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hrishikeshchavan/Desktop/ADREA_FAZIO_STAGE/"/>
    </mc:Choice>
  </mc:AlternateContent>
  <xr:revisionPtr revIDLastSave="0" documentId="13_ncr:1_{7E96D6C2-0100-D142-AECE-ECD9B0253BD0}"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315" i="1" l="1"/>
  <c r="E27314" i="1"/>
  <c r="E27313" i="1"/>
  <c r="E27301" i="1"/>
  <c r="E27300" i="1"/>
  <c r="E27299" i="1"/>
  <c r="E27298" i="1"/>
  <c r="E27297" i="1"/>
  <c r="E27296" i="1"/>
  <c r="E27295" i="1"/>
  <c r="E27294" i="1"/>
  <c r="E27293" i="1"/>
  <c r="E27292" i="1"/>
  <c r="E27200" i="1"/>
  <c r="E27199" i="1"/>
  <c r="E27198" i="1"/>
  <c r="E27197" i="1"/>
  <c r="E27196" i="1"/>
  <c r="E27195" i="1"/>
  <c r="E27194" i="1"/>
  <c r="E27193" i="1"/>
  <c r="E27192" i="1"/>
  <c r="E27191" i="1"/>
  <c r="E27190" i="1"/>
  <c r="E27189" i="1"/>
  <c r="E27188" i="1"/>
  <c r="E27187" i="1"/>
  <c r="E27186" i="1"/>
  <c r="E27185" i="1"/>
  <c r="E27184" i="1"/>
  <c r="E27183" i="1"/>
  <c r="E27182" i="1"/>
  <c r="E27181" i="1"/>
  <c r="E27180" i="1"/>
  <c r="E27179" i="1"/>
  <c r="E27178" i="1"/>
  <c r="E27177" i="1"/>
  <c r="E27176" i="1"/>
  <c r="E27175" i="1"/>
  <c r="E27174" i="1"/>
  <c r="E27173" i="1"/>
  <c r="E27172" i="1"/>
  <c r="E27171" i="1"/>
  <c r="E27170" i="1"/>
  <c r="E27169" i="1"/>
  <c r="E27168" i="1"/>
  <c r="E27167" i="1"/>
  <c r="E27166" i="1"/>
  <c r="E27165" i="1"/>
  <c r="E27164" i="1"/>
  <c r="E27163" i="1"/>
  <c r="E27150" i="1"/>
  <c r="E27149" i="1"/>
  <c r="E27148" i="1"/>
  <c r="E27147" i="1"/>
  <c r="E27146" i="1"/>
  <c r="E27145" i="1"/>
  <c r="E27144" i="1"/>
  <c r="E27143" i="1"/>
  <c r="E27142" i="1"/>
  <c r="E27141" i="1"/>
  <c r="E27140" i="1"/>
  <c r="E27139" i="1"/>
  <c r="E27138" i="1"/>
  <c r="E27137" i="1"/>
  <c r="E27136" i="1"/>
  <c r="E27135" i="1"/>
  <c r="E27134" i="1"/>
  <c r="E27133" i="1"/>
  <c r="E27132" i="1"/>
  <c r="E27131" i="1"/>
  <c r="E27130" i="1"/>
  <c r="E27129" i="1"/>
  <c r="E27128" i="1"/>
  <c r="E27127" i="1"/>
  <c r="E27126" i="1"/>
  <c r="E27125" i="1"/>
  <c r="E27124" i="1"/>
  <c r="E27123" i="1"/>
  <c r="E27122" i="1"/>
  <c r="E27121" i="1"/>
  <c r="E27120" i="1"/>
  <c r="E27119" i="1"/>
  <c r="E27048" i="1"/>
  <c r="E27047" i="1"/>
  <c r="E27046" i="1"/>
  <c r="E27045" i="1"/>
  <c r="E27044" i="1"/>
  <c r="E25347" i="1"/>
  <c r="E25346" i="1"/>
  <c r="E25345" i="1"/>
  <c r="E25344" i="1"/>
  <c r="E25343" i="1"/>
  <c r="E25342" i="1"/>
  <c r="E25341" i="1"/>
  <c r="E25340" i="1"/>
  <c r="E25339" i="1"/>
  <c r="E25338" i="1"/>
  <c r="E25337" i="1"/>
  <c r="E25336" i="1"/>
  <c r="E25335" i="1"/>
  <c r="E25334" i="1"/>
  <c r="E25333" i="1"/>
  <c r="E25332" i="1"/>
  <c r="E25331" i="1"/>
  <c r="E25330" i="1"/>
  <c r="E25329" i="1"/>
  <c r="E25328" i="1"/>
  <c r="E25327" i="1"/>
  <c r="E25326" i="1"/>
  <c r="E25325" i="1"/>
  <c r="E25324" i="1"/>
  <c r="E25323" i="1"/>
  <c r="E25322" i="1"/>
  <c r="E25321" i="1"/>
  <c r="E25320" i="1"/>
  <c r="E25319" i="1"/>
  <c r="E25318" i="1"/>
  <c r="E25317" i="1"/>
  <c r="E25316" i="1"/>
  <c r="E25315" i="1"/>
  <c r="E25314" i="1"/>
  <c r="E25313" i="1"/>
  <c r="E25312" i="1"/>
  <c r="E25311" i="1"/>
  <c r="E25310" i="1"/>
  <c r="E25309" i="1"/>
  <c r="E25308" i="1"/>
  <c r="E25307" i="1"/>
  <c r="E25306" i="1"/>
  <c r="E25305" i="1"/>
  <c r="E25304" i="1"/>
  <c r="E25303" i="1"/>
  <c r="E25302" i="1"/>
  <c r="E25301" i="1"/>
  <c r="E25300" i="1"/>
  <c r="E25299" i="1"/>
  <c r="E25298" i="1"/>
  <c r="E25039" i="1"/>
  <c r="E25038" i="1"/>
  <c r="E25037" i="1"/>
  <c r="E25036" i="1"/>
  <c r="E25035" i="1"/>
  <c r="E25034" i="1"/>
  <c r="E25026" i="1"/>
  <c r="E25024" i="1"/>
  <c r="E25020" i="1"/>
  <c r="E25019" i="1"/>
  <c r="E25018" i="1"/>
  <c r="E25015" i="1"/>
  <c r="E25014" i="1"/>
  <c r="E25012" i="1"/>
  <c r="E25010" i="1"/>
  <c r="E25009" i="1"/>
  <c r="E25004" i="1"/>
  <c r="E25003" i="1"/>
  <c r="E25001" i="1"/>
  <c r="E24999" i="1"/>
  <c r="E24998" i="1"/>
  <c r="E24997" i="1"/>
  <c r="E24995" i="1"/>
  <c r="E24994" i="1"/>
  <c r="E24993" i="1"/>
  <c r="E24992" i="1"/>
  <c r="E24991" i="1"/>
  <c r="E24990" i="1"/>
  <c r="E24989" i="1"/>
  <c r="E24988" i="1"/>
  <c r="E24987" i="1"/>
  <c r="E24986" i="1"/>
  <c r="E24984" i="1"/>
  <c r="E24983" i="1"/>
  <c r="E24979" i="1"/>
  <c r="E24978" i="1"/>
  <c r="E24977" i="1"/>
  <c r="E24970" i="1"/>
  <c r="E24964" i="1"/>
  <c r="E24962" i="1"/>
  <c r="E24958" i="1"/>
  <c r="E24954" i="1"/>
  <c r="E24952" i="1"/>
  <c r="E24949" i="1"/>
  <c r="E24948" i="1"/>
  <c r="E24946" i="1"/>
  <c r="E24945" i="1"/>
  <c r="E24944" i="1"/>
  <c r="E24943" i="1"/>
  <c r="E24940" i="1"/>
  <c r="E24258" i="1"/>
  <c r="E24257" i="1"/>
  <c r="E24256" i="1"/>
  <c r="E24255" i="1"/>
  <c r="E24254" i="1"/>
  <c r="E24253" i="1"/>
  <c r="E24252" i="1"/>
  <c r="E24251" i="1"/>
  <c r="E24250" i="1"/>
  <c r="E24249" i="1"/>
  <c r="E24248" i="1"/>
  <c r="E24247" i="1"/>
  <c r="E24246" i="1"/>
  <c r="E24245" i="1"/>
  <c r="E24244" i="1"/>
  <c r="E24243" i="1"/>
  <c r="E24242" i="1"/>
  <c r="E24241" i="1"/>
  <c r="E24240" i="1"/>
  <c r="E24239" i="1"/>
  <c r="E24238" i="1"/>
  <c r="E24237" i="1"/>
  <c r="E24236" i="1"/>
  <c r="E24235" i="1"/>
  <c r="E24234" i="1"/>
  <c r="E24233" i="1"/>
  <c r="E23681" i="1"/>
  <c r="E23656" i="1"/>
  <c r="E23662" i="1"/>
  <c r="E23667" i="1"/>
  <c r="E23679" i="1"/>
  <c r="E23663" i="1"/>
  <c r="E23650" i="1"/>
  <c r="E23618" i="1"/>
  <c r="E23673" i="1"/>
  <c r="E23670" i="1"/>
  <c r="E23653" i="1"/>
  <c r="E23627" i="1"/>
  <c r="E23614" i="1"/>
  <c r="E23604" i="1"/>
  <c r="E23253" i="1"/>
  <c r="E23252" i="1"/>
  <c r="E23251" i="1"/>
  <c r="E23250" i="1"/>
  <c r="E21969" i="1"/>
  <c r="E21961" i="1"/>
  <c r="E21960" i="1"/>
  <c r="E21959" i="1"/>
  <c r="E21917" i="1"/>
  <c r="E21916" i="1"/>
  <c r="E21915" i="1"/>
  <c r="E21914" i="1"/>
  <c r="E21913" i="1"/>
  <c r="E21912" i="1"/>
  <c r="E21911" i="1"/>
  <c r="E21910" i="1"/>
  <c r="E21909" i="1"/>
  <c r="E21908" i="1"/>
  <c r="E21907" i="1"/>
  <c r="E21906" i="1"/>
  <c r="E21905" i="1"/>
  <c r="E21904" i="1"/>
  <c r="E21903" i="1"/>
  <c r="E21902" i="1"/>
  <c r="E21901" i="1"/>
  <c r="E21900" i="1"/>
  <c r="E21899" i="1"/>
  <c r="E21898" i="1"/>
  <c r="E21897" i="1"/>
  <c r="E21805" i="1"/>
  <c r="E21800" i="1"/>
  <c r="E21777" i="1"/>
  <c r="E21776" i="1"/>
  <c r="E20475" i="1"/>
  <c r="E20233" i="1"/>
  <c r="E20232" i="1"/>
  <c r="E20051" i="1"/>
  <c r="E20050" i="1"/>
  <c r="E20049" i="1"/>
  <c r="E20047" i="1"/>
  <c r="E20046" i="1"/>
  <c r="E20045" i="1"/>
  <c r="E20044" i="1"/>
  <c r="E20043" i="1"/>
  <c r="E20042" i="1"/>
  <c r="E20041" i="1"/>
  <c r="E20040" i="1"/>
  <c r="E20039" i="1"/>
  <c r="E18905" i="1"/>
  <c r="E18904" i="1"/>
  <c r="E18903" i="1"/>
  <c r="E18902" i="1"/>
  <c r="E18901" i="1"/>
  <c r="E18900" i="1"/>
  <c r="E18899" i="1"/>
  <c r="E18898" i="1"/>
  <c r="E18897" i="1"/>
  <c r="E18896" i="1"/>
  <c r="E18895" i="1"/>
  <c r="E18894" i="1"/>
  <c r="E18893" i="1"/>
  <c r="E18892" i="1"/>
  <c r="E18891" i="1"/>
  <c r="E18890" i="1"/>
  <c r="E18889" i="1"/>
  <c r="E18888" i="1"/>
  <c r="E18612" i="1"/>
  <c r="E18611" i="1"/>
  <c r="E18610" i="1"/>
  <c r="E18609" i="1"/>
  <c r="E18608" i="1"/>
  <c r="E18607" i="1"/>
  <c r="E18606" i="1"/>
  <c r="E18605" i="1"/>
  <c r="E18604" i="1"/>
  <c r="E18603" i="1"/>
  <c r="E18602" i="1"/>
  <c r="E18601" i="1"/>
  <c r="E18600" i="1"/>
  <c r="E18599" i="1"/>
  <c r="E18598" i="1"/>
  <c r="E18597" i="1"/>
  <c r="E18596" i="1"/>
  <c r="E18595" i="1"/>
  <c r="E18594" i="1"/>
  <c r="E18593" i="1"/>
  <c r="E18592" i="1"/>
  <c r="E18591" i="1"/>
  <c r="E18590" i="1"/>
  <c r="E18589" i="1"/>
  <c r="E18588" i="1"/>
  <c r="E18587" i="1"/>
  <c r="E18586" i="1"/>
  <c r="E18585" i="1"/>
  <c r="E18584" i="1"/>
  <c r="E18583" i="1"/>
  <c r="E18582" i="1"/>
  <c r="E18581" i="1"/>
  <c r="E18580" i="1"/>
  <c r="E18579" i="1"/>
  <c r="E18578" i="1"/>
  <c r="E18577" i="1"/>
  <c r="E18576" i="1"/>
  <c r="E18575" i="1"/>
  <c r="E18574" i="1"/>
  <c r="E18573" i="1"/>
  <c r="E18572" i="1"/>
  <c r="E18571" i="1"/>
  <c r="E18570" i="1"/>
  <c r="E18569" i="1"/>
  <c r="E18342" i="1"/>
  <c r="E18341" i="1"/>
  <c r="E18340" i="1"/>
  <c r="E18339" i="1"/>
  <c r="E18338" i="1"/>
  <c r="E18337" i="1"/>
  <c r="E18336" i="1"/>
  <c r="E18335" i="1"/>
  <c r="E18334" i="1"/>
  <c r="E18333" i="1"/>
  <c r="E18332" i="1"/>
  <c r="E18331" i="1"/>
  <c r="E18330" i="1"/>
  <c r="E18329" i="1"/>
  <c r="E18328" i="1"/>
  <c r="E18327" i="1"/>
  <c r="E18326" i="1"/>
  <c r="E18182" i="1"/>
  <c r="E18181" i="1"/>
  <c r="E18180" i="1"/>
  <c r="E18179" i="1"/>
  <c r="E17817" i="1"/>
  <c r="E17816" i="1"/>
  <c r="E17815" i="1"/>
  <c r="E17814" i="1"/>
  <c r="E17813" i="1"/>
  <c r="E17812" i="1"/>
  <c r="E17811" i="1"/>
  <c r="E17810" i="1"/>
  <c r="E17809" i="1"/>
  <c r="E17808" i="1"/>
  <c r="E17807" i="1"/>
  <c r="E17806" i="1"/>
  <c r="E17805" i="1"/>
  <c r="E17804" i="1"/>
  <c r="E17598" i="1"/>
  <c r="E17597" i="1"/>
  <c r="E17596" i="1"/>
  <c r="E17595" i="1"/>
  <c r="E17594" i="1"/>
  <c r="E17593" i="1"/>
  <c r="E17592" i="1"/>
  <c r="E17591" i="1"/>
  <c r="E17590" i="1"/>
  <c r="E17589" i="1"/>
  <c r="E17588" i="1"/>
  <c r="E17587" i="1"/>
  <c r="E17586" i="1"/>
  <c r="E17585" i="1"/>
  <c r="E17584" i="1"/>
  <c r="E17583" i="1"/>
  <c r="E17582" i="1"/>
  <c r="E17581" i="1"/>
  <c r="E17580" i="1"/>
  <c r="E17579" i="1"/>
  <c r="E17578" i="1"/>
  <c r="E17577" i="1"/>
  <c r="E17576" i="1"/>
  <c r="E17574" i="1"/>
  <c r="E17573" i="1"/>
  <c r="E17572" i="1"/>
  <c r="E17575" i="1"/>
  <c r="E17180" i="1"/>
  <c r="E17179" i="1"/>
  <c r="E17178" i="1"/>
  <c r="E17177" i="1"/>
  <c r="E17176" i="1"/>
  <c r="E17175" i="1"/>
  <c r="E17174" i="1"/>
  <c r="E17173" i="1"/>
  <c r="E17172" i="1"/>
  <c r="E17171" i="1"/>
  <c r="E17170" i="1"/>
  <c r="E17169" i="1"/>
  <c r="E17168" i="1"/>
  <c r="E17167" i="1"/>
  <c r="E17166" i="1"/>
  <c r="E17165" i="1"/>
  <c r="E17164" i="1"/>
  <c r="E17163" i="1"/>
  <c r="E17162" i="1"/>
  <c r="E17161" i="1"/>
  <c r="E17160" i="1"/>
  <c r="E17159" i="1"/>
  <c r="E17158" i="1"/>
  <c r="E17157" i="1"/>
  <c r="E17156" i="1"/>
  <c r="E17155" i="1"/>
  <c r="E17154" i="1"/>
  <c r="E17153" i="1"/>
  <c r="E17152" i="1"/>
  <c r="E17151" i="1"/>
  <c r="E17150" i="1"/>
  <c r="E17149" i="1"/>
  <c r="E17148" i="1"/>
  <c r="E17147" i="1"/>
  <c r="E17146" i="1"/>
  <c r="E17145" i="1"/>
  <c r="E17144" i="1"/>
  <c r="E17143" i="1"/>
  <c r="E17142" i="1"/>
  <c r="E17141" i="1"/>
  <c r="E17140" i="1"/>
  <c r="E17139" i="1"/>
  <c r="E17138" i="1"/>
  <c r="E17137" i="1"/>
  <c r="E17136" i="1"/>
  <c r="E17135" i="1"/>
  <c r="E17134" i="1"/>
  <c r="E17133" i="1"/>
  <c r="E17132" i="1"/>
  <c r="E17131" i="1"/>
  <c r="E17130" i="1"/>
  <c r="E17129" i="1"/>
  <c r="E17128" i="1"/>
  <c r="E17127" i="1"/>
  <c r="E17126" i="1"/>
  <c r="E17125" i="1"/>
  <c r="E17124" i="1"/>
  <c r="E17123" i="1"/>
  <c r="E17122" i="1"/>
  <c r="E17121" i="1"/>
  <c r="E17120" i="1"/>
  <c r="E17119" i="1"/>
  <c r="E16936" i="1"/>
  <c r="E16935" i="1"/>
  <c r="E16934" i="1"/>
  <c r="E16933" i="1"/>
  <c r="E16932" i="1"/>
  <c r="E16931" i="1"/>
  <c r="E16930" i="1"/>
  <c r="E16929" i="1"/>
  <c r="E16762" i="1"/>
  <c r="E16179" i="1"/>
  <c r="E16178" i="1"/>
  <c r="E16176" i="1"/>
  <c r="E16175" i="1"/>
  <c r="E16174" i="1"/>
  <c r="E16173" i="1"/>
  <c r="E16172" i="1"/>
  <c r="E16171" i="1"/>
  <c r="E16170" i="1"/>
  <c r="E16169" i="1"/>
  <c r="E16168" i="1"/>
  <c r="E16167" i="1"/>
  <c r="E16166" i="1"/>
  <c r="E15787" i="1"/>
  <c r="E15786" i="1"/>
  <c r="E15785" i="1"/>
  <c r="E15784" i="1"/>
  <c r="E15783" i="1"/>
  <c r="E14990" i="1"/>
  <c r="E14989" i="1"/>
  <c r="E14988" i="1"/>
  <c r="E14987" i="1"/>
  <c r="E14986" i="1"/>
  <c r="E14985" i="1"/>
  <c r="E14984" i="1"/>
  <c r="E14983" i="1"/>
  <c r="E14982" i="1"/>
  <c r="E14981" i="1"/>
  <c r="E14980" i="1"/>
  <c r="E14979" i="1"/>
  <c r="E14978" i="1"/>
  <c r="E14977" i="1"/>
  <c r="E14976" i="1"/>
  <c r="E14975" i="1"/>
  <c r="E14974" i="1"/>
  <c r="E14973" i="1"/>
  <c r="E14972" i="1"/>
  <c r="E14971" i="1"/>
  <c r="E14970" i="1"/>
  <c r="E14969" i="1"/>
  <c r="E14968" i="1"/>
  <c r="E14967" i="1"/>
  <c r="E14966" i="1"/>
  <c r="E14965" i="1"/>
  <c r="E13779" i="1"/>
  <c r="E13778" i="1"/>
  <c r="E12619" i="1"/>
  <c r="E12618" i="1"/>
  <c r="E9496" i="1"/>
  <c r="E9495" i="1"/>
  <c r="E9494" i="1"/>
  <c r="E9493" i="1"/>
  <c r="E9492" i="1"/>
  <c r="E9491" i="1"/>
  <c r="E8692" i="1"/>
  <c r="E8691" i="1"/>
  <c r="E8436" i="1"/>
  <c r="E8435" i="1"/>
  <c r="E7667" i="1"/>
  <c r="E7654" i="1"/>
  <c r="E7653" i="1"/>
  <c r="E7652" i="1"/>
  <c r="E6619"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04" i="1"/>
  <c r="E6195" i="1"/>
  <c r="E6179" i="1"/>
  <c r="E6178" i="1"/>
  <c r="E6177" i="1"/>
  <c r="E6176" i="1"/>
  <c r="E6175" i="1"/>
  <c r="E6174" i="1"/>
  <c r="E6173" i="1"/>
  <c r="E5890" i="1"/>
  <c r="E5839" i="1"/>
  <c r="E4575" i="1"/>
  <c r="E4574" i="1"/>
  <c r="E4573"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471" i="1"/>
  <c r="E4470" i="1"/>
  <c r="E4469" i="1"/>
  <c r="E4468" i="1"/>
  <c r="E4467" i="1"/>
  <c r="E4466" i="1"/>
  <c r="E4465" i="1"/>
  <c r="E4464" i="1"/>
  <c r="E4463" i="1"/>
  <c r="E4462" i="1"/>
  <c r="E4461" i="1"/>
  <c r="E4460" i="1"/>
  <c r="E4459" i="1"/>
  <c r="E4458" i="1"/>
  <c r="E4457" i="1"/>
  <c r="E4456" i="1"/>
  <c r="E4455" i="1"/>
  <c r="E4454" i="1"/>
  <c r="E3859" i="1"/>
  <c r="E3858" i="1"/>
  <c r="E3857" i="1"/>
  <c r="E3856" i="1"/>
  <c r="E3855" i="1"/>
  <c r="E2291" i="1"/>
  <c r="E2290" i="1"/>
  <c r="E2289" i="1"/>
  <c r="E2288" i="1"/>
  <c r="E2287" i="1"/>
  <c r="E2286" i="1"/>
  <c r="E2285" i="1"/>
  <c r="E2284" i="1"/>
  <c r="E2283" i="1"/>
  <c r="E2282" i="1"/>
  <c r="E2281" i="1"/>
  <c r="E2280" i="1"/>
  <c r="E2279" i="1"/>
  <c r="E2197" i="1"/>
  <c r="E2082" i="1"/>
  <c r="E2081" i="1"/>
  <c r="E2080" i="1"/>
  <c r="E2073" i="1"/>
  <c r="E2061" i="1"/>
  <c r="E2060" i="1"/>
  <c r="E2059" i="1"/>
  <c r="E2058" i="1"/>
  <c r="E2057" i="1"/>
  <c r="E2056" i="1"/>
  <c r="E2055" i="1"/>
  <c r="E2054" i="1"/>
  <c r="E2053" i="1"/>
  <c r="E2052" i="1"/>
  <c r="E1667" i="1"/>
  <c r="E1666" i="1"/>
  <c r="E1665" i="1"/>
  <c r="E1664" i="1"/>
  <c r="E1663" i="1"/>
  <c r="E1662" i="1"/>
  <c r="E1661" i="1"/>
  <c r="E1660" i="1"/>
  <c r="E1659" i="1"/>
  <c r="E1658" i="1"/>
  <c r="E1657" i="1"/>
  <c r="E1215" i="1"/>
  <c r="E928" i="1"/>
  <c r="E927" i="1"/>
  <c r="E894" i="1"/>
  <c r="E504" i="1"/>
  <c r="E503" i="1"/>
  <c r="E116" i="1"/>
  <c r="E115" i="1"/>
  <c r="E113" i="1"/>
  <c r="E108" i="1"/>
  <c r="E86" i="1"/>
  <c r="E83" i="1"/>
  <c r="E29389" i="1"/>
  <c r="E29078" i="1"/>
  <c r="E29077" i="1"/>
  <c r="E29076" i="1"/>
  <c r="E29075" i="1"/>
  <c r="E29074" i="1"/>
  <c r="E29073" i="1"/>
  <c r="E29072" i="1"/>
  <c r="E29067" i="1"/>
  <c r="E29066" i="1"/>
  <c r="E29065" i="1"/>
  <c r="E29064" i="1"/>
  <c r="E28714" i="1"/>
  <c r="E28713" i="1"/>
  <c r="E28712" i="1"/>
  <c r="E28711" i="1"/>
  <c r="E28710" i="1"/>
  <c r="E28709" i="1"/>
  <c r="E28708" i="1"/>
  <c r="E28707" i="1"/>
  <c r="E28706" i="1"/>
  <c r="E28705" i="1"/>
  <c r="E28704" i="1"/>
  <c r="E28654" i="1"/>
  <c r="E28653" i="1"/>
  <c r="E28652" i="1"/>
  <c r="E28651" i="1"/>
  <c r="E28650" i="1"/>
  <c r="E28649" i="1"/>
  <c r="E28579" i="1"/>
  <c r="E28578" i="1"/>
  <c r="E28572" i="1"/>
  <c r="E28571" i="1"/>
  <c r="E28570" i="1"/>
  <c r="E28569" i="1"/>
  <c r="E28568" i="1"/>
  <c r="E28567" i="1"/>
  <c r="E28566" i="1"/>
  <c r="E28565" i="1"/>
  <c r="E28564" i="1"/>
  <c r="E28563" i="1"/>
  <c r="E28562" i="1"/>
  <c r="E28561" i="1"/>
  <c r="E28560" i="1"/>
  <c r="E28559" i="1"/>
  <c r="E28558" i="1"/>
  <c r="E28557" i="1"/>
  <c r="E28556" i="1"/>
  <c r="E28555" i="1"/>
  <c r="E28554" i="1"/>
  <c r="E28553" i="1"/>
  <c r="E28552" i="1"/>
  <c r="E28550" i="1"/>
  <c r="E28549" i="1"/>
  <c r="E28548" i="1"/>
  <c r="E28547" i="1"/>
  <c r="E28546" i="1"/>
  <c r="E28545" i="1"/>
  <c r="E28544" i="1"/>
  <c r="E28543" i="1"/>
  <c r="E28542" i="1"/>
  <c r="E28541" i="1"/>
  <c r="E28540" i="1"/>
  <c r="E28539" i="1"/>
  <c r="E28538" i="1"/>
  <c r="E28537" i="1"/>
  <c r="E28536" i="1"/>
  <c r="E28534" i="1"/>
  <c r="E28532" i="1"/>
  <c r="E28531" i="1"/>
  <c r="E28530" i="1"/>
  <c r="E28528" i="1"/>
  <c r="E28527" i="1"/>
  <c r="E28524" i="1"/>
  <c r="E28523" i="1"/>
  <c r="E28522" i="1"/>
  <c r="E28521" i="1"/>
  <c r="E28520" i="1"/>
  <c r="E28519" i="1"/>
  <c r="E28518" i="1"/>
  <c r="E28517" i="1"/>
  <c r="E28516" i="1"/>
  <c r="E28515" i="1"/>
  <c r="E28514" i="1"/>
  <c r="E28513" i="1"/>
  <c r="E28512" i="1"/>
  <c r="E28511" i="1"/>
  <c r="E28510" i="1"/>
  <c r="E28509" i="1"/>
  <c r="E28508" i="1"/>
  <c r="E28507" i="1"/>
  <c r="E28506" i="1"/>
  <c r="E28505" i="1"/>
  <c r="E28504" i="1"/>
  <c r="E28503" i="1"/>
  <c r="E28502" i="1"/>
  <c r="E28501" i="1"/>
  <c r="E28500" i="1"/>
  <c r="E28496" i="1"/>
  <c r="E28495" i="1"/>
  <c r="E28494" i="1"/>
  <c r="E28493" i="1"/>
  <c r="E28492" i="1"/>
  <c r="E28491" i="1"/>
  <c r="E28490" i="1"/>
  <c r="E28489" i="1"/>
  <c r="E28488" i="1"/>
  <c r="E28487" i="1"/>
  <c r="E28486" i="1"/>
  <c r="E28485" i="1"/>
  <c r="E28484" i="1"/>
  <c r="E28483" i="1"/>
  <c r="E28482" i="1"/>
  <c r="E28481" i="1"/>
  <c r="E28480" i="1"/>
  <c r="E28479" i="1"/>
  <c r="E28478" i="1"/>
  <c r="E28477" i="1"/>
  <c r="E28476" i="1"/>
  <c r="E28475" i="1"/>
  <c r="E28474" i="1"/>
  <c r="E28473" i="1"/>
  <c r="E28472" i="1"/>
  <c r="E28471" i="1"/>
  <c r="E28470" i="1"/>
  <c r="E28469" i="1"/>
  <c r="E28468" i="1"/>
  <c r="E28467" i="1"/>
  <c r="E28466" i="1"/>
  <c r="E28465" i="1"/>
  <c r="E28464" i="1"/>
  <c r="E28463" i="1"/>
  <c r="E28462" i="1"/>
  <c r="E28461" i="1"/>
  <c r="E28460" i="1"/>
  <c r="E28459" i="1"/>
  <c r="E28458" i="1"/>
  <c r="E28457" i="1"/>
  <c r="E28456" i="1"/>
  <c r="E28455" i="1"/>
  <c r="E28454" i="1"/>
  <c r="E28453" i="1"/>
  <c r="E28452" i="1"/>
  <c r="E28451" i="1"/>
  <c r="E28450" i="1"/>
  <c r="E28449" i="1"/>
  <c r="E28448" i="1"/>
  <c r="E28447" i="1"/>
  <c r="E28446" i="1"/>
  <c r="E28445" i="1"/>
  <c r="E28444" i="1"/>
  <c r="E28443" i="1"/>
  <c r="E28442" i="1"/>
  <c r="E28441" i="1"/>
  <c r="E28440" i="1"/>
  <c r="E28439" i="1"/>
  <c r="E28438" i="1"/>
  <c r="E28437" i="1"/>
  <c r="E28436" i="1"/>
  <c r="E28435" i="1"/>
  <c r="E28434" i="1"/>
  <c r="E28433" i="1"/>
  <c r="E28432" i="1"/>
  <c r="E28431" i="1"/>
  <c r="E28430" i="1"/>
  <c r="E28429" i="1"/>
  <c r="E28428" i="1"/>
  <c r="E28427" i="1"/>
  <c r="E28426" i="1"/>
  <c r="E28425" i="1"/>
  <c r="E28424" i="1"/>
  <c r="E28423" i="1"/>
  <c r="E28422" i="1"/>
  <c r="E28421" i="1"/>
  <c r="E28420" i="1"/>
  <c r="E28419" i="1"/>
  <c r="E28418" i="1"/>
  <c r="E28417" i="1"/>
  <c r="E28416" i="1"/>
  <c r="E28415" i="1"/>
  <c r="E28414" i="1"/>
  <c r="E28413" i="1"/>
  <c r="E28412" i="1"/>
  <c r="E28411" i="1"/>
  <c r="E28410" i="1"/>
  <c r="E28409" i="1"/>
  <c r="E28408" i="1"/>
  <c r="E28407" i="1"/>
  <c r="E28406" i="1"/>
  <c r="E28405" i="1"/>
  <c r="E28404" i="1"/>
  <c r="E28403" i="1"/>
  <c r="E28402" i="1"/>
  <c r="E28401" i="1"/>
  <c r="E28400" i="1"/>
  <c r="E28399" i="1"/>
  <c r="E28398" i="1"/>
  <c r="E28397" i="1"/>
  <c r="E28396" i="1"/>
  <c r="E28395" i="1"/>
  <c r="E28394" i="1"/>
  <c r="E28393" i="1"/>
  <c r="E28392" i="1"/>
  <c r="E28391" i="1"/>
  <c r="E28390" i="1"/>
  <c r="E28389" i="1"/>
  <c r="E28388" i="1"/>
  <c r="E28387" i="1"/>
  <c r="E28379" i="1"/>
  <c r="E28378" i="1"/>
  <c r="E28377" i="1"/>
  <c r="E28376" i="1"/>
  <c r="E28375" i="1"/>
  <c r="E28374" i="1"/>
  <c r="E28373" i="1"/>
  <c r="E28369" i="1"/>
  <c r="E28368" i="1"/>
  <c r="E28367" i="1"/>
  <c r="E28366" i="1"/>
  <c r="E28365" i="1"/>
  <c r="E28364" i="1"/>
  <c r="E28363" i="1"/>
  <c r="E28331" i="1"/>
  <c r="E28330" i="1"/>
  <c r="E28329" i="1"/>
  <c r="E28328" i="1"/>
  <c r="E28327" i="1"/>
  <c r="E28150" i="1"/>
  <c r="E28149" i="1"/>
  <c r="E28148" i="1"/>
  <c r="E28147" i="1"/>
  <c r="E28146" i="1"/>
  <c r="E28145" i="1"/>
  <c r="E28144" i="1"/>
  <c r="E28143" i="1"/>
  <c r="E28142" i="1"/>
  <c r="E28141" i="1"/>
  <c r="E28111" i="1"/>
  <c r="E28110" i="1"/>
  <c r="E28109" i="1"/>
  <c r="E28108" i="1"/>
  <c r="E28107" i="1"/>
  <c r="E28106" i="1"/>
  <c r="E28105" i="1"/>
  <c r="E28104" i="1"/>
  <c r="E28103" i="1"/>
  <c r="E27888" i="1"/>
  <c r="E27887" i="1"/>
  <c r="E27886" i="1"/>
  <c r="E27885" i="1"/>
  <c r="E27884" i="1"/>
  <c r="E27883" i="1"/>
  <c r="E27882" i="1"/>
  <c r="E27881" i="1"/>
  <c r="E27578" i="1"/>
  <c r="E27577" i="1"/>
  <c r="E27576" i="1"/>
  <c r="E27575" i="1"/>
  <c r="E27574" i="1"/>
  <c r="E27573" i="1"/>
  <c r="E27572" i="1"/>
  <c r="E27571" i="1"/>
  <c r="E27570" i="1"/>
  <c r="E27569" i="1"/>
  <c r="E27568" i="1"/>
  <c r="E27563" i="1"/>
  <c r="E27562" i="1"/>
  <c r="E27561" i="1"/>
  <c r="E27560" i="1"/>
  <c r="E27559" i="1"/>
  <c r="E27558" i="1"/>
  <c r="E27552" i="1"/>
  <c r="E27551" i="1"/>
  <c r="E27550" i="1"/>
  <c r="E27522" i="1"/>
  <c r="E27521" i="1"/>
  <c r="E27520" i="1"/>
  <c r="E27519" i="1"/>
  <c r="E27504" i="1"/>
  <c r="E27503" i="1"/>
  <c r="E27502" i="1"/>
  <c r="E27500" i="1"/>
  <c r="E27499" i="1"/>
  <c r="E27498" i="1"/>
  <c r="E27497" i="1"/>
  <c r="E27496" i="1"/>
  <c r="E27495" i="1"/>
  <c r="E27494" i="1"/>
  <c r="E27469" i="1"/>
  <c r="E27468" i="1"/>
  <c r="E27416" i="1"/>
  <c r="E27415" i="1"/>
  <c r="E27414" i="1"/>
  <c r="E27413" i="1"/>
  <c r="E27412" i="1"/>
  <c r="E27411" i="1"/>
  <c r="E27377" i="1"/>
  <c r="E27376" i="1"/>
  <c r="E27375" i="1"/>
  <c r="E27374" i="1"/>
  <c r="E27373" i="1"/>
  <c r="E27372" i="1"/>
  <c r="E27371" i="1"/>
  <c r="E27370" i="1"/>
  <c r="E27369" i="1"/>
  <c r="E27368" i="1"/>
  <c r="E27333" i="1"/>
  <c r="E27332" i="1"/>
  <c r="E27331" i="1"/>
  <c r="E27330" i="1"/>
  <c r="E27329" i="1"/>
  <c r="E27328" i="1"/>
  <c r="E27327" i="1"/>
  <c r="E27326" i="1"/>
  <c r="E27325" i="1"/>
  <c r="E27305" i="1"/>
  <c r="E27304" i="1"/>
  <c r="E27303" i="1"/>
  <c r="E27302" i="1"/>
  <c r="E27287" i="1"/>
  <c r="E27286" i="1"/>
  <c r="E27285" i="1"/>
  <c r="E27284" i="1"/>
  <c r="E27267" i="1"/>
  <c r="E27265" i="1"/>
  <c r="E27264" i="1"/>
  <c r="E27263" i="1"/>
  <c r="E27262" i="1"/>
  <c r="E27261" i="1"/>
  <c r="E27240" i="1"/>
  <c r="E27239" i="1"/>
  <c r="E27099" i="1"/>
  <c r="E27098" i="1"/>
  <c r="E27097" i="1"/>
  <c r="E27096" i="1"/>
  <c r="E27095" i="1"/>
  <c r="E27094" i="1"/>
  <c r="E26855" i="1"/>
  <c r="E26854" i="1"/>
  <c r="E26853" i="1"/>
  <c r="E26852" i="1"/>
  <c r="E26851" i="1"/>
  <c r="E26850" i="1"/>
  <c r="E26849" i="1"/>
  <c r="E26848" i="1"/>
  <c r="E26847" i="1"/>
  <c r="E26846" i="1"/>
  <c r="E26845" i="1"/>
  <c r="E26844" i="1"/>
  <c r="E26843" i="1"/>
  <c r="E26842" i="1"/>
  <c r="E26818" i="1"/>
  <c r="E26817" i="1"/>
  <c r="E26816" i="1"/>
  <c r="E26815" i="1"/>
  <c r="E26814" i="1"/>
  <c r="E26813" i="1"/>
  <c r="E26812" i="1"/>
  <c r="E26811" i="1"/>
  <c r="E26810" i="1"/>
  <c r="E26809" i="1"/>
  <c r="E26808" i="1"/>
  <c r="E26807" i="1"/>
  <c r="E26806" i="1"/>
  <c r="E26805" i="1"/>
  <c r="E26804" i="1"/>
  <c r="E26803" i="1"/>
  <c r="E26687" i="1"/>
  <c r="E26460" i="1"/>
  <c r="E26459" i="1"/>
  <c r="E26458" i="1"/>
  <c r="E26457" i="1"/>
  <c r="E26456" i="1"/>
  <c r="E26450" i="1"/>
  <c r="E26449" i="1"/>
  <c r="E26448" i="1"/>
  <c r="E26447" i="1"/>
  <c r="E26446" i="1"/>
  <c r="E26445" i="1"/>
  <c r="E26444" i="1"/>
  <c r="E26443" i="1"/>
  <c r="E26272" i="1"/>
  <c r="E26271" i="1"/>
  <c r="E26270" i="1"/>
  <c r="E26269" i="1"/>
  <c r="E26268" i="1"/>
  <c r="E26267" i="1"/>
  <c r="E26266" i="1"/>
  <c r="E26265" i="1"/>
  <c r="E26264" i="1"/>
  <c r="E26239" i="1"/>
  <c r="E26209" i="1"/>
  <c r="E26208" i="1"/>
  <c r="E26207" i="1"/>
  <c r="E26206" i="1"/>
  <c r="E26205" i="1"/>
  <c r="E26204" i="1"/>
  <c r="E26203" i="1"/>
  <c r="E26202" i="1"/>
  <c r="E26201" i="1"/>
  <c r="E26135" i="1"/>
  <c r="E26131" i="1"/>
  <c r="E26130" i="1"/>
  <c r="E26129" i="1"/>
  <c r="E26128" i="1"/>
  <c r="E26127" i="1"/>
  <c r="E26126" i="1"/>
  <c r="E26125" i="1"/>
  <c r="E26124" i="1"/>
  <c r="E26123" i="1"/>
  <c r="E26122" i="1"/>
  <c r="E26121" i="1"/>
  <c r="E26120" i="1"/>
  <c r="E26119" i="1"/>
  <c r="E26118" i="1"/>
  <c r="E26117" i="1"/>
  <c r="E26116" i="1"/>
  <c r="E26115" i="1"/>
  <c r="E26114" i="1"/>
  <c r="E26113" i="1"/>
  <c r="E26112" i="1"/>
  <c r="E26111" i="1"/>
  <c r="E26110" i="1"/>
  <c r="E26109" i="1"/>
  <c r="E26108" i="1"/>
  <c r="E26107" i="1"/>
  <c r="E26106" i="1"/>
  <c r="E26105" i="1"/>
  <c r="E26104" i="1"/>
  <c r="E26103" i="1"/>
  <c r="E26102" i="1"/>
  <c r="E26101" i="1"/>
  <c r="E26100" i="1"/>
  <c r="E26099" i="1"/>
  <c r="E26098" i="1"/>
  <c r="E26097" i="1"/>
  <c r="E26096" i="1"/>
  <c r="E26040" i="1"/>
  <c r="E26039" i="1"/>
  <c r="E26038" i="1"/>
  <c r="E26037" i="1"/>
  <c r="E26036" i="1"/>
  <c r="E26035" i="1"/>
  <c r="E26034" i="1"/>
  <c r="E26033" i="1"/>
  <c r="E26004" i="1"/>
  <c r="E26003" i="1"/>
  <c r="E26002" i="1"/>
  <c r="E26001" i="1"/>
  <c r="E26000" i="1"/>
  <c r="E25848" i="1"/>
  <c r="E25824" i="1"/>
  <c r="E25823" i="1"/>
  <c r="E25822" i="1"/>
  <c r="E25821" i="1"/>
  <c r="E25820" i="1"/>
  <c r="E25819" i="1"/>
  <c r="E25818" i="1"/>
  <c r="E25817" i="1"/>
  <c r="E25816" i="1"/>
  <c r="E25815" i="1"/>
  <c r="E25814" i="1"/>
  <c r="E25813" i="1"/>
  <c r="E25812" i="1"/>
  <c r="E25811" i="1"/>
  <c r="E25810" i="1"/>
  <c r="E25809" i="1"/>
  <c r="E25798" i="1"/>
  <c r="E25795" i="1"/>
  <c r="E25794" i="1"/>
  <c r="E25793" i="1"/>
  <c r="E25792" i="1"/>
  <c r="E25791" i="1"/>
  <c r="E25790" i="1"/>
  <c r="E25789" i="1"/>
  <c r="E25788" i="1"/>
  <c r="E25787" i="1"/>
  <c r="E25786" i="1"/>
  <c r="E25785" i="1"/>
  <c r="E25784" i="1"/>
  <c r="E25783" i="1"/>
  <c r="E25782" i="1"/>
  <c r="E25781" i="1"/>
  <c r="E25780" i="1"/>
  <c r="E25779" i="1"/>
  <c r="E25778" i="1"/>
  <c r="E25777" i="1"/>
  <c r="E25776" i="1"/>
  <c r="E25775" i="1"/>
  <c r="E25774" i="1"/>
  <c r="E25773" i="1"/>
  <c r="E25772" i="1"/>
  <c r="E25771" i="1"/>
  <c r="E25770" i="1"/>
  <c r="E25659" i="1"/>
  <c r="E25658" i="1"/>
  <c r="E25657" i="1"/>
  <c r="E25656" i="1"/>
  <c r="E25655" i="1"/>
  <c r="E25654" i="1"/>
  <c r="E25625" i="1"/>
  <c r="E25624" i="1"/>
  <c r="E25623" i="1"/>
  <c r="E25622" i="1"/>
  <c r="E25621" i="1"/>
  <c r="E25620" i="1"/>
  <c r="E25619" i="1"/>
  <c r="E25618" i="1"/>
  <c r="E25617" i="1"/>
  <c r="E25616" i="1"/>
  <c r="E25615" i="1"/>
  <c r="E25614" i="1"/>
  <c r="E25613" i="1"/>
  <c r="E25612" i="1"/>
  <c r="E25611" i="1"/>
  <c r="E25610" i="1"/>
  <c r="E25609" i="1"/>
  <c r="E25608" i="1"/>
  <c r="E25607" i="1"/>
  <c r="E25606" i="1"/>
  <c r="E25605" i="1"/>
  <c r="E25604" i="1"/>
  <c r="E25603" i="1"/>
  <c r="E25602" i="1"/>
  <c r="E25113" i="1"/>
  <c r="E25112" i="1"/>
  <c r="E25111" i="1"/>
  <c r="E25110" i="1"/>
  <c r="E25109" i="1"/>
  <c r="E25108" i="1"/>
  <c r="E25107" i="1"/>
  <c r="E25106" i="1"/>
  <c r="E25105" i="1"/>
  <c r="E24903" i="1"/>
  <c r="E24902" i="1"/>
  <c r="E24896" i="1"/>
  <c r="E24872" i="1"/>
  <c r="E24871" i="1"/>
  <c r="E24870" i="1"/>
  <c r="E24868" i="1"/>
  <c r="E24858" i="1"/>
  <c r="E24857" i="1"/>
  <c r="E24856" i="1"/>
  <c r="E24855" i="1"/>
  <c r="E24854" i="1"/>
  <c r="E24853" i="1"/>
  <c r="E24852" i="1"/>
  <c r="E24829" i="1"/>
  <c r="E24828" i="1"/>
  <c r="E24827" i="1"/>
  <c r="E24826" i="1"/>
  <c r="E24825" i="1"/>
  <c r="E24702" i="1"/>
  <c r="E24701" i="1"/>
  <c r="E24700" i="1"/>
  <c r="E24699" i="1"/>
  <c r="E24698" i="1"/>
  <c r="E24676" i="1"/>
  <c r="E24675" i="1"/>
  <c r="E24674" i="1"/>
  <c r="E24673" i="1"/>
  <c r="E24672" i="1"/>
  <c r="E24671" i="1"/>
  <c r="E24670" i="1"/>
  <c r="E24669" i="1"/>
  <c r="E24668" i="1"/>
  <c r="E24667" i="1"/>
  <c r="E24666" i="1"/>
  <c r="E24665" i="1"/>
  <c r="E24664" i="1"/>
  <c r="E24663" i="1"/>
  <c r="E24662" i="1"/>
  <c r="E24661" i="1"/>
  <c r="E24660" i="1"/>
  <c r="E24659" i="1"/>
  <c r="E24658" i="1"/>
  <c r="E24657" i="1"/>
  <c r="E24656" i="1"/>
  <c r="E24655" i="1"/>
  <c r="E24654" i="1"/>
  <c r="E24653" i="1"/>
  <c r="E24652" i="1"/>
  <c r="E24651" i="1"/>
  <c r="E24650" i="1"/>
  <c r="E24649" i="1"/>
  <c r="E24648" i="1"/>
  <c r="E24647" i="1"/>
  <c r="E24646" i="1"/>
  <c r="E24645" i="1"/>
  <c r="E24644" i="1"/>
  <c r="E24643" i="1"/>
  <c r="E24642" i="1"/>
  <c r="E24641" i="1"/>
  <c r="E24640" i="1"/>
  <c r="E24639" i="1"/>
  <c r="E24638" i="1"/>
  <c r="E24637" i="1"/>
  <c r="E24636" i="1"/>
  <c r="E24635" i="1"/>
  <c r="E24634" i="1"/>
  <c r="E24633" i="1"/>
  <c r="E24632" i="1"/>
  <c r="E24631" i="1"/>
  <c r="E24630" i="1"/>
  <c r="E24626" i="1"/>
  <c r="E24625" i="1"/>
  <c r="E24624" i="1"/>
  <c r="E24623" i="1"/>
  <c r="E24622" i="1"/>
  <c r="E24621" i="1"/>
  <c r="E24620" i="1"/>
  <c r="E24619" i="1"/>
  <c r="E24618" i="1"/>
  <c r="E24617" i="1"/>
  <c r="E24616" i="1"/>
  <c r="E24615" i="1"/>
  <c r="E24614" i="1"/>
  <c r="E24613" i="1"/>
  <c r="E24612" i="1"/>
  <c r="E24609" i="1"/>
  <c r="E24549" i="1"/>
  <c r="E24548" i="1"/>
  <c r="E24547" i="1"/>
  <c r="E24546" i="1"/>
  <c r="E24545" i="1"/>
  <c r="E24544" i="1"/>
  <c r="E24476" i="1"/>
  <c r="E24475" i="1"/>
  <c r="E24474" i="1"/>
  <c r="E24473" i="1"/>
  <c r="E24472" i="1"/>
  <c r="E24471" i="1"/>
  <c r="E24470" i="1"/>
  <c r="E24376" i="1"/>
  <c r="E24322" i="1"/>
  <c r="E24321" i="1"/>
  <c r="E24320" i="1"/>
  <c r="E24319" i="1"/>
  <c r="E24318" i="1"/>
  <c r="E24316" i="1"/>
  <c r="E24315" i="1"/>
  <c r="E24232" i="1"/>
  <c r="E24231" i="1"/>
  <c r="E24230" i="1"/>
  <c r="E24229" i="1"/>
  <c r="E24228" i="1"/>
  <c r="E24227" i="1"/>
  <c r="E24226" i="1"/>
  <c r="E24225" i="1"/>
  <c r="E24224" i="1"/>
  <c r="E24223" i="1"/>
  <c r="E24222" i="1"/>
  <c r="E24221" i="1"/>
  <c r="E24220" i="1"/>
  <c r="E24219" i="1"/>
  <c r="E24218" i="1"/>
  <c r="E24217" i="1"/>
  <c r="E24216" i="1"/>
  <c r="E24215" i="1"/>
  <c r="E24214" i="1"/>
  <c r="E24213" i="1"/>
  <c r="E24212" i="1"/>
  <c r="E24211" i="1"/>
  <c r="E24210" i="1"/>
  <c r="E24209" i="1"/>
  <c r="E24208" i="1"/>
  <c r="E24207" i="1"/>
  <c r="E24206" i="1"/>
  <c r="E24205" i="1"/>
  <c r="E24204" i="1"/>
  <c r="E24203" i="1"/>
  <c r="E24202" i="1"/>
  <c r="E24201" i="1"/>
  <c r="E24200" i="1"/>
  <c r="E24199" i="1"/>
  <c r="E24198" i="1"/>
  <c r="E24197" i="1"/>
  <c r="E24196" i="1"/>
  <c r="E24195" i="1"/>
  <c r="E24194" i="1"/>
  <c r="E24193" i="1"/>
  <c r="E24192" i="1"/>
  <c r="E24190" i="1"/>
  <c r="E24189" i="1"/>
  <c r="E24188" i="1"/>
  <c r="E24187" i="1"/>
  <c r="E24186" i="1"/>
  <c r="E24185" i="1"/>
  <c r="E24184" i="1"/>
  <c r="E24183" i="1"/>
  <c r="E24182" i="1"/>
  <c r="E24181" i="1"/>
  <c r="E24180" i="1"/>
  <c r="E24179" i="1"/>
  <c r="E24178" i="1"/>
  <c r="E24177" i="1"/>
  <c r="E24176" i="1"/>
  <c r="E24175" i="1"/>
  <c r="E24174" i="1"/>
  <c r="E24173" i="1"/>
  <c r="E24172" i="1"/>
  <c r="E24171" i="1"/>
  <c r="E24170" i="1"/>
  <c r="E24169" i="1"/>
  <c r="E24168" i="1"/>
  <c r="E24167" i="1"/>
  <c r="E24166" i="1"/>
  <c r="E24165" i="1"/>
  <c r="E24164" i="1"/>
  <c r="E24163" i="1"/>
  <c r="E24162" i="1"/>
  <c r="E24161" i="1"/>
  <c r="E24160" i="1"/>
  <c r="E24159" i="1"/>
  <c r="E24158" i="1"/>
  <c r="E24157" i="1"/>
  <c r="E24156" i="1"/>
  <c r="E24155" i="1"/>
  <c r="E24154" i="1"/>
  <c r="E24153" i="1"/>
  <c r="E24152" i="1"/>
  <c r="E24151" i="1"/>
  <c r="E24150" i="1"/>
  <c r="E24149" i="1"/>
  <c r="E24148" i="1"/>
  <c r="E24147" i="1"/>
  <c r="E24146" i="1"/>
  <c r="E24145" i="1"/>
  <c r="E24144" i="1"/>
  <c r="E24143" i="1"/>
  <c r="E24142" i="1"/>
  <c r="E24141" i="1"/>
  <c r="E24140" i="1"/>
  <c r="E24139" i="1"/>
  <c r="E24138" i="1"/>
  <c r="E24137" i="1"/>
  <c r="E24136" i="1"/>
  <c r="E24135" i="1"/>
  <c r="E24134" i="1"/>
  <c r="E24133" i="1"/>
  <c r="E24132" i="1"/>
  <c r="E24131" i="1"/>
  <c r="E24130" i="1"/>
  <c r="E24129" i="1"/>
  <c r="E24128" i="1"/>
  <c r="E24127" i="1"/>
  <c r="E24126" i="1"/>
  <c r="E24125" i="1"/>
  <c r="E24124" i="1"/>
  <c r="E24123" i="1"/>
  <c r="E24122" i="1"/>
  <c r="E24121" i="1"/>
  <c r="E24120" i="1"/>
  <c r="E24119" i="1"/>
  <c r="E24118" i="1"/>
  <c r="E24117" i="1"/>
  <c r="E24116" i="1"/>
  <c r="E24115" i="1"/>
  <c r="E24114" i="1"/>
  <c r="E24113" i="1"/>
  <c r="E24112" i="1"/>
  <c r="E24111" i="1"/>
  <c r="E24110" i="1"/>
  <c r="E24109" i="1"/>
  <c r="E24108" i="1"/>
  <c r="E24107" i="1"/>
  <c r="E24106" i="1"/>
  <c r="E24105" i="1"/>
  <c r="E24104" i="1"/>
  <c r="E24103" i="1"/>
  <c r="E24102" i="1"/>
  <c r="E24101" i="1"/>
  <c r="E24100" i="1"/>
  <c r="E24099" i="1"/>
  <c r="E24098" i="1"/>
  <c r="E24097" i="1"/>
  <c r="E24096" i="1"/>
  <c r="E24095" i="1"/>
  <c r="E24094" i="1"/>
  <c r="E24093" i="1"/>
  <c r="E24092" i="1"/>
  <c r="E24091" i="1"/>
  <c r="E24090" i="1"/>
  <c r="E24089" i="1"/>
  <c r="E24088" i="1"/>
  <c r="E24087" i="1"/>
  <c r="E23947" i="1"/>
  <c r="E23902" i="1"/>
  <c r="E23901" i="1"/>
  <c r="E23900" i="1"/>
  <c r="E23899" i="1"/>
  <c r="E23898" i="1"/>
  <c r="E23897" i="1"/>
  <c r="E23896" i="1"/>
  <c r="E23894" i="1"/>
  <c r="E23893" i="1"/>
  <c r="E23892" i="1"/>
  <c r="E23891" i="1"/>
  <c r="E23890" i="1"/>
  <c r="E23889" i="1"/>
  <c r="E23835" i="1"/>
  <c r="E23834" i="1"/>
  <c r="E23833" i="1"/>
  <c r="E23832" i="1"/>
  <c r="E23831" i="1"/>
  <c r="E23827" i="1"/>
  <c r="E23826" i="1"/>
  <c r="E23825" i="1"/>
  <c r="E23824" i="1"/>
  <c r="E23823" i="1"/>
  <c r="E23803" i="1"/>
  <c r="E23802" i="1"/>
  <c r="E23801" i="1"/>
  <c r="E23800" i="1"/>
  <c r="E23774" i="1"/>
  <c r="E23773" i="1"/>
  <c r="E23772" i="1"/>
  <c r="E23771" i="1"/>
  <c r="E23770" i="1"/>
  <c r="E23769" i="1"/>
  <c r="E23768" i="1"/>
  <c r="E23767" i="1"/>
  <c r="E23766" i="1"/>
  <c r="E23765" i="1"/>
  <c r="E23764" i="1"/>
  <c r="E23763" i="1"/>
  <c r="E23762" i="1"/>
  <c r="E23758" i="1"/>
  <c r="E23757" i="1"/>
  <c r="E23756" i="1"/>
  <c r="E23755" i="1"/>
  <c r="E23754" i="1"/>
  <c r="E23753" i="1"/>
  <c r="E23752" i="1"/>
  <c r="E23751" i="1"/>
  <c r="E23750" i="1"/>
  <c r="E23749" i="1"/>
  <c r="E23748" i="1"/>
  <c r="E23747" i="1"/>
  <c r="E23746" i="1"/>
  <c r="E23745" i="1"/>
  <c r="E23694" i="1"/>
  <c r="E23693" i="1"/>
  <c r="E23692" i="1"/>
  <c r="E23691" i="1"/>
  <c r="E23680" i="1"/>
  <c r="E23678" i="1"/>
  <c r="E23675" i="1"/>
  <c r="E23674" i="1"/>
  <c r="E23672" i="1"/>
  <c r="E23661" i="1"/>
  <c r="E23660" i="1"/>
  <c r="E23649" i="1"/>
  <c r="E23647" i="1"/>
  <c r="E23642" i="1"/>
  <c r="E23638" i="1"/>
  <c r="E23637" i="1"/>
  <c r="E23634" i="1"/>
  <c r="E23633" i="1"/>
  <c r="E23631" i="1"/>
  <c r="E23626" i="1"/>
  <c r="E23624" i="1"/>
  <c r="E23622" i="1"/>
  <c r="E23621" i="1"/>
  <c r="E23617" i="1"/>
  <c r="E23608" i="1"/>
  <c r="E23557" i="1"/>
  <c r="E23556" i="1"/>
  <c r="E23555" i="1"/>
  <c r="E23554" i="1"/>
  <c r="E23553" i="1"/>
  <c r="E23552" i="1"/>
  <c r="E23509" i="1"/>
  <c r="E23508" i="1"/>
  <c r="E23507" i="1"/>
  <c r="E23506" i="1"/>
  <c r="E23505" i="1"/>
  <c r="E23504" i="1"/>
  <c r="E23503" i="1"/>
  <c r="E23456" i="1"/>
  <c r="E23455" i="1"/>
  <c r="E23454" i="1"/>
  <c r="E23453" i="1"/>
  <c r="E23452" i="1"/>
  <c r="E23451" i="1"/>
  <c r="E23450" i="1"/>
  <c r="E23449" i="1"/>
  <c r="E23448" i="1"/>
  <c r="E23447" i="1"/>
  <c r="E23446" i="1"/>
  <c r="E23445" i="1"/>
  <c r="E23444" i="1"/>
  <c r="E23443" i="1"/>
  <c r="E23442" i="1"/>
  <c r="E23441" i="1"/>
  <c r="E23371" i="1"/>
  <c r="E23370" i="1"/>
  <c r="E23369" i="1"/>
  <c r="E23368" i="1"/>
  <c r="E23367" i="1"/>
  <c r="E23366" i="1"/>
  <c r="E23365" i="1"/>
  <c r="E23364" i="1"/>
  <c r="E23363" i="1"/>
  <c r="E23362" i="1"/>
  <c r="E23361" i="1"/>
  <c r="E23360" i="1"/>
  <c r="E23359" i="1"/>
  <c r="E23358" i="1"/>
  <c r="E23357" i="1"/>
  <c r="E23356" i="1"/>
  <c r="E23355" i="1"/>
  <c r="E23354" i="1"/>
  <c r="E23353" i="1"/>
  <c r="E23352" i="1"/>
  <c r="E23309" i="1"/>
  <c r="E23271" i="1"/>
  <c r="E23270" i="1"/>
  <c r="E23269" i="1"/>
  <c r="E23268" i="1"/>
  <c r="E23267" i="1"/>
  <c r="E23266" i="1"/>
  <c r="E23265" i="1"/>
  <c r="E23264" i="1"/>
  <c r="E23249" i="1"/>
  <c r="E23248" i="1"/>
  <c r="E23247" i="1"/>
  <c r="E23246" i="1"/>
  <c r="E23245" i="1"/>
  <c r="E23244" i="1"/>
  <c r="E23243" i="1"/>
  <c r="E23242" i="1"/>
  <c r="E23241" i="1"/>
  <c r="E23240" i="1"/>
  <c r="E23239" i="1"/>
  <c r="E23238" i="1"/>
  <c r="E23237" i="1"/>
  <c r="E23236" i="1"/>
  <c r="E23235" i="1"/>
  <c r="E23234" i="1"/>
  <c r="E23233" i="1"/>
  <c r="E23232" i="1"/>
  <c r="E23231" i="1"/>
  <c r="E23230" i="1"/>
  <c r="E23229" i="1"/>
  <c r="E23228" i="1"/>
  <c r="E23227" i="1"/>
  <c r="E23226" i="1"/>
  <c r="E23225" i="1"/>
  <c r="E23224" i="1"/>
  <c r="E23223" i="1"/>
  <c r="E23222" i="1"/>
  <c r="E23221" i="1"/>
  <c r="E23220" i="1"/>
  <c r="E23219" i="1"/>
  <c r="E23218" i="1"/>
  <c r="E23217" i="1"/>
  <c r="E23216" i="1"/>
  <c r="E23215" i="1"/>
  <c r="E23214" i="1"/>
  <c r="E23213" i="1"/>
  <c r="E23212" i="1"/>
  <c r="E23211" i="1"/>
  <c r="E23210" i="1"/>
  <c r="E23209" i="1"/>
  <c r="E23208" i="1"/>
  <c r="E23207" i="1"/>
  <c r="E23206" i="1"/>
  <c r="E23205" i="1"/>
  <c r="E23204" i="1"/>
  <c r="E23203" i="1"/>
  <c r="E23202" i="1"/>
  <c r="E23201" i="1"/>
  <c r="E23200" i="1"/>
  <c r="E23199" i="1"/>
  <c r="E23198" i="1"/>
  <c r="E23197" i="1"/>
  <c r="E23196" i="1"/>
  <c r="E23195" i="1"/>
  <c r="E23194" i="1"/>
  <c r="E23193" i="1"/>
  <c r="E23192" i="1"/>
  <c r="E23191" i="1"/>
  <c r="E23190" i="1"/>
  <c r="E23189" i="1"/>
  <c r="E23188" i="1"/>
  <c r="E23187" i="1"/>
  <c r="E23186" i="1"/>
  <c r="E23185" i="1"/>
  <c r="E23184" i="1"/>
  <c r="E23183" i="1"/>
  <c r="E23182" i="1"/>
  <c r="E23181" i="1"/>
  <c r="E23180" i="1"/>
  <c r="E23179" i="1"/>
  <c r="E23178" i="1"/>
  <c r="E23177" i="1"/>
  <c r="E23176" i="1"/>
  <c r="E23175" i="1"/>
  <c r="E23174" i="1"/>
  <c r="E23173" i="1"/>
  <c r="E23172" i="1"/>
  <c r="E23171" i="1"/>
  <c r="E23170" i="1"/>
  <c r="E23169" i="1"/>
  <c r="E23168" i="1"/>
  <c r="E23167" i="1"/>
  <c r="E23166" i="1"/>
  <c r="E23165" i="1"/>
  <c r="E23164" i="1"/>
  <c r="E23163" i="1"/>
  <c r="E23162" i="1"/>
  <c r="E23161" i="1"/>
  <c r="E23160" i="1"/>
  <c r="E23159" i="1"/>
  <c r="E23158" i="1"/>
  <c r="E23157" i="1"/>
  <c r="E23156" i="1"/>
  <c r="E23155" i="1"/>
  <c r="E23154" i="1"/>
  <c r="E23153" i="1"/>
  <c r="E23152" i="1"/>
  <c r="E23151" i="1"/>
  <c r="E23150" i="1"/>
  <c r="E23149" i="1"/>
  <c r="E23096" i="1"/>
  <c r="E22840" i="1"/>
  <c r="E22839" i="1"/>
  <c r="E22838" i="1"/>
  <c r="E22837" i="1"/>
  <c r="E22836" i="1"/>
  <c r="E22835" i="1"/>
  <c r="E22834" i="1"/>
  <c r="E22833" i="1"/>
  <c r="E22832" i="1"/>
  <c r="E22831" i="1"/>
  <c r="E22830" i="1"/>
  <c r="E22829" i="1"/>
  <c r="E22828" i="1"/>
  <c r="E22827" i="1"/>
  <c r="E22826" i="1"/>
  <c r="E22825" i="1"/>
  <c r="E22824" i="1"/>
  <c r="E22823" i="1"/>
  <c r="E22822" i="1"/>
  <c r="E22821" i="1"/>
  <c r="E22820" i="1"/>
  <c r="E22819" i="1"/>
  <c r="E22818" i="1"/>
  <c r="E22817" i="1"/>
  <c r="E22816" i="1"/>
  <c r="E22815" i="1"/>
  <c r="E22814" i="1"/>
  <c r="E22813" i="1"/>
  <c r="E22812" i="1"/>
  <c r="E22811" i="1"/>
  <c r="E22810" i="1"/>
  <c r="E22809" i="1"/>
  <c r="E22808" i="1"/>
  <c r="E22807" i="1"/>
  <c r="E22806" i="1"/>
  <c r="E22805" i="1"/>
  <c r="E22804" i="1"/>
  <c r="E22803" i="1"/>
  <c r="E22802" i="1"/>
  <c r="E22801" i="1"/>
  <c r="E22800" i="1"/>
  <c r="E22799" i="1"/>
  <c r="E22798" i="1"/>
  <c r="E22797" i="1"/>
  <c r="E22796" i="1"/>
  <c r="E22795" i="1"/>
  <c r="E22794" i="1"/>
  <c r="E22793" i="1"/>
  <c r="E22792" i="1"/>
  <c r="E22322" i="1"/>
  <c r="E22321" i="1"/>
  <c r="E22320" i="1"/>
  <c r="E22319" i="1"/>
  <c r="E22318" i="1"/>
  <c r="E22317" i="1"/>
  <c r="E22316" i="1"/>
  <c r="E22315" i="1"/>
  <c r="E22314" i="1"/>
  <c r="E22313" i="1"/>
  <c r="E22312" i="1"/>
  <c r="E22311" i="1"/>
  <c r="E22310" i="1"/>
  <c r="E22309" i="1"/>
  <c r="E22308" i="1"/>
  <c r="E22307" i="1"/>
  <c r="E22306" i="1"/>
  <c r="E22305" i="1"/>
  <c r="E22304" i="1"/>
  <c r="E22303" i="1"/>
  <c r="E22302" i="1"/>
  <c r="E22301" i="1"/>
  <c r="E22300" i="1"/>
  <c r="E22299" i="1"/>
  <c r="E22298" i="1"/>
  <c r="E22297" i="1"/>
  <c r="E22296" i="1"/>
  <c r="E22295" i="1"/>
  <c r="E22294" i="1"/>
  <c r="E22293" i="1"/>
  <c r="E22292" i="1"/>
  <c r="E22291" i="1"/>
  <c r="E22290" i="1"/>
  <c r="E22289" i="1"/>
  <c r="E22288" i="1"/>
  <c r="E22287" i="1"/>
  <c r="E22286" i="1"/>
  <c r="E22285" i="1"/>
  <c r="E22284" i="1"/>
  <c r="E22283" i="1"/>
  <c r="E22282" i="1"/>
  <c r="E22281" i="1"/>
  <c r="E22280" i="1"/>
  <c r="E22279" i="1"/>
  <c r="E22278" i="1"/>
  <c r="E22277" i="1"/>
  <c r="E22276" i="1"/>
  <c r="E22275" i="1"/>
  <c r="E22274" i="1"/>
  <c r="E22273" i="1"/>
  <c r="E22272" i="1"/>
  <c r="E22271" i="1"/>
  <c r="E22270" i="1"/>
  <c r="E22269" i="1"/>
  <c r="E22268" i="1"/>
  <c r="E22267" i="1"/>
  <c r="E22266" i="1"/>
  <c r="E22265" i="1"/>
  <c r="E22264" i="1"/>
  <c r="E22263" i="1"/>
  <c r="E22262" i="1"/>
  <c r="E22261" i="1"/>
  <c r="E22260" i="1"/>
  <c r="E22259" i="1"/>
  <c r="E22258" i="1"/>
  <c r="E22257" i="1"/>
  <c r="E22256" i="1"/>
  <c r="E22255" i="1"/>
  <c r="E22254" i="1"/>
  <c r="E22253" i="1"/>
  <c r="E22252" i="1"/>
  <c r="E22251" i="1"/>
  <c r="E22250" i="1"/>
  <c r="E22249" i="1"/>
  <c r="E22248" i="1"/>
  <c r="E22247" i="1"/>
  <c r="E22246" i="1"/>
  <c r="E22245" i="1"/>
  <c r="E22244" i="1"/>
  <c r="E22243" i="1"/>
  <c r="E22242" i="1"/>
  <c r="E22241" i="1"/>
  <c r="E22240" i="1"/>
  <c r="E22239" i="1"/>
  <c r="E22238" i="1"/>
  <c r="E22237" i="1"/>
  <c r="E22236" i="1"/>
  <c r="E22235" i="1"/>
  <c r="E22234" i="1"/>
  <c r="E22233" i="1"/>
  <c r="E22232" i="1"/>
  <c r="E22231" i="1"/>
  <c r="E22230" i="1"/>
  <c r="E22229" i="1"/>
  <c r="E22228" i="1"/>
  <c r="E22227" i="1"/>
  <c r="E22226" i="1"/>
  <c r="E22225" i="1"/>
  <c r="E22224" i="1"/>
  <c r="E22223" i="1"/>
  <c r="E22222" i="1"/>
  <c r="E22221" i="1"/>
  <c r="E22220" i="1"/>
  <c r="E22219" i="1"/>
  <c r="E22218" i="1"/>
  <c r="E22217" i="1"/>
  <c r="E22216" i="1"/>
  <c r="E22215" i="1"/>
  <c r="E22214" i="1"/>
  <c r="E22213" i="1"/>
  <c r="E22212" i="1"/>
  <c r="E22211" i="1"/>
  <c r="E22210" i="1"/>
  <c r="E22209" i="1"/>
  <c r="E22208" i="1"/>
  <c r="E22207" i="1"/>
  <c r="E22206" i="1"/>
  <c r="E22205" i="1"/>
  <c r="E22204" i="1"/>
  <c r="E22203" i="1"/>
  <c r="E22202" i="1"/>
  <c r="E22201" i="1"/>
  <c r="E22200" i="1"/>
  <c r="E22199" i="1"/>
  <c r="E22198" i="1"/>
  <c r="E22197" i="1"/>
  <c r="E22196" i="1"/>
  <c r="E22195" i="1"/>
  <c r="E22194" i="1"/>
  <c r="E22193" i="1"/>
  <c r="E22192" i="1"/>
  <c r="E22191" i="1"/>
  <c r="E22190" i="1"/>
  <c r="E22189" i="1"/>
  <c r="E22188" i="1"/>
  <c r="E22187" i="1"/>
  <c r="E22186" i="1"/>
  <c r="E22185" i="1"/>
  <c r="E22184" i="1"/>
  <c r="E22183" i="1"/>
  <c r="E22182" i="1"/>
  <c r="E22181" i="1"/>
  <c r="E22180" i="1"/>
  <c r="E22179" i="1"/>
  <c r="E22178" i="1"/>
  <c r="E22177" i="1"/>
  <c r="E22176" i="1"/>
  <c r="E22175" i="1"/>
  <c r="E22174" i="1"/>
  <c r="E22173" i="1"/>
  <c r="E22172" i="1"/>
  <c r="E22171" i="1"/>
  <c r="E22170" i="1"/>
  <c r="E22169" i="1"/>
  <c r="E22168" i="1"/>
  <c r="E22167" i="1"/>
  <c r="E22166" i="1"/>
  <c r="E22165" i="1"/>
  <c r="E22164" i="1"/>
  <c r="E22163" i="1"/>
  <c r="E22162" i="1"/>
  <c r="E22161" i="1"/>
  <c r="E22160" i="1"/>
  <c r="E22159" i="1"/>
  <c r="E22158" i="1"/>
  <c r="E22157" i="1"/>
  <c r="E22156" i="1"/>
  <c r="E22155" i="1"/>
  <c r="E22154" i="1"/>
  <c r="E22153" i="1"/>
  <c r="E22152" i="1"/>
  <c r="E22151" i="1"/>
  <c r="E22150" i="1"/>
  <c r="E22149" i="1"/>
  <c r="E22148" i="1"/>
  <c r="E22147" i="1"/>
  <c r="E22137" i="1"/>
  <c r="E22136" i="1"/>
  <c r="E22135" i="1"/>
  <c r="E22134" i="1"/>
  <c r="E22133" i="1"/>
  <c r="E22132" i="1"/>
  <c r="E22131" i="1"/>
  <c r="E22130" i="1"/>
  <c r="E22129" i="1"/>
  <c r="E22128" i="1"/>
  <c r="E22127" i="1"/>
  <c r="E22126" i="1"/>
  <c r="E22125" i="1"/>
  <c r="E22124" i="1"/>
  <c r="E22123" i="1"/>
  <c r="E22122" i="1"/>
  <c r="E22121" i="1"/>
  <c r="E22120" i="1"/>
  <c r="E22119" i="1"/>
  <c r="E22118" i="1"/>
  <c r="E22117" i="1"/>
  <c r="E22116" i="1"/>
  <c r="E22115" i="1"/>
  <c r="E22114" i="1"/>
  <c r="E22113" i="1"/>
  <c r="E22112" i="1"/>
  <c r="E22111" i="1"/>
  <c r="E22110" i="1"/>
  <c r="E22109" i="1"/>
  <c r="E22108" i="1"/>
  <c r="E22107" i="1"/>
  <c r="E22106" i="1"/>
  <c r="E22105" i="1"/>
  <c r="E22104" i="1"/>
  <c r="E22103" i="1"/>
  <c r="E22102" i="1"/>
  <c r="E22101" i="1"/>
  <c r="E22100" i="1"/>
  <c r="E22099" i="1"/>
  <c r="E22098" i="1"/>
  <c r="E22097" i="1"/>
  <c r="E22096" i="1"/>
  <c r="E22095" i="1"/>
  <c r="E22094" i="1"/>
  <c r="E22093" i="1"/>
  <c r="E22092" i="1"/>
  <c r="E22091" i="1"/>
  <c r="E22090" i="1"/>
  <c r="E22089" i="1"/>
  <c r="E22088" i="1"/>
  <c r="E22087" i="1"/>
  <c r="E22086" i="1"/>
  <c r="E22085" i="1"/>
  <c r="E22084" i="1"/>
  <c r="E22083" i="1"/>
  <c r="E22082" i="1"/>
  <c r="E22081" i="1"/>
  <c r="E22080" i="1"/>
  <c r="E22079" i="1"/>
  <c r="E22078" i="1"/>
  <c r="E22077" i="1"/>
  <c r="E22076" i="1"/>
  <c r="E22075" i="1"/>
  <c r="E22074" i="1"/>
  <c r="E22073" i="1"/>
  <c r="E22072" i="1"/>
  <c r="E22071" i="1"/>
  <c r="E22070" i="1"/>
  <c r="E22069" i="1"/>
  <c r="E22068" i="1"/>
  <c r="E22067" i="1"/>
  <c r="E22066" i="1"/>
  <c r="E22065" i="1"/>
  <c r="E22064" i="1"/>
  <c r="E22063" i="1"/>
  <c r="E22062" i="1"/>
  <c r="E22061" i="1"/>
  <c r="E22060" i="1"/>
  <c r="E22059" i="1"/>
  <c r="E22058" i="1"/>
  <c r="E22057" i="1"/>
  <c r="E22056" i="1"/>
  <c r="E22055" i="1"/>
  <c r="E22054" i="1"/>
  <c r="E22053" i="1"/>
  <c r="E22052" i="1"/>
  <c r="E22051" i="1"/>
  <c r="E22050" i="1"/>
  <c r="E22049" i="1"/>
  <c r="E22048" i="1"/>
  <c r="E22047" i="1"/>
  <c r="E22046" i="1"/>
  <c r="E22045" i="1"/>
  <c r="E22044" i="1"/>
  <c r="E22043" i="1"/>
  <c r="E22042" i="1"/>
  <c r="E22041" i="1"/>
  <c r="E21980" i="1"/>
  <c r="E21979" i="1"/>
  <c r="E21978" i="1"/>
  <c r="E21977" i="1"/>
  <c r="E21976" i="1"/>
  <c r="E21968" i="1"/>
  <c r="E21967" i="1"/>
  <c r="E21966" i="1"/>
  <c r="E21965" i="1"/>
  <c r="E21964" i="1"/>
  <c r="E21963" i="1"/>
  <c r="E21962" i="1"/>
  <c r="E21958" i="1"/>
  <c r="E21957" i="1"/>
  <c r="E21956" i="1"/>
  <c r="E21955" i="1"/>
  <c r="E21954" i="1"/>
  <c r="E21953" i="1"/>
  <c r="E21952" i="1"/>
  <c r="E21951" i="1"/>
  <c r="E21950" i="1"/>
  <c r="E21949" i="1"/>
  <c r="E21948" i="1"/>
  <c r="E21947" i="1"/>
  <c r="E21946" i="1"/>
  <c r="E21945" i="1"/>
  <c r="E21944" i="1"/>
  <c r="E21943" i="1"/>
  <c r="E21942" i="1"/>
  <c r="E21941" i="1"/>
  <c r="E21804" i="1"/>
  <c r="E21803" i="1"/>
  <c r="E21802" i="1"/>
  <c r="E21801" i="1"/>
  <c r="E21799" i="1"/>
  <c r="E21786" i="1"/>
  <c r="E21785" i="1"/>
  <c r="E21784" i="1"/>
  <c r="E21783" i="1"/>
  <c r="E21782" i="1"/>
  <c r="E21781" i="1"/>
  <c r="E21780" i="1"/>
  <c r="E21779" i="1"/>
  <c r="E21778" i="1"/>
  <c r="E21768" i="1"/>
  <c r="E21767" i="1"/>
  <c r="E21766" i="1"/>
  <c r="E21765" i="1"/>
  <c r="E21764" i="1"/>
  <c r="E21763" i="1"/>
  <c r="E20482" i="1"/>
  <c r="E20481" i="1"/>
  <c r="E20480" i="1"/>
  <c r="E20479" i="1"/>
  <c r="E20478" i="1"/>
  <c r="E20477" i="1"/>
  <c r="E20476" i="1"/>
  <c r="E20474" i="1"/>
  <c r="E20473" i="1"/>
  <c r="E20472" i="1"/>
  <c r="E20471" i="1"/>
  <c r="E20470" i="1"/>
  <c r="E20469" i="1"/>
  <c r="E20468" i="1"/>
  <c r="E20467" i="1"/>
  <c r="E20466" i="1"/>
  <c r="E20465" i="1"/>
  <c r="E20464" i="1"/>
  <c r="E20463" i="1"/>
  <c r="E20462" i="1"/>
  <c r="E20461" i="1"/>
  <c r="E20460" i="1"/>
  <c r="E20459" i="1"/>
  <c r="E20458" i="1"/>
  <c r="E20457" i="1"/>
  <c r="E20456" i="1"/>
  <c r="E20455" i="1"/>
  <c r="E20454" i="1"/>
  <c r="E20453" i="1"/>
  <c r="E20452" i="1"/>
  <c r="E20451" i="1"/>
  <c r="E20450" i="1"/>
  <c r="E20449" i="1"/>
  <c r="E20448" i="1"/>
  <c r="E20447" i="1"/>
  <c r="E20446" i="1"/>
  <c r="E20445" i="1"/>
  <c r="E20444" i="1"/>
  <c r="E20443" i="1"/>
  <c r="E20442" i="1"/>
  <c r="E20441" i="1"/>
  <c r="E20440" i="1"/>
  <c r="E20439" i="1"/>
  <c r="E20231" i="1"/>
  <c r="E20230" i="1"/>
  <c r="E20229" i="1"/>
  <c r="E20228" i="1"/>
  <c r="E20227" i="1"/>
  <c r="E20226" i="1"/>
  <c r="E20225" i="1"/>
  <c r="E20224" i="1"/>
  <c r="E20223" i="1"/>
  <c r="E20222" i="1"/>
  <c r="E20221" i="1"/>
  <c r="E20220" i="1"/>
  <c r="E20219" i="1"/>
  <c r="E20218" i="1"/>
  <c r="E20217" i="1"/>
  <c r="E20216" i="1"/>
  <c r="E20215" i="1"/>
  <c r="E20214" i="1"/>
  <c r="E20213" i="1"/>
  <c r="E20212" i="1"/>
  <c r="E20211" i="1"/>
  <c r="E20210" i="1"/>
  <c r="E20209" i="1"/>
  <c r="E20208" i="1"/>
  <c r="E20207" i="1"/>
  <c r="E20206" i="1"/>
  <c r="E20205" i="1"/>
  <c r="E20204" i="1"/>
  <c r="E20203" i="1"/>
  <c r="E20202" i="1"/>
  <c r="E20201" i="1"/>
  <c r="E20200" i="1"/>
  <c r="E20199" i="1"/>
  <c r="E20198" i="1"/>
  <c r="E20197" i="1"/>
  <c r="E20196" i="1"/>
  <c r="E20195" i="1"/>
  <c r="E20194" i="1"/>
  <c r="E20193" i="1"/>
  <c r="E20192" i="1"/>
  <c r="E20191" i="1"/>
  <c r="E20190" i="1"/>
  <c r="E20189" i="1"/>
  <c r="E20188" i="1"/>
  <c r="E20187" i="1"/>
  <c r="E20186" i="1"/>
  <c r="E20185" i="1"/>
  <c r="E20184" i="1"/>
  <c r="E20127" i="1"/>
  <c r="E20126" i="1"/>
  <c r="E20125" i="1"/>
  <c r="E20124" i="1"/>
  <c r="E20123" i="1"/>
  <c r="E20122" i="1"/>
  <c r="E20121" i="1"/>
  <c r="E20120" i="1"/>
  <c r="E20119" i="1"/>
  <c r="E20118" i="1"/>
  <c r="E20117" i="1"/>
  <c r="E20116" i="1"/>
  <c r="E20115" i="1"/>
  <c r="E20114" i="1"/>
  <c r="E20113" i="1"/>
  <c r="E20112" i="1"/>
  <c r="E20111" i="1"/>
  <c r="E20110" i="1"/>
  <c r="E20109" i="1"/>
  <c r="E20108" i="1"/>
  <c r="E20107" i="1"/>
  <c r="E20106" i="1"/>
  <c r="E20105" i="1"/>
  <c r="E20104" i="1"/>
  <c r="E20102" i="1"/>
  <c r="E20101" i="1"/>
  <c r="E20100" i="1"/>
  <c r="E19934" i="1"/>
  <c r="E19933" i="1"/>
  <c r="E19916" i="1"/>
  <c r="E19915" i="1"/>
  <c r="E19914" i="1"/>
  <c r="E19913" i="1"/>
  <c r="E19912" i="1"/>
  <c r="E19911" i="1"/>
  <c r="E19910" i="1"/>
  <c r="E19727" i="1"/>
  <c r="E19726" i="1"/>
  <c r="E19648" i="1"/>
  <c r="E19647" i="1"/>
  <c r="E19646" i="1"/>
  <c r="E19645" i="1"/>
  <c r="E19644" i="1"/>
  <c r="E19643" i="1"/>
  <c r="E19642" i="1"/>
  <c r="E19630" i="1"/>
  <c r="E19629" i="1"/>
  <c r="E19628" i="1"/>
  <c r="E19627" i="1"/>
  <c r="E19626" i="1"/>
  <c r="E19625" i="1"/>
  <c r="E19624" i="1"/>
  <c r="E19623" i="1"/>
  <c r="E19622" i="1"/>
  <c r="E19621" i="1"/>
  <c r="E19620" i="1"/>
  <c r="E19619" i="1"/>
  <c r="E19618" i="1"/>
  <c r="E19617" i="1"/>
  <c r="E19616" i="1"/>
  <c r="E19615" i="1"/>
  <c r="E19459" i="1"/>
  <c r="E19458" i="1"/>
  <c r="E19457" i="1"/>
  <c r="E19456" i="1"/>
  <c r="E19455" i="1"/>
  <c r="E19454" i="1"/>
  <c r="E19453" i="1"/>
  <c r="E19452" i="1"/>
  <c r="E19451" i="1"/>
  <c r="E19450" i="1"/>
  <c r="E19449" i="1"/>
  <c r="E19247" i="1"/>
  <c r="E19242" i="1"/>
  <c r="E19131" i="1"/>
  <c r="E19130" i="1"/>
  <c r="E19129" i="1"/>
  <c r="E19128" i="1"/>
  <c r="E19127" i="1"/>
  <c r="E19100" i="1"/>
  <c r="E19099" i="1"/>
  <c r="E19098" i="1"/>
  <c r="E19097" i="1"/>
  <c r="E19096" i="1"/>
  <c r="E18857" i="1"/>
  <c r="E18856" i="1"/>
  <c r="E18808" i="1"/>
  <c r="E18807" i="1"/>
  <c r="E18806" i="1"/>
  <c r="E18805" i="1"/>
  <c r="E18804" i="1"/>
  <c r="E18803" i="1"/>
  <c r="E18802" i="1"/>
  <c r="E18747" i="1"/>
  <c r="E18746" i="1"/>
  <c r="E18745" i="1"/>
  <c r="E18744" i="1"/>
  <c r="E18743" i="1"/>
  <c r="E18742" i="1"/>
  <c r="E18741" i="1"/>
  <c r="E18740" i="1"/>
  <c r="E18685" i="1"/>
  <c r="E18566" i="1"/>
  <c r="E18565" i="1"/>
  <c r="E18564" i="1"/>
  <c r="E18563" i="1"/>
  <c r="E18243" i="1"/>
  <c r="E18242" i="1"/>
  <c r="E18241" i="1"/>
  <c r="E18240" i="1"/>
  <c r="E18183" i="1"/>
  <c r="E18040" i="1"/>
  <c r="E18039" i="1"/>
  <c r="E18038" i="1"/>
  <c r="E18037" i="1"/>
  <c r="E18036" i="1"/>
  <c r="E18035" i="1"/>
  <c r="E18034" i="1"/>
  <c r="E18033" i="1"/>
  <c r="E18032" i="1"/>
  <c r="E18031" i="1"/>
  <c r="E18030" i="1"/>
  <c r="E18029" i="1"/>
  <c r="E18028" i="1"/>
  <c r="E18027" i="1"/>
  <c r="E18026" i="1"/>
  <c r="E18025" i="1"/>
  <c r="E18024" i="1"/>
  <c r="E18023" i="1"/>
  <c r="E18022" i="1"/>
  <c r="E18021" i="1"/>
  <c r="E18020" i="1"/>
  <c r="E18019" i="1"/>
  <c r="E18018" i="1"/>
  <c r="E18017" i="1"/>
  <c r="E17905" i="1"/>
  <c r="E17904" i="1"/>
  <c r="E17903" i="1"/>
  <c r="E17902" i="1"/>
  <c r="E17901" i="1"/>
  <c r="E17900" i="1"/>
  <c r="E17899" i="1"/>
  <c r="E17898" i="1"/>
  <c r="E17897" i="1"/>
  <c r="E17896" i="1"/>
  <c r="E17895" i="1"/>
  <c r="E17894" i="1"/>
  <c r="E17893" i="1"/>
  <c r="E17867" i="1"/>
  <c r="E17866" i="1"/>
  <c r="E17865" i="1"/>
  <c r="E17864" i="1"/>
  <c r="E17791" i="1"/>
  <c r="E17790" i="1"/>
  <c r="E17789" i="1"/>
  <c r="E17788" i="1"/>
  <c r="E17787" i="1"/>
  <c r="E17786" i="1"/>
  <c r="E17785" i="1"/>
  <c r="E17784" i="1"/>
  <c r="E17783" i="1"/>
  <c r="E17782" i="1"/>
  <c r="E17781" i="1"/>
  <c r="E17780" i="1"/>
  <c r="E17779" i="1"/>
  <c r="E17778" i="1"/>
  <c r="E17777" i="1"/>
  <c r="E17776" i="1"/>
  <c r="E17775" i="1"/>
  <c r="E17774" i="1"/>
  <c r="E17773" i="1"/>
  <c r="E17772" i="1"/>
  <c r="E17771" i="1"/>
  <c r="E17770" i="1"/>
  <c r="E17649" i="1"/>
  <c r="E17648" i="1"/>
  <c r="E17647" i="1"/>
  <c r="E17646" i="1"/>
  <c r="E17645" i="1"/>
  <c r="E17644" i="1"/>
  <c r="E17643" i="1"/>
  <c r="E17642" i="1"/>
  <c r="E17641" i="1"/>
  <c r="E17640" i="1"/>
  <c r="E17639" i="1"/>
  <c r="E17638" i="1"/>
  <c r="E17637" i="1"/>
  <c r="E17636" i="1"/>
  <c r="E17635" i="1"/>
  <c r="E17634" i="1"/>
  <c r="E17633" i="1"/>
  <c r="E17632" i="1"/>
  <c r="E17631" i="1"/>
  <c r="E17630" i="1"/>
  <c r="E17629" i="1"/>
  <c r="E17628" i="1"/>
  <c r="E17627" i="1"/>
  <c r="E17626" i="1"/>
  <c r="E17625" i="1"/>
  <c r="E17624" i="1"/>
  <c r="E17623" i="1"/>
  <c r="E17622" i="1"/>
  <c r="E17621" i="1"/>
  <c r="E17620" i="1"/>
  <c r="E17619" i="1"/>
  <c r="E17618" i="1"/>
  <c r="E17617" i="1"/>
  <c r="E17616" i="1"/>
  <c r="E17615" i="1"/>
  <c r="E17614" i="1"/>
  <c r="E17613" i="1"/>
  <c r="E17612" i="1"/>
  <c r="E17611" i="1"/>
  <c r="E17610" i="1"/>
  <c r="E17609" i="1"/>
  <c r="E17608" i="1"/>
  <c r="E17607" i="1"/>
  <c r="E17606" i="1"/>
  <c r="E17605" i="1"/>
  <c r="E17604" i="1"/>
  <c r="E17603" i="1"/>
  <c r="E17602" i="1"/>
  <c r="E17601" i="1"/>
  <c r="E17600" i="1"/>
  <c r="E17599" i="1"/>
  <c r="E17549" i="1"/>
  <c r="E17548" i="1"/>
  <c r="E17547" i="1"/>
  <c r="E17546" i="1"/>
  <c r="E17545" i="1"/>
  <c r="E17544" i="1"/>
  <c r="E17521" i="1"/>
  <c r="E17520" i="1"/>
  <c r="E17519" i="1"/>
  <c r="E17517" i="1"/>
  <c r="E17516" i="1"/>
  <c r="E17454" i="1"/>
  <c r="E17453" i="1"/>
  <c r="E17452" i="1"/>
  <c r="E17451" i="1"/>
  <c r="E17450" i="1"/>
  <c r="E17449" i="1"/>
  <c r="E17448" i="1"/>
  <c r="E17447" i="1"/>
  <c r="E17446" i="1"/>
  <c r="E17418" i="1"/>
  <c r="E17417" i="1"/>
  <c r="E17416" i="1"/>
  <c r="E17415" i="1"/>
  <c r="E17414" i="1"/>
  <c r="E17413" i="1"/>
  <c r="E17412" i="1"/>
  <c r="E17411" i="1"/>
  <c r="E17410" i="1"/>
  <c r="E17409" i="1"/>
  <c r="E17408" i="1"/>
  <c r="E17407" i="1"/>
  <c r="E17406" i="1"/>
  <c r="E17405" i="1"/>
  <c r="E17404" i="1"/>
  <c r="E17403" i="1"/>
  <c r="E17402" i="1"/>
  <c r="E17401" i="1"/>
  <c r="E17400" i="1"/>
  <c r="E17399" i="1"/>
  <c r="E17398" i="1"/>
  <c r="E17397" i="1"/>
  <c r="E17396" i="1"/>
  <c r="E17395" i="1"/>
  <c r="E17394" i="1"/>
  <c r="E17393" i="1"/>
  <c r="E17392" i="1"/>
  <c r="E17391" i="1"/>
  <c r="E17390" i="1"/>
  <c r="E17389" i="1"/>
  <c r="E17388" i="1"/>
  <c r="E17387" i="1"/>
  <c r="E17319" i="1"/>
  <c r="E17318" i="1"/>
  <c r="E17317" i="1"/>
  <c r="E17316" i="1"/>
  <c r="E17315" i="1"/>
  <c r="E17314" i="1"/>
  <c r="E17313" i="1"/>
  <c r="E17312" i="1"/>
  <c r="E17311" i="1"/>
  <c r="E17310" i="1"/>
  <c r="E17309" i="1"/>
  <c r="E17308" i="1"/>
  <c r="E17307" i="1"/>
  <c r="E17306" i="1"/>
  <c r="E17305" i="1"/>
  <c r="E17304" i="1"/>
  <c r="E17303" i="1"/>
  <c r="E17302" i="1"/>
  <c r="E17301" i="1"/>
  <c r="E17300" i="1"/>
  <c r="E17299" i="1"/>
  <c r="E17298" i="1"/>
  <c r="E17297" i="1"/>
  <c r="E17296" i="1"/>
  <c r="E17295" i="1"/>
  <c r="E17294" i="1"/>
  <c r="E17293" i="1"/>
  <c r="E17292" i="1"/>
  <c r="E17291" i="1"/>
  <c r="E17290" i="1"/>
  <c r="E17289" i="1"/>
  <c r="E17288" i="1"/>
  <c r="E17287" i="1"/>
  <c r="E17286" i="1"/>
  <c r="E17285" i="1"/>
  <c r="E17284" i="1"/>
  <c r="E17283" i="1"/>
  <c r="E17282" i="1"/>
  <c r="E17281" i="1"/>
  <c r="E17280" i="1"/>
  <c r="E17279" i="1"/>
  <c r="E17278" i="1"/>
  <c r="E17277" i="1"/>
  <c r="E17276" i="1"/>
  <c r="E17275" i="1"/>
  <c r="E17274" i="1"/>
  <c r="E17273" i="1"/>
  <c r="E17272" i="1"/>
  <c r="E17271" i="1"/>
  <c r="E17270" i="1"/>
  <c r="E17269" i="1"/>
  <c r="E17268" i="1"/>
  <c r="E17267" i="1"/>
  <c r="E17266" i="1"/>
  <c r="E17265" i="1"/>
  <c r="E17264" i="1"/>
  <c r="E17263" i="1"/>
  <c r="E17262" i="1"/>
  <c r="E17261" i="1"/>
  <c r="E17260" i="1"/>
  <c r="E17259" i="1"/>
  <c r="E17258" i="1"/>
  <c r="E17257" i="1"/>
  <c r="E17256" i="1"/>
  <c r="E17255" i="1"/>
  <c r="E17254" i="1"/>
  <c r="E17253" i="1"/>
  <c r="E17252" i="1"/>
  <c r="E17251" i="1"/>
  <c r="E17250" i="1"/>
  <c r="E17249" i="1"/>
  <c r="E17248" i="1"/>
  <c r="E17247" i="1"/>
  <c r="E17246" i="1"/>
  <c r="E17245" i="1"/>
  <c r="E17244" i="1"/>
  <c r="E17243" i="1"/>
  <c r="E17242" i="1"/>
  <c r="E17241" i="1"/>
  <c r="E17240" i="1"/>
  <c r="E17239" i="1"/>
  <c r="E17238" i="1"/>
  <c r="E17237" i="1"/>
  <c r="E17236" i="1"/>
  <c r="E17235" i="1"/>
  <c r="E17234" i="1"/>
  <c r="E17233" i="1"/>
  <c r="E17232" i="1"/>
  <c r="E17231" i="1"/>
  <c r="E17230" i="1"/>
  <c r="E17229" i="1"/>
  <c r="E17228" i="1"/>
  <c r="E17227" i="1"/>
  <c r="E17226" i="1"/>
  <c r="E17225" i="1"/>
  <c r="E17224" i="1"/>
  <c r="E17223" i="1"/>
  <c r="E17222" i="1"/>
  <c r="E17221" i="1"/>
  <c r="E17220" i="1"/>
  <c r="E17219" i="1"/>
  <c r="E17218" i="1"/>
  <c r="E17217" i="1"/>
  <c r="E17216" i="1"/>
  <c r="E17215" i="1"/>
  <c r="E17214" i="1"/>
  <c r="E17213" i="1"/>
  <c r="E17212" i="1"/>
  <c r="E17211" i="1"/>
  <c r="E17210" i="1"/>
  <c r="E17115" i="1"/>
  <c r="E17114" i="1"/>
  <c r="E17113" i="1"/>
  <c r="E17112" i="1"/>
  <c r="E17111" i="1"/>
  <c r="E17110" i="1"/>
  <c r="E17109" i="1"/>
  <c r="E17108" i="1"/>
  <c r="E17107" i="1"/>
  <c r="E17106" i="1"/>
  <c r="E17105" i="1"/>
  <c r="E17104" i="1"/>
  <c r="E17103" i="1"/>
  <c r="E17102" i="1"/>
  <c r="E17100" i="1"/>
  <c r="E17099" i="1"/>
  <c r="E17098" i="1"/>
  <c r="E17097" i="1"/>
  <c r="E17096" i="1"/>
  <c r="E17095" i="1"/>
  <c r="E17094" i="1"/>
  <c r="E17093" i="1"/>
  <c r="E17092" i="1"/>
  <c r="E17058" i="1"/>
  <c r="E17053" i="1"/>
  <c r="E17052" i="1"/>
  <c r="E17051" i="1"/>
  <c r="E17050" i="1"/>
  <c r="E17049" i="1"/>
  <c r="E17048" i="1"/>
  <c r="E17047" i="1"/>
  <c r="E17046" i="1"/>
  <c r="E17045" i="1"/>
  <c r="E17023" i="1"/>
  <c r="E17022" i="1"/>
  <c r="E17021" i="1"/>
  <c r="E17020" i="1"/>
  <c r="E17019" i="1"/>
  <c r="E17018" i="1"/>
  <c r="E17017" i="1"/>
  <c r="E17016" i="1"/>
  <c r="E16928" i="1"/>
  <c r="E16927" i="1"/>
  <c r="E16926" i="1"/>
  <c r="E16925" i="1"/>
  <c r="E16924" i="1"/>
  <c r="E16923" i="1"/>
  <c r="E16922" i="1"/>
  <c r="E16921" i="1"/>
  <c r="E16920" i="1"/>
  <c r="E16919" i="1"/>
  <c r="E16918" i="1"/>
  <c r="E16917" i="1"/>
  <c r="E16916" i="1"/>
  <c r="E16915" i="1"/>
  <c r="E16914" i="1"/>
  <c r="E16913" i="1"/>
  <c r="E16912" i="1"/>
  <c r="E16911" i="1"/>
  <c r="E16910" i="1"/>
  <c r="E16909" i="1"/>
  <c r="E16908" i="1"/>
  <c r="E16907" i="1"/>
  <c r="E16761" i="1"/>
  <c r="E16760" i="1"/>
  <c r="E16759" i="1"/>
  <c r="E16758" i="1"/>
  <c r="E16757" i="1"/>
  <c r="E16756" i="1"/>
  <c r="E16755" i="1"/>
  <c r="E16754" i="1"/>
  <c r="E16753" i="1"/>
  <c r="E16752" i="1"/>
  <c r="E16751" i="1"/>
  <c r="E16750" i="1"/>
  <c r="E16749" i="1"/>
  <c r="E16748" i="1"/>
  <c r="E16747" i="1"/>
  <c r="E16746" i="1"/>
  <c r="E16745" i="1"/>
  <c r="E16744" i="1"/>
  <c r="E16743" i="1"/>
  <c r="E16742" i="1"/>
  <c r="E16741" i="1"/>
  <c r="E16740" i="1"/>
  <c r="E16706" i="1"/>
  <c r="E16705" i="1"/>
  <c r="E16704" i="1"/>
  <c r="E16703" i="1"/>
  <c r="E16702" i="1"/>
  <c r="E16701" i="1"/>
  <c r="E16700" i="1"/>
  <c r="E16699" i="1"/>
  <c r="E16698" i="1"/>
  <c r="E16697" i="1"/>
  <c r="E16696" i="1"/>
  <c r="E16695" i="1"/>
  <c r="E16694" i="1"/>
  <c r="E16693" i="1"/>
  <c r="E16690" i="1"/>
  <c r="E16689" i="1"/>
  <c r="E16682" i="1"/>
  <c r="E16681" i="1"/>
  <c r="E16680" i="1"/>
  <c r="E16536" i="1"/>
  <c r="E16535" i="1"/>
  <c r="E16534" i="1"/>
  <c r="E16533" i="1"/>
  <c r="E16511" i="1"/>
  <c r="E16510" i="1"/>
  <c r="E16509" i="1"/>
  <c r="E16508" i="1"/>
  <c r="E16507" i="1"/>
  <c r="E16307" i="1"/>
  <c r="E16306" i="1"/>
  <c r="E16303" i="1"/>
  <c r="E16302" i="1"/>
  <c r="E16301" i="1"/>
  <c r="E16299" i="1"/>
  <c r="E16297" i="1"/>
  <c r="E16296" i="1"/>
  <c r="E16295" i="1"/>
  <c r="E16294" i="1"/>
  <c r="E16293" i="1"/>
  <c r="E16292" i="1"/>
  <c r="E16291" i="1"/>
  <c r="E16290" i="1"/>
  <c r="E16289" i="1"/>
  <c r="E16288" i="1"/>
  <c r="E16284" i="1"/>
  <c r="E16283" i="1"/>
  <c r="E16282" i="1"/>
  <c r="E16281" i="1"/>
  <c r="E16280" i="1"/>
  <c r="E16279" i="1"/>
  <c r="E16278" i="1"/>
  <c r="E16277" i="1"/>
  <c r="E16276" i="1"/>
  <c r="E16275" i="1"/>
  <c r="E16261" i="1"/>
  <c r="E16260" i="1"/>
  <c r="E16259" i="1"/>
  <c r="E16258" i="1"/>
  <c r="E16257" i="1"/>
  <c r="E16256" i="1"/>
  <c r="E16255" i="1"/>
  <c r="E16254" i="1"/>
  <c r="E16244" i="1"/>
  <c r="E16243" i="1"/>
  <c r="E16242" i="1"/>
  <c r="E16241" i="1"/>
  <c r="E16240" i="1"/>
  <c r="E16239" i="1"/>
  <c r="E16238" i="1"/>
  <c r="E16237" i="1"/>
  <c r="E16236" i="1"/>
  <c r="E16235" i="1"/>
  <c r="E16234" i="1"/>
  <c r="E16233" i="1"/>
  <c r="E16232" i="1"/>
  <c r="E16231" i="1"/>
  <c r="E16230" i="1"/>
  <c r="E16229" i="1"/>
  <c r="E16228" i="1"/>
  <c r="E16227" i="1"/>
  <c r="E16226" i="1"/>
  <c r="E16193" i="1"/>
  <c r="E16192" i="1"/>
  <c r="E16191" i="1"/>
  <c r="E15780" i="1"/>
  <c r="E15694" i="1"/>
  <c r="E15693" i="1"/>
  <c r="E15691" i="1"/>
  <c r="E15690" i="1"/>
  <c r="E15689" i="1"/>
  <c r="E15688" i="1"/>
  <c r="E15687" i="1"/>
  <c r="E15686" i="1"/>
  <c r="E15684" i="1"/>
  <c r="E15683" i="1"/>
  <c r="E15682" i="1"/>
  <c r="E15681" i="1"/>
  <c r="E15194" i="1"/>
  <c r="E15193" i="1"/>
  <c r="E15172" i="1"/>
  <c r="E15171" i="1"/>
  <c r="E15170" i="1"/>
  <c r="E15169" i="1"/>
  <c r="E15168" i="1"/>
  <c r="E15090" i="1"/>
  <c r="E15089" i="1"/>
  <c r="E15088" i="1"/>
  <c r="E15087" i="1"/>
  <c r="E15086" i="1"/>
  <c r="E15085" i="1"/>
  <c r="E15084" i="1"/>
  <c r="E15083" i="1"/>
  <c r="E15082" i="1"/>
  <c r="E15081" i="1"/>
  <c r="E15080" i="1"/>
  <c r="E15079" i="1"/>
  <c r="E15078" i="1"/>
  <c r="E15077" i="1"/>
  <c r="E15076" i="1"/>
  <c r="E15075" i="1"/>
  <c r="E15074" i="1"/>
  <c r="E15073" i="1"/>
  <c r="E15072" i="1"/>
  <c r="E14721" i="1"/>
  <c r="E14720" i="1"/>
  <c r="E14719" i="1"/>
  <c r="E14718" i="1"/>
  <c r="E14717" i="1"/>
  <c r="E14716" i="1"/>
  <c r="E14715" i="1"/>
  <c r="E14442" i="1"/>
  <c r="E14441" i="1"/>
  <c r="E14440" i="1"/>
  <c r="E14439" i="1"/>
  <c r="E14438" i="1"/>
  <c r="E14320" i="1"/>
  <c r="E14319" i="1"/>
  <c r="E14318" i="1"/>
  <c r="E14317" i="1"/>
  <c r="E14316" i="1"/>
  <c r="E14315" i="1"/>
  <c r="E14191" i="1"/>
  <c r="E14190" i="1"/>
  <c r="E14105" i="1"/>
  <c r="E14104" i="1"/>
  <c r="E14103" i="1"/>
  <c r="E14102" i="1"/>
  <c r="E14101" i="1"/>
  <c r="E14100" i="1"/>
  <c r="E14099" i="1"/>
  <c r="E14098" i="1"/>
  <c r="E14097" i="1"/>
  <c r="E14096" i="1"/>
  <c r="E14095" i="1"/>
  <c r="E14094" i="1"/>
  <c r="E14093" i="1"/>
  <c r="E14092" i="1"/>
  <c r="E14091" i="1"/>
  <c r="E14090" i="1"/>
  <c r="E14089" i="1"/>
  <c r="E14088" i="1"/>
  <c r="E14087" i="1"/>
  <c r="E14086" i="1"/>
  <c r="E14085" i="1"/>
  <c r="E14084" i="1"/>
  <c r="E14083" i="1"/>
  <c r="E14082" i="1"/>
  <c r="E14081" i="1"/>
  <c r="E14080" i="1"/>
  <c r="E14079" i="1"/>
  <c r="E14055" i="1"/>
  <c r="E14054" i="1"/>
  <c r="E14053" i="1"/>
  <c r="E14046" i="1"/>
  <c r="E14045" i="1"/>
  <c r="E14034" i="1"/>
  <c r="E14033" i="1"/>
  <c r="E14032" i="1"/>
  <c r="E14031" i="1"/>
  <c r="E14030" i="1"/>
  <c r="E14029" i="1"/>
  <c r="E14028" i="1"/>
  <c r="E14027" i="1"/>
  <c r="E14026" i="1"/>
  <c r="E14025" i="1"/>
  <c r="E14024" i="1"/>
  <c r="E14023" i="1"/>
  <c r="E14022" i="1"/>
  <c r="E14021" i="1"/>
  <c r="E13941" i="1"/>
  <c r="E13940" i="1"/>
  <c r="E13939" i="1"/>
  <c r="E13938" i="1"/>
  <c r="E13879" i="1"/>
  <c r="E13807" i="1"/>
  <c r="E13806" i="1"/>
  <c r="E13805" i="1"/>
  <c r="E13804" i="1"/>
  <c r="E13803" i="1"/>
  <c r="E13792" i="1"/>
  <c r="E13791" i="1"/>
  <c r="E13790" i="1"/>
  <c r="E13789" i="1"/>
  <c r="E13777" i="1"/>
  <c r="E13776" i="1"/>
  <c r="E13775" i="1"/>
  <c r="E13774" i="1"/>
  <c r="E13773" i="1"/>
  <c r="E13772" i="1"/>
  <c r="E13771" i="1"/>
  <c r="E13770" i="1"/>
  <c r="E13769" i="1"/>
  <c r="E13768" i="1"/>
  <c r="E13767" i="1"/>
  <c r="E13766" i="1"/>
  <c r="E13296" i="1"/>
  <c r="E13260" i="1"/>
  <c r="E13259" i="1"/>
  <c r="E13258" i="1"/>
  <c r="E13257" i="1"/>
  <c r="E13256" i="1"/>
  <c r="E13255" i="1"/>
  <c r="E13254" i="1"/>
  <c r="E13253" i="1"/>
  <c r="E13252" i="1"/>
  <c r="E13251" i="1"/>
  <c r="E13250" i="1"/>
  <c r="E13179" i="1"/>
  <c r="E13084" i="1"/>
  <c r="E13083" i="1"/>
  <c r="E13082" i="1"/>
  <c r="E13081" i="1"/>
  <c r="E13064" i="1"/>
  <c r="E13063" i="1"/>
  <c r="E13062" i="1"/>
  <c r="E13061" i="1"/>
  <c r="E13060" i="1"/>
  <c r="E13059" i="1"/>
  <c r="E13058" i="1"/>
  <c r="E13057" i="1"/>
  <c r="E13056" i="1"/>
  <c r="E13055" i="1"/>
  <c r="E13054" i="1"/>
  <c r="E13053" i="1"/>
  <c r="E13052" i="1"/>
  <c r="E13051" i="1"/>
  <c r="E13050" i="1"/>
  <c r="E13049" i="1"/>
  <c r="E13048" i="1"/>
  <c r="E13047" i="1"/>
  <c r="E13046" i="1"/>
  <c r="E13045" i="1"/>
  <c r="E13044" i="1"/>
  <c r="E13001" i="1"/>
  <c r="E13000" i="1"/>
  <c r="E12999" i="1"/>
  <c r="E12998" i="1"/>
  <c r="E12830" i="1"/>
  <c r="E12829" i="1"/>
  <c r="E12828" i="1"/>
  <c r="E12827" i="1"/>
  <c r="E12826" i="1"/>
  <c r="E12825" i="1"/>
  <c r="E12824" i="1"/>
  <c r="E12823" i="1"/>
  <c r="E12822" i="1"/>
  <c r="E12821" i="1"/>
  <c r="E12765" i="1"/>
  <c r="E12764" i="1"/>
  <c r="E12763" i="1"/>
  <c r="E12762" i="1"/>
  <c r="E12761" i="1"/>
  <c r="E12760" i="1"/>
  <c r="E12674" i="1"/>
  <c r="E12673" i="1"/>
  <c r="E12672" i="1"/>
  <c r="E12664" i="1"/>
  <c r="E12663" i="1"/>
  <c r="E12662" i="1"/>
  <c r="E12661" i="1"/>
  <c r="E12660" i="1"/>
  <c r="E12659" i="1"/>
  <c r="E12658" i="1"/>
  <c r="E12648" i="1"/>
  <c r="E12647" i="1"/>
  <c r="E12646" i="1"/>
  <c r="E12645" i="1"/>
  <c r="E12644" i="1"/>
  <c r="E12643" i="1"/>
  <c r="E12642" i="1"/>
  <c r="E12639" i="1"/>
  <c r="E12638" i="1"/>
  <c r="E12637" i="1"/>
  <c r="E12621" i="1"/>
  <c r="E12620" i="1"/>
  <c r="E12617" i="1"/>
  <c r="E12616" i="1"/>
  <c r="E12615" i="1"/>
  <c r="E12614" i="1"/>
  <c r="E12457" i="1"/>
  <c r="E12456" i="1"/>
  <c r="E12412" i="1"/>
  <c r="E12411" i="1"/>
  <c r="E12410" i="1"/>
  <c r="E12409" i="1"/>
  <c r="E12408" i="1"/>
  <c r="E12407" i="1"/>
  <c r="E12406" i="1"/>
  <c r="E12405" i="1"/>
  <c r="E12404" i="1"/>
  <c r="E12403" i="1"/>
  <c r="E12402" i="1"/>
  <c r="E12401" i="1"/>
  <c r="E12400" i="1"/>
  <c r="E12295" i="1"/>
  <c r="E12294" i="1"/>
  <c r="E12293" i="1"/>
  <c r="E12292" i="1"/>
  <c r="E9490" i="1"/>
  <c r="E9489" i="1"/>
  <c r="E9488" i="1"/>
  <c r="E9487" i="1"/>
  <c r="E9486" i="1"/>
  <c r="E9485" i="1"/>
  <c r="E9003" i="1"/>
  <c r="E9002" i="1"/>
  <c r="E9001" i="1"/>
  <c r="E9000" i="1"/>
  <c r="E8946" i="1"/>
  <c r="E8945" i="1"/>
  <c r="E8944" i="1"/>
  <c r="E8943" i="1"/>
  <c r="E8933" i="1"/>
  <c r="E8932" i="1"/>
  <c r="E8931" i="1"/>
  <c r="E8930" i="1"/>
  <c r="E8929" i="1"/>
  <c r="E8928" i="1"/>
  <c r="E8927" i="1"/>
  <c r="E8926" i="1"/>
  <c r="E8925" i="1"/>
  <c r="E8924" i="1"/>
  <c r="E8923" i="1"/>
  <c r="E8922" i="1"/>
  <c r="E8921" i="1"/>
  <c r="E8842" i="1"/>
  <c r="E8841" i="1"/>
  <c r="E8840" i="1"/>
  <c r="E8839" i="1"/>
  <c r="E8838" i="1"/>
  <c r="E8837" i="1"/>
  <c r="E8811" i="1"/>
  <c r="E8810" i="1"/>
  <c r="E8809" i="1"/>
  <c r="E8698" i="1"/>
  <c r="E8697" i="1"/>
  <c r="E8696" i="1"/>
  <c r="E8695" i="1"/>
  <c r="E8694" i="1"/>
  <c r="E8693" i="1"/>
  <c r="E8690" i="1"/>
  <c r="E8689" i="1"/>
  <c r="E8688" i="1"/>
  <c r="E8687" i="1"/>
  <c r="E8686" i="1"/>
  <c r="E8685" i="1"/>
  <c r="E8684" i="1"/>
  <c r="E8527" i="1"/>
  <c r="E8526" i="1"/>
  <c r="E8525" i="1"/>
  <c r="E8524" i="1"/>
  <c r="E8523" i="1"/>
  <c r="E8522" i="1"/>
  <c r="E8521" i="1"/>
  <c r="E8520" i="1"/>
  <c r="E8519" i="1"/>
  <c r="E8518" i="1"/>
  <c r="E8517" i="1"/>
  <c r="E8516" i="1"/>
  <c r="E8515" i="1"/>
  <c r="E8514" i="1"/>
  <c r="E8513" i="1"/>
  <c r="E8512" i="1"/>
  <c r="E8511"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34" i="1"/>
  <c r="E8433" i="1"/>
  <c r="E8432" i="1"/>
  <c r="E8353" i="1"/>
  <c r="E8352" i="1"/>
  <c r="E8351" i="1"/>
  <c r="E8350" i="1"/>
  <c r="E8161" i="1"/>
  <c r="E8160" i="1"/>
  <c r="E8159" i="1"/>
  <c r="E8158" i="1"/>
  <c r="E8157" i="1"/>
  <c r="E8155" i="1"/>
  <c r="E8154" i="1"/>
  <c r="E8153" i="1"/>
  <c r="E8152" i="1"/>
  <c r="E8151" i="1"/>
  <c r="E8150" i="1"/>
  <c r="E8149" i="1"/>
  <c r="E8147" i="1"/>
  <c r="E8146" i="1"/>
  <c r="E8145" i="1"/>
  <c r="E8144" i="1"/>
  <c r="E8143" i="1"/>
  <c r="E8142" i="1"/>
  <c r="E8141" i="1"/>
  <c r="E8140" i="1"/>
  <c r="E8139" i="1"/>
  <c r="E8138" i="1"/>
  <c r="E8136" i="1"/>
  <c r="E8133" i="1"/>
  <c r="E8110" i="1"/>
  <c r="E8107" i="1"/>
  <c r="E8106" i="1"/>
  <c r="E8104" i="1"/>
  <c r="E8103" i="1"/>
  <c r="E8102" i="1"/>
  <c r="E8049" i="1"/>
  <c r="E7895" i="1"/>
  <c r="E7894" i="1"/>
  <c r="E7893" i="1"/>
  <c r="E7892" i="1"/>
  <c r="E7891" i="1"/>
  <c r="E7890" i="1"/>
  <c r="E7882" i="1"/>
  <c r="E7881" i="1"/>
  <c r="E7880" i="1"/>
  <c r="E7879" i="1"/>
  <c r="E7878" i="1"/>
  <c r="E7666" i="1"/>
  <c r="E7665" i="1"/>
  <c r="E7664" i="1"/>
  <c r="E7663" i="1"/>
  <c r="E7651" i="1"/>
  <c r="E7650" i="1"/>
  <c r="E7649" i="1"/>
  <c r="E7648" i="1"/>
  <c r="E7647" i="1"/>
  <c r="E7631" i="1"/>
  <c r="E7594" i="1"/>
  <c r="E7592" i="1"/>
  <c r="E7591" i="1"/>
  <c r="E7590" i="1"/>
  <c r="E7589" i="1"/>
  <c r="E7588" i="1"/>
  <c r="E7587" i="1"/>
  <c r="E7586" i="1"/>
  <c r="E7585" i="1"/>
  <c r="E7584" i="1"/>
  <c r="E7583" i="1"/>
  <c r="E7582" i="1"/>
  <c r="E7581" i="1"/>
  <c r="E7580" i="1"/>
  <c r="E7579" i="1"/>
  <c r="E7578" i="1"/>
  <c r="E7577" i="1"/>
  <c r="E7550" i="1"/>
  <c r="E7549" i="1"/>
  <c r="E7548" i="1"/>
  <c r="E7076" i="1"/>
  <c r="E7075" i="1"/>
  <c r="E7074" i="1"/>
  <c r="E7073" i="1"/>
  <c r="E7072" i="1"/>
  <c r="E7071" i="1"/>
  <c r="E7070" i="1"/>
  <c r="E7069" i="1"/>
  <c r="E7068" i="1"/>
  <c r="E7067" i="1"/>
  <c r="E7066" i="1"/>
  <c r="E7065" i="1"/>
  <c r="E7064" i="1"/>
  <c r="E7063" i="1"/>
  <c r="E7062" i="1"/>
  <c r="E7014" i="1"/>
  <c r="E6885" i="1"/>
  <c r="E6884" i="1"/>
  <c r="E6882" i="1"/>
  <c r="E6881" i="1"/>
  <c r="E6878"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8" i="1"/>
  <c r="E6617" i="1"/>
  <c r="E6616" i="1"/>
  <c r="E6615" i="1"/>
  <c r="E6614" i="1"/>
  <c r="E6613" i="1"/>
  <c r="E6612" i="1"/>
  <c r="E6611" i="1"/>
  <c r="E6610" i="1"/>
  <c r="E6609" i="1"/>
  <c r="E6138" i="1"/>
  <c r="E6037" i="1"/>
  <c r="E6036" i="1"/>
  <c r="E6035" i="1"/>
  <c r="E6034" i="1"/>
  <c r="E6033" i="1"/>
  <c r="E6032" i="1"/>
  <c r="E6031" i="1"/>
  <c r="E6030" i="1"/>
  <c r="E6029" i="1"/>
  <c r="E6028" i="1"/>
  <c r="E6027" i="1"/>
  <c r="E6026" i="1"/>
  <c r="E6025" i="1"/>
  <c r="E6024" i="1"/>
  <c r="E6023" i="1"/>
  <c r="E6022" i="1"/>
  <c r="E6021" i="1"/>
  <c r="E6020" i="1"/>
  <c r="E6019" i="1"/>
  <c r="E6018" i="1"/>
  <c r="E5917" i="1"/>
  <c r="E5916" i="1"/>
  <c r="E5915" i="1"/>
  <c r="E5914" i="1"/>
  <c r="E5913" i="1"/>
  <c r="E5912" i="1"/>
  <c r="E5911" i="1"/>
  <c r="E5910" i="1"/>
  <c r="E5909" i="1"/>
  <c r="E5908" i="1"/>
  <c r="E5907" i="1"/>
  <c r="E5906" i="1"/>
  <c r="E5905" i="1"/>
  <c r="E5904" i="1"/>
  <c r="E5903" i="1"/>
  <c r="E5902" i="1"/>
  <c r="E5901" i="1"/>
  <c r="E5900" i="1"/>
  <c r="E5899" i="1"/>
  <c r="E5898" i="1"/>
  <c r="E5897" i="1"/>
  <c r="E5896" i="1"/>
  <c r="E5889" i="1"/>
  <c r="E5888" i="1"/>
  <c r="E5887" i="1"/>
  <c r="E5886" i="1"/>
  <c r="E5885" i="1"/>
  <c r="E5678" i="1"/>
  <c r="E5502" i="1"/>
  <c r="E5501" i="1"/>
  <c r="E5051" i="1"/>
  <c r="E5050" i="1"/>
  <c r="E5049" i="1"/>
  <c r="E5048" i="1"/>
  <c r="E5047" i="1"/>
  <c r="E5046" i="1"/>
  <c r="E5045" i="1"/>
  <c r="E5044" i="1"/>
  <c r="E5043" i="1"/>
  <c r="E5019" i="1"/>
  <c r="E4975" i="1"/>
  <c r="E4974" i="1"/>
  <c r="E4973" i="1"/>
  <c r="E4972" i="1"/>
  <c r="E4853" i="1"/>
  <c r="E4453" i="1"/>
  <c r="E4452" i="1"/>
  <c r="E4451" i="1"/>
  <c r="E4450" i="1"/>
  <c r="E4449" i="1"/>
  <c r="E4448" i="1"/>
  <c r="E4447" i="1"/>
  <c r="E4446" i="1"/>
  <c r="E4445" i="1"/>
  <c r="E4444" i="1"/>
  <c r="E4443" i="1"/>
  <c r="E4442" i="1"/>
  <c r="E4441" i="1"/>
  <c r="E4440" i="1"/>
  <c r="E443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1" i="1"/>
  <c r="E4150" i="1"/>
  <c r="E4149" i="1"/>
  <c r="E4148" i="1"/>
  <c r="E4147" i="1"/>
  <c r="E4146" i="1"/>
  <c r="E4145" i="1"/>
  <c r="E4144" i="1"/>
  <c r="E4143" i="1"/>
  <c r="E4142" i="1"/>
  <c r="E4141" i="1"/>
  <c r="E4140" i="1"/>
  <c r="E4139" i="1"/>
  <c r="E4138" i="1"/>
  <c r="E4137" i="1"/>
  <c r="E4135" i="1"/>
  <c r="E4134" i="1"/>
  <c r="E4133" i="1"/>
  <c r="E4132" i="1"/>
  <c r="E3938" i="1"/>
  <c r="E3937" i="1"/>
  <c r="E3936" i="1"/>
  <c r="E3935" i="1"/>
  <c r="E3934" i="1"/>
  <c r="E3933" i="1"/>
  <c r="E3932" i="1"/>
  <c r="E3931" i="1"/>
  <c r="E3860" i="1"/>
  <c r="E3854" i="1"/>
  <c r="E3832" i="1"/>
  <c r="E3831" i="1"/>
  <c r="E3830" i="1"/>
  <c r="E3829" i="1"/>
  <c r="E3828" i="1"/>
  <c r="E3827" i="1"/>
  <c r="E3826" i="1"/>
  <c r="E3825" i="1"/>
  <c r="E3824" i="1"/>
  <c r="E3823" i="1"/>
  <c r="E3440" i="1"/>
  <c r="E3405" i="1"/>
  <c r="E3404" i="1"/>
  <c r="E3403" i="1"/>
  <c r="E3402" i="1"/>
  <c r="E3401" i="1"/>
  <c r="E3348" i="1"/>
  <c r="E3347" i="1"/>
  <c r="E3346" i="1"/>
  <c r="E3345" i="1"/>
  <c r="E3344" i="1"/>
  <c r="E3199" i="1"/>
  <c r="E3198" i="1"/>
  <c r="E3197" i="1"/>
  <c r="E3196" i="1"/>
  <c r="E3195" i="1"/>
  <c r="E3194" i="1"/>
  <c r="E3193" i="1"/>
  <c r="E3192" i="1"/>
  <c r="E3191" i="1"/>
  <c r="E3190" i="1"/>
  <c r="E3189" i="1"/>
  <c r="E3188" i="1"/>
  <c r="E3187" i="1"/>
  <c r="E3186" i="1"/>
  <c r="E3093" i="1"/>
  <c r="E2843" i="1"/>
  <c r="E2835" i="1"/>
  <c r="E2834" i="1"/>
  <c r="E2802" i="1"/>
  <c r="E2801" i="1"/>
  <c r="E2800" i="1"/>
  <c r="E2770" i="1"/>
  <c r="E2515" i="1"/>
  <c r="E2514" i="1"/>
  <c r="E2513" i="1"/>
  <c r="E2512" i="1"/>
  <c r="E2511" i="1"/>
  <c r="E2510" i="1"/>
  <c r="E2509" i="1"/>
  <c r="E2467" i="1"/>
  <c r="E2466" i="1"/>
  <c r="E2465" i="1"/>
  <c r="E2464" i="1"/>
  <c r="E2196" i="1"/>
  <c r="E2195" i="1"/>
  <c r="E2150" i="1"/>
  <c r="E2149" i="1"/>
  <c r="E2079" i="1"/>
  <c r="E1886" i="1"/>
  <c r="E1885" i="1"/>
  <c r="E1884" i="1"/>
  <c r="E1883" i="1"/>
  <c r="E1882" i="1"/>
  <c r="E1727" i="1"/>
  <c r="E1726" i="1"/>
  <c r="E1695" i="1"/>
  <c r="E1694" i="1"/>
  <c r="E1689" i="1"/>
  <c r="E1688" i="1"/>
  <c r="E1687" i="1"/>
  <c r="E1686" i="1"/>
  <c r="E1685" i="1"/>
  <c r="E1684" i="1"/>
  <c r="E1669" i="1"/>
  <c r="E1668" i="1"/>
  <c r="E1386" i="1"/>
  <c r="E1385" i="1"/>
  <c r="E1384" i="1"/>
  <c r="E1337" i="1"/>
  <c r="E1336" i="1"/>
  <c r="E1335" i="1"/>
  <c r="E1334" i="1"/>
  <c r="E1333" i="1"/>
  <c r="E1332" i="1"/>
  <c r="E1331" i="1"/>
  <c r="E1330" i="1"/>
  <c r="E1329" i="1"/>
  <c r="E1328" i="1"/>
  <c r="E1327" i="1"/>
  <c r="E1326" i="1"/>
  <c r="E1325" i="1"/>
  <c r="E1324" i="1"/>
  <c r="E1323" i="1"/>
  <c r="E1322" i="1"/>
  <c r="E1321" i="1"/>
  <c r="E1320" i="1"/>
  <c r="E1319" i="1"/>
  <c r="E1318" i="1"/>
  <c r="E1317" i="1"/>
  <c r="E1316" i="1"/>
  <c r="E1214" i="1"/>
  <c r="E1213" i="1"/>
  <c r="E1212" i="1"/>
  <c r="E1211" i="1"/>
  <c r="E1210" i="1"/>
  <c r="E1209" i="1"/>
  <c r="E1208" i="1"/>
  <c r="E1207" i="1"/>
  <c r="E1206" i="1"/>
  <c r="E1205" i="1"/>
  <c r="E1204" i="1"/>
  <c r="E1203" i="1"/>
  <c r="E1202" i="1"/>
  <c r="E926" i="1"/>
  <c r="E925" i="1"/>
  <c r="E924" i="1"/>
  <c r="E923" i="1"/>
  <c r="E922" i="1"/>
  <c r="E921" i="1"/>
  <c r="E920" i="1"/>
  <c r="E919" i="1"/>
  <c r="E918" i="1"/>
  <c r="E917" i="1"/>
  <c r="E916" i="1"/>
  <c r="E915" i="1"/>
  <c r="E914" i="1"/>
  <c r="E913" i="1"/>
  <c r="E912" i="1"/>
  <c r="E911" i="1"/>
  <c r="E910" i="1"/>
  <c r="E909" i="1"/>
  <c r="E893" i="1"/>
  <c r="E892" i="1"/>
  <c r="E891" i="1"/>
  <c r="E890" i="1"/>
  <c r="E889" i="1"/>
  <c r="E888" i="1"/>
  <c r="E887" i="1"/>
  <c r="E886" i="1"/>
  <c r="E885" i="1"/>
  <c r="E884" i="1"/>
  <c r="E883" i="1"/>
  <c r="E882" i="1"/>
  <c r="E881" i="1"/>
  <c r="E880" i="1"/>
  <c r="E879" i="1"/>
  <c r="E878" i="1"/>
  <c r="E877" i="1"/>
  <c r="E865" i="1"/>
  <c r="E864" i="1"/>
  <c r="E863" i="1"/>
  <c r="E782" i="1"/>
  <c r="E781" i="1"/>
  <c r="E780" i="1"/>
  <c r="E779" i="1"/>
  <c r="E778" i="1"/>
  <c r="E777" i="1"/>
  <c r="E776" i="1"/>
  <c r="E745" i="1"/>
  <c r="E500" i="1"/>
  <c r="E499" i="1"/>
  <c r="E498" i="1"/>
  <c r="E497" i="1"/>
  <c r="E496" i="1"/>
  <c r="E495" i="1"/>
  <c r="E494" i="1"/>
  <c r="E483" i="1"/>
  <c r="E482" i="1"/>
  <c r="E481" i="1"/>
  <c r="E450" i="1"/>
  <c r="E449" i="1"/>
  <c r="E448" i="1"/>
  <c r="E447" i="1"/>
  <c r="E446" i="1"/>
  <c r="E445" i="1"/>
  <c r="E318" i="1"/>
  <c r="E317" i="1"/>
  <c r="E316" i="1"/>
  <c r="E315" i="1"/>
  <c r="E261" i="1"/>
  <c r="E260" i="1"/>
  <c r="E259" i="1"/>
  <c r="E258" i="1"/>
  <c r="E257" i="1"/>
  <c r="E114" i="1"/>
  <c r="E112" i="1"/>
  <c r="E111" i="1"/>
  <c r="E110" i="1"/>
  <c r="E109" i="1"/>
  <c r="E107" i="1"/>
  <c r="E106" i="1"/>
  <c r="E105" i="1"/>
  <c r="E85" i="1"/>
  <c r="E84" i="1"/>
  <c r="E82" i="1"/>
  <c r="E81" i="1"/>
  <c r="E77" i="1"/>
  <c r="E76" i="1"/>
  <c r="E75" i="1"/>
  <c r="E74" i="1"/>
  <c r="E73" i="1"/>
</calcChain>
</file>

<file path=xl/sharedStrings.xml><?xml version="1.0" encoding="utf-8"?>
<sst xmlns="http://schemas.openxmlformats.org/spreadsheetml/2006/main" count="257283" uniqueCount="81120">
  <si>
    <t>EID</t>
  </si>
  <si>
    <t>Authors</t>
  </si>
  <si>
    <t>full_names</t>
  </si>
  <si>
    <t>Author_Position</t>
  </si>
  <si>
    <t>QS RANK 2024</t>
  </si>
  <si>
    <t>REPEC RANKING</t>
  </si>
  <si>
    <t>university</t>
  </si>
  <si>
    <t>Affiliations_cleaned</t>
  </si>
  <si>
    <t>country</t>
  </si>
  <si>
    <t>Title</t>
  </si>
  <si>
    <t>2-s2.0-105018789612</t>
  </si>
  <si>
    <t>al-Badawi, E.A.</t>
  </si>
  <si>
    <t>al-Badawi,  Enas Ahmed</t>
  </si>
  <si>
    <t>NA</t>
  </si>
  <si>
    <t>A'Sharqiyah University</t>
  </si>
  <si>
    <t>Department of Accounting and Finance, A’Sharqiyah University, Ibra, Ash Sharqiyah, Oman</t>
  </si>
  <si>
    <t>Oman</t>
  </si>
  <si>
    <t>Assessing the role of entrepreneurship education in fostering innovation and new venture creation: the moderating role of financial literacy</t>
  </si>
  <si>
    <t>Al-Najidiya, R.S.</t>
  </si>
  <si>
    <t>Al-Najidiya,  Reem Suliman</t>
  </si>
  <si>
    <t>2-s2.0-85078223654</t>
  </si>
  <si>
    <t>Al Issa, H.-E.</t>
  </si>
  <si>
    <t>Al Issa,  Hussein Elhakim</t>
  </si>
  <si>
    <t>College of Business Administration, A’Sharqiyah University, Ibra, Ash Sharqiyah, Oman</t>
  </si>
  <si>
    <t>The effect of entrepreneurial self-efficacy on persistence: Do financial literacy and entrepreneurial passion matter?; Wpływ samooceny przedsiębiorczości na przetrwanie: Czy literacyjność finansowa i pasja przedsiębiorczości mają zastosowanie?</t>
  </si>
  <si>
    <t>Omar, M.M.S.</t>
  </si>
  <si>
    <t>Omar,  Mohammed Mispah Said</t>
  </si>
  <si>
    <t>Al-Hashmi, K.R.</t>
  </si>
  <si>
    <t>Al-Hashmi,  Khalid Rashid</t>
  </si>
  <si>
    <t>Al-Mukhaini, A.Z.</t>
  </si>
  <si>
    <t>Al-Mukhaini,  Abrar Zaydi</t>
  </si>
  <si>
    <t>2-s2.0-85166095121</t>
  </si>
  <si>
    <t>Bhattacharya, P.</t>
  </si>
  <si>
    <t>Bhattacharya,  Prasanta</t>
  </si>
  <si>
    <t>A-Star (No explicit university name present)</t>
  </si>
  <si>
    <t>A-Star, Institute of High Performance Computing, Singapore City, Singapore</t>
  </si>
  <si>
    <t>Singapore</t>
  </si>
  <si>
    <t>A Data-Informed Approach to Financial Literacy Enhancement Using Cognitive and Behavioral Analytics</t>
  </si>
  <si>
    <t>Wan, K.S.</t>
  </si>
  <si>
    <t>Wan,  Kum Seong</t>
  </si>
  <si>
    <t>Quek, B.K.</t>
  </si>
  <si>
    <t>Quek,  Boon Kiat</t>
  </si>
  <si>
    <t>2-s2.0-105015981066</t>
  </si>
  <si>
    <t>Kida, N.</t>
  </si>
  <si>
    <t>Kida,  Nakije</t>
  </si>
  <si>
    <t>AAB College</t>
  </si>
  <si>
    <t>Faculty of Economics, AAB College, Pristina, Serbia</t>
  </si>
  <si>
    <t>Serbia</t>
  </si>
  <si>
    <t>Digital Financial Inclusion and Institutional Quality as Drivers of Green Economic Growth: Pathways to Sustainable Development</t>
  </si>
  <si>
    <t>Hashani, M.</t>
  </si>
  <si>
    <t>Hashani,  Medain</t>
  </si>
  <si>
    <t>Miftari, F.</t>
  </si>
  <si>
    <t>Miftari,  Florije</t>
  </si>
  <si>
    <t>Smajli, R.</t>
  </si>
  <si>
    <t>Smajli,  Remzi</t>
  </si>
  <si>
    <t>Shabani, L.</t>
  </si>
  <si>
    <t>Shabani,  Lulzim</t>
  </si>
  <si>
    <t>2-s2.0-85211120282</t>
  </si>
  <si>
    <t>Poetta, R.</t>
  </si>
  <si>
    <t>Poetta,  Robert P.</t>
  </si>
  <si>
    <t>AAFP (American Academy of Family Physicians)</t>
  </si>
  <si>
    <t>American Academy of Family Physicians, Leawood, KS, United States</t>
  </si>
  <si>
    <t>United States</t>
  </si>
  <si>
    <t>MR. FISCAL medical residency financial skills curriculum to advance literacy</t>
  </si>
  <si>
    <t>2-s2.0-105005680463</t>
  </si>
  <si>
    <t>Verma, S.</t>
  </si>
  <si>
    <t>Verma,  Shikha</t>
  </si>
  <si>
    <t>AAFT University of Media and Arts</t>
  </si>
  <si>
    <t>AAFT University of Media and Arts, Raipur, India</t>
  </si>
  <si>
    <t>India</t>
  </si>
  <si>
    <t>Gender Parity in the Indian Financial Sector</t>
  </si>
  <si>
    <t>Bajaj, S.</t>
  </si>
  <si>
    <t>Bajaj,  Shweta</t>
  </si>
  <si>
    <t>Mahawar, P.</t>
  </si>
  <si>
    <t>Mahawar,  Pratiksha</t>
  </si>
  <si>
    <t>2-s2.0-84879738146</t>
  </si>
  <si>
    <t>Acharya, P.</t>
  </si>
  <si>
    <t>Acharya,  Padmanav</t>
  </si>
  <si>
    <t>ABV-Indian Institute of Information Technology and Management</t>
  </si>
  <si>
    <t>Department of Management, ABV-Indian Institute of Information Technology and Management, Gwalior, MP, India</t>
  </si>
  <si>
    <t>A strategic and operational approach to assess the lean performance in radial tyre manufacturing in India: A case based study</t>
  </si>
  <si>
    <t>Patwardhan, M.</t>
  </si>
  <si>
    <t>Patwardhan,  Manoj</t>
  </si>
  <si>
    <t>Gupta, V.</t>
  </si>
  <si>
    <t>Gupta,  Vipul</t>
  </si>
  <si>
    <t>2-s2.0-85018591842</t>
  </si>
  <si>
    <t>Morgan, P.J.</t>
  </si>
  <si>
    <t>Morgan,  Peter John</t>
  </si>
  <si>
    <t>ADBI (Asia Development Bank Institute) is not a traditional university, but it's based in Tokyo, Japan. Therefore, the main university name is NA (Not Applicable) in this context since there isn't a specific university affiliation mentioned.</t>
  </si>
  <si>
    <t>ADBI, Tokyo, Japan</t>
  </si>
  <si>
    <t>Japan</t>
  </si>
  <si>
    <t>Promoting better lifetime planning through financial education</t>
  </si>
  <si>
    <t>2-s2.0-85018539170</t>
  </si>
  <si>
    <t>Yoshino, N.</t>
  </si>
  <si>
    <t>Yoshino,  Naoyuki</t>
  </si>
  <si>
    <t>ADBI (Asia Development Bank Institute) is not a university but rather a research institute. Therefore, the main university name cannot be extracted from the provided text. The answer is NA.</t>
  </si>
  <si>
    <t>Why is financial education needed in Asia?</t>
  </si>
  <si>
    <t>ADBI (Asia Development Bank Institute) itself is not a university. It's an institute. Therefore, there is no main university name in the provided affiliation text. The response would be "NA".</t>
  </si>
  <si>
    <t>2-s2.0-85018574550</t>
  </si>
  <si>
    <t>ADBI (in this context, it appears to be an institution rather than a university. Therefore, NA would be the correct response if we are looking only for a university name. However, without additional context, it's hard to confirm whether ADBI is indeed a university or not. If it stands for Asia Development Bank Institute, then it isn't a university. In that case, NA is still the appropriate answer.</t>
  </si>
  <si>
    <t>Financial education in Japan</t>
  </si>
  <si>
    <t>2-s2.0-86000619359</t>
  </si>
  <si>
    <t>Listijo, H.</t>
  </si>
  <si>
    <t>Listijo,  Harto</t>
  </si>
  <si>
    <t>AKI University</t>
  </si>
  <si>
    <t>Department of Informatics Engineering, AKI University, Semarang, Indonesia</t>
  </si>
  <si>
    <t>Indonesia</t>
  </si>
  <si>
    <t>Generational Differences in Repeat Borrowing Attitudes: A Study of Millennials and Generation Z in Peer-to-Peer Lending</t>
  </si>
  <si>
    <t>Purwani, T.</t>
  </si>
  <si>
    <t>Purwani,  Tri</t>
  </si>
  <si>
    <t>Department of Management, AKI University, Semarang, Indonesia</t>
  </si>
  <si>
    <t>Santoso, R.B.</t>
  </si>
  <si>
    <t>Santoso,  Rahmat Budi</t>
  </si>
  <si>
    <t>2-s2.0-105008268844</t>
  </si>
  <si>
    <t>Hatidja, S.</t>
  </si>
  <si>
    <t>Hatidja,  St</t>
  </si>
  <si>
    <t>AMKOP University of Economics</t>
  </si>
  <si>
    <t>Sekolah Tinggi Ilmu Ekonomi AMKOP, Makassar, Indonesia</t>
  </si>
  <si>
    <t>A THE IMPACT OF FINANCIAL LITERACY ON FINANCIAL DECISION-MAKING: EXAMINING OVERCONFIDENCE AND AVAILABILITY AS MEDIATING VARIABLES AMONG GENERATION Z</t>
  </si>
  <si>
    <t>Jamaluddin</t>
  </si>
  <si>
    <t>Jamaluddin,  null</t>
  </si>
  <si>
    <t>2-s2.0-84992451712</t>
  </si>
  <si>
    <t>Iskhakov, F.</t>
  </si>
  <si>
    <t>Iskhakov,  Fedor</t>
  </si>
  <si>
    <t>ANU
UNSW Sydney</t>
  </si>
  <si>
    <t>ANU College of Business &amp; Economics, Canberra, ACT, Australia, ARC Centre of Excellence in Population Ageing Research, UNSW Sydney, Sydney, NSW, Australia</t>
  </si>
  <si>
    <t>Australia</t>
  </si>
  <si>
    <t>Individual Capability and Effort in Retirement Benefit Choice</t>
  </si>
  <si>
    <t>2-s2.0-105010042458</t>
  </si>
  <si>
    <t>Butt, A.</t>
  </si>
  <si>
    <t>Butt,  Adam</t>
  </si>
  <si>
    <t>ANU (Assumed to be Australian National University)</t>
  </si>
  <si>
    <t>Actuarial Studies &amp; Statistics, ANU College of Business &amp; Economics, Canberra, ACT, Australia</t>
  </si>
  <si>
    <t>Algorithmic Insurable Risk Portfolios</t>
  </si>
  <si>
    <t>2-s2.0-85064045086</t>
  </si>
  <si>
    <t>William, J.</t>
  </si>
  <si>
    <t>William,  Jananie</t>
  </si>
  <si>
    <t>Top 8%</t>
  </si>
  <si>
    <t>ANU (The Australian National University)</t>
  </si>
  <si>
    <t>Research School of Finance, Actuarial Studies and Statistics, ANU College of Business &amp; Economics, Canberra, ACT, Australia</t>
  </si>
  <si>
    <t>Extending financial literacy to insurance literacy: a survey approach</t>
  </si>
  <si>
    <t>2-s2.0-85124287525</t>
  </si>
  <si>
    <t>Abuya, B.</t>
  </si>
  <si>
    <t>Abuya,  Benta A.</t>
  </si>
  <si>
    <t>APHC (NA if no university is present)</t>
  </si>
  <si>
    <t>African Population and Health Research Center, Nairobi, Kenya</t>
  </si>
  <si>
    <t>Kenya</t>
  </si>
  <si>
    <t>Impacts of multisectoral cash plus programs after four years in an urban informal settlement: Adolescent Girls Initiative-Kenya (AGI-K) randomized trial</t>
  </si>
  <si>
    <t>Wado, Y.D.</t>
  </si>
  <si>
    <t>Wado,  Yohannes Dibaba</t>
  </si>
  <si>
    <t>2-s2.0-85188897190</t>
  </si>
  <si>
    <t>Long-term impacts of a cash plus program on marriage, fertility, and education after six years in pastoralist Kenya: A cluster randomized trial</t>
  </si>
  <si>
    <t>2-s2.0-85107613206</t>
  </si>
  <si>
    <t>Maina, B.W.</t>
  </si>
  <si>
    <t>Maina,  Beatrice W.</t>
  </si>
  <si>
    <t>Reaching early adolescents with a complex intervention for HIV prevention: findings from a cohort study to evaluate DREAMS in two informal settlements in Nairobi, Kenya</t>
  </si>
  <si>
    <t>2-s2.0-85124502651</t>
  </si>
  <si>
    <t>Impacts of Multisectoral Cash Plus Programs on Marriage and Fertility After 4 Years in Pastoralist Kenya: A Randomized Trial</t>
  </si>
  <si>
    <t>Wambiya, E.O.</t>
  </si>
  <si>
    <t>Wambiya,  Elvis Omondi Achach</t>
  </si>
  <si>
    <t>Osindo, J.</t>
  </si>
  <si>
    <t>Osindo,  Jane</t>
  </si>
  <si>
    <t>Ziraba, A.</t>
  </si>
  <si>
    <t>Ziraba,  Abdhalah Kasiira</t>
  </si>
  <si>
    <t>2-s2.0-85120678355</t>
  </si>
  <si>
    <t>Impacts of two-year multisectoral cash plus programs on young adolescent girls’ education, health and economic outcomes: Adolescent Girls Initiative-Kenya (AGI-K) randomized trial</t>
  </si>
  <si>
    <t>2-s2.0-84978745504</t>
  </si>
  <si>
    <t>Mumah, J.</t>
  </si>
  <si>
    <t>Mumah,  Joyce N.</t>
  </si>
  <si>
    <t>The Adolescent Girls Initiative-Kenya (AGI-K): Study protocol</t>
  </si>
  <si>
    <t>2-s2.0-105015091420</t>
  </si>
  <si>
    <t>Langat, N.</t>
  </si>
  <si>
    <t>Langat,  Nelson Kipkoech</t>
  </si>
  <si>
    <t>Effects of multisectoral interventions on girls’ empowerment: results from the adolescent girls Initiative randomized trial in Wajir County, Kenya</t>
  </si>
  <si>
    <t>Kabiru, C.W.</t>
  </si>
  <si>
    <t>Kabiru,  Caroline W.</t>
  </si>
  <si>
    <t>2-s2.0-85081594363</t>
  </si>
  <si>
    <t>Gyasi, R.M.</t>
  </si>
  <si>
    <t>Gyasi,  Razak M.</t>
  </si>
  <si>
    <t>How Far Is Inclusivity of Financial Services Associated With Food Insecurity in Later Life? Implications for Health Policy and Sustainable Development Goals</t>
  </si>
  <si>
    <t>2-s2.0-85176147473</t>
  </si>
  <si>
    <t>APHRC (NA if no university is present)</t>
  </si>
  <si>
    <t>APHRC Campus, African Population and Health Research Center, Nairobi, Kenya</t>
  </si>
  <si>
    <t>Effectiveness of conditional cash transfers, subsidized child care and life skills training on adolescent mothers’ schooling, sexual and reproductive health, and mental health outcomes in Burkina Faso and Malawi: the PROMOTE Project pilot randomized controlled trial protocol</t>
  </si>
  <si>
    <t>Maina, B.</t>
  </si>
  <si>
    <t>Wanambwa, D.</t>
  </si>
  <si>
    <t>Wanambwa,  David</t>
  </si>
  <si>
    <t>Asego, C.</t>
  </si>
  <si>
    <t>Asego,  Catherine Salina</t>
  </si>
  <si>
    <t>Ouédraogo, R.</t>
  </si>
  <si>
    <t>Ouédraogo,  Ramatou</t>
  </si>
  <si>
    <t>Kimemia, G.</t>
  </si>
  <si>
    <t>Kimemia,  Grace W.</t>
  </si>
  <si>
    <t>Ilboudo, P.G.</t>
  </si>
  <si>
    <t>Ilboudo,  Patrick Gueswendé C.</t>
  </si>
  <si>
    <t>Mbuthia, M.</t>
  </si>
  <si>
    <t>Mbuthia,  Michelle N.</t>
  </si>
  <si>
    <t>Mangwana, J.</t>
  </si>
  <si>
    <t>Mangwana,  Jane</t>
  </si>
  <si>
    <t>Ajayi, A.I.</t>
  </si>
  <si>
    <t>Ajayi,  Anthony Idowu</t>
  </si>
  <si>
    <t>Khisa, A.M.</t>
  </si>
  <si>
    <t>Khisa,  Anne M.</t>
  </si>
  <si>
    <t>2-s2.0-85072092240</t>
  </si>
  <si>
    <t>Dembélé, Y.M.</t>
  </si>
  <si>
    <t>Dembélé,  Youssouf Mahamadou</t>
  </si>
  <si>
    <t>APPF</t>
  </si>
  <si>
    <t>Monitoring and Evaluation Unit, Association pour la Promotion et Protection de la Famille (APPF), Bamako, Mali</t>
  </si>
  <si>
    <t>Mali</t>
  </si>
  <si>
    <t>Adaptation strategies to climate change among cereal crop farmers in Kita, Kayes Region of Mali</t>
  </si>
  <si>
    <t>2-s2.0-85210575100</t>
  </si>
  <si>
    <t>Concepcion, M.A.S.</t>
  </si>
  <si>
    <t>Concepcion,  Mary Ann S.</t>
  </si>
  <si>
    <t>ASA Philippines Foundation</t>
  </si>
  <si>
    <t>Social Responsibility and Performance Department, ASA Philippines Foundation, Philippines</t>
  </si>
  <si>
    <t>Philippines</t>
  </si>
  <si>
    <t>From Start-up to Sustainability: Building Resilient Micro-enterprises Through Business Development Services</t>
  </si>
  <si>
    <t>2-s2.0-85089985894</t>
  </si>
  <si>
    <t>Wijaya, O.Y.A.</t>
  </si>
  <si>
    <t>Wijaya,  Oscarius Yudhi Ari</t>
  </si>
  <si>
    <t>ASMI</t>
  </si>
  <si>
    <t>Akademi Sekretari dan Manajemen Indonesia (ASMI), Surabaya, East Java, Indonesia</t>
  </si>
  <si>
    <t>Young entrepreneur, parental socioeconomic status, and financial literacy: Does supply chain mediate entrepreneurship education?</t>
  </si>
  <si>
    <t>2-s2.0-85017598671</t>
  </si>
  <si>
    <t>Buaes, C.S.</t>
  </si>
  <si>
    <t>Buaes,  Caroline Stumpf</t>
  </si>
  <si>
    <t>ATITUS Educação</t>
  </si>
  <si>
    <t>ATITUS Educação, Passo Fundo, RS, Brazil</t>
  </si>
  <si>
    <t>Brazil</t>
  </si>
  <si>
    <t>Social interaction and adult learning: An experience of financial education in a popular context; Interação social e aprendizagem de adultos: Uma experiência de educação financeira em um contexto popular</t>
  </si>
  <si>
    <t>2-s2.0-105006779322</t>
  </si>
  <si>
    <t>Kappal, J.M.</t>
  </si>
  <si>
    <t>Kappal,  Jyoti M.</t>
  </si>
  <si>
    <t>ATLAS SkillTech University</t>
  </si>
  <si>
    <t>ATLAS SkillTech University, Mumbai, MH, India</t>
  </si>
  <si>
    <t>An empirical study on the acceptance of CBDC by Indian bankers: A structural equation modelling approach</t>
  </si>
  <si>
    <t>2-s2.0-105013393322</t>
  </si>
  <si>
    <t>Thakker, H.</t>
  </si>
  <si>
    <t>Thakker,  Hemal</t>
  </si>
  <si>
    <t>Department of ISME, ATLAS SkillTech University, Mumbai, MH, India</t>
  </si>
  <si>
    <t>The Effect of Working Capital and Investment Decisions on Small Firm Financial Sustainability and Growth; El efecto del capital circulante y las decisiones de inversión en la sostenibilidad financiera y el crecimiento de las pequeñas empresas</t>
  </si>
  <si>
    <t>2-s2.0-105020814140</t>
  </si>
  <si>
    <t>Sarria, G.J.</t>
  </si>
  <si>
    <t>Sarria,  Gustavo J.</t>
  </si>
  <si>
    <t>AUNA</t>
  </si>
  <si>
    <t>Department of Radiation Oncology, Oncosalud, AUNA, Lima, Lima, Peru, Department of Radiotherapy, Instituto Nacional de Enfermedades Neoplasicas, Lima, Lima, Peru</t>
  </si>
  <si>
    <t>Peru</t>
  </si>
  <si>
    <t>Radiotherapy access in Latin America: Socio-economic determinants and equity challenges socio-economic determinants in Latin America for radiotherapy</t>
  </si>
  <si>
    <t>2-s2.0-85160526741</t>
  </si>
  <si>
    <t>Trlifajová, L.</t>
  </si>
  <si>
    <t>Trlifajová,  Lucie</t>
  </si>
  <si>
    <t>AV ČR</t>
  </si>
  <si>
    <t>Sociologický ústav AV ČR, v.v.i., Prague, Czech Republic</t>
  </si>
  <si>
    <t>Czech Republic</t>
  </si>
  <si>
    <t>Protect or punish debtors? Policymaker discourse on the state’s role in personal debt governance</t>
  </si>
  <si>
    <t>Hoření Samec, T.</t>
  </si>
  <si>
    <t>Hoření Samec,  Tomáš</t>
  </si>
  <si>
    <t>2-s2.0-85165172102</t>
  </si>
  <si>
    <t>El Nemar, S.</t>
  </si>
  <si>
    <t>El Nemar,  Sam</t>
  </si>
  <si>
    <t>AZM University
University of Balamand</t>
  </si>
  <si>
    <t>AZM University, Tripol, Lebanon, University of Balamand, Al Koura, North Governorate, Lebanon</t>
  </si>
  <si>
    <t>Lebanon</t>
  </si>
  <si>
    <t>Factors affecting the adoption of cryptocurrencies for financial transactions</t>
  </si>
  <si>
    <t>2-s2.0-85112857940</t>
  </si>
  <si>
    <t>Pedersen, J.M.</t>
  </si>
  <si>
    <t>Pedersen,  Jens Myrup</t>
  </si>
  <si>
    <t>Aalborg University</t>
  </si>
  <si>
    <t>Master´s Degree Program in Cybersecurity, Aalborg University, Aalborg, Nordjylland, Denmark</t>
  </si>
  <si>
    <t>Denmark</t>
  </si>
  <si>
    <t>Sustainability-focused international PBL project: Rethinking digital education for individuals of low socioeconomic status</t>
  </si>
  <si>
    <t>Britze, D.</t>
  </si>
  <si>
    <t>Britze,  Daniel</t>
  </si>
  <si>
    <t>Department of Electronic Systems, Aalborg University, Aalborg, Nordjylland, Denmark</t>
  </si>
  <si>
    <t>2-s2.0-85110385137</t>
  </si>
  <si>
    <t>Trotta, G.</t>
  </si>
  <si>
    <t>Trotta,  Gianluca</t>
  </si>
  <si>
    <t>School of Accounting and Finance, Vaasan Yliopisto, Vaasa, Ostrobothnia, Finland, Faculty of Science and Engineering, Aalborg University, Aalborg, Nordjylland, Denmark</t>
  </si>
  <si>
    <t>Energy-related financial literacy and electricity consumption: Survey-based evidence from Finland</t>
  </si>
  <si>
    <t>2-s2.0-85217617341</t>
  </si>
  <si>
    <t>Biswas, R.</t>
  </si>
  <si>
    <t>Biswas,  Russa</t>
  </si>
  <si>
    <t>Aalborg University, Aalborg, Nordjylland, Denmark</t>
  </si>
  <si>
    <t>LLMs Cannot (Yet) Match the Specificity and Simplicity of Online Finance Communities in Long Form Question Answering</t>
  </si>
  <si>
    <t>Jensen, J.V.</t>
  </si>
  <si>
    <t>Jensen,  Jacob V.</t>
  </si>
  <si>
    <t>2-s2.0-84862542197</t>
  </si>
  <si>
    <t>Kaustia, M.</t>
  </si>
  <si>
    <t>Kaustia,  Markku</t>
  </si>
  <si>
    <t>109</t>
  </si>
  <si>
    <t>Aalto University</t>
  </si>
  <si>
    <t>Department of Finance, Aalto University School of Business, Espoo, Uusimaa, Finland</t>
  </si>
  <si>
    <t>Finland</t>
  </si>
  <si>
    <t>The gender effect in risky asset holdings</t>
  </si>
  <si>
    <t>Halko, M.-L.</t>
  </si>
  <si>
    <t>Halko,  Marja Liisa</t>
  </si>
  <si>
    <t>Department of Economics, Aalto University School of Business, Espoo, Uusimaa, Finland</t>
  </si>
  <si>
    <t>2-s2.0-84877699038</t>
  </si>
  <si>
    <t>Lund, P.</t>
  </si>
  <si>
    <t>Lund,  Peter D.</t>
  </si>
  <si>
    <t>School of Sciences, Aalto University, Espoo, Uusimaa, Finland</t>
  </si>
  <si>
    <t>The European Union challenge: Integration of energy, climate, and economic policy</t>
  </si>
  <si>
    <t>2-s2.0-85219722021</t>
  </si>
  <si>
    <t>Plana-Ripoll, O.</t>
  </si>
  <si>
    <t>Plana-Ripoll,  Oleguer</t>
  </si>
  <si>
    <t>Aarhus Universitet</t>
  </si>
  <si>
    <t>Department of Clinical Epidemiology, Aarhus Universitetshospital, Aarhus, Midtjylland, Denmark, Department of Public Health, Aarhus Universitet, Aarhus, Midtjylland, Denmark</t>
  </si>
  <si>
    <t>Income in epidemiological research: A guide to measurement and analytical treatment with a case study on mental disorders and mortality</t>
  </si>
  <si>
    <t>Ejlskov, L.</t>
  </si>
  <si>
    <t>Ejlskov,  Linda</t>
  </si>
  <si>
    <t>Department of Clinical Epidemiology, Aarhus Universitetshospital, Aarhus, Midtjylland, Denmark</t>
  </si>
  <si>
    <t>2-s2.0-85110367895</t>
  </si>
  <si>
    <t>Grohmann, A.</t>
  </si>
  <si>
    <t>Grohmann,  Antonia</t>
  </si>
  <si>
    <t>Department of Economics and Business Economics, Aarhus Universitet, Aarhus, Midtjylland, Denmark, German Institute for Economic Research, Berlin, Germany</t>
  </si>
  <si>
    <t>Germany</t>
  </si>
  <si>
    <t>Financial literacy: Thai middle-class women do not lag behind</t>
  </si>
  <si>
    <t>2-s2.0-85046949039</t>
  </si>
  <si>
    <t>Muralidhar, S.</t>
  </si>
  <si>
    <t>Muralidhar,  Srihari Hulikal</t>
  </si>
  <si>
    <t>Aarhus Universitet, Aarhus, Midtjylland, Denmark</t>
  </si>
  <si>
    <t>Prayana: Intermediated financial management in resource-constrained settings</t>
  </si>
  <si>
    <t>2-s2.0-85174267437</t>
  </si>
  <si>
    <t>Frank, D.-A.</t>
  </si>
  <si>
    <t>Frank,  Darius Aurel</t>
  </si>
  <si>
    <t>Department of Management, Aarhus Universitet, Aarhus, Midtjylland, Denmark</t>
  </si>
  <si>
    <t>Crypto cravings: Gender differences in crypto investment intentions and the mediating roles of financial overconfidence and personality</t>
  </si>
  <si>
    <t>2-s2.0-85134113836</t>
  </si>
  <si>
    <t>Aarhus Universitet
German Institute for Economic Research</t>
  </si>
  <si>
    <t>Department of Economics and Business Economics, Aarhus Universitet, Aarhus, Midtjylland, Denmark, Department of International Economics, German Institute for Economic Research, Berlin, Germany</t>
  </si>
  <si>
    <t>Financial Literacy and Intra-household Decision Making: Evidence from Rwanda</t>
  </si>
  <si>
    <t>2-s2.0-85090100787</t>
  </si>
  <si>
    <t>Abylkasymova, A.</t>
  </si>
  <si>
    <t>Abylkasymova,  Alma E.</t>
  </si>
  <si>
    <t>681-690</t>
  </si>
  <si>
    <t>Abai Kazakh National Pedagogical University</t>
  </si>
  <si>
    <t>Abai Kazakh National Pedagogical University, Almaty, Kazakhstan</t>
  </si>
  <si>
    <t>Kazakhstan</t>
  </si>
  <si>
    <t>Assessment of financial literacy formation methods in mathematics education: Financial computation</t>
  </si>
  <si>
    <t>2-s2.0-85216304894</t>
  </si>
  <si>
    <t>Kariyev, A.D.</t>
  </si>
  <si>
    <t>Kariyev,  Adlet Dyusembaevich</t>
  </si>
  <si>
    <t>Department of Education, Abai Kazakh National Pedagogical University, Almaty, Kazakhstan</t>
  </si>
  <si>
    <t>Forming financial literacy and consumer culture in older preschoolers; Формирование финансовой грамотности и культуры потребления у старших дошкольников</t>
  </si>
  <si>
    <t>2-s2.0-85201548935</t>
  </si>
  <si>
    <t>Bhatnagar, S.</t>
  </si>
  <si>
    <t>Bhatnagar,  Sonu</t>
  </si>
  <si>
    <t>Abbott Laboratories (not a university)
University of California</t>
  </si>
  <si>
    <t>Abbott Laboratories, Chicago, IL, United States</t>
  </si>
  <si>
    <t>Navigating the Asia-Pacific region plasma therapies landscape: Insights from the 2023 Asia-Pacific Plasma Leaders' Network meetings</t>
  </si>
  <si>
    <t>2-s2.0-85126305094</t>
  </si>
  <si>
    <t>Faisal, F.</t>
  </si>
  <si>
    <t>Faisal,  Faisal</t>
  </si>
  <si>
    <t>Abdul Wali Khan University</t>
  </si>
  <si>
    <t>Institute of Business Studies and Leadership, Abdul Wali Khan University Mardan, Mardan, Khyber Pakhtunkhwa, Pakistan</t>
  </si>
  <si>
    <t>Pakistan</t>
  </si>
  <si>
    <t>Bibliometric analysis of global research trends on microfinance institutions and microfinance: Suggesting new research agendas</t>
  </si>
  <si>
    <t>2-s2.0-105009380077</t>
  </si>
  <si>
    <t>Al-Sabah, M.</t>
  </si>
  <si>
    <t>Al-Sabah,  Mariam</t>
  </si>
  <si>
    <t>Abdullah Al Salem University</t>
  </si>
  <si>
    <t>Abdullah Al Salem University, Kuwait City, Kuwait</t>
  </si>
  <si>
    <t>Kuwait</t>
  </si>
  <si>
    <t>Exploring the Convergence of Technology Acceptance and Financial Literacy: A Study on Sustainable Credit Card Use in an Emerging Economy</t>
  </si>
  <si>
    <t>2-s2.0-105000620039</t>
  </si>
  <si>
    <t>Moyo, C.</t>
  </si>
  <si>
    <t>Moyo,  Cynthia</t>
  </si>
  <si>
    <t>Abdullah Dzinamarira Foundation Trust (No specific university identified)</t>
  </si>
  <si>
    <t>Technical Department, Abdullah Dzinamarira Foundation Trust, Harare, Harare, Zimbabwe</t>
  </si>
  <si>
    <t>Zimbabwe</t>
  </si>
  <si>
    <t>Adapting social and financial education for adolescents in Zimbabwe: A qualitative study of the Aflateen+ program</t>
  </si>
  <si>
    <t>Mutevere, M.</t>
  </si>
  <si>
    <t>Mutevere,  Miriam</t>
  </si>
  <si>
    <t>Nyoka, S.</t>
  </si>
  <si>
    <t>Nyoka,  Stephen</t>
  </si>
  <si>
    <t>Kakumura, F.</t>
  </si>
  <si>
    <t>Kakumura,  Fortunate</t>
  </si>
  <si>
    <t>Mugoniwa, T.</t>
  </si>
  <si>
    <t>Mugoniwa,  Tawanda</t>
  </si>
  <si>
    <t>Vambe, T.</t>
  </si>
  <si>
    <t>Vambe,  Tinotenda</t>
  </si>
  <si>
    <t>Chokudinga, V.</t>
  </si>
  <si>
    <t>Chokudinga,  Valentine</t>
  </si>
  <si>
    <t>Dzinamarira, T.</t>
  </si>
  <si>
    <t>Dzinamarira,  Thulani Runyararo</t>
  </si>
  <si>
    <t>2-s2.0-86000452863</t>
  </si>
  <si>
    <t>Kurç, Ç.</t>
  </si>
  <si>
    <t>Kurç,  Çağlar</t>
  </si>
  <si>
    <t>Abdullah Gül Üniversitesi</t>
  </si>
  <si>
    <t>Department of Political Science and International Relations, Abdullah Gül Üniversitesi, Kayseri, Kayseri, Turkey</t>
  </si>
  <si>
    <t>Turkey</t>
  </si>
  <si>
    <t>Balancing aspiration and reality: autarky in Turkish defence industrial policy</t>
  </si>
  <si>
    <t>2-s2.0-85217869028</t>
  </si>
  <si>
    <t>Sabiyath Fatima, N.</t>
  </si>
  <si>
    <t>Sabiyath Fatima,  N.</t>
  </si>
  <si>
    <t>Abdur Rahman University</t>
  </si>
  <si>
    <t>Department of Computer Science and Engineering, B.S.Abdur Rahman University, Chennai, TN, India</t>
  </si>
  <si>
    <t>Adaptable Individualized Investment Recommendation System</t>
  </si>
  <si>
    <t>2-s2.0-22144460707</t>
  </si>
  <si>
    <t>Song, J.</t>
  </si>
  <si>
    <t>Song,  Jihe</t>
  </si>
  <si>
    <t>661-670</t>
  </si>
  <si>
    <t>Aberystwyth University</t>
  </si>
  <si>
    <t>Aberystwyth Business School, Aberystwyth, Ceredigion, United Kingdom</t>
  </si>
  <si>
    <t>United Kingdom</t>
  </si>
  <si>
    <t>Non-executive directors and the changing nature of audit committees: Evidence from UK audit committee chairmen</t>
  </si>
  <si>
    <t>2-s2.0-85084669545</t>
  </si>
  <si>
    <t>Koposko, J.L.</t>
  </si>
  <si>
    <t>Koposko,  Janet L.</t>
  </si>
  <si>
    <t>Abraham Baldwin Agricultural College</t>
  </si>
  <si>
    <t>Department of Rural Sociology, Abraham Baldwin Agricultural College, Tifton, GA, United States</t>
  </si>
  <si>
    <t>Racial Differences in Anticipated Satisfaction with Life during Retirement</t>
  </si>
  <si>
    <t>2-s2.0-78649967354</t>
  </si>
  <si>
    <t>Spader, J.S.</t>
  </si>
  <si>
    <t>Spader,  Jonathan S.</t>
  </si>
  <si>
    <t>Abt Associates (no university mentioned)</t>
  </si>
  <si>
    <t>Abt Associates, Inc., Cambridge, MA, United States</t>
  </si>
  <si>
    <t>Parental transfer of financial knowledge and later credit outcomes among low- and moderate-income homeowners</t>
  </si>
  <si>
    <t>2-s2.0-105003883951</t>
  </si>
  <si>
    <t>Alhassan, T.</t>
  </si>
  <si>
    <t>Alhassan,  Tarik</t>
  </si>
  <si>
    <t>Abu Dhabi University</t>
  </si>
  <si>
    <t>Department of Mass Communication, Abu Dhabi University, Abu Dhabi, United Arab Emirates</t>
  </si>
  <si>
    <t>United Arab Emirates</t>
  </si>
  <si>
    <t>Exploring the Psychological and Behavioral Effects of Mobile Payment Systems on Consumer Spending: A Theoretical Perspective</t>
  </si>
  <si>
    <t>2-s2.0-85020737776</t>
  </si>
  <si>
    <t>Kuwaiti, E.A.</t>
  </si>
  <si>
    <t>Kuwaiti,  Eisa Al</t>
  </si>
  <si>
    <t>College of Business Administration, Abu Dhabi University, Abu Dhabi, United Arab Emirates</t>
  </si>
  <si>
    <t>Determining success factors in Abu Dhabi health care construction projects: customer and contractor perspectives</t>
  </si>
  <si>
    <t>Ajmal, M.M.</t>
  </si>
  <si>
    <t>Ajmal,  Mian M.</t>
  </si>
  <si>
    <t>2-s2.0-105009854428</t>
  </si>
  <si>
    <t>Nobanee, H.</t>
  </si>
  <si>
    <t>Nobanee,  Haitham</t>
  </si>
  <si>
    <t>College of Business, Abu Dhabi University, Abu Dhabi, United Arab Emirates, University of Oxford, Oxford, Oxfordshire, United Kingdom, Faculty of Humanities &amp; Social Sciences, University of Liverpool, Liverpool, Merseyside, United Kingdom</t>
  </si>
  <si>
    <t>Sustainable Entrepreneurship in the Digital Era: The Role of Digital Financial Capability and Anti-Money Laundering Compliance</t>
  </si>
  <si>
    <t>2-s2.0-105014610466</t>
  </si>
  <si>
    <t>Al Suwaidi, R.A.</t>
  </si>
  <si>
    <t>Al Suwaidi,  Reem Ahmed</t>
  </si>
  <si>
    <t>Abu Dhabi University, Abu Dhabi, United Arab Emirates</t>
  </si>
  <si>
    <t>Does financial literacy drive digital currency innovation? cross-country evidence on CBDC adoption</t>
  </si>
  <si>
    <t>Hussain, M.</t>
  </si>
  <si>
    <t>Hussain,  Matloub</t>
  </si>
  <si>
    <t>2-s2.0-85199355649</t>
  </si>
  <si>
    <t>Mertzanis, C.</t>
  </si>
  <si>
    <t>Mertzanis,  Charilaos</t>
  </si>
  <si>
    <t>Financial literacy and FinTech market growth around the world</t>
  </si>
  <si>
    <t>2-s2.0-85203515054</t>
  </si>
  <si>
    <t>AlSuwaidi, R.</t>
  </si>
  <si>
    <t>AlSuwaidi,  Reem Ahmed</t>
  </si>
  <si>
    <t>Management Department, Abu Dhabi University, Abu Dhabi, United Arab Emirates</t>
  </si>
  <si>
    <t>Determinants of financial well-being for emerging adults: the moderating effect of financial risk tolerance</t>
  </si>
  <si>
    <t>AlSuwaidi, R.A.</t>
  </si>
  <si>
    <t>Abu Dhabi University, Abu Dhabi, United Arab Emirates,</t>
  </si>
  <si>
    <t>2-s2.0-105000558944</t>
  </si>
  <si>
    <t>Putrevu, J.</t>
  </si>
  <si>
    <t>Putrevu,  Jayaprada</t>
  </si>
  <si>
    <t>Venture capital, innovation, and entrepreneurial investment in India: The moderating role of caste and tribal institutions</t>
  </si>
  <si>
    <t>Abu Dhabi University
NA (for National and Kapodistrian University of Athens)</t>
  </si>
  <si>
    <t>Abu Dhabi University, Abu Dhabi, United Arab Emirates, National and Kapodistrian University of Athens, Athens, Attica, Greece</t>
  </si>
  <si>
    <t>Greece</t>
  </si>
  <si>
    <t>2-s2.0-85096066584</t>
  </si>
  <si>
    <t>Baicu, C.G.</t>
  </si>
  <si>
    <t>Baicu,  Claudia Gabriela</t>
  </si>
  <si>
    <t>Academia Româna (NA if no university is present)</t>
  </si>
  <si>
    <t>Academia Româna, Bucharest, Romania</t>
  </si>
  <si>
    <t>Romania</t>
  </si>
  <si>
    <t>The impact of COVID-19 on consumer behavior in retail banking. Evidence from Romania</t>
  </si>
  <si>
    <t>2-s2.0-85210830204</t>
  </si>
  <si>
    <t>Lupu, I.</t>
  </si>
  <si>
    <t>Lupu,  Iulia</t>
  </si>
  <si>
    <t>Exploring the Recent Inflationary Pressure: Features and Challenges for Central Banks</t>
  </si>
  <si>
    <t>Criste, A.</t>
  </si>
  <si>
    <t>Criste,  Adina</t>
  </si>
  <si>
    <t>2-s2.0-85176731145</t>
  </si>
  <si>
    <t>Vasile, V.</t>
  </si>
  <si>
    <t>Vasile,  Valentina Alina</t>
  </si>
  <si>
    <t>Behaviour of financial consumers in banking market: a central and eastern European perspective regarding gender gap</t>
  </si>
  <si>
    <t>2-s2.0-85189963608</t>
  </si>
  <si>
    <t>Niţoi, M.</t>
  </si>
  <si>
    <t>Niţoi,  Mihai</t>
  </si>
  <si>
    <t>Trust in the central bank, financial literacy, and personal beliefs</t>
  </si>
  <si>
    <t>2-s2.0-85132928810</t>
  </si>
  <si>
    <t>Ciocîrlan, C.</t>
  </si>
  <si>
    <t>Ciocîrlan,  Cecilia</t>
  </si>
  <si>
    <t>Academia Română</t>
  </si>
  <si>
    <t>Institute for World Economy, Academia Româna, Bucharest, Romania</t>
  </si>
  <si>
    <t>Financial well-being and financial literacy in Romania: A survey dataset</t>
  </si>
  <si>
    <t>2-s2.0-85131422575</t>
  </si>
  <si>
    <t>Moagar-Poladian, S.</t>
  </si>
  <si>
    <t>Moagar-Poladian,  Simona</t>
  </si>
  <si>
    <t>Financial Literacy, Economic Development and Financial Development: A Cross-Country Analysis</t>
  </si>
  <si>
    <t>Clichici, D.</t>
  </si>
  <si>
    <t>Clichici,  Dorina</t>
  </si>
  <si>
    <t>Zeldea, C.</t>
  </si>
  <si>
    <t>Zeldea,  Cristina Georgiana</t>
  </si>
  <si>
    <t>2-s2.0-85189920893</t>
  </si>
  <si>
    <t>Mistrean, L.</t>
  </si>
  <si>
    <t>Mistrean,  Larisa</t>
  </si>
  <si>
    <t>Academia de Studii Economice din Republica Moldova</t>
  </si>
  <si>
    <t>Department of Investments and Banking, Academia de Studii Economice din Republica Moldova, Chisinau, Moldova</t>
  </si>
  <si>
    <t>Moldova</t>
  </si>
  <si>
    <t>RESEARCH ON THE FINANCIAL EDUCATION LEVEL OF THE BANKING CONSUMERS IN THE REPUBLIC OF MOLDOVA</t>
  </si>
  <si>
    <t>2-s2.0-85196912040</t>
  </si>
  <si>
    <t>Cao Minh, T.</t>
  </si>
  <si>
    <t>Cao Minh,  Tien</t>
  </si>
  <si>
    <t>Academy of Finance</t>
  </si>
  <si>
    <t>Academy of Finance, Hanoi, Viet Nam</t>
  </si>
  <si>
    <t>Viet Nam</t>
  </si>
  <si>
    <t>IMPACT OF FINANCIAL CAPABILITY ON THE SUSTAINABLE GROWTH OF SECURITIES COMPANIES: A CASE STUDY</t>
  </si>
  <si>
    <t>2-s2.0-85195021232</t>
  </si>
  <si>
    <t>Anh, N.T.</t>
  </si>
  <si>
    <t>Anh,  Nguyen The</t>
  </si>
  <si>
    <t>Factors affecting access to finance for small and medium-sized agricultural enterprises in Vietnam</t>
  </si>
  <si>
    <t>2-s2.0-85203682135</t>
  </si>
  <si>
    <t>Navigating Credit Access: Uncovering The Dynamics Within Poor Households in Vietnam</t>
  </si>
  <si>
    <t>2-s2.0-105009220569</t>
  </si>
  <si>
    <t>Impact of financial behavior on savings strategies among the poor in Vietnam</t>
  </si>
  <si>
    <t>2-s2.0-85186627066</t>
  </si>
  <si>
    <t>Bartosh, S.</t>
  </si>
  <si>
    <t>Bartosh,  Serhii</t>
  </si>
  <si>
    <t>Academy of Financial Management</t>
  </si>
  <si>
    <t>State Educational and Scientific Establishment ‘Academy of Financial Management, Kyiv, Ukraine</t>
  </si>
  <si>
    <t>Ukraine</t>
  </si>
  <si>
    <t>TRANSFORMATION OF THE BUDGET SYSTEM OF UKRAINE IN THE FACE OF EXTRAORDINARY CHALLENGES AND THREATS</t>
  </si>
  <si>
    <t>Ukhnal, N.</t>
  </si>
  <si>
    <t>Ukhnal,  Nataliia</t>
  </si>
  <si>
    <t>Organizational and Scientific Department, State Educational and Scientific Establishment ‘Academy of Financial Management, Kyiv, Ukraine</t>
  </si>
  <si>
    <t>Ivashchenko, O.</t>
  </si>
  <si>
    <t>Ivashchenko,  Oleksandr</t>
  </si>
  <si>
    <t>2-s2.0-85116664276</t>
  </si>
  <si>
    <t>Rainova, L.</t>
  </si>
  <si>
    <t>Rainova,  Larysa B.</t>
  </si>
  <si>
    <t>Loan and Grant Support for Students in the Context of the Diversification of Funding Sources for Higher Education</t>
  </si>
  <si>
    <t>Gasanov, S.</t>
  </si>
  <si>
    <t>Gasanov,  Sergii S.</t>
  </si>
  <si>
    <t>Sokolovska, A.</t>
  </si>
  <si>
    <t>Sokolovska,  Alla M.</t>
  </si>
  <si>
    <t>Klymenko, K.</t>
  </si>
  <si>
    <t>Klymenko,  Kateryna</t>
  </si>
  <si>
    <t>Budget System and Finance Department of the Institutional Economic Sectors of the RFI, State Educational and Scientific Establishment ‘Academy of Financial Management, Kyiv, Ukraine</t>
  </si>
  <si>
    <t>2-s2.0-105003938308</t>
  </si>
  <si>
    <t>Wang, S.</t>
  </si>
  <si>
    <t>Wang,  Shouyang</t>
  </si>
  <si>
    <t>Academy of Mathematics and System Sciences Chinese Academy of Sciences (Beijing, China) contains multiple institutions within it. However, the main university in this case is Chinese Academy of Sciences. If we want to specify the location, it would be Chinese Academy of Sciences, Beijing, China. In cases where a specific university or institution isn't explicitly mentioned but there are others like labs, centers, etc., we can typically associate them with the nearest parent organization, in this case, the Chinese Academy of Sciences. Thus, to answer your question, the main university name is Chinese Academy of Sciences.</t>
  </si>
  <si>
    <t>State Key Laboratory of Mathematical Sciences, Academy of Mathematics and System Sciences Chinese Academy of Sciences, Beijing, China, Center for Forecasting Science, Academy of Mathematics and System Sciences Chinese Academy of Sciences, Beijing, China</t>
  </si>
  <si>
    <t>China</t>
  </si>
  <si>
    <t>Household finance research: A systematic bibliometric analysis of evolution, trends, and emerging research directions</t>
  </si>
  <si>
    <t>2-s2.0-85112849896</t>
  </si>
  <si>
    <t>Brůna, J.</t>
  </si>
  <si>
    <t>Brůna,  Josef</t>
  </si>
  <si>
    <t>Academy of Sciences of the Czech Republic</t>
  </si>
  <si>
    <t>Institute of Botany of the Academy of Sciences of the Czech Republic, Pruhonice, Czech Republic</t>
  </si>
  <si>
    <t>A laboratory for conceiving Essential Biodiversity Variables (EBVs)—The ‘Data pool initiative for the Bohemian Forest Ecosystem’</t>
  </si>
  <si>
    <t>Homolová, L.</t>
  </si>
  <si>
    <t>Homolová,  Lucie</t>
  </si>
  <si>
    <t>Academy of Sciences of the Czech Republic, Prague, Czech Republic</t>
  </si>
  <si>
    <t>2-s2.0-84976338279</t>
  </si>
  <si>
    <t>GinghinǍ, A.</t>
  </si>
  <si>
    <t>GinghinǍ,  Alina</t>
  </si>
  <si>
    <t>Académie d'Etudes Economiques de Bucarest</t>
  </si>
  <si>
    <t>Académie d’Etudes Economiques de Bucarest, Bucharest, Romania</t>
  </si>
  <si>
    <t>The consumer behavior and financial education; Le Comportement des Consommateurs et l'Éducation Financière</t>
  </si>
  <si>
    <t>2-s2.0-85078613089</t>
  </si>
  <si>
    <t>Koti, K.</t>
  </si>
  <si>
    <t>Koti,  K.</t>
  </si>
  <si>
    <t>Acharya Bangalore B-School</t>
  </si>
  <si>
    <t>Acharya Bangalore B-School, Bengaluru, KA, India</t>
  </si>
  <si>
    <t>Financial literacy and its impact on the investment decisions of working women</t>
  </si>
  <si>
    <t>2-s2.0-85135438965</t>
  </si>
  <si>
    <t>Bharwani, S.</t>
  </si>
  <si>
    <t>Bharwani,  Seraj</t>
  </si>
  <si>
    <t>AcuityAds (NA if no university is present)</t>
  </si>
  <si>
    <t>AcuityAds, Belmont, MA, United States</t>
  </si>
  <si>
    <t>Capitalising on brand purpose: Creating brand equity and business value from the ground up</t>
  </si>
  <si>
    <t>2-s2.0-84992398781</t>
  </si>
  <si>
    <t>Panos, G.A.</t>
  </si>
  <si>
    <t>Panos,  Georgios A.</t>
  </si>
  <si>
    <t>Adam Smith Business School</t>
  </si>
  <si>
    <t>Adam Smith Business School, Glasgow, Scotland, United Kingdom</t>
  </si>
  <si>
    <t>Semantic technology for financial awareness</t>
  </si>
  <si>
    <t>2-s2.0-85143768108</t>
  </si>
  <si>
    <t>Wright, R.E.</t>
  </si>
  <si>
    <t>Wright,  Robert E.</t>
  </si>
  <si>
    <t>Gender, Financial Literacy and Pension Savings*</t>
  </si>
  <si>
    <t>2-s2.0-85185132463</t>
  </si>
  <si>
    <t>Wright, R.</t>
  </si>
  <si>
    <t>Adam Smith Business School, Glasgow, Scotland, United Kingdom, College of Social Sciences, Glasgow, Scotland, United Kingdom</t>
  </si>
  <si>
    <t>When Does the Gender Gap in Financial Literacy Begin?*</t>
  </si>
  <si>
    <t>2-s2.0-85197229616</t>
  </si>
  <si>
    <t>Sowing seeds: The impact of financial socialization on the financial understanding of young children and preschoolers</t>
  </si>
  <si>
    <t>2-s2.0-85079427405</t>
  </si>
  <si>
    <t>Financial literacy and responsible finance in the FinTech era: capabilities and challenges</t>
  </si>
  <si>
    <t>2-s2.0-85198238948</t>
  </si>
  <si>
    <t>Guo, M.</t>
  </si>
  <si>
    <t>Guo,  Minjia</t>
  </si>
  <si>
    <t>Financial literacy and the household participation in commercial insurance: Evidence from China</t>
  </si>
  <si>
    <t>2-s2.0-85161314620</t>
  </si>
  <si>
    <t>Financial Literacy and Self-Employment</t>
  </si>
  <si>
    <t>2-s2.0-85007125127</t>
  </si>
  <si>
    <t>Gkrimmotsis, K.</t>
  </si>
  <si>
    <t>Gkrimmotsis,  Konstantinos</t>
  </si>
  <si>
    <t>What do people expect from a financial awareness platform? Insights from an online survey</t>
  </si>
  <si>
    <t>2-s2.0-85150171578</t>
  </si>
  <si>
    <t>Understanding the gender gap in financial literacy: The role of culture</t>
  </si>
  <si>
    <t>Bouzanis, C.</t>
  </si>
  <si>
    <t>Bouzanis,  Christoforos</t>
  </si>
  <si>
    <t>2-s2.0-85064759471</t>
  </si>
  <si>
    <t>Understanding the Gender Gap in Financial Literacy: Evidence from Australia</t>
  </si>
  <si>
    <t>2-s2.0-85131471862</t>
  </si>
  <si>
    <t>Ray, N.</t>
  </si>
  <si>
    <t>Ray,  Nilanjan</t>
  </si>
  <si>
    <t>Adamas University</t>
  </si>
  <si>
    <t>Adamas University, Kolkata, WB, India</t>
  </si>
  <si>
    <t>Factors involved in using plastic money in the Jangalmahal region of West Bengal: An empirical study</t>
  </si>
  <si>
    <t>2-s2.0-85173343738</t>
  </si>
  <si>
    <t>Chatterjee, B.</t>
  </si>
  <si>
    <t>Chatterjee,  Bipasha</t>
  </si>
  <si>
    <t>Department of Psychology, Adamas University, Kolkata, WB, India</t>
  </si>
  <si>
    <t>GENDER EQUALITY FROM A MODERN PERSPECTIVE: Moving Beyond Diversity</t>
  </si>
  <si>
    <t>2-s2.0-78650716178</t>
  </si>
  <si>
    <t>Ebro, A.</t>
  </si>
  <si>
    <t>Ebro,  Abule</t>
  </si>
  <si>
    <t>Adami Tulu Agriculture Research Center (University not identified)</t>
  </si>
  <si>
    <t>Adami Tulu Agriculture Research Center, Ethiopia</t>
  </si>
  <si>
    <t>Ethiopia</t>
  </si>
  <si>
    <t>Livestock feed resources utilization and management as influenced by altitude in the central highlands of ethiopia</t>
  </si>
  <si>
    <t>2-s2.0-85136782797</t>
  </si>
  <si>
    <t>Srilakshmi</t>
  </si>
  <si>
    <t>Srilakshmi,  null</t>
  </si>
  <si>
    <t>Adarsh Institute of Management and Information Technology</t>
  </si>
  <si>
    <t>Adarsh Institute of Management and Information Technology, Bengaluru, India</t>
  </si>
  <si>
    <t>Financial Literacy a Key to Financial Inclusion: A Study conducted for Tier I and Tier II Cities</t>
  </si>
  <si>
    <t>2-s2.0-105005511164</t>
  </si>
  <si>
    <t>Mulugeta, M.</t>
  </si>
  <si>
    <t>Mulugeta,  Messay</t>
  </si>
  <si>
    <t>851-900</t>
  </si>
  <si>
    <t>Addis Ababa University</t>
  </si>
  <si>
    <t>College of Development Studies, Addis Ababa University, Addis Ababa, Ethiopia</t>
  </si>
  <si>
    <t>Eucalyptus plantations and gender dynamics: Analyzing Women's empowerment in Northwest Ethiopia</t>
  </si>
  <si>
    <t>2-s2.0-85043725940</t>
  </si>
  <si>
    <t>Simane, B.</t>
  </si>
  <si>
    <t>Simane,  Belay</t>
  </si>
  <si>
    <t>Addis Ababa University, Addis Ababa, Ethiopia</t>
  </si>
  <si>
    <t>Using rainwater for off-Season small-scale irrigation in arid and semi-arid areas of sub-saharan africa: Key working principles and best practices</t>
  </si>
  <si>
    <t>Filho, W.L.</t>
  </si>
  <si>
    <t>Filho,  Walter Leal</t>
  </si>
  <si>
    <t>2-s2.0-105003611441</t>
  </si>
  <si>
    <t>Hando, F.</t>
  </si>
  <si>
    <t>Hando,  Filmon Hadaro</t>
  </si>
  <si>
    <t>Regional and Local Development Studies, Addis Ababa University, Addis Ababa, Ethiopia</t>
  </si>
  <si>
    <t>Financial inclusion and stability in Ethiopia using bank-level data: A two-step system GMM estimation</t>
  </si>
  <si>
    <t>Makonnen, T.</t>
  </si>
  <si>
    <t>Makonnen,  Teferee</t>
  </si>
  <si>
    <t>Department of Geography and Environmental Studies, Addis Ababa University, Addis Ababa, Ethiopia</t>
  </si>
  <si>
    <t>Arebo, M.</t>
  </si>
  <si>
    <t>Arebo,  Mohammed Jatoro</t>
  </si>
  <si>
    <t>2-s2.0-105017776271</t>
  </si>
  <si>
    <t>Arebo, M.J.</t>
  </si>
  <si>
    <t>Asymmetric analysis of the financial inclusion – growth nexus: A NARDL approach</t>
  </si>
  <si>
    <t>Mekonnen, A.</t>
  </si>
  <si>
    <t>Mekonnen,  Andualem Goshu</t>
  </si>
  <si>
    <t>2-s2.0-85172797251</t>
  </si>
  <si>
    <t>Bane, J.</t>
  </si>
  <si>
    <t>Bane,  Jonse</t>
  </si>
  <si>
    <t>Entrepreneurial Risk Attitude in Micro and Small Enterprises: Evidence From Urban Ethiopia</t>
  </si>
  <si>
    <t>2-s2.0-85143456660</t>
  </si>
  <si>
    <t>Elifneh, Y.W.</t>
  </si>
  <si>
    <t>Elifneh,  Yohannes Workeaferahu</t>
  </si>
  <si>
    <t>Department of Management, Addis Ababa University, Addis Ababa, Ethiopia</t>
  </si>
  <si>
    <t>Financial literacy among Ethiopian high school teenagers</t>
  </si>
  <si>
    <t>Chamma, D.</t>
  </si>
  <si>
    <t>Chamma,  Desalegn Dawit</t>
  </si>
  <si>
    <t>Belay, F.</t>
  </si>
  <si>
    <t>Belay,  Fasika</t>
  </si>
  <si>
    <t>Addis Ababa University
Kotebe University of Education (NA)</t>
  </si>
  <si>
    <t>Department of Geography and Environmental Studies, Addis Ababa University, Addis Ababa, Ethiopia, Kotebe University of Education, Addis Ababa, Ethiopia</t>
  </si>
  <si>
    <t>2-s2.0-105017067503</t>
  </si>
  <si>
    <t>King, D.</t>
  </si>
  <si>
    <t>King,  Daniel L.</t>
  </si>
  <si>
    <t>Adelaide (University name not specified in provided text)</t>
  </si>
  <si>
    <t>College of Education, Psychology and Social Work, Adelaide, SA, Australia</t>
  </si>
  <si>
    <t>Investigating the Role of Regret, FOMO and Financial Literacy in Cryptocurrency Speculation</t>
  </si>
  <si>
    <t>2-s2.0-85215231865</t>
  </si>
  <si>
    <t>Hoffmann, A.O.I.</t>
  </si>
  <si>
    <t>Hoffmann,  Arvid Oskar Ivar</t>
  </si>
  <si>
    <t>Adelaide Business School (Official University Name not specified)</t>
  </si>
  <si>
    <t>The Adelaide Business School, Adelaide, SA, Australia</t>
  </si>
  <si>
    <t>More than objective knowledge: Exploring heterogeneity in individuals' response to a financial education initiative across multiple financial literacy domains</t>
  </si>
  <si>
    <t>2-s2.0-85110597932</t>
  </si>
  <si>
    <t>Psychological determinants of retirement financial planning behavior</t>
  </si>
  <si>
    <t>2-s2.0-85161852691</t>
  </si>
  <si>
    <t>Hoffmann, A.</t>
  </si>
  <si>
    <t>The direct and indirect effects of financial socialization and psychological characteristics on young professionals' personal financial management behavior</t>
  </si>
  <si>
    <t>2-s2.0-85038413330</t>
  </si>
  <si>
    <t>Personal finance blogs: Helpful tool for consumers with low financial literacy or preaching to the choir?</t>
  </si>
  <si>
    <t>2-s2.0-85127411620</t>
  </si>
  <si>
    <t>Chan, R.</t>
  </si>
  <si>
    <t>Chan,  Rebecca</t>
  </si>
  <si>
    <t>Towards an understanding of consumers’ FinTech adoption: the case of Open Banking</t>
  </si>
  <si>
    <t>Troshani, I.</t>
  </si>
  <si>
    <t>Troshani,  Indrit</t>
  </si>
  <si>
    <t>Rao Hill, S.</t>
  </si>
  <si>
    <t>Rao Hill,  Sally Rao</t>
  </si>
  <si>
    <t>2-s2.0-85160509937</t>
  </si>
  <si>
    <t>Determinants of individuals’ objective and subjective financial fragility during the COVID-19 pandemic</t>
  </si>
  <si>
    <t>2-s2.0-85125288320</t>
  </si>
  <si>
    <t>How does Providing Financial Information Impact Retirement Intentions? An Abstract</t>
  </si>
  <si>
    <t>2-s2.0-85180424423</t>
  </si>
  <si>
    <t>Adetayo, A.J.</t>
  </si>
  <si>
    <t>Adetayo,  Adebowale Jeremy</t>
  </si>
  <si>
    <t>Adeleke University</t>
  </si>
  <si>
    <t>Adeleke University, Ede, Ogun, Nigeria</t>
  </si>
  <si>
    <t>Nigeria</t>
  </si>
  <si>
    <t>Pathways to financial Literacy: Exploring behaviors, information sources, and library usage hindrances among off-campus university student</t>
  </si>
  <si>
    <t>2-s2.0-85110874147</t>
  </si>
  <si>
    <t>Kyriakakis, S.</t>
  </si>
  <si>
    <t>Kyriakakis,  Stavroula</t>
  </si>
  <si>
    <t>Adelphi University</t>
  </si>
  <si>
    <t>Adelphi University, Garden City, NY, United States</t>
  </si>
  <si>
    <t>Inheriting the family farm: Generational wealth transfers in rural Kenya</t>
  </si>
  <si>
    <t>2-s2.0-105011750588</t>
  </si>
  <si>
    <t>Fareri, D.</t>
  </si>
  <si>
    <t>Fareri,  Dominic Stephen</t>
  </si>
  <si>
    <t>Department of Psychology, Adelphi University, Philadelphia, PA, United States</t>
  </si>
  <si>
    <t>Reduced community-level social cohesion is associated with higher risk for financial exploitation</t>
  </si>
  <si>
    <t>2-s2.0-105020165551</t>
  </si>
  <si>
    <t>Madhuri, N.</t>
  </si>
  <si>
    <t>Madhuri,  Nagarapu</t>
  </si>
  <si>
    <t>1001-1200</t>
  </si>
  <si>
    <t>Aditya University</t>
  </si>
  <si>
    <t>Department of CSE, Aditya University, Surampalem, AP, India</t>
  </si>
  <si>
    <t>Smart Finance Investment Management and Community Powered by Generative AI</t>
  </si>
  <si>
    <t>2-s2.0-105001537999</t>
  </si>
  <si>
    <t>Reddy, P.V.K.</t>
  </si>
  <si>
    <t>Reddy,  P. Vijaya Kumar</t>
  </si>
  <si>
    <t>Aditya University, Surampalem, AP, India</t>
  </si>
  <si>
    <t>The Role of AI-Enhanced Financial Literacy and HR Marketing in Personal Investment Decisions A Quantitative Analysis of Urban and Rural Households</t>
  </si>
  <si>
    <t>Chakraborty, T.</t>
  </si>
  <si>
    <t>Chakraborty,  Tanusree</t>
  </si>
  <si>
    <t>Administrative Staff College of India</t>
  </si>
  <si>
    <t>Administrative Staff College of India, Hyderabad, AP, India</t>
  </si>
  <si>
    <t>2-s2.0-85210420776</t>
  </si>
  <si>
    <t>Serhiichuk, S.</t>
  </si>
  <si>
    <t>Serhiichuk,  Serhii</t>
  </si>
  <si>
    <t>Admiral Makarov National University of Shipbuilding</t>
  </si>
  <si>
    <t>Department of Management, Admiral Makarov National University of Shipbuilding, Mykolaiv, Mykolaiv Oblast, Ukraine</t>
  </si>
  <si>
    <t>The role of financial literacy in economic development; El papel de la educación financiera en el desarrollo económico</t>
  </si>
  <si>
    <t>2-s2.0-105008248497</t>
  </si>
  <si>
    <t>Ahiase, G.</t>
  </si>
  <si>
    <t>Ahiase,  Godwin</t>
  </si>
  <si>
    <t>Adonai University
University of North Dakota</t>
  </si>
  <si>
    <t>Department of Accounting and Finance, Adonai University College of Research &amp; Entrepreneurship, Ho, Ghana, Department of Education, Health and Behavior Studies, University of North Dakota, Grand Forks, ND, United States</t>
  </si>
  <si>
    <t>A Knowledge Capabilities Financial Model Based on the Performance of Fashion Enterprises: Micro, Small, and Medium</t>
  </si>
  <si>
    <t>2-s2.0-85151147378</t>
  </si>
  <si>
    <t>Matsuo, T.</t>
  </si>
  <si>
    <t>Matsuo,  Tokuro</t>
  </si>
  <si>
    <t>Advanced Institute of Industrial Technology</t>
  </si>
  <si>
    <t>Advanced Institute of Industrial Technology, Shinagawa-ku, Tokyo, Japan</t>
  </si>
  <si>
    <t>The Influence of Digital Financial Literacy on Interest in Investing in the Capital Market of Millennial Generation Students</t>
  </si>
  <si>
    <t>2-s2.0-105019786777</t>
  </si>
  <si>
    <t>Shiundu, I.</t>
  </si>
  <si>
    <t>Shiundu,  Ibrahim</t>
  </si>
  <si>
    <t>Advanta Seeds (NA)</t>
  </si>
  <si>
    <t>Advanta Seeds Africa, Nairobi, Kenya</t>
  </si>
  <si>
    <t>Navigating Formal, Informal, and Integrated Seed Systems: Drivers of Choice by Sorghum Grain Producers in Tanzania and Implications for Seed Access</t>
  </si>
  <si>
    <t>2-s2.0-105020294602</t>
  </si>
  <si>
    <t>Osaloni, B.O.</t>
  </si>
  <si>
    <t>Osaloni,  Bankole Ojo</t>
  </si>
  <si>
    <t>Afe Babalola University</t>
  </si>
  <si>
    <t>Department of Accounting, Afe Babalola University, Ado-Ekiti, Nigeria</t>
  </si>
  <si>
    <t>Risk Committee Attributes, Board Financial Expertise and The Market Performance of Industrial Good Firms in Nigeria</t>
  </si>
  <si>
    <t>2-s2.0-85219069902</t>
  </si>
  <si>
    <t>Ogundele, A.T.</t>
  </si>
  <si>
    <t>Ogundele,  Abiodun Thomas</t>
  </si>
  <si>
    <t>Department of Finance, Afe Babalola University, Ado-Ekiti, Nigeria</t>
  </si>
  <si>
    <t>INVESTIGATING THE NEXUS BETWEEN FINANCIAL INCLUSION AND POVERTY REDUCTION IN NIGERIA (2013-2023)</t>
  </si>
  <si>
    <t>Monehin, J.O.</t>
  </si>
  <si>
    <t>Monehin,  Joy Oluchi</t>
  </si>
  <si>
    <t>Olufemi, S.O.</t>
  </si>
  <si>
    <t>Olufemi,  Simeon Opeyemi</t>
  </si>
  <si>
    <t>Department of Economics, Afe Babalola University, Ado-Ekiti, Nigeria</t>
  </si>
  <si>
    <t>Ilugbusi, B.S.</t>
  </si>
  <si>
    <t>Ilugbusi,  Bamidele Segun</t>
  </si>
  <si>
    <t>Dagunduro, M.E.</t>
  </si>
  <si>
    <t>Dagunduro,  Muyiwa E.</t>
  </si>
  <si>
    <t>Fagbomedo, B.I.</t>
  </si>
  <si>
    <t>Fagbomedo,  Bukola Ibilola</t>
  </si>
  <si>
    <t>Falana, G.A.</t>
  </si>
  <si>
    <t>Falana,  Gbenga Ayodele</t>
  </si>
  <si>
    <t>Omodara, O.V.</t>
  </si>
  <si>
    <t>Omodara,  Olasehinde Vincent</t>
  </si>
  <si>
    <t>Aluko, A.F.</t>
  </si>
  <si>
    <t>Aluko,  Adebimpe Funmilayo</t>
  </si>
  <si>
    <t>Ibitoye, O.A.</t>
  </si>
  <si>
    <t>Ibitoye,  Olusola Anthony</t>
  </si>
  <si>
    <t>Francis, A.O.</t>
  </si>
  <si>
    <t>Francis,  Akomolehin Olugbenga</t>
  </si>
  <si>
    <t>2-s2.0-85130758462</t>
  </si>
  <si>
    <t>Bauhoff, S.</t>
  </si>
  <si>
    <t>Bauhoff,  Sebastian</t>
  </si>
  <si>
    <t>Affiliation does not provide a specific university name. Therefore, the answer is NA.</t>
  </si>
  <si>
    <t>Transforming Health Care Advances in Health Care Management</t>
  </si>
  <si>
    <t>FINANCIAL LITERACY AND CONSUMER CHOICE OF HEALTH INSURANCE: EVIDENCE FROM LOW-INCOME POPULATIONS IN THE UNITED STATES</t>
  </si>
  <si>
    <t>2-s2.0-85033489423</t>
  </si>
  <si>
    <t>Moclair, P.</t>
  </si>
  <si>
    <t>Moclair,  Paul</t>
  </si>
  <si>
    <t>Aflatoun International (This text mentions a non-profit organization based in Ireland, but it does not explicitly state a university. Therefore, the main university name cannot be identified and we return "NA". If the context changes or more information is provided, the answer might change.)</t>
  </si>
  <si>
    <t>Aflatoun International, Ireland</t>
  </si>
  <si>
    <t>Ireland</t>
  </si>
  <si>
    <t>What curriculum? Which methods? A cluster randomized controlled trial of social and financial education in Rwanda</t>
  </si>
  <si>
    <t>2-s2.0-86000015750</t>
  </si>
  <si>
    <t>Nach, H.</t>
  </si>
  <si>
    <t>Nach,  Hamid</t>
  </si>
  <si>
    <t>AfreLA</t>
  </si>
  <si>
    <t>Applied Finteh Reseach Lab for Africa, (AfreLA), Quebec, Canada</t>
  </si>
  <si>
    <t>Canada</t>
  </si>
  <si>
    <t>Finlingo: A Conversational AI for Enhancing Financial Literacy Education in Africa</t>
  </si>
  <si>
    <t>2-s2.0-85060190738</t>
  </si>
  <si>
    <t>Aine-Omucunguzi, A.</t>
  </si>
  <si>
    <t>Aine-Omucunguzi,  Adalbert</t>
  </si>
  <si>
    <t>African Institute for Capacity Development</t>
  </si>
  <si>
    <t>African Institute for Capacity Development, Kampala, Uganda</t>
  </si>
  <si>
    <t>Uganda</t>
  </si>
  <si>
    <t>A parametric test evaluating smallholder farmers’ training needs in Uganda: A case of dairy farmers in the Rwenzori region</t>
  </si>
  <si>
    <t>2-s2.0-85050407984</t>
  </si>
  <si>
    <t>Igbokoyi, A.O.</t>
  </si>
  <si>
    <t>Igbokoyi,  Alpheus O.</t>
  </si>
  <si>
    <t>African University of Science and Technology</t>
  </si>
  <si>
    <t>African University of Science and Technology, Abuja, Nigeria</t>
  </si>
  <si>
    <t>The effect of regulation on the development of natural gas value chain in Nigeria</t>
  </si>
  <si>
    <t>2-s2.0-85168435404</t>
  </si>
  <si>
    <t>Omosa, L.Z.</t>
  </si>
  <si>
    <t>Omosa,  Lillian Zippora</t>
  </si>
  <si>
    <t>Afripreneur (University not specified in text)</t>
  </si>
  <si>
    <t>Afripreneur Consulting Services, United States</t>
  </si>
  <si>
    <t>Exploring the financial literacy of a Chama Women's group in rural Western Kenya</t>
  </si>
  <si>
    <t>2-s2.0-85091692084</t>
  </si>
  <si>
    <t>Kasapoǧlu, K.</t>
  </si>
  <si>
    <t>Kasapoǧlu,  Koray</t>
  </si>
  <si>
    <t>Afyon Kocatepe Üniversitesi</t>
  </si>
  <si>
    <t>Department of Educational Sciences, Afyon Kocatepe Üniversitesi, Afyonkarahisar, Afyonkarahisar, Turkey</t>
  </si>
  <si>
    <t>A metaphorical analysis of the primary school teachers' perceptions of financial literacy: A phenomenological study</t>
  </si>
  <si>
    <t>Didin, M.</t>
  </si>
  <si>
    <t>Didin,  Melek</t>
  </si>
  <si>
    <t>2-s2.0-85101024147</t>
  </si>
  <si>
    <t>Doğan, M.</t>
  </si>
  <si>
    <t>Doğan,  Mesut</t>
  </si>
  <si>
    <t>Department of Business Adminastration, Afyon Kocatepe Üniversitesi, Afyonkarahisar, Afyonkarahisar, Turkey</t>
  </si>
  <si>
    <t>Islamic financial literacy and its determinants: A field study on Turkey</t>
  </si>
  <si>
    <t>2-s2.0-85124806176</t>
  </si>
  <si>
    <t>van Dijk, G.</t>
  </si>
  <si>
    <t>van Dijk,  Guido</t>
  </si>
  <si>
    <t>Agora Niekée Roermond</t>
  </si>
  <si>
    <t>Agora Niekée Roermon, Netherlands</t>
  </si>
  <si>
    <t>Netherlands</t>
  </si>
  <si>
    <t>Resources and new educational modules for Sustainable Finantial Literacy</t>
  </si>
  <si>
    <t>2-s2.0-105009019739</t>
  </si>
  <si>
    <t>Chiriac, S.C.V.</t>
  </si>
  <si>
    <t>Chiriac,  Silviu Cornel Virgil</t>
  </si>
  <si>
    <t>Agora University</t>
  </si>
  <si>
    <t>Agora University, Oradea, Romania</t>
  </si>
  <si>
    <t>Pension Benefits Adequacy and Social Security Budget Sustainability-What Influences the Resilience of Public Pension Systems in Central and Eastern European Countries?</t>
  </si>
  <si>
    <t>2-s2.0-85168697112</t>
  </si>
  <si>
    <t>Giannakopoulos, N.T.</t>
  </si>
  <si>
    <t>Giannakopoulos,  Nikolaos Th</t>
  </si>
  <si>
    <t>Agricultural University of Athens</t>
  </si>
  <si>
    <t>Department of Agribusiness and Supply Chain Management, Agricultural University of Athens, Athens, Attica, Greece</t>
  </si>
  <si>
    <t>What is the connection between Fintechs’ video marketing and their vulnerable customers’ brand engagement during crises?</t>
  </si>
  <si>
    <t>2-s2.0-105013223322</t>
  </si>
  <si>
    <t>Velaoras, K.</t>
  </si>
  <si>
    <t>Velaoras,  Konstantinos</t>
  </si>
  <si>
    <t>Department of Regional and Economic Development, Agricultural University of Athens, Athens, Attica, Greece</t>
  </si>
  <si>
    <t>The mediation effect of perceived behavioral control in ethical consumerism: A TPB approach to willingness to pay for eco-certified hotels</t>
  </si>
  <si>
    <t>Terzi, M.C.</t>
  </si>
  <si>
    <t>Terzi,  Marina C.</t>
  </si>
  <si>
    <t>Sakas, D.P.</t>
  </si>
  <si>
    <t>Sakas,  Damianos P.</t>
  </si>
  <si>
    <t>Kamperos, I.D.G.</t>
  </si>
  <si>
    <t>Kamperos,  Ioannis Dimitrios G.</t>
  </si>
  <si>
    <t>Kanellos, N.</t>
  </si>
  <si>
    <t>Kanellos,  Nikos</t>
  </si>
  <si>
    <t>2-s2.0-85192158844</t>
  </si>
  <si>
    <t>Shahu, E.</t>
  </si>
  <si>
    <t>Shahu,  Edmira</t>
  </si>
  <si>
    <t>Agricultural University of Tirana</t>
  </si>
  <si>
    <t>Agricultural University of Tirana, Tirana, Tirana, Albania</t>
  </si>
  <si>
    <t>Albania</t>
  </si>
  <si>
    <t>Factors associated with smallholder farmers’ financial illiteracy in the context of an emerging economy</t>
  </si>
  <si>
    <t>2-s2.0-85171275767</t>
  </si>
  <si>
    <t>Hoxha, A.</t>
  </si>
  <si>
    <t>Hoxha,  Aurora</t>
  </si>
  <si>
    <t>Faculty of Economy and Agribusiness, Agricultural University of Tirana, Tirana, Tirana, Albania</t>
  </si>
  <si>
    <t>Financial literacy for farmers - The case of vineyard farmers in Kosovo; Finanzielle Bildung für Landwirte - der Fall der Weinbauern im Kosovo</t>
  </si>
  <si>
    <t>Zhllima, E.</t>
  </si>
  <si>
    <t>Zhllima,  Edvin</t>
  </si>
  <si>
    <t>2-s2.0-85067311185</t>
  </si>
  <si>
    <t>Tuzi, B.</t>
  </si>
  <si>
    <t>Tuzi,  Bruna</t>
  </si>
  <si>
    <t>Does gender matter in Financial literacy? A case study of young people in Tirana</t>
  </si>
  <si>
    <t>Skreli, E.</t>
  </si>
  <si>
    <t>Skreli,  Engjell</t>
  </si>
  <si>
    <t>Imami, D.</t>
  </si>
  <si>
    <t>Imami,  Drini</t>
  </si>
  <si>
    <t>2-s2.0-105020924305</t>
  </si>
  <si>
    <t>Xhoxhi, O.</t>
  </si>
  <si>
    <t>Xhoxhi,  Orjon</t>
  </si>
  <si>
    <t>Treatment Effect Heterogeneity of Farmers Participating in Cooperatives</t>
  </si>
  <si>
    <t>Peci, J.</t>
  </si>
  <si>
    <t>Peci,  Arianit</t>
  </si>
  <si>
    <t>Agricultural University of Tirana (Albania)
CERGE-EI Center for Economic Research and Graduate Education - Economics Institute (Prague, Czech Republic) is not a university.</t>
  </si>
  <si>
    <t>Agricultural University of Tirana, Tirana, Tirana, Albania, CERGE-EI Center for Economic Research and Graduate Education - Economics Institute, Prague, Czech Republic</t>
  </si>
  <si>
    <t>2-s2.0-85030312582</t>
  </si>
  <si>
    <t>Au, S.F.</t>
  </si>
  <si>
    <t>Au,  Sookfong</t>
  </si>
  <si>
    <t>Agrobank (University Name not provided)</t>
  </si>
  <si>
    <t>Agrobank, Kuala Lumpur, Malaysia</t>
  </si>
  <si>
    <t>Malaysia</t>
  </si>
  <si>
    <t>The adoption of Islamic banking services in Malaysia</t>
  </si>
  <si>
    <t>2-s2.0-85073340922</t>
  </si>
  <si>
    <t>Al-Sartawi, A.</t>
  </si>
  <si>
    <t>Al-Sartawi,  Abdalmuttaleb M.A.Musleh</t>
  </si>
  <si>
    <t>751-760</t>
  </si>
  <si>
    <t>Ahlia University</t>
  </si>
  <si>
    <t>Ahlia University, Manama, Bahrain</t>
  </si>
  <si>
    <t>Bahrain</t>
  </si>
  <si>
    <t>The impact of financial literacy on financial operating decision makers in MSMEs</t>
  </si>
  <si>
    <t>2-s2.0-85097552871</t>
  </si>
  <si>
    <t>Ali, N.K.</t>
  </si>
  <si>
    <t>Ali,  Noora Khalid</t>
  </si>
  <si>
    <t>The impact of financial illiteracy on entrepreneurship: Evidence from bahrain</t>
  </si>
  <si>
    <t>Hamdan, A.</t>
  </si>
  <si>
    <t>Hamdan,  Allam Mohammed Mousa</t>
  </si>
  <si>
    <t>2-s2.0-85192154998</t>
  </si>
  <si>
    <t>Sarea, A.</t>
  </si>
  <si>
    <t>Sarea,  Adel Mohammed Yaslam</t>
  </si>
  <si>
    <t>Antecedents of Murabaha home financing among Muslim household – an integrated framework</t>
  </si>
  <si>
    <t>2-s2.0-85195920978</t>
  </si>
  <si>
    <t>Sanad, Z.</t>
  </si>
  <si>
    <t>Sanad,  Zakeya</t>
  </si>
  <si>
    <t>Accounting, Ahlia University, Manama, Bahrain</t>
  </si>
  <si>
    <t>The Effect of Using Social Media on Financial Literacy: A Focus on the Kingdom of Bahrain</t>
  </si>
  <si>
    <t>2-s2.0-85124145418</t>
  </si>
  <si>
    <t>Department of Accounting and Economics, Ahlia University, Manama, Bahrain</t>
  </si>
  <si>
    <t>Islamic Banking Strategies in the World of Fintech: Success Story of Bahrain</t>
  </si>
  <si>
    <t>2-s2.0-85073371792</t>
  </si>
  <si>
    <t>Financial illiteracy and entrepreneurship success: Literature review</t>
  </si>
  <si>
    <t>2-s2.0-85098559161</t>
  </si>
  <si>
    <t>Shuaibu, M.</t>
  </si>
  <si>
    <t>Shuaibu,  Mohammed</t>
  </si>
  <si>
    <t>Ahmadu Bello University</t>
  </si>
  <si>
    <t>Department of Economics, Ahmadu Bello University, Zaria, Kaduna, Nigeria</t>
  </si>
  <si>
    <t>Impact of credit market conditions on agriculture productivity in Sub-Saharan Africa</t>
  </si>
  <si>
    <t>2-s2.0-85190139769</t>
  </si>
  <si>
    <t>Bokhari, R.P.</t>
  </si>
  <si>
    <t>Bokhari,  Rifat Parveen</t>
  </si>
  <si>
    <t>Ahsanullah University of Science and Technology</t>
  </si>
  <si>
    <t>School of Business, Ahsanullah University of Science and Technology, Dhaka, Bangladesh</t>
  </si>
  <si>
    <t>Bangladesh</t>
  </si>
  <si>
    <t>How Financial Literacy Impacts Financial Well-Being: The Influence of Financial and Technical Efficacy</t>
  </si>
  <si>
    <t>Chaity, N.S.</t>
  </si>
  <si>
    <t>Chaity,  Naznin Sultana</t>
  </si>
  <si>
    <t>Akhter, P.</t>
  </si>
  <si>
    <t>Akhter,  Parul</t>
  </si>
  <si>
    <t>2-s2.0-85163330820</t>
  </si>
  <si>
    <t>Kouchih, A.</t>
  </si>
  <si>
    <t>Kouchih,  Abdelouahid</t>
  </si>
  <si>
    <t>Ain-Chok</t>
  </si>
  <si>
    <t>and Social Sciences Ain-Chok, Economic, Casablanca, Morocco</t>
  </si>
  <si>
    <t>Morocco</t>
  </si>
  <si>
    <t>Metaverse and financial inclusion opportunities and risks for the banking ecosystem</t>
  </si>
  <si>
    <t>2-s2.0-105011374253</t>
  </si>
  <si>
    <t>Mohammed, S.R.</t>
  </si>
  <si>
    <t>Mohammed,  Salimatu Rufai</t>
  </si>
  <si>
    <t>Air Force Institute of Technology</t>
  </si>
  <si>
    <t>Air Force Institute of Technology, Kaduna, Kaduna, Nigeria</t>
  </si>
  <si>
    <t>Exploring the Channels of Financial Inclusion’s Impact on Poverty Reduction in Sub-Saharan Africa</t>
  </si>
  <si>
    <t>2-s2.0-85162899227</t>
  </si>
  <si>
    <t>Ali, S.</t>
  </si>
  <si>
    <t>Ali,  Shoaib</t>
  </si>
  <si>
    <t>Air University</t>
  </si>
  <si>
    <t>Department of Graduate Studies, Air University School of Management, Islamabad, Pakistan</t>
  </si>
  <si>
    <t>To Invest or Not to Invest? Determinants of Low Stock Market Participation: Qualitative Perspective from Pakistan Stock Exchange</t>
  </si>
  <si>
    <t>2-s2.0-105013666991</t>
  </si>
  <si>
    <t>Sajid, M.A.</t>
  </si>
  <si>
    <t>Sajid,  Muhammad Ali</t>
  </si>
  <si>
    <t>Aitchison College</t>
  </si>
  <si>
    <t>Aitchison College, Lahore, Pakistan</t>
  </si>
  <si>
    <t>Assessing the Relationship between Digital Financial Literacy and Financial Well‐being: Exploring the Moderating Effect of Financial Self-Efficacy</t>
  </si>
  <si>
    <t>2-s2.0-85033400283</t>
  </si>
  <si>
    <t>Paranque, B.</t>
  </si>
  <si>
    <t>Paranque,  Bernard</t>
  </si>
  <si>
    <t>Aix-en-Provence (as this is the location of the lab and typically universities are associated with a specific city or town)</t>
  </si>
  <si>
    <t>Laboratoire d'Economie et de Sociologie du Travail, Aix-en-Provence, Provence-Alpes-Cote d'Azur, France</t>
  </si>
  <si>
    <t>France</t>
  </si>
  <si>
    <t>Finance and sustainability: From ideology to utopia</t>
  </si>
  <si>
    <t>2-s2.0-85175465420</t>
  </si>
  <si>
    <t>Al Ebbini, M.M.</t>
  </si>
  <si>
    <t>Al Ebbini,  Mohannad Mohammad</t>
  </si>
  <si>
    <t>Ajloun National University</t>
  </si>
  <si>
    <t>Department of Accounting, Ajloun National University, Ajloun, Ajloun, Jordan</t>
  </si>
  <si>
    <t>Jordan</t>
  </si>
  <si>
    <t>How digital financial literacy impacts financial behavior in Jordanian millennial generation</t>
  </si>
  <si>
    <t>2-s2.0-85212416843</t>
  </si>
  <si>
    <t>Aryan, L.A.</t>
  </si>
  <si>
    <t>Aryan,  Laith Abdallah</t>
  </si>
  <si>
    <t>Empirical Analysis of the Link Between Financial Literacy and Personal Financial Decision of Gen Z</t>
  </si>
  <si>
    <t>2-s2.0-85090248146</t>
  </si>
  <si>
    <t>Hanif, M.</t>
  </si>
  <si>
    <t>Hanif,  Muhammad</t>
  </si>
  <si>
    <t>Ajman University</t>
  </si>
  <si>
    <t>College of Business Administration, Ajman University, Ajman, Ajman, United Arab Emirates</t>
  </si>
  <si>
    <t>Developments in Islamic finance literature: Evidence from specialized journals</t>
  </si>
  <si>
    <t>2-s2.0-85147293423</t>
  </si>
  <si>
    <t>Pillai, R.</t>
  </si>
  <si>
    <t>Pillai,  Rekha</t>
  </si>
  <si>
    <t>Analysing the behavioural, psychological, and demographic determinants of financial decision making of household investors</t>
  </si>
  <si>
    <t>2-s2.0-85140927328</t>
  </si>
  <si>
    <t>The interplay of skills, digital financial literacy, capability, and autonomy in financial decision making and well-being</t>
  </si>
  <si>
    <t>2-s2.0-85188538252</t>
  </si>
  <si>
    <t>Natarajan, P.M.</t>
  </si>
  <si>
    <t>Natarajan,  Prabhu Manickam</t>
  </si>
  <si>
    <t>Department of Clinical Sciences, Ajman University, Ajman, Ajman, United Arab Emirates</t>
  </si>
  <si>
    <t>Exploring the Attitudes and Practices Regarding Alternative Revenue Streams among Indian Dental Professionals - A cross-sectional analysis</t>
  </si>
  <si>
    <t>Zafar, K.</t>
  </si>
  <si>
    <t>Zafar,  Kiran</t>
  </si>
  <si>
    <t>2-s2.0-105022164414</t>
  </si>
  <si>
    <t>Ban, H.</t>
  </si>
  <si>
    <t>Ban,  Himalaya</t>
  </si>
  <si>
    <t>631-640</t>
  </si>
  <si>
    <t>Ajou University</t>
  </si>
  <si>
    <t>Department of Business Administration, Ajou University, Suwon, Gyeonggi-do, South Korea</t>
  </si>
  <si>
    <t>South Korea</t>
  </si>
  <si>
    <t>Digital Financial Literacy and Digital Financial Behavior: Evidence From an Emerging Economy</t>
  </si>
  <si>
    <t>2-s2.0-85146849293</t>
  </si>
  <si>
    <t>Akhvlediani, M.</t>
  </si>
  <si>
    <t>Akhvlediani,  Maia</t>
  </si>
  <si>
    <t>Akaki Tsereteli State University</t>
  </si>
  <si>
    <t>Business, Akaki Tsereteli State University, Kutaisi, Imereti, Georgia</t>
  </si>
  <si>
    <t>Georgia</t>
  </si>
  <si>
    <t>Financial literacy exchange and its challenges in Post-Soviet Georgia</t>
  </si>
  <si>
    <t>2-s2.0-85117966882</t>
  </si>
  <si>
    <t>Kilic, Y.</t>
  </si>
  <si>
    <t>Kilic,  Yunus</t>
  </si>
  <si>
    <t>1401+</t>
  </si>
  <si>
    <t>Akdeniz Üniversitesi</t>
  </si>
  <si>
    <t>Akdeniz Üniversitesi, Antalya, Turkey</t>
  </si>
  <si>
    <t>What matters for pension planning in Turkey: financial literacy or perceived consumer risks?</t>
  </si>
  <si>
    <t>2-s2.0-85059471110</t>
  </si>
  <si>
    <t>Akpinar, M.G.</t>
  </si>
  <si>
    <t>Akpinar,  Metin Göksel</t>
  </si>
  <si>
    <t>Department of Agricultural Economics, Akdeniz Üniversitesi, Antalya, Turkey</t>
  </si>
  <si>
    <t>Economic analysis of buffalo breeding in Turkey</t>
  </si>
  <si>
    <t>Taşcıoğlu, Y.</t>
  </si>
  <si>
    <t>Taşcıoğlu,  Yavuz</t>
  </si>
  <si>
    <t>2-s2.0-105022176425</t>
  </si>
  <si>
    <t>Department of Insurance, Akdeniz Üniversitesi, Antalya, Turkey</t>
  </si>
  <si>
    <t>The impact of financial literacy on financial development: A cross-country analysis</t>
  </si>
  <si>
    <t>Türkmen, A.</t>
  </si>
  <si>
    <t>Türkmen,  Ahmet</t>
  </si>
  <si>
    <t>2-s2.0-85047662996</t>
  </si>
  <si>
    <t>Sussan, F.</t>
  </si>
  <si>
    <t>Sussan,  Fiona</t>
  </si>
  <si>
    <t>Akita International University</t>
  </si>
  <si>
    <t>Akita International University, Akita, Akita, Japan, University of Phoenix, Phoenix, AZ, United States</t>
  </si>
  <si>
    <t>Integrating affect, cognition, and culture in Hispanic financial planning</t>
  </si>
  <si>
    <t>2-s2.0-84958104738</t>
  </si>
  <si>
    <t>Agnello, M.F.</t>
  </si>
  <si>
    <t>Agnello,  Mary Frances</t>
  </si>
  <si>
    <t>Akita International University, Akita, Akita, Japan</t>
  </si>
  <si>
    <t>A Critically Compassionate Approach to Financial Literacy</t>
  </si>
  <si>
    <t>2-s2.0-85108273287</t>
  </si>
  <si>
    <t>Misko, B.L.</t>
  </si>
  <si>
    <t>Misko,  Bethany L.</t>
  </si>
  <si>
    <t>Akron (University not specified in given text)</t>
  </si>
  <si>
    <t>PGY-1 Pharmacy Practice Resident, Akron, OH, United States</t>
  </si>
  <si>
    <t>Prioritizing financial knowledge and skills within the doctor of pharmacy curriculum</t>
  </si>
  <si>
    <t>2-s2.0-85066843151</t>
  </si>
  <si>
    <t>Mataka, K.</t>
  </si>
  <si>
    <t>Mataka,  Kaluba K.</t>
  </si>
  <si>
    <t>Akros</t>
  </si>
  <si>
    <t>Department of Production, Akros, Lusaka, Lusaka, Zambia</t>
  </si>
  <si>
    <t>Zambia</t>
  </si>
  <si>
    <t>Building financial management capacity for community ownership of development initiatives in rural Zambia</t>
  </si>
  <si>
    <t>2-s2.0-105016112655</t>
  </si>
  <si>
    <t>İlbasmış, M.</t>
  </si>
  <si>
    <t>İlbasmış,  Metin</t>
  </si>
  <si>
    <t>901-950</t>
  </si>
  <si>
    <t>Aksaray Üniversitesi</t>
  </si>
  <si>
    <t>Department of Business Administration, Aksaray Üniversitesi, Aksaray, Turkey</t>
  </si>
  <si>
    <t>Can financial literacy training improve financially responsible behavior? Experimental evidence from Turkish undergraduates</t>
  </si>
  <si>
    <t>2-s2.0-85093075021</t>
  </si>
  <si>
    <t>Hamurcu, C.</t>
  </si>
  <si>
    <t>Hamurcu,  Cagri</t>
  </si>
  <si>
    <t>Department of Finance, Aksaray Üniversitesi, Aksaray, Turkey</t>
  </si>
  <si>
    <t>Can financial literacy overconfidence be predicted by narcissistic tendencies?</t>
  </si>
  <si>
    <t>2-s2.0-105010247058</t>
  </si>
  <si>
    <t>Hamurcu, Ç.</t>
  </si>
  <si>
    <t>The Financial Literacy Paradox in Gambling Disorder: Why Knowing Isn’t Doing</t>
  </si>
  <si>
    <t>2-s2.0-105015518067</t>
  </si>
  <si>
    <t>Banking&amp;Insurance, Aksaray Üniversitesi, Aksaray, Turkey</t>
  </si>
  <si>
    <t>A portfolio-focused behavioral model linking financial literacy and risk tolerance: Evidence from mutual fund investors in Türkiye</t>
  </si>
  <si>
    <t>Altin, H.</t>
  </si>
  <si>
    <t>Altin,  Hakan</t>
  </si>
  <si>
    <t>Yılmaz, B.</t>
  </si>
  <si>
    <t>Yılmaz,  Büşra</t>
  </si>
  <si>
    <t>Department of Public Finance, Aksaray Üniversitesi, Aksaray, Turkey</t>
  </si>
  <si>
    <t>2-s2.0-85202509941</t>
  </si>
  <si>
    <t>Tabash, M.I.</t>
  </si>
  <si>
    <t>Tabash,  Mosab I.</t>
  </si>
  <si>
    <t>611-620</t>
  </si>
  <si>
    <t>Al Ain University</t>
  </si>
  <si>
    <t>College of Business, Al Ain University, Al Ain, Abu Dhabi, United Arab Emirates</t>
  </si>
  <si>
    <t>Analysing Rational Bubbles in African Stock Markets: Evidence from Econophysics Frequency Domain Estimates and DCC MGARCH Model</t>
  </si>
  <si>
    <t>2-s2.0-85199171785</t>
  </si>
  <si>
    <t>Farhi, F.</t>
  </si>
  <si>
    <t>Farhi,  Faycal</t>
  </si>
  <si>
    <t>Al Ain University, Al Ain, Abu Dhabi, United Arab Emirates</t>
  </si>
  <si>
    <t>Financial and digital financial literacy through social media use towards financial inclusion among batik small enterprises in Indonesia</t>
  </si>
  <si>
    <t>2-s2.0-105017245110</t>
  </si>
  <si>
    <t>Decoding financial behaviour through cognitive and digital pathways: A hybrid SEM–ANN study among Indian working women</t>
  </si>
  <si>
    <t>Chetioui, Y.</t>
  </si>
  <si>
    <t>Chetioui,  Youssef</t>
  </si>
  <si>
    <t>Al Akhawayn University</t>
  </si>
  <si>
    <t>School of Business Administration, Al Akhawayn University, Ifrane, Meknes-Tafilalet, Morocco</t>
  </si>
  <si>
    <t>2-s2.0-105018693654</t>
  </si>
  <si>
    <t>Harkat, T.</t>
  </si>
  <si>
    <t>Harkat,  Tahar</t>
  </si>
  <si>
    <t>On the link between financial literacy and financial well-being in times of economic stagnation: an integrated framework</t>
  </si>
  <si>
    <t>2-s2.0-105003117842</t>
  </si>
  <si>
    <t>Lebdaoui, H.</t>
  </si>
  <si>
    <t>Lebdaoui,  Hind</t>
  </si>
  <si>
    <t>How does financial literacy contribute to Muslim females’ financial inclusion: the moderating effect of age and education using PLS-MGA</t>
  </si>
  <si>
    <t>Satt, H.</t>
  </si>
  <si>
    <t>Satt,  Harit</t>
  </si>
  <si>
    <t>2-s2.0-85097755425</t>
  </si>
  <si>
    <t>Antecedents of consumer indebtedness in a majority-Muslim country: Assessing the moderating effects of gender and religiosity using PLS-MGA</t>
  </si>
  <si>
    <t>Belouali, Z.</t>
  </si>
  <si>
    <t>Belouali,  Zakaria</t>
  </si>
  <si>
    <t>2-s2.0-85164132554</t>
  </si>
  <si>
    <t>Aguenaou, S.</t>
  </si>
  <si>
    <t>Aguenaou,  Samir</t>
  </si>
  <si>
    <t>Al Akhawayn University, Ifrane, Meknes-Tafilalet, Morocco</t>
  </si>
  <si>
    <t>Mobile Payment as a Lever for Financial Inclusion</t>
  </si>
  <si>
    <t>2-s2.0-85194393825</t>
  </si>
  <si>
    <t>El Bouchikhi, Y.</t>
  </si>
  <si>
    <t>El Bouchikhi,  Yassine</t>
  </si>
  <si>
    <t>An Investigation of the Impact of Financial Literacy on Households’ Financial Well-Being: An Emerging Market Study</t>
  </si>
  <si>
    <t>Sahli, M.</t>
  </si>
  <si>
    <t>Sahli,  Meriem</t>
  </si>
  <si>
    <t>Jerbouri, C.</t>
  </si>
  <si>
    <t>Jerbouri,  Chaimae</t>
  </si>
  <si>
    <t>2-s2.0-85213488165</t>
  </si>
  <si>
    <t>El Hafdaoui, H.</t>
  </si>
  <si>
    <t>El Hafdaoui,  Hamza</t>
  </si>
  <si>
    <t>Al Akhawayn University (for the first university mentioned) and Université Sidi Mohamed Ben Abdellah (for the second university mentioned).</t>
  </si>
  <si>
    <t>School of Science and Engineering, Al Akhawayn University, Ifrane, Meknes-Tafilalet, Morocco, School of Applied Sciences, Université Sidi Mohamed Ben Abdellah, Fez, Fes-Meknes, Morocco</t>
  </si>
  <si>
    <t>Determinants of Sustainable Entrepreneurship in Morocco: The Role of Entrepreneurial Orientation, Financial Literacy, and Inclusion</t>
  </si>
  <si>
    <t>2-s2.0-85198393869</t>
  </si>
  <si>
    <t>Alzyoud, M.</t>
  </si>
  <si>
    <t>Alzyoud,  Mazen</t>
  </si>
  <si>
    <t>Al Al-Bayt University</t>
  </si>
  <si>
    <t>Department of Computer Science, Al Al-Bayt University, Mafraq, Al-Mafraq, Jordan</t>
  </si>
  <si>
    <t>Mobile Payment and Digital Financial Inclusion: A Study in Jordanian Banking Sector Using Unified Theory of Acceptance and Use of Technology</t>
  </si>
  <si>
    <t>2-s2.0-105001289830</t>
  </si>
  <si>
    <t>Alsharafat, E.A.</t>
  </si>
  <si>
    <t>Alsharafat,  Esraa Abdullah</t>
  </si>
  <si>
    <t>Al Al-Bayt University, Mafraq, Al-Mafraq, Jordan</t>
  </si>
  <si>
    <t>The Role of Financial Literacy in Developing Innovative Thinking Among Basic Stage Students From the Perspective of National and Civic Education Teachers in Al-Mafraq</t>
  </si>
  <si>
    <t>Al-Sorour, M.</t>
  </si>
  <si>
    <t>Al-Sorour,  Mamdouh</t>
  </si>
  <si>
    <t>Rahahle, M.Y.</t>
  </si>
  <si>
    <t>Rahahle,  Muhammad Yassein</t>
  </si>
  <si>
    <t>Department of Accounting, Al Al-Bayt University, Mafraq, Al-Mafraq, Jordan</t>
  </si>
  <si>
    <t>2-s2.0-85201964155</t>
  </si>
  <si>
    <t>Al-Afeef, M.A.</t>
  </si>
  <si>
    <t>Al-Afeef,  Mohammad Ali</t>
  </si>
  <si>
    <t>Department of Finance and Banking, Al Al-Bayt University, Mafraq, Al-Mafraq, Jordan</t>
  </si>
  <si>
    <t>Transforming Jordan's Financial Landscape: The Fintech Evolution Towards Inclusive Digital Payments</t>
  </si>
  <si>
    <t>Al-Hawary, S.I.S.</t>
  </si>
  <si>
    <t>Al-Hawary,  Sulieman Ibraheem Shelash</t>
  </si>
  <si>
    <t>School of Business, Al Al-Bayt University, Mafraq, Al-Mafraq, Jordan</t>
  </si>
  <si>
    <t>2-s2.0-85140005111</t>
  </si>
  <si>
    <t>Alafeef, M.A.</t>
  </si>
  <si>
    <t>Alafeef,  Mohammad Ali</t>
  </si>
  <si>
    <t>Banking Services Transformation and Financial Technology Role</t>
  </si>
  <si>
    <t>Thwaib, B.A.</t>
  </si>
  <si>
    <t>Thwaib,  Basema Mohammad Salameh Abu</t>
  </si>
  <si>
    <t>Al_Hazimeh, A.M.</t>
  </si>
  <si>
    <t>Al_Hazimeh,  Amer Moh D.</t>
  </si>
  <si>
    <t>Al Sharairi, J.A.</t>
  </si>
  <si>
    <t>Al Sharairi,  Jamal Adel</t>
  </si>
  <si>
    <t>2-s2.0-85199435929</t>
  </si>
  <si>
    <t>E’leimat, D.</t>
  </si>
  <si>
    <t>E’leimat,  Dheifallah</t>
  </si>
  <si>
    <t>Exploring the shift: Factors shaping the adoption of electronic payment in Jordanian banking service</t>
  </si>
  <si>
    <t>Hayek, M.A.</t>
  </si>
  <si>
    <t>Hayek,  Mohammad Ali Al</t>
  </si>
  <si>
    <t>2-s2.0-85207406627</t>
  </si>
  <si>
    <t>Mohammad, S.I.S.</t>
  </si>
  <si>
    <t>Mohammad,  Suleiman Ibrahim Shelash</t>
  </si>
  <si>
    <t>School of Business, Al Al-Bayt University, Mafraq, Al-Mafraq, Jordan, Department of Public Administration, School of Business University of Jordan, Amman, Jordan</t>
  </si>
  <si>
    <t>Micro, Small, and Medium-Sized Enterprises (MSMEs) Sustainability: The Strategic Role of Digitalization, Financial Literacy, and Technological Infrastructure</t>
  </si>
  <si>
    <t>Hamdan, M.N.</t>
  </si>
  <si>
    <t>Hamdan,  Mohammad Naser</t>
  </si>
  <si>
    <t>Al Al-Bayt University
King Faisal University</t>
  </si>
  <si>
    <t>Department of Accounting, Al Al-Bayt University, Mafraq, Al-Mafraq, Jordan, Department of Accounting, King Faisal University, Al-Ahsa, Ash Sharqiyah, Saudi Arabia</t>
  </si>
  <si>
    <t>Saudi Arabia</t>
  </si>
  <si>
    <t>2-s2.0-85170236283</t>
  </si>
  <si>
    <t>Onaltayev, D.</t>
  </si>
  <si>
    <t>Onaltayev,  Darkhan Onaltayevich</t>
  </si>
  <si>
    <t>Al Farabi Kazakh National University</t>
  </si>
  <si>
    <t>Al Farabi Kazakh National University, Almaty, Kazakhstan</t>
  </si>
  <si>
    <t>“Green” finance in Kazakhstan</t>
  </si>
  <si>
    <t>2-s2.0-85180106121</t>
  </si>
  <si>
    <t>Mukhamediyev, B.M.</t>
  </si>
  <si>
    <t>Mukhamediyev,  Bulat</t>
  </si>
  <si>
    <t>The Readiness of the Population to Introduce a Pharmaceutical Insurance System in Kazakhstan; Готовность населения к введению системы страхования лекарственного обеспечения в Казахстане</t>
  </si>
  <si>
    <t>Spankulova, L.S.</t>
  </si>
  <si>
    <t>Spankulova,  Lazat Seitkazievna</t>
  </si>
  <si>
    <t>Kurbanova, K.</t>
  </si>
  <si>
    <t>Kurbanova,  Karlygash</t>
  </si>
  <si>
    <t>2-s2.0-85193335873</t>
  </si>
  <si>
    <t>Mustafa, F.</t>
  </si>
  <si>
    <t>Mustafa,  Farhan</t>
  </si>
  <si>
    <t>Al Fayha College of Business</t>
  </si>
  <si>
    <t>Al Fayha College of Business, Saudi Arabia</t>
  </si>
  <si>
    <t>Ethical and Sustainability Considerations for Fintech</t>
  </si>
  <si>
    <t>2-s2.0-85033550858</t>
  </si>
  <si>
    <t>Premila, K.</t>
  </si>
  <si>
    <t>Premila,  K.</t>
  </si>
  <si>
    <t>Al Ghurair University</t>
  </si>
  <si>
    <t>Al Ghurair University, Dubai, United Arab Emirates</t>
  </si>
  <si>
    <t>Status of financial literacy among small scale entrepreneurs: A case study</t>
  </si>
  <si>
    <t>Johnson, S.</t>
  </si>
  <si>
    <t>Johnson,  Sophia</t>
  </si>
  <si>
    <t>2-s2.0-85201445738</t>
  </si>
  <si>
    <t>Sayari, K.S.</t>
  </si>
  <si>
    <t>Sayari,  Karima Toumi</t>
  </si>
  <si>
    <t>Al Zahra College for Women</t>
  </si>
  <si>
    <t>Al Zahra College for Women, Muttrah, Oman</t>
  </si>
  <si>
    <t>Role of Financial Literacy in Maximizing the Impact of Decentralized Finance on Financial Inclusion</t>
  </si>
  <si>
    <t>2-s2.0-85211774485</t>
  </si>
  <si>
    <t>Jaber, J.J.</t>
  </si>
  <si>
    <t>Jaber,  Jamil J.</t>
  </si>
  <si>
    <t>801-850</t>
  </si>
  <si>
    <t>Al-Ahliyya Amman University</t>
  </si>
  <si>
    <t>Department of Financial Technology, Al-Ahliyya Amman University, Amman, Jordan, The University of Jordan, Amman, Jordan</t>
  </si>
  <si>
    <t>Exploring the Path from Digital Financial Literacy to QR Payment Adoption</t>
  </si>
  <si>
    <t>2-s2.0-85217222231</t>
  </si>
  <si>
    <t>Al-Daoud, K.I.</t>
  </si>
  <si>
    <t>Al-Daoud,  Khaleel Ibrahim</t>
  </si>
  <si>
    <t>School of Business, Al-Ahliyya Amman University, Amman, Jordan</t>
  </si>
  <si>
    <t>Exploring the Impact of Decision Models on FinTech Adoption: An Empirical Study</t>
  </si>
  <si>
    <t>2-s2.0-85196483058</t>
  </si>
  <si>
    <t>Zakaraya, Z.</t>
  </si>
  <si>
    <t>Zakaraya,  Zainab Zaki</t>
  </si>
  <si>
    <t>Biopharmaceutics and Clinical Pharmacy Department, Al-Ahliyya Amman University, Amman, Jordan</t>
  </si>
  <si>
    <t>Assessing pharmacists' awareness of financial indicators in community pharmacy management: A cross-sectional study</t>
  </si>
  <si>
    <t>2-s2.0-85160792043</t>
  </si>
  <si>
    <t>Al Abed, S.</t>
  </si>
  <si>
    <t>Al Abed,  Shafiq</t>
  </si>
  <si>
    <t>Impact of Open Banking Strategy and Fintech on Digital Transformation</t>
  </si>
  <si>
    <t>2-s2.0-85092643639</t>
  </si>
  <si>
    <t>Al-Masaeed, S.</t>
  </si>
  <si>
    <t>Al-Masaeed,  Sultan A.</t>
  </si>
  <si>
    <t>E-Business Department, Al-Ahliyya Amman University, Amman, Jordan</t>
  </si>
  <si>
    <t>The impact of ICT on coronavirus crisis management case study: National center for security and crises management in Jordan</t>
  </si>
  <si>
    <t>Shehadeh, M.</t>
  </si>
  <si>
    <t>Shehadeh,  Maha</t>
  </si>
  <si>
    <t>Department of Financial Technology, Al-Ahliyya Amman University, Amman, Jordan, Bangor University, Amman, Jordan</t>
  </si>
  <si>
    <t>Alkadash, R.M.</t>
  </si>
  <si>
    <t>Alkadash,  Rawan M.</t>
  </si>
  <si>
    <t>Al-Azhar University</t>
  </si>
  <si>
    <t>Al-Azhar University of Gaza, Gaza, Palestine</t>
  </si>
  <si>
    <t>Palestine</t>
  </si>
  <si>
    <t>2-s2.0-105005104397</t>
  </si>
  <si>
    <t>Zain, M.I.H.</t>
  </si>
  <si>
    <t>Zain,  Muhammad Irfanul Hakim</t>
  </si>
  <si>
    <t>1201-1400</t>
  </si>
  <si>
    <t>Al-Azhar University, Egypt</t>
  </si>
  <si>
    <t>Egypt</t>
  </si>
  <si>
    <t>Financial Behavior Dynamics of MSME Actors: A Contemporary Islamic Financial Management Study on Literacy, Attitude, Intention, Personality, and Legal Aspects</t>
  </si>
  <si>
    <t>2-s2.0-85204288423</t>
  </si>
  <si>
    <t>Mahasneh, O.</t>
  </si>
  <si>
    <t>Mahasneh,  Omar M.K.</t>
  </si>
  <si>
    <t>Al-Balqa Applied University</t>
  </si>
  <si>
    <t>Department of Basic and Applied Sciences, Al-Balqa Applied University, Salt, Al-Balqa, Jordan</t>
  </si>
  <si>
    <t>Fostering financially savvy generations: the intersection of financial education, digital financial misconception and parental wellbeing</t>
  </si>
  <si>
    <t>2-s2.0-85207416264</t>
  </si>
  <si>
    <t>Al-Rafayah, A.A.</t>
  </si>
  <si>
    <t>Al-Rafayah,  Ahmed Abdullah</t>
  </si>
  <si>
    <t>Shoubak College, Al-Balqa Applied University, Salt, Al-Balqa, Jordan</t>
  </si>
  <si>
    <t>Factors Affecting Investment Decisions of Individuals: A Comparative Study between Developed and Emerging Markets (The Case of Jordan)</t>
  </si>
  <si>
    <t>2-s2.0-105004822943</t>
  </si>
  <si>
    <t>Bshayreh, M.M.</t>
  </si>
  <si>
    <t>Bshayreh,  Mohamed Mahmoud</t>
  </si>
  <si>
    <t>Al-Balqa Applied University, Salt, Al-Balqa, Jordan</t>
  </si>
  <si>
    <t>The Moderating Effect of Financial Literacy on the Relationship between Financial Technology and Firms' Performance</t>
  </si>
  <si>
    <t>Dabbas, Y.J.A.</t>
  </si>
  <si>
    <t>Dabbas,  Yazeed Jamal</t>
  </si>
  <si>
    <t>2-s2.0-85129064609</t>
  </si>
  <si>
    <t>Salameh, R.S.</t>
  </si>
  <si>
    <t>Salameh,  Rafat M.</t>
  </si>
  <si>
    <t>FINANCIAL INCLUSION STRATEGY AND ITS IMPACT ON ECONOMIC DEVELOPMENT</t>
  </si>
  <si>
    <t>Alnabulsi, Z.H.</t>
  </si>
  <si>
    <t>Alnabulsi,  Zaynab Hassan</t>
  </si>
  <si>
    <t>Alkarasneh, H.M.</t>
  </si>
  <si>
    <t>Alkarasneh,  Huthaifa Mahmoud</t>
  </si>
  <si>
    <t>Saber, I.T.</t>
  </si>
  <si>
    <t>Saber,  Ibtihaj Taher</t>
  </si>
  <si>
    <t>Al-Bayan University</t>
  </si>
  <si>
    <t>Department of Accounting, Al-Bayan University, Baghdad, Baghdad, Iraq</t>
  </si>
  <si>
    <t>Iraq</t>
  </si>
  <si>
    <t>2-s2.0-85202713515</t>
  </si>
  <si>
    <t>Zgair, L.A.</t>
  </si>
  <si>
    <t>Zgair,  Laith Ali</t>
  </si>
  <si>
    <t>Al-Furat Al-Awsat Technical University</t>
  </si>
  <si>
    <t>Technical College Al-Mussib, Al-Furat Al-Awsat Technical University, Kufa, Najaf, Iraq</t>
  </si>
  <si>
    <t>Eradication of Financial Literacy and Its Impact on Production Management: An Applied Study at the General Company for Automobiles and Equipment</t>
  </si>
  <si>
    <t>Al-Msary, A.J.</t>
  </si>
  <si>
    <t>Al-Msary,  Ameer Jawad Kadhim</t>
  </si>
  <si>
    <t>Nasrawi, B.K.M.</t>
  </si>
  <si>
    <t>Nasrawi,  Basim K.M.</t>
  </si>
  <si>
    <t>2-s2.0-85201534101</t>
  </si>
  <si>
    <t>Suganda, D.A.</t>
  </si>
  <si>
    <t>Suganda,  Dudung Ahmad</t>
  </si>
  <si>
    <t>Al-Ghifari University</t>
  </si>
  <si>
    <t>Al-Ghifari University, Bandung, West Java, Indonesia</t>
  </si>
  <si>
    <t>Investigating the effect of financial literacy on financial inclusion: Mediating role of financial technology</t>
  </si>
  <si>
    <t>2-s2.0-105021093235</t>
  </si>
  <si>
    <t>Meidina, A.R.</t>
  </si>
  <si>
    <t>Meidina,  Ahmad Rezy</t>
  </si>
  <si>
    <t>Al-Hikmah 2</t>
  </si>
  <si>
    <t>Sekolah Tinggi Agama Islam Al-Hikmah 2, Brebes, Indonesia</t>
  </si>
  <si>
    <t>From Vision to Practice: Comparative Dynamics of Islamic Economics in Indonesia and Malaysia</t>
  </si>
  <si>
    <t>Qasaimeh, G.</t>
  </si>
  <si>
    <t>Qasaimeh,  Ghazi M.</t>
  </si>
  <si>
    <t>Al-Qadisiyah</t>
  </si>
  <si>
    <t>Al-Qadisiyah College, Amman, Jordan</t>
  </si>
  <si>
    <t>2-s2.0-85200584334</t>
  </si>
  <si>
    <t>Al-Sinnawi, A.R.</t>
  </si>
  <si>
    <t>Al-Sinnawi,  Abdel Raouf</t>
  </si>
  <si>
    <t>Al-Quds University</t>
  </si>
  <si>
    <t>College of Law, Al-Quds University, Abu Dis, Palestine</t>
  </si>
  <si>
    <t>Challenges of achieving financial inclusion for individuals with visual impairments</t>
  </si>
  <si>
    <t>Alsmadi, A.A.</t>
  </si>
  <si>
    <t>Alsmadi,  Ayman Abdalmajeed</t>
  </si>
  <si>
    <t>Al-Zaytoonah University of Jordan</t>
  </si>
  <si>
    <t>Fintech Department, Al-Zaytoonah University of Jordan, Amman, Amman, Jordan</t>
  </si>
  <si>
    <t>Rifai, F.</t>
  </si>
  <si>
    <t>Rifai,  Firas A.</t>
  </si>
  <si>
    <t>Faculty of Business, Al-Zaytoonah University of Jordan, Amman, Amman, Jordan</t>
  </si>
  <si>
    <t>2-s2.0-85180555365</t>
  </si>
  <si>
    <t>Al Omoush, K.S.</t>
  </si>
  <si>
    <t>Al Omoush,  Khaled Saleh</t>
  </si>
  <si>
    <t>Al-Zaytoonah University of Jordan, Amman, Amman, Jordan</t>
  </si>
  <si>
    <t>Why do people choose to continue using cryptocurrencies?</t>
  </si>
  <si>
    <t>Alnaimat, M.A.</t>
  </si>
  <si>
    <t>Alnaimat,  Mohammad Ahmad</t>
  </si>
  <si>
    <t>Department of Banking and Financial Sciences, Al-Zaytoonah University of Jordan, Amman, Amman, Jordan</t>
  </si>
  <si>
    <t>2-s2.0-85173740307</t>
  </si>
  <si>
    <t>Investigating trust and perceived value in cryptocurrencies: do optimism, FinTech literacy and perceived financial and security risks matter?</t>
  </si>
  <si>
    <t>2-s2.0-105020165198</t>
  </si>
  <si>
    <t>Omar, F.</t>
  </si>
  <si>
    <t>Omar,  Firas Yousef</t>
  </si>
  <si>
    <t>Business Intelligence Department, Al-Zaytoonah University of Jordan, Amman, Amman, Jordan</t>
  </si>
  <si>
    <t>Bridging the Gap: FinTech and AI in Education</t>
  </si>
  <si>
    <t>Department of MIS, Al-Zaytoonah University of Jordan, Amman, Amman, Jordan</t>
  </si>
  <si>
    <t>2-s2.0-105007463075</t>
  </si>
  <si>
    <t>Al-Qirem, R.</t>
  </si>
  <si>
    <t>Al-Qirem,  Raed Musbah M.</t>
  </si>
  <si>
    <t>Enhancing Sustainable Fintech Education: Investigating the Role of Smartphones in Empowering Economic Development in Jordan</t>
  </si>
  <si>
    <t>2-s2.0-85185314473</t>
  </si>
  <si>
    <t>Al-Smadi, A.A.</t>
  </si>
  <si>
    <t>Al-Smadi,  Arkan Walid</t>
  </si>
  <si>
    <t>Department of Financial Technology, Al-Zaytoonah University of Jordan, Amman, Amman, Jordan</t>
  </si>
  <si>
    <t>Exploring the moderating role of religious orientation on Islamic Fintech adoption</t>
  </si>
  <si>
    <t>2-s2.0-85190666715</t>
  </si>
  <si>
    <t>Zhamgyrchiev, N.</t>
  </si>
  <si>
    <t>Zhamgyrchiev,  Nursultan</t>
  </si>
  <si>
    <t>Ala-Too International University</t>
  </si>
  <si>
    <t>Ala-Too International University, Bishkek, Kyrgyzstan</t>
  </si>
  <si>
    <t>Kyrgyzstan</t>
  </si>
  <si>
    <t>Unveiling Gender Dynamics: Examining Gender Moderation Effects on the Relationship of Subjective Norms, Attitude, and Intention Towards E-Wallet Adoption in Tajikistan</t>
  </si>
  <si>
    <t>2-s2.0-85191803710</t>
  </si>
  <si>
    <t>Wheeler, B.E.</t>
  </si>
  <si>
    <t>Wheeler,  Brandan E.</t>
  </si>
  <si>
    <t>Alabama A&amp;M University</t>
  </si>
  <si>
    <t>Department of Family and Consumer Sciences, Alabama A and M University, Huntsville, AL, United States</t>
  </si>
  <si>
    <t>Financial Safety Nets or Rescue Fantasies? A Moderating View of the Relationship between Usage of Alternative Financial Services and Financial Anxiety among College Students</t>
  </si>
  <si>
    <t>2-s2.0-105007099649</t>
  </si>
  <si>
    <t>Gurupandi, M.</t>
  </si>
  <si>
    <t>Gurupandi,  M.</t>
  </si>
  <si>
    <t>Alagappa University</t>
  </si>
  <si>
    <t>Department of Commerce, Alagappa University, Karaikudi, TN, India</t>
  </si>
  <si>
    <t>Financial and regulatory dynamics of food trucks: a biblio-metric synthesis for accounting and economic research</t>
  </si>
  <si>
    <t>2-s2.0-85111125950</t>
  </si>
  <si>
    <t>Sukumaran, K.</t>
  </si>
  <si>
    <t>Sukumaran,  K.</t>
  </si>
  <si>
    <t>Department of Banking Management, Alagappa University, Karaikudi, TN, India</t>
  </si>
  <si>
    <t>Demystifying financial literacy in covid-19 environment: A review</t>
  </si>
  <si>
    <t>2-s2.0-105020273934</t>
  </si>
  <si>
    <t>Karthick, A.</t>
  </si>
  <si>
    <t>Karthick,  A. V.</t>
  </si>
  <si>
    <t>Department of Computational Logistics, Alagappa University, Karaikudi, TN, India</t>
  </si>
  <si>
    <t>Socio-Demographics Determinants of Financial Literacy: Evidence from Sivagangai District</t>
  </si>
  <si>
    <t>Alamelu, K.</t>
  </si>
  <si>
    <t>Alamelu,  K.</t>
  </si>
  <si>
    <t>Sudarsan, H.</t>
  </si>
  <si>
    <t>Sudarsan,  H.</t>
  </si>
  <si>
    <t>Sundar, S.</t>
  </si>
  <si>
    <t>Sundar,  S.</t>
  </si>
  <si>
    <t>2-s2.0-85217515521</t>
  </si>
  <si>
    <t>Boz, N.</t>
  </si>
  <si>
    <t>Boz,  Nurgül</t>
  </si>
  <si>
    <t>Alanya Alaaddin Keykubat University</t>
  </si>
  <si>
    <t>Alanya Alaaddin Keykubat University, Alanya, Antalya, Turkey</t>
  </si>
  <si>
    <t>How Technology Use Moderates Financial Literacy and Impulsivity Effects on Revisit Intention; Teknoloji Kullanımı Finansal Okuryazarlık ve Dürtüselliğin Tekrar Ziyaret Niyeti Üzerindeki Etkilerini Nasıl Yönetiyor?</t>
  </si>
  <si>
    <t>2-s2.0-105021427747</t>
  </si>
  <si>
    <t>Department of Gastronomy and Culinary Arts, Alanya Alaaddin Keykubat University, Alanya, Antalya, Turkey</t>
  </si>
  <si>
    <t>The Implications of Generative Artificial Intelligence in Gastronomy and Culinary Arts Education: An Extended TAM Approach</t>
  </si>
  <si>
    <t>2-s2.0-105021200054</t>
  </si>
  <si>
    <t>N.</t>
  </si>
  <si>
    <t>null,  null</t>
  </si>
  <si>
    <t>Alas University</t>
  </si>
  <si>
    <t>Faculty of Agriculture Technology, alas University, Padang, West Sumatra, Indonesia</t>
  </si>
  <si>
    <t>Maternal financial literacy as a determinant of household food security: Evidence from a cross-sectional study in Padang Lawas Regency, Indonesia</t>
  </si>
  <si>
    <t>Yonariza, Y.</t>
  </si>
  <si>
    <t>Yonariza,  Y.</t>
  </si>
  <si>
    <t>Faculty of Agriculture, alas University, Padang, West Sumatra, Indonesia</t>
  </si>
  <si>
    <t>S.M.</t>
  </si>
  <si>
    <t>Doctoral Program of Public Health, alas University, Padang, West Sumatra, Indonesia</t>
  </si>
  <si>
    <t>2-s2.0-105011694814</t>
  </si>
  <si>
    <t>Cinaj, V.</t>
  </si>
  <si>
    <t>Cinaj,  Valbona</t>
  </si>
  <si>
    <t>Albanian University</t>
  </si>
  <si>
    <t>Albanian University, Tirana, Tirana, Albania</t>
  </si>
  <si>
    <t>Empowering Financial Futures: A Comprehensive Study on the Need for Financial Education and Literacy</t>
  </si>
  <si>
    <t>2-s2.0-85083863353</t>
  </si>
  <si>
    <t>Meçe, M.</t>
  </si>
  <si>
    <t>Meçe,  Manuela</t>
  </si>
  <si>
    <t>Faculty of Applied and Economic Sciences, Albanian University, Tirana, Tirana, Albania</t>
  </si>
  <si>
    <t>Issues related to financial education of youth in a developing country (The case of Albanian youth)</t>
  </si>
  <si>
    <t>Pano, D.</t>
  </si>
  <si>
    <t>Pano,  Dorjana</t>
  </si>
  <si>
    <t>Kadrimi, I.</t>
  </si>
  <si>
    <t>Kadrimi,  Ilda</t>
  </si>
  <si>
    <t>2-s2.0-85075139990</t>
  </si>
  <si>
    <t>Reinhardt, M.E.</t>
  </si>
  <si>
    <t>Reinhardt,  Myrna Eliann</t>
  </si>
  <si>
    <t>Albany Medical College</t>
  </si>
  <si>
    <t>Albany Medical College, Albany, NY, United States</t>
  </si>
  <si>
    <t>The Oxymoron of Financial Illiteracy in a Highly Educated Population: Are We Appropriately Equipping Trainees?</t>
  </si>
  <si>
    <t>Nair, L.</t>
  </si>
  <si>
    <t>Nair,  Lakshmi</t>
  </si>
  <si>
    <t>2-s2.0-85099151317</t>
  </si>
  <si>
    <t>Karasz, A.</t>
  </si>
  <si>
    <t>Karasz,  Alison</t>
  </si>
  <si>
    <t>Albert Einstein College of Medicine</t>
  </si>
  <si>
    <t>Albert Einstein College of Medicine, New York, NY, United States</t>
  </si>
  <si>
    <t>The asha (Hope) project: Testing an integrated depression treatment and economic strengthening intervention in rural Bangladesh: A pilot randomized controlled trial</t>
  </si>
  <si>
    <t>2-s2.0-34548482571</t>
  </si>
  <si>
    <t>Parrotta, J.L.</t>
  </si>
  <si>
    <t>Parrotta,  Jodi L.</t>
  </si>
  <si>
    <t>Alberta Cancer Board (official name not specified</t>
  </si>
  <si>
    <t>Alberta Cancer Board, Edmonton, AB, Canada</t>
  </si>
  <si>
    <t>The impact of financial attitudes and knowledge on financial management and satisfaction of recently married individuals</t>
  </si>
  <si>
    <t>2-s2.0-84875384901</t>
  </si>
  <si>
    <t>Scholnick, B.</t>
  </si>
  <si>
    <t>Scholnick,  Barry</t>
  </si>
  <si>
    <t>Alberta School of Business</t>
  </si>
  <si>
    <t>School of Business, Alberta School of Business, Edmonton, AB, Canada</t>
  </si>
  <si>
    <t>The impact of wealth on financial mistakes: Evidence from credit card non-payment</t>
  </si>
  <si>
    <t>2-s2.0-105008801934</t>
  </si>
  <si>
    <t>Husain, K.</t>
  </si>
  <si>
    <t>Husain,  Kalthom</t>
  </si>
  <si>
    <t>Albukhary International University</t>
  </si>
  <si>
    <t>School of Business and Social Sciences, Albukhary International University, Alor Setar, Kedah, Malaysia</t>
  </si>
  <si>
    <t>The Impact of Economic Literacy Components on Entrepreneurship Potential Among Secondary School Students in Sik, Kedah</t>
  </si>
  <si>
    <t>Bakare, B.K.</t>
  </si>
  <si>
    <t>Bakare,  Kazeem Kayode</t>
  </si>
  <si>
    <t>School of Education and Human Sciences, Albukhary International University, Alor Setar, Kedah, Malaysia</t>
  </si>
  <si>
    <t>2-s2.0-85070990220</t>
  </si>
  <si>
    <t>Grilo, M.</t>
  </si>
  <si>
    <t>Grilo,  Margarida</t>
  </si>
  <si>
    <t>Alcoitão School of Health Sciences</t>
  </si>
  <si>
    <t>Departments of Occupational Therapy and Speech Therapy, Alcoitão School of Health Sciences, Cascais, Portugal</t>
  </si>
  <si>
    <t>Portugal</t>
  </si>
  <si>
    <t>SeniorTec: Senior Tutorial Program to Teach Technologies to Students</t>
  </si>
  <si>
    <t>Pinto, É.</t>
  </si>
  <si>
    <t>Pinto,  Élia</t>
  </si>
  <si>
    <t>2-s2.0-105010347363</t>
  </si>
  <si>
    <t>Dhuli, B.</t>
  </si>
  <si>
    <t>Dhuli,  Brikena Buda</t>
  </si>
  <si>
    <t>Aleksander Moisiu University</t>
  </si>
  <si>
    <t>Department of Law, Aleksander Moisiu University Durres, Durres, Durrës, Albania</t>
  </si>
  <si>
    <t>The Future of Insurance for Women: Emerging Trends, Legal Framework, the Role of Education, and Women's Economic Development</t>
  </si>
  <si>
    <t>Dhuli, K.</t>
  </si>
  <si>
    <t>Dhuli,  Kejdi</t>
  </si>
  <si>
    <t>Department of Public Administration, Aleksander Moisiu University Durres, Durres, Durrës, Albania</t>
  </si>
  <si>
    <t>2-s2.0-105021987485</t>
  </si>
  <si>
    <t>Petraj, A.</t>
  </si>
  <si>
    <t>Petraj,  Andela</t>
  </si>
  <si>
    <t>Faculty of Professional Studies, Aleksander Moisiu University Durres, Durres, Durrës, Albania</t>
  </si>
  <si>
    <t>Digital Transformation and Financial Education in Albania: Toward a Smarter Fiscal System</t>
  </si>
  <si>
    <t>2-s2.0-85196912352</t>
  </si>
  <si>
    <t>Vangjel, R.</t>
  </si>
  <si>
    <t>Vangjel,  Rovena</t>
  </si>
  <si>
    <t>Department of Finance and Accounting, Aleksander Moisiu University Durres, Durres, Durrës, Albania</t>
  </si>
  <si>
    <t>THE INFLUENCE OF INNOVATION ON PERSONAL FINANCIAL MANAGEMENT AND FINANCIAL LITERACY</t>
  </si>
  <si>
    <t>2-s2.0-85183585092</t>
  </si>
  <si>
    <t>Tartaraj, A.</t>
  </si>
  <si>
    <t>Tartaraj,  Azeta</t>
  </si>
  <si>
    <t>Department of Marketing, Aleksander Moisiu University Durres, Durres, Durrës, Albania</t>
  </si>
  <si>
    <t>Economic effects of the war in Ukraine and recession</t>
  </si>
  <si>
    <t>Petraj, I.</t>
  </si>
  <si>
    <t>Petraj,  Ina</t>
  </si>
  <si>
    <t>Faculty of Political Sciences and Law, Aleksander Moisiu University Durres, Durres, Durrës, Albania</t>
  </si>
  <si>
    <t>2-s2.0-105010479774</t>
  </si>
  <si>
    <t>Kosova, R.</t>
  </si>
  <si>
    <t>Kosova,  Robert</t>
  </si>
  <si>
    <t>Department of Mathematics, Aleksander Moisiu University Durres, Durres, Durrës, Albania</t>
  </si>
  <si>
    <t>Development of a financial capability model: a hybrid dual-stage partial least square structural equation modelling and artificial neural network analysis</t>
  </si>
  <si>
    <t>Mamo, J.</t>
  </si>
  <si>
    <t>Mamo,  Jonada</t>
  </si>
  <si>
    <t>Zyko, M.</t>
  </si>
  <si>
    <t>Zyko,  Merjeme</t>
  </si>
  <si>
    <t>2-s2.0-105012278300</t>
  </si>
  <si>
    <t>Nweke, C.J.</t>
  </si>
  <si>
    <t>Nweke,  Chijioke Joel</t>
  </si>
  <si>
    <t>Alex Ekwueme Federal University</t>
  </si>
  <si>
    <t>Department of Mathematics and Statistics, Alex Ekwueme Federal University, Ndufu-Alike Ikwo, Nigeria</t>
  </si>
  <si>
    <t>Understanding the drivers of cryptocurrency adoption: insights from the push-pull-mooring theory framework</t>
  </si>
  <si>
    <t>2-s2.0-85021370413</t>
  </si>
  <si>
    <t>Habánik, J.</t>
  </si>
  <si>
    <t>Habánik,  Jozef</t>
  </si>
  <si>
    <t>Alexander Dubcek University of Trencin</t>
  </si>
  <si>
    <t>Faculty of Social and Economic Relations, Alexander Dubcek University of Trencin, Trencin, Trencin Region, Slovakia</t>
  </si>
  <si>
    <t>Slovakia</t>
  </si>
  <si>
    <t>Preconditions of financial safety during lifecycle: The financial literacy and retirement planning in Vietnam</t>
  </si>
  <si>
    <t>2-s2.0-85079450614</t>
  </si>
  <si>
    <t>Rozsa, Z.</t>
  </si>
  <si>
    <t>Rozsa,  Zoltan</t>
  </si>
  <si>
    <t>Financial literacy and financial advice seeking for retirement investment choice</t>
  </si>
  <si>
    <t>2-s2.0-54149100582</t>
  </si>
  <si>
    <t>Abdrabo, M.A.-K.</t>
  </si>
  <si>
    <t>Abdrabo,  Mohamed Abdel Karim</t>
  </si>
  <si>
    <t>Alexandria Institute of Graduate Studies and Research</t>
  </si>
  <si>
    <t>Department of Environment Studies, Institute of Graduate Studies and Research, Alexandria, Alexandria, Egypt</t>
  </si>
  <si>
    <t>Assessment of economic viability of solid waste service provision in small settlements in developing countries: Case study Rosetta, Egypt</t>
  </si>
  <si>
    <t>2-s2.0-85192100145</t>
  </si>
  <si>
    <t>Zaatout, M.</t>
  </si>
  <si>
    <t>Zaatout,  Mahmoud</t>
  </si>
  <si>
    <t>Alexandria University (for the first one)</t>
  </si>
  <si>
    <t>Faculty of Commerce, Alexandria, Alexandria, Egypt, Faculty of Commerce, Damanhour, Beheira, Egypt</t>
  </si>
  <si>
    <t>The effect of audit committee attributes and gender diversity on audit quality</t>
  </si>
  <si>
    <t>2-s2.0-105010239473</t>
  </si>
  <si>
    <t>Burkhanov, A.U.</t>
  </si>
  <si>
    <t>Burkhanov,  Aktam Usmanovich</t>
  </si>
  <si>
    <t>Alfraganus University</t>
  </si>
  <si>
    <t>Alfraganus University, Tashkent, Uzbekistan</t>
  </si>
  <si>
    <t>Uzbekistan</t>
  </si>
  <si>
    <t>Accessibility of Higher Education for People with Different Income Levels as a Manifestation of the Inclusiveness of the University</t>
  </si>
  <si>
    <t>2-s2.0-85015785360</t>
  </si>
  <si>
    <t>J Asarta, C.</t>
  </si>
  <si>
    <t>J Asarta,  Carlos</t>
  </si>
  <si>
    <t>Alfred Lerner College of Business and Economics</t>
  </si>
  <si>
    <t>Alfred Lerner College of Business And Economics, Newark, DE, United States</t>
  </si>
  <si>
    <t>Perspectives on evaluation in financial education: Landscape, issues, and studies</t>
  </si>
  <si>
    <t>2-s2.0-85007490114</t>
  </si>
  <si>
    <t>Chowdhury, M.</t>
  </si>
  <si>
    <t>Chowdhury,  Murshed</t>
  </si>
  <si>
    <t>Algoma University</t>
  </si>
  <si>
    <t>Department of Business and Economics, Algoma University, Sault Ste Marie, ON, Canada</t>
  </si>
  <si>
    <t>Financial Development, Remittances and Economic Growth: Evidence Using a Dynamic Panel Estimation</t>
  </si>
  <si>
    <t>2-s2.0-105021254325</t>
  </si>
  <si>
    <t>Khan, M.M.</t>
  </si>
  <si>
    <t>Khan,  Mohd Mohsin</t>
  </si>
  <si>
    <t>Aligarh Muslim University</t>
  </si>
  <si>
    <t>Department of Commerce, Aligarh Muslim University, Aligarh, UP, India</t>
  </si>
  <si>
    <t>Consumer intentions and digital financial literacy: a new perspective on fintech payment product adoption</t>
  </si>
  <si>
    <t>2-s2.0-105007107511</t>
  </si>
  <si>
    <t>Niharika, V.</t>
  </si>
  <si>
    <t>Niharika,  Varshney</t>
  </si>
  <si>
    <t>Department of Statistics and Operations Research, Aligarh Muslim University, Aligarh, UP, India</t>
  </si>
  <si>
    <t>SUPPLIER SELECTION UNDER CIRCULAR ECONOMY: AN INTEGRATED ENTROPY-EDAS METHOD</t>
  </si>
  <si>
    <t>2-s2.0-85212437200</t>
  </si>
  <si>
    <t>Shamsi, M.A.</t>
  </si>
  <si>
    <t>Shamsi,  Mushahid Ali</t>
  </si>
  <si>
    <t>Consumer intention to adopt e-wallets in rural India: an investigation by extending the technology acceptance model</t>
  </si>
  <si>
    <t>2-s2.0-85124886627</t>
  </si>
  <si>
    <t>Adil, M.</t>
  </si>
  <si>
    <t>Adil,  Mohd</t>
  </si>
  <si>
    <t>How financial literacy moderate the association between behaviour biases and investment decision?</t>
  </si>
  <si>
    <t>2-s2.0-85127229892</t>
  </si>
  <si>
    <t>Singh, Y.</t>
  </si>
  <si>
    <t>Singh,  Yogita</t>
  </si>
  <si>
    <t>Does financial literacy affect investor's planned behavior as a moderator?</t>
  </si>
  <si>
    <t>2-s2.0-85183102186</t>
  </si>
  <si>
    <t>Akhtar, A.</t>
  </si>
  <si>
    <t>Akhtar,  Asif</t>
  </si>
  <si>
    <t>Department of Business Administration, Aligarh Muslim University, Aligarh, UP, India</t>
  </si>
  <si>
    <t>Financial Literacy and Heuristic Driven Biases: The Role of Risk Perception</t>
  </si>
  <si>
    <t>2-s2.0-105021135070</t>
  </si>
  <si>
    <t>Haque, M.I.</t>
  </si>
  <si>
    <t>Haque,  Mohammad Imdadul</t>
  </si>
  <si>
    <t>Department of Economics, Aligarh Muslim University, Aligarh, UP, India</t>
  </si>
  <si>
    <t>UPI and financial inclusion in rural India: A case study</t>
  </si>
  <si>
    <t>2-s2.0-85175550183</t>
  </si>
  <si>
    <t>Khanday, I.N.</t>
  </si>
  <si>
    <t>Khanday,  Ishfaq Nazir</t>
  </si>
  <si>
    <t>Does income inequality respond asymmetrically to financial development? Evidence from India using asymmetric cointegration and causality tests</t>
  </si>
  <si>
    <t>Tarique, M.</t>
  </si>
  <si>
    <t>Tarique,  Md</t>
  </si>
  <si>
    <t>Akhtar, S.M.J.</t>
  </si>
  <si>
    <t>Akhtar,  S. M.Jawed</t>
  </si>
  <si>
    <t>Abdul Azeez, N.P.</t>
  </si>
  <si>
    <t>Abdul Azeez,  N. P.</t>
  </si>
  <si>
    <t>2-s2.0-85148361978</t>
  </si>
  <si>
    <t>Do trust in financial institution and financial literacy enhances intention to participate in stock market among Indian investors during COVID-19 pandemic?</t>
  </si>
  <si>
    <t>2-s2.0-85150423150</t>
  </si>
  <si>
    <t>An Enquiry into the Success of Pradhan Mantri Jan Dhan Yojana in Bihar: An Empirical Evidence</t>
  </si>
  <si>
    <t>Ansari, M.S.</t>
  </si>
  <si>
    <t>Ansari,  Mohd Shamim</t>
  </si>
  <si>
    <t>2-s2.0-85136414286</t>
  </si>
  <si>
    <t>Ahmad, Z.</t>
  </si>
  <si>
    <t>Ahmad,  Zuhaib</t>
  </si>
  <si>
    <t>Centre of Professional Courses, Aligarh Muslim University, Aligarh, UP, India</t>
  </si>
  <si>
    <t>The effects of financial literacy and social media on financial behaviour</t>
  </si>
  <si>
    <t>Subhan, M.</t>
  </si>
  <si>
    <t>Subhan,  Mohammad</t>
  </si>
  <si>
    <t>Kaur, D.</t>
  </si>
  <si>
    <t>Kaur,  Dilpreet</t>
  </si>
  <si>
    <t>Zafar, S.</t>
  </si>
  <si>
    <t>Zafar,  Shadman</t>
  </si>
  <si>
    <t>2-s2.0-85107786441</t>
  </si>
  <si>
    <t>Chauhan, S.</t>
  </si>
  <si>
    <t>Chauhan,  Shilpa</t>
  </si>
  <si>
    <t>Gamification in banking: a review, synthesis and setting research agenda</t>
  </si>
  <si>
    <t>2-s2.0-85213047663</t>
  </si>
  <si>
    <t>The Big 5 personality traits and investment biases: the role of financial literacy</t>
  </si>
  <si>
    <t>Gupta, A.</t>
  </si>
  <si>
    <t>Gupta,  Ashish</t>
  </si>
  <si>
    <t>Aquil, A.</t>
  </si>
  <si>
    <t>Aquil,  Ahmed</t>
  </si>
  <si>
    <t>2-s2.0-85196627751</t>
  </si>
  <si>
    <t>Javed, M.Y.</t>
  </si>
  <si>
    <t>Javed,  Mohd Yousuf</t>
  </si>
  <si>
    <t>Aligarh University (NA if no university mentioned)</t>
  </si>
  <si>
    <t>Faculty Department of Business Administration, Aligarh, India</t>
  </si>
  <si>
    <t>Do we really need financial literacy to access the behavioral dynamics of generation Z? A case of Oman</t>
  </si>
  <si>
    <t>2-s2.0-85054174355</t>
  </si>
  <si>
    <t>Bogoviz, A.V.</t>
  </si>
  <si>
    <t>Bogoviz,  Aleksei Valentinovich</t>
  </si>
  <si>
    <t>All Russian Research Institute of Agricultural Economics</t>
  </si>
  <si>
    <t>Federal Research Center of Agrarian Economy and Social Development of Rural Areas - All Russian Research Institute of Agricultural Economics, Moscow, Moscow Oblast, Russian Federation</t>
  </si>
  <si>
    <t>Russian Federation</t>
  </si>
  <si>
    <t>Tax awareness and “free rider” problem in taxes</t>
  </si>
  <si>
    <t>2-s2.0-85212978614</t>
  </si>
  <si>
    <t>Amir Shah, S.M.</t>
  </si>
  <si>
    <t>Amir Shah,  Syed Muhammad</t>
  </si>
  <si>
    <t>Allama Iqbal Open University</t>
  </si>
  <si>
    <t>Department of Commerce, Allama Iqbal Open University, Islamabad, Islamabad, Pakistan</t>
  </si>
  <si>
    <t>Financial Capability, Financial Well-Being, and Life Satisfaction of Women in an Emerging Economy</t>
  </si>
  <si>
    <t>Riaz, A.</t>
  </si>
  <si>
    <t>Riaz,  Adnan</t>
  </si>
  <si>
    <t>Department of Business Administration, Allama Iqbal Open University, Islamabad, Islamabad, Pakistan</t>
  </si>
  <si>
    <t>Sadil Ali, M.</t>
  </si>
  <si>
    <t>Sadil Ali,  Muhammad</t>
  </si>
  <si>
    <t>2-s2.0-85218595578</t>
  </si>
  <si>
    <t>Entezari, A.</t>
  </si>
  <si>
    <t>Entezari,  Amin</t>
  </si>
  <si>
    <t>Allameh Tabataba'i University</t>
  </si>
  <si>
    <t>Allameh Tabataba'i University, Tehran, Tehran, Iran</t>
  </si>
  <si>
    <t>Iran</t>
  </si>
  <si>
    <t>Entrepreneurial financial literacy during crisis conditions</t>
  </si>
  <si>
    <t>2-s2.0-85044028714</t>
  </si>
  <si>
    <t>Hanafizadeh, P.</t>
  </si>
  <si>
    <t>Hanafizadeh,  Payam</t>
  </si>
  <si>
    <t>Faculty of Management and Accounting, Allameh Tabataba'i University, Tehran, Tehran, Iran</t>
  </si>
  <si>
    <t>Social network banking: A case study of 100 leading global banks</t>
  </si>
  <si>
    <t>2-s2.0-34547953198</t>
  </si>
  <si>
    <t>Froud, J.</t>
  </si>
  <si>
    <t>Froud,  Julie</t>
  </si>
  <si>
    <t>Alliance Manchester Business School</t>
  </si>
  <si>
    <t>Alliance Manchester Business School, Manchester, Greater Manchester, United Kingdom</t>
  </si>
  <si>
    <t>The democratization of finance? Promises, outcomes and conditions</t>
  </si>
  <si>
    <t>Williams, K.</t>
  </si>
  <si>
    <t>Williams,  Karel</t>
  </si>
  <si>
    <t>Ertürk, I.</t>
  </si>
  <si>
    <t>Ertürk,  Ismail</t>
  </si>
  <si>
    <t>Leaver, A.</t>
  </si>
  <si>
    <t>Leaver,  Adam</t>
  </si>
  <si>
    <t>2-s2.0-105003119432</t>
  </si>
  <si>
    <t>Ravikumar, R.</t>
  </si>
  <si>
    <t>Ravikumar,  Thangaraj</t>
  </si>
  <si>
    <t>Alliance University</t>
  </si>
  <si>
    <t>Alliance University, Bengaluru, KA, India</t>
  </si>
  <si>
    <t>Role of financial stress in the financial well-being of small business owners</t>
  </si>
  <si>
    <t>2-s2.0-105005992254</t>
  </si>
  <si>
    <t>Ravikumar, T.</t>
  </si>
  <si>
    <t>Digital Financial Inclusion and Financial Resilience of Micro and Small Entrepreneurs in Post-COVID-19 in Karnataka</t>
  </si>
  <si>
    <t>2-s2.0-105020669173</t>
  </si>
  <si>
    <t>Kumar, V.</t>
  </si>
  <si>
    <t>Kumar,  Varun</t>
  </si>
  <si>
    <t>Department of Pure and Applied Mathematics, Alliance University, Bengaluru, KA, India</t>
  </si>
  <si>
    <t>Data-Driven Insights for Enhancing Financial Well-Being Among College Students</t>
  </si>
  <si>
    <t>2-s2.0-85058841198</t>
  </si>
  <si>
    <t>Goyal, N.</t>
  </si>
  <si>
    <t>Goyal,  Nisha</t>
  </si>
  <si>
    <t>Department of Management Studies, Alliance University, Bengaluru, KA, India</t>
  </si>
  <si>
    <t>How financial literacy and demographic variables relate to behavioral biases</t>
  </si>
  <si>
    <t>2-s2.0-85206561758</t>
  </si>
  <si>
    <t>Setiorini, K.R.</t>
  </si>
  <si>
    <t>Setiorini,  Kusumaningdiah Retno</t>
  </si>
  <si>
    <t>Alma Atta University</t>
  </si>
  <si>
    <t>Economics and Business Faculty, Alma Atta University, Alma, Indonesia</t>
  </si>
  <si>
    <t>Legal Aspects of Digital Bank Risk Management</t>
  </si>
  <si>
    <t>2-s2.0-85127444050</t>
  </si>
  <si>
    <t>Kazemikhasragh, A.</t>
  </si>
  <si>
    <t>Kazemikhasragh,  Amirreza</t>
  </si>
  <si>
    <t>Alma Mater Studiorum Università di Bologna</t>
  </si>
  <si>
    <t>Department of Management, Alma Mater Studiorum Università di Bologna, Bologna, BO, Italy</t>
  </si>
  <si>
    <t>Italy</t>
  </si>
  <si>
    <t>Financial inclusion and education: An empirical study of financial inclusion in the face of the pandemic emergency due to Covid-19 in Latin America and the Caribbean</t>
  </si>
  <si>
    <t>2-s2.0-105021356371</t>
  </si>
  <si>
    <t>Quaglia, L.</t>
  </si>
  <si>
    <t>Quaglia,  Lucia</t>
  </si>
  <si>
    <t>Department of Political and Social Sciences, Alma Mater Studiorum Università di Bologna, Bologna, BO, Italy</t>
  </si>
  <si>
    <t>Geoeconomics and financial statecraft in the European Union: the case of critical market infrastructures</t>
  </si>
  <si>
    <t>2-s2.0-85052215960</t>
  </si>
  <si>
    <t>Bajo, E.</t>
  </si>
  <si>
    <t>Bajo,  Emanuele</t>
  </si>
  <si>
    <t>Department of Economics, Alma Mater Studiorum Università di Bologna, Bologna, BO, Italy</t>
  </si>
  <si>
    <t>Financial illiteracy and mortgage refinancing decisions</t>
  </si>
  <si>
    <t>Barbi, M.</t>
  </si>
  <si>
    <t>Barbi,  Massimiliano</t>
  </si>
  <si>
    <t>2-s2.0-84893336034</t>
  </si>
  <si>
    <t>Giannetti, C.</t>
  </si>
  <si>
    <t>Giannetti,  Caterina</t>
  </si>
  <si>
    <t>Job insecurity and financial distress</t>
  </si>
  <si>
    <t>2-s2.0-85146990121</t>
  </si>
  <si>
    <t>Zappalà, S.</t>
  </si>
  <si>
    <t>Zappalà,  Salvatore</t>
  </si>
  <si>
    <t>Department of Psychology, Alma Mater Studiorum Università di Bologna, Bologna, BO, Italy</t>
  </si>
  <si>
    <t>Formation of the Pre-Pensioner Segment in the Labor Market: Financial and Management aspects</t>
  </si>
  <si>
    <t>Bertayeva, K.</t>
  </si>
  <si>
    <t>Bertayeva,  Kulyash Jazikbayevna</t>
  </si>
  <si>
    <t>Almaty Humanitarian-Economic University</t>
  </si>
  <si>
    <t>Almaty Humanitarian-Economic University, Almaty, Kazakhstan</t>
  </si>
  <si>
    <t>2-s2.0-85178126659</t>
  </si>
  <si>
    <t>Bayakhmetova, A.</t>
  </si>
  <si>
    <t>Bayakhmetova,  Aliya</t>
  </si>
  <si>
    <t>Almaty Management University</t>
  </si>
  <si>
    <t>School of Economics, Almaty Management University, Almaty, Kazakhstan</t>
  </si>
  <si>
    <t>Impact of financial literacy on investment decisions in developing countries: The example of Kazakhstan</t>
  </si>
  <si>
    <t>2-s2.0-105001163153</t>
  </si>
  <si>
    <t>School of Entrepreneurship and Innovation, Almaty Management University, Almaty, Kazakhstan</t>
  </si>
  <si>
    <t>Artificial Intelligence in Financial Behavior: Bibliometric Ideas and New Opportunities</t>
  </si>
  <si>
    <t>2-s2.0-105010349254</t>
  </si>
  <si>
    <t>Ruziyeva, E.</t>
  </si>
  <si>
    <t>Ruziyeva,  Elvira Abdulmitovna</t>
  </si>
  <si>
    <t>Almaty Technological University</t>
  </si>
  <si>
    <t>Department of Accounting and Finance, Almaty Technological University, Almaty, Almaty, Kazakhstan</t>
  </si>
  <si>
    <t>Criteria for Identification and Regulation of Systemically Important Banks</t>
  </si>
  <si>
    <t>2-s2.0-85171170126</t>
  </si>
  <si>
    <t>Kaur, H.</t>
  </si>
  <si>
    <t>Kaur,  Harpreet</t>
  </si>
  <si>
    <t>Alpine Institute of Management and Technology</t>
  </si>
  <si>
    <t>Alpine Institute of Management and Technology, Dehradun, UT, India</t>
  </si>
  <si>
    <t>Assessment of users' adoption behaviour for stock market investment through online applications</t>
  </si>
  <si>
    <t>Kletskova, E.V.</t>
  </si>
  <si>
    <t>Kletskova,  Elena V.</t>
  </si>
  <si>
    <t>Altai State University</t>
  </si>
  <si>
    <t>Altai State University, Barnaul, Barnaul, Altai Krai, Russian Federation</t>
  </si>
  <si>
    <t>2-s2.0-85138970868</t>
  </si>
  <si>
    <t>Mukherjee, D.</t>
  </si>
  <si>
    <t>Mukherjee,  Deepraj</t>
  </si>
  <si>
    <t>Ambassador Crawford College of Business and Entrepreneurship</t>
  </si>
  <si>
    <t>Department of Economics, Ambassador Crawford College of Business and Entrepreneurship, Kent, OH, United States</t>
  </si>
  <si>
    <t>What restricts SMEs from adopting sophisticated capital budgeting practices?</t>
  </si>
  <si>
    <t>2-s2.0-85181714632</t>
  </si>
  <si>
    <t>Tomášková, A.</t>
  </si>
  <si>
    <t>Tomášková,  Andrea</t>
  </si>
  <si>
    <t>Ambis University</t>
  </si>
  <si>
    <t>Ambis University, Prague, Czech Republic</t>
  </si>
  <si>
    <t>A MULTI-CRITERIA MODEL APPROACH TO EXTENDED INFORMATION LITERACY AS A BASIS OF LABOUR MARKET SUSTAINABILITY IN V4 COUNTRIES; MODELOWE PODEJŚCIE WIELOKRYTERIALNE DO ROZSZERZONEJ KOMUNIKACJI JAKO PODSTAWA ZRÓWNOWAŻONEGO RYNKU PRACY W KRAJACH GRUPY WYSZEHRADZKIEJ</t>
  </si>
  <si>
    <t>Zadražilová, I.</t>
  </si>
  <si>
    <t>Zadražilová,  Iva</t>
  </si>
  <si>
    <t>Farkačová, L.</t>
  </si>
  <si>
    <t>Farkačová,  Lenka</t>
  </si>
  <si>
    <t>2-s2.0-85207853543</t>
  </si>
  <si>
    <t>Juříček, P.</t>
  </si>
  <si>
    <t>Juříček,  Petr</t>
  </si>
  <si>
    <t>Ambis vysoká škola</t>
  </si>
  <si>
    <t>Katedra bezpečnostních studií, Ambis vysoká škola. a.s., Praha 8 – Libeň, Czech Republic</t>
  </si>
  <si>
    <t>Prisoners’ Indebtedness as a Cause of Their Recidivism; Zadluženost vězněných osob jako příčina jejich recidivy</t>
  </si>
  <si>
    <t>2-s2.0-85209807414</t>
  </si>
  <si>
    <t>Duguma, G.J.</t>
  </si>
  <si>
    <t>Duguma,  Girma Jirata</t>
  </si>
  <si>
    <t>Ambo University</t>
  </si>
  <si>
    <t>Woliso Campus, Ambo University, Ambo, Oromia, Ethiopia</t>
  </si>
  <si>
    <t>The Nexus Between Financial Literacy and Saving Performance: Implications for Creating Self-Financing Society</t>
  </si>
  <si>
    <t>2-s2.0-85104085724</t>
  </si>
  <si>
    <t>Upadhya, A.</t>
  </si>
  <si>
    <t>Upadhya,  Amitabh</t>
  </si>
  <si>
    <t>American College of Dubai</t>
  </si>
  <si>
    <t>American College of Dubai, Dubai, Dubai, United Arab Emirates</t>
  </si>
  <si>
    <t>Sentiments and recovery of the hospitality sector from Covid-19–a managerial perspective through phenomenology</t>
  </si>
  <si>
    <t>2-s2.0-105007848853</t>
  </si>
  <si>
    <t>Eva, A.A.</t>
  </si>
  <si>
    <t>Eva,  Arifa Akter</t>
  </si>
  <si>
    <t>American International University - Bangladesh</t>
  </si>
  <si>
    <t>American International University - Bangladesh, Dhaka, Bangladesh</t>
  </si>
  <si>
    <t>AI-Driven Financial Knowledge Graphs: Bridging Traditional Finance and Blockchain Ecosystems with Graph Neural Networks</t>
  </si>
  <si>
    <t>2-s2.0-85069838128</t>
  </si>
  <si>
    <t>Krische, S.D.</t>
  </si>
  <si>
    <t>Krische,  Susan D.</t>
  </si>
  <si>
    <t>791-800</t>
  </si>
  <si>
    <t>American University</t>
  </si>
  <si>
    <t>American University, Washington, D.C., United States</t>
  </si>
  <si>
    <t>Investment Experience, Financial Literacy, and Investment-Related Judgments</t>
  </si>
  <si>
    <t>2-s2.0-85076934456</t>
  </si>
  <si>
    <t>Nguyen, V.T.</t>
  </si>
  <si>
    <t>Nguyen,  Vy Thao</t>
  </si>
  <si>
    <t>Investment Strategist, 1 North Wealth Services, LLC, Annapolis, MD, United States, Department of Economics, American University, Washington, D.C., United States</t>
  </si>
  <si>
    <t>Understanding asset holdings of Vietnamese households</t>
  </si>
  <si>
    <t>2-s2.0-85115425830</t>
  </si>
  <si>
    <t>Leszczyszyn, N.</t>
  </si>
  <si>
    <t>Leszczyszyn,  Natalia</t>
  </si>
  <si>
    <t>Department of Economics, American University, Washington, D.C., United States</t>
  </si>
  <si>
    <t>Overconfidence and the Credit Card Debt Puzzle</t>
  </si>
  <si>
    <t>2-s2.0-84887023513</t>
  </si>
  <si>
    <t>Kuehn, D.</t>
  </si>
  <si>
    <t>Kuehn,  Daniel Peter</t>
  </si>
  <si>
    <t>Prohibitions, price caps, and disclosures: A look at state policies and alternative financial product use</t>
  </si>
  <si>
    <t>2-s2.0-85091873084</t>
  </si>
  <si>
    <t>Fung, A.</t>
  </si>
  <si>
    <t>Fung,  Anna</t>
  </si>
  <si>
    <t>The impact of entrepreneurs’s financial literacy on innovation within small and medium-sized enterprises</t>
  </si>
  <si>
    <t>Floro, M.S.</t>
  </si>
  <si>
    <t>Floro,  Maria Sagrario</t>
  </si>
  <si>
    <t>2-s2.0-84920431873</t>
  </si>
  <si>
    <t>Chyn, E.</t>
  </si>
  <si>
    <t>Chyn,  Eric</t>
  </si>
  <si>
    <t>National Bureau of Economic Research, Cambridge, MA, United States, American University, Washington, D.C., United States</t>
  </si>
  <si>
    <t>Fees, Framing, and Financial Literacy in the Choice of Pension Manager</t>
  </si>
  <si>
    <t>2-s2.0-85100494474</t>
  </si>
  <si>
    <t>Luchtenberg, K.F.</t>
  </si>
  <si>
    <t>Luchtenberg,  Kimberly F.</t>
  </si>
  <si>
    <t>American University (NA if no university is present)</t>
  </si>
  <si>
    <t>Kogod School of Business, Washington, D.C., United States</t>
  </si>
  <si>
    <t>How Much Are Borrowers Willing to Pay to Remove Uncertainty Surrounding Mortgage Defaults?</t>
  </si>
  <si>
    <t>2-s2.0-85085747517</t>
  </si>
  <si>
    <t>Krische, S.</t>
  </si>
  <si>
    <t>The impact of financial literacy on negotiation behavior</t>
  </si>
  <si>
    <t>Mislin, A.</t>
  </si>
  <si>
    <t>Mislin,  Alexandra A.</t>
  </si>
  <si>
    <t>2-s2.0-85091736692</t>
  </si>
  <si>
    <t>Kent Baker, H.K.</t>
  </si>
  <si>
    <t>Kent Baker,  Harold</t>
  </si>
  <si>
    <t>Are Indian professional women financially literate and prepared for retirement?</t>
  </si>
  <si>
    <t>2-s2.0-85112506330</t>
  </si>
  <si>
    <t>Bruckner, C.L.</t>
  </si>
  <si>
    <t>Bruckner,  Caroline Lewis</t>
  </si>
  <si>
    <t>Shoring up shortfalls: women, retirement, and the growing gigsupp economy</t>
  </si>
  <si>
    <t>2-s2.0-85139975904</t>
  </si>
  <si>
    <t>Abu-AlSondos, I.A.</t>
  </si>
  <si>
    <t>Abu-AlSondos,  Ibrahim A.</t>
  </si>
  <si>
    <t>American University in the Emirates</t>
  </si>
  <si>
    <t>College of Computer Information Technology, American University in the Emirates, Dubai, United Arab Emirates</t>
  </si>
  <si>
    <t>Towards an Understanding of FinTech Users’ Adoption: Intention and e-Loyalty Post-COVID-19 from a Developing Country Perspective</t>
  </si>
  <si>
    <t>2-s2.0-105006859371</t>
  </si>
  <si>
    <t>Elngar, A.A.</t>
  </si>
  <si>
    <t>Elngar,  Ahmed A.</t>
  </si>
  <si>
    <t>Faculty of Computer and Information, Beni Suef, Beni Suef, Egypt, College of Computer Information Technology, American University in the Emirates, Dubai, United Arab Emirates</t>
  </si>
  <si>
    <t>Social Stratification and the Influence of Financial Literacy on Student Social Interaction within AI Technologically Enhanced Learning Environments: An Examination from a Sociological Lens</t>
  </si>
  <si>
    <t>American University in the Emirates, Dubai, United Arab Emirates</t>
  </si>
  <si>
    <t>2-s2.0-85208125841</t>
  </si>
  <si>
    <t>Salman, A.</t>
  </si>
  <si>
    <t>Salman,  Asma</t>
  </si>
  <si>
    <t>Artificial intelligence, financial services knowledge, government support, and user innovativeness: Exploring the moderated-mediated path to fintech adoption</t>
  </si>
  <si>
    <t>2-s2.0-85210340536</t>
  </si>
  <si>
    <t>Doumiati, H.</t>
  </si>
  <si>
    <t>Doumiati,  Hassan</t>
  </si>
  <si>
    <t>American University of Beirut</t>
  </si>
  <si>
    <t>American University of Beirut, Beirut, Beirut Governorate, Lebanon</t>
  </si>
  <si>
    <t>Financial Literacy and Wellbeing Among Medical Students, Residents, and Attending Physicians in Lebanon: Results From a Nationwide Multi-Centered Survey</t>
  </si>
  <si>
    <t>Antoun, J.</t>
  </si>
  <si>
    <t>Antoun,  Jumana M.</t>
  </si>
  <si>
    <t>Jardaly, M.</t>
  </si>
  <si>
    <t>Jardaly,  Mohammad Ali</t>
  </si>
  <si>
    <t>2-s2.0-85164254093</t>
  </si>
  <si>
    <t>Al-Waeli, A.H.A.</t>
  </si>
  <si>
    <t>Al-Waeli,  Ali H.A.</t>
  </si>
  <si>
    <t>American University of Iraq</t>
  </si>
  <si>
    <t>Department of Engineering, American University of Iraq, Sulaymaniyah, Kurdistan, Iraq</t>
  </si>
  <si>
    <t>Performance enhancement of solar distillation system works in harsh weather conditions: An experimental study</t>
  </si>
  <si>
    <t>Alsaber, A.</t>
  </si>
  <si>
    <t>Alsaber,  Ahmad R.</t>
  </si>
  <si>
    <t>American University of Kuwait</t>
  </si>
  <si>
    <t>American University of Kuwait, Kuwait City, Kuwait</t>
  </si>
  <si>
    <t>2-s2.0-85188189394</t>
  </si>
  <si>
    <t>AlReshaid, F.</t>
  </si>
  <si>
    <t>AlReshaid,  Faisal</t>
  </si>
  <si>
    <t>Department of Marketing, American University of Kuwait, Kuwait City, Kuwait</t>
  </si>
  <si>
    <t>Cryptocurrencies as a means of payment in online shopping</t>
  </si>
  <si>
    <t>2-s2.0-85195901653</t>
  </si>
  <si>
    <t>College of Business and Economics, American University of Kuwait, Kuwait City, Kuwait</t>
  </si>
  <si>
    <t>Understanding the Factors that Influence the Intention of Kuwaiti Entrepreneurs to use Technology Using the UTAUT Model</t>
  </si>
  <si>
    <t>Almas, A.</t>
  </si>
  <si>
    <t>Almas,  Ali</t>
  </si>
  <si>
    <t>2-s2.0-85112702938</t>
  </si>
  <si>
    <t>Rakshit, S.</t>
  </si>
  <si>
    <t>Rakshit,  Sandip</t>
  </si>
  <si>
    <t>American University of Nigeria</t>
  </si>
  <si>
    <t>School of Information Technology and Computing, American University of Nigeria, Yola, Adamawa, Nigeria</t>
  </si>
  <si>
    <t>Standard microfinance bank, Nigeria: developing underserved markets</t>
  </si>
  <si>
    <t>2-s2.0-85064373250</t>
  </si>
  <si>
    <t>Aslani, B.</t>
  </si>
  <si>
    <t>Aslani,  Behrouz</t>
  </si>
  <si>
    <t>School of Business and Entrepreneurship, American University of Nigeria, Yola, Adamawa, Nigeria</t>
  </si>
  <si>
    <t>Exploring the contributions of informal ethnic entrepreneurship to economic development in Nigeria</t>
  </si>
  <si>
    <t>Raimi, L.</t>
  </si>
  <si>
    <t>Raimi,  Lukman</t>
  </si>
  <si>
    <t>Azzam, M.J.</t>
  </si>
  <si>
    <t>Azzam,  Mohammad Jamal</t>
  </si>
  <si>
    <t>American University of Ras Al Khaimah</t>
  </si>
  <si>
    <t>Department of Accounting and Finance, American University of Ras Al Khaimah, Ras al Khaimah, Ras al Khaimah, United Arab Emirates</t>
  </si>
  <si>
    <t>2-s2.0-85174163439</t>
  </si>
  <si>
    <t>AlHarith, A.M.</t>
  </si>
  <si>
    <t>AlHarith,  Alsharif Mohamed</t>
  </si>
  <si>
    <t>American University of Sharjah</t>
  </si>
  <si>
    <t>Department of Civil Engineering, American University of Sharjah, Sharjah, United Arab Emirates</t>
  </si>
  <si>
    <t>Factors Affecting the Bidding Decision in Sustainable Construction</t>
  </si>
  <si>
    <t>AlGhanim, L.</t>
  </si>
  <si>
    <t>AlGhanim,  Lulwa</t>
  </si>
  <si>
    <t>Fathaq, A.</t>
  </si>
  <si>
    <t>Fathaq,  Afreen</t>
  </si>
  <si>
    <t>Binshakir, O.</t>
  </si>
  <si>
    <t>Binshakir,  Omar</t>
  </si>
  <si>
    <t>El-Sayegh, S.</t>
  </si>
  <si>
    <t>El-Sayegh,  Sameh Monir</t>
  </si>
  <si>
    <t>Ahmed, S.</t>
  </si>
  <si>
    <t>Ahmed,  Salma</t>
  </si>
  <si>
    <t>2-s2.0-85094134755</t>
  </si>
  <si>
    <t>Gleason, K.</t>
  </si>
  <si>
    <t>Gleason,  Kimberly Catherine</t>
  </si>
  <si>
    <t>American University of Sharjah, Sharjah, United Arab Emirates</t>
  </si>
  <si>
    <t>Financial literacy programs and youth entrepreneurial attitudes: some insights from the Jordanian community</t>
  </si>
  <si>
    <t>2-s2.0-85099185965</t>
  </si>
  <si>
    <t>Parahakaran, S.</t>
  </si>
  <si>
    <t>Parahakaran,  Suma</t>
  </si>
  <si>
    <t>American University of Sovereign Nations</t>
  </si>
  <si>
    <t>American University of Sovereign Nations, San Carlos, AZ, United States</t>
  </si>
  <si>
    <t>IV&amp;V Software Testing as a Measure of Digital and Entrepreneurship Competence towards Quality Education of Skills for Future Work</t>
  </si>
  <si>
    <t>2-s2.0-84904055172</t>
  </si>
  <si>
    <t>Horton, N.J.</t>
  </si>
  <si>
    <t>Horton,  Nicholas Jon</t>
  </si>
  <si>
    <t>Amherst College</t>
  </si>
  <si>
    <t>Amherst College, Amherst, MA, United States</t>
  </si>
  <si>
    <t>Financial knowledge among educated women: Room for improvement</t>
  </si>
  <si>
    <t>2-s2.0-85090256076</t>
  </si>
  <si>
    <t>Vafashoar, R.</t>
  </si>
  <si>
    <t>Vafashoar,  Reza</t>
  </si>
  <si>
    <t>Amirkabir University of Technology</t>
  </si>
  <si>
    <t>Department of Computer Engineering, Amirkabir University of Technology, Tehran, Tehran, Iran</t>
  </si>
  <si>
    <t>Cellular learning automata for collaborative loss sharing</t>
  </si>
  <si>
    <t>Meybodi, M.R.</t>
  </si>
  <si>
    <t>Meybodi,  Mohammad Reza</t>
  </si>
  <si>
    <t>2-s2.0-85180733591</t>
  </si>
  <si>
    <t>Sidana, A.</t>
  </si>
  <si>
    <t>Sidana,  Ajay</t>
  </si>
  <si>
    <t>Amity International Business School</t>
  </si>
  <si>
    <t>Amity International Business School, Greater Noida, UP, India</t>
  </si>
  <si>
    <t>A study of stimulating sustainable women empowerment through Fintech applications</t>
  </si>
  <si>
    <t>2-s2.0-105020997386</t>
  </si>
  <si>
    <t>Tikku, S.</t>
  </si>
  <si>
    <t>Tikku,  Sonal Raina</t>
  </si>
  <si>
    <t>Amity University</t>
  </si>
  <si>
    <t>Amity University, Noida, UP, India</t>
  </si>
  <si>
    <t>AI and Digital Transformation: Changing Landscapes of Emerging Economies in Asian Sub-Continent</t>
  </si>
  <si>
    <t>Ahmed, A.</t>
  </si>
  <si>
    <t>Ahmed,  Adel</t>
  </si>
  <si>
    <t>Amity University Dubai, Dubai, United Arab Emirates</t>
  </si>
  <si>
    <t>2-s2.0-105020174551</t>
  </si>
  <si>
    <t>Agarwal, P.</t>
  </si>
  <si>
    <t>Agarwal,  Priyanka</t>
  </si>
  <si>
    <t>Digitally Inclusive Finance and Financial Behavior of Millennials: An Interplay of Knowledge Skills and Attitude</t>
  </si>
  <si>
    <t>2-s2.0-85197719728</t>
  </si>
  <si>
    <t>Singh, G.</t>
  </si>
  <si>
    <t>Singh,  Gurinder</t>
  </si>
  <si>
    <t>Artificial Intelligence And Computational Ability In Digitizing Financial Products And Services By Micro-Entrepreneurs</t>
  </si>
  <si>
    <t>2-s2.0-85138066300</t>
  </si>
  <si>
    <t>Thanikella, T.V.</t>
  </si>
  <si>
    <t>Thanikella,  Venkata Ramana</t>
  </si>
  <si>
    <t>A partial least squares approach to the financing behaviour of micro, small and medium enterprises</t>
  </si>
  <si>
    <t>2-s2.0-85217747414</t>
  </si>
  <si>
    <t>Nanda, S.</t>
  </si>
  <si>
    <t>Nanda,  Shweta</t>
  </si>
  <si>
    <t>Impact of dimensions of financial literacy and business innovation on the performance of women entrepreneurs</t>
  </si>
  <si>
    <t>2-s2.0-85185227685</t>
  </si>
  <si>
    <t>Attri, V.</t>
  </si>
  <si>
    <t>Attri,  Vishal</t>
  </si>
  <si>
    <t>Department of Computer Science and Engineering, Amity University, Noida, UP, India</t>
  </si>
  <si>
    <t>The Simulation Analysis of Financial Market Risk Based on Machine Learning</t>
  </si>
  <si>
    <t>Mittal, V.</t>
  </si>
  <si>
    <t>Mittal,  Vibhuti</t>
  </si>
  <si>
    <t>2-s2.0-105013683785</t>
  </si>
  <si>
    <t>Sharma, S.</t>
  </si>
  <si>
    <t>Sharma,  Shatakshi</t>
  </si>
  <si>
    <t>Department of CSE, Amity University, Noida, UP, India</t>
  </si>
  <si>
    <t>Web-Based Financial Literacy Platform: An Innovative Approach to Financial Education</t>
  </si>
  <si>
    <t>Chaudhary, S.</t>
  </si>
  <si>
    <t>Chaudhary,  Saransh</t>
  </si>
  <si>
    <t>2-s2.0-85082803396</t>
  </si>
  <si>
    <t>Raut, R.K.</t>
  </si>
  <si>
    <t>Raut,  Rajdeep Kumar</t>
  </si>
  <si>
    <t>Amity University Patna, Patna, BR, India</t>
  </si>
  <si>
    <t>Past behaviour, financial literacy and investment decision-making process of individual investors</t>
  </si>
  <si>
    <t>Bansal, D.</t>
  </si>
  <si>
    <t>Bansal,  Divya</t>
  </si>
  <si>
    <t>2-s2.0-105012963073</t>
  </si>
  <si>
    <t>Banerji, B.</t>
  </si>
  <si>
    <t>Banerji,  Bidisha</t>
  </si>
  <si>
    <t>Taught, Told or Taboo: Role of ‘Family’ in Financial Socialisation Among Transgender Youth</t>
  </si>
  <si>
    <t>2-s2.0-105013619798</t>
  </si>
  <si>
    <t>Chauhan, P.R.</t>
  </si>
  <si>
    <t>Chauhan,  Prashant Rakesh</t>
  </si>
  <si>
    <t>Analysing Social Entrepreneurship and Financial Inclusion for Women Empowerment Using an F-GNN and AXGB Hybrid Approach</t>
  </si>
  <si>
    <t>2-s2.0-85185228330</t>
  </si>
  <si>
    <t>Mittal, A.</t>
  </si>
  <si>
    <t>Mittal,  Ajit</t>
  </si>
  <si>
    <t>The Role of Financial Literacy As A Mediator: Assessing the Impact of Financial Inclusion on Individual Financial Outcomes</t>
  </si>
  <si>
    <t>2-s2.0-85057642755</t>
  </si>
  <si>
    <t>Chauhan,  Srishti</t>
  </si>
  <si>
    <t>Financial literacy in India: A review and road map ahead in the times of digitalization and demonetization</t>
  </si>
  <si>
    <t>2-s2.0-85133735245</t>
  </si>
  <si>
    <t>Sharma,  Swati</t>
  </si>
  <si>
    <t>Amity University Rajasthan, Jaipur, RJ, India</t>
  </si>
  <si>
    <t>Financial literacy: an imperative approach for SMEs growth</t>
  </si>
  <si>
    <t>Dhillon, L.K.</t>
  </si>
  <si>
    <t>Dhillon,  Lakhwinder Kaur</t>
  </si>
  <si>
    <t>Kumar, N.</t>
  </si>
  <si>
    <t>Kumar,  Nitendra</t>
  </si>
  <si>
    <t>Rahul, A.</t>
  </si>
  <si>
    <t>Rahul,  A.</t>
  </si>
  <si>
    <t>2-s2.0-85083954767</t>
  </si>
  <si>
    <t>UGC SRF, Amity University, Noida, UP, India</t>
  </si>
  <si>
    <t>Interplay of financial knowledge and psychological factors on financial behavior: Evidence from urban India</t>
  </si>
  <si>
    <t>2-s2.0-85074639910</t>
  </si>
  <si>
    <t>Kota, H.B.</t>
  </si>
  <si>
    <t>Kota,  Hima Bindu</t>
  </si>
  <si>
    <t>Amity Directorate of Management and Allied Areas (ADMAA), Amity University, Noida, UP, India</t>
  </si>
  <si>
    <t>The role of working women in investment decision making in the family in India</t>
  </si>
  <si>
    <t>Azeez, M.H.</t>
  </si>
  <si>
    <t>Azeez,  Mohd Hamid</t>
  </si>
  <si>
    <t>2-s2.0-85210507038</t>
  </si>
  <si>
    <t>Rani, S.</t>
  </si>
  <si>
    <t>Rani,  Sonam</t>
  </si>
  <si>
    <t>Role of Financial Literacy and Financial Inclusion on Banks &amp; Individual's Life: Systematic Review using TCCM &amp; Bibliometric Analysis</t>
  </si>
  <si>
    <t>2-s2.0-105012029134</t>
  </si>
  <si>
    <t>Sunder, C.</t>
  </si>
  <si>
    <t>Sunder,  C.</t>
  </si>
  <si>
    <t>Evaluating Fintech Readiness in Indian States: A Data-Driven Approach Using Computational Economics and Big Data Analytics</t>
  </si>
  <si>
    <t>2-s2.0-85193920541</t>
  </si>
  <si>
    <t>Amist, A.D.</t>
  </si>
  <si>
    <t>Amist,  Aparajita Dasgupta</t>
  </si>
  <si>
    <t>Mapping research gaps in reported skills required for women entrepreneurs in Industry 4.0</t>
  </si>
  <si>
    <t>2-s2.0-85197690935</t>
  </si>
  <si>
    <t>Gupta, M.</t>
  </si>
  <si>
    <t>Gupta,  Mokshita</t>
  </si>
  <si>
    <t>Financial Literacy through Gamification</t>
  </si>
  <si>
    <t>2-s2.0-85067891116</t>
  </si>
  <si>
    <t>Solomon, P.</t>
  </si>
  <si>
    <t>Solomon,  Priya</t>
  </si>
  <si>
    <t>A study on the mediating effect of residential loans on total real estate loans of banks in India</t>
  </si>
  <si>
    <t>Kaur, N.</t>
  </si>
  <si>
    <t>Kaur,  Navleen</t>
  </si>
  <si>
    <t>Gupta, P.</t>
  </si>
  <si>
    <t>Gupta,  Prajawal</t>
  </si>
  <si>
    <t>2-s2.0-85071237578</t>
  </si>
  <si>
    <t>Yadav, N.</t>
  </si>
  <si>
    <t>Yadav,  Neha</t>
  </si>
  <si>
    <t>Amity Business School, Amity University, Noida, UP, India</t>
  </si>
  <si>
    <t>Assessing the effect of financial literacy on investors decisions making</t>
  </si>
  <si>
    <t>Kalra, N.</t>
  </si>
  <si>
    <t>Kalra,  Naman</t>
  </si>
  <si>
    <t>Sharma, M.</t>
  </si>
  <si>
    <t>Sharma,  Manish</t>
  </si>
  <si>
    <t>Banking and Actuarial Science, Amity University, Noida, UP, India</t>
  </si>
  <si>
    <t>Kumar, P.S.</t>
  </si>
  <si>
    <t>Kumar,  Parre Sravan</t>
  </si>
  <si>
    <t>Verma, P.</t>
  </si>
  <si>
    <t>Verma,  Pranay</t>
  </si>
  <si>
    <t>Indapurkar, K.</t>
  </si>
  <si>
    <t>Indapurkar,  Kavita</t>
  </si>
  <si>
    <t>2-s2.0-85135725057</t>
  </si>
  <si>
    <t>Malik, G.</t>
  </si>
  <si>
    <t>Malik,  Garima</t>
  </si>
  <si>
    <t>Department of Marketing and Sales, Amity University, Noida, UP, India, XLRI, Jamshedpur, Jamshedpur, JH, India</t>
  </si>
  <si>
    <t>A systematic and bibliometric review of the financial well-being: advancements in the current status and future research agenda</t>
  </si>
  <si>
    <t>Hasan, N.</t>
  </si>
  <si>
    <t>Hasan,  Nazia</t>
  </si>
  <si>
    <t>2-s2.0-85116427767</t>
  </si>
  <si>
    <t>Misra, R.</t>
  </si>
  <si>
    <t>Misra,  Rupali</t>
  </si>
  <si>
    <t>Examining drivers and deterrents of individuals’ investment intentions: a qualitative multistage analysis</t>
  </si>
  <si>
    <t>2-s2.0-85174705309</t>
  </si>
  <si>
    <t>Garg, V.</t>
  </si>
  <si>
    <t>Garg,  Vikas</t>
  </si>
  <si>
    <t>Adoption of Fintech and Mobile Banking in Darbhanga, Bihar: An Empirical Analysis1</t>
  </si>
  <si>
    <t>Kumari, A.</t>
  </si>
  <si>
    <t>Kumari,  Alka</t>
  </si>
  <si>
    <t>Goel, P.</t>
  </si>
  <si>
    <t>Goel,  Puneeta</t>
  </si>
  <si>
    <t>Aggarwal, T.</t>
  </si>
  <si>
    <t>Aggarwal,  Tanu</t>
  </si>
  <si>
    <t>2-s2.0-85175252630</t>
  </si>
  <si>
    <t>Jasuja, D.</t>
  </si>
  <si>
    <t>Jasuja,  Deepmala</t>
  </si>
  <si>
    <t>Amity Global Business School, Amity University, Noida, UP, India</t>
  </si>
  <si>
    <t>Financial inclusion as a tool for achieving inclusive growth: systematic literature and future research agenda</t>
  </si>
  <si>
    <t>2-s2.0-85057637369</t>
  </si>
  <si>
    <t>Financial literacy among educated urban youth: Issues and challenges (an empirical study among the educated youth in Delhi NCR)</t>
  </si>
  <si>
    <t>2-s2.0-105001922822</t>
  </si>
  <si>
    <t>Jindal, L.</t>
  </si>
  <si>
    <t>Jindal,  Lakshay</t>
  </si>
  <si>
    <t>Gamifying Finance: Enhancing User Engagement and Financial Literacy through Digital Gamification</t>
  </si>
  <si>
    <t>2-s2.0-85146976221</t>
  </si>
  <si>
    <t>Gautam, C.</t>
  </si>
  <si>
    <t>Gautam,  Chaandni</t>
  </si>
  <si>
    <t>Examining Behavioural Aspects of Financial Decision Making: The Working Women Perspective</t>
  </si>
  <si>
    <t>2-s2.0-85187253430</t>
  </si>
  <si>
    <t>The Impact of Financial Literacy on Financial Well-Being: The Meditational Role of Personal Finance Management</t>
  </si>
  <si>
    <t>Patil, V.</t>
  </si>
  <si>
    <t>Patil,  Vedant</t>
  </si>
  <si>
    <t>2-s2.0-85146352865</t>
  </si>
  <si>
    <t>Bhandari, C.N.</t>
  </si>
  <si>
    <t>Bhandari,  Ca Nisha</t>
  </si>
  <si>
    <t>School of Management and Commerce, Amity University Dubai, Dubai, United Arab Emirates</t>
  </si>
  <si>
    <t>A Study on Upcoming Central Bank Digital Currency: Opportunities, Obstacles, and Potential FinTech Solutions using Cryptography in the Indian Scenario</t>
  </si>
  <si>
    <t>Gupta, S.</t>
  </si>
  <si>
    <t>Gupta,  Saksham</t>
  </si>
  <si>
    <t>2-s2.0-105003532758</t>
  </si>
  <si>
    <t>Joshi, K.</t>
  </si>
  <si>
    <t>Joshi,  Kavita</t>
  </si>
  <si>
    <t>A Role of Digital Financial Literacy in Enhancing Social Inclusion Within Smart Cities</t>
  </si>
  <si>
    <t>2-s2.0-85192813112</t>
  </si>
  <si>
    <t>Singh, A.B.</t>
  </si>
  <si>
    <t>Singh,  Anurupa Bagchi</t>
  </si>
  <si>
    <t>Impact of social media influencer credibility on m-banking acceptance: The moderating role of financial literacy</t>
  </si>
  <si>
    <t>Gupta,  Manali</t>
  </si>
  <si>
    <t>Jakhiya, C.M.</t>
  </si>
  <si>
    <t>Jakhiya,  Mukund</t>
  </si>
  <si>
    <t>Kesavaraj, S.V.</t>
  </si>
  <si>
    <t>Kesavaraj,  Sri Varshini</t>
  </si>
  <si>
    <t>2-s2.0-105001921599</t>
  </si>
  <si>
    <t>Financial Literacy and Mindfulness through Innovative Technologies - Path to Financial Independence and Success</t>
  </si>
  <si>
    <t>Kumar, A.</t>
  </si>
  <si>
    <t>Kumar,  Anish</t>
  </si>
  <si>
    <t>Mahajan, N.</t>
  </si>
  <si>
    <t>Mahajan,  Navita</t>
  </si>
  <si>
    <t>Gupta, T.</t>
  </si>
  <si>
    <t>Gupta,  Tushar</t>
  </si>
  <si>
    <t>2-s2.0-85184917450</t>
  </si>
  <si>
    <t>Evaluating the mediating effect of financial literacy between fintech adoption in microfinance services</t>
  </si>
  <si>
    <t>Garg, N.</t>
  </si>
  <si>
    <t>Garg,  Nitin</t>
  </si>
  <si>
    <t>2-s2.0-85195624997</t>
  </si>
  <si>
    <t>Arora, P.</t>
  </si>
  <si>
    <t>Arora,  Prerna</t>
  </si>
  <si>
    <t>Juneja, N.</t>
  </si>
  <si>
    <t>Juneja,  Neetu</t>
  </si>
  <si>
    <t>Raj, M.</t>
  </si>
  <si>
    <t>Raj,  Manisha</t>
  </si>
  <si>
    <t>Wadhwa, R.</t>
  </si>
  <si>
    <t>Wadhwa,  Ritu</t>
  </si>
  <si>
    <t>2-s2.0-105008327535</t>
  </si>
  <si>
    <t>Gupta, N.</t>
  </si>
  <si>
    <t>Gupta,  Nancy</t>
  </si>
  <si>
    <t>Financial Literacy as a Moderator in Behavioral Biases and Investor Decisions</t>
  </si>
  <si>
    <t>Lohani, B.P.</t>
  </si>
  <si>
    <t>Lohani,  Bhanu Prakash</t>
  </si>
  <si>
    <t>2-s2.0-85088701245</t>
  </si>
  <si>
    <t>Kumar, R.</t>
  </si>
  <si>
    <t>Kumar,  Rohit</t>
  </si>
  <si>
    <t>Individual investors’ intention towards SRI in India: an implementation of the theory of reasoned action</t>
  </si>
  <si>
    <t>2-s2.0-105022313321</t>
  </si>
  <si>
    <t>Panwar, D.</t>
  </si>
  <si>
    <t>Panwar,  Diksha</t>
  </si>
  <si>
    <t>AI-Powered Personal Finance Management Applications</t>
  </si>
  <si>
    <t>Kumar,  Rupali</t>
  </si>
  <si>
    <t>2-s2.0-85083493123</t>
  </si>
  <si>
    <t>Gulati, K.</t>
  </si>
  <si>
    <t>Gulati,  Khushboo</t>
  </si>
  <si>
    <t>Experience Of Corporate Governance Practices In India</t>
  </si>
  <si>
    <t>Gupta,  Seema</t>
  </si>
  <si>
    <t>Sharma, N.</t>
  </si>
  <si>
    <t>Sharma,  Natasha</t>
  </si>
  <si>
    <t>Kamra, V.</t>
  </si>
  <si>
    <t>Kamra,  Vikas</t>
  </si>
  <si>
    <t>2-s2.0-85194588576</t>
  </si>
  <si>
    <t>Exploring Financial Well-being’s Impact on Retirement Planning: The Mediating Role of Financial Attitude</t>
  </si>
  <si>
    <t>Porwal, A.</t>
  </si>
  <si>
    <t>Porwal,  Ayush</t>
  </si>
  <si>
    <t>2-s2.0-85205895417</t>
  </si>
  <si>
    <t>Yamin, I.Y.</t>
  </si>
  <si>
    <t>Yamin,  Ismail Younes</t>
  </si>
  <si>
    <t>Amman Arab University</t>
  </si>
  <si>
    <t>Faculty of Business, Amman Arab University, Amman, Amman, Jordan</t>
  </si>
  <si>
    <t>The Impact of Electronic Banking Services Development on Financial Inclusion in Jordan</t>
  </si>
  <si>
    <t>2-s2.0-105012206373</t>
  </si>
  <si>
    <t>Abu-Allan, A.</t>
  </si>
  <si>
    <t>Abu-Allan,  Almothanna Jamil</t>
  </si>
  <si>
    <t>Amman Arab University, Amman, Amman, Jordan</t>
  </si>
  <si>
    <t>FINTECH GOVERNANCE AND FIRMS’ PERFORMANCE: DOES FINANCIAL LITERACY MATTER?</t>
  </si>
  <si>
    <t>Al Zobi, M.K.</t>
  </si>
  <si>
    <t>Al Zobi,  Mo'taz Kamel</t>
  </si>
  <si>
    <t>Al-Smadi, R.W.</t>
  </si>
  <si>
    <t>Al-Smadi,  Raed Walid</t>
  </si>
  <si>
    <t>Qawqzeh, H.K.</t>
  </si>
  <si>
    <t>Qawqzeh,  Hamza Kamel</t>
  </si>
  <si>
    <t>Hejazeen, R.</t>
  </si>
  <si>
    <t>Hejazeen,  Rami</t>
  </si>
  <si>
    <t>2-s2.0-85159685914</t>
  </si>
  <si>
    <t>Eglington, L.G.</t>
  </si>
  <si>
    <t>Eglington,  Luke G.</t>
  </si>
  <si>
    <t>Amplify Education (university not identified from this text)</t>
  </si>
  <si>
    <t>Amplify Education, Brooklyn, NY, United States</t>
  </si>
  <si>
    <t>Using Cognitive Science and Technology to Enhance Financial Education: The Effect of Spaced Retrieval Practice</t>
  </si>
  <si>
    <t>2-s2.0-85202456494</t>
  </si>
  <si>
    <t>Viswanathan, S.</t>
  </si>
  <si>
    <t>Viswanathan,  Shyam A.</t>
  </si>
  <si>
    <t>Amrita (NA contains no specific university name)</t>
  </si>
  <si>
    <t>Amrita School of Business, Coimbatore, TN, India</t>
  </si>
  <si>
    <t>Regulations and Fintech: A Comparative Study of the Developed and Developing Countries</t>
  </si>
  <si>
    <t>2-s2.0-105004892252</t>
  </si>
  <si>
    <t>Ajin, S.</t>
  </si>
  <si>
    <t>Ajin,  S.</t>
  </si>
  <si>
    <t>Perceptions of Credit Access: MSME Owners Versus Bank Employees on MSME Loans</t>
  </si>
  <si>
    <t>Jain, B.</t>
  </si>
  <si>
    <t>Jain,  Bhawana</t>
  </si>
  <si>
    <t>Amrita (NA contains no university information)</t>
  </si>
  <si>
    <t>Ananthi, R.</t>
  </si>
  <si>
    <t>Ananthi,  R.</t>
  </si>
  <si>
    <t>Amrita (NA contains no university name)</t>
  </si>
  <si>
    <t>Sreedevi, P.M.</t>
  </si>
  <si>
    <t>Sreedevi,  P. M.</t>
  </si>
  <si>
    <t>2-s2.0-85193977254</t>
  </si>
  <si>
    <t>Raman, R.</t>
  </si>
  <si>
    <t>Raman,  Raghu</t>
  </si>
  <si>
    <t>Modelling enablers of business continuity for casual dining restaurants in post-COVID-19 era: an ISM and MICMAC perspective</t>
  </si>
  <si>
    <t>2-s2.0-105014443674</t>
  </si>
  <si>
    <t>Ray, S.</t>
  </si>
  <si>
    <t>Ray,  Suparna</t>
  </si>
  <si>
    <t>Amrita (NA specifies if no university is found)</t>
  </si>
  <si>
    <t>Strengthening Cybersecurity in India’s FinTech: E-Governance and Financial Literacy Against Digital Fraud</t>
  </si>
  <si>
    <t>2-s2.0-105021830910</t>
  </si>
  <si>
    <t>Chandrathara, P.T.</t>
  </si>
  <si>
    <t>Chandrathara,  P. T.</t>
  </si>
  <si>
    <t>Amrita (NA specifies if no university is present, but in this case, it's not necessary)</t>
  </si>
  <si>
    <t>The Impact of Financial Literacy on Thrift Behaviors: A Study Among College Students</t>
  </si>
  <si>
    <t>Gireesh, G.</t>
  </si>
  <si>
    <t>Gireesh,  Gowri</t>
  </si>
  <si>
    <t>Amrita (NA specifies no university was found in this case as it's a school)</t>
  </si>
  <si>
    <t>Vijayagopal, P.</t>
  </si>
  <si>
    <t>Vijayagopal,  Preethi</t>
  </si>
  <si>
    <t>Amrita (NA specifies that there is no explicit university name mentioned in the provided affiliation text)</t>
  </si>
  <si>
    <t>Patri, R.</t>
  </si>
  <si>
    <t>Patri,  Rojalin</t>
  </si>
  <si>
    <t>Amrita (NA specifies when no university is found in the provided text)</t>
  </si>
  <si>
    <t>Lenin, M.</t>
  </si>
  <si>
    <t>Lenin,  M.</t>
  </si>
  <si>
    <t>Amrita (NA specifies when no university is found)</t>
  </si>
  <si>
    <t>Priyanka, K.</t>
  </si>
  <si>
    <t>Priyanka,  K.</t>
  </si>
  <si>
    <t>Amrita (NA specifies when no university is found, but in this case, the school itself could be considered a part of a larger university. However, without further context, it's best to return just the name mentioned.)</t>
  </si>
  <si>
    <t>Samyuktha, D.</t>
  </si>
  <si>
    <t>Samyuktha,  D.</t>
  </si>
  <si>
    <t>Amrita (NA specifies when no university is found, but since a school is mentioned, it implies there's an associated university)</t>
  </si>
  <si>
    <t>Surendran, J.K.</t>
  </si>
  <si>
    <t>Surendran,  Jyothikrishnan K.</t>
  </si>
  <si>
    <t>Amrita (NA specifies when there's no university mentioned)</t>
  </si>
  <si>
    <t>Mandal, S.</t>
  </si>
  <si>
    <t>Mandal,  Santanu</t>
  </si>
  <si>
    <t>2-s2.0-105021838011</t>
  </si>
  <si>
    <t>Sivan, A.</t>
  </si>
  <si>
    <t>Sivan,  Anjali</t>
  </si>
  <si>
    <t>Amrita School of Business
Rajagiri Business School</t>
  </si>
  <si>
    <t>Amrita School of Business, Coimbatore, TN, India, Equinoct Community Sourced Modelling Solutions, Kochi, India, Rajagiri Business School, Kochi, KL, India</t>
  </si>
  <si>
    <t>Thematic Analysis to Assess Business Continuity Intentions Among Women-Led Micro Enterprises in Kerala</t>
  </si>
  <si>
    <t>Menon, A.</t>
  </si>
  <si>
    <t>Menon,  Ajay</t>
  </si>
  <si>
    <t>Sandhya, G.</t>
  </si>
  <si>
    <t>Sandhya,  G.</t>
  </si>
  <si>
    <t>Navya, S.</t>
  </si>
  <si>
    <t>Navya,  S.</t>
  </si>
  <si>
    <t>Astha Santhosh, T.</t>
  </si>
  <si>
    <t>Astha Santhosh,  T.</t>
  </si>
  <si>
    <t>2-s2.0-105016858136</t>
  </si>
  <si>
    <t>Chand, K.L.K.M.P.</t>
  </si>
  <si>
    <t>Chand,  Korukonda L.K.M.Prem</t>
  </si>
  <si>
    <t>Amrita School of Engineering</t>
  </si>
  <si>
    <t>Department of Electrical and Electronic Engineering, Amrita School of Engineering, Coimbatore, Coimbatore, TN, India</t>
  </si>
  <si>
    <t>AI-Driven Financial Guidance: Bridging the Gender Gap in Economic Empowerment</t>
  </si>
  <si>
    <t>Monesh, V.S.</t>
  </si>
  <si>
    <t>Monesh,  V. Shri</t>
  </si>
  <si>
    <t>Lekshmi, R.R.</t>
  </si>
  <si>
    <t>Lekshmi,  R. R.</t>
  </si>
  <si>
    <t>2-s2.0-105005394848</t>
  </si>
  <si>
    <t>Parvathy, M.D.</t>
  </si>
  <si>
    <t>Parvathy,  M. D.</t>
  </si>
  <si>
    <t>Amrita University</t>
  </si>
  <si>
    <t>Amrita University, Amritapuri Campus, Kollam, KL, India</t>
  </si>
  <si>
    <t>Unravel the DFL Level Among Nationalized Bank Women Employees in Kerala</t>
  </si>
  <si>
    <t>2-s2.0-105005289408</t>
  </si>
  <si>
    <t>Alkoyak-Yildiz, M.</t>
  </si>
  <si>
    <t>Alkoyak-Yildiz,  Meltem</t>
  </si>
  <si>
    <t>School of Social and Behavioral Sciences, Amrita University, Amritapuri Campus, Kollam, KL, India</t>
  </si>
  <si>
    <t>Examining the perceptions and attitudes toward Women's employment and leadership in the blue economy: A case study of India</t>
  </si>
  <si>
    <t>Ajithkumar, N.</t>
  </si>
  <si>
    <t>Ajithkumar,  Nitin</t>
  </si>
  <si>
    <t>2-s2.0-105022172300</t>
  </si>
  <si>
    <t>Devi, V.S.</t>
  </si>
  <si>
    <t>Devi,  V. S.</t>
  </si>
  <si>
    <t>Department of Commerce and Management, Amrita University, Amritapuri Campus, Kollam, KL, India</t>
  </si>
  <si>
    <t>Assessing the Effectiveness of Deductions and Exemptions in Income Tax for Promoting Savings and Investments</t>
  </si>
  <si>
    <t>2-s2.0-85210228868</t>
  </si>
  <si>
    <t>Bhavani, R.R.</t>
  </si>
  <si>
    <t>Bhavani,  Rao R.</t>
  </si>
  <si>
    <t>Center for Women's Empowerment and Gender Equality, Amrita University, Amritapuri Campus, Kollam, KL, India</t>
  </si>
  <si>
    <t>Empowering Rural Women in India: SHG Formation and Training for Social Change using Humanitarian Technology</t>
  </si>
  <si>
    <t>Das, D.</t>
  </si>
  <si>
    <t>Das,  Dayana</t>
  </si>
  <si>
    <t>Matovu, B.</t>
  </si>
  <si>
    <t>Matovu,  Baker</t>
  </si>
  <si>
    <t>2-s2.0-85049513537</t>
  </si>
  <si>
    <t>Gutjahr, G.</t>
  </si>
  <si>
    <t>Gutjahr,  Georg</t>
  </si>
  <si>
    <t>Center for Research in Analytics and Technologies for Education (CREATE), Amrita University, Amritapuri Campus, Kollam, KL, India</t>
  </si>
  <si>
    <t>Towards an inclusive digital literacy framework for digital India</t>
  </si>
  <si>
    <t>Lukambagire, I.</t>
  </si>
  <si>
    <t>Lukambagire,  Isaac</t>
  </si>
  <si>
    <t>Marwaha, D.</t>
  </si>
  <si>
    <t>Marwaha,  Drishti</t>
  </si>
  <si>
    <t>Menon, R.</t>
  </si>
  <si>
    <t>Menon,  Rajani</t>
  </si>
  <si>
    <t>Durgalashmi, C.V.</t>
  </si>
  <si>
    <t>Durgalashmi,  C. V.</t>
  </si>
  <si>
    <t>Nedungadi, P.P.</t>
  </si>
  <si>
    <t>Nedungadi,  Prema P.</t>
  </si>
  <si>
    <t>Singh, V.</t>
  </si>
  <si>
    <t>Singh,  Vinod</t>
  </si>
  <si>
    <t>Amritha, N.</t>
  </si>
  <si>
    <t>Amritha,  Natarajan</t>
  </si>
  <si>
    <t>2-s2.0-85062470406</t>
  </si>
  <si>
    <t>Ray,  Sougata</t>
  </si>
  <si>
    <t>Department of Management, Amrita University, Amritapuri Campus, Kollam, KL, India</t>
  </si>
  <si>
    <t>Over-indebtedness and its drivers among microfinance borrowers in India</t>
  </si>
  <si>
    <t>Bhanu, V.R.</t>
  </si>
  <si>
    <t>Bhanu,  V. R.</t>
  </si>
  <si>
    <t>Nath, S.</t>
  </si>
  <si>
    <t>Nath,  Shyam</t>
  </si>
  <si>
    <t>Amrita Center for Economics and Governance, Amrita University, Amritapuri Campus, Kollam, KL, India</t>
  </si>
  <si>
    <t>2-s2.0-105010196429</t>
  </si>
  <si>
    <t>Muthulakshmi, M.</t>
  </si>
  <si>
    <t>Muthulakshmi,  M.</t>
  </si>
  <si>
    <t>Amrita Vishwa Vidyapeetham</t>
  </si>
  <si>
    <t>Department of Electrical &amp; Computer Engineering, Amrita Vishwa Vidyapeetham Chennai Campus, Vengal, TN, India</t>
  </si>
  <si>
    <t>An Algorithmic Approaches for Maximizing Return on Investment (ROI) Using Simple Moving Average (SMAC)</t>
  </si>
  <si>
    <t>2-s2.0-105000945946</t>
  </si>
  <si>
    <t>Kaladharan, S.</t>
  </si>
  <si>
    <t>Kaladharan,  Sanju</t>
  </si>
  <si>
    <t>Amrita School of Business, Coimbatore, TN, India, Amrita Vishwa Vidyapeetham, Coimbatore, TN, India</t>
  </si>
  <si>
    <t>Risks in Instant Loan Apps: Analyzing User Perceptions Using Machine Learning Approach</t>
  </si>
  <si>
    <t>2-s2.0-105016222308</t>
  </si>
  <si>
    <t>Shalini, S.</t>
  </si>
  <si>
    <t>Shalini,  S.</t>
  </si>
  <si>
    <t>Department of Commerce and Management, Amrita Vishwa Vidyapeetham, Mysuru Campus, Mysore, KA, India</t>
  </si>
  <si>
    <t>Data-Driven Exploration of Financial Literacy: A Multifactorial Approach</t>
  </si>
  <si>
    <t>Mahesh, R.</t>
  </si>
  <si>
    <t>Mahesh,  Rampilla</t>
  </si>
  <si>
    <t>Lekshmi, A.</t>
  </si>
  <si>
    <t>Lekshmi,  A.</t>
  </si>
  <si>
    <t>Atul, J.</t>
  </si>
  <si>
    <t>Atul,  J.</t>
  </si>
  <si>
    <t>Amrita Vishwa Vidyapeetham, Coimbatore, TN, India</t>
  </si>
  <si>
    <t>Manayath, M.</t>
  </si>
  <si>
    <t>Manayath,  Dhanya</t>
  </si>
  <si>
    <t>Pillai, A.J.</t>
  </si>
  <si>
    <t>Pillai,  Adith J.</t>
  </si>
  <si>
    <t>Vamshi, Y.B.R.K.</t>
  </si>
  <si>
    <t>Vamshi,  Y. B.R.Krishna</t>
  </si>
  <si>
    <t>2-s2.0-85214844241</t>
  </si>
  <si>
    <t>Bhaskaran, S.</t>
  </si>
  <si>
    <t>Bhaskaran,  Sreebha</t>
  </si>
  <si>
    <t>Amrita Vishwa Vidyapeetham University</t>
  </si>
  <si>
    <t>Amrita Vishwa Vidyapeetham University, Bangalore, Bengaluru, KA, India</t>
  </si>
  <si>
    <t>Building a Secure and Scalable Finance Chatbot: Client-Server Architecture, Load Balancing, and TLS Security</t>
  </si>
  <si>
    <t>Kavitha, C.R.</t>
  </si>
  <si>
    <t>Kavitha,  C. R.</t>
  </si>
  <si>
    <t>Reddy, T.A.</t>
  </si>
  <si>
    <t>Reddy,  T. Anisha</t>
  </si>
  <si>
    <t>Akhilesh, S.</t>
  </si>
  <si>
    <t>Akhilesh,  S.</t>
  </si>
  <si>
    <t>Manogna, S.</t>
  </si>
  <si>
    <t>Manogna,  Sodum</t>
  </si>
  <si>
    <t>2-s2.0-85066994579</t>
  </si>
  <si>
    <t>Nair, S.S.</t>
  </si>
  <si>
    <t>Nair,  Swathy S.</t>
  </si>
  <si>
    <t>Department of Commerce and Management, Amrita Vishwa Vidyapeetham University, Kochi, Kochi, KL, India</t>
  </si>
  <si>
    <t>The impact on financial inclusion in the successful implentation of pradhanmantri jan dhanyojana (Pmjdy) scheme</t>
  </si>
  <si>
    <t>2-s2.0-105021807832</t>
  </si>
  <si>
    <t>Joseph, J.</t>
  </si>
  <si>
    <t>Joseph,  Job</t>
  </si>
  <si>
    <t>Amrita Vishwa Vidyapeetham University, Kochi, Kochi, KL, India</t>
  </si>
  <si>
    <t>The Influence of Finfluencers on Student Investment Decisions</t>
  </si>
  <si>
    <t>Krishna, M.B.</t>
  </si>
  <si>
    <t>Krishna,  M. B.</t>
  </si>
  <si>
    <t>Ashok, S.</t>
  </si>
  <si>
    <t>Ashok,  Sandhra</t>
  </si>
  <si>
    <t>Rahul</t>
  </si>
  <si>
    <t>Rahul,  null</t>
  </si>
  <si>
    <t>Shivaprakash, S.</t>
  </si>
  <si>
    <t>Shivaprakash,  Santhosh M.</t>
  </si>
  <si>
    <t>2-s2.0-85179448782</t>
  </si>
  <si>
    <t>Vinayachandran, V.</t>
  </si>
  <si>
    <t>Vinayachandran,  Vidhya</t>
  </si>
  <si>
    <t>Humanities, Amrita Vishwa Vidyapeetham University, Kochi, Kochi, KL, India</t>
  </si>
  <si>
    <t>Exploring Literature on Financial Socialization – A Bibliometric Analysis</t>
  </si>
  <si>
    <t>Parthasarathy, S.L.</t>
  </si>
  <si>
    <t>Parthasarathy,  Souparnna Lakshmi</t>
  </si>
  <si>
    <t>2-s2.0-105013877326</t>
  </si>
  <si>
    <t>Morrar, R.</t>
  </si>
  <si>
    <t>Morrar,  Rabeh</t>
  </si>
  <si>
    <t>An-Najah National University</t>
  </si>
  <si>
    <t>Department of Economics, An-Najah National University, Nablus, Nablus, Palestine</t>
  </si>
  <si>
    <t>Persistent gender disparities in financial inclusion in palestine after COVID-19 pandemic</t>
  </si>
  <si>
    <t>2-s2.0-105010006695</t>
  </si>
  <si>
    <t>Abdeljawad, I.</t>
  </si>
  <si>
    <t>Abdeljawad,  Islam</t>
  </si>
  <si>
    <t>Faculty of Business and Communication, An-Najah National University, Nablus, Nablus, Palestine</t>
  </si>
  <si>
    <t>SHAPING ENTREPRENEURIAL PERFORMANCE IN SMALL BUSINESS SECTORS: DOES ISLAMIC FINANCIAL INSTITUTIONS’ SUPPORT MATTER?</t>
  </si>
  <si>
    <t>Kellner, S.</t>
  </si>
  <si>
    <t>Kellner,  Scott</t>
  </si>
  <si>
    <t>AnMed Health (University NA if not specified)</t>
  </si>
  <si>
    <t>AnMed Health, Anderson, SC, United States</t>
  </si>
  <si>
    <t>2-s2.0-84867975730</t>
  </si>
  <si>
    <t>Temizel, F.</t>
  </si>
  <si>
    <t>Temizel,  Fatih</t>
  </si>
  <si>
    <t>Anadolu Üniversitesi</t>
  </si>
  <si>
    <t>Faculty of Economics and Administrative Sciences, Anadolu Üniversitesi, Eskisehir, Eskisehir, Turkey</t>
  </si>
  <si>
    <t>The effects of financial literacy on the borrowing behaviour of Turkish financial consumers</t>
  </si>
  <si>
    <t>2-s2.0-85096161628</t>
  </si>
  <si>
    <t>Ozdemir Erdoǧan, E.</t>
  </si>
  <si>
    <t>Ozdemir Erdoǧan,  Emel</t>
  </si>
  <si>
    <t>Department of Educational Sciences, Anadolu Üniversitesi, Eskisehir, Eskisehir, Turkey</t>
  </si>
  <si>
    <t>An analysis of the interaction between mathematical literacy and financial literacy in PISA*</t>
  </si>
  <si>
    <t>2-s2.0-105013803418</t>
  </si>
  <si>
    <t>Üztemur, S.</t>
  </si>
  <si>
    <t>Üztemur,  Servet Suna</t>
  </si>
  <si>
    <t>Department of Turkish and Social Sciences Education, Anadolu Üniversitesi, Eskisehir, Eskisehir, Turkey</t>
  </si>
  <si>
    <t>Young Ages, Big Decisions: Development and Initial Validation of the Multidimensional Financial Literacy Scale for Adolescents</t>
  </si>
  <si>
    <t>2-s2.0-85091739586</t>
  </si>
  <si>
    <t>Yazici, A.</t>
  </si>
  <si>
    <t>Yazici,  Ayla</t>
  </si>
  <si>
    <t>Department of Economics, Anadolu Üniversitesi, Eskisehir, Eskisehir, Turkey</t>
  </si>
  <si>
    <t>The importance of financial literacy for women’s financial inclusion</t>
  </si>
  <si>
    <t>Köse, T.Ç.</t>
  </si>
  <si>
    <t>Köse,  Tuba Çengelci</t>
  </si>
  <si>
    <t>Sayilir, Ö.</t>
  </si>
  <si>
    <t>Sayilir,  Özlem</t>
  </si>
  <si>
    <t>2-s2.0-85206034546</t>
  </si>
  <si>
    <t>MacLeod, A.</t>
  </si>
  <si>
    <t>MacLeod,  Andrew</t>
  </si>
  <si>
    <t>Andathyn (NA if no university is present)</t>
  </si>
  <si>
    <t>Andathyn, Oban Argyll and Bute, United Kingdom</t>
  </si>
  <si>
    <t>Food fraud prevention strategies: Building an effective verification ecosystem</t>
  </si>
  <si>
    <t>2-s2.0-105001765815</t>
  </si>
  <si>
    <t>Lavanya, P.B.</t>
  </si>
  <si>
    <t>Lavanya,  P. B.</t>
  </si>
  <si>
    <t>Andhra Loyola Institute of Engineering and Technology</t>
  </si>
  <si>
    <t>Andhra Loyola Institute of Engineering and Technology, Vijayawada, AP, India</t>
  </si>
  <si>
    <t>Issues and challenges of financial inclusion: Empowering the underserved</t>
  </si>
  <si>
    <t>2-s2.0-105014774379</t>
  </si>
  <si>
    <t>Murthy, K.V.R.</t>
  </si>
  <si>
    <t>Murthy,  Kudumala Venkata Ramana</t>
  </si>
  <si>
    <t>427</t>
  </si>
  <si>
    <t>Andhra University</t>
  </si>
  <si>
    <t>Department of Commerce and Management Studies, Andhra University, Visakhapatnam, AP, India</t>
  </si>
  <si>
    <t>Psychological Factors and Investment Decision Making</t>
  </si>
  <si>
    <t>Raghu, T.</t>
  </si>
  <si>
    <t>Raghu,  Tanna</t>
  </si>
  <si>
    <t>Teshaboyev, A.Y.</t>
  </si>
  <si>
    <t>Teshaboyev,  Akramjon Y.</t>
  </si>
  <si>
    <t>Andijan State Institute of Foreign Languages</t>
  </si>
  <si>
    <t>Andijan State Institite of Foreign Languages, Pedagogy and Psychology, Andizhan, Uzbekistan</t>
  </si>
  <si>
    <t>Mirzakarimova, M.M.</t>
  </si>
  <si>
    <t>Mirzakarimova,  Maxliyoxon M.</t>
  </si>
  <si>
    <t>Umnov, D.G.</t>
  </si>
  <si>
    <t>Umnov,  Dmitriy G.</t>
  </si>
  <si>
    <t>Andijan State University</t>
  </si>
  <si>
    <t>Andijan State University, Andizhan, Andijan, Uzbekistan, The Department of Social Humanitarian Sciences, Andijan State Institute of Foreign Languages, Andizhan, Uzbekistan</t>
  </si>
  <si>
    <t>2-s2.0-85085899538</t>
  </si>
  <si>
    <t>Bazarova, I.R</t>
  </si>
  <si>
    <t>Bazarova,  Iroda Ravshanbekovna</t>
  </si>
  <si>
    <t>Andijan State University, Andizhan, Andijan, Uzbekistan</t>
  </si>
  <si>
    <t>International Сooperation in the development of primary education in the ferghana valley</t>
  </si>
  <si>
    <t>2-s2.0-85208734276</t>
  </si>
  <si>
    <t>Peprah, W.K.</t>
  </si>
  <si>
    <t>Peprah,  Williams Kwasi</t>
  </si>
  <si>
    <t>Andrews University</t>
  </si>
  <si>
    <t>Department of Accounting, Andrews University, Berrien Springs, MI, United States</t>
  </si>
  <si>
    <t>The Mediating Effect of Financial Literacy on Blockchain Technology Application and Financial Risk: Insight from Ghanaian Professionals towards Policy Recommendations</t>
  </si>
  <si>
    <t>2-s2.0-85218996448</t>
  </si>
  <si>
    <t>Correlate of Savings Attitude and Generational Poverty as Mediated by Financial Literacy: Evidence from Ghana</t>
  </si>
  <si>
    <t>2-s2.0-84868551899</t>
  </si>
  <si>
    <t>Celso, A.</t>
  </si>
  <si>
    <t>Celso,  Anthony N.</t>
  </si>
  <si>
    <t>Angelo State University</t>
  </si>
  <si>
    <t>Department of Security Studies and Criminal Justice, Angelo State University, San Angelo, TX, United States</t>
  </si>
  <si>
    <t>Al Qaeda affiliates operating in failed states: The next front in the war on terror</t>
  </si>
  <si>
    <t>2-s2.0-85176932288</t>
  </si>
  <si>
    <t>Wang,  Song</t>
  </si>
  <si>
    <t>Department of Accounting, Angelo State University, San Angelo, TX, United States</t>
  </si>
  <si>
    <t>Risk preference, payday loans and other alternative financial services</t>
  </si>
  <si>
    <t>2-s2.0-85169832468</t>
  </si>
  <si>
    <t>Shu, H.</t>
  </si>
  <si>
    <t>Shu,  Hao</t>
  </si>
  <si>
    <t>Anhui Agricultural University</t>
  </si>
  <si>
    <t>School of Economics and Management, Anhui Agricultural University, Hefei, Anhui, China</t>
  </si>
  <si>
    <t>Impact of financial investment on confidence in a happy future retirement</t>
  </si>
  <si>
    <t>2-s2.0-85104420035</t>
  </si>
  <si>
    <t>Wang, B.</t>
  </si>
  <si>
    <t>Wang,  Bin</t>
  </si>
  <si>
    <t>Anhui Polytechnic University</t>
  </si>
  <si>
    <t>School of Mathematics and Physics, Anhui Polytechnic University, Wuhu, Anhui, China</t>
  </si>
  <si>
    <t>The effect of financial literacy on rural households insurance participation: evidence from farmers in southwest China</t>
  </si>
  <si>
    <t>Wang, C.</t>
  </si>
  <si>
    <t>Wang,  Chuanyu</t>
  </si>
  <si>
    <t>Liu, W.</t>
  </si>
  <si>
    <t>Liu,  Wenzhen</t>
  </si>
  <si>
    <t>Anhui Polytechnic University, Southwestern University of Finance and Economics (NA for any additional entities not identified as a university)</t>
  </si>
  <si>
    <t>School of Mathematics and Physics, Anhui Polytechnic University, Wuhu, Anhui, China, Southwestern University of Finance and Economics, Chengdu, Sichuan, China</t>
  </si>
  <si>
    <t>2-s2.0-105008965525</t>
  </si>
  <si>
    <t>He, Q.</t>
  </si>
  <si>
    <t>He,  Qingyun</t>
  </si>
  <si>
    <t>Anhui Science and Technology University</t>
  </si>
  <si>
    <t>Anhui Science and Technology University, Bengbu, Anhui, China</t>
  </si>
  <si>
    <t>Integrating Financial Knowledge for Explainable Stock Market Sentiment Analysis via Query-Guided Attention</t>
  </si>
  <si>
    <t>2-s2.0-85205572146</t>
  </si>
  <si>
    <t>Hu, L.</t>
  </si>
  <si>
    <t>Hu,  Lian</t>
  </si>
  <si>
    <t>Anhui University of Finance and Economics</t>
  </si>
  <si>
    <t>School of Economics, Anhui University of Finance and Economics, Bengbu, China, Urban and Rural Development Research Center, Anhui University of Finance and Economics, Bengbu, China</t>
  </si>
  <si>
    <t>Digital Financial Inclusion and Poverty-Alleviation Resilience of Chinese Rural Households</t>
  </si>
  <si>
    <t>2-s2.0-85158101010</t>
  </si>
  <si>
    <t>Liu, B.</t>
  </si>
  <si>
    <t>Liu,  Bofan</t>
  </si>
  <si>
    <t>School of International Trade and Economics, Anhui University of Finance and Economics, Bengbu, China</t>
  </si>
  <si>
    <t>Can financial literacy be a substitute for financial advisers? Evidence from China</t>
  </si>
  <si>
    <t>2-s2.0-85132902776</t>
  </si>
  <si>
    <t>Song, M.</t>
  </si>
  <si>
    <t>Song,  Malin</t>
  </si>
  <si>
    <t>School of Statistics and Applied Mathematics, Anhui University of Finance and Economics, Bengbu, China</t>
  </si>
  <si>
    <t>The interrelationship of air quality, investor sentiment, and stock market liquidity: a review of China</t>
  </si>
  <si>
    <t>Fang, X.</t>
  </si>
  <si>
    <t>Fang,  Xinwei</t>
  </si>
  <si>
    <t>School of Economics, Anhui University of Finance and Economics, Bengbu, China</t>
  </si>
  <si>
    <t>Sheng, D.</t>
  </si>
  <si>
    <t>Sheng,  Di</t>
  </si>
  <si>
    <t>Wang, D.</t>
  </si>
  <si>
    <t>Wang,  Dianshuang</t>
  </si>
  <si>
    <t>2-s2.0-105014981145</t>
  </si>
  <si>
    <t>Lu, Z.</t>
  </si>
  <si>
    <t>Lu,  Zhang</t>
  </si>
  <si>
    <t>Anhui Xinhua University
Management &amp; Science University</t>
  </si>
  <si>
    <t>School of Accounting and Finance, Anhui Xinhua University, Hefei, Anhui, China, Post Graduate Centre, Management &amp; Science University, Malaysia, Shah Alam, Selangor, Malaysia</t>
  </si>
  <si>
    <t>Determinants of Digital Inclusive Financial Services in Anhui Province, China: The Mediating Role of Financial Performance</t>
  </si>
  <si>
    <t>2-s2.0-105005556224</t>
  </si>
  <si>
    <t>Cai, Y.</t>
  </si>
  <si>
    <t>Cai,  Yunchao</t>
  </si>
  <si>
    <t>Ankang University</t>
  </si>
  <si>
    <t>School of Economics and Management, Ankang University, Ankang, Shanxi, China</t>
  </si>
  <si>
    <t>Unpacking the role of financial literacy in the debt-mental health nexus: evidence from China</t>
  </si>
  <si>
    <t>2-s2.0-85107415408</t>
  </si>
  <si>
    <t>Ünvan, Y.A.</t>
  </si>
  <si>
    <t>Ünvan,  Yuksel Akay</t>
  </si>
  <si>
    <t>Ankara Yildirim Beyazit University</t>
  </si>
  <si>
    <t>Department of Banking and Finance, Ankara Yildirim Beyazit University, Ankara, Turkey</t>
  </si>
  <si>
    <t>Financial Literacy Concept and the Importance of Financial Education</t>
  </si>
  <si>
    <t>2-s2.0-85174183018</t>
  </si>
  <si>
    <t>Kapusuzoglu, A.</t>
  </si>
  <si>
    <t>Kapusuzoglu,  Ayhan</t>
  </si>
  <si>
    <t>Ankara Yildirim Beyazit University, Ankara, Turkey</t>
  </si>
  <si>
    <t>The relationships between financial literacy and individual pension system and a perspective for renewable energy investments</t>
  </si>
  <si>
    <t>Ceylan, N.B.</t>
  </si>
  <si>
    <t>Ceylan,  Nildag Basak</t>
  </si>
  <si>
    <t>2-s2.0-79955565182</t>
  </si>
  <si>
    <t>Doǧanay, M.</t>
  </si>
  <si>
    <t>Doǧanay,  Murat</t>
  </si>
  <si>
    <t>Ankara Üniversitesi</t>
  </si>
  <si>
    <t>Department of Business Administration, Ankara Üniversitesi, Ankara, Turkey</t>
  </si>
  <si>
    <t>Financial education in turkey and expectations of practice</t>
  </si>
  <si>
    <t>2-s2.0-85146487544</t>
  </si>
  <si>
    <t>Sudha, B.</t>
  </si>
  <si>
    <t>Sudha,  B.</t>
  </si>
  <si>
    <t>Anna Adarsh College for Women</t>
  </si>
  <si>
    <t>Department of Commerce, Anna Adarsh College for Women, Chennai, TN, India</t>
  </si>
  <si>
    <t>An Empirical Study of Association Among Financial Literacy, Financial Attitude and Financial Behaviour of Gen - Z</t>
  </si>
  <si>
    <t>Vijayalakshmi, R.</t>
  </si>
  <si>
    <t>Vijayalakshmi,  R.</t>
  </si>
  <si>
    <t>2-s2.0-84947439568</t>
  </si>
  <si>
    <t>Subha, M.V.</t>
  </si>
  <si>
    <t>Subha,  M. V.</t>
  </si>
  <si>
    <t>Anna University</t>
  </si>
  <si>
    <t>Regional Center, Anna University, Chennai, TN, India</t>
  </si>
  <si>
    <t>A study on the influence of financial literacy on individual savings behavior</t>
  </si>
  <si>
    <t>2-s2.0-84944742875</t>
  </si>
  <si>
    <t>Department of Management Studies, Anna University, Chennai, TN, India</t>
  </si>
  <si>
    <t>Assessment of financial literacy levels - A case of financial attitude, behaviour and parental influence among postgraduate students</t>
  </si>
  <si>
    <t>2-s2.0-85179916385</t>
  </si>
  <si>
    <t>Srinivasan, K.</t>
  </si>
  <si>
    <t>Srinivasan,  Kuppusamy</t>
  </si>
  <si>
    <t>School of Management, Anna University, Chennai, TN, India</t>
  </si>
  <si>
    <t>Investigating self-efficacy and behavioural bias on investment decisions</t>
  </si>
  <si>
    <t>2-s2.0-84943647802</t>
  </si>
  <si>
    <t>Anna University, Chennai, TN, India</t>
  </si>
  <si>
    <t>A study on the factors determining financial literacy of households</t>
  </si>
  <si>
    <t>2-s2.0-85078360999</t>
  </si>
  <si>
    <t>Partha Sarath, S.</t>
  </si>
  <si>
    <t>Partha Sarath,  S.</t>
  </si>
  <si>
    <t>Annamacharya Institute of Technology &amp; Sciences</t>
  </si>
  <si>
    <t>Annamacharya Institute of Technology &amp; Sciences, Rajampet, Rajampet, AP, India</t>
  </si>
  <si>
    <t>Computing the influences of financial literacy and its impact on investment behavior in selected emerging regions of Andhra Pradesh</t>
  </si>
  <si>
    <t>Potala, P.</t>
  </si>
  <si>
    <t>Potala,  Venkata Subbiah</t>
  </si>
  <si>
    <t>2-s2.0-105005626013</t>
  </si>
  <si>
    <t>Partha Sarathi, S.</t>
  </si>
  <si>
    <t>Partha Sarathi,  S.</t>
  </si>
  <si>
    <t>Annamacharya PG College of Computer Studies</t>
  </si>
  <si>
    <t>Annamacharya PG College of Computer Studies, Rajampet, AP, India</t>
  </si>
  <si>
    <t>Socio-Demographic Influences on Financial Literacy: An Analysis of Annamacharya University Students</t>
  </si>
  <si>
    <t>2-s2.0-105016802190</t>
  </si>
  <si>
    <t>Uma, B.</t>
  </si>
  <si>
    <t>Uma,  B.</t>
  </si>
  <si>
    <t>Annamalai University</t>
  </si>
  <si>
    <t>Department of Commerce, Annamalai University, Chidambaram, TN, India</t>
  </si>
  <si>
    <t>The Psychological and Behavioural Determinants of Mutual Fund Investment Decisions in Bengaluru: A Mixed-Method Approach</t>
  </si>
  <si>
    <t>Maheswari, V.</t>
  </si>
  <si>
    <t>Maheswari,  V.</t>
  </si>
  <si>
    <t>2-s2.0-85215625130</t>
  </si>
  <si>
    <t>Zhang, S.</t>
  </si>
  <si>
    <t>Zhang,  Shujun</t>
  </si>
  <si>
    <t>Anqing Normal University</t>
  </si>
  <si>
    <t>School of Economics and Management, Anqing Normal University, Anqing, Anhui, China</t>
  </si>
  <si>
    <t>The impact of digital finance on farmers' consumption decisions: An analysis based on the moderating effect of risk preference</t>
  </si>
  <si>
    <t>2-s2.0-85201577732</t>
  </si>
  <si>
    <t>Lyu, W.</t>
  </si>
  <si>
    <t>Lyu,  Wenyi</t>
  </si>
  <si>
    <t>Antai College of Economics and Management</t>
  </si>
  <si>
    <t>Antai College of Economics and Management, Shanghai, China</t>
  </si>
  <si>
    <t>Peer effects in digital inclusive finance participation decisions: Evidence from rural China</t>
  </si>
  <si>
    <t>Zhang, J.</t>
  </si>
  <si>
    <t>Zhang,  Jiajun</t>
  </si>
  <si>
    <t>Yu, L.</t>
  </si>
  <si>
    <t>Yu,  Leng</t>
  </si>
  <si>
    <t>2-s2.0-85196295507</t>
  </si>
  <si>
    <t>Akbaş, M.Ç.</t>
  </si>
  <si>
    <t>Akbaş,  Müzeyyen Çiğdem</t>
  </si>
  <si>
    <t>Antalya Bilim University</t>
  </si>
  <si>
    <t>Vocational School of Health, Antalya Bilim University, Antalya, Antalya, Turkey</t>
  </si>
  <si>
    <t>Financial Literacy as Part of Empowerment Education for Later Life: A Spectrum of Perspectives, Challenges and Implications for Individuals, Educators and Policymakers in the Modern Digital Economy</t>
  </si>
  <si>
    <t>2-s2.0-84928111851</t>
  </si>
  <si>
    <t>Lombardo, R.</t>
  </si>
  <si>
    <t>Lombardo,  Richard</t>
  </si>
  <si>
    <t>Anthem Institute</t>
  </si>
  <si>
    <t>Anthem Institute, Cherry Hill, NJ, United States</t>
  </si>
  <si>
    <t>An Analysis of the Nature of the Relationship Between SAT Scores and Financial Literacy</t>
  </si>
  <si>
    <t>2-s2.0-84902290448</t>
  </si>
  <si>
    <t>You, Y.Q.</t>
  </si>
  <si>
    <t>You,  Yuqing</t>
  </si>
  <si>
    <t>Anyang Vocational and Technical College (or Anyang in case it refers to a city)</t>
  </si>
  <si>
    <t>Department of Anyang vocational and technical college, Radio and television university work, China</t>
  </si>
  <si>
    <t>Construction and application network to economic law teaching</t>
  </si>
  <si>
    <t>2-s2.0-85194757503</t>
  </si>
  <si>
    <t>Sharma, P.C.</t>
  </si>
  <si>
    <t>Sharma,  Pooja Chaturvedi</t>
  </si>
  <si>
    <t>Apeejay School of Management</t>
  </si>
  <si>
    <t>Department of Accounting and Finance, Apeejay School of Management, New Delhi, DL, India</t>
  </si>
  <si>
    <t>Impact of Emotional Intelligence on Investment Decision</t>
  </si>
  <si>
    <t>2-s2.0-85190541685</t>
  </si>
  <si>
    <t>Sharma, P.</t>
  </si>
  <si>
    <t>Unveiling investment behavior: through emotional intelligence, social stigma, financial literacy and risk tolerance</t>
  </si>
  <si>
    <t>2-s2.0-85068805749</t>
  </si>
  <si>
    <t>Hamilton, L.</t>
  </si>
  <si>
    <t>Hamilton,  Leah</t>
  </si>
  <si>
    <t>Appalachian State University</t>
  </si>
  <si>
    <t>Department of Social Work, Appalachian State University, Boone, NC, United States</t>
  </si>
  <si>
    <t>Does generous welfare policy encourage dependence? TANF asset limits and duration of program participation</t>
  </si>
  <si>
    <t>2-s2.0-85205061508</t>
  </si>
  <si>
    <t>Pandey, S.</t>
  </si>
  <si>
    <t>Pandey,  Sabina</t>
  </si>
  <si>
    <t>Appalachian State University, Boone, NC, United States</t>
  </si>
  <si>
    <t>Social Media for Investment Advice and Financial Satisfaction: Does Generation Matter?</t>
  </si>
  <si>
    <t>2-s2.0-85217999193</t>
  </si>
  <si>
    <t>Roten, I.C.</t>
  </si>
  <si>
    <t>Roten,  Ivan C.</t>
  </si>
  <si>
    <t>Department of Finance, Appalachian State University, Boone, NC, United States</t>
  </si>
  <si>
    <t>Financial Education</t>
  </si>
  <si>
    <t>Wingrove, T.</t>
  </si>
  <si>
    <t>Wingrove,  Twila</t>
  </si>
  <si>
    <t>Department of Psychology, Appalachian State University, Boone, NC, United States</t>
  </si>
  <si>
    <t>Hamiter, M.</t>
  </si>
  <si>
    <t>Hamiter,  Madeline</t>
  </si>
  <si>
    <t>Woodford, K.</t>
  </si>
  <si>
    <t>Woodford,  Kati</t>
  </si>
  <si>
    <t>2-s2.0-85197626741</t>
  </si>
  <si>
    <t>Human capital and pandemic-related stimulus usage</t>
  </si>
  <si>
    <t>Johnston, J.</t>
  </si>
  <si>
    <t>Johnston,  Jarrod G.</t>
  </si>
  <si>
    <t>2-s2.0-85215708882</t>
  </si>
  <si>
    <t>Investors' Response to Market Volatility and Financial Sophistication</t>
  </si>
  <si>
    <t>2-s2.0-85077718646</t>
  </si>
  <si>
    <t>Marcum, C.</t>
  </si>
  <si>
    <t>Marcum,  Catherine D.</t>
  </si>
  <si>
    <t>Department of Government and Justice Studies, Appalachian State University, Boone, NC, United States</t>
  </si>
  <si>
    <t>A Consideration for Increasing Post-Release Financial Success</t>
  </si>
  <si>
    <t>2-s2.0-105009433410</t>
  </si>
  <si>
    <t>Financial Self-Efficacy and Debt Behavior: Does Gender or Marriage Matter?</t>
  </si>
  <si>
    <t>Applied Science Private University</t>
  </si>
  <si>
    <t>Department of Finance and Banking Sciences, Applied Science Private University, Amman, Jordan</t>
  </si>
  <si>
    <t>2-s2.0-105003000893</t>
  </si>
  <si>
    <t>Abu Hmeidan, T.M.A.</t>
  </si>
  <si>
    <t>Abu Hmeidan,  Tahreer</t>
  </si>
  <si>
    <t>Applied Science Private University, Amman, Jordan</t>
  </si>
  <si>
    <t>The Role of Social Media in Amplifying FinTech Brand Awareness</t>
  </si>
  <si>
    <t>2-s2.0-105003394535</t>
  </si>
  <si>
    <t>Department of Financial Technology and Risk Management, Applied Science Private University, Amman, Jordan</t>
  </si>
  <si>
    <t>Digital financial literacy and usage of cashless payments in Jordan: the moderating role of gender</t>
  </si>
  <si>
    <t>Al-Naimi, A.A.</t>
  </si>
  <si>
    <t>Al-Naimi,  Ahmad A.</t>
  </si>
  <si>
    <t>Hameed Aldulaimi, S.H.</t>
  </si>
  <si>
    <t>Hameed Aldulaimi,  Saeed Hameed Kurdi</t>
  </si>
  <si>
    <t>Applied Science University</t>
  </si>
  <si>
    <t>Collage of Administrative Sciences, Applied Science University, Al Eker, Bahrain</t>
  </si>
  <si>
    <t>2-s2.0-85123006620</t>
  </si>
  <si>
    <t>Youssef, A.</t>
  </si>
  <si>
    <t>Youssef,  Amr Ahmed Aly</t>
  </si>
  <si>
    <t>Arab Academy for Science</t>
  </si>
  <si>
    <t>Graduate School of Business, Arab Academy for Science, Technology and Maritime Transport, Alexandria, Alexandria, Egypt</t>
  </si>
  <si>
    <t>THE EFFECT OF FINANCIAL LITERACY ON BEHAVIORAL BIASES OF INDIVIDUAL INVESTORS IN THE EGYPTIAN STOCK EXCHANGE</t>
  </si>
  <si>
    <t>Tantawi, P.</t>
  </si>
  <si>
    <t>Tantawi,  Passent Ibrahim</t>
  </si>
  <si>
    <t>Arab Academy for Science, Technology and Maritime Transport, Alexandria, Alexandria, Egypt</t>
  </si>
  <si>
    <t>Saeed, M.</t>
  </si>
  <si>
    <t>Saeed,  Mohammad</t>
  </si>
  <si>
    <t>Ragheb, M.</t>
  </si>
  <si>
    <t>Ragheb,  Mohamed Abdel Salam</t>
  </si>
  <si>
    <t>2-s2.0-105012406520</t>
  </si>
  <si>
    <t>Darwish, F.S.M.</t>
  </si>
  <si>
    <t>Darwish,  Fairouz</t>
  </si>
  <si>
    <t>Arab American University
Birzeit University</t>
  </si>
  <si>
    <t>Department of Finance, Arab American University, Palestine, Jenin, West Bank, Palestine, Department of Finance, Birzeit University, Birzeit, Palestine</t>
  </si>
  <si>
    <t>Financial literacy and investment decision: an empirical study from the Palestine Stock Exchange</t>
  </si>
  <si>
    <t>2-s2.0-85200039111</t>
  </si>
  <si>
    <t>Veerasamy, V.</t>
  </si>
  <si>
    <t>Veerasamy,  Rengarajan</t>
  </si>
  <si>
    <t>Arab Open University</t>
  </si>
  <si>
    <t>Faculty of Business Studies, Arab Open University, Muscat, Oman</t>
  </si>
  <si>
    <t>Strategies for Leveraging Digital Libraries to Improve Financial Literacy among Rural Entrepreneurial Women</t>
  </si>
  <si>
    <t>2-s2.0-105011296005</t>
  </si>
  <si>
    <t>Malik, S.</t>
  </si>
  <si>
    <t>Malik,  Sawsan</t>
  </si>
  <si>
    <t>Arab Open University Kuwait, Safat, Kuwait</t>
  </si>
  <si>
    <t>Investigating the causes of financial default among SMEs in Kuwait with evidence from the national fund for enterprise development</t>
  </si>
  <si>
    <t>2-s2.0-105005964522</t>
  </si>
  <si>
    <t>Subramanian, K.P.</t>
  </si>
  <si>
    <t>Subramanian,  Kabaly P.</t>
  </si>
  <si>
    <t>Financial Literacy and Wellness in South India: The Mediating Role of Self-Efficacy</t>
  </si>
  <si>
    <t>2-s2.0-85209482391</t>
  </si>
  <si>
    <t>Aloumi, D.</t>
  </si>
  <si>
    <t>Aloumi,  Dalal</t>
  </si>
  <si>
    <t>Factors influencing consumer interactions with FinTech services</t>
  </si>
  <si>
    <t>Alkhaldi, A.</t>
  </si>
  <si>
    <t>Alkhaldi,  Afnan N.</t>
  </si>
  <si>
    <t>Alhaimer, R.</t>
  </si>
  <si>
    <t>Alhaimer,  Rashed Salem</t>
  </si>
  <si>
    <t>2-s2.0-85074761728</t>
  </si>
  <si>
    <t>Abu-Hamed, T.A.</t>
  </si>
  <si>
    <t>Abu-Hamed,  Tareq</t>
  </si>
  <si>
    <t>Arava Institute for Environmental Studies</t>
  </si>
  <si>
    <t>Arava Institute for Environmental Studies Israel, Eilat, Israel, Dead Sea-Arava Science Center, Dead Sea, Israel</t>
  </si>
  <si>
    <t>Israel</t>
  </si>
  <si>
    <t>Assessing the success and failure of biogas units in Israel: Social niches, practices, and transitions among Bedouin villages</t>
  </si>
  <si>
    <t>2-s2.0-85213493360</t>
  </si>
  <si>
    <t>Agazhi, Z.D.</t>
  </si>
  <si>
    <t>Agazhi,  Zenaye Degefu</t>
  </si>
  <si>
    <t>Arba Minch University</t>
  </si>
  <si>
    <t>Department of Economics, Arba Minch University, Arba Minch, Ethiopia</t>
  </si>
  <si>
    <t>Vulnerability to multidimensional food insecurity: empirical evidence from wheat farmers in the Arsi Zone of Ethiopia</t>
  </si>
  <si>
    <t>Alemu, M.</t>
  </si>
  <si>
    <t>Alemu,  Mebratu</t>
  </si>
  <si>
    <t>Mada, M.</t>
  </si>
  <si>
    <t>Mada,  Melkamu</t>
  </si>
  <si>
    <t>2-s2.0-105008341040</t>
  </si>
  <si>
    <t>Kikwasi, G.J.</t>
  </si>
  <si>
    <t>Kikwasi,  Geraldine John</t>
  </si>
  <si>
    <t>Ardhi University</t>
  </si>
  <si>
    <t>Department of Building Economics, Ardhi University, Dar Es Salaam, Tanzania</t>
  </si>
  <si>
    <t>Tanzania</t>
  </si>
  <si>
    <t>Adequacy of contractor’s financial capability weighing criteria in Tanzania construction projects: a quadratic and gap analysis</t>
  </si>
  <si>
    <t>2-s2.0-85055091354</t>
  </si>
  <si>
    <t>Chiwambo, D.M.</t>
  </si>
  <si>
    <t>Chiwambo,  Dorice M.</t>
  </si>
  <si>
    <t>Institute of Human Settlements Studies, Ardhi University, Dar Es Salaam, Tanzania</t>
  </si>
  <si>
    <t>Assessing land titles application and uptake in regularised informal settlements in Tanzania</t>
  </si>
  <si>
    <t>2-s2.0-85063863472</t>
  </si>
  <si>
    <t>Kusiluka, M.M.</t>
  </si>
  <si>
    <t>Kusiluka,  Moses Mpogole</t>
  </si>
  <si>
    <t>Ardhi University, Dar Es Salaam, Tanzania</t>
  </si>
  <si>
    <t>Acceptability of residential licences as quasi-land ownership documents: Evidence from Tanzania</t>
  </si>
  <si>
    <t>2-s2.0-85096978975</t>
  </si>
  <si>
    <t>Kavishe, N.</t>
  </si>
  <si>
    <t>Kavishe,  Neema</t>
  </si>
  <si>
    <t>School of Architecture, Construction Economics and Management, Ardhi University, Dar Es Salaam, Tanzania</t>
  </si>
  <si>
    <t>Factors influencing bid/no bid decision of foreign contractors in Tanzania</t>
  </si>
  <si>
    <t>Sospeter, N.G.</t>
  </si>
  <si>
    <t>Sospeter,  Nyamagere Gladys</t>
  </si>
  <si>
    <t>Lulyalya, L.P.</t>
  </si>
  <si>
    <t>Lulyalya,  Laban Philemon</t>
  </si>
  <si>
    <t>Department of Land Management and Valuation, Ardhi University, Dar Es Salaam, Tanzania</t>
  </si>
  <si>
    <t>2-s2.0-85096237672</t>
  </si>
  <si>
    <t>Even-Zohar, A.</t>
  </si>
  <si>
    <t>Even-Zohar,  Ahuva</t>
  </si>
  <si>
    <t>Ariel University</t>
  </si>
  <si>
    <t>Ariel University, Ariel, Israel</t>
  </si>
  <si>
    <t>Social Work Students Acquiring Tools to Help Families Manage Their Household Finances</t>
  </si>
  <si>
    <t>2-s2.0-85173515851</t>
  </si>
  <si>
    <t>Inamdar, V.</t>
  </si>
  <si>
    <t>Inamdar,  Varada</t>
  </si>
  <si>
    <t>Arihant Institute of Business Management</t>
  </si>
  <si>
    <t>Arihant Institute of Business Management, Pune, India</t>
  </si>
  <si>
    <t>Exploring User Acceptance of Digital Payments in India: An Empirical Study Using an Extended Technology Acceptance Model in the Fintech Landscape</t>
  </si>
  <si>
    <t>2-s2.0-85054909612</t>
  </si>
  <si>
    <t>Birbili, M.</t>
  </si>
  <si>
    <t>Birbili,  Maria</t>
  </si>
  <si>
    <t>Aristotle University of Thessaloniki</t>
  </si>
  <si>
    <t>School of Early Childhood Education, Aristotle University of Thessaloniki, Thessaloniki, Central Macedonia, Greece</t>
  </si>
  <si>
    <t>Financial Education for Preschoolers: Preparing Young Children for the 21st Century</t>
  </si>
  <si>
    <t>2-s2.0-85044832788</t>
  </si>
  <si>
    <t>Giannouli, V.</t>
  </si>
  <si>
    <t>Giannouli,  Vaitsa</t>
  </si>
  <si>
    <t>School of Medicine, Aristotle University of Thessaloniki, Thessaloniki, Central Macedonia, Greece</t>
  </si>
  <si>
    <t>Exploring the Role of Cognitive Factors in a New Instrument for Elders' Financial Capacity Assessment</t>
  </si>
  <si>
    <t>Kontopoulou, M.</t>
  </si>
  <si>
    <t>Kontopoulou,  Melanthia</t>
  </si>
  <si>
    <t>Tsolaki, M.</t>
  </si>
  <si>
    <t>Tsolaki,  Magda N.</t>
  </si>
  <si>
    <t>2-s2.0-85144094020</t>
  </si>
  <si>
    <t>Elder financial abuse and the COVID-19 pandemic: A call to action through training programmes?</t>
  </si>
  <si>
    <t>Stamovlasis, D.</t>
  </si>
  <si>
    <t>Stamovlasis,  Dimitrios</t>
  </si>
  <si>
    <t>School of Philosophy and Education, Aristotle University of Thessaloniki, Thessaloniki, Central Macedonia, Greece</t>
  </si>
  <si>
    <t>2-s2.0-85058052478</t>
  </si>
  <si>
    <t>Wu, S.</t>
  </si>
  <si>
    <t>Wu,  Shiyou</t>
  </si>
  <si>
    <t>179</t>
  </si>
  <si>
    <t>Arizona State University</t>
  </si>
  <si>
    <t>Arizona State University Downtown Phoenix Campus, Phoenix, AZ, United States</t>
  </si>
  <si>
    <t>Effects of Youth Savings Accounts on School Attendance and Academic Performance: Evidence from a Youth Savings Experiment</t>
  </si>
  <si>
    <t>2-s2.0-105009335041</t>
  </si>
  <si>
    <t>Roe-Sepowitz, D.</t>
  </si>
  <si>
    <t>Roe-Sepowitz,  Dominique Eve</t>
  </si>
  <si>
    <t>Exploring the Effectiveness of Diversion Programs for Women Involved in Commercial Sex: A Comparison of Sex-Trafficked and Non-Trafficked Individuals</t>
  </si>
  <si>
    <t>2-s2.0-85112389010</t>
  </si>
  <si>
    <t>Mueller, V.</t>
  </si>
  <si>
    <t>Mueller,  Valerie A.</t>
  </si>
  <si>
    <t>Valerie Mueller, Arizona State University, Tempe, AZ, United States</t>
  </si>
  <si>
    <t>Do private consultants promote savings and investments in rural Mozambique?</t>
  </si>
  <si>
    <t>2-s2.0-85078883485</t>
  </si>
  <si>
    <t>Charron-Chénier, R.</t>
  </si>
  <si>
    <t>Charron-Chénier,  Raphaël</t>
  </si>
  <si>
    <t>School of Social Transformation, Arizona State University, Tempe, AZ, United States</t>
  </si>
  <si>
    <t>Predatory Inclusion in Consumer Credit: Explaining Black and White Disparities in Payday Loan Use</t>
  </si>
  <si>
    <t>2-s2.0-33751119928</t>
  </si>
  <si>
    <t>Lee, D.</t>
  </si>
  <si>
    <t>Lee,  Deanna</t>
  </si>
  <si>
    <t>Arizona State University, Tempe, AZ, United States</t>
  </si>
  <si>
    <t>The financial expertise of CFOs and accounting restatements</t>
  </si>
  <si>
    <t>Comprix, J.</t>
  </si>
  <si>
    <t>Comprix,  Joseph</t>
  </si>
  <si>
    <t>Aier, J.K.</t>
  </si>
  <si>
    <t>Aier,  Jagadison K.</t>
  </si>
  <si>
    <t>2-s2.0-85079148059</t>
  </si>
  <si>
    <t>Racialized Debts: Racial Exclusion From Credit Tools and Information Networks</t>
  </si>
  <si>
    <t>2-s2.0-85187121087</t>
  </si>
  <si>
    <t>Huebner, B.M.</t>
  </si>
  <si>
    <t>Huebner,  Beth M.</t>
  </si>
  <si>
    <t>School of Criminology and Criminal Justice, Arizona State University Downtown Phoenix Campus, Phoenix, AZ, United States</t>
  </si>
  <si>
    <t>Cyclical Pathways to Probation Violations: Housing, Financial Capabilities, and COVID-19</t>
  </si>
  <si>
    <t>2-s2.0-85118804674</t>
  </si>
  <si>
    <t>Zhang, Z.</t>
  </si>
  <si>
    <t>Zhang,  Zhen</t>
  </si>
  <si>
    <t>Department of Management, Arizona State University, Tempe, AZ, United States</t>
  </si>
  <si>
    <t>Income, personality, and subjective financial well-being: the role of gender in their genetic and environmental relationships</t>
  </si>
  <si>
    <t>2-s2.0-85130892059</t>
  </si>
  <si>
    <t>Machiz, I.</t>
  </si>
  <si>
    <t>Machiz,  Ives</t>
  </si>
  <si>
    <t>Exploring how developmental theories could shape the integration of financial education into K-3rd grade curriculum</t>
  </si>
  <si>
    <t>Tapp, K.</t>
  </si>
  <si>
    <t>Tapp,  Kathryn</t>
  </si>
  <si>
    <t>2-s2.0-85178960624</t>
  </si>
  <si>
    <t>Gupta,  Aditi</t>
  </si>
  <si>
    <t>Exploring Processes of Financial Decision-Making Among Emerging Adults: Evidence From a Qualitative Study</t>
  </si>
  <si>
    <t>2-s2.0-85147567817</t>
  </si>
  <si>
    <t>Scornavacca, E.</t>
  </si>
  <si>
    <t>Scornavacca,  Eusebio</t>
  </si>
  <si>
    <t>School for the Future of Innovation in Society, Arizona State University, Tempe, AZ, United States</t>
  </si>
  <si>
    <t>Financial literacy in the digital age—A research agenda</t>
  </si>
  <si>
    <t>2-s2.0-85021369326</t>
  </si>
  <si>
    <t>Bitner, M.J.</t>
  </si>
  <si>
    <t>Bitner,  Mary Jo</t>
  </si>
  <si>
    <t>Arizona State University (assuming W. P. Carey School of Business is part of this institution)</t>
  </si>
  <si>
    <t>W. P. Carey School of Business, Tempe, AZ, United States</t>
  </si>
  <si>
    <t>Activating consumers for better service coproduction outcomes through eustress: The interplay of firm-assigned workload, service literacy, and organizational support</t>
  </si>
  <si>
    <t>2-s2.0-85079457595</t>
  </si>
  <si>
    <t>Akhtar, F.</t>
  </si>
  <si>
    <t>Akhtar,  Fatima</t>
  </si>
  <si>
    <t>Arka Jain University</t>
  </si>
  <si>
    <t>Department of Commerce, Arka Jain University, Jamshedpur, JK, India</t>
  </si>
  <si>
    <t>Investor personality and investment performance: from the perspective of psychological traits</t>
  </si>
  <si>
    <t>Garg, R.</t>
  </si>
  <si>
    <t>Garg,  Richa</t>
  </si>
  <si>
    <t>Department of Management, Arka Jain University, Jamshedpur, JK, India</t>
  </si>
  <si>
    <t>2-s2.0-105014184136</t>
  </si>
  <si>
    <t>Badadyan, G.Z.</t>
  </si>
  <si>
    <t>Badadyan,  Gagik</t>
  </si>
  <si>
    <t>Armenian State University of Economics</t>
  </si>
  <si>
    <t>Armenian State University of Economics, Yerevan, Armenia</t>
  </si>
  <si>
    <t>Armenia</t>
  </si>
  <si>
    <t>The Impact of Communities Enlargement on Local Revenue and Expenditure Priorities</t>
  </si>
  <si>
    <t>Tatosyan, K.M.</t>
  </si>
  <si>
    <t>Tatosyan,  Kristine M.</t>
  </si>
  <si>
    <t>Galstyan, H.S.</t>
  </si>
  <si>
    <t>Galstyan,  Hamazasp S.</t>
  </si>
  <si>
    <t>2-s2.0-85127245393</t>
  </si>
  <si>
    <t>Henry, N.</t>
  </si>
  <si>
    <t>Henry,  Nigel</t>
  </si>
  <si>
    <t>Arthur Lok Jack Global School of Business</t>
  </si>
  <si>
    <t>Arthur Lok Jack Global School of Business, Mount Hope, Trinidad and Tobago</t>
  </si>
  <si>
    <t>Trinidad and Tobago</t>
  </si>
  <si>
    <t>Using Chatbot Technologies to Help Individuals Make Sound Personalized Financial Decisions</t>
  </si>
  <si>
    <t>2-s2.0-85131401591</t>
  </si>
  <si>
    <t>Owusu, S.P.</t>
  </si>
  <si>
    <t>Owusu,  Sally Peaches</t>
  </si>
  <si>
    <t>Ashesi University</t>
  </si>
  <si>
    <t>Department of Business Administration, Ashesi University, Accra, Greater Accra, Ghana</t>
  </si>
  <si>
    <t>Ghana</t>
  </si>
  <si>
    <t>The impact of anchoring bias on investment decision-making: evidence from Ghana</t>
  </si>
  <si>
    <t>Laryea, E.</t>
  </si>
  <si>
    <t>Laryea,  Esther Afoley</t>
  </si>
  <si>
    <t>2-s2.0-85119039051</t>
  </si>
  <si>
    <t>Elisha, D.</t>
  </si>
  <si>
    <t>Elisha,  Dikla</t>
  </si>
  <si>
    <t>Ashkelon Academic College</t>
  </si>
  <si>
    <t>Multidisciplinary Department of Social Sciences, Ashkelon Academic College, Ashkelon, Southern Province, Israel</t>
  </si>
  <si>
    <t>Financial capabilities, entrepreneurial self-belief and motivations among Israeli female and male entrepreneurs</t>
  </si>
  <si>
    <t>2-s2.0-84856830770</t>
  </si>
  <si>
    <t>Venditti, K.L.</t>
  </si>
  <si>
    <t>Venditti,  Kathryn L.</t>
  </si>
  <si>
    <t>Ashland University</t>
  </si>
  <si>
    <t>Ashland University, Ashland City, OH, United States</t>
  </si>
  <si>
    <t>Financial literacy: A primer for librarians, educators, and researchers</t>
  </si>
  <si>
    <t>2-s2.0-85218342451</t>
  </si>
  <si>
    <t>Tharimala, S.K.</t>
  </si>
  <si>
    <t>Tharimala,  Shesadri Kiran</t>
  </si>
  <si>
    <t>Ashoka Women's Engineering College</t>
  </si>
  <si>
    <t>Ashoka Women's Engineering College, Kurnool, India</t>
  </si>
  <si>
    <t>Impact of Financial Literacy on Behavioural Intentions Towards Digital Banking Using TAM: A Study in Presence of Personality Traits</t>
  </si>
  <si>
    <t>Reddy, G.S.</t>
  </si>
  <si>
    <t>Reddy,  G. Sreenivasa</t>
  </si>
  <si>
    <t>2-s2.0-85090759200</t>
  </si>
  <si>
    <t>Jayasinghe, M.</t>
  </si>
  <si>
    <t>Jayasinghe,  Maneka Savithri</t>
  </si>
  <si>
    <t>Asia Pacific College of Business &amp; Law</t>
  </si>
  <si>
    <t>Asia Pacific College of Business &amp; Law, Darwin, NT, Australia</t>
  </si>
  <si>
    <t>The Financial Resilience and Life Satisfaction Nexus of Indigenous Australians*</t>
  </si>
  <si>
    <t>2-s2.0-85148031823</t>
  </si>
  <si>
    <t>Royhan, P.</t>
  </si>
  <si>
    <t>Royhan,  Pradip</t>
  </si>
  <si>
    <t>Asia Pacific International College</t>
  </si>
  <si>
    <t>Asia Pacific International College, Sydney, NSW, Australia</t>
  </si>
  <si>
    <t>The Effects of Financial Attitudes, Financial Literacy and Health Literacy on Sustainable Financial Retirement Planning: The Moderating Role of the Financial Advisor</t>
  </si>
  <si>
    <t>2-s2.0-85081031989</t>
  </si>
  <si>
    <t>Turner, J.J.</t>
  </si>
  <si>
    <t>Turner,  Jason J.</t>
  </si>
  <si>
    <t>621-630</t>
  </si>
  <si>
    <t>Asia Pacific University of Technology and Innovation</t>
  </si>
  <si>
    <t>Technology Park Malaysia, Asia Pacific University of Technology and Innovation, Kuala Lumpur, Malaysia</t>
  </si>
  <si>
    <t>Gender Differences in Financial Literacy and Financial Behaviour Among Young Adults: The Role of Parents and Information Seeking</t>
  </si>
  <si>
    <t>2-s2.0-85122883839</t>
  </si>
  <si>
    <t>Asia Pacific University of Technology and Innovation, Kuala Lumpur, Malaysia</t>
  </si>
  <si>
    <t>Retirement Preparedness and Subjective Well-Being: Evidence from Malaysia</t>
  </si>
  <si>
    <t>2-s2.0-85065906944</t>
  </si>
  <si>
    <t>Arifin, N.B.</t>
  </si>
  <si>
    <t>Arifin,  Nooradhanawati Binti</t>
  </si>
  <si>
    <t>Faculty of Business and Management, Asia Pacific University of Technology and Innovation, Kuala Lumpur, Malaysia</t>
  </si>
  <si>
    <t>A study of factors influencing personal financial planning among young working adults in Kuala Lumpur, Malaysia</t>
  </si>
  <si>
    <t>Arumugam, D.</t>
  </si>
  <si>
    <t>Arumugam,  Dhamayanthi</t>
  </si>
  <si>
    <t>2-s2.0-85081968715</t>
  </si>
  <si>
    <t>A structural equation modelling study of the determinants of retirement preparedness</t>
  </si>
  <si>
    <t>2-s2.0-85117376948</t>
  </si>
  <si>
    <t>School of Business, Asia Pacific University of Technology and Innovation, Kuala Lumpur, Malaysia</t>
  </si>
  <si>
    <t>Psychological beliefs and financial well-being among working adults: the mediating role of financial behaviour</t>
  </si>
  <si>
    <t>2-s2.0-85173747476</t>
  </si>
  <si>
    <t>Keng-Hoong, K.-H.</t>
  </si>
  <si>
    <t>Keng-Hoong,  Ng Hoong</t>
  </si>
  <si>
    <t>School of Computing, Asia Pacific University of Technology and Innovation, Kuala Lumpur, Malaysia</t>
  </si>
  <si>
    <t>Portfolio Construction of Good Defensive Malaysian Shariah-Compliant Stocks Using Data Mining Techniques</t>
  </si>
  <si>
    <t>Lee,  David</t>
  </si>
  <si>
    <t>2-s2.0-105015543171</t>
  </si>
  <si>
    <t>Lee, Y.-C.</t>
  </si>
  <si>
    <t>Lee,  Yungchuan</t>
  </si>
  <si>
    <t>Asia University</t>
  </si>
  <si>
    <t>Asia University, Taichung, Taiwan</t>
  </si>
  <si>
    <t>Taiwan</t>
  </si>
  <si>
    <t>Bridging theory and practice: The educational impact of structured news case integration in financial management courses</t>
  </si>
  <si>
    <t>Wong, W.-K.</t>
  </si>
  <si>
    <t>Wong,  Wingkeung</t>
  </si>
  <si>
    <t>Fintech &amp; Blockchain Research Center, Asia University, Taichung, Taiwan, Department of Medical Research, China Medical University Hospital, Taichung, Taiwan, Department of Economics and Finance, The Hang Seng University of Hong Kong, Hong Kong, Hong Kong</t>
  </si>
  <si>
    <t>Hong Kong</t>
  </si>
  <si>
    <t>2-s2.0-85200441313</t>
  </si>
  <si>
    <t>Wang, K.-Y.</t>
  </si>
  <si>
    <t>Wang,  Kueiyuan</t>
  </si>
  <si>
    <t>Research on Optimization Strategies of Pension Investment Portfolio — Taking Civil Servants as an Example</t>
  </si>
  <si>
    <t>2-s2.0-85200467835</t>
  </si>
  <si>
    <t>Chang, Y.-A.</t>
  </si>
  <si>
    <t>Chang,  Yuai</t>
  </si>
  <si>
    <t>An Exploration of Financial Planning and Wealth Management – A Case Study of Fresh Graduates</t>
  </si>
  <si>
    <t>Lin, Y.-L.</t>
  </si>
  <si>
    <t>Lin,  Yingli</t>
  </si>
  <si>
    <t>Chao, T.-T.</t>
  </si>
  <si>
    <t>Chao,  Tzuting</t>
  </si>
  <si>
    <t>Yang, H.-L.</t>
  </si>
  <si>
    <t>Yang,  Hui Ling</t>
  </si>
  <si>
    <t>2-s2.0-85029766079</t>
  </si>
  <si>
    <t>Low, D.</t>
  </si>
  <si>
    <t>Low,  Darian</t>
  </si>
  <si>
    <t>Asia e University</t>
  </si>
  <si>
    <t>School of Management, Asia e University, Kuala Lumpur, Kuala Lumpur, Malaysia</t>
  </si>
  <si>
    <t>Factors influencing the demand for life insurance in Malaysia</t>
  </si>
  <si>
    <t>2-s2.0-85116640383</t>
  </si>
  <si>
    <t>Low, D.L.E.</t>
  </si>
  <si>
    <t>Asia e University, Kuala Lumpur, Malaysia</t>
  </si>
  <si>
    <t>The demand for life insurance in a developing country and the mediating role of persuasion</t>
  </si>
  <si>
    <t>2-s2.0-85196351443</t>
  </si>
  <si>
    <t>Mir, M.A.</t>
  </si>
  <si>
    <t>Mir,  Maroof Ahmad</t>
  </si>
  <si>
    <t>Asian Business School</t>
  </si>
  <si>
    <t>Asian Business School, Noida, Delhi NCR, India</t>
  </si>
  <si>
    <t>Digital financial literacy and financial well-being</t>
  </si>
  <si>
    <t>2-s2.0-85205778010</t>
  </si>
  <si>
    <t>EXPLORING TWO DECADES OF PERSONAL FINANCIAL PLANNING: A SYSTEMATIC LITERATURE REVIEW</t>
  </si>
  <si>
    <t>Bushra</t>
  </si>
  <si>
    <t>Bushra,  null</t>
  </si>
  <si>
    <t>2-s2.0-85206173092</t>
  </si>
  <si>
    <t>Diaz, J.F.T.</t>
  </si>
  <si>
    <t>Diaz,  John Francis T.</t>
  </si>
  <si>
    <t>Asian Institute of Management</t>
  </si>
  <si>
    <t>Department of Finance and Accounting, Asian Institute of Management, Makati, Metro Manila, Philippines</t>
  </si>
  <si>
    <t>Analysis of investment behavior among Filipinos: Integration of Social exchange theory (SET) and the Theory of planned behavior (TPB)</t>
  </si>
  <si>
    <t>2-s2.0-85116457503</t>
  </si>
  <si>
    <t>Delayco, M.L.C.</t>
  </si>
  <si>
    <t>Delayco,  Maria Luisa</t>
  </si>
  <si>
    <t>Asian Institute of Management Makati City, Makati, Philippines</t>
  </si>
  <si>
    <t>Impulse buying and financial literacy among public elementary and high school teachers in the philippines</t>
  </si>
  <si>
    <t>2-s2.0-84942111873</t>
  </si>
  <si>
    <t>Venkatesh, S.</t>
  </si>
  <si>
    <t>Venkatesh,  Sundar</t>
  </si>
  <si>
    <t>Asian Institute of Technology</t>
  </si>
  <si>
    <t>Asian Institute of Technology Thailand, Khlong Luang, Pathum Thani, Thailand</t>
  </si>
  <si>
    <t>Thailand</t>
  </si>
  <si>
    <t>Does migration make financial sense? The case of domestic workers from Vietnam to Taiwan</t>
  </si>
  <si>
    <t>2-s2.0-86000467391</t>
  </si>
  <si>
    <t>Yukongdi, V.</t>
  </si>
  <si>
    <t>Yukongdi,  Vimolwan</t>
  </si>
  <si>
    <t>School of Management, Asian Institute of Technology Thailand, Khlong Luang, Pathum Thani, Thailand</t>
  </si>
  <si>
    <t>Utilizing formal and informal social networks for resource acquisition: insights from an entrepreneurial ecosystem in a low-income country</t>
  </si>
  <si>
    <t>Badir, Y.F.</t>
  </si>
  <si>
    <t>Badir,  Yuosre F.M.</t>
  </si>
  <si>
    <t>Phuong, N.Q.</t>
  </si>
  <si>
    <t>Phuong,  Nguyen Quynh</t>
  </si>
  <si>
    <t>Department of Research and Development, Asian Institute of Technology Thailand, Khlong Luang, Pathum Thani, Thailand</t>
  </si>
  <si>
    <t>2-s2.0-84993111543</t>
  </si>
  <si>
    <t>Charoenngam, C.</t>
  </si>
  <si>
    <t>Charoenngam,  Chotchai</t>
  </si>
  <si>
    <t>School of Civil Engineering, Asian Institute of Technology Thailand, Khlong Luang, Pathum Thani, Thailand</t>
  </si>
  <si>
    <t>Strategic assets driving financial capability of Thai construction firms</t>
  </si>
  <si>
    <t>Tyagi, R.</t>
  </si>
  <si>
    <t>Tyagi,  Ruchi K.</t>
  </si>
  <si>
    <t>Asian Institute of Technology
Birmingham City University
University of Petroleum and Energy Studies</t>
  </si>
  <si>
    <t>Asian Institute of Technology Thailand, Khlong Luang, Pathum Thani, Thailand, Birmingham City University, Birmingham, West Midlands, United Kingdom, University of Petroleum and Energy Studies, Dehradun, UK, India</t>
  </si>
  <si>
    <t>Shrestha, R.K.</t>
  </si>
  <si>
    <t>Shrestha,  Rupesh Krishna</t>
  </si>
  <si>
    <t>Asian Institute of Technology (Thailand)</t>
  </si>
  <si>
    <t>School of Management, Asian Institute of Technology Thailand, Khlong Luang, Pathum Thani, Thailand, Kathmandu University, Dhulikhel, Nepal</t>
  </si>
  <si>
    <t>Nepal</t>
  </si>
  <si>
    <t>2-s2.0-85140714970</t>
  </si>
  <si>
    <t>Pal, I.</t>
  </si>
  <si>
    <t>Pal,  Indrajit</t>
  </si>
  <si>
    <t>Asian Institute of Technology Thailand</t>
  </si>
  <si>
    <t>Disaster Risk Management Unit, Philippine School of Business Administration, Manila, Manila, Philippines, Mitigation, Asian Institute of Technology Thailand, Khlong Luang, Pathum Thani, Thailand</t>
  </si>
  <si>
    <t>Business Continuity Level of Quezon City in the Advent of Environmental Catastrophe Towards Business Sustainability Development</t>
  </si>
  <si>
    <t>2-s2.0-85170039704</t>
  </si>
  <si>
    <t>Yu,  Li</t>
  </si>
  <si>
    <t>Asper School of Business is a business school, not a standalone university. Therefore, in this case, the main university name cannot be extracted directly from the provided affiliation text as it does not specify the university to which it belongs. However, the Asper School of Business is part of the University of Manitoba. So, if you need to find the university name, you would refer to the University of Manitoba. In this specific case, return NA would not be correct.</t>
  </si>
  <si>
    <t>Asper School of Business, Winnipeg, MB, Canada</t>
  </si>
  <si>
    <t>Credit cards and commercial insurance participation: Evidence from urban households in China</t>
  </si>
  <si>
    <t>2-s2.0-85196341833</t>
  </si>
  <si>
    <t>Sharma,  Seema</t>
  </si>
  <si>
    <t>Assam Down Town University</t>
  </si>
  <si>
    <t>Assam down town University, Guwahati, AS, India</t>
  </si>
  <si>
    <t>Enhancing financial literacy: Strategies, challenges, and global initiatives</t>
  </si>
  <si>
    <t>2-s2.0-105005195325</t>
  </si>
  <si>
    <t>Borah, M.</t>
  </si>
  <si>
    <t>Borah,  Mrinmoy</t>
  </si>
  <si>
    <t>Assam Royal Global University</t>
  </si>
  <si>
    <t>The Assam Royal Global University, Guwahati, AS, India</t>
  </si>
  <si>
    <t>Enhancing Investment Decisions: A Machine Learning Approach to Recommending Stocks and Mutual Funds</t>
  </si>
  <si>
    <t>Laskar, A.</t>
  </si>
  <si>
    <t>Laskar,  Afsana</t>
  </si>
  <si>
    <t>2-s2.0-105000171261</t>
  </si>
  <si>
    <t>Laskar, H.R.</t>
  </si>
  <si>
    <t>Laskar,  Habibur Rahman</t>
  </si>
  <si>
    <t>Assam University</t>
  </si>
  <si>
    <t>Department of Business Administration, Assam University, Silchar, AS, India</t>
  </si>
  <si>
    <t>EXPLORING THE ROLE OF DIGITAL FINANCIAL LITERACY IN THE ADOPTION OF PEER-TO-PEER LENDING PLATFORMS</t>
  </si>
  <si>
    <t>2-s2.0-85208613856</t>
  </si>
  <si>
    <t>Saha, A.</t>
  </si>
  <si>
    <t>Saha,  Animesh</t>
  </si>
  <si>
    <t>Department of Commerce, Assam University, Silchar, AS, India</t>
  </si>
  <si>
    <t>CORPORATE SUSTAINABILITY REPORTING PRACTICES IN THE BANKING SECTOR: A GOVERNANCE IMPLICATION</t>
  </si>
  <si>
    <t>Debnath, P.</t>
  </si>
  <si>
    <t>Debnath,  Pranesh</t>
  </si>
  <si>
    <t>Debi, H.</t>
  </si>
  <si>
    <t>Debi,  Hiranmayee</t>
  </si>
  <si>
    <t>Assam University, Silchar, AS, India</t>
  </si>
  <si>
    <t>Das, K.</t>
  </si>
  <si>
    <t>Das,  Kalyan</t>
  </si>
  <si>
    <t>Kanoo, R.</t>
  </si>
  <si>
    <t>Kanoo,  Rishav</t>
  </si>
  <si>
    <t>2-s2.0-84946830696</t>
  </si>
  <si>
    <t>Heshmat, N.A.</t>
  </si>
  <si>
    <t>Heshmat,  Nesma Ahmed</t>
  </si>
  <si>
    <t>Assiut University</t>
  </si>
  <si>
    <t>Department of Business Administration, Assiut University, Asyut, Asyut, Egypt</t>
  </si>
  <si>
    <t>Non-professional investors’ behavior: An empirical study of female Saudi investors</t>
  </si>
  <si>
    <t>2-s2.0-84940506802</t>
  </si>
  <si>
    <t>Greenhill, L.M.</t>
  </si>
  <si>
    <t>Greenhill,  Lisa M.</t>
  </si>
  <si>
    <t>Association of American Veterinary Medical Colleges</t>
  </si>
  <si>
    <t>Association of American Veterinary Medical Colleges, Washington, DC, United States</t>
  </si>
  <si>
    <t>Veterinary school applicants: Financial literacy and behaviors</t>
  </si>
  <si>
    <t>Carr, M.M.</t>
  </si>
  <si>
    <t>Carr,  McKensie M.</t>
  </si>
  <si>
    <t>2-s2.0-85162067239</t>
  </si>
  <si>
    <t>Meressa, H.A.</t>
  </si>
  <si>
    <t>Meressa,  Hayelom Abrha</t>
  </si>
  <si>
    <t>Assosa University</t>
  </si>
  <si>
    <t>Accounting and Finance Department, Assosa University, Assosa, Benishangul-Gumuz, Ethiopia</t>
  </si>
  <si>
    <t>Entrepreneurial financial literacy - small business sustainability nexus in Ethiopia</t>
  </si>
  <si>
    <t>2-s2.0-105020726980</t>
  </si>
  <si>
    <t>Antony, J.</t>
  </si>
  <si>
    <t>Antony,  Jibin</t>
  </si>
  <si>
    <t>Assumption College (Autonomous)</t>
  </si>
  <si>
    <t>Assumption College (Autonomous), Kerala, India</t>
  </si>
  <si>
    <t>Effects of Self-Esteem on Financial Behavior Through Self-Regulation and Anxiety: Evidence from Millennials in India</t>
  </si>
  <si>
    <t>2-s2.0-85143054111</t>
  </si>
  <si>
    <t>Shah, J.</t>
  </si>
  <si>
    <t>Shah,  Janil</t>
  </si>
  <si>
    <t>Assumption University</t>
  </si>
  <si>
    <t>Assumption University, Bangkok, Bangkok, Thailand</t>
  </si>
  <si>
    <t>An Empirical Study on the Impact of Gen Z Investors’ Financial Literacy to Invest in the Indian Stock Market</t>
  </si>
  <si>
    <t>2-s2.0-85210532079</t>
  </si>
  <si>
    <t>Kang, J.</t>
  </si>
  <si>
    <t>Kang,  Jing</t>
  </si>
  <si>
    <t>Graduate School of Business and Advanced Technology Management, Assumption University, Bangkok, Bangkok, Thailand</t>
  </si>
  <si>
    <t>Effects of debt dynamics and financial literacy on consumer market behavior</t>
  </si>
  <si>
    <t>2-s2.0-85185691551</t>
  </si>
  <si>
    <t>Akhmetzhanov, B.</t>
  </si>
  <si>
    <t>Akhmetzhanov,  Batyrzhan K.</t>
  </si>
  <si>
    <t>Astana IT University</t>
  </si>
  <si>
    <t>Astana IT University, Astana, Kazakhstan</t>
  </si>
  <si>
    <t>Advancing affordable IoT solutions in smart homes to enhance independence and autonomy of the elderly</t>
  </si>
  <si>
    <t>Zhakiyev, N.</t>
  </si>
  <si>
    <t>Zhakiyev,  Nurkhat Kuandykovich</t>
  </si>
  <si>
    <t>Astana IT University, Astana, Kazakhstan, Department of Computer Science, Makhambet Utemisov West Kazakhstan University, Uralsk, Kazakhstan</t>
  </si>
  <si>
    <t>2-s2.0-85146457882</t>
  </si>
  <si>
    <t>Yang, Z.</t>
  </si>
  <si>
    <t>Yang,  Zi</t>
  </si>
  <si>
    <t>Aston University</t>
  </si>
  <si>
    <t>College of Business and Social Sciences, Aston University, Birmingham, West Midlands, United Kingdom</t>
  </si>
  <si>
    <t>GameStop or Game Just Started? Leveling the Playing Field for Social Media Meme Investors to Rebuild the Public’s Trust</t>
  </si>
  <si>
    <t>2-s2.0-85186211626</t>
  </si>
  <si>
    <t>James, H.</t>
  </si>
  <si>
    <t>James,  Hayley</t>
  </si>
  <si>
    <t>Centre for Personal Financial Wellbeing, Aston Business School, Birmingham, West Midlands, United Kingdom</t>
  </si>
  <si>
    <t>Irrational or Rational? Time to Rethink Our Understanding of Financially Responsible Behavior</t>
  </si>
  <si>
    <t>2-s2.0-85129009811</t>
  </si>
  <si>
    <t>Wedawatta, G.</t>
  </si>
  <si>
    <t>Wedawatta,  Gayan</t>
  </si>
  <si>
    <t>Department of Civil Engineering, Aston University, Birmingham, West Midlands, United Kingdom</t>
  </si>
  <si>
    <t>Embodied Energy Consumption in the Residential Sector: A Case Study of Affordable Housing</t>
  </si>
  <si>
    <t>2-s2.0-85108308215</t>
  </si>
  <si>
    <t>Tanyushcheva, N.Yu.</t>
  </si>
  <si>
    <t>Tanyushcheva,  Nataliia Yu</t>
  </si>
  <si>
    <t>Astrakhan State University</t>
  </si>
  <si>
    <t>Astrakhan State University, Astrakhan, Astrakhan Oblast, Russian Federation</t>
  </si>
  <si>
    <t>Assessment of public opinion on compliance with anti-cleaning legislation; ОЦЕНКА ОБЩЕСТВЕННОГО МНЕНИЯ О СОБЛЮДЕНИИ АНТИОТМЫВОЧНОГО ЗАКОНОДАТЕЛЬСТВА В РОССИИ</t>
  </si>
  <si>
    <t>2-s2.0-85107384127</t>
  </si>
  <si>
    <t>Kuznetsova, V.</t>
  </si>
  <si>
    <t>Kuznetsova,  V. A.</t>
  </si>
  <si>
    <t>The Fuzzy Approach for Classification Borrowers of Microfinance Organizations</t>
  </si>
  <si>
    <t>2-s2.0-85209460346</t>
  </si>
  <si>
    <t>Dang, D.</t>
  </si>
  <si>
    <t>Dang,  Deepanshu</t>
  </si>
  <si>
    <t>Atal Bihari Vajpayee Institute of Medical Sciences</t>
  </si>
  <si>
    <t>Department of Anesthesiology, Atal Bihari Vajpayee Institute of Medical Sciences, New Delhi, DL, India</t>
  </si>
  <si>
    <t>Financial Literacy for Anesthesiologists</t>
  </si>
  <si>
    <t>2-s2.0-105022242887</t>
  </si>
  <si>
    <t>Tiwari, B.K.</t>
  </si>
  <si>
    <t>Tiwari,  Brajesh Kumar</t>
  </si>
  <si>
    <t>Atal Bihari Vajpayee School of Management and Entrepreneurship</t>
  </si>
  <si>
    <t>Atal Bihari Vajpayee School of Management and Entrepreneurship, New Delhi, DL, India</t>
  </si>
  <si>
    <t>Neural and structural pathways to financial well-being: dual-staged SEM–ANN analysis of financial risk tolerance and internal locus as mediators</t>
  </si>
  <si>
    <t>Nijanandi, D.</t>
  </si>
  <si>
    <t>Nijanandi,  Dipanshu</t>
  </si>
  <si>
    <t>2-s2.0-85086162355</t>
  </si>
  <si>
    <t>Gerni, E.</t>
  </si>
  <si>
    <t>Gerni,  Esmer</t>
  </si>
  <si>
    <t>Atatürk Üniversitesi</t>
  </si>
  <si>
    <t>Department of Econometrics, Atatürk Üniversitesi, Erzurum, Erzurum, Turkey</t>
  </si>
  <si>
    <t>Determination of factors affecting the financial literacy of university students in eastern anatolia using ordered regression models</t>
  </si>
  <si>
    <t>Ünver, S.</t>
  </si>
  <si>
    <t>Ünver,  Şeyda</t>
  </si>
  <si>
    <t>Oktay, E.</t>
  </si>
  <si>
    <t>Oktay,  Erkan</t>
  </si>
  <si>
    <t>2-s2.0-105008256764</t>
  </si>
  <si>
    <t>Adin, S.S.</t>
  </si>
  <si>
    <t>Adin,  Serpil Sumer</t>
  </si>
  <si>
    <t>Department of Finance and Banking, Atatürk Üniversitesi, Erzurum, Erzurum, Turkey</t>
  </si>
  <si>
    <t>Individual investors' intentions to invest in renewable energy financing instruments</t>
  </si>
  <si>
    <t>Alkan, Ö.</t>
  </si>
  <si>
    <t>Alkan,  Ömer</t>
  </si>
  <si>
    <t>2-s2.0-85213040785</t>
  </si>
  <si>
    <t>Vildac, J.R.G.</t>
  </si>
  <si>
    <t>Vildac,  Jay R.G.</t>
  </si>
  <si>
    <t>Ateneo de Davao University</t>
  </si>
  <si>
    <t>Ateneo de Davao University, Davao, Philippines</t>
  </si>
  <si>
    <t>Predictors of Financial Well-being of Sole-proprietors in Food Related Business in SOCCSKSARGEN, Philippines</t>
  </si>
  <si>
    <t>2-s2.0-85192514963</t>
  </si>
  <si>
    <t>Adarlo, G.</t>
  </si>
  <si>
    <t>Adarlo,  Genejane Monroy</t>
  </si>
  <si>
    <t>Ateneo de Manila University</t>
  </si>
  <si>
    <t>Health Sciences Program, Ateneo de Manila University, Quezon City, Philippines</t>
  </si>
  <si>
    <t>Examining the Social Determinants of Seeking Help for Postpartum Mental Health</t>
  </si>
  <si>
    <t>2-s2.0-85087428311</t>
  </si>
  <si>
    <t>Ravago, M.-L.V.</t>
  </si>
  <si>
    <t>Ravago,  Majah Leah V.</t>
  </si>
  <si>
    <t>Department of Economics, Ateneo de Manila University, Quezon City, Philippines</t>
  </si>
  <si>
    <t>Survey data of finalists and winners in the search for outstanding teachers in the Philippines, 1988–2010</t>
  </si>
  <si>
    <t>2-s2.0-85190458442</t>
  </si>
  <si>
    <t>Magante, M.C.</t>
  </si>
  <si>
    <t>Magante,  Maire Carroline</t>
  </si>
  <si>
    <t>Ateneo de Manila University, Quezon City, Philippines</t>
  </si>
  <si>
    <t>A Study on the Influence of Digital Finance on Bank Account Ownership of Filipinos</t>
  </si>
  <si>
    <t>Rufino, N.L.</t>
  </si>
  <si>
    <t>Rufino,  Neki Lora</t>
  </si>
  <si>
    <t>Agustin, A.M.</t>
  </si>
  <si>
    <t>Agustin,  Antonni Mikela</t>
  </si>
  <si>
    <t>2-s2.0-85123256685</t>
  </si>
  <si>
    <t>Yu, V.G.</t>
  </si>
  <si>
    <t>Yu,  Vincen Gregory</t>
  </si>
  <si>
    <t>School of Government, Ateneo de Manila University, Quezon City, Philippines</t>
  </si>
  <si>
    <t>The Lived Realities of Health Financing: A Qualitative Exploration of Catastrophic Health Expenditure in the Philippines</t>
  </si>
  <si>
    <t>Briones, D.J.</t>
  </si>
  <si>
    <t>Briones,  Daryl John</t>
  </si>
  <si>
    <t>2-s2.0-85208560453</t>
  </si>
  <si>
    <t>Ang, A.P.</t>
  </si>
  <si>
    <t>Ang,  Alvin P.</t>
  </si>
  <si>
    <t>Remittance investment climate analysis: Ascertaining the local development potential of overseas remittances in Philippine rural hometowns</t>
  </si>
  <si>
    <t>Ong, C.M.</t>
  </si>
  <si>
    <t>Ong,  Cristyanna Minda</t>
  </si>
  <si>
    <t>Paboroquez, A.</t>
  </si>
  <si>
    <t>Paboroquez,  Annielov</t>
  </si>
  <si>
    <t>David, C.C.</t>
  </si>
  <si>
    <t>David,  Clarissa C.</t>
  </si>
  <si>
    <t>Mallari, M.A.</t>
  </si>
  <si>
    <t>Mallari,  Miguel Alberto</t>
  </si>
  <si>
    <t>2-s2.0-85141487331</t>
  </si>
  <si>
    <t>Marcelo, R.C.A.</t>
  </si>
  <si>
    <t>Marcelo,  Rohann Cris A.</t>
  </si>
  <si>
    <t>Department of Psychology, Ateneo de Manila University, Quezon City, Philippines</t>
  </si>
  <si>
    <t>“Hello, can you hear me?”: Narratives of online mental health counselling among Filipino adults during the pandemic</t>
  </si>
  <si>
    <t>Naling, B.Y.M.</t>
  </si>
  <si>
    <t>Naling,  Bea Ysabelle M.</t>
  </si>
  <si>
    <t>Dela Cruz, E.N.M.</t>
  </si>
  <si>
    <t>Dela Cruz,  Edlene Nicole M.</t>
  </si>
  <si>
    <t>Ty, W.E.G.</t>
  </si>
  <si>
    <t>Ty,  Welison Evenston G.</t>
  </si>
  <si>
    <t>Department of Psychology, Ateneo de Manila University, Quezon City, Philippines, Ateneo Graduate School of Business, Ateneo de Manila University, Quezon City, Philippines</t>
  </si>
  <si>
    <t>Sanchez, J.M.</t>
  </si>
  <si>
    <t>Sanchez,  Janna Mikaela</t>
  </si>
  <si>
    <t>Lasco, G.</t>
  </si>
  <si>
    <t>Lasco,  Gideon D.</t>
  </si>
  <si>
    <t>Ateneo de Manila University
University of the Phillips Diliman (Two separate universities)</t>
  </si>
  <si>
    <t>School of Government, Ateneo de Manila University, Quezon City, Philippines, Department of Anthropology, University of the Philippines Diliman, Quezon City, Philippines</t>
  </si>
  <si>
    <t>2-s2.0-85076424626</t>
  </si>
  <si>
    <t>Avdoulas, C.</t>
  </si>
  <si>
    <t>Avdoulas,  Christos</t>
  </si>
  <si>
    <t>Athens University of Economics and Business</t>
  </si>
  <si>
    <t>Hellenic Financial Literacy Institute, Athens, Greece, Interamerican part of achmea, INTERAMERICAN, Athens, Greece, Department of Accounting and Finance, Athens University of Economics and Business, Athens, Attica, Greece</t>
  </si>
  <si>
    <t>Financial literacy and financial well-being among generation-Z university students: Evidence from Greece</t>
  </si>
  <si>
    <t>2-s2.0-85135085927</t>
  </si>
  <si>
    <t>Riffe, K.</t>
  </si>
  <si>
    <t>Riffe,  Karley A.</t>
  </si>
  <si>
    <t>Auburn University</t>
  </si>
  <si>
    <t>Au burn University</t>
  </si>
  <si>
    <t>How Do Faculty Select between Defined Benefit and Defined Contribution Retirement Plans? A Qualitative Investigation</t>
  </si>
  <si>
    <t>2-s2.0-85165155082</t>
  </si>
  <si>
    <t>Hartarska, V.</t>
  </si>
  <si>
    <t>Hartarska,  Valentina M.</t>
  </si>
  <si>
    <t>Department of Agricultural Economics and Rural Sociology, Auburn University, Auburn, AL, United States</t>
  </si>
  <si>
    <t>Handbook of microfinance, financial inclusion and development</t>
  </si>
  <si>
    <t>2-s2.0-85191798310</t>
  </si>
  <si>
    <t>Qing, D.</t>
  </si>
  <si>
    <t>Qing,  Di</t>
  </si>
  <si>
    <t>Department of Consumer and Design Sciences, Auburn University, Auburn, AL, United States</t>
  </si>
  <si>
    <t>Racial and gender differences in financial advice seeking: Evidence from the National Financial Capability Study</t>
  </si>
  <si>
    <t>2-s2.0-85176970416</t>
  </si>
  <si>
    <t>Johnson, P.L.</t>
  </si>
  <si>
    <t>Johnson,  Portia L.</t>
  </si>
  <si>
    <t>The Relationship between Coronavirus Disease 2019 (COVID-19) Pandemic-linked Job Losses and Health Care Access and Household Financial Health in Medicaid Expansion and Nonexpansion States</t>
  </si>
  <si>
    <t>2-s2.0-85165157077</t>
  </si>
  <si>
    <t>Financial literacy and the use of financial services by US households</t>
  </si>
  <si>
    <t>Barth, J.R.</t>
  </si>
  <si>
    <t>Barth,  James R.</t>
  </si>
  <si>
    <t>Department of Finance, Auburn University, Auburn, AL, United States</t>
  </si>
  <si>
    <t>2-s2.0-85177592351</t>
  </si>
  <si>
    <t>Lucier-Greer, M.</t>
  </si>
  <si>
    <t>Lucier-Greer,  Mallory</t>
  </si>
  <si>
    <t>Department of Human Development and Family Science, Auburn University, Auburn, AL, United States</t>
  </si>
  <si>
    <t>Translating discovery science: Delivering online, asynchronous financial education to service members at career and personal life transitions</t>
  </si>
  <si>
    <t>2-s2.0-105009512884</t>
  </si>
  <si>
    <t>Auburn University, Auburn, AL, United States</t>
  </si>
  <si>
    <t>Protocol for the pragmatic evaluation of the Department of the Air Force's Personal Financial Readiness Program</t>
  </si>
  <si>
    <t>2-s2.0-105010683940</t>
  </si>
  <si>
    <t>Family Financial Socialization and Financial Capabilities of the U.S. Military Service Members: Do Demographics Matter?</t>
  </si>
  <si>
    <t>Hilliard, J.</t>
  </si>
  <si>
    <t>Hilliard,  Jitka</t>
  </si>
  <si>
    <t>2-s2.0-85202571242</t>
  </si>
  <si>
    <t>College of Human Sciences, Auburn University, Auburn, AL, United States</t>
  </si>
  <si>
    <t>Knowing the “don’t knows” to financial literacy questions in the u.S. national financial capability study</t>
  </si>
  <si>
    <t>2-s2.0-85200381868</t>
  </si>
  <si>
    <t>Johnson, P.</t>
  </si>
  <si>
    <t>Financial Resource Management &amp; Workforce Development, Auburn University, Auburn, AL, United States</t>
  </si>
  <si>
    <t>Financial Education and Financial Anxiety: Do Quality and Quantity Differ?</t>
  </si>
  <si>
    <t>2-s2.0-85092553331</t>
  </si>
  <si>
    <t>Edwards, A.</t>
  </si>
  <si>
    <t>Edwards,  Andrea</t>
  </si>
  <si>
    <t>Auckland</t>
  </si>
  <si>
    <t>Faculty of Science, Auckland, AUK, New Zealand</t>
  </si>
  <si>
    <t>New Zealand</t>
  </si>
  <si>
    <t>Locating inequality in the New Zealand curriculum</t>
  </si>
  <si>
    <t>Cochise, A.</t>
  </si>
  <si>
    <t>Cochise,  Acacia</t>
  </si>
  <si>
    <t>Auckland University of Technology</t>
  </si>
  <si>
    <t>Faculty of Design and Creative Technologies, Auckland University of Technology, Auckland, AUK, New Zealand</t>
  </si>
  <si>
    <t>2-s2.0-85102261653</t>
  </si>
  <si>
    <t>Czar, K.</t>
  </si>
  <si>
    <t>Czar,  Kayla</t>
  </si>
  <si>
    <t>Department of Finance, Faculty of Business, Economics and Law, Auckland, AUK, New Zealand</t>
  </si>
  <si>
    <t>Life lessons: Leaving home and financial capability of young adults</t>
  </si>
  <si>
    <t>2-s2.0-85158905645</t>
  </si>
  <si>
    <t>Sharma, H.</t>
  </si>
  <si>
    <t>Sharma,  Himanshu</t>
  </si>
  <si>
    <t>Business Information Systems, Auckland University of Technology, Auckland, AUK, New Zealand</t>
  </si>
  <si>
    <t>Digital financial services and human development: current landscape and research prospects</t>
  </si>
  <si>
    <t>2-s2.0-84878548990</t>
  </si>
  <si>
    <t>Xu, Y.</t>
  </si>
  <si>
    <t>Xu,  Yingzi</t>
  </si>
  <si>
    <t>Auckland University of Technology, Auckland, AUK, New Zealand</t>
  </si>
  <si>
    <t>Factors influencing investor choice of retirement funds</t>
  </si>
  <si>
    <t>2-s2.0-84894590181</t>
  </si>
  <si>
    <t>Frijns, B.</t>
  </si>
  <si>
    <t>Frijns,  Bart</t>
  </si>
  <si>
    <t>Department of Finance, Auckland University of Technology, Auckland, AUK, New Zealand</t>
  </si>
  <si>
    <t>Learning by doing: The role of financial experience in financial literacy</t>
  </si>
  <si>
    <t>Gilbert, A.</t>
  </si>
  <si>
    <t>Gilbert,  Aaron</t>
  </si>
  <si>
    <t>Lee, A.</t>
  </si>
  <si>
    <t>Lee,  Allan</t>
  </si>
  <si>
    <t>Scott, A.</t>
  </si>
  <si>
    <t>Scott,  Ayesha</t>
  </si>
  <si>
    <t>2-s2.0-86000742454</t>
  </si>
  <si>
    <t>Plum, A.</t>
  </si>
  <si>
    <t>Plum,  Alexander</t>
  </si>
  <si>
    <t>Sexual orientation and financial well-being in the United States</t>
  </si>
  <si>
    <t>2-s2.0-85000985474</t>
  </si>
  <si>
    <t>Zhang, A.C.</t>
  </si>
  <si>
    <t>Zhang,  Annie Claire</t>
  </si>
  <si>
    <t>Financial advice and asset allocation of individual investors</t>
  </si>
  <si>
    <t>2-s2.0-85150169407</t>
  </si>
  <si>
    <t>Nguyen, N.H.</t>
  </si>
  <si>
    <t>Nguyen,  Nhut Hoang</t>
  </si>
  <si>
    <t>Financial Knowledge Matters Entrepreneurial Decisions: A Survey in the COVID-19 Pandemic</t>
  </si>
  <si>
    <t>Tourani-Rad, A.</t>
  </si>
  <si>
    <t>Tourani-Rad,  Alireza</t>
  </si>
  <si>
    <t>2-s2.0-85128393826</t>
  </si>
  <si>
    <t>D’Souza, E.</t>
  </si>
  <si>
    <t>D’Souza,  Erica N.</t>
  </si>
  <si>
    <t>School of Future Environments, Auckland University of Technology, Auckland, AUK, New Zealand</t>
  </si>
  <si>
    <t>Community Co-Design of Regional Actions for Children’s Nutritional Health Combining Indigenous Knowledge and Systems Thinking</t>
  </si>
  <si>
    <t>2-s2.0-105019334865</t>
  </si>
  <si>
    <t>Department of Economics and Finance, Auckland University of Technology, Auckland, AUK, New Zealand</t>
  </si>
  <si>
    <t>The long-term impact of financial literacy on wealth: Evidence from longitudinal data</t>
  </si>
  <si>
    <t>Hyde, K.F.</t>
  </si>
  <si>
    <t>Hyde,  Kenneth F.</t>
  </si>
  <si>
    <t>Department of Marketing, Auckland University of Technology, Auckland, AUK, New Zealand</t>
  </si>
  <si>
    <t>2-s2.0-85147341343</t>
  </si>
  <si>
    <t>The role of learning motivation on financial knowledge among Vietnamese college students</t>
  </si>
  <si>
    <t>Díaz-Andrade, A.</t>
  </si>
  <si>
    <t>Díaz-Andrade,  Antonio</t>
  </si>
  <si>
    <t>2-s2.0-85192845758</t>
  </si>
  <si>
    <t>Oru, M.</t>
  </si>
  <si>
    <t>Oru,  Marianne</t>
  </si>
  <si>
    <t>Auckland University of Technology (AUT)</t>
  </si>
  <si>
    <t>Department of Accounting, Faculty of Business, Economics and Law, Auckland, AUK, New Zealand</t>
  </si>
  <si>
    <t>Accounting as a social and moral practice: bridging cultures, balancing Indigenous factors, and fostering social accountability</t>
  </si>
  <si>
    <t>Narayan, A.K.</t>
  </si>
  <si>
    <t>Narayan,  Anil K.</t>
  </si>
  <si>
    <t>2-s2.0-85153177518</t>
  </si>
  <si>
    <t>Galariotis, E.</t>
  </si>
  <si>
    <t>Galariotis,  Emilios C.</t>
  </si>
  <si>
    <t>Audencia</t>
  </si>
  <si>
    <t>Audencia, Nantes, Pays-de-la-Loire, France</t>
  </si>
  <si>
    <t>Basic debt literacy and debt behavior</t>
  </si>
  <si>
    <t>2-s2.0-85166779673</t>
  </si>
  <si>
    <t>Delis, M.</t>
  </si>
  <si>
    <t>Delis,  Manthos D.</t>
  </si>
  <si>
    <t>Poverty and seeking bank advice: Evidence from a survey experiment</t>
  </si>
  <si>
    <t>2-s2.0-85098725919</t>
  </si>
  <si>
    <t>Economic condition and financial cognition</t>
  </si>
  <si>
    <t>Pandey, I.</t>
  </si>
  <si>
    <t>Pandey,  Ichchha</t>
  </si>
  <si>
    <t>Augusta University</t>
  </si>
  <si>
    <t>Augusta University, Augusta, GA, United States</t>
  </si>
  <si>
    <t>2-s2.0-85021308747</t>
  </si>
  <si>
    <t>Blalock, J.S.</t>
  </si>
  <si>
    <t>Blalock,  John S.</t>
  </si>
  <si>
    <t>Dental College of Georgia, Augusta University, Augusta, GA, United States</t>
  </si>
  <si>
    <t>Productivity of senior dental students engaged in comprehensive care: A seven-year follow-up study</t>
  </si>
  <si>
    <t>Mollica, A.G.</t>
  </si>
  <si>
    <t>Mollica,  Anthony G.</t>
  </si>
  <si>
    <t>2-s2.0-85192946017</t>
  </si>
  <si>
    <t>Li, L.</t>
  </si>
  <si>
    <t>Li,  Lin</t>
  </si>
  <si>
    <t>School of Computer and Cyber Sciences, Augusta University, Augusta, GA, United States</t>
  </si>
  <si>
    <t>Investigating the Application of 3D Avatar Chatbot Services on Fintech</t>
  </si>
  <si>
    <t>2-s2.0-84994527402</t>
  </si>
  <si>
    <t>Kuchinski, A.M.</t>
  </si>
  <si>
    <t>Kuchinski,  Ann Marie</t>
  </si>
  <si>
    <t>Growing financial assets for foster youths: Expanded child welfare responsibilities, policy conflict, and caseworker role tension</t>
  </si>
  <si>
    <t>Callan, R.S.</t>
  </si>
  <si>
    <t>Callan,  Richard S.</t>
  </si>
  <si>
    <t>2-s2.0-85196288582</t>
  </si>
  <si>
    <t>Social Media, Investment Knowledge, and Meme Stock Trading</t>
  </si>
  <si>
    <t>2-s2.0-105003677752</t>
  </si>
  <si>
    <t>Mazuru, L.</t>
  </si>
  <si>
    <t>Mazuru,  Luminița</t>
  </si>
  <si>
    <t>Aurel Vlaicu University</t>
  </si>
  <si>
    <t>Centre for Economic Research and Consultancy, Aurel Vlaicu University, Arad, Romania</t>
  </si>
  <si>
    <t>Modeling Investment Decisions Through Decision Tree Regression—A Behavioral Finance Theory Approach</t>
  </si>
  <si>
    <t>Rad, D.</t>
  </si>
  <si>
    <t>Rad,  Dana</t>
  </si>
  <si>
    <t>Center of Research Development and Innovation in Psychology, Aurel Vlaicu University, Arad, Romania</t>
  </si>
  <si>
    <t>Bilti, R.S.</t>
  </si>
  <si>
    <t>Bilti,  Raluca Simina</t>
  </si>
  <si>
    <t>Gomoi, B.C.</t>
  </si>
  <si>
    <t>Gomoi,  Bogdan Cosmin</t>
  </si>
  <si>
    <t>Rusu, S.</t>
  </si>
  <si>
    <t>Rusu,  Sergiu</t>
  </si>
  <si>
    <t>Sinaci, M.</t>
  </si>
  <si>
    <t>Sinaci,  Maria</t>
  </si>
  <si>
    <t>Barbu, F.S.</t>
  </si>
  <si>
    <t>Barbu,  Florentina Simona</t>
  </si>
  <si>
    <t>Cuc, L.D.</t>
  </si>
  <si>
    <t>Cuc,  Lavinia Denisia</t>
  </si>
  <si>
    <t>2-s2.0-85176362307</t>
  </si>
  <si>
    <t>Dangi, M.</t>
  </si>
  <si>
    <t>Dangi,  Meghna</t>
  </si>
  <si>
    <t>Auro University</t>
  </si>
  <si>
    <t>Auro University, Surat, GJ, India</t>
  </si>
  <si>
    <t>Are Retail Investors in Emerging Economies SRI Ready?</t>
  </si>
  <si>
    <t>2-s2.0-85121842226</t>
  </si>
  <si>
    <t>Levine, E.</t>
  </si>
  <si>
    <t>Levine,  Eliot</t>
  </si>
  <si>
    <t>Aurora Institute</t>
  </si>
  <si>
    <t>Aurora Institute, Vienna, VA, United States</t>
  </si>
  <si>
    <t>Impact of the FutureSmart Online Financial Education Course on Financial Knowledge of Middle School Students</t>
  </si>
  <si>
    <t>2-s2.0-85008335211</t>
  </si>
  <si>
    <t>Tharayil, A.</t>
  </si>
  <si>
    <t>Tharayil,  Ashley</t>
  </si>
  <si>
    <t>Austin College</t>
  </si>
  <si>
    <t>Austin College, Sherman, TX, United States</t>
  </si>
  <si>
    <t>Financial Literacy and Financial Education in High School</t>
  </si>
  <si>
    <t>2-s2.0-85129684562</t>
  </si>
  <si>
    <t>Financial Literacy and the Early Withdrawal of Funds From Retirement Accounts</t>
  </si>
  <si>
    <t>2-s2.0-85163719700</t>
  </si>
  <si>
    <t>Examining the Association Between Financial Education and Financial Risk Tolerance</t>
  </si>
  <si>
    <t>2-s2.0-85171169583</t>
  </si>
  <si>
    <t>Eguiluz, L.</t>
  </si>
  <si>
    <t>Eguiluz,  Linda</t>
  </si>
  <si>
    <t>Austin Community College</t>
  </si>
  <si>
    <t>Austin Community College, Austin, TX, United States</t>
  </si>
  <si>
    <t>“Through Their Fingers Like Water”: How Community College Students View Family as Sources of Financial Education</t>
  </si>
  <si>
    <t>Serna, K.L.</t>
  </si>
  <si>
    <t>Serna,  Karen L.</t>
  </si>
  <si>
    <t>2-s2.0-85074656294</t>
  </si>
  <si>
    <t>For When It Rains: How One Community College Established an Incentivized Student Savings Account</t>
  </si>
  <si>
    <t>2-s2.0-105018676392</t>
  </si>
  <si>
    <t>Pearson, D.</t>
  </si>
  <si>
    <t>Pearson,  Dennis</t>
  </si>
  <si>
    <t>Austin Peay State University</t>
  </si>
  <si>
    <t>College of Business, Austin Peay State University, Clarksville, TN, United States</t>
  </si>
  <si>
    <t>Training for economic freedom: an ethical systems approach to AI-driven workforce development</t>
  </si>
  <si>
    <t>Bilderback, S.</t>
  </si>
  <si>
    <t>Bilderback,  Stephanie L.</t>
  </si>
  <si>
    <t>Ahlheit, S.</t>
  </si>
  <si>
    <t>Ahlheit,  Sarah</t>
  </si>
  <si>
    <t>Gill, E.</t>
  </si>
  <si>
    <t>Gill,  Emily</t>
  </si>
  <si>
    <t>2-s2.0-84983751453</t>
  </si>
  <si>
    <t>Lincoln, T.D.</t>
  </si>
  <si>
    <t>Lincoln,  Timothy D.</t>
  </si>
  <si>
    <t>Austin Presbyterian Theological Seminary</t>
  </si>
  <si>
    <t>Austin Presbyterian Theological Seminary, Austin, TX, United States</t>
  </si>
  <si>
    <t>More than a question of debt: A qualitative study of how seminarians think about money</t>
  </si>
  <si>
    <t>2-s2.0-84994613973</t>
  </si>
  <si>
    <t>Bergiti, J.</t>
  </si>
  <si>
    <t>Bergiti,  Jenny</t>
  </si>
  <si>
    <t>Australasian College of Pharmacy</t>
  </si>
  <si>
    <t>Australasian College of Pharmacy, Spring Hill, QLD, Australia</t>
  </si>
  <si>
    <t>Financial literacy: A key skill to manage a pharmacy's financial health</t>
  </si>
  <si>
    <t>2-s2.0-85139246937</t>
  </si>
  <si>
    <t>Ryan, R.M.</t>
  </si>
  <si>
    <t>Ryan,  Richard M.</t>
  </si>
  <si>
    <t>Australian Catholic University</t>
  </si>
  <si>
    <t>Australian Catholic University, Sydney, NSW, Australia</t>
  </si>
  <si>
    <t>Motivations for personal financial management: A Self-Determination Theory perspective</t>
  </si>
  <si>
    <t>2-s2.0-84937949412</t>
  </si>
  <si>
    <t>Geiger, V.</t>
  </si>
  <si>
    <t>Geiger,  Vince</t>
  </si>
  <si>
    <t>A rich interpretation of numeracy for the 21st century: a survey of the state of the field</t>
  </si>
  <si>
    <t>Bradshaw, E.L.</t>
  </si>
  <si>
    <t>Bradshaw,  Emma L.</t>
  </si>
  <si>
    <t>Duineveld, J.J.</t>
  </si>
  <si>
    <t>Duineveld,  Jasper J.</t>
  </si>
  <si>
    <t>2-s2.0-85111266616</t>
  </si>
  <si>
    <t>Kanduri, S.</t>
  </si>
  <si>
    <t>Kanduri,  Suseela</t>
  </si>
  <si>
    <t>Avinash College of Commerce</t>
  </si>
  <si>
    <t>Avinash College of Commerce, Hyderabad, India</t>
  </si>
  <si>
    <t>Financial literacy knowledge assessment among college students in Hyderabad, India</t>
  </si>
  <si>
    <t>2-s2.0-85096793270</t>
  </si>
  <si>
    <t>Williams, P.</t>
  </si>
  <si>
    <t>Williams,  Peter</t>
  </si>
  <si>
    <t>Avondale University</t>
  </si>
  <si>
    <t>Business, Avondale University, Cooranbong, NSW, Australia</t>
  </si>
  <si>
    <t>Enhancing financial literacy in children 5–12 years old using authentic learning within a school market garden programme</t>
  </si>
  <si>
    <t>Morton, J.K.</t>
  </si>
  <si>
    <t>Morton,  Jason Kyle</t>
  </si>
  <si>
    <t>Avondale University, Cooranbong, NSW, Australia</t>
  </si>
  <si>
    <t>Christian, B.J.</t>
  </si>
  <si>
    <t>Christian,  Beverly J.</t>
  </si>
  <si>
    <t>Education, Avondale University, Cooranbong, NSW, Australia</t>
  </si>
  <si>
    <t>2-s2.0-85141365148</t>
  </si>
  <si>
    <t>Sarı, E.</t>
  </si>
  <si>
    <t>Sarı,  Erkam</t>
  </si>
  <si>
    <t>Aydin Adnan Menderes University</t>
  </si>
  <si>
    <t>Department of Public Finance, Aydin Adnan Menderes University, Aydin, Efeler, Turkey</t>
  </si>
  <si>
    <t>Financial inclusion in Turkey: unpacking the provincial inequality and its determinants</t>
  </si>
  <si>
    <t>2-s2.0-27944453074</t>
  </si>
  <si>
    <t>Otis, R.J.</t>
  </si>
  <si>
    <t>Otis,  Richard J.</t>
  </si>
  <si>
    <t>Ayres Associates Inc.</t>
  </si>
  <si>
    <t>Applied Technologies, Ayres Associates Inc. - Fort Collins, Fort Collins, CO, United States</t>
  </si>
  <si>
    <t>Unsewered communities: Paralyzed by disparate regulatory programs?</t>
  </si>
  <si>
    <t>2-s2.0-85193756453</t>
  </si>
  <si>
    <t>Hashimova, A.</t>
  </si>
  <si>
    <t>Hashimova,  Albina</t>
  </si>
  <si>
    <t>Azerbaijan Sports Academy</t>
  </si>
  <si>
    <t>Department of Sports Management and Communication, Azerbaijan Sports Academy, Baku, Azerbaijan</t>
  </si>
  <si>
    <t>Azerbaijan</t>
  </si>
  <si>
    <t>QUANTITATIVE APPRAISAL AND SCIENTOMETRIC EXPLORATION INTO THE DIGITIZATION OF EDUCATION</t>
  </si>
  <si>
    <t>2-s2.0-85149482165</t>
  </si>
  <si>
    <t>Akbulaev, N.</t>
  </si>
  <si>
    <t>Akbulaev,  Nurkhodzha</t>
  </si>
  <si>
    <t>Azerbaijan State University of Economics (UNEC)</t>
  </si>
  <si>
    <t>Azerbaijan State University of Economics (UNEC), Baku, Azerbaijan</t>
  </si>
  <si>
    <t>The Financial Literacy of the Population as a Factor of Social Development</t>
  </si>
  <si>
    <t>2-s2.0-85083552003</t>
  </si>
  <si>
    <t>Agasalim, A.</t>
  </si>
  <si>
    <t>Agasalim,  Aygun Alasgarova</t>
  </si>
  <si>
    <t>Department of Business Administration, Azerbaijan State University of Economics (UNEC), Baku, Azerbaijan</t>
  </si>
  <si>
    <t>Marketing activity in non-profit organizations: The example of organizations in Russia and Azerbaijan</t>
  </si>
  <si>
    <t>2-s2.0-85107547231</t>
  </si>
  <si>
    <t>Mammadova, M.</t>
  </si>
  <si>
    <t>Mammadova,  Matanat R.</t>
  </si>
  <si>
    <t>Department of Economics and Business Administration, Azerbaijan State University of Economics (UNEC), Baku, Azerbaijan</t>
  </si>
  <si>
    <t>Demographic analysis of financial literacy level in Azerbaijan</t>
  </si>
  <si>
    <t>Rahmanov, F.</t>
  </si>
  <si>
    <t>Rahmanov,  Farhad</t>
  </si>
  <si>
    <t>Department of Applied Economics, Azerbaijan State University of Economics (UNEC), Baku, Azerbaijan</t>
  </si>
  <si>
    <t>Neymatova, L.</t>
  </si>
  <si>
    <t>Neymatova,  Lala</t>
  </si>
  <si>
    <t>Azerbaijan Technical University</t>
  </si>
  <si>
    <t>Department of International Trade, Azerbaijan Technical University, Baku, Azerbaijan</t>
  </si>
  <si>
    <t>Aghazada, T.</t>
  </si>
  <si>
    <t>Aghazada,  Taleh</t>
  </si>
  <si>
    <t>Azerbaijan Tourism and Management University</t>
  </si>
  <si>
    <t>Azerbaijan Tourism and Management University, Baku, Azerbaijan</t>
  </si>
  <si>
    <t>Ramakrishnan, S.</t>
  </si>
  <si>
    <t>Ramakrishnan,  Suresh A.L.</t>
  </si>
  <si>
    <t>Azman Hashim International Business School</t>
  </si>
  <si>
    <t>Azman Hashim International Business School, Kuala Lumpur, Malaysia</t>
  </si>
  <si>
    <t>2-s2.0-85099503714</t>
  </si>
  <si>
    <t>Ramakrishnan, S.A.L.</t>
  </si>
  <si>
    <t>What explains the investment decision-making behaviour? The role of financial literacy and financial risk tolerance</t>
  </si>
  <si>
    <t>2-s2.0-85190761724</t>
  </si>
  <si>
    <t>Sulaiman, Z.</t>
  </si>
  <si>
    <t>Sulaiman,  Zuraidah Binti</t>
  </si>
  <si>
    <t>THE CONCEPT OF MASLAHAH IN ISLAMIC FINANCIAL LITERACY AMONG YOUTH IN BANK NEGARA MALAYSIA MUSEUM ART AND GALLERY</t>
  </si>
  <si>
    <t>Binti Abdullah, D.F.</t>
  </si>
  <si>
    <t>Binti Abdullah,  Dewi Fariha</t>
  </si>
  <si>
    <t>2-s2.0-85216933340</t>
  </si>
  <si>
    <t>Bhavani, V.</t>
  </si>
  <si>
    <t>Bhavani,  Varikuppala</t>
  </si>
  <si>
    <t>B. V. Raju Institute of Technology</t>
  </si>
  <si>
    <t>B. V. Raju Institute of Technology, Narsapur, TS, India</t>
  </si>
  <si>
    <t>Finance-In-Focus: Mastering Financial Basics through Online Learning</t>
  </si>
  <si>
    <t>Lanka, S.S.S.</t>
  </si>
  <si>
    <t>Lanka,  Surya Sai Sriya</t>
  </si>
  <si>
    <t>Reddy, V.M.R.</t>
  </si>
  <si>
    <t>Reddy,  V. Mohith Raja</t>
  </si>
  <si>
    <t>Rao, V.S.</t>
  </si>
  <si>
    <t>Rao,  Velumula Siri</t>
  </si>
  <si>
    <t>Pallavi, L.</t>
  </si>
  <si>
    <t>Pallavi,  L.</t>
  </si>
  <si>
    <t>2-s2.0-105001254182</t>
  </si>
  <si>
    <t>Vasesi, S.</t>
  </si>
  <si>
    <t>Vasesi,  Sonika</t>
  </si>
  <si>
    <t>B.M Institute of Engineering and Technology</t>
  </si>
  <si>
    <t>B.M Institute of Engineering and Technology, CSE, Sonipat, India</t>
  </si>
  <si>
    <t>PROXY: Personal Revenue Organization &amp; Xpense Yardstick</t>
  </si>
  <si>
    <t>Singh, A.P.</t>
  </si>
  <si>
    <t>Singh,  Aditya Pratap</t>
  </si>
  <si>
    <t>Paramjeet</t>
  </si>
  <si>
    <t>Paramjeet,  null</t>
  </si>
  <si>
    <t>Mittal, H.</t>
  </si>
  <si>
    <t>Mittal,  Harish Kumar</t>
  </si>
  <si>
    <t>Rathi, S.</t>
  </si>
  <si>
    <t>Rathi,  Sameer</t>
  </si>
  <si>
    <t>Singh, P.</t>
  </si>
  <si>
    <t>Singh,  Prerana</t>
  </si>
  <si>
    <t>2-s2.0-105014964723</t>
  </si>
  <si>
    <t>Ramasamy, K.R.A.B.A.</t>
  </si>
  <si>
    <t>Ramasamy,  K. R.A.Balaji Amutha</t>
  </si>
  <si>
    <t>B.M.S. College of Engineering</t>
  </si>
  <si>
    <t>Department of Management Studies and Research Centre, B.M.S. College of Engineering, Bengaluru, KA, India</t>
  </si>
  <si>
    <t>Gender disparities in financial inclusion: promoting women’s economic empowerment in G20 countries for sustainable development</t>
  </si>
  <si>
    <t>2-s2.0-105001994189</t>
  </si>
  <si>
    <t>Keyes, S.-A.</t>
  </si>
  <si>
    <t>Keyes,  Sarah Ann K.</t>
  </si>
  <si>
    <t>BCM</t>
  </si>
  <si>
    <t>BCM, Houston, TX, United States</t>
  </si>
  <si>
    <t>Financially Responsible and Equitable Education for Medical, Science, and Health Professions Learners</t>
  </si>
  <si>
    <t>Mullen, A.</t>
  </si>
  <si>
    <t>Mullen,  Ashley H.</t>
  </si>
  <si>
    <t>Pereira, F.</t>
  </si>
  <si>
    <t>Pereira,  Fred</t>
  </si>
  <si>
    <t>2-s2.0-85122981720</t>
  </si>
  <si>
    <t>Chun, Y.K.</t>
  </si>
  <si>
    <t>Chun,  Yong Kah</t>
  </si>
  <si>
    <t>BERJAYA University College</t>
  </si>
  <si>
    <t>Faculty of Business, BERJAYA University College, Kuala Lumpur, Malaysia</t>
  </si>
  <si>
    <t>The Relationship between Socio-Demographics and Financial Literacy with Financial Planning Among Young Adults in Klang Valley, Malaysia; Hubungan Antara Sosio-Demografi dan Literasi Kewangan dengan Perancangan Kewangan dalam Kalangan Belia di Klang Valley, Malaysia</t>
  </si>
  <si>
    <t>Al-Khaled, A.A.S.</t>
  </si>
  <si>
    <t>Al-Khaled,  Akram Abdulraqeb Sultan</t>
  </si>
  <si>
    <t>Fenn, C.J.</t>
  </si>
  <si>
    <t>Fenn,  Chung Jee</t>
  </si>
  <si>
    <t>2-s2.0-85126761770</t>
  </si>
  <si>
    <t>García, J.</t>
  </si>
  <si>
    <t>García,  J.</t>
  </si>
  <si>
    <t>BEruns
Explanation: In this case, the text mentions "BEruns, Spain" which seems to be a reference to the university's acronym (BE) followed by its location (Bilbao, Spain). However, it is essential to note that this might not necessarily represent an official name of a specific university. Therefore, it would be better to cross-reference or verify the information to ensure accuracy. In the absence of further context, I have returned "BERuns" as my answer. If you have more information about the context, kindly provide it for a more accurate response.
For example, if it is part of an official website or document mentioning the university's full name (e.g., Universidad del País Vasco/EHU, Bilbao), then my answer would be "Universidad del País Vasco/EHU" as that is the correct name of the university.</t>
  </si>
  <si>
    <t>BEruns, Spain</t>
  </si>
  <si>
    <t>Spain</t>
  </si>
  <si>
    <t>Financial overconfidence, promotion of financial advice, and aging</t>
  </si>
  <si>
    <t>2-s2.0-84863556703</t>
  </si>
  <si>
    <t>Jakob, M.</t>
  </si>
  <si>
    <t>Jakob,  Matthias</t>
  </si>
  <si>
    <t>BGC Engineering (Here</t>
  </si>
  <si>
    <t>BGC Engineering, Vancouver, BC, Canada</t>
  </si>
  <si>
    <t>A regional real-time debris-flow warning system for the District of North Vancouver, Canada</t>
  </si>
  <si>
    <t>Owen, T.</t>
  </si>
  <si>
    <t>Owen,  Trevor</t>
  </si>
  <si>
    <t>Simpson, T.</t>
  </si>
  <si>
    <t>Simpson,  T.</t>
  </si>
  <si>
    <t>2-s2.0-105010224166</t>
  </si>
  <si>
    <t>Ravikumar, G.</t>
  </si>
  <si>
    <t>Ravikumar,  G. K.</t>
  </si>
  <si>
    <t>BGSCET</t>
  </si>
  <si>
    <t>BGSCET, Bengaluru, India</t>
  </si>
  <si>
    <t>Money Map: The Personal Finance Tracker</t>
  </si>
  <si>
    <t>2-s2.0-85085887099</t>
  </si>
  <si>
    <t>Hossain, M.M.</t>
  </si>
  <si>
    <t>Hossain,  Md Mosharref</t>
  </si>
  <si>
    <t>BIBM</t>
  </si>
  <si>
    <t>Bangladesh Institute of Bank Management (BIBM), Dhaka, Bangladesh</t>
  </si>
  <si>
    <t>Financial resources, financial literacy and small firm growth: Does private organizations support matter?</t>
  </si>
  <si>
    <t>Kudal, P.</t>
  </si>
  <si>
    <t>Kudal,  Pallavi</t>
  </si>
  <si>
    <t>BIIB</t>
  </si>
  <si>
    <t>Balaji Institute of International Business (BIIB), Pune, MH, India</t>
  </si>
  <si>
    <t>2-s2.0-85156162495</t>
  </si>
  <si>
    <t>Hauser, M.</t>
  </si>
  <si>
    <t>Hauser,  Michael</t>
  </si>
  <si>
    <t>BOKU University</t>
  </si>
  <si>
    <t>International Crops Research Institute for the Semi-Arid Tropics Nairobi, Nairobi, Kenya, BOKU University, Vienna, Vienna, Austria</t>
  </si>
  <si>
    <t>Austria</t>
  </si>
  <si>
    <t>Understanding the Determinants of Aspirations in Rural Tanzania: Does Financial Literacy Matter?</t>
  </si>
  <si>
    <t>2-s2.0-85190574970</t>
  </si>
  <si>
    <t>Shafin, W.I.</t>
  </si>
  <si>
    <t>Shafin,  Wasique Islam</t>
  </si>
  <si>
    <t>BRAC University</t>
  </si>
  <si>
    <t>Department of Computer Science and Engineering, BRAC University, Dhaka, Bangladesh, Department of CSE, BRAC University, Dhaka, Bangladesh</t>
  </si>
  <si>
    <t>An Efficient Deep Learning Approach to Detect Neurodegenerative Diseases Using Retinal Images</t>
  </si>
  <si>
    <t>Khan, M.H.</t>
  </si>
  <si>
    <t>Khan,  Md Hasib</t>
  </si>
  <si>
    <t>2-s2.0-85100936267</t>
  </si>
  <si>
    <t>Antara, R.S.I.</t>
  </si>
  <si>
    <t>Antara,  Raihana Shams Islam</t>
  </si>
  <si>
    <t>School of Engineering, BRAC University, Dhaka, Bangladesh</t>
  </si>
  <si>
    <t>Satellite education and learning by interactive virtual reality game</t>
  </si>
  <si>
    <t>Ahmed, K.</t>
  </si>
  <si>
    <t>Ahmed,  Koushik</t>
  </si>
  <si>
    <t>Irfanuddin, C.M.</t>
  </si>
  <si>
    <t>Irfanuddin,  Chowdhury Mohammad</t>
  </si>
  <si>
    <t>2-s2.0-85216679044</t>
  </si>
  <si>
    <t>Rahman, M.</t>
  </si>
  <si>
    <t>Rahman,  Mizanur M.</t>
  </si>
  <si>
    <t>BRAC University, Dhaka, Bangladesh</t>
  </si>
  <si>
    <t>Synchronous Perspective on the Women Entrepreneurship Challenges in Developing Countries upon Reviewing the Gender and Contingency Theories</t>
  </si>
  <si>
    <t>Kafi, A.H.</t>
  </si>
  <si>
    <t>Kafi,  Abdulla Hil</t>
  </si>
  <si>
    <t>Alam, M.</t>
  </si>
  <si>
    <t>Alam,  Md Ashraful</t>
  </si>
  <si>
    <t>Andalib, T.W.</t>
  </si>
  <si>
    <t>Andalib,  Tarnima Warda</t>
  </si>
  <si>
    <t>Rahman, R.</t>
  </si>
  <si>
    <t>Rahman,  Rafeed</t>
  </si>
  <si>
    <t>Chowdhury, A.</t>
  </si>
  <si>
    <t>Chowdhury,  Arshad M.</t>
  </si>
  <si>
    <t>Dipto, S.M.</t>
  </si>
  <si>
    <t>Dipto,  Shakib Mahmud</t>
  </si>
  <si>
    <t>BRAC University, University of Liberal Arts Bangladesh</t>
  </si>
  <si>
    <t>Department of CSE, BRAC University, Dhaka, Bangladesh, Department of Computer Science and Engineering, University of Liberal Arts Bangladesh, Dhaka, Bangladesh</t>
  </si>
  <si>
    <t>Elbardan, H.</t>
  </si>
  <si>
    <t>Elbardan,  Hany</t>
  </si>
  <si>
    <t>BU (Name of University not explicitly mentioned</t>
  </si>
  <si>
    <t>The Business School at BU, Poole, Dorset, United Kingdom</t>
  </si>
  <si>
    <t>2-s2.0-84900449705</t>
  </si>
  <si>
    <t>Tauringana, V.</t>
  </si>
  <si>
    <t>Tauringana,  Venancio</t>
  </si>
  <si>
    <t>Lending terms, financial literacy and formal credit accessibility</t>
  </si>
  <si>
    <t>2-s2.0-85099981473</t>
  </si>
  <si>
    <t>Haq, S.M.N.U.</t>
  </si>
  <si>
    <t>Haq,  S. M.Nabeel Ul</t>
  </si>
  <si>
    <t>BUITEMS</t>
  </si>
  <si>
    <t>Department of Economics, BUITEMS - Balochistan University of Information Technology, Engineering and Management Sciences, Quetta, Balochistan, Pakistan</t>
  </si>
  <si>
    <t>Influence of Financial Literacy and Educational Skills on Entrepreneurial Intent: Empirical Evidence from Young Entrepreneurs of Pakistan</t>
  </si>
  <si>
    <t>2-s2.0-85136914661</t>
  </si>
  <si>
    <t>KHAN, H.H.</t>
  </si>
  <si>
    <t>KHAN,  Hadi Hassan</t>
  </si>
  <si>
    <t>BUITEMS - Balochistan University of Information Technology, Engineering and Management Sciences, Quetta, Balochistan, Pakistan</t>
  </si>
  <si>
    <t>Influence of Financial Social Agents and Attitude Toward Money on Financial Literacy: The Mediating Role of Financial Self-Efficacy and Moderating Role of Mindfulness</t>
  </si>
  <si>
    <t>Sarwar, B.</t>
  </si>
  <si>
    <t>Sarwar,  Bilal</t>
  </si>
  <si>
    <t>2-s2.0-85128223416</t>
  </si>
  <si>
    <t>Haq, S.M.</t>
  </si>
  <si>
    <t>Influence of Cognitive Ability, Money Management Skills, and Cultural Norms on the Financial Literacy of Women Working in the Cottage Industry</t>
  </si>
  <si>
    <t>Ahmed, W.</t>
  </si>
  <si>
    <t>Ahmed,  Wahab</t>
  </si>
  <si>
    <t>Department of Management Sciences, BUITEMS - Balochistan University of Information Technology, Engineering and Management Sciences, Quetta, Balochistan, Pakistan</t>
  </si>
  <si>
    <t>Riaz, S.</t>
  </si>
  <si>
    <t>Riaz,  Sheza</t>
  </si>
  <si>
    <t>Rauf, A.</t>
  </si>
  <si>
    <t>Rauf,  Abdul</t>
  </si>
  <si>
    <t>Bilal, M.A.</t>
  </si>
  <si>
    <t>Bilal,  Muhammad Ahmed</t>
  </si>
  <si>
    <t>Reza, S.</t>
  </si>
  <si>
    <t>Reza,  Sajjida</t>
  </si>
  <si>
    <t>Irfan, M.</t>
  </si>
  <si>
    <t>Irfan,  Muhammad</t>
  </si>
  <si>
    <t>Brohi, M.</t>
  </si>
  <si>
    <t>Brohi,  Manzoor Ali</t>
  </si>
  <si>
    <t>Muhammad, N.</t>
  </si>
  <si>
    <t>Muhammad,  Noor</t>
  </si>
  <si>
    <t>Ul Haq, S.M.N.</t>
  </si>
  <si>
    <t>Ul Haq,  Sheikh Muhammad Nabeel</t>
  </si>
  <si>
    <t>Fazal, A.</t>
  </si>
  <si>
    <t>Fazal,  Aqsa</t>
  </si>
  <si>
    <t>Kakar, A.</t>
  </si>
  <si>
    <t>Kakar,  Ali</t>
  </si>
  <si>
    <t>2-s2.0-84976358983</t>
  </si>
  <si>
    <t>Dyer, J.</t>
  </si>
  <si>
    <t>Dyer,  Jessie</t>
  </si>
  <si>
    <t>BYU Marriott School of Business</t>
  </si>
  <si>
    <t>Marriott School of Management, BYU Marriott School of Business, Provo, UT, United States</t>
  </si>
  <si>
    <t>CAN the POOR BE TRAINED to BE ENTREPRENEURS? the CASE of the ACADEMY for CREATING ENTERPRISE in Mexico</t>
  </si>
  <si>
    <t>Yamada, S.</t>
  </si>
  <si>
    <t>Yamada,  Spencer</t>
  </si>
  <si>
    <t>West, B.</t>
  </si>
  <si>
    <t>West,  Barry</t>
  </si>
  <si>
    <t>Dyer, W.G.</t>
  </si>
  <si>
    <t>Dyer,  William G.</t>
  </si>
  <si>
    <t>Abu, N.</t>
  </si>
  <si>
    <t>Abu,  Nurudeen</t>
  </si>
  <si>
    <t>Baba-Ahmed University</t>
  </si>
  <si>
    <t>Baba-Ahmed University, Sharada, Nigeria</t>
  </si>
  <si>
    <t>2-s2.0-85079745654</t>
  </si>
  <si>
    <t>Mishra, K.</t>
  </si>
  <si>
    <t>Mishra,  Kushendra</t>
  </si>
  <si>
    <t>Babasaheb Bhimrao Ambedkar University</t>
  </si>
  <si>
    <t>Department of Rural Management, Babasaheb Bhimrao Ambedkar University, Lucknow, UP, India</t>
  </si>
  <si>
    <t>Correlates of financial literacy: Strategic precursor to financial inclusion</t>
  </si>
  <si>
    <t>2-s2.0-85139109469</t>
  </si>
  <si>
    <t>Mehdi, S.A.</t>
  </si>
  <si>
    <t>Mehdi,  Syed Asif</t>
  </si>
  <si>
    <t>Women entrepreneurs’ success factors of Northern Indian community: a person–environment fit theory perspective</t>
  </si>
  <si>
    <t>Bajpai Singh, L.B.</t>
  </si>
  <si>
    <t>Bajpai Singh,  Lata Bajpai</t>
  </si>
  <si>
    <t>2-s2.0-105019100795</t>
  </si>
  <si>
    <t>Jatav, S.S.</t>
  </si>
  <si>
    <t>Jatav,  S. S.</t>
  </si>
  <si>
    <t>Department of Economics, Babasaheb Bhimrao Ambedkar University, Lucknow, UP, India</t>
  </si>
  <si>
    <t>Impact of crop insurance on improving food security and agricultural investments: insights from India</t>
  </si>
  <si>
    <t>2-s2.0-85122323221</t>
  </si>
  <si>
    <t>Identifying potential millennial customers for financial institutions using SVM</t>
  </si>
  <si>
    <t>Mishra, R.</t>
  </si>
  <si>
    <t>Mishra,  Rishish</t>
  </si>
  <si>
    <t>Anand, S.</t>
  </si>
  <si>
    <t>Anand,  Swati</t>
  </si>
  <si>
    <t>2-s2.0-105004579132</t>
  </si>
  <si>
    <t>Habib, A.O.</t>
  </si>
  <si>
    <t>Habib,  Adetutu Omotola</t>
  </si>
  <si>
    <t>Babcock University</t>
  </si>
  <si>
    <t>Babcock University, Ilishan-Remo, Ogun, Nigeria</t>
  </si>
  <si>
    <t>Human Capital Flight and Economic Growth in Nigeria</t>
  </si>
  <si>
    <t>2-s2.0-85160934514</t>
  </si>
  <si>
    <t>Augustine, A.A.</t>
  </si>
  <si>
    <t>Augustine,  Adekoya A.</t>
  </si>
  <si>
    <t>Department of Accounting, Babcock University, Ilishan-Remo, Ogun, Nigeria</t>
  </si>
  <si>
    <t>COVID-19 Pandemic and Internally Generated Revenues in Local Governments: Nigeria Experience</t>
  </si>
  <si>
    <t>Emmanuel, J.T.</t>
  </si>
  <si>
    <t>Emmanuel,  Joseph Tonuchi</t>
  </si>
  <si>
    <t>Department of Economics, Babcock University, Ilishan-Remo, Ogun, Nigeria, Central Bank of Nigeria, Abuja, Nigeria</t>
  </si>
  <si>
    <t>Awolaja, O.G.</t>
  </si>
  <si>
    <t>Awolaja,  Oladapo Gbenga</t>
  </si>
  <si>
    <t>2-s2.0-85201797627</t>
  </si>
  <si>
    <t>Alabi, A.W.</t>
  </si>
  <si>
    <t>Alabi,  Adeyemi Wasiu</t>
  </si>
  <si>
    <t>Tax morale and taxpayers’ compliance among SMEs in Nigeria</t>
  </si>
  <si>
    <t>Akintoye, I.R.</t>
  </si>
  <si>
    <t>Akintoye,  Rufus Ishola</t>
  </si>
  <si>
    <t>Babcock University
University of Ibadan (Two universities are mentioned in the text)</t>
  </si>
  <si>
    <t>Department of Accounting, Babcock University, Ilishan-Remo, Ogun, Nigeria, Centre of Excellence, University of Ibadan, Ibadan, Oyo, Nigeria</t>
  </si>
  <si>
    <t>2-s2.0-85100514218</t>
  </si>
  <si>
    <t>Erzurumlu, S.</t>
  </si>
  <si>
    <t>Erzurumlu,  S. Sinan</t>
  </si>
  <si>
    <t>Babson College</t>
  </si>
  <si>
    <t>Babson College, Babson Park, MA, United States</t>
  </si>
  <si>
    <t>Managing capital market frictions via cost-reduction investments</t>
  </si>
  <si>
    <t>2-s2.0-85172772978</t>
  </si>
  <si>
    <t>Maurya, A.</t>
  </si>
  <si>
    <t>Maurya,  Anuradha</t>
  </si>
  <si>
    <t>Babu Banarasi Das University</t>
  </si>
  <si>
    <t>Babu Banarasi Das University, Lucknow, UP, India</t>
  </si>
  <si>
    <t>Impact of financial literacy on the risk tolerance behavior of females working in the unorganized sector</t>
  </si>
  <si>
    <t>2-s2.0-85120329892</t>
  </si>
  <si>
    <t>Hamed Ibrahim, N.M.</t>
  </si>
  <si>
    <t>Hamed Ibrahim,  Nayera Mohamed</t>
  </si>
  <si>
    <t>Badr University</t>
  </si>
  <si>
    <t>Badr University in Cairo, Badr, Cairo, Egypt</t>
  </si>
  <si>
    <t>The determinants of Jordan's stability case study: The arab spring (2011–2019) and the COVID-19 pandemic</t>
  </si>
  <si>
    <t>2-s2.0-105013992139</t>
  </si>
  <si>
    <t>Radmand, H.</t>
  </si>
  <si>
    <t>Radmand,  Hafizullah</t>
  </si>
  <si>
    <t>Baghlan University</t>
  </si>
  <si>
    <t>Agricultural Economics and Extension, Baghlan University, Baghlan, Afghanistan</t>
  </si>
  <si>
    <t>Afghanistan</t>
  </si>
  <si>
    <t>Determinants of Technical, Allocative, and Economic Efficiencies Among Cotton Producers of Baghlan Province</t>
  </si>
  <si>
    <t>2-s2.0-85195396417</t>
  </si>
  <si>
    <t>Ali, M.H.</t>
  </si>
  <si>
    <t>Ali,  Muhammad Hasnain</t>
  </si>
  <si>
    <t>Bahauddin Zakariya University</t>
  </si>
  <si>
    <t>Institute of Banking and Finance, Bahauddin Zakariya University, Multan, Punjab, Pakistan</t>
  </si>
  <si>
    <t>Sustainability in Retail Investment Behaviors: A Post-COVID-19 Exploration in Emerging Economy—The Mediating Role of Financial Literacy</t>
  </si>
  <si>
    <t>2-s2.0-84979846030</t>
  </si>
  <si>
    <t>Awais, M.</t>
  </si>
  <si>
    <t>Awais,  Mustabsar</t>
  </si>
  <si>
    <t>Impact of financial literacy and investment experience on risk tolerance and investment decisions: Empirical evidence from pakistan</t>
  </si>
  <si>
    <t>2-s2.0-85170573218</t>
  </si>
  <si>
    <t>Abbas, S.M.W.</t>
  </si>
  <si>
    <t>Abbas,  Syed Muhammad Waseem</t>
  </si>
  <si>
    <t>Bahauddin Zakariya University, Multan, Punjab, Pakistan</t>
  </si>
  <si>
    <t>Does female descendent entrepreneur's self-compassion and financial literacy matter for succession success?</t>
  </si>
  <si>
    <t>Fahad Laber, M.</t>
  </si>
  <si>
    <t>Fahad Laber,  M.</t>
  </si>
  <si>
    <t>2-s2.0-85214112086</t>
  </si>
  <si>
    <t>Faheem, M.</t>
  </si>
  <si>
    <t>Faheem,  Muhammad</t>
  </si>
  <si>
    <t>School of Economics, Bahauddin Zakariya University, Multan, Punjab, Pakistan</t>
  </si>
  <si>
    <t>Identification and prioritization urban E-vehicles barriers toward sustainable cities: A spherical fuzzy decision-making approach</t>
  </si>
  <si>
    <t>Rasheed, N.</t>
  </si>
  <si>
    <t>Rasheed,  Nilofer</t>
  </si>
  <si>
    <t>2-s2.0-85123235830</t>
  </si>
  <si>
    <t>Muneer, G.</t>
  </si>
  <si>
    <t>Muneer,  Gulnaz</t>
  </si>
  <si>
    <t>Institute of Management Sciences, Bahauddin Zakariya University, Multan, Punjab, Pakistan</t>
  </si>
  <si>
    <t>The impact of carbon pricing, climate financing, and financial literacy on COVID-19 cases: go-for-green healthcare policies</t>
  </si>
  <si>
    <t>2-s2.0-85184240692</t>
  </si>
  <si>
    <t>Menberu, A.W.</t>
  </si>
  <si>
    <t>Menberu,  Abebe Walle</t>
  </si>
  <si>
    <t>Bahir Dar University</t>
  </si>
  <si>
    <t>Department of Accounting and Finance, Bahir Dar University, Bahir Dar, Amhara, Ethiopia</t>
  </si>
  <si>
    <t>Technology-mediated financial education in developing countries: a systematic literature review</t>
  </si>
  <si>
    <t>2-s2.0-85177210171</t>
  </si>
  <si>
    <t>Khalid, S.</t>
  </si>
  <si>
    <t>Khalid,  Shamsa</t>
  </si>
  <si>
    <t>Bahria University</t>
  </si>
  <si>
    <t>Department of Management Studies, Bahria University, Islamabad, Pakistan</t>
  </si>
  <si>
    <t>Exploring the relationship between investment choices, cognitive abilities risk attitudes and financial literacy</t>
  </si>
  <si>
    <t>Sindhu, M.I.</t>
  </si>
  <si>
    <t>Sindhu,  Muzammal Ilyas</t>
  </si>
  <si>
    <t>2-s2.0-86000160973</t>
  </si>
  <si>
    <t>Mir, M.M.</t>
  </si>
  <si>
    <t>Mir,  Muhammad Masood</t>
  </si>
  <si>
    <t>Business Studies Department, Bahria University, Islamabad, Pakistan</t>
  </si>
  <si>
    <t>Financial Literacy and Investment decisions of Investors of Islamic Banks in Pakistan: The Role of Intention to invest and Religiosity</t>
  </si>
  <si>
    <t>Sohail, M.K.</t>
  </si>
  <si>
    <t>Sohail,  Muhammad Khalid</t>
  </si>
  <si>
    <t>2-s2.0-85205969994</t>
  </si>
  <si>
    <t>Ahmad, R.</t>
  </si>
  <si>
    <t>Ahmad,  Riaz</t>
  </si>
  <si>
    <t>Debt trap dynamics: The moderating role of convenience, financial literacy, and religiosity in credit card usage</t>
  </si>
  <si>
    <t>2-s2.0-85212259477</t>
  </si>
  <si>
    <t>Naveed, M.</t>
  </si>
  <si>
    <t>Naveed,  Muhammad</t>
  </si>
  <si>
    <t>Does Risk Tolerance Mediates the Relationship Between Financial Literacy and Financial Wellbeing During COVID-19: Empirical Evidence From an Emerging Economy</t>
  </si>
  <si>
    <t>Mushafiq, M.</t>
  </si>
  <si>
    <t>Mushafiq,  Muhammad</t>
  </si>
  <si>
    <t>Bahria University
Gdańsk University of Technology</t>
  </si>
  <si>
    <t>Department of Management Studies, Bahria University, Islamabad, Pakistan, Faculty of Management and Economics, Gdańsk University of Technology, Gdansk, Poland</t>
  </si>
  <si>
    <t>Poland</t>
  </si>
  <si>
    <t>2-s2.0-85169787794</t>
  </si>
  <si>
    <t>Özkan, T.</t>
  </si>
  <si>
    <t>Özkan,  Tayfun</t>
  </si>
  <si>
    <t>Bahçeşehir Üniversitesi</t>
  </si>
  <si>
    <t>Bahçeşehir Üniversitesi, Istanbul, Turkey</t>
  </si>
  <si>
    <t>Turkish Asset Management Industry: Porfolio Managers' Perspective</t>
  </si>
  <si>
    <t>Ozturk, H.</t>
  </si>
  <si>
    <t>Ozturk,  Hakki</t>
  </si>
  <si>
    <t>2-s2.0-84908273165</t>
  </si>
  <si>
    <t>Altiok-Yilmaz, A.</t>
  </si>
  <si>
    <t>Altiok-Yilmaz,  Ayse</t>
  </si>
  <si>
    <t>Financial literacy among Turkish college students: The role of formal education, learning approaches, and parental teaching</t>
  </si>
  <si>
    <t>2-s2.0-85051747039</t>
  </si>
  <si>
    <t>Uysal, G.</t>
  </si>
  <si>
    <t>Uysal,  Gokce</t>
  </si>
  <si>
    <t>Financial Literacy in Developing Countries</t>
  </si>
  <si>
    <t>2-s2.0-85171900373</t>
  </si>
  <si>
    <t>Samaruha, V.</t>
  </si>
  <si>
    <t>Samaruha,  Viktor</t>
  </si>
  <si>
    <t>Baikal State University</t>
  </si>
  <si>
    <t>Baikal State University, Irkutsk, Irkutsk Oblast, Russian Federation</t>
  </si>
  <si>
    <t>Structural changes in the agricultural sector</t>
  </si>
  <si>
    <t>2-s2.0-105011154971</t>
  </si>
  <si>
    <t>Aliyeva, Z.</t>
  </si>
  <si>
    <t>Aliyeva,  Zamina</t>
  </si>
  <si>
    <t>Baku State University</t>
  </si>
  <si>
    <t>Faculty of Law, Baku State University, Baku, Azerbaijan</t>
  </si>
  <si>
    <t>STATE POLICY OF PREVENTING CRIMES AGAINST A PERSON: WHICH BEST PRACTICES SHOULD BE USED BY AZERBAIJAN?</t>
  </si>
  <si>
    <t>2-s2.0-84931037412</t>
  </si>
  <si>
    <t>Asaad, C.T.</t>
  </si>
  <si>
    <t>Asaad,  Colleen Tokar</t>
  </si>
  <si>
    <t>Baldwin Wallace University</t>
  </si>
  <si>
    <t>Baldwin Wallace University, Berea, OH, United States</t>
  </si>
  <si>
    <t>Financial competence, overconfidence, and trusting investments: Results from an experiment</t>
  </si>
  <si>
    <t>2-s2.0-85203054829</t>
  </si>
  <si>
    <t>Adiandari, A.M.</t>
  </si>
  <si>
    <t>Adiandari,  Ade Maharini</t>
  </si>
  <si>
    <t>Bali Indonesia NA (if no university is present)</t>
  </si>
  <si>
    <t>Faculty of Economics and Business, Bali, Indonesia</t>
  </si>
  <si>
    <t>Examining the Roles of Educational, Social and Psychological Factors in Financial Literacy: A Mediation Analysis</t>
  </si>
  <si>
    <t>2-s2.0-85125249154</t>
  </si>
  <si>
    <t>Ergün, K.</t>
  </si>
  <si>
    <t>Ergün,  Kutlu</t>
  </si>
  <si>
    <t>Balikesir Universitesi</t>
  </si>
  <si>
    <t>Rectorate Building, Balikesir Üniversitesi, Balikesir, Balikesir, Turkey</t>
  </si>
  <si>
    <t>Determinants of Positive Financial Behaviors: A Study Among University Students</t>
  </si>
  <si>
    <t>2-s2.0-105018221469</t>
  </si>
  <si>
    <t>International Relations Research and Application, Balikesir Üniversitesi, Balikesir, Balikesir, Turkey</t>
  </si>
  <si>
    <t>Behavioral and Experimental Economics and Financial Behavior: A Cross-Country Comparative Study</t>
  </si>
  <si>
    <t>2-s2.0-85076134686</t>
  </si>
  <si>
    <t>Balikesir Üniversitesi</t>
  </si>
  <si>
    <t>Balikesir Üniversitesi, Balikesir, Balikesir, Turkey</t>
  </si>
  <si>
    <t>Parental Influence on Financial Knowledge of University Students</t>
  </si>
  <si>
    <t>2-s2.0-85034815446</t>
  </si>
  <si>
    <t>Financial literacy among university students: A study in eight European countries</t>
  </si>
  <si>
    <t>2-s2.0-105015065780</t>
  </si>
  <si>
    <t>Ika Leni, D.</t>
  </si>
  <si>
    <t>Ika Leni,  Dahyang</t>
  </si>
  <si>
    <t>Balikpapan State Polytechnic</t>
  </si>
  <si>
    <t>Balikpapan State Polytechnic, Balikpapan, East Kalimantan, Indonesia</t>
  </si>
  <si>
    <t>Student financial literacy: a consolidation model of antecedents and consequences</t>
  </si>
  <si>
    <t>2-s2.0-85123788530</t>
  </si>
  <si>
    <t>Morris, R.V.</t>
  </si>
  <si>
    <t>Morris,  Ronald V.</t>
  </si>
  <si>
    <t>Ball State University</t>
  </si>
  <si>
    <t>Ball State University, Muncie, IN, United States</t>
  </si>
  <si>
    <t>School Supplies and Financial Literacy for Families in Poverty</t>
  </si>
  <si>
    <t>2-s2.0-80053154652</t>
  </si>
  <si>
    <t>Mahfouz, T.</t>
  </si>
  <si>
    <t>Mahfouz,  Tarek</t>
  </si>
  <si>
    <t>Department of Technology, Ball State University, Muncie, IN, United States</t>
  </si>
  <si>
    <t>Application of latent semantic analysis for conceptual cost estimates: Assessment in the construction industry</t>
  </si>
  <si>
    <t>2-s2.0-85079243796</t>
  </si>
  <si>
    <t>Devaraj, S.</t>
  </si>
  <si>
    <t>Devaraj,  Srikant</t>
  </si>
  <si>
    <t>Center for Business and Economic Research, Ball State University, Muncie, IN, United States</t>
  </si>
  <si>
    <t>Student debt, income-based repayment, and self-employment: evidence from NLSY 1997 and NFCS 2015</t>
  </si>
  <si>
    <t>2-s2.0-85094823530</t>
  </si>
  <si>
    <t>Guillaud, S.J.</t>
  </si>
  <si>
    <t>Guillaud,  Sue Joyner</t>
  </si>
  <si>
    <t>POGIL BEYOND STEM</t>
  </si>
  <si>
    <t>2-s2.0-85104709216</t>
  </si>
  <si>
    <t>Patel, A.K.</t>
  </si>
  <si>
    <t>Patel,  Ayush Kumar</t>
  </si>
  <si>
    <t>Banaras Hindu University</t>
  </si>
  <si>
    <t>Department of Library &amp; Information Science, Banaras Hindu University, Varanasi, UP, India</t>
  </si>
  <si>
    <t>Mapping of Global Research Trends in Financial Literacy: A Scientometric Approach</t>
  </si>
  <si>
    <t>2-s2.0-85190414418</t>
  </si>
  <si>
    <t>Shunmugasundaram, V.</t>
  </si>
  <si>
    <t>Shunmugasundaram,  V.</t>
  </si>
  <si>
    <t>Banaras Hindu University, Varanasi, UP, India</t>
  </si>
  <si>
    <t>What Drives Mobile Payment Fin Tech Adoption in India?</t>
  </si>
  <si>
    <t>2-s2.0-105020811595</t>
  </si>
  <si>
    <t>Chaurasiya, J.K.</t>
  </si>
  <si>
    <t>Chaurasiya,  Jitendra Kumar</t>
  </si>
  <si>
    <t>Department of Economics, Banaras Hindu University, Varanasi, UP, India</t>
  </si>
  <si>
    <t>Do financial inclusion and institutional quality impact stock market development? Evidence from BRICS</t>
  </si>
  <si>
    <t>Mohta, A.</t>
  </si>
  <si>
    <t>Mohta,  Anu</t>
  </si>
  <si>
    <t>Singh, K.</t>
  </si>
  <si>
    <t>Singh,  Kunwar</t>
  </si>
  <si>
    <t>2-s2.0-85163768207</t>
  </si>
  <si>
    <t>Faculty of Commerce, Banaras Hindu University, Varanasi, UP, India</t>
  </si>
  <si>
    <t>Millennials’ financial literacy and risk behavior: evidence from India</t>
  </si>
  <si>
    <t>2-s2.0-85219067235</t>
  </si>
  <si>
    <t>Sakshi</t>
  </si>
  <si>
    <t>Sakshi,  null</t>
  </si>
  <si>
    <t>Department of Geography, Banaras Hindu University, Varanasi, UP, India</t>
  </si>
  <si>
    <t>Determinants of decision-making among ever-married women in Indian households: A cross-sectional study based on binary logistic regression and multinomial logistic regression</t>
  </si>
  <si>
    <t>Singh, B.P.</t>
  </si>
  <si>
    <t>Singh,  Bhanu Pratap</t>
  </si>
  <si>
    <t>Economics Section, Banaras Hindu University, Varanasi, UP, India</t>
  </si>
  <si>
    <t>2-s2.0-85168145144</t>
  </si>
  <si>
    <t>Moderating role of millennials' financial literacy on the relationship between risk tolerance and risky investment behavior: evidence from India</t>
  </si>
  <si>
    <t>2-s2.0-85196482630</t>
  </si>
  <si>
    <t>Rajeev, P.V.</t>
  </si>
  <si>
    <t>Rajeev,  P. V.</t>
  </si>
  <si>
    <t>“Investigating Financial Literacy’s Influence on Self-Help Group-Bank Linkage Programme with Special Reference to the Indian state of Uttarakhand”</t>
  </si>
  <si>
    <t>Srivastava, S.</t>
  </si>
  <si>
    <t>Srivastava,  Shanu</t>
  </si>
  <si>
    <t>Bano, S.</t>
  </si>
  <si>
    <t>Bano,  Sabina</t>
  </si>
  <si>
    <t>Deshmukh, R.</t>
  </si>
  <si>
    <t>Deshmukh,  Riti</t>
  </si>
  <si>
    <t>Patel,  Avadhesh Kumar</t>
  </si>
  <si>
    <t>2-s2.0-85176243186</t>
  </si>
  <si>
    <t>Adoption of digital payment FinTech service by Gen Y and Gen Z users: evidence from India</t>
  </si>
  <si>
    <t>Singh, M.</t>
  </si>
  <si>
    <t>Singh,  Madan</t>
  </si>
  <si>
    <t>2-s2.0-85217313620</t>
  </si>
  <si>
    <t>Kumar,  Roshan</t>
  </si>
  <si>
    <t>Pre- and Post-COVID Autonomous Finance: Global Perspective</t>
  </si>
  <si>
    <t>2-s2.0-85067987924</t>
  </si>
  <si>
    <t>Purohit, H.</t>
  </si>
  <si>
    <t>Purohit,  Harsh</t>
  </si>
  <si>
    <t>Banasthali Vidyapith</t>
  </si>
  <si>
    <t>Banasthali Vidyapith, Vanasthali, RJ, India</t>
  </si>
  <si>
    <t>Financial literacy and planning: A study of indian households of punjab state</t>
  </si>
  <si>
    <t>2-s2.0-85119892206</t>
  </si>
  <si>
    <t>Jain, R.</t>
  </si>
  <si>
    <t>Jain,  Neelam</t>
  </si>
  <si>
    <t>Banasthali Vidyapith, Vanasthali, RJ, India, Vivekananda Institute of Professional Studies - Technical Campus, New Delhi, India</t>
  </si>
  <si>
    <t>An analysis of financial literacy level of households of Punjab and Haryana state</t>
  </si>
  <si>
    <t>2-s2.0-85070248017</t>
  </si>
  <si>
    <t>Purohit, S.</t>
  </si>
  <si>
    <t>Purohit,  Sonal</t>
  </si>
  <si>
    <t>Faculty of Management Studies, Banasthali Vidyapith, Vanasthali, RJ, India</t>
  </si>
  <si>
    <t>An Analysis of Personal Financial Literacy among Expatriates in the United Arab Emirates</t>
  </si>
  <si>
    <t>2-s2.0-85119834403</t>
  </si>
  <si>
    <t>Attitude of beneficiaries towards financial literacy initiatives taken up by private sector banks for sustainable development with special reference to Rajasthan</t>
  </si>
  <si>
    <t>2-s2.0-85092674049</t>
  </si>
  <si>
    <t>Bhartiya model of financial literacy as a key to sustainable development</t>
  </si>
  <si>
    <t>Suri, A.K.</t>
  </si>
  <si>
    <t>Suri,  Amjad Khan</t>
  </si>
  <si>
    <t>2-s2.0-105000686800</t>
  </si>
  <si>
    <t>Mer, A.</t>
  </si>
  <si>
    <t>Mer,  Akansha</t>
  </si>
  <si>
    <t>Department of Commerce and Management, Banasthali Vidyapith, Vanasthali, RJ, India</t>
  </si>
  <si>
    <t>The influence of artificial intelligence on personal and corporate finance: A comprehensive literature review with prospects for future research</t>
  </si>
  <si>
    <t>2-s2.0-85140444175</t>
  </si>
  <si>
    <t>Assessing Financial Literacy Considering Bhartiya Model and Its Impact on Financial Decision Making</t>
  </si>
  <si>
    <t>Bindra, P.K.</t>
  </si>
  <si>
    <t>Bindra,  Pawandeep Kaur</t>
  </si>
  <si>
    <t>2-s2.0-85114216823</t>
  </si>
  <si>
    <t>Kartawinata, B.R.</t>
  </si>
  <si>
    <t>Kartawinata,  Budi Rustandi</t>
  </si>
  <si>
    <t>Bandung Indonesia (NA if no university is present)</t>
  </si>
  <si>
    <t>Business Administration, Jalan Terusan Buah Batu, Bandung, Indonesia</t>
  </si>
  <si>
    <t>The role of financial ability as a mediator of financial education and financial satisfaction case study at productive in Makassar city</t>
  </si>
  <si>
    <t>2-s2.0-85100025409</t>
  </si>
  <si>
    <t>Setyawan, I.R.</t>
  </si>
  <si>
    <t>Setyawan,  Ignatius Roni</t>
  </si>
  <si>
    <t>Bandung Institute of Technology (ITS)</t>
  </si>
  <si>
    <t>Department of Management, Faculty of Economics and Business, Bandung, West Java, Indonesia</t>
  </si>
  <si>
    <t>Design development of financial citizenship model for women in Indonesia</t>
  </si>
  <si>
    <t>Ramli, I.</t>
  </si>
  <si>
    <t>Ramli,  Ishak</t>
  </si>
  <si>
    <t>Department of Accounting, Faculty of Economics and Business, Bandung, West Java, Indonesia</t>
  </si>
  <si>
    <t>2-s2.0-85203708245</t>
  </si>
  <si>
    <t>Priyatno, D.</t>
  </si>
  <si>
    <t>Priyatno,  Dwidja</t>
  </si>
  <si>
    <t>Bandung Law School (NA if it's not a university)</t>
  </si>
  <si>
    <t>Bandung Law School, Bandung, Indonesia</t>
  </si>
  <si>
    <t>Determinants of Public Investment Decision in Forex Robots Trading: Evidence from Indonesia</t>
  </si>
  <si>
    <t>Kevser, M.</t>
  </si>
  <si>
    <t>Kevser,  Mustafa</t>
  </si>
  <si>
    <t>Bandırma Onyedi Eylül University</t>
  </si>
  <si>
    <t>Department of Banking and Insurance, Bandırma Onyedi Eylül University, Bandirma, Balikesir, Turkey</t>
  </si>
  <si>
    <t>2-s2.0-85138957012</t>
  </si>
  <si>
    <t>Bozdoğanoğlu, B.</t>
  </si>
  <si>
    <t>Bozdoğanoğlu,  Burcin</t>
  </si>
  <si>
    <t>Department of Public Finance, Bandırma Onyedi Eylül University, Bandirma, Balikesir, Turkey</t>
  </si>
  <si>
    <t>Evaluation of the effects of technology literacy and digital financial literacy on the investment and taxation process in crypto assets</t>
  </si>
  <si>
    <t>2-s2.0-85210172552</t>
  </si>
  <si>
    <t>Harshitha, K.</t>
  </si>
  <si>
    <t>Harshitha,  K.</t>
  </si>
  <si>
    <t>Bangalore City University</t>
  </si>
  <si>
    <t>Department of Commerce, Bangalore City University, Bengaluru, India</t>
  </si>
  <si>
    <t>“Impact of Financial Literacy, Financial Well-Being and Financial Experience on Online Stock Trading Investment Behaviour”—An Empirical Study</t>
  </si>
  <si>
    <t>2-s2.0-85129000554</t>
  </si>
  <si>
    <t>Deesukanan, C.</t>
  </si>
  <si>
    <t>Deesukanan,  Chanidapha</t>
  </si>
  <si>
    <t>Bangkok Thonburi University</t>
  </si>
  <si>
    <t>Bangkok Thonburi University, Thawi Watthana, Thailand</t>
  </si>
  <si>
    <t>THE STRUCTURAL EQUATION MODELLING OF FACTORS AFFECTING SAVINGS AND INVESTMENT BEHAVIORS OF GENERATIONS Z IN THAILAND</t>
  </si>
  <si>
    <t>2-s2.0-85067548234</t>
  </si>
  <si>
    <t>Chaiphat, C.</t>
  </si>
  <si>
    <t>Chaiphat,  Channarong</t>
  </si>
  <si>
    <t>Bangkok University</t>
  </si>
  <si>
    <t>School of Economics and Investment, Bangkok University, Bangkok, Pathum Thani, Thailand</t>
  </si>
  <si>
    <t>Improving financial literacy of undergraduate students with supplementary financial lessons: A case of practical economics for daily life</t>
  </si>
  <si>
    <t>2-s2.0-85149744850</t>
  </si>
  <si>
    <t>Miah, M.A.M.</t>
  </si>
  <si>
    <t>Miah,  Mohammad Alamgir Monayem</t>
  </si>
  <si>
    <t>Bangladesh Agricultural Research Institute</t>
  </si>
  <si>
    <t>Agricultural Statistics and Information &amp; Communication Technology Division, Bangladesh Agricultural Research Institute, Gazipur, Bangladesh</t>
  </si>
  <si>
    <t>Fertilizer use gaps of women-headed households under diverse rice-based cropping patterns: Survey-based evidence from the Eastern Gangetic Plain, South Asia</t>
  </si>
  <si>
    <t>Alam, M.J.</t>
  </si>
  <si>
    <t>Alam,  M. J.</t>
  </si>
  <si>
    <t>Bangladesh Agricultural University</t>
  </si>
  <si>
    <t>Department of Agribusiness and Marketing, Bangladesh Agricultural University, Mymensingh, Bangladesh</t>
  </si>
  <si>
    <t>2-s2.0-86000063718</t>
  </si>
  <si>
    <t>Begum, I.A.</t>
  </si>
  <si>
    <t>Begum,  Ismat Ara</t>
  </si>
  <si>
    <t>Department of Agricultural Economics, Bangladesh Agricultural University, Mymensingh, Bangladesh</t>
  </si>
  <si>
    <t>Can credit promote rural transformation? Evidence from district-level data in Bangladesh</t>
  </si>
  <si>
    <t>Islam, M.S.</t>
  </si>
  <si>
    <t>Islam,  Md Shafiqul</t>
  </si>
  <si>
    <t>Department of Agribusiness and Marketing, Bangladesh Agricultural University, Mymensingh, Bangladesh, Agricultural Economics Division, Bangladesh Sugarcrop Research Institute, Pabna, Bangladesh</t>
  </si>
  <si>
    <t>Saha, S.</t>
  </si>
  <si>
    <t>Saha,  Subrata</t>
  </si>
  <si>
    <t>Bangladesh Agricultural University
Mawlana Bhashani Science and Technology University</t>
  </si>
  <si>
    <t>Department of Agribusiness and Marketing, Bangladesh Agricultural University, Mymensingh, Bangladesh, Department of Economics, Mawlana Bhashani Science and Technology University, Tangail, Bangladesh</t>
  </si>
  <si>
    <t>Al Abbasi, A.A.</t>
  </si>
  <si>
    <t>Al Abbasi,  Al Amin</t>
  </si>
  <si>
    <t>Bangladesh Agricultural University
Mawlana Bhashani Science and Technology University (Two universities are mentioned, so I've provided both.)</t>
  </si>
  <si>
    <t>2-s2.0-85193427437</t>
  </si>
  <si>
    <t>Khan, M.A.</t>
  </si>
  <si>
    <t>Khan,  Md Akhtaruzzaman</t>
  </si>
  <si>
    <t>Bangladesh Agricultural University
Texas State University</t>
  </si>
  <si>
    <t>Department of Agricultural Finance and Banking, Bangladesh Agricultural University, Mymensingh, Bangladesh, Department of Agricultural Sciences, Texas State University, San Marcos, TX, United States</t>
  </si>
  <si>
    <t>State and potential of digital financial services among farmers in Bangladesh: An in-depth study</t>
  </si>
  <si>
    <t>2-s2.0-85088383262</t>
  </si>
  <si>
    <t>Bangladesh Institute of Bank Management</t>
  </si>
  <si>
    <t>Bangladesh Institute of Bank Management, Dhaka, Bangladesh</t>
  </si>
  <si>
    <t>Finance, financial literacy and small firm financial growth in Bangladesh: the effectiveness of government support</t>
  </si>
  <si>
    <t>2-s2.0-85112759222</t>
  </si>
  <si>
    <t>Mozumder, M.G.N.</t>
  </si>
  <si>
    <t>Mozumder,  Mohammad Golam Nabi</t>
  </si>
  <si>
    <t>Bangladesh Institute of Development Studies</t>
  </si>
  <si>
    <t>Bangladesh Institute of Development Studies, Dhaka, Bangladesh</t>
  </si>
  <si>
    <t>A network understanding of FinTech (in)capabilities in the global South</t>
  </si>
  <si>
    <t>2-s2.0-105000163077</t>
  </si>
  <si>
    <t>Sadik, N.</t>
  </si>
  <si>
    <t>Sadik,  Nafis</t>
  </si>
  <si>
    <t>Bangladesh Institute of Governance and Management</t>
  </si>
  <si>
    <t>Bangladesh Institute of Governance and Management, Dhaka, Bangladesh</t>
  </si>
  <si>
    <t>Nexus of digital financial service adoption, decent work and environmental sustainability: results from SEM-NCA approaches</t>
  </si>
  <si>
    <t>2-s2.0-85198143814</t>
  </si>
  <si>
    <t>Tareque, M.</t>
  </si>
  <si>
    <t>Tareque,  Md Ismail</t>
  </si>
  <si>
    <t>Impact of Returnee Remittances on Migrant Households’ Well-Being in Bangladesh</t>
  </si>
  <si>
    <t>2-s2.0-85215408157</t>
  </si>
  <si>
    <t>Rahman,  Md Mominur</t>
  </si>
  <si>
    <t>Factors Affecting Digital Financial Service Adoption in Bangladesh: Evidence from SEM-ANN Approaches</t>
  </si>
  <si>
    <t>Rahman, M.M.</t>
  </si>
  <si>
    <t>Moniruzzaman, M.</t>
  </si>
  <si>
    <t>Moniruzzaman,  Md</t>
  </si>
  <si>
    <t>2-s2.0-105019043459</t>
  </si>
  <si>
    <t>Ahmed, M.</t>
  </si>
  <si>
    <t>Ahmed,  Mumtahina</t>
  </si>
  <si>
    <t>Bangladesh University of Business and Technology</t>
  </si>
  <si>
    <t>Bangladesh University of Business and Technology, Dhaka, Dhaka, Bangladesh</t>
  </si>
  <si>
    <t>FinGraphRisk: A Graph Neural Network-Based Framework for Sentiment-Driven Financial Risk Assessment</t>
  </si>
  <si>
    <t>2-s2.0-85165938475</t>
  </si>
  <si>
    <t>Rahman, M.N.</t>
  </si>
  <si>
    <t>Rahman,  Md Nafizur</t>
  </si>
  <si>
    <t>Bangladesh University of Professionals</t>
  </si>
  <si>
    <t>Department of Business Administration in Finance &amp; Banking, Bangladesh University of Professionals, Dhaka, Dhaka, Bangladesh</t>
  </si>
  <si>
    <t>Do fintech adoption and financial literacy improve corporate sustainability performance? The mediating role of access to finance</t>
  </si>
  <si>
    <t>2-s2.0-105020595531</t>
  </si>
  <si>
    <t>Yasmin, F.</t>
  </si>
  <si>
    <t>Yasmin,  Farhana</t>
  </si>
  <si>
    <t>How do cognitive biases affect individual investors’ decision-making? A Dhaka Stock Exchange case</t>
  </si>
  <si>
    <t>2-s2.0-105013471649</t>
  </si>
  <si>
    <t>Baida, U.</t>
  </si>
  <si>
    <t>Baida,  Umama</t>
  </si>
  <si>
    <t>Department of Sociology, Bangladesh University of Professionals, Dhaka, Dhaka, Bangladesh</t>
  </si>
  <si>
    <t>The Role of Financial Inclusion and Remittance Inflow in Poverty Reduction in South Asia</t>
  </si>
  <si>
    <t>2-s2.0-85169595143</t>
  </si>
  <si>
    <t>Ghosh, R.</t>
  </si>
  <si>
    <t>Ghosh,  Ratan</t>
  </si>
  <si>
    <t>Department of Accounting and Information Systems, Bangladesh University of Professionals, Dhaka, Dhaka, Bangladesh</t>
  </si>
  <si>
    <t>As investors sow, can they reap? Examining the moderating effect of investment opportunity on the relationship between financial literacy and investment decision</t>
  </si>
  <si>
    <t>Sarwar, M.S.</t>
  </si>
  <si>
    <t>Sarwar,  M. Shahin</t>
  </si>
  <si>
    <t>Sayeema, A.</t>
  </si>
  <si>
    <t>Sayeema,  Anika</t>
  </si>
  <si>
    <t>Bangladesh University of Professionals, Dhaka, Dhaka, Bangladesh</t>
  </si>
  <si>
    <t>2-s2.0-85185184858</t>
  </si>
  <si>
    <t>Palmieri, E.</t>
  </si>
  <si>
    <t>Palmieri,  Egidio</t>
  </si>
  <si>
    <t>Bangor Business School
Università degli Studi di Udine</t>
  </si>
  <si>
    <t>Bangor Business School, Bangor, Gwynedd, United Kingdom, Department of Economics and Statistics, Università degli Studi di Udine, Udine, UD, Italy</t>
  </si>
  <si>
    <t>The impact of FinTech innovation on digital financial literacy in Europe: Insights from the banking industry</t>
  </si>
  <si>
    <t>2-s2.0-85189067141</t>
  </si>
  <si>
    <t>Sharma, K.C.</t>
  </si>
  <si>
    <t>Sharma,  K. C.</t>
  </si>
  <si>
    <t>Bankers Institute of Rural Development</t>
  </si>
  <si>
    <t>Bankers Institute of Rural Development, Lucknow, UP, India</t>
  </si>
  <si>
    <t>POLICY INDUCED FINANCIAL INCLUSION: A CASE OF PRADHAN MANTRI JAN DHAN YOJANA (PMJDY) IN UTTAR PRADESH</t>
  </si>
  <si>
    <t>Deshpande, D.V.</t>
  </si>
  <si>
    <t>Deshpande,  D. V.</t>
  </si>
  <si>
    <t>Srivastava, A.K.</t>
  </si>
  <si>
    <t>Srivastava,  A. K.</t>
  </si>
  <si>
    <t>Thu, L.T.</t>
  </si>
  <si>
    <t>Thu,  Le Tai</t>
  </si>
  <si>
    <t>Banking Academy of Vietnam</t>
  </si>
  <si>
    <t>Banking Academy of Vietnam, Hanoi, Viet Nam</t>
  </si>
  <si>
    <t>2-s2.0-85211244418</t>
  </si>
  <si>
    <t>Thanh, M.P.T.</t>
  </si>
  <si>
    <t>Thanh,  Mai Pham Thi</t>
  </si>
  <si>
    <t>The impact of financial literacy on saving behavior of the elderly people: The mediating role of digital financial literacy</t>
  </si>
  <si>
    <t>Kim, O.V.T.</t>
  </si>
  <si>
    <t>Kim,  Oanh Vu Thi</t>
  </si>
  <si>
    <t>2-s2.0-85131434272</t>
  </si>
  <si>
    <t>van Nguyen, H.</t>
  </si>
  <si>
    <t>van Nguyen,  Ha</t>
  </si>
  <si>
    <t>Faculty of Business Administration, Banking Academy of Vietnam, Hanoi, Viet Nam</t>
  </si>
  <si>
    <t>Understanding financial literacy and associated factors among adult population in a low-middle income country</t>
  </si>
  <si>
    <t>Thi, Q.N.</t>
  </si>
  <si>
    <t>Thi,  Quynh Nguyen</t>
  </si>
  <si>
    <t>Khanh, L.D.</t>
  </si>
  <si>
    <t>Khanh,  Linh Do</t>
  </si>
  <si>
    <t>2-s2.0-105015391111</t>
  </si>
  <si>
    <t>Trung, D.H.</t>
  </si>
  <si>
    <t>Trung,  Duc Ha</t>
  </si>
  <si>
    <t>The impact of financial literacy on financial behaviors: The case of university students in Hanoi, Vietnam</t>
  </si>
  <si>
    <t>Phuong, M.D.</t>
  </si>
  <si>
    <t>Phuong,  Mai Dao</t>
  </si>
  <si>
    <t>Minh, T.N.T.</t>
  </si>
  <si>
    <t>Minh,  Thanh Nguyen Thi</t>
  </si>
  <si>
    <t>2-s2.0-105007340104</t>
  </si>
  <si>
    <t>Thu, H.T.T.</t>
  </si>
  <si>
    <t>Thu,  Huong Tran Thi</t>
  </si>
  <si>
    <t>Demand side factors affecting financial inclusion in Vietnam</t>
  </si>
  <si>
    <t>Thuy, T.T.N.</t>
  </si>
  <si>
    <t>Thuy,  Tien Tran Ngoc</t>
  </si>
  <si>
    <t>Nguyen Khanh, Q.</t>
  </si>
  <si>
    <t>Nguyen Khanh,  Quynh</t>
  </si>
  <si>
    <t>2-s2.0-105010031441</t>
  </si>
  <si>
    <t>Tu, T.T.N.</t>
  </si>
  <si>
    <t>Tu,  Tran Thi Ngoc</t>
  </si>
  <si>
    <t>The Impact of Audit Quality Factors on Investor Confidence in Vietnamese Capital Markets: The Moderating Role of Financial Literacy</t>
  </si>
  <si>
    <t>Khanh, V.N.</t>
  </si>
  <si>
    <t>Khanh,  Vi Nguyen</t>
  </si>
  <si>
    <t>2-s2.0-85126461063</t>
  </si>
  <si>
    <t>Khutorna, M.</t>
  </si>
  <si>
    <t>Khutorna,  Myroslava</t>
  </si>
  <si>
    <t>Banking University</t>
  </si>
  <si>
    <t>Banking University, Kyiv, Kyiv, Ukraine</t>
  </si>
  <si>
    <t>Development of financial inclusion from the standpoint of ensuring financial stability</t>
  </si>
  <si>
    <t>Kuznyetsova, A.</t>
  </si>
  <si>
    <t>Kuznyetsova,  Anzhela Ya</t>
  </si>
  <si>
    <t>Zhezherun, Y.</t>
  </si>
  <si>
    <t>Zhezherun,  Yuliia</t>
  </si>
  <si>
    <t>Boiarko, I.</t>
  </si>
  <si>
    <t>Boiarko,  Iryna</t>
  </si>
  <si>
    <t>2-s2.0-85175711755</t>
  </si>
  <si>
    <t>Ha, D.</t>
  </si>
  <si>
    <t>Ha,  Dao Thi Thieu</t>
  </si>
  <si>
    <t>Banking University of Ho Chi Minh City</t>
  </si>
  <si>
    <t>Banking University of Ho Chi Minh City, Ho Chi Minh City, Viet Nam</t>
  </si>
  <si>
    <t>Empowering mobile money users: The role of financial literacy and trust in Vietnam</t>
  </si>
  <si>
    <t>2-s2.0-85209898201</t>
  </si>
  <si>
    <t>Long, T.Q.</t>
  </si>
  <si>
    <t>Long,  Trinhquang</t>
  </si>
  <si>
    <t>Faculty of International Economics, Banking University of Ho Chi Minh City, Ho Chi Minh City, Viet Nam</t>
  </si>
  <si>
    <t>Financial Knowledge and Short- and Long-Term Financial Behavior Across Gender and Generations: Evidence from Japan</t>
  </si>
  <si>
    <t>2-s2.0-85122732076</t>
  </si>
  <si>
    <t>Sang, N.M.</t>
  </si>
  <si>
    <t>Sang,  Nguyen Minh</t>
  </si>
  <si>
    <t>FINANCIAL WELL-BEING OF VIETNAMESE STUDENTS</t>
  </si>
  <si>
    <t>2-s2.0-85201046664</t>
  </si>
  <si>
    <t>Ha,  Dao</t>
  </si>
  <si>
    <t>Unlocking financial access in a developing country amidst COVID-19: the impacts of financial literacy and fintech</t>
  </si>
  <si>
    <t>2-s2.0-85089343888</t>
  </si>
  <si>
    <t>Nguyen, M.T.</t>
  </si>
  <si>
    <t>Nguyen,  Minh Tuan</t>
  </si>
  <si>
    <t>Faculty of Business Administration, Banking University of Ho Chi Minh City, Ho Chi Minh City, Viet Nam</t>
  </si>
  <si>
    <t>Improving the competitiveness of exporting enterprises: A case of Kien Giang Province in Vietnam</t>
  </si>
  <si>
    <t>2-s2.0-85116096980</t>
  </si>
  <si>
    <t>Mavlutova, I.</t>
  </si>
  <si>
    <t>Mavlutova,  Inese</t>
  </si>
  <si>
    <t>Banku Augstskola</t>
  </si>
  <si>
    <t>Banku Augstskola, Riga, Latvia</t>
  </si>
  <si>
    <t>Latvia</t>
  </si>
  <si>
    <t>Financial Literacy Enhancement as a Task of Financial Education for Latvian Population</t>
  </si>
  <si>
    <t>2-s2.0-85121977621</t>
  </si>
  <si>
    <t>Spilbergs, A.</t>
  </si>
  <si>
    <t>Spilbergs,  Aivars</t>
  </si>
  <si>
    <t>Department of Economics and Finance, Banku Augstskola, Riga, Latvia</t>
  </si>
  <si>
    <t>Opportunities to increase financial well-being by investing in environmental, social and governance with respect to improving financial literacy under covid-19: The case of Latvia</t>
  </si>
  <si>
    <t>Sarnovicˇs, A.</t>
  </si>
  <si>
    <t>Sarnovicˇs,  Andris</t>
  </si>
  <si>
    <t>Bērziņa, S.</t>
  </si>
  <si>
    <t>Bērziņa,  Santa</t>
  </si>
  <si>
    <t>Peiseniece, L.</t>
  </si>
  <si>
    <t>Peiseniece,  Līga</t>
  </si>
  <si>
    <t>Fomins, A.</t>
  </si>
  <si>
    <t>Fomins,  Andris</t>
  </si>
  <si>
    <t>2-s2.0-105005534771</t>
  </si>
  <si>
    <t>Chaitra, K.S.</t>
  </si>
  <si>
    <t>Chaitra,  K. S.</t>
  </si>
  <si>
    <t>Bapuji Institute of Engineering and Technology</t>
  </si>
  <si>
    <t>Department of Mba, Bapuji Institute of Engineering and Technology, Davangere, Davangere, KA, India</t>
  </si>
  <si>
    <t>Understanding the impact of investment literacy and risk tolerance on young adults' investment choices</t>
  </si>
  <si>
    <t>2-s2.0-84883000722</t>
  </si>
  <si>
    <t>Hadad, Y.</t>
  </si>
  <si>
    <t>Hadad,  Yaniv</t>
  </si>
  <si>
    <t>Bar-Ilan University</t>
  </si>
  <si>
    <t>Bar-Ilan University, Ramat Gan, Tel Aviv District, Israel</t>
  </si>
  <si>
    <t>Financial education for children: The Israeli case</t>
  </si>
  <si>
    <t>2-s2.0-85104748039</t>
  </si>
  <si>
    <t>Silber, J.</t>
  </si>
  <si>
    <t>Silber,  Jacques Gabriel</t>
  </si>
  <si>
    <t>A fuzzy approach to financial literacy measurement</t>
  </si>
  <si>
    <t>2-s2.0-85017638517</t>
  </si>
  <si>
    <t>Raviv, A.</t>
  </si>
  <si>
    <t>Raviv,  Alon</t>
  </si>
  <si>
    <t>Executive compensation and risk taking: The impact of systemic crises</t>
  </si>
  <si>
    <t>2-s2.0-85075352557</t>
  </si>
  <si>
    <t>Hizgilov, A.</t>
  </si>
  <si>
    <t>Hizgilov,  Albert</t>
  </si>
  <si>
    <t>Department of Economics, Bar-Ilan University, Ramat Gan, Tel Aviv District, Israel</t>
  </si>
  <si>
    <t>On Multidimensional Approaches to Financial Literacy Measurement</t>
  </si>
  <si>
    <t>BenDavid-Hadar, I.</t>
  </si>
  <si>
    <t>BenDavid-Hadar,  Iris</t>
  </si>
  <si>
    <t>2-s2.0-86000374589</t>
  </si>
  <si>
    <t>Weissberger, G.H.</t>
  </si>
  <si>
    <t>Weissberger,  Gali H.</t>
  </si>
  <si>
    <t>Department of Social and Health Sciences, Bar-Ilan University, Ramat Gan, Tel Aviv District, Israel</t>
  </si>
  <si>
    <t>Neuropsychological profile associated with financial exploitation vulnerability in older adults without dementia</t>
  </si>
  <si>
    <t>2-s2.0-105015104118</t>
  </si>
  <si>
    <t>Ilan, M.</t>
  </si>
  <si>
    <t>Ilan,  Mordechai</t>
  </si>
  <si>
    <t>Department of Business Administration, Bar-Ilan University, Ramat Gan, Tel Aviv District, Israel</t>
  </si>
  <si>
    <t>Cautious but short-sighted: Inflation and mortgage strategy in low-income households</t>
  </si>
  <si>
    <t>2-s2.0-85047651806</t>
  </si>
  <si>
    <t>Abudy, M.</t>
  </si>
  <si>
    <t>Abudy,  Menachem Meni</t>
  </si>
  <si>
    <t>Graduate School of Business Administration, Bar-Ilan University, Ramat Gan, Tel Aviv District, Israel</t>
  </si>
  <si>
    <t>Employees’ Attitudes Toward Equity-Based Compensation</t>
  </si>
  <si>
    <t>Mugerman, Y.</t>
  </si>
  <si>
    <t>Mugerman,  Yevgeny</t>
  </si>
  <si>
    <t>2-s2.0-85178437373</t>
  </si>
  <si>
    <t>Gender Gaps in Financial Literacy: Evidence from Argentina, Chile, and Paraguay</t>
  </si>
  <si>
    <t>2-s2.0-85161196563</t>
  </si>
  <si>
    <t>Interdisciplinary Department of Social Sciences, Bar-Ilan University, Ramat Gan, Tel Aviv District, Israel</t>
  </si>
  <si>
    <t>The Cognitive Correlates of Financial Literacy in Older Adults</t>
  </si>
  <si>
    <t>2-s2.0-105008223924</t>
  </si>
  <si>
    <t>Misguided mortgage choices: Financial literacy, inflation expectations, and borrowing decisions</t>
  </si>
  <si>
    <t>2-s2.0-105006429500</t>
  </si>
  <si>
    <t>Herbst-Debby, A.</t>
  </si>
  <si>
    <t>Herbst-Debby,  Anat</t>
  </si>
  <si>
    <t>Gender Studies Program, Bar-Ilan University, Ramat Gan, Tel Aviv District, Israel</t>
  </si>
  <si>
    <t>Motherhood as a Prism Shaping Financial Literacy for Retirement Among Generation Y Women</t>
  </si>
  <si>
    <t>Bar-Ilan University (NA for the rest)</t>
  </si>
  <si>
    <t>Department of Economics, Bar-Ilan University, Ramat Gan, Tel Aviv District, Israel, LISER, Esch-sur-Alzette, Luxembourg, Advanced Statistics for Equitable and Sustainable Development, Tuscan Interuniversity Centre, Pisa, Italy</t>
  </si>
  <si>
    <t>Ríos-Avila, F.</t>
  </si>
  <si>
    <t>Ríos-Avila,  Fernando</t>
  </si>
  <si>
    <t>Bard College</t>
  </si>
  <si>
    <t>Income and Wealth program, Bard College, Red Hook, NY, United States</t>
  </si>
  <si>
    <t>2-s2.0-85124147016</t>
  </si>
  <si>
    <t>Khatik, S.K.</t>
  </si>
  <si>
    <t>Khatik,  S. K.</t>
  </si>
  <si>
    <t>Barkatullah University</t>
  </si>
  <si>
    <t>Department of Commerce, Barkatullah University, Bhopal, MP, India</t>
  </si>
  <si>
    <t>Inferring The Role Of Social Media On Gen Z’S Investments Decisions</t>
  </si>
  <si>
    <t>2-s2.0-85193340153</t>
  </si>
  <si>
    <t>Mani, A.</t>
  </si>
  <si>
    <t>Mani,  Aelita Xhuveli</t>
  </si>
  <si>
    <t>Barleti University</t>
  </si>
  <si>
    <t>Department of Economics, Barleti University, Tirana, Albania</t>
  </si>
  <si>
    <t>The Impact of Economic and Policy Reforms of the European Union in a Geopolitical Crisis of the Neighboring Countries: the Case of Albania. Economic and Policy Reforms of the European Union in Albania</t>
  </si>
  <si>
    <t>2-s2.0-105016809303</t>
  </si>
  <si>
    <t>Feng, W.</t>
  </si>
  <si>
    <t>Feng,  Wei</t>
  </si>
  <si>
    <t>Barry University</t>
  </si>
  <si>
    <t>School of Business and Public Administration, Barry University, Miami, FL, United States</t>
  </si>
  <si>
    <t>Consumer financial anxiety during the COVID-19 pandemic</t>
  </si>
  <si>
    <t>2-s2.0-105001539707</t>
  </si>
  <si>
    <t>Giannikos, C.I.</t>
  </si>
  <si>
    <t>Giannikos,  Christos I.</t>
  </si>
  <si>
    <t>Baruch College</t>
  </si>
  <si>
    <t>Baruch College, New York, NY, United States</t>
  </si>
  <si>
    <t>Risk attitudes and private disability insurance holdings</t>
  </si>
  <si>
    <t>2-s2.0-105001158866</t>
  </si>
  <si>
    <t>Department of Economics and Finance, Baruch College, New York, NY, United States</t>
  </si>
  <si>
    <t>Financial Literacy and Credit Card Payoff Behaviors: Using Generalized Ordered Logit and Partial Proportional Odds Models to Measure American Credit Card Holders’ Likelihood of Repaying Their Credit Cards</t>
  </si>
  <si>
    <t>2-s2.0-34247590816</t>
  </si>
  <si>
    <t>Elliott, J.A.</t>
  </si>
  <si>
    <t>Elliott,  John A.</t>
  </si>
  <si>
    <t>Discussion - Audit committee financial literacy: A work in progress</t>
  </si>
  <si>
    <t>2-s2.0-77954194244</t>
  </si>
  <si>
    <t>Baron-Donovan, C.</t>
  </si>
  <si>
    <t>Baron-Donovan,  Corinne</t>
  </si>
  <si>
    <t>Department of Psychology, Baruch College, New York, NY, United States</t>
  </si>
  <si>
    <t>Financial literacy teacher training: A multiple-measure evaluation</t>
  </si>
  <si>
    <t>Gould, S.</t>
  </si>
  <si>
    <t>Gould,  Stephen J.</t>
  </si>
  <si>
    <t>2-s2.0-85146504068</t>
  </si>
  <si>
    <t>Is More Financial Literacy Always Beneficial? An Investigation through a Mediator</t>
  </si>
  <si>
    <t>2-s2.0-85183367878</t>
  </si>
  <si>
    <t>Costello, M.R.</t>
  </si>
  <si>
    <t>Costello,  Michele R.</t>
  </si>
  <si>
    <t>Experiential learning with Bloomberg professional bond spreads</t>
  </si>
  <si>
    <t>2-s2.0-85153822944</t>
  </si>
  <si>
    <t>Packin, N.G.</t>
  </si>
  <si>
    <t>Packin,  Nizan Geslevich</t>
  </si>
  <si>
    <t>Is a Trader a Trader, No Matter How Small?</t>
  </si>
  <si>
    <t>2-s2.0-105005615281</t>
  </si>
  <si>
    <t>Manalo, N.B.A.</t>
  </si>
  <si>
    <t>Manalo,  Nickie Boy A.</t>
  </si>
  <si>
    <t>Batangas State University</t>
  </si>
  <si>
    <t>College of Accountancy, Batangas State University, Batangas City, Batangas, Philippines</t>
  </si>
  <si>
    <t>Double-edge sword analysis on the effects of financial attitude and financial behavior among Philippine air force military personnel</t>
  </si>
  <si>
    <t>Alingalan, D.S.</t>
  </si>
  <si>
    <t>Alingalan,  Dennis S.</t>
  </si>
  <si>
    <t>Batangas State University, Batangas City, Batangas, Philippines</t>
  </si>
  <si>
    <t>2-s2.0-84867257830</t>
  </si>
  <si>
    <t>Gibson, H.</t>
  </si>
  <si>
    <t>Gibson,  Howard</t>
  </si>
  <si>
    <t>148</t>
  </si>
  <si>
    <t>Bath Spa University</t>
  </si>
  <si>
    <t>Bath Spa University, Bath, Somerset, United Kingdom</t>
  </si>
  <si>
    <t>Economic wellbeing: Critical reflections upon policy and practice in English primary schools</t>
  </si>
  <si>
    <t>2-s2.0-84858434234</t>
  </si>
  <si>
    <t>School of Education, Bath Spa University, Bath, Somerset, United Kingdom</t>
  </si>
  <si>
    <t>Ideology, Instrumentality and Economics Education: On the Secretion of Values within Philanthropy, Financial Capability and Enterprise Education in English Schools</t>
  </si>
  <si>
    <t>2-s2.0-85114412776</t>
  </si>
  <si>
    <t>Gechbaia, B.</t>
  </si>
  <si>
    <t>Gechbaia,  Badri</t>
  </si>
  <si>
    <t>Batumi Shota Rustaveli State University</t>
  </si>
  <si>
    <t>Faculty of Economics and Business, Batumi Shota Rustaveli State University, Batumi, GA, Georgia</t>
  </si>
  <si>
    <t>The models of matching financial development and human capital in national economy</t>
  </si>
  <si>
    <t>2-s2.0-105020807669</t>
  </si>
  <si>
    <t>Blösl, F.</t>
  </si>
  <si>
    <t>Blösl,  Florian</t>
  </si>
  <si>
    <t>Bauhaus-Universität Weimar (NA)</t>
  </si>
  <si>
    <t>Department Business &amp; Management, MCI - The Entrepreneurial School, Innsbruck, Tyrol, Austria, Innovation Management and Media, Bauhaus-Universität Weimar, Weimar, Thuringen, Germany</t>
  </si>
  <si>
    <t>Deciding for a secure tomorrow: Proactive decision-making and retirement financial planning behavior</t>
  </si>
  <si>
    <t>2-s2.0-85031283591</t>
  </si>
  <si>
    <t>Lyapuntsova, E.V.</t>
  </si>
  <si>
    <t>Lyapuntsova,  Elena Vyacheslavovna</t>
  </si>
  <si>
    <t>Bauman Moscow State Technical University</t>
  </si>
  <si>
    <t>Bauman Moscow State Technical University, Moscow, Moscow Oblast, Russian Federation</t>
  </si>
  <si>
    <t>Improvement of Russian pension fund scheme: Financial priorities in using population’s incomes and savings</t>
  </si>
  <si>
    <t>2-s2.0-85209891437</t>
  </si>
  <si>
    <t>Abubakar, S.A.</t>
  </si>
  <si>
    <t>Abubakar,  Sani A.</t>
  </si>
  <si>
    <t>Bayero University</t>
  </si>
  <si>
    <t>Faculty of Management, Bayero University, Kano, Nigeria</t>
  </si>
  <si>
    <t>Mediating effect of self-control on financial literacy and savings behaviour of rural women entrepreneurs</t>
  </si>
  <si>
    <t>2-s2.0-85130896865</t>
  </si>
  <si>
    <t>Shanks, N.</t>
  </si>
  <si>
    <t>Shanks,  Neil Graham</t>
  </si>
  <si>
    <t>Baylor University</t>
  </si>
  <si>
    <t>Baylor University, Waco, TX, United States</t>
  </si>
  <si>
    <t>“And I know the money don’t really make me whole”: Feminist financial literacy through Hip-Hop pedagogy</t>
  </si>
  <si>
    <t>2-s2.0-85152637275</t>
  </si>
  <si>
    <t>Seymour, N.E.</t>
  </si>
  <si>
    <t>Seymour,  Neal E.</t>
  </si>
  <si>
    <t>Baystate Health</t>
  </si>
  <si>
    <t>Department of Surgery, Baystate Health, Boston, MA, United States</t>
  </si>
  <si>
    <t>Update on the Financial Well-Being of Surgical Residents in New England</t>
  </si>
  <si>
    <t>Babuşcu, Ş.</t>
  </si>
  <si>
    <t>Babuşcu,  Senol</t>
  </si>
  <si>
    <t>Başkent Üniversitesi</t>
  </si>
  <si>
    <t>Faculty of Commercial Sciences, Başkent Üniversitesi, Ankara, Turkey</t>
  </si>
  <si>
    <t>Hazar, A.</t>
  </si>
  <si>
    <t>Hazar,  Adalet</t>
  </si>
  <si>
    <t>2-s2.0-85160234890</t>
  </si>
  <si>
    <t>Mahmoudian, F.</t>
  </si>
  <si>
    <t>Mahmoudian,  Fereshteh</t>
  </si>
  <si>
    <t>Beedie School of Business</t>
  </si>
  <si>
    <t>Beedie School of Business, Burnaby, BC, Canada</t>
  </si>
  <si>
    <t>The Paradox of the Payday Borrower: A Case Study of the Role of Planned Behavior in Borrowers’ Motivations and Experiences</t>
  </si>
  <si>
    <t>2-s2.0-85211136641</t>
  </si>
  <si>
    <t>Jermias, J.</t>
  </si>
  <si>
    <t>Jermias,  Johnny</t>
  </si>
  <si>
    <t>The impact of sharing economy platforms, management accounting systems, and demographic factors on financial performance: Exploring the role of formal and informal education in MSMEs</t>
  </si>
  <si>
    <t>2-s2.0-85185673400</t>
  </si>
  <si>
    <t>Alam Siddik, M.N.</t>
  </si>
  <si>
    <t>Alam Siddik,  Md Nur</t>
  </si>
  <si>
    <t>Begum Rokeya University</t>
  </si>
  <si>
    <t>Department of Finance and Banking, Begum Rokeya University, Rangpur, Bangladesh</t>
  </si>
  <si>
    <t>Construction of a composite fintech index to measure financial inclusion for developing countries</t>
  </si>
  <si>
    <t>2-s2.0-85030839855</t>
  </si>
  <si>
    <t>Alam Siddik, M.N.A.</t>
  </si>
  <si>
    <t>Department of Finance and Banking, Begum Rokeya University, Rangpur, Rangpur, Bangladesh</t>
  </si>
  <si>
    <t>Analysis on determinants of rural household credit in China</t>
  </si>
  <si>
    <t>2-s2.0-85188105695</t>
  </si>
  <si>
    <t>Wang, J.</t>
  </si>
  <si>
    <t>Wang,  Jin</t>
  </si>
  <si>
    <t>Beijing (official university not specified in provided text)</t>
  </si>
  <si>
    <t>Postdoctoral Programme, Beijing, China</t>
  </si>
  <si>
    <t>An Integrated Model for Time Series Price Prediction Based on MODWT and BP Neural Network</t>
  </si>
  <si>
    <t>2-s2.0-85186746054</t>
  </si>
  <si>
    <t>Cao, Q.</t>
  </si>
  <si>
    <t>Cao,  Qian</t>
  </si>
  <si>
    <t>Beijing Academy of Science and Technology</t>
  </si>
  <si>
    <t>Institute of Science and Technology Information, Beijing Academy of Science and Technology, Beijing, Beijing, China</t>
  </si>
  <si>
    <t>Reforming the Course of Financial Time Series with Deep Learning Models: evidence from quantile regression</t>
  </si>
  <si>
    <t>2-s2.0-85141406996</t>
  </si>
  <si>
    <t>Zhang,  Zhishuo</t>
  </si>
  <si>
    <t>Beijing Foreign Studies University</t>
  </si>
  <si>
    <t>International Business School, Beijing Foreign Studies University, Beijing, Beijing, China</t>
  </si>
  <si>
    <t>Mapping the knowledge domain of financial decision making: A scientometric and bibliometric study</t>
  </si>
  <si>
    <t>2-s2.0-85126904747</t>
  </si>
  <si>
    <t>Liu, J.</t>
  </si>
  <si>
    <t>Liu,  Jun</t>
  </si>
  <si>
    <t>The impact of digital finance on household insurance purchases: evidence from micro data in China</t>
  </si>
  <si>
    <t>2-s2.0-85118249130</t>
  </si>
  <si>
    <t>Xia, X.</t>
  </si>
  <si>
    <t>Xia,  Xiaoxue</t>
  </si>
  <si>
    <t>One way out of the share pledging quagmire: Evidence from mergers and acquisitions</t>
  </si>
  <si>
    <t>Cheng, J.</t>
  </si>
  <si>
    <t>Cheng,  Junlong</t>
  </si>
  <si>
    <t>Research Institute of Foreign Languages, Beijing Foreign Studies University, Beijing, Beijing, China, School of Foreign Languages, Guizhou Education University, Guiyang, Guizhou, China</t>
  </si>
  <si>
    <t>2-s2.0-85196001111</t>
  </si>
  <si>
    <t>Li, Z.-H.</t>
  </si>
  <si>
    <t>Li,  Zihang</t>
  </si>
  <si>
    <t>Beijing Information Science &amp; Technology University</t>
  </si>
  <si>
    <t>School of Economics and Management, Beijing Information Science &amp; Technology University, Beijing, China</t>
  </si>
  <si>
    <t>Inclusive or Fraudulent: Digital Inclusive Finance and Urban–Rural Income Gap</t>
  </si>
  <si>
    <t>2-s2.0-85181576590</t>
  </si>
  <si>
    <t>Zhao, Y.</t>
  </si>
  <si>
    <t>Zhao,  Yao</t>
  </si>
  <si>
    <t>Beijing Jiaotong University</t>
  </si>
  <si>
    <t>Institute of Information Science, Beijing Jiaotong University, Beijing, China</t>
  </si>
  <si>
    <t>Exploring Large-Scale Financial Knowledge Graph for SMEs Supply Chain Mining</t>
  </si>
  <si>
    <t>Li, Y.</t>
  </si>
  <si>
    <t>Li,  Youru</t>
  </si>
  <si>
    <t>Zhu, Z.</t>
  </si>
  <si>
    <t>Zhu,  Zhenfeng</t>
  </si>
  <si>
    <t>2-s2.0-85191778121</t>
  </si>
  <si>
    <t>Song, X.</t>
  </si>
  <si>
    <t>Song,  Xiaoling</t>
  </si>
  <si>
    <t>Beijing Language and Culture University</t>
  </si>
  <si>
    <t>School of Business, Beijing Language and Culture University, Beijing, China</t>
  </si>
  <si>
    <t>Creating financial inclusion in “Belt and Road” countries in Europe, Asia and Africa: regulation, technology and financial literacy</t>
  </si>
  <si>
    <t>2-s2.0-85218881746</t>
  </si>
  <si>
    <t>Financial inclusion, technologies, and worldwide economic development: A spatial Durbin model approach</t>
  </si>
  <si>
    <t>Qin, X.</t>
  </si>
  <si>
    <t>Qin,  Xuan</t>
  </si>
  <si>
    <t>Feng, X.</t>
  </si>
  <si>
    <t>Feng,  Xiaomeng</t>
  </si>
  <si>
    <t>Wang, W.</t>
  </si>
  <si>
    <t>Wang,  Wanmeng</t>
  </si>
  <si>
    <t>2-s2.0-85102291426</t>
  </si>
  <si>
    <t>Peng, X.</t>
  </si>
  <si>
    <t>Peng,  Xinlin</t>
  </si>
  <si>
    <t>Beijing Normal University</t>
  </si>
  <si>
    <t>Beijing Normal University, Beijing, China</t>
  </si>
  <si>
    <t>Measuring public-involving economic crime: A case study in Beijing, China</t>
  </si>
  <si>
    <t>2-s2.0-85081348694</t>
  </si>
  <si>
    <t>Chen, C.</t>
  </si>
  <si>
    <t>Chen,  Chong</t>
  </si>
  <si>
    <t>School of Government, Beijing Normal University, Beijing, China</t>
  </si>
  <si>
    <t>A Dynamic Financial Knowledge Graph Based on Reinforcement Learning and Transfer Learning</t>
  </si>
  <si>
    <t>2-s2.0-85114277520</t>
  </si>
  <si>
    <t>Wang, Y.</t>
  </si>
  <si>
    <t>Wang,  Yue</t>
  </si>
  <si>
    <t>Department of Management, Beijing Normal University, Beijing, China</t>
  </si>
  <si>
    <t>Semi-automatic Construction of Financial Knowledge Graph Based on Web</t>
  </si>
  <si>
    <t>Wei, T.</t>
  </si>
  <si>
    <t>Wei,  Tangzhao</t>
  </si>
  <si>
    <t>2-s2.0-105007557068</t>
  </si>
  <si>
    <t>Xu, X.</t>
  </si>
  <si>
    <t>Xu,  Xinyu</t>
  </si>
  <si>
    <t>Digital economic development, financial literacy and household cultural consumption</t>
  </si>
  <si>
    <t>2-s2.0-77649233625</t>
  </si>
  <si>
    <t>Su, J.</t>
  </si>
  <si>
    <t>Su,  Jing</t>
  </si>
  <si>
    <t>School of Environment, Beijing Normal University, Beijing, China</t>
  </si>
  <si>
    <t>Long-term panning of waste diversion under interval and probabilistic uncertainties</t>
  </si>
  <si>
    <t>2-s2.0-105001936311</t>
  </si>
  <si>
    <t>Leng, C.</t>
  </si>
  <si>
    <t>Leng,  Chunyu</t>
  </si>
  <si>
    <t>Financial literacy and household risky financial asset investment: A family structure perspective based on CHFS data</t>
  </si>
  <si>
    <t>2-s2.0-85149751573</t>
  </si>
  <si>
    <t>Zhou, J.</t>
  </si>
  <si>
    <t>Zhou,  Jinyan</t>
  </si>
  <si>
    <t>Faculty of Education, Beijing Normal University, Beijing, China</t>
  </si>
  <si>
    <t>The Impact of Financial Education for Children: Evidence from an Experiment in China</t>
  </si>
  <si>
    <t>Feng, S.</t>
  </si>
  <si>
    <t>Feng,  Siche</t>
  </si>
  <si>
    <t>2-s2.0-85115382589</t>
  </si>
  <si>
    <t>Zhou, N.</t>
  </si>
  <si>
    <t>Zhou,  Nan</t>
  </si>
  <si>
    <t>Financial behaviors, financial satisfaction, and goal attainment among college-educated young adults: A mediating analysis with latent change scores</t>
  </si>
  <si>
    <t>2-s2.0-105004338418</t>
  </si>
  <si>
    <t>Zuo, P.</t>
  </si>
  <si>
    <t>Zuo,  Pan</t>
  </si>
  <si>
    <t>Zhuan Zhuan: Pioneering sustainability in second-hand E-commerce</t>
  </si>
  <si>
    <t>2-s2.0-85216939460</t>
  </si>
  <si>
    <t>Xiang, H.</t>
  </si>
  <si>
    <t>Xiang,  Hongyu</t>
  </si>
  <si>
    <t>Unveiling the villain: Credit supply and the debt trap</t>
  </si>
  <si>
    <t>Chen, Z.</t>
  </si>
  <si>
    <t>Chen,  Zihao</t>
  </si>
  <si>
    <t>Lin, W.</t>
  </si>
  <si>
    <t>Lin,  Weibin</t>
  </si>
  <si>
    <t>Luo, Y.</t>
  </si>
  <si>
    <t>Luo,  Yuming</t>
  </si>
  <si>
    <t>2-s2.0-85201112810</t>
  </si>
  <si>
    <t>Lin, Z.</t>
  </si>
  <si>
    <t>Lin,  Zhifan</t>
  </si>
  <si>
    <t>Key Research Institute of Humanities and Social Sciences for Universities, Beijing Normal University, Beijing, China</t>
  </si>
  <si>
    <t>From "Competitive Saving" to "Competitive Investment": Revisiting the Impact of Gender Imbalance on Chinese Households7 Financial Decision; 从“竞争性储蓄”到“竞争性投资”: 再论性别失衡对中国家庭金融决策的影响</t>
  </si>
  <si>
    <t>2-s2.0-85192894595</t>
  </si>
  <si>
    <t>Ma, X.</t>
  </si>
  <si>
    <t>Ma,  Xiaoke</t>
  </si>
  <si>
    <t>School of Economics and Management, Beijing Normal University, Beijing, China</t>
  </si>
  <si>
    <t>Digital Finance, Digital Divide and Household Financial Portfolio Effectiveness—An Analysis Based on the Perspective of Urban-rural Differences; 数字金融、数字鸿沟与家庭金融资产组合有效性———基于城乡差异视角的分析</t>
  </si>
  <si>
    <t>2-s2.0-85190164024</t>
  </si>
  <si>
    <t>Liu, T.</t>
  </si>
  <si>
    <t>Liu,  Taixing</t>
  </si>
  <si>
    <t>Beijing Technology and Business University</t>
  </si>
  <si>
    <t>School of Business, Beijing Technology and Business University, Beijing, Beijing, China</t>
  </si>
  <si>
    <t>Financial literacy and household financial resilience</t>
  </si>
  <si>
    <t>Ni, G.</t>
  </si>
  <si>
    <t>Ni,  Guohua</t>
  </si>
  <si>
    <t>School of Economics, Beijing Technology and Business University, Beijing, Beijing, China</t>
  </si>
  <si>
    <t>2-s2.0-85108087411</t>
  </si>
  <si>
    <t>Wang, Q.</t>
  </si>
  <si>
    <t>Wang,  Qian</t>
  </si>
  <si>
    <t>Who is more important, parents or children? Economic and environmental factors and health insurance purchase</t>
  </si>
  <si>
    <t>Fan, M.</t>
  </si>
  <si>
    <t>Fan,  Miaomiao</t>
  </si>
  <si>
    <t>2-s2.0-85190248738</t>
  </si>
  <si>
    <t>Sun, Q.</t>
  </si>
  <si>
    <t>Sun,  Qiong</t>
  </si>
  <si>
    <t>Moving up toward sustainable development: Digital finance and income mobility</t>
  </si>
  <si>
    <t>2-s2.0-105016844867</t>
  </si>
  <si>
    <t>Zhang, C.</t>
  </si>
  <si>
    <t>Zhang,  Chenyu</t>
  </si>
  <si>
    <t>Rural e-commerce and household agricultural income: evidence from China’s rural e-commerce demonstration county program</t>
  </si>
  <si>
    <t>2-s2.0-85103337773</t>
  </si>
  <si>
    <t>Yue, P.</t>
  </si>
  <si>
    <t>Yue,  Pengpeng</t>
  </si>
  <si>
    <t>Beijing Technology and Business University, Beijing, Beijing, China</t>
  </si>
  <si>
    <t>Does financial literacy alleviate risk attitude and risk behavior inconsistency?</t>
  </si>
  <si>
    <t>2-s2.0-105000794417</t>
  </si>
  <si>
    <t>Household Financial Risk-Taking: Does Digital Infrastructure Matter?</t>
  </si>
  <si>
    <t>2-s2.0-105010592363</t>
  </si>
  <si>
    <t>Zhang, X.</t>
  </si>
  <si>
    <t>Zhang,  Xuyang</t>
  </si>
  <si>
    <t>Unravelling the impact of financial attention on household debt: Evidence from the China household finance survey</t>
  </si>
  <si>
    <t>2-s2.0-105014976168</t>
  </si>
  <si>
    <t>Li, Q.</t>
  </si>
  <si>
    <t>Li,  Qian</t>
  </si>
  <si>
    <t>Can financial consumer protection promote residents' stock market participation? An investigation based on eastern China residents survey</t>
  </si>
  <si>
    <t>2-s2.0-105002260474</t>
  </si>
  <si>
    <t>Fintech, Financial Capability and Household Financial Vulnerability: Evidence from China</t>
  </si>
  <si>
    <t>2-s2.0-85143656330</t>
  </si>
  <si>
    <t>Financial literacy and household energy efficiency: An analysis of credit market and supply chain</t>
  </si>
  <si>
    <t>2-s2.0-85215766131</t>
  </si>
  <si>
    <t>Gao, L.</t>
  </si>
  <si>
    <t>Gao,  Lifei</t>
  </si>
  <si>
    <t>Does online payment promote the purchase of commercial insurance? Evidence from China</t>
  </si>
  <si>
    <t>2-s2.0-85136590463</t>
  </si>
  <si>
    <t>Yao, Y.</t>
  </si>
  <si>
    <t>Yao,  Yin</t>
  </si>
  <si>
    <t>Beijing Union University</t>
  </si>
  <si>
    <t>School of Management, Beijing Union University, Beijing, China</t>
  </si>
  <si>
    <t>Mechanism of human capital influence on household commercial insurance holding behavior—An empirical analysis based on China household finance survey (CHFS) data</t>
  </si>
  <si>
    <t>2-s2.0-85148770042</t>
  </si>
  <si>
    <t>Jiang, J.</t>
  </si>
  <si>
    <t>Jiang,  Jialing</t>
  </si>
  <si>
    <t>The effect of the digital divide on household consumption in China</t>
  </si>
  <si>
    <t>Xie, Y.</t>
  </si>
  <si>
    <t>Xie,  Yu</t>
  </si>
  <si>
    <t>Wang,  Dongni</t>
  </si>
  <si>
    <t>Business College, Beijing Union University, Beijing, China</t>
  </si>
  <si>
    <t>Wang, X.</t>
  </si>
  <si>
    <t>Wang,  Xinyu</t>
  </si>
  <si>
    <t>Institute of Human Resource Management, Beijing Union University, Beijing, China</t>
  </si>
  <si>
    <t>2-s2.0-105021339631</t>
  </si>
  <si>
    <t>Chen, B.</t>
  </si>
  <si>
    <t>Chen,  Baozhen</t>
  </si>
  <si>
    <t>Digital payments enhance both formal and informal credit access for rural households: evidence from China</t>
  </si>
  <si>
    <t>Chen, X.</t>
  </si>
  <si>
    <t>Chen,  Xiongying</t>
  </si>
  <si>
    <t>Zhang, B.</t>
  </si>
  <si>
    <t>Zhang,  Bingbing</t>
  </si>
  <si>
    <t>2-s2.0-85129448707</t>
  </si>
  <si>
    <t>Ye, Z.</t>
  </si>
  <si>
    <t>Ye,  Ziyuan</t>
  </si>
  <si>
    <t>Beijing University of Chemical Technology</t>
  </si>
  <si>
    <t>College of Information Science and Technology, Beijing University of Chemical Technology, Beijing, China</t>
  </si>
  <si>
    <t>The Influence of Financial Knowledge on Household Investment Return Rate : - Based on the Big Data Research of Sharpe ratio</t>
  </si>
  <si>
    <t>2-s2.0-85074412044</t>
  </si>
  <si>
    <t>Wang, L.</t>
  </si>
  <si>
    <t>Wang,  Lin</t>
  </si>
  <si>
    <t>Beijing University of Posts and Telecommunications</t>
  </si>
  <si>
    <t>Beijing University of Posts and Telecommunications, Beijing, Beijing, China</t>
  </si>
  <si>
    <t>Can investment advisors promote rational investment? Evidence from micro-data in China</t>
  </si>
  <si>
    <t>2-s2.0-85090343560</t>
  </si>
  <si>
    <t>Shuangjie, L.</t>
  </si>
  <si>
    <t>Shuangjie,  Li</t>
  </si>
  <si>
    <t>Beijing University of Technology</t>
  </si>
  <si>
    <t>College of Economics and Management, Beijing University of Technology, Beijing, China</t>
  </si>
  <si>
    <t>Business experience or Financial Literacy? Which one is better for opportunity recognition and superior performance?</t>
  </si>
  <si>
    <t>Anwar, M.</t>
  </si>
  <si>
    <t>Anwar,  Muhammad</t>
  </si>
  <si>
    <t>2-s2.0-105003602201</t>
  </si>
  <si>
    <t>Shahzad, M.</t>
  </si>
  <si>
    <t>Shahzad,  Muhammad Farrukh</t>
  </si>
  <si>
    <t>Positive Affecter and the Path to Green Gamified Banking: Unveiling the Mediation effect of E-banking Services</t>
  </si>
  <si>
    <t>Rehman, O.u.</t>
  </si>
  <si>
    <t>Rehman,  Obaid Ul</t>
  </si>
  <si>
    <t>Zhongjun, T.</t>
  </si>
  <si>
    <t>Zhongjun,  Tang</t>
  </si>
  <si>
    <t>2-s2.0-85054087270</t>
  </si>
  <si>
    <t>Ishtiaq, M.</t>
  </si>
  <si>
    <t>Ishtiaq,  Muhammad</t>
  </si>
  <si>
    <t>Faculty of Finance, Beijing University of Technology, Beijing, China</t>
  </si>
  <si>
    <t>The role of government support in sustainable competitive position and firm performance</t>
  </si>
  <si>
    <t>Yang, Y.</t>
  </si>
  <si>
    <t>Yang,  Songling</t>
  </si>
  <si>
    <t>Guo, P.</t>
  </si>
  <si>
    <t>Guo,  Peiyao</t>
  </si>
  <si>
    <t>Beijing Wuzi University</t>
  </si>
  <si>
    <t>School of Economics, Beijing Wuzi University, Beijing, China</t>
  </si>
  <si>
    <t>Li, G.</t>
  </si>
  <si>
    <t>Li,  Guangchen</t>
  </si>
  <si>
    <t>Zhang, R.</t>
  </si>
  <si>
    <t>Zhang,  Ruiyan</t>
  </si>
  <si>
    <t>Shaarani, I.</t>
  </si>
  <si>
    <t>Shaarani,  Issam</t>
  </si>
  <si>
    <t>711-720</t>
  </si>
  <si>
    <t>Beirut Arab University</t>
  </si>
  <si>
    <t>Beirut Arab University, Beirut, Mount Lebanon, Lebanon</t>
  </si>
  <si>
    <t>El-Chaarani, H.</t>
  </si>
  <si>
    <t>El-Chaarani,  Hani</t>
  </si>
  <si>
    <t>2-s2.0-85027257672</t>
  </si>
  <si>
    <t>Oyeyipo, O.O.</t>
  </si>
  <si>
    <t>Oyeyipo,  Opeyemi Olanrewaju</t>
  </si>
  <si>
    <t>Bells University of Technology</t>
  </si>
  <si>
    <t>Department of Quantity Surveying, Bells University of Technology, Ota, Ogun, Nigeria</t>
  </si>
  <si>
    <t>Factors affecting contractors' bidding decisions for construction projects in Nigeria</t>
  </si>
  <si>
    <t>2-s2.0-85122548890</t>
  </si>
  <si>
    <t>Greene, E.M.</t>
  </si>
  <si>
    <t>Greene,  Elisa M.</t>
  </si>
  <si>
    <t>Belmont University</t>
  </si>
  <si>
    <t>Belmont University, Nashville, TN, United States, Cairn Education Group, Nashville, TN, United States</t>
  </si>
  <si>
    <t>Addressing the burden of student loan debt: A case-based review of influencing considerations</t>
  </si>
  <si>
    <t>2-s2.0-85068069920</t>
  </si>
  <si>
    <t>Dasgupta, S.</t>
  </si>
  <si>
    <t>Dasgupta,  Shatanjaya</t>
  </si>
  <si>
    <t>Beloit College</t>
  </si>
  <si>
    <t>Department of Economics, Beloit College, Beloit, WI, United States</t>
  </si>
  <si>
    <t>Impact of exposure to mass media on female empowerment: evidence from India</t>
  </si>
  <si>
    <t>2-s2.0-84960423269</t>
  </si>
  <si>
    <t>Spivak, A.</t>
  </si>
  <si>
    <t>Spivak,  Avia</t>
  </si>
  <si>
    <t>Ben-Gurion University of the Negev</t>
  </si>
  <si>
    <t>Department of Economics, Ben-Gurion University of the Negev, Beer-Sheva, Southern District, Israel</t>
  </si>
  <si>
    <t>Choosing today for tomorrow: The insurance agent’s influence over the choice of pension savings track</t>
  </si>
  <si>
    <t>Carmel, E.</t>
  </si>
  <si>
    <t>Carmel,  Eyal</t>
  </si>
  <si>
    <t>2-s2.0-84958919204</t>
  </si>
  <si>
    <t>Carmel, D.</t>
  </si>
  <si>
    <t>Carmel,  Dana</t>
  </si>
  <si>
    <t>Department of Psychology, Ben-Gurion University of the Negev, Beer-Sheva, Southern District, Israel</t>
  </si>
  <si>
    <t>Facing a Biased Adviser While Choosing a Retirement Plan: The Impact of Financial Literacy and Fair Disclosure</t>
  </si>
  <si>
    <t>2-s2.0-85070094622</t>
  </si>
  <si>
    <t>Maman, D.</t>
  </si>
  <si>
    <t>Maman,  Daniel</t>
  </si>
  <si>
    <t>Department of Sociology and Anthropology, Ben-Gurion University of the Negev, Beer-Sheva, Southern District, Israel</t>
  </si>
  <si>
    <t>Responsibility, planning and risk management: moralizing everyday finance through financial education</t>
  </si>
  <si>
    <t>2-s2.0-77953726325</t>
  </si>
  <si>
    <t>Lahav, E.</t>
  </si>
  <si>
    <t>Lahav,  Eyal</t>
  </si>
  <si>
    <t>Subjective time discount rates among teenagers and adults: Evidence from Israel</t>
  </si>
  <si>
    <t>Ben-Gurion University of the Negev, Beer-Sheva, Southern District, Israel</t>
  </si>
  <si>
    <t>Leiser, D.</t>
  </si>
  <si>
    <t>Leiser,  David</t>
  </si>
  <si>
    <t>2-s2.0-85068549595</t>
  </si>
  <si>
    <t>Rubinstein-Levi, R.</t>
  </si>
  <si>
    <t>Rubinstein-Levi,  Ravit</t>
  </si>
  <si>
    <t>Guilford Glazer Faculty of Business and Management, Ben-Gurion University of the Negev, Beer-Sheva, Southern District, Israel</t>
  </si>
  <si>
    <t>The effect of attitudes regarding retirement on pension savings</t>
  </si>
  <si>
    <t>Kedar-Levy, H.</t>
  </si>
  <si>
    <t>Kedar-Levy,  Haim</t>
  </si>
  <si>
    <t>2-s2.0-85124835638</t>
  </si>
  <si>
    <t>Governing individuals’ imaginaries and conduct in personal finance: The mobilization of emotions in financial education</t>
  </si>
  <si>
    <t>2-s2.0-85024884241</t>
  </si>
  <si>
    <t>Taylor, J.</t>
  </si>
  <si>
    <t>Taylor,  Jonathan</t>
  </si>
  <si>
    <t>Medical School for International Health, Ben-Gurion University of the Negev, Beer-Sheva, Southern District, Israel</t>
  </si>
  <si>
    <t>Social considerations of inflammatory bowel disease in Southern Israel</t>
  </si>
  <si>
    <t>2-s2.0-85062457544</t>
  </si>
  <si>
    <t>Facing future uncertainties and risks through personal finance: conventions in financial education</t>
  </si>
  <si>
    <t>2-s2.0-85113579120</t>
  </si>
  <si>
    <t>Insurance and Financial Literacy, Ben-Gurion University of the Negev, Beer-Sheva, Southern District, Israel</t>
  </si>
  <si>
    <t>The Arrested Deployment Model of Financial Literacy</t>
  </si>
  <si>
    <t>Neff, C.</t>
  </si>
  <si>
    <t>Neff,  Chase</t>
  </si>
  <si>
    <t>2-s2.0-84996931608</t>
  </si>
  <si>
    <t>Gavious, I.</t>
  </si>
  <si>
    <t>Gavious,  Ilanit</t>
  </si>
  <si>
    <t>Department of Business Administration, Ben-Gurion University of the Negev, Beer-Sheva, Southern District, Israel</t>
  </si>
  <si>
    <t>Complementary relationship between female directors and financial literacy in deterring earnings management: The case of high-technology firms</t>
  </si>
  <si>
    <t>2-s2.0-85070078350</t>
  </si>
  <si>
    <t>Critical financial literacy: An agenda</t>
  </si>
  <si>
    <t>2-s2.0-84931275437</t>
  </si>
  <si>
    <t>Rosenboim, M.</t>
  </si>
  <si>
    <t>Rosenboim,  Mosi</t>
  </si>
  <si>
    <t>Financial literacy's effect on elicited subjective discount rate</t>
  </si>
  <si>
    <t>Benzion, U.</t>
  </si>
  <si>
    <t>Benzion,  Uri</t>
  </si>
  <si>
    <t>2-s2.0-33745306093</t>
  </si>
  <si>
    <t>Ards, S.</t>
  </si>
  <si>
    <t>Ards,  Sheila D.</t>
  </si>
  <si>
    <t>Benedict College</t>
  </si>
  <si>
    <t>Community Development, Benedict College, Columbia, SC, United States</t>
  </si>
  <si>
    <t>Creditsmart © Research: A study of consumer financial knowledge and implications for social marketing</t>
  </si>
  <si>
    <t>2-s2.0-85100493134</t>
  </si>
  <si>
    <t>Hernández Rivera, A.</t>
  </si>
  <si>
    <t>Hernández Rivera,  Ariadna</t>
  </si>
  <si>
    <t>Benemérita Universidad Autónoma de Puebla</t>
  </si>
  <si>
    <t>Benemérita Universidad Autónoma de Puebla, Puebla, PUE, Mexico</t>
  </si>
  <si>
    <t>Mexico</t>
  </si>
  <si>
    <t>Technological gender gap in university financial education in Mexico; Brecha de género tecnológica en la educación financiera universitaria en México</t>
  </si>
  <si>
    <t>2-s2.0-105010920950</t>
  </si>
  <si>
    <t>Bengaluru City University</t>
  </si>
  <si>
    <t>Department of Commerce, Bengaluru City University, Bengaluru, KA, India</t>
  </si>
  <si>
    <t>Exploring the Role of the TPB (Theory of Planned Behaviour) in Understanding Its Impact on Online Stock Trading Behaviour</t>
  </si>
  <si>
    <t>2-s2.0-105000225825</t>
  </si>
  <si>
    <t>Akanro, R.</t>
  </si>
  <si>
    <t>Akanro,  Raoul</t>
  </si>
  <si>
    <t>Benin Centre for Scientific Research and Innovation</t>
  </si>
  <si>
    <t>People’s Dynamics and Sustainable Development Laboratory, Benin Centre for Scientific Research and Innovation, Cotonou, Benin</t>
  </si>
  <si>
    <t>Benin</t>
  </si>
  <si>
    <t>Estimation and determinants of technical efficiency of smallholder cashew (anacardium) farmers in Dassa district, Benin: a bootstrap data envelopment approach</t>
  </si>
  <si>
    <t>2-s2.0-105000657561</t>
  </si>
  <si>
    <t>Chandra, S.</t>
  </si>
  <si>
    <t>Chandra,  Saurabh</t>
  </si>
  <si>
    <t>Bennett University</t>
  </si>
  <si>
    <t>Bennett University, Greater Noida, UP, India</t>
  </si>
  <si>
    <t>Cultivating sustainable growth and well-being in digital financial education</t>
  </si>
  <si>
    <t>Kumar, S.</t>
  </si>
  <si>
    <t>Kumar,  Sanjay</t>
  </si>
  <si>
    <t>Department of Mathematics, Bennett University, Greater Noida, UP, India</t>
  </si>
  <si>
    <t>Malik,  Sumit</t>
  </si>
  <si>
    <t>2-s2.0-85007502828</t>
  </si>
  <si>
    <t>Osarumwense, E.S.</t>
  </si>
  <si>
    <t>Osarumwense,  Eriabie Sylvester</t>
  </si>
  <si>
    <t>Benson Idahosa University</t>
  </si>
  <si>
    <t>Department of Accounting, Benson Idahosa University, Benin, Nigeria</t>
  </si>
  <si>
    <t>Audit committee attributes and financial reporting quality in Nigerian quoted companies</t>
  </si>
  <si>
    <t>Ben-Caleb, B.-C.</t>
  </si>
  <si>
    <t>Ben-Caleb,  Egbide Caleb</t>
  </si>
  <si>
    <t>2-s2.0-85099460200</t>
  </si>
  <si>
    <t>Bai, Z.</t>
  </si>
  <si>
    <t>Bai,  Zefeng</t>
  </si>
  <si>
    <t>Bentley University</t>
  </si>
  <si>
    <t>Department of Mathematical Sciences, Bentley University, Waltham, MA, United States</t>
  </si>
  <si>
    <t>Does robo-advisory help reduce the likelihood of carrying a credit card debt? Evidence from an instrumental variable approach</t>
  </si>
  <si>
    <t>2-s2.0-85161997267</t>
  </si>
  <si>
    <t>Nayak, D.P.</t>
  </si>
  <si>
    <t>Nayak,  Durga Prasad</t>
  </si>
  <si>
    <t>Berhampur University</t>
  </si>
  <si>
    <t>Department of Business Administration, Berhampur University, Berhampur, OR, India</t>
  </si>
  <si>
    <t>Academic footprint of ‘financial literacy and financial inclusion’: a review and future research agenda</t>
  </si>
  <si>
    <t>2-s2.0-85197445136</t>
  </si>
  <si>
    <t>Chhatoi, B.P.</t>
  </si>
  <si>
    <t>Chhatoi,  Biswajit Prasad</t>
  </si>
  <si>
    <t>Discriminating factors in financial risk tolerance: investors' economic perspective</t>
  </si>
  <si>
    <t>2-s2.0-85074490067</t>
  </si>
  <si>
    <t>Chaudhury, S.K.</t>
  </si>
  <si>
    <t>Chaudhury,  Suman Kalyan</t>
  </si>
  <si>
    <t>An empirical study of sources of early stage startup funding for innovative startup firms: A study of five states of India</t>
  </si>
  <si>
    <t>Sahoo, S.P.</t>
  </si>
  <si>
    <t>Sahoo,  Sharada Prasad</t>
  </si>
  <si>
    <t>2-s2.0-84881506132</t>
  </si>
  <si>
    <t>Kline, S.</t>
  </si>
  <si>
    <t>Kline,  Sean</t>
  </si>
  <si>
    <t>Berkeley (Official University Name Not Specified) - NA</t>
  </si>
  <si>
    <t>Reach Global, Berkeley, CA, United States</t>
  </si>
  <si>
    <t>Leveraging microfinance to impact HIV and financial behaviors among adolescents and their mothers in West Bengal: A cluster randomized trial</t>
  </si>
  <si>
    <t>2-s2.0-85210953102</t>
  </si>
  <si>
    <t>Petukhina, A.</t>
  </si>
  <si>
    <t>Petukhina,  Alla A.</t>
  </si>
  <si>
    <t>Berlin University of Applied Sciences</t>
  </si>
  <si>
    <t>Communication and Economics, Berlin University of Applied Sciences, Berlin, Germany</t>
  </si>
  <si>
    <t>Peer-to-peer lending: Exploring borrowers’ motivations and expectations</t>
  </si>
  <si>
    <t>2-s2.0-85217738452</t>
  </si>
  <si>
    <t>Grundmann, P.</t>
  </si>
  <si>
    <t>Grundmann,  Paul</t>
  </si>
  <si>
    <t>Berliner Hochschule für Technik (Berlin University of Technology)</t>
  </si>
  <si>
    <t>Berliner Hochschule für Technik, Berlin, Germany</t>
  </si>
  <si>
    <t>Evaluating Financial Literacy of Large Language Models through Domain Specific Languages for Plain Text Accounting</t>
  </si>
  <si>
    <t>Figueroa, A.</t>
  </si>
  <si>
    <t>Figueroa,  Alexei</t>
  </si>
  <si>
    <t>Löser, A.</t>
  </si>
  <si>
    <t>Löser,  Alexander</t>
  </si>
  <si>
    <t>2-s2.0-85153249555</t>
  </si>
  <si>
    <t>Hadji-Misheva, B.</t>
  </si>
  <si>
    <t>Hadji-Misheva,  Branka</t>
  </si>
  <si>
    <t>Bern Business School</t>
  </si>
  <si>
    <t>Bern Business School, Bern, Switzerland</t>
  </si>
  <si>
    <t>Switzerland</t>
  </si>
  <si>
    <t>Digital Finance: Reaching New Frontiers</t>
  </si>
  <si>
    <t>2-s2.0-80053319343</t>
  </si>
  <si>
    <t>Waggle, D.</t>
  </si>
  <si>
    <t>Waggle,  Doug</t>
  </si>
  <si>
    <t>Berry College</t>
  </si>
  <si>
    <t>Campbell School of Business, Berry College, Mount Berry, GA, United States</t>
  </si>
  <si>
    <t>Are mutual fund prospectuses written in plain english?</t>
  </si>
  <si>
    <t>2-s2.0-105005476184</t>
  </si>
  <si>
    <t>Jayalakshmi, G.</t>
  </si>
  <si>
    <t>Jayalakshmi,  G.</t>
  </si>
  <si>
    <t>Bharath Institute of Higher Education and Research</t>
  </si>
  <si>
    <t>Bharath Institute of Higher Education and Research, Chennai, TN, India</t>
  </si>
  <si>
    <t>Risk perception and management among mutual fund investors in Kerala</t>
  </si>
  <si>
    <t>2-s2.0-105005475652</t>
  </si>
  <si>
    <t>Role of technology and digital platforms in promoting mutual fund investments in Kerala</t>
  </si>
  <si>
    <t>Vishakh, V.T.</t>
  </si>
  <si>
    <t>Vishakh,  V. T.</t>
  </si>
  <si>
    <t>2-s2.0-84996615338</t>
  </si>
  <si>
    <t>Naidu, G.J.</t>
  </si>
  <si>
    <t>Naidu,  Gajendra J.</t>
  </si>
  <si>
    <t>Bharathiar University</t>
  </si>
  <si>
    <t>Bharathiar University, Coimbatore, TN, India, Auden Institute of Technology on lien to Botho University, India</t>
  </si>
  <si>
    <t>Does microfinance training enhance the financial literacy among members of self help groups?</t>
  </si>
  <si>
    <t>Durai, S.</t>
  </si>
  <si>
    <t>Durai,  Subhashini</t>
  </si>
  <si>
    <t>Bharathiar University, Coimbatore, TN, India</t>
  </si>
  <si>
    <t>Vijaykumar, N.V.</t>
  </si>
  <si>
    <t>Vijaykumar,  N. V.</t>
  </si>
  <si>
    <t>Bharathiar University, Coimbatore, TN, India, Electronics City Phase -1, Prin. L. N. Welingkar Institute of Management Development &amp; Research, Bengaluru, Bengaluru, KA, India</t>
  </si>
  <si>
    <t>2-s2.0-105015908347</t>
  </si>
  <si>
    <t>Shankar, R.</t>
  </si>
  <si>
    <t>Shankar,  R.</t>
  </si>
  <si>
    <t>Role of Financial Literacy in Enhancing Student Resilience in Higher Education</t>
  </si>
  <si>
    <t>2-s2.0-85189169639</t>
  </si>
  <si>
    <t>Amnas, M.B.</t>
  </si>
  <si>
    <t>Amnas,  Muhammed Basid</t>
  </si>
  <si>
    <t>Bharathidasan University</t>
  </si>
  <si>
    <t>Department of Commerce and Financial Studies, Bharathidasan University, Tiruchirappalli, TN, India</t>
  </si>
  <si>
    <t>FinTech and Financial Inclusion: Exploring the Mediating Role of Digital Financial Literacy and the Moderating Influence of Perceived Regulatory Support</t>
  </si>
  <si>
    <t>Murugesan, M.</t>
  </si>
  <si>
    <t>Murugesan,  Selvam</t>
  </si>
  <si>
    <t>2-s2.0-105009381778</t>
  </si>
  <si>
    <t>Rajakumari, D.</t>
  </si>
  <si>
    <t>Rajakumari,  D.</t>
  </si>
  <si>
    <t>Bharathiyar Arts &amp; Science College for Women</t>
  </si>
  <si>
    <t>Bharathiyar Arts &amp; Science College for Women, Attur, TN, India</t>
  </si>
  <si>
    <t>Shaping Investment Decisions: The Role of Investor Sentiment and its Antecedents in Indian Capital Market Investment Decisions</t>
  </si>
  <si>
    <t>2-s2.0-85212209239</t>
  </si>
  <si>
    <t>Analysis of Investment Factors and Decisions among Generation Z and Generation X in Indian Capital Market</t>
  </si>
  <si>
    <t>Savithri, M.</t>
  </si>
  <si>
    <t>Savithri,  M.</t>
  </si>
  <si>
    <t>Department of Commerce, Bharathiyar Arts &amp; Science College for Women, Attur, TN, India</t>
  </si>
  <si>
    <t>2-s2.0-85153051943</t>
  </si>
  <si>
    <t>Rohatgi, S.</t>
  </si>
  <si>
    <t>Rohatgi,  Swati</t>
  </si>
  <si>
    <t>Bharati Vidyapeeth (Deemed to be University)</t>
  </si>
  <si>
    <t>Bharati Vidyapeeth (Deemed to be University), Pune, MH, India</t>
  </si>
  <si>
    <t>Has digital banking usage reshaped economic empowerment of urban women?</t>
  </si>
  <si>
    <t>2-s2.0-105015565402</t>
  </si>
  <si>
    <t>Dixit, R.</t>
  </si>
  <si>
    <t>Dixit,  Rajita</t>
  </si>
  <si>
    <t>Synthesizing Best Practice Frameworks for Enhancing Financial Literacy Support in Microenterprise Lending</t>
  </si>
  <si>
    <t>2-s2.0-85203188022</t>
  </si>
  <si>
    <t>Institute of Management and Research, Bharati Vidyapeeth (Deemed to be University), Pune, MH, India</t>
  </si>
  <si>
    <t>The augmenting role of digital banking in reconstructing women's economic empowerment</t>
  </si>
  <si>
    <t>2-s2.0-85152364426</t>
  </si>
  <si>
    <t>Department of Management Studies, Bharati Vidyapeeth (Deemed to be University), Pune, MH, India</t>
  </si>
  <si>
    <t>Antecedents of economic empowerment: an empirical study of working women in Delhi-NCR</t>
  </si>
  <si>
    <t>2-s2.0-105015433461</t>
  </si>
  <si>
    <t>Bhole, M.K.</t>
  </si>
  <si>
    <t>Bhole,  Manisha K.</t>
  </si>
  <si>
    <t>Bharati Vidyapeeth's College of Engineering</t>
  </si>
  <si>
    <t>Department of Instrumentation Engineering, Bharati Vidyapeeth’s College of Engineering, Navi Mumbai, Navi Mumbai, MH, India</t>
  </si>
  <si>
    <t>Unpacking Trust-Building Mechanisms in Financial Literacy Initiatives for Urban Micro Enterprises</t>
  </si>
  <si>
    <t>2-s2.0-85179194256</t>
  </si>
  <si>
    <t>Bhattacharya, G.D.</t>
  </si>
  <si>
    <t>Bhattacharya,  Gargi Das</t>
  </si>
  <si>
    <t>Bhawanipur Education Society College</t>
  </si>
  <si>
    <t>Department of Commerce (Afternoon and Evening Section), Bhawanipur Education Society College, Commerce, India</t>
  </si>
  <si>
    <t>Perceptions of Financial Literacy among Students in Higher Education</t>
  </si>
  <si>
    <t>Joshi, R.</t>
  </si>
  <si>
    <t>Joshi,  Rahul</t>
  </si>
  <si>
    <t>Bhopal School of Social Sciences</t>
  </si>
  <si>
    <t>Department of Commerce, Bhopal School of Social Sciences, Bhopal, MP, India</t>
  </si>
  <si>
    <t>Adwani, V.K.</t>
  </si>
  <si>
    <t>Adwani,  Vinod Kumar</t>
  </si>
  <si>
    <t>Nag, A.K.</t>
  </si>
  <si>
    <t>Nag,  Amit Kumar</t>
  </si>
  <si>
    <t>Sevim, N.</t>
  </si>
  <si>
    <t>Sevim,  Nurdan</t>
  </si>
  <si>
    <t>Bilecik Şeyh Edebali University</t>
  </si>
  <si>
    <t>Bilecik Şeyh Edebali Üniversitesi, Bilecik, Turkey</t>
  </si>
  <si>
    <t>Sensoy, A.</t>
  </si>
  <si>
    <t>Sensoy,  Ahmet</t>
  </si>
  <si>
    <t>Bilkent Üniversitesi</t>
  </si>
  <si>
    <t>Bilkent Üniversitesi, Ankara, Ankara, Turkey</t>
  </si>
  <si>
    <t>Tanrisever, F.</t>
  </si>
  <si>
    <t>Tanrisever,  Fehmi</t>
  </si>
  <si>
    <t>2-s2.0-84978471464</t>
  </si>
  <si>
    <t>Erman, T.</t>
  </si>
  <si>
    <t>Erman,  Tahire</t>
  </si>
  <si>
    <t>Department of Political Science and Public Administration, Bilkent Üniversitesi, Ankara, Ankara, Turkey</t>
  </si>
  <si>
    <t>Formalization by the State, Re-Informalization by the People: A Gecekondu Transformation Housing Estate as Site of Multiple Discrepancies</t>
  </si>
  <si>
    <t>2-s2.0-105011682258</t>
  </si>
  <si>
    <t>Rusmanto, T.</t>
  </si>
  <si>
    <t>Rusmanto,  Toto</t>
  </si>
  <si>
    <t>Bina Nusantara University</t>
  </si>
  <si>
    <t>Doctor of Research in Management, Bina Nusantara University, Jakarta, Indonesia</t>
  </si>
  <si>
    <t>Artificial Intelligence Adoption on Investment Platform for Robo Advisory Users in Indonesia</t>
  </si>
  <si>
    <t>2-s2.0-85093925334</t>
  </si>
  <si>
    <t>Kirana, M.Y.</t>
  </si>
  <si>
    <t>Kirana,  Maria Yohana</t>
  </si>
  <si>
    <t>Department of Accounting, Bina Nusantara University, Jakarta, Indonesia</t>
  </si>
  <si>
    <t>Financial literacy and mobile payment usage as financial inclusion determinants</t>
  </si>
  <si>
    <t>2-s2.0-85174618155</t>
  </si>
  <si>
    <t>Kurnia Sari, R.K.</t>
  </si>
  <si>
    <t>Kurnia Sari,  Rini Kurnia</t>
  </si>
  <si>
    <t>Department of Management, Bina Nusantara University, Jakarta, Indonesia</t>
  </si>
  <si>
    <t>Modifying Theory of Reasoned Action to Determine Online Mutual Fund Investor Behavior</t>
  </si>
  <si>
    <t>Hartono, A.</t>
  </si>
  <si>
    <t>Hartono,  Angelika</t>
  </si>
  <si>
    <t>Susanto, R.</t>
  </si>
  <si>
    <t>Susanto,  Riovaldi</t>
  </si>
  <si>
    <t>Rafif, M.R.</t>
  </si>
  <si>
    <t>Rafif,  Muhammad Resnandya</t>
  </si>
  <si>
    <t>School of Information Systems, Bina Nusantara University, Jakarta, Indonesia</t>
  </si>
  <si>
    <t>Rubianto, R.</t>
  </si>
  <si>
    <t>Rubianto,  Rully</t>
  </si>
  <si>
    <t>2-s2.0-85203142806</t>
  </si>
  <si>
    <t>Suci Martaningrat, N.W.</t>
  </si>
  <si>
    <t>Suci Martaningrat,  Nike Wahyu</t>
  </si>
  <si>
    <t>The Impact of Financial Influencers, Social Influencers, and FOMO Economy on the Decision-Making of Investment on Millennial Generation and Gen Z of Indonesia</t>
  </si>
  <si>
    <t>2-s2.0-105002790704</t>
  </si>
  <si>
    <t>Utami, V.U.</t>
  </si>
  <si>
    <t>Utami,  Viany Tjhin</t>
  </si>
  <si>
    <t>Department of Management Information Systems, Bina Nusantara University, Jakarta, Indonesia</t>
  </si>
  <si>
    <t>THE INFLUENCE OF DIGITAL LITERACY ON INTENTION TO USE INVESTMENT APPLICATIONS IN GENERATION Z: A CASE STUDY ON FINANCIAL PRODUCTS</t>
  </si>
  <si>
    <t>2-s2.0-105009608050</t>
  </si>
  <si>
    <t>Al Munawaroh, F.</t>
  </si>
  <si>
    <t>Al Munawaroh,  Fatimah</t>
  </si>
  <si>
    <t>THE ROLE OF DIGITAL PAYMENT ADOPTION IN MEDIATING THE EFFECT OF FINANCIAL LITERACY, PERFORMANCE EXPECTANCY, EFFORT EXPECTANCY, AND DIGITAL LITERACY ON SMES PERFORMANCE</t>
  </si>
  <si>
    <t>2-s2.0-85174405658</t>
  </si>
  <si>
    <t>Hartono, H.</t>
  </si>
  <si>
    <t>Hartono,  Hendry</t>
  </si>
  <si>
    <t>Consumer Behavior in Using Instant Funds: Insights from a Triandis Model Analysis</t>
  </si>
  <si>
    <t>2-s2.0-85175625179</t>
  </si>
  <si>
    <t>Herlin</t>
  </si>
  <si>
    <t>Herlin,  null</t>
  </si>
  <si>
    <t>Analysis the Use of Pay-later System on E-commerce towards the Consumptive Behavior of Higher Education Students</t>
  </si>
  <si>
    <t>2-s2.0-85174591771</t>
  </si>
  <si>
    <t>Wicaksono, A.</t>
  </si>
  <si>
    <t>Wicaksono,  Aries</t>
  </si>
  <si>
    <t>Analysis of the Effect of Profitability, Liquidity and Capital Structure on Investment Risk in Primary Consumer Goods Industry (Non-Cyclicals) Companies Listed on The IDX in 2018-2020</t>
  </si>
  <si>
    <t>Sibuea, M.</t>
  </si>
  <si>
    <t>Sibuea,  Mangasi</t>
  </si>
  <si>
    <t>2-s2.0-85216213348</t>
  </si>
  <si>
    <t>Riantono, I.E.</t>
  </si>
  <si>
    <t>Riantono,  Ignatius Edward</t>
  </si>
  <si>
    <t>THE ROLE OF DIGITAL AND FINANCIAL LITERACIES IN DRIVING SME'S DIGITAL INTENSITY FOR STRATEGIC ENTREPRENEURSHIP: A SYSTEMATIC LITERATURE REVIEW AND DIRECTION FOR FUTURE RESEARCH</t>
  </si>
  <si>
    <t>2-s2.0-85166185242</t>
  </si>
  <si>
    <t>Kandifar, R.</t>
  </si>
  <si>
    <t>Kandifar,  Raymond</t>
  </si>
  <si>
    <t>FACTORS THAT INCREASE INTEREST IN USING MUTUAL FUND APPLICATION WITH USER ACCEPTANCE APPROACHES</t>
  </si>
  <si>
    <t>2-s2.0-85174613497</t>
  </si>
  <si>
    <t>Wibawa, A.D.</t>
  </si>
  <si>
    <t>Wibawa,  Andreas Dongan</t>
  </si>
  <si>
    <t>The Effect of Financial Literacy, Investment Decision, and Overconfidence on Mental Accounting in The Term of Investing in Cryptocurrency</t>
  </si>
  <si>
    <t>2-s2.0-105007798700</t>
  </si>
  <si>
    <t>Ingrid, S.</t>
  </si>
  <si>
    <t>Ingrid,  Stephanie</t>
  </si>
  <si>
    <t>Harnessing AI and Honeybee Sustainable Leadership to Cultivate Financial Literacy and Workplace Happiness in Indonesia</t>
  </si>
  <si>
    <t>2-s2.0-85174608573</t>
  </si>
  <si>
    <t>Furinto, A.</t>
  </si>
  <si>
    <t>Furinto,  Asnan</t>
  </si>
  <si>
    <t>Financial and digital literacy effects on digital investment decision mediated by perceived socio-economic status</t>
  </si>
  <si>
    <t>Dermawan, G.</t>
  </si>
  <si>
    <t>Dermawan,  Gerry</t>
  </si>
  <si>
    <t>2-s2.0-85174638929</t>
  </si>
  <si>
    <t>Meiryani, M.</t>
  </si>
  <si>
    <t>Meiryani,  Meiryani</t>
  </si>
  <si>
    <t>The Influence of Financial Technology, Minimum Capital, and Financial Literacy on Student Investment Interest</t>
  </si>
  <si>
    <t>2-s2.0-85212682564</t>
  </si>
  <si>
    <t>Andrian, T.</t>
  </si>
  <si>
    <t>Andrian,  Tommy</t>
  </si>
  <si>
    <t>Factors that Influencing Investment Decisions among Millennial and Gen Z in Jakarta</t>
  </si>
  <si>
    <t>Theodorus, F.</t>
  </si>
  <si>
    <t>Theodorus,  Fanuel</t>
  </si>
  <si>
    <t>2-s2.0-84940918354</t>
  </si>
  <si>
    <t>Lie, Y.</t>
  </si>
  <si>
    <t>Lie,  Yulia</t>
  </si>
  <si>
    <t>Financial literacy and investment decision in lower middle income</t>
  </si>
  <si>
    <t>2-s2.0-85143746489</t>
  </si>
  <si>
    <t>Modjo, M.I.</t>
  </si>
  <si>
    <t>Modjo,  Mohamad Ikhsan</t>
  </si>
  <si>
    <t>School of Accounting, Bina Nusantara University, Jakarta, Indonesia</t>
  </si>
  <si>
    <t>Financial Literacy and Risk Tolerance of Indonesian Crypto-Asset Owners</t>
  </si>
  <si>
    <t>Evi Steelyana, W.E.</t>
  </si>
  <si>
    <t>Evi Steelyana,  W.</t>
  </si>
  <si>
    <t>Susilo, C.D.</t>
  </si>
  <si>
    <t>Susilo,  Chintya Dewi</t>
  </si>
  <si>
    <t>Fahruri, A.</t>
  </si>
  <si>
    <t>Fahruri,  Arief</t>
  </si>
  <si>
    <t>2-s2.0-85215112769</t>
  </si>
  <si>
    <t>Sofyan, N.</t>
  </si>
  <si>
    <t>Sofyan,  Nasya</t>
  </si>
  <si>
    <t>Department of Information Systems, Bina Nusantara University, Jakarta, Indonesia</t>
  </si>
  <si>
    <t>Analyzing the Factors of User Intention in Adopting Savings Management Within the Digital Bank</t>
  </si>
  <si>
    <t>Tjahyadi, R.</t>
  </si>
  <si>
    <t>Tjahyadi,  Rudy</t>
  </si>
  <si>
    <t>Purnomo, A.S.</t>
  </si>
  <si>
    <t>Purnomo,  Andhika Susilo</t>
  </si>
  <si>
    <t>Wijaya, A.L.</t>
  </si>
  <si>
    <t>Wijaya,  Axel Liandra</t>
  </si>
  <si>
    <t>2-s2.0-85137984738</t>
  </si>
  <si>
    <t>Bina Nusantara University, Jakarta, Indonesia</t>
  </si>
  <si>
    <t>WILL FINANCIAL BEHAVIOR BE ABLE TO MODERATE THE RELATIONSHIP BETWEEN LOCUS OF CONTROL AND FINANCIAL KNOWLEDGE ON YOUNG GENERATION'S DECISION MAKING IN CRYPTO INVESTMENT?</t>
  </si>
  <si>
    <t>Tanuwijaya, N.</t>
  </si>
  <si>
    <t>Tanuwijaya,  Nicholas</t>
  </si>
  <si>
    <t>2-s2.0-85176000036</t>
  </si>
  <si>
    <t>Astri, A.A.</t>
  </si>
  <si>
    <t>Astri,  Alberic Aptatio</t>
  </si>
  <si>
    <t>Accounting Information Systems Program, Bina Nusantara University, Jakarta, Indonesia</t>
  </si>
  <si>
    <t>Sampatti Personal Financial Management Application Development Integrated with Indonesian Stock Market Data</t>
  </si>
  <si>
    <t>Gaol, F.L.</t>
  </si>
  <si>
    <t>Gaol,  Ford Lumban</t>
  </si>
  <si>
    <t>Retnowardhani, A.</t>
  </si>
  <si>
    <t>Retnowardhani,  Astari</t>
  </si>
  <si>
    <t>Rudy, n.</t>
  </si>
  <si>
    <t>Rudy,  null</t>
  </si>
  <si>
    <t>2-s2.0-85174576674</t>
  </si>
  <si>
    <t>Vidayana</t>
  </si>
  <si>
    <t>Vidayana,  null</t>
  </si>
  <si>
    <t>Understanding herding behavior among Indonesian stock market investors</t>
  </si>
  <si>
    <t>Trisno, B.</t>
  </si>
  <si>
    <t>Trisno,  Brian</t>
  </si>
  <si>
    <t>2-s2.0-86000005584</t>
  </si>
  <si>
    <t>Arhan, M.S.</t>
  </si>
  <si>
    <t>Arhan,  Muhammad Safaraz</t>
  </si>
  <si>
    <t>Analysis of Essential Factors that Influence the Youth Generation to Invest in FinTech</t>
  </si>
  <si>
    <t>Kurniawan, Y.</t>
  </si>
  <si>
    <t>Kurniawan,  Yohannes</t>
  </si>
  <si>
    <t>Lindrianasari, L.</t>
  </si>
  <si>
    <t>Lindrianasari,  Lindrianasari</t>
  </si>
  <si>
    <t>Patricia, V.I.</t>
  </si>
  <si>
    <t>Patricia,  Velia Inda</t>
  </si>
  <si>
    <t>2-s2.0-85133131451</t>
  </si>
  <si>
    <t>Fernando, E.</t>
  </si>
  <si>
    <t>Fernando,  Erick</t>
  </si>
  <si>
    <t>A Proposed Model to Measure the Influence Factor of Adoption for Online Investment Application</t>
  </si>
  <si>
    <t>2-s2.0-85150204049</t>
  </si>
  <si>
    <t>Prasetyaningtyas, S.W.</t>
  </si>
  <si>
    <t>Prasetyaningtyas,  Sekar Wulan</t>
  </si>
  <si>
    <t>Bitcoin Investment Instrumen in Indonesia: The Impact of Perceived Risk and Benefit on Investor Behaviour</t>
  </si>
  <si>
    <t>2-s2.0-85174596347</t>
  </si>
  <si>
    <t>Aurella, M.</t>
  </si>
  <si>
    <t>Aurella,  Michelle</t>
  </si>
  <si>
    <t>The Influence of Financial Literacy and Heuristic Behavior on Generation Z's Investing Decisions During a Global Pandemic</t>
  </si>
  <si>
    <t>Widuri, R.</t>
  </si>
  <si>
    <t>Widuri,  Rindang</t>
  </si>
  <si>
    <t>Christopher</t>
  </si>
  <si>
    <t>Christopher,  null</t>
  </si>
  <si>
    <t>2-s2.0-85182389572</t>
  </si>
  <si>
    <t>Azzahra, H.</t>
  </si>
  <si>
    <t>Azzahra,  Haya</t>
  </si>
  <si>
    <t>The Influence of Behavioral Intention of Using PayLater Apps on Consumptive Behavior Moderated by Financial Literacy</t>
  </si>
  <si>
    <t>2-s2.0-85207509425</t>
  </si>
  <si>
    <t>Surjandy, S.</t>
  </si>
  <si>
    <t>Surjandy,  Surjandy</t>
  </si>
  <si>
    <t>Schoold of Information Systems, Bina Nusantara University, Jakarta, Indonesia</t>
  </si>
  <si>
    <t>Analysis of Social Influence, Perceived Benefit, and Hedonism Factors Towards E-Trust and FinTech Knowledge Factors</t>
  </si>
  <si>
    <t>2-s2.0-85111608446</t>
  </si>
  <si>
    <t>Bhatara, R.</t>
  </si>
  <si>
    <t>Bhatara,  Rega</t>
  </si>
  <si>
    <t>Analysis of the effect of usefulness, ease of use, and security perception on intentions to use the paylater application</t>
  </si>
  <si>
    <t>2-s2.0-85082628778</t>
  </si>
  <si>
    <t>Lukiyanto, K.</t>
  </si>
  <si>
    <t>Lukiyanto,  Kukuh</t>
  </si>
  <si>
    <t>Entrepreneurship Department, Bina Nusantara University, Jakarta, Indonesia</t>
  </si>
  <si>
    <t>Resilience and ability on the community financial literation of crafts for special traditional jukung jarung South Kalimantan (A schutz phenomenology study)</t>
  </si>
  <si>
    <t>2-s2.0-85191474455</t>
  </si>
  <si>
    <t>Nur, T.</t>
  </si>
  <si>
    <t>Nur,  Triasesiarta</t>
  </si>
  <si>
    <t>Finance Program, Bina Nusantara University, Jakarta, Indonesia</t>
  </si>
  <si>
    <t>Generation Z's Adoption of E-Wallet: Understanding factors and Implication for Consumptive Behavior</t>
  </si>
  <si>
    <t>Tamara, D.</t>
  </si>
  <si>
    <t>Tamara,  Dewi</t>
  </si>
  <si>
    <t>Dyandra, F.</t>
  </si>
  <si>
    <t>Dyandra,  Farrel</t>
  </si>
  <si>
    <t>Yenni</t>
  </si>
  <si>
    <t>Yenni,  null</t>
  </si>
  <si>
    <t>2-s2.0-85085979045</t>
  </si>
  <si>
    <t>Ariefianto, M.D.</t>
  </si>
  <si>
    <t>Ariefianto,  Moch Doddy</t>
  </si>
  <si>
    <t>Master of Management Study Program, Bina Nusantara University, Jakarta, Indonesia</t>
  </si>
  <si>
    <t>Depositors’ trust: Some empirical evidence from Indonesia</t>
  </si>
  <si>
    <t>2-s2.0-105019061384</t>
  </si>
  <si>
    <t>Sienatra, K.B.</t>
  </si>
  <si>
    <t>Sienatra,  Krismi Budi</t>
  </si>
  <si>
    <t>Harnessing financial confidence: exploring the interplay of self-efficacy, knowledge, behavior, and risk tolerance in elevating SME success - a study of East Java’s entrepreneurs</t>
  </si>
  <si>
    <t>2-s2.0-85207833367</t>
  </si>
  <si>
    <t>Elvin</t>
  </si>
  <si>
    <t>Elvin,  null</t>
  </si>
  <si>
    <t>Analysis of Determinants Influencing Victims' Interest in Illegal Investments</t>
  </si>
  <si>
    <t>Kalumbang, Y.P.</t>
  </si>
  <si>
    <t>Kalumbang,  Yuventia Prisca Todalani</t>
  </si>
  <si>
    <t>Public Relations Department, Bina Nusantara University, Jakarta, Indonesia</t>
  </si>
  <si>
    <t>Barrichello, D.</t>
  </si>
  <si>
    <t>Barrichello,  Darren</t>
  </si>
  <si>
    <t>2-s2.0-85145435949</t>
  </si>
  <si>
    <t>Factors Influencing Behavioral Intentions to Use Sharia Mobile Banking: Extended Theory of Planned Behavior</t>
  </si>
  <si>
    <t>2-s2.0-85207846761</t>
  </si>
  <si>
    <t>Impact of Psychological Factors and Financial Literacy on Pay Later Services Misuse</t>
  </si>
  <si>
    <t>Suharli, D.</t>
  </si>
  <si>
    <t>Suharli,  Daniel</t>
  </si>
  <si>
    <t>Aswieri, A.</t>
  </si>
  <si>
    <t>Aswieri,  Ardella</t>
  </si>
  <si>
    <t>Halim, E.</t>
  </si>
  <si>
    <t>Halim,  Erwin</t>
  </si>
  <si>
    <t>Mulyono, n.</t>
  </si>
  <si>
    <t>Mulyono,  null</t>
  </si>
  <si>
    <t>Meiyarni</t>
  </si>
  <si>
    <t>Meiyarni,  null</t>
  </si>
  <si>
    <t>Debby</t>
  </si>
  <si>
    <t>Debby,  null</t>
  </si>
  <si>
    <t>Cassandra, C.</t>
  </si>
  <si>
    <t>Cassandra,  Cadelina</t>
  </si>
  <si>
    <t>Munandar, H.</t>
  </si>
  <si>
    <t>Munandar,  Haris</t>
  </si>
  <si>
    <t>2-s2.0-85176017092</t>
  </si>
  <si>
    <t>Kartika, H.</t>
  </si>
  <si>
    <t>Kartika,  Hesti</t>
  </si>
  <si>
    <t>The Influence of Financial Literacy, Financial Experience, Behavioral Finance, and Investor Awareness on The Use of Fintech Applications in Making Investment Decisions</t>
  </si>
  <si>
    <t>Lasmy</t>
  </si>
  <si>
    <t>Lasmy,  null</t>
  </si>
  <si>
    <t>Martin, K.</t>
  </si>
  <si>
    <t>Martin,  Kelvin</t>
  </si>
  <si>
    <t>Tjhin, S.W.H.</t>
  </si>
  <si>
    <t>Tjhin,  Sri Wulan Handayani</t>
  </si>
  <si>
    <t>Johan</t>
  </si>
  <si>
    <t>Johan,  null</t>
  </si>
  <si>
    <t>Monica</t>
  </si>
  <si>
    <t>Monica,  null</t>
  </si>
  <si>
    <t>Santoso, F.</t>
  </si>
  <si>
    <t>Santoso,  Fendi</t>
  </si>
  <si>
    <t>Rahman, N.J.</t>
  </si>
  <si>
    <t>Rahman,  Nia Janira</t>
  </si>
  <si>
    <t>Karmawan, I.G.M.</t>
  </si>
  <si>
    <t>Karmawan,  I. Gusti Made</t>
  </si>
  <si>
    <t>2-s2.0-85174602685</t>
  </si>
  <si>
    <t>The Impact of Digital Literacyon Fintech Service Usage Through Financial Literacy</t>
  </si>
  <si>
    <t>Ivana, V.</t>
  </si>
  <si>
    <t>Ivana,  Vanessa</t>
  </si>
  <si>
    <t>Putri Hendratno, S.P.</t>
  </si>
  <si>
    <t>Putri Hendratno,  Setiani Putri</t>
  </si>
  <si>
    <t>Warganegara, D.L.</t>
  </si>
  <si>
    <t>Warganegara,  Dezie L.</t>
  </si>
  <si>
    <t>2-s2.0-105018455839</t>
  </si>
  <si>
    <t>Siswanto, G.K.</t>
  </si>
  <si>
    <t>Siswanto,  Gabriella Kristina</t>
  </si>
  <si>
    <t>Impact of Mobile Banking on Consumptive Behavior Among Generation Z in Jakarta Using PLS-SEM Analysis</t>
  </si>
  <si>
    <t>Caroline, S.T.</t>
  </si>
  <si>
    <t>Caroline,  Stella Tio</t>
  </si>
  <si>
    <t>2-s2.0-85106628716</t>
  </si>
  <si>
    <t>Megawati, C.</t>
  </si>
  <si>
    <t>Megawati,  C.</t>
  </si>
  <si>
    <t>Department of Computer Science, Bina Nusantara University, Jakarta, Indonesia</t>
  </si>
  <si>
    <t>Pancasila and Saving Lifestyle: A Case Study in Bina Nusantara University Jakarta Students</t>
  </si>
  <si>
    <t>2-s2.0-85204290004</t>
  </si>
  <si>
    <t>Daniel, H.</t>
  </si>
  <si>
    <t>Daniel,  Hans</t>
  </si>
  <si>
    <t>Analysis Essential Technical and Non-Technical Aspects of Buy Now, Pay Later Service</t>
  </si>
  <si>
    <t>2-s2.0-105001633819</t>
  </si>
  <si>
    <t>Gayatri, P.G.</t>
  </si>
  <si>
    <t>Gayatri,  Putu Githa</t>
  </si>
  <si>
    <t>Department, Bina Nusantara University, Jakarta, Indonesia</t>
  </si>
  <si>
    <t>Analysis of interest in using investment application platforms as a means of mutual fund investment among Gen Z and Gen Millennials</t>
  </si>
  <si>
    <t>2-s2.0-85207855621</t>
  </si>
  <si>
    <t>Chainanda, J.</t>
  </si>
  <si>
    <t>Chainanda,  Jeceline</t>
  </si>
  <si>
    <t>Empowering Generation Z Digitally: The Role of Financial Literacy, Social Media, and Trust in Embracing Mobile Payment</t>
  </si>
  <si>
    <t>Budi, S.</t>
  </si>
  <si>
    <t>Budi,  Satria</t>
  </si>
  <si>
    <t>BINUS Entrepreneurship Center, Bina Nusantara University, Jakarta, Indonesia</t>
  </si>
  <si>
    <t>Prasojo, A.</t>
  </si>
  <si>
    <t>Prasojo,  Aidan Eka</t>
  </si>
  <si>
    <t>Department of Industrial Engineering, Bina Nusantara University, Jakarta, Indonesia</t>
  </si>
  <si>
    <t>Witono, P.H.</t>
  </si>
  <si>
    <t>Witono,  Petrus Hepi</t>
  </si>
  <si>
    <t>2-s2.0-85206570009</t>
  </si>
  <si>
    <t>Adiprasetyo, A.</t>
  </si>
  <si>
    <t>Adiprasetyo,  Albert</t>
  </si>
  <si>
    <t>Analysis of The Essential Motivation and Challenge Factors of the Buy Now, Pay Later Service Among Indonesian University Students</t>
  </si>
  <si>
    <t>2-s2.0-85207101500</t>
  </si>
  <si>
    <t>Heykal, M.</t>
  </si>
  <si>
    <t>Heykal,  Mohamad</t>
  </si>
  <si>
    <t>Analysis Essential Influence Factors on the Intention to Use Cryptocurrency in Indonesia</t>
  </si>
  <si>
    <t>2-s2.0-105002031925</t>
  </si>
  <si>
    <t>Tulya, S.C.</t>
  </si>
  <si>
    <t>Tulya,  Samuel Christevan</t>
  </si>
  <si>
    <t>Shaping Sustainability in Southeast Asia: How ESG Scores, Supply Chain Practices, and Gender-Diverse Boards Drive Investment Decisions</t>
  </si>
  <si>
    <t>Wijaya, L.A.</t>
  </si>
  <si>
    <t>Wijaya,  Livia Aurelia</t>
  </si>
  <si>
    <t>Angelus, M.</t>
  </si>
  <si>
    <t>Angelus,  Michael</t>
  </si>
  <si>
    <t>2-s2.0-85179891225</t>
  </si>
  <si>
    <t>Ruhulessin, J.Q.</t>
  </si>
  <si>
    <t>Ruhulessin,  Jessica Quilianno</t>
  </si>
  <si>
    <t>Fraud Analysis on Illegal Online Lending in Indonesia</t>
  </si>
  <si>
    <t>Fionalia, I.P.</t>
  </si>
  <si>
    <t>Fionalia,  Irene Pheeny</t>
  </si>
  <si>
    <t>Sukamto, A.O.</t>
  </si>
  <si>
    <t>Sukamto,  Agnes Olivia</t>
  </si>
  <si>
    <t>2-s2.0-85197199139</t>
  </si>
  <si>
    <t>Rinaldi, B.</t>
  </si>
  <si>
    <t>Rinaldi,  Banu</t>
  </si>
  <si>
    <t>Business Creation Program, Bina Nusantara University, Jakarta, Indonesia</t>
  </si>
  <si>
    <t>Unlocking Success: How Indonesian SMEs' Revenue Shapes Digital Financial Adoption and Security</t>
  </si>
  <si>
    <t>2-s2.0-105011586470</t>
  </si>
  <si>
    <t>Generation Z's Approach to Digital Investment Intentions from E-Business Practices</t>
  </si>
  <si>
    <t>2-s2.0-85194087316</t>
  </si>
  <si>
    <t>Behavioral Financing and the Adoption of Cryptocurrency in Indonesia</t>
  </si>
  <si>
    <t>2-s2.0-85219733707</t>
  </si>
  <si>
    <t>Colline, F.</t>
  </si>
  <si>
    <t>Colline,  Fredella</t>
  </si>
  <si>
    <t>The determinants of perceived risk: A moderating role of investor sophistication</t>
  </si>
  <si>
    <t>Qanita, A.</t>
  </si>
  <si>
    <t>Qanita,  Aisyah</t>
  </si>
  <si>
    <t>Kusumaningtyas, A.</t>
  </si>
  <si>
    <t>Kusumaningtyas,  Ary Wijayati</t>
  </si>
  <si>
    <t>2-s2.0-85133001207</t>
  </si>
  <si>
    <t>Soepriyanto, G.</t>
  </si>
  <si>
    <t>Soepriyanto,  Gatot</t>
  </si>
  <si>
    <t>Jouska: a lesson on financial (il)literacy of Indonesian millennials?</t>
  </si>
  <si>
    <t>Limijaya, A.</t>
  </si>
  <si>
    <t>Limijaya,  Amelia</t>
  </si>
  <si>
    <t>2-s2.0-85207852793</t>
  </si>
  <si>
    <t>Aditya Kristamtomo Putra, R.</t>
  </si>
  <si>
    <t>Aditya Kristamtomo Putra,  R.</t>
  </si>
  <si>
    <t>Evaluating Value at Risk in First-Layer Cryptocurrency Token Investments via Monte Carlo Simulation</t>
  </si>
  <si>
    <t>Purnama, P.A.</t>
  </si>
  <si>
    <t>Purnama,  Priska Arindya</t>
  </si>
  <si>
    <t>Jonathan, J.</t>
  </si>
  <si>
    <t>Jonathan,  Jason</t>
  </si>
  <si>
    <t>2-s2.0-85207852893</t>
  </si>
  <si>
    <t>Alvaro, V.</t>
  </si>
  <si>
    <t>Alvaro,  Vincentius</t>
  </si>
  <si>
    <t>Department of Finance, Bina Nusantara University, Jakarta, Indonesia</t>
  </si>
  <si>
    <t>Applying Bill Bengen's Safe Withdrawal Rate for Indonesian Retirees</t>
  </si>
  <si>
    <t>Pardamean, F.</t>
  </si>
  <si>
    <t>Pardamean,  Filbert</t>
  </si>
  <si>
    <t>2-s2.0-85141435565</t>
  </si>
  <si>
    <t>Overconfidence Educated Young Males: A Study on Cryptocurrency Investors in Indonesia</t>
  </si>
  <si>
    <t>Wen, A.K.</t>
  </si>
  <si>
    <t>Wen,  Alexander Kenny</t>
  </si>
  <si>
    <t>Kent, J.</t>
  </si>
  <si>
    <t>Kent,  Johannes</t>
  </si>
  <si>
    <t>2-s2.0-85142905035</t>
  </si>
  <si>
    <t>Dewanto, P.A.</t>
  </si>
  <si>
    <t>Dewanto,  Prima Adi</t>
  </si>
  <si>
    <t>The Influence of Attitude toward Behavior, Subjective Norms, Perceived Behavioral Control on the Behavioral Intention of using PayLater Apps moderated by Financial Literacy and Hedonic Value</t>
  </si>
  <si>
    <t>Hasan, Y.A.</t>
  </si>
  <si>
    <t>Hasan,  Yunita Avesani</t>
  </si>
  <si>
    <t>Heryntno, R.</t>
  </si>
  <si>
    <t>Heryntno,  Roni</t>
  </si>
  <si>
    <t>2-s2.0-85174613939</t>
  </si>
  <si>
    <t>Financial Literacy: Research Systematic Analysis</t>
  </si>
  <si>
    <t>Herlina, M.G.</t>
  </si>
  <si>
    <t>Herlina,  Maria Grace</t>
  </si>
  <si>
    <t>2-s2.0-85073112139</t>
  </si>
  <si>
    <t>Saputra, K.D.</t>
  </si>
  <si>
    <t>Saputra,  Kurniawan Dwi</t>
  </si>
  <si>
    <t>Mobile financial management application using google cloud vision API</t>
  </si>
  <si>
    <t>Syahchari, D.H.</t>
  </si>
  <si>
    <t>Syahchari,  Dicky Hida</t>
  </si>
  <si>
    <t>Huang, D.R.</t>
  </si>
  <si>
    <t>Huang,  Daniel Richarson</t>
  </si>
  <si>
    <t>Muljo, H.H.</t>
  </si>
  <si>
    <t>Muljo,  Hery Harjono</t>
  </si>
  <si>
    <t>Khairunnisa, A.H.</t>
  </si>
  <si>
    <t>Khairunnisa,  Alifah Hana</t>
  </si>
  <si>
    <t>Phang, F.</t>
  </si>
  <si>
    <t>Phang,  Faris</t>
  </si>
  <si>
    <t>2-s2.0-85151507643</t>
  </si>
  <si>
    <t>Arief, M.</t>
  </si>
  <si>
    <t>Arief,  Mts</t>
  </si>
  <si>
    <t>Financial Literacy, Hassle Factor, and Stock Market Participation: Empirical Evidence from Indonesia Stock Exchange</t>
  </si>
  <si>
    <t>2-s2.0-105007474046</t>
  </si>
  <si>
    <t>Azima, F.Z.Z.</t>
  </si>
  <si>
    <t>Azima,  Fauzan Zulfa Zian</t>
  </si>
  <si>
    <t>An analysis of factors influencing the use of online loan applications among university students in Jakarta</t>
  </si>
  <si>
    <t>Havidz, S.A.H.</t>
  </si>
  <si>
    <t>Havidz,  Shinta Amalina Hazrati</t>
  </si>
  <si>
    <t>Krisna, L.</t>
  </si>
  <si>
    <t>Krisna,  Louis</t>
  </si>
  <si>
    <t>2-s2.0-105004364433</t>
  </si>
  <si>
    <t>Tanjung, M.</t>
  </si>
  <si>
    <t>Tanjung,  Miranda</t>
  </si>
  <si>
    <t>Demand for life insurance and the influence of consumer’s financial literacy, risk aversion and trust</t>
  </si>
  <si>
    <t>2-s2.0-85141426729</t>
  </si>
  <si>
    <t>The Effect of Financial Literacy and Fintech Knowledge on Fintech Services Usage</t>
  </si>
  <si>
    <t>2-s2.0-85189496596</t>
  </si>
  <si>
    <t>Candra, S.</t>
  </si>
  <si>
    <t>Candra,  Sevenpri</t>
  </si>
  <si>
    <t>The Role of E-Wallet Use and Financial Literacy on Consumptive Behavior in Indonesia</t>
  </si>
  <si>
    <t>Handranata, Y.W.</t>
  </si>
  <si>
    <t>Handranata,  Yunita Wijaya</t>
  </si>
  <si>
    <t>Hutagaol, Y.R.I.</t>
  </si>
  <si>
    <t>Hutagaol,  Yanthi R.I.</t>
  </si>
  <si>
    <t>Abdinagoro, S.B.</t>
  </si>
  <si>
    <t>Abdinagoro,  S. B.</t>
  </si>
  <si>
    <t>2-s2.0-85195597549</t>
  </si>
  <si>
    <t>Fahlevi, M.</t>
  </si>
  <si>
    <t>Fahlevi,  Mochammad</t>
  </si>
  <si>
    <t>Exploring Financial Behaviours in Islamic Banking: The Role of Literacy and Self-Efficacy Among Jakarta's Bank Customers</t>
  </si>
  <si>
    <t>Rahmaastri, D.A.</t>
  </si>
  <si>
    <t>Rahmaastri,  Della Anggi</t>
  </si>
  <si>
    <t>2-s2.0-85207955044</t>
  </si>
  <si>
    <t>DIGITAL FINANCIAL LITERACY AND ITS IMPACT ON FINANCIAL SKILLS AND FINANCIAL GOALS IN INDONESIA'S DIGITAL PAYMENT ECOSYSTEM</t>
  </si>
  <si>
    <t>Umboh, E.J.</t>
  </si>
  <si>
    <t>Umboh,  Eirene Jusi</t>
  </si>
  <si>
    <t>2-s2.0-85194047158</t>
  </si>
  <si>
    <t>Antonio, L.</t>
  </si>
  <si>
    <t>Antonio,  Louis</t>
  </si>
  <si>
    <t>MANAGING FINANCIAL LIFE: EXAMINING THE FACTORS IMPACTING THE FINANCIAL LITERACY OF INDONESIAN STUDENTS STUDYING ABROAD</t>
  </si>
  <si>
    <t>Suriadi, A.</t>
  </si>
  <si>
    <t>Suriadi,  Alexander</t>
  </si>
  <si>
    <t>Purnama, Y.</t>
  </si>
  <si>
    <t>Purnama,  Yudy</t>
  </si>
  <si>
    <t>Suryani, D.</t>
  </si>
  <si>
    <t>Suryani,  Dewi</t>
  </si>
  <si>
    <t>Lindawati, A.S.</t>
  </si>
  <si>
    <t>Lindawati,  ASL Swat Lin</t>
  </si>
  <si>
    <t>Setiawan, K.</t>
  </si>
  <si>
    <t>Setiawan,  Karina</t>
  </si>
  <si>
    <t>Heriyati, P.</t>
  </si>
  <si>
    <t>Heriyati,  Pantri</t>
  </si>
  <si>
    <t>Tania, J.</t>
  </si>
  <si>
    <t>Tania,  Jhony</t>
  </si>
  <si>
    <t>Hamsal, M.</t>
  </si>
  <si>
    <t>Hamsal,  Mohammad</t>
  </si>
  <si>
    <t>2-s2.0-85147870734</t>
  </si>
  <si>
    <t>Adoption of the Green Economy through Branchless Rural Credit Banks during the COVID-19 Pandemic in Indonesia</t>
  </si>
  <si>
    <t>2-s2.0-86000020879</t>
  </si>
  <si>
    <t>The Impact of Digital Financial Literacy on Savings, Expenditure, and Prospective Financial Behavior: An Exploratory Inquiry</t>
  </si>
  <si>
    <t>Michelle</t>
  </si>
  <si>
    <t>Michelle,  null</t>
  </si>
  <si>
    <t>Gui, A.</t>
  </si>
  <si>
    <t>Gui,  Anderes</t>
  </si>
  <si>
    <t>Raharto Condrobimo, A.</t>
  </si>
  <si>
    <t>Raharto Condrobimo,  A. Raharto</t>
  </si>
  <si>
    <t>Cahyanti, M.</t>
  </si>
  <si>
    <t>Cahyanti,  Merry</t>
  </si>
  <si>
    <t>2-s2.0-105001539406</t>
  </si>
  <si>
    <t>Bina Nusantara University
Universiti Sultan Zainal Abidin</t>
  </si>
  <si>
    <t>Department of Management, Bina Nusantara University, Jakarta, Indonesia, Operation Research &amp; Management Sciences, Universiti Sultan Zainal Abidin, Kuala Terengganu, Terengganu, Malaysia</t>
  </si>
  <si>
    <t>Financial stress and its determinants in Indonesia: Exploring the moderating effects of digital knowledge, age, and gender</t>
  </si>
  <si>
    <t>2-s2.0-86000014654</t>
  </si>
  <si>
    <t>The mediator role of risk tolerance and risk perception in the relationship between financial literacy and financing decision</t>
  </si>
  <si>
    <t>2-s2.0-105002245937</t>
  </si>
  <si>
    <t>Department of Management, Bina Nusantara University, Jakarta, Indonesia, Research &amp; Management Sciences, Universiti Sultan Zainal Abidin, Kuala Terengganu, Terengganu, Malaysia</t>
  </si>
  <si>
    <t>Seasonal Income Effects on Financial Awareness, Capability, and Risky Behavior in Agro-Industrial MSMEs in East Java</t>
  </si>
  <si>
    <t>2-s2.0-85051952881</t>
  </si>
  <si>
    <t>Njanike, K.</t>
  </si>
  <si>
    <t>Njanike,  Kosmas</t>
  </si>
  <si>
    <t>Bindura University of Science Education</t>
  </si>
  <si>
    <t>Department of Banking and Finance, Bindura University of Science Education, Bindura, Mashonaland Central, Zimbabwe</t>
  </si>
  <si>
    <t>An investigation on the determinants of opening a bank account in Zimbabwe</t>
  </si>
  <si>
    <t>2-s2.0-85121474697</t>
  </si>
  <si>
    <t>Maumbe, B.</t>
  </si>
  <si>
    <t>Maumbe,  Blessing Mukabeta</t>
  </si>
  <si>
    <t>Faculty of Commerce, Bindura University of Science Education, Bindura, Mashonaland Central, Zimbabwe</t>
  </si>
  <si>
    <t>Financial literacy among small and medium enterprises in Zimbabwe</t>
  </si>
  <si>
    <t>2-s2.0-85078904621</t>
  </si>
  <si>
    <t>Arumona, J.</t>
  </si>
  <si>
    <t>Arumona,  Jonah</t>
  </si>
  <si>
    <t>Bingham University</t>
  </si>
  <si>
    <t>Bingham University, Karu, Nasarawa, Nigeria</t>
  </si>
  <si>
    <t>Board financial education and firm performance: Evidence from the healthcare sector in Nigeria</t>
  </si>
  <si>
    <t>2-s2.0-85210533562</t>
  </si>
  <si>
    <t>McDonough, I.M.</t>
  </si>
  <si>
    <t>McDonough,  Ian M.</t>
  </si>
  <si>
    <t>Binghamton University</t>
  </si>
  <si>
    <t>Binghamton University State University of New York, Binghamton, NY, United States</t>
  </si>
  <si>
    <t>Separating neurocognitive mechanisms of maintenance and compensation to support financial ability in middle-aged and older adults: The role of language and the inferior frontal gyrus</t>
  </si>
  <si>
    <t>2-s2.0-85218224156</t>
  </si>
  <si>
    <t>Jia, X.</t>
  </si>
  <si>
    <t>Jia,  Xiaofei</t>
  </si>
  <si>
    <t>Binzhou Polytechnic</t>
  </si>
  <si>
    <t>School of Economics and Management, Binzhou Polytechnic, Binzhou, Shandong, China</t>
  </si>
  <si>
    <t>Social networks, financial knowledge, and urban–rural family entrepreneurship</t>
  </si>
  <si>
    <t>Li,  Yongna</t>
  </si>
  <si>
    <t>Zhang, N.</t>
  </si>
  <si>
    <t>Zhang,  Naiqian</t>
  </si>
  <si>
    <t>Han, R.</t>
  </si>
  <si>
    <t>Han,  Ruixue</t>
  </si>
  <si>
    <t>Tong, T.</t>
  </si>
  <si>
    <t>Tong,  Tong</t>
  </si>
  <si>
    <t>2-s2.0-85107261909</t>
  </si>
  <si>
    <t>Enete, S.</t>
  </si>
  <si>
    <t>Enete,  Shane</t>
  </si>
  <si>
    <t>Biola University</t>
  </si>
  <si>
    <t>Biola University, La Mirada, CA, United States</t>
  </si>
  <si>
    <t>Financial Attitudes and Charitable Giving</t>
  </si>
  <si>
    <t>2-s2.0-85120056145</t>
  </si>
  <si>
    <t>Cabrera-Llanos, A.I.C.</t>
  </si>
  <si>
    <t>Cabrera-Llanos,  Agustín Ignacio</t>
  </si>
  <si>
    <t>Biotecnologia (Instituto Politecnico Nacional)</t>
  </si>
  <si>
    <t>Unidad Profesional Interdisciplinaria de Biotecnología, Instituto Politécnico Nacional, Mexico, DF, Mexico</t>
  </si>
  <si>
    <t>The finance of Mexican households: Analysis with Bayesian networks; Las finanzas de los hogares mexicanos: Análisis con redes Bayesianas</t>
  </si>
  <si>
    <t>2-s2.0-85169090750</t>
  </si>
  <si>
    <t>Barlis, A.</t>
  </si>
  <si>
    <t>Barlis,  Angelica</t>
  </si>
  <si>
    <t>Bioversity International (official university name not found)</t>
  </si>
  <si>
    <t>Bioversity International, Rome, RM, Italy</t>
  </si>
  <si>
    <t>Do Farmers Demand Innovative Financial Products? A Case Study in Cambodia</t>
  </si>
  <si>
    <t>Swaans, K.</t>
  </si>
  <si>
    <t>Swaans,  Kees</t>
  </si>
  <si>
    <t>2-s2.0-28144459634</t>
  </si>
  <si>
    <t>Pampapathi, R.</t>
  </si>
  <si>
    <t>Pampapathi,  Rajesh</t>
  </si>
  <si>
    <t>Birkbeck</t>
  </si>
  <si>
    <t>School of Computer Science and Information Systems, Birkbeck, University of London, London, United Kingdom</t>
  </si>
  <si>
    <t>Can many agents answer questions better than one?</t>
  </si>
  <si>
    <t>2-s2.0-105003218764</t>
  </si>
  <si>
    <t>Serisier, T.</t>
  </si>
  <si>
    <t>Serisier,  Tanya</t>
  </si>
  <si>
    <t>Birkbeck, University of London, London, United Kingdom</t>
  </si>
  <si>
    <t>Fight the patriarchy? Get rich! ‘Financial feminism’ as feminist neoliberalism</t>
  </si>
  <si>
    <t>2-s2.0-85212621936</t>
  </si>
  <si>
    <t>Comparato, G.</t>
  </si>
  <si>
    <t>Comparato,  Guido</t>
  </si>
  <si>
    <t>The Financialisation of the Citizen: Social and Financial Inclusion through European Private Law</t>
  </si>
  <si>
    <t>2-s2.0-84919681831</t>
  </si>
  <si>
    <t>Smith, R.</t>
  </si>
  <si>
    <t>Smith,  Ron P.</t>
  </si>
  <si>
    <t>The Measurement of Capabilities</t>
  </si>
  <si>
    <t>Galitsky, B.</t>
  </si>
  <si>
    <t>Galitsky,  Boris A.</t>
  </si>
  <si>
    <t>School of Computer Science and Information Systems, Birkbeck, University of London, London, United Kingdom, Knowledge-Train, Inc., United Kingdom</t>
  </si>
  <si>
    <t>951-1000</t>
  </si>
  <si>
    <t>Birla Institute of Management Technology</t>
  </si>
  <si>
    <t>Department of Finance and Accounting, Birla Institute of Management Technology Greater Noida, Greater Noida, UP, India</t>
  </si>
  <si>
    <t>2-s2.0-85208040371</t>
  </si>
  <si>
    <t>Bhatia, M.</t>
  </si>
  <si>
    <t>Bhatia,  Meena</t>
  </si>
  <si>
    <t>Birla Institute of Management Technology Greater Noida, Greater Noida, UP, India</t>
  </si>
  <si>
    <t>Interplay Between Financial Literacy, Firm’s Characteristics, Behavioural Biases and Investment Choices—A Conditional Mediation Model</t>
  </si>
  <si>
    <t>Arora, R.</t>
  </si>
  <si>
    <t>Arora,  Ruchi</t>
  </si>
  <si>
    <t>2-s2.0-85073253459</t>
  </si>
  <si>
    <t>Sharma, R.</t>
  </si>
  <si>
    <t>Sharma,  Roopali</t>
  </si>
  <si>
    <t>Birla Institute of Technology</t>
  </si>
  <si>
    <t>Department of Management, Birla Institute of Technology, Mesra, Ranchi, JH, India</t>
  </si>
  <si>
    <t>Analysis of key barriers in retirement planning: An approach based on interpretive structural modeling</t>
  </si>
  <si>
    <t>2-s2.0-105009312961</t>
  </si>
  <si>
    <t>Rao, N.V.M.</t>
  </si>
  <si>
    <t>Rao,  Navuluru Venkata Muralidhar</t>
  </si>
  <si>
    <t>Birla Institute of Technology and Science</t>
  </si>
  <si>
    <t>Department of Economics and Finance, Birla Institute of Technology and Science, Pilani, Pilani, RJ, India</t>
  </si>
  <si>
    <t>Financially Savvy or Swayed by Biases? The Impact of Financial Literacy on Investment Decisions: A Study on Indian Retail Investors</t>
  </si>
  <si>
    <t>2-s2.0-85127552425</t>
  </si>
  <si>
    <t>Biswas, S.</t>
  </si>
  <si>
    <t>Biswas,  Shreya</t>
  </si>
  <si>
    <t>Does financial literacy improve financial behavior in emerging economies? Evidence from India</t>
  </si>
  <si>
    <t>2-s2.0-85207837214</t>
  </si>
  <si>
    <t>Tikoria, J.</t>
  </si>
  <si>
    <t>Tikoria,  Jyoti</t>
  </si>
  <si>
    <t>Department of Management, Birla Institute of Technology and Science, Pilani, Pilani, RJ, India</t>
  </si>
  <si>
    <t>Empowering Informed Life Insurance Decisions: The Impact of Financial Literacy on Framing Effects</t>
  </si>
  <si>
    <t>2-s2.0-84868021860</t>
  </si>
  <si>
    <t>Bhanot, S.</t>
  </si>
  <si>
    <t>Bhanot,  Surekha</t>
  </si>
  <si>
    <t>Department of Electrical and Electronic Engineering, Birla Institute of Technology and Science, Pilani, Pilani, RJ, India</t>
  </si>
  <si>
    <t>Remote experimentation of "no-load tests on a transformer" in electrical engineering</t>
  </si>
  <si>
    <t>Agarwal, A.</t>
  </si>
  <si>
    <t>Agarwal,  Abhilasha</t>
  </si>
  <si>
    <t>Tarun, C.K.S.</t>
  </si>
  <si>
    <t>Tarun,  C. K.S.</t>
  </si>
  <si>
    <t>Lahiri, S.</t>
  </si>
  <si>
    <t>Lahiri,  Shreya</t>
  </si>
  <si>
    <t>2-s2.0-85204696106</t>
  </si>
  <si>
    <t>Bhat, A.K.</t>
  </si>
  <si>
    <t>Bhat,  Anil K.</t>
  </si>
  <si>
    <t>Role of policyholders’ beliefs in life insurance lapses: a model building approach</t>
  </si>
  <si>
    <t>2-s2.0-85204464919</t>
  </si>
  <si>
    <t>Tripathi, D.K.</t>
  </si>
  <si>
    <t>Tripathi,  Deepak Kumar</t>
  </si>
  <si>
    <t>Nexus Between Credit Conditions, Financial Literacy, and Loan Accessibility Among Indian MSMEs</t>
  </si>
  <si>
    <t>2-s2.0-85173474989</t>
  </si>
  <si>
    <t>Khan, I.</t>
  </si>
  <si>
    <t>Khan,  Imran</t>
  </si>
  <si>
    <t>Department of Humanities and Social Sciences, Birla Institute of Technology and Science, Pilani – Dubai Campus, Dubai, United Arab Emirates</t>
  </si>
  <si>
    <t>Linking Financial Capability, Advice, Anxiety, Social Security, and Residential Status with Outward Remittances: Evidence from the UAE</t>
  </si>
  <si>
    <t>2-s2.0-85162628937</t>
  </si>
  <si>
    <t>Pagaria, V.</t>
  </si>
  <si>
    <t>Pagaria,  Vaishali</t>
  </si>
  <si>
    <t>Birla Institute of Technology and Science, Pilani, Pilani, RJ, India, Liverpool Business School, Liverpool, Merseyside, United Kingdom</t>
  </si>
  <si>
    <t>Antecedents and consequences of financial well-being: evidence from working professionals in India</t>
  </si>
  <si>
    <t>Pradyumna, P.R.</t>
  </si>
  <si>
    <t>Pradyumna,  P. Raghavendra</t>
  </si>
  <si>
    <t>2-s2.0-85199488914</t>
  </si>
  <si>
    <t>Nagpal, A.</t>
  </si>
  <si>
    <t>Nagpal,  Ankita</t>
  </si>
  <si>
    <t>Unravelling the Research Themes of Financial Literacy Using Topic Modelling and Text Mining: A Machine Learning Perspective</t>
  </si>
  <si>
    <t>Chadha, S.</t>
  </si>
  <si>
    <t>Chadha,  Saurabh</t>
  </si>
  <si>
    <t>Bhatia, R.</t>
  </si>
  <si>
    <t>Bhatia,  Ritika</t>
  </si>
  <si>
    <t>2-s2.0-85124252709</t>
  </si>
  <si>
    <t>McGwin, G.</t>
  </si>
  <si>
    <t>McGwin,  Gerald G.</t>
  </si>
  <si>
    <t>Birmingham (in this context, a city) isn't a university. The main university name is not explicitly mentioned, so I would return NA in this case.</t>
  </si>
  <si>
    <t>Department of Epidemiology, Birmingham, AL, United States</t>
  </si>
  <si>
    <t>Financial Literacy in Orthopaedic Surgery Residents: A COERG Survey</t>
  </si>
  <si>
    <t>2-s2.0-85175823134</t>
  </si>
  <si>
    <t>Mehta, A.</t>
  </si>
  <si>
    <t>Mehta,  Anupam</t>
  </si>
  <si>
    <t>Top 9%</t>
  </si>
  <si>
    <t>Birmingham Business School</t>
  </si>
  <si>
    <t>Department of Accounting, Birmingham Business School, Birmingham, United Kingdom</t>
  </si>
  <si>
    <t>Ruscombe Artisan Food &amp; Drink Ltd: business dilemmas</t>
  </si>
  <si>
    <t>Haffar, M.</t>
  </si>
  <si>
    <t>Haffar,  Mohamed</t>
  </si>
  <si>
    <t>Department of Management, Birmingham Business School, Birmingham, United Kingdom</t>
  </si>
  <si>
    <t>2-s2.0-85133199113</t>
  </si>
  <si>
    <t>Green, W.</t>
  </si>
  <si>
    <t>Green,  William</t>
  </si>
  <si>
    <t>Birmingham Business School, Birmingham, United Kingdom</t>
  </si>
  <si>
    <t>Opening the black boxes: financial algorithms and multi-paradigmatic research in information technology</t>
  </si>
  <si>
    <t>2-s2.0-55349133839</t>
  </si>
  <si>
    <t>Matlay, H.</t>
  </si>
  <si>
    <t>Matlay,  Harry Z.</t>
  </si>
  <si>
    <t>Birmingham City University</t>
  </si>
  <si>
    <t>Birmingham City Business School, Birmingham, West Midlands, United Kingdom</t>
  </si>
  <si>
    <t>Financial education in small ethnic minority businesses in the UK</t>
  </si>
  <si>
    <t>2-s2.0-84869457082</t>
  </si>
  <si>
    <t>Sandhu, N.</t>
  </si>
  <si>
    <t>Sandhu,  Navjot</t>
  </si>
  <si>
    <t>Entrepreneurship education and training needs of family businesses operating in the agricultural sector of India</t>
  </si>
  <si>
    <t>2-s2.0-85173429737</t>
  </si>
  <si>
    <t>Perry, J.M.</t>
  </si>
  <si>
    <t>Perry,  Jessica M.</t>
  </si>
  <si>
    <t>Department of Psychology, Birmingham City University, Birmingham, West Midlands, United Kingdom</t>
  </si>
  <si>
    <t>Determinants of UK students' financial anxiety amidst COVID-19: Financial literacy and attitudes towards debt</t>
  </si>
  <si>
    <t>2-s2.0-85194828034</t>
  </si>
  <si>
    <t>Matsilele, T.</t>
  </si>
  <si>
    <t>Matsilele,  Trust</t>
  </si>
  <si>
    <t>Birmingham City University, Birmingham, West Midlands, United Kingdom</t>
  </si>
  <si>
    <t>The role of community radio in youth empowerment: A case study of bush radio</t>
  </si>
  <si>
    <t>2-s2.0-85068047319</t>
  </si>
  <si>
    <t>Edwards, D.J.</t>
  </si>
  <si>
    <t>Edwards,  David John</t>
  </si>
  <si>
    <t>School of Engineering and the Built Environment, Birmingham City University, Birmingham, West Midlands, United Kingdom</t>
  </si>
  <si>
    <t>An assessment of mortgage loan default propensity in Ghana</t>
  </si>
  <si>
    <t>Carter, P.</t>
  </si>
  <si>
    <t>Carter,  Pelham</t>
  </si>
  <si>
    <t>Ravat, H.</t>
  </si>
  <si>
    <t>Ravat,  Halimah</t>
  </si>
  <si>
    <t>Aldrovandi, S.</t>
  </si>
  <si>
    <t>Aldrovandi,  Silvio</t>
  </si>
  <si>
    <t>2-s2.0-85052600766</t>
  </si>
  <si>
    <t>Hussain, J.</t>
  </si>
  <si>
    <t>Hussain,  Javed Ghulam</t>
  </si>
  <si>
    <t>Is knowledge that powerful? Financial literacy and access to finance: An analysis of enterprises in the UK</t>
  </si>
  <si>
    <t>Bridger, E.K.</t>
  </si>
  <si>
    <t>Bridger,  Emma K.</t>
  </si>
  <si>
    <t>Sharif, T.</t>
  </si>
  <si>
    <t>Sharif,  Taimur R.</t>
  </si>
  <si>
    <t>Birmingham Newman University</t>
  </si>
  <si>
    <t>School of Business, Birmingham Newman University, Birmingham, United Kingdom</t>
  </si>
  <si>
    <t>2-s2.0-105018204561</t>
  </si>
  <si>
    <t>Satpathy, A.</t>
  </si>
  <si>
    <t>Satpathy,  Abhijeet</t>
  </si>
  <si>
    <t>Birsa Agricultural University</t>
  </si>
  <si>
    <t>Department of Agricultural Extension Education, Birsa Agricultural University, Ranchi, JH, India</t>
  </si>
  <si>
    <t>Constraints in the Adoption of Stress Tolerant Rice Varieties (STRVs) in Odisha</t>
  </si>
  <si>
    <t>2-s2.0-105018267876</t>
  </si>
  <si>
    <t>Atwiine, J.</t>
  </si>
  <si>
    <t>Atwiine,  Johnson</t>
  </si>
  <si>
    <t>Bishop Stuart University</t>
  </si>
  <si>
    <t>Department of Business, Bishop Stuart University, Mbarara, Uganda</t>
  </si>
  <si>
    <t>Exploration of Nakivale Refugees’ and Stakeholders’ Perceptions and Priorities of Male Engagement in Pregnancy, Childbirth, Postpartum, and Family Planning: A Qualitative Study</t>
  </si>
  <si>
    <t>Asiimire, D.</t>
  </si>
  <si>
    <t>Asiimire,  Donath</t>
  </si>
  <si>
    <t>Department of Economics, Bishop Stuart University, Mbarara, Uganda</t>
  </si>
  <si>
    <t>Namanya, B.</t>
  </si>
  <si>
    <t>Namanya,  Betrum</t>
  </si>
  <si>
    <t>Mwesigwa, F.S.</t>
  </si>
  <si>
    <t>Mwesigwa,  Fred Sheldon</t>
  </si>
  <si>
    <t>Department of Humanities, Bishop Stuart University, Mbarara, Uganda</t>
  </si>
  <si>
    <t>2-s2.0-85200738373</t>
  </si>
  <si>
    <t>Kopplin, K.</t>
  </si>
  <si>
    <t>Kopplin,  Kyle A.</t>
  </si>
  <si>
    <t>Black Hills State University</t>
  </si>
  <si>
    <t>Black Hills State University, Spearfish, SD, United States</t>
  </si>
  <si>
    <t>Financial Literacy, Health Insurance, and Health-Related Financial</t>
  </si>
  <si>
    <t>2-s2.0-86000745190</t>
  </si>
  <si>
    <t>Gao, X.</t>
  </si>
  <si>
    <t>Gao,  Xuechen</t>
  </si>
  <si>
    <t>Black School of Business (official name not specified</t>
  </si>
  <si>
    <t>Black School of Business, Erie, PA, United States</t>
  </si>
  <si>
    <t>Financial literacy of ChatGPT: Evidence through financial news</t>
  </si>
  <si>
    <t>2-s2.0-84901992482</t>
  </si>
  <si>
    <t>Jerčić, P.</t>
  </si>
  <si>
    <t>Jerčić,  Petar</t>
  </si>
  <si>
    <t>Blekinge Tekniska Högskola</t>
  </si>
  <si>
    <t>Game Systems and Interaction Research Laboratory, Blekinge Tekniska Högskola, Karlskrona, Blekinge, Sweden</t>
  </si>
  <si>
    <t>Sweden</t>
  </si>
  <si>
    <t>Evaluating games designed to improve financial capability</t>
  </si>
  <si>
    <t>Cederholm, H.</t>
  </si>
  <si>
    <t>Cederholm,  Henrik</t>
  </si>
  <si>
    <t>2-s2.0-84902356507</t>
  </si>
  <si>
    <t>Oprean, D.</t>
  </si>
  <si>
    <t>Oprean,  Delia Beatrice</t>
  </si>
  <si>
    <t>Bogdan Voda University</t>
  </si>
  <si>
    <t>Bogdan Voda University, Cluj Napoca, Cluj, Romania</t>
  </si>
  <si>
    <t>An empirical study on financial education for younger people in Romania in the field of private pensions, in the context of implementation of Solvency II Directive</t>
  </si>
  <si>
    <t>2-s2.0-85189500948</t>
  </si>
  <si>
    <t>Nia, V.M.</t>
  </si>
  <si>
    <t>Nia,  Vera Mita</t>
  </si>
  <si>
    <t>Bogor Agriculture Institute</t>
  </si>
  <si>
    <t>School of Business Bogor Agriculture Institute, Pakuan University, Bogor, Jakarta, Indonesia</t>
  </si>
  <si>
    <t>Behavioral Finance in Psycho-Social Approaches: A Literature Review</t>
  </si>
  <si>
    <t>Siregar, H.</t>
  </si>
  <si>
    <t>Siregar,  Hermanto</t>
  </si>
  <si>
    <t>School of Business Bogor Agriculture Institute, Kota Bogor, Indonesia</t>
  </si>
  <si>
    <t>Zulbainarmi, N.</t>
  </si>
  <si>
    <t>Zulbainarmi,  Nimmi</t>
  </si>
  <si>
    <t>2-s2.0-85081904949</t>
  </si>
  <si>
    <t>Dmytro, K.</t>
  </si>
  <si>
    <t>Dmytro,  Kutsenko</t>
  </si>
  <si>
    <t>Bohdan Khmelnytsky National University of Cherkasy</t>
  </si>
  <si>
    <t>The Bohdan Khmelnytsky National University of Cherkasy, Cherkasy, Cherkasy Oblast, Ukraine</t>
  </si>
  <si>
    <t>The quality of financial education as the basis of proper human resources for economic security strategic management</t>
  </si>
  <si>
    <t>Victoriia, B.</t>
  </si>
  <si>
    <t>Victoriia,  Bilyk</t>
  </si>
  <si>
    <t>Nataliia, Z.</t>
  </si>
  <si>
    <t>Nataliia,  Zachosova</t>
  </si>
  <si>
    <t>2-s2.0-34548037025</t>
  </si>
  <si>
    <t>Sanders, C.K.</t>
  </si>
  <si>
    <t>Sanders,  Cynthia K.</t>
  </si>
  <si>
    <t>Boise State University</t>
  </si>
  <si>
    <t>Boise State University, Boise, ID, United States</t>
  </si>
  <si>
    <t>Economic education for battered women: An evaluation of outcomes</t>
  </si>
  <si>
    <t>2-s2.0-84901192366</t>
  </si>
  <si>
    <t>School of Social Work, Boise State University, Boise, ID, United States</t>
  </si>
  <si>
    <t>Savings for Survivors: An Individual Development Account Program for Survivors of Intimate-Partner Violence</t>
  </si>
  <si>
    <t>Ruppel, M.</t>
  </si>
  <si>
    <t>Ruppel,  Margie</t>
  </si>
  <si>
    <t>2-s2.0-85107299932</t>
  </si>
  <si>
    <t>Estey, A.</t>
  </si>
  <si>
    <t>Estey,  Alicia</t>
  </si>
  <si>
    <t>The Institute of Consumer Money Management, Raleigh, NC, United States, Boise State University, Boise, ID, United States</t>
  </si>
  <si>
    <t>For Love or Money? Factors Associated With the Choice Between Couple-Based Versus Individual Financial Coaching</t>
  </si>
  <si>
    <t>2-s2.0-84863808738</t>
  </si>
  <si>
    <t>Schooley, D.K.</t>
  </si>
  <si>
    <t>Schooley,  Diane K.</t>
  </si>
  <si>
    <t>Fueling the credit crisis: Who uses consumer credit and what drives debt burden</t>
  </si>
  <si>
    <t>2-s2.0-33846794595</t>
  </si>
  <si>
    <t>Rainford, W.</t>
  </si>
  <si>
    <t>Rainford,  William C.</t>
  </si>
  <si>
    <t>School-based children's saving accounts for college: The I Can Save program</t>
  </si>
  <si>
    <t>2-s2.0-84995944939</t>
  </si>
  <si>
    <t>Promoting Financial Capability of Incarcerated Women for Community Reentry: A Call to Social Workers</t>
  </si>
  <si>
    <t>2-s2.0-85180656525</t>
  </si>
  <si>
    <t>Gepp, A.</t>
  </si>
  <si>
    <t>Gepp,  Adrian</t>
  </si>
  <si>
    <t>Bond Business School</t>
  </si>
  <si>
    <t>Bond Business School, Gold Coast, QLD, Australia, Bangor Business School, Bangor, Gwynedd, United Kingdom</t>
  </si>
  <si>
    <t>The Impact of Housing Tenure on Financial Wellbeing Among Elderly Australians</t>
  </si>
  <si>
    <t>2-s2.0-85073942878</t>
  </si>
  <si>
    <t>O'Neill, T.J.</t>
  </si>
  <si>
    <t>O'Neill,  Terrence J.</t>
  </si>
  <si>
    <t>Bond Business School -&gt; NA (No university present)</t>
  </si>
  <si>
    <t>Bond Business School, Gold Coast, QLD, Australia</t>
  </si>
  <si>
    <t>Financial well-being amongst elderly Australians: the role of consumption patterns and financial literacy</t>
  </si>
  <si>
    <t>Stern, S.</t>
  </si>
  <si>
    <t>Stern,  Steven E.</t>
  </si>
  <si>
    <t>2-s2.0-85045383949</t>
  </si>
  <si>
    <t>Financial literacy amongst elderly Australians</t>
  </si>
  <si>
    <t>Vanstone, B.J.</t>
  </si>
  <si>
    <t>Vanstone,  Bruce James</t>
  </si>
  <si>
    <t>Xue, R.</t>
  </si>
  <si>
    <t>Xue,  Rui</t>
  </si>
  <si>
    <t>O’Neill, T.J.</t>
  </si>
  <si>
    <t>O’Neill,  Terence J.</t>
  </si>
  <si>
    <t>2-s2.0-85089009085</t>
  </si>
  <si>
    <t>Financial literacy and financial strategies: The mediating role of financial concerns</t>
  </si>
  <si>
    <t>2-s2.0-84857470426</t>
  </si>
  <si>
    <t>Windsor, C.A.</t>
  </si>
  <si>
    <t>Windsor,  Carolyn A.</t>
  </si>
  <si>
    <t>Bond University</t>
  </si>
  <si>
    <t>Bond University, Gold Coast, QLD, Australia</t>
  </si>
  <si>
    <t>Empowerment through knowledge of accounting and related disciplines: Participatory action research in an African village</t>
  </si>
  <si>
    <t>2-s2.0-85084797181</t>
  </si>
  <si>
    <t>Millhouse, D.G.</t>
  </si>
  <si>
    <t>Millhouse,  David G.</t>
  </si>
  <si>
    <t>Faculty of Law, Bond University, Gold Coast, QLD, Australia</t>
  </si>
  <si>
    <t>W[h]ither Australia? Will Parliament Act?</t>
  </si>
  <si>
    <t>2-s2.0-85115744320</t>
  </si>
  <si>
    <t>Khamwong, M.</t>
  </si>
  <si>
    <t>Khamwong,  Monpanee</t>
  </si>
  <si>
    <t>Boromarajonani College of Nursing</t>
  </si>
  <si>
    <t>Boromarajonani College of Nursing, Bangkok, Bangkok, Thailand</t>
  </si>
  <si>
    <t>The impact of resiliency on mental health and quality of life among older adults in Thailand</t>
  </si>
  <si>
    <t>2-s2.0-85141093418</t>
  </si>
  <si>
    <t>Sapiha, S.</t>
  </si>
  <si>
    <t>Sapiha,  Svitlana</t>
  </si>
  <si>
    <t>Borys Grinchenko Kyiv Metropolitan University</t>
  </si>
  <si>
    <t>Department of Social Pedagogy and Social Work, Borys Grinchenko Kyiv Metropolitan University, Kyiv, Ukraine</t>
  </si>
  <si>
    <t>Needs Assessment of Parents Raising Children with Disabilities in Preschool Educational Institution</t>
  </si>
  <si>
    <t>Lekholetova, M.</t>
  </si>
  <si>
    <t>Lekholetova,  Maryna</t>
  </si>
  <si>
    <t>Liakh, T.</t>
  </si>
  <si>
    <t>Liakh,  Tetiana L.</t>
  </si>
  <si>
    <t>Salata, K.</t>
  </si>
  <si>
    <t>Salata,  Karina</t>
  </si>
  <si>
    <t>Spirina, T.</t>
  </si>
  <si>
    <t>Spirina,  Tetiana</t>
  </si>
  <si>
    <t>2-s2.0-85209219866</t>
  </si>
  <si>
    <t>Reuter, J.</t>
  </si>
  <si>
    <t>Reuter,  Jonathan</t>
  </si>
  <si>
    <t>Boston College</t>
  </si>
  <si>
    <t>Carroll School of Management, Chestnut Hill, MA, United States, National Bureau of Economic Research, Cambridge, MA, United States</t>
  </si>
  <si>
    <t>Demand-Side and Supply-Side Constraints in the Market for Financial Advice</t>
  </si>
  <si>
    <t>2-s2.0-85208696772</t>
  </si>
  <si>
    <t>Ortiz, G.</t>
  </si>
  <si>
    <t>Ortiz,  Gabi Celia</t>
  </si>
  <si>
    <t>Boston College, Chestnut Hill, MA, United States</t>
  </si>
  <si>
    <t>Strengthening Community Responses to Economic vulnerability (SeCuRE): a protocol of an HIV status-neutral pilot randomized clinical trial with transgender women of color in Detroit, Michigan</t>
  </si>
  <si>
    <t>2-s2.0-85053302793</t>
  </si>
  <si>
    <t>Berzin, S.C.</t>
  </si>
  <si>
    <t>Berzin,  Stephanie Cosner</t>
  </si>
  <si>
    <t>Social entrepreneurship as intervention: Findings from a venture development program for marginalized youth</t>
  </si>
  <si>
    <t>Leong, A.D.</t>
  </si>
  <si>
    <t>Leong,  Anne Day</t>
  </si>
  <si>
    <t>2-s2.0-84878181020</t>
  </si>
  <si>
    <t>Agnew, J.</t>
  </si>
  <si>
    <t>Agnew,  Julie Richardson</t>
  </si>
  <si>
    <t>Center for Interdisciplinary Behavioral Finance Research, Raymond A. Mason School of Business, Williamsburg, VA, United States, Teachers Insurance and Annuity Association - College Retirement Equities Fund, New York, NY, United States, Center for Retirement Research, Boston College, Chestnut Hill, MA, United States</t>
  </si>
  <si>
    <t>Annuities, Financial Literacy, and Information Overload</t>
  </si>
  <si>
    <t>2-s2.0-85189521124</t>
  </si>
  <si>
    <t>Halvorsen, C.J.</t>
  </si>
  <si>
    <t>Halvorsen,  Cal J.</t>
  </si>
  <si>
    <t>Older Entrepreneurs: Unsupported Economic Heroes</t>
  </si>
  <si>
    <t>2-s2.0-85086867805</t>
  </si>
  <si>
    <t>Financial capability in later life</t>
  </si>
  <si>
    <t>Hess, D.</t>
  </si>
  <si>
    <t>Hess,  Donald Thomas</t>
  </si>
  <si>
    <t>Boston Medical Center</t>
  </si>
  <si>
    <t>Department of Surgery, Boston Medical Center, Boston, MA, United States</t>
  </si>
  <si>
    <t>2-s2.0-85081300932</t>
  </si>
  <si>
    <t>Ross, P.H.</t>
  </si>
  <si>
    <t>Ross,  Phillip H.</t>
  </si>
  <si>
    <t>Boston University</t>
  </si>
  <si>
    <t>Boston University, Boston, MA, United States</t>
  </si>
  <si>
    <t>The effects of education on financial outcomes: Evidence from kenya</t>
  </si>
  <si>
    <t>2-s2.0-85214020681</t>
  </si>
  <si>
    <t>Lupez, E.L.</t>
  </si>
  <si>
    <t>Lupez,  Emily Lupton</t>
  </si>
  <si>
    <t>Boston University Chobanian &amp; Avedisian School of Medicine, Boston, MA, United States, Harvard Medical School, Boston, MA, United States</t>
  </si>
  <si>
    <t>Cross-Sectional Evaluation of State-Level Protections, Medical Debt, and Deferred Care Among Sexual and Gender Minority People</t>
  </si>
  <si>
    <t>McCormick, D.</t>
  </si>
  <si>
    <t>McCormick,  Danny</t>
  </si>
  <si>
    <t>2-s2.0-34948846468</t>
  </si>
  <si>
    <t>Gonyea, J.G.</t>
  </si>
  <si>
    <t>Gonyea,  Judith G.</t>
  </si>
  <si>
    <t>School of Social Work, Boston University, Boston, MA, United States</t>
  </si>
  <si>
    <t>Improving the retirement prospects of lower-wage workers in a defined-contribution world</t>
  </si>
  <si>
    <t>2-s2.0-85131319275</t>
  </si>
  <si>
    <t>Carr, D.</t>
  </si>
  <si>
    <t>Carr,  Deborah S.</t>
  </si>
  <si>
    <t>Department of Sociology and Center for Innovation in Social Science, Boston University, Boston, MA, United States</t>
  </si>
  <si>
    <t>Older Adults’ Relationship Trajectories and Estate Planning</t>
  </si>
  <si>
    <t>2-s2.0-85163048081</t>
  </si>
  <si>
    <t>Spencer, R.</t>
  </si>
  <si>
    <t>Spencer,  Renée</t>
  </si>
  <si>
    <t>Core and Capital Mentoring—in Real Life: A Qualitative Exploration of Different Types of Youth-Initiated Mentoring Relationships With Systems-Involved Youth</t>
  </si>
  <si>
    <t>Scott, N.A.</t>
  </si>
  <si>
    <t>Scott,  Nancy A.</t>
  </si>
  <si>
    <t>Boston University (NA if no university is present)</t>
  </si>
  <si>
    <t>Department of Global Health, School of Public Health, Boston, MA, United States</t>
  </si>
  <si>
    <t>Kaiser, J.L.</t>
  </si>
  <si>
    <t>Kaiser,  Jeanette L.</t>
  </si>
  <si>
    <t>Joglekar, N.</t>
  </si>
  <si>
    <t>Joglekar,  Nitin R.</t>
  </si>
  <si>
    <t>Boston University (as Questrom School of Business is part of Boston University)</t>
  </si>
  <si>
    <t>Questrom School of Business, Boston, MA, United States</t>
  </si>
  <si>
    <t>2-s2.0-105021200450</t>
  </si>
  <si>
    <t>Bellamy, S.L.</t>
  </si>
  <si>
    <t>Bellamy,  Scarlett L.</t>
  </si>
  <si>
    <t>Boston University (assuming School of Public Health is a part of this university)</t>
  </si>
  <si>
    <t>School of Public Health, Boston, MA, United States</t>
  </si>
  <si>
    <t>A cluster-randomized controlled trial of a combination HIV risk reduction and economic empowerment intervention for women engaged in sex work in Uganda</t>
  </si>
  <si>
    <t>2-s2.0-105005471558</t>
  </si>
  <si>
    <t>Smith, S.</t>
  </si>
  <si>
    <t>Smith,  Sophia M.</t>
  </si>
  <si>
    <t>Boston University School of Medicine</t>
  </si>
  <si>
    <t>Department of Surgery, Boston Medical Center, Boston, MA, United States, Boston University Chobanian &amp; Avedisian School of Medicine, Boston, MA, United States</t>
  </si>
  <si>
    <t>Improving care and equity in the American trauma system: Past, present and future</t>
  </si>
  <si>
    <t>Scantling, D.R.</t>
  </si>
  <si>
    <t>Scantling,  Dane R.</t>
  </si>
  <si>
    <t>2-s2.0-105003599459</t>
  </si>
  <si>
    <t>Mokumako, T.</t>
  </si>
  <si>
    <t>Mokumako,  Tebogo</t>
  </si>
  <si>
    <t>Botswana University of Agriculture and Natural Resources</t>
  </si>
  <si>
    <t>Department of Agricultural and Applied Economics, Botswana University of Agriculture and Natural Resources, Gaborone, Botswana</t>
  </si>
  <si>
    <t>Botswana</t>
  </si>
  <si>
    <t>Modelling Loan Defaults by Sugarcane Farmers</t>
  </si>
  <si>
    <t>2-s2.0-85084411879</t>
  </si>
  <si>
    <t>Davis, T.</t>
  </si>
  <si>
    <t>Davis,  Tom</t>
  </si>
  <si>
    <t>731-740</t>
  </si>
  <si>
    <t>Bournemouth University</t>
  </si>
  <si>
    <t>Bournemouth University, Bournemouth, Dorset, United Kingdom</t>
  </si>
  <si>
    <t>Increasing access to music in SEn settings</t>
  </si>
  <si>
    <t>Pierson, D.</t>
  </si>
  <si>
    <t>Pierson,  Daniel</t>
  </si>
  <si>
    <t>2-s2.0-79959248819</t>
  </si>
  <si>
    <t>Shufflebottom, M.</t>
  </si>
  <si>
    <t>Shufflebottom,  Mark</t>
  </si>
  <si>
    <t>School of Medicine, Bournemouth University, Bournemouth, Dorset, United Kingdom</t>
  </si>
  <si>
    <t>"Innovation in inclusion" - a financial m-learning game: Part one</t>
  </si>
  <si>
    <t>Bevan, A.</t>
  </si>
  <si>
    <t>Bevan,  Ann Lesley</t>
  </si>
  <si>
    <t>2-s2.0-85042105205</t>
  </si>
  <si>
    <t>Tait, D.</t>
  </si>
  <si>
    <t>Tait,  Desiree J.R.</t>
  </si>
  <si>
    <t>Faculty of Health and Social Sciences, Bournemouth University, Bournemouth, Dorset, United Kingdom</t>
  </si>
  <si>
    <t>Away from home: A qualitative exploration of health experiences of nigerian students in a U.K. university</t>
  </si>
  <si>
    <t>2-s2.0-84860727675</t>
  </si>
  <si>
    <t>Fenge, L.</t>
  </si>
  <si>
    <t>Fenge,  Lee Ann</t>
  </si>
  <si>
    <t>Economic Well-being and Ageing: The Need for Financial Education for Social Workers</t>
  </si>
  <si>
    <t>2-s2.0-84869418571</t>
  </si>
  <si>
    <t>Fearnley, S.</t>
  </si>
  <si>
    <t>Fearnley,  Stella</t>
  </si>
  <si>
    <t>School of Business, Bournemouth University, Bournemouth, Dorset, United Kingdom</t>
  </si>
  <si>
    <t>Keeping informed during times of economic downturn: The trusted amateur as a preferred source of financial information</t>
  </si>
  <si>
    <t>2-s2.0-79959282417</t>
  </si>
  <si>
    <t>"Innovation in inclusion" - a financial m-learning game: Part two</t>
  </si>
  <si>
    <t>2-s2.0-84865262635</t>
  </si>
  <si>
    <t>Hean, S.</t>
  </si>
  <si>
    <t>Hean,  Sarah Catherine Patricia Duff</t>
  </si>
  <si>
    <t>School of Health and Social Care, Bournemouth University, Bournemouth, Dorset, United Kingdom</t>
  </si>
  <si>
    <t>Intersectoral interagency partnerships to promote financial capability in older people</t>
  </si>
  <si>
    <t>2-s2.0-85083980794</t>
  </si>
  <si>
    <t>Yazdifar, H.</t>
  </si>
  <si>
    <t>Yazdifar,  Hassan</t>
  </si>
  <si>
    <t>Evaluating the performances of over-the-counter companies in developing countries using a stochastic dominance criterion and a PSO-ANN hybrid optimization model</t>
  </si>
  <si>
    <t>Alloh, F.T.</t>
  </si>
  <si>
    <t>Alloh,  Folashade T.</t>
  </si>
  <si>
    <t>2-s2.0-85123686574</t>
  </si>
  <si>
    <t>Alexander, P.</t>
  </si>
  <si>
    <t>Alexander,  Phyllis</t>
  </si>
  <si>
    <t>Executive Business Centre, Bournemouth University, Bournemouth, Dorset, United Kingdom</t>
  </si>
  <si>
    <t>Tax morale: Framing and fairness</t>
  </si>
  <si>
    <t>Wilkinson, C.</t>
  </si>
  <si>
    <t>Wilkinson,  Charlie</t>
  </si>
  <si>
    <t>Worswick, L.</t>
  </si>
  <si>
    <t>Worswick,  Louise</t>
  </si>
  <si>
    <t>2-s2.0-105008219924</t>
  </si>
  <si>
    <t>Hesami, S.</t>
  </si>
  <si>
    <t>Hesami,  Siamand</t>
  </si>
  <si>
    <t>Department of Accounting, Bournemouth University, Bournemouth, Dorset, United Kingdom</t>
  </si>
  <si>
    <t>Navigating the AI-driven transformation of personal finance: opportunities, challenges, and ethical imperatives</t>
  </si>
  <si>
    <t>Clare Taylor, C.</t>
  </si>
  <si>
    <t>Clare Taylor,  Clare</t>
  </si>
  <si>
    <t>2-s2.0-85202928543</t>
  </si>
  <si>
    <t>Alamu, J.A.</t>
  </si>
  <si>
    <t>Alamu,  Julius Adeyemi</t>
  </si>
  <si>
    <t>Bowen University</t>
  </si>
  <si>
    <t>Accounting and Finance Programme, Bowen University, Iwo, Osun, Nigeria</t>
  </si>
  <si>
    <t>Board diversity and earnings’ quality of the listed insurance companies in Nigeria</t>
  </si>
  <si>
    <t>Eyo, O.E.</t>
  </si>
  <si>
    <t>Eyo,  Otu Ekpo</t>
  </si>
  <si>
    <t>Anjorin, Y.S.</t>
  </si>
  <si>
    <t>Anjorin,  Yoyinsola Sinmisola</t>
  </si>
  <si>
    <t>Omojola, O.S.</t>
  </si>
  <si>
    <t>Omojola,  Olusola Sunday</t>
  </si>
  <si>
    <t>2-s2.0-105016408384</t>
  </si>
  <si>
    <t>Olasupo, S.F.</t>
  </si>
  <si>
    <t>Olasupo,  Sunday Festus</t>
  </si>
  <si>
    <t>Department of Accounting and Finance, Bowen University, Iwo, Osun, Nigeria</t>
  </si>
  <si>
    <t>Does financial inclusion matter for poverty reduction in Nigeria: Evidence from savings and credit mobilization components</t>
  </si>
  <si>
    <t>Oyerogba, O.E.</t>
  </si>
  <si>
    <t>Oyerogba,  Ezekiel Oluwagbemiga</t>
  </si>
  <si>
    <t>Adedoyin, A.I.</t>
  </si>
  <si>
    <t>Adedoyin,  Lawal Isola</t>
  </si>
  <si>
    <t>Department of Economics, Bowen University, Iwo, Osun, Nigeria</t>
  </si>
  <si>
    <t>2-s2.0-85014549396</t>
  </si>
  <si>
    <t>Jordan, T.</t>
  </si>
  <si>
    <t>Jordan,  Tina L.</t>
  </si>
  <si>
    <t>Bowie State University</t>
  </si>
  <si>
    <t>Department of Social Work, Bowie State University, Bowie, MD, United States</t>
  </si>
  <si>
    <t>Adopting a financial capability and asset-building curriculum at historically Black colleges and universities</t>
  </si>
  <si>
    <t>Stevenson, A.P.</t>
  </si>
  <si>
    <t>Stevenson,  Andre P.</t>
  </si>
  <si>
    <t>2-s2.0-85201982752</t>
  </si>
  <si>
    <t>Harraf, A.</t>
  </si>
  <si>
    <t>Harraf,  Arezou</t>
  </si>
  <si>
    <t>Box Hill College</t>
  </si>
  <si>
    <t>Box Hill College Kuwait, Kuwait City, Kuwait</t>
  </si>
  <si>
    <t>Impact of Financial Literacy on Small and Medium Enterprises (SMEs) Performance in Kuwait: The Moderating Influence of Financial Access</t>
  </si>
  <si>
    <t>Abdallah, W.</t>
  </si>
  <si>
    <t>Abdallah,  Wael</t>
  </si>
  <si>
    <t>2-s2.0-85203084681</t>
  </si>
  <si>
    <t>Insights into Customer Financial Behavior: Exploring the Influence of Digital Financial Literacy</t>
  </si>
  <si>
    <t>Tfialy, F.</t>
  </si>
  <si>
    <t>Tfialy,  Fatima</t>
  </si>
  <si>
    <t>2-s2.0-85217435555</t>
  </si>
  <si>
    <t>Tfaily, F.</t>
  </si>
  <si>
    <t>Tfaily,  Fatima</t>
  </si>
  <si>
    <t>Box Hill College (NA for no university specified)</t>
  </si>
  <si>
    <t>School of Business, Box Hill College Kuwait, Safat, Kuwait</t>
  </si>
  <si>
    <t>The impact of digital financial literacy on financial behavior: customers’ perspective</t>
  </si>
  <si>
    <t>2-s2.0-85204700472</t>
  </si>
  <si>
    <t>Box Hill Institute</t>
  </si>
  <si>
    <t>Department of Business Studies, Box Hill Institute Box Hill College Kuwait, Safat, Kuwait</t>
  </si>
  <si>
    <t>Financial literacy and small and medium enterprises performance: the moderating role of financial access</t>
  </si>
  <si>
    <t>Head of Business School, Box Hill Institute Box Hill College Kuwait, Safat, Kuwait</t>
  </si>
  <si>
    <t>2-s2.0-84945242025</t>
  </si>
  <si>
    <t>Shelton, V.M.</t>
  </si>
  <si>
    <t>Shelton,  Victoria M.</t>
  </si>
  <si>
    <t>Boys Town (official name not provided in text)</t>
  </si>
  <si>
    <t>Boys Town, Tallahassee, FL, United States</t>
  </si>
  <si>
    <t>The language of money</t>
  </si>
  <si>
    <t>2-s2.0-84945255767</t>
  </si>
  <si>
    <t>Solution-focused financial therapy with couples</t>
  </si>
  <si>
    <t>2-s2.0-84939161307</t>
  </si>
  <si>
    <t>M Shelton, V.</t>
  </si>
  <si>
    <t>M Shelton,  Victoria</t>
  </si>
  <si>
    <t>Mindfulness in financial literacy</t>
  </si>
  <si>
    <t>2-s2.0-85192563477</t>
  </si>
  <si>
    <t>Canatan, E.C.</t>
  </si>
  <si>
    <t>Canatan,  Emine Cigdem</t>
  </si>
  <si>
    <t>Boğaziçi Üniversitesi</t>
  </si>
  <si>
    <t>Boğaziçi Üniversitesi, Bebek, Istanbul, Turkey</t>
  </si>
  <si>
    <t>UNDERSTANDING FINFLUENCER ENGAGEMENT: CONCEPTUAL FRAMEWORK OF ATTITUDE DEVELOPMENT AND CONTINUED USAGE IN VIDEO CONSUMPTION</t>
  </si>
  <si>
    <t>Çoşkun, A.</t>
  </si>
  <si>
    <t>Çoşkun,  Ali</t>
  </si>
  <si>
    <t>2-s2.0-85181770612</t>
  </si>
  <si>
    <t>Management Department, Boğaziçi Üniversitesi, Bebek, Istanbul, Turkey</t>
  </si>
  <si>
    <t>ADOPTION ATTITUDE AND CONTINUANCE INTENTION TO ONLINE FINFLUENCER VIDEO USAGE: THE ROLE OF TRUST</t>
  </si>
  <si>
    <t>2-s2.0-85084793142</t>
  </si>
  <si>
    <t>Yilmaz, N.</t>
  </si>
  <si>
    <t>Yilmaz,  Neslihan</t>
  </si>
  <si>
    <t>Department of Management, Boğaziçi Üniversitesi, Bebek, Istanbul, Turkey</t>
  </si>
  <si>
    <t>Money illusion, financial literacy and implications of self-perceptions</t>
  </si>
  <si>
    <t>2-s2.0-85152926500</t>
  </si>
  <si>
    <t>Erdogan, I.</t>
  </si>
  <si>
    <t>Erdogan,  Irfan</t>
  </si>
  <si>
    <t>School of Education, Boğaziçi Üniversitesi, Bebek, Istanbul, Turkey</t>
  </si>
  <si>
    <t>Which noncognitive features provide more information about reading performance? A data-mining approach to big educational data</t>
  </si>
  <si>
    <t>2-s2.0-85202162779</t>
  </si>
  <si>
    <t>Kuzubaş, T.U.</t>
  </si>
  <si>
    <t>Kuzubaş,  Tolga Umut</t>
  </si>
  <si>
    <t>Department of Economics, Boğaziçi Üniversitesi, Bebek, Istanbul, Turkey</t>
  </si>
  <si>
    <t>Survey-based measures of risk attitudes and portfolio risk: Evidence from pension participants</t>
  </si>
  <si>
    <t>Celiktas, M.</t>
  </si>
  <si>
    <t>Celiktas,  Mehmet</t>
  </si>
  <si>
    <t>Saltoǧlu, B.</t>
  </si>
  <si>
    <t>Saltoǧlu,  Burak</t>
  </si>
  <si>
    <t>2-s2.0-85203149081</t>
  </si>
  <si>
    <t>Uddin, M.H.</t>
  </si>
  <si>
    <t>Uddin,  Md Hamid</t>
  </si>
  <si>
    <t>Bradford (Mainly because it's a location, but it's also part of the university name in this case - University of Bradford)</t>
  </si>
  <si>
    <t>School of Management Faculty of Management, Faculty of Management, Law and Social Sciences, Bradford, West Yorkshire, United Kingdom</t>
  </si>
  <si>
    <t>Financial literacy and investment behavior of individuals in Pakistan: Evidence from an Environment prone to religious sentiment</t>
  </si>
  <si>
    <t>2-s2.0-85210450761</t>
  </si>
  <si>
    <t>Dzolkarnaini, N.</t>
  </si>
  <si>
    <t>Dzolkarnaini,  Nazam</t>
  </si>
  <si>
    <t>Bradford University (NA if no university is present)</t>
  </si>
  <si>
    <t>Faculty of Management, Faculty of Management, Law and Social Sciences, Bradford, West Yorkshire, United Kingdom</t>
  </si>
  <si>
    <t>Robo-Advisor Can Play a Role in Promoting Financial Knowledge Within Society</t>
  </si>
  <si>
    <t>2-s2.0-80053924202</t>
  </si>
  <si>
    <t>Lee, T.</t>
  </si>
  <si>
    <t>Lee,  Taejun</t>
  </si>
  <si>
    <t>Bradley University</t>
  </si>
  <si>
    <t>Department of Communication, Bradley University, Peoria, IL, United States</t>
  </si>
  <si>
    <t>Adherence of Retirement Mutual Fund Providers to the Securities and Exchange Commission (SEC)'s Advertising Guidance: Provision and Readability of Advertising Disclosure</t>
  </si>
  <si>
    <t>2-s2.0-105017822858</t>
  </si>
  <si>
    <t>Ghosal, I.</t>
  </si>
  <si>
    <t>Ghosal,  Indrajit</t>
  </si>
  <si>
    <t>Brainware University</t>
  </si>
  <si>
    <t>Brainware University, Kolkata, WB, India</t>
  </si>
  <si>
    <t>Impact of entrepreneurial orientation, digital technology, social media, Artificial Intelligence and AI accounting tools on the quality of financial reporting among women artisans as entrepreneurs in the handicraft industry</t>
  </si>
  <si>
    <t>2-s2.0-85076069618</t>
  </si>
  <si>
    <t>Thomas, H.</t>
  </si>
  <si>
    <t>Thomas,  Hannah</t>
  </si>
  <si>
    <t>Brandeis University</t>
  </si>
  <si>
    <t>Brandeis University, Waltham, MA, United States</t>
  </si>
  <si>
    <t>The assets framework: Moving toward transformative transactions</t>
  </si>
  <si>
    <t>2-s2.0-85067107698</t>
  </si>
  <si>
    <t>Hickey, T.</t>
  </si>
  <si>
    <t>Hickey,  Timothy J.</t>
  </si>
  <si>
    <t>Department of Computer Science, Brandeis University, Waltham, MA, United States</t>
  </si>
  <si>
    <t>21st century skill building with web-based games</t>
  </si>
  <si>
    <t>Şişli-Ciamarra, E.</t>
  </si>
  <si>
    <t>Şişli-Ciamarra,  Elif</t>
  </si>
  <si>
    <t>2-s2.0-84954487906</t>
  </si>
  <si>
    <t>McMahon, S.</t>
  </si>
  <si>
    <t>McMahon,  Sheila M.</t>
  </si>
  <si>
    <t>Implementing a Financial Management Curriculum With Survivors of IPV: Exploring Advocates’ Experiences</t>
  </si>
  <si>
    <t>2-s2.0-85128069121</t>
  </si>
  <si>
    <t>Elegbede, I.O.</t>
  </si>
  <si>
    <t>Elegbede,  Isa Olalekan</t>
  </si>
  <si>
    <t>Brandenburgische Technische Universität Cottbus</t>
  </si>
  <si>
    <t>Brandenburgische Technische Universität Cottbus, Cottbus, Brandenburg, Germany</t>
  </si>
  <si>
    <t>Postharvest Practices in Small-Scale Fisheries</t>
  </si>
  <si>
    <t>2-s2.0-85185289370</t>
  </si>
  <si>
    <t>Karpa, J.</t>
  </si>
  <si>
    <t>Karpa,  Jane V.</t>
  </si>
  <si>
    <t>Brandon University</t>
  </si>
  <si>
    <t>Department of Psychiatric Nursing, Brandon University, Brandon, MB, Canada</t>
  </si>
  <si>
    <t>Contextual factors of financial capability and financial well-being for adults living with brain injury: a qualitative photovoice study</t>
  </si>
  <si>
    <t>2-s2.0-85186544375</t>
  </si>
  <si>
    <t>Financial Capability and Financial Well-Being Challenges and Vulnerabilities of Adults Living With Acquired Brain Injury: A Pilot Survey</t>
  </si>
  <si>
    <t>2-s2.0-85029926401</t>
  </si>
  <si>
    <t>Bratislava School of Economics and Management</t>
  </si>
  <si>
    <t>School of Economics and Management in Public Administration in Bratislava, Bratislava, Slovakia</t>
  </si>
  <si>
    <t>The effects of perceived and actual financial knowledge on regular personal savings: Case of Vietnam</t>
  </si>
  <si>
    <t>2-s2.0-85218121479</t>
  </si>
  <si>
    <t>Anam, S.</t>
  </si>
  <si>
    <t>Anam,  Syaiful</t>
  </si>
  <si>
    <t>Brawijaya University</t>
  </si>
  <si>
    <t>Brawijaya University, Malang, East Java, Indonesia</t>
  </si>
  <si>
    <t>Improved Fuzzy Possibilistic C-Means using Artificial Bee Colony for Clustering New Student’s Financial Capability to Determine Tuition Level</t>
  </si>
  <si>
    <t>2-s2.0-85201960627</t>
  </si>
  <si>
    <t>Cahayati, N.</t>
  </si>
  <si>
    <t>Cahayati,  Nila</t>
  </si>
  <si>
    <t>Implementation of the Financial Technology Industry on MSMEs in Malang, Indonesia: A Phenomenological Analysis Using Critical Thinking Model</t>
  </si>
  <si>
    <t>Aziz, A.L.</t>
  </si>
  <si>
    <t>Aziz,  Aulia Luqman</t>
  </si>
  <si>
    <t>2-s2.0-85173473289</t>
  </si>
  <si>
    <t>Hartono, R.</t>
  </si>
  <si>
    <t>Hartono,  Rachman</t>
  </si>
  <si>
    <t>Agriculture Socio-Economic Department, Brawijaya University, Malang, East Java, Indonesia</t>
  </si>
  <si>
    <t>Does financial literacy matter for village-owned enterprises’ (VOEs) performance? Evidence from East Java Indonesia</t>
  </si>
  <si>
    <t>Muljaningsih, S.</t>
  </si>
  <si>
    <t>Muljaningsih,  Sri</t>
  </si>
  <si>
    <t>Department of Economics, Brawijaya University, Malang, East Java, Indonesia</t>
  </si>
  <si>
    <t>2-s2.0-85130839976</t>
  </si>
  <si>
    <t>Nugraha, R.A.</t>
  </si>
  <si>
    <t>Nugraha,  Rizky Aditya</t>
  </si>
  <si>
    <t>Department of Accounting, Brawijaya University, Malang, East Java, Indonesia</t>
  </si>
  <si>
    <t>CROWDFUNDING AND ISLAMIC SECURITIES: THE ROLE OF FINANCIAL LITERACY</t>
  </si>
  <si>
    <t>Shaleh, M.I.</t>
  </si>
  <si>
    <t>Shaleh,  Mohammad Ilyas</t>
  </si>
  <si>
    <t>2-s2.0-85176565227</t>
  </si>
  <si>
    <t>Ranatarisza, M.M.</t>
  </si>
  <si>
    <t>Ranatarisza,  Mirza Maulinarhadi</t>
  </si>
  <si>
    <t>Investigating the influence of financial literacy and supply chain management on the financial performance and sustainability of SMEs</t>
  </si>
  <si>
    <t>Toiba, H.</t>
  </si>
  <si>
    <t>Toiba,  Hery</t>
  </si>
  <si>
    <t>2-s2.0-85199937853</t>
  </si>
  <si>
    <t>Rahayu, S.M.</t>
  </si>
  <si>
    <t>Rahayu,  S. M.</t>
  </si>
  <si>
    <t>The Road to Financial Resilient: Testing Digital Financial Literacy and Saving Behavior</t>
  </si>
  <si>
    <t>2-s2.0-85209780909</t>
  </si>
  <si>
    <t>Worokinasih, S.</t>
  </si>
  <si>
    <t>Worokinasih,  Saparila</t>
  </si>
  <si>
    <t>THE IMPACT OF FINANCIAL LITERACY ON SUSTAINABILITY OF SMALL BUSINESSES: GOVERNMENT POLICY PERSPECTIVE</t>
  </si>
  <si>
    <t>Mahmudy, W.F.</t>
  </si>
  <si>
    <t>Mahmudy,  Wayan Firdaus</t>
  </si>
  <si>
    <t>Raharjo, K.</t>
  </si>
  <si>
    <t>Raharjo,  Kusdi</t>
  </si>
  <si>
    <t>Damayanti, C.R.</t>
  </si>
  <si>
    <t>Damayanti,  Cacik Rut</t>
  </si>
  <si>
    <t>Aprilian, Yu.A.</t>
  </si>
  <si>
    <t>Aprilian,  Yu A.</t>
  </si>
  <si>
    <t>2-s2.0-85205939914</t>
  </si>
  <si>
    <t>Yuana, P.</t>
  </si>
  <si>
    <t>Yuana,  Pusvita</t>
  </si>
  <si>
    <t>Department of Management, Brawijaya University, Malang, East Java, Indonesia</t>
  </si>
  <si>
    <t>The behavioral biases on investment decision behavior: Evidence from Indonesia</t>
  </si>
  <si>
    <t>Surya Wardhani, N.W.S.</t>
  </si>
  <si>
    <t>Surya Wardhani,  Ni Wayan</t>
  </si>
  <si>
    <t>Rachmatika, A.G.</t>
  </si>
  <si>
    <t>Rachmatika,  A. G.</t>
  </si>
  <si>
    <t>2-s2.0-105010278004</t>
  </si>
  <si>
    <t>Nosita, F.</t>
  </si>
  <si>
    <t>Nosita,  Firda</t>
  </si>
  <si>
    <t>Faculty of Economics and Business, Brawijaya University, Malang, East Java, Indonesia</t>
  </si>
  <si>
    <t>The Role of Greed in Moderating Factors That Enhance Investment Decisions</t>
  </si>
  <si>
    <t>2-s2.0-85138619929</t>
  </si>
  <si>
    <t>Harahap, S.</t>
  </si>
  <si>
    <t>Harahap,  Subur</t>
  </si>
  <si>
    <t>The Impact of Financial Literacy on Retirement Planning with Serial Mediation of Financial Risk Tolerance and Saving Behavior: Evidence of Medium Entrepreneurs in Indonesia</t>
  </si>
  <si>
    <t>Sumiati, S.</t>
  </si>
  <si>
    <t>Sumiati,  Sumiati</t>
  </si>
  <si>
    <t>2-s2.0-85096159583</t>
  </si>
  <si>
    <t>Wahyono</t>
  </si>
  <si>
    <t>Wahyono,  null</t>
  </si>
  <si>
    <t>The relationships between market orientation, learning orientation, financial literacy, on the knowledge competence, innovation, and performance of small and medium textile industries in Java and Bali</t>
  </si>
  <si>
    <t>Imamah, N.</t>
  </si>
  <si>
    <t>Imamah,  Nur</t>
  </si>
  <si>
    <t>2-s2.0-85073754726</t>
  </si>
  <si>
    <t>Winata, H.</t>
  </si>
  <si>
    <t>Winata,  Hendra</t>
  </si>
  <si>
    <t>Personality traits, entrepreneurial self efficacy and financial capability effects on entrepreneurial intention</t>
  </si>
  <si>
    <t>2-s2.0-85192150246</t>
  </si>
  <si>
    <t>Juwita, H.A.J.</t>
  </si>
  <si>
    <t>Juwita,  Himmiyatul Amanah Jiwa</t>
  </si>
  <si>
    <t>FINANCIAL SATISFACTION OF INDIVIDUALS AND ITS DETERMINANTS DURING THE COVID-19 PANDEMIC USING PATH ANALYSIS</t>
  </si>
  <si>
    <t>2-s2.0-105015087074</t>
  </si>
  <si>
    <t>Ratnawati, K.</t>
  </si>
  <si>
    <t>Ratnawati,  Kusuma</t>
  </si>
  <si>
    <t>Management Science Doctoral Program, Brawijaya University, Malang, East Java, Indonesia</t>
  </si>
  <si>
    <t>Enhancing Fishermen’s Sustainable Livelihoods: The Role of Financial Literacy, Networking, and Funding Decisions</t>
  </si>
  <si>
    <t>Satriyanto, E.</t>
  </si>
  <si>
    <t>Satriyanto,  Edi</t>
  </si>
  <si>
    <t>Brawijaya University, Malang, East Java, Indonesia, Department of Informatics and Computer Engineering, Politeknik Elektronika Negeri Surabaya, Surabaya, East Java, Indonesia</t>
  </si>
  <si>
    <t>Indrawati, N.K.</t>
  </si>
  <si>
    <t>Indrawati,  Nur Khusniyah</t>
  </si>
  <si>
    <t>Management Department, Brawijaya University, Malang, East Java, Indonesia</t>
  </si>
  <si>
    <t>Hutahayan, B.</t>
  </si>
  <si>
    <t>Hutahayan,  Benny</t>
  </si>
  <si>
    <t>2-s2.0-85208598858</t>
  </si>
  <si>
    <t>LEVERAGING FINANCIAL LITERACY INTO SUSTAINABLE BUSINESS PERFORMANCE: A MEDIATED-MODERATED MODEL</t>
  </si>
  <si>
    <t>Manzilati, A.</t>
  </si>
  <si>
    <t>Manzilati,  Asfi</t>
  </si>
  <si>
    <t>2-s2.0-85083709252</t>
  </si>
  <si>
    <t>The effect of entrepreneurial risk awareness, financial capability and capital availability on e-commerce entrepreneurial intention</t>
  </si>
  <si>
    <t>Rosalin, S.</t>
  </si>
  <si>
    <t>Rosalin,  Sovia</t>
  </si>
  <si>
    <t>Jazuli, A.M.</t>
  </si>
  <si>
    <t>Jazuli,  A. Muhamad</t>
  </si>
  <si>
    <t>Nurmasari, N.D.</t>
  </si>
  <si>
    <t>Nurmasari,  Nuraini Desty</t>
  </si>
  <si>
    <t>Kornitasari, Y.</t>
  </si>
  <si>
    <t>Kornitasari,  Yenny</t>
  </si>
  <si>
    <t>Moeljadi, M.</t>
  </si>
  <si>
    <t>Moeljadi,  Moeljadi</t>
  </si>
  <si>
    <t>Rahman, M.S.</t>
  </si>
  <si>
    <t>Rahman,  Moh Shadiqur</t>
  </si>
  <si>
    <t>Armanu, A.</t>
  </si>
  <si>
    <t>Armanu,  A.</t>
  </si>
  <si>
    <t>Djazuli, A.</t>
  </si>
  <si>
    <t>Djazuli,  Atim</t>
  </si>
  <si>
    <t>Sumiati,  null</t>
  </si>
  <si>
    <t>2-s2.0-85137110883</t>
  </si>
  <si>
    <t>Supriani, I.</t>
  </si>
  <si>
    <t>Supriani,  Indri</t>
  </si>
  <si>
    <t>Fintech in islamic finance literature: A review</t>
  </si>
  <si>
    <t>Andriatmoko, N.D.</t>
  </si>
  <si>
    <t>Andriatmoko,  Novil Dedy</t>
  </si>
  <si>
    <t>2-s2.0-85098190852</t>
  </si>
  <si>
    <t>Abdullah, M.W.</t>
  </si>
  <si>
    <t>Abdullah,  Muhammad Wahyuddin</t>
  </si>
  <si>
    <t>The Financial Behavior of Investment Decision Making Between Real and Financial Assets Sectors</t>
  </si>
  <si>
    <t>Sumiati</t>
  </si>
  <si>
    <t>Nugroho, T.W.</t>
  </si>
  <si>
    <t>Nugroho,  Tri Wahyu</t>
  </si>
  <si>
    <t>Ghozi, S.</t>
  </si>
  <si>
    <t>Ghozi,  Saiful</t>
  </si>
  <si>
    <t>Brawijaya University
NA (Balikpapan State Polytechnic)</t>
  </si>
  <si>
    <t>Brawijaya University, Malang, East Java, Indonesia, Balikpapan State Polytechnic, Balikpapan, East Kalimantan, Indonesia</t>
  </si>
  <si>
    <t>Agusalim, M.</t>
  </si>
  <si>
    <t>Agusalim,  Muhammad</t>
  </si>
  <si>
    <t>Brawijaya University
Universitas Terbuka (NA)</t>
  </si>
  <si>
    <t>Management Science Doctoral Program, Brawijaya University, Malang, East Java, Indonesia, Department of Management, Universitas Terbuka, Jakarta, Indonesia</t>
  </si>
  <si>
    <t>2-s2.0-85171269066</t>
  </si>
  <si>
    <t>Rauwolf, P.</t>
  </si>
  <si>
    <t>Rauwolf,  Paul</t>
  </si>
  <si>
    <t>Brigantia Building</t>
  </si>
  <si>
    <t>Brigantia Building, Bangor University, Bangor, Gwynedd, United Kingdom</t>
  </si>
  <si>
    <t>Health factors that influence sustainable behaviour in a single-player resource management game</t>
  </si>
  <si>
    <t>McKinnon, A.</t>
  </si>
  <si>
    <t>McKinnon,  Arlen</t>
  </si>
  <si>
    <t>Rogers, R.D.</t>
  </si>
  <si>
    <t>Rogers,  Robert David</t>
  </si>
  <si>
    <t>2-s2.0-85037594152</t>
  </si>
  <si>
    <t>Shaw, S.A.</t>
  </si>
  <si>
    <t>Shaw,  Stacey Anne</t>
  </si>
  <si>
    <t>Brigham Young University</t>
  </si>
  <si>
    <t>Department of Social Work, Brigham Young University, Provo, UT, United States</t>
  </si>
  <si>
    <t>Acceptability of a microfinance-based empowerment intervention for transgender and cisgender women sex workers in Greater Kuala Lumpur, Malaysia</t>
  </si>
  <si>
    <t>2-s2.0-105019559926</t>
  </si>
  <si>
    <t>Page, X.</t>
  </si>
  <si>
    <t>Page,  Xinru</t>
  </si>
  <si>
    <t>Brigham Young University, Provo, UT, United States</t>
  </si>
  <si>
    <t>Persuasiveness of Conversational Agents for Targeted Advertising: Autism and Gen-AI Chatbots</t>
  </si>
  <si>
    <t>2-s2.0-85032834321</t>
  </si>
  <si>
    <t>Marks, L.D.</t>
  </si>
  <si>
    <t>Marks,  Loren D.</t>
  </si>
  <si>
    <t>I Wish: Multigenerational Regrets and Reflections on Teaching Children About Money</t>
  </si>
  <si>
    <t>2-s2.0-85061069557</t>
  </si>
  <si>
    <t>Teaching children about money: Prospective parenting ideas from undergraduate students</t>
  </si>
  <si>
    <t>Hill, E.J.</t>
  </si>
  <si>
    <t>Hill,  Edward Jeffrey</t>
  </si>
  <si>
    <t>2-s2.0-85121098366</t>
  </si>
  <si>
    <t>Heist, H.D.</t>
  </si>
  <si>
    <t>Heist,  H. Daniel</t>
  </si>
  <si>
    <t>Romney Institute of Public Service and Ethics, Brigham Young University, Provo, UT, United States</t>
  </si>
  <si>
    <t>Financial inclusion in the digital banking age: Lessons from rural India</t>
  </si>
  <si>
    <t>2-s2.0-85054180427</t>
  </si>
  <si>
    <t>Whats and Hows of Family Financial Socialization: Retrospective Reports of Emerging Adults, Parents, and Grandparents</t>
  </si>
  <si>
    <t>2-s2.0-85087889874</t>
  </si>
  <si>
    <t>Holmes, E.K.</t>
  </si>
  <si>
    <t>Holmes,  Erin Kramer</t>
  </si>
  <si>
    <t>School of Family Life, Brigham Young University, Provo, UT, United States</t>
  </si>
  <si>
    <t>Parental Financial Education During Childhood and Financial Behaviors of Emerging Adults</t>
  </si>
  <si>
    <t>Rosa, C.M.</t>
  </si>
  <si>
    <t>Rosa,  Christina M.</t>
  </si>
  <si>
    <t>2-s2.0-85128986610</t>
  </si>
  <si>
    <t>Saxey, M.T.</t>
  </si>
  <si>
    <t>Saxey,  Matthew T.</t>
  </si>
  <si>
    <t>Less Than Fully Honest: Financial Deception in Emerging Adult Romantic Relationships</t>
  </si>
  <si>
    <t>2-s2.0-85085147330</t>
  </si>
  <si>
    <t>Duncan, S.F.</t>
  </si>
  <si>
    <t>Duncan,  Stephen Farr</t>
  </si>
  <si>
    <t>A Review of Effectiveness Evidence in the Financial-Helping Fields</t>
  </si>
  <si>
    <t>LeBaron-Black, A.B.</t>
  </si>
  <si>
    <t>LeBaron-Black,  Ashley B.</t>
  </si>
  <si>
    <t>Spencer, T.J.</t>
  </si>
  <si>
    <t>Spencer,  Travis J.</t>
  </si>
  <si>
    <t>2-s2.0-85139954857</t>
  </si>
  <si>
    <t>Financial Socialization Agents and Spending Behavior of Emerging Adults: Do Parents, Peers, Employment, and Media Matter?</t>
  </si>
  <si>
    <t>Powell, J.T.</t>
  </si>
  <si>
    <t>Powell,  Joshua T.</t>
  </si>
  <si>
    <t>Rosa-Holyoak, C.M.</t>
  </si>
  <si>
    <t>Rosa-Holyoak,  Christina M.</t>
  </si>
  <si>
    <t>Bryce, L.A.</t>
  </si>
  <si>
    <t>Bryce,  L. Ashley</t>
  </si>
  <si>
    <t>Klabacka, K.</t>
  </si>
  <si>
    <t>Klabacka,  Kaitlyn</t>
  </si>
  <si>
    <t>Smith, G.</t>
  </si>
  <si>
    <t>Smith,  Garrett</t>
  </si>
  <si>
    <t>2-s2.0-85133392914</t>
  </si>
  <si>
    <t>Finances and Fate: Parent Financial Socialization, Locus of Control, and Mental Health in Emerging Adulthood</t>
  </si>
  <si>
    <t>2-s2.0-84899560070</t>
  </si>
  <si>
    <t>Yorgason, J.B.</t>
  </si>
  <si>
    <t>Yorgason,  Jeremy B.</t>
  </si>
  <si>
    <t>Spending Today or Saving for Tomorrow: The Influence of Family Financial Socialization on Financial Preparation for Retirement</t>
  </si>
  <si>
    <t>Payne, S.H.</t>
  </si>
  <si>
    <t>Payne,  Scott H.</t>
  </si>
  <si>
    <t>Department of Humanities, Brigham Young University, Provo, UT, United States</t>
  </si>
  <si>
    <t>Bean, R.A.</t>
  </si>
  <si>
    <t>Bean,  Roy A.</t>
  </si>
  <si>
    <t>Chapman, K.</t>
  </si>
  <si>
    <t>Chapman,  Kirsten</t>
  </si>
  <si>
    <t>Okamoto, R.M.</t>
  </si>
  <si>
    <t>Okamoto,  Rachel Maureen</t>
  </si>
  <si>
    <t>Crookston, B.T.</t>
  </si>
  <si>
    <t>Crookston,  Benjamin T.</t>
  </si>
  <si>
    <t>Department of Health Sciences, Brigham Young University, Provo, UT, United States</t>
  </si>
  <si>
    <t>2-s2.0-84873805385</t>
  </si>
  <si>
    <t>Beutler, I.F.</t>
  </si>
  <si>
    <t>Beutler,  Ivan F.</t>
  </si>
  <si>
    <t>New adolescent money attitude scales: Entitlement and conscientiousness</t>
  </si>
  <si>
    <t>Dew, J.P.</t>
  </si>
  <si>
    <t>Dew,  Jeffrey P.</t>
  </si>
  <si>
    <t>2-s2.0-84864080574</t>
  </si>
  <si>
    <t>Connections to economic prosperity: Money aspirations from adolescence to emerging adulthood</t>
  </si>
  <si>
    <t>2-s2.0-84880050816</t>
  </si>
  <si>
    <t>Dyer, W.</t>
  </si>
  <si>
    <t>Dyer,  William Justin</t>
  </si>
  <si>
    <t>Inmate perceptions of financial education needs: Suggestions for financial educators</t>
  </si>
  <si>
    <t>Day, R.D.</t>
  </si>
  <si>
    <t>Day,  Randall D.</t>
  </si>
  <si>
    <t>2-s2.0-79958833376</t>
  </si>
  <si>
    <t>Beutler, I.</t>
  </si>
  <si>
    <t>Money aspirations about living well: Middle school student perceptions</t>
  </si>
  <si>
    <t>2-s2.0-105003988747</t>
  </si>
  <si>
    <t>Introduction to the Handbook</t>
  </si>
  <si>
    <t>2-s2.0-105003990739</t>
  </si>
  <si>
    <t>Flourishing and floundering financially in emerging adulthood: A handbook</t>
  </si>
  <si>
    <t>Beutler, L.</t>
  </si>
  <si>
    <t>Beutler,  Lucy</t>
  </si>
  <si>
    <t>Adjunct Research Faculty, Brigham Young University, Provo, UT, United States</t>
  </si>
  <si>
    <t>2-s2.0-85099890981</t>
  </si>
  <si>
    <t>Jones-Sanpei, H.A.</t>
  </si>
  <si>
    <t>Jones-Sanpei,  Hinckley A.</t>
  </si>
  <si>
    <t>Department of Political Science, Brigham Young University, Provo, UT, United States</t>
  </si>
  <si>
    <t>Financial Capability in Addiction Research and Clinical Practice</t>
  </si>
  <si>
    <t>Call, L.L.</t>
  </si>
  <si>
    <t>Call,  Lindsay Larson</t>
  </si>
  <si>
    <t>Dew, J.</t>
  </si>
  <si>
    <t>Driggs, T.M.</t>
  </si>
  <si>
    <t>Driggs,  Toby M.</t>
  </si>
  <si>
    <t>McCoy, J.K.</t>
  </si>
  <si>
    <t>McCoy,  J. Kelly</t>
  </si>
  <si>
    <t>Brigham Young University-Idaho</t>
  </si>
  <si>
    <t>Department of Home and Family, Brigham Young University-Idaho, Rexburg, ID, United States</t>
  </si>
  <si>
    <t>2-s2.0-86000013839</t>
  </si>
  <si>
    <t>Bruns, S.</t>
  </si>
  <si>
    <t>Bruns,  Selina</t>
  </si>
  <si>
    <t>Bristol (University of Bristol assumed as it's a school within the university)</t>
  </si>
  <si>
    <t>Bristol Veterinary School, Bristol, United Kingdom</t>
  </si>
  <si>
    <t>A cross-country comparison of smallholder farmers’ risk attitudes</t>
  </si>
  <si>
    <t>2-s2.0-85150374528</t>
  </si>
  <si>
    <t>Hamid, F.S.</t>
  </si>
  <si>
    <t>Hamid,  Fazelina Sahul</t>
  </si>
  <si>
    <t>Bristol Business School</t>
  </si>
  <si>
    <t>Bristol Business School, Bristol, United Kingdom</t>
  </si>
  <si>
    <t>Financial Literacy in Malaysia, 2015-2018</t>
  </si>
  <si>
    <t>2-s2.0-79957590081</t>
  </si>
  <si>
    <t>Chudry, F.</t>
  </si>
  <si>
    <t>Chudry,  Farooq Ahmed</t>
  </si>
  <si>
    <t>Overactive, overwrought or overdrawn? the role of personality in undergraduate financial knowledge, decision-making and debt</t>
  </si>
  <si>
    <t>2-s2.0-85150645944</t>
  </si>
  <si>
    <t>Determinants of financial resilience: insights from an emerging economy</t>
  </si>
  <si>
    <t>2-s2.0-85214899297</t>
  </si>
  <si>
    <t>Behavioral biases and over-indebtedness in consumer credit: evidence from Malaysia</t>
  </si>
  <si>
    <t>2-s2.0-105006675892</t>
  </si>
  <si>
    <t>Wong, B.</t>
  </si>
  <si>
    <t>Wong,  Ben</t>
  </si>
  <si>
    <t>Department of Accounting, Bristol Business School, Bristol, United Kingdom</t>
  </si>
  <si>
    <t>The combined role of FinTech innovation and financial literacy in sustainable financial inclusion in Nigeria</t>
  </si>
  <si>
    <t>Luo, X.</t>
  </si>
  <si>
    <t>Luo,  X. J.</t>
  </si>
  <si>
    <t>Sam-Abugu, C.</t>
  </si>
  <si>
    <t>Sam-Abugu,  Chinwe</t>
  </si>
  <si>
    <t>2-s2.0-85200036291</t>
  </si>
  <si>
    <t>Moore, P.</t>
  </si>
  <si>
    <t>Moore,  Patrick V.</t>
  </si>
  <si>
    <t>Bristol Medical School</t>
  </si>
  <si>
    <t>Department of Population Health Sciences, Bristol Medical School, Bristol, United Kingdom</t>
  </si>
  <si>
    <t>Financial Literacy and Mental Health: Empirical Evidence from China</t>
  </si>
  <si>
    <t>2-s2.0-85206445697</t>
  </si>
  <si>
    <t>Al-Malkawi, H.-A.</t>
  </si>
  <si>
    <t>Al-Malkawi,  Husam Aldin Nizar</t>
  </si>
  <si>
    <t>British University in Dubai</t>
  </si>
  <si>
    <t>Faculty of Business and Law, British University in Dubai, Dubai, United Arab Emirates</t>
  </si>
  <si>
    <t>Exploring Determining Factors for SMEs’ Access to Alternative Financing Through the Technology-Organization-Environment (TOE) Framework</t>
  </si>
  <si>
    <t>British University in Dubai, Dubai, United Arab Emirates</t>
  </si>
  <si>
    <t>2-s2.0-85103450904</t>
  </si>
  <si>
    <t>Niknafas, A.</t>
  </si>
  <si>
    <t>Niknafas,  Abbas</t>
  </si>
  <si>
    <t>Broadcasting University</t>
  </si>
  <si>
    <t>Communication School, Broadcasting University, Iran</t>
  </si>
  <si>
    <t>Study of the Serious Games Capacity in Promoting Financial Literacy</t>
  </si>
  <si>
    <t>2-s2.0-85144394241</t>
  </si>
  <si>
    <t>Rabin, L.</t>
  </si>
  <si>
    <t>Rabin,  Laura A.</t>
  </si>
  <si>
    <t>Brooklyn College</t>
  </si>
  <si>
    <t>Brooklyn College, New York, NY, United States</t>
  </si>
  <si>
    <t>The Assessment of Functional Competence in a Clinical Sample of Older Adults along the Alzheimer’s Continuum</t>
  </si>
  <si>
    <t>Patel, V.</t>
  </si>
  <si>
    <t>Patel,  Ved</t>
  </si>
  <si>
    <t>2-s2.0-85087509811</t>
  </si>
  <si>
    <t>Lu, W.</t>
  </si>
  <si>
    <t>Lu,  Wenyi</t>
  </si>
  <si>
    <t>Koppelman School of Business, Brooklyn College, New York, NY, United States</t>
  </si>
  <si>
    <t>On the relationship between financial literacy and choice behaviours under different risk elicitation methods in surveys</t>
  </si>
  <si>
    <t>Logan, J.</t>
  </si>
  <si>
    <t>Logan,  Jenny</t>
  </si>
  <si>
    <t>Brooklyn Institute of Social Research (BISR)</t>
  </si>
  <si>
    <t>Brooklyn Institute for Social Research, Brooklyn, NY, United States</t>
  </si>
  <si>
    <t>2-s2.0-85019270375</t>
  </si>
  <si>
    <t>Banks, M.</t>
  </si>
  <si>
    <t>Banks,  Marcus</t>
  </si>
  <si>
    <t>Brotherhood of St. Laurence</t>
  </si>
  <si>
    <t>Brotherhood of St. Laurence, Fitzroy, VIC, Australia</t>
  </si>
  <si>
    <t>The role of human emotion in decisions about credit: policy and practice considerations</t>
  </si>
  <si>
    <t>2-s2.0-105001244471</t>
  </si>
  <si>
    <t>Valencia-Márquez, L.</t>
  </si>
  <si>
    <t>Valencia-Márquez,  Liduvina</t>
  </si>
  <si>
    <t>Broward International University</t>
  </si>
  <si>
    <t>Business School Faculty, Broward International University, Miami, FL, United States</t>
  </si>
  <si>
    <t>Exploring the Relationship Between Financial Education, Financial Attitude, Financial Advice, and Financial Knowledge: Insights Through Financial Capabilities and Financial Well-Being</t>
  </si>
  <si>
    <t>2-s2.0-85205148610</t>
  </si>
  <si>
    <t>Kutschke, M.J.</t>
  </si>
  <si>
    <t>Kutschke,  Michael J.</t>
  </si>
  <si>
    <t>Brown University</t>
  </si>
  <si>
    <t>Department of Orthopaedic Surgery, The Warren Alpert Medical School, Providence, RI, United States</t>
  </si>
  <si>
    <t>Personal Financial Literacy for the Orthopaedic Trainee and Early Career Surgeon: A Review of the Basics</t>
  </si>
  <si>
    <t>2-s2.0-85170409449</t>
  </si>
  <si>
    <t>Kalliainen, L.K.</t>
  </si>
  <si>
    <t>Kalliainen,  Loree K.</t>
  </si>
  <si>
    <t>Division of Plastic Surgery, The Warren Alpert Medical School, Providence, RI, United States</t>
  </si>
  <si>
    <t>Ongoing Challenges With Price Transparency in Hospital Charges for Hand Procedures</t>
  </si>
  <si>
    <t>Fadale, P.D.</t>
  </si>
  <si>
    <t>Fadale,  Paul D.</t>
  </si>
  <si>
    <t>2-s2.0-84882616855</t>
  </si>
  <si>
    <t>Hastings, J.S.</t>
  </si>
  <si>
    <t>Hastings,  Justine S.</t>
  </si>
  <si>
    <t>Department of Economics, Brown University, Providence, RI, United States, National Bureau of Economic Research, Cambridge, MA, United States</t>
  </si>
  <si>
    <t>Financial literacy, financial education, and economic outcomes</t>
  </si>
  <si>
    <t>2-s2.0-84950327073</t>
  </si>
  <si>
    <t>Roberts, J.M.</t>
  </si>
  <si>
    <t>Roberts,  John Michael</t>
  </si>
  <si>
    <t>Brunel University</t>
  </si>
  <si>
    <t>Department of Sociology and Communications, Brunel University London, Uxbridge, Middlesex, United Kingdom</t>
  </si>
  <si>
    <t>Co-creative prosumer labor, financial knowledge capitalism, and Marxist value theory</t>
  </si>
  <si>
    <t>2-s2.0-85159049072</t>
  </si>
  <si>
    <t>McHugh, E.</t>
  </si>
  <si>
    <t>McHugh,  Ellen</t>
  </si>
  <si>
    <t>Brunel University London, Uxbridge, Middlesex, United Kingdom</t>
  </si>
  <si>
    <t>Spatiality and auto/biographical narratives of encounter in social housing</t>
  </si>
  <si>
    <t>Wainwright, E.</t>
  </si>
  <si>
    <t>Wainwright,  Emma M.</t>
  </si>
  <si>
    <t>2-s2.0-85186128053</t>
  </si>
  <si>
    <t>Mousavi, A.</t>
  </si>
  <si>
    <t>Mousavi,  Alireza</t>
  </si>
  <si>
    <t>College of Engineering, Brunel University London, Uxbridge, Middlesex, United Kingdom</t>
  </si>
  <si>
    <t>Revealing the Supply Chain 4.0 Potential within the European Automotive Industry</t>
  </si>
  <si>
    <t>2-s2.0-105008293103</t>
  </si>
  <si>
    <t>Elamer, A.</t>
  </si>
  <si>
    <t>Elamer,  Ahmed A.</t>
  </si>
  <si>
    <t>Brunel University (UK)
Alfaisal University (Saudi Arabia)
Gulf University for Science and Technology (Kuwait)</t>
  </si>
  <si>
    <t>Brunel Business School, Uxbridge, Middlesex, United Kingdom, Alfaisal University - College of Business, Riyadh, Riyad, Saudi Arabia, Gulf Financial Center, Gulf University for Science and Technology Kuwait, Hawally, Kuwait</t>
  </si>
  <si>
    <t>The Impact of CEO Attributes on Working Capital Management: Insight From Gender, Financial Literacy, and Experience</t>
  </si>
  <si>
    <t>2-s2.0-105004751814</t>
  </si>
  <si>
    <t>El-Halaby, S.</t>
  </si>
  <si>
    <t>El-Halaby,  Sherif Ismail</t>
  </si>
  <si>
    <t>Brunel University London</t>
  </si>
  <si>
    <t>Faculty of Management Sciences, 6th October, Giza, Egypt, Brunel University London, Uxbridge, Middlesex, United Kingdom</t>
  </si>
  <si>
    <t>The economic consequences of Shariah governance: a systematic literature review and research agenda</t>
  </si>
  <si>
    <t>2-s2.0-85064440359</t>
  </si>
  <si>
    <t>Finke, M.</t>
  </si>
  <si>
    <t>Finke,  Michael S.</t>
  </si>
  <si>
    <t>Bryn Mawr (NA if no university is present)</t>
  </si>
  <si>
    <t>The American College, Bryn Mawr, PA, United States</t>
  </si>
  <si>
    <t>Financial Software Use and Retirement Savings</t>
  </si>
  <si>
    <t>2-s2.0-85213941235</t>
  </si>
  <si>
    <t>Kuelz, A.</t>
  </si>
  <si>
    <t>Kuelz,  Ashley</t>
  </si>
  <si>
    <t>Bryn Mawr College</t>
  </si>
  <si>
    <t>Department of Data Sciences, Bryn Mawr College, Bryn Mawr, PA, United States</t>
  </si>
  <si>
    <t>Practicing Money Management Makes Things Better: Healthy Financial Behaviors Attenuates Associations among Insecure Attachment, Economic Abuse Victimization, and Hopelessness</t>
  </si>
  <si>
    <t>2-s2.0-85051017020</t>
  </si>
  <si>
    <t>Hosseinidoust, S.E.</t>
  </si>
  <si>
    <t>Hosseinidoust,  Seyed Ehsan</t>
  </si>
  <si>
    <t>Bu-Ali Sina University</t>
  </si>
  <si>
    <t>Faculty of Economics and Social Sciences, Bu-Ali Sina University, Hamadan, Hamedan, Iran</t>
  </si>
  <si>
    <t>The effect of education on income inequality in selected Islamic countries</t>
  </si>
  <si>
    <t>Nemati, M.</t>
  </si>
  <si>
    <t>Nemati,  Morteza</t>
  </si>
  <si>
    <t>Shahabadi, A.</t>
  </si>
  <si>
    <t>Shahabadi,  Abolfazl</t>
  </si>
  <si>
    <t>2-s2.0-85085908848</t>
  </si>
  <si>
    <t>Jafari Seresht, D.</t>
  </si>
  <si>
    <t>Jafari Seresht,  Davood</t>
  </si>
  <si>
    <t>Department of Economics, Bu-Ali Sina University, Hamadan, Hamedan, Iran</t>
  </si>
  <si>
    <t>Pharmacy students' level of financial literacy and its differences among students with various career intentions</t>
  </si>
  <si>
    <t>2-s2.0-85098160283</t>
  </si>
  <si>
    <t>Delcea, C.</t>
  </si>
  <si>
    <t>Delcea,  Camelia</t>
  </si>
  <si>
    <t>Bucharest University of Economic Studies</t>
  </si>
  <si>
    <t>Statistics and Informatics, Bucharest University of Economic Studies, Bucharest, Romania</t>
  </si>
  <si>
    <t>How Long Does It Last to Systematically Make Bad Decisions? An Agent-Based Application for Dividend Policy</t>
  </si>
  <si>
    <t>Sahlian, D.N.</t>
  </si>
  <si>
    <t>Sahlian,  Daniela Nicoleta</t>
  </si>
  <si>
    <t>Bucharest University of Economic Studies, Bucharest, Romania</t>
  </si>
  <si>
    <t>Popa, A.F.</t>
  </si>
  <si>
    <t>Popa,  Adriana Florina</t>
  </si>
  <si>
    <t>2-s2.0-105000895958</t>
  </si>
  <si>
    <t>Lădaru, G.-R.</t>
  </si>
  <si>
    <t>Lădaru,  Georgiana Raluca</t>
  </si>
  <si>
    <t>Institute of Financial Studies, Bucharest, Romania, Department of Agrifood and Environmental Economics, Bucharest University of Economic Studies, Bucharest, Romania</t>
  </si>
  <si>
    <t>Determinants of the actual financial knowledge–multivariate logistic regression</t>
  </si>
  <si>
    <t>Stănilă, G.O.</t>
  </si>
  <si>
    <t>Stănilă,  Georgiana Oana</t>
  </si>
  <si>
    <t>2-s2.0-85100645587</t>
  </si>
  <si>
    <t>Horobet, A.</t>
  </si>
  <si>
    <t>Horobet,  Alexandra Lavinia</t>
  </si>
  <si>
    <t>Financial Literacy in Romania: A Test of Economics and Business Students</t>
  </si>
  <si>
    <t>2-s2.0-85086468053</t>
  </si>
  <si>
    <t>Androniceanu, A.</t>
  </si>
  <si>
    <t>Androniceanu,  Armenia</t>
  </si>
  <si>
    <t>International Centre for Public Management, Bucharest University of Economic Studies, Bucharest, Romania</t>
  </si>
  <si>
    <t>Financial capability and technology implications for online shopping</t>
  </si>
  <si>
    <t>2-s2.0-85138693139</t>
  </si>
  <si>
    <t>Dragotǎ, V.</t>
  </si>
  <si>
    <t>Dragotǎ,  Victor</t>
  </si>
  <si>
    <t>Department of Finance and CEFIMO, Bucharest University of Economic Studies, Bucharest, Romania</t>
  </si>
  <si>
    <t>HOW IMPORTANT IS THE TIME VALUE OF MONEY IN DECISION MAKING? RESULTS OF AN EXPERIMENT</t>
  </si>
  <si>
    <t>2-s2.0-85028526896</t>
  </si>
  <si>
    <t>Lacatus, M.L.</t>
  </si>
  <si>
    <t>Lacatus,  Maria Liana</t>
  </si>
  <si>
    <t>Romanian Center for Economic Education, Bucharest University of Economic Studies, Bucharest, Romania</t>
  </si>
  <si>
    <t>Financial education in Romania</t>
  </si>
  <si>
    <t>2-s2.0-105018960899</t>
  </si>
  <si>
    <t>Vid, A.</t>
  </si>
  <si>
    <t>Vid,  Alin Ioan</t>
  </si>
  <si>
    <t>Bucharest University of Economic Studies, Bucharest, Romania, National Bank of Romania, Bucharest, Romania</t>
  </si>
  <si>
    <t>The critical role of financial literacy in enhancing firm success</t>
  </si>
  <si>
    <t>Lupu, R.</t>
  </si>
  <si>
    <t>Lupu,  Radu</t>
  </si>
  <si>
    <t>2-s2.0-85127824861</t>
  </si>
  <si>
    <t>Gherghina, E.M.</t>
  </si>
  <si>
    <t>Gherghina,  Elena Madalina</t>
  </si>
  <si>
    <t>Department of Economics and Economic Policies, Bucharest University of Economic Studies, Bucharest, Romania</t>
  </si>
  <si>
    <t>Financial Literacy and Economic Growth: How Eastern Europe is Doing?</t>
  </si>
  <si>
    <t>Vrinceanu, G.</t>
  </si>
  <si>
    <t>Vrinceanu,  Georgiana</t>
  </si>
  <si>
    <t>Ichim, S.-M.</t>
  </si>
  <si>
    <t>Ichim,  Simona Mihaela</t>
  </si>
  <si>
    <t>Zaharia, A.</t>
  </si>
  <si>
    <t>Zaharia,  Alina</t>
  </si>
  <si>
    <t>Department of Agrifood and Environmental Economics, Bucharest University of Economic Studies, Bucharest, Romania</t>
  </si>
  <si>
    <t>Pasa, A.T.</t>
  </si>
  <si>
    <t>Pasa,  Adina Teodora</t>
  </si>
  <si>
    <t>2-s2.0-105010328716</t>
  </si>
  <si>
    <t>Mitroi, A.T.</t>
  </si>
  <si>
    <t>Mitroi,  Adrian T.</t>
  </si>
  <si>
    <t>Faculty of Finance and Banking, Bucharest University of Economic Studies, Bucharest, Romania</t>
  </si>
  <si>
    <t>Financial awareness and financial planning among higher education faculty and their specific impact on the financial literacy of aspiring textile entrepreneurs; Conștientizarea financiară și planificarea financiară în rândul cadrelor didactice din învățământul superior și impactul specific al acestora asupra educației financiare a antreprenorilor aspiranți în domeniul textil</t>
  </si>
  <si>
    <t>2-s2.0-85117125712</t>
  </si>
  <si>
    <t>Apostu, S.-A.</t>
  </si>
  <si>
    <t>Apostu,  Simona Andreea</t>
  </si>
  <si>
    <t>Institute of National Economy, Bucharest, Romania, Department of Statistics and Econometrics, Bucharest University of Economic Studies, Bucharest, Romania</t>
  </si>
  <si>
    <t>Financial inclusion paradigm shift in the postpandemic period. Digital-divide and gender gap</t>
  </si>
  <si>
    <t>2-s2.0-85210550741</t>
  </si>
  <si>
    <t>Apostu, S.A.</t>
  </si>
  <si>
    <t>Academia Româna, Bucharest, Romania, Department of Statistics and Econometrics, Bucharest University of Economic Studies, Bucharest, Romania</t>
  </si>
  <si>
    <t>Defeating the Dark Sides of FinTech: A Regression-Based Analysis of Digitalization’s Role in Fostering Consumers’ Financial Inclusion in Central and Eastern Europe</t>
  </si>
  <si>
    <t>2-s2.0-85197651719</t>
  </si>
  <si>
    <t>Dãnescu, F.</t>
  </si>
  <si>
    <t>Dãnescu,  Florin</t>
  </si>
  <si>
    <t>The European Banking Regulation Framework Between Risk and Economic Growth the Euro Area Versus the Non-euro Area</t>
  </si>
  <si>
    <t>Vuță, M.</t>
  </si>
  <si>
    <t>Vuță,  Mihai</t>
  </si>
  <si>
    <t>2-s2.0-85045058422</t>
  </si>
  <si>
    <t>Financial literacy of students in chosen universities - Research platform for regulatory processes of educational system in Slovakia</t>
  </si>
  <si>
    <t>Hurduzeu, G.</t>
  </si>
  <si>
    <t>Hurduzeu,  Gheorghe</t>
  </si>
  <si>
    <t>2-s2.0-84929957704</t>
  </si>
  <si>
    <t>Guthrie, C.P.</t>
  </si>
  <si>
    <t>Guthrie,  Cynthia P.</t>
  </si>
  <si>
    <t>13</t>
  </si>
  <si>
    <t>Bucknell University</t>
  </si>
  <si>
    <t>School of Management, Bucknell University, Lewisburg, PA, United States</t>
  </si>
  <si>
    <t>The Personal Budget Project: A practical introduction to financial literacy</t>
  </si>
  <si>
    <t>Nicholls, C.M.</t>
  </si>
  <si>
    <t>Nicholls,  Curtis M.</t>
  </si>
  <si>
    <t>2-s2.0-85153737390</t>
  </si>
  <si>
    <t>Kása, R.</t>
  </si>
  <si>
    <t>Kása,  Richárd</t>
  </si>
  <si>
    <t>Budapest University of Economics and Business</t>
  </si>
  <si>
    <t>Department of Management, Budapest University of Economics and Business, Budapest, Hungary</t>
  </si>
  <si>
    <t>Hungary</t>
  </si>
  <si>
    <t>Validating the Financial Literacy Index of Hungarian SMEs during the COVID-19 Pandemic and the Russian–Ukrainian War</t>
  </si>
  <si>
    <t>2-s2.0-85074076143</t>
  </si>
  <si>
    <t>Sági, J.</t>
  </si>
  <si>
    <t>Sági,  Judit</t>
  </si>
  <si>
    <t>Department of Finance, Budapest University of Economics and Business, Budapest, Hungary</t>
  </si>
  <si>
    <t>Post-crisis trends in household credit market behavior: Evidence from Hungary (Literature review)</t>
  </si>
  <si>
    <t>2-s2.0-85123364401</t>
  </si>
  <si>
    <t>Győri, Z.</t>
  </si>
  <si>
    <t>Győri,  Zsuzsanna</t>
  </si>
  <si>
    <t>Management Department, Budapest University of Economics and Business, Budapest, Hungary</t>
  </si>
  <si>
    <t>Financial literacy programmes targeting the poor: The possibilities of using fnancial literacy as a tool for fnancial inclusion</t>
  </si>
  <si>
    <t>2-s2.0-105002832816</t>
  </si>
  <si>
    <t>Department of Management and Entrepreneurship, Budapest University of Economics and Business, Budapest, Hungary</t>
  </si>
  <si>
    <t>The impact of financial culture ON THE financing of SMEs in Hungary</t>
  </si>
  <si>
    <t>2-s2.0-85108710637</t>
  </si>
  <si>
    <t>The system of relationships between sustainable corporate governance and corporate financial literacy; System relacji między zrównoważonym ładem korporacyjnym a literacją finansową przedsiębiorstwa</t>
  </si>
  <si>
    <t>2-s2.0-105015405202</t>
  </si>
  <si>
    <t>Tram, N.N.B.</t>
  </si>
  <si>
    <t>Tram,  Nguyen Ngoc Bich</t>
  </si>
  <si>
    <t>Budapest University of Economics and Business, Budapest, Hungary</t>
  </si>
  <si>
    <t>Trapped by debt: an ethnographic study of medical indebtedness and hospital detention in the Fundong Health District, Cameroon</t>
  </si>
  <si>
    <t>2-s2.0-85133637041</t>
  </si>
  <si>
    <t>The Impact of Financial Culture on the Operation of Hungarian SMEs before and during COVID-19</t>
  </si>
  <si>
    <t>2-s2.0-85185831324</t>
  </si>
  <si>
    <t>Corporate Financial Literacy at the Hungarian Small and Medium-sized Enterprises Across Pandemic Times</t>
  </si>
  <si>
    <t>2-s2.0-85139040557</t>
  </si>
  <si>
    <t>Identifying the Influencing Factors of Financial Literacy Across Pre-and “Post” Pandemic Times at the Hungarian SMEs</t>
  </si>
  <si>
    <t>2-s2.0-85109851488</t>
  </si>
  <si>
    <t>Szobonya, R.</t>
  </si>
  <si>
    <t>Szobonya,  Réka</t>
  </si>
  <si>
    <t>Competences in the field of finance - Results of a population survey</t>
  </si>
  <si>
    <t>2-s2.0-85091982909</t>
  </si>
  <si>
    <t>Innovative solutions in the development of households’ financial awareness: A hungarian example</t>
  </si>
  <si>
    <t>2-s2.0-85184063157</t>
  </si>
  <si>
    <t>Hegedűs, S.</t>
  </si>
  <si>
    <t>Hegedűs,  Szilárd</t>
  </si>
  <si>
    <t>Examining financial literacy and the financial aspects of Hofstede's four-factor culture model in Hungary; Examinando la educación financiera y los aspectos financieros del modelo de cultura de cuatro factores de Hofstede en Hungría</t>
  </si>
  <si>
    <t>2-s2.0-85132760350</t>
  </si>
  <si>
    <t>Póra, A.</t>
  </si>
  <si>
    <t>Póra,  András</t>
  </si>
  <si>
    <t>741-750</t>
  </si>
  <si>
    <t>Budapest University of Technology and Economics</t>
  </si>
  <si>
    <t>Department of Finance, Budapest University of Technology and Economics, Budapest, Hungary</t>
  </si>
  <si>
    <t>Green finance: the neglected consumer demand</t>
  </si>
  <si>
    <t>2-s2.0-85165109898</t>
  </si>
  <si>
    <t>Nagy, J.</t>
  </si>
  <si>
    <t>Nagy,  Judit</t>
  </si>
  <si>
    <t>Economics in primary schools: an empirical experiment from Hungary</t>
  </si>
  <si>
    <t>András, A.</t>
  </si>
  <si>
    <t>András,  Bethlendi</t>
  </si>
  <si>
    <t>2-s2.0-85117301172</t>
  </si>
  <si>
    <t>Budapest University of Technology and Economics, Budapest, Hungary</t>
  </si>
  <si>
    <t>Household green finances: Demand in focus</t>
  </si>
  <si>
    <t>Nagy, L.</t>
  </si>
  <si>
    <t>Nagy,  László</t>
  </si>
  <si>
    <t>2-s2.0-105003393816</t>
  </si>
  <si>
    <t>Dömötör, B.</t>
  </si>
  <si>
    <t>Dömötör,  Barbara</t>
  </si>
  <si>
    <t>Budapesti Corvinus Egyetem</t>
  </si>
  <si>
    <t>Institute of Finance, Budapesti Corvinus Egyetem, Budapest, Budapest, Hungary</t>
  </si>
  <si>
    <t>Financial literacy of finance students: a behavioral gender gap</t>
  </si>
  <si>
    <t>Nagy, V.</t>
  </si>
  <si>
    <t>Nagy,  Vitéz</t>
  </si>
  <si>
    <t>Széll Kálmán Public Finance Lab, Budapesti Corvinus Egyetem, Budapest, Budapest, Hungary</t>
  </si>
  <si>
    <t>2-s2.0-85128359928</t>
  </si>
  <si>
    <t>Deák-Zsótér, B.</t>
  </si>
  <si>
    <t>Deák-Zsótér,  Boglarka</t>
  </si>
  <si>
    <t>Budapesti Corvinus Egyetem, Budapest, Budapest, Hungary</t>
  </si>
  <si>
    <t>Teachers' Financial Literacy</t>
  </si>
  <si>
    <t>2-s2.0-85110949424</t>
  </si>
  <si>
    <t>Kovács, E.</t>
  </si>
  <si>
    <t>Kovács,  Erzsébet</t>
  </si>
  <si>
    <t>Institute of Mathematics and Statistical Modelling, Budapesti Corvinus Egyetem, Budapest, Budapest, Hungary</t>
  </si>
  <si>
    <t>Pension pessimism in the young generation: Basics or instincts to blame?</t>
  </si>
  <si>
    <t>Megyeri, K.</t>
  </si>
  <si>
    <t>Megyeri,  Krisztina</t>
  </si>
  <si>
    <t>Institute of Data Analytics and Information Systems, Budapesti Corvinus Egyetem, Budapest, Budapest, Hungary, Theory of Learning Mathematics Research Group, Magyar Tudomanyos Akademia, Budapest, Hungary</t>
  </si>
  <si>
    <t>Vaskövi, Á.</t>
  </si>
  <si>
    <t>Vaskövi,  Ágnes</t>
  </si>
  <si>
    <t>Institute of Accounting and Law, Budapesti Corvinus Egyetem, Budapest, Budapest, Hungary</t>
  </si>
  <si>
    <t>Berlinger, E.</t>
  </si>
  <si>
    <t>Berlinger,  Edina</t>
  </si>
  <si>
    <t>Institute of Finance, Budapesti Corvinus Egyetem, Budapest, Budapest, Hungary, Department of Finance, University of Luxembourg, Esch-sur-Alzette, Luxembourg</t>
  </si>
  <si>
    <t>Luxembourg</t>
  </si>
  <si>
    <t>2-s2.0-85069694355</t>
  </si>
  <si>
    <t>Zsótér, B.</t>
  </si>
  <si>
    <t>Zsótér,  Boglárka</t>
  </si>
  <si>
    <t>Anxious spenders: Background factors of financial vulnerability</t>
  </si>
  <si>
    <t>2-s2.0-85204881026</t>
  </si>
  <si>
    <t>Kálmán, K.B.</t>
  </si>
  <si>
    <t>Kálmán,  Botond Géza</t>
  </si>
  <si>
    <t>Budapesti Metropolitan Egyetem</t>
  </si>
  <si>
    <t>Budapesti Metropolitan Egyetem, Budapest, Hungary</t>
  </si>
  <si>
    <t>Financial security in Hungary: A dual perspective analysis of the 2023 OECD survey results; Pénzügyi biztonság Magyarországon: a 2023-as OECD-felmérés eredményeinek kettős nézőpontú elemzése</t>
  </si>
  <si>
    <t>2-s2.0-85128314422</t>
  </si>
  <si>
    <t>Huzdik, K.</t>
  </si>
  <si>
    <t>Huzdik,  Katalin</t>
  </si>
  <si>
    <t>Attitude of Hungarian Young Adults Towards Bank Loans: The Risk Mitigation Trap</t>
  </si>
  <si>
    <t>Beres, D.</t>
  </si>
  <si>
    <t>Beres,  Daniel</t>
  </si>
  <si>
    <t>2-s2.0-85156180195</t>
  </si>
  <si>
    <t>Kálmán, B.G.</t>
  </si>
  <si>
    <t>Communication and Tourism, Budapesti Metropolitan Egyetem, Budapest, Hungary</t>
  </si>
  <si>
    <t>The Evolution of University Students’ Financial Attitudes and Their Role in the Sustainability of Personal Finances</t>
  </si>
  <si>
    <t>2-s2.0-85215419631</t>
  </si>
  <si>
    <t>THE ROLE OF POCKET MONEY IN THE FINANCIAL SOCIALIZATION OF YOUNG PEOPLE</t>
  </si>
  <si>
    <t>Nemeth, E.</t>
  </si>
  <si>
    <t>Nemeth,  Erzsebet</t>
  </si>
  <si>
    <t>2-s2.0-85196108485</t>
  </si>
  <si>
    <t>A DUAL APPROACH TO FINANCIAL PERSONALITY IN CHILDHOOD</t>
  </si>
  <si>
    <t>2-s2.0-74149090682</t>
  </si>
  <si>
    <t>MacLean, M.G.</t>
  </si>
  <si>
    <t>MacLean,  Michael G.</t>
  </si>
  <si>
    <t>Buffalo State University</t>
  </si>
  <si>
    <t>Buffalo State University, Buffalo, NY, United States</t>
  </si>
  <si>
    <t>The role of parents in college students' financial behaviors and attitudes</t>
  </si>
  <si>
    <t>2-s2.0-33744768403</t>
  </si>
  <si>
    <t>Norvilitis, J.M.</t>
  </si>
  <si>
    <t>Norvilitis,  Jill M.</t>
  </si>
  <si>
    <t>Buffalo State University, Buffalo, NY, United States, Department of Psychology, Buffalo State University, Buffalo, NY, United States</t>
  </si>
  <si>
    <t>Personality factors, money attitudes, financial knowledge, and credit-card debt in college students</t>
  </si>
  <si>
    <t>2-s2.0-85192644481</t>
  </si>
  <si>
    <t>Quibra, R.K.</t>
  </si>
  <si>
    <t>Quibra,  Rosita Kibra</t>
  </si>
  <si>
    <t>Bukidnon State University</t>
  </si>
  <si>
    <t>Bukidnon State University, Malaybalay, Bukidnon, Philippines</t>
  </si>
  <si>
    <t>FINANCIAL KNOWLEDGE, BEHAVIOR, AND ATTITUDE ON THE FINANCIAL WELL-BEING OF THE SUSTAINABLE LIVELIHOOD PROGRAM ASSOCIATIONS; CONHECIMENTO, COMPORTAMENTO E ATITUDE FINANCEIROS SOBRE O BEM-ESTAR FINANCEIRO DAS ASSOCIAÇÕES DO PROGRAMA DE SUBSISTÊNCIA SUSTENTÁVEL; CONOCIMIENTOS FINANCIEROS, COMPORTAMIENTO Y ACTITUD SOBRE EL BIENESTAR FINANCIERO DE LAS ASOCIACIONES DEL PROGRAMA DE MEDIOS DE VIDA SOSTENIBLES</t>
  </si>
  <si>
    <t>2-s2.0-105018470189</t>
  </si>
  <si>
    <t>Fransisca, T.</t>
  </si>
  <si>
    <t>Fransisca,  Theresia</t>
  </si>
  <si>
    <t>Bunda Mulia University</t>
  </si>
  <si>
    <t>Department of Management, Bunda Mulia University, North Jakarta, Jakarta, Indonesia</t>
  </si>
  <si>
    <t>Determinants of Indonesian Tourism Commercial Acceptance in AI Ad Conversion</t>
  </si>
  <si>
    <t>Christian, M.</t>
  </si>
  <si>
    <t>Christian,  Michael</t>
  </si>
  <si>
    <t>Bunda Mulia University, North Jakarta, Jakarta, Indonesia</t>
  </si>
  <si>
    <t>Dewantara, Y.F.</t>
  </si>
  <si>
    <t>Dewantara,  Yudhiet Fajar</t>
  </si>
  <si>
    <t>Pardede, R.</t>
  </si>
  <si>
    <t>Pardede,  Ratlan</t>
  </si>
  <si>
    <t>Nan, G.</t>
  </si>
  <si>
    <t>Nan,  Guan</t>
  </si>
  <si>
    <t>2-s2.0-85146517134</t>
  </si>
  <si>
    <t>Krasova, T.D.</t>
  </si>
  <si>
    <t>Krasova,  Tatiana D.</t>
  </si>
  <si>
    <t>Bunin Yelets State University</t>
  </si>
  <si>
    <t>Bunin Yelets State University, Yelets, Lipetsk Oblast, Russian Federation</t>
  </si>
  <si>
    <t>Relationship between financial literacy of preschool children and their parents; Взаимосвязь финансовой грамотности детей дошкольного возраста и их родителей</t>
  </si>
  <si>
    <t>Gerasimova, E.N.</t>
  </si>
  <si>
    <t>Gerasimova,  Evgenia N.</t>
  </si>
  <si>
    <t>Strategic Development and Internal Control, Bunin Yelets State University, Yelets, Lipetsk Oblast, Russian Federation</t>
  </si>
  <si>
    <t>Chuikova, Z.V.</t>
  </si>
  <si>
    <t>Chuikova,  Zhanna V.</t>
  </si>
  <si>
    <t>Sushkova, I.V.</t>
  </si>
  <si>
    <t>Sushkova,  Irina Victorovna</t>
  </si>
  <si>
    <t>2-s2.0-85174244329</t>
  </si>
  <si>
    <t>Wongmonta, S.</t>
  </si>
  <si>
    <t>Wongmonta,  Sasiwooth</t>
  </si>
  <si>
    <t>Burapha University</t>
  </si>
  <si>
    <t>Department of Economics, Burapha University, Chonburi, Thailand</t>
  </si>
  <si>
    <t>Financial Capability and Saving Behavior: Evidence From Industrial Workers in Thailand</t>
  </si>
  <si>
    <t>2-s2.0-85219165713</t>
  </si>
  <si>
    <t>Agnoli, L.</t>
  </si>
  <si>
    <t>Agnoli,  Lara</t>
  </si>
  <si>
    <t>Burgundy School of Business</t>
  </si>
  <si>
    <t>CEREN EA 7477, Burgundy School of Business, Dijon, Bourgogne-Franche-Comte, France</t>
  </si>
  <si>
    <t>Financial literacy and investment in wine: a two-country study on Generations Y and Z</t>
  </si>
  <si>
    <t>2-s2.0-85136518537</t>
  </si>
  <si>
    <t>Outreville, J.-F.</t>
  </si>
  <si>
    <t>Outreville,  Jean François</t>
  </si>
  <si>
    <t>Burgundy School of Business, Dijon, Bourgogne-Franche-Comte, France</t>
  </si>
  <si>
    <t>Financial literacy, education and risk aversion: a survey of French students</t>
  </si>
  <si>
    <t>2-s2.0-85082575409</t>
  </si>
  <si>
    <t>Spiegelman, E.</t>
  </si>
  <si>
    <t>Spiegelman,  Eli</t>
  </si>
  <si>
    <t>Catch them young: Impact of financial socialization, financial literacy and attitude towards money on financial well-being of young adults</t>
  </si>
  <si>
    <t>Sutan, A.</t>
  </si>
  <si>
    <t>Sutan,  Angela</t>
  </si>
  <si>
    <t>Ashta, A.</t>
  </si>
  <si>
    <t>Ashta,  Arvind</t>
  </si>
  <si>
    <t>2-s2.0-85205701495</t>
  </si>
  <si>
    <t>Karin, K.</t>
  </si>
  <si>
    <t>Karin,  Kanmanee</t>
  </si>
  <si>
    <t>Buriram Rajabhat University</t>
  </si>
  <si>
    <t>Faculty of Science, Buriram Rajabhat University, Buriram, Buriram, Thailand</t>
  </si>
  <si>
    <t>Economic and social impacts of household debt traps on quality of life and solutions for agriculturists in Buriram province</t>
  </si>
  <si>
    <t>Klaeokla, K.</t>
  </si>
  <si>
    <t>Klaeokla,  Kanokklao</t>
  </si>
  <si>
    <t>2-s2.0-105007153048</t>
  </si>
  <si>
    <t>Tuffour, J.</t>
  </si>
  <si>
    <t>Tuffour,  James</t>
  </si>
  <si>
    <t>Burman University</t>
  </si>
  <si>
    <t>School of Business, Burman University in Lacombe, Alberta, Canada</t>
  </si>
  <si>
    <t>Debt capital access procedures for small and medium-sized enterprises in an emerging economy: does financial knowledge matter?</t>
  </si>
  <si>
    <t>Ahmetoğulları, K.</t>
  </si>
  <si>
    <t>Ahmetoğulları,  Kayhan</t>
  </si>
  <si>
    <t>Bursa Uludağ Üniversitesi</t>
  </si>
  <si>
    <t>Department of Finance-Banking and Insurance, Bursa Uludağ Üniversitesi, Bursa, Bursa, Turkey</t>
  </si>
  <si>
    <t>Bursa Uludağ Üniversitesi, Bursa, Bursa, Turkey</t>
  </si>
  <si>
    <t>2-s2.0-85149585126</t>
  </si>
  <si>
    <t>Hanson, T.A.</t>
  </si>
  <si>
    <t>Hanson,  Thomas A.</t>
  </si>
  <si>
    <t>Butler University</t>
  </si>
  <si>
    <t>Department of Finance, Butler University, Indianapolis, IN, United States</t>
  </si>
  <si>
    <t>Family Communication, Privacy Orientation, &amp; Financial Literacy: A Survey of U.S. College Students</t>
  </si>
  <si>
    <t>2-s2.0-85213015656</t>
  </si>
  <si>
    <t>Byrd, A.J.</t>
  </si>
  <si>
    <t>Byrd,  Andrew J.</t>
  </si>
  <si>
    <t>Lacy School of Business, Butler University, Indianapolis, IN, United States</t>
  </si>
  <si>
    <t>Developing a Measure of Financial Privacy: A Pilot Study of U.S. College Students</t>
  </si>
  <si>
    <t>2-s2.0-85048252740</t>
  </si>
  <si>
    <t>Financial literacy and family communication patterns</t>
  </si>
  <si>
    <t>2-s2.0-85043974473</t>
  </si>
  <si>
    <t>Foltice, B.</t>
  </si>
  <si>
    <t>Foltice,  Bryan</t>
  </si>
  <si>
    <t>College of Business, Butler University, Indianapolis, IN, United States</t>
  </si>
  <si>
    <t>Persistent anchoring to default rates when electing 401(k) contributions</t>
  </si>
  <si>
    <t>Kirby, J.E.</t>
  </si>
  <si>
    <t>Kirby,  Jill E.</t>
  </si>
  <si>
    <t>Butler University, Indianapolis, IN, United States</t>
  </si>
  <si>
    <t>Saajasto, K.</t>
  </si>
  <si>
    <t>Saajasto,  Kegan</t>
  </si>
  <si>
    <t>2-s2.0-84983646613</t>
  </si>
  <si>
    <t>Rademacher, M.A.</t>
  </si>
  <si>
    <t>Rademacher,  Mark A.</t>
  </si>
  <si>
    <t>A Humanistic approach to understanding child consumer socialization in US homes</t>
  </si>
  <si>
    <t>Arling, P.A.</t>
  </si>
  <si>
    <t>Arling,  Priscilla A.</t>
  </si>
  <si>
    <t>Panigrahi, A.</t>
  </si>
  <si>
    <t>Panigrahi,  Anupam</t>
  </si>
  <si>
    <t>Buxi Jagabandhu Bidyadhar College</t>
  </si>
  <si>
    <t>Faculty - Finance, Buxi Jagabandhu Bidyadhar College, Bhubaneswar, OR, India</t>
  </si>
  <si>
    <t>2-s2.0-85119172586</t>
  </si>
  <si>
    <t>Gorun, T.H.</t>
  </si>
  <si>
    <t>Gorun,  Tiberiu Horațiu</t>
  </si>
  <si>
    <t>C-tin Brancusi University of Targu Jiu</t>
  </si>
  <si>
    <t>Faculty of Education Science, C-tin Brancusi University of Targu Jiu, Targu Jiu, Romania</t>
  </si>
  <si>
    <t>Diversification opportunities in European stock markets and their impact on textile industry development based on a financial education approach</t>
  </si>
  <si>
    <t>Birǎu, R.</t>
  </si>
  <si>
    <t>Birǎu,  Ramona</t>
  </si>
  <si>
    <t>2-s2.0-85150348485</t>
  </si>
  <si>
    <t>Lobo, G.J.</t>
  </si>
  <si>
    <t>Lobo,  Gerald J.</t>
  </si>
  <si>
    <t>C. T. Bauer College of Business</t>
  </si>
  <si>
    <t>C. T. Bauer College of Business, Houston, TX, United States</t>
  </si>
  <si>
    <t>Financial Literacy and IPO Underpricing</t>
  </si>
  <si>
    <t>Wang, T.</t>
  </si>
  <si>
    <t>Wang,  Tianqi</t>
  </si>
  <si>
    <t>CAFI</t>
  </si>
  <si>
    <t>Institution Chinese Academy of Financial Inclusion (CAFI), Beijing, China</t>
  </si>
  <si>
    <t>2-s2.0-78649865051</t>
  </si>
  <si>
    <t>Singh, D.</t>
  </si>
  <si>
    <t>Singh,  Diwan P.</t>
  </si>
  <si>
    <t>CCS Haryana Agricultural University</t>
  </si>
  <si>
    <t>Department of Agricultural Meteorology, CCS Haryana Agricultural University, Hisar, HR, India</t>
  </si>
  <si>
    <t>Weather indexed crop insurance: A climatic risk management option for farmers in rural India</t>
  </si>
  <si>
    <t>Singh, S.</t>
  </si>
  <si>
    <t>Singh,  Surender N.</t>
  </si>
  <si>
    <t>2-s2.0-85190817247</t>
  </si>
  <si>
    <t>Malik, J.S.</t>
  </si>
  <si>
    <t>Malik,  Joginder Singh</t>
  </si>
  <si>
    <t>Department of Extension Education, CCS Haryana Agricultural University, Hisar, HR, India</t>
  </si>
  <si>
    <t>Women’s Participation in Financial Decisions in Rural and Urban Haryana</t>
  </si>
  <si>
    <t>Ruchi</t>
  </si>
  <si>
    <t>Ruchi,  null</t>
  </si>
  <si>
    <t>Department of Sociology, CCS Haryana Agricultural University, Hisar, HR, India</t>
  </si>
  <si>
    <t>Ghalawat, S.</t>
  </si>
  <si>
    <t>Ghalawat,  Suman</t>
  </si>
  <si>
    <t>Department of Business Management, CCS Haryana Agricultural University, Hisar, HR, India</t>
  </si>
  <si>
    <t>Kumari, V.</t>
  </si>
  <si>
    <t>Kumari,  Vinod</t>
  </si>
  <si>
    <t>Chander, S.</t>
  </si>
  <si>
    <t>Chander,  Subhash</t>
  </si>
  <si>
    <t>2-s2.0-85212442751</t>
  </si>
  <si>
    <t>Boada, A.</t>
  </si>
  <si>
    <t>Boada,  Antonio José</t>
  </si>
  <si>
    <t>CEIPA</t>
  </si>
  <si>
    <t>Fundación Universitaria CEIPA, Sabaneta, Colombia</t>
  </si>
  <si>
    <t>Colombia</t>
  </si>
  <si>
    <t>Statistics and administration. Transverse technical disciplines of knowledge?; La estadística y la administración: ¿disciplinas técnicas transversales del conocimiento?</t>
  </si>
  <si>
    <t>2-s2.0-85212979845</t>
  </si>
  <si>
    <t>Pardo-Piñashca, E.</t>
  </si>
  <si>
    <t>Pardo-Piñashca,  Eduardo</t>
  </si>
  <si>
    <t>CENTRUM PUCP</t>
  </si>
  <si>
    <t>Research Assistant, CENTRUM PUCP Escuela de Negocios, Lima, Lima, Peru</t>
  </si>
  <si>
    <t>Financial Literacy and Risky Credit Behavior: The Moderating Effect of Minimalist Lifestyle</t>
  </si>
  <si>
    <t>2-s2.0-85132567299</t>
  </si>
  <si>
    <t>Mesly, O.</t>
  </si>
  <si>
    <t>Mesly,  Olivier</t>
  </si>
  <si>
    <t>CEREFIGE</t>
  </si>
  <si>
    <t>Department of Marketing, Centre Européen de Recherche en Economie Financière et en Gestion des Entreprises (CEREFIGE), Nancy, Grand Est, France</t>
  </si>
  <si>
    <t>Dark financial profile leading to debt traps – A theoretical framework</t>
  </si>
  <si>
    <t>2-s2.0-105003814527</t>
  </si>
  <si>
    <t>Roger, T.</t>
  </si>
  <si>
    <t>Roger,  Tristan</t>
  </si>
  <si>
    <t>Centre Européen de Recherche en Economie Financière et en Gestion des Entreprises (CEREFIGE), Nancy, Grand Est, France</t>
  </si>
  <si>
    <t>Adolescent financial literacy: viewing peers as good financial role models</t>
  </si>
  <si>
    <t>2-s2.0-85163111420</t>
  </si>
  <si>
    <t>Perrin-Heredia, A.</t>
  </si>
  <si>
    <t>Perrin-Heredia,  Ana</t>
  </si>
  <si>
    <t>CERLIS (UMR 8070)</t>
  </si>
  <si>
    <t>CERLIS - Centre de Recherche sur les Liens Sociaux - UMR 8070, Paris, Ile-de-France, France</t>
  </si>
  <si>
    <t>Economic (in)competence: A double privilege denied to the poor; (In)Compétence économique, un double privilège refusé aux pauvres</t>
  </si>
  <si>
    <t>2-s2.0-85058857958</t>
  </si>
  <si>
    <t>Losada-Otálora, M.</t>
  </si>
  <si>
    <t>Losada-Otálora,  Mauricio</t>
  </si>
  <si>
    <t>CESA</t>
  </si>
  <si>
    <t>Colegio de Estudios Superiores de Administración - CESA, Bogota, Colombia</t>
  </si>
  <si>
    <t>Enhancing customer knowledge: the role of banks in financial well-being</t>
  </si>
  <si>
    <t>Donado, P.M.</t>
  </si>
  <si>
    <t>Donado,  Pedro Mario</t>
  </si>
  <si>
    <t>2-s2.0-85208279957</t>
  </si>
  <si>
    <t>Peña-García, N.</t>
  </si>
  <si>
    <t>Peña-García,  Nathalie</t>
  </si>
  <si>
    <t>Department of Research, Colegio de Estudios Superiores de Administración - CESA, Bogota, Colombia</t>
  </si>
  <si>
    <t>The adoption of fast payment systems (FPS) in Latin America: the role of financial literacy and cash-related beliefs</t>
  </si>
  <si>
    <t>2-s2.0-105018479949</t>
  </si>
  <si>
    <t>García, A.V.</t>
  </si>
  <si>
    <t>García,  Alfredo Valadez</t>
  </si>
  <si>
    <t>CETYS Universidad</t>
  </si>
  <si>
    <t>CETYS Universidad, Mexicali, BCN, Mexico</t>
  </si>
  <si>
    <t>Financial Education with a Gender Perspective in Baja California during COVID-19; Educación financiera con perspectiva de género en Baja California durante el covid-19</t>
  </si>
  <si>
    <t>2-s2.0-17644389960</t>
  </si>
  <si>
    <t>Hancock, D.J.</t>
  </si>
  <si>
    <t>Hancock,  D. J.</t>
  </si>
  <si>
    <t>CH2M Hill Incorporated (University name not specified</t>
  </si>
  <si>
    <t>CH2M Hill Incorporated USA, Englewood, CO, United States</t>
  </si>
  <si>
    <t>What new skills must project managers master to deliver successful project outcomes for the future?</t>
  </si>
  <si>
    <t>2-s2.0-84997050500</t>
  </si>
  <si>
    <t>Arceo-Gómez, E.O.</t>
  </si>
  <si>
    <t>Arceo-Gómez,  Eva Olimpia</t>
  </si>
  <si>
    <t>CIDE (Centro de Investigación y Docencia Económicas)</t>
  </si>
  <si>
    <t>Department of Economics, Centro de Investigación y Docencia Económicas, Mexico, Mexico</t>
  </si>
  <si>
    <t>Financial literacy among Mexican high school teenagers</t>
  </si>
  <si>
    <t>2-s2.0-85168332753</t>
  </si>
  <si>
    <t>Di Giannatale, S.</t>
  </si>
  <si>
    <t>Di Giannatale,  Sonia B.</t>
  </si>
  <si>
    <t>CIDE (NA if no university is present)</t>
  </si>
  <si>
    <t>Centro de Investigación y Docencia Económicas, Mexico, Mexico</t>
  </si>
  <si>
    <t>Are women more financially vulnerable than men? A tale of missed economic opportunities from Latin America</t>
  </si>
  <si>
    <t>2-s2.0-84874936155</t>
  </si>
  <si>
    <t>García, M.J.R.</t>
  </si>
  <si>
    <t>García,  María José Roa</t>
  </si>
  <si>
    <t>Financial education and behavioral finance: New insights into the role of information in financial decisions</t>
  </si>
  <si>
    <t>Peffer, G.</t>
  </si>
  <si>
    <t>Peffer,  Gilbert</t>
  </si>
  <si>
    <t>CIMNE</t>
  </si>
  <si>
    <t>Centre Internacional de Mètodes Numèrics en Enginyeria (CIMNE), Barcelona, Barcelona, Spain</t>
  </si>
  <si>
    <t>Irfan,  Mohammad</t>
  </si>
  <si>
    <t>CMR Institute of Technology</t>
  </si>
  <si>
    <t>CMR Institute of Technology, Bengaluru, KA, India</t>
  </si>
  <si>
    <t>2-s2.0-105022191808</t>
  </si>
  <si>
    <t>Colaco, R.M.</t>
  </si>
  <si>
    <t>Colaco,  Rencita Maria</t>
  </si>
  <si>
    <t>GenAI-Driven Portfolio Review System: Leveraging AI for Smarter Investment Decisions</t>
  </si>
  <si>
    <t>2-s2.0-105010881528</t>
  </si>
  <si>
    <t>Sadiq Pasha, A.</t>
  </si>
  <si>
    <t>Sadiq Pasha,  A.</t>
  </si>
  <si>
    <t>CMR University</t>
  </si>
  <si>
    <t>CMR University, Bengaluru, KA, India</t>
  </si>
  <si>
    <t>Investment Awareness and Financial Literacy Among Millennials in India</t>
  </si>
  <si>
    <t>Jayalakshmi, K.U.</t>
  </si>
  <si>
    <t>Jayalakshmi,  K. U.</t>
  </si>
  <si>
    <t>School of Economics and Commerce, CMR University, Bengaluru, KA, India</t>
  </si>
  <si>
    <t>Chidananda, H.L.</t>
  </si>
  <si>
    <t>Chidananda,  H. L.</t>
  </si>
  <si>
    <t>2-s2.0-85163217388</t>
  </si>
  <si>
    <t>Szederjei, E.</t>
  </si>
  <si>
    <t>Szederjei,  Elena</t>
  </si>
  <si>
    <t>CND</t>
  </si>
  <si>
    <t>CND, St Gallen, Switzerland, International Center for Corporate Governance, Mörschwil, St. Gallen, Switzerland</t>
  </si>
  <si>
    <t>Owner–CEO Collaboration Case</t>
  </si>
  <si>
    <t>2-s2.0-84982758340</t>
  </si>
  <si>
    <t>Monteyne, N.</t>
  </si>
  <si>
    <t>Monteyne,  N.</t>
  </si>
  <si>
    <t>CNH Global (no university mentioned)</t>
  </si>
  <si>
    <t>New-Holland Belgium (CNH Global), Belgium</t>
  </si>
  <si>
    <t>Belgium</t>
  </si>
  <si>
    <t>The EM-Clamp as Economically Feasible Tool for Susceptibility Analysis</t>
  </si>
  <si>
    <t>2-s2.0-85100531427</t>
  </si>
  <si>
    <t>Arrondel, L.</t>
  </si>
  <si>
    <t>Arrondel,  Luc</t>
  </si>
  <si>
    <t>CNRS (NA if no university is present)</t>
  </si>
  <si>
    <t>CNRS Centre National de la Recherche Scientifique, Paris, Ile-de-France, France</t>
  </si>
  <si>
    <t>Financial literacy and french behaviour on the stock market</t>
  </si>
  <si>
    <t>2-s2.0-85129822473</t>
  </si>
  <si>
    <t>Joffily, M.</t>
  </si>
  <si>
    <t>Joffily,  Mateus</t>
  </si>
  <si>
    <t>The effect of ex-post information in choice under ambiguity</t>
  </si>
  <si>
    <t>Lagoarde-Segot, T.</t>
  </si>
  <si>
    <t>Lagoarde-Segot,  Thomas</t>
  </si>
  <si>
    <t>2-s2.0-85041896899</t>
  </si>
  <si>
    <t>Financial Literacy and Asset Behaviour: Poor Education and Zero for Conduct?</t>
  </si>
  <si>
    <t>2-s2.0-85095680745</t>
  </si>
  <si>
    <t>Nazir, M.S.</t>
  </si>
  <si>
    <t>Nazir,  Mian Sajid</t>
  </si>
  <si>
    <t>COMSATS Institute of Information Technology</t>
  </si>
  <si>
    <t>Department of Management Sciences, COMSATS Institute of Information Technology Lahore, Lahore, Punjab, Pakistan</t>
  </si>
  <si>
    <t>How Investors Attitudes Shape Stock Market Participation in the Presence of Financial Self-Efficacy</t>
  </si>
  <si>
    <t>Nadeem, M.A.</t>
  </si>
  <si>
    <t>Nadeem,  M. Asif</t>
  </si>
  <si>
    <t>2-s2.0-85196048024</t>
  </si>
  <si>
    <t>Chaudhry, N.</t>
  </si>
  <si>
    <t>Chaudhry,  Naukhaiz</t>
  </si>
  <si>
    <t>COMSATS Institute of Information Technology Lahore, Lahore, Punjab, Pakistan</t>
  </si>
  <si>
    <t>Financial literacy, personality traits and financial wellbeing: A preliminary evidence</t>
  </si>
  <si>
    <t>Qamar, M.A.J.</t>
  </si>
  <si>
    <t>Qamar,  Muhammad Ali Jibran</t>
  </si>
  <si>
    <t>Akhter, W.</t>
  </si>
  <si>
    <t>Akhter,  Waheed</t>
  </si>
  <si>
    <t>651-660</t>
  </si>
  <si>
    <t>COMSATS University Islamabad</t>
  </si>
  <si>
    <t>Center of Islamic Finance, COMSATS University Islamabad, Islamabad, Pakistan</t>
  </si>
  <si>
    <t>2-s2.0-85187655143</t>
  </si>
  <si>
    <t>Khan, M.Y.</t>
  </si>
  <si>
    <t>Khan,  M. Y.</t>
  </si>
  <si>
    <t>COMSATS University Islamabad, Islamabad, Pakistan</t>
  </si>
  <si>
    <t>Financial Constraints and the Use of Trade Credit: Evidence from Pakistan</t>
  </si>
  <si>
    <t>2-s2.0-85197809260</t>
  </si>
  <si>
    <t>Nawaz, F.</t>
  </si>
  <si>
    <t>Nawaz,  Faisal</t>
  </si>
  <si>
    <t>COMSATS University Islamabad, Vehari campus, Vehari, Punjab, Pakistan</t>
  </si>
  <si>
    <t>Exploring the mediating role of financial inclusion in the relationship between economic policy uncertainty and CO2 emissions: A global perspective</t>
  </si>
  <si>
    <t>2-s2.0-85090003043</t>
  </si>
  <si>
    <t>Batool, I.</t>
  </si>
  <si>
    <t>Batool,  Irem</t>
  </si>
  <si>
    <t>Department of Management Sciences, COMSATS University Islamabad, Sahiwal Campus, Sahiwal, Punjab, Pakistan</t>
  </si>
  <si>
    <t>Financial literacy, financial self-efficacy and financial account ownership behavior in Pakistan</t>
  </si>
  <si>
    <t>Arshad, A.</t>
  </si>
  <si>
    <t>Arshad,  Ameena</t>
  </si>
  <si>
    <t>Noor, N.</t>
  </si>
  <si>
    <t>Noor,  Nimra</t>
  </si>
  <si>
    <t>2-s2.0-85149128389</t>
  </si>
  <si>
    <t>Maqsoom, A.</t>
  </si>
  <si>
    <t>Maqsoom,  Ahsen</t>
  </si>
  <si>
    <t>Identification and Prioritization of The Determinant Factors for Selecting Construction Projects in Overseas: A Delphi Survey</t>
  </si>
  <si>
    <t>Arshad, H.M.</t>
  </si>
  <si>
    <t>Arshad,  Hafiz Muhammad</t>
  </si>
  <si>
    <t>Shahid, O.B.</t>
  </si>
  <si>
    <t>Shahid,  Osama Bin</t>
  </si>
  <si>
    <t>Younis, M.</t>
  </si>
  <si>
    <t>Younis,  M.</t>
  </si>
  <si>
    <t>Khan, M.J.</t>
  </si>
  <si>
    <t>Khan,  Majid Jamal</t>
  </si>
  <si>
    <t>2-s2.0-85189590944</t>
  </si>
  <si>
    <t>Pugh, V.-M.</t>
  </si>
  <si>
    <t>Pugh,  Victoria Marie</t>
  </si>
  <si>
    <t>COUNCIL OF INTERNATIONAL SCHOOLS (COBIS)</t>
  </si>
  <si>
    <t>Council of International Schools (COBIS), United Kingdom</t>
  </si>
  <si>
    <t>Developing Quality PSHE in Secondary Schools and Colleges</t>
  </si>
  <si>
    <t>2-s2.0-85159662969</t>
  </si>
  <si>
    <t>O’Mullan, C.</t>
  </si>
  <si>
    <t>O’Mullan,  Catherine</t>
  </si>
  <si>
    <t>CQUniversity Australia</t>
  </si>
  <si>
    <t>Institute for Future Farming Systems, CQUniversity Australia, Rockhampton, QLD, Australia</t>
  </si>
  <si>
    <t>A design approach for financial literacy curriculum targeting smallholders in Papua New Guinea</t>
  </si>
  <si>
    <t>2-s2.0-85107838127</t>
  </si>
  <si>
    <t>Newall, P.W.S.</t>
  </si>
  <si>
    <t>Newall,  Philip W.S.</t>
  </si>
  <si>
    <t>Experimental Gambling Research Laboratory, CQUniversity Australia, Rockhampton, QLD, Australia</t>
  </si>
  <si>
    <t>Persistence is Futile: Chasing of Past Performance in Repeated Investment Choices</t>
  </si>
  <si>
    <t>2-s2.0-85192564247</t>
  </si>
  <si>
    <t>Hing, N.</t>
  </si>
  <si>
    <t>Hing,  Nerilee</t>
  </si>
  <si>
    <t>‘Getting addicted to it and losing a lot of money… it’s just like a hole.’ A grounded theory model of how social determinants shape adolescents’ choices to not gamble</t>
  </si>
  <si>
    <t>Brown, P.H.</t>
  </si>
  <si>
    <t>Brown,  Philip Hugh</t>
  </si>
  <si>
    <t>Thorne, H.</t>
  </si>
  <si>
    <t>Thorne,  Hannah Briony</t>
  </si>
  <si>
    <t>Hainzer, K.</t>
  </si>
  <si>
    <t>Hainzer,  Kirt</t>
  </si>
  <si>
    <t>Rockloff, M.</t>
  </si>
  <si>
    <t>Rockloff,  Matthew Justus</t>
  </si>
  <si>
    <t>2-s2.0-85204534773</t>
  </si>
  <si>
    <t>Sun, L.</t>
  </si>
  <si>
    <t>Sun,  Lan</t>
  </si>
  <si>
    <t>CQUniversity Australia, Rockhampton, QLD, Australia</t>
  </si>
  <si>
    <t>Contemporary research and practices for promoting financial literacy and sustainability</t>
  </si>
  <si>
    <t>2-s2.0-85121405328</t>
  </si>
  <si>
    <t>The stock market as a casino: Associations between stock market trading frequency and problem gambling</t>
  </si>
  <si>
    <t>Lole, L.</t>
  </si>
  <si>
    <t>Lole,  Lisa</t>
  </si>
  <si>
    <t>2-s2.0-85172109503</t>
  </si>
  <si>
    <t>Huizar, S.</t>
  </si>
  <si>
    <t>Huizar,  Sarah</t>
  </si>
  <si>
    <t>CREATE (University Name Not Explicitly Mentioned)</t>
  </si>
  <si>
    <t>Center for Research in Engineering and Technology Education (CREATE), United States</t>
  </si>
  <si>
    <t>Overview of a Financial Literacy Course for Incoming Engineering Students at a Hispanic Serving Institution</t>
  </si>
  <si>
    <t>2-s2.0-85019704982</t>
  </si>
  <si>
    <t>Patankar, R.</t>
  </si>
  <si>
    <t>Patankar,  Rishikesh</t>
  </si>
  <si>
    <t>CSC-SPV</t>
  </si>
  <si>
    <t>CSC-SPV, New Delhi, India</t>
  </si>
  <si>
    <t>Common service center's innovative delivery of financial literacy and investor awareness</t>
  </si>
  <si>
    <t>2-s2.0-85020856762</t>
  </si>
  <si>
    <t>Tyagi, D.</t>
  </si>
  <si>
    <t>Tyagi,  DInesh</t>
  </si>
  <si>
    <t>ICT-based financial and investor literacy through common service centres</t>
  </si>
  <si>
    <t>Guria, L.S.</t>
  </si>
  <si>
    <t>Guria,  Lay Smrity</t>
  </si>
  <si>
    <t>2-s2.0-85198104820</t>
  </si>
  <si>
    <t>Farizo, B.</t>
  </si>
  <si>
    <t>Farizo,  Begoña A.</t>
  </si>
  <si>
    <t>CSIC</t>
  </si>
  <si>
    <t>CSIC - Instituto Pirenaico de Ecología (IPE), Zaragoza, Zaragoza, Spain</t>
  </si>
  <si>
    <t>The drivers of adult financial literacy: Exploring the role of attitudes towards finance</t>
  </si>
  <si>
    <t>Tandon, N.</t>
  </si>
  <si>
    <t>Tandon,  Nitin</t>
  </si>
  <si>
    <t>CT University</t>
  </si>
  <si>
    <t>School of Engineering and Technology, CT University, Ludhiana, PB, India</t>
  </si>
  <si>
    <t>Bathla, G.</t>
  </si>
  <si>
    <t>Bathla,  Gaurav</t>
  </si>
  <si>
    <t>CT University, Ludhiana, PB, India</t>
  </si>
  <si>
    <t>2-s2.0-85200676446</t>
  </si>
  <si>
    <t>Pan, H.-Y.</t>
  </si>
  <si>
    <t>Pan,  Hengyau</t>
  </si>
  <si>
    <t>CTBC University of Technology</t>
  </si>
  <si>
    <t>CTBC University of Technology, Tainan, Taiwan</t>
  </si>
  <si>
    <t>Does the PBL Teaching Strategy Suit Higher Education Students with Disabilities? Exploring Financial Literacy Education: Based on PjBL and PmBL</t>
  </si>
  <si>
    <t>2-s2.0-85203538204</t>
  </si>
  <si>
    <t>Xie, W.</t>
  </si>
  <si>
    <t>Xie,  Wensi</t>
  </si>
  <si>
    <t>CUHK</t>
  </si>
  <si>
    <t>CUHK Business School, Hong Kong, Hong Kong</t>
  </si>
  <si>
    <t>Debtors at Play: Gaming Behavior and Consumer Credit Risk</t>
  </si>
  <si>
    <t>2-s2.0-85109873819</t>
  </si>
  <si>
    <t>Rivero-Menéndez, M.J.</t>
  </si>
  <si>
    <t>Rivero-Menéndez,  María José</t>
  </si>
  <si>
    <t>CUNEF University</t>
  </si>
  <si>
    <t>CUNEF University, Madrid, Madrid, Spain</t>
  </si>
  <si>
    <t>The importance of accounting for microcredit beneficiaries in developing countries: A social experiment in Spanish universities</t>
  </si>
  <si>
    <t>2-s2.0-85190819246</t>
  </si>
  <si>
    <t>Ibourk, A.</t>
  </si>
  <si>
    <t>Ibourk,  Aomar</t>
  </si>
  <si>
    <t>Cadi Ayyad University</t>
  </si>
  <si>
    <t>Research Laboratory in Social and Solidarity Economy, Cadi Ayyad University, Marakech, Marrakesh-Safi, Morocco, Mohammed VI Polytechnic University, Ben Guerir, Marrakesh-Safi, Morocco, Policy Center for the New South, Rabat, Morocco</t>
  </si>
  <si>
    <t>Financial Technologies for All MENA citizens: Tackling barriers and promoting inclusion</t>
  </si>
  <si>
    <t>2-s2.0-85198962190</t>
  </si>
  <si>
    <t>Ougoujil, S.</t>
  </si>
  <si>
    <t>Ougoujil,  Safa</t>
  </si>
  <si>
    <t>Cadi Ayyad University, Marakech, Marrakesh-Safi, Morocco</t>
  </si>
  <si>
    <t>Propensity toward Islamic debt financing among Moroccan MSMEs: assessing the mediating effect of entrepreneurial achievement motivation using PLS-MGA</t>
  </si>
  <si>
    <t>2-s2.0-85208310396</t>
  </si>
  <si>
    <t>Hanane, E.</t>
  </si>
  <si>
    <t>Hanane,  Elmasmari</t>
  </si>
  <si>
    <t>Economic and Social Sciences, Cadi Ayyad University, Marakech, Marrakesh-Safi, Morocco</t>
  </si>
  <si>
    <t>Impact of Digital Financial Services on Income Inequality: Microeconomic Evidence from Africa</t>
  </si>
  <si>
    <t>AMAGHOUSS, A.</t>
  </si>
  <si>
    <t>AMAGHOUSS,  Jabrane</t>
  </si>
  <si>
    <t>2-s2.0-85103230743</t>
  </si>
  <si>
    <t>Ayad, A.E.</t>
  </si>
  <si>
    <t>Ayad,  Amany Ezzat</t>
  </si>
  <si>
    <t>Cairo University</t>
  </si>
  <si>
    <t>Anesthesia, Cairo University, Giza, Giza, Egypt</t>
  </si>
  <si>
    <t>Opioid epidemics during the pandemic: Further insights to the same story</t>
  </si>
  <si>
    <t>Ahmed,  Mohamed Shaker</t>
  </si>
  <si>
    <t>Cairo University
Al Ain University</t>
  </si>
  <si>
    <t>Department of Business Administration, Cairo University, Giza, Giza, Egypt, School of Business, Al Ain University, Al Ain, Abu Dhabi, United Arab Emirates</t>
  </si>
  <si>
    <t>2-s2.0-85216121285</t>
  </si>
  <si>
    <t>Wahba, H.</t>
  </si>
  <si>
    <t>Wahba,  Hayam</t>
  </si>
  <si>
    <t>Cairo University (assuming College of Commerce is part of Cairo University)</t>
  </si>
  <si>
    <t>College of Commerce, Cairo, Cairo, Egypt</t>
  </si>
  <si>
    <t>The impact of behavioural biases on the behaviours of informed and uninformed individual stock investors: case of the Egyptian Stock Exchange</t>
  </si>
  <si>
    <t>2-s2.0-105001478000</t>
  </si>
  <si>
    <t>Hendy, A.</t>
  </si>
  <si>
    <t>Hendy,  Abdelaziz</t>
  </si>
  <si>
    <t>Cairo University (implied as the parent institution for College of Nursing)
Explanation: Although the exact name of the university isn't mentioned explicitly, it is typically inferred that the "College of Nursing" belongs to Cairo University due to its location in Cairo, Egypt.</t>
  </si>
  <si>
    <t>College of Nursing, Cairo, Cairo, Egypt</t>
  </si>
  <si>
    <t>Empowering nurse leaders: leveraging financial management practices to foster sustainable healthcare – a mixed-methods study</t>
  </si>
  <si>
    <t>Olalekan, A.O.</t>
  </si>
  <si>
    <t>Olalekan,  Akinrinola</t>
  </si>
  <si>
    <t>Caleb University</t>
  </si>
  <si>
    <t>Department of Accounting, Caleb University, Lagos, Lagos, Nigeria</t>
  </si>
  <si>
    <t>2-s2.0-84894903470</t>
  </si>
  <si>
    <t>Young, M.-E.D.</t>
  </si>
  <si>
    <t>Young,  Maria Elena D.</t>
  </si>
  <si>
    <t>California Adolescent Health Collaborative (official name not specified</t>
  </si>
  <si>
    <t>California Adolescent Health Collaborative, Public Health Institute, Oakland, CA, United States</t>
  </si>
  <si>
    <t>Building economic security today: Making the health-wealth connection in contra costa county's maternal and child health programs</t>
  </si>
  <si>
    <t>2-s2.0-84994588959</t>
  </si>
  <si>
    <t>Camerer, C.F.</t>
  </si>
  <si>
    <t>Camerer,  Colin F.</t>
  </si>
  <si>
    <t>15</t>
  </si>
  <si>
    <t>California Institute of Technology</t>
  </si>
  <si>
    <t>California Institute of Technology, Pasadena, CA, United States</t>
  </si>
  <si>
    <t>The Psychology and Neuroscience of Financial Decision Making</t>
  </si>
  <si>
    <t>2-s2.0-85160100590</t>
  </si>
  <si>
    <t>Salehi, H.</t>
  </si>
  <si>
    <t>Salehi,  Hossein</t>
  </si>
  <si>
    <t>116</t>
  </si>
  <si>
    <t>California Lutheran University</t>
  </si>
  <si>
    <t>Financial Planning Program, California Lutheran University, Thousand Oaks, CA, United States</t>
  </si>
  <si>
    <t>Financial Advice Use and Saving for Children’s College Education: A Propensity Score Matching Approach</t>
  </si>
  <si>
    <t>2-s2.0-85138188288</t>
  </si>
  <si>
    <t>School of Management, California Lutheran University, Thousand Oaks, CA, United States</t>
  </si>
  <si>
    <t>The nexus between investor sophistication and annuity insurance ownership: evidence from FINRA's National Financial Capability Study</t>
  </si>
  <si>
    <t>2-s2.0-85059560357</t>
  </si>
  <si>
    <t>Vasilaky, K.</t>
  </si>
  <si>
    <t>Vasilaky,  Kathryn N.</t>
  </si>
  <si>
    <t>California State Polytechnic University</t>
  </si>
  <si>
    <t>California State Polytechnic University, Pomona, Pomona, CA, United States</t>
  </si>
  <si>
    <t>Can Education Unlock Scale? The Demand Impact of Educational Games on a Large-Scale Unsubsidised Index Insurance Programme in Ethiopia</t>
  </si>
  <si>
    <t>2-s2.0-85188787275</t>
  </si>
  <si>
    <t>de la Cruz, A.</t>
  </si>
  <si>
    <t>de la Cruz,  Andria</t>
  </si>
  <si>
    <t>Department of Civil Engineering, California State Polytechnic University, Pomona, Pomona, CA, United States</t>
  </si>
  <si>
    <t>Public/Private Work Contracting: Factors Influencing Contractor Participation in Southern California</t>
  </si>
  <si>
    <t>Woo, J.</t>
  </si>
  <si>
    <t>Woo,  Jeyoung</t>
  </si>
  <si>
    <t>2-s2.0-105004456469</t>
  </si>
  <si>
    <t>Gao, Y.</t>
  </si>
  <si>
    <t>Gao,  Yumeng</t>
  </si>
  <si>
    <t>California State University</t>
  </si>
  <si>
    <t>California State University, Northridge, Northridge, CA, United States</t>
  </si>
  <si>
    <t>Financial Illiteracy as a Systemic Risk: Implications for Household Resilience and Portfolio Vulnerability</t>
  </si>
  <si>
    <t>2-s2.0-84940643922</t>
  </si>
  <si>
    <t>Pleskus, L.</t>
  </si>
  <si>
    <t>Pleskus,  Lindsay N.</t>
  </si>
  <si>
    <t>Department of Psychology, California State University, Northridge, Northridge, CA, United States</t>
  </si>
  <si>
    <t>Financial information source, knowledge, and practices of college students from diverse backgrounds</t>
  </si>
  <si>
    <t>2-s2.0-85067068846</t>
  </si>
  <si>
    <t>Gill, A.</t>
  </si>
  <si>
    <t>Gill,  Andrew M.</t>
  </si>
  <si>
    <t>Department of Economics, California State University, Fullerton, Fullerton, CA, United States</t>
  </si>
  <si>
    <t>The effects of a financial literacy intervention on the financial and economic knowledge of high school students</t>
  </si>
  <si>
    <t>2-s2.0-85120899629</t>
  </si>
  <si>
    <t>Adams, A.L.</t>
  </si>
  <si>
    <t>Adams,  Annis Lee</t>
  </si>
  <si>
    <t>California State University, East Bay, Hayward, CA, United States</t>
  </si>
  <si>
    <t>Financial literacy resources</t>
  </si>
  <si>
    <t>2-s2.0-105009276887</t>
  </si>
  <si>
    <t>Lim, H.</t>
  </si>
  <si>
    <t>Lim,  Hanna</t>
  </si>
  <si>
    <t>California State University, Fullerton, Fullerton, CA, United States</t>
  </si>
  <si>
    <t>Financial Socialization and Money Scripts: The Moderating Effect of Gender—A Preliminary Examination</t>
  </si>
  <si>
    <t>2-s2.0-105004031024</t>
  </si>
  <si>
    <t>Lobo, R.</t>
  </si>
  <si>
    <t>Lobo,  Rachel</t>
  </si>
  <si>
    <t>College of Business and Economics, California State University, Fullerton, Fullerton, CA, United States</t>
  </si>
  <si>
    <t>Financial education intervention to promote financial well-being in low income mothers</t>
  </si>
  <si>
    <t>2-s2.0-85038601115</t>
  </si>
  <si>
    <t>Tymoigne, E.</t>
  </si>
  <si>
    <t>Tymoigne,  Éric</t>
  </si>
  <si>
    <t>Department of Economics, California State University, Fresno, Fresno, CA, United States</t>
  </si>
  <si>
    <t>U.S. mortgage crisis: Subprime or systemic?</t>
  </si>
  <si>
    <t>2-s2.0-85019956556</t>
  </si>
  <si>
    <t>Lopus, J.S.</t>
  </si>
  <si>
    <t>Lopus,  Jane S.</t>
  </si>
  <si>
    <t>California State University, Long Beach, Long Beach, CA, United States</t>
  </si>
  <si>
    <t>Financial literacy in the twenty-first century: An introduction to the international handbook of financial literacy</t>
  </si>
  <si>
    <t>Plunkett, S.W.</t>
  </si>
  <si>
    <t>Plunkett,  Scott W.</t>
  </si>
  <si>
    <t>2-s2.0-85029692726</t>
  </si>
  <si>
    <t>The Interaction of Financial Attitudes and Financial Knowledge: Evidence for Low-Income Hispanic Families</t>
  </si>
  <si>
    <t>2-s2.0-85038090805</t>
  </si>
  <si>
    <t>The effectiveness of financial literacy instruction: The role of individual development accounts participation and the intensity of instruction</t>
  </si>
  <si>
    <t>2-s2.0-105009065283</t>
  </si>
  <si>
    <t>Equity Allocation Among Young Adults</t>
  </si>
  <si>
    <t>2-s2.0-105015349416</t>
  </si>
  <si>
    <t>Appiah-Kubi, J.</t>
  </si>
  <si>
    <t>Appiah-Kubi,  Jamal</t>
  </si>
  <si>
    <t>California State University, San Bernardino, San Bernardino, CA, United States</t>
  </si>
  <si>
    <t>The complex role of financial hardship in understanding depression among youth in Uganda</t>
  </si>
  <si>
    <t>Stanley, D.</t>
  </si>
  <si>
    <t>Stanley,  Denise L.</t>
  </si>
  <si>
    <t>2-s2.0-85139235073</t>
  </si>
  <si>
    <t>Gonzalez, L.</t>
  </si>
  <si>
    <t>Gonzalez,  Laura</t>
  </si>
  <si>
    <t>Department of Finance, California State University, Long Beach, Long Beach, CA, United States</t>
  </si>
  <si>
    <t>Doing well while doing good? Gender effects in pro-social peer-to-peer lending</t>
  </si>
  <si>
    <t>2-s2.0-85089094807</t>
  </si>
  <si>
    <t>Toosi, N.R.</t>
  </si>
  <si>
    <t>Toosi,  Negin R.</t>
  </si>
  <si>
    <t>Do Financial Literacy Training and Clarifying Pay Calculations Reduce Abuse at Work?</t>
  </si>
  <si>
    <t>Bhattacharya, R.</t>
  </si>
  <si>
    <t>Bhattacharya,  Radha</t>
  </si>
  <si>
    <t>2-s2.0-85138035567</t>
  </si>
  <si>
    <t>Financial literacy in for-profit vs pro-social peer-to-peer lending</t>
  </si>
  <si>
    <t>2-s2.0-105002596919</t>
  </si>
  <si>
    <t>Shafi, K.</t>
  </si>
  <si>
    <t>Shafi,  Kourosh</t>
  </si>
  <si>
    <t>Department of Management, California State University, East Bay, Hayward, CA, United States</t>
  </si>
  <si>
    <t>Firms’ venture capital affiliation, platforms’ “skin in the game” and the success of equity crowdfunding campaigns</t>
  </si>
  <si>
    <t>Ratanasiripong, N.</t>
  </si>
  <si>
    <t>Ratanasiripong,  Nop Thodsama</t>
  </si>
  <si>
    <t>School of Nursing, California State University, Dominguez Hills, Carson, CA, United States</t>
  </si>
  <si>
    <t>2-s2.0-105002004872</t>
  </si>
  <si>
    <t>Leung, C.A.</t>
  </si>
  <si>
    <t>Leung,  Carol A.</t>
  </si>
  <si>
    <t>Social Justice Integration in Clinical Social Work: Teaching with Current Events from the Media</t>
  </si>
  <si>
    <t>2-s2.0-85041533902</t>
  </si>
  <si>
    <t>Doran, J.K.</t>
  </si>
  <si>
    <t>Doran,  Joanna K.</t>
  </si>
  <si>
    <t>California State University, Los Angeles, Los Angeles, CA, United States</t>
  </si>
  <si>
    <t>Infusing Financial Capability and Asset Building Content Into a Community Organizing Class</t>
  </si>
  <si>
    <t>2-s2.0-85090348440</t>
  </si>
  <si>
    <t>Malladi, R.</t>
  </si>
  <si>
    <t>Malladi,  Rama K.</t>
  </si>
  <si>
    <t>California State University, Dominguez Hills, Carson, CA, United States, Los Angeles, Los Angeles, CA, United States</t>
  </si>
  <si>
    <t>KIDS thematic indices: Enabling investors to invest in firms that cater to children</t>
  </si>
  <si>
    <t>Ratanasiripong, P.</t>
  </si>
  <si>
    <t>Ratanasiripong,  Paul</t>
  </si>
  <si>
    <t>College of Education, California State University, Long Beach, Long Beach, CA, United States</t>
  </si>
  <si>
    <t>Bagdasaryan, S.</t>
  </si>
  <si>
    <t>Bagdasaryan,  Sofya</t>
  </si>
  <si>
    <t>2-s2.0-85028575172</t>
  </si>
  <si>
    <t>International handbook of financial literacy</t>
  </si>
  <si>
    <t>2-s2.0-85144465387</t>
  </si>
  <si>
    <t>Cho, S.H.</t>
  </si>
  <si>
    <t>Cho,  Soo Hyun</t>
  </si>
  <si>
    <t>Department of Family and Consumer Sciences, California State University, Long Beach, Long Beach, CA, United States</t>
  </si>
  <si>
    <t>Is Ignorance Bliss? Use of Alternative Financial Services, Financial Knowledge, and Financial Anxiety</t>
  </si>
  <si>
    <t>2-s2.0-85134968303</t>
  </si>
  <si>
    <t>Timmerman, I.</t>
  </si>
  <si>
    <t>Timmerman,  Inga C.</t>
  </si>
  <si>
    <t>Approaches to Saving</t>
  </si>
  <si>
    <t>2-s2.0-84936986418</t>
  </si>
  <si>
    <t>Integration of a Financial Literacy Curriculum in a High School Economics Class: Implications of Varying the Input Mix from an Experiment</t>
  </si>
  <si>
    <t>2-s2.0-85085516074</t>
  </si>
  <si>
    <t>Lyon, E.</t>
  </si>
  <si>
    <t>Lyon,  Elizabeth</t>
  </si>
  <si>
    <t>College of Business Administration, California State University, Sacramento, Sacramento, CA, United States</t>
  </si>
  <si>
    <t>Consumer Misconceptions about Tax Laws: Results from a Survey in the United States</t>
  </si>
  <si>
    <t>2-s2.0-86000231008</t>
  </si>
  <si>
    <t>Celsi, M.F.</t>
  </si>
  <si>
    <t>Celsi,  Mary Wolfinbarger</t>
  </si>
  <si>
    <t>Trying not to spend</t>
  </si>
  <si>
    <t>Catlin, J.R.</t>
  </si>
  <si>
    <t>Catlin,  Jesse R.</t>
  </si>
  <si>
    <t>2-s2.0-85096653873</t>
  </si>
  <si>
    <t>Racial/ethnic differences in holding a retirement saving motive: A decomposition analysis</t>
  </si>
  <si>
    <t>2-s2.0-85010045901</t>
  </si>
  <si>
    <t>Sander, R.L.</t>
  </si>
  <si>
    <t>Sander,  Rebecca L.</t>
  </si>
  <si>
    <t>Evaluation of a continuing education training on client financial capability</t>
  </si>
  <si>
    <t>2-s2.0-85069713832</t>
  </si>
  <si>
    <t>Improving financial literacy of the poor and vulnerable in Indonesia: An empirical analysis</t>
  </si>
  <si>
    <t>Giuffre, A.</t>
  </si>
  <si>
    <t>Giuffre,  Andrea</t>
  </si>
  <si>
    <t>School of Criminology and Criminal Justice, California State University, San Bernardino, San Bernardino, CA, United States</t>
  </si>
  <si>
    <t>Mimura, Y.</t>
  </si>
  <si>
    <t>Mimura,  Yoko</t>
  </si>
  <si>
    <t>Department of Family and Consumer Sciences, California State University, Northridge, Northridge, CA, United States</t>
  </si>
  <si>
    <t>2-s2.0-85114502536</t>
  </si>
  <si>
    <t>Casanova, M.</t>
  </si>
  <si>
    <t>Casanova,  Maria</t>
  </si>
  <si>
    <t>What you think you know can hurt you: Under/over confidence in financial knowledge and preparedness for retirement</t>
  </si>
  <si>
    <t>2-s2.0-85049645575</t>
  </si>
  <si>
    <t>Friedline, T.</t>
  </si>
  <si>
    <t>Friedline,  Terri L.</t>
  </si>
  <si>
    <t>Education and Inclusion, Institute for Policy and Social Research, United States, California State University, Los Angeles, Los Angeles, CA, United States</t>
  </si>
  <si>
    <t>Build financial capability for all</t>
  </si>
  <si>
    <t>2-s2.0-85097489953</t>
  </si>
  <si>
    <t>Center for Economic Education, California State University, Fullerton, Fullerton, CA, United States</t>
  </si>
  <si>
    <t>Financial Education and Financial Attitudes: Evidence From a High School Experiment</t>
  </si>
  <si>
    <t>2-s2.0-77953798461</t>
  </si>
  <si>
    <t>Martin, A.</t>
  </si>
  <si>
    <t>Martin,  Allen</t>
  </si>
  <si>
    <t>Using a financial education curriculum for teens</t>
  </si>
  <si>
    <t>2-s2.0-85139008753</t>
  </si>
  <si>
    <t>Center for Economic Education, California State University, East Bay, Hayward, CA, United States</t>
  </si>
  <si>
    <t>Financial life-skills training and labor market outcomes in Indonesia</t>
  </si>
  <si>
    <t>2-s2.0-84995878828</t>
  </si>
  <si>
    <t>Padua, L.A.</t>
  </si>
  <si>
    <t>Padua,  Larissa A.</t>
  </si>
  <si>
    <t>School of Social Work, California State University, Los Angeles, Los Angeles, CA, United States</t>
  </si>
  <si>
    <t>From Being Unbanked to Becoming Unbanked or Unbankable: Community Experts Describe Financial Practices of Latinos in East Los Angeles</t>
  </si>
  <si>
    <t>California State University, Fullerton, Fullerton, CA, United States, Center for Economic Education, Blacksburg, VA, United States</t>
  </si>
  <si>
    <t>2-s2.0-105003811694</t>
  </si>
  <si>
    <t>Ma’aji, M.M.</t>
  </si>
  <si>
    <t>Ma’aji,  Muhammad M.</t>
  </si>
  <si>
    <t>CamEd Business School (This is a school, not a university. So I'm returning NA.)
NA</t>
  </si>
  <si>
    <t>CamEd Business School, Phnom Penh, Cambodia</t>
  </si>
  <si>
    <t>Cambodia</t>
  </si>
  <si>
    <t>Factors influencing the Islamic Fintech acceptance: moderating role of Islamic financial literacy</t>
  </si>
  <si>
    <t>2-s2.0-85207016883</t>
  </si>
  <si>
    <t>Ly, R.</t>
  </si>
  <si>
    <t>Ly,  Romny</t>
  </si>
  <si>
    <t>Cambodian Mekong University</t>
  </si>
  <si>
    <t>Cambodian Mekong University, Graduate school, Phnom Penh, Cambodia</t>
  </si>
  <si>
    <t>Digital payment systems in an emerging economy</t>
  </si>
  <si>
    <t>2-s2.0-85040661529</t>
  </si>
  <si>
    <t>Shenderovich, Y.</t>
  </si>
  <si>
    <t>Shenderovich,  Yulia</t>
  </si>
  <si>
    <t>Cambridge</t>
  </si>
  <si>
    <t>Institute of Criminology, Cambridge, Cambridgeshire, United Kingdom</t>
  </si>
  <si>
    <t>Do saving promotion interventions increase household savings, consumption, and investments in Sub-Saharan Africa? A systematic review and meta-analysis</t>
  </si>
  <si>
    <t>Chastain, P.S.</t>
  </si>
  <si>
    <t>Chastain,  Parker S.</t>
  </si>
  <si>
    <t>Cambridge (Note that this refers to Cambridge, Massachusetts, USA. However, it's not a specific university but a location. To find a university from this text, you might need more specific information like "Cambridge University" or "Massachusetts Institute of Technology"). In this case, the main university name is NA.</t>
  </si>
  <si>
    <t>Technology Exchange Lab, Cambridge, MA, United States</t>
  </si>
  <si>
    <t>2-s2.0-85117374762</t>
  </si>
  <si>
    <t>Struckell, E.M.</t>
  </si>
  <si>
    <t>Struckell,  Elisabeth M.</t>
  </si>
  <si>
    <t>Cameron School of Business</t>
  </si>
  <si>
    <t>Department of Management, Cameron School of Business, Wilmington, NC, United States</t>
  </si>
  <si>
    <t>Financial literacy and self employment – The moderating effect of gender and race</t>
  </si>
  <si>
    <t>2-s2.0-85201259487</t>
  </si>
  <si>
    <t>Tong, D.H.</t>
  </si>
  <si>
    <t>Tong,  Duong Huu</t>
  </si>
  <si>
    <t>Can Tho University</t>
  </si>
  <si>
    <t>School of Education, Can Tho University, Can Tho, Viet Nam</t>
  </si>
  <si>
    <t>Integrating Financial Education into Math Teaching in Secondary Schools: A Case Study of Teaching Personal Spending</t>
  </si>
  <si>
    <t>2-s2.0-85045789133</t>
  </si>
  <si>
    <t>Buckland, J.</t>
  </si>
  <si>
    <t>Buckland,  Jerry</t>
  </si>
  <si>
    <t>Canadian Mennonite University</t>
  </si>
  <si>
    <t>Menno Simons College, Canadian Mennonite University, Winnipeg, MB, Canada</t>
  </si>
  <si>
    <t>Building financial resilience: Do credit and finance schemes serve or impoverish vulnerable people?</t>
  </si>
  <si>
    <t>2-s2.0-85185932111</t>
  </si>
  <si>
    <t>Redekop School of Business, Canadian Mennonite University, Winnipeg, MB, Canada</t>
  </si>
  <si>
    <t>Financial capability of people with low income: Results from the Canadian financial diaries</t>
  </si>
  <si>
    <t>Nur, W.</t>
  </si>
  <si>
    <t>Nur,  Wendy</t>
  </si>
  <si>
    <t>Canadian Mennonite University, Winnipeg, MB, Canada</t>
  </si>
  <si>
    <t>2-s2.0-85130555427</t>
  </si>
  <si>
    <t>Jooste, L.</t>
  </si>
  <si>
    <t>Jooste,  Leonie</t>
  </si>
  <si>
    <t>Canadian University Dubai</t>
  </si>
  <si>
    <t>Faculty of Management, Canadian University Dubai, Dubai, United Arab Emirates</t>
  </si>
  <si>
    <t>The Behavioural Aspects of Financial Literacy</t>
  </si>
  <si>
    <t>Zamberi Bin Ahmad, S.Z.</t>
  </si>
  <si>
    <t>Zamberi Bin Ahmad,  Syed Zamberi</t>
  </si>
  <si>
    <t>School of Management, Canadian University Dubai, Dubai, United Arab Emirates</t>
  </si>
  <si>
    <t>2-s2.0-105008645977</t>
  </si>
  <si>
    <t>Wen, X.</t>
  </si>
  <si>
    <t>Wen,  Xin</t>
  </si>
  <si>
    <t>Canberra</t>
  </si>
  <si>
    <t>The School of Business, Canberra, ACT, Australia</t>
  </si>
  <si>
    <t>Daughters, Savings and Household Finances</t>
  </si>
  <si>
    <t>2-s2.0-85184755943</t>
  </si>
  <si>
    <t>Canberra (NA if no specific university mentioned)</t>
  </si>
  <si>
    <t>Rural-urban migration, financial literacy, and entrepreneurship</t>
  </si>
  <si>
    <t>2-s2.0-85079153510</t>
  </si>
  <si>
    <t>Graham, P.</t>
  </si>
  <si>
    <t>Graham,  Peter J.</t>
  </si>
  <si>
    <t>Canberra Business School (NA if it was intended to identify only the main university)</t>
  </si>
  <si>
    <t>The Canberra Business School, Canberra, ACT, Australia</t>
  </si>
  <si>
    <t>A Critical Analysis of the Impacts of Financial Literacy and NPM on Village Funds Initiative in Indonesia</t>
  </si>
  <si>
    <t>Harun, H.</t>
  </si>
  <si>
    <t>Harun,  Harun</t>
  </si>
  <si>
    <t>Canberra Business School (This is the educational institution mentioned but it's actually a school within a university rather than the full university name. However, without additional context to identify the parent university, I'll return NA.)</t>
  </si>
  <si>
    <t>Zaman Mir, M.</t>
  </si>
  <si>
    <t>Zaman Mir,  Monir Zaman</t>
  </si>
  <si>
    <t>Canberra Business School (This is the school name within a university, not the main university itself. However, without more specific information, I cannot identify the main university. So, let's return NA for this case.)</t>
  </si>
  <si>
    <t>2-s2.0-85082185776</t>
  </si>
  <si>
    <t>Zeka, B.</t>
  </si>
  <si>
    <t>Zeka,  Bomikazi</t>
  </si>
  <si>
    <t>Canberra University (NA if no university mentioned)</t>
  </si>
  <si>
    <t>Faculty of Business, Government &amp; Law, Canberra, ACT, Australia</t>
  </si>
  <si>
    <t>Retirement funding adequacy in black South African townships</t>
  </si>
  <si>
    <t>2-s2.0-85128352505</t>
  </si>
  <si>
    <t>Veri, F.</t>
  </si>
  <si>
    <t>Veri,  Francesco</t>
  </si>
  <si>
    <t>THE NECESSARY AND SUFFICIENT CONDITIONS FOR RETIREMENT FUNDING ADEQUACY: A FUZZY SET ANALYSIS</t>
  </si>
  <si>
    <t>2-s2.0-85184215399</t>
  </si>
  <si>
    <t>Stirrup, V.</t>
  </si>
  <si>
    <t>Stirrup,  Victoria</t>
  </si>
  <si>
    <t>Canterbury Christ Church University</t>
  </si>
  <si>
    <t>Department of Research and Development, Canterbury Christ Church University, Canterbury, Kent, United Kingdom</t>
  </si>
  <si>
    <t>An examination of service user satisfaction in forensic mental health settings</t>
  </si>
  <si>
    <t>MacInnes, D.</t>
  </si>
  <si>
    <t>MacInnes,  Douglas L.</t>
  </si>
  <si>
    <t>Faculty of Medicine, Canterbury Christ Church University, Canterbury, Kent, United Kingdom</t>
  </si>
  <si>
    <t>Gupta,  Shwati</t>
  </si>
  <si>
    <t>Canterbury Institute of Management</t>
  </si>
  <si>
    <t>Canterbury Institute of Management, Sydney, NSW, Australia</t>
  </si>
  <si>
    <t>Adebayo, J.</t>
  </si>
  <si>
    <t>Adebayo,  Joseph Olusegun</t>
  </si>
  <si>
    <t>Cape Peninsula University of Technology</t>
  </si>
  <si>
    <t>Cape Peninsula University of Technology, Bellville, South Africa</t>
  </si>
  <si>
    <t>South Africa</t>
  </si>
  <si>
    <t>Bulani, J.</t>
  </si>
  <si>
    <t>Bulani,  John G.</t>
  </si>
  <si>
    <t>2-s2.0-85123478968</t>
  </si>
  <si>
    <t>Magoda, Z.</t>
  </si>
  <si>
    <t>Magoda,  Zinzi</t>
  </si>
  <si>
    <t>Department of Entrepreneurship and Business Management, Cape Peninsula University of Technology, Bellville, South Africa</t>
  </si>
  <si>
    <t>An Investigation of the Impact of Financial Literacy and Financial Socialization on Financial Satisfaction: Mediating Role of Financial Risk Attitude</t>
  </si>
  <si>
    <t>2-s2.0-85126177184</t>
  </si>
  <si>
    <t>Kengne, S.K.</t>
  </si>
  <si>
    <t>Kengne,  Sophie Kasse</t>
  </si>
  <si>
    <t>Graduate Centre for Management, Cape Peninsula University of Technology, Bellville, South Africa</t>
  </si>
  <si>
    <t>A resource dependence theory perspective on low savings, cost of capital, leverage and bank valuation in South Africa</t>
  </si>
  <si>
    <t>2-s2.0-85021795062</t>
  </si>
  <si>
    <t>Mason, R.B.</t>
  </si>
  <si>
    <t>Mason,  Roger B.</t>
  </si>
  <si>
    <t>Department of Cost and Management Accounting, Cape Peninsula University of Technology, Bellville, South Africa</t>
  </si>
  <si>
    <t>Access to finance problems for small retail businesses in South Africa: Comparative views from finance seekers (retailers) and finance providers (banks)</t>
  </si>
  <si>
    <t>Bruwer, J.-P.</t>
  </si>
  <si>
    <t>Bruwer,  Juan Pierré</t>
  </si>
  <si>
    <t>Aspeling, J.</t>
  </si>
  <si>
    <t>Aspeling,  Jonathan M.</t>
  </si>
  <si>
    <t>Department of Retail Business Management, Cape Peninsula University of Technology, Bellville, South Africa</t>
  </si>
  <si>
    <t>2-s2.0-85185764697</t>
  </si>
  <si>
    <t>Oke, O.O.</t>
  </si>
  <si>
    <t>Oke,  Oji Okpusa</t>
  </si>
  <si>
    <t>A Literature Review of the Level of Financial Literacy in South Africa</t>
  </si>
  <si>
    <t>Benedict, O.H.</t>
  </si>
  <si>
    <t>Benedict,  Olumide Henrie</t>
  </si>
  <si>
    <t>2-s2.0-85208091136</t>
  </si>
  <si>
    <t>Gao, H.</t>
  </si>
  <si>
    <t>Gao,  Hang</t>
  </si>
  <si>
    <t>Capital University of Economics and Business</t>
  </si>
  <si>
    <t>School of Economics, Capital University of EcoNomics and Business, Beijing, China, Beijing Municipal Institute for Economic and Social Development, Beijing, Beijing, China</t>
  </si>
  <si>
    <t>The effects of financial spatial structure on household financial vulnerability: Evidence from China</t>
  </si>
  <si>
    <t>2-s2.0-85177438138</t>
  </si>
  <si>
    <t>Yang,  Zhixu</t>
  </si>
  <si>
    <t>School of Labor Economics, Capital University of EcoNomics and Business, Beijing, China</t>
  </si>
  <si>
    <t>Characteristics of Chinese Lottery Consumers’ Financial Literacy and its Relationship with Problem Lottery Gambling</t>
  </si>
  <si>
    <t>Yin, Z.</t>
  </si>
  <si>
    <t>Yin,  Zhichao</t>
  </si>
  <si>
    <t>School of Finance, Capital University of EcoNomics and Business, Beijing, China</t>
  </si>
  <si>
    <t>2-s2.0-105007162121</t>
  </si>
  <si>
    <t>Li, J.</t>
  </si>
  <si>
    <t>Li,  Jialong</t>
  </si>
  <si>
    <t>Strategic wealth management for Chinese households: navigating liquid and illiquid assets for overseas education planning</t>
  </si>
  <si>
    <t>Wang,  Jianqiu</t>
  </si>
  <si>
    <t>2-s2.0-85158858066</t>
  </si>
  <si>
    <t>Provincial Marketization and Individual Financial Literacy in China</t>
  </si>
  <si>
    <t>2-s2.0-105001982528</t>
  </si>
  <si>
    <t>Wu, W.</t>
  </si>
  <si>
    <t>Wu,  Weixing</t>
  </si>
  <si>
    <t>Targeted monetary policy and household business credit access: Based on the credit asset pledge relending policy</t>
  </si>
  <si>
    <t>2-s2.0-105014499286</t>
  </si>
  <si>
    <t>Capital University of EcoNomics and Business, Beijing, China</t>
  </si>
  <si>
    <t>Digital finance and household retirement planning: Evidence from China</t>
  </si>
  <si>
    <t>2-s2.0-85196054690</t>
  </si>
  <si>
    <t>Financial services in China: Why not choose joint-stock commercial banks?</t>
  </si>
  <si>
    <t>2-s2.0-85120055989</t>
  </si>
  <si>
    <t>Ullah, R.</t>
  </si>
  <si>
    <t>Ullah,  Rizwan</t>
  </si>
  <si>
    <t>Capital University of Science &amp; Technology</t>
  </si>
  <si>
    <t>Business and Finance, Capital University of Science &amp; Technology, Islamabad, Islamabad, Pakistan</t>
  </si>
  <si>
    <t>Building new venture success through internal capabilities; is business model innovation a missing link?</t>
  </si>
  <si>
    <t>2-s2.0-105017279797</t>
  </si>
  <si>
    <t>Rodriguez, J.G.E.</t>
  </si>
  <si>
    <t>Rodriguez,  Julian Gabril E.</t>
  </si>
  <si>
    <t>Caraga State University</t>
  </si>
  <si>
    <t>Caraga State University, Butuan, Agusan Del Norte, Philippines</t>
  </si>
  <si>
    <t>Experiencing investment scams in the Philippines: an interpretative phenomenological analysis of victims’ financial decision-making</t>
  </si>
  <si>
    <t>Lopez, R.P.</t>
  </si>
  <si>
    <t>Lopez,  Roselyn P.</t>
  </si>
  <si>
    <t>Cuadra, J.M.</t>
  </si>
  <si>
    <t>Cuadra,  Jefferson Maban</t>
  </si>
  <si>
    <t>Department of General Education, Caraga State University, Butuan, Agusan Del Norte, Philippines</t>
  </si>
  <si>
    <t>Mandras, Y.S.</t>
  </si>
  <si>
    <t>Mandras,  Ysabel S.</t>
  </si>
  <si>
    <t>Belardo, H.A.B.</t>
  </si>
  <si>
    <t>Belardo,  Halyssa Angel B.</t>
  </si>
  <si>
    <t>Raya, M.R.</t>
  </si>
  <si>
    <t>Raya,  Mary Rose</t>
  </si>
  <si>
    <t>2-s2.0-33646403827</t>
  </si>
  <si>
    <t>Mellett, H.</t>
  </si>
  <si>
    <t>Mellett,  Howard J.</t>
  </si>
  <si>
    <t>Cardiff Business School</t>
  </si>
  <si>
    <t>Cardiff Business School, Cardiff, Wales, United Kingdom</t>
  </si>
  <si>
    <t>Health care managers' financial skills: Measurement, analysis and implications</t>
  </si>
  <si>
    <t>2-s2.0-105010654801</t>
  </si>
  <si>
    <t>Bowen, R.</t>
  </si>
  <si>
    <t>Bowen,  Robert</t>
  </si>
  <si>
    <t>Business Survival of Rural Entrepreneurs: A Systematic Literature Review and Future Research Agenda; Kelangsungan Perniagaan Usahawan Luar Bandar: Ulasan Literatur Sistematik dan Agenda Penyelidikan Masa Depan</t>
  </si>
  <si>
    <t>2-s2.0-44949284331</t>
  </si>
  <si>
    <t>Peel, M.J.</t>
  </si>
  <si>
    <t>Peel,  Michael J.</t>
  </si>
  <si>
    <t>The determinants of students' financial awareness-Some UK evidence</t>
  </si>
  <si>
    <t>2-s2.0-84986550996</t>
  </si>
  <si>
    <t>Dhanani, A.</t>
  </si>
  <si>
    <t>Dhanani,  Alpa</t>
  </si>
  <si>
    <t>Corporate share repurchases in the UK Perceptions and practices of corporate managers and investors</t>
  </si>
  <si>
    <t>Groves, R.E.V.</t>
  </si>
  <si>
    <t>Groves,  Roger E.V.</t>
  </si>
  <si>
    <t>Pendlebury, M.W.</t>
  </si>
  <si>
    <t>Pendlebury,  Maurice W.</t>
  </si>
  <si>
    <t>Marriott, D.N.</t>
  </si>
  <si>
    <t>Marriott,  D. Neil</t>
  </si>
  <si>
    <t>2-s2.0-77951287490</t>
  </si>
  <si>
    <t>Rezgui, Y.</t>
  </si>
  <si>
    <t>Rezgui,  Yacine Y.</t>
  </si>
  <si>
    <t>Cardiff University</t>
  </si>
  <si>
    <t>School of Engineering, Cardiff University, Cardiff, South Glamorgan, Wales, United Kingdom</t>
  </si>
  <si>
    <t>Exploring the potential of SME alliances in the construction sector</t>
  </si>
  <si>
    <t>Miles, J.</t>
  </si>
  <si>
    <t>Miles,  John C.</t>
  </si>
  <si>
    <t>2-s2.0-85195468127</t>
  </si>
  <si>
    <t>Khan, N.U.</t>
  </si>
  <si>
    <t>Khan,  Naimat U.</t>
  </si>
  <si>
    <t>Cardiff University (assuming "Cardiff School of Management" is a part of this institution)</t>
  </si>
  <si>
    <t>Cardiff School of Management, Cardiff, Wales, United Kingdom</t>
  </si>
  <si>
    <t>The role of digital payments in overspending behavior: a mental accounting perspective</t>
  </si>
  <si>
    <t>2-s2.0-85192297144</t>
  </si>
  <si>
    <t>Samuel, B.</t>
  </si>
  <si>
    <t>Samuel,  Binny M.</t>
  </si>
  <si>
    <t>Carl H. Lindner College (of Business)</t>
  </si>
  <si>
    <t>Carl H. Lindner College of Business, Cincinnati, OH, United States</t>
  </si>
  <si>
    <t>The interdependence of financial literacy and crypto literacy</t>
  </si>
  <si>
    <t>2-s2.0-105022167217</t>
  </si>
  <si>
    <t>Yu, T.</t>
  </si>
  <si>
    <t>Yu,  Tong</t>
  </si>
  <si>
    <t>Carl H. Lindner College of Business</t>
  </si>
  <si>
    <t>Department of Finance, Carl H. Lindner College of Business, Cincinnati, OH, United States</t>
  </si>
  <si>
    <t>Applying Generative Artificial Intelligence in Financial Literacy Research: A Demonstration</t>
  </si>
  <si>
    <t>2-s2.0-85100558070</t>
  </si>
  <si>
    <t>Grawe, N.D.</t>
  </si>
  <si>
    <t>Grawe,  Nathan D.</t>
  </si>
  <si>
    <t>Carleton College</t>
  </si>
  <si>
    <t>Carleton College, USA, Northfield, MN, United States</t>
  </si>
  <si>
    <t>Roots and Seeds: Finding Our Place in the Social Practice Nexus That Is Quantitative Literacy</t>
  </si>
  <si>
    <t>2-s2.0-105004785581</t>
  </si>
  <si>
    <t>Gruehl, K.</t>
  </si>
  <si>
    <t>Gruehl,  Kaitlin</t>
  </si>
  <si>
    <t>671-680</t>
  </si>
  <si>
    <t>Carleton University</t>
  </si>
  <si>
    <t>Carleton University, Ottawa, ON, Canada</t>
  </si>
  <si>
    <t>Paying off: How feminist financial plans can transform higher education</t>
  </si>
  <si>
    <t>2-s2.0-85087171189</t>
  </si>
  <si>
    <t>Robson, J.</t>
  </si>
  <si>
    <t>Robson,  Jennifer</t>
  </si>
  <si>
    <t>Clayton H. Riddell Graduate Program in Political Management, Carleton University, Ottawa, ON, Canada</t>
  </si>
  <si>
    <t>Gender differences in financial knowledge, attitudes, and behaviors: Accounting for socioeconomic disparities and psychological traits</t>
  </si>
  <si>
    <t>2-s2.0-85068338262</t>
  </si>
  <si>
    <t>Phillips, S.D.</t>
  </si>
  <si>
    <t>Phillips,  Susan D.</t>
  </si>
  <si>
    <t>School of Public Policy and Administration, Carleton University, Ottawa, ON, Canada</t>
  </si>
  <si>
    <t>Inching to Impact: The Demand Side of Social Impact Investing</t>
  </si>
  <si>
    <t>Peetz, J.</t>
  </si>
  <si>
    <t>Peetz,  Johanna</t>
  </si>
  <si>
    <t>Department of Psychology, Carleton University, Ottawa, ON, Canada</t>
  </si>
  <si>
    <t>2-s2.0-0042320702</t>
  </si>
  <si>
    <t>Alexander, G.J.</t>
  </si>
  <si>
    <t>Alexander,  Gordon J.</t>
  </si>
  <si>
    <t>Carlson School of Management</t>
  </si>
  <si>
    <t>Carlson School of Management, Minneapolis, MN, United States</t>
  </si>
  <si>
    <t>Does mutual fund disclosure at banks matter? Evidence from a survey of investors</t>
  </si>
  <si>
    <t>2-s2.0-85064533334</t>
  </si>
  <si>
    <t>Sojourner, A.</t>
  </si>
  <si>
    <t>Sojourner,  Aaron J.</t>
  </si>
  <si>
    <t>Department of Work and Organizations, Carlson School of Management, Minneapolis, MN, United States</t>
  </si>
  <si>
    <t>PREDICTING RETIREMENT SAVINGS USING SURVEY MEASURES OF EXPONENTIAL-GROWTH BIAS AND PRESENT BIAS</t>
  </si>
  <si>
    <t>2-s2.0-85015607826</t>
  </si>
  <si>
    <t>Carlson School of Management, Minneapolis, MN, United States, Office of Economic Analysis, United States Securities and Exchange Commission, Washington, D.C., DC, United States</t>
  </si>
  <si>
    <t>Investor self-selection: Evidence from a mutual fund survey</t>
  </si>
  <si>
    <t>Manchester, C.F.</t>
  </si>
  <si>
    <t>Manchester,  Colleen Flaherty</t>
  </si>
  <si>
    <t>2-s2.0-85018547008</t>
  </si>
  <si>
    <t>Meserve, R.A.</t>
  </si>
  <si>
    <t>Meserve,  Richard A.</t>
  </si>
  <si>
    <t>Carnegie Institution of Washington</t>
  </si>
  <si>
    <t>Carnegie Institution of Washington, Washington, D.C., DC, United States</t>
  </si>
  <si>
    <t>The future of nuclear power in the united states</t>
  </si>
  <si>
    <t>2-s2.0-85018421848</t>
  </si>
  <si>
    <t>The Future of Nuclear Power in the United States</t>
  </si>
  <si>
    <t>2-s2.0-77954200107</t>
  </si>
  <si>
    <t>Bruine De Bruin, W.B.</t>
  </si>
  <si>
    <t>Bruine De Bruin,  Wändi</t>
  </si>
  <si>
    <t>52</t>
  </si>
  <si>
    <t>Carnegie Mellon University</t>
  </si>
  <si>
    <t>Department of Social and Decision Sciences, College of Engineering, Pittsburgh, PA, United States</t>
  </si>
  <si>
    <t>Expectations of inflation: The role of demographic variables, expectation formation, and financial literacy</t>
  </si>
  <si>
    <t>2-s2.0-84928399594</t>
  </si>
  <si>
    <t>Zafar, B.</t>
  </si>
  <si>
    <t>Zafar,  Basit</t>
  </si>
  <si>
    <t>Federal Reserve Bank of New York, New York, NY, United States, Leeds University Business School, Leeds, West Yorkshire, United Kingdom, Carnegie Mellon University, Pittsburgh, PA, United States</t>
  </si>
  <si>
    <t>Inflation expectations and behavior: Do survey respondents act on their beliefs?</t>
  </si>
  <si>
    <t>Fischhoff, B.</t>
  </si>
  <si>
    <t>Fischhoff,  Baruch</t>
  </si>
  <si>
    <t>2-s2.0-84978632010</t>
  </si>
  <si>
    <t>Tong, O.</t>
  </si>
  <si>
    <t>Tong,  Owen</t>
  </si>
  <si>
    <t>HCI Institute, Carnegie Mellon University, Pittsburgh, PA, United States</t>
  </si>
  <si>
    <t>Teens, parents, and financial literacy</t>
  </si>
  <si>
    <t>2-s2.0-85134992124</t>
  </si>
  <si>
    <t>Padman, R.</t>
  </si>
  <si>
    <t>Padman,  Rema</t>
  </si>
  <si>
    <t>Carnegie Mellon University, Pittsburgh, PA, United States</t>
  </si>
  <si>
    <t>Association of Health Insurance Literacy With Financial Hardship in Patients With Cancer</t>
  </si>
  <si>
    <t>2-s2.0-79953004600</t>
  </si>
  <si>
    <t>Measuring consumer uncertainty about future inflation</t>
  </si>
  <si>
    <t>Zimmerman, J.</t>
  </si>
  <si>
    <t>Zimmerman,  John</t>
  </si>
  <si>
    <t>Downs, J.S.</t>
  </si>
  <si>
    <t>Downs,  Julie S.</t>
  </si>
  <si>
    <t>Era, N.</t>
  </si>
  <si>
    <t>Era,  Nanako</t>
  </si>
  <si>
    <t>Ahn, J.Y.</t>
  </si>
  <si>
    <t>Ahn,  Ji-young</t>
  </si>
  <si>
    <t>Bruine De Bruin, W.</t>
  </si>
  <si>
    <t>Van der Klaauw, W.</t>
  </si>
  <si>
    <t>Van der Klaauw,  Wilbert</t>
  </si>
  <si>
    <t>2-s2.0-85049393791</t>
  </si>
  <si>
    <t>Jiang, L.</t>
  </si>
  <si>
    <t>Jiang,  Li</t>
  </si>
  <si>
    <t>Heinz College, Carnegie Mellon University, Pittsburgh, PA, United States</t>
  </si>
  <si>
    <t>Millennial-style learning: Search intensity, decision making, and information sharing</t>
  </si>
  <si>
    <t>Armantier, O.</t>
  </si>
  <si>
    <t>Armantier,  Olivier</t>
  </si>
  <si>
    <t>Amick, S.</t>
  </si>
  <si>
    <t>Amick,  Sarah</t>
  </si>
  <si>
    <t>Forlizzi, J.</t>
  </si>
  <si>
    <t>Forlizzi,  Jodi L.</t>
  </si>
  <si>
    <t>2-s2.0-84864821636</t>
  </si>
  <si>
    <t>Department of Social and Decision Sciences, Carnegie Mellon University, Pittsburgh, PA, United States, College of Engineering, Pittsburgh, PA, United States</t>
  </si>
  <si>
    <t>Inappropriate Confidence and Retirement Planning: Four Studies with a National Sample</t>
  </si>
  <si>
    <t>Topa, G.</t>
  </si>
  <si>
    <t>Topa,  Giorgio</t>
  </si>
  <si>
    <t>Finkenaur, J.</t>
  </si>
  <si>
    <t>Finkenaur,  Justin</t>
  </si>
  <si>
    <t>2-s2.0-0346800172</t>
  </si>
  <si>
    <t>Wright, A.</t>
  </si>
  <si>
    <t>Wright,  Arnold M.</t>
  </si>
  <si>
    <t>Carroll School of Management</t>
  </si>
  <si>
    <t>Department of Accounting, Carroll School of Management, Chestnut Hill, MA, United States</t>
  </si>
  <si>
    <t>Audit committee effectiveness and financial reporting quality: Implications for auditor independence</t>
  </si>
  <si>
    <t>Cohen, J.</t>
  </si>
  <si>
    <t>Cohen,  Jeffrey R.</t>
  </si>
  <si>
    <t>2-s2.0-105011090238</t>
  </si>
  <si>
    <t>Rodriguez, R.A.</t>
  </si>
  <si>
    <t>Rodriguez,  Rocio Aguila</t>
  </si>
  <si>
    <t>255</t>
  </si>
  <si>
    <t>Case Western Reserve University</t>
  </si>
  <si>
    <t>Case Western Reserve University, Cleveland, OH, United States</t>
  </si>
  <si>
    <t>Acceptability of a Web-Based Financial Education Intervention for Latino Caregivers: Mixed Methods Evaluation</t>
  </si>
  <si>
    <t>Meyer, K.</t>
  </si>
  <si>
    <t>Meyer,  Kylie Nicole</t>
  </si>
  <si>
    <t>2-s2.0-38249005179</t>
  </si>
  <si>
    <t>Aram, J.D.</t>
  </si>
  <si>
    <t>Aram,  John D.</t>
  </si>
  <si>
    <t>Attitudes and behaviors of informal investors toward early-stage investments, technology-based ventures, and coinvestors</t>
  </si>
  <si>
    <t>Silva, D.</t>
  </si>
  <si>
    <t>Silva,  David</t>
  </si>
  <si>
    <t>2-s2.0-85017354048</t>
  </si>
  <si>
    <t>Shi, L.</t>
  </si>
  <si>
    <t>Shi,  Lihong</t>
  </si>
  <si>
    <t>Department of Anthropology, Case Western Reserve University, Cleveland, OH, United States</t>
  </si>
  <si>
    <t>The New Rich and Their Unplanned Births: Stratified Reproduction under China's Birth-planning Policy</t>
  </si>
  <si>
    <t>2-s2.0-85189968412</t>
  </si>
  <si>
    <t>Šubić, R.</t>
  </si>
  <si>
    <t>Šubić,  Roman</t>
  </si>
  <si>
    <t>Catholic University of Croatia</t>
  </si>
  <si>
    <t>Catholic University of Croatia, Zagreb, Croatia</t>
  </si>
  <si>
    <t>Croatia</t>
  </si>
  <si>
    <t>THE ROLE OF FINANCIAL LITERACY AND WILLINGNESS TO LEARN FINANCE IN DRIVING GEN-Z PROPENCITY TOWARD ENTREPRENEURSHIP AND INVESTEMENTS IN SECURITIES; FINANCIJSKA PISMENOST I SPREMNOST NA UČENJE O FINANCIJAMA KAO ČIMBENICI SKLONOSTI PRIPADNIKA GENERACIJE Z PODUZETNIŠTVU I ULAGANJU NA TRŽIŠTU KAPITALA</t>
  </si>
  <si>
    <t>2-s2.0-85134008249</t>
  </si>
  <si>
    <t>Croatian National Bank, Zagreb, Croatia, Catholic University of Croatia, Zagreb, Croatia</t>
  </si>
  <si>
    <t>UNDERSTANDING DRIVERS OF CONSUMER LOYALTY IN THE BANKING INDUSTRY: A COMPARATIVE STUDY OF GENERATION Z INDIVIDUALS EXHIBITING HIGH VS. LOW FINANCIAL LITERACY; RAZUMIJEVANJE POKRETAČA LOJALNOSTI POTROŠAČA U BANKARSKOJ DJELATNOSTI: KOMPARATIVNO ISTRAŽIVANJE POJEDINACA IZ GENERACIJE Z S VISOKOM I NISKOM FINANCIJSKOM PISMENOŠĆU</t>
  </si>
  <si>
    <t>2-s2.0-85191164666</t>
  </si>
  <si>
    <t>Amoako, D.</t>
  </si>
  <si>
    <t>Amoako,  Doris</t>
  </si>
  <si>
    <t>Catholic University of Ghana</t>
  </si>
  <si>
    <t>Department of Finance, Catholic University of Ghana, Sunyani, Ghana</t>
  </si>
  <si>
    <t>Financial literacy induced financial well-being in Ghana: Does financial inclusion mediate?</t>
  </si>
  <si>
    <t>Nutassey, V.A.</t>
  </si>
  <si>
    <t>Nutassey,  Victoria Abena</t>
  </si>
  <si>
    <t>2-s2.0-85201536280</t>
  </si>
  <si>
    <t>Catholic University of Ghana
University of KwaZulu-Natal</t>
  </si>
  <si>
    <t>Faculty of Economics and Business Administration, Catholic University of Ghana, Sunyani, Ghana, School of Accounting, University of KwaZulu-Natal, Durban, KwaZulu-Natal, South Africa</t>
  </si>
  <si>
    <t>Enhancing Inclusive Finance in Sub-Saharan Africa: The Collaborative Role of Economic Freedom and Innovative Facilities</t>
  </si>
  <si>
    <t>2-s2.0-85187259504</t>
  </si>
  <si>
    <t>Park, C.-W.</t>
  </si>
  <si>
    <t>Park,  Cheol-woo</t>
  </si>
  <si>
    <t>Catholic University of Pusan</t>
  </si>
  <si>
    <t>Department of Software, Catholic University of Pusan, Busan, South Korea</t>
  </si>
  <si>
    <t>A Study on the Impact of Financial Literacy and Digital Capabilities on Entrepreneurial Intention: Mediating Effect of Entrepreneurship</t>
  </si>
  <si>
    <t>2-s2.0-105010965219</t>
  </si>
  <si>
    <t>Guerini, C.</t>
  </si>
  <si>
    <t>Guerini,  Carolina</t>
  </si>
  <si>
    <t>Cattaneo University
Università Bocconi</t>
  </si>
  <si>
    <t>Cattaneo University, Castellanza, VA, Italy, SDA Bocconi, Italy, BAFFI Centre on Economics, Università Bocconi, Milan, Italy</t>
  </si>
  <si>
    <t>Financial Education for All: Detecting Barriers and Transforming Needs into Demand. Evidence from the Italian Population</t>
  </si>
  <si>
    <t>2-s2.0-85116721392</t>
  </si>
  <si>
    <t>Sebastião, R.</t>
  </si>
  <si>
    <t>Sebastião,  Rui</t>
  </si>
  <si>
    <t>Católica</t>
  </si>
  <si>
    <t>Católica Porto Business School, Porto, Porto, Portugal</t>
  </si>
  <si>
    <t>Are business students more financially literate? Evidence of differences in financial literacy amongst Portuguese college students</t>
  </si>
  <si>
    <t>Silva, S.</t>
  </si>
  <si>
    <t>Silva,  Susana C.</t>
  </si>
  <si>
    <t>2-s2.0-85182236177</t>
  </si>
  <si>
    <t>Godinho, P.</t>
  </si>
  <si>
    <t>Godinho,  Pedro</t>
  </si>
  <si>
    <t>CeBER (Centre for Business and Economics Research) is not a university but rather a research center. No specific university name is provided in the given affiliation text. Therefore, the main university name would be NA.</t>
  </si>
  <si>
    <t>Centre for Business and Economics Research (CeBER), Coimbra, Portugal</t>
  </si>
  <si>
    <t>Financial literacy bias: a comparison between students and nonstudents</t>
  </si>
  <si>
    <t>2-s2.0-85117169621</t>
  </si>
  <si>
    <t>Gama, P.</t>
  </si>
  <si>
    <t>Gama,  Paulo Miguel</t>
  </si>
  <si>
    <t>CeBER (Centre for Business and Economics Research) is not a university, it's a research center. Therefore, the main university name from this affiliation text cannot be extracted as there is no university provided in the given information. The answer would be NA.</t>
  </si>
  <si>
    <t>Does financial literacy “grease the wheels” of the loans market? A note</t>
  </si>
  <si>
    <t>2-s2.0-85122309219</t>
  </si>
  <si>
    <t>Augusto, M.</t>
  </si>
  <si>
    <t>Augusto,  Mário</t>
  </si>
  <si>
    <t>CeBER (Centre for Business and Economics Research) is not a university, so it does not contain the main university name. The affiliation text provided does not specify a university, thus NA would be the correct response in this case.</t>
  </si>
  <si>
    <t>Reaching Financial Inclusion: Necessary and Sufficient Conditions</t>
  </si>
  <si>
    <t>2-s2.0-85047664736</t>
  </si>
  <si>
    <t>Coelho, F.</t>
  </si>
  <si>
    <t>Coelho,  Filipe Jorge Fernandes</t>
  </si>
  <si>
    <t>CeBER does not directly indicate a specific university. However, Coimbra, Portugal is the location associated with it. The main university in Coimbra, Portugal is the University of Coimbra, but without explicit mention, it's impossible to confirm with certainty that this is where CeBER is located or affiliated with. Therefore, I would return NA for this specific instance.</t>
  </si>
  <si>
    <t>Mindfulness, Money Attitudes, and Credit</t>
  </si>
  <si>
    <t>Silva, N.</t>
  </si>
  <si>
    <t>Silva,  Nuno Miguel Barateiro Gonçalves</t>
  </si>
  <si>
    <t>CeBER, Coimbra, Portugal does not explicitly mention a specific university name. Therefore, I would return NA.</t>
  </si>
  <si>
    <t>Sol Murta, F.</t>
  </si>
  <si>
    <t>Sol Murta,  Fátima</t>
  </si>
  <si>
    <t>CeBER, Coimbra, Portugal does not explicitly mention a university name. Therefore, NA.</t>
  </si>
  <si>
    <t>2-s2.0-70350459667</t>
  </si>
  <si>
    <t>Coda Moscarola, F.</t>
  </si>
  <si>
    <t>Coda Moscarola,  Flavia</t>
  </si>
  <si>
    <t>CeRP (official name not provided)</t>
  </si>
  <si>
    <t>Center for Research on Pensions and Welfare Policies (CeRP), Torino, Italy</t>
  </si>
  <si>
    <t>How to strengthen the credibility of the Italian pension reform</t>
  </si>
  <si>
    <t>2-s2.0-85211144424</t>
  </si>
  <si>
    <t>Picardal, M.T.</t>
  </si>
  <si>
    <t>Picardal,  Marchee T.</t>
  </si>
  <si>
    <t>Cebu Normal University</t>
  </si>
  <si>
    <t>College of Teacher Education, Cebu Normal University, Cebu, Central Visayas, Philippines</t>
  </si>
  <si>
    <t>Predictors of beginning teachers’ teaching performance</t>
  </si>
  <si>
    <t>Perez, N.B.</t>
  </si>
  <si>
    <t>Perez,  Noremay B.</t>
  </si>
  <si>
    <t>2-s2.0-85143062463</t>
  </si>
  <si>
    <t>Garcia, L.L.</t>
  </si>
  <si>
    <t>Garcia,  Laurence Lascuña</t>
  </si>
  <si>
    <t>Center for Research and Development, Cebu Normal University, Cebu, Central Visayas, Philippines</t>
  </si>
  <si>
    <t>Predictive capacity of country inflation rate to life expectancy at birth</t>
  </si>
  <si>
    <t>Ocat, J.R.M.</t>
  </si>
  <si>
    <t>Ocat,  Jose Rey M.</t>
  </si>
  <si>
    <t>Balo, V.T.M.</t>
  </si>
  <si>
    <t>Balo,  Vincent Theodore M.</t>
  </si>
  <si>
    <t>Rabago, S.B.</t>
  </si>
  <si>
    <t>Rabago,  Steven B.</t>
  </si>
  <si>
    <t>Bacus, R.C.</t>
  </si>
  <si>
    <t>Bacus,  Remedios C.</t>
  </si>
  <si>
    <t>College of Teacher Education, Cebu Normal University, Cebu, Central Visayas, Philippines, Institute for Research in Innovative Instructional Delivery, Cebu Normal University, Cebu, Central Visayas, Philippines</t>
  </si>
  <si>
    <t>2-s2.0-85143908092</t>
  </si>
  <si>
    <t>Avila, D.</t>
  </si>
  <si>
    <t>Avila,  Denilin</t>
  </si>
  <si>
    <t>Cebu Technological University</t>
  </si>
  <si>
    <t>College of Technology, Cebu Technological University, Cebu, Cebu, Philippines</t>
  </si>
  <si>
    <t>Community extension MSME's entrepreneurial activities in relation to poverty reduction</t>
  </si>
  <si>
    <t>Batican, I.</t>
  </si>
  <si>
    <t>Batican,  Ivy</t>
  </si>
  <si>
    <t>College of Management and Entrepreneurship, Cebu Technological University, Cebu, Cebu, Philippines</t>
  </si>
  <si>
    <t>Costan, F.</t>
  </si>
  <si>
    <t>Costan,  Felix C.</t>
  </si>
  <si>
    <t>College of Education, Cebu Technological University, Cebu, Cebu, Philippines</t>
  </si>
  <si>
    <t>Alcantara, G.</t>
  </si>
  <si>
    <t>Alcantara,  Gerly A.</t>
  </si>
  <si>
    <t>Valle, L.</t>
  </si>
  <si>
    <t>Valle,  Lislee C.</t>
  </si>
  <si>
    <t>Olivar, G.M.</t>
  </si>
  <si>
    <t>Olivar,  Gladies Mae</t>
  </si>
  <si>
    <t>General, E.</t>
  </si>
  <si>
    <t>General,  Edralin A.</t>
  </si>
  <si>
    <t>Kilat, R.V.</t>
  </si>
  <si>
    <t>Kilat,  Ronnel Victor B.</t>
  </si>
  <si>
    <t>Costan, E.</t>
  </si>
  <si>
    <t>Costan,  Emily C.</t>
  </si>
  <si>
    <t>2-s2.0-105018125997</t>
  </si>
  <si>
    <t>Arcari, C.M.</t>
  </si>
  <si>
    <t>Arcari,  Christine M.</t>
  </si>
  <si>
    <t>Celia Scott Weatherhead School of Public Health and Tropical Medicine (This is the school name here, not the university. However, without knowing the parent institution, I can't provide a specific university name.)</t>
  </si>
  <si>
    <t>Department of Epidemiology, Celia Scott Weatherhead School of Public Health and Tropical Medicine, New Orleans, LA, United States</t>
  </si>
  <si>
    <t>Factors influencing well-being among first-generation students of color pursuing graduate-level degrees in public health: A qualitative study</t>
  </si>
  <si>
    <t>Theall, K.P.</t>
  </si>
  <si>
    <t>Theall,  Katherine P.</t>
  </si>
  <si>
    <t>Celia Scott Weatherhead School of Public Health and Tropical Medicine (This school might be part of a larger university, but the text provided does not specify the main university name. Hence, I'm unable to identify it accurately.)</t>
  </si>
  <si>
    <t>Department of Sociology, Celia Scott Weatherhead School of Public Health and Tropical Medicine, New Orleans, LA, United States</t>
  </si>
  <si>
    <t>Wu, K.</t>
  </si>
  <si>
    <t>Wu,  Kimberly</t>
  </si>
  <si>
    <t>Celia Scott Weatherhead School of Public Health and Tropical Medicine (This text includes a school name but not a university one. If the school is part of a larger university, I cannot determine it from this information.)</t>
  </si>
  <si>
    <t>Yu, J.-Y.</t>
  </si>
  <si>
    <t>Yu,  Junyan</t>
  </si>
  <si>
    <t>Center for Monetary and Financial Studies (No direct mention of the host university, so it's assumed to be affiliated with a university named after its location, Madrid, hence NA cannot be returned here)</t>
  </si>
  <si>
    <t>Center for Monetary and Financial Studies, Madrid, Madrid, Spain</t>
  </si>
  <si>
    <t>2-s2.0-85059509934</t>
  </si>
  <si>
    <t>Herpacio, C.L.</t>
  </si>
  <si>
    <t>Herpacio,  Charles Allen L.</t>
  </si>
  <si>
    <t>Central Bicol State University of Agriculture</t>
  </si>
  <si>
    <t>Department of Agribusiness, Central Bicol State University of Agriculture, Pili, Camarines Sur, Philippines</t>
  </si>
  <si>
    <t>Impact assessment of state assistance program to agri-based micro, small and medium enterprises in the Philippines</t>
  </si>
  <si>
    <t>Hidalgo, H.A.</t>
  </si>
  <si>
    <t>Hidalgo,  Hanilyn A.</t>
  </si>
  <si>
    <t>2-s2.0-105013863618</t>
  </si>
  <si>
    <t>Zhou, Y.</t>
  </si>
  <si>
    <t>Zhou,  Yifu</t>
  </si>
  <si>
    <t>Central China Normal University</t>
  </si>
  <si>
    <t>School of Information Management, Central China Normal University, Wuhan, Hubei, China</t>
  </si>
  <si>
    <t>Dawn in enterprises' financial difficulties: The significance of digital financial awareness in mitigating hardship</t>
  </si>
  <si>
    <t>2-s2.0-0033800670</t>
  </si>
  <si>
    <t>Geraci, V.W.</t>
  </si>
  <si>
    <t>Geraci,  Victor W.</t>
  </si>
  <si>
    <t>Central Connecticut State University</t>
  </si>
  <si>
    <t>Department of History, Central Connecticut State University, New Britain, CT, United States</t>
  </si>
  <si>
    <t>The family wine-farm: Vintibusiness style</t>
  </si>
  <si>
    <t>2-s2.0-85206874606</t>
  </si>
  <si>
    <t>Enciso, R.C.</t>
  </si>
  <si>
    <t>Enciso,  Renalyn C.</t>
  </si>
  <si>
    <t>Central Luzon State University</t>
  </si>
  <si>
    <t>Department of Business Administration, Central Luzon State University, Munoz, Philippines</t>
  </si>
  <si>
    <t>Measuring Financial Well-Being in Generation Z in Indonesia; Medición del bienestar financiero de la Generación Z en Indonesia</t>
  </si>
  <si>
    <t>2-s2.0-84901048955</t>
  </si>
  <si>
    <t>Whitaker, E.A.</t>
  </si>
  <si>
    <t>Whitaker,  Elizabeth Ann</t>
  </si>
  <si>
    <t>Central Michigan University</t>
  </si>
  <si>
    <t>Central Michigan University, Mount Pleasant, MI, United States</t>
  </si>
  <si>
    <t>Patterns in Income Source Expectations for Retirement Among Preretirees</t>
  </si>
  <si>
    <t>2-s2.0-85213492208</t>
  </si>
  <si>
    <t>Lei, S.</t>
  </si>
  <si>
    <t>Lei,  Shini</t>
  </si>
  <si>
    <t>Central South University</t>
  </si>
  <si>
    <t>Central South University, Changsha, Hunan, China</t>
  </si>
  <si>
    <t>Does mobile access to the internet increase household financial literacy?</t>
  </si>
  <si>
    <t>2-s2.0-85038939204</t>
  </si>
  <si>
    <t>Liao, K.</t>
  </si>
  <si>
    <t>Liao,  Kaicheng</t>
  </si>
  <si>
    <t>School of Business, Central South University, Changsha, Hunan, China</t>
  </si>
  <si>
    <t>A spatial-temporal analysis of financial literacy in United States of America</t>
  </si>
  <si>
    <t>2-s2.0-105003755841</t>
  </si>
  <si>
    <t>Dagestani, A.A.</t>
  </si>
  <si>
    <t>Dagestani,  Abd Alwahed</t>
  </si>
  <si>
    <t>Cognitive ability and stock market participation: evidence from China</t>
  </si>
  <si>
    <t>2-s2.0-85051083260</t>
  </si>
  <si>
    <t>Xiao, Y.</t>
  </si>
  <si>
    <t>Xiao,  Yazhi</t>
  </si>
  <si>
    <t>School of Civil Engineering, Central South University, Changsha, Hunan, China</t>
  </si>
  <si>
    <t>Investigating private sectors' behavioral intention to participate in PPP projects: An empirical examination based on the theory of planned behavior</t>
  </si>
  <si>
    <t>2-s2.0-85149106646</t>
  </si>
  <si>
    <t>Li, X.-M.</t>
  </si>
  <si>
    <t>Li,  Xiamiao</t>
  </si>
  <si>
    <t>School of Traffic &amp; Transportation Engineering, Central South University, Changsha, Hunan, China</t>
  </si>
  <si>
    <t>Empirical Analysis on Operational Profitability of Urban Rail Network in China; 我国城市轨道交通网络运营盈利能力的实证分析</t>
  </si>
  <si>
    <t>Shan, M.</t>
  </si>
  <si>
    <t>Shan,  Ming</t>
  </si>
  <si>
    <t>Gu, J.</t>
  </si>
  <si>
    <t>Gu,  Jianglin</t>
  </si>
  <si>
    <t>Zhang, Q.</t>
  </si>
  <si>
    <t>Zhang,  Qian</t>
  </si>
  <si>
    <t>Zhang, Y.</t>
  </si>
  <si>
    <t>Zhang,  Yanchun</t>
  </si>
  <si>
    <t>2-s2.0-105005525645</t>
  </si>
  <si>
    <t>Amjad, F.</t>
  </si>
  <si>
    <t>Amjad,  Fiza</t>
  </si>
  <si>
    <t>Innovative Strategies for SMEs’ Sustainability: Crowdfunding, Industry 4.0, and Sustainable Business Models Using SEM-ANN Approach</t>
  </si>
  <si>
    <t>Rao, Y.</t>
  </si>
  <si>
    <t>Rao,  Yulei</t>
  </si>
  <si>
    <t>Peng, G.</t>
  </si>
  <si>
    <t>Peng,  Geng</t>
  </si>
  <si>
    <t>School of Business, Central South University, Changsha, Hunan, China, School of Business, Jishou University, Jishou, Hunan, China</t>
  </si>
  <si>
    <t>Rahman, A.U.</t>
  </si>
  <si>
    <t>Rahman,  Amin Ur</t>
  </si>
  <si>
    <t>2-s2.0-85141956948</t>
  </si>
  <si>
    <t>Zhou, M.</t>
  </si>
  <si>
    <t>Zhou,  Mengna</t>
  </si>
  <si>
    <t>Central South University of Forestry and Technology</t>
  </si>
  <si>
    <t>College of Computer and Information Science, Central South University of Forestry and Technology, Changsha, Hunan, China, Central South University of Forestry and Technology, Changsha, Hunan, China</t>
  </si>
  <si>
    <t>Analysis of Stock Market Public Opinion Based on Web Crawler and Deep Learning Technologies Including 1DCNN and LSTM</t>
  </si>
  <si>
    <t>Chen, J.</t>
  </si>
  <si>
    <t>Chen,  Junsong</t>
  </si>
  <si>
    <t>Chen, A.</t>
  </si>
  <si>
    <t>Chen,  Aibin</t>
  </si>
  <si>
    <t>Central South University of Forestry and Technology, Changsha, Hunan, China</t>
  </si>
  <si>
    <t>Yi, J.</t>
  </si>
  <si>
    <t>Yi,  Jizheng</t>
  </si>
  <si>
    <t>Zhou, G.</t>
  </si>
  <si>
    <t>Zhou,  Guoxiong</t>
  </si>
  <si>
    <t>Hou, C.</t>
  </si>
  <si>
    <t>Hou,  Chao</t>
  </si>
  <si>
    <t>2-s2.0-84865696403</t>
  </si>
  <si>
    <t>Wu, H.-C.</t>
  </si>
  <si>
    <t>Wu,  Huichi</t>
  </si>
  <si>
    <t>Central Taiwan University of Science and Technology</t>
  </si>
  <si>
    <t>Department of Healthcare Administration, Central Taiwan University of Science and Technology, Taichung, Taiwan</t>
  </si>
  <si>
    <t>Evaluation of stock trading performance of students using a web-based virtual stock trading system</t>
  </si>
  <si>
    <t>Chan, P.-C.</t>
  </si>
  <si>
    <t>Chan,  Pochou</t>
  </si>
  <si>
    <t>Department of Management Information Systems, Central Taiwan University of Science and Technology, Taichung, Taiwan</t>
  </si>
  <si>
    <t>Huang, S.-F.</t>
  </si>
  <si>
    <t>Huang,  Sue Fen</t>
  </si>
  <si>
    <t>Chu, W.-W.</t>
  </si>
  <si>
    <t>Chu,  Weiwei</t>
  </si>
  <si>
    <t>Chen, Y.-F.</t>
  </si>
  <si>
    <t>Chen,  Yungfu</t>
  </si>
  <si>
    <t>Department of Healthcare Administration, Central Taiwan University of Science and Technology, Taichung, Taiwan, Department of Health Services Administration, China Medical University, Taichung, Taiwan</t>
  </si>
  <si>
    <t>Tseng, C.-M.</t>
  </si>
  <si>
    <t>Tseng,  Chienming</t>
  </si>
  <si>
    <t>Department of International Business, Central Taiwan University of Science and Technology, Taichung, Taiwan</t>
  </si>
  <si>
    <t>Mandala, G.N.</t>
  </si>
  <si>
    <t>Mandala,  Gangu Naidu</t>
  </si>
  <si>
    <t>Central Tribal University of Andhra Pradesh</t>
  </si>
  <si>
    <t>Department of Business Management, Central Tribal University of Andhra Pradesh, Vizianagaram, AP, India</t>
  </si>
  <si>
    <t>2-s2.0-85208027785</t>
  </si>
  <si>
    <t>Smirnov, O.</t>
  </si>
  <si>
    <t>Smirnov,  Oleksii A.</t>
  </si>
  <si>
    <t>Central Ukrainian National Technical University</t>
  </si>
  <si>
    <t>Central Ukrainian National Technical University, Kropyvnytskyi, Kirovohrad Oblast, Ukraine</t>
  </si>
  <si>
    <t>Multifactorial Model for Targeted Attacks Counteracting Within the Framework of a Multi-Step Quality Game with Fuzzy Information</t>
  </si>
  <si>
    <t>Smirnov, S.</t>
  </si>
  <si>
    <t>Smirnov,  Serhii</t>
  </si>
  <si>
    <t>2-s2.0-84947035616</t>
  </si>
  <si>
    <t>Damoah, J.</t>
  </si>
  <si>
    <t>Damoah,  John Ofori</t>
  </si>
  <si>
    <t>Central University</t>
  </si>
  <si>
    <t>Central Business School, Central University, Accra, Greater Accra, Ghana</t>
  </si>
  <si>
    <t>The moderating influence of financial literacy on the relationship between access to finance and firm growth in Ghana</t>
  </si>
  <si>
    <t>2-s2.0-105001087635</t>
  </si>
  <si>
    <t>Yujia, D.</t>
  </si>
  <si>
    <t>Yujia,  Duan</t>
  </si>
  <si>
    <t>Central University of Finance and Economics</t>
  </si>
  <si>
    <t>Department of Psychology, Central University of Finance and Economics, Beijing, China</t>
  </si>
  <si>
    <t>Financial Planning Discrepancy in Couple Relationships: A Dyadic Response Surface Analysis</t>
  </si>
  <si>
    <t>Yiheng, W.</t>
  </si>
  <si>
    <t>Yiheng,  Wang</t>
  </si>
  <si>
    <t>2-s2.0-85149425145</t>
  </si>
  <si>
    <t>Kang, Y.</t>
  </si>
  <si>
    <t>Kang,  Yankun</t>
  </si>
  <si>
    <t>Central University of Finance and Economics, Beijing, China</t>
  </si>
  <si>
    <t>Historical social capital and contemporary private investment choices</t>
  </si>
  <si>
    <t>2-s2.0-85097058099</t>
  </si>
  <si>
    <t>Cui, X.C.</t>
  </si>
  <si>
    <t>Cui,  Xiao Carol</t>
  </si>
  <si>
    <t>School of Accountancy, Central University of Finance and Economics, Beijing, China</t>
  </si>
  <si>
    <t>Calisthenics with words: The effect of readability and investor sophistication on investors’ performance judgment</t>
  </si>
  <si>
    <t>2-s2.0-85209184596</t>
  </si>
  <si>
    <t>Zhang,  Xinran</t>
  </si>
  <si>
    <t>Retail and Institutional Investor Trading Behaviors: Evidence from China</t>
  </si>
  <si>
    <t>2-s2.0-85064432700</t>
  </si>
  <si>
    <t>Meng, X.</t>
  </si>
  <si>
    <t>Meng,  Xiangyi</t>
  </si>
  <si>
    <t>China Institute of Public Finance and Policy, Central University of Finance and Economics, Beijing, China</t>
  </si>
  <si>
    <t>Credit card usage among college students in China</t>
  </si>
  <si>
    <t>2-s2.0-85189497627</t>
  </si>
  <si>
    <t>Wang,  Jie</t>
  </si>
  <si>
    <t>What affects the financial asset allocation of the elderly? From the perspective of financial literacy and risk attitude</t>
  </si>
  <si>
    <t>2-s2.0-85085325454</t>
  </si>
  <si>
    <t>Zhou, S.</t>
  </si>
  <si>
    <t>Zhou,  Shuyuan</t>
  </si>
  <si>
    <t>School of Finance, Central University of Finance and Economics, Beijing, China, Central University of Finance and Economics, Beijing, China</t>
  </si>
  <si>
    <t>Executive financial literacy and firm innovation in China</t>
  </si>
  <si>
    <t>2-s2.0-85057710633</t>
  </si>
  <si>
    <t>Han, L.</t>
  </si>
  <si>
    <t>Han,  Lu</t>
  </si>
  <si>
    <t>School of Management Science and Engineering, Central University of Finance and Economics, Beijing, China</t>
  </si>
  <si>
    <t>Financing knowledge, risk attitude and P2P borrowing in China</t>
  </si>
  <si>
    <t>Su, Z.</t>
  </si>
  <si>
    <t>Su,  Zhi</t>
  </si>
  <si>
    <t>School of Mathematics and Statistics, Central University of Finance and Economics, Beijing, China</t>
  </si>
  <si>
    <t>Han, C.</t>
  </si>
  <si>
    <t>Han,  Cheng</t>
  </si>
  <si>
    <t>College of Law, Central University of Finance and Economics, Beijing, China</t>
  </si>
  <si>
    <t>2-s2.0-85107306852</t>
  </si>
  <si>
    <t>Peng, Y.</t>
  </si>
  <si>
    <t>Peng,  Yuchao</t>
  </si>
  <si>
    <t>School of Finance, Central University of Finance and Economics, Beijing, China</t>
  </si>
  <si>
    <t>Digital financial capability and entrepreneurial performance</t>
  </si>
  <si>
    <t>2-s2.0-105005861436</t>
  </si>
  <si>
    <t>Zhao,  Yang</t>
  </si>
  <si>
    <t>Chinese Academy of Finance and Development, Central University of Finance and Economics, Beijing, China</t>
  </si>
  <si>
    <t>Personal income tax reform and health insurance purchases: Evidence from a quasi-natural experiment in China</t>
  </si>
  <si>
    <t>2-s2.0-85082577469</t>
  </si>
  <si>
    <t>Zhang,  Yongli</t>
  </si>
  <si>
    <t>Effect of trust on financial market participation: evidence from China</t>
  </si>
  <si>
    <t>Zeng, W.</t>
  </si>
  <si>
    <t>Zeng,  Wenrui</t>
  </si>
  <si>
    <t>2-s2.0-85163776520</t>
  </si>
  <si>
    <t>Ul Abideen, Z.U.I.</t>
  </si>
  <si>
    <t>Ul Abideen,  Zain U.I.</t>
  </si>
  <si>
    <t>Do Behavioral Biases Affect Investors’ Investment Decision Making? Evidence from the Pakistani Equity Market</t>
  </si>
  <si>
    <t>2-s2.0-105017045166</t>
  </si>
  <si>
    <t>Miao, Z.</t>
  </si>
  <si>
    <t>Miao,  Zhuang</t>
  </si>
  <si>
    <t>School of International Trade and Economics, Central University of Finance and Economics, Beijing, China</t>
  </si>
  <si>
    <t>Destination Financial Stress and Export Performance: Firm-Level Evidence from China</t>
  </si>
  <si>
    <t>Zhu, B.</t>
  </si>
  <si>
    <t>Zhu,  Bing</t>
  </si>
  <si>
    <t>2-s2.0-85086120953</t>
  </si>
  <si>
    <t>Li,  Jianjun</t>
  </si>
  <si>
    <t>Financial literacy, household portfolio choice and investment return</t>
  </si>
  <si>
    <t>Wei, X.</t>
  </si>
  <si>
    <t>Wei,  Xu</t>
  </si>
  <si>
    <t>Zhao, Z.</t>
  </si>
  <si>
    <t>Zhao,  Na</t>
  </si>
  <si>
    <t>2-s2.0-85170257207</t>
  </si>
  <si>
    <t>Hu, C.</t>
  </si>
  <si>
    <t>Hu,  Changyu</t>
  </si>
  <si>
    <t>Central University of Finance and Economics, Beijing, China, School of Economics and Management, Huaibei Coal Industry Teachers College, Huaibei, Anhui, China</t>
  </si>
  <si>
    <t>A study on the impact of rural finance on high-quality agricultural development in China—a test based on intermediation, threshold and spillover effects</t>
  </si>
  <si>
    <t>2-s2.0-85136030256</t>
  </si>
  <si>
    <t>Ning, J.</t>
  </si>
  <si>
    <t>Ning,  Jing</t>
  </si>
  <si>
    <t>Institute of Finance and Economics, Central University of Finance and Economics, Beijing, China</t>
  </si>
  <si>
    <t>Intergovernmental Vertical Fiscal Relations Reform and Grassroots-Level Government’s Finance Guarantee: Based on Quasi-Natural Experimental Analysis</t>
  </si>
  <si>
    <t>2-s2.0-85076243026</t>
  </si>
  <si>
    <t>Gala, B.</t>
  </si>
  <si>
    <t>Gala,  Bhakti</t>
  </si>
  <si>
    <t>Central University of Gujarat</t>
  </si>
  <si>
    <t>School of Library and Information Science, Central University of Gujarat, Gandhinagar, GJ, India</t>
  </si>
  <si>
    <t>Managing the “backend” of LIS research projects: A project management perspective</t>
  </si>
  <si>
    <t>2-s2.0-105021504832</t>
  </si>
  <si>
    <t>Kaur, R.</t>
  </si>
  <si>
    <t>Kaur,  Ravinder</t>
  </si>
  <si>
    <t>Central University of Haryana</t>
  </si>
  <si>
    <t>Department of Commerce, Central University of Haryana, Mahendergarh, HR, India</t>
  </si>
  <si>
    <t>Mapping the Linkage Between Financial Literacy and Financial Inclusion: Evaluating the Mediating Effect of Online Banking and the Moderating Effect of Income</t>
  </si>
  <si>
    <t>2-s2.0-85184459370</t>
  </si>
  <si>
    <t>Singh, B.</t>
  </si>
  <si>
    <t>Singh,  Bhushan</t>
  </si>
  <si>
    <t>Empowering Indigenous Wealth: Analyzing Financial Literacy, Risk Preferences and Stock Market Engagement within Scheduled Tribes in India</t>
  </si>
  <si>
    <t>2-s2.0-85077551943</t>
  </si>
  <si>
    <t>Suman</t>
  </si>
  <si>
    <t>Suman,  null</t>
  </si>
  <si>
    <t>Determinants of financial inclusion in India: A literature review</t>
  </si>
  <si>
    <t>Dahiya, S.</t>
  </si>
  <si>
    <t>Dahiya,  Suman</t>
  </si>
  <si>
    <t>Chandel, P.K.</t>
  </si>
  <si>
    <t>Chandel,  Payal Kanwar</t>
  </si>
  <si>
    <t>Central University of Haryana, Mahendergarh, HR, India</t>
  </si>
  <si>
    <t>2-s2.0-105001592692</t>
  </si>
  <si>
    <t>Verma, A.</t>
  </si>
  <si>
    <t>Verma,  Amandeep</t>
  </si>
  <si>
    <t>Evaluating the Financial Performance of Payment Banks in India Since COVID-19 Pandemic: Using the GMM and Dynamic OLS Approach</t>
  </si>
  <si>
    <t>2-s2.0-85164492759</t>
  </si>
  <si>
    <t>Financial literacy and its determinants among the schedule tribes: evidences from India</t>
  </si>
  <si>
    <t>Kavita</t>
  </si>
  <si>
    <t>Kavita,  null</t>
  </si>
  <si>
    <t>2-s2.0-85169118438</t>
  </si>
  <si>
    <t>Hulagabali, S.C.</t>
  </si>
  <si>
    <t>Hulagabali,  Santosh C.</t>
  </si>
  <si>
    <t>Global Research on Financial Literacy: A Bibliometric Analysis</t>
  </si>
  <si>
    <t>Kumar,  Sandeep</t>
  </si>
  <si>
    <t>Mishra, S.</t>
  </si>
  <si>
    <t>Mishra,  Suyash</t>
  </si>
  <si>
    <t>Department of Vocational Studies and Skill Development, Central University of Haryana, Mahendergarh, HR, India</t>
  </si>
  <si>
    <t>Singh,  Mohinder</t>
  </si>
  <si>
    <t>Central University of Himachal Pradesh</t>
  </si>
  <si>
    <t>HPKV Business School, Central University of Himachal Pradesh, Dharamshala, HP, India</t>
  </si>
  <si>
    <t>2-s2.0-85186474171</t>
  </si>
  <si>
    <t>Pavani, T.G.</t>
  </si>
  <si>
    <t>Pavani,  T. G.</t>
  </si>
  <si>
    <t>Central University of Karnataka</t>
  </si>
  <si>
    <t>Department of Business Studies, Central University of Karnataka, Kadaganchi, KA, India</t>
  </si>
  <si>
    <t>Financial Literacy Overconfidence and Risk Attitude of Individual Investors in Hyderabad</t>
  </si>
  <si>
    <t>Alagwadi, M.V.</t>
  </si>
  <si>
    <t>Alagwadi,  M. V.</t>
  </si>
  <si>
    <t>2-s2.0-85187927736</t>
  </si>
  <si>
    <t>Rashid, M.</t>
  </si>
  <si>
    <t>Rashid,  Mohd</t>
  </si>
  <si>
    <t>Central University of Kashmir</t>
  </si>
  <si>
    <t>Department of Economics, Central University of Kashmir, Nunar, JK, India</t>
  </si>
  <si>
    <t>Efficacy of Financial Inclusion and Economic Well-Being: A Case Study of Kashmir Valley</t>
  </si>
  <si>
    <t>Alam, T.</t>
  </si>
  <si>
    <t>Alam,  Tosib</t>
  </si>
  <si>
    <t>2-s2.0-105012576421</t>
  </si>
  <si>
    <t>Kumbhar, R.K.</t>
  </si>
  <si>
    <t>Kumbhar,  Rathi Kanta</t>
  </si>
  <si>
    <t>Central University of Odisha</t>
  </si>
  <si>
    <t>Department of Economics, Central University of Odisha, Sunabeda, OR, India</t>
  </si>
  <si>
    <t>EMPOWERING FINANCIAL WELL-BEING THROUGH FINANCIAL LITERACY: A COMPARATIVE ANALYSIS OF WELFARE RECIPIENTS AND NON-RECIPIENTS IN GAYA DISTRICT, BIHAR; WZMACNIANIE DOBROBYTU FINANSOWEGO POPRZEZ UMIEJĘTNOŚCI FINANSOWE: ANALIZA PORÓWNAWCZA OSÓB KORZYSTAJĄCYCH I NIEKORZYSTAJĄCYCH Z POMOCY SPOŁECZNEJ W DYSTRYKCIE GAYA W STANIE BIHAR</t>
  </si>
  <si>
    <t>2-s2.0-85173786206</t>
  </si>
  <si>
    <t>Sharma, D.</t>
  </si>
  <si>
    <t>Sharma,  Dhanraj</t>
  </si>
  <si>
    <t>Central University of Punjab</t>
  </si>
  <si>
    <t>Department of Financial Administration, Central University of Punjab, Bathinda, PB, India</t>
  </si>
  <si>
    <t>Reaction of Indian Stock Market to Outbreak of COVID-19: An Empirical Analysis of Extreme Inter-day Movements</t>
  </si>
  <si>
    <t>2-s2.0-86000244900</t>
  </si>
  <si>
    <t>Subramanian, R.</t>
  </si>
  <si>
    <t>Subramanian,  Rameshkumar</t>
  </si>
  <si>
    <t>Does participation in self-help group-based micro-financial activities enhance the financial literacy of women? Evidence from India</t>
  </si>
  <si>
    <t>2-s2.0-85207465668</t>
  </si>
  <si>
    <t>School of Management, Central University of Punjab, Bathinda, PB, India</t>
  </si>
  <si>
    <t>Do Explicit and Implicit Parental Financial Socialization Influence Students’ Financial Literacy? Evidence from India</t>
  </si>
  <si>
    <t>2-s2.0-85208296841</t>
  </si>
  <si>
    <t>How Do the Socio-economic Characteristics of Migrant Workers Shape Their Financial Behaviour?</t>
  </si>
  <si>
    <t>Verma, R.</t>
  </si>
  <si>
    <t>Verma,  Ruchita</t>
  </si>
  <si>
    <t>2-s2.0-84958693879</t>
  </si>
  <si>
    <t>Verma, Y.</t>
  </si>
  <si>
    <t>Verma,  Yogesh</t>
  </si>
  <si>
    <t>Central University of Rajasthan</t>
  </si>
  <si>
    <t>School of Commerce and Management, Central University of Rajasthan, Ajmer, RJ, India</t>
  </si>
  <si>
    <t>Pradhan Mantri Jan Dhan Yojana (PMJDY): A step towards eradicating financial untouchability</t>
  </si>
  <si>
    <t>Department of Management, Central University of Rajasthan, Ajmer, RJ, India</t>
  </si>
  <si>
    <t>2-s2.0-105020696835</t>
  </si>
  <si>
    <t>Dubey, A.K.</t>
  </si>
  <si>
    <t>Dubey,  Alok Kumar</t>
  </si>
  <si>
    <t>Central University of South Bihar</t>
  </si>
  <si>
    <t>Department of Development Studies, Central University of South Bihar, Gaya, BR, India</t>
  </si>
  <si>
    <t>GEO-SPATIAL APPROACH FOR EVALUATING AND MITIGATING FLOOD VULNERABILITY IN BIRAUL SUB-DIVISION OF DARBHANGA DISTRICT, BIHAR</t>
  </si>
  <si>
    <t>Raj, A.</t>
  </si>
  <si>
    <t>Raj,  Aman</t>
  </si>
  <si>
    <t>Department of Economic Studies and Policy, Central University of South Bihar, Gaya, BR, India</t>
  </si>
  <si>
    <t>Nayak, S.K.</t>
  </si>
  <si>
    <t>Nayak,  Santosh Kumar</t>
  </si>
  <si>
    <t>Kumar,  Akash</t>
  </si>
  <si>
    <t>Department of Geography, Central University of South Bihar, Gaya, BR, India</t>
  </si>
  <si>
    <t>2-s2.0-85184258007</t>
  </si>
  <si>
    <t>Arjun, T.P.</t>
  </si>
  <si>
    <t>Arjun,  T. P.</t>
  </si>
  <si>
    <t>Central University of Tamil Nadu</t>
  </si>
  <si>
    <t>Department of Commerce, Central University of Tamil Nadu, Thiruvarur, TN, India</t>
  </si>
  <si>
    <t>Defining and measuring financial literacy in the Indian context: a systematic literature review</t>
  </si>
  <si>
    <t>2-s2.0-84971012393</t>
  </si>
  <si>
    <t>Sathiyan, S.</t>
  </si>
  <si>
    <t>Sathiyan,  Sanjana</t>
  </si>
  <si>
    <t>Department of Economics, Central University of Tamil Nadu, Thiruvarur, TN, India</t>
  </si>
  <si>
    <t>Financial inclusion in India: An analysis of pattern and determinants</t>
  </si>
  <si>
    <t>2-s2.0-86000036053</t>
  </si>
  <si>
    <t>Teeli, A.A.</t>
  </si>
  <si>
    <t>Teeli,  Aamir Ahmad</t>
  </si>
  <si>
    <t>Examining the Determinants of Savings in Post-Reform India</t>
  </si>
  <si>
    <t>Panda, P.K.</t>
  </si>
  <si>
    <t>Panda,  Prasant Kumar</t>
  </si>
  <si>
    <t>Ashique Ali, K.A.</t>
  </si>
  <si>
    <t>Ashique Ali,  K. A.</t>
  </si>
  <si>
    <t>Central University of Tamil Nadu
Shri Vile Parle Kelvani Mandal’s Narsee Monjee Institute of Management Studies (Deemed to be University)</t>
  </si>
  <si>
    <t>Department of Commerce, Central University of Tamil Nadu, Thiruvarur, TN, India, School of Law, Shri Vile Parle Kelvani Mandal’s Narsee Monjee Institute of Management Studies (Deemed to be University), Mumbai, Mumbai, MH, India</t>
  </si>
  <si>
    <t>2-s2.0-85190164966</t>
  </si>
  <si>
    <t>Jali, N.P.</t>
  </si>
  <si>
    <t>Jali,  Nkosinathi Prince</t>
  </si>
  <si>
    <t>Central University of Technology</t>
  </si>
  <si>
    <t>Central University of Technology, Free State, Bloemfontein, Free State, South Africa</t>
  </si>
  <si>
    <t>THE ADOPTION OF FINANCIAL TECHNOLOGY TO IMPROVE THE FINANCIAL CAPABILITY OF PERI-URBAN TEACHERS</t>
  </si>
  <si>
    <t>2-s2.0-105017454141</t>
  </si>
  <si>
    <t>Vuthela, Z.S.</t>
  </si>
  <si>
    <t>Vuthela,  Zamagebe Siphokazi</t>
  </si>
  <si>
    <t>Department of Business Management, Central University of Technology, Free State, Bloemfontein, Free State, South Africa</t>
  </si>
  <si>
    <t>Empowering Rural Women Agripreneurs Through Financial Inclusion: Lessons from South Africa for the G20 Development Agenda</t>
  </si>
  <si>
    <t>2-s2.0-105000728496</t>
  </si>
  <si>
    <t>Rambe, P.</t>
  </si>
  <si>
    <t>Rambe,  Patient</t>
  </si>
  <si>
    <t>Faculty of Management Sciences, Central University of Technology, Free State, Bloemfontein, Free State, South Africa</t>
  </si>
  <si>
    <t>Building Blocks for Inclusive and Innovative Financial Technology: Evidence from Entrepreneurial Firms in Emerging African Economies</t>
  </si>
  <si>
    <t>Mbangiswano, S.Z.</t>
  </si>
  <si>
    <t>Mbangiswano,  Sive</t>
  </si>
  <si>
    <t>Entrepreneurship Development Unit, Central University of Technology, Free State, Bloemfontein, Free State, South Africa</t>
  </si>
  <si>
    <t>2-s2.0-85205231714</t>
  </si>
  <si>
    <t>Grobbelaar, C.</t>
  </si>
  <si>
    <t>Grobbelaar,  Chrizaan</t>
  </si>
  <si>
    <t>Department of Accounting and Auditing, Central University of Technology, Free State, Bloemfontein, Free State, South Africa</t>
  </si>
  <si>
    <t>Gamification as an Educational Tool for Retirement Planning</t>
  </si>
  <si>
    <t>2-s2.0-85211871338</t>
  </si>
  <si>
    <t>Centre for Enterprise and Entrepreneurship Studies, Central University of Technology, Free State, Bloemfontein, Free State, South Africa</t>
  </si>
  <si>
    <t>Digital Payments for Deepening Financial Inclusion and Democratising Financial Ecosystems in Africa</t>
  </si>
  <si>
    <t>2-s2.0-105001527493</t>
  </si>
  <si>
    <t>THE RELATIONSHIP BETWEEN FINANCIAL LITERACY, FINANCIAL TECHNOLOGY, AND FINANCIAL BEHAVIOUR AMONG HIGH SCHOOL TEACHERS IN AN EMERGING ECONOMY</t>
  </si>
  <si>
    <t>2-s2.0-85196303333</t>
  </si>
  <si>
    <t>Nguyen, T.D.</t>
  </si>
  <si>
    <t>Nguyen,  Thanh Dung</t>
  </si>
  <si>
    <t>Central Washington University</t>
  </si>
  <si>
    <t>Department of Finance and Supply Chain Management, Central Washington University, Ellensburg, WA, United States</t>
  </si>
  <si>
    <t>Gender difference in overconfidence and household financial literacy</t>
  </si>
  <si>
    <t>2-s2.0-105000392990</t>
  </si>
  <si>
    <t>Ribes, E.A.</t>
  </si>
  <si>
    <t>Ribes,  Edouard Augustin</t>
  </si>
  <si>
    <t>Centre d'Économie Industrielle is not a university, but rather an economic research center. The university for this affiliation could not be determined from the provided text. Therefore, the answer is NA.</t>
  </si>
  <si>
    <t>Centre d'Économie Industrielle, Paris, Ile-de-France, France</t>
  </si>
  <si>
    <t>Financial planning and optimal retirement timing for physically intensive occupations</t>
  </si>
  <si>
    <t>2-s2.0-85115919378</t>
  </si>
  <si>
    <t>Gomes, F.</t>
  </si>
  <si>
    <t>Gomes,  Francisco J.</t>
  </si>
  <si>
    <t>Centre for Economic Policy Research (This is a research organization, not a university. However, if you are looking for the host institution, it might be associated with a university but is not specified in this text.)
NA (If we assume that the absence of a specific university name implies no affiliation with a university)</t>
  </si>
  <si>
    <t>Centre for Economic Policy Research, London, London, United Kingdom</t>
  </si>
  <si>
    <t>Household finance</t>
  </si>
  <si>
    <t>2-s2.0-85108606453</t>
  </si>
  <si>
    <t>Luna-Nemecio, J.</t>
  </si>
  <si>
    <t>Luna-Nemecio,  Josemanuel</t>
  </si>
  <si>
    <t>Centro Universitario CIFE</t>
  </si>
  <si>
    <t>Centro Universitario CIFE, Brazil</t>
  </si>
  <si>
    <t>Exploratory experience of validation of an instrument on the level of financial literacy in the millennial generation; Experiencia exploratoria de validación de un instrumento sobre nivel de cultura financiera en la generación millennial</t>
  </si>
  <si>
    <t>2-s2.0-85112574666</t>
  </si>
  <si>
    <t>Pinheiro, R.C.</t>
  </si>
  <si>
    <t>Pinheiro,  Rodrigo Carlos</t>
  </si>
  <si>
    <t>Centro Universitario Newton Paiva</t>
  </si>
  <si>
    <t>Centro Universitario Newton Paiva, Barro Preto, MG, Brazil</t>
  </si>
  <si>
    <t>Intertwining the Ethnomathematics and the Deaf Culture to Promote Financial Education for Deaf Students</t>
  </si>
  <si>
    <t>2-s2.0-85018421784</t>
  </si>
  <si>
    <t>Moi, G.P.</t>
  </si>
  <si>
    <t>Moi,  Gisele Pedroso</t>
  </si>
  <si>
    <t>Centro Universitario de Varzea Grande</t>
  </si>
  <si>
    <t>Centro Universitario de Varzea Grande, Varzea Grande, Mato Grosso, Brazil</t>
  </si>
  <si>
    <t>Analysis of production costs for cattle breeding on a rural property of Mato Grosso: A case study</t>
  </si>
  <si>
    <t>2-s2.0-85148965257</t>
  </si>
  <si>
    <t>Antunes, C.</t>
  </si>
  <si>
    <t>Antunes,  Célia</t>
  </si>
  <si>
    <t>Centro University (based on the abbreviation for Centro Hospitalar e Universitário) or NA if not clearly specified.</t>
  </si>
  <si>
    <t>Medical Imaging Department, Centro Hospitalar e Universitário de Coimbra, Coimbra, Portugal, Clinical Academic Center of Coimbra (CACC), Coimbra, 3030-370 Coimbra, Portugal</t>
  </si>
  <si>
    <t>Pros and Cons of Dual-Energy CT Systems: “One Does Not Fit All”</t>
  </si>
  <si>
    <t>2-s2.0-85200777389</t>
  </si>
  <si>
    <t>Mishra, S.K.</t>
  </si>
  <si>
    <t>Mishra,  Susanta Kumar</t>
  </si>
  <si>
    <t>Centurion University of Technology and Management</t>
  </si>
  <si>
    <t>School of Management, Centurion University of Technology and Management, Paralakhemundi, OR, India</t>
  </si>
  <si>
    <t>Investment Intentions and Financial Decisions of Women Investors: A Bibliometric Analysis for Future Research</t>
  </si>
  <si>
    <t>2-s2.0-105005612604</t>
  </si>
  <si>
    <t>Dash, P.</t>
  </si>
  <si>
    <t>Dash,  Pratichi</t>
  </si>
  <si>
    <t>Exploring the Role of Financial Knowledge on Women’s Investment Behavior in the Post-Pandemic Era: Evidence from Odisha</t>
  </si>
  <si>
    <t>2-s2.0-105010788676</t>
  </si>
  <si>
    <t>Patjoshi, P.K.</t>
  </si>
  <si>
    <t>Patjoshi,  Pramod Kumar</t>
  </si>
  <si>
    <t>Centurion University of Technology and Management, Paralakhemundi, OR, India</t>
  </si>
  <si>
    <t>Impact Assessment of Farmer Producer Organizations</t>
  </si>
  <si>
    <t>Pratap, Y.V.</t>
  </si>
  <si>
    <t>Pratap,  Y. V.</t>
  </si>
  <si>
    <t>Jena, A.</t>
  </si>
  <si>
    <t>Jena,  Ansuman</t>
  </si>
  <si>
    <t>Agrawalla, R.</t>
  </si>
  <si>
    <t>Agrawalla,  Rajani</t>
  </si>
  <si>
    <t>Sabat, A.K.</t>
  </si>
  <si>
    <t>Sabat,  Ajit Kumar</t>
  </si>
  <si>
    <t>2-s2.0-85109037281</t>
  </si>
  <si>
    <t>Hvorecký, J.</t>
  </si>
  <si>
    <t>Hvorecký,  Jozef</t>
  </si>
  <si>
    <t>Ceske Budejovice (This text mentions a city rather than a specific university. However, the Institute of Technology and Business in Ceske Budejovice doesn't have a common name that I could identify as the main university name. So, I would return NA in this case.)</t>
  </si>
  <si>
    <t>Institute of Technology and Business in České Budějovice, Ceske Budejovice, Czech Republic</t>
  </si>
  <si>
    <t>Linkages between pisa results and e-working</t>
  </si>
  <si>
    <t>2-s2.0-85122218066</t>
  </si>
  <si>
    <t>Rowland, Z.</t>
  </si>
  <si>
    <t>Rowland,  Zuzana</t>
  </si>
  <si>
    <t>Ceske Budejovice Institute of Technology and Business (Main University Name is not explicitly mentioned in the given affiliation text. However, the institution appears to be an 'Institute', which typically falls under a university system. So it could possibly be part of a university. Hence, I would suggest further investigation or confirmation is required to identify the exact main university name.)</t>
  </si>
  <si>
    <t>School of Expertness and Valuation, Institute of Technology and Business in České Budějovice, Ceske Budejovice, Czech Republic</t>
  </si>
  <si>
    <t>FINANCIAL ADVICE, LITERACY, INCLUSION AND RISK TOLERANCE: THE MODERATING EFFECT OF UNCERTAINTY AVOIDANCE</t>
  </si>
  <si>
    <t>2-s2.0-105000303952</t>
  </si>
  <si>
    <t>Bamba, M.</t>
  </si>
  <si>
    <t>Bamba,  Meera</t>
  </si>
  <si>
    <t>Ch. Bansi Lal University</t>
  </si>
  <si>
    <t>Department of Commerce, Ch. Bansi Lal University, Bhiwani, HR, India</t>
  </si>
  <si>
    <t>Exploring Financial Well-being of Working Women in the Indian Context</t>
  </si>
  <si>
    <t>Bohlin, E.</t>
  </si>
  <si>
    <t>Bohlin,  Erik</t>
  </si>
  <si>
    <t>129</t>
  </si>
  <si>
    <t>Chalmers University of Technology</t>
  </si>
  <si>
    <t>Department of Technology and Society, Chalmers University of Technology, Gothenburg, Vastra Gotaland, Sweden</t>
  </si>
  <si>
    <t>Dhareshwar, A.</t>
  </si>
  <si>
    <t>Dhareshwar,  Anupama Mahesh</t>
  </si>
  <si>
    <t>Chalmers University of Technology, Gothenburg, Vastra Gotaland, Sweden</t>
  </si>
  <si>
    <t>Hinterstoisser, T.M.</t>
  </si>
  <si>
    <t>Hinterstoisser,  Tanja M.</t>
  </si>
  <si>
    <t>Champlain College</t>
  </si>
  <si>
    <t>Career Collaborative, Champlain College, Burlington, VT, United States</t>
  </si>
  <si>
    <t>Huaco, J.</t>
  </si>
  <si>
    <t>Huaco,  Jimena</t>
  </si>
  <si>
    <t>2-s2.0-105017260808</t>
  </si>
  <si>
    <t>Kaur,  Rajwinder</t>
  </si>
  <si>
    <t>Chandigarh Group of Colleges</t>
  </si>
  <si>
    <t>Chandigarh Group of Colleges, Mohali, PB, India</t>
  </si>
  <si>
    <t>Examining the Role of Family in Shaping Financial Behaviour: A Higher-Order Moderated-Mediation Approach</t>
  </si>
  <si>
    <t>2-s2.0-105008401849</t>
  </si>
  <si>
    <t>Agarwal, K.K.</t>
  </si>
  <si>
    <t>Agarwal,  Kiran Kumar</t>
  </si>
  <si>
    <t>Chandigarh School of Business</t>
  </si>
  <si>
    <t>Chandigarh School of Business, Chandigarh Group of Colleges Jhanjeri, Mohali, PB, India</t>
  </si>
  <si>
    <t>Analysis the factors influencing investment decision for crypto currency: An empirical study</t>
  </si>
  <si>
    <t>2-s2.0-85213298144</t>
  </si>
  <si>
    <t>Rani, J.</t>
  </si>
  <si>
    <t>Rani,  Jyoti</t>
  </si>
  <si>
    <t>771-780</t>
  </si>
  <si>
    <t>Chandigarh University</t>
  </si>
  <si>
    <t>Chandigarh University, Mohali, PB, India</t>
  </si>
  <si>
    <t>CampusConnect: A Collaborative College Hub for Reselling and Sharing Knowledge</t>
  </si>
  <si>
    <t>2-s2.0-105011044997</t>
  </si>
  <si>
    <t>Moparthi, M.</t>
  </si>
  <si>
    <t>Moparthi,  Mounika</t>
  </si>
  <si>
    <t>Department of Computer Science and Engineering, Chandigarh University, Mohali, PB, India</t>
  </si>
  <si>
    <t>Revolutionizing Personal Finance: AI-Powered Solutions for Financial Advisory Transformation</t>
  </si>
  <si>
    <t>2-s2.0-85168467215</t>
  </si>
  <si>
    <t>Taneja, S.</t>
  </si>
  <si>
    <t>Taneja,  Sanjay</t>
  </si>
  <si>
    <t>Tech-Optimists and Financial Education - A Research on the Efficacy of Communication Mediums of Government Economic Policies</t>
  </si>
  <si>
    <t>Veeramanickam, M.R.M.</t>
  </si>
  <si>
    <t>Veeramanickam,  M. R.M.</t>
  </si>
  <si>
    <t>Vasamsetti, S.C.</t>
  </si>
  <si>
    <t>Vasamsetti,  Sai Chakri</t>
  </si>
  <si>
    <t>2-s2.0-105000751171</t>
  </si>
  <si>
    <t>Sharma, V.</t>
  </si>
  <si>
    <t>Sharma,  Vikas</t>
  </si>
  <si>
    <t>FinTech and Financial Inclusion: Leveraging Digital Finance for Economic Empowerment and Sustainable Growth</t>
  </si>
  <si>
    <t>Singh, N.T.</t>
  </si>
  <si>
    <t>Singh,  Nongmeikapam Thoiba</t>
  </si>
  <si>
    <t>2-s2.0-85177450124</t>
  </si>
  <si>
    <t>Kaur Paposa, K.</t>
  </si>
  <si>
    <t>Kaur Paposa,  Kamalpreet</t>
  </si>
  <si>
    <t>Qualitative inquiry suggesting needed pathways: economic, social, religious, political and industrial an activist research on poverty</t>
  </si>
  <si>
    <t>Rajkumar, C.</t>
  </si>
  <si>
    <t>Rajkumar,  Cheera</t>
  </si>
  <si>
    <t>Bhatnagar, M.</t>
  </si>
  <si>
    <t>Bhatnagar,  Mukul</t>
  </si>
  <si>
    <t>Preeti</t>
  </si>
  <si>
    <t>Preeti,  null</t>
  </si>
  <si>
    <t>Pathak, N.</t>
  </si>
  <si>
    <t>Pathak,  Nitin</t>
  </si>
  <si>
    <t>2-s2.0-85193624310</t>
  </si>
  <si>
    <t>Enhancing employee financial wellness: Development of HR-integrated robo- advisory tools for comprehensive budgeting and investments</t>
  </si>
  <si>
    <t>Grover, R.</t>
  </si>
  <si>
    <t>Grover,  Richa</t>
  </si>
  <si>
    <t>Yadav, A.K.</t>
  </si>
  <si>
    <t>Yadav,  Ajay Kumar</t>
  </si>
  <si>
    <t>Chandigarh University Uttar Pradesh, Unnao, UP, India</t>
  </si>
  <si>
    <t>Himanshu</t>
  </si>
  <si>
    <t>Himanshu,  null</t>
  </si>
  <si>
    <t>2-s2.0-85091023067</t>
  </si>
  <si>
    <t>Dawar, V.</t>
  </si>
  <si>
    <t>Dawar,  Vinay</t>
  </si>
  <si>
    <t>Benchmarking the private sector banks in India using MCDM approach</t>
  </si>
  <si>
    <t>Mogilipalem, V.T.</t>
  </si>
  <si>
    <t>Mogilipalem,  Vamsi Teja</t>
  </si>
  <si>
    <t>Yadav, U.S.</t>
  </si>
  <si>
    <t>Yadav,  Uma Shankar</t>
  </si>
  <si>
    <t>Faculty of Business and Commerce, Chandigarh University Uttar Pradesh, Unnao, UP, India</t>
  </si>
  <si>
    <t>Miglani, M.</t>
  </si>
  <si>
    <t>Miglani,  Mehul</t>
  </si>
  <si>
    <t>2-s2.0-85196345538</t>
  </si>
  <si>
    <t>Balancing acts: The Yin and Yang of debit and credit on the stage of financial well-being</t>
  </si>
  <si>
    <t>Kumar, P.</t>
  </si>
  <si>
    <t>Kumar,  Pawan</t>
  </si>
  <si>
    <t>Gupta,  Munish</t>
  </si>
  <si>
    <t>Kumar,  Atul</t>
  </si>
  <si>
    <t>Faculty of Computer Science, Chandigarh University Uttar Pradesh, Unnao, UP, India</t>
  </si>
  <si>
    <t>Arora, N.</t>
  </si>
  <si>
    <t>Arora,  Nilesh</t>
  </si>
  <si>
    <t>Kaur, P.</t>
  </si>
  <si>
    <t>Kaur,  Pardeep</t>
  </si>
  <si>
    <t>2-s2.0-85197574739</t>
  </si>
  <si>
    <t>Does financial education act as a catalyst for SME competitiveness?</t>
  </si>
  <si>
    <t>2-s2.0-105005622125</t>
  </si>
  <si>
    <t>Kapoor, K.</t>
  </si>
  <si>
    <t>Kapoor,  Kapil</t>
  </si>
  <si>
    <t>Global School of Finance and Accounting, Chandigarh University, Mohali, PB, India</t>
  </si>
  <si>
    <t>Factors Affecting Consumer Satisfaction and Perception of Cryptocurrency: Understanding the Reasoning Behind Choosing Cryptocurrency</t>
  </si>
  <si>
    <t>2-s2.0-85080135842</t>
  </si>
  <si>
    <t>Samanta, D.</t>
  </si>
  <si>
    <t>Samanta,  Debabrata</t>
  </si>
  <si>
    <t>Chandragupt Institute of Management</t>
  </si>
  <si>
    <t>Chandragupt Institute of Management Patna, Patna, BR, India</t>
  </si>
  <si>
    <t>Loan repayment behavior among the clients of Indian microfinance institutions: A household-level investigation</t>
  </si>
  <si>
    <t>2-s2.0-85108862628</t>
  </si>
  <si>
    <t>Sharma, A.</t>
  </si>
  <si>
    <t>Sharma,  Ankit</t>
  </si>
  <si>
    <t>Department of Finance and Accounting, Chandragupt Institute of Management Patna, Patna, BR, India</t>
  </si>
  <si>
    <t>Financial distress and COVID-19: evidence from working individuals in India</t>
  </si>
  <si>
    <t>2-s2.0-85217789526</t>
  </si>
  <si>
    <t>Shah, B.</t>
  </si>
  <si>
    <t>Shah,  Bela</t>
  </si>
  <si>
    <t>Chandubhai S Patel Institute of Technology</t>
  </si>
  <si>
    <t>Department of Computer Science and Engineering, Chandubhai S Patel Institute of Technology, Changa, GJ, India</t>
  </si>
  <si>
    <t>Unveiling the potential: " Large language models in financial sentiment analysis, education, and market analysis"</t>
  </si>
  <si>
    <t>Pathak, M.</t>
  </si>
  <si>
    <t>Pathak,  Manan</t>
  </si>
  <si>
    <t>Thakkar, A.</t>
  </si>
  <si>
    <t>Thakkar,  Amit R.</t>
  </si>
  <si>
    <t>2-s2.0-85180851530</t>
  </si>
  <si>
    <t>Hsu, C.-H.</t>
  </si>
  <si>
    <t>Hsu,  Chunghao</t>
  </si>
  <si>
    <t>Chang Jung Christian University</t>
  </si>
  <si>
    <t>Chang Jung Christian University, Tainan, Taiwan</t>
  </si>
  <si>
    <t>Evaluating the Mediating Mechanism of Perceived Trust and Risk toward Cryptocurrency: An Empirical Research</t>
  </si>
  <si>
    <t>2-s2.0-105013482509</t>
  </si>
  <si>
    <t>Gui, H.</t>
  </si>
  <si>
    <t>Gui,  Hailan</t>
  </si>
  <si>
    <t>Changchun Humanities and Sciences College</t>
  </si>
  <si>
    <t>School of Social Welfare, Changchun Humanities and Sciences College, Changchun, Jilin, China</t>
  </si>
  <si>
    <t>E-Commerce in rural areas, financial literacy, and elderly pension security: A quasi-natural experiment based on demonstration counties for E-commerce in rural areas</t>
  </si>
  <si>
    <t>2-s2.0-85173973839</t>
  </si>
  <si>
    <t>Zhao, T.</t>
  </si>
  <si>
    <t>Zhao,  Tianrui</t>
  </si>
  <si>
    <t>Changchun Normal University</t>
  </si>
  <si>
    <t>School of Marxism, Changchun Normal University, Changchun, Jilin, China</t>
  </si>
  <si>
    <t>Financial literacy, liquidity constraits and household risk asset allocation</t>
  </si>
  <si>
    <t>2-s2.0-85182487684</t>
  </si>
  <si>
    <t>Ren, H.</t>
  </si>
  <si>
    <t>Ren,  Han</t>
  </si>
  <si>
    <t>Changchun University
Universiti Malaysia Sabah</t>
  </si>
  <si>
    <t>School of Economics, Changchun University, Changchun, Jilin, China, Economics and Accountancy, Universiti Malaysia Sabah, Kota Kinabalu, Sabah, Malaysia</t>
  </si>
  <si>
    <t>A Research Proposal to Examine Psychological Factors Influence on Financial Planning for Retirement in China</t>
  </si>
  <si>
    <t>2-s2.0-85138180874</t>
  </si>
  <si>
    <t>Chen, C.-L.</t>
  </si>
  <si>
    <t>Chen,  Chinling</t>
  </si>
  <si>
    <t>Changchun University of Science and Technology, Xiamen University of Technology, Chaoyang University of Technology (NA for missing main university)</t>
  </si>
  <si>
    <t>School of Information Engineering, Changchun University of Science and Technology, Changchun, Jilin, China, Department of Computer Science and Information Engineering, Chaoyang University of Technology, Taichung, Taiwan, School of Civil Engineering and Architecture, Xiamen University of Technology, Xiamen, Fujian, China</t>
  </si>
  <si>
    <t>Determinants of mental and financial health during COVID-19: Evidence from data of a developing country</t>
  </si>
  <si>
    <t>2-s2.0-85199365406</t>
  </si>
  <si>
    <t>Wang, G.</t>
  </si>
  <si>
    <t>Wang,  Guangheng</t>
  </si>
  <si>
    <t>Changning Institute of Education</t>
  </si>
  <si>
    <t>Changning Institute of Education, Shanghai, Shanghai, China</t>
  </si>
  <si>
    <t>Integrating Education for Sustainable Development into a Local Formal Kindergarten Curriculum: A Curricular Practice From China</t>
  </si>
  <si>
    <t>2-s2.0-85158116602</t>
  </si>
  <si>
    <t>Liao, X.</t>
  </si>
  <si>
    <t>Liao,  Xiaowei</t>
  </si>
  <si>
    <t>Changsha University of Science and Technology</t>
  </si>
  <si>
    <t>School of Economics and Management, Changsha University of Science and Technology, Changsha, Hunan, China</t>
  </si>
  <si>
    <t>Does enrolling in finance-related majors improve financial habits? A case study of China’s college students</t>
  </si>
  <si>
    <t>Guo, L.</t>
  </si>
  <si>
    <t>Guo,  Lian</t>
  </si>
  <si>
    <t>Huang, W.</t>
  </si>
  <si>
    <t>Huang,  Wei</t>
  </si>
  <si>
    <t>Yao, P.</t>
  </si>
  <si>
    <t>Yao,  Panpan</t>
  </si>
  <si>
    <t>2-s2.0-85122299796</t>
  </si>
  <si>
    <t>Sun, G.</t>
  </si>
  <si>
    <t>Sun,  Gong</t>
  </si>
  <si>
    <t>Changshu Institute of Technology</t>
  </si>
  <si>
    <t>School of Business, Changshu Institute of Technology, Changshu, Jiangsu, China</t>
  </si>
  <si>
    <t>University education, homeownership and housing wealth</t>
  </si>
  <si>
    <t>2-s2.0-84979308338</t>
  </si>
  <si>
    <t>Kim, K.H.</t>
  </si>
  <si>
    <t>Kim,  Kyung-hoon</t>
  </si>
  <si>
    <t>Changwon National University</t>
  </si>
  <si>
    <t>Department of Business Administration, Changwon National University, Changwon, Gyeongsangnam-do, South Korea</t>
  </si>
  <si>
    <t>The effects of internal marketing capability on export marketing strategy, B2B marketing mix and export performance</t>
  </si>
  <si>
    <t>Kim, S.J.</t>
  </si>
  <si>
    <t>Kim,  Sangjin</t>
  </si>
  <si>
    <t>Koo, K.R.</t>
  </si>
  <si>
    <t>Koo,  Kyong Ryul</t>
  </si>
  <si>
    <t>2-s2.0-85073836450</t>
  </si>
  <si>
    <t>Jia, D.</t>
  </si>
  <si>
    <t>Jia,  Dekui</t>
  </si>
  <si>
    <t>Changzhou University</t>
  </si>
  <si>
    <t>College of Business, Changzhou University, Changzhou, Jiangsu, China</t>
  </si>
  <si>
    <t>Financial Planning Ability, Risk Perception and Household Portfolio Choice</t>
  </si>
  <si>
    <t>2-s2.0-105001070879</t>
  </si>
  <si>
    <t>Fang, Q.</t>
  </si>
  <si>
    <t>Fang,  Qiulan</t>
  </si>
  <si>
    <t>Changzhou University, Changzhou, Jiangsu, China</t>
  </si>
  <si>
    <t>Can financial literacy enhance household financial risk asset allocation? Based financial planning and the mediating role of Taoist culture</t>
  </si>
  <si>
    <t>2-s2.0-85129124887</t>
  </si>
  <si>
    <t>Chung, J.-C.</t>
  </si>
  <si>
    <t>Chung,  Jen Chieh</t>
  </si>
  <si>
    <t>Chaoyang University of Technology</t>
  </si>
  <si>
    <t>Department of Marketing and Logistics Management, Chaoyang University of Technology, Taichung, Taiwan</t>
  </si>
  <si>
    <t>Assessing the Barriers of Green Innovation Implementation: Evidence from the Vietnamese Manufacturing Sector</t>
  </si>
  <si>
    <t>Chen, A.P.-S.</t>
  </si>
  <si>
    <t>Chen,  Abbott Po Shun</t>
  </si>
  <si>
    <t>Huang, Y.-F.</t>
  </si>
  <si>
    <t>Huang,  Yung Fu</t>
  </si>
  <si>
    <t>Do, M.-H.</t>
  </si>
  <si>
    <t>Do,  Manh Hoang</t>
  </si>
  <si>
    <t>Chaoyang University of Technology
Tay Nguyen University</t>
  </si>
  <si>
    <t>Department of Marketing and Logistics Management, Chaoyang University of Technology, Taichung, Taiwan, Faculty of Economics, Tay Nguyen University, Buon Ma Thuot, Viet Nam</t>
  </si>
  <si>
    <t>2-s2.0-85181584351</t>
  </si>
  <si>
    <t>Song, Y.</t>
  </si>
  <si>
    <t>Song,  Yan</t>
  </si>
  <si>
    <t>Chapel Hill</t>
  </si>
  <si>
    <t>College of Arts &amp; Sciences, Chapel Hill, NC, United States</t>
  </si>
  <si>
    <t>Exploring the impact of digital inclusive finance on consumption volatility: Insights from household entrepreneurship and income volatility</t>
  </si>
  <si>
    <t>2-s2.0-77954197245</t>
  </si>
  <si>
    <t>Remund, D.L.</t>
  </si>
  <si>
    <t>Remund,  David L.</t>
  </si>
  <si>
    <t>Financial literacy explicated: The case for a clearer definition in an increasingly complex economy</t>
  </si>
  <si>
    <t>2-s2.0-84941943086</t>
  </si>
  <si>
    <t>Rohe, W.M.</t>
  </si>
  <si>
    <t>Rohe,  William M.</t>
  </si>
  <si>
    <t>Effects of an Individual Development Account Program on Retirement Saving: Follow-up Evidence From a Randomized Experiment</t>
  </si>
  <si>
    <t>2-s2.0-84873260664</t>
  </si>
  <si>
    <t>Long-term effects of Individual Development Accounts on postsecondary education: Follow-up evidence from a randomized experiment</t>
  </si>
  <si>
    <t>Nandisha, M.</t>
  </si>
  <si>
    <t>Nandisha,  M.</t>
  </si>
  <si>
    <t>Charans Degree College</t>
  </si>
  <si>
    <t>Charans Degree College, Bengaluru, India</t>
  </si>
  <si>
    <t>2-s2.0-85063500454</t>
  </si>
  <si>
    <t>Moss, S.A.</t>
  </si>
  <si>
    <t>Moss,  Simon Andrew</t>
  </si>
  <si>
    <t>601-610</t>
  </si>
  <si>
    <t>Charles Darwin University</t>
  </si>
  <si>
    <t>Charles Darwin University, Darwin, NT, Australia</t>
  </si>
  <si>
    <t>How to prevent unhelpful personality traits from evolving into unhelpful financial behaviors: The benefits of future clarity</t>
  </si>
  <si>
    <t>2-s2.0-85073258193</t>
  </si>
  <si>
    <t>Skoko, H.</t>
  </si>
  <si>
    <t>Skoko,  Hazbo</t>
  </si>
  <si>
    <t>Charles Strut University</t>
  </si>
  <si>
    <t>Faculty of Business, Charles Strut University, Sydney, NSW, Australia</t>
  </si>
  <si>
    <t>Impact of school management on legally adequate content of a budget plan: The evidence from Slovenia</t>
  </si>
  <si>
    <t>2-s2.0-105017414064</t>
  </si>
  <si>
    <t>Ivory, N.</t>
  </si>
  <si>
    <t>Ivory,  Nicola J.</t>
  </si>
  <si>
    <t>Charles Sturt University</t>
  </si>
  <si>
    <t>Charles Sturt University, Bathurst, NSW, Australia</t>
  </si>
  <si>
    <t>Financial Literacy and Gambling Behaviour: A Systematic Review</t>
  </si>
  <si>
    <t>O’Connor, F.</t>
  </si>
  <si>
    <t>O’Connor,  Fiona</t>
  </si>
  <si>
    <t>2-s2.0-85177661987</t>
  </si>
  <si>
    <t>Komárek, A.</t>
  </si>
  <si>
    <t>Komárek,  Arnošt</t>
  </si>
  <si>
    <t>Charles University</t>
  </si>
  <si>
    <t>Charles University, Prague, Czech Republic</t>
  </si>
  <si>
    <t>Clusterwise multivariate regression of mixed-type panel data</t>
  </si>
  <si>
    <t>Vávra, J.</t>
  </si>
  <si>
    <t>Vávra,  Jan</t>
  </si>
  <si>
    <t>2-s2.0-85127352614</t>
  </si>
  <si>
    <t>Boháč, R.</t>
  </si>
  <si>
    <t>Boháč,  Radim</t>
  </si>
  <si>
    <t>Financial Law and Financial Science; Finanční právo a finanční věda</t>
  </si>
  <si>
    <t>2-s2.0-85012115852</t>
  </si>
  <si>
    <t>Dombrovská, M.</t>
  </si>
  <si>
    <t>Dombrovská,  Michaela</t>
  </si>
  <si>
    <t>The end of information literacy (?)</t>
  </si>
  <si>
    <t>2-s2.0-85134558738</t>
  </si>
  <si>
    <t>Ropovik, I.</t>
  </si>
  <si>
    <t>Ropovik,  Ivan</t>
  </si>
  <si>
    <t>Charles University
University of Presov</t>
  </si>
  <si>
    <t>Institute for Research and Development of Education, Charles University, Prague, Czech Republic, Department of Preschool and Elementary Education and Psychology, University of Presov in Presov, Presov-Lubotice, Presov Region, Slovakia</t>
  </si>
  <si>
    <t>The Effect of the Economic Situation on Time and Risk Preferences: Does Financial Literacy Matter?</t>
  </si>
  <si>
    <t>2-s2.0-85163822246</t>
  </si>
  <si>
    <t>Freidin, N.</t>
  </si>
  <si>
    <t>Freidin,  Natalie</t>
  </si>
  <si>
    <t>Charleston</t>
  </si>
  <si>
    <t>College of Medicine, Charleston, SC, United States</t>
  </si>
  <si>
    <t>"I'm Not Good with Money" and Other Lies Residents Tell Themselves about Personal Finance</t>
  </si>
  <si>
    <t>Schreiner, A.D.</t>
  </si>
  <si>
    <t>Schreiner,  Andrew D.</t>
  </si>
  <si>
    <t>2-s2.0-105011260101</t>
  </si>
  <si>
    <t>Siwach, M.</t>
  </si>
  <si>
    <t>Siwach,  Manoj</t>
  </si>
  <si>
    <t>Chaudhary Devi Lal University</t>
  </si>
  <si>
    <t>Chaudhary Devi Lal University, Sirsa, HR, India</t>
  </si>
  <si>
    <t>Financial Literacy in India: A Review of Literature; KOMPETENCJE FINANSOWE W INDIACH: PRZEGLĄD LITERATURY PRZEDMIOTU</t>
  </si>
  <si>
    <t>Rani, M.</t>
  </si>
  <si>
    <t>Rani,  Mamta</t>
  </si>
  <si>
    <t>2-s2.0-85109439561</t>
  </si>
  <si>
    <t>Zabelina, E.</t>
  </si>
  <si>
    <t>Zabelina,  Ekaterina Viacheslávovna</t>
  </si>
  <si>
    <t>Chelyabinsk State University</t>
  </si>
  <si>
    <t>Chelyabinsk State University, Chelyabinsk, Chelyabinsk Oblast, Russian Federation</t>
  </si>
  <si>
    <t>Economic behaviour strategies of the northern small-numbered indigenous peoples and their impact on subjective well-being; Стратегии экономического поведения коренных малочисленных народов Севера и их влияние на субъективное благополучие</t>
  </si>
  <si>
    <t>Kurnosova, S.A.</t>
  </si>
  <si>
    <t>Kurnosova,  Svetlana A.</t>
  </si>
  <si>
    <t>Shchukina, K.Е.</t>
  </si>
  <si>
    <t>Shchukina,  Ksenia</t>
  </si>
  <si>
    <t>2-s2.0-85107264122</t>
  </si>
  <si>
    <t>Features of entrepreneurial economic mind in Russian small eco-business</t>
  </si>
  <si>
    <t>2-s2.0-105003779982</t>
  </si>
  <si>
    <t>Zabelina, E.V.</t>
  </si>
  <si>
    <t>Institute of Education and Practical Psychology, Chelyabinsk State University, Chelyabinsk, Chelyabinsk Oblast, Russian Federation</t>
  </si>
  <si>
    <t>A model of late economic socialization. The study on retirees of the industrial region of Russia</t>
  </si>
  <si>
    <t>2-s2.0-85048090560</t>
  </si>
  <si>
    <t>Cheng, Y.-F.</t>
  </si>
  <si>
    <t>Cheng,  Yafang</t>
  </si>
  <si>
    <t>Cheng Shiu University</t>
  </si>
  <si>
    <t>Department of Business Administration, Cheng Shiu University, Kaohsiung, Taiwan</t>
  </si>
  <si>
    <t>Social capital and stock market participation via technologies: The role of households' risk attitude and cognitive ability</t>
  </si>
  <si>
    <t>Lin, C.-H.</t>
  </si>
  <si>
    <t>Lin,  Chien Ho</t>
  </si>
  <si>
    <t>2-s2.0-85153514515</t>
  </si>
  <si>
    <t>Lin,  Chehung</t>
  </si>
  <si>
    <t>Department of Information Management, Cheng Shiu University, Kaohsiung, Taiwan</t>
  </si>
  <si>
    <t>Drivers of Financial Robot Continuance Usage Intentions: An Application of Self-efficacy Theory</t>
  </si>
  <si>
    <t>Lu, K.-H.</t>
  </si>
  <si>
    <t>Lu,  Kunhwa</t>
  </si>
  <si>
    <t>Department of Business Administration, Cheng Shiu University, Kaohsiung, Taiwan, Ltd., Kaohsiung, Taiwan</t>
  </si>
  <si>
    <t>Tsai, F.-S.</t>
  </si>
  <si>
    <t>Tsai,  Fusheng</t>
  </si>
  <si>
    <t>Department of Business Administration, Cheng Shiu University, Kaohsiung, Taiwan, Postgraduate Programs in Management, I-Shou University, Kaohsiung, Taiwan</t>
  </si>
  <si>
    <t>2-s2.0-85133289886</t>
  </si>
  <si>
    <t>Liu, X.</t>
  </si>
  <si>
    <t>Liu,  Xiaolin</t>
  </si>
  <si>
    <t>Chengdu Medical College</t>
  </si>
  <si>
    <t>Chengdu Medical College, Chengdu, Sichuan, China</t>
  </si>
  <si>
    <t>The role of sustainable development goals, financial knowledge and investment strategies on the organizational profitability: Moderating impact of government support</t>
  </si>
  <si>
    <t>2-s2.0-85210355300</t>
  </si>
  <si>
    <t>Yang, W.</t>
  </si>
  <si>
    <t>Yang,  Wang</t>
  </si>
  <si>
    <t>Chengdu University of Information Technology</t>
  </si>
  <si>
    <t>School of Statistics, Chengdu University of Information Technology, Chengdu, Sichuan, China</t>
  </si>
  <si>
    <t>Financial Knowledge, Capability to Guard Against Risks, and Rural Households’ Selection of Financial Assets: An Empirical Study Based on Rural Households in China</t>
  </si>
  <si>
    <t>Lan, H.</t>
  </si>
  <si>
    <t>Lan,  Huang</t>
  </si>
  <si>
    <t>2-s2.0-105008940673</t>
  </si>
  <si>
    <t>Zhang,  Rui</t>
  </si>
  <si>
    <t>Chengdu University of Technology</t>
  </si>
  <si>
    <t>School of Mathematical Sciences, Chengdu University of Technology, Chengdu, China</t>
  </si>
  <si>
    <t>Financial Attention and Household Consumption Upgrading</t>
  </si>
  <si>
    <t>Li, H.</t>
  </si>
  <si>
    <t>Li,  Han</t>
  </si>
  <si>
    <t>Office of Academic Affairs, Chengdu University of Technology, Chengdu, China</t>
  </si>
  <si>
    <t>2-s2.0-85084738734</t>
  </si>
  <si>
    <t>Molchanova, V.</t>
  </si>
  <si>
    <t>Molchanova,  Violetta S.</t>
  </si>
  <si>
    <t>Cherkas Global University</t>
  </si>
  <si>
    <t>Cherkas Global University, Washington, D.C., United States, Volgograd State University, Volgograd, Volgograd Oblast, Russian Federation</t>
  </si>
  <si>
    <t>Financial literacy level on college students: A comparative descriptive analysis between Mexico and Colombia</t>
  </si>
  <si>
    <t>2-s2.0-85133782407</t>
  </si>
  <si>
    <t>Molchanova, V.S.</t>
  </si>
  <si>
    <t>Financial Literacy, Savings Culture and Millennials Students Behavior Towards Retirement</t>
  </si>
  <si>
    <t>2-s2.0-85152377837</t>
  </si>
  <si>
    <t>Financial Literacy on College Students in the Context of Tuxtepec, Oax</t>
  </si>
  <si>
    <t>2-s2.0-105009089264</t>
  </si>
  <si>
    <t>Cherkas Global University, Washington, D.C., United States, Volgograd State University, Volgograd, Volgograd Oblast, Russian Federation, Sochi State University, Sochi, Krasnodar Krai, Russian Federation</t>
  </si>
  <si>
    <t>Financial Knowledge and Its Relationship with Sociodemographic Variables: A Study in Adolescent Students in a Public Institution</t>
  </si>
  <si>
    <t>2-s2.0-85123824413</t>
  </si>
  <si>
    <t>Financial Literacy Level: An Empirical Study on Savings, Credit and Budget Management Habits in High School Students</t>
  </si>
  <si>
    <t>2-s2.0-85139317405</t>
  </si>
  <si>
    <t>Saving Habits of High-School Students Associated with Their Future Retirement As Financial Literacy Topics</t>
  </si>
  <si>
    <t>2-s2.0-85164609873</t>
  </si>
  <si>
    <t>Financial Literacy on High School Students. How is Their Performance if Study and Work?</t>
  </si>
  <si>
    <t>2-s2.0-85083578478</t>
  </si>
  <si>
    <t>Education and financial inclusion. An empirical study in students of higher education</t>
  </si>
  <si>
    <t>2-s2.0-85147041317</t>
  </si>
  <si>
    <t>Financial Well-Being Profile: An Empirical Study on Graduated Students</t>
  </si>
  <si>
    <t>2-s2.0-85119491932</t>
  </si>
  <si>
    <t>Money Management, Savings and Investment as Central Topics in Financial Education: How Do High School Students Perceive Them?</t>
  </si>
  <si>
    <t>2-s2.0-85112185608</t>
  </si>
  <si>
    <t>Polyakova, L.G.</t>
  </si>
  <si>
    <t>Polyakova,  Lybov G.</t>
  </si>
  <si>
    <t>The effect of social media on financial literacy</t>
  </si>
  <si>
    <t>2-s2.0-105011862358</t>
  </si>
  <si>
    <t>Andrienko, V.</t>
  </si>
  <si>
    <t>Andrienko,  V. O.</t>
  </si>
  <si>
    <t>Cherkasy State Technological University</t>
  </si>
  <si>
    <t>Department of Computer Science and System Analysis, Cherkasy State Technological University, Cherkasy, Cherkasy Oblast, Ukraine</t>
  </si>
  <si>
    <t>DEVELOPMENT OF AN INTELLIGENT MODEL FOR MANAGEMENT OF THE REQUIREMENTS OF MARKETING PROJECTS OF THE PHARMACEUTICAL INDUSTRY</t>
  </si>
  <si>
    <t>Rudenko, E.</t>
  </si>
  <si>
    <t>Rudenko,  Elena</t>
  </si>
  <si>
    <t>2-s2.0-105005161305</t>
  </si>
  <si>
    <t>Serhiienko, O.</t>
  </si>
  <si>
    <t>Serhiienko,  Oleksandr</t>
  </si>
  <si>
    <t>Department of Economic Cybernetics and Marketing, Cherkasy State Technological University, Cherkasy, Cherkasy Oblast, Ukraine</t>
  </si>
  <si>
    <t>Sustainable Marketing within the Environmental Responsibility Context: Analytics and Communication Tools for Businesses' Growth</t>
  </si>
  <si>
    <t>Mishra, N.</t>
  </si>
  <si>
    <t>Mishra,  Nandita</t>
  </si>
  <si>
    <t>Chetana's Institute of Management and Research</t>
  </si>
  <si>
    <t>Chetana’s Institute of Management and Research, Mumbai, MH, India</t>
  </si>
  <si>
    <t>2-s2.0-105010953783</t>
  </si>
  <si>
    <t>Katkar, N.</t>
  </si>
  <si>
    <t>Katkar,  Neena</t>
  </si>
  <si>
    <t>An Empirical Study of Financial Inclusion and Its Challenges Faced by Transgender Individual in Mumbai City: With Respect to Banking Services, Savings Behavior, and Access to Financial Resources</t>
  </si>
  <si>
    <t>Shaikh, A.</t>
  </si>
  <si>
    <t>Shaikh,  Aftab</t>
  </si>
  <si>
    <t>Chetana's R. K. Institute of Management and Research</t>
  </si>
  <si>
    <t>Chetana’s R. K. Institute of Management and Research, Mumbai, India</t>
  </si>
  <si>
    <t>Koli, L.</t>
  </si>
  <si>
    <t>Koli,  Lipika</t>
  </si>
  <si>
    <t>Gupta,  Sarita</t>
  </si>
  <si>
    <t>2-s2.0-85078336879</t>
  </si>
  <si>
    <t>Silvester, M.</t>
  </si>
  <si>
    <t>Silvester,  Mercy</t>
  </si>
  <si>
    <t>Chevalier T.Thomas Elizabeth College for Women</t>
  </si>
  <si>
    <t>Department of B.Com (CS), Chevalier T.Thomas Elizabeth College for Women, Chennai, TN, India</t>
  </si>
  <si>
    <t>A kaleidoscopic view on the impact of financial knowledge on investment decision of individual investors</t>
  </si>
  <si>
    <t>2-s2.0-85179512445</t>
  </si>
  <si>
    <t>Thida, M.</t>
  </si>
  <si>
    <t>Thida,  Myo</t>
  </si>
  <si>
    <t>Chiang Mai University</t>
  </si>
  <si>
    <t>Department of Computer Engineering, Chiang Mai University, Chiang Mai, Chiang Mai, Thailand</t>
  </si>
  <si>
    <t>Digital Skills Gap in Developing Countries: The Case of Myanmar</t>
  </si>
  <si>
    <t>2-s2.0-85039714173</t>
  </si>
  <si>
    <t>Sriboonchiita, S.</t>
  </si>
  <si>
    <t>Sriboonchiita,  Songsak</t>
  </si>
  <si>
    <t>Faculty of Economics, Chiang Mai University, Chiang Mai, Chiang Mai, Thailand</t>
  </si>
  <si>
    <t>Measurement and comparison of rice production efficiency in Thailand and India: An efficient frontier approach</t>
  </si>
  <si>
    <t>Sirikanchanarak, D.</t>
  </si>
  <si>
    <t>Sirikanchanarak,  D.</t>
  </si>
  <si>
    <t>2-s2.0-84919344195</t>
  </si>
  <si>
    <t>Chiang Mai University, Chiang Mai, Chiang Mai, Thailand</t>
  </si>
  <si>
    <t>Risk, return and international portfolio analysis: Entropy and linear belief functions</t>
  </si>
  <si>
    <t>Ayusuk, A.</t>
  </si>
  <si>
    <t>Ayusuk,  Apiwat</t>
  </si>
  <si>
    <t>Chiang Mai University, Chiang Mai, Chiang Mai, Thailand, Department of Business Economics, Prince of Songkla University, Hatyai, Songkhla, Thailand</t>
  </si>
  <si>
    <t>2-s2.0-85132807425</t>
  </si>
  <si>
    <t>Kakinuma, Y.</t>
  </si>
  <si>
    <t>Kakinuma,  Yosuke</t>
  </si>
  <si>
    <t>Department of Finance, Chiang Mai University, Chiang Mai, Chiang Mai, Thailand</t>
  </si>
  <si>
    <t>Financial literacy and quality of life: a moderated mediation approach of fintech adoption and leisure</t>
  </si>
  <si>
    <t>Liu,  Jianxu</t>
  </si>
  <si>
    <t>2-s2.0-79959273302</t>
  </si>
  <si>
    <t>Ohe, Y.</t>
  </si>
  <si>
    <t>Ohe,  Yasuo</t>
  </si>
  <si>
    <t>701-710</t>
  </si>
  <si>
    <t>Chiba University</t>
  </si>
  <si>
    <t>Department of Food and Resource Economics, Chiba University, Chiba, Chiba, Japan</t>
  </si>
  <si>
    <t>Evaluation of agritourism activity in Italy: Facility based or local culture based?</t>
  </si>
  <si>
    <t>2-s2.0-85116609447</t>
  </si>
  <si>
    <t>Julion, W.</t>
  </si>
  <si>
    <t>Julion,  Wrenetha A.</t>
  </si>
  <si>
    <t>Chicago (No institutional prefix assumed)</t>
  </si>
  <si>
    <t>College of Nursing, Chicago, IL, United States</t>
  </si>
  <si>
    <t>Recruitment, Retention, and Intervention Outcomes from the Dedicated African American Dad (DAAD) Study</t>
  </si>
  <si>
    <t>Schoeny, M.E.</t>
  </si>
  <si>
    <t>Schoeny,  Michael E.</t>
  </si>
  <si>
    <t>Sumo, J.</t>
  </si>
  <si>
    <t>Sumo,  Jen’nea</t>
  </si>
  <si>
    <t>2-s2.0-105012406649</t>
  </si>
  <si>
    <t>Schwab, E.</t>
  </si>
  <si>
    <t>Schwab,  Elizabeth</t>
  </si>
  <si>
    <t>Chicago (in this case, it's presumed to be University of Chicago as it's a well-known institution in Chicago associated with behavioral economics and organizational leadership)</t>
  </si>
  <si>
    <t>Behavioral Economics Department, Organization Leadership, Chicago, IL, United States</t>
  </si>
  <si>
    <t>Evaluating robo-advisors through behavioral finance: a critical review of technology potential, rationality, and investor expectations</t>
  </si>
  <si>
    <t>2-s2.0-105015335775</t>
  </si>
  <si>
    <t>Feng, S.-Y.</t>
  </si>
  <si>
    <t>Feng,  Sing Yi</t>
  </si>
  <si>
    <t>Children's Medical Center (NA if no university mentioned)</t>
  </si>
  <si>
    <t>Children's Medical Center Dallas, Dallas, TX, United States</t>
  </si>
  <si>
    <t>Show Me the Money: A Movement Towards Transparency in Pediatric Emergency Medicine Compensation</t>
  </si>
  <si>
    <t>Hariharan, S.</t>
  </si>
  <si>
    <t>Hariharan,  Selena L.</t>
  </si>
  <si>
    <t>2-s2.0-85153865673</t>
  </si>
  <si>
    <t>Bhatt, K.</t>
  </si>
  <si>
    <t>Bhatt,  Kedar</t>
  </si>
  <si>
    <t>Chimanbhai Patel Institute of Management and Research</t>
  </si>
  <si>
    <t>Chimanbhai Patel Institute of Management and Research, Ahmedabad, Ahmedabad, India</t>
  </si>
  <si>
    <t>Financial Literacy and Its Impact on Financial Inclusion: Moderating Role of Gender</t>
  </si>
  <si>
    <t>2-s2.0-85197356996</t>
  </si>
  <si>
    <t>Feng, B.</t>
  </si>
  <si>
    <t>Feng,  Beilei</t>
  </si>
  <si>
    <t>China Academy of Art</t>
  </si>
  <si>
    <t>School of Industrial Design, China Academy of Art, Hangzhou, Zhejiang, China</t>
  </si>
  <si>
    <t>A Study on Enhancing the Influence of Intelligent Investment Advisors on Users Through Experience Design</t>
  </si>
  <si>
    <t>Wu, Y.</t>
  </si>
  <si>
    <t>Wu,  Yichen</t>
  </si>
  <si>
    <t>2-s2.0-105003950441</t>
  </si>
  <si>
    <t>Cheng, B.</t>
  </si>
  <si>
    <t>Cheng,  Bei</t>
  </si>
  <si>
    <t>China Academy of Transportation Sciences</t>
  </si>
  <si>
    <t>Institute of Digital Education, China Academy of Transportation Sciences, Beijing, Beijing, China</t>
  </si>
  <si>
    <t>Social networks and financial literacy: From the perspective of educational inter-generational mobility</t>
  </si>
  <si>
    <t>Li, T.</t>
  </si>
  <si>
    <t>Li,  Tiean</t>
  </si>
  <si>
    <t>Institute of Basic Education, China Academy of Transportation Sciences, Beijing, Beijing, China</t>
  </si>
  <si>
    <t>2-s2.0-85121669395</t>
  </si>
  <si>
    <t>He, G.</t>
  </si>
  <si>
    <t>He,  Guangwen</t>
  </si>
  <si>
    <t>China Agricultural University</t>
  </si>
  <si>
    <t>School of Economics and Management, China Agricultural University, Beijing, China</t>
  </si>
  <si>
    <t>The Effect of Digital Inclusive Finance Development on Farmers' Household Financial Assets Allocation; 数字普惠金融发展对农户家庭金融资产配置的影响</t>
  </si>
  <si>
    <t>2-s2.0-85203624367</t>
  </si>
  <si>
    <t>Zhang, D.</t>
  </si>
  <si>
    <t>Zhang,  Dong</t>
  </si>
  <si>
    <t>College of Humanities and Development Studies, China Agricultural University, Beijing, China</t>
  </si>
  <si>
    <t>Navigating risk: Impact of overconfidence in financial literacy on retirement wealth reserves</t>
  </si>
  <si>
    <t>2-s2.0-85015911943</t>
  </si>
  <si>
    <t>Shah, A.A.</t>
  </si>
  <si>
    <t>Shah,  Ashfaq Ahmad</t>
  </si>
  <si>
    <t>Disaster risk management in agriculture: tragedies of the smallholders</t>
  </si>
  <si>
    <t>Zhou,  Yuqing</t>
  </si>
  <si>
    <t>2-s2.0-85138113182</t>
  </si>
  <si>
    <t>China Agricultural University, Beijing, China</t>
  </si>
  <si>
    <t>Farmers’ personality traits and credit exclusion: Evidence from rural China</t>
  </si>
  <si>
    <t>2-s2.0-85127399081</t>
  </si>
  <si>
    <t>Zhang,  Zhenghe</t>
  </si>
  <si>
    <t>Research on the Effect of the Rural Wealth-Leader on Poverty Reduction of Farmers—Based on the Questionnaire Survey in China</t>
  </si>
  <si>
    <t>2-s2.0-85125837316</t>
  </si>
  <si>
    <t>Wang, P.</t>
  </si>
  <si>
    <t>Wang,  Pengcheng</t>
  </si>
  <si>
    <t>The Mediating Role of Access to Financial Services in the Effect of Financial Literacy on Household Income: The Case of Rural Ghana</t>
  </si>
  <si>
    <t>2-s2.0-85207750792</t>
  </si>
  <si>
    <t>Nchimbi, C.S.</t>
  </si>
  <si>
    <t>Nchimbi,  Credo Simbert</t>
  </si>
  <si>
    <t>Engendering Rural Tourism as a Viable Strategy for Poverty Alleviation and Rural Development in the Southern Tourist Circuit of Tanzania</t>
  </si>
  <si>
    <t>2-s2.0-85115842228</t>
  </si>
  <si>
    <t>Does financial literacy inevitably lead to access to finance services? Evidence from rural ghana; A educação financeira leva inevitavelmente ao acesso a serviços financeiros? Provas da zona rural de gana</t>
  </si>
  <si>
    <t>Xiao, J.</t>
  </si>
  <si>
    <t>Xiao,  Jialin</t>
  </si>
  <si>
    <t>2-s2.0-85180403179</t>
  </si>
  <si>
    <t>Yang,  Zeshi</t>
  </si>
  <si>
    <t>China Jiliang University</t>
  </si>
  <si>
    <t>China Jiliang University, Hangzhou, Zhejiang, China</t>
  </si>
  <si>
    <t>Financial development and natural resource efficiency: Unlocking green growth potential</t>
  </si>
  <si>
    <t>2-s2.0-85149050904</t>
  </si>
  <si>
    <t>Pan, D.</t>
  </si>
  <si>
    <t>Pan,  Dongfang</t>
  </si>
  <si>
    <t>College of Art and Communication, China Jiliang University, Hangzhou, Zhejiang, China</t>
  </si>
  <si>
    <t>The Interplay Between Financial Literacy, Financial Risk Tolerance, and Financial Behaviour: The Moderator Effect of Emotional Intelligence</t>
  </si>
  <si>
    <t>Zhang, L.</t>
  </si>
  <si>
    <t>Zhang,  Liang</t>
  </si>
  <si>
    <t>China National Academy of Educational Sciences</t>
  </si>
  <si>
    <t>China National Academy of Educational Sciences, Beijing, Beijing, China</t>
  </si>
  <si>
    <t>2-s2.0-105000041217</t>
  </si>
  <si>
    <t>Wang,  Jianning</t>
  </si>
  <si>
    <t>China University of Labor Relations</t>
  </si>
  <si>
    <t>School of Population Health, China University of Labor Relations, Beijing, Beijing, China</t>
  </si>
  <si>
    <t>Saving puzzle: Head of household's prior childhood rural experience and saving decision</t>
  </si>
  <si>
    <t>2-s2.0-85139203882</t>
  </si>
  <si>
    <t>Yun, X.</t>
  </si>
  <si>
    <t>Yun,  Xiaopeng</t>
  </si>
  <si>
    <t>China University of Mining &amp; Technology</t>
  </si>
  <si>
    <t>Department of Public Security, Shanxi Police College, Taiyun, Shanxi, China, School of Mechanics and Architecture Engineering, China University of Mining &amp; Technology, Beijing, Beijing, China</t>
  </si>
  <si>
    <t>The Nexus between sustainability of business model innovation, financial knowledge, and environment: A developing economy perspective</t>
  </si>
  <si>
    <t>2-s2.0-85219336962</t>
  </si>
  <si>
    <t>Cai, S.</t>
  </si>
  <si>
    <t>Cai,  Shilin</t>
  </si>
  <si>
    <t>China University of Mining and Technology</t>
  </si>
  <si>
    <t>School of Humanities and Arts, China University of Mining and Technology, Xuzhou, Jiangsu, China</t>
  </si>
  <si>
    <t>Research on the impact mechanism of financial fraud risk among urban elderly in the context of population aging: Empirical data from China aging finance forum</t>
  </si>
  <si>
    <t>2-s2.0-105021448470</t>
  </si>
  <si>
    <t>Hao, Z.</t>
  </si>
  <si>
    <t>Hao,  Zengliang</t>
  </si>
  <si>
    <t>China University of Petroleum (East China)</t>
  </si>
  <si>
    <t>School of Economics and Management, China University of Petroleum (East China), Qingdao, Shandong, China</t>
  </si>
  <si>
    <t>Research on key points control of ERP sand table simulation for teaching quality improvement; ERP 沙盘模拟教学质量提升的关键点控制研究</t>
  </si>
  <si>
    <t>Su, H.</t>
  </si>
  <si>
    <t>Su,  Hui</t>
  </si>
  <si>
    <t>An, G.</t>
  </si>
  <si>
    <t>An,  Guixin</t>
  </si>
  <si>
    <t>Sun, J.</t>
  </si>
  <si>
    <t>Sun,  Jinfeng</t>
  </si>
  <si>
    <t>2-s2.0-85148882246</t>
  </si>
  <si>
    <t>Jin, R.</t>
  </si>
  <si>
    <t>Jin,  Ruining</t>
  </si>
  <si>
    <t>China University of Political Science and Law</t>
  </si>
  <si>
    <t>Commercial and Economic Law School, China University of Political Science and Law, Beijing, China</t>
  </si>
  <si>
    <t>Mindsponge-Based Reasoning of Households’ Financial Resilience during the COVID-19 Crisis</t>
  </si>
  <si>
    <t>2-s2.0-85177668151</t>
  </si>
  <si>
    <t>Liu,  Jie</t>
  </si>
  <si>
    <t>Chinese Academy of Agricultural Sciences</t>
  </si>
  <si>
    <t>Institute of Agricultural Economics and Development, Chinese Academy of Agricultural Sciences, Beijing, China</t>
  </si>
  <si>
    <t>A Study of the Impact of Mobile Payment on the Enhancement of Consumption Structure and Pattern of Chinese Rural Households</t>
  </si>
  <si>
    <t>Li, Z.</t>
  </si>
  <si>
    <t>Li,  Zhengyin</t>
  </si>
  <si>
    <t>2-s2.0-85187103739</t>
  </si>
  <si>
    <t>Lyu, K.</t>
  </si>
  <si>
    <t>Lyu,  Kaiyu</t>
  </si>
  <si>
    <t>Increasing Boro rice productivity through credit: Evidence from Bangladesh</t>
  </si>
  <si>
    <t>Hu, X.</t>
  </si>
  <si>
    <t>Hu,  Xiangdong</t>
  </si>
  <si>
    <t>Rayhan, S.J.</t>
  </si>
  <si>
    <t>Rayhan,  Shah Johir</t>
  </si>
  <si>
    <t>Chinese Academy of Agricultural Sciences
Sher-e-Bangla Agricultural University</t>
  </si>
  <si>
    <t>Institute of Agricultural Economics and Development, Chinese Academy of Agricultural Sciences, Beijing, China, Department of Management and Finance, Sher-e-Bangla Agricultural University, Dhaka, Bangladesh</t>
  </si>
  <si>
    <t>Fan, Y.</t>
  </si>
  <si>
    <t>Fan,  Yachen</t>
  </si>
  <si>
    <t>Chinese Academy of Fiscal Sciences</t>
  </si>
  <si>
    <t>Chinese Academy of Fiscal Sciences, Beijing, China</t>
  </si>
  <si>
    <t>2-s2.0-85189516204</t>
  </si>
  <si>
    <t>Xia, C.</t>
  </si>
  <si>
    <t>Xia,  Chuanxin</t>
  </si>
  <si>
    <t>Chinese Academy of International Trade and Economic Cooperation</t>
  </si>
  <si>
    <t>Chinese Academy of International Trade and Economic Cooperation, China</t>
  </si>
  <si>
    <t>Does financial literacy contribute to facilitating residents in safeguarding their rights as financial consumers?A three-stage study based on the perspective of “fraud” phenomenon</t>
  </si>
  <si>
    <t>Wei, Y.</t>
  </si>
  <si>
    <t>Wei,  Yunjie</t>
  </si>
  <si>
    <t>Chinese Academy of Sciences</t>
  </si>
  <si>
    <t>Tian, Y.</t>
  </si>
  <si>
    <t>Tian,  Yaqun</t>
  </si>
  <si>
    <t>Chinese Academy of Social Sciences</t>
  </si>
  <si>
    <t>Rural Development Institute, Chinese Academy of Social Sciences, Beijing, China</t>
  </si>
  <si>
    <t>2-s2.0-84866985873</t>
  </si>
  <si>
    <t>Lu, H.-K.</t>
  </si>
  <si>
    <t>Lu,  Hsin Ke</t>
  </si>
  <si>
    <t>Chinese Culture University</t>
  </si>
  <si>
    <t>Graduate Institute of Information Management, Chinese Culture University Taiwan, Taipei, Taiwan</t>
  </si>
  <si>
    <t>An exploration of integrating multimedia into financial education in the elementary schools</t>
  </si>
  <si>
    <t>2-s2.0-84991574444</t>
  </si>
  <si>
    <t>Shen, K.-Y.</t>
  </si>
  <si>
    <t>Shen,  Kao Yi</t>
  </si>
  <si>
    <t>Department of Banking and Finance, Chinese Culture University Taiwan, Taipei, Taiwan</t>
  </si>
  <si>
    <t>Financial modeling and improvement planning for the life insurance industry by using a rough knowledge based hybrid MCDM model</t>
  </si>
  <si>
    <t>Ma, C.-P.</t>
  </si>
  <si>
    <t>Ma,  Chiaping</t>
  </si>
  <si>
    <t>Lin, P.-C.</t>
  </si>
  <si>
    <t>Lin,  Pengchun</t>
  </si>
  <si>
    <t>Department of Information Management, Chinese Culture University Taiwan, Taipei, Taiwan</t>
  </si>
  <si>
    <t>2-s2.0-84890385321</t>
  </si>
  <si>
    <t>Kuo, T.-H.</t>
  </si>
  <si>
    <t>Kuo,  Tsunghsien</t>
  </si>
  <si>
    <t>School of Continuing Education, Chinese Culture University Taiwan, Taipei, Taiwan</t>
  </si>
  <si>
    <t>How a training institute acquires learner satisfaction and loyalty under economic recession</t>
  </si>
  <si>
    <t>Kuo, Y.-K.</t>
  </si>
  <si>
    <t>Kuo,  Yenku</t>
  </si>
  <si>
    <t>Department of Tourism Industry, Chinese Culture University Taiwan, Taipei, Taiwan</t>
  </si>
  <si>
    <t>Jiang, Y.H.</t>
  </si>
  <si>
    <t>Jiang,  Yonghai</t>
  </si>
  <si>
    <t>Chinese Research Academy</t>
  </si>
  <si>
    <t>Chinese Research Academy of Environmental Sciences, Beijing, China</t>
  </si>
  <si>
    <t>Huo, S.L.</t>
  </si>
  <si>
    <t>Huo,  Shouliang</t>
  </si>
  <si>
    <t>Xi, B.D.</t>
  </si>
  <si>
    <t>Xi,  Beidou</t>
  </si>
  <si>
    <t>Chen, X.R.</t>
  </si>
  <si>
    <t>Chen,  Xiangrong</t>
  </si>
  <si>
    <t>2-s2.0-85167681432</t>
  </si>
  <si>
    <t>Wang,  Xiaohan</t>
  </si>
  <si>
    <t>Chinese University of Hong Kong</t>
  </si>
  <si>
    <t>Chinese University of Hong Kong, Hong Kong, Hong Kong</t>
  </si>
  <si>
    <t>T-FinKB: A Platform of Temporal Financial Knowledge Base Construction</t>
  </si>
  <si>
    <t>2-s2.0-105014615312</t>
  </si>
  <si>
    <t>Hua, R.</t>
  </si>
  <si>
    <t>Hua,  Rong</t>
  </si>
  <si>
    <t>School of Pharmacy, Chinese University of Hong Kong, Faculty of Medicine, Hong Kong, Hong Kong</t>
  </si>
  <si>
    <t>Social determinants of health and progression to cardio–renal–metabolic multimorbidity and mortality in people with prediabetes: A prospective cohort study</t>
  </si>
  <si>
    <t>2-s2.0-84886568426</t>
  </si>
  <si>
    <t>Tin Yuen, L.</t>
  </si>
  <si>
    <t>Tin Yuen,  Lok</t>
  </si>
  <si>
    <t>Department of Systems Engineering and Engineering Management, Chinese University of Hong Kong, Hong Kong, Hong Kong</t>
  </si>
  <si>
    <t>From unstructured HTML to structured XML: How XML supports financial knowledge management on the Internet</t>
  </si>
  <si>
    <t>2-s2.0-85209546760</t>
  </si>
  <si>
    <t>Qian, Y.</t>
  </si>
  <si>
    <t>Qian,  Yifan</t>
  </si>
  <si>
    <t>Investigating the adoption of building information modeling of small-medium sized organizations in the construction industry: from a configuration perspective</t>
  </si>
  <si>
    <t>2-s2.0-85180479554</t>
  </si>
  <si>
    <t>Chen, J.-K.</t>
  </si>
  <si>
    <t>Chen,  Ji Kang</t>
  </si>
  <si>
    <t>Department of Social Work, Chinese University of Hong Kong, Hong Kong, Hong Kong</t>
  </si>
  <si>
    <t>Financial Resilience in China: Conceptual Framework, Risk and Protective Factors, and Empirical Evidence</t>
  </si>
  <si>
    <t>2-s2.0-105008465342</t>
  </si>
  <si>
    <t>Mediating Effects of Financial Resilience Between Family Economic Adversity and Mental Health: Population Heterogeneity in Multiple Subgroups</t>
  </si>
  <si>
    <t>Liu, Z.</t>
  </si>
  <si>
    <t>Liu,  Zewei</t>
  </si>
  <si>
    <t>2-s2.0-85062796291</t>
  </si>
  <si>
    <t>Jung, N.</t>
  </si>
  <si>
    <t>Jung,  Nahri</t>
  </si>
  <si>
    <t>Empowering migrant domestic helpers through financial education</t>
  </si>
  <si>
    <t>2-s2.0-84907458305</t>
  </si>
  <si>
    <t>Chan, W.-S.</t>
  </si>
  <si>
    <t>Chan,  Wai Sum</t>
  </si>
  <si>
    <t>Department of Finance, Chinese University of Hong Kong, Hong Kong, Hong Kong</t>
  </si>
  <si>
    <t>Social and Psychological Barriers to Private Retirement Savings in Hong Kong</t>
  </si>
  <si>
    <t>Chow, E.</t>
  </si>
  <si>
    <t>Chow,  Elaine Yee Kwan</t>
  </si>
  <si>
    <t>Department of Medicine and Therapeutics, Chinese University of Hong Kong, Hong Kong, Hong Kong, Chinese University of Hong Kong, Hong Kong, Hong Kong, Phase 1 Clinical Trial Centre, Chinese University of Hong Kong, Hong Kong, Hong Kong</t>
  </si>
  <si>
    <t>2-s2.0-85200993234</t>
  </si>
  <si>
    <t>Financial Resilience and Adolescent Development: Exploring a Construct of Family Socioeconomic Determinants and Its Associated Psychological and School Outcomes</t>
  </si>
  <si>
    <t>2-s2.0-85214826119</t>
  </si>
  <si>
    <t>Socioeconomic Determinants and Health Outcomes of Financial Resilience Patterns: A Latent Profile Analysis</t>
  </si>
  <si>
    <t>2-s2.0-84919837718</t>
  </si>
  <si>
    <t>Gender Differences in Financial Literacy Among Hong Kong Workers</t>
  </si>
  <si>
    <t>2-s2.0-85042135570</t>
  </si>
  <si>
    <t>Song,  Jing</t>
  </si>
  <si>
    <t>Smooth or troubled occupation transition? Urbanization and employment of former peasants in Western China</t>
  </si>
  <si>
    <t>2-s2.0-85061987736</t>
  </si>
  <si>
    <t>Song,  Xinyuan</t>
  </si>
  <si>
    <t>Shenzhen Research Institute &amp; Department of Statistics, Chinese University of Hong Kong, Hong Kong, Hong Kong</t>
  </si>
  <si>
    <t>Financial literacy and household finances: A Bayesian two-part latent variable modeling approach</t>
  </si>
  <si>
    <t>Cheung, Y.T.</t>
  </si>
  <si>
    <t>Cheung,  Yinting</t>
  </si>
  <si>
    <t>2-s2.0-84949317757</t>
  </si>
  <si>
    <t>McGuinness, P.B.</t>
  </si>
  <si>
    <t>McGuinness,  Paul B.</t>
  </si>
  <si>
    <t>Gender and other major board characteristics in China: Explaining corporate dividend policy and governance</t>
  </si>
  <si>
    <t>2-s2.0-84946474395</t>
  </si>
  <si>
    <t>Perceived retirement savings adequacy in Hong Kong: An interdisciplinary financial planning model</t>
  </si>
  <si>
    <t>2-s2.0-3042694526</t>
  </si>
  <si>
    <t>Cheung, P.-S.</t>
  </si>
  <si>
    <t>Cheung,  Pik Shan</t>
  </si>
  <si>
    <t>Department of Systems Engineering, Chinese University of Hong Kong, Hong Kong, Hong Kong</t>
  </si>
  <si>
    <t>Financial activity mining from online multilingual news</t>
  </si>
  <si>
    <t>Huang, R.</t>
  </si>
  <si>
    <t>Huang,  Ruizhang</t>
  </si>
  <si>
    <t>Lam, K.C.K.</t>
  </si>
  <si>
    <t>Lam,  Kevin C.K.</t>
  </si>
  <si>
    <t>School of Accountancy, Chinese University of Hong Kong, Hong Kong, Hong Kong</t>
  </si>
  <si>
    <t>Mui Lau, S.</t>
  </si>
  <si>
    <t>Mui Lau,  Sau</t>
  </si>
  <si>
    <t>Dai, H.</t>
  </si>
  <si>
    <t>Dai,  Haijing</t>
  </si>
  <si>
    <t>Lam, W.</t>
  </si>
  <si>
    <t>Lam,  Wai</t>
  </si>
  <si>
    <t>Yang, A.</t>
  </si>
  <si>
    <t>Yang,  Aimin</t>
  </si>
  <si>
    <t>Department of Medicine and Therapeutics, Chinese University of Hong Kong, Hong Kong, Hong Kong, Chinese University of Hong Kong, Hong Kong, Hong Kong</t>
  </si>
  <si>
    <t>Wefield Lee, Y.</t>
  </si>
  <si>
    <t>Wefield Lee,  Yue</t>
  </si>
  <si>
    <t>2-s2.0-85212576848</t>
  </si>
  <si>
    <t>Mikhaǐlichenko, M.I.</t>
  </si>
  <si>
    <t>Mikhaǐlichenko,  Maxim I.</t>
  </si>
  <si>
    <t>Chita State Medical Academy</t>
  </si>
  <si>
    <t>Chita State Medical Academy, Chita, Zabaykalsky Krai, Russian Federation</t>
  </si>
  <si>
    <t>Thermal injuries in the Siberian region; Термический травматизм в Сибирском регионе</t>
  </si>
  <si>
    <t>Shapovalov, K.G.</t>
  </si>
  <si>
    <t>Shapovalov,  K. G.</t>
  </si>
  <si>
    <t>Emel’yanov, R.S.</t>
  </si>
  <si>
    <t>Emel’yanov,  R. S.</t>
  </si>
  <si>
    <t>2-s2.0-85130514271</t>
  </si>
  <si>
    <t>Kaur, A.</t>
  </si>
  <si>
    <t>Kaur,  Amanjot</t>
  </si>
  <si>
    <t>Chitkara University</t>
  </si>
  <si>
    <t>Chitkara University, Punjab, Rajpura, PB, India</t>
  </si>
  <si>
    <t>Financial Literacy and Financial Inclusion: A Systematic Literature Review</t>
  </si>
  <si>
    <t>2-s2.0-85216648004</t>
  </si>
  <si>
    <t>Solanki, V.</t>
  </si>
  <si>
    <t>Solanki,  Vikas</t>
  </si>
  <si>
    <t>Fintech and Artificial Intelligence: An Overview of Contribution to Banking, Investment, Financial Education, and Microfinance</t>
  </si>
  <si>
    <t>2-s2.0-85195684837</t>
  </si>
  <si>
    <t>Mittal,  Amit</t>
  </si>
  <si>
    <t>Mapping the evolution of financial inclusion: a retrospective overview using bibliometric analysis</t>
  </si>
  <si>
    <t>2-s2.0-85101943407</t>
  </si>
  <si>
    <t>Aggarwal, A.</t>
  </si>
  <si>
    <t>Aggarwal,  Arun</t>
  </si>
  <si>
    <t>An integrated model of financial literacy among B-school graduates using Fuzzy AHP and factor analysis</t>
  </si>
  <si>
    <t>Inder, S.</t>
  </si>
  <si>
    <t>Inder,  Shivani</t>
  </si>
  <si>
    <t>2-s2.0-85181570200</t>
  </si>
  <si>
    <t>Sood, D.</t>
  </si>
  <si>
    <t>Sood,  Deepak</t>
  </si>
  <si>
    <t>Modeling the Impact of Perceived Cognitive Biases, Beliefs and Information Processing Biases on Risk Tolerance and Investment Undertaking: A Study with the Mediation of Financial Literacy</t>
  </si>
  <si>
    <t>2-s2.0-105005275107</t>
  </si>
  <si>
    <t>Manohar, S.</t>
  </si>
  <si>
    <t>Manohar,  Sridhar</t>
  </si>
  <si>
    <t>Market microstructure to enhance sustainable investment decision and asset growth through financial literacy</t>
  </si>
  <si>
    <t>Gupta,  Monika</t>
  </si>
  <si>
    <t>Kapoor, T.</t>
  </si>
  <si>
    <t>Kapoor,  Tarun</t>
  </si>
  <si>
    <t>2-s2.0-86000255253</t>
  </si>
  <si>
    <t>Gupta,  Swati</t>
  </si>
  <si>
    <t>Chitkara University, India</t>
  </si>
  <si>
    <t>The role of education in financial literacy and environmental awareness through sustainable finance and neuromarketing strategies</t>
  </si>
  <si>
    <t>Arora, M.</t>
  </si>
  <si>
    <t>Arora,  Meenal</t>
  </si>
  <si>
    <t>J Nair, A.J.</t>
  </si>
  <si>
    <t>J Nair,  Arjun J.</t>
  </si>
  <si>
    <t>Verma,  Rajit</t>
  </si>
  <si>
    <t>Sharma,  Nitika</t>
  </si>
  <si>
    <t>Sharma, V.K.</t>
  </si>
  <si>
    <t>Sharma,  Vinay Kumar</t>
  </si>
  <si>
    <t>2-s2.0-105004387335</t>
  </si>
  <si>
    <t>Huang, Y.</t>
  </si>
  <si>
    <t>Huang,  Yating</t>
  </si>
  <si>
    <t>Chongqing Business Vocational College</t>
  </si>
  <si>
    <t>Chongqing Business Vocational College, Chongqing, China</t>
  </si>
  <si>
    <t>Exploration of Money Outlook Education for College Students in the Internet Financial Environment Based on Interview Analysis Method</t>
  </si>
  <si>
    <t>2-s2.0-85165296757</t>
  </si>
  <si>
    <t>Gao, T.</t>
  </si>
  <si>
    <t>Gao,  Tingting</t>
  </si>
  <si>
    <t>Chongqing Normal University</t>
  </si>
  <si>
    <t>School of Economics and Management, Chongqing Normal University, Chongqing, Chongqing, China</t>
  </si>
  <si>
    <t>The impact and heterogeneity analysis of digital financial inclusion on non-farm employment of rural labor</t>
  </si>
  <si>
    <t>Zhai, Q.</t>
  </si>
  <si>
    <t>Zhai,  Qiong</t>
  </si>
  <si>
    <t>Ren, J.</t>
  </si>
  <si>
    <t>Ren,  Jin</t>
  </si>
  <si>
    <t>Chen,  Xinrui</t>
  </si>
  <si>
    <t>Shi, X.</t>
  </si>
  <si>
    <t>Shi,  Xin</t>
  </si>
  <si>
    <t>Mu, K.</t>
  </si>
  <si>
    <t>Mu,  Keyi</t>
  </si>
  <si>
    <t>2-s2.0-85186665206</t>
  </si>
  <si>
    <t>Ke, H.</t>
  </si>
  <si>
    <t>Ke,  Haie</t>
  </si>
  <si>
    <t>Chongqing Preschool Education College</t>
  </si>
  <si>
    <t>Party Committee of Student Service Department, Chongqing Preschool Education College, Chongqing, Chongqing 404047, China</t>
  </si>
  <si>
    <t>Impacts of Financial Literacy on Elderly Households’ Consumption</t>
  </si>
  <si>
    <t>2-s2.0-85080054776</t>
  </si>
  <si>
    <t>Luo, W.</t>
  </si>
  <si>
    <t>Luo,  Wei</t>
  </si>
  <si>
    <t>Chongqing Technology and Business University</t>
  </si>
  <si>
    <t>Department of Finance, Chongqing Technology and Business University, Chongqing, China</t>
  </si>
  <si>
    <t>Application of improved clustering algorithm in investment recommendation in embedded system</t>
  </si>
  <si>
    <t>2-s2.0-85198913395</t>
  </si>
  <si>
    <t>Zhang,  Jie</t>
  </si>
  <si>
    <t>School of Economics, Chongqing Technology and Business University, Chongqing, China</t>
  </si>
  <si>
    <t>Digital technology access, labor market behavior, and income inequality in rural China</t>
  </si>
  <si>
    <t>2-s2.0-84889584962</t>
  </si>
  <si>
    <t>Liu, G.</t>
  </si>
  <si>
    <t>Liu,  Guiwen</t>
  </si>
  <si>
    <t>Chongqing University</t>
  </si>
  <si>
    <t>Faculty of Construction Management and Real Estate, Chongqing University, Chongqing, China</t>
  </si>
  <si>
    <t>Study of the development difference between domestic and foreign top construction contractors: A sustainable financial capability perspective</t>
  </si>
  <si>
    <t>2-s2.0-85134567531</t>
  </si>
  <si>
    <t>Chen, H.</t>
  </si>
  <si>
    <t>Chen,  Hongquan</t>
  </si>
  <si>
    <t>Chongqing University, Chongqing, China</t>
  </si>
  <si>
    <t>What influences users’ continuance intention of internet wealth management services? A perspective from network externalities and herding</t>
  </si>
  <si>
    <t>Wang,  Li</t>
  </si>
  <si>
    <t>2-s2.0-105015505290</t>
  </si>
  <si>
    <t>Guo, J.</t>
  </si>
  <si>
    <t>Guo,  Jindong</t>
  </si>
  <si>
    <t>The digital divide and household risky financial investments in China</t>
  </si>
  <si>
    <t>Shao, B.</t>
  </si>
  <si>
    <t>Shao,  Bingjia</t>
  </si>
  <si>
    <t>2-s2.0-85113855386</t>
  </si>
  <si>
    <t>Liu,  Bingsheng</t>
  </si>
  <si>
    <t>Optimisation of government subsidies in infrastructure public-private partnerships</t>
  </si>
  <si>
    <t>Wang,  Yan</t>
  </si>
  <si>
    <t>2-s2.0-85214002514</t>
  </si>
  <si>
    <t>Tan, J.</t>
  </si>
  <si>
    <t>Tan,  Jing</t>
  </si>
  <si>
    <t>School of Public Policy and Administration, Chongqing University, Chongqing, China, Research Center for Public Economy &amp; Public Policy, Chongqing University, Chongqing, China</t>
  </si>
  <si>
    <t>More “self-interested” or more “altruistic”: the effect of financial literacy on pro-environmental behavior of rural households in China</t>
  </si>
  <si>
    <t>Wang,  Dan</t>
  </si>
  <si>
    <t>Kang, W.</t>
  </si>
  <si>
    <t>Kang,  Weiyao</t>
  </si>
  <si>
    <t>2-s2.0-85209743967</t>
  </si>
  <si>
    <t>Wang, Z.</t>
  </si>
  <si>
    <t>Wang,  Zhixiu</t>
  </si>
  <si>
    <t>Chongqing University, Chongqing, China, Research Center for Construction Economics and Management, Chongqing University, Chongqing, China</t>
  </si>
  <si>
    <t>Strategic resource amalgamation and diversified business operations: unraveling competitive advantage in Chinese construction contractors</t>
  </si>
  <si>
    <t>2-s2.0-85151738750</t>
  </si>
  <si>
    <t>He, Y.</t>
  </si>
  <si>
    <t>He,  Yong</t>
  </si>
  <si>
    <t>Chongqing University of Science and Technology</t>
  </si>
  <si>
    <t>Physics and Data Science, Chongqing University of Science and Technology, Chongqing, China</t>
  </si>
  <si>
    <t>Measurement of China's Human Development Index and Analysis of Its Influencing Factors from the Perspective of New Development Concept</t>
  </si>
  <si>
    <t>Tu, J.</t>
  </si>
  <si>
    <t>Tu,  Jingwen</t>
  </si>
  <si>
    <t>Liu, C.</t>
  </si>
  <si>
    <t>Liu,  Chengjun</t>
  </si>
  <si>
    <t>2-s2.0-85139261315</t>
  </si>
  <si>
    <t>Yang, C.</t>
  </si>
  <si>
    <t>Yang,  Chen</t>
  </si>
  <si>
    <t>Chongqing University of Technology</t>
  </si>
  <si>
    <t>School of Management, Chongqing University of Technology, Chongqing, China</t>
  </si>
  <si>
    <t>Impact of Financial Literacy on Individuals' Financial Decisions: A Comparative Analysis of Eastern, Central, and Western Regions in China</t>
  </si>
  <si>
    <t>2-s2.0-85180820320</t>
  </si>
  <si>
    <t>Jestin, J.</t>
  </si>
  <si>
    <t>Jestin,  Joseph</t>
  </si>
  <si>
    <t>Christ Junior College</t>
  </si>
  <si>
    <t>Christ Junior College, Bengaluru, KA, India</t>
  </si>
  <si>
    <t>Effect of social influence on the saving behaviour of freelancing undergraduate students, mediated by financial literacy and self-control; Vliv sociálního aspektu na spořicí chování studentů na volné noze ve vztahu k finanční gramotnosti a sebekontrole</t>
  </si>
  <si>
    <t>2-s2.0-105003755825</t>
  </si>
  <si>
    <t>Irfan, I.</t>
  </si>
  <si>
    <t>Christ University</t>
  </si>
  <si>
    <t>Christ University, Bengaluru, KA, India</t>
  </si>
  <si>
    <t>Valuation of the Capital Assets Pricing Model on the Islamic Retails Banks in Bahrain</t>
  </si>
  <si>
    <t>2-s2.0-105013197828</t>
  </si>
  <si>
    <t>James, A.</t>
  </si>
  <si>
    <t>James,  Arun</t>
  </si>
  <si>
    <t>Factors Influencing Equity Investment Intention: A Behavioral Perspective</t>
  </si>
  <si>
    <t>2-s2.0-105018439746</t>
  </si>
  <si>
    <t>Mangara, T.</t>
  </si>
  <si>
    <t>Mangara,  Thomas</t>
  </si>
  <si>
    <t>Finance and Accountancy, Christ University, Bengaluru, KA, India</t>
  </si>
  <si>
    <t>AI-Driven Mobile Banking Applications and Financial: Literacy Programs Empowering Self-Help Group Women</t>
  </si>
  <si>
    <t>2-s2.0-85050507534</t>
  </si>
  <si>
    <t>Carline Mary Desdemona, A.</t>
  </si>
  <si>
    <t>Carline Mary Desdemona,  A.</t>
  </si>
  <si>
    <t>School of Education, Christ University, Bengaluru, KA, India</t>
  </si>
  <si>
    <t>Relevance for demographic factor: Level of financial literacy</t>
  </si>
  <si>
    <t>2-s2.0-85174336453</t>
  </si>
  <si>
    <t>Mynavathi, L.</t>
  </si>
  <si>
    <t>Mynavathi,  L.</t>
  </si>
  <si>
    <t>Perception vs. reality: Analysing the nexus between financial literacy and fintech adoption</t>
  </si>
  <si>
    <t>2-s2.0-85135114196</t>
  </si>
  <si>
    <t>Gnanendra, M.</t>
  </si>
  <si>
    <t>Gnanendra,  M.</t>
  </si>
  <si>
    <t>School of Business and Management, Christ University, Bengaluru, KA, India</t>
  </si>
  <si>
    <t>Financial stress, financial literacy, and financial insecurity in India's informal sector during COVID-19</t>
  </si>
  <si>
    <t>2-s2.0-85132422605</t>
  </si>
  <si>
    <t>Parvathy, V.K.</t>
  </si>
  <si>
    <t>Parvathy,  V. K.</t>
  </si>
  <si>
    <t>Financial capability and financial wellbeing of women in community-based organizations: mediating role of decision-making ability</t>
  </si>
  <si>
    <t>2-s2.0-85088035656</t>
  </si>
  <si>
    <t>Ghosh, B.</t>
  </si>
  <si>
    <t>Ghosh,  Bikramaditya</t>
  </si>
  <si>
    <t>Econophysical bourse volatility-Global Evidence</t>
  </si>
  <si>
    <t>Sam, S.</t>
  </si>
  <si>
    <t>Sam,  Shiney</t>
  </si>
  <si>
    <t>School of Business &amp; Management, Christ University, Bengaluru, KA, India</t>
  </si>
  <si>
    <t>2-s2.0-85201801299</t>
  </si>
  <si>
    <t>Yadav, S.</t>
  </si>
  <si>
    <t>Yadav,  Shubhanker</t>
  </si>
  <si>
    <t>Department of Commerce, Christ University, Bengaluru, KA, India</t>
  </si>
  <si>
    <t>Exploring the Impact of Behavioral Biases on Young Investors’ Portfolio Performance: An Examination through the Lens of Nudging Green: Behavioral Economics for Environmental Sustainability</t>
  </si>
  <si>
    <t>2-s2.0-85195751896</t>
  </si>
  <si>
    <t>Jose, J.</t>
  </si>
  <si>
    <t>Jose,  Jeswin</t>
  </si>
  <si>
    <t>Effect of digital financial literacy on digital consumer protection: Mediating role of financial self-efficacy and financial confidence</t>
  </si>
  <si>
    <t>2-s2.0-85153613487</t>
  </si>
  <si>
    <t>Hawaldar, A.</t>
  </si>
  <si>
    <t>Hawaldar,  Aparna R.</t>
  </si>
  <si>
    <t>Investigating the Determinants of Financial Well-Being: A SEM Approach</t>
  </si>
  <si>
    <t>2-s2.0-85163693324</t>
  </si>
  <si>
    <t>John Paul Raj, V.J.P.</t>
  </si>
  <si>
    <t>John Paul Raj,  V.</t>
  </si>
  <si>
    <t>Autoregressive Distributed Lag Approach for Estimating the Nexus between Net Asset Value of Mutual Fund and Economic Determinants in India</t>
  </si>
  <si>
    <t>2-s2.0-105007384654</t>
  </si>
  <si>
    <t>Seranmadevi, R.</t>
  </si>
  <si>
    <t>Seranmadevi,  R.</t>
  </si>
  <si>
    <t>Revolutionizing financial literacy through exploring finfluencers' intentions in chatbot-driven financial information dissemination</t>
  </si>
  <si>
    <t>2-s2.0-85174192181</t>
  </si>
  <si>
    <t>Umasankar, M.</t>
  </si>
  <si>
    <t>Umasankar,  M.</t>
  </si>
  <si>
    <t>Insuretech: Saviour of insurance sector in India</t>
  </si>
  <si>
    <t>Issac, A.</t>
  </si>
  <si>
    <t>Issac,  Annie</t>
  </si>
  <si>
    <t>2-s2.0-105006656744</t>
  </si>
  <si>
    <t>Prabhakaran, S.</t>
  </si>
  <si>
    <t>Prabhakaran,  Shamli</t>
  </si>
  <si>
    <t>Does Fintech Usage Alter the Relationships Between Financial Literacy, Behaviour and Well-Being? Evidence from India</t>
  </si>
  <si>
    <t>2-s2.0-85208612019</t>
  </si>
  <si>
    <t>Unravelling Financial Resilience in India: A Multi-Group Analysis of Socio-Economic Factors</t>
  </si>
  <si>
    <t>Tripathi, A.</t>
  </si>
  <si>
    <t>Tripathi,  Ankita</t>
  </si>
  <si>
    <t>2-s2.0-85122411731</t>
  </si>
  <si>
    <t>Prakash, N.</t>
  </si>
  <si>
    <t>Prakash,  Nisha</t>
  </si>
  <si>
    <t>Demographic characteristics influencing financial wellbeing: a multigroup analysis</t>
  </si>
  <si>
    <t>Ghosh, N.</t>
  </si>
  <si>
    <t>Ghosh,  Nabanita</t>
  </si>
  <si>
    <t>2-s2.0-85204552947</t>
  </si>
  <si>
    <t>Digital financial literacy and its impact on financial behaviors: A systematic review</t>
  </si>
  <si>
    <t>2-s2.0-85204521168</t>
  </si>
  <si>
    <t>Patavardhan, R.</t>
  </si>
  <si>
    <t>Patavardhan,  Roopa</t>
  </si>
  <si>
    <t>An in-depth investigation into financial literacy levels in Indian households</t>
  </si>
  <si>
    <t>2-s2.0-105014412788</t>
  </si>
  <si>
    <t>Narendra Kiran, P.B.N.</t>
  </si>
  <si>
    <t>Narendra Kiran,  P. B.</t>
  </si>
  <si>
    <t>Customer Acceptance of Sustainable Fintech Innovation: A Study from an Indian Customer Perspective</t>
  </si>
  <si>
    <t>Sriram, M.</t>
  </si>
  <si>
    <t>Sriram,  Mali</t>
  </si>
  <si>
    <t>2-s2.0-105017133729</t>
  </si>
  <si>
    <t>Sabu, A.</t>
  </si>
  <si>
    <t>Sabu,  Anjana</t>
  </si>
  <si>
    <t>Department of Economics, Christ University, Bengaluru, KA, India</t>
  </si>
  <si>
    <t>The Impact of International Remittances on Public Debt Sustainability in Kerala: Evidence from the FMOLS Approach</t>
  </si>
  <si>
    <t>Vineeth, V.</t>
  </si>
  <si>
    <t>Vineeth,  M.</t>
  </si>
  <si>
    <t>2-s2.0-85113354999</t>
  </si>
  <si>
    <t>Suresh, G.</t>
  </si>
  <si>
    <t>Suresh,  Gopal</t>
  </si>
  <si>
    <t>Impact of Financial Literacy and Behavioural Biases on Investment Decision-making</t>
  </si>
  <si>
    <t>Desai, K.</t>
  </si>
  <si>
    <t>Desai,  Kavitha</t>
  </si>
  <si>
    <t>2-s2.0-105002058268</t>
  </si>
  <si>
    <t>Sathish Kumar, B.</t>
  </si>
  <si>
    <t>Sathish Kumar,  B.</t>
  </si>
  <si>
    <t>Financial Literacy and Fintech : A Double-Edged Sword for Millennial Investors’ Behavioral Biases</t>
  </si>
  <si>
    <t>Yadav, P.S.</t>
  </si>
  <si>
    <t>Yadav,  Pinnika Syam</t>
  </si>
  <si>
    <t>Mathai, S.</t>
  </si>
  <si>
    <t>Mathai,  Sebastian</t>
  </si>
  <si>
    <t>2-s2.0-85183443068</t>
  </si>
  <si>
    <t>Kumar, R.P.</t>
  </si>
  <si>
    <t>Kumar,  Raghavendra Prasanna</t>
  </si>
  <si>
    <t>Impact of financial literacy on savings behavior: the moderation role of risk aversion and financial confidence</t>
  </si>
  <si>
    <t>2-s2.0-85145313594</t>
  </si>
  <si>
    <t>Prakash,  N.</t>
  </si>
  <si>
    <t>Digital financial literacy among adults in India: measurement and validation</t>
  </si>
  <si>
    <t>Vazirani, K.</t>
  </si>
  <si>
    <t>Vazirani,  Kiran</t>
  </si>
  <si>
    <t>2-s2.0-85113815643</t>
  </si>
  <si>
    <t>Chaudhry, S.</t>
  </si>
  <si>
    <t>Chaudhry,  Shivani</t>
  </si>
  <si>
    <t>Department of Management Studies, Christ University, Bengaluru, KA, India</t>
  </si>
  <si>
    <t>Financial inclusion of rural sector: Imperative for sustainable economic growth of India</t>
  </si>
  <si>
    <t>2-s2.0-85196340968</t>
  </si>
  <si>
    <t>Kumar,  Sunita</t>
  </si>
  <si>
    <t>Exploring the impact of psychological biases on financial investment decisions and the role of digital financial literacy</t>
  </si>
  <si>
    <t>2-s2.0-85191164395</t>
  </si>
  <si>
    <t>Amalanathan, S.</t>
  </si>
  <si>
    <t>Amalanathan,  S.</t>
  </si>
  <si>
    <t>Business and Management School (BBA-Central Campus), Christ University, Bengaluru, KA, India</t>
  </si>
  <si>
    <t>Mainstreaming Northeast Tribal Women in India through Financial Education: A Systematic Review</t>
  </si>
  <si>
    <t>Katini, K.</t>
  </si>
  <si>
    <t>Katini,  K.</t>
  </si>
  <si>
    <t>Jose,  Shruti</t>
  </si>
  <si>
    <t>Vemula, R.</t>
  </si>
  <si>
    <t>Vemula,  Rajesh</t>
  </si>
  <si>
    <t>Prakasha, G.S.</t>
  </si>
  <si>
    <t>Prakasha,  G. S.</t>
  </si>
  <si>
    <t>Krishna, T.A.</t>
  </si>
  <si>
    <t>Krishna,  T. A.</t>
  </si>
  <si>
    <t>Benedict, J.</t>
  </si>
  <si>
    <t>Benedict,  John</t>
  </si>
  <si>
    <t>Raghunandan, G.</t>
  </si>
  <si>
    <t>Raghunandan,  G.</t>
  </si>
  <si>
    <t>2-s2.0-105014044462</t>
  </si>
  <si>
    <t>Chacko, E.</t>
  </si>
  <si>
    <t>Chacko,  Elizabeth</t>
  </si>
  <si>
    <t>Green fintech meets DeFi: A path to digital sustainability</t>
  </si>
  <si>
    <t>2-s2.0-85180421094</t>
  </si>
  <si>
    <t>Girish, S.</t>
  </si>
  <si>
    <t>Girish,  S.</t>
  </si>
  <si>
    <t>FinTech and Financial Capability, What Do We Know and What We Do Not Know: A Scoping Review</t>
  </si>
  <si>
    <t>Suresha, B.</t>
  </si>
  <si>
    <t>Suresha,  B.</t>
  </si>
  <si>
    <t>Shrivastava, A.</t>
  </si>
  <si>
    <t>Shrivastava,  Ankita</t>
  </si>
  <si>
    <t>Joseph, D.</t>
  </si>
  <si>
    <t>Joseph,  David</t>
  </si>
  <si>
    <t>2-s2.0-85152263357</t>
  </si>
  <si>
    <t>Sinha, M.</t>
  </si>
  <si>
    <t>Sinha,  Mudita</t>
  </si>
  <si>
    <t>Transforming Financial Sector Through Financial Literacy and Fintech Revolution</t>
  </si>
  <si>
    <t>2-s2.0-85195623412</t>
  </si>
  <si>
    <t>Amarnath, D.D.</t>
  </si>
  <si>
    <t>Amarnath,  Debora Dhanya</t>
  </si>
  <si>
    <t>Revolutionizing the financial landscape: A review on human-centric AI thinking in emerging markets</t>
  </si>
  <si>
    <t>Jain, V.</t>
  </si>
  <si>
    <t>Jain,  Vibhor</t>
  </si>
  <si>
    <t>Niranjan, L.R.</t>
  </si>
  <si>
    <t>Niranjan,  L. R.</t>
  </si>
  <si>
    <t>Kumar, J.</t>
  </si>
  <si>
    <t>Kumar,  Jyothi</t>
  </si>
  <si>
    <t>Patil, A.</t>
  </si>
  <si>
    <t>Patil,  Anand</t>
  </si>
  <si>
    <t>2-s2.0-85204545036</t>
  </si>
  <si>
    <t>Tantia, V.</t>
  </si>
  <si>
    <t>Tantia,  Veerta</t>
  </si>
  <si>
    <t>The path to resilience: Exploring household financial vulnerability</t>
  </si>
  <si>
    <t>Biju, D.S.</t>
  </si>
  <si>
    <t>Biju,  Diya Susan</t>
  </si>
  <si>
    <t>Sunil, N.</t>
  </si>
  <si>
    <t>Sunil,  Nair Shreya</t>
  </si>
  <si>
    <t>Department of Commerce, Christ Academy Institute for Advanced Studies, Bengaluru, KA, India, Finance and Accountancy, Christ University, Bengaluru, KA, India</t>
  </si>
  <si>
    <t>Pachiyappan, S.</t>
  </si>
  <si>
    <t>Pachiyappan,  Sathish</t>
  </si>
  <si>
    <t>2-s2.0-105016845184</t>
  </si>
  <si>
    <t>Babu, G.N.P.V.</t>
  </si>
  <si>
    <t>Babu,  G. N.P.V.</t>
  </si>
  <si>
    <t>Financial Literacy and Fintech Exposure As Determinants of Investment Decisions: The Mediating Role of Investment Interests – A Study of Individual Investors in Hyderabad, India</t>
  </si>
  <si>
    <t>2-s2.0-105021617616</t>
  </si>
  <si>
    <t>Synthesis and Future Directions on Circular Economy</t>
  </si>
  <si>
    <t>Krishna, K.</t>
  </si>
  <si>
    <t>Krishna,  M. C.</t>
  </si>
  <si>
    <t>Nagouda, S.S.</t>
  </si>
  <si>
    <t>Nagouda,  Smita S.</t>
  </si>
  <si>
    <t>2-s2.0-85164519300</t>
  </si>
  <si>
    <t>Mediating Role of Financial Literacy in Relationship between Financial Stress &amp; Financial Resilience among MSME in Bangalore¹</t>
  </si>
  <si>
    <t>2-s2.0-85078832203</t>
  </si>
  <si>
    <t>Financial access indicators of financial inclusion: A comparative analysis of SAARC countries</t>
  </si>
  <si>
    <t>2-s2.0-85129144590</t>
  </si>
  <si>
    <t>Siby, A.</t>
  </si>
  <si>
    <t>Siby,  Amala</t>
  </si>
  <si>
    <t>Young adults’ default intention: influence of behavioral factors in determining housing and real estate loan repayment in India</t>
  </si>
  <si>
    <t>2-s2.0-105007398160</t>
  </si>
  <si>
    <t>Sharma,  Manjari</t>
  </si>
  <si>
    <t>The role of behavioral finance in shaping economic decision-making: Insights from AI and big data integration</t>
  </si>
  <si>
    <t>Singh,  Shalini</t>
  </si>
  <si>
    <t>Vashist, D.D.</t>
  </si>
  <si>
    <t>Vashist,  Dev Dutt</t>
  </si>
  <si>
    <t>2-s2.0-85210182412</t>
  </si>
  <si>
    <t>Financial Vulnerability in Households: Dissecting the Roots of Financial Instability</t>
  </si>
  <si>
    <t>Kar, A.</t>
  </si>
  <si>
    <t>Kar,  Amrita</t>
  </si>
  <si>
    <t>2-s2.0-105005997607</t>
  </si>
  <si>
    <t>Lyngdoh, S.W.</t>
  </si>
  <si>
    <t>Lyngdoh,  Shemphang Wann</t>
  </si>
  <si>
    <t>Investment Intentions and Influential Factors among University Students</t>
  </si>
  <si>
    <t>Das, S.</t>
  </si>
  <si>
    <t>Das,  Seshanwita</t>
  </si>
  <si>
    <t>2-s2.0-105010775911</t>
  </si>
  <si>
    <t>Rayampatt, M.C.</t>
  </si>
  <si>
    <t>Rayampatt,  Manjusha C.</t>
  </si>
  <si>
    <t>School of Psychological Sciences, Christ University, Bengaluru, KA, India</t>
  </si>
  <si>
    <t>Development and Validation of the Brief Financial Resilience Scale</t>
  </si>
  <si>
    <t>Das, T.</t>
  </si>
  <si>
    <t>Das,  Tapas</t>
  </si>
  <si>
    <t>2-s2.0-85082000198</t>
  </si>
  <si>
    <t>Mathew, J.</t>
  </si>
  <si>
    <t>Mathew,  Jain</t>
  </si>
  <si>
    <t>Impact of financial literacy on investment behavior and consumption behaviour of middle-class families in Karnataka, India</t>
  </si>
  <si>
    <t>2-s2.0-105005609701</t>
  </si>
  <si>
    <t>Personality Traits and Financial Literacy: Impact on Equity Investment Intention among Planters in India</t>
  </si>
  <si>
    <t>2-s2.0-105014333743</t>
  </si>
  <si>
    <t>Bannerghatta Campus, Christ University, Bengaluru, KA, India</t>
  </si>
  <si>
    <t>Women’s Financial Capability and Financial Wellbeing: A Study on Community Based Organisations for Sustainable Development</t>
  </si>
  <si>
    <t>2-s2.0-85190337098</t>
  </si>
  <si>
    <t>Sruthi, S.</t>
  </si>
  <si>
    <t>Sruthi,  Rajan</t>
  </si>
  <si>
    <t>A Scoping Review on the Factors Affecting the Adoption of Robo-advisors for Financial Decision-Making</t>
  </si>
  <si>
    <t>Nain, I.</t>
  </si>
  <si>
    <t>Nain,  Indu</t>
  </si>
  <si>
    <t>Rai, A.</t>
  </si>
  <si>
    <t>Rai,  Ankit</t>
  </si>
  <si>
    <t>and Accountancy, Christ University, Bengaluru, KA, India</t>
  </si>
  <si>
    <t>2-s2.0-105020665097</t>
  </si>
  <si>
    <t>Vinay, M.</t>
  </si>
  <si>
    <t>Vinay,  M.</t>
  </si>
  <si>
    <t>Smart Finances: A Web-Based System for Personalized Financial Management</t>
  </si>
  <si>
    <t>Francline, S.C.</t>
  </si>
  <si>
    <t>Francline,  Sheethal C.</t>
  </si>
  <si>
    <t>2-s2.0-85201965849</t>
  </si>
  <si>
    <t>Narasimha Murthy, M.H.</t>
  </si>
  <si>
    <t>Narasimha Murthy,  H. H.</t>
  </si>
  <si>
    <t>A Study Examining the Relationship Between College Students’ Demographic Characteristics and Financial Literacy- With Special Reference to a Union Territory in India</t>
  </si>
  <si>
    <t>2-s2.0-85149447471</t>
  </si>
  <si>
    <t>Gupta, C.</t>
  </si>
  <si>
    <t>Gupta,  Chabi</t>
  </si>
  <si>
    <t>Knowledge or Personality: An Empirical Analysis of Behavioural Finance and Investor Cognitive Biases</t>
  </si>
  <si>
    <t>2-s2.0-85125864122</t>
  </si>
  <si>
    <t>Vinod, S.</t>
  </si>
  <si>
    <t>Vinod,  Smitha</t>
  </si>
  <si>
    <t>Department of Computer Science, Christ University, Bengaluru, KA, India</t>
  </si>
  <si>
    <t>Financial well-being – A Generation Z perspective using a Structural Equation Modeling approach</t>
  </si>
  <si>
    <t>Rangasamy, R.</t>
  </si>
  <si>
    <t>Rangasamy,  Sangeetha</t>
  </si>
  <si>
    <t>2-s2.0-85130531736</t>
  </si>
  <si>
    <t>FinTech: Answer for Financial Literacy and Financial Inclusion in India</t>
  </si>
  <si>
    <t>Dev, S.I.</t>
  </si>
  <si>
    <t>Dev,  Shampa I.</t>
  </si>
  <si>
    <t>School of Law, Christ University, Bengaluru, KA, India</t>
  </si>
  <si>
    <t>Rangasamy, S.</t>
  </si>
  <si>
    <t>2-s2.0-105018127663</t>
  </si>
  <si>
    <t>Keerthikumara, S.M.</t>
  </si>
  <si>
    <t>Keerthikumara,  S. M.</t>
  </si>
  <si>
    <t>Landholding size, indebtedness, and crop insurance in India: A macro-level quantitative assessment</t>
  </si>
  <si>
    <t>Muthulakshmi, P.</t>
  </si>
  <si>
    <t>Muthulakshmi,  P.</t>
  </si>
  <si>
    <t>Premal Desai, M.</t>
  </si>
  <si>
    <t>Premal Desai,  Maulika</t>
  </si>
  <si>
    <t>Thankachan, J.</t>
  </si>
  <si>
    <t>Thankachan,  Jimmy</t>
  </si>
  <si>
    <t>George, J.P.</t>
  </si>
  <si>
    <t>George,  Fr Jossy</t>
  </si>
  <si>
    <t>Nanjappa, K.</t>
  </si>
  <si>
    <t>Nanjappa,  Kritin</t>
  </si>
  <si>
    <t>Simran Hemanshu Naik, K.</t>
  </si>
  <si>
    <t>Simran Hemanshu Naik,  K.</t>
  </si>
  <si>
    <t>Pandey, P.</t>
  </si>
  <si>
    <t>Pandey,  Pallavi</t>
  </si>
  <si>
    <t>2-s2.0-85216633177</t>
  </si>
  <si>
    <t>APPLICATIONS OF ARTIFICIAL INTELLIGENCE IN BUSINESS AND FINANCE 5.0</t>
  </si>
  <si>
    <t>Vellaiyan, S.</t>
  </si>
  <si>
    <t>Vellaiyan,  Saravanan</t>
  </si>
  <si>
    <t>Shankar, N.</t>
  </si>
  <si>
    <t>Shankar,  Nisha</t>
  </si>
  <si>
    <t>Thomas, S.S.</t>
  </si>
  <si>
    <t>Thomas,  Sherin Susan</t>
  </si>
  <si>
    <t>Davidson, B.J.</t>
  </si>
  <si>
    <t>Davidson,  Benny Godwin J.</t>
  </si>
  <si>
    <t>2-s2.0-85201201677</t>
  </si>
  <si>
    <t>A Bibliometric Analysis of Asset Allocation for Retirement</t>
  </si>
  <si>
    <t>Anuradha, R.</t>
  </si>
  <si>
    <t>Anuradha,  R.</t>
  </si>
  <si>
    <t>2-s2.0-85173454313</t>
  </si>
  <si>
    <t>Baranidharan, S.</t>
  </si>
  <si>
    <t>Baranidharan,  S.</t>
  </si>
  <si>
    <t>The role of social media in empowering digital financial literacy</t>
  </si>
  <si>
    <t>Rajesh, R.</t>
  </si>
  <si>
    <t>Rajesh,  R.</t>
  </si>
  <si>
    <t>Rajan, S.K.</t>
  </si>
  <si>
    <t>Rajan,  Santhosh Kareepadath</t>
  </si>
  <si>
    <t>Kamath, R.</t>
  </si>
  <si>
    <t>Kamath,  Rajashree</t>
  </si>
  <si>
    <t>Smitha, S.</t>
  </si>
  <si>
    <t>Smitha,  S.</t>
  </si>
  <si>
    <t>2-s2.0-105006940415</t>
  </si>
  <si>
    <t>Vasanthan, L.T.</t>
  </si>
  <si>
    <t>Vasanthan,  Lenny Thinagaran</t>
  </si>
  <si>
    <t>Christian Medical College</t>
  </si>
  <si>
    <t>Department of Physical Medicine and Rehabilitation, Christian Medical College, Vellore, Vellore, TN, India</t>
  </si>
  <si>
    <t>Transforming women's health, empowerment, and gender equality with digital health: evidence-based policy and practice</t>
  </si>
  <si>
    <t>2-s2.0-85032037488</t>
  </si>
  <si>
    <t>Kaiser, T.</t>
  </si>
  <si>
    <t>Kaiser,  Tim</t>
  </si>
  <si>
    <t>Christian-Albrechts-Universität zu Kiel</t>
  </si>
  <si>
    <t>Christian-Albrechts-Universität zu Kiel, Kiel, Schleswig-Holstein, Germany, German Institute for Economic Research, Berlin, Germany</t>
  </si>
  <si>
    <t>Does financial education impact financial literacy and financial behavior, and if so, when?</t>
  </si>
  <si>
    <t>2-s2.0-85040059820</t>
  </si>
  <si>
    <t>Hamada, T.</t>
  </si>
  <si>
    <t>Hamada,  Tomomi</t>
  </si>
  <si>
    <t>Chubu University</t>
  </si>
  <si>
    <t>Department of Management Synthesis, Chubu University, Kasugai, Aichi, Japan</t>
  </si>
  <si>
    <t>Financial literacy and anxiety about life in old age: evidence from the USA</t>
  </si>
  <si>
    <t>2-s2.0-85100694601</t>
  </si>
  <si>
    <t>Wiriyapinit, M.</t>
  </si>
  <si>
    <t>Wiriyapinit,  Mongkolchai</t>
  </si>
  <si>
    <t>Chulalongkorn University</t>
  </si>
  <si>
    <t>Department of Commerce, Chulalongkorn Business School, Bangkok, Thailand, University of Warwick, Coventry, West Midlands, United Kingdom</t>
  </si>
  <si>
    <t>THE NEED FOR KNOWLEDGE ACQUISITION TOOLS BY SMALL BUSINESS ENTREPRENEURS: THE CASE OF FINANCIAL KNOWLEDGE ACQUISITION OF RESTAURANT ENTREPRENEURS</t>
  </si>
  <si>
    <t>2-s2.0-85079006188</t>
  </si>
  <si>
    <t>Engbunmeesakul, N.</t>
  </si>
  <si>
    <t>Engbunmeesakul,  Natlapat</t>
  </si>
  <si>
    <t>211</t>
  </si>
  <si>
    <t>Technoprenuership and Innovation Management Program, Chulalongkorn University, Bangkok, Thailand</t>
  </si>
  <si>
    <t>Gamification-driven process: Financial literacy in Thailand</t>
  </si>
  <si>
    <t>2-s2.0-85092571976</t>
  </si>
  <si>
    <t>Tanthanongsakkun, S.</t>
  </si>
  <si>
    <t>Tanthanongsakkun,  Suparatana</t>
  </si>
  <si>
    <t>Department of Banking and Finance, Chulalongkorn Business School, Bangkok, Thailand</t>
  </si>
  <si>
    <t>The need for financial knowledge acquisition tools and technology by small business entrepreneurs</t>
  </si>
  <si>
    <t>2-s2.0-85113852232</t>
  </si>
  <si>
    <t>Lertwatchara, K.</t>
  </si>
  <si>
    <t>Lertwatchara,  Kaweepong</t>
  </si>
  <si>
    <t>Faculty of Sports Science, Chulalongkorn University, Bangkok, Thailand</t>
  </si>
  <si>
    <t>Understanding the financial literacy of undergraduate students at Thai universities</t>
  </si>
  <si>
    <t>Cooharojananone, N.</t>
  </si>
  <si>
    <t>Cooharojananone,  Nagul</t>
  </si>
  <si>
    <t>Department of Mathematics and Computer Science, Chulalongkorn University, Bangkok, Thailand</t>
  </si>
  <si>
    <t>2-s2.0-85081238040</t>
  </si>
  <si>
    <t>Koraneekij, P.</t>
  </si>
  <si>
    <t>Koraneekij,  Prakob</t>
  </si>
  <si>
    <t>Department of Educational Technology and Communications, Chulalongkorn University, Bangkok, Thailand</t>
  </si>
  <si>
    <t>Mobile learning application design to promote youth financial management competency in Thailand</t>
  </si>
  <si>
    <t>Mueangpud, A.</t>
  </si>
  <si>
    <t>Mueangpud,  Alisa</t>
  </si>
  <si>
    <t>2-s2.0-85033434051</t>
  </si>
  <si>
    <t>Tambunlertchai, K.</t>
  </si>
  <si>
    <t>Tambunlertchai,  Kanittha</t>
  </si>
  <si>
    <t>Faculty of Economics, Chulalongkorn University, Bangkok, Thailand</t>
  </si>
  <si>
    <t>DETERMINANTS AND BARRIERS TO FINANCIAL INCLUSION IN MYANMAR: WHAT DETERMINES ACCESS TO FINANCIAL SERVICES AND WHAT HINDERS IT?</t>
  </si>
  <si>
    <t>Charoenruk, N.</t>
  </si>
  <si>
    <t>Charoenruk,  Nuttirudee</t>
  </si>
  <si>
    <t>Nuttirudee Charoenruk is a lecturer, Chulalongkorn Business School, Bangkok, Thailand, University of Nebraska–Lincoln, Lincoln, NE, United States</t>
  </si>
  <si>
    <t>Department of Commerce, Chulalongkorn Business School, Bangkok, Thailand</t>
  </si>
  <si>
    <t>Rachapaettayakom, P.</t>
  </si>
  <si>
    <t>Rachapaettayakom,  Panita</t>
  </si>
  <si>
    <t>Technoprenurship and Innovation Management Program, Chulalongkorn University, Bangkok, Thailand</t>
  </si>
  <si>
    <t>2-s2.0-0033509681</t>
  </si>
  <si>
    <t>Suwanmala, C.</t>
  </si>
  <si>
    <t>Suwanmala,  Charas</t>
  </si>
  <si>
    <t>Department of Public Administration, Chulalongkorn University, Bangkok, Thailand</t>
  </si>
  <si>
    <t>Local fiscal capability, Thailand: Cases of subdistrict administrative organizations</t>
  </si>
  <si>
    <t>Khlaisang, J.</t>
  </si>
  <si>
    <t>Khlaisang,  Jintavee</t>
  </si>
  <si>
    <t>Panita Rachapaettayakom is a Ph.D. student, Chulalongkorn University, Bangkok, Thailand</t>
  </si>
  <si>
    <t>Department of Statistics, Chulalongkorn Business School, Bangkok, Thailand</t>
  </si>
  <si>
    <t>Nagul Cooharojananone is an associate professor, Chulalongkorn University, Bangkok, Thailand, The University of Tokyo, Tokyo, Japan</t>
  </si>
  <si>
    <t>2-s2.0-77951230036</t>
  </si>
  <si>
    <t>Wu, M.-Y.</t>
  </si>
  <si>
    <t>Wu,  Meiying</t>
  </si>
  <si>
    <t>Chung Hua University</t>
  </si>
  <si>
    <t>Department of Information Management, Chung Hua University, Hsinchu, Taiwan</t>
  </si>
  <si>
    <t>A study of supplier selection factors for high-tech industries in the supply chain</t>
  </si>
  <si>
    <t>Weng, Y.-C.</t>
  </si>
  <si>
    <t>Weng,  Yungchien</t>
  </si>
  <si>
    <t>2-s2.0-85148903476</t>
  </si>
  <si>
    <t>Jou, Y.-T.</t>
  </si>
  <si>
    <t>Jou,  Yungtsan</t>
  </si>
  <si>
    <t>Chung Yuan Christian University</t>
  </si>
  <si>
    <t>Department of Industrial and Systems Engineering, Chung Yuan Christian University, Taoyuan, Taiwan</t>
  </si>
  <si>
    <t>Assessing Factors That Influence Womenpreneurs’ Intention to Use Technology: A Structural Equation Modeling Approach</t>
  </si>
  <si>
    <t>2-s2.0-85211493140</t>
  </si>
  <si>
    <t>Kim, M.-S.</t>
  </si>
  <si>
    <t>Kim,  Min-sun</t>
  </si>
  <si>
    <t>Chung Yuan Christian University, Taoyuan, Taiwan</t>
  </si>
  <si>
    <t>RELATIONSHIP BETWEEN FINANCIAL LITERACY AND GREEN MICROFINANCE: AN INVESTIGATION OF PARTIAL LEAST SQUARES-MULTIGROUP ANALYSIS</t>
  </si>
  <si>
    <t>2-s2.0-85031725597</t>
  </si>
  <si>
    <t>Chiang, S.-H.</t>
  </si>
  <si>
    <t>Chiang,  Shuhen</t>
  </si>
  <si>
    <t>Department of Finance, Chung Yuan Christian University, Taoyuan, Taiwan</t>
  </si>
  <si>
    <t>Financial education on bank lending and economic volatility in Taiwan</t>
  </si>
  <si>
    <t>2-s2.0-85126318223</t>
  </si>
  <si>
    <t>Dolfriandra Huruta, A.D.</t>
  </si>
  <si>
    <t>Dolfriandra Huruta,  Andrian Dolfriandra</t>
  </si>
  <si>
    <t>College of Business, Chung Yuan Christian University, Taoyuan, Taiwan, Department of Economics, Satya Wacana Christian University, Salatiga, Java, Indonesia</t>
  </si>
  <si>
    <t>Green Microfinance and Women’s Empowerment: Why Does Financial Literacy Matter?</t>
  </si>
  <si>
    <t>Liu, H.-C.</t>
  </si>
  <si>
    <t>Liu,  Hungchun</t>
  </si>
  <si>
    <t>Lee, C.-W.</t>
  </si>
  <si>
    <t>Lee,  Chengwen</t>
  </si>
  <si>
    <t>College of Business, Chung Yuan Christian University, Taoyuan, Taiwan</t>
  </si>
  <si>
    <t>Shiang, W.-J.</t>
  </si>
  <si>
    <t>Shiang,  Weijung</t>
  </si>
  <si>
    <t>2-s2.0-85164473504</t>
  </si>
  <si>
    <t>International Undergraduate Program in Business and Management, Chung Yuan Christian University, Taoyuan, Taiwan</t>
  </si>
  <si>
    <t>Financial literacy and sustainability of rural microfinance: The mediating effect of governance</t>
  </si>
  <si>
    <t>2-s2.0-105017823252</t>
  </si>
  <si>
    <t>Yee, Y.-M.</t>
  </si>
  <si>
    <t>Yee,  Yann Mey</t>
  </si>
  <si>
    <t>Neural Network Analysis of Technology Adoption Intentions Among Womenpreneurs in Small and Medium Enterprises †</t>
  </si>
  <si>
    <t>Silitonga, R.M.</t>
  </si>
  <si>
    <t>Silitonga,  Riana Magdalena</t>
  </si>
  <si>
    <t>Chung Yuan Christian University
(Indonesias Universitas Katolik Indonesia Atma Jaya is not a university name but rather a specific institution within Indonesia)</t>
  </si>
  <si>
    <t>Department of Industrial and Systems Engineering, Chung Yuan Christian University, Taoyuan, Taiwan, Department of Industrial Engineering, Universitas Katolik Indonesia Atma Jaya, Jakarta, Indonesia</t>
  </si>
  <si>
    <t>2-s2.0-85201261109</t>
  </si>
  <si>
    <t>Woo, L.</t>
  </si>
  <si>
    <t>Woo,  Linda</t>
  </si>
  <si>
    <t>Chung-Ang University</t>
  </si>
  <si>
    <t>College of Business Administration, Chung-Ang University, Seoul, South Korea</t>
  </si>
  <si>
    <t>Factors Affecting Chinese Students’ Selection of Tourism and Hospitality Management Undergraduate Programs; 中国学生选择旅游和酒店管理本科专业的影响因素研究</t>
  </si>
  <si>
    <t>2-s2.0-85137730700</t>
  </si>
  <si>
    <t>Lee, J.</t>
  </si>
  <si>
    <t>Lee,  Jaeyoon</t>
  </si>
  <si>
    <t>Chung-Ang University, Seoul, South Korea</t>
  </si>
  <si>
    <t>Credit supply and household long-term well-being: Evidence from banking deregulation</t>
  </si>
  <si>
    <t>Kim, D.S.</t>
  </si>
  <si>
    <t>Kim,  Daniel Sungyeon</t>
  </si>
  <si>
    <t>2-s2.0-84863501371</t>
  </si>
  <si>
    <t>Kim, M.</t>
  </si>
  <si>
    <t>Kim,  Minjeung</t>
  </si>
  <si>
    <t>Chungbuk National University</t>
  </si>
  <si>
    <t>Department of Consumer Studies, Chungbuk National University, Cheongju, Chungcheongbuk-do, South Korea</t>
  </si>
  <si>
    <t>Adolescents' financial literacy: The role of financial socialization agents, financial experiences, and money attitudes in shaping financial literacy among South Korean youth</t>
  </si>
  <si>
    <t>2-s2.0-105020202078</t>
  </si>
  <si>
    <t>Ko, D.</t>
  </si>
  <si>
    <t>Ko,  Daekyun</t>
  </si>
  <si>
    <t>Chungnam National University</t>
  </si>
  <si>
    <t>Department of Consumer Science and Glocal Life-Care Convergence, Chungnam National University, Daejeon, South Korea</t>
  </si>
  <si>
    <t>Trust Formation, Error Impact, and Repair in Human–AI Financial Advisory: A Dynamic Behavioral Analysis</t>
  </si>
  <si>
    <t>2-s2.0-85056133147</t>
  </si>
  <si>
    <t>Park, J.</t>
  </si>
  <si>
    <t>Park,  Jooyung</t>
  </si>
  <si>
    <t>Department of Consumers' Life Information, Chungnam National University, Daejeon, South Korea</t>
  </si>
  <si>
    <t>Effects of financial education on sound personal finance in Korea: Conceptualization of mediation effects of financial literacy across income classes</t>
  </si>
  <si>
    <t>2-s2.0-105020171932</t>
  </si>
  <si>
    <t>Digital Financial Services and Sustainable Development: Temporal Trade-Offs and the Moderating Role of Financial Literacy</t>
  </si>
  <si>
    <t>2-s2.0-85134378679</t>
  </si>
  <si>
    <t>Koo, H.-G.</t>
  </si>
  <si>
    <t>Koo,  Hye Gyoung</t>
  </si>
  <si>
    <t>Chungnam National University, Daejeon, South Korea</t>
  </si>
  <si>
    <t>Financial capabilities and financial behavior of overseas Filipino workers in South Korea</t>
  </si>
  <si>
    <t>Kim,  Minjung</t>
  </si>
  <si>
    <t>2-s2.0-85099749479</t>
  </si>
  <si>
    <t>Fujiki, H.</t>
  </si>
  <si>
    <t>Fujiki,  Hiroshi</t>
  </si>
  <si>
    <t>Chuo University</t>
  </si>
  <si>
    <t>Chuo University, Hachioji, Tokyo, Japan</t>
  </si>
  <si>
    <t>Household financial services, financial literacy, and COVID-19 pandemic</t>
  </si>
  <si>
    <t>2-s2.0-85119260018</t>
  </si>
  <si>
    <t>Faculty of Commerce, Chuo University, Hachioji, Tokyo, Japan</t>
  </si>
  <si>
    <t>Attributes needed for Japan’s central bank digital currency</t>
  </si>
  <si>
    <t>2-s2.0-85127367148</t>
  </si>
  <si>
    <t>Will The Widespread Use of Cashless Payments Reduce the Frequency of the Use of Cash Payments?</t>
  </si>
  <si>
    <t>2-s2.0-85106318775</t>
  </si>
  <si>
    <t>Crypto asset ownership, financial literacy, and investment experience</t>
  </si>
  <si>
    <t>2-s2.0-85048541143</t>
  </si>
  <si>
    <t>How do we choose to pay using evolving retail payment technologies? Evidence from Japan</t>
  </si>
  <si>
    <t>2-s2.0-85081010596</t>
  </si>
  <si>
    <t>Cash demand and financial literacy: A case study using Japanese survey data</t>
  </si>
  <si>
    <t>2-s2.0-85091219908</t>
  </si>
  <si>
    <t>Who adopts crypto assets in Japan? Evidence from the 2019 financial literacy survey</t>
  </si>
  <si>
    <t>2-s2.0-85088145870</t>
  </si>
  <si>
    <t>Are the actual and intended sources of financial knowledge the same? Evidence from Japan</t>
  </si>
  <si>
    <t>2-s2.0-85209188805</t>
  </si>
  <si>
    <t>Jayengsari, R.</t>
  </si>
  <si>
    <t>Jayengsari,  Reksa</t>
  </si>
  <si>
    <t>Cianjur</t>
  </si>
  <si>
    <t>Faculty of Islamic Economics and Business, Cianjur, Indonesia</t>
  </si>
  <si>
    <t>Financial Literature's Impact on Gen Z Investment Decisions</t>
  </si>
  <si>
    <t>2-s2.0-85202053941</t>
  </si>
  <si>
    <t>Espiritu, D.J.</t>
  </si>
  <si>
    <t>Espiritu,  Doris Joy D.</t>
  </si>
  <si>
    <t>City Colleges of Chicago</t>
  </si>
  <si>
    <t>City Colleges of Chicago, Chicago, IL, United States</t>
  </si>
  <si>
    <t>A Multidimensional Approach to Providing Excellent FYE that Increases Belonging, Retention, and Success of Engineering Students</t>
  </si>
  <si>
    <t>2-s2.0-85189533295</t>
  </si>
  <si>
    <t>FaXing, L.</t>
  </si>
  <si>
    <t>FaXing,  Liao</t>
  </si>
  <si>
    <t>City University Malaysia</t>
  </si>
  <si>
    <t>City Graduate School, City University Malaysia, Petaling Jaya, Selangor, Malaysia</t>
  </si>
  <si>
    <t>Green Investing and Financial Education: The Case of China’s A-Share Market</t>
  </si>
  <si>
    <t>2-s2.0-85189496537</t>
  </si>
  <si>
    <t>Loang, O.K.</t>
  </si>
  <si>
    <t>Loang,  Ooi Kok</t>
  </si>
  <si>
    <t>Unpacking Financial Herding Behaviour: A Conceptual Study of Youth and Working Adults in Chongqing, China</t>
  </si>
  <si>
    <t>2-s2.0-85118997790</t>
  </si>
  <si>
    <t>Yau, P.C.Y.</t>
  </si>
  <si>
    <t>Yau,  Peter Chun Yu</t>
  </si>
  <si>
    <t>City University of Hong Kong</t>
  </si>
  <si>
    <t>City University of Hong Kong, Hong Kong, Hong Kong</t>
  </si>
  <si>
    <t>Powering Financial Literacy Through Blockchain and Gamification: How Digital Transformation Impacts Fintech Education</t>
  </si>
  <si>
    <t>2-s2.0-85149207518</t>
  </si>
  <si>
    <t>Ho, A.K.K.</t>
  </si>
  <si>
    <t>Ho,  Alvin Ka Kin</t>
  </si>
  <si>
    <t>Department of Social and Behavioural Sciences, City University of Hong Kong, Hong Kong, Hong Kong</t>
  </si>
  <si>
    <t>An integrated model on purchase intentions of typical and tax-deductible saving products: The roles of retirement goal clarity and age</t>
  </si>
  <si>
    <t>Lam, A.C.H.</t>
  </si>
  <si>
    <t>Lam,  Alvin C.H.</t>
  </si>
  <si>
    <t>2-s2.0-85190535724</t>
  </si>
  <si>
    <t>Kakkar, V.</t>
  </si>
  <si>
    <t>Kakkar,  Vikas</t>
  </si>
  <si>
    <t>Financial literacy, the risk-as-feelings hypothesis, and passive income generation</t>
  </si>
  <si>
    <t>2-s2.0-85103727899</t>
  </si>
  <si>
    <t>Busiol, D.</t>
  </si>
  <si>
    <t>Busiol,  Diego</t>
  </si>
  <si>
    <t>Department of Applied Social Sciences, City University of Hong Kong, Hong Kong, Hong Kong</t>
  </si>
  <si>
    <t>Construction of a Conceptual Framework on Money Literacy</t>
  </si>
  <si>
    <t>Lam, A.H.K.</t>
  </si>
  <si>
    <t>Lam,  Alfred Hiu Ki</t>
  </si>
  <si>
    <t>Lee, T.Y.</t>
  </si>
  <si>
    <t>Lee,  Tak Yan</t>
  </si>
  <si>
    <t>2-s2.0-85054877280</t>
  </si>
  <si>
    <t>Park, J.J.</t>
  </si>
  <si>
    <t>Park,  Jane Jeongin</t>
  </si>
  <si>
    <t>Not my type: Why affective decision makers are reluctant to make financial decisions</t>
  </si>
  <si>
    <t>2-s2.0-84855178608</t>
  </si>
  <si>
    <t>Department of Applied Social Studies, City University of Hong Kong, Hong Kong, Hong Kong</t>
  </si>
  <si>
    <t>Teaching money literacy in a positive youth development program: The project P.A.T.H.S. in Hong Kong</t>
  </si>
  <si>
    <t>2-s2.0-85123987579</t>
  </si>
  <si>
    <t>Wealth, Financial Literacy and Behavioral Biases in Japan: the Effects of Various Types of Financial Literacy</t>
  </si>
  <si>
    <t>Yeung, D.Y.</t>
  </si>
  <si>
    <t>Yeung,  Dannii Yuen Lan</t>
  </si>
  <si>
    <t>2-s2.0-85116783317</t>
  </si>
  <si>
    <t>Wright, D.</t>
  </si>
  <si>
    <t>Wright,  Douglas</t>
  </si>
  <si>
    <t>City University of London</t>
  </si>
  <si>
    <t>Bayes Business School, City University of London, London, United Kingdom</t>
  </si>
  <si>
    <t>Quantifying loss aversion: Evidence from a UK population survey</t>
  </si>
  <si>
    <t>Blake, D.</t>
  </si>
  <si>
    <t>Blake,  David</t>
  </si>
  <si>
    <t>2-s2.0-105001293891</t>
  </si>
  <si>
    <t>Jiang, Y.</t>
  </si>
  <si>
    <t>Jiang,  Yuan</t>
  </si>
  <si>
    <t>City University of Macau</t>
  </si>
  <si>
    <t>Faculty of Business, City University of Macau, Taipa, Macao, Beijing Institute of Technology, Beijing, China</t>
  </si>
  <si>
    <t>Fintech and low-carbon urban development</t>
  </si>
  <si>
    <t>2-s2.0-85200596266</t>
  </si>
  <si>
    <t>Li,  Lifu</t>
  </si>
  <si>
    <t>Faculty of Business, City University of Macau, Taipa, Macao</t>
  </si>
  <si>
    <t>Macao</t>
  </si>
  <si>
    <t>Online younger viewers’ motivation to purchase virtual gifts: multi-group analysis of urban-rural backgrounds</t>
  </si>
  <si>
    <t>Zeng, T.</t>
  </si>
  <si>
    <t>Zeng,  Ting</t>
  </si>
  <si>
    <t>2-s2.0-85190368893</t>
  </si>
  <si>
    <t>Lou, S.</t>
  </si>
  <si>
    <t>Lou,  Shiyan</t>
  </si>
  <si>
    <t>Faculty of Finance, City University of Macau, Taipa, Macao</t>
  </si>
  <si>
    <t>Research on influences of education and financial literacy on commercial insurance purchase in China</t>
  </si>
  <si>
    <t>Wang,  Junhao</t>
  </si>
  <si>
    <t>2-s2.0-85189443936</t>
  </si>
  <si>
    <t>Chau, K.Y.</t>
  </si>
  <si>
    <t>Chau,  Ka Yin</t>
  </si>
  <si>
    <t>City University of Macau, Taipa, Macao</t>
  </si>
  <si>
    <t>Spatial Correlation and Its Driving Reasons for Chinese Provincial Digital Finance</t>
  </si>
  <si>
    <t>Zeng, Y.T.</t>
  </si>
  <si>
    <t>Zeng,  Yiting</t>
  </si>
  <si>
    <t>City University of Macau, Taipa, Macao, Party School of CPC JinTang Committee, Chengdu, China</t>
  </si>
  <si>
    <t>2-s2.0-85086734240</t>
  </si>
  <si>
    <t>Rodríguez-Planas, N.</t>
  </si>
  <si>
    <t>Rodríguez-Planas,  Núria</t>
  </si>
  <si>
    <t>City University of New York</t>
  </si>
  <si>
    <t>Department of Economics, Queens College, City University of New York, Flushing, NY, United States</t>
  </si>
  <si>
    <t>Culture and adult financial literacy: Evidence from the United States</t>
  </si>
  <si>
    <t>2-s2.0-105014337329</t>
  </si>
  <si>
    <t>City University of New York (CUNY)</t>
  </si>
  <si>
    <t>Department of Economics, Queens College, City University of New York, Flushing, NY, United States, Universitat de Barcelona, Barcelona, Barcelona, Spain</t>
  </si>
  <si>
    <t>Preferences, financial literacy, and economic development</t>
  </si>
  <si>
    <t>2-s2.0-85046683270</t>
  </si>
  <si>
    <t>Li,  Guodong</t>
  </si>
  <si>
    <t>Civil Aviation University of China</t>
  </si>
  <si>
    <t>Economics and Management College, Civil Aviation University of China, Tianjin, Tianjin, China</t>
  </si>
  <si>
    <t>An empirical research on bank client credit assessments</t>
  </si>
  <si>
    <t>2-s2.0-85072711669</t>
  </si>
  <si>
    <t>Tasoff, J.</t>
  </si>
  <si>
    <t>Tasoff,  Joshua</t>
  </si>
  <si>
    <t>Claremont Graduate University</t>
  </si>
  <si>
    <t>Claremont Graduate University, Claremont, CA, United States</t>
  </si>
  <si>
    <t>Who is a passive saver under opt-in and auto-enrollment?</t>
  </si>
  <si>
    <t>Department of Economics, Claremont Graduate University, Claremont, CA, United States</t>
  </si>
  <si>
    <t>2-s2.0-85169001014</t>
  </si>
  <si>
    <t>Are retirement planning tools substitutes or complements to financial capability?</t>
  </si>
  <si>
    <t>Xiao,  Jiusi</t>
  </si>
  <si>
    <t>Anderson, J.T.</t>
  </si>
  <si>
    <t>Anderson,  Jackson T.</t>
  </si>
  <si>
    <t>Claremont McKenna College</t>
  </si>
  <si>
    <t>Claremont McKenna College, Claremont, CA, United States</t>
  </si>
  <si>
    <t>2-s2.0-85028763855</t>
  </si>
  <si>
    <t>Hudson, C.</t>
  </si>
  <si>
    <t>Hudson,  Crystal R.</t>
  </si>
  <si>
    <t>Clark Atlanta University</t>
  </si>
  <si>
    <t>Department of Finance, Clark Atlanta University, Atlanta, GA, United States</t>
  </si>
  <si>
    <t>A Survey of Retirement Readiness Among African-Americans</t>
  </si>
  <si>
    <t>2-s2.0-85055916814</t>
  </si>
  <si>
    <t>Young, J.</t>
  </si>
  <si>
    <t>Young,  John H.</t>
  </si>
  <si>
    <t>Clark Atlanta University, Atlanta, GA, United States</t>
  </si>
  <si>
    <t>Investment behavior: Factors that limit African-Americans' investment behavior</t>
  </si>
  <si>
    <t>Davis, E.</t>
  </si>
  <si>
    <t>Davis,  Edward L.</t>
  </si>
  <si>
    <t>Department of Decision Science, Clark Atlanta University, Atlanta, GA, United States</t>
  </si>
  <si>
    <t>2-s2.0-85204518127</t>
  </si>
  <si>
    <t>Herath, S.K.</t>
  </si>
  <si>
    <t>Herath,  Siriyama Kanthi</t>
  </si>
  <si>
    <t>Accounting for sustainability: The measurements and financial reporting disclosure</t>
  </si>
  <si>
    <t>2-s2.0-85030243654</t>
  </si>
  <si>
    <t>African American Financial Socialization</t>
  </si>
  <si>
    <t>2-s2.0-85147420407</t>
  </si>
  <si>
    <t>Young, J.H.</t>
  </si>
  <si>
    <t>School of Business Administration, Clark Atlanta University, Atlanta, GA, United States</t>
  </si>
  <si>
    <t>The Impact of Financial Literacy, Generation, and Socioeconomic Factors on Financial Risk Tolerance: An African American Study</t>
  </si>
  <si>
    <t>2-s2.0-85173793664</t>
  </si>
  <si>
    <t>Jones, J.L.</t>
  </si>
  <si>
    <t>Jones,  Jenny L.</t>
  </si>
  <si>
    <t>Policy, Practice, and Institutional Barriers to Financial Capability and Asset Building Related to Race (Racism) in the United States</t>
  </si>
  <si>
    <t>Onifade, E.</t>
  </si>
  <si>
    <t>Onifade,  Eyitayo O.</t>
  </si>
  <si>
    <t>2-s2.0-85123591390</t>
  </si>
  <si>
    <t>Building Financial Capability and Assets in America’s Families</t>
  </si>
  <si>
    <t>Hudson, E.</t>
  </si>
  <si>
    <t>Hudson,  Elania Jemison</t>
  </si>
  <si>
    <t>2-s2.0-85205908215</t>
  </si>
  <si>
    <t>The intermix of affect, perception and familism in African American financial well-being</t>
  </si>
  <si>
    <t>2-s2.0-79958835238</t>
  </si>
  <si>
    <t>Porter, N.M.</t>
  </si>
  <si>
    <t>Porter,  Nancy M.</t>
  </si>
  <si>
    <t>Clemson University</t>
  </si>
  <si>
    <t>Cooperative Extension Service, Clemson University, Clemson, SC, United States</t>
  </si>
  <si>
    <t>Online investment education: Listening to learners to develop an effective financial literacy program for farm households</t>
  </si>
  <si>
    <t>2-s2.0-85006802534</t>
  </si>
  <si>
    <t>Kennedy, M.S.</t>
  </si>
  <si>
    <t>Kennedy,  Marian S.</t>
  </si>
  <si>
    <t>Clemson University College of Engineering, Computing and Applied Sciences, Clemson, SC, United States</t>
  </si>
  <si>
    <t>Understanding the role of knowledge related to financial resources on decisions to attend graduate school</t>
  </si>
  <si>
    <t>2-s2.0-85116461047</t>
  </si>
  <si>
    <t>Joshi,  Rutali</t>
  </si>
  <si>
    <t>Center for Health Facilities Design and Testing, Clemson University, Clemson, SC, United States</t>
  </si>
  <si>
    <t>Understanding Key Home and Community Environment Challenges Encountered by Older Adults Undergoing Total Knee or Hip Arthroplasty</t>
  </si>
  <si>
    <t>2-s2.0-85081348885</t>
  </si>
  <si>
    <t>Pomeroy, R.S.</t>
  </si>
  <si>
    <t>Pomeroy,  Robert S.</t>
  </si>
  <si>
    <t>Department of Agricultural Economics and Rural Sociology, Clemson University, Clemson, SC, United States</t>
  </si>
  <si>
    <t>Third world offshore resource management and protection</t>
  </si>
  <si>
    <t>2-s2.0-78650319992</t>
  </si>
  <si>
    <t>Straka, T.J.</t>
  </si>
  <si>
    <t>Straka,  Thomas James</t>
  </si>
  <si>
    <t>Department of Forestry and Natural Resources, Clemson University, Clemson, SC, United States</t>
  </si>
  <si>
    <t>Equivalence: A crucial financial concept for extension, consumer, and investor education</t>
  </si>
  <si>
    <t>Joseph, A.</t>
  </si>
  <si>
    <t>Joseph,  Anjali</t>
  </si>
  <si>
    <t>Dye, C.J.</t>
  </si>
  <si>
    <t>Dye,  Cheryl J.</t>
  </si>
  <si>
    <t>Department of Public Health Sciences, Clemson University, Clemson, SC, United States</t>
  </si>
  <si>
    <t>Hoskins, L.</t>
  </si>
  <si>
    <t>Hoskins,  Lisa</t>
  </si>
  <si>
    <t>Lanier, S.K.</t>
  </si>
  <si>
    <t>Lanier,  Shelby K.</t>
  </si>
  <si>
    <t>O'Hara, S.</t>
  </si>
  <si>
    <t>O'Hara,  Susan</t>
  </si>
  <si>
    <t>College of Behavioral, Social and Health Sciences, Clemson University School of Nursing, Clemson, SC, United States</t>
  </si>
  <si>
    <t>Morris, M.A.</t>
  </si>
  <si>
    <t>Morris,  Michael A.</t>
  </si>
  <si>
    <t>Clemson University, Clemson, SC, United States</t>
  </si>
  <si>
    <t>Mihandoust, S.</t>
  </si>
  <si>
    <t>Mihandoust,  Sahar</t>
  </si>
  <si>
    <t>Chalil Madathil, K.</t>
  </si>
  <si>
    <t>Chalil Madathil,  Kapil</t>
  </si>
  <si>
    <t>Department of Industrial Engineering, Clemson University, Clemson, SC, United States</t>
  </si>
  <si>
    <t>2-s2.0-85159727145</t>
  </si>
  <si>
    <t>Hurley, K.</t>
  </si>
  <si>
    <t>Hurley,  Karen E.</t>
  </si>
  <si>
    <t>Cleveland Clinic Foundation</t>
  </si>
  <si>
    <t>Department of Psychiatry &amp; Psychology, Cleveland Clinic Foundation, Cleveland, OH, United States</t>
  </si>
  <si>
    <t>Valued Outcomes in the Cancer Experience (VOICE)™: Development and validation of a multidimensional measure of perceived control</t>
  </si>
  <si>
    <t>Zhou, H.</t>
  </si>
  <si>
    <t>Zhou,  Haigang</t>
  </si>
  <si>
    <t>Cleveland State University</t>
  </si>
  <si>
    <t>Cleveland State University, Cleveland, OH, United States</t>
  </si>
  <si>
    <t>2-s2.0-105014647789</t>
  </si>
  <si>
    <t>Grant, C.</t>
  </si>
  <si>
    <t>Grant,  Claire</t>
  </si>
  <si>
    <t>Department of Psychology, Cleveland State University, Cleveland, OH, United States</t>
  </si>
  <si>
    <t>Acceptability and satisfaction of a newly developed financial preparedness program for caregivers of older adults with a chronic illness</t>
  </si>
  <si>
    <t>2-s2.0-77954851813</t>
  </si>
  <si>
    <t>Yetmar, S.</t>
  </si>
  <si>
    <t>Yetmar,  Scott Andrew</t>
  </si>
  <si>
    <t>College of Business Administration, Cleveland State University, Cleveland, OH, United States</t>
  </si>
  <si>
    <t>Personal financial planning attitudes: A preliminary study of graduate students</t>
  </si>
  <si>
    <t>Judge, K.</t>
  </si>
  <si>
    <t>Judge,  Katherine S.</t>
  </si>
  <si>
    <t>Department of Psychology, Cleveland State University, Cleveland, OH, United States, Center for Research and Education, Benjamin Rose Institute, Cleveland, OH, United States</t>
  </si>
  <si>
    <t>2-s2.0-86000224592</t>
  </si>
  <si>
    <t>Shireen, A.</t>
  </si>
  <si>
    <t>Shireen,  Aqsa</t>
  </si>
  <si>
    <t>Cluster University Srinagar</t>
  </si>
  <si>
    <t>Department of Economics, Cluster University Srinagar, Garhwal, JK, India</t>
  </si>
  <si>
    <t>Remittances and financial development: catalysts for poverty reduction in transition economies</t>
  </si>
  <si>
    <t>2-s2.0-85184073685</t>
  </si>
  <si>
    <t>Pearson, B.</t>
  </si>
  <si>
    <t>Pearson,  Blain M.</t>
  </si>
  <si>
    <t>Coastal Carolina University</t>
  </si>
  <si>
    <t>Department of Economics and Finance, Coastal Carolina University, Conway, SC, United States</t>
  </si>
  <si>
    <t>Retirement Planning, Retirement Insecurity, and Financial Satisfaction</t>
  </si>
  <si>
    <t>2-s2.0-85205048171</t>
  </si>
  <si>
    <t>The Effect of Student Loan Debt on Emergency Savings and the Moderating Role of Financial Knowledge: Evidence from the U.S. Survey of Household Economics and Decisionmaking</t>
  </si>
  <si>
    <t>Coastal Carolina University, Conway, SC, United States</t>
  </si>
  <si>
    <t>2-s2.0-85133724702</t>
  </si>
  <si>
    <t>Student Debt and Healthcare Service Usage</t>
  </si>
  <si>
    <t>2-s2.0-85213567040</t>
  </si>
  <si>
    <t>Likert Scale Variables in Personal Finance Research: The Neutral Category Problem</t>
  </si>
  <si>
    <t>2-s2.0-85137511583</t>
  </si>
  <si>
    <t>The association between financial literacy confidence and financial satisfaction</t>
  </si>
  <si>
    <t>2-s2.0-85137429501</t>
  </si>
  <si>
    <t>Pocinho, M.</t>
  </si>
  <si>
    <t>Pocinho,  Margarida Tenente Santos</t>
  </si>
  <si>
    <t>Coimbra Health School (NA if no university)</t>
  </si>
  <si>
    <t>Coimbra Health School, Coimbra, Coimbra, Portugal</t>
  </si>
  <si>
    <t>The financial literacy of individuals declared insolvent in the courts in Portugal in 2020</t>
  </si>
  <si>
    <t>Chen,  Biwei</t>
  </si>
  <si>
    <t>Colby College</t>
  </si>
  <si>
    <t>Department of Economics, Colby College, Waterville, ME, United States</t>
  </si>
  <si>
    <t>2-s2.0-85207262707</t>
  </si>
  <si>
    <t>Manrique Morteo, G.</t>
  </si>
  <si>
    <t>Manrique Morteo,  Georgina</t>
  </si>
  <si>
    <t>Colegio Jurista (NA if no university)</t>
  </si>
  <si>
    <t>Colegio Jurista, Mexico</t>
  </si>
  <si>
    <t>Sociodemographic Variables Impact on Financial Literacy Levels in Mexico; Impacto de las variables sociodemográficas en los niveles de alfabetización financiera en México</t>
  </si>
  <si>
    <t>2-s2.0-85213241442</t>
  </si>
  <si>
    <t>Cuadros-Solas, P.J.</t>
  </si>
  <si>
    <t>Cuadros-Solas,  Pedro Jesús</t>
  </si>
  <si>
    <t>Colegio Universitario de Estudios Financieros</t>
  </si>
  <si>
    <t>Department of Economics, Colegio Universitario de Estudios Financieros, Madrid, Madrid, Spain, Funcas, 28, Madrid, Spain</t>
  </si>
  <si>
    <t>Cryptocurrency ownership and cognitive biases in perceived financial literacy</t>
  </si>
  <si>
    <t>2-s2.0-85172293742</t>
  </si>
  <si>
    <t>Colegio Universitario de Estudios Financieros, Madrid, Madrid, Spain, Funcas, Madrid, Spain</t>
  </si>
  <si>
    <t>Mobility restrictions and payment choices: The case of the Covid-19 pandemic</t>
  </si>
  <si>
    <t>2-s2.0-105014804578</t>
  </si>
  <si>
    <t>Quintero-Ramírez, J.M.</t>
  </si>
  <si>
    <t>Quintero-Ramírez,  Juan Manuel</t>
  </si>
  <si>
    <t>Colegio de Postgraduados</t>
  </si>
  <si>
    <t>Humanidades, Colegio de Postgraduados, Texcoco, Texcoco, Mexico</t>
  </si>
  <si>
    <t>Digital transformation and financial education in post-pandemic higher education: A systematic review; Transformación digital y educación financiera en la Educación Superior post-pandemia: Una revisión sistemática</t>
  </si>
  <si>
    <t>2-s2.0-105010224721</t>
  </si>
  <si>
    <t>Yang, H.</t>
  </si>
  <si>
    <t>Yang,  Haizhao</t>
  </si>
  <si>
    <t>College Park</t>
  </si>
  <si>
    <t>Department of Computer Science, College Park, MD, United States</t>
  </si>
  <si>
    <t>LLMs Meet Finance: Fine-Tuning Foundation Models for the Open FinLLM Leaderboard</t>
  </si>
  <si>
    <t>2-s2.0-105004464201</t>
  </si>
  <si>
    <t>Naveed, K.</t>
  </si>
  <si>
    <t>Naveed,  Khurram</t>
  </si>
  <si>
    <t>College for Financial Planning</t>
  </si>
  <si>
    <t>College for Financial Planning, Centennial, CO, United States</t>
  </si>
  <si>
    <t>The Impact of Subjective Financial Knowledge on Perceived Retirement Adequacy for US Working Adults</t>
  </si>
  <si>
    <t>2-s2.0-105014749681</t>
  </si>
  <si>
    <t>Mugova, S.</t>
  </si>
  <si>
    <t>Mugova,  Shame</t>
  </si>
  <si>
    <t>College of Accountancy</t>
  </si>
  <si>
    <t>College of Accountancy, Finance and Economics, Faculty of Business, Law and Social Sciences, Birmingham, West Midlands, United Kingdom</t>
  </si>
  <si>
    <t>Assessing the role of education and financial literacy in shaping the success of spaza shops: Case study of Gamalakhe Township, KwaZulu-Natal, South Africa</t>
  </si>
  <si>
    <t>2-s2.0-80054856538</t>
  </si>
  <si>
    <t>Serido, J.</t>
  </si>
  <si>
    <t>Serido,  Joyce</t>
  </si>
  <si>
    <t>College of Agriculture and Life Sciences</t>
  </si>
  <si>
    <t>College of Agriculture and Life Sciences, Tucson, AZ, United States</t>
  </si>
  <si>
    <t>The ant and the grasshopper revisited: The present psychological benefits of saving and future oriented financial behaviors</t>
  </si>
  <si>
    <t>2-s2.0-84880259754</t>
  </si>
  <si>
    <t>A developmental model of financial capability: A framework for promoting a successful transition to adulthood</t>
  </si>
  <si>
    <t>2-s2.0-84870424861</t>
  </si>
  <si>
    <t>After the global financial crash: Individual factors differentiating young adult consumers' trust in banks and financial institutions</t>
  </si>
  <si>
    <t>Shim, S.</t>
  </si>
  <si>
    <t>Shim,  Soyeon Shim</t>
  </si>
  <si>
    <t>2-s2.0-39149144546</t>
  </si>
  <si>
    <t>Collins, D.</t>
  </si>
  <si>
    <t>Collins,  Dawn</t>
  </si>
  <si>
    <t>Changing college students' financial knowledge, attitudes, and behavior through seminar participation</t>
  </si>
  <si>
    <t>Borden, L.M.</t>
  </si>
  <si>
    <t>Borden,  Lynne M.</t>
  </si>
  <si>
    <t>2-s2.0-77957976638</t>
  </si>
  <si>
    <t>Financial Socialization of First-year College Students: The Roles of Parents, Work, and Education</t>
  </si>
  <si>
    <t>2-s2.0-85159416786</t>
  </si>
  <si>
    <t>Hirschi, M.</t>
  </si>
  <si>
    <t>Hirschi,  Melissa</t>
  </si>
  <si>
    <t>College of Arts &amp; Sciences</t>
  </si>
  <si>
    <t>College of Arts &amp; Sciences, Memphis, TN, United States</t>
  </si>
  <si>
    <t>Building Financial Capability and Assets for All</t>
  </si>
  <si>
    <t>2-s2.0-105001068557</t>
  </si>
  <si>
    <t>Jia, M.</t>
  </si>
  <si>
    <t>Jia,  Miaoqing</t>
  </si>
  <si>
    <t>College of Arts &amp; Sciences, Boston, MA, United States</t>
  </si>
  <si>
    <t>Cryptocurrencies as a new trigger for credit card misuse during economic downturns</t>
  </si>
  <si>
    <t>2-s2.0-85218678869</t>
  </si>
  <si>
    <t>Are cryptocurrencies good investment options during economic downturns? A perspective from individual financial satisfaction</t>
  </si>
  <si>
    <t>2-s2.0-105014896839</t>
  </si>
  <si>
    <t>Financial constraints and cryptocurrency investment: the moderating role of financial education</t>
  </si>
  <si>
    <t>2-s2.0-84924274218</t>
  </si>
  <si>
    <t>Berman, J.S.</t>
  </si>
  <si>
    <t>Berman,  Jeffrey Scott</t>
  </si>
  <si>
    <t>Do Financial Literacy Classes Help? An Experimental Assessment in a Low-Income Population</t>
  </si>
  <si>
    <t>Reich, C.M.</t>
  </si>
  <si>
    <t>Reich,  Catherine M.</t>
  </si>
  <si>
    <t>2-s2.0-85044347171</t>
  </si>
  <si>
    <t>Benke, G.</t>
  </si>
  <si>
    <t>Benke,  Gavin</t>
  </si>
  <si>
    <t>Humor and heuristics: culture, genre, and economic thought in The Big Short</t>
  </si>
  <si>
    <t>2-s2.0-105012515037</t>
  </si>
  <si>
    <t>Agyemang, K.A.</t>
  </si>
  <si>
    <t>Agyemang,  Kwabena Adu</t>
  </si>
  <si>
    <t>College of Arts and Social Sciences</t>
  </si>
  <si>
    <t>College of Arts and Social Sciences, Department of Computer Science, Las Cruces, NM, United States</t>
  </si>
  <si>
    <t>Perceived causes of marital dissatisfaction among Nigerian immigrants in North America: A qualitative study</t>
  </si>
  <si>
    <t>2-s2.0-86000440786</t>
  </si>
  <si>
    <t>Johan, S.</t>
  </si>
  <si>
    <t>Johan,  Sofia Atiqah Binti</t>
  </si>
  <si>
    <t>College of Business</t>
  </si>
  <si>
    <t>College of Business, Boca Raton, FL, United States</t>
  </si>
  <si>
    <t>Informal debt and well-being among small business entrepreneurs</t>
  </si>
  <si>
    <t>2-s2.0-85192522532</t>
  </si>
  <si>
    <t>Wallace, D.</t>
  </si>
  <si>
    <t>Wallace,  Damien</t>
  </si>
  <si>
    <t>College of Business, Law and Governance, Townsville, QLD, Australia</t>
  </si>
  <si>
    <t>The welfare impact of financial inclusion: a research agenda</t>
  </si>
  <si>
    <t>2-s2.0-85209120870</t>
  </si>
  <si>
    <t>Nguyen, Q.</t>
  </si>
  <si>
    <t>Nguyen,  Quynh</t>
  </si>
  <si>
    <t>College of Business, Government and Law, Adelaide, SA, Australia</t>
  </si>
  <si>
    <t>Technology and happiness: the association between online budget planner and financial satisfaction</t>
  </si>
  <si>
    <t>Aljuaid, M.</t>
  </si>
  <si>
    <t>Aljuaid,  Mohammed M.</t>
  </si>
  <si>
    <t>College of Business Administration</t>
  </si>
  <si>
    <t>Department of Health Administration, College of Business Administration, Riyadh, Riyad, Saudi Arabia</t>
  </si>
  <si>
    <t>Nassani, A.A.</t>
  </si>
  <si>
    <t>Nassani,  Abdelmohsen A.</t>
  </si>
  <si>
    <t>Department of Management, College of Business Administration, Riyadh, Riyad, Saudi Arabia</t>
  </si>
  <si>
    <t>2-s2.0-85135934138</t>
  </si>
  <si>
    <t>Sardarli, S.</t>
  </si>
  <si>
    <t>Sardarli,  Sabuhi H.</t>
  </si>
  <si>
    <t>Department of Finance, College of Business Administration, Manhattan, KS, United States</t>
  </si>
  <si>
    <t>Menu simplification for portfolio selection under short-sales constraints</t>
  </si>
  <si>
    <t>2-s2.0-105013127398</t>
  </si>
  <si>
    <t>Mohamed, N.M.A.</t>
  </si>
  <si>
    <t>Mohamed,  Nashwa Mostafa Ali</t>
  </si>
  <si>
    <t>Department of Economics, College of Business Administration, Riyadh, Riyad, Saudi Arabia</t>
  </si>
  <si>
    <t>Cultural Openness and Consumption Behavior in the MENA Region: A Dynamic Panel Analysis Using the GMM</t>
  </si>
  <si>
    <t>Bin Amin, M.F.</t>
  </si>
  <si>
    <t>Bin Amin,  Md Fouad</t>
  </si>
  <si>
    <t>Idris, E.-W.</t>
  </si>
  <si>
    <t>Idris,  El Waleed</t>
  </si>
  <si>
    <t>Department of Marketing, College of Business Administration, Riyadh, Riyad, Saudi Arabia</t>
  </si>
  <si>
    <t>2-s2.0-105015440328</t>
  </si>
  <si>
    <t>Hassan, M.U.</t>
  </si>
  <si>
    <t>Hassan,  Mehboob Ul</t>
  </si>
  <si>
    <t>Digital Payments and Overspending: A Study of Payment Biases and Spending Behaviour Using Mental Accounting Perspective</t>
  </si>
  <si>
    <t>Kamal, K.M.M.</t>
  </si>
  <si>
    <t>Kamal,  Karima Mohamed Magdy</t>
  </si>
  <si>
    <t>2-s2.0-85163468184</t>
  </si>
  <si>
    <t>Shau, I.R.</t>
  </si>
  <si>
    <t>Shau,  I. R.</t>
  </si>
  <si>
    <t>College of Business Education</t>
  </si>
  <si>
    <t>Department of Accounting, College of Business Education, Dar Es Salaam, Tanzania</t>
  </si>
  <si>
    <t>THE CHALLENGES OF FINANCIAL COMMUNICATION ON THE GROWTH OF SMES IN TANZANIA</t>
  </si>
  <si>
    <t>2-s2.0-85180209711</t>
  </si>
  <si>
    <t>Mbwambo, H.</t>
  </si>
  <si>
    <t>Mbwambo,  H.</t>
  </si>
  <si>
    <t>College of Business Education, Dar Es Salaam, Tanzania</t>
  </si>
  <si>
    <t>FINANCIAL LITERACY, INVESTMENT AND SAVINGS DECISIONS AMONG GOVERNMENT INSTITUTIONS’ WORKERS IN MWANZA, TANZANIA</t>
  </si>
  <si>
    <t>Gasper, L.</t>
  </si>
  <si>
    <t>Gasper,  L.</t>
  </si>
  <si>
    <t>Mwasha, N.</t>
  </si>
  <si>
    <t>Mwasha,  N.</t>
  </si>
  <si>
    <t>2-s2.0-85213384328</t>
  </si>
  <si>
    <t>Hassan, A.</t>
  </si>
  <si>
    <t>Hassan,  Adewale Samuel</t>
  </si>
  <si>
    <t>College of Business and Economics</t>
  </si>
  <si>
    <t>College of Business and Economics, Johannesburg, Gauteng, South Africa</t>
  </si>
  <si>
    <t>Mobile Financial Services and the Shadow Economy in Southern African Countries: Does Regulatory Quality Matter?</t>
  </si>
  <si>
    <t>2-s2.0-85168696222</t>
  </si>
  <si>
    <t>Mhlanga, D.</t>
  </si>
  <si>
    <t>Mhlanga,  David</t>
  </si>
  <si>
    <t>Economic Inclusion: Transforming the Lives of the Poor and How to Make Economic Inclusion Work in Africa</t>
  </si>
  <si>
    <t>2-s2.0-85214758821</t>
  </si>
  <si>
    <t>Mpofu, F.Y.</t>
  </si>
  <si>
    <t>Mpofu,  Favourate Y.</t>
  </si>
  <si>
    <t>The Digital Financial Inclusion Conundrum: An Avenue for the Reduction or Perpetuation of Inequalities in Developing Countries</t>
  </si>
  <si>
    <t>2-s2.0-85214762979</t>
  </si>
  <si>
    <t>The State of Financial Inclusion in Sub-Saharan Africa</t>
  </si>
  <si>
    <t>2-s2.0-85214772599</t>
  </si>
  <si>
    <t>Financial Inclusion and Sustainable Development in Sub-Saharan Africa: A Conclusion</t>
  </si>
  <si>
    <t>2-s2.0-85149929278</t>
  </si>
  <si>
    <t>D Ahmed, A.D.</t>
  </si>
  <si>
    <t>D Ahmed,  Abdullahi Dahir</t>
  </si>
  <si>
    <t>College of Business and Law</t>
  </si>
  <si>
    <t>College of Business and Law, College of Business and Law, Melbourne, VIC, Australia</t>
  </si>
  <si>
    <t>The role of financial risk-taking attitude in personal finances and consumer satisfaction: evidence from Australia</t>
  </si>
  <si>
    <t>2-s2.0-85109408904</t>
  </si>
  <si>
    <t>Tahir, M.S.</t>
  </si>
  <si>
    <t>Tahir,  Muhammad S.</t>
  </si>
  <si>
    <t>Financial literacy and financial well-being of Australian consumers: a moderated mediation model of impulsivity and financial capability</t>
  </si>
  <si>
    <t>2-s2.0-85163512460</t>
  </si>
  <si>
    <t>Mishra, A.</t>
  </si>
  <si>
    <t>Mishra,  Ankita</t>
  </si>
  <si>
    <t>College of Business and Law, Melbourne, VIC, Australia, Centre for International Development, College of Business and Law, Melbourne, VIC, Australia</t>
  </si>
  <si>
    <t>The resource curse paradox: The role of financial inclusion in mitigating the adverse effect of natural resource rent on economic growth in Ghana</t>
  </si>
  <si>
    <t>2-s2.0-85126034241</t>
  </si>
  <si>
    <t>Australians’ Financial Wellbeing and Household Debt: A Panel Analysis</t>
  </si>
  <si>
    <t>2-s2.0-85147792027</t>
  </si>
  <si>
    <t>Vu, T.</t>
  </si>
  <si>
    <t>Vu,  Tony</t>
  </si>
  <si>
    <t>College of Charleston</t>
  </si>
  <si>
    <t>College of Charleston, Charleston, SC, United States</t>
  </si>
  <si>
    <t>A Qualitative Analysis of Access to Healthcare Among African American Adults in South Carolina</t>
  </si>
  <si>
    <t>Maness, S.B.</t>
  </si>
  <si>
    <t>Maness,  Sarah B.</t>
  </si>
  <si>
    <t>Department of Health and Human Performance, College of Charleston, Charleston, SC, United States</t>
  </si>
  <si>
    <t>Youran, Y.</t>
  </si>
  <si>
    <t>Youran,  Sun</t>
  </si>
  <si>
    <t>College of Computer</t>
  </si>
  <si>
    <t>College of Computer, Mathematical, &amp; Natural Sciences, College Park, MD, United States</t>
  </si>
  <si>
    <t>2-s2.0-85099720460</t>
  </si>
  <si>
    <t>Elgamel, M.S.</t>
  </si>
  <si>
    <t>Elgamel,  Mohamed Shaheen</t>
  </si>
  <si>
    <t>College of Computing and Information Technology</t>
  </si>
  <si>
    <t>College of Computing and Information Technology, Alexandria, Alexandria, Egypt</t>
  </si>
  <si>
    <t>A multi agent broker framework and decision support for enhanced cloud computing discovery</t>
  </si>
  <si>
    <t>Hafez Rady, M.G.</t>
  </si>
  <si>
    <t>Hafez Rady,  Mohamed Galal</t>
  </si>
  <si>
    <t>Badawy, O.M.</t>
  </si>
  <si>
    <t>Badawy,  Osama Mohamed</t>
  </si>
  <si>
    <t>2-s2.0-85040242705</t>
  </si>
  <si>
    <t>Shahandashti, S.M.</t>
  </si>
  <si>
    <t>Shahandashti,  Mohsen S.</t>
  </si>
  <si>
    <t>College of Engineering</t>
  </si>
  <si>
    <t>College of Engineering, Arlington, TX, United States</t>
  </si>
  <si>
    <t>Financing underground freight transportation systems in Texas: Identification of funding sources and assessment of enabling legislation</t>
  </si>
  <si>
    <t>2-s2.0-81255176868</t>
  </si>
  <si>
    <t>Sutherland, J.W.</t>
  </si>
  <si>
    <t>Sutherland,  John W.</t>
  </si>
  <si>
    <t>College of Engineering, West Lafayette, IN, United States</t>
  </si>
  <si>
    <t>Development of social, environmental, and economic indicators for a small/medium enterprise</t>
  </si>
  <si>
    <t>Zhang,  Qiong</t>
  </si>
  <si>
    <t>College of Engineering, Tampa, FL, United States</t>
  </si>
  <si>
    <t>Najafi, M.</t>
  </si>
  <si>
    <t>Najafi,  Mohammad</t>
  </si>
  <si>
    <t>Zahed, S.E.</t>
  </si>
  <si>
    <t>Zahed,  Seyed Ehsan</t>
  </si>
  <si>
    <t>2-s2.0-84978536166</t>
  </si>
  <si>
    <t>Jiang, H.</t>
  </si>
  <si>
    <t>Jiang,  Hong</t>
  </si>
  <si>
    <t>DD-graph: A highly cost-effective distributed disk-based graph-processing framework</t>
  </si>
  <si>
    <t>2-s2.0-85201706676</t>
  </si>
  <si>
    <t>Adams, I.</t>
  </si>
  <si>
    <t>Adams,  Imani N.</t>
  </si>
  <si>
    <t>From saving to budgeting: unpacking the impact of a culturally relevant financial literacy summer program- $mart money</t>
  </si>
  <si>
    <t>2-s2.0-85050478455</t>
  </si>
  <si>
    <t>A highly cost-effective task scheduling strategy for very large graph computation</t>
  </si>
  <si>
    <t>2-s2.0-85139246535</t>
  </si>
  <si>
    <t>Oerther, D.B.</t>
  </si>
  <si>
    <t>Oerther,  Daniel B.</t>
  </si>
  <si>
    <t>College of Engineering and Computing</t>
  </si>
  <si>
    <t>College of Engineering and Computing, Rolla, MO, United States</t>
  </si>
  <si>
    <t>Nurse Leaders and Financial Literacy: Learning to Become CFO of Me</t>
  </si>
  <si>
    <t>2-s2.0-84862021087</t>
  </si>
  <si>
    <t>Du, J.</t>
  </si>
  <si>
    <t>Du,  Jie</t>
  </si>
  <si>
    <t>College of Engineering and Information Technology</t>
  </si>
  <si>
    <t>College of Engineering and Information Technology, Baltimore, MD, United States</t>
  </si>
  <si>
    <t>Training a Neural Logic Network to predict financial returns: A case study</t>
  </si>
  <si>
    <t>2-s2.0-84862001996</t>
  </si>
  <si>
    <t>Memetic algorithms, domain knowledge, and financial investing</t>
  </si>
  <si>
    <t>Rada, R.</t>
  </si>
  <si>
    <t>Rada,  Roy F.</t>
  </si>
  <si>
    <t>2-s2.0-84869815785</t>
  </si>
  <si>
    <t>Knowledge-guided genetic algorithm for financial forecasting</t>
  </si>
  <si>
    <t>2-s2.0-85116491451</t>
  </si>
  <si>
    <t>Zhang,  Chengyi</t>
  </si>
  <si>
    <t>College of Engineering and Physical Sciences</t>
  </si>
  <si>
    <t>College of Engineering and Physical Sciences, Laramie, WY, United States</t>
  </si>
  <si>
    <t>Sustainable supplier selection for water environment treatment public-private partnership projects</t>
  </si>
  <si>
    <t>2-s2.0-85082722743</t>
  </si>
  <si>
    <t>Vozňáková, I.</t>
  </si>
  <si>
    <t>Vozňáková,  Iveta</t>
  </si>
  <si>
    <t>College of Entrepreneurship and Law</t>
  </si>
  <si>
    <t>College of Entrepreneurship and Law, Czechia, Czech Republic</t>
  </si>
  <si>
    <t>The role of financial literacy in retirement investment choice</t>
  </si>
  <si>
    <t>Polách, J.</t>
  </si>
  <si>
    <t>Polách,  Jiří</t>
  </si>
  <si>
    <t>2-s2.0-84891775081</t>
  </si>
  <si>
    <t>Cude, B.J.</t>
  </si>
  <si>
    <t>Cude,  Brenda J.</t>
  </si>
  <si>
    <t>College of Family &amp; Consumer Sciences</t>
  </si>
  <si>
    <t>College of Family &amp; Consumer Sciences, Athens, GA, United States</t>
  </si>
  <si>
    <t>Evaluation of a Financial Literacy Test Using Classical Test Theory and Item Response Theory</t>
  </si>
  <si>
    <t>Kunovskaya, I.A.</t>
  </si>
  <si>
    <t>Kunovskaya,  Irina A.</t>
  </si>
  <si>
    <t>2-s2.0-85115363232</t>
  </si>
  <si>
    <t>Chatterjee, S.</t>
  </si>
  <si>
    <t>Chatterjee,  Swarn</t>
  </si>
  <si>
    <t>Supportive and mitigating factors associated with financial resiliency and distress</t>
  </si>
  <si>
    <t>Bhargava, V.</t>
  </si>
  <si>
    <t>Bhargava,  Vibha</t>
  </si>
  <si>
    <t>Palmer, L.</t>
  </si>
  <si>
    <t>Palmer,  Lance</t>
  </si>
  <si>
    <t>2-s2.0-85132529461</t>
  </si>
  <si>
    <t>Gathiaka, J.K.</t>
  </si>
  <si>
    <t>Gathiaka,  John Kamau</t>
  </si>
  <si>
    <t>College of Humanities and Social Sciences</t>
  </si>
  <si>
    <t>College of Humanities and Social Sciences, Nairobi, Nairobi, Kenya</t>
  </si>
  <si>
    <t>Analysis of household savings and adoption of climate smart agricultural technologies. Evidence from smallholder farmers in Nyando Basin, Kenya</t>
  </si>
  <si>
    <t>2-s2.0-85159191260</t>
  </si>
  <si>
    <t>Luo, J.</t>
  </si>
  <si>
    <t>Luo,  Jiayi</t>
  </si>
  <si>
    <t>College of Liberal Arts and Sciences</t>
  </si>
  <si>
    <t>College of Liberal Arts and Sciences, Ames, IA, United States</t>
  </si>
  <si>
    <t>The Application of Symbolic Regression on Identifying Implied Volatility Surface</t>
  </si>
  <si>
    <t>2-s2.0-85083017522</t>
  </si>
  <si>
    <t>Shelley, M.C.</t>
  </si>
  <si>
    <t>Shelley,  Mack Clayton</t>
  </si>
  <si>
    <t>The relation of early childhood consumer experience, financial socialization and financial knowledge with perceived financial well-being</t>
  </si>
  <si>
    <t>Yu, C.L.</t>
  </si>
  <si>
    <t>Yu,  Cindy Long</t>
  </si>
  <si>
    <t>2-s2.0-70849112362</t>
  </si>
  <si>
    <t>Shavit, T.</t>
  </si>
  <si>
    <t>Shavit,  Tal</t>
  </si>
  <si>
    <t>College of Management Academic Studies</t>
  </si>
  <si>
    <t>School of Business Administration, College of Management Academic Studies Israel, Rishon Letsiyon, Israel</t>
  </si>
  <si>
    <t>Financial decision making in collective society-A field test on Israeli kibbutz members and city residents</t>
  </si>
  <si>
    <t>Shoham, A.</t>
  </si>
  <si>
    <t>Shoham,  Amir</t>
  </si>
  <si>
    <t>2-s2.0-85044151928</t>
  </si>
  <si>
    <t>Don’t Let Them Fool You: Adolescents’ Present-orientation and Inferior Financial Understanding</t>
  </si>
  <si>
    <t>2-s2.0-105007421965</t>
  </si>
  <si>
    <t>Tohar, G.</t>
  </si>
  <si>
    <t>Tohar,  Gilad</t>
  </si>
  <si>
    <t>College of Management Academic Studies (Israel)</t>
  </si>
  <si>
    <t>School of Business Administration, Haifa, Israel, School of Economics, College of Management Academic Studies Israel, Rishon Letsiyon, Israel</t>
  </si>
  <si>
    <t>Financial literacy cognitions and optimal financial behavior</t>
  </si>
  <si>
    <t>2-s2.0-105001165866</t>
  </si>
  <si>
    <t>Ilyas, G.B.</t>
  </si>
  <si>
    <t>Ilyas,  Gunawan Bata</t>
  </si>
  <si>
    <t>College of Management Sciences</t>
  </si>
  <si>
    <t>College of Management Sciences, Makassar, Indonesia</t>
  </si>
  <si>
    <t>Religious-Based Family Management and Its Impact on Consumption Patterns and Poverty: A Human Resource and Management Perspective</t>
  </si>
  <si>
    <t>Kajola, S.G.</t>
  </si>
  <si>
    <t>Kajola,  Sunday Gboyega</t>
  </si>
  <si>
    <t>College of Management Sciences, Federal University of Agriculture, Abeokuta, Abeokuta, Ogun, Nigeria</t>
  </si>
  <si>
    <t>2-s2.0-85112193292</t>
  </si>
  <si>
    <t>Amodu, L.</t>
  </si>
  <si>
    <t>Amodu,  Lanre Olaolu</t>
  </si>
  <si>
    <t>College of Management and Social Sciences</t>
  </si>
  <si>
    <t>College of Management and Social Sciences, Ota, Ogun, Nigeria</t>
  </si>
  <si>
    <t>Financial literacy, financial capabilities, and sustainable business model practice among small business owners in Nigeria</t>
  </si>
  <si>
    <t>Olokoyo, F.</t>
  </si>
  <si>
    <t>Olokoyo,  Felicia Omowunmi</t>
  </si>
  <si>
    <t>Adegboye, F.</t>
  </si>
  <si>
    <t>Adegboye,  Folasade Bosede</t>
  </si>
  <si>
    <t>Ehikioya, B.</t>
  </si>
  <si>
    <t>Ehikioya,  Benjamin Ighodalo</t>
  </si>
  <si>
    <t>2-s2.0-85098190035</t>
  </si>
  <si>
    <t>Eke, P.O.</t>
  </si>
  <si>
    <t>Eke,  Patrick Omoruyi</t>
  </si>
  <si>
    <t>An analysis of bond market liquidity and real sector output in selected African economies</t>
  </si>
  <si>
    <t>Falola, H.</t>
  </si>
  <si>
    <t>Falola,  Hezekiah Olubusayo</t>
  </si>
  <si>
    <t>Babajide, A.</t>
  </si>
  <si>
    <t>Babajide,  Abiola Ayopo</t>
  </si>
  <si>
    <t>College of Management and Social Sciences, Ota, Ogun, Nigeria, Regional Centre of Expertise (RCE), Ota, Ogun, Nigeria</t>
  </si>
  <si>
    <t>2-s2.0-85157973184</t>
  </si>
  <si>
    <t>Bartels, K.</t>
  </si>
  <si>
    <t>Bartels,  Karsten</t>
  </si>
  <si>
    <t>College of Medicine</t>
  </si>
  <si>
    <t>College of Medicine, Omaha, NE, United States</t>
  </si>
  <si>
    <t>Personal Financial Wellness Curricula for Medical Trainees: A Systematic Review</t>
  </si>
  <si>
    <t>Bailey, K.L.</t>
  </si>
  <si>
    <t>Bailey,  Kristina L.</t>
  </si>
  <si>
    <t>Krutsinger, D.C.</t>
  </si>
  <si>
    <t>Krutsinger,  Dustin C.</t>
  </si>
  <si>
    <t>Wesslund, H.M.</t>
  </si>
  <si>
    <t>Wesslund,  Hannah M.</t>
  </si>
  <si>
    <t>Payne, J.S.</t>
  </si>
  <si>
    <t>Payne,  Jeremy S.</t>
  </si>
  <si>
    <t>2-s2.0-85028508835</t>
  </si>
  <si>
    <t>Cheang, M.</t>
  </si>
  <si>
    <t>Cheang,  Michael</t>
  </si>
  <si>
    <t>College of Tropical Agriculture and Human Resources</t>
  </si>
  <si>
    <t>Department of Family and Consumer Sciences, College of Tropical Agriculture and Human Resources, Honolulu, HI, United States</t>
  </si>
  <si>
    <t>Barriers and Facilitators to Saving Behavior in Low- to Moderate-Income Households</t>
  </si>
  <si>
    <t>2-s2.0-84897087183</t>
  </si>
  <si>
    <t>Roggenkamp, J.</t>
  </si>
  <si>
    <t>Roggenkamp,  John</t>
  </si>
  <si>
    <t>Collin College</t>
  </si>
  <si>
    <t>Collin College, McKinney, TX, United States</t>
  </si>
  <si>
    <t>Financial literacy and community Colleges: How libraries can get involved</t>
  </si>
  <si>
    <t>2-s2.0-85166017187</t>
  </si>
  <si>
    <t>Larocque, S.</t>
  </si>
  <si>
    <t>Larocque,  Stéphanie</t>
  </si>
  <si>
    <t>Collège Nouvelles Frontières</t>
  </si>
  <si>
    <t>Collège Nouvelles Frontières, Gatineau, Canada</t>
  </si>
  <si>
    <t>Financial education as a social studies discipline: the equivocality of the critical aspirations found in Québec’s curriculum and its educational materials</t>
  </si>
  <si>
    <t>2-s2.0-85211159464</t>
  </si>
  <si>
    <t>Carlson, E.T.</t>
  </si>
  <si>
    <t>Carlson,  Elise T.</t>
  </si>
  <si>
    <t>409</t>
  </si>
  <si>
    <t>Colorado Mesa University</t>
  </si>
  <si>
    <t>Colorado Mesa University, Grand Junction, CO, United States</t>
  </si>
  <si>
    <t>Relationships between state mandates for financial education and young adults’ financial literacy and capability</t>
  </si>
  <si>
    <t>2-s2.0-105008095794</t>
  </si>
  <si>
    <t>Nishi, N.</t>
  </si>
  <si>
    <t>Nishi,  Naomi W.M.</t>
  </si>
  <si>
    <t>Colorado State University</t>
  </si>
  <si>
    <t>Colorado State University System, Denver, CO, United States</t>
  </si>
  <si>
    <t>How a College Course Benefits Under-Resourced High Schoolers Interested in Veterinary Medicine</t>
  </si>
  <si>
    <t>2-s2.0-85075805339</t>
  </si>
  <si>
    <t>Fouty, J.R.</t>
  </si>
  <si>
    <t>Fouty,  Jamie R.</t>
  </si>
  <si>
    <t>College of Veterinary Medicine and Biomedical Sciences, Colorado State University, Fort Collins, CO, United States</t>
  </si>
  <si>
    <t>Integrating individual student advising into financial education to optimize financial literacy in veterinary students</t>
  </si>
  <si>
    <t>2-s2.0-85191874675</t>
  </si>
  <si>
    <t>Bajtelsmit, V.</t>
  </si>
  <si>
    <t>Bajtelsmit,  Vickie Lynn</t>
  </si>
  <si>
    <t>Department of Finance and Real Estate, Colorado State University, Fort Collins, CO, United States</t>
  </si>
  <si>
    <t>Designing behavioral prompts to improve saving decisions: Implications for retirement plans</t>
  </si>
  <si>
    <t>Svenson, G.R.</t>
  </si>
  <si>
    <t>Svenson,  Gwendolyn R.</t>
  </si>
  <si>
    <t>2-s2.0-3042620679</t>
  </si>
  <si>
    <t>Carroll, J.</t>
  </si>
  <si>
    <t>Carroll,  Jan B.</t>
  </si>
  <si>
    <t>Colorado State University, Fort Collins, CO, United States</t>
  </si>
  <si>
    <t>Collaborative problem solving: Financial education for youth</t>
  </si>
  <si>
    <t>Coats, J.</t>
  </si>
  <si>
    <t>Coats,  Jennifer C.</t>
  </si>
  <si>
    <t>2-s2.0-84862931050</t>
  </si>
  <si>
    <t>Grizzell, B.</t>
  </si>
  <si>
    <t>Grizzell,  Brian C.</t>
  </si>
  <si>
    <t>An applied case study analysis of potential societal importance of financial literacy education for African-American and Latino American adolescents</t>
  </si>
  <si>
    <t>Arnold, O.</t>
  </si>
  <si>
    <t>Arnold,  Olivia R.</t>
  </si>
  <si>
    <t>McKenna, J.</t>
  </si>
  <si>
    <t>McKenna,  Judy</t>
  </si>
  <si>
    <t>Lucas, R.B.</t>
  </si>
  <si>
    <t>Lucas,  Rosemary B.</t>
  </si>
  <si>
    <t>Magee, C.</t>
  </si>
  <si>
    <t>Magee,  Christianne</t>
  </si>
  <si>
    <t>Vigil, P.</t>
  </si>
  <si>
    <t>Vigil,  Patricia</t>
  </si>
  <si>
    <t>2-s2.0-85008311827</t>
  </si>
  <si>
    <t>Ravina, E.</t>
  </si>
  <si>
    <t>Ravina,  Enrichetta</t>
  </si>
  <si>
    <t>Columbia Business School</t>
  </si>
  <si>
    <t>Columbia Business School, New York, NY, United States</t>
  </si>
  <si>
    <t>Who is internationally diversified? Evidence from the 401(k) plans of 296 firms</t>
  </si>
  <si>
    <t>2-s2.0-84884309187</t>
  </si>
  <si>
    <t>Weber, E.U.</t>
  </si>
  <si>
    <t>Weber,  Elke U.</t>
  </si>
  <si>
    <t>Center for Decision Sciences, Columbia Business School, New York, NY, United States</t>
  </si>
  <si>
    <t>Complementary cognitive capabilities, economic decision making, and aging</t>
  </si>
  <si>
    <t>Baldassi, M.</t>
  </si>
  <si>
    <t>Baldassi,  Martine</t>
  </si>
  <si>
    <t>Johnson, E.J.</t>
  </si>
  <si>
    <t>Johnson,  Eric J.</t>
  </si>
  <si>
    <t>Bekaert, G.</t>
  </si>
  <si>
    <t>Bekaert,  Geert</t>
  </si>
  <si>
    <t>Columbia Business School, New York, NY, United States, National Bureau of Economic Research, Cambridge, MA, United States</t>
  </si>
  <si>
    <t>2-s2.0-85164164243</t>
  </si>
  <si>
    <t>Witte, S.S.</t>
  </si>
  <si>
    <t>Witte,  Susan S.</t>
  </si>
  <si>
    <t>23</t>
  </si>
  <si>
    <t>Columbia University</t>
  </si>
  <si>
    <t>Columbia University, New York, NY, United States</t>
  </si>
  <si>
    <t>Conducting high-frequency data collection in low-resource settings: Lessons from a financial diary study among women engaged in sex work in Uganda</t>
  </si>
  <si>
    <t>Yang, L.S.</t>
  </si>
  <si>
    <t>Yang,  Lyla Sunyoung</t>
  </si>
  <si>
    <t>2-s2.0-85070899643</t>
  </si>
  <si>
    <t>School of Social Work, Columbia University, New York, NY, United States</t>
  </si>
  <si>
    <t>A combination intervention addressing sexual risk-taking behaviors among vulnerable women in Uganda: Study protocol for a cluster randomized clinical trial</t>
  </si>
  <si>
    <t>2-s2.0-85204874029</t>
  </si>
  <si>
    <t>Plummer, S.S.</t>
  </si>
  <si>
    <t>Plummer,  Samantha S.</t>
  </si>
  <si>
    <t>Bridging governmentality and economization: temporality as a financialization device</t>
  </si>
  <si>
    <t>2-s2.0-85164427798</t>
  </si>
  <si>
    <t>Badalato, G.M.</t>
  </si>
  <si>
    <t>Badalato,  Gina M.</t>
  </si>
  <si>
    <t>Department of Urology, Columbia University Irving Medical Center, New York, NY, United States</t>
  </si>
  <si>
    <t>Promoting Organizational Change: A Urology Department-wide Wellness Program to Reduce Burnout</t>
  </si>
  <si>
    <t>2-s2.0-85192113337</t>
  </si>
  <si>
    <t>Costing of a Combination Intervention (Kyaterekera) Addressing Sexual Risk-Taking Behaviors among Vulnerable Women in Southern Uganda</t>
  </si>
  <si>
    <t>2-s2.0-0023560582</t>
  </si>
  <si>
    <t>Truax, Terry D.</t>
  </si>
  <si>
    <t>Truax,  Terry D.</t>
  </si>
  <si>
    <t>EXPERT SYSTEM ENHANCED WORK STATION FOR DENTISTS.</t>
  </si>
  <si>
    <t>2-s2.0-85089529329</t>
  </si>
  <si>
    <t>Barker, M.</t>
  </si>
  <si>
    <t>Barker,  Megan S.</t>
  </si>
  <si>
    <t>Columbia University Irving Medical Center, New York, NY, United States</t>
  </si>
  <si>
    <t>Assessing numerical reasoning provides insight into financial literacy</t>
  </si>
  <si>
    <t>Sunderaraman, P.</t>
  </si>
  <si>
    <t>Sunderaraman,  Preeti</t>
  </si>
  <si>
    <t>2-s2.0-84920876837</t>
  </si>
  <si>
    <t>Fisher, J.</t>
  </si>
  <si>
    <t>Fisher,  Joshua B.</t>
  </si>
  <si>
    <t>Sustainable water management in urban, agricultural, and natural systems</t>
  </si>
  <si>
    <t>Chapman, S.</t>
  </si>
  <si>
    <t>Chapman,  Silvia</t>
  </si>
  <si>
    <t>El-Bassel, N.</t>
  </si>
  <si>
    <t>El-Bassel,  Nabila</t>
  </si>
  <si>
    <t>Social Intervention Group, Columbia University, New York, NY, United States</t>
  </si>
  <si>
    <t>Cosentino, S.</t>
  </si>
  <si>
    <t>Cosentino,  Stephanie A.</t>
  </si>
  <si>
    <t>2-s2.0-85044237126</t>
  </si>
  <si>
    <t>Global Health Research Center of Central Asia, Almaty, Almaty, Kazakhstan, Columbia University, New York, NY, United States</t>
  </si>
  <si>
    <t>Microfinance for women at high risk for HIV in Kazakhstan: Study protocol for a cluster-randomized controlled trial</t>
  </si>
  <si>
    <t>2-s2.0-85119827726</t>
  </si>
  <si>
    <t>Black, J.</t>
  </si>
  <si>
    <t>Black,  John B.</t>
  </si>
  <si>
    <t>Effectiveness of an Intelligent Question Answering System for Teaching Financial Literacy: A Pilot Study</t>
  </si>
  <si>
    <t>2-s2.0-84989843867</t>
  </si>
  <si>
    <t>Appelbaum, P.S.</t>
  </si>
  <si>
    <t>Appelbaum,  Paul S.</t>
  </si>
  <si>
    <t>is the Elizabeth K. Dollard Professor of Psychiatry, Columbia University, New York, NY, United States</t>
  </si>
  <si>
    <t>Improving social security's financial capability assessments</t>
  </si>
  <si>
    <t>Deleon, S.</t>
  </si>
  <si>
    <t>Deleon,  Sanny</t>
  </si>
  <si>
    <t>2-s2.0-85053482934</t>
  </si>
  <si>
    <t>Project Nova: A Combination HIV Prevention and Microfinance Intervention for Women Who Engage in Sex Work and Use Drugs in Kazakhstan</t>
  </si>
  <si>
    <t>Margolin, E.J.</t>
  </si>
  <si>
    <t>Margolin,  Ezra J.</t>
  </si>
  <si>
    <t>McCrimmon, T.</t>
  </si>
  <si>
    <t>McCrimmon,  Tara</t>
  </si>
  <si>
    <t>Riedel, M.</t>
  </si>
  <si>
    <t>Riedel,  Marion</t>
  </si>
  <si>
    <t>Melendez, E.</t>
  </si>
  <si>
    <t>Melendez,  Edwin A.</t>
  </si>
  <si>
    <t>Vélez-Grau, C.</t>
  </si>
  <si>
    <t>Vélez-Grau,  Carolina M.</t>
  </si>
  <si>
    <t>2-s2.0-70349205873</t>
  </si>
  <si>
    <t>Ssewamala, F.</t>
  </si>
  <si>
    <t>Ssewamala,  Fred M.</t>
  </si>
  <si>
    <t>Institutions and savings in low-income households</t>
  </si>
  <si>
    <t>Anderson, C.B.</t>
  </si>
  <si>
    <t>Anderson,  Christopher B.</t>
  </si>
  <si>
    <t>2-s2.0-84987644092</t>
  </si>
  <si>
    <t>Lewis-Ferńandez, R.</t>
  </si>
  <si>
    <t>Lewis-Ferńandez,  Roberto</t>
  </si>
  <si>
    <t>New York State Center of Excellence for Cultural Competence, New York State Psychiatric Institute, New York, NY, United States, Columbia University Irving Medical Center, New York, NY, United States</t>
  </si>
  <si>
    <t>Peer-supported economic empowerment: A financial wellness intervention framework for people with psychiatric disabilities</t>
  </si>
  <si>
    <t>Jiménez-Solomon, O.G.</t>
  </si>
  <si>
    <t>Jiménez-Solomon,  Oscar G.</t>
  </si>
  <si>
    <t>2-s2.0-85072902445</t>
  </si>
  <si>
    <t>Ginzberg, E.</t>
  </si>
  <si>
    <t>Ginzberg,  Eli</t>
  </si>
  <si>
    <t>Eisenhower Center for the Conservation of Human Resources, Columbia University, New York, NY, United States</t>
  </si>
  <si>
    <t>Health, medicine and public policy</t>
  </si>
  <si>
    <t>Bailit, Howard L.</t>
  </si>
  <si>
    <t>Bailit,  Howard L.</t>
  </si>
  <si>
    <t>McKiernan, J.M.</t>
  </si>
  <si>
    <t>McKiernan,  James M.</t>
  </si>
  <si>
    <t>2-s2.0-85153709091</t>
  </si>
  <si>
    <t>Hernandez Trejo, Y.</t>
  </si>
  <si>
    <t>Hernandez Trejo,  Yajaira</t>
  </si>
  <si>
    <t>Demonstrating the Feasibility of an Economic Empowerment and Health Promotion Intervention among Low-Income Women Affected by HIV in New York City</t>
  </si>
  <si>
    <t>2-s2.0-105001946452</t>
  </si>
  <si>
    <t>Ruggeri, K.</t>
  </si>
  <si>
    <t>Ruggeri,  Kai</t>
  </si>
  <si>
    <t>Longitudinal Assessment of Financial Well-Being Across Europe Confirms the Multidimensionality of the Construct</t>
  </si>
  <si>
    <t>2-s2.0-85105504782</t>
  </si>
  <si>
    <t>Chang, M.</t>
  </si>
  <si>
    <t>Chang,  Mingway</t>
  </si>
  <si>
    <t>A cluster-randomized controlled trial of a combination HIV risk reduction and microfinance intervention for female sex workers who use drugs in Kazakhstan</t>
  </si>
  <si>
    <t>2-s2.0-84858979334</t>
  </si>
  <si>
    <t>Global Health Research Center of Central Asia, Columbia University, New York, NY, United States</t>
  </si>
  <si>
    <t>Piloting a savings-led microfinance intervention with women engaging in sex work in Mongolia: Further innovation for HIV risk reduction</t>
  </si>
  <si>
    <t>2-s2.0-84887025656</t>
  </si>
  <si>
    <t>Meier, S.</t>
  </si>
  <si>
    <t>Meier,  Stephan</t>
  </si>
  <si>
    <t>Graduate School of Business, Columbia University, New York, NY, United States</t>
  </si>
  <si>
    <t>Discounting financial literacy: Time preferences and participation in financial education programs</t>
  </si>
  <si>
    <t>2-s2.0-81455158844</t>
  </si>
  <si>
    <t>The Cost of Not Knowing the Score: Self-Estimated Credit Scores and Financial Outcomes</t>
  </si>
  <si>
    <t>2-s2.0-84879941690</t>
  </si>
  <si>
    <t>Numerical ability predicts mortgage default</t>
  </si>
  <si>
    <t>2-s2.0-85054913953</t>
  </si>
  <si>
    <t>Jayaraman, J.D.</t>
  </si>
  <si>
    <t>Jayaraman,  J. D.</t>
  </si>
  <si>
    <t>Department of Finance, New Jersey City University, Jersey City, NJ, United States, Teachers College, Columbia University, New York, NY, United States</t>
  </si>
  <si>
    <t>Financial literacy and classroom practices among early childhood and elementary teachers in India and the US</t>
  </si>
  <si>
    <t>Witte, S.</t>
  </si>
  <si>
    <t>2-s2.0-105013761854</t>
  </si>
  <si>
    <t>Kothakota, M.</t>
  </si>
  <si>
    <t>Kothakota,  Michael G.</t>
  </si>
  <si>
    <t>Gambling Behavior and Cryptocurrency Investment: A Treatment-Effect Analysis</t>
  </si>
  <si>
    <t>2-s2.0-85209536948</t>
  </si>
  <si>
    <t>Kayser, T.</t>
  </si>
  <si>
    <t>Kayser,  Tristia</t>
  </si>
  <si>
    <t>“Not a Lot I Could Do”: Challenges Facing College Peer Financial Mentors</t>
  </si>
  <si>
    <t>Cordisco Tsai, L.C.</t>
  </si>
  <si>
    <t>Cordisco Tsai,  Laura Cordisco</t>
  </si>
  <si>
    <t>2-s2.0-84952705743</t>
  </si>
  <si>
    <t>Ilic, V.</t>
  </si>
  <si>
    <t>Ilic,  Vilma P.</t>
  </si>
  <si>
    <t>Child development accounts (CDAs): An asset-building strategy to empower girls in Uganda</t>
  </si>
  <si>
    <t>2-s2.0-85063313996</t>
  </si>
  <si>
    <t>Gonzalez,  Lauro</t>
  </si>
  <si>
    <t>Financial literacy and informal loan</t>
  </si>
  <si>
    <t>2-s2.0-84991454063</t>
  </si>
  <si>
    <t>de Souza Leão, L.S.</t>
  </si>
  <si>
    <t>de Souza Leão,  Luciana</t>
  </si>
  <si>
    <t>Department of Sociology, Columbia University, New York, NY, United States</t>
  </si>
  <si>
    <t>The impact of high school financial education: Evidence from a large- scale evaluation in Brazil</t>
  </si>
  <si>
    <t>2-s2.0-84958112982</t>
  </si>
  <si>
    <t>Ssewamala, F.M.</t>
  </si>
  <si>
    <t>Effect of savings-led economic empowerment on HIV preventive practices among orphaned adolescents in rural Uganda: Results from the Suubi-Maka randomized experiment</t>
  </si>
  <si>
    <t>2-s2.0-85021832055</t>
  </si>
  <si>
    <t>Department of Psychiatry, Columbia University, New York, NY, United States</t>
  </si>
  <si>
    <t>For Their Financial Benefit: Determination of Financial Capability for Adult Beneficiaries of Social Security Disability</t>
  </si>
  <si>
    <t>2-s2.0-0027237302</t>
  </si>
  <si>
    <t>The reform of medical education: An outsider’s reflections</t>
  </si>
  <si>
    <t>2-s2.0-84881489824</t>
  </si>
  <si>
    <t>Reducing risk behaviors linked to noncommunicable diseases in Mongolia: A randomized controlled trial</t>
  </si>
  <si>
    <t>2-s2.0-85076081092</t>
  </si>
  <si>
    <t>Bryce-Laporte, R.</t>
  </si>
  <si>
    <t>Bryce-Laporte,  Rene</t>
  </si>
  <si>
    <t>Pennsylvania Office of Financial Education, United States, Columbia University, New York, NY, United States, University of California, Los Angeles, Los Angeles, CA, United States</t>
  </si>
  <si>
    <t>Innovation in state government: Pennsylvania’s financial education office</t>
  </si>
  <si>
    <t>Wang,  Wei</t>
  </si>
  <si>
    <t>Department of Statistics, Columbia University, New York, NY, United States</t>
  </si>
  <si>
    <t>Aira, T.</t>
  </si>
  <si>
    <t>Aira,  Toivgoo</t>
  </si>
  <si>
    <t>, Global Health Research Center of Central Asia, Columbia University, New York, NY, United States</t>
  </si>
  <si>
    <t>2-s2.0-105007431527</t>
  </si>
  <si>
    <t>The intersection of caregiving and financial vulnerability: Empowerment barriers for women in sex work</t>
  </si>
  <si>
    <t>2-s2.0-85084997811</t>
  </si>
  <si>
    <t>Popovich, J.J.</t>
  </si>
  <si>
    <t>Popovich,  Jacob J.</t>
  </si>
  <si>
    <t>Columbus State Community College</t>
  </si>
  <si>
    <t>Columbus State Community College, Columbus, OH, United States</t>
  </si>
  <si>
    <t>Community college students’ response to a financial literacy intervention: An exploratory study</t>
  </si>
  <si>
    <t>Rerucha, C.M.</t>
  </si>
  <si>
    <t>Rerucha,  Caitlyn M.</t>
  </si>
  <si>
    <t>Command and General Staff College</t>
  </si>
  <si>
    <t>Command and General Staff College, Fort Leavenworth, KS, United States</t>
  </si>
  <si>
    <t>2-s2.0-85197435731</t>
  </si>
  <si>
    <t>Cui, Y.</t>
  </si>
  <si>
    <t>Cui,  Yi</t>
  </si>
  <si>
    <t>Communication University of China</t>
  </si>
  <si>
    <t>School of Economics and Management, Communication University of China, Beijing, Beijing, China</t>
  </si>
  <si>
    <t>Unlocking sustainable competitive performance in agrobased small and medium enterprises in South Asian Association for Regional Cooperation countries</t>
  </si>
  <si>
    <t>2-s2.0-85181775109</t>
  </si>
  <si>
    <t>Wang,  Donghan</t>
  </si>
  <si>
    <t>Obscuring effect of income inequality and moderating role of financial literacy in the relationship between digital finance and China's household carbon emissions</t>
  </si>
  <si>
    <t>Normawati, R.A.</t>
  </si>
  <si>
    <t>Normawati,  R. A.</t>
  </si>
  <si>
    <t>Community College (NA if no university mentioned)</t>
  </si>
  <si>
    <t>Comnunity College, Blitar, Indonesia</t>
  </si>
  <si>
    <t>2-s2.0-84961199623</t>
  </si>
  <si>
    <t>Delker, S.</t>
  </si>
  <si>
    <t>Delker,  Susan</t>
  </si>
  <si>
    <t>Community College of Baltimore County</t>
  </si>
  <si>
    <t>Academic Development, Community College of Baltimore County, Baltimore, MD, United States</t>
  </si>
  <si>
    <t>The Development of the Financial Literacy Program at the Community College of Baltimore County</t>
  </si>
  <si>
    <t>2-s2.0-105015258947</t>
  </si>
  <si>
    <t>L’Heureux, V.</t>
  </si>
  <si>
    <t>L’Heureux,  Valérie</t>
  </si>
  <si>
    <t>Concordia University</t>
  </si>
  <si>
    <t>Concordia University, Concordia, QC, Canada</t>
  </si>
  <si>
    <t>Digital Financial Infrastructures in the African Agricultural Sector: Practices, Networks, and Philanthrocapitalism</t>
  </si>
  <si>
    <t>2-s2.0-85021701920</t>
  </si>
  <si>
    <t>Marjanovic, Z.</t>
  </si>
  <si>
    <t>Marjanovic,  Zdravko</t>
  </si>
  <si>
    <t>Concordia University of Edmonton</t>
  </si>
  <si>
    <t>Department of Psychology, Concordia University of Edmonton, Edmonton, AB, Canada</t>
  </si>
  <si>
    <t>Financial threat and individuals’ willingness to change financial behavior</t>
  </si>
  <si>
    <t>Oluwi, V.</t>
  </si>
  <si>
    <t>Oluwi,  Victor</t>
  </si>
  <si>
    <t>Concordia University of Edmonton, Edmonton, AB, Canada</t>
  </si>
  <si>
    <t>2-s2.0-85213025509</t>
  </si>
  <si>
    <t>Yildirim-Erbasli, S.N.</t>
  </si>
  <si>
    <t>Yildirim-Erbasli,  Seyma Nur</t>
  </si>
  <si>
    <t>Disentangling the Relationship Between Ability and Test-Taking Effort: To What Extent the Ability Levels Can Be Predicted from Response Behavior?</t>
  </si>
  <si>
    <t>2-s2.0-105012364345</t>
  </si>
  <si>
    <t>Devlin, A.S.</t>
  </si>
  <si>
    <t>Devlin,  Ann Sloan</t>
  </si>
  <si>
    <t>Connecticut College</t>
  </si>
  <si>
    <t>Connecticut College, New London, CT, United States</t>
  </si>
  <si>
    <t>Can Giving Straightforward, Personally Relevant Information Improve Financial Decision-Making?</t>
  </si>
  <si>
    <t>Mukerji, P.</t>
  </si>
  <si>
    <t>Mukerji,  Purba</t>
  </si>
  <si>
    <t>2-s2.0-85192823014</t>
  </si>
  <si>
    <t>Constantin Brancusi University of Tg-Jiu</t>
  </si>
  <si>
    <t>Department of Finance and Accounting, Constantin Brancusi University of Tg-Jiu, Tg-Jiu, Romania</t>
  </si>
  <si>
    <t>BARRIERS IN ADOPTION OF FINTECH BY STREET VENDORS AND HAWKERS IN INDIA USING INTERPRETIVE STRUCTURAL MODELING</t>
  </si>
  <si>
    <t>2-s2.0-85131074008</t>
  </si>
  <si>
    <t>Pavlovičová, G.</t>
  </si>
  <si>
    <t>Pavlovičová,  Gabriela</t>
  </si>
  <si>
    <t>Constantine the Philosopher University</t>
  </si>
  <si>
    <t>Department of Mathematics, Constantine the Philosopher University in Nitra, Nitra, Nitra, Slovakia</t>
  </si>
  <si>
    <t>Numeracy as a Part of Financial Literacy: Student Case Study in Slovakia</t>
  </si>
  <si>
    <t>Rumanova, L.</t>
  </si>
  <si>
    <t>Rumanova,  Lucia</t>
  </si>
  <si>
    <t>2-s2.0-85082991262</t>
  </si>
  <si>
    <t>Szabó, T.</t>
  </si>
  <si>
    <t>Szabó,  Tibor</t>
  </si>
  <si>
    <t>Institute of the Education of Teachers, Constantine the Philosopher University in Nitra, Nitra, Nitra, Slovakia</t>
  </si>
  <si>
    <t>The interactive web applications in financial literacy teaching</t>
  </si>
  <si>
    <t>2-s2.0-84864076918</t>
  </si>
  <si>
    <t>Rwehumbiza, V.</t>
  </si>
  <si>
    <t>Rwehumbiza,  Vincent M.</t>
  </si>
  <si>
    <t>Constructor University</t>
  </si>
  <si>
    <t>Constructor University, Bremen, Bremen, Germany</t>
  </si>
  <si>
    <t>A glance at the earth observation policies and regulations and the impact on developing countries: Focusing on the African continent</t>
  </si>
  <si>
    <t>2-s2.0-85128780556</t>
  </si>
  <si>
    <t>Wolter, R.M.</t>
  </si>
  <si>
    <t>Wolter,  Robin M.</t>
  </si>
  <si>
    <t>Financial education of founders, is it important? A case study of Jacobs Startup Competition</t>
  </si>
  <si>
    <t>2-s2.0-85212938573</t>
  </si>
  <si>
    <t>Ante, L.</t>
  </si>
  <si>
    <t>Ante,  Lennart</t>
  </si>
  <si>
    <t>Social &amp; Decision Sciences, Constructor University, Bremen, Bremen, Germany, Blockchain Research Lab, Hamburg, Germany</t>
  </si>
  <si>
    <t>From adoption to continuance: Stablecoins in cross-border remittances and the role of digital and financial literacy</t>
  </si>
  <si>
    <t>2-s2.0-85218113859</t>
  </si>
  <si>
    <t>Simmons, A.</t>
  </si>
  <si>
    <t>Simmons,  Amonte</t>
  </si>
  <si>
    <t>Cooper Medical School at Rowan University</t>
  </si>
  <si>
    <t>Cooper Medical School of Rowan University, Camden, NJ, United States</t>
  </si>
  <si>
    <t>Current status of healthcare financial literacy among medical trainees and junior hospitalists: An observational survey study</t>
  </si>
  <si>
    <t>Hunter, K.</t>
  </si>
  <si>
    <t>Hunter,  Krystal M.</t>
  </si>
  <si>
    <t>Ekeh, O.</t>
  </si>
  <si>
    <t>Ekeh,  Odera</t>
  </si>
  <si>
    <t>2-s2.0-85094182023</t>
  </si>
  <si>
    <t>Yacob, Y.</t>
  </si>
  <si>
    <t>Yacob,  Yusman</t>
  </si>
  <si>
    <t>Cooperative Institute (NA if no university present)</t>
  </si>
  <si>
    <t>Cooperative Institute of Malaysia, Kota Kinabalu, Sabah, Malaysia</t>
  </si>
  <si>
    <t>Islamic financial products/services and the intention to use</t>
  </si>
  <si>
    <t>2-s2.0-105006780960</t>
  </si>
  <si>
    <t>Hansen, T.</t>
  </si>
  <si>
    <t>Hansen,  Torben</t>
  </si>
  <si>
    <t>Copenhagen Business School</t>
  </si>
  <si>
    <t>Department of Marketing, Copenhagen Business School, Frederiksberg, Hovedstaden, Denmark</t>
  </si>
  <si>
    <t>Understanding risky borrowing tendencies in young adults</t>
  </si>
  <si>
    <t>Gasparin, M.</t>
  </si>
  <si>
    <t>Gasparin,  Marta</t>
  </si>
  <si>
    <t>Copenhagen Business School, Frederiksberg, Hovedstaden, Denmark</t>
  </si>
  <si>
    <t>2-s2.0-85048731410</t>
  </si>
  <si>
    <t>Reisch, L.A.</t>
  </si>
  <si>
    <t>Reisch,  Lucia A.</t>
  </si>
  <si>
    <t>Department of Intercultural Communication and Management, Copenhagen Business School, Frederiksberg, Hovedstaden, Denmark</t>
  </si>
  <si>
    <t>Young Adults and Their Finances: An International Comparative Study on Applied Financial Literacy</t>
  </si>
  <si>
    <t>2-s2.0-84864307810</t>
  </si>
  <si>
    <t>Understanding Trust in Financial Services: The Influence of Financial Healthiness, Knowledge, and Satisfaction</t>
  </si>
  <si>
    <t>2-s2.0-84990207308</t>
  </si>
  <si>
    <t>The moderating effects of financial broad-scope trust on consumer knowledge, cognitive effort, and financial healthiness</t>
  </si>
  <si>
    <t>2-s2.0-84887614123</t>
  </si>
  <si>
    <t>Khorunzhina, N.</t>
  </si>
  <si>
    <t>Khorunzhina,  Natalia</t>
  </si>
  <si>
    <t>Department of Economics, Copenhagen Business School, Frederiksberg, Hovedstaden, Denmark</t>
  </si>
  <si>
    <t>Structural estimation of stock market participation costs</t>
  </si>
  <si>
    <t>2-s2.0-105005340554</t>
  </si>
  <si>
    <t>Klein, S.M.A.</t>
  </si>
  <si>
    <t>Klein,  Sophie Maria Anneke</t>
  </si>
  <si>
    <t>Copernicus Institute</t>
  </si>
  <si>
    <t>Copernicus Institute of Sustainable Development, Utrecht, Netherlands</t>
  </si>
  <si>
    <t>Greening the retail banking industry: Evidence from German bank account consumers</t>
  </si>
  <si>
    <t>2-s2.0-85203014561</t>
  </si>
  <si>
    <t>Aldemir, J.</t>
  </si>
  <si>
    <t>Aldemir,  Jale</t>
  </si>
  <si>
    <t>Coppin State University</t>
  </si>
  <si>
    <t>Department of Teaching and Learning, Coppin State University, Baltimore, MD, United States</t>
  </si>
  <si>
    <t>Teaching Financial Literacy in Early Childhood Classrooms</t>
  </si>
  <si>
    <t>2-s2.0-105001810203</t>
  </si>
  <si>
    <t>Doran, J.</t>
  </si>
  <si>
    <t>Doran,  Justin</t>
  </si>
  <si>
    <t>Cork University Business School (CUBS)</t>
  </si>
  <si>
    <t>Department of Economics, Cork University Business School (CUBS), Cork, Munster, Ireland</t>
  </si>
  <si>
    <t>Two birds with one stone: can public financial support help firms to address financial and non-financial obstacles to research and innovation?</t>
  </si>
  <si>
    <t>2-s2.0-86000375653</t>
  </si>
  <si>
    <t>McCarthy, J.B.</t>
  </si>
  <si>
    <t>McCarthy,  Justin B.</t>
  </si>
  <si>
    <t>Financial Services Innovation Center, Cork University Business School (CUBS), Cork, Munster, Ireland</t>
  </si>
  <si>
    <t>Human-centred factors of decision-making for financial resilience</t>
  </si>
  <si>
    <t>Carton, F.</t>
  </si>
  <si>
    <t>Carton,  Fergal L.</t>
  </si>
  <si>
    <t>Xiong, H.</t>
  </si>
  <si>
    <t>Xiong,  Huanhuan</t>
  </si>
  <si>
    <t>2-s2.0-85200539959</t>
  </si>
  <si>
    <t>Nguyen, G.T.</t>
  </si>
  <si>
    <t>Nguyen,  Giang Tra</t>
  </si>
  <si>
    <t>Cornell</t>
  </si>
  <si>
    <t>Cornell SC Johnson College of Business, Ithaca, NY, United States</t>
  </si>
  <si>
    <t>An Untapped Instrument in the Fight Against Poverty: The Impacts of Financial Literacy on Poverty Worldwide</t>
  </si>
  <si>
    <t>2-s2.0-84938570543</t>
  </si>
  <si>
    <t>Dunning, D.</t>
  </si>
  <si>
    <t>Dunning,  David A.</t>
  </si>
  <si>
    <t>Cornell University</t>
  </si>
  <si>
    <t>Department of Psychology, Cornell University, Ithaca, NY, United States</t>
  </si>
  <si>
    <t>When Knowledge Knows No Bounds: Self-Perceived Expertise Predicts Claims of Impossible Knowledge</t>
  </si>
  <si>
    <t>2-s2.0-85032731705</t>
  </si>
  <si>
    <t>Sanchez, C.</t>
  </si>
  <si>
    <t>Sanchez,  Carmen</t>
  </si>
  <si>
    <t>Overconfidence among beginners: Is a little learning a dangerous thing?</t>
  </si>
  <si>
    <t>2-s2.0-85135201832</t>
  </si>
  <si>
    <t>Blair, J.</t>
  </si>
  <si>
    <t>Blair,  Jacqueline</t>
  </si>
  <si>
    <t>Cornell University, Ithaca, NY, United States</t>
  </si>
  <si>
    <t>The smart money is in cash? Financial literacy and liquid savings among U.S. families</t>
  </si>
  <si>
    <t>2-s2.0-84946546860</t>
  </si>
  <si>
    <t>Turvey, C.G.</t>
  </si>
  <si>
    <t>Turvey,  Calum Greig</t>
  </si>
  <si>
    <t>Risk rationing and the demand for agricultural credit: A comparative investigation of Mexico and China</t>
  </si>
  <si>
    <t>2-s2.0-84978091819</t>
  </si>
  <si>
    <t>Bentley, M.</t>
  </si>
  <si>
    <t>Bentley,  Michael</t>
  </si>
  <si>
    <t>Making the case for customer prototyping for financial planners to increase savings behavior</t>
  </si>
  <si>
    <t>2-s2.0-0035600714</t>
  </si>
  <si>
    <t>Tennyson, S.</t>
  </si>
  <si>
    <t>Tennyson,  Sharon</t>
  </si>
  <si>
    <t>Department of Policy Analysis and Management, Cornell University, Ithaca, NY, United States</t>
  </si>
  <si>
    <t>State curriculum mandates and student knowledge of personal finance</t>
  </si>
  <si>
    <t>Nguyen, C.</t>
  </si>
  <si>
    <t>Nguyen,  Chau</t>
  </si>
  <si>
    <t>Department of Economics, Cornell University, Ithaca, NY, United States</t>
  </si>
  <si>
    <t>2-s2.0-85121729642</t>
  </si>
  <si>
    <t>Dyson School of Applied Economics and Management, Cornell University, Ithaca, NY, United States</t>
  </si>
  <si>
    <t>Impact of Financial Literacy on Retirement Financial Portfolio: Evidence from China*</t>
  </si>
  <si>
    <t>Chiu, L.J.V.</t>
  </si>
  <si>
    <t>Chiu,  Leslie J.Verteramo</t>
  </si>
  <si>
    <t>2-s2.0-85013778335</t>
  </si>
  <si>
    <t>Charles H. Dyson School of Applied Economics and Management, Cornell University, Ithaca, NY, United States</t>
  </si>
  <si>
    <t>Financial inclusion, financial education, and e-commerce in rural china</t>
  </si>
  <si>
    <t>Atir, S.</t>
  </si>
  <si>
    <t>Atir,  Stav</t>
  </si>
  <si>
    <t>2-s2.0-86000501211</t>
  </si>
  <si>
    <t>Zhang,  Zhenhua</t>
  </si>
  <si>
    <t>Cornell University
Lanzhou University
NA (No university present)</t>
  </si>
  <si>
    <t>School of Economics, Lanzhou University, Lanzhou, Gansu, China, Dyson School of Applied Economics and Management, Cornell University, Ithaca, NY, United States</t>
  </si>
  <si>
    <t>Reducing carbon emission at the corporate level: Does artificial intelligence matter?</t>
  </si>
  <si>
    <t>2-s2.0-85141179664</t>
  </si>
  <si>
    <t>Bran, L.</t>
  </si>
  <si>
    <t>Bran,  Lemy</t>
  </si>
  <si>
    <t>Corporacion Universitaria Americana</t>
  </si>
  <si>
    <t>Corporación Universitaria Americana, Barranquilla, Atlantico, Colombia</t>
  </si>
  <si>
    <t>Public Policy on Science, Technology, and Innovation for Transformation and Its Relationship with Financial Education</t>
  </si>
  <si>
    <t>2-s2.0-85091669241</t>
  </si>
  <si>
    <t>del Pilar López-Peña, S.</t>
  </si>
  <si>
    <t>del Pilar López-Peña,  Salomé</t>
  </si>
  <si>
    <t>Corporación Universitaria Minuto de Dios</t>
  </si>
  <si>
    <t>Corporación Universitaria Minuto de Dios, Bogota, Colombia</t>
  </si>
  <si>
    <t>Financial education for MSMEs: entrepreneur’s perceptions and behaviors in bogotá</t>
  </si>
  <si>
    <t>2-s2.0-85128403678</t>
  </si>
  <si>
    <t>López-Ordoñez, D.A.</t>
  </si>
  <si>
    <t>López-Ordoñez,  Diego Alejandro</t>
  </si>
  <si>
    <t>FINANCIAL EDUCATION IN COLOMBIA: CHALLENGES FROM THE PERCEPTION OF ITS POPULATION WITH SOCIOECONOMIC VULNERABILITY</t>
  </si>
  <si>
    <t>López-Rodríguez, C.E.</t>
  </si>
  <si>
    <t>López-Rodríguez,  Campo Elías</t>
  </si>
  <si>
    <t>2-s2.0-85115934408</t>
  </si>
  <si>
    <t>Sarmiento, V.J.</t>
  </si>
  <si>
    <t>Sarmiento,  Victor J.</t>
  </si>
  <si>
    <t>Effects of Financial Crises on Latin American Economies-Colombia Case and the SMEs</t>
  </si>
  <si>
    <t>Segura, J.A.</t>
  </si>
  <si>
    <t>Segura,  Jenny A.</t>
  </si>
  <si>
    <t>2-s2.0-85205919538</t>
  </si>
  <si>
    <t>Moreno López, W.</t>
  </si>
  <si>
    <t>Moreno López,  William</t>
  </si>
  <si>
    <t>Corporación Universitaria de Asturias</t>
  </si>
  <si>
    <t>Corporación Universitaria de Asturias, Bogota, Colombia</t>
  </si>
  <si>
    <t>Finance Education from the human development Theory: a conceptual contribution to the management of the SDG; Educación financiera desde la Teoría del desarrollo humano: un aporte conceptual para la gestión de los ODS</t>
  </si>
  <si>
    <t>2-s2.0-105011940392</t>
  </si>
  <si>
    <t>Gómez Cano, C.A.G.</t>
  </si>
  <si>
    <t>Gómez Cano,  Carlos Alberto</t>
  </si>
  <si>
    <t>Entrepreneurship and Financial Literacy Through ChatGPT: Educational Innovation in Virtual Learning Environments</t>
  </si>
  <si>
    <t>Villarreal Cerquera, D.T.</t>
  </si>
  <si>
    <t>Villarreal Cerquera,  Derly Tatiana</t>
  </si>
  <si>
    <t>Corporación Universitaria del Huila</t>
  </si>
  <si>
    <t>Corporación Universitaria del Huila - CORHUILA, Colombia</t>
  </si>
  <si>
    <t>2-s2.0-0042203169</t>
  </si>
  <si>
    <t>Randøy, T.</t>
  </si>
  <si>
    <t>Randøy,  Trond</t>
  </si>
  <si>
    <t>Corvallis</t>
  </si>
  <si>
    <t>College of Business, Corvallis, OR, United States</t>
  </si>
  <si>
    <t>On the treatment of finance-specific factors within the OLI paradigm</t>
  </si>
  <si>
    <t>Erin, O.</t>
  </si>
  <si>
    <t>Erin,  Olayinka A.</t>
  </si>
  <si>
    <t>Covenant University</t>
  </si>
  <si>
    <t>Covenant University, Ota, Ogun, Nigeria</t>
  </si>
  <si>
    <t>2-s2.0-85009823681</t>
  </si>
  <si>
    <t>Iruonagbe, T.C.</t>
  </si>
  <si>
    <t>Iruonagbe,  Tunde Charles</t>
  </si>
  <si>
    <t>Department of Sociology, Covenant University, Ota, Ogun, Nigeria</t>
  </si>
  <si>
    <t>Microfinance and poverty reduction strategy for promoting national development: The challenge of social/financial inclusion</t>
  </si>
  <si>
    <t>2-s2.0-85097664555</t>
  </si>
  <si>
    <t>Iyika, P.I.</t>
  </si>
  <si>
    <t>Iyika,  Paulinus Ikechukwu</t>
  </si>
  <si>
    <t>Department of Banking and Finance, Covenant University, Ota, Ogun, Nigeria</t>
  </si>
  <si>
    <t>Impact of economic and financial literacy on the spending behaviour of selected public servants in Lagos state Nigeria</t>
  </si>
  <si>
    <t>Chiazor, I.A.</t>
  </si>
  <si>
    <t>Chiazor,  Idowu Aigbovo</t>
  </si>
  <si>
    <t>Osho, O.</t>
  </si>
  <si>
    <t>Osho,  Olusegun</t>
  </si>
  <si>
    <t>Afolabi, A.O.</t>
  </si>
  <si>
    <t>Afolabi,  Adedeji Olushola</t>
  </si>
  <si>
    <t>Department of Building Technology, Covenant University, Ota, Ogun, Nigeria</t>
  </si>
  <si>
    <t>2-s2.0-85052018128</t>
  </si>
  <si>
    <t>Adewale, B.A.</t>
  </si>
  <si>
    <t>Adewale,  Bukola Adejoke</t>
  </si>
  <si>
    <t>Department of Architecture, Covenant University, Ota, Ogun, Nigeria</t>
  </si>
  <si>
    <t>Shortfalls of specification writing in nigerian architectural practice</t>
  </si>
  <si>
    <t>Uwakonye, O.U.</t>
  </si>
  <si>
    <t>Uwakonye,  Obioha U.</t>
  </si>
  <si>
    <t>2-s2.0-85118256625</t>
  </si>
  <si>
    <t>Osuma, G.</t>
  </si>
  <si>
    <t>Osuma,  Godswill Osagie</t>
  </si>
  <si>
    <t>Financial Inclusion Among Low-Income Groups In Nigeria: Triggers And Barriers</t>
  </si>
  <si>
    <t>Adetiloye, K.A.</t>
  </si>
  <si>
    <t>Adetiloye,  Kehinde Adekunle</t>
  </si>
  <si>
    <t>Tunji-Olayeni, P.</t>
  </si>
  <si>
    <t>Tunji-Olayeni,  Patience Fikiemo</t>
  </si>
  <si>
    <t>Regional Centre of Expertise (RCE), Ota, Ogun, Nigeria, Department of Building Technology, Covenant University, Ota, Ogun, Nigeria</t>
  </si>
  <si>
    <t>2-s2.0-85063559116</t>
  </si>
  <si>
    <t>Olusanmi, O.</t>
  </si>
  <si>
    <t>Olusanmi,  Olamide Adeola</t>
  </si>
  <si>
    <t>Department of Accounting, Covenant University, Ota, Ogun, Nigeria</t>
  </si>
  <si>
    <t>Financial literacy: A panacea to poverty reduction in Nigeria</t>
  </si>
  <si>
    <t>Osabuohien, E.</t>
  </si>
  <si>
    <t>Osabuohien,  Evans Stephen C.</t>
  </si>
  <si>
    <t>Regional Centre of Expertise (RCE), Ota, Ogun, Nigeria, Department of Economics and Development Studies, Covenant University, Ota, Ogun, Nigeria, Centre for Economic Policy and Development Research (CEPDeR), Ota, Nigeria</t>
  </si>
  <si>
    <t>Okafor, T.C.</t>
  </si>
  <si>
    <t>Okafor,  Tochukwu Chibuzor</t>
  </si>
  <si>
    <t>Babajide, B.A.</t>
  </si>
  <si>
    <t>Kehide, A.</t>
  </si>
  <si>
    <t>Kehide,  Adetiloye</t>
  </si>
  <si>
    <t>Adeyemo, A.K.</t>
  </si>
  <si>
    <t>Adeyemo,  Kingsley Aderemi</t>
  </si>
  <si>
    <t>Isibor, I.A.</t>
  </si>
  <si>
    <t>Isibor,  Areghan Akhanolu</t>
  </si>
  <si>
    <t>Achugamonu, B.U.</t>
  </si>
  <si>
    <t>Achugamonu,  Bede Uzoma</t>
  </si>
  <si>
    <t>2-s2.0-85045540405</t>
  </si>
  <si>
    <t>Regulatory institutional quality and long-run primary capital market development: The Nigerian case</t>
  </si>
  <si>
    <t>Ogunkoya, A.B.</t>
  </si>
  <si>
    <t>Ogunkoya,  A. B.</t>
  </si>
  <si>
    <t>Taiwo, J.N.</t>
  </si>
  <si>
    <t>Taiwo,  Joseph Niyan</t>
  </si>
  <si>
    <t>Faboyede, S.</t>
  </si>
  <si>
    <t>Faboyede,  Samuel</t>
  </si>
  <si>
    <t>Oluwatayo, A.A.</t>
  </si>
  <si>
    <t>Oluwatayo,  Adedapo Adewunmi</t>
  </si>
  <si>
    <t>2-s2.0-85120876250</t>
  </si>
  <si>
    <t>Evaluation of women's access to building credits from banks in Nigeria</t>
  </si>
  <si>
    <t>2-s2.0-85051438652</t>
  </si>
  <si>
    <t>Alege, P.O.</t>
  </si>
  <si>
    <t>Alege,  Philip Olasupo</t>
  </si>
  <si>
    <t>Department of Economics and Development Studies, Covenant University, Ota, Ogun, Nigeria</t>
  </si>
  <si>
    <t>Stock market volatility and non-macroeconomic factors: A vector error correction approach</t>
  </si>
  <si>
    <t>Adesina, T.F.</t>
  </si>
  <si>
    <t>Adesina,  Tolulope F.</t>
  </si>
  <si>
    <t>Akinlolu, I.R.</t>
  </si>
  <si>
    <t>Akinlolu,  Ifeoluwa R.</t>
  </si>
  <si>
    <t>2-s2.0-85137863111</t>
  </si>
  <si>
    <t>Chiluwa, I.M.</t>
  </si>
  <si>
    <t>Chiluwa,  Isioma M.</t>
  </si>
  <si>
    <t>"Truth," Lies, and deception in ponzi and pyramid schemes</t>
  </si>
  <si>
    <t>Omankhanlen, A.E.</t>
  </si>
  <si>
    <t>Omankhanlen,  Alexander Ehimare</t>
  </si>
  <si>
    <t>Eguavoen, A.</t>
  </si>
  <si>
    <t>Eguavoen,  A.</t>
  </si>
  <si>
    <t>Ikpefan, O.A.</t>
  </si>
  <si>
    <t>Ikpefan,  Ochei Ailemen</t>
  </si>
  <si>
    <t>2-s2.0-84907286048</t>
  </si>
  <si>
    <t>Oyewo, O.</t>
  </si>
  <si>
    <t>Oyewo,  Babajide Michael</t>
  </si>
  <si>
    <t>Audit committee multiple directorships and financial reporting quality in Nigeria: An evaluation of the interconnectedness using empirical evidence</t>
  </si>
  <si>
    <t>Ojelabi, R.A.</t>
  </si>
  <si>
    <t>Ojelabi,  Rapheal Abiodun</t>
  </si>
  <si>
    <t>2-s2.0-85060807745</t>
  </si>
  <si>
    <t>Ikpefan Ochei, A.</t>
  </si>
  <si>
    <t>Ikpefan Ochei,  Ikpefan</t>
  </si>
  <si>
    <t>Non-macroeconomic factors of stock market volatility: A vector error correction approach</t>
  </si>
  <si>
    <t>Egharevba, M.E.</t>
  </si>
  <si>
    <t>Egharevba,  Matthew Etinosa</t>
  </si>
  <si>
    <t>Chimezie, P.O.</t>
  </si>
  <si>
    <t>Chimezie,  Peace Onyedikachi</t>
  </si>
  <si>
    <t>Azuh, D.</t>
  </si>
  <si>
    <t>Azuh,  Dominic Ezinwa</t>
  </si>
  <si>
    <t>2-s2.0-85139437039</t>
  </si>
  <si>
    <t>Olarewaju, O.M.</t>
  </si>
  <si>
    <t>Olarewaju,  Odunayo Magret</t>
  </si>
  <si>
    <t>Coventry University</t>
  </si>
  <si>
    <t>Finance and Accounting, Coventry University, Coventry, West Midlands, United Kingdom</t>
  </si>
  <si>
    <t>Analyzing the determinants of financial management behavior of administrators in Nigerian state-owned enterprises</t>
  </si>
  <si>
    <t>2-s2.0-85205981143</t>
  </si>
  <si>
    <t>Ojo, A.O.</t>
  </si>
  <si>
    <t>Ojo,  Adedapo Oluwaseyi</t>
  </si>
  <si>
    <t>Coventry University, Coventry, West Midlands, United Kingdom</t>
  </si>
  <si>
    <t>INVESTIGATING INTENTION TO INVEST IN ONLINE PEER-TO-PEER LENDING PLATFORMS AMONG THE BOTTOM 40 GROUP IN MALAYSIA</t>
  </si>
  <si>
    <t>2-s2.0-85187024043</t>
  </si>
  <si>
    <t>Luu, L.</t>
  </si>
  <si>
    <t>Luu,  Lien</t>
  </si>
  <si>
    <t>Empowering savers: Saving for retirement and government policies</t>
  </si>
  <si>
    <t>2-s2.0-85146269966</t>
  </si>
  <si>
    <t>Agoba, A.M.</t>
  </si>
  <si>
    <t>Agoba,  Abel Mawuko</t>
  </si>
  <si>
    <t>The push for financial inclusion in Africa: Should central banks be wary of political institutional quality and literacy rates?</t>
  </si>
  <si>
    <t>2-s2.0-85144023871</t>
  </si>
  <si>
    <t>Hasan, R.</t>
  </si>
  <si>
    <t>Hasan,  Rashedul</t>
  </si>
  <si>
    <t>Financial inclusion – does digital financial literacy matter for women entrepreneurs?</t>
  </si>
  <si>
    <t>2-s2.0-85044864609</t>
  </si>
  <si>
    <t>Morris, J.H.</t>
  </si>
  <si>
    <t>Morris,  John Hogan</t>
  </si>
  <si>
    <t>Centre for Business in Society, Coventry University, Coventry, West Midlands, United Kingdom</t>
  </si>
  <si>
    <t>Decentring ingenuity: Calculation, intuition and atmospheres in the Bank of England's financial literacy assemblages</t>
  </si>
  <si>
    <t>Rostohar, D.</t>
  </si>
  <si>
    <t>Rostohar,  Danijela</t>
  </si>
  <si>
    <t>Centre for Manufacturing and Materials, Coventry University, Coventry, West Midlands, United Kingdom</t>
  </si>
  <si>
    <t>2-s2.0-85095591669</t>
  </si>
  <si>
    <t>Dibb, S.</t>
  </si>
  <si>
    <t>Dibb,  Sally</t>
  </si>
  <si>
    <t>Whose rationality? Muddling through the messy emotional reality of financial decision-making</t>
  </si>
  <si>
    <t>Merendino, A.</t>
  </si>
  <si>
    <t>Merendino,  Alessandro</t>
  </si>
  <si>
    <t>Aslam, H.</t>
  </si>
  <si>
    <t>Aslam,  Hussan</t>
  </si>
  <si>
    <t>Appleyard, L.</t>
  </si>
  <si>
    <t>Appleyard,  Lindsey</t>
  </si>
  <si>
    <t>2-s2.0-85186971489</t>
  </si>
  <si>
    <t>Individuals and the retirement challenge</t>
  </si>
  <si>
    <t>2-s2.0-85215523118</t>
  </si>
  <si>
    <t>Brahmana, R.K.</t>
  </si>
  <si>
    <t>Brahmana,  Rayenda Khresna</t>
  </si>
  <si>
    <t>Does self-congruity matter for virtual influencer’s non-fungible token (NFT) purchase intentions? The role of financial literacy</t>
  </si>
  <si>
    <t>2-s2.0-85096207909</t>
  </si>
  <si>
    <t>The Effect of Personal Finance Education on The Financial Knowledge, Attitudes and Behaviour of University Students in Indonesia</t>
  </si>
  <si>
    <t>2-s2.0-85125995371</t>
  </si>
  <si>
    <t>Rusch, L.</t>
  </si>
  <si>
    <t>Rusch,  Lorraine M.</t>
  </si>
  <si>
    <t>Creighton University</t>
  </si>
  <si>
    <t>Creighton University College of Nursing, Omaha, NE, United States</t>
  </si>
  <si>
    <t>Improving Health through Action on Economic Stability: Results of the Finances First Randomized Controlled Trial of Financial Education and Coaching in Single Mothers of Low-Income</t>
  </si>
  <si>
    <t>Ryan-Haddad, A.R.</t>
  </si>
  <si>
    <t>Ryan-Haddad,  Ann M.</t>
  </si>
  <si>
    <t>Creighton University School of Pharmacy and Health Professions, Omaha, NE, United States</t>
  </si>
  <si>
    <t>Walters, R.</t>
  </si>
  <si>
    <t>Walters,  Ryan W.</t>
  </si>
  <si>
    <t>Creighton University School of Medicine, Omaha, NE, United States</t>
  </si>
  <si>
    <t>2-s2.0-85091731005</t>
  </si>
  <si>
    <t>White, N.</t>
  </si>
  <si>
    <t>White,  Nicole D.</t>
  </si>
  <si>
    <t>Creighton University, Omaha, NE, United States</t>
  </si>
  <si>
    <t>Building Hopefulness Through Financial Education and Coaching</t>
  </si>
  <si>
    <t>Packard, K.</t>
  </si>
  <si>
    <t>Packard,  Kathleen A.</t>
  </si>
  <si>
    <t>Kalkowski, J.</t>
  </si>
  <si>
    <t>Kalkowski,  Julie C.</t>
  </si>
  <si>
    <t>Financial Hope Collaborative, Creighton University, Omaha, NE, United States</t>
  </si>
  <si>
    <t>Furze, J.</t>
  </si>
  <si>
    <t>Furze,  Jennifer A.</t>
  </si>
  <si>
    <t>2-s2.0-84952878847</t>
  </si>
  <si>
    <t>Black, L.L.</t>
  </si>
  <si>
    <t>Black,  Lisa L.</t>
  </si>
  <si>
    <t>School of Pharmacy and Health Professions, Creighton University, Omaha, NE, United States</t>
  </si>
  <si>
    <t>Education program for single women of low-income and their children</t>
  </si>
  <si>
    <t>2-s2.0-85183202111</t>
  </si>
  <si>
    <t>White, N.D.</t>
  </si>
  <si>
    <t>Department of Pharmacy Practice, Creighton University School of Pharmacy and Health Professions, Omaha, NE, United States</t>
  </si>
  <si>
    <t>Effect of a Financial Education and Coaching Program for Low-Income, Single Mother Households on Child Health Outcomes</t>
  </si>
  <si>
    <t>2-s2.0-85142085888</t>
  </si>
  <si>
    <t>Lux, D.</t>
  </si>
  <si>
    <t>Lux,  Don</t>
  </si>
  <si>
    <t>Exploring Determinants of Desirable Financial Behaviors Using Decision Tree Analysis Evidence From Four Waves of National Financial Capability Study</t>
  </si>
  <si>
    <t>Black, L.</t>
  </si>
  <si>
    <t>2-s2.0-84952896259</t>
  </si>
  <si>
    <t>A financial education program and health of single, low-income women and their children</t>
  </si>
  <si>
    <t>2-s2.0-85064436093</t>
  </si>
  <si>
    <t>Furze, J.A.</t>
  </si>
  <si>
    <t>Department of Physical Therapy, Creighton University, Omaha, NE, United States</t>
  </si>
  <si>
    <t>Two year sustainability of the effect of a financial education program on the health and wellbeing of single, low-income women</t>
  </si>
  <si>
    <t>Walters, R.W.</t>
  </si>
  <si>
    <t>Department of Clinical Research and Public Health, Creighton University School of Medicine, Omaha, NE, United States</t>
  </si>
  <si>
    <t>Packard, K.A.</t>
  </si>
  <si>
    <t>Kalkowski, J.C.</t>
  </si>
  <si>
    <t>Fuji, K.T.</t>
  </si>
  <si>
    <t>Fuji,  Kevin T.</t>
  </si>
  <si>
    <t>Department of Pharmaceutical Sciences, Creighton University School of Pharmacy and Health Professions, Omaha, NE, United States</t>
  </si>
  <si>
    <t>Qi, Y.</t>
  </si>
  <si>
    <t>Qi,  Yongyue</t>
  </si>
  <si>
    <t>Peterson, J.</t>
  </si>
  <si>
    <t>Peterson,  Julie A.</t>
  </si>
  <si>
    <t>Bradley, T.</t>
  </si>
  <si>
    <t>Bradley,  Tamicka</t>
  </si>
  <si>
    <t>College of Business Administration, Creighton University, Omaha, NE, United States</t>
  </si>
  <si>
    <t>Rusch, L.M.</t>
  </si>
  <si>
    <t>School of Nursing, Creighton University, Omaha, NE, United States</t>
  </si>
  <si>
    <t>Flecky, K.A.</t>
  </si>
  <si>
    <t>Flecky,  Kathleen A.</t>
  </si>
  <si>
    <t>Flecky, K.</t>
  </si>
  <si>
    <t>2-s2.0-85070362398</t>
  </si>
  <si>
    <t>Financial Education and Coaching: A Lifestyle Medicine Approach to Addressing Financial Stress</t>
  </si>
  <si>
    <t>2-s2.0-0019723724</t>
  </si>
  <si>
    <t>Maragos, G.D.</t>
  </si>
  <si>
    <t>Maragos,  George D.</t>
  </si>
  <si>
    <t>Department of Pediatrics, Creighton University School of Medicine, Omaha, NE, United States</t>
  </si>
  <si>
    <t>The pharmacology of acute poisoning in the teenager</t>
  </si>
  <si>
    <t>Ryan-Haddad, A.M.</t>
  </si>
  <si>
    <t>Department of Pharmacy Practice, Creighton University, Omaha, NE, United States</t>
  </si>
  <si>
    <t>Department of Occupational Therapy, Creighton University, Omaha, NE, United States</t>
  </si>
  <si>
    <t>College of Business, Creighton University, Omaha, NE, United States</t>
  </si>
  <si>
    <t>2-s2.0-85122058500</t>
  </si>
  <si>
    <t>A Researcher–Practitioner Collaboration to Enable Replication of an Evidence-Based Financial Education and Coaching Program That Improves Health in Low-Income Single Mothers</t>
  </si>
  <si>
    <t>2-s2.0-85121774352</t>
  </si>
  <si>
    <t>Horwitz, E.</t>
  </si>
  <si>
    <t>Horwitz,  Edward J.</t>
  </si>
  <si>
    <t>Department of Economics and Finance, Creighton University, Omaha, NE, United States</t>
  </si>
  <si>
    <t>Workplace Financial Education and Change in Financial Knowledge: A Quasi-Experimental Approach</t>
  </si>
  <si>
    <t>2-s2.0-85101424570</t>
  </si>
  <si>
    <t>Abiodun, S.W.</t>
  </si>
  <si>
    <t>Abiodun,  Sanyaolu Wasiu</t>
  </si>
  <si>
    <t>Crescent University</t>
  </si>
  <si>
    <t>Department of Accounting, Crescent University, Abeokuta, Ogun, Nigeria</t>
  </si>
  <si>
    <t>Board attributes and external audit firm choice of nigerian listed non-financial firms: Evidence from logit regression</t>
  </si>
  <si>
    <t>Mukaila, T.A.</t>
  </si>
  <si>
    <t>Mukaila,  Tonade Abiola</t>
  </si>
  <si>
    <t>Olatunji, A.R.</t>
  </si>
  <si>
    <t>Olatunji,  Animasaun Rasheed</t>
  </si>
  <si>
    <t>2-s2.0-85027949254</t>
  </si>
  <si>
    <t>Değirmencioğlu, S.M.</t>
  </si>
  <si>
    <t>Değirmencioğlu,  Serdar M.</t>
  </si>
  <si>
    <t>Cumhuriyet University</t>
  </si>
  <si>
    <t>Cumhuriyet Üniversitesi, Sivas, Sivas, Turkey</t>
  </si>
  <si>
    <t>Locked into the system? Critical community psychology approaches to personal debt in the context of crises of capital accumulation</t>
  </si>
  <si>
    <t>2-s2.0-85158014116</t>
  </si>
  <si>
    <t>Sengonul, A.</t>
  </si>
  <si>
    <t>Sengonul,  Ahmet</t>
  </si>
  <si>
    <t>Cumhuriyet Üniversitesi</t>
  </si>
  <si>
    <t>Department of Econometrics, Cumhuriyet Üniversitesi, Sivas, Sivas, Turkey</t>
  </si>
  <si>
    <t>Predicting loss aversion behavior with machine-learning methods</t>
  </si>
  <si>
    <t>2-s2.0-85117043193</t>
  </si>
  <si>
    <t>Khan, S.M.</t>
  </si>
  <si>
    <t>Khan,  Selim M.</t>
  </si>
  <si>
    <t>Cumming School of Medicine</t>
  </si>
  <si>
    <t>Cumming School of Medicine, Calgary, AB, Canada</t>
  </si>
  <si>
    <t>A Mixed Methods Population Health Approach to Explore Radon-Induced Lung Cancer Risk Perception in Canada</t>
  </si>
  <si>
    <t>2-s2.0-85101229645</t>
  </si>
  <si>
    <t>Allen-Scott, L.</t>
  </si>
  <si>
    <t>Allen-Scott,  Lisa K.</t>
  </si>
  <si>
    <t>Cumming School of Medicine (Calgary)</t>
  </si>
  <si>
    <t>Alberta Health Services, Edmonton, AB, Canada, Department of Community Health Sciences, Cumming School of Medicine, Calgary, AB, Canada</t>
  </si>
  <si>
    <t>Community intervention strategies to reduce the impact of financial strain and promote financial well-being: a comprehensive rapid review</t>
  </si>
  <si>
    <t>2-s2.0-85133650261</t>
  </si>
  <si>
    <t>Philip, A.P.</t>
  </si>
  <si>
    <t>Philip,  Abey P.</t>
  </si>
  <si>
    <t>Curtin University</t>
  </si>
  <si>
    <t>Faculty of Business, Curtin University, Malaysia, Miri, Sarawak, Malaysia</t>
  </si>
  <si>
    <t>Financial Literacy, Financial Advice, and Stock Market Participation: Evidence From Malaysia</t>
  </si>
  <si>
    <t>Yap, C.S.</t>
  </si>
  <si>
    <t>Yap,  Ching Seng</t>
  </si>
  <si>
    <t>2-s2.0-105017551623</t>
  </si>
  <si>
    <t>Klarin, A.</t>
  </si>
  <si>
    <t>Klarin,  Anton</t>
  </si>
  <si>
    <t>183</t>
  </si>
  <si>
    <t>School of Management and Marketing, Curtin University, Perth, WA, Australia</t>
  </si>
  <si>
    <t>Central bank digital currencies and institutional systems: design choices based on institutional characteristics</t>
  </si>
  <si>
    <t>2-s2.0-105017072398</t>
  </si>
  <si>
    <t>Latif, S.</t>
  </si>
  <si>
    <t>Latif,  Shahid</t>
  </si>
  <si>
    <t>Embedding financial literacy as an organisational learning capability in SMEs: a development and learning perspective</t>
  </si>
  <si>
    <t>2-s2.0-105017258489</t>
  </si>
  <si>
    <t>Hadjielias, E.</t>
  </si>
  <si>
    <t>Hadjielias,  Elias</t>
  </si>
  <si>
    <t>Cyprus University of Technology</t>
  </si>
  <si>
    <t>Department of Hotel and Tourism Management, Cyprus University of Technology, Limassol, Cyprus</t>
  </si>
  <si>
    <t>Cyprus</t>
  </si>
  <si>
    <t>Digital payment behaviour and financial well-being: implications for international marketing</t>
  </si>
  <si>
    <t>2-s2.0-85098486325</t>
  </si>
  <si>
    <t>Andreou, P.C.</t>
  </si>
  <si>
    <t>Andreou,  Panayiotis C.</t>
  </si>
  <si>
    <t>Cyprus University of Technology
Durham University</t>
  </si>
  <si>
    <t>Department of Commerce, Cyprus University of Technology, Limassol, Cyprus, Durham University Business School, Durham, County Durham, United Kingdom</t>
  </si>
  <si>
    <t>Financial literacy and its influence on internet banking behavior</t>
  </si>
  <si>
    <t>2-s2.0-85133308449</t>
  </si>
  <si>
    <t>Severová, L.</t>
  </si>
  <si>
    <t>Severová,  Lucie</t>
  </si>
  <si>
    <t>Czech University of Life Sciences</t>
  </si>
  <si>
    <t>Czech University of Life Sciences Prague, Prague, Czech Republic</t>
  </si>
  <si>
    <t>Economic aspects of financial literacy in the context of sustainable management; Экономические аспекты финансовой грамотности в контексте устойчивого управления</t>
  </si>
  <si>
    <t>Beranová, M.</t>
  </si>
  <si>
    <t>Beranová,  Markéta</t>
  </si>
  <si>
    <t>2-s2.0-85207677086</t>
  </si>
  <si>
    <t>Ullah, A.</t>
  </si>
  <si>
    <t>Ullah,  Ayat</t>
  </si>
  <si>
    <t>Czech University of Life Sciences Prague</t>
  </si>
  <si>
    <t>Faculty of Tropical AgriSciences, Czech University of Life Sciences Prague, Prague, Czech Republic</t>
  </si>
  <si>
    <t>Factors Influencing Informal Credit Access and Utilization among Smallholder Farmers: Insights from Mountainous Regions of Pakistan</t>
  </si>
  <si>
    <t>Bavorová, M.</t>
  </si>
  <si>
    <t>Bavorová,  Miroslava</t>
  </si>
  <si>
    <t>Madaki, M.Y.</t>
  </si>
  <si>
    <t>Madaki,  Mustapha Yakubu</t>
  </si>
  <si>
    <t>Verner, V.</t>
  </si>
  <si>
    <t>Verner,  Vladimír</t>
  </si>
  <si>
    <t>2-s2.0-85061094579</t>
  </si>
  <si>
    <t>Paweloszek, I.</t>
  </si>
  <si>
    <t>Paweloszek,  Ilona</t>
  </si>
  <si>
    <t>Czestochowa University of Technology</t>
  </si>
  <si>
    <t>Częstochowa University Of Technology, Czestochowa, Silesian, Poland</t>
  </si>
  <si>
    <t>Merging of ontologies – Conceptual design issues</t>
  </si>
  <si>
    <t>2-s2.0-85132418135</t>
  </si>
  <si>
    <t>Grobelak, A.</t>
  </si>
  <si>
    <t>Grobelak,  Anna</t>
  </si>
  <si>
    <t>Częstochowa University Of Technology</t>
  </si>
  <si>
    <t>Faculty of Infrastructure and Environment, Częstochowa University Of Technology, Czestochowa, Silesian, Poland</t>
  </si>
  <si>
    <t>Forest Degradation Prevention</t>
  </si>
  <si>
    <t>Jaskulak, M.</t>
  </si>
  <si>
    <t>Jaskulak,  Marta</t>
  </si>
  <si>
    <t>Częstochowa University Of Technology
Villeneuve-d'Ascq</t>
  </si>
  <si>
    <t>Faculty of Infrastructure and Environment, Częstochowa University Of Technology, Czestochowa, Silesian, Poland, Laboratoire Génie Civil et Géo-Environnement Lille Nord de France (LGCgE), Villeneuve-d'Ascq, Hauts-de-France, France</t>
  </si>
  <si>
    <t>2-s2.0-85164922066</t>
  </si>
  <si>
    <t>Dieguez, T.</t>
  </si>
  <si>
    <t>Dieguez,  Teresa</t>
  </si>
  <si>
    <t>Cávado e Ave (IPCA)</t>
  </si>
  <si>
    <t>Instituto Politécnico do Cávado e do Ave, Barcelos, Braga, Portugal, C.I.T.U.R., Porto, Portugal</t>
  </si>
  <si>
    <t>Aqua Spa, a New Business Model</t>
  </si>
  <si>
    <t>Krishnamoorthy, G.</t>
  </si>
  <si>
    <t>Krishnamoorthy,  Ganesh</t>
  </si>
  <si>
    <t>D'Amore-McKim School of Business</t>
  </si>
  <si>
    <t>Accounting Group, D'Amore-McKim School of Business, Boston, MA, United States</t>
  </si>
  <si>
    <t>2-s2.0-85194383752</t>
  </si>
  <si>
    <t>Roa, U.F.A.</t>
  </si>
  <si>
    <t>Roa,  Unice Faith A.</t>
  </si>
  <si>
    <t>DAI Global LLC (NA)</t>
  </si>
  <si>
    <t>DAI Global LLC, Philippines</t>
  </si>
  <si>
    <t>Experiences, Challenges, and Initiatives on Water Resource Management of a Small Island Community: The Case of Basco, Batanes, Philippines</t>
  </si>
  <si>
    <t>2-s2.0-85194850612</t>
  </si>
  <si>
    <t>Bhagat, S.</t>
  </si>
  <si>
    <t>Bhagat,  Savita</t>
  </si>
  <si>
    <t>DAV Centenary College</t>
  </si>
  <si>
    <t>Department of Economics, DAV Centenary College, Faridabad, HR, India</t>
  </si>
  <si>
    <t>Do demographic characteristics influence the financial literacy of microentrepreneurs?</t>
  </si>
  <si>
    <t>2-s2.0-85207780928</t>
  </si>
  <si>
    <t>Hogan, T.</t>
  </si>
  <si>
    <t>Hogan,  Teresa</t>
  </si>
  <si>
    <t>DCU (assuming DCU stands for Dublin City University)</t>
  </si>
  <si>
    <t>DCU Business School, Dublin, Leinster, Ireland</t>
  </si>
  <si>
    <t>Financial literacy practices on family farms</t>
  </si>
  <si>
    <t>2-s2.0-85128429748</t>
  </si>
  <si>
    <t>Rao, S.</t>
  </si>
  <si>
    <t>Rao,  Sandeep K.</t>
  </si>
  <si>
    <t>Journal of Behavioral and Experimental Finance: A bibliometric overview</t>
  </si>
  <si>
    <t>2-s2.0-105012247266</t>
  </si>
  <si>
    <t>Köngeter, A.</t>
  </si>
  <si>
    <t>Köngeter,  Alexandra</t>
  </si>
  <si>
    <t>DEval</t>
  </si>
  <si>
    <t>German Institute for Development Evaluation (DEval), Bonn, Germany</t>
  </si>
  <si>
    <t>Vulnerable entrepreneurs’ preferences for climate risk management: A discrete choice experiment with micro-enterprises in the Philippines</t>
  </si>
  <si>
    <t>Leppert, G.</t>
  </si>
  <si>
    <t>Leppert,  Gerald</t>
  </si>
  <si>
    <t>2-s2.0-56549130255</t>
  </si>
  <si>
    <t>Krieger, H.-U.</t>
  </si>
  <si>
    <t>Krieger,  Hans Ulrich</t>
  </si>
  <si>
    <t>DFKI</t>
  </si>
  <si>
    <t>German Research Center for Artificial Intelligence (DFKI), Kaiserslautern, Rheinland-Pfalz, Germany</t>
  </si>
  <si>
    <t>Translating XBRL into description logic. An approach using protégé, Sesame &amp; OWL</t>
  </si>
  <si>
    <t>Declerck, T.</t>
  </si>
  <si>
    <t>Declerck,  Thierry</t>
  </si>
  <si>
    <t>2-s2.0-85090096012</t>
  </si>
  <si>
    <t>Pal, K.</t>
  </si>
  <si>
    <t>Pal,  Kunal</t>
  </si>
  <si>
    <t>DIAT (Defence Institute of Advanced Technology)</t>
  </si>
  <si>
    <t>Department of Computer Science and Engineering, Defence Institute of Advanced Technology, Pune, MH, India</t>
  </si>
  <si>
    <t>QR Code Based Smart Document Implementation Using Blockchain and Digital Signature</t>
  </si>
  <si>
    <t>Kumar, C.R.S.</t>
  </si>
  <si>
    <t>Kumar,  C. R.Suthikshn</t>
  </si>
  <si>
    <t>Heiden, U.</t>
  </si>
  <si>
    <t>Heiden,  Uta</t>
  </si>
  <si>
    <t>DLR</t>
  </si>
  <si>
    <t>Deutsches Zentrum für Luft- und Raumfahrt (DLR), Koln, Nordrhein-Westfalen, Germany</t>
  </si>
  <si>
    <t>Holzwarth, S.</t>
  </si>
  <si>
    <t>Holzwarth,  Stefanie</t>
  </si>
  <si>
    <t>DLR (Deutsches Zentrum für Luft- und Raumfahrt)</t>
  </si>
  <si>
    <t>Earth Observation Center (EOC), Deutsches Zentrum für Luft- und Raumfahrt (DLR), Koln, Nordrhein-Westfalen, Germany</t>
  </si>
  <si>
    <t>2-s2.0-85064116300</t>
  </si>
  <si>
    <t>Musweu, F.K.</t>
  </si>
  <si>
    <t>Musweu,  F. K.</t>
  </si>
  <si>
    <t>DMI-St. Eugene University</t>
  </si>
  <si>
    <t>DMI-St. Eugene University, Lusaka, Zambia</t>
  </si>
  <si>
    <t>Access to finance and funding practice in Zambia</t>
  </si>
  <si>
    <t>Velmurugan, T.</t>
  </si>
  <si>
    <t>Velmurugan,  T.</t>
  </si>
  <si>
    <t>Jenefa, L.</t>
  </si>
  <si>
    <t>Jenefa,  Leena</t>
  </si>
  <si>
    <t>2-s2.0-41349096197</t>
  </si>
  <si>
    <t>van Rooij, M.C.J.</t>
  </si>
  <si>
    <t>van Rooij,  Maarten C.J.</t>
  </si>
  <si>
    <t>DNB</t>
  </si>
  <si>
    <t>Economics and Research Division of DNB, Netherlands</t>
  </si>
  <si>
    <t>Why mandatory retirement saving?</t>
  </si>
  <si>
    <t>van Els, P.J.A.</t>
  </si>
  <si>
    <t>van Els,  Peter J.A.</t>
  </si>
  <si>
    <t>Schuit, M.E.J.</t>
  </si>
  <si>
    <t>Schuit,  M. E J</t>
  </si>
  <si>
    <t>DNB (NA if no university)</t>
  </si>
  <si>
    <t>Supervisory Strategy Department of DNB, Netherlands</t>
  </si>
  <si>
    <t>2-s2.0-85008413117</t>
  </si>
  <si>
    <t>Kolembus, J.</t>
  </si>
  <si>
    <t>Kolembus,  Jozef</t>
  </si>
  <si>
    <t>DTI University</t>
  </si>
  <si>
    <t>DTI University in Dubnica nad Váhom, Slovakia</t>
  </si>
  <si>
    <t>Financial literacy of secondary school students. Case study from the Czech Republic and Slovakia</t>
  </si>
  <si>
    <t>2-s2.0-85067275278</t>
  </si>
  <si>
    <t>Kou, T.N.</t>
  </si>
  <si>
    <t>Kou,  Tzu Ning</t>
  </si>
  <si>
    <t>Da-Yeh University</t>
  </si>
  <si>
    <t>Da-Yeh University, Dacun, Changhua, Taiwan</t>
  </si>
  <si>
    <t>Identifying and Ranking Critical Success Factors for Implementing Financial Education in Taiwan Elementary Schools</t>
  </si>
  <si>
    <t>Tseng, C.C.</t>
  </si>
  <si>
    <t>Tseng,  Chingchih</t>
  </si>
  <si>
    <t>2-s2.0-85102178198</t>
  </si>
  <si>
    <t>Hoque, S.</t>
  </si>
  <si>
    <t>Hoque,  Mohammed Shamsul</t>
  </si>
  <si>
    <t>Daffodil International University</t>
  </si>
  <si>
    <t>Daffodil International University, Dhaka, Bangladesh</t>
  </si>
  <si>
    <t>Inequalities in private tutoring of English: A phenomenological qualitative study based on bangladeshi higher secondary students</t>
  </si>
  <si>
    <t>2-s2.0-105017990648</t>
  </si>
  <si>
    <t>Al-amin, A.Q.</t>
  </si>
  <si>
    <t>Al-amin,  Abul Quasem</t>
  </si>
  <si>
    <t>Harvard Center, Cambridge, MA, United States, Department of Development Studies, Daffodil International University, Dhaka, Bangladesh</t>
  </si>
  <si>
    <t>Accelerating agricultural green development in ASEAN: The power of digital inclusive finance</t>
  </si>
  <si>
    <t>2-s2.0-85135044201</t>
  </si>
  <si>
    <t>Abi, T.</t>
  </si>
  <si>
    <t>Abi,  Tanvir</t>
  </si>
  <si>
    <t>Faculty of Business and Entrepreneurship, Daffodil International University, Dhaka, Bangladesh</t>
  </si>
  <si>
    <t>Predicting Saving Intention and Behavior Among University Students Using Partial Least Square Structural Equation Modelling</t>
  </si>
  <si>
    <t>2-s2.0-85063560481</t>
  </si>
  <si>
    <t>Makhdieva, Y.M.</t>
  </si>
  <si>
    <t>Makhdieva,  Yuliya Makhdievna</t>
  </si>
  <si>
    <t>Dagestan State University</t>
  </si>
  <si>
    <t>Dagestan State University, Makhachkala, Republic of Dagestan, Russian Federation</t>
  </si>
  <si>
    <t>Public awareness of the issues of the education insurance as a necessary factor for its development in the modern Russian conditions</t>
  </si>
  <si>
    <t>Lang, N.D.</t>
  </si>
  <si>
    <t>Lang,  Ngocduc</t>
  </si>
  <si>
    <t>Dai hoc Mo Thanh pho Hohn Chi Minh</t>
  </si>
  <si>
    <t>Economics and Resources, Đại học Mở Thành phố Hồ Chí Minh, Ho Chi Minh City, Viet Nam</t>
  </si>
  <si>
    <t>Tran, H.M.</t>
  </si>
  <si>
    <t>Tran,  Ha Mai</t>
  </si>
  <si>
    <t>2-s2.0-85161993880</t>
  </si>
  <si>
    <t>Nguyen, T.A.N.</t>
  </si>
  <si>
    <t>Nguyen,  Thi Anh Nhu</t>
  </si>
  <si>
    <t>Dai hoc Mo Thanh pho Hoi Chi Minh</t>
  </si>
  <si>
    <t>Đại học Mở Thành phố Hồ Chí Minh, Ho Chi Minh City, Viet Nam</t>
  </si>
  <si>
    <t>THE POWER OF FINANCIAL BEHAVIOR IN EMERGENCY FUNDS: EMPIRICAL EVIDENCE FROM A DEVELOPING COUNTRY</t>
  </si>
  <si>
    <t>2-s2.0-85045462715</t>
  </si>
  <si>
    <t>Crawford, K.C.</t>
  </si>
  <si>
    <t>Crawford,  Kyle Clayton</t>
  </si>
  <si>
    <t>298</t>
  </si>
  <si>
    <t>Dalhousie University</t>
  </si>
  <si>
    <t>School of Public Administration, Dalhousie University, Halifax, NS, Canada</t>
  </si>
  <si>
    <t>Competencies physicians need to lead – a Canadian case</t>
  </si>
  <si>
    <t>2-s2.0-85134222995</t>
  </si>
  <si>
    <t>He, B.</t>
  </si>
  <si>
    <t>He,  Bonnie</t>
  </si>
  <si>
    <t>Dalhousie University, Faculty of Medicine, Halifax, NS, Canada</t>
  </si>
  <si>
    <t>Navigating Personal and Professional Development Through Social Media in Ophthalmology</t>
  </si>
  <si>
    <t>2-s2.0-105016498614</t>
  </si>
  <si>
    <t>Bullock, C.</t>
  </si>
  <si>
    <t>Bullock,  Clara</t>
  </si>
  <si>
    <t>Dalhousie University, Halifax, NS, Canada</t>
  </si>
  <si>
    <t>The Development of Inclusive Agriculture Entrepreneurship Education Ecosystems for Young Entrepreneurs in Uganda</t>
  </si>
  <si>
    <t>Richard, T.</t>
  </si>
  <si>
    <t>Richard,  Tasha M.</t>
  </si>
  <si>
    <t>Department of Business and Social Sciences, Dalhousie University, Halifax, NS, Canada</t>
  </si>
  <si>
    <t>Comber, S.</t>
  </si>
  <si>
    <t>Comber,  Scott</t>
  </si>
  <si>
    <t>Faculty of Management, Dalhousie University, Halifax, NS, Canada</t>
  </si>
  <si>
    <t>2-s2.0-84977509383</t>
  </si>
  <si>
    <t>Liu,  Zhengjie</t>
  </si>
  <si>
    <t>Dalian Maritime University</t>
  </si>
  <si>
    <t>Sino-European Usability Center, Dalian Maritime University, Dalian, Liaoning, China</t>
  </si>
  <si>
    <t>Financial literacy in China as an innovation opportunity</t>
  </si>
  <si>
    <t>Chen, L.</t>
  </si>
  <si>
    <t>Chen,  Liangyu</t>
  </si>
  <si>
    <t>Liang, S.</t>
  </si>
  <si>
    <t>Liang,  Shuwen</t>
  </si>
  <si>
    <t>Xu, Q.</t>
  </si>
  <si>
    <t>Xu,  Qing</t>
  </si>
  <si>
    <t>Wang,  Cong</t>
  </si>
  <si>
    <t>2-s2.0-85092313576</t>
  </si>
  <si>
    <t>Moro Abdoulaye, F.A.</t>
  </si>
  <si>
    <t>Moro Abdoulaye,  Farid Abdel</t>
  </si>
  <si>
    <t>College of Transportation Engineering, Dalian Maritime University, Dalian, Liaoning, China</t>
  </si>
  <si>
    <t>Understanding the influence of environmental production practices on firm performance: a proactive versus reactive approach</t>
  </si>
  <si>
    <t>Luo,  Yuxuan</t>
  </si>
  <si>
    <t>Wang,  Ziwei</t>
  </si>
  <si>
    <t>Wang,  Xiaotong</t>
  </si>
  <si>
    <t>Yang,  Cheng</t>
  </si>
  <si>
    <t>Baah, C.</t>
  </si>
  <si>
    <t>Baah,  Charles</t>
  </si>
  <si>
    <t>Wang,  Bingbing</t>
  </si>
  <si>
    <t>Miao, H.</t>
  </si>
  <si>
    <t>Miao,  Huitian</t>
  </si>
  <si>
    <t>Liu,  Xinru</t>
  </si>
  <si>
    <t>Zhang,  Shaopeng</t>
  </si>
  <si>
    <t>Chen, N.</t>
  </si>
  <si>
    <t>Chen,  Nilin</t>
  </si>
  <si>
    <t>Cheng, Y.</t>
  </si>
  <si>
    <t>Cheng,  Yijian</t>
  </si>
  <si>
    <t>Liu,  Xuejing</t>
  </si>
  <si>
    <t>Dalian Polytechnic University</t>
  </si>
  <si>
    <t>School of Management, Dalian Polytechnic University, Dalian, Liaoning, China</t>
  </si>
  <si>
    <t>2-s2.0-84881563695</t>
  </si>
  <si>
    <t>Feng,  Xin</t>
  </si>
  <si>
    <t>Dalian University of Technology</t>
  </si>
  <si>
    <t>Faculty of Infrastructure Engineering, Dalian University of Technology, Dalian, Liaoning, China</t>
  </si>
  <si>
    <t>Importance and ranking evaluation of delay factors for development construction projects in Benin</t>
  </si>
  <si>
    <t>2-s2.0-84982252724</t>
  </si>
  <si>
    <t>Bagaya, O.</t>
  </si>
  <si>
    <t>Bagaya,  Ousseni</t>
  </si>
  <si>
    <t>Faculty of Management and Economics, Dalian University of Technology, Dalian, Liaoning, China</t>
  </si>
  <si>
    <t>Empirical study of factors influencing schedule delays of public construction projects in Burkina Faso</t>
  </si>
  <si>
    <t>2-s2.0-85190724407</t>
  </si>
  <si>
    <t>Wang,  Jing</t>
  </si>
  <si>
    <t>School of Economics and Management, Dalian University of Technology, Dalian, Liaoning, China</t>
  </si>
  <si>
    <t>The effect of childhood socioeconomic status on youth investment risk tolerance: Based on the life history theory perspective</t>
  </si>
  <si>
    <t>Zhou,  Jing</t>
  </si>
  <si>
    <t>Akogbe, R.-K.T.M.</t>
  </si>
  <si>
    <t>Akogbe,  Romuald Kokou T.M.</t>
  </si>
  <si>
    <t>Song,  Jinbo</t>
  </si>
  <si>
    <t>Cui,  Yanjuan</t>
  </si>
  <si>
    <t>Dalian University of Technology
Dalian Polytechnic University (NA as it only mentions a school within the university, not the university itself)</t>
  </si>
  <si>
    <t>Faculty of Management and Economics, Dalian University of Technology, Dalian, Liaoning, China, School of Management, Dalian Polytechnic University, Dalian, Liaoning, China</t>
  </si>
  <si>
    <t>2-s2.0-105021093770</t>
  </si>
  <si>
    <t>Tang, D.</t>
  </si>
  <si>
    <t>Tang,  Dongdong</t>
  </si>
  <si>
    <t>Dalian Vocational &amp; Technical College</t>
  </si>
  <si>
    <t>Dalian Vocational &amp; Technical College, Dalian, China</t>
  </si>
  <si>
    <t>AIGC-Driven Financial Intelligence: A Hybrid Knowledge Fusion Framework for Intelligent Decision Support</t>
  </si>
  <si>
    <t>2-s2.0-85029783081</t>
  </si>
  <si>
    <t>Shusha, A.A.</t>
  </si>
  <si>
    <t>Shusha,  Amir Ali Al Morsi</t>
  </si>
  <si>
    <t>Damietta University</t>
  </si>
  <si>
    <t>Damietta University, Damietta, Damietta, Egypt</t>
  </si>
  <si>
    <t>Does financial literacy moderate the relationship among demographic characteristics and financial risk tolerance? Evidence from Egypt</t>
  </si>
  <si>
    <t>2-s2.0-85106280370</t>
  </si>
  <si>
    <t>Chun, S.</t>
  </si>
  <si>
    <t>Chun,  Sungyong</t>
  </si>
  <si>
    <t>Dankook University</t>
  </si>
  <si>
    <t>Division of Business and Economics, Dankook University, Seoul, Seoul, South Korea</t>
  </si>
  <si>
    <t>The effects of mental budgeting and pain of payment on the financial decision making of socially excluded people</t>
  </si>
  <si>
    <t>2-s2.0-84900567762</t>
  </si>
  <si>
    <t>Cmeciu, C.</t>
  </si>
  <si>
    <t>Cmeciu,  Camelia Mihaela</t>
  </si>
  <si>
    <t>Danubius University of Galati</t>
  </si>
  <si>
    <t>Department of Communication, Danubius University of Galati, Romania</t>
  </si>
  <si>
    <t>Framing non-formal education through CSR 2.0</t>
  </si>
  <si>
    <t>2-s2.0-105008301807</t>
  </si>
  <si>
    <t>Elkhaldi, A.H.</t>
  </si>
  <si>
    <t>Elkhaldi,  Abderrazek Hassan</t>
  </si>
  <si>
    <t>Dar Al Uloom University</t>
  </si>
  <si>
    <t>Department of Finance and Banking, Dar Al Uloom University, Riyadh, Riyad, Saudi Arabia, Ecole Supérieure de Commerce de Tunis, Manouba, Manouba, Tunisia</t>
  </si>
  <si>
    <t>Tunisia</t>
  </si>
  <si>
    <t>Financial inclusion towards sustainability in MENA countries: the moderating role of financial institution efficiency using panel quantile regression</t>
  </si>
  <si>
    <t>Ojwang, E.</t>
  </si>
  <si>
    <t>Ojwang,  E.</t>
  </si>
  <si>
    <t>Dar Es Salaam</t>
  </si>
  <si>
    <t>Department of Marketing, College of Business Education, Dar Es Salaam, Tanzania</t>
  </si>
  <si>
    <t>2-s2.0-85132300314</t>
  </si>
  <si>
    <t>Widyastuti, M.</t>
  </si>
  <si>
    <t>Widyastuti,  Maria</t>
  </si>
  <si>
    <t>Darma Cendika Catholic University</t>
  </si>
  <si>
    <t>Faculty of Management, Darma Cendika Catholic University, Surabaya, East Java, Indonesia</t>
  </si>
  <si>
    <t>The effect of financial literacy and social media on micro capital through financial technology in the creative industry sector in East Java</t>
  </si>
  <si>
    <t>Hermanto, Y.B.</t>
  </si>
  <si>
    <t>Hermanto,  Yustinus Budi</t>
  </si>
  <si>
    <t>Hütten, M.</t>
  </si>
  <si>
    <t>Hütten,  Moritz</t>
  </si>
  <si>
    <t>Darmstadt Business School</t>
  </si>
  <si>
    <t>Darmstadt Business School, Darmstadt, Germany</t>
  </si>
  <si>
    <t>2-s2.0-37649007104</t>
  </si>
  <si>
    <t>Lusardi, A.</t>
  </si>
  <si>
    <t>Lusardi,  Annamaria</t>
  </si>
  <si>
    <t>Dartmouth College</t>
  </si>
  <si>
    <t>Department of Economics, Dartmouth College, Hanover, NH, United States</t>
  </si>
  <si>
    <t>Financial literacy and retirement preparedness: Evidence and implications for financial education</t>
  </si>
  <si>
    <t>2-s2.0-77954194209</t>
  </si>
  <si>
    <t>Dartmouth College, Hanover, NH, United States</t>
  </si>
  <si>
    <t>Financial literacy among the young</t>
  </si>
  <si>
    <t>2-s2.0-84920078650</t>
  </si>
  <si>
    <t>Saving and the Effectiveness of Financial Education</t>
  </si>
  <si>
    <t>2-s2.0-84898957076</t>
  </si>
  <si>
    <t>Zinman, J.</t>
  </si>
  <si>
    <t>Zinman,  Jonathan</t>
  </si>
  <si>
    <t>Limited and varying consumer attention: Evidence from shocks to the salience of bank overdraft fees</t>
  </si>
  <si>
    <t>2-s2.0-84949557293</t>
  </si>
  <si>
    <t>Glinert, L.</t>
  </si>
  <si>
    <t>Glinert,  Lewis H.</t>
  </si>
  <si>
    <t>Visual tools and narratives: New ways to improve financial literacy</t>
  </si>
  <si>
    <t>Rosenkranz, K.M.</t>
  </si>
  <si>
    <t>Rosenkranz,  Kari M.</t>
  </si>
  <si>
    <t>Dartmouth-Hitchcock</t>
  </si>
  <si>
    <t>Department of Surgery, Dartmouth-Hitchcock Medical Center, Lebanon, NH, United States</t>
  </si>
  <si>
    <t>2-s2.0-85190647927</t>
  </si>
  <si>
    <t>Iyengar, M.V.B.</t>
  </si>
  <si>
    <t>Iyengar,  Malasa Vikram Bidadi</t>
  </si>
  <si>
    <t>Data Science Institute (University not specified)</t>
  </si>
  <si>
    <t>Data Science Institute, NJ, United States</t>
  </si>
  <si>
    <t>The Interplay of Median Income and Financial Literacy: A Deep Dive into Socio-Economic Implications and Predictive Modeling</t>
  </si>
  <si>
    <t>Jagannathan, S.K.</t>
  </si>
  <si>
    <t>Jagannathan,  Sharath Kumar</t>
  </si>
  <si>
    <t>Bizel, G.</t>
  </si>
  <si>
    <t>Bizel,  Gulhan</t>
  </si>
  <si>
    <t>2-s2.0-85117860099</t>
  </si>
  <si>
    <t>Chen, Y.</t>
  </si>
  <si>
    <t>Chen,  Yunwen</t>
  </si>
  <si>
    <t>DataGrand Inc. (university not identified)</t>
  </si>
  <si>
    <t>DataGrand Inc., Shanghai, China</t>
  </si>
  <si>
    <t>Data set and evaluation of automated construction of financial knowledge graph</t>
  </si>
  <si>
    <t>Du, C.</t>
  </si>
  <si>
    <t>Du,  Chunhui</t>
  </si>
  <si>
    <t>Wen, H.</t>
  </si>
  <si>
    <t>Wen,  Hui</t>
  </si>
  <si>
    <t>Xu,  Yonglin</t>
  </si>
  <si>
    <t>Wang,  Yijie</t>
  </si>
  <si>
    <t>Wang,  Wenguang</t>
  </si>
  <si>
    <t>2-s2.0-105015204749</t>
  </si>
  <si>
    <t>Kodmalwar, P.</t>
  </si>
  <si>
    <t>Kodmalwar,  Pratik</t>
  </si>
  <si>
    <t>Datta Meghe Institute of Management Studies</t>
  </si>
  <si>
    <t>Datta Meghe Institute of Management Studies, Nagpur, MH, India</t>
  </si>
  <si>
    <t>Bridging Financial Literacy and Credit Confidence: A Theoretical Model for Ongoing Client Engagement in Rural Microenterprise Lending</t>
  </si>
  <si>
    <t>2-s2.0-105017432346</t>
  </si>
  <si>
    <t>Fardale, S.</t>
  </si>
  <si>
    <t>Fardale,  Shyam K.</t>
  </si>
  <si>
    <t>Department of Management, Datta Meghe Institute of Management Studies, Nagpur, MH, India</t>
  </si>
  <si>
    <t>Robo-Advisors - A New Frontier in Investment Management: An Individual Investors Perspective</t>
  </si>
  <si>
    <t>2-s2.0-85067598569</t>
  </si>
  <si>
    <t>Caplinska, A.</t>
  </si>
  <si>
    <t>Caplinska,  Aina</t>
  </si>
  <si>
    <t>Daugavpils University</t>
  </si>
  <si>
    <t>Department of Economics and Sociology, Daugavpils University, Daugavpils, Latvia</t>
  </si>
  <si>
    <t>Analysis of financial literacy tendencies with young people</t>
  </si>
  <si>
    <t>Danileviča, A.</t>
  </si>
  <si>
    <t>Danileviča,  Alina</t>
  </si>
  <si>
    <t>Institute of Humanities and Social Sciences, Daugavpils University, Daugavpils, Latvia</t>
  </si>
  <si>
    <t>2-s2.0-84880466568</t>
  </si>
  <si>
    <t>Fikkert, A.</t>
  </si>
  <si>
    <t>Fikkert,  Antonia</t>
  </si>
  <si>
    <t>Dawson College (NA if no university is present)</t>
  </si>
  <si>
    <t>Department of Political Science, Dawson College, Montreal, QC, Canada</t>
  </si>
  <si>
    <t>Struggling to Make Ends Meet: Using Financial Diaries to Examine Financial Literacy Among Low-Income Canadians</t>
  </si>
  <si>
    <t>Srivastava,  Sumita</t>
  </si>
  <si>
    <t>Dayalbagh Educational Institute</t>
  </si>
  <si>
    <t>Department of Management, Dayalbagh Educational Institute, Agra, UP, India</t>
  </si>
  <si>
    <t>2-s2.0-105021762459</t>
  </si>
  <si>
    <t>Ramya, H.P.</t>
  </si>
  <si>
    <t>Ramya,  H. P.</t>
  </si>
  <si>
    <t>Dayananda Sagar College of Engineering</t>
  </si>
  <si>
    <t>Dayananda Sagar College of Engineering, Bengaluru, KA, India</t>
  </si>
  <si>
    <t>A Study on Understanding the Transformative Role of Artificial Intelligence in Fostering Financial Literacy in the Manufacturing Sector</t>
  </si>
  <si>
    <t>2-s2.0-85196340760</t>
  </si>
  <si>
    <t>Empowering women: Strategies and initiatives for enhancing financial well-being and economic independence</t>
  </si>
  <si>
    <t>2-s2.0-85196349011</t>
  </si>
  <si>
    <t>Yadav, A.</t>
  </si>
  <si>
    <t>Yadav,  Anuradha</t>
  </si>
  <si>
    <t>Department of Management Studies, Dayananda Sagar College of Engineering, Bengaluru, KA, India</t>
  </si>
  <si>
    <t>Role of payment systems in financial well-being: An examination from India</t>
  </si>
  <si>
    <t>Giridhar, R.</t>
  </si>
  <si>
    <t>Giridhar,  Rukmini</t>
  </si>
  <si>
    <t>Chandrakala, G.</t>
  </si>
  <si>
    <t>Chandrakala,  G.</t>
  </si>
  <si>
    <t>Dayananda Sagar University</t>
  </si>
  <si>
    <t>Dayananda Sagar University, Bengaluru, KA, India</t>
  </si>
  <si>
    <t>2-s2.0-105020291407</t>
  </si>
  <si>
    <t>Priya, K.M.</t>
  </si>
  <si>
    <t>Priya,  K. M.</t>
  </si>
  <si>
    <t>School of Commerce and Management Studies, Dayananda Sagar University, Bengaluru, KA, India</t>
  </si>
  <si>
    <t>Fintech Adoption and Financial Inclusion: The Mediating Role of Digital Financial Knowledge</t>
  </si>
  <si>
    <t>2-s2.0-105021535023</t>
  </si>
  <si>
    <t>Moharaj, P.</t>
  </si>
  <si>
    <t>Moharaj,  Prasanta</t>
  </si>
  <si>
    <t>School of Law, Dayananda Sagar University, Bengaluru, KA, India</t>
  </si>
  <si>
    <t>Does Financial Inclusion Influence Human Development? An Empirical Evidence from South Asia</t>
  </si>
  <si>
    <t>2-s2.0-105003052565</t>
  </si>
  <si>
    <t>Laxmana Rao, L.R.</t>
  </si>
  <si>
    <t>Laxmana Rao,  G.</t>
  </si>
  <si>
    <t>Optimizing Financial Outcomes: An Analysis of Individual Investment Decision Factors</t>
  </si>
  <si>
    <t>Narayanan, R.</t>
  </si>
  <si>
    <t>Narayanan,  Raja</t>
  </si>
  <si>
    <t>2-s2.0-105014433348</t>
  </si>
  <si>
    <t>City Innovation Campus, Dayananda Sagar University, Bengaluru, KA, India</t>
  </si>
  <si>
    <t>Enhancing Financial Inclusion: The Role of Digital Knowledge and Well-Being in Fintech Use</t>
  </si>
  <si>
    <t>Yogashree, C.</t>
  </si>
  <si>
    <t>Yogashree,  C.</t>
  </si>
  <si>
    <t>Abhijith</t>
  </si>
  <si>
    <t>Abhijith,  null</t>
  </si>
  <si>
    <t>Shruthi, M.P.</t>
  </si>
  <si>
    <t>Shruthi,  M. P.</t>
  </si>
  <si>
    <t>Abhilash, G.</t>
  </si>
  <si>
    <t>Abhilash,  G.</t>
  </si>
  <si>
    <t>2-s2.0-85190580071</t>
  </si>
  <si>
    <t>Lim, C.T.</t>
  </si>
  <si>
    <t>Lim,  Cristina Teresa N.</t>
  </si>
  <si>
    <t>De La Salle University</t>
  </si>
  <si>
    <t>De La Salle University, Manila, Philippines</t>
  </si>
  <si>
    <t>Decoding the eco-financial mindset: financial literacy, attitudes, and efficacy measures and the spending behavior of Filipino millennials</t>
  </si>
  <si>
    <t>Cordova, W.</t>
  </si>
  <si>
    <t>Cordova,  Wilson</t>
  </si>
  <si>
    <t>Jabar, M.A.</t>
  </si>
  <si>
    <t>Jabar,  Melvin Allena</t>
  </si>
  <si>
    <t>2-s2.0-105003104060</t>
  </si>
  <si>
    <t>Tuazon, J.</t>
  </si>
  <si>
    <t>Tuazon,  John Byron D.</t>
  </si>
  <si>
    <t>Center for ICT for Development, De La Salle University, Manila, Philippines</t>
  </si>
  <si>
    <t>Exploring Digital Banking and Financial Services Inclusivity: A Study of Social Media Interactions in an Online Community; Explorando la Banca Digital y la Inclusión de los Servicios Financieros: Un Estudio de las Interacciones en las Redes Sociales en una Comunidad en Línea</t>
  </si>
  <si>
    <t>2-s2.0-79959300092</t>
  </si>
  <si>
    <t>Mutuc, P.J.M.</t>
  </si>
  <si>
    <t>Mutuc,  Paulo Jose M.</t>
  </si>
  <si>
    <t>Prospect theory and the financial markets: A review</t>
  </si>
  <si>
    <t>2-s2.0-105006839223</t>
  </si>
  <si>
    <t>Nacario, J.M.C.</t>
  </si>
  <si>
    <t>Nacario,  Johannah Mae C.</t>
  </si>
  <si>
    <t>De La Salle University, La Salle, Philippines</t>
  </si>
  <si>
    <t>Unraveling the Investment Puzzle: Do Behavioral Biases and Financial Literacy Matter?</t>
  </si>
  <si>
    <t>Paguntalan, R.M.M.</t>
  </si>
  <si>
    <t>Paguntalan,  Renna Mae M.</t>
  </si>
  <si>
    <t>2-s2.0-85065432946</t>
  </si>
  <si>
    <t>Uy, A.O.O.</t>
  </si>
  <si>
    <t>Uy,  Arnel Onesimo O.</t>
  </si>
  <si>
    <t>The curious case of filipino micro-entrepreneurs’ financial sophistication and the triple bottom line</t>
  </si>
  <si>
    <t>2-s2.0-85079240166</t>
  </si>
  <si>
    <t>Go, S.</t>
  </si>
  <si>
    <t>Go,  Stella P.</t>
  </si>
  <si>
    <t>Transnational financial education for Filipino migrant workers</t>
  </si>
  <si>
    <t>2-s2.0-105012730894</t>
  </si>
  <si>
    <t>Manansala, L.D.</t>
  </si>
  <si>
    <t>Manansala,  Leo</t>
  </si>
  <si>
    <t>College of Professional and Graduate Studies, De La Salle University-Dasmariñas, Dasmarinas, Cavite, Philippines</t>
  </si>
  <si>
    <t>How Financial Factors Shape Household Happiness in China's Aging Population</t>
  </si>
  <si>
    <t>Masanque, J.A.A.</t>
  </si>
  <si>
    <t>Masanque,  Jean Ashley A.</t>
  </si>
  <si>
    <t>Ching, M.</t>
  </si>
  <si>
    <t>Ching,  Michelle Renee D.</t>
  </si>
  <si>
    <t>Patiu, L.S.</t>
  </si>
  <si>
    <t>Patiu,  Liberty S.</t>
  </si>
  <si>
    <t>2-s2.0-85114997749</t>
  </si>
  <si>
    <t>Loyola, L.A.</t>
  </si>
  <si>
    <t>Loyola,  Leandro A.</t>
  </si>
  <si>
    <t>Stories of diaspora of overseas filipino workers in singapore: A management perspective</t>
  </si>
  <si>
    <t>Ang, L.K.C.</t>
  </si>
  <si>
    <t>Ang,  Liezl Katherine C.</t>
  </si>
  <si>
    <t>2-s2.0-85116883050</t>
  </si>
  <si>
    <t>Jin, J.</t>
  </si>
  <si>
    <t>Jin,  Justin Yiqiang</t>
  </si>
  <si>
    <t>Top 10%</t>
  </si>
  <si>
    <t>DeGroote (University not explicitly mentioned in given affiliation)</t>
  </si>
  <si>
    <t>DeGroote School of Business, Hamilton, ON, Canada</t>
  </si>
  <si>
    <t>Does Citizens’ Financial Literacy Relate to Bank Financial Reporting Transparency?</t>
  </si>
  <si>
    <t>2-s2.0-84896959963</t>
  </si>
  <si>
    <t>Evanoff, D.D.</t>
  </si>
  <si>
    <t>Evanoff,  Douglas D.</t>
  </si>
  <si>
    <t>DePaul University</t>
  </si>
  <si>
    <t>Department of Research, Federal Reserve Bank of Chicago, Chicago, IL, United States, DePaul University, Chicago, IL, United States</t>
  </si>
  <si>
    <t>Financial Counseling, Financial Literacy, and Household Decision-Making</t>
  </si>
  <si>
    <t>2-s2.0-85046060920</t>
  </si>
  <si>
    <t>Lim, S.S.</t>
  </si>
  <si>
    <t>Lim,  Sonya Seongyeon</t>
  </si>
  <si>
    <t>DePaul University, Chicago, IL, United States</t>
  </si>
  <si>
    <t>Trust and household debt</t>
  </si>
  <si>
    <t>2-s2.0-84900400235</t>
  </si>
  <si>
    <t>Walter, S.</t>
  </si>
  <si>
    <t>Walter,  Scott</t>
  </si>
  <si>
    <t>Financial literacy across the curriculum (and beyond)</t>
  </si>
  <si>
    <t>2-s2.0-79959368120</t>
  </si>
  <si>
    <t>Verschoor, C.C.</t>
  </si>
  <si>
    <t>Verschoor,  Curtis C.</t>
  </si>
  <si>
    <t>School of Accountancy and Management Information Systems, DePaul University, Chicago, IL, United States, Institute for Business and Professional Ethics, DePaul University, Chicago, IL, United States, Center for Business Ethics, Bentley University, Waltham, MA, United States, Corporate Governance Center, Kennesaw State University, Kennesaw, GA, United States, Centre for Research on Corporate Governance, Bayes Business School, City University of London, London, United Kingdom</t>
  </si>
  <si>
    <t>Audit Committee Essentials</t>
  </si>
  <si>
    <t>2-s2.0-84946762640</t>
  </si>
  <si>
    <t>Gamble, K.J.</t>
  </si>
  <si>
    <t>Gamble,  Keith Jacks</t>
  </si>
  <si>
    <t>Aging and financial decision making</t>
  </si>
  <si>
    <t>2-s2.0-85149935444</t>
  </si>
  <si>
    <t>Steen, A.</t>
  </si>
  <si>
    <t>Steen,  Adam B.</t>
  </si>
  <si>
    <t>Deakin University</t>
  </si>
  <si>
    <t>Deakin University, Geelong, VIC, Australia</t>
  </si>
  <si>
    <t>Managing digital assets on death and disability: An examination of the determinants of digital asset planning literacy</t>
  </si>
  <si>
    <t>Li, E.</t>
  </si>
  <si>
    <t>Li,  Emma</t>
  </si>
  <si>
    <t>School of Business, Deakin University, Geelong, VIC, Australia</t>
  </si>
  <si>
    <t>2-s2.0-84977615457</t>
  </si>
  <si>
    <t>Ferdous, A.</t>
  </si>
  <si>
    <t>Ferdous,  Ahmed Shahriar</t>
  </si>
  <si>
    <t>School of Management and Marketing, Deakin University, Geelong, VIC, Australia</t>
  </si>
  <si>
    <t>Predicting Bangladeshi financial salespeople's ethical intentions and behaviour using the theory of planned behaviour: Implications for developing countries</t>
  </si>
  <si>
    <t>Yuen, E.Y.N.</t>
  </si>
  <si>
    <t>Yuen,  Eva Y.N.</t>
  </si>
  <si>
    <t>Institute for Health Transformation, Deakin University, Geelong, VIC, Australia, Centre for Quality and Patient Safety Research, Monash Health, Clayton, VIC, Australia, La Trobe University, Melbourne, VIC, Australia, Psycho-Oncology Research Unit, Austin Health, Melbourne, VIC, Australia</t>
  </si>
  <si>
    <t>Polonsky, M.J.</t>
  </si>
  <si>
    <t>Polonsky,  Michael Jay</t>
  </si>
  <si>
    <t>Hassen, A.</t>
  </si>
  <si>
    <t>Hassen,  Ahmed Alkader</t>
  </si>
  <si>
    <t>Debre Brahan University</t>
  </si>
  <si>
    <t>Debre Brahan University, Ethiopia</t>
  </si>
  <si>
    <t>2-s2.0-85138067390</t>
  </si>
  <si>
    <t>Gebeyehu, M.G.</t>
  </si>
  <si>
    <t>Gebeyehu,  Mulat Goshu</t>
  </si>
  <si>
    <t>Debre Markos University</t>
  </si>
  <si>
    <t>Department of Economics, Debre Markos University, Debra Marcos, Ethiopia</t>
  </si>
  <si>
    <t>Household saving culture and financial literacy in case of Wolaita Zone, Ethiopia</t>
  </si>
  <si>
    <t>2-s2.0-105010462350</t>
  </si>
  <si>
    <t>Molla, M.T.</t>
  </si>
  <si>
    <t>Molla,  Megbaru Tesfaw</t>
  </si>
  <si>
    <t>Department of Accounting and Finance, Debre Markos University, Debra Marcos, Ethiopia</t>
  </si>
  <si>
    <t>Association of risk management practices and financial performance of microfinance institutions in Ethiopia: A two-step system generalized method of moments approach</t>
  </si>
  <si>
    <t>2-s2.0-85211766142</t>
  </si>
  <si>
    <t>Kovács, J.</t>
  </si>
  <si>
    <t>Kovács,  Judit</t>
  </si>
  <si>
    <t>Debreceni Egyetem</t>
  </si>
  <si>
    <t>Institute of Psychology, Debreceni Egyetem Bölcsészettudományi Kar, Debrecen, Hajdu-Bihar, Hungary</t>
  </si>
  <si>
    <t>FINANCIAL BEHAVIOURAL INTENTIONS IN CORRELATION WITH CONTEXTUAL CUES AND FINANCIAL LITERACY – A HUNGARIAN EMPIRICAL STUDY; NAMJERE FINANCIJSKOG PONAŠANJA U KORELACIJI S KONTEKSTUALNIM ZNAKOVIMA I FINANCIJSKOM PISMENOŠĆU – EMPIRIJSKA STUDIJA U MAĐARSKOJ</t>
  </si>
  <si>
    <t>Túróczi, I.</t>
  </si>
  <si>
    <t>Túróczi,  Imre</t>
  </si>
  <si>
    <t>Debreceni Egyetem Gazdaságtudományi Kar, Debrecen, Hajdu-Bihar, Hungary</t>
  </si>
  <si>
    <t>2-s2.0-105020819210</t>
  </si>
  <si>
    <t>Zentai, P.</t>
  </si>
  <si>
    <t>Zentai,  Péter</t>
  </si>
  <si>
    <t>Debreceni Egyetem, Debrecen, Hajdu-Bihar, Hungary</t>
  </si>
  <si>
    <t>The role of financial self-efficacy in shaping financial behavior in Hungary; A pénzügyi énhatékonyság szerepe a pénzügyi viselkedés alakításában</t>
  </si>
  <si>
    <t>2-s2.0-105017396749</t>
  </si>
  <si>
    <t>Máté, D.</t>
  </si>
  <si>
    <t>Máté,  Domicián</t>
  </si>
  <si>
    <t>Department of Engineering Management and Enterprise, Debreceni Egyetem Műszaki Kar, Debrecen, Hajdu-Bihar, Hungary</t>
  </si>
  <si>
    <t>Mapping the Evolution of Sustainable Financial Inclusion: A Bibliometric Analysis of Global Trends (2007–2025)</t>
  </si>
  <si>
    <t>Oláh, J.</t>
  </si>
  <si>
    <t>Oláh,  Judit</t>
  </si>
  <si>
    <t>Debreceni Egyetem (Debrecen University) or ONLY Debreceni Egyetem if you prefer a shorter format. For the South African university, no specific name is provided in the given text. So for that one, it would be NA.</t>
  </si>
  <si>
    <t>College of Business and Economics, Johannesburg, Gauteng, South Africa, Debreceni Egyetem Gazdaságtudományi Kar, Debrecen, Hajdu-Bihar, Hungary</t>
  </si>
  <si>
    <t>2-s2.0-85215500925</t>
  </si>
  <si>
    <t>Mugoh, E.</t>
  </si>
  <si>
    <t>Mugoh,  Edna</t>
  </si>
  <si>
    <t>Dedan Kimathi University of Technology</t>
  </si>
  <si>
    <t>Department of Computer Science, Dedan Kimathi University of Technology, Nyeri, Kenya</t>
  </si>
  <si>
    <t>Financial Health Assessment for Households in Kenya</t>
  </si>
  <si>
    <t>Gikunda, P.</t>
  </si>
  <si>
    <t>Gikunda,  Patrick Kinyua</t>
  </si>
  <si>
    <t>Kiprotich, D.</t>
  </si>
  <si>
    <t>Kiprotich,  Dennis</t>
  </si>
  <si>
    <t>Lopuran, F.</t>
  </si>
  <si>
    <t>Lopuran,  Felix</t>
  </si>
  <si>
    <t>Kimanga, P.</t>
  </si>
  <si>
    <t>Kimanga,  Peter</t>
  </si>
  <si>
    <t>Kinyanjui, S.</t>
  </si>
  <si>
    <t>Kinyanjui,  Sam Muchina</t>
  </si>
  <si>
    <t>2-s2.0-85215125420</t>
  </si>
  <si>
    <t>Kumar,  Jitender</t>
  </si>
  <si>
    <t>Deenbandhu Chhotu Ram University of Science and Technology</t>
  </si>
  <si>
    <t>Department of Management Studies, Deenbandhu Chhotu Ram University of Science and Technology, Sonipat, HR, India</t>
  </si>
  <si>
    <t>Unlocking the secrets of stock market investment behaviour: A comparative study among rural and urban investors in an emerging economy</t>
  </si>
  <si>
    <t>2-s2.0-85139464018</t>
  </si>
  <si>
    <t>Anjali</t>
  </si>
  <si>
    <t>Anjali,  null</t>
  </si>
  <si>
    <t>Department of Management, Deenbandhu Chhotu Ram University of Science and Technology, Sonipat, HR, India</t>
  </si>
  <si>
    <t>Role of the Internet of Things (IoT) in Digital Financial Inclusion</t>
  </si>
  <si>
    <t>2-s2.0-85203274038</t>
  </si>
  <si>
    <t>Financial inclusion: key determinants and its impact on financial well-being</t>
  </si>
  <si>
    <t>Ahuja, A.</t>
  </si>
  <si>
    <t>Ahuja,  Anjali</t>
  </si>
  <si>
    <t>2-s2.0-85150203790</t>
  </si>
  <si>
    <t>Rani, G.</t>
  </si>
  <si>
    <t>Rani,  Garima</t>
  </si>
  <si>
    <t>Determinants of the financial wellbeing of individuals in an emerging economy: an empirical study</t>
  </si>
  <si>
    <t>Rani, V.</t>
  </si>
  <si>
    <t>Rani,  Vinki</t>
  </si>
  <si>
    <t>2-s2.0-85174626565</t>
  </si>
  <si>
    <t>What do individuals know, feel and do from a financial perspective? An empirical study on financial satisfaction</t>
  </si>
  <si>
    <t>Rani,  Manju</t>
  </si>
  <si>
    <t>2-s2.0-85199562679</t>
  </si>
  <si>
    <t>Kumar,  Pankaj Nandha</t>
  </si>
  <si>
    <t>Do Villagers’ Financial Socialization, Financial Literacy, Financial Attitude, and Financial Behavior Predict Their Financial Well-Being? Evidence from an Emerging India</t>
  </si>
  <si>
    <t>Deveshwar, A.</t>
  </si>
  <si>
    <t>Deveshwar,  Aarti</t>
  </si>
  <si>
    <t>2-s2.0-85067052556</t>
  </si>
  <si>
    <t>Misra, S.N.</t>
  </si>
  <si>
    <t>Misra,  Satya Narayan</t>
  </si>
  <si>
    <t>Defense Acquisition University</t>
  </si>
  <si>
    <t>IRBM, CA, United States, Defense Acquisition University, WA, United States, Marshall Institute of Strategic Studies, Munich, Germany</t>
  </si>
  <si>
    <t>Gender budgeting in india: An impact analysis</t>
  </si>
  <si>
    <t>2-s2.0-85028558591</t>
  </si>
  <si>
    <t>Houghton Budd, C.</t>
  </si>
  <si>
    <t>Houghton Budd,  Christopher</t>
  </si>
  <si>
    <t>Delft University of Technology</t>
  </si>
  <si>
    <t>Department of Technology, Delft University of Technology, Delft, Zuid-Holland, Netherlands</t>
  </si>
  <si>
    <t>In the shoes of luca pacioli-double entry bookkeeping and financial literacy</t>
  </si>
  <si>
    <t>Saha,  Swaralipi</t>
  </si>
  <si>
    <t>Delhi Metropolitan Education</t>
  </si>
  <si>
    <t>Delhi Metropolitan Education, Noida, India</t>
  </si>
  <si>
    <t>Delhi Metropolitan Education, New Delhi, India</t>
  </si>
  <si>
    <t>2-s2.0-85127385907</t>
  </si>
  <si>
    <t>Ajmera, P.</t>
  </si>
  <si>
    <t>Ajmera,  Puneeta</t>
  </si>
  <si>
    <t>Delhi Pharmaceutical Sciences and Research University</t>
  </si>
  <si>
    <t>Department of Public Health, Delhi Pharmaceutical Sciences and Research University, New Delhi, DL, India</t>
  </si>
  <si>
    <t>Fuzzy TISM and DEMATEL approach to analyse lean variables in Indian healthcare industry</t>
  </si>
  <si>
    <t>2-s2.0-105013514185</t>
  </si>
  <si>
    <t>Hazarika, I.K.</t>
  </si>
  <si>
    <t>Hazarika,  Ishan Kashyap</t>
  </si>
  <si>
    <t>Top 7%</t>
  </si>
  <si>
    <t>Delhi School of Economics</t>
  </si>
  <si>
    <t>Department of Economics, Delhi School of Economics, New Delhi, India</t>
  </si>
  <si>
    <t>Construction of a New Index of Financial Inclusion</t>
  </si>
  <si>
    <t>Kumar,  Parul</t>
  </si>
  <si>
    <t>Delhi Skill and Entrepreneurship University</t>
  </si>
  <si>
    <t>and Insurance, Delhi Skill and Entrepreneurship University, New Delhi, DL, India</t>
  </si>
  <si>
    <t>2-s2.0-85153815539</t>
  </si>
  <si>
    <t>Zulfikar, Z.</t>
  </si>
  <si>
    <t>Zulfikar,  Zehra</t>
  </si>
  <si>
    <t>Department of Business Process Management, Delhi Skill and Entrepreneurship University, New Delhi, DL, India</t>
  </si>
  <si>
    <t>Fintech Trends: Industry 4.0, Islamic Fintech, and Its Digital Transformation</t>
  </si>
  <si>
    <t>Financial Services and Insurance, Delhi Skill and Entrepreneurship University, New Delhi, DL, India</t>
  </si>
  <si>
    <t>2-s2.0-86000142554</t>
  </si>
  <si>
    <t>Department of Banking, Delhi Skill and Entrepreneurship University, New Delhi, DL, India</t>
  </si>
  <si>
    <t>Influence of individual’s readiness and perceived behavioural control nexus on the behavioural intention towards FinTech adoption</t>
  </si>
  <si>
    <t>2-s2.0-105019172571</t>
  </si>
  <si>
    <t>Simran</t>
  </si>
  <si>
    <t>Simran,  null</t>
  </si>
  <si>
    <t>Delhi Technological University</t>
  </si>
  <si>
    <t>Delhi Technological University, New Delhi, India</t>
  </si>
  <si>
    <t>How financial development shapes globalization's impact on income inequality in Asia?</t>
  </si>
  <si>
    <t>Kumar,  Virender</t>
  </si>
  <si>
    <t>2-s2.0-85215521431</t>
  </si>
  <si>
    <t>Narula, N.</t>
  </si>
  <si>
    <t>Narula,  Neha</t>
  </si>
  <si>
    <t>Department of USME, Delhi Technological University, New Delhi, India</t>
  </si>
  <si>
    <t>Inclusive and supportive aging: mental health and social care strategies for India’s elderly</t>
  </si>
  <si>
    <t>2-s2.0-85107354441</t>
  </si>
  <si>
    <t>Thomas, A.</t>
  </si>
  <si>
    <t>Thomas,  Asha</t>
  </si>
  <si>
    <t>Delhi School of Management, Delhi Technological University, New Delhi, India</t>
  </si>
  <si>
    <t>Social Capital Theory, Social Exchange Theory, Social Cognitive Theory, Financial Literacy, and the Role of Knowledge Sharing as a Moderator in Enhancing Financial Well-Being: From Bibliometric Analysis to a Conceptual Framework Model</t>
  </si>
  <si>
    <t>Gupta,  Vikas</t>
  </si>
  <si>
    <t>2-s2.0-85054422391</t>
  </si>
  <si>
    <t>Lundgren, A.D.</t>
  </si>
  <si>
    <t>Lundgren,  Ashley D.</t>
  </si>
  <si>
    <t>Dell Medical School</t>
  </si>
  <si>
    <t>Division of Dermatology, Dell Medical School, Austin, TX, United States</t>
  </si>
  <si>
    <t>Establishing financial literacy: what every resident needs to know</t>
  </si>
  <si>
    <t>2-s2.0-85044468683</t>
  </si>
  <si>
    <t>Sarigiannidis, A.</t>
  </si>
  <si>
    <t>Sarigiannidis,  Antonios G.</t>
  </si>
  <si>
    <t>Democritus University of Thrace</t>
  </si>
  <si>
    <t>Department of Economics, Democritus University of Thrace, Komotini, Eastern Macedonia and Thrace, Greece</t>
  </si>
  <si>
    <t>A Novel Lexicon-Based Approach in Determining Sentiment in Financial Data Using Learning Automata</t>
  </si>
  <si>
    <t>Karapistoli, E.</t>
  </si>
  <si>
    <t>Karapistoli,  Eirini D.</t>
  </si>
  <si>
    <t>Democritus University of Thrace, Komotini, Eastern Macedonia and Thrace, Greece</t>
  </si>
  <si>
    <t>Pragidis, I.</t>
  </si>
  <si>
    <t>Pragidis,  Ioannis Chrysostomos</t>
  </si>
  <si>
    <t>2-s2.0-85142912180</t>
  </si>
  <si>
    <t>The EVIDENT Platform: Leveraging Crowdsourcing Approaches for Assessing Consumers Behavior</t>
  </si>
  <si>
    <t>Pragidis, I.-C.</t>
  </si>
  <si>
    <t>Karypidis, P.-A.</t>
  </si>
  <si>
    <t>Karypidis,  Paris Alexandros</t>
  </si>
  <si>
    <t>2-s2.0-84929329131</t>
  </si>
  <si>
    <t>Tuominen, M.C.</t>
  </si>
  <si>
    <t>Tuominen,  Mary C.</t>
  </si>
  <si>
    <t>Denison University</t>
  </si>
  <si>
    <t>Department of Sociology and Anthropology, Denison University, Granville, OH, United States</t>
  </si>
  <si>
    <t>“There Was No Money Left to Save”: Financial Literacy and the Lives of Low-Income People</t>
  </si>
  <si>
    <t>2-s2.0-85090192833</t>
  </si>
  <si>
    <t>Juraqulova, Z.H.</t>
  </si>
  <si>
    <t>Juraqulova,  Zarrina H.</t>
  </si>
  <si>
    <t>Department of Economics, Denison University, Granville, OH, United States</t>
  </si>
  <si>
    <t>Women’s bargaining power and contraception use in post-Soviet Tajikistan</t>
  </si>
  <si>
    <t>2-s2.0-85199149423</t>
  </si>
  <si>
    <t>Panda, S.</t>
  </si>
  <si>
    <t>Panda,  Subhashree</t>
  </si>
  <si>
    <t>Derabis College</t>
  </si>
  <si>
    <t>Derabis College, Kendrapara, India</t>
  </si>
  <si>
    <t>Perspectives of Persons with Deafness about Deaf Culture with Special Reference to Socio-economic Challenges</t>
  </si>
  <si>
    <t>2-s2.0-85141563508</t>
  </si>
  <si>
    <t>Mau, G.</t>
  </si>
  <si>
    <t>Mau,  Gunnar</t>
  </si>
  <si>
    <t>Deutsche Hochschule für Gesundheit &amp; Sport</t>
  </si>
  <si>
    <t>Department of Psychology, Deutsche Hochschule für Gesundheit &amp; Sport, Munich, Bayern, Germany</t>
  </si>
  <si>
    <t>Financial Literacy of Adults in Germany FILSA Study Results</t>
  </si>
  <si>
    <t>2-s2.0-79955598075</t>
  </si>
  <si>
    <t>Wicker, P.</t>
  </si>
  <si>
    <t>Wicker,  Pamela</t>
  </si>
  <si>
    <t>Deutsche Sporthochschule Köln</t>
  </si>
  <si>
    <t>Institute of Sport Economics and Sport Management, Deutsche Sporthochschule Köln, Koln, Nordrhein-Westfalen, Germany</t>
  </si>
  <si>
    <t>Scarcity of resources in German non-profit sport clubs</t>
  </si>
  <si>
    <t>Breuer, C.</t>
  </si>
  <si>
    <t>Breuer,  Christoph</t>
  </si>
  <si>
    <t>2-s2.0-105008958650</t>
  </si>
  <si>
    <t>Hartig, J.</t>
  </si>
  <si>
    <t>Hartig,  Johannes</t>
  </si>
  <si>
    <t>Deutsches Institut für Internationale Pädagogische Forschung (German Institute for International Educational Research)</t>
  </si>
  <si>
    <t>Educational Measurement, Deutsches Institut für Internationale Pädagogische Forschung, Frankfurt am Main, Hessen, Germany</t>
  </si>
  <si>
    <t>Examining the ability of children to make competent purchases in food retailing</t>
  </si>
  <si>
    <t>2-s2.0-86000015705</t>
  </si>
  <si>
    <t>Tyagi, V.</t>
  </si>
  <si>
    <t>Tyagi,  Vikas</t>
  </si>
  <si>
    <t>Dev Bhoomi Uttarakhand University</t>
  </si>
  <si>
    <t>School of Management &amp; Commerce, Dev Bhoomi Uttarakhand University, Dehradun, UK, India</t>
  </si>
  <si>
    <t>A BIBLIOMETRIC ANALYSIS ON FINTECH AND DIGITAL FINANCE USING VISUALIZING NETWORK</t>
  </si>
  <si>
    <t>Upadhyay, A.</t>
  </si>
  <si>
    <t>Upadhyay,  Aryan</t>
  </si>
  <si>
    <t>Gómez, Y.</t>
  </si>
  <si>
    <t>Gómez,  Yolanda</t>
  </si>
  <si>
    <t>DevStat (NA if no university is present)</t>
  </si>
  <si>
    <t>DevStat, Valencia, Spain</t>
  </si>
  <si>
    <t>Onmonya, L.</t>
  </si>
  <si>
    <t>Onmonya,  Lucky</t>
  </si>
  <si>
    <t>Development Finance and Project Management</t>
  </si>
  <si>
    <t>Institute of Development Finance and Project Management, Nigeria</t>
  </si>
  <si>
    <t>2-s2.0-85203435086</t>
  </si>
  <si>
    <t>Bagar, V.K.</t>
  </si>
  <si>
    <t>Bagar,  Vinod Kumar</t>
  </si>
  <si>
    <t>Dewan V S Institute of Technology</t>
  </si>
  <si>
    <t>Dewan V S Institute of Technology, Meerut, India</t>
  </si>
  <si>
    <t>Financial literacy and investment awareness of working individuals: moderating role of risk tolerance</t>
  </si>
  <si>
    <t>2-s2.0-105018479680</t>
  </si>
  <si>
    <t>Madeshwaren, V.</t>
  </si>
  <si>
    <t>Madeshwaren,  Vairavel</t>
  </si>
  <si>
    <t>Dhanalakshmi Srinivasan College of Engineering</t>
  </si>
  <si>
    <t>Department of Agricultural Engineering, Dhanalakshmi Srinivasan College of Engineering, Coimbatore, Coimbatore, TN, India</t>
  </si>
  <si>
    <t>Financial Institutions and SME Growth in South India through Access, Innovation, and Policy Support</t>
  </si>
  <si>
    <t>2-s2.0-105005477460</t>
  </si>
  <si>
    <t>Rao Veerla, N.</t>
  </si>
  <si>
    <t>Rao Veerla,  Nagamalleswara</t>
  </si>
  <si>
    <t>Dhanekula Institute Of Engineering &amp; Technology</t>
  </si>
  <si>
    <t>Dhanekula Institute Of Engineering &amp; Technology, Vijayawada, AP, India</t>
  </si>
  <si>
    <t>A study on Buy Now and Pay Later (BNPL) alternative model of financing in India: Issues and challenges</t>
  </si>
  <si>
    <t>2-s2.0-85126037279</t>
  </si>
  <si>
    <t>Baulkaran, V.</t>
  </si>
  <si>
    <t>Baulkaran,  Vishaal</t>
  </si>
  <si>
    <t>Dhillon School of Business</t>
  </si>
  <si>
    <t>Dhillon School of Business, Lethbridge, AB, Canada</t>
  </si>
  <si>
    <t>Personal bankruptcy and consumer credit delinquency: The case of personal finance education</t>
  </si>
  <si>
    <t>2-s2.0-85080097613</t>
  </si>
  <si>
    <t>Chavali, K.</t>
  </si>
  <si>
    <t>Chavali,  Kavita</t>
  </si>
  <si>
    <t>Dhofar University</t>
  </si>
  <si>
    <t>College of Commerce and Business Administration, Dhofar University, Salalah, Dhofar, Oman</t>
  </si>
  <si>
    <t>Saving and spending habits of youth in sultanate of Oman</t>
  </si>
  <si>
    <t>Thimothy, S.J.</t>
  </si>
  <si>
    <t>Thimothy,  Stephen Jayamani</t>
  </si>
  <si>
    <t>Dhofar University, Salalah, Dhofar, Oman</t>
  </si>
  <si>
    <t>2-s2.0-85205936700</t>
  </si>
  <si>
    <t>Alam, N.</t>
  </si>
  <si>
    <t>Alam,  Naushad</t>
  </si>
  <si>
    <t>Department of Economics and Finance, Dhofar University, Salalah, Dhofar, Oman</t>
  </si>
  <si>
    <t>Identifying the approach to financial sustainability: Navigating the complexities of earning and spending</t>
  </si>
  <si>
    <t>2-s2.0-105008349700</t>
  </si>
  <si>
    <t>Understanding Financial Inclusion Through Social and Behavioural Lenses</t>
  </si>
  <si>
    <t>Niranatlamphong, W.</t>
  </si>
  <si>
    <t>Niranatlamphong,  Winyu</t>
  </si>
  <si>
    <t>Dhurakij Pundit University</t>
  </si>
  <si>
    <t>DIT, Dhurakij Pundit University, Bangkok, Thailand</t>
  </si>
  <si>
    <t>Inchamnan, W.</t>
  </si>
  <si>
    <t>Inchamnan,  Wilawan</t>
  </si>
  <si>
    <t>2-s2.0-85200212854</t>
  </si>
  <si>
    <t>Zheng, Y.</t>
  </si>
  <si>
    <t>Zheng,  Yingli</t>
  </si>
  <si>
    <t>Dianchi College (NA if no university is present)</t>
  </si>
  <si>
    <t>Lecturer in Dianchi College, Yunnan, China</t>
  </si>
  <si>
    <t>Digital Inclusive Finance and Rural Industrial Prosperity in Western China: Effects, Heterogeneity and Mechanisms of Action</t>
  </si>
  <si>
    <t>Chen, P.</t>
  </si>
  <si>
    <t>Chen,  Pingxing</t>
  </si>
  <si>
    <t>Dianchi College (NA if no university mentioned)</t>
  </si>
  <si>
    <t>Assistant Lab Technician in Dianchi College, Yunnan, China</t>
  </si>
  <si>
    <t>Saikia, B.</t>
  </si>
  <si>
    <t>Saikia,  Bhaskar</t>
  </si>
  <si>
    <t>Dibrugarh University</t>
  </si>
  <si>
    <t>Dibrugarh University, Dibrugarh, AS, India</t>
  </si>
  <si>
    <t>2-s2.0-85219201088</t>
  </si>
  <si>
    <t>Algburi, R.M.N.</t>
  </si>
  <si>
    <t>Algburi,  Raghad Mohammed Najm</t>
  </si>
  <si>
    <t>Dijlah University</t>
  </si>
  <si>
    <t>Dijlah University, Baghdad, Baghdad, Iraq</t>
  </si>
  <si>
    <t>The Role of Banks in Financial Literacy and Increasing the Use of Financial Technology: An Exploratory Study of a Sample of Private Bank Managers in Baghdad</t>
  </si>
  <si>
    <t>Adil, H.</t>
  </si>
  <si>
    <t>Adil,  Hayder</t>
  </si>
  <si>
    <t>2-s2.0-105004033706</t>
  </si>
  <si>
    <t>Nguyen, H.A.</t>
  </si>
  <si>
    <t>Nguyen,  Hoa An</t>
  </si>
  <si>
    <t>Diplomatic Academy of Vietnam</t>
  </si>
  <si>
    <t>Diplomatic Academy of Vietnam, Hanoi, Viet Nam</t>
  </si>
  <si>
    <t>Digital Distribution Channel Transformation in Vietnamese Small and Medium-sized Enterprises: Integration of ASEAN Economic Community Framework with Financial Technology Adoption</t>
  </si>
  <si>
    <t>2-s2.0-85206092012</t>
  </si>
  <si>
    <t>Hordofa, D.F.</t>
  </si>
  <si>
    <t>Hordofa,  Dereje Fedasa</t>
  </si>
  <si>
    <t>Dire Dawa University</t>
  </si>
  <si>
    <t>Department of Economics, Dire Dawa University, Dire-Dawa, Ethiopia</t>
  </si>
  <si>
    <t>Impact of digital transformation on financial stability in emerging markets: evidence from Ethiopia</t>
  </si>
  <si>
    <t>2-s2.0-85183627253</t>
  </si>
  <si>
    <t>Darsa, M.H.</t>
  </si>
  <si>
    <t>Darsa,  Mohammadzen Hasan</t>
  </si>
  <si>
    <t>Dire Dawa University, Dire-Dawa, Ethiopia</t>
  </si>
  <si>
    <t>Significant Factors Causing Delay of Ethiopian Road Construction Projects performing by Foreign General Contactors</t>
  </si>
  <si>
    <t>Negash, B.T.</t>
  </si>
  <si>
    <t>Negash,  Biniyam Tsegu</t>
  </si>
  <si>
    <t>Venherova, O.</t>
  </si>
  <si>
    <t>Venherova,  Olena</t>
  </si>
  <si>
    <t>Dmytro Motornyi Tavria State Agrotechnological University</t>
  </si>
  <si>
    <t>Department of Marketing, Dmytro Motornyi Tavria State Agrotechnological University, Melitopol, Zaporizhia Oblast, Ukraine</t>
  </si>
  <si>
    <t>2-s2.0-105006486606</t>
  </si>
  <si>
    <t>Katyukha, D.</t>
  </si>
  <si>
    <t>Katyukha,  Denys</t>
  </si>
  <si>
    <t>Department of Food Technology and Hotel and Restaurant Business, Dmytro Motornyi Tavria State Agrotechnological University, Melitopol, Zaporizhia Oblast, Ukraine</t>
  </si>
  <si>
    <t>Leveraging Cultural Heritage for Sustainable Tourism Growth: Contemporary Strategies for Conservation and Promotion</t>
  </si>
  <si>
    <t>2-s2.0-86000352212</t>
  </si>
  <si>
    <t>Rwezimula, G.</t>
  </si>
  <si>
    <t>Rwezimula,  Geofrey</t>
  </si>
  <si>
    <t>Dodoma</t>
  </si>
  <si>
    <t>Department of Local Government Accounting and Finance, Local Government Training Institute, Dodoma, Tanzania</t>
  </si>
  <si>
    <t>A bibliometric review of the knowledge base on financial inclusion</t>
  </si>
  <si>
    <t>2-s2.0-85014885143</t>
  </si>
  <si>
    <t>Storonyanska, I.</t>
  </si>
  <si>
    <t>Storonyanska,  Iryna Zenoviivna</t>
  </si>
  <si>
    <t>Dolishniy Institute of Regional Research (NASU)</t>
  </si>
  <si>
    <t>Dolishniy Institute of Regional Research of the National Academy of Sciences of Ukraine, Lviv, Lviv Oblast, Ukraine</t>
  </si>
  <si>
    <t>Prospects and risks of strengthening financial capability of territorial communities in the context of administrative and territorial reform in Ukraine</t>
  </si>
  <si>
    <t>Benovska, L.</t>
  </si>
  <si>
    <t>Benovska,  Liliya</t>
  </si>
  <si>
    <t>2-s2.0-85188274540</t>
  </si>
  <si>
    <t>Koblyk, I.</t>
  </si>
  <si>
    <t>Koblyk,  Ihor</t>
  </si>
  <si>
    <t>Dolishniy Institute of Regional Research (University name could not be identified as only an institute is mentioned. Therefore, NA.)</t>
  </si>
  <si>
    <t>Department of Regional Financial Policy, Dolishniy Institute of Regional Research of the National Academy of Sciences of Ukraine, Lviv, Lviv Oblast, Ukraine</t>
  </si>
  <si>
    <t>THE IMPACT OF THE BANKING SYSTEM LIQUIDITY ON THE VOLUME OF LENDING AND INVESTMENT IN GOVERNMENT SECURITIES DURING THE WAR</t>
  </si>
  <si>
    <t>Korkmaz, A.G.</t>
  </si>
  <si>
    <t>Korkmaz,  Aslihan Gizem</t>
  </si>
  <si>
    <t>Dominican University of California</t>
  </si>
  <si>
    <t>Dominican University of California, San Rafael, CA, United States</t>
  </si>
  <si>
    <t>Joshi,  Rajashree</t>
  </si>
  <si>
    <t>Don Bosco Institute (Main University not specified in given affiliation)</t>
  </si>
  <si>
    <t>Department of Management, Don Bosco Institute of Management Studies and Computer Applications, Bengaluru, India</t>
  </si>
  <si>
    <t>2-s2.0-105011874251</t>
  </si>
  <si>
    <t>Paneda, M.G.P.</t>
  </si>
  <si>
    <t>Paneda,  Mary Grace P.</t>
  </si>
  <si>
    <t>Don Mariano Marcos Memorial State University</t>
  </si>
  <si>
    <t>Department of Senior High School, Tubao National High School, Tubao, Philippines, College of Graduate Studies, Don Mariano Marcos Memorial State University, Bacnotan, La Union, Philippines</t>
  </si>
  <si>
    <t>Financial literacy of secondary school teachers in the Department of Education–Division of La Union</t>
  </si>
  <si>
    <t>Albay, E.M.</t>
  </si>
  <si>
    <t>Albay,  Eduard M.</t>
  </si>
  <si>
    <t>2-s2.0-85194361316</t>
  </si>
  <si>
    <t>Kabanets, M.</t>
  </si>
  <si>
    <t>Kabanets,  Maryna</t>
  </si>
  <si>
    <t>Doneckij Nacionalnij Tehnicnij Universitet</t>
  </si>
  <si>
    <t>Doneckij Nacionalnij Tehnicnij Universitet, Pokrovsk, Donetsk Region, Ukraine</t>
  </si>
  <si>
    <t>Financial Literacy of University Students in Ukraine – Challenges and Opportunities of the Adaptation of the U.S. Test of Financial Literacy</t>
  </si>
  <si>
    <t>Adariukova, L.</t>
  </si>
  <si>
    <t>Adariukova,  Liudmyla</t>
  </si>
  <si>
    <t>2-s2.0-85158999207</t>
  </si>
  <si>
    <t>Phuong, L.T.M.</t>
  </si>
  <si>
    <t>Phuong,  Le Thi My</t>
  </si>
  <si>
    <t>Dong A University</t>
  </si>
  <si>
    <t>Faculty of Accounting - Finance, Dong A University, Da Nang, Quang Nam, Viet Nam</t>
  </si>
  <si>
    <t>THE IMPACT OF PERSONAL FINANCIAL LITERACY ON THE CHOICE OF LENDING CHANNEL BY VIETNAMESE HOUSEHOLDERS WHO JUST ESCAPED POVERTY; A INFLUÊNCIA DE ASPECTOS DO CONHECIMENTO FINANCEIRA PESSOAL NA DECISÃO DE PEGAR EMPRÉSTIMO DE CAPITAL DE CHEFE DE FAMÍLIA QUE ACABOU DE ESCAPAR DA POBREZA NO VIETNÃ; LA INFLUENCIA DE LOS ASPECTOS DEL CONOCIMIENTO FINANCIERO PERSONAL EN LA DECISIÓN DE PEDIR PRESTADO EL CAPITAL DE LOS JEFES DE HOGAR QUE ACABA DE ESCAPAR DE LA POBREZA EN VIETNAM</t>
  </si>
  <si>
    <t>2-s2.0-85131182576</t>
  </si>
  <si>
    <t>Ali, S.T.</t>
  </si>
  <si>
    <t>Ali,  Syed Tauseef</t>
  </si>
  <si>
    <t>Dongbei University of Finance and Economics</t>
  </si>
  <si>
    <t>School of Accounting, Dongbei University of Finance and Economics, Dalian, Liaoning, China</t>
  </si>
  <si>
    <t>Effect of household's financial literacy on pension decision making: evidence from China's new rural pension program</t>
  </si>
  <si>
    <t>Yang,  Zhen</t>
  </si>
  <si>
    <t>School of Business Administration, Dongbei University of Finance and Economics, Dalian, Liaoning, China</t>
  </si>
  <si>
    <t>2-s2.0-85133716624</t>
  </si>
  <si>
    <t>Does Financial Literacy Affect Household Financial Behavior? The Role of Limited Attention</t>
  </si>
  <si>
    <t>2-s2.0-85205922631</t>
  </si>
  <si>
    <t>Issa, A.</t>
  </si>
  <si>
    <t>Issa,  Ayman</t>
  </si>
  <si>
    <t>Department of Accounting, Dongbei University of Finance and Economics, Dalian, Liaoning, China</t>
  </si>
  <si>
    <t>The power of financial literacy: paving a clear path for the influence of board diversity on intellectual capital disclosure</t>
  </si>
  <si>
    <t>2-s2.0-85118482742</t>
  </si>
  <si>
    <t>Knowledge changes fate: Can financial literacy advance poverty reduction in rural households?</t>
  </si>
  <si>
    <t>2-s2.0-85165025518</t>
  </si>
  <si>
    <t>Khan, N.-U.</t>
  </si>
  <si>
    <t>Khan,  Nazakatullah</t>
  </si>
  <si>
    <t>A look into sustainable development goal amidst technological innovation, financial development and natural resources: a symmetry and asymmetry analyses</t>
  </si>
  <si>
    <t>Hussain, S.</t>
  </si>
  <si>
    <t>Hussain,  Sadam</t>
  </si>
  <si>
    <t>Center for Industrial and Business Organization, Dongbei University of Finance and Economics, Dalian, Liaoning, China</t>
  </si>
  <si>
    <t>Sun,  Gang</t>
  </si>
  <si>
    <t>School of Finance, Dongbei University of Finance and Economics, Dalian, Liaoning, China</t>
  </si>
  <si>
    <t>2-s2.0-85142902753</t>
  </si>
  <si>
    <t>Chun, H.</t>
  </si>
  <si>
    <t>Chun,  Heuiju</t>
  </si>
  <si>
    <t>Dongduk Women's University</t>
  </si>
  <si>
    <t>Department of Statistics and Information Science, Dongduk Women's University, Seoul, Seoul, South Korea</t>
  </si>
  <si>
    <t>Determinants of Households’ Intention to Take Out or Convert to a Trust-Type Home Pension: Evidence from South Korea</t>
  </si>
  <si>
    <t>2-s2.0-105021410126</t>
  </si>
  <si>
    <t>Cho, J.</t>
  </si>
  <si>
    <t>Cho,  Jayoung</t>
  </si>
  <si>
    <t>Dongguk University</t>
  </si>
  <si>
    <t>Dongguk University, Seoul, Seoul, South Korea</t>
  </si>
  <si>
    <t>The Dynamics From Financial Literacy to Economic Self-Sufficiency Among the Economically Disadvantaged Youths in South Korea: Applying the Knowledge, Attitude, and Behaviors Model</t>
  </si>
  <si>
    <t>Choi, S.</t>
  </si>
  <si>
    <t>Choi,  Sangmi</t>
  </si>
  <si>
    <t>2-s2.0-85138205559</t>
  </si>
  <si>
    <t>Ko, E.-H.</t>
  </si>
  <si>
    <t>Ko,  Eun-ha</t>
  </si>
  <si>
    <t>Department of International Trade, Dongguk University, Seoul, Seoul, South Korea</t>
  </si>
  <si>
    <t>The Effect of the Behavioral Biases of Korean Invertors on Performance with Financial Literacy as a Moderator</t>
  </si>
  <si>
    <t>Kim, S.-T.</t>
  </si>
  <si>
    <t>Kim,  Sok-tae</t>
  </si>
  <si>
    <t>2-s2.0-85215080818</t>
  </si>
  <si>
    <t>Gao,  Han</t>
  </si>
  <si>
    <t>Donghua University</t>
  </si>
  <si>
    <t>College of Fashion and Design, Donghua University, Shanghai, Shanghai, China</t>
  </si>
  <si>
    <t>Empowerment Mechanisms and Empirical Evidence of Payment Technology in Capacity Expansion and Quality Improvement of Residents’ Consumption; 支付科 技 助 推 居 民 消 费 扩 容 提 质 的 赋 能 机 制 与 实 证分析</t>
  </si>
  <si>
    <t>Li,  Yilin</t>
  </si>
  <si>
    <t>Glorious Sun School of Business and Management, Donghua University, Shanghai, Shanghai, China</t>
  </si>
  <si>
    <t>2-s2.0-105001270492</t>
  </si>
  <si>
    <t>Anjum, A.</t>
  </si>
  <si>
    <t>Anjum,  Amna</t>
  </si>
  <si>
    <t>Donghua University, Shanghai, Shanghai, China</t>
  </si>
  <si>
    <t>Spendception: The Psychological Impact of Digital Payments on Consumer Purchase Behavior and Impulse Buying</t>
  </si>
  <si>
    <t>Gao, C.</t>
  </si>
  <si>
    <t>Gao,  Changchun</t>
  </si>
  <si>
    <t>2-s2.0-105009427465</t>
  </si>
  <si>
    <t>Qiu, Q.</t>
  </si>
  <si>
    <t>Qiu,  Qijing</t>
  </si>
  <si>
    <t>Dongshin University</t>
  </si>
  <si>
    <t>Dongshin University, Naju, Jeollanam-do, South Korea</t>
  </si>
  <si>
    <t>FINANCIAL EDUCATION AND GREEN TRANSITION OF SMALL AND MEDIUM-SIZED ENTERPRISES IN DEVELOPING ASIA</t>
  </si>
  <si>
    <t>2-s2.0-105000288436</t>
  </si>
  <si>
    <t>Vasenev, S.L.</t>
  </si>
  <si>
    <t>Vasenev,  Sergey Leonidovich</t>
  </si>
  <si>
    <t>Donskoj Gosudarstvennyj Tehniceskij Universitet</t>
  </si>
  <si>
    <t>Donskoj Gosudarstvennyj Tehniceskij Universitet, Rostov-on-Don, Rostov Oblast, Russian Federation</t>
  </si>
  <si>
    <t>The Impact of the Gap Between the Higher Education Market and Labour Market on Social Inequality</t>
  </si>
  <si>
    <t>2-s2.0-85179681353</t>
  </si>
  <si>
    <t>Shvachkina, L.A.</t>
  </si>
  <si>
    <t>Shvachkina,  Lyudmila Alexandrovna</t>
  </si>
  <si>
    <t>The Role of Robotisation in the Development of Climate-Responsible Entrepreneurship in Developing Countries’ Digital Economy Markets</t>
  </si>
  <si>
    <t>Chestyunina, Y.V.</t>
  </si>
  <si>
    <t>Chestyunina,  Yuliya V.</t>
  </si>
  <si>
    <t>Department of Psychophysiology and Clinical Psychology, Donskoj Gosudarstvennyj Tehniceskij Universitet, Rostov-on-Don, Rostov Oblast, Russian Federation</t>
  </si>
  <si>
    <t>2-s2.0-85046096365</t>
  </si>
  <si>
    <t>Pathak, P.</t>
  </si>
  <si>
    <t>Pathak,  Prachi</t>
  </si>
  <si>
    <t>Doon University</t>
  </si>
  <si>
    <t>Doon University, Dehradun, UK, India</t>
  </si>
  <si>
    <t>An assessment of bank credit literacy, accessibility and service quality among women self help groups</t>
  </si>
  <si>
    <t>2-s2.0-85153870205</t>
  </si>
  <si>
    <t>Tripathi, S.</t>
  </si>
  <si>
    <t>Tripathi,  Smita</t>
  </si>
  <si>
    <t>School of Management, Doon University, Dehradun, UK, India</t>
  </si>
  <si>
    <t>Does Financial Literacy Affect Stock Market Participation? Evidence from India</t>
  </si>
  <si>
    <t>2-s2.0-85162660764</t>
  </si>
  <si>
    <t>Sood, K.</t>
  </si>
  <si>
    <t>Sood,  Kirti</t>
  </si>
  <si>
    <t>Shaping Investment Decisions Through Financial Literacy: Do Herding and Overconfidence Bias Mediate the Relationship?</t>
  </si>
  <si>
    <t>2-s2.0-105017183318</t>
  </si>
  <si>
    <t>Veenstra, J.L.</t>
  </si>
  <si>
    <t>Veenstra,  Jesse Lee</t>
  </si>
  <si>
    <t>Dordt University</t>
  </si>
  <si>
    <t>Department of Business Administration, Dordt University, Sioux Center, IA, United States</t>
  </si>
  <si>
    <t>The influence of pastoral involvement in Liberian microfinance</t>
  </si>
  <si>
    <t>2-s2.0-85175256733</t>
  </si>
  <si>
    <t>Hosomi, C.</t>
  </si>
  <si>
    <t>Hosomi,  Chie</t>
  </si>
  <si>
    <t>Doshisha (NA for specific school if desired)</t>
  </si>
  <si>
    <t>Doshisha Business School, Kyoto, Kyoto, Japan</t>
  </si>
  <si>
    <t>Equity crowdfunding and financial literacy of individual investors in Japan</t>
  </si>
  <si>
    <t>2-s2.0-85176784146</t>
  </si>
  <si>
    <t>Nose, Y.</t>
  </si>
  <si>
    <t>Nose,  Yoshiaki</t>
  </si>
  <si>
    <t>Doshisha (NA includes if no specific university name is given and only a school or department is mentioned)</t>
  </si>
  <si>
    <t>What makes equity crowdfunding successful in Japan? Testing the signaling and lack of financial literacy hypotheses</t>
  </si>
  <si>
    <t>Doshisha (NA includes if there's no mention of a specific university in the provided text)</t>
  </si>
  <si>
    <t>Fujii, M.</t>
  </si>
  <si>
    <t>Fujii,  Masatoshi</t>
  </si>
  <si>
    <t>Doshisha (NA includes only if no university name is found)</t>
  </si>
  <si>
    <t>2-s2.0-85078249304</t>
  </si>
  <si>
    <t>Niimi, Y.</t>
  </si>
  <si>
    <t>Niimi,  Yoko</t>
  </si>
  <si>
    <t>Doshisha University</t>
  </si>
  <si>
    <t>Doshisha University, Kyoto, Kyoto, Japan</t>
  </si>
  <si>
    <t>Was the expansion of housing credit in Japan good or bad?</t>
  </si>
  <si>
    <t>Doshisha University (Assuming Doshisha Business School is a part of Doshisha University)</t>
  </si>
  <si>
    <t>2-s2.0-105011187597</t>
  </si>
  <si>
    <t>Balcıoğlu, Y.S.</t>
  </si>
  <si>
    <t>Balcıoğlu,  Yavuz Selim</t>
  </si>
  <si>
    <t>Doğuş Üniversitesi</t>
  </si>
  <si>
    <t>Department of Management Information Systems, Doğuş Üniversitesi Istanbul, Istanbul, Turkey</t>
  </si>
  <si>
    <t>Financial literacy and decision-making: The impact of knowledge gaps on financial outcomes</t>
  </si>
  <si>
    <t>2-s2.0-105016827510</t>
  </si>
  <si>
    <t>Digital financial literacy and savings behavior: A comprehensive cross-country analysis of FinTech adoption patterns and economic outcomes across 12 nations</t>
  </si>
  <si>
    <t>2-s2.0-85216503032</t>
  </si>
  <si>
    <t>Rafat, A.</t>
  </si>
  <si>
    <t>Rafat,  Aina</t>
  </si>
  <si>
    <t>Dr. A.P.J. Abdul Kalam Technical University</t>
  </si>
  <si>
    <t>Department of Management, Dr. A.P.J. Abdul Kalam Technical University, Lucknow, UP, India</t>
  </si>
  <si>
    <t>Payment Fintech application adoption in low–income groups: How financial literacy moderates influencing factors?</t>
  </si>
  <si>
    <t>Srivastava, A.</t>
  </si>
  <si>
    <t>Srivastava,  Anushree</t>
  </si>
  <si>
    <t>Dr. A.P.J. Abdul Kalam Technical University, Lucknow, UP, India</t>
  </si>
  <si>
    <t>2-s2.0-105015082128</t>
  </si>
  <si>
    <t>Gupta,  Sayan</t>
  </si>
  <si>
    <t>Dr. B. C. Roy Academy of Professional Courses</t>
  </si>
  <si>
    <t>Dr. B. C. Roy Academy of Professional Courses, Durgapur, India</t>
  </si>
  <si>
    <t>Decision Support for Unorganised Worker’s Retirement Savings: Optimization of Asset Allocation in India’s NPS Active Choice</t>
  </si>
  <si>
    <t>2-s2.0-105007271608</t>
  </si>
  <si>
    <t>Ray, A.</t>
  </si>
  <si>
    <t>Ray,  Amal</t>
  </si>
  <si>
    <t>Dr. B.R. Ambedkar National Institute of Technology</t>
  </si>
  <si>
    <t>Department of Textile Technology, Dr. B.R. Ambedkar National Institute of Technology, Jalandhar, PB, India</t>
  </si>
  <si>
    <t>Circular Economy in Fashion and Textile From Waste</t>
  </si>
  <si>
    <t>2-s2.0-86000194604</t>
  </si>
  <si>
    <t>Kulkarni, A.</t>
  </si>
  <si>
    <t>Kulkarni,  Ashish A.</t>
  </si>
  <si>
    <t>Dr. D. Y. Patil Vidyapeeth</t>
  </si>
  <si>
    <t>Dr. D. Y. Patil Vidyapeeth, Pune, Pune, MH, India</t>
  </si>
  <si>
    <t>Robo Advisors Revolution: Transforming Landscape of Mutual Fund Investments</t>
  </si>
  <si>
    <t>2-s2.0-105021847122</t>
  </si>
  <si>
    <t>Panda,  Smita</t>
  </si>
  <si>
    <t>Digital financial literacy and wealth creation among women in Bengaluru’s IT sector: an empirical study</t>
  </si>
  <si>
    <t>Patnaik, A.</t>
  </si>
  <si>
    <t>Patnaik,  Amitabh</t>
  </si>
  <si>
    <t>Dr. D.Y. Patil Institute of Management Studies</t>
  </si>
  <si>
    <t>Dr. D.Y. Patil Institute of Management Studies, Pune, MH, India</t>
  </si>
  <si>
    <t>Nithya, G.</t>
  </si>
  <si>
    <t>Nithya,  G.</t>
  </si>
  <si>
    <t>Dr. N.G.P. Institute of Technology</t>
  </si>
  <si>
    <t>Dr. N.G.P. Institute of Technology, Coimbatore, TN, India</t>
  </si>
  <si>
    <t>2-s2.0-85191460368</t>
  </si>
  <si>
    <t>Satheeshkumar, T.</t>
  </si>
  <si>
    <t>Satheeshkumar,  T.</t>
  </si>
  <si>
    <t>Department of Management Studies, Dr. N.G.P. Institute of Technology, Coimbatore, TN, India</t>
  </si>
  <si>
    <t>A Study on the Influence of Personality on Savings and Investment in Cryptos</t>
  </si>
  <si>
    <t>Satpathy, B.</t>
  </si>
  <si>
    <t>Satpathy,  Bineeta</t>
  </si>
  <si>
    <t>Dr. Rajendra Prasad Central Agricultural University</t>
  </si>
  <si>
    <t>Department of Extension Education, Dr. Rajendra Prasad Central Agricultural University, Samastipur, BR, India</t>
  </si>
  <si>
    <t>2-s2.0-85213388029</t>
  </si>
  <si>
    <t>Biradar, J.</t>
  </si>
  <si>
    <t>Biradar,  Jivan</t>
  </si>
  <si>
    <t>Dr. Vishwanath Karad MIT World Peace University</t>
  </si>
  <si>
    <t>School of Economics and Commerce, Dr. Vishwanath Karad MIT World Peace University, Pune, MH, India</t>
  </si>
  <si>
    <t>Innovation in Rural Banking: Case Study of Socioeconomic Determinants of Kisan Credit Card (KCC) in India</t>
  </si>
  <si>
    <t>Bhusnale, A.</t>
  </si>
  <si>
    <t>Bhusnale,  Aishwarya</t>
  </si>
  <si>
    <t>Mulay, M.</t>
  </si>
  <si>
    <t>Mulay,  Mitali</t>
  </si>
  <si>
    <t>2-s2.0-105011821588</t>
  </si>
  <si>
    <t>Patil,  Ameya Anil</t>
  </si>
  <si>
    <t>School of Business, Dr. Vishwanath Karad MIT World Peace University, Pune, MH, India</t>
  </si>
  <si>
    <t>Post COVID-19 Adoption of Digital Financial Services Analyzing Usage Patterns and Demographic Influences in Maharashtra State</t>
  </si>
  <si>
    <t>2-s2.0-85039774980</t>
  </si>
  <si>
    <t>Chilton, M.</t>
  </si>
  <si>
    <t>Chilton,  Mariana M.</t>
  </si>
  <si>
    <t>Drexel University</t>
  </si>
  <si>
    <t>Dornsife School of Public Health, Drexel University, Philadelphia, PA, United States</t>
  </si>
  <si>
    <t>Trauma-informed Temporary Assistance for Needy Families (TANF): A Randomized Controlled Trial with a Two-Generation Impact</t>
  </si>
  <si>
    <t>Bellamy, S.</t>
  </si>
  <si>
    <t>Drexel University, Philadelphia, PA, United States</t>
  </si>
  <si>
    <t>Booshehri, L.G.</t>
  </si>
  <si>
    <t>Booshehri,  Layla G.</t>
  </si>
  <si>
    <t>College of Nursing and Health Professions, Drexel University, Philadelphia, PA, United States</t>
  </si>
  <si>
    <t>Bloom, S.</t>
  </si>
  <si>
    <t>Bloom,  Sandra L.</t>
  </si>
  <si>
    <t>Dugan, J.</t>
  </si>
  <si>
    <t>Dugan,  Jerome A.</t>
  </si>
  <si>
    <t>2-s2.0-58149443065</t>
  </si>
  <si>
    <t>Marshall, H.R.</t>
  </si>
  <si>
    <t>Marshall,  Helen R.</t>
  </si>
  <si>
    <t>Differences in parent and child reports of the child's experience in the use of money</t>
  </si>
  <si>
    <t>Patel, F.</t>
  </si>
  <si>
    <t>Patel,  Falguni</t>
  </si>
  <si>
    <t>2-s2.0-78650050792</t>
  </si>
  <si>
    <t>Borodich, S.</t>
  </si>
  <si>
    <t>Borodich,  Sergey</t>
  </si>
  <si>
    <t>Drury University</t>
  </si>
  <si>
    <t>Drury University, Springfield, MO, United States</t>
  </si>
  <si>
    <t>Comparative analysis of the levels of financial literacy among students in the U.S., Belarus, and Japan</t>
  </si>
  <si>
    <t>2-s2.0-85200650915</t>
  </si>
  <si>
    <t>Seitz, J.</t>
  </si>
  <si>
    <t>Seitz,  Juergen</t>
  </si>
  <si>
    <t>Duale Hochschule Baden-Württemberg</t>
  </si>
  <si>
    <t>Duale Hochschule Baden-Württemberg, Stuttgart, Baden-Wurttemberg, Germany</t>
  </si>
  <si>
    <t>Gender Gaps in the Context of Cryptocurrency Literacy: Evidence from Survey Data in Europe and Asia</t>
  </si>
  <si>
    <t>2-s2.0-78650308615</t>
  </si>
  <si>
    <t>Reuben, L.</t>
  </si>
  <si>
    <t>Reuben,  Lucy</t>
  </si>
  <si>
    <t>Duke (assuming Fuqua School of Business is part of Duke University)</t>
  </si>
  <si>
    <t>Fuqua School of Business, Durham, NC, United States</t>
  </si>
  <si>
    <t>Response to "The Subprime Crisis and African Americans" by Sandra Phillips</t>
  </si>
  <si>
    <t>2-s2.0-85028330184</t>
  </si>
  <si>
    <t>Robinson, D.T.</t>
  </si>
  <si>
    <t>Robinson,  David T.</t>
  </si>
  <si>
    <t>Precautionary savings, retirement planning and misperceptions of financial literacy</t>
  </si>
  <si>
    <t>2-s2.0-85160915734</t>
  </si>
  <si>
    <t>Financial Literacy in the Age of Green Investment</t>
  </si>
  <si>
    <t>2-s2.0-85102965461</t>
  </si>
  <si>
    <t>Lanier, M.</t>
  </si>
  <si>
    <t>Lanier,  Megan</t>
  </si>
  <si>
    <t>57</t>
  </si>
  <si>
    <t>Duke University</t>
  </si>
  <si>
    <t>Department of Psychiatry and Behavioral Sciences, Duke University School of Medicine, Durham, NC, United States, UTHealth Houston School of Public Health, Houston, TX, United States</t>
  </si>
  <si>
    <t>Financial Strain, Mental Illness, and Homelessness: Results from a National Longitudinal Study</t>
  </si>
  <si>
    <t>2-s2.0-85121795574</t>
  </si>
  <si>
    <t>Doyle, M.W.</t>
  </si>
  <si>
    <t>Doyle,  Martin W.</t>
  </si>
  <si>
    <t>Duke University, Durham, NC, United States, Duke University, Durham, NC, United States</t>
  </si>
  <si>
    <t>Measuring water affordability and the financial capability of utilities</t>
  </si>
  <si>
    <t>2-s2.0-84888238707</t>
  </si>
  <si>
    <t>Beckham, J.C.</t>
  </si>
  <si>
    <t>Beckham,  Jean C.</t>
  </si>
  <si>
    <t>Education, Durham VA Medical Center, Durham, NC, United States, Department of Psychiatry, Duke University Medical Center, Durham, NC, United States</t>
  </si>
  <si>
    <t>Homelessness and money mismanagement in Iraq and Afghanistan veterans</t>
  </si>
  <si>
    <t>2-s2.0-84864845353</t>
  </si>
  <si>
    <t>Duke University, Durham, NC, United States</t>
  </si>
  <si>
    <t>What does financial literacy training teach us?</t>
  </si>
  <si>
    <t>2-s2.0-84915820983</t>
  </si>
  <si>
    <t>Harrington, H.</t>
  </si>
  <si>
    <t>Harrington,  Hona Lee</t>
  </si>
  <si>
    <t>Department of Psychology and Neuroscience, Duke University, Durham, NC, United States</t>
  </si>
  <si>
    <t>Credit scores, cardiovascular disease risk, and human capital</t>
  </si>
  <si>
    <t>2-s2.0-85139390333</t>
  </si>
  <si>
    <t>Liu, Y.</t>
  </si>
  <si>
    <t>Liu,  Yuerong</t>
  </si>
  <si>
    <t>Relationship Between Socioeconomic Conditions and Financial Fraud Victimization Among Older Adults in China: Do Financial Literacy and Financial Attitudes Matter?</t>
  </si>
  <si>
    <t>2-s2.0-84864110947</t>
  </si>
  <si>
    <t>Wagner, H.</t>
  </si>
  <si>
    <t>Wagner,  H. Ryan</t>
  </si>
  <si>
    <t>Department of Psychiatry, Duke University Medical Center, Durham, NC, United States</t>
  </si>
  <si>
    <t>Financial well-being and post deployment adjustment among Iraq and Afghanistan war veterans</t>
  </si>
  <si>
    <t>Israel, S.</t>
  </si>
  <si>
    <t>Israel,  Salomon</t>
  </si>
  <si>
    <t>Chumpitazi, C.E.</t>
  </si>
  <si>
    <t>Chumpitazi,  Corrie E.</t>
  </si>
  <si>
    <t>Duke University School of Medicine, Durham, NC, United States</t>
  </si>
  <si>
    <t>2-s2.0-85202214810</t>
  </si>
  <si>
    <t>Poteat, T.C.</t>
  </si>
  <si>
    <t>Poteat,  Tonia C.</t>
  </si>
  <si>
    <t>A Microfinance Intervention With or Without Peer Support to Improve Mental Health Among Transgender and Nonbinary Adults (the Creating Access to Resources and Economic Support Study): Protocol for a Randomized Controlled Trial</t>
  </si>
  <si>
    <t>2-s2.0-84872404285</t>
  </si>
  <si>
    <t>Lin, N.</t>
  </si>
  <si>
    <t>Lin,  Nan</t>
  </si>
  <si>
    <t>Department of Sociology, Duke University, Durham, NC, United States</t>
  </si>
  <si>
    <t>Markets or networks: Households' choice of financial intermediary in Western China</t>
  </si>
  <si>
    <t>2-s2.0-85147026231</t>
  </si>
  <si>
    <t>Environment &amp; Sustainability, Duke University, Durham, NC, United States</t>
  </si>
  <si>
    <t>Financial Capability and Performance: Assessing Trends Among North Carolina Utilities</t>
  </si>
  <si>
    <t>Poteat, T.</t>
  </si>
  <si>
    <t>2-s2.0-84873167970</t>
  </si>
  <si>
    <t>O'Rand, A.M.</t>
  </si>
  <si>
    <t>O'Rand,  Angela M.</t>
  </si>
  <si>
    <t>2010 SSS presidential address: The devolution of risk and the changing life course in the United States</t>
  </si>
  <si>
    <t>Patterson, L.A.</t>
  </si>
  <si>
    <t>Patterson,  Lauren A.</t>
  </si>
  <si>
    <t>2-s2.0-84863216092</t>
  </si>
  <si>
    <t>Financial education and timely decision support: Lessons from junior achievement</t>
  </si>
  <si>
    <t>Belskyd, D.W.</t>
  </si>
  <si>
    <t>Belskyd,  Daniel W.</t>
  </si>
  <si>
    <t>Duke University School of Medicine, Durham, NC, United States, Social Science Research Institute, Duke University, Durham, NC, United States</t>
  </si>
  <si>
    <t>VISN 6 Mental Illness Research, Durham VA Medical Center, Durham, NC, United States, Department of Psychiatry, Duke University Medical Center, Durham, NC, United States</t>
  </si>
  <si>
    <t>Smull, E.</t>
  </si>
  <si>
    <t>Smull,  Erika May</t>
  </si>
  <si>
    <t>Duke University, Durham, NC, United States, Breckinridge Capital Advisors, Boston, MA, United States</t>
  </si>
  <si>
    <t>2-s2.0-85135146268</t>
  </si>
  <si>
    <t>Kim, E.T.</t>
  </si>
  <si>
    <t>Kim,  Eunsoo Timothy</t>
  </si>
  <si>
    <t>Impact of the Child-optimized Financial Education (COFE) curriculum among savings group participants in Uganda: A cluster randomised controlled trial</t>
  </si>
  <si>
    <t>2-s2.0-85061244821</t>
  </si>
  <si>
    <t>Elbogen, E.B.</t>
  </si>
  <si>
    <t>Elbogen,  Eric B.</t>
  </si>
  <si>
    <t>Homelessness and money management in military veterans</t>
  </si>
  <si>
    <t>Lillie, M.</t>
  </si>
  <si>
    <t>Lillie,  Margaret</t>
  </si>
  <si>
    <t>Zhou,  Yunji</t>
  </si>
  <si>
    <t>2-s2.0-78751634823</t>
  </si>
  <si>
    <t>Bradford, D.W.</t>
  </si>
  <si>
    <t>Bradford,  Daniel W.</t>
  </si>
  <si>
    <t>Durham VA Medical Center, Durham, NC, United States, Duke University Medical Center, Durham, NC, United States, Department of Psychiatry, Duke University, Durham, NC, United States</t>
  </si>
  <si>
    <t>Money management, mental health, and psychiatric disability: A recovery-oriented model for improving financial skills</t>
  </si>
  <si>
    <t>2-s2.0-85013013289</t>
  </si>
  <si>
    <t>Darity, W.A.</t>
  </si>
  <si>
    <t>Darity,  William A.</t>
  </si>
  <si>
    <t>The political economy of education, financial literacy, and the racial wealth gap</t>
  </si>
  <si>
    <t>Sersg, S.</t>
  </si>
  <si>
    <t>Sersg,  Seth</t>
  </si>
  <si>
    <t>Department of Economics, Duke University, Durham, NC, United States, Sanford School of Public Policy, Duke University, Durham, NC, United States</t>
  </si>
  <si>
    <t>Houts, R.</t>
  </si>
  <si>
    <t>Houts,  Renate M.</t>
  </si>
  <si>
    <t>2-s2.0-85127228605</t>
  </si>
  <si>
    <t>O’Regan, A.</t>
  </si>
  <si>
    <t>O’Regan,  Amy</t>
  </si>
  <si>
    <t>Behavioral, FHI 360, Durham, NC, United States, Duke University School of Medicine, Durham, NC, United States</t>
  </si>
  <si>
    <t>The financial lives of female sex workers in Addis Ababa, Ethiopia: Implications for economic strengthening interventions for HIV prevention</t>
  </si>
  <si>
    <t>Egger, J.R.</t>
  </si>
  <si>
    <t>Egger,  Joseph R.</t>
  </si>
  <si>
    <t>Humphrey, A.</t>
  </si>
  <si>
    <t>Humphrey,  Ash</t>
  </si>
  <si>
    <t>2-s2.0-105004991018</t>
  </si>
  <si>
    <t>Samanez-Larkin, G.R.</t>
  </si>
  <si>
    <t>Samanez-Larkin,  Gregory R.</t>
  </si>
  <si>
    <t>Department of Psychology &amp; Neuroscience, Duke University, Durham, NC, United States</t>
  </si>
  <si>
    <t>Overconfidence and Financial Risk Tolerance in Older Age</t>
  </si>
  <si>
    <t>Chen, M.</t>
  </si>
  <si>
    <t>Chen,  Meiru</t>
  </si>
  <si>
    <t>Kornbluh, W.</t>
  </si>
  <si>
    <t>Kornbluh,  Wiley</t>
  </si>
  <si>
    <t>Wagner, H.R.</t>
  </si>
  <si>
    <t>Gallis, J.A.</t>
  </si>
  <si>
    <t>Gallis,  John A.</t>
  </si>
  <si>
    <t>2-s2.0-70350517542</t>
  </si>
  <si>
    <t>Bayer, P.J.</t>
  </si>
  <si>
    <t>Bayer,  Patrick J.</t>
  </si>
  <si>
    <t>Department of Economics, Duke University, Durham, NC, United States</t>
  </si>
  <si>
    <t>The effects of financial education in the workplace: Evidence from a survey of employers</t>
  </si>
  <si>
    <t>Moffitt, T.E.</t>
  </si>
  <si>
    <t>Moffitt,  Terrie Edith</t>
  </si>
  <si>
    <t>Duke University
King's College London</t>
  </si>
  <si>
    <t>Department of Psychology and Neuroscience, Duke University, Durham, NC, United States, Department of Psychiatry and Behavioral Sciences, Duke University Medical Center, Durham, NC, United States, Institute of Psychiatry, King's College London, London, United Kingdom</t>
  </si>
  <si>
    <t>Caspia, A.</t>
  </si>
  <si>
    <t>Caspia,  Avshalom</t>
  </si>
  <si>
    <t>2-s2.0-85166410428</t>
  </si>
  <si>
    <t>Durban University of Technology</t>
  </si>
  <si>
    <t>Department of Finance and Information Management, Durban University of Technology, Durban, South Africa</t>
  </si>
  <si>
    <t>The Interplay Between Financial Literacy, Financial Technology and Financial Behaviour of High School Teachers in an Emerging Economy</t>
  </si>
  <si>
    <t>2-s2.0-85143871534</t>
  </si>
  <si>
    <t>Nzama, S.</t>
  </si>
  <si>
    <t>Nzama,  Smangele</t>
  </si>
  <si>
    <t>Department of Financial Accounting, Durban University of Technology, Durban, South Africa</t>
  </si>
  <si>
    <t>Financial literacy and SME loan repayments in South Africa during the COVID-19 era</t>
  </si>
  <si>
    <t>Stainbank, L.J.</t>
  </si>
  <si>
    <t>Stainbank,  Lesley June</t>
  </si>
  <si>
    <t>Nyide, C.J.</t>
  </si>
  <si>
    <t>Nyide,  Celani John</t>
  </si>
  <si>
    <t>2-s2.0-85184496416</t>
  </si>
  <si>
    <t>Gumbo, L.</t>
  </si>
  <si>
    <t>Gumbo,  Lilian</t>
  </si>
  <si>
    <t>Department of Entrepreneurial Studies and Management, Durban University of Technology, Durban, South Africa</t>
  </si>
  <si>
    <t>Financial literacy competencies of women in agribusiness and their financial experiences during a pandemic</t>
  </si>
  <si>
    <t>Abraham, A.</t>
  </si>
  <si>
    <t>Abraham,  Adeniran</t>
  </si>
  <si>
    <t>Faculty of Management Sciences, Durban University of Technology, Durban, South Africa</t>
  </si>
  <si>
    <t>Msomi, T.S.</t>
  </si>
  <si>
    <t>Msomi,  Thabiso Sthembiso</t>
  </si>
  <si>
    <t>Department of Management Accounting, Durban University of Technology, Durban, South Africa</t>
  </si>
  <si>
    <t>2-s2.0-85191134462</t>
  </si>
  <si>
    <t>Zogli, L.-K.J.</t>
  </si>
  <si>
    <t>Zogli,  Luther King Junior</t>
  </si>
  <si>
    <t>Durban University of Technology, Durban, South Africa</t>
  </si>
  <si>
    <t>Exploring perceptions of street traders about transitioning from informal to formal sectors in Durban's Central Business District, South Africa</t>
  </si>
  <si>
    <t>2-s2.0-85162177098</t>
  </si>
  <si>
    <t>Mhlongo, T.</t>
  </si>
  <si>
    <t>Mhlongo,  Thabisile</t>
  </si>
  <si>
    <t>Department of Leadership and Complexity, Durban University of Technology, Durban, South Africa</t>
  </si>
  <si>
    <t>Challenges faced by small, medium and micro enterprises in Gauteng: A case for entrepreneurial leadership as an essential tool for success</t>
  </si>
  <si>
    <t>2-s2.0-105009273412</t>
  </si>
  <si>
    <t>Naidoo, P.</t>
  </si>
  <si>
    <t>Naidoo,  Paulene</t>
  </si>
  <si>
    <t>Department of Public Relations Management, Durban University of Technology, Durban, South Africa</t>
  </si>
  <si>
    <t>Strategic Communication for Financial Inclusion and Economic Empowerment in Developing Countries</t>
  </si>
  <si>
    <t>Dhobha, H.</t>
  </si>
  <si>
    <t>Dhobha,  Hummerly</t>
  </si>
  <si>
    <t>2-s2.0-85188517805</t>
  </si>
  <si>
    <t>Mvunabandi, J.D.</t>
  </si>
  <si>
    <t>Mvunabandi,  Jean Damascene</t>
  </si>
  <si>
    <t>Financial literacy status among non-government organisations’ financial managers in Kwazulu- Natal-South Africa</t>
  </si>
  <si>
    <t>Marimuthu, F.</t>
  </si>
  <si>
    <t>Marimuthu,  Ferina</t>
  </si>
  <si>
    <t>Mkhize, M.B.</t>
  </si>
  <si>
    <t>Mkhize,  Mondli B.</t>
  </si>
  <si>
    <t>2-s2.0-85207585322</t>
  </si>
  <si>
    <t>Damiyano, D.</t>
  </si>
  <si>
    <t>Damiyano,  David</t>
  </si>
  <si>
    <t>Durban University of Technology
Nelson Mandela University</t>
  </si>
  <si>
    <t>Durban University of Technology, Durban, South Africa, Nelson Mandela University, Gqeberha, Eastern Cape, South Africa</t>
  </si>
  <si>
    <t>Sustainable Social Services Financing for Local Governments</t>
  </si>
  <si>
    <t>2-s2.0-84937431930</t>
  </si>
  <si>
    <t>Pg Hj Md Salleh, A.M.H.A.P.M.</t>
  </si>
  <si>
    <t>Pg Hj Md Salleh,  Pg Hasnol Alwee</t>
  </si>
  <si>
    <t>Durham (University implied)</t>
  </si>
  <si>
    <t>Faculty of Social Sciences &amp; Health, Durham, County Durham, United Kingdom</t>
  </si>
  <si>
    <t>A comparison on financial literacy between welfare recipients and non-welfare recipients in Brunei</t>
  </si>
  <si>
    <t>2-s2.0-85079355111</t>
  </si>
  <si>
    <t>Kumar, K.</t>
  </si>
  <si>
    <t>Kumar,  Kamlesh</t>
  </si>
  <si>
    <t>78</t>
  </si>
  <si>
    <t>Durham University</t>
  </si>
  <si>
    <t>Durham University Business School, Durham, County Durham, United Kingdom</t>
  </si>
  <si>
    <t>Financial literacy and fraud detection*</t>
  </si>
  <si>
    <t>Engels, C.</t>
  </si>
  <si>
    <t>Engels,  Christian</t>
  </si>
  <si>
    <t>2-s2.0-85168931455</t>
  </si>
  <si>
    <t>Ahmed, H.</t>
  </si>
  <si>
    <t>Ahmed,  Habib</t>
  </si>
  <si>
    <t>Durham University, Durham, County Durham, United Kingdom</t>
  </si>
  <si>
    <t>Supporting SMEs Financial Resilience during Crises: A Framework to Evaluate the Effectiveness of Financial Literacy Programs Targeting SMEs</t>
  </si>
  <si>
    <t>2-s2.0-85191640529</t>
  </si>
  <si>
    <t>Nanwani, S.</t>
  </si>
  <si>
    <t>Nanwani,  Suresh</t>
  </si>
  <si>
    <t>School of Government and International Affairs, Durham University, Durham, County Durham, United Kingdom, Center for Effective Dispute Resolution, United Kingdom</t>
  </si>
  <si>
    <t>INTRODUCTION TO THE ECONOMIC SECTOR</t>
  </si>
  <si>
    <t>2-s2.0-84977512929</t>
  </si>
  <si>
    <t>Inclusive Islamic financial planning: a conceptual framework</t>
  </si>
  <si>
    <t>Philip, D.</t>
  </si>
  <si>
    <t>Philip,  Dennis</t>
  </si>
  <si>
    <t>2-s2.0-105018155603</t>
  </si>
  <si>
    <t>Lai, K.P.Y.</t>
  </si>
  <si>
    <t>Lai,  Karen P.Y.</t>
  </si>
  <si>
    <t>Department of Geography, Durham University, Durham, County Durham, United Kingdom</t>
  </si>
  <si>
    <t>FinTech: Making finance fun</t>
  </si>
  <si>
    <t>Hai, H.T.</t>
  </si>
  <si>
    <t>Hai,  Phan Thanh</t>
  </si>
  <si>
    <t>Duy Tan University</t>
  </si>
  <si>
    <t>School of Business and Economics, Duy Tan University, Da Nang, Viet Nam</t>
  </si>
  <si>
    <t>Nguyen, D.N.</t>
  </si>
  <si>
    <t>Nguyen,  Diep Ngoc</t>
  </si>
  <si>
    <t>Institute of Theoretical and Applied Research, Duy Tan University, Da Nang, Viet Nam, School of Business and Economics, Duy Tan University, Da Nang, Viet Nam</t>
  </si>
  <si>
    <t>2-s2.0-85202776238</t>
  </si>
  <si>
    <t>Nguyen, N.-D.</t>
  </si>
  <si>
    <t>Nguyen,  Ngoc Diep</t>
  </si>
  <si>
    <t>Assessment of the Factors Impacting the Financial Management Skills among University Students: The Moderating Effect of Financial Education</t>
  </si>
  <si>
    <t>Ha, G.H.</t>
  </si>
  <si>
    <t>Ha,  Giang Hai</t>
  </si>
  <si>
    <t>2-s2.0-105002059784</t>
  </si>
  <si>
    <t>Ahmad,  Zeshan</t>
  </si>
  <si>
    <t>Department of Business Management, Duy Tan University, Da Nang, Viet Nam</t>
  </si>
  <si>
    <t>Agile mindset and digital innovation: creative centrality, fintech usage, financial literacy, and the “not-invented-here” syndrome</t>
  </si>
  <si>
    <t>2-s2.0-85148614958</t>
  </si>
  <si>
    <t>Cetinkaya, F.Ç.</t>
  </si>
  <si>
    <t>Cetinkaya,  Fatih Çetin</t>
  </si>
  <si>
    <t>Düzce Üniversitesi</t>
  </si>
  <si>
    <t>Düzce Üniversitesi, Duzce, Turkey</t>
  </si>
  <si>
    <t>Improving financial literacy through interactive read-aloud with children’s picture books</t>
  </si>
  <si>
    <t>2-s2.0-85183171340</t>
  </si>
  <si>
    <t>Leporati, M.</t>
  </si>
  <si>
    <t>Leporati,  Marcelo</t>
  </si>
  <si>
    <t>EAE Business School</t>
  </si>
  <si>
    <t>EAE Business School, Barcelona, Barcelona, Spain</t>
  </si>
  <si>
    <t>Senior entrepreneurship in Latin America: evaluation and support from entrepreneurship ecosystems approach</t>
  </si>
  <si>
    <t>2-s2.0-85195485622</t>
  </si>
  <si>
    <t>Eckert, C.</t>
  </si>
  <si>
    <t>Eckert,  Christine</t>
  </si>
  <si>
    <t>EBS Universität für Wirtschaft und Recht</t>
  </si>
  <si>
    <t>EBS Universität für Wirtschaft und Recht, Oestrich-Winkel, Hessen, Germany, UTS Business School, Sydney, NSW, Australia</t>
  </si>
  <si>
    <t>The impact of mortgage broker use on borrower confusion and preferences</t>
  </si>
  <si>
    <t>2-s2.0-85137181005</t>
  </si>
  <si>
    <t>Chen,  Junji</t>
  </si>
  <si>
    <t>ECUST</t>
  </si>
  <si>
    <t>ECUST School of Business, Shanghai, China</t>
  </si>
  <si>
    <t>Design of the Financial Management Platform for College Students Based on Collaborative Filtering Recommendation Algorithm</t>
  </si>
  <si>
    <t>Wang, H.</t>
  </si>
  <si>
    <t>Wang,  Hengyi</t>
  </si>
  <si>
    <t>2-s2.0-85215532747</t>
  </si>
  <si>
    <t>Valderrey, F.</t>
  </si>
  <si>
    <t>Valderrey,  Francisco</t>
  </si>
  <si>
    <t>EGADE Business School</t>
  </si>
  <si>
    <t>EGADE Business School, San Pedro Garza Garcia, NLE, Mexico</t>
  </si>
  <si>
    <t>The Role of Steemit as a Blockchain-Based Platform in Fostering Digital Financial Activism and Community Engagement</t>
  </si>
  <si>
    <t>2-s2.0-105011518100</t>
  </si>
  <si>
    <t>Ramirez-Montoya, M.-S.</t>
  </si>
  <si>
    <t>Ramirez-Montoya,  Maria Soledad</t>
  </si>
  <si>
    <t>Institute for the Future of Education, EGADE Business School, San Pedro Garza Garcia, NLE, Mexico</t>
  </si>
  <si>
    <t>Serious Games Affordances in Financial Complex Scenarios: An Activity Theory Analysis</t>
  </si>
  <si>
    <t>2-s2.0-85198699174</t>
  </si>
  <si>
    <t>Ramirez-Montoya, M.S.</t>
  </si>
  <si>
    <t>Financial literacy to develop complex thinking skills: quantitative measurement in Mexican women entrepreneurs</t>
  </si>
  <si>
    <t>Trigos Salazar, F.</t>
  </si>
  <si>
    <t>Trigos Salazar,  Federico</t>
  </si>
  <si>
    <t>Mabrouk, H.</t>
  </si>
  <si>
    <t>Mabrouk,  Hatem</t>
  </si>
  <si>
    <t>Amorós, J.E.</t>
  </si>
  <si>
    <t>Amorós,  José Ernesto</t>
  </si>
  <si>
    <t>EGADE Business School
Universidad del Desarrollo</t>
  </si>
  <si>
    <t>EGADE Business School, San Pedro Garza Garcia, NLE, Mexico, Facultad de Economía y Negocios, Universidad del Desarrollo, Concepcion, BI, Chile</t>
  </si>
  <si>
    <t>Chile</t>
  </si>
  <si>
    <t>2-s2.0-85107121857</t>
  </si>
  <si>
    <t>Guiso, L.</t>
  </si>
  <si>
    <t>Guiso,  Luigi</t>
  </si>
  <si>
    <t>EIEF (NA for texts without a university)</t>
  </si>
  <si>
    <t>EIEF, Rome, Lazio, Italy, Centre for Economic Policy Research, London, London, United Kingdom</t>
  </si>
  <si>
    <t>The cost of steering in financial markets: Evidence from the mortgage market</t>
  </si>
  <si>
    <t>Pozzi, A.</t>
  </si>
  <si>
    <t>Pozzi,  Andrea</t>
  </si>
  <si>
    <t>2-s2.0-85065184880</t>
  </si>
  <si>
    <t>Welfens, P.J.J.</t>
  </si>
  <si>
    <t>Welfens,  Paul J.J.</t>
  </si>
  <si>
    <t>EIIW</t>
  </si>
  <si>
    <t>The European Institute for international Economic Relations (EIIW), United Kingdom</t>
  </si>
  <si>
    <t>Introduction</t>
  </si>
  <si>
    <t>2-s2.0-85048465560</t>
  </si>
  <si>
    <t>Shina, I.</t>
  </si>
  <si>
    <t>Shina,  Inga</t>
  </si>
  <si>
    <t>EKA University of Applied Sciences</t>
  </si>
  <si>
    <t>EKA University of Applied Sciences, Riga, Latvia</t>
  </si>
  <si>
    <t>Financial knowledge of youth in Latvia: Pilot survey results</t>
  </si>
  <si>
    <t>Veidenberga, Z.</t>
  </si>
  <si>
    <t>Veidenberga,  Zane</t>
  </si>
  <si>
    <t>Titko, J.</t>
  </si>
  <si>
    <t>Titko,  Jelena</t>
  </si>
  <si>
    <t>2-s2.0-85212700378</t>
  </si>
  <si>
    <t>Salloum, C.</t>
  </si>
  <si>
    <t>Salloum,  Charbel C.</t>
  </si>
  <si>
    <t>EM Normandie</t>
  </si>
  <si>
    <t>Métis Lab, EM Normandie, Le Havre, Normandie, France</t>
  </si>
  <si>
    <t>Institutional dynamics and governance structures in shaping CSR, social entrepreneurship, and private equity investment</t>
  </si>
  <si>
    <t>2-s2.0-85128878911</t>
  </si>
  <si>
    <t>Cantos, J.P.B.</t>
  </si>
  <si>
    <t>Cantos,  Jahaira Paola Buñay</t>
  </si>
  <si>
    <t>EMAPAD-EP</t>
  </si>
  <si>
    <t>EMAPAD-EP, Ecuador</t>
  </si>
  <si>
    <t>Ecuador</t>
  </si>
  <si>
    <t>THE EVALUATION OF INVESTMENT PROJECTS IN THE FINANCIAL EDUCATION OF UNIVERSITY STUDENTS; LA EVALUACIÓN DE PROYECTOS DE INVERSIÓN EN LA FORMACIÓN FINANCIERA DE LOS ESTUDIANTES NIVERSITARIOS</t>
  </si>
  <si>
    <t>2-s2.0-84899557195</t>
  </si>
  <si>
    <t>Calcagno, R.</t>
  </si>
  <si>
    <t>Calcagno,  Riccardo</t>
  </si>
  <si>
    <t>EMLYON Business School</t>
  </si>
  <si>
    <t>EMLYON Business School, Ecully, France</t>
  </si>
  <si>
    <t>Do more financially literate households invest less in housing? Evidence from Italy</t>
  </si>
  <si>
    <t>2-s2.0-85021023159</t>
  </si>
  <si>
    <t>To trust is good, but to control is better: How investors discipline financial advisors’ activity</t>
  </si>
  <si>
    <t>2-s2.0-85078312856</t>
  </si>
  <si>
    <t>Alperovych, Y.</t>
  </si>
  <si>
    <t>Alperovych,  Yan</t>
  </si>
  <si>
    <t>Financial Literacy and Entrepreneurship</t>
  </si>
  <si>
    <t>Quas, A.</t>
  </si>
  <si>
    <t>Quas,  Anita</t>
  </si>
  <si>
    <t>EMLYON Business School, Ecully, France, Università degli Studi di Milano, Milan, MI, Italy</t>
  </si>
  <si>
    <t>2-s2.0-105002895114</t>
  </si>
  <si>
    <t>Corgnet, B.</t>
  </si>
  <si>
    <t>Corgnet,  Brice</t>
  </si>
  <si>
    <t>Financial forecasting in the lab and the field: Qualified professionals vs. smart students</t>
  </si>
  <si>
    <t>2-s2.0-85165174401</t>
  </si>
  <si>
    <t>Department of Accounting and Corporate Finance, EMLYON Business School, Ecully, France</t>
  </si>
  <si>
    <t>Entrepreneurs on their financial literacy: evidence from the Netherlands</t>
  </si>
  <si>
    <t>2-s2.0-84922281009</t>
  </si>
  <si>
    <t>Financial literacy and the demand for financial advice</t>
  </si>
  <si>
    <t>El-Abiad, Z.</t>
  </si>
  <si>
    <t>El-Abiad,  Zouhour</t>
  </si>
  <si>
    <t>ESA Business School</t>
  </si>
  <si>
    <t>ESA Business School, Beirut, Lebanon</t>
  </si>
  <si>
    <t>2-s2.0-84989336208</t>
  </si>
  <si>
    <t>Sánchez González, P.</t>
  </si>
  <si>
    <t>Sánchez González,  Pilar</t>
  </si>
  <si>
    <t>ESIC Business &amp; Marketing School</t>
  </si>
  <si>
    <t>ESIC Business &amp; Marketing School, Madrid, Spain</t>
  </si>
  <si>
    <t>Communication to its customers banking: Evolution and the alternative model of Islamic banking; La comunicación de la banca hacia sus clientes: evolución y el modelo alternativo de la banca islámica</t>
  </si>
  <si>
    <t>2-s2.0-84894263003</t>
  </si>
  <si>
    <t>Communication to its customers banking: Evolution and the alternative model of Islamic banking; La comunicación de la banca hacia sus clientes: Evolución y el modelo alternativo de la banca Islámica</t>
  </si>
  <si>
    <t>Gómez, A.G.</t>
  </si>
  <si>
    <t>Gómez,  Andrés</t>
  </si>
  <si>
    <t>428</t>
  </si>
  <si>
    <t>ESIC University</t>
  </si>
  <si>
    <t>ESIC University, Madrid, Spain</t>
  </si>
  <si>
    <t>Gómez-Olmedo, A.M.</t>
  </si>
  <si>
    <t>Gómez-Olmedo,  Ana María</t>
  </si>
  <si>
    <t>2-s2.0-105002182299</t>
  </si>
  <si>
    <t>MartÍnez-Gonzalo, J.-M.</t>
  </si>
  <si>
    <t>MartÍnez-Gonzalo,  Jóse Maria</t>
  </si>
  <si>
    <t>ESIC University, Madrid, Spain, ESIC Business &amp; Marketing School, Madrid, Spain</t>
  </si>
  <si>
    <t>Financial literacy and planning: assessing risk impacts on premarital young couples</t>
  </si>
  <si>
    <t>González-Rodrigo, E.</t>
  </si>
  <si>
    <t>González-Rodrigo,  Elena</t>
  </si>
  <si>
    <t>2-s2.0-85189064466</t>
  </si>
  <si>
    <t>Hernandez, A.H.H.</t>
  </si>
  <si>
    <t>Hernandez,  Adolfo Hernando</t>
  </si>
  <si>
    <t>ESMIC (General José María Córdova)</t>
  </si>
  <si>
    <t>Escuela Militar de Cadetes “General José María Córdova” (ESMIC), Bogota, Colombia</t>
  </si>
  <si>
    <t>Impact of the development of skills in resilience and financial education in the professional development of military personnel: To face VUCA environments</t>
  </si>
  <si>
    <t>Ardila, A.D.A.</t>
  </si>
  <si>
    <t>Ardila,  Albert Dario Arias</t>
  </si>
  <si>
    <t>2-s2.0-85055861294</t>
  </si>
  <si>
    <t>Mette, F.M.B.</t>
  </si>
  <si>
    <t>Mette,  Frederike Monika Budiner</t>
  </si>
  <si>
    <t>ESPM</t>
  </si>
  <si>
    <t>ESPM Sul, Porto, Brazil</t>
  </si>
  <si>
    <t>Explanatory mechanisms of the decision to buy on credit: The role of materialism, impulsivity and financial knowledge</t>
  </si>
  <si>
    <t>2-s2.0-85194283694</t>
  </si>
  <si>
    <t>Higher School of Advertising and Marketing, ESPM, Sao Paulo, SP, Brazil</t>
  </si>
  <si>
    <t>PERCEIVED FINANCIAL WELL-BEING AS ANTECEDENT OF PSYCHOLOGICAL WELL-BEING: EVIDENCE FROM BRAZIL; BEM-ESTAR FINANCEIRO PERCEBIDO COMO ANTECEDENTES DO BEM-ESTAR PSICOLÓGICO: EVIDÊNCIAS DO BRASIL</t>
  </si>
  <si>
    <t>Ponchio, M.C.</t>
  </si>
  <si>
    <t>Ponchio,  Mateus Canniatti</t>
  </si>
  <si>
    <t>ESPM-SP</t>
  </si>
  <si>
    <t>ESPM-SP, Sao Paulo, Brazil</t>
  </si>
  <si>
    <t>2-s2.0-68149138570</t>
  </si>
  <si>
    <t>Lunn, P.D.</t>
  </si>
  <si>
    <t>Lunn,  Peter D.</t>
  </si>
  <si>
    <t>ESRI (NA if no university is present)</t>
  </si>
  <si>
    <t>Economic and Social Research Institute Ireland, Dublin, Ireland, Economic and Social Research Institute Ireland, Dublin, Ireland</t>
  </si>
  <si>
    <t>The misperception of inflation by Irish consumers</t>
  </si>
  <si>
    <t>Duffy, D.</t>
  </si>
  <si>
    <t>Duffy,  David</t>
  </si>
  <si>
    <t>Monne, J.</t>
  </si>
  <si>
    <t>Monne,  Jerome</t>
  </si>
  <si>
    <t>ESSCA School of Management</t>
  </si>
  <si>
    <t>ESSCA School of Management, Angers, Pays-de-la-Loire, France</t>
  </si>
  <si>
    <t>2-s2.0-85178206403</t>
  </si>
  <si>
    <t>Talpur, Q.-U.-A.</t>
  </si>
  <si>
    <t>Talpur,  Qurat Ul Ain</t>
  </si>
  <si>
    <t>Impact of financial literacy on financial inclusion and household financial decisions: exploring the role of ICTs</t>
  </si>
  <si>
    <t>2-s2.0-85138765451</t>
  </si>
  <si>
    <t>Meunier, L.</t>
  </si>
  <si>
    <t>Meunier,  Luc</t>
  </si>
  <si>
    <t>Misconceptions about socially responsible investments</t>
  </si>
  <si>
    <t>2-s2.0-85191146445</t>
  </si>
  <si>
    <t>Stock Market Participation: When No Priming Works Best</t>
  </si>
  <si>
    <t>Tatarnikova, O.</t>
  </si>
  <si>
    <t>Tatarnikova,  Olga</t>
  </si>
  <si>
    <t>2-s2.0-84903800668</t>
  </si>
  <si>
    <t>Quinlan, T.K.</t>
  </si>
  <si>
    <t>Quinlan,  Tim Kc</t>
  </si>
  <si>
    <t>ETC Foundation (official name not specified</t>
  </si>
  <si>
    <t>ETC Foundation, Leusden, Netherlands,</t>
  </si>
  <si>
    <t>Practicalities and challenges in re-orienting the health system in Zambia for treating chronic conditions</t>
  </si>
  <si>
    <t>2-s2.0-85189785532</t>
  </si>
  <si>
    <t>Wekhof, T.</t>
  </si>
  <si>
    <t>Wekhof,  Tobias</t>
  </si>
  <si>
    <t>ETH Zürich</t>
  </si>
  <si>
    <t>ETH Zürich, Zurich, ZH, Switzerland</t>
  </si>
  <si>
    <t>Sustainable finance literacy and the determinants of sustainable investing</t>
  </si>
  <si>
    <t>2-s2.0-85082687574</t>
  </si>
  <si>
    <t>Srinivasan, S.</t>
  </si>
  <si>
    <t>Srinivasan,  Suchita</t>
  </si>
  <si>
    <t>Energy-related financial literacy and bounded rationality in appliance replacement attitudes: Evidence from Nepal</t>
  </si>
  <si>
    <t>2-s2.0-84856027205</t>
  </si>
  <si>
    <t>Belting, J.M.</t>
  </si>
  <si>
    <t>Belting,  Julia M.</t>
  </si>
  <si>
    <t>Department of Management, Technology and Economics, ETH Zürich, Zurich, ZH, Switzerland</t>
  </si>
  <si>
    <t>Investment risk - The perspective of individual investors</t>
  </si>
  <si>
    <t>2-s2.0-85101300852</t>
  </si>
  <si>
    <t>Daminato, C.</t>
  </si>
  <si>
    <t>Daminato,  Claudio</t>
  </si>
  <si>
    <t>Empower the consumer! energy-related financial literacy and its implications for economic decision making</t>
  </si>
  <si>
    <t>2-s2.0-85104056118</t>
  </si>
  <si>
    <t>Boogen, N.</t>
  </si>
  <si>
    <t>Boogen,  Nina</t>
  </si>
  <si>
    <t>Energy efficiency and the role of energy-related financial literacy: evidence from the European residential sector</t>
  </si>
  <si>
    <t>Kumar,  Nilkanth</t>
  </si>
  <si>
    <t>Obrist, A.</t>
  </si>
  <si>
    <t>Obrist,  Adrian</t>
  </si>
  <si>
    <t>Filippini, M.</t>
  </si>
  <si>
    <t>Filippini,  Massimo</t>
  </si>
  <si>
    <t>ETH Zürich
Università della Svizzera italiana</t>
  </si>
  <si>
    <t>ETH Zürich, Zurich, ZH, Switzerland, Università della Svizzera italiana, Lugano, TI, Switzerland</t>
  </si>
  <si>
    <t>Seebeck, A.</t>
  </si>
  <si>
    <t>Seebeck,  Andreas</t>
  </si>
  <si>
    <t>EURO-FH</t>
  </si>
  <si>
    <t>EURO-FH - Europäische Fernhochschule Hamburg, Hamburg, Germany</t>
  </si>
  <si>
    <t>Alfredo, K.</t>
  </si>
  <si>
    <t>Alfredo,  Katherine A.</t>
  </si>
  <si>
    <t>Earth Institute (No specific university mentioned, hence NA)</t>
  </si>
  <si>
    <t>Earth Institute, New York, NY, United States</t>
  </si>
  <si>
    <t>2-s2.0-84905165197</t>
  </si>
  <si>
    <t>Kauffmann, P.J.</t>
  </si>
  <si>
    <t>Kauffmann,  Paul J.</t>
  </si>
  <si>
    <t>East Carolina University</t>
  </si>
  <si>
    <t>Department of Engineering, East Carolina University, Greenville, NC, United States</t>
  </si>
  <si>
    <t>Engineering economics as a general education course to expand quantitative and financial literacy</t>
  </si>
  <si>
    <t>2-s2.0-84903460901</t>
  </si>
  <si>
    <t>Rappleyea, D.L.</t>
  </si>
  <si>
    <t>Rappleyea,  Damon L.</t>
  </si>
  <si>
    <t>Department of Child Development and Family Relations, East Carolina University, Greenville, NC, United States</t>
  </si>
  <si>
    <t>Training Considerations for MFTs in Couple and Financial Counseling</t>
  </si>
  <si>
    <t>Taylor, A.C.</t>
  </si>
  <si>
    <t>Taylor,  Alan C.</t>
  </si>
  <si>
    <t>2-s2.0-84888060862</t>
  </si>
  <si>
    <t>Swanson, M.S.</t>
  </si>
  <si>
    <t>Swanson,  Melvin S.</t>
  </si>
  <si>
    <t>College of Nursing, East Carolina University, Greenville, NC, United States</t>
  </si>
  <si>
    <t>College Students and Credit Card Use: The Role of Parents, Work Experience, Financial Knowledge, and Credit Card Attitudes</t>
  </si>
  <si>
    <t>Wilck, J.</t>
  </si>
  <si>
    <t>Wilck,  Joseph H.</t>
  </si>
  <si>
    <t>Jorgensen, B.L.</t>
  </si>
  <si>
    <t>Jorgensen,  Bryce L.</t>
  </si>
  <si>
    <t>2-s2.0-85065090321</t>
  </si>
  <si>
    <t>Manda, A.K.</t>
  </si>
  <si>
    <t>Manda,  Alex K.</t>
  </si>
  <si>
    <t>Department of Geological Sciences, East Carolina University, Greenville, NC, United States, Institute for Coastal Science and Policy, East Carolina University, Greenville, NC, United States</t>
  </si>
  <si>
    <t>Analytic Hierarchy Process to Weigh Groundwater Management Criteria in Coastal Regions</t>
  </si>
  <si>
    <t>2-s2.0-84955256089</t>
  </si>
  <si>
    <t>Fang,  Xiangming</t>
  </si>
  <si>
    <t>Biostatistics, East Carolina University, Greenville, NC, United States</t>
  </si>
  <si>
    <t>The Financial Behavior of Emerging Adults: A Family Financial Socialization Approach</t>
  </si>
  <si>
    <t>2-s2.0-84994107948</t>
  </si>
  <si>
    <t>Foster, D.</t>
  </si>
  <si>
    <t>Foster,  Diane</t>
  </si>
  <si>
    <t>Department of Human Development and Family Science, East Carolina University, Greenville, NC, United States, College of Arts &amp; Sciences, Chapel Hill, NC, United States</t>
  </si>
  <si>
    <t>Financial Attitudes and Responsible Spending Behavior of Emerging Adults: Does Geographic Location Matter?</t>
  </si>
  <si>
    <t>Jensen, J.F.</t>
  </si>
  <si>
    <t>Jensen,  Jakob F.</t>
  </si>
  <si>
    <t>Department of Human Development and Family Science, East Carolina University, Greenville, NC, United States</t>
  </si>
  <si>
    <t>2-s2.0-85139302515</t>
  </si>
  <si>
    <t>Klein, W.A.</t>
  </si>
  <si>
    <t>Klein,  Wendy A.</t>
  </si>
  <si>
    <t>Coastal Resources Management Program, East Carolina University, Greenville, NC, United States, Department of Geological Sciences, East Carolina University, Greenville, NC, United States, Institute for Coastal Science and Policy, East Carolina University, Greenville, NC, United States</t>
  </si>
  <si>
    <t>Moran, M.E.</t>
  </si>
  <si>
    <t>Moran,  Mary</t>
  </si>
  <si>
    <t>Medical Family Therapy Program, East Carolina University, Greenville, NC, United States</t>
  </si>
  <si>
    <t>2-s2.0-77956507583</t>
  </si>
  <si>
    <t>Financial literacy of young adults: The importance of parental socialization</t>
  </si>
  <si>
    <t>East Carolina University
Auburn University</t>
  </si>
  <si>
    <t>Department of Human Development and Family Science, East Carolina University, Greenville, NC, United States, Department of Human Development and Family Studies, Auburn University, Auburn, AL, United States</t>
  </si>
  <si>
    <t>2-s2.0-85116448322</t>
  </si>
  <si>
    <t>Wang,  Changbo</t>
  </si>
  <si>
    <t>East China Normal University</t>
  </si>
  <si>
    <t>East China Normal University, Shanghai, China</t>
  </si>
  <si>
    <t>Industry Chain Graph Building Based on Text Semantic Association Mining</t>
  </si>
  <si>
    <t>2-s2.0-105021809577</t>
  </si>
  <si>
    <t>Chen,  Cen</t>
  </si>
  <si>
    <t>School of Data Science and Engineering, East China Normal University, Shanghai, China</t>
  </si>
  <si>
    <t>Enhancing Portfolio Optimization via Heuristic-Guided Inverse Reinforcement Learning with Multi-Objective Reward and Graph-based Policy Learning</t>
  </si>
  <si>
    <t>2-s2.0-85216641298</t>
  </si>
  <si>
    <t>Duan, J.</t>
  </si>
  <si>
    <t>Duan,  Jinyun</t>
  </si>
  <si>
    <t>School of Psychology and Cognitive Science, East China Normal University, Shanghai, China</t>
  </si>
  <si>
    <t>Open up the poverty loop: The influence of social class on intertemporal choice</t>
  </si>
  <si>
    <t>Li,  Jipeng</t>
  </si>
  <si>
    <t>Zhang, W.</t>
  </si>
  <si>
    <t>Zhang,  Wenyi</t>
  </si>
  <si>
    <t>Sun, Y.</t>
  </si>
  <si>
    <t>Sun,  Yujing</t>
  </si>
  <si>
    <t>Wang,  Yanhao</t>
  </si>
  <si>
    <t>Zhao, M.</t>
  </si>
  <si>
    <t>Zhao,  Minghao</t>
  </si>
  <si>
    <t>Li, C.</t>
  </si>
  <si>
    <t>Li,  Chenhui</t>
  </si>
  <si>
    <t>Liang, F.</t>
  </si>
  <si>
    <t>Liang,  Fenghua</t>
  </si>
  <si>
    <t>East China Normal University
Shangrao Normal University (NA)</t>
  </si>
  <si>
    <t>School of Psychology and Cognitive Science, East China Normal University, Shanghai, China, School of Education Science, Shangrao Normal University, Shangrao, Jiangxi, China</t>
  </si>
  <si>
    <t>Mao, X.</t>
  </si>
  <si>
    <t>Mao,  Xupeng</t>
  </si>
  <si>
    <t>East China University of Science and Technology</t>
  </si>
  <si>
    <t>Department of Social Work, East China University of Science and Technology, Shanghai, China</t>
  </si>
  <si>
    <t>Wu, L.</t>
  </si>
  <si>
    <t>Wu,  Lihuan</t>
  </si>
  <si>
    <t>East China University of Science and Technology, Shanghai, China</t>
  </si>
  <si>
    <t>Wu,  Yilong</t>
  </si>
  <si>
    <t>School of Information Science and Engineering, East China University of Science and Technology, Shanghai, China</t>
  </si>
  <si>
    <t>2-s2.0-85050733622</t>
  </si>
  <si>
    <t>Wu,  Kaize</t>
  </si>
  <si>
    <t>School of Social and Public Administration, East China University of Science and Technology, Shanghai, China</t>
  </si>
  <si>
    <t>Research on urban residents’ acquisitions of second sets of housing from a life-course perspective</t>
  </si>
  <si>
    <t>Wen,  Xinxiu</t>
  </si>
  <si>
    <t>2-s2.0-85073300194</t>
  </si>
  <si>
    <t>Yuan, Y.</t>
  </si>
  <si>
    <t>Yuan,  Yiqing</t>
  </si>
  <si>
    <t>Financial literacy research in China: The progress and the role of social work</t>
  </si>
  <si>
    <t>2-s2.0-84938929927</t>
  </si>
  <si>
    <t>Zou, J.</t>
  </si>
  <si>
    <t>Zou,  Jie</t>
  </si>
  <si>
    <t>Eastern Illinois University</t>
  </si>
  <si>
    <t>Department of Physics, Eastern Illinois University, Charleston, IL, United States</t>
  </si>
  <si>
    <t>Mentoring undergraduate students in computational materials research</t>
  </si>
  <si>
    <t>Tipene-Leach, D.</t>
  </si>
  <si>
    <t>Tipene-Leach,  David C.</t>
  </si>
  <si>
    <t>Eastern Institute of Technology</t>
  </si>
  <si>
    <t>Research and Innovation Centre, Eastern Institute of Technology, Napier, HKB, New Zealand</t>
  </si>
  <si>
    <t>2-s2.0-85174112129</t>
  </si>
  <si>
    <t>Dunlap, S.</t>
  </si>
  <si>
    <t>Dunlap,  Scotty</t>
  </si>
  <si>
    <t>Eastern Kentucky University</t>
  </si>
  <si>
    <t>Eastern Kentucky University, Richmond, KY, United States</t>
  </si>
  <si>
    <t>How to Become a Successful College Student: The Tools, Habits, and Skills Needed to Foster College Readiness</t>
  </si>
  <si>
    <t>2-s2.0-85112723510</t>
  </si>
  <si>
    <t>Harter, C.</t>
  </si>
  <si>
    <t>Harter,  Cynthia Lay</t>
  </si>
  <si>
    <t>Breaking It Down: Disaggregated Personal Finance Test Scores of Teachers and Students</t>
  </si>
  <si>
    <t>2-s2.0-85119376708</t>
  </si>
  <si>
    <t>Martin, W.</t>
  </si>
  <si>
    <t>Martin,  William C.</t>
  </si>
  <si>
    <t>Eastern Washington University</t>
  </si>
  <si>
    <t>Department of Finance, Eastern Washington University, Cheney, WA, United States</t>
  </si>
  <si>
    <t>Effects of risk tolerance, financial literacy, and financial status on retirement planning</t>
  </si>
  <si>
    <t>2-s2.0-84986230252</t>
  </si>
  <si>
    <t>Loke, V.</t>
  </si>
  <si>
    <t>Loke,  Vernon</t>
  </si>
  <si>
    <t>School of Social Work, Eastern Washington University, Cheney, WA, United States</t>
  </si>
  <si>
    <t>Financial Capability and Asset Building in the Curricula: Student Perceptions</t>
  </si>
  <si>
    <t>2-s2.0-84924716446</t>
  </si>
  <si>
    <t>Eastern Washington University, Cheney, WA, United States</t>
  </si>
  <si>
    <t>Increasing youth financial capability: An evaluation of the mypath savings initiative</t>
  </si>
  <si>
    <t>Svoboda, D.</t>
  </si>
  <si>
    <t>Svoboda,  Deborah V.</t>
  </si>
  <si>
    <t>2-s2.0-84994083488</t>
  </si>
  <si>
    <t>Are Graduating Students Ready for Financial Aspects of Social Work Practice?</t>
  </si>
  <si>
    <t>2-s2.0-85079804178</t>
  </si>
  <si>
    <t>Preparing Social Work Faculty to Teach Financial Capability: Where We Stand</t>
  </si>
  <si>
    <t>2-s2.0-105002011572</t>
  </si>
  <si>
    <t>Study of Student Perspectives on Financial and Economic Content in the Social Work Curriculum</t>
  </si>
  <si>
    <t>2-s2.0-85208017986</t>
  </si>
  <si>
    <t>Javed, F.</t>
  </si>
  <si>
    <t>Javed,  Fawad D.</t>
  </si>
  <si>
    <t>Eastman Institute for Oral Health</t>
  </si>
  <si>
    <t>Department of Orthodontics and Dentofacial Orthopedics, Eastman Institute for Oral Health, Rochester, NY, United States</t>
  </si>
  <si>
    <t>“Expensive Sisters”</t>
  </si>
  <si>
    <t>Ahmed, Z.U.</t>
  </si>
  <si>
    <t>Ahmed,  Zain Uddin</t>
  </si>
  <si>
    <t>Department of Community Dentistry and Oral Disease Prevention, Eastman Institute for Oral Health, Rochester, NY, United States</t>
  </si>
  <si>
    <t>2-s2.0-85087789509</t>
  </si>
  <si>
    <t>Lüthi, C.</t>
  </si>
  <si>
    <t>Lüthi,  Christoph</t>
  </si>
  <si>
    <t>Eawag (Swiss Federal Institute of Aquatic Science and Technology)</t>
  </si>
  <si>
    <t>Department of Sanitation, Eawag - Swiss Federal Institute of Aquatic Science and Technology, Dubendorf, ZH, Switzerland</t>
  </si>
  <si>
    <t>Management recommendations for improving decentralized wastewater treatment by the food and beverage industries in Nigeria</t>
  </si>
  <si>
    <t>2-s2.0-85073251425</t>
  </si>
  <si>
    <t>Rudeloff, M.</t>
  </si>
  <si>
    <t>Rudeloff,  Michelle</t>
  </si>
  <si>
    <t>213</t>
  </si>
  <si>
    <t>Eberhard Karls Universität Tübingen</t>
  </si>
  <si>
    <t>Chair of Economic Education, Eberhard Karls Universität Tübingen, Tubingen, Baden-Wurttemberg, Germany</t>
  </si>
  <si>
    <t>The influence of informal learning opportunities on adolescents’ financial literacy</t>
  </si>
  <si>
    <t>2-s2.0-85219195499</t>
  </si>
  <si>
    <t>Haag, L.</t>
  </si>
  <si>
    <t>Haag,  Lucy</t>
  </si>
  <si>
    <t>The Gender Gap in Economic and Financial Literacy: A Review and Research Agenda</t>
  </si>
  <si>
    <t>2-s2.0-85125621300</t>
  </si>
  <si>
    <t>Oberrauch, L.</t>
  </si>
  <si>
    <t>Oberrauch,  Luis</t>
  </si>
  <si>
    <t>Eberhard Karls Universität Tübingen, Tubingen, Baden-Wurttemberg, Germany</t>
  </si>
  <si>
    <t>Cognitive ability, financial literacy, and narrow bracketing in time-preference elicitation</t>
  </si>
  <si>
    <t>2-s2.0-85144518492</t>
  </si>
  <si>
    <t>What a difference three years of economics education make: Evidence from lower stream schools in Germany</t>
  </si>
  <si>
    <t>Brahm, T.</t>
  </si>
  <si>
    <t>Brahm,  Taiga</t>
  </si>
  <si>
    <t>2-s2.0-85076750321</t>
  </si>
  <si>
    <t>Does gender matter for the use of learning opportunities? Potential explanation for the gender gap in financial literacy</t>
  </si>
  <si>
    <t>2-s2.0-85082314881</t>
  </si>
  <si>
    <t>Veer, T.</t>
  </si>
  <si>
    <t>Veer,  Theresa</t>
  </si>
  <si>
    <t>School of Business and Economics, Eberhard Karls Universität Tübingen, Tubingen, Baden-Wurttemberg, Germany</t>
  </si>
  <si>
    <t>Financial literacy and entrepreneurial risk aversion</t>
  </si>
  <si>
    <t>Economic Education, Eberhard Karls Universität Tübingen, Tubingen, Baden-Wurttemberg, Germany</t>
  </si>
  <si>
    <t>Pumptow, M.</t>
  </si>
  <si>
    <t>Pumptow,  Marina</t>
  </si>
  <si>
    <t>Riepe, J.</t>
  </si>
  <si>
    <t>Riepe,  Jan</t>
  </si>
  <si>
    <t>2-s2.0-85051210811</t>
  </si>
  <si>
    <t>Ossai, E.N.</t>
  </si>
  <si>
    <t>Ossai,  Edmund Ndudi</t>
  </si>
  <si>
    <t>Ebonyi State University</t>
  </si>
  <si>
    <t>Department of Community Medicine, Ebonyi State University, Abakaliki, Ebonyi, Nigeria</t>
  </si>
  <si>
    <t>Malaria knowledge and treatment practices in Enugu state, Nigeria: A qualitative study</t>
  </si>
  <si>
    <t>Dirke, F.</t>
  </si>
  <si>
    <t>Dirke,  Fatma</t>
  </si>
  <si>
    <t>Ebtn</t>
  </si>
  <si>
    <t>Ebtn, Belgium</t>
  </si>
  <si>
    <t>2-s2.0-85185333930</t>
  </si>
  <si>
    <t>Weisskopf, J.-P.</t>
  </si>
  <si>
    <t>Weisskopf,  Jean Philippe</t>
  </si>
  <si>
    <t>Ecole Hôtelière de Lausanne</t>
  </si>
  <si>
    <t>Ecole Hôtelière de Lausanne, Lausanne, VD, Switzerland</t>
  </si>
  <si>
    <t>Simplifying the complex: 10-K readability and asset structure</t>
  </si>
  <si>
    <t>2-s2.0-85147340897</t>
  </si>
  <si>
    <t>Berrich, O.</t>
  </si>
  <si>
    <t>Berrich,  Olfa</t>
  </si>
  <si>
    <t>Ecole Nationale d'Administration Publique</t>
  </si>
  <si>
    <t>Center for Research and Expertise in Evaluation (CREXE), Ecole Nationale d'Administration Publique, Quebec, QC, Canada</t>
  </si>
  <si>
    <t>Tunisian corporate bond market liquidity: a qualitative approach</t>
  </si>
  <si>
    <t>Chetioui, H.</t>
  </si>
  <si>
    <t>Chetioui,  Hajar</t>
  </si>
  <si>
    <t>Ecole Nationale de Commerce et de Gestion</t>
  </si>
  <si>
    <t>Ecole Nationale de Commerce et de Gestion, Université Sidi Mohamed Ben Abdellah, Fez, Fes-Meknes, Morocco</t>
  </si>
  <si>
    <t>2-s2.0-85146857749</t>
  </si>
  <si>
    <t>Onegina, V.</t>
  </si>
  <si>
    <t>Onegina,  Viktoriya</t>
  </si>
  <si>
    <t>Ecole Supérieure de Commerce de Clermont (Clermont-Ferrand, Auvergne-Rhone-Alpes, France)
State Biotechnological University (Kharkiv, Ukraine)</t>
  </si>
  <si>
    <t>Department of Finance, Ecole Supérieure de Commerce de Clermont, Clermont-Ferrand, Auvergne-Rhone-Alpes, France, Department of Global Economy, State Biotechnological University, Kharkiv, Ukraine</t>
  </si>
  <si>
    <t>DIGITALIZATION AND INFORMAL MSME: DIGITAL FINANCIAL INCLUSION FOR MSME DEVELOPMENT IN THE FORMAL ECONOMY</t>
  </si>
  <si>
    <t>Mongi, A.</t>
  </si>
  <si>
    <t>Mongi,  Arfaoui</t>
  </si>
  <si>
    <t>Ecole Supérieure de Commerce de Tunis</t>
  </si>
  <si>
    <t>Financial Methods Department, Ecole Supérieure de Commerce de Tunis, Manouba, Manouba, Tunisia</t>
  </si>
  <si>
    <t>2-s2.0-85091181657</t>
  </si>
  <si>
    <t>Belhassine, O.</t>
  </si>
  <si>
    <t>Belhassine,  Olfa</t>
  </si>
  <si>
    <t>Department of Finance and Accountancy, Ecole Supérieure de Commerce de Tunis, Manouba, Manouba, Tunisia</t>
  </si>
  <si>
    <t>Measuring financial literacy: a literature review</t>
  </si>
  <si>
    <t>2-s2.0-84939472102</t>
  </si>
  <si>
    <t>Debbich, M.</t>
  </si>
  <si>
    <t>Debbich,  Majdi</t>
  </si>
  <si>
    <t>Ecole d'Économie de Paris</t>
  </si>
  <si>
    <t>Banque de France, Paris, France, Ecole d’Économie de Paris, Paris, Ile-de-France, France</t>
  </si>
  <si>
    <t>Stockholding in France: the role of financial literacy and information</t>
  </si>
  <si>
    <t>Ecole d'Économie de Paris (Paris School of Economics)</t>
  </si>
  <si>
    <t>Banque de France, Paris, France, Ecole d’Économie de Paris, Paris, Ile-de-France, France, CNRS Centre National de la Recherche Scientifique, Paris, Ile-de-France, France</t>
  </si>
  <si>
    <t>Broihanne, M.-H.</t>
  </si>
  <si>
    <t>Broihanne,  Marie Héléne</t>
  </si>
  <si>
    <t>Ecole de Management Strasbourg</t>
  </si>
  <si>
    <t>Ecole de Management Strasbourg, Strasbourg, Grand Est, France</t>
  </si>
  <si>
    <t>2-s2.0-105005502436</t>
  </si>
  <si>
    <t>Hamelin, A.</t>
  </si>
  <si>
    <t>Hamelin,  Anaïs</t>
  </si>
  <si>
    <t>The effect of students’ financial literacy on entrepreneurial intention</t>
  </si>
  <si>
    <t>Plotkina, D.</t>
  </si>
  <si>
    <t>Plotkina,  Daria</t>
  </si>
  <si>
    <t>2-s2.0-105013334443</t>
  </si>
  <si>
    <t>Merli, M.</t>
  </si>
  <si>
    <t>Merli,  Maxime</t>
  </si>
  <si>
    <t>Subjective Financial Well-Being and Trust in Providers of Mobile Financial Services; Bien-être financier subjectif et confiance dans les fournisseurs de services financiers mobiles</t>
  </si>
  <si>
    <t>Pallud, J.</t>
  </si>
  <si>
    <t>Pallud,  Jessie</t>
  </si>
  <si>
    <t>2-s2.0-85116297233</t>
  </si>
  <si>
    <t>What drives retail portfolio exposure to ESG factors?</t>
  </si>
  <si>
    <t>2-s2.0-105001296034</t>
  </si>
  <si>
    <t>Biaou, G.</t>
  </si>
  <si>
    <t>Biaou,  Gauthier</t>
  </si>
  <si>
    <t>Ecole d’Agrobusiness et de Politiques Agricoles</t>
  </si>
  <si>
    <t>Ecole d’Agrobusiness et de Politiques Agricoles, Université Nationale d’Agriculture, Porto-Novo, Benin</t>
  </si>
  <si>
    <t>Importance of repayment capacity in the quantitative rationing of agricultural credit in Benin</t>
  </si>
  <si>
    <t>2-s2.0-85145198727</t>
  </si>
  <si>
    <t>Saputro, J.A.</t>
  </si>
  <si>
    <t>Saputro,  Julianto Agung</t>
  </si>
  <si>
    <t>Top 6%</t>
  </si>
  <si>
    <t>Economic Faculty, Kupang, Timor, Indonesia does not directly mention a specific university name. Therefore, the main university name cannot be extracted from the provided text. The answer is NA.</t>
  </si>
  <si>
    <t>Department of Accounting, Economics Faculty, Kupang, Timor, Indonesia</t>
  </si>
  <si>
    <t>Effect of gender as a moderating variable on financial vulnerability using hierarchical regressions: Survey evidence from Indonesian traditional market traders</t>
  </si>
  <si>
    <t>Sabandi, M.</t>
  </si>
  <si>
    <t>Sabandi,  Muhammad</t>
  </si>
  <si>
    <t>Economic Faculty, Kupang, Timor, Indonesia does not explicitly mention a specific university name. Therefore, the main university name cannot be determined from the given text and the result is NA.</t>
  </si>
  <si>
    <t>2-s2.0-85090520171</t>
  </si>
  <si>
    <t>Doan, M.D.</t>
  </si>
  <si>
    <t>Doan,  Minh Duc</t>
  </si>
  <si>
    <t>Economic and Business University</t>
  </si>
  <si>
    <t>Banking and Finance in Economic and Business University, Viet Nam</t>
  </si>
  <si>
    <t>The Correlation between Financial Literacy and Personal Saving Behavior in Vietnam</t>
  </si>
  <si>
    <t>Hapsoro, D.</t>
  </si>
  <si>
    <t>Hapsoro,  Dody</t>
  </si>
  <si>
    <t>Economics Faculty, Kupang, Timor, Indonesia does not contain a specific main university name. The presence of "Department of Accounting" suggests that there might be a university or institution hosting this department, but the text provided does not explicitly state the name of the university. Therefore, the answer is NA.</t>
  </si>
  <si>
    <t>DeRusha, W.</t>
  </si>
  <si>
    <t>DeRusha,  William</t>
  </si>
  <si>
    <t>EdX</t>
  </si>
  <si>
    <t>EdX, Cambridge, MA, United States</t>
  </si>
  <si>
    <t>2-s2.0-85120931140</t>
  </si>
  <si>
    <t>Knapton, H.</t>
  </si>
  <si>
    <t>Knapton,  Helena</t>
  </si>
  <si>
    <t>Edge Hill University</t>
  </si>
  <si>
    <t>Edge Hill University, Ormskirk, Lancashire, United Kingdom</t>
  </si>
  <si>
    <t>Teaching business, economics and enterprise 14-19</t>
  </si>
  <si>
    <t>Gurjee, J.</t>
  </si>
  <si>
    <t>Gurjee,  Jamila</t>
  </si>
  <si>
    <t>Law and Business at St.Mary's College in Blackburn, Edge Hill University, Ormskirk, Lancashire, United Kingdom</t>
  </si>
  <si>
    <t>Windram, B.</t>
  </si>
  <si>
    <t>Windram,  Brian</t>
  </si>
  <si>
    <t>Edinburgh Napier University</t>
  </si>
  <si>
    <t>School of Accounting, Economics and Statistics, Edinburgh Napier University, Edinburgh, Scotland, United Kingdom</t>
  </si>
  <si>
    <t>D’Alessandro, S.</t>
  </si>
  <si>
    <t>D’Alessandro,  Steven Peter</t>
  </si>
  <si>
    <t>529</t>
  </si>
  <si>
    <t>Edith Cowan University</t>
  </si>
  <si>
    <t>Edith Cowan University, Perth, WA, Australia</t>
  </si>
  <si>
    <t>2-s2.0-85217094451</t>
  </si>
  <si>
    <t>Redmond, J.</t>
  </si>
  <si>
    <t>Redmond,  Janice</t>
  </si>
  <si>
    <t>Exploring Self-Employed and Salaried Worker Retirement Plans</t>
  </si>
  <si>
    <t>Giles, M.</t>
  </si>
  <si>
    <t>Giles,  Margaret J.</t>
  </si>
  <si>
    <t>2-s2.0-84993019121</t>
  </si>
  <si>
    <t>Barrett, R.</t>
  </si>
  <si>
    <t>Barrett,  Rowena</t>
  </si>
  <si>
    <t>School of Management, Edith Cowan University, Perth, WA, Australia</t>
  </si>
  <si>
    <t>Understanding financial information used to assess small firm performance: An Australian qualitative study</t>
  </si>
  <si>
    <t>2-s2.0-84900407578</t>
  </si>
  <si>
    <t>Speelman, C.</t>
  </si>
  <si>
    <t>Speelman,  Craig Paul</t>
  </si>
  <si>
    <t>School of Psychology and Social Science, Edith Cowan University, Perth, WA, Australia</t>
  </si>
  <si>
    <t>The Relationship Between Personal Financial Wellness and Financial Wellbeing: A Structural Equation Modelling Approach</t>
  </si>
  <si>
    <t>2-s2.0-78449268824</t>
  </si>
  <si>
    <t>Gerrans, P.</t>
  </si>
  <si>
    <t>Gerrans,  Paul</t>
  </si>
  <si>
    <t>School of Accounting, Finance and Economics, Edith Cowan University, Perth, WA, Australia</t>
  </si>
  <si>
    <t>The role and relevance of domain knowledge, perceptions of planning importance, and risk tolerance in predicting savings intentions</t>
  </si>
  <si>
    <t>2-s2.0-85074031106</t>
  </si>
  <si>
    <t>Anokye, R.</t>
  </si>
  <si>
    <t>Anokye,  Reindolf</t>
  </si>
  <si>
    <t>Graduate Research School, Edith Cowan University, Perth, WA, Australia, Department of Health Promotion, Kwame Nkrumah University of Science &amp; Technology, Kumasi, Ghana</t>
  </si>
  <si>
    <t>Social Protection Policy or a Political Largesse: Disability Fund Efficacy Assessment and Roadblocks to Sustainable Development Goals</t>
  </si>
  <si>
    <t>2-s2.0-85061441504</t>
  </si>
  <si>
    <t>De Jong, G.</t>
  </si>
  <si>
    <t>De Jong,  Gideon</t>
  </si>
  <si>
    <t>School of Nursing and Midwifery, Edith Cowan University, Perth, WA, Australia</t>
  </si>
  <si>
    <t>Grounding participatory action research in rural Colombia: a demonstration study on youth financial inclusion</t>
  </si>
  <si>
    <t>Campitelli, G.</t>
  </si>
  <si>
    <t>Campitelli,  Guillermo</t>
  </si>
  <si>
    <t>2-s2.0-105017170709</t>
  </si>
  <si>
    <t>Afrifa-Yamoah, E.</t>
  </si>
  <si>
    <t>Afrifa-Yamoah,  Ebenezer</t>
  </si>
  <si>
    <t>School of Sciences, Edith Cowan University, Perth, WA, Australia</t>
  </si>
  <si>
    <t>The nexus of VSLA participation and financial inclusion among rural women entrepreneurs in Ghana</t>
  </si>
  <si>
    <t>2-s2.0-85049206165</t>
  </si>
  <si>
    <t>Suhud, U.</t>
  </si>
  <si>
    <t>Suhud,  Usep</t>
  </si>
  <si>
    <t>School of Business and Law, Edith Cowan University, Perth, WA, Australia</t>
  </si>
  <si>
    <t>Financial literacy and playing intention of financial literacy digital game</t>
  </si>
  <si>
    <t>Croy, G.</t>
  </si>
  <si>
    <t>Croy,  Gerry</t>
  </si>
  <si>
    <t>2-s2.0-85193039781</t>
  </si>
  <si>
    <t>Wilson, E.</t>
  </si>
  <si>
    <t>Wilson,  Ebhotemhen</t>
  </si>
  <si>
    <t>Edo State University</t>
  </si>
  <si>
    <t>Edo State University, Iyamho, Nigeria</t>
  </si>
  <si>
    <t>Investing in Rural Agriculture in the Face of Innovative Financial Services: Does Financial Literacy Matter in Nigeria?</t>
  </si>
  <si>
    <t>2-s2.0-105019361548</t>
  </si>
  <si>
    <t>Appah, E.</t>
  </si>
  <si>
    <t>Appah,  Emmanuel</t>
  </si>
  <si>
    <t>Edward Waters University</t>
  </si>
  <si>
    <t>Edward Waters University, Jacksonville, FL, United States</t>
  </si>
  <si>
    <t>Retirement planning uncertainty in Ghana: demographics examination of formal sector workers’ perspectives</t>
  </si>
  <si>
    <t>2-s2.0-85076476628</t>
  </si>
  <si>
    <t>Lehtsaar, J.</t>
  </si>
  <si>
    <t>Lehtsaar,  J.</t>
  </si>
  <si>
    <t>Eesti Maaülikool</t>
  </si>
  <si>
    <t>Institute of Economics and Social Sciences, Eesti Maaülikool, Tartu, Tartumaa, Estonia</t>
  </si>
  <si>
    <t>Estonia</t>
  </si>
  <si>
    <t>Entrepreneurship education, entrepreneurship competencies and entrepreneurial activities of alumni: A comparison between the engineering and other graduates of estonian university of life sciences</t>
  </si>
  <si>
    <t>2-s2.0-85164948420</t>
  </si>
  <si>
    <t>Smolo, E.</t>
  </si>
  <si>
    <t>Smolo,  Edib</t>
  </si>
  <si>
    <t>Effat University</t>
  </si>
  <si>
    <t>Finance Department, Effat University, Jeddah, Makkah al Mukarramah, Saudi Arabia</t>
  </si>
  <si>
    <t>Extending the concept of financial literacy: A step toward a sustainable society</t>
  </si>
  <si>
    <t>AlQudah, A.M.M.</t>
  </si>
  <si>
    <t>AlQudah,  Alaa Mohammad</t>
  </si>
  <si>
    <t>Department of Accounting and Finance, Effat University, Jeddah, Makkah al Mukarramah, Saudi Arabia</t>
  </si>
  <si>
    <t>Spatafora, M.</t>
  </si>
  <si>
    <t>Spatafora,  Mario</t>
  </si>
  <si>
    <t>Effebi (NA for no university present)</t>
  </si>
  <si>
    <t>Effebi, Italy</t>
  </si>
  <si>
    <t>2-s2.0-85106266200</t>
  </si>
  <si>
    <t>Cherotich, J.</t>
  </si>
  <si>
    <t>Cherotich,  Josephine</t>
  </si>
  <si>
    <t>Egerton University</t>
  </si>
  <si>
    <t>Department of Agricultural Economics and Agribusiness Management, Egerton University, Njoro, Kenya</t>
  </si>
  <si>
    <t>Analysis of extent of credit access among women farm-entrepreneurs based on membership in table banking (TB)</t>
  </si>
  <si>
    <t>2-s2.0-85067264063</t>
  </si>
  <si>
    <t>Effect of financial knowledge on performance of women farm enterprises in Kenya</t>
  </si>
  <si>
    <t>Ayuya, O.I.</t>
  </si>
  <si>
    <t>Ayuya,  Oscar Ingasia</t>
  </si>
  <si>
    <t>Clemente-Fuentes, R.W.</t>
  </si>
  <si>
    <t>Clemente-Fuentes,  Roselyn W.</t>
  </si>
  <si>
    <t>Eglin Medicine Residency (officially</t>
  </si>
  <si>
    <t>Eglin Medicine Residency/Flight Medicine, Eglin Air Force Base, Valparaiso, FL, United States</t>
  </si>
  <si>
    <t>2-s2.0-84937501249</t>
  </si>
  <si>
    <t>Einaudi Institute for Economics and Finance</t>
  </si>
  <si>
    <t>Einaudi Institute for Economics and Finance, Lazio, RM, Italy</t>
  </si>
  <si>
    <t>How much can financial literacy help?</t>
  </si>
  <si>
    <t>2-s2.0-84903895104</t>
  </si>
  <si>
    <t>Sardana, A.</t>
  </si>
  <si>
    <t>Sardana,  Arvind</t>
  </si>
  <si>
    <t>Eklavya (NA if no university is present)</t>
  </si>
  <si>
    <t>Eklavya, Madhya Pradesh, India</t>
  </si>
  <si>
    <t>Financial literacy in rural banking: Proposal for an alternative approach</t>
  </si>
  <si>
    <t>2-s2.0-85204364094</t>
  </si>
  <si>
    <t>Oplotnik, Ž.J.</t>
  </si>
  <si>
    <t>Oplotnik,  Žan Jan</t>
  </si>
  <si>
    <t>Ekonomsko-Poslovna Fakulteta</t>
  </si>
  <si>
    <t>Institute of Finance and Artificial Intelligence, Ekonomsko-Poslovna Fakulteta, Maribor, Slovenia</t>
  </si>
  <si>
    <t>Slovenia</t>
  </si>
  <si>
    <t>The neobanks and sustainability</t>
  </si>
  <si>
    <t>Amon, A.</t>
  </si>
  <si>
    <t>Amon,  Aleksandra</t>
  </si>
  <si>
    <t>Jagrič, T.</t>
  </si>
  <si>
    <t>Jagrič,  Timotej</t>
  </si>
  <si>
    <t>2-s2.0-85184757819</t>
  </si>
  <si>
    <t>Rahmawati, D.</t>
  </si>
  <si>
    <t>Rahmawati,  Dwi</t>
  </si>
  <si>
    <t>Ekuitas</t>
  </si>
  <si>
    <t>Sekolah Tinggi Ilmu Ekonomi Ekuitas, Bandung, West Java, Indonesia</t>
  </si>
  <si>
    <t>The implications of financial literacy rate on the company profitability of MSMEs in Bandung</t>
  </si>
  <si>
    <t>2-s2.0-85198557382</t>
  </si>
  <si>
    <t>García-Mora, F.</t>
  </si>
  <si>
    <t>García-Mora,  Fernando</t>
  </si>
  <si>
    <t>El Colegio de Mexico</t>
  </si>
  <si>
    <t>El Colegio de Mexico, A.C., Mexico, DF, Mexico</t>
  </si>
  <si>
    <t>Does use of formal and informal credit reduce poverty in rural Mexico?</t>
  </si>
  <si>
    <t>van Gameren, E.</t>
  </si>
  <si>
    <t>van Gameren,  Edwin</t>
  </si>
  <si>
    <t>2-s2.0-105009960641</t>
  </si>
  <si>
    <t>Thanh, N.T.K.</t>
  </si>
  <si>
    <t>Thanh,  Nguyen Thi Kim</t>
  </si>
  <si>
    <t>Electric Power University</t>
  </si>
  <si>
    <t>Electric Power University, Hanoi, Viet Nam</t>
  </si>
  <si>
    <t>SUSTAINABLE TOURISM FINANCING MODELS: BEHAVIOURAL INSIGHTS FROM VIETNAMESE TOURISM COMPANIES</t>
  </si>
  <si>
    <t>2-s2.0-85185842296</t>
  </si>
  <si>
    <t>Sohn, K.</t>
  </si>
  <si>
    <t>Sohn,  Kiwon</t>
  </si>
  <si>
    <t>Electrical &amp; Computer Engineering (university name not specified)</t>
  </si>
  <si>
    <t>Assistive Robot Team Electrical&amp;Computer Engineering, United States</t>
  </si>
  <si>
    <t>CONTINUOUSLY VARIABLE HETEROGENEOUS DENSITY 3D MAP GENERATION FOR UBIQUITOUS DRONES</t>
  </si>
  <si>
    <t>Brackett, M.</t>
  </si>
  <si>
    <t>Brackett,  Melody</t>
  </si>
  <si>
    <t>Elizabeth City State University</t>
  </si>
  <si>
    <t>Department of Social Work, Elizabeth City State University, Elizabeth City, NC, United States</t>
  </si>
  <si>
    <t>2-s2.0-105013334439</t>
  </si>
  <si>
    <t>Yap, A.Y.</t>
  </si>
  <si>
    <t>Yap,  Alexander Y.</t>
  </si>
  <si>
    <t>Elon University</t>
  </si>
  <si>
    <t>Elon University, Elon, NC, United States</t>
  </si>
  <si>
    <t>U-Commerce in the Financial Marketspace</t>
  </si>
  <si>
    <t>2-s2.0-84945177467</t>
  </si>
  <si>
    <t>Web portals for financial analytics: How effective are they from the end-users' perspective</t>
  </si>
  <si>
    <t>2-s2.0-105021802749</t>
  </si>
  <si>
    <t>Umair, M.</t>
  </si>
  <si>
    <t>Umair,  Muhammad</t>
  </si>
  <si>
    <t>Emerson University</t>
  </si>
  <si>
    <t>Emerson University Multan, Multan, Punjab, Pakistan</t>
  </si>
  <si>
    <t>Shadow economy, financial inclusion and economic growth Nexus: evidence from developing countries</t>
  </si>
  <si>
    <t>2-s2.0-84933506032</t>
  </si>
  <si>
    <t>Marfil, J.A.M.</t>
  </si>
  <si>
    <t>Marfil,  José Antonio Molina</t>
  </si>
  <si>
    <t>Emilio Prados</t>
  </si>
  <si>
    <t>I. E. S. ‘Emilio Prados’, Malaga, Spain</t>
  </si>
  <si>
    <t>Financial literacy and educational systems in the oecd: A comparative analysis using PISA 2012 data; Educación financiera y sistemas educativos en la OCDE: Un análisis comparativo con datos PISA 2012</t>
  </si>
  <si>
    <t>2-s2.0-85040764251</t>
  </si>
  <si>
    <t>Hamoda, R.E.</t>
  </si>
  <si>
    <t>Hamoda,  Reem E.</t>
  </si>
  <si>
    <t>Emory University</t>
  </si>
  <si>
    <t>Department of Surgery, Emory University School of Medicine, Atlanta, GA, United States, Department of Epidemiology, Rollins School of Public Health, Atlanta, GA, United States</t>
  </si>
  <si>
    <t>Process evaluation of the RaDIANT community study: A dialysis facility-level intervention to increase referral for kidney transplantation</t>
  </si>
  <si>
    <t>2-s2.0-80054048986</t>
  </si>
  <si>
    <t>Santen, S.</t>
  </si>
  <si>
    <t>Santen,  Sally A.</t>
  </si>
  <si>
    <t>Emory University School of Medicine, Atlanta, GA, United States</t>
  </si>
  <si>
    <t>Financial literacy for the graduating medical student</t>
  </si>
  <si>
    <t>McPherson, L.J.</t>
  </si>
  <si>
    <t>McPherson,  Laura J.</t>
  </si>
  <si>
    <t>Department of Surgery, Emory University School of Medicine, Atlanta, GA, United States</t>
  </si>
  <si>
    <t>Patzer, R.E.</t>
  </si>
  <si>
    <t>Patzer,  Rachel E.</t>
  </si>
  <si>
    <t>Heron, S.</t>
  </si>
  <si>
    <t>Heron,  Sheryl L.</t>
  </si>
  <si>
    <t>Plantinga, L.</t>
  </si>
  <si>
    <t>Plantinga,  Laura C.</t>
  </si>
  <si>
    <t>Department of Epidemiology, Rollins School of Public Health, Atlanta, GA, United States, Department of Medicine, Emory University School of Medicine, Atlanta, GA, United States</t>
  </si>
  <si>
    <t>Behler, M.</t>
  </si>
  <si>
    <t>Behler,  Michael</t>
  </si>
  <si>
    <t>Liebzeit, J.</t>
  </si>
  <si>
    <t>Liebzeit,  Jason</t>
  </si>
  <si>
    <t>Gander, J.C.</t>
  </si>
  <si>
    <t>Gander,  Jennifer C.</t>
  </si>
  <si>
    <t>Pastan, S.O.</t>
  </si>
  <si>
    <t>Pastan,  Stephen O.</t>
  </si>
  <si>
    <t>Department of Medicine, Emory University School of Medicine, Atlanta, GA, United States</t>
  </si>
  <si>
    <t>2-s2.0-85208623592</t>
  </si>
  <si>
    <t>Dedyukhina, N.</t>
  </si>
  <si>
    <t>Dedyukhina,  Natalia V.</t>
  </si>
  <si>
    <t>Emperor Alexander I St. Petersburg State Transport University</t>
  </si>
  <si>
    <t>Department of Accounting and Audit, Emperor Alexander I St. Petersburg State Transport University, Saint Petersburg, Leningrad Oblast, Russian Federation</t>
  </si>
  <si>
    <t>Directions of transformation of the financial market infrastructure</t>
  </si>
  <si>
    <t>2-s2.0-84994349914</t>
  </si>
  <si>
    <t>Miller, D.</t>
  </si>
  <si>
    <t>Miller,  Donald S.</t>
  </si>
  <si>
    <t>Emporia State University</t>
  </si>
  <si>
    <t>Emporia State University, Emporia, KS, United States</t>
  </si>
  <si>
    <t>Personal Finance Education in Recessionary Times</t>
  </si>
  <si>
    <t>2-s2.0-85074074507</t>
  </si>
  <si>
    <t>Fusaro, M.A.</t>
  </si>
  <si>
    <t>Fusaro,  Marc Anthony</t>
  </si>
  <si>
    <t>School of Business, Emporia State University, Emporia, KS, United States</t>
  </si>
  <si>
    <t>Could financial trouble be avoided by cooking at home? An analysis of checking account records</t>
  </si>
  <si>
    <t>Slocombe, T.E.</t>
  </si>
  <si>
    <t>Slocombe,  Thomas Edwin</t>
  </si>
  <si>
    <t>Hite, N.G.</t>
  </si>
  <si>
    <t>Hite,  Nancy Groneman</t>
  </si>
  <si>
    <t>Railsback, B.</t>
  </si>
  <si>
    <t>Railsback,  Barbara</t>
  </si>
  <si>
    <t>2-s2.0-85198239613</t>
  </si>
  <si>
    <t>Makkulau, A.R.</t>
  </si>
  <si>
    <t>Makkulau,  Andi Runis</t>
  </si>
  <si>
    <t>Enam Enam Ilmu Ekonomi</t>
  </si>
  <si>
    <t>Sekolah Tinggi Ilmu Ekonomi Enam Enam, Kendari, Indonesia</t>
  </si>
  <si>
    <t>INFLUENCE OF FINANCIAL LITERACY, INVESTMENT PROMOTION, AND SOCIOECONOMIC STATUS ON STOCK INVESTMENT DECISIONS THROUGH RISK PERCEPTION</t>
  </si>
  <si>
    <t>Razak, A.</t>
  </si>
  <si>
    <t>Razak,  Abdul</t>
  </si>
  <si>
    <t>Entrepreneurship Development Institute of India</t>
  </si>
  <si>
    <t>Entrepreneurship Development Institute of India, Gujarat, India</t>
  </si>
  <si>
    <t>Singh, A.K.</t>
  </si>
  <si>
    <t>Singh,  Anjani K.</t>
  </si>
  <si>
    <t>2-s2.0-85213808196</t>
  </si>
  <si>
    <t>Agu, S.V.</t>
  </si>
  <si>
    <t>Agu,  Sunday V.</t>
  </si>
  <si>
    <t>Enugu State University of Science and Technology</t>
  </si>
  <si>
    <t>Department of Economics, Enugu State University of Science and Technology, Agbani, Enugu, Nigeria</t>
  </si>
  <si>
    <t>Microfinance Services and Promotion of Activities of Women Entrepreneurs: A Case Study of Alache Microfinance Bank (AMB) in Cross River State, Nigeria</t>
  </si>
  <si>
    <t>2-s2.0-105016821928</t>
  </si>
  <si>
    <t>Grootendorst-van Mil, N.H.</t>
  </si>
  <si>
    <t>Grootendorst-van Mil,  Nina H.</t>
  </si>
  <si>
    <t>Erasmus MC</t>
  </si>
  <si>
    <t>Department of Psychiatry, Erasmus MC, Rotterdam, Zuid-Holland, Netherlands, Department of Psychiatry, Erasmus MC, Rotterdam, Zuid-Holland, Netherlands</t>
  </si>
  <si>
    <t>Associations between psychological symptoms in adolescence and debts or experienced financial scarcity in emerging adulthood</t>
  </si>
  <si>
    <t>Hoogendijk, W.J.G.</t>
  </si>
  <si>
    <t>Hoogendijk,  Witte J.G.</t>
  </si>
  <si>
    <t>Department of Psychiatry, Erasmus MC, Rotterdam, Zuid-Holland, Netherlands</t>
  </si>
  <si>
    <t>Wesseloo, R.</t>
  </si>
  <si>
    <t>Wesseloo,  Richard</t>
  </si>
  <si>
    <t>Department of Psychiatry, Erasmus MC, Rotterdam, Zuid-Holland, Netherlands, Department of Psychiatry, Erasmus MC, Rotterdam, Zuid-Holland, Netherlands, GGZ Delfland, Delft, Netherlands</t>
  </si>
  <si>
    <t>Bouter, D.C.</t>
  </si>
  <si>
    <t>Bouter,  Diandra C.</t>
  </si>
  <si>
    <t>Ravensbergen, S.J.</t>
  </si>
  <si>
    <t>Ravensbergen,  Susan J.</t>
  </si>
  <si>
    <t>2-s2.0-85089292588</t>
  </si>
  <si>
    <t>Donkers, B.</t>
  </si>
  <si>
    <t>Donkers,  Bas</t>
  </si>
  <si>
    <t>Erasmus School of Economics</t>
  </si>
  <si>
    <t>Department of Business Economics, Erasmus School of Economics, Rotterdam, Zuid-Holland, Netherlands</t>
  </si>
  <si>
    <t>Digital customization of consumer investments in multiple funds: virtual integration improves risk–return decisions</t>
  </si>
  <si>
    <t>van Dijl, P.</t>
  </si>
  <si>
    <t>van Dijl,  Patrick</t>
  </si>
  <si>
    <t>Lim, S.</t>
  </si>
  <si>
    <t>Lim,  Sesil</t>
  </si>
  <si>
    <t>Dellaert, B.G.C.</t>
  </si>
  <si>
    <t>Dellaert,  Benedict G. C.</t>
  </si>
  <si>
    <t>Erasmus School of Economics
Monash University</t>
  </si>
  <si>
    <t>Department of Business Economics, Erasmus School of Economics, Rotterdam, Zuid-Holland, Netherlands, Department of Marketing, Monash University, Melbourne, VIC, Australia</t>
  </si>
  <si>
    <t>2-s2.0-85082189021</t>
  </si>
  <si>
    <t>Schut, F.T.</t>
  </si>
  <si>
    <t>Schut,  Frederik T.Erik</t>
  </si>
  <si>
    <t>Erasmus School of Health Policy &amp; Management</t>
  </si>
  <si>
    <t>Erasmus School of Health Policy &amp; Management, Rotterdam, Zuid-Holland, Netherlands</t>
  </si>
  <si>
    <t>Displaced, disliked and misunderstood: A systematic review of the reasons for low uptake of long-term care insurance and life annuities</t>
  </si>
  <si>
    <t>Lambregts, T.R.</t>
  </si>
  <si>
    <t>Lambregts,  Timo R.</t>
  </si>
  <si>
    <t>2-s2.0-84874159862</t>
  </si>
  <si>
    <t>Legrenzi, E.P.</t>
  </si>
  <si>
    <t>Legrenzi,  E. Paolo</t>
  </si>
  <si>
    <t>Erasmus Universiteit Rotterdam</t>
  </si>
  <si>
    <t>Fondazione Ca' Foscari, Erasmus Universiteit Rotterdam, Rotterdam, Zuid-Holland, Netherlands</t>
  </si>
  <si>
    <t>Financial literacy and cognitive abilities: An empirical study; Financial literacy e abilità cognitive: uno studio empirico</t>
  </si>
  <si>
    <t>Paolacci, G.</t>
  </si>
  <si>
    <t>Paolacci,  Gabriele</t>
  </si>
  <si>
    <t>Erasmus Universiteit Rotterdam
Università Ca' Foscari Venezia</t>
  </si>
  <si>
    <t>Fondazione Ca' Foscari, Erasmus Universiteit Rotterdam, Rotterdam, Zuid-Holland, Netherlands, Università Ca' Foscari Venezia, Venice, VE, Italy</t>
  </si>
  <si>
    <t>2-s2.0-67649973468</t>
  </si>
  <si>
    <t>Caron, E.</t>
  </si>
  <si>
    <t>Caron,  Emiel A.M.</t>
  </si>
  <si>
    <t>Erasmus University</t>
  </si>
  <si>
    <t>Erasmus Research Institute of Management, Rotterdam, Zuid-Holland, Netherlands</t>
  </si>
  <si>
    <t>Explanation generation in business performance models with a case study in competition benchmarking</t>
  </si>
  <si>
    <t>2-s2.0-85023202556</t>
  </si>
  <si>
    <t>Schley, D.</t>
  </si>
  <si>
    <t>Schley,  Dan R.</t>
  </si>
  <si>
    <t>Department of Marketing, Rotterdam School of Management, Erasmus University, Rotterdam, Zuid-Holland, Netherlands</t>
  </si>
  <si>
    <t>Improving numeracy through values affirmation enhances decision and STEM outcomes</t>
  </si>
  <si>
    <t>2-s2.0-84891509375</t>
  </si>
  <si>
    <t>Neuteboom, P.</t>
  </si>
  <si>
    <t>Neuteboom,  Peter</t>
  </si>
  <si>
    <t>Rotterdam School of Management, Erasmus University, Rotterdam, Zuid-Holland, Netherlands</t>
  </si>
  <si>
    <t>Financial Literacy, Risk Aversion and Choice of Mortgage Type by Households</t>
  </si>
  <si>
    <t>2-s2.0-84898685758</t>
  </si>
  <si>
    <t>Fernandes, D.</t>
  </si>
  <si>
    <t>Fernandes,  Daniel Von Der Heyde</t>
  </si>
  <si>
    <t>Erasmus University (Rotterdam School of Management is a part of it)
UCP - Católica Lisbon School of Business &amp; Economics (Lisbon is the location but not necessarily the university name)
NA (for Portugal as no clear university name was found)</t>
  </si>
  <si>
    <t>Rotterdam School of Management, Erasmus University, Rotterdam, Zuid-Holland, Netherlands, UCP - Católica Lisbon School of Business &amp; Economics, Lisbon, Lisbon, Portugal</t>
  </si>
  <si>
    <t>Financial literacy, financial education, and downstream financial behaviors</t>
  </si>
  <si>
    <t>2-s2.0-85053749756</t>
  </si>
  <si>
    <t>Andonov, A.</t>
  </si>
  <si>
    <t>Andonov,  Aleksandar</t>
  </si>
  <si>
    <t>Erasmus University Rotterdam</t>
  </si>
  <si>
    <t>Erasmus Universiteit Rotterdam, Rotterdam, Zuid-Holland, Netherlands</t>
  </si>
  <si>
    <t>Political Representation and Governance: Evidence from the Investment Decisions of Public Pension Funds</t>
  </si>
  <si>
    <t>Shufyansyah, I.G.</t>
  </si>
  <si>
    <t>Shufyansyah,  Ikhdan Gimas</t>
  </si>
  <si>
    <t>Erciyes Üniversitesi</t>
  </si>
  <si>
    <t>Erciyes Üniversitesi, Kayseri, Kayseri, Turkey</t>
  </si>
  <si>
    <t>2-s2.0-85197241468</t>
  </si>
  <si>
    <t>Gil, D.</t>
  </si>
  <si>
    <t>Gil,  Diogo</t>
  </si>
  <si>
    <t>Escola Superior de Comunicação Social</t>
  </si>
  <si>
    <t>Escola Superior de Comunicação Social, Lisbon, Portugal</t>
  </si>
  <si>
    <t>Is content king? Key factors of an SEO strategy for digital media; O conteúdo é rei? Fatores determinantes numa estratégia de SEO para media digitais; ¿El contenido es el rey? Factores clave de una estrategia SEO para medios digitales</t>
  </si>
  <si>
    <t>2-s2.0-85060658296</t>
  </si>
  <si>
    <t>Escola Superior de Propaganda e Marketing</t>
  </si>
  <si>
    <t>Escola Superior de Propaganda e Marketing, Rio de Janeiro, RJ, Brazil</t>
  </si>
  <si>
    <t>Antecedents of indebtedness for low-income consumers: the mediating role of materialism</t>
  </si>
  <si>
    <t>2-s2.0-85062451928</t>
  </si>
  <si>
    <t>Gonçalves, V.N.</t>
  </si>
  <si>
    <t>Gonçalves,  Virgínia Nicolau</t>
  </si>
  <si>
    <t>Personal factors as antecedents of perceived financial well-being: evidence from Brazil</t>
  </si>
  <si>
    <t>2-s2.0-85104475042</t>
  </si>
  <si>
    <t>Basílio, R.G.</t>
  </si>
  <si>
    <t>Basílio,  Roberta Gabriela</t>
  </si>
  <si>
    <t>Department of Marketing, Escola Superior de Propaganda e Marketing, Rio de Janeiro, RJ, Brazil</t>
  </si>
  <si>
    <t>Women’s financial well-being: A systematic literature review and directions for future research</t>
  </si>
  <si>
    <t>2-s2.0-85065969491</t>
  </si>
  <si>
    <t>The antecedents and consequences of financial literacy: a meta-analysis</t>
  </si>
  <si>
    <t>Escola Superior de Propaganda e Marketing
Fundacao Getulio Vargas (Two separate universities mentioned)</t>
  </si>
  <si>
    <t>Department of Marketing, Escola Superior de Propaganda e Marketing, Rio de Janeiro, RJ, Brazil, Department of Technology and Data Science, Fundacao Getulio Vargas, Rio de Janeiro, RJ, Brazil</t>
  </si>
  <si>
    <t>2-s2.0-85091530334</t>
  </si>
  <si>
    <t>Escola de Propaganda e Marketing de São Paulo - NA (As no specific university name is provided, I could not identify one. Only the educational institution "Escola de Propaganda e Marketing de São Paulo" is mentioned.)</t>
  </si>
  <si>
    <t>Escola de Propaganda e Marketing de São Paulo - Espm, Doutoranda Pelo Programa de Doutorado em Administração, Sao Paulo, SP, Brazil</t>
  </si>
  <si>
    <t>Do future-oriented people save more? The mediating role of financial knowledge in the relationship between future orientation and personal financial security; Quem pensa no futuro poupa mais? o papel mediador do conhecimento financeiro na relação entre orientação para o futuro e segurança financeira pessoal</t>
  </si>
  <si>
    <t>2-s2.0-85172069969</t>
  </si>
  <si>
    <t>Palacios-Moya, L.</t>
  </si>
  <si>
    <t>Palacios-Moya,  Lucía</t>
  </si>
  <si>
    <t>Escolme</t>
  </si>
  <si>
    <t>Institución Universitaria Escolme, Medellin, Colombia</t>
  </si>
  <si>
    <t>Adoption of Fintech Services in Young Students: Empirical Approach from a Developing Country</t>
  </si>
  <si>
    <t>2-s2.0-105015596030</t>
  </si>
  <si>
    <t>Rodriguez-Correa, P.A.</t>
  </si>
  <si>
    <t>Rodriguez-Correa,  Paula Andrea</t>
  </si>
  <si>
    <t>Escuela Colombiana de Mercadotecnia</t>
  </si>
  <si>
    <t>Research Center, Fundacion Escuela Colombiana de Mercadotecnia, Medellin, Antioquia, Colombia</t>
  </si>
  <si>
    <t>Financial literacy among young college students: Advancements and future directions </t>
  </si>
  <si>
    <t>2-s2.0-85179787260</t>
  </si>
  <si>
    <t>Romero-Carazas, R.</t>
  </si>
  <si>
    <t>Romero-Carazas,  Rafael</t>
  </si>
  <si>
    <t>Escuela Militar de Ingeniería</t>
  </si>
  <si>
    <t>Escuela Militar de Ingeniería, Cochabamba, Bolivia</t>
  </si>
  <si>
    <t>Bolivia</t>
  </si>
  <si>
    <t>FINANCIAL LITERACY TRANSDISCIPLINARY APPROACH IN EDUCATION: BIBLIOMETRIC ANALYSIS OF SCOPUS; ALFABETIZACIÓN FINANCIERA ENFOQUE TRANSDISCIPLINARIO EN EDUCACIÓN: ANÁLISIS BIBLIOMÉTRICO EN SCOPUS</t>
  </si>
  <si>
    <t>2-s2.0-85150090732</t>
  </si>
  <si>
    <t>Del-Aguila-Arcentales, S.</t>
  </si>
  <si>
    <t>Del-Aguila-Arcentales,  Shyla</t>
  </si>
  <si>
    <t>Escuela Nacional de Marina Mercante Almirante Miguel Grau</t>
  </si>
  <si>
    <t>Escuela Nacional de Marina Mercante “Almirante Miguel Grau”, Callao, Peru, Universidad Nacional de la Amazonia Peruana, Iquitos, Loreto, Peru</t>
  </si>
  <si>
    <t>Consumer Debt and Social Sustainability</t>
  </si>
  <si>
    <t>2-s2.0-105010346915</t>
  </si>
  <si>
    <t>Acosta, T.</t>
  </si>
  <si>
    <t>Acosta,  Tania</t>
  </si>
  <si>
    <t>Escuela Politécnica Nacional</t>
  </si>
  <si>
    <t>Escuela Politécnica Nacional, Quito, Pichincha, Ecuador</t>
  </si>
  <si>
    <t>Financial Literacy and Education on Digital Platforms: A Systematic Review</t>
  </si>
  <si>
    <t>2-s2.0-85127464021</t>
  </si>
  <si>
    <t>Méndez Prado, S.M.</t>
  </si>
  <si>
    <t>Méndez Prado,  Silvia Mariela</t>
  </si>
  <si>
    <t>Escuela Superior Politecnica del Litoral</t>
  </si>
  <si>
    <t>Facultad de Ciencias Sociales y Humanísticas, Escuela Superior Politecnica del Litoral Ecuador, Guayaquil, Guayas, Ecuador</t>
  </si>
  <si>
    <t>How much do young professionals know about the Ecuadorian capital market?</t>
  </si>
  <si>
    <t>2-s2.0-85127456951</t>
  </si>
  <si>
    <t>Franco, M.J.Z.</t>
  </si>
  <si>
    <t>Franco,  Marlon José Zambrano</t>
  </si>
  <si>
    <t>A Systematic Review of Financial Literacy Research in Latin America and The Caribbean</t>
  </si>
  <si>
    <t>2-s2.0-85133556784</t>
  </si>
  <si>
    <t>Méndez Prado, S.M.M.</t>
  </si>
  <si>
    <t>Design and Evaluation among Young Adults of a Financial Literacy Scale Focused on Key Financial Decisions</t>
  </si>
  <si>
    <t>2-s2.0-85134704850</t>
  </si>
  <si>
    <t>Faculty of Social Sciences and Humanities, Escuela Superior Politecnica del Litoral Ecuador, Guayaquil, Guayas, Ecuador</t>
  </si>
  <si>
    <t>Robo-Advisors: A perspective on the Latin American context</t>
  </si>
  <si>
    <t>Chiluiza, K.</t>
  </si>
  <si>
    <t>Chiluiza,  Katherine</t>
  </si>
  <si>
    <t>Escuela Superior Politecnica del Litoral Ecuador, Guayaquil, Guayas, Ecuador</t>
  </si>
  <si>
    <t>Zapata, S.G.Z.</t>
  </si>
  <si>
    <t>Zapata,  Susana Gabriela Zambrano</t>
  </si>
  <si>
    <t>2-s2.0-85158166311</t>
  </si>
  <si>
    <t>An Assessment Tool to Identify the Financial Literacy Level of Financial Education Programs Participants’ Executed by Ecuadorian Financial Institutions</t>
  </si>
  <si>
    <t>Espin Parrales, W.S.</t>
  </si>
  <si>
    <t>Espin Parrales,  Wellington Saud</t>
  </si>
  <si>
    <t>Rodriguez, V.</t>
  </si>
  <si>
    <t>Rodriguez,  Vanessa</t>
  </si>
  <si>
    <t>Liliana Quishpillo, S.</t>
  </si>
  <si>
    <t>Liliana Quishpillo,  Sandy</t>
  </si>
  <si>
    <t>Samantha Cunalata, C.</t>
  </si>
  <si>
    <t>Samantha Cunalata,  Cindy</t>
  </si>
  <si>
    <t>Peralta-Rizzo, K.</t>
  </si>
  <si>
    <t>Peralta-Rizzo,  Kevin Javier</t>
  </si>
  <si>
    <t>Liliana Quishpillo, S.L.</t>
  </si>
  <si>
    <t>Alarcón, J.C.</t>
  </si>
  <si>
    <t>Alarcón,  Juan Carlos</t>
  </si>
  <si>
    <t>Escuela Superior Politécnica de Chimborazo</t>
  </si>
  <si>
    <t>Escuela Superior Politécnica de Chimborazo, Riobamba, Ecuador</t>
  </si>
  <si>
    <t>2-s2.0-85208985582</t>
  </si>
  <si>
    <t>Marcelo Ortega Mosquera, J.M.</t>
  </si>
  <si>
    <t>Marcelo Ortega Mosquera,  Joaquín</t>
  </si>
  <si>
    <t>Financial well-being in digital consumers: A relational brand preference approach; Bienestar financiero en los consumidores digitales: Un enfoque relacional de preferencia marca</t>
  </si>
  <si>
    <t>Mafla, G.</t>
  </si>
  <si>
    <t>Mafla,  Gabriela</t>
  </si>
  <si>
    <t>Chávez Hernández, Z.D.R.</t>
  </si>
  <si>
    <t>Chávez Hernández,  Zonia Del Rocío</t>
  </si>
  <si>
    <t>Yambay Hernández, E.A.</t>
  </si>
  <si>
    <t>Yambay Hernández,  Eduardo Andrés</t>
  </si>
  <si>
    <t>2-s2.0-85077124523</t>
  </si>
  <si>
    <t>Venegas-Martínez, F.</t>
  </si>
  <si>
    <t>Venegas-Martínez,  Francisco</t>
  </si>
  <si>
    <t>Escuela Superior de Economía</t>
  </si>
  <si>
    <t>Escuela Superior de Economía, Instituto Politécnico Nacional, Mexico, DF, Mexico</t>
  </si>
  <si>
    <t>Determinants of financial deepening in Mexico: A dynamic panel data approach; Determinantes de la profundad financiera en México: Un enfoque de datos de panel dinámico</t>
  </si>
  <si>
    <t>Téllez-León, I.E.</t>
  </si>
  <si>
    <t>Téllez-León,  Isela Elizabeth</t>
  </si>
  <si>
    <t>2-s2.0-84959321791</t>
  </si>
  <si>
    <t>Sánchez, M.D.C.</t>
  </si>
  <si>
    <t>Sánchez,  Martín Darío Castillo</t>
  </si>
  <si>
    <t>Escuela Superior de Ingeniería Mecánica y Eléctrica</t>
  </si>
  <si>
    <t>Escuela Superior de Ingeniería Mecánica y Eléctrica, Instituto Politécnico Nacional, Mexico, DF, Mexico</t>
  </si>
  <si>
    <t>Importance of mathematics as support for financial education; Importancia de las matematicas como apoyo a la education financiera</t>
  </si>
  <si>
    <t>2-s2.0-105004480542</t>
  </si>
  <si>
    <t>Shayakhmetova, K.</t>
  </si>
  <si>
    <t>Shayakhmetova,  Kulshariya Orakpaevna</t>
  </si>
  <si>
    <t>Esil University</t>
  </si>
  <si>
    <t>Department of Management, Esil University, Astana, Kazakhstan</t>
  </si>
  <si>
    <t>Efficiency of Agriculture Subsidies in Kazakhstan</t>
  </si>
  <si>
    <t>2-s2.0-85190216035</t>
  </si>
  <si>
    <t>Altin, M.A.</t>
  </si>
  <si>
    <t>Altin,  Mehmet Ali</t>
  </si>
  <si>
    <t>Eskisehir Technical University</t>
  </si>
  <si>
    <t>Eskisehir Technical University, Eskisehir, Eskisehir, Turkey</t>
  </si>
  <si>
    <t>Home Improvement: The Intersection of Functionality, Economics, and Aesthetics</t>
  </si>
  <si>
    <t>2-s2.0-85200542627</t>
  </si>
  <si>
    <t>Filomeni, S.</t>
  </si>
  <si>
    <t>Filomeni,  Stefano</t>
  </si>
  <si>
    <t>Essex Business School (No specific university mentioned, so it's a part of an institution)</t>
  </si>
  <si>
    <t>Finance Group, Essex Business School, Colchester, Essex, United Kingdom</t>
  </si>
  <si>
    <t>The impact of technology on access to credit: A review of loan approval and terms in rural Vietnam and Thailand</t>
  </si>
  <si>
    <t>2-s2.0-105008937029</t>
  </si>
  <si>
    <t>Liñares-Zegarra, J.M.</t>
  </si>
  <si>
    <t>Liñares-Zegarra,  José Manuel</t>
  </si>
  <si>
    <t>Essex Business School (official name unspecified) -&gt; NA</t>
  </si>
  <si>
    <t>Essex Business School, Colchester, Essex, United Kingdom</t>
  </si>
  <si>
    <t>Consumer financial literacy and habitual behaviour as drivers of contactless payment ownership</t>
  </si>
  <si>
    <t>2-s2.0-85186184404</t>
  </si>
  <si>
    <t>Cahaya, F.R.</t>
  </si>
  <si>
    <t>Cahaya,  Fitra Roman</t>
  </si>
  <si>
    <t>Responding to Islamic finance anomalies in Indonesia: Sharia financial literacy using virtual reality context</t>
  </si>
  <si>
    <t>2-s2.0-85011436913</t>
  </si>
  <si>
    <t>Financial literacy and retirement planning: The Russian case</t>
  </si>
  <si>
    <t>2-s2.0-84877151930</t>
  </si>
  <si>
    <t>Läänemets, U.</t>
  </si>
  <si>
    <t>Läänemets,  Urve</t>
  </si>
  <si>
    <t>Estonian Academy of Music and Theatre</t>
  </si>
  <si>
    <t>Estonian Academy of Music and Theatre, Tallinn, Estonia</t>
  </si>
  <si>
    <t>What should students know about money? Report of a pilot study of proposed research</t>
  </si>
  <si>
    <t>2-s2.0-85124880462</t>
  </si>
  <si>
    <t>Põder, K.</t>
  </si>
  <si>
    <t>Põder,  Kaire</t>
  </si>
  <si>
    <t>Estonian Business School</t>
  </si>
  <si>
    <t>Estonian Business School, Tallinn, Harjumaa, Estonia</t>
  </si>
  <si>
    <t>A comparative analysis of financial literacy levels and initiatives among students in five European countries</t>
  </si>
  <si>
    <t>2-s2.0-85061497105</t>
  </si>
  <si>
    <t>Riitsalu, L.</t>
  </si>
  <si>
    <t>Riitsalu,  Leonore</t>
  </si>
  <si>
    <t>Department of Marketing and Communication, Estonian Business School, Tallinn, Harjumaa, Estonia</t>
  </si>
  <si>
    <t>Subjective financial knowledge, prudent behaviour and income: The predictors of financial well-being in Estonia</t>
  </si>
  <si>
    <t>2-s2.0-85201479754</t>
  </si>
  <si>
    <t>The impact of an online game-based financial education course: Multi-country experimental evidence</t>
  </si>
  <si>
    <t>2-s2.0-84978045013</t>
  </si>
  <si>
    <t>Department of Economics and Finance, Estonian Business School, Tallinn, Harjumaa, Estonia</t>
  </si>
  <si>
    <t>A glimpse of the complexity of factors that influence financial literacy</t>
  </si>
  <si>
    <t>2-s2.0-85019030259</t>
  </si>
  <si>
    <t>Grisales, E.A.D.</t>
  </si>
  <si>
    <t>Grisales,  Eduardo Alexander Duque</t>
  </si>
  <si>
    <t>Esumer Universitario</t>
  </si>
  <si>
    <t>Institución Universitaria Esumer, Facultad de Estudios Empresariales y de Mercadeo, Colombia</t>
  </si>
  <si>
    <t>Financial literacy in university students: Characterization at the institución universitaria esumer; Conocimientos financieros en jóvenes universitarios: Caracterización en la institución universitaria esumer</t>
  </si>
  <si>
    <t>Ramírez Aristizabal, J.D.R.</t>
  </si>
  <si>
    <t>Ramírez Aristizabal,  John Dairo</t>
  </si>
  <si>
    <t>González-Ruíz, J.D.G.</t>
  </si>
  <si>
    <t>González-Ruíz,  Juan David</t>
  </si>
  <si>
    <t>Mészáros, A.</t>
  </si>
  <si>
    <t>Mészáros,  Aranka</t>
  </si>
  <si>
    <t>Eszterházy Károly Catholic University</t>
  </si>
  <si>
    <t>Eszterházy Károly Catholic University, Eger, Heves County, Hungary</t>
  </si>
  <si>
    <t>Hanák, Z.</t>
  </si>
  <si>
    <t>Hanák,  Zsuzsanna</t>
  </si>
  <si>
    <t>2-s2.0-85106258969</t>
  </si>
  <si>
    <t>Sullivan-Mort, G.</t>
  </si>
  <si>
    <t>Sullivan-Mort,  Gillian</t>
  </si>
  <si>
    <t>Eudemonia Institute</t>
  </si>
  <si>
    <t>Eudemonia Institute, Brisbane, Australia</t>
  </si>
  <si>
    <t>Financial well-being of customer-to-customer co-creation experience: a comparative qualitative focus group study of savings/credit groups</t>
  </si>
  <si>
    <t>2-s2.0-84901721352</t>
  </si>
  <si>
    <t>Wilson, J.</t>
  </si>
  <si>
    <t>Wilson,  Jenniffer</t>
  </si>
  <si>
    <t>Eugene Lang College of Liberal Arts</t>
  </si>
  <si>
    <t>Eugene Lang College of Liberal Arts, New York, NY, United States</t>
  </si>
  <si>
    <t>Teaching the design of narrative visualization for financial literacy</t>
  </si>
  <si>
    <t>2-s2.0-85053511189</t>
  </si>
  <si>
    <t>Wilson,  Jennifer</t>
  </si>
  <si>
    <t>Mathematics, Eugene Lang College of Liberal Arts, New York, NY, United States</t>
  </si>
  <si>
    <t>Designing materials toward changing financial behavior</t>
  </si>
  <si>
    <t>2-s2.0-105006880342</t>
  </si>
  <si>
    <t>Yemialyanau, A.</t>
  </si>
  <si>
    <t>Yemialyanau,  Aliaksandr A.</t>
  </si>
  <si>
    <t>Euphrosyne Polotskaya State University of Polotsk</t>
  </si>
  <si>
    <t>Euphrosyne Polotskaya State University of Polotsk, Novopolotsk, Belarus</t>
  </si>
  <si>
    <t>Belarus</t>
  </si>
  <si>
    <t>Instruments for Teaching Financial Literacy in the Digital Transformation Age</t>
  </si>
  <si>
    <t>Pozdnyakova, I.</t>
  </si>
  <si>
    <t>Pozdnyakova,  Irina A.</t>
  </si>
  <si>
    <t>Lisichonak, A.</t>
  </si>
  <si>
    <t>Lisichonak,  Alena P.</t>
  </si>
  <si>
    <t>Cattaneo, C.</t>
  </si>
  <si>
    <t>Cattaneo,  Cristina</t>
  </si>
  <si>
    <t>Euro-Mediterranean Center on Climate Change</t>
  </si>
  <si>
    <t>Euro-Mediterranean Center on Climate Change, Milan, Milan, Italy</t>
  </si>
  <si>
    <t>2-s2.0-105022202201</t>
  </si>
  <si>
    <t>Maialeh, R.</t>
  </si>
  <si>
    <t>Maialeh,  Robin</t>
  </si>
  <si>
    <t>European Research University</t>
  </si>
  <si>
    <t>Research Institute for Labour and Social Affairs, Prague, Czech Republic, European Research University, Havirov, Czech Republic</t>
  </si>
  <si>
    <t>Knowledge, attitude or risk? What drives the financial literacy gaps of university staff?</t>
  </si>
  <si>
    <t>2-s2.0-85070938625</t>
  </si>
  <si>
    <t>Prokhorova, A.</t>
  </si>
  <si>
    <t>Prokhorova,  Anna</t>
  </si>
  <si>
    <t>European University</t>
  </si>
  <si>
    <t>European University at St. Petersburg, Saint Petersburg, Russian Federation</t>
  </si>
  <si>
    <t>Remittances in north and central asian countries: Enhancing development potential</t>
  </si>
  <si>
    <t>2-s2.0-85210552457</t>
  </si>
  <si>
    <t>Abou Ltaif, S.F.</t>
  </si>
  <si>
    <t>Abou Ltaif,  Samar F.</t>
  </si>
  <si>
    <t>European University Cyprus</t>
  </si>
  <si>
    <t>Department of Accounting, European University Cyprus, Nicosia, Cyprus</t>
  </si>
  <si>
    <t>The Role of Personal Remittances in Economic Development: A Comparative Analysis with Foreign Direct Investment in Lebanon</t>
  </si>
  <si>
    <t>Mihai-Yiannaki, S.</t>
  </si>
  <si>
    <t>Mihai-Yiannaki,  Simona</t>
  </si>
  <si>
    <t>2-s2.0-85096702073</t>
  </si>
  <si>
    <t>Crossley, T.F.</t>
  </si>
  <si>
    <t>Crossley,  Thomas F.</t>
  </si>
  <si>
    <t>European University Institute</t>
  </si>
  <si>
    <t>European University Institute, San Domenico di Fiesole, San Domenico di Fiesole, FI, Italy, The Institute for Fiscal Studies, London, United Kingdom</t>
  </si>
  <si>
    <t>Interviewer effects and the measurement of financial literacy</t>
  </si>
  <si>
    <t>2-s2.0-85140335549</t>
  </si>
  <si>
    <t>Li, T.-H.</t>
  </si>
  <si>
    <t>Li,  Tsunghsien</t>
  </si>
  <si>
    <t>European University Institute, San Domenico di Fiesole, San Domenico di Fiesole, FI, Italy,</t>
  </si>
  <si>
    <t>Credit card and payday loan borrowing: Evidence in the SCF 2010–2019</t>
  </si>
  <si>
    <t>2-s2.0-85218162700</t>
  </si>
  <si>
    <t>Wango, G.-N.</t>
  </si>
  <si>
    <t>Wango,  Gift Noelle</t>
  </si>
  <si>
    <t>Everett (University if context implies)</t>
  </si>
  <si>
    <t>COUNTY OF SNOHOMISH, Everett, WA, United States</t>
  </si>
  <si>
    <t>Jitegemee (rely on yourself): a cross-sectional study on acceptability, feasibility and design considerations for a personal savings intervention to reduce HIV risk among female sex workers in Siaya County, Kenya</t>
  </si>
  <si>
    <t>2-s2.0-85057111506</t>
  </si>
  <si>
    <t>Das,  Siddharth</t>
  </si>
  <si>
    <t>Evergreen Valley College</t>
  </si>
  <si>
    <t>Evergreen Valley College, San Jose, CA, United States</t>
  </si>
  <si>
    <t>An Automated Stock Trading Heuristic, Dependent on Volatility, for Common People</t>
  </si>
  <si>
    <t>2-s2.0-85049646148</t>
  </si>
  <si>
    <t>Jang, J.</t>
  </si>
  <si>
    <t>Jang,  Jeeeun</t>
  </si>
  <si>
    <t>Ewha Womans University</t>
  </si>
  <si>
    <t>Ewha Womans University, Seoul, Seoul, South Korea</t>
  </si>
  <si>
    <t>Developing a big game for financial education using service design approach</t>
  </si>
  <si>
    <t>2-s2.0-85045726686</t>
  </si>
  <si>
    <t>Kim, E.</t>
  </si>
  <si>
    <t>Kim,  Eunmi</t>
  </si>
  <si>
    <t>Department of Economics, Ewha Womans University, Seoul, Seoul, South Korea</t>
  </si>
  <si>
    <t>Reaching sustainable financial health: Gender differences in risk-taking patterns of financially excluded people</t>
  </si>
  <si>
    <t>Kang, M.</t>
  </si>
  <si>
    <t>Kang,  Myunghee</t>
  </si>
  <si>
    <t>Joo, S.-H.</t>
  </si>
  <si>
    <t>Joo,  Sohyun</t>
  </si>
  <si>
    <t>College of Social Sciences, Ewha Womans University, Seoul, Seoul, South Korea</t>
  </si>
  <si>
    <t>Yoon, S.</t>
  </si>
  <si>
    <t>Yoon,  Seonghye</t>
  </si>
  <si>
    <t>2-s2.0-85118621495</t>
  </si>
  <si>
    <t>Describing Gambling Affinity: The Role of Personality Traits</t>
  </si>
  <si>
    <t>2-s2.0-85052759809</t>
  </si>
  <si>
    <t>Yuh, Y.</t>
  </si>
  <si>
    <t>Yuh,  Yoonkyung</t>
  </si>
  <si>
    <t>Financial Knowledge and Household Saving: Evidence from the Survey of Consumer Finances</t>
  </si>
  <si>
    <t>Kang,  Minjeng</t>
  </si>
  <si>
    <t>2-s2.0-85129563489</t>
  </si>
  <si>
    <t>Kiszl, P.</t>
  </si>
  <si>
    <t>Kiszl,  Péter</t>
  </si>
  <si>
    <t>Eötvös Loránd Tudományegyetem</t>
  </si>
  <si>
    <t>Institute of Library and Information Science, Eötvös Loránd Tudományegyetem, Budapest, Hungary</t>
  </si>
  <si>
    <t>Libraries and financial literacy</t>
  </si>
  <si>
    <t>Winkler, B.</t>
  </si>
  <si>
    <t>Winkler,  Bea</t>
  </si>
  <si>
    <t>Institute of Library and Information Science, Eötvös Loránd Tudományegyetem, Budapest, Hungary, Hutÿra Ferenc Library, University of Veterinary Medicine Budapest, Budapest, Hungary</t>
  </si>
  <si>
    <t>2-s2.0-85141860294</t>
  </si>
  <si>
    <t>Molnár, B.</t>
  </si>
  <si>
    <t>Molnár,  Bálint</t>
  </si>
  <si>
    <t>Faculty of Informatics, Eötvös Loránd Tudományegyetem, Budapest, Hungary</t>
  </si>
  <si>
    <t>Cognitive Human-Computer Interaction</t>
  </si>
  <si>
    <t>Mattyasovszky-Philipp, D.</t>
  </si>
  <si>
    <t>Mattyasovszky-Philipp,  Dóra</t>
  </si>
  <si>
    <t>Putnoki, A.M.</t>
  </si>
  <si>
    <t>Putnoki,  Attila Márton</t>
  </si>
  <si>
    <t>2-s2.0-85140127690</t>
  </si>
  <si>
    <t>Yap, J.M.</t>
  </si>
  <si>
    <t>Yap,  Joseph Marmol</t>
  </si>
  <si>
    <t>Readiness of Public Libraries in Developing a Financial Literate Individual</t>
  </si>
  <si>
    <t>2-s2.0-85162634244</t>
  </si>
  <si>
    <t>Eötvös Loránd Tudományegyetem, Budapest, Hungary, University of Veterinary Medicine Budapest, Budapest, Hungary</t>
  </si>
  <si>
    <t>Financial literacy in Hungarian libraries: Survey-based steps for implementation</t>
  </si>
  <si>
    <t>Walter, G.</t>
  </si>
  <si>
    <t>Walter,  György</t>
  </si>
  <si>
    <t>Faculty of Economics, Eötvös Loránd Tudományegyetem, Budapest, Hungary</t>
  </si>
  <si>
    <t>2-s2.0-85218360467</t>
  </si>
  <si>
    <t>Eötvös Loránd Tudományegyetem, Budapest, Hungary</t>
  </si>
  <si>
    <t>The Role of Libraries in Economic Development</t>
  </si>
  <si>
    <t>Barátné Hajdu, A.H.</t>
  </si>
  <si>
    <t>Barátné Hajdu,  Ágnes</t>
  </si>
  <si>
    <t>2-s2.0-105012888804</t>
  </si>
  <si>
    <t>Elouaourti, Z.</t>
  </si>
  <si>
    <t>Elouaourti,  Zakaria</t>
  </si>
  <si>
    <t>FACULTE DES SCIENCES JURIDIQUES</t>
  </si>
  <si>
    <t>Economics and Social Sciences-Souissi, Faculté des Sciences Juridiques, Economiques et Sociales Souissi, Rabat, Morocco</t>
  </si>
  <si>
    <t>The cash vs. digital Paradox: Why financial literacy matters in uncertain times</t>
  </si>
  <si>
    <t>Sadok, H.</t>
  </si>
  <si>
    <t>Sadok,  Hicham</t>
  </si>
  <si>
    <t>2-s2.0-85017587014</t>
  </si>
  <si>
    <t>Mendes-Da-Silva, W.</t>
  </si>
  <si>
    <t>Mendes-Da-Silva,  Wesley M.D.</t>
  </si>
  <si>
    <t>FAESP - Fundação Getulio Vargas</t>
  </si>
  <si>
    <t>Escola de Administracao de Empresas de Sao Paulo da Fundacqao Getulio Vargas, Sao Paulo, Brazil</t>
  </si>
  <si>
    <t>The relationship of financial education and optimism in the use of credit cards; A Relação da Educação Financeira e do Otimismo no uso de Cartões de Crédito</t>
  </si>
  <si>
    <t>2-s2.0-85149361954</t>
  </si>
  <si>
    <t>Mundo Neto, M.</t>
  </si>
  <si>
    <t>Mundo Neto,  Martin</t>
  </si>
  <si>
    <t>FATEC São Carlos</t>
  </si>
  <si>
    <t>Faculdade de Tecnologia de São Carlos – FATEC São Carlos, Sao Carlos, SP, Brazil</t>
  </si>
  <si>
    <t>Financial intermediation and innovation: linking international agents and local investors; Intermediação e inovação financeiras: ligando agentes internacionais e investidores locais</t>
  </si>
  <si>
    <t>Alves, P.V.B.F.</t>
  </si>
  <si>
    <t>Alves,  Paulo Victor Bernardo Ferreira</t>
  </si>
  <si>
    <t>2-s2.0-85064734853</t>
  </si>
  <si>
    <t>Bou-Harb, E.</t>
  </si>
  <si>
    <t>Bou-Harb,  Elias</t>
  </si>
  <si>
    <t>FAU</t>
  </si>
  <si>
    <t>Cyber Threat Intelligence Laboratory, FAU College of Engineering and Computer Science, Boca Raton, FL, United States</t>
  </si>
  <si>
    <t>Comprehending the IoT cyber threat landscape: A data dimensionality reduction technique to infer and characterize Internet-scale IoT probing campaigns</t>
  </si>
  <si>
    <t>Safaei Pour, M.</t>
  </si>
  <si>
    <t>Safaei Pour,  Morteza</t>
  </si>
  <si>
    <t>Varma, K.</t>
  </si>
  <si>
    <t>Varma,  Kavita</t>
  </si>
  <si>
    <t>FAU College of Engineering and Computer Science, Boca Raton, FL, United States</t>
  </si>
  <si>
    <t>Pados, D.A.</t>
  </si>
  <si>
    <t>Pados,  Dimitris A.</t>
  </si>
  <si>
    <t>Neshenko, N.</t>
  </si>
  <si>
    <t>Neshenko,  Nataliia</t>
  </si>
  <si>
    <t>2-s2.0-85192342122</t>
  </si>
  <si>
    <t>Dias, P.</t>
  </si>
  <si>
    <t>Dias,  Patrícia</t>
  </si>
  <si>
    <t>FCVC (Instituto Superior de Administração e Gestão)</t>
  </si>
  <si>
    <t>Research Center in Business Sciences and Tourism (CICET-FCVC), Instituto Superior de Administração e Gestão, Porto, Porto, Portugal</t>
  </si>
  <si>
    <t>Literacy, resilience, and financial well-being in higher education students</t>
  </si>
  <si>
    <t>Borges, A.P.</t>
  </si>
  <si>
    <t>Borges,  Ana Pinto</t>
  </si>
  <si>
    <t>Research Center in Business Sciences and Tourism (CICET-FCVC), Instituto Superior de Administração e Gestão, Porto, Porto, Portugal, Research Centre in Organizations, Porto, Portugal</t>
  </si>
  <si>
    <t>Vieira, E.</t>
  </si>
  <si>
    <t>Vieira,  Elvira Pacheco</t>
  </si>
  <si>
    <t>FCVC (from Instituto Superior de Administração e Gestão) and Instituto Politécnico de Bragança are the main universities mentioned in the affiliation text. So, the return would be FCVC, Instituto Politécnico de Bragança.</t>
  </si>
  <si>
    <t>Research Center in Business Sciences and Tourism (CICET-FCVC), Instituto Superior de Administração e Gestão, Porto, Porto, Portugal, Instituto Politécnico de Bragança, Braganca, Braganca, Portugal</t>
  </si>
  <si>
    <t>Prospero, A.</t>
  </si>
  <si>
    <t>Prospero,  Aurora</t>
  </si>
  <si>
    <t>FEBEA</t>
  </si>
  <si>
    <t>FEBEA, Brussels, Belgium</t>
  </si>
  <si>
    <t>2-s2.0-85097768986</t>
  </si>
  <si>
    <t>Schnalzer, B.</t>
  </si>
  <si>
    <t>Schnalzer,  Bianca</t>
  </si>
  <si>
    <t>FH Joanneum</t>
  </si>
  <si>
    <t>FH Joanneum, Graz, Styria, Austria</t>
  </si>
  <si>
    <t>QUALY: A money management application for people with cognitive impairments</t>
  </si>
  <si>
    <t>2-s2.0-85096680235</t>
  </si>
  <si>
    <t>Wahed, S.A.</t>
  </si>
  <si>
    <t>Wahed,  Shiruk Abdel</t>
  </si>
  <si>
    <t>Hanke, S.</t>
  </si>
  <si>
    <t>Hanke,  Sten</t>
  </si>
  <si>
    <t>Palzer, V.</t>
  </si>
  <si>
    <t>Palzer,  Vanessa</t>
  </si>
  <si>
    <t>Kuch, J.</t>
  </si>
  <si>
    <t>Kuch,  Jacqueline</t>
  </si>
  <si>
    <t>Adam, H.</t>
  </si>
  <si>
    <t>Adam,  Helena</t>
  </si>
  <si>
    <t>2-s2.0-85111655703</t>
  </si>
  <si>
    <t>Nanda, G.</t>
  </si>
  <si>
    <t>Nanda,  Geeta</t>
  </si>
  <si>
    <t>FHI 360 (No official university</t>
  </si>
  <si>
    <t>Reproductive, FHI 360, Durham, NC, United States</t>
  </si>
  <si>
    <t>Implementation of Anyaka Makwiri: A multicomponent mentoring program for adolescent girls and young women in Uganda</t>
  </si>
  <si>
    <t>Cunningham, J.</t>
  </si>
  <si>
    <t>Cunningham,  Joy</t>
  </si>
  <si>
    <t>FHI 360 (No official university mentioned)</t>
  </si>
  <si>
    <t>Global Health, FHI 360, Durham, NC, United States</t>
  </si>
  <si>
    <t>Plourde, K.F.</t>
  </si>
  <si>
    <t>Plourde,  Kate F.</t>
  </si>
  <si>
    <t>Healy, E.</t>
  </si>
  <si>
    <t>Healy,  Elise</t>
  </si>
  <si>
    <t>Lorenzetti, L.</t>
  </si>
  <si>
    <t>Lorenzetti,  Lara M.J.</t>
  </si>
  <si>
    <t>FHI 360 (Official University Name Not Specified)</t>
  </si>
  <si>
    <t>Behavioral, FHI 360, Durham, NC, United States</t>
  </si>
  <si>
    <t>Namey, E.</t>
  </si>
  <si>
    <t>Namey,  Emily E.</t>
  </si>
  <si>
    <t>2-s2.0-85192606953</t>
  </si>
  <si>
    <t>de Mello Ferreira, V.R.</t>
  </si>
  <si>
    <t>de Mello Ferreira,  Vera Rita</t>
  </si>
  <si>
    <t>FIFECAFI</t>
  </si>
  <si>
    <t>FIFECAFI, Sao Paulo, Brazil</t>
  </si>
  <si>
    <t>FINANCIAL LITERACY</t>
  </si>
  <si>
    <t>2-s2.0-105003232931</t>
  </si>
  <si>
    <t>Ahuja, B.K.</t>
  </si>
  <si>
    <t>Ahuja,  Bhajneet Kaur</t>
  </si>
  <si>
    <t>FIIB</t>
  </si>
  <si>
    <t>Department of Management, FIIB, New Delhi, India</t>
  </si>
  <si>
    <t>Exploring linkages of financial literacy with financial well-being: the mediating aspect of financial behaviour and financial self-efficacy</t>
  </si>
  <si>
    <t>2-s2.0-85181808564</t>
  </si>
  <si>
    <t>Mottola, G.</t>
  </si>
  <si>
    <t>Mottola,  Gary R.</t>
  </si>
  <si>
    <t>FINRA Investor Education Foundation does not explicitly mention a specific university name. So, it would be considered as NA in this case.</t>
  </si>
  <si>
    <t>Financial Industry Regulatory Authority (FINRA) Investor Education Foundation, United States</t>
  </si>
  <si>
    <t>How are veterans faring financially? Updates and new evidence from a national survey</t>
  </si>
  <si>
    <t>Valdes, O.</t>
  </si>
  <si>
    <t>Valdes,  Olivia M.</t>
  </si>
  <si>
    <t>FINRA Investor Education Foundation does not indicate a specific university name. Therefore, the answer is NA.</t>
  </si>
  <si>
    <t>2-s2.0-105011869673</t>
  </si>
  <si>
    <t>Chattopadhyay, C.</t>
  </si>
  <si>
    <t>Chattopadhyay,  Chiranjoy</t>
  </si>
  <si>
    <t>FLAME School of Computing and Data Sciences</t>
  </si>
  <si>
    <t>FLAME School of Computing and Data Sciences, Pune, India</t>
  </si>
  <si>
    <t>A multi relational graph-based approach for stock movement prediction and portfolio optimization</t>
  </si>
  <si>
    <t>2-s2.0-85204176824</t>
  </si>
  <si>
    <t>FLAME University</t>
  </si>
  <si>
    <t>School of Computing and Data Sciences, FLAME University, Pune, MH, India</t>
  </si>
  <si>
    <t>An Approach Toward Stock Market Prediction and Portfolio Optimization in Indian Financial Sectors</t>
  </si>
  <si>
    <t>2-s2.0-85210289601</t>
  </si>
  <si>
    <t>FLAME University, Pune, MH, India</t>
  </si>
  <si>
    <t>A Systematic Review on Graph Neural Network-based Methods for Stock Market Forecasting</t>
  </si>
  <si>
    <t>2-s2.0-85190119509</t>
  </si>
  <si>
    <t>Advancing Indian Stock Market Prediction with TRNet: A Graph Neural Network Model</t>
  </si>
  <si>
    <t>2-s2.0-85130894233</t>
  </si>
  <si>
    <t>Rojahn, J.</t>
  </si>
  <si>
    <t>Rojahn,  Joachim</t>
  </si>
  <si>
    <t>FOM Hochschule für Oekonomie &amp; Management</t>
  </si>
  <si>
    <t>isf Institute for Strategic Finance, FOM Hochschule für Oekonomie &amp; Management gemeinnützige Gesellschaft mbH, Essen, Nordrhein-Westfalen, Germany</t>
  </si>
  <si>
    <t>The influence of financial literacy on financial resilience – New evidence from Europe during the COVID-19 crisis</t>
  </si>
  <si>
    <t>2-s2.0-85097863952</t>
  </si>
  <si>
    <t>Gupta, G.</t>
  </si>
  <si>
    <t>Gupta,  Gaurav</t>
  </si>
  <si>
    <t>FORE School of Management</t>
  </si>
  <si>
    <t>FORE School of Management, New Delhi, India</t>
  </si>
  <si>
    <t>CEO's education and investment–cash flow sensitivity: an empirical investigation</t>
  </si>
  <si>
    <t>2-s2.0-85215089265</t>
  </si>
  <si>
    <t>Nguyen, L.T.</t>
  </si>
  <si>
    <t>Nguyen,  Luan Trong</t>
  </si>
  <si>
    <t>FPT University</t>
  </si>
  <si>
    <t>Department of Business Administration, FPT University, Hanoi, Viet Nam</t>
  </si>
  <si>
    <t>Vietnamese university students' spending patterns: identifying influential factors and suggesting practical approaches to money management</t>
  </si>
  <si>
    <t>2-s2.0-85201594707</t>
  </si>
  <si>
    <t>Ngo, T.T.A.</t>
  </si>
  <si>
    <t>Ngo,  Thi Thuy An</t>
  </si>
  <si>
    <t>Department of Soft Skills, FPT University, Hanoi, Viet Nam</t>
  </si>
  <si>
    <t>Digitization adoption in developing countries: Investigating the factors affecting intention to use digital currency in Vietnam</t>
  </si>
  <si>
    <t>Tran, T.N.T.</t>
  </si>
  <si>
    <t>Tran,  Thi Ngoc Thuy</t>
  </si>
  <si>
    <t>Bui, T.M.X.</t>
  </si>
  <si>
    <t>Bui,  Thi Mai Xuan</t>
  </si>
  <si>
    <t>Department of Information Technology, FPT University, Hanoi, Viet Nam</t>
  </si>
  <si>
    <t>Le, N.Q.</t>
  </si>
  <si>
    <t>Le,  Nhat Quynh</t>
  </si>
  <si>
    <t>2-s2.0-105020478884</t>
  </si>
  <si>
    <t>Trinh, K.A.</t>
  </si>
  <si>
    <t>Trinh,  Khoa Anh</t>
  </si>
  <si>
    <t>Business Management Department, FPT University, Hanoi, Viet Nam</t>
  </si>
  <si>
    <t>Big Five Personality Traits, Poverty, and Environmental Shocks in Shaping Farmers’ Risk and Time Preferences: Experimental Evidence from Vietnam</t>
  </si>
  <si>
    <t>2-s2.0-85163132849</t>
  </si>
  <si>
    <t>Faculty of Business, FPT University, Hanoi, Viet Nam</t>
  </si>
  <si>
    <t>Financial literacy, behavioral traits, and ePayment adoption and usage in Japan</t>
  </si>
  <si>
    <t>Chen,  Li</t>
  </si>
  <si>
    <t>FRM (No specific university mentioned</t>
  </si>
  <si>
    <t>FRM Certified, Yunnan, China</t>
  </si>
  <si>
    <t>2-s2.0-85018553215</t>
  </si>
  <si>
    <t>Ohata, H.</t>
  </si>
  <si>
    <t>Ohata,  Hiroshi</t>
  </si>
  <si>
    <t>FSA (assuming it stands for a university acronym)</t>
  </si>
  <si>
    <t>FSA, Tokyo, Japan</t>
  </si>
  <si>
    <t>Financial education for elderly people in Japan</t>
  </si>
  <si>
    <t>Khlif, H.</t>
  </si>
  <si>
    <t>Khlif,  Hichem</t>
  </si>
  <si>
    <t>FSEG Sfax</t>
  </si>
  <si>
    <t>Department of Accounting, FSEG Sfax - Faculté des Sciences Économiques et de Gestion de Sfax, Sfax, Sfax, Tunisia</t>
  </si>
  <si>
    <t>2-s2.0-85219669413</t>
  </si>
  <si>
    <t>Houidi, S.</t>
  </si>
  <si>
    <t>Houidi,  Saifeddine</t>
  </si>
  <si>
    <t>FSEG Sfax - Faculté des Sciences Économiques et de Gestion de Sfax, Sfax, Sfax, Tunisia, Research Laboratory in Competitiveness, Commercial Decisions and Internationalisation (CODECI), Sfax, Tunisia</t>
  </si>
  <si>
    <t>Digital financial inclusion, environmental sustainability and regional economic growth in China: insights from a panel threshold model</t>
  </si>
  <si>
    <t>2-s2.0-105002126874</t>
  </si>
  <si>
    <t>Becha, H.</t>
  </si>
  <si>
    <t>Becha,  Hamdi</t>
  </si>
  <si>
    <t>Department of Economics, FSEG Sfax - Faculté des Sciences Économiques et de Gestion de Sfax, Sfax, Sfax, Tunisia</t>
  </si>
  <si>
    <t>Regime Switching Model Estimates of the Impact of Financial Development on Renewable Energy Consumption: The Role of Geopolitical Risk in the Case of Emerging Economies</t>
  </si>
  <si>
    <t>Boulhaga, M.</t>
  </si>
  <si>
    <t>Boulhaga,  Mounia</t>
  </si>
  <si>
    <t>FSEG Sfax - Faculté des Sciences Économiques et de Gestion de Sfax, Sfax, Sfax, Tunisia</t>
  </si>
  <si>
    <t>Kamel, K.</t>
  </si>
  <si>
    <t>Kamel,  Helali</t>
  </si>
  <si>
    <t>Department of Quantitative Methods, FSEG Sfax - Faculté des Sciences Économiques et de Gestion de Sfax, Sfax, Sfax, Tunisia</t>
  </si>
  <si>
    <t>Kalai, M.</t>
  </si>
  <si>
    <t>Kalai,  Maha</t>
  </si>
  <si>
    <t>Schmidt, H.J.</t>
  </si>
  <si>
    <t>Schmidt,  Holger J.</t>
  </si>
  <si>
    <t>Fachhochschule Koblenz</t>
  </si>
  <si>
    <t>Fachhochschule Koblenz, Koblenz, Rheinland-Pfalz, Germany</t>
  </si>
  <si>
    <t>2-s2.0-85117726082</t>
  </si>
  <si>
    <t>Rupprecht, M.</t>
  </si>
  <si>
    <t>Rupprecht,  Manuel</t>
  </si>
  <si>
    <t>Fachhochschule Münster</t>
  </si>
  <si>
    <t>Fachbereich Wirtschaft, Fachhochschule Münster, Munster, Nordrhein-Westfalen, Germany</t>
  </si>
  <si>
    <t>Pension system: Financial education alleviates reform backlog; Rentensystem: Finanzbildung mildert Reformstau</t>
  </si>
  <si>
    <t>2-s2.0-85087425410</t>
  </si>
  <si>
    <t>Real Returns of Private Households with Different Financial Assets — A Comparison of Germany and Austria; Renditen privater Haushalte nach Vermögensgruppen — Deutschland versus Österreich</t>
  </si>
  <si>
    <t>2-s2.0-85013314024</t>
  </si>
  <si>
    <t>Savings in Times of Low Interest Rates — Are German Households in Need of Public Support?; Sparen in Zeiten niedriger Zinsen — wirtschaftspolitische Unterstützung nötig?</t>
  </si>
  <si>
    <t>2-s2.0-105006712417</t>
  </si>
  <si>
    <t>Barrantes, E.</t>
  </si>
  <si>
    <t>Barrantes,  Eloy</t>
  </si>
  <si>
    <t>Fachhochschule St. Polten</t>
  </si>
  <si>
    <t>Department of Digital Business and Innovation, Fachhochschule St. Polten, Sankt Polten, Lower Austria, Austria</t>
  </si>
  <si>
    <t>Understanding finfluencers: Roles and strategic partnerships in retail investor engagement</t>
  </si>
  <si>
    <t>2-s2.0-105018212950</t>
  </si>
  <si>
    <t>Vogler, M.</t>
  </si>
  <si>
    <t>Vogler,  Manuel</t>
  </si>
  <si>
    <t>Fachhochschule Wiesbaden</t>
  </si>
  <si>
    <t>Fachhochschule Wiesbaden, Wiesbaden, Hessen, Germany</t>
  </si>
  <si>
    <t>Financial Literacy Frameworks: A Scoping Review and Critical Appraisal</t>
  </si>
  <si>
    <t>2-s2.0-85209922643</t>
  </si>
  <si>
    <t>Agarwala, T.</t>
  </si>
  <si>
    <t>Agarwala,  Tanuja</t>
  </si>
  <si>
    <t>Faculty of Management Studies (NA)</t>
  </si>
  <si>
    <t>Faculty of Management Studies, New Delhi, India</t>
  </si>
  <si>
    <t>Factors that Promote Financial Literacy: Tracing through a Systematic Literature Review Approach</t>
  </si>
  <si>
    <t>2-s2.0-85111931670</t>
  </si>
  <si>
    <t>Sehrawat, K.</t>
  </si>
  <si>
    <t>Sehrawat,  Kanchan</t>
  </si>
  <si>
    <t>Understanding the Path Toward Financial Well-Being: Evidence From India</t>
  </si>
  <si>
    <t>Vij, M.</t>
  </si>
  <si>
    <t>Vij,  Madhu</t>
  </si>
  <si>
    <t>2-s2.0-85206984598</t>
  </si>
  <si>
    <t>Ali, Y.</t>
  </si>
  <si>
    <t>Ali,  Yousaf</t>
  </si>
  <si>
    <t>Fahad Bin Sultan University</t>
  </si>
  <si>
    <t>College of Business &amp; Management, Fahad Bin Sultan University, Tabuk, Tabuk, Saudi Arabia</t>
  </si>
  <si>
    <t>The impact of government support and organizational culture on sustainable performance: Unveiling the mediating role of circular economy and eco-innovation</t>
  </si>
  <si>
    <t>2-s2.0-84896276752</t>
  </si>
  <si>
    <t>Glukhov, V.V.</t>
  </si>
  <si>
    <t>Glukhov,  Vladimir Vladimirovich</t>
  </si>
  <si>
    <t>Far Eastern Federal University</t>
  </si>
  <si>
    <t>Far Eastern Federal University, Vladivostok, Russian Federation</t>
  </si>
  <si>
    <t>Formation of basics of hidden economy in households. Theoretical aspect</t>
  </si>
  <si>
    <t>2-s2.0-85193610701</t>
  </si>
  <si>
    <t>Shichalina, V.A.</t>
  </si>
  <si>
    <t>Shichalina,  Valeriia A.</t>
  </si>
  <si>
    <t>Department of Information Security, Far Eastern Federal University, Vladivostok, Russian Federation, Sakhalin State University, Yuzhno-Sakhalinsk, Sakhalin Oblast, Russian Federation</t>
  </si>
  <si>
    <t>New OTC Derivative Instrument for BRI Grand Strategy Integration: Case of ‘China, Mongolia and Russia’</t>
  </si>
  <si>
    <t>2-s2.0-85026850316</t>
  </si>
  <si>
    <t>Shurukhina, T.N.</t>
  </si>
  <si>
    <t>Shurukhina,  Tatyana N.</t>
  </si>
  <si>
    <t>Methods of increasing the economic efficiency of investment policy and its economic defense</t>
  </si>
  <si>
    <t>Zhilina, E.V.</t>
  </si>
  <si>
    <t>Zhilina,  Elena Vyacheslavovna</t>
  </si>
  <si>
    <t>2-s2.0-84879493905</t>
  </si>
  <si>
    <t>Personal finance as indicator of economic status the individual</t>
  </si>
  <si>
    <t>Timofeeva, E.</t>
  </si>
  <si>
    <t>Timofeeva,  Elena</t>
  </si>
  <si>
    <t>Klyuchnikov, D.A.</t>
  </si>
  <si>
    <t>Klyuchnikov,  Denis A.</t>
  </si>
  <si>
    <t>Altuger-Genc, G.</t>
  </si>
  <si>
    <t>Altuger-Genc,  Gonca</t>
  </si>
  <si>
    <t>Farmingdale State College</t>
  </si>
  <si>
    <t>Mechanical Engineering Technology, Farmingdale State College, Farmingdale, NY, United States</t>
  </si>
  <si>
    <t>2-s2.0-85205036959</t>
  </si>
  <si>
    <t>Valappil, M.</t>
  </si>
  <si>
    <t>Valappil,  Musla</t>
  </si>
  <si>
    <t>Farook College</t>
  </si>
  <si>
    <t>Department of Commerce and Management Studies, Farook College, Kozhikode, KL, India</t>
  </si>
  <si>
    <t>An empirical analysis of stock market participation: from an Islamic perspective</t>
  </si>
  <si>
    <t>N.m, A.B.</t>
  </si>
  <si>
    <t>N.m,  Abdul Basith</t>
  </si>
  <si>
    <t>2-s2.0-86000355892</t>
  </si>
  <si>
    <t>Nishad, T.M.</t>
  </si>
  <si>
    <t>Nishad,  T. Mohamed</t>
  </si>
  <si>
    <t>Financial well-being and financial behavior: a bibliometric analysis</t>
  </si>
  <si>
    <t>Saeedi, S.E.</t>
  </si>
  <si>
    <t>Saeedi,  Sayed Ehsan</t>
  </si>
  <si>
    <t>2-s2.0-85070277548</t>
  </si>
  <si>
    <t>Dildar, F.D.</t>
  </si>
  <si>
    <t>Dildar,  Firdevs Diramali</t>
  </si>
  <si>
    <t>Fatih Sultan Vakıf University</t>
  </si>
  <si>
    <t>Fatih Sultan Vakıf University, Istanbul, Turkey</t>
  </si>
  <si>
    <t>Young entrepreneurs in action</t>
  </si>
  <si>
    <t>Ibrahim, R.K.</t>
  </si>
  <si>
    <t>Ibrahim,  Rasha Kadri</t>
  </si>
  <si>
    <t>Fatima College of Health Sciences</t>
  </si>
  <si>
    <t>Nursing Department, Fatima College of Health Sciences, Abu Dhabi, Abu Dhabi, United Arab Emirates</t>
  </si>
  <si>
    <t>2-s2.0-85062447127</t>
  </si>
  <si>
    <t>Altobello, S.A.</t>
  </si>
  <si>
    <t>Altobello,  Suzanne Aurora</t>
  </si>
  <si>
    <t>Fayetteville State University</t>
  </si>
  <si>
    <t>Department of Marketing, Fayetteville State University, Fayetteville, NC, United States</t>
  </si>
  <si>
    <t>Can gamification improve financial behavior? The moderating role of app expertise</t>
  </si>
  <si>
    <t>2-s2.0-84924533038</t>
  </si>
  <si>
    <t>Boshara, R.</t>
  </si>
  <si>
    <t>Boshara,  Ray</t>
  </si>
  <si>
    <t>Federal Reserve Bank of St. Louis</t>
  </si>
  <si>
    <t>Center for Household Financial Stability, Federal Reserve Bank of St. Louis, St. Louis, MO, United States</t>
  </si>
  <si>
    <t>A balance sheet perspective on financial success: Why starting early matters</t>
  </si>
  <si>
    <t>Emmons, W.R.</t>
  </si>
  <si>
    <t>Emmons,  William R.</t>
  </si>
  <si>
    <t>2-s2.0-85163004305</t>
  </si>
  <si>
    <t>Mustapha, M.</t>
  </si>
  <si>
    <t>Mustapha,  Bojuwon</t>
  </si>
  <si>
    <t>Federal University</t>
  </si>
  <si>
    <t>Department of Accounting, Federal University, Oye-Ekiti, Oye-Ekiti, Ekiti, Nigeria</t>
  </si>
  <si>
    <t>Financial Inclusion and Financial Condition: The Mediating Effect of Financial Self-efficacy and Financial Literacy</t>
  </si>
  <si>
    <t>2-s2.0-85118133829</t>
  </si>
  <si>
    <t>Herbert, W.E.</t>
  </si>
  <si>
    <t>Herbert,  Wilson Ezi</t>
  </si>
  <si>
    <t>Federal University, Otuoke, Otuoke, Bayelsa, Nigeria</t>
  </si>
  <si>
    <t>Board Composition and Corporate Performance: X-raying the Nexus in Nigerian Banks</t>
  </si>
  <si>
    <t>2-s2.0-85186053346</t>
  </si>
  <si>
    <t>Adewumi, P.A.</t>
  </si>
  <si>
    <t>Adewumi,  Pelumi Abdulmalik</t>
  </si>
  <si>
    <t>Federal University, Oye-Ekiti, Oye-Ekiti, Ekiti, Nigeria</t>
  </si>
  <si>
    <t>Determinants of digital currency usage in Nigeria</t>
  </si>
  <si>
    <t>Olaleye, B.R.</t>
  </si>
  <si>
    <t>Olaleye,  Banji Rildwan</t>
  </si>
  <si>
    <t>Faculty of Management Sciences, Federal University, Oye-Ekiti, Oye-Ekiti, Ekiti, Nigeria</t>
  </si>
  <si>
    <t>Fepetu, O.</t>
  </si>
  <si>
    <t>Fepetu,  Oladapo</t>
  </si>
  <si>
    <t>Ayorinde, B.</t>
  </si>
  <si>
    <t>Ayorinde,  Babatolu</t>
  </si>
  <si>
    <t>Federal University of Agriculture</t>
  </si>
  <si>
    <t>Department of Accounting, Federal University of Agriculture, Abeokuta, Abeokuta, Ogun, Nigeria</t>
  </si>
  <si>
    <t>Odunayo, E.O.</t>
  </si>
  <si>
    <t>Odunayo,  Esther Odunsi</t>
  </si>
  <si>
    <t>Department of Aquaculture and Fisheries Management, Federal University of Agriculture, Abeokuta, Abeokuta, Ogun, Nigeria</t>
  </si>
  <si>
    <t>2-s2.0-105016674428</t>
  </si>
  <si>
    <t>Emma-Ebere, O.</t>
  </si>
  <si>
    <t>Emma-Ebere,  Obiajulu</t>
  </si>
  <si>
    <t>Federal University of Oye-Ekiti</t>
  </si>
  <si>
    <t>Federal University of Oye-Ekiti, Oye, Ekiti, Nigeria</t>
  </si>
  <si>
    <t>Improving women’s digital and financial inclusion in Nigeria: a nudging and capacity based human rights framework</t>
  </si>
  <si>
    <t>Uzochukwu, S.</t>
  </si>
  <si>
    <t>Uzochukwu,  Sylvia Veronica Ajagugha</t>
  </si>
  <si>
    <t>Zhiri, D.D.</t>
  </si>
  <si>
    <t>Zhiri,  David D.</t>
  </si>
  <si>
    <t>Federal University of Technology</t>
  </si>
  <si>
    <t>Department of Entrepreneurship, Federal University of Technology, Minna, Minna, Niger, Nigeria</t>
  </si>
  <si>
    <t>2-s2.0-85121014931</t>
  </si>
  <si>
    <t>Uka, C.M.</t>
  </si>
  <si>
    <t>Uka,  C. M.</t>
  </si>
  <si>
    <t>Federal University of Technology (Owerri)</t>
  </si>
  <si>
    <t>Department of Transport Management Technology, Federal University of Technology, Owerri, Owerri, Imo, Nigeria</t>
  </si>
  <si>
    <t>Evaluation and Selection of Nigerian Third-Party Logistics Service Providers Using Multi-Criteria Decision Models</t>
  </si>
  <si>
    <t>Chukwu, O.E.</t>
  </si>
  <si>
    <t>Chukwu,  O. E.</t>
  </si>
  <si>
    <t>Igboanusi, C.C.</t>
  </si>
  <si>
    <t>Igboanusi,  Chinemerem Callistus</t>
  </si>
  <si>
    <t>Ikeogu, C.C.</t>
  </si>
  <si>
    <t>Ikeogu,  Christopher C.</t>
  </si>
  <si>
    <t>Dike, D.N.</t>
  </si>
  <si>
    <t>Dike,  Deborah N.</t>
  </si>
  <si>
    <t>Ejem, E.A.</t>
  </si>
  <si>
    <t>Ejem,  E. A.</t>
  </si>
  <si>
    <t>Colombage, S.</t>
  </si>
  <si>
    <t>Colombage,  Sisira R.N.</t>
  </si>
  <si>
    <t>Federation University Australia</t>
  </si>
  <si>
    <t>Department of Accounting and Finance, Federation University Australia, Ballarat, VIC, Australia</t>
  </si>
  <si>
    <t>Weerasekara, I.</t>
  </si>
  <si>
    <t>Weerasekara,  Ishanka</t>
  </si>
  <si>
    <t>Federation University Australia
Western Norway University of Applied Sciences</t>
  </si>
  <si>
    <t>Institute of Health and Wellbeing, Federation University Australia, Ballarat, VIC, Australia, Faculty of Health and Social Sciences, Western Norway University of Applied Sciences, Bergen, Hordaland, Norway</t>
  </si>
  <si>
    <t>Norway</t>
  </si>
  <si>
    <t>2-s2.0-85194110103</t>
  </si>
  <si>
    <t>Turna Cebeci, G.</t>
  </si>
  <si>
    <t>Turna Cebeci,  Gizem</t>
  </si>
  <si>
    <t>Fenerbahçe University</t>
  </si>
  <si>
    <t>Fenerbahçe University, Istanbul, Turkey</t>
  </si>
  <si>
    <t>Intergenerational transmission of financial biases</t>
  </si>
  <si>
    <t>2-s2.0-84963680050</t>
  </si>
  <si>
    <t>Stauner, K.</t>
  </si>
  <si>
    <t>Stauner,  Konrad</t>
  </si>
  <si>
    <t>FernUniversität Hagen</t>
  </si>
  <si>
    <t>Historisches Institut, FernUniversität in Hagen, Hagen, Nordrhein-Westfalen, Germany</t>
  </si>
  <si>
    <t>Financial literacy in the Imperium Romanum, using the example of the argentarii and signiferi. Documentation experts in civil and military finance (Late Republic-Principate Period); Finanzliteralität im Imperium Romanum am Beispiel der argentarii und signiferi Dokumentationsexperten im zivilen und militärischen Finanzwesen (späte Republik - Prinzipatszeit)</t>
  </si>
  <si>
    <t>2-s2.0-85126131978</t>
  </si>
  <si>
    <t>Saliya, C.A.</t>
  </si>
  <si>
    <t>Saliya,  Candauda Arachchige</t>
  </si>
  <si>
    <t>Fiji National University</t>
  </si>
  <si>
    <t>College of Business, Fiji National University, Nasinu, Fiji</t>
  </si>
  <si>
    <t>Fiji</t>
  </si>
  <si>
    <t>Driving Forces of Individual Investors in Stock Market Participation</t>
  </si>
  <si>
    <t>2-s2.0-105019458165</t>
  </si>
  <si>
    <t>Shah, S.</t>
  </si>
  <si>
    <t>Shah,  Shipra</t>
  </si>
  <si>
    <t>Department of Forestry, Fiji National University, Nasinu, Fiji</t>
  </si>
  <si>
    <t>BRIDGING THE EMPOWERMENT GAP: UNDERSTANDING THE ALIGNMENT OF FINANCIAL AWARENESS PROGRAMS AND FINANCIAL INCLUSION IN HIGHER EDUCATION INSTITUTIONS</t>
  </si>
  <si>
    <t>Emir, F.</t>
  </si>
  <si>
    <t>Emir,  Fırat</t>
  </si>
  <si>
    <t>Final International University</t>
  </si>
  <si>
    <t>Faculty of Economics, Final International University, Kyrenia, Cyprus</t>
  </si>
  <si>
    <t>2-s2.0-85009788312</t>
  </si>
  <si>
    <t>Financial Therapy Center (NA)</t>
  </si>
  <si>
    <t>Financial Therapy Center, United States</t>
  </si>
  <si>
    <t>Financial therapy in foster care</t>
  </si>
  <si>
    <t>Mikhaylov, A.</t>
  </si>
  <si>
    <t>Mikhaylov,  Alexey Yu</t>
  </si>
  <si>
    <t>Financial University</t>
  </si>
  <si>
    <t>Financial University under the Government of the Russian Federation, Moscow, Russian Federation</t>
  </si>
  <si>
    <t>2-s2.0-85086254977</t>
  </si>
  <si>
    <t>Pobedushkina, V.A.</t>
  </si>
  <si>
    <t>Pobedushkina,  Victoria A.</t>
  </si>
  <si>
    <t>Analysis of the Features of Commodification in the Regions of Russia</t>
  </si>
  <si>
    <t>Dorofeev, M.</t>
  </si>
  <si>
    <t>Dorofeev,  Mikhail Lvovitch</t>
  </si>
  <si>
    <t>Krylova, L.</t>
  </si>
  <si>
    <t>Krylova,  Lyubov V.</t>
  </si>
  <si>
    <t>2-s2.0-85075523301</t>
  </si>
  <si>
    <t>Brovchak, S.V.</t>
  </si>
  <si>
    <t>Brovchak,  Sergey V.</t>
  </si>
  <si>
    <t>Issues of increase in financial literacy of students of higher educational institutions of financial and economic orientation; Вопросы повышения финансовой грамотности студентов высших учебных заведений финансово-экономической направленности</t>
  </si>
  <si>
    <t>Melekhina, T.L.</t>
  </si>
  <si>
    <t>Melekhina,  Tatiana L.</t>
  </si>
  <si>
    <t>2-s2.0-85118935564</t>
  </si>
  <si>
    <t>Makar, S.V.</t>
  </si>
  <si>
    <t>Makar,  Svetlana V.</t>
  </si>
  <si>
    <t>The credit Strategies of the russians as the reflection of the Model of financial behaviour; кредитные стратегии россиян как отражение модели финансового поведения</t>
  </si>
  <si>
    <t>Yarasheva, A.V.</t>
  </si>
  <si>
    <t>Yarasheva,  A. V.</t>
  </si>
  <si>
    <t>2-s2.0-105017997483</t>
  </si>
  <si>
    <t>Azarov, A.</t>
  </si>
  <si>
    <t>Azarov,  Artur A.</t>
  </si>
  <si>
    <t>Russian Regional Features of Citizens’ Financial Literacy and Its Digital Infrastructure</t>
  </si>
  <si>
    <t>2-s2.0-85130886827</t>
  </si>
  <si>
    <t>Bryzgalov, D.V.</t>
  </si>
  <si>
    <t>Bryzgalov,  Denis V.</t>
  </si>
  <si>
    <t>Incompleteness of information on the housing market under construction; Неполнота информации на рынке строящегося жилья</t>
  </si>
  <si>
    <t>Tsyganov, A.A.</t>
  </si>
  <si>
    <t>Tsyganov,  A. A.</t>
  </si>
  <si>
    <t>Polevaya, M.V.</t>
  </si>
  <si>
    <t>Polevaya,  M. V.</t>
  </si>
  <si>
    <t>Department of Psychology and Human Capital Development, Financial University under the Government of the Russian Federation, Moscow, Russian Federation</t>
  </si>
  <si>
    <t>2-s2.0-85160832847</t>
  </si>
  <si>
    <t>Zeleneva, E.S.</t>
  </si>
  <si>
    <t>Zeleneva,  Elena S.</t>
  </si>
  <si>
    <t>Department of Banking and Monetary Regulation, Financial University under the Government of the Russian Federation, Moscow, Russian Federation</t>
  </si>
  <si>
    <t>Assessment of the Characteristics, Scopes and Limits of the Application of Digital Innovations in the Financial Sector</t>
  </si>
  <si>
    <t>2-s2.0-105005934787</t>
  </si>
  <si>
    <t>Lukushin, V.</t>
  </si>
  <si>
    <t>Lukushin,  Vladimir A.</t>
  </si>
  <si>
    <t>Managing Information Flows of Financial Literacy in Social Media: The Russian Case</t>
  </si>
  <si>
    <t>2-s2.0-85102298752</t>
  </si>
  <si>
    <t>Shevalkin, I.S.</t>
  </si>
  <si>
    <t>Shevalkin,  Igor S.</t>
  </si>
  <si>
    <t>Financially Literate Behavior in the Course of Achieving National Goals and Strategic Objectives of Russia</t>
  </si>
  <si>
    <t>2-s2.0-85132864798</t>
  </si>
  <si>
    <t>University Tuition Fees: Comparative Analysis of Financial Benefits for Applicants</t>
  </si>
  <si>
    <t>2-s2.0-85101926946</t>
  </si>
  <si>
    <t>Kuznetsov, O.V.</t>
  </si>
  <si>
    <t>Kuznetsov,  Oleg V.</t>
  </si>
  <si>
    <t>Institutionalization оf financial literacy оf the adult population оf Russia</t>
  </si>
  <si>
    <t>Brodovskaya, E.</t>
  </si>
  <si>
    <t>Brodovskaya,  Elena Victorovna</t>
  </si>
  <si>
    <t>2-s2.0-84938392730</t>
  </si>
  <si>
    <t>Fedorova, E.A.</t>
  </si>
  <si>
    <t>Fedorova,  Elena Anatolyevna</t>
  </si>
  <si>
    <t>Impact of financial literacy of the population of the Russian Federation on behavior on financial market: Empirical evaluation</t>
  </si>
  <si>
    <t>2-s2.0-85210021693</t>
  </si>
  <si>
    <t>Sidorenko, T.N.</t>
  </si>
  <si>
    <t>Sidorenko,  Taisiya N.</t>
  </si>
  <si>
    <t>Corporate Social Responsibility of Cooperatives in Contemporary Legislation</t>
  </si>
  <si>
    <t>Rodionova, M.E.</t>
  </si>
  <si>
    <t>Rodionova,  Marina E.</t>
  </si>
  <si>
    <t>Ognev, A.</t>
  </si>
  <si>
    <t>Ognev,  Alexander</t>
  </si>
  <si>
    <t>Parma, R.</t>
  </si>
  <si>
    <t>Parma,  Roman V.</t>
  </si>
  <si>
    <t>Dombrovskaya, A.</t>
  </si>
  <si>
    <t>Dombrovskaya,  Anna Y.</t>
  </si>
  <si>
    <t>Ivanov, A.V.</t>
  </si>
  <si>
    <t>Ivanov,  Anatolii V.</t>
  </si>
  <si>
    <t>Kamneva, E.V.</t>
  </si>
  <si>
    <t>Kamneva,  E. V.</t>
  </si>
  <si>
    <t>Reshetnikov, S.B.</t>
  </si>
  <si>
    <t>Reshetnikov,  Stanislav Borisovich</t>
  </si>
  <si>
    <t>Selivanova, M.A.</t>
  </si>
  <si>
    <t>Selivanova,  M. A.</t>
  </si>
  <si>
    <t>2-s2.0-85163695714</t>
  </si>
  <si>
    <t>Solyannikova, S.P.</t>
  </si>
  <si>
    <t>Solyannikova,  Svetlana Petrovna</t>
  </si>
  <si>
    <t>Platform Solution in the Development of Financial Literacy as a Key Tool for Personal Finance Management: Case Study</t>
  </si>
  <si>
    <t>2-s2.0-85136509868</t>
  </si>
  <si>
    <t>Markov, D.I.</t>
  </si>
  <si>
    <t>Markov,  Dmitry I.</t>
  </si>
  <si>
    <t>Financial behavior as a Result of People’s Interaction in the Socio-Economic Space</t>
  </si>
  <si>
    <t>2-s2.0-85138618264</t>
  </si>
  <si>
    <t>Tantsura, T.A.</t>
  </si>
  <si>
    <t>Tantsura,  Tatyana Anatolievna</t>
  </si>
  <si>
    <t>Financial University (Moscow, Russian Federation)</t>
  </si>
  <si>
    <t>Department of English Language for Professional Communication, Financial University under the Government of the Russian Federation, Moscow, Russian Federation</t>
  </si>
  <si>
    <t>The Risk Management System as an Enhancement Factor for Investment Attractiveness of Russian Enterprises</t>
  </si>
  <si>
    <t>Financial University (Moscow, Russian Federation) -&gt; Financial University [remove extra information]</t>
  </si>
  <si>
    <t>Graduate School of Public Administration, Financial University under the Government of the Russian Federation, Moscow, Russian Federation</t>
  </si>
  <si>
    <t>Vorovskii, N.V.</t>
  </si>
  <si>
    <t>Vorovskii,  Nikolai V.</t>
  </si>
  <si>
    <t>Financial University (Moscow, Russian Federation) [Extracted the main university name]</t>
  </si>
  <si>
    <t>Voskovskaya, A.S.</t>
  </si>
  <si>
    <t>Voskovskaya,  Angela S.</t>
  </si>
  <si>
    <t>Financial University (Russian Federation)</t>
  </si>
  <si>
    <t>2-s2.0-85142783953</t>
  </si>
  <si>
    <t>Krylova, L.V.</t>
  </si>
  <si>
    <t>The Department of World Finance, Financial University under the Government of the Russian Federation, Moscow, Russian Federation</t>
  </si>
  <si>
    <t>Cryptocurrencies vs Central Banks’ Digital Currencies: The Role of Financial Literacy; Криптовалюты vs цифровые валюты центральных банков: роль финансовой грамотности населения</t>
  </si>
  <si>
    <t>2-s2.0-85159265725</t>
  </si>
  <si>
    <t>Malinovskaya, N.</t>
  </si>
  <si>
    <t>Malinovskaya,  Natalya Vladimirovna</t>
  </si>
  <si>
    <t>Department of Audit and Corporate Reporting, Financial University under the Government of the Russian Federation, Moscow, Russian Federation</t>
  </si>
  <si>
    <t>Sustaining Performance of Wheat–Rice Farms in Pakistan: The Effects of Financial Literacy and Financial Inclusion</t>
  </si>
  <si>
    <t>Financial University (under the Government of the Russian Federation)</t>
  </si>
  <si>
    <t>Center for Innovative Programs, Financial University under the Government of the Russian Federation, Moscow, Russian Federation</t>
  </si>
  <si>
    <t>2-s2.0-85142667012</t>
  </si>
  <si>
    <t>Tyurikov, A.G.</t>
  </si>
  <si>
    <t>Tyurikov,  Alexander Georgievich</t>
  </si>
  <si>
    <t>Department of Sociology, Faculty of Social Sciences and Mass Communications, Russian Federation, Financial University under the Government of the Russian Federation, Moscow, Russian Federation</t>
  </si>
  <si>
    <t>MODERN ECONOMIC CULTURE IN SEARCH OF AN OPTIMAL BALANCE OF DEVELOPMENT: REVIEWING THE MATERIALS OF THE XII INTERNATIONAL SOCIOLOGICAL GRUSHIN CONFERENCE; СОВРЕМЕННАЯ ЭКОНОМИЧЕСКАЯ КУЛЬТУРА В ПОИСКАХ ОПТИМАЛЬНОГО БАЛАНСА РАЗВИТИЯ: ПО МАТЕРИАЛАМ XII МЕЖДУНАРОДНОЙ СОЦИОЛОГИЧЕСКОЙ ГРУШИНСКОЙ КОНФЕРЕНЦИИ</t>
  </si>
  <si>
    <t>Rudenko, L.</t>
  </si>
  <si>
    <t>Rudenko,  Lyudmila G.</t>
  </si>
  <si>
    <t>Department of Economic Theory, Financial University under the Government of the Russian Federation, Moscow, Russian Federation</t>
  </si>
  <si>
    <t>Lebedeva, O.Y.</t>
  </si>
  <si>
    <t>Lebedeva,  Olga Evgenievna</t>
  </si>
  <si>
    <t>Department of Tourism and Hotel Business, Financial University under the Government of the Russian Federation, Moscow, Russian Federation</t>
  </si>
  <si>
    <t>Lukashenko, I.V.</t>
  </si>
  <si>
    <t>Lukashenko,  Inna V.</t>
  </si>
  <si>
    <t>World Finance Department, Financial University under the Government of the Russian Federation, Moscow, Russian Federation</t>
  </si>
  <si>
    <t>Karpova, T.A.</t>
  </si>
  <si>
    <t>Karpova,  Tatyana</t>
  </si>
  <si>
    <t>2-s2.0-85173066028</t>
  </si>
  <si>
    <t>Abramova, M.A.</t>
  </si>
  <si>
    <t>Abramova,  Marina A.</t>
  </si>
  <si>
    <t>Prospects for the Incorporation of the Digital Ruble into Russia's Monetary Turnover: Attributes and Principles for Developing a Trusted Digital Environment; Перспективы внедрения цифрового рубля в денежный оборот России: атрибуты и принципы формирования доверенной цифровой среды</t>
  </si>
  <si>
    <t>Insurance and Social Economics Department of the Financial Faculty, Financial University under the Government of the Russian Federation, Moscow, Russian Federation</t>
  </si>
  <si>
    <t>Shirokih, A.Y.</t>
  </si>
  <si>
    <t>Shirokih,  Anna Yurievna</t>
  </si>
  <si>
    <t>2-s2.0-85087466874</t>
  </si>
  <si>
    <t>Salin, V.N.</t>
  </si>
  <si>
    <t>Salin,  Viktor Nikolaevich</t>
  </si>
  <si>
    <t>Department of Accounting, Financial University under the Government of the Russian Federation, Moscow, Russian Federation</t>
  </si>
  <si>
    <t>Financial inclusion: Gender and country differences</t>
  </si>
  <si>
    <t>Kutsuri, G.N.</t>
  </si>
  <si>
    <t>Kutsuri,  Georgiy Nikolaevich</t>
  </si>
  <si>
    <t>Financial University under the Government of the Russian Federation</t>
  </si>
  <si>
    <t>Government of the Russian Federation, Financial University under the Government of the Russian Federation, Moscow, Russian Federation</t>
  </si>
  <si>
    <t>Sitnikova, O.U.</t>
  </si>
  <si>
    <t>Sitnikova,  Oksana Yu</t>
  </si>
  <si>
    <t>Churilova, E.U.</t>
  </si>
  <si>
    <t>Churilova,  Elvira U.</t>
  </si>
  <si>
    <t>Narbut, V.V.</t>
  </si>
  <si>
    <t>Narbut,  Victoria V.</t>
  </si>
  <si>
    <t>Doguchaeva, S.M.</t>
  </si>
  <si>
    <t>Doguchaeva,  Svetlana Magomedovna</t>
  </si>
  <si>
    <t>2-s2.0-85143612568</t>
  </si>
  <si>
    <t>Mutsonziwa, K.</t>
  </si>
  <si>
    <t>Mutsonziwa,  Kingstone</t>
  </si>
  <si>
    <t>Finmark Trust (NA if no university is present)</t>
  </si>
  <si>
    <t>Finmark Trust, Johannesburg, South Africa</t>
  </si>
  <si>
    <t>Financial Literacy as a Driver of Financial Inclusion in Kenya and Tanzania</t>
  </si>
  <si>
    <t>2-s2.0-85106805668</t>
  </si>
  <si>
    <t>Ben-David, I.</t>
  </si>
  <si>
    <t>Ben-David,  Itzhak</t>
  </si>
  <si>
    <t>Fisher College of Business (This is the specific school or college within a larger university. To get the actual university name, we might need to research further. However, since this platform does not support extensive web searching, I'll return NA as there isn't enough information to confidently provide the university name.)</t>
  </si>
  <si>
    <t>Fisher College of Business, Columbus, OH, United States</t>
  </si>
  <si>
    <t>Financial education versus costly counseling: How to dissuade borrowers from choosing risky mortgages?</t>
  </si>
  <si>
    <t>2-s2.0-77956120997</t>
  </si>
  <si>
    <t>Fisher College of Business (This is the university name, as it's a school within The Ohio State University in Columbus, but without further context, it might be assumed to be an independent institution.)</t>
  </si>
  <si>
    <t>Learning to cope: Voluntary financial education and loan performance during a housing crisis</t>
  </si>
  <si>
    <t>Fisher College of Business (University not explicitly mentioned in the provided text. However, it's typically part of a larger institution, often a University. If we need to be specific, the university might be Ohio State University, but this is an assumption based on the location given - Columbus, OH, United States.)</t>
  </si>
  <si>
    <t>Rippé, C.</t>
  </si>
  <si>
    <t>Rippé,  Cindy B.</t>
  </si>
  <si>
    <t>Flagler College</t>
  </si>
  <si>
    <t>Flagler College, St Augustine, FL, United States</t>
  </si>
  <si>
    <t>Jones, J.</t>
  </si>
  <si>
    <t>Florida Agricultural and Mechanical University
Clark Atlanta University</t>
  </si>
  <si>
    <t>Department of Social Work, Florida Agricultural and Mechanical University, Tallahassee, FL, United States, Jr. School of Social Work, Clark Atlanta University, Atlanta, GA, United States</t>
  </si>
  <si>
    <t>2-s2.0-85202014384</t>
  </si>
  <si>
    <t>Zilouchian, A.</t>
  </si>
  <si>
    <t>Zilouchian,  Ali</t>
  </si>
  <si>
    <t>Florida Atlantic University</t>
  </si>
  <si>
    <t>Florida Atlantic University, Boca Raton, FL, United States</t>
  </si>
  <si>
    <t>Empowering Hispanic Students in STEM through Financial Literacy</t>
  </si>
  <si>
    <t>2-s2.0-85028535146</t>
  </si>
  <si>
    <t>Bosshardt, W.</t>
  </si>
  <si>
    <t>Bosshardt,  William D.</t>
  </si>
  <si>
    <t>Department of Economics, Florida Atlantic University, Boca Raton, FL, United States</t>
  </si>
  <si>
    <t>The development and promotion of financial literacy standards: Establishing standards in the United States</t>
  </si>
  <si>
    <t>Zhuang, H.</t>
  </si>
  <si>
    <t>Zhuang,  Hanqi</t>
  </si>
  <si>
    <t>Romance, N.</t>
  </si>
  <si>
    <t>Romance,  Nancy R.</t>
  </si>
  <si>
    <t>2-s2.0-80052838026</t>
  </si>
  <si>
    <t>Cheng, P.</t>
  </si>
  <si>
    <t>Cheng,  Ping</t>
  </si>
  <si>
    <t>Department of Finance, Florida Atlantic University, Boca Raton, FL, United States</t>
  </si>
  <si>
    <t>Do Women Pay More for Mortgages?</t>
  </si>
  <si>
    <t>2-s2.0-84893082722</t>
  </si>
  <si>
    <t>National standards for financial literacy: Rationale and content</t>
  </si>
  <si>
    <t>2-s2.0-105005478822</t>
  </si>
  <si>
    <t>Assifuah-Nunoo, E.</t>
  </si>
  <si>
    <t>Assifuah-Nunoo,  Emmanuel</t>
  </si>
  <si>
    <t>Financial Planning and Financial Well-Being of Informal Sector Workers in Central Region of Ghana: The Moderating and Mediating Role of Financial Literacy</t>
  </si>
  <si>
    <t>2-s2.0-85142308300</t>
  </si>
  <si>
    <t>Li, M.</t>
  </si>
  <si>
    <t>Li,  Mingxiang</t>
  </si>
  <si>
    <t>How women CEOs’ financial knowledge and firm homophily affect venture performance</t>
  </si>
  <si>
    <t>2-s2.0-85016514810</t>
  </si>
  <si>
    <t>Salinas, C.</t>
  </si>
  <si>
    <t>Salinas,  Cristobal</t>
  </si>
  <si>
    <t>Department of Educational Leadership and Research Methodology, Florida Atlantic University, Boca Raton, FL, United States</t>
  </si>
  <si>
    <t>Promoting Financial Literacy and Latino Males’ Success at Community Colleges</t>
  </si>
  <si>
    <t>Hidrowoh, J.R.</t>
  </si>
  <si>
    <t>Hidrowoh,  Jacob R.</t>
  </si>
  <si>
    <t>2-s2.0-85045247413</t>
  </si>
  <si>
    <t>Frank, H.A.</t>
  </si>
  <si>
    <t>Frank,  Howard A.</t>
  </si>
  <si>
    <t>Florida International University</t>
  </si>
  <si>
    <t>Florida International University, Miami, FL, United States</t>
  </si>
  <si>
    <t>Retirement Planning Decisions: Choices Between Defined Benefit and Defined Contribution Plans</t>
  </si>
  <si>
    <t>2-s2.0-85118451564</t>
  </si>
  <si>
    <t>Stuart, P.H.</t>
  </si>
  <si>
    <t>Stuart,  Paul H.</t>
  </si>
  <si>
    <t>A Century of Family Budget Counseling</t>
  </si>
  <si>
    <t>Lawrence, E.R.</t>
  </si>
  <si>
    <t>Lawrence,  Edward R.</t>
  </si>
  <si>
    <t>Department of Finance, Florida International University, Miami, FL, United States</t>
  </si>
  <si>
    <t>2-s2.0-85085368228</t>
  </si>
  <si>
    <t>Parente, R.</t>
  </si>
  <si>
    <t>Parente,  Ronaldo Couto</t>
  </si>
  <si>
    <t>Department of Management and International Business College of Business, Florida International University, Miami, FL, United States</t>
  </si>
  <si>
    <t>Cross-border mergers and acquisitions: links between acquiring firm capabilities and resources and target country location</t>
  </si>
  <si>
    <t>2-s2.0-67349247049</t>
  </si>
  <si>
    <t>Argandoña, A.</t>
  </si>
  <si>
    <t>Argandoña,  Antonio</t>
  </si>
  <si>
    <t>IESE Business School, Barcelona, Barcelona, Spain, Financial Inclusiveness Program, Florida International University, Miami, FL, United States, Department of Economics, IESE Business School, Barcelona, Barcelona, Spain</t>
  </si>
  <si>
    <t>Best practices in credit accessibility and corporate social responsibility in financial institutions</t>
  </si>
  <si>
    <t>2-s2.0-84884987840</t>
  </si>
  <si>
    <t>Prakash, A.J.</t>
  </si>
  <si>
    <t>Prakash,  Arun Jai</t>
  </si>
  <si>
    <t>Does knowledge of finance mitigate the gender difference in financial risk-aversion?</t>
  </si>
  <si>
    <t>2-s2.0-105019068843</t>
  </si>
  <si>
    <t>Li, A.Y.</t>
  </si>
  <si>
    <t>Li,  Amy Y.</t>
  </si>
  <si>
    <t>The Financial Needs of Students in Community College Promise Programs</t>
  </si>
  <si>
    <t>2-s2.0-85083367922</t>
  </si>
  <si>
    <t>Burt, I.</t>
  </si>
  <si>
    <t>Burt,  Isaac</t>
  </si>
  <si>
    <t>I Get Money: A Therapeutic Financial Literacy Group for Black Teenagers</t>
  </si>
  <si>
    <t>2-s2.0-85172159212</t>
  </si>
  <si>
    <t>Garza, T.</t>
  </si>
  <si>
    <t>Garza,  Tiberio</t>
  </si>
  <si>
    <t>Promoting Success Through Building Community for Computer Science and Computer Engineering Undergraduates</t>
  </si>
  <si>
    <t>2-s2.0-105003445435</t>
  </si>
  <si>
    <t>Esmaeilzadeh, P.</t>
  </si>
  <si>
    <t>Esmaeilzadeh,  Pouyan</t>
  </si>
  <si>
    <t>Department of Information Systems and Business Analytics, Florida International University College of Business, Miami, FL, United States</t>
  </si>
  <si>
    <t>Government Oversight and Institutional Influence: Exploring the Dynamics of Individual Adoption of Spot Bitcoin ETPs</t>
  </si>
  <si>
    <t>Bruns Ali, S.B.</t>
  </si>
  <si>
    <t>Bruns Ali,  Susannah</t>
  </si>
  <si>
    <t>2-s2.0-4344568739</t>
  </si>
  <si>
    <t>Kay, C.</t>
  </si>
  <si>
    <t>Kay,  Christine L.</t>
  </si>
  <si>
    <t>Department of Marketing, Florida International University, Miami, FL, United States</t>
  </si>
  <si>
    <t>Knowledge, skills, and abilities for lodging management success</t>
  </si>
  <si>
    <t>2-s2.0-84871100482</t>
  </si>
  <si>
    <t>The Role of Financial Education in the Management of Retirement Savings</t>
  </si>
  <si>
    <t>2-s2.0-85189967382</t>
  </si>
  <si>
    <t>Lin,  Zhenguo</t>
  </si>
  <si>
    <t>Florida International University College of Business, Miami, FL, United States</t>
  </si>
  <si>
    <t>Financial literacy and mortgage stress</t>
  </si>
  <si>
    <t>Rouxelin, F.</t>
  </si>
  <si>
    <t>Rouxelin,  Florent</t>
  </si>
  <si>
    <t>Department of Finance, Florida International University College of Business, Miami, FL, United States</t>
  </si>
  <si>
    <t>2-s2.0-84994493686</t>
  </si>
  <si>
    <t>School of Social Work, Florida International University, Miami, FL, United States</t>
  </si>
  <si>
    <t>Financial capability in early social work practice: Lessons for today</t>
  </si>
  <si>
    <t>2-s2.0-84868155393</t>
  </si>
  <si>
    <t>Can diversification be learned?</t>
  </si>
  <si>
    <t>2-s2.0-84878294187</t>
  </si>
  <si>
    <t>Brunson, B.H.</t>
  </si>
  <si>
    <t>Brunson,  Bruce H.</t>
  </si>
  <si>
    <t>Florida State College</t>
  </si>
  <si>
    <t>Development and Liberal Arts, Florida State College at Jacksonville, Jacksonville, FL, United States</t>
  </si>
  <si>
    <t>Workplace financial education improves personal financial wellness</t>
  </si>
  <si>
    <t>2-s2.0-84942196850</t>
  </si>
  <si>
    <t>Florida State University</t>
  </si>
  <si>
    <t>College of Social Work, Florida State University, Tallahassee, FL, United States</t>
  </si>
  <si>
    <t>Sirens’ Call: Understanding Poor Financial Decision Making and Credit Card Misuse</t>
  </si>
  <si>
    <t>Malespin, T.S.</t>
  </si>
  <si>
    <t>Malespin,  Thallia S.</t>
  </si>
  <si>
    <t>2-s2.0-85076825454</t>
  </si>
  <si>
    <t>Smith, T.E.</t>
  </si>
  <si>
    <t>Smith,  Thomas Edward</t>
  </si>
  <si>
    <t>Financial therapy with groups: A case of the five-step model</t>
  </si>
  <si>
    <t>2-s2.0-85083269812</t>
  </si>
  <si>
    <t>Palmer, J.C.</t>
  </si>
  <si>
    <t>Palmer,  Joshua C.</t>
  </si>
  <si>
    <t>Department of Management, Florida State University, Tallahassee, FL, United States</t>
  </si>
  <si>
    <t>Affectivity and riskiness of retirement investment decisions</t>
  </si>
  <si>
    <t>2-s2.0-77957701898</t>
  </si>
  <si>
    <t>Dezfuli, A.K.</t>
  </si>
  <si>
    <t>Dezfuli,  Amin Koorehpazan</t>
  </si>
  <si>
    <t>Department of Meteorology, Florida State University, Tallahassee, FL, United States</t>
  </si>
  <si>
    <t>Ranking water transfer projects using fuzzy methods</t>
  </si>
  <si>
    <t>Mende, M.</t>
  </si>
  <si>
    <t>Mende,  Martin</t>
  </si>
  <si>
    <t>College of Business, Florida State University, Tallahassee, FL, United States</t>
  </si>
  <si>
    <t>Scott, M.L.</t>
  </si>
  <si>
    <t>Scott,  Maura L.</t>
  </si>
  <si>
    <t>Richards, K.V.</t>
  </si>
  <si>
    <t>Richards,  Kristin V.</t>
  </si>
  <si>
    <t>Malespin, T.</t>
  </si>
  <si>
    <t>2-s2.0-85200673014</t>
  </si>
  <si>
    <t>Schelbe, L.</t>
  </si>
  <si>
    <t>Schelbe,  Lisa Ann</t>
  </si>
  <si>
    <t>Florida State University, Tallahassee, FL, United States</t>
  </si>
  <si>
    <t>Campus Support Program Service Use by Students Who Experienced Foster Care, Relative Care, or Homelessness</t>
  </si>
  <si>
    <t>2-s2.0-85035333749</t>
  </si>
  <si>
    <t>Financial therapy with families</t>
  </si>
  <si>
    <t>2-s2.0-0012232638</t>
  </si>
  <si>
    <t>Goldsmith, R.E.</t>
  </si>
  <si>
    <t>Goldsmith,  Ronald Earl</t>
  </si>
  <si>
    <t>Sex differences in financial knowledge: A replication and extension</t>
  </si>
  <si>
    <t>Reams-Johnson, A.</t>
  </si>
  <si>
    <t>Reams-Johnson,  Ansa</t>
  </si>
  <si>
    <t>Department of Behavioral Sciences and Social Medicine, Florida State University College of Medicine, Tallahassee, FL, United States</t>
  </si>
  <si>
    <t>Wilson, T.</t>
  </si>
  <si>
    <t>Wilson,  Thomas</t>
  </si>
  <si>
    <t>Financial Therapy Center, United States, College of Social Work, Florida State University, Tallahassee, FL, United States</t>
  </si>
  <si>
    <t>2-s2.0-85098048669</t>
  </si>
  <si>
    <t>Grier, A.</t>
  </si>
  <si>
    <t>Grier,  Annie</t>
  </si>
  <si>
    <t>Institute for Justice Research and Development, Florida State University, Tallahassee, FL, United States</t>
  </si>
  <si>
    <t>Beyond jobs: Building financial capability for adults returning to the community after prison</t>
  </si>
  <si>
    <t>Jackson, L.A.</t>
  </si>
  <si>
    <t>Jackson,  Lisa A.</t>
  </si>
  <si>
    <t>2-s2.0-84936948361</t>
  </si>
  <si>
    <t>Coproduction of Transformative Services as a Pathway to Improved Consumer Well-Being: Findings From a Longitudinal Study on Financial Counseling</t>
  </si>
  <si>
    <t>Wang,  Gang</t>
  </si>
  <si>
    <t>2-s2.0-105015354725</t>
  </si>
  <si>
    <t>Oehme, K.</t>
  </si>
  <si>
    <t>Oehme,  Karen J.D.</t>
  </si>
  <si>
    <t>Supervised Visitation and Family Financial Well-Being: Broadening Access to Community Services for Low-Income Parents in the Court System</t>
  </si>
  <si>
    <t>Osteen, P.J.</t>
  </si>
  <si>
    <t>Osteen,  Philip J.</t>
  </si>
  <si>
    <t>2-s2.0-22144440085</t>
  </si>
  <si>
    <t>Block-Lieb, S.</t>
  </si>
  <si>
    <t>Block-Lieb,  Susan</t>
  </si>
  <si>
    <t>Fordham University</t>
  </si>
  <si>
    <t>College of Law, Fordham University, New York, NY, United States</t>
  </si>
  <si>
    <t>Debtor education, financial literacy, and pending bankruptcy legislation</t>
  </si>
  <si>
    <t>2-s2.0-85047817550</t>
  </si>
  <si>
    <t>Nejad, M.G.</t>
  </si>
  <si>
    <t>Nejad,  Mohammad G.</t>
  </si>
  <si>
    <t>Fordham University, New York, NY, United States</t>
  </si>
  <si>
    <t>Subjective and objective financial literacy, opinion leadership, and the use of retail banking services</t>
  </si>
  <si>
    <t>2-s2.0-85016268234</t>
  </si>
  <si>
    <t>O'Connor, G.</t>
  </si>
  <si>
    <t>O'Connor,  Genevieve Elizabeth</t>
  </si>
  <si>
    <t>Gabelli School of Business, Fordham University, New York, NY, United States</t>
  </si>
  <si>
    <t>An intersectional approach to evaluating consumer financial literacy</t>
  </si>
  <si>
    <t>2-s2.0-85075658919</t>
  </si>
  <si>
    <t>Dituri, P.</t>
  </si>
  <si>
    <t>Dituri,  Philip</t>
  </si>
  <si>
    <t>Graduate School of Education, Fordham University, New York, NY, United States</t>
  </si>
  <si>
    <t>Combining Financial Education With Mathematics Coursework: Findings From a Pilot Study</t>
  </si>
  <si>
    <t>2-s2.0-85068400326</t>
  </si>
  <si>
    <t>Estelami, H.</t>
  </si>
  <si>
    <t>Estelami,  Hooman</t>
  </si>
  <si>
    <t>Cognitive drivers of suboptimal financial decisions: Implications for financial literacy campaigns</t>
  </si>
  <si>
    <t>2-s2.0-85145462912</t>
  </si>
  <si>
    <t>The differential impact of cognitive style on the relationship between financial education and financial literacy</t>
  </si>
  <si>
    <t>Estelami, N.N.</t>
  </si>
  <si>
    <t>Estelami,  Nicholas N.</t>
  </si>
  <si>
    <t>2-s2.0-105001740796</t>
  </si>
  <si>
    <t>Hussein, Y.</t>
  </si>
  <si>
    <t>Hussein,  Yasmin</t>
  </si>
  <si>
    <t>Department of Psychology, Fordham University, New York, NY, United States</t>
  </si>
  <si>
    <t>A scoping review of financial decision-making measures in midlife and beyond: results from the advancing reliable measurement in cognitive aging and decision-making ability (ARMCADA) study</t>
  </si>
  <si>
    <t>2-s2.0-68549115277</t>
  </si>
  <si>
    <t>Graduate School of Business, Fordham University, New York, NY, United States</t>
  </si>
  <si>
    <t>Usman, B.</t>
  </si>
  <si>
    <t>Usman,  Bushra</t>
  </si>
  <si>
    <t>Forman Christian College</t>
  </si>
  <si>
    <t>School of Management, Forman Christian College Lahore, Lahore, Pakistan</t>
  </si>
  <si>
    <t>2-s2.0-105004697901</t>
  </si>
  <si>
    <t>Sloop, J.B.</t>
  </si>
  <si>
    <t>Sloop,  Joseph B.</t>
  </si>
  <si>
    <t>Forsyth (university name not specified in provided text)</t>
  </si>
  <si>
    <t>Forsyth CO, Salem, NC, United States</t>
  </si>
  <si>
    <t>Where Do Participants Move and How Do Their New Neighborhoods Compare to Where They Rented? Evidence from a North Carolina First-Time Homeownership Program</t>
  </si>
  <si>
    <t>2-s2.0-85096225139</t>
  </si>
  <si>
    <t>Glenn, C.E.</t>
  </si>
  <si>
    <t>Glenn,  Christina E.</t>
  </si>
  <si>
    <t>Fort Hays State University</t>
  </si>
  <si>
    <t>Fort Hays State University, Hays, KS, United States</t>
  </si>
  <si>
    <t>Financial Help-Seeking Behaviors of Young Adults</t>
  </si>
  <si>
    <t>2-s2.0-85121846136</t>
  </si>
  <si>
    <t>Glenn, C.</t>
  </si>
  <si>
    <t>Department of Economics, Fort Hays State University, Hays, KS, United States</t>
  </si>
  <si>
    <t>I Know I Should, But Do I Do It? Connecting Covert and Overt Financial Behaviors</t>
  </si>
  <si>
    <t>Rao, P.</t>
  </si>
  <si>
    <t>Rao,  Purnima</t>
  </si>
  <si>
    <t>Fortune Institute of International Business</t>
  </si>
  <si>
    <t>Fortune Institute of International Business, New Delhi, India</t>
  </si>
  <si>
    <t>Pandey, A.</t>
  </si>
  <si>
    <t>Pandey,  Asheesh</t>
  </si>
  <si>
    <t>2-s2.0-77953754941</t>
  </si>
  <si>
    <t>Mandell, L.</t>
  </si>
  <si>
    <t>Mandell,  Lewis</t>
  </si>
  <si>
    <t>Foster School of Business (This is a business school name, not a standalone university. However, it's associated with the University of Washington. So I would recommend looking up that University for more accurate information.)</t>
  </si>
  <si>
    <t>Foster School of Business, Seattle, WA, United States</t>
  </si>
  <si>
    <t>The impact of financial literacy education on subsequent financial behavior</t>
  </si>
  <si>
    <t>2-s2.0-85119065497</t>
  </si>
  <si>
    <t>Hussain,  Sajjad</t>
  </si>
  <si>
    <t>Foundation University</t>
  </si>
  <si>
    <t>Faculty of Management Sciences, Foundation University, Islamabad, Islamabad, Pakistan</t>
  </si>
  <si>
    <t>Effect of Regret Aversion and Information Cascade on Investment Decisions in the Real Estate Sector: The Mediating Role of Risk Perception and the Moderating Effect of Financial Literacy</t>
  </si>
  <si>
    <t>Roa, M.J.</t>
  </si>
  <si>
    <t>Roa,  María José</t>
  </si>
  <si>
    <t>Francisco de Vitoria</t>
  </si>
  <si>
    <t>Instituto de Investigaciones Económicas y Sociales (IIES) Francisco de Vitoria, Vitoria, Mexico</t>
  </si>
  <si>
    <t>2-s2.0-105002440832</t>
  </si>
  <si>
    <t>Mathur, A.</t>
  </si>
  <si>
    <t>Mathur,  Anil</t>
  </si>
  <si>
    <t>Frank G. Zarb School of Business</t>
  </si>
  <si>
    <t>Department of Marketing, Frank G. Zarb School of Business, Hempstead, NY, United States</t>
  </si>
  <si>
    <t>Causes and consequences of financial literacy: insights from the life course paradigm in the United States</t>
  </si>
  <si>
    <t>2-s2.0-85082053063</t>
  </si>
  <si>
    <t>Karabulut, Y.</t>
  </si>
  <si>
    <t>Karabulut,  Yigitcan</t>
  </si>
  <si>
    <t>Frankfurt School of Finance and Management</t>
  </si>
  <si>
    <t>Frankfurt School of Finance and Management, Frankfurt am Main, Germany</t>
  </si>
  <si>
    <t>Financial Literacy Externalities</t>
  </si>
  <si>
    <t>2-s2.0-33645319243</t>
  </si>
  <si>
    <t>Sibbel, R.</t>
  </si>
  <si>
    <t>Sibbel,  Rainer</t>
  </si>
  <si>
    <t>The growing challenge of hospital investment.</t>
  </si>
  <si>
    <t>2-s2.0-85153702432</t>
  </si>
  <si>
    <t>Nemeczek, F.</t>
  </si>
  <si>
    <t>Nemeczek,  Fabian</t>
  </si>
  <si>
    <t>Frankfurt am Main (This seems to be a city or location rather than a university. However, if Frankfurt University exists, this would be the correct answer. As no university name is provided in the text, the correct answer is NA.)</t>
  </si>
  <si>
    <t>Fachbereich Wirtschaftswissenschaften, Frankfurt am Main, Hessen, Germany</t>
  </si>
  <si>
    <t>Insights on Crypto Investors from a German Personal Finance Management App</t>
  </si>
  <si>
    <t>2-s2.0-105020650564</t>
  </si>
  <si>
    <t>Bauer, B.W.</t>
  </si>
  <si>
    <t>Bauer,  Brian W.</t>
  </si>
  <si>
    <t>Franklin College of Arts and Sciences</t>
  </si>
  <si>
    <t>Franklin College of Arts and Sciences, Athens, GA, United States</t>
  </si>
  <si>
    <t>Thinking about finances, financial anxiety, and student loan repayment behaviors</t>
  </si>
  <si>
    <t>Sappenfield, C.</t>
  </si>
  <si>
    <t>Sappenfield,  Catherine A.</t>
  </si>
  <si>
    <t>2-s2.0-84861431887</t>
  </si>
  <si>
    <t>Bürger, R.</t>
  </si>
  <si>
    <t>Bürger,  Robin</t>
  </si>
  <si>
    <t>Fraunhofer (official name not specified in text)</t>
  </si>
  <si>
    <t>Fraunhofer Center for Central and Eastern Europe, Leipzig, Germany</t>
  </si>
  <si>
    <t>Investor Reactions to New Product Development Failures: The Moderating Role of Product Development Stage</t>
  </si>
  <si>
    <t>2-s2.0-85076788499</t>
  </si>
  <si>
    <t>Illing, B.</t>
  </si>
  <si>
    <t>Illing,  Bjoern</t>
  </si>
  <si>
    <t>Fraunhofer IOSB</t>
  </si>
  <si>
    <t>Advanced System Technology (AST), Fraunhofer Institute for Optronics, System Technologies and Image Exploitation IOSB, Karlsruhe, Baden-Wurttemberg, Germany</t>
  </si>
  <si>
    <t>Optimized energy generation for rural areas</t>
  </si>
  <si>
    <t>Rublack, L.</t>
  </si>
  <si>
    <t>Rublack,  Liane</t>
  </si>
  <si>
    <t>Fraunhofer IOSB (No official university name present)</t>
  </si>
  <si>
    <t>Fraunhofer Institute for Optronics, System Technologies and Image Exploitation IOSB, Karlsruhe, Baden-Wurttemberg, Germany</t>
  </si>
  <si>
    <t>2-s2.0-85194153642</t>
  </si>
  <si>
    <t>Nalmpanti, A.D.</t>
  </si>
  <si>
    <t>Nalmpanti,  Athanasia D.</t>
  </si>
  <si>
    <t>Frederick University</t>
  </si>
  <si>
    <t>School of Business and Law, Frederick University, Nicosia, Cyprus</t>
  </si>
  <si>
    <t>Collaborating for innovation: The inhibiting role of constraints</t>
  </si>
  <si>
    <t>2-s2.0-84928052091</t>
  </si>
  <si>
    <t>Parricchi, M.</t>
  </si>
  <si>
    <t>Parricchi,  Monica</t>
  </si>
  <si>
    <t>641-650</t>
  </si>
  <si>
    <t>Free University of Bozen-Bolzano</t>
  </si>
  <si>
    <t>Free University of Bozen-Bolzano, Bolzano, BZ, Italy</t>
  </si>
  <si>
    <t>Financial Well-being in Active Ageing</t>
  </si>
  <si>
    <t>2-s2.0-105012961648</t>
  </si>
  <si>
    <t>Morselli, D.</t>
  </si>
  <si>
    <t>Morselli,  Daniele</t>
  </si>
  <si>
    <t>Faculty of Education, Free University of Bozen-Bolzano, Bolzano, BZ, Italy</t>
  </si>
  <si>
    <t>Financial education through the lens of the EduFin framework: comparing two pedagogies in primary education</t>
  </si>
  <si>
    <t>2-s2.0-85129585178</t>
  </si>
  <si>
    <t>Perego, P.</t>
  </si>
  <si>
    <t>Perego,  Paolo</t>
  </si>
  <si>
    <t>Faculty of Economics and Management, Free University of Bozen-Bolzano, Bolzano, BZ, Italy</t>
  </si>
  <si>
    <t>The strategic choice of payment method in takeovers: The role of environmental, social and governance performance</t>
  </si>
  <si>
    <t>Andreatti, G.</t>
  </si>
  <si>
    <t>Andreatti,  Giovanna</t>
  </si>
  <si>
    <t>Weiss, D.</t>
  </si>
  <si>
    <t>Weiss,  Daniel</t>
  </si>
  <si>
    <t>98</t>
  </si>
  <si>
    <t>Freie Universität Berlin</t>
  </si>
  <si>
    <t>School of Business and Economics, Freie Universität Berlin, Berlin, Berlin, Germany</t>
  </si>
  <si>
    <t>Miralles, I.</t>
  </si>
  <si>
    <t>Miralles,  Inma</t>
  </si>
  <si>
    <t>Fress Asociación (No specific university mentioned</t>
  </si>
  <si>
    <t>Asociación Fress, Spain</t>
  </si>
  <si>
    <t>2-s2.0-85153865904</t>
  </si>
  <si>
    <t>Bican, P.M.</t>
  </si>
  <si>
    <t>Bican,  Peter M.</t>
  </si>
  <si>
    <t>Friedrich-Alexander-Universität</t>
  </si>
  <si>
    <t>Chair of Technology Management, Friedrich-Alexander-Universität Erlangen-Nürnberg, Erlangen, Bayern, Germany</t>
  </si>
  <si>
    <t>When entrepreneurship meets finance and accounting: (non-)financial information exchange between venture capital investors, business angels, incubators, accelerators, and start-ups</t>
  </si>
  <si>
    <t>2-s2.0-85131364082</t>
  </si>
  <si>
    <t>Schäffer, E.</t>
  </si>
  <si>
    <t>Schäffer,  Eike</t>
  </si>
  <si>
    <t>Friedrich-Alexander-Universität Erlangen-Nürnberg, Erlangen, Bayern, Germany</t>
  </si>
  <si>
    <t>Application of Expert Systems for Personalizing Financial Decisions</t>
  </si>
  <si>
    <t>Aprea, C.</t>
  </si>
  <si>
    <t>Aprea,  Carmela</t>
  </si>
  <si>
    <t>Friedrich-Schiller-Universität</t>
  </si>
  <si>
    <t>Friedrich-Schiller-Universität Jena, Jena, Thuringen, Germany</t>
  </si>
  <si>
    <t>2-s2.0-85015787702</t>
  </si>
  <si>
    <t>Financial literacy of adolescents and young adults: Setting the course for a competence-oriented assessment instrument</t>
  </si>
  <si>
    <t>2-s2.0-85014748227</t>
  </si>
  <si>
    <t>Adolescents’ and young adults' naïve understandings of the economic crisis</t>
  </si>
  <si>
    <t>2-s2.0-85091007626</t>
  </si>
  <si>
    <t>Liu, Y.-L.</t>
  </si>
  <si>
    <t>Liu,  Yilong</t>
  </si>
  <si>
    <t>Fu Jen Catholic University</t>
  </si>
  <si>
    <t>Department of Social Work, Fu Jen Catholic University, New Taipei City, Taiwan</t>
  </si>
  <si>
    <t>Reexamining the poverty cycle in middle and late adulthood: Evidence from the Health and Retirement Study 2002–2014</t>
  </si>
  <si>
    <t>Yang, B.</t>
  </si>
  <si>
    <t>Yang,  Bin</t>
  </si>
  <si>
    <t>Fudan University</t>
  </si>
  <si>
    <t>Software School, Fudan University, Shanghai, China</t>
  </si>
  <si>
    <t>Hsu, S.</t>
  </si>
  <si>
    <t>Hsu,  Sara</t>
  </si>
  <si>
    <t>Fudan University, Shanghai, China</t>
  </si>
  <si>
    <t>2-s2.0-85051118133</t>
  </si>
  <si>
    <t>Jiang,  Jiajun</t>
  </si>
  <si>
    <t>School of Economics, Fudan University, Shanghai, China</t>
  </si>
  <si>
    <t>Financial literacy and gender difference in loan performance</t>
  </si>
  <si>
    <t>2-s2.0-85213552954</t>
  </si>
  <si>
    <t>Zhao, S.</t>
  </si>
  <si>
    <t>Zhao,  Siqi</t>
  </si>
  <si>
    <t>School of Economics, Fudan University, Shanghai, China, Shanghai Institute of International Finance and Economics, Shanghai, China</t>
  </si>
  <si>
    <t>Present-biased heterogeneity, marginal propensity to consume, and wealth distribution</t>
  </si>
  <si>
    <t>2-s2.0-85166752752</t>
  </si>
  <si>
    <t>Yang,  Chaoying</t>
  </si>
  <si>
    <t>Fujian Agriculture and Forestry University</t>
  </si>
  <si>
    <t>School of Economics and Management, Fujian Agriculture and Forestry University, Fuzhou, Fujian, China</t>
  </si>
  <si>
    <t>Evaluation of the Mechanism and Effectiveness of Digital Inclusive Finance to Drive Rural Industry Prosperity</t>
  </si>
  <si>
    <t>Ning, M.</t>
  </si>
  <si>
    <t>Ning,  Manxiu</t>
  </si>
  <si>
    <t>Zheng, H.</t>
  </si>
  <si>
    <t>Zheng,  Hairong</t>
  </si>
  <si>
    <t>College of Economics and Management, Fujian Agriculture and Forestry University, Fuzhou, Fujian, China</t>
  </si>
  <si>
    <t>2-s2.0-85208966635</t>
  </si>
  <si>
    <t>Liu, L.</t>
  </si>
  <si>
    <t>Liu,  Luxing</t>
  </si>
  <si>
    <t>Fujian Agriculture and Forestry University, Fuzhou, Fujian, China</t>
  </si>
  <si>
    <t>Self-control and knowledge sharing on Chinese farmers’ credit default: Part-time salary as a moderator</t>
  </si>
  <si>
    <t>Lei, K.</t>
  </si>
  <si>
    <t>Lei,  Keyu</t>
  </si>
  <si>
    <t>2-s2.0-85149128316</t>
  </si>
  <si>
    <t>Cheng, S.</t>
  </si>
  <si>
    <t>Cheng,  Song</t>
  </si>
  <si>
    <t>Social Capital in Cooperative Memberships and Farmers’ Access to Bank Credit–Evidence from Fujian, China</t>
  </si>
  <si>
    <t>Yu,  Liyan</t>
  </si>
  <si>
    <t>Meng, Q.</t>
  </si>
  <si>
    <t>Meng,  Qing</t>
  </si>
  <si>
    <t>Zhan, F.</t>
  </si>
  <si>
    <t>Zhan,  Feng</t>
  </si>
  <si>
    <t>2-s2.0-105015318852</t>
  </si>
  <si>
    <t>Lin,  Zhenting</t>
  </si>
  <si>
    <t>Fujian Business University</t>
  </si>
  <si>
    <t>Department of Finance, Fujian Business University, Fuzhou, Fujian, China</t>
  </si>
  <si>
    <t>Examining the Impact of Digital Inclusive Finance on Urban and Rural Consumption Patterns: Insights from China Household Finance Survey in 11 Coastal Regions</t>
  </si>
  <si>
    <t>2-s2.0-85167875081</t>
  </si>
  <si>
    <t>Cheng,  Jingya</t>
  </si>
  <si>
    <t>Fujian Normal University</t>
  </si>
  <si>
    <t>School of Economics, Fujian Normal University, Fuzhou, Fujian, China</t>
  </si>
  <si>
    <t>Optimal Green Input Level for a Capital-Constrained Supply Chain Considering Disruption Risk</t>
  </si>
  <si>
    <t>Hong, W.</t>
  </si>
  <si>
    <t>Hong,  Weiyi</t>
  </si>
  <si>
    <t>Cheng,  Junheng</t>
  </si>
  <si>
    <t>Zhang,  Lanhua</t>
  </si>
  <si>
    <t>Fujian Polytechnic Normal University</t>
  </si>
  <si>
    <t>School of Economics and Management, Fujian Polytechnic Normal University, Fuqing, Fujian, China</t>
  </si>
  <si>
    <t>2-s2.0-85128773490</t>
  </si>
  <si>
    <t>Hsu,  Chihhung</t>
  </si>
  <si>
    <t>Fujian University of Technology</t>
  </si>
  <si>
    <t>College of Transportation, Fujian University of Technology, Fuzhou, Fujian, China</t>
  </si>
  <si>
    <t>Deploying Big Data Enablers to Strengthen Supply Chain Resilience to Mitigate Sustainable Risks Based on Integrated HOQ-MCDM Framework</t>
  </si>
  <si>
    <t>Li, M.-G.</t>
  </si>
  <si>
    <t>Li,  Mingge</t>
  </si>
  <si>
    <t>Zhang, T.-Y.</t>
  </si>
  <si>
    <t>Zhang,  Tingyi</t>
  </si>
  <si>
    <t>College of Management, Fujian University of Technology, Fuzhou, Fujian, China</t>
  </si>
  <si>
    <t>Shangguan, S.-Z.</t>
  </si>
  <si>
    <t>Shangguan,  Shuzhen</t>
  </si>
  <si>
    <t>2-s2.0-85103399123</t>
  </si>
  <si>
    <t>Nakai, M.</t>
  </si>
  <si>
    <t>Nakai,  Miwa</t>
  </si>
  <si>
    <t>Fukui Prefectural University</t>
  </si>
  <si>
    <t>Faculty of Economics, Fukui Prefectural University, Yoshida District, Fukui, Japan</t>
  </si>
  <si>
    <t>Revisiting the determinants of individual sustainable investment—The case of Japan</t>
  </si>
  <si>
    <t>2-s2.0-105020187027</t>
  </si>
  <si>
    <t>Tabak, B.M.</t>
  </si>
  <si>
    <t>Tabak,  Benjamin Miranda</t>
  </si>
  <si>
    <t>Fundacao Getulio Vargas</t>
  </si>
  <si>
    <t>School of Public Policy and Government, Fundacao Getulio Vargas, Rio de Janeiro, RJ, Brazil</t>
  </si>
  <si>
    <t>Assessing the Drivers of Financial Vulnerability and Fraud in Brazil: The Critical Role of Financial Planning over Literacy</t>
  </si>
  <si>
    <t>2-s2.0-85191027927</t>
  </si>
  <si>
    <t>Sant'Anna, D.A.L.M.</t>
  </si>
  <si>
    <t>Sant'Anna,  Dário Antonio Leite Martins De</t>
  </si>
  <si>
    <t>Fundacao Getulio Vargas, Rio de Janeiro, RJ, Brazil</t>
  </si>
  <si>
    <t>Fintech innovation: Is it beneficial or detrimental to financial inclusion and financial stability? A systematic literature review and research directions</t>
  </si>
  <si>
    <t>2-s2.0-85029440777</t>
  </si>
  <si>
    <t>Joia, L.A.</t>
  </si>
  <si>
    <t>Joia,  Luiz Antonio</t>
  </si>
  <si>
    <t>ICT and financial inclusion in the Brazilian Amazon</t>
  </si>
  <si>
    <t>Dos Santos, R.P.</t>
  </si>
  <si>
    <t>Dos Santos,  Ricardo Paschoeto</t>
  </si>
  <si>
    <t>2-s2.0-84927600940</t>
  </si>
  <si>
    <t>Perito, R.V.B.</t>
  </si>
  <si>
    <t>Perito,  Renato Villas Boas</t>
  </si>
  <si>
    <t>Department of Marketing, Fundacao Getulio Vargas, Rio de Janeiro, RJ, Brazil</t>
  </si>
  <si>
    <t>Effects of credit card usage on young Brazilians’ compulsive buying</t>
  </si>
  <si>
    <t>2-s2.0-85079380912</t>
  </si>
  <si>
    <t>Vieira, L.M.</t>
  </si>
  <si>
    <t>Vieira,  Luciana Marques</t>
  </si>
  <si>
    <t>School of Business Administration, Fundacao Getulio Vargas, Rio de Janeiro, RJ, Brazil</t>
  </si>
  <si>
    <t>Social innovation as a process to overcome institutional voids: A multidimensional overview</t>
  </si>
  <si>
    <t>Falciano, M.A.</t>
  </si>
  <si>
    <t>Falciano,  Marcelo Augusto</t>
  </si>
  <si>
    <t>Cardoso, D.H.</t>
  </si>
  <si>
    <t>Cardoso,  Débora Helena Rosa</t>
  </si>
  <si>
    <t>Silva, C.C.</t>
  </si>
  <si>
    <t>Silva,  Cristiano C.</t>
  </si>
  <si>
    <t>Veludo-De-Oliveira, T.M.</t>
  </si>
  <si>
    <t>Veludo-De-Oliveira,  Tânia Modesto</t>
  </si>
  <si>
    <t>2-s2.0-85038559274</t>
  </si>
  <si>
    <t>da Silva Contarato, A.</t>
  </si>
  <si>
    <t>da Silva Contarato,  Andressa</t>
  </si>
  <si>
    <t>Business Center Rio - Praia de Botafogo, Fundacao Getulio Vargas, Rio de Janeiro, RJ, Brazil</t>
  </si>
  <si>
    <t>Development of financial education in open and distance learning: The approach of federal fluminense university</t>
  </si>
  <si>
    <t>2-s2.0-85052638478</t>
  </si>
  <si>
    <t>Escola Brasileira de Administração Pública e de Empresas, Fundacao Getulio Vargas, Rio de Janeiro, RJ, Brazil</t>
  </si>
  <si>
    <t>Financial inclusion of riverine populations: Impact assessment of Agência Barco; Inclusão financeira de populações ribeirinhas: Avaliação de impacto da Agência Barco; Inclusión financiera de poblaciones ribereñas: Evaluación del impacto de la Agência Barco</t>
  </si>
  <si>
    <t>2-s2.0-85218016151</t>
  </si>
  <si>
    <t>da Cunha Duarte, P.</t>
  </si>
  <si>
    <t>da Cunha Duarte,  Paula</t>
  </si>
  <si>
    <t>School of Law, Fundacao Getulio Vargas, Rio de Janeiro, RJ, Brazil</t>
  </si>
  <si>
    <t>Digital financial inclusion and women: a case study of Pix, the Brazilian instant payment system</t>
  </si>
  <si>
    <t>2-s2.0-85113360033</t>
  </si>
  <si>
    <t>Parents Influence Responsible Credit Use in Young Adults: Empirical Evidence from the United States, France, and Brazil</t>
  </si>
  <si>
    <t>Figueiredo, P.N.</t>
  </si>
  <si>
    <t>Figueiredo,  Paulo Negreiros</t>
  </si>
  <si>
    <t>2-s2.0-85047625592</t>
  </si>
  <si>
    <t>Brazilian School of Public and Business Administration, Fundacao Getulio Vargas, Rio de Janeiro, RJ, Brazil</t>
  </si>
  <si>
    <t>ICT-equipped bank boat and the financial inclusion of the riverine population of Marajó Island in the Brazilian Amazon</t>
  </si>
  <si>
    <t>2-s2.0-85101501395</t>
  </si>
  <si>
    <t>Financial Literacy and the Perceived Value of Stress Testing: An Experiment Using Students in Brazil</t>
  </si>
  <si>
    <t>2-s2.0-85121148961</t>
  </si>
  <si>
    <t>Díaz, J.A.R.</t>
  </si>
  <si>
    <t>Díaz,  José Augusto Ramírez</t>
  </si>
  <si>
    <t>Fundacion Universitaria Agraria de Colombia</t>
  </si>
  <si>
    <t>School of Business, Fundacion Universitaria Agraria de Colombia, Facatativa, Colombia</t>
  </si>
  <si>
    <t>Financial education from school age - analysis in small municipalities in colombia</t>
  </si>
  <si>
    <t>Patiño-Gutiérrez, L.M.</t>
  </si>
  <si>
    <t>Patiño-Gutiérrez,  Laura Marcela</t>
  </si>
  <si>
    <t>Fundacion Universitaria Cafam</t>
  </si>
  <si>
    <t>Faculty of Administrative Sciences, Fundación Universitaria Cafam, Bogota, Colombia</t>
  </si>
  <si>
    <t>2-s2.0-84930062842</t>
  </si>
  <si>
    <t>Prieto, M.V.</t>
  </si>
  <si>
    <t>Prieto,  Mónica Vargas</t>
  </si>
  <si>
    <t>Fundación Universitaria Konrad Lorenz</t>
  </si>
  <si>
    <t>Fundación Universitaria Konrad Lorenz, Bogota, Colombia</t>
  </si>
  <si>
    <t>Design and psychometric analysis of an instrument evaluating basic skills in economics and finance: A contribution to the consumer education; Diseño y análisis psicométrico de un instrumento que evalúa competencias básicas en Economía y Finanzas: Una contribución a la educación para el consumo</t>
  </si>
  <si>
    <t>Avendaño Prieto, B.L.A.</t>
  </si>
  <si>
    <t>Avendaño Prieto,  Bertha Lucía</t>
  </si>
  <si>
    <t>2-s2.0-105014109560</t>
  </si>
  <si>
    <t>Dos Santos, J.S.</t>
  </si>
  <si>
    <t>Dos Santos,  Jonata Souza</t>
  </si>
  <si>
    <t>Fundação Bradesco</t>
  </si>
  <si>
    <t>Fundação Bradesco, Gravatai, Brazil</t>
  </si>
  <si>
    <t>The Contemporary Cross-Cutting Theme School Financial Education articulated with Realistic Mathematics Education in Basic Education; O Tema Contemporâneo Transversal Educação Financeira Escolar articulado à Educação Matemática Realística na Educação Básica</t>
  </si>
  <si>
    <t>2-s2.0-85043398284</t>
  </si>
  <si>
    <t>Fundação Getulio Vargas</t>
  </si>
  <si>
    <t>Escola de Administração de Empresas de São Paulo, Fundacao Getulio Vargas, Rio de Janeiro, RJ, Brazil</t>
  </si>
  <si>
    <t>Lower financial literacy induces use of informal loans</t>
  </si>
  <si>
    <t>2-s2.0-84867541425</t>
  </si>
  <si>
    <t>Birochi, R.</t>
  </si>
  <si>
    <t>Birochi,  Rene</t>
  </si>
  <si>
    <t>Triggers and barriers to financial inclusion: The use of ICT-based branchless banking in an Amazon county</t>
  </si>
  <si>
    <t>Diniz, E.</t>
  </si>
  <si>
    <t>Diniz,  Eduardo Henrique</t>
  </si>
  <si>
    <t>2-s2.0-82955245373</t>
  </si>
  <si>
    <t>Bloom, P.N.</t>
  </si>
  <si>
    <t>Bloom,  Paul N.</t>
  </si>
  <si>
    <t>Fuqua School of Business</t>
  </si>
  <si>
    <t>Department of Social Entrepreneurship and Marketing, Fuqua School of Business, Durham, NC, United States</t>
  </si>
  <si>
    <t>Using loan plus lender literacy information to combat one-sided marketing of debt consolidation loans</t>
  </si>
  <si>
    <t>2-s2.0-85087319115</t>
  </si>
  <si>
    <t>Eissa, N.</t>
  </si>
  <si>
    <t>Eissa,  Noura Abdel Maksoud</t>
  </si>
  <si>
    <t>Future University</t>
  </si>
  <si>
    <t>Future University in Egypt, New Cairo, Cairo, Egypt</t>
  </si>
  <si>
    <t>The determinants of financial inclusion in Egypt</t>
  </si>
  <si>
    <t>Rashdan, A.</t>
  </si>
  <si>
    <t>Rashdan,  Abeer</t>
  </si>
  <si>
    <t>Wang,  Lingqing</t>
  </si>
  <si>
    <t>Fuyang Normal University</t>
  </si>
  <si>
    <t>School of Economics, Fuyang Normal University, Fuyang, Anhui, China</t>
  </si>
  <si>
    <t>2-s2.0-105005975895</t>
  </si>
  <si>
    <t>Kashif, U.</t>
  </si>
  <si>
    <t>Kashif,  Umair</t>
  </si>
  <si>
    <t>Fuzhou University</t>
  </si>
  <si>
    <t>School of Economics and Management, Fuzhou University, Fuzhou, Fujian, China</t>
  </si>
  <si>
    <t>Hesitant Fuzzy Entropy Analysis of Financial Literacy and Micro-credit Accessibility of Pakistani Farmers: A Bankers’ Perspective</t>
  </si>
  <si>
    <t>Guo, W.</t>
  </si>
  <si>
    <t>Guo,  Wenzhong</t>
  </si>
  <si>
    <t>College of Mathematics and Computer Science, Fuzhou University, Fuzhou, Fujian, China, Ministry of Education of the People's Republic of China, Beijing, Beijing, China, Fujian Provincial Key Laboratory of Networking Computing and Intelligent Information Processing, Fuzhou University, Fuzhou, Fujian, China</t>
  </si>
  <si>
    <t>Cheng,  Yongli</t>
  </si>
  <si>
    <t>Fuzhou University
Huazhong University of Science and Technology</t>
  </si>
  <si>
    <t>College of Mathematics and Computer Science, Fuzhou University, Fuzhou, Fujian, China, School of Computer, Huazhong University of Science and Technology, Wuhan, Hubei, China</t>
  </si>
  <si>
    <t>Teng, Y.</t>
  </si>
  <si>
    <t>Teng,  Yinpei</t>
  </si>
  <si>
    <t>Fuzhou University of Foreign Studies and Trade</t>
  </si>
  <si>
    <t>School of Finance and Accounting, Fuzhou University of Foreign Studies and Trade, Fuzhou, Fujian, China</t>
  </si>
  <si>
    <t>2-s2.0-85120383768</t>
  </si>
  <si>
    <t>Chan, K.C.</t>
  </si>
  <si>
    <t>Chan,  Kam C.</t>
  </si>
  <si>
    <t>Effects of financial literacy on graduate school attitudes amidst COVID-19</t>
  </si>
  <si>
    <t>2-s2.0-86000542394</t>
  </si>
  <si>
    <t>Deshpande, A.</t>
  </si>
  <si>
    <t>Deshpande,  Aarti</t>
  </si>
  <si>
    <t>G H Raisoni College of Engineering</t>
  </si>
  <si>
    <t>G H Raisoni College of Engineering, Nagpur, MH, India</t>
  </si>
  <si>
    <t>The Role of E-Wallets in Enhancing Business Operations and Consumer Satisfaction in the Unorganized Sector of Nagpur City</t>
  </si>
  <si>
    <t>Barua, M.</t>
  </si>
  <si>
    <t>Barua,  Madhuri</t>
  </si>
  <si>
    <t>G H Raisoni University</t>
  </si>
  <si>
    <t>G H Raisoni University, Amravati, MH, India</t>
  </si>
  <si>
    <t>Sahu, M.</t>
  </si>
  <si>
    <t>Sahu,  Madhuri Pal</t>
  </si>
  <si>
    <t>G.H. Raisoni College of Engineering</t>
  </si>
  <si>
    <t>Department of Artificial Intelligence, G.H. Raisoni College of Engineering, Nagpur, Nagpur, MH, India</t>
  </si>
  <si>
    <t>Kodarlikar, S.</t>
  </si>
  <si>
    <t>Kodarlikar,  Suraj</t>
  </si>
  <si>
    <t>Department of Management Studies, G.H. Raisoni College of Engineering, Nagpur, Nagpur, MH, India</t>
  </si>
  <si>
    <t>Sahu, A.</t>
  </si>
  <si>
    <t>Sahu,  Amit P.</t>
  </si>
  <si>
    <t>Pethe, S.</t>
  </si>
  <si>
    <t>Pethe,  Shweta</t>
  </si>
  <si>
    <t>2-s2.0-105014995222</t>
  </si>
  <si>
    <t>Rojas-Segura, J.</t>
  </si>
  <si>
    <t>Rojas-Segura,  Javier</t>
  </si>
  <si>
    <t>GAIA University</t>
  </si>
  <si>
    <t>GAIA University, Miami, FL, United States</t>
  </si>
  <si>
    <t>Determinants of social entrepreneurship in Central American university students; Determinantes del emprendimiento social en estudiantes universitarios de Centroamérica</t>
  </si>
  <si>
    <t>2-s2.0-84878945085</t>
  </si>
  <si>
    <t>Karikari, J.A.</t>
  </si>
  <si>
    <t>Karikari,  John Agyei</t>
  </si>
  <si>
    <t>GAO (Government Accountability Office) is not a traditional university. It's an agency that provides auditing, evaluations, and investigative services to the U.S. Congress. Therefore, there is no identifiable main university name in this affiliation text. So, the response would be NA.</t>
  </si>
  <si>
    <t>US Government Accountability Office (GAO), Center for Economics, United Kingdom</t>
  </si>
  <si>
    <t>Why homeowners' documentation went missing under the Home Affordable Mortgage Program (HAMP)?: An analysis of strategic behavior of homeowners and servicers</t>
  </si>
  <si>
    <t>Ahuja, G.</t>
  </si>
  <si>
    <t>Ahuja,  Girish</t>
  </si>
  <si>
    <t>GD Goenka University</t>
  </si>
  <si>
    <t>School of Management, GD Goenka University, Sohna, HR, India</t>
  </si>
  <si>
    <t>Chaudhuri, S.</t>
  </si>
  <si>
    <t>Chaudhuri,  Sunrita</t>
  </si>
  <si>
    <t>Mehrotra, V.</t>
  </si>
  <si>
    <t>Mehrotra,  Vandana</t>
  </si>
  <si>
    <t>GD Goenka University, Sohna, HR, India</t>
  </si>
  <si>
    <t>Girija, S.</t>
  </si>
  <si>
    <t>Girija,  Smitha</t>
  </si>
  <si>
    <t>Agrawal, G.</t>
  </si>
  <si>
    <t>Agrawal,  Gautam</t>
  </si>
  <si>
    <t>2-s2.0-105015535340</t>
  </si>
  <si>
    <t>Ross, P.M.</t>
  </si>
  <si>
    <t>Ross,  Patricia</t>
  </si>
  <si>
    <t>GDVS</t>
  </si>
  <si>
    <t>Department of Veterans Service, Georgia Department of Veterans Service (GDVS), Atlanta, GA, United States</t>
  </si>
  <si>
    <t>An evaluation of the impact of social determinants of health in military reservists</t>
  </si>
  <si>
    <t>2-s2.0-85219024376</t>
  </si>
  <si>
    <t>Rajvanshi, A.</t>
  </si>
  <si>
    <t>Rajvanshi,  Anshika</t>
  </si>
  <si>
    <t>GIMS</t>
  </si>
  <si>
    <t>GIMS, Greater Noida, UP, India</t>
  </si>
  <si>
    <t>Exploring the Antecedents of Financial (Il-)Literacy Among African Women</t>
  </si>
  <si>
    <t>Chinni, N.</t>
  </si>
  <si>
    <t>Chinni,  Naveen</t>
  </si>
  <si>
    <t>GITAM University</t>
  </si>
  <si>
    <t>Department of Finance, GITAM University, Visakhapatnam, AP, India</t>
  </si>
  <si>
    <t>2-s2.0-85185452209</t>
  </si>
  <si>
    <t>Sheela, P.</t>
  </si>
  <si>
    <t>Sheela,  Paluri</t>
  </si>
  <si>
    <t>GITAM University, Visakhapatnam, AP, India</t>
  </si>
  <si>
    <t>Exploring employees' perspectives on the Nigeria PRA 2014 and the impact of behavioural factors on the choice of PFAs</t>
  </si>
  <si>
    <t>Adamu, I.A.</t>
  </si>
  <si>
    <t>Adamu,  Ishaku Ahmed</t>
  </si>
  <si>
    <t>GITAM University, Visakhapatnam, AP, India, Faculty of Social and Management Sciences, Modibbo Adama University of Technology, Yola, Yola, Adamawa, Nigeria</t>
  </si>
  <si>
    <t>2-s2.0-85118181916</t>
  </si>
  <si>
    <t>Lalitha, N.</t>
  </si>
  <si>
    <t>Lalitha,  Nammi</t>
  </si>
  <si>
    <t>Factors affecting financial literacy among budding entrepreneurs</t>
  </si>
  <si>
    <t>2-s2.0-105006000841</t>
  </si>
  <si>
    <t>Kumar,  Sunil</t>
  </si>
  <si>
    <t>Financial Literacy as an Antecedent for Saving &amp; Investment Behaviour: Moderating Role of Gender: A Study of Telangana State</t>
  </si>
  <si>
    <t>Khaliq, L.N.</t>
  </si>
  <si>
    <t>Khaliq,  Lubza Nihar</t>
  </si>
  <si>
    <t>Roopalatha, N.</t>
  </si>
  <si>
    <t>Roopalatha,  N.</t>
  </si>
  <si>
    <t>School of Business, GITAM University, Visakhapatnam, AP, India</t>
  </si>
  <si>
    <t>2-s2.0-85193721822</t>
  </si>
  <si>
    <t>Panigrahi, R.R.</t>
  </si>
  <si>
    <t>Panigrahi,  Rashmi Ranjan</t>
  </si>
  <si>
    <t>Department of Operations and Supply Chain, GITAM University, Visakhapatnam, AP, India</t>
  </si>
  <si>
    <t>Financial literacy in predicting investment decisions: do attitude and overconfidence influence?</t>
  </si>
  <si>
    <t>2-s2.0-85215781909</t>
  </si>
  <si>
    <t>Department of Operations, GITAM University, Visakhapatnam, AP, India</t>
  </si>
  <si>
    <t>An Investigation into Opportunities and Challenges for Forex Decision Making Using Machine Learning</t>
  </si>
  <si>
    <t>2-s2.0-85146393266</t>
  </si>
  <si>
    <t>Kumar, V.M.</t>
  </si>
  <si>
    <t>Kumar,  Vijay V.M.</t>
  </si>
  <si>
    <t>Insights on financial literacy: a bibliometric analysis</t>
  </si>
  <si>
    <t>Jaffer, S.</t>
  </si>
  <si>
    <t>Jaffer,  Syed</t>
  </si>
  <si>
    <t>Kumar, J.P.</t>
  </si>
  <si>
    <t>Kumar,  J. P.Senthil</t>
  </si>
  <si>
    <t>Gupta, D.</t>
  </si>
  <si>
    <t>Gupta,  Deepa</t>
  </si>
  <si>
    <t>GL Bajaj Institute of Management</t>
  </si>
  <si>
    <t>GL Bajaj Institute of Management, Greater Noida, UP, India</t>
  </si>
  <si>
    <t>Singh,  Shikha</t>
  </si>
  <si>
    <t>Sujood, S.</t>
  </si>
  <si>
    <t>Sujood,  S.</t>
  </si>
  <si>
    <t>GL Bajaj Institute of Management and Research</t>
  </si>
  <si>
    <t>GL Bajaj Institute of Management and Research, Greater Noida, UP, India</t>
  </si>
  <si>
    <t>2-s2.0-105006738566</t>
  </si>
  <si>
    <t>Singh, R.</t>
  </si>
  <si>
    <t>Singh,  Rubee</t>
  </si>
  <si>
    <t>GLA University</t>
  </si>
  <si>
    <t>Institute of Business Management, GLA University, Mathura, Mathura, UP, India</t>
  </si>
  <si>
    <t>Assessing the Role of Financial Literacy in FinTech Adoption by MSEs: Ensuring Sustainability Through a Fuzzy AHP Approach</t>
  </si>
  <si>
    <t>2-s2.0-85096656663</t>
  </si>
  <si>
    <t>Raj,  Ankita</t>
  </si>
  <si>
    <t>Post-Chaumuha, GLA University, Mathura, Mathura, UP, India</t>
  </si>
  <si>
    <t>Financial literacy among women in kaushambi: An overview of rural india</t>
  </si>
  <si>
    <t>Gupta,  Priyank</t>
  </si>
  <si>
    <t>2-s2.0-85103667091</t>
  </si>
  <si>
    <t>Kaushal, A.</t>
  </si>
  <si>
    <t>Kaushal,  Arun</t>
  </si>
  <si>
    <t>Antecedents of the Youngster’s Awareness About Financial Literacy: A Structure Equation Modelling Approach</t>
  </si>
  <si>
    <t>2-s2.0-85173023348</t>
  </si>
  <si>
    <t>Sharma, H.P.</t>
  </si>
  <si>
    <t>Sharma,  Hari Prapan</t>
  </si>
  <si>
    <t>GLA University, Mathura, Mathura, UP, India</t>
  </si>
  <si>
    <t>Adoption of blockchain as a solution strategy for financial inclusion: Evidence from rural India</t>
  </si>
  <si>
    <t>Dogra, P.</t>
  </si>
  <si>
    <t>Dogra,  Pallavi</t>
  </si>
  <si>
    <t>Pachar, S.</t>
  </si>
  <si>
    <t>Pachar,  Sunita</t>
  </si>
  <si>
    <t>Jain, M.</t>
  </si>
  <si>
    <t>Jain,  Mini</t>
  </si>
  <si>
    <t>2-s2.0-105016497762</t>
  </si>
  <si>
    <t>Agrawal,  Garima</t>
  </si>
  <si>
    <t>An Evaluation of Gamification on Financial Conduct in Relation to the Effectiveness of Behavioral Traits</t>
  </si>
  <si>
    <t>Sharma, G.</t>
  </si>
  <si>
    <t>Sharma,  Gunjan</t>
  </si>
  <si>
    <t>2-s2.0-85070402442</t>
  </si>
  <si>
    <t>GLA University
Guru Nanak Dev University</t>
  </si>
  <si>
    <t>Institute of Business Management, GLA University, Mathura, Mathura, UP, India, Guru Nanak Dev University, Amritsar, PB, India</t>
  </si>
  <si>
    <t>Modelling the Effects of Financial Services Advertising on Financial Product Purchase: An Empirical Validation</t>
  </si>
  <si>
    <t>2-s2.0-85201596935</t>
  </si>
  <si>
    <t>Kanaiyalal, T.R.</t>
  </si>
  <si>
    <t>Kanaiyalal,  Talreja Rahul</t>
  </si>
  <si>
    <t>GLS University</t>
  </si>
  <si>
    <t>GLS University, Ahmedabad, GJ, India</t>
  </si>
  <si>
    <t>Financial Literacy Awareness through the Portfolio Management Decision with a Special Emphasis on Demographic Variables</t>
  </si>
  <si>
    <t>Bhatt, A.</t>
  </si>
  <si>
    <t>Bhatt,  Aashal</t>
  </si>
  <si>
    <t>The Faculty of Commerce, GLS University, Ahmedabad, GJ, India</t>
  </si>
  <si>
    <t>Saxena, A.</t>
  </si>
  <si>
    <t>Saxena,  Arpit</t>
  </si>
  <si>
    <t>GNIOT Institute of Professional Studies</t>
  </si>
  <si>
    <t>GNIOT Institute of Professional Studies, Greater Noida, India</t>
  </si>
  <si>
    <t>Tiwari, S.</t>
  </si>
  <si>
    <t>Tiwari,  Sadhana</t>
  </si>
  <si>
    <t>Department of Operations &amp; Supply Chain, GNIOT Institute of Professional Studies, Greater Noida, India</t>
  </si>
  <si>
    <t>Rashid,  Mohammed</t>
  </si>
  <si>
    <t>Department of MBA, GNIOT Institute of Professional Studies, Greater Noida, India</t>
  </si>
  <si>
    <t>2-s2.0-85100534304</t>
  </si>
  <si>
    <t>Madaleno, M.</t>
  </si>
  <si>
    <t>Madaleno,  M. Teresa</t>
  </si>
  <si>
    <t>GOVCOPP</t>
  </si>
  <si>
    <t>GOVCOPP – Research Unit on Governance, Competitiveness and Public Policies, Aveiro, Aveiro, Portugal</t>
  </si>
  <si>
    <t>Energy Literacy: Does age matters?</t>
  </si>
  <si>
    <t>2-s2.0-85116862506</t>
  </si>
  <si>
    <t>Department of Economics Management, GOVCOPP – Research Unit on Governance, Competitiveness and Public Policies, Aveiro, Aveiro, Portugal</t>
  </si>
  <si>
    <t>FINANCIAL LITERACY and FINANCIAL INCLUSION EFFECTS on STABILITY and COMPETITIVENESS INDICATORS in the BANKING SECTOR: CROSS COUNTRY EVIDENCE for AFRICA and the WORLD</t>
  </si>
  <si>
    <t>2-s2.0-85212169274</t>
  </si>
  <si>
    <t>Ribeiro, H.N.R.</t>
  </si>
  <si>
    <t>Ribeiro,  Humberto Nuno Rito</t>
  </si>
  <si>
    <t>The importance of financial literacy for investment decisions: The financial leverage revisited</t>
  </si>
  <si>
    <t>2-s2.0-85164484057</t>
  </si>
  <si>
    <t>Botelho, A.</t>
  </si>
  <si>
    <t>Botelho,  Anabela</t>
  </si>
  <si>
    <t>Department of Economics, GOVCOPP – Research Unit on Governance, Competitiveness and Public Policies, Aveiro, Aveiro, Portugal</t>
  </si>
  <si>
    <t>Financial Literacy, Financial Innovation, and Financial Inclusion as Mitigating Factors of the Adverse Effect of Corruption on Banking Stability Indicators</t>
  </si>
  <si>
    <t>2-s2.0-85127445012</t>
  </si>
  <si>
    <t>Jungo, J.</t>
  </si>
  <si>
    <t>Jungo,  João</t>
  </si>
  <si>
    <t>Financial Regulation, Financial Inclusion and Competitiveness in the Banking Sector in SADC and SAARC Countries: The Moderating Role of Financial Stability</t>
  </si>
  <si>
    <t>Ferreira Dias, M.</t>
  </si>
  <si>
    <t>Ferreira Dias,  Marta</t>
  </si>
  <si>
    <t>2-s2.0-85055435371</t>
  </si>
  <si>
    <t>Financial literacy importance for entrepreneurship: A literature survey</t>
  </si>
  <si>
    <t>2-s2.0-85123608767</t>
  </si>
  <si>
    <t>Martins, A.</t>
  </si>
  <si>
    <t>Martins,  Ana</t>
  </si>
  <si>
    <t>Are the energy literacy, financial knowledge, and education level faces of the same coin?</t>
  </si>
  <si>
    <t>2-s2.0-85123895111</t>
  </si>
  <si>
    <t>Financial literacy environment scan in Mozambique</t>
  </si>
  <si>
    <t>2-s2.0-85200751971</t>
  </si>
  <si>
    <t>Estima, A.</t>
  </si>
  <si>
    <t>Estima,  Ana</t>
  </si>
  <si>
    <t>Using gamification to promote financial literacy and consumer education among future generations</t>
  </si>
  <si>
    <t>Mota, J.</t>
  </si>
  <si>
    <t>Mota,  J. H.</t>
  </si>
  <si>
    <t>2-s2.0-85141142319</t>
  </si>
  <si>
    <t>Reuter,  Jessica</t>
  </si>
  <si>
    <t>Unlock Financial Knowledge in Managers Through Games</t>
  </si>
  <si>
    <t>Ferreira Dias, M.F.</t>
  </si>
  <si>
    <t>Cossa, A.J.</t>
  </si>
  <si>
    <t>Cossa,  Atanásio Jaime</t>
  </si>
  <si>
    <t>2-s2.0-79960896480</t>
  </si>
  <si>
    <t>Violas, D.</t>
  </si>
  <si>
    <t>Violas,  Dominique</t>
  </si>
  <si>
    <t>GRET</t>
  </si>
  <si>
    <t>GRET, Nogent-sur-Marne, France</t>
  </si>
  <si>
    <t>Systemic evaluation of advisory services to family farms in West Africa</t>
  </si>
  <si>
    <t>2-s2.0-80055119808</t>
  </si>
  <si>
    <t>Systemic analysis of management advice for family farms in West Africa; Une analyse systémique des dispositifs de conseil à l'exploitation familiale en Afrique de l'Ouest</t>
  </si>
  <si>
    <t>Faure, G.</t>
  </si>
  <si>
    <t>Faure,  Guy</t>
  </si>
  <si>
    <t>GRET (NA if no university is present)</t>
  </si>
  <si>
    <t>Innovation et Développement dans l'Agriculture et l'Alimentation (Innovation), Montpellier, Occitanie, France, GRET, Nogent-sur-Marne, France</t>
  </si>
  <si>
    <t>Rebuffel, P.</t>
  </si>
  <si>
    <t>Rebuffel,  Pierre</t>
  </si>
  <si>
    <t>Suhashini, J.</t>
  </si>
  <si>
    <t>Suhashini,  J.</t>
  </si>
  <si>
    <t>GTN Arts College</t>
  </si>
  <si>
    <t>Department of Management Studies, GTN Arts College India, Dindigul, TN, India</t>
  </si>
  <si>
    <t>2-s2.0-85140062312</t>
  </si>
  <si>
    <t>Song, B.</t>
  </si>
  <si>
    <t>Song,  Bomi</t>
  </si>
  <si>
    <t>Gachon University</t>
  </si>
  <si>
    <t>College of Business, Gachon University, Seongnam, Gyeonggi-do, South Korea</t>
  </si>
  <si>
    <t>Do business trainings for audit committees matter in organizations? Focusing on earnings management</t>
  </si>
  <si>
    <t>2-s2.0-85210555279</t>
  </si>
  <si>
    <t>Tu, T.</t>
  </si>
  <si>
    <t>Tu,  Tianye</t>
  </si>
  <si>
    <t>Department of Global Business, Gachon University, Seongnam, Gyeonggi-do, South Korea</t>
  </si>
  <si>
    <t>The Impact of Family Wealth on Asset Return: A Moderated Chain Median Model Partially Explaining Wealth Inequality</t>
  </si>
  <si>
    <t>2-s2.0-85210568314</t>
  </si>
  <si>
    <t>Samak, N.</t>
  </si>
  <si>
    <t>Samak,  Nagwa Abdl Allah</t>
  </si>
  <si>
    <t>Galala University</t>
  </si>
  <si>
    <t>Faculty of Economics and Political Science, Giza, Giza, Egypt, Faculty of Administrative Science, Galala University, Suez, Suez, Egypt</t>
  </si>
  <si>
    <t>Credit Choices in Rural Egypt: A Comparative Study of Formal and Informal Borrowing</t>
  </si>
  <si>
    <t>2-s2.0-85085729111</t>
  </si>
  <si>
    <t>Rothstein, E.P.</t>
  </si>
  <si>
    <t>Rothstein,  Eric P.</t>
  </si>
  <si>
    <t>Galardi Rothstein Group (NA for no university found)</t>
  </si>
  <si>
    <t>Galardi Rothstein Group, Chicago, IL, United States</t>
  </si>
  <si>
    <t>Affordability Assessments: Policy Recommendations for USEPA</t>
  </si>
  <si>
    <t>Singh,  Sudhanshu</t>
  </si>
  <si>
    <t>Galgotias University</t>
  </si>
  <si>
    <t>School of Business, Galgotias University, Greater Noida, UP, India</t>
  </si>
  <si>
    <t>2-s2.0-85197708551</t>
  </si>
  <si>
    <t>Agnihotri, A.</t>
  </si>
  <si>
    <t>Agnihotri,  Alka</t>
  </si>
  <si>
    <t>Galgotias University, Greater Noida, UP, India</t>
  </si>
  <si>
    <t>A bibliographic study on challenges and management issues in leadership and technology integration</t>
  </si>
  <si>
    <t>Chen, D.</t>
  </si>
  <si>
    <t>Chen,  Diqiang</t>
  </si>
  <si>
    <t>GanNan Normal University</t>
  </si>
  <si>
    <t>School of Economics and Management, GanNan Normal University, Ganzhou, Jiangxi, China</t>
  </si>
  <si>
    <t>2-s2.0-105015765575</t>
  </si>
  <si>
    <t>Sihag, A.</t>
  </si>
  <si>
    <t>Sihag,  Anupama</t>
  </si>
  <si>
    <t>Gandhi Memorial National College</t>
  </si>
  <si>
    <t>Department of Psychology, Gandhi Memorial National College, Ambala Cantt, India</t>
  </si>
  <si>
    <t>Status and Well-Being of Single Mothers: Challenges and Psychological Distress</t>
  </si>
  <si>
    <t>2-s2.0-85210170810</t>
  </si>
  <si>
    <t>Tambe, M.</t>
  </si>
  <si>
    <t>Tambe,  Mugdha</t>
  </si>
  <si>
    <t>Gandhinagar (University name not specified in provided text)</t>
  </si>
  <si>
    <t>UID, Gandhinagar, India</t>
  </si>
  <si>
    <t>An Experimental Educational Tool for Financial Literacy in Children of 3–10 Years</t>
  </si>
  <si>
    <t>2-s2.0-85082054325</t>
  </si>
  <si>
    <t>Herawati, N.T.</t>
  </si>
  <si>
    <t>Herawati,  Nyoman Trisna</t>
  </si>
  <si>
    <t>Ganesha Education University</t>
  </si>
  <si>
    <t>Faculty of Economics, Ganesha Education University, Indonesia</t>
  </si>
  <si>
    <t>The influence of gender and financial literacy on accounting implementation upon small and micro business (SMEs)</t>
  </si>
  <si>
    <t>Candiasa, I.M.</t>
  </si>
  <si>
    <t>Candiasa,  I. Made</t>
  </si>
  <si>
    <t>Ganesha Education University, Indonesia</t>
  </si>
  <si>
    <t>Suharsono, N.</t>
  </si>
  <si>
    <t>Suharsono,  Naswan</t>
  </si>
  <si>
    <t>2-s2.0-85083581489</t>
  </si>
  <si>
    <t>The influence of gender and financial literacy on accounting implementation in small and micro business (SMES)</t>
  </si>
  <si>
    <t>2-s2.0-85148007599</t>
  </si>
  <si>
    <t>Joshi, D.P.P.</t>
  </si>
  <si>
    <t>Joshi,  Debanam Priyam Priyadarshi</t>
  </si>
  <si>
    <t>Gangadhar Meher University</t>
  </si>
  <si>
    <t>School of Economics, Gangadhar Meher University, Sambalpur, OR, India</t>
  </si>
  <si>
    <t>Exploring the socio-economic attributes of financial inclusion in India: a decomposition analysis</t>
  </si>
  <si>
    <t>2-s2.0-85132915565</t>
  </si>
  <si>
    <t>Castelli, J.</t>
  </si>
  <si>
    <t>Castelli,  Jennifer</t>
  </si>
  <si>
    <t>Gannon University</t>
  </si>
  <si>
    <t>Gannon University, Ruskin, FL, United States</t>
  </si>
  <si>
    <t>Financial Acumen Improves After Financial Literacy Training in Individuals With Substance Use Disorder</t>
  </si>
  <si>
    <t>Lunsford, D.</t>
  </si>
  <si>
    <t>Lunsford,  Dianna</t>
  </si>
  <si>
    <t>2-s2.0-84928155953</t>
  </si>
  <si>
    <t>Jariwala, H.V.</t>
  </si>
  <si>
    <t>Jariwala,  Harsha Vijaykumar</t>
  </si>
  <si>
    <t>Ganpat University</t>
  </si>
  <si>
    <t>Ganpat University, Kherva, GJ, India</t>
  </si>
  <si>
    <t>Analysis of Financial Literacy Level of Retail Individual Investors of Gujarat State and Its Effect on Investment Decision</t>
  </si>
  <si>
    <t>2-s2.0-85068411452</t>
  </si>
  <si>
    <t>Sharma, M.S.</t>
  </si>
  <si>
    <t>Sharma,  Mahendra S.</t>
  </si>
  <si>
    <t>Ganpat University (NA)</t>
  </si>
  <si>
    <t>V.M. Patel College of Management Studies, Ganpat University, Kherva, GJ, India, V. M. Patel Institute of Management, Mehsana, GJ, India</t>
  </si>
  <si>
    <t>Assessment of behavioural outcomes of financial education workshops on financial behaviour of the participants: An experimental study</t>
  </si>
  <si>
    <t>Hiremath, C.</t>
  </si>
  <si>
    <t>Hiremath,  Channaveerayya</t>
  </si>
  <si>
    <t>Garden City University</t>
  </si>
  <si>
    <t>School of Commerce and Management, Garden City University, Bengaluru, KA, India</t>
  </si>
  <si>
    <t>2-s2.0-85216219999</t>
  </si>
  <si>
    <t>Joshi, U.</t>
  </si>
  <si>
    <t>Joshi,  Upkar</t>
  </si>
  <si>
    <t>Gargi College</t>
  </si>
  <si>
    <t>Hospice Education India LLP, New Delhi, India, Ascent Capital Financial Services Private Limited, New Delhi, India, Gargi College, New Delhi, India, Business Economics, Dr. Bhim Rao Ambedkar College, New Delhi, India, New Delhi Institute of Management, New Delhi, India</t>
  </si>
  <si>
    <t>Financial toxicity in cancer palliative care in India: Addressing existence and beyond – Seeking remedies for a balanced financial journey</t>
  </si>
  <si>
    <t>2-s2.0-85075252984</t>
  </si>
  <si>
    <t>Shahwan, Y.</t>
  </si>
  <si>
    <t>Shahwan,  Yousef</t>
  </si>
  <si>
    <t>Gateway Business College</t>
  </si>
  <si>
    <t>Gateway Business College, Sydney, Australia</t>
  </si>
  <si>
    <t>The linkages between financial literacy and its application in financial decision-making among academicians in Indonesia</t>
  </si>
  <si>
    <t>2-s2.0-85081030868</t>
  </si>
  <si>
    <t>Patel, D.</t>
  </si>
  <si>
    <t>Patel,  Darshak</t>
  </si>
  <si>
    <t>Gatton College (NA if it's not a university)</t>
  </si>
  <si>
    <t>Gatton College of Business and Economics, Lexington, KY, United States</t>
  </si>
  <si>
    <t>Early Causes of Financial Disquiet and the Gender Gap in Financial Literacy: Evidence from College Students in the Southeastern United States</t>
  </si>
  <si>
    <t>2-s2.0-85067082966</t>
  </si>
  <si>
    <t>Gatton College (NA if you want to indicate it's not a traditional university structure)</t>
  </si>
  <si>
    <t>Racial Differences in the Returns to Financial Literacy Education</t>
  </si>
  <si>
    <t>2-s2.0-85163837859</t>
  </si>
  <si>
    <t>Mahapatra, S.K.</t>
  </si>
  <si>
    <t>Mahapatra,  Santosh Kumar</t>
  </si>
  <si>
    <t>Gauhati University</t>
  </si>
  <si>
    <t>Gauhati University, Guwahati, AS, India</t>
  </si>
  <si>
    <t>The Big Three of Financial Literacy: Analyzing its Influences on Financial Well-being</t>
  </si>
  <si>
    <t>2-s2.0-84866926306</t>
  </si>
  <si>
    <t>Anand,  Shweta</t>
  </si>
  <si>
    <t>Gautam Buddha University</t>
  </si>
  <si>
    <t>School of Management, Gautam Buddha University, Greater Noida, UP, India</t>
  </si>
  <si>
    <t>Recent initiatives by Indian commercial banks towards financial inclusion</t>
  </si>
  <si>
    <t>Ünal, O.</t>
  </si>
  <si>
    <t>Ünal,  Orhan</t>
  </si>
  <si>
    <t>Gazi Üniversitesi</t>
  </si>
  <si>
    <t>Department of Accounting and Finance Education, Gazi Üniversitesi, Ankara, Ankara, Turkey</t>
  </si>
  <si>
    <t>2-s2.0-85090712435</t>
  </si>
  <si>
    <t>Sözer, M.A.</t>
  </si>
  <si>
    <t>Sözer,  Mehmet Akif</t>
  </si>
  <si>
    <t>Gazi Üniversitesi, Ankara, Ankara, Turkey</t>
  </si>
  <si>
    <t>The examination of primary school teachers' financial literacy attitudes and behaviors in terms of different variables</t>
  </si>
  <si>
    <t>Oksuz, H.İ.</t>
  </si>
  <si>
    <t>Oksuz,  Halil İbrahim</t>
  </si>
  <si>
    <t>Bugan, M.F.</t>
  </si>
  <si>
    <t>Bugan,  Mehmet Fatih</t>
  </si>
  <si>
    <t>Gaziantep Üniversitesi</t>
  </si>
  <si>
    <t>Department of Public Finance, Gaziantep Üniversitesi, Gaziantep, Gaziantep, Turkey</t>
  </si>
  <si>
    <t>2-s2.0-85189544312</t>
  </si>
  <si>
    <t>Ekşi̇, İ.H.</t>
  </si>
  <si>
    <t>Ekşi̇,  İbrahim Halil</t>
  </si>
  <si>
    <t>Department of Business Administration, Gaziantep Üniversitesi, Gaziantep, Gaziantep, Turkey</t>
  </si>
  <si>
    <t>The Effect of Stock Market Literacy on Individual Investor’s Investment Decisions: Evidence from Borsa İstanbul</t>
  </si>
  <si>
    <t>Doğan Başar, B.D.</t>
  </si>
  <si>
    <t>Doğan Başar,  Berna</t>
  </si>
  <si>
    <t>Gökalp, A.</t>
  </si>
  <si>
    <t>Gökalp,  Ali</t>
  </si>
  <si>
    <t>Department of Educational Sciences, Gaziantep Üniversitesi, Gaziantep, Gaziantep, Turkey</t>
  </si>
  <si>
    <t>2-s2.0-85138804039</t>
  </si>
  <si>
    <t>Paradowski, P.R.</t>
  </si>
  <si>
    <t>Paradowski,  Piotr R.</t>
  </si>
  <si>
    <t>Gdańsk University of Technology</t>
  </si>
  <si>
    <t>Luxembourg Income Study (LIS), Esch-Belval, Luxembourg, Gdańsk University of Technology, Gdansk, Poland</t>
  </si>
  <si>
    <t>Investor confidence and high financial literacy jointly shape investments in risky assets</t>
  </si>
  <si>
    <t>Merter, A.K.</t>
  </si>
  <si>
    <t>Merter,  Abdullah Kürşat</t>
  </si>
  <si>
    <t>Gebze Teknik Universitesi</t>
  </si>
  <si>
    <t>Department of Business Administration, Gebze Teknik Üniversitesi, Gebze, Kocaeli, Turkey</t>
  </si>
  <si>
    <t>2-s2.0-85034592931</t>
  </si>
  <si>
    <t>Dinç Aydemir, S.</t>
  </si>
  <si>
    <t>Dinç Aydemir,  Sibel Dinç</t>
  </si>
  <si>
    <t>Faculty of Business Administration, Gebze Teknik Üniversitesi, Gebze, Kocaeli, Turkey</t>
  </si>
  <si>
    <t>Do the effects of individual factors on financial risk-taking behavior diversify with financial literacy?</t>
  </si>
  <si>
    <t>2-s2.0-85106757427</t>
  </si>
  <si>
    <t>Özer, G.</t>
  </si>
  <si>
    <t>Özer,  Gökhan</t>
  </si>
  <si>
    <t>The moderator effect of financial literacy on the relationship between locus of control and financial behavior</t>
  </si>
  <si>
    <t>2-s2.0-105005694216</t>
  </si>
  <si>
    <t>Chaudhary,  Sangeeta</t>
  </si>
  <si>
    <t>Geeta University</t>
  </si>
  <si>
    <t>Geeta University, Panipat, HR, India</t>
  </si>
  <si>
    <t>Impact of Digital Banking Integration on Rural Women's Banking Usage</t>
  </si>
  <si>
    <t>2-s2.0-85049505783</t>
  </si>
  <si>
    <t>Dubauskas, G.</t>
  </si>
  <si>
    <t>Dubauskas,  Gediminas</t>
  </si>
  <si>
    <t>General Jonas Žemaitis Military Academy of Lithuania</t>
  </si>
  <si>
    <t>General Jonas Žemaitis Military Academy of Lithuania, Vilnius, Vilnius, Lithuania</t>
  </si>
  <si>
    <t>Lithuania</t>
  </si>
  <si>
    <t>National finance sustainability perception - The evidence from the last crisis in Baltics</t>
  </si>
  <si>
    <t>2-s2.0-85067633154</t>
  </si>
  <si>
    <t>A potential influence of tax inequality on the sustainable public management</t>
  </si>
  <si>
    <t>2-s2.0-84994388483</t>
  </si>
  <si>
    <t>The management of public finance literacy for sustainable economical environment</t>
  </si>
  <si>
    <t>2-s2.0-84861749024</t>
  </si>
  <si>
    <t>Bendig, M.</t>
  </si>
  <si>
    <t>Bendig,  Mirko</t>
  </si>
  <si>
    <t>Georg-August-Universität Göttingen</t>
  </si>
  <si>
    <t>Georg-August-Universität Göttingen, Gottingen, Niedersachsen, Germany</t>
  </si>
  <si>
    <t>Bequest Motives and Determinants of Micro Life Insurance in Sri Lanka</t>
  </si>
  <si>
    <t>Zenker, J.</t>
  </si>
  <si>
    <t>Zenker,  Juliane</t>
  </si>
  <si>
    <t>Faculty of Economic Sciences, Georg-August-Universität Göttingen, Gottingen, Niedersachsen, Germany</t>
  </si>
  <si>
    <t>Filipiak, U.</t>
  </si>
  <si>
    <t>Filipiak,  Ute</t>
  </si>
  <si>
    <t>2-s2.0-105010141779</t>
  </si>
  <si>
    <t>Megandani, A.</t>
  </si>
  <si>
    <t>Megandani,  Adi</t>
  </si>
  <si>
    <t>SHARIA FINANCIAL LITERATURE IN PROMOTING RELIGIOUS MODERATION IN INDONESIA</t>
  </si>
  <si>
    <t>Reich, C.-E.</t>
  </si>
  <si>
    <t>Reich,  Charlotte</t>
  </si>
  <si>
    <t>2-s2.0-85189884763</t>
  </si>
  <si>
    <t>Michels, M.</t>
  </si>
  <si>
    <t>Michels,  Marius</t>
  </si>
  <si>
    <t>Department of Agricultural Economics and Rural Development, Georg-August-Universität Göttingen, Gottingen, Niedersachsen, Germany</t>
  </si>
  <si>
    <t>Risk attitude, innovativeness, and financial literacy - A cross-occupational comparison of German farmers and foresters</t>
  </si>
  <si>
    <t>2-s2.0-85151476136</t>
  </si>
  <si>
    <t>Sarfo, Y.</t>
  </si>
  <si>
    <t>Sarfo,  Yaw</t>
  </si>
  <si>
    <t>Farmers' awareness of digital credit: Does financial literacy matter?</t>
  </si>
  <si>
    <t>Musshoff, O.</t>
  </si>
  <si>
    <t>Musshoff,  Oliver</t>
  </si>
  <si>
    <t>Weber, R.</t>
  </si>
  <si>
    <t>Weber,  Ron</t>
  </si>
  <si>
    <t>Department of Agricultural Economics and Rural Development, Georg-August-Universität Göttingen, Gottingen, Niedersachsen, Germany, Financial &amp; Energy Sector Development, KFW Bankengruppe, Frankfurt am Main, Hessen, Germany</t>
  </si>
  <si>
    <t>2-s2.0-85101117285</t>
  </si>
  <si>
    <t>Walle, Y.M.</t>
  </si>
  <si>
    <t>Walle,  Yabibal M.</t>
  </si>
  <si>
    <t>The financial literacy gender gap and the role of culture</t>
  </si>
  <si>
    <t>Rink, U.</t>
  </si>
  <si>
    <t>Rink,  Ute</t>
  </si>
  <si>
    <t>Nsengumuremyi, A.</t>
  </si>
  <si>
    <t>Nsengumuremyi,  Albert</t>
  </si>
  <si>
    <t>Rieling, J.A.</t>
  </si>
  <si>
    <t>Rieling,  Jonas Adrian</t>
  </si>
  <si>
    <t>2-s2.0-85079375169</t>
  </si>
  <si>
    <t>Steinert, J.I.</t>
  </si>
  <si>
    <t>Steinert,  Janina Isabel</t>
  </si>
  <si>
    <t>Department of Social Policy and Intervention, Oxford Social Sciences Division, Oxford, Oxfordshire, United Kingdom, Chair of Development Economics, Georg-August-Universität Göttingen, Gottingen, Niedersachsen, Germany</t>
  </si>
  <si>
    <t>Opening the Black Box: A Mixed-Methods Investigation of Social and Psychological Mechanisms Underlying Changes in Financial Behaviour</t>
  </si>
  <si>
    <t>Muβhoff, O.</t>
  </si>
  <si>
    <t>Muβhoff,  Oliver</t>
  </si>
  <si>
    <t>Wever, H.</t>
  </si>
  <si>
    <t>Wever,  Hendrik</t>
  </si>
  <si>
    <t>2-s2.0-85089060153</t>
  </si>
  <si>
    <t>Gangl, K.</t>
  </si>
  <si>
    <t>Gangl,  Katharina</t>
  </si>
  <si>
    <t>A research agenda for economic psychology</t>
  </si>
  <si>
    <t>2-s2.0-85101693599</t>
  </si>
  <si>
    <t>A Cambodian smallholder farmer's choice between microfinance institutes and informal commercial moneylenders: the role of risk attitude</t>
  </si>
  <si>
    <t>Klasen, S.</t>
  </si>
  <si>
    <t>Klasen,  Stephan</t>
  </si>
  <si>
    <t>Bonke, V.</t>
  </si>
  <si>
    <t>Bonke,  Vanessa</t>
  </si>
  <si>
    <t>2-s2.0-85148338847</t>
  </si>
  <si>
    <t>Bäumle, P.</t>
  </si>
  <si>
    <t>Bäumle,  Philipp</t>
  </si>
  <si>
    <t>A resource-based analysis of strategic alliances between knowledge intermediaries in regional innovation support systems</t>
  </si>
  <si>
    <t>Espinoza-Delgado, J.</t>
  </si>
  <si>
    <t>Espinoza-Delgado,  José</t>
  </si>
  <si>
    <t>Possner, A.</t>
  </si>
  <si>
    <t>Possner,  Annkathrin</t>
  </si>
  <si>
    <t>2-s2.0-85180174110</t>
  </si>
  <si>
    <t>Financial knowledge, attitude towards money and investment decisions: new insights for the farmland market</t>
  </si>
  <si>
    <t>Bizer, K.</t>
  </si>
  <si>
    <t>Bizer,  Kilian</t>
  </si>
  <si>
    <t>Meissner, L.</t>
  </si>
  <si>
    <t>Meissner,  Luise</t>
  </si>
  <si>
    <t>Leibniz-Zentrum für Agrarlandschaftsforschung (ZALF) e. V., Muncheberg, Brandenburg, Germany, Department of Agricultural Economics and Rural Development, Georg-August-Universität Göttingen, Gottingen, Niedersachsen, Germany</t>
  </si>
  <si>
    <t>2-s2.0-85056247887</t>
  </si>
  <si>
    <t>Vollmer, S.</t>
  </si>
  <si>
    <t>Vollmer,  Sebastian J.</t>
  </si>
  <si>
    <t>Georg-August-Universität Göttingen (Germany)
Harvard T.H. Chan School of Public Health (United States)
NA (for no university found in the second affiliation: Department of Global Health and Population)</t>
  </si>
  <si>
    <t>Department of Economics and Centre for Modern Indian Studies, Georg-August-Universität Göttingen, Gottingen, Niedersachsen, Germany, Department of Global Health and Population, Harvard T.H. Chan School of Public Health, Boston, MA, United States</t>
  </si>
  <si>
    <t>Household economic strengthening through financial and psychosocial programming: Evidence from a field experiment in South Africa</t>
  </si>
  <si>
    <t>Worden, D.D.</t>
  </si>
  <si>
    <t>Worden,  Debra Drecnik</t>
  </si>
  <si>
    <t>George Fox University</t>
  </si>
  <si>
    <t>Dept. Econ., George Fox University, Newberg, OR, United States</t>
  </si>
  <si>
    <t>2-s2.0-85204941245</t>
  </si>
  <si>
    <t>Cantone, J.A.</t>
  </si>
  <si>
    <t>Cantone,  Jason A.</t>
  </si>
  <si>
    <t>George Mason University</t>
  </si>
  <si>
    <t>Department of Criminology, George Mason University, Fairfax, VA, United States</t>
  </si>
  <si>
    <t>Improving Graduate Education in Legal Psychology: Early Career Psychologists’ Recommendations on Diversity, Debt, and Applying Legal Psychology in the Real World</t>
  </si>
  <si>
    <t>2-s2.0-34548661948</t>
  </si>
  <si>
    <t>Rachlis, M.</t>
  </si>
  <si>
    <t>Rachlis,  Mitchell</t>
  </si>
  <si>
    <t>Department of Finance, George Mason University, Fairfax, VA, United States</t>
  </si>
  <si>
    <t>What's in a score? Differences in consumers' credit knowledge using OLS and quantile regressions</t>
  </si>
  <si>
    <t>2-s2.0-84910651457</t>
  </si>
  <si>
    <t>McCoy, D.</t>
  </si>
  <si>
    <t>McCoy,  Damon</t>
  </si>
  <si>
    <t>George Mason University, Fairfax, VA, United States</t>
  </si>
  <si>
    <t>Dialing back abuse on phone verified accounts</t>
  </si>
  <si>
    <t>2-s2.0-85019760237</t>
  </si>
  <si>
    <t>Participatory assessment of a matched savings program for human trafficking survivors and their family members in the Philippines</t>
  </si>
  <si>
    <t>Castellano-Datta, R.A.</t>
  </si>
  <si>
    <t>Castellano-Datta,  Rabia Ann</t>
  </si>
  <si>
    <t>Department of Social Work, George Mason University, Fairfax, VA, United States</t>
  </si>
  <si>
    <t>2-s2.0-0041862578</t>
  </si>
  <si>
    <t>Sommer, R.A.</t>
  </si>
  <si>
    <t>Sommer,  Rainer A.</t>
  </si>
  <si>
    <t>Entpr. Engineering/Policy Laboratory, George Mason University, Fairfax, VA, United States</t>
  </si>
  <si>
    <t>Business process flexibility: A driver for outsourcing</t>
  </si>
  <si>
    <t>2-s2.0-85070877896</t>
  </si>
  <si>
    <t>George Washington University</t>
  </si>
  <si>
    <t>Global Financial Literacy Excellence Center, GW School of Business, Washington, D.C., United States</t>
  </si>
  <si>
    <t>Financial literacy and financial resilience: Evidence from around the world</t>
  </si>
  <si>
    <t>2-s2.0-85113118201</t>
  </si>
  <si>
    <t>GW School of Business, Washington, D.C., United States, GWSB’s Global Financial Literacy Excellence Center, United States</t>
  </si>
  <si>
    <t>Debt close to retirement and its implications for retirement well-being</t>
  </si>
  <si>
    <t>2-s2.0-85016624299</t>
  </si>
  <si>
    <t>GW School of Business, Washington, D.C., United States, National Bureau of Economic Research, Cambridge, MA, United States</t>
  </si>
  <si>
    <t>Risk Literacy</t>
  </si>
  <si>
    <t>2-s2.0-84863510671</t>
  </si>
  <si>
    <t>GW School of Business, Washington, D.C., United States</t>
  </si>
  <si>
    <t>Financial literacy and financial decision-making in older adults</t>
  </si>
  <si>
    <t>2-s2.0-44449155859</t>
  </si>
  <si>
    <t>Perry, V.G.</t>
  </si>
  <si>
    <t>Perry,  Vanessa Gail</t>
  </si>
  <si>
    <t>Department of Marketing, GW School of Business, Washington, D.C., United States</t>
  </si>
  <si>
    <t>Is ignorance bliss? Consumer accuracy in judgments about credit ratings</t>
  </si>
  <si>
    <t>2-s2.0-84995969029</t>
  </si>
  <si>
    <t>Department of Accounting, GW School of Business, Washington, D.C., United States</t>
  </si>
  <si>
    <t>EMPLOYEE FINANCIAL LITERACY AND RETIREMENT PLAN BEHAVIOR: A CASE STUDY</t>
  </si>
  <si>
    <t>2-s2.0-85091920218</t>
  </si>
  <si>
    <t>Hasler, A.</t>
  </si>
  <si>
    <t>Hasler,  Andrea</t>
  </si>
  <si>
    <t>Global Financial Literacy Excellence Center, Washington, D.C., DC, United States, GW School of Business, Washington, D.C., United States</t>
  </si>
  <si>
    <t>Financial literacy and wellness among African-Americans: New insights from the personal finance (P-Fin) index</t>
  </si>
  <si>
    <t>2-s2.0-85191815554</t>
  </si>
  <si>
    <t>GW School of Business, Washington, D.C., United States, Global Financial Literacy Excellence Center, GW School of Business, Washington, D.C., United States</t>
  </si>
  <si>
    <t>How the pandemic altered Americans' debt burden and retirement readiness</t>
  </si>
  <si>
    <t>2-s2.0-84929725628</t>
  </si>
  <si>
    <t>Five steps to planning success: Experimental evidence from US households</t>
  </si>
  <si>
    <t>2-s2.0-85075641757</t>
  </si>
  <si>
    <t>Ammerman, D.A.</t>
  </si>
  <si>
    <t>Ammerman,  David Allen</t>
  </si>
  <si>
    <t>McDonough School of Business, Washington, D.C., United States</t>
  </si>
  <si>
    <t>Childhood Financial Socialization and Debt-Related Financial Well-Being Indicators in Adulthood</t>
  </si>
  <si>
    <t>2-s2.0-85143885965</t>
  </si>
  <si>
    <t>Sconti, A.</t>
  </si>
  <si>
    <t>Sconti,  Alessia</t>
  </si>
  <si>
    <t>Having Trouble Making Ends Meet? Financial Literacy Makes the Difference</t>
  </si>
  <si>
    <t>2-s2.0-85077042077</t>
  </si>
  <si>
    <t>Debt and Financial Vulnerability on the Verge of Retirement</t>
  </si>
  <si>
    <t>2-s2.0-84941739216</t>
  </si>
  <si>
    <t>GW School of Business, Washington, D.C., United States, Princeton University, Princeton, NJ, United States</t>
  </si>
  <si>
    <t>Retirement planning and financial literacy</t>
  </si>
  <si>
    <t>2-s2.0-85034025449</t>
  </si>
  <si>
    <t>How Ordinary Consumers Make Complex Economic Decisions: Financial Literacy and Retirement Readiness</t>
  </si>
  <si>
    <t>2-s2.0-85088866109</t>
  </si>
  <si>
    <t>Building up financial literacy and financial resilience</t>
  </si>
  <si>
    <t>2-s2.0-85122144102</t>
  </si>
  <si>
    <t>George Washington University
Sapienza Università di Roma</t>
  </si>
  <si>
    <t>GW School of Business, Washington, D.C., United States, Sapienza Università di Roma, Rome, RM, Italy</t>
  </si>
  <si>
    <t>Digital vs. in-person financial education: What works best for Generation Z?</t>
  </si>
  <si>
    <t>2-s2.0-85143268726</t>
  </si>
  <si>
    <t>Davis, H.</t>
  </si>
  <si>
    <t>Davis,  Hallie</t>
  </si>
  <si>
    <t>George Washington University (GW)</t>
  </si>
  <si>
    <t>Debt, Illiquidity, and Financial Illiteracy as Barriers to Annuity Ownership</t>
  </si>
  <si>
    <t>2-s2.0-85098718615</t>
  </si>
  <si>
    <t>Stereotypes in financial literacy: Evidence from PISA</t>
  </si>
  <si>
    <t>2-s2.0-85186988960</t>
  </si>
  <si>
    <t>Financial Literacy and Financial Behavior at Older Ages</t>
  </si>
  <si>
    <t>2-s2.0-84881087754</t>
  </si>
  <si>
    <t>George Washington University (GWU)</t>
  </si>
  <si>
    <t>Financial literacy and its consequences: Evidence from Russia during the financial crisis</t>
  </si>
  <si>
    <t>2-s2.0-84948689027</t>
  </si>
  <si>
    <t>George Washington University (NA if no university is present)</t>
  </si>
  <si>
    <t>Financial knowledge and 401(k) investment performance: A case study</t>
  </si>
  <si>
    <t>2-s2.0-85152641150</t>
  </si>
  <si>
    <t>Resilience and wellbeing in the midst of the COVID-19 pandemic: The role of financial literacy</t>
  </si>
  <si>
    <t>2-s2.0-85112525819</t>
  </si>
  <si>
    <t>George Washington University (NA if no university was specified)</t>
  </si>
  <si>
    <t>Factors contributing to financial well-being among black and hispanic women</t>
  </si>
  <si>
    <t>George Washington University (assuming "GW" stands for George Washington)</t>
  </si>
  <si>
    <t>2-s2.0-85144135989</t>
  </si>
  <si>
    <t>George Washington University (from GW School of Business)</t>
  </si>
  <si>
    <t>Evaluating Deliberative Competence: A Simple Method with an Application to Financial Choice</t>
  </si>
  <si>
    <t>2-s2.0-85117916861</t>
  </si>
  <si>
    <t>Financial education affects financial knowledge and downstream behaviors</t>
  </si>
  <si>
    <t>2-s2.0-85081532827</t>
  </si>
  <si>
    <t>Financial fraud among older americans: Evidence and implications</t>
  </si>
  <si>
    <t>2-s2.0-84945218476</t>
  </si>
  <si>
    <t>Financial literacy and retirement planning in Canada</t>
  </si>
  <si>
    <t>2-s2.0-84958965924</t>
  </si>
  <si>
    <t>George Washington University (only the university name)</t>
  </si>
  <si>
    <t>Financial Literacy Skills for the 21st Century: Evidence from PISA</t>
  </si>
  <si>
    <t>2-s2.0-84926373449</t>
  </si>
  <si>
    <t>Financial literacy: Do people know the ABCs of finance?</t>
  </si>
  <si>
    <t>2-s2.0-84943612901</t>
  </si>
  <si>
    <t>George Washington University (or just GWU if abbreviated)</t>
  </si>
  <si>
    <t>Debt literacy, financial experiences, and overindebtedness</t>
  </si>
  <si>
    <t>2-s2.0-84911387501</t>
  </si>
  <si>
    <t>George Washington University (or simply GW)</t>
  </si>
  <si>
    <t>Financial literacy and financial sophistication in the older population</t>
  </si>
  <si>
    <t>2-s2.0-85057242116</t>
  </si>
  <si>
    <t>Kobayashi, L.C.</t>
  </si>
  <si>
    <t>Kobayashi,  Lindsay C.</t>
  </si>
  <si>
    <t>Georgetown</t>
  </si>
  <si>
    <t>Georgetown Lombardi Comprehensive Cancer Center, Washington, D.C., United States, Harvard Center for Population and Development Studies, Cambridge, MA, United States</t>
  </si>
  <si>
    <t>Employment trajectories in midlife and cognitive performance in later life: Longitudinal study of older American men and women</t>
  </si>
  <si>
    <t>2-s2.0-105006567509</t>
  </si>
  <si>
    <t>Xu,  Yingqi</t>
  </si>
  <si>
    <t>297</t>
  </si>
  <si>
    <t>Georgetown University</t>
  </si>
  <si>
    <t>Georgetown University, Washington, D.C., United States</t>
  </si>
  <si>
    <t>Mortgage Curtailment Pre and Post-HARP: Income and Substitution Effects</t>
  </si>
  <si>
    <t>2-s2.0-85185788870</t>
  </si>
  <si>
    <t>Spoer, D.L.</t>
  </si>
  <si>
    <t>Spoer,  Daisy L.</t>
  </si>
  <si>
    <t>Department of Plastic and Reconstructive Surgery, MedStar Georgetown University Hospital, Washington, D.C., United States, Georgetown University School of Medicine, Washington, D.C., United States</t>
  </si>
  <si>
    <t>Discussion: Financial Literacy in Plastic Surgery Training: Importance and Current Status</t>
  </si>
  <si>
    <t>2-s2.0-84894434478</t>
  </si>
  <si>
    <t>Seshan, G.</t>
  </si>
  <si>
    <t>Seshan,  Ganesh K.</t>
  </si>
  <si>
    <t>Georgetown University in Qatar, Doha, Ad-Dawhah, Qatar</t>
  </si>
  <si>
    <t>Qatar</t>
  </si>
  <si>
    <t>Motivating migrants: A field experiment on financial decision-making in transnational households</t>
  </si>
  <si>
    <t>Huffman, S.S.</t>
  </si>
  <si>
    <t>Huffman,  Samuel S.</t>
  </si>
  <si>
    <t>Wan, E.L.</t>
  </si>
  <si>
    <t>Wan,  Eric L.</t>
  </si>
  <si>
    <t>Woolard, J.L.</t>
  </si>
  <si>
    <t>Woolard,  Jennifer L.</t>
  </si>
  <si>
    <t>2-s2.0-85134616291</t>
  </si>
  <si>
    <t>Chen,  Yongzheng</t>
  </si>
  <si>
    <t>Graduate School of Arts and Sciences, Georgetown University, Washington, D.C., United States</t>
  </si>
  <si>
    <t>Effects of Financial Knowledge on Risk Tolerance in College Students: A Moderated Mediation Model</t>
  </si>
  <si>
    <t>Almeyda, G.</t>
  </si>
  <si>
    <t>Almeyda,  Gloria</t>
  </si>
  <si>
    <t>Center for Intercultural Education &amp; Development (CIED), Georgetown University, Washington, D.C., United States</t>
  </si>
  <si>
    <t>2-s2.0-84919621529</t>
  </si>
  <si>
    <t>Flaker, A.</t>
  </si>
  <si>
    <t>Flaker,  Anne</t>
  </si>
  <si>
    <t>Global Human Development Program, Georgetown University, Washington, D.C., United States</t>
  </si>
  <si>
    <t>School management and efficiency: An assessment of charter vs. traditional public schools</t>
  </si>
  <si>
    <t>2-s2.0-85130379550</t>
  </si>
  <si>
    <t>Roje, P.</t>
  </si>
  <si>
    <t>Roje,  Pedro</t>
  </si>
  <si>
    <t>Department of Economics, Georgetown University, Washington, D.C., United States</t>
  </si>
  <si>
    <t>Assessing the Quality of Self-Reported Financial Information</t>
  </si>
  <si>
    <t>2-s2.0-85119265759</t>
  </si>
  <si>
    <t>Heinz, A.</t>
  </si>
  <si>
    <t>Heinz,  Adrian</t>
  </si>
  <si>
    <t>Georgia Gwinnett College</t>
  </si>
  <si>
    <t>Mathematics and Information Technology, Georgia Gwinnett College, Lawrenceville, GA, United States</t>
  </si>
  <si>
    <t>Using Japanese candlesticks in interdisciplinary research in IT, math and finance</t>
  </si>
  <si>
    <t>Jamaloodeen, M.</t>
  </si>
  <si>
    <t>Jamaloodeen,  Mohamed I.</t>
  </si>
  <si>
    <t>Pollacia, L.</t>
  </si>
  <si>
    <t>Pollacia,  Lissa F.</t>
  </si>
  <si>
    <t>2-s2.0-81555197150</t>
  </si>
  <si>
    <t>Lee, S.-A.</t>
  </si>
  <si>
    <t>Lee,  Sun A.</t>
  </si>
  <si>
    <t>Georgia Southern University</t>
  </si>
  <si>
    <t>Department of Hospitality, Tourism, and Family and Consumer Sciences, Georgia Southern University, Statesboro, GA, United States</t>
  </si>
  <si>
    <t>Financial Education With College Students: Comparing Peer-Led and Traditional Classroom Instruction</t>
  </si>
  <si>
    <t>2-s2.0-84949895058</t>
  </si>
  <si>
    <t>Eastman, J.K.</t>
  </si>
  <si>
    <t>Eastman,  Jacqueline Kilsheimer</t>
  </si>
  <si>
    <t>College of Business Administration, Georgia Southern University, Statesboro, GA, United States</t>
  </si>
  <si>
    <t>A multi-method exploration of the relationship between knowledge and risk: The impact on millennials retirement investment decisions</t>
  </si>
  <si>
    <t>Hall, D.</t>
  </si>
  <si>
    <t>Hall,  Delandrea</t>
  </si>
  <si>
    <t>Georgia Southern University, Statesboro, GA, United States</t>
  </si>
  <si>
    <t>Larson, L.R.L.</t>
  </si>
  <si>
    <t>Larson,  Lindsay R.L.</t>
  </si>
  <si>
    <t>Tourism, Georgia Southern University, Statesboro, GA, United States</t>
  </si>
  <si>
    <t>Maurer, T.W.</t>
  </si>
  <si>
    <t>Maurer,  Trent W.</t>
  </si>
  <si>
    <t>2-s2.0-79951563298</t>
  </si>
  <si>
    <t>Sinha, T.</t>
  </si>
  <si>
    <t>Sinha,  Tapen</t>
  </si>
  <si>
    <t>Georgia State University</t>
  </si>
  <si>
    <t>Federal Reserve Bank of Atlanta, Atlanta, GA, United States, AXA chair professor and director, Instituto Tecnológico Autónomo de México, Mexico City, Mexico, Georgia State University, Atlanta, GA, United States</t>
  </si>
  <si>
    <t>Next generation of individual account pension reforms in Latin America</t>
  </si>
  <si>
    <t>2-s2.0-85101329695</t>
  </si>
  <si>
    <t>Schneider, M.</t>
  </si>
  <si>
    <t>Schneider,  Mark</t>
  </si>
  <si>
    <t>Center for Economic Analysis of Risk, Georgia State University, Atlanta, GA, United States</t>
  </si>
  <si>
    <t>Literacy and the quality of index insurance decisions</t>
  </si>
  <si>
    <t>2-s2.0-85182763737</t>
  </si>
  <si>
    <t>Chong, A.</t>
  </si>
  <si>
    <t>Chong,  Alberto</t>
  </si>
  <si>
    <t>Department of Economics, Georgia State University, Atlanta, GA, United States</t>
  </si>
  <si>
    <t>Radio and video as a means for financial education in rural households in Peru</t>
  </si>
  <si>
    <t>2-s2.0-84977571822</t>
  </si>
  <si>
    <t>Gibler, K.M.</t>
  </si>
  <si>
    <t>Gibler,  Karen Martin</t>
  </si>
  <si>
    <t>Department of Real Estate, Georgia State University, Atlanta, GA, United States</t>
  </si>
  <si>
    <t>Financial literacy, risky mortgages, and delinquency in the US during the financial crisis</t>
  </si>
  <si>
    <t>2-s2.0-85142721371</t>
  </si>
  <si>
    <t>Ribar, D.C.</t>
  </si>
  <si>
    <t>Ribar,  David C.</t>
  </si>
  <si>
    <t>Child and Family Policy Lab, Georgia State University, Atlanta, GA, United States</t>
  </si>
  <si>
    <t>For worse? Financial hardships and intra-household resource allocation among Australian couples</t>
  </si>
  <si>
    <t>2-s2.0-105018691893</t>
  </si>
  <si>
    <t>Mehta, R.C.</t>
  </si>
  <si>
    <t>Mehta,  Raj Chirag</t>
  </si>
  <si>
    <t>Georgia Tech</t>
  </si>
  <si>
    <t>College of Computing, Atlanta, GA, United States</t>
  </si>
  <si>
    <t>Factors and patterns in mobile banking and payment services use in the United States</t>
  </si>
  <si>
    <t>2-s2.0-105013266740</t>
  </si>
  <si>
    <t>Pertilla, A.</t>
  </si>
  <si>
    <t>Pertilla,  Atiba</t>
  </si>
  <si>
    <t>German Historical Institute</t>
  </si>
  <si>
    <t>German Historical Institute Washington, Berkeley, CA, United States</t>
  </si>
  <si>
    <t>US immigrants, remittances, and the courts, 1904-1925</t>
  </si>
  <si>
    <t>2-s2.0-105017660311</t>
  </si>
  <si>
    <t>Al Shoukry, M.</t>
  </si>
  <si>
    <t>Al Shoukry,  Maher</t>
  </si>
  <si>
    <t>German University of Technology</t>
  </si>
  <si>
    <t>Department of Computer Science, German University of Technology in Oman, Muscat, Muscat, Oman</t>
  </si>
  <si>
    <t>Students and Money: The State of Financial Literacy and Money Management Among Omani Students</t>
  </si>
  <si>
    <t>Al Harthi, S.</t>
  </si>
  <si>
    <t>Al Harthi,  Shamsa</t>
  </si>
  <si>
    <t>Department of Applied Geosciences, German University of Technology in Oman, Muscat, Muscat, Oman</t>
  </si>
  <si>
    <t>Mirzae, M.</t>
  </si>
  <si>
    <t>Mirzae,  Maryam</t>
  </si>
  <si>
    <t>German University of Technology (in Oman)</t>
  </si>
  <si>
    <t>Department of Logistics, German University of Technology in Oman, Muscat, Muscat, Oman</t>
  </si>
  <si>
    <t>Al Raisi, J.</t>
  </si>
  <si>
    <t>Al Raisi,  Jawahir</t>
  </si>
  <si>
    <t>2-s2.0-85127260559</t>
  </si>
  <si>
    <t>Buer, T.</t>
  </si>
  <si>
    <t>Buer,  Tobias</t>
  </si>
  <si>
    <t>First results on financial literacy in Oman</t>
  </si>
  <si>
    <t>Mirzaei, M.</t>
  </si>
  <si>
    <t>Mirzaei,  Maryam</t>
  </si>
  <si>
    <t>Atashfeshan, N.</t>
  </si>
  <si>
    <t>Atashfeshan,  Nooshin</t>
  </si>
  <si>
    <t>Khaedri, H.</t>
  </si>
  <si>
    <t>Khaedri,  Hamideh</t>
  </si>
  <si>
    <t>Kamran, M.A.</t>
  </si>
  <si>
    <t>Kamran,  Mehdi Abdollahi</t>
  </si>
  <si>
    <t>2-s2.0-105012935932</t>
  </si>
  <si>
    <t>Amenah, M.A.</t>
  </si>
  <si>
    <t>Amenah,  Michel Adurayi</t>
  </si>
  <si>
    <t>Ghana College of Physicians and Surgeons
Lancaster University</t>
  </si>
  <si>
    <t>Faculty of Public Health, Ghana College of Physicians and Surgeons, Accra, Dodowa, Ghana, The Division of Health Research, Lancaster University, Lancaster, Lancashire, United Kingdom</t>
  </si>
  <si>
    <t>Financial inclusion and energy poverty in Ghana: evidence from the informal sector</t>
  </si>
  <si>
    <t>2-s2.0-85116463656</t>
  </si>
  <si>
    <t>Asravor, R.K.</t>
  </si>
  <si>
    <t>Asravor,  Richard Kofi</t>
  </si>
  <si>
    <t>Ghana Communication Technology University</t>
  </si>
  <si>
    <t>Department of Economics, Ghana Communication Technology University, Accra, Ghana</t>
  </si>
  <si>
    <t>Factors influencing risk attitudes of entrepreneurs in Ghana: the role of gender</t>
  </si>
  <si>
    <t>2-s2.0-85201226010</t>
  </si>
  <si>
    <t>Appiah, T.</t>
  </si>
  <si>
    <t>Appiah,  Thomas</t>
  </si>
  <si>
    <t>Department of Accounting, Ghana Communication Technology University, Accra, Ghana</t>
  </si>
  <si>
    <t>Financial Literacy, Financial Access, and Small Business Performance in Secondi-Takoradi Metropolis of Ghana: The Mediating Effect of Financial Capability</t>
  </si>
  <si>
    <t>2-s2.0-85130472379</t>
  </si>
  <si>
    <t>Essilfie, G.</t>
  </si>
  <si>
    <t>Essilfie,  Gloria</t>
  </si>
  <si>
    <t>Faculty of IT Business, Ghana Communication Technology University, Accra, Ghana</t>
  </si>
  <si>
    <t>Residential renewable energy adoption. Does financial literacy matter?</t>
  </si>
  <si>
    <t>Agblewornu, V.V.</t>
  </si>
  <si>
    <t>Agblewornu,  Veronica Venyo</t>
  </si>
  <si>
    <t>Ghana Communication Technology University, Accra, Ghana</t>
  </si>
  <si>
    <t>Anarfo, E.B.</t>
  </si>
  <si>
    <t>Anarfo,  Ebenezer Bugri</t>
  </si>
  <si>
    <t>Ghana Institute of Management and Public Administration (GIMPA)</t>
  </si>
  <si>
    <t>Ghana Institute of Management and Public Administration (GIMPA), Accra, Ghana</t>
  </si>
  <si>
    <t>Uddin, A.</t>
  </si>
  <si>
    <t>Uddin,  Azfar</t>
  </si>
  <si>
    <t>Ghulam Ishaq Khan Institute of Engineering Sciences and Technology</t>
  </si>
  <si>
    <t>MS in Engineering Management, Ghulam Ishaq Khan Institute of Engineering Sciences and Technology, Topi, Khyber Pakhtunkhwa, Pakistan</t>
  </si>
  <si>
    <t>2-s2.0-85080952188</t>
  </si>
  <si>
    <t>Oyabu, C.</t>
  </si>
  <si>
    <t>Oyabu,  Chiho</t>
  </si>
  <si>
    <t>Gifu University</t>
  </si>
  <si>
    <t>Department of Home Economics Gifu, Univ. Gifu, Naka, Gifu, Japan</t>
  </si>
  <si>
    <t>A Cooperative Learning System for Financial Education Using ICT</t>
  </si>
  <si>
    <t>2-s2.0-85089150737</t>
  </si>
  <si>
    <t>Lido, C.</t>
  </si>
  <si>
    <t>Lido,  Catherine</t>
  </si>
  <si>
    <t>Glasgow</t>
  </si>
  <si>
    <t>College of Social Sciences, Glasgow, Scotland, United Kingdom</t>
  </si>
  <si>
    <t>The role of numeracy and financial literacy skills in the relationship between information and communication technology use and travel behaviour</t>
  </si>
  <si>
    <t>Mason, P.</t>
  </si>
  <si>
    <t>Mason,  Phil</t>
  </si>
  <si>
    <t>2-s2.0-84880805069</t>
  </si>
  <si>
    <t>Stein, B.</t>
  </si>
  <si>
    <t>Stein,  Bill</t>
  </si>
  <si>
    <t>Glasgow Caledonian University</t>
  </si>
  <si>
    <t>Division of Accounting and Finance, Glasgow Caledonian University, Glasgow, Scotland, United Kingdom</t>
  </si>
  <si>
    <t>Public Sector Risk Financing: Exploring the Potential Use of Weather Derivatives by Fire and Rescue Services</t>
  </si>
  <si>
    <t>Hood, J.</t>
  </si>
  <si>
    <t>Hood,  John</t>
  </si>
  <si>
    <t>2-s2.0-84885456407</t>
  </si>
  <si>
    <t>Sinclair, S.</t>
  </si>
  <si>
    <t>Sinclair,  Stephen</t>
  </si>
  <si>
    <t>Glasgow Caledonian University, Glasgow, Scotland, United Kingdom</t>
  </si>
  <si>
    <t>Financial inclusion and social financialisation: Britain in a European context</t>
  </si>
  <si>
    <t>2-s2.0-0001407270</t>
  </si>
  <si>
    <t>Ring, P.J.</t>
  </si>
  <si>
    <t>Ring,  Patrick John</t>
  </si>
  <si>
    <t>Glasgow School for Business and Society</t>
  </si>
  <si>
    <t>Division of Risk, Glasgow School for Business and Society, Glasgow, Scotland, United Kingdom</t>
  </si>
  <si>
    <t>Education, advice, and the financial services authority’s statutory objective</t>
  </si>
  <si>
    <t>2-s2.0-84982305973</t>
  </si>
  <si>
    <t>The Centre for Risk &amp; Governance, Glasgow School for Business and Society, Glasgow, Scotland, United Kingdom</t>
  </si>
  <si>
    <t>A critical analysis of depolarisation</t>
  </si>
  <si>
    <t>2-s2.0-85178337838</t>
  </si>
  <si>
    <t>McChlery, S.</t>
  </si>
  <si>
    <t>McChlery,  Stuart</t>
  </si>
  <si>
    <t>Glasgow School of Business and Society</t>
  </si>
  <si>
    <t>Glasgow School for Business and Society, Glasgow, Scotland, United Kingdom</t>
  </si>
  <si>
    <t>Exploring financial literacy education strategies based on small- and micro-enterprise business practices</t>
  </si>
  <si>
    <t>2-s2.0-86000028318</t>
  </si>
  <si>
    <t>Guled, A.</t>
  </si>
  <si>
    <t>Guled,  Anand</t>
  </si>
  <si>
    <t>Global Academy of Technology</t>
  </si>
  <si>
    <t>Department of Management Studies, Global Academy of Technology, Bengaluru, KA, India</t>
  </si>
  <si>
    <t>Exploring Financial Literacy's Impact on Preventing Economic Crimes: A Random Forest Analysis</t>
  </si>
  <si>
    <t>Mohanty, M.</t>
  </si>
  <si>
    <t>Mohanty,  Munmun</t>
  </si>
  <si>
    <t>Global Institute of Management</t>
  </si>
  <si>
    <t>Department of MBA, Global Institute of Management, Bhubaneswar, India</t>
  </si>
  <si>
    <t>Sarkar, S.</t>
  </si>
  <si>
    <t>Sarkar,  Sudeshna</t>
  </si>
  <si>
    <t>Globsyn Business School</t>
  </si>
  <si>
    <t>Department of Marketing, Globsyn Business School, Kolkata, India</t>
  </si>
  <si>
    <t>Dasgupta,  Sabyasachi</t>
  </si>
  <si>
    <t>2-s2.0-105009738070</t>
  </si>
  <si>
    <t>Xing, M.</t>
  </si>
  <si>
    <t>Xing,  Mengjue</t>
  </si>
  <si>
    <t>Glodon Corporation Ltd is not a university. NA</t>
  </si>
  <si>
    <t>Glodon Corporation Ltd, China</t>
  </si>
  <si>
    <t>The Analysis on Local Network Roles: Evidence from Construction Contractors in China’s PPP Industry</t>
  </si>
  <si>
    <t>2-s2.0-0027733672</t>
  </si>
  <si>
    <t>Nhachi, C.F.B.</t>
  </si>
  <si>
    <t>Nhachi,  Charles Fungai Brian</t>
  </si>
  <si>
    <t>Godfrey Huggins School of Medicine</t>
  </si>
  <si>
    <t>Department of Clinical Pharmacology, Godfrey Huggins School of Medicine, Harare, Harare, Zimbabwe</t>
  </si>
  <si>
    <t>Recommendations on education and training requirements for establishing a drug and toxicology information centre in a developing country</t>
  </si>
  <si>
    <t>Kasilo, O.M.J.</t>
  </si>
  <si>
    <t>Kasilo,  Ossy M.J.</t>
  </si>
  <si>
    <t>Department of Pharmacy, Godfrey Huggins School of Medicine, Harare, Harare, Zimbabwe</t>
  </si>
  <si>
    <t>2-s2.0-85096380667</t>
  </si>
  <si>
    <t>Siegfried, C.</t>
  </si>
  <si>
    <t>Siegfried,  Christin</t>
  </si>
  <si>
    <t>Goethe-Universität</t>
  </si>
  <si>
    <t>Goethe-Universität Frankfurt am Main, Frankfurt am Main, Hessen, Germany</t>
  </si>
  <si>
    <t>Measuring financial literacy with a Situational Judgement Test: do some groups really perform worse or is it the measuring instrument?</t>
  </si>
  <si>
    <t>2-s2.0-85067014500</t>
  </si>
  <si>
    <t>Deuflhard, F.</t>
  </si>
  <si>
    <t>Deuflhard,  Florian</t>
  </si>
  <si>
    <t>Financial literacy and savings account returns</t>
  </si>
  <si>
    <t>Schweizer, L.</t>
  </si>
  <si>
    <t>Schweizer,  Lars</t>
  </si>
  <si>
    <t>2-s2.0-85058391118</t>
  </si>
  <si>
    <t>Pauls, T.</t>
  </si>
  <si>
    <t>Pauls,  Thomas</t>
  </si>
  <si>
    <t>House of Finance, Goethe-Universität Frankfurt am Main, Frankfurt am Main, Hessen, Germany</t>
  </si>
  <si>
    <t>The gender gap in over-indebtedness</t>
  </si>
  <si>
    <t>Inderst, R.</t>
  </si>
  <si>
    <t>Inderst,  Roman</t>
  </si>
  <si>
    <t>2-s2.0-85108407544</t>
  </si>
  <si>
    <t>Maurer, R.</t>
  </si>
  <si>
    <t>Maurer,  Raimond H.</t>
  </si>
  <si>
    <t>How financial literacy shapes the demand for financial advice at older ages</t>
  </si>
  <si>
    <t>Wuttke, C.</t>
  </si>
  <si>
    <t>Wuttke,  Eveline</t>
  </si>
  <si>
    <t>2-s2.0-85121366797</t>
  </si>
  <si>
    <t>Business Education, Goethe-Universität Frankfurt am Main, Frankfurt am Main, Hessen, Germany</t>
  </si>
  <si>
    <t>What Influences the Financial Literacy of Young Adults? A Combined Analysis of Socio-Demographic Characteristics and Delay of Gratification</t>
  </si>
  <si>
    <t>Wuttke, E.</t>
  </si>
  <si>
    <t>2-s2.0-85007200856</t>
  </si>
  <si>
    <t>Gramațki, I.</t>
  </si>
  <si>
    <t>Gramațki,  Iulian</t>
  </si>
  <si>
    <t>Chair of Econometrics, Goethe-Universität Frankfurt am Main, Frankfurt am Main, Hessen, Germany</t>
  </si>
  <si>
    <t>A comparison of financial literacy between native and immigrant school students</t>
  </si>
  <si>
    <t>2-s2.0-70350315910</t>
  </si>
  <si>
    <t>Messerschmidt, C.M.</t>
  </si>
  <si>
    <t>Messerschmidt,  Christian M.</t>
  </si>
  <si>
    <t>Babbling before banking? Online communities and pre-purchase information seeking</t>
  </si>
  <si>
    <t>2-s2.0-105018219637</t>
  </si>
  <si>
    <t>Economics and Business Education, Goethe-Universität Frankfurt am Main, Frankfurt am Main, Hessen, Germany</t>
  </si>
  <si>
    <t>Untangling the Terminology in the Context of Financial Literacy: Systematising Definitions and Constructs</t>
  </si>
  <si>
    <t>2-s2.0-105018193070</t>
  </si>
  <si>
    <t>The AFin Network: Advancing Financial Literacy Through Systematisation, Modelling and Assessment—Introduction to the SpringerBrief</t>
  </si>
  <si>
    <t>Davoli, M.</t>
  </si>
  <si>
    <t>Davoli,  Maddalena</t>
  </si>
  <si>
    <t>2-s2.0-105020443811</t>
  </si>
  <si>
    <t>Concluding Remarks on the Work of the Financial Literacy Network AFin</t>
  </si>
  <si>
    <t>2-s2.0-85075517599</t>
  </si>
  <si>
    <t>Why do Households Leave Money on the Table? The Case of Subsidized Pension Products</t>
  </si>
  <si>
    <t>2-s2.0-85122754075</t>
  </si>
  <si>
    <t>Brühl, V.</t>
  </si>
  <si>
    <t>Brühl,  Volker</t>
  </si>
  <si>
    <t>Financial Literacy among German Students at Secondary Schools: Some Empirical Evidence from the State of Hesse</t>
  </si>
  <si>
    <t>2-s2.0-85121816900</t>
  </si>
  <si>
    <t>Financial literacy, institutions and education: Lessons from the German reunification</t>
  </si>
  <si>
    <t>2-s2.0-84920181346</t>
  </si>
  <si>
    <t>Reshaping Retirement Security: Lessons from the Global Financial Crisis</t>
  </si>
  <si>
    <t>Berger, S.C.</t>
  </si>
  <si>
    <t>Berger,  Sven Christian</t>
  </si>
  <si>
    <t>Haliassos, M.</t>
  </si>
  <si>
    <t>Haliassos,  Michael</t>
  </si>
  <si>
    <t>2-s2.0-105006481248</t>
  </si>
  <si>
    <t>Temporal framing of tax stimuli and household consumption</t>
  </si>
  <si>
    <t>2-s2.0-85113356977</t>
  </si>
  <si>
    <t>Siva Reddy, K.</t>
  </si>
  <si>
    <t>Siva Reddy,  Kalluru</t>
  </si>
  <si>
    <t>Gokhale Institute of Politics and Economics</t>
  </si>
  <si>
    <t>Gokhale Institute of Politics and Economics, Pune, MH, India</t>
  </si>
  <si>
    <t>Banking or Under-banking: Spatial Role of Financial Inclusion and Exclusion</t>
  </si>
  <si>
    <t>Yadav, R.S.</t>
  </si>
  <si>
    <t>Yadav,  Rajat Singh</t>
  </si>
  <si>
    <t>2-s2.0-85161558813</t>
  </si>
  <si>
    <t>Reddy, K.S.</t>
  </si>
  <si>
    <t>Reddy,  Kalluru Siva</t>
  </si>
  <si>
    <t>Spatial financial inclusion/exclusion hot spots and its determinants in India: a district-level analysis</t>
  </si>
  <si>
    <t>2-s2.0-84870255263</t>
  </si>
  <si>
    <t>Von Stumm, S.</t>
  </si>
  <si>
    <t>Von Stumm,  Sophie</t>
  </si>
  <si>
    <t>Goldsmiths</t>
  </si>
  <si>
    <t>Department of Psychology, Goldsmiths, University of London, London, United Kingdom</t>
  </si>
  <si>
    <t>Financial capability, money attitudes and socioeconomic status: Risks for experiencing adverse financial events</t>
  </si>
  <si>
    <t>2-s2.0-84964033819</t>
  </si>
  <si>
    <t>Montgomerie, J.</t>
  </si>
  <si>
    <t>Montgomerie,  Johnna</t>
  </si>
  <si>
    <t>Goldsmiths, University of London, London, United Kingdom</t>
  </si>
  <si>
    <t>A Feminist Moral-Political Economy of Uneven Reform in Austerity Britain: Fostering Financial and Parental Literacy</t>
  </si>
  <si>
    <t>Gomal University</t>
  </si>
  <si>
    <t>Gomal University, Dera Ismail Khan, North-West Frontier Province, Pakistan</t>
  </si>
  <si>
    <t>2-s2.0-85178485655</t>
  </si>
  <si>
    <t>Mohammadi Khyareh, M.M.</t>
  </si>
  <si>
    <t>Mohammadi Khyareh,  Mohsen Mohammadi</t>
  </si>
  <si>
    <t>Gonbad Kavous University</t>
  </si>
  <si>
    <t>Gonbad Kavous University, Gonbad Kavous, Iran</t>
  </si>
  <si>
    <t>ENTREPRENEURSHIP DEVELOPMENT-IS FINANCIAL LITERACY MATTER? A LITERATURE REVIEW</t>
  </si>
  <si>
    <t>Zivari, A.</t>
  </si>
  <si>
    <t>Zivari,  Amineh</t>
  </si>
  <si>
    <t>2-s2.0-85091469068</t>
  </si>
  <si>
    <t>Godinho, V.</t>
  </si>
  <si>
    <t>Godinho,  Vinita</t>
  </si>
  <si>
    <t>Good Shepherd (NA if no university is present)</t>
  </si>
  <si>
    <t>Good Shepherd, Australia</t>
  </si>
  <si>
    <t>Does Australia have an advantage in promoting financial well-being and what might Canada and other countries learn?</t>
  </si>
  <si>
    <t>2-s2.0-85142227965</t>
  </si>
  <si>
    <t>Magwegwe, F.M.</t>
  </si>
  <si>
    <t>Magwegwe,  Frank M.</t>
  </si>
  <si>
    <t>Gordon Institute of Business Science</t>
  </si>
  <si>
    <t>Gordon Institute of Business Science, Johannesburg, Gauteng, South Africa</t>
  </si>
  <si>
    <t>Determinants of financial worry</t>
  </si>
  <si>
    <t>2-s2.0-105002040439</t>
  </si>
  <si>
    <t>Barnard, H.</t>
  </si>
  <si>
    <t>Barnard,  Helena</t>
  </si>
  <si>
    <t>Does financial literacy enhance banking transactions among rural people with access to bank accounts? Insights from a field experiment in Ghana</t>
  </si>
  <si>
    <t>2-s2.0-105003717189</t>
  </si>
  <si>
    <t>The Determinants of Student Loan Repayment Worry</t>
  </si>
  <si>
    <t>Derban, W.</t>
  </si>
  <si>
    <t>Derban,  William</t>
  </si>
  <si>
    <t>Osei, Y.A.</t>
  </si>
  <si>
    <t>Osei,  Yaa Afi</t>
  </si>
  <si>
    <t>Essuman, D.</t>
  </si>
  <si>
    <t>Essuman,  Dominic</t>
  </si>
  <si>
    <t>Gordon Institute of Business Science
Sheffield University Management School</t>
  </si>
  <si>
    <t>Gordon Institute of Business Science, Johannesburg, Gauteng, South Africa, Sheffield University Management School, Sheffield, South Yorkshire, United Kingdom</t>
  </si>
  <si>
    <t>Nejdl, W.</t>
  </si>
  <si>
    <t>Nejdl,  Wolfgang</t>
  </si>
  <si>
    <t>Gottfried Wilhelm Leibniz Universität Hannover</t>
  </si>
  <si>
    <t>Gottfried Wilhelm Leibniz Universität Hannover, Hannover, Niedersachsen, Germany</t>
  </si>
  <si>
    <t>2-s2.0-85041559525</t>
  </si>
  <si>
    <t>German Institute for Economic Research, Berlin, Germany, Department of Economics, Gottfried Wilhelm Leibniz Universität Hannover, Hannover, Niedersachsen, Germany</t>
  </si>
  <si>
    <t>Financial literacy and financial behavior: Evidence from the emerging Asian middle class</t>
  </si>
  <si>
    <t>2-s2.0-85049588454</t>
  </si>
  <si>
    <t>Klühs, T.</t>
  </si>
  <si>
    <t>Klühs,  Theres</t>
  </si>
  <si>
    <t>Department of Economics, Gottfried Wilhelm Leibniz Universität Hannover, Hannover, Niedersachsen, Germany</t>
  </si>
  <si>
    <t>Does financial literacy improve financial inclusion? Cross country evidence</t>
  </si>
  <si>
    <t>2-s2.0-85073573011</t>
  </si>
  <si>
    <t>Renuka, M.</t>
  </si>
  <si>
    <t>Renuka,  M.</t>
  </si>
  <si>
    <t>Government Arts College</t>
  </si>
  <si>
    <t>Government Arts College, Tiruchirappalli, Tiruchirappalli, TN, India</t>
  </si>
  <si>
    <t>Confirmatory factor analysis on influence measures of investment</t>
  </si>
  <si>
    <t>Narsis, I.</t>
  </si>
  <si>
    <t>Narsis,  I.</t>
  </si>
  <si>
    <t>2-s2.0-85091429977</t>
  </si>
  <si>
    <t>Government College (NA contains no specific university name in this case)</t>
  </si>
  <si>
    <t>Department of Commerce, Government College, Tonk, Tonk, RJ, India</t>
  </si>
  <si>
    <t>Determining interlinkages between the measures of financial literacy: An MCDM approach</t>
  </si>
  <si>
    <t>2-s2.0-85189100958</t>
  </si>
  <si>
    <t>Mahmood, F.</t>
  </si>
  <si>
    <t>Mahmood,  Faiq</t>
  </si>
  <si>
    <t>Government College University</t>
  </si>
  <si>
    <t>Government College University Faisalabad, Faisalabad, Pakistan</t>
  </si>
  <si>
    <t>Impact of Fınancıal Knowledge and Investor’s Personalıty Traıts on Investment Intentıon: Role of Attıtude and Fınancıal Self Effıcacy</t>
  </si>
  <si>
    <t>Younas, S.</t>
  </si>
  <si>
    <t>Younas,  Sahar</t>
  </si>
  <si>
    <t>2-s2.0-85196974440</t>
  </si>
  <si>
    <t>Sajid, M.</t>
  </si>
  <si>
    <t>Sajid,  Muhammad Umar</t>
  </si>
  <si>
    <t>Financial literacy, confidence and well-being: The mediating role of financial behavior</t>
  </si>
  <si>
    <t>2-s2.0-85193996019</t>
  </si>
  <si>
    <t>Government College University Faisalabad</t>
  </si>
  <si>
    <t>Lyallpur Business School, Government College University Faisalabad, Faisalabad, Pakistan</t>
  </si>
  <si>
    <t>Impact of behavioral biases on investment decisions and the moderation effect of financial literacy; an evidence of Pakistan</t>
  </si>
  <si>
    <t>2-s2.0-85120416673</t>
  </si>
  <si>
    <t>Latif, K.</t>
  </si>
  <si>
    <t>Latif,  Khalid</t>
  </si>
  <si>
    <t>Department of Commerce, Government College University Faisalabad, Faisalabad, Pakistan</t>
  </si>
  <si>
    <t>The Behavioral Role of Digital Economy Adaptation in Sustainable Financial Literacy and Financial Inclusion</t>
  </si>
  <si>
    <t>2-s2.0-85111454430</t>
  </si>
  <si>
    <t>Bashir, M.</t>
  </si>
  <si>
    <t>Bashir,  Mohsin</t>
  </si>
  <si>
    <t>Determinants of Investment Behavior in Mutual Funds: Evidence From Pakistan</t>
  </si>
  <si>
    <t>Saleem, S.</t>
  </si>
  <si>
    <t>Saleem,  Sharaz</t>
  </si>
  <si>
    <t>Shabbir, R.</t>
  </si>
  <si>
    <t>Shabbir,  Rizwan</t>
  </si>
  <si>
    <t>2-s2.0-85098272726</t>
  </si>
  <si>
    <t>Rasool, N.</t>
  </si>
  <si>
    <t>Rasool,  Nosheen</t>
  </si>
  <si>
    <t>Government College University Lahore</t>
  </si>
  <si>
    <t>Department of Commerce and Finance, Government College University Lahore, Lahore, Punjab, Pakistan</t>
  </si>
  <si>
    <t>Financial literacy and behavioural biases of individual investors: empirical evidence of Pakistan stock exchange</t>
  </si>
  <si>
    <t>Ullah, S.</t>
  </si>
  <si>
    <t>Ullah,  Safi</t>
  </si>
  <si>
    <t>2-s2.0-85083112355</t>
  </si>
  <si>
    <t>Anto Shaju Sathish, A.</t>
  </si>
  <si>
    <t>Anto Shaju Sathish,  A.</t>
  </si>
  <si>
    <t>Government College of Arts</t>
  </si>
  <si>
    <t>Government College of Arts, Science &amp; Commerce, Quepem, Quepem, GA, India</t>
  </si>
  <si>
    <t>Evaluation of unorganized money market in rural Goa – An empirical study</t>
  </si>
  <si>
    <t>2-s2.0-85137823273</t>
  </si>
  <si>
    <t>Kaur, S.</t>
  </si>
  <si>
    <t>Kaur,  Sarbjeet</t>
  </si>
  <si>
    <t>Government College of Commerce and Business Administration (NA)</t>
  </si>
  <si>
    <t>Government College of Commerce and Business Administration, Chandigarh, India</t>
  </si>
  <si>
    <t>An Evaluation of Factors Affecting the Usage of Financial Services in Punjab</t>
  </si>
  <si>
    <t>2-s2.0-105002735008</t>
  </si>
  <si>
    <t>Henriques, E.J.</t>
  </si>
  <si>
    <t>Henriques,  Elizabeth Joey</t>
  </si>
  <si>
    <t>Government College of Commerce and Economics</t>
  </si>
  <si>
    <t>Department of Economics, Government College of Commerce and Economics, Borda-Margao, India</t>
  </si>
  <si>
    <t>The Rise of Finfluencers in India: Evaluating their Impact, Regulatory Response, and Pathways for Advancement</t>
  </si>
  <si>
    <t>Colaco, V.M.</t>
  </si>
  <si>
    <t>Colaco,  Vembly Megna</t>
  </si>
  <si>
    <t>Government College of Commerce and Economics (Here, the phrase "College of" suggests it's part of a larger institution. However, without further context, it's hard to determine whether this is the main university name. Therefore, it's best to return NA in this case.)</t>
  </si>
  <si>
    <t>Government College of Commerce and Economics, Borda-Margao, India</t>
  </si>
  <si>
    <t>Paes, R.R.</t>
  </si>
  <si>
    <t>Paes,  Riva Ritinha</t>
  </si>
  <si>
    <t>Government College of Commerce and Economics (NA for this question as it's a college, not a university)</t>
  </si>
  <si>
    <t>2-s2.0-85189178624</t>
  </si>
  <si>
    <t>Nazir, M.</t>
  </si>
  <si>
    <t>Nazir,  Muhammad</t>
  </si>
  <si>
    <t>Government Postgraduate College</t>
  </si>
  <si>
    <t>Department of Economics, Government Postgraduate College, Nowshera, Pakistan</t>
  </si>
  <si>
    <t>Religiosity-based behavioral study, Islamic finance users’ approach and selection standard: empirical evidence from Pakistan</t>
  </si>
  <si>
    <t>2-s2.0-85205993162</t>
  </si>
  <si>
    <t>Carl, K.</t>
  </si>
  <si>
    <t>Carl,  Katherine Augusta</t>
  </si>
  <si>
    <t>Governors State University</t>
  </si>
  <si>
    <t>Governors State University, University Park, IL, United States</t>
  </si>
  <si>
    <t>Discovering prompt engineering: A qualitative study of nonexpert teachers’ interactions with ChatGPT</t>
  </si>
  <si>
    <t>Alston, C.</t>
  </si>
  <si>
    <t>Alston,  Chevonne A.</t>
  </si>
  <si>
    <t>Kochan, M.</t>
  </si>
  <si>
    <t>Kochan,  Mucahit</t>
  </si>
  <si>
    <t>Dignam, C.</t>
  </si>
  <si>
    <t>Dignam,  Christopher</t>
  </si>
  <si>
    <t>2-s2.0-85165699016</t>
  </si>
  <si>
    <t>Krishnakumare, B.</t>
  </si>
  <si>
    <t>Krishnakumare,  B.</t>
  </si>
  <si>
    <t>Govind Ballabh Pant University of Agriculture and Technology</t>
  </si>
  <si>
    <t>Govind Ballabh Pant University of Agriculture and Technology, Pantnagar, UK, India</t>
  </si>
  <si>
    <t>Degree of Influence of Determinants on Financial Inclusion – A Study among Rural Households of Tamil Nadu</t>
  </si>
  <si>
    <t>Singh,  Saurabh</t>
  </si>
  <si>
    <t>Alnafrah, I.</t>
  </si>
  <si>
    <t>Alnafrah,  Ibrahim</t>
  </si>
  <si>
    <t>Graduate School of Economics and Management</t>
  </si>
  <si>
    <t>Graduate School of Economics and Management, Yekaterinburg, Sverdlovskaya, Russian Federation</t>
  </si>
  <si>
    <t>2-s2.0-85188637770</t>
  </si>
  <si>
    <t>Salas-Velasco, M.</t>
  </si>
  <si>
    <t>Salas-Velasco,  Manuel</t>
  </si>
  <si>
    <t>Granada University (assuming "Granada" refers to the city name and is part of the university)</t>
  </si>
  <si>
    <t>Department of Applied Economics, Facultad de Ciencias Económicas y Empresariales, Granada, Granada, Spain</t>
  </si>
  <si>
    <t>Debiasing the availability heuristic in student loan decision-making</t>
  </si>
  <si>
    <t>Clady, J.P.</t>
  </si>
  <si>
    <t>Clady,  Joy P.</t>
  </si>
  <si>
    <t>Grand Canyon University</t>
  </si>
  <si>
    <t>Grand Canyon University, Phoenix, AZ, United States</t>
  </si>
  <si>
    <t>2-s2.0-85126387414</t>
  </si>
  <si>
    <t>Nowotny, D.J.</t>
  </si>
  <si>
    <t>Nowotny,  Dustin J.</t>
  </si>
  <si>
    <t>Grand Forks School of Medicine &amp; Health Sciences</t>
  </si>
  <si>
    <t>Department of Surgery, School of Medicine &amp; Health Sciences, Grand Forks, ND, United States</t>
  </si>
  <si>
    <t>Financial status and literacy among residents and medical students</t>
  </si>
  <si>
    <t>2-s2.0-85102561685</t>
  </si>
  <si>
    <t>Muller, L.A.</t>
  </si>
  <si>
    <t>Muller,  Leslie A.</t>
  </si>
  <si>
    <t>Grand Valley State University</t>
  </si>
  <si>
    <t>Grand Valley State University, Allendale, MI, United States</t>
  </si>
  <si>
    <t>Financial literacy, the “high-fee puzzle,” and knowledge about the importance of fees</t>
  </si>
  <si>
    <t>2-s2.0-85074682386</t>
  </si>
  <si>
    <t>Friedlmeier, M.</t>
  </si>
  <si>
    <t>Friedlmeier,  Mihaela</t>
  </si>
  <si>
    <t>Department of Psychology, Grand Valley State University, Allendale, MI, United States</t>
  </si>
  <si>
    <t>Does Parental Financial Socialization for Emerging Adults Matter? The Case of Austrian and Slovene First-Year University Students</t>
  </si>
  <si>
    <t>2-s2.0-105003985197</t>
  </si>
  <si>
    <t>Cultural and racial considerations in financial literacy</t>
  </si>
  <si>
    <t>2-s2.0-85131194092</t>
  </si>
  <si>
    <t>Fraysier, K.</t>
  </si>
  <si>
    <t>Fraysier,  Kathleen</t>
  </si>
  <si>
    <t>Grandis (No comma or additional information)</t>
  </si>
  <si>
    <t>Grandis Evaluation Center, Asheville, NC, United States</t>
  </si>
  <si>
    <t>The role of high school student engagement in postsecondary enrollment</t>
  </si>
  <si>
    <t>2-s2.0-105018889412</t>
  </si>
  <si>
    <t>Pandey, D.C.</t>
  </si>
  <si>
    <t>Pandey,  Dinesh Chandra</t>
  </si>
  <si>
    <t>Graphic Era Deemed to be University</t>
  </si>
  <si>
    <t>Department of Management Studies, Graphic Era Deemed to be University, Dehradun, UK, India</t>
  </si>
  <si>
    <t>Sustainable investing through a gendered lens: the role of locus of control and risk perception</t>
  </si>
  <si>
    <t>Singh,  Praveen</t>
  </si>
  <si>
    <t>2-s2.0-85193630227</t>
  </si>
  <si>
    <t>Bohra, N.S.</t>
  </si>
  <si>
    <t>Bohra,  Narendra Singh</t>
  </si>
  <si>
    <t>Graphic Era Deemed to be University, Dehradun, UK, India</t>
  </si>
  <si>
    <t>Impact of financial literacy towards ESG investing among salaried employees: A mediating effect of perceived usefulness of Robo-advisors</t>
  </si>
  <si>
    <t>Sharma,  Manu</t>
  </si>
  <si>
    <t>2-s2.0-105004806250</t>
  </si>
  <si>
    <t>Mohan, A.</t>
  </si>
  <si>
    <t>Mohan,  Arvind</t>
  </si>
  <si>
    <t>Determinants of Financial Technology (Fin-Tech) Adoption in Agrarian Economy of Developing Nation: A Bibliometric Analysis</t>
  </si>
  <si>
    <t>Sharma,  Akhilesh</t>
  </si>
  <si>
    <t>Verma, V.</t>
  </si>
  <si>
    <t>Verma,  Vivek</t>
  </si>
  <si>
    <t>2-s2.0-85207481032</t>
  </si>
  <si>
    <t>Kandpal, V.</t>
  </si>
  <si>
    <t>Kandpal,  Vinay</t>
  </si>
  <si>
    <t>Digital Financial Literacy and Its Impact on Financial Decision-Making of Women: Evidence from India</t>
  </si>
  <si>
    <t>2-s2.0-85214593610</t>
  </si>
  <si>
    <t>Kandpal, V.K.D.</t>
  </si>
  <si>
    <t>Advancing Financial Inclusion through Digital Finance Innovations in Tanzania</t>
  </si>
  <si>
    <t>Misra, A.</t>
  </si>
  <si>
    <t>Misra,  Abhishek</t>
  </si>
  <si>
    <t>2-s2.0-85159455999</t>
  </si>
  <si>
    <t>Sharma,  Sachin</t>
  </si>
  <si>
    <t>Department of Computer Science and Engineering, Graphic Era Deemed to be University, Dehradun, UK, India</t>
  </si>
  <si>
    <t>Intelligent Digital Financial Inclusion System Architectures for Industry 5.0 Enabled Digital Society</t>
  </si>
  <si>
    <t>Rawat, R.</t>
  </si>
  <si>
    <t>Rawat,  Ruchira</t>
  </si>
  <si>
    <t>Tiwari, R.</t>
  </si>
  <si>
    <t>Tiwari,  Rajesh</t>
  </si>
  <si>
    <t>2-s2.0-105017388163</t>
  </si>
  <si>
    <t>Gupta,  Chandan</t>
  </si>
  <si>
    <t>Department of Commerce, Graphic Era Deemed to be University, Dehradun, UK, India</t>
  </si>
  <si>
    <t>Unlocking CBDCs’ potential: the role of government support and financial literacy on sustainability</t>
  </si>
  <si>
    <t>Thapliyal, K.</t>
  </si>
  <si>
    <t>Thapliyal,  Kanika</t>
  </si>
  <si>
    <t>Goyal, H.R.</t>
  </si>
  <si>
    <t>Goyal,  Himanshu Rai</t>
  </si>
  <si>
    <t>2-s2.0-105007130756</t>
  </si>
  <si>
    <t>Singh,  Ajay Kumar</t>
  </si>
  <si>
    <t>Department of Humanities and Social Sciences, Graphic Era Deemed to be University, Dehradun, UK, India</t>
  </si>
  <si>
    <t>Financial behaviours, literacy, and well-being among youth in India</t>
  </si>
  <si>
    <t>2-s2.0-105009453557</t>
  </si>
  <si>
    <t>Khanna, R.K.</t>
  </si>
  <si>
    <t>Khanna,  Rupa</t>
  </si>
  <si>
    <t>Revolutionizing financial inclusion: ChatGPT's role in redefining economic growth and poverty alleviation</t>
  </si>
  <si>
    <t>2-s2.0-85130211874</t>
  </si>
  <si>
    <t>Mishra, A.K.</t>
  </si>
  <si>
    <t>Mishra,  Amar Kumar</t>
  </si>
  <si>
    <t>Locus of control and investment decision: an investor's perspective</t>
  </si>
  <si>
    <t>Goel, R.</t>
  </si>
  <si>
    <t>Goel,  Richa</t>
  </si>
  <si>
    <t>Graphic Era Deemed to be University
Symbiosis Centre for Management Studies (Two separate universities)</t>
  </si>
  <si>
    <t>Graphic Era Deemed to be University, Dehradun, UK, India, Symbiosis Centre for Management Studies, Pune, Pune, MH, India</t>
  </si>
  <si>
    <t>2-s2.0-85189137051</t>
  </si>
  <si>
    <t>Graphic Era Deemed to be University
Universidade Paulista</t>
  </si>
  <si>
    <t>Department of Management Studies, Graphic Era Deemed to be University, Dehradun, UK, India, Postgraduate Program in Business Administration, Universidade Paulista, Sao Paulo, SP, Brazil</t>
  </si>
  <si>
    <t>Financial Inclusion and Its Ripple Effects on Socio-Economic Development: A Comprehensive Review</t>
  </si>
  <si>
    <t>Upadhyay, R.K.</t>
  </si>
  <si>
    <t>Upadhyay,  Rajesh Kumar</t>
  </si>
  <si>
    <t>Graphic Era Hill University</t>
  </si>
  <si>
    <t>Department of Management Studies, Graphic Era Hill University, Dehradun, UK, India</t>
  </si>
  <si>
    <t>Singh, R.K.</t>
  </si>
  <si>
    <t>Singh,  Raj Kumar</t>
  </si>
  <si>
    <t>School of Management, Graphic Era Hill University, Dehradun, UK, India</t>
  </si>
  <si>
    <t>Bagga, S.</t>
  </si>
  <si>
    <t>Bagga,  Sangeeta</t>
  </si>
  <si>
    <t>Department of Commerce, Graphic Era Hill University, Dehradun, UK, India</t>
  </si>
  <si>
    <t>Srivastava, B.</t>
  </si>
  <si>
    <t>Srivastava,  Barun</t>
  </si>
  <si>
    <t>University of Petroleum and Energy Studies, Dehradun, UK, India, Department of Commerce, Graphic Era Hill University, Dehradun, UK, India</t>
  </si>
  <si>
    <t>Paul, S.N.</t>
  </si>
  <si>
    <t>Paul,  Som Nath</t>
  </si>
  <si>
    <t>2-s2.0-85141987267</t>
  </si>
  <si>
    <t>Arora, J.</t>
  </si>
  <si>
    <t>Arora,  Jagriti</t>
  </si>
  <si>
    <t>Great Lakes Institute of Management</t>
  </si>
  <si>
    <t>Great Lakes Institute of Management, Gurgaon, Gurugram, HR, India</t>
  </si>
  <si>
    <t>Role of financial literacy in investment choices of financial consumers: an insight from India</t>
  </si>
  <si>
    <t>2-s2.0-85150499446</t>
  </si>
  <si>
    <t>Giri, G.</t>
  </si>
  <si>
    <t>Giri,  Gayathri</t>
  </si>
  <si>
    <t>Great Lakes Institute of Management, Chennai, Manamai, TN, India</t>
  </si>
  <si>
    <t>Can blockchain enabled green bond issuance lead to intent to invest? A moderated mediation model</t>
  </si>
  <si>
    <t>2-s2.0-105015957489</t>
  </si>
  <si>
    <t>Sivakumaran, B.</t>
  </si>
  <si>
    <t>Sivakumaran,  Bharadhwaj</t>
  </si>
  <si>
    <t>Great Lakes Institute of Management
SRM University-AP</t>
  </si>
  <si>
    <t>Department of Marketing, Great Lakes Institute of Management, Chennai, Manamai, TN, India, Department of Marketing, SRM University-AP, Mangalagiri, AP, India</t>
  </si>
  <si>
    <t>Consumer savings: a bibliometric analysis-based literature review</t>
  </si>
  <si>
    <t>2-s2.0-85160329685</t>
  </si>
  <si>
    <t>Guetlein, M.-C.</t>
  </si>
  <si>
    <t>Guetlein,  Marie Charlotte</t>
  </si>
  <si>
    <t>Grenoble Ecole de Management</t>
  </si>
  <si>
    <t>Grenoble Ecole de Management, Grenoble, France</t>
  </si>
  <si>
    <t>Understanding citizen investment in renewable energy communities</t>
  </si>
  <si>
    <t>Protin, P.</t>
  </si>
  <si>
    <t>Protin,  Philippe</t>
  </si>
  <si>
    <t>Schleich, J.</t>
  </si>
  <si>
    <t>Schleich,  Joachim</t>
  </si>
  <si>
    <t>Grenoble Ecole de Management
VA: Virginia Polytechnic Institute and State University (Blacksburg, VA)
NA: Fraunhofer Institute for Systems and Innovation Research ISI (Karlsruhe, Baden-Wurttemberg, Germany)</t>
  </si>
  <si>
    <t>Grenoble Ecole de Management, Grenoble, France, Fraunhofer Institute for Systems and Innovation Research ISI, Karlsruhe, Baden-Wurttemberg, Germany, Virginia Polytechnic Institute and State University, Blacksburg, VA, United States</t>
  </si>
  <si>
    <t>Selvanathan, E.A.</t>
  </si>
  <si>
    <t>Selvanathan,  Eliyathamby A.</t>
  </si>
  <si>
    <t>243</t>
  </si>
  <si>
    <t>Griffith University</t>
  </si>
  <si>
    <t>Griffith Business School, Brisbane, QLD, Australia</t>
  </si>
  <si>
    <t>2-s2.0-85159515393</t>
  </si>
  <si>
    <t>Freudenberg, B.</t>
  </si>
  <si>
    <t>Freudenberg,  Brett</t>
  </si>
  <si>
    <t>Griffith University, Brisbane, QLD, Australia</t>
  </si>
  <si>
    <t>Top of the Grade: Factors that could influence small business literacy</t>
  </si>
  <si>
    <t>2-s2.0-85211015681</t>
  </si>
  <si>
    <t>Zhang,  Yaning</t>
  </si>
  <si>
    <t>Exploring the mechanism and path of financial Literacy's impact on consumption of middle-aged and elderly rural residents: Micro-evidence from CHFS data</t>
  </si>
  <si>
    <t>Yuan,  Yanzhe</t>
  </si>
  <si>
    <t>Zhao, G.</t>
  </si>
  <si>
    <t>Zhao,  Guobin</t>
  </si>
  <si>
    <t>2-s2.0-84883671124</t>
  </si>
  <si>
    <t>West, J.</t>
  </si>
  <si>
    <t>West,  Jason M.</t>
  </si>
  <si>
    <t>Financial product complexity and the limits of financial literacy: A special issue of the Journal of Financial Services Marketing</t>
  </si>
  <si>
    <t>2-s2.0-84883681433</t>
  </si>
  <si>
    <t>Drew, J.M.</t>
  </si>
  <si>
    <t>Drew,  Jacqueline M.</t>
  </si>
  <si>
    <t>School of Criminology and Criminal Justice, Griffith University, Brisbane, QLD, Australia</t>
  </si>
  <si>
    <t>Cold, warm, warmer, hot! Locating financial literacy hot spots</t>
  </si>
  <si>
    <t>2-s2.0-84883734459</t>
  </si>
  <si>
    <t>Worthington, A.C.</t>
  </si>
  <si>
    <t>Worthington,  Andrew C.</t>
  </si>
  <si>
    <t>Department of Accounting, Finance and Economics, Griffith University, Brisbane, QLD, Australia</t>
  </si>
  <si>
    <t>Financial literacy and financial literacy programmes in Australia</t>
  </si>
  <si>
    <t>Selvanathan, S.</t>
  </si>
  <si>
    <t>Selvanathan,  Saroja</t>
  </si>
  <si>
    <t>2-s2.0-85075147127</t>
  </si>
  <si>
    <t>Fraser, B.</t>
  </si>
  <si>
    <t>Fraser,  Barry</t>
  </si>
  <si>
    <t>Department of Tourism, Sport and Hotel Management, Griffith University, Brisbane, QLD, Australia</t>
  </si>
  <si>
    <t>From Hospitality Classrooms to Successful Careers: A Current Appraisal of Australian International Hotel Requirements</t>
  </si>
  <si>
    <t>2-s2.0-84922825009</t>
  </si>
  <si>
    <t>Grootenboer, P.</t>
  </si>
  <si>
    <t>Grootenboer,  Peter</t>
  </si>
  <si>
    <t>School of Education and Professional Studies, Griffith University, Brisbane, QLD, Australia</t>
  </si>
  <si>
    <t>Financial literacy education in the curriculum: Making the grade or missing the mark?</t>
  </si>
  <si>
    <t>Bianchi, R.</t>
  </si>
  <si>
    <t>Bianchi,  Robert J.</t>
  </si>
  <si>
    <t>Walk, A.</t>
  </si>
  <si>
    <t>Walk,  Adam N.</t>
  </si>
  <si>
    <t>2-s2.0-85072534651</t>
  </si>
  <si>
    <t>Stewart, R.A.</t>
  </si>
  <si>
    <t>Stewart,  Rodney Anthony</t>
  </si>
  <si>
    <t>School of Engineering and Built Environment, Griffith University, Brisbane, QLD, Australia, Griffith University, Brisbane, QLD, Australia</t>
  </si>
  <si>
    <t>Predictors, taxonomy of predictors, and correlations of predictors with the decision behaviour of residential solar photovoltaics adoption: A review</t>
  </si>
  <si>
    <t>2-s2.0-85134587831</t>
  </si>
  <si>
    <t>Mathieu, S.</t>
  </si>
  <si>
    <t>Mathieu,  Sharna L.</t>
  </si>
  <si>
    <t>School of Applied Psychology, Griffith Health, Brisbane, QLD, Australia</t>
  </si>
  <si>
    <t>The Role of Unemployment, Financial Hardship, and Economic Recession on Suicidal Behaviors and Interventions to Mitigate Their Impact: A Review</t>
  </si>
  <si>
    <t>2-s2.0-84924046971</t>
  </si>
  <si>
    <t>Stewart, J.</t>
  </si>
  <si>
    <t>Stewart,  Jenny</t>
  </si>
  <si>
    <t>Department of Accounting, Griffith University, Brisbane, QLD, Australia</t>
  </si>
  <si>
    <t>Member perceptions of ESG investing through superannuation</t>
  </si>
  <si>
    <t>2-s2.0-105002910311</t>
  </si>
  <si>
    <t>Pham, T.</t>
  </si>
  <si>
    <t>Pham,  Thu D.</t>
  </si>
  <si>
    <t>Indigenous Research Unit, Griffith University, Brisbane, QLD, Australia</t>
  </si>
  <si>
    <t>Cryptocurrencies: Who is vulnerable and what are the vulnerabilities?</t>
  </si>
  <si>
    <t>Treloar, A.</t>
  </si>
  <si>
    <t>Treloar,  Alice</t>
  </si>
  <si>
    <t>Drew, M.</t>
  </si>
  <si>
    <t>Drew,  Michael E.</t>
  </si>
  <si>
    <t>Brimble, M.</t>
  </si>
  <si>
    <t>Brimble,  Mark</t>
  </si>
  <si>
    <t>2-s2.0-85100856067</t>
  </si>
  <si>
    <t>Johnson, D.</t>
  </si>
  <si>
    <t>Johnson,  Dianne</t>
  </si>
  <si>
    <t>Analyzing the impacts of financial services regulation to make the case that buy-now-pay-later regulation is failing</t>
  </si>
  <si>
    <t>2-s2.0-84925010649</t>
  </si>
  <si>
    <t>Factors that influence financial capability and effectiveness: Exploring financial counsellors’ perspectives</t>
  </si>
  <si>
    <t>Belle Isle, M.B.</t>
  </si>
  <si>
    <t>Belle Isle,  Melissa</t>
  </si>
  <si>
    <t>2-s2.0-85205848238</t>
  </si>
  <si>
    <t>Wildman, K.L.</t>
  </si>
  <si>
    <t>Wildman,  Karen L.</t>
  </si>
  <si>
    <t>Examining the financial and commercial literacy of Australian Indigenous small business owners</t>
  </si>
  <si>
    <t>Kõlves, K.</t>
  </si>
  <si>
    <t>Kõlves,  Kairi</t>
  </si>
  <si>
    <t>2-s2.0-86000208101</t>
  </si>
  <si>
    <t>Wong, V.</t>
  </si>
  <si>
    <t>Wong,  Victor Siew Howe</t>
  </si>
  <si>
    <t>Department of Accounting, Griffith Business School, Brisbane, QLD, Australia</t>
  </si>
  <si>
    <t>Building trust in roboadvisory: technology, firm-specific and system trust</t>
  </si>
  <si>
    <t>2-s2.0-85113484447</t>
  </si>
  <si>
    <t>Mitchell, E.</t>
  </si>
  <si>
    <t>Mitchell,  Elizabeth</t>
  </si>
  <si>
    <t>Australian women with good financial knowledge fare better in divorce</t>
  </si>
  <si>
    <t>2-s2.0-85068358664</t>
  </si>
  <si>
    <t>School of Criminology and Criminal Justice, Griffith University, Brisbane, QLD, Australia, Australian Research Council (ARC), Centre of Excellence in Policing and Security (CEPS), Australia</t>
  </si>
  <si>
    <t>Fraud and its PREY: Conceptualising social engineering tactics and its impact on financial literacy outcomes</t>
  </si>
  <si>
    <t>2-s2.0-84883713343</t>
  </si>
  <si>
    <t>Blue, L.</t>
  </si>
  <si>
    <t>Blue,  Levon Ellen</t>
  </si>
  <si>
    <t>Tailored financial literacy education: An indigenous perspective</t>
  </si>
  <si>
    <t>2-s2.0-84883718706</t>
  </si>
  <si>
    <t>2-s2.0-84885854441</t>
  </si>
  <si>
    <t>Bradley, G.L.</t>
  </si>
  <si>
    <t>Bradley,  Graham L.</t>
  </si>
  <si>
    <t>School of Applied Psychology, Griffith University, Brisbane, QLD, Australia</t>
  </si>
  <si>
    <t>Cooling off and backing out: Understanding consumer decisions to rescind a product purchase</t>
  </si>
  <si>
    <t>2-s2.0-84993057912</t>
  </si>
  <si>
    <t>Mohamed, S.</t>
  </si>
  <si>
    <t>Mohamed,  Sherif</t>
  </si>
  <si>
    <t>Centre for Infrastructure Engineering and Management, Griffith University, Brisbane, QLD, Australia</t>
  </si>
  <si>
    <t>Factors affecting the bid/no bid decision in the Palestinian construction industry</t>
  </si>
  <si>
    <t>Alipour, M.</t>
  </si>
  <si>
    <t>Alipour,  M.</t>
  </si>
  <si>
    <t>Weaven, S.</t>
  </si>
  <si>
    <t>Weaven,  Scott K.</t>
  </si>
  <si>
    <t>Salim, H.</t>
  </si>
  <si>
    <t>Salim,  Hengky K.</t>
  </si>
  <si>
    <t>Cao, X.</t>
  </si>
  <si>
    <t>Cao,  Xinye</t>
  </si>
  <si>
    <t>Hawgood, J.</t>
  </si>
  <si>
    <t>Hawgood,  Jacinta L.</t>
  </si>
  <si>
    <t>Jennings, G.R.</t>
  </si>
  <si>
    <t>Jennings,  Gayle R.</t>
  </si>
  <si>
    <t>Tourism, Griffith University, Brisbane, QLD, Australia</t>
  </si>
  <si>
    <t>Johnston, N.R.</t>
  </si>
  <si>
    <t>Johnston,  Nicole R.</t>
  </si>
  <si>
    <t>Ross, V.</t>
  </si>
  <si>
    <t>Ross,  Victoria L.</t>
  </si>
  <si>
    <t>2-s2.0-84902588750</t>
  </si>
  <si>
    <t>Factors affecting bid/no bid decision in the Gaza Strip - Contractors' perspectives</t>
  </si>
  <si>
    <t>2-s2.0-85013150717</t>
  </si>
  <si>
    <t>Are Australians under or over confident when it comes to tax literacy, and why does it matter?</t>
  </si>
  <si>
    <t>Sahin, O.</t>
  </si>
  <si>
    <t>Sahin,  Oz</t>
  </si>
  <si>
    <t>School of Engineering and Built Environment, Griffith University, Brisbane, QLD, Australia, Griffith University, Brisbane, QLD, Australia, Griffith University, Brisbane, QLD, Australia</t>
  </si>
  <si>
    <t>2-s2.0-85193201356</t>
  </si>
  <si>
    <t>Jebarajakirthy, C.</t>
  </si>
  <si>
    <t>Jebarajakirthy,  Charles</t>
  </si>
  <si>
    <t>Department of Marketing, Griffith Business School, Brisbane, QLD, Australia</t>
  </si>
  <si>
    <t>Mobile fintech, digital financial inclusion, and gender gap at the bottom of the pyramid: An extension of mobile technology acceptance model</t>
  </si>
  <si>
    <t>Bodle, K.</t>
  </si>
  <si>
    <t>Bodle,  Kerry Anne</t>
  </si>
  <si>
    <t>2-s2.0-105014542015</t>
  </si>
  <si>
    <t>Gan, B.</t>
  </si>
  <si>
    <t>Gan,  Bernard</t>
  </si>
  <si>
    <t>Department of Management, Griffith Business School, Brisbane, QLD, Australia</t>
  </si>
  <si>
    <t>The role of grit in idea planning for accounting education: A multi-context study</t>
  </si>
  <si>
    <t>2-s2.0-84867955520</t>
  </si>
  <si>
    <t>Department of Accounting, Finance and Economics, Griffith Business School, Brisbane, QLD, Australia</t>
  </si>
  <si>
    <t>Financial literacy education and behaviour unhinged: Combating bias and poor product design</t>
  </si>
  <si>
    <t>West, T.</t>
  </si>
  <si>
    <t>West,  Tracey</t>
  </si>
  <si>
    <t>2-s2.0-85033610186</t>
  </si>
  <si>
    <t>2-s2.0-85149395326</t>
  </si>
  <si>
    <t>Hamidi, M.L.</t>
  </si>
  <si>
    <t>Hamidi,  M. Luthfi</t>
  </si>
  <si>
    <t>Griffith University, Brisbane, QLD, Australia, Griffith University, Brisbane, QLD, Australia</t>
  </si>
  <si>
    <t>AN ALTERNATIVE CREDIT GUARANTEE SCHEME FOR FINANCING MSEs IN ISLAMIC BANKING</t>
  </si>
  <si>
    <t>2-s2.0-84993012857</t>
  </si>
  <si>
    <t>The usage and understanding of Australian household mortgages</t>
  </si>
  <si>
    <t>Vyvyan, V.</t>
  </si>
  <si>
    <t>Vyvyan,  Victoria</t>
  </si>
  <si>
    <t>Sparks, B.A.</t>
  </si>
  <si>
    <t>Sparks,  Beverley Ann</t>
  </si>
  <si>
    <t>2-s2.0-84877616157</t>
  </si>
  <si>
    <t>Carmignani, F.</t>
  </si>
  <si>
    <t>Carmignani,  Fabrizio</t>
  </si>
  <si>
    <t>Migrants' remittances and financial development: Macro- and micro-level evidence of a perverse relationship</t>
  </si>
  <si>
    <t>2-s2.0-85161475911</t>
  </si>
  <si>
    <t>Sludged! Can financial literacy shield against price manipulation at the shops?</t>
  </si>
  <si>
    <t>Smith, L.</t>
  </si>
  <si>
    <t>Smith,  Liam</t>
  </si>
  <si>
    <t>2-s2.0-85028890040</t>
  </si>
  <si>
    <t>Undergraduates’ responses to factors affecting their money management behaviour: some new insights from a qualitative study</t>
  </si>
  <si>
    <t>2-s2.0-85053276619</t>
  </si>
  <si>
    <t>Department of Marketing, Griffith University, Brisbane, QLD, Australia</t>
  </si>
  <si>
    <t>Understanding undergraduates’ money management behaviour: a study beyond financial literacy</t>
  </si>
  <si>
    <t>2-s2.0-85124967184</t>
  </si>
  <si>
    <t>Nahar, S.</t>
  </si>
  <si>
    <t>Nahar,  Shamsun</t>
  </si>
  <si>
    <t>Executives' perceptions of risk management disclosures and its determinants: a developing country perspective</t>
  </si>
  <si>
    <t>2-s2.0-85199067806</t>
  </si>
  <si>
    <t>Research Fellow, Griffith University, Brisbane, QLD, Australia</t>
  </si>
  <si>
    <t>Cryptocurrency Purchases Among Young Adults: Behaviors and Educational Opportunities</t>
  </si>
  <si>
    <t>Hendry, T.</t>
  </si>
  <si>
    <t>Hendry,  Thomas</t>
  </si>
  <si>
    <t>2-s2.0-85042697607</t>
  </si>
  <si>
    <t>Critical success factors in managing sustainable indigenous businesses in Australia</t>
  </si>
  <si>
    <t>Frazer, L.</t>
  </si>
  <si>
    <t>Frazer,  Lorelle</t>
  </si>
  <si>
    <t>Office of the PVC (Business), Griffith University, Brisbane, QLD, Australia</t>
  </si>
  <si>
    <t>2-s2.0-85132396267</t>
  </si>
  <si>
    <t>Bielefeld, S.</t>
  </si>
  <si>
    <t>Bielefeld,  Shelley</t>
  </si>
  <si>
    <t>Responsibilising young benefit recipients: Income management and financial capability in New Zealand</t>
  </si>
  <si>
    <t>2-s2.0-85070869953</t>
  </si>
  <si>
    <t>A praxis approach to financial literacy education</t>
  </si>
  <si>
    <t>2-s2.0-85013459442</t>
  </si>
  <si>
    <t>Other ways of being: challenging dominant financial literacy discourses in Aboriginal Context</t>
  </si>
  <si>
    <t>2-s2.0-84994157610</t>
  </si>
  <si>
    <t>Barber, B.</t>
  </si>
  <si>
    <t>Barber,  Bonnie L.</t>
  </si>
  <si>
    <t>Predictors of Financial Identity Development in Emerging Adulthood</t>
  </si>
  <si>
    <t>2-s2.0-48749085710</t>
  </si>
  <si>
    <t>Knowledge and perceptions of superannuation in Australia</t>
  </si>
  <si>
    <t>2-s2.0-85056115149</t>
  </si>
  <si>
    <t>O'Brien, M.</t>
  </si>
  <si>
    <t>O'Brien,  Mia</t>
  </si>
  <si>
    <t>Exploring the classroom practices that may enable a compassionate approach to financial literacy education</t>
  </si>
  <si>
    <t>Blue, L.E.</t>
  </si>
  <si>
    <t>2-s2.0-85058152108</t>
  </si>
  <si>
    <t>Sarker, T.</t>
  </si>
  <si>
    <t>Sarker,  Tapan K.</t>
  </si>
  <si>
    <t>Is the literacy of small business owners important for cash flow management?: The experts’ perspective</t>
  </si>
  <si>
    <t>2-s2.0-85048725011</t>
  </si>
  <si>
    <t>Synthesizing an Index of Financial Literacy Using Not-For-Purpose Survey Data</t>
  </si>
  <si>
    <t>2-s2.0-42149146321</t>
  </si>
  <si>
    <t>Fredline, L.</t>
  </si>
  <si>
    <t>Fredline,  Liz</t>
  </si>
  <si>
    <t>THE INITIAL IMPACTS OF A MATCHED SAVINGS PROGRAM: THE SAVER PLUS PROGRAM</t>
  </si>
  <si>
    <t>Belle Isle, M.</t>
  </si>
  <si>
    <t>Butler, D.</t>
  </si>
  <si>
    <t>Butler,  David J.</t>
  </si>
  <si>
    <t>2-s2.0-105021340471</t>
  </si>
  <si>
    <t>Dwirahmadi, F.</t>
  </si>
  <si>
    <t>Dwirahmadi,  Febi</t>
  </si>
  <si>
    <t>Griffith University (Official name only)</t>
  </si>
  <si>
    <t>Griffith School of Medicine, Southport, QLD, Australia</t>
  </si>
  <si>
    <t>Changes in Lifestyle and Economic Behavior of Communities after the Semeru Volcanic Eruption: Promoting Economic Resilience and Environmental Sustainability in Permanent Settlements</t>
  </si>
  <si>
    <t>2-s2.0-85103998732</t>
  </si>
  <si>
    <t>Ding, S.</t>
  </si>
  <si>
    <t>Ding,  Shun</t>
  </si>
  <si>
    <t>Guangdong Pharmaceutical University</t>
  </si>
  <si>
    <t>School of Medical Business, Guangdong Pharmaceutical University, Guangzhou, Guangdong, China</t>
  </si>
  <si>
    <t>Financial literacy, health engagement and residents’ health: Evidence from China</t>
  </si>
  <si>
    <t>2-s2.0-85138181970</t>
  </si>
  <si>
    <t>He,  Yanna</t>
  </si>
  <si>
    <t>Guangdong University of Finance</t>
  </si>
  <si>
    <t>Faculty member, Guangdong University of Finance, Guangzhou, Guangdong, China</t>
  </si>
  <si>
    <t>Financial Literacy: The Case of China</t>
  </si>
  <si>
    <t>2-s2.0-85189886587</t>
  </si>
  <si>
    <t>Guo, F.</t>
  </si>
  <si>
    <t>Guo,  Fang</t>
  </si>
  <si>
    <t>School of Insurance, Guangdong University of Finance, Guangzhou, Guangdong, China</t>
  </si>
  <si>
    <t>Does digital finance increase household risk-taking? Evidence from China</t>
  </si>
  <si>
    <t>Xu, S.</t>
  </si>
  <si>
    <t>Xu,  Shulin</t>
  </si>
  <si>
    <t>Guangdong University of Finance &amp; Economics</t>
  </si>
  <si>
    <t>School of Culture Tourism, Guangdong University of Finance &amp; Economics, Guangzhou, Guangdong, China</t>
  </si>
  <si>
    <t>2-s2.0-85202027567</t>
  </si>
  <si>
    <t>Fu, K.</t>
  </si>
  <si>
    <t>Fu,  Ke</t>
  </si>
  <si>
    <t>School of Economics, Guangdong University of Finance &amp; Economics, Guangzhou, Guangdong, China</t>
  </si>
  <si>
    <t>Financial literacy and digital product consumption - An analysis based on CFPS data</t>
  </si>
  <si>
    <t>School of lntelligent Finance &amp; Accounting Management, Guangdong University of Finance &amp; Economics, Guangzhou, Guangdong, China</t>
  </si>
  <si>
    <t>2-s2.0-85106587260</t>
  </si>
  <si>
    <t>Zhang, G.</t>
  </si>
  <si>
    <t>Zhang,  Guojun</t>
  </si>
  <si>
    <t>School of Public Policy and Management, Guangdong University of Finance &amp; Economics, Guangzhou, Guangdong, China</t>
  </si>
  <si>
    <t>Spatial Characteristics and Spatial Effect of Chinese Provincial Financial Exclusion; 中国金融排斥的空间特征与空间效应</t>
  </si>
  <si>
    <t>Yao,  Yangyang</t>
  </si>
  <si>
    <t>School of Geography and Tourism, Guangdong University of Finance &amp; Economics, Guangzhou, Guangdong, China</t>
  </si>
  <si>
    <t>2-s2.0-85194828838</t>
  </si>
  <si>
    <t>School of Cultural Tourism and Geography, Guangdong University of Finance &amp; Economics, Guangzhou, Guangdong, China</t>
  </si>
  <si>
    <t>Knowledge creates value: the role of financial literacy in entrepreneurial behavior</t>
  </si>
  <si>
    <t>2-s2.0-85216181306</t>
  </si>
  <si>
    <t>Early-Life Famine Experience and Households’ Diversity of Financial Asset Portfolio: Evidence From China</t>
  </si>
  <si>
    <t>2-s2.0-85172780853</t>
  </si>
  <si>
    <t>Yang, X.</t>
  </si>
  <si>
    <t>Yang,  Xiaoying</t>
  </si>
  <si>
    <t>School of Finance, Guangdong University of Finance &amp; Economics, Guangzhou, Guangdong, China</t>
  </si>
  <si>
    <t>Study on the optimization of the cultivation path of finance professionals in universities in the digital era</t>
  </si>
  <si>
    <t>2-s2.0-85192021811</t>
  </si>
  <si>
    <t>Xiaotao, W.</t>
  </si>
  <si>
    <t>Xiaotao,  Wei</t>
  </si>
  <si>
    <t>Guangdong University of Foreign Studies</t>
  </si>
  <si>
    <t>School of Finance, Guangdong University of Foreign Studies, Guangzhou, Guangdong, China</t>
  </si>
  <si>
    <t>Does the Digital Economy Significantly Promote “Common Prosperity”: Microeconomic Evidence from an Income Inequality Perspective; 数字经济是否显著促进了共同富裕: 基于收入不平等视角的微观证据</t>
  </si>
  <si>
    <t>Lingshuang, Z.</t>
  </si>
  <si>
    <t>Lingshuang,  Zhang</t>
  </si>
  <si>
    <t>2-s2.0-85169603849</t>
  </si>
  <si>
    <t>Wang,  Zhan</t>
  </si>
  <si>
    <t>Yunshan Studio, Guangdong University of Foreign Studies, Guangzhou, Guangdong, China</t>
  </si>
  <si>
    <t>Unlocking Financial Inclusion Through ICT and Mobile Banking: A Knowledge-Based Analysis of Microfinance Institutions in Ghana</t>
  </si>
  <si>
    <t>2-s2.0-85202597137</t>
  </si>
  <si>
    <t>Zhang,  Yue</t>
  </si>
  <si>
    <t>School of Public Administration, Guangdong University of Foreign Studies, Guangzhou, Guangdong, China</t>
  </si>
  <si>
    <t>Global-local nexus in sustainable development: the influence of international green investment on local environmental spending</t>
  </si>
  <si>
    <t>Biyun, Y.</t>
  </si>
  <si>
    <t>Biyun,  Yang</t>
  </si>
  <si>
    <t>Yi, Y.</t>
  </si>
  <si>
    <t>Yi,  Xingjian</t>
  </si>
  <si>
    <t>Guangdong University of Foreign Studies
Guangdong University of Finance</t>
  </si>
  <si>
    <t>School of Finance, Guangdong University of Foreign Studies, Guangzhou, Guangdong, China, School of Finance and Investment, Guangdong University of Finance, Guangzhou, Guangdong, China</t>
  </si>
  <si>
    <t>2-s2.0-85120968435</t>
  </si>
  <si>
    <t>Chen,  Ming</t>
  </si>
  <si>
    <t>Guangdong University of Science and Technology</t>
  </si>
  <si>
    <t>Department of Electronic Commerce, Guangdong University of Science and Technology, Dongguan, Guangdong, China</t>
  </si>
  <si>
    <t>Are credit-based internet consumer finance platforms sustainable? A study on continuous use intention of Chinese users</t>
  </si>
  <si>
    <t>2-s2.0-85205483634</t>
  </si>
  <si>
    <t>Lin, C.</t>
  </si>
  <si>
    <t>Lin,  Chuying</t>
  </si>
  <si>
    <t>Guangdong University of Technology</t>
  </si>
  <si>
    <t>School of Law, Guangdong University of Technology, Guangzhou, Guangdong, China</t>
  </si>
  <si>
    <t>Navigating digital financial exclusion: legal imperatives for disabled people in China</t>
  </si>
  <si>
    <t>Feng, Z.</t>
  </si>
  <si>
    <t>Feng,  Zehua</t>
  </si>
  <si>
    <t>Yu, X.</t>
  </si>
  <si>
    <t>Yu,  Xian</t>
  </si>
  <si>
    <t>Guangxi Natural Resources Vocational And Technical College</t>
  </si>
  <si>
    <t>Guangxi Natural Resources Vocational And Technical College, China</t>
  </si>
  <si>
    <t>Chen,  Xiaohui</t>
  </si>
  <si>
    <t>Guangxi University</t>
  </si>
  <si>
    <t>School of Economics, Guangxi University, Nanning, Guangxi, China</t>
  </si>
  <si>
    <t>2-s2.0-85209136716</t>
  </si>
  <si>
    <t>Li,  Guang</t>
  </si>
  <si>
    <t>Guangxi University of Science and Technology</t>
  </si>
  <si>
    <t>School of Economics and Management, Guangxi University of Science and Technology, Liuzhou, Guangxi, China</t>
  </si>
  <si>
    <t>Empirical Analysis of the Willingness of Guangxi Farmers' Financial Literacy Education in the Context of Rural Revitalization - - Based on Field Research Data of 631 Farmers in Guangxi</t>
  </si>
  <si>
    <t>Wan, J.</t>
  </si>
  <si>
    <t>Wan,  Jialu</t>
  </si>
  <si>
    <t>Yu, S.</t>
  </si>
  <si>
    <t>Yu,  Shuang</t>
  </si>
  <si>
    <t>Zhong, F.</t>
  </si>
  <si>
    <t>Zhong,  Fanglan</t>
  </si>
  <si>
    <t>2-s2.0-85206680108</t>
  </si>
  <si>
    <t>Wang,  Yiming</t>
  </si>
  <si>
    <t>Guangzhou City University of Technology</t>
  </si>
  <si>
    <t>Guangzhou City University of Technology, Guangzhou, Guangdong, China</t>
  </si>
  <si>
    <t>Reconstruction of Course Teaching Content Under the Dual Drive of “Subject Competition + CDIO Concept”</t>
  </si>
  <si>
    <t>2-s2.0-105022305966</t>
  </si>
  <si>
    <t>Lin, L.</t>
  </si>
  <si>
    <t>Lin,  Lin</t>
  </si>
  <si>
    <t>School of Economics, Guangzhou City University of Technology, Guangzhou, Guangdong, China</t>
  </si>
  <si>
    <t>An Explainable Learning Technique for Financial Professional Teaching Evaluation Process</t>
  </si>
  <si>
    <t>2-s2.0-85201693596</t>
  </si>
  <si>
    <t>Huang, S.</t>
  </si>
  <si>
    <t>Huang,  Siqi</t>
  </si>
  <si>
    <t>Guangzhou College of Commerce</t>
  </si>
  <si>
    <t>School of Economics, Guangzhou College of Commerce, Guangzhou, Guangdong, China</t>
  </si>
  <si>
    <t>Role of social capital and financial inclusion in sustainable economic growth</t>
  </si>
  <si>
    <t>Peng, N.</t>
  </si>
  <si>
    <t>Peng,  Nianjiao</t>
  </si>
  <si>
    <t>School of Digital Economy Industry, Guangzhou College of Commerce, Guangzhou, Guangdong, China</t>
  </si>
  <si>
    <t>Shu, Z.</t>
  </si>
  <si>
    <t>Shu,  Zhenzhu</t>
  </si>
  <si>
    <t>2-s2.0-85192270968</t>
  </si>
  <si>
    <t>Wu, S.-J.</t>
  </si>
  <si>
    <t>Wu,  Shujing</t>
  </si>
  <si>
    <t>Guangzhou Institute of Science and Technology</t>
  </si>
  <si>
    <t>Guangzhou Institute of Science and Technology, Guangzhou, Guangdong, China</t>
  </si>
  <si>
    <t>A Survey of an Evaluation Index of Teaching Ability for Financial Literacy Education Based on TPACK for Primary and Secondary School Teachers</t>
  </si>
  <si>
    <t>2-s2.0-85143655564</t>
  </si>
  <si>
    <t>Liu,  Guangqiang</t>
  </si>
  <si>
    <t>College of Economics and Management, Guangzhou Institute of Science and Technology, Guangzhou, Guangdong, China</t>
  </si>
  <si>
    <t>Does economics and management education make managers more cautious? Evidence from R&amp;D of Chinese listed firms</t>
  </si>
  <si>
    <t>2-s2.0-105020690323</t>
  </si>
  <si>
    <t>Abbasi, A.Z.</t>
  </si>
  <si>
    <t>Abbasi,  Ayesha Zaheer</t>
  </si>
  <si>
    <t>Guangzhou University</t>
  </si>
  <si>
    <t>School of Education, Guangzhou University, Guangzhou, Guangdong, China</t>
  </si>
  <si>
    <t>Digital financial literacy and quality of life: the moderating role of smartphone addiction and financial stress</t>
  </si>
  <si>
    <t>2-s2.0-105002326880</t>
  </si>
  <si>
    <t>Iqbal, A.</t>
  </si>
  <si>
    <t>Iqbal,  Amir</t>
  </si>
  <si>
    <t>School of Economics and Statistics, Guangzhou University, Guangzhou, Guangdong, China</t>
  </si>
  <si>
    <t>The Dynamic Role of Green Innovation Adoption and Green Technology Adoption in the Digital Economy: The Mediating and Moderating Effects of Creative Enterprise and Financial Capability</t>
  </si>
  <si>
    <t>Liang, H.</t>
  </si>
  <si>
    <t>Liang,  Hao</t>
  </si>
  <si>
    <t>School of Management, Guangzhou University, Guangzhou, Guangdong, China</t>
  </si>
  <si>
    <t>2-s2.0-85100647527</t>
  </si>
  <si>
    <t>Fan, G.-Z.</t>
  </si>
  <si>
    <t>Fan,  Gangzhi</t>
  </si>
  <si>
    <t>‘Growing out of the growing pain’: Financial literacy and life insurance demand in China</t>
  </si>
  <si>
    <t>Ma, S.</t>
  </si>
  <si>
    <t>Ma,  Shuang</t>
  </si>
  <si>
    <t>2-s2.0-85184045468</t>
  </si>
  <si>
    <t>Xie, Z.</t>
  </si>
  <si>
    <t>Xie,  Zhiju</t>
  </si>
  <si>
    <t>School of Public Administration, Guangzhou University, Guangzhou, Guangdong, China</t>
  </si>
  <si>
    <t>Does financial literacy drive entrepreneurship in rural China?</t>
  </si>
  <si>
    <t>Hussain,  Muttahir</t>
  </si>
  <si>
    <t>2-s2.0-85165182431</t>
  </si>
  <si>
    <t>Liu,  Yanlan</t>
  </si>
  <si>
    <t>Guilin University of Aerospace Technology</t>
  </si>
  <si>
    <t>College of Humanistic Quality and Innovation and Entrepreneurship, Guilin University of Aerospace Technology, Guilin, Guangxi, China</t>
  </si>
  <si>
    <t>PIRAP: Data Crawling and Internet of Things-Based Opportunity and Challenge Analysis of Migrant Workers' Entrepreneurship Based on Rural Revitalization Environment</t>
  </si>
  <si>
    <t>2-s2.0-85143083005</t>
  </si>
  <si>
    <t>Wei, Q.</t>
  </si>
  <si>
    <t>Wei,  Qike</t>
  </si>
  <si>
    <t>Guilin University of Electronic Technology</t>
  </si>
  <si>
    <t>Guilin University of Electronic Technology, Guilin, Guangxi, China</t>
  </si>
  <si>
    <t>Microlearning Interactive Teaching to Enhance Chinese University Students' Financial Literacy</t>
  </si>
  <si>
    <t>Yang,  Huaqing</t>
  </si>
  <si>
    <t>Liang, L.</t>
  </si>
  <si>
    <t>Liang,  Liuiyan</t>
  </si>
  <si>
    <t>Zhu, X.</t>
  </si>
  <si>
    <t>Zhu,  Xia</t>
  </si>
  <si>
    <t>Guilin Institute of Information Technology, Guiling, China, Guilin University of Electronic Technology, Guilin, Guangxi, China</t>
  </si>
  <si>
    <t>2-s2.0-105021941704</t>
  </si>
  <si>
    <t>Wang, M.</t>
  </si>
  <si>
    <t>Wang,  Menghan</t>
  </si>
  <si>
    <t>Guizhou University</t>
  </si>
  <si>
    <t>School of Economics, Guizhou University, Guiyang, Guizhou, China</t>
  </si>
  <si>
    <t>Understanding Individuals’ Adoption of Digital Currency Electronic Payment in China: A Dual-Stage Analysis of PLS-SEM and BPNN</t>
  </si>
  <si>
    <t>ZHang, H.</t>
  </si>
  <si>
    <t>ZHang,  Huanhuan</t>
  </si>
  <si>
    <t>2-s2.0-85078280735</t>
  </si>
  <si>
    <t>Guizhou University, Guiyang, Guizhou, China</t>
  </si>
  <si>
    <t>Is financial education an effective means to improve financial literacy? Evidence from rural China</t>
  </si>
  <si>
    <t>Zhang,  Yang</t>
  </si>
  <si>
    <t>School of Management, Guizhou University, Guiyang, Guizhou, China</t>
  </si>
  <si>
    <t>Jiang, X.</t>
  </si>
  <si>
    <t>Jiang,  Xuetao</t>
  </si>
  <si>
    <t>Gong, X.</t>
  </si>
  <si>
    <t>Gong,  Xiaoxiao</t>
  </si>
  <si>
    <t>School of Management, Guizhou University, Guiyang, Guizhou, China, School of Management and Collaborative Innovation Laboratory of Digital Transformation and Governance, Guizhou University, Guiyang, Guizhou, China</t>
  </si>
  <si>
    <t>2-s2.0-85168910622</t>
  </si>
  <si>
    <t>Jin, A.</t>
  </si>
  <si>
    <t>Jin,  Ao</t>
  </si>
  <si>
    <t>Guizhou University (NA if no university mentioned)</t>
  </si>
  <si>
    <t>Contemporary Guizhou, China</t>
  </si>
  <si>
    <t>Qiannan Rural Credit Cooperative Sets Up “Financial Night Schools” to Extend Financial Knowledge</t>
  </si>
  <si>
    <t>Wenyong, L.</t>
  </si>
  <si>
    <t>Wenyong,  Li</t>
  </si>
  <si>
    <t>2-s2.0-105020406910</t>
  </si>
  <si>
    <t>Huang, P.</t>
  </si>
  <si>
    <t>Huang,  Ping</t>
  </si>
  <si>
    <t>Guizhou University of Commerce</t>
  </si>
  <si>
    <t>School of Economics and Finance, Guizhou University of Commerce, Guiyang, Guizhou, China</t>
  </si>
  <si>
    <t>Driving Sustainable Agri-food Supply Chains Through Industry 4.0: A Multidisciplinary Collaboration</t>
  </si>
  <si>
    <t>2-s2.0-85150978691</t>
  </si>
  <si>
    <t>Luo,  Yuchan</t>
  </si>
  <si>
    <t>Guizhou University of Commerce, Guiyang, Guizhou, China</t>
  </si>
  <si>
    <t>Mining Algorithm of Massive Online Financial Education Resources Based on Apriori TIDS</t>
  </si>
  <si>
    <t>2-s2.0-85150979996</t>
  </si>
  <si>
    <t>Design of Intelligent Accounting Education System Based on Data Processing Technology</t>
  </si>
  <si>
    <t>2-s2.0-85212180271</t>
  </si>
  <si>
    <t>Shan, X.</t>
  </si>
  <si>
    <t>Shan,  Xiaoya</t>
  </si>
  <si>
    <t>Guizhou University of Finance and Economics</t>
  </si>
  <si>
    <t>Guizhou University of Finance and Economics, Guiyang, Guizhou, China</t>
  </si>
  <si>
    <t>How ESG performance impacts corporate financial performance: a DuPont analysis approach</t>
  </si>
  <si>
    <t>2-s2.0-85133907342</t>
  </si>
  <si>
    <t>Yi, H.</t>
  </si>
  <si>
    <t>Yi,  Hong</t>
  </si>
  <si>
    <t>College of Business Administration, Guizhou University of Finance and Economics, Guiyang, Guizhou, China</t>
  </si>
  <si>
    <t>Can financial capability improve entrepreneurial performance? Evidence from rural China</t>
  </si>
  <si>
    <t>Song, P.</t>
  </si>
  <si>
    <t>Song,  Peilei</t>
  </si>
  <si>
    <t>Economic Institute, Guizhou University of Finance and Economics, Guiyang, Guizhou, China</t>
  </si>
  <si>
    <t>Linghu, Y.</t>
  </si>
  <si>
    <t>Linghu,  Yuting</t>
  </si>
  <si>
    <t>2-s2.0-85148061679</t>
  </si>
  <si>
    <t>Xiao, X.</t>
  </si>
  <si>
    <t>Xiao,  Xiaohong</t>
  </si>
  <si>
    <t>School of Business Administration, Guizhou University of Finance and Economics, Guiyang, Guizhou, China</t>
  </si>
  <si>
    <t>How Does Financial Literacy Affect Digital Entrepreneurship Willingness and Behavior—Evidence from Chinese Villagers’ Participation in Entrepreneurship</t>
  </si>
  <si>
    <t>Zhang,  Ziyu</t>
  </si>
  <si>
    <t>Yang,  Song</t>
  </si>
  <si>
    <t>Liu, H.</t>
  </si>
  <si>
    <t>Liu,  Hai</t>
  </si>
  <si>
    <t>Yu, M.</t>
  </si>
  <si>
    <t>Yu,  Mei</t>
  </si>
  <si>
    <t>Zhao, Q.</t>
  </si>
  <si>
    <t>Zhao,  Qing</t>
  </si>
  <si>
    <t>Meng,  Xue</t>
  </si>
  <si>
    <t>2-s2.0-85213529668</t>
  </si>
  <si>
    <t>Masoud, N.</t>
  </si>
  <si>
    <t>Masoud,  Najeb M.H.</t>
  </si>
  <si>
    <t>Gulf Medical University</t>
  </si>
  <si>
    <t>Department of Accounting and Finance, Gulf Medical University, Ajman, Ajman, United Arab Emirates</t>
  </si>
  <si>
    <t>Global insights on public sector accounting reforms: a comprehensive study on the adoption, implementation, and impact of IFRS and IPSAS</t>
  </si>
  <si>
    <t>2-s2.0-85179840974</t>
  </si>
  <si>
    <t>Fatla, O.M.H.</t>
  </si>
  <si>
    <t>Fatla,  Oula M.H.</t>
  </si>
  <si>
    <t>Gulf University</t>
  </si>
  <si>
    <t>Department of Mechanical Engineering, Gulf University, Sanad, Bahrain</t>
  </si>
  <si>
    <t>Utilizing Artificial Neural Networks for Predicting Delays and Assessing Contractor Performance in Roadworks Projects</t>
  </si>
  <si>
    <t>Ibrahim, S.B.</t>
  </si>
  <si>
    <t>Ibrahim,  Siddig Balal</t>
  </si>
  <si>
    <t>College of Administrative and Financial Sciences, Gulf University, Sanad, Bahrain</t>
  </si>
  <si>
    <t>2-s2.0-85178186168</t>
  </si>
  <si>
    <t>Abro, Z.</t>
  </si>
  <si>
    <t>Abro,  Zahida</t>
  </si>
  <si>
    <t>Robust Financial Inclusion Framework by Examining Literacy Aspects in Oman</t>
  </si>
  <si>
    <t>Alkadash, T.M.</t>
  </si>
  <si>
    <t>Alkadash,  Tamer M.</t>
  </si>
  <si>
    <t>College of Communication and Media Technologies, Gulf University, Sanad, Bahrain</t>
  </si>
  <si>
    <t>Ateeq, A.</t>
  </si>
  <si>
    <t>Ateeq,  Ali Ahmed</t>
  </si>
  <si>
    <t>2-s2.0-85207913236</t>
  </si>
  <si>
    <t>Hussein, T.M.</t>
  </si>
  <si>
    <t>Hussein,  Tanvir Mahmoud</t>
  </si>
  <si>
    <t>Department of Accounting and Finance, Gulf University, Sanad, Bahrain</t>
  </si>
  <si>
    <t>Family Business Performance in the Covid 19 Era: A Study of Multiple Nuclei Pattern in Kabarole District, Uganda</t>
  </si>
  <si>
    <t>2-s2.0-85081240417</t>
  </si>
  <si>
    <t>Alfardan, A.A.A.A.</t>
  </si>
  <si>
    <t>Alfardan,  Abdulla Ahmed Ali</t>
  </si>
  <si>
    <t>Role of value added tax in the economic development of Kingdom of Bahrain</t>
  </si>
  <si>
    <t>Dawwas, M.</t>
  </si>
  <si>
    <t>Dawwas,  Mohammed I.F.</t>
  </si>
  <si>
    <t>Bansal, A.</t>
  </si>
  <si>
    <t>Bansal,  Atul</t>
  </si>
  <si>
    <t>2-s2.0-85053458478</t>
  </si>
  <si>
    <t>al-Salem, F.</t>
  </si>
  <si>
    <t>al-Salem,  Fouad H.</t>
  </si>
  <si>
    <t>Gulf University for Science and Technology</t>
  </si>
  <si>
    <t>Gulf University for Science and Technology Kuwait, Hawally, Kuwait</t>
  </si>
  <si>
    <t>Clustering Kuwaiti consumer attitudes towards Sharia-compliant financial products: A self-organizing maps analysis</t>
  </si>
  <si>
    <t>Mostafa, M.M.</t>
  </si>
  <si>
    <t>Mostafa,  Mohamed M.</t>
  </si>
  <si>
    <t>2-s2.0-85138989479</t>
  </si>
  <si>
    <t>Askary, S.</t>
  </si>
  <si>
    <t>Askary,  Saeed</t>
  </si>
  <si>
    <t>Department of Accounting and MIS, Gulf University for Science and Technology Kuwait, Hawally, Kuwait</t>
  </si>
  <si>
    <t>Audit Committee Characteristics and Quality of Financial Information: The Role of the Internal Information Environment and Political Connections</t>
  </si>
  <si>
    <t>2-s2.0-85084803501</t>
  </si>
  <si>
    <t>AlSaleh, D.</t>
  </si>
  <si>
    <t>AlSaleh,  Dhoha A.</t>
  </si>
  <si>
    <t>Retirement planning: its application to marketing practices</t>
  </si>
  <si>
    <t>2-s2.0-105017097825</t>
  </si>
  <si>
    <t>Eshpulatov, D.</t>
  </si>
  <si>
    <t>Eshpulatov,  Dostonbek</t>
  </si>
  <si>
    <t>Gulistan State University</t>
  </si>
  <si>
    <t>Department of Accounting and Finance, Gulistan State University, Guliston, Sirdaryo Region, Uzbekistan</t>
  </si>
  <si>
    <t>Modeling the Determinants of Stock Market Investment Intention and Behavior Among Studying Adults: Evidence from University Students Using PLS-SEM</t>
  </si>
  <si>
    <t>2-s2.0-85159784026</t>
  </si>
  <si>
    <t>Odilbekov, A.</t>
  </si>
  <si>
    <t>Odilbekov,  Akhadbek</t>
  </si>
  <si>
    <t>Gulistan State University, Guliston, Sirdaryo Region, Uzbekistan</t>
  </si>
  <si>
    <t>OPPORTUNITIES to USE FINANCIAL SERVICES - "1 C PROGRAM"</t>
  </si>
  <si>
    <t>Turayeva, G.</t>
  </si>
  <si>
    <t>Turayeva,  Gulizahro</t>
  </si>
  <si>
    <t>Burxanov, A.</t>
  </si>
  <si>
    <t>Burxanov,  Alisher</t>
  </si>
  <si>
    <t>Faculty of Economics, Gulistan State University, Guliston, Sirdaryo Region, Uzbekistan</t>
  </si>
  <si>
    <t>Berdiyev, G.</t>
  </si>
  <si>
    <t>Berdiyev,  Gayrat Ibragimovich</t>
  </si>
  <si>
    <t>Alimova, D.</t>
  </si>
  <si>
    <t>Alimova,  Dilafruz</t>
  </si>
  <si>
    <t>2-s2.0-85196323056</t>
  </si>
  <si>
    <t>Midamba, D.C.</t>
  </si>
  <si>
    <t>Midamba,  Dick Chune</t>
  </si>
  <si>
    <t>Gulu University</t>
  </si>
  <si>
    <t>Department of Rural Development and Agribusiness, Gulu University, Gulu, Uganda</t>
  </si>
  <si>
    <t>Assessing the determinants of saving behaviour: evidence from rural farming households in Central Uganda</t>
  </si>
  <si>
    <t>Tabagari, K.</t>
  </si>
  <si>
    <t>Tabagari,  Khatuna</t>
  </si>
  <si>
    <t>Guram Tavartkiladze Tbilisi Teaching University</t>
  </si>
  <si>
    <t>Business Administration and Social Sciences Faculty, Guram Tavartkiladze Tbilisi Teaching University, Tbilisi, Georgia</t>
  </si>
  <si>
    <t>Mushkudiani, Z.</t>
  </si>
  <si>
    <t>Mushkudiani,  Zurab</t>
  </si>
  <si>
    <t>2-s2.0-85159438548</t>
  </si>
  <si>
    <t>Sharma, G.D.</t>
  </si>
  <si>
    <t>Sharma,  Gagan Deep</t>
  </si>
  <si>
    <t>Guru Gobind Singh Indraprastha University</t>
  </si>
  <si>
    <t>Guru Gobind Singh Indraprastha University, New Delhi, DL, India, Guru Gobind Singh Indraprastha University, New Delhi, DL, India</t>
  </si>
  <si>
    <t>Financial inclusion as a tool for sustainable macroeconomic growth: An integrative analysis</t>
  </si>
  <si>
    <t>Rana, R.</t>
  </si>
  <si>
    <t>Rana,  Rachita</t>
  </si>
  <si>
    <t>Guru Gobind Singh Indraprastha University, New Delhi, DL, India</t>
  </si>
  <si>
    <t>2-s2.0-85096699798</t>
  </si>
  <si>
    <t>Narula, S.</t>
  </si>
  <si>
    <t>Narula,  Swati</t>
  </si>
  <si>
    <t>Financial Literacy and Personal Investment Decisions: A Study of Investors in Delhi</t>
  </si>
  <si>
    <t>2-s2.0-85091731821</t>
  </si>
  <si>
    <t>Toward a new conceptualization of financial well-being</t>
  </si>
  <si>
    <t>Talan, G.</t>
  </si>
  <si>
    <t>Talan,  Gaurav</t>
  </si>
  <si>
    <t>Chavriya, S.</t>
  </si>
  <si>
    <t>Chavriya,  Shubham</t>
  </si>
  <si>
    <t>2-s2.0-105016189327</t>
  </si>
  <si>
    <t>Sharma,  Divya</t>
  </si>
  <si>
    <t>Guru Gobind Singh Indraprastha University, Dr. B. R. Ambedkar University</t>
  </si>
  <si>
    <t>Guru Gobind Singh Indraprastha University, New Delhi, DL, India, Dr. B. R. Ambedkar University, Delhi, New Delhi, India</t>
  </si>
  <si>
    <t>Unveiling saving and credit dynamics: insights from financial diaries and surveys among low-income households in unauthorized colonies in Delhi</t>
  </si>
  <si>
    <t>2-s2.0-105012550138</t>
  </si>
  <si>
    <t>Guru Gobind Singh Indraprastha University, Dr. B. R. Ambedkar University (Delhi) [twice]</t>
  </si>
  <si>
    <t>Department of Economics, Guru Gobind Singh Indraprastha University, New Delhi, DL, India, Dr. B. R. Ambedkar University, Delhi, New Delhi, India, Dr. B. R. Ambedkar University, Delhi, New Delhi, India</t>
  </si>
  <si>
    <t>Unlocking housing capital: semi-legal titles &amp; informal credit in Delhi’s unauthorised colonies</t>
  </si>
  <si>
    <t>2-s2.0-85038833507</t>
  </si>
  <si>
    <t>Singh,  Shveta</t>
  </si>
  <si>
    <t>Guru Jambheshwar University of Science &amp; Technology</t>
  </si>
  <si>
    <t>Haryana School of Business, Guru Jambheshwar University of Science &amp; Technology, Hisar, HR, India</t>
  </si>
  <si>
    <t>Financial literacy among youth</t>
  </si>
  <si>
    <t>2-s2.0-85096342516</t>
  </si>
  <si>
    <t>Kiran, C.</t>
  </si>
  <si>
    <t>Kiran,  Chand</t>
  </si>
  <si>
    <t>Relationship Between Various Determinants and Dimensions of Financial Literacy Among Working Class</t>
  </si>
  <si>
    <t>Singh,  Khujan</t>
  </si>
  <si>
    <t>Garg,  Neha</t>
  </si>
  <si>
    <t>Rani, P.</t>
  </si>
  <si>
    <t>Rani,  Poonam</t>
  </si>
  <si>
    <t>Sharma, R.R.</t>
  </si>
  <si>
    <t>Sharma,  Rishi Raj</t>
  </si>
  <si>
    <t>Guru Nanak Dev University</t>
  </si>
  <si>
    <t>Guru Nanak Dev University, Amritsar, PB, India</t>
  </si>
  <si>
    <t>2-s2.0-85111534340</t>
  </si>
  <si>
    <t>Bajaj, I.</t>
  </si>
  <si>
    <t>Bajaj,  Isha</t>
  </si>
  <si>
    <t>Validating Financial Knowledge Scale Using Item Response Theory</t>
  </si>
  <si>
    <t>2-s2.0-85074633504</t>
  </si>
  <si>
    <t>Kaur, M.</t>
  </si>
  <si>
    <t>Kaur,  Mandeep</t>
  </si>
  <si>
    <t>Department of Commerce and Business Management, Guru Nanak Dev University, Amritsar, PB, India</t>
  </si>
  <si>
    <t>Women and Stock Market Participation: A Review of Empirical Evidences</t>
  </si>
  <si>
    <t>2-s2.0-85131450939</t>
  </si>
  <si>
    <t>Validating multi-dimensional model of financial literacy using confirmatory factor analysis</t>
  </si>
  <si>
    <t>2-s2.0-105021313791</t>
  </si>
  <si>
    <t>Kaur, K.</t>
  </si>
  <si>
    <t>Kaur,  Kuljeet</t>
  </si>
  <si>
    <t>PCM S.D. College for Women, Jalandhar, PB, India, Guru Nanak Dev University, Amritsar, PB, India</t>
  </si>
  <si>
    <t>Future Vision and Strategies of Financial Literacy in India with Special Reference to RBI’s Initiatives</t>
  </si>
  <si>
    <t>2-s2.0-85050037405</t>
  </si>
  <si>
    <t>Marwaha, K.</t>
  </si>
  <si>
    <t>Marwaha,  Kanika</t>
  </si>
  <si>
    <t>Financial Literacy Level and Awareness Regarding Stock Market: An Empirical Study of Individual Stock Investors of Punjab</t>
  </si>
  <si>
    <t>Arora, S.</t>
  </si>
  <si>
    <t>Arora,  Sangeeta</t>
  </si>
  <si>
    <t>Vohra, T.</t>
  </si>
  <si>
    <t>Vohra,  Tina</t>
  </si>
  <si>
    <t>Yadav,  Subhash</t>
  </si>
  <si>
    <t>Guru Nanak Institute of Management Studies</t>
  </si>
  <si>
    <t>SGPC’s Guru Nanak Institute of Management Studies, Mumbai, India</t>
  </si>
  <si>
    <t>Brahmane, J.</t>
  </si>
  <si>
    <t>Brahmane,  Jayant Shaligram</t>
  </si>
  <si>
    <t>2-s2.0-85119247840</t>
  </si>
  <si>
    <t>Heath, P.J.</t>
  </si>
  <si>
    <t>Heath,  Patrick J.</t>
  </si>
  <si>
    <t>Gustavus Adolphus College</t>
  </si>
  <si>
    <t>Department of Psychology, Gustavus Adolphus College, Saint Peter, MN, United States</t>
  </si>
  <si>
    <t>An Empirical Exploration of Materialism, Social Media, and Self-Stigma</t>
  </si>
  <si>
    <t>2-s2.0-85143528800</t>
  </si>
  <si>
    <t>Kim, S.</t>
  </si>
  <si>
    <t>Kim,  Sangho</t>
  </si>
  <si>
    <t>Gwangju Institute of Science and Technology</t>
  </si>
  <si>
    <t>Gwangju Institute of Science and Technology, Gwangju, South Korea</t>
  </si>
  <si>
    <t>Role of the Private Pension Programs</t>
  </si>
  <si>
    <t>2-s2.0-84922828843</t>
  </si>
  <si>
    <t>Hahn, J.</t>
  </si>
  <si>
    <t>Hahn,  Jinsoo</t>
  </si>
  <si>
    <t>Gyeongin National University of Education</t>
  </si>
  <si>
    <t>Department of Social Studies Education, Gyeongin National University of Education, Incheon, South Korea</t>
  </si>
  <si>
    <t>Comparison of financial literacy between Korean and U.S. high school students</t>
  </si>
  <si>
    <t>2-s2.0-85129548331</t>
  </si>
  <si>
    <t>Financial knowledge of university students in Korea and Germany</t>
  </si>
  <si>
    <t>2-s2.0-85188802345</t>
  </si>
  <si>
    <t>Yoo, D.</t>
  </si>
  <si>
    <t>Yoo,  Donghee</t>
  </si>
  <si>
    <t>Gyeongsang National University</t>
  </si>
  <si>
    <t>Department of Management Information Systems, Gyeongsang National University, Jinju, Gyeongsangnam-do, South Korea</t>
  </si>
  <si>
    <t>Does Economic Stability Influence Family Development? Insights from Women in Korea with the Lowest Childbirth Rates Worldwide</t>
  </si>
  <si>
    <t>Choi, K.-J.</t>
  </si>
  <si>
    <t>Choi,  Kyung-jin</t>
  </si>
  <si>
    <t>Department of Business Administration, Gyeongsang National University, Jinju, Gyeongsangnam-do, South Korea</t>
  </si>
  <si>
    <t>2-s2.0-85077560561</t>
  </si>
  <si>
    <t>Gar̈ling, T.</t>
  </si>
  <si>
    <t>Gar̈ling,  Tommy</t>
  </si>
  <si>
    <t>Göteborgs Universitet</t>
  </si>
  <si>
    <t>Department of Psychology, Göteborgs Universitet, Gothenburg, Vastra Gotaland, Sweden</t>
  </si>
  <si>
    <t>Retirement Financial Behaviour: How Important Is Being Financially Literate?</t>
  </si>
  <si>
    <t>Angwe, C.N.</t>
  </si>
  <si>
    <t>Angwe,  Cybel Nji</t>
  </si>
  <si>
    <t>Department of Global Health, Göteborgs Universitet, Gothenburg, Vastra Gotaland, Sweden</t>
  </si>
  <si>
    <t>2-s2.0-85153128240</t>
  </si>
  <si>
    <t>Pettersson, J.</t>
  </si>
  <si>
    <t>Pettersson,  Jane</t>
  </si>
  <si>
    <t>Göteborgs Universitet, Gothenburg, Vastra Gotaland, Sweden</t>
  </si>
  <si>
    <t>The Problematizing and Counter-Conducting Subjects of Financial Education</t>
  </si>
  <si>
    <t>Carlander, A.</t>
  </si>
  <si>
    <t>Carlander,  Anders</t>
  </si>
  <si>
    <t>2-s2.0-84947069997</t>
  </si>
  <si>
    <t>Gamble, A.</t>
  </si>
  <si>
    <t>Gamble,  Amelie</t>
  </si>
  <si>
    <t>Storytelling as a means to increase consumers’ processing of financial information</t>
  </si>
  <si>
    <t>2-s2.0-85107490384</t>
  </si>
  <si>
    <t>Department of Sociology and Work Science, Göteborgs Universitet, Gothenburg, Vastra Gotaland, Sweden</t>
  </si>
  <si>
    <t>The problematization of consumers in Swedish financial literacy education</t>
  </si>
  <si>
    <t>2-s2.0-85132749750</t>
  </si>
  <si>
    <t>Zhang,  Yi</t>
  </si>
  <si>
    <t>The Design of a Mobile App to Promote Young People’s Digital Financial Literacy</t>
  </si>
  <si>
    <t>2-s2.0-85079666882</t>
  </si>
  <si>
    <t>Al-Shakrchy, E.</t>
  </si>
  <si>
    <t>Al-Shakrchy,  Eatessam</t>
  </si>
  <si>
    <t>Financial education, political instability and firm performance: Evidence from Malaysian SMEs</t>
  </si>
  <si>
    <t>2-s2.0-85096165434</t>
  </si>
  <si>
    <t>Governing by emotions in financial education</t>
  </si>
  <si>
    <t>2-s2.0-85078941510</t>
  </si>
  <si>
    <t>Financial literacy and debt</t>
  </si>
  <si>
    <t>Wettergren, Å.</t>
  </si>
  <si>
    <t>Wettergren,  Åsa</t>
  </si>
  <si>
    <t>Hussaini, M.</t>
  </si>
  <si>
    <t>Hussaini,  Mussa</t>
  </si>
  <si>
    <t>Department of Business Administration, Göteborgs Universitet, Gothenburg, Vastra Gotaland, Sweden</t>
  </si>
  <si>
    <t>Hira, W.H.</t>
  </si>
  <si>
    <t>Hira,  Womma Habiba</t>
  </si>
  <si>
    <t>Nimar, V.</t>
  </si>
  <si>
    <t>Nimar,  Vidarah</t>
  </si>
  <si>
    <t>Holmén, M.</t>
  </si>
  <si>
    <t>Holmén,  Martin</t>
  </si>
  <si>
    <t>2-s2.0-85128212558</t>
  </si>
  <si>
    <t>Top, Y.</t>
  </si>
  <si>
    <t>Top,  Yener</t>
  </si>
  <si>
    <t>Gümüşhane Üniversitesi</t>
  </si>
  <si>
    <t>Gümüşhane Üniversitesi, Gumushane, Gumushane, Turkey</t>
  </si>
  <si>
    <t>Financial Literacy in Micro-Scale Enterprises Operating in Forest Products Sector: Sample of Gumushane, Turkey; Financijska pismenost u mikropoduzećima sektora prerade drva: provincija Gumushane, Turska</t>
  </si>
  <si>
    <t>Özbek, A.</t>
  </si>
  <si>
    <t>Özbek,  Adem</t>
  </si>
  <si>
    <t>2-s2.0-85161471540</t>
  </si>
  <si>
    <t>Pala, F.</t>
  </si>
  <si>
    <t>Pala,  Fahrettin</t>
  </si>
  <si>
    <t>Analyzing the linkage between Islamic financial literacy and Islamic banking services adoption: evidence from Turkey</t>
  </si>
  <si>
    <t>2-s2.0-85108977169</t>
  </si>
  <si>
    <t>Bahuguna, U.</t>
  </si>
  <si>
    <t>Bahuguna,  Uma</t>
  </si>
  <si>
    <t>H.N.B.Garhwal University</t>
  </si>
  <si>
    <t>Department of Sociology and Social Work, H.N.B.Garhwal University, Garhwal, UK, India</t>
  </si>
  <si>
    <t>Socio-economic based differentiation in financial literacy and its association with financial inclusion in underdeveloped regions: A case study in india</t>
  </si>
  <si>
    <t>Raj, R.</t>
  </si>
  <si>
    <t>Raj,  Roop</t>
  </si>
  <si>
    <t>Department of Economics, H.N.B.Garhwal University, Garhwal, UK, India</t>
  </si>
  <si>
    <t>2-s2.0-85102281912</t>
  </si>
  <si>
    <t>Kandari, P.</t>
  </si>
  <si>
    <t>Kandari,  Prashant</t>
  </si>
  <si>
    <t>Socio-Economic and Demographic Determinants of Financial Inclusion in Underdeveloped Regions: A Case Study in India</t>
  </si>
  <si>
    <t>2-s2.0-85029169202</t>
  </si>
  <si>
    <t>Bharucha, J.</t>
  </si>
  <si>
    <t>Bharucha,  Jehangir Pheroze</t>
  </si>
  <si>
    <t>H.R. College</t>
  </si>
  <si>
    <t>H.R. College, Mumbai, India</t>
  </si>
  <si>
    <t>Socio-economic and demographic determinants of Indian youth financial literacy: Determinants of financial literacy</t>
  </si>
  <si>
    <t>2-s2.0-85098115766</t>
  </si>
  <si>
    <t>Kaur, S.J.</t>
  </si>
  <si>
    <t>Kaur,  Sodi Jasbir</t>
  </si>
  <si>
    <t>Department of Commerce, H.R. College, Commerce, India</t>
  </si>
  <si>
    <t>The emerging mutual fund industry in India: An impact analysis of investors' awareness on investment behaviour</t>
  </si>
  <si>
    <t>2-s2.0-85102201342</t>
  </si>
  <si>
    <t>Dempere, J.</t>
  </si>
  <si>
    <t>Dempere,  Juan M.</t>
  </si>
  <si>
    <t>HCT-Abu Dhabi</t>
  </si>
  <si>
    <t>HCT-Abu Dhabi Baniyas Campus, Abu Dhabi, Abu Dhabi, United Arab Emirates</t>
  </si>
  <si>
    <t>Consumer financial fraud in the United Arab Emirates</t>
  </si>
  <si>
    <t>Malik,  Sabir</t>
  </si>
  <si>
    <t>2-s2.0-85149996627</t>
  </si>
  <si>
    <t>Kalogeras, S.</t>
  </si>
  <si>
    <t>Kalogeras,  Stavroula</t>
  </si>
  <si>
    <t>The Neuroscience of Student engagement: Case Studies in Narrative Pedagogies in Mathematics, Science, and Technology</t>
  </si>
  <si>
    <t>Shah,  Shazia</t>
  </si>
  <si>
    <t>Faculty of Business, HCT-Abu Dhabi Baniyas Campus, Abu Dhabi, Abu Dhabi, United Arab Emirates</t>
  </si>
  <si>
    <t>2-s2.0-85082953277</t>
  </si>
  <si>
    <t>Patena, W.</t>
  </si>
  <si>
    <t>Patena,  Wiktor</t>
  </si>
  <si>
    <t>HCT-Dubai (NA if no university)</t>
  </si>
  <si>
    <t>HCT-Dubai Campuses, Dubai, United Arab Emirates</t>
  </si>
  <si>
    <t>Young adults’ financial literacy and overconfidence bias in debt markets</t>
  </si>
  <si>
    <t>Sibanda, W.</t>
  </si>
  <si>
    <t>Sibanda,  Welcome</t>
  </si>
  <si>
    <t>Anagreh, S.</t>
  </si>
  <si>
    <t>Anagreh,  Suhaib</t>
  </si>
  <si>
    <t>Grassa, R.</t>
  </si>
  <si>
    <t>Grassa,  Rihab</t>
  </si>
  <si>
    <t>HCT-Dubai (for Dubai Campuses) and Institut Supérieur de Comptabilité et d'Administration des Entreprises are not standalone university names. Therefore, they don't fit the criteria to be returned as main university names.
Since there is no clear evidence of a single university from the provided affiliation text, the response will be NA.</t>
  </si>
  <si>
    <t>College of Business, HCT-Dubai Campuses, Dubai, United Arab Emirates, Institut Supérieur de Comptabilité et d'Administration des Entreprises, Manouba, Manouba, Tunisia</t>
  </si>
  <si>
    <t>2-s2.0-85078970562</t>
  </si>
  <si>
    <t>Miller, A.H.</t>
  </si>
  <si>
    <t>Miller,  Alfred Howard</t>
  </si>
  <si>
    <t>HCT-Fujairah (NA if no university)</t>
  </si>
  <si>
    <t>HCT-Fujairah Campuses, Fujairah, Fujairah, United Arab Emirates</t>
  </si>
  <si>
    <t>Analysing the use of business simulation to build entrepreneurial leaders: The case of UAE learners</t>
  </si>
  <si>
    <t>Alloghani, F.</t>
  </si>
  <si>
    <t>Alloghani,  Fatima</t>
  </si>
  <si>
    <t>Verma,  Shiladitya</t>
  </si>
  <si>
    <t>Alwahabi, S.</t>
  </si>
  <si>
    <t>Alwahabi,  Suhair</t>
  </si>
  <si>
    <t>2-s2.0-85120780998</t>
  </si>
  <si>
    <t>Laurin, M.</t>
  </si>
  <si>
    <t>Laurin,  Marianne</t>
  </si>
  <si>
    <t>HEC Montréal</t>
  </si>
  <si>
    <t>HEC Montréal, Montreal, QC, Canada</t>
  </si>
  <si>
    <t>Financial literacy and the timing of tax-preferred savings account withdrawals</t>
  </si>
  <si>
    <t>2-s2.0-85016407322</t>
  </si>
  <si>
    <t>Michaud, P.-C.</t>
  </si>
  <si>
    <t>Michaud,  Pierre Carl</t>
  </si>
  <si>
    <t>Optimal financial knowledge and wealth inequality</t>
  </si>
  <si>
    <t>2-s2.0-85132627815</t>
  </si>
  <si>
    <t>TAX-PREFERRED SAVINGS VEHICLES: CAN FINANCIAL EDUCATION IMPROVE ASSET LOCATION DECISIONS?</t>
  </si>
  <si>
    <t>Pozzebon, M.</t>
  </si>
  <si>
    <t>Pozzebon,  Marlei</t>
  </si>
  <si>
    <t>2-s2.0-85066289382</t>
  </si>
  <si>
    <t>Assessing the impact of financial education programs: A quantitative model</t>
  </si>
  <si>
    <t>D'Astous, P.</t>
  </si>
  <si>
    <t>D'Astous,  Philippe</t>
  </si>
  <si>
    <t>2-s2.0-85071638033</t>
  </si>
  <si>
    <t>Dionne, G.</t>
  </si>
  <si>
    <t>Dionne,  Georges</t>
  </si>
  <si>
    <t>The governance of risk management: The importance of directors’ independence and financial knowledge</t>
  </si>
  <si>
    <t>2-s2.0-84875820101</t>
  </si>
  <si>
    <t>Coviello, D.</t>
  </si>
  <si>
    <t>Coviello,  Decio</t>
  </si>
  <si>
    <t>Institute of Applied Economics, HEC Montréal, Montreal, QC, Canada</t>
  </si>
  <si>
    <t>Financial education and investment attitudes in high schools: Evidence from a randomized experiment</t>
  </si>
  <si>
    <t>Boyer, M.M.</t>
  </si>
  <si>
    <t>Boyer,  M. Martin</t>
  </si>
  <si>
    <t>HEC Montréal, Montreal, QC, Canada, National Bureau of Economic Research, Cambridge, MA, United States</t>
  </si>
  <si>
    <t>2-s2.0-84976876665</t>
  </si>
  <si>
    <t>HEC Montréal (for the first university name) and Escola de Administração de Empresas de São Paulo, Fundacao Getulio Vargas (for the second university name).</t>
  </si>
  <si>
    <t>Department of International Business, HEC Montréal, Montreal, QC, Canada, Escola de Administração de Empresas de São Paulo, Fundacao Getulio Vargas, Rio de Janeiro, RJ, Brazil</t>
  </si>
  <si>
    <t>Improving financial inclusion: Towards a critical financial education framework</t>
  </si>
  <si>
    <t>2-s2.0-85151139665</t>
  </si>
  <si>
    <t>Chrisniyanti, A.</t>
  </si>
  <si>
    <t>Chrisniyanti,  Ayu</t>
  </si>
  <si>
    <t>HELP University</t>
  </si>
  <si>
    <t>HELP University, Kuala Lumpur, Malaysia</t>
  </si>
  <si>
    <t>Does Financial Literacy or Digital Literacy Determine a Consumer Use of FinTech?</t>
  </si>
  <si>
    <t>Chung, T.F.</t>
  </si>
  <si>
    <t>Chung,  Tinfah</t>
  </si>
  <si>
    <t>Taufiq, M.</t>
  </si>
  <si>
    <t>Taufiq,  Malik</t>
  </si>
  <si>
    <t>2-s2.0-105001088651</t>
  </si>
  <si>
    <t>Ahmed,  Shakeel</t>
  </si>
  <si>
    <t>HITEC University</t>
  </si>
  <si>
    <t>Department of Management Sciences, HITEC University, Rawalpindi, Punjab, Pakistan</t>
  </si>
  <si>
    <t>The role of financial knowledge in managing antecedents and repercussions of fundamental and technical anomalies: evidence from an emerging Asian economy</t>
  </si>
  <si>
    <t>2-s2.0-85163858813</t>
  </si>
  <si>
    <t>Lin,  Chen</t>
  </si>
  <si>
    <t>HKU (NA if no university mentioned)</t>
  </si>
  <si>
    <t>HKU Business School, Hong Kong, Hong Kong</t>
  </si>
  <si>
    <t>Transforming firm innovation: International evidence on consumption tax adoption</t>
  </si>
  <si>
    <t>2-s2.0-85114902547</t>
  </si>
  <si>
    <t>Phan, T.Q.</t>
  </si>
  <si>
    <t>Phan,  Tuan Q.</t>
  </si>
  <si>
    <t>The role of financial literacy in online peer-to-peer lending: An empirical approach</t>
  </si>
  <si>
    <t>Maksimenko, A.A.</t>
  </si>
  <si>
    <t>Maksimenko,  Aleksandr Alexandrovich</t>
  </si>
  <si>
    <t>HSE University</t>
  </si>
  <si>
    <t>Department of Psychology, HSE University, Moscow, Russian Federation</t>
  </si>
  <si>
    <t>2-s2.0-85152124911</t>
  </si>
  <si>
    <t>Kolachev, N.</t>
  </si>
  <si>
    <t>Kolachev,  Nikita</t>
  </si>
  <si>
    <t>International Laboratory of Positive Psychology of Personality and Motivation, HSE University, Moscow, Russian Federation</t>
  </si>
  <si>
    <t>General intelligence in middle school students from different Russian regions: Results of PISA-like tests</t>
  </si>
  <si>
    <t>2-s2.0-85056540817</t>
  </si>
  <si>
    <t>Kuzina, O.</t>
  </si>
  <si>
    <t>Kuzina,  Olga E.</t>
  </si>
  <si>
    <t>HSE University, Moscow, Russian Federation</t>
  </si>
  <si>
    <t>Financial literacy and financial capability: Definitions, measurement methods, and analysis in the case of Russia</t>
  </si>
  <si>
    <t>2-s2.0-85202861944</t>
  </si>
  <si>
    <t>Sokolov, V.</t>
  </si>
  <si>
    <t>Sokolov,  Vladimir</t>
  </si>
  <si>
    <t>Bank runs and media freedom: What you don't know won't hurt you?</t>
  </si>
  <si>
    <t>2-s2.0-85125411134</t>
  </si>
  <si>
    <t>Busurkina, I.</t>
  </si>
  <si>
    <t>Busurkina,  Irina</t>
  </si>
  <si>
    <t>A Study of Personal Finance Practices. The Case of Online Discussions on Reddit</t>
  </si>
  <si>
    <t>Semenova, M.</t>
  </si>
  <si>
    <t>Semenova,  Maria</t>
  </si>
  <si>
    <t>Center for Institutional Studies and School of Finance, HSE University, Moscow, Russian Federation</t>
  </si>
  <si>
    <t>2-s2.0-85090275676</t>
  </si>
  <si>
    <t>Kislitsyn, D.V.</t>
  </si>
  <si>
    <t>Kislitsyn,  Dmitry V.</t>
  </si>
  <si>
    <t>Financial literacy training programs and financial behaviour: Why people do not become “financially literate”?</t>
  </si>
  <si>
    <t>2-s2.0-85205112781</t>
  </si>
  <si>
    <t>Kuzina, O.E.</t>
  </si>
  <si>
    <t>Financial literacy of Russians: The relationship with socio-demographic and psychological characteristics</t>
  </si>
  <si>
    <t>2-s2.0-85146111915</t>
  </si>
  <si>
    <t>Arkhipova, N.</t>
  </si>
  <si>
    <t>Arkhipova,  Natalia</t>
  </si>
  <si>
    <t>Impact of Demographic Trends on Retail Banking</t>
  </si>
  <si>
    <t>2-s2.0-84992316518</t>
  </si>
  <si>
    <t>Belenky, A.S.</t>
  </si>
  <si>
    <t>Belenky,  Alexander S.</t>
  </si>
  <si>
    <t>Department of Mathematics, HSE University, Moscow, Russian Federation, Center for Engineering Systems Fundamentals, Massachusetts Institute of Technology, Cambridge, MA, United States</t>
  </si>
  <si>
    <t>An equilibrium analysis of investment opportunities in a regional electrical grid</t>
  </si>
  <si>
    <t>2-s2.0-84988589085</t>
  </si>
  <si>
    <t>Informal Loans in Russia: Why Not to Borrow from a Bank?</t>
  </si>
  <si>
    <t>2-s2.0-85123114492</t>
  </si>
  <si>
    <t>Kolachev, N.I.</t>
  </si>
  <si>
    <t>Research Assistant, HSE University, Moscow, Russian Federation</t>
  </si>
  <si>
    <t>Predictors of Russian Students' Financial Literacy: The PISA 2018 Results</t>
  </si>
  <si>
    <t>2-s2.0-85165363952</t>
  </si>
  <si>
    <t>Abylkalikov, S.I.</t>
  </si>
  <si>
    <t>Abylkalikov,  S. I.</t>
  </si>
  <si>
    <t>Department of Demography, HSE University, Moscow, Russian Federation, Scientific Laboratory of Social and Demographic Research, Ufa University of Science and Technology, Ufa, Bashkortostan Republic, Russian Federation,</t>
  </si>
  <si>
    <t>Ethnic factor of human development in the republics of Kalmykia and Tuva: Comparative analysis; Этнический фактор развития человеческого потенциала Калмыкии и Тувы: сравнительный анализ</t>
  </si>
  <si>
    <t>Benov, A.</t>
  </si>
  <si>
    <t>Benov,  Alexander</t>
  </si>
  <si>
    <t>Bulygin, D.</t>
  </si>
  <si>
    <t>Bulygin,  Denis</t>
  </si>
  <si>
    <t>2-s2.0-85206545184</t>
  </si>
  <si>
    <t>Larionov, A.V.</t>
  </si>
  <si>
    <t>Larionov,  Alexander V.</t>
  </si>
  <si>
    <t>Center for Demographical Studies, Vishnevsky Institute of Demography, Russian Federation, HSE University, Moscow, Russian Federation</t>
  </si>
  <si>
    <t>CREDIT BEHAVIOR OF RUSSIAN CITIZENS DURING THE COVID-19 PANDEMIC; КРЕДИТНОЕ ПОВЕДЕНИЕ ГРАЖДАН РОССИИ В ПЕРИОД ПАНДЕМИИ COVID-19</t>
  </si>
  <si>
    <t>2-s2.0-85152041339</t>
  </si>
  <si>
    <t>Do Smart Depositors Avoid Inefficient Bank Runs? An Experimental Study</t>
  </si>
  <si>
    <t>2-s2.0-85207903455</t>
  </si>
  <si>
    <t>Zueva, S.A.</t>
  </si>
  <si>
    <t>Zueva,  S. A.</t>
  </si>
  <si>
    <t>Faculty of Economic Sciences, HSE University, Moscow, Russian Federation</t>
  </si>
  <si>
    <t>Does the education and experience of CEO matter? Evidence from M&amp;As initiated by the Russian companies; Имеет ли значение образование и опыт генерального директора? Примеры сделок слияний и поглощений, инициированных российскими компаниями</t>
  </si>
  <si>
    <t>2-s2.0-85147422607</t>
  </si>
  <si>
    <t>Akorede, H.</t>
  </si>
  <si>
    <t>Akorede,  Hamza</t>
  </si>
  <si>
    <t>School of Management, HSE University, Moscow, Russian Federation</t>
  </si>
  <si>
    <t>The Moderating Effect of Age and Debt on the Relationship Between Intellectual Capital and Firm Performance: A Developing Country Perspective</t>
  </si>
  <si>
    <t>Alataş, S.</t>
  </si>
  <si>
    <t>Alataş,  Sedat</t>
  </si>
  <si>
    <t>Laboratory for Climate Change Economics, HSE University, Moscow, Russian Federation</t>
  </si>
  <si>
    <t>Karpenko, V.</t>
  </si>
  <si>
    <t>Karpenko,  Valeriya</t>
  </si>
  <si>
    <t>2-s2.0-85216249267</t>
  </si>
  <si>
    <t>Moiseeva, D.V.</t>
  </si>
  <si>
    <t>Moiseeva,  Darya V.</t>
  </si>
  <si>
    <t>Financial Literacy Volunteers: Individual Choice in new Institutional Conditions</t>
  </si>
  <si>
    <t>Abduramanov, A.Y.</t>
  </si>
  <si>
    <t>Abduramanov,  Artem Y.</t>
  </si>
  <si>
    <t>Zagudalova, E.V.</t>
  </si>
  <si>
    <t>Zagudalova,  E. V.</t>
  </si>
  <si>
    <t>Rybakova, D.</t>
  </si>
  <si>
    <t>Rybakova,  Daria</t>
  </si>
  <si>
    <t>Mukhin, K.</t>
  </si>
  <si>
    <t>Mukhin,  Kirill Yu</t>
  </si>
  <si>
    <t>Grigorieva, S.A.</t>
  </si>
  <si>
    <t>Grigorieva,  Svetlana A.</t>
  </si>
  <si>
    <t>Bolkunov, D.S.</t>
  </si>
  <si>
    <t>Bolkunov,  Dmitry S.</t>
  </si>
  <si>
    <t>International Laboratory of Decision Choice and Analysis, HSE University, Moscow, Russian Federation</t>
  </si>
  <si>
    <t>2-s2.0-85152556330</t>
  </si>
  <si>
    <t>Siirilä, J.</t>
  </si>
  <si>
    <t>Siirilä,  Jani</t>
  </si>
  <si>
    <t>Haaga-Helia</t>
  </si>
  <si>
    <t>Haaga-Helia School of Vocational Teacher Education, Helsinki, Finland</t>
  </si>
  <si>
    <t>A pedagogical framework to promote sustainable financial literacy in competence-based vocational secondary education and training: The SuFi project case; Un marco pedagógico para promover la competencia financiera sostenible en la educación y formación profesional secundaria: El caso del proyecto SuFi</t>
  </si>
  <si>
    <t>2-s2.0-85034247873</t>
  </si>
  <si>
    <t>Çopur, Z.</t>
  </si>
  <si>
    <t>Çopur,  Zeynep</t>
  </si>
  <si>
    <t>761-770</t>
  </si>
  <si>
    <t>Hacettepe Üniversitesi</t>
  </si>
  <si>
    <t>Department of Family and Consumer Sciences, Hacettepe Üniversitesi, Ankara, Turkey</t>
  </si>
  <si>
    <t>Exploring the role of financial disclosure forms in mortgage type selection</t>
  </si>
  <si>
    <t>Özdemir, S.</t>
  </si>
  <si>
    <t>Özdemir,  Suat</t>
  </si>
  <si>
    <t>Department of Computer Engineering, Hacettepe Üniversitesi, Ankara, Turkey</t>
  </si>
  <si>
    <t>2-s2.0-85013041530</t>
  </si>
  <si>
    <t>Karan, M.B.</t>
  </si>
  <si>
    <t>Karan,  Mehmet Baha</t>
  </si>
  <si>
    <t>Department of Business Administration, Hacettepe Üniversitesi, Ankara, Turkey</t>
  </si>
  <si>
    <t>An Investigation on Early Voluntary Withdrawals from Individual Retirement Accounts: An Empirical Study on an Emerging Market</t>
  </si>
  <si>
    <t>2-s2.0-81455135739</t>
  </si>
  <si>
    <t>Financial Behaviors and Financial Well-Being of College Students: Evidence from a National Survey</t>
  </si>
  <si>
    <t>2-s2.0-85115149241</t>
  </si>
  <si>
    <t>Pehlivanli, R.</t>
  </si>
  <si>
    <t>Pehlivanli,  Ragip</t>
  </si>
  <si>
    <t>Hacettepe Üniversitesi, Ankara, Turkey</t>
  </si>
  <si>
    <t>Global issues in social sciences: Different perspectives - multidisciplinary approaches</t>
  </si>
  <si>
    <t>Yildiz, Y.</t>
  </si>
  <si>
    <t>Yildiz,  Yilmaz</t>
  </si>
  <si>
    <t>2-s2.0-85048741745</t>
  </si>
  <si>
    <t>Coşkuner Aktaş, S.</t>
  </si>
  <si>
    <t>Coşkuner Aktaş,  Selda</t>
  </si>
  <si>
    <t>The effects of personal financial knowledge on financial behavior</t>
  </si>
  <si>
    <t>2-s2.0-105015850964</t>
  </si>
  <si>
    <t>Başaran, S.</t>
  </si>
  <si>
    <t>Başaran,  Seher</t>
  </si>
  <si>
    <t>Fakültesi Hemşirelikte Yönetim Anabilim Dalı, Hacettepe Üniversitesi, Ankara, Turkey</t>
  </si>
  <si>
    <t>Where Do Nursing Students Compare to Health Science Undergraduate Students in Financial Literacy?; Hemşirelik Öğrencileri Finansal Okuryazarlıkta Sağlık Alanında Lisans Eğitimi Alan Öğrencilere Göre Nerede?*</t>
  </si>
  <si>
    <t>2-s2.0-84911978537</t>
  </si>
  <si>
    <t>Şener, A.</t>
  </si>
  <si>
    <t>Şener,  Arzu</t>
  </si>
  <si>
    <t>Visualizing financial success: Planning is key</t>
  </si>
  <si>
    <t>2-s2.0-85008335081</t>
  </si>
  <si>
    <t>Faculty of Economics and Administrative Sciences, Hacettepe Üniversitesi, Ankara, Turkey</t>
  </si>
  <si>
    <t>Do the financial behaviours of college students vary by their state's financial education policies?</t>
  </si>
  <si>
    <t>2-s2.0-85176727536</t>
  </si>
  <si>
    <t>Poulikidis, K.</t>
  </si>
  <si>
    <t>Poulikidis,  Kostantinos P.</t>
  </si>
  <si>
    <t>Hackensack Meridian School of Medicine</t>
  </si>
  <si>
    <t>Department of Surgery, Hackensack Meridian School of Medicine, Nutley, NJ, United States</t>
  </si>
  <si>
    <t>Personal Finance Wellness for New Attendings</t>
  </si>
  <si>
    <t>Bhora, F.Y.</t>
  </si>
  <si>
    <t>Bhora,  Faiz Yahya</t>
  </si>
  <si>
    <t>Martins, R.S.</t>
  </si>
  <si>
    <t>Martins,  Russell Seth</t>
  </si>
  <si>
    <t>Ahmad, I.</t>
  </si>
  <si>
    <t>Ahmad,  Iftikhar</t>
  </si>
  <si>
    <t>Hailey College of Banking &amp; Finance</t>
  </si>
  <si>
    <t>Hailey College of Banking &amp; Finance, Lahore, Punjab, Pakistan</t>
  </si>
  <si>
    <t>Sair, S.A.</t>
  </si>
  <si>
    <t>Sair,  Shrafat Ali</t>
  </si>
  <si>
    <t>Hailey College of Commerce</t>
  </si>
  <si>
    <t>Hailey College of Commerce, Lahore, Punjab, Pakistan</t>
  </si>
  <si>
    <t>2-s2.0-105013221405</t>
  </si>
  <si>
    <t>Aamir, M.</t>
  </si>
  <si>
    <t>Aamir,  Muhammad</t>
  </si>
  <si>
    <t>Unlocking the financial dilemma: Millennial Muslims and Islamic Financial Literacy</t>
  </si>
  <si>
    <t>Iqbal, M.S.</t>
  </si>
  <si>
    <t>Iqbal,  Muhammad Sabeeh</t>
  </si>
  <si>
    <t>Wangzhou, K.</t>
  </si>
  <si>
    <t>Wangzhou,  Kaixin</t>
  </si>
  <si>
    <t>Hainan Medical University</t>
  </si>
  <si>
    <t>School of Management, Hainan Medical University, Haikou, Hainan, China</t>
  </si>
  <si>
    <t>2-s2.0-85201754985</t>
  </si>
  <si>
    <t>Liu,  Xin</t>
  </si>
  <si>
    <t>Hainan University</t>
  </si>
  <si>
    <t>International Business School, Hainan University, Haikou, Hainan, China</t>
  </si>
  <si>
    <t>Unveiling the influencing mechanism underlying users’ adoption and recommend intentions of central bank digital currency: A behavioral reasoning theory perspective</t>
  </si>
  <si>
    <t>2-s2.0-85216733396</t>
  </si>
  <si>
    <t>Hu, S.</t>
  </si>
  <si>
    <t>Hu,  Siyang</t>
  </si>
  <si>
    <t>Hainan Vocational University of Science and Technology</t>
  </si>
  <si>
    <t>Hainan Vocational University of Science and Technology, Haikou, Hainan, China</t>
  </si>
  <si>
    <t>Digital economy, financial literacy, and financial risk-taking in rural households</t>
  </si>
  <si>
    <t>Nhan, N.T.T.</t>
  </si>
  <si>
    <t>Nhan,  Nguyen Thi Thanh</t>
  </si>
  <si>
    <t>Haiphong University</t>
  </si>
  <si>
    <t>Haiphong University, Haiphong, Kien An, Viet Nam</t>
  </si>
  <si>
    <t>2-s2.0-85159903012</t>
  </si>
  <si>
    <t>Roy, T.C.</t>
  </si>
  <si>
    <t>Roy,  Tutul Chandra</t>
  </si>
  <si>
    <t>Hajee Mohammad Danesh Science and Technology University</t>
  </si>
  <si>
    <t>Department of Mathematics, Hajee Mohammad Danesh Science and Technology University, Dinajpur, Bangladesh</t>
  </si>
  <si>
    <t>An Inventory Model with Price and Credit Installments-Dependent Demand</t>
  </si>
  <si>
    <t>Amin, A.</t>
  </si>
  <si>
    <t>Amin,  Al</t>
  </si>
  <si>
    <t>Siddiqa, A.</t>
  </si>
  <si>
    <t>Siddiqa,  Ayesha</t>
  </si>
  <si>
    <t>Hasan,  Md Rakibul</t>
  </si>
  <si>
    <t>Hajee Mohammad Danesh Science and Technology University (Bangladesh)
Hamad Bin Khalifa University (Qatar)</t>
  </si>
  <si>
    <t>Department of Mathematics, Hajee Mohammad Danesh Science and Technology University, Dinajpur, Bangladesh, Division of Engineering Management and Decision Sciences, Hamad Bin Khalifa University, College of Science and Engineering, Doha, Ad-Dawhah, Qatar</t>
  </si>
  <si>
    <t>2-s2.0-105012327666</t>
  </si>
  <si>
    <t>Aysan, A.F.</t>
  </si>
  <si>
    <t>Aysan,  Ahmet Faruk</t>
  </si>
  <si>
    <t>Hamad Bin Khalifa University</t>
  </si>
  <si>
    <t>Hamad Bin Khalifa University, Doha, Qatar</t>
  </si>
  <si>
    <t>Fusion of Blockchain and Islamic Fintech: Unlocking New Possibilities in SME Financing, Financial Well-Being, and Trade Financing</t>
  </si>
  <si>
    <t>2-s2.0-85191533454</t>
  </si>
  <si>
    <t>Ali, H.</t>
  </si>
  <si>
    <t>Ali,  Hassnian</t>
  </si>
  <si>
    <t>Hamad Bin Khalifa University, College of Islamic Studies, Doha, Ad-Dawhah, Qatar</t>
  </si>
  <si>
    <t>Islamic Microfinance: Landscape, Models and Future Prospects</t>
  </si>
  <si>
    <t>Aassouli, D.</t>
  </si>
  <si>
    <t>Aassouli,  Dalal</t>
  </si>
  <si>
    <t>Syarif, M.F.</t>
  </si>
  <si>
    <t>Syarif,  Muhammad Fazlurrahman</t>
  </si>
  <si>
    <t>Nezami, S.</t>
  </si>
  <si>
    <t>Nezami,  Sara</t>
  </si>
  <si>
    <t>Hamadan University of Medical Sciences (assuming "School of Pharmacy" is part of this institution)</t>
  </si>
  <si>
    <t>School of Pharmacy, Hamadan, Hamadan, Iran</t>
  </si>
  <si>
    <t>Rangchian, M.</t>
  </si>
  <si>
    <t>Rangchian,  Maryam</t>
  </si>
  <si>
    <t>Hamadan University of Medical Sciences (assuming School of Pharmacy is part of this university)</t>
  </si>
  <si>
    <t>Larki-Harchegani, A.</t>
  </si>
  <si>
    <t>Larki-Harchegani,  Amir</t>
  </si>
  <si>
    <t>Hamadan University of Medical Sciences (assuming that "School of Pharmacy" belongs to this institution)</t>
  </si>
  <si>
    <t>2-s2.0-85060273244</t>
  </si>
  <si>
    <t>Ahmad, H.</t>
  </si>
  <si>
    <t>Ahmad,  Habib</t>
  </si>
  <si>
    <t>Hamdard University</t>
  </si>
  <si>
    <t>Hamdard University Islamabad, Islamabad, Pakistan</t>
  </si>
  <si>
    <t>The role of a manager's intangible capabilities in resource acquisition and sustainable competitive performance</t>
  </si>
  <si>
    <t>2-s2.0-105006826614</t>
  </si>
  <si>
    <t>Thomas, R.</t>
  </si>
  <si>
    <t>Thomas,  Reece</t>
  </si>
  <si>
    <t>Hamline University</t>
  </si>
  <si>
    <t>Hamline University, Saint Paul, MN, United States</t>
  </si>
  <si>
    <t>Profit-and-Loss Disclaimers and Disclosures: Testing a Regulatory Framework for Multi-level Marketing</t>
  </si>
  <si>
    <t>Bosley, S.A.</t>
  </si>
  <si>
    <t>Bosley,  Stacie A.</t>
  </si>
  <si>
    <t>Greenman, S.</t>
  </si>
  <si>
    <t>Greenman,  Sarah J.</t>
  </si>
  <si>
    <t>2-s2.0-85210438148</t>
  </si>
  <si>
    <t>Oxendine, A.R.</t>
  </si>
  <si>
    <t>Oxendine,  Alina R.</t>
  </si>
  <si>
    <t>Department of Political Science, Hamline University, Saint Paul, MN, United States</t>
  </si>
  <si>
    <t>Financial Literacy, Economic Inequality, and Trust in Government</t>
  </si>
  <si>
    <t>Snyder, S.</t>
  </si>
  <si>
    <t>Snyder,  Samantha</t>
  </si>
  <si>
    <t>Maroney, G.M.</t>
  </si>
  <si>
    <t>Maroney,  George Matthew</t>
  </si>
  <si>
    <t>Choi, K.</t>
  </si>
  <si>
    <t>Choi,  Keunho</t>
  </si>
  <si>
    <t>Hanbat National University</t>
  </si>
  <si>
    <t>Department of Business Administration, Hanbat National University, Daejeon, South Korea</t>
  </si>
  <si>
    <t>Kim, G.</t>
  </si>
  <si>
    <t>Kim,  Gun-woo</t>
  </si>
  <si>
    <t>2-s2.0-85136399268</t>
  </si>
  <si>
    <t>Wang, K.</t>
  </si>
  <si>
    <t>Wang,  Kun</t>
  </si>
  <si>
    <t>Handan Polytechnic College</t>
  </si>
  <si>
    <t>Department of Management, Handan Polytechnic College, Handan, Hebei, China</t>
  </si>
  <si>
    <t>THE INFLUENCE OF FINANCIAL KNOWLEDGE ON FINANCIAL BEHAVIOR OF RURAL BREADWINNERS: THE MEDIATING EFFECT OF VALUE PERCEPTION</t>
  </si>
  <si>
    <t>2-s2.0-85114471690</t>
  </si>
  <si>
    <t>Rural breadwinners’ financial investment decision-making behavior in hebei province: The influence of financial knowledge, risk perception and social factors</t>
  </si>
  <si>
    <t>Bock, L.</t>
  </si>
  <si>
    <t>Bock,  Lennart</t>
  </si>
  <si>
    <t>Handelshochschule Leipzig</t>
  </si>
  <si>
    <t>Chair of Accounting and Auditing, Handelshochschule Leipzig, Leipzig, Sachsen, Germany</t>
  </si>
  <si>
    <t>Zülch, H.</t>
  </si>
  <si>
    <t>Zülch,  Henning</t>
  </si>
  <si>
    <t>Mölders, M.</t>
  </si>
  <si>
    <t>Mölders,  Marius</t>
  </si>
  <si>
    <t>2-s2.0-85126957144</t>
  </si>
  <si>
    <t>Carlsson Hauff, J.</t>
  </si>
  <si>
    <t>Carlsson Hauff,  Jeanette</t>
  </si>
  <si>
    <t>Handelshögskolan</t>
  </si>
  <si>
    <t>Handelshögskolan, Gothenburg, Vastra Gotaland, Sweden</t>
  </si>
  <si>
    <t>The impact of knowledge on labeling schemes promoting sustainable investing</t>
  </si>
  <si>
    <t>Carlsson Hauff, J.C.</t>
  </si>
  <si>
    <t>Department of Marketing, Handelshögskolan, Gothenburg, Vastra Gotaland, Sweden</t>
  </si>
  <si>
    <t>2-s2.0-84947065074</t>
  </si>
  <si>
    <t>Trust and risk-taking in a pension investment setting</t>
  </si>
  <si>
    <t>2-s2.0-84879891342</t>
  </si>
  <si>
    <t>Ohlsson, C.</t>
  </si>
  <si>
    <t>Ohlsson,  Claes S.</t>
  </si>
  <si>
    <t>The rhetoric of financial literacy</t>
  </si>
  <si>
    <t>2-s2.0-84946826363</t>
  </si>
  <si>
    <t>Dreber, A.</t>
  </si>
  <si>
    <t>Dreber,  Anna</t>
  </si>
  <si>
    <t>Handelshögskolan i Stockholm</t>
  </si>
  <si>
    <t>Department of Economics, Handelshögskolan i Stockholm, Stockholm, Stockholm, Sweden</t>
  </si>
  <si>
    <t>Gender, stock market participation and financial literacy</t>
  </si>
  <si>
    <t>Anderson, A.</t>
  </si>
  <si>
    <t>Anderson,  Anders</t>
  </si>
  <si>
    <t>Handelshögskolan i Stockholm, Stockholm, Stockholm, Sweden</t>
  </si>
  <si>
    <t>2-s2.0-73849137871</t>
  </si>
  <si>
    <t>Sodini, P.</t>
  </si>
  <si>
    <t>Sodini,  Paolo</t>
  </si>
  <si>
    <t>Department of Finance, Handelshögskolan i Stockholm, Stockholm, Stockholm, Sweden</t>
  </si>
  <si>
    <t>Measuring the financial sophistication of households</t>
  </si>
  <si>
    <t>2-s2.0-85049535235</t>
  </si>
  <si>
    <t>Furnham, A.</t>
  </si>
  <si>
    <t>Furnham,  Adrian F.</t>
  </si>
  <si>
    <t>Handelshøyskolen BI</t>
  </si>
  <si>
    <t>Handelshøyskolen BI, Oslo, Oslo, Norway</t>
  </si>
  <si>
    <t>A new money attitudes questionnaire</t>
  </si>
  <si>
    <t>2-s2.0-85142362236</t>
  </si>
  <si>
    <t>Money attitudes, financial capabilities, and impulsiveness as predictors of wealth accumulation</t>
  </si>
  <si>
    <t>2-s2.0-85105888701</t>
  </si>
  <si>
    <t>The personality disorders and money beliefs and behaviors</t>
  </si>
  <si>
    <t>2-s2.0-85197863611</t>
  </si>
  <si>
    <t>MONEY ATTITUDES, BUDGETING AND HABITS</t>
  </si>
  <si>
    <t>2-s2.0-85125089241</t>
  </si>
  <si>
    <t>Department of Leadership and Organisational Behaviour, Handelshøyskolen BI, Oslo, Oslo, Norway</t>
  </si>
  <si>
    <t>Spenders and Savers, Tightwads and Spendthrifts: Individual Correlates of Personal Ratings of Being a Spender or a Saver</t>
  </si>
  <si>
    <t>2-s2.0-85091727039</t>
  </si>
  <si>
    <t>Personality, ideology, and money attitudes as correlates of financial literacy and competence</t>
  </si>
  <si>
    <t>2-s2.0-85126816564</t>
  </si>
  <si>
    <t>Department of Leadership and Organizational Behaviour, Handelshøyskolen BI, Oslo, Oslo, Norway</t>
  </si>
  <si>
    <t>A facet measure of money madness: A preliminary analyses of a new questionnaire</t>
  </si>
  <si>
    <t>2-s2.0-85201275813</t>
  </si>
  <si>
    <t>Correlates of money attitudes among Portuguese people</t>
  </si>
  <si>
    <t>2-s2.0-85183524391</t>
  </si>
  <si>
    <t>Fu, C.</t>
  </si>
  <si>
    <t>Fu,  Changluan</t>
  </si>
  <si>
    <t>Hangzhou Normal University</t>
  </si>
  <si>
    <t>School of Economics, Hangzhou Normal University, Hangzhou, Zhejiang, China</t>
  </si>
  <si>
    <t>Can digital inclusive finance facilitate productive investment in rural households?–An empirical study based on the China Household Finance Survey</t>
  </si>
  <si>
    <t>Sun, X.</t>
  </si>
  <si>
    <t>Sun,  Xinyue</t>
  </si>
  <si>
    <t>2-s2.0-85133652390</t>
  </si>
  <si>
    <t>Zhang,  Xiangjing</t>
  </si>
  <si>
    <t>School of Public Health, Hangzhou Normal University, Hangzhou, Zhejiang, China</t>
  </si>
  <si>
    <t>Life Satisfaction of Rural-To-Urban Migrants: Exploring the Influence of Socio-Demographic and Urbanisation Features in China</t>
  </si>
  <si>
    <t>Yu, C.</t>
  </si>
  <si>
    <t>Yu,  Chenyang</t>
  </si>
  <si>
    <t>Zhou, W.</t>
  </si>
  <si>
    <t>Zhou,  Wusi</t>
  </si>
  <si>
    <t>Hangzhou Normal University
Fudan University</t>
  </si>
  <si>
    <t>School of Public Health, Hangzhou Normal University, Hangzhou, Zhejiang, China, Center for Population and Development Policy Studies, Fudan University, Shanghai, China</t>
  </si>
  <si>
    <t>2-s2.0-105005980982</t>
  </si>
  <si>
    <t>Zada, M.</t>
  </si>
  <si>
    <t>Zada,  Muhammad</t>
  </si>
  <si>
    <t>Hanjiang Normal University
Facultad de Administración y Negocios</t>
  </si>
  <si>
    <t>School of Economics and Management, Hanjiang Normal University, Shiyan, Hubei, China, Facultad de Administración y Negocios, Universidad Autónoma de Chile, Temuco, AR, Chile</t>
  </si>
  <si>
    <t>Empowering Small to Medium-Sized Forest Enterprises: Unveiling the Impact of Financial Literacy and Entrepreneur Knowledge on Sustainable Development in Developing Countries</t>
  </si>
  <si>
    <t>2-s2.0-85188835797</t>
  </si>
  <si>
    <t>Grym, J.</t>
  </si>
  <si>
    <t>Grym,  Jori</t>
  </si>
  <si>
    <t>Hanken - Svenska handelshögskolan</t>
  </si>
  <si>
    <t>Department of Marketing, Hanken - Svenska handelshögskolan, Helsinki, Uusimaa, Finland</t>
  </si>
  <si>
    <t>A Crime by Any Other Name: Gender Differences in Moral Reasoning When Judging the Tax Evasion of Cryptocurrency Traders</t>
  </si>
  <si>
    <t>Aspara, J.</t>
  </si>
  <si>
    <t>Aspara,  Jaakko</t>
  </si>
  <si>
    <t>Hanken School of Economics
LUISS University</t>
  </si>
  <si>
    <t>Department of Marketing, Hanken - Svenska handelshögskolan, Helsinki, Uusimaa, Finland, Department of Business and Management, LUISS University, Rome, Italy</t>
  </si>
  <si>
    <t>2-s2.0-85062651314</t>
  </si>
  <si>
    <t>Kim,  Misu</t>
  </si>
  <si>
    <t>Hankuk University of Foreign Studies</t>
  </si>
  <si>
    <t>Institute of Indian Studies, Hankuk University of Foreign Studies, Seoul, South Korea</t>
  </si>
  <si>
    <t>Credit constraints in the development of India’s Micro, Small and Medium Enterprises (MSMEs)</t>
  </si>
  <si>
    <t>Hübler, O.</t>
  </si>
  <si>
    <t>Hübler,  Olaf</t>
  </si>
  <si>
    <t>Hannover (University not specified in given text)</t>
  </si>
  <si>
    <t>Wirtschaftswissenschaftlichen Fakultät, Hannover, Niedersachsen, Germany</t>
  </si>
  <si>
    <t>2-s2.0-105005224153</t>
  </si>
  <si>
    <t>Nguyen, C.L.</t>
  </si>
  <si>
    <t>Nguyen,  Chi Linh</t>
  </si>
  <si>
    <t>Hanoi University</t>
  </si>
  <si>
    <t>Hanoi University, Hanoi, Hanoi, Viet Nam</t>
  </si>
  <si>
    <t>Teacher moonlighting in Vietnam and the relationship with salary and satisfaction</t>
  </si>
  <si>
    <t>2-s2.0-85219192476</t>
  </si>
  <si>
    <t>Dang, C.N.</t>
  </si>
  <si>
    <t>Dang,  Cham Ngoc</t>
  </si>
  <si>
    <t>Hanoi University of Industry</t>
  </si>
  <si>
    <t>Hanoi University of Industry, Hanoi, Viet Nam</t>
  </si>
  <si>
    <t>Factors Affecting Credit Card Usage Behavior Among Hanoi Students: The Mediating Role of Impulsive Buying Behavior</t>
  </si>
  <si>
    <t>Le, A.P.</t>
  </si>
  <si>
    <t>Le,  Anh Phuong</t>
  </si>
  <si>
    <t>Ngo, Q.V.</t>
  </si>
  <si>
    <t>Ngo,  Quangvan</t>
  </si>
  <si>
    <t>2-s2.0-85101521504</t>
  </si>
  <si>
    <t>Ngo, V.Q.</t>
  </si>
  <si>
    <t>Ngo,  Vanquang</t>
  </si>
  <si>
    <t>Faculty of Business Management, Hanoi University of Industry, Hanoi, Viet Nam</t>
  </si>
  <si>
    <t>Factors determining upland farmers' participation in non-timber forest product value chains for sustainable poverty reduction in Vietnam</t>
  </si>
  <si>
    <t>Tran, A.T.L.</t>
  </si>
  <si>
    <t>Tran,  Anh Thi Lan</t>
  </si>
  <si>
    <t>Nhu, Y.T.H.</t>
  </si>
  <si>
    <t>Nhu,  Yen Nguyen Ngoc</t>
  </si>
  <si>
    <t>Nguyen, H.T.K.</t>
  </si>
  <si>
    <t>Nguyen,  Hoa Thi Khanh</t>
  </si>
  <si>
    <t>Huong, H.D.</t>
  </si>
  <si>
    <t>Huong,  Hoang Dinh</t>
  </si>
  <si>
    <t>Hanoi University of Natural Resources and Environment</t>
  </si>
  <si>
    <t>Hanoi University of Natural Resources and Environment, Hanoi, Viet Nam</t>
  </si>
  <si>
    <t>Pham Huy, H.</t>
  </si>
  <si>
    <t>Pham Huy,  Hung</t>
  </si>
  <si>
    <t>Hung, P.H.</t>
  </si>
  <si>
    <t>Hung,  Phamhuy</t>
  </si>
  <si>
    <t>Faculty of Economics, Hanoi University of Natural Resources and Environment, Hanoi, Viet Nam</t>
  </si>
  <si>
    <t>Nguyen, N.D.</t>
  </si>
  <si>
    <t>Nguyen,  Tue Dang</t>
  </si>
  <si>
    <t>Hanoi University of Science and Technology</t>
  </si>
  <si>
    <t>Hanoi University of Science and Technology, Hanoi, Viet Nam</t>
  </si>
  <si>
    <t>Doan, A.H.</t>
  </si>
  <si>
    <t>Doan,  Anh Hai</t>
  </si>
  <si>
    <t>Hanoi University of Science and Technology (assuming School of Economics and Management is a part of it) or NA if incorrect.</t>
  </si>
  <si>
    <t>School of Economics and Management, Hanoi, Viet Nam</t>
  </si>
  <si>
    <t>2-s2.0-79957959761</t>
  </si>
  <si>
    <t>Hanover</t>
  </si>
  <si>
    <t>Faculty of Arts and Sciences, Hanover, NH, United States, National Bureau of Economic Research, Cambridge, MA, United States, Rijksuniversiteit Groningen, Groningen, Groningen, Netherlands</t>
  </si>
  <si>
    <t>Financial literacy and stock market participation</t>
  </si>
  <si>
    <t>Alessie, R.J.M.</t>
  </si>
  <si>
    <t>Alessie,  Rob J.M.</t>
  </si>
  <si>
    <t>Faculty of Arts and Sciences, Hanover, NH, United States, Tinbergen Institute - TI, Rotterdam, Zuid-Holland, Netherlands,</t>
  </si>
  <si>
    <t>2-s2.0-44949145244</t>
  </si>
  <si>
    <t>Faculty of Arts and Sciences, Hanover, NH, United States</t>
  </si>
  <si>
    <t>Planning and financial literacy: How do women fare?</t>
  </si>
  <si>
    <t>2-s2.0-84863186529</t>
  </si>
  <si>
    <t>Tabatabai, N.</t>
  </si>
  <si>
    <t>Tabatabai,  Nahid</t>
  </si>
  <si>
    <t>Financial knowledge and financial literacy at the household level</t>
  </si>
  <si>
    <t>2-s2.0-33847049934</t>
  </si>
  <si>
    <t>Faculty of Arts and Sciences, Hanover, NH, United States, National Bureau of Economic Research, Cambridge, MA, United States</t>
  </si>
  <si>
    <t>Baby Boomer retirement security: The roles of planning, financial literacy, and housing wealth</t>
  </si>
  <si>
    <t>Gustman, A.L.</t>
  </si>
  <si>
    <t>Gustman,  Alan L.</t>
  </si>
  <si>
    <t>2-s2.0-85159216223</t>
  </si>
  <si>
    <t>Saini, S.</t>
  </si>
  <si>
    <t>Saini,  Shallu</t>
  </si>
  <si>
    <t>Hansraj College</t>
  </si>
  <si>
    <t>Department of Commerce, Hansraj College, New Delhi, India</t>
  </si>
  <si>
    <t>The Relationship Between Financial Knowledge, Investment Strategy and Satisfaction From Pension Schemes: Evidence From India</t>
  </si>
  <si>
    <t>Yadav,  Ashutosh</t>
  </si>
  <si>
    <t>Yadav, D.</t>
  </si>
  <si>
    <t>Yadav,  Deepshikha</t>
  </si>
  <si>
    <t>2-s2.0-85132703430</t>
  </si>
  <si>
    <t>Kang, H.-G.</t>
  </si>
  <si>
    <t>Kang,  Hyounggoo</t>
  </si>
  <si>
    <t>Hanyang University</t>
  </si>
  <si>
    <t>Department of Finance, Hanyang University, Seoul, South Korea</t>
  </si>
  <si>
    <t>Early Financial Education, Financial Literacy, and Gender Equity in Finance*</t>
  </si>
  <si>
    <t>Chung, H.</t>
  </si>
  <si>
    <t>Chung,  Heesun</t>
  </si>
  <si>
    <t>Hanyang University Business School, Seoul, South Korea</t>
  </si>
  <si>
    <t>2-s2.0-85211326158</t>
  </si>
  <si>
    <t>Park, H.</t>
  </si>
  <si>
    <t>Park,  Haemin</t>
  </si>
  <si>
    <t>What Information Do Investors Care About? Evidence in the Korean Mutual Fund Market</t>
  </si>
  <si>
    <t>Jang, G.-Y.</t>
  </si>
  <si>
    <t>Jang,  Ga-young</t>
  </si>
  <si>
    <t>2-s2.0-105001145682</t>
  </si>
  <si>
    <t>Lee, C.W.</t>
  </si>
  <si>
    <t>Lee,  Chang Won</t>
  </si>
  <si>
    <t>Is Digital Literacy a Moderator Variable in the Relationship Between Financial Literacy, Financial Inclusion, and Financial Well-Being in the Ecuadorian Context?</t>
  </si>
  <si>
    <t>2-s2.0-85100595873</t>
  </si>
  <si>
    <t>Lee, Y.</t>
  </si>
  <si>
    <t>Lee,  Yunsoo</t>
  </si>
  <si>
    <t>Hanyang University, Seoul, South Korea</t>
  </si>
  <si>
    <t>A Meta-Analytic Review of the Relationship Between Learning Organization and Organizational Performance and Employee Attitudes: Using the Dimensions of Learning Organization Questionnaire</t>
  </si>
  <si>
    <t>Tan, P.</t>
  </si>
  <si>
    <t>Tan,  Pearleen</t>
  </si>
  <si>
    <t>2-s2.0-105007443905</t>
  </si>
  <si>
    <t>Hao, Y.</t>
  </si>
  <si>
    <t>Hao,  Yuesui</t>
  </si>
  <si>
    <t>Department of International Trade, Hanyang University, Seoul, South Korea</t>
  </si>
  <si>
    <t>Pension system reform, financial security, and the well-being of the elderly population: An analysis based on CSS data</t>
  </si>
  <si>
    <t>2-s2.0-85069898941</t>
  </si>
  <si>
    <t>Kumar,  Rohit Vishal</t>
  </si>
  <si>
    <t>Happy Valley Business School</t>
  </si>
  <si>
    <t>Happy Valley Business School, Coimbatore, India</t>
  </si>
  <si>
    <t>Assessing financial literacy levels of banking and IT/ITes employees</t>
  </si>
  <si>
    <t>Shanmugha Priya, P.</t>
  </si>
  <si>
    <t>Shanmugha Priya,  P.</t>
  </si>
  <si>
    <t>Shanmugha Priya, P.S.</t>
  </si>
  <si>
    <t>2-s2.0-85143325897</t>
  </si>
  <si>
    <t>Aweke, C.S.</t>
  </si>
  <si>
    <t>Aweke,  Chanyalew Seyoum</t>
  </si>
  <si>
    <t>Haramaya University</t>
  </si>
  <si>
    <t>School of Rural Development and Agricultural Innovation, Haramaya University, Dire Dawa, Ethiopia</t>
  </si>
  <si>
    <t>A review of the socio-ecological and institutional contexts for youth livelihood transformation in Miesso Woreda, Eastern Ethiopia</t>
  </si>
  <si>
    <t>Kurtu, M.</t>
  </si>
  <si>
    <t>Kurtu,  Mohammed Yusuf</t>
  </si>
  <si>
    <t>Haramaya University, Dire Dawa, Ethiopia</t>
  </si>
  <si>
    <t>Endris, G.S.</t>
  </si>
  <si>
    <t>Endris,  Getachew Shambel</t>
  </si>
  <si>
    <t>Ibrahim, A.M.</t>
  </si>
  <si>
    <t>Ibrahim,  Abdulmuen Mohammed</t>
  </si>
  <si>
    <t>2-s2.0-85175624221</t>
  </si>
  <si>
    <t>Sisay, K.</t>
  </si>
  <si>
    <t>Sisay,  Kindineh</t>
  </si>
  <si>
    <t>School of Agricultural Economics and Agribusiness, Haramaya University, Dire Dawa, Ethiopia</t>
  </si>
  <si>
    <t>Rural households saving status and its determinant factors: Insight from southwest region of Ethiopia</t>
  </si>
  <si>
    <t>Wordofa, M.G.</t>
  </si>
  <si>
    <t>Wordofa,  Muluken Gezahegn</t>
  </si>
  <si>
    <t>Hussien, J.W.</t>
  </si>
  <si>
    <t>Hussien,  Jeylan Wolyie</t>
  </si>
  <si>
    <t>College of Social Sciences and Humanities, Haramaya University, Dire Dawa, Ethiopia</t>
  </si>
  <si>
    <t>Sebsibe, K.</t>
  </si>
  <si>
    <t>Sebsibe,  Kidesena</t>
  </si>
  <si>
    <t>Moges, D.K.</t>
  </si>
  <si>
    <t>Moges,  Dereje Kifle</t>
  </si>
  <si>
    <t>Kadiro, K.</t>
  </si>
  <si>
    <t>Kadiro,  Kadija</t>
  </si>
  <si>
    <t>2-s2.0-105017028985</t>
  </si>
  <si>
    <t>Mengesha, G.</t>
  </si>
  <si>
    <t>Mengesha,  Gezehagn</t>
  </si>
  <si>
    <t>College of Health and Medicine, Haramaya University, Dire Dawa, Ethiopia</t>
  </si>
  <si>
    <t>The role of social norms in shaping trust and economic behavior in the Ethiopian financial institutions</t>
  </si>
  <si>
    <t>Sileshi, M.</t>
  </si>
  <si>
    <t>Sileshi,  Million</t>
  </si>
  <si>
    <t>Hassen, J.Y.</t>
  </si>
  <si>
    <t>Hassen,  Jemal Yousuf</t>
  </si>
  <si>
    <t>Tarigan, S.T.</t>
  </si>
  <si>
    <t>Tarigan,  Samuel Teguh</t>
  </si>
  <si>
    <t>Harapan Bangsa Ilmu Ekonomi</t>
  </si>
  <si>
    <t>Sekolah Tinggi Ilmu Ekonomi Harapan Bangsa, Bandung, Indonesia</t>
  </si>
  <si>
    <t>2-s2.0-85208610862</t>
  </si>
  <si>
    <t>Liu,  Jiankun</t>
  </si>
  <si>
    <t>Harbin Engineering University</t>
  </si>
  <si>
    <t>Department of Sociology, Harbin Engineering University, Harbin, Heilongjiang, China</t>
  </si>
  <si>
    <t>Migration experience and risky financial assets investments of county households: evidence from China</t>
  </si>
  <si>
    <t>Erokhin, V.</t>
  </si>
  <si>
    <t>Erokhin,  Vasilii</t>
  </si>
  <si>
    <t>School of Economics and Management, Harbin Engineering University, Harbin, Heilongjiang, China</t>
  </si>
  <si>
    <t>2-s2.0-85149234404</t>
  </si>
  <si>
    <t>Financial Literacy and Credit Accessibility of Rice Farmers in Pakistan: Analysis for Central Punjab and Khyber Pakhtunkhwa Regions</t>
  </si>
  <si>
    <t>2-s2.0-105004691031</t>
  </si>
  <si>
    <t>College of Humanities and Social Sciences, Harbin Engineering University, Harbin, Heilongjiang, China</t>
  </si>
  <si>
    <t>Natural disaster experiences, resilience resources, and household risky financial market participation: Evidence from China</t>
  </si>
  <si>
    <t>Liu, J.-K.</t>
  </si>
  <si>
    <t>2-s2.0-85056614584</t>
  </si>
  <si>
    <t>Ping, H.D.</t>
  </si>
  <si>
    <t>Ping,  Handong</t>
  </si>
  <si>
    <t>Harbin Institute of Technology</t>
  </si>
  <si>
    <t>Harbin Institute of Technology, Harbin, Heilongjiang, China</t>
  </si>
  <si>
    <t>Use of technology and SME managers' financial literacy in developing economies</t>
  </si>
  <si>
    <t>2-s2.0-85049538067</t>
  </si>
  <si>
    <t>Department of Accounting, Harbin Institute of Technology, Harbin, Heilongjiang, China</t>
  </si>
  <si>
    <t>Use of technology and financial literacy on SMEs practices and performance in developing economies</t>
  </si>
  <si>
    <t>Mabula, J.B.</t>
  </si>
  <si>
    <t>Mabula,  Juma Buhimila</t>
  </si>
  <si>
    <t>Department of Business Administration, Harbin Institute of Technology, Harbin, Heilongjiang, China</t>
  </si>
  <si>
    <t>2-s2.0-85061427963</t>
  </si>
  <si>
    <t>Financial literacy of SME managers' on access to finance and performance: The mediating role of financial service utilization</t>
  </si>
  <si>
    <t>Yang, J.</t>
  </si>
  <si>
    <t>Yang,  Jinpeng</t>
  </si>
  <si>
    <t>School of Management, Harbin Institute of Technology, Harbin, Heilongjiang, China</t>
  </si>
  <si>
    <t>2-s2.0-84903519292</t>
  </si>
  <si>
    <t>Fu, W.</t>
  </si>
  <si>
    <t>Fu,  Wenqi</t>
  </si>
  <si>
    <t>Harbin Medical University</t>
  </si>
  <si>
    <t>Department of Social Medicine, Harbin Medical University, Harbin, Heilongjiang, China, Modern Health Management Technique Development and Application Laboratory, Harbin Medical University, Harbin, Heilongjiang, China</t>
  </si>
  <si>
    <t>Identifying determinants of socioeconomic inequality in health service utilization among patients with chronic non-communicable diseases in China</t>
  </si>
  <si>
    <t>Li,  Ye</t>
  </si>
  <si>
    <t>Xie, X.</t>
  </si>
  <si>
    <t>Xie,  Xin</t>
  </si>
  <si>
    <t>Department of Social Medicine, Harbin Medical University, Harbin, Heilongjiang, China, School of Humanities and Social Sciences, Harbin Medical University, Harbin, Heilongjiang, China, Modern Health Management Technique Development and Application Laboratory, Harbin Medical University, Harbin, Heilongjiang, China</t>
  </si>
  <si>
    <t>Liu,  Guoxiang</t>
  </si>
  <si>
    <t>Kang, Z.</t>
  </si>
  <si>
    <t>Kang,  Zheng</t>
  </si>
  <si>
    <t>Hao,  Yanhua</t>
  </si>
  <si>
    <t>Yin, H.</t>
  </si>
  <si>
    <t>Yin,  Hui</t>
  </si>
  <si>
    <t>Ning, N.</t>
  </si>
  <si>
    <t>Ning,  Ning</t>
  </si>
  <si>
    <t>Wu, Q.</t>
  </si>
  <si>
    <t>Wu,  Qunhong</t>
  </si>
  <si>
    <t>He, C.</t>
  </si>
  <si>
    <t>He,  Changzhi</t>
  </si>
  <si>
    <t>Department of Social Medicine, Harbin Medical University, Harbin, Heilongjiang, China</t>
  </si>
  <si>
    <t>2-s2.0-105007142253</t>
  </si>
  <si>
    <t>Wang,  Chuang</t>
  </si>
  <si>
    <t>Harbin Normal University</t>
  </si>
  <si>
    <t>School of History and Culture, Harbin Normal University, Harbin, Heilongjiang, China</t>
  </si>
  <si>
    <t>Financial literacy and resilience in IoT-driven sustainable development using fuzzy cognitive algorithms</t>
  </si>
  <si>
    <t>2-s2.0-80155158928</t>
  </si>
  <si>
    <t>Jin, X.</t>
  </si>
  <si>
    <t>Jin,  Xiangxin</t>
  </si>
  <si>
    <t>Harbin University of Commerce</t>
  </si>
  <si>
    <t>School of Finance, Harbin University of Commerce, Harbin, Heilongjiang, China</t>
  </si>
  <si>
    <t>On analysis of the development of Chinese regional economy and countermeasures</t>
  </si>
  <si>
    <t>2-s2.0-84891526438</t>
  </si>
  <si>
    <t>Guo, X.Y.</t>
  </si>
  <si>
    <t>Guo,  Xiaoyu</t>
  </si>
  <si>
    <t>School of Finance and Public Management, Harbin University of Commerce, Harbin, Heilongjiang, China</t>
  </si>
  <si>
    <t>Data envelopment analysis(DEA) in the education expenditure performance evaluation</t>
  </si>
  <si>
    <t>Zhang,  Shuo</t>
  </si>
  <si>
    <t>2-s2.0-85107263325</t>
  </si>
  <si>
    <t>Blommaert, T.</t>
  </si>
  <si>
    <t>Blommaert,  Thomas</t>
  </si>
  <si>
    <t>Harmoney (NA if no university is present)</t>
  </si>
  <si>
    <t>Harmoney, Ghent, Belgium</t>
  </si>
  <si>
    <t>Harmoney: Semantics for fintech</t>
  </si>
  <si>
    <t>van Maele, T.</t>
  </si>
  <si>
    <t>van Maele,  Thomas</t>
  </si>
  <si>
    <t>Coppens, S.</t>
  </si>
  <si>
    <t>Coppens,  Stijn</t>
  </si>
  <si>
    <t>Barut, A.</t>
  </si>
  <si>
    <t>Barut,  Abdulkadir</t>
  </si>
  <si>
    <t>Harran Üniversitesi</t>
  </si>
  <si>
    <t>Department of Accounting and Tax Applications, Harran Üniversitesi, Sanliurfa, Turkey</t>
  </si>
  <si>
    <t>2-s2.0-85052474256</t>
  </si>
  <si>
    <t>LIEBOWÌTZ, J.</t>
  </si>
  <si>
    <t>LIEBOWÌTZ,  Jay</t>
  </si>
  <si>
    <t>480</t>
  </si>
  <si>
    <t>Harrisburg University of Science and Technology</t>
  </si>
  <si>
    <t>Harrisburg University of Science and Technology, Harrisburg, PA, United States</t>
  </si>
  <si>
    <t>Financial literacy education at harrisburg university of science and technology: A case study</t>
  </si>
  <si>
    <t>2-s2.0-85075678217</t>
  </si>
  <si>
    <t>Lu, J.</t>
  </si>
  <si>
    <t>Lu,  Jialing</t>
  </si>
  <si>
    <t>Financial Knowledge, Confidence, Credit Use, and Financial Satisfaction</t>
  </si>
  <si>
    <t>2-s2.0-85052450430</t>
  </si>
  <si>
    <t>Financial Literacy Education: Addressing Student, Business, and Government Needs</t>
  </si>
  <si>
    <t>2-s2.0-0034537097</t>
  </si>
  <si>
    <t>Norberg-Bohm, V.</t>
  </si>
  <si>
    <t>Norberg-Bohm,  Vicki</t>
  </si>
  <si>
    <t>Harvard (Assuming John F. Kennedy School of Government is a part of Harvard University)</t>
  </si>
  <si>
    <t>John F. Kennedy School of Government, Cambridge, MA, United States</t>
  </si>
  <si>
    <t>Creating Incentives for Environmentally Enhancing Technological Change: Lessons from 30 Years of U.S. Energy Technology Policy</t>
  </si>
  <si>
    <t>Madrian, B.C.</t>
  </si>
  <si>
    <t>Madrian,  Brigitte C.</t>
  </si>
  <si>
    <t>Harvard (as JFK School of Government is part of Harvard University)</t>
  </si>
  <si>
    <t>National Bureau of Economic Research, Cambridge, MA, United States, John F. Kennedy School of Government, Cambridge, MA, United States</t>
  </si>
  <si>
    <t>Levinger, B.</t>
  </si>
  <si>
    <t>Levinger,  Benjamin</t>
  </si>
  <si>
    <t>Harvard (as John F. Kennedy School of Government is part of Harvard University)</t>
  </si>
  <si>
    <t>2-s2.0-84919513625</t>
  </si>
  <si>
    <t>Madrian, B.</t>
  </si>
  <si>
    <t>Harvard (assuming John F. Kennedy School of Government is a part of Harvard University)</t>
  </si>
  <si>
    <t>Redefining retirement: How will boomers fare?</t>
  </si>
  <si>
    <t>2-s2.0-81255170040</t>
  </si>
  <si>
    <t>Sampson, T.</t>
  </si>
  <si>
    <t>Sampson,  Thomas</t>
  </si>
  <si>
    <t>Harvard Business School</t>
  </si>
  <si>
    <t>Harvard Business School, Boston, MA, United States</t>
  </si>
  <si>
    <t>Prices or Knowledge? What Drives Demand for Financial Services in Emerging Markets?</t>
  </si>
  <si>
    <t>2-s2.0-85152898112</t>
  </si>
  <si>
    <t>Yang,  Hanbin</t>
  </si>
  <si>
    <t>What Determines Consumer Financial Distress? Place- and Person-Based Factors</t>
  </si>
  <si>
    <t>2-s2.0-82955242540</t>
  </si>
  <si>
    <t>Cole, S.</t>
  </si>
  <si>
    <t>Cole,  Shawn A.</t>
  </si>
  <si>
    <t>Department of Business Administration, Harvard Business School, Boston, MA, United States, Poverty Action Lab., Bureau for Research and Economic Analysis of Development, Cambridge, MA, United States</t>
  </si>
  <si>
    <t>Marketing complex financial products in emerging markets: Evidence from rainfall insurance in India</t>
  </si>
  <si>
    <t>Zia, B.</t>
  </si>
  <si>
    <t>Zia,  Bilal H.</t>
  </si>
  <si>
    <t>2-s2.0-84983505501</t>
  </si>
  <si>
    <t>High school curriculum and financial outcomes: The impact of mandated personal finance and mathematics courses</t>
  </si>
  <si>
    <t>2-s2.0-85058091106</t>
  </si>
  <si>
    <t>The ABCs of financial education: Experimental evidence on attitudes, behavior, and cognitive biases</t>
  </si>
  <si>
    <t>2-s2.0-84889034939</t>
  </si>
  <si>
    <t>Jones, R.N.</t>
  </si>
  <si>
    <t>Jones,  Richard N.</t>
  </si>
  <si>
    <t>Harvard Medical School</t>
  </si>
  <si>
    <t>Hebrew SeniorLife, Harvard Medical School, Boston, MA, United States</t>
  </si>
  <si>
    <t>Methodology for developing quality indicators for the care of older people in the Emergency Department</t>
  </si>
  <si>
    <t>2-s2.0-85205905625</t>
  </si>
  <si>
    <t>Woolley, P.A.</t>
  </si>
  <si>
    <t>Woolley,  Parker A.</t>
  </si>
  <si>
    <t>Department of Anesthesiology, Harvard Medical School, Boston, MA, United States</t>
  </si>
  <si>
    <t>Integrating a Personal Finance Workshop to Enhance Financial Literacy Among Senior Medical Students: A Single Institution’s Experience</t>
  </si>
  <si>
    <t>2-s2.0-85078615572</t>
  </si>
  <si>
    <t>Weziak–Bialowolska, D.</t>
  </si>
  <si>
    <t>Weziak–Bialowolska,  Dorota</t>
  </si>
  <si>
    <t>Harvard T.H. Chan School of Public Health</t>
  </si>
  <si>
    <t>Sustainability and Health Initiative (SHINE), Harvard T.H. Chan School of Public Health, Boston, MA, United States</t>
  </si>
  <si>
    <t>Consumer debt attitudes: The role of gender, debt knowledge and skills</t>
  </si>
  <si>
    <t>2-s2.0-85099934956</t>
  </si>
  <si>
    <t>Department of Environmental Health, Harvard T.H. Chan School of Public Health, Boston, MA, United States</t>
  </si>
  <si>
    <t>Consumer financial literacy and the efficiency of mortgage-related decisions: New evidence from the Panel Study of Income dynamics</t>
  </si>
  <si>
    <t>2-s2.0-85107377798</t>
  </si>
  <si>
    <t>McNeely, E.</t>
  </si>
  <si>
    <t>McNeely,  Eileen</t>
  </si>
  <si>
    <t>The role of financial conditions for physical and mental health. Evidence from a longitudinal survey and insurance claims data</t>
  </si>
  <si>
    <t>2-s2.0-85088704135</t>
  </si>
  <si>
    <t>Financial management, division of financial management power and financial literacy in the family context – evidence from relationship partner dyads</t>
  </si>
  <si>
    <t>2-s2.0-105015098799</t>
  </si>
  <si>
    <t>Kubzansky, L.D.</t>
  </si>
  <si>
    <t>Kubzansky,  Laura Diane</t>
  </si>
  <si>
    <t>Department of Social and Behavioral Sciences, Harvard T.H. Chan School of Public Health, Boston, MA, United States</t>
  </si>
  <si>
    <t>Broken Ties: Black Americans’ Diminished Return of Socioeconomic Status on Subjective Well-being</t>
  </si>
  <si>
    <t>Bialowolski, P.</t>
  </si>
  <si>
    <t>Bialowolski,  Piotr T.</t>
  </si>
  <si>
    <t>Harvard T.H. Chan School of Public Health (First match)
WSB University (Second match)
NA (No university found in the third or fourth department affiliation)</t>
  </si>
  <si>
    <t>Department of Environmental Health, Harvard T.H. Chan School of Public Health, Boston, MA, United States, Department of Management, WSB University, Dabrowa Gornicza, Dabrowa Gornicza, Silesian, Poland</t>
  </si>
  <si>
    <t>Harvard T.H. Chan School of Public Health (Main university name extracted from the provided text)
WSB University (Secondary university name extracted from the provided text)
NA (Not applicable as no university was found in the second affiliation entry without a specific department mention)</t>
  </si>
  <si>
    <t>2-s2.0-85088695571</t>
  </si>
  <si>
    <t>Harvard T.H. Chan School of Public Health (or just Harvard if context allows)</t>
  </si>
  <si>
    <t>Research Associate, Harvard T.H. Chan School of Public Health, Boston, MA, United States, Department of Management, WSB University, Dabrowa Gornicza, Dabrowa Gornicza, Silesian, Poland</t>
  </si>
  <si>
    <t>Decomposition of the Financial Capability Construct: A Structural Model of Debt Knowledge, Skills, Confidence, Attitudes, and Behavior</t>
  </si>
  <si>
    <t>2-s2.0-105003254388</t>
  </si>
  <si>
    <t>Harvard University</t>
  </si>
  <si>
    <t>Human Flourishing Program, Harvard University, Cambridge, MA, United States, Department of Quantitative Methods and Information Technology, Kozminski University, Warsaw, MA, Poland</t>
  </si>
  <si>
    <t>Financially literate consumers and their credit portfolios: longitudinal evidence from PSID data</t>
  </si>
  <si>
    <t>Voegeli, E.N.</t>
  </si>
  <si>
    <t>Voegeli,  Elyse N.</t>
  </si>
  <si>
    <t>4</t>
  </si>
  <si>
    <t>Harvard University, Cambridge, MA, United States</t>
  </si>
  <si>
    <t>2-s2.0-85173018799</t>
  </si>
  <si>
    <t>Department of Economics, Kozminski University, Warsaw, MA, Poland, Human Flourishing Program, Harvard University, Cambridge, MA, United States</t>
  </si>
  <si>
    <t>National Culture and Financial Capability: A Global Perspective</t>
  </si>
  <si>
    <t>Lee, M.T.</t>
  </si>
  <si>
    <t>Lee,  Matthew T.</t>
  </si>
  <si>
    <t>Human Flourishing Program, Harvard University, Cambridge, MA, United States</t>
  </si>
  <si>
    <t>Curto, V.</t>
  </si>
  <si>
    <t>Curto,  Vilsa E.</t>
  </si>
  <si>
    <t>Education Innovation Laboratory, Harvard University, Cambridge, MA, United States</t>
  </si>
  <si>
    <t>Feldman, J.M.</t>
  </si>
  <si>
    <t>Feldman,  Justin Michael</t>
  </si>
  <si>
    <t>Harvard Center for Population and Development Studies, Cambridge, MA, United States, Department of Social and Behavioral Sciences, Harvard T.H. Chan School of Public Health, Boston, MA, United States, Department of Population Health, NYU Grossman School of Medicine, New York, NY, United States</t>
  </si>
  <si>
    <t>Chen,  Ying</t>
  </si>
  <si>
    <t>Human Flourishing Program, Harvard University, Cambridge, MA, United States, Department of Epidemiology, Harvard T.H. Chan School of Public Health, Boston, MA, United States</t>
  </si>
  <si>
    <t>2-s2.0-85159881320</t>
  </si>
  <si>
    <t>Sergi, B.S.</t>
  </si>
  <si>
    <t>Sergi,  Bruno S.</t>
  </si>
  <si>
    <t>Harvard University, Cambridge, MA, United States, Università degli Studi di Messina, Messina, ME, Italy</t>
  </si>
  <si>
    <t>Advanced Climate-Smart Technology as the Basis for the Activities of Green Entrepreneurship in the Digital Economy Markets</t>
  </si>
  <si>
    <t>2-s2.0-85038000538</t>
  </si>
  <si>
    <t>Smart, C.</t>
  </si>
  <si>
    <t>Smart,  Christopher</t>
  </si>
  <si>
    <t>Mossavar-Rahmani Center for Business and Government, John F. Kennedy School of Government, Cambridge, MA, United States</t>
  </si>
  <si>
    <t>The financial education of the Eurozone</t>
  </si>
  <si>
    <t>2-s2.0-85206902142</t>
  </si>
  <si>
    <t>The role of financial literacy in reducing financial distress: What if consumers were perfectly financially literate?</t>
  </si>
  <si>
    <t>Department of Environmental Health, Harvard T.H. Chan School of Public Health, Boston, MA, United States, Human Flourishing Program, Harvard University, Cambridge, MA, United States</t>
  </si>
  <si>
    <t>Himmelstein, D.U.</t>
  </si>
  <si>
    <t>Himmelstein,  David U.</t>
  </si>
  <si>
    <t>Harvard Medical School, Boston, MA, United States, The City University of New York, New York, NY, United States</t>
  </si>
  <si>
    <t>Woolhandler, S.</t>
  </si>
  <si>
    <t>Woolhandler,  Steffie J.</t>
  </si>
  <si>
    <t>Human Flourishing Program, Harvard University, Cambridge, MA, United States, Centre for Evaluation and Analysis of Public Policies, Uniwersytet Jagielloński, Krakow, Małopolska, Poland</t>
  </si>
  <si>
    <t>2-s2.0-105007914930</t>
  </si>
  <si>
    <t>Language and Gender Differences in Financial Literacy: The Role of Feminized, Masculinized, and Neutral Question Phrasing</t>
  </si>
  <si>
    <t>2-s2.0-85110571421</t>
  </si>
  <si>
    <t>John F. Kennedy School of Government, Cambridge, MA, United States, New York University, New York, NY, United States</t>
  </si>
  <si>
    <t>Experiences of Financial Vulnerability and Empowerment among Women who were Trafficked in the Philippines</t>
  </si>
  <si>
    <t>2-s2.0-77950266129</t>
  </si>
  <si>
    <t>Laibson, D.</t>
  </si>
  <si>
    <t>Laibson,  David I.</t>
  </si>
  <si>
    <t>Why does the law of one price fail? An experiment on index mutual funds</t>
  </si>
  <si>
    <t>Campbell, J.Y.</t>
  </si>
  <si>
    <t>Campbell,  John Y.</t>
  </si>
  <si>
    <t>, Harvard Faculty of Arts and Sciences, Cambridge, MA, United States</t>
  </si>
  <si>
    <t>2-s2.0-85135268535</t>
  </si>
  <si>
    <t>Consumer Financial Capability and Quality of Life: a Global Perspective</t>
  </si>
  <si>
    <t>VanDerWeele, T.J.</t>
  </si>
  <si>
    <t>VanDerWeele,  Tyler J.</t>
  </si>
  <si>
    <t>Human Flourishing Program, Harvard University, Cambridge, MA, United States, Department of Quantitative Methods and Applications of Computer Science, Kozminski University, Warsaw, MA, Poland</t>
  </si>
  <si>
    <t>2-s2.0-85138335840</t>
  </si>
  <si>
    <t>The role of financial literacy for financial resilience in middle-age and older adulthood</t>
  </si>
  <si>
    <t>2-s2.0-85044529709</t>
  </si>
  <si>
    <t>Schmeiser, M.</t>
  </si>
  <si>
    <t>Schmeiser,  Maximilian D.</t>
  </si>
  <si>
    <t>Harvard University (official name not provided in text)</t>
  </si>
  <si>
    <t>Amazon.com (previously, Federal Reserve System, Washington, D.C., DC, United States</t>
  </si>
  <si>
    <t>The effects of high school personal financial education policies on financial behavior</t>
  </si>
  <si>
    <t>Arıcak, O.T.</t>
  </si>
  <si>
    <t>Arıcak,  Osman Tolga</t>
  </si>
  <si>
    <t>Hasan Kalyoncu University</t>
  </si>
  <si>
    <t>Department of Psychology, Hasan Kalyoncu University, Gaziantep, Turkey</t>
  </si>
  <si>
    <t>2-s2.0-105022121045</t>
  </si>
  <si>
    <t>Dewi, A.R.S.</t>
  </si>
  <si>
    <t>Dewi,  Andi Ratna Sari</t>
  </si>
  <si>
    <t>Hasanuddin University</t>
  </si>
  <si>
    <t>Hasanuddin University, Makassar, South Sulawesi, Indonesia</t>
  </si>
  <si>
    <t>The Influence of Dynamic Capabilities, Financial Literacy, and Financial Inclusion on Sustainability of MSMEs in East Kalimantan, Indonesia: The Mediating Role of Financial Performance</t>
  </si>
  <si>
    <t>2-s2.0-85074157873</t>
  </si>
  <si>
    <t>Nohong, M.</t>
  </si>
  <si>
    <t>Nohong,  Mursalim</t>
  </si>
  <si>
    <t>Department of Management, Hasanuddin University, Makassar, South Sulawesi, Indonesia</t>
  </si>
  <si>
    <t>Financial literacy and competitive advantage: SME strategy in reducing business risk</t>
  </si>
  <si>
    <t>Alamzah, N.</t>
  </si>
  <si>
    <t>Alamzah,  Nur</t>
  </si>
  <si>
    <t>2-s2.0-105017258381</t>
  </si>
  <si>
    <t>Sundari, S.</t>
  </si>
  <si>
    <t>Sundari,  Sri</t>
  </si>
  <si>
    <t>Faculty of Economics and Business, Hasanuddin University, Makassar, South Sulawesi, Indonesia</t>
  </si>
  <si>
    <t>The Effect of Digital Financial Literacy, Perceived Enjoyment, Self-Efficacy and Social Influence on Intention to Use QRIS Payment</t>
  </si>
  <si>
    <t>Pontoh, G.T.</t>
  </si>
  <si>
    <t>Pontoh,  Grace T.</t>
  </si>
  <si>
    <t>Laba, A.R.</t>
  </si>
  <si>
    <t>Laba,  Abdul Rakhman</t>
  </si>
  <si>
    <t>2-s2.0-85031296197</t>
  </si>
  <si>
    <t>Arief, A.</t>
  </si>
  <si>
    <t>Arief,  Andi Adri</t>
  </si>
  <si>
    <t>Faculty of Marine Science and Fisheries, Hasanuddin University, Makassar, South Sulawesi, Indonesia</t>
  </si>
  <si>
    <t>Social study of cantrang (Danish trawl) fisheries post Moratorium at Makassar Straits and Bone Gulf, South Sulawesi Province, Indonesia</t>
  </si>
  <si>
    <t>2-s2.0-105010913703</t>
  </si>
  <si>
    <t>Sonni, A.F.</t>
  </si>
  <si>
    <t>Sonni,  Alem Febri</t>
  </si>
  <si>
    <t>Department of Communication Science, Hasanuddin University, Makassar, South Sulawesi, Indonesia</t>
  </si>
  <si>
    <t>Digital disinformation and financial decision-making: understanding the spread of economic conspiracy theories in Indonesia</t>
  </si>
  <si>
    <t>Ramba, A.R.</t>
  </si>
  <si>
    <t>Ramba,  Alvyonitha Ratu</t>
  </si>
  <si>
    <t>Hasmin, H.</t>
  </si>
  <si>
    <t>Hasmin,  Hasmin</t>
  </si>
  <si>
    <t>Graduate School, Hasanuddin University, Makassar, South Sulawesi, Indonesia</t>
  </si>
  <si>
    <t>Mallawa, A.</t>
  </si>
  <si>
    <t>Mallawa,  Achmar</t>
  </si>
  <si>
    <t>2-s2.0-105016162278</t>
  </si>
  <si>
    <t>Rahim, F.R.</t>
  </si>
  <si>
    <t>Rahim,  Fauzi Rahman</t>
  </si>
  <si>
    <t>Financial literacy and SME financial distress studies: A systematic literature review</t>
  </si>
  <si>
    <t>2-s2.0-85107445348</t>
  </si>
  <si>
    <t>The relationship between financial literacy, rational financing decision, and financial performance: An empirical study of small and medium enterprises in makassar; Hubungan antara Literasi Kewangan, Keputusan Pembiayaan Rasional dan Prestasi Kewangan: Kajian Empirikal Perusahaan Kecil dan Sederhana di Makassar</t>
  </si>
  <si>
    <t>Sobarsyah, M.</t>
  </si>
  <si>
    <t>Sobarsyah,  Muhammad</t>
  </si>
  <si>
    <t>Ali, M.</t>
  </si>
  <si>
    <t>Ali,  Muhammad</t>
  </si>
  <si>
    <t>Asmawati</t>
  </si>
  <si>
    <t>Asmawati,  null</t>
  </si>
  <si>
    <t>Adhawati, S.S.</t>
  </si>
  <si>
    <t>Adhawati,  Sri S.</t>
  </si>
  <si>
    <t>Baso, A.</t>
  </si>
  <si>
    <t>Baso,  Aris K.T.</t>
  </si>
  <si>
    <t>2-s2.0-105007435569</t>
  </si>
  <si>
    <t>Tenrisanna, V.</t>
  </si>
  <si>
    <t>Tenrisanna,  Vidyahwati</t>
  </si>
  <si>
    <t>Faculty of Animal Science, Hasanuddin University, Makassar, South Sulawesi, Indonesia</t>
  </si>
  <si>
    <t>Determinant of financial literacy in laying hens farmers</t>
  </si>
  <si>
    <t>Wempie</t>
  </si>
  <si>
    <t>Wempie,  null</t>
  </si>
  <si>
    <t>Alam, S.</t>
  </si>
  <si>
    <t>Alam,  Syamsu</t>
  </si>
  <si>
    <t>Asnawi, A.</t>
  </si>
  <si>
    <t>Asnawi,  Aslina</t>
  </si>
  <si>
    <t>Munir, A.</t>
  </si>
  <si>
    <t>Munir,  Abdul Razak</t>
  </si>
  <si>
    <t>Nirwana</t>
  </si>
  <si>
    <t>Nirwana,  null</t>
  </si>
  <si>
    <t>Nurung, J.</t>
  </si>
  <si>
    <t>Nurung,  Jumiaty</t>
  </si>
  <si>
    <t>Ridwan, M.</t>
  </si>
  <si>
    <t>Ridwan,  Muh</t>
  </si>
  <si>
    <t>2-s2.0-85207243161</t>
  </si>
  <si>
    <t>Al-Zyoudi, R.</t>
  </si>
  <si>
    <t>Al-Zyoudi,  Roaa Bilal</t>
  </si>
  <si>
    <t>Hashemite University</t>
  </si>
  <si>
    <t>Department of Accounting, Hashemite University, Zarqa, Jordan</t>
  </si>
  <si>
    <t>The effect of board of directors’ characteristics on disclosing tone in the annual reports: evidence from Amman stock exchange</t>
  </si>
  <si>
    <t>2-s2.0-105010130674</t>
  </si>
  <si>
    <t>Khatatbeh, I.</t>
  </si>
  <si>
    <t>Khatatbeh,  Ibrahim N.</t>
  </si>
  <si>
    <t>Department of Finance, Hashemite University, Zarqa, Jordan</t>
  </si>
  <si>
    <t>Enhancing Financial Literacy Among Syrian Refugees in Jordan: The Transformative Role of AI</t>
  </si>
  <si>
    <t>2-s2.0-105014477212</t>
  </si>
  <si>
    <t>Istaiteyeh, R.</t>
  </si>
  <si>
    <t>Istaiteyeh,  Rasha M.S.</t>
  </si>
  <si>
    <t>Department of Economics, Hashemite University, Zarqa, Jordan</t>
  </si>
  <si>
    <t>Child Development Accounts in Jordan: Towards Innovative Social Policies for Economic Development</t>
  </si>
  <si>
    <t>2-s2.0-85199993219</t>
  </si>
  <si>
    <t>Munther, M.</t>
  </si>
  <si>
    <t>Munther,  Al Nimer</t>
  </si>
  <si>
    <t>Unlocking sustainable project management: The role of project managers' competencies in resource bricolage from a stakeholder engagement perspective</t>
  </si>
  <si>
    <t>Kayed, S.</t>
  </si>
  <si>
    <t>Kayed,  Salah</t>
  </si>
  <si>
    <t>Alshurafat, H.</t>
  </si>
  <si>
    <t>Alshurafat,  Hashem</t>
  </si>
  <si>
    <t>Daboer, J.N.</t>
  </si>
  <si>
    <t>Daboer,  Justine N.</t>
  </si>
  <si>
    <t>Haskayne School of Business (in this context, it's a school within an institution rather than the main university itself. To get the university name, you might want to check if there's a parent organization associated with the school.) However, without additional information, I cannot determine the exact university name. So, for now, NA would be an appropriate answer.</t>
  </si>
  <si>
    <t>Haskayne School of Business, Calgary, AB, Canada</t>
  </si>
  <si>
    <t>2-s2.0-105004369912</t>
  </si>
  <si>
    <t>Zoican, M.</t>
  </si>
  <si>
    <t>Zoican,  Marius</t>
  </si>
  <si>
    <t>Haskayne School of Business is a school, not a university. Therefore, the main university name from this affiliation text cannot be determined directly. To find out which university it belongs to, you would need additional information such as the parent institution or university that hosts the Haskayne School of Business. However, if no such information is provided, we can assume NA as there's no identified university name in the given affiliation.</t>
  </si>
  <si>
    <t>Gamified risk-taking</t>
  </si>
  <si>
    <t>2-s2.0-85131688030</t>
  </si>
  <si>
    <t>Jonsdottir, S.M.</t>
  </si>
  <si>
    <t>Jonsdottir,  Sigurbjorg Maren</t>
  </si>
  <si>
    <t>Haskoli Islands</t>
  </si>
  <si>
    <t>School of Business, Haskoli Islands, Reykjavik, Iceland</t>
  </si>
  <si>
    <t>Iceland</t>
  </si>
  <si>
    <t>Knowing More Than Own Mother, Yet not Enough: Secondary School Students’ Experience of Financial Literacy Education; Žinantis daugiau nei mama, bet vis tiek nepakankamai: vidurinių mokyklų mokinių patirtys, mokantis finansinio raštingumo</t>
  </si>
  <si>
    <t>2-s2.0-105004670759</t>
  </si>
  <si>
    <t>Kristinsson, K.</t>
  </si>
  <si>
    <t>Kristinsson,  Kari</t>
  </si>
  <si>
    <t>Traditional or Active Learning Methods in Financial Education? A Randomized Controlled Trial; Tradiciniai ar aktyvūs finansinio švietimo mokymosi metodai? Atsitiktinių imčių kontroliuojamasis tyrimas</t>
  </si>
  <si>
    <t>Minelgaitė, I.</t>
  </si>
  <si>
    <t>Minelgaitė,  Inga</t>
  </si>
  <si>
    <t>2-s2.0-85144716948</t>
  </si>
  <si>
    <t>Pálsdóttir, S.</t>
  </si>
  <si>
    <t>Pálsdóttir,  Sigrún</t>
  </si>
  <si>
    <t>Financial Literacy and Gender Differences: Women Choose People While Men Choose Things?</t>
  </si>
  <si>
    <t>Gudjonsson, S.</t>
  </si>
  <si>
    <t>Gudjonsson,  Sigurdur</t>
  </si>
  <si>
    <t>Lyoussi, D.</t>
  </si>
  <si>
    <t>Lyoussi,  Doha</t>
  </si>
  <si>
    <t>Hassan II University of Casablanca</t>
  </si>
  <si>
    <t>Hassan II University of Casablanca, Casablanca, Casablanca-Settat, Morocco</t>
  </si>
  <si>
    <t>de Melo, G.</t>
  </si>
  <si>
    <t>de Melo,  Gerard</t>
  </si>
  <si>
    <t>Hasso-Plattner-Institut</t>
  </si>
  <si>
    <t>Hasso-Plattner-Institut für Softwaresystemtechnik GmbH, Potsdam, Brandenburg, Germany</t>
  </si>
  <si>
    <t>Kahl, K.-F.</t>
  </si>
  <si>
    <t>Kahl,  Kris Fillip</t>
  </si>
  <si>
    <t>2-s2.0-85152134089</t>
  </si>
  <si>
    <t>WallStreetBets: An Analysis of Investment Advice Democratization</t>
  </si>
  <si>
    <t>Buz, T.</t>
  </si>
  <si>
    <t>Buz,  Tolga</t>
  </si>
  <si>
    <t>2-s2.0-85019054754</t>
  </si>
  <si>
    <t>Binder, C.</t>
  </si>
  <si>
    <t>Binder,  Carola Conces</t>
  </si>
  <si>
    <t>Haverford College</t>
  </si>
  <si>
    <t>Haverford College, Haverford, PA, United States</t>
  </si>
  <si>
    <t>Fed speak on main street: Central bank communication and household expectations</t>
  </si>
  <si>
    <t>2-s2.0-85217896130</t>
  </si>
  <si>
    <t>Admit, D.G.</t>
  </si>
  <si>
    <t>Admit,  Daniel Getnet</t>
  </si>
  <si>
    <t>Hawassa University</t>
  </si>
  <si>
    <t>Bahir Dar Center, Bahir Dar, Amhara, Ethiopia, Hawassa University, Awassa, Ethiopia</t>
  </si>
  <si>
    <t>Determinant variables that predict the performance of professional soccer clubs in Ethiopian Primer League; Variables determinantes que predicen el rendimiento de los clubes de fútbol profesional en la Primera División de Etiopía</t>
  </si>
  <si>
    <t>Tegegne, Z.M.</t>
  </si>
  <si>
    <t>Tegegne,  Zelalem Melkamu</t>
  </si>
  <si>
    <t>Hawassa University, Awassa, Ethiopia</t>
  </si>
  <si>
    <t>Dabbou, H.</t>
  </si>
  <si>
    <t>Dabbou,  Halim</t>
  </si>
  <si>
    <t>Hearst University</t>
  </si>
  <si>
    <t>Department of Business Administration, Hearst University, Hearst, ON, Canada</t>
  </si>
  <si>
    <t>2-s2.0-105000279801</t>
  </si>
  <si>
    <t>Ni, J.</t>
  </si>
  <si>
    <t>Ni,  Junwei</t>
  </si>
  <si>
    <t>Hebei Agricultural University</t>
  </si>
  <si>
    <t>College of Agronomy, Hebei Agricultural University, Baoding, Hebei, China</t>
  </si>
  <si>
    <t>Opportunities for higher education for children, financial literacy and household capital</t>
  </si>
  <si>
    <t>Gao,  Yidan</t>
  </si>
  <si>
    <t>College of Economics and Management, Hebei Agricultural University, Baoding, Hebei, China</t>
  </si>
  <si>
    <t>2-s2.0-84863395202</t>
  </si>
  <si>
    <t>Du, M.</t>
  </si>
  <si>
    <t>Du,  Maobao</t>
  </si>
  <si>
    <t>Hebei Normal University of Science and Technology</t>
  </si>
  <si>
    <t>College of Finance and Economics, Hebei Normal University of Science and Technology, Hebei, China</t>
  </si>
  <si>
    <t>Construction of enterprises' financial knowledge management system (EFKMS)</t>
  </si>
  <si>
    <t>Qiu, F.</t>
  </si>
  <si>
    <t>Qiu,  Fengxia</t>
  </si>
  <si>
    <t>Xu, W.</t>
  </si>
  <si>
    <t>Xu,  Wenjing</t>
  </si>
  <si>
    <t>2-s2.0-85126386925</t>
  </si>
  <si>
    <t>Liu,  Bingru</t>
  </si>
  <si>
    <t>Hebei University of Chinese Medicine</t>
  </si>
  <si>
    <t>Hebei University of Chinese Medicine, Shijiazhuang, Hebei, China</t>
  </si>
  <si>
    <t>Implementation of Financial Audited Robot Question and Answer Technology of Feature Processing and Improved Bi-LSTM</t>
  </si>
  <si>
    <t>Gao, W.</t>
  </si>
  <si>
    <t>Gao,  Wang</t>
  </si>
  <si>
    <t>Hebei University of Economics and Business</t>
  </si>
  <si>
    <t>Research Center for Finance and Enterprise Innovation, Hebei University of Economics and Business, Shijiazhuang, Hebei, China, School of Finance, Hebei University of Economics and Business, Shijiazhuang, Hebei, China</t>
  </si>
  <si>
    <t>2-s2.0-85182463169</t>
  </si>
  <si>
    <t>Mu, W.</t>
  </si>
  <si>
    <t>Mu,  Weiwei</t>
  </si>
  <si>
    <t>School of Finance, Hebei University of Economics and Business, Shijiazhuang, Hebei, China</t>
  </si>
  <si>
    <t>CAN FINTECH CURB INCOME INEQUALITY IN CHINA?</t>
  </si>
  <si>
    <t>Zhang,  Linlin</t>
  </si>
  <si>
    <t>School of Information Technology, Hebei University of Economics and Business, Shijiazhuang, Hebei, China</t>
  </si>
  <si>
    <t>2-s2.0-85123657042</t>
  </si>
  <si>
    <t>Venezia, I.</t>
  </si>
  <si>
    <t>Venezia,  Itzhak</t>
  </si>
  <si>
    <t>251</t>
  </si>
  <si>
    <t>Hebrew University of Jerusalem</t>
  </si>
  <si>
    <t>Hebrew University of Jerusalem, Jerusalem, Israel</t>
  </si>
  <si>
    <t>Behavioral finance: The coming of age</t>
  </si>
  <si>
    <t>2-s2.0-85200149439</t>
  </si>
  <si>
    <t>Drach, V.</t>
  </si>
  <si>
    <t>Drach,  Vanessa</t>
  </si>
  <si>
    <t>The Gendered Language of Financial Advice: Finfluencers, Framing, and Subconscious Preferences</t>
  </si>
  <si>
    <t>Department of Business Administration, Hebrew University of Jerusalem, Jerusalem, Israel</t>
  </si>
  <si>
    <t>Hayes, A.S.</t>
  </si>
  <si>
    <t>Hayes,  Adam S.</t>
  </si>
  <si>
    <t>2-s2.0-85203059125</t>
  </si>
  <si>
    <t>Ben-Shmuel, A.T.</t>
  </si>
  <si>
    <t>Ben-Shmuel,  Ambreen Tour</t>
  </si>
  <si>
    <t>Department of Sociology and Anthropology, Hebrew University of Jerusalem, Jerusalem, Israel</t>
  </si>
  <si>
    <t>Under the finfluence: Financial influencers, economic meaning-making and the financialization of digital life</t>
  </si>
  <si>
    <t>2-s2.0-85008145363</t>
  </si>
  <si>
    <t>School of Business Administration, Hebrew University of Jerusalem, Jerusalem, Israel</t>
  </si>
  <si>
    <t>Financial literacy and retirement planning: Evidence from Israel</t>
  </si>
  <si>
    <t>2-s2.0-85132709437</t>
  </si>
  <si>
    <t>Trachtengot, I.</t>
  </si>
  <si>
    <t>Trachtengot,  Itschak</t>
  </si>
  <si>
    <t>Department of Psychology, Hebrew University of Jerusalem, Jerusalem, Israel</t>
  </si>
  <si>
    <t>A Financial Education Program for Future Bridegrooms in Ultra-Orthodox Yeshivas: The Graduate’s Perspective</t>
  </si>
  <si>
    <t>Meir, A.</t>
  </si>
  <si>
    <t>Meir,  Adi</t>
  </si>
  <si>
    <t>Israel Gerontological Data Center, Hebrew University of Jerusalem, Jerusalem, Israel</t>
  </si>
  <si>
    <t>2-s2.0-85136620860</t>
  </si>
  <si>
    <t>Sade, O.</t>
  </si>
  <si>
    <t>Sade,  Orly</t>
  </si>
  <si>
    <t>School of Business, Hebrew University of Jerusalem, Jerusalem, Israel</t>
  </si>
  <si>
    <t>The Disparate Effect of Nudges on Minority Groups</t>
  </si>
  <si>
    <t>Haran Rosen, M.H.</t>
  </si>
  <si>
    <t>Haran Rosen,  Maya</t>
  </si>
  <si>
    <t>2-s2.0-85190346960</t>
  </si>
  <si>
    <t>Li,  Guoli</t>
  </si>
  <si>
    <t>Hechi University</t>
  </si>
  <si>
    <t>School of Marxism, Hechi University, Guangxi, China</t>
  </si>
  <si>
    <t>The peer effects of resident stock market participation: Evidence from 2019 CHFS</t>
  </si>
  <si>
    <t>2-s2.0-85183313393</t>
  </si>
  <si>
    <t>Minton, L.E.</t>
  </si>
  <si>
    <t>Minton,  Laura E.</t>
  </si>
  <si>
    <t>Heersink School of Medicine</t>
  </si>
  <si>
    <t>Heersink School of Medicine, Birmingham, AL, United States</t>
  </si>
  <si>
    <t>Assessing the debt and current state of financial literacy in a cohort of diagnostic &amp; interventional radiology residents</t>
  </si>
  <si>
    <t>Duncan, Z.N.</t>
  </si>
  <si>
    <t>Duncan,  Zoey N.</t>
  </si>
  <si>
    <t>Haynes, W.</t>
  </si>
  <si>
    <t>Haynes,  William K.</t>
  </si>
  <si>
    <t>van Wagoner, N.</t>
  </si>
  <si>
    <t>van Wagoner,  Nicholas Jay</t>
  </si>
  <si>
    <t>Tzabari, J.H.</t>
  </si>
  <si>
    <t>Tzabari,  Jordan H.</t>
  </si>
  <si>
    <t>Patel, O.U.</t>
  </si>
  <si>
    <t>Patel,  Om U.</t>
  </si>
  <si>
    <t>Burge, K.</t>
  </si>
  <si>
    <t>Burge,  Kaitlin G.</t>
  </si>
  <si>
    <t>Zhou, Q.</t>
  </si>
  <si>
    <t>Zhou,  Qian</t>
  </si>
  <si>
    <t>Hefei University of Technology</t>
  </si>
  <si>
    <t>Hefei University of Technology, Hefei, Anhui, China</t>
  </si>
  <si>
    <t>2-s2.0-85187250159</t>
  </si>
  <si>
    <t>Sun, Z.</t>
  </si>
  <si>
    <t>Sun,  Zeyang</t>
  </si>
  <si>
    <t>Heilongjiang University</t>
  </si>
  <si>
    <t>School of Economics and Business Administration, Heilongjiang University, Harbin, Heilongjiang, China</t>
  </si>
  <si>
    <t>Can Access to Financial Markets Be an Important Option for Rural Families to Break the Return to Poverty Due to Illness in China?</t>
  </si>
  <si>
    <t>2-s2.0-85118261927</t>
  </si>
  <si>
    <t>Bachmann, R.</t>
  </si>
  <si>
    <t>Bachmann,  Ronald</t>
  </si>
  <si>
    <t>Heinrich-Heine-Universität Düsseldorf</t>
  </si>
  <si>
    <t>Rheinisch-Westfaelisches Institut fuer Wirtschaftsforschung Essen, Essen, Nordrhein-Westfalen, Germany, Heinrich-Heine-Universität Düsseldorf, Dusseldorf, Nordrhein-Westfalen, Germany, IZA - Institute of Labor Economics, Bonn, Nordrhein-Westfalen, Germany</t>
  </si>
  <si>
    <t>Financial competencies and deficits in Germany—a current review; Finanzielle Kompetenzen und Defizite in Deutschland – eine aktuelle Bestandsaufnahme</t>
  </si>
  <si>
    <t>Menegaki, A.N.</t>
  </si>
  <si>
    <t>Menegaki,  Angeliki N.</t>
  </si>
  <si>
    <t>Hellenic Mediterranean University</t>
  </si>
  <si>
    <t>Department of Business Administration and Tourism, Hellenic Mediterranean University, Heraklion, Crete, Greece</t>
  </si>
  <si>
    <t>2-s2.0-85103021943</t>
  </si>
  <si>
    <t>Patelarou, A.</t>
  </si>
  <si>
    <t>Patelarou,  Athina E.</t>
  </si>
  <si>
    <t>Department of Nursing, Hellenic Mediterranean University, Heraklion, Crete, Greece</t>
  </si>
  <si>
    <t>Social inequalities in general and oral health, and the factors that affect the level of health of the individual: Τhe role of the supportive framework</t>
  </si>
  <si>
    <t>2-s2.0-105009093156</t>
  </si>
  <si>
    <t>Tzorta, I.-C.</t>
  </si>
  <si>
    <t>Tzorta,  Irene Chrysovalantou</t>
  </si>
  <si>
    <t>Hellenic Open University</t>
  </si>
  <si>
    <t>Hellenic Open University, Patra, Achaia, Greece</t>
  </si>
  <si>
    <t>The impact of financial crises on public trust in banking: evidence from Greece and Cyprus</t>
  </si>
  <si>
    <t>Trigoni, M.</t>
  </si>
  <si>
    <t>Trigoni,  Maria</t>
  </si>
  <si>
    <t>Department of Social Work, Heraklion University Hospital, Heraklion, Crete, Greece, Hellenic Open University, Patra, Achaia, Greece</t>
  </si>
  <si>
    <t>Sindakis, S.</t>
  </si>
  <si>
    <t>Sindakis,  Stavros</t>
  </si>
  <si>
    <t>School of Social Sciences, Hellenic Open University, Patra, Achaia, Greece</t>
  </si>
  <si>
    <t>2-s2.0-85077993687</t>
  </si>
  <si>
    <t>Iloga Balep, N.</t>
  </si>
  <si>
    <t>Iloga Balep,  Nathalie</t>
  </si>
  <si>
    <t>Helmut Schmidt University</t>
  </si>
  <si>
    <t>Department of Management Accounting and Control, Helmut Schmidt University - University of the Federal Armed Forces Hamburg, Hamburg, Hamburg, Germany</t>
  </si>
  <si>
    <t>“Free” and “unfree” money in German prisons: The role of accounting in educating public service users</t>
  </si>
  <si>
    <t>2-s2.0-105010610431</t>
  </si>
  <si>
    <t>Hitsuwari, J.</t>
  </si>
  <si>
    <t>Hitsuwari,  Jimpei</t>
  </si>
  <si>
    <t>Experimental Psychology Unit, Helmut Schmidt University - University of the Federal Armed Forces Hamburg, Hamburg, Hamburg, Germany, Japan Society for the Promotion of Science, Tokyo, Tokyo, Japan, Sawakami Asset Management Inc., Tokyo, Japan</t>
  </si>
  <si>
    <t>Long-Term Investors With Enhanced Well-Being? Comparing Personality Traits by Investment Assets</t>
  </si>
  <si>
    <t>Junne, J.</t>
  </si>
  <si>
    <t>Junne,  Jaromir</t>
  </si>
  <si>
    <t>2-s2.0-85112204942</t>
  </si>
  <si>
    <t>Luik, M.-A.</t>
  </si>
  <si>
    <t>Luik,  Marc André</t>
  </si>
  <si>
    <t>Department of Economics, Helmut Schmidt University - University of the Federal Armed Forces Hamburg, Hamburg, Hamburg, Germany</t>
  </si>
  <si>
    <t>Child health, human capital, and adult financial behavior</t>
  </si>
  <si>
    <t>2-s2.0-85194949690</t>
  </si>
  <si>
    <t>Autio, M.</t>
  </si>
  <si>
    <t>Autio,  Minna</t>
  </si>
  <si>
    <t>Helsingin Yliopisto</t>
  </si>
  <si>
    <t>Helsingin Yliopisto, Helsinki, Uusimaa, Finland</t>
  </si>
  <si>
    <t>Am I Entitled to Help? Building Confidence Through Financial Inclusion</t>
  </si>
  <si>
    <t>2-s2.0-85077164975</t>
  </si>
  <si>
    <t>Salmela-Aro, K.</t>
  </si>
  <si>
    <t>Salmela-Aro,  Katariina</t>
  </si>
  <si>
    <t>Faculty of Education, Helsingin Yliopisto, Helsinki, Uusimaa, Finland</t>
  </si>
  <si>
    <t>The Economic Stress Model in Emerging Adulthood: The Role of Social Relationships and Financial Capability</t>
  </si>
  <si>
    <t>Ranta, M.</t>
  </si>
  <si>
    <t>Ranta,  Mette</t>
  </si>
  <si>
    <t>2-s2.0-85171265559</t>
  </si>
  <si>
    <t>Viitasalo, K.</t>
  </si>
  <si>
    <t>Viitasalo,  Katri</t>
  </si>
  <si>
    <t>Faculty of Social Sciences, Helsingin Yliopisto, Helsinki, Uusimaa, Finland</t>
  </si>
  <si>
    <t>A Pilot Randomized Controlled Trial of Intervention for Social Work Clients with Children Facing Complex Financial Problems in Finland (FinSoc): A Study Protocol</t>
  </si>
  <si>
    <t>2-s2.0-105001658512</t>
  </si>
  <si>
    <t>Stepping Up—Leaning Back: Young Adults Constructing Financial Agency in the Verge of Financial Independence</t>
  </si>
  <si>
    <t>Sekki, S.</t>
  </si>
  <si>
    <t>Sekki,  Sanna</t>
  </si>
  <si>
    <t>Department of Social Work, Helsingin Yliopisto, Helsinki, Uusimaa, Finland</t>
  </si>
  <si>
    <t>2-s2.0-85133725894</t>
  </si>
  <si>
    <t>Kruskopf, M.</t>
  </si>
  <si>
    <t>Kruskopf,  Milla</t>
  </si>
  <si>
    <t>Entrepreneurship as a Neglected Pitfall in Future Finnish Teachers’ Readiness to Teach 21st Century Competencies and Financial Literacy: Expectancies, Values, and Capability</t>
  </si>
  <si>
    <t>Kortesalmi, M.</t>
  </si>
  <si>
    <t>Kortesalmi,  Marilla</t>
  </si>
  <si>
    <t>Faculty of Education, Helsingin Yliopisto, Helsinki, Uusimaa, Finland, Department of Business Administration, Laurea-ammattikorkeakoulu, Vantaa, Uusimaa, Finland</t>
  </si>
  <si>
    <t>Lonka, K.</t>
  </si>
  <si>
    <t>Lonka,  Kirsti Maaria</t>
  </si>
  <si>
    <t>2-s2.0-105011885284</t>
  </si>
  <si>
    <t>Dervin, F.</t>
  </si>
  <si>
    <t>Dervin,  Fred</t>
  </si>
  <si>
    <t>MONEY AND INTERCULTURALITY: A Theory</t>
  </si>
  <si>
    <t>2-s2.0-85130924422</t>
  </si>
  <si>
    <t>McGregor, S.L.T.</t>
  </si>
  <si>
    <t>McGregor,  Sue L.T.</t>
  </si>
  <si>
    <t>Transdisciplinary financial literacy</t>
  </si>
  <si>
    <t>2-s2.0-85166401556</t>
  </si>
  <si>
    <t>Promoting financial capability within the field of social work practice among families with children: a systematic review; Taloudellisen toimintakyvyn edistäminen lapsiperheiden parissa tehtävässä sosiaalityössä: systemaattinen kirjallisuuskatsaus</t>
  </si>
  <si>
    <t>Ismail, H.A.</t>
  </si>
  <si>
    <t>Ismail,  Hossam Ali</t>
  </si>
  <si>
    <t>Helwan University (Assuming that "Helwan" is the university name, as it's a city in Egypt where the faculty of nursing is located.)</t>
  </si>
  <si>
    <t>Nursing Administration Department, Faculty of Nursing, Helwan, Cairo, Egypt</t>
  </si>
  <si>
    <t>Abd Elmoaty, A.E.E.</t>
  </si>
  <si>
    <t>Abd Elmoaty,  Aliaa Ezz Eldin</t>
  </si>
  <si>
    <t>Helwan University (assuming that "Helwan" refers to the university name)</t>
  </si>
  <si>
    <t>Basyouny, H.A.A.</t>
  </si>
  <si>
    <t>Basyouny,  Hassan Ahmed Awad</t>
  </si>
  <si>
    <t>Helwan University (assuming that Helwan is a part of a larger institution)</t>
  </si>
  <si>
    <t>Kotp, M.H.</t>
  </si>
  <si>
    <t>Kotp,  Mohamed Hashem</t>
  </si>
  <si>
    <t>Helwan University (assuming that Helwan is a part of the university's name)</t>
  </si>
  <si>
    <t>2-s2.0-85177227573</t>
  </si>
  <si>
    <t>Modi, A.G.</t>
  </si>
  <si>
    <t>Modi,  Ashwin G.</t>
  </si>
  <si>
    <t>Hemchandracharya North Gujarat University</t>
  </si>
  <si>
    <t>Department of Commerce and Management, Hemchandracharya North Gujarat University, Patan, GJ, India</t>
  </si>
  <si>
    <t>Impact of Financial Education on Financial Wellness During COVID-19</t>
  </si>
  <si>
    <t>Bhojak, N.P.</t>
  </si>
  <si>
    <t>Bhojak,  Nimesh P.</t>
  </si>
  <si>
    <t>Department of Hospital Management, Hemchandracharya North Gujarat University, Patan, GJ, India</t>
  </si>
  <si>
    <t>2-s2.0-85201712105</t>
  </si>
  <si>
    <t>Li, W.</t>
  </si>
  <si>
    <t>Li,  Wei</t>
  </si>
  <si>
    <t>Henan Agricultural University</t>
  </si>
  <si>
    <t>School of Humanity and Law, Henan Agricultural University, Zhengzhou, Henan, China</t>
  </si>
  <si>
    <t>The constraining impact mechanism of financial cognitive ability on the effective demand for housing reverse mortgages in China</t>
  </si>
  <si>
    <t>Zhang,  Bo</t>
  </si>
  <si>
    <t>Han, W.</t>
  </si>
  <si>
    <t>Han,  Wei</t>
  </si>
  <si>
    <t>2-s2.0-85205916234</t>
  </si>
  <si>
    <t>Analysis of the transformation of demand willingness for housing reverse mortgages in China based on a scenario simulation experiment</t>
  </si>
  <si>
    <t>2-s2.0-85176780940</t>
  </si>
  <si>
    <t>Bai, R.</t>
  </si>
  <si>
    <t>Bai,  Ruofan</t>
  </si>
  <si>
    <t>Henan Institute of Economics and Trade</t>
  </si>
  <si>
    <t>School of Accountancy, Henan Institute of Economics and Trade, Zhengzhou, Henan, China</t>
  </si>
  <si>
    <t>Impact of financial literacy, mental budgeting and self control on financial wellbeing: Mediating impact of investment decision making</t>
  </si>
  <si>
    <t>Shenchen, H.</t>
  </si>
  <si>
    <t>Shenchen,  Huiya</t>
  </si>
  <si>
    <t>Henan Normal University</t>
  </si>
  <si>
    <t>Henan Normal University, Xinxiang, Henan, China</t>
  </si>
  <si>
    <t>Meng, Z.</t>
  </si>
  <si>
    <t>Meng,  Zhaojun</t>
  </si>
  <si>
    <t>Heng, Y.</t>
  </si>
  <si>
    <t>Heng,  Yuanyuan</t>
  </si>
  <si>
    <t>Xia,  Chunlong</t>
  </si>
  <si>
    <t>Henan Normal University, Xinxiang, Henan, China, Department of Global Trade Management, Shinhan University, Uijeongbu, Gyeonggi-do, South Korea</t>
  </si>
  <si>
    <t>Kang, K.</t>
  </si>
  <si>
    <t>Kang,  Kabwon</t>
  </si>
  <si>
    <t>2-s2.0-85202022089</t>
  </si>
  <si>
    <t>Zhang,  Xinlong</t>
  </si>
  <si>
    <t>Henan University</t>
  </si>
  <si>
    <t>Department of Public Administration, Henan University, Kaifeng, Henan, China</t>
  </si>
  <si>
    <t>Multilevel social insurance needs and household financial asset allocation</t>
  </si>
  <si>
    <t>2-s2.0-85217961406</t>
  </si>
  <si>
    <t>Han, B.</t>
  </si>
  <si>
    <t>Han,  Baohua</t>
  </si>
  <si>
    <t>School of Marxism, Henan University, Kaifeng, Henan, China</t>
  </si>
  <si>
    <t>Impact of financial literacy and awareness of children's pension responsibilities on the willingness to purchase pension insurance: Evidence based on survey data (CLASS)</t>
  </si>
  <si>
    <t>2-s2.0-85216102443</t>
  </si>
  <si>
    <t>He, W.</t>
  </si>
  <si>
    <t>He,  Wei</t>
  </si>
  <si>
    <t>Financial literacy, old-age dependency ratio and household fraud risk</t>
  </si>
  <si>
    <t>2-s2.0-85089197147</t>
  </si>
  <si>
    <t>Chiang, T.-F.</t>
  </si>
  <si>
    <t>Chiang,  Tsun Feng</t>
  </si>
  <si>
    <t>Center for Financial Development and Stability, Henan University, Kaifeng, Henan, China</t>
  </si>
  <si>
    <t>Financial capability and investment management of Chinese households: An application of hybrid item response theory</t>
  </si>
  <si>
    <t>Guo,  Jie</t>
  </si>
  <si>
    <t>Liu,  Chao</t>
  </si>
  <si>
    <t>Institute of Social Governance Research Center, Henan University, Kaifeng, Henan, China</t>
  </si>
  <si>
    <t>Ling, W.</t>
  </si>
  <si>
    <t>Ling,  Wenhao</t>
  </si>
  <si>
    <t>Gong, Y.</t>
  </si>
  <si>
    <t>Gong,  Yuanyuan</t>
  </si>
  <si>
    <t>Henan University of Economics and Law</t>
  </si>
  <si>
    <t>College of Economics, Henan University of Economics and Law, Zhengzhou, Henan, China</t>
  </si>
  <si>
    <t>2-s2.0-85202181126</t>
  </si>
  <si>
    <t>Qu, J.</t>
  </si>
  <si>
    <t>Qu,  Jing</t>
  </si>
  <si>
    <t>School of Finance, Henan University of Economics and Law, Zhengzhou, Henan, China</t>
  </si>
  <si>
    <t>Financial literacy, entrepreneurial activity and entrepreneurial motivation</t>
  </si>
  <si>
    <t>2-s2.0-85142458025</t>
  </si>
  <si>
    <t>Li,  Jie</t>
  </si>
  <si>
    <t>School of Statistics and Big Data, Henan University of Economics and Law, Zhengzhou, Henan, China</t>
  </si>
  <si>
    <t>Effect of natural hazards on the household financial asset allocation: Empirical analysis based on CHFS2019 data</t>
  </si>
  <si>
    <t>Song,  Yunxing</t>
  </si>
  <si>
    <t>Henan University of Economics and Law
Chapel Hill</t>
  </si>
  <si>
    <t>College of Economics, Henan University of Economics and Law, Zhengzhou, Henan, China, College of Arts &amp; Sciences, Chapel Hill, NC, United States</t>
  </si>
  <si>
    <t>Li, D.</t>
  </si>
  <si>
    <t>Li,  Dongju</t>
  </si>
  <si>
    <t>Henan University of Economics and Law
Henan University</t>
  </si>
  <si>
    <t>School of Statistics and Big Data, Henan University of Economics and Law, Zhengzhou, Henan, China, School of Economics, Henan University, Kaifeng, Henan, China</t>
  </si>
  <si>
    <t>2-s2.0-85180127282</t>
  </si>
  <si>
    <t>Wang,  Laixi</t>
  </si>
  <si>
    <t>Henan University of Technology</t>
  </si>
  <si>
    <t>School of Economics and Trade, Henan University of Technology, Zhengzhou, Henan, China</t>
  </si>
  <si>
    <t>Impact of financial literacy on household stock profit level in China</t>
  </si>
  <si>
    <t>Donkor-Hyiaman, K.</t>
  </si>
  <si>
    <t>Donkor-Hyiaman,  Kenneth Appiah</t>
  </si>
  <si>
    <t>Henley Business School</t>
  </si>
  <si>
    <t>School of Real Estate and Planning, Henley Business School, Reading, Berkshire, United Kingdom</t>
  </si>
  <si>
    <t>2-s2.0-85099057070</t>
  </si>
  <si>
    <t>Hillenbrand, C.</t>
  </si>
  <si>
    <t>Hillenbrand,  Carola</t>
  </si>
  <si>
    <t>Henley Business School, Reading, Berkshire, United Kingdom</t>
  </si>
  <si>
    <t>Saving for a Rainy Day… or a Trip to the Bahamas? How the Framing of Investment Communication Impacts Retail Investors</t>
  </si>
  <si>
    <t>2-s2.0-85162014734</t>
  </si>
  <si>
    <t>Williams, L.</t>
  </si>
  <si>
    <t>Williams,  Louis</t>
  </si>
  <si>
    <t>People are people: A comparative analysis of risk attitudes across Europe</t>
  </si>
  <si>
    <t>Saraeva, A.</t>
  </si>
  <si>
    <t>Saraeva,  Anastasiya</t>
  </si>
  <si>
    <t>Brooks, C.</t>
  </si>
  <si>
    <t>Brooks,  Chris J.</t>
  </si>
  <si>
    <t>Money, K.</t>
  </si>
  <si>
    <t>Money,  Kevin Guy</t>
  </si>
  <si>
    <t>2-s2.0-85209652959</t>
  </si>
  <si>
    <t>Deng, Q.</t>
  </si>
  <si>
    <t>Deng,  Qian</t>
  </si>
  <si>
    <t>Henry B. Tippie College of Business</t>
  </si>
  <si>
    <t>Henry B. Tippie College of Business, Iowa City, IA, United States</t>
  </si>
  <si>
    <t>Promoting common prosperity: How do digital capability and financial literacy matter?</t>
  </si>
  <si>
    <t>Maisi, E.</t>
  </si>
  <si>
    <t>Maisi,  Emmanuelle</t>
  </si>
  <si>
    <t>Heraklion University (official name not specified in text)</t>
  </si>
  <si>
    <t>Dental Clinic, Heraklion University Hospital, Heraklion, Crete, Greece</t>
  </si>
  <si>
    <t>Vlasiadis, K.</t>
  </si>
  <si>
    <t>Vlasiadis,  Konstantinos Z.</t>
  </si>
  <si>
    <t>2-s2.0-85176244752</t>
  </si>
  <si>
    <t>Hakimi, A.R.</t>
  </si>
  <si>
    <t>Hakimi,  Abdul Rahim</t>
  </si>
  <si>
    <t>Herat University</t>
  </si>
  <si>
    <t>Faculty of Theology, Herat University, Herat, Herat, Afghanistan</t>
  </si>
  <si>
    <t>SOCIOLOGICAL INTERPRETATION BY RELIGIOUS COURT JUDGES: Views of Bantul Religious Court Judges on the Husband's Financial Capability Requirement for Polygamy</t>
  </si>
  <si>
    <t>2-s2.0-85195014938</t>
  </si>
  <si>
    <t>Mostafa, A.</t>
  </si>
  <si>
    <t>Mostafa,  Abdulkader</t>
  </si>
  <si>
    <t>235</t>
  </si>
  <si>
    <t>Heriot-Watt University</t>
  </si>
  <si>
    <t>Heriot-Watt University, Edinburgh, Scotland, United Kingdom</t>
  </si>
  <si>
    <t>Intercultural issues in finance</t>
  </si>
  <si>
    <t>2-s2.0-85014570840</t>
  </si>
  <si>
    <t>Tone, K.</t>
  </si>
  <si>
    <t>Tone,  Kaoru</t>
  </si>
  <si>
    <t>National Graduate Institute for Policy Studies, Minato, Tokyo, Japan, National Dong Hwa University, Shoufeng, Hualien, Taiwan, Heriot-Watt University, Edinburgh, Scotland, United Kingdom</t>
  </si>
  <si>
    <t>Impact of the Local Public Hospital Reform on the Efficiency of Medium-Sized Hospitals in Japan: An Improved Slacks-Based Measure Data Envelopment Analysis Approach</t>
  </si>
  <si>
    <t>Hendi, A.</t>
  </si>
  <si>
    <t>Hendi,  Amjed</t>
  </si>
  <si>
    <t>Heriot-Watt University, Dubai Campus, Dubai, United Arab Emirates</t>
  </si>
  <si>
    <t>2-s2.0-10344220519</t>
  </si>
  <si>
    <t>Ahadzi, M.</t>
  </si>
  <si>
    <t>Ahadzi,  Marcus</t>
  </si>
  <si>
    <t>School of the Built Environment, Heriot-Watt University, Edinburgh, Scotland, United Kingdom</t>
  </si>
  <si>
    <t>Public-private partnerships and contract negotiations: An empirical study</t>
  </si>
  <si>
    <t>Bowles, G.</t>
  </si>
  <si>
    <t>Bowles,  Graeme I.</t>
  </si>
  <si>
    <t>Fadel, L.</t>
  </si>
  <si>
    <t>Fadel,  Lina</t>
  </si>
  <si>
    <t>Brown, K.</t>
  </si>
  <si>
    <t>Brown,  Ken</t>
  </si>
  <si>
    <t>Soobhany, A.R.</t>
  </si>
  <si>
    <t>Soobhany,  Ahmad Ryad</t>
  </si>
  <si>
    <t>2-s2.0-85212539533</t>
  </si>
  <si>
    <t>Zhang, M.</t>
  </si>
  <si>
    <t>Zhang,  Min</t>
  </si>
  <si>
    <t>Heze University</t>
  </si>
  <si>
    <t>School of Law, Heze University, Heze, Shandong, China</t>
  </si>
  <si>
    <t>The impact of digital finance on insurance participation</t>
  </si>
  <si>
    <t>Masoud, E.</t>
  </si>
  <si>
    <t>Masoud,  Emad Y.</t>
  </si>
  <si>
    <t>Higher Colleges of Technology</t>
  </si>
  <si>
    <t>Higher Colleges of Technology, Abu Dubai, United Arab Emirates</t>
  </si>
  <si>
    <t>2-s2.0-105001619883</t>
  </si>
  <si>
    <t>Bel Hadj Miled, K.B.H.</t>
  </si>
  <si>
    <t>Bel Hadj Miled,  Kamel</t>
  </si>
  <si>
    <t>Higher Institute of Management</t>
  </si>
  <si>
    <t>Higher Institute of Management of Sousse, Université de Sousse, Sousse, Tunisia</t>
  </si>
  <si>
    <t>Nexus between women’s financial empowerment, and digital financial literacy: The case of green microfinance in Tunisia</t>
  </si>
  <si>
    <t>2-s2.0-85191751648</t>
  </si>
  <si>
    <t>Regaieg, R.</t>
  </si>
  <si>
    <t>Regaieg,  Rym</t>
  </si>
  <si>
    <t>SEPAL Lab, Higher Institute of Management of Tunis, Tunis, Tunisia</t>
  </si>
  <si>
    <t>Female Financial Inclusion and Sustainable Development in MENA Countries</t>
  </si>
  <si>
    <t>Moussa, M.</t>
  </si>
  <si>
    <t>Moussa,  Wajdi</t>
  </si>
  <si>
    <t>2-s2.0-85052487773</t>
  </si>
  <si>
    <t>Johnson, M.</t>
  </si>
  <si>
    <t>Johnson,  Mary</t>
  </si>
  <si>
    <t>Higher One</t>
  </si>
  <si>
    <t>Financial Literacy and Student Aid Policy Higher One, Inc., New Haven, CT, United States</t>
  </si>
  <si>
    <t>Raising the bar on efforts to increase financial capability among college students</t>
  </si>
  <si>
    <t>Chaykovskaya, L.</t>
  </si>
  <si>
    <t>Chaykovskaya,  Lyubov A.</t>
  </si>
  <si>
    <t>Higher School of Economics and Plekhanov Russian University of Economics (two universities are mentioned)
NA (if only the city and country were provided without any university name)</t>
  </si>
  <si>
    <t>Higher School of Economics and Business, Plekhanov Russian University of Economics, Moscow, Russian Federation</t>
  </si>
  <si>
    <t>2-s2.0-85139188793</t>
  </si>
  <si>
    <t>García-Santillán, A.</t>
  </si>
  <si>
    <t>García-Santillán,  Arturo</t>
  </si>
  <si>
    <t>Higher Technological Institute of Misantla</t>
  </si>
  <si>
    <t>Higher Technological Institute of Misantla, Misantla, Mexico</t>
  </si>
  <si>
    <t>Empirical Study on Financial Knowledge among High School Students in Veracruz</t>
  </si>
  <si>
    <t>Moreno-García, E.</t>
  </si>
  <si>
    <t>Moreno-García,  Elena</t>
  </si>
  <si>
    <t>Navarrete, D.M.</t>
  </si>
  <si>
    <t>Navarrete,  Daniel Martínez</t>
  </si>
  <si>
    <t>2-s2.0-85183831947</t>
  </si>
  <si>
    <t>Sharma,  Vishal</t>
  </si>
  <si>
    <t>Himachal Pradesh University</t>
  </si>
  <si>
    <t>Himachal Pradesh University, Shimla, HP, India</t>
  </si>
  <si>
    <t>The AI revolution: Financial services in the age of intelligent machines</t>
  </si>
  <si>
    <t>2-s2.0-105011184377</t>
  </si>
  <si>
    <t>The impact of behavioral biases on financial satisfaction: the mediating role of investment decisions</t>
  </si>
  <si>
    <t>2-s2.0-85212767169</t>
  </si>
  <si>
    <t>Kumar,  Rajesh</t>
  </si>
  <si>
    <t>Mapping the literature on financial satisfaction: a systematic literature review and bibliometric analysis</t>
  </si>
  <si>
    <t>Divakaran, P.</t>
  </si>
  <si>
    <t>Divakaran,  Prakash</t>
  </si>
  <si>
    <t>Himalayan University</t>
  </si>
  <si>
    <t>Himalayan University, Itanagar, AR, India</t>
  </si>
  <si>
    <t>2-s2.0-105011587627</t>
  </si>
  <si>
    <t>Christopher, A.R.</t>
  </si>
  <si>
    <t>Christopher,  A. Ruban</t>
  </si>
  <si>
    <t>Hindustan Institute of Technology and Science</t>
  </si>
  <si>
    <t>School of Management, Hindustan Institute of Technology and Science, Chennai, TN, India</t>
  </si>
  <si>
    <t>The Role of FinTech in Enhancing Financial Literacy Among Women for Sustainable Economic Development</t>
  </si>
  <si>
    <t>2-s2.0-105018852967</t>
  </si>
  <si>
    <t>Vijaya Kumar, B.</t>
  </si>
  <si>
    <t>Vijaya Kumar,  B.</t>
  </si>
  <si>
    <t>Exploring Consumers’ Intention to Adopt Innovative Banking Technologies: An Analysis of Fintech-Enabled Blockchain Services</t>
  </si>
  <si>
    <t>2-s2.0-85176764094</t>
  </si>
  <si>
    <t>Menon, M.M.</t>
  </si>
  <si>
    <t>Menon,  Mridula M.</t>
  </si>
  <si>
    <t>Department of Management Studies, Hindustan Institute of Technology and Science, Chennai, TN, India</t>
  </si>
  <si>
    <t>Behavioral finance, financial literacy and its impact on financial decision making, economic well-being and happiness</t>
  </si>
  <si>
    <t>2-s2.0-105018819012</t>
  </si>
  <si>
    <t>Nithya, A.R.</t>
  </si>
  <si>
    <t>Nithya,  Arunachalam Raman</t>
  </si>
  <si>
    <t>Leveraging artificial intelligence to explore gendered patterns in financial literacy among teachers in academia</t>
  </si>
  <si>
    <t>Ramakrishnan, H.S.</t>
  </si>
  <si>
    <t>Ramakrishnan,  Harihara Sudhan</t>
  </si>
  <si>
    <t>Das, P.</t>
  </si>
  <si>
    <t>Das,  Padmanava C.</t>
  </si>
  <si>
    <t>2-s2.0-85128608887</t>
  </si>
  <si>
    <t>Kumari,  Anitha</t>
  </si>
  <si>
    <t>Determinants of user's behavioural intention to use blockchain technology in the digital banking services</t>
  </si>
  <si>
    <t>Nagarajan, N.C.</t>
  </si>
  <si>
    <t>Nagarajan,  Chitra Devi</t>
  </si>
  <si>
    <t>2-s2.0-105009373429</t>
  </si>
  <si>
    <t>Christopher, R.C.</t>
  </si>
  <si>
    <t>Financial literacy: The evolution, current proposition, and its way forward — A systematic literature review</t>
  </si>
  <si>
    <t>Dulloo, R.</t>
  </si>
  <si>
    <t>Dulloo,  Rhytheema</t>
  </si>
  <si>
    <t>2-s2.0-85122410505</t>
  </si>
  <si>
    <t>Abe, Y.</t>
  </si>
  <si>
    <t>Abe,  Yumiko</t>
  </si>
  <si>
    <t>Hiroshima Institute of Technology</t>
  </si>
  <si>
    <t>Hiroshima Institute of Technology, Hiroshima, Hiroshima, Japan</t>
  </si>
  <si>
    <t>Integrating financial literacy into economics courses through digital tools: the Finlite app</t>
  </si>
  <si>
    <t>2-s2.0-85082820552</t>
  </si>
  <si>
    <t>Binnagan, P.</t>
  </si>
  <si>
    <t>Binnagan,  Punjapol</t>
  </si>
  <si>
    <t>472</t>
  </si>
  <si>
    <t>Hiroshima University</t>
  </si>
  <si>
    <t>Department of Economics, Hiroshima University, Higashihiroshima, Hiroshima, Japan</t>
  </si>
  <si>
    <t>Financial Literacy and Gambling Behavior: Evidence from Japan</t>
  </si>
  <si>
    <t>2-s2.0-85101935714</t>
  </si>
  <si>
    <t>Yuktadatta, P.</t>
  </si>
  <si>
    <t>Yuktadatta,  Pattaphol</t>
  </si>
  <si>
    <t>School of Economics, Hiroshima University, Higashihiroshima, Hiroshima, Japan</t>
  </si>
  <si>
    <t>Do financial literacy and financial education influence smoking behavior in the United States?</t>
  </si>
  <si>
    <t>Watanapongvanich, S.</t>
  </si>
  <si>
    <t>Watanapongvanich,  Somtip</t>
  </si>
  <si>
    <t>2-s2.0-105006700830</t>
  </si>
  <si>
    <t>Aizawa, S.</t>
  </si>
  <si>
    <t>Aizawa,  Sakiho</t>
  </si>
  <si>
    <t>Economic Rationality and Health Behavior: Investigating the Link Between Financial Literacy and the BMI</t>
  </si>
  <si>
    <t>Khan, M.S.R.</t>
  </si>
  <si>
    <t>Khan,  Mostafa Saidur Rahim</t>
  </si>
  <si>
    <t>2-s2.0-85079394756</t>
  </si>
  <si>
    <t>Kadoya, Y.</t>
  </si>
  <si>
    <t>Kadoya,  Yoshihiko</t>
  </si>
  <si>
    <t>Factors affecting knowledge about the adult guardianship and civil trust systems: evidence from Japan</t>
  </si>
  <si>
    <t>2-s2.0-85205246350</t>
  </si>
  <si>
    <t>Unraveling Investor Behavior: The Role of Hyperbolic Discounting in Panic Selling Behavior on the Global COVID-19 Financial Crisis</t>
  </si>
  <si>
    <t>Uddin, M.A.</t>
  </si>
  <si>
    <t>Uddin,  Md Azad</t>
  </si>
  <si>
    <t>Hiroshima University, Higashihiroshima, Hiroshima, Japan</t>
  </si>
  <si>
    <t>2-s2.0-85060365489</t>
  </si>
  <si>
    <t>What determines financial literacy in Japan</t>
  </si>
  <si>
    <t>Putthinun, P.</t>
  </si>
  <si>
    <t>Putthinun,  Pongpat</t>
  </si>
  <si>
    <t>Ogura, K.</t>
  </si>
  <si>
    <t>Ogura,  Kota</t>
  </si>
  <si>
    <t>Nagahama, H.</t>
  </si>
  <si>
    <t>Nagahama,  Hibiki</t>
  </si>
  <si>
    <t>Nabeshima, H.</t>
  </si>
  <si>
    <t>Nabeshima,  Honoka</t>
  </si>
  <si>
    <t>2-s2.0-85159292373</t>
  </si>
  <si>
    <t>Katauke, T.</t>
  </si>
  <si>
    <t>Katauke,  Takuya</t>
  </si>
  <si>
    <t>Financial Literacy and Impulsivity: Evidence from Japan</t>
  </si>
  <si>
    <t>2-s2.0-85210595314</t>
  </si>
  <si>
    <t>Navigating Time-Inconsistent Behavior: The Influence of Financial Knowledge, Behavior, and Attitude on Hyperbolic Discounting</t>
  </si>
  <si>
    <t>2-s2.0-85209147058</t>
  </si>
  <si>
    <t>Impact of financial literacy and education on breast and cervical cancer screening participation in Japan</t>
  </si>
  <si>
    <t>Nguyen, T.X.T.</t>
  </si>
  <si>
    <t>Nguyen,  Trinh Xuan Thi</t>
  </si>
  <si>
    <t>Lal, S.</t>
  </si>
  <si>
    <t>Lal,  Sumeet</t>
  </si>
  <si>
    <t>Bawalle, A.A.</t>
  </si>
  <si>
    <t>Bawalle,  Aliyu Ali</t>
  </si>
  <si>
    <t>Izumi, H.</t>
  </si>
  <si>
    <t>Izumi,  Haruka</t>
  </si>
  <si>
    <t>2-s2.0-105014433807</t>
  </si>
  <si>
    <t>What Determines Digital Financial Literacy? Evidence from a Large-Scale Investor Study in Japan</t>
  </si>
  <si>
    <t>2-s2.0-85104594542</t>
  </si>
  <si>
    <t>Financial Literacy and Gambling Behavior in the United States</t>
  </si>
  <si>
    <t>2-s2.0-85104584998</t>
  </si>
  <si>
    <t>Noguchi, M.</t>
  </si>
  <si>
    <t>Noguchi,  Masafumi</t>
  </si>
  <si>
    <t>Financial literacy and exercise behavior: Evidence from japan</t>
  </si>
  <si>
    <t>2-s2.0-85127576131</t>
  </si>
  <si>
    <t>Financial Literacy, Financial Education, and Cancer Screening Behavior: Evidence from Japan</t>
  </si>
  <si>
    <t>Fukuda, S.</t>
  </si>
  <si>
    <t>Fukuda,  Sayaka</t>
  </si>
  <si>
    <t>2-s2.0-105017430369</t>
  </si>
  <si>
    <t>Kuramoto, Y.</t>
  </si>
  <si>
    <t>Kuramoto,  Yu</t>
  </si>
  <si>
    <t>Digital Financial Literacy and Anxiety About Life After 65: Evidence from a Large-Scale Survey Analysis of Japanese Investors</t>
  </si>
  <si>
    <t>2-s2.0-85138424805</t>
  </si>
  <si>
    <t>A Longitudinal Study on Loneliness during the COVID-19 Pandemic in Japan</t>
  </si>
  <si>
    <t>2-s2.0-105000667307</t>
  </si>
  <si>
    <t>Beyond knowledge: the impact of financial attitude and behavior on panic selling during market crises</t>
  </si>
  <si>
    <t>Amarsanaa, J.</t>
  </si>
  <si>
    <t>Amarsanaa,  Jargalmaa</t>
  </si>
  <si>
    <t>2-s2.0-85091696062</t>
  </si>
  <si>
    <t>Is financial literacy associated with investment in financial markets in the United States?</t>
  </si>
  <si>
    <t>2-s2.0-85137541745</t>
  </si>
  <si>
    <t>Does financial literacy influence preventive health check-up behavior in Japan? a cross-sectional study</t>
  </si>
  <si>
    <t>Nakamura, K.</t>
  </si>
  <si>
    <t>Nakamura,  Kousei</t>
  </si>
  <si>
    <t>Ito, H.</t>
  </si>
  <si>
    <t>Ito,  Haruka</t>
  </si>
  <si>
    <t>Yasuhara, N.</t>
  </si>
  <si>
    <t>Yasuhara,  Nanako</t>
  </si>
  <si>
    <t>Sulemana, A.-S.</t>
  </si>
  <si>
    <t>Sulemana,  Abdul Salam</t>
  </si>
  <si>
    <t>2-s2.0-105006466911</t>
  </si>
  <si>
    <t>Bari, M.A.</t>
  </si>
  <si>
    <t>Bari,  Md Abdul</t>
  </si>
  <si>
    <t>Graduate School of Innovation and Practice for Smart Society, Hiroshima University, Higashihiroshima, Hiroshima, Japan</t>
  </si>
  <si>
    <t>Financial inclusion strategies for slum households: insights from a conjoint analysis</t>
  </si>
  <si>
    <t>Miyawaki, C.</t>
  </si>
  <si>
    <t>Miyawaki,  Chihiro</t>
  </si>
  <si>
    <t>Mikura, K.</t>
  </si>
  <si>
    <t>Mikura,  Katsumi</t>
  </si>
  <si>
    <t>2-s2.0-85215774872</t>
  </si>
  <si>
    <t>The Impact of Hyperbolic Discounting on Asset Accumulation for Later Life: A Study of Active Investors Aged 65 Years and over in Japan</t>
  </si>
  <si>
    <t>Kiba, T.</t>
  </si>
  <si>
    <t>Kiba,  Tomoka</t>
  </si>
  <si>
    <t>Tanaka, S.</t>
  </si>
  <si>
    <t>Tanaka,  Sawa</t>
  </si>
  <si>
    <t>Ono, S.</t>
  </si>
  <si>
    <t>Ono,  Shunsuke</t>
  </si>
  <si>
    <t>2-s2.0-105000874254</t>
  </si>
  <si>
    <t>Overconfidence, financial literacy, and panic selling: Evidence from Japan</t>
  </si>
  <si>
    <t>2-s2.0-85100272359</t>
  </si>
  <si>
    <t>Financial Literacy, Financial Education, and Smoking Behavior: Evidence From Japan</t>
  </si>
  <si>
    <t>2-s2.0-105020044423</t>
  </si>
  <si>
    <t>Himeno, Y.</t>
  </si>
  <si>
    <t>Himeno,  Yuzuha</t>
  </si>
  <si>
    <t>The Association of Financial Knowledge, Attitude, and Behavior with Investment Loss Tolerance: Evidence from Japan</t>
  </si>
  <si>
    <t>2-s2.0-85104988065</t>
  </si>
  <si>
    <t>Willing or hesitant? A socioeconomic study on the potential acceptance of COVID-19 vaccine in Japan</t>
  </si>
  <si>
    <t>2-s2.0-85112321312</t>
  </si>
  <si>
    <t>Financial literacy and alcohol drinking behavior: Evidence from Japan</t>
  </si>
  <si>
    <t>2-s2.0-85149248667</t>
  </si>
  <si>
    <t>Who Became Victims of Financial Frauds during the COVID-19 Pandemic in Japan?</t>
  </si>
  <si>
    <t>Taniguchi, T.</t>
  </si>
  <si>
    <t>Taniguchi,  Takafumi</t>
  </si>
  <si>
    <t>Yamaguchi, M.</t>
  </si>
  <si>
    <t>Yamaguchi,  Manaka</t>
  </si>
  <si>
    <t>2-s2.0-85085329733</t>
  </si>
  <si>
    <t>Yamane, T.</t>
  </si>
  <si>
    <t>Yamane,  Tomomi</t>
  </si>
  <si>
    <t>Government's stimulus program to boost consumer spending: A case of discount shopping coupon scheme in Japan</t>
  </si>
  <si>
    <t>2-s2.0-85113700259</t>
  </si>
  <si>
    <t>Financial literacy and exercise behavior in the United States</t>
  </si>
  <si>
    <t>2-s2.0-105014392288</t>
  </si>
  <si>
    <t>Overconfidence and Investment Loss Tolerance: A Large-Scale Survey Analysis of Japanese Investors</t>
  </si>
  <si>
    <t>Khan, G.</t>
  </si>
  <si>
    <t>Khan,  Ghulam Dastgir</t>
  </si>
  <si>
    <t>Center for Peaceful and Sustainable Futures, Hiroshima University, Higashihiroshima, Hiroshima, Japan</t>
  </si>
  <si>
    <t>2-s2.0-85218290807</t>
  </si>
  <si>
    <t>What determines investment in the Nippon Individual Savings Account? an investigation of Japan’s tax-exempt investment account</t>
  </si>
  <si>
    <t>2-s2.0-85118378687</t>
  </si>
  <si>
    <t>Covid-19 vaccine hesitancy among the younger generation in japan</t>
  </si>
  <si>
    <t>2-s2.0-85207516409</t>
  </si>
  <si>
    <t>Behavioral Biases in Panic Selling: Exploring the Role of Framing during the COVID-19 Market Crisis</t>
  </si>
  <si>
    <t>Iitsuka, T.</t>
  </si>
  <si>
    <t>Iitsuka,  Tomoe</t>
  </si>
  <si>
    <t>2-s2.0-85180689465</t>
  </si>
  <si>
    <t>Information Sources for Investment Decisions: Evidence from Japanese Investors</t>
  </si>
  <si>
    <t>2-s2.0-85085317029</t>
  </si>
  <si>
    <t>Financial literacy in Japan: New evidence using financial knowledge, behavior, and attitude</t>
  </si>
  <si>
    <t>Shiiku, A.</t>
  </si>
  <si>
    <t>Shiiku,  Asahi</t>
  </si>
  <si>
    <t>2-s2.0-85119281957</t>
  </si>
  <si>
    <t>Can financial literacy explain lack of investment in risky assets in Japan?</t>
  </si>
  <si>
    <t>2-s2.0-85191866169</t>
  </si>
  <si>
    <t>Yamane, C.</t>
  </si>
  <si>
    <t>Yamane,  Chisako</t>
  </si>
  <si>
    <t>Hiroshima University of Economics</t>
  </si>
  <si>
    <t>Hiroshima University of Economics, Hiroshima, Hiroshima, Japan</t>
  </si>
  <si>
    <t>Do financial ethics matter in risky asset investment of households? Evidence from Japan</t>
  </si>
  <si>
    <t>Lu, Y.</t>
  </si>
  <si>
    <t>Lu,  Yingzhe</t>
  </si>
  <si>
    <t>Hitotsubashi University</t>
  </si>
  <si>
    <t>Graduate School of International Corporate Strategy, Hitotsubashi University, Kunitachi, Tokyo, Japan, Corporate Finance Division, The Tokyo Star Bank, Ltd., Tokyo, Japan</t>
  </si>
  <si>
    <t>2-s2.0-85074287914</t>
  </si>
  <si>
    <t>Mano, Y.</t>
  </si>
  <si>
    <t>Mano,  Yukichi</t>
  </si>
  <si>
    <t>Graduate School of Economics, Hitotsubashi University, Kunitachi, Tokyo, Japan, Graduate School of Economics, Hitotsubashi University, Kunitachi, Tokyo, Japan</t>
  </si>
  <si>
    <t>Changing saving and investment behaviour: The impact of financial literacy training and reminders on micro-businesses</t>
  </si>
  <si>
    <t>Nguyen, K.</t>
  </si>
  <si>
    <t>Nguyen,  Kim</t>
  </si>
  <si>
    <t>Ho Chi Minh City University of Banking</t>
  </si>
  <si>
    <t>Faculty of Finance, Ho Chi Minh City University of Banking, Lincoln, United Kingdom, Department of Accounting, University of Lincoln, Lincoln, Lincolnshire, United Kingdom</t>
  </si>
  <si>
    <t>Nga, N.T.</t>
  </si>
  <si>
    <t>Nga,  Nguyen Thi</t>
  </si>
  <si>
    <t>Ho Chi Minh City University of Education</t>
  </si>
  <si>
    <t>Department of Mathematics and Computer Science, Ho Chi Minh City University of Education, Ho Chi Minh City, Viet Nam</t>
  </si>
  <si>
    <t>Tang, T.M.</t>
  </si>
  <si>
    <t>Tang,  Minh Dung</t>
  </si>
  <si>
    <t>2-s2.0-85169935146</t>
  </si>
  <si>
    <t>Atatsi, E.A.</t>
  </si>
  <si>
    <t>Atatsi,  Eli Ayawo</t>
  </si>
  <si>
    <t>Ho Technical University</t>
  </si>
  <si>
    <t>Department of Management Sciences, Ho Technical University, Ho, Volta, Ghana</t>
  </si>
  <si>
    <t>Financial management practices and life satisfaction: Mediating effect of financial satisfaction</t>
  </si>
  <si>
    <t>Azila-Gbettor, E.M.</t>
  </si>
  <si>
    <t>Azila-Gbettor,  Edem M.</t>
  </si>
  <si>
    <t>2-s2.0-85193295186</t>
  </si>
  <si>
    <t>Adenutsi, D.E.</t>
  </si>
  <si>
    <t>Adenutsi,  Deodat Emilson</t>
  </si>
  <si>
    <t>Department of Accounting and Finance, Ho Technical University, Ho, Volta, Ghana</t>
  </si>
  <si>
    <t>Financial Literacy and Performance of Small and Medium-ScaleEnterprises in Ghana: Exploring the Interplay of Financial Risk Attitude and Access to Finance</t>
  </si>
  <si>
    <t>Whajah, A.</t>
  </si>
  <si>
    <t>Whajah,  Agnes</t>
  </si>
  <si>
    <t>Mensah, C.</t>
  </si>
  <si>
    <t>Mensah,  Christopher</t>
  </si>
  <si>
    <t>Department of Hospitality and Tourism Management, Ho Technical University, Ho, Volta, Ghana</t>
  </si>
  <si>
    <t>2-s2.0-105019533413</t>
  </si>
  <si>
    <t>Financial risk tolerance and financial behaviour of microentrepreneurs in Ghana</t>
  </si>
  <si>
    <t>Phung, T.M.T.</t>
  </si>
  <si>
    <t>Phung,  Trang M.T.</t>
  </si>
  <si>
    <t>Hoa Sen University</t>
  </si>
  <si>
    <t>Faculty of Finance and Banking, Hoa Sen University, Ho Chi Minh City, Viet Nam</t>
  </si>
  <si>
    <t>Faculty of Economics and Business, Hoa Sen University, Ho Chi Minh City, Viet Nam</t>
  </si>
  <si>
    <t>2-s2.0-105001965858</t>
  </si>
  <si>
    <t>Phung,  Trang Minh Thai</t>
  </si>
  <si>
    <t>Financial literacy and risk-taking behavior: a study of graduates and undergraduates</t>
  </si>
  <si>
    <t>2-s2.0-85133621091</t>
  </si>
  <si>
    <t>Parental roles, financial literacy and budgeting behaviour: a survey during the COVID-19 pandemic</t>
  </si>
  <si>
    <t>Radke, M.P.</t>
  </si>
  <si>
    <t>Radke,  Marc Peter</t>
  </si>
  <si>
    <t>Hochschule Furtwangen</t>
  </si>
  <si>
    <t>Faculty of Economics, Hochschule Furtwangen, Furtwangen, Baden-Wurttemberg, Germany</t>
  </si>
  <si>
    <t>Fakultät Wirtschaft, Hochschule Furtwangen, Furtwangen, Baden-Wurttemberg, Germany</t>
  </si>
  <si>
    <t>2-s2.0-85183867506</t>
  </si>
  <si>
    <t>Binz Astrachan, C.</t>
  </si>
  <si>
    <t>Binz Astrachan,  Claudia</t>
  </si>
  <si>
    <t>Hochschule Luzern</t>
  </si>
  <si>
    <t>Hochschule Luzern, Luzern, LU, Switzerland</t>
  </si>
  <si>
    <t>Money education in the business family: a perspective article</t>
  </si>
  <si>
    <t>Hochschule Magdeburg-Stendal</t>
  </si>
  <si>
    <t>Hochschule Magdeburg-Stendal, Magdeburg, Sachsen-Anhalt, Germany</t>
  </si>
  <si>
    <t>Krzystek, P.</t>
  </si>
  <si>
    <t>Krzystek,  Peter</t>
  </si>
  <si>
    <t>Hochschule München</t>
  </si>
  <si>
    <t>Department of Geoinformatics, Hochschule München, Munich, Bayern, Germany</t>
  </si>
  <si>
    <t>2-s2.0-105014452847</t>
  </si>
  <si>
    <t>Haupt, M.</t>
  </si>
  <si>
    <t>Haupt,  Marlene</t>
  </si>
  <si>
    <t>Department of Applied Social Sciences, Hochschule München, Munich, Bayern, Germany</t>
  </si>
  <si>
    <t>Do Teaching Media Matter? A Comparative Study of Finance Education via Classroom, Livestream, Video, and Educational Games</t>
  </si>
  <si>
    <t>2-s2.0-85203594584</t>
  </si>
  <si>
    <t>Grawert, S.</t>
  </si>
  <si>
    <t>Grawert,  Silja</t>
  </si>
  <si>
    <t>Department of Mathematics and Computer Science, Hochschule München, Munich, Bayern, Germany</t>
  </si>
  <si>
    <t>The effects of trading apps on investment behavior over time</t>
  </si>
  <si>
    <t>2-s2.0-85075241158</t>
  </si>
  <si>
    <t>Hochschule Ravensburg-Weingarten</t>
  </si>
  <si>
    <t>Faculty of Social Work, Health and Nursing, Hochschule Ravensburg-Weingarten, Weingarten, Baden-Wurttemberg, Germany</t>
  </si>
  <si>
    <t>The assessment of financial literacy: New evidence from Europe</t>
  </si>
  <si>
    <t>2-s2.0-105010771623</t>
  </si>
  <si>
    <t>Sozialwirtschaft und Sozialpolitik, Hochschule Ravensburg-Weingarten, Weingarten, Baden-Wurttemberg, Germany</t>
  </si>
  <si>
    <t>Funded Retirement Provision: What Opportunities and Risks Does Early Retirement Provision Entail?; Kapitalgedeckte Altersvorsorge: Welche Chancen und Risiken birgt die Frühstart-Rente?</t>
  </si>
  <si>
    <t>2-s2.0-85083245784</t>
  </si>
  <si>
    <t>Angermeier, K.</t>
  </si>
  <si>
    <t>Angermeier,  Katharina</t>
  </si>
  <si>
    <t>Hochschule für Angewandte Wissenschaften Hamburg</t>
  </si>
  <si>
    <t>Hochschule für Angewandte Wissenschaften Hamburg, Hamburg, Hamburg, Germany</t>
  </si>
  <si>
    <t>Value and understanding of numeracy practices in German debt counselling from the perspective of professionals</t>
  </si>
  <si>
    <t>de Trincheria, J.</t>
  </si>
  <si>
    <t>de Trincheria,  Josep</t>
  </si>
  <si>
    <t>2-s2.0-85176737106</t>
  </si>
  <si>
    <t>Numeracy practices and vulnerability under conditions of limited financial means: "Without money, you can't survive or do anything or develop yourself"</t>
  </si>
  <si>
    <t>Ansen, H.</t>
  </si>
  <si>
    <t>Ansen,  Harald</t>
  </si>
  <si>
    <t>Al-Hattami, H.M.</t>
  </si>
  <si>
    <t>Al-Hattami,  Hamood Mohammed</t>
  </si>
  <si>
    <t>Hodeida University</t>
  </si>
  <si>
    <t>Department of Accounting and Finance, A’Sharqiyah University, Ibra, Ash Sharqiyah, Oman, Department of Accounting, Hodeida University, Al Hudaydah, Al Hudaydah, Yemen</t>
  </si>
  <si>
    <t>Yemen</t>
  </si>
  <si>
    <t>2-s2.0-33645763974</t>
  </si>
  <si>
    <t>Yohn, S.M.</t>
  </si>
  <si>
    <t>Yohn,  Susan M.</t>
  </si>
  <si>
    <t>Hofstra University</t>
  </si>
  <si>
    <t>Department of History, Hofstra University, Hempstead, NY, United States</t>
  </si>
  <si>
    <t>Crippled capitalists: The inscription of economic dependence and the challenge of female entrepreneurship in nineteenth-century America</t>
  </si>
  <si>
    <t>2-s2.0-85045397362</t>
  </si>
  <si>
    <t>Amagir, A.</t>
  </si>
  <si>
    <t>Amagir,  Aisa</t>
  </si>
  <si>
    <t>Hogeschool van Amsterdam</t>
  </si>
  <si>
    <t>Hogeschool van Amsterdam, University of Applied Sciences, Amsterdam, Netherlands</t>
  </si>
  <si>
    <t>A review of financial-literacy education programs for children and adolescents</t>
  </si>
  <si>
    <t>2-s2.0-85072114295</t>
  </si>
  <si>
    <t>Wilschut, A.</t>
  </si>
  <si>
    <t>Wilschut,  Arie H.J.</t>
  </si>
  <si>
    <t>SaveWise: The design of a financial education program in The Netherlands</t>
  </si>
  <si>
    <t>2-s2.0-85119613633</t>
  </si>
  <si>
    <t>SaveWise: The impact of a real-life financial education program for ninth grade students in the Netherlands</t>
  </si>
  <si>
    <t>2-s2.0-85072635532</t>
  </si>
  <si>
    <t>Geuns, R.V.</t>
  </si>
  <si>
    <t>Geuns,  Roeland Van</t>
  </si>
  <si>
    <t>Severity of financial problems: The role of financial knowledge and competences, financial behaviour, financial self-efficacy and motivation of 'thuisadministratie' clients; Ernst van financiële problemen de rol van financiële kennis en vaardigheden, financieel gedrag, vertrouwen in financiële vaardigheden en motivatie van cliënten 'thuisadministratie'</t>
  </si>
  <si>
    <t>2-s2.0-85085575081</t>
  </si>
  <si>
    <t>Centre for Applied Research in Education, Hogeschool van Amsterdam, University of Applied Sciences, Amsterdam, Netherlands</t>
  </si>
  <si>
    <t>Financial literacy of high school students in the Netherlands: knowledge, attitudes, self-efficacy, and behavior</t>
  </si>
  <si>
    <t>2-s2.0-85184415865</t>
  </si>
  <si>
    <t>Zhang,  Xixi</t>
  </si>
  <si>
    <t>Hohai University</t>
  </si>
  <si>
    <t>School of Business, Hohai University, Nanjing, Jiangsu, China</t>
  </si>
  <si>
    <t>The Household Multidimensional Poverty Reduction Effects of Digital Financial Inclusion: A Financial Environment Perspective</t>
  </si>
  <si>
    <t>2-s2.0-105020432957</t>
  </si>
  <si>
    <t>Dodoo, R.N.A.</t>
  </si>
  <si>
    <t>Dodoo,  Regina Naa Amua</t>
  </si>
  <si>
    <t>Hohai University, Nanjing, Jiangsu, China</t>
  </si>
  <si>
    <t>FINANCIAL LITERACY AND FINANCIAL WELL-BEING OF RURAL FARMERS: DOES FINANCIAL INCLUSION MATTER?</t>
  </si>
  <si>
    <t>2-s2.0-85211647305</t>
  </si>
  <si>
    <t>Noda, I.</t>
  </si>
  <si>
    <t>Noda,  Itsuki</t>
  </si>
  <si>
    <t>196</t>
  </si>
  <si>
    <t>Hokkaido University</t>
  </si>
  <si>
    <t>Faculty of Information Science and Technology, Hokkaido University, Sapporo, Hokkaido, Japan</t>
  </si>
  <si>
    <t>JaFIn: Japanese Financial Instruction Dataset</t>
  </si>
  <si>
    <t>2-s2.0-79958141468</t>
  </si>
  <si>
    <t>Takemura, A.</t>
  </si>
  <si>
    <t>Takemura,  Akiko</t>
  </si>
  <si>
    <t>Hokkaido University, Sapporo, Hokkaido, Japan</t>
  </si>
  <si>
    <t>Parents' involvement in their elementary school children's homework</t>
  </si>
  <si>
    <t>Tanabe, K.</t>
  </si>
  <si>
    <t>Tanabe,  Kota</t>
  </si>
  <si>
    <t>2-s2.0-85024443466</t>
  </si>
  <si>
    <t>Kagaya, S.</t>
  </si>
  <si>
    <t>Kagaya,  Sei'ichi</t>
  </si>
  <si>
    <t>A Study on the Sustainability of the City Using System Dynamics</t>
  </si>
  <si>
    <t>Uchida, K.</t>
  </si>
  <si>
    <t>Uchida,  Ken'etu</t>
  </si>
  <si>
    <t>Sakaji, H.</t>
  </si>
  <si>
    <t>Sakaji,  Hiroki</t>
  </si>
  <si>
    <t>Kawai, J.</t>
  </si>
  <si>
    <t>Kawai,  Jun</t>
  </si>
  <si>
    <t>2-s2.0-34247159471</t>
  </si>
  <si>
    <t>Ford, M.</t>
  </si>
  <si>
    <t>Ford,  Marvella Elizabeth</t>
  </si>
  <si>
    <t>Hollings Cancer Center</t>
  </si>
  <si>
    <t>Department of Biostatistics, Hollings Cancer Center, Charleston, SC, United States</t>
  </si>
  <si>
    <t>Ethnic differences in functional and neuropsychological test performance in older adults</t>
  </si>
  <si>
    <t>2-s2.0-85043695901</t>
  </si>
  <si>
    <t>Jarrar, H.</t>
  </si>
  <si>
    <t>Jarrar,  Hajer</t>
  </si>
  <si>
    <t>Holy Spirit University of Kaslik (USEK)</t>
  </si>
  <si>
    <t>Faculty of Business and Commercial Sciences, Holy Spirit University of Kaslik (USEK), Jounieh, Mount Lebanon, Lebanon</t>
  </si>
  <si>
    <t>Effective association between audit committees and the internal audit function and its impact on financial reporting quality: Empirical evidence from Omani listed firms</t>
  </si>
  <si>
    <t>Gebrayel, E.</t>
  </si>
  <si>
    <t>Gebrayel,  Elias</t>
  </si>
  <si>
    <t>2-s2.0-85199643760</t>
  </si>
  <si>
    <t>Mawad, J.L.</t>
  </si>
  <si>
    <t>Mawad,  Jeanne Laure</t>
  </si>
  <si>
    <t>Department of Finance, Holy Spirit University of Kaslik (USEK), Jounieh, Mount Lebanon, Lebanon</t>
  </si>
  <si>
    <t>Entrepreneurial Intentions in the Absence of Banking Services: The Case of the Lebanese in Crises</t>
  </si>
  <si>
    <t>Freiha, S.</t>
  </si>
  <si>
    <t>Freiha,  Sibelle S.</t>
  </si>
  <si>
    <t>2-s2.0-85142669598</t>
  </si>
  <si>
    <t>Khalife, D.</t>
  </si>
  <si>
    <t>Khalife,  Danielle</t>
  </si>
  <si>
    <t>Examining the Impact of Financial Literacy, Financial Self-Control, and Demographic Determinants on Individual Financial Performance and Behavior: An Insight from the Lebanese Crisis Period</t>
  </si>
  <si>
    <t>2-s2.0-85165951999</t>
  </si>
  <si>
    <t>Holy Spirit University of Kaslik (USEK), Jounieh, Mount Lebanon, Lebanon</t>
  </si>
  <si>
    <t>Does good financial behavior reduce the negative impact of financial fragility on individuals’ financial optimism? The never-ending Lebanese crisis case</t>
  </si>
  <si>
    <t>Li, S.-M.</t>
  </si>
  <si>
    <t>Li,  Siming</t>
  </si>
  <si>
    <t>Hong Kong Baptist University</t>
  </si>
  <si>
    <t>David C. Lam Institute for East-West Studies, Hong Kong Baptist University, Hong Kong, Hong Kong</t>
  </si>
  <si>
    <t>Mak, B.S.C.</t>
  </si>
  <si>
    <t>Mak,  Billy S.C.</t>
  </si>
  <si>
    <t>Department of Finance and Decision Sciences, Hong Kong Baptist University, Hong Kong, Hong Kong</t>
  </si>
  <si>
    <t>2-s2.0-85067880962</t>
  </si>
  <si>
    <t>Chan, K.</t>
  </si>
  <si>
    <t>Chan,  Kara K.W.</t>
  </si>
  <si>
    <t>Department of Communication Studies, Hong Kong Baptist University, Hong Kong, Hong Kong</t>
  </si>
  <si>
    <t>Young adults’ perceptions of personal loan commercials</t>
  </si>
  <si>
    <t>Du, H.</t>
  </si>
  <si>
    <t>Du,  Huimin</t>
  </si>
  <si>
    <t>Fan, F.</t>
  </si>
  <si>
    <t>Fan,  Fei</t>
  </si>
  <si>
    <t>School of Communication, Hong Kong Baptist University, Hong Kong, Hong Kong</t>
  </si>
  <si>
    <t>Li, R.Y.</t>
  </si>
  <si>
    <t>Li,  Rita Yi Man</t>
  </si>
  <si>
    <t>Hong Kong Shue Yan University</t>
  </si>
  <si>
    <t>Sustainable Real Estate Research Center, Hong Kong Shue Yan University, Hong Kong, China</t>
  </si>
  <si>
    <t>2-s2.0-84896953157</t>
  </si>
  <si>
    <t>Shen, N.</t>
  </si>
  <si>
    <t>Shen,  Na</t>
  </si>
  <si>
    <t>Department of Business Administration, Hong Kong Shue Yan University, Hong Kong, China</t>
  </si>
  <si>
    <t>Consumer rationality/irrationality and financial literacy in the credit card market: Implications from an integrative review</t>
  </si>
  <si>
    <t>2-s2.0-85068361777</t>
  </si>
  <si>
    <t>Hong Kong Shue Yan University
NA (for the second one as it does not contain a specific university name)</t>
  </si>
  <si>
    <t>Department of Business Administration, Hong Kong Shue Yan University, Hong Kong, China, Centre for Entrepreneurship, Chinese University of Hong Kong, Hong Kong, Hong Kong</t>
  </si>
  <si>
    <t>2-s2.0-105013586182</t>
  </si>
  <si>
    <t>Tam, K.-P.</t>
  </si>
  <si>
    <t>Tam,  Kim Pong</t>
  </si>
  <si>
    <t>Hong Kong University of Science and Technology</t>
  </si>
  <si>
    <t>Hong Kong University of Science and Technology, Hong Kong, Hong Kong</t>
  </si>
  <si>
    <t>“Crisis in the Cup:” Unveiling the Hazards and Vulnerabilities of the Philippine Coffee Supply Amidst Emerging Risks</t>
  </si>
  <si>
    <t>Delina, L.L.</t>
  </si>
  <si>
    <t>Delina,  Laurence L.</t>
  </si>
  <si>
    <t>Division of Environment and Sustainability, Hong Kong University of Science and Technology, Hong Kong, Hong Kong</t>
  </si>
  <si>
    <t>Jia, Z.</t>
  </si>
  <si>
    <t>Jia,  Zhifeng</t>
  </si>
  <si>
    <t>Ma, C.</t>
  </si>
  <si>
    <t>Ma,  Chunming</t>
  </si>
  <si>
    <t>Wang,  Jiyao</t>
  </si>
  <si>
    <t>2-s2.0-85161710873</t>
  </si>
  <si>
    <t>Chen,  Lei</t>
  </si>
  <si>
    <t>The Hong Kong University of Science and Technology (Guangzhou), Guangzhou, Guangdong, China, Computer Science and Engineering, Hong Kong University of Science and Technology, Hong Kong, Hong Kong</t>
  </si>
  <si>
    <t>HIT - An Effective Approach to Build a Dynamic Financial Knowledge Base</t>
  </si>
  <si>
    <t>2-s2.0-85201193205</t>
  </si>
  <si>
    <t>Jian, S.</t>
  </si>
  <si>
    <t>Jian,  Sisi</t>
  </si>
  <si>
    <t>Department of Civil &amp; Environmental Engineering, Hong Kong University of Science and Technology, Hong Kong, Hong Kong</t>
  </si>
  <si>
    <t>Strategic investment in charging infrastructure: Sharing costs or taking over?</t>
  </si>
  <si>
    <t>Xin, H.</t>
  </si>
  <si>
    <t>Xin,  Hao</t>
  </si>
  <si>
    <t>2-s2.0-85102496974</t>
  </si>
  <si>
    <t>Huang,  Yangguang</t>
  </si>
  <si>
    <t>Whom to educate? Financial literacy and investor awareness</t>
  </si>
  <si>
    <t>Zhu,  Xinyi</t>
  </si>
  <si>
    <t>2-s2.0-85167604575</t>
  </si>
  <si>
    <t>Wu, X.</t>
  </si>
  <si>
    <t>Wu,  Xun</t>
  </si>
  <si>
    <t>Innovation, Hong Kong University of Science and Technology, Hong Kong, Hong Kong</t>
  </si>
  <si>
    <t>Government Linked Companies (GLCs) as Investors in Water Sector in China: Implications for Public-Private Partnership (PPP)</t>
  </si>
  <si>
    <t>Computer Science and Engineering, Hong Kong University of Science and Technology, Hong Kong, Hong Kong</t>
  </si>
  <si>
    <t>Zengt, Y.</t>
  </si>
  <si>
    <t>Zengt,  Yuxiang</t>
  </si>
  <si>
    <t>Wang,  Liping</t>
  </si>
  <si>
    <t>Fuerzas, I.V.</t>
  </si>
  <si>
    <t>Fuerzas,  Ivee</t>
  </si>
  <si>
    <t>Hong Kong University of Science and Technology
University of Southeastern Philippines (If you are only asked to return the first university mentioned)
NA (If no university is present)</t>
  </si>
  <si>
    <t>Division of Environment and Sustainability, Hong Kong University of Science and Technology, Hong Kong, Hong Kong, College of Applied Economics, University of Southeastern Philippines, Davao, Davao del Sur, Philippines</t>
  </si>
  <si>
    <t>Khattak, M.S.</t>
  </si>
  <si>
    <t>Khattak,  Muhammad Sualeh</t>
  </si>
  <si>
    <t>Hong Kong University of Science and Technology (Assuming "Hong Kong" refers to the university name, but it's not always the case. If there's any confirmation about this, please provide.)</t>
  </si>
  <si>
    <t>Faculty of Business, School of Accounting and Finance, Hong Kong, Hong Kong</t>
  </si>
  <si>
    <t>Wu,  Qiang</t>
  </si>
  <si>
    <t>Hong Kong University of Science and Technology (Assumption based on the location 'Hong Kong')
or NA (if the affiliation doesn't provide enough information to determine the university)</t>
  </si>
  <si>
    <t>2-s2.0-85203402114</t>
  </si>
  <si>
    <t>Ryu, H.-S.</t>
  </si>
  <si>
    <t>Ryu,  Hyun-sun</t>
  </si>
  <si>
    <t>Hongik University</t>
  </si>
  <si>
    <t>College of Business Administration, Hongik University, Seoul, South Korea</t>
  </si>
  <si>
    <t>What drives problematic Bitcoin investment behavior?: The role of financial literacy</t>
  </si>
  <si>
    <t>Lee, J.D.</t>
  </si>
  <si>
    <t>Lee,  Joonwhan David</t>
  </si>
  <si>
    <t>Lee, S.</t>
  </si>
  <si>
    <t>Lee,  Sejoong</t>
  </si>
  <si>
    <t>2-s2.0-84863328399</t>
  </si>
  <si>
    <t>Yun, T.W.</t>
  </si>
  <si>
    <t>Yun,  Taiwoong</t>
  </si>
  <si>
    <t>School of Advertising and Public Relations, Hongik University, Seoul, South Korea</t>
  </si>
  <si>
    <t>The Interplay between Advertising Disclosures and Financial Knowledge in Mutual Fund Investment Decisions</t>
  </si>
  <si>
    <t>Roehling, P.V.</t>
  </si>
  <si>
    <t>Roehling,  Patricia Vincent</t>
  </si>
  <si>
    <t>Hope College</t>
  </si>
  <si>
    <t>Hope College, Holland, MI, United States</t>
  </si>
  <si>
    <t>2-s2.0-105012861535</t>
  </si>
  <si>
    <t>Piasetska, L.V.</t>
  </si>
  <si>
    <t>Piasetska,  L. V.</t>
  </si>
  <si>
    <t>Horbachevsky Ternopil National Medical University</t>
  </si>
  <si>
    <t>I. Horbachevsky Ternopil National Medical University, Ternopil, Ternopil Oblast, Ukraine</t>
  </si>
  <si>
    <t>UNREMOVABLE PROSTHETICS WITH METAL STRUCTURES OF TEETH, ITS TYPES, CHARACTERISTICS AND POSSIBLE COMPLICATIONS</t>
  </si>
  <si>
    <t>Marfiian, O.V.</t>
  </si>
  <si>
    <t>Marfiian,  Oleh V.</t>
  </si>
  <si>
    <t>Bedenyuk, O.A.</t>
  </si>
  <si>
    <t>Bedenyuk,  Oleksandr A.</t>
  </si>
  <si>
    <t>Bandrivska, O.O.</t>
  </si>
  <si>
    <t>Bandrivska,  Orysia O.</t>
  </si>
  <si>
    <t>Demkovych, A.Y.</t>
  </si>
  <si>
    <t>Demkovych,  Andrii Ye</t>
  </si>
  <si>
    <t>Vij,  Mohit</t>
  </si>
  <si>
    <t>Horizon University College</t>
  </si>
  <si>
    <t>School of Business, Horizon University College, Ajman, Ajman, United Arab Emirates</t>
  </si>
  <si>
    <t>Sharma,  Rahul</t>
  </si>
  <si>
    <t>Abidi, N.</t>
  </si>
  <si>
    <t>Abidi,  Naseem</t>
  </si>
  <si>
    <t>Horizon University College, Ajman, Ajman, United Arab Emirates</t>
  </si>
  <si>
    <t>Ahmed, G.</t>
  </si>
  <si>
    <t>Ahmed,  Gouher</t>
  </si>
  <si>
    <t>2-s2.0-85214995761</t>
  </si>
  <si>
    <t>Trust, Tech and Tradition: A Multifactor Analysis of Indian Investors' Intentions to Adopt Robo Advisors</t>
  </si>
  <si>
    <t>Young, P.</t>
  </si>
  <si>
    <t>Young,  Paul</t>
  </si>
  <si>
    <t>Houghton College</t>
  </si>
  <si>
    <t>Houghton College, Houghton, NY, United States</t>
  </si>
  <si>
    <t>2-s2.0-85096967804</t>
  </si>
  <si>
    <t>Hsu, J.W.</t>
  </si>
  <si>
    <t>Hsu,  Joanne W.</t>
  </si>
  <si>
    <t>Howard University</t>
  </si>
  <si>
    <t>Federal Reserve System, Washington, D.C., DC, United States, Howard University, Washington, D.C., United States</t>
  </si>
  <si>
    <t>Financial Presentation of Alzheimer Disease and Related Dementias</t>
  </si>
  <si>
    <t>2-s2.0-84994536136</t>
  </si>
  <si>
    <t>Bent-Goodley, T.B.</t>
  </si>
  <si>
    <t>Bent-Goodley,  Tricia B.</t>
  </si>
  <si>
    <t>School of Social Work, Howard University, Washington, D.C., United States</t>
  </si>
  <si>
    <t>Celebrating six decades of social work and advancing financial capability and asset development</t>
  </si>
  <si>
    <t>Bo, N.</t>
  </si>
  <si>
    <t>Bo,  Na</t>
  </si>
  <si>
    <t>Huaibei Coal Industry Teachers College</t>
  </si>
  <si>
    <t>School of Economics and Management, Huaibei Coal Industry Teachers College, Huaibei, Anhui, China</t>
  </si>
  <si>
    <t>2-s2.0-85171276071</t>
  </si>
  <si>
    <t>Hua, Y.</t>
  </si>
  <si>
    <t>Hua,  Yabo</t>
  </si>
  <si>
    <t>Assessing financial inclusion co-movement with low-carbon development index: implications for regional development</t>
  </si>
  <si>
    <t>2-s2.0-84904500969</t>
  </si>
  <si>
    <t>Fang, Y.</t>
  </si>
  <si>
    <t>Fang,  Ya</t>
  </si>
  <si>
    <t>Huainan Normal University</t>
  </si>
  <si>
    <t>Huainan Normal University, Huainan, Anhui, China</t>
  </si>
  <si>
    <t>Application research of the virtual visualization technique in basketball teaching</t>
  </si>
  <si>
    <t>Yang,  Xing</t>
  </si>
  <si>
    <t>2-s2.0-105019287522</t>
  </si>
  <si>
    <t>Chen,  Haojun</t>
  </si>
  <si>
    <t>Huali College</t>
  </si>
  <si>
    <t>Guangzhou Huali College, Guangzhou, China</t>
  </si>
  <si>
    <t>Regulation, Emerging Risk, and Ethics in FinTech and AI</t>
  </si>
  <si>
    <t>Fan, H.</t>
  </si>
  <si>
    <t>Fan,  Hui</t>
  </si>
  <si>
    <t>Huanghuai University</t>
  </si>
  <si>
    <t>School of Foreign Languages, Huanghuai University, Zhumadian, Henan, China</t>
  </si>
  <si>
    <t>Lai, B.</t>
  </si>
  <si>
    <t>Lai,  Baowei</t>
  </si>
  <si>
    <t>Huaqiao University</t>
  </si>
  <si>
    <t>Department of Mathematical Sciences, Huaqiao University, Quanzhou, Fujian, China</t>
  </si>
  <si>
    <t>2-s2.0-85180538096</t>
  </si>
  <si>
    <t>Zhuang,  Huishan</t>
  </si>
  <si>
    <t>Huaqiao University, Quanzhou, Fujian, China</t>
  </si>
  <si>
    <t>Multi-factor Quantitative Stock Selection Model Based on LSTM-TabNet</t>
  </si>
  <si>
    <t>2-s2.0-85117199709</t>
  </si>
  <si>
    <t>Kang, C.</t>
  </si>
  <si>
    <t>Kang,  Chenyu</t>
  </si>
  <si>
    <t>Institute of Quantitative Economics, Huaqiao University, Quanzhou, Fujian, China</t>
  </si>
  <si>
    <t>Age structure of the population and the choice of household financial assets</t>
  </si>
  <si>
    <t>Hu, R.</t>
  </si>
  <si>
    <t>Hu,  Ridong</t>
  </si>
  <si>
    <t>Yang,  Chengyu</t>
  </si>
  <si>
    <t>Sun,  Lanxin</t>
  </si>
  <si>
    <t>Zhao, R.</t>
  </si>
  <si>
    <t>Zhao,  Rui</t>
  </si>
  <si>
    <t>Chen,  Jianyong</t>
  </si>
  <si>
    <t>Xiong, X.</t>
  </si>
  <si>
    <t>Xiong,  Xueping</t>
  </si>
  <si>
    <t>Huazhong Agricultural University</t>
  </si>
  <si>
    <t>College of Economics and Managemen, Huazhong Agricultural University, Wuhan, Hubei, China</t>
  </si>
  <si>
    <t>College of Economics and Management, Huazhong Agricultural University, Wuhan, Hubei, China</t>
  </si>
  <si>
    <t>Huazhong Agricultural University, Wuhan, Hubei, China</t>
  </si>
  <si>
    <t>Sun, R.</t>
  </si>
  <si>
    <t>Sun,  Ruiting</t>
  </si>
  <si>
    <t>Geng, B.</t>
  </si>
  <si>
    <t>Geng,  Bi</t>
  </si>
  <si>
    <t>College of Humanity &amp; Law, Huazhong Agricultural University, Wuhan, Hubei, China</t>
  </si>
  <si>
    <t>2-s2.0-85172161053</t>
  </si>
  <si>
    <t>The Impact of Income on Rural Residents’ Retirement Saving: Evidence from China</t>
  </si>
  <si>
    <t>Hu, Z.</t>
  </si>
  <si>
    <t>Hu,  Zihao</t>
  </si>
  <si>
    <t>Li, F.</t>
  </si>
  <si>
    <t>Li,  Fan</t>
  </si>
  <si>
    <t>Huazhong Agricultural University
Wageningen University &amp; Research</t>
  </si>
  <si>
    <t>College of Economics and Management, Huazhong Agricultural University, Wuhan, Hubei, China, Development Economics Group, Wageningen University &amp; Research, Wageningen, Gelderland, Netherlands</t>
  </si>
  <si>
    <t>2-s2.0-85172287554</t>
  </si>
  <si>
    <t>Qiao, M.</t>
  </si>
  <si>
    <t>Qiao,  Meixuan</t>
  </si>
  <si>
    <t>Huazhong University of Science and Technology</t>
  </si>
  <si>
    <t>Huazhong University of Science and Technology, Wuhan, Hubei, China</t>
  </si>
  <si>
    <t>Structure Diagram Recognition in Financial</t>
  </si>
  <si>
    <t>Feng, D.</t>
  </si>
  <si>
    <t>Feng,  Dan</t>
  </si>
  <si>
    <t>School of Computer, Huazhong University of Science and Technology, Wuhan, Hubei, China, Wuhan National Laboratory for Optoelectronics, Wuhan, Hubei, China</t>
  </si>
  <si>
    <t>Hua,  Yu</t>
  </si>
  <si>
    <t>Wang,  Xiuneng</t>
  </si>
  <si>
    <t>Li, R.</t>
  </si>
  <si>
    <t>Li,  Ruixuan</t>
  </si>
  <si>
    <t>Wang, F.</t>
  </si>
  <si>
    <t>Wang,  Fang</t>
  </si>
  <si>
    <t>School of Computer, Huazhong University of Science and Technology, Wuhan, Hubei, China</t>
  </si>
  <si>
    <t>Zhu, T.</t>
  </si>
  <si>
    <t>Zhu,  Tingwei</t>
  </si>
  <si>
    <t>Wang,  Shuguang</t>
  </si>
  <si>
    <t>2-s2.0-85175579276</t>
  </si>
  <si>
    <t>Zheng, C.</t>
  </si>
  <si>
    <t>Zheng,  Changjun</t>
  </si>
  <si>
    <t>Does Fintech-Driven Inclusive Finance Induce Bank Profitability? Empirical Evidence from Developing Countries</t>
  </si>
  <si>
    <t>2-s2.0-85139725204</t>
  </si>
  <si>
    <t>Gan, X.</t>
  </si>
  <si>
    <t>Gan,  Xu</t>
  </si>
  <si>
    <t>Education and financial literacy: Evidence from compulsory schooling law in China</t>
  </si>
  <si>
    <t>2-s2.0-85076693484</t>
  </si>
  <si>
    <t>Ouyang, H.</t>
  </si>
  <si>
    <t>Ouyang,  Hongbing</t>
  </si>
  <si>
    <t>Decision making in personal insurance: Impact of insurance literacy</t>
  </si>
  <si>
    <t>Liu,  Yaqing</t>
  </si>
  <si>
    <t>School of Medicine and Health Management, Huazhong University of Science and Technology, Wuhan, Hubei, China</t>
  </si>
  <si>
    <t>Rahman, M.A.</t>
  </si>
  <si>
    <t>Rahman,  Md Ataur</t>
  </si>
  <si>
    <t>Huazhong University of Science and Technology, Wuhan, Hubei, China, Department of Finance and Banking, Begum Rokeya University, Rangpur, Rangpur, Bangladesh</t>
  </si>
  <si>
    <t>2-s2.0-85148210422</t>
  </si>
  <si>
    <t>Wu,  Yuanyang</t>
  </si>
  <si>
    <t>Social Endowment Insurance and Inequality of the Household Portfolio Choice: The Moderating Effect of Financial Literacy</t>
  </si>
  <si>
    <t>Huazhong University of Science and Technology, Wuhan, Hubei, China, Department of Finance and Banking, Begum Rokeya University, Rangpur, Bangladesh</t>
  </si>
  <si>
    <t>2-s2.0-85217064414</t>
  </si>
  <si>
    <t>Chen,  Yuxin</t>
  </si>
  <si>
    <t>Can ‘breaking the rigid payment’ lead to better household financial asset allocation? Evidence from China’s financial regulation</t>
  </si>
  <si>
    <t>2-s2.0-105021879769</t>
  </si>
  <si>
    <t>Guang, L.</t>
  </si>
  <si>
    <t>Guang,  Luo</t>
  </si>
  <si>
    <t>A multi-dimensional FinTech composite integrating infrastructure, access, usage, knowledge transfer, and governance-by-technology: The role of digital silk road policy in BRI economies</t>
  </si>
  <si>
    <t>2-s2.0-80053265987</t>
  </si>
  <si>
    <t>Analysis on finance countermeasures of regional economy development in China</t>
  </si>
  <si>
    <t>2-s2.0-85217375883</t>
  </si>
  <si>
    <t>Ullah,  Atta</t>
  </si>
  <si>
    <t>Huazhong University of Science and Technology, Wuhan, Hubei, China, Faculty of Management Sciences, Ilma University, Karachi, Sindh, Pakistan</t>
  </si>
  <si>
    <t>Illuminating pandemic shadows: Digital financial capability and sustainable entrepreneurship across developed and emerging economies</t>
  </si>
  <si>
    <t>Weedige, S.S.</t>
  </si>
  <si>
    <t>Weedige,  Sampath Sanjeewa</t>
  </si>
  <si>
    <t>Iftikhar, H.</t>
  </si>
  <si>
    <t>Iftikhar,  Huma</t>
  </si>
  <si>
    <t>2-s2.0-105001078411</t>
  </si>
  <si>
    <t>Education and FinTech adoption: evidence from China</t>
  </si>
  <si>
    <t>Luo, G.</t>
  </si>
  <si>
    <t>Luo,  Guang</t>
  </si>
  <si>
    <t>Huang,  Yongxian</t>
  </si>
  <si>
    <t>Urooj, S.</t>
  </si>
  <si>
    <t>Urooj,  Shama</t>
  </si>
  <si>
    <t>Wu,  Yunxiang</t>
  </si>
  <si>
    <t>2-s2.0-105020955344</t>
  </si>
  <si>
    <t>Exploring the impact of digital financial capability and financial compliance on sustainable entrepreneurship across nations</t>
  </si>
  <si>
    <t>Huazhong University of Science and Technology, Wuhan, Hubei, China, Department of Management Sciences, Lahore Garrison University, Lahore, Punjab, Pakistan</t>
  </si>
  <si>
    <t>2-s2.0-85123755757</t>
  </si>
  <si>
    <t>Andriamahery, A.</t>
  </si>
  <si>
    <t>Andriamahery,  Anselme</t>
  </si>
  <si>
    <t>Hubei Polytechnic University</t>
  </si>
  <si>
    <t>School of Economics and Management, Hubei Polytechnic University, Huangshi, Hubei, China</t>
  </si>
  <si>
    <t>Do Access to Finance, Technical Know-How, and Financial Literacy Offer Women Empowerment Through Women’s Entrepreneurial Development?</t>
  </si>
  <si>
    <t>Zheng, Q.</t>
  </si>
  <si>
    <t>Zheng,  Qilong</t>
  </si>
  <si>
    <t>Hubei University</t>
  </si>
  <si>
    <t>School of Business, Hubei University, Wuhan, Hubei, China</t>
  </si>
  <si>
    <t>2-s2.0-105009457688</t>
  </si>
  <si>
    <t>Dang, C.</t>
  </si>
  <si>
    <t>Dang,  Chongqing</t>
  </si>
  <si>
    <t>Financial literacy and residents' health levels</t>
  </si>
  <si>
    <t>Li, X.</t>
  </si>
  <si>
    <t>Li,  Xuexiang</t>
  </si>
  <si>
    <t>Wang,  Luanfeng</t>
  </si>
  <si>
    <t>2-s2.0-85147850673</t>
  </si>
  <si>
    <t>The Impact of Financial Literacy on Household Health Investment: Empirical Evidence from China</t>
  </si>
  <si>
    <t>Ling, X.</t>
  </si>
  <si>
    <t>Ling,  Xiao</t>
  </si>
  <si>
    <t>Peng, Z.</t>
  </si>
  <si>
    <t>Peng,  Zhen</t>
  </si>
  <si>
    <t>2-s2.0-86000213183</t>
  </si>
  <si>
    <t>Lu,  Weijie</t>
  </si>
  <si>
    <t>Hubei University Of Economics</t>
  </si>
  <si>
    <t>School of Economics, Hubei University Of Economics, Wuhan, Hubei, China</t>
  </si>
  <si>
    <t>Rice farming culture and household financial distress: evidence from rural China</t>
  </si>
  <si>
    <t>Cheng, M.</t>
  </si>
  <si>
    <t>Cheng,  Manli</t>
  </si>
  <si>
    <t>School of Foreign Languages, Hubei University Of Economics, Wuhan, Hubei, China</t>
  </si>
  <si>
    <t>2-s2.0-85098790105</t>
  </si>
  <si>
    <t>Li,  Yi</t>
  </si>
  <si>
    <t>Hubei University of Economics</t>
  </si>
  <si>
    <t>School of Finance, Hubei University Of Economics, Wuhan, Hubei, China</t>
  </si>
  <si>
    <t>Fintech Penetration, Financial Literacy, and Financial Decision-Making: Empirical Analysis Based on Tar</t>
  </si>
  <si>
    <t>Su, F.</t>
  </si>
  <si>
    <t>Su,  Fan</t>
  </si>
  <si>
    <t>Wang,  Qiteng</t>
  </si>
  <si>
    <t>Hubei University of Education</t>
  </si>
  <si>
    <t>School of Mathematics and Statistics, Hubei University of Education, Wuhan, China</t>
  </si>
  <si>
    <t>2-s2.0-85165718788</t>
  </si>
  <si>
    <t>Dastgir, S.</t>
  </si>
  <si>
    <t>Dastgir,  Shabbir</t>
  </si>
  <si>
    <t>Huddersfield Business School (Assuming this is the main university as it's mentioned in the text)</t>
  </si>
  <si>
    <t>Department of Accounting, Huddersfield Business School, Huddersfield, West Yorkshire, United Kingdom</t>
  </si>
  <si>
    <t>GENERATION Z’s FINANCIAL BEHAVIOUR: THE ROLE OF ISLAMIC FINANCIAL LITERACY</t>
  </si>
  <si>
    <t>2-s2.0-85061101447</t>
  </si>
  <si>
    <t>Hatammimi, J.</t>
  </si>
  <si>
    <t>Hatammimi,  Jurry</t>
  </si>
  <si>
    <t>Hull University</t>
  </si>
  <si>
    <t>Hull University Business School, Hull, East Yorkshire, United Kingdom</t>
  </si>
  <si>
    <t>Financial literacy for entrepreneur in the industry 4.0 era: A conceptual framework in Indonesia</t>
  </si>
  <si>
    <t>2-s2.0-84951548540</t>
  </si>
  <si>
    <t>Warner, A.</t>
  </si>
  <si>
    <t>Warner,  Alan</t>
  </si>
  <si>
    <t>Hult International Business School</t>
  </si>
  <si>
    <t>Hult International Business School, Cambridge, United States</t>
  </si>
  <si>
    <t>Where ignorance isnot bliss the need for improved financial understanding among managers</t>
  </si>
  <si>
    <t>2-s2.0-84954416573</t>
  </si>
  <si>
    <t>Hira, T.K.</t>
  </si>
  <si>
    <t>Hira,  Tahira K.</t>
  </si>
  <si>
    <t>Human Sciences (University name not explicitly mentioned)</t>
  </si>
  <si>
    <t>Department of Human Development and Family Studies, College of Human Sciences, Ames, IA, United States</t>
  </si>
  <si>
    <t>Not a black and European-Americans question: How are investor behavior and perceptions related to race and ethnicity?</t>
  </si>
  <si>
    <t>Freidank, J.</t>
  </si>
  <si>
    <t>Freidank,  Julius</t>
  </si>
  <si>
    <t>120</t>
  </si>
  <si>
    <t>Humboldt-Universität zu Berlin</t>
  </si>
  <si>
    <t>Berliner Hochschule für Technik, Berlin, Germany, Humboldt-Universität zu Berlin, Berlin, Germany</t>
  </si>
  <si>
    <t>2-s2.0-84942594912</t>
  </si>
  <si>
    <t>Menkhoff, L.</t>
  </si>
  <si>
    <t>Menkhoff,  Lukas</t>
  </si>
  <si>
    <t>German Institute for Economic Research, Berlin, Germany, Department of Economics, Humboldt-Universität zu Berlin, Berlin, Germany, Gottfried Wilhelm Leibniz Universität Hannover, Hannover, Niedersachsen, Germany</t>
  </si>
  <si>
    <t>Childhood roots of financial literacy</t>
  </si>
  <si>
    <t>2-s2.0-85118421642</t>
  </si>
  <si>
    <t>Department International Economics, Humboldt-Universität zu Berlin, Berlin, Germany</t>
  </si>
  <si>
    <t>Mobile Money, Financial Inclusion, and Unmet Opportunities: Evidence from Uganda</t>
  </si>
  <si>
    <t>Humboldt-Universität zu Berlin, Berlin, Germany</t>
  </si>
  <si>
    <t>2-s2.0-85015716643</t>
  </si>
  <si>
    <t>Molerov, D.</t>
  </si>
  <si>
    <t>Molerov,  Dimitri</t>
  </si>
  <si>
    <t>Department of Education, Humboldt-Universität zu Berlin, Berlin, Germany</t>
  </si>
  <si>
    <t>Using the U.S. Test of Financial Literacy in Germany—Adaptation and validation</t>
  </si>
  <si>
    <t>German Institute for Economic Research, Berlin, Germany, Humboldt-Universität zu Berlin, Berlin, Germany</t>
  </si>
  <si>
    <t>Hamdan, J.S.</t>
  </si>
  <si>
    <t>Hamdan,  Jana S.</t>
  </si>
  <si>
    <t>Humboldt-Universität zu Berlin
Gottfried Wilhelm Leibniz Universität Hannover</t>
  </si>
  <si>
    <t>German Institute for Economic Research, Berlin, Germany, Humboldt-Universität zu Berlin, Berlin, Germany, Gottfried Wilhelm Leibniz Universität Hannover, Hannover, Niedersachsen, Germany</t>
  </si>
  <si>
    <t>2-s2.0-85129867679</t>
  </si>
  <si>
    <t>Humboldt-Universität zu Berlin, Institut für Weltwirtschaft an der Universität Kiel (Two universities mentioned: Humboldt-Universität zu Berlin and Universität Kiel)
In this case, since the question asks for only one university name, I'll choose one: Humboldt-Universität zu Berlin.</t>
  </si>
  <si>
    <t>Humboldt-Universität zu Berlin, Berlin, Germany, Institut für Weltwirtschaft an der Universität Kiel, Kiel, Schleswig-Holstein, Germany</t>
  </si>
  <si>
    <t>Active learning improves financial education: Experimental evidence from Uganda</t>
  </si>
  <si>
    <t>2-s2.0-85137089270</t>
  </si>
  <si>
    <t>Su, Y.</t>
  </si>
  <si>
    <t>Su,  Yuefeng</t>
  </si>
  <si>
    <t>Hunan Agricultural University</t>
  </si>
  <si>
    <t>School of Business, Hunan Agricultural University, Changsha, Hunan, China</t>
  </si>
  <si>
    <t>Knowledge ecosystem of financial markets: a new perspective on alleviating the supply-demand contradiction of the rural finance in the post-COVID-19 era</t>
  </si>
  <si>
    <t>Zeng, X.</t>
  </si>
  <si>
    <t>Zeng,  Xiongwang</t>
  </si>
  <si>
    <t>2-s2.0-85100009064</t>
  </si>
  <si>
    <t>Yida, N.</t>
  </si>
  <si>
    <t>Yida,  Ning</t>
  </si>
  <si>
    <t>School of Economics, Hunan Agricultural University, Changsha, Hunan, China</t>
  </si>
  <si>
    <t>RETRACTED: Research on current status and cultivation approaches of college students' financial literacy in China under the campus loan perspective (International Journal of Electrical Engineering &amp; Education, (2021))</t>
  </si>
  <si>
    <t>Yang, L.</t>
  </si>
  <si>
    <t>Yang,  Lulu</t>
  </si>
  <si>
    <t>Yang,  Yimin</t>
  </si>
  <si>
    <t>2-s2.0-105014893176</t>
  </si>
  <si>
    <t>Zhang,  Lu</t>
  </si>
  <si>
    <t>Does residents’ digital capability affect households’ financial health? Evidence from the CFPS</t>
  </si>
  <si>
    <t>2-s2.0-85205137696</t>
  </si>
  <si>
    <t>College of Public Administration and Law, Hunan Agricultural University, Changsha, Hunan, China, Hunan Agricultural University, Changsha, Hunan, China</t>
  </si>
  <si>
    <t>Financial technology, wealth threshold, and wealth inequality in China</t>
  </si>
  <si>
    <t>Li,  Mingxian</t>
  </si>
  <si>
    <t>2-s2.0-85135345619</t>
  </si>
  <si>
    <t>Li, C.Z.</t>
  </si>
  <si>
    <t>Li,  Changzheng</t>
  </si>
  <si>
    <t>Hunan Institute of Technology</t>
  </si>
  <si>
    <t>Hunan Institute of Technology, Hengyang, Hunan, China</t>
  </si>
  <si>
    <t>Construction and Push of Financial Instructional Resource Bank Based on Rough Set Theory</t>
  </si>
  <si>
    <t>Huijun, L.</t>
  </si>
  <si>
    <t>Huijun,  Liu</t>
  </si>
  <si>
    <t>Hunan International Business Vocational College</t>
  </si>
  <si>
    <t>School of Business and Foreign Languages, Hunan International Business Vocational College, Changsha, Hunan, China</t>
  </si>
  <si>
    <t>2-s2.0-85135472395</t>
  </si>
  <si>
    <t>Wang,  Shanping</t>
  </si>
  <si>
    <t>Hunan Normal University</t>
  </si>
  <si>
    <t>School of Business, Hunan Normal University, Changsha, Hunan, China</t>
  </si>
  <si>
    <t>Household financial literacy and relative poverty: An analysis of the psychology of poverty and market participation</t>
  </si>
  <si>
    <t>2-s2.0-105000210121</t>
  </si>
  <si>
    <t>Li,  Jun</t>
  </si>
  <si>
    <t>The impact of economic policy uncertainty on household portfolios effectiveness: Evidence from China</t>
  </si>
  <si>
    <t>Sun,  Zhongyu</t>
  </si>
  <si>
    <t>School of Mathematics and Statistics, Hunan Normal University, Changsha, Hunan, China</t>
  </si>
  <si>
    <t>Luo,  Juan</t>
  </si>
  <si>
    <t>School of Business, Hunan Normal University, Changsha, Hunan, China, Hunan Normal University, Changsha, Hunan, China</t>
  </si>
  <si>
    <t>Lin, S.</t>
  </si>
  <si>
    <t>Lin,  Shaomin</t>
  </si>
  <si>
    <t>2-s2.0-85153528749</t>
  </si>
  <si>
    <t>Fu, Z.</t>
  </si>
  <si>
    <t>Fu,  Zhenqi</t>
  </si>
  <si>
    <t>School of Public Administration, Hunan Normal University, Changsha, Hunan, China</t>
  </si>
  <si>
    <t>Are rural cadre households more likely to obtain formal credit?</t>
  </si>
  <si>
    <t>Cao, P.</t>
  </si>
  <si>
    <t>Cao,  Peng</t>
  </si>
  <si>
    <t>Huang,  Shao</t>
  </si>
  <si>
    <t>Hunan Normal University
Hunan First Normal University (NA)</t>
  </si>
  <si>
    <t>School of Mathematics and Statistics, Hunan Normal University, Changsha, Hunan, China, School of Electronic Information, Hunan First Normal University, Changsha, Hunan, China</t>
  </si>
  <si>
    <t>2-s2.0-85163849480</t>
  </si>
  <si>
    <t>Wang,  Siliang</t>
  </si>
  <si>
    <t>Hunan University</t>
  </si>
  <si>
    <t>School of Public Administration, Hunan University, Changsha, Hunan, China</t>
  </si>
  <si>
    <t>Homeownership and financial literacy: evidence from China in the perspective of ‘learning by doing’</t>
  </si>
  <si>
    <t>2-s2.0-105007289034</t>
  </si>
  <si>
    <t>Li,  Zhuoliang</t>
  </si>
  <si>
    <t>Hunan University, Changsha, Hunan, China</t>
  </si>
  <si>
    <t>A Study on the Function of Gemstone in Yansheng (Warding off Evil Spirits and Seeking Good Fortune) in Ming Dynasty Tombs; 明代墓葬中宝石的厌胜功能探讨</t>
  </si>
  <si>
    <t>Liu,  Yang</t>
  </si>
  <si>
    <t>2-s2.0-85162863620</t>
  </si>
  <si>
    <t>Ma, C.-Q.</t>
  </si>
  <si>
    <t>Ma,  Chaoqun</t>
  </si>
  <si>
    <t>School of Business, Hunan University, Changsha, Hunan, China, Research Institute of Digital Society and Blockchain, Hunan University, Changsha, Hunan, China, Center for Resource and Environmental Management, Hunan University, Changsha, Hunan, China</t>
  </si>
  <si>
    <t>Explainable artificial intelligence in finance: A bibliometric review</t>
  </si>
  <si>
    <t>2-s2.0-84949921803</t>
  </si>
  <si>
    <t>Shen, C.-H.</t>
  </si>
  <si>
    <t>Shen,  Chunghua</t>
  </si>
  <si>
    <t>Department of Money and Finance, Hunan University, Changsha, Hunan, China</t>
  </si>
  <si>
    <t>The relationship between financial disputes and financial literacy</t>
  </si>
  <si>
    <t>Chen, X.-Q.</t>
  </si>
  <si>
    <t>Chen,  Xunqi</t>
  </si>
  <si>
    <t>School of Business, Hunan University, Changsha, Hunan, China, Research Institute of Digital Society and Blockchain, Hunan University, Changsha, Hunan, China</t>
  </si>
  <si>
    <t>2-s2.0-85219565768</t>
  </si>
  <si>
    <t>Chen,  Chunxiao</t>
  </si>
  <si>
    <t>Education investment, social security, and household financial market participation</t>
  </si>
  <si>
    <t>2-s2.0-85210124324</t>
  </si>
  <si>
    <t>Liu, P.</t>
  </si>
  <si>
    <t>Liu,  Pingfen</t>
  </si>
  <si>
    <t>The dual driving mechanism of financial literacy and risky financial assets on household entrepreneurial decision-making</t>
  </si>
  <si>
    <t>Lei, Y.-T.</t>
  </si>
  <si>
    <t>Lei,  Yutian</t>
  </si>
  <si>
    <t>Ren, Y.-S.</t>
  </si>
  <si>
    <t>Ren,  Yishuai</t>
  </si>
  <si>
    <t>Hunan University (NA for The University of Auckland)</t>
  </si>
  <si>
    <t>School of Public Administration, Hunan University, Changsha, Hunan, China, Research Institute of Digital Society and Blockchain, Hunan University, Changsha, Hunan, China, Center for Resource and Environmental Management, Hunan University, Changsha, Hunan, China, The Energy Centre, The University of Auckland, Auckland, AUK, New Zealand</t>
  </si>
  <si>
    <t>2-s2.0-85093084311</t>
  </si>
  <si>
    <t>Ou, W.</t>
  </si>
  <si>
    <t>Ou,  Wei</t>
  </si>
  <si>
    <t>Hunan University of Science and Engineering</t>
  </si>
  <si>
    <t>Department of Electronic and Information Engineering, Hunan University of Science and Engineering, Yongzhou, Hunan, China</t>
  </si>
  <si>
    <t>A homomorphic-encryption-based vertical federated learning scheme for rick management</t>
  </si>
  <si>
    <t>Liu, D.</t>
  </si>
  <si>
    <t>Liu,  Dingwan</t>
  </si>
  <si>
    <t>Guo, Z.</t>
  </si>
  <si>
    <t>Guo,  Zijun</t>
  </si>
  <si>
    <t>Yan, W.</t>
  </si>
  <si>
    <t>Yan,  Wanqin</t>
  </si>
  <si>
    <t>Tang, C.</t>
  </si>
  <si>
    <t>Tang,  Changan</t>
  </si>
  <si>
    <t>Hunan University of Technology and Business</t>
  </si>
  <si>
    <t>School of Economics and Trade, Hunan University of Technology and Business, Changsha, Hunan, China</t>
  </si>
  <si>
    <t>Hoang van, H.</t>
  </si>
  <si>
    <t>Hoang van,  Hue</t>
  </si>
  <si>
    <t>Hung Yen University of Technology and Education</t>
  </si>
  <si>
    <t>Hung Yen University of Technology and Education, Hai Duong, Hung Yen, Viet Nam</t>
  </si>
  <si>
    <t>2-s2.0-85194137371</t>
  </si>
  <si>
    <t>Boros, A.</t>
  </si>
  <si>
    <t>Boros,  Anita</t>
  </si>
  <si>
    <t>Hungarian University of Agriculture and Life Sciences</t>
  </si>
  <si>
    <t>Institute of Agricultural and Food Economics, Hungarian University of Agriculture and Life Sciences, Godollo, Pest, Hungary</t>
  </si>
  <si>
    <t>Continuance intention of Fintech Peer-to-Peer (P2P) financing Shariah: Moderation role of brand schematicity and digital financial literacy</t>
  </si>
  <si>
    <t>Sudibyo, N.A.</t>
  </si>
  <si>
    <t>Sudibyo,  Novy Anggraini</t>
  </si>
  <si>
    <t>Doctoral School of Economic and Regional Sciences, Hungarian University of Agriculture and Life Sciences, Godollo, Pest, Hungary, Universitas Muhammadiyah Sukabumi (UMMI), Sukabumi, West Java, Indonesia</t>
  </si>
  <si>
    <t>2-s2.0-105001138455</t>
  </si>
  <si>
    <t>Györke, D.K.</t>
  </si>
  <si>
    <t>Györke,  Diána Koponicsné</t>
  </si>
  <si>
    <t>Institute of Rural Development and Sustainable Economy, Hungarian University of Agriculture and Life Sciences, Godollo, Pest, Hungary</t>
  </si>
  <si>
    <t>A Selective Systematic Review and Bibliometric Analysis of Gender and Financial Literacy Research in Developing Countries</t>
  </si>
  <si>
    <t>2-s2.0-85159846738</t>
  </si>
  <si>
    <t>Moizs, A.</t>
  </si>
  <si>
    <t>Moizs,  Attila</t>
  </si>
  <si>
    <t>Faculty of Economics, Hungarian University of Agriculture and Life Sciences, Godollo, Pest, Hungary</t>
  </si>
  <si>
    <t>New crisis-new answers</t>
  </si>
  <si>
    <t>Popp, J.</t>
  </si>
  <si>
    <t>Popp,  József</t>
  </si>
  <si>
    <t>Hungarian University of Agriculture and Life Sciences, Godollo, Pest, Hungary, College of Business and Economics, Johannesburg, Gauteng, South Africa</t>
  </si>
  <si>
    <t>Hungarian University of Agriculture and Life Sciences, Godollo, Pest, Hungary</t>
  </si>
  <si>
    <t>2-s2.0-85149900505</t>
  </si>
  <si>
    <t>Fekete-Farkas, M.</t>
  </si>
  <si>
    <t>Fekete-Farkas,  Maria</t>
  </si>
  <si>
    <t>Doctoral School of Economic and Regional Sciences, Hungarian University of Agriculture and Life Sciences, Godollo, Pest, Hungary</t>
  </si>
  <si>
    <t>Quest for financial inclusion via digital financial services (Fintech) during COVID-19 pandemic: case study of women in Indonesia</t>
  </si>
  <si>
    <t>2-s2.0-85203451775</t>
  </si>
  <si>
    <t>Szőke, B.</t>
  </si>
  <si>
    <t>Szőke,  Brigitta</t>
  </si>
  <si>
    <t>Institute of Finance and Accountancy, Hungarian University of Agriculture and Life Sciences, Godollo, Pest, Hungary</t>
  </si>
  <si>
    <t>Financial behaviour of tertiary students and influencing factors</t>
  </si>
  <si>
    <t>Zoltan, Z.</t>
  </si>
  <si>
    <t>Zoltan,  Zeman</t>
  </si>
  <si>
    <t>2-s2.0-85113743292</t>
  </si>
  <si>
    <t>User innovativeness and fintech adoption in indonesia</t>
  </si>
  <si>
    <t>2-s2.0-105011265382</t>
  </si>
  <si>
    <t>Financial technology (Fintech) innovation and financial inclusion: comparative study of urban and rural consumers post-Covid-19 pandemic</t>
  </si>
  <si>
    <t>Gorgenyi-Hegyes, E.</t>
  </si>
  <si>
    <t>Gorgenyi-Hegyes,  Éva</t>
  </si>
  <si>
    <t>Gutu, T.G.</t>
  </si>
  <si>
    <t>Gutu,  Tesfaye Ginbare</t>
  </si>
  <si>
    <t>Doctoral School of Economic and Regional Sciences, Hungarian University of Agriculture and Life Sciences, Godollo, Pest, Hungary, Department of Accounting and Finance, Jimma University, Jimma, Ethiopia</t>
  </si>
  <si>
    <t>2-s2.0-85144720598</t>
  </si>
  <si>
    <t>Fintech Adoption Drivers for Innovation for SMEs in Indonesia</t>
  </si>
  <si>
    <t>Hágen, I.Z.</t>
  </si>
  <si>
    <t>Hágen,  István Zsombor</t>
  </si>
  <si>
    <t>2-s2.0-85185775823</t>
  </si>
  <si>
    <t>Cherono, V.</t>
  </si>
  <si>
    <t>Cherono,  Vivian</t>
  </si>
  <si>
    <t>Factors influencing Fintech adoption for women in the post-Covid-19 pandemic</t>
  </si>
  <si>
    <t>2-s2.0-84891771651</t>
  </si>
  <si>
    <t>Széles, Z.</t>
  </si>
  <si>
    <t>Széles,  Zsuzsanna</t>
  </si>
  <si>
    <t>Az állam befolyásoló szerepe a megtakarí tásokra és a pénzügyi kultúrára</t>
  </si>
  <si>
    <t>2-s2.0-85123419846</t>
  </si>
  <si>
    <t>Kálmán, B.</t>
  </si>
  <si>
    <t>Trends of standard of living preferences of economics university students as a result of the economic crisis</t>
  </si>
  <si>
    <t>2-s2.0-85123767849</t>
  </si>
  <si>
    <t>Mihaly, N.</t>
  </si>
  <si>
    <t>Mihaly,  Nikolett</t>
  </si>
  <si>
    <t>Faculty of Economics and Social Sciences, Hungarian University of Agriculture and Life Sciences, Godollo, Pest, Hungary</t>
  </si>
  <si>
    <t>On Financial Bubbles and Earthworms: Lessons from Hungary's Rural Pyramid during its Economic Transition</t>
  </si>
  <si>
    <t>Barczi, J.</t>
  </si>
  <si>
    <t>Barczi,  Judit</t>
  </si>
  <si>
    <t>Department of Investment, Hungarian University of Agriculture and Life Sciences, Godollo, Pest, Hungary</t>
  </si>
  <si>
    <t>Maina, C.W.</t>
  </si>
  <si>
    <t>Maina,  Carol Wangari</t>
  </si>
  <si>
    <t>2-s2.0-85117290303</t>
  </si>
  <si>
    <t>The impact of the first wave of COVID-19 on the financial security of economics students in higher education</t>
  </si>
  <si>
    <t>Setiawan, B.</t>
  </si>
  <si>
    <t>Setiawan,  Budi</t>
  </si>
  <si>
    <t>Hungarian University of Agriculture and Life Sciences
Indonesia (Second Mentioned) - NA (First Mentioned has no university name)</t>
  </si>
  <si>
    <t>Doctoral School of Economic and Regional Sciences, Hungarian University of Agriculture and Life Sciences, Godollo, Pest, Hungary, Faculty of Economics, Universitas Indo Global Mandiri, Palembang, South Sumatra, Indonesia</t>
  </si>
  <si>
    <t>Hungarian University of Agriculture and Life Sciences
Indonesia, Universitas Indo Global Mandiri (Two universities are present in the text)</t>
  </si>
  <si>
    <t>Marhadi, M.</t>
  </si>
  <si>
    <t>Marhadi,  Marhadi</t>
  </si>
  <si>
    <t>Hungarian University of Agriculture and Life Sciences
Indonesia: Universitas Riau (Two separate universities mentioned)</t>
  </si>
  <si>
    <t>Doctoral School of Economic and Regional Sciences, Hungarian University of Agriculture and Life Sciences, Godollo, Pest, Hungary, Department of Management, Universitas Riau, Pekanbaru, Riau, Indonesia</t>
  </si>
  <si>
    <t>Hungarian University of Agriculture and Life Sciences (Godollo)
Universitas Indo Global Mandiri (Palembang, South Sumatra)
NA (for neither of the provided affiliations contain a single university name without additional context)</t>
  </si>
  <si>
    <t>Hungarian University of Agriculture and Life Sciences (Godollo, Pest, Hungary)
Universitas Indo Global Mandiri (Palembang, South Sumatra, Indonesia)</t>
  </si>
  <si>
    <t>Nugraha, D.P.</t>
  </si>
  <si>
    <t>Nugraha,  Deni Pandu</t>
  </si>
  <si>
    <t>Hungarian University of Agriculture and Life Sciences (Godollo, Pest, Hungary)
Universitas Islam Negeri Syarif Hidayatullah Jakarta (South Tangerang, Banten, Indonesia)</t>
  </si>
  <si>
    <t>Doctoral School of Economic and Regional Sciences, Hungarian University of Agriculture and Life Sciences, Godollo, Pest, Hungary, Department of Management, Universitas Islam Negeri Syarif Hidayatullah Jakarta, South Tangerang, Banten, Indonesia</t>
  </si>
  <si>
    <t>2-s2.0-3342973775</t>
  </si>
  <si>
    <t>Mills, J.</t>
  </si>
  <si>
    <t>Mills,  Jean</t>
  </si>
  <si>
    <t>Hunter College</t>
  </si>
  <si>
    <t>Hunter College, New York, NY, United States,</t>
  </si>
  <si>
    <t>Dignity, financial literacy, and food, glorious food! The legacy of Kathy Goldman</t>
  </si>
  <si>
    <t>2-s2.0-105000343122</t>
  </si>
  <si>
    <t>Sonu, D.</t>
  </si>
  <si>
    <t>Sonu,  Debbie</t>
  </si>
  <si>
    <t>Hunter College, New York, NY, United States</t>
  </si>
  <si>
    <t>Critical Geography and Teaching Against Neoliberal Racial Capitalism in New York City Elementary Schools</t>
  </si>
  <si>
    <t>2-s2.0-105015940754</t>
  </si>
  <si>
    <t>Hai-Jew, S.</t>
  </si>
  <si>
    <t>Hai-Jew,  Shalin</t>
  </si>
  <si>
    <t>Hutchinson Community College</t>
  </si>
  <si>
    <t>Hutchinson Community College, Hutchinson, KS, United States</t>
  </si>
  <si>
    <t>Financial Survival in Higher Education</t>
  </si>
  <si>
    <t>Xu,  Xiaocang</t>
  </si>
  <si>
    <t>Huzhou University</t>
  </si>
  <si>
    <t>School of Economics and Management, Huzhou University, Huzhou, Zhejiang, China</t>
  </si>
  <si>
    <t>2-s2.0-85019111778</t>
  </si>
  <si>
    <t>Sigurdardottir, A.K.</t>
  </si>
  <si>
    <t>Sigurdardottir,  A. K.</t>
  </si>
  <si>
    <t>Háskólinn á Akureyri</t>
  </si>
  <si>
    <t>School of Health Sciences, Háskólinn á Akureyri, Akureyri, Iceland</t>
  </si>
  <si>
    <t>Total Joint Arthroplasty Patients’ Education on Financial Issues and Its Connection to Reported Out-of-Pocket Costs—A European Study</t>
  </si>
  <si>
    <t>2-s2.0-85172892093</t>
  </si>
  <si>
    <t>Wendt, S.</t>
  </si>
  <si>
    <t>Wendt,  Stefan</t>
  </si>
  <si>
    <t>Háskólinn á Bifröst</t>
  </si>
  <si>
    <t>Department of Business, Háskólinn á Bifröst, Borgarnes, Iceland</t>
  </si>
  <si>
    <t>Investment in risky assets and participation in the financial market: does financial literacy matter?</t>
  </si>
  <si>
    <t>2-s2.0-85029364244</t>
  </si>
  <si>
    <t>Irandoust, M.</t>
  </si>
  <si>
    <t>Irandoust,  Manuchehr</t>
  </si>
  <si>
    <t>Högskolan i Halmstad</t>
  </si>
  <si>
    <t>Engineering and Science, Högskolan i Halmstad, Halmstad, Sweden</t>
  </si>
  <si>
    <t>Factors associated with financial risk tolerance based on proportional odds model: Evidence from Sweden</t>
  </si>
  <si>
    <t>2-s2.0-85195521316</t>
  </si>
  <si>
    <t>Ahamed, A.F.M.J.</t>
  </si>
  <si>
    <t>Ahamed,  A. F.M.Jalal</t>
  </si>
  <si>
    <t>Högskolan i Skövde</t>
  </si>
  <si>
    <t>School of Business, Högskolan i Skövde, Skovde, Vastra Gotaland, Sweden</t>
  </si>
  <si>
    <t>Financial anxiety: a systematic review</t>
  </si>
  <si>
    <t>2-s2.0-105001075951</t>
  </si>
  <si>
    <t>Financial anxiety of university students in Poland and Czechia: fsQCA analysis</t>
  </si>
  <si>
    <t>2-s2.0-85138248655</t>
  </si>
  <si>
    <t>Musau, A.</t>
  </si>
  <si>
    <t>Musau,  Andrew</t>
  </si>
  <si>
    <t>Høgskolen i Molde</t>
  </si>
  <si>
    <t>Faculty of Business Administration and Social Sciences, Høgskolen i Molde, Molde, More og Romsdal, Norway</t>
  </si>
  <si>
    <t>Gender differences in recollections of economic socialization, financial self-efficacy, and financial literacy</t>
  </si>
  <si>
    <t>2-s2.0-85117097952</t>
  </si>
  <si>
    <t>Lin, J.-S.</t>
  </si>
  <si>
    <t>Lin,  Jieshin</t>
  </si>
  <si>
    <t>I-Shou University</t>
  </si>
  <si>
    <t>Department of Public Policy and Management, I-Shou University, Kaohsiung, Taiwan</t>
  </si>
  <si>
    <t>Impact of Internet Integrated Financial Education on Students’ Financial Awareness and Financial Behavior</t>
  </si>
  <si>
    <t>Liu,  Hongcheng</t>
  </si>
  <si>
    <t>Mutuc, E.B.</t>
  </si>
  <si>
    <t>Mutuc,  Eugene Burgos</t>
  </si>
  <si>
    <t>I-Shou University
Bulacan State University (NA)</t>
  </si>
  <si>
    <t>Postgraduate Programs in Management, I-Shou University, Kaohsiung, Taiwan, Department of Finance, Bulacan State University, Malolos, Bulacan, Philippines</t>
  </si>
  <si>
    <t>2-s2.0-85063731511</t>
  </si>
  <si>
    <t>Munjishvili, T.</t>
  </si>
  <si>
    <t>Munjishvili,  Tea</t>
  </si>
  <si>
    <t>I. Javakhishvili Tbilisi State University</t>
  </si>
  <si>
    <t>Faculty of Economics and Business, I. Javakhishvili Tbilisi State Universitety, Tbilisi, Georgia</t>
  </si>
  <si>
    <t>The computer simulator-a modern training method of objects of an economic profile</t>
  </si>
  <si>
    <t>Mikaberidze, A.</t>
  </si>
  <si>
    <t>Mikaberidze,  Akaki</t>
  </si>
  <si>
    <t>2-s2.0-85108087899</t>
  </si>
  <si>
    <t>Singh,  Anurag B.</t>
  </si>
  <si>
    <t>I.T.S College</t>
  </si>
  <si>
    <t>I.T.S College, Mohan Nagar, Ghaziabad, UP, India</t>
  </si>
  <si>
    <t>Antecedents and extent of financial inclusion: A cross-sectional study</t>
  </si>
  <si>
    <t>2-s2.0-85180685379</t>
  </si>
  <si>
    <t>IAFI (NA if no university is present)</t>
  </si>
  <si>
    <t>IAFI Research Group, Faculty of Economics and Business, Barcelona, Spain</t>
  </si>
  <si>
    <t>Market Impact Analysis of Financial Literacy among A-Share Market Investors: An Agent-Based Model</t>
  </si>
  <si>
    <t>2-s2.0-85195779275</t>
  </si>
  <si>
    <t>Amaroh, S.</t>
  </si>
  <si>
    <t>Amaroh,  Siti</t>
  </si>
  <si>
    <t>IAIN Kudus</t>
  </si>
  <si>
    <t>State Islamic Institute IAIN Kudus, Kudus, Central Java, Indonesia</t>
  </si>
  <si>
    <t>WOMEN AND INVESTMENT DECISION IN SHARIA INSTRUMENTS: MODERATING EFFECT OF FINANCIAL SPIRITUALITY ORIENTATION</t>
  </si>
  <si>
    <t>2-s2.0-85204907294</t>
  </si>
  <si>
    <t>Prasojo, Z.H.</t>
  </si>
  <si>
    <t>Prasojo,  Zaenuddin Hudi</t>
  </si>
  <si>
    <t>IAIN West Borneo Indonesia</t>
  </si>
  <si>
    <t>State Islamic Institute (IAIN) of West Borneo Indonesia, West Jakarta, Indonesia</t>
  </si>
  <si>
    <t>Economic empowerment of unbanked women through financial inclusion in Indonesia</t>
  </si>
  <si>
    <t>2-s2.0-85162790231</t>
  </si>
  <si>
    <t>Trad, A.T.</t>
  </si>
  <si>
    <t>Trad,  Antoine Toni</t>
  </si>
  <si>
    <t>IBISTM</t>
  </si>
  <si>
    <t>IBISTM, France</t>
  </si>
  <si>
    <t>Societal transformation projects: The Role of an Adaptable Democracy (RAD) - A humanistic approach</t>
  </si>
  <si>
    <t>2-s2.0-85167781560</t>
  </si>
  <si>
    <t>Sanctos, C.S.</t>
  </si>
  <si>
    <t>Sanctos,  Cassia Sampaio</t>
  </si>
  <si>
    <t>IBM (no university mentioned)</t>
  </si>
  <si>
    <t>IBM Research, Yorktown Heights, NY, United States</t>
  </si>
  <si>
    <t>"this means nothing to me": Building credibility in conversational systems</t>
  </si>
  <si>
    <t>de Souza Pereira Candello, H.C.</t>
  </si>
  <si>
    <t>de Souza Pereira Candello,  Heloisa Caroline</t>
  </si>
  <si>
    <t>Alves de Brito Filho, A.A.</t>
  </si>
  <si>
    <t>Alves de Brito Filho,  Adinan</t>
  </si>
  <si>
    <t>Soella, G.M.</t>
  </si>
  <si>
    <t>Soella,  Gabriel Meneguelli</t>
  </si>
  <si>
    <t>Grave, M.C.</t>
  </si>
  <si>
    <t>Grave,  Marcelo Carpinette</t>
  </si>
  <si>
    <t>2-s2.0-84925696017</t>
  </si>
  <si>
    <t>Dey, D.K.</t>
  </si>
  <si>
    <t>Dey,  Dipanjan Kumar</t>
  </si>
  <si>
    <t>IBS (Assuming IBS stands for a specific university like Indian School of Business or similar)</t>
  </si>
  <si>
    <t>IBS Hyderabad, Hyderabad, TS, India</t>
  </si>
  <si>
    <t>Does advertising strategy matter in influencing mutual fund purchase?</t>
  </si>
  <si>
    <t>Mahapatra,  Sushanta Kumar</t>
  </si>
  <si>
    <t>IBS (NA)</t>
  </si>
  <si>
    <t>Department of Economics, IBS Hyderabad, Hyderabad, TS, India</t>
  </si>
  <si>
    <t>2-s2.0-105016466021</t>
  </si>
  <si>
    <t>Shaping financial well-being: the dynamic role of socialization and knowledge: a structural equation modeling approach</t>
  </si>
  <si>
    <t>Chauhan, Y.K.</t>
  </si>
  <si>
    <t>Chauhan,  Yogesh Kumar</t>
  </si>
  <si>
    <t>IBS (presumably it stands for a specific university name, but without more context, it's hard to determine exactly which one. However, the main university name cannot be directly extracted from this text.)
So the response would be: NA</t>
  </si>
  <si>
    <t>Chakraborti, R.</t>
  </si>
  <si>
    <t>Chakraborti,  Rajdeep</t>
  </si>
  <si>
    <t>IBS (presumably standing for Indian School of Business) is the main university name in this case. However, since it's an abbreviation, the full name of the university might not be explicitly stated. So, depending on the context, you may want to include "(Indian School of Business)" along with "IBS" for clarity. In your specific query, IBS would suffice as the main university name.
For further reference, if no university is present in the text, returning NA would be appropriate.</t>
  </si>
  <si>
    <t>Daniels, C.</t>
  </si>
  <si>
    <t>Daniels,  Carmen</t>
  </si>
  <si>
    <t>ICAN (NA for no university mentioned specifically)</t>
  </si>
  <si>
    <t>ICAN Australia, Australia</t>
  </si>
  <si>
    <t>2-s2.0-70449368762</t>
  </si>
  <si>
    <t>Vass, K.K.</t>
  </si>
  <si>
    <t>Vass,  Kuldeep K.</t>
  </si>
  <si>
    <t>ICAR (Indian Council of Agricultural Research) is a council and not a university. In this case, the main university is not explicitly stated in the provided affiliation text. Therefore, the answer would be NA.</t>
  </si>
  <si>
    <t>ICAR - Central Inland Fisheries Research Institute, Barrackpore, Kolkata, WB, India</t>
  </si>
  <si>
    <t>Assessing the impact of climate change on inland fisheries in River Ganga and its plains in India</t>
  </si>
  <si>
    <t>2-s2.0-105003079420</t>
  </si>
  <si>
    <t>Purushothaman, V.</t>
  </si>
  <si>
    <t>Purushothaman,  Venkatesan</t>
  </si>
  <si>
    <t>ICAR (Indian Council of Agricultural Research) is not a university but an organization. So, in this case, there is no specific university mentioned in the affiliation text. Hence, the return value should be NA.</t>
  </si>
  <si>
    <t>ICAR - National Academy of Agricultural Research Management, Hyderabad, Hyderabad, TS, India</t>
  </si>
  <si>
    <t>Analyzing PM-KISAN fund utilization in Southern Indian agriculture</t>
  </si>
  <si>
    <t>2-s2.0-85173725170</t>
  </si>
  <si>
    <t>Suresh, A.</t>
  </si>
  <si>
    <t>Suresh,  A.</t>
  </si>
  <si>
    <t>ICAR - Central Institute of Fisheries Technology</t>
  </si>
  <si>
    <t>Extension Information and Statistics Division, ICAR - Central Institute of Fisheries Technology, Cochin, Kochi, KL, India</t>
  </si>
  <si>
    <t>Women fish vendors in Kerala, India: an analytical study of access to inputs and services</t>
  </si>
  <si>
    <t>Rejula, K.</t>
  </si>
  <si>
    <t>Rejula,  K.</t>
  </si>
  <si>
    <t>Gopal, N.</t>
  </si>
  <si>
    <t>Gopal,  Nikita</t>
  </si>
  <si>
    <t>Mohanty, A.K.</t>
  </si>
  <si>
    <t>Mohanty,  A. K.</t>
  </si>
  <si>
    <t>Ashaletha, S.</t>
  </si>
  <si>
    <t>Ashaletha,  S.</t>
  </si>
  <si>
    <t>2-s2.0-105000090961</t>
  </si>
  <si>
    <t>Breuer, R.-E.</t>
  </si>
  <si>
    <t>Breuer,  Rolf E.</t>
  </si>
  <si>
    <t>ICCA (International Chamber of Commerce's Advisory Body) is not a university, so there isn't a university name to extract from the provided affiliation text. The correct response would be "NA".</t>
  </si>
  <si>
    <t>Deutsche Bank AG, Frankfurt am Main, Hessen, Germany, World Corporate Ethics’ Council/ICCA’s Advisory Board, Germany</t>
  </si>
  <si>
    <t>Microfinance as Profitable Good Practice</t>
  </si>
  <si>
    <t>2-s2.0-85054411252</t>
  </si>
  <si>
    <t>Mahmood, S.S.</t>
  </si>
  <si>
    <t>Mahmood,  Shehrin Shaila</t>
  </si>
  <si>
    <t>ICDRRB (International Centre for Diarrhoeal Disease Research Bangladesh) is a research center, not a university. Therefore, the main university name from this affiliation text is NA.</t>
  </si>
  <si>
    <t>Universal Health Coverage, International Centre for Diarrhoeal Disease Research Bangladesh, Dhaka, Bangladesh</t>
  </si>
  <si>
    <t>Who enrols in voluntary micro health insurance schemes in low-resource settings? Experience from a rural area in Bangladesh</t>
  </si>
  <si>
    <t>2-s2.0-85060148746</t>
  </si>
  <si>
    <t>Mishra,  Rajesh</t>
  </si>
  <si>
    <t>ICFAI Business School</t>
  </si>
  <si>
    <t>Faculty, ICFAI Business School, Gurgaon, HR, India</t>
  </si>
  <si>
    <t>Financial literacy, risk tolerance and stock market participation</t>
  </si>
  <si>
    <t>2-s2.0-85127305005</t>
  </si>
  <si>
    <t>Khan, B.</t>
  </si>
  <si>
    <t>Khan,  Babar Naseem</t>
  </si>
  <si>
    <t>ICIMOD (International Centre for Integrated Mountain Development) is not a university but an international organization. In this case, the main university name is NA.</t>
  </si>
  <si>
    <t>International Centre for Integrated Mountain Development (ICIMOD), Patan, Nepal</t>
  </si>
  <si>
    <t>Migration, Remittances and Climate Resilience: Do Financial Literacy and Disaster Risk Reduction Orientation Help to Improve Adaptive Capacity in Pakistan?</t>
  </si>
  <si>
    <t>Ali, G.</t>
  </si>
  <si>
    <t>Ali,  Ghulam</t>
  </si>
  <si>
    <t>ICIMOD is not a university, it's an international research center. Therefore, NA would be the correct response in this case.</t>
  </si>
  <si>
    <t>2-s2.0-105007755394</t>
  </si>
  <si>
    <t>Umer, M.</t>
  </si>
  <si>
    <t>Umer,  Muhammad A.</t>
  </si>
  <si>
    <t>ICN Business School</t>
  </si>
  <si>
    <t>Department of Human Resources and Organisational Behaviour, ICN Business School, Nancy, Grand Est, France</t>
  </si>
  <si>
    <t>Synergizing Financial Inclusion and Green Finance: Advancing Sustainable Development Goals 2030 and 2050 in Alignment With COP 29 Commitments</t>
  </si>
  <si>
    <t>2-s2.0-85184804903</t>
  </si>
  <si>
    <t>Hao, S.</t>
  </si>
  <si>
    <t>Hao,  Shuyi</t>
  </si>
  <si>
    <t>ICN Business School, Nancy, Grand Est, France, Centre Européen de Recherche en Economie Financière et en Gestion des Entreprises (CEREFIGE), Nancy, Grand Est, France</t>
  </si>
  <si>
    <t>Adopting Digital Signatures for Complex Financial Products in the French Banking Sector: How Technology Acceptance and User Literacy Matter</t>
  </si>
  <si>
    <t>Huck, N.</t>
  </si>
  <si>
    <t>Huck,  Nicolas</t>
  </si>
  <si>
    <t>ICN School of Business</t>
  </si>
  <si>
    <t>Department of Finance, ICN School of Business in Nancy, Nancy, France</t>
  </si>
  <si>
    <t>Tirra, A.N.</t>
  </si>
  <si>
    <t>Tirra,  Amos Nyangira</t>
  </si>
  <si>
    <t>ICRISAT (NA if no university found)</t>
  </si>
  <si>
    <t>International Crops Research Institute for the Semi-Arid Tropics Nairobi, Nairobi, Kenya</t>
  </si>
  <si>
    <t>Melesse, M.</t>
  </si>
  <si>
    <t>Melesse,  Mequanint Biset</t>
  </si>
  <si>
    <t>Melesse, M.B.</t>
  </si>
  <si>
    <t>2-s2.0-85061853488</t>
  </si>
  <si>
    <t>Rist, R.C.</t>
  </si>
  <si>
    <t>Rist,  Ray C.</t>
  </si>
  <si>
    <t>IDEAS (International Development Evaluation Association)</t>
  </si>
  <si>
    <t>International Development Evaluation Association (IDEAS), Philippines</t>
  </si>
  <si>
    <t>Evaluation and turbulent times: Reflections on a discipline in disarray</t>
  </si>
  <si>
    <t>IDOS</t>
  </si>
  <si>
    <t>German Institute of Development and Sustainability (IDOS), Bonn, Nordrhein-Westfalen, Germany</t>
  </si>
  <si>
    <t>2-s2.0-85210388175</t>
  </si>
  <si>
    <t>Rzem, M.</t>
  </si>
  <si>
    <t>Rzem,  Marouane</t>
  </si>
  <si>
    <t>IDRAC Business School</t>
  </si>
  <si>
    <t>IDRAC Business School, IDRAC Lyon, Lyon, France</t>
  </si>
  <si>
    <t>Enhancing investor decision-making: a comprehensive study of information disseminated on stock exchange websites</t>
  </si>
  <si>
    <t>2-s2.0-105014472996</t>
  </si>
  <si>
    <t>Felix-Faure, P.C.</t>
  </si>
  <si>
    <t>Felix-Faure,  Palesa Charlotte</t>
  </si>
  <si>
    <t>IDRAC Business School, Lyon, France</t>
  </si>
  <si>
    <t>The Role of Financial Institutions in Bridging the Financing Gap for Women Entrepreneurs in Sub-Saharan Africa</t>
  </si>
  <si>
    <t>2-s2.0-85152144484</t>
  </si>
  <si>
    <t>Trombetta, M.</t>
  </si>
  <si>
    <t>Trombetta,  Marco</t>
  </si>
  <si>
    <t>IE Business School</t>
  </si>
  <si>
    <t>IE Business School, Madrid, Madrid, Spain</t>
  </si>
  <si>
    <t>Accounting and finance literacy and entrepreneurship: An exploratory study</t>
  </si>
  <si>
    <t>2-s2.0-85211497925</t>
  </si>
  <si>
    <t>Núñez-Letamendia, L.</t>
  </si>
  <si>
    <t>Núñez-Letamendia,  Laura</t>
  </si>
  <si>
    <t>IE University</t>
  </si>
  <si>
    <t>IE Universidad, Segovia, Segovia, Spain, IE University’s, Madrid, Spain</t>
  </si>
  <si>
    <t>More Than Knowledge: Consumer Financial Capability and Saving Behavior</t>
  </si>
  <si>
    <t>Sánchez-Ruiz, P.</t>
  </si>
  <si>
    <t>Sánchez-Ruiz,  Patricia</t>
  </si>
  <si>
    <t>IE University’s, Madrid, Spain</t>
  </si>
  <si>
    <t>2-s2.0-84949786485</t>
  </si>
  <si>
    <t>Wasson, C.S.</t>
  </si>
  <si>
    <t>Wasson,  Charles S.</t>
  </si>
  <si>
    <t>IEEE (Here</t>
  </si>
  <si>
    <t>IEEE, New York, NY, United States</t>
  </si>
  <si>
    <t>System analysis, design, and development: Concepts, principles, and practices</t>
  </si>
  <si>
    <t>2-s2.0-85115191917</t>
  </si>
  <si>
    <t>Jariwala, J.H.</t>
  </si>
  <si>
    <t>IES Management College</t>
  </si>
  <si>
    <t>IES Management College and Research Centre, Bandra, Mumbai, India</t>
  </si>
  <si>
    <t>The Association of Financial Socialization with Financial Self-Efficacy and Autonomy: A Study of Young Students in India</t>
  </si>
  <si>
    <t>2-s2.0-85072153246</t>
  </si>
  <si>
    <t>von Liechtenstein, H.</t>
  </si>
  <si>
    <t>von Liechtenstein,  Heinrich V.</t>
  </si>
  <si>
    <t>IESE</t>
  </si>
  <si>
    <t>IESE, Barcelona, Spain</t>
  </si>
  <si>
    <t>Getting Between the Balance Sheets: The Four Things Every Entrepreneur Should Know About Finance</t>
  </si>
  <si>
    <t>Prior, F.</t>
  </si>
  <si>
    <t>Prior,  Francesc</t>
  </si>
  <si>
    <t>IESE Business School</t>
  </si>
  <si>
    <t>IESE Business School, Barcelona, Barcelona, Spain, IESE Business School, Barcelona, Barcelona, Spain</t>
  </si>
  <si>
    <t>Diniz, P.</t>
  </si>
  <si>
    <t>Diniz,  Poliana</t>
  </si>
  <si>
    <t>IFTM</t>
  </si>
  <si>
    <t>Campus Uberlândia, Instituto Federal de Educação, Ciência e Tecnologia do Triangulo Mineiro (IFTM), Uberaba, MG, Brazil</t>
  </si>
  <si>
    <t>2-s2.0-85067888770</t>
  </si>
  <si>
    <t>Zinabu, E.</t>
  </si>
  <si>
    <t>Zinabu,  Eskinder</t>
  </si>
  <si>
    <t>IHE Delft</t>
  </si>
  <si>
    <t>IHE Delft Institute for Water Education, Delft, Zuid-Holland, Netherlands, Wollo University, Dessie, Ethiopia</t>
  </si>
  <si>
    <t>Monitoring river water and sediments within a changing Ethiopian catchment to support sustainable development</t>
  </si>
  <si>
    <t>Kelderman, P.</t>
  </si>
  <si>
    <t>Kelderman,  Peter</t>
  </si>
  <si>
    <t>IHE Delft Institute for Water Education, Delft, Zuid-Holland, Netherlands</t>
  </si>
  <si>
    <t>van der Kwast, J.</t>
  </si>
  <si>
    <t>van der Kwast,  Johannes</t>
  </si>
  <si>
    <t>Rene, E.R.</t>
  </si>
  <si>
    <t>Rene,  Eldon Raj</t>
  </si>
  <si>
    <t>IHE Delft Institute for Water Education</t>
  </si>
  <si>
    <t>Department of Environmental Engineering and Water Technology, IHE Delft Institute for Water Education, Delft, Zuid-Holland, Netherlands</t>
  </si>
  <si>
    <t>Kayode, O.F.</t>
  </si>
  <si>
    <t>Kayode,  Olajumoke F.</t>
  </si>
  <si>
    <t>IHE Delft Institute for Water Education
Eawag - Swiss Federal Institute of Aquatic Science and Technology</t>
  </si>
  <si>
    <t>Department of Environmental Engineering and Water Technology, IHE Delft Institute for Water Education, Delft, Zuid-Holland, Netherlands, Department of Sanitation, Eawag - Swiss Federal Institute of Aquatic Science and Technology, Dubendorf, ZH, Switzerland</t>
  </si>
  <si>
    <t>2-s2.0-86000035349</t>
  </si>
  <si>
    <t>Mubeen, S.</t>
  </si>
  <si>
    <t>Mubeen,  Samiya</t>
  </si>
  <si>
    <t>IIBS</t>
  </si>
  <si>
    <t>Department of Finance, IIBS, Bengaluru, India</t>
  </si>
  <si>
    <t>An Empirical Analysis of the Awareness of Financial Inclusion and Policy Implications</t>
  </si>
  <si>
    <t>2-s2.0-84874478169</t>
  </si>
  <si>
    <t>Lal,  Siddhartha</t>
  </si>
  <si>
    <t>IIIT Bangalore</t>
  </si>
  <si>
    <t>IIIT Bangalore, Bengaluru, KA, India</t>
  </si>
  <si>
    <t>Banking 101: Mobile-izing Financial Inclusion in an Emerging India</t>
  </si>
  <si>
    <t>2-s2.0-85147543095</t>
  </si>
  <si>
    <t>Bhistannavar, V.</t>
  </si>
  <si>
    <t>Bhistannavar,  Vidya</t>
  </si>
  <si>
    <t>IIIT Pune</t>
  </si>
  <si>
    <t>Department of Computer Engineering, International Institute of Information Technology, Pune, MH, India</t>
  </si>
  <si>
    <t>Real Estate Price Prediction using Supervised Learning</t>
  </si>
  <si>
    <t>Matey, V.</t>
  </si>
  <si>
    <t>Matey,  Vedang</t>
  </si>
  <si>
    <t>Shitole, A.</t>
  </si>
  <si>
    <t>Shitole,  Ajitkumar S.</t>
  </si>
  <si>
    <t>Chauhan, N.</t>
  </si>
  <si>
    <t>Chauhan,  Nikita</t>
  </si>
  <si>
    <t>Mahale, A.</t>
  </si>
  <si>
    <t>Mahale,  Aditi</t>
  </si>
  <si>
    <t>2-s2.0-85079904994</t>
  </si>
  <si>
    <t>Kumar, M.</t>
  </si>
  <si>
    <t>Kumar,  Mohit</t>
  </si>
  <si>
    <t>IILM Academy of Higher Learning</t>
  </si>
  <si>
    <t>IILM Academy of Higher Learning, Lucknow, India</t>
  </si>
  <si>
    <t>Correlates of financial capability as a strategic precursor to financial inclusion: Selections from Uttar Pradesh, India</t>
  </si>
  <si>
    <t>Mittal, S.</t>
  </si>
  <si>
    <t>Mittal,  Shivi</t>
  </si>
  <si>
    <t>IILM University</t>
  </si>
  <si>
    <t>IILM University, Greater Noida, UP, India</t>
  </si>
  <si>
    <t>Debnath, S.K.</t>
  </si>
  <si>
    <t>Debnath,  Sumit Kumar</t>
  </si>
  <si>
    <t>IIMT</t>
  </si>
  <si>
    <t>IIMT Delhi, New Delhi, India</t>
  </si>
  <si>
    <t>2-s2.0-85165079124</t>
  </si>
  <si>
    <t>Chaurasia, B.</t>
  </si>
  <si>
    <t>Chaurasia,  Basant</t>
  </si>
  <si>
    <t>IIMT Engineering College</t>
  </si>
  <si>
    <t>IIMT Engineering College, Meerut, India</t>
  </si>
  <si>
    <t>Fuzzy Based Multi Criteria Decision-Making</t>
  </si>
  <si>
    <t>Phanna, K.</t>
  </si>
  <si>
    <t>Phanna,  Khieng</t>
  </si>
  <si>
    <t>IIRR</t>
  </si>
  <si>
    <t>International Institute of Rural Reconstruction (IIRR), Phnom Penh, Cambodia</t>
  </si>
  <si>
    <t>Soksophors, Y.</t>
  </si>
  <si>
    <t>Soksophors,  Yim</t>
  </si>
  <si>
    <t>2-s2.0-85092655734</t>
  </si>
  <si>
    <t>Jain,  Ruchi</t>
  </si>
  <si>
    <t>IIS (Deemed to be University)</t>
  </si>
  <si>
    <t>Department of Financial Studies, IIS (Deemed to be University), Jaipur, RJ, India</t>
  </si>
  <si>
    <t>Financial Knowledge Prediction from Artificial Neural Network (ANN)</t>
  </si>
  <si>
    <t>2-s2.0-85162980488</t>
  </si>
  <si>
    <t>Chakraborty, D.</t>
  </si>
  <si>
    <t>Chakraborty,  Dipanwita</t>
  </si>
  <si>
    <t>IIT Kharagpur</t>
  </si>
  <si>
    <t>Department of Humanities and Social Sciences, Indian Institute of Technology Kharagpur, Kharagpur, WB, India, Jagan Institute of Management Studies, New Delhi, DL, India</t>
  </si>
  <si>
    <t>CEO attributes and foreign shareholdings: evidence from an emerging economy</t>
  </si>
  <si>
    <t>Victor, V.</t>
  </si>
  <si>
    <t>Victor,  Vijay</t>
  </si>
  <si>
    <t>IIT Roorkee</t>
  </si>
  <si>
    <t>Department of Humanities and Social Sciences, Indian Institute of Technology Roorkee, Roorkee, UK, India, College of Business and Economics, Johannesburg, Gauteng, South Africa</t>
  </si>
  <si>
    <t>2-s2.0-85213730543</t>
  </si>
  <si>
    <t>Braendle, U.C.</t>
  </si>
  <si>
    <t>Braendle,  Udo Chrisitan</t>
  </si>
  <si>
    <t>IMC Fachhochschule Krems GmbH</t>
  </si>
  <si>
    <t>IMC Fachhochschule Krems GmbH, Krems an der Donau, Lower Austria, Austria</t>
  </si>
  <si>
    <t>How critical is SME financial literacy and digital financial access for financial and economic development in the expanded BRICS block?</t>
  </si>
  <si>
    <t>2-s2.0-85140476833</t>
  </si>
  <si>
    <t>Ceresa, M.</t>
  </si>
  <si>
    <t>Ceresa,  Martin A.</t>
  </si>
  <si>
    <t>IMDEA Software Institute (official name only)</t>
  </si>
  <si>
    <t>IMDEA Software Institute, Pozuelo de Alarcon, Madrid, Spain</t>
  </si>
  <si>
    <t>Transaction Monitoring of Smart Contracts</t>
  </si>
  <si>
    <t>Sánchez, C.</t>
  </si>
  <si>
    <t>Sánchez,  Cesar</t>
  </si>
  <si>
    <t>2-s2.0-105001252612</t>
  </si>
  <si>
    <t>Jain, S.</t>
  </si>
  <si>
    <t>Jain,  Shikha</t>
  </si>
  <si>
    <t>IMDR</t>
  </si>
  <si>
    <t>Institute of Management Development and Research (IMDR), Pune, India</t>
  </si>
  <si>
    <t>Navigating the Nexus: Women Entrepreneurs Digital Financial Literacy, Perceived Risks and the Technology Acceptance in P2P Lending Platforms</t>
  </si>
  <si>
    <t>Kamble, S.</t>
  </si>
  <si>
    <t>Kamble,  Suraj</t>
  </si>
  <si>
    <t>2-s2.0-85112530775</t>
  </si>
  <si>
    <t>Bhatia, S.</t>
  </si>
  <si>
    <t>Bhatia,  Shikha</t>
  </si>
  <si>
    <t>IMI</t>
  </si>
  <si>
    <t>IMI Delhi, New Delhi, India</t>
  </si>
  <si>
    <t>What explains millennials’ intention to invest in the stock market? An extension to the theory of planned behavior</t>
  </si>
  <si>
    <t>2-s2.0-85150037594</t>
  </si>
  <si>
    <t>Exploring financial well-being of working professionals in the Indian context</t>
  </si>
  <si>
    <t>2-s2.0-85006324370</t>
  </si>
  <si>
    <t>Dhir, S.</t>
  </si>
  <si>
    <t>Dhir,  Swati</t>
  </si>
  <si>
    <t>Banking on Innovation, Innovation in Banking at ICICI Bank</t>
  </si>
  <si>
    <t>Jain, H.</t>
  </si>
  <si>
    <t>Jain,  Harshika</t>
  </si>
  <si>
    <t>2-s2.0-84993725025</t>
  </si>
  <si>
    <t>Chaudhuri, S.K.</t>
  </si>
  <si>
    <t>Chaudhuri,  Swapan Kanti</t>
  </si>
  <si>
    <t>Health Sector in West Bengal: Mid-Term Expenditure Framework for Public Finance and Some Policy Issues</t>
  </si>
  <si>
    <t>2-s2.0-85138802619</t>
  </si>
  <si>
    <t>IMI Delhi</t>
  </si>
  <si>
    <t>Department of Finance and Accounting, IMI Delhi, New Delhi, India</t>
  </si>
  <si>
    <t>Parental influence, financial literacy and investment behaviour of young adults</t>
  </si>
  <si>
    <t>2-s2.0-85149539150</t>
  </si>
  <si>
    <t>Ray,  Arghya</t>
  </si>
  <si>
    <t>IMI Kolkata (NA if no university)</t>
  </si>
  <si>
    <t>IMI Kolkata, Kolkata, WB, India</t>
  </si>
  <si>
    <t>Future time perspective and consumer well-being of millennials: implications for consumer resilience</t>
  </si>
  <si>
    <t>2-s2.0-84949224841</t>
  </si>
  <si>
    <t>Mathur, H.P.</t>
  </si>
  <si>
    <t>Mathur,  Himendu Prakash</t>
  </si>
  <si>
    <t>IMS (Institute of Management Studies)</t>
  </si>
  <si>
    <t>Institute of Management Studies, Varanasi, UP, India</t>
  </si>
  <si>
    <t>Microfinance clients' awareness index: A measure of awareness and skills of microfinance clients</t>
  </si>
  <si>
    <t>2-s2.0-85196215391</t>
  </si>
  <si>
    <t>Kumari, N.</t>
  </si>
  <si>
    <t>Kumari,  Neha</t>
  </si>
  <si>
    <t>Money at my Fingertips: Decoding the Role of Referent Network Size and Financial Knowledge in Reinforcing Continuance Intention of m-Payment Services</t>
  </si>
  <si>
    <t>2-s2.0-105011637233</t>
  </si>
  <si>
    <t>Gupta,  Priya</t>
  </si>
  <si>
    <t>Exploring customer attitude towards neo-banking apps: a thematic analysis using Google Play and Apple App Store reviews</t>
  </si>
  <si>
    <t>2-s2.0-105003246503</t>
  </si>
  <si>
    <t>Rai, A.K.</t>
  </si>
  <si>
    <t>Rai,  Alok Kumar</t>
  </si>
  <si>
    <t>Why stay loyal? Exploring the role of consumption values, satisfaction, and alternative attractiveness in buy now pay later services</t>
  </si>
  <si>
    <t>Biswas, A.</t>
  </si>
  <si>
    <t>Biswas,  Abhijeet</t>
  </si>
  <si>
    <t>Srivastava,  Shashi</t>
  </si>
  <si>
    <t>2-s2.0-85219058862</t>
  </si>
  <si>
    <t>IMS Ghaziabad</t>
  </si>
  <si>
    <t>IMS Ghaziabad, Ghaziabad, UP, India</t>
  </si>
  <si>
    <t>Financial Literacy and Education in Enhancing Financial Inclusion</t>
  </si>
  <si>
    <t>Gupta,  Sahil</t>
  </si>
  <si>
    <t>Pandey, L.</t>
  </si>
  <si>
    <t>Pandey,  Laxmi</t>
  </si>
  <si>
    <t>Jalota, S.</t>
  </si>
  <si>
    <t>Jalota,  Shikha</t>
  </si>
  <si>
    <t>Barik, M.</t>
  </si>
  <si>
    <t>Barik,  Mamta</t>
  </si>
  <si>
    <t>Shukla, G.P.</t>
  </si>
  <si>
    <t>Shukla,  Gargi Pant</t>
  </si>
  <si>
    <t>IMS Unison University</t>
  </si>
  <si>
    <t>School of Management, IMS Unison University, Dehradun, UK, India</t>
  </si>
  <si>
    <t>2-s2.0-85207681575</t>
  </si>
  <si>
    <t>Chakraborty, A.</t>
  </si>
  <si>
    <t>Chakraborty,  Anindita</t>
  </si>
  <si>
    <t>IMS Varanasi</t>
  </si>
  <si>
    <t>Department of Management Studies, Institute of Management Studies, Varanasi, UP, India</t>
  </si>
  <si>
    <t>The social ledger: qualitatively decoding interaction-driven investment decisions among Indian investors and fund managers</t>
  </si>
  <si>
    <t>2-s2.0-85100550591</t>
  </si>
  <si>
    <t>Khandelwal, R.</t>
  </si>
  <si>
    <t>Khandelwal,  Rahul Kailas</t>
  </si>
  <si>
    <t>IMSCDR (NA if no university is present)</t>
  </si>
  <si>
    <t>IMSCDR, Ahmednagar, India</t>
  </si>
  <si>
    <t>Compulsive Buying Behaviour of Credit Card Users and Affecting Factors Such as Financial Knowledge, Prestige and Retention Time: A Cross-sectional Research</t>
  </si>
  <si>
    <t>2-s2.0-85141179677</t>
  </si>
  <si>
    <t>Di Paolo, R.</t>
  </si>
  <si>
    <t>Di Paolo,  Roberto</t>
  </si>
  <si>
    <t>IMT Alti Studi Lucca</t>
  </si>
  <si>
    <t>Scuola IMT Alti Studi Lucca, Lucca, LU, Italy, GAME Science Research Center, Lucca, Italy</t>
  </si>
  <si>
    <t>Digital Escape Games in Educational Programs for Financial Literacy</t>
  </si>
  <si>
    <t>Ricciardi, E.</t>
  </si>
  <si>
    <t>Ricciardi,  Emiliano</t>
  </si>
  <si>
    <t>Scuola IMT Alti Studi Lucca, Lucca, LU, Italy</t>
  </si>
  <si>
    <t>Bilancini, E.</t>
  </si>
  <si>
    <t>Bilancini,  Ennio</t>
  </si>
  <si>
    <t>Pizziol, V.</t>
  </si>
  <si>
    <t>Pizziol,  Veronica</t>
  </si>
  <si>
    <t>Accardi, S.</t>
  </si>
  <si>
    <t>Accardi,  Sebastiano</t>
  </si>
  <si>
    <t>2-s2.0-85117727614</t>
  </si>
  <si>
    <t>Akhtar, M.A.</t>
  </si>
  <si>
    <t>Akhtar,  Mohammad Anam</t>
  </si>
  <si>
    <t>IMT Business School</t>
  </si>
  <si>
    <t>IMT Business School, Dubai International Academic City, Dubai, Dubai, United Arab Emirates</t>
  </si>
  <si>
    <t>Digital Engagement as a Predictor of Financial Capability, Financial Advice, and Financial Satisfaction</t>
  </si>
  <si>
    <t>2-s2.0-85093083357</t>
  </si>
  <si>
    <t>Akhtar,  Mohammed Anam</t>
  </si>
  <si>
    <t>IMT Dubai (Assuming "IMT" stands for "Institute of Management Technology")</t>
  </si>
  <si>
    <t>IMT Business School, Dubai, United Arab Emirates</t>
  </si>
  <si>
    <t>Electronic payment system use: A mediator and a predictor of financial satisfaction</t>
  </si>
  <si>
    <t>Kaneza, Y.V.</t>
  </si>
  <si>
    <t>Kaneza,  Yves V.</t>
  </si>
  <si>
    <t>INATEK</t>
  </si>
  <si>
    <t>INATEK, Rwanda</t>
  </si>
  <si>
    <t>Rwanda</t>
  </si>
  <si>
    <t>2-s2.0-85165239788</t>
  </si>
  <si>
    <t>Cuevas, C.</t>
  </si>
  <si>
    <t>Cuevas,  Conrado</t>
  </si>
  <si>
    <t>INCAE Business School</t>
  </si>
  <si>
    <t>INCAE Business School, Costa Rica, Alajuela, Alajuela, Costa Rica</t>
  </si>
  <si>
    <t>Costa Rica</t>
  </si>
  <si>
    <t>Followers of the pied piper of pensioners</t>
  </si>
  <si>
    <t>2-s2.0-85122123762</t>
  </si>
  <si>
    <t>Mahon, C.</t>
  </si>
  <si>
    <t>Mahon,  Cathie</t>
  </si>
  <si>
    <t>INCLUSIV</t>
  </si>
  <si>
    <t>INCLUSIV, INC, New York, NY, United States</t>
  </si>
  <si>
    <t>Financial Capability and Asset Building With a Racial- and Gender-Equity Lens: Advances From the Field</t>
  </si>
  <si>
    <t>2-s2.0-85169834017</t>
  </si>
  <si>
    <t>Herrera, A.</t>
  </si>
  <si>
    <t>Herrera,  Alejandro</t>
  </si>
  <si>
    <t>INESAD</t>
  </si>
  <si>
    <t>Institute for Advanced Development Studies (INESAD), La Paz, La Paz, Bolivia</t>
  </si>
  <si>
    <t>Can a mobile-app-based behavioral intervention teach financial skills to youth? Experimental evidence from a financial diaries study</t>
  </si>
  <si>
    <t>2-s2.0-84943339909</t>
  </si>
  <si>
    <t>De Jesus Pereira, A.M.</t>
  </si>
  <si>
    <t>De Jesus Pereira,  Antonio Manuel</t>
  </si>
  <si>
    <t>INOV INESC Inovação</t>
  </si>
  <si>
    <t>School of Technology and Management, Leiria, Leiria, Portugal, INOV INESC Inovação, INOV INESC Inovação - Instituto de Novas Tecnologias, Leiria, Portugal</t>
  </si>
  <si>
    <t>Plataforma unidose para lares dose plaform for elderlies homes; Plataforma Unidose para Lares</t>
  </si>
  <si>
    <t>2-s2.0-85186217454</t>
  </si>
  <si>
    <t>Yourougou, P.</t>
  </si>
  <si>
    <t>Yourougou,  Pierre</t>
  </si>
  <si>
    <t>INPHB</t>
  </si>
  <si>
    <t>Institut National Polytechnique Félix Houphouët-Boigny (INPHB), Yamoussoukro, Croatia</t>
  </si>
  <si>
    <t>Credit counselling: a contemporary strategy for survival of micro small and medium-sized enterprises in under-developed financial markets post COVID-19 pandemic</t>
  </si>
  <si>
    <t>2-s2.0-84867629426</t>
  </si>
  <si>
    <t>Cappello, F.</t>
  </si>
  <si>
    <t>Cappello,  Franck</t>
  </si>
  <si>
    <t>INRIA</t>
  </si>
  <si>
    <t>INRIA Institut National de Recherche en Informatique et en Automatique, Le Chesnay, Ile-de-France, France, University of Illinois Urbana-Champaign, Urbana, IL, United States</t>
  </si>
  <si>
    <t>Scalable Reed-Solomon-based reliable local storage for HPC applications on IaaS clouds</t>
  </si>
  <si>
    <t>Nicolae, B.</t>
  </si>
  <si>
    <t>Nicolae,  Bogdan</t>
  </si>
  <si>
    <t>INRIA Institut National de Recherche en Informatique et en Automatique, Le Chesnay, Ile-de-France, France</t>
  </si>
  <si>
    <t>Ammari, A.</t>
  </si>
  <si>
    <t>Ammari,  Aymen</t>
  </si>
  <si>
    <t>INSEEC Grande Ecole</t>
  </si>
  <si>
    <t>Department of Finance, INSEEC Grande Ecole, Bordeaux, Nouvelle-Aquitaine, France</t>
  </si>
  <si>
    <t>Le Fur, E.</t>
  </si>
  <si>
    <t>Le Fur,  Éric</t>
  </si>
  <si>
    <t>INSEEC Grande Ecole, Bordeaux, Nouvelle-Aquitaine, France</t>
  </si>
  <si>
    <t>Vasudevan, A.</t>
  </si>
  <si>
    <t>Vasudevan,  Asokan</t>
  </si>
  <si>
    <t>INTI International University</t>
  </si>
  <si>
    <t>Faculty of Business and Communications, INTI International University, Nilai, Negeri Sembilan, Malaysia</t>
  </si>
  <si>
    <t>2-s2.0-85124728658</t>
  </si>
  <si>
    <t>Rasli, A.</t>
  </si>
  <si>
    <t>Rasli,  Amran Md</t>
  </si>
  <si>
    <t>INTI International University, Nilai, Negeri Sembilan, Malaysia</t>
  </si>
  <si>
    <t>Lean R&amp;D practices and its impact on organizational performance: evidence from R&amp;D-based manufacturers in Malaysia</t>
  </si>
  <si>
    <t>2-s2.0-85075678715</t>
  </si>
  <si>
    <t>Mansori, S.</t>
  </si>
  <si>
    <t>Mansori,  Shaheen</t>
  </si>
  <si>
    <t>Graduate study of Business Department, INTI International University, Nilai, Negeri Sembilan, Malaysia</t>
  </si>
  <si>
    <t>Influential Behavioral Factors on Retirement Planning Behavior: The Case of Malaysia</t>
  </si>
  <si>
    <t>2-s2.0-84891519972</t>
  </si>
  <si>
    <t>Seng Teck, T.</t>
  </si>
  <si>
    <t>Seng Teck,  Tan</t>
  </si>
  <si>
    <t>School of Business, INTI International University, Nilai, Negeri Sembilan, Malaysia</t>
  </si>
  <si>
    <t>Spending behaviour of a case of asian university students</t>
  </si>
  <si>
    <t>2-s2.0-84958040985</t>
  </si>
  <si>
    <t>Nga, E.</t>
  </si>
  <si>
    <t>Nga,  Elsie</t>
  </si>
  <si>
    <t>Board attributes and foreign shareholdings in Malaysian listed firms</t>
  </si>
  <si>
    <t>Mohammad, A.A.S.</t>
  </si>
  <si>
    <t>Mohammad,  Anber Abraheem Shlash</t>
  </si>
  <si>
    <t>INTI International University
University of Petra</t>
  </si>
  <si>
    <t>INTI International University, Nilai, Negeri Sembilan, Malaysia, Marketing Department, University of Petra, Amman, Amman, Jordan</t>
  </si>
  <si>
    <t>INTI International University
Wekerle International University</t>
  </si>
  <si>
    <t>Faculty of Business and Communications, INTI International University, Nilai, Negeri Sembilan, Malaysia, Wekerle International University, Budapest, Hungary</t>
  </si>
  <si>
    <t>2-s2.0-85074940311</t>
  </si>
  <si>
    <t>Jang,  Juyoung</t>
  </si>
  <si>
    <t>IOM Migration Research &amp; Training Centre is not a university, so there is no specific university name to extract from this affiliation text. The return value would be "NA".</t>
  </si>
  <si>
    <t>IOM Migration Research &amp; Training Centre, South Korea</t>
  </si>
  <si>
    <t>Purposive and unintentional family financial socialization, subjective financial knowledge, and financial behavior of high school students</t>
  </si>
  <si>
    <t>Karim, O.</t>
  </si>
  <si>
    <t>Karim,  Oueslati</t>
  </si>
  <si>
    <t>IPAG Business School</t>
  </si>
  <si>
    <t>IPAG Business School, Paris, Ile-de-France, France</t>
  </si>
  <si>
    <t>2-s2.0-85175238791</t>
  </si>
  <si>
    <t>Santulli, R.</t>
  </si>
  <si>
    <t>Santulli,  Rosalia</t>
  </si>
  <si>
    <t>IPAG Business School
Università degli Studi di Genova</t>
  </si>
  <si>
    <t>IPAG Business School, Paris, Ile-de-France, France, Department of Economics, Università degli Studi di Genova, Genoa, Italy</t>
  </si>
  <si>
    <t>How financial literacy moderates the relationship between qualitative business information and the success of an equity crowdfunding campaign: Evidence from Mediterranean and Gulf Cooperation Council countries</t>
  </si>
  <si>
    <t>Rohden, S.F.</t>
  </si>
  <si>
    <t>Rohden,  Simoni F.</t>
  </si>
  <si>
    <t>IPAM (NA if no official university name found)</t>
  </si>
  <si>
    <t>Instituto Português de Administração de Marketing, Porto, Porto, Portugal</t>
  </si>
  <si>
    <t>2-s2.0-105009156174</t>
  </si>
  <si>
    <t>Irfany, M.I.</t>
  </si>
  <si>
    <t>Irfany,  Mohammad Iqbal</t>
  </si>
  <si>
    <t>IPB University</t>
  </si>
  <si>
    <t>Department of Islamic Economics, IPB University, Bogor, West Java, Indonesia</t>
  </si>
  <si>
    <t>Economic Analysis of Household Water Consumption and Wasteful Behavior in Greater Jakarta, Indonesia</t>
  </si>
  <si>
    <t>Asmara, A.</t>
  </si>
  <si>
    <t>Asmara,  Alla</t>
  </si>
  <si>
    <t>Department of Economics, IPB University, Bogor, West Java, Indonesia</t>
  </si>
  <si>
    <t>2-s2.0-85104556004</t>
  </si>
  <si>
    <t>Simanjuntak, M.</t>
  </si>
  <si>
    <t>Simanjuntak,  Megawati</t>
  </si>
  <si>
    <t>IPB University, Bogor, West Java, Indonesia</t>
  </si>
  <si>
    <t>Determinants of life satisfaction among female-headed households in Malaysia</t>
  </si>
  <si>
    <t>Johan, I.</t>
  </si>
  <si>
    <t>Johan,  Irni Rahmayani</t>
  </si>
  <si>
    <t>Department of Family and Consumer Sciences, IPB University, Bogor, West Java, Indonesia</t>
  </si>
  <si>
    <t>2-s2.0-85147013470</t>
  </si>
  <si>
    <t>Johan, I.R.</t>
  </si>
  <si>
    <t>The Influence of Parental Financial Socialisation and Financial Literacy on University Student's Financial Behaviour</t>
  </si>
  <si>
    <t>Dandi, M.</t>
  </si>
  <si>
    <t>Dandi,  Mochamad</t>
  </si>
  <si>
    <t>Muthohharoh, M.</t>
  </si>
  <si>
    <t>Muthohharoh,  Marhamah</t>
  </si>
  <si>
    <t>Khalisharani, H.</t>
  </si>
  <si>
    <t>Khalisharani,  Hanin</t>
  </si>
  <si>
    <t>2-s2.0-85115073458</t>
  </si>
  <si>
    <t>Najib, M.</t>
  </si>
  <si>
    <t>Najib,  M.</t>
  </si>
  <si>
    <t>Department of Management, IPB University, Bogor, West Java, Indonesia</t>
  </si>
  <si>
    <t>The role of relationship value in manufacturer-retailer context; Peranan nilai hubungan dalam konteks pengilang-peruncit</t>
  </si>
  <si>
    <t>2-s2.0-85091353145</t>
  </si>
  <si>
    <t>New taxonomy of relationship value and the moderating effect of relationship age: An empirical study in manufacturer-retailers partnership</t>
  </si>
  <si>
    <t>2-s2.0-85040331704</t>
  </si>
  <si>
    <t>Arsyianti, L.D.</t>
  </si>
  <si>
    <t>Arsyianti,  Laily Dwi</t>
  </si>
  <si>
    <t>Financial prudence through financial education: A conceptual framework for financial inclusion</t>
  </si>
  <si>
    <t>2-s2.0-85113895434</t>
  </si>
  <si>
    <t>Financial Literacy, Behavior and Vulnerability Among Malaysian Households: Does Gender Matter?</t>
  </si>
  <si>
    <t>Ali, K.M.</t>
  </si>
  <si>
    <t>Ali,  Khalifah Muhamad</t>
  </si>
  <si>
    <t>2-s2.0-85113863353</t>
  </si>
  <si>
    <t>Charity and debt behaviors comparison: perception of low-income households</t>
  </si>
  <si>
    <t>Putri, S.I.A.</t>
  </si>
  <si>
    <t>Putri,  Syifa Izzati Anzania</t>
  </si>
  <si>
    <t>Lubis, D.</t>
  </si>
  <si>
    <t>Lubis,  Deni</t>
  </si>
  <si>
    <t>2-s2.0-85134493871</t>
  </si>
  <si>
    <t>The Influence of Financial Literacy and Attitude towards Financial Behaviour Amongst Undergraduate Students: A Cross-Country Evidence</t>
  </si>
  <si>
    <t>Ali, T.</t>
  </si>
  <si>
    <t>Ali,  Taufiqurahman</t>
  </si>
  <si>
    <t>Department of Industrial Management, IPB University, Bogor, West Java, Indonesia</t>
  </si>
  <si>
    <t>Haq, D.A.</t>
  </si>
  <si>
    <t>Haq,  Daffa Aqomal</t>
  </si>
  <si>
    <t>Department of Resource and Environmental Economics, IPB University, Bogor, West Java, Indonesia</t>
  </si>
  <si>
    <t>Sembel, R.</t>
  </si>
  <si>
    <t>Sembel,  Roy H.M.</t>
  </si>
  <si>
    <t>IPMI International Business School</t>
  </si>
  <si>
    <t>Sekolah Tinggi Manajemen Ipmi, South Jakarta, Jakarta, Indonesia</t>
  </si>
  <si>
    <t>2-s2.0-85142068046</t>
  </si>
  <si>
    <t>Sharma,  Ashish</t>
  </si>
  <si>
    <t>IPS College of Technical Education (This is a college, not a university)
NA (No university found)</t>
  </si>
  <si>
    <t>IPS College of Technical Education, Jaipur, India</t>
  </si>
  <si>
    <t>Moderating Role of Personality in Relationship to Financial Attitude, Financial Behaviour, Financial Knowledge and Financial Capability</t>
  </si>
  <si>
    <t>2-s2.0-85097496134</t>
  </si>
  <si>
    <t>Khan, R.</t>
  </si>
  <si>
    <t>Khan,  Robert</t>
  </si>
  <si>
    <t>IPU New Zealand Tertiary Institute</t>
  </si>
  <si>
    <t>School of Global Studies, IPU New Zealand Tertiary Institute, Palmerston, New Zealand</t>
  </si>
  <si>
    <t>Financial Socialization, Financial Literacy, and Financial Behavior of Adults in New Zealand</t>
  </si>
  <si>
    <t>Ameer, R.</t>
  </si>
  <si>
    <t>Ameer,  Rashid</t>
  </si>
  <si>
    <t>2-s2.0-85153106049</t>
  </si>
  <si>
    <t>Serrano, V.</t>
  </si>
  <si>
    <t>Serrano,  Vanessa</t>
  </si>
  <si>
    <t>IQS School of Engineering (only the school name)</t>
  </si>
  <si>
    <t>IQS School of Engineering, Barcelona, Barcelona, Spain</t>
  </si>
  <si>
    <t>Analysis of an event study using the Fama–French five-factor model: teaching approaches including spreadsheets and the R programming language</t>
  </si>
  <si>
    <t>Cuadros, J.</t>
  </si>
  <si>
    <t>Cuadros,  Jordi</t>
  </si>
  <si>
    <t>2-s2.0-105022271749</t>
  </si>
  <si>
    <t>Martinez-Blasco, M.</t>
  </si>
  <si>
    <t>Martinez-Blasco,  Monica</t>
  </si>
  <si>
    <t>IQS School of Management (only the school name)</t>
  </si>
  <si>
    <t>IQS School of Management, Barcelona, Barcelona, Spain</t>
  </si>
  <si>
    <t>Mapping innovation tools and financial inclusion: a bibliometric analysis</t>
  </si>
  <si>
    <t>Prior Sanz, F.P.</t>
  </si>
  <si>
    <t>Prior Sanz,  Francesc Prior</t>
  </si>
  <si>
    <t>Adrian, F.M.</t>
  </si>
  <si>
    <t>Adrian,  Francesc Martori</t>
  </si>
  <si>
    <t>2-s2.0-85110893783</t>
  </si>
  <si>
    <t>Jarboui, J.</t>
  </si>
  <si>
    <t>Jarboui,  Anis</t>
  </si>
  <si>
    <t>ISAA</t>
  </si>
  <si>
    <t>Institut Supérieur d'Administration des Affaires, Sfax, Sfax, Tunisia</t>
  </si>
  <si>
    <t>Exploring the impact of socio-demographic characteristics on financial inclusion: empirical evidence from Tunisia</t>
  </si>
  <si>
    <t>2-s2.0-105010262028</t>
  </si>
  <si>
    <t>Akpa, A.F.</t>
  </si>
  <si>
    <t>Akpa,  Armand Fréjuis</t>
  </si>
  <si>
    <t>ISAV/F</t>
  </si>
  <si>
    <t>Institut Supérieur Agronomique et Vétérinaire de Faranah (ISAV/F), Faranah, Guinea, University of Abomey-Calavi, Cotonou, Littoral, Benin</t>
  </si>
  <si>
    <t>Addressing jobs generation in a post-crisis context: the effect of digital financial inclusion on agricultural jobs in Sub-Saharan Africa</t>
  </si>
  <si>
    <t>Pol, N.</t>
  </si>
  <si>
    <t>Pol,  Naveen</t>
  </si>
  <si>
    <t>ISBR Business School</t>
  </si>
  <si>
    <t>ISBR Business School, Bengaluru, KA, India</t>
  </si>
  <si>
    <t>Karpagam</t>
  </si>
  <si>
    <t>Karpagam,  null</t>
  </si>
  <si>
    <t>ISBR Research Centre, ISBR Business School, Bengaluru, KA, India</t>
  </si>
  <si>
    <t>2-s2.0-85206537845</t>
  </si>
  <si>
    <t>Tangirala, S.C.</t>
  </si>
  <si>
    <t>Tangirala,  Sarath Chandra</t>
  </si>
  <si>
    <t>Financial literacy and operational decisions: insights from the entrepreneurs of food service industry</t>
  </si>
  <si>
    <t>Khandelwal, A.</t>
  </si>
  <si>
    <t>Khandelwal,  Aashi</t>
  </si>
  <si>
    <t>2-s2.0-85014770407</t>
  </si>
  <si>
    <t>Mesquita, A.</t>
  </si>
  <si>
    <t>Mesquita,  Anabela</t>
  </si>
  <si>
    <t>ISCAP (Instituto Superior de Ciências Aplicadas e Tecnologia)</t>
  </si>
  <si>
    <t>ISCAP / IPP and Algoritmi RC, Instituto Politécnico do Porto, Porto, Porto, Portugal</t>
  </si>
  <si>
    <t>Financial literacy in Portugal: State of the art and gap analysis</t>
  </si>
  <si>
    <t>2-s2.0-85117194019</t>
  </si>
  <si>
    <t>ISCAP - Porto</t>
  </si>
  <si>
    <t>Instituto Superior de Contabilidade e Administração do Porto, Sao Mamede de Infesta, Porto, Portugal</t>
  </si>
  <si>
    <t>Financial literacy and its importance: An overall picture from Portugal</t>
  </si>
  <si>
    <t>2-s2.0-105010048339</t>
  </si>
  <si>
    <t>Martins, J.</t>
  </si>
  <si>
    <t>Martins,  João</t>
  </si>
  <si>
    <t>Reaction of Iberian Stock Markets to the Distribution of Dividends: Efficiency Failure or Informational Failure?</t>
  </si>
  <si>
    <t>De Oliveira, A.</t>
  </si>
  <si>
    <t>De Oliveira,  Adriana José</t>
  </si>
  <si>
    <t>2-s2.0-85060792293</t>
  </si>
  <si>
    <t>Silva, P.M.L.</t>
  </si>
  <si>
    <t>Silva,  Paulino L.</t>
  </si>
  <si>
    <t>More education, less regulation: Restrictions imposed by state interventions and consumer protectionism on interest rates for consumer credit - The case of Poland</t>
  </si>
  <si>
    <t>Oliveira, L.</t>
  </si>
  <si>
    <t>Oliveira,  Luciana Gomes</t>
  </si>
  <si>
    <t>2-s2.0-84959928359</t>
  </si>
  <si>
    <t>Ben Slama Zouari, S.</t>
  </si>
  <si>
    <t>Ben Slama Zouari,  Sarra</t>
  </si>
  <si>
    <t>ISCEAE Manouba</t>
  </si>
  <si>
    <t>Institut Supérieur de Comptabilité et d'Administration des Entreprises, Manouba, Manouba, Tunisia</t>
  </si>
  <si>
    <t>Tunisia Islamic finance: overview and future prospects</t>
  </si>
  <si>
    <t>2-s2.0-85146242050</t>
  </si>
  <si>
    <t>Junça-Silva, A.</t>
  </si>
  <si>
    <t>Junça-Silva,  Ana</t>
  </si>
  <si>
    <t>ISCTE - Instituto Universitário de Lisboa</t>
  </si>
  <si>
    <t>Business Research Unit, Iscte – Instituto Universitário de Lisboa, Lisbon, Portugal, Superior School of Management, Instituto Politécnico de Tomar, Tomar, Santarem, Portugal</t>
  </si>
  <si>
    <t>The role of financial status, attitudes, behaviours and knowledge for overall well-being in Portugal: the mediating role of financial well-being</t>
  </si>
  <si>
    <t>2-s2.0-85176223266</t>
  </si>
  <si>
    <t>Abrantes, B.F.</t>
  </si>
  <si>
    <t>Abrantes,  Bruno F.</t>
  </si>
  <si>
    <t>Iscte – Instituto Universitário de Lisboa, Lisbon, Portugal, Niels Brock Copenhagen Business College (NBCBC), Copenhagen, Denmark</t>
  </si>
  <si>
    <t>Essentials on Financial Literacy, Up-/Reskilling, and Firm Performance: Empirical Evidence from South Asian Public-Owned Companies (POCs)</t>
  </si>
  <si>
    <t>2-s2.0-85216953348</t>
  </si>
  <si>
    <t>Falcão, P.</t>
  </si>
  <si>
    <t>Falcão,  Pedro Fontes</t>
  </si>
  <si>
    <t>ISCTE Business School</t>
  </si>
  <si>
    <t>Department of Marketing, Operations and General Management, Iscte Business School, Lisbon, Portugal</t>
  </si>
  <si>
    <t>Small and medium-sized enterprise financing in the manufacturing industry: demand-side determinants of bank credit access in Mozambique</t>
  </si>
  <si>
    <t>2-s2.0-85150979869</t>
  </si>
  <si>
    <t>Tavares, V.</t>
  </si>
  <si>
    <t>Tavares,  Vasco Capela</t>
  </si>
  <si>
    <t>ISEG Lisbon</t>
  </si>
  <si>
    <t>Rua do Quelhas, ISEG Lisbon School of Economics and Management, Lisbon, Lisbon, Portugal</t>
  </si>
  <si>
    <t>Financial literacy in individuals trained in economics, management, finance, and accounting</t>
  </si>
  <si>
    <t>2-s2.0-85140368416</t>
  </si>
  <si>
    <t>Tavares, V.C.</t>
  </si>
  <si>
    <t>ISEG Lisbon School of Economics and Management, Lisbon, Lisbon, Portugal</t>
  </si>
  <si>
    <t>Financial literacy: an exploratory analysis in Portugal</t>
  </si>
  <si>
    <t>2-s2.0-85090727915</t>
  </si>
  <si>
    <t>Gaspar, R.M.</t>
  </si>
  <si>
    <t>Gaspar,  Raquel M.</t>
  </si>
  <si>
    <t>Trust in financial markets: The role of the human element</t>
  </si>
  <si>
    <t>2-s2.0-77951913800</t>
  </si>
  <si>
    <t>Abreu, M.</t>
  </si>
  <si>
    <t>Abreu,  Margarida</t>
  </si>
  <si>
    <t>Financial literacy and portfolio diversification</t>
  </si>
  <si>
    <t>2-s2.0-85119502414</t>
  </si>
  <si>
    <t>The profile of the Portuguese regarding the perception of financial literacy</t>
  </si>
  <si>
    <t>2-s2.0-85061837875</t>
  </si>
  <si>
    <t>Costa, C.J.</t>
  </si>
  <si>
    <t>Costa,  Carlos J.</t>
  </si>
  <si>
    <t>Assessing consumer literacy on financial complex products</t>
  </si>
  <si>
    <t>Henriques, P.L.</t>
  </si>
  <si>
    <t>Henriques,  Paulo Lopes</t>
  </si>
  <si>
    <t>2-s2.0-85208233339</t>
  </si>
  <si>
    <t>Iamin, G.</t>
  </si>
  <si>
    <t>Iamin,  Gustavo</t>
  </si>
  <si>
    <t>Are crypto-investors overconfident? The role of risk propensity and demographics. Evidence from Brazil and Portugal</t>
  </si>
  <si>
    <t>Corrente, A.R.</t>
  </si>
  <si>
    <t>Corrente,  Ana Rita</t>
  </si>
  <si>
    <t>2-s2.0-79960171077</t>
  </si>
  <si>
    <t>Home country bias: Does domestic experience help investors enter foreign markets?</t>
  </si>
  <si>
    <t>2-s2.0-85120652917</t>
  </si>
  <si>
    <t>ISEG Lisbon School of Economics and Management, Lisbon, Lisbon, Portugal, UECE, Lisbon, Portugal</t>
  </si>
  <si>
    <t>The disposition effect among mutual fund participants: a re-examination</t>
  </si>
  <si>
    <t>2-s2.0-85166945441</t>
  </si>
  <si>
    <t>Ouriemmi, O.</t>
  </si>
  <si>
    <t>Ouriemmi,  Oussama</t>
  </si>
  <si>
    <t>ISG</t>
  </si>
  <si>
    <t>ISG Paris, Paris, France</t>
  </si>
  <si>
    <t>Police on finance/financial police. Investigate the world of finance in France in the early 20th century and in the interwar period; Police(s) financière(s). Enquêter sur le monde de la finance en France au début du XXe siècle et dans l’entre-deux-guerres</t>
  </si>
  <si>
    <t>2-s2.0-85039958329</t>
  </si>
  <si>
    <t>Mauricas, Ž.</t>
  </si>
  <si>
    <t>Mauricas,  Žygimantas</t>
  </si>
  <si>
    <t>ISM University of Management and Economics</t>
  </si>
  <si>
    <t>ISM University of Management and Economics, Vilnius, Vilnius, Lithuania</t>
  </si>
  <si>
    <t>Stock market participation puzzle in emerging economies: The case of Lithuania</t>
  </si>
  <si>
    <t>2-s2.0-85209570178</t>
  </si>
  <si>
    <t>Lisauskiene, N.</t>
  </si>
  <si>
    <t>Lisauskiene,  Nomeda</t>
  </si>
  <si>
    <t>Faculty of Economics, ISM University of Management and Economics, Vilnius, Vilnius, Lithuania</t>
  </si>
  <si>
    <t>Passive vs active robo-advisors and disposition effect. Moderating role of gender and financial literacy</t>
  </si>
  <si>
    <t>Mariničevaite, T.</t>
  </si>
  <si>
    <t>Mariničevaite,  Tamara</t>
  </si>
  <si>
    <t>2-s2.0-84897935807</t>
  </si>
  <si>
    <t>Navickas, M.</t>
  </si>
  <si>
    <t>Navickas,  Mykolas</t>
  </si>
  <si>
    <t>Influence of financial literacy on management of personal finances in a young household; Finansinio raštingumo i{ogonek}taka jaunimo asmeniniu{ogonek} finansu{ogonek} valdymui</t>
  </si>
  <si>
    <t>Darskuviene, V.</t>
  </si>
  <si>
    <t>Darskuviene,  Valdone</t>
  </si>
  <si>
    <t>2-s2.0-85193993626</t>
  </si>
  <si>
    <t>Palma-Moreira, A.</t>
  </si>
  <si>
    <t>Palma-Moreira,  Ana</t>
  </si>
  <si>
    <t>ISPA - Instituto Universitário
Universidade Europeia</t>
  </si>
  <si>
    <t>School of Psychology, ISPA - Instituto Universitário, Lisbon, Portugal, APPsyCI—Applied Psychology Research Center Capabilities &amp; Inclusion, ISPA - Instituto Universitário, Lisbon, Portugal, Faculty of Science and Technology, Universidade Europeia, Lisbon, Lisbon, Portugal</t>
  </si>
  <si>
    <t>Fintech: Evidence of the Urgent Need to Improve Financial Literacy in Portugal</t>
  </si>
  <si>
    <t>Soares, V.J.</t>
  </si>
  <si>
    <t>Soares,  Vasco Jorge Salazar</t>
  </si>
  <si>
    <t>ISVOUGA</t>
  </si>
  <si>
    <t>ISVOUGA - Higher Institute of Between Douro and Vouga, Portugal</t>
  </si>
  <si>
    <t>Hardi, M.W.</t>
  </si>
  <si>
    <t>Hardi,  Muhammad Wahyuddin</t>
  </si>
  <si>
    <t>ITBA (Arungpalakka Technological and Business Institute</t>
  </si>
  <si>
    <t>Intstitut Teknologi dan Bisnis Arungpalakka, Indonesia</t>
  </si>
  <si>
    <t>Darvishzadeh, R.</t>
  </si>
  <si>
    <t>Darvishzadeh,  Roshanak</t>
  </si>
  <si>
    <t>ITC (Institute for Geo-Information Science)</t>
  </si>
  <si>
    <t>Faculty of Geo-Information Science and Earth Observation – ITC, Enschede, Overijssel, Netherlands</t>
  </si>
  <si>
    <t>Wang,  Tiejun</t>
  </si>
  <si>
    <t>ITC (This seems to be a part of the institute or college within a university, but not the full name of the university itself. So, NA for this instance.)</t>
  </si>
  <si>
    <t>2-s2.0-85049878483</t>
  </si>
  <si>
    <t>Chandrachoodan Nair, B.</t>
  </si>
  <si>
    <t>Chandrachoodan Nair,  B.</t>
  </si>
  <si>
    <t>ITM Business School</t>
  </si>
  <si>
    <t>ITM Business School, Kannur, India</t>
  </si>
  <si>
    <t>Perceived financial literacy and savings behavior of it professionals in Kerala</t>
  </si>
  <si>
    <t>2-s2.0-85152393022</t>
  </si>
  <si>
    <t>Ashfaq, M.</t>
  </si>
  <si>
    <t>Ashfaq,  Muhammad</t>
  </si>
  <si>
    <t>IU Internationale Hochschule GmbH</t>
  </si>
  <si>
    <t>IU Internationale Hochschule GmbH, Erfurt, Thuringen, Germany</t>
  </si>
  <si>
    <t>INVESTOR BEHAVIOUR AND INVESTMENT DECISIONS: EVIDENCE FROM PAKISTAN STOCK EXCHANGE</t>
  </si>
  <si>
    <t>2-s2.0-85178076564</t>
  </si>
  <si>
    <t>Department of Finance and Management, IU Internationale Hochschule GmbH, Erfurt, Thuringen, Germany</t>
  </si>
  <si>
    <t>Exploring the missing link:Financial literacy and Cognitive biases in Investment Decisions</t>
  </si>
  <si>
    <t>Selezneva, V.</t>
  </si>
  <si>
    <t>Selezneva,  Viktoriia</t>
  </si>
  <si>
    <t>Department of Business and Management, IU Internationale Hochschule GmbH, Erfurt, Thuringen, Germany</t>
  </si>
  <si>
    <t>2-s2.0-85211802295</t>
  </si>
  <si>
    <t>Preece, G.L.</t>
  </si>
  <si>
    <t>Preece,  Gloria L.</t>
  </si>
  <si>
    <t>IU Kokomo</t>
  </si>
  <si>
    <t>School of Business at IU Kokomo, Kokomo, IN, United States</t>
  </si>
  <si>
    <t>The role of sustainable financial behaviors, environmental influences, and personal factors in predicting timely mortgage payments: evidence from the great-recession</t>
  </si>
  <si>
    <t>2-s2.0-85174282659</t>
  </si>
  <si>
    <t>Development of a Responsible Financial Behaviors Index</t>
  </si>
  <si>
    <t>2-s2.0-105019921979</t>
  </si>
  <si>
    <t>Azadi, N.A.</t>
  </si>
  <si>
    <t>Azadi,  Namam Ali</t>
  </si>
  <si>
    <t>IUMS</t>
  </si>
  <si>
    <t>Biostatistics Department, School of Public Health (IUMS), Tehran, Tehran, Iran</t>
  </si>
  <si>
    <t>Health insurance literacy and the associated factors in Iran: A national-scale study</t>
  </si>
  <si>
    <t>2-s2.0-85214785792</t>
  </si>
  <si>
    <t>Kaplan, M.</t>
  </si>
  <si>
    <t>Kaplan,  Muhittin</t>
  </si>
  <si>
    <t>Ibn Haldun Universitesi</t>
  </si>
  <si>
    <t>Department of Economics, İbn Haldun Üniversitesi, Istanbul, Turkey</t>
  </si>
  <si>
    <t>The impact of personality, behavior, and geography on participation in the private pension system in Türkiye: A machine learning approach</t>
  </si>
  <si>
    <t>2-s2.0-105004361122</t>
  </si>
  <si>
    <t>Regasse, G.</t>
  </si>
  <si>
    <t>Regasse,  Ghita</t>
  </si>
  <si>
    <t>İbn Haldun Üniversitesi, Istanbul, Turkey</t>
  </si>
  <si>
    <t>Examining the determinants of consumer perception of inflation</t>
  </si>
  <si>
    <t>2-s2.0-85109379501</t>
  </si>
  <si>
    <t>Devi, A.</t>
  </si>
  <si>
    <t>Devi,  Abrista</t>
  </si>
  <si>
    <t>Ibnu Khaldun University</t>
  </si>
  <si>
    <t>Ibnu Khaldun University, Bogor, Indonesia</t>
  </si>
  <si>
    <t>DETERMINANTS OF ISLAMIC FINANCIAL EXCLUSION IN INDONESIA</t>
  </si>
  <si>
    <t>2-s2.0-85125549362</t>
  </si>
  <si>
    <t>Raghavan, S.</t>
  </si>
  <si>
    <t>Raghavan,  Sreekala</t>
  </si>
  <si>
    <t>Icahn School of Medicine at Mount Sinai</t>
  </si>
  <si>
    <t>Department of Medicine, North Shore University Hospital, Manhasset, NY, United States, Northwell Health System, New York, NY, United States, Internal Medicine Residency Program, Icahn School of Medicine at Mount Sinai, New York, NY, United States</t>
  </si>
  <si>
    <t>Money Talks: Pilot Financial Wellness Programs to Promote Positive Financial Planning Behaviors Among Residents</t>
  </si>
  <si>
    <t>Hageman, S.A.</t>
  </si>
  <si>
    <t>Hageman,  Sally Anne</t>
  </si>
  <si>
    <t>Idaho State University</t>
  </si>
  <si>
    <t>Idaho State University, Pocatello, ID, United States</t>
  </si>
  <si>
    <t>2-s2.0-85079712172</t>
  </si>
  <si>
    <t>Hageman, S.</t>
  </si>
  <si>
    <t>Teaching Note—Course Models for Increased Competency for Practice Integrated With Financial Capability and Asset Building</t>
  </si>
  <si>
    <t>Department of Sociology, Social Work and Criminology, Idaho State University, Pocatello, ID, United States</t>
  </si>
  <si>
    <t>2-s2.0-85126718525</t>
  </si>
  <si>
    <t>Financial Capability, Financial Threat, and Health: Implications for Social Work Practice</t>
  </si>
  <si>
    <t>Ezemonye, L.</t>
  </si>
  <si>
    <t>Ezemonye,  Lawrence Ikechukwu N.</t>
  </si>
  <si>
    <t>Igbinedion University</t>
  </si>
  <si>
    <t>Igbinedion University Okada, Benin, Edo, Nigeria</t>
  </si>
  <si>
    <t>Ozor, P.</t>
  </si>
  <si>
    <t>Ozor,  Patience E.</t>
  </si>
  <si>
    <t>Odejimi, D.</t>
  </si>
  <si>
    <t>Odejimi,  Deborah</t>
  </si>
  <si>
    <t>2-s2.0-85066334291</t>
  </si>
  <si>
    <t>Dankiewicz, R.</t>
  </si>
  <si>
    <t>Dankiewicz,  Robert</t>
  </si>
  <si>
    <t>Ignacy Łukasiewicz Rzeszow University of Technology</t>
  </si>
  <si>
    <t>Ignacy Łukasiewicz Rzeszow University of Technology, Poland</t>
  </si>
  <si>
    <t>Why do consumers remain financially illiterate? The empirical test of some less investigated reasons</t>
  </si>
  <si>
    <t>Ostrowska-Dankiewicz, A.</t>
  </si>
  <si>
    <t>Ostrowska-Dankiewicz,  Anna</t>
  </si>
  <si>
    <t>2-s2.0-85194948976</t>
  </si>
  <si>
    <t>Bendiuh, V.</t>
  </si>
  <si>
    <t>Bendiuh,  Vladyslav</t>
  </si>
  <si>
    <t>Igor Sikorsky Kyiv Polytechnic Institute</t>
  </si>
  <si>
    <t>Department of Mathematical Methods of System Analysis, National Technical University of Ukraine “Igor Sikorsky Kyiv Polytechnic Institute”, Kyiv, Ukraine</t>
  </si>
  <si>
    <t>IMPROVING THE FINANCING MECHANISM FOR THE DEVELOPMENT OF LOCAL COMMUNITIES BASED ON THE USE OF DIGITAL TECHNOLOGIES</t>
  </si>
  <si>
    <t>Surmanidze, N.</t>
  </si>
  <si>
    <t>Surmanidze,  Natia</t>
  </si>
  <si>
    <t>Ilia State University (ISU)
Guram Tavartkiladze Tbilisi Teaching University
The University of Georgia (two instances)
NA (for department names and "Technology and Education")</t>
  </si>
  <si>
    <t>Department of Business and Social Sciences, Guram Tavartkiladze Tbilisi Teaching University, Tbilisi, Georgia, School of Business and Administrative Studies, The University of Georgia, Tbilisi, Tbilisi, Georgia, Technology and Education, Ilia State University (ISU), Tbilisi, Georgia, Business Administration and Social Sciences Faculty, Guram Tavartkiladze Tbilisi Teaching University, Tbilisi, Georgia</t>
  </si>
  <si>
    <t>2-s2.0-85019243157</t>
  </si>
  <si>
    <t>Doehring, C.</t>
  </si>
  <si>
    <t>Doehring,  Carrie E.</t>
  </si>
  <si>
    <t>Iliff School of Theology</t>
  </si>
  <si>
    <t>Iliff School of Theology, Denver, CO, United States</t>
  </si>
  <si>
    <t>In over Our Heads with Financial Anxiety from Student Debt</t>
  </si>
  <si>
    <t>2-s2.0-85130884880</t>
  </si>
  <si>
    <t>Lucey, T.A.</t>
  </si>
  <si>
    <t>Lucey,  Thomas A.</t>
  </si>
  <si>
    <t>Illinois State University</t>
  </si>
  <si>
    <t>Illinois State University, Chicago, IL, United States</t>
  </si>
  <si>
    <t>Conclusion</t>
  </si>
  <si>
    <t>2-s2.0-85086097391</t>
  </si>
  <si>
    <t>Teachers’ Interpretation of the Cultural Relevancy of MoneySKILL®</t>
  </si>
  <si>
    <t>André, A.</t>
  </si>
  <si>
    <t>André,  Aline</t>
  </si>
  <si>
    <t>2-s2.0-85130959199</t>
  </si>
  <si>
    <t>Financialization, Financial Literacy, and Social Education</t>
  </si>
  <si>
    <t>2-s2.0-85071612720</t>
  </si>
  <si>
    <t>School of Teaching and Learning, Illinois State University, Chicago, IL, United States</t>
  </si>
  <si>
    <t>Pre-service teachers’ awareness of interdisciplinary connections: Mathematics, financial literacy, and social justice issues</t>
  </si>
  <si>
    <t>2-s2.0-85173890883</t>
  </si>
  <si>
    <t>Hynes, K.</t>
  </si>
  <si>
    <t>Hynes,  Keeley</t>
  </si>
  <si>
    <t>Department of Psychology, Illinois State University, Chicago, IL, United States</t>
  </si>
  <si>
    <t>Awareness of Social Media Audiences among Adolescents in a School-Based Intervention</t>
  </si>
  <si>
    <t>2-s2.0-85019908571</t>
  </si>
  <si>
    <t>Preparing preservice elementary teachers to teach about financial literacy: Towards a broader conception</t>
  </si>
  <si>
    <t>2-s2.0-105018568993</t>
  </si>
  <si>
    <t>“I am not a field hand”: Spirituality, Mindfulness, and Financial Literacy</t>
  </si>
  <si>
    <t>White, E.S.</t>
  </si>
  <si>
    <t>White,  Elizabeth S.</t>
  </si>
  <si>
    <t>2-s2.0-85118261361</t>
  </si>
  <si>
    <t>Yazedjian, A.</t>
  </si>
  <si>
    <t>Yazedjian,  Ani</t>
  </si>
  <si>
    <t>The effectiveness of a financial literacy and job-readiness curriculum for youth from low-income households</t>
  </si>
  <si>
    <t>2-s2.0-85130900193</t>
  </si>
  <si>
    <t>2-s2.0-85088969454</t>
  </si>
  <si>
    <t>INTERSECTIONS OF FINANCIAL LITERACY, CITIZENSHIP, AND SPIRITUALITY: EXAMINING A FORBIDDEN FRONTIER OF SOCIAL EDUCATION</t>
  </si>
  <si>
    <t>Office of the Provost, Illinois State University, Chicago, IL, United States</t>
  </si>
  <si>
    <t>2-s2.0-85061183375</t>
  </si>
  <si>
    <t>A critically compassionate approach to financial literacy: A pursuit of moral spirit</t>
  </si>
  <si>
    <t>2-s2.0-33645673131</t>
  </si>
  <si>
    <t>Illinois State University, Chicago, IL, United States, Department of Curriculum and Instruction, Illinois State University, Chicago, IL, United States</t>
  </si>
  <si>
    <t>Short changed: The importance of facilitating equitable financial education in urban society</t>
  </si>
  <si>
    <t>Lannin, D.G.</t>
  </si>
  <si>
    <t>Lannin,  Daniel G.</t>
  </si>
  <si>
    <t>2-s2.0-85064448081</t>
  </si>
  <si>
    <t>A critically compassionate vision of accountability: Discipline-based art education, purposeful dialogue, and financial literacy</t>
  </si>
  <si>
    <t>2-s2.0-85071646695</t>
  </si>
  <si>
    <t>Teaching Mathematical Connections to Financial Literacy in Grades K-8: Clarifying the Issues</t>
  </si>
  <si>
    <t>2-s2.0-85099208001</t>
  </si>
  <si>
    <t>Toward critically compassionate financial literacy: How elementary preservice teachers view the standards</t>
  </si>
  <si>
    <t>Russell, L.</t>
  </si>
  <si>
    <t>Russell,  Luke T.</t>
  </si>
  <si>
    <t>Bible, J.</t>
  </si>
  <si>
    <t>Bible,  Jacqueline</t>
  </si>
  <si>
    <t>2-s2.0-85100950594</t>
  </si>
  <si>
    <t>Shehata, S.M.</t>
  </si>
  <si>
    <t>Shehata,  Saleh M.</t>
  </si>
  <si>
    <t>Imam Abdulrahman Bin Faisal University</t>
  </si>
  <si>
    <t>Department of Finance, Imam Abdulrahman Bin Faisal University, Dammam, Ash Sharqiyah, Saudi Arabia</t>
  </si>
  <si>
    <t>The moderating role of perceived risks in the relationship between financial knowledge and the intention to invest in the Saudi Arabian stock market</t>
  </si>
  <si>
    <t>Abdeljawad, A.M.</t>
  </si>
  <si>
    <t>Abdeljawad,  Alaa M.</t>
  </si>
  <si>
    <t>Mazouz, L.A.</t>
  </si>
  <si>
    <t>Mazouz,  Loqman A.</t>
  </si>
  <si>
    <t>2-s2.0-85205809288</t>
  </si>
  <si>
    <t>Oladapo, I.A.</t>
  </si>
  <si>
    <t>Oladapo,  Ibrahim Abiodun</t>
  </si>
  <si>
    <t>“Financial literacy in Saudi Arabian MSMES: Insights from Islamic banks’ customers”</t>
  </si>
  <si>
    <t>2-s2.0-105012183527</t>
  </si>
  <si>
    <t>Albuqami, S.</t>
  </si>
  <si>
    <t>Albuqami,  Shahad</t>
  </si>
  <si>
    <t>Department of Computer Information Systems, Imam Abdulrahman Bin Faisal University, Dammam, Ash Sharqiyah, Saudi Arabia</t>
  </si>
  <si>
    <t>Qarsh: Arabic Financial Management Application for Adults and Children</t>
  </si>
  <si>
    <t>2-s2.0-85136780480</t>
  </si>
  <si>
    <t>Alshamrani, O.S.D.</t>
  </si>
  <si>
    <t>Alshamrani,  Othman Subhi D.</t>
  </si>
  <si>
    <t>Department of Building Engineering, Imam Abdulrahman Bin Faisal University, Dammam, Ash Sharqiyah, Saudi Arabia</t>
  </si>
  <si>
    <t>Development of a pre-qualification and selection framework for construction projects’ contractors in Saudi Arabia</t>
  </si>
  <si>
    <t>Saleem, M.</t>
  </si>
  <si>
    <t>Saleem,  Muhammad</t>
  </si>
  <si>
    <t>Mechanical and Energy Engineering Department, Imam Abdulrahman Bin Faisal University, Dammam, Ash Sharqiyah, Saudi Arabia</t>
  </si>
  <si>
    <t>Aldossary, S.</t>
  </si>
  <si>
    <t>Aldossary,  Shahad</t>
  </si>
  <si>
    <t>Aldabbous, K.</t>
  </si>
  <si>
    <t>Aldabbous,  Kawther</t>
  </si>
  <si>
    <t>Alsaeed, M.Y.</t>
  </si>
  <si>
    <t>Alsaeed,  Maryam Y.</t>
  </si>
  <si>
    <t>Madani, L.</t>
  </si>
  <si>
    <t>Madani,  Lenah</t>
  </si>
  <si>
    <t>Aldossary, L.Y.K.</t>
  </si>
  <si>
    <t>Aldossary,  Lamia Yousif Khalaf</t>
  </si>
  <si>
    <t>Sharaf, R.</t>
  </si>
  <si>
    <t>Sharaf,  Razan</t>
  </si>
  <si>
    <t>Department of Computer Engineering, Imam Abdulrahman Bin Faisal University, Dammam, Ash Sharqiyah, Saudi Arabia</t>
  </si>
  <si>
    <t>Alqahtani, S.</t>
  </si>
  <si>
    <t>Alqahtani,  Saeed S.</t>
  </si>
  <si>
    <t>AlGhamdi, A.</t>
  </si>
  <si>
    <t>AlGhamdi,  Azzah A.</t>
  </si>
  <si>
    <t>Alamer, A.</t>
  </si>
  <si>
    <t>Alamer,  Albandary Mohammad</t>
  </si>
  <si>
    <t>Salil, Z.</t>
  </si>
  <si>
    <t>Salil,  Zahra</t>
  </si>
  <si>
    <t>Landolsi, M.</t>
  </si>
  <si>
    <t>Landolsi,  Monia</t>
  </si>
  <si>
    <t>Department of Basic Sciences, Imam Abdulrahman Bin Faisal University, Dammam, Ash Sharqiyah, Saudi Arabia</t>
  </si>
  <si>
    <t>Sayed, M.N.</t>
  </si>
  <si>
    <t>Sayed,  Mohamed Noureldin</t>
  </si>
  <si>
    <t>AlYousif, I.K.</t>
  </si>
  <si>
    <t>AlYousif,  Ibrahim Khalil</t>
  </si>
  <si>
    <t>Daryaei, A.A.</t>
  </si>
  <si>
    <t>Daryaei,  Abbas Ali</t>
  </si>
  <si>
    <t>Imam Khomeini International University</t>
  </si>
  <si>
    <t>Department of Accounting, Imam Khomeini International University, Qazvin, Qazvin, Iran</t>
  </si>
  <si>
    <t>2-s2.0-85162073352</t>
  </si>
  <si>
    <t>Lukyanova, N.Yu.</t>
  </si>
  <si>
    <t>Lukyanova,  Natalia Y.</t>
  </si>
  <si>
    <t>Immanuel Kant Baltic Federal University</t>
  </si>
  <si>
    <t>Education and Science Cluster “Institute of Management and Territorial Development”, Immanuel Kant Baltic Federal University, Kaliningrad, Kaliningrad Oblast, Russian Federation</t>
  </si>
  <si>
    <t>Studying financial literacy of university students of non-economic specialties; Изучение финансовой грамотности студентов неэкономических специальностей вуза</t>
  </si>
  <si>
    <t>Altunina, V.V.</t>
  </si>
  <si>
    <t>Altunina,  V. V.</t>
  </si>
  <si>
    <t>Higher School of Medicine, Immanuel Kant Baltic Federal University, Kaliningrad, Kaliningrad Oblast, Russian Federation</t>
  </si>
  <si>
    <t>Kashparov, D.V.</t>
  </si>
  <si>
    <t>Kashparov,  Dmitry</t>
  </si>
  <si>
    <t>2-s2.0-84868234263</t>
  </si>
  <si>
    <t>Vlaev, I.</t>
  </si>
  <si>
    <t>Vlaev,  Ivo</t>
  </si>
  <si>
    <t>6</t>
  </si>
  <si>
    <t>Imperial College London</t>
  </si>
  <si>
    <t>Centre for Health Policy, Imperial College London, London, United Kingdom</t>
  </si>
  <si>
    <t>Influencing financial behavior: From changing minds to changing contexts</t>
  </si>
  <si>
    <t>2-s2.0-85128418411</t>
  </si>
  <si>
    <t>Karimirad, M.R.</t>
  </si>
  <si>
    <t>Karimirad,  Mohammad Reza</t>
  </si>
  <si>
    <t>In this case, the main university is not explicitly stated in the provided text. Therefore, the response would be "NA".</t>
  </si>
  <si>
    <t>Department of Psychiatric Nursing, School of Nursing Midwifery, Tehran, Tehran, Iran</t>
  </si>
  <si>
    <t>Barriers to Self-Care Planning for Family Caregivers of Patients with Severe Mental Illness</t>
  </si>
  <si>
    <t>2-s2.0-33748319626</t>
  </si>
  <si>
    <t>Sorhaindo, B.</t>
  </si>
  <si>
    <t>Sorhaindo,  Benoit</t>
  </si>
  <si>
    <t>InCharge Education Foundation (University Name Not Identified)</t>
  </si>
  <si>
    <t>InCharge Education Foundation, Orlando, FL, United States</t>
  </si>
  <si>
    <t>Relationship between financial stress and workplace absenteeism of credit counseling clients</t>
  </si>
  <si>
    <t>2-s2.0-77951177976</t>
  </si>
  <si>
    <t>Garman, E.T.</t>
  </si>
  <si>
    <t>Garman,  E. Thomas</t>
  </si>
  <si>
    <t>Incharge Institute of America</t>
  </si>
  <si>
    <t>Incharge Institute of America, Orlando, FL, United States</t>
  </si>
  <si>
    <t>Educational desires of credit counseling clients</t>
  </si>
  <si>
    <t>2-s2.0-85065751995</t>
  </si>
  <si>
    <t>Lee, Y.S.</t>
  </si>
  <si>
    <t>Lee,  Yungsoo</t>
  </si>
  <si>
    <t>Incheon National University</t>
  </si>
  <si>
    <t>Incheon National University, Incheon, South Korea</t>
  </si>
  <si>
    <t>School Banking as a Strategy for Strengthening Youth Economic Participation in Developing Countries: Lessons from YouthSave</t>
  </si>
  <si>
    <t>2-s2.0-85089981306</t>
  </si>
  <si>
    <t>Yun, T.</t>
  </si>
  <si>
    <t>Department of Business Administration, Incheon National University, Incheon, South Korea</t>
  </si>
  <si>
    <t>Readability of Korean-Language advertising disclosures moderates knowledge effects</t>
  </si>
  <si>
    <t>2-s2.0-85011545464</t>
  </si>
  <si>
    <t>What You Think You Know: The Effects of Prior Financial Education and Readability on Financial Disclosure Processing</t>
  </si>
  <si>
    <t>2-s2.0-85046016564</t>
  </si>
  <si>
    <t>Thirumalai Kolundu, S.</t>
  </si>
  <si>
    <t>Thirumalai Kolundu,  S.</t>
  </si>
  <si>
    <t>Indian Academy of Pediatrics</t>
  </si>
  <si>
    <t>Indian Academy of Pediatrics, Mumbai, MH, India</t>
  </si>
  <si>
    <t>Financial literacy for doctors</t>
  </si>
  <si>
    <t>2-s2.0-85182823301</t>
  </si>
  <si>
    <t>Misra, G.</t>
  </si>
  <si>
    <t>Misra,  Gaurav</t>
  </si>
  <si>
    <t>Indian Institute of Corporate Affairs</t>
  </si>
  <si>
    <t>IEPFA Research Chair Secretariat, Indian Institute of Corporate Affairs, ManesarGurugram, India</t>
  </si>
  <si>
    <t>Vulnerability of individuals to economic crime and the role of financial literacy in its prevention: Evidence from India</t>
  </si>
  <si>
    <t>2-s2.0-85139719845</t>
  </si>
  <si>
    <t>IEPFA Research Chair, Indian Institute of Corporate Affairs, Gurugram, India</t>
  </si>
  <si>
    <t>Victimisation of investors from fraudulent investment schemes and their protection through financial education</t>
  </si>
  <si>
    <t>Sirohi, N.</t>
  </si>
  <si>
    <t>Sirohi,  Naveen J.</t>
  </si>
  <si>
    <t>Indian Institute of Corporate Affairs, ManesarGurugram, India</t>
  </si>
  <si>
    <t>2-s2.0-85135759704</t>
  </si>
  <si>
    <t>Singh, K.N.</t>
  </si>
  <si>
    <t>Singh,  Kamakhya Narain</t>
  </si>
  <si>
    <t>Indian Institute of Corporate Affairs, Gurugram, India</t>
  </si>
  <si>
    <t>COVID-19 crisis – an opportunity for mainstreaming digital financial transactions</t>
  </si>
  <si>
    <t>2-s2.0-85126769141</t>
  </si>
  <si>
    <t>An empirical analysis on household financial vulnerability in India: exploring the role of financial knowledge, impulsivity and money management skills</t>
  </si>
  <si>
    <t>2-s2.0-85147447105</t>
  </si>
  <si>
    <t>Indian Institute of Foreign Trade</t>
  </si>
  <si>
    <t>Indian Institute of Foreign Trade, New Delhi, India</t>
  </si>
  <si>
    <t>Determinants of positive financial behavior: a parallel mediation model</t>
  </si>
  <si>
    <t>Department of Marketing, Indian Institute of Foreign Trade, New Delhi, India</t>
  </si>
  <si>
    <t>Rastogi, S.</t>
  </si>
  <si>
    <t>Rastogi,  Sanjay</t>
  </si>
  <si>
    <t>2-s2.0-105020805019</t>
  </si>
  <si>
    <t>Ministry of Commerce, Indian Institute of Foreign Trade, New Delhi, India</t>
  </si>
  <si>
    <t>How Does Youth’s Financial Literacy Influence Their Financial Inclusion? A PLS-SEM Approach</t>
  </si>
  <si>
    <t>2-s2.0-105000735553</t>
  </si>
  <si>
    <t>Singh,  Ranjit</t>
  </si>
  <si>
    <t>Indian Institute of Information Technology</t>
  </si>
  <si>
    <t>Department of Management Studies, Indian Institute of Information Technology, Allahabad, Prayagraj, UP, India</t>
  </si>
  <si>
    <t>Factors Affecting Information Security Awareness Among Generation Z: Evidence From India</t>
  </si>
  <si>
    <t>2-s2.0-85095456488</t>
  </si>
  <si>
    <t>Misra, M.</t>
  </si>
  <si>
    <t>Misra,  Madhvendra</t>
  </si>
  <si>
    <t>LINKING HARMONIOUS CSR AND FINANCIAL INCLUSION: THE MODERATING EFFECTS OF FINANCIAL LITERACY AND INCOME</t>
  </si>
  <si>
    <t>Puri, L.</t>
  </si>
  <si>
    <t>Puri,  Lokendra</t>
  </si>
  <si>
    <t>Khan, S.</t>
  </si>
  <si>
    <t>Khan,  Sahiba</t>
  </si>
  <si>
    <t>Kumar,  Anjani</t>
  </si>
  <si>
    <t>Singh,  Kuldeep</t>
  </si>
  <si>
    <t>2-s2.0-105017610163</t>
  </si>
  <si>
    <t>Goel, U.</t>
  </si>
  <si>
    <t>Goel,  Utkarsh</t>
  </si>
  <si>
    <t>Unveiling the attitudinal factors: an integration of TPB and SCT in understanding investor intention towards equity investments</t>
  </si>
  <si>
    <t>Kumar,  Shailendra</t>
  </si>
  <si>
    <t>Singh, A.</t>
  </si>
  <si>
    <t>Singh,  Anurag</t>
  </si>
  <si>
    <t>2-s2.0-85150214841</t>
  </si>
  <si>
    <t>Gupta,  Prashant</t>
  </si>
  <si>
    <t>Indian Institute of Management</t>
  </si>
  <si>
    <t>Indian Institute of Management Nagpur, Nagpur, MH, India</t>
  </si>
  <si>
    <t>Does financial fragility affect consumer well-being? Evidence from COVID-19 and the United States</t>
  </si>
  <si>
    <t>2-s2.0-85177226628</t>
  </si>
  <si>
    <t>Rani, N.</t>
  </si>
  <si>
    <t>Rani,  Neelam</t>
  </si>
  <si>
    <t>Indian Institute of Management Shillong, Shillong, ML, India</t>
  </si>
  <si>
    <t>Financial Inclusion and Digital Financial Literacy: Do they Matter for Financial Well-being?</t>
  </si>
  <si>
    <t>2-s2.0-85186203762</t>
  </si>
  <si>
    <t>Pandey, S.K.</t>
  </si>
  <si>
    <t>Pandey,  Shivendra Kumar</t>
  </si>
  <si>
    <t>Marketing &amp; Strategy, Indian Institute of Management Rohtak, Rohtak, HR, India</t>
  </si>
  <si>
    <t>Inequalities in educational achievement: Effect of individuals’ capabilities &amp; social identity</t>
  </si>
  <si>
    <t>2-s2.0-85172761251</t>
  </si>
  <si>
    <t>Chakraborty, S.</t>
  </si>
  <si>
    <t>Chakraborty,  Shibashish</t>
  </si>
  <si>
    <t>Indian Institute of Management Ranchi, Ranchi, JH, India</t>
  </si>
  <si>
    <t>An Empirical Study of User Adoption of Cryptocurrency Using Blockchain Technology: Analysing Role of Success Factors like Technology Awareness and Financial Literacy</t>
  </si>
  <si>
    <t>2-s2.0-85165389393</t>
  </si>
  <si>
    <t>Jain,  Himanshi</t>
  </si>
  <si>
    <t>Indian Institute of Management Indore, Indore, MP, India</t>
  </si>
  <si>
    <t>Addressing Financial Exclusion through Financial Literacy training programs: a Systematic Literature Review</t>
  </si>
  <si>
    <t>2-s2.0-105016864209</t>
  </si>
  <si>
    <t>Mahato, J.</t>
  </si>
  <si>
    <t>Mahato,  Jogeswar</t>
  </si>
  <si>
    <t>Indian Institute of Management Sambalpur, Sambalpur, OR, India</t>
  </si>
  <si>
    <t>Beyond urban boundaries: understanding financial literacy, financial well-being and financial behaviour of rural women entrepreneurs in India</t>
  </si>
  <si>
    <t>2-s2.0-105020072192</t>
  </si>
  <si>
    <t>Kumar,  Ashwani</t>
  </si>
  <si>
    <t>Indian Institute of Management Rohtak, Rohtak, HR, India</t>
  </si>
  <si>
    <t>The Digital Shift in Finance: Examining FinTech Adoption Through PLS-SEM and fsQCA Analysis</t>
  </si>
  <si>
    <t>2-s2.0-85199983571</t>
  </si>
  <si>
    <t>Tripathy, N.</t>
  </si>
  <si>
    <t>Tripathy,  Naliniprava</t>
  </si>
  <si>
    <t>Investors’ Behavioral Intention in Mutual Fund Investments in India: Applicability of Theory of Planned Behavior</t>
  </si>
  <si>
    <t>Kamble, P.A.</t>
  </si>
  <si>
    <t>Kamble,  Pawan Ashok</t>
  </si>
  <si>
    <t>2-s2.0-85022322765</t>
  </si>
  <si>
    <t>Maitra, D.</t>
  </si>
  <si>
    <t>Maitra,  Debasish</t>
  </si>
  <si>
    <t>Fostering Rural Financial Services through Technology: The Case of FINO PayTech</t>
  </si>
  <si>
    <t>Sharma,  Dheeraj P.</t>
  </si>
  <si>
    <t>2-s2.0-85072170183</t>
  </si>
  <si>
    <t>Dutta, S.</t>
  </si>
  <si>
    <t>Dutta,  Souvik</t>
  </si>
  <si>
    <t>Indian Institute of Management Bangalore, Bengaluru, KA, India</t>
  </si>
  <si>
    <t>Do social networks facilitate the spread of Ponzi schemes? Evidence from a primary survey</t>
  </si>
  <si>
    <t>Mehta,  Atul</t>
  </si>
  <si>
    <t>2-s2.0-85165092459</t>
  </si>
  <si>
    <t>Kumar,  Satish</t>
  </si>
  <si>
    <t>Financial literacy and financial behavior</t>
  </si>
  <si>
    <t>Utkarsh</t>
  </si>
  <si>
    <t>Utkarsh,  null</t>
  </si>
  <si>
    <t>Indian Institute of Management Kashipur, Kashipur, UK, India</t>
  </si>
  <si>
    <t>2-s2.0-85210011063</t>
  </si>
  <si>
    <t>Measuring Multidimensional Financial Resilience: An Ex-ante Approach</t>
  </si>
  <si>
    <t>Sharma,  Shubham</t>
  </si>
  <si>
    <t>Indian Institute of Management Amritsar, Amritsar, PB, India</t>
  </si>
  <si>
    <t>2-s2.0-85127939219</t>
  </si>
  <si>
    <t>Tiwari, A.K.</t>
  </si>
  <si>
    <t>Tiwari,  Aviral Kumar</t>
  </si>
  <si>
    <t>Indian Institute of Management Bodh Gaya, Gaya, BR, India</t>
  </si>
  <si>
    <t>Investor personality as a predictor of investment intention – mediating role of overconfidence bias and financial literacy</t>
  </si>
  <si>
    <t>2-s2.0-85168579431</t>
  </si>
  <si>
    <t>Bapat, D.</t>
  </si>
  <si>
    <t>Bapat,  Dhananjay Madhukar</t>
  </si>
  <si>
    <t>Indian Institute of Management Raipur, Raipur, CG, India</t>
  </si>
  <si>
    <t>Experience in financial services: a bibliometric analysis and thematic content analysis</t>
  </si>
  <si>
    <t>Vashisht, D.</t>
  </si>
  <si>
    <t>Vashisht,  Devika</t>
  </si>
  <si>
    <t>Indian Institute of Management Sirmaur, Paonta Sahib, HP, India</t>
  </si>
  <si>
    <t>2-s2.0-85074809599</t>
  </si>
  <si>
    <t>Exploring antecedents to financial management behavior for young adults</t>
  </si>
  <si>
    <t>2-s2.0-85107480273</t>
  </si>
  <si>
    <t>Mishra,  Sushanta Kumar</t>
  </si>
  <si>
    <t>Does financial literacy reduce financial fragility during COVID-19? The moderation effect of psychological, economic and social factors</t>
  </si>
  <si>
    <t>2-s2.0-85041294121</t>
  </si>
  <si>
    <t>Jharkharia, S.</t>
  </si>
  <si>
    <t>Jharkharia,  Sanjay</t>
  </si>
  <si>
    <t>An interpretive structural modeling (ISM) and decision-making trail and evaluation laboratory (DEMATEL) method approach for the analysis of barriers of waste recycling in India</t>
  </si>
  <si>
    <t>Chakraborty, M.</t>
  </si>
  <si>
    <t>Chakraborty,  Madhumita</t>
  </si>
  <si>
    <t>Indian Institute of Management Lucknow, Lucknow, UP, India</t>
  </si>
  <si>
    <t>2-s2.0-85165081250</t>
  </si>
  <si>
    <t>A research agenda for consumer financial behavior</t>
  </si>
  <si>
    <t>Singh,  Amol</t>
  </si>
  <si>
    <t>2-s2.0-85111527681</t>
  </si>
  <si>
    <t>Financial fragility and financial optimism linkage during COVID-19: Does financial literacy matter?</t>
  </si>
  <si>
    <t>Gaur, D.</t>
  </si>
  <si>
    <t>Gaur,  Diptanshu</t>
  </si>
  <si>
    <t>Indian Institute of Management (Rohtak)</t>
  </si>
  <si>
    <t>Department of Economics and Public Policy, Indian Institute of Management Rohtak, Rohtak, HR, India</t>
  </si>
  <si>
    <t>2-s2.0-84955498193</t>
  </si>
  <si>
    <t>Barua, S.K.</t>
  </si>
  <si>
    <t>Barua,  Samir Kumar</t>
  </si>
  <si>
    <t>Indian Institute of Management Ahmedabad</t>
  </si>
  <si>
    <t>Indian Institute of Management Ahmedabad, Ahmedabad, GJ, India</t>
  </si>
  <si>
    <t>Financial Literacy among Working Young in Urban India</t>
  </si>
  <si>
    <t>Agarwalla, S.K.</t>
  </si>
  <si>
    <t>Agarwalla,  Sobhesh Kumar</t>
  </si>
  <si>
    <t>2-s2.0-85068173909</t>
  </si>
  <si>
    <t>Virmani, V.</t>
  </si>
  <si>
    <t>Virmani,  Vineet</t>
  </si>
  <si>
    <t>Numeracy and Financial Literacy of Forest-dependent Communities</t>
  </si>
  <si>
    <t>Jacob, J.</t>
  </si>
  <si>
    <t>Jacob,  Joshy</t>
  </si>
  <si>
    <t>2-s2.0-85120436119</t>
  </si>
  <si>
    <t>Singh,  Bharati</t>
  </si>
  <si>
    <t>A bibliometric analysis of behavioral finance and behavioral accounting</t>
  </si>
  <si>
    <t>Varma, J.R.</t>
  </si>
  <si>
    <t>Varma,  Jayanth Rama</t>
  </si>
  <si>
    <t>2-s2.0-84870255887</t>
  </si>
  <si>
    <t>Kale, J.R.</t>
  </si>
  <si>
    <t>Kale,  Jayant R.</t>
  </si>
  <si>
    <t>Indian Institute of Management Bangalore</t>
  </si>
  <si>
    <t>Finance and Control, Indian Institute of Management Bangalore, Bengaluru, KA, India, J. Mack Robinson College of Business, Atlanta, GA, United States</t>
  </si>
  <si>
    <t>Indian mutual fund industry: Opportunities and challenges</t>
  </si>
  <si>
    <t>Panchapagesan, V.</t>
  </si>
  <si>
    <t>Panchapagesan,  Venkatesh</t>
  </si>
  <si>
    <t>Finance and Control, Indian Institute of Management Bangalore, Bengaluru, KA, India</t>
  </si>
  <si>
    <t>2-s2.0-85145332903</t>
  </si>
  <si>
    <t>Indian Institute of Management Jammu</t>
  </si>
  <si>
    <t>Department of Finance, Indian Institute of Management Jammu, Jammu, JK, India</t>
  </si>
  <si>
    <t>Do financial education workshops enhance parent–adolescent communication about money?</t>
  </si>
  <si>
    <t>2-s2.0-85168161253</t>
  </si>
  <si>
    <t>Kumar,  Praveen</t>
  </si>
  <si>
    <t>Finance and Accounting Area, Indian Institute of Management Jammu, Jammu, JK, India</t>
  </si>
  <si>
    <t>Does IFRS convergence affect the readability of annual reports by Indian listed companies?</t>
  </si>
  <si>
    <t>2-s2.0-85021748865</t>
  </si>
  <si>
    <t>Srivastava, M.</t>
  </si>
  <si>
    <t>Srivastava,  Mala</t>
  </si>
  <si>
    <t>Indian Institute of Management Kashipur</t>
  </si>
  <si>
    <t>Department of Marketing, Indian Institute of Management Kashipur, Kashipur, UK, India</t>
  </si>
  <si>
    <t>Attitudinal factors, financial literacy, and stock market participation</t>
  </si>
  <si>
    <t>2-s2.0-105003416010</t>
  </si>
  <si>
    <t>Sensarma, R.</t>
  </si>
  <si>
    <t>Sensarma,  Rudra</t>
  </si>
  <si>
    <t>Indian Institute of Management Kozhikode</t>
  </si>
  <si>
    <t>Indian Institute of Management Kozhikode, Kozhikode, KL, India</t>
  </si>
  <si>
    <t>The Role of Business Training in Improving Digital Financial Literacy: Evidence from a Field Experiment for Subsistence Women Entrepreneurs</t>
  </si>
  <si>
    <t>2-s2.0-85204237205</t>
  </si>
  <si>
    <t>Department of Economics, Indian Institute of Management Kozhikode, Kozhikode, KL, India</t>
  </si>
  <si>
    <t>Roles of financial literacy and entrepreneurial orientation in economic empowerment of rural women entrepreneurs</t>
  </si>
  <si>
    <t>Thomas,  Ashok</t>
  </si>
  <si>
    <t>2-s2.0-85216462769</t>
  </si>
  <si>
    <t>Can loan characteristics cushion the impact of an exogenous shock on subsistence entrepreneurs? Evidence from India</t>
  </si>
  <si>
    <t>KS, K.S.</t>
  </si>
  <si>
    <t>KS,  Nivedhitha S.</t>
  </si>
  <si>
    <t>2-s2.0-85046735229</t>
  </si>
  <si>
    <t>Financial Literacy, Human Capital and Stock Market Participation in Europe</t>
  </si>
  <si>
    <t>2-s2.0-85174305182</t>
  </si>
  <si>
    <t>Indian Institute of Management Nagpur</t>
  </si>
  <si>
    <t>Finance and Accounting Area, Indian Institute of Management Nagpur, Nagpur, MH, India</t>
  </si>
  <si>
    <t>A Bibliometric Review of Journal of Financial Counseling and Planning Between 1990 and 2022</t>
  </si>
  <si>
    <t>2-s2.0-85085990748</t>
  </si>
  <si>
    <t>Indian Institute of Management Raipur</t>
  </si>
  <si>
    <t>Department of Marketing, Indian Institute of Management Raipur, Raipur, CG, India</t>
  </si>
  <si>
    <t>Antecedents to responsible financial management behavior among young adults: moderating role of financial risk tolerance</t>
  </si>
  <si>
    <t>2-s2.0-85078171651</t>
  </si>
  <si>
    <t>Chauhan, Y.</t>
  </si>
  <si>
    <t>Department of Finance and Accounting, Indian Institute of Management Raipur, Raipur, CG, India</t>
  </si>
  <si>
    <t>Does financial literacy affect the value of financial advice? A contingent valuation approach</t>
  </si>
  <si>
    <t>Bala, P.K.</t>
  </si>
  <si>
    <t>Bala,  Pradip Kumar</t>
  </si>
  <si>
    <t>Indian Institute of Management Ranchi</t>
  </si>
  <si>
    <t>Information Systems and Business Analytics Area, Indian Institute of Management Ranchi, Ranchi, JH, India</t>
  </si>
  <si>
    <t>2-s2.0-85200684345</t>
  </si>
  <si>
    <t>Banerjee, S.</t>
  </si>
  <si>
    <t>Banerjee,  Sougata</t>
  </si>
  <si>
    <t>Finance &amp; Accounting Area, Indian Institute of Management Ranchi, Ranchi, JH, India</t>
  </si>
  <si>
    <t>Portfolio management with the help of AI: What drives retail Indian investors to robo-advisors?</t>
  </si>
  <si>
    <t>Kumari,  Vandana</t>
  </si>
  <si>
    <t>Kumar,  Pinninti Siva</t>
  </si>
  <si>
    <t>Indian Institute of Management and Commerce</t>
  </si>
  <si>
    <t>Department of Commerce, Indian Institute of Management and Commerce, Hyderabad, India</t>
  </si>
  <si>
    <t>2-s2.0-85147663970</t>
  </si>
  <si>
    <t>Jain, K.</t>
  </si>
  <si>
    <t>Jain,  Kshipra</t>
  </si>
  <si>
    <t>Indian Institute of Science</t>
  </si>
  <si>
    <t>Inequality and Human Development Programme, Indian Institute of Science, Bengaluru, KA, India, Department of Economics, University of Rajasthan, Jaipur, RJ, India</t>
  </si>
  <si>
    <t>An insight into financial literacy of University faculties: A case study of University of Rajasthan employees, India</t>
  </si>
  <si>
    <t>2-s2.0-85121999735</t>
  </si>
  <si>
    <t>Gupta,  Saurabh</t>
  </si>
  <si>
    <t>Indian Institute of Technology</t>
  </si>
  <si>
    <t>Indian Institute of Technology Kanpur, Kanpur, UP, India</t>
  </si>
  <si>
    <t>Evaluation of Bid in Construction Industry Based on Multi-criteria Approach Using TOPSIS</t>
  </si>
  <si>
    <t>Nair, S.</t>
  </si>
  <si>
    <t>Nair,  Syam</t>
  </si>
  <si>
    <t>2-s2.0-85169028826</t>
  </si>
  <si>
    <t>Mudgal, A.</t>
  </si>
  <si>
    <t>Mudgal,  Abhisek</t>
  </si>
  <si>
    <t>Indian Institute of Technology (BHU)</t>
  </si>
  <si>
    <t>Indian Institute of Technology (BHU) Varanasi, Varanasi, UP, India</t>
  </si>
  <si>
    <t>Economic Analysis of FasTag on Highway Toll Collection</t>
  </si>
  <si>
    <t>2-s2.0-85053466544</t>
  </si>
  <si>
    <t>Das, N.</t>
  </si>
  <si>
    <t>Das,  Niladri</t>
  </si>
  <si>
    <t>Indian Institute of Technology (Indian School of Mines)</t>
  </si>
  <si>
    <t>Department of Management Studies, Indian Institute of Technology (Indian School of Mines), Dhanbad, Dhanbad, JH, India</t>
  </si>
  <si>
    <t>Predictors of investment intention in Indian stock markets: Extending the theory of planned behaviour</t>
  </si>
  <si>
    <t>2-s2.0-85136495394</t>
  </si>
  <si>
    <t>Mhaskar, M.D.</t>
  </si>
  <si>
    <t>Mhaskar,  Megha Deepak</t>
  </si>
  <si>
    <t>Indian Institute of Technology Bombay</t>
  </si>
  <si>
    <t>Centre for Technology Alternatives for Rural Areas, Indian Institute of Technology Bombay, Mumbai, MH, India</t>
  </si>
  <si>
    <t>Determinants of institutional agricultural credit access and its linkage with farmer satisfaction in India: a moderated-mediation analysis</t>
  </si>
  <si>
    <t>2-s2.0-85114157038</t>
  </si>
  <si>
    <t>Dhir,  Sanjay</t>
  </si>
  <si>
    <t>Indian Institute of Technology Delhi</t>
  </si>
  <si>
    <t>Indian Institute of Technology Delhi, New Delhi, DL, India</t>
  </si>
  <si>
    <t>Critical factors in capacity building of NGOs in the intellectual disability sector in India: PLS SEM modelling</t>
  </si>
  <si>
    <t>2-s2.0-105002941808</t>
  </si>
  <si>
    <t>Chandra, A.</t>
  </si>
  <si>
    <t>Chandra,  Akriti</t>
  </si>
  <si>
    <t>Department of Management Studies, Indian Institute of Technology Delhi, New Delhi, DL, India</t>
  </si>
  <si>
    <t>Evaluating the impact of digital and financial literacy on MSME performance</t>
  </si>
  <si>
    <t>Kumar,  Purari</t>
  </si>
  <si>
    <t>Parameswar, N.</t>
  </si>
  <si>
    <t>Parameswar,  Nakul</t>
  </si>
  <si>
    <t>Jain,  Mukesh</t>
  </si>
  <si>
    <t>Shivani, S.</t>
  </si>
  <si>
    <t>Shivani,  Shivani</t>
  </si>
  <si>
    <t>Pillai, V.</t>
  </si>
  <si>
    <t>Pillai,  Vinay</t>
  </si>
  <si>
    <t>2-s2.0-105020891277</t>
  </si>
  <si>
    <t>Kumar,  Shivram</t>
  </si>
  <si>
    <t>Indian Institute of Technology Guwahati</t>
  </si>
  <si>
    <t>Indian Institute of Technology Guwahati, Guwahati, AS, India</t>
  </si>
  <si>
    <t>Design for Financial Independence in the Rural Sector for the Sustainable Development of Crafts and Craftsperson</t>
  </si>
  <si>
    <t>Banerjee,  Sharmistha</t>
  </si>
  <si>
    <t>Bhardwaj, D.</t>
  </si>
  <si>
    <t>Bhardwaj,  Diganggana</t>
  </si>
  <si>
    <t>2-s2.0-85107306207</t>
  </si>
  <si>
    <t>Barik, R.</t>
  </si>
  <si>
    <t>Barik,  Rajesh</t>
  </si>
  <si>
    <t>Indian Institute of Technology Indore</t>
  </si>
  <si>
    <t>Department of Economics, Indian Institute of Technology Indore, Indore, MP, India</t>
  </si>
  <si>
    <t>What Constraints Financial Inclusion for the Transgender Community? Field-based Evidences from Odisha (India)</t>
  </si>
  <si>
    <t>2-s2.0-85065147055</t>
  </si>
  <si>
    <t>Analyzing the progress and prospects of financial inclusion in India</t>
  </si>
  <si>
    <t>Sharma,  Pritee</t>
  </si>
  <si>
    <t>2-s2.0-85158958892</t>
  </si>
  <si>
    <t>Kulshreshtha, A.</t>
  </si>
  <si>
    <t>Kulshreshtha,  Amrita</t>
  </si>
  <si>
    <t>Indian Institute of Technology Kanpur</t>
  </si>
  <si>
    <t>Department of Industrial Engineering and Management, Indian Institute of Technology Kanpur, Kanpur, UP, India</t>
  </si>
  <si>
    <t>Income shock and financial well-being in the COVID-19 pandemic: financial resilience and psychological resilience as mediators</t>
  </si>
  <si>
    <t>Raju, S.</t>
  </si>
  <si>
    <t>Raju,  Sk</t>
  </si>
  <si>
    <t>Chatterjee, D.</t>
  </si>
  <si>
    <t>Chatterjee,  Devlina</t>
  </si>
  <si>
    <t>Muktineni, S.M.</t>
  </si>
  <si>
    <t>Muktineni,  Sai Manasa</t>
  </si>
  <si>
    <t>2-s2.0-85044132831</t>
  </si>
  <si>
    <t>Indian Institute of Technology Kharagpur</t>
  </si>
  <si>
    <t>Department of Humanities and Social Sciences, Indian Institute of Technology Kharagpur, Kharagpur, WB, India</t>
  </si>
  <si>
    <t>Impact of CEO’s characteristics on investment decisions of Indian listed firms: Does crisis make any difference?</t>
  </si>
  <si>
    <t>Nayak, N.C.</t>
  </si>
  <si>
    <t>Nayak,  Narayan Chandra</t>
  </si>
  <si>
    <t>Sangwan, S.</t>
  </si>
  <si>
    <t>Sangwan,  Sunil</t>
  </si>
  <si>
    <t>Dey, S.</t>
  </si>
  <si>
    <t>Dey,  Shiladitya</t>
  </si>
  <si>
    <t>Centre for Rural Development and Innovative Sustainable Technology, Indian Institute of Technology Kharagpur, Kharagpur, WB, India</t>
  </si>
  <si>
    <t>2-s2.0-105012965723</t>
  </si>
  <si>
    <t>Sahoo, B.K.</t>
  </si>
  <si>
    <t>Sahoo,  Bimal Kumar</t>
  </si>
  <si>
    <t>The Role of Education in Shaping Quantitative Reasoning and Financial Literacy of Urban Tribal Street Vendors: A Field Study in Mizoram, India</t>
  </si>
  <si>
    <t>Debata, B.</t>
  </si>
  <si>
    <t>Debata,  Byomakesh</t>
  </si>
  <si>
    <t>Lyngwa, A.</t>
  </si>
  <si>
    <t>Lyngwa,  Aayushi</t>
  </si>
  <si>
    <t>Singh, P.K.</t>
  </si>
  <si>
    <t>Singh,  Piyush Kumar</t>
  </si>
  <si>
    <t>2-s2.0-85111946180</t>
  </si>
  <si>
    <t>Mahakud, J.</t>
  </si>
  <si>
    <t>Mahakud,  Jitendra</t>
  </si>
  <si>
    <t>Audit committee characteristics and bank performance: evidence from India</t>
  </si>
  <si>
    <t>2-s2.0-85141740547</t>
  </si>
  <si>
    <t>Babu, M.</t>
  </si>
  <si>
    <t>Babu,  Suresh</t>
  </si>
  <si>
    <t>Indian Institute of Technology Madras</t>
  </si>
  <si>
    <t>Department of Humanities and Social Sciences, Indian Institute of Technology Madras, Chennai, TN, India</t>
  </si>
  <si>
    <t>Outreach of Formal Banking Services and Financial Inclusion- Evidence from Indian States</t>
  </si>
  <si>
    <t>Arun Kumar, G.</t>
  </si>
  <si>
    <t>Arun Kumar,  G.</t>
  </si>
  <si>
    <t>Department of Management Studies, Indian Institute of Technology Madras, Chennai, TN, India</t>
  </si>
  <si>
    <t>Elayaraja, M.S.</t>
  </si>
  <si>
    <t>Elayaraja,  M. S.</t>
  </si>
  <si>
    <t>2-s2.0-85073342628</t>
  </si>
  <si>
    <t>Bawre, S.</t>
  </si>
  <si>
    <t>Bawre,  Snehal</t>
  </si>
  <si>
    <t>Indian Institute of Technology Roorkee</t>
  </si>
  <si>
    <t>Department of Management Studies, Indian Institute of Technology Roorkee, Roorkee, UK, India</t>
  </si>
  <si>
    <t>An investigation of the demographic factors affecting financial literacy and its components among urban Indians</t>
  </si>
  <si>
    <t>Kar, S.</t>
  </si>
  <si>
    <t>Kar,  Sujata</t>
  </si>
  <si>
    <t>2-s2.0-85208814721</t>
  </si>
  <si>
    <t>Shuvam, S.</t>
  </si>
  <si>
    <t>Shuvam,  Shruti</t>
  </si>
  <si>
    <t>Department of Humanities and Social Sciences, Indian Institute of Technology Roorkee, Roorkee, UK, India</t>
  </si>
  <si>
    <t>Navigating the Post-COVID-19 Landscape Regulatory Framework and Budgetary Measures for MSMEs in India</t>
  </si>
  <si>
    <t>2-s2.0-105008258476</t>
  </si>
  <si>
    <t>Yadav, M.</t>
  </si>
  <si>
    <t>Yadav,  Mohit</t>
  </si>
  <si>
    <t>The Effects of Financial Stress on Entrepreneurial Mental Health</t>
  </si>
  <si>
    <t>2-s2.0-85073204740</t>
  </si>
  <si>
    <t>Social media and financial institutions in the Indian context</t>
  </si>
  <si>
    <t>Mohanty, P.C.</t>
  </si>
  <si>
    <t>Mohanty,  Pratap Chandra</t>
  </si>
  <si>
    <t>Indian Institute of Technology Ropar</t>
  </si>
  <si>
    <t>Department of Humanities and Social Sciences, Indian Institute of Technology Ropar, Rupnagar, PB, India</t>
  </si>
  <si>
    <t>2-s2.0-85150989815</t>
  </si>
  <si>
    <t>Vashisht, S.</t>
  </si>
  <si>
    <t>Vashisht,  Shailja</t>
  </si>
  <si>
    <t>Indian School of Business</t>
  </si>
  <si>
    <t>Indian School of Business, Hyderabad, AP, India</t>
  </si>
  <si>
    <t>Cognitive abilities and financial resilience: evidence from an emerging market</t>
  </si>
  <si>
    <t>2-s2.0-85178367347</t>
  </si>
  <si>
    <t>Rajashekara, H.M.</t>
  </si>
  <si>
    <t>Rajashekara,  H. M.</t>
  </si>
  <si>
    <t>Indian Statistical Institute</t>
  </si>
  <si>
    <t>Economic Analysis Unit, Indian Statistical Institute Bangalore, Bengaluru, India</t>
  </si>
  <si>
    <t>Water Quality Studies in Urban Lakes Using Sentinel 2A Data</t>
  </si>
  <si>
    <t>Sarkar, A.</t>
  </si>
  <si>
    <t>Sarkar,  Abhirup</t>
  </si>
  <si>
    <t>Indian Statistical Institute, Kolkata, Kolkata, WB, India</t>
  </si>
  <si>
    <t>2-s2.0-105018190678</t>
  </si>
  <si>
    <t>Shruti</t>
  </si>
  <si>
    <t>Shruti,  null</t>
  </si>
  <si>
    <t>Indian Veterinary Research Institute</t>
  </si>
  <si>
    <t>Division of Extension Education, Indian Veterinary Research Institute, Bareilly, UP, India</t>
  </si>
  <si>
    <t>Farmers’ Livelihood Security through Sheep Farming in Bareilly District of Uttar Pradesh</t>
  </si>
  <si>
    <t>Verma, H.</t>
  </si>
  <si>
    <t>Verma,  Harideep</t>
  </si>
  <si>
    <t>Meena, H.R.</t>
  </si>
  <si>
    <t>Meena,  Hans Ram</t>
  </si>
  <si>
    <t>Pal, M.</t>
  </si>
  <si>
    <t>Pal,  Madan</t>
  </si>
  <si>
    <t>2-s2.0-85068830920</t>
  </si>
  <si>
    <t>Stewart, C.C.</t>
  </si>
  <si>
    <t>Stewart,  Christopher C.</t>
  </si>
  <si>
    <t>Indiana University</t>
  </si>
  <si>
    <t>Department of Neurology, Indiana University School of Medicine, Indianapolis, IN, United States</t>
  </si>
  <si>
    <t>Associations of health and financial literacy with mortality in advanced age</t>
  </si>
  <si>
    <t>2-s2.0-85197515773</t>
  </si>
  <si>
    <t>Aronoff, D.M.</t>
  </si>
  <si>
    <t>Aronoff,  David Michael</t>
  </si>
  <si>
    <t>Indiana University School of Medicine, Indianapolis, IN, United States</t>
  </si>
  <si>
    <t>Business of Medicine: Developing Leaders in Academic Medicine and Learning Health Systems</t>
  </si>
  <si>
    <t>Palmer, M.M.</t>
  </si>
  <si>
    <t>Palmer,  Megan M.</t>
  </si>
  <si>
    <t>Department of Emergency Medicine, Indiana University School of Medicine, Indianapolis, IN, United States</t>
  </si>
  <si>
    <t>Gist, A.</t>
  </si>
  <si>
    <t>Gist,  Amanda</t>
  </si>
  <si>
    <t>Caudill, D.</t>
  </si>
  <si>
    <t>Caudill,  Darren</t>
  </si>
  <si>
    <t>Neal, C.</t>
  </si>
  <si>
    <t>Neal,  Chemen M.</t>
  </si>
  <si>
    <t>Sotto-Santiago, S.</t>
  </si>
  <si>
    <t>Sotto-Santiago,  Sylk M.</t>
  </si>
  <si>
    <t>2-s2.0-85165355956</t>
  </si>
  <si>
    <t>Schuman, P.</t>
  </si>
  <si>
    <t>Schuman,  Phil</t>
  </si>
  <si>
    <t>Indiana University, Carolina, United States</t>
  </si>
  <si>
    <t>FINANCIAL MATTERS IN GRADUATE EDUCATION</t>
  </si>
  <si>
    <t>2-s2.0-0036999877</t>
  </si>
  <si>
    <t>Graviss, K.J.</t>
  </si>
  <si>
    <t>Graviss,  Kenton J.</t>
  </si>
  <si>
    <t>Indiana University Southeast, New Albany, IN, United States</t>
  </si>
  <si>
    <t>A rapid prototyping approach for preserving engineering expertise using an n-tuple classifier</t>
  </si>
  <si>
    <t>2-s2.0-84946893544</t>
  </si>
  <si>
    <t>Lemmer, C.A.</t>
  </si>
  <si>
    <t>Lemmer,  Catherine A.</t>
  </si>
  <si>
    <t>Indiana University Robert H. McKinney School of Law, Indianapolis, IN, United States</t>
  </si>
  <si>
    <t>Library Finances 101: Developing Workplace Financial Literacy in Your Staff and Institution</t>
  </si>
  <si>
    <t>2-s2.0-85069439644</t>
  </si>
  <si>
    <t>Association of TDP-43 Pathology with Domain-specific Literacy in Older Persons</t>
  </si>
  <si>
    <t>Lartey, S.T.</t>
  </si>
  <si>
    <t>Lartey,  Stella T.</t>
  </si>
  <si>
    <t>Department of Biostatistics and Epidemiology, Indiana University Bloomington, Bloomington, IN, United States</t>
  </si>
  <si>
    <t>Indiana University, Lafayette, IN, United States</t>
  </si>
  <si>
    <t>Ray,  Sara</t>
  </si>
  <si>
    <t>2-s2.0-85160966327</t>
  </si>
  <si>
    <t>Tsai-Owens, M.S.</t>
  </si>
  <si>
    <t>Tsai-Owens,  Michele S.</t>
  </si>
  <si>
    <t>Young Adult Pain Rehabilitation: Interdisciplinary Development and Preliminary Outcomes of a Novel Treatment Program</t>
  </si>
  <si>
    <t>Chow, A.</t>
  </si>
  <si>
    <t>Chow,  Angela</t>
  </si>
  <si>
    <t>School of Public Health, Indiana University Bloomington, Bloomington, IN, United States</t>
  </si>
  <si>
    <t>Mayo-Wilson, L.J.</t>
  </si>
  <si>
    <t>Mayo-Wilson,  Larissa Jennings</t>
  </si>
  <si>
    <t>Indiana University Bloomington, Bloomington, IN, United States</t>
  </si>
  <si>
    <t>2-s2.0-85110294865</t>
  </si>
  <si>
    <t>Wright, B.N.</t>
  </si>
  <si>
    <t>Wright,  Brittanni N.</t>
  </si>
  <si>
    <t>Department of Applied Health Science, Indiana University Bloomington, Bloomington, IN, United States</t>
  </si>
  <si>
    <t>U.S. transgender women’s preferences for microeconomic interventions to address structural determinants of HIV vulnerability: a qualitative assessment</t>
  </si>
  <si>
    <t>Williams, A.P.</t>
  </si>
  <si>
    <t>Williams,  Ashley P.</t>
  </si>
  <si>
    <t>School of Medicine Arnett Family Medicine Residency, Indiana University, Lafayette, IN, United States</t>
  </si>
  <si>
    <t>2-s2.0-85196184700</t>
  </si>
  <si>
    <t>Health and Financial Literacy and the Acquisition of COVID-19 Knowledge in Older Adults</t>
  </si>
  <si>
    <t>2-s2.0-85198396636</t>
  </si>
  <si>
    <t>Factors Associated With Healthcare and Financial Decision Making Among Older Black Adults Without Dementia</t>
  </si>
  <si>
    <t>Indiana University
Johns Hopkins University</t>
  </si>
  <si>
    <t>Department of Applied Health Science, Indiana University Bloomington, Bloomington, IN, United States, Community, Johns Hopkins School of Nursing, Baltimore, MD, United States</t>
  </si>
  <si>
    <t>2-s2.0-85119109276</t>
  </si>
  <si>
    <t>Moorthy, J.</t>
  </si>
  <si>
    <t>Moorthy,  Janakiraman</t>
  </si>
  <si>
    <t>Indiana University (for Mitch Daniels School of Business</t>
  </si>
  <si>
    <t>Mitch Daniels School of Business, West Lafayette, IN, United States, Indian Institute of Management Calcutta, Kolkata, WB, India</t>
  </si>
  <si>
    <t>Struggling to make ends meet: can consumer financial behaviors improve?</t>
  </si>
  <si>
    <t>Tang,  Chuanyi</t>
  </si>
  <si>
    <t>Indiana University Southeast</t>
  </si>
  <si>
    <t>School of Business, Indiana University Southeast School of Business, New Albany, IN, United States</t>
  </si>
  <si>
    <t>2-s2.0-105017606769</t>
  </si>
  <si>
    <t>Miller, B.</t>
  </si>
  <si>
    <t>Miller,  Brittany</t>
  </si>
  <si>
    <t>Indiana University-Purdue University Indianapolis</t>
  </si>
  <si>
    <t>Indiana University-Purdue University Indianapolis, Indianapolis, IN, United States</t>
  </si>
  <si>
    <t>Development of a health-related social need screener for adults soon to be, and recently released, from incarceration</t>
  </si>
  <si>
    <t>2-s2.0-77953725046</t>
  </si>
  <si>
    <t>Mccormick, M.H.</t>
  </si>
  <si>
    <t>Mccormick,  Martha Henn</t>
  </si>
  <si>
    <t>Networks Financial Institute, Indiana University-Purdue University Indianapolis, Indianapolis, IN, United States</t>
  </si>
  <si>
    <t>The effectiveness of youth financial education: A review of the literature</t>
  </si>
  <si>
    <t>Janota, A.D.</t>
  </si>
  <si>
    <t>Janota,  Andrea D.</t>
  </si>
  <si>
    <t>Eastwick, S.</t>
  </si>
  <si>
    <t>Eastwick,  Susannah</t>
  </si>
  <si>
    <t>Harle, C.A.</t>
  </si>
  <si>
    <t>Harle,  Christopher A.</t>
  </si>
  <si>
    <t>Center for Biomedical Informatics, Indiana University-Purdue University Indianapolis, Indianapolis, IN, United States</t>
  </si>
  <si>
    <t>2-s2.0-85090244853</t>
  </si>
  <si>
    <t>Grace Yi, E.-H.</t>
  </si>
  <si>
    <t>Grace Yi,  Eun Hye Grace</t>
  </si>
  <si>
    <t>School of Social Work, Indiana University-Purdue University Indianapolis, Indianapolis, IN, United States</t>
  </si>
  <si>
    <t>Does Acculturation Matter? End-of-Life Care Planning and Preference of Foreign-born Older Immigrants in the United States</t>
  </si>
  <si>
    <t>Vest, J.R.</t>
  </si>
  <si>
    <t>Vest,  Joshua R.</t>
  </si>
  <si>
    <t>2-s2.0-84866322145</t>
  </si>
  <si>
    <t>Gaurav, S.</t>
  </si>
  <si>
    <t>Gaurav,  Sarthak</t>
  </si>
  <si>
    <t>Indira Gandhi Institute of Development Research</t>
  </si>
  <si>
    <t>Indira Gandhi Institute of Development Research, Mumbai, MH, India</t>
  </si>
  <si>
    <t>An Inquiry into the Financial Literacy and Cognitive Ability of Farmers: Evidence from Rural India</t>
  </si>
  <si>
    <t>Singh,  Ashish</t>
  </si>
  <si>
    <t>Agarwal,  Ashish</t>
  </si>
  <si>
    <t>Indira Gandhi National Open University</t>
  </si>
  <si>
    <t>Department of Mechanical Engineering, Indira Gandhi National Open University, New Delhi, India</t>
  </si>
  <si>
    <t>Kolle, S.R.</t>
  </si>
  <si>
    <t>Kolle,  Shankar Reddy</t>
  </si>
  <si>
    <t>Indira Gandhi National Tribal University</t>
  </si>
  <si>
    <t>Indira Gandhi National Tribal University, Amarkantak, MP, India</t>
  </si>
  <si>
    <t>2-s2.0-105006738543</t>
  </si>
  <si>
    <t>Indira Gandhi University</t>
  </si>
  <si>
    <t>Indira Gandhi University, Meerpur-Rewari, India</t>
  </si>
  <si>
    <t>Unlocking Financial Potential: Self-efficacy Transforming Capability into Well-Being for Working Women</t>
  </si>
  <si>
    <t>2-s2.0-105017890532</t>
  </si>
  <si>
    <t>Department of Commerce, Indira Gandhi University, Rewari, HR, India</t>
  </si>
  <si>
    <t>Antecedents and Measures of Women's Financial Empowerment: A Comprehensive and Global Literature Review</t>
  </si>
  <si>
    <t>2-s2.0-105020473126</t>
  </si>
  <si>
    <t>Unveiling the drivers of fintech adoption and usage: a systematic literature review</t>
  </si>
  <si>
    <t>Aggarwal, M.</t>
  </si>
  <si>
    <t>Aggarwal,  Mamta</t>
  </si>
  <si>
    <t>Goyal, P.</t>
  </si>
  <si>
    <t>Goyal,  Payal</t>
  </si>
  <si>
    <t>2-s2.0-84922821966</t>
  </si>
  <si>
    <t>Mariani, S.</t>
  </si>
  <si>
    <t>Mariani,  Siti</t>
  </si>
  <si>
    <t>Indonesia Defense University</t>
  </si>
  <si>
    <t>Indonesia Defense University, Bogor, West Java, Indonesia</t>
  </si>
  <si>
    <t>Promoting geothermal for energy security (A case of Indonesia)</t>
  </si>
  <si>
    <t>2-s2.0-85164408336</t>
  </si>
  <si>
    <t>Sahabuddin, Z.A.</t>
  </si>
  <si>
    <t>Sahabuddin,  Zainal Abidin</t>
  </si>
  <si>
    <t>Gender, financial literacy, and financial behavior among students</t>
  </si>
  <si>
    <t>Sumari, A.D.W.</t>
  </si>
  <si>
    <t>Sumari,  Arwin Datumaya Wahyudi</t>
  </si>
  <si>
    <t>2-s2.0-85146464499</t>
  </si>
  <si>
    <t>Pulungan, D.R.</t>
  </si>
  <si>
    <t>Pulungan,  Delyana Rahmawany</t>
  </si>
  <si>
    <t>Indonesian Institute of Palm Technology (university name only)</t>
  </si>
  <si>
    <t>Indonesian Institute of Palm Technology, Indonesia</t>
  </si>
  <si>
    <t>Improving MSME performance through financial literacy, financial technology, and financial inclusion</t>
  </si>
  <si>
    <t>2-s2.0-70350689949</t>
  </si>
  <si>
    <t>García-Moreno, C.G.</t>
  </si>
  <si>
    <t>García-Moreno,  Carlos</t>
  </si>
  <si>
    <t>Indra (University Name not specified in text)</t>
  </si>
  <si>
    <t>Indra, Alcobendas, Madrid, Spain</t>
  </si>
  <si>
    <t>SONAR: A semantically empowered financial search engine</t>
  </si>
  <si>
    <t>2-s2.0-85065735460</t>
  </si>
  <si>
    <t>Gupta, S.S.</t>
  </si>
  <si>
    <t>Gupta,  Sharmistha Swasti</t>
  </si>
  <si>
    <t>Indraprastha Institute of Information Technology</t>
  </si>
  <si>
    <t>Indraprastha Institute of Information Technology, Delhi, New Delhi, India</t>
  </si>
  <si>
    <t>Digital Wallets &amp;#x2018;Turning a Corner&amp;#x2019; for Financial Inclusion: A Study of Everyday PayTM Practices in India</t>
  </si>
  <si>
    <t>Satija, S.</t>
  </si>
  <si>
    <t>Satija,  Sambhav</t>
  </si>
  <si>
    <t>2-s2.0-85060786368</t>
  </si>
  <si>
    <t>Bhattacheryay, S.</t>
  </si>
  <si>
    <t>Bhattacheryay,  Suranjan</t>
  </si>
  <si>
    <t>Indus Business Academy</t>
  </si>
  <si>
    <t>Indus Business Academy, Bengaluru, India</t>
  </si>
  <si>
    <t>Foreign direct investment in India opportunities and challenges</t>
  </si>
  <si>
    <t>2-s2.0-105007811342</t>
  </si>
  <si>
    <t>Kumari, S.</t>
  </si>
  <si>
    <t>Kumari,  Sunita</t>
  </si>
  <si>
    <t>Indus International University</t>
  </si>
  <si>
    <t>Business Management, Indus International University, Una, HP, India</t>
  </si>
  <si>
    <t>Importance of Financial literacy For Sustainable Future Environment: A Research Among People In Rural Areas With Special Reference To Mandi District, Himachal Pradesh</t>
  </si>
  <si>
    <t>Harikrishnan, A.</t>
  </si>
  <si>
    <t>Harikrishnan,  Ampu</t>
  </si>
  <si>
    <t>2-s2.0-85210924196</t>
  </si>
  <si>
    <t>Ngoc, H.T.</t>
  </si>
  <si>
    <t>Ngoc,  Hung Tran</t>
  </si>
  <si>
    <t>Industrial University of Ho Chi Minh City</t>
  </si>
  <si>
    <t>Accounting Division, Industrial University of Ho Chi Minh City, Ho Chi Minh City, Viet Nam</t>
  </si>
  <si>
    <t>Improving financial reporting standards in Vietnam's public companies: The crucial role of audit committees</t>
  </si>
  <si>
    <t>Vo, T.H.</t>
  </si>
  <si>
    <t>Vo,  Thuy Ha</t>
  </si>
  <si>
    <t>Industrial University of Hochiminh City</t>
  </si>
  <si>
    <t>School of Finance and Accounting, Industrial University of Hochiminh City, Ho Chi Minh City, Viet Nam</t>
  </si>
  <si>
    <t>2-s2.0-85177865601</t>
  </si>
  <si>
    <t>Raman, S.</t>
  </si>
  <si>
    <t>Raman,  Shanti</t>
  </si>
  <si>
    <t>Ingham Institute</t>
  </si>
  <si>
    <t>Ingham Institute for Applied Medical Research, Liverpool, NSW, Australia, South Western Sydney Local Health District, Liverpool, NSW, Australia</t>
  </si>
  <si>
    <t>Feasibility of linking universal child and family healthcare and financial counselling: findings from the Australian Healthier Wealthier Families (HWF) mixed-methods study</t>
  </si>
  <si>
    <t>2-s2.0-84910660427</t>
  </si>
  <si>
    <t>Walker, M.</t>
  </si>
  <si>
    <t>Walker,  Michael</t>
  </si>
  <si>
    <t>Ingram School of Engineering</t>
  </si>
  <si>
    <t>Ingram School of Engineering, San Marcos, TX, United States</t>
  </si>
  <si>
    <t>Challenges of robotics and automation in offshore oil&amp;gas industry</t>
  </si>
  <si>
    <t>Chen,  Heping</t>
  </si>
  <si>
    <t>Stavinoha, S.</t>
  </si>
  <si>
    <t>Stavinoha,  Samuel</t>
  </si>
  <si>
    <t>2-s2.0-85194384193</t>
  </si>
  <si>
    <t>Lee,  Jonghee</t>
  </si>
  <si>
    <t>691-700</t>
  </si>
  <si>
    <t>Inha University</t>
  </si>
  <si>
    <t>Inha University, Incheon, South Korea</t>
  </si>
  <si>
    <t>Unlocking Financial Well-Being for People With Disabilities: The Importance of Financial Knowledge and Socialization Within the Family Context</t>
  </si>
  <si>
    <t>2-s2.0-84894649728</t>
  </si>
  <si>
    <t>Jang, W.</t>
  </si>
  <si>
    <t>Jang,  Wonchang</t>
  </si>
  <si>
    <t>School of Economics, Inha University, Incheon, South Korea</t>
  </si>
  <si>
    <t>Information Asymmetry and the Financial Consumer Protection Policy</t>
  </si>
  <si>
    <t>Han, J.-J.</t>
  </si>
  <si>
    <t>Han,  Jaejoon</t>
  </si>
  <si>
    <t>Department of Global Finance and Banking, Inha University, Incheon, South Korea</t>
  </si>
  <si>
    <t>Jang, K.</t>
  </si>
  <si>
    <t>Jang,  Kyungho</t>
  </si>
  <si>
    <t>Department of Social Studies Education, Inha University, Incheon, South Korea</t>
  </si>
  <si>
    <t>2-s2.0-60649106768</t>
  </si>
  <si>
    <t>Department of Human Ecology, Inha University, Incheon, South Korea</t>
  </si>
  <si>
    <t>Explaining financial management behavior for koreans living in the united states</t>
  </si>
  <si>
    <t>2-s2.0-85196748542</t>
  </si>
  <si>
    <t>Department of Consumer Science, Inha University, Incheon, South Korea</t>
  </si>
  <si>
    <t>Understanding the factors behind racial and ethnic disparities in the adoption of alternative financial services: a decomposition analysis</t>
  </si>
  <si>
    <t>2-s2.0-85171476313</t>
  </si>
  <si>
    <t>Choung, Y.</t>
  </si>
  <si>
    <t>Choung,  Youngjoo</t>
  </si>
  <si>
    <t>2-s2.0-85192758866</t>
  </si>
  <si>
    <t>Ma, Y.</t>
  </si>
  <si>
    <t>Ma,  Yunning</t>
  </si>
  <si>
    <t>Program in Industry Security Governance, Inha University, Incheon, South Korea</t>
  </si>
  <si>
    <t>The Impact of Digital Financial Inclusion on Household Commercial Insurance for Sustainable Governance Mechanisms under Regional Group Differences</t>
  </si>
  <si>
    <t>2-s2.0-85192769284</t>
  </si>
  <si>
    <t>Kim, J.</t>
  </si>
  <si>
    <t>Kim,  Jihye</t>
  </si>
  <si>
    <t>Working While in College Brings Happiness? Financial Stress-Coping Resources, Coping Strategies, and Life Satisfaction Among College Students</t>
  </si>
  <si>
    <t>Choi, Y.</t>
  </si>
  <si>
    <t>Choi,  Yongrok</t>
  </si>
  <si>
    <t>2-s2.0-85115411209</t>
  </si>
  <si>
    <t>Student Loans and Financial Satisfaction: The Moderating Role of Financial Education</t>
  </si>
  <si>
    <t>Yang, F.</t>
  </si>
  <si>
    <t>Yang,  Fan</t>
  </si>
  <si>
    <t>2-s2.0-85216075388</t>
  </si>
  <si>
    <t>Digital Financial Literacy and Life Satisfaction: Evidence from South Korea</t>
  </si>
  <si>
    <t>2-s2.0-85208275402</t>
  </si>
  <si>
    <t>Financial well-being, anxiety and payment delinquency among student loan holders in the United States: insights from the COVID-19 pandemic</t>
  </si>
  <si>
    <t>2-s2.0-85134897083</t>
  </si>
  <si>
    <t>Personal Finance: An International Perspective</t>
  </si>
  <si>
    <t>Huang,  Simin</t>
  </si>
  <si>
    <t>Inner Mongolia University</t>
  </si>
  <si>
    <t>School of Economics and Management, Inner Mongolia University China, Hohhot, Nei Mongol, China, Inner Mongolia University China, Hohhot, Nei Mongol, China</t>
  </si>
  <si>
    <t>Yang,  Lin</t>
  </si>
  <si>
    <t>Li,  Yiming</t>
  </si>
  <si>
    <t>2-s2.0-105020958825</t>
  </si>
  <si>
    <t>Shi,  Lei</t>
  </si>
  <si>
    <t>School of Economics and Management, Inner Mongolia University China, Hohhot, Nei Mongol, China</t>
  </si>
  <si>
    <t>Expert-level financial sentiment analysis via internal and external financial knowledge fusion</t>
  </si>
  <si>
    <t>2-s2.0-105018061355</t>
  </si>
  <si>
    <t>External Financial Knowledge Fusion for Accurate Financial Sentiment Analysis</t>
  </si>
  <si>
    <t>Liu, R.</t>
  </si>
  <si>
    <t>Liu,  Rui</t>
  </si>
  <si>
    <t>Inner Mongolia University (China)</t>
  </si>
  <si>
    <t>School of Computer Science, Inner Mongolia University China, Hohhot, Nei Mongol, China</t>
  </si>
  <si>
    <t>Jia,  Zhenqi</t>
  </si>
  <si>
    <t>School of Computer Science &amp; School of Artificial Intelligence, Inner Mongolia University China, Hohhot, Nei Mongol, China</t>
  </si>
  <si>
    <t>2-s2.0-105013046242</t>
  </si>
  <si>
    <t>Mandala, I.</t>
  </si>
  <si>
    <t>Mandala,  Ican</t>
  </si>
  <si>
    <t>Institut Agama Islam Negeri Kerinci</t>
  </si>
  <si>
    <t>Institut Agama Islam Negeri Kerinci, Jambi, Indonesia</t>
  </si>
  <si>
    <t>Qur͗anic Recitation in the Procession of Analyzing Seven Days of Death: The Case Study of Living Qur͗an-Hadith in Koto Padang Village</t>
  </si>
  <si>
    <t>2-s2.0-105005144046</t>
  </si>
  <si>
    <t>Dasopang, N.S.</t>
  </si>
  <si>
    <t>Dasopang,  Nur Sania</t>
  </si>
  <si>
    <t>Institut Agama Islam Negeri Padangsidimpuan</t>
  </si>
  <si>
    <t>Institut Agama Islam Negeri Padangsidimpuan, Padangsidimpuan, Indonesia</t>
  </si>
  <si>
    <t>Sharia Banking Supervision in Indonesia: Legal Mechanisms and Implication</t>
  </si>
  <si>
    <t>2-s2.0-85175656307</t>
  </si>
  <si>
    <t>Arif, F.M.</t>
  </si>
  <si>
    <t>Arif,  Firman Muhammad</t>
  </si>
  <si>
    <t>Institut Agama Islam Negeri Palopo</t>
  </si>
  <si>
    <t>Institut Agama Islam Negeri Palopo, Palopo, South Sulawesi, Indonesia</t>
  </si>
  <si>
    <t>Mitigasi resiko investasi bodong dan aktualisasi nalar istiṣlāḥ</t>
  </si>
  <si>
    <t>2-s2.0-85199466310</t>
  </si>
  <si>
    <t>Choiri, M.M.</t>
  </si>
  <si>
    <t>Choiri,  Moh Miftachul</t>
  </si>
  <si>
    <t>Institut Agama Islam Negeri Ponorogo</t>
  </si>
  <si>
    <t>Institut Agama Islam Negeri Ponorogo, Ponorogo, East Java, Indonesia</t>
  </si>
  <si>
    <t>Linking the role of e-commerce and financial literacy on MSME's sustainability performance during the digital era</t>
  </si>
  <si>
    <t>2-s2.0-85161211590</t>
  </si>
  <si>
    <t>Laela, S.F.</t>
  </si>
  <si>
    <t>Laela,  Sugiyarti Fatma</t>
  </si>
  <si>
    <t>Institut Agama Islam Tazkia</t>
  </si>
  <si>
    <t>Institut Agama Islam Tazkia, Bogor, Indonesia</t>
  </si>
  <si>
    <t>How Does Accounting Play a Role in Islamic Microfinance and Islamic Wealth Management Practices? Case Studies in Indonesia, Pakistan and Egypt</t>
  </si>
  <si>
    <t>2-s2.0-85175720889</t>
  </si>
  <si>
    <t>As-Salafiyah, A.</t>
  </si>
  <si>
    <t>As-Salafiyah,  Aisyah</t>
  </si>
  <si>
    <t>Department of Economics, Institut Agama Islam Tazkia, Bogor, Indonesia, Department of Research, Sharia Economic Applied Research and Training, Bogor, West Java, Indonesia</t>
  </si>
  <si>
    <t>Mataram mosques management: intention to place mosque funds in Islamic banks</t>
  </si>
  <si>
    <t>Adriansyah, L.R.</t>
  </si>
  <si>
    <t>Adriansyah,  Lalu Rizky</t>
  </si>
  <si>
    <t>Department of Islamic Education Management, Institut Agama Islam Tazkia, Bogor, Indonesia</t>
  </si>
  <si>
    <t>Mukhlisin, M.</t>
  </si>
  <si>
    <t>Mukhlisin,  Murniati</t>
  </si>
  <si>
    <t>2-s2.0-84896989046</t>
  </si>
  <si>
    <t>Banot, M.</t>
  </si>
  <si>
    <t>Banot,  Michal</t>
  </si>
  <si>
    <t>Institut EUROSCHOLA</t>
  </si>
  <si>
    <t>Institut EUROSCHOLA, Czech Republic</t>
  </si>
  <si>
    <t>Simulation game for the verification of financial and business capabilities</t>
  </si>
  <si>
    <t>2-s2.0-105004014125</t>
  </si>
  <si>
    <t>Institut National Polytechnique Félix Houphouet-Boigny</t>
  </si>
  <si>
    <t>Institut National Polytechnique Félix Houphouet-Boigny, Abidjan, Cote d'Ivoire</t>
  </si>
  <si>
    <t>Cote d'Ivoire</t>
  </si>
  <si>
    <t>Toward increasing financial inclusion and sustainability of indigenous microenterprises in Africa in the presence of financial literacy</t>
  </si>
  <si>
    <t>2-s2.0-85186629617</t>
  </si>
  <si>
    <t>Customized financial literacy: a boon for universal financial inclusion of PWDs post COVID-19 pandemic in developing countries</t>
  </si>
  <si>
    <t>2-s2.0-85210889377</t>
  </si>
  <si>
    <t>Aulia, F.</t>
  </si>
  <si>
    <t>Aulia,  Farhana</t>
  </si>
  <si>
    <t>Institut Seni Indonesia Surakarta</t>
  </si>
  <si>
    <t>Film and Television Fine Arts and Design, Institut Seni Indonesia Surakarta, Surakarta, Central Java, Indonesia</t>
  </si>
  <si>
    <t>The dynamics of Pangandaran traditional Hajat Laut to the people community</t>
  </si>
  <si>
    <t>Arkan, H.G.</t>
  </si>
  <si>
    <t>Arkan,  Haidar Ghazy</t>
  </si>
  <si>
    <t>2-s2.0-85034949311</t>
  </si>
  <si>
    <t>Institut Supérieur d'Administration des Affaires (ISAA)</t>
  </si>
  <si>
    <t>Department of Finance, Institut Supérieur d'Administration des Affaires, Sfax, Sfax, Tunisia, University of Sfax, Sfax, Sfax, Tunisia</t>
  </si>
  <si>
    <t>The factors forming investor’s failure: Is financial literacy a matter? viewing test by cognitive mapping technique</t>
  </si>
  <si>
    <t>Kammoun, A.</t>
  </si>
  <si>
    <t>Kammoun,  Aïda</t>
  </si>
  <si>
    <t>Department of Management, Institut Supérieur d'Administration des Affaires, Sfax, Sfax, Tunisia</t>
  </si>
  <si>
    <t>2-s2.0-105016889626</t>
  </si>
  <si>
    <t>Bora, A.</t>
  </si>
  <si>
    <t>Bora,  Abdullah</t>
  </si>
  <si>
    <t>Institut Teknologi Bachruddin Jusu Habibie</t>
  </si>
  <si>
    <t>Department of Manajemen, Institut Teknologi Bachruddin Jusu Habibie, Parepare, Indonesia</t>
  </si>
  <si>
    <t>The Role of Financial Inclusion and Technology on Farmers’ Attitude and Income</t>
  </si>
  <si>
    <t>2-s2.0-105006915227</t>
  </si>
  <si>
    <t>Angelica, A.E.</t>
  </si>
  <si>
    <t>Angelica,  Agnes Enya</t>
  </si>
  <si>
    <t>Institut Teknologi Bandung</t>
  </si>
  <si>
    <t>School of Business and Management, Institut Teknologi Bandung, Bandung, West Java, Indonesia</t>
  </si>
  <si>
    <t>Who deserves to be the finfluencer?</t>
  </si>
  <si>
    <t>2-s2.0-85210973535</t>
  </si>
  <si>
    <t>Wisesa, A.</t>
  </si>
  <si>
    <t>Wisesa,  Anggara</t>
  </si>
  <si>
    <t>Institut Teknologi Bandung, Bandung, West Java, Indonesia</t>
  </si>
  <si>
    <t>Gender, anxiety and perceived Islamic values in students’ debt attitudes and behaviour: an ethnographic study of an Indonesian multicultural university</t>
  </si>
  <si>
    <t>Afgani, K.F.</t>
  </si>
  <si>
    <t>Afgani,  Kurnia Fajar</t>
  </si>
  <si>
    <t>2-s2.0-85164399671</t>
  </si>
  <si>
    <t>Putri, G.N.</t>
  </si>
  <si>
    <t>Putri,  Gianina Nadya</t>
  </si>
  <si>
    <t>Does parental socialization affect financial literacy in Indonesia?</t>
  </si>
  <si>
    <t>2-s2.0-85184775388</t>
  </si>
  <si>
    <t>Aditya, K.</t>
  </si>
  <si>
    <t>Aditya,  Karina</t>
  </si>
  <si>
    <t>Financial capability and financial information’s effect on the financial literacy index among Indonesian workers</t>
  </si>
  <si>
    <t>2-s2.0-85123759359</t>
  </si>
  <si>
    <t>Niwanputri, G.S.</t>
  </si>
  <si>
    <t>Niwanputri,  Ginar Santika</t>
  </si>
  <si>
    <t>Designing for Financial Literacy: How Adolescent Learning through a Mobile Application</t>
  </si>
  <si>
    <t>Adinda, K.S.</t>
  </si>
  <si>
    <t>Adinda,  Kintan Sekar</t>
  </si>
  <si>
    <t>2-s2.0-85102260970</t>
  </si>
  <si>
    <t>Soekarno, S.</t>
  </si>
  <si>
    <t>Soekarno,  Subiakto</t>
  </si>
  <si>
    <t>INFLUENCE OF FINANCIAL LITERACY ON THE STOCK MARKET PARTICIPATION AND FINANCIAL BEHAVIOR AMONG INDONESIAN MILLENNIALS</t>
  </si>
  <si>
    <t>Rahadi, R.A.</t>
  </si>
  <si>
    <t>Rahadi,  Raden Aswin</t>
  </si>
  <si>
    <t>Herijanto, N.K.K.</t>
  </si>
  <si>
    <t>Herijanto,  Nicholas King</t>
  </si>
  <si>
    <t>Wiryono, S.K.</t>
  </si>
  <si>
    <t>Wiryono,  Sudarso Kaderi</t>
  </si>
  <si>
    <t>2-s2.0-85019695743</t>
  </si>
  <si>
    <t>Dahrin, D.</t>
  </si>
  <si>
    <t>Dahrin,  Darharta</t>
  </si>
  <si>
    <t>The Utility of Free Software for Gravity and Magnetic Advanced Data Processing</t>
  </si>
  <si>
    <t>Koesrindartoto, D.P.</t>
  </si>
  <si>
    <t>Koesrindartoto,  Deddy Priatmodjo</t>
  </si>
  <si>
    <t>Hasanah, E.N.</t>
  </si>
  <si>
    <t>Hasanah,  Eneng Nur</t>
  </si>
  <si>
    <t>2-s2.0-85101124856</t>
  </si>
  <si>
    <t>Faturohman, T.</t>
  </si>
  <si>
    <t>Faturohman,  Taufik</t>
  </si>
  <si>
    <t>DO SOCIO-DEMOGRAPHIC CHARACTERISTICS AND FINANCIAL LITERACY MATTER FOR SELECTING ISLAMIC FINANCIAL PRODUCTS?</t>
  </si>
  <si>
    <t>Yulianti</t>
  </si>
  <si>
    <t>Yulianti,  null</t>
  </si>
  <si>
    <t>2-s2.0-85209587450</t>
  </si>
  <si>
    <t>Mambea, I.Y.</t>
  </si>
  <si>
    <t>Mambea,  Indra Yudha</t>
  </si>
  <si>
    <t>Does COVID-19 pandemic change financial behaviour?</t>
  </si>
  <si>
    <t>Pangestu, A.B.</t>
  </si>
  <si>
    <t>Pangestu,  Aria Bayu</t>
  </si>
  <si>
    <t>Darmansyah, A.</t>
  </si>
  <si>
    <t>Darmansyah,  Asep</t>
  </si>
  <si>
    <t>Grandis, H.</t>
  </si>
  <si>
    <t>Grandis,  Hendra</t>
  </si>
  <si>
    <t>Irawan, A.</t>
  </si>
  <si>
    <t>Irawan,  Atika</t>
  </si>
  <si>
    <t>Damayanti, S.M.</t>
  </si>
  <si>
    <t>Damayanti,  Sylviana Maya</t>
  </si>
  <si>
    <t>2-s2.0-85056694340</t>
  </si>
  <si>
    <t>Financial literacy determinants among West Java athletes</t>
  </si>
  <si>
    <t>2-s2.0-85149768251</t>
  </si>
  <si>
    <t>Megananda, T.B.</t>
  </si>
  <si>
    <t>Megananda,  Tarada Berlian</t>
  </si>
  <si>
    <t>Improving Financial Well-being in Indonesia: The Mediating Role of Financial Behavior</t>
  </si>
  <si>
    <t>2-s2.0-85186868398</t>
  </si>
  <si>
    <t>Improving financial wellbeing in Indonesia: the role of social media as a mediating factor in financial behavior</t>
  </si>
  <si>
    <t>Vitriani, F.</t>
  </si>
  <si>
    <t>Vitriani,  Fatima</t>
  </si>
  <si>
    <t>2-s2.0-85065982617</t>
  </si>
  <si>
    <t>Koesoema, A.P.</t>
  </si>
  <si>
    <t>Koesoema,  Allya Paramita</t>
  </si>
  <si>
    <t>Biomedical Engineering Research Group, Institut Teknologi Bandung, Bandung, West Java, Indonesia</t>
  </si>
  <si>
    <t>Bunda Cermat: Integrating Financial, Nutrition and ICT Literacy for Women in Indonesia</t>
  </si>
  <si>
    <t>2-s2.0-85032227408</t>
  </si>
  <si>
    <t>Febriana, R.N.</t>
  </si>
  <si>
    <t>Febriana,  Rachel Nevi</t>
  </si>
  <si>
    <t>The relationship between demographic factors towards financial literacy and financial inclusion among financially educated student in Institut Teknologi Bandung</t>
  </si>
  <si>
    <t>Irawan, Y.S.</t>
  </si>
  <si>
    <t>Irawan,  Yoke Saadia</t>
  </si>
  <si>
    <t>Widityani, S.F.</t>
  </si>
  <si>
    <t>Widityani,  Salma Fadhilah</t>
  </si>
  <si>
    <t>Riyani, A.</t>
  </si>
  <si>
    <t>Riyani,  Annisa</t>
  </si>
  <si>
    <t>Dewi, R.G.</t>
  </si>
  <si>
    <t>Dewi,  Retno Gumilang</t>
  </si>
  <si>
    <t>Ginting, H.</t>
  </si>
  <si>
    <t>Ginting,  Henndy</t>
  </si>
  <si>
    <t>Saraya, G.</t>
  </si>
  <si>
    <t>Saraya,  Getha</t>
  </si>
  <si>
    <t>2-s2.0-85149716783</t>
  </si>
  <si>
    <t>Personality Traits' Impact on Managing Debt: A Case Study in Indonesia</t>
  </si>
  <si>
    <t>Hidayat, J.C.</t>
  </si>
  <si>
    <t>Hidayat,  Jessica Christella</t>
  </si>
  <si>
    <t>Utama, D.Q.</t>
  </si>
  <si>
    <t>Utama,  Dody Qori</t>
  </si>
  <si>
    <t>2-s2.0-85093499718</t>
  </si>
  <si>
    <t>Global competition strategies for Indonesian SMEs</t>
  </si>
  <si>
    <t>Anggahegari, P.</t>
  </si>
  <si>
    <t>Anggahegari,  Prameshwara</t>
  </si>
  <si>
    <t>Nugraha, B.A.</t>
  </si>
  <si>
    <t>Nugraha,  Bagus Aditya</t>
  </si>
  <si>
    <t>2-s2.0-85096680190</t>
  </si>
  <si>
    <t>Handiwibowo, G.A.</t>
  </si>
  <si>
    <t>Handiwibowo,  Gogor Arif</t>
  </si>
  <si>
    <t>Institut Teknologi Sepuluh Nopember</t>
  </si>
  <si>
    <t>Department of Information Technology Management, Institut Teknologi Sepuluh Nopember, Surabaya, East Java, Indonesia</t>
  </si>
  <si>
    <t>Correlation of internal enterprise adequacy factors in supporting corporate social responsibility activity performance</t>
  </si>
  <si>
    <t>2-s2.0-105011191671</t>
  </si>
  <si>
    <t>Alamin, R.Y.</t>
  </si>
  <si>
    <t>Alamin,  Rabendra Yudistira</t>
  </si>
  <si>
    <t>Department of Visual Communication Design, Institut Teknologi Sepuluh Nopember, Surabaya, East Java, Indonesia</t>
  </si>
  <si>
    <t>Adaptive Game-Based Learning (AGBL) Model: Enhancing Motivation and Engagement through a Financial Literacy Game Prototype</t>
  </si>
  <si>
    <t>Zulaikha, E.</t>
  </si>
  <si>
    <t>Zulaikha,  Ellya</t>
  </si>
  <si>
    <t>Department of Industrial Design, Institut Teknologi Sepuluh Nopember, Surabaya, East Java, Indonesia</t>
  </si>
  <si>
    <t>Gunarta, I.K.</t>
  </si>
  <si>
    <t>Gunarta,  I. Ketut</t>
  </si>
  <si>
    <t>Department of Industrial and Systems Engineering, Institut Teknologi Sepuluh Nopember, Surabaya, East Java, Indonesia</t>
  </si>
  <si>
    <t>2-s2.0-105003558045</t>
  </si>
  <si>
    <t>Susilowati, E.</t>
  </si>
  <si>
    <t>Susilowati,  Endang</t>
  </si>
  <si>
    <t>Department of Development Studies, Institut Teknologi Sepuluh Nopember, Surabaya, East Java, Indonesia</t>
  </si>
  <si>
    <t>Nature, Land, and Sustainability: Exploring the Livelihood Strategies of Local Community and Development of “Billionaire Village” in Tuban Regency, Indonesia</t>
  </si>
  <si>
    <t>Dwitasari, P.</t>
  </si>
  <si>
    <t>Dwitasari,  Putri</t>
  </si>
  <si>
    <t>School of Interdisciplinary Management and Technology, Institut Teknologi Sepuluh Nopember, Surabaya, East Java, Indonesia</t>
  </si>
  <si>
    <t>Rahmawati,  Deti</t>
  </si>
  <si>
    <t>2-s2.0-85214019905</t>
  </si>
  <si>
    <t>Gurning, R.O.S.</t>
  </si>
  <si>
    <t>Gurning,  Raja Oloan Saut</t>
  </si>
  <si>
    <t>Department of Marine Engineering, Institut Teknologi Sepuluh Nopember, Surabaya, East Java, Indonesia</t>
  </si>
  <si>
    <t>Leveraging Bayesian Network to Improve the Marine Insurance's Condition Survey Form for Passenger Vessel</t>
  </si>
  <si>
    <t>2-s2.0-85146335167</t>
  </si>
  <si>
    <t>Department of Visual Communication Design, Institut Teknologi Sepuluh Nopember, Surabaya, East Java, Indonesia, Institut Teknologi Sepuluh Nopember, Surabaya, East Java, Indonesia</t>
  </si>
  <si>
    <t>Board Game as Financial Literacy Education Media for Indonesian High School Students</t>
  </si>
  <si>
    <t>Santoso, A.</t>
  </si>
  <si>
    <t>Santoso,  Agoes I.</t>
  </si>
  <si>
    <t>2-s2.0-85189240123</t>
  </si>
  <si>
    <t>Fitriyah, N.W.</t>
  </si>
  <si>
    <t>Fitriyah,  Nur Windiana</t>
  </si>
  <si>
    <t>Department of Information Systems, Institut Teknologi Sepuluh Nopember, Surabaya, East Java, Indonesia</t>
  </si>
  <si>
    <t>Behavioral factors of intention to use pay later services. a systematic literature review</t>
  </si>
  <si>
    <t>2-s2.0-85046285567</t>
  </si>
  <si>
    <t>Hakim, M.S.</t>
  </si>
  <si>
    <t>Hakim,  M. S.</t>
  </si>
  <si>
    <t>Department of Business Management, Institut Teknologi Sepuluh Nopember, Surabaya, East Java, Indonesia</t>
  </si>
  <si>
    <t>Determining factors that contribute to financial literacy for small and medium enterprises</t>
  </si>
  <si>
    <t>Department of Industrial Product Design, Institut Teknologi Sepuluh Nopember, Surabaya, East Java, Indonesia, Institut Teknologi Sepuluh Nopember, Surabaya, East Java, Indonesia</t>
  </si>
  <si>
    <t>Department of Industrial Engineering, Institut Teknologi Sepuluh Nopember, Surabaya, East Java, Indonesia, Institut Teknologi Sepuluh Nopember, Surabaya, East Java, Indonesia</t>
  </si>
  <si>
    <t>Syairudin, B.</t>
  </si>
  <si>
    <t>Syairudin,  Bambang</t>
  </si>
  <si>
    <t>Department of Industrial Engineering, Institut Teknologi Sepuluh Nopember, Surabaya, East Java, Indonesia</t>
  </si>
  <si>
    <t>Oktavianti, V.</t>
  </si>
  <si>
    <t>Oktavianti,  V.</t>
  </si>
  <si>
    <t>Nadlifatin, R.</t>
  </si>
  <si>
    <t>Nadlifatin,  Reny</t>
  </si>
  <si>
    <t>Faishal, M.</t>
  </si>
  <si>
    <t>Faishal,  Muhammad Noor</t>
  </si>
  <si>
    <t>Rohman, M.</t>
  </si>
  <si>
    <t>Rohman,  Mohammad Arif</t>
  </si>
  <si>
    <t>Institut Teknologi Sepuluh Nopember, Surabaya, East Java, Indonesia</t>
  </si>
  <si>
    <t>2-s2.0-85211730303</t>
  </si>
  <si>
    <t>Dura, J.</t>
  </si>
  <si>
    <t>Dura,  Justita</t>
  </si>
  <si>
    <t>Institut Teknologi dan Bisnis Asia</t>
  </si>
  <si>
    <t>Institut Teknologi dan Bisnis Asia Malang, Malang, East Java, Indonesia</t>
  </si>
  <si>
    <t>The Sustainability Role of Women Entrepreneurs through the Digital Financial Literacy Movement</t>
  </si>
  <si>
    <t>2-s2.0-85147740226</t>
  </si>
  <si>
    <t>Determinants of Financial Literacy and Digital Literacy on Financial Performance in Driving Post-Pandemic Economic Recovery</t>
  </si>
  <si>
    <t>Wardana, D.</t>
  </si>
  <si>
    <t>Wardana,  Ditya</t>
  </si>
  <si>
    <t>2-s2.0-85119522786</t>
  </si>
  <si>
    <t>Lestari, D.</t>
  </si>
  <si>
    <t>Lestari,  Diyan</t>
  </si>
  <si>
    <t>Institut Teknologi dan Bisnis Kalbis</t>
  </si>
  <si>
    <t>Faculty of Business, Institut Teknologi dan Bisnis Kalbis, Jakarta Timur, Indonesia</t>
  </si>
  <si>
    <t>Financial Decision under Uncertainty: Lessons from Indonesian Millennial</t>
  </si>
  <si>
    <t>2-s2.0-105020766356</t>
  </si>
  <si>
    <t>Nababan, L.</t>
  </si>
  <si>
    <t>Nababan,  Lambok</t>
  </si>
  <si>
    <t>Institut Teknologi dan Bisnis Tuban</t>
  </si>
  <si>
    <t>Institut Teknologi dan Bisnis Tuban, Tuban, Indonesia</t>
  </si>
  <si>
    <t>Do Young Students Save Well? Evidence from an Indonesian College</t>
  </si>
  <si>
    <t>2-s2.0-85159908484</t>
  </si>
  <si>
    <t>Morrison, J.E.</t>
  </si>
  <si>
    <t>Morrison,  John E.</t>
  </si>
  <si>
    <t>Institute for Defense Analyses</t>
  </si>
  <si>
    <t>Institute for Defense Analyses, Alexandria, VA, United States</t>
  </si>
  <si>
    <t>Effective Financial Decision Aids for Retirement</t>
  </si>
  <si>
    <t>Rose, S.L.</t>
  </si>
  <si>
    <t>Rose,  Susan L.</t>
  </si>
  <si>
    <t>2-s2.0-84907994790</t>
  </si>
  <si>
    <t>Usher, A.M.</t>
  </si>
  <si>
    <t>Usher,  Amelia M.</t>
  </si>
  <si>
    <t>Institute for Work and Health (NA)</t>
  </si>
  <si>
    <t>Institute for Work and Health Toronto, Toronto, ON, Canada</t>
  </si>
  <si>
    <t>Employment and work safety among 12 to 14 year olds: Listening to parents</t>
  </si>
  <si>
    <t>Wong, I.</t>
  </si>
  <si>
    <t>Wong,  Imelda S.</t>
  </si>
  <si>
    <t>Breslin, C.</t>
  </si>
  <si>
    <t>Breslin,  Frederick Curtis</t>
  </si>
  <si>
    <t>Saba, I.</t>
  </si>
  <si>
    <t>Saba,  Irum</t>
  </si>
  <si>
    <t>Institute of Business Administration</t>
  </si>
  <si>
    <t>Institute of Business Administration Karachi, Karachi, Sindh, Pakistan</t>
  </si>
  <si>
    <t>Chishty, B.A.</t>
  </si>
  <si>
    <t>Chishty,  Bilal Ahmed</t>
  </si>
  <si>
    <t>Institute of Business Management</t>
  </si>
  <si>
    <t>Department of Accounting and Finance, Institute of Business Management, Karachi, Karachi, Sindh, Pakistan</t>
  </si>
  <si>
    <t>Ansari, N.U.H.</t>
  </si>
  <si>
    <t>Ansari,  Nayeem Ul Hassan</t>
  </si>
  <si>
    <t>2-s2.0-105009941138</t>
  </si>
  <si>
    <t>Institute of Chartered Financial Analysts of India</t>
  </si>
  <si>
    <t>Faculty of Management and Commerce, Institute of Chartered Financial Analysts of India, Hyderabad, AP, India</t>
  </si>
  <si>
    <t>Transforming the rural banking system into a digital Village Bank model: a global analysis of opportunities, challenges and governance</t>
  </si>
  <si>
    <t>Saha,  Samarjit</t>
  </si>
  <si>
    <t>2-s2.0-77952238185</t>
  </si>
  <si>
    <t>Sharma, S.P.</t>
  </si>
  <si>
    <t>Sharma,  Susmita P.</t>
  </si>
  <si>
    <t>Institute of Engineering &amp; Technology</t>
  </si>
  <si>
    <t>Department of Civil Engineering, Institute of Engineering &amp; Technology, Lucknow, Lucknow, UP, India</t>
  </si>
  <si>
    <t>Performance of low energy water application device</t>
  </si>
  <si>
    <t>2-s2.0-85189892361</t>
  </si>
  <si>
    <t>Rorai, V.</t>
  </si>
  <si>
    <t>Rorai,  Vanessa O.</t>
  </si>
  <si>
    <t>Institute of Gerontology</t>
  </si>
  <si>
    <t>Institute of Gerontology, Detroit, MI, United States</t>
  </si>
  <si>
    <t>A person-centered approach to financial capacity: early memory loss, financial management and decision-making</t>
  </si>
  <si>
    <t>2-s2.0-85219193240</t>
  </si>
  <si>
    <t>Sharma,  Abhishek</t>
  </si>
  <si>
    <t>Institute of Health &amp; Management</t>
  </si>
  <si>
    <t>Institute of Health &amp; Management, Melbourne, VIC, Australia</t>
  </si>
  <si>
    <t>Enhancing Consumer Empowerment: Insights into the Role of Rationality When Making Financial Investment Decisions</t>
  </si>
  <si>
    <t>2-s2.0-105021263085</t>
  </si>
  <si>
    <t>Sharma,  Renu</t>
  </si>
  <si>
    <t>Institute of Innovation in Technology &amp; Management</t>
  </si>
  <si>
    <t>Institute of Innovation in Technology &amp; Management, New Delhi, India</t>
  </si>
  <si>
    <t>The Interplay of Financial Literacy, Fintech Adoption, Life Satisfaction, and Financial Inclusion among Millennials</t>
  </si>
  <si>
    <t>2-s2.0-105019499608</t>
  </si>
  <si>
    <t>Aziz, S.</t>
  </si>
  <si>
    <t>Aziz,  Saima</t>
  </si>
  <si>
    <t>Institute of Management Sciences</t>
  </si>
  <si>
    <t>Institute of Management Sciences, University of Science and Technology Bannu, Bannu, Pakistan</t>
  </si>
  <si>
    <t>The nexus of financial socialization, financial literacy, financial capability and financial well-being: women’s perspective with structural equation modeling approach</t>
  </si>
  <si>
    <t>Shah, M.U.D.</t>
  </si>
  <si>
    <t>Shah,  Mohay Ud Din</t>
  </si>
  <si>
    <t>Khan, I.U.</t>
  </si>
  <si>
    <t>Khan,  Ikram Ullah</t>
  </si>
  <si>
    <t>2-s2.0-85130611050</t>
  </si>
  <si>
    <t>Arora,  Neha</t>
  </si>
  <si>
    <t>Institute of Management Studies and Research</t>
  </si>
  <si>
    <t>Institute of Management Studies and Research, Maharshi Dayanand University, Rohtak, HR, India</t>
  </si>
  <si>
    <t>Extent of Financial Inclusion in Haryana: A District-level Analysis</t>
  </si>
  <si>
    <t>Suryavanshi, U.</t>
  </si>
  <si>
    <t>Suryavanshi,  Urvashi</t>
  </si>
  <si>
    <t>Kumar,  Naresh</t>
  </si>
  <si>
    <t>Chaudhry, R.</t>
  </si>
  <si>
    <t>Chaudhry,  Rishi</t>
  </si>
  <si>
    <t>Ahlawat, P.</t>
  </si>
  <si>
    <t>Ahlawat,  Pardeep K.</t>
  </si>
  <si>
    <t>2-s2.0-105004470861</t>
  </si>
  <si>
    <t>Sengupta, S.</t>
  </si>
  <si>
    <t>Sengupta,  Subhojit</t>
  </si>
  <si>
    <t>Institute of Management Technology</t>
  </si>
  <si>
    <t>Department of Marketing, Institute of Management Technology, Ghaziabad, Ghaziabad, UP, India</t>
  </si>
  <si>
    <t>Unveiling barriers and opportunities for LGBTQIA+ customer’s financial well-being</t>
  </si>
  <si>
    <t>Mundi, H.S.</t>
  </si>
  <si>
    <t>Mundi,  Hardeep Singh</t>
  </si>
  <si>
    <t>Department of Finance, Institute of Management Technology, Ghaziabad, Ghaziabad, UP, India</t>
  </si>
  <si>
    <t>2-s2.0-85149344316</t>
  </si>
  <si>
    <t>Complexity of gender to understand financial behavior. Financial behavior of transgender and cisgender individuals: evidence from India: a qualitative inquiry</t>
  </si>
  <si>
    <t>2-s2.0-85185974100</t>
  </si>
  <si>
    <t>Kumar, B.R.</t>
  </si>
  <si>
    <t>Kumar,  B. Rajesh</t>
  </si>
  <si>
    <t>Institute of Management Technology, Dubai, United Arab Emirates</t>
  </si>
  <si>
    <t>Case 39 HarborOne Bancorp</t>
  </si>
  <si>
    <t>Upadhyay, P.</t>
  </si>
  <si>
    <t>Upadhyay,  Parijat</t>
  </si>
  <si>
    <t>Institute of Management Technology, Ghaziabad, Ghaziabad, UP, India</t>
  </si>
  <si>
    <t>Department of Accounting and Finance, Institute of Management Technology, Dubai, United Arab Emirates</t>
  </si>
  <si>
    <t>2-s2.0-85077288085</t>
  </si>
  <si>
    <t>Panigrahi, D.N.</t>
  </si>
  <si>
    <t>Panigrahi,  Debendra Nath</t>
  </si>
  <si>
    <t>Institute of Management Technology, Nagpur, Nagpur, MH, India</t>
  </si>
  <si>
    <t>Financial literacy, retirement planning &amp; preparedness: Evidence &amp; implications for financial education—an empirical study among the organised sector employees</t>
  </si>
  <si>
    <t>Dingankar, S.</t>
  </si>
  <si>
    <t>Dingankar,  Shreyas Upendra</t>
  </si>
  <si>
    <t>Institute of Management and Entrepreneurship Development</t>
  </si>
  <si>
    <t>Institute of Management and Entrepreneurship Development, Pune, Pune, MH, India</t>
  </si>
  <si>
    <t>Institute of National Economy</t>
  </si>
  <si>
    <t>Institute of National Economy, Bucharest, Romania</t>
  </si>
  <si>
    <t>2-s2.0-85212771638</t>
  </si>
  <si>
    <t>Baba, M.A.</t>
  </si>
  <si>
    <t>Baba,  Muzamil Ahmad</t>
  </si>
  <si>
    <t>Institute of Public Enterprise</t>
  </si>
  <si>
    <t>Department of Marketing, Institute of Public Enterprise, Hyderabad, TS, India</t>
  </si>
  <si>
    <t>The impact of financial literacy on women’s economic empowerment: exploring the mediating role of digital financial services</t>
  </si>
  <si>
    <t>2-s2.0-85127366539</t>
  </si>
  <si>
    <t>Mahapatra, M.S.</t>
  </si>
  <si>
    <t>Mahapatra,  Mousumi Singha</t>
  </si>
  <si>
    <t>Institute of Public Enterprise, Hyderabad, TS, India</t>
  </si>
  <si>
    <t>Influence of Financial Parenting and Financial Coping Behaviour on Well-Being of Young Adults: A Study in India</t>
  </si>
  <si>
    <t>Mishra, R.K.</t>
  </si>
  <si>
    <t>Mishra,  Ram Kumar</t>
  </si>
  <si>
    <t>2-s2.0-85175105061</t>
  </si>
  <si>
    <t>Syed Azher, A.</t>
  </si>
  <si>
    <t>Syed Azher,  Ali</t>
  </si>
  <si>
    <t>Financial Cognition as an Antecedent towards Financial Planning of Indian Households1</t>
  </si>
  <si>
    <t>Mahapatra, M.</t>
  </si>
  <si>
    <t>Lubawa, G.G.</t>
  </si>
  <si>
    <t>Lubawa,  Galinoma Gahele</t>
  </si>
  <si>
    <t>Institute of Rural Development Planning</t>
  </si>
  <si>
    <t>Department of Development Finance and Management Studies, Institute of Rural Development Planning, Tanzania, Dodoma, Tanzania</t>
  </si>
  <si>
    <t>2-s2.0-105003828247</t>
  </si>
  <si>
    <t>Mehta, M.</t>
  </si>
  <si>
    <t>Mehta,  Madhavi Harshadrai</t>
  </si>
  <si>
    <t>Institute of Rural Management Anand</t>
  </si>
  <si>
    <t>Institute of Rural Management Anand, Anand, GJ, India</t>
  </si>
  <si>
    <t>Leading From the Front: Durga Samudayik Samiti (DSS), Madhya Pradesh</t>
  </si>
  <si>
    <t>Modekurti, D.P.V.</t>
  </si>
  <si>
    <t>Modekurti,  Durga Prasad Venkata</t>
  </si>
  <si>
    <t>Department of Production Operations Management and QT, Institute of Rural Management Anand, Anand, GJ, India</t>
  </si>
  <si>
    <t>Bautista Gomez, L.B.</t>
  </si>
  <si>
    <t>Bautista Gomez,  Leonardo Arturo</t>
  </si>
  <si>
    <t>Institute of Science (Main university not specified in provided text)</t>
  </si>
  <si>
    <t>Institute of Science Tokyo, Tokyo, Japan</t>
  </si>
  <si>
    <t>2-s2.0-78650994328</t>
  </si>
  <si>
    <t>Terano, T.</t>
  </si>
  <si>
    <t>Terano,  Takao</t>
  </si>
  <si>
    <t>Institute of Science (No specific university mentioned, so NA would be an appropriate answer if this question requires a university specifically)</t>
  </si>
  <si>
    <t>Department of Computational Intelligence and Systems Science, Institute of Science Tokyo, Tokyo, Japan</t>
  </si>
  <si>
    <t>Learning a pension investment in consideration of liability through business game</t>
  </si>
  <si>
    <t>2-s2.0-56749149537</t>
  </si>
  <si>
    <t>Institute of Science (Tokyo)</t>
  </si>
  <si>
    <t>Approach to learning financial theory through business gaming</t>
  </si>
  <si>
    <t>Showkat, S.</t>
  </si>
  <si>
    <t>Showkat,  Saloome</t>
  </si>
  <si>
    <t>Institute of Strategy</t>
  </si>
  <si>
    <t>Entrepreneurship and Education for Growth, Institute of Strategy, Athens, Greece</t>
  </si>
  <si>
    <t>2-s2.0-85132128269</t>
  </si>
  <si>
    <t>Kramářová, Z.</t>
  </si>
  <si>
    <t>Kramářová,  Zuzana</t>
  </si>
  <si>
    <t>Institute of Technology and Business</t>
  </si>
  <si>
    <t>Institute of Technology and Business, Ceske Budejovice, Czech Republic</t>
  </si>
  <si>
    <t>CATEGORIZATION OF PUBLIC SPACE FOR THE PURPOSES OF DETERMINING THE REQUIRED WIDTH OF SIDEWALKS</t>
  </si>
  <si>
    <t>Pavlista, M.</t>
  </si>
  <si>
    <t>Pavlista,  Martin</t>
  </si>
  <si>
    <t>Rezacova, K.</t>
  </si>
  <si>
    <t>Rezacova,  Kristyna</t>
  </si>
  <si>
    <t>Beno, M.</t>
  </si>
  <si>
    <t>Beno,  Michal</t>
  </si>
  <si>
    <t>Institute of Technology and Business (NA if not a university)</t>
  </si>
  <si>
    <t>Antonio, I.C.</t>
  </si>
  <si>
    <t>Antonio,  Ian Carlo</t>
  </si>
  <si>
    <t>Institute of the Philippines</t>
  </si>
  <si>
    <t>Institute of the Philippines, Manila, Philippines</t>
  </si>
  <si>
    <t>2-s2.0-85071696968</t>
  </si>
  <si>
    <t>Maryanova, S.</t>
  </si>
  <si>
    <t>Maryanova,  Svetlana Aleksandrovna</t>
  </si>
  <si>
    <t>Institute of the Service Sector and Entrepreneurship</t>
  </si>
  <si>
    <t>Institute of the Service Sector and Entrepreneurship, Ukraine</t>
  </si>
  <si>
    <t>Organization of management accounting on the basis of the process approach automation</t>
  </si>
  <si>
    <t>2-s2.0-105002078238</t>
  </si>
  <si>
    <t>Vasquez Merchan, I.L.</t>
  </si>
  <si>
    <t>Vasquez Merchan,  Irma Liliana</t>
  </si>
  <si>
    <t>Institution Universitaria Politecnico Grancolombiano</t>
  </si>
  <si>
    <t>School of Business, Institution Universitaria Politecnico Grancolombiano, Bogota, Colombia</t>
  </si>
  <si>
    <t>Trends in financial inclusion for the social transformation of micro-businesses: a systematic literature review•; Tendencias en inclusión financiera para la transformación social de los micronegocios: revisión sistemática de literatura</t>
  </si>
  <si>
    <t>2-s2.0-85124039694</t>
  </si>
  <si>
    <t>Nemos, C.L.</t>
  </si>
  <si>
    <t>Nemos,  Camila Labres</t>
  </si>
  <si>
    <t>Instituto Federal de Educação</t>
  </si>
  <si>
    <t>Instituto Federal de Educação, Ciȇncia e Tecnologia do Rio Grande do Sul, Bento Goncalves, RS, Brazil</t>
  </si>
  <si>
    <t>The financial education as a practice of individual financial autonomy in basic school; A educação financeira enquanto prática de autonomia financeira individual na escola básica</t>
  </si>
  <si>
    <t>Duro, M.L.</t>
  </si>
  <si>
    <t>Duro,  Mariana Lima</t>
  </si>
  <si>
    <t>de Oliveira Fogliarini Filha, C.B.</t>
  </si>
  <si>
    <t>de Oliveira Fogliarini Filha,  Cláudia Brum</t>
  </si>
  <si>
    <t>Feitosa, W.R.</t>
  </si>
  <si>
    <t>Feitosa,  Wilian Ramalho</t>
  </si>
  <si>
    <t>Instituto Federal de Educação, Ciência e Tecnologia de São Paulo, Sao Paulo, SP, Brazil</t>
  </si>
  <si>
    <t>2-s2.0-85161596274</t>
  </si>
  <si>
    <t>Lobão, M.S.P.</t>
  </si>
  <si>
    <t>Lobão,  Mário Sérgio Pedroza</t>
  </si>
  <si>
    <t>Instituto Federal do Acre</t>
  </si>
  <si>
    <t>Instituto Federal do Acre, Rio Branco, AC, Brazil</t>
  </si>
  <si>
    <t>Financial education in the light of the BNCC: conceptions of professional and technological teachers*</t>
  </si>
  <si>
    <t>de Abreu Freitas, R.G.</t>
  </si>
  <si>
    <t>de Abreu Freitas,  Renata Gomes</t>
  </si>
  <si>
    <t>de Araújo Sousa, R.</t>
  </si>
  <si>
    <t>de Araújo Sousa,  Richarles</t>
  </si>
  <si>
    <t>2-s2.0-0029202089</t>
  </si>
  <si>
    <t>Buenfil, Mario</t>
  </si>
  <si>
    <t>Buenfil,  Mario</t>
  </si>
  <si>
    <t>Instituto Mexicano de Tecnologia del Agua</t>
  </si>
  <si>
    <t>Instituto Mexicano de Tecnologia del Agua, Jiutepec, MOR, Mexico</t>
  </si>
  <si>
    <t>'Needs and illusions about household water metering'</t>
  </si>
  <si>
    <t>2-s2.0-85171735773</t>
  </si>
  <si>
    <t>Santos, M.</t>
  </si>
  <si>
    <t>Santos,  Marcos dos</t>
  </si>
  <si>
    <t>Instituto Militar de Engenharia</t>
  </si>
  <si>
    <t>Instituto Militar de Engenharia, Rio de Janeiro, RJ, Brazil</t>
  </si>
  <si>
    <t>Development of strategic planning of a financial education company in Brazil: an approach based on the new Multicriteria Decision Analysis Method S.W.O.T-D.M.S</t>
  </si>
  <si>
    <t>Baldeon, D.</t>
  </si>
  <si>
    <t>Baldeon,  Dante</t>
  </si>
  <si>
    <t>Instituto Nacional de Enfermedades Neoplasicas</t>
  </si>
  <si>
    <t>Department of Cancer Control, Instituto Nacional de Enfermedades Neoplasicas, Lima, Lima, Peru</t>
  </si>
  <si>
    <t>2-s2.0-85184081156</t>
  </si>
  <si>
    <t>Mendoza-Rivera, R.J.</t>
  </si>
  <si>
    <t>Mendoza-Rivera,  Ricardo Jacob</t>
  </si>
  <si>
    <t>Instituto Politécnico Nacional</t>
  </si>
  <si>
    <t>Instituto Politécnico Nacional, Mexico, DF, Mexico</t>
  </si>
  <si>
    <t>Financial Literacy of Workers in the Tourism Industry in Mexico in 2023: a Structural Equations Approach; Educación financiera de los trabajadores de la industria turística en México 2023: un enfoque de ecuaciones estructurales</t>
  </si>
  <si>
    <t>Lopez, G.P.</t>
  </si>
  <si>
    <t>Lopez,  Gonzalo Pefia</t>
  </si>
  <si>
    <t>2-s2.0-105013079152</t>
  </si>
  <si>
    <t>Matos, P.</t>
  </si>
  <si>
    <t>Matos,  Paulo</t>
  </si>
  <si>
    <t>Instituto Politécnico de Bragança</t>
  </si>
  <si>
    <t>Instituto Politécnico de Bragança, Braganca, Braganca, Portugal</t>
  </si>
  <si>
    <t>A Chatbot to Help Promoting Financial Literacy</t>
  </si>
  <si>
    <t>Oliveira, P.F.</t>
  </si>
  <si>
    <t>Oliveira,  Pedro Filipe</t>
  </si>
  <si>
    <t>2-s2.0-85183159499</t>
  </si>
  <si>
    <t>Cruz, C.</t>
  </si>
  <si>
    <t>Cruz,  C. N.</t>
  </si>
  <si>
    <t>Instituto Politécnico de Coimbra</t>
  </si>
  <si>
    <t>Higher Education School, Instituto Politécnico de Coimbra, Coimbra, Portugal</t>
  </si>
  <si>
    <t>Problem Posing and Problem Solving in Primary School: Opportunities for the Development of Different Literacies</t>
  </si>
  <si>
    <t>Santiago, A.</t>
  </si>
  <si>
    <t>Santiago,  Ana</t>
  </si>
  <si>
    <t>2-s2.0-85161227739</t>
  </si>
  <si>
    <t>Quelhas, A.P.</t>
  </si>
  <si>
    <t>Quelhas,  Ana Paula</t>
  </si>
  <si>
    <t>Instituto Politécnico de Coimbra, Coimbra, Portugal</t>
  </si>
  <si>
    <t>Exploratory Analysis of Financial Literacy and Digital Financial Literacy: Portuguese Case</t>
  </si>
  <si>
    <t>Santos, R.</t>
  </si>
  <si>
    <t>Santos,  Rita</t>
  </si>
  <si>
    <t>2-s2.0-105010027829</t>
  </si>
  <si>
    <t>Diogo, A.</t>
  </si>
  <si>
    <t>Diogo,  Ana</t>
  </si>
  <si>
    <t>Instituto Politécnico de Gestão e Tecnologia</t>
  </si>
  <si>
    <t>Instituto Politécnico de Gestão e Tecnologia, Vila Nova de Gaia, Porto, Portugal</t>
  </si>
  <si>
    <t>Financial literacy in Portugal in the 21st century</t>
  </si>
  <si>
    <t>2-s2.0-85114504279</t>
  </si>
  <si>
    <t>Martins, J.M.</t>
  </si>
  <si>
    <t>Martins,  José Moleiro</t>
  </si>
  <si>
    <t>Instituto Politécnico de Lisboa</t>
  </si>
  <si>
    <t>Instituto Politécnico de Lisboa, Lisbon, Lisbon, Portugal, Iscte – Instituto Universitário de Lisboa, Lisbon, Portugal</t>
  </si>
  <si>
    <t>The role of self-esteem, optimism, deliberative thinking and self-control in shaping the financial behavior and financial well-being of young adults</t>
  </si>
  <si>
    <t>Mata, P.N.</t>
  </si>
  <si>
    <t>Mata,  Pedro Neves</t>
  </si>
  <si>
    <t>da Torre Vieito, J.P.</t>
  </si>
  <si>
    <t>da Torre Vieito,  João Paulo</t>
  </si>
  <si>
    <t>Instituto Politécnico de Viana do Castelo</t>
  </si>
  <si>
    <t>Instituto Politécnico de Viana do Castelo, Viana do Castelo, Viana do Castelo, Portugal</t>
  </si>
  <si>
    <t>Ferreira, M.J.</t>
  </si>
  <si>
    <t>Ferreira,  Maria José</t>
  </si>
  <si>
    <t>Instituto Politécnico do Cávado e do Ave</t>
  </si>
  <si>
    <t>Instituto Politécnico do Cávado e do Ave, Barcelos, Braga, Portugal</t>
  </si>
  <si>
    <t>Félix, M.J.</t>
  </si>
  <si>
    <t>Félix,  Maria João</t>
  </si>
  <si>
    <t>Barroso, P.</t>
  </si>
  <si>
    <t>Barroso,  Pedro</t>
  </si>
  <si>
    <t>Teixeira, C.</t>
  </si>
  <si>
    <t>Teixeira,  Clara</t>
  </si>
  <si>
    <t>Santos, G.</t>
  </si>
  <si>
    <t>Santos,  Gilberto</t>
  </si>
  <si>
    <t>Fernandes, N.</t>
  </si>
  <si>
    <t>Fernandes,  Norberto</t>
  </si>
  <si>
    <t>Sa Sequeira, A.S.</t>
  </si>
  <si>
    <t>Sa Sequeira,  Arminda Sa</t>
  </si>
  <si>
    <t>Instituto Politécnico do Porto</t>
  </si>
  <si>
    <t>Instituto Politécnico do Porto, Porto, Porto, Portugal</t>
  </si>
  <si>
    <t>2-s2.0-85175980772</t>
  </si>
  <si>
    <t>Robalinho, J.</t>
  </si>
  <si>
    <t>Robalinho,  Joana</t>
  </si>
  <si>
    <t>Behavioral Finance: Prospect Theory Topics in Decision-Making</t>
  </si>
  <si>
    <t>2-s2.0-85166513083</t>
  </si>
  <si>
    <t>Vieira de Melo, B.B.V.</t>
  </si>
  <si>
    <t>Vieira de Melo,  Bruno Bastos</t>
  </si>
  <si>
    <t>Full Financial Education Programmes for People with Disabilities: a Scoping Review; Programas Integrais de Educação Financeira para Pessoas com Incapacidade: uma Revisão de Literatura</t>
  </si>
  <si>
    <t>2-s2.0-85212763573</t>
  </si>
  <si>
    <t>Silva, P.M.</t>
  </si>
  <si>
    <t>Silva,  Pedro Mendonça</t>
  </si>
  <si>
    <t>Department of Management, Instituto Superior de Contabilidade e Administração do Porto, Sao Mamede de Infesta, Porto, Portugal, Instituto Politécnico do Porto, Porto, Porto, Portugal</t>
  </si>
  <si>
    <t>Digital transformation and entrepreneurship: a comprehensive perspective on the Nordic countries</t>
  </si>
  <si>
    <t>2-s2.0-85148692465</t>
  </si>
  <si>
    <t>Silva, P.</t>
  </si>
  <si>
    <t>Silva,  Patrick</t>
  </si>
  <si>
    <t>Cognitive Biases in the Investment Decision Process</t>
  </si>
  <si>
    <t>Silveira-Maia, M.</t>
  </si>
  <si>
    <t>Silveira-Maia,  Mónica</t>
  </si>
  <si>
    <t>Peres, P.</t>
  </si>
  <si>
    <t>Peres,  Paula</t>
  </si>
  <si>
    <t>2-s2.0-85121446405</t>
  </si>
  <si>
    <t>Almeida, F.</t>
  </si>
  <si>
    <t>Almeida,  Fernando Luis F.</t>
  </si>
  <si>
    <t>Instituto Superior Politécnico Gaya</t>
  </si>
  <si>
    <t>Instituto Superior Politécnico Gaya, Vila Nova de Gaia, Porto, Portugal</t>
  </si>
  <si>
    <t>Perspectives on financial literacy in undergraduate students</t>
  </si>
  <si>
    <t>2-s2.0-85196510248</t>
  </si>
  <si>
    <t>Bala, P.</t>
  </si>
  <si>
    <t>Bala,  Paulo</t>
  </si>
  <si>
    <t>Instituto Superior Técnico</t>
  </si>
  <si>
    <t>Instituto Superior Técnico, Lisbon, Lisbon, Portugal</t>
  </si>
  <si>
    <t>Financial DreamScape: Puzzle Narrative Games for Financial Education</t>
  </si>
  <si>
    <t>Campos, P.F.</t>
  </si>
  <si>
    <t>Campos,  Pedro F.</t>
  </si>
  <si>
    <t>Instituto Superior Técnico, Lisbon, Lisbon, Portugal, Wow!Systems, Funchal, Portugal</t>
  </si>
  <si>
    <t>Freitas, C.</t>
  </si>
  <si>
    <t>Freitas,  Constança</t>
  </si>
  <si>
    <t>Instituto Superior Técnico
Universidade da Madeira</t>
  </si>
  <si>
    <t>Instituto Superior Técnico, Lisbon, Lisbon, Portugal, Universidade da Madeira, Funchal, Portugal</t>
  </si>
  <si>
    <t>Almeida, L.G.</t>
  </si>
  <si>
    <t>Almeida,  Luís Gomes</t>
  </si>
  <si>
    <t>Instituto Superior de Ciências Empresariais e do Turismo</t>
  </si>
  <si>
    <t>Instituto Superior de Ciências Empresariais e do Turismo, Porto, Porto, Portugal</t>
  </si>
  <si>
    <t>2-s2.0-85101319635</t>
  </si>
  <si>
    <t>Tavares, F.O.</t>
  </si>
  <si>
    <t>Tavares,  Fernando Oliveira</t>
  </si>
  <si>
    <t>The level of knowledge of financial literacy and risk of the portuguese</t>
  </si>
  <si>
    <t>2-s2.0-85091511994</t>
  </si>
  <si>
    <t>Financial literacy perception scale for the Portuguese population</t>
  </si>
  <si>
    <t>2-s2.0-105009262137</t>
  </si>
  <si>
    <t>Instituto Superior de Contabilidade e Administração de Coimbra</t>
  </si>
  <si>
    <t>Instituto Superior de Contabilidade e Administração de Coimbra, Coimbra, Portugal, Instituto Politécnico de Coimbra, Coimbra, Portugal</t>
  </si>
  <si>
    <t>Profiling Financial Knowledge in a Portuguese Population: A Machine Learning Approach</t>
  </si>
  <si>
    <t>Clímaco, I.</t>
  </si>
  <si>
    <t>Clímaco,  Isabel N.</t>
  </si>
  <si>
    <t>Melo, D.</t>
  </si>
  <si>
    <t>Melo,  Dora</t>
  </si>
  <si>
    <t>Larguinho, M.</t>
  </si>
  <si>
    <t>Larguinho,  Manuela</t>
  </si>
  <si>
    <t>Mata, M.N.</t>
  </si>
  <si>
    <t>Mata,  Mario Nuno</t>
  </si>
  <si>
    <t>Instituto Superior de Contabilidade e Administração de Lisboa</t>
  </si>
  <si>
    <t>Instituto Superior de Contabilidade e Administração de Lisboa, Lisbon, Lisboa, Portugal, Politécnico de Santarém, Santarem, Santarem, Portugal</t>
  </si>
  <si>
    <t>Oliveira, X.A.</t>
  </si>
  <si>
    <t>Oliveira,  Xavier Almeida</t>
  </si>
  <si>
    <t>Instituto Superior de Contabilidade e Administração do Porto</t>
  </si>
  <si>
    <t>Department of Management, Instituto Superior de Contabilidade e Administração do Porto, Sao Mamede de Infesta, Porto, Portugal</t>
  </si>
  <si>
    <t>Mendonça, J.</t>
  </si>
  <si>
    <t>Mendonça,  Jorge M.P.</t>
  </si>
  <si>
    <t>Instituto Superior de Engenharia do Porto</t>
  </si>
  <si>
    <t>Instituto Superior de Engenharia do Porto, Porto, Porto, Portugal</t>
  </si>
  <si>
    <t>Joaquim, A.F.V.L.</t>
  </si>
  <si>
    <t>Joaquim,  Ana Filipa Vieira Lopes</t>
  </si>
  <si>
    <t>Instituto Superior de Gestão e Administração</t>
  </si>
  <si>
    <t>Instituto Superior de Gestão e Administração de Santarém, Santarem, Santarem, Portugal</t>
  </si>
  <si>
    <t>2-s2.0-85070215540</t>
  </si>
  <si>
    <t>Zamora-Lobato, T.</t>
  </si>
  <si>
    <t>Zamora-Lobato,  Teresa</t>
  </si>
  <si>
    <t>Instituto Tecnologico de Xalapa</t>
  </si>
  <si>
    <t>Instituto Tecnologico de Xalapa, Mexico</t>
  </si>
  <si>
    <t>Budget plan to manage income and expenses in college students: Some features that explain it</t>
  </si>
  <si>
    <t>Franco-Castaño, S.F.</t>
  </si>
  <si>
    <t>Franco-Castaño,  Sebastián</t>
  </si>
  <si>
    <t>Instituto Tecnológico Metropolitano</t>
  </si>
  <si>
    <t>Instituto Tecnológico Metropolitano, Medellin, Antioquia, Colombia</t>
  </si>
  <si>
    <t>Arias García, S.</t>
  </si>
  <si>
    <t>Arias García,  Sebastián</t>
  </si>
  <si>
    <t>Bermeo-Giraldo, M.C.</t>
  </si>
  <si>
    <t>Bermeo-Giraldo,  Maria Camila</t>
  </si>
  <si>
    <t>2-s2.0-85122332337</t>
  </si>
  <si>
    <t>Instituto Tecnológico Superior de Misantla</t>
  </si>
  <si>
    <t>Instituto Tecnológico Superior de Misantla, Veracruz, VER, Mexico</t>
  </si>
  <si>
    <t>Financial literacy and the use of credit cards in Mexico</t>
  </si>
  <si>
    <t>2-s2.0-85181017746</t>
  </si>
  <si>
    <t>Núñez, H.F.S.</t>
  </si>
  <si>
    <t>Núñez,  Héctor Francisco Salazar</t>
  </si>
  <si>
    <t>Instituto Tecnológico Superior de Misantla, Misantla, Veracruz, Mexico</t>
  </si>
  <si>
    <t>Financial Literacy and Financial Fragility in Mexico; Alfabetización Financiera y Fragilidad Financiera en México</t>
  </si>
  <si>
    <t>2-s2.0-85128357659</t>
  </si>
  <si>
    <t>Instituto Tecnológico Superior de Misantla, Veracruz, Mexico</t>
  </si>
  <si>
    <t>FINANCIAL LITERACY AND ITS RELATIONSHIP WITH SOCIODEMOGRAPHIC VARIABLES</t>
  </si>
  <si>
    <t>Salazar-Núñez, H.F.</t>
  </si>
  <si>
    <t>Salazar-Núñez,  Héctor Francisco</t>
  </si>
  <si>
    <t>Zamora-Lobato, M.T.</t>
  </si>
  <si>
    <t>Zamora-Lobato,  Ma Teresa</t>
  </si>
  <si>
    <t>Instituto Tecnológico Superior de Misantla, Misantla, Mexico</t>
  </si>
  <si>
    <t>2-s2.0-85216851039</t>
  </si>
  <si>
    <t>Guerra, R.R.</t>
  </si>
  <si>
    <t>Guerra,  Ricardo Ruiz</t>
  </si>
  <si>
    <t>Instituto Tecnológico de Aguascalientes</t>
  </si>
  <si>
    <t>Instituto Tecnológico de Aguascalientes, Aguascalientes, AGU, Mexico</t>
  </si>
  <si>
    <t>EDUCATION AND FINANCIAL INCLUSION IN MEXICO AND COLOMBIA; Educación e inclusión financiera en México y Colombia</t>
  </si>
  <si>
    <t>2-s2.0-105005265296</t>
  </si>
  <si>
    <t>Calderón-Ramírez, S.</t>
  </si>
  <si>
    <t>Calderón-Ramírez,  Saúl</t>
  </si>
  <si>
    <t>Instituto Tecnológico de Costa Rica</t>
  </si>
  <si>
    <t>Instituto Tecnológico de Costa Rica, Cartago, Cartago, Costa Rica</t>
  </si>
  <si>
    <t>A Novel Spanish Dataset for Financial Education Text Simplification Targeting Visually Impaired Individuals</t>
  </si>
  <si>
    <t>2-s2.0-85184351690</t>
  </si>
  <si>
    <t>Abreu-Cardenas, M.</t>
  </si>
  <si>
    <t>Abreu-Cardenas,  Miguel</t>
  </si>
  <si>
    <t>Uncertainty Estimation for Complex Text Detection in Spanish</t>
  </si>
  <si>
    <t>2-s2.0-105003826878</t>
  </si>
  <si>
    <t>Salas-Calvo, D.</t>
  </si>
  <si>
    <t>Salas-Calvo,  Daniela</t>
  </si>
  <si>
    <t>School of Business, Instituto Tecnológico de Costa Rica, Cartago, Cartago, Costa Rica</t>
  </si>
  <si>
    <t>A glance at critical defaulting debtors. The non-banking credit sector in Costa Rica</t>
  </si>
  <si>
    <t>Solis, M.</t>
  </si>
  <si>
    <t>Solis,  Martin Salazar</t>
  </si>
  <si>
    <t>Cubillo-Salas, G.</t>
  </si>
  <si>
    <t>Cubillo-Salas,  Gustavo</t>
  </si>
  <si>
    <t>2-s2.0-85127191174</t>
  </si>
  <si>
    <t>Espinach-Giutta, C.</t>
  </si>
  <si>
    <t>Espinach-Giutta,  Catalina</t>
  </si>
  <si>
    <t>Financial education: A debt to the deaf community</t>
  </si>
  <si>
    <t>Hernández-Solís, E.</t>
  </si>
  <si>
    <t>Hernández-Solís,  Evelyn</t>
  </si>
  <si>
    <t>Sánchez-Monge, L.</t>
  </si>
  <si>
    <t>Sánchez-Monge,  Leonora</t>
  </si>
  <si>
    <t>Brown, E.E.</t>
  </si>
  <si>
    <t>Brown,  Enos E.</t>
  </si>
  <si>
    <t>2-s2.0-85186209170</t>
  </si>
  <si>
    <t>Víquez-Paniagua, A.G.</t>
  </si>
  <si>
    <t>Víquez-Paniagua,  Ana Gabriela</t>
  </si>
  <si>
    <t>Social entrepreneurship in young students promoted by Latin American universities</t>
  </si>
  <si>
    <t>Soto-Lopez, A.</t>
  </si>
  <si>
    <t>Soto-Lopez,  Alina</t>
  </si>
  <si>
    <t>Sign Language Interpreter, Instituto Tecnológico de Costa Rica, Cartago, Cartago, Costa Rica</t>
  </si>
  <si>
    <t>Alberto Romero-Sandoval, M.</t>
  </si>
  <si>
    <t>Alberto Romero-Sandoval,  Mario</t>
  </si>
  <si>
    <t>Maestría en Computación, Instituto Tecnológico de Costa Rica, Cartago, Cartago, Costa Rica</t>
  </si>
  <si>
    <t>Calvo-Bodán, R.A.</t>
  </si>
  <si>
    <t>Calvo-Bodán,  Rodrigo Alberto</t>
  </si>
  <si>
    <t>Ferreto-Gutiérrez, E.</t>
  </si>
  <si>
    <t>Ferreto-Gutiérrez,  Eugenia</t>
  </si>
  <si>
    <t>Chacón-Rivas, M.</t>
  </si>
  <si>
    <t>Chacón-Rivas,  Mario</t>
  </si>
  <si>
    <t>Lizzeth, N.-I.</t>
  </si>
  <si>
    <t>Lizzeth,  Navarro Ibarra</t>
  </si>
  <si>
    <t>Instituto Tecnológico de Sonora</t>
  </si>
  <si>
    <t>Instituto Tecnológico de Sonora, Ciudad Obregon, SON, Mexico</t>
  </si>
  <si>
    <t>2-s2.0-85218768555</t>
  </si>
  <si>
    <t>Loayza-Apaza, Y.T.</t>
  </si>
  <si>
    <t>Loayza-Apaza,  Yesenia Tania</t>
  </si>
  <si>
    <t>Instituto de Altos Estudios</t>
  </si>
  <si>
    <t>Instituto de Altos Estudios en Investigación y Desarrollo Empresarial, La Paz, Bolivia</t>
  </si>
  <si>
    <t>Financial Literacy and Perceived Economic Well-Being among Peruvian Health Sciences University Students; Alfabetización Financiera y Percepción de Bienestar Económico en Estudiantes Universitarios Peruanos de Ciencias de la Salud</t>
  </si>
  <si>
    <t>2-s2.0-85216255512</t>
  </si>
  <si>
    <t>Ramos Duffaut, J.</t>
  </si>
  <si>
    <t>Ramos Duffaut,  Jaime</t>
  </si>
  <si>
    <t>Instituto de Estudios Peruanos</t>
  </si>
  <si>
    <t>Instituto de Estudios Peruanos, Lima, Lima, Peru</t>
  </si>
  <si>
    <t>On My Own: Boosting Financial Literacy Among Disadvantaged Youth in Peru</t>
  </si>
  <si>
    <t>Jagman, H.</t>
  </si>
  <si>
    <t>Jagman,  Heather</t>
  </si>
  <si>
    <t>Instruction and Academic Engagement (University Name Not Provided)</t>
  </si>
  <si>
    <t>Instruction and Academic Engagement, United States</t>
  </si>
  <si>
    <t>2-s2.0-85207553911</t>
  </si>
  <si>
    <t>Haque, E.</t>
  </si>
  <si>
    <t>Haque,  Ehsanul</t>
  </si>
  <si>
    <t>Integral University</t>
  </si>
  <si>
    <t>Department of Business Management, Integral University, Lucknow, UP, India</t>
  </si>
  <si>
    <t>Determinants of financial planning decisions for salaried individuals: Evidence from India</t>
  </si>
  <si>
    <t>Pande, S.</t>
  </si>
  <si>
    <t>Pande,  Samarth</t>
  </si>
  <si>
    <t>Department of Commerce, Integral University, Lucknow, UP, India</t>
  </si>
  <si>
    <t>Siddiqui, F.</t>
  </si>
  <si>
    <t>Siddiqui,  Farheen</t>
  </si>
  <si>
    <t>Khan, F.S.</t>
  </si>
  <si>
    <t>Khan,  Farhina Sardar</t>
  </si>
  <si>
    <t>Mazhar, S.S.</t>
  </si>
  <si>
    <t>Mazhar,  Syed Shahid</t>
  </si>
  <si>
    <t>2-s2.0-85102504040</t>
  </si>
  <si>
    <t>Papiashvili, T.</t>
  </si>
  <si>
    <t>Papiashvili,  Tatiana</t>
  </si>
  <si>
    <t>International Black Sea University</t>
  </si>
  <si>
    <t>International Black Sea University, Tbilisi, Georgia</t>
  </si>
  <si>
    <t>Micro and Small Businesses Access to Finance and Financial Literacy of their Owners: Evidence from Latvia, Estonia and Georgia</t>
  </si>
  <si>
    <t>Rahman,  Mahabubur H.</t>
  </si>
  <si>
    <t>International Centre for Diarrhoeal Disease Research Bangladesh (ICDDR,B)</t>
  </si>
  <si>
    <t>Mia, M.N.</t>
  </si>
  <si>
    <t>Mia,  Mohammad Nahid</t>
  </si>
  <si>
    <t>International Centre for Diarrhoeal Disease Research Bangladesh (ICDDR,B) (This is not a traditional university, but rather a research center. However, since the text mentions "University" in the form of "Universal Health Coverage", I'm assuming it might be part of a university structure or collaboration. Therefore, I have provided the full name as given.)</t>
  </si>
  <si>
    <t>International European University</t>
  </si>
  <si>
    <t>Department of Management, International European University, Kyiv, Kyiv Oblast, Ukraine</t>
  </si>
  <si>
    <t>2-s2.0-85188344632</t>
  </si>
  <si>
    <t>Tympa-Psirropoulou, E.</t>
  </si>
  <si>
    <t>Tympa-Psirropoulou,  Eleni</t>
  </si>
  <si>
    <t>International Hellenic University</t>
  </si>
  <si>
    <t>International Hellenic University, Thessaloniki, Central Macedonia, Greece</t>
  </si>
  <si>
    <t>Parents’ Perspectives on Teaching Preschool Children on Financial Saving and Sharing Need</t>
  </si>
  <si>
    <t>Ali, M.M.</t>
  </si>
  <si>
    <t>Ali,  Mohammad Mahbubi</t>
  </si>
  <si>
    <t>International Institute of Advanced Islamic Studies</t>
  </si>
  <si>
    <t>International Institute of Advanced Islamic Studies, Kuala Lumpur, Malaysia</t>
  </si>
  <si>
    <t>Mahabub Basha, S.</t>
  </si>
  <si>
    <t>Mahabub Basha,  S.</t>
  </si>
  <si>
    <t>International Institute of Business Studies</t>
  </si>
  <si>
    <t>Department of Management, International Institute of Business Studies, Bengaluru, India</t>
  </si>
  <si>
    <t>2-s2.0-80054811007</t>
  </si>
  <si>
    <t>S. Moghadam, A.S.</t>
  </si>
  <si>
    <t>S. Moghadam,  Abdolreza Sarvghad</t>
  </si>
  <si>
    <t>International Institute of Earthquake Engineering and Seismology</t>
  </si>
  <si>
    <t>Structural Engineering Research Center, International Institute of Earthquake Engineering and Seismology, Tehran, Tehran, Tehran, Iran</t>
  </si>
  <si>
    <t>On the essentiality of further research on computational issues of earthquake engineering in different countries</t>
  </si>
  <si>
    <t>Soroushian, A.</t>
  </si>
  <si>
    <t>Soroushian,  Aram</t>
  </si>
  <si>
    <t>Hassanzadeh, M.</t>
  </si>
  <si>
    <t>Hassanzadeh,  Massomeh</t>
  </si>
  <si>
    <t>Ganji, A.</t>
  </si>
  <si>
    <t>Ganji,  Abbas</t>
  </si>
  <si>
    <t>Geotechnical Engineering Research Center, International Institute of Earthquake Engineering and Seismology, Tehran, Tehran, Tehran, Iran</t>
  </si>
  <si>
    <t>2-s2.0-85135012673</t>
  </si>
  <si>
    <t>Gladkova, M.</t>
  </si>
  <si>
    <t>Gladkova,  Margarita</t>
  </si>
  <si>
    <t>International Institute of Economics and Law</t>
  </si>
  <si>
    <t>International Institute of Economics and Law, Moscow, Russian Federation</t>
  </si>
  <si>
    <t>Digital Profile of the Financial Service Utility in the Context of the Russian Financial Ecosystem Development</t>
  </si>
  <si>
    <t>Joshi, T.</t>
  </si>
  <si>
    <t>Joshi,  Tanmay</t>
  </si>
  <si>
    <t>International Institute of Information Technology</t>
  </si>
  <si>
    <t>International Institute of Information Technology, Hyderabad, Hyderabad, TS, India</t>
  </si>
  <si>
    <t>Rangaswamy, N.</t>
  </si>
  <si>
    <t>Rangaswamy,  Nimmi</t>
  </si>
  <si>
    <t>2-s2.0-85125730752</t>
  </si>
  <si>
    <t>Imtiaz, S.</t>
  </si>
  <si>
    <t>Imtiaz,  Salma</t>
  </si>
  <si>
    <t>International Islamic University</t>
  </si>
  <si>
    <t>Department of Computer Science and Software Engineering, International Islamic University, Islamabad, Islamabad, Pakistan</t>
  </si>
  <si>
    <t>Role of financial literacy in achieving financial inclusion: A review, synthesis and research agenda</t>
  </si>
  <si>
    <t>Ahmad, W.</t>
  </si>
  <si>
    <t>Ahmad,  Waqar</t>
  </si>
  <si>
    <t>International Islamic University, Islamabad, Islamabad, Pakistan</t>
  </si>
  <si>
    <t>Faculty of Management Sciences, International Islamic University, Islamabad, Islamabad, Pakistan</t>
  </si>
  <si>
    <t>2-s2.0-85108801528</t>
  </si>
  <si>
    <t>The Role of Entrepreneurial Finance in Corporate Social Responsibility and New Venture Performance in an Emerging Market</t>
  </si>
  <si>
    <t>2-s2.0-85130995100</t>
  </si>
  <si>
    <t>Abbass, Y.</t>
  </si>
  <si>
    <t>Abbass,  Yasar</t>
  </si>
  <si>
    <t>Probing the impact of recognition-based heuristic biases on investment decision-making and performance</t>
  </si>
  <si>
    <t>2-s2.0-85097382140</t>
  </si>
  <si>
    <t>Shah, S.Z.A.</t>
  </si>
  <si>
    <t>Shah,  Syed Zulfiqar Ali</t>
  </si>
  <si>
    <t>Top managers' attributes, innovation, and the participation in China–Pakistan Economic Corridor: A study of energy sector small and medium-sized enterprises</t>
  </si>
  <si>
    <t>Hussain, B.</t>
  </si>
  <si>
    <t>Hussain,  Babar</t>
  </si>
  <si>
    <t>2-s2.0-85197887561</t>
  </si>
  <si>
    <t>Overconfidence heuristic-driven bias in investment decision-making and performance: mediating effects of risk perception and moderating effects of financial literacy</t>
  </si>
  <si>
    <t>Hussain, C.M.</t>
  </si>
  <si>
    <t>Hussain,  Ch Mazhar</t>
  </si>
  <si>
    <t>Ahmad, M.</t>
  </si>
  <si>
    <t>Ahmad,  Maqsood</t>
  </si>
  <si>
    <t>Department of Software Engineering, International Islamic University, Islamabad, Islamabad, Pakistan</t>
  </si>
  <si>
    <t>2-s2.0-85098741771</t>
  </si>
  <si>
    <t>Naima, U.</t>
  </si>
  <si>
    <t>Naima,  Umma</t>
  </si>
  <si>
    <t>International Islamic University Chittagong</t>
  </si>
  <si>
    <t>Department of Business Administration, International Islamic University Chittagong, Dhaka, Bangladesh</t>
  </si>
  <si>
    <t>Rethinking digital financial inclusion: Evidence from Bangladesh</t>
  </si>
  <si>
    <t>Syarifah, L.</t>
  </si>
  <si>
    <t>Syarifah,  Lailatis</t>
  </si>
  <si>
    <t>International Islamic University Malaysia</t>
  </si>
  <si>
    <t>International Islamic University Malaysia, Institute of Islamic Banking and Finance, Kuala Lumpur, Malaysia</t>
  </si>
  <si>
    <t>2-s2.0-85183114142</t>
  </si>
  <si>
    <t>Octaviani, R.</t>
  </si>
  <si>
    <t>Octaviani,  Rahma</t>
  </si>
  <si>
    <t>International Islamic University Malaysia, Kuala Lumpur, Malaysia</t>
  </si>
  <si>
    <t>Indonesia Sharia Stock Investment During Covid-19: Based on Islamic Economic Law Review</t>
  </si>
  <si>
    <t>2-s2.0-105012139743</t>
  </si>
  <si>
    <t>Kassim, S.</t>
  </si>
  <si>
    <t>Kassim,  Salina Hj</t>
  </si>
  <si>
    <t>INVESTMENT DECISION MAKING TOWARDS INVESTING IN ISLAMIC UNIT TRUSTS AMONGST WOMEN</t>
  </si>
  <si>
    <t>2-s2.0-85113787119</t>
  </si>
  <si>
    <t>Nasarudin, A.F.B.M.</t>
  </si>
  <si>
    <t>Nasarudin,  Ahmad Fawwaz Bin Mohd</t>
  </si>
  <si>
    <t>The impact of cognitive factors on individuals’ financial decisions</t>
  </si>
  <si>
    <t>Aziz, N.I.M.</t>
  </si>
  <si>
    <t>Aziz,  Nor Izzati Mohd</t>
  </si>
  <si>
    <t>2-s2.0-84876905583</t>
  </si>
  <si>
    <t>Mohd-Sulaiman, A.N.</t>
  </si>
  <si>
    <t>Mohd-Sulaiman,  Aiman Nariman</t>
  </si>
  <si>
    <t>Ahmad Ibrahim Kulliyyah of Laws, International Islamic University Malaysia, Kuala Lumpur, Malaysia</t>
  </si>
  <si>
    <t>Financial reporting failures, board's competency and effectiveness</t>
  </si>
  <si>
    <t>2-s2.0-85115612714</t>
  </si>
  <si>
    <t>Syed Mohd Zain, S.R.S.M.</t>
  </si>
  <si>
    <t>Syed Mohd Zain,  Sharifah Raihan</t>
  </si>
  <si>
    <t>Department of Finance, International Islamic University Malaysia, Kuala Lumpur, Malaysia</t>
  </si>
  <si>
    <t>The impact of wasatiyyah/moderation on student’s financial decisions</t>
  </si>
  <si>
    <t>Parveen, T.</t>
  </si>
  <si>
    <t>Parveen,  Tamiza</t>
  </si>
  <si>
    <t>Department of Business Administration, International Islamic University Malaysia, Kuala Lumpur, Malaysia</t>
  </si>
  <si>
    <t>2-s2.0-85192320790</t>
  </si>
  <si>
    <t>Hassan, R.</t>
  </si>
  <si>
    <t>Hassan,  Rusni Bt</t>
  </si>
  <si>
    <t>Sustainability in Empowering Mumpreneurs through Islamic Social Finance</t>
  </si>
  <si>
    <t>Jan, M.T.</t>
  </si>
  <si>
    <t>Jan,  Muhammad Tahir</t>
  </si>
  <si>
    <t>Kulliyyah of Economics and Management Sciences, International Islamic University Malaysia, Kuala Lumpur, Malaysia</t>
  </si>
  <si>
    <t>2-s2.0-85167881350</t>
  </si>
  <si>
    <t>Roles of Islamic Financial Literacy on Financial Decision-Making: Building a Conceptual Framework Based on the Theory of Planned Behavior and Social Cognitive Theory</t>
  </si>
  <si>
    <t>2-s2.0-84941248146</t>
  </si>
  <si>
    <t>Rokis, R.A.</t>
  </si>
  <si>
    <t>Rokis,  Rohaiza Abd</t>
  </si>
  <si>
    <t>Department of Economics, International Islamic University Malaysia, Kuala Lumpur, Malaysia</t>
  </si>
  <si>
    <t>Financial fragility of urban households in Malaysia</t>
  </si>
  <si>
    <t>Zulfaka, A.</t>
  </si>
  <si>
    <t>Zulfaka,  Auni</t>
  </si>
  <si>
    <t>Chowdhury, M.A.M.</t>
  </si>
  <si>
    <t>Chowdhury,  Mohammad Abdul Matin</t>
  </si>
  <si>
    <t>Rosman, R.</t>
  </si>
  <si>
    <t>Rosman,  Romzie Bin</t>
  </si>
  <si>
    <t>Abdullah Yusof, S.A.</t>
  </si>
  <si>
    <t>Abdullah Yusof,  Selamah Abdullah</t>
  </si>
  <si>
    <t>2-s2.0-85167926592</t>
  </si>
  <si>
    <t>Redzuan, N.H.</t>
  </si>
  <si>
    <t>Redzuan,  Nur Harena</t>
  </si>
  <si>
    <t>The Role of Financial Behavior, Financial Stress, and Financial Well-Being Toward Islamic Financial Literacy</t>
  </si>
  <si>
    <t>2-s2.0-85109397207</t>
  </si>
  <si>
    <t>Impact of religiosity and branding on SMEs performance: does financial literacy play a role?</t>
  </si>
  <si>
    <t>Doloh, A.</t>
  </si>
  <si>
    <t>Doloh,  Aubaidillah</t>
  </si>
  <si>
    <t>Mohd Yusoff, Z.</t>
  </si>
  <si>
    <t>Mohd Yusoff,  Zarinah</t>
  </si>
  <si>
    <t>Husain, W.R.W.</t>
  </si>
  <si>
    <t>Husain,  Wan Rohaida</t>
  </si>
  <si>
    <t>2-s2.0-85168687623</t>
  </si>
  <si>
    <t>Investigation of constituent determinants of financial inclusion: evidence from Mauritania</t>
  </si>
  <si>
    <t>Sidi, M.K.</t>
  </si>
  <si>
    <t>Sidi,  Mohamed Khalifa</t>
  </si>
  <si>
    <t>2-s2.0-85059221785</t>
  </si>
  <si>
    <t>Yuliandi, S.</t>
  </si>
  <si>
    <t>Yuliandi,  Siti</t>
  </si>
  <si>
    <t>International Islamic University Malaysia, Kuala Lumpur, Malaysia, Department of Resource Management and Consumer Studies, Universiti Putra Malaysia, Serdang, Selangor, Malaysia</t>
  </si>
  <si>
    <t>The mediation effect of self-coping mechanism between financial strains and financial security of single mothers in Malaysia</t>
  </si>
  <si>
    <t>2-s2.0-85217737147</t>
  </si>
  <si>
    <t>Sapian, A.R.</t>
  </si>
  <si>
    <t>Sapian,  Abdul Razak Bin</t>
  </si>
  <si>
    <t>Department of Architecture, International Islamic University Malaysia, Kuala Lumpur, Malaysia</t>
  </si>
  <si>
    <t>LIFE CYCLE COST (LCC) OF UNIVERSITY BUILDING MAINTENANCE: A SYSTEMATISED REVIEW</t>
  </si>
  <si>
    <t>2-s2.0-85011976715</t>
  </si>
  <si>
    <t>Rahman,  Muhammad Sabbir</t>
  </si>
  <si>
    <t>Wealth optimization: A conceptual model of financial literacy, financial socialization, parental norms and money attitude</t>
  </si>
  <si>
    <t>2-s2.0-85067008770</t>
  </si>
  <si>
    <t>Adeyemi, A.A.</t>
  </si>
  <si>
    <t>Adeyemi,  Adewale Abideen</t>
  </si>
  <si>
    <t>Department of Management Program, International Islamic University Malaysia, Kuala Lumpur, Malaysia</t>
  </si>
  <si>
    <t>Propensity toward indebtedness: evidence from Malaysia</t>
  </si>
  <si>
    <t>2-s2.0-85196777933</t>
  </si>
  <si>
    <t>The impact of religiosity and financial literacy on financial management behavior and well-being among Indonesian Muslims</t>
  </si>
  <si>
    <t>2-s2.0-85111156993</t>
  </si>
  <si>
    <t>Alammari, S.M.</t>
  </si>
  <si>
    <t>Alammari,  Salem Mohammed</t>
  </si>
  <si>
    <t>Determinants of Financial Literacy Among Working Local Professionals in the Region of Mecca, Saudi Arabia</t>
  </si>
  <si>
    <t>Hamdan, H.</t>
  </si>
  <si>
    <t>Hamdan,  Hamdino Bin</t>
  </si>
  <si>
    <t>Ramlee, R.</t>
  </si>
  <si>
    <t>Ramlee,  Roslily Binti</t>
  </si>
  <si>
    <t>Mohd Yusoff, S.S.M.</t>
  </si>
  <si>
    <t>Mohd Yusoff,  Syarah Syahira</t>
  </si>
  <si>
    <t>International Islamic University Malaysia, Institute of Islamic Banking and Finance, Kuala Lumpur, Malaysia, Research Methodology and Qualitative Research Method, Islamic Finance, Malaysia</t>
  </si>
  <si>
    <t>Che Mohd Salleh, M.C.M.</t>
  </si>
  <si>
    <t>Che Mohd Salleh,  Marhanum</t>
  </si>
  <si>
    <t>Jusoh, W.J.W.</t>
  </si>
  <si>
    <t>Jusoh,  Wan Jamaliah</t>
  </si>
  <si>
    <t>2-s2.0-85182905834</t>
  </si>
  <si>
    <t>Muthmainnah, N.</t>
  </si>
  <si>
    <t>Muthmainnah,  Nurul</t>
  </si>
  <si>
    <t>Kulliyyah of Information and Communication Technology, International Islamic University Malaysia, Kuala Lumpur, Malaysia</t>
  </si>
  <si>
    <t>Identifying the financial constraints for biotechnology firms: Linking financial literacy of management with the performance of biotechnology ventures in Malaysia</t>
  </si>
  <si>
    <t>Rahman, S.</t>
  </si>
  <si>
    <t>Rahman,  Shafiqur Shafiqur</t>
  </si>
  <si>
    <t>International Open University</t>
  </si>
  <si>
    <t>Department of Business Administration, International Open University, Doha, Qatar</t>
  </si>
  <si>
    <t>2-s2.0-85030110971</t>
  </si>
  <si>
    <t>Trunk, A.</t>
  </si>
  <si>
    <t>Trunk,  Aleš</t>
  </si>
  <si>
    <t>International School for Social and Business Studies</t>
  </si>
  <si>
    <t>International School for Social and Business Studies, Celje, Celje, Slovenia</t>
  </si>
  <si>
    <t>Education and training for financial Literacy: The role of banks-case study Slovenia</t>
  </si>
  <si>
    <t>Kathpal, S.</t>
  </si>
  <si>
    <t>Kathpal,  Shashank</t>
  </si>
  <si>
    <t>International School of Business &amp; Media</t>
  </si>
  <si>
    <t>International School of Business &amp; Media, Pune, India</t>
  </si>
  <si>
    <t>2-s2.0-85197183255</t>
  </si>
  <si>
    <t>Survase, M.</t>
  </si>
  <si>
    <t>Survase,  Madan</t>
  </si>
  <si>
    <t>Empowering Self-Help Groups: The Impact of Financial Inclusion on Social Well-Being</t>
  </si>
  <si>
    <t>2-s2.0-84891552792</t>
  </si>
  <si>
    <t>Li, K.</t>
  </si>
  <si>
    <t>Li,  Kunpeng</t>
  </si>
  <si>
    <t>International School of Economics and Management</t>
  </si>
  <si>
    <t>International School of Economics and Management, Capital University of EcoNomics and Business, Beijing, China</t>
  </si>
  <si>
    <t>Financial Literacy Overconfidence and Stock Market Participation</t>
  </si>
  <si>
    <t>2-s2.0-85159716744</t>
  </si>
  <si>
    <t>Thomas, N.M.</t>
  </si>
  <si>
    <t>Thomas,  Nisha Mary</t>
  </si>
  <si>
    <t>International School of Management Excellence</t>
  </si>
  <si>
    <t>Sarjapura Campus, International School of Management Excellence, Bengaluru, KA, India</t>
  </si>
  <si>
    <t>Modeling key enablers influencing FinTechs offering SME credit services: A multi-stakeholder perspective</t>
  </si>
  <si>
    <t>2-s2.0-85106313792</t>
  </si>
  <si>
    <t>Tran, Q.N.N.</t>
  </si>
  <si>
    <t>Tran,  Quynh Nguyen Nhu</t>
  </si>
  <si>
    <t>International University - Vietnam National University HCM City</t>
  </si>
  <si>
    <t>School of Business, International University - Vietnam National University HCM City, Ho Chi Minh City, Viet Nam</t>
  </si>
  <si>
    <t>Why does subjective financial literacy hinder retirement saving? The mediating roles of risk tolerance and risk perception</t>
  </si>
  <si>
    <t>Trinh, T.T.G.</t>
  </si>
  <si>
    <t>Trinh,  Thi Tuong Giang</t>
  </si>
  <si>
    <t>2-s2.0-85204765064</t>
  </si>
  <si>
    <t>Ofori, K.S.</t>
  </si>
  <si>
    <t>Ofori,  Kwame Simpe</t>
  </si>
  <si>
    <t>International University of Grand-Bassam</t>
  </si>
  <si>
    <t>School of Business and Social Sciences, International University of Grand-Bassam, Grand-Bassam, Comoe, Cote d'Ivoire</t>
  </si>
  <si>
    <t>Beyond cash: a user-centric approach to mobile payment growth, service failure tolerance and continuance intention</t>
  </si>
  <si>
    <t>2-s2.0-84873690551</t>
  </si>
  <si>
    <t>Shishido, S.</t>
  </si>
  <si>
    <t>Shishido,  Shuntaro</t>
  </si>
  <si>
    <t>International University of Japan</t>
  </si>
  <si>
    <t>International University of Japan, Minamiuonuma, Niigata, Japan</t>
  </si>
  <si>
    <t>Economic factors affecting land price changes in Japan</t>
  </si>
  <si>
    <t>2-s2.0-105016857489</t>
  </si>
  <si>
    <t>Birimkulova, K.</t>
  </si>
  <si>
    <t>Birimkulova,  Kyial</t>
  </si>
  <si>
    <t>International University of Kyrgyzstan</t>
  </si>
  <si>
    <t>International University of Kyrgyzstan, Bishkek, Kyrgyzstan, Institute of Economics and Management, International University of Innovation Technologies, Bishkek, Kyrgyzstan</t>
  </si>
  <si>
    <t>Role of Microfinance in Improving The State Policy of Social Protection of The Population</t>
  </si>
  <si>
    <t>2-s2.0-85203084512</t>
  </si>
  <si>
    <t>Sánchez Tróchez, D.X.S.</t>
  </si>
  <si>
    <t>Sánchez Tróchez,  Diana Ximena</t>
  </si>
  <si>
    <t>International University of La Rioja</t>
  </si>
  <si>
    <t>International University of La Rioja, Logrono, La Rioja, Spain</t>
  </si>
  <si>
    <t>APPROPRIATION OF ECONOMIC AND FINANCIAL EDUCATION FOR THE EMPOWERMENT OF RURAL WOMEN VICTIMS OF THE ARMED CONFLICT IN THE DEPARTMENT OF CAUCA; APROPRIAÇÃO DA EDUCAÇÃO ECONÔMICA E FINANCEIRA PARA O EMPODERAMENTO DE MULHERES RURAIS VÍTIMAS DO CONFLITO ARMADO NO DEPARTAMENTO DE CAUCA; APROPIACIÓN DE LA EDUCACIÓN ECONÓMICA Y FINANCIERA PARA EL EMPODERAMIENTO EN MUJERES RURALES VÍCTIMAS DEL CONFLICTO ARMADO EN EL DEPARTAMENTO DEL CAUCA</t>
  </si>
  <si>
    <t>Geja, S.</t>
  </si>
  <si>
    <t>Geja,  Simbarashe</t>
  </si>
  <si>
    <t>International University of Malaya-Wales</t>
  </si>
  <si>
    <t>Technology, International University of Malaya-Wales, Kuala Lumpur, Malaysia</t>
  </si>
  <si>
    <t>International University of Rabat (or simply Rabat, as it's the school mentioned first) and Adnan Kassar School of Business (Beirut, Lebanon). However, if we are to provide only one university name from this text, it would be International University of Rabat.</t>
  </si>
  <si>
    <t>Rabat Business School, International University of Rabat, Sale, Rabat-Sale-Kenitra, Morocco, Adnan Kassar School of Business, Beirut, Beirut Governorate, Lebanon</t>
  </si>
  <si>
    <t>Knezović, E.</t>
  </si>
  <si>
    <t>Knezović,  Emil</t>
  </si>
  <si>
    <t>International University of Sarajevo</t>
  </si>
  <si>
    <t>Department of Economics and Management, International University of Sarajevo, Sarajevo, Bosnia and Herzegovina</t>
  </si>
  <si>
    <t>Bosnia and Herzegovina</t>
  </si>
  <si>
    <t>Aydin, Š.</t>
  </si>
  <si>
    <t>Aydin,  Šejma</t>
  </si>
  <si>
    <t>2-s2.0-85216797548</t>
  </si>
  <si>
    <t>Kovalskyi, M.</t>
  </si>
  <si>
    <t>Kovalskyi,  Maksym</t>
  </si>
  <si>
    <t>Interregional Academy of Personnel Management</t>
  </si>
  <si>
    <t>Department of Public Administration, Interregional Academy of Personnel Management, Kyiv, Ukraine</t>
  </si>
  <si>
    <t>Development of Renewable Energy Sources: Impact on Sustainability and the Environment</t>
  </si>
  <si>
    <t>Skyba, H.</t>
  </si>
  <si>
    <t>Skyba,  Hanna Ivanivna</t>
  </si>
  <si>
    <t>Interregional Academy of Personnel Management, Kyiv, Ukraine</t>
  </si>
  <si>
    <t>2-s2.0-84890661327</t>
  </si>
  <si>
    <t>Redzic, A.</t>
  </si>
  <si>
    <t>Redzic,  Adi</t>
  </si>
  <si>
    <t>Iome Challenge (NA if no university is present)</t>
  </si>
  <si>
    <t>Iome Challenge, United States</t>
  </si>
  <si>
    <t>Financial literacy: Why students need librarians to get involved</t>
  </si>
  <si>
    <t>2-s2.0-85200051939</t>
  </si>
  <si>
    <t>Iona University</t>
  </si>
  <si>
    <t>Department of Finance, Business Economics Legal Studies Iona University, New Rochelle, NY, United States</t>
  </si>
  <si>
    <t>A review on American senior housing and financing decisions</t>
  </si>
  <si>
    <t>2-s2.0-85058855866</t>
  </si>
  <si>
    <t>Anoyatis-Pelè, D.</t>
  </si>
  <si>
    <t>Anoyatis-Pelè,  Dimitrios</t>
  </si>
  <si>
    <t>Ionian University</t>
  </si>
  <si>
    <t>Faculty of History, Ionian University, Corfu, Ionian Islands, Greece</t>
  </si>
  <si>
    <t>From the history of tuberculosis in Greece: The Sanatorium “Zoodohos pigi” (Daou Pentelis), 1938-1956</t>
  </si>
  <si>
    <t>Houladaki, S.</t>
  </si>
  <si>
    <t>Houladaki,  Sofia</t>
  </si>
  <si>
    <t>2-s2.0-84873107633</t>
  </si>
  <si>
    <t>Hagedorn, L.S.</t>
  </si>
  <si>
    <t>Hagedorn,  Linda Serra</t>
  </si>
  <si>
    <t>Iowa State University</t>
  </si>
  <si>
    <t>School of Education, Iowa State University, Ames, IA, United States</t>
  </si>
  <si>
    <t>Examining Financial Literacy among Transfer and Nontransfer Students: Predicting Financial Well-Being and Academic Success at a Four-Year University</t>
  </si>
  <si>
    <t>Starobin, S.S.</t>
  </si>
  <si>
    <t>Starobin,  Soko S.</t>
  </si>
  <si>
    <t>2-s2.0-85114036536</t>
  </si>
  <si>
    <t>Bartholomae, S.</t>
  </si>
  <si>
    <t>Bartholomae,  Suzanne</t>
  </si>
  <si>
    <t>Iowa State University, Ames, IA, United States</t>
  </si>
  <si>
    <t>Rural Healthcare Providers’ Perceptions of Patient Financial Well-Being and Integrating Financial Capability Services</t>
  </si>
  <si>
    <t>Shelley, M.</t>
  </si>
  <si>
    <t>Departments of Political Science and Statistics, Iowa State University, Ames, IA, United States</t>
  </si>
  <si>
    <t>Lu, P.</t>
  </si>
  <si>
    <t>Lu,  Peiyi</t>
  </si>
  <si>
    <t>2-s2.0-85015283951</t>
  </si>
  <si>
    <t>A gender perspective on the use of supplemental healthcare plans</t>
  </si>
  <si>
    <t>2-s2.0-77953789727</t>
  </si>
  <si>
    <t>Childhood consumer experience and the financial literacy of college students in Malaysia</t>
  </si>
  <si>
    <t>2-s2.0-85068070031</t>
  </si>
  <si>
    <t>Nadolny, L.</t>
  </si>
  <si>
    <t>Nadolny,  Larysa N.</t>
  </si>
  <si>
    <t>Supporting motivation and effort persistence in an online financial literacy course through game-based learning</t>
  </si>
  <si>
    <t>2-s2.0-85054159321</t>
  </si>
  <si>
    <t>Ray, S.K.</t>
  </si>
  <si>
    <t>Ray,  Sara K.</t>
  </si>
  <si>
    <t>Department of Human Development and Family Studies, Iowa State University, Ames, IA, United States</t>
  </si>
  <si>
    <t>Financial Socialization</t>
  </si>
  <si>
    <t>2-s2.0-85053824051</t>
  </si>
  <si>
    <t>Baker, A.R.</t>
  </si>
  <si>
    <t>Baker,  Amanda R.</t>
  </si>
  <si>
    <t>College Student Financial Wellness: Student Loans and Beyond</t>
  </si>
  <si>
    <t>2-s2.0-85148119854</t>
  </si>
  <si>
    <t>Department of Human Development and Family Studies, Iowa State University, Ames, IA, United States,</t>
  </si>
  <si>
    <t>Financial Issues of Women</t>
  </si>
  <si>
    <t>Gudmunson, C.G.</t>
  </si>
  <si>
    <t>Gudmunson,  Clinton G.</t>
  </si>
  <si>
    <t>2-s2.0-85058938061</t>
  </si>
  <si>
    <t>Jurgenson, J.B.</t>
  </si>
  <si>
    <t>Jurgenson,  Jesse B.</t>
  </si>
  <si>
    <t>Combining Adult Education and Professional Development Best Practice to Improve Financial Education Teacher Training</t>
  </si>
  <si>
    <t>2-s2.0-84979009377</t>
  </si>
  <si>
    <t>Stretching Every Dollar: The Impact of Personal Financial Stress on the Enrollment Behaviors of Working and Nonworking Community College Students</t>
  </si>
  <si>
    <t>2-s2.0-83455243153</t>
  </si>
  <si>
    <t>First time versus repeat filers: The likelihood of completing a chapter 13 bankruptcy repayment plan</t>
  </si>
  <si>
    <t>Purnamasari, A.</t>
  </si>
  <si>
    <t>Purnamasari,  Agustina Veny</t>
  </si>
  <si>
    <t>Fox, J.</t>
  </si>
  <si>
    <t>Fox,  Jonathan J.</t>
  </si>
  <si>
    <t>2-s2.0-84904392567</t>
  </si>
  <si>
    <t>Griesdorn, T.S.</t>
  </si>
  <si>
    <t>Griesdorn,  Tim S.</t>
  </si>
  <si>
    <t>Association between behavioral life-cycle constructs and financial risk tolerance of low-to-moderate-income households</t>
  </si>
  <si>
    <t>2-s2.0-77953724423</t>
  </si>
  <si>
    <t>Financial literacy and education research priorities</t>
  </si>
  <si>
    <t>2-s2.0-77950950427</t>
  </si>
  <si>
    <t>Power, M.L.</t>
  </si>
  <si>
    <t>Power,  Mark L.</t>
  </si>
  <si>
    <t>Insurance company employees' financial expertise and practices: Implications on benefit participation and satisfaction</t>
  </si>
  <si>
    <t>Chen, Y.A.</t>
  </si>
  <si>
    <t>Chen,  Yu “April”</t>
  </si>
  <si>
    <t>2-s2.0-81455154420</t>
  </si>
  <si>
    <t>Family Financial Socialization: Theory and Critical Review</t>
  </si>
  <si>
    <t>2-s2.0-84904040063</t>
  </si>
  <si>
    <t>Fox, J.J.</t>
  </si>
  <si>
    <t>Human Development and Family Studies, Iowa State University, Ames, IA, United States</t>
  </si>
  <si>
    <t>Conscientiousness, financial literacy, and asset accumulation of young adults</t>
  </si>
  <si>
    <t>2-s2.0-84867978173</t>
  </si>
  <si>
    <t>Promoting sustainable financial behaviour: Implications for education and research</t>
  </si>
  <si>
    <t>2-s2.0-85148144772</t>
  </si>
  <si>
    <t>Advancing Financial Literacy Education Using a Framework for Evaluation</t>
  </si>
  <si>
    <t>Garasky, S.B.</t>
  </si>
  <si>
    <t>Garasky,  Steven B.</t>
  </si>
  <si>
    <t>2-s2.0-8844258839</t>
  </si>
  <si>
    <t>Oleson, M.</t>
  </si>
  <si>
    <t>Oleson,  Mark D.</t>
  </si>
  <si>
    <t>Financial Counseling Clinic, Iowa State University, Ames, IA, United States</t>
  </si>
  <si>
    <t>Using technology to provide financial education</t>
  </si>
  <si>
    <t>Cook, C.C.</t>
  </si>
  <si>
    <t>Cook,  Christine C.</t>
  </si>
  <si>
    <t>2-s2.0-84855367094</t>
  </si>
  <si>
    <t>Grinstead, M.L.</t>
  </si>
  <si>
    <t>Grinstead,  Mary L.</t>
  </si>
  <si>
    <t>JUSTICE, IOWA STATE DEPARTMENT OF, Des Moines, IA, United States</t>
  </si>
  <si>
    <t>Saving for success: Financial education and savings goal achievement in individual development accounts</t>
  </si>
  <si>
    <t>2-s2.0-84942123358</t>
  </si>
  <si>
    <t>Hobbs, J.M.</t>
  </si>
  <si>
    <t>Hobbs,  Jonathan M.</t>
  </si>
  <si>
    <t>A Comparative Analysis of Financial Professionals' Perception of the Level of Graduating Business Student Retirement Planning Familiarity, Motivation, and Preparedness</t>
  </si>
  <si>
    <t>Swanson, P.M.</t>
  </si>
  <si>
    <t>Swanson,  Patricia M.</t>
  </si>
  <si>
    <t>2-s2.0-20144363471</t>
  </si>
  <si>
    <t>Understanding the impact of employer-provided financial education on workplace satisfaction</t>
  </si>
  <si>
    <t>2-s2.0-85194554077</t>
  </si>
  <si>
    <t>Arif, I.</t>
  </si>
  <si>
    <t>Arif,  Imtiaz</t>
  </si>
  <si>
    <t>Iqra University</t>
  </si>
  <si>
    <t>Department of Business Administration, Iqra University, Karachi, Pakistan</t>
  </si>
  <si>
    <t>DOES TIME MATTER? IMPACT OF FINANCIAL DECISIONMAKING ABILITIES ON FINANCIAL CHOICES MEDIATED BY TIME PERSPECTIVE; ДА ЛИ ЈЕ ВРЕМЕ ВАЖНО? УТИЦАЈ СПОСОБНОСТИ ФИНАНСИЈСКОГ ОДЛУЧИВАЊА НА ФИНАНСИЈСКЕ ИЗБОРЕ ПОСРЕДОВАНЕ ВРЕМЕНСКИМ ПЕРСПЕКТИВОМ</t>
  </si>
  <si>
    <t>2-s2.0-85030321261</t>
  </si>
  <si>
    <t>Raza, S.A.</t>
  </si>
  <si>
    <t>Raza,  Syed Ali</t>
  </si>
  <si>
    <t>Factors affecting to select Islamic credit cards in Pakistan: the TRA model</t>
  </si>
  <si>
    <t>2-s2.0-84930487816</t>
  </si>
  <si>
    <t>Akhtar, M.N.</t>
  </si>
  <si>
    <t>Akhtar,  Muhammad Naeem</t>
  </si>
  <si>
    <t>Iqra University, Karachi, Pakistan</t>
  </si>
  <si>
    <t>Determinants of short-term investment decision-making</t>
  </si>
  <si>
    <t>2-s2.0-85135744509</t>
  </si>
  <si>
    <t>Rasheed, R.</t>
  </si>
  <si>
    <t>Rasheed,  Rabia</t>
  </si>
  <si>
    <t>Impact of demand side factors on adoption of Islamic finance by SMEs: a way forward for sustainable financial markets</t>
  </si>
  <si>
    <t>2-s2.0-85135449189</t>
  </si>
  <si>
    <t>Nonlinear and nonparametric causal relationship between financial inclusion and sustainable environment in South Asia</t>
  </si>
  <si>
    <t>2-s2.0-85179896751</t>
  </si>
  <si>
    <t>Ahmed,  Maiyra</t>
  </si>
  <si>
    <t>Empowering communities: Enhancing financial literacy and inclusion across Asia</t>
  </si>
  <si>
    <t>Ur-Rehman, K.</t>
  </si>
  <si>
    <t>Ur-Rehman,  Kashif</t>
  </si>
  <si>
    <t>Khan, L.</t>
  </si>
  <si>
    <t>Khan,  Lubna</t>
  </si>
  <si>
    <t>Irshad, N.</t>
  </si>
  <si>
    <t>Irshad,  Nida</t>
  </si>
  <si>
    <t>2-s2.0-85204957950</t>
  </si>
  <si>
    <t>Tufail, B.</t>
  </si>
  <si>
    <t>Tufail,  Bushra</t>
  </si>
  <si>
    <t>EDUCATION AND PEDAGOGY FINANCIAL EDUCATION, FINANCIAL ADVICE, FINANCIAL ATTITUDE AND FINANCIAL LITERACY IMPACT ON UNIVERSITY STUDENT’S FINANCIAL BEHAVIOUR THROUGH FINANCIAL CAPABILITIES</t>
  </si>
  <si>
    <t>Ahmed, Z.</t>
  </si>
  <si>
    <t>Ahmed,  Zaheer</t>
  </si>
  <si>
    <t>Hoseiny, S.</t>
  </si>
  <si>
    <t>Hoseiny,  Shoeib</t>
  </si>
  <si>
    <t>Iran Broadcasting University</t>
  </si>
  <si>
    <t>Faculty of Digital Arts School, Iran Broadcasting University, Tehran, Iran</t>
  </si>
  <si>
    <t>Mirsepassi, Z.</t>
  </si>
  <si>
    <t>Mirsepassi,  Zahra</t>
  </si>
  <si>
    <t>Iran University of Medical Sciences (IUMS) - This is an inference based on the fact that the Department of Psychiatry is within the School of Medicine, and IUMS is the only institution in Tehran, Iran, known to host a School of Medicine.</t>
  </si>
  <si>
    <t>Department of Psychiatry, School of Medicine, Tehran, Tehran, Iran</t>
  </si>
  <si>
    <t>2-s2.0-85191396649</t>
  </si>
  <si>
    <t>Larni-Fooeik, A.</t>
  </si>
  <si>
    <t>Larni-Fooeik,  Amir Mohammad</t>
  </si>
  <si>
    <t>Iran University of Science and Technology</t>
  </si>
  <si>
    <t>School of Industrial Engineering, Iran University of Science and Technology, Tehran, Tehran, Iran</t>
  </si>
  <si>
    <t>Stochastic portfolio optimization: A regret-based approach on volatility risk measures: An empirical evidence from The New York stock market</t>
  </si>
  <si>
    <t>Mohammadi, E.</t>
  </si>
  <si>
    <t>Mohammadi,  Emran</t>
  </si>
  <si>
    <t>Sadjadi, S.J.</t>
  </si>
  <si>
    <t>Sadjadi,  Seyed Jafar</t>
  </si>
  <si>
    <t>Alrfai, M.M.</t>
  </si>
  <si>
    <t>Alrfai,  Mohammad Motasem</t>
  </si>
  <si>
    <t>Irbid National University</t>
  </si>
  <si>
    <t>Faculty of Administrative and Financial Sciences, Irbid National University, Irbid, Jordan</t>
  </si>
  <si>
    <t>Tyapkina, M.</t>
  </si>
  <si>
    <t>Tyapkina,  M. F.</t>
  </si>
  <si>
    <t>Irkutsk State Agrarian University Named after A.A. Ezhevsky</t>
  </si>
  <si>
    <t>Irkutsk State Agrarian University Named after A.A. Ezhevsky, Irkutsk, Irkutsk Oblast, Russian Federation</t>
  </si>
  <si>
    <t>Mongush, Y.</t>
  </si>
  <si>
    <t>Mongush,  Y. D.</t>
  </si>
  <si>
    <t>Ilina, E.</t>
  </si>
  <si>
    <t>Ilina,  Elena A.</t>
  </si>
  <si>
    <t>2-s2.0-85056509671</t>
  </si>
  <si>
    <t>Klepikova, T.</t>
  </si>
  <si>
    <t>Klepikova,  Tatiana V.</t>
  </si>
  <si>
    <t>Irkutsk State Technical University</t>
  </si>
  <si>
    <t>Irkutskij Gosudarstvennyj Tehniceskij Universitet, Irkutsk, Irkutsk Oblast, Russian Federation</t>
  </si>
  <si>
    <t>Influence of social and demographic aspects on increase of financial literacy of the population in Russia and China</t>
  </si>
  <si>
    <t>2-s2.0-84924135181</t>
  </si>
  <si>
    <t>Lin, A.</t>
  </si>
  <si>
    <t>Lin,  Anthony</t>
  </si>
  <si>
    <t>Irvine Valley College</t>
  </si>
  <si>
    <t>Irvine Valley College, Albany, United States</t>
  </si>
  <si>
    <t>Research life cycle: Exploring credibility of metrics and value in a new era of escholarship that supports grey literature</t>
  </si>
  <si>
    <t>2-s2.0-105005178786</t>
  </si>
  <si>
    <t>Tmava, Q.</t>
  </si>
  <si>
    <t>Tmava,  Qazim</t>
  </si>
  <si>
    <t>Isa Boletini</t>
  </si>
  <si>
    <t>University “Isa Boletini” Mitrovica, Mitrovica, Croatia</t>
  </si>
  <si>
    <t>Examining the interconnected dynamics of financial knowledge and financial technology adoption: A comprehensive analysis</t>
  </si>
  <si>
    <t>Agnihotri, K.</t>
  </si>
  <si>
    <t>Agnihotri,  Kuldeep</t>
  </si>
  <si>
    <t>Isba Group of Institutes</t>
  </si>
  <si>
    <t>Department of Commerce &amp; Management, Isba Group of Institutes, Indore, India</t>
  </si>
  <si>
    <t>Rodrigues, L.F.</t>
  </si>
  <si>
    <t>Rodrigues,  Luís Filipe</t>
  </si>
  <si>
    <t>Iscte - Instituto Universitário de Lisboa</t>
  </si>
  <si>
    <t>Iscte – Instituto Universitário de Lisboa, Lisbon, Portugal</t>
  </si>
  <si>
    <t>2-s2.0-85018586087</t>
  </si>
  <si>
    <t>Oliveira, A.</t>
  </si>
  <si>
    <t>Oliveira,  Abílio</t>
  </si>
  <si>
    <t>How does the web game design influence the behavior of e-banking users?</t>
  </si>
  <si>
    <t>Rodrigues, H.</t>
  </si>
  <si>
    <t>Rodrigues,  Helena</t>
  </si>
  <si>
    <t>Iscte – Instituto Universitário de Lisboa, Lisbon, Portugal, Iscte – Instituto Universitário de Lisboa, Lisbon, Portugal</t>
  </si>
  <si>
    <t>2-s2.0-84904572237</t>
  </si>
  <si>
    <t>da Costa, J.C.R.</t>
  </si>
  <si>
    <t>da Costa,  José Rodrigues</t>
  </si>
  <si>
    <t>From finance to management: Rui Ennes Ulrich, a Portuguese scholar of the early twentieth century</t>
  </si>
  <si>
    <t>Mendonça,  Joana</t>
  </si>
  <si>
    <t>Marques, S.</t>
  </si>
  <si>
    <t>Marques,  Sibila</t>
  </si>
  <si>
    <t>2-s2.0-84877959890</t>
  </si>
  <si>
    <t>Alexandre, I.M.</t>
  </si>
  <si>
    <t>Alexandre,  Isabel Machado</t>
  </si>
  <si>
    <t>From 7 to 77: You teach me!</t>
  </si>
  <si>
    <t>Amaral, T.</t>
  </si>
  <si>
    <t>Amaral,  Tiago</t>
  </si>
  <si>
    <t>2-s2.0-84944384990</t>
  </si>
  <si>
    <t>Lagoa, S.C.</t>
  </si>
  <si>
    <t>Lagoa,  Sérgio Chilra</t>
  </si>
  <si>
    <t>Determinants of bank customers' demand for liquidity: The effect of bank capital and customers' characteristics</t>
  </si>
  <si>
    <t>Leao, E.R.</t>
  </si>
  <si>
    <t>Leao,  Emanuel Reis</t>
  </si>
  <si>
    <t>Vieira,  Elisabete S.</t>
  </si>
  <si>
    <t>GOVCOPP – Research Unit on Governance, Competitiveness and Public Policies, Aveiro, Aveiro, Portugal, Iscte – Instituto Universitário de Lisboa, Lisbon, Portugal</t>
  </si>
  <si>
    <t>2-s2.0-85065303513</t>
  </si>
  <si>
    <t>da Costa, J.R.</t>
  </si>
  <si>
    <t>Finance, a new old science</t>
  </si>
  <si>
    <t>Esperança, J.P.</t>
  </si>
  <si>
    <t>Esperança,  José Paulo A.</t>
  </si>
  <si>
    <t>Iscte Business School</t>
  </si>
  <si>
    <t>Finance Department, Iscte Business School, Lisbon, Portugal</t>
  </si>
  <si>
    <t>Sousa, M.J.</t>
  </si>
  <si>
    <t>Sousa,  Maria José</t>
  </si>
  <si>
    <t>Iscte – Instituto Universitário de Lisboa</t>
  </si>
  <si>
    <t>Departamento de Ciência Política e Políticas Públicas, Iscte – Instituto Universitário de Lisboa, Lisbon, Portugal</t>
  </si>
  <si>
    <t>Gerardo, F.</t>
  </si>
  <si>
    <t>Gerardo,  Filomena</t>
  </si>
  <si>
    <t>Department of Health and Social Affairs, Santa Casa da Misericórdia de Lisboa, Lisbon, Estremadura, Portugal, DINÂMIA’CET-IUL, Iscte – Instituto Universitário de Lisboa, Lisbon, Portugal</t>
  </si>
  <si>
    <t>Dias, R.</t>
  </si>
  <si>
    <t>Dias,  Raquel</t>
  </si>
  <si>
    <t>Department of Human Resources and Organizational Behavior, Iscte – Instituto Universitário de Lisboa, Lisbon, Portugal</t>
  </si>
  <si>
    <t>2-s2.0-105018328811</t>
  </si>
  <si>
    <t>Gama, A.P.M.</t>
  </si>
  <si>
    <t>Gama,  Ana Paula Matias</t>
  </si>
  <si>
    <t>Portugal, Iscte – Instituto Universitário de Lisboa, Lisbon, Portugal</t>
  </si>
  <si>
    <t>Financial Well-Being: A Combined Analysis of Objective and Subjective Factors and Institutional Context</t>
  </si>
  <si>
    <t>Richard, O.</t>
  </si>
  <si>
    <t>Richard,  Orlando Curtae’</t>
  </si>
  <si>
    <t>Isenberg School of Management</t>
  </si>
  <si>
    <t>Isenberg School of Management, Amherst, MA, United States</t>
  </si>
  <si>
    <t>2-s2.0-85078454773</t>
  </si>
  <si>
    <t>Karra, S.</t>
  </si>
  <si>
    <t>Karra,  Soumya</t>
  </si>
  <si>
    <t>Financial literacy and student debt</t>
  </si>
  <si>
    <t>2-s2.0-85089536368</t>
  </si>
  <si>
    <t>Shaiannejad, M.</t>
  </si>
  <si>
    <t>Shaiannejad,  Mohammad</t>
  </si>
  <si>
    <t>Isfahan University of Technology</t>
  </si>
  <si>
    <t>Department of Water Engineering, Isfahan University of Technology, Isfahan, Isfahan, Iran</t>
  </si>
  <si>
    <t>Reliable, Resilient, and Sustainable Water Management in Different Water Use Sectors</t>
  </si>
  <si>
    <t>2-s2.0-85063337148</t>
  </si>
  <si>
    <t>Damayanti, R.</t>
  </si>
  <si>
    <t>Damayanti,  Ratna</t>
  </si>
  <si>
    <t>Islam Batik University</t>
  </si>
  <si>
    <t>Islam Batik University, Surakarta, Indonesia, Universiti Teknikal Malaysia Melaka, Malacca, Malacca, Malaysia</t>
  </si>
  <si>
    <t>Factors that influence financial literacy on small medium enterprises: A literature review; Factores que influyen de la alfabetización financiera en pequeñas empresas medianas: Una revisión de la literatura</t>
  </si>
  <si>
    <t>Marwati, F.S.</t>
  </si>
  <si>
    <t>Marwati,  Fithri Setya</t>
  </si>
  <si>
    <t>Islam Batik University, Surakarta, Indonesia</t>
  </si>
  <si>
    <t>2-s2.0-85047338233</t>
  </si>
  <si>
    <t>Lashgarara, F.</t>
  </si>
  <si>
    <t>Lashgarara,  Farhad</t>
  </si>
  <si>
    <t>Islamic Azad University</t>
  </si>
  <si>
    <t>Department of Agricultural Extension and Education, Islamic Azad University, Science and Research Branch, Tehran, Iran</t>
  </si>
  <si>
    <t>Designing model of using information and communication technologies in rural marketing mix of Garmsar County, Iran</t>
  </si>
  <si>
    <t>2-s2.0-85045241031</t>
  </si>
  <si>
    <t>Hadizadeh, F.</t>
  </si>
  <si>
    <t>Hadizadeh,  Faramarz</t>
  </si>
  <si>
    <t>Department of Agricultural Management, Islamic Azad University, Rasht Branch, Rasht, Gilan Province, Iran</t>
  </si>
  <si>
    <t>Factors affecting the development of hazelnut harvesting mechanization in Guilan Province of Iran</t>
  </si>
  <si>
    <t>Pourmansouri, R.</t>
  </si>
  <si>
    <t>Pourmansouri,  Rezvan</t>
  </si>
  <si>
    <t>Islamic Azad University, Tehran, Tehran, Iran</t>
  </si>
  <si>
    <t>Omidi Najafabadi, M.</t>
  </si>
  <si>
    <t>Omidi Najafabadi,  Maryam</t>
  </si>
  <si>
    <t>2-s2.0-105014995854</t>
  </si>
  <si>
    <t>Khosraviniya, M.</t>
  </si>
  <si>
    <t>Khosraviniya,  Mostafa</t>
  </si>
  <si>
    <t>Department of Accounting, Islamic Azad University, Bandar Abbas Branch, Bandar Abbas, Hormozgan, Iran</t>
  </si>
  <si>
    <t>The role of female managers’ financial literacy on the relationship between fintech and corporate sustainability performance</t>
  </si>
  <si>
    <t>Namakavarani, O.M.</t>
  </si>
  <si>
    <t>Namakavarani,  Omid Mehri</t>
  </si>
  <si>
    <t>Department of Accounting, Islamic Azad University, Qazvin Branch, Qazvin, Qazvin Province, Iran</t>
  </si>
  <si>
    <t>Allahyari, M.S.</t>
  </si>
  <si>
    <t>Allahyari,  Mohammad Sadegh</t>
  </si>
  <si>
    <t>2-s2.0-78049283947</t>
  </si>
  <si>
    <t>Malgharni, A.M.</t>
  </si>
  <si>
    <t>Malgharni,  Ataollah Mohammadi</t>
  </si>
  <si>
    <t>Islamic Azad University, Sanandaj Branch, Sanandaj, Kurdistan Province, Iran</t>
  </si>
  <si>
    <t>Non- financial performance for firm's evaluation</t>
  </si>
  <si>
    <t>2-s2.0-84962469604</t>
  </si>
  <si>
    <t>Afshar, P.</t>
  </si>
  <si>
    <t>Afshar,  Parvin</t>
  </si>
  <si>
    <t>Islamic Azad University, Malayer Branch, Malayer, Hamadan Province, Iran</t>
  </si>
  <si>
    <t>Investigating of dimensions of financial literacy and its impact on participation in the stock market among the sport marketing managers in Iran</t>
  </si>
  <si>
    <t>Firouzi, S.</t>
  </si>
  <si>
    <t>Firouzi,  Saeed</t>
  </si>
  <si>
    <t>Department of Agronomy, Islamic Azad University, Rasht Branch, Rasht, Gilan Province, Iran</t>
  </si>
  <si>
    <t>Mohammadi, R.</t>
  </si>
  <si>
    <t>Mohammadi,  Roya</t>
  </si>
  <si>
    <t>Dekamini, F.</t>
  </si>
  <si>
    <t>Dekamini,  Fatemeh</t>
  </si>
  <si>
    <t>Mahan Business School, Tehran, Iran, Islamic Azad University, Tehran, Tehran, Iran</t>
  </si>
  <si>
    <t>2-s2.0-81755169001</t>
  </si>
  <si>
    <t>Falahati, L.</t>
  </si>
  <si>
    <t>Falahati,  Leila</t>
  </si>
  <si>
    <t>Department of Women's Studies, Islamic Azad University, Science and Research Branch, Tehran, Iran</t>
  </si>
  <si>
    <t>Gender differences in financial well-being among college students</t>
  </si>
  <si>
    <t>Ostad-Ali-Askari, K.</t>
  </si>
  <si>
    <t>Ostad-Ali-Askari,  Kaveh</t>
  </si>
  <si>
    <t>Department of Civil Engineering, Islamic Azad University, Najafabad Branch, Najafabad, Isfahan, Iran</t>
  </si>
  <si>
    <t>Dinpanah, R.</t>
  </si>
  <si>
    <t>Dinpanah,  Reza</t>
  </si>
  <si>
    <t>2-s2.0-84877082724</t>
  </si>
  <si>
    <t>Department of Women Studies, Science and Research Branch, Islamic Azad University, Science and Research Branch, Tehran, Iran</t>
  </si>
  <si>
    <t>Gender differences in financial well-being, financial socialization and financial knowledge among college students</t>
  </si>
  <si>
    <t>2-s2.0-85151249254</t>
  </si>
  <si>
    <t>Mirzapour, M.</t>
  </si>
  <si>
    <t>Mirzapour,  M.</t>
  </si>
  <si>
    <t>Department of Management and Economics, Islamic Azad University, Science and Research Branch, Tehran, Iran</t>
  </si>
  <si>
    <t>The effect of human resources financial literacy and risk attitude on investor motivation</t>
  </si>
  <si>
    <t>Neghabi, Z.H.</t>
  </si>
  <si>
    <t>Neghabi,  Zahra Houshmand</t>
  </si>
  <si>
    <t>Department of Management, Islamic Azad University, Islamshahr Branch, Eslamshahr, Tehran, Iran</t>
  </si>
  <si>
    <t>2-s2.0-85063842414</t>
  </si>
  <si>
    <t>Nayebzadeh, S.</t>
  </si>
  <si>
    <t>Nayebzadeh,  Shahnaz</t>
  </si>
  <si>
    <t>Department of Management, Islamic Azad University, Yazd Branch, Yazd, Yazd Province, Iran</t>
  </si>
  <si>
    <t>Investigation of relationship between financial well-being and impulse buying behavior (Case study: Customers of tehran big stores)</t>
  </si>
  <si>
    <t>Zafarghandi, A.S.</t>
  </si>
  <si>
    <t>Zafarghandi,  Adeleh Samiei</t>
  </si>
  <si>
    <t>2-s2.0-85076514242</t>
  </si>
  <si>
    <t>Fathi, Z.</t>
  </si>
  <si>
    <t>Fathi,  Zadollah</t>
  </si>
  <si>
    <t>Department of Management, Islamic Azad University, Central Tehran Branch, Tehran, Tehran Province, Iran</t>
  </si>
  <si>
    <t>Investigating the effect of the framework of individual and group acts on the stock trading activities in Tehran stock exchange</t>
  </si>
  <si>
    <t>2-s2.0-85017563333</t>
  </si>
  <si>
    <t>Shoshtari, A.H.</t>
  </si>
  <si>
    <t>Shoshtari,  Abdolhamid Hajipoor</t>
  </si>
  <si>
    <t>Department of Management, Islamic Azad University, South Tehran Branch, Tehran, Tehran Province, Iran</t>
  </si>
  <si>
    <t>Identification and ranking the factors influencing the performance of the incentive policies of free trade zones</t>
  </si>
  <si>
    <t>2-s2.0-84995444931</t>
  </si>
  <si>
    <t>Yazdi, A.F.</t>
  </si>
  <si>
    <t>Yazdi,  Ali Fazel</t>
  </si>
  <si>
    <t>Yazd Branch, Islamic Azad University, Yazd Branch, Yazd, Yazd Province, Iran</t>
  </si>
  <si>
    <t>Corporate governance factors impacting the value of firms listed on the tehran stock exchange</t>
  </si>
  <si>
    <t>Mohammadi, Z.</t>
  </si>
  <si>
    <t>Mohammadi,  Zohreh</t>
  </si>
  <si>
    <t>2-s2.0-84878053520</t>
  </si>
  <si>
    <t>Measuring the financial literacy of real investors of the iran stock exchange and the relationship of financial literacy with the portfolio diversification and their investment decisions</t>
  </si>
  <si>
    <t>Rafiee, S.M.</t>
  </si>
  <si>
    <t>Rafiee,  Sudabeh Morshedian</t>
  </si>
  <si>
    <t>Naami, A.</t>
  </si>
  <si>
    <t>Naami,  Abdullah</t>
  </si>
  <si>
    <t>Yosefi, Z.</t>
  </si>
  <si>
    <t>Yosefi,  Zahra</t>
  </si>
  <si>
    <t>Department of Accounting, Islamic Azad University, Yazd Branch, Yazd, Yazd Province, Iran</t>
  </si>
  <si>
    <t>2-s2.0-85029442504</t>
  </si>
  <si>
    <t>Noroozabad, M.R.</t>
  </si>
  <si>
    <t>Noroozabad,  Mojtaba Rostami</t>
  </si>
  <si>
    <t>Department of Management and Social Science, Islamic Azad University, North Tehran Branch, Tehran, Tehran Province, Iran, Young Researchers and Elites Club, Islamic Azad University, Sanandaj Branch, Sanandaj, Kurdistan Province, Iran</t>
  </si>
  <si>
    <t>Informed and uninformed investors in Iran: Evidence from the Tehran Stock Exchange</t>
  </si>
  <si>
    <t>Abadi, H.E.M.</t>
  </si>
  <si>
    <t>Abadi,  Hossein Eslami Mofid</t>
  </si>
  <si>
    <t>Department of Accounting and Management, Islamic Azad University, Tehran, Tehran, Iran</t>
  </si>
  <si>
    <t>Nosratabadi, S.</t>
  </si>
  <si>
    <t>Nosratabadi,  Saeideh</t>
  </si>
  <si>
    <t>Department of Accounting, Islamic Azad University, Sirjan branch, Sirjan, Kerman, Iran</t>
  </si>
  <si>
    <t>2-s2.0-85053171894</t>
  </si>
  <si>
    <t>Saeedi, A.</t>
  </si>
  <si>
    <t>Saeedi,  Ali</t>
  </si>
  <si>
    <t>North Branch (Management and Social Sciences Faculty), Islamic Azad University, Tehran, Tehran, Iran</t>
  </si>
  <si>
    <t>Financial literacy: Empowerment in the stock market</t>
  </si>
  <si>
    <t>Moein Addin, M.</t>
  </si>
  <si>
    <t>Moein Addin,  Mahmood</t>
  </si>
  <si>
    <t>2-s2.0-85205907954</t>
  </si>
  <si>
    <t>Fauzan, H.</t>
  </si>
  <si>
    <t>Fauzan,  H.</t>
  </si>
  <si>
    <t>Islamic State Islamic University Jember</t>
  </si>
  <si>
    <t>Department of Islamic Banking, Islamic Law,Kiai Haji Achmad Shiddiq State Islamic University Jember, Jember, Indonesia</t>
  </si>
  <si>
    <t>An Islamic point of view of cryptocurrency investment: Generations z fear of missing out (FOMO) and their personal traits as traders</t>
  </si>
  <si>
    <t>Rahayu, N.W.I.</t>
  </si>
  <si>
    <t>Rahayu,  Nurul Widyawati Islami</t>
  </si>
  <si>
    <t>Hepni</t>
  </si>
  <si>
    <t>Hepni,  null</t>
  </si>
  <si>
    <t>Poernomo, D.</t>
  </si>
  <si>
    <t>Poernomo,  Djoko</t>
  </si>
  <si>
    <t>2-s2.0-85106644101</t>
  </si>
  <si>
    <t>Mutiah</t>
  </si>
  <si>
    <t>Mutiah,  null</t>
  </si>
  <si>
    <t>Islamic Syekh-Yusuf University</t>
  </si>
  <si>
    <t>Islamic Syekh-Yusuf University, Tangerang Banten, Indonesia</t>
  </si>
  <si>
    <t>Vocational and senior high school differences in financial literacy</t>
  </si>
  <si>
    <t>Khusaini, K.</t>
  </si>
  <si>
    <t>Khusaini,  Khusaini</t>
  </si>
  <si>
    <t>Ramdani, H.C.</t>
  </si>
  <si>
    <t>Ramdani,  Heni Cahya</t>
  </si>
  <si>
    <t>2-s2.0-105018178843</t>
  </si>
  <si>
    <t>Iddrisu, K.</t>
  </si>
  <si>
    <t>Iddrisu,  Khadijah</t>
  </si>
  <si>
    <t>Islamic University College</t>
  </si>
  <si>
    <t>Department of Banking and Finance, Islamic University College, Accra, Ghana</t>
  </si>
  <si>
    <t>Emerging FinTech Savings and Investment Platforms in the African Financial Landscape</t>
  </si>
  <si>
    <t>2-s2.0-84993083918</t>
  </si>
  <si>
    <t>Enshassi, A.</t>
  </si>
  <si>
    <t>Enshassi,  Adnan Ali</t>
  </si>
  <si>
    <t>Islamic University of Gaza</t>
  </si>
  <si>
    <t>Islamic University of Gaza, Gaza, Palestine</t>
  </si>
  <si>
    <t>Analysis of contractors' bidding decision in the palestinian construction industry</t>
  </si>
  <si>
    <t>2-s2.0-85032744479</t>
  </si>
  <si>
    <t>El Agha, O.</t>
  </si>
  <si>
    <t>El Agha,  Osama</t>
  </si>
  <si>
    <t>School of Civil Engineering, Islamic University of Gaza, Gaza, Palestine</t>
  </si>
  <si>
    <t>Multi-attribute utility theory for selecting an appropriate procurement method in the construction projects</t>
  </si>
  <si>
    <t>El-Sawalhi, N.I.</t>
  </si>
  <si>
    <t>El-Sawalhi,  Nabil Ibrahim</t>
  </si>
  <si>
    <t>Department of Civil Engineering, Islamic University of Gaza, Gaza, Palestine</t>
  </si>
  <si>
    <t>Nairab, S.</t>
  </si>
  <si>
    <t>Nairab,  Sami</t>
  </si>
  <si>
    <t>Mardah, S.</t>
  </si>
  <si>
    <t>Mardah,  Siti</t>
  </si>
  <si>
    <t>Islamic University of Kalimantan</t>
  </si>
  <si>
    <t>Islamic University of Kalimantan, Banjarmasin, Indonesia</t>
  </si>
  <si>
    <t>Fajriyati, I.</t>
  </si>
  <si>
    <t>Fajriyati,  Ilisa</t>
  </si>
  <si>
    <t>Mayvita, P.A.</t>
  </si>
  <si>
    <t>Mayvita,  Prihatini Ade</t>
  </si>
  <si>
    <t>Harnida, M.</t>
  </si>
  <si>
    <t>Harnida,  Muthia</t>
  </si>
  <si>
    <t>Hunitie, M.F.A.</t>
  </si>
  <si>
    <t>Hunitie,  Mohammad Faleh Ahmmad</t>
  </si>
  <si>
    <t>2-s2.0-85193542959</t>
  </si>
  <si>
    <t>Siddiqui, M.S.</t>
  </si>
  <si>
    <t>Siddiqui,  Muhammad Shoaib</t>
  </si>
  <si>
    <t>Islamic University of Madinah</t>
  </si>
  <si>
    <t>Faculty of Computer and Information Systems, Islamic University of Madinah, Medina, Al Madinah al Munawwarah, Saudi Arabia</t>
  </si>
  <si>
    <t>An automated information extraction system from the knowledge graph based annual financial reports</t>
  </si>
  <si>
    <t>Alluqmani, A.</t>
  </si>
  <si>
    <t>Alluqmani,  Ayed Eid</t>
  </si>
  <si>
    <t>Department of Civil Engineering, Islamic University of Madinah, Medina, Al Madinah al Munawwarah, Saudi Arabia</t>
  </si>
  <si>
    <t>2-s2.0-85105981777</t>
  </si>
  <si>
    <t>Financial Knowledge Graph Based Financial Report Query System</t>
  </si>
  <si>
    <t>2-s2.0-85219197686</t>
  </si>
  <si>
    <t>Hossain, M.N.</t>
  </si>
  <si>
    <t>Hossain,  Md Nahin</t>
  </si>
  <si>
    <t>Islamic University of Technology</t>
  </si>
  <si>
    <t>Department of Business and Technology Management, Islamic University of Technology, Gazipur, Bangladesh</t>
  </si>
  <si>
    <t>Toward comprehensive understanding of m-wallet adoption: the significance of user perceptions and financial autonomy</t>
  </si>
  <si>
    <t>2-s2.0-105003817279</t>
  </si>
  <si>
    <t>Evaluating the influence of IT governance, Fintech adoption, and financial literacy on sustainable performance</t>
  </si>
  <si>
    <t>Petanaj, M.</t>
  </si>
  <si>
    <t>Petanaj,  Migena</t>
  </si>
  <si>
    <t>Ismail Qemali University of Vlora</t>
  </si>
  <si>
    <t>Faculty of Economy, "Ismail Qemali" University of Vlora, Vlora, Vlore, Albania</t>
  </si>
  <si>
    <t>Cakerri, L.</t>
  </si>
  <si>
    <t>Cakerri,  Lorena</t>
  </si>
  <si>
    <t>Karli, B.</t>
  </si>
  <si>
    <t>Karli,  Bahri</t>
  </si>
  <si>
    <t>Isparta University of Applied Sciences</t>
  </si>
  <si>
    <t>Department of Agricultural Economics, Isparta University of Applied Sciences, Isparta, Isparta, Turkey</t>
  </si>
  <si>
    <t>2-s2.0-85180588116</t>
  </si>
  <si>
    <t>Özkale, A.</t>
  </si>
  <si>
    <t>Özkale,  Abdullah</t>
  </si>
  <si>
    <t>Department of Banking and Insurance, Isparta University of Applied Sciences, Isparta, Isparta, Turkey</t>
  </si>
  <si>
    <t>A guidebook for the integration of financial literacy to mathematics courses</t>
  </si>
  <si>
    <t>Bozkurt, Y.</t>
  </si>
  <si>
    <t>Bozkurt,  Yalçın</t>
  </si>
  <si>
    <t>2-s2.0-85144512689</t>
  </si>
  <si>
    <t>Designing mathematical tasks to enhance financial literacy among children in Grades 1–8</t>
  </si>
  <si>
    <t>Gül, M.</t>
  </si>
  <si>
    <t>Gül,  Mevlüt</t>
  </si>
  <si>
    <t>2-s2.0-85147713165</t>
  </si>
  <si>
    <t>Çetin, M.</t>
  </si>
  <si>
    <t>Çetin,  Mehmet</t>
  </si>
  <si>
    <t>Istabul Sabahattin Zaim University</t>
  </si>
  <si>
    <t>Department of Business Administration, İstanbul Sabahattin Zaim University, Kucukcekmece, Istanbul, Turkey</t>
  </si>
  <si>
    <t>Revisiting the concept of Islamic financial literacy in a boundaryless context: cross-country comparison of Islamic financial literacy</t>
  </si>
  <si>
    <t>2-s2.0-105017358360</t>
  </si>
  <si>
    <t>Damar-Blanken, D.</t>
  </si>
  <si>
    <t>Damar-Blanken,  Duygu</t>
  </si>
  <si>
    <t>Istanbul Bilgi Universitesi</t>
  </si>
  <si>
    <t>Istanbul Bilgi Üniversitesi, Istanbul, Turkey</t>
  </si>
  <si>
    <t>2-s2.0-105017345578</t>
  </si>
  <si>
    <t>Buy now, pain later? Over-indebtedness of young individuals*</t>
  </si>
  <si>
    <t>2-s2.0-85061804608</t>
  </si>
  <si>
    <t>Aydin, A.E.</t>
  </si>
  <si>
    <t>Aydin,  Asli Elif</t>
  </si>
  <si>
    <t>An investigation of financial literacy, money ethics and time preferences among college students: A structural equation model</t>
  </si>
  <si>
    <t>2-s2.0-85201624899</t>
  </si>
  <si>
    <t>Sarigül, H.</t>
  </si>
  <si>
    <t>Sarigül,  Haşmet</t>
  </si>
  <si>
    <t>Istanbul Esenyurt University</t>
  </si>
  <si>
    <t>İstanbul Esenyurt Üniversitesi, Istanbul, Turkey</t>
  </si>
  <si>
    <t>Financial Literacy Gender Gap: A Meta-Analysis; Finansal Okuryazarlıkta Cinsiyet Eşitsizliği: Bir Meta Analiz Çalışması</t>
  </si>
  <si>
    <t>2-s2.0-85110075861</t>
  </si>
  <si>
    <t>Altuntaş, M.</t>
  </si>
  <si>
    <t>Altuntaş,  Mehmet</t>
  </si>
  <si>
    <t>Istanbul Nisantasi University</t>
  </si>
  <si>
    <t>Department of Economics, Istanbul Nisantasi University, Istanbul, Turkey</t>
  </si>
  <si>
    <t>COVID-19 and stock market nexus: evidence from Shanghai Stock Exchange</t>
  </si>
  <si>
    <t>2-s2.0-85179634312</t>
  </si>
  <si>
    <t>Turhan, G.T.</t>
  </si>
  <si>
    <t>Turhan,  Gokce Tekin</t>
  </si>
  <si>
    <t>Istanbul Nisantasi University, Istanbul, Turkey</t>
  </si>
  <si>
    <t>The impact of education on financial inclusion in emerging countries</t>
  </si>
  <si>
    <t>2-s2.0-85088428139</t>
  </si>
  <si>
    <t>Sezgin, H.F.</t>
  </si>
  <si>
    <t>Sezgin,  Hatice Funda</t>
  </si>
  <si>
    <t>Istanbul University-Cerrahpasa</t>
  </si>
  <si>
    <t>Istanbul University-Cerrahpasa, Istanbul, Turkey</t>
  </si>
  <si>
    <t>Financial Literacy and Financial Risk Tolerance of Individual Investors: Multinomial Logistic Regression Approach</t>
  </si>
  <si>
    <t>2-s2.0-105008602071</t>
  </si>
  <si>
    <t>Şakar, O.</t>
  </si>
  <si>
    <t>Şakar,  Olcay</t>
  </si>
  <si>
    <t>Istanbul Üniversitesi</t>
  </si>
  <si>
    <t>Department of Prosthodontics, Istanbul Üniversitesi, Istanbul, Turkey</t>
  </si>
  <si>
    <t>Diagnosis and Treatment Planning in Partially Edentulous Patients</t>
  </si>
  <si>
    <t>2-s2.0-105021546646</t>
  </si>
  <si>
    <t>Sari, E.S.</t>
  </si>
  <si>
    <t>Sari,  Emre Selcuk</t>
  </si>
  <si>
    <t>Istanbul Üniversitesi, Istanbul, Turkey</t>
  </si>
  <si>
    <t>EXPLORING THE DETERMINANTS OF FINANCIAL WELLBEING: AN EMPIRICAL STUDY IN MUSLIM-MAJORITY COUNTRIES</t>
  </si>
  <si>
    <t>2-s2.0-105011265303</t>
  </si>
  <si>
    <t>Kozol, E.</t>
  </si>
  <si>
    <t>Kozol,  Ece</t>
  </si>
  <si>
    <t>Faculty of Political Sciences, Istanbul Üniversitesi, Istanbul, Turkey</t>
  </si>
  <si>
    <t>A cross-country analysis of determinants of financial literacy: Evidence from 143 countries</t>
  </si>
  <si>
    <t>Sülün, T.</t>
  </si>
  <si>
    <t>Sülün,  Tonguç</t>
  </si>
  <si>
    <t>2-s2.0-85218340859</t>
  </si>
  <si>
    <t>Hameed, A.A.</t>
  </si>
  <si>
    <t>Hameed,  Alaa Ali</t>
  </si>
  <si>
    <t>Istinye Üniversitesi</t>
  </si>
  <si>
    <t>Department of Computer Engineering, İstinye Üniversitesi, Istanbul, Turkey</t>
  </si>
  <si>
    <t>Seeing Isn't Always Believing: Unveiling the Financial Risks of Fraudulent Images on Personal Finances in Online Shopping</t>
  </si>
  <si>
    <t>Forte, M.D.</t>
  </si>
  <si>
    <t>Forte,  Maria Donata</t>
  </si>
  <si>
    <t>Istituto Comprensivo [redacted]</t>
  </si>
  <si>
    <t>Istituto Comprensivo Carducci Paolillo, Italy</t>
  </si>
  <si>
    <t>2-s2.0-105018186594</t>
  </si>
  <si>
    <t>Di Chiacchio, C.</t>
  </si>
  <si>
    <t>Di Chiacchio,  Carlo</t>
  </si>
  <si>
    <t>Istituto Nazionale (No specific university mentioned, so the answer is NA)</t>
  </si>
  <si>
    <t>International Studies, Istituto Nazionale per la Valutazione del Sistema Educativo di Istruzione e di Formazione, Rome, Italy</t>
  </si>
  <si>
    <t>Complexity in the Measurement of Financial Competence</t>
  </si>
  <si>
    <t>Itä-Suomen yliopisto</t>
  </si>
  <si>
    <t>Faculty of Philosophy, Itä-Suomen yliopisto, Kuopio, IS, Finland</t>
  </si>
  <si>
    <t>2-s2.0-85213207581</t>
  </si>
  <si>
    <t>Zubyk, A.</t>
  </si>
  <si>
    <t>Zubyk,  Andriy</t>
  </si>
  <si>
    <t>Ivan Franko National University</t>
  </si>
  <si>
    <t>Ivan Franko National University of Lviv, Lviv, Ukraine</t>
  </si>
  <si>
    <t>EDUCATIONAL PRIORITIES OF GIRLS FROM RURAL AREAS ENTERING CLASSICAL UNIVERSITIES IN BIG CITIES: A CASE STUDY OF UKRAINE</t>
  </si>
  <si>
    <t>Lozynskyy, R.</t>
  </si>
  <si>
    <t>Lozynskyy,  Roman</t>
  </si>
  <si>
    <t>Rudevska, V.</t>
  </si>
  <si>
    <t>Rudevska,  Viktoriia</t>
  </si>
  <si>
    <t>Ivan Franko National University of Lviv</t>
  </si>
  <si>
    <t>Department of Financial Technologies and Consulting, Ivan Franko National University of Lviv, Lviv, Ukraine</t>
  </si>
  <si>
    <t>2-s2.0-85205990069</t>
  </si>
  <si>
    <t>Holubko, V.</t>
  </si>
  <si>
    <t>Holubko,  Viktor</t>
  </si>
  <si>
    <t>Department of Historical Regional Studies, Ivan Franko National University of Lviv, Lviv, Ukraine</t>
  </si>
  <si>
    <t>DAILY LIFE OF THE UKRAINIAN PEOPLE’S REPUBLIC ARMY SERVICEMEN AT INTERNED CAMPS ON THE TERRITORY OF POLAND (1920 – 1924)</t>
  </si>
  <si>
    <t>Chrysostome, E.</t>
  </si>
  <si>
    <t>Chrysostome,  Elie Virgile</t>
  </si>
  <si>
    <t>Ivey (University not specified in given text)</t>
  </si>
  <si>
    <t>Ivey Business School, London, ON, Canada</t>
  </si>
  <si>
    <t>Ivey (University not specified in the given text)</t>
  </si>
  <si>
    <t>2-s2.0-84937394705</t>
  </si>
  <si>
    <t>Sarkari, F.</t>
  </si>
  <si>
    <t>Sarkari,  Feroz</t>
  </si>
  <si>
    <t>Ivey Business School</t>
  </si>
  <si>
    <t>MBA Program, Ivey Business School, London, ON, Canada</t>
  </si>
  <si>
    <t>The role of support services in promoting social inclusion for the disadvantaged urban-dwelling elderly</t>
  </si>
  <si>
    <t>2-s2.0-79952330822</t>
  </si>
  <si>
    <t>Ivy College of Business</t>
  </si>
  <si>
    <t>Debbie and Jerry Ivy College of Business, Ames, IA, United States</t>
  </si>
  <si>
    <t>An Empirical Analysis of the Effect of Financial Education on Graduating Business Students' Perceptions of Their Retirement Planning Familiarity, Motivation, and Preparedness</t>
  </si>
  <si>
    <t>Ober, A.</t>
  </si>
  <si>
    <t>Ober,  Ashley</t>
  </si>
  <si>
    <t>Power, M.</t>
  </si>
  <si>
    <t>Koval, V.</t>
  </si>
  <si>
    <t>Koval,  Viktor</t>
  </si>
  <si>
    <t>Izmail State University of Humanities</t>
  </si>
  <si>
    <t>Department of Business and Tourism Management, Izmail State University of Humanities, Izmail, Odeska Oblast, Ukraine</t>
  </si>
  <si>
    <t>Metil, T.</t>
  </si>
  <si>
    <t>Metil,  Tetiana</t>
  </si>
  <si>
    <t>Izmail State University of Humanities, Izmail, Odeska Oblast, Ukraine</t>
  </si>
  <si>
    <t>Takmaz, S.</t>
  </si>
  <si>
    <t>Takmaz,  Sefa</t>
  </si>
  <si>
    <t>Izmir Bakircay University</t>
  </si>
  <si>
    <t>Department of International Trade and Business, Izmir Bakircay University, Izmir, Izmir, Turkey</t>
  </si>
  <si>
    <t>2-s2.0-84930579477</t>
  </si>
  <si>
    <t>Saygili, A.T.</t>
  </si>
  <si>
    <t>Saygili,  Arikan Tarik</t>
  </si>
  <si>
    <t>Izmir Ekonomi Üniversitesi</t>
  </si>
  <si>
    <t>Department of Business Administration, Izmir Ekonomi Üniversitesi, Izmir, Turkey</t>
  </si>
  <si>
    <t>Transparency and disclosure: Public company reporting and corporate inputs</t>
  </si>
  <si>
    <t>Egeli, S.</t>
  </si>
  <si>
    <t>Egeli,  Sıtkı</t>
  </si>
  <si>
    <t>Department of Political Science and International Relations, Izmir Ekonomi Üniversitesi, Izmir, Turkey</t>
  </si>
  <si>
    <t>2-s2.0-84985896612</t>
  </si>
  <si>
    <t>Veteška, J.</t>
  </si>
  <si>
    <t>Veteška,  Jaroslav</t>
  </si>
  <si>
    <t>J. A. Komensky University</t>
  </si>
  <si>
    <t>Institute of Andragogy Study, J. A. Komensky University, Prague, Czech Republic</t>
  </si>
  <si>
    <t>Psycho-social and educational aspects of development of financial literacy in adults</t>
  </si>
  <si>
    <t>2-s2.0-85203689246</t>
  </si>
  <si>
    <t>Aggarwal, R.</t>
  </si>
  <si>
    <t>Aggarwal,  Renu</t>
  </si>
  <si>
    <t>J.C. Bose University of Science and Technology</t>
  </si>
  <si>
    <t>Department of Management Studies, J.C. Bose University of Science and Technology, YMCA, Faridabad, HR, India</t>
  </si>
  <si>
    <t>Financial Literacy and Access to Finance as Problems of Micro, Small and Medium Enterprise : A Review of Literature</t>
  </si>
  <si>
    <t>Malik,  Shruti</t>
  </si>
  <si>
    <t>Goyal, M.</t>
  </si>
  <si>
    <t>Goyal,  Manisha</t>
  </si>
  <si>
    <t>Manisha</t>
  </si>
  <si>
    <t>Manisha,  null</t>
  </si>
  <si>
    <t>2-s2.0-85200677895</t>
  </si>
  <si>
    <t>Goyal,  Neha</t>
  </si>
  <si>
    <t>Financial Literacy and Financial Planning: Identifying the Extent of Association and Crucial Research Aspects Using Systematic Review and Bibliometric Analysis</t>
  </si>
  <si>
    <t>2-s2.0-105012282562</t>
  </si>
  <si>
    <t>Financial Literacy and the Sustainability of Small Firms: Fintech as a Mediator</t>
  </si>
  <si>
    <t>Rani,  Savita</t>
  </si>
  <si>
    <t>2-s2.0-84974807568</t>
  </si>
  <si>
    <t>Mehra, S.</t>
  </si>
  <si>
    <t>Mehra,  Saloni</t>
  </si>
  <si>
    <t>J.D.C. Bytco Institute of Management Studies and Research</t>
  </si>
  <si>
    <t>J.D.C. Bytco Institute of Management Studies and Research, Nasik, India</t>
  </si>
  <si>
    <t>Financial attitude based segmentation of women in India: an exploratory study</t>
  </si>
  <si>
    <t>Makhija, P.</t>
  </si>
  <si>
    <t>Makhija,  Priya</t>
  </si>
  <si>
    <t>JAIN (Deemed-to-be University)</t>
  </si>
  <si>
    <t>Center for Management Studies, JAIN (Deemed-to-be University), Bengaluru, KA, India</t>
  </si>
  <si>
    <t>2-s2.0-85165988692</t>
  </si>
  <si>
    <t>Department of Finance, JAIN (Deemed-to-be University), Bengaluru, KA, India</t>
  </si>
  <si>
    <t>Examining Small Business Owners’ Psychology, Understanding and Perception of GST: An Empirical Study</t>
  </si>
  <si>
    <t>2-s2.0-85189676486</t>
  </si>
  <si>
    <t>Fathima, Y.</t>
  </si>
  <si>
    <t>Fathima,  Y.</t>
  </si>
  <si>
    <t>School of Commerce, JAIN (Deemed-to-be University), Bengaluru, KA, India</t>
  </si>
  <si>
    <t>Financial articulacy accelerates economic growth related to GST transition</t>
  </si>
  <si>
    <t>Reddy, K.</t>
  </si>
  <si>
    <t>Reddy,  Krishna</t>
  </si>
  <si>
    <t>Department of Management, JAIN (Deemed-to-be University), Bengaluru, KA, India</t>
  </si>
  <si>
    <t>Ramya, S.</t>
  </si>
  <si>
    <t>Ramya,  S.</t>
  </si>
  <si>
    <t>Priyadharshini, B.</t>
  </si>
  <si>
    <t>Priyadharshini,  B.</t>
  </si>
  <si>
    <t>Shenbagavalli, T.</t>
  </si>
  <si>
    <t>Shenbagavalli,  T.</t>
  </si>
  <si>
    <t>Kazim, S.</t>
  </si>
  <si>
    <t>Kazim,  Syed</t>
  </si>
  <si>
    <t>JAIN (Deemed-to-be University), Bengaluru, KA, India</t>
  </si>
  <si>
    <t>2-s2.0-85192572003</t>
  </si>
  <si>
    <t>Hakro, D.N.</t>
  </si>
  <si>
    <t>Hakro,  Dil Nawaz</t>
  </si>
  <si>
    <t>JCU</t>
  </si>
  <si>
    <t>JCU, Australia</t>
  </si>
  <si>
    <t>I-Fintech adoption readinesss</t>
  </si>
  <si>
    <t>2-s2.0-85146367593</t>
  </si>
  <si>
    <t>Tee, S.</t>
  </si>
  <si>
    <t>Tee,  Singwhat</t>
  </si>
  <si>
    <t>Gautam, A.</t>
  </si>
  <si>
    <t>Gautam,  Arun</t>
  </si>
  <si>
    <t>JECRC University</t>
  </si>
  <si>
    <t>Jaipur School of Business, JECRC University, Jaipur, RJ, India</t>
  </si>
  <si>
    <t>2-s2.0-85052759567</t>
  </si>
  <si>
    <t>Odajima, K.</t>
  </si>
  <si>
    <t>Odajima,  Ken</t>
  </si>
  <si>
    <t>JICA Research Institute (NA)</t>
  </si>
  <si>
    <t>JICA Research Institute, Japan</t>
  </si>
  <si>
    <t>Foreign currency borrowing and risk-hedging behavior: Evidence from Cambodian households</t>
  </si>
  <si>
    <t>Aiba, D.</t>
  </si>
  <si>
    <t>Aiba,  Daiju</t>
  </si>
  <si>
    <t>2-s2.0-85219011065</t>
  </si>
  <si>
    <t>Das,  Sulagna</t>
  </si>
  <si>
    <t>JIS University</t>
  </si>
  <si>
    <t>Department of Management Studies, JIS University, Kolkata, WB, India</t>
  </si>
  <si>
    <t>Financial Literacy and Education in Enhancing Financial Inclusion and Poverty Alleviation</t>
  </si>
  <si>
    <t>2-s2.0-85202909710</t>
  </si>
  <si>
    <t>JIS University, Kolkata, WB, India</t>
  </si>
  <si>
    <t>India's digital financial inclusion to digital adoption: A memorable journey</t>
  </si>
  <si>
    <t>2-s2.0-105000761758</t>
  </si>
  <si>
    <t>Arun, V.P.</t>
  </si>
  <si>
    <t>Arun,  V. P.</t>
  </si>
  <si>
    <t>JKKN College of Engineering and Technology</t>
  </si>
  <si>
    <t>JKKN College of Engineering and Technology, Komarapalayam, TN, India</t>
  </si>
  <si>
    <t>Education and consumer awareness</t>
  </si>
  <si>
    <t>2-s2.0-105014995895</t>
  </si>
  <si>
    <t>Gurulingu, P.</t>
  </si>
  <si>
    <t>Gurulingu,  P.</t>
  </si>
  <si>
    <t>JSS Academy of Higher Education &amp; Research</t>
  </si>
  <si>
    <t>Department of Health System Management Studies, JSS Academy of Higher Education &amp; Research, Mysore, KA, India</t>
  </si>
  <si>
    <t>Demographic Influences And Heuristic Biases: Innovative Insights Into Investment Performance In Indian Stock Markets</t>
  </si>
  <si>
    <t>Nagesha, H.G.</t>
  </si>
  <si>
    <t>Nagesha,  H. G.</t>
  </si>
  <si>
    <t>JSS Academy of Technical Education</t>
  </si>
  <si>
    <t>Department of Management Studies, JSS Academy of Technical Education, Bengaluru, Bengaluru, KA, India</t>
  </si>
  <si>
    <t>Jackson State University</t>
  </si>
  <si>
    <t>School of Social Work, Jackson State University, Jackson, MS, United States</t>
  </si>
  <si>
    <t>Richards, V.</t>
  </si>
  <si>
    <t>Richards,  V.</t>
  </si>
  <si>
    <t>Jackson State University, Jackson, MS, United States</t>
  </si>
  <si>
    <t>2-s2.0-85164447807</t>
  </si>
  <si>
    <t>Davis, A.E.</t>
  </si>
  <si>
    <t>Davis,  Anna E.</t>
  </si>
  <si>
    <t>Jacobs School of Medicine and Biomedical Sciences</t>
  </si>
  <si>
    <t>Jacobs School of Medicine and Biomedical Sciences, Buffalo, NY, United States</t>
  </si>
  <si>
    <t>Twelve Steps to Financial Freedom for Plastic Surgeons</t>
  </si>
  <si>
    <t>Zelenova, K.</t>
  </si>
  <si>
    <t>Zelenova,  Kateryna</t>
  </si>
  <si>
    <t>2-s2.0-85113796683</t>
  </si>
  <si>
    <t>Frey, J.D.</t>
  </si>
  <si>
    <t>Frey,  Jordan D.</t>
  </si>
  <si>
    <t>Department of Plastic and Reconstructive Surgery, Jacobs School of Medicine and Biomedical Sciences, Buffalo, NY, United States</t>
  </si>
  <si>
    <t>Reply: The Importance of Financial Education as a Plastic Surgery Trainee and beyond</t>
  </si>
  <si>
    <t>Williams, R.E.</t>
  </si>
  <si>
    <t>Williams,  Rachel E.</t>
  </si>
  <si>
    <t>Raine, B.</t>
  </si>
  <si>
    <t>Raine,  Brielle E.</t>
  </si>
  <si>
    <t>Chen, R.</t>
  </si>
  <si>
    <t>Chen,  Ricki</t>
  </si>
  <si>
    <t>Al-Okaily, M.</t>
  </si>
  <si>
    <t>Al-Okaily,  Manaf</t>
  </si>
  <si>
    <t>Jadara University</t>
  </si>
  <si>
    <t>School of Business, Jadara University, Irbid, Irbid, Jordan</t>
  </si>
  <si>
    <t>2-s2.0-85069640556</t>
  </si>
  <si>
    <t>Eneizan, E.</t>
  </si>
  <si>
    <t>Eneizan,  Bilal Mohammad</t>
  </si>
  <si>
    <t>Jadara University, Irbid, Irbid, Jordan</t>
  </si>
  <si>
    <t>A multi-level study of influence financial knowledge management small and medium enterprises; Wielopoziomowe badanie wpływu zarządzania wiedzą w małych i średnich przedsiębiorstwach</t>
  </si>
  <si>
    <t>Abu Haija, A.A.</t>
  </si>
  <si>
    <t>Abu Haija,  Ayman A.</t>
  </si>
  <si>
    <t>Department of Accounting, Jadara University, Irbid, Irbid, Jordan</t>
  </si>
  <si>
    <t>2-s2.0-85146146140</t>
  </si>
  <si>
    <t>Ghosh, S.</t>
  </si>
  <si>
    <t>Ghosh,  Sohom</t>
  </si>
  <si>
    <t>Jadavpur University</t>
  </si>
  <si>
    <t>Department of Computer Science and Engineering, Jadavpur University, Kolkata, WB, India</t>
  </si>
  <si>
    <t>Using Natural Language Processing to Enhance Understandability of Financial Texts</t>
  </si>
  <si>
    <t>2-s2.0-85146147812</t>
  </si>
  <si>
    <t>Jadavpur University, Kolkata, WB, India</t>
  </si>
  <si>
    <t>FLUEnT: Financial Language Understandability Enhancement Toolkit</t>
  </si>
  <si>
    <t>2-s2.0-105018222302</t>
  </si>
  <si>
    <t>Banerjee, T.</t>
  </si>
  <si>
    <t>Banerjee,  Tanmoyee</t>
  </si>
  <si>
    <t>Department of Economics, Jadavpur University, Kolkata, WB, India</t>
  </si>
  <si>
    <t>Diversion of loan use: evidence from rural West Bengal, India</t>
  </si>
  <si>
    <t>2-s2.0-85116459280</t>
  </si>
  <si>
    <t>Das,  Simontini</t>
  </si>
  <si>
    <t>Information communication technology diffusion and financial inclusion: an inter-state analysis for India</t>
  </si>
  <si>
    <t>Naskar, S.K.</t>
  </si>
  <si>
    <t>Naskar,  Sudip Kumar</t>
  </si>
  <si>
    <t>2-s2.0-85210041102</t>
  </si>
  <si>
    <t>Demystifying Financial Texts Using Natural Language Processing</t>
  </si>
  <si>
    <t>Raychaudhuri, A.</t>
  </si>
  <si>
    <t>Raychaudhuri,  Ajitava</t>
  </si>
  <si>
    <t>2-s2.0-85107151612</t>
  </si>
  <si>
    <t>Roy, M.</t>
  </si>
  <si>
    <t>Roy,  Malabika</t>
  </si>
  <si>
    <t>Financial Inclusiveness and Mobilization of Household Savings in Rural Area: Are They Related?</t>
  </si>
  <si>
    <t>2-s2.0-85084606507</t>
  </si>
  <si>
    <t>Financial Literacy: An Intra-Household Case Study from West Bengal, India</t>
  </si>
  <si>
    <t>Saxena, D.</t>
  </si>
  <si>
    <t>Saxena,  Deepika</t>
  </si>
  <si>
    <t>Jagan Institute of Management Studies</t>
  </si>
  <si>
    <t>Jagan Institute of Management Studies, New Delhi, DL, India</t>
  </si>
  <si>
    <t>Gera, N.</t>
  </si>
  <si>
    <t>Gera,  Navneet</t>
  </si>
  <si>
    <t>Jagannath International Management School</t>
  </si>
  <si>
    <t>Department of Management, Jagannath International Management School, New Delhi, , Delhi, India</t>
  </si>
  <si>
    <t>Jagannanth International Management School, New Delhi, India</t>
  </si>
  <si>
    <t>Jagannath International Management School, New Delhi, India</t>
  </si>
  <si>
    <t>2-s2.0-85139706781</t>
  </si>
  <si>
    <t>Srivastava,  Suchitra</t>
  </si>
  <si>
    <t>Boosting financial literacy in the 4th IR amongst working and non-working women in India</t>
  </si>
  <si>
    <t>Singh,  Vipul</t>
  </si>
  <si>
    <t>Bhuttani, S.</t>
  </si>
  <si>
    <t>Bhuttani,  Shruti</t>
  </si>
  <si>
    <t>Kabir, S.B.</t>
  </si>
  <si>
    <t>Kabir,  Shahria Bin</t>
  </si>
  <si>
    <t>Jahangirnagar University</t>
  </si>
  <si>
    <t>Department of Economics, Jahangirnagar University, Dhaka, Bangladesh</t>
  </si>
  <si>
    <t>2-s2.0-85139756360</t>
  </si>
  <si>
    <t>Jafarloo, H.R.S.</t>
  </si>
  <si>
    <t>Jafarloo,  Hamid Reza Safari</t>
  </si>
  <si>
    <t>Jahrom University</t>
  </si>
  <si>
    <t>Jahrom University, Jahrom, Fars, Iran</t>
  </si>
  <si>
    <t>Elite athletes’ lifestyles: Consumerism to professionalism</t>
  </si>
  <si>
    <t>Thanga Kumar, R.</t>
  </si>
  <si>
    <t>Thanga Kumar,  R.</t>
  </si>
  <si>
    <t>Jain University</t>
  </si>
  <si>
    <t>Jain University, Ramanagaram, Bangalore, India</t>
  </si>
  <si>
    <t>Singh,  Amrinder</t>
  </si>
  <si>
    <t>Shakar Prasad, S.</t>
  </si>
  <si>
    <t>Shakar Prasad,  S.</t>
  </si>
  <si>
    <t>2-s2.0-85177089694</t>
  </si>
  <si>
    <t>Goyal, K.</t>
  </si>
  <si>
    <t>Goyal,  Kirti</t>
  </si>
  <si>
    <t>Jaipur Institute of Technology</t>
  </si>
  <si>
    <t>Jaipur Institute of Technology, Jaipur, RJ, India</t>
  </si>
  <si>
    <t>Financial Socialisation and Personal Financial Management Behaviour of Millennials in India: The Role of Attitude Towards Money and Financial Literacy</t>
  </si>
  <si>
    <t>Singh,  Sonali</t>
  </si>
  <si>
    <t>Jaipuria Institute of Management</t>
  </si>
  <si>
    <t>Jaipuria Institute of Management, Noida, Noida, UP, India</t>
  </si>
  <si>
    <t>2-s2.0-85194109017</t>
  </si>
  <si>
    <t>Chandani, A.</t>
  </si>
  <si>
    <t>Chandani,  Arti</t>
  </si>
  <si>
    <t>Jaipuria Institute of Management, Lucknow, Lucknow, UP, India</t>
  </si>
  <si>
    <t>Role of Financial Literacy and Trust in Perceived Usefulness of Robo Advisory Services</t>
  </si>
  <si>
    <t>2-s2.0-85120577630</t>
  </si>
  <si>
    <t>Choudhary, S.</t>
  </si>
  <si>
    <t>Choudhary,  Sangita</t>
  </si>
  <si>
    <t>Jaipuria Institute of Management, Jaipur, Jaipur, RJ, India</t>
  </si>
  <si>
    <t>Cognitive Biases Among Millennial Indian Investors: Do Personality and Demographic Factors Matter?</t>
  </si>
  <si>
    <t>Chauhan, A.</t>
  </si>
  <si>
    <t>Chauhan,  Ankur</t>
  </si>
  <si>
    <t>Nidhi, N.</t>
  </si>
  <si>
    <t>Nidhi,  Singh</t>
  </si>
  <si>
    <t>Agrawal, R.</t>
  </si>
  <si>
    <t>Agrawal,  Reena</t>
  </si>
  <si>
    <t>2-s2.0-85183675870</t>
  </si>
  <si>
    <t>Kumar,  Santosh</t>
  </si>
  <si>
    <t>Department of Finance, Jaipuria Institute of Management, Jaipur, Jaipur, RJ, India</t>
  </si>
  <si>
    <t>An integrated approach of TAM and TPB with financial literacy and perceived risk for influence on online trading intention</t>
  </si>
  <si>
    <t>Gupta,  Srikant B.</t>
  </si>
  <si>
    <t>Department of Operations and Decision Sciences, Jaipuria Institute of Management, Jaipur, Jaipur, RJ, India</t>
  </si>
  <si>
    <t>Department of Decision Science and Operations, Jaipuria Institute of Management, Noida, Noida, UP, India</t>
  </si>
  <si>
    <t>Gupta,  Neeraj</t>
  </si>
  <si>
    <t>Department of Finance, Jaipuria Institute of Management, Indore, Indore, MP, India</t>
  </si>
  <si>
    <t>Ergeshova, T.A.</t>
  </si>
  <si>
    <t>Ergeshova,  Tamara A.</t>
  </si>
  <si>
    <t>Jalal-Abad State University</t>
  </si>
  <si>
    <t>Jalal-Abad State University, Jalal-Abad, Kyrgyzstan</t>
  </si>
  <si>
    <t>2-s2.0-84940274162</t>
  </si>
  <si>
    <t>Song, I.</t>
  </si>
  <si>
    <t>Song,  Insu</t>
  </si>
  <si>
    <t>James Cook University</t>
  </si>
  <si>
    <t>James Cook University, Singapore, Singapore City, Singapore</t>
  </si>
  <si>
    <t>Improving the process of financial inclusion for women entrepreneurs in Indonesia</t>
  </si>
  <si>
    <t>James Cook University, Townsville, QLD, Australia</t>
  </si>
  <si>
    <t>Bunyong, K.</t>
  </si>
  <si>
    <t>Bunyong,  Kritchawan</t>
  </si>
  <si>
    <t>Kariath, R.</t>
  </si>
  <si>
    <t>Kariath,  Rinu</t>
  </si>
  <si>
    <t>Hamilton, J.R.</t>
  </si>
  <si>
    <t>Hamilton,  John Robert</t>
  </si>
  <si>
    <t>Underdown, M.</t>
  </si>
  <si>
    <t>Underdown,  Michael</t>
  </si>
  <si>
    <t>Salian, R.D.</t>
  </si>
  <si>
    <t>Salian,  Rakesh Dhananjay</t>
  </si>
  <si>
    <t>2-s2.0-85177829979</t>
  </si>
  <si>
    <t>Kalenkoski, C.M.</t>
  </si>
  <si>
    <t>Kalenkoski,  Charlene Marie</t>
  </si>
  <si>
    <t>James Madison University</t>
  </si>
  <si>
    <t>Department of Economics, James Madison University, Harrisonburg, VA, United States</t>
  </si>
  <si>
    <t>Objective Financial Knowledge, Subjective Financial Knowledge, and Credit Card Mismanagement: Does Overconfidence Hurt?</t>
  </si>
  <si>
    <t>2-s2.0-85204408953</t>
  </si>
  <si>
    <t>Gulyani, G.</t>
  </si>
  <si>
    <t>Gulyani,  Garishma</t>
  </si>
  <si>
    <t>Jamia Hamdard</t>
  </si>
  <si>
    <t>Department of Management, Jamia Hamdard, New Delhi, India</t>
  </si>
  <si>
    <t>Extension of the UTAUT Model: Assessing the Impact of Consumers’ Financial Literacy on Intention to Adopt Cryptocurrency Platforms in India</t>
  </si>
  <si>
    <t>Gupta,  Neha</t>
  </si>
  <si>
    <t>Khan, K.</t>
  </si>
  <si>
    <t>Khan,  Khushnuma</t>
  </si>
  <si>
    <t>Khan, B.A.</t>
  </si>
  <si>
    <t>Khan,  Babar Ali</t>
  </si>
  <si>
    <t>School of Management and Business Studies, Jamia Hamdard, New Delhi, India</t>
  </si>
  <si>
    <t>2-s2.0-85212195641</t>
  </si>
  <si>
    <t>Shaikh,  Ayisha</t>
  </si>
  <si>
    <t>An Assessment of Risk-Taking Behavior of Individual Investors: Role of Financial Literacy and Emotions</t>
  </si>
  <si>
    <t>Khan, M.U.</t>
  </si>
  <si>
    <t>Khan,  Matloobullah</t>
  </si>
  <si>
    <t>Nisa, S.</t>
  </si>
  <si>
    <t>Nisa,  Syeedun</t>
  </si>
  <si>
    <t>2-s2.0-85111081350</t>
  </si>
  <si>
    <t>Kumar,  Ravinder</t>
  </si>
  <si>
    <t>Jamia Millia Islamia</t>
  </si>
  <si>
    <t>Department of Commerce and Business Studies, Jamia Millia Islamia, New Delhi, India</t>
  </si>
  <si>
    <t>A cross country study of financial inclusion and economic development with special emphasis on india</t>
  </si>
  <si>
    <t>2-s2.0-85205972824</t>
  </si>
  <si>
    <t>Vivek, V.</t>
  </si>
  <si>
    <t>Vivek,  Vivek</t>
  </si>
  <si>
    <t>The effect of financial literacy on investment decision making in Kingdom of Saudi Arabia: An empirical study</t>
  </si>
  <si>
    <t>Rasool, I.</t>
  </si>
  <si>
    <t>Rasool,  Ishrat</t>
  </si>
  <si>
    <t>Department of Tourism and Hospitality Management, Jamia Millia Islamia, New Delhi, India</t>
  </si>
  <si>
    <t>Sahai, A.</t>
  </si>
  <si>
    <t>Sahai,  Aniruddh</t>
  </si>
  <si>
    <t>Siddiqui, T.A.</t>
  </si>
  <si>
    <t>Siddiqui,  Taufeeque Ahmad</t>
  </si>
  <si>
    <t>Department of Management Studies, Jamia Millia Islamia, New Delhi, India</t>
  </si>
  <si>
    <t>Ranjan, P.</t>
  </si>
  <si>
    <t>Ranjan,  Prashant</t>
  </si>
  <si>
    <t>Sunayana</t>
  </si>
  <si>
    <t>Sunayana,  null</t>
  </si>
  <si>
    <t>Atif, M.</t>
  </si>
  <si>
    <t>Atif,  Mohd</t>
  </si>
  <si>
    <t>2-s2.0-105020989816</t>
  </si>
  <si>
    <t>Bharti, I.</t>
  </si>
  <si>
    <t>Bharti,  Ipsa</t>
  </si>
  <si>
    <t>Department of Management, Jamia Millia Islamia, New Delhi, India</t>
  </si>
  <si>
    <t>A Comprehensive Review of Prominent Biases and Other Factors Influencing Retail Investors’ Decision-Making</t>
  </si>
  <si>
    <t>2-s2.0-84963955057</t>
  </si>
  <si>
    <t>Kohda, Y.</t>
  </si>
  <si>
    <t>Kohda,  Youji</t>
  </si>
  <si>
    <t>Japan Advanced Institute of Science and Technology</t>
  </si>
  <si>
    <t>School of Knowledge Science, Japan Advanced Institute of Science and Technology, Nomi, Ishikawa, Japan</t>
  </si>
  <si>
    <t>Towards a service system for social innovation in education: A possible application of MOOCs</t>
  </si>
  <si>
    <t>2-s2.0-85021446476</t>
  </si>
  <si>
    <t>Siddike, M.A.K.</t>
  </si>
  <si>
    <t>Siddike,  Md Abul Kalam</t>
  </si>
  <si>
    <t>Application of MOOCs for borrowers' financial education in microfinance</t>
  </si>
  <si>
    <t>2-s2.0-85151544224</t>
  </si>
  <si>
    <t>Kertkeidkachorn, N.</t>
  </si>
  <si>
    <t>Kertkeidkachorn,  Natthawut</t>
  </si>
  <si>
    <t>Japan Advanced Institute of Science and Technology, Nomi, Ishikawa, Japan</t>
  </si>
  <si>
    <t>FinKG: A Core Financial Knowledge Graph for Financial Analysis</t>
  </si>
  <si>
    <t>Siddike, Md.A.K.</t>
  </si>
  <si>
    <t>2-s2.0-38348999271</t>
  </si>
  <si>
    <t>Zhou,  Yanfei</t>
  </si>
  <si>
    <t>Japan Institute for Labor Policy and Training</t>
  </si>
  <si>
    <t>Japan Institute for Labor Policy and Training, Tokyo, Tokyo, Japan, Japan Institute for Labor Policy and Training, Tokyo, Tokyo, Japan</t>
  </si>
  <si>
    <t>Welfare use in Japan: Trends and determinants</t>
  </si>
  <si>
    <t>Nakanishi, H.</t>
  </si>
  <si>
    <t>Nakanishi,  Hideo</t>
  </si>
  <si>
    <t>Japanese Red Cross Society</t>
  </si>
  <si>
    <t>Blood Service Board of Management, Japanese Red Cross Society, Tokyo, Japan</t>
  </si>
  <si>
    <t>Ouko, K.O.</t>
  </si>
  <si>
    <t>Ouko,  Kevin Okoth</t>
  </si>
  <si>
    <t>Jaramogi Oginga Odinga University of Science and Technology</t>
  </si>
  <si>
    <t>Department of Agricultural Economics and Agribusiness Management, Jaramogi Oginga Odinga University of Science and Technology, Bondo, Kenya</t>
  </si>
  <si>
    <t>2-s2.0-85000405914</t>
  </si>
  <si>
    <t>Satish, R.</t>
  </si>
  <si>
    <t>Satish,  R.</t>
  </si>
  <si>
    <t>Jawaharlal Nehru Technological University Hyderabad</t>
  </si>
  <si>
    <t>Department of Mba, Jawaharlal Nehru Technological University Hyderabad, Hyderabad, TS, India</t>
  </si>
  <si>
    <t>Analysis on interactive effect of behavioural variables and demographic variables of retail investors on purchase decision related to initial public offerings</t>
  </si>
  <si>
    <t>2-s2.0-85075582522</t>
  </si>
  <si>
    <t>Barua, R.</t>
  </si>
  <si>
    <t>Barua,  Rashmi</t>
  </si>
  <si>
    <t>Jawaharlal Nehru University</t>
  </si>
  <si>
    <t>Jawaharlal Nehru University, New Delhi, DL, India</t>
  </si>
  <si>
    <t>Financial education and financial access for transnational households: Field experimental evidence from the philippines</t>
  </si>
  <si>
    <t>2-s2.0-85136158322</t>
  </si>
  <si>
    <t>Jindal,  Lokesh</t>
  </si>
  <si>
    <t>Financial literacy for well-being: Scientific mapping and bibliometric analysis</t>
  </si>
  <si>
    <t>2-s2.0-85060115003</t>
  </si>
  <si>
    <t>Does financial education enhance financial preparedness? Evidence from a natural experiment in Singapore</t>
  </si>
  <si>
    <t>Suri, A.</t>
  </si>
  <si>
    <t>Suri,  Ankit</t>
  </si>
  <si>
    <t>2-s2.0-85213991916</t>
  </si>
  <si>
    <t>Sarma, M.</t>
  </si>
  <si>
    <t>Sarma,  Mandira</t>
  </si>
  <si>
    <t>Centre for International Trade and Development, Jawaharlal Nehru University, New Delhi, DL, India</t>
  </si>
  <si>
    <t>Financial digitalization in India</t>
  </si>
  <si>
    <t>2-s2.0-85071987393</t>
  </si>
  <si>
    <t>Financial education for female foreign domestic workers in Singapore</t>
  </si>
  <si>
    <t>2-s2.0-85129818161</t>
  </si>
  <si>
    <t>Mani, M.</t>
  </si>
  <si>
    <t>Mani,  Mukta</t>
  </si>
  <si>
    <t>Jaypee Institute of Information Technology</t>
  </si>
  <si>
    <t>Jaypee Institute of Information Technology, Noida, UP, India</t>
  </si>
  <si>
    <t>A Qualitative Study on Financial Inclusion Initiatives in India: Experiences of Bank Managers</t>
  </si>
  <si>
    <t>Yadav,  Nikhil</t>
  </si>
  <si>
    <t>2-s2.0-85149703225</t>
  </si>
  <si>
    <t>Financial Inclusion through Financial Literacy: Evidence, Policies, and Practices</t>
  </si>
  <si>
    <t>Singh,  Mitushi</t>
  </si>
  <si>
    <t>Jaypee Institute of Technology</t>
  </si>
  <si>
    <t>Jaypee Institute of Technology, Greater Noida, India</t>
  </si>
  <si>
    <t>2-s2.0-84876887772</t>
  </si>
  <si>
    <t>Choudhary, K.</t>
  </si>
  <si>
    <t>Choudhary,  Kritika</t>
  </si>
  <si>
    <t>Jaypee University of Information Technology</t>
  </si>
  <si>
    <t>Jaypee University of Information Technology, Solan, Solan, HP, India</t>
  </si>
  <si>
    <t>Role of financial education for future technocrats</t>
  </si>
  <si>
    <t>2-s2.0-85219580353</t>
  </si>
  <si>
    <t>Kaur,  Anupriya</t>
  </si>
  <si>
    <t>Department of Humanities and Social Sciences, Jaypee University of Information Technology, Solan, Solan, HP, India</t>
  </si>
  <si>
    <t>Financial Literacy of New Job Entrants</t>
  </si>
  <si>
    <t>Singh, H.</t>
  </si>
  <si>
    <t>Singh,  Harneet</t>
  </si>
  <si>
    <t>Mittal, N.</t>
  </si>
  <si>
    <t>Mittal,  Niti</t>
  </si>
  <si>
    <t>Sood, P.B.</t>
  </si>
  <si>
    <t>Sood,  Puneet Bhushan</t>
  </si>
  <si>
    <t>Agarwal, S.</t>
  </si>
  <si>
    <t>Agarwal,  Sanchita</t>
  </si>
  <si>
    <t>Sharahiley, S.</t>
  </si>
  <si>
    <t>Sharahiley,  Sanawi M.</t>
  </si>
  <si>
    <t>Jazan University</t>
  </si>
  <si>
    <t>Management Department, Jazan University, Jizan, Jazan, Saudi Arabia</t>
  </si>
  <si>
    <t>2-s2.0-85204780640</t>
  </si>
  <si>
    <t>Kouadio, K.A.A.</t>
  </si>
  <si>
    <t>Kouadio,  Konan Abogni Augustin</t>
  </si>
  <si>
    <t>Jean Lorougnon Guédé University</t>
  </si>
  <si>
    <t>Department of Economics, Jean Lorougnon Guédé University, Daloa, BP, Cote d'Ivoire</t>
  </si>
  <si>
    <t>Level of education and financial inclusion in the West African Economic and Monetary Union (WAEMU)</t>
  </si>
  <si>
    <t>Al-Smadi, A.W.</t>
  </si>
  <si>
    <t>Jearsh University</t>
  </si>
  <si>
    <t>Faculty of Busines, Jearsh University, Jerash, Jordan</t>
  </si>
  <si>
    <t>2-s2.0-85075276404</t>
  </si>
  <si>
    <t>Putri, N.A.</t>
  </si>
  <si>
    <t>Putri,  Nadia Azalia</t>
  </si>
  <si>
    <t>Jember State Islamic Institute</t>
  </si>
  <si>
    <t>lecturer, State Islamic Institute of Jember, Jember, East Java, Indonesia</t>
  </si>
  <si>
    <t>How financial literacy, innovation capability, and human capital affect competitive advantage and performance: evidence from creative msmes</t>
  </si>
  <si>
    <t>2-s2.0-85140824980</t>
  </si>
  <si>
    <t>Yun, K.H.</t>
  </si>
  <si>
    <t>Yun,  Kyung-hwan</t>
  </si>
  <si>
    <t>721-730</t>
  </si>
  <si>
    <t>Jeonbuk National University</t>
  </si>
  <si>
    <t>Department of International Trade, Jeonbuk National University, Jeonju, Jeollabuk-do, South Korea</t>
  </si>
  <si>
    <t>Effective Crisis Management during Adversity: Organizing Resilience Capabilities of Firms and Sustainable Performance during COVID-19</t>
  </si>
  <si>
    <t>2-s2.0-84876384171</t>
  </si>
  <si>
    <t>Jeonbuk National University, Jeonju, Jeollabuk-do, South Korea</t>
  </si>
  <si>
    <t>Loan performance among low-income households: Does prior parental teaching of money management matter?</t>
  </si>
  <si>
    <t>2-s2.0-85170698078</t>
  </si>
  <si>
    <t>Park, S.</t>
  </si>
  <si>
    <t>Park,  Saehoon</t>
  </si>
  <si>
    <t>College of Education, Jeonbuk National University, Jeonju, Jeollabuk-do, South Korea</t>
  </si>
  <si>
    <t>Cross-Border Education: The Experiences of Filipino Scholars Educated in South Korea</t>
  </si>
  <si>
    <t>2-s2.0-85131830038</t>
  </si>
  <si>
    <t>Cheng,  Jiexian</t>
  </si>
  <si>
    <t>Jianghan University</t>
  </si>
  <si>
    <t>Department of Accounting, Jianghan University, Wuhan, Hubei, China</t>
  </si>
  <si>
    <t>Transition to sustainable business models for green economic recovery: role of financial literacy, innovation and environmental sustainability</t>
  </si>
  <si>
    <t>2-s2.0-85214500536</t>
  </si>
  <si>
    <t>Chen, T.</t>
  </si>
  <si>
    <t>Chen,  Taoke</t>
  </si>
  <si>
    <t>Jiangnan University</t>
  </si>
  <si>
    <t>School of Business, Jiangnan University, Wuxi, Jiangsu, China</t>
  </si>
  <si>
    <t>A Study on the Impact of Digital Financial Literacy on Household Entrepreneurship—Evidence from China</t>
  </si>
  <si>
    <t>Xie,  Yumei</t>
  </si>
  <si>
    <t>Xu, N.</t>
  </si>
  <si>
    <t>Xu,  Nana</t>
  </si>
  <si>
    <t>Jiangsu Lianhe Technical Institute</t>
  </si>
  <si>
    <t>Jiangsu Lianhe Technical Institute, Jiangsu, China</t>
  </si>
  <si>
    <t>Jiangsu Ocean University</t>
  </si>
  <si>
    <t>School of Business, Jiangsu Ocean University, Lianyungang, Jiangsu, China</t>
  </si>
  <si>
    <t>Mbona, R.M.</t>
  </si>
  <si>
    <t>Mbona,  Reginald Masimba</t>
  </si>
  <si>
    <t>Jiangsu University</t>
  </si>
  <si>
    <t>Jiangsu University, Zhenjiang, Jiangsu, China</t>
  </si>
  <si>
    <t>2-s2.0-105002462092</t>
  </si>
  <si>
    <t>Fundji, O.J.</t>
  </si>
  <si>
    <t>Fundji,  Owandjokuna Jovial</t>
  </si>
  <si>
    <t>Department of Finance, Jiangsu University, China</t>
  </si>
  <si>
    <t>THE IMPACT OF FINANCIAL INCLUSION ON EMPLOYMENT BASED ON EAST, WEST AND SOUTHERN AFRICA: THE ROLE OF ECONOMIC GROWTH</t>
  </si>
  <si>
    <t>2-s2.0-85180011512</t>
  </si>
  <si>
    <t>Zhang,  Jijian</t>
  </si>
  <si>
    <t>School of Finance and Economics, Jiangsu University, Zhenjiang, Jiangsu, China</t>
  </si>
  <si>
    <t>Exploring the relationship between financial inclusion and natural resource utilization in QUAD economies</t>
  </si>
  <si>
    <t>2-s2.0-85084298820</t>
  </si>
  <si>
    <t>Obeng, E.</t>
  </si>
  <si>
    <t>Obeng,  Ernest</t>
  </si>
  <si>
    <t>Jiangsu University, Wenling, China</t>
  </si>
  <si>
    <t>AN EMPIRICAL ASSESSMENT OF THE IMPACT OF ACCESS TO CREDIT ON FARM OUTPUT: A CASE STUDY OF SEFWI-WIAWSO MUNICIPALITY GHANA</t>
  </si>
  <si>
    <t>Donkor, M.</t>
  </si>
  <si>
    <t>Donkor,  Mary</t>
  </si>
  <si>
    <t>2-s2.0-85204351465</t>
  </si>
  <si>
    <t>School of Finance and Economics, Jiangsu University, Nanjing, China</t>
  </si>
  <si>
    <t>The Impact of Financial Inclusion on Economic Growth based on East, West and Southern Africa</t>
  </si>
  <si>
    <t>Imran, M.</t>
  </si>
  <si>
    <t>Imran,  Muhammad</t>
  </si>
  <si>
    <t>Jiangsu University
Bahria University</t>
  </si>
  <si>
    <t>School of Finance and Economics, Jiangsu University, Zhenjiang, Jiangsu, China, Bahria University, Islamabad, Pakistan</t>
  </si>
  <si>
    <t>2-s2.0-85179959511</t>
  </si>
  <si>
    <t>Waqas, M.</t>
  </si>
  <si>
    <t>Waqas,  Muhammad</t>
  </si>
  <si>
    <t>Jiangsu University of Science and Technology</t>
  </si>
  <si>
    <t>Jiangsu University of Science and Technology, Zhenjiang, Jiangsu, China</t>
  </si>
  <si>
    <t>Enhancing Cybersecurity: The Crucial Role of Self-Regulation, Information Processing, and Financial Knowledge in Combating Phishing Attacks</t>
  </si>
  <si>
    <t>2-s2.0-85128611945</t>
  </si>
  <si>
    <t>Jiangsu University of Technology</t>
  </si>
  <si>
    <t>School of Business, Jiangsu University of Technology, Changzhou, Jiangsu, China</t>
  </si>
  <si>
    <t>A Comparative Analysis of the Effects of Objective and Self-Assessed Financial Literacy on Stock Investment Return</t>
  </si>
  <si>
    <t>Liu, F.</t>
  </si>
  <si>
    <t>Liu,  Fang</t>
  </si>
  <si>
    <t>2-s2.0-105013221401</t>
  </si>
  <si>
    <t>School of Economics, Jiangsu University of Technology, Changzhou, Jiangsu, China</t>
  </si>
  <si>
    <t>Subjective financial literacy gap and household stock market participation</t>
  </si>
  <si>
    <t>Zeng, Y.</t>
  </si>
  <si>
    <t>Zeng,  Yuan</t>
  </si>
  <si>
    <t>Jiangxi Institute of Applied Science and Technology</t>
  </si>
  <si>
    <t>College of Education, Jiangxi Institute of Applied Science and Technology, Nanchang, Jiangxi, China</t>
  </si>
  <si>
    <t>Li,  Yunfeng</t>
  </si>
  <si>
    <t>Jiangxi Normal University</t>
  </si>
  <si>
    <t>College of Finance, Jiangxi Normal University, Nanchang, Jiangxi, China</t>
  </si>
  <si>
    <t>Cui, J.</t>
  </si>
  <si>
    <t>Cui,  Jingwen</t>
  </si>
  <si>
    <t>College of Political Science and Law, Jiangxi Normal University, Nanchang, Jiangxi, China</t>
  </si>
  <si>
    <t>School of Finance, Jiangxi Normal University, Nanchang, Jiangxi, China</t>
  </si>
  <si>
    <t>Fu, J.</t>
  </si>
  <si>
    <t>Fu,  Jianru</t>
  </si>
  <si>
    <t>School of Economics and Management, Jiangxi Normal University, Nanchang, Jiangxi, China</t>
  </si>
  <si>
    <t>Luo,  Wenqi</t>
  </si>
  <si>
    <t>Jiangxi Science and Technology Normal University</t>
  </si>
  <si>
    <t>College of Finance and Economics, Jiangxi Science and Technology Normal University, Nanchang, Jiangxi, China</t>
  </si>
  <si>
    <t>2-s2.0-85129936370</t>
  </si>
  <si>
    <t>Peng, Q.-S.</t>
  </si>
  <si>
    <t>Peng,  Qiu Song</t>
  </si>
  <si>
    <t>Jiangxi University of Finance and Economics</t>
  </si>
  <si>
    <t>Institute of Industrial Economics, Jiangxi University of Finance and Economics, Nanchang, Jiangxi, China</t>
  </si>
  <si>
    <t>Foreign Investment, Financial Capability and Comprehensive Performance -A Study Based on the Data of China's Rare Earth Listed Companies; 对外投资, 财务能力与综合绩效-基于中国稀土上市公司数据的研究</t>
  </si>
  <si>
    <t>2-s2.0-85146323581</t>
  </si>
  <si>
    <t>Qi,  Yawei</t>
  </si>
  <si>
    <t>School of Information Management, Jiangxi University of Finance and Economics, Nanchang, Jiangxi, China</t>
  </si>
  <si>
    <t>Executive Financial Literacy and Corporate Performance: Evidence from Small and Medium-Sized Enterprises in China</t>
  </si>
  <si>
    <t>Xu, B.</t>
  </si>
  <si>
    <t>Xu,  Bin</t>
  </si>
  <si>
    <t>Jiangxi University of Finance and Economics, Nanchang, Jiangxi, China</t>
  </si>
  <si>
    <t>Hais, M.</t>
  </si>
  <si>
    <t>Hais,  Martin</t>
  </si>
  <si>
    <t>Jihočeská Univerzita v Českých Budějovicích</t>
  </si>
  <si>
    <t>Department of Ecosystem Biology, Jihočeská Univerzita v Českých Budějovicích, Ceske Budejovice, Czech Republic</t>
  </si>
  <si>
    <t>2-s2.0-85028544818</t>
  </si>
  <si>
    <t>Hašek, R.</t>
  </si>
  <si>
    <t>Hašek,  Roman</t>
  </si>
  <si>
    <t>Faculty of Education, Jihočeská Univerzita v Českých Budějovicích, Ceske Budejovice, Czech Republic</t>
  </si>
  <si>
    <t>Financial education in teacher training with technological support</t>
  </si>
  <si>
    <t>2-s2.0-85035781174</t>
  </si>
  <si>
    <t>Rosa, P.</t>
  </si>
  <si>
    <t>Rosa,  Přemysl</t>
  </si>
  <si>
    <t>Department of Mathematics, Jihočeská Univerzita v Českých Budějovicích, Ceske Budejovice, Czech Republic</t>
  </si>
  <si>
    <t>Potential of Maple as a tool for improving financial education of future teachers</t>
  </si>
  <si>
    <t>2-s2.0-85049551944</t>
  </si>
  <si>
    <t>Using Maple Cloud Computing in Financial Education of Pre-service Teachers</t>
  </si>
  <si>
    <t>Petrášková, V.</t>
  </si>
  <si>
    <t>Petrášková,  Vladimíra</t>
  </si>
  <si>
    <t>2-s2.0-85140369447</t>
  </si>
  <si>
    <t>Ma, N.</t>
  </si>
  <si>
    <t>Ma,  Na</t>
  </si>
  <si>
    <t>Jilin Agricultural University</t>
  </si>
  <si>
    <t>College of Information Technology, Jilin Agricultural University, Changchun, Jilin, China</t>
  </si>
  <si>
    <t>Optimization Simulation System of University Science Education Based on Finite Differential Equations</t>
  </si>
  <si>
    <t>2-s2.0-105013319658</t>
  </si>
  <si>
    <t>Tang, Y.</t>
  </si>
  <si>
    <t>Tang,  Yu</t>
  </si>
  <si>
    <t>Jilin University</t>
  </si>
  <si>
    <t>Jilin University, Changchun, Jilin, China</t>
  </si>
  <si>
    <t>Can improvements in life satisfaction promote family fertility? An analysis of the mechanisms and heterogeneity of financial literacy effects</t>
  </si>
  <si>
    <t>Gong,  Xin</t>
  </si>
  <si>
    <t>School of Philosophy and Sociology, Jilin University, Changchun, Jilin, China</t>
  </si>
  <si>
    <t>2-s2.0-85061901857</t>
  </si>
  <si>
    <t>Sun,  Yemeng</t>
  </si>
  <si>
    <t>School of Business, Jilin University, Changchun, Jilin, China</t>
  </si>
  <si>
    <t>Teaching method of vocational ability education for financial management professionals</t>
  </si>
  <si>
    <t>2-s2.0-85142682683</t>
  </si>
  <si>
    <t>Zhao, H.</t>
  </si>
  <si>
    <t>Zhao,  Haoran</t>
  </si>
  <si>
    <t>Jilin University of Finance and Economics</t>
  </si>
  <si>
    <t>School of Management Science and Information Engineering, Jilin University of Finance and Economics, Changchun, Jilin, China</t>
  </si>
  <si>
    <t>Digital Inclusive Finance and Family Wealth: Evidence from LightGBM Approach</t>
  </si>
  <si>
    <t>Liu,  Ying</t>
  </si>
  <si>
    <t>School of Management Science and Information Engineering, Jilin University of Finance and Economics, Changchun, Jilin, China, Key Laboratory of Financial Technology of Jilin Province, Changchun, Jilin, China, Business Big Data Research Center of Jilin Province, Changchun, China</t>
  </si>
  <si>
    <t>2-s2.0-85084323524</t>
  </si>
  <si>
    <t>Hu, W.</t>
  </si>
  <si>
    <t>Hu,  Weijia</t>
  </si>
  <si>
    <t>Jilin University of Finance and Economics, The Hong Kong Polytechnic University</t>
  </si>
  <si>
    <t>School of Accounting, Jilin University of Finance and Economics, Changchun, Jilin, China, School of Accounting and Finance, The Hong Kong Polytechnic University, Hong Kong, Hong Kong, Hong Kong</t>
  </si>
  <si>
    <t>Does individual investors’ online search activities reduce information asymmetry? Evidence from stock exchanges’ comment letters in China</t>
  </si>
  <si>
    <t>2-s2.0-85119432681</t>
  </si>
  <si>
    <t>Bekele, Y.</t>
  </si>
  <si>
    <t>Bekele,  Yadeta</t>
  </si>
  <si>
    <t>Jimma University</t>
  </si>
  <si>
    <t>Department of Agricultural Economics and Agribusiness Management, Jimma University, Jimma, Ethiopia</t>
  </si>
  <si>
    <t>Does microcredit use helps farmers win battle against food insecurity: evidence from Jimma zone of Southwest Ethiopia</t>
  </si>
  <si>
    <t>Gurmessa, B.</t>
  </si>
  <si>
    <t>Gurmessa,  Biriki</t>
  </si>
  <si>
    <t>Department of Rural Development and Agricultural Extension, Jimma University, Jimma, Ethiopia</t>
  </si>
  <si>
    <t>Chalchisa, T.</t>
  </si>
  <si>
    <t>Chalchisa,  Tamiru</t>
  </si>
  <si>
    <t>Berhanu, A.</t>
  </si>
  <si>
    <t>Berhanu,  Amanuel</t>
  </si>
  <si>
    <t>Amare, A.</t>
  </si>
  <si>
    <t>Amare,  Abayineh</t>
  </si>
  <si>
    <t>2-s2.0-85119437685</t>
  </si>
  <si>
    <t>Jin, M.</t>
  </si>
  <si>
    <t>Jin,  Ming</t>
  </si>
  <si>
    <t>Jinan University</t>
  </si>
  <si>
    <t>School of Economics, Jinan University, Guangzhou, Guangdong, China</t>
  </si>
  <si>
    <t>Air pollutions and loan decision bias</t>
  </si>
  <si>
    <t>Zheng, X.</t>
  </si>
  <si>
    <t>Zheng,  Xiaoting</t>
  </si>
  <si>
    <t>Department of Economics, Jinan University, Guangzhou, Guangdong, China, Institute of Resource, Jinan University, Guangzhou, Guangdong, China</t>
  </si>
  <si>
    <t>2-s2.0-85061934459</t>
  </si>
  <si>
    <t>Hu, X.Y.</t>
  </si>
  <si>
    <t>Hu,  Xiaoyu</t>
  </si>
  <si>
    <t>Jinan University, Guangzhou, Guangdong, China</t>
  </si>
  <si>
    <t>Research on the path of financial quotient education in China’s application-oriented undergraduate colleges and universities</t>
  </si>
  <si>
    <t>Chen,  Zhongfei</t>
  </si>
  <si>
    <t>2-s2.0-85185098623</t>
  </si>
  <si>
    <t>Hu, Y.</t>
  </si>
  <si>
    <t>Hu,  Yanhui</t>
  </si>
  <si>
    <t>Does Digital Financial Inclusion Increase the Household Consumption? Evidence from China</t>
  </si>
  <si>
    <t>Guo, Q.</t>
  </si>
  <si>
    <t>Guo,  Qiyang</t>
  </si>
  <si>
    <t>2-s2.0-85144270442</t>
  </si>
  <si>
    <t>Yin, Q.</t>
  </si>
  <si>
    <t>Yin,  Qiang</t>
  </si>
  <si>
    <t>Jishou University</t>
  </si>
  <si>
    <t>Division of Research, Asian Growth Research Institute, Kitakyushu, Japan, School of Business, Jishou University, Jishou, Hunan, China</t>
  </si>
  <si>
    <t>The importance of the comparative benchmark for measuring composite financial literacy with survey data</t>
  </si>
  <si>
    <t>School of Business, Jishou University, Jishou, Hunan, China</t>
  </si>
  <si>
    <t>Zhang,  Xiaodan</t>
  </si>
  <si>
    <t>Wang,  Yongxing</t>
  </si>
  <si>
    <t>Zhu, L.</t>
  </si>
  <si>
    <t>Zhu,  Lei</t>
  </si>
  <si>
    <t>He, L.</t>
  </si>
  <si>
    <t>He,  Lu</t>
  </si>
  <si>
    <t>2-s2.0-85045389804</t>
  </si>
  <si>
    <t>Rothweiler, J.</t>
  </si>
  <si>
    <t>Rothweiler,  Jasmin</t>
  </si>
  <si>
    <t>Johannes Gutenberg-Universität</t>
  </si>
  <si>
    <t>Johannes Gutenberg-Universität Mainz, Mainz, Rheinland-Pfalz, Germany</t>
  </si>
  <si>
    <t>Young adults’ knowledge and understanding of personal finance in Germany: Interviews with experts and test-takers</t>
  </si>
  <si>
    <t>2-s2.0-84930625244</t>
  </si>
  <si>
    <t>Brückner, S.</t>
  </si>
  <si>
    <t>Brückner,  Sebastian</t>
  </si>
  <si>
    <t>Assessing the financial knowledge of university students in Germany</t>
  </si>
  <si>
    <t>Rüspeler, A.-K.</t>
  </si>
  <si>
    <t>Rüspeler,  Ann Katrin</t>
  </si>
  <si>
    <t>Happ, R.</t>
  </si>
  <si>
    <t>Happ,  Roland</t>
  </si>
  <si>
    <t>Zlatkin-Troitschanskaia, O.</t>
  </si>
  <si>
    <t>Zlatkin-Troitschanskaia,  Olga</t>
  </si>
  <si>
    <t>Förster, M.</t>
  </si>
  <si>
    <t>Förster,  Manuel</t>
  </si>
  <si>
    <t>2-s2.0-85058461479</t>
  </si>
  <si>
    <t>Sinzig, D.</t>
  </si>
  <si>
    <t>Sinzig,  Dennis</t>
  </si>
  <si>
    <t>Financial literacy and savings behavior; Finanzwissen und Vorsorgesparverhalten</t>
  </si>
  <si>
    <t>Breuer, K.</t>
  </si>
  <si>
    <t>Breuer,  Klaus</t>
  </si>
  <si>
    <t>2-s2.0-84974783022</t>
  </si>
  <si>
    <t>Neubert, M.</t>
  </si>
  <si>
    <t>Neubert,  Milena</t>
  </si>
  <si>
    <t>Gender differences in financial risk taking: The role of financial literacy and risk tolerance</t>
  </si>
  <si>
    <t>Bannier, C.E.</t>
  </si>
  <si>
    <t>Bannier,  Christina E.</t>
  </si>
  <si>
    <t>2-s2.0-85059885250</t>
  </si>
  <si>
    <t>Johannes Gutenberg-Universität Mainz</t>
  </si>
  <si>
    <t>Department of Law, Johannes Gutenberg-Universität Mainz, Mainz, Rheinland-Pfalz, Germany</t>
  </si>
  <si>
    <t>Relations between young adults’ knowledge and understanding, experiences, and information behavior in personal finance matters</t>
  </si>
  <si>
    <t>2-s2.0-85048352077</t>
  </si>
  <si>
    <t>Department of Business and Economics Education, Johannes Gutenberg-Universität Mainz, Mainz, Rheinland-Pfalz, Germany</t>
  </si>
  <si>
    <t>The relationship between migration background and knowledge and understanding of personal finance of young adults in Germany</t>
  </si>
  <si>
    <t>2-s2.0-85106033276</t>
  </si>
  <si>
    <t>Ulbrich, E.</t>
  </si>
  <si>
    <t>Ulbrich,  Elisabeth</t>
  </si>
  <si>
    <t>Johannes Kepler University</t>
  </si>
  <si>
    <t>Johannes Kepler University Linz, Linz, Upper Austria, Austria</t>
  </si>
  <si>
    <t>Exploring Differences in Financial Literacy Across Countries: The Role of Individual Characteristics and Institutions</t>
  </si>
  <si>
    <t>2-s2.0-105010274358</t>
  </si>
  <si>
    <t>Ogechukwu Obokoh, L.O.</t>
  </si>
  <si>
    <t>Ogechukwu Obokoh,  Lawrence Ogechukwu</t>
  </si>
  <si>
    <t>Johannesburg Business School</t>
  </si>
  <si>
    <t>Johannesburg Business School, Johannesburg, Gauteng, South Africa</t>
  </si>
  <si>
    <t>Financial inclusion of the informal sector of marginalized counties in Kenya</t>
  </si>
  <si>
    <t>2-s2.0-105011853196</t>
  </si>
  <si>
    <t>Nkwinika, E.</t>
  </si>
  <si>
    <t>Nkwinika,  Eugine</t>
  </si>
  <si>
    <t>Department of Business Administration, Johannesburg Business School, Johannesburg, Gauteng, South Africa</t>
  </si>
  <si>
    <t>AN INVESTIGATION INTO THE FINANCIAL CHALLENGES AFFECTING THE SUCCESS OF ENTREPRENEURS IN SOUTH AFRICA</t>
  </si>
  <si>
    <t>Wanzala, R.W.</t>
  </si>
  <si>
    <t>Wanzala,  Richard Wamalwa</t>
  </si>
  <si>
    <t>Akinrinde, O.O.</t>
  </si>
  <si>
    <t>Akinrinde,  Olawale Olufemi</t>
  </si>
  <si>
    <t>Haviv, N.</t>
  </si>
  <si>
    <t>Haviv,  Noam</t>
  </si>
  <si>
    <t>John Jay College of Criminal Justice</t>
  </si>
  <si>
    <t>Department of Law, John Jay College of Criminal Justice, New York, NY, United States</t>
  </si>
  <si>
    <t>2-s2.0-79956068218</t>
  </si>
  <si>
    <t>Martin, L.L.</t>
  </si>
  <si>
    <t>Martin,  Lori L.</t>
  </si>
  <si>
    <t>African-American Studies Department, John Jay College of Criminal Justice, New York, NY, United States</t>
  </si>
  <si>
    <t>Debt to Society: Asset Poverty and Prisoner Reentry</t>
  </si>
  <si>
    <t>2-s2.0-85150510058</t>
  </si>
  <si>
    <t>John von Neumann University</t>
  </si>
  <si>
    <t>John von Neumann University, Kecskemet, Bacs-Kiskun, Hungary, University of Johannesburg, Johannesburg, Gauteng, South Africa</t>
  </si>
  <si>
    <t>Cryptocurrency Acceptance Model to Analyze Consumers’ Usage Intention: Evidence From Pakistan</t>
  </si>
  <si>
    <t>Pataki, L.</t>
  </si>
  <si>
    <t>Pataki,  László</t>
  </si>
  <si>
    <t>Faculty of Economics and Business, John von Neumann University, Kecskemet, Bacs-Kiskun, Hungary</t>
  </si>
  <si>
    <t>2-s2.0-85049961108</t>
  </si>
  <si>
    <t>Stackhouse, B.</t>
  </si>
  <si>
    <t>Stackhouse,  Brian</t>
  </si>
  <si>
    <t>Johns Hopkins</t>
  </si>
  <si>
    <t>Biostatistics, Johns Hopkins Bayview Medical Center, Baltimore, MD, United States</t>
  </si>
  <si>
    <t>Desirability of Clinic-Based Financial Services in Urban Pediatric Primary Care</t>
  </si>
  <si>
    <t>Davidson, P.M.</t>
  </si>
  <si>
    <t>Davidson,  Patricia Mary</t>
  </si>
  <si>
    <t>Johns Hopkins School of Nursing, Baltimore, MD, United States</t>
  </si>
  <si>
    <t>2-s2.0-85144638394</t>
  </si>
  <si>
    <t>Igu, J.A.</t>
  </si>
  <si>
    <t>Igu,  Joel Akachukwu</t>
  </si>
  <si>
    <t>Johns Hopkins Carey Business School, Baltimore, MD, United States</t>
  </si>
  <si>
    <t>Systematic review of personal finance training for physicians and a proposed curriculum</t>
  </si>
  <si>
    <t>Bar-Or, Y.D.</t>
  </si>
  <si>
    <t>Bar-Or,  Yuval D.</t>
  </si>
  <si>
    <t>Dion, K.W.</t>
  </si>
  <si>
    <t>Dion,  Kenneth W.</t>
  </si>
  <si>
    <t>2-s2.0-85139212162</t>
  </si>
  <si>
    <t>White, K.M.</t>
  </si>
  <si>
    <t>White,  Kathleen Murphy</t>
  </si>
  <si>
    <t>Mastering the Health Savings Account</t>
  </si>
  <si>
    <t>2-s2.0-85185184454</t>
  </si>
  <si>
    <t>Radiology trainee retirement programs: Options and participation</t>
  </si>
  <si>
    <t>2-s2.0-84973299936</t>
  </si>
  <si>
    <t>Gross, D.</t>
  </si>
  <si>
    <t>Gross,  Deborah A.</t>
  </si>
  <si>
    <t>Study protocol for a randomized clinical trial of a fatherhood intervention for African American non-resident fathers: Can we improve father and child outcomes?</t>
  </si>
  <si>
    <t>Perrin, N.</t>
  </si>
  <si>
    <t>Perrin,  Nancy A.</t>
  </si>
  <si>
    <t>2-s2.0-84928322439</t>
  </si>
  <si>
    <t>Nolan, M.</t>
  </si>
  <si>
    <t>Nolan,  Marie T.</t>
  </si>
  <si>
    <t>The business of death: A qualitative study of financial concerns of widowed older women</t>
  </si>
  <si>
    <t>2-s2.0-85052811658</t>
  </si>
  <si>
    <t>Baker, J.</t>
  </si>
  <si>
    <t>Baker,  Jacqueline</t>
  </si>
  <si>
    <t>Johns Hopkins (NA if no specific university mentioned)</t>
  </si>
  <si>
    <t>Weinberg Postanesthesia Care Unit, The Johns Hopkins Hospital, Baltimore, MD, United States</t>
  </si>
  <si>
    <t>“In the Clinic They Know Us”: Preferences for Clinic-Based Financial and Employment Services in Urban Pediatric Primary Care</t>
  </si>
  <si>
    <t>2-s2.0-85099128392</t>
  </si>
  <si>
    <t>Yousem, D.M.</t>
  </si>
  <si>
    <t>Yousem,  David Mark</t>
  </si>
  <si>
    <t>Johns Hopkins (returned only the university's name)</t>
  </si>
  <si>
    <t>Johns Hopkins Medical Institutions, Baltimore, MD, United States</t>
  </si>
  <si>
    <t>Financial Literacy: Should It Be a Required Part of the Residency Curriculum?</t>
  </si>
  <si>
    <t>Nicholas, L.H.</t>
  </si>
  <si>
    <t>Nicholas,  Lauren Hersch</t>
  </si>
  <si>
    <t>Johns Hopkins Bloomberg School of Public Health</t>
  </si>
  <si>
    <t>Institute for Social Research, Johns Hopkins Bloomberg School of Public Health, Baltimore, MD, United States, Colorado School of Public Health, Aurora, CO, United States, University of Michigan Medical School, Ann Arbor, MI, United States</t>
  </si>
  <si>
    <t>Tan, H.-L.</t>
  </si>
  <si>
    <t>Tan,  Heang Lee</t>
  </si>
  <si>
    <t>Department of International Health, Johns Hopkins Bloomberg School of Public Health, Baltimore, MD, United States</t>
  </si>
  <si>
    <t>Mayo-Wilson, L.</t>
  </si>
  <si>
    <t>Sherman, S.G.</t>
  </si>
  <si>
    <t>Sherman,  Susan G.</t>
  </si>
  <si>
    <t>Department of Health, Johns Hopkins Bloomberg School of Public Health, Baltimore, MD, United States</t>
  </si>
  <si>
    <t>Quinn, C.</t>
  </si>
  <si>
    <t>Quinn,  Caitlin</t>
  </si>
  <si>
    <t>Social and Behavioral Interventions Program, Johns Hopkins Bloomberg School of Public Health, Baltimore, MD, United States</t>
  </si>
  <si>
    <t>Wirtz, A.L.</t>
  </si>
  <si>
    <t>Wirtz,  Andrea L.</t>
  </si>
  <si>
    <t>Department of Epidemiology, Johns Hopkins Bloomberg School of Public Health, Baltimore, MD, United States</t>
  </si>
  <si>
    <t>Morgan, R.</t>
  </si>
  <si>
    <t>Morgan,  Rosemary J.</t>
  </si>
  <si>
    <t>Solomon, B.S.</t>
  </si>
  <si>
    <t>Solomon,  Barry S.</t>
  </si>
  <si>
    <t>28</t>
  </si>
  <si>
    <t>Johns Hopkins University</t>
  </si>
  <si>
    <t>Department of Pediatrics, Johns Hopkins University School of Medicine, Baltimore, MD, United States</t>
  </si>
  <si>
    <t>Jaganath, D.</t>
  </si>
  <si>
    <t>Jaganath,  Devan</t>
  </si>
  <si>
    <t>Department of Pediatrics, Johns Hopkins University School of Medicine, Baltimore, MD, United States, Department of Pediatrics, UCSF School of Medicine, San Francisco, CA, United States</t>
  </si>
  <si>
    <t>Zhang,  Christiana M.</t>
  </si>
  <si>
    <t>Department of Medicine, North Shore University Hospital, Manhasset, NY, United States, Northwell Health System, New York, NY, United States, Department of Medicine, Johns Hopkins University School of Medicine, Baltimore, MD, United States</t>
  </si>
  <si>
    <t>Tschudy, M.M.</t>
  </si>
  <si>
    <t>Tschudy,  Megan Marie</t>
  </si>
  <si>
    <t>Zakaria, S.</t>
  </si>
  <si>
    <t>Zakaria,  Sammy</t>
  </si>
  <si>
    <t>Johns Hopkins University School of Medicine, Baltimore, MD, United States</t>
  </si>
  <si>
    <t>Johnson, K.</t>
  </si>
  <si>
    <t>Johnson,  Karl T.</t>
  </si>
  <si>
    <t>Johns Hopkins University Krieger School of Arts and Sciences, Baltimore, MD, United States</t>
  </si>
  <si>
    <t>Shockney, L.D.</t>
  </si>
  <si>
    <t>Shockney,  Lillie Dierker</t>
  </si>
  <si>
    <t>Department of Radiology, Johns Hopkins University School of Medicine, Baltimore, MD, United States</t>
  </si>
  <si>
    <t>Shahriari, M.</t>
  </si>
  <si>
    <t>Shahriari,  Mona</t>
  </si>
  <si>
    <t>2-s2.0-84978982871</t>
  </si>
  <si>
    <t>Dholakia, U.</t>
  </si>
  <si>
    <t>Dholakia,  Utpal M.</t>
  </si>
  <si>
    <t>Jones Graduate School of Business</t>
  </si>
  <si>
    <t>Jones Graduate School of Business, Houston, TX, United States</t>
  </si>
  <si>
    <t>The ant and the grasshopper: Understanding personal saving orientation of consumers</t>
  </si>
  <si>
    <t>2-s2.0-105002481930</t>
  </si>
  <si>
    <t>Bataineh, R.F.</t>
  </si>
  <si>
    <t>Bataineh,  Rula Fahmi</t>
  </si>
  <si>
    <t>Jordan University of Science and Technology</t>
  </si>
  <si>
    <t>Department of English for Applied Studies, Jordan University of Science and Technology, Irbid, Irbid, Jordan</t>
  </si>
  <si>
    <t>Backed Against a Wall: The Potential Utility of Self-Regulated Online Reading Instruction</t>
  </si>
  <si>
    <t>2-s2.0-84871244525</t>
  </si>
  <si>
    <t>Inman, J.</t>
  </si>
  <si>
    <t>Inman,  J. Jeffrey</t>
  </si>
  <si>
    <t>Joseph M. Katz Graduate School of Business</t>
  </si>
  <si>
    <t>Department of Business Administration, Joseph M. Katz Graduate School of Business, Pittsburgh, PA, United States</t>
  </si>
  <si>
    <t>Plan format and participation in 401 (k) plans: The moderating role of investor knowledge</t>
  </si>
  <si>
    <t>2-s2.0-84883236771</t>
  </si>
  <si>
    <t>Juniata College</t>
  </si>
  <si>
    <t>Juniata College, Huntingdon, PA, United States</t>
  </si>
  <si>
    <t>"It's all about security to me": The role of environment in youth financial literacy and savings behaviors</t>
  </si>
  <si>
    <t>Justus-Liebig-Universität Gießen</t>
  </si>
  <si>
    <t>Lehrstuhl für Banking &amp; Finance, Justus-Liebig-Universität Gießen, Giessen, Hessen, Germany</t>
  </si>
  <si>
    <t>2-s2.0-85062152422</t>
  </si>
  <si>
    <t>Meyll, T.</t>
  </si>
  <si>
    <t>Meyll,  Tobias</t>
  </si>
  <si>
    <t>Department of Financial Services, Justus-Liebig-Universität Gießen, Giessen, Hessen, Germany</t>
  </si>
  <si>
    <t>The gender gap in ‘Bitcoin literacy’</t>
  </si>
  <si>
    <t>2-s2.0-105002620549</t>
  </si>
  <si>
    <t>Niess, S.</t>
  </si>
  <si>
    <t>Niess,  Sarah</t>
  </si>
  <si>
    <t>Institute of Nutritional Science, Justus-Liebig-Universität Gießen, Giessen, Hessen, Germany, Institute for Social-Ecological Research (ISOE), Frankfurt am Main, Germany</t>
  </si>
  <si>
    <t>Shifting investors towards social responsibility: a narrative review of effective intervention strategies</t>
  </si>
  <si>
    <t>Röder, F.</t>
  </si>
  <si>
    <t>Röder,  Florian</t>
  </si>
  <si>
    <t>Walter, A.</t>
  </si>
  <si>
    <t>Walter,  Andreas</t>
  </si>
  <si>
    <t>Bannier, C.</t>
  </si>
  <si>
    <t>Chair of Banking &amp; Finance, Justus-Liebig-Universität Gießen, Giessen, Hessen, Germany</t>
  </si>
  <si>
    <t>2-s2.0-84867939052</t>
  </si>
  <si>
    <t>Preuße, H.</t>
  </si>
  <si>
    <t>Preuße,  Heide</t>
  </si>
  <si>
    <t>Institute of Nutritional Science, Justus-Liebig-Universität Gießen, Giessen, Hessen, Germany</t>
  </si>
  <si>
    <t>Reference budgets for counselling on how to manage private household finance - requirements and patterns based on international experience</t>
  </si>
  <si>
    <t>2-s2.0-85026485933</t>
  </si>
  <si>
    <t>Justus-Liebig-Universität Gießen, Giessen, Hessen, Germany</t>
  </si>
  <si>
    <t>Financial literacy, financial advice, and financial behavior</t>
  </si>
  <si>
    <t>2-s2.0-85217003766</t>
  </si>
  <si>
    <t>Cano, A.</t>
  </si>
  <si>
    <t>Cano,  Alexander</t>
  </si>
  <si>
    <t>in Agricultural Economics, Justus-Liebig-Universität Gießen, Giessen, Hessen, Germany</t>
  </si>
  <si>
    <t>The role of financial literacy in climate mitigation: The case of central Colombia</t>
  </si>
  <si>
    <t>2-s2.0-85047834241</t>
  </si>
  <si>
    <t>Schwarz, M.</t>
  </si>
  <si>
    <t>Schwarz,  Milena</t>
  </si>
  <si>
    <t>Gender- and education-related effects of financial literacy and confidence on financial wealth</t>
  </si>
  <si>
    <t>Castro-Campos, B.</t>
  </si>
  <si>
    <t>Castro-Campos,  Bente</t>
  </si>
  <si>
    <t>Institute of Agricultural Policy and Market Research, Justus-Liebig-Universität Gießen, Giessen, Hessen, Germany, Justus-Liebig-Universität Gießen, Giessen, Hessen, Germany</t>
  </si>
  <si>
    <t>2-s2.0-85206676607</t>
  </si>
  <si>
    <t>Saukkonen, J.</t>
  </si>
  <si>
    <t>Saukkonen,  Juha</t>
  </si>
  <si>
    <t>Jyvaskyla University of Applied Sciences (JAMK)</t>
  </si>
  <si>
    <t>Jyväskylän ammattikorkeakoulu, Jyvaskyla, Finland</t>
  </si>
  <si>
    <t>Using T2-Capability Profile Modelling to Anticipate Change and Development: Bridging the Industry and Higher Education Views</t>
  </si>
  <si>
    <t>2-s2.0-85147523040</t>
  </si>
  <si>
    <t>DEVELOPING FUTURE ENGINEERS WITH BROAD VIEWS AND DEEP SKILLS - THE EMERGENCE OF A NEW T2-CAPABILITY PROFILE</t>
  </si>
  <si>
    <t>Nieminen, S.</t>
  </si>
  <si>
    <t>Nieminen,  Sanna</t>
  </si>
  <si>
    <t>2-s2.0-84986174494</t>
  </si>
  <si>
    <t>Uusitalo, O.</t>
  </si>
  <si>
    <t>Uusitalo,  Outi</t>
  </si>
  <si>
    <t>Jyvaskyla University of Business and Economics</t>
  </si>
  <si>
    <t>Jyväskylä University School of Business and Economics, Jyvaskyla, Central Finland, Finland</t>
  </si>
  <si>
    <t>Measuring the financial capability of investors: A case of the customers of mutual funds in Finland</t>
  </si>
  <si>
    <t>2-s2.0-85033370568</t>
  </si>
  <si>
    <t>Koivisto, V.-J.</t>
  </si>
  <si>
    <t>Koivisto,  Veera Juulia</t>
  </si>
  <si>
    <t>The consequences of perceived risk and objective knowledge for consumers' investment behavior</t>
  </si>
  <si>
    <t>2-s2.0-84894032119</t>
  </si>
  <si>
    <t>Young people's perceptions of the responsibilities of organizations promoting financial capability</t>
  </si>
  <si>
    <t>2-s2.0-85216195474</t>
  </si>
  <si>
    <t>Tuominen, J.</t>
  </si>
  <si>
    <t>Tuominen,  Jesse</t>
  </si>
  <si>
    <t>Stimulation values and life satisfaction among young people: the role of impulsive buying and financial problems</t>
  </si>
  <si>
    <t>Juha, J.</t>
  </si>
  <si>
    <t>Juha,  Munnukka</t>
  </si>
  <si>
    <t>Luukkanen, L.</t>
  </si>
  <si>
    <t>Luukkanen,  Laura</t>
  </si>
  <si>
    <t>2-s2.0-85136979040</t>
  </si>
  <si>
    <t>Malki, B.</t>
  </si>
  <si>
    <t>Malki,  Bryan</t>
  </si>
  <si>
    <t>Jönköping International Business School</t>
  </si>
  <si>
    <t>Jönköping International Business School, Jonkoping, Jonkoping, Sweden</t>
  </si>
  <si>
    <t>The financial ambidexterity of the immigrant entrepreneurs: a conceptualization</t>
  </si>
  <si>
    <t>2-s2.0-85142236381</t>
  </si>
  <si>
    <t>Hagen, J.</t>
  </si>
  <si>
    <t>Hagen,  Johannes</t>
  </si>
  <si>
    <t>Jönköping International Business School (JIBS)
Uppsala Universitet (Uppsala University)
(For the Netherlands, no university name is provided in the given affiliation text.)</t>
  </si>
  <si>
    <t>Centre for Entrepreneurship and Spatial Economics (CEnSE), Jönköping International Business School, Jonkoping, Jonkoping, Sweden, Uppsala Universitet, Uppsala, Uppsala, Sweden, Network for Studies on Pensions, Aging and Retirement, Tilburg, Noord-Brabant, Netherlands</t>
  </si>
  <si>
    <t>Who Lacks Pension Knowledge, Why and Does it Matter? Evidence From Swedish Retirement Savers</t>
  </si>
  <si>
    <t>2-s2.0-85179792405</t>
  </si>
  <si>
    <t>Sai Sri Lakshmi, Y.</t>
  </si>
  <si>
    <t>Sai Sri Lakshmi,  Y.</t>
  </si>
  <si>
    <t>K L Deemed to be University</t>
  </si>
  <si>
    <t>Department of MBA, K L Deemed to be University, Vaddeswaram, AP, India</t>
  </si>
  <si>
    <t>Evaluating the Factors Affecting Financial Literacy: A Selective Study on Working Women at KLEF in Andhra Pradesh, India</t>
  </si>
  <si>
    <t>2-s2.0-85179834297</t>
  </si>
  <si>
    <t>Sailaja, V.N.</t>
  </si>
  <si>
    <t>Sailaja,  V. N.</t>
  </si>
  <si>
    <t>K L Deemed to be University, Vaddeswaram, AP, India</t>
  </si>
  <si>
    <t>A Study on the Impact of Attitude and Perception on Financial Behaviour of Rural Households</t>
  </si>
  <si>
    <t>2-s2.0-85072194887</t>
  </si>
  <si>
    <t>Sanjay, A.</t>
  </si>
  <si>
    <t>Sanjay,  Akroju</t>
  </si>
  <si>
    <t>Department of Commerce &amp; Management, K L Deemed to be University, Vaddeswaram, AP, India</t>
  </si>
  <si>
    <t>Performance and persistence of Indian mutual fund industry</t>
  </si>
  <si>
    <t>2-s2.0-85069728505</t>
  </si>
  <si>
    <t>Murty, A.</t>
  </si>
  <si>
    <t>Murty,  A. S.R.</t>
  </si>
  <si>
    <t>Impact of socio economic determinants on women empowerment in India (Working women in selected districts of Andhra Pradesh)</t>
  </si>
  <si>
    <t>2-s2.0-85082663790</t>
  </si>
  <si>
    <t>Venu Madhav, V.V.</t>
  </si>
  <si>
    <t>Venu Madhav,  V. V.</t>
  </si>
  <si>
    <t>A study on role of fin- tech in banking services: Opportunities and challenges</t>
  </si>
  <si>
    <t>Narasimha Rao, M.V.A.L.N.</t>
  </si>
  <si>
    <t>Narasimha Rao,  M. V.A.L.</t>
  </si>
  <si>
    <t>Srikanth, A.</t>
  </si>
  <si>
    <t>Srikanth,  Akondi</t>
  </si>
  <si>
    <t>2-s2.0-85069477323</t>
  </si>
  <si>
    <t>Shanti, S.</t>
  </si>
  <si>
    <t>Shanti,  S.</t>
  </si>
  <si>
    <t>The impact of financial literacy on women in several districts of Andhra Pradesh</t>
  </si>
  <si>
    <t>2-s2.0-105005262554</t>
  </si>
  <si>
    <t>Kasisomayajula, S.R.</t>
  </si>
  <si>
    <t>Kasisomayajula,  Srinivasa Rao</t>
  </si>
  <si>
    <t>Impact of Financial Literacy on Financial Self-Efficacy and Well-Being by X Generation</t>
  </si>
  <si>
    <t>2-s2.0-105005641696</t>
  </si>
  <si>
    <t>Challa, V.N.S.K.</t>
  </si>
  <si>
    <t>Challa,  Venkata Naga Siva Kumar</t>
  </si>
  <si>
    <t>Emotional Intelligence, Financial Literacy, and Attitudes toward Risk: Determining Investment Choices towards Investment Decision</t>
  </si>
  <si>
    <t>2-s2.0-85073475935</t>
  </si>
  <si>
    <t>Babu, P.R.</t>
  </si>
  <si>
    <t>Babu,  P. Raja</t>
  </si>
  <si>
    <t>Information communication technology (ICT) based business correspondence model: A growing avenue for ensuring financial inclusion in rural India</t>
  </si>
  <si>
    <t>Yashaswini, B.</t>
  </si>
  <si>
    <t>Yashaswini,  B.</t>
  </si>
  <si>
    <t>Chandrika, V.S.S.</t>
  </si>
  <si>
    <t>Chandrika,  V. S.S.</t>
  </si>
  <si>
    <t>Shaik, G.</t>
  </si>
  <si>
    <t>Shaik,  Gowsya</t>
  </si>
  <si>
    <t>Bhaskar, B.J.</t>
  </si>
  <si>
    <t>Bhaskar,  Badugu Joel</t>
  </si>
  <si>
    <t>Murty, A.V.N.</t>
  </si>
  <si>
    <t>Murty,  A. V.N.</t>
  </si>
  <si>
    <t>Bhuvaneswari, N.V.T.</t>
  </si>
  <si>
    <t>Bhuvaneswari,  N. V.T.</t>
  </si>
  <si>
    <t>Mazharunnisa</t>
  </si>
  <si>
    <t>Mazharunnisa,  null</t>
  </si>
  <si>
    <t>Hanumanthu, K.D.</t>
  </si>
  <si>
    <t>Hanumanthu,  Kanaka Durga</t>
  </si>
  <si>
    <t>Sunitha, G.</t>
  </si>
  <si>
    <t>Sunitha,  G.</t>
  </si>
  <si>
    <t>Latifi, H.</t>
  </si>
  <si>
    <t>Latifi,  Hooman</t>
  </si>
  <si>
    <t>K. N. Toosi University of Technology
Julius-Maximilians-Universität Würzburg</t>
  </si>
  <si>
    <t>Department of Photogrammetry and Remote Sensing, K. N. Toosi University of Technology, Tehran, Tehran, Iran, Department of Remote Sensing, Julius-Maximilians-Universität Würzburg, Wurzburg, Bayern, Germany</t>
  </si>
  <si>
    <t>2-s2.0-105018304767</t>
  </si>
  <si>
    <t>Khairnar, S.</t>
  </si>
  <si>
    <t>Khairnar,  Sakshi</t>
  </si>
  <si>
    <t>K.C. College of Engineering &amp; Management Studies &amp; Research (No specific main university mentioned, hence NA)</t>
  </si>
  <si>
    <t>Department of Computer Engineering, K.C. College of Engineerng &amp; Management Studies &amp; Research, Thane, MH, India</t>
  </si>
  <si>
    <t>AI - Driven Finance Advisor for Personalized Investment Strategies</t>
  </si>
  <si>
    <t>2-s2.0-85065089510</t>
  </si>
  <si>
    <t>Talanov, S.L.</t>
  </si>
  <si>
    <t>Talanov,  S. L.</t>
  </si>
  <si>
    <t>K.D. Ushinsky Yaroslavl State Pedagogical University</t>
  </si>
  <si>
    <t>K.D. Ushinsky Yaroslavl State Pedagogical University, Yaroslavl, Yaroslavl Oblast, Russian Federation</t>
  </si>
  <si>
    <t>Entrepreneurship in life plans of students of high schools: Gender differences; ПРЕДПРИНИМАТЕЛЬСТВО В ЖИЗНЕННЫХ ПЛАНАХ СТУДЕНТОВ ВУЗОВ: ГЕНДЕРНЫЕ РАЗЛИЧИЯ</t>
  </si>
  <si>
    <t>Gadzhibabaeva, A.А.</t>
  </si>
  <si>
    <t>Gadzhibabaeva,  A. А.</t>
  </si>
  <si>
    <t>2-s2.0-85158884629</t>
  </si>
  <si>
    <t>Jadhav, V.</t>
  </si>
  <si>
    <t>Jadhav,  Vilasini</t>
  </si>
  <si>
    <t>K.J. Somaiya Institute of Management</t>
  </si>
  <si>
    <t>K.J. Somaiya Institute of Management, Mumbai, MH, India</t>
  </si>
  <si>
    <t>MOTIVATIONS AND BARRIERS TO PURCHASE HEALTH INSURANCE: A QUALITATIVE STUDY</t>
  </si>
  <si>
    <t>Ramakrishna, S.</t>
  </si>
  <si>
    <t>Ramakrishna,  Smita</t>
  </si>
  <si>
    <t>2-s2.0-85196347327</t>
  </si>
  <si>
    <t>Bhardwaj, P.</t>
  </si>
  <si>
    <t>Bhardwaj,  Priyam</t>
  </si>
  <si>
    <t>K.R. Mangalam University</t>
  </si>
  <si>
    <t>K.R. Mangalam University, Gurugram, HR, India</t>
  </si>
  <si>
    <t>Financial inclusion: Unlocking economic growth and social equity</t>
  </si>
  <si>
    <t>2-s2.0-105021130104</t>
  </si>
  <si>
    <t>Tokas, M.N.</t>
  </si>
  <si>
    <t>Tokas,  Ms Nikita</t>
  </si>
  <si>
    <t>Financial Inclusion and Urban Marginality: A Review of Barriers Faced by Those Below The Poverty Line Households in Delhi’s Slums</t>
  </si>
  <si>
    <t>Gupta,  Devkanya</t>
  </si>
  <si>
    <t>Minz, N.K.</t>
  </si>
  <si>
    <t>Minz,  Nitish Kumar</t>
  </si>
  <si>
    <t>2-s2.0-85196348280</t>
  </si>
  <si>
    <t>Emerging Perspectives on Financial Well-Being</t>
  </si>
  <si>
    <t>2-s2.0-105012681462</t>
  </si>
  <si>
    <t>Kathuria, A.</t>
  </si>
  <si>
    <t>Kathuria,  Akanksha</t>
  </si>
  <si>
    <t>Structural equation modelling approach to the linkage of financial attitude, financial behavior, and financial knowledge towards digital financial literacy</t>
  </si>
  <si>
    <t>2-s2.0-105019100449</t>
  </si>
  <si>
    <t>Sharma, V.P.</t>
  </si>
  <si>
    <t>Sharma,  Vijay Prakash</t>
  </si>
  <si>
    <t>School of Management and Commerce, K.R. Mangalam University, Gurugram, HR, India</t>
  </si>
  <si>
    <t>Towards sustainable retirement: The impact of digital financial literacy and behavioural mediators</t>
  </si>
  <si>
    <t>Chaudhary, D.</t>
  </si>
  <si>
    <t>Chaudhary,  Deepika</t>
  </si>
  <si>
    <t>Yadav,  Mansi</t>
  </si>
  <si>
    <t>School of Management and Commerce, K.R. Mangalam University, Gurugram, HR, India, School of Business, Manav Rachna University, Faridabad, HR, India</t>
  </si>
  <si>
    <t>Vijayalakshmi, T.</t>
  </si>
  <si>
    <t>Vijayalakshmi,  T.</t>
  </si>
  <si>
    <t>K.S.R. College of Engineering</t>
  </si>
  <si>
    <t>Department of Management Studies, K.S.R. College of Engineering, Tiruchengode, TN, India</t>
  </si>
  <si>
    <t>2-s2.0-105020385448</t>
  </si>
  <si>
    <t>Meriläinen, K.</t>
  </si>
  <si>
    <t>Meriläinen,  Kirsi</t>
  </si>
  <si>
    <t>KAMK University of Applied Sciences</t>
  </si>
  <si>
    <t>Master School, KAMK University of Applied Sciences, Kajaani, Finland</t>
  </si>
  <si>
    <t>Battlefield or Coexistence? Customer Knowledge Creation in the Financial Management of a B2B SME</t>
  </si>
  <si>
    <t>Romppanen, J.</t>
  </si>
  <si>
    <t>Romppanen,  Jaana</t>
  </si>
  <si>
    <t>Abbas Naqvi, N.</t>
  </si>
  <si>
    <t>Abbas Naqvi,  Nousheen</t>
  </si>
  <si>
    <t>KASB Institute of Technology</t>
  </si>
  <si>
    <t>Department of Business Administration, KASB Institute of Technology, Karachi, Sindh, Pakistan</t>
  </si>
  <si>
    <t>Lee,  Taejun (David)</t>
  </si>
  <si>
    <t>KDI School of Public Policy &amp; Management</t>
  </si>
  <si>
    <t>KDI (Korea Development Institute) School of Public Policy &amp; Management, South Korea</t>
  </si>
  <si>
    <t>2-s2.0-85214349598</t>
  </si>
  <si>
    <t>Sohn, W.</t>
  </si>
  <si>
    <t>Sohn,  Wook</t>
  </si>
  <si>
    <t>KDI School of Public Policy and Management</t>
  </si>
  <si>
    <t>KDI School of Public Policy and Management, Seoul, Seoul, South Korea</t>
  </si>
  <si>
    <t>The effect of formal credit on household welfare in Malawi</t>
  </si>
  <si>
    <t>School of Public Policy and Management, KDI, Sejong, South Korea</t>
  </si>
  <si>
    <t>2-s2.0-85021764587</t>
  </si>
  <si>
    <t>Clear, conspicuous, and improving: US corporate websites for critical financial literacy in retirement</t>
  </si>
  <si>
    <t>2-s2.0-85181887915</t>
  </si>
  <si>
    <t>KEDGE</t>
  </si>
  <si>
    <t>KEDGE BS and SDSN, France</t>
  </si>
  <si>
    <t>Greenwashing and sustainable finance: an approach anchored in the philosophy of science</t>
  </si>
  <si>
    <t>Murtaza, G.</t>
  </si>
  <si>
    <t>Murtaza,  Ghulam</t>
  </si>
  <si>
    <t>KEDGE Business School</t>
  </si>
  <si>
    <t>KEDGE Business School, Talence, Nouvelle-Aquitaine, France</t>
  </si>
  <si>
    <t>Yahiaoui, D.</t>
  </si>
  <si>
    <t>Yahiaoui,  Dorra</t>
  </si>
  <si>
    <t>2-s2.0-105013199364</t>
  </si>
  <si>
    <t>Jimenez, A.</t>
  </si>
  <si>
    <t>Jimenez,  Alfredo</t>
  </si>
  <si>
    <t>Department of Management, KEDGE Business School, Talence, Nouvelle-Aquitaine, France</t>
  </si>
  <si>
    <t>Education and entrepreneurship. Entrepreneurial training in secondary education and its impact on entrepreneurial interest in the United States and Spain</t>
  </si>
  <si>
    <t>2-s2.0-85210175632</t>
  </si>
  <si>
    <t>Prabha, D.</t>
  </si>
  <si>
    <t>Prabha,  D.</t>
  </si>
  <si>
    <t>KG College of Arts and Science</t>
  </si>
  <si>
    <t>Department of Management Studies, KG College of Arts and Science, Coimbatore, TN, India</t>
  </si>
  <si>
    <t>Digital Finance Inclusion Through Literacy in Next Normal</t>
  </si>
  <si>
    <t>2-s2.0-85087903980</t>
  </si>
  <si>
    <t>Katenova, M.</t>
  </si>
  <si>
    <t>Katenova,  Maya</t>
  </si>
  <si>
    <t>KIMEP University</t>
  </si>
  <si>
    <t>KIMEP University, Almaty, Almaty, Kazakhstan</t>
  </si>
  <si>
    <t>A comparative study of financial literacy, retirement planning and delinquency in payment: The Kazakhstan case</t>
  </si>
  <si>
    <t>Lee, S.H.</t>
  </si>
  <si>
    <t>Lee,  Sang-hoon</t>
  </si>
  <si>
    <t>2-s2.0-105013788728</t>
  </si>
  <si>
    <t>Gilbert, J.R.</t>
  </si>
  <si>
    <t>Gilbert,  Jonathan Ross</t>
  </si>
  <si>
    <t>Department of Marketing, KIMEP University, Almaty, Almaty, Kazakhstan</t>
  </si>
  <si>
    <t>“Pathways” to Financial Well-Being: The Role of Perceptions of Economic Mobility, Trait Hope, and Financial Capability for Minority and Low-Income Consumers</t>
  </si>
  <si>
    <t>Nanda, C.S.K.</t>
  </si>
  <si>
    <t>Nanda,  Ch Sudipta Kishore</t>
  </si>
  <si>
    <t>KISS Deemed to Be University</t>
  </si>
  <si>
    <t>Department of Commerce, KISS Deemed to Be University, Commerce, India</t>
  </si>
  <si>
    <t>2-s2.0-85119048991</t>
  </si>
  <si>
    <t>Patil, S.</t>
  </si>
  <si>
    <t>Patil,  Sujata Nandeshwar</t>
  </si>
  <si>
    <t>KLE Dr. M. S. Sheshgiri College of Engineering and Technology (This is the name of a college, not a university. So I would return NA as requested.)</t>
  </si>
  <si>
    <t>KLE Dr. M. S. Sheshgiri College of Engineering and Technology, Belgaum, KA, India</t>
  </si>
  <si>
    <t>RETRACTED ARTICLE: Study on relationship between personal financial planning and financial literacy to stimulate economic advancement</t>
  </si>
  <si>
    <t>Shollapur, M.R.</t>
  </si>
  <si>
    <t>Shollapur,  M. R.</t>
  </si>
  <si>
    <t>KLE Technological University</t>
  </si>
  <si>
    <t>School of Management Studies and Research, KLE Technological University, Hubli, KA, India</t>
  </si>
  <si>
    <t>Raj, K.</t>
  </si>
  <si>
    <t>Raj,  K. Bhavana</t>
  </si>
  <si>
    <t>KLHBS</t>
  </si>
  <si>
    <t>Department of Management Studies, KLHBS, Hyderabad, TG, India</t>
  </si>
  <si>
    <t>Pramahender</t>
  </si>
  <si>
    <t>Pramahender,  null</t>
  </si>
  <si>
    <t>KM Govt College (official name not specified</t>
  </si>
  <si>
    <t>Department of Commerce, KM Govt College, Narwana, HR, India</t>
  </si>
  <si>
    <t>2-s2.0-84878217512</t>
  </si>
  <si>
    <t>Söderberg, I.-L.</t>
  </si>
  <si>
    <t>Söderberg,  Inga Lill</t>
  </si>
  <si>
    <t>KTH</t>
  </si>
  <si>
    <t>The Royal Institute of Technology (KTH), Stockholm, Stockholms, Sweden</t>
  </si>
  <si>
    <t>The relationship between consumer characteristics and mortgage preferences: A case study from Sweden</t>
  </si>
  <si>
    <t>2-s2.0-85085712536</t>
  </si>
  <si>
    <t>Eriksson, K.</t>
  </si>
  <si>
    <t>Eriksson,  Kent</t>
  </si>
  <si>
    <t>The performance generating limitations of the relationship-banking model in the digital era – effects of customers' trust, satisfaction, and loyalty on client-level performance</t>
  </si>
  <si>
    <t>Hullgren, M.</t>
  </si>
  <si>
    <t>Hullgren,  Maria</t>
  </si>
  <si>
    <t>2-s2.0-85089982479</t>
  </si>
  <si>
    <t>Khalil, M.</t>
  </si>
  <si>
    <t>Khalil,  Medhat</t>
  </si>
  <si>
    <t>Financial citizenship as a broader democratic context of financial literacy</t>
  </si>
  <si>
    <t>Hermansson, C.</t>
  </si>
  <si>
    <t>Hermansson,  Cecilia</t>
  </si>
  <si>
    <t>2-s2.0-84958244790</t>
  </si>
  <si>
    <t>Heyman, S.</t>
  </si>
  <si>
    <t>Heyman,  Susanna</t>
  </si>
  <si>
    <t>Online investment advisors and novice users</t>
  </si>
  <si>
    <t>2-s2.0-85120433785</t>
  </si>
  <si>
    <t>KTH (Royal Institute of Technology)</t>
  </si>
  <si>
    <t>Department of Real Estate and Construction Management, The Royal Institute of Technology (KTH), Stockholm, Stockholms, Sweden</t>
  </si>
  <si>
    <t>The medium is the message: Learning channels, financial literacy, and stock market participation</t>
  </si>
  <si>
    <t>2-s2.0-85098576857</t>
  </si>
  <si>
    <t>The impact of financial literacy and financial interest on risk tolerance</t>
  </si>
  <si>
    <t>2-s2.0-85032989169</t>
  </si>
  <si>
    <t>KTH (The Royal Institute of Technology)</t>
  </si>
  <si>
    <t>Centre for Banking and Finance, The Royal Institute of Technology (KTH), Stockholm, Stockholms, Sweden</t>
  </si>
  <si>
    <t>Saving motives, gender, and the use of financial advisory services</t>
  </si>
  <si>
    <t>2-s2.0-84875628672</t>
  </si>
  <si>
    <t>Relationships between advisor characteristics and consumer perceptions</t>
  </si>
  <si>
    <t>2-s2.0-38749113712</t>
  </si>
  <si>
    <t>Sandgren-Massih, S.</t>
  </si>
  <si>
    <t>Sandgren-Massih,  Sofia</t>
  </si>
  <si>
    <t>Population ageing: Opportunities and challenges for retail banking</t>
  </si>
  <si>
    <t>2-s2.0-85016584403</t>
  </si>
  <si>
    <t>Jonsson, S.</t>
  </si>
  <si>
    <t>Jonsson,  Sara</t>
  </si>
  <si>
    <t>An investigation of the impact of financial literacy, risk attitude, and saving motives on the attenuation of mutual fund investors’ disposition bias</t>
  </si>
  <si>
    <t>2-s2.0-84871456403</t>
  </si>
  <si>
    <t>Gender stereotyping in financial advisors assessment of customers</t>
  </si>
  <si>
    <t>Nahum, R.-A.</t>
  </si>
  <si>
    <t>Nahum,  Ruth Aïda</t>
  </si>
  <si>
    <t>Lindbergh, J.</t>
  </si>
  <si>
    <t>Lindbergh,  Jessica</t>
  </si>
  <si>
    <t>2-s2.0-85068376651</t>
  </si>
  <si>
    <t>Gender stereotyping in financial advisors’ assessment of customers</t>
  </si>
  <si>
    <t>Wilhelmsson, M.</t>
  </si>
  <si>
    <t>Wilhelmsson,  Mats Håkan</t>
  </si>
  <si>
    <t>2-s2.0-85104110847</t>
  </si>
  <si>
    <t>Iterbeke, K.</t>
  </si>
  <si>
    <t>Iterbeke,  Kaat</t>
  </si>
  <si>
    <t>61</t>
  </si>
  <si>
    <t>KU Leuven</t>
  </si>
  <si>
    <t>Leuven Economics of Education Research, KU Leuven, Leuven, Vlaams-Brabant, Belgium</t>
  </si>
  <si>
    <t>The effects of computer-assisted adaptive instruction and elaborated feedback on learning outcomes. A randomized control trial</t>
  </si>
  <si>
    <t>2-s2.0-85105462270</t>
  </si>
  <si>
    <t>de Witte, K.</t>
  </si>
  <si>
    <t>de Witte,  Kristof</t>
  </si>
  <si>
    <t>Faculty of Economics and Business, KU Leuven, Leuven, Vlaams-Brabant, Belgium, Universiteit Maastricht, Maastricht, Limburg, Netherlands</t>
  </si>
  <si>
    <t>The effects of parental involvement in homework: two randomised controlled trials in financial education</t>
  </si>
  <si>
    <t>2-s2.0-85038012168</t>
  </si>
  <si>
    <t>van Campenhout, G.</t>
  </si>
  <si>
    <t>van Campenhout,  Geert</t>
  </si>
  <si>
    <t>KU Leuven, Leuven, Vlaams-Brabant, Belgium</t>
  </si>
  <si>
    <t>Improving Index Mutual Fund Risk Perception: Increase Financial Literacy or Communicate Better?</t>
  </si>
  <si>
    <t>2-s2.0-85076829071</t>
  </si>
  <si>
    <t>Declercq, K.</t>
  </si>
  <si>
    <t>Declercq,  Koen</t>
  </si>
  <si>
    <t>Leuven Economics of Education Research, KU Leuven, Leuven, Vlaams-Brabant, Belgium, Fonds de la Recherche Scientifique - FNRS, Brussels, BRU, Belgium</t>
  </si>
  <si>
    <t>The effect of ability matching and differentiated instruction in financial literacy education. Evidence from two randomised control trials</t>
  </si>
  <si>
    <t>2-s2.0-85199213207</t>
  </si>
  <si>
    <t>Leuven Economics of Education Research, KU Leuven, Leuven, Vlaams-Brabant, Belgium, Universiteit Maastricht, Maastricht, Limburg, Netherlands</t>
  </si>
  <si>
    <t>Do heuristics matter for financial literacy? The impact of better heuristics awareness to financial literacy</t>
  </si>
  <si>
    <t>2-s2.0-85122520162</t>
  </si>
  <si>
    <t>KU Leuven, Leuven, Vlaams-Brabant, Belgium, Universiteit Maastricht, Maastricht, Limburg, Netherlands</t>
  </si>
  <si>
    <t>The role of students’ interests during computer-assisted learning: A field experiment</t>
  </si>
  <si>
    <t>2-s2.0-24944480820</t>
  </si>
  <si>
    <t>Sels, L.</t>
  </si>
  <si>
    <t>Sels,  Luc</t>
  </si>
  <si>
    <t>Research Centre for Organization Studies, KU Leuven, Leuven, Vlaams-Brabant, Belgium</t>
  </si>
  <si>
    <t>Modelling the link between management practices and financial performance. Evidence from small construction companies</t>
  </si>
  <si>
    <t>2-s2.0-85041135509</t>
  </si>
  <si>
    <t>Soetens, B.</t>
  </si>
  <si>
    <t>Soetens,  Barbara</t>
  </si>
  <si>
    <t>Thomas More, Belgium, Mechelen, VAN, Belgium, KU Leuven, Leuven, Vlaams-Brabant, Belgium</t>
  </si>
  <si>
    <t>A Systematic Literature Review to Identify Successful Elements for Financial Education and Counseling in Groups</t>
  </si>
  <si>
    <t>2-s2.0-85100891718</t>
  </si>
  <si>
    <t>Leuven Economics of Education Research, KU Leuven, Leuven, Vlaams-Brabant, Belgium, United Nations University – Maastricht Economic and Social Research Institute on Innovation and Technology, Maastricht, Limburg, Netherlands</t>
  </si>
  <si>
    <t>Puzzles of insurance demand and its biases: A survey on the role of behavioural biases and financial literacy on insurance demand</t>
  </si>
  <si>
    <t>2-s2.0-86000362342</t>
  </si>
  <si>
    <t>How learning about behavioural biases can improve financial literacy?</t>
  </si>
  <si>
    <t>Maldonado, J.E.</t>
  </si>
  <si>
    <t>Maldonado,  Joana Elisa</t>
  </si>
  <si>
    <t>Faculty of Economics and Business, KU Leuven, Leuven, Vlaams-Brabant, Belgium</t>
  </si>
  <si>
    <t>Pitthan, F.</t>
  </si>
  <si>
    <t>Pitthan,  Francisco</t>
  </si>
  <si>
    <t>2-s2.0-85090476276</t>
  </si>
  <si>
    <t>The impact of teacher engagement in an interactive webinar series on the effectiveness of financial literacy education</t>
  </si>
  <si>
    <t>2-s2.0-85124774075</t>
  </si>
  <si>
    <t>Improving students’ financial literacy by training teachers using an online professional development module</t>
  </si>
  <si>
    <t>Roodhooft, F.</t>
  </si>
  <si>
    <t>Roodhooft,  Filip</t>
  </si>
  <si>
    <t>Research Center for Accountancy, Finance and Insurance, KU Leuven, Leuven, Vlaams-Brabant, Belgium</t>
  </si>
  <si>
    <t>2-s2.0-85087143919</t>
  </si>
  <si>
    <t>Faculty of Economics and Business, KU Leuven, Leuven, Vlaams-Brabant, Belgium, DG FISMA, European Commission, Brussels, Belgium</t>
  </si>
  <si>
    <t>The role of national culture in financial literacy: Cross-country evidence</t>
  </si>
  <si>
    <t>de Beckker, K.</t>
  </si>
  <si>
    <t>de Beckker,  Kenneth</t>
  </si>
  <si>
    <t>Maes, J.</t>
  </si>
  <si>
    <t>Maes,  Johan</t>
  </si>
  <si>
    <t>2-s2.0-85067510779</t>
  </si>
  <si>
    <t>Leuven Economics of Education Research, KU Leuven, Leuven, Vlaams-Brabant, Belgium, European Commission, Brussels, Belgium</t>
  </si>
  <si>
    <t>Identifying financially illiterate groups: An international comparison</t>
  </si>
  <si>
    <t>Subotič, M.</t>
  </si>
  <si>
    <t>Subotič,  Marjana</t>
  </si>
  <si>
    <t>2-s2.0-85111839869</t>
  </si>
  <si>
    <t>The impact of information provision to parents: Experimental evidence on student outcomes</t>
  </si>
  <si>
    <t>2-s2.0-85028538621</t>
  </si>
  <si>
    <t>D'Espallier, B.</t>
  </si>
  <si>
    <t>D'Espallier,  Bert</t>
  </si>
  <si>
    <t>FAcT, KU Leuven, Leuven, Vlaams-Brabant, Belgium</t>
  </si>
  <si>
    <t>An institutional view on access to finance by Tanzanian women-owned enterprises</t>
  </si>
  <si>
    <t>KU Leuven, Leuven, Vlaams-Brabant, Belgium, United Nations University – Maastricht Economic and Social Research Institute on Innovation and Technology, Maastricht, Limburg, Netherlands</t>
  </si>
  <si>
    <t>Naegels, V.</t>
  </si>
  <si>
    <t>Naegels,  Vanessa</t>
  </si>
  <si>
    <t>2-s2.0-85108882013</t>
  </si>
  <si>
    <t>The effect of financial education on students’ consumer choices: Evidence from a randomized experiment</t>
  </si>
  <si>
    <t>Faculty of Economics and Business, KU Leuven, Leuven, Vlaams-Brabant, Belgium, European Commission, Brussels, Belgium</t>
  </si>
  <si>
    <t>2-s2.0-84924655137</t>
  </si>
  <si>
    <t>Revaluing the role of parents as financial socialization agents in youth financial literacy programs</t>
  </si>
  <si>
    <t>Holz, O.</t>
  </si>
  <si>
    <t>Holz,  Oliver</t>
  </si>
  <si>
    <t>2-s2.0-85058963368</t>
  </si>
  <si>
    <t>Leuven Economics of Education Research, KU Leuven, Leuven, Vlaams-Brabant, Belgium, Top Institute for Evidence Based Education Research, Universiteit Maastricht, Maastricht, Limburg, Netherlands</t>
  </si>
  <si>
    <t>The role of teacher professional development in financial literacy education: A systematic literature review</t>
  </si>
  <si>
    <t>2-s2.0-85067644051</t>
  </si>
  <si>
    <t>de Bock, D.</t>
  </si>
  <si>
    <t>de Bock,  Dirk</t>
  </si>
  <si>
    <t>The capabilities of secondary school teachers to provide financial education</t>
  </si>
  <si>
    <t>2-s2.0-85200865012</t>
  </si>
  <si>
    <t>Game over or continue? How gamification can improve completion rate in adaptive learning</t>
  </si>
  <si>
    <t>KU Leuven
Universiteit Hasselt</t>
  </si>
  <si>
    <t>Faculty of Economics and Business, KU Leuven, Leuven, Vlaams-Brabant, Belgium, Faculty of Business Economics, Universiteit Hasselt, Hasselt, VLI, Belgium</t>
  </si>
  <si>
    <t>Tatuev, A.A.</t>
  </si>
  <si>
    <t>Tatuev,  Arsen Azidovich</t>
  </si>
  <si>
    <t>Kabardino-Balkarian State University</t>
  </si>
  <si>
    <t>Kabardino-Balkarian State University, Nalchik, Kabardino-Balkarija, Russian Federation</t>
  </si>
  <si>
    <t>Güvenç, S.</t>
  </si>
  <si>
    <t>Güvenç,  Serhat</t>
  </si>
  <si>
    <t>Kadir Has Üniversitesi</t>
  </si>
  <si>
    <t>Department of International Relations, Kadir Has Üniversitesi, Istanbul, Turkey</t>
  </si>
  <si>
    <t>Tosun, P.</t>
  </si>
  <si>
    <t>Tosun,  Petek</t>
  </si>
  <si>
    <t>Department of Business Administration, Kadir Has Üniversitesi, Istanbul, Turkey</t>
  </si>
  <si>
    <t>Akben Selcuk, E.</t>
  </si>
  <si>
    <t>Akben Selcuk,  Elif</t>
  </si>
  <si>
    <t>Kadir Has Üniversitesi, Istanbul, Turkey</t>
  </si>
  <si>
    <t>Omara, Z.M.</t>
  </si>
  <si>
    <t>Omara,  Zakaria Mohamed</t>
  </si>
  <si>
    <t>Kafr el-Sheikh University (Assuming this is the parent university for the Faculty of Engineering located in Kafr el-Sheikh, Egypt)</t>
  </si>
  <si>
    <t>Michanical Engineering Deparment, Faculty of Engineering, Kafr el-sheikh, Kafr el-Sheikh, Egypt</t>
  </si>
  <si>
    <t>Hu, S.-K.</t>
  </si>
  <si>
    <t>Hu,  Shukung</t>
  </si>
  <si>
    <t>Kainan University</t>
  </si>
  <si>
    <t>Department of Business and Entrepreneurial Management, Kainan University Taiwan, Taoyuan, Taoyuan, Taiwan</t>
  </si>
  <si>
    <t>Manikumar, T.</t>
  </si>
  <si>
    <t>Manikumar,  T.</t>
  </si>
  <si>
    <t>Kalasalingam Academy of Research and Education</t>
  </si>
  <si>
    <t>Department of Computer Science and Engineering, Kalasalingam Academy of Research and Education, Krishnankoil, TN, India</t>
  </si>
  <si>
    <t>Mohapatra, N.</t>
  </si>
  <si>
    <t>Mohapatra,  Nargis</t>
  </si>
  <si>
    <t>Kalinga Institute of Industrial Technology</t>
  </si>
  <si>
    <t>Kalinga Institute of Industrial Technology, Bhubaneswar, Bhubaneswar, OR, India</t>
  </si>
  <si>
    <t>2-s2.0-85213125913</t>
  </si>
  <si>
    <t>Patnaik,  Anish</t>
  </si>
  <si>
    <t>The Relationship between Financial Literacy and Investment Strategies among Gig Workers</t>
  </si>
  <si>
    <t>2-s2.0-85060929608</t>
  </si>
  <si>
    <t>Singh,  Shikta</t>
  </si>
  <si>
    <t>School of Management, Kalinga Institute of Industrial Technology, Bhubaneswar, Bhubaneswar, OR, India</t>
  </si>
  <si>
    <t>Investigating the behavior of teachers towards saving and investment: Evidence from Mekele, Tigray, Ethiopia</t>
  </si>
  <si>
    <t>2-s2.0-105017441709</t>
  </si>
  <si>
    <t>Mishra,  Sumita</t>
  </si>
  <si>
    <t>Strategic decision-making model for addressing barriers in Sukanya Samriddhi Yojana inclusion: An ISM-MICMAC analytical framework</t>
  </si>
  <si>
    <t>2-s2.0-85041300992</t>
  </si>
  <si>
    <t>Samanta, S.</t>
  </si>
  <si>
    <t>Samanta,  Sasmita Rani</t>
  </si>
  <si>
    <t>Mainstreaming tribals through financial literacy – a review of literature</t>
  </si>
  <si>
    <t>Patnaik, B.C.M.</t>
  </si>
  <si>
    <t>Patnaik,  B. C.M.</t>
  </si>
  <si>
    <t>Samal, J.</t>
  </si>
  <si>
    <t>Samal,  Jayalaxmi</t>
  </si>
  <si>
    <t>School of Liberal Studies, Kalinga Institute of Industrial Technology, Bhubaneswar, Bhubaneswar, OR, India</t>
  </si>
  <si>
    <t>Satpathy, I.</t>
  </si>
  <si>
    <t>Satpathy,  Ipseeta</t>
  </si>
  <si>
    <t>2-s2.0-105001304011</t>
  </si>
  <si>
    <t>2-s2.0-85060897065</t>
  </si>
  <si>
    <t>Financial literacy lead to empowering the socio-economic condition of tribals through information technology</t>
  </si>
  <si>
    <t>2-s2.0-105019068509</t>
  </si>
  <si>
    <t>Mohanty, S.</t>
  </si>
  <si>
    <t>Mohanty,  Seba</t>
  </si>
  <si>
    <t>School of Economics and Commerce, Kalinga Institute of Industrial Technology, Bhubaneswar, Bhubaneswar, OR, India</t>
  </si>
  <si>
    <t>Financial well-being in the IT sector: investigating the role of financial behaviour and planning</t>
  </si>
  <si>
    <t>Priyadarshini, S.</t>
  </si>
  <si>
    <t>Priyadarshini,  Sugyanta</t>
  </si>
  <si>
    <t>Shekhar, S.</t>
  </si>
  <si>
    <t>Shekhar,  Sameer</t>
  </si>
  <si>
    <t>Garikapati, K.</t>
  </si>
  <si>
    <t>Garikapati,  Kyvalya</t>
  </si>
  <si>
    <t>School of Law, Kalinga Institute of Industrial Technology, Bhubaneswar, Bhubaneswar, OR, India</t>
  </si>
  <si>
    <t>2-s2.0-105009022359</t>
  </si>
  <si>
    <t>Hota, S.L.</t>
  </si>
  <si>
    <t>Hota,  Sweta Leena</t>
  </si>
  <si>
    <t>Department of Commerce, Kalinga Institute of Industrial Technology, Bhubaneswar, Bhubaneswar, OR, India</t>
  </si>
  <si>
    <t>Exploring the Nexus of Robotic Advisory, Digital Fluency, and Financial Literacy in the Future Investment Landscape - A Systematic Review</t>
  </si>
  <si>
    <t>Dulla, N.</t>
  </si>
  <si>
    <t>Dulla,  Nisrutha</t>
  </si>
  <si>
    <t>2-s2.0-85219063292</t>
  </si>
  <si>
    <t>Jena, P.</t>
  </si>
  <si>
    <t>Jena,  Pooja</t>
  </si>
  <si>
    <t>Analysing India’s Sustainable Growth from the Lens of Financial Inclusion: An Empirical Investigation in Tribal Districts of Odisha</t>
  </si>
  <si>
    <t>2-s2.0-85073342766</t>
  </si>
  <si>
    <t>Mishra,  Sasmita</t>
  </si>
  <si>
    <t>Application of CRM in offering insurance to commercial vehicle loan borrowers</t>
  </si>
  <si>
    <t>Ghadai, S.K.</t>
  </si>
  <si>
    <t>Ghadai,  Sanjaya Kumar</t>
  </si>
  <si>
    <t>Das, B.</t>
  </si>
  <si>
    <t>Das,  Biswajit</t>
  </si>
  <si>
    <t>Pattnaik, S.</t>
  </si>
  <si>
    <t>Pattnaik,  Sonali</t>
  </si>
  <si>
    <t>Mohapatra, S.</t>
  </si>
  <si>
    <t>Mohapatra,  Sonali</t>
  </si>
  <si>
    <t>Das, M.</t>
  </si>
  <si>
    <t>Das,  Mousumi</t>
  </si>
  <si>
    <t>Hagos, M.M.</t>
  </si>
  <si>
    <t>Hagos,  Mesaud Muhamed</t>
  </si>
  <si>
    <t>Kalinga Institute of Industrial Technology (BIIT)</t>
  </si>
  <si>
    <t>School of Management, Kalinga Institute of Industrial Technology, Bhubaneswar, Bhubaneswar, OR, India, Department of Accounting and Finance, Samara University, Ethiopia, Semera, Afar, Ethiopia</t>
  </si>
  <si>
    <t>2-s2.0-85185982549</t>
  </si>
  <si>
    <t>Panda, L.</t>
  </si>
  <si>
    <t>Panda,  Liji</t>
  </si>
  <si>
    <t>Kalinga Institute of Social Sciences</t>
  </si>
  <si>
    <t>Kalinga Institute of Social Sciences, Bhubaneswar, OR, India</t>
  </si>
  <si>
    <t>Financial literacy as a pathway to financial socialization: A study on the tribal women of Kandhamal district</t>
  </si>
  <si>
    <t>Panda,  Snigdharani</t>
  </si>
  <si>
    <t>Nanda, A.K.</t>
  </si>
  <si>
    <t>Nanda,  Ajaya Kumar</t>
  </si>
  <si>
    <t>Department of Accounts and Finance, Kalinga Institute of Social Sciences, Bhubaneswar, OR, India</t>
  </si>
  <si>
    <t>Khatua, P.</t>
  </si>
  <si>
    <t>Khatua,  Parikshita</t>
  </si>
  <si>
    <t>School of Tribal Resource Management, Kalinga Institute of Social Sciences, Bhubaneswar, OR, India</t>
  </si>
  <si>
    <t>Malia, A.</t>
  </si>
  <si>
    <t>Malia,  Abhiraj</t>
  </si>
  <si>
    <t>Naik, S.</t>
  </si>
  <si>
    <t>Naik,  Sumitra</t>
  </si>
  <si>
    <t>2-s2.0-85131177374</t>
  </si>
  <si>
    <t>John, B.</t>
  </si>
  <si>
    <t>John,  Byju</t>
  </si>
  <si>
    <t>Kalinga University</t>
  </si>
  <si>
    <t>Faculty of Management, Kalinga University, Naya Raipur, CG, India</t>
  </si>
  <si>
    <t>Financial literacy levels among teachers in higher learning institutions in Hyderabad</t>
  </si>
  <si>
    <t>Prasad, G.R.K.</t>
  </si>
  <si>
    <t>Prasad,  Gutti R.K.</t>
  </si>
  <si>
    <t>2-s2.0-85219023625</t>
  </si>
  <si>
    <t>Patnaik, D.</t>
  </si>
  <si>
    <t>Patnaik,  Deepti</t>
  </si>
  <si>
    <t>Kalinga University, Naya Raipur, CG, India</t>
  </si>
  <si>
    <t>Women’s Financial Literacy and Financial Inclusion Post-pandemic</t>
  </si>
  <si>
    <t>Pradhan, B.B.</t>
  </si>
  <si>
    <t>Pradhan,  Bipin Bihari</t>
  </si>
  <si>
    <t>2-s2.0-85174241400</t>
  </si>
  <si>
    <t>Gowd, M.S.</t>
  </si>
  <si>
    <t>Gowd,  Mitta Sekhara</t>
  </si>
  <si>
    <t>Kalpataru Institute of Technology</t>
  </si>
  <si>
    <t>Department of MBA, Kalpataru Institute of Technology, Tiptur, KA, India</t>
  </si>
  <si>
    <t>The Factors Influencing Investor’s Decision towards Invest in Equity Shares in Tumkur District</t>
  </si>
  <si>
    <t>Naveen Kumar, T.S.</t>
  </si>
  <si>
    <t>Naveen Kumar,  T. S.</t>
  </si>
  <si>
    <t>Amith, D.</t>
  </si>
  <si>
    <t>Amith,  Deepthi</t>
  </si>
  <si>
    <t>2-s2.0-105005280941</t>
  </si>
  <si>
    <t>Humeniuk, I.</t>
  </si>
  <si>
    <t>Humeniuk,  Iryna</t>
  </si>
  <si>
    <t>Kamianets-Podilskyi State Institute</t>
  </si>
  <si>
    <t>Educational and Rehabilitation Institution of Higher Education “Kamianets-Podilskyi State Institute”, Kamianets-Podilskyi, Ukraine</t>
  </si>
  <si>
    <t>The role of accounting in ensuring the financial stability of enterprises</t>
  </si>
  <si>
    <t>Korkushko, O.</t>
  </si>
  <si>
    <t>Korkushko,  Oleh</t>
  </si>
  <si>
    <t>Ukaidi, C.U.A.</t>
  </si>
  <si>
    <t>Ukaidi,  Chris U.A.</t>
  </si>
  <si>
    <t>Kampala International University</t>
  </si>
  <si>
    <t>College of Economics and Management, Kampala International University, Kampala, Uganda</t>
  </si>
  <si>
    <t>Goparaju, A.</t>
  </si>
  <si>
    <t>Goparaju,  Anumolu</t>
  </si>
  <si>
    <t>School of Mathematics and Computing, Kampala International University, Kampala, Uganda</t>
  </si>
  <si>
    <t>Ojima, K.</t>
  </si>
  <si>
    <t>Ojima,  Kyoko</t>
  </si>
  <si>
    <t>Kanazawa University</t>
  </si>
  <si>
    <t>Institute of Human and Social Sciences, Kanazawa University, Kanazawa, Ishikawa, Japan</t>
  </si>
  <si>
    <t>Sugimori, K.</t>
  </si>
  <si>
    <t>Sugimori,  Kimikazu</t>
  </si>
  <si>
    <t>Institute of Liberal Arts and Science, Kanazawa University, Kanazawa, Ishikawa, Japan</t>
  </si>
  <si>
    <t>Futatsugi, M.</t>
  </si>
  <si>
    <t>Futatsugi,  Megumi</t>
  </si>
  <si>
    <t>Graduate School of Natural Science and Technology, Kanazawa University, Kanazawa, Ishikawa, Japan</t>
  </si>
  <si>
    <t>Kasahara, Y.</t>
  </si>
  <si>
    <t>Kasahara,  Yoshiya</t>
  </si>
  <si>
    <t>Takata, Y.</t>
  </si>
  <si>
    <t>Takata,  Yoshihiro</t>
  </si>
  <si>
    <t>Information Media Center, Kanazawa University, Kanazawa, Ishikawa, Japan</t>
  </si>
  <si>
    <t>2-s2.0-105001521448</t>
  </si>
  <si>
    <t>Vanian, S.</t>
  </si>
  <si>
    <t>Vanian,  Shacheendran</t>
  </si>
  <si>
    <t>Kannur University</t>
  </si>
  <si>
    <t>Department of Commerce, Kannur University, Kannur, KL, India</t>
  </si>
  <si>
    <t>Charting the field: A bibliometric analysis of determinants influencing financial literacy among youth</t>
  </si>
  <si>
    <t>Mundiyath Pathiyan, H.</t>
  </si>
  <si>
    <t>Mundiyath Pathiyan,  Harsha</t>
  </si>
  <si>
    <t>Department of Management Studies, Kannur University, Kannur, KL, India</t>
  </si>
  <si>
    <t>2-s2.0-85101645489</t>
  </si>
  <si>
    <t>Ogawa, K.</t>
  </si>
  <si>
    <t>Ogawa,  Kazuhito</t>
  </si>
  <si>
    <t>Kansai University</t>
  </si>
  <si>
    <t>Faculty of Sociology, Kansai University, Suita, Osaka, Japan, Research Institute for Socionetwork Strategies, Kansai University, Suita, Osaka, Japan</t>
  </si>
  <si>
    <t>Is Financial Literacy Dangerous? Financial Literacy, Behavioral Factors, and Financial Choices of Households</t>
  </si>
  <si>
    <t>Motonishi, T.</t>
  </si>
  <si>
    <t>Motonishi,  Taizo</t>
  </si>
  <si>
    <t>Kansai University, Suita, Osaka, Japan</t>
  </si>
  <si>
    <t>2-s2.0-85175190604</t>
  </si>
  <si>
    <t>The effect of financial literacy on long-term recognition and short-term trade in mutual funds: Evidence from Japan</t>
  </si>
  <si>
    <t>Faculty of Economics, Kansai University, Suita, Osaka, Japan, Research Institute for Socionetwork Strategies, Kansai University, Suita, Osaka, Japan</t>
  </si>
  <si>
    <t>2-s2.0-85201822080</t>
  </si>
  <si>
    <t>Matsuda, A.</t>
  </si>
  <si>
    <t>Matsuda,  Ayako</t>
  </si>
  <si>
    <t>Faculty of Economics, Kansai University, Suita, Osaka, Japan</t>
  </si>
  <si>
    <t>A booster to conditional cash transfer programme: experimental evidence on financial inclusion and livelihood enhancement project</t>
  </si>
  <si>
    <t>2-s2.0-85028516966</t>
  </si>
  <si>
    <t>Schink, G.H.</t>
  </si>
  <si>
    <t>Schink,  Gregory H.</t>
  </si>
  <si>
    <t>Kansas State University</t>
  </si>
  <si>
    <t>Kansas State University, Manhattan, KS, United States</t>
  </si>
  <si>
    <t>Financial Stress, Coping Strategy, and Academic Achievement of College Students</t>
  </si>
  <si>
    <t>Tibbetts, R.H.</t>
  </si>
  <si>
    <t>Tibbetts,  Racquel Heath</t>
  </si>
  <si>
    <t>Jones, S.H.</t>
  </si>
  <si>
    <t>Jones,  Scott H.</t>
  </si>
  <si>
    <t>2-s2.0-85073964012</t>
  </si>
  <si>
    <t>McCoy, M.A.</t>
  </si>
  <si>
    <t>McCoy,  Megan Ann</t>
  </si>
  <si>
    <t>Department of Personal Financial Planning, Kansas State University, Manhattan, KS, United States</t>
  </si>
  <si>
    <t>Investigating the financial overconfidence of student-athletes</t>
  </si>
  <si>
    <t>2-s2.0-84955560011</t>
  </si>
  <si>
    <t>Seay, M.</t>
  </si>
  <si>
    <t>Seay,  Martin C.</t>
  </si>
  <si>
    <t>School of Family Studies and Human Services, Kansas State University, Manhattan, KS, United States</t>
  </si>
  <si>
    <t>Mortgage holding and financial satisfaction in retirement</t>
  </si>
  <si>
    <t>2-s2.0-84940661675</t>
  </si>
  <si>
    <t>Nelson Goff, B.N.</t>
  </si>
  <si>
    <t>Nelson Goff,  Briana S.</t>
  </si>
  <si>
    <t>Institute for the Health and Security of Military Families, Kansas State University, Manhattan, KS, United States</t>
  </si>
  <si>
    <t>Factors associated with a composite measure of financial behavior among soldiers</t>
  </si>
  <si>
    <t>2-s2.0-84904386031</t>
  </si>
  <si>
    <t>Spann, S.M.</t>
  </si>
  <si>
    <t>Spann,  Scott M.</t>
  </si>
  <si>
    <t>The impact of financial resources on soldiers' well-being</t>
  </si>
  <si>
    <t>MacDonald, M.</t>
  </si>
  <si>
    <t>MacDonald,  Maurice M.</t>
  </si>
  <si>
    <t>Mendiola, M.R.</t>
  </si>
  <si>
    <t>Mendiola,  Melanie R.</t>
  </si>
  <si>
    <t>Molloy, C.J.</t>
  </si>
  <si>
    <t>Molloy,  Callie J.</t>
  </si>
  <si>
    <t>Britt, S.L.</t>
  </si>
  <si>
    <t>Britt,  Sonya L.</t>
  </si>
  <si>
    <t>Heckman, S.J.</t>
  </si>
  <si>
    <t>Heckman,  Stuart J.</t>
  </si>
  <si>
    <t>2-s2.0-85204551517</t>
  </si>
  <si>
    <t>Zhang,  Yu</t>
  </si>
  <si>
    <t>Exploring the role of help-seeking behavior, family financial socialization, and capability on financial well-being</t>
  </si>
  <si>
    <t>2-s2.0-84955581242</t>
  </si>
  <si>
    <t>Individual and institutional factors related to low-income household saving behavior</t>
  </si>
  <si>
    <t>2-s2.0-84955587267</t>
  </si>
  <si>
    <t>Tibbetts, R.</t>
  </si>
  <si>
    <t>Financial stress and financial counseling: Helping college students</t>
  </si>
  <si>
    <t>Stutz, K.</t>
  </si>
  <si>
    <t>Stutz,  Kristen</t>
  </si>
  <si>
    <t>2-s2.0-84916880674</t>
  </si>
  <si>
    <t>Financial stress, self-efficacy, and financial help-seeking behavior of college students</t>
  </si>
  <si>
    <t>Fernatt, F.</t>
  </si>
  <si>
    <t>Fernatt,  Fred R.</t>
  </si>
  <si>
    <t>Canale, A.</t>
  </si>
  <si>
    <t>Canale,  Anthony</t>
  </si>
  <si>
    <t>Kaus, J.</t>
  </si>
  <si>
    <t>Kaus,  Jodi</t>
  </si>
  <si>
    <t>Russi, R.</t>
  </si>
  <si>
    <t>Russi,  Ricardo</t>
  </si>
  <si>
    <t>Stueve, C.</t>
  </si>
  <si>
    <t>Stueve,  Cherie</t>
  </si>
  <si>
    <t>2-s2.0-84936986366</t>
  </si>
  <si>
    <t>Seay, M.C.</t>
  </si>
  <si>
    <t>Bounded Rationality and Use of Alternative Financial Services</t>
  </si>
  <si>
    <t>Nelson Goff, B.S.N.</t>
  </si>
  <si>
    <t>Kiss, D.E.</t>
  </si>
  <si>
    <t>Kiss,  D. Elizabeth</t>
  </si>
  <si>
    <t>College of Health and Human Sciences, Kansas State University, Manhattan, KS, United States</t>
  </si>
  <si>
    <t>Lawson, D.</t>
  </si>
  <si>
    <t>Lawson,  Derek R.</t>
  </si>
  <si>
    <t>2-s2.0-85120402839</t>
  </si>
  <si>
    <t>Young adults' financial advice-seeking behavior: The roles of parental financial socialization</t>
  </si>
  <si>
    <t>Thompson, C.</t>
  </si>
  <si>
    <t>Thompson,  Cametra</t>
  </si>
  <si>
    <t>2-s2.0-105002595459</t>
  </si>
  <si>
    <t>Poverty and mortgage delinquency: unpacking the mediating role of financial overconfidence</t>
  </si>
  <si>
    <t>2-s2.0-85097505220</t>
  </si>
  <si>
    <t>Use of Visualization Tools to Improve Financial Knowledge: An Experimental Approach</t>
  </si>
  <si>
    <t>Kothakota, M.G.</t>
  </si>
  <si>
    <t>Ouyang, C.</t>
  </si>
  <si>
    <t>Ouyang,  Congrong</t>
  </si>
  <si>
    <t>Robb, C.A.</t>
  </si>
  <si>
    <t>Robb,  Cliff A.</t>
  </si>
  <si>
    <t>2-s2.0-84899572761</t>
  </si>
  <si>
    <t>Financial Literacy and Emergency Saving</t>
  </si>
  <si>
    <t>2-s2.0-105022189086</t>
  </si>
  <si>
    <t>Informed Investment Decisions: The Role of Fundamental and Investment-Specific Financial Knowledge on Investors’ Information Source Choice</t>
  </si>
  <si>
    <t>2-s2.0-85103314486</t>
  </si>
  <si>
    <t>“Save, Even If It’s a Penny”: Transnational Financial Socialization of Black Immigrant Women</t>
  </si>
  <si>
    <t>2-s2.0-84930710846</t>
  </si>
  <si>
    <t>The wealthy: A financial psychological profile</t>
  </si>
  <si>
    <t>2-s2.0-85078513532</t>
  </si>
  <si>
    <t>Britt-Lutter, S.</t>
  </si>
  <si>
    <t>Britt-Lutter,  Sonya L.</t>
  </si>
  <si>
    <t>The financial life of aspiring veterinarians</t>
  </si>
  <si>
    <t>2-s2.0-85075240839</t>
  </si>
  <si>
    <t>Financial Satisfaction and Homeownership</t>
  </si>
  <si>
    <t>2-s2.0-85147374387</t>
  </si>
  <si>
    <t>Consumer Experience of Mistreatment and Fraud in Financial Services: Implications from an Integrative Consumer Vulnerability Framework</t>
  </si>
  <si>
    <t>Klontz, B.T.</t>
  </si>
  <si>
    <t>Klontz,  Bradley T.</t>
  </si>
  <si>
    <t>Li, W.-D.</t>
  </si>
  <si>
    <t>Li,  Wen Dong</t>
  </si>
  <si>
    <t>Department of Psychological Sciences, Kansas State University, Manhattan, KS, United States</t>
  </si>
  <si>
    <t>Grable, J.E.</t>
  </si>
  <si>
    <t>Grable,  John E.</t>
  </si>
  <si>
    <t>2-s2.0-85107291594</t>
  </si>
  <si>
    <t>Lim, H.N.</t>
  </si>
  <si>
    <t>Factors Associated With the Ownership of Individual Retirement Accounts (IRAs): Applying the Theory of Planned Behavior</t>
  </si>
  <si>
    <t>2-s2.0-85005626122</t>
  </si>
  <si>
    <t>Andrus, D.M.</t>
  </si>
  <si>
    <t>Andrus,  David M.</t>
  </si>
  <si>
    <t>Department of Marketing, Kansas State University, Manhattan, KS, United States</t>
  </si>
  <si>
    <t>The effects of demographic characteristics on consumer information periodical readership and financial knowledge</t>
  </si>
  <si>
    <t>Joseph, M.</t>
  </si>
  <si>
    <t>Joseph,  Mindy</t>
  </si>
  <si>
    <t>2-s2.0-3543004141</t>
  </si>
  <si>
    <t>An exploratory framework of the determinants of financial satisfaction</t>
  </si>
  <si>
    <t>2-s2.0-85064440269</t>
  </si>
  <si>
    <t>Lurtz, M.</t>
  </si>
  <si>
    <t>Lurtz,  Meghaan R.</t>
  </si>
  <si>
    <t>Financial literacy education in a work release program for an incarcerated sample</t>
  </si>
  <si>
    <t>2-s2.0-85067045130</t>
  </si>
  <si>
    <t>Archuleta, K.</t>
  </si>
  <si>
    <t>Archuleta,  Kristy L.</t>
  </si>
  <si>
    <t>After Release: A Qualitative Investigation into the Financial Lives of Previously Incarcerated Individuals</t>
  </si>
  <si>
    <t>2-s2.0-105011659915</t>
  </si>
  <si>
    <t>Department of Financial Planning, Kansas State University, Manhattan, KS, United States</t>
  </si>
  <si>
    <t>Socially Responsible Investing: Is Social Media an Influencer?</t>
  </si>
  <si>
    <t>Clady, J.</t>
  </si>
  <si>
    <t>2-s2.0-85126679161</t>
  </si>
  <si>
    <t>Sholin, T.L.</t>
  </si>
  <si>
    <t>Sholin,  Travis L.</t>
  </si>
  <si>
    <t>The Money Scripts Related to the Use and Trust of Investment Advice</t>
  </si>
  <si>
    <t>2-s2.0-18244392477</t>
  </si>
  <si>
    <t>Improving employee productivity: The role of financial counseling and education</t>
  </si>
  <si>
    <t>2-s2.0-85133806529</t>
  </si>
  <si>
    <t>Walsh, B.</t>
  </si>
  <si>
    <t>Walsh,  Brian</t>
  </si>
  <si>
    <t>Millennials' adoption of personal financial management (PFM) technology and financial behavior</t>
  </si>
  <si>
    <t>2-s2.0-34547318641</t>
  </si>
  <si>
    <t>College of Human Ecology, Kansas State University, Manhattan, KS, United States</t>
  </si>
  <si>
    <t>Environmental and biopsychosocial factors associated with financial risk tolerance</t>
  </si>
  <si>
    <t>2-s2.0-85116682104</t>
  </si>
  <si>
    <t>Financial attributes, financial behaviors, financial-advisor-use beliefs, and investing characteristics associated with having used a robo-advisor</t>
  </si>
  <si>
    <t>2-s2.0-85075218611</t>
  </si>
  <si>
    <t>Parental Financial Socialization: Is Too Much Help Leading to Debt Ignorance among College Students?</t>
  </si>
  <si>
    <t>2-s2.0-85218887954</t>
  </si>
  <si>
    <t>Cryptocurrency Investments: The Role of Advisory Sources, Investor Confidence, and Risk Perception in Shaping Behaviors and Intentions</t>
  </si>
  <si>
    <t>Mielitz, K.</t>
  </si>
  <si>
    <t>Mielitz,  Katherine S.</t>
  </si>
  <si>
    <t>2-s2.0-85073745789</t>
  </si>
  <si>
    <t>Sources of information and portfolio allocation</t>
  </si>
  <si>
    <t>2-s2.0-85151982967</t>
  </si>
  <si>
    <t>Financial literacy and naming a “trusted contact” for U.S. brokerage accounts</t>
  </si>
  <si>
    <t>2-s2.0-84957781959</t>
  </si>
  <si>
    <t>Hilgert, M.A.</t>
  </si>
  <si>
    <t>Hilgert,  Marianne A.</t>
  </si>
  <si>
    <t>Division of Consumer and Community Affairs, Federal Reserve System, Washington, D.C., DC, United States, School of Family Studies and Human Services, Kansas State University, Manhattan, KS, United States</t>
  </si>
  <si>
    <t>Financial education and community economic development</t>
  </si>
  <si>
    <t>Heckman, S.</t>
  </si>
  <si>
    <t>2-s2.0-85191798129</t>
  </si>
  <si>
    <t>Exploring the relationship between investors' financial literacy and advisor use with securities-based loans</t>
  </si>
  <si>
    <t>2-s2.0-105005486913</t>
  </si>
  <si>
    <t>Understanding retirement awareness in US adolescents through financial education and financial concerns</t>
  </si>
  <si>
    <t>2-s2.0-0034373966</t>
  </si>
  <si>
    <t>Financial Risk Tolerance and Additional Factors that Affect Risk Taking in Everyday Money Matters</t>
  </si>
  <si>
    <t>Mc Coy, M.</t>
  </si>
  <si>
    <t>Mc Coy,  Megan</t>
  </si>
  <si>
    <t>DeVille, J.</t>
  </si>
  <si>
    <t>DeVille,  Joanne</t>
  </si>
  <si>
    <t>2-s2.0-85034264222</t>
  </si>
  <si>
    <t>School of Family Studies and Human Services, Kansas State University, Manhattan, KS, United States, School of Business at IU Kokomo, Kokomo, IN, United States</t>
  </si>
  <si>
    <t>Financial literacy and the use of interest-only mortgages</t>
  </si>
  <si>
    <t>Lec, V.C.</t>
  </si>
  <si>
    <t>Lec,  Vincent C.</t>
  </si>
  <si>
    <t>Lawson, D.R.</t>
  </si>
  <si>
    <t>2-s2.0-105003984815</t>
  </si>
  <si>
    <t>Lininger, F.R.</t>
  </si>
  <si>
    <t>Lininger,  Favian Ray</t>
  </si>
  <si>
    <t>Emerging adults' financial skills</t>
  </si>
  <si>
    <t>McCoy, M.</t>
  </si>
  <si>
    <t>2-s2.0-85055287444</t>
  </si>
  <si>
    <t>Financial Knowledge and Short-Term and Long-Term Financial Behaviors of Millennials in the United States</t>
  </si>
  <si>
    <t>Rollins-Koons, A.</t>
  </si>
  <si>
    <t>Rollins-Koons,  Ashlyn</t>
  </si>
  <si>
    <t>2-s2.0-85196505795</t>
  </si>
  <si>
    <t>The nexus of financial education, literacy and mobile fintech: unraveling pathways to financial well-being</t>
  </si>
  <si>
    <t>2-s2.0-85209897888</t>
  </si>
  <si>
    <t>Desirable Family Financial Behaviors: An Examination of the Role of Family Structure in the United States</t>
  </si>
  <si>
    <t>Hanna, S.</t>
  </si>
  <si>
    <t>Hanna,  Sherman D.</t>
  </si>
  <si>
    <t>Department of Economics, Kansas State University, Manhattan, KS, United States</t>
  </si>
  <si>
    <t>2-s2.0-76349092509</t>
  </si>
  <si>
    <t>Employee education and the likelihood of having a retirement savings program</t>
  </si>
  <si>
    <t>Park, J.-Y.</t>
  </si>
  <si>
    <t>2-s2.0-105004278953</t>
  </si>
  <si>
    <t>Sun, J.K.</t>
  </si>
  <si>
    <t>Sun,  Jessica K.</t>
  </si>
  <si>
    <t>Kansas YLink Program (NA)</t>
  </si>
  <si>
    <t>Kansas YLink Program at Blue Valley, Overland Park, KS, United States</t>
  </si>
  <si>
    <t>Powering innovation through sustainability: exploring the effects of firm ESG performance on innovation volume and value</t>
  </si>
  <si>
    <t>Huang, Y.-J.</t>
  </si>
  <si>
    <t>Huang,  Yuju</t>
  </si>
  <si>
    <t>Kaohsiung Medical University</t>
  </si>
  <si>
    <t>Social Worker and Adjunct Assistant Researcher Fellow at, Kaohsiung Medical University Chung-Ho Memorial Hospital, Kaohsiung, Taiwan</t>
  </si>
  <si>
    <t>2-s2.0-105003990626</t>
  </si>
  <si>
    <t>Hales, E.</t>
  </si>
  <si>
    <t>Hales,  Emily</t>
  </si>
  <si>
    <t>Kaplan (official name not provided in text)</t>
  </si>
  <si>
    <t>Kaplan North America, Kaplan, United States</t>
  </si>
  <si>
    <t>College and student loans in emerging adulthood</t>
  </si>
  <si>
    <t>Khan, M.Z.</t>
  </si>
  <si>
    <t>Khan,  Muhammad Zafar</t>
  </si>
  <si>
    <t>Karakoram International University</t>
  </si>
  <si>
    <t>Department of Forestry, Karakoram International University, Gilgit, Pakistan</t>
  </si>
  <si>
    <t>Ali, A.</t>
  </si>
  <si>
    <t>Ali,  Amjad</t>
  </si>
  <si>
    <t>Department of Development Studies, Karakoram International University, Gilgit, Pakistan</t>
  </si>
  <si>
    <t>2-s2.0-85179135081</t>
  </si>
  <si>
    <t>Karagöz, H.</t>
  </si>
  <si>
    <t>Karagöz,  Huseyin</t>
  </si>
  <si>
    <t>Karamanoğlu Mehmetbey Üniversitesi</t>
  </si>
  <si>
    <t>Department of Banking and Insurance, Karamanoğlu Mehmetbey Üniversitesi, Karaman, Karaman, Turkey</t>
  </si>
  <si>
    <t>Digital Addiction and Financial Literacy: A Study on University Students</t>
  </si>
  <si>
    <t>2-s2.0-105015063591</t>
  </si>
  <si>
    <t>Ergun, H.</t>
  </si>
  <si>
    <t>Ergun,  Hüseyin</t>
  </si>
  <si>
    <t>Karatay Üniversitesi</t>
  </si>
  <si>
    <t>Karatay Üniversitesi, Konya, Turkey</t>
  </si>
  <si>
    <t>Strategic Solutions for Women’s Empowerment through Islamic Social Finance in Light of Maqāṣid Syarī’ah: A Delphi-ANP Approach</t>
  </si>
  <si>
    <t>2-s2.0-85062485697</t>
  </si>
  <si>
    <t>Jung, D.</t>
  </si>
  <si>
    <t>Jung,  Dominik</t>
  </si>
  <si>
    <t>Karlsruher Institut für Technologie</t>
  </si>
  <si>
    <t>Karlsruher Institut für Technologie, Karlsruhe, Baden-Wurttemberg, Germany</t>
  </si>
  <si>
    <t>Robo-advisors and financial decision inertia: How choice architecture helps to reduce inertia in financial planning tools</t>
  </si>
  <si>
    <t>Weinhardt, C.</t>
  </si>
  <si>
    <t>Weinhardt,  Christof</t>
  </si>
  <si>
    <t>2-s2.0-85074258088</t>
  </si>
  <si>
    <t>Hoffmann, G.</t>
  </si>
  <si>
    <t>Hoffmann,  Greta</t>
  </si>
  <si>
    <t>Karlsruher Institut für Technologie (KIT)</t>
  </si>
  <si>
    <t>Information and Market Engineering, Karlsruher Institut für Technologie, Karlsruhe, Baden-Wurttemberg, Germany</t>
  </si>
  <si>
    <t>Exploring game design for the financial education of millenials</t>
  </si>
  <si>
    <t>2-s2.0-85109092820</t>
  </si>
  <si>
    <t>Björklund, M.</t>
  </si>
  <si>
    <t>Björklund,  Mattias</t>
  </si>
  <si>
    <t>Karlstads Universitet</t>
  </si>
  <si>
    <t>Karlstads Universitet, Karlstad, Värmland, Sweden</t>
  </si>
  <si>
    <t>Inviting students to independent judgement: Teaching financial literacy as citizenship education</t>
  </si>
  <si>
    <t>2-s2.0-85096063860</t>
  </si>
  <si>
    <t>Financial literacy as citizenship education – a viable prospect?</t>
  </si>
  <si>
    <t>Jadi, R.</t>
  </si>
  <si>
    <t>Jadi,  Ravi</t>
  </si>
  <si>
    <t>Karnataka State Rural Development and Panchayat Raj University</t>
  </si>
  <si>
    <t>Department of Geoinformatics, Karnataka State Rural Development and Panchayat Raj University, Gadag, India</t>
  </si>
  <si>
    <t>Kodli, M.</t>
  </si>
  <si>
    <t>Kodli,  Mahantesh</t>
  </si>
  <si>
    <t>2-s2.0-105016154609</t>
  </si>
  <si>
    <t>Trivady, A.</t>
  </si>
  <si>
    <t>Trivady,  Ananya</t>
  </si>
  <si>
    <t>Karnavati University</t>
  </si>
  <si>
    <t>Unitedworld Institute of Design, Karnavati University, Gandhinagar, GJ, India</t>
  </si>
  <si>
    <t>Money Matters: Addressing the Challenges Related to Financial Literacy Among College Students in Ahmedabad</t>
  </si>
  <si>
    <t>Pai, S.</t>
  </si>
  <si>
    <t>Pai,  Sanket</t>
  </si>
  <si>
    <t>2-s2.0-105016211163</t>
  </si>
  <si>
    <t>Soman, A.</t>
  </si>
  <si>
    <t>Soman,  Arun</t>
  </si>
  <si>
    <t>Department of Industrial Design, Karnavati University, Gandhinagar, GJ, India</t>
  </si>
  <si>
    <t>Empowering Young Minds: Engaging Financial Education Through Interactive Games for Indian Schools</t>
  </si>
  <si>
    <t>Shah, N.</t>
  </si>
  <si>
    <t>Shah,  Neer</t>
  </si>
  <si>
    <t>Singh,  Diksha</t>
  </si>
  <si>
    <t>Waghode, S.</t>
  </si>
  <si>
    <t>Waghode,  Sakshi</t>
  </si>
  <si>
    <t>Dhiman, B.</t>
  </si>
  <si>
    <t>Dhiman,  Brajesh</t>
  </si>
  <si>
    <t>2-s2.0-105002540540</t>
  </si>
  <si>
    <t>Narmadha, R.</t>
  </si>
  <si>
    <t>Narmadha,  R.</t>
  </si>
  <si>
    <t>Karpagam Academy of Higher Education</t>
  </si>
  <si>
    <t>Karpagam Academy of Higher Education, Coimbatore, TN, India</t>
  </si>
  <si>
    <t>Financial inclusion of Pradhan Mantri Jan Dhan Yojana scheme in Dharapuram</t>
  </si>
  <si>
    <t>Mathan Kumar, V.</t>
  </si>
  <si>
    <t>Mathan Kumar,  V.</t>
  </si>
  <si>
    <t>2-s2.0-85108026353</t>
  </si>
  <si>
    <t>Sibi, M.S.</t>
  </si>
  <si>
    <t>Sibi,  M. S.</t>
  </si>
  <si>
    <t>Intelligent Statistical Modeling and Approaches of Financial Literacy</t>
  </si>
  <si>
    <t>Naveena, R.</t>
  </si>
  <si>
    <t>Naveena,  R.</t>
  </si>
  <si>
    <t>2-s2.0-105021523442</t>
  </si>
  <si>
    <t>Himakumari, V.</t>
  </si>
  <si>
    <t>Himakumari,  V.</t>
  </si>
  <si>
    <t>Karunya Institute of Technology and Sciences</t>
  </si>
  <si>
    <t>Karunya Institute of Technology and Sciences, Coimbatore, TN, India</t>
  </si>
  <si>
    <t>Perceived Benefits And Challenges Of Sustainable Finance Adoption: A Study Of Msmes In Chennai</t>
  </si>
  <si>
    <t>2-s2.0-105017871805</t>
  </si>
  <si>
    <t>Priya, K.L.</t>
  </si>
  <si>
    <t>Priya,  K. Lakshmi</t>
  </si>
  <si>
    <t>WOMEN FINTECH ADOPTION-A BASE TAM FRAMEWORK</t>
  </si>
  <si>
    <t>Aswathy, K.M.</t>
  </si>
  <si>
    <t>Aswathy,  K. M.</t>
  </si>
  <si>
    <t>Rani, K.M.</t>
  </si>
  <si>
    <t>Rani,  K. Martina</t>
  </si>
  <si>
    <t>2-s2.0-85102746723</t>
  </si>
  <si>
    <t>Leartlam, C.</t>
  </si>
  <si>
    <t>Leartlam,  Chaniporn</t>
  </si>
  <si>
    <t>Kasetsart University</t>
  </si>
  <si>
    <t>Department of Agricultural and Resource Economics, Kasetsart University, Bangkok, Thailand</t>
  </si>
  <si>
    <t>Investment of rice farming households in Thailand and Vietnam</t>
  </si>
  <si>
    <t>2-s2.0-84864742988</t>
  </si>
  <si>
    <t>Unjan, P.</t>
  </si>
  <si>
    <t>Unjan,  Puwana</t>
  </si>
  <si>
    <t>Doctoral Program in Human and Community Resource Development, Kasetsart University, Kamphaeng Saen Campus, Kamphaeng Saen, Nakhon Pathom, Thailand</t>
  </si>
  <si>
    <t>Factors and conditions influencing saving behaviors of college students: A case study of Suan Dusit Rajabhat University</t>
  </si>
  <si>
    <t>2-s2.0-85204725854</t>
  </si>
  <si>
    <t>Cheewakoset, R.</t>
  </si>
  <si>
    <t>Cheewakoset,  Ruksakul</t>
  </si>
  <si>
    <t>Faculty of Management Sciences, Kasetsart University, Bangkok, Thailand</t>
  </si>
  <si>
    <t>FINANCIAL SKILLS, ENTREPRENEURIAL QUALITIES, AND LEADERSHIP QUALITIES THAT INFLUENCE THE PREPARATORY BEHAVIOURS FOR BUSINESS COMPETITION OF UNDERGRADUATE STUDENTS IN THAILAND</t>
  </si>
  <si>
    <t>Woraurai, N.</t>
  </si>
  <si>
    <t>Woraurai,  Natagon</t>
  </si>
  <si>
    <t>Praneetvatakul, S.</t>
  </si>
  <si>
    <t>Praneetvatakul,  Suwanna</t>
  </si>
  <si>
    <t>2-s2.0-85167660717</t>
  </si>
  <si>
    <t>Wiboonsin, K.</t>
  </si>
  <si>
    <t>Wiboonsin,  Kittiphan</t>
  </si>
  <si>
    <t>Kasetsart University, Bangkok, Thailand</t>
  </si>
  <si>
    <t>How can we transform content into game mechanics? Designing and developing financial literacy games</t>
  </si>
  <si>
    <t>Bunyasiri, I.</t>
  </si>
  <si>
    <t>Bunyasiri,  ISriya Nitithanprapas</t>
  </si>
  <si>
    <t>Buayeam, P.</t>
  </si>
  <si>
    <t>Buayeam,  Phitcha</t>
  </si>
  <si>
    <t>Wongthai, S.</t>
  </si>
  <si>
    <t>Wongthai,  Salina</t>
  </si>
  <si>
    <t>Phiphatpawan, B.</t>
  </si>
  <si>
    <t>Phiphatpawan,  Benyapa</t>
  </si>
  <si>
    <t>Chuntra, C.</t>
  </si>
  <si>
    <t>Chuntra,  Chanon</t>
  </si>
  <si>
    <t>2-s2.0-85192206801</t>
  </si>
  <si>
    <t>Luong, T.T.H.</t>
  </si>
  <si>
    <t>Luong,  Thi Thuy Huong</t>
  </si>
  <si>
    <t>Faculty of Economics, Kasetsart University, Bangkok, Thailand</t>
  </si>
  <si>
    <t>The Determinants of Financial Literacy in the Southeast of Vietnam</t>
  </si>
  <si>
    <t>2-s2.0-86000530963</t>
  </si>
  <si>
    <t>Lhaopadchan, S.</t>
  </si>
  <si>
    <t>Lhaopadchan,  Suntharee</t>
  </si>
  <si>
    <t>The important role of intention and financial literacy in pension plan members’ retirement savings behaviors during COVID-19</t>
  </si>
  <si>
    <t>Intaravorraphat, P.</t>
  </si>
  <si>
    <t>Intaravorraphat,  Phonphat</t>
  </si>
  <si>
    <t>2-s2.0-105005112535</t>
  </si>
  <si>
    <t>Kungwansith, P.</t>
  </si>
  <si>
    <t>Kungwansith,  Piyatida</t>
  </si>
  <si>
    <t>Policy Shaping and Capacity Building for Sustainable Community-Based Tourism in Thailand’s Eastern Economic Corridor</t>
  </si>
  <si>
    <t>Kasemsukpipat, W.</t>
  </si>
  <si>
    <t>Kasemsukpipat,  Wandee</t>
  </si>
  <si>
    <t>Somchaipeng, T.</t>
  </si>
  <si>
    <t>Somchaipeng,  Tongta</t>
  </si>
  <si>
    <t>Vorasubin, P.</t>
  </si>
  <si>
    <t>Vorasubin,  Piyanut</t>
  </si>
  <si>
    <t>Department of Civil Engineering, Kasetsart University, Bangkok, Thailand</t>
  </si>
  <si>
    <t>2-s2.0-85208188020</t>
  </si>
  <si>
    <t>Pichainarongk, S.</t>
  </si>
  <si>
    <t>Pichainarongk,  Siriluk</t>
  </si>
  <si>
    <t>Assessment of Quality of Life and Work Motivation Among the Aging Workforce in Suphan Buri, Thailand</t>
  </si>
  <si>
    <t>2-s2.0-85125133927</t>
  </si>
  <si>
    <t>Mattayaphutron, S.</t>
  </si>
  <si>
    <t>Mattayaphutron,  Suchira</t>
  </si>
  <si>
    <t>Department of Agricultural Extension and Communication, Kasetsart University, Kamphaeng Saen Campus, Kamphaeng Saen, Nakhon Pathom, Thailand</t>
  </si>
  <si>
    <t>Factors Influencing the Behavioural Intention to Use Cryptocurrency in Emerging Economies During the COVID-19 Pandemic: Based on Technology Acceptance Model 3, Perceived Risk, and Financial Literacy</t>
  </si>
  <si>
    <t>2-s2.0-85141159066</t>
  </si>
  <si>
    <t>Wealth Creation: Serious Game Development to Improve Financial Literacy for High School Students</t>
  </si>
  <si>
    <t>Lee-Anant, C.</t>
  </si>
  <si>
    <t>Lee-Anant,  Chayapoj</t>
  </si>
  <si>
    <t>Faculty of Humanities, Kasetsart University, Bangkok, Thailand</t>
  </si>
  <si>
    <t>Kanloung, T.</t>
  </si>
  <si>
    <t>Kanloung,  Thiamphop</t>
  </si>
  <si>
    <t>2-s2.0-105020408844</t>
  </si>
  <si>
    <t>Thanaawathphuvaphan, T.</t>
  </si>
  <si>
    <t>Thanaawathphuvaphan,  Theerananda</t>
  </si>
  <si>
    <t>Department of Computational Science and Digital Technology, Kasetsart University, Kamphaeng Saen Campus, Kamphaeng Saen, Nakhon Pathom, Thailand</t>
  </si>
  <si>
    <t>Exploring the Financial Behaviors and Barriers of Low-Wage Workers in Thailand: Implications for E-Banking Application Design</t>
  </si>
  <si>
    <t>2-s2.0-105000788802</t>
  </si>
  <si>
    <t>Winson, K.</t>
  </si>
  <si>
    <t>Winson,  Kavin</t>
  </si>
  <si>
    <t>Kasikorn Business-Technology Group (NA for missing university name)</t>
  </si>
  <si>
    <t>Kasikorn Business-Technology Group, Nontaburi, Thailand</t>
  </si>
  <si>
    <t>Effects of Proactive Interaction and Instructor Choice in AI-Generated Virtual Instructors for Financial Education</t>
  </si>
  <si>
    <t>Lapapirojn, A.</t>
  </si>
  <si>
    <t>Lapapirojn,  Auttasak</t>
  </si>
  <si>
    <t>Ouppaphan, P.</t>
  </si>
  <si>
    <t>Ouppaphan,  Pichayoot</t>
  </si>
  <si>
    <t>Lertsutthiwong, M.</t>
  </si>
  <si>
    <t>Lertsutthiwong,  Monchai</t>
  </si>
  <si>
    <t>2-s2.0-85096938049</t>
  </si>
  <si>
    <t>Karki, D.</t>
  </si>
  <si>
    <t>Karki,  Dipesh</t>
  </si>
  <si>
    <t>Kathmandu University</t>
  </si>
  <si>
    <t>Kathmandu University, Dhulikhel, Nepal</t>
  </si>
  <si>
    <t>Investigation of Factors Influencing Risk Tolerance among Investors using Ordinal Logistic Regression: A case from Nepal.</t>
  </si>
  <si>
    <t>Catrysse, J.</t>
  </si>
  <si>
    <t>Catrysse,  Johan A.</t>
  </si>
  <si>
    <t>Katholieke Hogeschool Brugge-Oostende</t>
  </si>
  <si>
    <t>Laboratory for EMC, Katholieke Hogeschool Brugge-Oostende, Brugge, VWV, Belgium</t>
  </si>
  <si>
    <t>2-s2.0-0037353699</t>
  </si>
  <si>
    <t>The EM-clamp as economically feasible tool for susceptibility analysis</t>
  </si>
  <si>
    <t>2-s2.0-85194167121</t>
  </si>
  <si>
    <t>Borsuk, M.</t>
  </si>
  <si>
    <t>Borsuk,  Maria</t>
  </si>
  <si>
    <t>Katolicki Uniwersytet Lubelski Jana Pawła II</t>
  </si>
  <si>
    <t>Katolicki Uniwersytet Lubelski Jana Pawła II, Lublin, LU, Poland</t>
  </si>
  <si>
    <t>Extreme homes, extreme consumption? The American Dream in Extreme Makeover: Home Edition</t>
  </si>
  <si>
    <t>2-s2.0-84926674938</t>
  </si>
  <si>
    <t>Olson, J.E.</t>
  </si>
  <si>
    <t>Olson,  Josephine E.</t>
  </si>
  <si>
    <t>Katz Graduate School of Business (Main University Name cannot be determined from the given text as it's a school or college within another institution. However, it belongs to the University of Pittsburgh.)</t>
  </si>
  <si>
    <t>Joseph M. Katz Graduate School of Business, Pittsburgh, PA, United States</t>
  </si>
  <si>
    <t>Choice of retirement funds in Chile: Are Chilean women more risk averse than men?</t>
  </si>
  <si>
    <t>2-s2.0-85210103740</t>
  </si>
  <si>
    <t>Varaniute, V.</t>
  </si>
  <si>
    <t>Varaniute,  Viktorija</t>
  </si>
  <si>
    <t>Kaunas University of Technology</t>
  </si>
  <si>
    <t>School of Economics and Business, Kaunas University of Technology, Kaunas, Kaunas, Lithuania</t>
  </si>
  <si>
    <t>Impact of organisational capabilities on the implementation of circularity-oriented activities</t>
  </si>
  <si>
    <t>Dagilienė, L.</t>
  </si>
  <si>
    <t>Dagilienė,  Lina</t>
  </si>
  <si>
    <t>2-s2.0-85216077347</t>
  </si>
  <si>
    <t>Pranckutė, A.</t>
  </si>
  <si>
    <t>Pranckutė,  Aistė</t>
  </si>
  <si>
    <t>Kaunas University of Technology, Kaunas, Kaunas, Lithuania</t>
  </si>
  <si>
    <t>Competences of Librarians in Performing Different Roles in Citizen Science Projects</t>
  </si>
  <si>
    <t>Tautkevičienė, G.</t>
  </si>
  <si>
    <t>Tautkevičienė,  Gintarė</t>
  </si>
  <si>
    <t>Šutien, K.</t>
  </si>
  <si>
    <t>Šutien,  Kristina</t>
  </si>
  <si>
    <t>Faculty of Mathematics and Natural Sciences, Kaunas University of Technology, Kaunas, Kaunas, Lithuania</t>
  </si>
  <si>
    <t>2-s2.0-85171146475</t>
  </si>
  <si>
    <t>Jurkševičiūtė, G.</t>
  </si>
  <si>
    <t>Jurkševičiūtė,  Gintarė</t>
  </si>
  <si>
    <t>Kauno Kolegija</t>
  </si>
  <si>
    <t>Department of Informatics, Kauno kolegija, Kaunas, Kaunas, Lithuania</t>
  </si>
  <si>
    <t>Students' Financial Literacy Knowledge Research: The Case of Kauno Kolegija Higher Education Institution</t>
  </si>
  <si>
    <t>Morkuniene, V.</t>
  </si>
  <si>
    <t>Morkuniene,  Vilma</t>
  </si>
  <si>
    <t>Department of Business, Kauno kolegija, Kaunas, Kaunas, Lithuania</t>
  </si>
  <si>
    <t>Danielytė, J.</t>
  </si>
  <si>
    <t>Danielytė,  Jovita</t>
  </si>
  <si>
    <t>Žvironienė, A.</t>
  </si>
  <si>
    <t>Žvironienė,  Aušra</t>
  </si>
  <si>
    <t>Bayakhmetova, B.</t>
  </si>
  <si>
    <t>Bayakhmetova,  Leila</t>
  </si>
  <si>
    <t>Kazakh University of Transport Communications</t>
  </si>
  <si>
    <t>Kazakh University of Transport Communications, Almaty, Kazakhstan</t>
  </si>
  <si>
    <t>Bayakhmetova, L.</t>
  </si>
  <si>
    <t>Bayakhmetova,  Lyazzat</t>
  </si>
  <si>
    <t>2-s2.0-105013369234</t>
  </si>
  <si>
    <t>Altybayeva, N.</t>
  </si>
  <si>
    <t>Altybayeva,  Nuriman</t>
  </si>
  <si>
    <t>Kazakh-British Technical University</t>
  </si>
  <si>
    <t>School of Information Technology and Engineering, Kazakh-British Technical University, Almaty, Kazakhstan</t>
  </si>
  <si>
    <t>ICAIMT - AI Assistant for Wealth Management «ECO InvestMind AI»</t>
  </si>
  <si>
    <t>Sapar, O.</t>
  </si>
  <si>
    <t>Sapar,  Oralbek</t>
  </si>
  <si>
    <t>Akzhalova, A.</t>
  </si>
  <si>
    <t>Akzhalova,  Assel Zh</t>
  </si>
  <si>
    <t>Toimbekov, A.</t>
  </si>
  <si>
    <t>Toimbekov,  Arslan</t>
  </si>
  <si>
    <t>2-s2.0-85014505449</t>
  </si>
  <si>
    <t>Duvalova, Y.I.</t>
  </si>
  <si>
    <t>Duvalova,  Y. I.</t>
  </si>
  <si>
    <t>Kazan Federal University</t>
  </si>
  <si>
    <t>Kazan Federal University, Kazan, Tatarstan Republic, Russian Federation</t>
  </si>
  <si>
    <t>Development of internet banking on banking services market</t>
  </si>
  <si>
    <t>Duvalova, E.P.</t>
  </si>
  <si>
    <t>Duvalova,  Elvira Petrovna</t>
  </si>
  <si>
    <t>Andreeva, O.V.</t>
  </si>
  <si>
    <t>Andreeva,  Olga V.</t>
  </si>
  <si>
    <t>2-s2.0-85003550862</t>
  </si>
  <si>
    <t>Mukhametov, A.R.</t>
  </si>
  <si>
    <t>Mukhametov,  A. R.</t>
  </si>
  <si>
    <t>Stimulating aggregate expenditures using financial instruments for the public culture</t>
  </si>
  <si>
    <t>2-s2.0-85202576611</t>
  </si>
  <si>
    <t>Vorontsova, V.</t>
  </si>
  <si>
    <t>Vorontsova,  V. L.</t>
  </si>
  <si>
    <t>FORMATION AND DEVELOPMENT OF RESOURCE POTENTIAL OF THE RUSSIAN PENSION SYSTEM</t>
  </si>
  <si>
    <t>Kiselev, S.</t>
  </si>
  <si>
    <t>Kiselev,  Sergey Vladimirovich</t>
  </si>
  <si>
    <t>2-s2.0-85074653884</t>
  </si>
  <si>
    <t>Chumarina, G.R.</t>
  </si>
  <si>
    <t>Chumarina,  Gulnara Raisovna</t>
  </si>
  <si>
    <t>Institute of Management, Economics and Finance, Kazan Federal University, Kazan, Tatarstan Republic, Russian Federation</t>
  </si>
  <si>
    <t>Сrisis Management in Small Business</t>
  </si>
  <si>
    <t>Razumovskaya, E.</t>
  </si>
  <si>
    <t>Razumovskaya,  Elena Mikhaylovna</t>
  </si>
  <si>
    <t>Institute of Management, Kazan Federal University, Kazan, Tatarstan Republic, Russian Federation</t>
  </si>
  <si>
    <t>Tufetulov, A.M.</t>
  </si>
  <si>
    <t>Tufetulov,  Aidar M.</t>
  </si>
  <si>
    <t>Mikhailova, M.A.</t>
  </si>
  <si>
    <t>Mikhailova,  Margarita Andreevna</t>
  </si>
  <si>
    <t>Kazan Innovative University named after V. G. Timiryasov</t>
  </si>
  <si>
    <t>Kazan Innovative University named after V. G. Timiryasov, Kazan, Tatarstan Republic, Russian Federation</t>
  </si>
  <si>
    <t>Khadiullina Gulnara, G.N.</t>
  </si>
  <si>
    <t>Khadiullina Gulnara,  N.</t>
  </si>
  <si>
    <t>Kazan National Research Technical University named after A.N. Tupolev (KAI)</t>
  </si>
  <si>
    <t>Kazan National Research Technical University named after A.N. Tupolev-KAI, Kazan, Tatarstan Republic, Russian Federation</t>
  </si>
  <si>
    <t>2-s2.0-85074234150</t>
  </si>
  <si>
    <t>Raikhlin, V.A.</t>
  </si>
  <si>
    <t>Raikhlin,  Vadim A.</t>
  </si>
  <si>
    <t>Constructive Modeling of Conservative DBMS</t>
  </si>
  <si>
    <t>Nugumanova, L.F.</t>
  </si>
  <si>
    <t>Nugumanova,  Liliyana F.</t>
  </si>
  <si>
    <t>2-s2.0-85079815384</t>
  </si>
  <si>
    <t>Klassen, R.K.</t>
  </si>
  <si>
    <t>Klassen,  Roman K.</t>
  </si>
  <si>
    <t>Clusterix-Like BigData DBMS</t>
  </si>
  <si>
    <t>Kazan National Research Technical University named after A.N. Tupolev-KAI (This seems to be the main university name within the given affiliation text.)</t>
  </si>
  <si>
    <t>Kazan National Research Technical University named after A.N. Tupolev-KAI (abbreviated as KAI)</t>
  </si>
  <si>
    <t>2-s2.0-85135957685</t>
  </si>
  <si>
    <t>Valeeva, V.</t>
  </si>
  <si>
    <t>Valeeva,  Ylia Sergeevna</t>
  </si>
  <si>
    <t>Kazan State Power Engineering University</t>
  </si>
  <si>
    <t>Department of Economics, Kazan State Power Engineering University, Kazan, Tatarstan Republic, Russian Federation</t>
  </si>
  <si>
    <t>Research of the need for training financial literacy under economic uncertainty in the framework of the educational process at schools</t>
  </si>
  <si>
    <t>2-s2.0-85205880030</t>
  </si>
  <si>
    <t>Idziak, E.</t>
  </si>
  <si>
    <t>Idziak,  Ewelina</t>
  </si>
  <si>
    <t>Kazimierz Wielki University
UNEC
NA</t>
  </si>
  <si>
    <t>Kazimierz Wielki University in Bydgoszcz, Bydgoszcz, KP, Poland, Azerbaijan State University of Economics (UNEC), Baku, Azerbaijan, Higher Education Institution, Vilnius, Lithuania</t>
  </si>
  <si>
    <t>Tech titans: Generation Z’s role in the FinTech evolution</t>
  </si>
  <si>
    <t>Suen, T.S.</t>
  </si>
  <si>
    <t>Suen,  Tin Shan Michael</t>
  </si>
  <si>
    <t>Kean University</t>
  </si>
  <si>
    <t>College of Business and Public Management, Kean University, Union, NJ, United States</t>
  </si>
  <si>
    <t>Kakolyris, A.</t>
  </si>
  <si>
    <t>Kakolyris,  Andreas</t>
  </si>
  <si>
    <t>2-s2.0-85076414410</t>
  </si>
  <si>
    <t>Bin Hidthiir, M.H.</t>
  </si>
  <si>
    <t>Bin Hidthiir,  Mohamad Helmi</t>
  </si>
  <si>
    <t>Kebangsaan</t>
  </si>
  <si>
    <t>School of Economics, Kebangsaan, Malaysia</t>
  </si>
  <si>
    <t>Entrepreneurial financial practices in Pakistan: The role of access to finance and financial literacy</t>
  </si>
  <si>
    <t>2-s2.0-34247512557</t>
  </si>
  <si>
    <t>Riggs, H.E.</t>
  </si>
  <si>
    <t>Riggs,  Heniy E.</t>
  </si>
  <si>
    <t>Keck Graduate Institute</t>
  </si>
  <si>
    <t>Keck Graduate Institute, Claremont, CA, United States</t>
  </si>
  <si>
    <t>Understanding the financial score</t>
  </si>
  <si>
    <t>2-s2.0-85169798254</t>
  </si>
  <si>
    <t>Han, S.</t>
  </si>
  <si>
    <t>Han,  S. Duke</t>
  </si>
  <si>
    <t>Keck School of Medicine</t>
  </si>
  <si>
    <t>Rush Alzheimer’s Disease Center, Chicago, IL, United States, Keck School of Medicine of USC, Los Angeles, CA, United States</t>
  </si>
  <si>
    <t>The Relationship of MRI-Derived Alzheimer's and Cerebrovascular-Related Signatures With Level of and Change in Health and Financial Literacy</t>
  </si>
  <si>
    <t>Han, S.D.</t>
  </si>
  <si>
    <t>Keck School of Medicine of USC</t>
  </si>
  <si>
    <t>Department of Family Medicine, Keck School of Medicine of USC, Los Angeles, CA, United States, Department of Psychology, University of Southern California, Los Angeles, CA, United States, University of Southern California, Los Angeles, CA, United States, Department of Neurology, Keck School of Medicine of USC, Los Angeles, CA, United States, Rush Alzheimer’s Disease Center, Chicago, IL, United States, Department of Psychiatry and Behavioral Sciences, Rush University Medical Center, Chicago, IL, United States</t>
  </si>
  <si>
    <t>Lim, A.C.</t>
  </si>
  <si>
    <t>Lim,  Aaron C.</t>
  </si>
  <si>
    <t>Department of Family Medicine, Keck School of Medicine of USC, Los Angeles, CA, United States</t>
  </si>
  <si>
    <t>Mosqueda, L.</t>
  </si>
  <si>
    <t>Mosqueda,  Laura A.</t>
  </si>
  <si>
    <t>2-s2.0-1842681771</t>
  </si>
  <si>
    <t>Knights, D.</t>
  </si>
  <si>
    <t>Knights,  David</t>
  </si>
  <si>
    <t>781-790</t>
  </si>
  <si>
    <t>Keele University</t>
  </si>
  <si>
    <t>School of Management, Keele University, Keele, Staffordshire, United Kingdom</t>
  </si>
  <si>
    <t>Towards an ecology of retail financial services: Understanding the persistence of door-to-door credit and insurance providers</t>
  </si>
  <si>
    <t>2-s2.0-105016482524</t>
  </si>
  <si>
    <t>Mogaji, E.</t>
  </si>
  <si>
    <t>Mogaji,  Emmanuel</t>
  </si>
  <si>
    <t>Keele Business School, Keele, Staffordshire, United Kingdom</t>
  </si>
  <si>
    <t>Customer-to-customer (C2C) interactions in Islamic banking: a conceptual framework for service co-creation in financial services</t>
  </si>
  <si>
    <t>2-s2.0-85196101234</t>
  </si>
  <si>
    <t>Keele University, Keele, Staffordshire, United Kingdom</t>
  </si>
  <si>
    <t>Digital strategies for aiding ease of decision-making in the services sector</t>
  </si>
  <si>
    <t>Alferoff, C.</t>
  </si>
  <si>
    <t>Alferoff,  Catrina</t>
  </si>
  <si>
    <t>2-s2.0-85032189429</t>
  </si>
  <si>
    <t>Charoensook, B.</t>
  </si>
  <si>
    <t>Charoensook,  Banchongsan</t>
  </si>
  <si>
    <t>Keimyung University</t>
  </si>
  <si>
    <t>Keimyung Adams College, Keimyung University, Dalseo-gu, Daegu, South Korea</t>
  </si>
  <si>
    <t>Determinants of potential stock market participation of young Koreans: A survey</t>
  </si>
  <si>
    <t>2-s2.0-85074525083</t>
  </si>
  <si>
    <t>Department of Consumer Information Studies, Keimyung University, Dalseo-gu, Daegu, South Korea</t>
  </si>
  <si>
    <t>Consumer Financial Well-Being: Knowledge is Not Enough</t>
  </si>
  <si>
    <t>2-s2.0-85028573092</t>
  </si>
  <si>
    <t>Financial literacy and use of payday loans in the United States</t>
  </si>
  <si>
    <t>Woong, S.D.</t>
  </si>
  <si>
    <t>Woong,  Seodae</t>
  </si>
  <si>
    <t>2-s2.0-85064336498</t>
  </si>
  <si>
    <t>Exploring Racial/Ethnic Disparities in the Use of Alternative Financial Services: The Moderating Role of Financial Knowledge</t>
  </si>
  <si>
    <t>2-s2.0-85020095351</t>
  </si>
  <si>
    <t>Kim,  Sungsook</t>
  </si>
  <si>
    <t>Keimyung University, Dalseo-gu, Daegu, South Korea</t>
  </si>
  <si>
    <t>Gender and Risk-bearing Portfolio Choices among Older Single Workers: The Role of Human Capital</t>
  </si>
  <si>
    <t>2-s2.0-105006904788</t>
  </si>
  <si>
    <t>Woo, S.</t>
  </si>
  <si>
    <t>Woo,  Sejun</t>
  </si>
  <si>
    <t>214</t>
  </si>
  <si>
    <t>Keio University</t>
  </si>
  <si>
    <t>Graduate School of Business Administration, Keio University, Tokyo, Japan</t>
  </si>
  <si>
    <t>Financial Inclusion with Large Language Models: Prompt Design and Evaluation for Easy Japanese Generation</t>
  </si>
  <si>
    <t>2-s2.0-84942259214</t>
  </si>
  <si>
    <t>Shankar, S.</t>
  </si>
  <si>
    <t>Shankar,  Savita</t>
  </si>
  <si>
    <t>Keio Business School, Yokohama, Kanagawa, Japan</t>
  </si>
  <si>
    <t>Application of an Alternate Framework for Assessing Microfinance Programs' Contribution to Development: An Empirical Study in Tamil Nadu, India</t>
  </si>
  <si>
    <t>2-s2.0-85119415156</t>
  </si>
  <si>
    <t>Komamura, K.</t>
  </si>
  <si>
    <t>Komamura,  Kohei</t>
  </si>
  <si>
    <t>Research Center for Financial Gerontology, Keio University, Tokyo, Japan, Faculty of Economics, Keio University, Tokyo, Japan</t>
  </si>
  <si>
    <t>Age, gender, and financial literacy in Japan</t>
  </si>
  <si>
    <t>Takahashi, H.</t>
  </si>
  <si>
    <t>Takahashi,  Hiroshi</t>
  </si>
  <si>
    <t>Okamoto, S.</t>
  </si>
  <si>
    <t>Okamoto,  Shohei</t>
  </si>
  <si>
    <t>Tokyo Metropolitan Institute of Gerontology, Tokyo, Japan, Institute for Global Health Policy Research, National Center for Global Health and Medicine, Tokyo, Japan, Research Center for Financial Gerontology, Keio University, Tokyo, Japan</t>
  </si>
  <si>
    <t>2-s2.0-65449123900</t>
  </si>
  <si>
    <t>Learning a selection problem of investment projects and capital structure through business game</t>
  </si>
  <si>
    <t>2-s2.0-57749196339</t>
  </si>
  <si>
    <t>The development of the financial learning tool through business game</t>
  </si>
  <si>
    <t>Ogaki, M.</t>
  </si>
  <si>
    <t>Ogaki,  Masao</t>
  </si>
  <si>
    <t>Faculty of Economics, Keio University, Tokyo, Japan</t>
  </si>
  <si>
    <t>Zhang,  Ying</t>
  </si>
  <si>
    <t>2-s2.0-85208701287</t>
  </si>
  <si>
    <t>Financial inclusion and financial gerontology in Japan's aging society</t>
  </si>
  <si>
    <t>2-s2.0-85073827047</t>
  </si>
  <si>
    <t>Yamada, H.</t>
  </si>
  <si>
    <t>Yamada,  Hiroyuki</t>
  </si>
  <si>
    <t>Financial literacy of middle-aged and older Individuals: Comparison of Japan and the United States</t>
  </si>
  <si>
    <t>Kinoshita, S.</t>
  </si>
  <si>
    <t>Kinoshita,  Shotaro</t>
  </si>
  <si>
    <t>Hills Joint Research Laboratory for Future Preventive Medicine and Wellness, Keio University School of Medicine, Tokyo, Japan, Graduate School of Interdisciplinary Information Studies, The University of Tokyo, Tokyo, Japan</t>
  </si>
  <si>
    <t>Yagi, M.</t>
  </si>
  <si>
    <t>Yagi,  Marina</t>
  </si>
  <si>
    <t>Kishimoto, T.</t>
  </si>
  <si>
    <t>Kishimoto,  Taishiro</t>
  </si>
  <si>
    <t>Hills Joint Research Laboratory for Future Preventive Medicine and Wellness, Keio University School of Medicine, Tokyo, Japan</t>
  </si>
  <si>
    <t>2-s2.0-78049248030</t>
  </si>
  <si>
    <t>2-s2.0-84940099450</t>
  </si>
  <si>
    <t>Prince, J.T.</t>
  </si>
  <si>
    <t>Prince,  Jeffrey T.</t>
  </si>
  <si>
    <t>Kelley School of Business</t>
  </si>
  <si>
    <t>Department of Business Economics and Public Policy, Kelley School of Business, Bloomington, IN, United States</t>
  </si>
  <si>
    <t>Determinants of Private Long-Term Care Insurance Purchase in Response to the Partnership Program</t>
  </si>
  <si>
    <t>Lin, H.</t>
  </si>
  <si>
    <t>Lin,  Haizhen</t>
  </si>
  <si>
    <t>2-s2.0-85175054384</t>
  </si>
  <si>
    <t>Olson, J.G.</t>
  </si>
  <si>
    <t>Olson,  Jenny G.</t>
  </si>
  <si>
    <t>Kelley School of Business (University Name not specified)</t>
  </si>
  <si>
    <t>Kelley School of Business, Bloomington, IN, United States</t>
  </si>
  <si>
    <t>Subjective Knowledge Differences within Couples Predict Influence over Shared Financial Decisions</t>
  </si>
  <si>
    <t>2-s2.0-33749411575</t>
  </si>
  <si>
    <t>O'Loughlin, D.</t>
  </si>
  <si>
    <t>O'Loughlin,  Deirdre Mary</t>
  </si>
  <si>
    <t>Kemmy Business School</t>
  </si>
  <si>
    <t>Department of Management and Marketing, Kemmy Business School, Limerick, Munster, Ireland</t>
  </si>
  <si>
    <t>"i'll always be in debt": Irish and UK student behaviour in a credit led environment</t>
  </si>
  <si>
    <t>Perez-Alaniz, M.</t>
  </si>
  <si>
    <t>Perez-Alaniz,  Mauricio</t>
  </si>
  <si>
    <t>Kemmy Business School (This institution is often considered a part of the University of Limerick, but it's not explicitly mentioned in the provided text.)</t>
  </si>
  <si>
    <t>Department of Economics, Kemmy Business School, Limerick, Munster, Ireland</t>
  </si>
  <si>
    <t>Lenihan, H.</t>
  </si>
  <si>
    <t>Lenihan,  Helena</t>
  </si>
  <si>
    <t>Kemmy Business School (This is the educational institution mentioned in the affiliation text, though it's not typically referred to as a traditional university. However, for simplicity and consistency with the task instruction, I am returning this result.)</t>
  </si>
  <si>
    <t>Channer, B.</t>
  </si>
  <si>
    <t>Channer,  Bianca Ramos</t>
  </si>
  <si>
    <t>Kennesaw State University</t>
  </si>
  <si>
    <t>Center for the Advancement of Military and Emergency Services Research, Kennesaw State University, Kennesaw, GA, United States, Department of Social Work and Human Services, Kennesaw State University, Kennesaw, GA, United States</t>
  </si>
  <si>
    <t>Horan, K.</t>
  </si>
  <si>
    <t>Horan,  Kristin A.</t>
  </si>
  <si>
    <t>Department of Psychological Sciences, Kennesaw State University, Kennesaw, GA, United States, Center for the Advancement of Military and Emergency Services Research, Kennesaw State University, Kennesaw, GA, United States</t>
  </si>
  <si>
    <t>Collette, T.L.</t>
  </si>
  <si>
    <t>Collette,  Tyler L.</t>
  </si>
  <si>
    <t>Moore, B.A.</t>
  </si>
  <si>
    <t>Moore,  Brian A.</t>
  </si>
  <si>
    <t>Hess, C.</t>
  </si>
  <si>
    <t>Hess,  Chris L.</t>
  </si>
  <si>
    <t>Center for the Advancement of Military and Emergency Services Research, Kennesaw State University, Kennesaw, GA, United States, Department of Sociology and Criminal Justice, Kennesaw State University, Kennesaw, GA, United States</t>
  </si>
  <si>
    <t>Hodges, T.</t>
  </si>
  <si>
    <t>Hodges,  Thomas J.</t>
  </si>
  <si>
    <t>Center for the Advancement of Military and Emergency Services Research, Kennesaw State University, Kennesaw, GA, United States</t>
  </si>
  <si>
    <t>Sánchez-Cardona, I.</t>
  </si>
  <si>
    <t>Sánchez-Cardona,  Israel</t>
  </si>
  <si>
    <t>Moore, K.E.</t>
  </si>
  <si>
    <t>Moore,  K. E.</t>
  </si>
  <si>
    <t>2-s2.0-85061645176</t>
  </si>
  <si>
    <t>Kimuyu, M.</t>
  </si>
  <si>
    <t>Kimuyu,  Muinde</t>
  </si>
  <si>
    <t>Kensoft Institute of Technology</t>
  </si>
  <si>
    <t>Kensoft Institute of Technology, India</t>
  </si>
  <si>
    <t>Community based financial practices for proliferation of access to higher education in Kenya's asal regions: A pointer to enhancing peace in the region</t>
  </si>
  <si>
    <t>2-s2.0-2942603877</t>
  </si>
  <si>
    <t>Dutta, H.M.</t>
  </si>
  <si>
    <t>Dutta,  Hiran Moyee</t>
  </si>
  <si>
    <t>Kent State University</t>
  </si>
  <si>
    <t>Kent State University, Kent, OH, United States</t>
  </si>
  <si>
    <t>Assessment of service adequacy of primary health care physicians in a two county region of Ohio, USA</t>
  </si>
  <si>
    <t>Rasinski, T.</t>
  </si>
  <si>
    <t>Rasinski,  Timothy Victor</t>
  </si>
  <si>
    <t>Galeza, A.</t>
  </si>
  <si>
    <t>Galeza,  Abbey</t>
  </si>
  <si>
    <t>Njenga, G.</t>
  </si>
  <si>
    <t>Njenga,  Githinji</t>
  </si>
  <si>
    <t>Kenya Institute for Public Policy Research and Analysis</t>
  </si>
  <si>
    <t>Kenya Institute for Public Policy Research and Analysis, Nairobi, Kenya</t>
  </si>
  <si>
    <t>Kieyah, J.</t>
  </si>
  <si>
    <t>Kieyah,  Joseph</t>
  </si>
  <si>
    <t>2-s2.0-85144584544</t>
  </si>
  <si>
    <t>Wekesa, P.</t>
  </si>
  <si>
    <t>Wekesa,  Pauline</t>
  </si>
  <si>
    <t>Kenya Medical Research Institute</t>
  </si>
  <si>
    <t>Centre for Microbiology Research, Kenya Medical Research Institute, Nairobi, Kenya</t>
  </si>
  <si>
    <t>Effect of a Multisectoral Agricultural Intervention on HIV Health Outcomes among Adults in Kenya: A Cluster Randomized Clinical Trial</t>
  </si>
  <si>
    <t>Orindi, B.O.</t>
  </si>
  <si>
    <t>Orindi,  Benedict O.</t>
  </si>
  <si>
    <t>Center for Geographic Medicine Research, Kenya Medical Research Institute, Nairobi, Kenya</t>
  </si>
  <si>
    <t>Weke, E.</t>
  </si>
  <si>
    <t>Weke,  Elly</t>
  </si>
  <si>
    <t>2-s2.0-84930003905</t>
  </si>
  <si>
    <t>Shamba Maisha: Pilot agricultural intervention for food security and HIV health outcomes in Kenya: design, methods, baseline results and process evaluation of a cluster-randomized controlled trial</t>
  </si>
  <si>
    <t>Otieno, P.</t>
  </si>
  <si>
    <t>Otieno,  Phelgona Apondi O.</t>
  </si>
  <si>
    <t>Centre for Clinical Research, Kenya Medical Research Institute, Nairobi, Kenya</t>
  </si>
  <si>
    <t>Bukusi, E.A.</t>
  </si>
  <si>
    <t>Bukusi,  Elizabeth Ann</t>
  </si>
  <si>
    <t>2-s2.0-105007541561</t>
  </si>
  <si>
    <t>Njoka, C.</t>
  </si>
  <si>
    <t>Njoka,  Charity</t>
  </si>
  <si>
    <t>Kenyatta University</t>
  </si>
  <si>
    <t>Kenyatta University, Nairobi, Nairobi, Kenya</t>
  </si>
  <si>
    <t>Financial literacy and personal retirement planning: a socioeconomic approach</t>
  </si>
  <si>
    <t>2-s2.0-105010066973</t>
  </si>
  <si>
    <t>Munawar, A.</t>
  </si>
  <si>
    <t>Munawar,  Aang</t>
  </si>
  <si>
    <t>Kesatuan Business and Informatics Institute</t>
  </si>
  <si>
    <t>Kesatuan Business and Informatics Institute, Bogor, Indonesia</t>
  </si>
  <si>
    <t>ENHANCING THE PERFORMANCE OF NEWLY ESTABLISHED MSMES THROUGH ENTREPRENEURIAL ORIENTATION AND DIGITALIZATION</t>
  </si>
  <si>
    <t>2-s2.0-85210437067</t>
  </si>
  <si>
    <t>Muschert, G.W.</t>
  </si>
  <si>
    <t>Muschert,  Glenn W.</t>
  </si>
  <si>
    <t>Khalifa University of Science and Technology</t>
  </si>
  <si>
    <t>Khalifa University of Science and Technology, Abu Dhabi, Abu Dhabi, United Arab Emirates</t>
  </si>
  <si>
    <t>On Financial Inclusion and Global Development: An Introductory Remark</t>
  </si>
  <si>
    <t>Muschert, G.</t>
  </si>
  <si>
    <t>Department of Humanities and Social Sciences, Khalifa University of Science and Technology, Abu Dhabi, Abu Dhabi, United Arab Emirates</t>
  </si>
  <si>
    <t>Mejri, S.</t>
  </si>
  <si>
    <t>Mejri,  Sami</t>
  </si>
  <si>
    <t>2-s2.0-85141287283</t>
  </si>
  <si>
    <t>Kaura, S.</t>
  </si>
  <si>
    <t>Kaura,  Sondeep</t>
  </si>
  <si>
    <t>Khalsa College</t>
  </si>
  <si>
    <t>General Shivdev Singh Diwan Gurbachan Singh Khalsa College, Patiala, PB, India</t>
  </si>
  <si>
    <t>Factors affecting the demand of Health Insurance during COVID-19 pandemic in Punjab State</t>
  </si>
  <si>
    <t>Lysenko, A.</t>
  </si>
  <si>
    <t>Lysenko,  Alina</t>
  </si>
  <si>
    <t>Kharkiv National Automobile and Highway University</t>
  </si>
  <si>
    <t>Kharkiv National Automobile and Highway University, Kharkiv, Kharkiv Oblast, Ukraine</t>
  </si>
  <si>
    <t>2-s2.0-85097226852</t>
  </si>
  <si>
    <t>Fomishyna, V.</t>
  </si>
  <si>
    <t>Fomishyna,  Vira N.</t>
  </si>
  <si>
    <t>Kherson National Technical University</t>
  </si>
  <si>
    <t>Kherson National Technical University, Kherson, Kherson Oblast, Ukraine</t>
  </si>
  <si>
    <t>Methodological support for the management of maintaining financial flows of external tourism in global risky conditions</t>
  </si>
  <si>
    <t>Petrushenko, N.</t>
  </si>
  <si>
    <t>Petrushenko,  Natalia</t>
  </si>
  <si>
    <t>Fedorova, N.</t>
  </si>
  <si>
    <t>Fedorova,  Nadiia</t>
  </si>
  <si>
    <t>Sharko, M.</t>
  </si>
  <si>
    <t>Sharko,  Marharyta V.</t>
  </si>
  <si>
    <t>Ohorodnyk, R.</t>
  </si>
  <si>
    <t>Ohorodnyk,  Ruslan P.</t>
  </si>
  <si>
    <t>2-s2.0-85131957452</t>
  </si>
  <si>
    <t>Kobets, V.</t>
  </si>
  <si>
    <t>Kobets,  Vitaliy M.</t>
  </si>
  <si>
    <t>Kherson State University</t>
  </si>
  <si>
    <t>Kherson State University, Kherson, Kherson Oblast, Ukraine</t>
  </si>
  <si>
    <t>Using Telegram Bots for Personalized Financial Advice for Staff of Manufacturing Engineering Enterprises</t>
  </si>
  <si>
    <t>Savchenko, S.</t>
  </si>
  <si>
    <t>Savchenko,  Serhii</t>
  </si>
  <si>
    <t>Yerkisheva, Z.</t>
  </si>
  <si>
    <t>Yerkisheva,  Zhazira S.</t>
  </si>
  <si>
    <t>Khoja Akhmet Yassawi International Kazakh-Turkish University</t>
  </si>
  <si>
    <t>Khoja Akhmet Yassawi International Kazakh-Turkish University, Turkistan, Turkistan, Kazakhstan</t>
  </si>
  <si>
    <t>Turganbayeva, Z.</t>
  </si>
  <si>
    <t>Turganbayeva,  Zhannur</t>
  </si>
  <si>
    <t>2-s2.0-85122278583</t>
  </si>
  <si>
    <t>Ketkaew, C.</t>
  </si>
  <si>
    <t>Ketkaew,  Chavis</t>
  </si>
  <si>
    <t>Khon Kaen University</t>
  </si>
  <si>
    <t>Khon Kaen University International College, Khon Kaen, Khon Kaen, Thailand</t>
  </si>
  <si>
    <t>Towards Sustainable Retirement Planning of Wageworkers in Thailand: A Qualitative Approach in Behavioral Segmentation and Financial Pain Point Identification</t>
  </si>
  <si>
    <t>2-s2.0-85194950594</t>
  </si>
  <si>
    <t>Meekaew, N.</t>
  </si>
  <si>
    <t>Meekaew,  Nattapon</t>
  </si>
  <si>
    <t>Khon Kaen University, Khon Kaen, Thailand</t>
  </si>
  <si>
    <t>Cultivating Entrepreneurial Skills in Organic Farming with Design Thinking and Community-Based Education</t>
  </si>
  <si>
    <t>Wongsaichia, S.</t>
  </si>
  <si>
    <t>Wongsaichia,  Sasichakorn</t>
  </si>
  <si>
    <t>Chamaratana, T.</t>
  </si>
  <si>
    <t>Chamaratana,  Thanapauge</t>
  </si>
  <si>
    <t>2-s2.0-85109815067</t>
  </si>
  <si>
    <t>Kijkasiwat, P.</t>
  </si>
  <si>
    <t>Kijkasiwat,  Ploypailin</t>
  </si>
  <si>
    <t>The University of Waikato, Hamilton, WKO, New Zealand, Faculty of Business Administration and Accountancy, Khon Kaen University, Khon Kaen, Thailand</t>
  </si>
  <si>
    <t>OPPORTUNITIES AND CHALLENGES FOR FINTECH STARTUPS: THE CASE STUDY OF THAILAND</t>
  </si>
  <si>
    <t>2-s2.0-105019963653</t>
  </si>
  <si>
    <t>Sangsarapun, W.</t>
  </si>
  <si>
    <t>Sangsarapun,  Wanida</t>
  </si>
  <si>
    <t>Faculty of Law, Khon Kaen University, Khon Kaen, Thailand</t>
  </si>
  <si>
    <t>G-Token Implications and Risks for the Financial System Under State-Issued Digital Instruments in Thailand</t>
  </si>
  <si>
    <t>Kiettikunwong, N.</t>
  </si>
  <si>
    <t>Kiettikunwong,  Narong</t>
  </si>
  <si>
    <t>College of Local Administration, Khon Kaen University, Khon Kaen, Thailand</t>
  </si>
  <si>
    <t>2-s2.0-85218423810</t>
  </si>
  <si>
    <t>Rahman,  Md Abdur</t>
  </si>
  <si>
    <t>Khulna University</t>
  </si>
  <si>
    <t>Urban and Rural Planning Discipline, Khulna University, Khulna, Khulna, Bangladesh</t>
  </si>
  <si>
    <t>Discerning resilience in the global north: a comparative analysis of policy adoption and its applicability to Bangladesh’s context</t>
  </si>
  <si>
    <t>Hossain, M.Z.</t>
  </si>
  <si>
    <t>Hossain,  Md Zakir</t>
  </si>
  <si>
    <t>2-s2.0-85124769907</t>
  </si>
  <si>
    <t>Mamun, T.M.</t>
  </si>
  <si>
    <t>Mamun,  Tasnim Murad</t>
  </si>
  <si>
    <t>Economics Discipline, Khulna University, Khulna, Khulna, Bangladesh</t>
  </si>
  <si>
    <t>Assessing fiscal health of local governments in Bangladesh: evidence from some south-western municipalities</t>
  </si>
  <si>
    <t>Chowdhury, S.</t>
  </si>
  <si>
    <t>Chowdhury,  Sajib</t>
  </si>
  <si>
    <t>2-s2.0-85160698458</t>
  </si>
  <si>
    <t>Rasheed, A.</t>
  </si>
  <si>
    <t>Rasheed,  Abdul</t>
  </si>
  <si>
    <t>Khwaja Fareed University of Engineering &amp; Information Technology</t>
  </si>
  <si>
    <t>Department of Management Sciences, Khwaja Fareed University of Engineering &amp; Information Technology, Rahim Yar Khan, Punjab, Pakistan</t>
  </si>
  <si>
    <t>Risk tolerance as mediating factor in individual financial investment decisions: a developing-country study</t>
  </si>
  <si>
    <t>Hussain,  Shahid</t>
  </si>
  <si>
    <t>Balinda, R.</t>
  </si>
  <si>
    <t>Balinda,  Rebecca</t>
  </si>
  <si>
    <t>Kigali Independent University</t>
  </si>
  <si>
    <t>Finance Department, Kigali Independent University, Kigali, Kigali, Rwanda</t>
  </si>
  <si>
    <t>2-s2.0-85217848161</t>
  </si>
  <si>
    <t>Predicting microfinance inclusion and survival of microenterprises in rural Uganda: testing the mediating role of ethical financial behavior of poor young women owners</t>
  </si>
  <si>
    <t>Zaheer, A.</t>
  </si>
  <si>
    <t>Zaheer,  Asma</t>
  </si>
  <si>
    <t>King Abdulaziz University</t>
  </si>
  <si>
    <t>Department of Marketing, Faculty of Economics and Administration, King Abdulaziz University, Jeddah, Makkah Province, Saudi Arabia</t>
  </si>
  <si>
    <t>2-s2.0-85179155346</t>
  </si>
  <si>
    <t>Badghish, S.</t>
  </si>
  <si>
    <t>Badghish,  Saeed</t>
  </si>
  <si>
    <t>Financial education is more precious than money – examining the role of financial literacy in enhancing financial wellbeing among Saudi women</t>
  </si>
  <si>
    <t>Yaqub, M.Z.</t>
  </si>
  <si>
    <t>Yaqub,  Muhammad Zafar</t>
  </si>
  <si>
    <t>Department of Business Administration, Faculty of Economics and Administration, King Abdulaziz University, Jeddah, Makkah Province, Saudi Arabia</t>
  </si>
  <si>
    <t>2-s2.0-105014893428</t>
  </si>
  <si>
    <t>Al Rahahleh, N.A.</t>
  </si>
  <si>
    <t>Al Rahahleh,  Naseem M.</t>
  </si>
  <si>
    <t>Department of Finance, King Abdulaziz University, Jeddah, Makkah Province, Saudi Arabia</t>
  </si>
  <si>
    <t>The impact of emotional and cognitive biases on the investment decisions of Saudi investors: A multigroup analysis approach</t>
  </si>
  <si>
    <t>2-s2.0-85027575468</t>
  </si>
  <si>
    <t>Darley, W.K.</t>
  </si>
  <si>
    <t>Darley,  William K.</t>
  </si>
  <si>
    <t>A study of female Middle Eastern entrepreneurs: a resource-based view</t>
  </si>
  <si>
    <t>2-s2.0-85211166658</t>
  </si>
  <si>
    <t>Al Rahahleh, N.</t>
  </si>
  <si>
    <t>From Literacy to Inclusion: The Essential Role of Financial Self-Efficacy</t>
  </si>
  <si>
    <t>Alnori, F.</t>
  </si>
  <si>
    <t>Alnori,  Faisal</t>
  </si>
  <si>
    <t>Faculty of Economics and Administration, King Abdulaziz University, Jeddah, Makkah Province, Saudi Arabia</t>
  </si>
  <si>
    <t>Soomro, Y.A.</t>
  </si>
  <si>
    <t>Soomro,  Yasir Ali</t>
  </si>
  <si>
    <t>2-s2.0-85118228192</t>
  </si>
  <si>
    <t>Determinants of Financial Empowerment Among Women in Saudi Arabia</t>
  </si>
  <si>
    <t>2-s2.0-0020948798</t>
  </si>
  <si>
    <t>Aleem, A.A.</t>
  </si>
  <si>
    <t>Aleem,  A. A.</t>
  </si>
  <si>
    <t>King Abdulaziz University, Jeddah, Makkah Province, Saudi Arabia</t>
  </si>
  <si>
    <t>John Murray / MABAHISS expedition versus the International Indian Ocean Expedition (IIOE) in retrospect</t>
  </si>
  <si>
    <t>Khizindar, T.M.</t>
  </si>
  <si>
    <t>Khizindar,  Tariq M.</t>
  </si>
  <si>
    <t>Ali,  Murad</t>
  </si>
  <si>
    <t>2-s2.0-85144352452</t>
  </si>
  <si>
    <t>Department of Finance, Faculty of Economics and Administration, King Abdulaziz University, Jeddah, Makkah Province, Saudi Arabia</t>
  </si>
  <si>
    <t>Financial Literacy Levels among Saudi Citizens across Budgeting, Saving, Investment, Debt, and Insurance Dimensions</t>
  </si>
  <si>
    <t>Afandi, W.</t>
  </si>
  <si>
    <t>Afandi,  Waleed Saeed</t>
  </si>
  <si>
    <t>Information Systems Department, King Abdulaziz University, Jeddah, Makkah Province, Saudi Arabia</t>
  </si>
  <si>
    <t>Gazzaz, H.</t>
  </si>
  <si>
    <t>Gazzaz,  Heba</t>
  </si>
  <si>
    <t>Grebeniuk, N.</t>
  </si>
  <si>
    <t>Grebeniuk,  Nadiia V.</t>
  </si>
  <si>
    <t>King Danylo University</t>
  </si>
  <si>
    <t>Faculty of Social and Applied Sciences, King Danylo University, Ivano-Frankivsk, Ivano-Frankivsk, Ukraine</t>
  </si>
  <si>
    <t>Abdullahi, M.S.</t>
  </si>
  <si>
    <t>Abdullahi,  Mohammed Sani</t>
  </si>
  <si>
    <t>King Fahd University of Petroleum and Minerals</t>
  </si>
  <si>
    <t>Department of Management and Marketing, King Fahd University of Petroleum and Minerals, Dhahran, Ash Sharqiyah, Saudi Arabia</t>
  </si>
  <si>
    <t>Elrayah, M.</t>
  </si>
  <si>
    <t>Elrayah,  Musaddag</t>
  </si>
  <si>
    <t>King Faisal University</t>
  </si>
  <si>
    <t>Department of Management, King Faisal University, Al-Ahsa, Ash Sharqiyah, Saudi Arabia</t>
  </si>
  <si>
    <t>2-s2.0-85213885072</t>
  </si>
  <si>
    <t>Alokley, S.A.</t>
  </si>
  <si>
    <t>Alokley,  Sara Ali</t>
  </si>
  <si>
    <t>Department of Finance, King Faisal University, Al-Ahsa, Ash Sharqiyah, Saudi Arabia</t>
  </si>
  <si>
    <t>Financial literacy among working adults: The case of Saudi Arabia</t>
  </si>
  <si>
    <t>2-s2.0-85140837319</t>
  </si>
  <si>
    <t>Ammer, M.A.</t>
  </si>
  <si>
    <t>Ammer,  Mohammed Abdullah</t>
  </si>
  <si>
    <t>The Deanship of Scientific Research, King Faisal University, Al-Ahsa, Ash Sharqiyah, Saudi Arabia, Department of Finance, King Faisal University, Al-Ahsa, Ash Sharqiyah, Saudi Arabia</t>
  </si>
  <si>
    <t>An Investigation into the Determinants of Investment Awareness: Evidence from the Young Saudi Generation</t>
  </si>
  <si>
    <t>2-s2.0-85136366199</t>
  </si>
  <si>
    <t>Alshebami, A.S.</t>
  </si>
  <si>
    <t>Alshebami,  Ali Saleh</t>
  </si>
  <si>
    <t>The Deanship of Scientific Research, King Faisal University, Al-Ahsa, Ash Sharqiyah, Saudi Arabia, Applied College in Abqaiq, King Faisal University, Al-Ahsa, Ash Sharqiyah, Saudi Arabia</t>
  </si>
  <si>
    <t>The Interplay of Social Influence, Financial Literacy, and Saving Behaviour among Saudi Youth and the Moderating Effect of Self-Control</t>
  </si>
  <si>
    <t>2-s2.0-85146819032</t>
  </si>
  <si>
    <t>Sobaih, A.E.E.</t>
  </si>
  <si>
    <t>Sobaih,  Abu Elnasr E.</t>
  </si>
  <si>
    <t>Department of Management, King Faisal University, Al-Ahsa, Ash Sharqiyah, Saudi Arabia, Faculty of Tourisim &amp; Hotel Management, Helwan, Cairo, Egypt</t>
  </si>
  <si>
    <t>Risk-Taking, Financial Knowledge, and Risky Investment Intention: Expanding Theory of Planned Behavior Using a Moderating-Mediating Model</t>
  </si>
  <si>
    <t>2-s2.0-85211327901</t>
  </si>
  <si>
    <t>EMPIRICAL EXAMINATION OF FINANCIAL LITERACY AMONG YOUTHS IN THE DEVELOPING ECONOMY</t>
  </si>
  <si>
    <t>2-s2.0-85133486617</t>
  </si>
  <si>
    <t>Al Marri, S.H.</t>
  </si>
  <si>
    <t>Al Marri,  Salem Handhal</t>
  </si>
  <si>
    <t>The Deanship of Scientific Research, King Faisal University, Al-Ahsa, Ash Sharqiyah, Saudi Arabia, Applied College in Abqaiq, King Faisal University, Al-Ahsa, Ash Sharqiyah, Saudi Arabia, Adam Smith Business School, Glasgow, Scotland, United Kingdom</t>
  </si>
  <si>
    <t>The Impact of Financial Literacy on Entrepreneurial Intention: The Mediating Role of Saving Behavior</t>
  </si>
  <si>
    <t>Aldhyani, T.H.H.</t>
  </si>
  <si>
    <t>Aldhyani,  Theyazn H.H.</t>
  </si>
  <si>
    <t>Elshaer, I.A.</t>
  </si>
  <si>
    <t>Elshaer,  Ibrahim A.</t>
  </si>
  <si>
    <t>Department of Management, King Faisal University, Al-Ahsa, Ash Sharqiyah, Saudi Arabia, Faculty of Tourism and Hotels, Ismailia, Ismailia, Egypt</t>
  </si>
  <si>
    <t>2-s2.0-85209197600</t>
  </si>
  <si>
    <t>Khababa, N.</t>
  </si>
  <si>
    <t>Khababa,  Nourredine</t>
  </si>
  <si>
    <t>Factors Influencing Saudi Investors’ Perceptions and Preferences for Mutual Funds vs. Direct Investment in the Financial Market</t>
  </si>
  <si>
    <t>2-s2.0-85137870347</t>
  </si>
  <si>
    <t>Entrepreneurial Competency, Financial Literacy, and Sustainable Performance—Examining the Mediating Role of Entrepreneurial Resilience among Saudi Entrepreneurs</t>
  </si>
  <si>
    <t>2-s2.0-85124541368</t>
  </si>
  <si>
    <t>Seraj, A.H.A.</t>
  </si>
  <si>
    <t>Seraj,  Abdullah Hamoud Ali</t>
  </si>
  <si>
    <t>College of Business Administration, King Faisal University, Al-Ahsa, Ash Sharqiyah, Saudi Arabia</t>
  </si>
  <si>
    <t>The Antecedents of Saving Behavior and Entrepreneurial Intention of Saudi Arabia University Students</t>
  </si>
  <si>
    <t>2-s2.0-85139936152</t>
  </si>
  <si>
    <t>The roles of financial literacy and overconfidence in investment decisions in Saudi Arabia</t>
  </si>
  <si>
    <t>Alzain, E.</t>
  </si>
  <si>
    <t>Alzain,  Elham</t>
  </si>
  <si>
    <t>The Deanship of Scientific Research, King Faisal University, Al-Ahsa, Ash Sharqiyah, Saudi Arabia, College of Business Administration, King Faisal University, Al-Ahsa, Ash Sharqiyah, Saudi Arabia</t>
  </si>
  <si>
    <t>2-s2.0-85140727481</t>
  </si>
  <si>
    <t>Ali, M.A.S.</t>
  </si>
  <si>
    <t>Ali,  Mohamed Shabeeb</t>
  </si>
  <si>
    <t>The Deanship of Scientific Research, King Faisal University, Al-Ahsa, Ash Sharqiyah, Saudi Arabia, Department of Accounting, King Faisal University, Al-Ahsa, Ash Sharqiyah, Saudi Arabia, Faculty of Commerce, Qena, Qena, Egypt</t>
  </si>
  <si>
    <t>Determinants of Investment Awareness: A Moderating Structural Equation Modeling-Based Model in the Saudi Arabian Context</t>
  </si>
  <si>
    <t>The Deanship of Scientific Research, King Faisal University, Al-Ahsa, Ash Sharqiyah, Saudi Arabia, Department of Management, King Faisal University, Al-Ahsa, Ash Sharqiyah, Saudi Arabia, Hotel Studies Department, Faculty of Tourism and Hotels, Ismailia, Ismailia, Egypt</t>
  </si>
  <si>
    <t>Alomair, A.</t>
  </si>
  <si>
    <t>Alomair,  Abdulrahman</t>
  </si>
  <si>
    <t>Department of Accounting, King Faisal University, Al-Ahsa, Ash Sharqiyah, Saudi Arabia</t>
  </si>
  <si>
    <t>Naim, A.S.A.</t>
  </si>
  <si>
    <t>Naim,  Abdulaziz Saud Al</t>
  </si>
  <si>
    <t>2-s2.0-85136885645</t>
  </si>
  <si>
    <t>The moderation effect of entrepreneurial resilience on the relationship between financial literacy and sustainable performance</t>
  </si>
  <si>
    <t>King Faisal University, Al-Ahsa, Ash Sharqiyah, Saudi Arabia</t>
  </si>
  <si>
    <t>2-s2.0-85180430579</t>
  </si>
  <si>
    <t>Mabkhot, H.</t>
  </si>
  <si>
    <t>Mabkhot,  Hashed Ahmed</t>
  </si>
  <si>
    <t>King Faisal University
Amran University</t>
  </si>
  <si>
    <t>Department of Management, King Faisal University, Al-Ahsa, Ash Sharqiyah, Saudi Arabia, Faculty of Business and Commerce, Amran University, Amran, Amran, Yemen</t>
  </si>
  <si>
    <t>Impact of Social factors, Self-control, and Financial Education on Financial Literacy and Financial Saving Behaviour among University Students in Saudi Arabia</t>
  </si>
  <si>
    <t>2-s2.0-85143309208</t>
  </si>
  <si>
    <t>Gupta,  Vishal K.</t>
  </si>
  <si>
    <t>King George's Medical University</t>
  </si>
  <si>
    <t>Department of Surgery, King George's Medical University, Lucknow, UP, India</t>
  </si>
  <si>
    <t>Personal financial literacy among Indian postgraduate residents</t>
  </si>
  <si>
    <t>2-s2.0-85137056004</t>
  </si>
  <si>
    <t>Almakayeel, N.</t>
  </si>
  <si>
    <t>Almakayeel,  Naif Mana</t>
  </si>
  <si>
    <t>King Khalid University</t>
  </si>
  <si>
    <t>Department of Industrial Engineering, King Khalid University, Abha, Asir, Saudi Arabia</t>
  </si>
  <si>
    <t>Accomplishing Sustainability in Manufacturing System for Small and Medium-Sized Enterprises (SMEs) through Lean Implementation</t>
  </si>
  <si>
    <t>Alghamdi, S.Y.</t>
  </si>
  <si>
    <t>Alghamdi,  Saleh Yahya</t>
  </si>
  <si>
    <t>Mansour, M.</t>
  </si>
  <si>
    <t>Mansour,  Mohamed A.A.</t>
  </si>
  <si>
    <t>Department of Industrial Engineering, King Khalid University, Abha, Asir, Saudi Arabia, Faculty of Engineering, Zagazig, Sharqia, Egypt</t>
  </si>
  <si>
    <t>Qureshi, M.R.N.</t>
  </si>
  <si>
    <t>Qureshi,  Mohamed Rafik N.</t>
  </si>
  <si>
    <t>2-s2.0-85109811528</t>
  </si>
  <si>
    <t>Alhebry, A.A.</t>
  </si>
  <si>
    <t>Alhebry,  Adeeb Abdulwahab</t>
  </si>
  <si>
    <t>King Khalid University
Ibb University</t>
  </si>
  <si>
    <t>King Khalid University, Abha, Asir, Saudi Arabia, Ibb University, Ibb, Yemen</t>
  </si>
  <si>
    <t>Whose cash compensation has more influence on real earnings management, CEOs or CFOs?</t>
  </si>
  <si>
    <t>2-s2.0-85180225866</t>
  </si>
  <si>
    <t>Khalid, B.</t>
  </si>
  <si>
    <t>Khalid,  Bilal</t>
  </si>
  <si>
    <t>King Mongkut's Institute of Technology</t>
  </si>
  <si>
    <t>King Mongkut's Institute of Technology Ladkrabang, Bangkok, Thailand</t>
  </si>
  <si>
    <t>GAMIFICATION AND ITS INFLUENCE ON FINANCIAL MANAGEMENT BEHAVIORS OF YOUNG INVESTORS; MOKYMOSI ŽAIDYBINIMAS IR JO POVEIKIS JAUNŲ INVESTUOTOJŲ FINANSŲ VALDYMO ELGSENAI</t>
  </si>
  <si>
    <t>Jariyapan, P.</t>
  </si>
  <si>
    <t>Jariyapan,  Prapatchon</t>
  </si>
  <si>
    <t>King Mongkut's Institute of Technology Ladkrabang</t>
  </si>
  <si>
    <t>School of Business, King Mongkut's Institute of Technology Ladkrabang, Bangkok, Thailand</t>
  </si>
  <si>
    <t>2-s2.0-85207118343</t>
  </si>
  <si>
    <t>Yang,  Xuelin</t>
  </si>
  <si>
    <t>Department of Engineering Education, King Mongkut's Institute of Technology Ladkrabang, Bangkok, Thailand</t>
  </si>
  <si>
    <t>Social trust and household financial decision-making: An empirical study based on the usage of household financial technology</t>
  </si>
  <si>
    <t>2-s2.0-85119249365</t>
  </si>
  <si>
    <t>Sae-Lim, P.</t>
  </si>
  <si>
    <t>Sae-Lim,  Patipan</t>
  </si>
  <si>
    <t>King Mongkut's University of Technology Thonburi</t>
  </si>
  <si>
    <t>King Mongkut's University of Technology Thonburi, Bangkok, Thailand</t>
  </si>
  <si>
    <t>Longevity risk mitigation and its determinants: An empirical study of Thai society</t>
  </si>
  <si>
    <t>2-s2.0-85216851347</t>
  </si>
  <si>
    <t>Elhindi, K.M.</t>
  </si>
  <si>
    <t>Elhindi,  Khalid Mohammed</t>
  </si>
  <si>
    <t>King Saud University</t>
  </si>
  <si>
    <t>Plant Production Department, King Saud University, Riyadh, Riyad, Saudi Arabia</t>
  </si>
  <si>
    <t>Exploring the influence of sports betting on academic performance among students in higher learning institutions in Tanzania</t>
  </si>
  <si>
    <t>Zhu, J.</t>
  </si>
  <si>
    <t>Zhu,  Jiahua</t>
  </si>
  <si>
    <t>King's Business School (This answer assumes that the school or college within a university is part of the university name.)</t>
  </si>
  <si>
    <t>King’s Business School, London, United Kingdom</t>
  </si>
  <si>
    <t>2-s2.0-85182414195</t>
  </si>
  <si>
    <t>Wang,  Yanqing</t>
  </si>
  <si>
    <t>King's Business School (only the school name is a bit unclear if it's meant to be part of a broader university, but I'm assuming it is)</t>
  </si>
  <si>
    <t>Do cryptocurrency investors in the UK need more protection?</t>
  </si>
  <si>
    <t>2-s2.0-85101468588</t>
  </si>
  <si>
    <t>Morales, J.</t>
  </si>
  <si>
    <t>Morales,  Jérémy</t>
  </si>
  <si>
    <t>40</t>
  </si>
  <si>
    <t>King's College London</t>
  </si>
  <si>
    <t>King's College London, London, United Kingdom</t>
  </si>
  <si>
    <t>NGO responses to financial evaluation: auditability, purification and performance</t>
  </si>
  <si>
    <t>James, S.</t>
  </si>
  <si>
    <t>James,  Scott</t>
  </si>
  <si>
    <t>Department of Political Economy, King's College London, London, United Kingdom</t>
  </si>
  <si>
    <t>2-s2.0-84922895969</t>
  </si>
  <si>
    <t>Price, D.J.</t>
  </si>
  <si>
    <t>Price,  Debora Janet</t>
  </si>
  <si>
    <t>Department of Social Sciences, King's College London, London, United Kingdom</t>
  </si>
  <si>
    <t>Financing later life: Why financial capability agendas may be problematic</t>
  </si>
  <si>
    <t>2-s2.0-85019641461</t>
  </si>
  <si>
    <t>Knoerich, J.</t>
  </si>
  <si>
    <t>Knoerich,  Jan</t>
  </si>
  <si>
    <t>Has outward foreign direct investment contributed to the development of the Chinese economy?</t>
  </si>
  <si>
    <t>2-s2.0-85187134918</t>
  </si>
  <si>
    <t>Hunter, T.</t>
  </si>
  <si>
    <t>Hunter,  Trevor</t>
  </si>
  <si>
    <t>King's University College</t>
  </si>
  <si>
    <t>King’s University College, ON, Ontario, Canada</t>
  </si>
  <si>
    <t>HOW LEADER CHARACTER CAN HELP NONPROFIT BOARDS PROTECT ORGANIZATION MISSIONS</t>
  </si>
  <si>
    <t>2-s2.0-85163667451</t>
  </si>
  <si>
    <t>Rahiman, H.U.</t>
  </si>
  <si>
    <t>Rahiman,  Habeeb Ur</t>
  </si>
  <si>
    <t>Kingdom University</t>
  </si>
  <si>
    <t>Kingdom University, Riffa, Bahrain</t>
  </si>
  <si>
    <t>Socio-economic empowerment in rural India: Do financial inclusion and literacy matters?</t>
  </si>
  <si>
    <t>Mansour Nomran, N.M.</t>
  </si>
  <si>
    <t>Mansour Nomran,  Naji Mansour</t>
  </si>
  <si>
    <t>Department of Finance and Accounting, Kingdom University, Riffa, Bahrain</t>
  </si>
  <si>
    <t>2-s2.0-105020128763</t>
  </si>
  <si>
    <t>Rehman, S.U.</t>
  </si>
  <si>
    <t>Rehman,  Shafiq Ul</t>
  </si>
  <si>
    <t>The Future of Green Energy: Storage, Materials, Alternative Fuels, and Net-Zero Strategies</t>
  </si>
  <si>
    <t>Nawaz, N.</t>
  </si>
  <si>
    <t>Nawaz,  Nishad</t>
  </si>
  <si>
    <t>Department of Business Management, Kingdom University, Riffa, Bahrain</t>
  </si>
  <si>
    <t>Anto, M.L.</t>
  </si>
  <si>
    <t>Anto,  Manolo Logrono</t>
  </si>
  <si>
    <t>Hossen Shaikh, Z.H.</t>
  </si>
  <si>
    <t>Hossen Shaikh,  Zakir Hossen</t>
  </si>
  <si>
    <t>Lodh, S.</t>
  </si>
  <si>
    <t>Lodh,  Suman</t>
  </si>
  <si>
    <t>Kingston Business School</t>
  </si>
  <si>
    <t>Kingston Business School, Kingston Upon Thames, Surrey, United Kingdom</t>
  </si>
  <si>
    <t>2-s2.0-85182623710</t>
  </si>
  <si>
    <t>Zloteanu, M.</t>
  </si>
  <si>
    <t>Zloteanu,  Mircea</t>
  </si>
  <si>
    <t>Kingston University</t>
  </si>
  <si>
    <t>Kingston University, Kingston Upon Thames, Surrey, United Kingdom</t>
  </si>
  <si>
    <t>When Vegas Comes to Wall Street: Associations Between Stock Price Volatility and Trading Frequency Amongst Gamblers</t>
  </si>
  <si>
    <t>2-s2.0-85164604593</t>
  </si>
  <si>
    <t>Dunn, B.</t>
  </si>
  <si>
    <t>Dunn,  Bill</t>
  </si>
  <si>
    <t>For financial illiteracy</t>
  </si>
  <si>
    <t>2-s2.0-69249213569</t>
  </si>
  <si>
    <t>Nurullah, M.</t>
  </si>
  <si>
    <t>Nurullah,  Mohamed</t>
  </si>
  <si>
    <t>Department of Accounting and Finance, Kingston University, Kingston Upon Thames, Surrey, United Kingdom</t>
  </si>
  <si>
    <t>Understanding what drives the purchase decision in pension and investment products</t>
  </si>
  <si>
    <t>2-s2.0-85031792501</t>
  </si>
  <si>
    <t>Saridakis, G.</t>
  </si>
  <si>
    <t>Saridakis,  George</t>
  </si>
  <si>
    <t>Do bank credit rejection and financial education affect financial self-confidence?</t>
  </si>
  <si>
    <t>Imarhiagbe, B.O.</t>
  </si>
  <si>
    <t>Imarhiagbe,  Bernard Owens</t>
  </si>
  <si>
    <t>Micu, P.D.</t>
  </si>
  <si>
    <t>Micu,  Petru Dorin</t>
  </si>
  <si>
    <t>Kingston University (NA if no university mentioned)</t>
  </si>
  <si>
    <t>Department of Marketing, College of Business, Kingston, RI, United States</t>
  </si>
  <si>
    <t>Sheinin, D.A.</t>
  </si>
  <si>
    <t>Sheinin,  Daniel A.</t>
  </si>
  <si>
    <t>Atlas, S.A.</t>
  </si>
  <si>
    <t>Atlas,  Stephen A.</t>
  </si>
  <si>
    <t>2-s2.0-105008455788</t>
  </si>
  <si>
    <t>Khan, Z.</t>
  </si>
  <si>
    <t>Khan,  Zoha</t>
  </si>
  <si>
    <t>Kinnaird College</t>
  </si>
  <si>
    <t>Department of Accounting and Finance, Kinnaird College, Lahore, Punjab, Pakistan</t>
  </si>
  <si>
    <t>Income-driven fintech adoption and its impact on innovation: evidence from China</t>
  </si>
  <si>
    <t>Naz, F.</t>
  </si>
  <si>
    <t>Naz,  Farah</t>
  </si>
  <si>
    <t>2-s2.0-84957675739</t>
  </si>
  <si>
    <t>Tezel, Z.</t>
  </si>
  <si>
    <t>Tezel,  Zeynep</t>
  </si>
  <si>
    <t>Kirikkale Üniversitesi</t>
  </si>
  <si>
    <t>Faculty of Health Sciences, Kirikkale Üniversitesi, Kirikkale, Turkey</t>
  </si>
  <si>
    <t>Financial education for children and youth</t>
  </si>
  <si>
    <t>2-s2.0-105001234301</t>
  </si>
  <si>
    <t>Sönmez, M.</t>
  </si>
  <si>
    <t>Sönmez,  Melike Tural</t>
  </si>
  <si>
    <t>Department of Mathematics and Science Education, Kirikkale Üniversitesi, Kirikkale, Turkey</t>
  </si>
  <si>
    <t>Seventh-grade students’ understanding of risk and reward arising from mathematical modelling activities</t>
  </si>
  <si>
    <t>2-s2.0-85091773726</t>
  </si>
  <si>
    <t>Cevik, C.</t>
  </si>
  <si>
    <t>Cevik,  Cemal</t>
  </si>
  <si>
    <t>Kirklareli Üniversitesi</t>
  </si>
  <si>
    <t>Social Sciences Higher Vocational School, Kirklareli Üniversitesi, Kirklareli, Turkey</t>
  </si>
  <si>
    <t>An investigation on the determination of financial literacy level</t>
  </si>
  <si>
    <t>2-s2.0-85196730647</t>
  </si>
  <si>
    <t>Debata, B.R.</t>
  </si>
  <si>
    <t>Debata,  Bikash Ranjan</t>
  </si>
  <si>
    <t>Kirloskar Institute of Advanced Management Studies</t>
  </si>
  <si>
    <t>Kirloskar Institute of Advanced Management Studies, Pune, MH, India</t>
  </si>
  <si>
    <t>Perceived Financial Preparedness for Retirement of Technical Teachers: An Empirical Study in Andhra Pradesh, India</t>
  </si>
  <si>
    <t>2-s2.0-84947227493</t>
  </si>
  <si>
    <t>Venkatraman, B.</t>
  </si>
  <si>
    <t>Venkatraman,  B.</t>
  </si>
  <si>
    <t>Kishinchand Chellaram College</t>
  </si>
  <si>
    <t>Kishinchand Chellaram College, Mumbai, MH, India</t>
  </si>
  <si>
    <t>Financial inclusion through financial education</t>
  </si>
  <si>
    <t>2-s2.0-85210584038</t>
  </si>
  <si>
    <t>Maobe, A.</t>
  </si>
  <si>
    <t>Maobe,  Asenath</t>
  </si>
  <si>
    <t>Kisii University</t>
  </si>
  <si>
    <t>Department of Accounting and Finance, Kisii University, Kisii, Kenya</t>
  </si>
  <si>
    <t>A Rapid Assessment of the Interplay Between Gender, Financial Literacy and Peacemaking</t>
  </si>
  <si>
    <t>2-s2.0-85107043724</t>
  </si>
  <si>
    <t>Yamori, N.</t>
  </si>
  <si>
    <t>Yamori,  Nobuyoshi</t>
  </si>
  <si>
    <t>Kobe University</t>
  </si>
  <si>
    <t>Kobe University, Kobe, Hyogo, Japan</t>
  </si>
  <si>
    <t>Financial Literacy and Low Stock Market Participation of Japanese Households</t>
  </si>
  <si>
    <t>2-s2.0-85133458417</t>
  </si>
  <si>
    <t>Ur-Rahman, M.</t>
  </si>
  <si>
    <t>Ur-Rahman,  Mahmood</t>
  </si>
  <si>
    <t>Graduate School of International Cooperation Studies, Kobe University, Kobe, Hyogo, Japan</t>
  </si>
  <si>
    <t>Effect of financial literacy on usage of unconventional banking and non-banking financial services across countries</t>
  </si>
  <si>
    <t>2-s2.0-85138980309</t>
  </si>
  <si>
    <t>Iwatsubo, K.</t>
  </si>
  <si>
    <t>Iwatsubo,  Kentaro</t>
  </si>
  <si>
    <t>Graduate School of Economics, Kobe University, Kobe, Hyogo, Japan</t>
  </si>
  <si>
    <t>Who Is Successful in Foreign Exchange Margin Trading? New Survey Evidence from Japan</t>
  </si>
  <si>
    <t>Horioka, C.Y.</t>
  </si>
  <si>
    <t>Horioka,  Charles Yuji</t>
  </si>
  <si>
    <t>Research Institute of Economics and Business, Kobe University, Kobe, Hyogo, Japan, National Bureau of Economic Research, Cambridge, MA, United States</t>
  </si>
  <si>
    <t>Mutlu, Ü.</t>
  </si>
  <si>
    <t>Mutlu,  Ümmühan</t>
  </si>
  <si>
    <t>Kocaeli Üniversitesi</t>
  </si>
  <si>
    <t>Department of Accounting and Tax, Kocaeli Üniversitesi, İzmit, Kocaeli, Turkey</t>
  </si>
  <si>
    <t>Kodolanyi Janos University</t>
  </si>
  <si>
    <t>Kodolanyi Janos University, Hungary</t>
  </si>
  <si>
    <t>Malatyinszki, M.</t>
  </si>
  <si>
    <t>Malatyinszki,  Szilárd</t>
  </si>
  <si>
    <t>Kodolányi János Egyetem</t>
  </si>
  <si>
    <t>Kodolányi János Egyetem, Hungary</t>
  </si>
  <si>
    <t>Kodolányi János University</t>
  </si>
  <si>
    <t>Department of Business and Management, Kodolányi János University, Budapest, Budapest, Hungary</t>
  </si>
  <si>
    <t>Asiedu, R.O.</t>
  </si>
  <si>
    <t>Asiedu,  Richard Ohene</t>
  </si>
  <si>
    <t>Koforidua Technical University</t>
  </si>
  <si>
    <t>Department of Building Technology, Koforidua Technical University, Koforidua, Eastern Region, Ghana</t>
  </si>
  <si>
    <t>Kogod School of Business</t>
  </si>
  <si>
    <t>Department of Finance and Real Estate, Kogod School of Business, Washington, D.C., United States</t>
  </si>
  <si>
    <t>2-s2.0-85100337895</t>
  </si>
  <si>
    <t>Five decades of the Journal of Consumer Affairs: A bibliometric analysis</t>
  </si>
  <si>
    <t>Baker, H.K.</t>
  </si>
  <si>
    <t>Baker,  H. Kent</t>
  </si>
  <si>
    <t>2-s2.0-85145584631</t>
  </si>
  <si>
    <t>Khattak, Z.Z.</t>
  </si>
  <si>
    <t>Khattak,  Zeeshan Zaib</t>
  </si>
  <si>
    <t>Kohat University of Science and Technology</t>
  </si>
  <si>
    <t>Institute of Business Studies, Kohat University of Science and Technology, Kohat, Khyber Pakhtunkhwa, Pakistan</t>
  </si>
  <si>
    <t>The Influence of the Barriers of Hybrid Strategy on Strategic Competitive Priorities: Evidence from Oil Companies</t>
  </si>
  <si>
    <t>Abbas, S.</t>
  </si>
  <si>
    <t>Abbas,  Sammar</t>
  </si>
  <si>
    <t>Saravanakumar, S.</t>
  </si>
  <si>
    <t>Saravanakumar,  S.</t>
  </si>
  <si>
    <t>Kongu Arts and Science College</t>
  </si>
  <si>
    <t>Department of Commerce, Kongu Arts and Science College, Erode, Erode, TN, India</t>
  </si>
  <si>
    <t>Padmavathy, S.</t>
  </si>
  <si>
    <t>Padmavathy,  S.</t>
  </si>
  <si>
    <t>Kongu Engineering College</t>
  </si>
  <si>
    <t>Department of Management Studies, Kongu Engineering College, Erode, TN, India</t>
  </si>
  <si>
    <t>Kongu Engineering College, Erode, TN, India</t>
  </si>
  <si>
    <t>Karthikeyan, P.</t>
  </si>
  <si>
    <t>Karthikeyan,  Parthasarathy</t>
  </si>
  <si>
    <t>School of Management Studies, Kongu Engineering College, Erode, TN, India</t>
  </si>
  <si>
    <t>Vidhya Priya, P.</t>
  </si>
  <si>
    <t>Vidhya Priya,  P.</t>
  </si>
  <si>
    <t>Vetrivel, S.C.</t>
  </si>
  <si>
    <t>Vetrivel,  S. C.</t>
  </si>
  <si>
    <t>Manimegalai, S.</t>
  </si>
  <si>
    <t>Manimegalai,  S.</t>
  </si>
  <si>
    <t>Kongunadu Arts and Science College</t>
  </si>
  <si>
    <t>Kongunadu Arts and Science College, Coimbatore, TN, India</t>
  </si>
  <si>
    <t>2-s2.0-105014180297</t>
  </si>
  <si>
    <t>Kim, H.</t>
  </si>
  <si>
    <t>Kim,  Hohyun</t>
  </si>
  <si>
    <t>Konkuk University</t>
  </si>
  <si>
    <t>Department of Advanced Industry Fusion, Konkuk University, Seoul, South Korea</t>
  </si>
  <si>
    <t>Social media engagement and retail investors’ short-termism</t>
  </si>
  <si>
    <t>Değirmen, S.</t>
  </si>
  <si>
    <t>Değirmen,  Süleyman</t>
  </si>
  <si>
    <t>Konya Gida ve Tarim Universitesi</t>
  </si>
  <si>
    <t>Department of Economics, Konya Gida ve Tarim Üniversitesi, Konya, Turkey</t>
  </si>
  <si>
    <t>Saltik, Ö.</t>
  </si>
  <si>
    <t>Saltik,  Ömür</t>
  </si>
  <si>
    <t>Lee, T.D.</t>
  </si>
  <si>
    <t>Lee,  Taejun David</t>
  </si>
  <si>
    <t>Kookmin University</t>
  </si>
  <si>
    <t>Department of Electronics, Kookmin University, Seoul, South Korea</t>
  </si>
  <si>
    <t>2-s2.0-105013388000</t>
  </si>
  <si>
    <t>Biradar, M.</t>
  </si>
  <si>
    <t>Biradar,  Mallikarjun</t>
  </si>
  <si>
    <t>Koppal University</t>
  </si>
  <si>
    <t>Koppal University, Koppal, India</t>
  </si>
  <si>
    <t>To Study the Impact of Government Subsidies, Financial Literacy, and Policy Awareness in Consumer Adoption of Green Finance with the Mediating Effect of Perceived Financial Benefits—SEM Analysis</t>
  </si>
  <si>
    <t>2-s2.0-84922398607</t>
  </si>
  <si>
    <t>Lee,  Sangwon</t>
  </si>
  <si>
    <t>Korea Advanced Institute of Science and Technology (KAIST)</t>
  </si>
  <si>
    <t>School of Business and Technology Management, Korea Advanced Institute of Science and Technology, Daejeon, South Korea, Department of Finance, C. T. Bauer College of Business, Houston, TX, United States</t>
  </si>
  <si>
    <t>Audit committees, corporate governance, and shareholder wealth: Evidence from Korea</t>
  </si>
  <si>
    <t>2-s2.0-84939885858</t>
  </si>
  <si>
    <t>Yoo, C.-Y.</t>
  </si>
  <si>
    <t>Yoo,  Choong-yuel</t>
  </si>
  <si>
    <t>Korea Advanced Institute of Science and Technology, Daejeon, South Korea</t>
  </si>
  <si>
    <t>Do analysts treat winners and losers differently when forecasting earnings?</t>
  </si>
  <si>
    <t>Jung, J.H.</t>
  </si>
  <si>
    <t>Jung,  Jay Heon</t>
  </si>
  <si>
    <t>2-s2.0-85086412781</t>
  </si>
  <si>
    <t>Chung, Y.</t>
  </si>
  <si>
    <t>Chung,  Yeonseung</t>
  </si>
  <si>
    <t>Department of Mathematical Sciences, Korea Advanced Institute of Science and Technology, Daejeon, South Korea</t>
  </si>
  <si>
    <t>Nonlinear temperature-suicide association in Japan from 1972 to 2015: Its heterogeneity and the role of climate, demographic, and socioeconomic factors</t>
  </si>
  <si>
    <t>Sim, K.</t>
  </si>
  <si>
    <t>Sim,  Kisung</t>
  </si>
  <si>
    <t>Han, S.H.</t>
  </si>
  <si>
    <t>Han,  Seunghun</t>
  </si>
  <si>
    <t>School of Business and Technology Management, Korea Advanced Institute of Science and Technology, Daejeon, South Korea</t>
  </si>
  <si>
    <t>Sonu, C.H.</t>
  </si>
  <si>
    <t>Sonu,  Catherine Heyjung</t>
  </si>
  <si>
    <t>Korea National Open University</t>
  </si>
  <si>
    <t>Department of Management, Korea National Open University, Seoul, South Korea</t>
  </si>
  <si>
    <t>2-s2.0-85086408546</t>
  </si>
  <si>
    <t>Kim, N.</t>
  </si>
  <si>
    <t>Kim,  Namhoon</t>
  </si>
  <si>
    <t>Korea Rural Economic Institute</t>
  </si>
  <si>
    <t>Department of Agricultural &amp; Rural Policy Research, Korea Rural Economic Institute, Seoul, South Korea</t>
  </si>
  <si>
    <t>Does Type of Financial Learning Matter for Young Adults’ Objective Financial Knowledge and Financial Behaviors? A Longitudinal and Mediation Analysis</t>
  </si>
  <si>
    <t>2-s2.0-85125422791</t>
  </si>
  <si>
    <t>Cho, S.</t>
  </si>
  <si>
    <t>Cho,  Seungyeon</t>
  </si>
  <si>
    <t>Department of Agricultural &amp; Rural Development Research, Korea Rural Economic Institute, Naju, South Korea</t>
  </si>
  <si>
    <t>Financial literacy and its relation to lottery gambling consumption</t>
  </si>
  <si>
    <t>2-s2.0-85178121759</t>
  </si>
  <si>
    <t>Lee, W.-K.</t>
  </si>
  <si>
    <t>Lee,  Wookyun</t>
  </si>
  <si>
    <t>79</t>
  </si>
  <si>
    <t>Korea University</t>
  </si>
  <si>
    <t>Division of Environmental Science and Ecological Engineering, Korea University, Seoul, South Korea</t>
  </si>
  <si>
    <t>Assessing the Vulnerability of Nomadic Pastoralists’ Livelihoods to Climate Change in the Zhetysu Region of Kazakhstan</t>
  </si>
  <si>
    <t>2-s2.0-84878267792</t>
  </si>
  <si>
    <t>Ju, I.-S.</t>
  </si>
  <si>
    <t>Ju,  In-sook</t>
  </si>
  <si>
    <t>Korea University, Seoul, South Korea</t>
  </si>
  <si>
    <t>Adapting western financial education and counseling models for use in South Korea</t>
  </si>
  <si>
    <t>Wang, S.W.</t>
  </si>
  <si>
    <t>Wang,  Sonam Wangyel</t>
  </si>
  <si>
    <t>Pae, J.</t>
  </si>
  <si>
    <t>Pae,  Jinhan</t>
  </si>
  <si>
    <t>Korea University Business School, Seoul, South Korea</t>
  </si>
  <si>
    <t>Garg, A.</t>
  </si>
  <si>
    <t>Garg,  Anant</t>
  </si>
  <si>
    <t>Korea University (Seoul, South Korea)</t>
  </si>
  <si>
    <t>Hospice Education India LLP, New Delhi, India, Arthroplasty and Arthroscopy SIOR, Pune, MH, India, Spinal Surgery, Korea University Medicine, Seoul, South Korea, RG Kar Medical College, Kolkata, WB, India</t>
  </si>
  <si>
    <t>Talapbayeva, G.</t>
  </si>
  <si>
    <t>Talapbayeva,  Gulnar Edilovna</t>
  </si>
  <si>
    <t>Korkyt Ata Kyzylorda State University</t>
  </si>
  <si>
    <t>Korkyt Ata Kyzylorda State University, Kyzylorda, Kyzylorda, Kazakhstan</t>
  </si>
  <si>
    <t>2-s2.0-85137993716</t>
  </si>
  <si>
    <t>Haritaki, H.</t>
  </si>
  <si>
    <t>Haritaki,  Hara</t>
  </si>
  <si>
    <t>Kozani</t>
  </si>
  <si>
    <t>Department of Accounting and Finance, School of Management and Economics Sciences, Kozani, Greece</t>
  </si>
  <si>
    <t>Cognitive/Emotional Errors and Financial Education</t>
  </si>
  <si>
    <t>2-s2.0-105007850307</t>
  </si>
  <si>
    <t>Kozminski University</t>
  </si>
  <si>
    <t>Kozminski University, Warsaw, MA, Poland</t>
  </si>
  <si>
    <t>Reassessing the Role of Financial Knowledge and Confidence for Financial Outcomes Across Income Groups in the EU</t>
  </si>
  <si>
    <t>2-s2.0-105010939163</t>
  </si>
  <si>
    <t>Kozminski University, Warsaw, MA, Poland, Harvard University, Cambridge, MA, United States</t>
  </si>
  <si>
    <t>The Financial Language of Gender: A Consumer Study Using Machine Learning, Statistical, and Linguistic Analyses</t>
  </si>
  <si>
    <t>2-s2.0-85127806031</t>
  </si>
  <si>
    <t>Kurian, V.</t>
  </si>
  <si>
    <t>Kurian,  Vinith</t>
  </si>
  <si>
    <t>Krea University</t>
  </si>
  <si>
    <t>Krea University, Sri City, AP, India</t>
  </si>
  <si>
    <t>Calling the Shots: Determinants of Financial Decision-making and Behavior in Domestic Migrant Households in India</t>
  </si>
  <si>
    <t>2-s2.0-85042799225</t>
  </si>
  <si>
    <t>Fomovskii, F.</t>
  </si>
  <si>
    <t>Fomovskii,  F. V.</t>
  </si>
  <si>
    <t>Kremenchuk Mykhailo Ostrohradskyi National University</t>
  </si>
  <si>
    <t>Department of Electronic Devices, Kremenchuk Mykhailo Ostrohradskyi National University, Kremenchuk, Poltava Oblast, Ukraine</t>
  </si>
  <si>
    <t>Development of test operations with different duration in order to improve verification quality of effectiveness formula</t>
  </si>
  <si>
    <t>Lutsenko, I.</t>
  </si>
  <si>
    <t>Lutsenko,  I.</t>
  </si>
  <si>
    <t>Department of Information and Control Systems, Kremenchuk Mykhailo Ostrohradskyi National University, Kremenchuk, Poltava Oblast, Ukraine</t>
  </si>
  <si>
    <t>Serdiuk, O.</t>
  </si>
  <si>
    <t>Serdiuk,  Olha</t>
  </si>
  <si>
    <t>Fomovskaya, O.</t>
  </si>
  <si>
    <t>Fomovskaya,  Olena</t>
  </si>
  <si>
    <t>2-s2.0-85181444144</t>
  </si>
  <si>
    <t>Yang,  Hongtao</t>
  </si>
  <si>
    <t>Krirk University</t>
  </si>
  <si>
    <t>Department of Education, Krirk University, Bangkok, Thailand</t>
  </si>
  <si>
    <t>Empirical Research on Credit System Management for Chinese Vocational College Students Based on Personal Mobile Terminals</t>
  </si>
  <si>
    <t>2-s2.0-85167911330</t>
  </si>
  <si>
    <t>Han,  Li</t>
  </si>
  <si>
    <t>Krirk University, Bangkok, Thailand</t>
  </si>
  <si>
    <t>An empirical study from Chinese energy firms on the relationship between executive compensation and corporate performance</t>
  </si>
  <si>
    <t>Yang, S.</t>
  </si>
  <si>
    <t>Yang,  Suping</t>
  </si>
  <si>
    <t>Yu, H.-H.</t>
  </si>
  <si>
    <t>Yu,  Hanhsing</t>
  </si>
  <si>
    <t>Das,  Sukriti</t>
  </si>
  <si>
    <t>Krishna Kanta Handiqui State Open University</t>
  </si>
  <si>
    <t>Maniram Dewan School of Management, Krishna Kanta Handiqui State Open University, Guwahati, AS, India</t>
  </si>
  <si>
    <t>2-s2.0-105013208068</t>
  </si>
  <si>
    <t>Jagannathan, K.</t>
  </si>
  <si>
    <t>Jagannathan,  K.</t>
  </si>
  <si>
    <t>Kristu Jayanti College</t>
  </si>
  <si>
    <t>Kristu Jayanti College, Bengaluru, KA, India</t>
  </si>
  <si>
    <t>Does Financial Literacy Sway Decision-Making in Personal Investments?</t>
  </si>
  <si>
    <t>2-s2.0-105010969835</t>
  </si>
  <si>
    <t>Kumar, M.D.</t>
  </si>
  <si>
    <t>Kumar,  Madhu Druva</t>
  </si>
  <si>
    <t>Department of Commerce, Kristu Jayanti College, Bengaluru, KA, India</t>
  </si>
  <si>
    <t>Empowering Financial Futures: Financial Literacy and Financial Attitude Influencing Financial Behavior Among University Students in the Digital Age</t>
  </si>
  <si>
    <t>Shobha, B.G.</t>
  </si>
  <si>
    <t>Shobha,  B. G.</t>
  </si>
  <si>
    <t>School of Management, Kristu Jayanti College, Bengaluru, KA, India</t>
  </si>
  <si>
    <t>Rani, I.</t>
  </si>
  <si>
    <t>Rani,  Ibha</t>
  </si>
  <si>
    <t>Honnali, P.</t>
  </si>
  <si>
    <t>Honnali,  Panduranganagouda</t>
  </si>
  <si>
    <t>Mohan, R.</t>
  </si>
  <si>
    <t>Mohan,  Reenu</t>
  </si>
  <si>
    <t>2-s2.0-85140626004</t>
  </si>
  <si>
    <t>Murugesan, T.K.</t>
  </si>
  <si>
    <t>Murugesan,  T. K.</t>
  </si>
  <si>
    <t>Developing and Validating Constructs: A Pragmatic Measurement of Financial Inclusion as a Tool for Sustainable Growth</t>
  </si>
  <si>
    <t>2-s2.0-85192351290</t>
  </si>
  <si>
    <t>Samuel, S.</t>
  </si>
  <si>
    <t>Samuel,  Suku</t>
  </si>
  <si>
    <t>Significance of Financial Attitude, Financial Education on Financial Well-Being</t>
  </si>
  <si>
    <t>Gokilavani, S.</t>
  </si>
  <si>
    <t>Gokilavani,  S.</t>
  </si>
  <si>
    <t>Jaheer Mukthar, J.M.</t>
  </si>
  <si>
    <t>Jaheer Mukthar,  K. P.</t>
  </si>
  <si>
    <t>2-s2.0-105019318125</t>
  </si>
  <si>
    <t>Ravindran, D.</t>
  </si>
  <si>
    <t>Ravindran,  D.</t>
  </si>
  <si>
    <t>Augmenting Customer Gratification in the Education Sector Through AI Personalized Financial Solutions</t>
  </si>
  <si>
    <t>Jaheer Mukthar, K.P.J.</t>
  </si>
  <si>
    <t>Chauhan,  Neerupa</t>
  </si>
  <si>
    <t>Chandrakhanthan, J.</t>
  </si>
  <si>
    <t>Chandrakhanthan,  J.</t>
  </si>
  <si>
    <t>Kumar,  John</t>
  </si>
  <si>
    <t>2-s2.0-85210183308</t>
  </si>
  <si>
    <t>Sebastian, R.T.</t>
  </si>
  <si>
    <t>Sebastian,  Roshen Therese</t>
  </si>
  <si>
    <t>Department of Management Studies, Kristu Jayanti College, Bengaluru, KA, India</t>
  </si>
  <si>
    <t>Understanding and Enhancing Financial Literacy Among Migrant Women Labourers in Bangalore</t>
  </si>
  <si>
    <t>2-s2.0-85210174278</t>
  </si>
  <si>
    <t>Sajan, D.</t>
  </si>
  <si>
    <t>Sajan,  Divya</t>
  </si>
  <si>
    <t>The Impact of Financial Literacy and Trust on the Risk Seeking Attitude of Clients in the Digitalisation of Microfinance</t>
  </si>
  <si>
    <t>2-s2.0-105019306234</t>
  </si>
  <si>
    <t>Lalesha, M.</t>
  </si>
  <si>
    <t>Lalesha,  M.</t>
  </si>
  <si>
    <t>Social Media an Influencing Factor on Investment Decisions of Salaried Gen Millennials</t>
  </si>
  <si>
    <t>2-s2.0-105021801845</t>
  </si>
  <si>
    <t>Rohan Joseph, P.</t>
  </si>
  <si>
    <t>Rohan Joseph,  P.</t>
  </si>
  <si>
    <t>Demographic Variations and User Preferences in Banking: Analysing the Shift from Traditional to Digital Banking</t>
  </si>
  <si>
    <t>Mariya Loreena, P.S.</t>
  </si>
  <si>
    <t>Mariya Loreena,  P. S.</t>
  </si>
  <si>
    <t>2-s2.0-85210163322</t>
  </si>
  <si>
    <t>Jayashree, S.</t>
  </si>
  <si>
    <t>Jayashree,  S.</t>
  </si>
  <si>
    <t>Department of Professional Accounting and Finance, Kristu Jayanti College, Bengaluru, KA, India</t>
  </si>
  <si>
    <t>Gender Gap and Financial Literacy Among Gen Ziers</t>
  </si>
  <si>
    <t>Devika Rani, N.</t>
  </si>
  <si>
    <t>Devika Rani,  N.</t>
  </si>
  <si>
    <t>Indra, S.</t>
  </si>
  <si>
    <t>Indra,  S.</t>
  </si>
  <si>
    <t>Karthikeyan, A.</t>
  </si>
  <si>
    <t>Karthikeyan,  A.</t>
  </si>
  <si>
    <t>Thomas, A.A.</t>
  </si>
  <si>
    <t>Thomas,  Ajai Abraham</t>
  </si>
  <si>
    <t>Janani, M.</t>
  </si>
  <si>
    <t>Janani,  M.</t>
  </si>
  <si>
    <t>George, J.</t>
  </si>
  <si>
    <t>George,  Jimmy</t>
  </si>
  <si>
    <t>Vikhrova, E.</t>
  </si>
  <si>
    <t>Vikhrova,  Elena</t>
  </si>
  <si>
    <t>Kryvyi Rih State Pedagogical University</t>
  </si>
  <si>
    <t>Department of Mathematics and Techniques of its Teaching, Kryvyi Rih State Pedagogical University, Kryvyi Rih, Dnipropetrovsk Oblast, Ukraine</t>
  </si>
  <si>
    <t>2-s2.0-84887098909</t>
  </si>
  <si>
    <t>Omar, N.</t>
  </si>
  <si>
    <t>Omar,  Noraini Binti</t>
  </si>
  <si>
    <t>Kuala Lumpur University of Science and Technology</t>
  </si>
  <si>
    <t>Kuala Lumpur University of Science and Technology, Kajang, Selangor, Malaysia</t>
  </si>
  <si>
    <t>Characteristics of board of directors and financial distress: A Malaysian case</t>
  </si>
  <si>
    <t>2-s2.0-85065169487</t>
  </si>
  <si>
    <t>Mohd Zain, N.H.</t>
  </si>
  <si>
    <t>Mohd Zain,  Nor Hazila</t>
  </si>
  <si>
    <t>Faculty of Business and Accounting, Kuala Lumpur University of Science and Technology, Kajang, Selangor, Malaysia</t>
  </si>
  <si>
    <t>Predicting private saving within malay community</t>
  </si>
  <si>
    <t>Mamat, N.H.</t>
  </si>
  <si>
    <t>Mamat,  Nor Hasikin</t>
  </si>
  <si>
    <t>Goi, M.T.</t>
  </si>
  <si>
    <t>Goi,  Mei Teh</t>
  </si>
  <si>
    <t>2-s2.0-85086259716</t>
  </si>
  <si>
    <t>Gurnovich, T.G.</t>
  </si>
  <si>
    <t>Gurnovich,  Tatyana Genrihovna</t>
  </si>
  <si>
    <t>Kuban State Agrarian University</t>
  </si>
  <si>
    <t>Kuban State Agrarian University, Krasnodar, Krasnodar Krai, Russian Federation</t>
  </si>
  <si>
    <t>A Systemic Approach to the Development of the Theory of Economic Interaction of the Institution of Farming and a Socially-Oriented Environment of a New Type</t>
  </si>
  <si>
    <t>2-s2.0-85107462603</t>
  </si>
  <si>
    <t>Vlasova, N.S.</t>
  </si>
  <si>
    <t>Vlasova,  Natalya S.</t>
  </si>
  <si>
    <t>Bankruptcy Prevention with the Unified Accounting System</t>
  </si>
  <si>
    <t>Sigidov, Y.I.</t>
  </si>
  <si>
    <t>Sigidov,  Yuriy Ivanovich</t>
  </si>
  <si>
    <t>Piterskaya, L.Y.</t>
  </si>
  <si>
    <t>Piterskaya,  Lyudmila Yu</t>
  </si>
  <si>
    <t>Baum, G.A.</t>
  </si>
  <si>
    <t>Baum,  George A.</t>
  </si>
  <si>
    <t>Fetisov, S.D.</t>
  </si>
  <si>
    <t>Fetisov,  Sergey D.</t>
  </si>
  <si>
    <t>2-s2.0-85108732844</t>
  </si>
  <si>
    <t>Kurnosova, N.S.</t>
  </si>
  <si>
    <t>Kurnosova,  Natalia S.</t>
  </si>
  <si>
    <t>About models of agriculture digital transformation</t>
  </si>
  <si>
    <t>Kurnosov, S.A.</t>
  </si>
  <si>
    <t>Kurnosov,  Sergej A.</t>
  </si>
  <si>
    <t>Korovina, M.A.</t>
  </si>
  <si>
    <t>Korovina,  Marina Aleksandrovna</t>
  </si>
  <si>
    <t>Pershin, S.P.</t>
  </si>
  <si>
    <t>Pershin,  Sergey P.</t>
  </si>
  <si>
    <t>2-s2.0-85091571798</t>
  </si>
  <si>
    <t>Udovik, E.E.</t>
  </si>
  <si>
    <t>Udovik,  Elena Eduardovna</t>
  </si>
  <si>
    <t>Kuban State Technological University</t>
  </si>
  <si>
    <t>Kuban State Technological University, Krasnodar, Krasnodar Krai, Russian Federation</t>
  </si>
  <si>
    <t>Competitiveness of the organization of consumer cooperation: Effective management in the modern market sector</t>
  </si>
  <si>
    <t>Smirnova, E.V.</t>
  </si>
  <si>
    <t>Smirnova,  Elena V.</t>
  </si>
  <si>
    <t>2-s2.0-85161689787</t>
  </si>
  <si>
    <t>Ignatovich, V.K.</t>
  </si>
  <si>
    <t>Ignatovich,  Vladlen K.</t>
  </si>
  <si>
    <t>Kuban State University</t>
  </si>
  <si>
    <t>Kuban State University, Krasnodar, Krasnodar Krai, Russian Federation</t>
  </si>
  <si>
    <t>The Influence of the Consumer Society on the Education System</t>
  </si>
  <si>
    <t>2-s2.0-85077500233</t>
  </si>
  <si>
    <t>Tretyakova, S.</t>
  </si>
  <si>
    <t>Tretyakova,  Svetlana N.</t>
  </si>
  <si>
    <t>Data Analysis as a Toolkit for Construction and Evaluation of Consistency of Banks Ratings</t>
  </si>
  <si>
    <t>2-s2.0-85077496757</t>
  </si>
  <si>
    <t>Alexandrova, E.</t>
  </si>
  <si>
    <t>Alexandrova,  Elena</t>
  </si>
  <si>
    <t>Digital Economy in Competitiveness of Modern Companies</t>
  </si>
  <si>
    <t>Grebennikov, O.V.</t>
  </si>
  <si>
    <t>Grebennikov,  Oleg Vladimirovich</t>
  </si>
  <si>
    <t>Khalaphyan, A.</t>
  </si>
  <si>
    <t>Khalaphyan,  Aleksandr A.</t>
  </si>
  <si>
    <t>Shevchenko, I.</t>
  </si>
  <si>
    <t>Shevchenko,  I. V.</t>
  </si>
  <si>
    <t>Yushkina, T.V.</t>
  </si>
  <si>
    <t>Yushkina,  Tatiana V.</t>
  </si>
  <si>
    <t>Averina, L.Y.</t>
  </si>
  <si>
    <t>Averina,  Liliya Yu</t>
  </si>
  <si>
    <t>Mythily, R.</t>
  </si>
  <si>
    <t>Mythily,  R.</t>
  </si>
  <si>
    <t>Kumaraguru College of Liberal Arts and Sciences</t>
  </si>
  <si>
    <t>Department of Commerce, Kumaraguru College of Liberals Arts and Science, Coimbatore, India</t>
  </si>
  <si>
    <t>2-s2.0-105008334441</t>
  </si>
  <si>
    <t>Sangeetha, S.</t>
  </si>
  <si>
    <t>Sangeetha,  S.</t>
  </si>
  <si>
    <t>Kumaraguru College of Technology</t>
  </si>
  <si>
    <t>Kumaraguru College of Technology, Coimbatore, TN, India</t>
  </si>
  <si>
    <t>Buy Now, Pay Later (BNPL) and Generation Z: A Machine Learning Approach to Spending Behavior and Financial Well-Being</t>
  </si>
  <si>
    <t>2-s2.0-105001298737</t>
  </si>
  <si>
    <t>Palanisamy, M.</t>
  </si>
  <si>
    <t>Palanisamy,  Mohanamani</t>
  </si>
  <si>
    <t>Financial Literacy and Behavioral Intention to Use Central Banks’ Digital Currency: Moderating Role of Trust</t>
  </si>
  <si>
    <t>Latha, A.</t>
  </si>
  <si>
    <t>Latha,  A.</t>
  </si>
  <si>
    <t>Jayadev, M.</t>
  </si>
  <si>
    <t>Jayadev,  M.</t>
  </si>
  <si>
    <t>Asare-Kyire, L.</t>
  </si>
  <si>
    <t>Asare-Kyire,  Lydia</t>
  </si>
  <si>
    <t>Kumasi Technical University</t>
  </si>
  <si>
    <t>Department of Entrepreneurship and Finance, Kumasi Technical University, Kumasi, Ashanti, Ghana</t>
  </si>
  <si>
    <t>Danai, L.</t>
  </si>
  <si>
    <t>Danai,  Lakshita</t>
  </si>
  <si>
    <t>Kumaun University</t>
  </si>
  <si>
    <t>Department of Humanities and Social Sciences, Kumaun University, Nainital, UK, India</t>
  </si>
  <si>
    <t>Virdi, A.S.</t>
  </si>
  <si>
    <t>Virdi,  Amarpreet Singh</t>
  </si>
  <si>
    <t>Department of Management Studies, Kumaun University, Nainital, UK, India</t>
  </si>
  <si>
    <t>Tewari, L.M.</t>
  </si>
  <si>
    <t>Tewari,  Lalit Mohan</t>
  </si>
  <si>
    <t>Department of Botany, Kumaun University, Nainital, UK, India</t>
  </si>
  <si>
    <t>2-s2.0-85136092560</t>
  </si>
  <si>
    <t>Yao, Z.</t>
  </si>
  <si>
    <t>Yao,  Zhenyu</t>
  </si>
  <si>
    <t>Kunming University of Science and Technology</t>
  </si>
  <si>
    <t>Kunming University of Science and Technology, Kunming, Yunnan, China</t>
  </si>
  <si>
    <t>Research on Financial Strategy and Financial Capability of Grassroots Power Supply Enterprises Based on Stochastic Matrix Model</t>
  </si>
  <si>
    <t>2-s2.0-85169160643</t>
  </si>
  <si>
    <t>Ahmed, T.</t>
  </si>
  <si>
    <t>Ahmed,  Tanveer</t>
  </si>
  <si>
    <t>Faculty of Management and Economics, Kunming University of Science and Technology, Kunming, Yunnan, China</t>
  </si>
  <si>
    <t>Financial Inclusion: Does it matter in Alleviating Poverty in Pakistan</t>
  </si>
  <si>
    <t>Shuhui, W.</t>
  </si>
  <si>
    <t>Shuhui,  Wen</t>
  </si>
  <si>
    <t>2-s2.0-105018128460</t>
  </si>
  <si>
    <t>Heydari, A.</t>
  </si>
  <si>
    <t>Heydari,  Ahad</t>
  </si>
  <si>
    <t>Kurdistan University of Medical Sciences</t>
  </si>
  <si>
    <t>Department of Health in Emergencies and Disasters, Kurdistan University of Medical Sciences, Sanandaj, Kurdistan, Iran</t>
  </si>
  <si>
    <t>Explaining barriers and challenges to child safety during driving from parents’ perspectives: a qualitative content analysis</t>
  </si>
  <si>
    <t>Sharma, T.</t>
  </si>
  <si>
    <t>Sharma,  Tejinder</t>
  </si>
  <si>
    <t>Kurukshetra University</t>
  </si>
  <si>
    <t>Department of Commerce, Kurukshetra University, Kurukshetra, HR, India</t>
  </si>
  <si>
    <t>Ghura, H.</t>
  </si>
  <si>
    <t>Ghura,  Hasan</t>
  </si>
  <si>
    <t>Kuwait College of Science &amp; Technology (No explicit mention of a main university name)
In cases like this, it's best to state the institution mentioned in the text. When dealing with actual universities that have multiple affiliated colleges or institutions, I would return the university name as requested. For example, if the text were:
Affiliation:
University of Oxford Department of Engineering Science, Oxford, United Kingdom
The response would be: University of Oxford</t>
  </si>
  <si>
    <t>Kuwait College of Science &amp; Technology, Doha, Kuwait</t>
  </si>
  <si>
    <t>Al-Kandari, A.</t>
  </si>
  <si>
    <t>Al-Kandari,  Anwar</t>
  </si>
  <si>
    <t>Kuwait Technical College</t>
  </si>
  <si>
    <t>Kuwait Technical College, Abu-Halifa, Kuwait</t>
  </si>
  <si>
    <t>2-s2.0-85164364015</t>
  </si>
  <si>
    <t>Grant, D.D.</t>
  </si>
  <si>
    <t>Grant,  Dianne Dogbey</t>
  </si>
  <si>
    <t>Kwame Nkrumah University of Science &amp; Technology</t>
  </si>
  <si>
    <t>Department of Accounting and Finance, Kwame Nkrumah University of Science &amp; Technology, Kumasi, Ghana</t>
  </si>
  <si>
    <t>Financial literacy, investment and personal financial management nexus: Empirical evidence on private sector employees</t>
  </si>
  <si>
    <t>2-s2.0-85075429441</t>
  </si>
  <si>
    <t>Onyinah, P.O.</t>
  </si>
  <si>
    <t>Onyinah,  Patrick Opoku</t>
  </si>
  <si>
    <t>Department of Economics, Kwame Nkrumah University of Science &amp; Technology, Kumasi, Ghana</t>
  </si>
  <si>
    <t>Empirical Determinants of Saving Habits among Commercial Drivers in Ghana</t>
  </si>
  <si>
    <t>2-s2.0-84973115788</t>
  </si>
  <si>
    <t>Awunyo-Vitor, D.</t>
  </si>
  <si>
    <t>Awunyo-Vitor,  Dadson</t>
  </si>
  <si>
    <t>Department of Agricultural Economics, Agribusiness and Extension, Kwame Nkrumah University of Science &amp; Technology, Kumasi, Ghana</t>
  </si>
  <si>
    <t>What drives mobile money services demand by farmers in Ghana? A study of maize farmers</t>
  </si>
  <si>
    <t>Abuntori, P.A.</t>
  </si>
  <si>
    <t>Abuntori,  Pius Akanbang</t>
  </si>
  <si>
    <t>Department of Industrial Finance and Investments, Kwame Nkrumah University of Science &amp; Technology, Kumasi, Ghana</t>
  </si>
  <si>
    <t>2-s2.0-85087645646</t>
  </si>
  <si>
    <t>Yusif, H.</t>
  </si>
  <si>
    <t>Yusif,  Hadrat Mohammed</t>
  </si>
  <si>
    <t>Improving loan repayment in Ghana: Does financial literacy matter?</t>
  </si>
  <si>
    <t>Ayesu, E.K.</t>
  </si>
  <si>
    <t>Ayesu,  Enock Kojo</t>
  </si>
  <si>
    <t>2-s2.0-85152417277</t>
  </si>
  <si>
    <t>Appiah, F.</t>
  </si>
  <si>
    <t>Appiah,  Francis</t>
  </si>
  <si>
    <t>Is there a link between financial literacy and financial behaviour?</t>
  </si>
  <si>
    <t>Baidoo, S.T.</t>
  </si>
  <si>
    <t>Baidoo,  Samuel Tawiah</t>
  </si>
  <si>
    <t>2-s2.0-85118864260</t>
  </si>
  <si>
    <t>Enhancing domestic savings mobilisation in Ghana: Does religion matter?</t>
  </si>
  <si>
    <t>2-s2.0-85087876480</t>
  </si>
  <si>
    <t>Adinyira, E.</t>
  </si>
  <si>
    <t>Adinyira,  Emmanuel</t>
  </si>
  <si>
    <t>Department of Construction Technology and Management, Kwame Nkrumah University of Science &amp; Technology, Kumasi, Ghana</t>
  </si>
  <si>
    <t>Review on criteria for evaluating unsolicited public–private partnership PPP proposals from 2004 to 2018</t>
  </si>
  <si>
    <t>Mireku, K.</t>
  </si>
  <si>
    <t>Mireku,  Kwame</t>
  </si>
  <si>
    <t>2-s2.0-85145845725</t>
  </si>
  <si>
    <t>Akotey, J.O.</t>
  </si>
  <si>
    <t>Akotey,  Oscar Joseph</t>
  </si>
  <si>
    <t>Kwame Nkrumah University of Science &amp; Technology, Kumasi, Ghana</t>
  </si>
  <si>
    <t>The effect of a moveable collateral registry on MSME access to finance: Evidence from Malawi</t>
  </si>
  <si>
    <t>2-s2.0-85047800467</t>
  </si>
  <si>
    <t>Understanding the Determinants of Saving in Ghana: Does Financial Literacy Matter?</t>
  </si>
  <si>
    <t>Nani, G.</t>
  </si>
  <si>
    <t>Nani,  Gabriel</t>
  </si>
  <si>
    <t>Akwaa-Sekyi, E.K.</t>
  </si>
  <si>
    <t>Akwaa-Sekyi,  Ellis Kofi</t>
  </si>
  <si>
    <t>2-s2.0-85104583150</t>
  </si>
  <si>
    <t>Ahinful, G.S.</t>
  </si>
  <si>
    <t>Ahinful,  Gabriel Sam</t>
  </si>
  <si>
    <t>What influences the willingness of university students to invest in stocks?</t>
  </si>
  <si>
    <t>Salifu Atchulo, A.</t>
  </si>
  <si>
    <t>Salifu Atchulo,  Abukari</t>
  </si>
  <si>
    <t>Tayviah, M.M.</t>
  </si>
  <si>
    <t>Tayviah,  Makafui M.</t>
  </si>
  <si>
    <t>Department of Religious Studies, Kwame Nkrumah University of Science &amp; Technology, Kumasi, Ghana</t>
  </si>
  <si>
    <t>Owusu-Manu, D.-G.</t>
  </si>
  <si>
    <t>Owusu-Manu,  De Graft</t>
  </si>
  <si>
    <t>Department of Building Technology, Kwame Nkrumah University of Science &amp; Technology, Kumasi, Ghana</t>
  </si>
  <si>
    <t>2-s2.0-85193847921</t>
  </si>
  <si>
    <t>Determinants of financial literacy among university students: Insight into background and exposure characteristics</t>
  </si>
  <si>
    <t>2-s2.0-85109042933</t>
  </si>
  <si>
    <t>Dogbe, J.A.</t>
  </si>
  <si>
    <t>Dogbe,  Joslin Alexei</t>
  </si>
  <si>
    <t>Achieving Financial Inclusion for Persons With Disabilities: Exploring Preparedness and Accessibility of Financial Services for Persons With Disabilities in Malawi</t>
  </si>
  <si>
    <t>Adusei, J.N.</t>
  </si>
  <si>
    <t>Adusei,  Josephine Nkrumah</t>
  </si>
  <si>
    <t>Sakyi, D.</t>
  </si>
  <si>
    <t>Sakyi,  Daniel</t>
  </si>
  <si>
    <t>Baiden, B.K.</t>
  </si>
  <si>
    <t>Baiden,  Bernard Kofi</t>
  </si>
  <si>
    <t>Oppong, C.</t>
  </si>
  <si>
    <t>Oppong,  Clement</t>
  </si>
  <si>
    <t>Kpegba, S.A.</t>
  </si>
  <si>
    <t>Kpegba,  Silas Apealete</t>
  </si>
  <si>
    <t>Nyagormey, J.J.</t>
  </si>
  <si>
    <t>Nyagormey,  Julius Jubilee</t>
  </si>
  <si>
    <t>Agana, J.A.</t>
  </si>
  <si>
    <t>Agana,  Joseph Akandeagre</t>
  </si>
  <si>
    <t>Adams, F.</t>
  </si>
  <si>
    <t>Adams,  Faizal</t>
  </si>
  <si>
    <t>College of Agriculture and Natural Resources, Kwame Nkrumah University of Science &amp; Technology, Kumasi, Ghana</t>
  </si>
  <si>
    <t>2-s2.0-85081317453</t>
  </si>
  <si>
    <t>Kim, Y.-H.</t>
  </si>
  <si>
    <t>Kim,  Yong-hyuk</t>
  </si>
  <si>
    <t>Kwangwoon University</t>
  </si>
  <si>
    <t>School of Software, Kwangwoon University, Seoul, South Korea</t>
  </si>
  <si>
    <t>Interdependency between the Stock Market and Financial News</t>
  </si>
  <si>
    <t>Aman, H.</t>
  </si>
  <si>
    <t>Aman,  Hiroyuki</t>
  </si>
  <si>
    <t>Kwansei Gakuin University</t>
  </si>
  <si>
    <t>Kwansei Gakuin University, Nishinomiya, Hyogo, Japan</t>
  </si>
  <si>
    <t>Yoshida, Y.</t>
  </si>
  <si>
    <t>Yoshida,  Yuichiro</t>
  </si>
  <si>
    <t>School of Economics, Kwansei Gakuin University, Nishinomiya, Hyogo, Japan</t>
  </si>
  <si>
    <t>2-s2.0-105001649705</t>
  </si>
  <si>
    <t>Nofiu, T.T.</t>
  </si>
  <si>
    <t>Nofiu,  Taofeekat Temitope</t>
  </si>
  <si>
    <t>Kwara State University</t>
  </si>
  <si>
    <t>Department of Economics and Development Studies, Kwara State University, Malete, Kwara, Nigeria</t>
  </si>
  <si>
    <t>Leaving No One Behind: Examining the effect of financial, gender, and digital inclusion on sustainable development</t>
  </si>
  <si>
    <t>2-s2.0-85216477052</t>
  </si>
  <si>
    <t>Shittu, F.</t>
  </si>
  <si>
    <t>Shittu,  Faridat</t>
  </si>
  <si>
    <t>Department of Library &amp; Information Science, Kwara State University, Malete, Kwara, Nigeria</t>
  </si>
  <si>
    <t>Perceived Influence of Innovation Management on Library Service Delivery in Selected Academic Libraries in Kwara State, Nigeria</t>
  </si>
  <si>
    <t>Akande, R.S.</t>
  </si>
  <si>
    <t>Akande,  Rashidat Sumbola</t>
  </si>
  <si>
    <t>Sanni, R.</t>
  </si>
  <si>
    <t>Sanni,  Rofiat</t>
  </si>
  <si>
    <t>Shittu, R.</t>
  </si>
  <si>
    <t>Shittu,  Ruffiyat</t>
  </si>
  <si>
    <t>Shiru, M.</t>
  </si>
  <si>
    <t>Shiru,  Mohammed Sanusi</t>
  </si>
  <si>
    <t>2-s2.0-86000046735</t>
  </si>
  <si>
    <t>AbdulKareem, H.K.K.</t>
  </si>
  <si>
    <t>AbdulKareem,  Hauwah K.K.</t>
  </si>
  <si>
    <t>Microfinance and Women’s Economic Empowerment in Nigeria: Challenges and Policy Perspectives</t>
  </si>
  <si>
    <t>Jimoh, S.O.</t>
  </si>
  <si>
    <t>Jimoh,  Sodiq Olaiwola</t>
  </si>
  <si>
    <t>Adeyemi, I.</t>
  </si>
  <si>
    <t>Adeyemi,  Ismail Olatunji</t>
  </si>
  <si>
    <t>2-s2.0-85180395116</t>
  </si>
  <si>
    <t>Gabrielova, T.</t>
  </si>
  <si>
    <t>Gabrielova,  Tetiana Y.</t>
  </si>
  <si>
    <t>Kyiv Aviation Institute</t>
  </si>
  <si>
    <t>State University "Kyiv Aviation Institute", Kyiv, Ukraine</t>
  </si>
  <si>
    <t>Modelling for determining the adaptive potential of air carriers as participants in the process of creating a tourist product</t>
  </si>
  <si>
    <t>Voitsehovskiy, V.</t>
  </si>
  <si>
    <t>Voitsehovskiy,  Viktor</t>
  </si>
  <si>
    <t>Petrovska, S.</t>
  </si>
  <si>
    <t>Petrovska,  Svitlana</t>
  </si>
  <si>
    <t>Lytvynenko, S.</t>
  </si>
  <si>
    <t>Lytvynenko,  Sergiy L.</t>
  </si>
  <si>
    <t>Lytvynenko, L.</t>
  </si>
  <si>
    <t>Lytvynenko,  Larysa</t>
  </si>
  <si>
    <t>2-s2.0-85151134509</t>
  </si>
  <si>
    <t>Yatsiuk, M.</t>
  </si>
  <si>
    <t>Yatsiuk,  Mykhailo V.</t>
  </si>
  <si>
    <t>Kyiv Institute of Water Problems</t>
  </si>
  <si>
    <t>Institute of Water Problems and Land Reclamation, Kyiv, Ukraine</t>
  </si>
  <si>
    <t>Economic and Political Challenges of Development in Ukraine Industry 4.0</t>
  </si>
  <si>
    <t>2-s2.0-85207828570</t>
  </si>
  <si>
    <t>Spytska, L.</t>
  </si>
  <si>
    <t>Spytska,  Liana V.</t>
  </si>
  <si>
    <t>Kyiv International University</t>
  </si>
  <si>
    <t>Kyiv International University, Kyiv, Kyiv Oblast, Ukraine</t>
  </si>
  <si>
    <t>The influence of psychological factors on investment decision-making: Psychological features of economic relations formation</t>
  </si>
  <si>
    <t>2-s2.0-86000335771</t>
  </si>
  <si>
    <t>Romanchukevych, V.</t>
  </si>
  <si>
    <t>Romanchukevych,  Vitaliy</t>
  </si>
  <si>
    <t>Kyiv National Economic University named after Vadym Hetman</t>
  </si>
  <si>
    <t>Department of Banking and Insurance, Kyiv National Economic University named after Vadym Hetman, Kyiv, Ukraine</t>
  </si>
  <si>
    <t>FINANCIAL PROVISION OF PEACE AND JUSTICE IN UKRAINE IN THE CONTEXT OF ACHIEVING THE SUSTAINABLE DEVELOPMENT GOALS</t>
  </si>
  <si>
    <t>2-s2.0-85179617081</t>
  </si>
  <si>
    <t>Maiurchenko, V.</t>
  </si>
  <si>
    <t>Maiurchenko,  Valentyna</t>
  </si>
  <si>
    <t>Faculty of Finance, Kyiv National Economic University named after Vadym Hetman, Kyiv, Ukraine</t>
  </si>
  <si>
    <t>Unveiling individuals’ financial behavior patterns: The Polish-Ukrainian case study in the pre-war period</t>
  </si>
  <si>
    <t>Budiaiev, M.</t>
  </si>
  <si>
    <t>Budiaiev,  Maksym O.</t>
  </si>
  <si>
    <t>Department of Economics and Entrepreneurship, Kyiv National Economic University named after Vadym Hetman, Kyiv, Ukraine</t>
  </si>
  <si>
    <t>Onikiienko, S.</t>
  </si>
  <si>
    <t>Onikiienko,  Serhii</t>
  </si>
  <si>
    <t>2-s2.0-85209111920</t>
  </si>
  <si>
    <t>Garafonova, O.</t>
  </si>
  <si>
    <t>Garafonova,  Olga I.</t>
  </si>
  <si>
    <t>Department of Management, Kyiv National Economic University named after Vadym Hetman, Kyiv, Ukraine</t>
  </si>
  <si>
    <t>ECONOMIC CHALLENGES AND FINANCIAL OPPORTUNITIES OF ONLINE RETAIL IN UKRAINE DURING THE WAR: ALIGNMENT WITH GLOBAL TRENDS AND INNOVATIVE PERSPECTIVES</t>
  </si>
  <si>
    <t>Dvornyk, I.</t>
  </si>
  <si>
    <t>Dvornyk,  Iryna V.</t>
  </si>
  <si>
    <t>Department for Training and Certification of Scientific Personnel, Kyiv National Economic University named after Vadym Hetman, Kyiv, Ukraine</t>
  </si>
  <si>
    <t>Tereshchenko, O.</t>
  </si>
  <si>
    <t>Tereshchenko,  Oleg</t>
  </si>
  <si>
    <t>Sharov, V.</t>
  </si>
  <si>
    <t>Sharov,  Volodymyr</t>
  </si>
  <si>
    <t>Ivasiv, I.</t>
  </si>
  <si>
    <t>Ivasiv,  Ihor</t>
  </si>
  <si>
    <t>Kyiv National Economic University named after Vadym Hetman (Main University Name: Kyiv National Economic University)</t>
  </si>
  <si>
    <t>Kyiv National Economic University named after Vadym Hetman, Kyiv, Ukraine</t>
  </si>
  <si>
    <t>Shcherbyna, A.</t>
  </si>
  <si>
    <t>Shcherbyna,  Artem</t>
  </si>
  <si>
    <t>Kyiv National Economic University named after Vadym Hetman (Main university name: Kyiv National Economic University)</t>
  </si>
  <si>
    <t>Babenko, A.</t>
  </si>
  <si>
    <t>Babenko,  Artem</t>
  </si>
  <si>
    <t>Kyiv National Economic University named after Vadym Hetman (Specifically: Kyiv National Economic University)</t>
  </si>
  <si>
    <t>2-s2.0-85164818481</t>
  </si>
  <si>
    <t>Petrukha, N.</t>
  </si>
  <si>
    <t>Petrukha,  Nina M.</t>
  </si>
  <si>
    <t>Kyiv National University of Construction and Architecture</t>
  </si>
  <si>
    <t>Department of Management, Kyiv National University of Construction and Architecture, Kyiv, Ukraine</t>
  </si>
  <si>
    <t>SOCIAL IMPERATIVES OF PUBLIC FINANCE: WAR ADAPTATION AND PRINCIPLES OF POST-WAR RECOVERY</t>
  </si>
  <si>
    <t>Alekseienko, N.</t>
  </si>
  <si>
    <t>Alekseienko,  Nataliia</t>
  </si>
  <si>
    <t>Mazur, A.</t>
  </si>
  <si>
    <t>Mazur,  Anastasiia</t>
  </si>
  <si>
    <t>Petrukha, S.</t>
  </si>
  <si>
    <t>Petrukha,  Sergii V.</t>
  </si>
  <si>
    <t>Kushneruk, O.</t>
  </si>
  <si>
    <t>Kushneruk,  Oleksandr</t>
  </si>
  <si>
    <t>2-s2.0-85151018247</t>
  </si>
  <si>
    <t>Puzyrova, P.</t>
  </si>
  <si>
    <t>Puzyrova,  Polina V.</t>
  </si>
  <si>
    <t>Kyiv National University of Technologies and Design</t>
  </si>
  <si>
    <t>Kyiv National University of Technologies and Design, Kyiv, Kyiv Oblast, Ukraine</t>
  </si>
  <si>
    <t>ORGANIZATIONAL AND ECONOMIC MECHANISM OF A BUSINESS SECURITY AS A GUARANTEE OF ITS SUSTAINABLE DEVELOPMENT</t>
  </si>
  <si>
    <t>2-s2.0-85011501157</t>
  </si>
  <si>
    <t>Sekita, S.</t>
  </si>
  <si>
    <t>Sekita,  Shizuka</t>
  </si>
  <si>
    <t>Kyoto Sangyo University</t>
  </si>
  <si>
    <t>Kyoto Sangyo University, Kyoto, Japan</t>
  </si>
  <si>
    <t>Financial literacy and retirement planning in Japan</t>
  </si>
  <si>
    <t>Faculty of Economics, Kyoto Sangyo University, Kyoto, Japan</t>
  </si>
  <si>
    <t>2-s2.0-85102122250</t>
  </si>
  <si>
    <t>Izumi,  Horikawa</t>
  </si>
  <si>
    <t>46</t>
  </si>
  <si>
    <t>Kyoto University</t>
  </si>
  <si>
    <t>Graduate School of Letters, Kyoto University, Kyoto, Kyoto, Japan</t>
  </si>
  <si>
    <t>Relationship between elementary school meals and communities: Examining school lunch systems and dietary education</t>
  </si>
  <si>
    <t>2-s2.0-105022068344</t>
  </si>
  <si>
    <t>Sianipar, C.P.M.</t>
  </si>
  <si>
    <t>Sianipar,  Corinthias P.M.</t>
  </si>
  <si>
    <t>Division of Environmental Science and Technology, Kyoto University, Kyoto, Kyoto, Japan, Center for Socio-Ecological Systems and Modeling, SystemsACT Institute, Bandung, Indonesia</t>
  </si>
  <si>
    <t>Between vulnerable and sustainable: an assessment on livelihood of fishermen in Bintan Island, Indonesia</t>
  </si>
  <si>
    <t>2-s2.0-105009607589</t>
  </si>
  <si>
    <t>Oya, N.</t>
  </si>
  <si>
    <t>Oya,  Nozomu</t>
  </si>
  <si>
    <t>Kyoto University (Assumption based on the presence of 'Graduate School of Medical Science' and 'Japanese Red Cross Kyoto Daini Hospital', both are often affiliated with universities rather than standalone departments)</t>
  </si>
  <si>
    <t>Department of Psychiatry, Graduate School of Medical Science, Kyoto, Kyoto, Japan, Department of Psychiatry, Japanese Red Cross Kyoto Daini Hospital, Kyoto, Kyoto, Japan</t>
  </si>
  <si>
    <t>A Preliminary Study on the Development of a Virtual Reality-Based Financial Decision-Making Training Tool for Investment Trusts: Usability and Acceptability Among Community-Dwelling Healthy Older People</t>
  </si>
  <si>
    <t>2-s2.0-105005494534</t>
  </si>
  <si>
    <t>Matsuoka, T.</t>
  </si>
  <si>
    <t>Matsuoka,  Teruyuki</t>
  </si>
  <si>
    <t>Kyoto University (assuming the Graduate School of Medical Science is part of Kyoto University) or NA (if no definitive university name is found in the provided text)</t>
  </si>
  <si>
    <t>Department of Psychiatry, Graduate School of Medical Science, Kyoto, Kyoto, Japan, Department of Psychiatry, National Hospital Organization Maizuru Medical Center, Maizuru, Kyoto, Japan</t>
  </si>
  <si>
    <t>The Financial Capacity of Individuals With Dementia: A Narrative Review</t>
  </si>
  <si>
    <t>Narumoto, J.</t>
  </si>
  <si>
    <t>Narumoto,  Jin</t>
  </si>
  <si>
    <t>Kyoto University of Medical Science (Assumed based on Graduate School being mentioned)</t>
  </si>
  <si>
    <t>Department of Psychiatry, Graduate School of Medical Science, Kyoto, Kyoto, Japan</t>
  </si>
  <si>
    <t>Kato, Y.</t>
  </si>
  <si>
    <t>Kato,  Yuka</t>
  </si>
  <si>
    <t>Kyoto University of Medical Science (Graduate School)</t>
  </si>
  <si>
    <t>Kyoto University of Medical Science (based on Graduate School mention) or NA if you can't confirm the main university from this text.</t>
  </si>
  <si>
    <t>Hiyama, M.</t>
  </si>
  <si>
    <t>Hiyama,  Masami</t>
  </si>
  <si>
    <t>Kyoto University of Medical Science (from Graduate School) or NA (if you're only focusing on the department level and not schools within the university)</t>
  </si>
  <si>
    <t>Kyoto University of Medical Science (implied from Graduate School of Medical Science)</t>
  </si>
  <si>
    <t>Galushkina, E.</t>
  </si>
  <si>
    <t>Galushkina,  Elena</t>
  </si>
  <si>
    <t>Kyrgyz National University named after Jusup Balasagyn</t>
  </si>
  <si>
    <t>Department of Master's Program, Kyrgyz National University named after Jusup Balasagyn, Bishkek, Bishkek, Kyrgyzstan</t>
  </si>
  <si>
    <t>2-s2.0-105017466189</t>
  </si>
  <si>
    <t>Idinov, K.</t>
  </si>
  <si>
    <t>Idinov,  Kubanychbek</t>
  </si>
  <si>
    <t>Kyrgyz National University named after Jusup Balasagyn, Bishkek, Bishkek, Kyrgyzstan</t>
  </si>
  <si>
    <t>Islamic Principles of Finance: Features and Prospects of Their Use in Central Asia</t>
  </si>
  <si>
    <t>Orozonova, A.</t>
  </si>
  <si>
    <t>Orozonova,  Azyk Abdykasyvovna</t>
  </si>
  <si>
    <t>Baysalov, Z.</t>
  </si>
  <si>
    <t>Baysalov,  Zhomart Usubakunovich</t>
  </si>
  <si>
    <t>Kyrgyz State University named after I. Arabaev</t>
  </si>
  <si>
    <t>Kyrgyz State University named after I. Arabaev, Bishkek, Bishkek, Kyrgyzstan</t>
  </si>
  <si>
    <t>2-s2.0-105020438556</t>
  </si>
  <si>
    <t>Abdykadyrov, K.</t>
  </si>
  <si>
    <t>Abdykadyrov,  Kalybek Zh</t>
  </si>
  <si>
    <t>Exploring the psychological mechanisms behind consumption patterns and their effect on economic expansion</t>
  </si>
  <si>
    <t>Liu,  Yujie</t>
  </si>
  <si>
    <t>Akylbekova, N.</t>
  </si>
  <si>
    <t>Akylbekova,  Nelli Ilyinichna</t>
  </si>
  <si>
    <t>2-s2.0-85196177842</t>
  </si>
  <si>
    <t>Xie,  Yinjie</t>
  </si>
  <si>
    <t>Kyushu University</t>
  </si>
  <si>
    <t>Graduate School of Information Science and Electrical Engineering, Kyushu University, Fukuoka, Fukuoka, Japan</t>
  </si>
  <si>
    <t>Developing a Human-Centered AI Environment to Enhance Financial Literacy of College Students: A Systematic Review</t>
  </si>
  <si>
    <t>Konomi, S.</t>
  </si>
  <si>
    <t>Konomi,  Shin'Ichi N.Ichi</t>
  </si>
  <si>
    <t>Faculty of Arts and Science, Kyushu University, Fukuoka, Fukuoka, Japan</t>
  </si>
  <si>
    <t>2-s2.0-85105320027</t>
  </si>
  <si>
    <t>Ling, Y.</t>
  </si>
  <si>
    <t>Ling,  Yue</t>
  </si>
  <si>
    <t>Kyushu University, Fukuoka, Fukuoka, Japan</t>
  </si>
  <si>
    <t>Confidence in Financial Literacy, Stock Market Participation, and Retirement Planning</t>
  </si>
  <si>
    <t>Yeh, T.-M.</t>
  </si>
  <si>
    <t>Yeh,  Tsungming</t>
  </si>
  <si>
    <t>2-s2.0-85092544681</t>
  </si>
  <si>
    <t>An empirical study on how financial literacy contributes to preparation for retirement</t>
  </si>
  <si>
    <t>Tóth, R.</t>
  </si>
  <si>
    <t>Tóth,  Róbert</t>
  </si>
  <si>
    <t>Károli Gáspár Református Egyetem</t>
  </si>
  <si>
    <t>Faculty of Law, Károli Gáspár Református Egyetem, Budapest, Budapest, Hungary</t>
  </si>
  <si>
    <t>Széll Kálmán Public Finance Lab, Károli Gáspár Református Egyetem, Budapest, Budapest, Hungary</t>
  </si>
  <si>
    <t>Károli Gáspár Református Egyetem, Budapest, Budapest, Hungary</t>
  </si>
  <si>
    <t>external lecturer, Károli Gáspár Református Egyetem, Budapest, Budapest, Hungary</t>
  </si>
  <si>
    <t>2-s2.0-85079827793</t>
  </si>
  <si>
    <t>Grima, S.</t>
  </si>
  <si>
    <t>Grima,  Simon</t>
  </si>
  <si>
    <t>L-Università ta' Malta</t>
  </si>
  <si>
    <t>Management and Accountancy, L-Università ta' Malta, Msida, Malta</t>
  </si>
  <si>
    <t>Malta</t>
  </si>
  <si>
    <t>Financial literacy: The case of Poland</t>
  </si>
  <si>
    <t>Siximbayeva, G.</t>
  </si>
  <si>
    <t>Siximbayeva,  Gaukhar</t>
  </si>
  <si>
    <t>L.N. Gumilyov Eurasian National University</t>
  </si>
  <si>
    <t>Department of Economics and Entrepreneurship, L.N. Gumilyov Eurasian National University, Astana, Kazakhstan</t>
  </si>
  <si>
    <t>2-s2.0-105020769517</t>
  </si>
  <si>
    <t>Urazbayeva, Z.O.</t>
  </si>
  <si>
    <t>Urazbayeva,  Zinegul О.</t>
  </si>
  <si>
    <t>L.N. Gumilyov Eurasian National University, Astana, Kazakhstan</t>
  </si>
  <si>
    <t>Nonlinear Internal Control System in Business</t>
  </si>
  <si>
    <t>Serikova, M.A.</t>
  </si>
  <si>
    <t>Serikova,  Madina A.</t>
  </si>
  <si>
    <t>Zholayeva, M.A.</t>
  </si>
  <si>
    <t>Zholayeva,  Margarita A.</t>
  </si>
  <si>
    <t>Saduakassova, k.Z.</t>
  </si>
  <si>
    <t>Saduakassova,  Kunsulu Zhilkaydarovna</t>
  </si>
  <si>
    <t>Mubarakov, A.</t>
  </si>
  <si>
    <t>Mubarakov,  Akhan M.</t>
  </si>
  <si>
    <t>Valkeapää, K.</t>
  </si>
  <si>
    <t>Valkeapää,  Kirsi</t>
  </si>
  <si>
    <t>LAB University of Applied Sciences</t>
  </si>
  <si>
    <t>Department of Nursing Science, Turun yliopisto, Turku, Southwest Finland, Finland, LAB University of Applied Sciences, Lahti, Päijänne Tavastia, Finland</t>
  </si>
  <si>
    <t>2-s2.0-85214013216</t>
  </si>
  <si>
    <t>LARSyS (No institution identified as a university)</t>
  </si>
  <si>
    <t>ITI/LARSyS, Funchal, Portugal</t>
  </si>
  <si>
    <t>Where’s the Finance?: A Transmedia Storytelling Experience to Engage Young Adults in Financial Educational Content</t>
  </si>
  <si>
    <t>2-s2.0-105020069423</t>
  </si>
  <si>
    <t>Gharbi, I.</t>
  </si>
  <si>
    <t>Gharbi,  Inès</t>
  </si>
  <si>
    <t>LEG</t>
  </si>
  <si>
    <t>Laboratory LEG, FSEG Sfax - Faculté des Sciences Économiques et de Gestion de Sfax, Sfax, Sfax, Tunisia</t>
  </si>
  <si>
    <t>Towards a Roadmap for Financial Inclusion and the Sustainable Development Goals in Africa: A Bibliometric and Thematic Analysis</t>
  </si>
  <si>
    <t>2-s2.0-85073235439</t>
  </si>
  <si>
    <t>Guille, M.</t>
  </si>
  <si>
    <t>Guille,  Marianne</t>
  </si>
  <si>
    <t>LEMMA</t>
  </si>
  <si>
    <t>Laboratoire d'Économie Mathématique et de Microéconomie Appliquée (LEMMA), Paris, Ile-de-France, France</t>
  </si>
  <si>
    <t>Money illusion, financial literacy and numeracy: Experimental evidence</t>
  </si>
  <si>
    <t>Shimizu, M.</t>
  </si>
  <si>
    <t>Shimizu,  Mariko</t>
  </si>
  <si>
    <t>Darriet, E.</t>
  </si>
  <si>
    <t>Darriet,  Elisa</t>
  </si>
  <si>
    <t>2-s2.0-85038900773</t>
  </si>
  <si>
    <t>Čepel, M.</t>
  </si>
  <si>
    <t>Čepel,  Martin</t>
  </si>
  <si>
    <t>LIGS University LLC</t>
  </si>
  <si>
    <t>LIGS University LLC, Honolulu, HI, United States</t>
  </si>
  <si>
    <t>The state of students’ financial literacy in selected Slovak universities and its relationship with active pension savings</t>
  </si>
  <si>
    <t>Xu, J.</t>
  </si>
  <si>
    <t>Xu,  Jingyuan</t>
  </si>
  <si>
    <t>LSE (London School of Economics)</t>
  </si>
  <si>
    <t>Institute for Global Public Policy, LSE-Fudan Research Centre for Global Public Policy, Shanghai, China</t>
  </si>
  <si>
    <t>2-s2.0-85216468975</t>
  </si>
  <si>
    <t>Divayani, A.</t>
  </si>
  <si>
    <t>Divayani,  Almira</t>
  </si>
  <si>
    <t>LSPR Institute of Communication and Business</t>
  </si>
  <si>
    <t>LSPR Institute of Communication and Business, Central Jakarta, Jakarta, Indonesia</t>
  </si>
  <si>
    <t>The Analysis of Bank XYZ Campus Ambassador Program in Mass Media: A Branding Strategy Targeting Generation Z</t>
  </si>
  <si>
    <t>Yunus, U.</t>
  </si>
  <si>
    <t>Yunus,  Ulani</t>
  </si>
  <si>
    <t>2-s2.0-105002167702</t>
  </si>
  <si>
    <t>Murro, P.</t>
  </si>
  <si>
    <t>Murro,  Pierluigi</t>
  </si>
  <si>
    <t>LUISS University</t>
  </si>
  <si>
    <t>LUISS University, Rome, Italy</t>
  </si>
  <si>
    <t>Financial Knowledge and Financial Fragility: Longitudinal Evidence from Italy</t>
  </si>
  <si>
    <t>2-s2.0-85129826656</t>
  </si>
  <si>
    <t>Rotondi, Z.</t>
  </si>
  <si>
    <t>Rotondi,  Zeno</t>
  </si>
  <si>
    <t>UniCredit, LUISS University, Rome, Italy, Libera Università Maria Ss. Assunta, Rome, RM, Italy</t>
  </si>
  <si>
    <t>Finance, technology and financial education</t>
  </si>
  <si>
    <t>2-s2.0-105011291469</t>
  </si>
  <si>
    <t>Barone, M.</t>
  </si>
  <si>
    <t>Barone,  Marco</t>
  </si>
  <si>
    <t>LUM Giuseppe Degennaro University</t>
  </si>
  <si>
    <t>Department of Management, LUM Giuseppe Degennaro University, Casamassima, BA, Italy</t>
  </si>
  <si>
    <t>The influence of financial literacy and financial self-efficacy in equity crowdfunding investment decisions</t>
  </si>
  <si>
    <t>2-s2.0-85208217785</t>
  </si>
  <si>
    <t>Exploring financial graph literacy: determinants and influence on financial behavior</t>
  </si>
  <si>
    <t>Bussoli, C.</t>
  </si>
  <si>
    <t>Bussoli,  Candida</t>
  </si>
  <si>
    <t>Rantala, E.</t>
  </si>
  <si>
    <t>Rantala,  Eero</t>
  </si>
  <si>
    <t>LUT University</t>
  </si>
  <si>
    <t>Department of Social Sciences, LUT University, Lappeenranta, South Karelia, Finland</t>
  </si>
  <si>
    <t>Dana, L.-P.</t>
  </si>
  <si>
    <t>Dana,  Léo Paul</t>
  </si>
  <si>
    <t>Department of Business Studies, LUT University, Lappeenranta, South Karelia, Finland</t>
  </si>
  <si>
    <t>2-s2.0-79957796920</t>
  </si>
  <si>
    <t>Vaihekoski, M.</t>
  </si>
  <si>
    <t>Vaihekoski,  Mika</t>
  </si>
  <si>
    <t>LUT University (Lappeenranta University of Technology)
Turun Kauppakorkeakoulu is a part of the affiliation but it's not an individual university, so NA would be incorrect in this case.</t>
  </si>
  <si>
    <t>Turun Kauppakorkeakoulu, Turku, Southwest Finland, Finland, LUT kauppakorkeakoulu, Lappeenranta, South Karelia, Finland</t>
  </si>
  <si>
    <t>History of financial research and education in Finland</t>
  </si>
  <si>
    <t>2-s2.0-85107618385</t>
  </si>
  <si>
    <t>Keränen, J.</t>
  </si>
  <si>
    <t>Keränen,  Joona</t>
  </si>
  <si>
    <t>LUT kauppakorkeakoulu (Finland)
NA (Melbourne</t>
  </si>
  <si>
    <t>Graduate School of Business and Law, Melbourne, VIC, Australia, LUT kauppakorkeakoulu, Lappeenranta, South Karelia, Finland</t>
  </si>
  <si>
    <t>Value as capital-in-use: Unpacking the temporal impacts and managerial implications for organisational value</t>
  </si>
  <si>
    <t>2-s2.0-77952430260</t>
  </si>
  <si>
    <t>Kuivalainen, O.</t>
  </si>
  <si>
    <t>Kuivalainen,  Olli</t>
  </si>
  <si>
    <t>LUT kauppakorkeakoulu -&gt; LUT</t>
  </si>
  <si>
    <t>LUT kauppakorkeakoulu, Lappeenranta, South Karelia, Finland</t>
  </si>
  <si>
    <t>Organisational capabilities and internationalisation of the small and medium-sized information and communications technology firms</t>
  </si>
  <si>
    <t>Puumalainen, K.</t>
  </si>
  <si>
    <t>Puumalainen,  Kaisu</t>
  </si>
  <si>
    <t>Kyläheiko, K.</t>
  </si>
  <si>
    <t>Kyläheiko,  Kalevi</t>
  </si>
  <si>
    <t>Heinänen, S.</t>
  </si>
  <si>
    <t>Heinänen,  Sanna</t>
  </si>
  <si>
    <t>Yurovchyk, V.</t>
  </si>
  <si>
    <t>Yurovchyk,  Volodymyr</t>
  </si>
  <si>
    <t>LUTSK ACADEMY OF RECREATION TECHNOLOGIES AND LAW</t>
  </si>
  <si>
    <t>Cyclical Commission for Basic and Fundamental Training, LUTSK ACADEMY OF RECREATION TECHNOLOGIES AND LAW, Lutsk, Ukraine</t>
  </si>
  <si>
    <t>Norman, M.</t>
  </si>
  <si>
    <t>Norman,  Marc A.</t>
  </si>
  <si>
    <t>La Jolla (NA if no university)</t>
  </si>
  <si>
    <t>Department of Psychiatry, La Jolla, CA, United States</t>
  </si>
  <si>
    <t>Roszkowski, M.J.</t>
  </si>
  <si>
    <t>Roszkowski,  Michael J.</t>
  </si>
  <si>
    <t>La Salle University</t>
  </si>
  <si>
    <t>La Salle University, Philadelphia, Philadelphia, PA, United States</t>
  </si>
  <si>
    <t>Glatzer, M.</t>
  </si>
  <si>
    <t>Glatzer,  Miguel</t>
  </si>
  <si>
    <t>2-s2.0-85181243716</t>
  </si>
  <si>
    <t>Pearce, A.J.</t>
  </si>
  <si>
    <t>Pearce,  Alan J.</t>
  </si>
  <si>
    <t>242</t>
  </si>
  <si>
    <t>La Trobe University</t>
  </si>
  <si>
    <t>Human Services and Sport, La Trobe University, Melbourne, VIC, Australia</t>
  </si>
  <si>
    <t>End on a positive note: an exploration of flourishing, identity, and career confidence in professional Australian footballers transitioning out of football</t>
  </si>
  <si>
    <t>2-s2.0-84921924325</t>
  </si>
  <si>
    <t>Jorgensen, B.S.</t>
  </si>
  <si>
    <t>Jorgensen,  Bradley S.</t>
  </si>
  <si>
    <t>La Trobe University, Melbourne, VIC, Australia</t>
  </si>
  <si>
    <t>Understanding farmer intentions to connect to a modernised delivery system in an Australian irrigation district: a reasoned action approach</t>
  </si>
  <si>
    <t>2-s2.0-60749098432</t>
  </si>
  <si>
    <t>Cardak, B.A.</t>
  </si>
  <si>
    <t>Cardak,  Buly A.</t>
  </si>
  <si>
    <t>The determinants of household risky asset holdings: Australian evidence on background risk and other factors</t>
  </si>
  <si>
    <t>Sithole, N.</t>
  </si>
  <si>
    <t>Sithole,  Nkosinathi</t>
  </si>
  <si>
    <t>2-s2.0-85164190509</t>
  </si>
  <si>
    <t>Ahmed,  Kamran</t>
  </si>
  <si>
    <t>Accounting and Data Analytics, La Trobe University, Melbourne, VIC, Australia</t>
  </si>
  <si>
    <t>Independent directors’ attributes and related party transactions in Malaysia: evidence from an individual perspective</t>
  </si>
  <si>
    <t>2-s2.0-85053320001</t>
  </si>
  <si>
    <t>Hancock, S.</t>
  </si>
  <si>
    <t>Hancock,  Shaun L.</t>
  </si>
  <si>
    <t>Predicting wellness among rural older Australians: A cross- sectional study</t>
  </si>
  <si>
    <t>Rist, B.</t>
  </si>
  <si>
    <t>Rist,  Billymo</t>
  </si>
  <si>
    <t>Human Services and Sport, La Trobe University, Melbourne, VIC, Australia, Programs, Australian Football League Players Association Melbourne (AFLPA), Melbourne, VIC, Australia</t>
  </si>
  <si>
    <t>2-s2.0-85068051721</t>
  </si>
  <si>
    <t>Anderson, M.</t>
  </si>
  <si>
    <t>Anderson,  Malcolm</t>
  </si>
  <si>
    <t>Melbourne Law School, Melbourne, VIC, Australia, La Trobe University, Melbourne, VIC, Australia</t>
  </si>
  <si>
    <t>Impacts of financial literacy and confidence on the severity of financial hardship in Australia</t>
  </si>
  <si>
    <t>Ratten, V.</t>
  </si>
  <si>
    <t>Ratten,  Vanessa</t>
  </si>
  <si>
    <t>Martin, J.F.</t>
  </si>
  <si>
    <t>Martin,  John F.</t>
  </si>
  <si>
    <t>2-s2.0-105019054232</t>
  </si>
  <si>
    <t>Siradj, Y.</t>
  </si>
  <si>
    <t>Siradj,  Yahdi</t>
  </si>
  <si>
    <t>School of Engineering and Mathematical Sciences, La Trobe University, Melbourne, VIC, Australia</t>
  </si>
  <si>
    <t>Predicting Student Preferences for Digital and Traditional Loans: A Machine Learning Approach</t>
  </si>
  <si>
    <t>D'Souza, C.</t>
  </si>
  <si>
    <t>D'Souza,  Clare M.</t>
  </si>
  <si>
    <t>Hodgkin, S.P.</t>
  </si>
  <si>
    <t>Hodgkin,  Suzanne P.</t>
  </si>
  <si>
    <t>Liu,  Chaojie</t>
  </si>
  <si>
    <t>School of Public Health, La Trobe University, Melbourne, VIC, Australia</t>
  </si>
  <si>
    <t>Warburton, J.</t>
  </si>
  <si>
    <t>Warburton,  Jeni</t>
  </si>
  <si>
    <t>2-s2.0-85138535815</t>
  </si>
  <si>
    <t>Downey, H.</t>
  </si>
  <si>
    <t>Downey,  Heather</t>
  </si>
  <si>
    <t>Very good farmers, not particularly good business-people: A rural financial counsellor perspective on rural business failure</t>
  </si>
  <si>
    <t>2-s2.0-85070879592</t>
  </si>
  <si>
    <t>Finau, G.</t>
  </si>
  <si>
    <t>Finau,  Glenn</t>
  </si>
  <si>
    <t>La Trobe University
UNSW Sydney (for context, it is a school within a university)
University of the South Pacific (Suva, Fiji is a location but not part of the name)
NA (No university found in Melbourne, VIC or Fiji)</t>
  </si>
  <si>
    <t>School of Business, UNSW Sydney, Sydney, NSW, Australia, Institute for Human Security and Social Change, La Trobe University, Melbourne, VIC, Australia, Faculty of Business and Economics, University of the South Pacific, Suva, Fiji</t>
  </si>
  <si>
    <t>Agents of alienation: accountants and the land grab of Papua New Guinea</t>
  </si>
  <si>
    <t>Clune, T.</t>
  </si>
  <si>
    <t>Clune,  Timothy S.</t>
  </si>
  <si>
    <t>La Trobe University (official name only)</t>
  </si>
  <si>
    <t>La Trobe Business School, Melbourne, VIC, Australia</t>
  </si>
  <si>
    <t>Fakoya, K.A.</t>
  </si>
  <si>
    <t>Fakoya,  Kafayat Adetoun</t>
  </si>
  <si>
    <t>Lagos State University</t>
  </si>
  <si>
    <t>Fisheries Department, Lagos State University, Lagos, Lagos, Nigeria</t>
  </si>
  <si>
    <t>Lekan, T.J.</t>
  </si>
  <si>
    <t>Lekan,  Toheeb Jolaosho</t>
  </si>
  <si>
    <t>Akintola, S.L.</t>
  </si>
  <si>
    <t>Akintola,  Shehu Latunji</t>
  </si>
  <si>
    <t>Salvador, M.Y.</t>
  </si>
  <si>
    <t>Salvador,  Mutiat Yewande</t>
  </si>
  <si>
    <t>Lagos State University of Science and Technology</t>
  </si>
  <si>
    <t>Lagos State University of Science and Technology, Ikorodu, Lagos, Nigeria</t>
  </si>
  <si>
    <t>Oyeniyi, W.O.</t>
  </si>
  <si>
    <t>Oyeniyi,  Wosilat Omolara</t>
  </si>
  <si>
    <t>2-s2.0-85092604079</t>
  </si>
  <si>
    <t>Yazon, A.D.</t>
  </si>
  <si>
    <t>Yazon,  Alberto D.</t>
  </si>
  <si>
    <t>Laguna State Polytechnic University</t>
  </si>
  <si>
    <t>College of Teacher Education, Laguna State Polytechnic University, Santa Cruz, Laguna, Philippines</t>
  </si>
  <si>
    <t>Numeracy level, mathematics problem skills, and financial literacy</t>
  </si>
  <si>
    <t>2-s2.0-85147775685</t>
  </si>
  <si>
    <t>Nasir, A.</t>
  </si>
  <si>
    <t>Nasir,  Adeel</t>
  </si>
  <si>
    <t>Lahore College for Women University</t>
  </si>
  <si>
    <t>Department of Management Sciences, Lahore College for Women University, Lahore, Pakistan</t>
  </si>
  <si>
    <t>Investigating the relationship between government support and SMEs’ sustainability through financial and green lenses</t>
  </si>
  <si>
    <t>Rehman, S.</t>
  </si>
  <si>
    <t>Rehman,  Saqib</t>
  </si>
  <si>
    <t>Aslam, R.</t>
  </si>
  <si>
    <t>Aslam,  Rabia</t>
  </si>
  <si>
    <t>2-s2.0-85171393918</t>
  </si>
  <si>
    <t>Al Saeed, A.</t>
  </si>
  <si>
    <t>Al Saeed,  Ali A.</t>
  </si>
  <si>
    <t>Lake Erie College of Osteopathic Medicine</t>
  </si>
  <si>
    <t>Lake Erie College of Osteopathic Medicine, Erie, PA, United States</t>
  </si>
  <si>
    <t>Perception of Debt During Resident Education—A Systematic Review</t>
  </si>
  <si>
    <t>2-s2.0-85146478055</t>
  </si>
  <si>
    <t>Saeed, A.A.</t>
  </si>
  <si>
    <t>Saeed,  Ali Al</t>
  </si>
  <si>
    <t>The Case for Needed Financial Literacy Curriculum During Resident Education</t>
  </si>
  <si>
    <t>2-s2.0-85040733499</t>
  </si>
  <si>
    <t>Haiven, M.</t>
  </si>
  <si>
    <t>Haiven,  Max</t>
  </si>
  <si>
    <t>Lakehead University</t>
  </si>
  <si>
    <t>Lakehead University, Thunder Bay, ON, Canada</t>
  </si>
  <si>
    <t>The uses of financial literacy: Financialization, the radical imagination, and the unpayable debts of settler colonialism</t>
  </si>
  <si>
    <t>2-s2.0-105014761372</t>
  </si>
  <si>
    <t>Arora,  Swaranjeet</t>
  </si>
  <si>
    <t>Lal Bahadur Shastri Institute of Management</t>
  </si>
  <si>
    <t>Lal Bahadur Shastri Institute of Management, Delhi, New Delhi, India</t>
  </si>
  <si>
    <t>Corrigendum to “Exploring the role of digital financial literacy and personal financial behavior in shaping financial stress and well-being in the digital age” [Acta Psychologica 259C (2025) 105308] (Acta Psychologica (2025) 259, (S0001691825006213), (10.1016/j.actpsy.2025.105308))</t>
  </si>
  <si>
    <t>2-s2.0-85183981540</t>
  </si>
  <si>
    <t>Lal Bahadur Shastri Institute of Management, Dwarka, India</t>
  </si>
  <si>
    <t>Measuring Digital Financial Literacy: Scale Development and Validation</t>
  </si>
  <si>
    <t>2-s2.0-105011500570</t>
  </si>
  <si>
    <t>Exploring the role of digital financial literacy and personal financial behavior in shaping financial stress and well-being in the digital age</t>
  </si>
  <si>
    <t>Quttainah, M.A.</t>
  </si>
  <si>
    <t>Quttainah,  Majdi Anwar</t>
  </si>
  <si>
    <t>Lally School of Management is a school, not a university. Therefore, the main university name cannot be determined from the provided text. Returning NA as suggested.</t>
  </si>
  <si>
    <t>Lally School of Management, Troy, NY, United States</t>
  </si>
  <si>
    <t>2-s2.0-85162148118</t>
  </si>
  <si>
    <t>Syahdan, S.</t>
  </si>
  <si>
    <t>Syahdan,  Syahdan</t>
  </si>
  <si>
    <t>Lancang Kuning University</t>
  </si>
  <si>
    <t>Department of English Education, Lancang Kuning University, Kota Pekanbaru, Riau 28266, Indonesia</t>
  </si>
  <si>
    <t>‘Treasure hunt’: Using loose parts media to develop social financial education model for early children</t>
  </si>
  <si>
    <t>Liza, L.O.</t>
  </si>
  <si>
    <t>Liza,  Ledya Oktavia</t>
  </si>
  <si>
    <t>Department of Special Education, Lancang Kuning University, Kota Pekanbaru, Riau 28266, Indonesia</t>
  </si>
  <si>
    <t>Wahyuni, S.</t>
  </si>
  <si>
    <t>Wahyuni,  Sri</t>
  </si>
  <si>
    <t>2-s2.0-84942983558</t>
  </si>
  <si>
    <t>ANNIM, S.</t>
  </si>
  <si>
    <t>ANNIM,  SAMUEL KOBINA</t>
  </si>
  <si>
    <t>Lancashire School of Business and Enterprise</t>
  </si>
  <si>
    <t>Lancashire School of Business and Enterprise, Preston, Lancashire, United Kingdom</t>
  </si>
  <si>
    <t>Access to financial services: The case of the 'Mzansi' account in South Africa</t>
  </si>
  <si>
    <t>Kostov, P.</t>
  </si>
  <si>
    <t>Kostov,  Philip</t>
  </si>
  <si>
    <t>2-s2.0-84913598805</t>
  </si>
  <si>
    <t>Banking the unbanked: The Mzansi intervention in South Africa</t>
  </si>
  <si>
    <t>Arun, T.</t>
  </si>
  <si>
    <t>Arun,  Thankom G.</t>
  </si>
  <si>
    <t>2-s2.0-85055651212</t>
  </si>
  <si>
    <t>Popay, J.</t>
  </si>
  <si>
    <t>Popay,  Jennie Mary</t>
  </si>
  <si>
    <t>122</t>
  </si>
  <si>
    <t>Lancaster University</t>
  </si>
  <si>
    <t>Lancaster University, Lancaster, Lancashire, United Kingdom</t>
  </si>
  <si>
    <t>Tackling vulnerability to debt. Affordable lending alternatives and financial education: An evidence review</t>
  </si>
  <si>
    <t>2-s2.0-85192542165</t>
  </si>
  <si>
    <t>Zhu, R.</t>
  </si>
  <si>
    <t>Zhu,  Ruilin</t>
  </si>
  <si>
    <t>Digital financial literacy as a business model: The case study of a FinTech start-up</t>
  </si>
  <si>
    <t>2-s2.0-85114444043</t>
  </si>
  <si>
    <t>Taylor,  James A.</t>
  </si>
  <si>
    <t>'Distrust all Advice ... And Make No Exception in Favour of our Advice': Financial Knowledge and Knowingness in Late Victorian Britain</t>
  </si>
  <si>
    <t>2-s2.0-85146369469</t>
  </si>
  <si>
    <t>Fakile, S.</t>
  </si>
  <si>
    <t>Fakile,  Adeniran Samuel</t>
  </si>
  <si>
    <t>Landmark University</t>
  </si>
  <si>
    <t>Department of Accounting and Finance, Landmark University, Omu Aran, Kwara, Nigeria</t>
  </si>
  <si>
    <t>Ogunsola, O.O.</t>
  </si>
  <si>
    <t>Ogunsola,  Onaolapo O.</t>
  </si>
  <si>
    <t>2-s2.0-105018766227</t>
  </si>
  <si>
    <t>Essosa Obadiaru, D.</t>
  </si>
  <si>
    <t>Essosa Obadiaru,  David</t>
  </si>
  <si>
    <t>Department of Accounting, Landmark University, Omu Aran, Kwara, Nigeria</t>
  </si>
  <si>
    <t>Financial Literacy and Tax Antagonism Among Academic Staff of Private Universities in Nigeria</t>
  </si>
  <si>
    <t>Adepoju, O.A.</t>
  </si>
  <si>
    <t>Adepoju,  Olakunle A.</t>
  </si>
  <si>
    <t>Isola, L.A.</t>
  </si>
  <si>
    <t>Isola,  Lawal Adedoyin</t>
  </si>
  <si>
    <t>Landmark University, Omu Aran, Kwara, Nigeria</t>
  </si>
  <si>
    <t>Madugba, J.U.</t>
  </si>
  <si>
    <t>Madugba,  Joseph Ugochukwu</t>
  </si>
  <si>
    <t>Oladipo, A.O.</t>
  </si>
  <si>
    <t>Oladipo,  Adenike Omowumi</t>
  </si>
  <si>
    <t>Ben-Caleb, E.</t>
  </si>
  <si>
    <t>Ipindola, T.J.</t>
  </si>
  <si>
    <t>Ipindola,  Tolulope J.</t>
  </si>
  <si>
    <t>Department of Economics, Landmark University, Omu Aran, Kwara, Nigeria</t>
  </si>
  <si>
    <t>Ademola, A.</t>
  </si>
  <si>
    <t>Ademola,  A. O.</t>
  </si>
  <si>
    <t>Adegboyegun, A.E.</t>
  </si>
  <si>
    <t>Adegboyegun,  A. E.</t>
  </si>
  <si>
    <t>Caleb Egbide, B.</t>
  </si>
  <si>
    <t>Caleb Egbide,  Ben</t>
  </si>
  <si>
    <t>Ugochukwu Madugba, J.</t>
  </si>
  <si>
    <t>Ugochukwu Madugba,  Joseph</t>
  </si>
  <si>
    <t>2-s2.0-105011189174</t>
  </si>
  <si>
    <t>Jiao, R.</t>
  </si>
  <si>
    <t>Jiao,  Ruoshui</t>
  </si>
  <si>
    <t>Lanzhou University</t>
  </si>
  <si>
    <t>Lanzhou University, Lanzhou, Gansu, China, School of History and Culture, Lanzhou University, Lanzhou, Gansu, China</t>
  </si>
  <si>
    <t>Population aging, financial literacy and household consumption</t>
  </si>
  <si>
    <t>DongZhi, C.</t>
  </si>
  <si>
    <t>DongZhi,  Cairang</t>
  </si>
  <si>
    <t>Lanzhou University, Lanzhou, Gansu, China, College of Ecology, Lanzhou University, Lanzhou, Gansu, China</t>
  </si>
  <si>
    <t>2-s2.0-105015359350</t>
  </si>
  <si>
    <t>White, H.</t>
  </si>
  <si>
    <t>White,  Howard N.</t>
  </si>
  <si>
    <t>Lanzhou University, Lanzhou, Gansu, China</t>
  </si>
  <si>
    <t>Effects of Interventions to Improve Access to Financial Services for Micro, Small, and Medium-Sized Enterprises in Low- and Middle-Income Countries: An Evidence and Gap Map</t>
  </si>
  <si>
    <t>Dela Cruz, N.A.O.</t>
  </si>
  <si>
    <t>Dela Cruz,  Nina Ashley O.</t>
  </si>
  <si>
    <t>Liu,  Dongyang</t>
  </si>
  <si>
    <t>Lanzhou University of Technology</t>
  </si>
  <si>
    <t>School of Economics and Management, Lanzhou University of Technology, Lanzhou, Gansu, China</t>
  </si>
  <si>
    <t>2-s2.0-84994149349</t>
  </si>
  <si>
    <t>Kravinskis, K.</t>
  </si>
  <si>
    <t>Kravinskis,  Kaspars</t>
  </si>
  <si>
    <t>Latvijas Universitāte</t>
  </si>
  <si>
    <t>Latvijas Universitāte, Riga, Latvia</t>
  </si>
  <si>
    <t>Impact of financial literacy on domestic economic activity in the Baltic States</t>
  </si>
  <si>
    <t>Dunska, M.</t>
  </si>
  <si>
    <t>Dunska,  Margarita</t>
  </si>
  <si>
    <t>Department of International Economics and Business, Latvijas Universitāte, Riga, Latvia</t>
  </si>
  <si>
    <t>2-s2.0-85074144710</t>
  </si>
  <si>
    <t>Rajevska, O.</t>
  </si>
  <si>
    <t>Rajevska,  Olga</t>
  </si>
  <si>
    <t>Faculty of Economics and Management, Latvijas Universitāte, Riga, Latvia</t>
  </si>
  <si>
    <t>Modelling the influence of working career breaks on pension using retrospective simulation: A case of the Baltic states</t>
  </si>
  <si>
    <t>Margeviča-Grinberga, I.</t>
  </si>
  <si>
    <t>Margeviča-Grinberga,  Ieva</t>
  </si>
  <si>
    <t>2-s2.0-85215793602</t>
  </si>
  <si>
    <t>Romānova, I.</t>
  </si>
  <si>
    <t>Romānova,  Inna</t>
  </si>
  <si>
    <t>Faculty of Social Sciences, Latvijas Universitāte, Riga, Latvia</t>
  </si>
  <si>
    <t>Unravelling the Link Between Financialisation and Economic Growth: Evidence from Croatia</t>
  </si>
  <si>
    <t>Pigozne, T.</t>
  </si>
  <si>
    <t>Pigozne,  Tamāra</t>
  </si>
  <si>
    <t>2-s2.0-85218853991</t>
  </si>
  <si>
    <t>Priede, J.</t>
  </si>
  <si>
    <t>Priede,  Janis</t>
  </si>
  <si>
    <t>Retirement Readiness in the Baltics: The Roles of Financial Literacy, Product Ownership, and Advisory Confidence</t>
  </si>
  <si>
    <t>Saksonova, S.</t>
  </si>
  <si>
    <t>Saksonova,  Svetlana</t>
  </si>
  <si>
    <t>Surikova, S.</t>
  </si>
  <si>
    <t>Surikova,  Svetlana</t>
  </si>
  <si>
    <t>Voroncuka, I.</t>
  </si>
  <si>
    <t>Voroncuka,  Inesa</t>
  </si>
  <si>
    <t>Lake, S.</t>
  </si>
  <si>
    <t>Lake,  Sandra</t>
  </si>
  <si>
    <t>2-s2.0-105002558673</t>
  </si>
  <si>
    <t>Rožina, L.</t>
  </si>
  <si>
    <t>Rožina,  Liāna</t>
  </si>
  <si>
    <t>Assessment of Financial Literacy of Young People in Latvia</t>
  </si>
  <si>
    <t>Latvijas Universitāte
L-Università ta' Malta</t>
  </si>
  <si>
    <t>Faculty of Social Sciences, Latvijas Universitāte, Riga, Latvia, Department of Insurance and Risk Management, L-Università ta' Malta, Msida, Malta</t>
  </si>
  <si>
    <t>Rupeika-Apoga, R.</t>
  </si>
  <si>
    <t>Rupeika-Apoga,  Ramona</t>
  </si>
  <si>
    <t>Latvijas Universitāte
UNEC</t>
  </si>
  <si>
    <t>Faculty of Social Sciences, Latvijas Universitāte, Riga, Latvia, Azerbaijan State University of Economics (UNEC), Baku, Azerbaijan</t>
  </si>
  <si>
    <t>Kuhmonen, A.</t>
  </si>
  <si>
    <t>Kuhmonen,  Annemari</t>
  </si>
  <si>
    <t>Laurea-ammattikorkeakoulu</t>
  </si>
  <si>
    <t>Laurea-ammattikorkeakoulu, Vantaa, Uusimaa, Finland</t>
  </si>
  <si>
    <t>Jia,  Xiaoran</t>
  </si>
  <si>
    <t>Lazaridis School of Business and Economics</t>
  </si>
  <si>
    <t>Lazaridis School of Business and Economics, Waterloo, ON, Canada</t>
  </si>
  <si>
    <t>2-s2.0-105018002940</t>
  </si>
  <si>
    <t>Oyedokun, G.E.</t>
  </si>
  <si>
    <t>Oyedokun,  Godwin Emmanuel</t>
  </si>
  <si>
    <t>Lead City University</t>
  </si>
  <si>
    <t>Department of Management and Accounting, Lead City University, Ibadan, Oyo, Nigeria</t>
  </si>
  <si>
    <t>Effect of Microfinance Bank Branches as Financial Inclusion indicator on Performance of Micro, Small and Medium Enterprises in Nigeria</t>
  </si>
  <si>
    <t>Adewumi, M.A.</t>
  </si>
  <si>
    <t>Adewumi,  Moyosore Akingbade</t>
  </si>
  <si>
    <t>Isiekwena, N.H.</t>
  </si>
  <si>
    <t>Isiekwena,  Nnamdi Harold</t>
  </si>
  <si>
    <t>Sakr, R.</t>
  </si>
  <si>
    <t>Sakr,  Rania</t>
  </si>
  <si>
    <t>Lebanese American University</t>
  </si>
  <si>
    <t>Lebanese American University, Beirut, Beirut Governorate, Lebanon</t>
  </si>
  <si>
    <t>2-s2.0-85131405427</t>
  </si>
  <si>
    <t>Al-Awlaqi, M.A.</t>
  </si>
  <si>
    <t>Al-Awlaqi,  Mohammed Ali</t>
  </si>
  <si>
    <t>Lebanese International University</t>
  </si>
  <si>
    <t>School of Business, Lebanese International University – Yemen Sana’a Campus, Sana'a, Yemen</t>
  </si>
  <si>
    <t>Islamic financial literacy and Islamic banks selection: an exploratory study using multiple correspondence analysis on banks' small business customers</t>
  </si>
  <si>
    <t>Falla, J.T.</t>
  </si>
  <si>
    <t>Falla,  Jessica Thompson</t>
  </si>
  <si>
    <t>Lee College</t>
  </si>
  <si>
    <t>Lee College, Baytown, TX, United States</t>
  </si>
  <si>
    <t>2-s2.0-105005854816</t>
  </si>
  <si>
    <t>Ang, C.-S.</t>
  </si>
  <si>
    <t>Ang,  Chinsiang</t>
  </si>
  <si>
    <t>Lee Kong Chian School of Medicine</t>
  </si>
  <si>
    <t>Lee Kong Chian School of Medicine, Singapore City, Singapore, School of Psychology, TMC Academy, Singapore City, Singapore</t>
  </si>
  <si>
    <t>How conscientiousness mitigates impulse buying tendencies among university students: a moderated mediation analysis</t>
  </si>
  <si>
    <t>2-s2.0-85092938129</t>
  </si>
  <si>
    <t>Fong, J.H.</t>
  </si>
  <si>
    <t>Fong,  Joelle H.</t>
  </si>
  <si>
    <t>Lee Kuan Yew School of Public Policy</t>
  </si>
  <si>
    <t>Lee Kuan Yew School of Public Policy, Singapore City, Singapore</t>
  </si>
  <si>
    <t>Trust and retirement preparedness: Evidence from Singapore</t>
  </si>
  <si>
    <t>2-s2.0-105011196300</t>
  </si>
  <si>
    <t>Financial literacy, stockholding, and self-directed pension investment</t>
  </si>
  <si>
    <t>2-s2.0-85097471980</t>
  </si>
  <si>
    <t>Financial literacy and financial decision-making at older ages</t>
  </si>
  <si>
    <t>2-s2.0-105016123806</t>
  </si>
  <si>
    <t>Chen,  Zhe</t>
  </si>
  <si>
    <t>Who supports carbon pricing? Older adults’ financial literacy and attitudes toward carbon taxation</t>
  </si>
  <si>
    <t>2-s2.0-85112391557</t>
  </si>
  <si>
    <t>Asset-rich and cash-poor: which older adults value reverse mortgages?</t>
  </si>
  <si>
    <t>2-s2.0-85049207337</t>
  </si>
  <si>
    <t>Asher, M.</t>
  </si>
  <si>
    <t>Asher,  Mukul G.</t>
  </si>
  <si>
    <t>Social protection system in India: An assessment of the recent initiatives</t>
  </si>
  <si>
    <t>2-s2.0-85078951992</t>
  </si>
  <si>
    <t>Taking control: Active investment choice in Singapore's national defined contribution scheme</t>
  </si>
  <si>
    <t>2-s2.0-85153398154</t>
  </si>
  <si>
    <t>Private Long-Term Care Insurance Ownership in a Simple Choice Environment: Does Financial Literacy Matter?</t>
  </si>
  <si>
    <t>2-s2.0-105013549401</t>
  </si>
  <si>
    <t>Tao, T.Y.</t>
  </si>
  <si>
    <t>Tao,  Talia Ye</t>
  </si>
  <si>
    <t>The Relationship Between Financial Satisfaction and Financial Literacy: A Structural Equation Modeling Approach</t>
  </si>
  <si>
    <t>2-s2.0-84919608274</t>
  </si>
  <si>
    <t>Asher, M.G.</t>
  </si>
  <si>
    <t>Market Structure and Challenges for Annuities in India</t>
  </si>
  <si>
    <t>Ba, Y.</t>
  </si>
  <si>
    <t>Ba,  Yuhao</t>
  </si>
  <si>
    <t>2-s2.0-85213217346</t>
  </si>
  <si>
    <t>Financial literacy and household financial behavior in Singapore</t>
  </si>
  <si>
    <t>2-s2.0-85183953722</t>
  </si>
  <si>
    <t>Wu, J.</t>
  </si>
  <si>
    <t>Wu,  Junjie</t>
  </si>
  <si>
    <t>Leeds Business School</t>
  </si>
  <si>
    <t>Leeds Business School, Leeds, West Yorkshire, United Kingdom</t>
  </si>
  <si>
    <t>Exploring the impact of financial literacy on predicting credit default among farmers: An analysis using a hybrid machine learning model</t>
  </si>
  <si>
    <t>Lynch, J.G.</t>
  </si>
  <si>
    <t>Lynch,  John G.</t>
  </si>
  <si>
    <t>Leeds School of Business</t>
  </si>
  <si>
    <t>Leeds School of Business, Boulder, CO, United States</t>
  </si>
  <si>
    <t>2-s2.0-105015586654</t>
  </si>
  <si>
    <t>Zhao, J.</t>
  </si>
  <si>
    <t>Zhao,  Jiayu</t>
  </si>
  <si>
    <t>Growth-mindset financial education and labor supply of low-income women: An RCT evidence from rural China</t>
  </si>
  <si>
    <t>2-s2.0-85110800369</t>
  </si>
  <si>
    <t>Fernbach, P.M.</t>
  </si>
  <si>
    <t>Fernbach,  Philip M.</t>
  </si>
  <si>
    <t>Department of Marketing, Leeds School of Business, Boulder, CO, United States</t>
  </si>
  <si>
    <t>Do People Understand the Benefit of Diversification?</t>
  </si>
  <si>
    <t>Reinholtz, N.</t>
  </si>
  <si>
    <t>Reinholtz,  Nicholas S.</t>
  </si>
  <si>
    <t>2-s2.0-85161106435</t>
  </si>
  <si>
    <t>Gladstone, J.</t>
  </si>
  <si>
    <t>Gladstone,  Joe J.</t>
  </si>
  <si>
    <t>Understanding the functional form of the relationship between childhood cognitive ability and adult financial well-being</t>
  </si>
  <si>
    <t>2-s2.0-105020956128</t>
  </si>
  <si>
    <t>Wang,  Yong</t>
  </si>
  <si>
    <t>75</t>
  </si>
  <si>
    <t>Leeds University</t>
  </si>
  <si>
    <t>Leeds University Business School, Leeds, West Yorkshire, United Kingdom</t>
  </si>
  <si>
    <t>The Influence of Advanced Mathematics Courses on the Rationality of College Students’ Financial Behavior</t>
  </si>
  <si>
    <t>Weiss-Cohen, L.</t>
  </si>
  <si>
    <t>Weiss-Cohen,  Leonardo</t>
  </si>
  <si>
    <t>2-s2.0-84864403886</t>
  </si>
  <si>
    <t>Veronesi, G.</t>
  </si>
  <si>
    <t>Veronesi,  Gianluca</t>
  </si>
  <si>
    <t>The significance and implications of being a subprime homeowner in the UK</t>
  </si>
  <si>
    <t>Ayton, P.</t>
  </si>
  <si>
    <t>Ayton,  Peter</t>
  </si>
  <si>
    <t>Centre for Decision Research, Leeds University Business School, Leeds, West Yorkshire, United Kingdom</t>
  </si>
  <si>
    <t>Keasey, K.</t>
  </si>
  <si>
    <t>Keasey,  Kevin</t>
  </si>
  <si>
    <t>2-s2.0-76349120436</t>
  </si>
  <si>
    <t>Summers, B.</t>
  </si>
  <si>
    <t>Summers,  Barbara A.</t>
  </si>
  <si>
    <t>International Institute of Banking and Financial Services, Leeds University Business School, Leeds, West Yorkshire, United Kingdom</t>
  </si>
  <si>
    <t>Informed choice: Consumer preferences for information on pensions</t>
  </si>
  <si>
    <t>2-s2.0-85087662745</t>
  </si>
  <si>
    <t>Ranyard, R.</t>
  </si>
  <si>
    <t>Ranyard,  Rob H.</t>
  </si>
  <si>
    <t>An item response theory approach to constructing and evaluating brief and in-depth financial literacy scales</t>
  </si>
  <si>
    <t>Wong, C.Y.</t>
  </si>
  <si>
    <t>Wong,  Chee Yew</t>
  </si>
  <si>
    <t>Leeds University (Assuming "Leeds University Business School" refers to a part of the university)</t>
  </si>
  <si>
    <t>Ironfield-Smith, C.</t>
  </si>
  <si>
    <t>Ironfield-Smith,  Christine</t>
  </si>
  <si>
    <t>Leeds University (Main University name found in the provided affiliation text)</t>
  </si>
  <si>
    <t>Hudson, R.</t>
  </si>
  <si>
    <t>Hudson,  Robert S.</t>
  </si>
  <si>
    <t>Leeds University (No comma or degree is added as per the provided text)</t>
  </si>
  <si>
    <t>Duxbury, D.</t>
  </si>
  <si>
    <t>Duxbury,  Darren</t>
  </si>
  <si>
    <t>Leeds University (main university name found in the provided text)</t>
  </si>
  <si>
    <t>2-s2.0-85087963126</t>
  </si>
  <si>
    <t>Wei,  Yingqi</t>
  </si>
  <si>
    <t>Leeds University (only the main university mentioned)</t>
  </si>
  <si>
    <t>Leeds University Business School, Leeds, West Yorkshire, United Kingdom, Academy of International Business, East Lansing, United States</t>
  </si>
  <si>
    <t>How institutional distance matters to cross-border mergers and acquisitions by multinational enterprises from emerging economies in OECD countries</t>
  </si>
  <si>
    <t>2-s2.0-84874027600</t>
  </si>
  <si>
    <t>Seydl, J.</t>
  </si>
  <si>
    <t>Seydl,  Joe</t>
  </si>
  <si>
    <t>Lehigh University</t>
  </si>
  <si>
    <t>Lehigh University, Bethlehem, PA, United States</t>
  </si>
  <si>
    <t>Relative intragenerational economic mobility: A cross-period analysis from 1968 to 2009</t>
  </si>
  <si>
    <t>2-s2.0-85096964606</t>
  </si>
  <si>
    <t>Núñez-Torres, A.</t>
  </si>
  <si>
    <t>Núñez-Torres,  Alexander</t>
  </si>
  <si>
    <t>Lehman College</t>
  </si>
  <si>
    <t>Department of Economics and Business, Lehman College, New York, NY, United States</t>
  </si>
  <si>
    <t>On the financial literacy, indebtedness, and wealth of Colombian households</t>
  </si>
  <si>
    <t>2-s2.0-85084701195</t>
  </si>
  <si>
    <t>Sisselman-Borgia, A.</t>
  </si>
  <si>
    <t>Sisselman-Borgia,  Amanda G.</t>
  </si>
  <si>
    <t>Lehman College, New York, NY, United States</t>
  </si>
  <si>
    <t>An Experimental Approach to Assessing the Attitudes of Social Service and Healthcare Employees toward the Homeless</t>
  </si>
  <si>
    <t>Budescu, M.</t>
  </si>
  <si>
    <t>Budescu,  Mia</t>
  </si>
  <si>
    <t>Department of Psychology, Lehman College, New York, NY, United States</t>
  </si>
  <si>
    <t>Cao-Alvira, J.J.</t>
  </si>
  <si>
    <t>Cao-Alvira,  José Julián</t>
  </si>
  <si>
    <t>Lehman College
PRIME Business School
Universidad Sergio Arboleda</t>
  </si>
  <si>
    <t>Department of Economics and Business, Lehman College, New York, NY, United States, PRIME Business School, Universidad Sergio Arboleda, Bogota, Colombia</t>
  </si>
  <si>
    <t>Ojebode, A.A.</t>
  </si>
  <si>
    <t>Ojebode,  Aderemi Abayomi</t>
  </si>
  <si>
    <t>Leicester Castle Business School</t>
  </si>
  <si>
    <t>Department of Management and Entrepreneurship, Leicester Castle Business School, Leicester, Leicestershire, United Kingdom</t>
  </si>
  <si>
    <t>2-s2.0-85164201920</t>
  </si>
  <si>
    <t>Leone, V.</t>
  </si>
  <si>
    <t>Leone,  Vitor</t>
  </si>
  <si>
    <t>Leicester Castle Business School (Main University Name: University of Leicester)</t>
  </si>
  <si>
    <t>Leicester Castle Business School, Leicester, Leicestershire, United Kingdom</t>
  </si>
  <si>
    <t>Financial literacy and advice perceptions among UK higher education students: an ethnicity tale?</t>
  </si>
  <si>
    <t>Irene, B.</t>
  </si>
  <si>
    <t>Irene,  Bridget Nneka Obiageli</t>
  </si>
  <si>
    <t>Leicester Castle Business School (This is the only educational institution mentioned in the affiliation text, so it can be considered as the main university name.)</t>
  </si>
  <si>
    <t>Ogunmokun, O.</t>
  </si>
  <si>
    <t>Ogunmokun,  Olapeju Comfort</t>
  </si>
  <si>
    <t>Leicester Castle Business School (only school mentioned, so this is assumed to be the university)</t>
  </si>
  <si>
    <t>Lopes, D.F.</t>
  </si>
  <si>
    <t>Lopes,  David Ferreira</t>
  </si>
  <si>
    <t>Leiria (in this context, it refers to a city rather than a university. However, the university in Leiria is Universidade de Évora - Polo de Leiria. So, I will return Universidade de Évora as the main university name.)</t>
  </si>
  <si>
    <t>School of Technology and Management, Leiria, Leiria, Portugal</t>
  </si>
  <si>
    <t>Saunders, A.</t>
  </si>
  <si>
    <t>Saunders,  Anthony</t>
  </si>
  <si>
    <t>Leonard N. Stern School of Business</t>
  </si>
  <si>
    <t>Leonard N. Stern School of Business, New York, NY, United States</t>
  </si>
  <si>
    <t>Hrachuk, V.</t>
  </si>
  <si>
    <t>Hrachuk,  Vadym</t>
  </si>
  <si>
    <t>Lesya Ukrainka Volyn National University</t>
  </si>
  <si>
    <t>Department of Criminal Justice and Law Enforcement, Lesya Ukrainka Volyn National University, Lutsk, Volyn Oblast, Ukraine</t>
  </si>
  <si>
    <t>Novosad, I.</t>
  </si>
  <si>
    <t>Novosad,  Iryna V.</t>
  </si>
  <si>
    <t>Department of Constitutional, Lesya Ukrainka Volyn National University, Lutsk, Volyn Oblast, Ukraine</t>
  </si>
  <si>
    <t>2-s2.0-85065672302</t>
  </si>
  <si>
    <t>Jacoby, L.</t>
  </si>
  <si>
    <t>Jacoby,  Lacey</t>
  </si>
  <si>
    <t>Lewis &amp; Clark College</t>
  </si>
  <si>
    <t>Lewis &amp; Clark College, Portland, Portland, OR, United States</t>
  </si>
  <si>
    <t>Over-indebtedness and microcredit in Cambodia: Moving beyond borrower-centric frames</t>
  </si>
  <si>
    <t>Bradley, P.</t>
  </si>
  <si>
    <t>Bradley,  Peter</t>
  </si>
  <si>
    <t>Bylander, M.</t>
  </si>
  <si>
    <t>Bylander,  Maryann</t>
  </si>
  <si>
    <t>2-s2.0-85096752527</t>
  </si>
  <si>
    <t>‘If You Fall, Stand Up Again’: The Moral Nature of Financial Literacy in the Global South</t>
  </si>
  <si>
    <t>Pérez, A.B.</t>
  </si>
  <si>
    <t>Pérez,  Andrea Blobel</t>
  </si>
  <si>
    <t>2-s2.0-85065520354</t>
  </si>
  <si>
    <t>Ly, J.A.</t>
  </si>
  <si>
    <t>Ly,  Justin A.</t>
  </si>
  <si>
    <t>Lewis Katz School of Medicine</t>
  </si>
  <si>
    <t>Lewis Katz School of Medicine, Philadelphia, PA, United States</t>
  </si>
  <si>
    <t>Orthopaedic surgery resident financial literacy: An assessment of knowledge in debt, investment, and retirement savings</t>
  </si>
  <si>
    <t>2-s2.0-85145106060</t>
  </si>
  <si>
    <t>Hoge, G.L.</t>
  </si>
  <si>
    <t>Hoge,  Gretchen L.</t>
  </si>
  <si>
    <t>Lewis University</t>
  </si>
  <si>
    <t>Lewis University, Romeoville, IL, United States</t>
  </si>
  <si>
    <t>Exploring Factors Associated with Intimate Partner Violence Survivors’ Use of Financial Safety Planning Strategies</t>
  </si>
  <si>
    <t>2-s2.0-85032334786</t>
  </si>
  <si>
    <t>Rucchetto, A.</t>
  </si>
  <si>
    <t>Rucchetto,  Anne</t>
  </si>
  <si>
    <t>Li Ka Shing Knowledge Institute</t>
  </si>
  <si>
    <t>Upstream Lab, Li Ka Shing Knowledge Institute, Toronto, ON, Canada</t>
  </si>
  <si>
    <t>Implementation and impact of an online tool used in primary care to improve access to financial benefits for patients: A study protocol</t>
  </si>
  <si>
    <t>Zheng, F.</t>
  </si>
  <si>
    <t>Zheng,  Fengming</t>
  </si>
  <si>
    <t>Liaoning Institute of Science and Technology</t>
  </si>
  <si>
    <t>Department of Arts and Humanities College, Liaoning Institute of Science and Technology, Liaoning, China</t>
  </si>
  <si>
    <t>2-s2.0-85150995455</t>
  </si>
  <si>
    <t>Tang, W.</t>
  </si>
  <si>
    <t>Tang,  Wen</t>
  </si>
  <si>
    <t>Liaoning Institute of Science and Technology, Liaoning, China</t>
  </si>
  <si>
    <t>Design of Intelligent Financial Education Assistant System Based on Blockchain</t>
  </si>
  <si>
    <t>Gao,  Leifu</t>
  </si>
  <si>
    <t>Liaoning Technical University</t>
  </si>
  <si>
    <t>Institute for Optimization and Decision Analytics, Liaoning Technical University, Fuxin, Liaoning, China</t>
  </si>
  <si>
    <t>Liu, S.</t>
  </si>
  <si>
    <t>Liu,  Siming</t>
  </si>
  <si>
    <t>2-s2.0-85109981117</t>
  </si>
  <si>
    <t>Naseem, S.</t>
  </si>
  <si>
    <t>Naseem,  Sobia</t>
  </si>
  <si>
    <t>The role of financial literacy and risk tolerance: An analysis of gender differences in the textile sector of Pakistan; Rolul alfabetizării financiare și al toleranței la risc: O analiză a diferențelor de gen în sectorul textil din Pakistan</t>
  </si>
  <si>
    <t>Zhang,  Wenju</t>
  </si>
  <si>
    <t>College of Business Administration, Liaoning Technical University, Fuxin, Liaoning, China</t>
  </si>
  <si>
    <t>Mohsin, M.</t>
  </si>
  <si>
    <t>Mohsin,  Muhammad</t>
  </si>
  <si>
    <t>Naiwen, L.</t>
  </si>
  <si>
    <t>Naiwen,  Li</t>
  </si>
  <si>
    <t>Ben, F.</t>
  </si>
  <si>
    <t>Ben,  Fang</t>
  </si>
  <si>
    <t>Liaoning University</t>
  </si>
  <si>
    <t>School of Marxism, Liaoning University, Shenyang, Liaoning, China</t>
  </si>
  <si>
    <t>2-s2.0-85206374440</t>
  </si>
  <si>
    <t>Huo, W.</t>
  </si>
  <si>
    <t>Huo,  Weidong</t>
  </si>
  <si>
    <t>School of Finance and Trade, Liaoning University, Shenyang, Liaoning, China</t>
  </si>
  <si>
    <t>Communication dynamics: Fintech’s role in promoting sustainable cashless transactions</t>
  </si>
  <si>
    <t>Xiohui, W.</t>
  </si>
  <si>
    <t>Xiohui,  Wang</t>
  </si>
  <si>
    <t>Sunwah International Business School, Liaoning University, Shenyang, Liaoning, China</t>
  </si>
  <si>
    <t>2-s2.0-85195366946</t>
  </si>
  <si>
    <t>Li,  Zheng</t>
  </si>
  <si>
    <t>School of Economics, Liaoning University, Shenyang, Liaoning, China</t>
  </si>
  <si>
    <t>Financial literacy among Chinese rural households and its impact on stock-market participation</t>
  </si>
  <si>
    <t>2-s2.0-85198144725</t>
  </si>
  <si>
    <t>Zhang,  Xiaojia</t>
  </si>
  <si>
    <t>Liaoning University of Technology (China)
SolBridge International School of Business (South Korea)</t>
  </si>
  <si>
    <t>School of Economics and Management, Liaoning University of Technology, Jinzhou, Liaoning, China, SolBridge International School of Business, Daejeon, South Korea</t>
  </si>
  <si>
    <t>Investor characteristics, intention toward socially responsible investment (SRI), and SRI behavior in Chinese stock market: The moderating role of risk propensity</t>
  </si>
  <si>
    <t>2-s2.0-85152142495</t>
  </si>
  <si>
    <t>Di Maggio, U.</t>
  </si>
  <si>
    <t>Di Maggio,  Umberto</t>
  </si>
  <si>
    <t>Libera Università Maria Ss. Assunta</t>
  </si>
  <si>
    <t>Libera Università Maria Ss. Assunta, Rome, RM, Italy</t>
  </si>
  <si>
    <t>Household Budget Management and Financial Behaviour of the Italian Family in Times of Crisis</t>
  </si>
  <si>
    <t>Todd, T.M.</t>
  </si>
  <si>
    <t>Todd,  Timothy M.</t>
  </si>
  <si>
    <t>Liberty University</t>
  </si>
  <si>
    <t>Liberty University, Liberty, VA, United States</t>
  </si>
  <si>
    <t>School of Law, Liberty University, Lynchburg, Lynchburg, VA, United States</t>
  </si>
  <si>
    <t>Todd, T.</t>
  </si>
  <si>
    <t>Liberty University, Lynchburg, Lynchburg, VA, United States</t>
  </si>
  <si>
    <t>2-s2.0-85190607279</t>
  </si>
  <si>
    <t>Salumintao, M.T.G.</t>
  </si>
  <si>
    <t>Salumintao,  Ma Teresa G.</t>
  </si>
  <si>
    <t>Liceo de Cagayan University</t>
  </si>
  <si>
    <t>Liceo de Cagayan University, Cagayan de Oro City, Philippines</t>
  </si>
  <si>
    <t>Personal Finance Practices of Millennial Students: An Exploratory Model</t>
  </si>
  <si>
    <t>Cinches, M.F.C.</t>
  </si>
  <si>
    <t>Cinches,  Ma Florecilla C.</t>
  </si>
  <si>
    <t>2-s2.0-79954454596</t>
  </si>
  <si>
    <t>Jakušovaitė, I.</t>
  </si>
  <si>
    <t>Jakušovaitė,  Irayda</t>
  </si>
  <si>
    <t>Lietuvos Sveikatos Mokslų Universitetas</t>
  </si>
  <si>
    <t>Department of Social Sciences, Lietuvos Sveikatos Mokslų Universitetas, Kaunas, Kaunas, Lithuania</t>
  </si>
  <si>
    <t>Pharmacy specialists' attitudes toward pharmaceutical service quality at community pharmacies; Farmacijos specialistų požiūris į farmacinės paslaugos kokybę visuomenės vaistinėse</t>
  </si>
  <si>
    <t>Urbonas, G.</t>
  </si>
  <si>
    <t>Urbonas,  Gvidas</t>
  </si>
  <si>
    <t>Savickas, A.</t>
  </si>
  <si>
    <t>Savickas,  Arünas</t>
  </si>
  <si>
    <t>Department of Drug Technology and Social Pharmacy, Lietuvos Sveikatos Mokslų Universitetas, Kaunas, Kaunas, Lithuania</t>
  </si>
  <si>
    <t>2-s2.0-105021801229</t>
  </si>
  <si>
    <t>Burietz, A.</t>
  </si>
  <si>
    <t>Burietz,  Aurore</t>
  </si>
  <si>
    <t>Lille Économie Management (LEM)</t>
  </si>
  <si>
    <t>Lille Économie Management ( LEM ), Lille, Hauts-de-France, France</t>
  </si>
  <si>
    <t>To Follow or Not? Moderating Loan Officers’ Preferences Through the Peer Effect</t>
  </si>
  <si>
    <t>2-s2.0-85180182926</t>
  </si>
  <si>
    <t>Zhang, L.L.</t>
  </si>
  <si>
    <t>Zhang,  Linda L.</t>
  </si>
  <si>
    <t>Improving Financial Literacy and Supporting Financial Decisions: Developing a Personalized Configurator</t>
  </si>
  <si>
    <t>2-s2.0-85216015556</t>
  </si>
  <si>
    <t>Luitel, P.</t>
  </si>
  <si>
    <t>Luitel,  Prabesh</t>
  </si>
  <si>
    <t>Digital payments and GDP growth: A behavioural quantitative analysis</t>
  </si>
  <si>
    <t>Birigozzi, A.</t>
  </si>
  <si>
    <t>Birigozzi,  Andrea</t>
  </si>
  <si>
    <t>Maire, S.</t>
  </si>
  <si>
    <t>Maire,  Sarah</t>
  </si>
  <si>
    <t>Bertrand, J.</t>
  </si>
  <si>
    <t>Bertrand,  Jérémie</t>
  </si>
  <si>
    <t>2-s2.0-85101803949</t>
  </si>
  <si>
    <t>Radicic, D.</t>
  </si>
  <si>
    <t>Radicic,  Dragana</t>
  </si>
  <si>
    <t>Lincoln International Business School</t>
  </si>
  <si>
    <t>Lincoln International Business School, Lincoln, Lincolnshire, United Kingdom</t>
  </si>
  <si>
    <t>Financial and non-financial barriers to innovation and the degree of radicalness</t>
  </si>
  <si>
    <t>2-s2.0-33750356994</t>
  </si>
  <si>
    <t>Hubbard, K.G.</t>
  </si>
  <si>
    <t>Hubbard,  Kenneth G.</t>
  </si>
  <si>
    <t>Lincoln NE</t>
  </si>
  <si>
    <t>School of Natural Resources, Lincoln, NE, United States</t>
  </si>
  <si>
    <t>Understanding the influence of climate forecasts on farmer decisions as planned behavior</t>
  </si>
  <si>
    <t>Hayes, M.J.</t>
  </si>
  <si>
    <t>Hayes,  Michael J.</t>
  </si>
  <si>
    <t>Gan, C.</t>
  </si>
  <si>
    <t>Gan,  Christopher E.C.</t>
  </si>
  <si>
    <t>Lincoln University</t>
  </si>
  <si>
    <t>Faculty of Agribusiness and Commerce, Lincoln University, Lincoln, CAN, New Zealand</t>
  </si>
  <si>
    <t>2-s2.0-84945479407</t>
  </si>
  <si>
    <t>Cameron-Agnew, T.</t>
  </si>
  <si>
    <t>Cameron-Agnew,  Trudi</t>
  </si>
  <si>
    <t>Department of Environment, Lincoln University, Lincoln, CAN, New Zealand</t>
  </si>
  <si>
    <t>The influence of consumer socialisation in the home on gender differences in financial literacy</t>
  </si>
  <si>
    <t>2-s2.0-84881429199</t>
  </si>
  <si>
    <t>Radford, J.</t>
  </si>
  <si>
    <t>Radford,  Jack</t>
  </si>
  <si>
    <t>Center for Accounting Education and Research, Lincoln University, Lincoln, CAN, New Zealand</t>
  </si>
  <si>
    <t>Accounting and financial analysis competencies: Essential for entrepreneurs and small businesses in sustainable development</t>
  </si>
  <si>
    <t>2-s2.0-85214406526</t>
  </si>
  <si>
    <t>Li,  Zhaohua</t>
  </si>
  <si>
    <t>Faculty of Agribusiness and Commerce, Lincoln University, Christchurch, United States</t>
  </si>
  <si>
    <t>Family entrepreneurship and regional digital finance access: evidence from household entrepreneurship in China</t>
  </si>
  <si>
    <t>2-s2.0-85190146795</t>
  </si>
  <si>
    <t>Jin, S.</t>
  </si>
  <si>
    <t>Jin,  Shan</t>
  </si>
  <si>
    <t>Department of Financial and Business Systems, Lincoln University, Lincoln, CAN, New Zealand</t>
  </si>
  <si>
    <t>Financial inclusion toward economic inclusion: empirical evidence from China’s rural household</t>
  </si>
  <si>
    <t>Lincoln University, Lincoln, Selangor, Malaysia</t>
  </si>
  <si>
    <t>Roudaki, J.</t>
  </si>
  <si>
    <t>Roudaki,  Jamal</t>
  </si>
  <si>
    <t>2-s2.0-85103313094</t>
  </si>
  <si>
    <t>Sahela, K.Z.</t>
  </si>
  <si>
    <t>Sahela,  Karisa Zeisha</t>
  </si>
  <si>
    <t>Lincoln University College</t>
  </si>
  <si>
    <t>Management Department, Lincoln University College, Malaysia, Petaling Jaya, Selangor, Malaysia</t>
  </si>
  <si>
    <t>The Influence of Government Dimension on Financial Education and Empowerment of Micro-, Smalland Medium-Sized Enterprises in Indonesia</t>
  </si>
  <si>
    <t>2-s2.0-85211430778</t>
  </si>
  <si>
    <t>Rosli, R.</t>
  </si>
  <si>
    <t>Rosli,  Rozaini Binti</t>
  </si>
  <si>
    <t>Faculty of Business and Accountancy, Lincoln University College, Malaysia, Petaling Jaya, Selangor, Malaysia</t>
  </si>
  <si>
    <t>FINANCIAL DECISION MAKING AND TRADING ACTIVITIES OF INVESTORS: ROLE OF FINANCIAL MANAGEMENT CHALLENGES AND DIGITAL FINANCIAL KNOWLEDGE IN RETAIL SECTOR</t>
  </si>
  <si>
    <t>Zhang,  Minjie</t>
  </si>
  <si>
    <t>2-s2.0-85048095476</t>
  </si>
  <si>
    <t>H R College, Mumbai, India, Lincoln University College, Malaysia, Petaling Jaya, Selangor, Malaysia</t>
  </si>
  <si>
    <t>Economics is learnt in the family: Revaluing family influence on financial behaviour in India</t>
  </si>
  <si>
    <t>Yanar Gürce, M.</t>
  </si>
  <si>
    <t>Yanar Gürce,  Merve</t>
  </si>
  <si>
    <t>Lindenwood University</t>
  </si>
  <si>
    <t>Plaster College of Business and Entrepreneurship, Lindenwood University, Saint Charles, MO, United States</t>
  </si>
  <si>
    <t>2-s2.0-85126853263</t>
  </si>
  <si>
    <t>Chen,  Yanqing</t>
  </si>
  <si>
    <t>Lingnan Normal University</t>
  </si>
  <si>
    <t>College of Accounting, Lingnan Normal University, Zhanjiang, Guangdong, China</t>
  </si>
  <si>
    <t>The Construction of Financial Teaching System Platform Based on Digital Intelligence Technology</t>
  </si>
  <si>
    <t>2-s2.0-85085662034</t>
  </si>
  <si>
    <t>Zhu, A.Y.F.</t>
  </si>
  <si>
    <t>Zhu,  Alex Yue Feng</t>
  </si>
  <si>
    <t>Lingnan University</t>
  </si>
  <si>
    <t>School of Graduate Studies, Lingnan University, Hong Kong, Hong Kong, Hong Kong</t>
  </si>
  <si>
    <t>Impact of school financial education on parental saving socialization in Hong Kong adolescents</t>
  </si>
  <si>
    <t>2-s2.0-85065874767</t>
  </si>
  <si>
    <t>Department of Applied Psychology, Lingnan University, Hong Kong, Hong Kong, Hong Kong</t>
  </si>
  <si>
    <t>Financial risk tolerance of Hong Kong adolescents: A hierarchical model</t>
  </si>
  <si>
    <t>Lyu, J.</t>
  </si>
  <si>
    <t>Lyu,  Jiayu</t>
  </si>
  <si>
    <t>2-s2.0-85074929427</t>
  </si>
  <si>
    <t>School financial education and parental financial socialization: Findings from a sample of Hong Kong adolescents</t>
  </si>
  <si>
    <t>2-s2.0-85076588384</t>
  </si>
  <si>
    <t>Impact of Financial Education on Adolescent Financial Capability: Evidence from a Pilot Randomized Experiment</t>
  </si>
  <si>
    <t>2-s2.0-85066856215</t>
  </si>
  <si>
    <t>Lingnan University, Hong Kong, Hong Kong, Hong Kong</t>
  </si>
  <si>
    <t>Improving Financial Literacy in Secondary School Students: An Randomized Experiment</t>
  </si>
  <si>
    <t>Phillips, D.R.</t>
  </si>
  <si>
    <t>Phillips,  David R.</t>
  </si>
  <si>
    <t>Wei, L.</t>
  </si>
  <si>
    <t>Wei,  Lai</t>
  </si>
  <si>
    <t>Faculty of Business, Lingnan University, Hong Kong, Hong Kong, Hong Kong</t>
  </si>
  <si>
    <t>2-s2.0-85115376426</t>
  </si>
  <si>
    <t>Research Assistant Professor, Lingnan University, Hong Kong, Hong Kong, Hong Kong</t>
  </si>
  <si>
    <t>Financial Literacy Types and Financial Behaviors Among Adolescents: Role of Financial Education</t>
  </si>
  <si>
    <t>Chan, A.C.M.</t>
  </si>
  <si>
    <t>Chan,  Cheung Ming Alfred</t>
  </si>
  <si>
    <t>Department of Sociology and Social Policy, Lingnan University, Hong Kong, Hong Kong, Hong Kong</t>
  </si>
  <si>
    <t>Petroccione, G.</t>
  </si>
  <si>
    <t>Petroccione,  Gerardo</t>
  </si>
  <si>
    <t>Link Campus University</t>
  </si>
  <si>
    <t>Department of Human Sciences, Link Campus University, Rome, Italy</t>
  </si>
  <si>
    <t>2-s2.0-85187899024</t>
  </si>
  <si>
    <t>Graziano, E.A.</t>
  </si>
  <si>
    <t>Graziano,  Elvira Anna</t>
  </si>
  <si>
    <t>Department of Social Sciences, Link Campus University, Rome, Italy</t>
  </si>
  <si>
    <t>Cashless payment: behavior changes and gender dynamics during the COVID-19 pandemic</t>
  </si>
  <si>
    <t>2-s2.0-105001068788</t>
  </si>
  <si>
    <t>Cervellati, E.M.</t>
  </si>
  <si>
    <t>Cervellati,  Enrico Maria</t>
  </si>
  <si>
    <t>Link Campus University, Rome, Italy</t>
  </si>
  <si>
    <t>How the COVID-19 pandemic changed Italians’ financial risk tolerance</t>
  </si>
  <si>
    <t>Musella, F.</t>
  </si>
  <si>
    <t>Musella,  Flaminia</t>
  </si>
  <si>
    <t>2-s2.0-85136495846</t>
  </si>
  <si>
    <t>Shedding light on the impact of financial literacy for corporate social responsibility during the COVID-19 crisis: managerial and financial perspectives</t>
  </si>
  <si>
    <t>2-s2.0-85081897469</t>
  </si>
  <si>
    <t>Skagerlund, K.</t>
  </si>
  <si>
    <t>Skagerlund,  Kenny</t>
  </si>
  <si>
    <t>Linkoping University</t>
  </si>
  <si>
    <t>Department of Behavioral Sciences and Learning, Division of Psychology, Linkoping, Sweden</t>
  </si>
  <si>
    <t>Competence, Confidence, and Gender: The Role of Objective and Subjective Financial Knowledge in Household Finance</t>
  </si>
  <si>
    <t>2-s2.0-85192175171</t>
  </si>
  <si>
    <t>Västfjäll, D.</t>
  </si>
  <si>
    <t>Västfjäll,  Daniel</t>
  </si>
  <si>
    <t>Department of Behavioral Sciences and Learning, Division of Psychology, Linkoping, Sweden, Eugene, Decision Research, Eugene, OR, United States</t>
  </si>
  <si>
    <t>Financial Homo Ignorans: Development and validation of a scale to measure individual differences in financial information ignorance</t>
  </si>
  <si>
    <t>2-s2.0-85128281787</t>
  </si>
  <si>
    <t>Linkoping University (Sweden)</t>
  </si>
  <si>
    <t>Department of Behavioral Sciences and Learning, Division of Psychology, Linkoping, Sweden, Decision Research, Eugene, OR, United States</t>
  </si>
  <si>
    <t>Individual differences in susceptibility to financial bullshit</t>
  </si>
  <si>
    <t>2-s2.0-85044092891</t>
  </si>
  <si>
    <t>Lind, T.</t>
  </si>
  <si>
    <t>Lind,  Thérèse</t>
  </si>
  <si>
    <t>Linköpings Universitet</t>
  </si>
  <si>
    <t>Department of Management and Engineering, Linköpings Universitet, Linkoping, Östergötland, Sweden</t>
  </si>
  <si>
    <t>Financial literacy and the role of numeracy–How individuals’ attitude and affinity with numbers influence financial literacy</t>
  </si>
  <si>
    <t>Department of Behavioral Sciences and Learning, Linköpings Universitet, Linkoping, Östergötland, Sweden, Department of Management and Engineering, Linköpings Universitet, Linkoping, Östergötland, Sweden, Decision Research, Eugene, OR, United States</t>
  </si>
  <si>
    <t>Strömbäck, C.</t>
  </si>
  <si>
    <t>Strömbäck,  Camilla</t>
  </si>
  <si>
    <t>Tinghög, G.</t>
  </si>
  <si>
    <t>Tinghög,  Gustav</t>
  </si>
  <si>
    <t>Department of Management and Engineering, Linköpings Universitet, Linkoping, Östergötland, Sweden, Department of Medical and Health Sciences, Linköpings Universitet, Linkoping, Östergötland, Sweden</t>
  </si>
  <si>
    <t>2-s2.0-85216920711</t>
  </si>
  <si>
    <t>Träff, U.</t>
  </si>
  <si>
    <t>Träff,  Ulf</t>
  </si>
  <si>
    <t>Department of Behavioral Sciences and Learning, Linköpings Universitet, Linkoping, Östergötland, Sweden</t>
  </si>
  <si>
    <t>Numerical cognition across the lifespan: A selective review of key developmental stages and neural, cognitive, and affective underpinnings</t>
  </si>
  <si>
    <t>Barrafrem, K.</t>
  </si>
  <si>
    <t>Barrafrem,  Kinga</t>
  </si>
  <si>
    <t>Department of Behavioral Sciences and Learning, Linköpings Universitet, Linkoping, Östergötland, Sweden, Department of Management and Engineering, Linköpings Universitet, Linkoping, Östergötland, Sweden, Linköpings Universitet, Linkoping, Östergötland, Sweden</t>
  </si>
  <si>
    <t>2-s2.0-85118591667</t>
  </si>
  <si>
    <t>Gender differences in financial literacy: The role of stereotype threat</t>
  </si>
  <si>
    <t>Skagenholt, M.</t>
  </si>
  <si>
    <t>Skagenholt,  Mikael</t>
  </si>
  <si>
    <t>Department of Behavioral Sciences and Learning, Linköpings Universitet, Linkoping, Östergötland, Sweden, Department of Management and Engineering, Linköpings Universitet, Linkoping, Östergötland, Sweden</t>
  </si>
  <si>
    <t>Department of Management and Engineering, Linköpings Universitet, Linkoping, Östergötland, Sweden, Division of Health Care Analysis, Linköpings Universitet, Linkoping, Östergötland, Sweden</t>
  </si>
  <si>
    <t>Department of Behavioral Sciences and Learning, Linköpings Universitet, Linkoping, Östergötland, Sweden, Decision Research, Eugene, OR, United States</t>
  </si>
  <si>
    <t>2-s2.0-105012396686</t>
  </si>
  <si>
    <t>Behavioral and contextual determinants of different stages of saving behavior</t>
  </si>
  <si>
    <t>Kienzler, M.</t>
  </si>
  <si>
    <t>Kienzler,  Mario</t>
  </si>
  <si>
    <t>Unosson, M.</t>
  </si>
  <si>
    <t>Unosson,  Mitra</t>
  </si>
  <si>
    <t>Department of Social and Welfare Studies, Linköpings Universitet, Linkoping, Östergötland, Sweden</t>
  </si>
  <si>
    <t>Department of Behavioral Sciences, Linköpings Universitet, Linkoping, Östergötland, Sweden, Decision Research, Eugene, OR, United States</t>
  </si>
  <si>
    <t>Ahmed,  Ali M.</t>
  </si>
  <si>
    <t>Department of Management and Engineering, Linköpings Universitet, Linkoping, Östergötland, Sweden, The Ratio Institute, Stockholm, Stockholms, Sweden</t>
  </si>
  <si>
    <t>2-s2.0-85085193516</t>
  </si>
  <si>
    <t>Pardalis, G.</t>
  </si>
  <si>
    <t>Pardalis,  Georgios</t>
  </si>
  <si>
    <t>Linnaeus University</t>
  </si>
  <si>
    <t>Department of Built Environment and Energy Technology, Linnaeus University, Växjö, Vaxjo, Kronoberg, Sweden</t>
  </si>
  <si>
    <t>Criteria based approach for assessment of policy instruments for deep renovation of residential building in the Netherlands</t>
  </si>
  <si>
    <t>Mahapatra, K.</t>
  </si>
  <si>
    <t>Mahapatra,  Krushna</t>
  </si>
  <si>
    <t>Mainali, B.</t>
  </si>
  <si>
    <t>Mainali,  Brijesh</t>
  </si>
  <si>
    <t>2-s2.0-85204384871</t>
  </si>
  <si>
    <t>Belyaeva, U.P.</t>
  </si>
  <si>
    <t>Belyaeva,  Ulyana Pavlovna</t>
  </si>
  <si>
    <t>Lipetsk State Pedagogical University</t>
  </si>
  <si>
    <t>Department of Philosophy, Lipetsk State Pedagogical University, Lipetsk, Lipetsk Oblast, Russian Federation</t>
  </si>
  <si>
    <t>Digital game-based learning: economic principles and systems in the context of multimodal mediarhetoric of videogame cybertexts; Digital Game-Based Learning: экономические принципы и системы в контексте мультимодальной медиариторики видеоигровых кибертекстов</t>
  </si>
  <si>
    <t>Belyaev, D.A.</t>
  </si>
  <si>
    <t>Belyaev,  Dmitriy Anatolievich</t>
  </si>
  <si>
    <t>2-s2.0-85127330490</t>
  </si>
  <si>
    <t>Mendes, V.</t>
  </si>
  <si>
    <t>Mendes,  Victor</t>
  </si>
  <si>
    <t>Lisbon, Portugal refers to the city where two institutions are located. However, only one is a university: Centro de Estudos e Formação Avançada em Gestão e Economia (CEFAGEE) or Advanced Studies and Training Center in Management and Economics, Evora, Portugal. So, the main university name from the provided text is CEFAGEE.</t>
  </si>
  <si>
    <t>Comissão do Mercado de Valores Mobiliários, Lisbon, Portugal, Centro de Estudos e Formação Avançada em Gestão e Economia, Evora, Evora, Portugal, CICEE—Research Center in Business and Economics, Lisbon, Portugal</t>
  </si>
  <si>
    <t>Education and financial mistakes: The case of avoidable trading fees in stock markets</t>
  </si>
  <si>
    <t>2-s2.0-84944519081</t>
  </si>
  <si>
    <t>Niblock, S.J.</t>
  </si>
  <si>
    <t>Niblock,  Scott James</t>
  </si>
  <si>
    <t>Lismore (In this context, Lismore is assumed to be the university or institution, but to confirm, you should check if it's indeed a school, college, or university.)</t>
  </si>
  <si>
    <t>School of Business and Tourism, Lismore, NSW, Australia</t>
  </si>
  <si>
    <t>Retirement policy: A review of the role, characteristics, and contribution of the Australian superannuation system</t>
  </si>
  <si>
    <t>Harrison, J.L.</t>
  </si>
  <si>
    <t>Harrison,  Jennifer L.</t>
  </si>
  <si>
    <t>Lismore (In this context, it seems to be a location rather than a university. However, if "Lismore" stands for a specific university named Lismore, then the answer would be Lismore. But since no explicit mention of a university is made, I'm assuming it's not a recognized university and returning NA.)
However, as a helpful assistant, I would recommend double-checking the source of the affiliation text to ensure that "Lismore" is indeed a university or a part of one. If so, please provide its full name for accurate information.</t>
  </si>
  <si>
    <t>Heng, P.</t>
  </si>
  <si>
    <t>Heng,  Panha</t>
  </si>
  <si>
    <t>Lismore (in this context, it's assumed to be a place name rather than a university name, so NA would be the correct answer if we are looking for the university name specifically.)</t>
  </si>
  <si>
    <t>2-s2.0-85099785152</t>
  </si>
  <si>
    <t>Zickiene, A.</t>
  </si>
  <si>
    <t>Zickiene,  Agne</t>
  </si>
  <si>
    <t>Lithuanian Institute of Agrarian Economics</t>
  </si>
  <si>
    <t>Lithuanian Institute of Agrarian Economics, Vilnius, Lithuania</t>
  </si>
  <si>
    <t>Resilience in agriculture: How can cap direct payments impact it?</t>
  </si>
  <si>
    <t>Marak, Z.R.</t>
  </si>
  <si>
    <t>Marak,  Zericho R.</t>
  </si>
  <si>
    <t>Liverpool Business School</t>
  </si>
  <si>
    <t>Symbiosis Centre for Management Studies, Pune, Pune, MH, India, Liverpool Business School, Liverpool, Merseyside, United Kingdom</t>
  </si>
  <si>
    <t>2-s2.0-105001476654</t>
  </si>
  <si>
    <t>Yerrabati, S.</t>
  </si>
  <si>
    <t>Yerrabati,  Sridevi</t>
  </si>
  <si>
    <t>Liverpool Hope University</t>
  </si>
  <si>
    <t>Liverpool Hope University, Liverpool, Merseyside, United Kingdom</t>
  </si>
  <si>
    <t>Path to achieving SDG 8: do worker remittances reduce vulnerable employment?</t>
  </si>
  <si>
    <t>2-s2.0-67649472792</t>
  </si>
  <si>
    <t>Samy, M.</t>
  </si>
  <si>
    <t>Samy,  M.</t>
  </si>
  <si>
    <t>Analysing financial literacy determinants with computational intelligence models</t>
  </si>
  <si>
    <t>Tawfik, H.</t>
  </si>
  <si>
    <t>Tawfik,  Hissam Mouyad</t>
  </si>
  <si>
    <t>Nagar, A.K.</t>
  </si>
  <si>
    <t>Nagar,  A. K.</t>
  </si>
  <si>
    <t>2-s2.0-105018508333</t>
  </si>
  <si>
    <t>Voucharas, G.</t>
  </si>
  <si>
    <t>Voucharas,  Georgios</t>
  </si>
  <si>
    <t>Financial Literacy, Financial Development and Economic Growth</t>
  </si>
  <si>
    <t>Huang,  Rentian</t>
  </si>
  <si>
    <t>2-s2.0-50249174116</t>
  </si>
  <si>
    <t>Faculty of Business and Computer Sciences, Liverpool Hope University, Liverpool, Merseyside, United Kingdom</t>
  </si>
  <si>
    <t>A financial literacy simulation model using neural networks: Case study</t>
  </si>
  <si>
    <t>2-s2.0-55849134795</t>
  </si>
  <si>
    <t>Application of support vector machines in financial literacy modelling</t>
  </si>
  <si>
    <t>2-s2.0-77955857696</t>
  </si>
  <si>
    <t>Abdulai, R.T.</t>
  </si>
  <si>
    <t>Abdulai,  Raymond Talinbe</t>
  </si>
  <si>
    <t>Liverpool John Moores University</t>
  </si>
  <si>
    <t>School of Built Environment, Liverpool John Moores University, Liverpool, Merseyside, United Kingdom</t>
  </si>
  <si>
    <t>Landed property market information management and access to finance</t>
  </si>
  <si>
    <t>2-s2.0-85140482706</t>
  </si>
  <si>
    <t>Eltweri, A.</t>
  </si>
  <si>
    <t>Eltweri,  Ahmed</t>
  </si>
  <si>
    <t>School of Business and Management, Liverpool John Moores University, Liverpool, Merseyside, United Kingdom</t>
  </si>
  <si>
    <t>The Implication of IFRS Financial Instruments Disclosure on Value Relevance</t>
  </si>
  <si>
    <t>Lui, A.T.</t>
  </si>
  <si>
    <t>Lui,  Alison T.</t>
  </si>
  <si>
    <t>Liverpool John Moores University, Liverpool, Merseyside, United Kingdom</t>
  </si>
  <si>
    <t>Faisal, R.</t>
  </si>
  <si>
    <t>Faisal,  Rouhi</t>
  </si>
  <si>
    <t>Liwa University</t>
  </si>
  <si>
    <t>College of Business, Liwa University, Abu Dhabi, Abu Dhabi, United Arab Emirates</t>
  </si>
  <si>
    <t>Yadav, V.K.</t>
  </si>
  <si>
    <t>Yadav,  Vijay Kumar</t>
  </si>
  <si>
    <t>Lloyd Institute of Engineering &amp; Technology</t>
  </si>
  <si>
    <t>LLoyd Institute of Engineering &amp; Technology, Greater Noida, UP, India</t>
  </si>
  <si>
    <t>2-s2.0-85063955994</t>
  </si>
  <si>
    <t>Malkina, M.Yu.</t>
  </si>
  <si>
    <t>Malkina,  M. Yu</t>
  </si>
  <si>
    <t>Lobachevsky State University of Nizhni Novgorod</t>
  </si>
  <si>
    <t>Department of Economic Theory and Methodology, Lobachevsky State University of Nizhni Novgorod, Nizhny Novgorod, Nizhny Novgorod Oblast, Russian Federation</t>
  </si>
  <si>
    <t>Interrelation of financial literacy in the sphere of digital technologies with personal characteristics of Russian students: The gender aspect; Взаимосвязь финансовой грамотности в Сфере цифровых технологий и личностных характеристик российских студентов: Гендерный аспект</t>
  </si>
  <si>
    <t>Rogachev, D.Yu.</t>
  </si>
  <si>
    <t>Rogachev,  D. Yu</t>
  </si>
  <si>
    <t>Ribaj, A.</t>
  </si>
  <si>
    <t>Ribaj,  Artur</t>
  </si>
  <si>
    <t>Logos University College</t>
  </si>
  <si>
    <t>Logos University College, Tirana, Tirana, Albania</t>
  </si>
  <si>
    <t>Radonshiqi, R.</t>
  </si>
  <si>
    <t>Radonshiqi,  Romina</t>
  </si>
  <si>
    <t>2-s2.0-85137916085</t>
  </si>
  <si>
    <t>Shah,  Sweety</t>
  </si>
  <si>
    <t>Lok Jagruti University</t>
  </si>
  <si>
    <t>Faculty of Finance, Lok Jagruti University, Ahmedabad, GJ, India</t>
  </si>
  <si>
    <t>Role of Gender in Predicting Determinant of Financial Risk Tolerance</t>
  </si>
  <si>
    <t>2-s2.0-85130826896</t>
  </si>
  <si>
    <t>Lok Jagruti University, Ahmedabad, GJ, India</t>
  </si>
  <si>
    <t>Exploring the Linkages between Financial Literacy, Behavioral Biases, and Stock Market Decisions</t>
  </si>
  <si>
    <t>Ford, R.S.</t>
  </si>
  <si>
    <t>Ford,  Rachel S.</t>
  </si>
  <si>
    <t>Loma Linda University</t>
  </si>
  <si>
    <t>Department of Plastic Surgery, Loma Linda University Medical Center, Loma Linda, CA, United States</t>
  </si>
  <si>
    <t>2-s2.0-84966565090</t>
  </si>
  <si>
    <t>Brown, M.M.</t>
  </si>
  <si>
    <t>Brown,  Madison M.</t>
  </si>
  <si>
    <t>Department of Emergency Medicine, Loma Linda University Medical Center, Loma Linda, CA, United States</t>
  </si>
  <si>
    <t>Effect of Educational Debt on Emergency Medicine Residents: A Qualitative Study Using Individual Interviews</t>
  </si>
  <si>
    <t>Thomas, T.L.</t>
  </si>
  <si>
    <t>Thomas,  Tami L.</t>
  </si>
  <si>
    <t>Brown, L.</t>
  </si>
  <si>
    <t>Brown,  Lance A.</t>
  </si>
  <si>
    <t>Young, T.P.</t>
  </si>
  <si>
    <t>Young,  Timothy P.</t>
  </si>
  <si>
    <t>Reibling, E.T.</t>
  </si>
  <si>
    <t>Reibling,  Ellen Thomas</t>
  </si>
  <si>
    <t>Gordon, D.M.</t>
  </si>
  <si>
    <t>Gordon,  Dawn M.</t>
  </si>
  <si>
    <t>Phan, T.H.</t>
  </si>
  <si>
    <t>Phan,  Tamara H.</t>
  </si>
  <si>
    <t>2-s2.0-85199986745</t>
  </si>
  <si>
    <t>Kashirina, A.I.</t>
  </si>
  <si>
    <t>Kashirina,  A. I.</t>
  </si>
  <si>
    <t>Lomonosov Moscow State University</t>
  </si>
  <si>
    <t>Lomonosov Moscow State University, Moscow, Moscow Oblast, Russian Federation</t>
  </si>
  <si>
    <t>Factors influencing the choice of savings and investment instruments by generation Z: The experimental study using neuroequipment; Факторы, влияющие на выбор сберегательных и инвестиционных инструментов поколением Z: экспериментальное исследование с применением нейрооборудования</t>
  </si>
  <si>
    <t>2-s2.0-85166124348</t>
  </si>
  <si>
    <t>Vikhrova, O.Y.</t>
  </si>
  <si>
    <t>Vikhrova,  Olga Yu</t>
  </si>
  <si>
    <t>Faculty of Journalism, Lomonosov Moscow State University, Moscow, Moscow Oblast, Russian Federation</t>
  </si>
  <si>
    <t>"Business Journalism" as a universal tool for training journalists on how to improve financial literacy of the population</t>
  </si>
  <si>
    <t>2-s2.0-85041504280</t>
  </si>
  <si>
    <t>Vikhrova, O.</t>
  </si>
  <si>
    <t>Cooperation of EAEU countries in implementation of national programs for improving financial literacy as a factor of integration of citizens into the unified financial space of the Union</t>
  </si>
  <si>
    <t>2-s2.0-85194027710</t>
  </si>
  <si>
    <t>Boyarinov, V.</t>
  </si>
  <si>
    <t>Boyarinov,  Vladislav</t>
  </si>
  <si>
    <t>The Diocese of Smolensk in 12th — 14th Centuries: Sources of the Income of the Diocese; Смоленская епископия XII—XIV вв.: источники содержания кафедры</t>
  </si>
  <si>
    <t>2-s2.0-85146392926</t>
  </si>
  <si>
    <t>Kotlobovskii, I.B.</t>
  </si>
  <si>
    <t>Kotlobovskii,  Igor B.</t>
  </si>
  <si>
    <t>Russian insurance market: Current state and prospects for development; Российский страховой рынок: современное состояние и перспективы развития</t>
  </si>
  <si>
    <t>Tkachenko, V.</t>
  </si>
  <si>
    <t>Tkachenko,  Volodymyr</t>
  </si>
  <si>
    <t>London Academy of Science and Business</t>
  </si>
  <si>
    <t>London Academy of Science and Business, London, United Kingdom</t>
  </si>
  <si>
    <t>2-s2.0-85130946814</t>
  </si>
  <si>
    <t>Lee, N.</t>
  </si>
  <si>
    <t>Lee,  Nirmala</t>
  </si>
  <si>
    <t>London Metropolitan University</t>
  </si>
  <si>
    <t>London Metropolitan University, London, United Kingdom</t>
  </si>
  <si>
    <t>Walking the Second Mile before the First: A Corporate Social Responsibility Conundrum?</t>
  </si>
  <si>
    <t>2-s2.0-84898733843</t>
  </si>
  <si>
    <t>Fischer, G.</t>
  </si>
  <si>
    <t>Fischer,  Greg M.</t>
  </si>
  <si>
    <t>London School of Economics and Political Science</t>
  </si>
  <si>
    <t>London School of Economics and Political Science, London, United Kingdom</t>
  </si>
  <si>
    <t>Keeping it simple: Financial literacy and rules of thumb</t>
  </si>
  <si>
    <t>2-s2.0-105003950958</t>
  </si>
  <si>
    <t>Koaik, F.</t>
  </si>
  <si>
    <t>Koaik,  Fatima</t>
  </si>
  <si>
    <t>Ideation Center, Strategy&amp; Middle East, Dubai, United Arab Emirates, London School of Economics and Political Science, London, United Kingdom</t>
  </si>
  <si>
    <t>Beyond WEIRD: Can synthetic survey participants substitute for humans in global policy research?</t>
  </si>
  <si>
    <t>2-s2.0-80052029434</t>
  </si>
  <si>
    <t>Jenkins, S.P.</t>
  </si>
  <si>
    <t>Jenkins,  Stephen P.</t>
  </si>
  <si>
    <t>Department of Social Policy, London School of Economics and Political Science, London, United Kingdom</t>
  </si>
  <si>
    <t>Financial capability and psychological health</t>
  </si>
  <si>
    <t>Levy, M.R.</t>
  </si>
  <si>
    <t>Levy,  Matthew R.</t>
  </si>
  <si>
    <t>Dolan, P.</t>
  </si>
  <si>
    <t>Dolan,  Paul H.</t>
  </si>
  <si>
    <t>2-s2.0-77955381063</t>
  </si>
  <si>
    <t>Prabhakar, R.</t>
  </si>
  <si>
    <t>Prabhakar,  Rajiv</t>
  </si>
  <si>
    <t>Developing financial capability among the young through education and asset-based welfare</t>
  </si>
  <si>
    <t>2-s2.0-84892151644</t>
  </si>
  <si>
    <t>Storper, M.</t>
  </si>
  <si>
    <t>Storper,  Michael</t>
  </si>
  <si>
    <t>Commentary on 2013 Roepke Lecture Financial Literacy in Context</t>
  </si>
  <si>
    <t>Krpan, D.</t>
  </si>
  <si>
    <t>Krpan,  Dario</t>
  </si>
  <si>
    <t>2-s2.0-84928048006</t>
  </si>
  <si>
    <t>Influencing the financial behaviour of individuals: The mindspace way</t>
  </si>
  <si>
    <t>2-s2.0-66049119079</t>
  </si>
  <si>
    <t>Kurunmäki, L.</t>
  </si>
  <si>
    <t>Kurunmäki,  Liisa</t>
  </si>
  <si>
    <t>Management Accounting, Economic Reasoning and the New Public Management Reforms</t>
  </si>
  <si>
    <t>Levy, M.</t>
  </si>
  <si>
    <t>Lecturer, London School of Economics and Political Science, London, United Kingdom</t>
  </si>
  <si>
    <t>2-s2.0-77956450245</t>
  </si>
  <si>
    <t>The Child Trust Fund in the UK: How might opening rates by parents be increased?</t>
  </si>
  <si>
    <t>van Kessel, R.</t>
  </si>
  <si>
    <t>van Kessel,  Robin</t>
  </si>
  <si>
    <t>London School of Economics and Political Science
Universiteit Maastricht (Two separate universities were mentioned)</t>
  </si>
  <si>
    <t>Department of Health Policy, London School of Economics and Political Science, London, United Kingdom, Department of International Health, Universiteit Maastricht, Maastricht, Limburg, Netherlands</t>
  </si>
  <si>
    <t>2-s2.0-105021384463</t>
  </si>
  <si>
    <t>Pasara, M.T.</t>
  </si>
  <si>
    <t>Pasara,  Michael Takudzwa</t>
  </si>
  <si>
    <t>London School of Economics and Politics (only the first one)</t>
  </si>
  <si>
    <t>London School of Economics and Political Science, London, United Kingdom, North-West University, Potchefstroom, North West, South Africa</t>
  </si>
  <si>
    <t>Framework for Harnessing Value from International Remittances to Improve Household Welfare</t>
  </si>
  <si>
    <t>Birdthistle, I.</t>
  </si>
  <si>
    <t>Birdthistle,  Isolde J.</t>
  </si>
  <si>
    <t>London School of Hygiene &amp; Tropical Medicine</t>
  </si>
  <si>
    <t>Faculty of Epidemiology and Population Health, London School of Hygiene &amp; Tropical Medicine, London, United Kingdom</t>
  </si>
  <si>
    <t>Sera, F.</t>
  </si>
  <si>
    <t>Sera,  Francesco</t>
  </si>
  <si>
    <t>Department of Public Health, London School of Hygiene &amp; Tropical Medicine, London, United Kingdom</t>
  </si>
  <si>
    <t>2-s2.0-105015094413</t>
  </si>
  <si>
    <t>Gordeev, V.S.</t>
  </si>
  <si>
    <t>Gordeev,  V. S.</t>
  </si>
  <si>
    <t>Department of Infectious Disease Epidemiology, London School of Hygiene &amp; Tropical Medicine, London, United Kingdom</t>
  </si>
  <si>
    <t>Health financial resilience in individuals and households: a scoping review of components, strategies and outcomes</t>
  </si>
  <si>
    <t>Mulwa, S.</t>
  </si>
  <si>
    <t>Mulwa,  Sarah Nura</t>
  </si>
  <si>
    <t>Faculty of Epidemiology and Population Health, London School of Hygiene &amp; Tropical Medicine, London, United Kingdom, African Population and Health Research Center, Nairobi, Kenya</t>
  </si>
  <si>
    <t>2-s2.0-85019019985</t>
  </si>
  <si>
    <t>Bozzani, F.</t>
  </si>
  <si>
    <t>Bozzani,  Fiammetta Maria</t>
  </si>
  <si>
    <t>London School of Hygiene &amp; Tropical Medicine, London, United Kingdom</t>
  </si>
  <si>
    <t>Cluster randomized evaluation of Adolescent Girls Empowerment Programme (AGEP): Study protocol</t>
  </si>
  <si>
    <t>Floyd, S.</t>
  </si>
  <si>
    <t>Floyd,  Sian</t>
  </si>
  <si>
    <t>Armstrong, B.</t>
  </si>
  <si>
    <t>Armstrong,  Ben G.</t>
  </si>
  <si>
    <t>Gasparrini, A.</t>
  </si>
  <si>
    <t>Gasparrini,  Antonio G.</t>
  </si>
  <si>
    <t>Department of Public Health, London School of Hygiene &amp; Tropical Medicine, London, United Kingdom, Centre for Statistical Methodology, London School of Hygiene &amp; Tropical Medicine, London, United Kingdom, Centre on Climate Change and Planetary Health, London School of Hygiene &amp; Tropical Medicine, London, United Kingdom</t>
  </si>
  <si>
    <t>Gourlay, A.</t>
  </si>
  <si>
    <t>Gourlay,  Annabelle J.</t>
  </si>
  <si>
    <t>2-s2.0-105014872440</t>
  </si>
  <si>
    <t>Daniel, F.M.</t>
  </si>
  <si>
    <t>Daniel,  Faithful Miebaka</t>
  </si>
  <si>
    <t>First On-Call Initiative, Community and Clinical Research Division, Kharkiv Oblast, Ukraine, London School of Hygiene &amp; Tropical Medicine, London, United Kingdom</t>
  </si>
  <si>
    <t>Prevalence, patterns, correlates, and academic implications of sports betting and problem gambling among Nigerian undergraduates</t>
  </si>
  <si>
    <t>2-s2.0-85202768761</t>
  </si>
  <si>
    <t>Shi,  Linxi</t>
  </si>
  <si>
    <t>Long Dong University
Universiti Malaysia Sabah</t>
  </si>
  <si>
    <t>Long Dong University, Qingyang, Gansu, China, Economics and Accountancy, Universiti Malaysia Sabah, Kota Kinabalu, Sabah, Malaysia</t>
  </si>
  <si>
    <t>Household risky financial asset allocation in China: The influence of financial literacy dimensions</t>
  </si>
  <si>
    <t>Zhao,  Yiwei</t>
  </si>
  <si>
    <t>Longwood University</t>
  </si>
  <si>
    <t>College of Business and Economics, Longwood University, Farmville, VA, United States</t>
  </si>
  <si>
    <t>Breitbach, E.</t>
  </si>
  <si>
    <t>Breitbach,  Elizabeth K.</t>
  </si>
  <si>
    <t>Loras College</t>
  </si>
  <si>
    <t>Department of Finance, Loras College, Dubuque, IA, United States</t>
  </si>
  <si>
    <t>2-s2.0-85060998367</t>
  </si>
  <si>
    <t>Hayati, H.</t>
  </si>
  <si>
    <t>Hayati,  Hadi</t>
  </si>
  <si>
    <t>Lorestan University of Medical Sciences</t>
  </si>
  <si>
    <t>Faculty of Pharmacy, Lorestan University of Medical Sciences, Khorramabad, Lorestan, Iran, Department of Pharmacoeconomics and Pharmaceutical Administration, School of Pharmacy, Tehran, Tehran, Iran</t>
  </si>
  <si>
    <t>Cost-analysis of treatment of childhood acute lymphoblastic leukemia based on UKALL protocol</t>
  </si>
  <si>
    <t>Grosman, A.</t>
  </si>
  <si>
    <t>Grosman,  Anna</t>
  </si>
  <si>
    <t>212</t>
  </si>
  <si>
    <t>Loughborough University</t>
  </si>
  <si>
    <t>Institute for Innovation and Entrepreneurship, Loughborough University London, London, United Kingdom</t>
  </si>
  <si>
    <t>2-s2.0-0024250125</t>
  </si>
  <si>
    <t>Franceys, R.W.A.</t>
  </si>
  <si>
    <t>Franceys,  Richard W.A.</t>
  </si>
  <si>
    <t>Loughborough University, Loughborough, Leicestershire, United Kingdom</t>
  </si>
  <si>
    <t>Urban infrastructure: Trends, needs and the role of aid</t>
  </si>
  <si>
    <t>2-s2.0-84939471748</t>
  </si>
  <si>
    <t>Mason, C.L.J.</t>
  </si>
  <si>
    <t>Mason,  Carolynne L.J.</t>
  </si>
  <si>
    <t>The nature of financial literacy</t>
  </si>
  <si>
    <t>Cotton, A.P.</t>
  </si>
  <si>
    <t>Cotton,  Andrew P.</t>
  </si>
  <si>
    <t>Wilson, R.M.S.</t>
  </si>
  <si>
    <t>Wilson,  Richard M.S.</t>
  </si>
  <si>
    <t>Sayyid, A.</t>
  </si>
  <si>
    <t>Sayyid,  Amir</t>
  </si>
  <si>
    <t>2-s2.0-34248562984</t>
  </si>
  <si>
    <t>Hall, S.</t>
  </si>
  <si>
    <t>Hall,  Sarah J.E.</t>
  </si>
  <si>
    <t>Department of Geography, Loughborough University, Loughborough, Leicestershire, United Kingdom</t>
  </si>
  <si>
    <t>Knowledge makes the money go round: Conflicts of interest and corporate finance in London's financial district</t>
  </si>
  <si>
    <t>2-s2.0-79956048593</t>
  </si>
  <si>
    <t>DeLaune, L.D.</t>
  </si>
  <si>
    <t>DeLaune,  Laura D.</t>
  </si>
  <si>
    <t>Louisiana State University</t>
  </si>
  <si>
    <t>Department of Accounting, Louisiana State University, Baton Rouge, LA, United States</t>
  </si>
  <si>
    <t>Teaching financial literacy in a co-curricular service-learning model</t>
  </si>
  <si>
    <t>2-s2.0-85052465700</t>
  </si>
  <si>
    <t>Chen,  Zibei</t>
  </si>
  <si>
    <t>Louisiana State University, Baton Rouge, LA, United States</t>
  </si>
  <si>
    <t>On the Gender Gap in Financial Knowledge: Decomposing the Effects of Don't Know and Incorrect Responses*</t>
  </si>
  <si>
    <t>Park,  Sunyoung</t>
  </si>
  <si>
    <t>2-s2.0-84995912305</t>
  </si>
  <si>
    <t>School of Social Work, Louisiana State University, Baton Rouge, LA, United States</t>
  </si>
  <si>
    <t>Financial Knowledge and Behaviors of Chinese Migrant Workers: An International Perspective on a Financially Vulnerable Population</t>
  </si>
  <si>
    <t>2-s2.0-85174719964</t>
  </si>
  <si>
    <t>Garand, J.</t>
  </si>
  <si>
    <t>Garand,  James C.</t>
  </si>
  <si>
    <t>Department of Political Science, Louisiana State University, Baton Rouge, LA, United States</t>
  </si>
  <si>
    <t>Examining the Validity of Financial Knowledge Measures in a Context of Racialized Financial Market</t>
  </si>
  <si>
    <t>2-s2.0-84921983904</t>
  </si>
  <si>
    <t>Lim, Y.</t>
  </si>
  <si>
    <t>Lim,  Younghee</t>
  </si>
  <si>
    <t>The role of middle-class status in payday loan borrowing: A multivariate approach</t>
  </si>
  <si>
    <t>2-s2.0-85133675371</t>
  </si>
  <si>
    <t>Kim, Y.K.</t>
  </si>
  <si>
    <t>Kim,  Youn-kyoung</t>
  </si>
  <si>
    <t>The Phenomenon of Repeat Payday Loan Borrowing in the United States: Assessing Risk and Protective Factors among the Financially Vulnerable</t>
  </si>
  <si>
    <t>2-s2.0-85124361013</t>
  </si>
  <si>
    <t>Lang, C.</t>
  </si>
  <si>
    <t>Lang,  Chunmin</t>
  </si>
  <si>
    <t>Apparel Design and Merchandising, Louisiana State University, Baton Rouge, LA, United States</t>
  </si>
  <si>
    <t>Fashion entrepreneurial self-efficacy: development and validation of a domain-specific scale</t>
  </si>
  <si>
    <t>Lemieux, C.M.</t>
  </si>
  <si>
    <t>Lemieux,  Catherine M.</t>
  </si>
  <si>
    <t>2-s2.0-85093854488</t>
  </si>
  <si>
    <t>Purser, G.L.</t>
  </si>
  <si>
    <t>Purser,  Gregory Larkin</t>
  </si>
  <si>
    <t>The effects of sociodemographic variables on the economic behaviour of poorer households in the US and Kenya: a cross-national analyses</t>
  </si>
  <si>
    <t>Garand, J.C.</t>
  </si>
  <si>
    <t>Dinecola, C.M.</t>
  </si>
  <si>
    <t>Dinecola,  Cassie M.</t>
  </si>
  <si>
    <t>Bickham, T.</t>
  </si>
  <si>
    <t>Bickham,  Trey</t>
  </si>
  <si>
    <t>2-s2.0-85132224852</t>
  </si>
  <si>
    <t>Scott, J.</t>
  </si>
  <si>
    <t>Scott,  Jennifer L.</t>
  </si>
  <si>
    <t>Financial Challenges and Capacity among African Refugees in the Southern USA: A Study of Socio-demographic Differences</t>
  </si>
  <si>
    <t>Ketchum, M.M.</t>
  </si>
  <si>
    <t>Ketchum,  McKenzie Kenzie M.</t>
  </si>
  <si>
    <t>2-s2.0-85087298787</t>
  </si>
  <si>
    <t>Expanding the Transformative Explanatory Sequential Mixed Methods Design Archetype in a Cross-Cultural Context: The Polemics of African Refugee Livelihoods in Places of Resettlement</t>
  </si>
  <si>
    <t>Liu,  Chuanlan</t>
  </si>
  <si>
    <t>Yang, M.Y.</t>
  </si>
  <si>
    <t>Yang,  Mi Youn</t>
  </si>
  <si>
    <t>2-s2.0-85065150955</t>
  </si>
  <si>
    <t>Effects of Education Savings Accounts on Student Engagement: Instrumental Variable Analysis</t>
  </si>
  <si>
    <t>D'Hondt, C.</t>
  </si>
  <si>
    <t>D'Hondt,  Catherine</t>
  </si>
  <si>
    <t>Louvain (NA if no explicit university name was given)</t>
  </si>
  <si>
    <t>Louvain School of Management, Louvain-la-Neuve, WBR, Belgium</t>
  </si>
  <si>
    <t>2-s2.0-85047397129</t>
  </si>
  <si>
    <t>Louvain (NA if no specific university is mentioned)</t>
  </si>
  <si>
    <t>Subjective financial literacy and retail investors’ behavior</t>
  </si>
  <si>
    <t>Bellofatto, A.</t>
  </si>
  <si>
    <t>Bellofatto,  Anthony</t>
  </si>
  <si>
    <t>Louvain (NA if no specific university mentioned)</t>
  </si>
  <si>
    <t>2-s2.0-85109584775</t>
  </si>
  <si>
    <t>De Winne, R.</t>
  </si>
  <si>
    <t>De Winne,  Rudy</t>
  </si>
  <si>
    <t>Do retail investors bite off more than they can chew? A close look at their return objectives</t>
  </si>
  <si>
    <t>Louvain (NA if there's no specific university mentioned)</t>
  </si>
  <si>
    <t>Louvain (Only the word "Louvain" as it suggests a university or educational institution, based on the context provided)</t>
  </si>
  <si>
    <t>2-s2.0-105012131364</t>
  </si>
  <si>
    <t>Kaur,  Kuldip</t>
  </si>
  <si>
    <t>Lovely Professional University</t>
  </si>
  <si>
    <t>Mittal School of Business, Lovely Professional University, Phagwara, PB, India</t>
  </si>
  <si>
    <t>The Effect of Digital Financial Literacy on Personal Financial Management Behaviour of Women of Punjab: Exploring The Role of Digital Financial Socialisation as A Mediating Variable</t>
  </si>
  <si>
    <t>2-s2.0-85074981212</t>
  </si>
  <si>
    <t>Gupta,  Sumeet</t>
  </si>
  <si>
    <t>Department of Management, Lovely Professional University, Phagwara, PB, India</t>
  </si>
  <si>
    <t>A study of post-demonetization impact of limited-cash retailing in uttarakhand, India</t>
  </si>
  <si>
    <t>2-s2.0-105018127052</t>
  </si>
  <si>
    <t>Goyal,  Nitin</t>
  </si>
  <si>
    <t>Investigations on Improvement of Digital Financial Literacy on MSMEs: A Post-COVID-19 Analysis</t>
  </si>
  <si>
    <t>Sahni, N.</t>
  </si>
  <si>
    <t>Sahni,  Nancy</t>
  </si>
  <si>
    <t>Voleti, K.K.</t>
  </si>
  <si>
    <t>Voleti,  Kiran Kumar</t>
  </si>
  <si>
    <t>Dar, A.A.</t>
  </si>
  <si>
    <t>Dar,  Amir Ahmad</t>
  </si>
  <si>
    <t>School of Chemical Engineering and Physical Sciences, Lovely Professional University, Phagwara, PB, India</t>
  </si>
  <si>
    <t>2-s2.0-105004844632</t>
  </si>
  <si>
    <t>Dhiman,  Babli</t>
  </si>
  <si>
    <t>Performance Evaluation and Scientific Mapping in Sustainability-Focused Green Finance and Literacy; Avaliação de Desempenho e Mapeamento Científico em Finanças e Alfabetização Verdes com Foco nSustentabilidade</t>
  </si>
  <si>
    <t>Kaur,  Manpreet</t>
  </si>
  <si>
    <t>Chhibber, P.</t>
  </si>
  <si>
    <t>Chhibber,  Priyanka</t>
  </si>
  <si>
    <t>2-s2.0-105000104020</t>
  </si>
  <si>
    <t>Kaliraman, S.</t>
  </si>
  <si>
    <t>Kaliraman,  Sakshi</t>
  </si>
  <si>
    <t>Lovely Professional University, Phagwara, PB, India</t>
  </si>
  <si>
    <t>Breaking barriers: Tackling wealth inequality to build resiliency in black families</t>
  </si>
  <si>
    <t>2-s2.0-85129870490</t>
  </si>
  <si>
    <t>Predictors of Financial Anxiety among Indian Population due to COVID-19: A Hierarchical Regression Analysis1</t>
  </si>
  <si>
    <t>Raheja, S.</t>
  </si>
  <si>
    <t>Raheja,  Saloni</t>
  </si>
  <si>
    <t>Dhand, S.</t>
  </si>
  <si>
    <t>Dhand,  Shivani</t>
  </si>
  <si>
    <t>Abusaad, M.</t>
  </si>
  <si>
    <t>Abusaad,  Md</t>
  </si>
  <si>
    <t>2-s2.0-105021103934</t>
  </si>
  <si>
    <t>Ojha, P.K.</t>
  </si>
  <si>
    <t>Ojha,  Pramod Kumar</t>
  </si>
  <si>
    <t>Inclusive Finance: Bridging Gender Gaps in India</t>
  </si>
  <si>
    <t>Kumar, D.</t>
  </si>
  <si>
    <t>Kumar,  Devinder</t>
  </si>
  <si>
    <t>Shrama, A.</t>
  </si>
  <si>
    <t>Shrama,  Ankitha</t>
  </si>
  <si>
    <t>Nagina, R.</t>
  </si>
  <si>
    <t>Nagina,  Razia</t>
  </si>
  <si>
    <t>2-s2.0-85178004543</t>
  </si>
  <si>
    <t>Frank, D.</t>
  </si>
  <si>
    <t>Frank,  Daniel</t>
  </si>
  <si>
    <t>Worker saving attitude towards retirement planning: A study on Indian textile industry; Atitudinea de economisire a angajaților față de planificarea pensionării: Un studiu de caz privind industria textilă din India</t>
  </si>
  <si>
    <t>Singh, R.R.</t>
  </si>
  <si>
    <t>Singh,  Rupesh Roshan</t>
  </si>
  <si>
    <t>Agrawal, S.S.</t>
  </si>
  <si>
    <t>Agrawal,  Shyam Sunder</t>
  </si>
  <si>
    <t>Showkat, M.</t>
  </si>
  <si>
    <t>Showkat,  Mohsin</t>
  </si>
  <si>
    <t>Mittal School of Business, Lovely Professional University, Phagwara, PB, India, Department of Marketing, Institute of Public Enterprise, Hyderabad, TS, India</t>
  </si>
  <si>
    <t>Mehrotra, R.</t>
  </si>
  <si>
    <t>Mehrotra,  Rajat</t>
  </si>
  <si>
    <t>2-s2.0-105009988178</t>
  </si>
  <si>
    <t>Advancing financial literacy in the digital age: Insights and strategies</t>
  </si>
  <si>
    <t>Mary Auxilia, P.A.M.</t>
  </si>
  <si>
    <t>Mary Auxilia,  P. A.</t>
  </si>
  <si>
    <t>Loyola Institute of Business Administration</t>
  </si>
  <si>
    <t>Loyola Institute of Business Administration, Chennai, TN, India</t>
  </si>
  <si>
    <t>Mary Auxilia, P.A.</t>
  </si>
  <si>
    <t>2-s2.0-85167992463</t>
  </si>
  <si>
    <t>Renu Isidore, R.</t>
  </si>
  <si>
    <t>Renu Isidore,  R.</t>
  </si>
  <si>
    <t>The Moderating Effect of Financial Literacy on the Relationship Between Decision-Making Tools and Equity Returns in the Indian Secondary Equity Market</t>
  </si>
  <si>
    <t>Joe Arun, C.J.</t>
  </si>
  <si>
    <t>Joe Arun,  C.</t>
  </si>
  <si>
    <t>Kunal, K.</t>
  </si>
  <si>
    <t>Kunal,  Kishore</t>
  </si>
  <si>
    <t>2-s2.0-59749084290</t>
  </si>
  <si>
    <t>Willis, L.E.</t>
  </si>
  <si>
    <t>Willis,  Lauren E.</t>
  </si>
  <si>
    <t>Loyola Law School</t>
  </si>
  <si>
    <t>Loyola Law School, Los Angeles, CA, United States</t>
  </si>
  <si>
    <t>Against financial-literacy education</t>
  </si>
  <si>
    <t>2-s2.0-85049895240</t>
  </si>
  <si>
    <t>Loyola Law School Los Angeles, Los Angeles, CA, United States</t>
  </si>
  <si>
    <t>Finanzinformierte bürger_innen, bürgerbestimmtes finanzsystem: Ein essay aus anlass des international handbook of financial literacy</t>
  </si>
  <si>
    <t>2-s2.0-85044117899</t>
  </si>
  <si>
    <t>Finance-informed citizens, citizen-informed finance: An essay occasioned by the international handbook of financial literacy</t>
  </si>
  <si>
    <t>2-s2.0-79958272079</t>
  </si>
  <si>
    <t>The financial education fallacy</t>
  </si>
  <si>
    <t>2-s2.0-85176354652</t>
  </si>
  <si>
    <t>Offenberg, D.</t>
  </si>
  <si>
    <t>Offenberg,  David</t>
  </si>
  <si>
    <t>Loyola Marymount University</t>
  </si>
  <si>
    <t>College of Business Administration, Loyola Marymount University, Los Angeles, CA, United States</t>
  </si>
  <si>
    <t>Independent Film Finance: A Research-Based Guide to Funding Your Movie</t>
  </si>
  <si>
    <t>2-s2.0-85138762060</t>
  </si>
  <si>
    <t>Shin, A.J.</t>
  </si>
  <si>
    <t>Shin,  Alanna J.</t>
  </si>
  <si>
    <t>Loyola University Chicago</t>
  </si>
  <si>
    <t>Loyola University Chicago, Chicago, IL, United States</t>
  </si>
  <si>
    <t>Psychological Self-Sufficiency and Financial Literacy among Low-Income Participants: An Empowerment-Based Approach to Financial Capability</t>
  </si>
  <si>
    <t>2-s2.0-85163221321</t>
  </si>
  <si>
    <t>Wathen, M.V.</t>
  </si>
  <si>
    <t>Wathen,  Maria V.</t>
  </si>
  <si>
    <t>Transforming Impossible into Possible (TIP) for Financial Capability: Application of Practice-Based Program Theory and Measures in Intervention Design</t>
  </si>
  <si>
    <t>Park, J.H.</t>
  </si>
  <si>
    <t>Park,  Jang-ho</t>
  </si>
  <si>
    <t>2-s2.0-85061568428</t>
  </si>
  <si>
    <t>Rakow, K.C.</t>
  </si>
  <si>
    <t>Rakow,  Kenneth C.</t>
  </si>
  <si>
    <t>Quinlan School of Business, Loyola University Chicago, Chicago, IL, United States</t>
  </si>
  <si>
    <t>Incorporating financial literacy into the accounting curriculum</t>
  </si>
  <si>
    <t>Jalilvand, A.</t>
  </si>
  <si>
    <t>Jalilvand,  Abol</t>
  </si>
  <si>
    <t>Shin, A.</t>
  </si>
  <si>
    <t>2-s2.0-84942926240</t>
  </si>
  <si>
    <t>Johnson, M.A.</t>
  </si>
  <si>
    <t>Johnson,  Mark Anthony</t>
  </si>
  <si>
    <t>Loyola University Maryland</t>
  </si>
  <si>
    <t>Sellinger School of Business and Management, Loyola University Maryland, Baltimore, MD, United States</t>
  </si>
  <si>
    <t>Gauging the Financial Capability of Americans</t>
  </si>
  <si>
    <t>Lentner, C.</t>
  </si>
  <si>
    <t>Lentner,  Csaba</t>
  </si>
  <si>
    <t>Ludovika University of Public Service</t>
  </si>
  <si>
    <t>Faculty of Public Governance and International Studies, Ludovika University of Public Service, Budapest, Hungary</t>
  </si>
  <si>
    <t>Ludovika University of Public Service, Budapest, Hungary</t>
  </si>
  <si>
    <t>2-s2.0-85179980383</t>
  </si>
  <si>
    <t>FINANCIAL EXCLUSION FROM THE PERSPECTIVE OF FINANCIAL LITERACY IN THE DIGITAL WORLD OF THE 21ST CENTURY THROUGH THE EXAMPLE OF HUNGARY; FINANSINĖ ATSKIRTIS IŠ FINANSINIO RAŠTINGUMO PERSPEKTYVOS XXI A. SKAITMENINIAME PASAULYJE REMIANTIS VENGRIJOS PAVYZDŽIU</t>
  </si>
  <si>
    <t>Department of Public finance and finance law, Ludovika University of Public Service, Budapest, Hungary</t>
  </si>
  <si>
    <t>Public Finance Research Institute, Ludovika University of Public Service, Budapest, Hungary</t>
  </si>
  <si>
    <t>Széll Kálmán Public Finance Lab, Ludovika University of Public Service, Budapest, Hungary</t>
  </si>
  <si>
    <t>2-s2.0-85086510076</t>
  </si>
  <si>
    <t>Litterscheidt, R.</t>
  </si>
  <si>
    <t>Litterscheidt,  Rouven</t>
  </si>
  <si>
    <t>54</t>
  </si>
  <si>
    <t>Ludwig-Maximilians-Universität München</t>
  </si>
  <si>
    <t>Ludwig-Maximilians-Universität München, Munich, Bayern, Germany</t>
  </si>
  <si>
    <t>Financial education and digital asset management: What's in the black box?</t>
  </si>
  <si>
    <t>2-s2.0-105019506166</t>
  </si>
  <si>
    <t>Business and Economic Education, Ludwig-Maximilians-Universität München, Munich, Bayern, Germany</t>
  </si>
  <si>
    <t>Conceptualisation and Measurement of Financial Competence: A Holistic Approach and Implications for Financial Education</t>
  </si>
  <si>
    <t>Streich, D.J.</t>
  </si>
  <si>
    <t>Streich,  David J.</t>
  </si>
  <si>
    <t>2-s2.0-79952207688</t>
  </si>
  <si>
    <t>Ackermann, A.</t>
  </si>
  <si>
    <t>Ackermann,  Thomas</t>
  </si>
  <si>
    <t>Chair for Civil Law, Ludwig-Maximilians-Universität München, Munich, Bayern, Germany</t>
  </si>
  <si>
    <t>Consumer protection and the role of advice in the market for retail financial services</t>
  </si>
  <si>
    <t>2-s2.0-84981290344</t>
  </si>
  <si>
    <t>Winter, J.K.</t>
  </si>
  <si>
    <t>Winter,  Joachim K.</t>
  </si>
  <si>
    <t>Ludwig-Maximilians-Universität München, Munich, Bayern, Germany, Munich Center for the Economics of Aging, Munich, Bayern, Germany</t>
  </si>
  <si>
    <t>Gender differences and stereotypes in financial literacy: Off to an early start</t>
  </si>
  <si>
    <t>Driva, A.</t>
  </si>
  <si>
    <t>Driva,  Anastasia</t>
  </si>
  <si>
    <t>2-s2.0-84994645715</t>
  </si>
  <si>
    <t>Department of Economics, Ludwig-Maximilians-Universität München, Munich, Bayern, Germany</t>
  </si>
  <si>
    <t>Knowledge as a predictor of insurance coverage under the affordable care act</t>
  </si>
  <si>
    <t>2-s2.0-85051022763</t>
  </si>
  <si>
    <t>Winter, J.</t>
  </si>
  <si>
    <t>Munich Center for the Economics of Aging, Munich, Bayern, Germany, CESifo, Chicago, IL, United States, Department of Economics, Ludwig-Maximilians-Universität München, Munich, Bayern, Germany</t>
  </si>
  <si>
    <t>The impact of financial education on adolescents' intertemporal choices</t>
  </si>
  <si>
    <t>2-s2.0-84923225751</t>
  </si>
  <si>
    <t>Munich Center for the Economics of Aging, Munich, Bayern, Germany, Department of Economics, Ludwig-Maximilians-Universität München, Munich, Bayern, Germany</t>
  </si>
  <si>
    <t>Teaching teenagers in finance: Does it work?</t>
  </si>
  <si>
    <t>Wuppermann, A.</t>
  </si>
  <si>
    <t>Wuppermann,  Amelie C.</t>
  </si>
  <si>
    <t>Hoerl, M.</t>
  </si>
  <si>
    <t>Hoerl,  Maximiliane</t>
  </si>
  <si>
    <t>2-s2.0-84924246242</t>
  </si>
  <si>
    <t>Schoenmaekers, P.</t>
  </si>
  <si>
    <t>Schoenmaekers,  Pascal</t>
  </si>
  <si>
    <t>Munich Risk and Insurance Center, Ludwig-Maximilians-Universität München, Munich, Bayern, Germany</t>
  </si>
  <si>
    <t>On the Propensity to Surrender a Variable Annuity Contract: An Empirical Analysis of Dynamic Policyholder Behavior</t>
  </si>
  <si>
    <t>Kraut, G.</t>
  </si>
  <si>
    <t>Kraut,  Gunther</t>
  </si>
  <si>
    <t>2-s2.0-85091814832</t>
  </si>
  <si>
    <t>Sordo, V.M.</t>
  </si>
  <si>
    <t>Sordo,  Vera Moya</t>
  </si>
  <si>
    <t>“Republican” mutinies in the Spanish Navy: Resonances of an era of rebellion and the erosion of an empire</t>
  </si>
  <si>
    <t>Knoller, C.</t>
  </si>
  <si>
    <t>Knoller,  Christian</t>
  </si>
  <si>
    <t>2-s2.0-85196790588</t>
  </si>
  <si>
    <t>Al-Khazaleh, S.</t>
  </si>
  <si>
    <t>Al-Khazaleh,  Suhaib Mohammed Sulaiman</t>
  </si>
  <si>
    <t>Luminus Technical University College</t>
  </si>
  <si>
    <t>School of Business, Luminus Technical University College, Amman, Amman, Jordan, Department of Finance, School of Business, Amman, Jordan</t>
  </si>
  <si>
    <t>COVID-19 pandemic and linkage between stock markets in Middle Eastern countries</t>
  </si>
  <si>
    <t>2-s2.0-85120881777</t>
  </si>
  <si>
    <t>Larsson Heidenblad, D.</t>
  </si>
  <si>
    <t>Larsson Heidenblad,  David</t>
  </si>
  <si>
    <t>Lunds Universitet</t>
  </si>
  <si>
    <t>Department of History, Lunds Universitet, Lund, Skane, Sweden</t>
  </si>
  <si>
    <t>The Making of Everyman's Capitalism in Sweden: Micro-Infrastructures, Unlearning, and Moral Boundary Work</t>
  </si>
  <si>
    <t>2-s2.0-0020871706</t>
  </si>
  <si>
    <t>Erlandsson, U.</t>
  </si>
  <si>
    <t>Erlandsson,  Ulf</t>
  </si>
  <si>
    <t>Department of Social and Economic Geography, Lunds Universitet, Lund, Skane, Sweden</t>
  </si>
  <si>
    <t>( Urban rental space - a constraint on growing enterprise).; Stadens bebyggelse - en restriktion for groende foretagsamhet.</t>
  </si>
  <si>
    <t>2-s2.0-105001059735</t>
  </si>
  <si>
    <t>Nilsson, C.</t>
  </si>
  <si>
    <t>Nilsson,  Charlotta</t>
  </si>
  <si>
    <t>Lunds Universitet, Lund, Skane, Sweden</t>
  </si>
  <si>
    <t>Turning Students into Stock Market Investors: The Role of Civil Society and Public Schools in Swedish Financialization, c. 1985-2010</t>
  </si>
  <si>
    <t>2-s2.0-85098953386</t>
  </si>
  <si>
    <t>Sharma,  Shantanu</t>
  </si>
  <si>
    <t>Department of Clinical Sciences, Lunds Universitet, Lund, Skane, Sweden</t>
  </si>
  <si>
    <t>Evaluation of a training program for life skills education and financial literacy to community health workers in India: a quasi-experimental study</t>
  </si>
  <si>
    <t>2-s2.0-85123900055</t>
  </si>
  <si>
    <t>Lin, M.-K.</t>
  </si>
  <si>
    <t>Lin,  Ming Kun</t>
  </si>
  <si>
    <t>LungHwa University of Science and Technology</t>
  </si>
  <si>
    <t>LungHwa University of Science and Technology, Taoyuan, Taoyuan, Taiwan</t>
  </si>
  <si>
    <t>Financial Literacy and Portfolio Diversity in China</t>
  </si>
  <si>
    <t>2-s2.0-85071840983</t>
  </si>
  <si>
    <t>Zharov, N.</t>
  </si>
  <si>
    <t>Zharov,  Nikita V.</t>
  </si>
  <si>
    <t>Luzin Institute for Economic Studies</t>
  </si>
  <si>
    <t>Luzin Institute for Economic Studies Kola Science Centre of the Russian Academy of Sciences, Apatity, Murmansk Oblast, Russian Federation</t>
  </si>
  <si>
    <t>Targeting innovation activities of arctic enterprises in developing mineral and energy resources</t>
  </si>
  <si>
    <t>2-s2.0-85164674354</t>
  </si>
  <si>
    <t>Yaremko, H.</t>
  </si>
  <si>
    <t>Yaremko,  Halyna</t>
  </si>
  <si>
    <t>Lviv Polytechnic National University</t>
  </si>
  <si>
    <t>Department of Foreign Languages, Lviv Polytechnic National University, Lviv, Lviv, Ukraine</t>
  </si>
  <si>
    <t>TRENDS IN FINANCIAL SECURITY RESEARCH: A BIBLIOMETRIC ANALYSIS</t>
  </si>
  <si>
    <t>Voloshyn, M.</t>
  </si>
  <si>
    <t>Voloshyn,  Mariia M.</t>
  </si>
  <si>
    <t>Bilyk, O.</t>
  </si>
  <si>
    <t>Bilyk,  Oksana</t>
  </si>
  <si>
    <t>Drapaliuk, H.</t>
  </si>
  <si>
    <t>Drapaliuk,  Halyna</t>
  </si>
  <si>
    <t>Say, I.</t>
  </si>
  <si>
    <t>Say,  Iryna</t>
  </si>
  <si>
    <t>2-s2.0-105007697113</t>
  </si>
  <si>
    <t>Bernatska, N.</t>
  </si>
  <si>
    <t>Bernatska,  Nataliya</t>
  </si>
  <si>
    <t>Department of Physics, Lviv Polytechnic National University, Lviv, Lviv, Ukraine</t>
  </si>
  <si>
    <t>Digital Economy and Smart Financial Management: Using AI Tools for Financial Literacy</t>
  </si>
  <si>
    <t>2-s2.0-105012509985</t>
  </si>
  <si>
    <t>Dobosh, N.</t>
  </si>
  <si>
    <t>Dobosh,  Nazar</t>
  </si>
  <si>
    <t>Department of Finance, Lviv Polytechnic National University, Lviv, Lviv, Ukraine</t>
  </si>
  <si>
    <t>DEVELOPMENT OF DIGITALIZATION MECHANISM OF INSTITUTE OF FINANCIAL OMBUDSMAN ON EXAMPLE OF UKRAINE</t>
  </si>
  <si>
    <t>Martyniuk, V.</t>
  </si>
  <si>
    <t>Martyniuk,  Volodymyr</t>
  </si>
  <si>
    <t>Lviv Polytechnic National University, Lviv, Lviv, Ukraine</t>
  </si>
  <si>
    <t>Dzhumelia, E.</t>
  </si>
  <si>
    <t>Dzhumelia,  Elvira</t>
  </si>
  <si>
    <t>Software Department, Lviv Polytechnic National University, Lviv, Lviv, Ukraine</t>
  </si>
  <si>
    <t>Pozniakova, O.</t>
  </si>
  <si>
    <t>Pozniakova,  Olena</t>
  </si>
  <si>
    <t>Kochan, O.</t>
  </si>
  <si>
    <t>Kochan,  Orest V.</t>
  </si>
  <si>
    <t>Lviv Polytechnic National University
Hubei University of Technology</t>
  </si>
  <si>
    <t>Department of Measuring Information Technologies, Lviv Polytechnic National University, Lviv, Lviv, Ukraine, School of Computer Science, Hubei University of Technology, Wuhan, Hubei, China</t>
  </si>
  <si>
    <t>Myronov, Y.</t>
  </si>
  <si>
    <t>Myronov,  Yuriy</t>
  </si>
  <si>
    <t>Lviv University of Trade and Economics</t>
  </si>
  <si>
    <t>Department of Tourism and Hotel and Restaurant Business, Lviv University of Trade and Economics, Lviv, Lviv Oblast, Ukraine</t>
  </si>
  <si>
    <t>2-s2.0-84855797683</t>
  </si>
  <si>
    <t>Jeerangsuwan, T.</t>
  </si>
  <si>
    <t>Jeerangsuwan,  Tanaphat</t>
  </si>
  <si>
    <t>Lyles School (No specific university mentioned, so NA is not applicable here)</t>
  </si>
  <si>
    <t>Lyles School of Civil and Construction Engineering, West Lafayette, IN, United States</t>
  </si>
  <si>
    <t>Financial viability evaluation for a toll road project considering serviceability-traffic flow dynamics</t>
  </si>
  <si>
    <t>Kandil, A.</t>
  </si>
  <si>
    <t>Kandil,  Amr A.</t>
  </si>
  <si>
    <t>Lyles School (No specific university name given in this affiliation)</t>
  </si>
  <si>
    <t>Said, H.</t>
  </si>
  <si>
    <t>Said,  Hisham M.</t>
  </si>
  <si>
    <t>Lyles School (This doesn't specify a university directly. However, it could be associated with Purdue University, which is located in West Lafayette, Indiana.)</t>
  </si>
  <si>
    <t>Spohn, D.</t>
  </si>
  <si>
    <t>Spohn,  David</t>
  </si>
  <si>
    <t>Lynn University</t>
  </si>
  <si>
    <t>College of Business and Management, Lynn University, Boca Raton, FL, United States</t>
  </si>
  <si>
    <t>2-s2.0-105004437898</t>
  </si>
  <si>
    <t>Lynn University, Boca Raton, FL, United States</t>
  </si>
  <si>
    <t>Pros and Cons of Retirement: Financial Literacy and Its Implications for Wealth Management</t>
  </si>
  <si>
    <t>Levenstam, D.</t>
  </si>
  <si>
    <t>Levenstam,  David</t>
  </si>
  <si>
    <t>Zapalski, C.</t>
  </si>
  <si>
    <t>Zapalski,  Christopher</t>
  </si>
  <si>
    <t>2-s2.0-85032217202</t>
  </si>
  <si>
    <t>Suman, S.</t>
  </si>
  <si>
    <t>Suman,  Chakraborty</t>
  </si>
  <si>
    <t>M. S. Ramaiah University of Applied Sciences</t>
  </si>
  <si>
    <t>Department of Commerce, M. S. Ramaiah University of Applied Sciences, Bengaluru, KA, India</t>
  </si>
  <si>
    <t>Psychological factors contributing to the financial weil-being of an individual: A review of empirical literature</t>
  </si>
  <si>
    <t>Shobha, T.S.</t>
  </si>
  <si>
    <t>Shobha,  T. S.</t>
  </si>
  <si>
    <t>M. S. Ramaiah University of Applied Sciences, Bengaluru, KA, India</t>
  </si>
  <si>
    <t>2-s2.0-85086666043</t>
  </si>
  <si>
    <t>Kumar, K.M.S.</t>
  </si>
  <si>
    <t>Kumar,  K. M.Sharath</t>
  </si>
  <si>
    <t>Department of Management Studies, M. S. Ramaiah University of Applied Sciences, Bengaluru, KA, India</t>
  </si>
  <si>
    <t>Financial behaviours of Generation X and Generation Y</t>
  </si>
  <si>
    <t>Vanitha, P.</t>
  </si>
  <si>
    <t>Vanitha,  Patnala</t>
  </si>
  <si>
    <t>M.Kumarasamy College of Engineering</t>
  </si>
  <si>
    <t>Department of Management Studies, M.Kumarasamy College of Engineering, Karur, TN, India</t>
  </si>
  <si>
    <t>Chandrashekhar</t>
  </si>
  <si>
    <t>Chandrashekhar,  null</t>
  </si>
  <si>
    <t>MAMTA Health Institute for Mother and Child</t>
  </si>
  <si>
    <t>MAMTA Health Institute for Mother and Child, New Delhi, DL, India</t>
  </si>
  <si>
    <t>Sinha, R.K.</t>
  </si>
  <si>
    <t>Sinha,  Rajesh Kumar</t>
  </si>
  <si>
    <t>Child and Adolescent Health Division, MAMTA Health Institute for Mother and Child, New Delhi, DL, India</t>
  </si>
  <si>
    <t>Akhtar,  Faiyaz</t>
  </si>
  <si>
    <t>Mehra,  Sunil</t>
  </si>
  <si>
    <t>Arora, K.</t>
  </si>
  <si>
    <t>Arora,  Kanishtha</t>
  </si>
  <si>
    <t>2-s2.0-85146259431</t>
  </si>
  <si>
    <t>Yadav, P.</t>
  </si>
  <si>
    <t>Yadav,  Priti</t>
  </si>
  <si>
    <t>MANAGEMENT DEVELOPMENT INSTITUTE</t>
  </si>
  <si>
    <t>Management Development Institute, Gurgaon, Gurugram, HR, India</t>
  </si>
  <si>
    <t>Measuring financial resilience with consumer sentiment data from India</t>
  </si>
  <si>
    <t>Shaikh, I.</t>
  </si>
  <si>
    <t>Shaikh,  Imlak</t>
  </si>
  <si>
    <t>2-s2.0-105009894198</t>
  </si>
  <si>
    <t>Dash, A.</t>
  </si>
  <si>
    <t>Dash,  Ashutosh</t>
  </si>
  <si>
    <t>Drivers of sustainable financial Consumerism: Exploring the impact of artificial intelligence, finfluencers, financial literacy, and product quality on sustainable development</t>
  </si>
  <si>
    <t>Chhillar, N.</t>
  </si>
  <si>
    <t>Chhillar,  Neetu</t>
  </si>
  <si>
    <t>Sharma, K.</t>
  </si>
  <si>
    <t>Sharma,  Kirti</t>
  </si>
  <si>
    <t>2-s2.0-105018967355</t>
  </si>
  <si>
    <t>Corrigendum to “Drivers of sustainable financial consumerism: Exploring the impact of artificial intelligence, finfluencers, financial literacy, and product quality on sustainable development” [Clean. Responsib. Consumpt. 18 (2025) 100306] (Cleaner and Responsible Consumption (2025) 18, (S2666784325000579), (10.1016/j.clrc.2025.100306))</t>
  </si>
  <si>
    <t>2-s2.0-85188028116</t>
  </si>
  <si>
    <t>Fostering financial inclusion for attaining sustainable goals: What contributes more to the inclusive financial behaviour of rural households in India?</t>
  </si>
  <si>
    <t>Behl, A.</t>
  </si>
  <si>
    <t>Behl,  Abhishek</t>
  </si>
  <si>
    <t>2-s2.0-85205588139</t>
  </si>
  <si>
    <t>Razen, M.</t>
  </si>
  <si>
    <t>Razen,  Michael</t>
  </si>
  <si>
    <t>MCI</t>
  </si>
  <si>
    <t>MCI - The Entrepreneurial School, Innsbruck, Tyrol, Austria</t>
  </si>
  <si>
    <t>Covariates of behavioral consistency among adolescents</t>
  </si>
  <si>
    <t>Mosenhauer, M.</t>
  </si>
  <si>
    <t>Mosenhauer,  Moritz</t>
  </si>
  <si>
    <t>Siebert, J.</t>
  </si>
  <si>
    <t>Siebert,  Jana</t>
  </si>
  <si>
    <t>MCI - The Entrepreneurial School</t>
  </si>
  <si>
    <t>Department Business &amp; Management, MCI - The Entrepreneurial School, Innsbruck, Tyrol, Austria</t>
  </si>
  <si>
    <t>Siebert, J.U.</t>
  </si>
  <si>
    <t>Siebert,  Johannes Ulrich</t>
  </si>
  <si>
    <t>Semelsberger, S.</t>
  </si>
  <si>
    <t>Semelsberger,  Scott D.</t>
  </si>
  <si>
    <t>MD Anderson Cancer Center</t>
  </si>
  <si>
    <t>The University of Texas MD Anderson Cancer Center, Houston, TX, United States</t>
  </si>
  <si>
    <t>2-s2.0-85192015375</t>
  </si>
  <si>
    <t>Sayar, A.</t>
  </si>
  <si>
    <t>Sayar,  Alperen</t>
  </si>
  <si>
    <t>MEF University</t>
  </si>
  <si>
    <t>MEF University, Istanbul, Turkey</t>
  </si>
  <si>
    <t>Understanding the Psychological and Financial Correlates for Consumer Credit Use; Tüketici Kredisi Kullanımının Altında Yatan Psikolojik ve Finansal Değişkenleri Anlamak</t>
  </si>
  <si>
    <t>Ertugrul, S.</t>
  </si>
  <si>
    <t>Ertugrul,  Seyit</t>
  </si>
  <si>
    <t>Çakar, T.</t>
  </si>
  <si>
    <t>Çakar,  Tuna E.</t>
  </si>
  <si>
    <t>Şahin, T.</t>
  </si>
  <si>
    <t>Şahin,  Türkay</t>
  </si>
  <si>
    <t>Sharada, S.</t>
  </si>
  <si>
    <t>Sharada,  S.</t>
  </si>
  <si>
    <t>MES Institute of Management</t>
  </si>
  <si>
    <t>MES Institute of Management, Bengaluru, India</t>
  </si>
  <si>
    <t>2-s2.0-85059003199</t>
  </si>
  <si>
    <t>Weiss, H.</t>
  </si>
  <si>
    <t>Weiss,  Hadas</t>
  </si>
  <si>
    <t>MIAS</t>
  </si>
  <si>
    <t>Madrid Institute for Advanced Study (MIAS), Madrid, Madrid, Spain</t>
  </si>
  <si>
    <t>Popfinance: From the economic man to the Swabian housewife</t>
  </si>
  <si>
    <t>2-s2.0-85180961200</t>
  </si>
  <si>
    <t>Cziriak, M.</t>
  </si>
  <si>
    <t>Cziriak,  Marius</t>
  </si>
  <si>
    <t>MIFE (NA if no university is present)</t>
  </si>
  <si>
    <t>Mannheim Institute for Financial Education (MIFE), Mannheim, Germany</t>
  </si>
  <si>
    <t>Making Financial Education Attractive for Adolescents with CashCoach; Attraktive Finanzbildung für junge Menschen mit CashCoach</t>
  </si>
  <si>
    <t>2-s2.0-84880458366</t>
  </si>
  <si>
    <t>Madnick, S.</t>
  </si>
  <si>
    <t>Madnick,  Stuart E.</t>
  </si>
  <si>
    <t>MIT (Cambridge, MA, United States refers to the location of MIT, so the university itself is MIT)</t>
  </si>
  <si>
    <t>MIT Sloan School of Management, Cambridge, MA, United States</t>
  </si>
  <si>
    <t>KNOWLEDGE INTEGRATION TO OVERCOME ONTOLOGICAL HETEROGENEITY: CHALLENGES FROM FINANCIAL INFORMATION SYSTEMS</t>
  </si>
  <si>
    <t>Firat, A.</t>
  </si>
  <si>
    <t>Firat,  Aykut</t>
  </si>
  <si>
    <t>MIT (Main University is Massachusetts Institute of Technology)</t>
  </si>
  <si>
    <t>Grosof, B.</t>
  </si>
  <si>
    <t>Grosof,  Benjamin N.</t>
  </si>
  <si>
    <t>MIT (Massachusetts Institute of Technology)</t>
  </si>
  <si>
    <t>Leong, J.</t>
  </si>
  <si>
    <t>Leong,  Joanne</t>
  </si>
  <si>
    <t>MIT (No location or affiliation specified in text)</t>
  </si>
  <si>
    <t>MIT Media Lab, Cambridge, MA, United States</t>
  </si>
  <si>
    <t>Pataranutaporn, P.</t>
  </si>
  <si>
    <t>Pataranutaporn,  Pat</t>
  </si>
  <si>
    <t>Maes, P.</t>
  </si>
  <si>
    <t>Maes,  Pattie</t>
  </si>
  <si>
    <t>2-s2.0-85199790268</t>
  </si>
  <si>
    <t>Interactive AI-Generated Virtual Instructors Enhance Learning Motivation and Engagement in Financial Education</t>
  </si>
  <si>
    <t>MIT (Official University Name: Misantla Institute of Technology)</t>
  </si>
  <si>
    <t>Misantla Institute of Technology (MIT) at National Technology of Mexico, Mexico</t>
  </si>
  <si>
    <t>Schoar, A.</t>
  </si>
  <si>
    <t>Schoar,  Antoinette</t>
  </si>
  <si>
    <t>MIT (Sloan School of Management not considered here)</t>
  </si>
  <si>
    <t>MIT Sloan School of Management, Cambridge, MA, United States, National Bureau of Economic Research, Cambridge, MA, United States</t>
  </si>
  <si>
    <t>MIT (affiliation implies Massachusetts Institute of Technology)</t>
  </si>
  <si>
    <t>2-s2.0-105020205200</t>
  </si>
  <si>
    <t>Deshmukh,  Renuka S.</t>
  </si>
  <si>
    <t>MIT World Peace University</t>
  </si>
  <si>
    <t>Associate Professor, Dr. Vishwanath Karad MIT World Peace University, Pune, MH, India</t>
  </si>
  <si>
    <t>ICT-Driven Financial Literacy Programs: Empowering Citizens for Better Financial Governance</t>
  </si>
  <si>
    <t>Halder, S.</t>
  </si>
  <si>
    <t>Halder,  Sangjukta</t>
  </si>
  <si>
    <t>Research Scholar, Dr. Vishwanath Karad MIT World Peace University, Pune, MH, India</t>
  </si>
  <si>
    <t>Manna, R.</t>
  </si>
  <si>
    <t>Manna,  Reshmi</t>
  </si>
  <si>
    <t>Dr. Vishwanath Karad MIT World Peace University, Pune, MH, India</t>
  </si>
  <si>
    <t>2-s2.0-0032780746</t>
  </si>
  <si>
    <t>Alcorta, L.</t>
  </si>
  <si>
    <t>Alcorta,  Ludovico</t>
  </si>
  <si>
    <t>MSM</t>
  </si>
  <si>
    <t>Maastricht School of Management (MSM), Maastricht, Limburg, Netherlands</t>
  </si>
  <si>
    <t>Flexible automation and location of production in developing countries</t>
  </si>
  <si>
    <t>Abrar, M.</t>
  </si>
  <si>
    <t>Abrar,  Maryam</t>
  </si>
  <si>
    <t>2-s2.0-85101465037</t>
  </si>
  <si>
    <t>Long, B.</t>
  </si>
  <si>
    <t>Long,  Brenda</t>
  </si>
  <si>
    <t>MSU (Main component is Michigan State University)</t>
  </si>
  <si>
    <t>Department of Biostatistics and Epidemiology, MSU College of Human Medicine, Grand Rapids, MI, United States</t>
  </si>
  <si>
    <t>Social service provider's perceptions of financial education for adults with mental illness and/or cognitive impairments</t>
  </si>
  <si>
    <t>Matteson, S.</t>
  </si>
  <si>
    <t>Matteson,  Scott</t>
  </si>
  <si>
    <t>MSU (Michigan State University)</t>
  </si>
  <si>
    <t>Janney, C.A.</t>
  </si>
  <si>
    <t>Janney,  Carol A.</t>
  </si>
  <si>
    <t>MSU (No explanations provided; rules followed)</t>
  </si>
  <si>
    <t>Research Department, Grand Rapids, MI, United States, Department of Biostatistics and Epidemiology, MSU College of Human Medicine, Grand Rapids, MI, United States</t>
  </si>
  <si>
    <t>2-s2.0-85087896147</t>
  </si>
  <si>
    <t>MSVU</t>
  </si>
  <si>
    <t>Professor Emerita (MSVU), McGregor Consulting Group, Nova Scotia, NS, Canada</t>
  </si>
  <si>
    <t>Tailoring Bankruptcy Insolvency Education to Ensure Solvency Literacy</t>
  </si>
  <si>
    <t>Maastricht Business School</t>
  </si>
  <si>
    <t>Kuwait-Maastricht Business School, Kuwait City, Kuwait</t>
  </si>
  <si>
    <t>2-s2.0-85131582513</t>
  </si>
  <si>
    <t>Brüggen, E.</t>
  </si>
  <si>
    <t>Brüggen,  Elisabeth Christine</t>
  </si>
  <si>
    <t>Maastricht University</t>
  </si>
  <si>
    <t>Department of Finance, Maastricht University School of Business and Economics, Maastricht, Netherlands, Universiteit Maastricht, Maastricht, Limburg, Netherlands,</t>
  </si>
  <si>
    <t>Exploring the first steps of retirement engagement: a conceptual model and field evidence</t>
  </si>
  <si>
    <t>Barrett, J.A.M.</t>
  </si>
  <si>
    <t>Barrett,  Jenna Adriana Maeve</t>
  </si>
  <si>
    <t>Maastricht University School of Business and Economics, Maastricht, Netherlands</t>
  </si>
  <si>
    <t>2-s2.0-85100132773</t>
  </si>
  <si>
    <t>Kasper, H.</t>
  </si>
  <si>
    <t>Kasper,  Hans D.P.</t>
  </si>
  <si>
    <t>Department of Marketing and Supply Chain Management, Maastricht University School of Business and Economics, Maastricht, Netherlands</t>
  </si>
  <si>
    <t>Contextual influences on financial preparedness of middle-aged workers: A four-country comparative life course study</t>
  </si>
  <si>
    <t>Hoet, C.</t>
  </si>
  <si>
    <t>Hoet,  Chantal</t>
  </si>
  <si>
    <t>Algemene Pensioen Groep N.V., Heerlen, Limburg, Netherlands, Department of Marketing and Supply Chain Management, Maastricht University School of Business and Economics, Maastricht, Netherlands</t>
  </si>
  <si>
    <t>2-s2.0-85146165813</t>
  </si>
  <si>
    <t>Post, T.</t>
  </si>
  <si>
    <t>Post,  Thomas</t>
  </si>
  <si>
    <t>Maastricht University
NA (if no university is present)</t>
  </si>
  <si>
    <t>Department of Finance, Maastricht University School of Business and Economics, Maastricht, Netherlands, Science and Technology, Open Universiteit, Heerlen, Limburg, Netherlands, Network for Studies on Pensions, Aging and Retirement, Tilburg, Noord-Brabant, Netherlands</t>
  </si>
  <si>
    <t>Guessing, math, or something else? Lay people's processes for valuing annuities</t>
  </si>
  <si>
    <t>Maastricht University
Open Universiteit (Netherlands)
NA (Aegon</t>
  </si>
  <si>
    <t>Department of Finance, Maastricht University School of Business and Economics, Maastricht, Netherlands, Department of Accounting and Finance, Open Universiteit, Heerlen, Limburg, Netherlands, Aegon, The Hague, Netherlands</t>
  </si>
  <si>
    <t>2-s2.0-84958898517</t>
  </si>
  <si>
    <t>Pergelova, A.</t>
  </si>
  <si>
    <t>Pergelova,  Albena</t>
  </si>
  <si>
    <t>MacEwan University</t>
  </si>
  <si>
    <t>School of Business, MacEwan University, Edmonton, AB, Canada</t>
  </si>
  <si>
    <t>An Empowerment Model of Youth Financial Behavior</t>
  </si>
  <si>
    <t>Angulo-Ruiz, F.</t>
  </si>
  <si>
    <t>Angulo-Ruiz,  Fernando</t>
  </si>
  <si>
    <t>Ejaz, A.</t>
  </si>
  <si>
    <t>Ejaz,  Abdullah</t>
  </si>
  <si>
    <t>Department of Anthropology, MacEwan University, Edmonton, AB, Canada</t>
  </si>
  <si>
    <t>2-s2.0-85178329517</t>
  </si>
  <si>
    <t>Zeng, N.</t>
  </si>
  <si>
    <t>Zeng,  Ning</t>
  </si>
  <si>
    <t>School of Business, Taipa, Macao</t>
  </si>
  <si>
    <t>Do social networks affect household financial vulnerability? Evidence from China</t>
  </si>
  <si>
    <t>Tam, K.P.</t>
  </si>
  <si>
    <t>Tam,  Kwo Ping</t>
  </si>
  <si>
    <t>2-s2.0-85139515084</t>
  </si>
  <si>
    <t>Weixiang, S.</t>
  </si>
  <si>
    <t>Weixiang,  Sun</t>
  </si>
  <si>
    <t>An empirical assessment of financial literacy and behavioral biases on investment decision: Fresh evidence from small investor perception</t>
  </si>
  <si>
    <t>Chen,  Bo</t>
  </si>
  <si>
    <t>Gong, S.</t>
  </si>
  <si>
    <t>Gong,  Shuaishuai</t>
  </si>
  <si>
    <t>Faculty of Business Administration, Taipa, Macao</t>
  </si>
  <si>
    <t>2-s2.0-85097746972</t>
  </si>
  <si>
    <t>Gao, M.</t>
  </si>
  <si>
    <t>Gao,  Bill Ming</t>
  </si>
  <si>
    <t>Macao (Based on the given information, it seems to be a location rather than a university. However, Macao is an administrative region of China and has universities, so it might imply that the Faculty of Business Administration is part of a university in Macao.)</t>
  </si>
  <si>
    <t>Determinants of defaults on P2P lending platforms in China</t>
  </si>
  <si>
    <t>Yen, J.</t>
  </si>
  <si>
    <t>Yen,  Jerome</t>
  </si>
  <si>
    <t>Macao (No specific university mentioned in the provided text)</t>
  </si>
  <si>
    <t>Liu, M.</t>
  </si>
  <si>
    <t>Liu,  Matthew Tingchi</t>
  </si>
  <si>
    <t>Macao (as it refers to the Special Administrative Region of China, not a specific university)</t>
  </si>
  <si>
    <t>Liu,  Xiangdong</t>
  </si>
  <si>
    <t>Macao Polytechnic University</t>
  </si>
  <si>
    <t>Faculty of Humanities and Social Sciences, Macao Polytechnic University, Macau, Macao</t>
  </si>
  <si>
    <t>Fong, C.C.</t>
  </si>
  <si>
    <t>Fong,  Chuncheong Cheong Steve</t>
  </si>
  <si>
    <t>Department of Business, Macao Polytechnic University, Macau, Macao</t>
  </si>
  <si>
    <t>2-s2.0-85077662222</t>
  </si>
  <si>
    <t>Sun, H.</t>
  </si>
  <si>
    <t>Sun,  Hongyan</t>
  </si>
  <si>
    <t>Macau University of Science and Technology</t>
  </si>
  <si>
    <t>Macau University of Science and Technology, Taipa, Macao</t>
  </si>
  <si>
    <t>Is knowledge powerful? Evidence from financial education and earnings quality</t>
  </si>
  <si>
    <t>2-s2.0-85198268246</t>
  </si>
  <si>
    <t>Zhang,  Mengchen</t>
  </si>
  <si>
    <t>School of Liberal Arts, Macau University of Science and Technology, Taipa, Macao</t>
  </si>
  <si>
    <t>Financial literacy and investment returns: The moderating effect of education level</t>
  </si>
  <si>
    <t>He,  Beiting</t>
  </si>
  <si>
    <t>Wang,  Guan</t>
  </si>
  <si>
    <t>2-s2.0-84861670413</t>
  </si>
  <si>
    <t>Buttle, F.</t>
  </si>
  <si>
    <t>Buttle,  Francis</t>
  </si>
  <si>
    <t>Macquarie Graduate School of Management</t>
  </si>
  <si>
    <t>Macquarie Graduate School of Management, Macquarie Park, NSW, Australia</t>
  </si>
  <si>
    <t>Intrinsic value of business-to-business relationships: An empirical taxonomy</t>
  </si>
  <si>
    <t>2-s2.0-105001501917</t>
  </si>
  <si>
    <t>Aghdaee, M.</t>
  </si>
  <si>
    <t>Aghdaee,  Mona</t>
  </si>
  <si>
    <t>Macquarie University</t>
  </si>
  <si>
    <t>The Faculty of Medicine, Health and Human Sciences, Macquarie Park, NSW, Australia</t>
  </si>
  <si>
    <t>The role of financial literacy when informal caregivers make complex financial decisions</t>
  </si>
  <si>
    <t>2-s2.0-105017019356</t>
  </si>
  <si>
    <t>Liu,  Hongjiao</t>
  </si>
  <si>
    <t>Department of Applied Finance, Macquarie University, Sydney, NSW, Australia</t>
  </si>
  <si>
    <t>The digital literacy dilemma: how information overload and negative media amplify economic gloom</t>
  </si>
  <si>
    <t>2-s2.0-85127360252</t>
  </si>
  <si>
    <t>Best, R.</t>
  </si>
  <si>
    <t>Best,  Rohan</t>
  </si>
  <si>
    <t>Macquarie Business School, North Ryde, NSW, Australia</t>
  </si>
  <si>
    <t>Refining policies for financial stress</t>
  </si>
  <si>
    <t>2-s2.0-105021117413</t>
  </si>
  <si>
    <t>Shah, S.W.</t>
  </si>
  <si>
    <t>Shah,  Syed Waqas</t>
  </si>
  <si>
    <t>Rethinking home ownership: attitudes, intentions, and trade-offs</t>
  </si>
  <si>
    <t>2-s2.0-85113516329</t>
  </si>
  <si>
    <t>Earl, J.K.</t>
  </si>
  <si>
    <t>Earl,  Joanne K.</t>
  </si>
  <si>
    <t>Cognitive functioning, financial literacy, and judgment in older age</t>
  </si>
  <si>
    <t>Department of Finance, Macquarie University, Sydney, NSW, Australia</t>
  </si>
  <si>
    <t>Pan, Z.</t>
  </si>
  <si>
    <t>Pan,  Zheyao</t>
  </si>
  <si>
    <t>2-s2.0-84943456900</t>
  </si>
  <si>
    <t>Tickle, L.</t>
  </si>
  <si>
    <t>Tickle,  Leonie</t>
  </si>
  <si>
    <t>Threshold concepts in finance: student perspectives</t>
  </si>
  <si>
    <t>2-s2.0-85108002191</t>
  </si>
  <si>
    <t>Liao, Y.</t>
  </si>
  <si>
    <t>Liao,  Yin</t>
  </si>
  <si>
    <t>Cultivating Self-Control in FinTech: Evidence from a Field Experiment on Online Consumer Borrowing</t>
  </si>
  <si>
    <t>Hoadley, S.</t>
  </si>
  <si>
    <t>Hoadley,  Susan</t>
  </si>
  <si>
    <t>Macquarie University, Sydney, NSW, Australia</t>
  </si>
  <si>
    <t>Cutler, H.</t>
  </si>
  <si>
    <t>Cutler,  Henry</t>
  </si>
  <si>
    <t>2-s2.0-85105464599</t>
  </si>
  <si>
    <t>Saba, N.</t>
  </si>
  <si>
    <t>Saba,  Noura</t>
  </si>
  <si>
    <t>Quantifying Australia’s Gender Superannuation Gap</t>
  </si>
  <si>
    <t>Gu, M.</t>
  </si>
  <si>
    <t>Gu,  Megan</t>
  </si>
  <si>
    <t>2-s2.0-105019561356</t>
  </si>
  <si>
    <t>Akhtar,  Farida</t>
  </si>
  <si>
    <t>Department of Actuarial Studies and Business Analytics, Macquarie Business School, North Ryde, NSW, Australia</t>
  </si>
  <si>
    <t>Evolution of Robo-Advisors: A Literature Review and Future Research Agenda</t>
  </si>
  <si>
    <t>2-s2.0-85058390523</t>
  </si>
  <si>
    <t>Gray, D.</t>
  </si>
  <si>
    <t>Gray,  David M.</t>
  </si>
  <si>
    <t>Barriers to Access Consumer Finance and the Influence of Workforce Insecurity</t>
  </si>
  <si>
    <t>Gu, Y.</t>
  </si>
  <si>
    <t>Gu,  Yuanyuan</t>
  </si>
  <si>
    <t>2-s2.0-105013586506</t>
  </si>
  <si>
    <t>The impact of job quality on household risky financial asset allocation</t>
  </si>
  <si>
    <t>Bilgrami, A.</t>
  </si>
  <si>
    <t>Bilgrami,  Anam</t>
  </si>
  <si>
    <t>2-s2.0-85196369940</t>
  </si>
  <si>
    <t>Zhang,  Le</t>
  </si>
  <si>
    <t>Does childhood adversity affect household portfolio decisions? Evidence from the Chinese Great Famine</t>
  </si>
  <si>
    <t>Bu, D.</t>
  </si>
  <si>
    <t>Bu,  Di</t>
  </si>
  <si>
    <t>Laeeq, M.</t>
  </si>
  <si>
    <t>Laeeq,  Maryam</t>
  </si>
  <si>
    <t>Sheedy, E.</t>
  </si>
  <si>
    <t>Sheedy,  Elizabeth A.</t>
  </si>
  <si>
    <t>Wood, L.N.</t>
  </si>
  <si>
    <t>Wood,  Leigh Norma</t>
  </si>
  <si>
    <t>Kyng, T.</t>
  </si>
  <si>
    <t>Kyng,  Tim J.</t>
  </si>
  <si>
    <t>Name, A.</t>
  </si>
  <si>
    <t>Name,  Author</t>
  </si>
  <si>
    <t>Cheng, Z.</t>
  </si>
  <si>
    <t>Cheng,  Zhiming</t>
  </si>
  <si>
    <t>Macquarie University
UNSW Sydney</t>
  </si>
  <si>
    <t>Department of Management, Macquarie Business School, North Ryde, NSW, Australia, Social Policy Research Centre, UNSW Sydney, Sydney, NSW, Australia</t>
  </si>
  <si>
    <t>Skidmore, A.</t>
  </si>
  <si>
    <t>Skidmore,  A. K.</t>
  </si>
  <si>
    <t>Macquarie University (First match of a university name)
ITC, Enschede, Overijssel, Netherlands and Department of Environmental Sciences are not university names.</t>
  </si>
  <si>
    <t>Faculty of Geo-Information Science and Earth Observation – ITC, Enschede, Overijssel, Netherlands, Department of Environmental Sciences, Macquarie University, Sydney, NSW, Australia</t>
  </si>
  <si>
    <t>Karumuri, V.</t>
  </si>
  <si>
    <t>Karumuri,  Venkateswarlu</t>
  </si>
  <si>
    <t>Madanapalle Institute of Technology &amp; Science</t>
  </si>
  <si>
    <t>Department of Management Studies, Madanapalle Institute of Technology &amp; Science, Madanapalle, AP, India</t>
  </si>
  <si>
    <t>2-s2.0-85080143135</t>
  </si>
  <si>
    <t>Suresh,  Anli</t>
  </si>
  <si>
    <t>Madras Christian College</t>
  </si>
  <si>
    <t>Madras Christian College, Chennai, TN, India</t>
  </si>
  <si>
    <t>An empirical study on impact of demonetization on cashless economy</t>
  </si>
  <si>
    <t>Jannifer Rani, N.</t>
  </si>
  <si>
    <t>Jannifer Rani,  N.</t>
  </si>
  <si>
    <t>Chatterjee, A.</t>
  </si>
  <si>
    <t>Chatterjee,  Amrita</t>
  </si>
  <si>
    <t>Madras School of Economics</t>
  </si>
  <si>
    <t>Madras School of Economics, Chennai, TN, India</t>
  </si>
  <si>
    <t>2-s2.0-85084292367</t>
  </si>
  <si>
    <t>Madrid Institute for Advanced Study (MIAS)</t>
  </si>
  <si>
    <t>Madrid Institute for Advanced Study, Madrid, Madrid, Spain</t>
  </si>
  <si>
    <t>The reproduction of capital through financial education</t>
  </si>
  <si>
    <t>2-s2.0-85164284859</t>
  </si>
  <si>
    <t>Mae Fah Luang University</t>
  </si>
  <si>
    <t>School of Management, Mae Fah Luang University, Chiang Rai, Thailand</t>
  </si>
  <si>
    <t>Adoption of Financial Literacy in Entrepreneurial Intention: The Case of Generations Y and Z in Thailand</t>
  </si>
  <si>
    <t>Sopanik, S.</t>
  </si>
  <si>
    <t>Sopanik,  Sarutanan</t>
  </si>
  <si>
    <t>Tonkuriman, A.</t>
  </si>
  <si>
    <t>Tonkuriman,  Asawinee</t>
  </si>
  <si>
    <t>Mae Fah Luang University, Chiang Rai, Thailand</t>
  </si>
  <si>
    <t>Singh,  Ravindra Nath</t>
  </si>
  <si>
    <t>Magadh University</t>
  </si>
  <si>
    <t>Department of Psychology, Magadh University, Bodh Gaya, BR, India</t>
  </si>
  <si>
    <t>Sharma,  Monica</t>
  </si>
  <si>
    <t>Maharaja Agrasen Institute of Management Studies</t>
  </si>
  <si>
    <t>Maharaja Agrasen Institute of Management Studies, New Delhi, DL, India</t>
  </si>
  <si>
    <t>Gupta, K.</t>
  </si>
  <si>
    <t>Gupta,  Kamal</t>
  </si>
  <si>
    <t>Department of Commerce, Maharaja Agrasen Institute of Management Studies, New Delhi, DL, India</t>
  </si>
  <si>
    <t>Shilpa, R.</t>
  </si>
  <si>
    <t>Shilpa,  R.</t>
  </si>
  <si>
    <t>Maharaja Institute of Technology</t>
  </si>
  <si>
    <t>Department of MBA, Maharaja Institute of Technology, Mysore, India</t>
  </si>
  <si>
    <t>2-s2.0-105000630834</t>
  </si>
  <si>
    <t>Bhullar, P.S.</t>
  </si>
  <si>
    <t>Bhullar,  Pritpal Singh</t>
  </si>
  <si>
    <t>Maharaja Ranjit Singh Punjab Technical University</t>
  </si>
  <si>
    <t>Maharaja Ranjit Singh Punjab Technical University, Bathinda, Bathinda, PB, India</t>
  </si>
  <si>
    <t>Role of Digital Education in Financial Literacy: A Bibliometric Analysis and Future Research Agenda</t>
  </si>
  <si>
    <t>Singh,  Gurdas</t>
  </si>
  <si>
    <t>2-s2.0-85162673386</t>
  </si>
  <si>
    <t>Exploring the Determinants of Investment Behavior: Evidence from Agrarian Investor Class of India</t>
  </si>
  <si>
    <t>Manocha, S.</t>
  </si>
  <si>
    <t>Manocha,  Shilpa</t>
  </si>
  <si>
    <t>Singh,  Gagandeep</t>
  </si>
  <si>
    <t>2-s2.0-105003513808</t>
  </si>
  <si>
    <t>Nayak, S.</t>
  </si>
  <si>
    <t>Nayak,  Shailesh R.</t>
  </si>
  <si>
    <t>Maharaja Sayajirao University of Baroda</t>
  </si>
  <si>
    <t>India International Centre, The Maharaja Sayajirao University of Baroda, Vadodara, GJ, India</t>
  </si>
  <si>
    <t>Science Beyond Borders: International Collaborations In Basic Sciences</t>
  </si>
  <si>
    <t>2-s2.0-105006633555</t>
  </si>
  <si>
    <t>Shukla, P.</t>
  </si>
  <si>
    <t>Shukla,  Parag Sunil</t>
  </si>
  <si>
    <t>The Maharaja Sayajirao University of Baroda, Vadodara, GJ, India</t>
  </si>
  <si>
    <t>Unlocking user engagement: The fusion of behavioural finance and marketing in mobile applications</t>
  </si>
  <si>
    <t>Srivastava,  Smriti</t>
  </si>
  <si>
    <t>Maharishi University of Information Technology</t>
  </si>
  <si>
    <t>Department of Business Administration, Maharishi University of Information Technology, Lucknow, UP, India</t>
  </si>
  <si>
    <t>Yadav,  Mahender</t>
  </si>
  <si>
    <t>Maharshi Dayanand University</t>
  </si>
  <si>
    <t>Department of Commerce, Maharshi Dayanand University, Rohtak, HR, India</t>
  </si>
  <si>
    <t>Sanseeha, L.</t>
  </si>
  <si>
    <t>Sanseeha,  Ladda</t>
  </si>
  <si>
    <t>Mahasarakham University</t>
  </si>
  <si>
    <t>Mahasarakham University, Maha Sarakham, Maha Sarakham, Thailand</t>
  </si>
  <si>
    <t>Praveena, S.</t>
  </si>
  <si>
    <t>Praveena,  Segu</t>
  </si>
  <si>
    <t>Mahatma Gandhi Institute of Technology</t>
  </si>
  <si>
    <t>Department of Electrical &amp; Computer Engineering, Mahatma Gandhi Institute of Technology, Hyderabad, Hyderabad, TS, India</t>
  </si>
  <si>
    <t>Mgadmi, M.</t>
  </si>
  <si>
    <t>Mgadmi,  Nidhal</t>
  </si>
  <si>
    <t>Mahdia Faculté des Sciences Economiques et de Gestion</t>
  </si>
  <si>
    <t>Department of Quantitative Methods, Faculté des Sciences Economiques et de Gestion de Mahdia, Mahdia, Monastir, Tunisia</t>
  </si>
  <si>
    <t>Moschis, G.P.</t>
  </si>
  <si>
    <t>Moschis,  George P.</t>
  </si>
  <si>
    <t>Mahidol University</t>
  </si>
  <si>
    <t>College of Management Mahidol University, Bangkok, Thailand</t>
  </si>
  <si>
    <t>2-s2.0-85044213938</t>
  </si>
  <si>
    <t>Kriangsakdachai, S.</t>
  </si>
  <si>
    <t>Kriangsakdachai,  Setnipat</t>
  </si>
  <si>
    <t>Faculty of Information and Communication Technology, Mahidol University, Nakhon Pathom, Nakhon Pathom, Thailand</t>
  </si>
  <si>
    <t>KeptAom: Savings management system to increase long term savings behavior of children</t>
  </si>
  <si>
    <t>Sunthornwutthikrai, K.</t>
  </si>
  <si>
    <t>Sunthornwutthikrai,  Kritsada</t>
  </si>
  <si>
    <t>Palakvangsa-Na-Ayudhya, S.</t>
  </si>
  <si>
    <t>Palakvangsa-Na-Ayudhya,  Srisupa</t>
  </si>
  <si>
    <t>2-s2.0-85019911884</t>
  </si>
  <si>
    <t>Pinjisakikool, T.</t>
  </si>
  <si>
    <t>Pinjisakikool,  Teerapong</t>
  </si>
  <si>
    <t>Mahidol University, Nakhon Pathom, Nakhon Pathom, Thailand</t>
  </si>
  <si>
    <t>The effect of personality traits on households’ financial literacy</t>
  </si>
  <si>
    <t>Worasatepongsa, P.</t>
  </si>
  <si>
    <t>Worasatepongsa,  Pornpawee</t>
  </si>
  <si>
    <t>Zulfiqar, F.</t>
  </si>
  <si>
    <t>Zulfiqar,  Farhad</t>
  </si>
  <si>
    <t>Faculty of Environment and Resource Studies, Mahidol University, Nakhon Pathom, Nakhon Pathom, Thailand</t>
  </si>
  <si>
    <t>Chai-Aroon, T.</t>
  </si>
  <si>
    <t>Chai-Aroon,  Teeradej</t>
  </si>
  <si>
    <t>Population Education Program, Mahidol University, Nakhon Pathom, Nakhon Pathom, Thailand</t>
  </si>
  <si>
    <t>Prakitsuwan, P.</t>
  </si>
  <si>
    <t>Prakitsuwan,  Pattharanitcha</t>
  </si>
  <si>
    <t>2-s2.0-85166400071</t>
  </si>
  <si>
    <t>Anantanasuwong, K.</t>
  </si>
  <si>
    <t>Anantanasuwong,  Kanin</t>
  </si>
  <si>
    <t>Improving Retirement Savings by Alleviating Behavioral Biases with Financial Literacy</t>
  </si>
  <si>
    <t>Kouwenberg, R.</t>
  </si>
  <si>
    <t>Kouwenberg,  Roy</t>
  </si>
  <si>
    <t>Jiawiwatkul, U.</t>
  </si>
  <si>
    <t>Jiawiwatkul,  Uthaithip</t>
  </si>
  <si>
    <t>2-s2.0-85178248587</t>
  </si>
  <si>
    <t>Uthaileang, W.</t>
  </si>
  <si>
    <t>Uthaileang,  Wasan</t>
  </si>
  <si>
    <t>Information Technology Management, Mahidol University, Nakhon Pathom, Nakhon Pathom, Thailand</t>
  </si>
  <si>
    <t>Developing the capability of digital financial literacy in developing countries: A Case of online loan for small entrepreneurs</t>
  </si>
  <si>
    <t>Pongchandaj, S.</t>
  </si>
  <si>
    <t>Pongchandaj,  Siwakorn</t>
  </si>
  <si>
    <t>Shannon, R.</t>
  </si>
  <si>
    <t>Shannon,  Randall M.</t>
  </si>
  <si>
    <t>Kiattisin, S.</t>
  </si>
  <si>
    <t>Kiattisin,  Supaporn</t>
  </si>
  <si>
    <t>Channak, A.</t>
  </si>
  <si>
    <t>Channak,  Angsana</t>
  </si>
  <si>
    <t>Mahidol University
Erasmus Universiteit Rotterdam</t>
  </si>
  <si>
    <t>College of Management Mahidol University, Bangkok, Thailand, School of Economics, Erasmus Universiteit Rotterdam, Rotterdam, Zuid-Holland, Netherlands</t>
  </si>
  <si>
    <t>2-s2.0-85205323288</t>
  </si>
  <si>
    <t>Mehta, N.</t>
  </si>
  <si>
    <t>Mehta,  Nivedita</t>
  </si>
  <si>
    <t>Mahindra Logistics (NA for No University)</t>
  </si>
  <si>
    <t>Mahindra Logistics, India</t>
  </si>
  <si>
    <t>FRAMEWORK FOR FINANCIAL INCLUSION BARRIERS IN THE AGRICULTURE SECTOR IN INDIA</t>
  </si>
  <si>
    <t>2-s2.0-85124981755</t>
  </si>
  <si>
    <t>John, N.A.</t>
  </si>
  <si>
    <t>John,  Neetu A.</t>
  </si>
  <si>
    <t>Mailman School of Public Health</t>
  </si>
  <si>
    <t>Heilbrunn Department of Population and Family Health, Mailman School of Public Health, New York, NY, United States</t>
  </si>
  <si>
    <t>Intimate partner violence (IPV) prevention using a cross-sectoral couple-based intervention: Results from a cluster randomised control trial in Ibadan, Nigeria</t>
  </si>
  <si>
    <t>Boychuk, N.A.</t>
  </si>
  <si>
    <t>Boychuk,  Natalie A.</t>
  </si>
  <si>
    <t>Sapire, R.J.</t>
  </si>
  <si>
    <t>Sapire,  Rachel J.</t>
  </si>
  <si>
    <t>2-s2.0-85064447467</t>
  </si>
  <si>
    <t>Dong, G.N.</t>
  </si>
  <si>
    <t>Dong,  Gang Nathan</t>
  </si>
  <si>
    <t>Department of Health Policy and Management, Mailman School of Public Health, New York, NY, United States</t>
  </si>
  <si>
    <t>Informal bankruptcy: Health expenditure shocks and financial distress avoidance</t>
  </si>
  <si>
    <t>2-s2.0-85099946602</t>
  </si>
  <si>
    <t>Santelli, J.</t>
  </si>
  <si>
    <t>Santelli,  John S.</t>
  </si>
  <si>
    <t>Suubi+Adherence-Round 2: A study protocol to examine the longitudinal HIV treatment adherence among youth living with HIV transitioning into young adulthood in Southern Uganda</t>
  </si>
  <si>
    <t>2-s2.0-84911987005</t>
  </si>
  <si>
    <t>Anderson, A.D.</t>
  </si>
  <si>
    <t>Anderson,  Althea D.</t>
  </si>
  <si>
    <t>Department of Sociomedical Sciences, Mailman School of Public Health, New York, NY, United States</t>
  </si>
  <si>
    <t>Barriers and facilitators to health behaviour change and economic activity among slum-dwelling adolescent girls and young women in Nairobi, Kenya: the role of social, health and economic assets</t>
  </si>
  <si>
    <t>Diaw, M.</t>
  </si>
  <si>
    <t>Diaw,  Maryama</t>
  </si>
  <si>
    <t>2-s2.0-85086470568</t>
  </si>
  <si>
    <t>Salhi, B.</t>
  </si>
  <si>
    <t>Salhi,  Bassem</t>
  </si>
  <si>
    <t>Majmaah University</t>
  </si>
  <si>
    <t>Department of Accounting, Majmaah University, Al-Majmaah, Riyad, Saudi Arabia</t>
  </si>
  <si>
    <t>Evaluating the effects of sociodemographic characteristics and financial education on saving behavior</t>
  </si>
  <si>
    <t>Sohilauw, M.I.</t>
  </si>
  <si>
    <t>Sohilauw,  Muhammad Irfai</t>
  </si>
  <si>
    <t>Makassar College of Economics Bongaya Lt. Gen.</t>
  </si>
  <si>
    <t>Department of Management, Makassar College of Economics Bongaya Lt. Gen., Makassar South Sulawesi, Indonesia</t>
  </si>
  <si>
    <t>2-s2.0-105000762183</t>
  </si>
  <si>
    <t>Naigwe, J.</t>
  </si>
  <si>
    <t>Naigwe,  Josephine</t>
  </si>
  <si>
    <t>Makerere University</t>
  </si>
  <si>
    <t>Department of Finance, Makerere University Business School, Kampala, Uganda</t>
  </si>
  <si>
    <t>Impact of social influence, financial literacy, and self-control on saving behavior among micro and small enterprise owners in Uganda</t>
  </si>
  <si>
    <t>Okello Candiya Bongomin, G.</t>
  </si>
  <si>
    <t>Okello Candiya Bongomin,  George</t>
  </si>
  <si>
    <t>Faculty of Graduate Studies and Research, Makerere University Business School, Kampala, Uganda</t>
  </si>
  <si>
    <t>Matovu, A.</t>
  </si>
  <si>
    <t>Matovu,  Augustine</t>
  </si>
  <si>
    <t>2-s2.0-85015308243</t>
  </si>
  <si>
    <t>Finance Department, Makerere University Business School, Kampala, Uganda</t>
  </si>
  <si>
    <t>Social capital: mediator of financial literacy and financial inclusion in rural Uganda</t>
  </si>
  <si>
    <t>Ntayi, J.M.</t>
  </si>
  <si>
    <t>Ntayi,  Joseph Mpeera</t>
  </si>
  <si>
    <t>Procurement and Logistics Management, Makerere University Business School, Kampala, Uganda</t>
  </si>
  <si>
    <t>2-s2.0-105001402551</t>
  </si>
  <si>
    <t>Namawejje, H.</t>
  </si>
  <si>
    <t>Namawejje,  Hellen</t>
  </si>
  <si>
    <t>Department of Statistical Methods and Actuarial Science, Makerere University, Kampala, Uganda</t>
  </si>
  <si>
    <t>Bridging the financial literacy gender gap in Uganda: Insights for educators and Librarians</t>
  </si>
  <si>
    <t>2-s2.0-105008644131</t>
  </si>
  <si>
    <t>Kobusingye, B.M.</t>
  </si>
  <si>
    <t>Kobusingye,  Belinda Marion</t>
  </si>
  <si>
    <t>Department of Computer Science, Makerere University, Kampala, Uganda</t>
  </si>
  <si>
    <t>English-Luganda Dataset to Leverage Machine Translation for Building Responsible Software Systems in Fintechs</t>
  </si>
  <si>
    <t>Semukono, F.</t>
  </si>
  <si>
    <t>Semukono,  Frederick</t>
  </si>
  <si>
    <t>Applied Statistics and Management Science Department, Makerere University Business School, Kampala, Uganda</t>
  </si>
  <si>
    <t>2-s2.0-85073980872</t>
  </si>
  <si>
    <t>Procedural and declarative cognitions: Do they boost financial literacy among clients of microfinance banks in developing countries?</t>
  </si>
  <si>
    <t>2-s2.0-85200878273</t>
  </si>
  <si>
    <t>Financial literacy among rural agribusiness women in Luweero District, Uganda: implications for mobile money and village savings and loan associations</t>
  </si>
  <si>
    <t>2-s2.0-105006903111</t>
  </si>
  <si>
    <t>Nansamba, B.</t>
  </si>
  <si>
    <t>Nansamba,  Barbara</t>
  </si>
  <si>
    <t>Explainable English-Luganda Machine Translation Models for Building Inclusive Fintech Applications</t>
  </si>
  <si>
    <t>2-s2.0-105006449681</t>
  </si>
  <si>
    <t>Waiswa, Y.</t>
  </si>
  <si>
    <t>Waiswa,  Yusuf</t>
  </si>
  <si>
    <t>Department of Leadership and Governance, Makerere University Business School, Kampala, Uganda</t>
  </si>
  <si>
    <t>When borrowers choose the worst credit sources; borrower cognitive ability and credit decision rationality in the context of informal credit sector in Uganda</t>
  </si>
  <si>
    <t>Manyindo, E.K.</t>
  </si>
  <si>
    <t>Manyindo,  Eldred Kyomuhanji</t>
  </si>
  <si>
    <t>Makerere University Business School, Kampala, Uganda</t>
  </si>
  <si>
    <t>2-s2.0-85034752166</t>
  </si>
  <si>
    <t>Munene, J.C.</t>
  </si>
  <si>
    <t>Munene,  John Chrysostom Kigozi</t>
  </si>
  <si>
    <t>Financial literacy in emerging economies: Do all components matter for financial inclusion of poor households in rural Uganda?</t>
  </si>
  <si>
    <t>2-s2.0-85086778707</t>
  </si>
  <si>
    <t>Akol Malinga, C.</t>
  </si>
  <si>
    <t>Akol Malinga,  Charles</t>
  </si>
  <si>
    <t>Analyzing the relationship between financial literacy and financial inclusion by microfinance banks in developing countries: social network theoretical approach</t>
  </si>
  <si>
    <t>2-s2.0-85048863874</t>
  </si>
  <si>
    <t>Okello Candiya Bongomin, G.O.C.</t>
  </si>
  <si>
    <t>Nexus between financial literacy and financial inclusion: Examining the moderating role of cognition from a developing country perspective</t>
  </si>
  <si>
    <t>Faculty of Graduate Studies &amp; Research, Makerere University Business School, Kampala, Uganda</t>
  </si>
  <si>
    <t>Kyambade, M.</t>
  </si>
  <si>
    <t>Kyambade,  Mahadih</t>
  </si>
  <si>
    <t>2-s2.0-85218244694</t>
  </si>
  <si>
    <t>Kyeyune, G.N.</t>
  </si>
  <si>
    <t>Kyeyune,  Gorrettie Nakyeyune</t>
  </si>
  <si>
    <t>Empowering rural communities: the role of financial literacy and management in sustainable development</t>
  </si>
  <si>
    <t>2-s2.0-84955407163</t>
  </si>
  <si>
    <t>Nkote, I.N.</t>
  </si>
  <si>
    <t>Nkote,  Isaac Nabeta</t>
  </si>
  <si>
    <t>Financial Inclusion in Rural Uganda: Testing Interaction Effect of Financial Literacy and Networks</t>
  </si>
  <si>
    <t>2-s2.0-85153445310</t>
  </si>
  <si>
    <t>Nakasujja, N.</t>
  </si>
  <si>
    <t>Nakasujja,  Noeline</t>
  </si>
  <si>
    <t>Department of Psychiatry, Makerere University College of Health Sciences, Kampala, Uganda</t>
  </si>
  <si>
    <t>Suubi + Adherence4Youth: a study protocol to optimize the Suubi Intervention for Adherence to HIV treatment for youth living with HIV in Uganda</t>
  </si>
  <si>
    <t>Mpaata, E.</t>
  </si>
  <si>
    <t>Mpaata,  Eva</t>
  </si>
  <si>
    <t>2-s2.0-105014893392</t>
  </si>
  <si>
    <t>Mindra, R.K.</t>
  </si>
  <si>
    <t>Mindra,  Rachel Katoroogo</t>
  </si>
  <si>
    <t>Exploring a lived experience of a financially literate university student: a multi-theoretical perspective</t>
  </si>
  <si>
    <t>Jjengo, A.</t>
  </si>
  <si>
    <t>Jjengo,  Accram</t>
  </si>
  <si>
    <t>Department of Agribusiness and Natural Resource Economics, Makerere University, Kampala, Uganda</t>
  </si>
  <si>
    <t>2-s2.0-85086791797</t>
  </si>
  <si>
    <t>Examining the role of financial intermediaries in promoting financial literacy and financial inclusion among the poor in developing countries: Lessons from rural Uganda</t>
  </si>
  <si>
    <t>Nagwovuma, M.</t>
  </si>
  <si>
    <t>Nagwovuma,  Margaret</t>
  </si>
  <si>
    <t>Nkundabanyanga, S.K.</t>
  </si>
  <si>
    <t>Nkundabanyanga,  Stephen Korutaro</t>
  </si>
  <si>
    <t>Department of Accounting, Makerere University Business School, Kampala, Uganda</t>
  </si>
  <si>
    <t>Marvin, G.</t>
  </si>
  <si>
    <t>Marvin,  Ggaliwango</t>
  </si>
  <si>
    <t>Akol Malinga, C.A.</t>
  </si>
  <si>
    <t>Bank of Uganda, Kampala, Uganda, Department of Finance, Makerere University Business School, Kampala, Uganda</t>
  </si>
  <si>
    <t>2-s2.0-85076530290</t>
  </si>
  <si>
    <t>Examining the role of institutional framework in promoting financial literacy by microfinance deposit-taking institutions in developing economies: Evidence from rural Uganda</t>
  </si>
  <si>
    <t>2-s2.0-85033475699</t>
  </si>
  <si>
    <t>Institutional framing and financial inclusion: Testing the mediating effect of financial literacy using SEM bootstrap approach</t>
  </si>
  <si>
    <t>Kaawaase, T.K.</t>
  </si>
  <si>
    <t>Kaawaase,  Twaha Kigongo</t>
  </si>
  <si>
    <t>Department of Post Graduate Studies, Makerere University Business School, Kampala, Uganda</t>
  </si>
  <si>
    <t>2-s2.0-85017592155</t>
  </si>
  <si>
    <t>Mindra, R.</t>
  </si>
  <si>
    <t>Financial self-efficacy: A mediator in advancing financial inclusion</t>
  </si>
  <si>
    <t>Nalukenge, I.</t>
  </si>
  <si>
    <t>Nalukenge,  Irene</t>
  </si>
  <si>
    <t>2-s2.0-85034443019</t>
  </si>
  <si>
    <t>Department of Procurement and Logistics Management, Makerere University Business School, Kampala, Uganda</t>
  </si>
  <si>
    <t>The relationship between access to finance and growth of SMEs in developing economies: Financial literacy as a moderator</t>
  </si>
  <si>
    <t>Tumwine, S.</t>
  </si>
  <si>
    <t>Tumwine,  Sulait</t>
  </si>
  <si>
    <t>Kasozi, D.</t>
  </si>
  <si>
    <t>Kasozi,  Dennis M.</t>
  </si>
  <si>
    <t>Nabasirye, M.</t>
  </si>
  <si>
    <t>Nabasirye,  Massy</t>
  </si>
  <si>
    <t>Department of Management Science, Makerere University Business School, Kampala, Uganda</t>
  </si>
  <si>
    <t>Ntayi, J.</t>
  </si>
  <si>
    <t>Moya, M.</t>
  </si>
  <si>
    <t>Moya,  Musa Bukoma</t>
  </si>
  <si>
    <t>Department of Economics and Energy, Makerere University Business School, Kampala, Uganda</t>
  </si>
  <si>
    <t>2-s2.0-85158905606</t>
  </si>
  <si>
    <t>Department of Psychiatry, School of Medicine, Makerere University College of Health Sciences, Kampala, Uganda</t>
  </si>
  <si>
    <t>Bridges-Round 2: A study protocol to examine the longitudinal HIV risk prevention and care continuum outcomes among orphaned youth transitioning to young adulthood</t>
  </si>
  <si>
    <t>Kuteesa, T.N.</t>
  </si>
  <si>
    <t>Kuteesa,  Tapenence Namutamba</t>
  </si>
  <si>
    <t>2-s2.0-85148722158</t>
  </si>
  <si>
    <t>Kiwanuka, A.</t>
  </si>
  <si>
    <t>Kiwanuka,  Archillies</t>
  </si>
  <si>
    <t>Department of Accounting and Finance, Makerere University Business School, Kampala, Uganda</t>
  </si>
  <si>
    <t>Insurance Literacy: Significance of Its Dimensions for Insurance Inclusion in Uganda</t>
  </si>
  <si>
    <t>Mujabi, S.</t>
  </si>
  <si>
    <t>Mujabi,  Shafic</t>
  </si>
  <si>
    <t>Okello Candiya Bongomin, G.O.</t>
  </si>
  <si>
    <t>Faculty of Economics, Energy and Management Science, Makerere University Business School, Kampala, Uganda</t>
  </si>
  <si>
    <t>Yawe, B.</t>
  </si>
  <si>
    <t>Yawe,  Bruno Lule</t>
  </si>
  <si>
    <t>Department of Economic Theory and Analysis, Makerere University, Kampala, Uganda</t>
  </si>
  <si>
    <t>Orobia, L.A.</t>
  </si>
  <si>
    <t>Orobia,  Laura Aseru</t>
  </si>
  <si>
    <t>Graduate Research Centre, Makerere University Business School, Kampala, Uganda</t>
  </si>
  <si>
    <t>Yawe, B.L.</t>
  </si>
  <si>
    <t>Nabeta, I.</t>
  </si>
  <si>
    <t>Nabeta,  Nkote Isaac</t>
  </si>
  <si>
    <t>Sit, A.</t>
  </si>
  <si>
    <t>Sit,  Ahmet</t>
  </si>
  <si>
    <t>Malatya Turgut Ozal University</t>
  </si>
  <si>
    <t>Department of International Trade and Finance, Malatya Turgut Ozal University, Malatya, Malatya, Turkey</t>
  </si>
  <si>
    <t>Malaviya National Institute of Technology</t>
  </si>
  <si>
    <t>Department of Management Studies, Malaviya National Institute of Technology Jaipur, Jaipur, RJ, India</t>
  </si>
  <si>
    <t>2-s2.0-85088967690</t>
  </si>
  <si>
    <t>Financial literacy: A systematic review and bibliometric analysis</t>
  </si>
  <si>
    <t>Pandey, N.</t>
  </si>
  <si>
    <t>Pandey,  Nitesh</t>
  </si>
  <si>
    <t>Sureka, R.</t>
  </si>
  <si>
    <t>Sureka,  Riya</t>
  </si>
  <si>
    <t>2-s2.0-85053442977</t>
  </si>
  <si>
    <t>Women’s financial planning for retirement: Systematic literature review and future research agenda</t>
  </si>
  <si>
    <t>Tomar, S.</t>
  </si>
  <si>
    <t>Tomar,  Sweta</t>
  </si>
  <si>
    <t>2-s2.0-85107406299</t>
  </si>
  <si>
    <t>Antecedents and consequences of Personal Financial Management Behavior: a systematic literature review and future research agenda</t>
  </si>
  <si>
    <t>Verma, D.</t>
  </si>
  <si>
    <t>Verma,  Deepak</t>
  </si>
  <si>
    <t>2-s2.0-85138405967</t>
  </si>
  <si>
    <t>Financial capability: a systematic conceptual review, extension and synthesis</t>
  </si>
  <si>
    <t>2-s2.0-85115411246</t>
  </si>
  <si>
    <t>Financial Planning for Retirement: Bibliometric Analysis and Future Research Directions</t>
  </si>
  <si>
    <t>Choudhary, H.</t>
  </si>
  <si>
    <t>Choudhary,  Heena</t>
  </si>
  <si>
    <t>Malaviya National Institute of Technology Jaipur, Jaipur, RJ, India</t>
  </si>
  <si>
    <t>Malaviya National Institute of Technology (Jaipur)
Swinburne University of Technology (Sarawak Campus)</t>
  </si>
  <si>
    <t>Department of Management Studies, Malaviya National Institute of Technology Jaipur, Jaipur, RJ, India, School of Business, Swinburne University of Technology Sarawak Campus, Kuching, Sarawak, Malaysia</t>
  </si>
  <si>
    <t>Malaviya National Institute of Technology (MNIT Jaipur)
Swinburne University of Technology Sarawak Campus</t>
  </si>
  <si>
    <t>Malaviya National Institute of Technology (NA for Swinburne University of Technology Sarawak Campus)</t>
  </si>
  <si>
    <t>Malaviya National Institute of Technology Jaipur
Swinburne University of Technology Sarawak Campus</t>
  </si>
  <si>
    <t>Department of Management Studies, Malaviya National Institute of Technology Jaipur, Jaipur, RJ, India, Faculty of Business, Swinburne University of Technology Sarawak Campus, Kuching, Sarawak, Malaysia</t>
  </si>
  <si>
    <t>Malaviya National Institute of Technology Jaipur
Swinburne University of Technology Sarawak Campus
Sunway Business School (SBS)</t>
  </si>
  <si>
    <t>Department of Management Studies, Malaviya National Institute of Technology Jaipur, Jaipur, RJ, India, School of Business, Swinburne University of Technology Sarawak Campus, Kuching, Sarawak, Malaysia, Sunway Business School (SBS), Sunway City, Selangor, Malaysia</t>
  </si>
  <si>
    <t>2-s2.0-85207256705</t>
  </si>
  <si>
    <t>Kuchande, S.L.</t>
  </si>
  <si>
    <t>Kuchande,  Steven Limbanazo</t>
  </si>
  <si>
    <t>Malawi University of Business and Applied Sciences</t>
  </si>
  <si>
    <t>School of Business and Economic Sciences, Malawi University of Business and Applied Sciences, Blantyre, Malawi</t>
  </si>
  <si>
    <t>Malawi</t>
  </si>
  <si>
    <t>Modelling and forecasting mobile money customer transaction volumes in rural and semi-urban Malawi: An autoregressive integrated moving average spatial decomposition</t>
  </si>
  <si>
    <t>Namakhwa, C.D.</t>
  </si>
  <si>
    <t>Namakhwa,  Collins Duke</t>
  </si>
  <si>
    <t>Tchereni, B.H.M.</t>
  </si>
  <si>
    <t>Tchereni,  Betchani Henry Mbuyampungatete</t>
  </si>
  <si>
    <t>Mgomezulu, W.R.</t>
  </si>
  <si>
    <t>Mgomezulu,  Wisdom Richard</t>
  </si>
  <si>
    <t>Namakhwa, D.</t>
  </si>
  <si>
    <t>Namakhwa,  Danny</t>
  </si>
  <si>
    <t>2-s2.0-85087809482</t>
  </si>
  <si>
    <t>Malaysia and Tazkia Institute, International Institute of Advanced Islamic Studies Malaysia, Bogor, Indonesia</t>
  </si>
  <si>
    <t>Islamic financial inclusion determinants in Indonesia: an ANP approach</t>
  </si>
  <si>
    <t>2-s2.0-85138556015</t>
  </si>
  <si>
    <t>Salleh, K.</t>
  </si>
  <si>
    <t>Salleh,  Kalsom</t>
  </si>
  <si>
    <t>Malaysian Institute of Accountants (official institution name only)</t>
  </si>
  <si>
    <t>Malaysian Institute of Accountants, Malaysia</t>
  </si>
  <si>
    <t>The Effect of Shariah Committee Composition on Malaysian Islamic Banks’ Audit Report Lag</t>
  </si>
  <si>
    <t>Dharani, B.</t>
  </si>
  <si>
    <t>Dharani,  Bodhana</t>
  </si>
  <si>
    <t>Malla Reddy Engineering College</t>
  </si>
  <si>
    <t>Department of Mba, Malla Reddy Engineering College, Secunderabad, Medchal, TS, India</t>
  </si>
  <si>
    <t>2-s2.0-85128416820</t>
  </si>
  <si>
    <t>Malmö University (From "Institutionen för Kliniska Vetenskaper, Malmö") or NA (if only Adolescent Health, Child is considered a non-university entity)</t>
  </si>
  <si>
    <t>Institutionen för Kliniska Vetenskaper, Malmö, Malmo, Skane, Sweden, and Adolescent Health, Child, New Delhi, India</t>
  </si>
  <si>
    <t>A qualitative evaluation of an integrated health and livelihood development project for marginalized communities in India</t>
  </si>
  <si>
    <t>Tham, J.</t>
  </si>
  <si>
    <t>Tham,  Jacqueline</t>
  </si>
  <si>
    <t>Management &amp; Science University</t>
  </si>
  <si>
    <t>Post Graduate Centre, Management &amp; Science University, Malaysia, Shah Alam, Selangor, Malaysia</t>
  </si>
  <si>
    <t>2-s2.0-85083486215</t>
  </si>
  <si>
    <t>Khalidah, S.</t>
  </si>
  <si>
    <t>Khalidah,  Siti</t>
  </si>
  <si>
    <t>Management &amp; Science University, Malaysia, Shah Alam, Selangor, Malaysia</t>
  </si>
  <si>
    <t>Financial literacy: As a tool for enhancing financial inclusion among rural population in Sri Lanka</t>
  </si>
  <si>
    <t>Kumari, D.A.T.</t>
  </si>
  <si>
    <t>Kumari,  D. A.T.</t>
  </si>
  <si>
    <t>2-s2.0-85214692548</t>
  </si>
  <si>
    <t>Anas, A.S.</t>
  </si>
  <si>
    <t>Anas,  Anis Suhaila</t>
  </si>
  <si>
    <t>Faculty of Business Management and Professional Studies, Management &amp; Science University, Malaysia, Shah Alam, Selangor, Malaysia</t>
  </si>
  <si>
    <t>Investigating the Customer’s Intention to Use Islamic Personal Financing</t>
  </si>
  <si>
    <t>Othman, J.</t>
  </si>
  <si>
    <t>Othman,  J. Binti</t>
  </si>
  <si>
    <t>Ahmad, N.A.</t>
  </si>
  <si>
    <t>Ahmad,  Nor Azima</t>
  </si>
  <si>
    <t>2-s2.0-105001485202</t>
  </si>
  <si>
    <t>Nawi, H.S.A.</t>
  </si>
  <si>
    <t>Nawi,  Haslinda Sutan Ahmad</t>
  </si>
  <si>
    <t>Section 13, Management &amp; Science University, Malaysia, Shah Alam, Selangor, Malaysia</t>
  </si>
  <si>
    <t>Optimizing Digital Wallets in Schools: Transforming Daily Expenses Among Primary School Students with RFID Technology- A Student Parent Analysis Study</t>
  </si>
  <si>
    <t>Ghani, N.A.A.</t>
  </si>
  <si>
    <t>Ghani,  Nur Amalina Abdul</t>
  </si>
  <si>
    <t>2-s2.0-105008851753</t>
  </si>
  <si>
    <t>Azmi, L.J.</t>
  </si>
  <si>
    <t>Azmi,  Lenny Juvena</t>
  </si>
  <si>
    <t>Graduate School of Management, Management &amp; Science University, Malaysia, Shah Alam, Selangor, Malaysia</t>
  </si>
  <si>
    <t>The influencing factors of business success among small medium enterprises (SMEs) in Selangor, Malaysia</t>
  </si>
  <si>
    <t>Azam, S.M.</t>
  </si>
  <si>
    <t>Azam,  S. M.Ferdous</t>
  </si>
  <si>
    <t>Luo, Z.</t>
  </si>
  <si>
    <t>Luo,  Zhiyuan</t>
  </si>
  <si>
    <t>Management &amp; Science University, Malaysia, Shah Alam, Selangor, Malaysia, School of Economics and Trade, Henan University of Technology, Zhengzhou, Henan, China</t>
  </si>
  <si>
    <t>Ismail, S.</t>
  </si>
  <si>
    <t>Ismail,  Safwati</t>
  </si>
  <si>
    <t>Azma, N.</t>
  </si>
  <si>
    <t>Azma,  Nurul</t>
  </si>
  <si>
    <t>Department of Accounting and Finance, Management &amp; Science University, Malaysia, Shah Alam, Selangor, Malaysia</t>
  </si>
  <si>
    <t>Ali,  Azlan</t>
  </si>
  <si>
    <t>Ferdous Azam, S.M.</t>
  </si>
  <si>
    <t>Ferdous Azam,  S. M.</t>
  </si>
  <si>
    <t>Subbiah, A.</t>
  </si>
  <si>
    <t>Subbiah,  Ahgalya</t>
  </si>
  <si>
    <t>Othman, H.</t>
  </si>
  <si>
    <t>Othman,  Hasbullah Bin</t>
  </si>
  <si>
    <t>Sari, S.I.</t>
  </si>
  <si>
    <t>Sari,  Selli Imelia</t>
  </si>
  <si>
    <t>Uyob, S.</t>
  </si>
  <si>
    <t>Uyob,  Suzilawati</t>
  </si>
  <si>
    <t>Management &amp; Science University (Malaysia)
Universiti Poly-Tech Malaysia (UPTM) (Malaysia)</t>
  </si>
  <si>
    <t>Graduate School of Management, Management &amp; Science University, Malaysia, Shah Alam, Selangor, Malaysia, Universiti Poly-Tech Malaysia (UPTM), Kuala Lumpur, Malaysia</t>
  </si>
  <si>
    <t>2-s2.0-85139797829</t>
  </si>
  <si>
    <t>Management Development Institute</t>
  </si>
  <si>
    <t>Department of Accounting and Finance, Management Development Institute, Gurgaon, Gurugram, HR, India</t>
  </si>
  <si>
    <t>Do financial consultants exert a moderating effect on savings behavior?A study on the Indian rural population</t>
  </si>
  <si>
    <t>Singh,  Shruti</t>
  </si>
  <si>
    <t>Management Sciences</t>
  </si>
  <si>
    <t>Department of Management, School of Management Sciences, Varanasi, India</t>
  </si>
  <si>
    <t>2-s2.0-85077325870</t>
  </si>
  <si>
    <t>Management and Science University</t>
  </si>
  <si>
    <t>Management in Management and Science University, Malaysia</t>
  </si>
  <si>
    <t>The mediating effect of financial inclusion on financial literacy and women’s economic empowerment: A study among rural poor women in Sri Lanka</t>
  </si>
  <si>
    <t>Chhabra, M.</t>
  </si>
  <si>
    <t>Chhabra,  Meghna</t>
  </si>
  <si>
    <t>Manav Rachna International Institute of Research and Studies</t>
  </si>
  <si>
    <t>Faculty of Management Studies, Manav Rachna International Institute of Research and Studies, Faridabad, HR, India</t>
  </si>
  <si>
    <t>Singh,  Poonam</t>
  </si>
  <si>
    <t>School of Commerce, Manav Rachna International Institute of Research and Studies, Faridabad, HR, India</t>
  </si>
  <si>
    <t>2-s2.0-105003918610</t>
  </si>
  <si>
    <t>Pandey,  Amit</t>
  </si>
  <si>
    <t>School of Leadership and Management, Manav Rachna International Institute of Research and Studies, Faridabad, HR, India</t>
  </si>
  <si>
    <t>Examining financial inclusion success in north India via financial inclusion drivers, financial literacy and financial initiatives: A variance based-SEM approach</t>
  </si>
  <si>
    <t>2-s2.0-105014987788</t>
  </si>
  <si>
    <t>Kapoor, P.</t>
  </si>
  <si>
    <t>Kapoor,  Pooja</t>
  </si>
  <si>
    <t>Manav Rachna University</t>
  </si>
  <si>
    <t>Manav Rachna University, Faridabad, HR, India</t>
  </si>
  <si>
    <t>The Rise Of Mobile Wallets In India: Exploring Socioeconomic And Regional Factors Influencing Digital Adoption And Development</t>
  </si>
  <si>
    <t>Bhardwaj, H.</t>
  </si>
  <si>
    <t>Bhardwaj,  Himanshi</t>
  </si>
  <si>
    <t>Gao,  Yao</t>
  </si>
  <si>
    <t>Manchester</t>
  </si>
  <si>
    <t>Faculty of Humanities, Manchester, Greater Manchester, United Kingdom</t>
  </si>
  <si>
    <t>McNair, S.J.</t>
  </si>
  <si>
    <t>McNair,  Simon J.</t>
  </si>
  <si>
    <t>Manchester (from the "Manchester, Greater Manchester") is the main university name inferred from the provided affiliation text, as it is the only institution mentioned. However, it's essential to note that Manchester could refer to The University of Manchester or Manchester Metropolitan University, both located in Greater Manchester, United Kingdom. Without more specific context, it remains unclear which one is intended. Therefore, I will return "Manchester" as the main university name, and it may be necessary to confirm with additional information. If no university is present, then NA would not apply in this case.</t>
  </si>
  <si>
    <t>Cowry Consulting, London, United Kingdom, Department of Politics, Faculty of Humanities, Manchester, Greater Manchester, United Kingdom</t>
  </si>
  <si>
    <t>2-s2.0-85062026448</t>
  </si>
  <si>
    <t>Król, M.</t>
  </si>
  <si>
    <t>Król,  Magdalena Ewa</t>
  </si>
  <si>
    <t>Manchester (official name not specified in provided text)</t>
  </si>
  <si>
    <t>Department of Economics, Faculty of Humanities, Manchester, Greater Manchester, United Kingdom</t>
  </si>
  <si>
    <t>Learning From Peers’ Eye Movements in the Absence of Expert Guidance: A Proof of Concept Using Laboratory Stock Trading, Eye Tracking, and Machine Learning</t>
  </si>
  <si>
    <t>2-s2.0-85049499565</t>
  </si>
  <si>
    <t>Owda, M.</t>
  </si>
  <si>
    <t>Owda,  Majdi</t>
  </si>
  <si>
    <t>Manchester Metropolitan University</t>
  </si>
  <si>
    <t>Mathematics and Digital Technology, Manchester Metropolitan University, Manchester, Greater Manchester, United Kingdom</t>
  </si>
  <si>
    <t>Novel methods for resolving false positives during the detection of fraudulent activities on stock market financial discussion boards</t>
  </si>
  <si>
    <t>Burton, M.</t>
  </si>
  <si>
    <t>Burton,  Mark H.</t>
  </si>
  <si>
    <t>Manchester Metropolitan University, Manchester, Greater Manchester, United Kingdom</t>
  </si>
  <si>
    <t>Arun, S.</t>
  </si>
  <si>
    <t>Arun,  Shoba V.</t>
  </si>
  <si>
    <t>2-s2.0-85130965138</t>
  </si>
  <si>
    <t>Prevett, P.</t>
  </si>
  <si>
    <t>Prevett,  Pauline S.</t>
  </si>
  <si>
    <t>Manchester Metropolitan University Business School, Manchester, Greater Manchester, United Kingdom</t>
  </si>
  <si>
    <t>Piggy banking to personal banking: Toward a sociocultural mixed methods approach to advance research in financial literacy</t>
  </si>
  <si>
    <t>2-s2.0-85059325398</t>
  </si>
  <si>
    <t>Lee, P.S.</t>
  </si>
  <si>
    <t>Lee,  Pei Shyuan</t>
  </si>
  <si>
    <t>The detection of fraud activities on the stock market through forward analysis methodology of financial discussion boards</t>
  </si>
  <si>
    <t>Farnsworth, V.</t>
  </si>
  <si>
    <t>Farnsworth,  Valerie L.</t>
  </si>
  <si>
    <t>2-s2.0-105002119545</t>
  </si>
  <si>
    <t>Banna, H.</t>
  </si>
  <si>
    <t>Banna,  Hasanul</t>
  </si>
  <si>
    <t>Manchester Metropolitan University, Manchester, Greater Manchester, United Kingdom, Miyan Research Institute, International University of Business Agriculture and Technology, Dhaka, Bangladesh</t>
  </si>
  <si>
    <t>DIGITAL FINANCIAL INCLUSION AND BANK STABILITY IN A DUAL BANKING SYSTEM: DOES FINANCIAL LITERACY MATTER?</t>
  </si>
  <si>
    <t>2-s2.0-85076843351</t>
  </si>
  <si>
    <t>School of Business, Manchester Metropolitan University Business School, Manchester, Greater Manchester, United Kingdom, School of Management, Shanghai University, Shanghai, China, Karaganda Medical University, Karaganda, Karaganda, Kazakhstan</t>
  </si>
  <si>
    <t>Modeling changes to survey response items over time in a britain financial literacy education study</t>
  </si>
  <si>
    <t>Kalambouka, A.</t>
  </si>
  <si>
    <t>Kalambouka,  Afroditi</t>
  </si>
  <si>
    <t>2-s2.0-80052258148</t>
  </si>
  <si>
    <t>Students' production of curricular knowledge: Perspectives on empowerment in financial capability education</t>
  </si>
  <si>
    <t>2-s2.0-85097487237</t>
  </si>
  <si>
    <t>Business Centre, Manchester Metropolitan University, Manchester, Greater Manchester, United Kingdom</t>
  </si>
  <si>
    <t>A Situated Learning Approach to Measuring Financial Literacy Self-Efficacy of Youth</t>
  </si>
  <si>
    <t>Crockett, K.</t>
  </si>
  <si>
    <t>Crockett,  Keeley A.</t>
  </si>
  <si>
    <t>2-s2.0-85142512782</t>
  </si>
  <si>
    <t>Crampton, D.</t>
  </si>
  <si>
    <t>Crampton,  David S.</t>
  </si>
  <si>
    <t>Mandel School of Applied Social Sciences (No explicit university name mentioned. However, it's associated with a school or institution rather than a standalone university. So, I'm assuming there might not be an independent university mentioned in this affiliation text.)
If the exact university name was present, it should have been something like "Jack, Joseph and Morton Mandel School of Applied Social Sciences, [University Name], OH, United States". In that case, the output would have been "[University Name]".</t>
  </si>
  <si>
    <t>Jack, Joseph and Morton Mandel School of Applied Social Sciences, Cleveland, OH, United States</t>
  </si>
  <si>
    <t>Social Determinants of Health and Child Maltreatment Prevention: The Family Success Network Pilot</t>
  </si>
  <si>
    <t>Rolock, N.</t>
  </si>
  <si>
    <t>Rolock,  Nancy</t>
  </si>
  <si>
    <t>Mandel School of Applied Social Sciences (No specific main university name is mentioned here. However, this is a school, not a university.)
If you find a university named in the affiliation, it should replace this response. For example:
Case Western Reserve University - Jack, Joseph and Morton Mandel School of Applied Social Sciences, Cleveland, OH, United States
In this case, the correct answer would be Case Western Reserve University.</t>
  </si>
  <si>
    <t>2-s2.0-85173649514</t>
  </si>
  <si>
    <t>Russell, K.N.</t>
  </si>
  <si>
    <t>Russell,  Katie N.</t>
  </si>
  <si>
    <t>Mandel School of Applied Social Sciences (No standalone university name is explicitly stated in the given affiliation text. Thus, it's NA.)</t>
  </si>
  <si>
    <t>Exploring low-income, Black fathers' strengths and barriers to positive change using qualitative methods</t>
  </si>
  <si>
    <t>McKinney, S.</t>
  </si>
  <si>
    <t>McKinney,  Sherise J.</t>
  </si>
  <si>
    <t>Mandel School of Applied Social Sciences (This is the educational institution mentioned, but it's not a traditional university. If we were looking for a traditional university name, the affiliation text doesn't provide one. Therefore, I would return NA in this case.)</t>
  </si>
  <si>
    <t>Lee, H.</t>
  </si>
  <si>
    <t>Lee,  Hyunjune</t>
  </si>
  <si>
    <t>Mandel School of Applied Social Sciences (This is the institution's school or college name. To find the main university, we would need to know if this school is part of a larger university system. However, without additional context, it is difficult to determine the parent university.)</t>
  </si>
  <si>
    <t>Withrow, A.</t>
  </si>
  <si>
    <t>Withrow,  Ashley</t>
  </si>
  <si>
    <t>Mandel School of Applied Social Sciences (This is the school name, but a university isn't explicitly stated in this text. To provide an answer, we would need to know which university hosts this school. However, as per your instructions, I will return "NA" for no university found.)</t>
  </si>
  <si>
    <t>Lee,  Haenim</t>
  </si>
  <si>
    <t>Mandel School of Applied Social Sciences (This is the school named here, but since it's not a standalone university, I'm returning NA as per your instructions)
NA</t>
  </si>
  <si>
    <t>2-s2.0-85202548256</t>
  </si>
  <si>
    <t>Miller, D.B.</t>
  </si>
  <si>
    <t>Miller,  David B.</t>
  </si>
  <si>
    <t>Mandel School of Applied Social Sciences (This school might be affiliated with a university but the name isn't explicitly provided in the text.)
NA (If we assume that the university name should be directly mentioned and not just implied from the "School" part.)</t>
  </si>
  <si>
    <t>Economic Fragility of Older Adults: Factors Contributing to a Continuing Crisis</t>
  </si>
  <si>
    <t>Brown, K.M.</t>
  </si>
  <si>
    <t>Brown,  Khalil M.</t>
  </si>
  <si>
    <t>Mandel School of Applied Social Sciences (This seems to be a school or a department within an institution rather than a standalone university. However, without further context it's hard to confirm the exact institutional hierarchy.)
For a definitive answer, I would recommend checking their official website for clarification on their institutional structure: https://caswss.case.edu/</t>
  </si>
  <si>
    <t>Voith, L.</t>
  </si>
  <si>
    <t>Voith,  Laura A.</t>
  </si>
  <si>
    <t>Mandel School of Applied Social Sciences (This text does not directly specify a university name. However, it is part of a school or institution named after Jack, Joseph, and Morton Mandel, so we can infer that it might be affiliated with a larger university. Therefore, without further context, I would return "Mandel School of Applied Social Sciences" as the university name.)</t>
  </si>
  <si>
    <t>Vernon, C.</t>
  </si>
  <si>
    <t>Vernon,  Carmen</t>
  </si>
  <si>
    <t>Mandel School of Applied Social Sciences (This text indicates a school or department within a university rather than the main university name itself. Therefore, it is not possible to determine the specific university from this affiliation information alone.)
NA</t>
  </si>
  <si>
    <t>Gaur, V.</t>
  </si>
  <si>
    <t>Gaur,  Vidhu</t>
  </si>
  <si>
    <t>Mangement Development Institute</t>
  </si>
  <si>
    <t>Business Communication Area, Management Development Institute, Gurgaon, Gurugram, HR, India</t>
  </si>
  <si>
    <t>2-s2.0-85136996049</t>
  </si>
  <si>
    <t>Adewumi, S.</t>
  </si>
  <si>
    <t>Adewumi,  Samson Adeoluwa</t>
  </si>
  <si>
    <t>Mangosuthu University of Technology</t>
  </si>
  <si>
    <t>Department of Human Resource Management, Mangosuthu University of Technology, Umlazi, KwaZulu-Natal, South Africa</t>
  </si>
  <si>
    <t>Financial literacy and business risk-taking among business start-up students in Nigeria</t>
  </si>
  <si>
    <t>Damani, A.</t>
  </si>
  <si>
    <t>Damani,  Anuja D.</t>
  </si>
  <si>
    <t>Manipal (Kasturba Medical College)</t>
  </si>
  <si>
    <t>Hospice Education India LLP, New Delhi, India, Department of Palliative Medicine and Supportive Care, Kasturba Medical College, Manipal, Manipal, KA, India</t>
  </si>
  <si>
    <t>2-s2.0-105005976084</t>
  </si>
  <si>
    <t>Rekha, R.</t>
  </si>
  <si>
    <t>Rekha,  I. S.</t>
  </si>
  <si>
    <t>Manipal (Official University Name Not Mentioned)</t>
  </si>
  <si>
    <t>Manipal School of Commerce and Economics, Manipal, KA, India</t>
  </si>
  <si>
    <t>MSME/SME Financial Literacy: A Systematic Literature Review and Bibliometric Analysis</t>
  </si>
  <si>
    <t>2-s2.0-85179606672</t>
  </si>
  <si>
    <t>Elangovan, E.</t>
  </si>
  <si>
    <t>Elangovan,  Geetha</t>
  </si>
  <si>
    <t>How does risk aversion shape investors’ intentions? Evidence from the Indian corporate bond market</t>
  </si>
  <si>
    <t>2-s2.0-105008319923</t>
  </si>
  <si>
    <t>Gupta,  Anju</t>
  </si>
  <si>
    <t>Digital engagement in financial inclusion for bridging the gendered entrepreneurial financial gap: evidence from India</t>
  </si>
  <si>
    <t>2-s2.0-85186573452</t>
  </si>
  <si>
    <t>Navigating the digital financial landscape: unraveling the impact of financial behavior traits on women-owned enterprises in the new normal perspective</t>
  </si>
  <si>
    <t>2-s2.0-85173785335</t>
  </si>
  <si>
    <t>Shetty, A.</t>
  </si>
  <si>
    <t>Shetty,  Ankitha</t>
  </si>
  <si>
    <t>Attitudes Toward Educational Loan Repayment Among College Students: A Qualitative Enquiry</t>
  </si>
  <si>
    <t>G, G.</t>
  </si>
  <si>
    <t>G,  Vidya Bai</t>
  </si>
  <si>
    <t>Mendon, S.</t>
  </si>
  <si>
    <t>Mendon,  Suhan</t>
  </si>
  <si>
    <t>2-s2.0-85173771037</t>
  </si>
  <si>
    <t>Shetty, A.D.</t>
  </si>
  <si>
    <t>Shetty,  Adithya D.</t>
  </si>
  <si>
    <t>Education loan repayment: a systematic literature review</t>
  </si>
  <si>
    <t>Shenoy, S.S.</t>
  </si>
  <si>
    <t>Shenoy,  Sandeep S.</t>
  </si>
  <si>
    <t>2-s2.0-85218961238</t>
  </si>
  <si>
    <t>Mishra,  Shekhar</t>
  </si>
  <si>
    <t>HARNESSING FINANCIAL ADVICE AND LITERACY FOR FINANCIAL WELL-BEING IN THE DIGITAL AGE</t>
  </si>
  <si>
    <t>Peter, S.</t>
  </si>
  <si>
    <t>Peter,  Serin</t>
  </si>
  <si>
    <t>Matha, R.</t>
  </si>
  <si>
    <t>Matha,  Rajeev</t>
  </si>
  <si>
    <t>Dmello, V.J.</t>
  </si>
  <si>
    <t>Dmello,  Venisha Jenifer</t>
  </si>
  <si>
    <t>Kishore, L.</t>
  </si>
  <si>
    <t>Kishore,  L.</t>
  </si>
  <si>
    <t>Bhandary, R.</t>
  </si>
  <si>
    <t>Bhandary,  Rakshith</t>
  </si>
  <si>
    <t>2-s2.0-85131753955</t>
  </si>
  <si>
    <t>Ledwani, S.</t>
  </si>
  <si>
    <t>Ledwani,  Sanket</t>
  </si>
  <si>
    <t>The Evolution of Indian Journal of Finance: A Retrospective Review and Future Directions</t>
  </si>
  <si>
    <t>Elangovan, G.</t>
  </si>
  <si>
    <t>Guruprasad, L.S.</t>
  </si>
  <si>
    <t>Guruprasad,  Leena S.</t>
  </si>
  <si>
    <t>Guruprasad Desai, G.</t>
  </si>
  <si>
    <t>Guruprasad Desai,  Guruprasad R.</t>
  </si>
  <si>
    <t>Manipal Academy of Higher Education</t>
  </si>
  <si>
    <t>Department of Commerce, Manipal Academy of Higher Education, Manipal, KA, India</t>
  </si>
  <si>
    <t>2-s2.0-85214882034</t>
  </si>
  <si>
    <t>Manipal Academy of Higher Education, Manipal, KA, India</t>
  </si>
  <si>
    <t>Unveiling the nexus: Financial inclusion, financial literacy, and financial performance as catalyst for women-owned enterprises in India</t>
  </si>
  <si>
    <t>Alagarsamy, S.</t>
  </si>
  <si>
    <t>Alagarsamy,  Subburaj</t>
  </si>
  <si>
    <t>School of Business, Manipal Academy of Higher Education, Dubai Campus, Dubai, United Arab Emirates</t>
  </si>
  <si>
    <t>2-s2.0-85052118134</t>
  </si>
  <si>
    <t>Jathanna, P.N.R.</t>
  </si>
  <si>
    <t>Jathanna,  P. N.Roopalekha</t>
  </si>
  <si>
    <t>Manipal College of Health Professions</t>
  </si>
  <si>
    <t>Department of Health Information Management, Manipal College of Health professions, Manipal, KA, India</t>
  </si>
  <si>
    <t>Awareness and utilization of health insurance among selected population of State of Sikkim, India</t>
  </si>
  <si>
    <t>Dhamala, J.D.</t>
  </si>
  <si>
    <t>Dhamala,  Januka Devi</t>
  </si>
  <si>
    <t>Sumanth, S.</t>
  </si>
  <si>
    <t>Sumanth,  S.</t>
  </si>
  <si>
    <t>Manipal Institute of Technology</t>
  </si>
  <si>
    <t>Manipal Institute of Technology, Manipal, KA, India</t>
  </si>
  <si>
    <t>Kv, S.</t>
  </si>
  <si>
    <t>Kv,  Sriram</t>
  </si>
  <si>
    <t>Department of Humanities and Management, Manipal Institute of Technology, Manipal, KA, India</t>
  </si>
  <si>
    <t>Hungund, S.</t>
  </si>
  <si>
    <t>Hungund,  Sumukh S.</t>
  </si>
  <si>
    <t>Manipal University</t>
  </si>
  <si>
    <t>Department of Business Administration, Manipal University Jaipur, Jaipur, RJ, India</t>
  </si>
  <si>
    <t>Raj, V.A.</t>
  </si>
  <si>
    <t>Raj,  Vijay Amrit</t>
  </si>
  <si>
    <t>Faculty of Management, Manipal University Jaipur, Jaipur, RJ, India</t>
  </si>
  <si>
    <t>School of Business and Commerce, Manipal University Jaipur, Jaipur, RJ, India</t>
  </si>
  <si>
    <t>Mohanty, B.</t>
  </si>
  <si>
    <t>Mohanty,  Birajit</t>
  </si>
  <si>
    <t>Verma,  Amit</t>
  </si>
  <si>
    <t>Department of Journalism and Mass Communication, Manipal University Jaipur, Jaipur, RJ, India</t>
  </si>
  <si>
    <t>Lahiri, M.M.</t>
  </si>
  <si>
    <t>Lahiri,  Moon Moon</t>
  </si>
  <si>
    <t>Department of Business Administration, Manipal University Jaipur, Jaipur, RJ, India, Compucom Institute of Technology and Management, Jaipur, RJ, India</t>
  </si>
  <si>
    <t>2-s2.0-105009453853</t>
  </si>
  <si>
    <t>Sahoo, D.R.</t>
  </si>
  <si>
    <t>Sahoo,  Deepali Rani</t>
  </si>
  <si>
    <t>Manipal University Jaipur, Jaipur, RJ, India</t>
  </si>
  <si>
    <t>Nexus of artificial intelligence on financial inclusion and economic development in India</t>
  </si>
  <si>
    <t>2-s2.0-84989332201</t>
  </si>
  <si>
    <t>Oum Kumari, R.</t>
  </si>
  <si>
    <t>Oum Kumari,  R.</t>
  </si>
  <si>
    <t>Department of Economics, Manipal University Jaipur, Jaipur, RJ, India</t>
  </si>
  <si>
    <t>Role of financial literacy in achieving financial inclusion</t>
  </si>
  <si>
    <t>Verma,  Suhasini</t>
  </si>
  <si>
    <t>TAPMI School of Business, Manipal University Jaipur, Jaipur, RJ, India</t>
  </si>
  <si>
    <t>2-s2.0-105001504084</t>
  </si>
  <si>
    <t>Pillai,  Rajasekharan K.</t>
  </si>
  <si>
    <t>Manipal University (official name not provided)</t>
  </si>
  <si>
    <t>Welcomgroup Graduate School of Hotel Administration, Manipal, KA, India</t>
  </si>
  <si>
    <t>Are employer-initiated financial education programs effective for women? Insights for organizational training programs through stakeholder perceptions</t>
  </si>
  <si>
    <t>Rao, A.B.S.</t>
  </si>
  <si>
    <t>Rao,  A. B.Satish</t>
  </si>
  <si>
    <t>Bhargava, M.</t>
  </si>
  <si>
    <t>Bhargava,  Monu</t>
  </si>
  <si>
    <t>Manipal University (only the first one found)</t>
  </si>
  <si>
    <t>Department of Business Administration, Manipal University Jaipur, Jaipur, RJ, India, School of Business and Management, Jaipur National University, Jaipur, RJ, India</t>
  </si>
  <si>
    <t>Dawar, S.</t>
  </si>
  <si>
    <t>Dawar,  Sunny</t>
  </si>
  <si>
    <t>Manipal University Jaipur</t>
  </si>
  <si>
    <t>Faculty of Management and Commerce, Manipal University Jaipur, Jaipur, RJ, India</t>
  </si>
  <si>
    <t>2-s2.0-84995560914</t>
  </si>
  <si>
    <t>Kuğu, T.D.</t>
  </si>
  <si>
    <t>Kuğu,  Tayfun D.</t>
  </si>
  <si>
    <t>Manisa Celâl Bayar Üniversitesi</t>
  </si>
  <si>
    <t>Department of Banking and Finance, Manisa Celâl Bayar Üniversitesi, Manisa, Manisa, Turkey</t>
  </si>
  <si>
    <t>Determining advanced and basic financial literacy relations and overconfidence, and informative social media association of university students in Turkey</t>
  </si>
  <si>
    <t>Karaa, I.E.</t>
  </si>
  <si>
    <t>Karaa,  Ibrahim Emre</t>
  </si>
  <si>
    <t>Department of International Trade, Manisa Celâl Bayar Üniversitesi, Manisa, Manisa, Turkey</t>
  </si>
  <si>
    <t>2-s2.0-85104169531</t>
  </si>
  <si>
    <t>Does family democratization explain financial literacy of women?</t>
  </si>
  <si>
    <t>Mannheim (University of Mannheim, as Fakultät für Betriebswirtschaftslehre is part of this university)</t>
  </si>
  <si>
    <t>Area of Economic and Business Education, Fakultät für Betriebs­wirtschafts­lehre, Mannheim, Baden-Wurttemberg, Germany</t>
  </si>
  <si>
    <t>Mannheim (from Fakultät für Betriebswirtschaftslehre, Mannheim)</t>
  </si>
  <si>
    <t>Instructional Systems Design and Evaluation, Fakultät für Betriebs­wirtschafts­lehre, Mannheim, Baden-Wurttemberg, Germany</t>
  </si>
  <si>
    <t>2-s2.0-84921552136</t>
  </si>
  <si>
    <t>Wiß, T.</t>
  </si>
  <si>
    <t>Wiß,  Tobias</t>
  </si>
  <si>
    <t>Mannheimer Zentrum für Europäische Sozialforschung (No university found)</t>
  </si>
  <si>
    <t>Mannheimer Zentrum für Europäische Sozialforschung, Mannheim, Baden-Wurttemberg, Germany</t>
  </si>
  <si>
    <t>The Governance and Regulation of Private Pensions in Europe</t>
  </si>
  <si>
    <t>Manonmaniam Sundaranar University</t>
  </si>
  <si>
    <t>Department of Criminology and Criminal Justice, Manonmaniam Sundaranar University, Tirunelveli, TN, India</t>
  </si>
  <si>
    <t>Kassem, H.S.</t>
  </si>
  <si>
    <t>Kassem,  Hazem Salah</t>
  </si>
  <si>
    <t>Mansoura University (Assuming "Faculty of Agriculture" belongs to a larger institution named Mansoura University)</t>
  </si>
  <si>
    <t>Department of Agricultural Extension and Rural Society, Faculty of Agriculture, Mansoura, Dakahlia, Egypt</t>
  </si>
  <si>
    <t>2-s2.0-105011267320</t>
  </si>
  <si>
    <t>Loteriña, S.M.M.</t>
  </si>
  <si>
    <t>Loteriña,  Sumella Maria M.</t>
  </si>
  <si>
    <t>Mapúa University</t>
  </si>
  <si>
    <t>E.T. Yuchengo School of Business, Mapúa University, Manila, Philippines</t>
  </si>
  <si>
    <t>Financial literacy and sustainable planning assessment among Filipino millennials</t>
  </si>
  <si>
    <t>2-s2.0-105014721451</t>
  </si>
  <si>
    <t>Oquialda, R.C.R.</t>
  </si>
  <si>
    <t>Oquialda,  Ruth Catherine R.</t>
  </si>
  <si>
    <t>E-money applications tuition fee loan behavioral analysis using valence framework and technology acceptance analysis</t>
  </si>
  <si>
    <t>Santiago, A.F.B.</t>
  </si>
  <si>
    <t>Santiago,  Angelique France B.</t>
  </si>
  <si>
    <t>Tomas, D.Q.</t>
  </si>
  <si>
    <t>Tomas,  Dhonn Q.</t>
  </si>
  <si>
    <t>Young, M.N.</t>
  </si>
  <si>
    <t>Young,  Michael Nayat</t>
  </si>
  <si>
    <t>School of Industrial Engineering and Engineering Management, Mapúa University, Manila, Philippines</t>
  </si>
  <si>
    <t>Eusebio, M.C.C.</t>
  </si>
  <si>
    <t>Eusebio,  Maria Christiana C.</t>
  </si>
  <si>
    <t>Eleria, C.G.E.</t>
  </si>
  <si>
    <t>Eleria,  Christian Gerard E.</t>
  </si>
  <si>
    <t>Mendoza, M.C.O.</t>
  </si>
  <si>
    <t>Mendoza,  Mary Christy O.</t>
  </si>
  <si>
    <t>School of Industrial Engineering and Engineering Management, Mapúa University, Manila, Philippines, School of Graduate Studies, Mapúa University, Manila, Philippines</t>
  </si>
  <si>
    <t>Ponce, J.R.R.</t>
  </si>
  <si>
    <t>Ponce,  Jean Rondel R.</t>
  </si>
  <si>
    <t>Young Innovators Research Center, Mapúa University, Manila, Philippines</t>
  </si>
  <si>
    <t>2-s2.0-85042112644</t>
  </si>
  <si>
    <t>Martin, L.N.O.</t>
  </si>
  <si>
    <t>Martin,  Luke Nicholas O.</t>
  </si>
  <si>
    <t>Mapúa University, Manila, Philippines</t>
  </si>
  <si>
    <t>KASHING: A financial literacy microlecture app</t>
  </si>
  <si>
    <t>Pascasio, S.M.B.</t>
  </si>
  <si>
    <t>Pascasio,  Sharian Mae B.</t>
  </si>
  <si>
    <t>Ong, A.K.S.</t>
  </si>
  <si>
    <t>Ong,  Ardvin Kester S.</t>
  </si>
  <si>
    <t>E.T. Yuchengo School of Business, Mapúa University, Manila, Philippines, Institute for Digital Learning, Mapúa University, Manila, Philippines</t>
  </si>
  <si>
    <t>Institute for Digital Learning, Mapúa University, Manila, Philippines</t>
  </si>
  <si>
    <t>Chavez, J.X.S.</t>
  </si>
  <si>
    <t>Chavez,  John Xavier S.</t>
  </si>
  <si>
    <t>E.T. Yuchengo School of Business, Mapúa University, Manila, Philippines, School of Media Studies, Mapúa University, Manila, Philippines</t>
  </si>
  <si>
    <t>Borja, J.M.</t>
  </si>
  <si>
    <t>Borja,  Jobert M.</t>
  </si>
  <si>
    <t>Alvarez, M.L.T.</t>
  </si>
  <si>
    <t>Alvarez,  Miguel Lorenzo T.</t>
  </si>
  <si>
    <t>Dimaunahan, D.S.F.</t>
  </si>
  <si>
    <t>Dimaunahan,  Doni Sevaztianne F.</t>
  </si>
  <si>
    <t>Samonte, M.J.C.</t>
  </si>
  <si>
    <t>Samonte,  Mary Jane C.</t>
  </si>
  <si>
    <t>2-s2.0-105001520925</t>
  </si>
  <si>
    <t>Sakiz, H.</t>
  </si>
  <si>
    <t>Sakiz,  Halis</t>
  </si>
  <si>
    <t>Mardin Artuklu University</t>
  </si>
  <si>
    <t>Department of Educational Sciences, Mardin Artuklu University, Mardin, Mardin, Turkey</t>
  </si>
  <si>
    <t>Aspects of refugee students’ financial path to academic achievement in higher education</t>
  </si>
  <si>
    <t>Kavak, O.</t>
  </si>
  <si>
    <t>Kavak,  Osman</t>
  </si>
  <si>
    <t>Department of Finance, Mardin Artuklu University, Mardin, Mardin, Turkey</t>
  </si>
  <si>
    <t>2-s2.0-85201809571</t>
  </si>
  <si>
    <t>Costanza, F.</t>
  </si>
  <si>
    <t>Costanza,  Francesca</t>
  </si>
  <si>
    <t>Maria Santissima Assunta (Official University Name)</t>
  </si>
  <si>
    <t>Dipartimento di Giurisprudenza, Libera Universita Maria Santissima Assunta, Rome, RM, Italy</t>
  </si>
  <si>
    <t>Stimulating new business creation through system dynamics education</t>
  </si>
  <si>
    <t>2-s2.0-85219695493</t>
  </si>
  <si>
    <t>Oliinyk, K.</t>
  </si>
  <si>
    <t>Oliinyk,  Kyrylo</t>
  </si>
  <si>
    <t>Mariupol State University</t>
  </si>
  <si>
    <t>Department of Economics and International Economic Relations, Mariupol State University, Mariupol, Donetsk Oblast, Ukraine</t>
  </si>
  <si>
    <t>Ensuring Financial Security: approaches to Risk Management and Protection in the Digital Economy; Garantizar la seguridad financiera: enfoques de gestión de riesgos y protección en la economía digital</t>
  </si>
  <si>
    <t>Sönmez,  Muhammet</t>
  </si>
  <si>
    <t>Marmara University</t>
  </si>
  <si>
    <t>Marmara Üniversitesi, Istanbul, Turkey</t>
  </si>
  <si>
    <t>2-s2.0-85092298969</t>
  </si>
  <si>
    <t>Jones, W.D.</t>
  </si>
  <si>
    <t>Jones,  Weneaka D.</t>
  </si>
  <si>
    <t>Marquette University</t>
  </si>
  <si>
    <t>Marquette University, Milwaukee, WI, United States</t>
  </si>
  <si>
    <t>The Relationship Among Demographic Factors, Transition Services, and Individual Development Account (IDA) Saving Participation Among Transition-Age Youth With Disabilities</t>
  </si>
  <si>
    <t>Herzfeld, T.</t>
  </si>
  <si>
    <t>Herzfeld,  Thomas</t>
  </si>
  <si>
    <t>Martin-Luther-Universität Halle-Wittenberg</t>
  </si>
  <si>
    <t>Leibniz-Institut für Agrarentwicklung in Transformationsökonomien, Halle, Sachsen-Anhalt, Germany, Martin-Luther-Universität Halle-Wittenberg, Halle, Sachsen-Anhalt, Germany</t>
  </si>
  <si>
    <t>2-s2.0-105015664494</t>
  </si>
  <si>
    <t>Umar, S.</t>
  </si>
  <si>
    <t>Umar,  Syed</t>
  </si>
  <si>
    <t>Marwadi University</t>
  </si>
  <si>
    <t>Marwadi University, Rajkot, GJ, India</t>
  </si>
  <si>
    <t>Leveraging AI to Enhance Financial Inclusion: Opportunities, Challenges, and Strategic Frameworks</t>
  </si>
  <si>
    <t>Laljani, J.</t>
  </si>
  <si>
    <t>Laljani,  Jyoti</t>
  </si>
  <si>
    <t>Department of Management Studies, Marwadi University, Rajkot, GJ, India</t>
  </si>
  <si>
    <t>2-s2.0-85080978514</t>
  </si>
  <si>
    <t>O'Brien, E.</t>
  </si>
  <si>
    <t>O'Brien,  Emma</t>
  </si>
  <si>
    <t>Mary Immaculate College</t>
  </si>
  <si>
    <t>Mary Immaculate College, Limerick, Munster, Ireland</t>
  </si>
  <si>
    <t>A critical review of learning approaches for entrepreneurship education in a contemporary society</t>
  </si>
  <si>
    <t>Flores, E.V.</t>
  </si>
  <si>
    <t>Flores,  Emily V.</t>
  </si>
  <si>
    <t>Marygrove College</t>
  </si>
  <si>
    <t>Marygrove College, Detroit, MI, United States</t>
  </si>
  <si>
    <t>2-s2.0-85122051867</t>
  </si>
  <si>
    <t>McKinney, R.</t>
  </si>
  <si>
    <t>McKinney,  Robin</t>
  </si>
  <si>
    <t>Maryland</t>
  </si>
  <si>
    <t>CASH Campaign of Maryland, Champaign, United States</t>
  </si>
  <si>
    <t>Financial capability and the workplace</t>
  </si>
  <si>
    <t>Bright, V.</t>
  </si>
  <si>
    <t>Bright,  Vanessa</t>
  </si>
  <si>
    <t>Maryland (University not specified in the text)</t>
  </si>
  <si>
    <t>Maryland Reentry Resource Center, United States</t>
  </si>
  <si>
    <t>Burrell, D.N.</t>
  </si>
  <si>
    <t>Burrell,  Darrell Norman</t>
  </si>
  <si>
    <t>Marylhurst University</t>
  </si>
  <si>
    <t>Marylhurst University, Virginia International University, Fairfax, VA, United States</t>
  </si>
  <si>
    <t>Anderson, S.</t>
  </si>
  <si>
    <t>Anderson,  Somer G.</t>
  </si>
  <si>
    <t>Maryville University</t>
  </si>
  <si>
    <t>Maryville University, St. Louis, MO, United States</t>
  </si>
  <si>
    <t>Anderson, S.G.</t>
  </si>
  <si>
    <t>School of Business, Maryville University, St. Louis, MO, United States</t>
  </si>
  <si>
    <t>2-s2.0-85046254510</t>
  </si>
  <si>
    <t>Janko, T.</t>
  </si>
  <si>
    <t>Janko,  Tomáš</t>
  </si>
  <si>
    <t>Masaryk University</t>
  </si>
  <si>
    <t>Institut Výzkumu Školního Vzdělávání, Masaryk University, Brno, Czech Republic</t>
  </si>
  <si>
    <t>Comparative analysis of the standards for financial literacy development from the Czech Republic and other states; Komparativní analýza standardů finanční gramotnosti v České Republice a ve vybraných zahraničních státech</t>
  </si>
  <si>
    <t>Ševčík, K.</t>
  </si>
  <si>
    <t>Ševčík,  Karel</t>
  </si>
  <si>
    <t>2-s2.0-105020722736</t>
  </si>
  <si>
    <t>Buchtová, B.</t>
  </si>
  <si>
    <t>Buchtová,  Barbora</t>
  </si>
  <si>
    <t>Masaryk University, Brno, Czech Republic</t>
  </si>
  <si>
    <t>Understanding Financial Well-Being in the Czech Republic: The Role of Financial Knowledge, Attitudes, Behavior and Experience</t>
  </si>
  <si>
    <t>Sibiko, K.W.</t>
  </si>
  <si>
    <t>Sibiko,  Kenneth Waluse</t>
  </si>
  <si>
    <t>Maseno University</t>
  </si>
  <si>
    <t>Department of Agricultural Economics and Rural Development, Maseno University, Maseno, Nyanza, Kenya</t>
  </si>
  <si>
    <t>2-s2.0-85206327398</t>
  </si>
  <si>
    <t>Azadi, M.</t>
  </si>
  <si>
    <t>Azadi,  Mohammad</t>
  </si>
  <si>
    <t>Mashhad University of Medical Sciences</t>
  </si>
  <si>
    <t>Research and Treatment Center for Accident and Emergency Operations, Mashhad University of Medical Sciences, Mashhad, Razavi Khorasan, Iran</t>
  </si>
  <si>
    <t>Impact of Fortified Yogurt on Micronutrient Deficits: A Survey on Food Security and Health in the Northeast of Iran</t>
  </si>
  <si>
    <t>2-s2.0-85206818192</t>
  </si>
  <si>
    <t>Okeyo, N.</t>
  </si>
  <si>
    <t>Okeyo,  Nicky O.</t>
  </si>
  <si>
    <t>Masinde Muliro University of Science and Technology</t>
  </si>
  <si>
    <t>Masinde Muliro University of Science and Technology, Kakamega, Kenya</t>
  </si>
  <si>
    <t>Jitegemee (rely on yourself): a multi-phase process of co-creating a personal savings intervention with female sex workers in western Kenya to reduce their HIV risk</t>
  </si>
  <si>
    <t>2-s2.0-85105502930</t>
  </si>
  <si>
    <t>Coughlin, J.</t>
  </si>
  <si>
    <t>Coughlin,  Joseph F.</t>
  </si>
  <si>
    <t>1</t>
  </si>
  <si>
    <t>Massachusetts Institute of Technology</t>
  </si>
  <si>
    <t>Massachusetts Institute of Technology, Cambridge, MA, United States</t>
  </si>
  <si>
    <t>Mothers, Fathers, and Student Loans: Contributing Factors of Familial Conflict Among Parents Repaying Student Loan Debt for Children</t>
  </si>
  <si>
    <t>2-s2.0-84958545079</t>
  </si>
  <si>
    <t>Casalegno, F.</t>
  </si>
  <si>
    <t>Casalegno,  Federico</t>
  </si>
  <si>
    <t>Mobile Experience Laboratory, Massachusetts Institute of Technology, Cambridge, MA, United States</t>
  </si>
  <si>
    <t>Designing financial literacy and saving tools for the Unbanked and under-banked in Brazil</t>
  </si>
  <si>
    <t>He, S.</t>
  </si>
  <si>
    <t>He,  Shan</t>
  </si>
  <si>
    <t>2-s2.0-85121814863</t>
  </si>
  <si>
    <t>Factors Contributing to the Financial Self-Efficacy of Student Loan Borrowers</t>
  </si>
  <si>
    <t>Brady, S.</t>
  </si>
  <si>
    <t>Brady,  Samantha</t>
  </si>
  <si>
    <t>Balmuth, A.</t>
  </si>
  <si>
    <t>Balmuth,  Alexa</t>
  </si>
  <si>
    <t>Miller, J.</t>
  </si>
  <si>
    <t>Miller,  Julie B.</t>
  </si>
  <si>
    <t>2-s2.0-85121357122</t>
  </si>
  <si>
    <t>Help When You Need It: Sources of Advice for Student Loan Borrowers Across the Life Course</t>
  </si>
  <si>
    <t>D'Ambrosio, L.A.</t>
  </si>
  <si>
    <t>D'Ambrosio,  Lisa A.</t>
  </si>
  <si>
    <t>Winfield, C.</t>
  </si>
  <si>
    <t>Winfield,  Catherine</t>
  </si>
  <si>
    <t>D'Ambrosio, L.</t>
  </si>
  <si>
    <t>Mukherjee, A.</t>
  </si>
  <si>
    <t>Mukherjee,  Ananya</t>
  </si>
  <si>
    <t>2-s2.0-85098757331</t>
  </si>
  <si>
    <t>Chi, J.</t>
  </si>
  <si>
    <t>Chi,  Jing</t>
  </si>
  <si>
    <t>Massey Business School</t>
  </si>
  <si>
    <t>Massey Business School, Palmerston North, MWT, New Zealand</t>
  </si>
  <si>
    <t>Underestimation of financial literacy and financial market participation</t>
  </si>
  <si>
    <t>2-s2.0-85129132975</t>
  </si>
  <si>
    <t>Hao, W.</t>
  </si>
  <si>
    <t>Hao,  Wei</t>
  </si>
  <si>
    <t>Financial advice, financial literacy and social interaction: what matters to retirement saving decisions?</t>
  </si>
  <si>
    <t>Fang, J.</t>
  </si>
  <si>
    <t>Fang,  Jiali</t>
  </si>
  <si>
    <t>2-s2.0-85033370826</t>
  </si>
  <si>
    <t>White, B.</t>
  </si>
  <si>
    <t>White,  Bridey J.</t>
  </si>
  <si>
    <t>Massey University</t>
  </si>
  <si>
    <t>Animal and Biomedical Sciences, Massey University, Palmerston North, MWT, New Zealand</t>
  </si>
  <si>
    <t>Exploring Wellness of Wildlife Carers in New Zealand: A Descriptive Study</t>
  </si>
  <si>
    <t>2-s2.0-85028556084</t>
  </si>
  <si>
    <t>Wood, P.</t>
  </si>
  <si>
    <t>Wood,  Pushpa</t>
  </si>
  <si>
    <t>Financial Education and Research Centre, Massey University Auckland, Auckland, AUK, New Zealand</t>
  </si>
  <si>
    <t>The policy context for financial education in New Zealand</t>
  </si>
  <si>
    <t>Domingo, N.</t>
  </si>
  <si>
    <t>Domingo,  Niluka D.</t>
  </si>
  <si>
    <t>School of the Built Environment, Massey University Auckland, Auckland, AUK, New Zealand</t>
  </si>
  <si>
    <t>Yeung, P.</t>
  </si>
  <si>
    <t>Yeung,  Polly H.Y.</t>
  </si>
  <si>
    <t>School of Social Work, Massey University, Palmerston North, MWT, New Zealand</t>
  </si>
  <si>
    <t>Louise Chilvers, B.L.</t>
  </si>
  <si>
    <t>Louise Chilvers,  B.</t>
  </si>
  <si>
    <t>Tan, C.N.-L.</t>
  </si>
  <si>
    <t>Tan,  Christine Nya Ling</t>
  </si>
  <si>
    <t>Massey University Auckland, Auckland, AUK, New Zealand</t>
  </si>
  <si>
    <t>2-s2.0-85064039082</t>
  </si>
  <si>
    <t>Reyers, M.</t>
  </si>
  <si>
    <t>Reyers,  Michelle</t>
  </si>
  <si>
    <t>Massey University (First instance)
University of Pretoria (Second instance)
NA (Not found in the third affiliation)</t>
  </si>
  <si>
    <t>School of Economics and Finance, Massey University Wellington, Wellington, WGN, New Zealand, Department of Financial Management, University of Pretoria, Pretoria, Gauteng, South Africa</t>
  </si>
  <si>
    <t>Financial capability and emergency savings among South Africans living above and below the poverty line</t>
  </si>
  <si>
    <t>2-s2.0-85147913697</t>
  </si>
  <si>
    <t>Fisher, I.</t>
  </si>
  <si>
    <t>Fisher,  Ingrid E.</t>
  </si>
  <si>
    <t>Massry School of Business</t>
  </si>
  <si>
    <t>Department of Accounting and Law, Massry School of Business, Albany, NY, United States</t>
  </si>
  <si>
    <t>Digital Financial Literacy, Risk Aversion, and College Students' Online Security Behavior</t>
  </si>
  <si>
    <t>2-s2.0-84870894056</t>
  </si>
  <si>
    <t>Urbaniak, D.</t>
  </si>
  <si>
    <t>Urbaniak,  D.</t>
  </si>
  <si>
    <t>Maszyn Cieplnych</t>
  </si>
  <si>
    <t>Instytut Maszyn Cieplnych, Wydziale Inzynierii Mechanicznej i Informatyki, Poland</t>
  </si>
  <si>
    <t>Diagnosis and assessment of the effects of urban heat modernize as optimization of water boilers' work; Diagnostyka i ocena efektów modernizacji ciepłowni miejskiej jako optymalizacji pracy kotłów wodnych</t>
  </si>
  <si>
    <t>2-s2.0-85150950725</t>
  </si>
  <si>
    <t>Wu, A.Y.</t>
  </si>
  <si>
    <t>Wu,  April Yanyuan</t>
  </si>
  <si>
    <t>Mathematica (NA if no university is present)</t>
  </si>
  <si>
    <t>Mathematica, Chicago, IL, United States</t>
  </si>
  <si>
    <t>Impacts of healthy marriage and relationship education with integrated economic stability services</t>
  </si>
  <si>
    <t>2-s2.0-85199825517</t>
  </si>
  <si>
    <t>Ghosh,  Rituparna</t>
  </si>
  <si>
    <t>Maulana Abul Kalam Azad University of Technology</t>
  </si>
  <si>
    <t>Institute of Management Study, Maulana Abul Kalam Azad University of Technology, West Bengal, Haringhata, WB, India</t>
  </si>
  <si>
    <t>The determinants of customer's adoption of e-services of the banking sector in the age of tech 4.0</t>
  </si>
  <si>
    <t>2-s2.0-84960153652</t>
  </si>
  <si>
    <t>Bhonde-Saraf, A.</t>
  </si>
  <si>
    <t>Bhonde-Saraf,  Aparna</t>
  </si>
  <si>
    <t>Maulana Azad College</t>
  </si>
  <si>
    <t>Maulana Azad College, Kolkata, WB, India</t>
  </si>
  <si>
    <t>Are women financially educated? A study with reference to earning women of Aurangabad District, Maharashtra</t>
  </si>
  <si>
    <t>2-s2.0-85197668007</t>
  </si>
  <si>
    <t>Nenavath, N.</t>
  </si>
  <si>
    <t>Nenavath,  Sreenu</t>
  </si>
  <si>
    <t>Maulana Azad National Institute of Technology</t>
  </si>
  <si>
    <t>Department of Management Studies, Maulana Azad National Institute of Technology, Bhopal, MP, India</t>
  </si>
  <si>
    <t>The influence of fintech and financial knowledge on sustainable business success: exploring the mediating effect of financial accessibility in Indian</t>
  </si>
  <si>
    <t>Tripathi,  Sandeep</t>
  </si>
  <si>
    <t>Department of Humanities and Social Sciences, Maulana Azad National Institute of Technology, Bhopal, MP, India</t>
  </si>
  <si>
    <t>Tiwari, H.</t>
  </si>
  <si>
    <t>Tiwari,  Hariom</t>
  </si>
  <si>
    <t>Bharne, S.</t>
  </si>
  <si>
    <t>Bharne,  Saurabh</t>
  </si>
  <si>
    <t>Yadav,  Pushpender</t>
  </si>
  <si>
    <t>2-s2.0-85096274130</t>
  </si>
  <si>
    <t>Hann, C.</t>
  </si>
  <si>
    <t>Hann,  Christopher M.</t>
  </si>
  <si>
    <t>Max Planck Institute</t>
  </si>
  <si>
    <t>Max Planck Institute for Social Anthropology, Halle, Sachsen-Anhalt, Germany, Corpus Christi College, Cambridge, Cambridgeshire, United Kingdom</t>
  </si>
  <si>
    <t>Financialization: Relational approaches</t>
  </si>
  <si>
    <t>2-s2.0-85011528659</t>
  </si>
  <si>
    <t>Bucher-Koenen, T.</t>
  </si>
  <si>
    <t>Bucher-Koenen,  Tabea</t>
  </si>
  <si>
    <t>Max Planck Society (as Munich Center for the Economics of Aging is part of Max Planck Society which is a German research organization and not a university) or NA if it is not intended to represent an affiliation with a specific university.</t>
  </si>
  <si>
    <t>Munich Center for the Economics of Aging, Munich, Bayern, Germany</t>
  </si>
  <si>
    <t>Financial literacy and retirement planning in Germany</t>
  </si>
  <si>
    <t>2-s2.0-84939465551</t>
  </si>
  <si>
    <t>Coppola, M.</t>
  </si>
  <si>
    <t>Coppola,  Michela</t>
  </si>
  <si>
    <t>Max Planck Society (as Munich Center for the Economics of Aging is part of Max Planck Society, a German research organization) or NA if it's not considered as a university.</t>
  </si>
  <si>
    <t>Savings in times of demographic change: Lessons from the german experience</t>
  </si>
  <si>
    <t>Lamla, B.</t>
  </si>
  <si>
    <t>Lamla,  Bettina</t>
  </si>
  <si>
    <t>Max Planck Society (as Munich Center for the Economics of Aging is part of Max Planck Society, a German research organization, but not a standalone university)</t>
  </si>
  <si>
    <t>2-s2.0-85218360133</t>
  </si>
  <si>
    <t>Max Planck Society (as Munich Center for the Economics of Aging is part of the Max Planck Society which is a German research organization and not a university)
However, if we consider Munich Center as an independent entity, then it would be Munich Center.
But since the question asks specifically for a university name, I provided the name of the overarching research organization to which the center belongs.</t>
  </si>
  <si>
    <t>SAVINGS IN TIMES OF DEMOGRAPHIC CHANGE: LESSONS FROM THE GERMAN EXPERIENCE</t>
  </si>
  <si>
    <t>Max Planck Society (as Munich Center for the Economics of Aging is part of the Max Planck Society, which is a German research organization and not a university itself) or NA if you are strictly looking for an academic institution.</t>
  </si>
  <si>
    <t>2-s2.0-85186393382</t>
  </si>
  <si>
    <t>Garyn-Tal, S.</t>
  </si>
  <si>
    <t>Garyn-Tal,  Sharon</t>
  </si>
  <si>
    <t>Max Stern Academic College of Emek Yezreel</t>
  </si>
  <si>
    <t>Department of Economics and Management, Max Stern Academic College of Emek Yezreel, Emek Yezreel, Israel</t>
  </si>
  <si>
    <t>Giving children pocket money to help them understand economic principles in personal budget management and reduce gender gaps in financial matters: Does it work?</t>
  </si>
  <si>
    <t>2-s2.0-84880485335</t>
  </si>
  <si>
    <t>Shahrabani, S.</t>
  </si>
  <si>
    <t>Shahrabani,  Shosh</t>
  </si>
  <si>
    <t>Max Stern Academic College of Emek Yezreel, Emek Yezreel, Israel</t>
  </si>
  <si>
    <t>Financial literacy among israeli college students</t>
  </si>
  <si>
    <t>2-s2.0-85126477757</t>
  </si>
  <si>
    <t>Katz, R.</t>
  </si>
  <si>
    <t>Katz,  Ruth</t>
  </si>
  <si>
    <t>Department of Human Services, Max Stern Academic College of Emek Yezreel, Emek Yezreel, Israel</t>
  </si>
  <si>
    <t>Cessation of Care for Frail Older Adults: Physical, Psychological and Economic Outcomes for Family Carers</t>
  </si>
  <si>
    <t>Halperin, D.</t>
  </si>
  <si>
    <t>Halperin,  Dafna</t>
  </si>
  <si>
    <t>Department of Health Systems Management, Max Stern Academic College of Emek Yezreel, Emek Yezreel, Israel</t>
  </si>
  <si>
    <t>Tur-Sinai, A.</t>
  </si>
  <si>
    <t>Tur-Sinai,  Aviad</t>
  </si>
  <si>
    <t>Max Stern Academic College of Emek Yezreel
(For the first university mentioned in the affiliation text.)
University of Rochester (For the second university mentioned in the affiliation text.)
NA (If no standalone university name is present.)</t>
  </si>
  <si>
    <t>Department of Health Systems Management, Max Stern Academic College of Emek Yezreel, Emek Yezreel, Israel, University of Rochester School of Nursing, Rochester, NY, United States</t>
  </si>
  <si>
    <t>2-s2.0-105014980736</t>
  </si>
  <si>
    <t>Toro, T.M.</t>
  </si>
  <si>
    <t>Toro,  Tatiana Mendez</t>
  </si>
  <si>
    <t>Mayagüez Campus (official name not provided)</t>
  </si>
  <si>
    <t>Department of Agricultural Economics and Rural Sociology, Recinto Universitario de Mayagüez, Mayaguez, Puerto Rico</t>
  </si>
  <si>
    <t>Puerto Rico</t>
  </si>
  <si>
    <t>Personal Financial Planning Services: A Review and Future Research Agenda</t>
  </si>
  <si>
    <t>2-s2.0-85211173541</t>
  </si>
  <si>
    <t>Kitchin, R.</t>
  </si>
  <si>
    <t>Kitchin,  Rob M.</t>
  </si>
  <si>
    <t>Maynooth University</t>
  </si>
  <si>
    <t>Maynooth University, Maynooth, Kildare, Ireland</t>
  </si>
  <si>
    <t>Finance, Mapping, Data: A commentary on Dariusz Wójcik, Atlas of Finance: Mapping the Global Story of Money in Which People and the Environment Matter</t>
  </si>
  <si>
    <t>Hayden, M.T.</t>
  </si>
  <si>
    <t>Hayden,  Michael Thomas</t>
  </si>
  <si>
    <t>Maynooth University School of Business, Maynooth, Kildare, Ireland</t>
  </si>
  <si>
    <t>Gilliam, W.P.</t>
  </si>
  <si>
    <t>Gilliam,  Wesley P.</t>
  </si>
  <si>
    <t>Mayo Clinic</t>
  </si>
  <si>
    <t>Department of Psychiatry and Psychology, Mayo Clinic, Rochester, MN, United States</t>
  </si>
  <si>
    <t>Lee, M.</t>
  </si>
  <si>
    <t>Lee,  Minji Kang</t>
  </si>
  <si>
    <t>Mayo Clinic in Rochester, Minnesota, Rochester, MN, United States</t>
  </si>
  <si>
    <t>Durani, U.</t>
  </si>
  <si>
    <t>Durani,  Urshila</t>
  </si>
  <si>
    <t>Harrison, T.E.</t>
  </si>
  <si>
    <t>Harrison,  Tracy E.</t>
  </si>
  <si>
    <t>Department of Anesthesiology, Mayo Clinic, Rochester, MN, United States</t>
  </si>
  <si>
    <t>Dresher, E.R.</t>
  </si>
  <si>
    <t>Dresher,  Emily R.</t>
  </si>
  <si>
    <t>Department of Nursing, Mayo Clinic, Rochester, MN, United States</t>
  </si>
  <si>
    <t>Harbeck-Weber, C.</t>
  </si>
  <si>
    <t>Harbeck-Weber,  Cynthia</t>
  </si>
  <si>
    <t>Khera, N.</t>
  </si>
  <si>
    <t>Khera,  Nandita</t>
  </si>
  <si>
    <t>Department of Internal Medicine, Mayo Clinic Scottsdale-Phoenix, Arizona, Scottsdale, AZ, United States</t>
  </si>
  <si>
    <t>Boyum, K.K.</t>
  </si>
  <si>
    <t>Boyum,  Kirsti K.</t>
  </si>
  <si>
    <t>Department of Physical Medicine and Rehabilitation, Mayo Clinic, Rochester, MN, United States</t>
  </si>
  <si>
    <t>Rohe, D.E.</t>
  </si>
  <si>
    <t>Rohe,  Daniel E.</t>
  </si>
  <si>
    <t>Johannsen, A.L.</t>
  </si>
  <si>
    <t>Johannsen,  Amanda L.</t>
  </si>
  <si>
    <t>Oetjen, L.A.</t>
  </si>
  <si>
    <t>Oetjen,  Laurel Ann</t>
  </si>
  <si>
    <t>Ellingson, A.M.</t>
  </si>
  <si>
    <t>Ellingson,  Andrea M.</t>
  </si>
  <si>
    <t>Warsame, R.M.</t>
  </si>
  <si>
    <t>Warsame,  Rahma M.</t>
  </si>
  <si>
    <t>Borah, B.J.</t>
  </si>
  <si>
    <t>Borah,  Bijan J.</t>
  </si>
  <si>
    <t>Griffin, J.M.</t>
  </si>
  <si>
    <t>Griffin,  Joan M.</t>
  </si>
  <si>
    <t>Zhang,  Nan</t>
  </si>
  <si>
    <t>Schiebel, C.J.</t>
  </si>
  <si>
    <t>Schiebel,  Cindy J.</t>
  </si>
  <si>
    <t>Voleti, S.</t>
  </si>
  <si>
    <t>Voleti,  Sandeep Sai</t>
  </si>
  <si>
    <t>Reynolds, A.L.</t>
  </si>
  <si>
    <t>Reynolds,  Andrea L.</t>
  </si>
  <si>
    <t>Loukianova, L.L.</t>
  </si>
  <si>
    <t>Loukianova,  Larissa L.</t>
  </si>
  <si>
    <t>Morrison, E.J.</t>
  </si>
  <si>
    <t>Morrison,  Eleshia J.P.</t>
  </si>
  <si>
    <t>2-s2.0-85174394533</t>
  </si>
  <si>
    <t>Kelm, D.J.</t>
  </si>
  <si>
    <t>Kelm,  Diana J.</t>
  </si>
  <si>
    <t>Division of Pulmonary and Critical Care Medicine, Mayo Clinic, Rochester, MN, United States</t>
  </si>
  <si>
    <t>Financial Education in U.S. Pulmonary and Critical Care Medicine Fellowship Programs</t>
  </si>
  <si>
    <t>Luedtke, C.A.</t>
  </si>
  <si>
    <t>Luedtke,  Connie A.</t>
  </si>
  <si>
    <t>Evans, M.M.</t>
  </si>
  <si>
    <t>Evans,  Michele M.</t>
  </si>
  <si>
    <t>Eickhoff, A.L.</t>
  </si>
  <si>
    <t>Eickhoff,  Andrea L.</t>
  </si>
  <si>
    <t>Sharif Nia, H.</t>
  </si>
  <si>
    <t>Sharif Nia,  Hamid</t>
  </si>
  <si>
    <t>Mazandaran University of Medical Sciences</t>
  </si>
  <si>
    <t>Mazandaran University of Medical Sciences, Sari, Mazandaran, Iran</t>
  </si>
  <si>
    <t>2-s2.0-85082927021</t>
  </si>
  <si>
    <t>Financial literacy and quality of life of consumers faced with cancer: a moderated mediation approach</t>
  </si>
  <si>
    <t>2-s2.0-84904916338</t>
  </si>
  <si>
    <t>Bagheri-Nesami, M.</t>
  </si>
  <si>
    <t>Bagheri-Nesami,  Masoumeh</t>
  </si>
  <si>
    <t>Department of Medical-Surgical Nursing, Mazandaran University of Medical Sciences, Sari, Mazandaran, Iran</t>
  </si>
  <si>
    <t>Cultural and socio-economic factors on changes in aging among Iranian women.</t>
  </si>
  <si>
    <t>2-s2.0-85163454798</t>
  </si>
  <si>
    <t>Javed, S.</t>
  </si>
  <si>
    <t>Javed,  Sarfaraz</t>
  </si>
  <si>
    <t>Mazoon College</t>
  </si>
  <si>
    <t>Economics and Business Studies Department, Mazoon College, Muscat, Oman</t>
  </si>
  <si>
    <t>Impact of Financial Factors on Social and Financial Sustainability in Banking Sector: AMediating Role of Financial Literacy</t>
  </si>
  <si>
    <t>Husain, U.</t>
  </si>
  <si>
    <t>Husain,  Uvesh</t>
  </si>
  <si>
    <t>2-s2.0-85068551797</t>
  </si>
  <si>
    <t>Agaba, A.G.</t>
  </si>
  <si>
    <t>Agaba,  Amon Ganafa</t>
  </si>
  <si>
    <t>Mbarara University of Science and Technology</t>
  </si>
  <si>
    <t>Mbarara University of Science and Technology, Mbarara, Uganda</t>
  </si>
  <si>
    <t>Provision of family planning vouchers and early initiation of postpartum contraceptive use among women living with HIV in southwestern Uganda: A randomized controlled trial</t>
  </si>
  <si>
    <t>Obua, C.</t>
  </si>
  <si>
    <t>Obua,  Celestino</t>
  </si>
  <si>
    <t>Mugyenyi, G.R.</t>
  </si>
  <si>
    <t>Mugyenyi,  Godfrey Rwambuka</t>
  </si>
  <si>
    <t>Atuhumuza, E.B.</t>
  </si>
  <si>
    <t>Atuhumuza,  Elly Bronney</t>
  </si>
  <si>
    <t>Atukunda, E.C.</t>
  </si>
  <si>
    <t>Atukunda,  Esther Cathyln</t>
  </si>
  <si>
    <t>Lukyamuzi, E.J.</t>
  </si>
  <si>
    <t>Lukyamuzi,  Edward John</t>
  </si>
  <si>
    <t>2-s2.0-85055909334</t>
  </si>
  <si>
    <t>Ward, A.F.</t>
  </si>
  <si>
    <t>Ward,  Adrian F.</t>
  </si>
  <si>
    <t>McCombs School of Business</t>
  </si>
  <si>
    <t>Department of Marketing, McCombs School of Business, Austin, TX, United States</t>
  </si>
  <si>
    <t>On a need-to-know basis: How the distribution of responsibility between couples shapes financial literacy and financial outcomes</t>
  </si>
  <si>
    <t>Drexler, A.</t>
  </si>
  <si>
    <t>Drexler,  Alejandro H.</t>
  </si>
  <si>
    <t>McCombs School of Business (This is a school, not a university. So the main university name is NA in this case.)</t>
  </si>
  <si>
    <t>McCombs School of Business, Austin, TX, United States</t>
  </si>
  <si>
    <t>Poncet, F.</t>
  </si>
  <si>
    <t>Poncet,  Frédérique</t>
  </si>
  <si>
    <t>McGill</t>
  </si>
  <si>
    <t>Centre de Recherche Interdisciplinaire en Réadaptation du Montréal Métropolitain, Montreal, QC, Canada, Montreal, Montreal, QC, Canada, McGill Faculty of Medicine and Health Sciences, Montreal, QC, Canada</t>
  </si>
  <si>
    <t>2-s2.0-85114320669</t>
  </si>
  <si>
    <t>Zhang,  William</t>
  </si>
  <si>
    <t>30</t>
  </si>
  <si>
    <t>McGill University</t>
  </si>
  <si>
    <t>McGill Faculty of Medicine and Health Sciences, Montreal, QC, Canada</t>
  </si>
  <si>
    <t>The Health Impact Fund: making the case for engagement with pharmaceutical laboratories in Brazil, Russia, India, and China</t>
  </si>
  <si>
    <t>2-s2.0-85096855449</t>
  </si>
  <si>
    <t>Savard, A.</t>
  </si>
  <si>
    <t>Savard,  Annie</t>
  </si>
  <si>
    <t>Université McGill, Montreal, QC, Canada</t>
  </si>
  <si>
    <t>Empowering Future Citizens in Making Financial Decisions: A Study of Elementary School Mathematics Textbooks from Romania</t>
  </si>
  <si>
    <t>Yao, J.</t>
  </si>
  <si>
    <t>Yao,  Jacqueline</t>
  </si>
  <si>
    <t>2-s2.0-85184160420</t>
  </si>
  <si>
    <t>Wolfson, C.</t>
  </si>
  <si>
    <t>Wolfson,  Christina M.</t>
  </si>
  <si>
    <t>Predictors of Retirement Voluntariness Using Canadian Longitudinal Study on Aging Data</t>
  </si>
  <si>
    <t>Lee, V.C.-J.</t>
  </si>
  <si>
    <t>Lee,  Vivian Chia Jou</t>
  </si>
  <si>
    <t>Carter, L.S.</t>
  </si>
  <si>
    <t>Carter,  Lanita S.</t>
  </si>
  <si>
    <t>School of Food Science, McGill University, Macdonald Campus, Sainte-Anne-de-Bellevue, QC, Canada</t>
  </si>
  <si>
    <t>2-s2.0-85050719603</t>
  </si>
  <si>
    <t>Marquis, G.</t>
  </si>
  <si>
    <t>Marquis,  Grace S.</t>
  </si>
  <si>
    <t>McGill University, Macdonald Campus, Sainte-Anne-de-Bellevue, QC, Canada</t>
  </si>
  <si>
    <t>An assets-based approach to promoting girls’ financial literacy, savings, and education</t>
  </si>
  <si>
    <t>Cavalcante, A.</t>
  </si>
  <si>
    <t>Cavalcante,  Alexandre Soares</t>
  </si>
  <si>
    <t>2-s2.0-85120083810</t>
  </si>
  <si>
    <t>Huebinger, R.M.</t>
  </si>
  <si>
    <t>Huebinger,  Ryan M.</t>
  </si>
  <si>
    <t>McGovern Medical School</t>
  </si>
  <si>
    <t>Department of Emergency Medicine, McGovern Medical School, Houston, TX, United States</t>
  </si>
  <si>
    <t>Survey-based evaluation of resident and attending financial literacy</t>
  </si>
  <si>
    <t>Hussain, R.</t>
  </si>
  <si>
    <t>Hussain,  Rahat</t>
  </si>
  <si>
    <t>Department of Internal Medicine, McGovern Medical School, Houston, TX, United States</t>
  </si>
  <si>
    <t>Fairbrother, H.</t>
  </si>
  <si>
    <t>Fairbrother,  Hilary E.</t>
  </si>
  <si>
    <t>Walia, S.</t>
  </si>
  <si>
    <t>Walia,  Shabana</t>
  </si>
  <si>
    <t>Rogg, J.</t>
  </si>
  <si>
    <t>Rogg,  Jonathan G.</t>
  </si>
  <si>
    <t>Tupchong, K.</t>
  </si>
  <si>
    <t>Tupchong,  Keegan M.</t>
  </si>
  <si>
    <t>Department of Emergency Medicine, McGovern Medical School, Houston, TX, United States, Department of Internal Medicine, McGovern Medical School, Houston, TX, United States</t>
  </si>
  <si>
    <t>2-s2.0-85101084352</t>
  </si>
  <si>
    <t>Mountjoy, M.</t>
  </si>
  <si>
    <t>Mountjoy,  Margo Lynn</t>
  </si>
  <si>
    <t>McMaster University</t>
  </si>
  <si>
    <t>Undergraduate MD Program, McMaster University, Hamilton, ON, Canada, Department of Family Medicine, McMaster University, Hamilton, ON, Canada</t>
  </si>
  <si>
    <t>Admissions experiences of aspiring physicians from low-income backgrounds</t>
  </si>
  <si>
    <t>Klimo, R.</t>
  </si>
  <si>
    <t>Klimo,  Rebecca</t>
  </si>
  <si>
    <t>Undergraduate MD Program, McMaster University, Hamilton, ON, Canada</t>
  </si>
  <si>
    <t>2-s2.0-85195471474</t>
  </si>
  <si>
    <t>Bellini, J.</t>
  </si>
  <si>
    <t>Bellini,  Jonathan</t>
  </si>
  <si>
    <t>Department of Radiology, McMaster University, Hamilton, ON, Canada</t>
  </si>
  <si>
    <t>Investigating Canadian Radiology Residents’ Personal Financial Literacy: A Nation-Wide Assessment</t>
  </si>
  <si>
    <t>Dehmoobad Sharifabadi, A.</t>
  </si>
  <si>
    <t>Dehmoobad Sharifabadi,  Ana</t>
  </si>
  <si>
    <t>Monteiro, S.</t>
  </si>
  <si>
    <t>Monteiro,  Sandra D.</t>
  </si>
  <si>
    <t>Department of Medicine, McMaster University, Hamilton, ON, Canada</t>
  </si>
  <si>
    <t>Mensinkai, A.</t>
  </si>
  <si>
    <t>Mensinkai,  Arun</t>
  </si>
  <si>
    <t>de Freitas, C.</t>
  </si>
  <si>
    <t>de Freitas,  Chanté</t>
  </si>
  <si>
    <t>Master’s of Health Science Education Program, McMaster University, Hamilton, ON, Canada, Innovation and Theory (MERIT) program, McMaster Education Research, Hamilton, ON, Canada</t>
  </si>
  <si>
    <t>Daniel, J.M.</t>
  </si>
  <si>
    <t>Daniel,  Juliet M.</t>
  </si>
  <si>
    <t>Department of Biology, McMaster University, Hamilton, ON, Canada</t>
  </si>
  <si>
    <t>Alabousi, A.</t>
  </si>
  <si>
    <t>Alabousi,  Abdullah</t>
  </si>
  <si>
    <t>2-s2.0-10844227377</t>
  </si>
  <si>
    <t>Denton, M.A.</t>
  </si>
  <si>
    <t>Denton,  Margaret A.</t>
  </si>
  <si>
    <t>Gerontological Studs. Dept. Sociol., McMaster University, Hamilton, ON, Canada</t>
  </si>
  <si>
    <t>The interplay between women's life course work patterns and financial planning for later life</t>
  </si>
  <si>
    <t>Buckley, R.</t>
  </si>
  <si>
    <t>Buckley,  Rya</t>
  </si>
  <si>
    <t>Biology and Psychology, McMaster University, Hamilton, ON, Canada</t>
  </si>
  <si>
    <t>Al-Arnawoot, B.</t>
  </si>
  <si>
    <t>Al-Arnawoot,  Basma</t>
  </si>
  <si>
    <t>Vanstone, M.</t>
  </si>
  <si>
    <t>Vanstone,  Meredith G.</t>
  </si>
  <si>
    <t>Innovation and Theory (MERIT) program, McMaster Education Research, Hamilton, ON, Canada, Department of Family Medicine, McMaster University, Hamilton, ON, Canada</t>
  </si>
  <si>
    <t>Song, D.H.</t>
  </si>
  <si>
    <t>Song,  David H.</t>
  </si>
  <si>
    <t>MedStar Georgetown University</t>
  </si>
  <si>
    <t>Department of Plastic and Reconstructive Surgery, MedStar Georgetown University Hospital, Washington, D.C., United States</t>
  </si>
  <si>
    <t>Berger, L.E.</t>
  </si>
  <si>
    <t>Berger,  Lauren E.</t>
  </si>
  <si>
    <t>Department of Plastic and Reconstructive Surgery, MedStar Georgetown University Hospital, Washington, D.C., United States, Division of Plastic and Reconstructive Surgery, Robert Wood Johnson Medical School, Piscataway, NJ, United States</t>
  </si>
  <si>
    <t>2-s2.0-105014643544</t>
  </si>
  <si>
    <t>Anggono, n.</t>
  </si>
  <si>
    <t>Anggono,  null</t>
  </si>
  <si>
    <t>Medan University (Assuming there's a University in Medan</t>
  </si>
  <si>
    <t>Faculty of Social and Political Science, Medan, North Sumatera, Indonesia</t>
  </si>
  <si>
    <t>Using the Flipped Classroom as a Teaching Model to Enhance Financial Literacy</t>
  </si>
  <si>
    <t>Zayas, C.</t>
  </si>
  <si>
    <t>Zayas,  Carlos F.</t>
  </si>
  <si>
    <t>Medical College of Georgia</t>
  </si>
  <si>
    <t>Hypertension, Medical College of Georgia, Augusta, GA, United States</t>
  </si>
  <si>
    <t>Mulloy, L.</t>
  </si>
  <si>
    <t>Mulloy,  Laura L.</t>
  </si>
  <si>
    <t>2-s2.0-84959173390</t>
  </si>
  <si>
    <t>Department of Emergency Medicine &amp; Department of History, Medical College of Georgia, Augusta, GA, United States</t>
  </si>
  <si>
    <t>From Foster Care to Adulthood: The Role of Income</t>
  </si>
  <si>
    <t>2-s2.0-85056392458</t>
  </si>
  <si>
    <t>List, C.</t>
  </si>
  <si>
    <t>List,  Cassandra</t>
  </si>
  <si>
    <t>Medical College of Wisconsin</t>
  </si>
  <si>
    <t>Medical College of Wisconsin, Milwaukee, WI, United States</t>
  </si>
  <si>
    <t>The effect of understanding issues of personal finance on the well-being of physicians in training</t>
  </si>
  <si>
    <t>2-s2.0-84921911068</t>
  </si>
  <si>
    <t>Drakos, P.</t>
  </si>
  <si>
    <t>Drakos,  Periklis D.</t>
  </si>
  <si>
    <t>Mediterranean Agronomic Institute of Chania</t>
  </si>
  <si>
    <t>Mediterranean Agronomic Institute of Chania, Chania, Crete, Greece</t>
  </si>
  <si>
    <t>Microinsurance performance – A systematic narrative literature review</t>
  </si>
  <si>
    <t>2-s2.0-105014920763</t>
  </si>
  <si>
    <t>Radulović, D.</t>
  </si>
  <si>
    <t>Radulović,  Dušan</t>
  </si>
  <si>
    <t>Mediterranean University</t>
  </si>
  <si>
    <t>Faculty of Economics and Business, Mediterranean University, Podgorica, Podgorica, Montenegro</t>
  </si>
  <si>
    <t>Montenegro</t>
  </si>
  <si>
    <t>Fintech as an Enabler of Digital Economy Development in the Balkan Countries</t>
  </si>
  <si>
    <t>2-s2.0-85209592260</t>
  </si>
  <si>
    <t>Felsinger, R.</t>
  </si>
  <si>
    <t>Felsinger,  Richard</t>
  </si>
  <si>
    <t>Medizinische Universität Wien</t>
  </si>
  <si>
    <t>Department of Social and Preventive Medicine, Medizinische Universität Wien Zentrum für Public Health, Vienna, Vienna, Austria</t>
  </si>
  <si>
    <t>Aging Well? Exploring Self-Reported Quality of Life in the Older Austrian Population Based on Repeated Cross-Sectional Data</t>
  </si>
  <si>
    <t>Simon, J.</t>
  </si>
  <si>
    <t>Simon,  Judit</t>
  </si>
  <si>
    <t>Department of Health Economics, Medizinische Universität Wien Zentrum für Public Health, Vienna, Vienna, Austria</t>
  </si>
  <si>
    <t>Haidinger, G.</t>
  </si>
  <si>
    <t>Haidinger,  Gerald</t>
  </si>
  <si>
    <t>Mayer, S.</t>
  </si>
  <si>
    <t>Mayer,  Susanne</t>
  </si>
  <si>
    <t>Low, J.H.</t>
  </si>
  <si>
    <t>Low,  Jonathan H.</t>
  </si>
  <si>
    <t>Meharry Medical College</t>
  </si>
  <si>
    <t>Meharry Medical College, Nashville, TN, United States, College of Charleston, Charleston, SC, United States</t>
  </si>
  <si>
    <t>Kang, S.H.K.</t>
  </si>
  <si>
    <t>Kang,  Sean H.K.</t>
  </si>
  <si>
    <t>Melbourne</t>
  </si>
  <si>
    <t>Faculty of Education, Melbourne, VIC, Australia</t>
  </si>
  <si>
    <t>2-s2.0-85088049950</t>
  </si>
  <si>
    <t>Salamanca, N.</t>
  </si>
  <si>
    <t>Salamanca,  Nicolás</t>
  </si>
  <si>
    <t>Melbourne (Institute not specified in provided context)</t>
  </si>
  <si>
    <t>ARC Centre of Excellence for Children and Families over the Life Course, Melbourne Institute: Applied Economic &amp; Social Research, Melbourne, VIC, Australia, IZA - Institute of Labor Economics, Bonn, Nordrhein-Westfalen, Germany</t>
  </si>
  <si>
    <t>Locus of control and investment in risky assets</t>
  </si>
  <si>
    <t>2-s2.0-42149093112</t>
  </si>
  <si>
    <t>Fry, T.R.L.</t>
  </si>
  <si>
    <t>Fry,  Tim R.L.</t>
  </si>
  <si>
    <t>Melbourne (Official University Name Not Specified)</t>
  </si>
  <si>
    <t>College of Business and Law, Melbourne, VIC, Australia</t>
  </si>
  <si>
    <t>The factors influencing saving in a matched savings program: Goals, knowledge of payment instruments, and other behavior</t>
  </si>
  <si>
    <t>Adabor, O.</t>
  </si>
  <si>
    <t>Adabor,  Opoku</t>
  </si>
  <si>
    <t>2-s2.0-105017660433</t>
  </si>
  <si>
    <t>Churchill, S.A.</t>
  </si>
  <si>
    <t>Churchill,  Sefa Awaworyi</t>
  </si>
  <si>
    <t>Financial literacy and clean energy adoption in South Africa</t>
  </si>
  <si>
    <t>2-s2.0-84961843133</t>
  </si>
  <si>
    <t>Farrell, L.</t>
  </si>
  <si>
    <t>Farrell,  Lisa</t>
  </si>
  <si>
    <t>The significance of financial self-efficacy in explaining women's personal finance behaviour</t>
  </si>
  <si>
    <t>Zhu, A.</t>
  </si>
  <si>
    <t>Zhu,  Anna</t>
  </si>
  <si>
    <t>Risse, L.</t>
  </si>
  <si>
    <t>Risse,  Leonora</t>
  </si>
  <si>
    <t>Russell, R.</t>
  </si>
  <si>
    <t>Russell,  Roslyn A.</t>
  </si>
  <si>
    <t>2-s2.0-85151971327</t>
  </si>
  <si>
    <t>The effect of financial inclusion on urban population in Ghana</t>
  </si>
  <si>
    <t>2-s2.0-79958786878</t>
  </si>
  <si>
    <t>Dowling, N.A.</t>
  </si>
  <si>
    <t>Dowling,  Nicki A.</t>
  </si>
  <si>
    <t>Melbourne (University implicated, but not explicitly stated in provided text)</t>
  </si>
  <si>
    <t>Financial management practices and money attitudes as determinants of financial problems and dissatisfaction in young male australian workers</t>
  </si>
  <si>
    <t>Contreras Suarez, D.</t>
  </si>
  <si>
    <t>Contreras Suarez,  Diana</t>
  </si>
  <si>
    <t>Melbourne Institute</t>
  </si>
  <si>
    <t>Melbourne Institute: Applied Economic &amp; Social Research, Melbourne, VIC, Australia</t>
  </si>
  <si>
    <t>Wilkins, R.</t>
  </si>
  <si>
    <t>Wilkins,  Roger</t>
  </si>
  <si>
    <t>Botha, F.</t>
  </si>
  <si>
    <t>Botha,  Ferdi</t>
  </si>
  <si>
    <t>2-s2.0-85137496098</t>
  </si>
  <si>
    <t>Sy, M.O.</t>
  </si>
  <si>
    <t>Sy,  Malick Ousmane</t>
  </si>
  <si>
    <t>Melbourne Institute of Technology</t>
  </si>
  <si>
    <t>Melbourne Institute of Technology, Melbourne, VIC, Australia</t>
  </si>
  <si>
    <t>P2P Lending platforms in Malaysia: the awareness among young adults</t>
  </si>
  <si>
    <t>2-s2.0-85136948418</t>
  </si>
  <si>
    <t>P2P Lending platforms in Malaysia: the awareness among Malaysian adults</t>
  </si>
  <si>
    <t>Ali, P.</t>
  </si>
  <si>
    <t>Ali,  Paul U.</t>
  </si>
  <si>
    <t>Melbourne Law School (Here, I am assuming that "Melbourne" refers to the city and not a specific university. If it is indeed a part of a larger university, please provide more context for accurate identification.)</t>
  </si>
  <si>
    <t>Melbourne Law School, Melbourne, VIC, Australia</t>
  </si>
  <si>
    <t>2-s2.0-105005723395</t>
  </si>
  <si>
    <t>Bourova, E.</t>
  </si>
  <si>
    <t>Bourova,  Evgenia</t>
  </si>
  <si>
    <t>Melbourne Law School (This indicates it's part of a larger institution, but for your question, I'm returning only the specific school name)</t>
  </si>
  <si>
    <t>Financial Literacy ‘Not the Primary Problem’ for Australians who Forego Building, Home Contents and Comprehensive Car Insurance</t>
  </si>
  <si>
    <t>Ramsay, I.</t>
  </si>
  <si>
    <t>Ramsay,  Ian M.</t>
  </si>
  <si>
    <t>Melbourne Law School (University of Melbourne implied)</t>
  </si>
  <si>
    <t>Melbourne Law School (University of Melbourne) - Here I assumed that "Melbourne Law School" is a part of the University of Melbourne since it's located in Melbourne, VIC, Australia which are common characteristics for a university campus. However, to be absolutely certain, further research might be necessary.</t>
  </si>
  <si>
    <t>Melbourne Law School (University of Melbourne, implied but not explicitly stated)
Explanation: In the given affiliation text, "Melbourne Law School" indicates it belongs to a university since it's a law school. Although the exact name of the university isn't explicitly mentioned in this case, it can be inferred that it belongs to the University of Melbourne due to the naming pattern (e.g., Harvard Law School is associated with Harvard University). However, when dealing with real-world data analysis, it's essential to find the explicit name if possible to ensure accuracy.</t>
  </si>
  <si>
    <t>2-s2.0-85130017358</t>
  </si>
  <si>
    <t>Hasibuan, I.A.T.</t>
  </si>
  <si>
    <t>Hasibuan,  Irkham Afnan Trisandi</t>
  </si>
  <si>
    <t>Melbourne Law School (only the school name is provided but it's part of a university, so for the sake of this question, I'm assuming it's Melbourne University)</t>
  </si>
  <si>
    <t>The Prospect of an Independent Enterprise under UNCLOS 1982: A Study on the Sound Commercial Principles Fulfillment</t>
  </si>
  <si>
    <t>Melbourne Law School (only the school name is provided, and it's not clear if this is part of a larger university)
If we look up the Melbourne Law School on its official website, it's a part of The University of Melbourne: https://www.law.unimelb.edu.au/home
So, in this case, the main university name should be University of Melbourne. However, since only the school name was provided directly in the text, I can only return Melbourne Law School. If you have access to more information or context, it would be possible to deduce that it's part of The University of Melbourne.</t>
  </si>
  <si>
    <t>2-s2.0-85089915601</t>
  </si>
  <si>
    <t>Tiwari, P.</t>
  </si>
  <si>
    <t>Tiwari,  Piyush</t>
  </si>
  <si>
    <t>Melbourne School of Design</t>
  </si>
  <si>
    <t>Building and Planning, Melbourne School of Design, Melbourne, VIC, Australia</t>
  </si>
  <si>
    <t>Innovative financing mechanism for blue economy projects</t>
  </si>
  <si>
    <t>Tirumala, R.D.</t>
  </si>
  <si>
    <t>Tirumala,  Raghu Dharmapuri</t>
  </si>
  <si>
    <t>2-s2.0-85079901056</t>
  </si>
  <si>
    <t>Melbourne School of Population and Global Health (NA for multiple universities)</t>
  </si>
  <si>
    <t>Melbourne School of Population and Global Health, Melbourne, VIC, Australia, World Health Organization, Australia, Canberra, ACT, Australia</t>
  </si>
  <si>
    <t>Socioeconomic disparities in cancer treatment, service utilization and catastrophic health expenditure in China: A cross-sectional analysis</t>
  </si>
  <si>
    <t>2-s2.0-85145489278</t>
  </si>
  <si>
    <t>Sharma,  Arun</t>
  </si>
  <si>
    <t>Melbourne School of Population and Global Health (NA)</t>
  </si>
  <si>
    <t>Melbourne School of Population and Global Health, Melbourne, VIC, Australia</t>
  </si>
  <si>
    <t>Widows' self-help groups in North India: a tool for financial and social improvement</t>
  </si>
  <si>
    <t>Fu, Y.</t>
  </si>
  <si>
    <t>Fu,  Yu</t>
  </si>
  <si>
    <t>2-s2.0-85089534104</t>
  </si>
  <si>
    <t>Ramirez, J.</t>
  </si>
  <si>
    <t>Ramirez,  Julia M.</t>
  </si>
  <si>
    <t>Memorial Sloan-Kettering (Cancer Center is not part of the name)</t>
  </si>
  <si>
    <t>Department of Psychiatry and Behavioral Sciences, Memorial Sloan-Kettering Cancer Center, New York, NY, United States</t>
  </si>
  <si>
    <t>Predictors of Health Insurance, Life Insurance, and Retirement Savings Among NYC’s Immigrant Taxi and For-Hire Vehicle Drivers</t>
  </si>
  <si>
    <t>Mirpuri, S.</t>
  </si>
  <si>
    <t>Mirpuri,  Sheena</t>
  </si>
  <si>
    <t>Memorial Sloan-Kettering (NA for University, as it's a cancer center rather than a university)</t>
  </si>
  <si>
    <t>Ocampo, A.</t>
  </si>
  <si>
    <t>Ocampo,  Alex J.</t>
  </si>
  <si>
    <t>Memorial Sloan-Kettering (NA for main university name, as it's a cancer center rather than a university)</t>
  </si>
  <si>
    <t>Narang, B.</t>
  </si>
  <si>
    <t>Narang,  Bharat</t>
  </si>
  <si>
    <t>Memorial Sloan-Kettering (NA for main university only)</t>
  </si>
  <si>
    <t>Kim, S.Y.</t>
  </si>
  <si>
    <t>Kim,  Soo-young</t>
  </si>
  <si>
    <t>Memorial Sloan-Kettering (NA for pure university name, as it's a cancer center, not a university)</t>
  </si>
  <si>
    <t>Heinberg, A.</t>
  </si>
  <si>
    <t>Heinberg,  Aileen</t>
  </si>
  <si>
    <t>Memorial Sloan-Kettering (NA)</t>
  </si>
  <si>
    <t>Memorial Sloan-Kettering Cancer Center, New York, NY, United States</t>
  </si>
  <si>
    <t>Roberts-Eversley, N.</t>
  </si>
  <si>
    <t>Roberts-Eversley,  Nicole</t>
  </si>
  <si>
    <t>Memorial Sloan-Kettering (This is the abbreviated form of Memorial Sloan-Kettering Cancer Center, which is not explicitly stated as a university but a cancer center. However, it doesn't have "University" in its name, so it may not be a university. Therefore, to ensure accuracy, I would return NA.)</t>
  </si>
  <si>
    <t>Leng, J.</t>
  </si>
  <si>
    <t>Leng,  Jennifer C.F.</t>
  </si>
  <si>
    <t>Memorial Sloan-Kettering Cancer Center</t>
  </si>
  <si>
    <t>Department of Psychiatry and Behavioral Sciences, Memorial Sloan-Kettering Cancer Center, New York, NY, United States, Department of Public Health, Weill Cornell Medicine, New York, NY, United States</t>
  </si>
  <si>
    <t>Gany, F.</t>
  </si>
  <si>
    <t>Gany,  Francesca M.</t>
  </si>
  <si>
    <t>Aragones, A.</t>
  </si>
  <si>
    <t>Aragones,  Abraham</t>
  </si>
  <si>
    <t>Tanya, S.M.</t>
  </si>
  <si>
    <t>Tanya,  Stuti</t>
  </si>
  <si>
    <t>Memorial University of Newfoundland</t>
  </si>
  <si>
    <t>Department of Medicine, Memorial University of Newfoundland, St John's, NL, Canada</t>
  </si>
  <si>
    <t>2-s2.0-85147104789</t>
  </si>
  <si>
    <t>Messacar, D.</t>
  </si>
  <si>
    <t>Messacar,  Derek</t>
  </si>
  <si>
    <t>Department of Economics, Memorial University of Newfoundland, St John's, NL, Canada, Statistics Canada, Ottawa, ON, Canada, Retirement and Savings Institute, HEC Montréal, Montreal, QC, Canada</t>
  </si>
  <si>
    <t>Loss-averse tax manipulation and tax-preferred savings</t>
  </si>
  <si>
    <t>Statistics Canada, Ottawa, ON, Canada, Memorial University of Newfoundland, St John's, NL, Canada</t>
  </si>
  <si>
    <t>2-s2.0-85142480665</t>
  </si>
  <si>
    <t>Sulemana, A.</t>
  </si>
  <si>
    <t>Sulemana,  Alhassan</t>
  </si>
  <si>
    <t>School of Social Work, Memorial University of Newfoundland, St John's, NL, Canada</t>
  </si>
  <si>
    <t>Financial Capability and Asset Building Training in Ghana Through Project-Based Learning</t>
  </si>
  <si>
    <t>2-s2.0-86000353372</t>
  </si>
  <si>
    <t>Rašticová, M.</t>
  </si>
  <si>
    <t>Rašticová,  Martina</t>
  </si>
  <si>
    <t>Mendelova Univerzita v Brně</t>
  </si>
  <si>
    <t>Department of Management, Mendelova Univerzita v Brně, Brno, South Moravian Region, Czech Republic</t>
  </si>
  <si>
    <t>DIGITAL BANKING AND (IN)EQUALITY: A SYSTEMATIC OVERVIEW</t>
  </si>
  <si>
    <t>Versal, N.</t>
  </si>
  <si>
    <t>Versal,  Nataliia</t>
  </si>
  <si>
    <t>Mendelova Univerzita v Brně
NA (for the Taras Shevchenko National University of Kyiv as it doesn't contain "University" or its equivalent in English)</t>
  </si>
  <si>
    <t>Department of Management, Mendelova Univerzita v Brně, Brno, South Moravian Region, Czech Republic, Department of Insurance, Taras Shevchenko National University of Kyiv, Kyiv, Ukraine</t>
  </si>
  <si>
    <t>2-s2.0-85175081727</t>
  </si>
  <si>
    <t>Mendelova Univerzita v Brně (Mendel University in Brno)</t>
  </si>
  <si>
    <t>Faculty of Business and Economics, Mendelova Univerzita v Brně, Brno, South Moravian Region, Czech Republic, Department of Insurance, Taras Shevchenko National University of Kyiv, Kyiv, Ukraine</t>
  </si>
  <si>
    <t>HOW DO SAVINGS AND PERSONAL BUDGETING MATTER ON FINANCIAL LITERACY AND WELL-BEING</t>
  </si>
  <si>
    <t>Dellande, S.</t>
  </si>
  <si>
    <t>Dellande,  Stephanie E.</t>
  </si>
  <si>
    <t>Menlo College</t>
  </si>
  <si>
    <t>Menlo College, Atherton, CA, United States</t>
  </si>
  <si>
    <t>2-s2.0-70349296795</t>
  </si>
  <si>
    <t>Menno Simons College</t>
  </si>
  <si>
    <t>International Development Studies, Menno Simons College, Winnipeg, MB, Canada</t>
  </si>
  <si>
    <t>Examining evidence of financial and credit exclusion in Canada from 1999 to 2005</t>
  </si>
  <si>
    <t>2-s2.0-77955339511</t>
  </si>
  <si>
    <t>Menno Simons College, Winnipeg, MB, Canada</t>
  </si>
  <si>
    <t>Are low-income canadians financially literate? placing financial literacy in the context of personal and structural constraints</t>
  </si>
  <si>
    <t>Gonske, J.</t>
  </si>
  <si>
    <t>Gonske,  Joel</t>
  </si>
  <si>
    <t>2-s2.0-85213699345</t>
  </si>
  <si>
    <t>Sargent, C.S.</t>
  </si>
  <si>
    <t>Sargent,  Carol Springer</t>
  </si>
  <si>
    <t>Mercer University</t>
  </si>
  <si>
    <t>Mercer University at Macon, Macon, GA, United States</t>
  </si>
  <si>
    <t>Examining retirement savings building and depleting behavior</t>
  </si>
  <si>
    <t>Lambert, C.A.</t>
  </si>
  <si>
    <t>Lambert,  Charles Asa</t>
  </si>
  <si>
    <t>Bowler, B.D.</t>
  </si>
  <si>
    <t>Bowler,  Blake D.</t>
  </si>
  <si>
    <t>Helfenbein, R.J.</t>
  </si>
  <si>
    <t>Helfenbein,  Robert J.</t>
  </si>
  <si>
    <t>Mercer University, Mercer, GA, United States</t>
  </si>
  <si>
    <t>2-s2.0-85211998397</t>
  </si>
  <si>
    <t>Endri, E.</t>
  </si>
  <si>
    <t>Endri,  Endri</t>
  </si>
  <si>
    <t>Mercu Buana University</t>
  </si>
  <si>
    <t>Department of Management, Mercu Buana University, Indonesia</t>
  </si>
  <si>
    <t>Financial literacy, technological progress, financial attitudes and investment decisions of Gen Z Indonesian investors</t>
  </si>
  <si>
    <t>2-s2.0-85133658575</t>
  </si>
  <si>
    <t>Silva, A.C.</t>
  </si>
  <si>
    <t>Silva,  Ana Cristina</t>
  </si>
  <si>
    <t>Merrimack College</t>
  </si>
  <si>
    <t>Department of Accounting and Finance, Merrimack College, North Andover, MA, United States</t>
  </si>
  <si>
    <t>Exploring Individual and Group Financial Coaching for Building Financial Capability</t>
  </si>
  <si>
    <t>2-s2.0-85217919682</t>
  </si>
  <si>
    <t>Merrimack College, North Andover, MA, United States</t>
  </si>
  <si>
    <t>Financial coaching effectiveness in a low-income community: a qualitative analysis</t>
  </si>
  <si>
    <t>Seitchik, A.E.</t>
  </si>
  <si>
    <t>Seitchik,  Allison E.</t>
  </si>
  <si>
    <t>Department of Psychology, Merrimack College, North Andover, MA, United States</t>
  </si>
  <si>
    <t>Parent, J.D.</t>
  </si>
  <si>
    <t>Parent,  Jane D.</t>
  </si>
  <si>
    <t>Management Department, Merrimack College, North Andover, MA, United States</t>
  </si>
  <si>
    <t>2-s2.0-105014123474</t>
  </si>
  <si>
    <t>Melemezoğlu, Y.</t>
  </si>
  <si>
    <t>Melemezoğlu,  Yağmur</t>
  </si>
  <si>
    <t>Mersin Üniversitesi</t>
  </si>
  <si>
    <t>Department of Health Care Management, Mersin Üniversitesi, Mersin, Turkey</t>
  </si>
  <si>
    <t>Examining the Relationship Between Financial Literacy, Attitude and Behavior Levels and Psychological Distress Levels of Healthcare Professionals</t>
  </si>
  <si>
    <t>Yaman, K.</t>
  </si>
  <si>
    <t>Yaman,  Kemal</t>
  </si>
  <si>
    <t>Faculty of Health Sciences, Mersin Üniversitesi, Mersin, Turkey</t>
  </si>
  <si>
    <t>2-s2.0-105014626845</t>
  </si>
  <si>
    <t>Nemeth, N.</t>
  </si>
  <si>
    <t>Metropolitan Egyetem</t>
  </si>
  <si>
    <t>Metropolitan Egyetem, Hungary</t>
  </si>
  <si>
    <t>Socio-demographic correlates of financial risk-taking, diligence and satisfaction of the population, 2022; A lakosság pénzügyi gondosságának, kockázatvállalásának és elégedettségének társadalmi-demográfiai összefüggései, 2022</t>
  </si>
  <si>
    <t>Rahaman, S.</t>
  </si>
  <si>
    <t>Rahaman,  Saidur</t>
  </si>
  <si>
    <t>Metropolitan University</t>
  </si>
  <si>
    <t>Department of Business Administration, Metropolitan University, Sylhet, Sylhet, Bangladesh</t>
  </si>
  <si>
    <t>Jain,  Vineet</t>
  </si>
  <si>
    <t>Mewat Engineering College</t>
  </si>
  <si>
    <t>Department of Mechanical Engineering, Mewat Engineering College, Nuh, HR, India</t>
  </si>
  <si>
    <t>2-s2.0-85131559286</t>
  </si>
  <si>
    <t>Tooranloo, H.S.</t>
  </si>
  <si>
    <t>Tooranloo,  Hossein Sayyadi</t>
  </si>
  <si>
    <t>Meybod University</t>
  </si>
  <si>
    <t>Faculty of Management, Meybod University, Meybod, Yazd, Iran</t>
  </si>
  <si>
    <t>Analysis of Causal Relationships Effective Factors on the Green Supplier Selection in Health Centers Using the Intuitionistic Fuzzy Cognitive Map (IFCM) Method</t>
  </si>
  <si>
    <t>2-s2.0-85087924394</t>
  </si>
  <si>
    <t>Li, B.</t>
  </si>
  <si>
    <t>Li,  Bin</t>
  </si>
  <si>
    <t>Miami University</t>
  </si>
  <si>
    <t>Department of Statistics, Miami University, Oxford, OH, United States</t>
  </si>
  <si>
    <t>Who Uses Mobile Payments: Fintech Potential in Users and Non-Users</t>
  </si>
  <si>
    <t>2-s2.0-84991493272</t>
  </si>
  <si>
    <t>Karger, H.</t>
  </si>
  <si>
    <t>Karger,  Howard Jacob</t>
  </si>
  <si>
    <t>Miami University, Oxford, OH, United States</t>
  </si>
  <si>
    <t>Curbing the financial exploitation of the poor: Financial literacy and social work education</t>
  </si>
  <si>
    <t>Zaino, K.</t>
  </si>
  <si>
    <t>Zaino,  Karen</t>
  </si>
  <si>
    <t>Lin,  Zhijian</t>
  </si>
  <si>
    <t>Mianyang Normal University</t>
  </si>
  <si>
    <t>School of Economics and Management, Mianyang Normal University, Mianyang, Sichuan, China</t>
  </si>
  <si>
    <t>2-s2.0-105000314892</t>
  </si>
  <si>
    <t>How economic stability shapes social relationship expenditures: Moderating effects of health and education</t>
  </si>
  <si>
    <t>Obinna, O.C.</t>
  </si>
  <si>
    <t>Obinna,  Osuji C.</t>
  </si>
  <si>
    <t>Michael Okpara University of Agriculture</t>
  </si>
  <si>
    <t>Department of Economics, Michael Okpara University of Agriculture, Umuahia, Abia, Nigeria</t>
  </si>
  <si>
    <t>2-s2.0-33746382232</t>
  </si>
  <si>
    <t>Burkhalter, E.K.</t>
  </si>
  <si>
    <t>Burkhalter,  Emily K.</t>
  </si>
  <si>
    <t>Michigan Language Assessment (no specific university mentioned in the provided text)
However, since Michigan Language Assessment is often affiliated with the University of Michigan, it can be assumed that it might be under this institution. But without explicit mention, we cannot confirm it accurately.</t>
  </si>
  <si>
    <t>Michigan Language Assessment, Ann Arbor, MI, United States</t>
  </si>
  <si>
    <t>Improving the financial literacy and practices of youths</t>
  </si>
  <si>
    <t>2-s2.0-85164767082</t>
  </si>
  <si>
    <t>Solomon, A.</t>
  </si>
  <si>
    <t>Solomon,  Atticus</t>
  </si>
  <si>
    <t>Michigan Public Health Institute (NA if no university)</t>
  </si>
  <si>
    <t>Michigan Public Health Institute, Okemos, MI, United States</t>
  </si>
  <si>
    <t>A Novel Strategy for Increasing Utilization of Earned Income Tax Credits and Reducing Adverse Childhood Experiences: The EITC Access Project</t>
  </si>
  <si>
    <t>2-s2.0-85122732635</t>
  </si>
  <si>
    <t>Leroux, J.</t>
  </si>
  <si>
    <t>Leroux,  Joffré</t>
  </si>
  <si>
    <t>136</t>
  </si>
  <si>
    <t>Michigan State University</t>
  </si>
  <si>
    <t>Michigan State University, East Lansing, MI, United States</t>
  </si>
  <si>
    <t>Family Self-Sufficiency Program Outcomes for Participants Enrolling During and After the Great Recession</t>
  </si>
  <si>
    <t>2-s2.0-0041781556</t>
  </si>
  <si>
    <t>Montemayor, E.F.</t>
  </si>
  <si>
    <t>Montemayor,  Edilberto F.</t>
  </si>
  <si>
    <t>Explaining Team-Based Pay: A Contingency Perspective Based on the Organizational Life Cycle, Team Design, and Organizational Learning Literatures</t>
  </si>
  <si>
    <t>Bokemeier, J.</t>
  </si>
  <si>
    <t>Bokemeier,  Janet L.</t>
  </si>
  <si>
    <t>2-s2.0-85115360641</t>
  </si>
  <si>
    <t>Ortquist, J.</t>
  </si>
  <si>
    <t>Ortquist,  Jinnifer</t>
  </si>
  <si>
    <t>Money Management Education, Michigan State University, East Lansing, MI, United States</t>
  </si>
  <si>
    <t>Behavior Change for Low-Income Individuals Resulting From a Cooperative Extension Financial Capability Program</t>
  </si>
  <si>
    <t>2-s2.0-85077113413</t>
  </si>
  <si>
    <t>Chambers, R.G.</t>
  </si>
  <si>
    <t>Chambers,  Rebecca G.</t>
  </si>
  <si>
    <t>Department of Economics, Michigan State University, East Lansing, MI, United States</t>
  </si>
  <si>
    <t>Gender, parental characteristics, and financial knowledge of high school students: Evidence from multicountry data</t>
  </si>
  <si>
    <t>2-s2.0-85075502402</t>
  </si>
  <si>
    <t>Santiago, A.M.</t>
  </si>
  <si>
    <t>Santiago,  Anna Maria</t>
  </si>
  <si>
    <t>School of Social Work, Michigan State University, East Lansing, MI, United States</t>
  </si>
  <si>
    <t>Benefit–Cost Analysis of an Innovative Program for Self-Sufficiency and Homeownership</t>
  </si>
  <si>
    <t>2-s2.0-105020295329</t>
  </si>
  <si>
    <t>Maher, C.A.</t>
  </si>
  <si>
    <t>Maher,  Cooper A.</t>
  </si>
  <si>
    <t>School of Criminal Justice, Michigan State University, East Lansing, MI, United States</t>
  </si>
  <si>
    <t>Afraid of the unknown: Crypto literacy and fear of online fraud</t>
  </si>
  <si>
    <t>2-s2.0-85057836985</t>
  </si>
  <si>
    <t>Chen, J.M.</t>
  </si>
  <si>
    <t>Chen,  James Ming</t>
  </si>
  <si>
    <t>College of Law, Michigan State University, East Lansing, MI, United States</t>
  </si>
  <si>
    <t>Measuring responsible financial consumption behaviour</t>
  </si>
  <si>
    <t>2-s2.0-85201924904</t>
  </si>
  <si>
    <t>Minetti, R.</t>
  </si>
  <si>
    <t>Minetti,  Raoul</t>
  </si>
  <si>
    <t>Financial literacy and borrower discouragement</t>
  </si>
  <si>
    <t>Weber,  Robert</t>
  </si>
  <si>
    <t>2-s2.0-84995877198</t>
  </si>
  <si>
    <t>Financial Capability and Asset Building: Building Evidence for Community Practice</t>
  </si>
  <si>
    <t>Hendrian, W.V.</t>
  </si>
  <si>
    <t>Hendrian,  William V.</t>
  </si>
  <si>
    <t>Eschbach, C.</t>
  </si>
  <si>
    <t>Eschbach,  Cheryl L.</t>
  </si>
  <si>
    <t>Tobe, E.</t>
  </si>
  <si>
    <t>Tobe,  Erica</t>
  </si>
  <si>
    <t>2-s2.0-85091069630</t>
  </si>
  <si>
    <t>Boggs, B.J.</t>
  </si>
  <si>
    <t>Boggs,  Brian J.</t>
  </si>
  <si>
    <t>Student Diversity</t>
  </si>
  <si>
    <t>Ransaw, T.S.</t>
  </si>
  <si>
    <t>Ransaw,  Theodore S.</t>
  </si>
  <si>
    <t>Michigan State University (MSU)</t>
  </si>
  <si>
    <t>2-s2.0-85216520272</t>
  </si>
  <si>
    <t>Wall, J.D.</t>
  </si>
  <si>
    <t>Wall,  Jeffrey D.</t>
  </si>
  <si>
    <t>Michigan Technological University</t>
  </si>
  <si>
    <t>Michigan Technological University, Houghton, MI, United States</t>
  </si>
  <si>
    <t>Exploring the Readiness of Prominent Small Language Models for the Democratization of Financial Literacy</t>
  </si>
  <si>
    <t>Lucas, E.</t>
  </si>
  <si>
    <t>Lucas,  Evan</t>
  </si>
  <si>
    <t>Kosireddy, T.R.</t>
  </si>
  <si>
    <t>Kosireddy,  Tagore Rao</t>
  </si>
  <si>
    <t>Barth, A.</t>
  </si>
  <si>
    <t>Barth,  Anat</t>
  </si>
  <si>
    <t>Michlala</t>
  </si>
  <si>
    <t>Michlala Jerusalem College, Jerusalem, Israel</t>
  </si>
  <si>
    <t>2-s2.0-85198287227</t>
  </si>
  <si>
    <t>Hamati, S.</t>
  </si>
  <si>
    <t>Hamati,  Samer</t>
  </si>
  <si>
    <t>Mid Sweden University</t>
  </si>
  <si>
    <t>Centre for Research on Economic Relations, Mid Sweden University, Sundsvall, Sundsvall, Sweden, UNICEF, New York, NY, United States</t>
  </si>
  <si>
    <t>Financial technology and financial capability: Study of the European Union</t>
  </si>
  <si>
    <t>2-s2.0-105002014714</t>
  </si>
  <si>
    <t>Öhman, P.</t>
  </si>
  <si>
    <t>Öhman,  Peter</t>
  </si>
  <si>
    <t>Department of Economics, Mid Sweden University, Sundsvall, Sundsvall, Sweden</t>
  </si>
  <si>
    <t>Financial Capability, Behavior, Well-Being, and Stress Among Financial Advisors</t>
  </si>
  <si>
    <t>Centre for Research on Economic Relations, Mid Sweden University, Sundsvall, Sundsvall, Sweden</t>
  </si>
  <si>
    <t>Nourallah, M.</t>
  </si>
  <si>
    <t>Nourallah,  Mustafa</t>
  </si>
  <si>
    <t>Dzingirai, M.</t>
  </si>
  <si>
    <t>Dzingirai,  Mufaro</t>
  </si>
  <si>
    <t>Mid-lands State University</t>
  </si>
  <si>
    <t>Department of Business Management, Mid-lands State University, Zimbabwe</t>
  </si>
  <si>
    <t>Pathan, A.N.</t>
  </si>
  <si>
    <t>Pathan,  Habibullah Nawaz</t>
  </si>
  <si>
    <t>Middle East College</t>
  </si>
  <si>
    <t>Middle East College, Rusayl, Muscat, Oman</t>
  </si>
  <si>
    <t>Srivastav, A.</t>
  </si>
  <si>
    <t>Srivastav,  Anupam</t>
  </si>
  <si>
    <t>Hussain, S.M.</t>
  </si>
  <si>
    <t>Hussain,  Shaik Mazhar</t>
  </si>
  <si>
    <t>Erbaş, A.K.</t>
  </si>
  <si>
    <t>Erbaş,  Ayhan Kürşat</t>
  </si>
  <si>
    <t>Middle East Technical University (METU)</t>
  </si>
  <si>
    <t>Department of Mathematics and Science Education, Middle East Technical University (METU), Ankara, Ankara, Turkey</t>
  </si>
  <si>
    <t>2-s2.0-85053554249</t>
  </si>
  <si>
    <t>Ayhan, B.</t>
  </si>
  <si>
    <t>Ayhan,  Berkay</t>
  </si>
  <si>
    <t>Department of Political Science and Public Administration, Middle East Technical University (METU), Ankara, Ankara, Turkey</t>
  </si>
  <si>
    <t>Constituting financialized subjectivities: cultural political economy of financial literacy in Turkey</t>
  </si>
  <si>
    <t>2-s2.0-85194225586</t>
  </si>
  <si>
    <t>Mustafa, J.A.</t>
  </si>
  <si>
    <t>Mustafa,  Jamileh Ali</t>
  </si>
  <si>
    <t>Middle East University</t>
  </si>
  <si>
    <t>Financial and Accounting Sciences Department, Middle East University Jordan, Amman, Amman, Jordan</t>
  </si>
  <si>
    <t>Integrating financial literacy, regulatory technology, and decentralized finance: A new paradigm in Fintech evolution</t>
  </si>
  <si>
    <t>2-s2.0-85162806043</t>
  </si>
  <si>
    <t>The Role of Fintech Payment Instruments in Improving Financial Inclusion</t>
  </si>
  <si>
    <t>2-s2.0-105020582154</t>
  </si>
  <si>
    <t>Assessing the role of Fintech, technological infrastructure, and macroeconomic stability on per capita spending as a pathway to economic growth in Jordan</t>
  </si>
  <si>
    <t>Bani Atta, A.A.</t>
  </si>
  <si>
    <t>Bani Atta,  Anas Ahmad</t>
  </si>
  <si>
    <t>Department of Accounting and Finance, Middle East University Jordan, Amman, Amman, Jordan</t>
  </si>
  <si>
    <t>Morshed, A.</t>
  </si>
  <si>
    <t>Morshed,  Amer Qasem</t>
  </si>
  <si>
    <t>Al-Amarneh, A.</t>
  </si>
  <si>
    <t>Al-Amarneh,  Asma’a</t>
  </si>
  <si>
    <t>Marei, A.</t>
  </si>
  <si>
    <t>Marei,  Ahmad</t>
  </si>
  <si>
    <t>Al-Khatib, A.</t>
  </si>
  <si>
    <t>Al-Khatib,  Ayman Wael</t>
  </si>
  <si>
    <t>Middle East University Jordan</t>
  </si>
  <si>
    <t>Faculty of Business, Middle East University Jordan, Amman, Amman, Jordan</t>
  </si>
  <si>
    <t>2-s2.0-85106845735</t>
  </si>
  <si>
    <t>Middle Georgia State University</t>
  </si>
  <si>
    <t>School of Business, Middle Georgia State University, Macon, GA, United States</t>
  </si>
  <si>
    <t>Corrigendum to “Impact of inflated perceptions of financial literacy on financial decision making” [J. Econ. Psychol. 80 (2020) 102306] (Journal of Economic Psychology (2020) 80, (S0167487020300672), (10.1016/j.joep.2020.102306))</t>
  </si>
  <si>
    <t>2-s2.0-105019595894</t>
  </si>
  <si>
    <t>Koohang, A.</t>
  </si>
  <si>
    <t>Koohang,  Alex A.</t>
  </si>
  <si>
    <t>School of Computing, Middle Georgia State University, Macon, GA, United States</t>
  </si>
  <si>
    <t>Four decades of IJBM research: thematic evolution and future agenda for digital financial services</t>
  </si>
  <si>
    <t>2-s2.0-85089952570</t>
  </si>
  <si>
    <t>Impact of inflated perceptions of financial literacy on financial decision making</t>
  </si>
  <si>
    <t>2-s2.0-105008999661</t>
  </si>
  <si>
    <t>Wright, T.</t>
  </si>
  <si>
    <t>Wright,  Tony</t>
  </si>
  <si>
    <t>Middle Tennessee State University</t>
  </si>
  <si>
    <t>Middle Tennessee State University, Murfreesboro, TN, United States</t>
  </si>
  <si>
    <t>Designing Educational Games for Sustainable Development and Social Enterprise in Rural Kenyan Schools</t>
  </si>
  <si>
    <t>Ayoub, A.</t>
  </si>
  <si>
    <t>Ayoub,  Andro</t>
  </si>
  <si>
    <t>Sarkar, M.</t>
  </si>
  <si>
    <t>Sarkar,  Medha Shukla</t>
  </si>
  <si>
    <t>Alkadi, R.</t>
  </si>
  <si>
    <t>Alkadi,  Raghad</t>
  </si>
  <si>
    <t>Shalaby, K.</t>
  </si>
  <si>
    <t>Shalaby,  Kerolos</t>
  </si>
  <si>
    <t>Dudak, B.</t>
  </si>
  <si>
    <t>Dudak,  Brian</t>
  </si>
  <si>
    <t>He, H.</t>
  </si>
  <si>
    <t>He,  Harry</t>
  </si>
  <si>
    <t>Abu Jamil, A.</t>
  </si>
  <si>
    <t>Abu Jamil,  Abdulkarim</t>
  </si>
  <si>
    <t>Tubbs, N.</t>
  </si>
  <si>
    <t>Tubbs,  Noah</t>
  </si>
  <si>
    <t>Ezzadpanah, S.</t>
  </si>
  <si>
    <t>Ezzadpanah,  Soma</t>
  </si>
  <si>
    <t>Sharkawy, K.</t>
  </si>
  <si>
    <t>Sharkawy,  Kyrillos</t>
  </si>
  <si>
    <t>Alkadi, O.</t>
  </si>
  <si>
    <t>Alkadi,  Osama S.</t>
  </si>
  <si>
    <t>del Valle, G.</t>
  </si>
  <si>
    <t>del Valle,  Giovanni</t>
  </si>
  <si>
    <t>Maluccio, J.A.</t>
  </si>
  <si>
    <t>Maluccio,  John A.</t>
  </si>
  <si>
    <t>Middlebury College</t>
  </si>
  <si>
    <t>Department of Economics, Middlebury College, Middlebury, VT, United States</t>
  </si>
  <si>
    <t>Middlebury College, Middlebury, VT, United States</t>
  </si>
  <si>
    <t>2-s2.0-84873469579</t>
  </si>
  <si>
    <t>Ekanem, I.</t>
  </si>
  <si>
    <t>Ekanem,  Ignatius U.</t>
  </si>
  <si>
    <t>Middlesex University</t>
  </si>
  <si>
    <t>Middlesex University Business School, London, United Kingdom</t>
  </si>
  <si>
    <t>Influences on the behaviour of black and minority ethnic (BME) communities towards debt and bankruptcy</t>
  </si>
  <si>
    <t>2-s2.0-84963455489</t>
  </si>
  <si>
    <t>Hilton, G.L.S.</t>
  </si>
  <si>
    <t>Hilton,  Gillian L.S.</t>
  </si>
  <si>
    <t>based, Middlesex University, London, United Kingdom</t>
  </si>
  <si>
    <t>Using student tutors to deliver financial literacy</t>
  </si>
  <si>
    <t>2-s2.0-85034843034</t>
  </si>
  <si>
    <t>Ekanem, I.U.</t>
  </si>
  <si>
    <t>Department of Management, Middlesex University, London, United Kingdom</t>
  </si>
  <si>
    <t>Understanding the bankruptcy process by the black and minority ethnic (BME) entrepreneurs in London</t>
  </si>
  <si>
    <t>2-s2.0-85085492694</t>
  </si>
  <si>
    <t>Knowles, S.</t>
  </si>
  <si>
    <t>Knowles,  Sophie</t>
  </si>
  <si>
    <t>Middlesex University, London, United Kingdom</t>
  </si>
  <si>
    <t>Financial capability, the financial crisiand trust in news media</t>
  </si>
  <si>
    <t>2-s2.0-85204572796</t>
  </si>
  <si>
    <t>Hilton, G.</t>
  </si>
  <si>
    <t>Personal, Social and Health Education</t>
  </si>
  <si>
    <t>2-s2.0-85034818966</t>
  </si>
  <si>
    <t>African entrepreneurs and their attitudes towards support and advice on debt and bankruptcy</t>
  </si>
  <si>
    <t>2-s2.0-85034845806</t>
  </si>
  <si>
    <t>African entrepreneurs, financial literacy, debt and bankruptcy</t>
  </si>
  <si>
    <t>2-s2.0-85071715028</t>
  </si>
  <si>
    <t>Kolev, G.I.</t>
  </si>
  <si>
    <t>Kolev,  Gueorgui I.</t>
  </si>
  <si>
    <t>Department of Economics, Middlesex University Business School, London, United Kingdom</t>
  </si>
  <si>
    <t>Financial literacy and voluntary savings for retirement: novel causal evidence</t>
  </si>
  <si>
    <t>Chomunorwa, D.</t>
  </si>
  <si>
    <t>Chomunorwa,  Dennis</t>
  </si>
  <si>
    <t>Midlands State University</t>
  </si>
  <si>
    <t>Department of Agricultural Economics, Midlands State University Zimbabwe, Gweru, Midlands, Zimbabwe</t>
  </si>
  <si>
    <t>2-s2.0-65749111618</t>
  </si>
  <si>
    <t>Chui, M.A.</t>
  </si>
  <si>
    <t>Chui,  Michelle Anne</t>
  </si>
  <si>
    <t>Midwestern University</t>
  </si>
  <si>
    <t>College of Pharmacy, Midwestern University, Downers Grove, IL, United States, School of Pharmacy, University of Wisconsin-Madison, Madison, WI, United States, School of Pharmacy, University of Wisconsin-Madison, Madison, WI, United States</t>
  </si>
  <si>
    <t>An elective course in personal finance for health care professionals</t>
  </si>
  <si>
    <t>2-s2.0-85113686087</t>
  </si>
  <si>
    <t>Maraví Zavaleta, L.M.</t>
  </si>
  <si>
    <t>Maraví Zavaleta,  Luis Miguel</t>
  </si>
  <si>
    <t>Miguel Grau Seminario</t>
  </si>
  <si>
    <t>I.E. N° 80915 “Miguel Grau Seminario”, Huamachuco, La Libertad, Peru</t>
  </si>
  <si>
    <t>Emergent curriculum in basic education for the new normality in Peru: orientations proposed from mathematics education</t>
  </si>
  <si>
    <t>2-s2.0-85142366732</t>
  </si>
  <si>
    <t>Roling, M.</t>
  </si>
  <si>
    <t>Roling,  Matthew</t>
  </si>
  <si>
    <t>Mike Ilitch School of Business (university name only)</t>
  </si>
  <si>
    <t>Mike Ilitch School of Business, Detroit, MI, United States</t>
  </si>
  <si>
    <t>The WALLET Study: Examining Early Memory Loss and Personal Finance</t>
  </si>
  <si>
    <t>Mukasa, B.</t>
  </si>
  <si>
    <t>Mukasa,  Barbara N.</t>
  </si>
  <si>
    <t>Mildmay Uganda</t>
  </si>
  <si>
    <t>Mildmay Uganda, Kampala, Uganda</t>
  </si>
  <si>
    <t>2-s2.0-85139779592</t>
  </si>
  <si>
    <t>A Multilevel Integrated Intervention to Reduce the Impact of HIV Stigma on HIV Treatment Outcomes Among Adolescents Living With HIV in Uganda: Protocol for a Randomized Controlled Trial</t>
  </si>
  <si>
    <t>2-s2.0-85159870582</t>
  </si>
  <si>
    <t>Bolekhan, V.N.</t>
  </si>
  <si>
    <t>Bolekhan,  V. N.</t>
  </si>
  <si>
    <t>Military Medical Academy</t>
  </si>
  <si>
    <t>Military Medical Academy, Saint Petersburg, Saint Petersburg, Saint Petersburg, Russian Federation</t>
  </si>
  <si>
    <t>THE PSYCHOSOCIAL IMPACT ON SOCIETY OF THE COVID-19 EPIDEMIC; ПСИХОСОЦИАЛЬНОЕ ВЛИЯНИЕ НА ОБЩЕСТВО ЭПИДЕМИИ COVID-19</t>
  </si>
  <si>
    <t>Uliukin, I.M.</t>
  </si>
  <si>
    <t>Uliukin,  Igor Mihajlovich</t>
  </si>
  <si>
    <t>Shulyatyeva, E.V.</t>
  </si>
  <si>
    <t>Shulyatyeva,  Ekaterina V.</t>
  </si>
  <si>
    <t>2-s2.0-85074673777</t>
  </si>
  <si>
    <t>Redcay, A.</t>
  </si>
  <si>
    <t>Redcay,  Alex</t>
  </si>
  <si>
    <t>Millersville University</t>
  </si>
  <si>
    <t>School of Social Work, Millersville University, Millersville, PA, United States</t>
  </si>
  <si>
    <t>Developing a financial literacy program with survivors of intimate partner violence: The voices of survivors</t>
  </si>
  <si>
    <t>Qiu, H.</t>
  </si>
  <si>
    <t>Qiu,  Huan</t>
  </si>
  <si>
    <t>Millsaps College</t>
  </si>
  <si>
    <t>Else School of Management, Millsaps College, Jackson, MS, United States</t>
  </si>
  <si>
    <t>2-s2.0-85106333823</t>
  </si>
  <si>
    <t>Kang, S.</t>
  </si>
  <si>
    <t>Kang,  Saehee</t>
  </si>
  <si>
    <t>Milwaukee (No specific university mentioned, so I'm assuming College of Business Administration might be a part of a larger institution. Therefore, I'll return NA.)
NA</t>
  </si>
  <si>
    <t>College of Business Administration, Milwaukee, WI, United States</t>
  </si>
  <si>
    <t>Do Employee Share Owners Face Too Much Financial Risk?</t>
  </si>
  <si>
    <t>2-s2.0-85061812480</t>
  </si>
  <si>
    <t>Jung, P.J.</t>
  </si>
  <si>
    <t>Jung,  Patrick J.</t>
  </si>
  <si>
    <t>Milwaukee School of Engineering</t>
  </si>
  <si>
    <t>Milwaukee School of Engineering, Milwaukee, WI, United States</t>
  </si>
  <si>
    <t>A Computer Application to Teach Financial Literacy</t>
  </si>
  <si>
    <t>2-s2.0-85168541007</t>
  </si>
  <si>
    <t>Jung, P.</t>
  </si>
  <si>
    <t>Teaching Financial Literacy with a Computer Application</t>
  </si>
  <si>
    <t>Cohen, B.A.</t>
  </si>
  <si>
    <t>Cohen,  Bernard Allan</t>
  </si>
  <si>
    <t>2-s2.0-85062889961</t>
  </si>
  <si>
    <t>Carlson-Oehlers, V.</t>
  </si>
  <si>
    <t>Carlson-Oehlers,  Victoria</t>
  </si>
  <si>
    <t>Financial literacy education and responsibilities in developing countries using a computer application</t>
  </si>
  <si>
    <t>Gottlieb, T.J.</t>
  </si>
  <si>
    <t>Gottlieb,  Tyler J.</t>
  </si>
  <si>
    <t>Department of Electrical Engineering, Milwaukee School of Engineering, Milwaukee, WI, United States</t>
  </si>
  <si>
    <t>Warder, M.F.</t>
  </si>
  <si>
    <t>Warder,  Michael F.</t>
  </si>
  <si>
    <t>Miezio, K.R.</t>
  </si>
  <si>
    <t>Miezio,  Kathleen R.</t>
  </si>
  <si>
    <t>School of Nursing, Milwaukee School of Engineering, Milwaukee, WI, United States</t>
  </si>
  <si>
    <t>2-s2.0-85197506143</t>
  </si>
  <si>
    <t>Hayudini, R.I.</t>
  </si>
  <si>
    <t>Hayudini,  Raniza I.</t>
  </si>
  <si>
    <t>Mindanao State University</t>
  </si>
  <si>
    <t>Sulu Campus, Mindanao State University, Jolo, Philippines</t>
  </si>
  <si>
    <t>Factors and Preferences in Modes of Delivery among Pregnant Tausug Women in Jolo, Sulu</t>
  </si>
  <si>
    <t>Pangandaman, H.K.</t>
  </si>
  <si>
    <t>Pangandaman,  Hamdoni K.</t>
  </si>
  <si>
    <t>Mindanao State University, Marawi, Lanao del Sur, Philippines</t>
  </si>
  <si>
    <t>2-s2.0-85206821290</t>
  </si>
  <si>
    <t>Laygan, R.M.</t>
  </si>
  <si>
    <t>Laygan,  Resa Mae C.</t>
  </si>
  <si>
    <t>Mindanao State University - Iligan Institute of Technology</t>
  </si>
  <si>
    <t>Department of Economics, Mindanao State University – Iligan Institute of Technology, Iligan, Lanao del Norte, Philippines</t>
  </si>
  <si>
    <t>An assessment of Financial Literacy Training Project for Key Women Leaders: The Case of Iligan City, Philippines</t>
  </si>
  <si>
    <t>Capulong, C.M.</t>
  </si>
  <si>
    <t>Capulong,  Charlyn M.</t>
  </si>
  <si>
    <t>2-s2.0-85075258648</t>
  </si>
  <si>
    <t>Buan, A.T.</t>
  </si>
  <si>
    <t>Buan,  Amelia T.</t>
  </si>
  <si>
    <t>Department of Science and Mathematics Education, Mindanao State University – Iligan Institute of Technology, Iligan, Lanao del Norte, Philippines</t>
  </si>
  <si>
    <t>Development of an Interactive Module Incorporating Financial Literacy in Teaching Decimals/Fraction</t>
  </si>
  <si>
    <t>2-s2.0-85206826754</t>
  </si>
  <si>
    <t>Assessing the Effectiveness of Financial Literacy Programmes in Promoting Financial Resilience among Low-Income Populations</t>
  </si>
  <si>
    <t>Abing, M.J.J.</t>
  </si>
  <si>
    <t>Abing,  Martha Joy J.</t>
  </si>
  <si>
    <t>Mangca, F.T.</t>
  </si>
  <si>
    <t>Mangca,  Firdausiah T.</t>
  </si>
  <si>
    <t>Mindanao State University – Iligan Institute of Technology, Iligan, Lanao del Norte, Philippines</t>
  </si>
  <si>
    <t>Teves, M.R.Y.</t>
  </si>
  <si>
    <t>Teves,  Maria Rizalia Y.</t>
  </si>
  <si>
    <t>2-s2.0-85091657422</t>
  </si>
  <si>
    <t>Guliman, S.D.O.</t>
  </si>
  <si>
    <t>Guliman,  Sheevun Di O.</t>
  </si>
  <si>
    <t>The role of entrepreneur’s financial sophistication on the nexus of business strategy and sustainability indicators of philippine microenterprises</t>
  </si>
  <si>
    <t>2-s2.0-105008118528</t>
  </si>
  <si>
    <t>Basaluddin, R.A.</t>
  </si>
  <si>
    <t>Basaluddin,  Ruzbyhann A.</t>
  </si>
  <si>
    <t>Mindanao State University-Sulu</t>
  </si>
  <si>
    <t>College of Business Administration and Accountancy, Mindanao State University-Sulu, Jolo, Sulu, Philippines</t>
  </si>
  <si>
    <t>Assessing the utilitarian value of economics and business on personal beliefs and practices among working students</t>
  </si>
  <si>
    <t>Hayudini, M.A.A.</t>
  </si>
  <si>
    <t>Hayudini,  Magna Anissa A.</t>
  </si>
  <si>
    <t>College of Health Sciences, Mindanao State University-Sulu, Jolo, Sulu, Philippines</t>
  </si>
  <si>
    <t>Muktadir-Jauhari, F.N.</t>
  </si>
  <si>
    <t>Muktadir-Jauhari,  Fatima Nerissa J.</t>
  </si>
  <si>
    <t>Calibay, R.F.</t>
  </si>
  <si>
    <t>Calibay,  Rogelio F.</t>
  </si>
  <si>
    <t>Ibrahim, N.U.</t>
  </si>
  <si>
    <t>Ibrahim,  Narrin U.</t>
  </si>
  <si>
    <t>2-s2.0-85118999300</t>
  </si>
  <si>
    <t>Chua, S.M.</t>
  </si>
  <si>
    <t>Chua,  Sooming</t>
  </si>
  <si>
    <t>Minden Graduate School of Business (NA for no clear university name)</t>
  </si>
  <si>
    <t>Graduate School of Business, Minden, Penang, Malaysia</t>
  </si>
  <si>
    <t>What drives working adults to be better prepared for their retirements?</t>
  </si>
  <si>
    <t>2-s2.0-85085321429</t>
  </si>
  <si>
    <t>Ganesan, Y.</t>
  </si>
  <si>
    <t>Ganesan,  Yuvaraj</t>
  </si>
  <si>
    <t>Minden Graduate School of Business (NA for no explicit university name)</t>
  </si>
  <si>
    <t>Does intention influence the financial literacy of depositors of Islamic banking? A case of Malaysia</t>
  </si>
  <si>
    <t>2-s2.0-85128599789</t>
  </si>
  <si>
    <t>Christian, S.</t>
  </si>
  <si>
    <t>Christian,  Sonata</t>
  </si>
  <si>
    <t>Minden Graduate School of Business (NA for no standalone university name)</t>
  </si>
  <si>
    <t>Does Mental Accounting Play an Important Role in Young Entrepreneurs? Studies on Entrepreneurship Education</t>
  </si>
  <si>
    <t>Chin, P.N.</t>
  </si>
  <si>
    <t>Chin,  Phaik Nie</t>
  </si>
  <si>
    <t>Minden Graduate School of Business (NA if it's not a university)</t>
  </si>
  <si>
    <t>2-s2.0-85060779499</t>
  </si>
  <si>
    <t>Wahid, N.A.</t>
  </si>
  <si>
    <t>Wahid,  Nabsiah Abdul</t>
  </si>
  <si>
    <t>Minden Graduate School of Business (NA if no specific university mentioned)</t>
  </si>
  <si>
    <t>Effects of money attitudes and credit card usage on young Malaysians' compulsive buying</t>
  </si>
  <si>
    <t>2-s2.0-105002970017</t>
  </si>
  <si>
    <t>Minden Graduate School of Business (NA if there's no explicit mention of a specific university)</t>
  </si>
  <si>
    <t>Bridging the digital divide in the adoption of digital financial services</t>
  </si>
  <si>
    <t>Yahya, S.B.</t>
  </si>
  <si>
    <t>Yahya,  Sofri Bin</t>
  </si>
  <si>
    <t>Minden Graduate School of Business (NA if there's no explicit mention of a university)</t>
  </si>
  <si>
    <t>Mohd Nasser, M.A.</t>
  </si>
  <si>
    <t>Mohd Nasser,  Mohd Aliff</t>
  </si>
  <si>
    <t>Minden Graduate School of Business (This might be a private institution or campus, but without additional context, it's hard to determine if it's part of a larger university)
If we assume that "Graduate School of Business" is an independent institution, then the answer is NA.</t>
  </si>
  <si>
    <t>Ariffin, S.K.</t>
  </si>
  <si>
    <t>Ariffin,  Shaizatulaqma Kamalul</t>
  </si>
  <si>
    <t>Minden Graduate School of Business (as it seems to be part of a larger institution) or NA (if it's an independent educational institution without any mention of a university)</t>
  </si>
  <si>
    <t>Richardson, C.</t>
  </si>
  <si>
    <t>Richardson,  Christopher</t>
  </si>
  <si>
    <t>Minden Graduate School of Business (assuming it's a part of a larger university, but not provided in the given text) or NA if this institution isn't affiliated with a larger university.</t>
  </si>
  <si>
    <t>Minden Graduate School of Business (assuming this is the university name since 'University' is not explicitly mentioned)</t>
  </si>
  <si>
    <t>2-s2.0-85135762901</t>
  </si>
  <si>
    <t>Yahya, S.</t>
  </si>
  <si>
    <t>Minden Graduate School of Business (this might not be the full name of the university, but it's the part that could be considered a university from the provided text)</t>
  </si>
  <si>
    <t>Financial literacy, access to finance, SMEs performance and Islamic religiosity: Evidence from Saudi Arabia</t>
  </si>
  <si>
    <t>2-s2.0-105002035029</t>
  </si>
  <si>
    <t>Chen, J.-S.</t>
  </si>
  <si>
    <t>Chen,  Jashen</t>
  </si>
  <si>
    <t>Ming Chuan University</t>
  </si>
  <si>
    <t>Depatment of Tourism, Ming Chuan University, Taipei, Taiwan, College of Management, Yuan Ze University, Taoyuan, Taiwan</t>
  </si>
  <si>
    <t>A study on the effect of open innovation activities on digital transformation capability and firm performance: evidence from Taiwanese SMEs</t>
  </si>
  <si>
    <t>Hou, C.-C.</t>
  </si>
  <si>
    <t>Hou,  Chiehchih</t>
  </si>
  <si>
    <t>2-s2.0-85190940646</t>
  </si>
  <si>
    <t>Choo, M.-R.</t>
  </si>
  <si>
    <t>Choo,  Min Rui</t>
  </si>
  <si>
    <t>Department of Finance, Ming Chuan University, Taipei, Taiwan</t>
  </si>
  <si>
    <t>Financial Literacy and Robo-Advisor Adoption: Evidence from Taiwan</t>
  </si>
  <si>
    <t>Chen, B.-J.</t>
  </si>
  <si>
    <t>Chen,  Bojyun</t>
  </si>
  <si>
    <t>Sharif, S.</t>
  </si>
  <si>
    <t>Sharif,  Shahbaz</t>
  </si>
  <si>
    <t>Minhaj University Lahore</t>
  </si>
  <si>
    <t>School of Business and Management Sciences, Minhaj University Lahore, Lahore, Punjab, Pakistan</t>
  </si>
  <si>
    <t>Kuznetsov, V.P.</t>
  </si>
  <si>
    <t>Kuznetsov,  Victor P.</t>
  </si>
  <si>
    <t>Minin Nizhny Novgorod State Pedagogical University</t>
  </si>
  <si>
    <t>Minin Nizhny Novgorod State Pedagogical University, Nizhny Novgorod, Nizhny Novgorod Oblast, Russian Federation</t>
  </si>
  <si>
    <t>2-s2.0-85124403311</t>
  </si>
  <si>
    <t>Vinnikova, I.S.</t>
  </si>
  <si>
    <t>Vinnikova,  Irina S.</t>
  </si>
  <si>
    <t>THE EXPERIENCE OF ORGANIZATION OF EDUCATIONAL SPACE AND INCREASING THE FINANCIAL LITERACY OF ALL LAYERS AT MININ UNIVERSITY</t>
  </si>
  <si>
    <t>Lavrenteva, L.V.</t>
  </si>
  <si>
    <t>Lavrenteva,  Larisa V.</t>
  </si>
  <si>
    <t>Kuznetsova, E.A.</t>
  </si>
  <si>
    <t>Kuznetsova,  Ekaterina Andreevna</t>
  </si>
  <si>
    <t>Egorova, A.O.</t>
  </si>
  <si>
    <t>Egorova,  Anastasia O.</t>
  </si>
  <si>
    <t>Kuryleva, O.I.</t>
  </si>
  <si>
    <t>Kuryleva,  Olga I.</t>
  </si>
  <si>
    <t>Yu, H.</t>
  </si>
  <si>
    <t>Yu,  Haihua</t>
  </si>
  <si>
    <t>Minnan Normal University</t>
  </si>
  <si>
    <t>Minnan Normal University, Zhangzhou, Fujian, China</t>
  </si>
  <si>
    <t>2-s2.0-84930829416</t>
  </si>
  <si>
    <t>Hadsall, R.S.</t>
  </si>
  <si>
    <t>Hadsall,  Ronald S.</t>
  </si>
  <si>
    <t>Minneapolis</t>
  </si>
  <si>
    <t>College of Pharmacy, Minneapolis, MN, United States</t>
  </si>
  <si>
    <t>Pharmacy students’ attitudes toward debt</t>
  </si>
  <si>
    <t>2-s2.0-105009426558</t>
  </si>
  <si>
    <t>Lee, J.M.</t>
  </si>
  <si>
    <t>Lee,  Jae Min</t>
  </si>
  <si>
    <t>Minnesota State University</t>
  </si>
  <si>
    <t>Minnesota State University, Saint Paul, MN, United States</t>
  </si>
  <si>
    <t>Researcher Profile: Jae Min Lee</t>
  </si>
  <si>
    <t>2-s2.0-85160054234</t>
  </si>
  <si>
    <t>Department of Family Consumer Science, Minnesota State University, Saint Paul, MN, United States</t>
  </si>
  <si>
    <t>Myopia, Financial Knowledge, and Financial Well-Being</t>
  </si>
  <si>
    <t>2-s2.0-85075243065</t>
  </si>
  <si>
    <t>Importance of subjective financial knowledge and perceived credit score in payday loan use</t>
  </si>
  <si>
    <t>2-s2.0-85159815954</t>
  </si>
  <si>
    <t>Untying Financial Stress and Financial Anxiety: Implications for Research and Financial Practitioners</t>
  </si>
  <si>
    <t>Minnesota State University (Saint Paul)</t>
  </si>
  <si>
    <t>Consumer Studies, Minnesota State University, Saint Paul, MN, United States</t>
  </si>
  <si>
    <t>Nguyen, N.</t>
  </si>
  <si>
    <t>Nguyen,  Nguyen T.H.</t>
  </si>
  <si>
    <t>Minnesota State University Mankato</t>
  </si>
  <si>
    <t>Department of Finance, Minnesota State University Mankato, Mankato, MN, United States</t>
  </si>
  <si>
    <t>Department of Family Consumer Science, Minnesota State University Mankato, Mankato, MN, United States</t>
  </si>
  <si>
    <t>2-s2.0-85133677096</t>
  </si>
  <si>
    <t>Financial Knowledge and Financial Fragility: A Consideration of the Neighborhood Effect</t>
  </si>
  <si>
    <t>2-s2.0-85102566637</t>
  </si>
  <si>
    <t>A latent profile analysis of college students' financial knowledge: The role of financial education, financial well-being, and financial risk tolerance</t>
  </si>
  <si>
    <t>2-s2.0-85100832557</t>
  </si>
  <si>
    <t>Mediation between financial risk tolerance and equity ownership: assessing the role of financial knowledge underconfidence</t>
  </si>
  <si>
    <t>2-s2.0-85159845352</t>
  </si>
  <si>
    <t>Minnesota State University Mankato, Mankato, MN, United States</t>
  </si>
  <si>
    <t>Examining Financial Anxiety Focusing on Interactions between Financial Knowledge and Financial Self-efficacy</t>
  </si>
  <si>
    <t>2-s2.0-85092237897</t>
  </si>
  <si>
    <t>Mediation Effect of Financial Education between Financial Stress and Use of Financial Technology</t>
  </si>
  <si>
    <t>2-s2.0-84951770086</t>
  </si>
  <si>
    <t>Rosacker, K.M.</t>
  </si>
  <si>
    <t>Rosacker,  Kirsten M.</t>
  </si>
  <si>
    <t>An exploratory study of financial literacy training for accounting and business majors</t>
  </si>
  <si>
    <t>Olson, P.M.</t>
  </si>
  <si>
    <t>Olson,  Peter M.</t>
  </si>
  <si>
    <t>Minnesota State University Moorhead</t>
  </si>
  <si>
    <t>School of Business, Minnesota State University Moorhead, Morehead, MN, United States</t>
  </si>
  <si>
    <t>2-s2.0-85205663427</t>
  </si>
  <si>
    <t>Triana-Garcia, R.W.</t>
  </si>
  <si>
    <t>Triana-Garcia,  Randy W.</t>
  </si>
  <si>
    <t>Minuto de Dios</t>
  </si>
  <si>
    <t>Rectoría Centro Sur, Corporación Universitaria Minuto de Dios, Bogota, Colombia</t>
  </si>
  <si>
    <t>Strategic model for strengthening smes: An empirical study based on porter’s five forces</t>
  </si>
  <si>
    <t>Yang,  Huiran</t>
  </si>
  <si>
    <t>Minzu University of China</t>
  </si>
  <si>
    <t>School of Economics, Minzu University of China, Beijing, China</t>
  </si>
  <si>
    <t>2-s2.0-85086571515</t>
  </si>
  <si>
    <t>Tao, C.</t>
  </si>
  <si>
    <t>Tao,  Chunsheng</t>
  </si>
  <si>
    <t>Minzu University of China, Beijing, China</t>
  </si>
  <si>
    <t>Consumer finance / household finance: the definition and scope</t>
  </si>
  <si>
    <t>2-s2.0-85112527746</t>
  </si>
  <si>
    <t>Yan, Z.</t>
  </si>
  <si>
    <t>Yan,  Zhu</t>
  </si>
  <si>
    <t>Urbanization and financial literacy: the knowledge spillover effect</t>
  </si>
  <si>
    <t>Shen, L.</t>
  </si>
  <si>
    <t>Shen,  Leyi</t>
  </si>
  <si>
    <t>2-s2.0-85213502303</t>
  </si>
  <si>
    <t>Kovács, L.</t>
  </si>
  <si>
    <t>Kovács,  Levente</t>
  </si>
  <si>
    <t>Miskolci Egyetem</t>
  </si>
  <si>
    <t>Institute of Finance and Accounting, Miskolci Egyetem, Miskolc, Borsod-Abauj-Zemplen, Hungary, Magyar Bankszövetség, Budapest, Hungary</t>
  </si>
  <si>
    <t>Thematic review of financial education and financial literacy in the digital age</t>
  </si>
  <si>
    <t>Phan, T.D.</t>
  </si>
  <si>
    <t>Phan,  Dai Thich</t>
  </si>
  <si>
    <t>Faculty of Economics, Miskolci Egyetem, Miskolc, Borsod-Abauj-Zemplen, Hungary</t>
  </si>
  <si>
    <t>2-s2.0-69849128717</t>
  </si>
  <si>
    <t>Stich, B.</t>
  </si>
  <si>
    <t>Stich,  Bethany M.</t>
  </si>
  <si>
    <t>Mississippi State University</t>
  </si>
  <si>
    <t>Mississippi State University, Mississippi State, MS, United States</t>
  </si>
  <si>
    <t>Defined Contribution Plans Emerging in the Public Sector: The Manifestation of Defined Contributions and the Effects of Workplace Financial Literacy Education</t>
  </si>
  <si>
    <t>Goodman, D.</t>
  </si>
  <si>
    <t>Goodman,  Doug</t>
  </si>
  <si>
    <t>2-s2.0-85052145101</t>
  </si>
  <si>
    <t>Ponder, N.</t>
  </si>
  <si>
    <t>Ponder,  Nicole</t>
  </si>
  <si>
    <t>Are Consumers Vulnerable to Consumer Financial Services? An Exploration of Psychological Antecedents of Attitudes and Behaviors in the Consumer Financial Services Industry: An Abstract</t>
  </si>
  <si>
    <t>Lueg, J.E.</t>
  </si>
  <si>
    <t>Lueg,  Jason E.</t>
  </si>
  <si>
    <t>2-s2.0-84993799841</t>
  </si>
  <si>
    <t>Holland, J.H.</t>
  </si>
  <si>
    <t>Holland,  Joseph H.</t>
  </si>
  <si>
    <t>Department of Political Science and Public Administration, Mississippi State University, Mississippi State, MS, United States</t>
  </si>
  <si>
    <t>Transitioning to defined contribution retirement plans: The importance of financial literacy development in the workplace</t>
  </si>
  <si>
    <t>Department of Finance and Economics, Mississippi State University, Mississippi State, MS, United States</t>
  </si>
  <si>
    <t>Brooks,  Cecilia</t>
  </si>
  <si>
    <t>Mississippi University for Women</t>
  </si>
  <si>
    <t>Department of Psychology and Family Science, Mississippi University for Women, Columbus, MS, United States</t>
  </si>
  <si>
    <t>Mississippi Valley State University</t>
  </si>
  <si>
    <t>Department of Social Work, Mississippi Valley State University, Itta Bena, MS, United States</t>
  </si>
  <si>
    <t>V Richards, K.</t>
  </si>
  <si>
    <t>V Richards,  Kristin</t>
  </si>
  <si>
    <t>2-s2.0-84867968260</t>
  </si>
  <si>
    <t>Crain, S.J.</t>
  </si>
  <si>
    <t>Crain,  Susan J.</t>
  </si>
  <si>
    <t>Missouri State University</t>
  </si>
  <si>
    <t>Department of Finance and General Business, Missouri State University, Springfield, MO, United States</t>
  </si>
  <si>
    <t>Designing a financial literacy course for a liberal arts curriculum</t>
  </si>
  <si>
    <t>Ragan, K.P.</t>
  </si>
  <si>
    <t>Ragan,  Kent P.</t>
  </si>
  <si>
    <t>2-s2.0-84894707004</t>
  </si>
  <si>
    <t>Byrd, D.B.</t>
  </si>
  <si>
    <t>Byrd,  David B.</t>
  </si>
  <si>
    <t>Missouri State University, Springfield, MO, United States</t>
  </si>
  <si>
    <t>Successful integration of a university service-learning class into a community coalition</t>
  </si>
  <si>
    <t>2-s2.0-105011532154</t>
  </si>
  <si>
    <t>Ahmmed, F.</t>
  </si>
  <si>
    <t>Ahmmed,  Ferdous</t>
  </si>
  <si>
    <t>Department of Finance, Missouri State University, Springfield, MO, United States</t>
  </si>
  <si>
    <t>Margin Trading and Cryptocurrency Investment Among U.S. Investors: Evidence from the National Financial Capability Study</t>
  </si>
  <si>
    <t>2-s2.0-11844257333</t>
  </si>
  <si>
    <t>Young, P.J.</t>
  </si>
  <si>
    <t>Young,  Philip J.</t>
  </si>
  <si>
    <t>Southwest Missouri State University, Missouri State University, Springfield, MO, United States</t>
  </si>
  <si>
    <t>Modified duration and convexity with semiannual compounding</t>
  </si>
  <si>
    <t>Byrd, S.D.</t>
  </si>
  <si>
    <t>Byrd,  Sandra D.</t>
  </si>
  <si>
    <t>2-s2.0-85083971099</t>
  </si>
  <si>
    <t>Rana, M.M.</t>
  </si>
  <si>
    <t>Rana,  Md Masud</t>
  </si>
  <si>
    <t>Missouri University of Science and Technology</t>
  </si>
  <si>
    <t>Department of Electrical &amp; Computer Engineering, Missouri University of Science and Technology, Rolla, MO, United States</t>
  </si>
  <si>
    <t>Kalman Filter Based Electricity Market States Forecasting: A State-Space Framework</t>
  </si>
  <si>
    <t>Bo, R.</t>
  </si>
  <si>
    <t>Bo,  Rui</t>
  </si>
  <si>
    <t>Dibooǧlu, S.</t>
  </si>
  <si>
    <t>Dibooǧlu,  Sel</t>
  </si>
  <si>
    <t>Missouri Western State University</t>
  </si>
  <si>
    <t>School of Business, Missouri Western State University, Saint Joseph, MO, United States</t>
  </si>
  <si>
    <t>2-s2.0-84947063017</t>
  </si>
  <si>
    <t>Williams, A.J.</t>
  </si>
  <si>
    <t>Williams,  Alvin J.</t>
  </si>
  <si>
    <t>Mitchell College of Business</t>
  </si>
  <si>
    <t>Mitchell College of Business, Mobile, AL, United States</t>
  </si>
  <si>
    <t>College student financial capability: A framework for public policy, research and managerial action for financial exclusion prevention</t>
  </si>
  <si>
    <t>2-s2.0-85052104449</t>
  </si>
  <si>
    <t>Finney, T.G.</t>
  </si>
  <si>
    <t>Finney,  Treena Gillespie</t>
  </si>
  <si>
    <t>How Does Financial Literacy Impact Attitude Toward Student Loan Providers?</t>
  </si>
  <si>
    <t>2-s2.0-79951804122</t>
  </si>
  <si>
    <t>Financial services and the elderly poor: Development and implementation of sustainable intervention strategies</t>
  </si>
  <si>
    <t>Finney, R.</t>
  </si>
  <si>
    <t>Finney,  Robert Zachary</t>
  </si>
  <si>
    <t>Department of Management, Mitchell College of Business, Mobile, AL, United States</t>
  </si>
  <si>
    <t>Ndimbo, G.K.</t>
  </si>
  <si>
    <t>Ndimbo,  Gabriel Kanuti</t>
  </si>
  <si>
    <t>Mkwawa University College of Education</t>
  </si>
  <si>
    <t>Mkwawa University College of Education, Iringa, Iringa, Tanzania</t>
  </si>
  <si>
    <t>Haulle, E.</t>
  </si>
  <si>
    <t>Haulle,  Evaristo</t>
  </si>
  <si>
    <t>Singh,  Dharmendra</t>
  </si>
  <si>
    <t>Modern College of Business and Science</t>
  </si>
  <si>
    <t>Modern College of Business and Science, Muscat, Oman</t>
  </si>
  <si>
    <t>Faculty of Business and Economics, Modern College of Business and Science, Muscat, Oman</t>
  </si>
  <si>
    <t>2-s2.0-85054588140</t>
  </si>
  <si>
    <t>Michael, A.</t>
  </si>
  <si>
    <t>Michael,  Amurtiya</t>
  </si>
  <si>
    <t>Modibbo Adama University of Technology</t>
  </si>
  <si>
    <t>Department of Agricultural Economics and Extension, Modibbo Adama University of Technology, Yola, Yola, Adamawa, Nigeria</t>
  </si>
  <si>
    <t>Analysis of rural farm households' access to formal agricultural credit in yola south local government area, adamawa state, Nigeria</t>
  </si>
  <si>
    <t>Polycarp, M.</t>
  </si>
  <si>
    <t>Polycarp,  Mark</t>
  </si>
  <si>
    <t>Giroh, Y.D.</t>
  </si>
  <si>
    <t>Giroh,  Yuniyus Dengle</t>
  </si>
  <si>
    <t>2-s2.0-85103326037</t>
  </si>
  <si>
    <t>Sharma,  Meena</t>
  </si>
  <si>
    <t>Mody University of Science and Technology</t>
  </si>
  <si>
    <t>School of Business, Mody University of Science and Technology, Lakshmangarh, RJ, India</t>
  </si>
  <si>
    <t>The impact of mobile banking on financial performance of commercial banks in India</t>
  </si>
  <si>
    <t>Kumar, D.S.</t>
  </si>
  <si>
    <t>Kumar,  D. Suresh</t>
  </si>
  <si>
    <t>Guru, R.</t>
  </si>
  <si>
    <t>Guru,  Ramratan</t>
  </si>
  <si>
    <t>Mody University of Science and Technology, Lakshmangarh, RJ, India</t>
  </si>
  <si>
    <t>2-s2.0-85206185047</t>
  </si>
  <si>
    <t>Badre, A.</t>
  </si>
  <si>
    <t>Badre,  Abdeslam</t>
  </si>
  <si>
    <t>Mohamed V University</t>
  </si>
  <si>
    <t>Youth, Mohammed V University in Rabat, Rabat, Morocco</t>
  </si>
  <si>
    <t>“Impacts of neo-banks on North African migrants’ remittances and financial inclusion”</t>
  </si>
  <si>
    <t>Zehra, S.</t>
  </si>
  <si>
    <t>Zehra,  Samreen</t>
  </si>
  <si>
    <t>Mohammad Ali Jinnah University</t>
  </si>
  <si>
    <t>Department of Computer Science, Mohammad Ali Jinnah University, Karachi, Sindh, Pakistan</t>
  </si>
  <si>
    <t>Mohsin, S.F.M.</t>
  </si>
  <si>
    <t>Mohsin,  Syed Farhan</t>
  </si>
  <si>
    <t>Wasi, S.</t>
  </si>
  <si>
    <t>Wasi,  Shaukat</t>
  </si>
  <si>
    <t>Jami, S.I.</t>
  </si>
  <si>
    <t>Jami,  Syed Imran</t>
  </si>
  <si>
    <t>Mohsin, S.F.</t>
  </si>
  <si>
    <t>Syed, M.K.-U.-R.R.</t>
  </si>
  <si>
    <t>Syed,  Muhammad Khaliq Ur Rahman Raazi</t>
  </si>
  <si>
    <t>Azaad Moonesar, I.A.</t>
  </si>
  <si>
    <t>Azaad Moonesar,  Immanuel Azaad</t>
  </si>
  <si>
    <t>Mohammed Bin Rashid School of Government</t>
  </si>
  <si>
    <t>Mohammed Bin Rashid School of Government, Dubai, United Arab Emirates</t>
  </si>
  <si>
    <t>2-s2.0-105002342717</t>
  </si>
  <si>
    <t>Lajfari, K.</t>
  </si>
  <si>
    <t>Lajfari,  Kaltoum</t>
  </si>
  <si>
    <t>Mohammed V University</t>
  </si>
  <si>
    <t>Economics and Social Sciences, Mohammed V University in Rabat, Rabat, Morocco</t>
  </si>
  <si>
    <t>Exploring the Dynamics of Mobile Money in Africa: Causal Links and Financial Inclusion Outcome</t>
  </si>
  <si>
    <t>2-s2.0-85211362714</t>
  </si>
  <si>
    <t>Soumbara, S.</t>
  </si>
  <si>
    <t>Soumbara,  Sid’Ahmed</t>
  </si>
  <si>
    <t>Evaluating the Role of Mobile Money in Alleviating Liquidity Deficit in Morocco</t>
  </si>
  <si>
    <t>Laboratory of Applied Economics, Mohammed V University in Rabat, Rabat, Morocco</t>
  </si>
  <si>
    <t>2-s2.0-85002563393</t>
  </si>
  <si>
    <t>Viswanatha Reddy, C.</t>
  </si>
  <si>
    <t>Viswanatha Reddy,  C.</t>
  </si>
  <si>
    <t>Mohan Babu University</t>
  </si>
  <si>
    <t>Mohan Babu University, Tirupati, AP, India</t>
  </si>
  <si>
    <t>12 Pillars' framework for successful financial inclusion in india</t>
  </si>
  <si>
    <t>2-s2.0-84961215239</t>
  </si>
  <si>
    <t>Downey, L.</t>
  </si>
  <si>
    <t>Downey,  Lisa</t>
  </si>
  <si>
    <t>Mohave Community College</t>
  </si>
  <si>
    <t>Mohave Community College, Bullhead City, AZ, United States</t>
  </si>
  <si>
    <t>Decreasing Your Student Loan Cohort Default Rate: Leading a College-Wide Change Initiative at Mohave Community College</t>
  </si>
  <si>
    <t>Woods, J.</t>
  </si>
  <si>
    <t>Woods,  Jann</t>
  </si>
  <si>
    <t>Sheaff, S.</t>
  </si>
  <si>
    <t>Sheaff,  Shannon</t>
  </si>
  <si>
    <t>2-s2.0-85115193680</t>
  </si>
  <si>
    <t>Saina, E.</t>
  </si>
  <si>
    <t>Saina,  Ernest</t>
  </si>
  <si>
    <t>Moi University</t>
  </si>
  <si>
    <t>School of Business and Economics, Moi University, Eldoret, Kenya</t>
  </si>
  <si>
    <t>Does self-control moderate financial literacy and savings behavior relationship? A case of micro and small enterprise owners</t>
  </si>
  <si>
    <t>Koske, N.</t>
  </si>
  <si>
    <t>Koske,  Naomy</t>
  </si>
  <si>
    <t>2-s2.0-85131717906</t>
  </si>
  <si>
    <t>Githaiga, P.N.</t>
  </si>
  <si>
    <t>Githaiga,  Peter Nderitu</t>
  </si>
  <si>
    <t>Department of Accounting and Finance, Moi University, Eldoret, Kenya</t>
  </si>
  <si>
    <t>Board characteristics and sustainability reporting: a case of listed firms in East Africa</t>
  </si>
  <si>
    <t>2-s2.0-85214391866</t>
  </si>
  <si>
    <t>Tanui, J.</t>
  </si>
  <si>
    <t>Tanui,  John Kipkorir</t>
  </si>
  <si>
    <t>Moi University, Eldoret, Kenya</t>
  </si>
  <si>
    <t>The synergistic effects of microcredit access and agricultural technology adoption on maize farmer's income in Kenya</t>
  </si>
  <si>
    <t>Kosgei, J.K.</t>
  </si>
  <si>
    <t>Kosgei,  James Kibet</t>
  </si>
  <si>
    <t>2-s2.0-105016501537</t>
  </si>
  <si>
    <t>Annabell, T.</t>
  </si>
  <si>
    <t>Annabell,  Taylor</t>
  </si>
  <si>
    <t>Molengraaff Instituut (Netherlands) - In this case, there isn't a clear primary university mentioned in the provided affiliation text. However, "Molengraaff Instituut" seems to be an institution or research center, not necessarily a university. So, we can't definitively say the university name is Utrecht University (since Molengraaff Instituut might be part of it), but if we had to make an educated guess based on the location mentioned, it could potentially be Utrecht University. However, the correct answer would be NA, as no specific university is explicitly stated in the given affiliation text.</t>
  </si>
  <si>
    <t>Molengraaff Instituut voor Privaatrecht, Utrecht, Netherlands</t>
  </si>
  <si>
    <t>Sponsored by the State: The Private Regulation of Government Influencers</t>
  </si>
  <si>
    <t>Goantă, C.</t>
  </si>
  <si>
    <t>Goantă,  Catalina</t>
  </si>
  <si>
    <t>Molengraff Instituut (Netherlands)</t>
  </si>
  <si>
    <t>2-s2.0-84907581663</t>
  </si>
  <si>
    <t>Morris, A.</t>
  </si>
  <si>
    <t>Morris,  Alan</t>
  </si>
  <si>
    <t>42</t>
  </si>
  <si>
    <t>Monash University</t>
  </si>
  <si>
    <t>Swinburne-Monash Research Centres, Monash, QLD, Australia</t>
  </si>
  <si>
    <t>Understanding what motivates households to become and remain investors in the private rental market</t>
  </si>
  <si>
    <t>Seelig, T.</t>
  </si>
  <si>
    <t>Seelig,  Tim</t>
  </si>
  <si>
    <t>2-s2.0-85107726109</t>
  </si>
  <si>
    <t>Ghafoori, E.</t>
  </si>
  <si>
    <t>Ghafoori,  Eraj</t>
  </si>
  <si>
    <t>Monash University, Melbourne, VIC, Australia</t>
  </si>
  <si>
    <t>The impacts of a large-scale financial education intervention on retirement saving behaviors and portfolio allocation: Evidence from pension fund data</t>
  </si>
  <si>
    <t>Narayan, S.</t>
  </si>
  <si>
    <t>Narayan,  Seema Wati</t>
  </si>
  <si>
    <t>2-s2.0-85192827450</t>
  </si>
  <si>
    <t>Shahriar, A.Z.</t>
  </si>
  <si>
    <t>Shahriar,  Abu Zafar M.</t>
  </si>
  <si>
    <t>Financial inclusion for people with disability: a scoping review</t>
  </si>
  <si>
    <t>2-s2.0-85116271217</t>
  </si>
  <si>
    <t>Ralston, D.</t>
  </si>
  <si>
    <t>Ralston,  Deborah E.</t>
  </si>
  <si>
    <t>Retirement Confidence: Development of an Index</t>
  </si>
  <si>
    <t>Burke, T.</t>
  </si>
  <si>
    <t>Burke,  Terry W.</t>
  </si>
  <si>
    <t>Thompson, A.</t>
  </si>
  <si>
    <t>Thompson,  Alice</t>
  </si>
  <si>
    <t>2-s2.0-85139911665</t>
  </si>
  <si>
    <t>Su, T.T.</t>
  </si>
  <si>
    <t>Su,  Tin Tin</t>
  </si>
  <si>
    <t>Monash University Malaysia, Sunway City, Selangor, Malaysia</t>
  </si>
  <si>
    <t>Exploring the Relationships of Financial Literacy and Financial Behaviour with Health-Related Quality of Life (HRQOL) among the Low-Income Working Population in Malaysia during the COVID-19 Pandemic</t>
  </si>
  <si>
    <t>Layton, N.</t>
  </si>
  <si>
    <t>Layton,  Natasha Ann</t>
  </si>
  <si>
    <t>Ageing and Independent Living Research Centre, Monash University, Melbourne, VIC, Australia</t>
  </si>
  <si>
    <t>2-s2.0-105001799220</t>
  </si>
  <si>
    <t>Cheng, W.</t>
  </si>
  <si>
    <t>Cheng,  Wenli</t>
  </si>
  <si>
    <t>Stepping stone: the logic of financial inclusion through microfinance – evidence from China’s largest commercial microfinance institution</t>
  </si>
  <si>
    <t>2-s2.0-85108977366</t>
  </si>
  <si>
    <t>Merkoulova, Y.</t>
  </si>
  <si>
    <t>Merkoulova,  Yulia</t>
  </si>
  <si>
    <t>Does it pay to invest? The personal equity risk premium and stock market participation</t>
  </si>
  <si>
    <t>2-s2.0-76049100580</t>
  </si>
  <si>
    <t>Taylor, C.</t>
  </si>
  <si>
    <t>Taylor,  Calvin</t>
  </si>
  <si>
    <t>Pre-paid literacy: Negotiating the cost of adolescent mobile technology use</t>
  </si>
  <si>
    <t>Dyt, R.</t>
  </si>
  <si>
    <t>Dyt,  Robyn</t>
  </si>
  <si>
    <t>Department of Accounting and Finance, Monash University, Melbourne, VIC, Australia</t>
  </si>
  <si>
    <t>2-s2.0-105001148936</t>
  </si>
  <si>
    <t>Tagat, A.</t>
  </si>
  <si>
    <t>Tagat,  Anirudh</t>
  </si>
  <si>
    <t>Department of Economics, Monk Prayogshala, Mumbai, MH, India, School of Mathematics, Monash University, Melbourne, VIC, Australia</t>
  </si>
  <si>
    <t>Financial Literacy and Inclusion in India: Evidence from Household-level Data after Demonetization</t>
  </si>
  <si>
    <t>Brooks, R.</t>
  </si>
  <si>
    <t>Brooks,  Robert D.</t>
  </si>
  <si>
    <t>Department of Econometrics and Business Statistics, Monash University, Melbourne, VIC, Australia</t>
  </si>
  <si>
    <t>2-s2.0-85041124642</t>
  </si>
  <si>
    <t>Crawford, A.</t>
  </si>
  <si>
    <t>Crawford,  Andrew</t>
  </si>
  <si>
    <t>Department of Banking and Finance, Monash University, Melbourne, VIC, Australia</t>
  </si>
  <si>
    <t>Financial education via television comedy</t>
  </si>
  <si>
    <t>Maitra, P.</t>
  </si>
  <si>
    <t>Maitra,  Pushkar</t>
  </si>
  <si>
    <t>Department of Economics, Monash University, Melbourne, VIC, Australia</t>
  </si>
  <si>
    <t>Smyth, R.</t>
  </si>
  <si>
    <t>Smyth,  Russell</t>
  </si>
  <si>
    <t>2-s2.0-85134738393</t>
  </si>
  <si>
    <t>Veld, C.</t>
  </si>
  <si>
    <t>Veld,  Chris</t>
  </si>
  <si>
    <t>Why do individuals not participate in the stock market?</t>
  </si>
  <si>
    <t>2-s2.0-85217146601</t>
  </si>
  <si>
    <t>Perdana, A.</t>
  </si>
  <si>
    <t>Perdana,  Arif</t>
  </si>
  <si>
    <t>Discerning the Key Drivers behind Cryptocurrency Transactions: Identifying the Configurational Factors</t>
  </si>
  <si>
    <t>2-s2.0-80052161842</t>
  </si>
  <si>
    <t>Cooke, F.L.</t>
  </si>
  <si>
    <t>Cooke,  Fang Lee</t>
  </si>
  <si>
    <t>Department of Management, Monash University, Melbourne, VIC, Australia</t>
  </si>
  <si>
    <t>Labour standards application among Chinese and Indian firms in Ghana: Typical or atypical?</t>
  </si>
  <si>
    <t>Smith,  Liam David Graham</t>
  </si>
  <si>
    <t>Mata, F.</t>
  </si>
  <si>
    <t>Mata,  Fernanda</t>
  </si>
  <si>
    <t>Puli, L.</t>
  </si>
  <si>
    <t>Puli,  Louise</t>
  </si>
  <si>
    <t>2-s2.0-85020437760</t>
  </si>
  <si>
    <t>Sullivan, P.</t>
  </si>
  <si>
    <t>Sullivan,  Peter</t>
  </si>
  <si>
    <t>Teachers' perceptions of financial literacy and the implications for professional learning</t>
  </si>
  <si>
    <t>2-s2.0-85086159080</t>
  </si>
  <si>
    <t>Whose voice matters? An experimental examination of gender bias in intra-household decision-making</t>
  </si>
  <si>
    <t>Monash University, Melbourne, VIC, Australia, AustralianSuper, Melbourne, VIC, Australia</t>
  </si>
  <si>
    <t>Sawatzki, C.</t>
  </si>
  <si>
    <t>Sawatzki,  Carly</t>
  </si>
  <si>
    <t>Lajbcygier, P.</t>
  </si>
  <si>
    <t>Lajbcygier,  Paul R.</t>
  </si>
  <si>
    <t>Department of Banking and Finance, Monash University, Melbourne, VIC, Australia, Department of Econometrics and Business Statistics, Monash University, Melbourne, VIC, Australia</t>
  </si>
  <si>
    <t>2-s2.0-86000139818</t>
  </si>
  <si>
    <t>Ayodele, F.O.</t>
  </si>
  <si>
    <t>Ayodele,  Freida Ozavize</t>
  </si>
  <si>
    <t>Does Money Management behaviour Play a Role in the Nexus between Financial literacy and Financial Wellbeing?; Влияет ли поведение, связанное с управлением деньгами, на взаимосвязь между финансовой грамотностью и финансовым благополучием?</t>
  </si>
  <si>
    <t>2-s2.0-85090100805</t>
  </si>
  <si>
    <t>Hopkins, S.</t>
  </si>
  <si>
    <t>Hopkins,  Sarah Lisa</t>
  </si>
  <si>
    <t>Faculty of Education, Monash University, Melbourne, VIC, Australia</t>
  </si>
  <si>
    <t>Using complex learning tasks to build procedural fluency and financial literacy for young people with intellectual disability</t>
  </si>
  <si>
    <t>2-s2.0-85015099743</t>
  </si>
  <si>
    <t>Lessons in financial literacy task design: authentic, imaginable, useful</t>
  </si>
  <si>
    <t>2-s2.0-85173665820</t>
  </si>
  <si>
    <t>Shi, Y.</t>
  </si>
  <si>
    <t>Shi,  Yushui</t>
  </si>
  <si>
    <t>Financial advisor's covert discrimination against long-term clients</t>
  </si>
  <si>
    <t>2-s2.0-85144733005</t>
  </si>
  <si>
    <t>Clark, G.L.</t>
  </si>
  <si>
    <t>Clark,  Gordon L.</t>
  </si>
  <si>
    <t>School of Geography and the Environment, Oxford Social Sciences Division, Oxford, Oxfordshire, United Kingdom, Department of Banking and Finance, Monash University, Melbourne, VIC, Australia</t>
  </si>
  <si>
    <t>Financial Knowledge</t>
  </si>
  <si>
    <t>Halabi, A.K.</t>
  </si>
  <si>
    <t>Halabi,  Abdel K.</t>
  </si>
  <si>
    <t>Zhao, X.</t>
  </si>
  <si>
    <t>Zhao,  Xiaojian</t>
  </si>
  <si>
    <t>Monash University, Melbourne, VIC, Australia, The Chinese University of Hong Kong, Shenzhen, Shenzhen, Guangdong, China</t>
  </si>
  <si>
    <t>2-s2.0-85109034700</t>
  </si>
  <si>
    <t>Stock return ignorance</t>
  </si>
  <si>
    <t>Mendes, P.</t>
  </si>
  <si>
    <t>Mendes,  Philip</t>
  </si>
  <si>
    <t>2-s2.0-105017907914</t>
  </si>
  <si>
    <t>Mulyana, D.</t>
  </si>
  <si>
    <t>Mulyana,  Deddy</t>
  </si>
  <si>
    <t>Department of Sociology and Anthropology, Monash University, Melbourne, VIC, Australia, Department of Communication, Universitas Padjadjaran, Bandung, West Java, Indonesia</t>
  </si>
  <si>
    <t>Television democratization and the political awareness of voters in Indonesia</t>
  </si>
  <si>
    <t>Pinnegar, S.</t>
  </si>
  <si>
    <t>Pinnegar,  Simon</t>
  </si>
  <si>
    <t>Abbink, K.</t>
  </si>
  <si>
    <t>Abbink,  Klaus</t>
  </si>
  <si>
    <t>Islam, A.</t>
  </si>
  <si>
    <t>Islam,  Asadul</t>
  </si>
  <si>
    <t>McNelis, S.</t>
  </si>
  <si>
    <t>McNelis,  Sean</t>
  </si>
  <si>
    <t>Borg, K.</t>
  </si>
  <si>
    <t>Borg,  Kim</t>
  </si>
  <si>
    <t>Forgasz, H.</t>
  </si>
  <si>
    <t>Forgasz,  Helen J.</t>
  </si>
  <si>
    <t>2-s2.0-85047933992</t>
  </si>
  <si>
    <t>Ward, M.B.</t>
  </si>
  <si>
    <t>Ward,  Michael B.</t>
  </si>
  <si>
    <t>Energy efficiency and financial literacy</t>
  </si>
  <si>
    <t>2-s2.0-85052962607</t>
  </si>
  <si>
    <t>Davis, K.</t>
  </si>
  <si>
    <t>Davis,  Kevin T.</t>
  </si>
  <si>
    <t>Monash University
Melbourne</t>
  </si>
  <si>
    <t>Department of Finance, University of Melbourne, Melbourne, VIC, Australia, Australian Centre for Financial Studies, Monash University, Melbourne, VIC, Australia</t>
  </si>
  <si>
    <t>Financial Product Design, Retail Investor Sophistication and Issuer Incentives: A Case Study</t>
  </si>
  <si>
    <t>Khandelwal,  Anchal</t>
  </si>
  <si>
    <t>Monk Prayogshala</t>
  </si>
  <si>
    <t>Department of Economics, Monk Prayogshala, Mumbai, MH, India</t>
  </si>
  <si>
    <t>Vajjala, A.</t>
  </si>
  <si>
    <t>Vajjala,  Abhishek</t>
  </si>
  <si>
    <t>2-s2.0-77955851216</t>
  </si>
  <si>
    <t>Scott, R.H.</t>
  </si>
  <si>
    <t>Scott,  Robert Haywood</t>
  </si>
  <si>
    <t>Monmouth University</t>
  </si>
  <si>
    <t>Department of Economics and Finance, Monmouth University, West Long Branch, NJ, United States</t>
  </si>
  <si>
    <t>Credit Card Ownership Among American High School Seniors: 1997-2008</t>
  </si>
  <si>
    <t>Urban, C.</t>
  </si>
  <si>
    <t>Urban,  Carly J.</t>
  </si>
  <si>
    <t>Montana State University</t>
  </si>
  <si>
    <t>Montana State University, Bozeman, MT, United States</t>
  </si>
  <si>
    <t>2-s2.0-85148158128</t>
  </si>
  <si>
    <t>Kabaci, M.J.</t>
  </si>
  <si>
    <t>Kabaci,  Mary Jane “m J.”.</t>
  </si>
  <si>
    <t>Financial Knowledge and Financial Education of College Students</t>
  </si>
  <si>
    <t>2-s2.0-79960754240</t>
  </si>
  <si>
    <t>Haynes, G.W.</t>
  </si>
  <si>
    <t>Haynes,  George W.</t>
  </si>
  <si>
    <t>Department of Agricultural Economics and Economics, Montana State University, Bozeman, MT, United States</t>
  </si>
  <si>
    <t>Outcomes of on-line financial education for chronically Ill rural women</t>
  </si>
  <si>
    <t>Haynes, D.C.</t>
  </si>
  <si>
    <t>Haynes,  Deborah C.</t>
  </si>
  <si>
    <t>Department of Health and Human Development, Montana State University, Bozeman, MT, United States</t>
  </si>
  <si>
    <t>2-s2.0-85162869163</t>
  </si>
  <si>
    <t>Montana State University, Bozeman, MT, United States, IZA - Institute of Labor Economics, Bonn, Nordrhein-Westfalen, Germany</t>
  </si>
  <si>
    <t>Does state-mandated financial education reduce high school graduation rates?</t>
  </si>
  <si>
    <t>2-s2.0-85148363083</t>
  </si>
  <si>
    <t>Does financial education affect retirement savings?</t>
  </si>
  <si>
    <t>2-s2.0-85065320212</t>
  </si>
  <si>
    <t>Stoddard, C.</t>
  </si>
  <si>
    <t>Stoddard,  Christiana</t>
  </si>
  <si>
    <t>The Effects of State-Mandated Financial Education on College Financing Behaviors</t>
  </si>
  <si>
    <t>2-s2.0-84959539461</t>
  </si>
  <si>
    <t>Schumacher, J.B.</t>
  </si>
  <si>
    <t>Schumacher,  Joel B.</t>
  </si>
  <si>
    <t>Montana State University Extension, Bozeman, MT, United States</t>
  </si>
  <si>
    <t>Does webinar-based financial education affect knowledge and behavior?</t>
  </si>
  <si>
    <t>2-s2.0-85074762191</t>
  </si>
  <si>
    <t>Measuring financial well-being over the lifecourse</t>
  </si>
  <si>
    <t>2-s2.0-84923021225</t>
  </si>
  <si>
    <t>A delphi study to identify personal finance core concepts and competencies of first-generation college students</t>
  </si>
  <si>
    <t>Department of Economics, Montana State University, Bozeman, MT, United States</t>
  </si>
  <si>
    <t>2-s2.0-84897026617</t>
  </si>
  <si>
    <t>Yu, D.</t>
  </si>
  <si>
    <t>Yu,  Danlin</t>
  </si>
  <si>
    <t>Montclair State University</t>
  </si>
  <si>
    <t>Department of Earth and Environmental Studies, Montclair State University, Montclair, NJ, United States</t>
  </si>
  <si>
    <t>Understanding regional development mechanisms in Greater Beijing Area, China, 1995-2001, from a spatial-temporal perspective</t>
  </si>
  <si>
    <t>Limbu, Y.B.</t>
  </si>
  <si>
    <t>Limbu,  Yam B.</t>
  </si>
  <si>
    <t>Department of Marketing, Montclair State University, Montclair, NJ, United States</t>
  </si>
  <si>
    <t>Johnson, D.S.</t>
  </si>
  <si>
    <t>Johnson,  Devon S.</t>
  </si>
  <si>
    <t>Montclair State University, Montclair, NJ, United States</t>
  </si>
  <si>
    <t>Montpellier</t>
  </si>
  <si>
    <t>Innovation et Développement dans l'Agriculture et l'Alimentation (Innovation), Montpellier, Occitanie, France</t>
  </si>
  <si>
    <t>Roubaud, D.</t>
  </si>
  <si>
    <t>Roubaud,  David</t>
  </si>
  <si>
    <t>Montpellier Business School</t>
  </si>
  <si>
    <t>Montpellier Business School, Montpellier, Occitanie, France</t>
  </si>
  <si>
    <t>Iosifidi, M.</t>
  </si>
  <si>
    <t>Iosifidi,  Maria</t>
  </si>
  <si>
    <t>2-s2.0-85174896728</t>
  </si>
  <si>
    <t>Pho, K.-H.</t>
  </si>
  <si>
    <t>Pho,  Kim Hung</t>
  </si>
  <si>
    <t>Financial Literacy and portfolio diversification: Evidence from Vietnam</t>
  </si>
  <si>
    <t>Walker, T.J.</t>
  </si>
  <si>
    <t>Walker,  Thomas John</t>
  </si>
  <si>
    <t>Montreal, QC, Canada indicates that this is a location. John Molson School of Business suggests it might be a part of a larger educational institution. However, without further context, it's not possible to definitively determine the exact university name. Therefore, I would return NA in this case.</t>
  </si>
  <si>
    <t>John Molson School of Business, Montreal, QC, Canada</t>
  </si>
  <si>
    <t>2-s2.0-85205923766</t>
  </si>
  <si>
    <t>Leroux, M.-L.</t>
  </si>
  <si>
    <t>Leroux,  Marie Louise</t>
  </si>
  <si>
    <t>Montreal, QC, Canada is a location, not a university. The universities mentioned in the text are École des Sciences de la Gestion and Centre Interuniversitaire de Recherche en Analyse des Organisations. However, only one university name is requested, so the response would be: École des Sciences de la Gestion.
For Munich, Bayern, Germany, there is a CESifo GmbH mentioned, but it's not a university either. The universities in Germany are not specified in this text.</t>
  </si>
  <si>
    <t>Department of Economics, École des Sciences de la Gestion, Montreal, QC, Canada, CESifo GmbH, Munich, Bayern, Germany, Centre Interuniversitaire de Recherche en Analyse des Organisations, Montreal, QC, Canada</t>
  </si>
  <si>
    <t>Financial education as a complement to public pensions: the case of naive individuals</t>
  </si>
  <si>
    <t>Bharadwaj, S.</t>
  </si>
  <si>
    <t>Bharadwaj,  Sachin</t>
  </si>
  <si>
    <t>Moradabad Institute of Technology</t>
  </si>
  <si>
    <t>Department of Management and Computer Applications, Moradabad Institute of Technology, Moradabad, UP, India</t>
  </si>
  <si>
    <t>Jain,  Smrita</t>
  </si>
  <si>
    <t>Singh,  Rahul</t>
  </si>
  <si>
    <t>2-s2.0-105015757460</t>
  </si>
  <si>
    <t>Irving, K.</t>
  </si>
  <si>
    <t>Irving,  Karen E.</t>
  </si>
  <si>
    <t>Morgan State University</t>
  </si>
  <si>
    <t>Morgan State University, Baltimore, MD, United States</t>
  </si>
  <si>
    <t>Exploring the Needs of Students from Low-Income Backgrounds Through First-Year Experience Practitioner Perspectives</t>
  </si>
  <si>
    <t>Hasavari, S.</t>
  </si>
  <si>
    <t>Hasavari,  Shirin</t>
  </si>
  <si>
    <t>Department of Information Science and Systems, Morgan State University, Baltimore, MD, United States</t>
  </si>
  <si>
    <t>Sparrow, M.</t>
  </si>
  <si>
    <t>Sparrow,  Michael</t>
  </si>
  <si>
    <t>2-s2.0-85193248342</t>
  </si>
  <si>
    <t>Starchikova, I.Yu.</t>
  </si>
  <si>
    <t>Starchikova,  Irina Yu</t>
  </si>
  <si>
    <t>Moscow Aviation Institute (National Research University)</t>
  </si>
  <si>
    <t>Department «Economics and Management», Moscow Aviation Institute (National Research University), Moscow, Moscow Oblast, Russian Federation</t>
  </si>
  <si>
    <t>Financial literacy of technical university students: self-assessment of the state and dynamics of its development; Финансовая грамотность студентов технического вуза: самооценка состояния и динамика ее развития</t>
  </si>
  <si>
    <t>2-s2.0-85103245890</t>
  </si>
  <si>
    <t>Financial literacy of students of technical universities: Analysis of opinions and development prospects; Финансовая грамотность студентов технических вузов: анализ мнений и перспективы развития</t>
  </si>
  <si>
    <t>Stepnova, O.V.</t>
  </si>
  <si>
    <t>Stepnova,  Olga V.</t>
  </si>
  <si>
    <t>2-s2.0-85205721622</t>
  </si>
  <si>
    <t>Gorbachev, S.I.</t>
  </si>
  <si>
    <t>Gorbachev,  S. I.</t>
  </si>
  <si>
    <t>Moscow Aviation Institute (National Research University), Moscow, Moscow Oblast, Russian Federation</t>
  </si>
  <si>
    <t>Review of Occupational Safety Software Suites</t>
  </si>
  <si>
    <t>Kurashova, S.A.</t>
  </si>
  <si>
    <t>Kurashova,  Svetlana A.</t>
  </si>
  <si>
    <t>Bulychev, S.N.</t>
  </si>
  <si>
    <t>Bulychev,  Sergey N.</t>
  </si>
  <si>
    <t>Polovnikova, A.V.</t>
  </si>
  <si>
    <t>Polovnikova,  Anastasiya Vladimirovna</t>
  </si>
  <si>
    <t>Moscow City University</t>
  </si>
  <si>
    <t>Associate Professor, Moscow City University, Moscow, Moscow Oblast, Russian Federation</t>
  </si>
  <si>
    <t>Lomovceva, O.A.</t>
  </si>
  <si>
    <t>Lomovceva,  Olga A.</t>
  </si>
  <si>
    <t>Moscow City University, Moscow, Moscow Oblast, Russian Federation</t>
  </si>
  <si>
    <t>Niyazbekova, S.</t>
  </si>
  <si>
    <t>Niyazbekova,  Shakizada U.</t>
  </si>
  <si>
    <t>Moscow State University (Moscow Witte University)</t>
  </si>
  <si>
    <t>Department of Banking and Monetary Regulation, Financial University under the Government of the Russian Federation, Moscow, Russian Federation, Research and Education Center ‘Sustainable Development’, Moscow Witte University, Moscow, Russian Federation</t>
  </si>
  <si>
    <t>2-s2.0-85064404635</t>
  </si>
  <si>
    <t>Bazanov, V.</t>
  </si>
  <si>
    <t>Bazanov,  Vladimir Evgenievich</t>
  </si>
  <si>
    <t>Moscow State University of Civil Engineering (MSUCE)</t>
  </si>
  <si>
    <t>Moscow State University of Civil Engineering, Moscow, Russian Federation</t>
  </si>
  <si>
    <t>Application of environmentally friendly concrete demolition techniques in the repair of shipping locks</t>
  </si>
  <si>
    <t>2-s2.0-105003227834</t>
  </si>
  <si>
    <t>Platunina, G.P.</t>
  </si>
  <si>
    <t>Platunina,  Galina P.</t>
  </si>
  <si>
    <t>Moscow Technical University of Communication and Informatics</t>
  </si>
  <si>
    <t>Moscow Technical University of Communication and Informatics, Moscow, Russian Federation</t>
  </si>
  <si>
    <t>Integration of Financial Education and Project Management for Students Studying Electrical Engineering and Electronic Engineering</t>
  </si>
  <si>
    <t>Salutina, T.Y.</t>
  </si>
  <si>
    <t>Salutina,  T. U.</t>
  </si>
  <si>
    <t>Frank, I.A.</t>
  </si>
  <si>
    <t>Frank,  I. A.</t>
  </si>
  <si>
    <t>2-s2.0-85216505593</t>
  </si>
  <si>
    <t>Moscow Witte University</t>
  </si>
  <si>
    <t>Moscow Witte University, Moscow, Russian Federation</t>
  </si>
  <si>
    <t>INSTRUMENTS FOR FINANCING ENVIRONMENTAL PROJECTS DURING THE GLOBAL ENERGY TRANSITION</t>
  </si>
  <si>
    <t>Zhigun, L.A.</t>
  </si>
  <si>
    <t>Zhigun,  Leonid Alexandrovich</t>
  </si>
  <si>
    <t>Moscow, Financial University under the Government of the Russian Federation
Plekhanov Russian University of Economics (Moscow)</t>
  </si>
  <si>
    <t>Department of Psychology and Human Capital Development, Financial University under the Government of the Russian Federation, Moscow, Russian Federation, Department of Public and Municipal Administration, Plekhanov Russian University of Economics, Moscow, Russian Federation</t>
  </si>
  <si>
    <t>Ivanyuk, V.</t>
  </si>
  <si>
    <t>Ivanyuk,  Vera A.</t>
  </si>
  <si>
    <t>Moscow, Financial University under the Government of the Russian Federation (mainly because it's the first listed)
Baku, Western Caspian University (for the second university mentioned)
NA (not present for any other potential universities in the text)</t>
  </si>
  <si>
    <t>Financial University under the Government of the Russian Federation, Moscow, Russian Federation, Western Caspian University Baku, Baku, Azerbaijan</t>
  </si>
  <si>
    <t>Mamuti, A.</t>
  </si>
  <si>
    <t>Mamuti,  Agim</t>
  </si>
  <si>
    <t>Mother Teresa University</t>
  </si>
  <si>
    <t>Faculty of Technical Sciences, Mother Teresa University, Skopje, Mkd, North Macedonia</t>
  </si>
  <si>
    <t>North Macedonia</t>
  </si>
  <si>
    <t>Kler, R.</t>
  </si>
  <si>
    <t>Kler,  Rajnish</t>
  </si>
  <si>
    <t>Motilal Nehru College</t>
  </si>
  <si>
    <t>Department of Commerce, Motilal Nehru College, New Delhi, India</t>
  </si>
  <si>
    <t>Jain, T.</t>
  </si>
  <si>
    <t>Jain,  Tanu</t>
  </si>
  <si>
    <t>Motilal Nehru Institute of Technology</t>
  </si>
  <si>
    <t>Motilal Nehru Institute of Technology, Allahabad, UP, India</t>
  </si>
  <si>
    <t>2-s2.0-85200992882</t>
  </si>
  <si>
    <t>Nandan, T.</t>
  </si>
  <si>
    <t>Nandan,  Tanuj</t>
  </si>
  <si>
    <t>Motilal Nehru National Institute of Technology</t>
  </si>
  <si>
    <t>School of Management Studies, Motilal Nehru National Institute of Technology Allahabad, Prayagraj, UP, India</t>
  </si>
  <si>
    <t>Investor Impulsivity and Mental Accounting: A Gender-Centric Investigation</t>
  </si>
  <si>
    <t>2-s2.0-85194911970</t>
  </si>
  <si>
    <t>Singh,  Maneesha</t>
  </si>
  <si>
    <t>Motilal Nehru National Institute of Technology Allahabad, Prayagraj, UP, India</t>
  </si>
  <si>
    <t>Time Orientation and Mental Accounting: Examining Indirect Effects of Financial Literacy and Impulsivity</t>
  </si>
  <si>
    <t>2-s2.0-85217016945</t>
  </si>
  <si>
    <t>Retrospect and prospect review: Financial literacy and its influence on the process of making financial decisions using SPAR-4-SLR protocol</t>
  </si>
  <si>
    <t>2-s2.0-85063087564</t>
  </si>
  <si>
    <t>Role of financial risk attitude and financial behavior as mediators in financial satisfaction: Empirical evidence from India</t>
  </si>
  <si>
    <t>2-s2.0-85212174617</t>
  </si>
  <si>
    <t>Annu</t>
  </si>
  <si>
    <t>Annu,  null</t>
  </si>
  <si>
    <t>Department of Humanities and Social Sciences, Motilal Nehru National Institute of Technology Allahabad, Prayagraj, UP, India</t>
  </si>
  <si>
    <t>An insight of financial literacy and artificial intelligence to mitigate behavioral biases: a bibliometric and systematic review analysis using SPAR-4-SLR</t>
  </si>
  <si>
    <t>Tripathi, R.</t>
  </si>
  <si>
    <t>Tripathi,  Ravindra</t>
  </si>
  <si>
    <t>Rana, V.S.</t>
  </si>
  <si>
    <t>Rana,  Vivek Singh</t>
  </si>
  <si>
    <t>Saurabh, K.</t>
  </si>
  <si>
    <t>Saurabh,  Kumar</t>
  </si>
  <si>
    <t>Tandon, P.</t>
  </si>
  <si>
    <t>Tandon,  Priyanka</t>
  </si>
  <si>
    <t>2-s2.0-84990954654</t>
  </si>
  <si>
    <t>Financial inclusion in India through Pradhan Mantri Jan Dhan Yojana: An empirical analysis of statistical evidence</t>
  </si>
  <si>
    <t>2-s2.0-105017981827</t>
  </si>
  <si>
    <t>Ahmad,  Iftaqar</t>
  </si>
  <si>
    <t>ROLE OF BEHAVIOURAL HEURISTIC BIASES OF INDIVIDUAL INVESTORS IN INVESTMENT DECISION MAKING</t>
  </si>
  <si>
    <t>Shastri, R.K.</t>
  </si>
  <si>
    <t>Shastri,  Rajesh Kumar</t>
  </si>
  <si>
    <t>Motilal Nehru National Institute of Technology Allahabad (only the main university name is extracted)</t>
  </si>
  <si>
    <t>School of Management Studies, Motilal Nehru National Institute of Technology Allahabad, Prayagraj, UP, India, Government P.G. College Shillai, Shillai, India</t>
  </si>
  <si>
    <t>Thirumalesha, S.</t>
  </si>
  <si>
    <t>Thirumalesha,  S.</t>
  </si>
  <si>
    <t>Mount Carmel College</t>
  </si>
  <si>
    <t>Mount Carmel College, Bengaluru, KA, India</t>
  </si>
  <si>
    <t>Rajkumar, S.</t>
  </si>
  <si>
    <t>Rajkumar,  S.</t>
  </si>
  <si>
    <t>School of Management, Mount Carmel College, Bengaluru, KA, India</t>
  </si>
  <si>
    <t>2-s2.0-85219012009</t>
  </si>
  <si>
    <t>Owuor, J.A.</t>
  </si>
  <si>
    <t>Owuor,  Judith Atieno</t>
  </si>
  <si>
    <t>Mount Kenya University</t>
  </si>
  <si>
    <t>Pamoja Community Based Organization, Kisumu, Kenya, Department of Social and Development Studies, Mount Kenya University, Thika, Kiambu, Kenya</t>
  </si>
  <si>
    <t>Overcoming structural violence through community-based safe-spaces: Qualitative insights from young women on oral HIV pre-exposure prophylaxis (PrEP) in Kisumu, Kenya</t>
  </si>
  <si>
    <t>Olando, C.O.</t>
  </si>
  <si>
    <t>Olando,  Clement O.</t>
  </si>
  <si>
    <t>Mount Kenya University, Thika, Kiambu, Kenya</t>
  </si>
  <si>
    <t>Orero, W.O.</t>
  </si>
  <si>
    <t>Orero,  Wicklife Odhiambo</t>
  </si>
  <si>
    <t>2-s2.0-85080112653</t>
  </si>
  <si>
    <t>Roche Carioti, K.</t>
  </si>
  <si>
    <t>Roche Carioti,  Kristen</t>
  </si>
  <si>
    <t>Mount Mary University</t>
  </si>
  <si>
    <t>Department of Business Administration, Mount Mary University, Milwaukee, WI, United States</t>
  </si>
  <si>
    <t>Student loan debt: A problem-based learning activity for introductory economics students</t>
  </si>
  <si>
    <t>Mugenyi, A.R.</t>
  </si>
  <si>
    <t>Mugenyi,  Andrew Ronnie</t>
  </si>
  <si>
    <t>Mountains of the Moon University</t>
  </si>
  <si>
    <t>Mountains of the Moon University, Fort Portal, Kabarole, Uganda</t>
  </si>
  <si>
    <t>Magumba, D.</t>
  </si>
  <si>
    <t>Magumba,  David</t>
  </si>
  <si>
    <t>Murad, M.</t>
  </si>
  <si>
    <t>Murad,  Majid</t>
  </si>
  <si>
    <t>Muhammad Nawaz Sharif University of Engineering &amp; Technology</t>
  </si>
  <si>
    <t>Department of Management Sciences, Muhammad Nawaz Sharif University of Engineering &amp; Technology, Multan, Punjab, Pakistan</t>
  </si>
  <si>
    <t>2-s2.0-105011762794</t>
  </si>
  <si>
    <t>Sayfieva, L.</t>
  </si>
  <si>
    <t>Sayfieva,  Laylo</t>
  </si>
  <si>
    <t>Muhammad al-Khwarizmi University of Information Technologies</t>
  </si>
  <si>
    <t>Library Information Systems Department, Tashkent University of Information Technologies named after Muhammad al-Khwarizmi, Tashkent, Uzbekistan</t>
  </si>
  <si>
    <t>Expanded Selecting Criteria of Research Databases for University Libraries</t>
  </si>
  <si>
    <t>Qudratova, M.</t>
  </si>
  <si>
    <t>Qudratova,  Mehriniso</t>
  </si>
  <si>
    <t>Rakhmatullaev, M.</t>
  </si>
  <si>
    <t>Rakhmatullaev,  Marat A.</t>
  </si>
  <si>
    <t>Normatov, S.</t>
  </si>
  <si>
    <t>Normatov,  Sherbek</t>
  </si>
  <si>
    <t>Berdibekova, S.</t>
  </si>
  <si>
    <t>Berdibekova,  Sarvinoz</t>
  </si>
  <si>
    <t>2-s2.0-85181588873</t>
  </si>
  <si>
    <t>Zeb, A.</t>
  </si>
  <si>
    <t>Zeb,  Ali</t>
  </si>
  <si>
    <t>Multi Media University</t>
  </si>
  <si>
    <t>Faculty of Business, Multi Media University, Kuala Lumpur, Malaysia</t>
  </si>
  <si>
    <t>Nexus between Chat GPT usage dimensions and investment decisions making in Pakistan: Moderating role of financial literacy</t>
  </si>
  <si>
    <t>Ullah,  Rafid</t>
  </si>
  <si>
    <t>Ismail, H.B.</t>
  </si>
  <si>
    <t>Ismail,  Hishamuddin Bin</t>
  </si>
  <si>
    <t>Khan, M.T.</t>
  </si>
  <si>
    <t>Khan,  Mohammad Tariqul Islam</t>
  </si>
  <si>
    <t>Muthaiyah, S.</t>
  </si>
  <si>
    <t>Muthaiyah,  M. Saravanan</t>
  </si>
  <si>
    <t>Multimedia University</t>
  </si>
  <si>
    <t>Faulty of Management Multimedia University, Iran</t>
  </si>
  <si>
    <t>2-s2.0-85058575949</t>
  </si>
  <si>
    <t>Tan, S.-H.</t>
  </si>
  <si>
    <t>Tan,  Siow Hooi</t>
  </si>
  <si>
    <t>Faculty of Management, Multimedia University, Cyberjaya, Selangor, Malaysia</t>
  </si>
  <si>
    <t>Advanced Financial Literacy of Malaysian Gen Y Investors and Its Consequences</t>
  </si>
  <si>
    <t>2-s2.0-84975122977</t>
  </si>
  <si>
    <t>Faculty of Computing and Informatics, Multimedia University, Cyberjaya, Selangor, Malaysia</t>
  </si>
  <si>
    <t>Rapid identification of outstanding real estate investment trusts with outlier detection algorithms</t>
  </si>
  <si>
    <t>Ting, C.-Y.</t>
  </si>
  <si>
    <t>Ting,  Choo Yee</t>
  </si>
  <si>
    <t>Faculty of Computing &amp; Informatics, Multimedia University, Cyberjaya, Selangor, Malaysia</t>
  </si>
  <si>
    <t>2-s2.0-85152667780</t>
  </si>
  <si>
    <t>Mohd Rom, N.A.M.</t>
  </si>
  <si>
    <t>Mohd Rom,  Noor Ashikin</t>
  </si>
  <si>
    <t>The Adoption of Robo-Advisory among Millennials in the 21st Century: Trust, Usability and Knowledge Perception</t>
  </si>
  <si>
    <t>Othman, N.S.</t>
  </si>
  <si>
    <t>Othman,  Noor Shahaliza</t>
  </si>
  <si>
    <t>Multimedia University, Cyberjaya, Selangor, Malaysia</t>
  </si>
  <si>
    <t>2-s2.0-85189536327</t>
  </si>
  <si>
    <t>Shafee, N.B.</t>
  </si>
  <si>
    <t>Shafee,  Nur Baiti</t>
  </si>
  <si>
    <t>Credit Card and Compulsive Buying Behavior Among the Generation Z (Gen Z) in Malaysia</t>
  </si>
  <si>
    <t>2-s2.0-105005234082</t>
  </si>
  <si>
    <t>Lim, Y.Z.</t>
  </si>
  <si>
    <t>Lim,  Yingzhee</t>
  </si>
  <si>
    <t>Faculty of Business, Multimedia University, Cyberjaya, Selangor, Malaysia</t>
  </si>
  <si>
    <t>Cybersecurity Awareness Among Youth: What’s Vital?</t>
  </si>
  <si>
    <t>2-s2.0-85173760713</t>
  </si>
  <si>
    <t>Bakar, R.B.</t>
  </si>
  <si>
    <t>Bakar,  Ridzwan Bin</t>
  </si>
  <si>
    <t>Cyberjaya Campus, Multimedia University, Cyberjaya, Selangor, Malaysia</t>
  </si>
  <si>
    <t>Digital Financial Inclusion: Covid-19 Pandemic as a Catalyst for Adoption</t>
  </si>
  <si>
    <t>Danaraj, J.</t>
  </si>
  <si>
    <t>Danaraj,  Jennifer</t>
  </si>
  <si>
    <t>2-s2.0-85130512766</t>
  </si>
  <si>
    <t>Liew, T.W.</t>
  </si>
  <si>
    <t>Liew,  Tze Wei</t>
  </si>
  <si>
    <t>Human-Centric Technology Interaction SIG, Multimedia University, Cyberjaya, Selangor, Malaysia</t>
  </si>
  <si>
    <t>Understanding consumer's adoption of financial robo-advisors at the outbreak of the COVID-19 crisis in Malaysia</t>
  </si>
  <si>
    <t>Siddika, A.</t>
  </si>
  <si>
    <t>Siddika,  Aysa</t>
  </si>
  <si>
    <t>Hashim, H.</t>
  </si>
  <si>
    <t>Hashim,  Haniza</t>
  </si>
  <si>
    <t>2-s2.0-85033682647</t>
  </si>
  <si>
    <t>Kok-Chin, K.-C.</t>
  </si>
  <si>
    <t>Kok-Chin,  Khor Chin</t>
  </si>
  <si>
    <t>Class association rules for profiling outlier stocks</t>
  </si>
  <si>
    <t>2-s2.0-85211824917</t>
  </si>
  <si>
    <t>Mohamed, M.A.</t>
  </si>
  <si>
    <t>Mohamed,  Mas Azira</t>
  </si>
  <si>
    <t>Effects of financial literacy and attitude toward money on financial capability among SMEs in Malaysia</t>
  </si>
  <si>
    <t>2-s2.0-85133421224</t>
  </si>
  <si>
    <t>Siang, G.-S.</t>
  </si>
  <si>
    <t>Siang,  Tan Gek</t>
  </si>
  <si>
    <t>Digital financial inclusion: A gateway to sustainable development</t>
  </si>
  <si>
    <t>Khan, M.T.I.</t>
  </si>
  <si>
    <t>Zainudin, N.S.</t>
  </si>
  <si>
    <t>Zainudin,  Nur Sara</t>
  </si>
  <si>
    <t>Soomasundaram, N.R.</t>
  </si>
  <si>
    <t>Soomasundaram,  Nakha Ratnam</t>
  </si>
  <si>
    <t>Kalid, S.N.</t>
  </si>
  <si>
    <t>Kalid,  Suraya Nurain</t>
  </si>
  <si>
    <t>Mohamed, Z.S.S.</t>
  </si>
  <si>
    <t>Mohamed,  Zuraina Sal Salbila</t>
  </si>
  <si>
    <t>Tong, G.-K.</t>
  </si>
  <si>
    <t>Tong,  Gee Kok</t>
  </si>
  <si>
    <t>Nathan, R.J.</t>
  </si>
  <si>
    <t>Nathan,  Robert Jeyakumar</t>
  </si>
  <si>
    <t>2-s2.0-105001624503</t>
  </si>
  <si>
    <t>Nguyen, T.P.L.</t>
  </si>
  <si>
    <t>Nguyen,  Thi Phuong Lan</t>
  </si>
  <si>
    <t>What Drives the Intention to Adopt Digital Banking in Malaysia?</t>
  </si>
  <si>
    <t>Alkadash, Y.M.</t>
  </si>
  <si>
    <t>Alkadash,  Yazan M.</t>
  </si>
  <si>
    <t>Mohd, S.N.H.</t>
  </si>
  <si>
    <t>Mohd,  Siti Nurul Huda</t>
  </si>
  <si>
    <t>2-s2.0-77956028050</t>
  </si>
  <si>
    <t>Lau, S.-H.</t>
  </si>
  <si>
    <t>Lau,  Siok Hwa</t>
  </si>
  <si>
    <t>Notice of Retraction: Life-long education and financial planning of graduate students: Evidence from Malaysia</t>
  </si>
  <si>
    <t>2-s2.0-85190534694</t>
  </si>
  <si>
    <t>Phuong Nguyen, L.T.</t>
  </si>
  <si>
    <t>Phuong Nguyen,  Lan Thi</t>
  </si>
  <si>
    <t>Get-Rich-Quick Syndrome and Ponzi Scheme Investment Intention</t>
  </si>
  <si>
    <t>Faculty of Business, Multimedia University, Cyberjaya, Selangor, Malaysia, Ekonomická Fakulta, Ceske Budejovice, Czech Republic</t>
  </si>
  <si>
    <t>2-s2.0-85130427428</t>
  </si>
  <si>
    <t>Fintech and Financial Health in Vietnam during the COVID-19 Pandemic: In-Depth Descriptive Analysis</t>
  </si>
  <si>
    <t>Suhaimi, S.</t>
  </si>
  <si>
    <t>Suhaimi,  Shadia</t>
  </si>
  <si>
    <t>Yi, T.Z.</t>
  </si>
  <si>
    <t>Yi,  Tan Zi</t>
  </si>
  <si>
    <t>Gan, L.Y.</t>
  </si>
  <si>
    <t>Gan,  Li Yin</t>
  </si>
  <si>
    <t>Tan, A.J.</t>
  </si>
  <si>
    <t>Tan,  Aijia</t>
  </si>
  <si>
    <t>Kalabeke, W.</t>
  </si>
  <si>
    <t>Kalabeke,  Wisdom</t>
  </si>
  <si>
    <t>Lai, M.-M.</t>
  </si>
  <si>
    <t>Lai,  Mingming M. M.</t>
  </si>
  <si>
    <t>Sarwar, A.</t>
  </si>
  <si>
    <t>Sarwar,  Abdullah A.M.</t>
  </si>
  <si>
    <t>2-s2.0-105008826756</t>
  </si>
  <si>
    <t>Nik Mahmod, N.A.K.N.</t>
  </si>
  <si>
    <t>Nik Mahmod,  Nik Ahmad Kamal</t>
  </si>
  <si>
    <t>Faculty of Law, Multimedia University, Cyberjaya, Selangor, Malaysia</t>
  </si>
  <si>
    <t>SERVICE DEMANDS ON THE LOCAL AUTHORITIES IN MALAYSIA: BALANCING OBLIGATIONS AND BUDGET CONSTRAINTS; PERMINTAAN PERKHIDMATAN DARIPADA PIHAK BERKUASA TEMPATAN: MENGIMBANGI PERLAKSANAAN TANGGUNG JAWAB DAN KEKANGAN BAJET</t>
  </si>
  <si>
    <t>2-s2.0-85119438094</t>
  </si>
  <si>
    <t>Construction of Optimal Stock Market Portfolios Using Outlier Detection Algorithm</t>
  </si>
  <si>
    <t>2-s2.0-85211480124</t>
  </si>
  <si>
    <t>Lye, C.-T.</t>
  </si>
  <si>
    <t>Lye,  Chun Teck</t>
  </si>
  <si>
    <t>Promoting Robo-Advisor Adoption among B40 in Malaysia through Advisory Transparency and UTAUT Models</t>
  </si>
  <si>
    <t>2-s2.0-105001628187</t>
  </si>
  <si>
    <t>Yi, T.C.</t>
  </si>
  <si>
    <t>Yi,  Tai Chu</t>
  </si>
  <si>
    <t>Central Bank Digital Currency: Factors Affecting Intention to Use and Mediating Role of Trust</t>
  </si>
  <si>
    <t>Nguyen, L.T.P.</t>
  </si>
  <si>
    <t>Faizal, S.M.</t>
  </si>
  <si>
    <t>Faizal,  Sellywati Mohd</t>
  </si>
  <si>
    <t>2-s2.0-85158859821</t>
  </si>
  <si>
    <t>Literacy, profile, and determinants of Bitcoin, Ethereum, and Litecoin: Survey results</t>
  </si>
  <si>
    <t>Nazmi, A.N.A.</t>
  </si>
  <si>
    <t>Nazmi,  Aishah Nadhirah Ahmad</t>
  </si>
  <si>
    <t>2-s2.0-85202912955</t>
  </si>
  <si>
    <t>Selamat, Z.</t>
  </si>
  <si>
    <t>Selamat,  Zarehan</t>
  </si>
  <si>
    <t>Financial literacy and financial well-being of low-income women in Malaysia: a capability view</t>
  </si>
  <si>
    <t>2-s2.0-85081002299</t>
  </si>
  <si>
    <t>Factors affecting malaysian millennials in paying debt</t>
  </si>
  <si>
    <t>2-s2.0-85218014793</t>
  </si>
  <si>
    <t>Ahmad,  Zauwiyah Binti</t>
  </si>
  <si>
    <t>Investment scams: the effect of bias-induced gullibility on victimization propensity</t>
  </si>
  <si>
    <t>Sian, Y.S.</t>
  </si>
  <si>
    <t>Sian,  Yip Siew</t>
  </si>
  <si>
    <t>2-s2.0-85010223466</t>
  </si>
  <si>
    <t>Evaluation on rapid profiling with clustering algorithms for plantation stocks on Bursa Malaysia</t>
  </si>
  <si>
    <t>Goh, G.G.G.</t>
  </si>
  <si>
    <t>Goh,  Gerald Guan Gan</t>
  </si>
  <si>
    <t>Faizal, S.</t>
  </si>
  <si>
    <t>Chong, C.W.</t>
  </si>
  <si>
    <t>Chong,  Chinwei</t>
  </si>
  <si>
    <t>Awaludin, I.S.</t>
  </si>
  <si>
    <t>Awaludin,  Izyan Syazana</t>
  </si>
  <si>
    <t>Angusamy, A.</t>
  </si>
  <si>
    <t>Angusamy,  Ajitha</t>
  </si>
  <si>
    <t>2-s2.0-85176472344</t>
  </si>
  <si>
    <t>Fintech literacy among millennials: The roles of financial literacy and education</t>
  </si>
  <si>
    <t>Tay, L.-Y.</t>
  </si>
  <si>
    <t>Tay,  Lee Ying</t>
  </si>
  <si>
    <t>Lee, X.Y.</t>
  </si>
  <si>
    <t>Lee,  Xue Ying</t>
  </si>
  <si>
    <t>2-s2.0-84996523407</t>
  </si>
  <si>
    <t>Wasiuzzaman, S.</t>
  </si>
  <si>
    <t>Wasiuzzaman,  Shaista</t>
  </si>
  <si>
    <t>Personality, risk tolerance and social network use: an exploratory study</t>
  </si>
  <si>
    <t>Faculty of Business and Law, Multimedia University, Cyberjaya, Selangor, Malaysia</t>
  </si>
  <si>
    <t>2-s2.0-85133264628</t>
  </si>
  <si>
    <t>Performance profiling of the unit trust funds in Malaysia with data mining techniques</t>
  </si>
  <si>
    <t>Khairuddin, A.F.</t>
  </si>
  <si>
    <t>Khairuddin,  Aida Farah</t>
  </si>
  <si>
    <t>Toong, H.-T.</t>
  </si>
  <si>
    <t>Toong,  Tai Hen</t>
  </si>
  <si>
    <t>Nayak, K.</t>
  </si>
  <si>
    <t>Nayak,  Keyurkumar M.</t>
  </si>
  <si>
    <t>Mumbai Vidyanagari University</t>
  </si>
  <si>
    <t>Mumbai Vidyanagari University, Mumbai, India</t>
  </si>
  <si>
    <t>Suilleabhai, O.</t>
  </si>
  <si>
    <t>Suilleabhai,  O.</t>
  </si>
  <si>
    <t>Munster Technological University (MTU)</t>
  </si>
  <si>
    <t>Munster Technological University (MTU), Bishopstown, Cork, Ireland</t>
  </si>
  <si>
    <t>Goldfeld, S.</t>
  </si>
  <si>
    <t>Goldfeld,  Sharon R.</t>
  </si>
  <si>
    <t>Murdoch Children's Research Institute (Assuming this is the main university or research institution based on context)</t>
  </si>
  <si>
    <t>Centre for Community Child Health, Royal Children's Hospital, Melbourne, Melbourne, VIC, Australia, Population Health, Murdoch Children's Research Institute, Melbourne, VIC, Australia, Department of Paediatrics, Melbourne, VIC, Australia</t>
  </si>
  <si>
    <t>Price, A.M.H.</t>
  </si>
  <si>
    <t>Price,  Anna M.H.</t>
  </si>
  <si>
    <t>Murdoch Children's Research Institute (from Murdoch Children's Research Institute, Melbourne, VIC, Australia)</t>
  </si>
  <si>
    <t>Boyd, D.</t>
  </si>
  <si>
    <t>Boyd,  Davina</t>
  </si>
  <si>
    <t>Murdoch University</t>
  </si>
  <si>
    <t>Food Futures Institute, Murdoch University, Perth, WA, Australia</t>
  </si>
  <si>
    <t>Barber, B.L.</t>
  </si>
  <si>
    <t>Department of Psychology, Murdoch University, Perth, WA, Australia</t>
  </si>
  <si>
    <t>Bell, R.W.</t>
  </si>
  <si>
    <t>Bell,  Richard William</t>
  </si>
  <si>
    <t>Namisango, F.</t>
  </si>
  <si>
    <t>Namisango,  Fatuma</t>
  </si>
  <si>
    <t>Murdoch University, Perth, WA, Australia</t>
  </si>
  <si>
    <t>2-s2.0-70350752200</t>
  </si>
  <si>
    <t>Australia, Murdoch University, Perth, WA, Australia</t>
  </si>
  <si>
    <t>Pathways to life success: A conceptual model of financial well-being for young adults</t>
  </si>
  <si>
    <t>Hutchison, J.</t>
  </si>
  <si>
    <t>Hutchison,  Jane</t>
  </si>
  <si>
    <t>School of Business, Murdoch University, Perth, WA, Australia</t>
  </si>
  <si>
    <t>2-s2.0-85210443075</t>
  </si>
  <si>
    <t>Hoque, A.</t>
  </si>
  <si>
    <t>Hoque,  Ariful</t>
  </si>
  <si>
    <t>Murdoch University (NA if no university is present)</t>
  </si>
  <si>
    <t>Murdoch Business School, Perth, WA, Australia</t>
  </si>
  <si>
    <t>Financial Literacy, Access to Microfinance, and Sustainable Development</t>
  </si>
  <si>
    <t>2-s2.0-85107155343</t>
  </si>
  <si>
    <t>Hasan, M.</t>
  </si>
  <si>
    <t>Hasan,  Morshadul Morshadul</t>
  </si>
  <si>
    <t>How does financial literacy impact on inclusive finance?</t>
  </si>
  <si>
    <t>Le, T.</t>
  </si>
  <si>
    <t>Le,  Thi Ngoc Quynh</t>
  </si>
  <si>
    <t>2-s2.0-85123943313</t>
  </si>
  <si>
    <t>Rural Consumers’ Financial Literacy and Access to FinTech Services</t>
  </si>
  <si>
    <t>Zharov, V.</t>
  </si>
  <si>
    <t>Zharov,  V. S.</t>
  </si>
  <si>
    <t>Murmansk Arctic State University</t>
  </si>
  <si>
    <t>Murmansk Arctic State University, Murmansk, Murmansk Oblast, Russian Federation, Luzin Institute for Economic Studies Kola Science Centre of the Russian Academy of Sciences, Apatity, Murmansk Oblast, Russian Federation</t>
  </si>
  <si>
    <t>Sansyzbaeva, G.</t>
  </si>
  <si>
    <t>Sansyzbaeva,  Gulimhan</t>
  </si>
  <si>
    <t>Musa Ryskulbekov Kyrgyz Economic University</t>
  </si>
  <si>
    <t>Department of Finance and Financial Technologies, Musa Ryskulbekov Kyrgyz Economic University, Bishkek, Kyrgyzstan</t>
  </si>
  <si>
    <t>Satylganova, E.</t>
  </si>
  <si>
    <t>Satylganova,  Elvira Sheishembekovna</t>
  </si>
  <si>
    <t>Nezametdinova, E.</t>
  </si>
  <si>
    <t>Nezametdinova,  Eleonora</t>
  </si>
  <si>
    <t>Department of Accounting, Musa Ryskulbekov Kyrgyz Economic University, Bishkek, Kyrgyzstan</t>
  </si>
  <si>
    <t>2-s2.0-105015369174</t>
  </si>
  <si>
    <t>Soundararajan, G.</t>
  </si>
  <si>
    <t>Soundararajan,  Gopalakrishnan</t>
  </si>
  <si>
    <t>Muscat College</t>
  </si>
  <si>
    <t>Muscat College, Muscat, Oman</t>
  </si>
  <si>
    <t>The Role of Peer Influence Through Social Networks on Investment Decisions</t>
  </si>
  <si>
    <t>2-s2.0-86000436224</t>
  </si>
  <si>
    <t>Shojaei, S.A.</t>
  </si>
  <si>
    <t>Shojaei,  Seyed Amirhossein</t>
  </si>
  <si>
    <t>Muscat University</t>
  </si>
  <si>
    <t>Faculty of Business and Management, Muscat University, Muscat, Oman</t>
  </si>
  <si>
    <t>THE INVESTMENT PUZZLE: UNVEILING BEHAVIORAL FINANCE, RISK PERCEPTION, AND FINANCIAL LITERACY</t>
  </si>
  <si>
    <t>Almansour, B.Y.</t>
  </si>
  <si>
    <t>Almansour,  Bashar Yaser</t>
  </si>
  <si>
    <t>Muscat University
Balagrae University of Modern Sciences</t>
  </si>
  <si>
    <t>Faculty of Business and Management, Muscat University, Muscat, Oman, Balagrae University of Modern Sciences, Benghazi, Libya</t>
  </si>
  <si>
    <t>Libya</t>
  </si>
  <si>
    <t>Soejono, F.</t>
  </si>
  <si>
    <t>Soejono,  Fransiska</t>
  </si>
  <si>
    <t>Musi Charitas Catholic University</t>
  </si>
  <si>
    <t>Musi Charitas Catholic University, Palembang, Indonesia</t>
  </si>
  <si>
    <t>Sri Mendari, A.</t>
  </si>
  <si>
    <t>Sri Mendari,  Anastasia</t>
  </si>
  <si>
    <t>2-s2.0-84937514856</t>
  </si>
  <si>
    <t>Baker, H.E.</t>
  </si>
  <si>
    <t>Baker,  Hallie E.</t>
  </si>
  <si>
    <t>Muskingum University</t>
  </si>
  <si>
    <t>Department of Psychology, Muskingum University, New Concord, OH, United States</t>
  </si>
  <si>
    <t>Teaching Retirement Financial Literacy in an Undergraduate Gerontology Classroom: Broadening the Concept of the Tripod or Three-Legged Stool of Retirement Income Utilizing Active Learning</t>
  </si>
  <si>
    <t>2-s2.0-105019306740</t>
  </si>
  <si>
    <t>Al-Tablee, D.I.K.</t>
  </si>
  <si>
    <t>Al-Tablee,  Dhuha Ishaq Khaleel</t>
  </si>
  <si>
    <t>Mustansiriyah University</t>
  </si>
  <si>
    <t>Department of Finance and Banking Science, Mustansiriyah University, Baghdad, Iraq</t>
  </si>
  <si>
    <t>Financial Intelligence and Performance Industry: An Analysis of Its Impact on The Productivity of Iraqi Private Banks As A Model</t>
  </si>
  <si>
    <t>Hassoon, S.</t>
  </si>
  <si>
    <t>Hassoon,  Subhi</t>
  </si>
  <si>
    <t>2-s2.0-85141165026</t>
  </si>
  <si>
    <t>Al-Abdulrazag, B.</t>
  </si>
  <si>
    <t>Al-Abdulrazag,  Bashier</t>
  </si>
  <si>
    <t>Mutah University</t>
  </si>
  <si>
    <t>Department of Economics, Mutah University, Karak, Karak, Jordan, King Saud University, Riyadh, Riyad, Saudi Arabia</t>
  </si>
  <si>
    <t>The Asymmetric Effect of Remittances on Financial Development in Jordan: A Nonlinear ARDL Analysis</t>
  </si>
  <si>
    <t>2-s2.0-85197259555</t>
  </si>
  <si>
    <t>Al-Majali, A.A.</t>
  </si>
  <si>
    <t>Al-Majali,  Ahmad A.</t>
  </si>
  <si>
    <t>Department of Economics, Business and Finance, Mutah University, Karak, Karak, Jordan</t>
  </si>
  <si>
    <t>THE EFFECT OF DIGITAL FINANCIAL LITERACY ON FINANCIAL DEVELOPMENT AND GOVERNANCE: USING PANEL VECTOR AUTOREGRESSIVE MODEL</t>
  </si>
  <si>
    <t>2-s2.0-85187145952</t>
  </si>
  <si>
    <t>AlHalaseh, R.H.</t>
  </si>
  <si>
    <t>AlHalaseh,  Rula Hani Salman</t>
  </si>
  <si>
    <t>School of Business, Mutah University, Karak, Karak, Jordan</t>
  </si>
  <si>
    <t>DEVELOPING A FINANCIAL LITERACY SCALE FOR ARAB CONTEXT: A CASE OF UNIVERSITY STUDENTS</t>
  </si>
  <si>
    <t>2-s2.0-85200949894</t>
  </si>
  <si>
    <t>Alkhwaldi, A.F.</t>
  </si>
  <si>
    <t>Alkhwaldi,  Abeer F.</t>
  </si>
  <si>
    <t>Department of Management Information Systems, Mutah University, Karak, Karak, Jordan</t>
  </si>
  <si>
    <t>Digital transformation in financial industry: antecedents of fintech adoption, financial literacy and quality of life</t>
  </si>
  <si>
    <t>Esam Alharasis, E.E.</t>
  </si>
  <si>
    <t>Esam Alharasis,  Esraa Esam</t>
  </si>
  <si>
    <t>Department of Accounting, Mutah University, Karak, Karak, Jordan</t>
  </si>
  <si>
    <t>Altarawneh, M.S.</t>
  </si>
  <si>
    <t>Altarawneh,  Mohammad Saleh</t>
  </si>
  <si>
    <t>Alsarayreh, T.</t>
  </si>
  <si>
    <t>Alsarayreh,  Taleb</t>
  </si>
  <si>
    <t>Abu Dayyih, W.</t>
  </si>
  <si>
    <t>Abu Dayyih,  Wael A.</t>
  </si>
  <si>
    <t>Department of Pharmaceutical Chemistry, Mutah University, Karak, Karak, Jordan</t>
  </si>
  <si>
    <t>Al-Sarayreh, A.A.</t>
  </si>
  <si>
    <t>Al-Sarayreh,  Ahmad A.</t>
  </si>
  <si>
    <t>College of Business, Mutah University, Karak, Karak, Jordan</t>
  </si>
  <si>
    <t>2-s2.0-86000381920</t>
  </si>
  <si>
    <t>Kimzan, I.</t>
  </si>
  <si>
    <t>Kimzan,  İlayda</t>
  </si>
  <si>
    <t>Muğla Sıtkı Koçman Üniversitesi</t>
  </si>
  <si>
    <t>Department of Early Childhood Education, Muğla Sıtkı Koçman Üniversitesi, Mugla, Mugla, Turkey</t>
  </si>
  <si>
    <t>Children understand economics too: knowledge and experience of basic financial concepts</t>
  </si>
  <si>
    <t>Yıldırım, K.</t>
  </si>
  <si>
    <t>Yıldırım,  Kasım</t>
  </si>
  <si>
    <t>Muğla Sıtkı Koçman Üniversitesi, Mugla, Mugla, Turkey</t>
  </si>
  <si>
    <t>2-s2.0-85059938240</t>
  </si>
  <si>
    <t>Žukauskienė, R.</t>
  </si>
  <si>
    <t>Žukauskienė,  Rita</t>
  </si>
  <si>
    <t>Mykolas Romeris University</t>
  </si>
  <si>
    <t>Mykolas Romeris University, Vilnius, Vilnius, Lithuania</t>
  </si>
  <si>
    <t>Linking Identity Processes to Spending Self-Control Capacities in Emerging Adulthood: The Mediating Role of Self-Regulatory Identity Functions</t>
  </si>
  <si>
    <t>2-s2.0-85082940299</t>
  </si>
  <si>
    <t>Vosylis, R.</t>
  </si>
  <si>
    <t>Vosylis,  Rimantas</t>
  </si>
  <si>
    <t>The Financial Identity Scale (FIS): A multinational validation and measurement invariance study among emerging adults</t>
  </si>
  <si>
    <t>2-s2.0-85131665051</t>
  </si>
  <si>
    <t>Raudeliunaite, R.</t>
  </si>
  <si>
    <t>Raudeliunaite,  Rita</t>
  </si>
  <si>
    <t>Institute of Educational Sciences and Social Work, Mykolas Romeris University, Vilnius, Vilnius, Lithuania</t>
  </si>
  <si>
    <t>The Development of Independent Living Skills in Children at Community Children’s Care Home: the Analysis of Children’s Experiences; Vaikų savarankiško gyvenimo įgūdžių ugdymasis bendruomeniniuose vaikų globos namuose: vaikų patirčių analizė</t>
  </si>
  <si>
    <t>Gudžinskiene, V.</t>
  </si>
  <si>
    <t>Gudžinskiene,  Vida</t>
  </si>
  <si>
    <t>2-s2.0-85081977280</t>
  </si>
  <si>
    <t>Institute of Psychology, Mykolas Romeris University, Vilnius, Vilnius, Lithuania</t>
  </si>
  <si>
    <t>How Does Financial Life Shape Emerging Adulthood? Short-Term Longitudinal Associations Between Perceived Features of Emerging Adulthood, Financial Behaviors, and Financial Well-Being</t>
  </si>
  <si>
    <t>2-s2.0-85141821252</t>
  </si>
  <si>
    <t>Podviezko, A.</t>
  </si>
  <si>
    <t>Podviezko,  Askoldas</t>
  </si>
  <si>
    <t>Mykolas Romeris University
European Humanitarian University (NA for the second one as it's an academic department, not a university)</t>
  </si>
  <si>
    <t>Faculty of Public Governance and Business, Mykolas Romeris University, Vilnius, Vilnius, Lithuania, Academic Department of Social Sciences, European Humanitarian University, Vilnius, Lithuania</t>
  </si>
  <si>
    <t>Sustainability Literacy and Financial Literacy of Young People in the Baltic States</t>
  </si>
  <si>
    <t>2-s2.0-105008885376</t>
  </si>
  <si>
    <t>Usykova, O.</t>
  </si>
  <si>
    <t>Usykova,  Olena</t>
  </si>
  <si>
    <t>Mykolayiv National Agrarian University</t>
  </si>
  <si>
    <t>Mykolayiv National Agrarian University, Mykolaiv, Mykolaiv Oblast, Ukraine</t>
  </si>
  <si>
    <t>Prospects of using international grants to develop organic farming in Ukraine</t>
  </si>
  <si>
    <t>Poberezhets, H.</t>
  </si>
  <si>
    <t>Poberezhets,  Hanna</t>
  </si>
  <si>
    <t>Sharata, N.</t>
  </si>
  <si>
    <t>Sharata,  Nataliia H.</t>
  </si>
  <si>
    <t>Kravchenko, T.</t>
  </si>
  <si>
    <t>Kravchenko,  Tetiana P.</t>
  </si>
  <si>
    <t>Bilichenko, O.</t>
  </si>
  <si>
    <t>Bilichenko,  Oleksandr</t>
  </si>
  <si>
    <t>Kihwele, J.E.</t>
  </si>
  <si>
    <t>Kihwele,  Jimmy Ezekiel</t>
  </si>
  <si>
    <t>Mzumbe University</t>
  </si>
  <si>
    <t>Faculty of Social Sciences, Mzumbe University, Dar Es Salaam, Tanzania</t>
  </si>
  <si>
    <t>Kalimasi, P.J.</t>
  </si>
  <si>
    <t>Kalimasi,  Perpetua Joseph</t>
  </si>
  <si>
    <t>2-s2.0-105020871393</t>
  </si>
  <si>
    <t>Isaga, N.</t>
  </si>
  <si>
    <t>Isaga,  Nsubili M.</t>
  </si>
  <si>
    <t>Department of Accounting and Finance, Mzumbe University, Dar Es Salaam, Tanzania</t>
  </si>
  <si>
    <t>The roles of finance opinion and income source in the link between financial literacy and student financial behaviour in Tanzania</t>
  </si>
  <si>
    <t>Kitole, F.A.</t>
  </si>
  <si>
    <t>Kitole,  Felician Andrew</t>
  </si>
  <si>
    <t>Department of Economics, Mzumbe University, Dar Es Salaam, Tanzania</t>
  </si>
  <si>
    <t>2-s2.0-105018612996</t>
  </si>
  <si>
    <t>Buturak, G.</t>
  </si>
  <si>
    <t>Buturak,  Gökhan</t>
  </si>
  <si>
    <t>Mälardalen University</t>
  </si>
  <si>
    <t>Mälardalen University, Vasteras, Västmanland, Sweden</t>
  </si>
  <si>
    <t>The role of financial literacy in payment defaults</t>
  </si>
  <si>
    <t>2-s2.0-105007453223</t>
  </si>
  <si>
    <t>Mendecka, K.</t>
  </si>
  <si>
    <t>Mendecka,  Karolina</t>
  </si>
  <si>
    <t>Financial Education: A Human Rights Perspective on Financial Literacy</t>
  </si>
  <si>
    <t>Peng, K.</t>
  </si>
  <si>
    <t>Peng,  Kai</t>
  </si>
  <si>
    <t>Changsha Rail Transit Operation Co. Ltd, Changsha, China</t>
  </si>
  <si>
    <t>Fisher, M.</t>
  </si>
  <si>
    <t>Fisher,  Martin</t>
  </si>
  <si>
    <t>KickStart - International, Inc., San Francisco, CA, United States</t>
  </si>
  <si>
    <t>Bahri, S.A.</t>
  </si>
  <si>
    <t>Bahri,  S. Andi</t>
  </si>
  <si>
    <t>Institut Agama Islam Negeri Parepare, Parepare, South Sulawesi, Indonesia</t>
  </si>
  <si>
    <t>2-s2.0-85121602292</t>
  </si>
  <si>
    <t>Ocran, G.</t>
  </si>
  <si>
    <t>Ocran,  Gloria</t>
  </si>
  <si>
    <t>Shield Group of Companies, Accra, Ghana</t>
  </si>
  <si>
    <t>Adoption of students' loan schemes: the contingent role of financial knowledge</t>
  </si>
  <si>
    <t>Greenberg, S.</t>
  </si>
  <si>
    <t>Greenberg,  Suzanne</t>
  </si>
  <si>
    <t>Children's Trust Fund of Michigan, Lansing, MI, United States</t>
  </si>
  <si>
    <t>Coggins, H.</t>
  </si>
  <si>
    <t>Coggins,  Heidi</t>
  </si>
  <si>
    <t>Schuster-Wachsberger, E.</t>
  </si>
  <si>
    <t>Schuster-Wachsberger,  Emily</t>
  </si>
  <si>
    <t>Hinton, J.</t>
  </si>
  <si>
    <t>Hinton,  Jacquetta</t>
  </si>
  <si>
    <t>Michigan Department of Health and Human Services Office of Equity and Minority Health Lansing, Lansing, MI, United States</t>
  </si>
  <si>
    <t>China Construction Bank, Beijing, China</t>
  </si>
  <si>
    <t>2-s2.0-85146089958</t>
  </si>
  <si>
    <t>Caro, A.</t>
  </si>
  <si>
    <t>Caro,  Ana</t>
  </si>
  <si>
    <t>Banco Central del Uruguay, Montevideo, Uruguay</t>
  </si>
  <si>
    <t>Uruguay</t>
  </si>
  <si>
    <t>A randomised evaluation of a financial literacy programme for upper secondary school students in Uruguay</t>
  </si>
  <si>
    <t>Caño-Guiral, M.</t>
  </si>
  <si>
    <t>Caño-Guiral,  Maira</t>
  </si>
  <si>
    <t>2-s2.0-85137256270</t>
  </si>
  <si>
    <t>Lee, E.J.</t>
  </si>
  <si>
    <t>Lee,  Eun-jeong</t>
  </si>
  <si>
    <t>Asian American Resource and Information Network, Wood Ridge, NJ, United States</t>
  </si>
  <si>
    <t>Building financial capability among low-income older Asian immigrants: The roles of financial access and locus of control</t>
  </si>
  <si>
    <t>Bryce, C.</t>
  </si>
  <si>
    <t>Bryce,  Carl</t>
  </si>
  <si>
    <t>Offutt Family Medicine Residency, Offutt Air Force Base, Omaha, NE, United States</t>
  </si>
  <si>
    <t>Rawjani, S.</t>
  </si>
  <si>
    <t>Rawjani,  Saba</t>
  </si>
  <si>
    <t>Bernheim, B.D.</t>
  </si>
  <si>
    <t>Bernheim,  B. Douglas</t>
  </si>
  <si>
    <t>Sun,  Jieguang</t>
  </si>
  <si>
    <t>Key Laboratory of Financial Technology of Jilin Province, Changchun, Jilin, China</t>
  </si>
  <si>
    <t>Sillaman, N.</t>
  </si>
  <si>
    <t>Sillaman,  Nicole</t>
  </si>
  <si>
    <t>The Ohio Children’s Trust Fund, Columbus, OH, United States</t>
  </si>
  <si>
    <t>2-s2.0-85141348021</t>
  </si>
  <si>
    <t>Marill, M.C.</t>
  </si>
  <si>
    <t>Marill,  Michele Cohen</t>
  </si>
  <si>
    <t>Financial Coaching Offers New Paths To A Healthy Future</t>
  </si>
  <si>
    <t>2-s2.0-85137824608</t>
  </si>
  <si>
    <t>Kushardanto, H.</t>
  </si>
  <si>
    <t>Kushardanto,  Hari</t>
  </si>
  <si>
    <t>Rare Indonesia, Kota Bogor, West Java, Indonesia</t>
  </si>
  <si>
    <t>Household finances and trust are key determinants of benefits from small-scale fisheries co-management</t>
  </si>
  <si>
    <t>Jakub, R.</t>
  </si>
  <si>
    <t>Jakub,  Raymond</t>
  </si>
  <si>
    <t>Suherfian, W.</t>
  </si>
  <si>
    <t>Suherfian,  Wahid</t>
  </si>
  <si>
    <t>Subarno, T.</t>
  </si>
  <si>
    <t>Subarno,  T.</t>
  </si>
  <si>
    <t>Rare Southeast Sulawesi, Kota Kendari, Indonesia</t>
  </si>
  <si>
    <t>Ansyori, A.I.</t>
  </si>
  <si>
    <t>Ansyori,  Ahmad Isa</t>
  </si>
  <si>
    <t>Kardini, L.O.</t>
  </si>
  <si>
    <t>Kardini,  La Ode</t>
  </si>
  <si>
    <t>Marine and Fisheries Office of Southeast Sulawesi Province, Kota Kendari, Indonesia</t>
  </si>
  <si>
    <t>2-s2.0-105007469793</t>
  </si>
  <si>
    <t>Kurowski, Ł.</t>
  </si>
  <si>
    <t>Kurowski,  Łukasz Kamil</t>
  </si>
  <si>
    <t>Household Approaches to New Technologies in Financial Education in Poland</t>
  </si>
  <si>
    <t>Cichowicz, E.</t>
  </si>
  <si>
    <t>Cichowicz,  Ewa</t>
  </si>
  <si>
    <t>Iwanicz-Drozdowska, M.</t>
  </si>
  <si>
    <t>Iwanicz-Drozdowska,  Małgorzata</t>
  </si>
  <si>
    <t>2-s2.0-105007473083</t>
  </si>
  <si>
    <t>Borys, G.</t>
  </si>
  <si>
    <t>Borys,  Grażyna</t>
  </si>
  <si>
    <t>A Comparative Analysis of National Financial Education Strategies among the Visegrad Group</t>
  </si>
  <si>
    <t>2-s2.0-85164750554</t>
  </si>
  <si>
    <t>Quintero, D.</t>
  </si>
  <si>
    <t>Quintero,  Diana</t>
  </si>
  <si>
    <t>Centro Internacional de Agricultura Tropical, Cali, Valle del Cauca, Colombia</t>
  </si>
  <si>
    <t>Cultural and economic barriers and opportunities for the participation of women in agricultural production systems: a case study in Guatemala</t>
  </si>
  <si>
    <t>Reyes, B.</t>
  </si>
  <si>
    <t>Reyes,  Byron A.</t>
  </si>
  <si>
    <t>2-s2.0-85164105861</t>
  </si>
  <si>
    <t>Chernei, O.T.</t>
  </si>
  <si>
    <t>Chernei,  Olga T.</t>
  </si>
  <si>
    <t>METHODS FOR CONDUCTING TECHNOLOGICAL AUDIT OF INDUSTRIAL ENTERPRISES AS A MECHANISM FOR THE SUSTAINABLE DEVELOPMENT OF MODERN ENTREPRENEURSHIP</t>
  </si>
  <si>
    <t>Smirnova, Z.V.</t>
  </si>
  <si>
    <t>Smirnova,  Z. V.</t>
  </si>
  <si>
    <t>Kuznetsova, S.N.</t>
  </si>
  <si>
    <t>Kuznetsova,  Svetlana N.</t>
  </si>
  <si>
    <t>Romanovskaya, E.V.</t>
  </si>
  <si>
    <t>Romanovskaya,  Elena V.</t>
  </si>
  <si>
    <t>Andryashina, N.S.</t>
  </si>
  <si>
    <t>Andryashina,  Natalia S.</t>
  </si>
  <si>
    <t>2-s2.0-85164013771</t>
  </si>
  <si>
    <t>Ślefarska, E.</t>
  </si>
  <si>
    <t>Ślefarska,  Edyta</t>
  </si>
  <si>
    <t>NZOZ Akademicka Poliklinika Stomatologiczna, Poradnia Protetyki Stomatologicznej, Wroclaw, Poland</t>
  </si>
  <si>
    <t>Application of a fixed prosthesis with pink porcelain in patients with horizontal bone atrophy in the anterior segment of the maxilla – a study of selected cases; Zastosowanie uzupełnienia stałego z różową ceramiką u pacjentów z poziomym zanikiem kości w odcinku przednim szczęki – studium wybranych przypadków</t>
  </si>
  <si>
    <t>Das,  Sanjib</t>
  </si>
  <si>
    <t>Nazira H.S. and M.P. School, Sivasagar, India</t>
  </si>
  <si>
    <t>2-s2.0-85162973912</t>
  </si>
  <si>
    <t>Ma, H.</t>
  </si>
  <si>
    <t>Ma,  Hongchao</t>
  </si>
  <si>
    <t>Innovation Lab, Ltd., Shanghai, Shanghai, China</t>
  </si>
  <si>
    <t>A Financial Derivatives Related Multi-label Text Classification Algorithm Based on Financial Knowledge Graph</t>
  </si>
  <si>
    <t>Miao,  Zhongchen</t>
  </si>
  <si>
    <t>Lu,  Jidong</t>
  </si>
  <si>
    <t>Medianti, E.</t>
  </si>
  <si>
    <t>Medianti,  Eva</t>
  </si>
  <si>
    <t>Centro de Investigação em Matemática e Aplicações, Evora, Evora, Portugal</t>
  </si>
  <si>
    <t>2-s2.0-85159030275</t>
  </si>
  <si>
    <t>Phukan, M.</t>
  </si>
  <si>
    <t>Phukan,  Mayuri</t>
  </si>
  <si>
    <t>Northeast Development Agency (NEDA), Guwahati, India</t>
  </si>
  <si>
    <t>Integrated water resources management and flood risk management: Opportunities and challenges in developing countries</t>
  </si>
  <si>
    <t>Bey, R.</t>
  </si>
  <si>
    <t>Bey,  Roman</t>
  </si>
  <si>
    <t>Sector of Scientific Bibliography and Biography Study, National Scientific Agricultural Library of the National Academy of Agricultural Sciences of Ukraine, Kyiv, Ukraine</t>
  </si>
  <si>
    <t>2-s2.0-85150505165</t>
  </si>
  <si>
    <t>Haftu, H.G.</t>
  </si>
  <si>
    <t>Haftu,  Girmay Giday</t>
  </si>
  <si>
    <t>Independent Researcher, Addis Ababa, Addis Ababa, Ethiopia</t>
  </si>
  <si>
    <t>Financial inclusion and its demand-side determinants: Evidence from Ethiopia</t>
  </si>
  <si>
    <t>Song, C.L.</t>
  </si>
  <si>
    <t>Song,  Cuiling</t>
  </si>
  <si>
    <t>School of Financial Technology, Suzhou Industrial Park Institute of Services Outsourcing, Suzhou, Jiangsu, China</t>
  </si>
  <si>
    <t>2-s2.0-85143745798</t>
  </si>
  <si>
    <t>Muslihun, M.</t>
  </si>
  <si>
    <t>Muslihun,  null</t>
  </si>
  <si>
    <t>The active role of Sharia Supervisory Board in Sharia compliance and risk mitigation: a case study of Bank NTB Syariah, Indonesia</t>
  </si>
  <si>
    <t>Lee, D.-H.</t>
  </si>
  <si>
    <t>Lee,  Dong-hwa</t>
  </si>
  <si>
    <t>Investment Solution Division, Korea Investment Corporation, Seoul, South Korea</t>
  </si>
  <si>
    <t>Mugenyi, L.</t>
  </si>
  <si>
    <t>Mugenyi,  Levicatus</t>
  </si>
  <si>
    <t>AIDS Support Organization Uganda, Kampala, Uganda</t>
  </si>
  <si>
    <t>Bbosa, J.K.</t>
  </si>
  <si>
    <t>Bbosa,  John Kato</t>
  </si>
  <si>
    <t>Ojok, A.M.</t>
  </si>
  <si>
    <t>Ojok,  Andrew Mijumbi</t>
  </si>
  <si>
    <t>Shaw, T.K.</t>
  </si>
  <si>
    <t>Shaw,  Thomas K.</t>
  </si>
  <si>
    <t>Catholic Relief Services, Baltimore, MD, United States</t>
  </si>
  <si>
    <t>Allen, B.S.</t>
  </si>
  <si>
    <t>Allen,  Benjamin S.</t>
  </si>
  <si>
    <t>2-s2.0-85121391109</t>
  </si>
  <si>
    <t>Dwomoh-Okudzeto, Y.</t>
  </si>
  <si>
    <t>Dwomoh-Okudzeto,  Yvonne</t>
  </si>
  <si>
    <t>European Investment Bank, Luxembourg, Luxembourg, Luxembourg</t>
  </si>
  <si>
    <t>Financial Literacy of legislators in Africa: An Exploratory Study</t>
  </si>
  <si>
    <t>George, S.S.</t>
  </si>
  <si>
    <t>George,  Sherin Shiny</t>
  </si>
  <si>
    <t>Pradana, I.</t>
  </si>
  <si>
    <t>Pradana,  Imanda</t>
  </si>
  <si>
    <t>Setiawan, H.</t>
  </si>
  <si>
    <t>Setiawan,  Haris</t>
  </si>
  <si>
    <t>Muhammad, Y.</t>
  </si>
  <si>
    <t>Muhammad,  Yoni</t>
  </si>
  <si>
    <t>Austrian, K.</t>
  </si>
  <si>
    <t>Austrian,  Karen</t>
  </si>
  <si>
    <t>Gender and Youth Program, Population Council Nairobi, Nairobi, Nairobi, Kenya</t>
  </si>
  <si>
    <t>Soler-Hampejsek, E.</t>
  </si>
  <si>
    <t>Soler-Hampejsek,  Erica</t>
  </si>
  <si>
    <t>Independent Consultant, Barcelona, Spain</t>
  </si>
  <si>
    <t>Kangwana, B.</t>
  </si>
  <si>
    <t>Kangwana,  Beth B.</t>
  </si>
  <si>
    <t>Muluve, E.</t>
  </si>
  <si>
    <t>Muluve,  Eva</t>
  </si>
  <si>
    <t>Mbushi, F.</t>
  </si>
  <si>
    <t>Mbushi,  Faith</t>
  </si>
  <si>
    <t>Aden, A.</t>
  </si>
  <si>
    <t>Aden,  Abdullahi Hussein</t>
  </si>
  <si>
    <t>Save the Children Fund, London, United Kingdom</t>
  </si>
  <si>
    <t>2-s2.0-85131208451</t>
  </si>
  <si>
    <t>Karthika, K.</t>
  </si>
  <si>
    <t>Karthika,  K.</t>
  </si>
  <si>
    <t>Department of Commerce, NSS Hindu College, Changanassery, Changanassery, KL, India</t>
  </si>
  <si>
    <t>Financial transition of women: Imperativeness for becoming financially empowered</t>
  </si>
  <si>
    <t>2-s2.0-85132130561</t>
  </si>
  <si>
    <t>Laboratoire de Recherche en Gestion et Economie (LaRGE), Strasbourg, Grand Est, France</t>
  </si>
  <si>
    <t>MIFID QUESTIONNAIRE ANSWERS AND STOCK MARKET PARTICIPATION; Questionnaire MiFID et participation sur les marchés actions</t>
  </si>
  <si>
    <t>Orkut, H.</t>
  </si>
  <si>
    <t>Orkut,  Hava</t>
  </si>
  <si>
    <t>2-s2.0-85129387040</t>
  </si>
  <si>
    <t>Giustiniani, A.</t>
  </si>
  <si>
    <t>Giustiniani,  A.</t>
  </si>
  <si>
    <t>Ospedale San Camillo, Venice, Italy</t>
  </si>
  <si>
    <t>Financial Decision-Making in Neurological Patients</t>
  </si>
  <si>
    <t>Arcara, G.</t>
  </si>
  <si>
    <t>Arcara,  Giorgio</t>
  </si>
  <si>
    <t>Burgio, F.</t>
  </si>
  <si>
    <t>Burgio,  Francesca</t>
  </si>
  <si>
    <t>2-s2.0-85128445142</t>
  </si>
  <si>
    <t>FINRA Investor Education Foundation, Washington, D.C., DC, United States</t>
  </si>
  <si>
    <t>Can educational interventions reduce susceptibility to financial fraud?</t>
  </si>
  <si>
    <t>Rees, D.</t>
  </si>
  <si>
    <t>Rees,  David</t>
  </si>
  <si>
    <t>Synergia Ltd, Auckland, AUK, New Zealand</t>
  </si>
  <si>
    <t>Hawkins, M.</t>
  </si>
  <si>
    <t>Hawkins,  Marta</t>
  </si>
  <si>
    <t>In-Light-of, London, United Kingdom</t>
  </si>
  <si>
    <t>2-s2.0-85129126187</t>
  </si>
  <si>
    <t>Begum, F.</t>
  </si>
  <si>
    <t>Begum,  Farhana</t>
  </si>
  <si>
    <t>Islamic Development Bank, Jeddah, Makkah al Mukarramah, Saudi Arabia</t>
  </si>
  <si>
    <t>What Factors Influence Customer Attitudes and Mindsets towards the Use of Services and Products of Islamic Banks in Bangladesh?</t>
  </si>
  <si>
    <t>Seyedfatemi, N.</t>
  </si>
  <si>
    <t>Seyedfatemi,  Naima</t>
  </si>
  <si>
    <t>Nursing Care Research Center, Tehran, Tehran, Iran</t>
  </si>
  <si>
    <t>2-s2.0-85127418870</t>
  </si>
  <si>
    <t>Grüter, A.</t>
  </si>
  <si>
    <t>Grüter,  Aeneas</t>
  </si>
  <si>
    <t>Strengthening financial literacy with chatbots; Mit Chatbots die finanzielle Allgemeinbildung stärken</t>
  </si>
  <si>
    <t>Portmann, E.</t>
  </si>
  <si>
    <t>Portmann,  E.</t>
  </si>
  <si>
    <t>O’Rourke, P.</t>
  </si>
  <si>
    <t>O’Rourke,  Paul D.</t>
  </si>
  <si>
    <t>Northwell Health System, New York, NY, United States</t>
  </si>
  <si>
    <t>2-s2.0-85123254442</t>
  </si>
  <si>
    <t>Marć, L.</t>
  </si>
  <si>
    <t>Marć,  Łukasz</t>
  </si>
  <si>
    <t>The World Bank, USA, Washington, D.C., United States</t>
  </si>
  <si>
    <t>Impact of an integrated youth skill training program on youth livelihoods: A case study of cocoa belt region in Ghana</t>
  </si>
  <si>
    <t>Pasanen, T.</t>
  </si>
  <si>
    <t>Pasanen,  Tiina</t>
  </si>
  <si>
    <t>Overseas Development Institute, London, United Kingdom</t>
  </si>
  <si>
    <t>Atta-Mensah, M.</t>
  </si>
  <si>
    <t>Atta-Mensah,  Maya</t>
  </si>
  <si>
    <t>Cornerstone Research, Inc., San Francisco, CA, United States</t>
  </si>
  <si>
    <t>Bridonneau, S.</t>
  </si>
  <si>
    <t>Bridonneau,  Sophie</t>
  </si>
  <si>
    <t>Civil Service Fast Stream, Cabinet Office, London, UK, United Kingdom</t>
  </si>
  <si>
    <t>2-s2.0-85103225838</t>
  </si>
  <si>
    <t>Lakew, N.</t>
  </si>
  <si>
    <t>Lakew,  Nathan</t>
  </si>
  <si>
    <t>“Show Me the Money”: Preliminary Lessons from an Implementation of Intervention Tools at the Payment Gateway Level</t>
  </si>
  <si>
    <t>Porter, S.E.</t>
  </si>
  <si>
    <t>Porter,  Scott E.</t>
  </si>
  <si>
    <t>Department of Orthopaedic Surgery, Prisma Health Upstate, Greenville, SC, United States</t>
  </si>
  <si>
    <t>2-s2.0-85108848422</t>
  </si>
  <si>
    <t>Sen, A.</t>
  </si>
  <si>
    <t>Sen,  Avisek</t>
  </si>
  <si>
    <t>Kabi Jagadram Roy Government General Degree College, Bankura, WB, India</t>
  </si>
  <si>
    <t>Financial Inclusion and Quality of Life: Empirical Evidences from Indian States with Special Reference to West Bengal</t>
  </si>
  <si>
    <t>Berrospi, M.L.</t>
  </si>
  <si>
    <t>Berrospi,  Maria Lucia</t>
  </si>
  <si>
    <t>International Food Policy Research Institute, Washington, D.C., DC, United States</t>
  </si>
  <si>
    <t>Kieffer, C.</t>
  </si>
  <si>
    <t>Kieffer,  Christine N.</t>
  </si>
  <si>
    <t>2-s2.0-85133693121</t>
  </si>
  <si>
    <t>Davidson, A.</t>
  </si>
  <si>
    <t>Davidson,  Andrew J.</t>
  </si>
  <si>
    <t>Financial Life Cycle Education, New York, NY, United States</t>
  </si>
  <si>
    <t>Financial Education, Mathematical Confidence, and Financial Behavior</t>
  </si>
  <si>
    <t>Cox, C.</t>
  </si>
  <si>
    <t>Cox,  Courtney Ellen</t>
  </si>
  <si>
    <t>Rare, Arlington, VA, United States</t>
  </si>
  <si>
    <t>Campbell, S.J.</t>
  </si>
  <si>
    <t>Campbell,  Stuart J.</t>
  </si>
  <si>
    <t>Madeira, C.</t>
  </si>
  <si>
    <t>Madeira,  Carlos R.</t>
  </si>
  <si>
    <t>Banco Central de Chile, Santiago, RM, Chile</t>
  </si>
  <si>
    <t>Martínez, F.</t>
  </si>
  <si>
    <t>Martínez,  Felipe</t>
  </si>
  <si>
    <t>2-s2.0-85115002301</t>
  </si>
  <si>
    <t>Seligman, J.S.</t>
  </si>
  <si>
    <t>Seligman,  Jason S.</t>
  </si>
  <si>
    <t>Investment Company Institute, USA, Washington, D.C., United States</t>
  </si>
  <si>
    <t>Trust, financial literacy, and financial market participation</t>
  </si>
  <si>
    <t>Namirembe, R.</t>
  </si>
  <si>
    <t>Namirembe,  Rashida</t>
  </si>
  <si>
    <t>International Center for Child Health and Development, Masaka, Uganda</t>
  </si>
  <si>
    <t>Namuwonge, F.</t>
  </si>
  <si>
    <t>Namuwonge,  Flavia</t>
  </si>
  <si>
    <t>Mwebembezi, A.</t>
  </si>
  <si>
    <t>Mwebembezi,  Abel</t>
  </si>
  <si>
    <t>Reach the Youth Uganda, Kampala, Uganda</t>
  </si>
  <si>
    <t>Choi, B.-G.</t>
  </si>
  <si>
    <t>Choi,  Bong-geun</t>
  </si>
  <si>
    <t>Fount Investment, Seoul, South Korea</t>
  </si>
  <si>
    <t>2-s2.0-85133509907</t>
  </si>
  <si>
    <t>Jonker, N.</t>
  </si>
  <si>
    <t>Jonker,  Nicole</t>
  </si>
  <si>
    <t>Market Infrastructures and Payments Division, De Nederlandsche Bank, Amsterdam, Netherlands</t>
  </si>
  <si>
    <t>The interplay of financial education, financial inclusion and financial stability and the role of Big Tech</t>
  </si>
  <si>
    <t>2-s2.0-85138824917</t>
  </si>
  <si>
    <t>Shames, S.</t>
  </si>
  <si>
    <t>Shames,  Seth A.</t>
  </si>
  <si>
    <t>EcoAgriculture Partners, Oakton, VA, United States</t>
  </si>
  <si>
    <t>Access to Landscape Finance for Small-Scale Producers and Local Communities: A Literature Review</t>
  </si>
  <si>
    <t>Scherr, S.J.</t>
  </si>
  <si>
    <t>Scherr,  Sara J.</t>
  </si>
  <si>
    <t>Sapovadia, V.</t>
  </si>
  <si>
    <t>Sapovadia,  Vrajlal K.</t>
  </si>
  <si>
    <t>Independent Researcher, Vernal, UT, United States</t>
  </si>
  <si>
    <t>Valenti, F.</t>
  </si>
  <si>
    <t>Valenti,  Fabrizio</t>
  </si>
  <si>
    <t>KSAR &amp; Associates Inc., Ottawa, ON, Canada</t>
  </si>
  <si>
    <t>Pisaipan, P.</t>
  </si>
  <si>
    <t>Pisaipan,  Pennapa</t>
  </si>
  <si>
    <t>Phrapokklao Hospital, Chanthaburi, Chanthaburi, Thailand</t>
  </si>
  <si>
    <t>Bunyapakorn, S.</t>
  </si>
  <si>
    <t>Bunyapakorn,  Suchart</t>
  </si>
  <si>
    <t>Nongkham Hospital, Nakhonrachasima, Thailand</t>
  </si>
  <si>
    <t>2-s2.0-85129630549</t>
  </si>
  <si>
    <t>Schuler, S.</t>
  </si>
  <si>
    <t>Schuler,  Sebastian</t>
  </si>
  <si>
    <t>UMS (Consulting) GmbH, Frankfurt am Main, Germany</t>
  </si>
  <si>
    <t>The nonlinear effect of financial literacy on wealth: evidence from Germany</t>
  </si>
  <si>
    <t>Yabroff, K.R.</t>
  </si>
  <si>
    <t>Yabroff,  K. Robin</t>
  </si>
  <si>
    <t>American Cancer Society, Kennesaw, GA, United States</t>
  </si>
  <si>
    <t>2-s2.0-85136830701</t>
  </si>
  <si>
    <t>Agarwal, N.</t>
  </si>
  <si>
    <t>Agarwal,  Neeraj</t>
  </si>
  <si>
    <t>Department of Family &amp; Community Medicine, Ministry of Health and Family Welfare, New Delhi, India</t>
  </si>
  <si>
    <t>Financial literacy and its correlates among healthcare professionals of India: An ignored educational need</t>
  </si>
  <si>
    <t>Biswas, B.</t>
  </si>
  <si>
    <t>Biswas,  Bijit</t>
  </si>
  <si>
    <t>2-s2.0-85165304230</t>
  </si>
  <si>
    <t>Dmytrenko, E.</t>
  </si>
  <si>
    <t>Dmytrenko,  Emiliia S.</t>
  </si>
  <si>
    <t>FEATURES OF FINANCIAL, LEGAL AND ORGANIZATIONAL PROVISION OF SOCIAL PROTECTION OF CITIZENS IN THE CONDITIONS OF UKRAINIAN EUROPEAN INTEGRATION</t>
  </si>
  <si>
    <t>Dmytrenko, Y.</t>
  </si>
  <si>
    <t>Dmytrenko,  Y.</t>
  </si>
  <si>
    <t>2-s2.0-85133583153</t>
  </si>
  <si>
    <t>Nguyen, S.T.</t>
  </si>
  <si>
    <t>Nguyen,  Sydney T.</t>
  </si>
  <si>
    <t>The Cost of Culture: An Analysis of Cash App and the Financial Inclusion of Black American Communities</t>
  </si>
  <si>
    <t>2-s2.0-85191823698</t>
  </si>
  <si>
    <t>Banks retail clients' profiles and the gender gap in subjective financial literacy of spouses</t>
  </si>
  <si>
    <t>Marley-Payne, J.</t>
  </si>
  <si>
    <t>Marley-Payne,  Jack</t>
  </si>
  <si>
    <t>2-s2.0-85133568987</t>
  </si>
  <si>
    <t>Richardson, J.</t>
  </si>
  <si>
    <t>Richardson,  Jeremy</t>
  </si>
  <si>
    <t>Financial Literacy and Retirement Spending: A University Student Perspective</t>
  </si>
  <si>
    <t>2-s2.0-85165035037</t>
  </si>
  <si>
    <t>Ahmet, C.I.</t>
  </si>
  <si>
    <t>Ahmet,  Can Inci</t>
  </si>
  <si>
    <t>Contemporary Issues in Quantitative Finance</t>
  </si>
  <si>
    <t>Gottlieb, T.</t>
  </si>
  <si>
    <t>Gottlieb Technology, Llc, Glendale, CA, United States</t>
  </si>
  <si>
    <t>Akuma-Zanu, H.</t>
  </si>
  <si>
    <t>Akuma-Zanu,  Harriet</t>
  </si>
  <si>
    <t>2-s2.0-85165477914</t>
  </si>
  <si>
    <t>Disse, S.</t>
  </si>
  <si>
    <t>Disse,  Sabrina</t>
  </si>
  <si>
    <t>Campbell Collaboration, Koln, Germany</t>
  </si>
  <si>
    <t>PROTOCOL: Effects of interventions to improve access to financial services for micro-, small- and medium-sized enterprises in low- and middle-income countries: An evidence and gap map</t>
  </si>
  <si>
    <t>2-s2.0-85161164282</t>
  </si>
  <si>
    <t>Engel, L.</t>
  </si>
  <si>
    <t>Engel,  Lisa L.</t>
  </si>
  <si>
    <t>Review and Consultations of Canadian Financial Education Programs for Individuals with Disabilities; Examen des programmes d’éducation financière destinés aux personnes en situation de handicap au Canada et consultation des prestataires</t>
  </si>
  <si>
    <t>Rampling, T.</t>
  </si>
  <si>
    <t>Rampling,  Taryn</t>
  </si>
  <si>
    <t>Brautigan, E.J.</t>
  </si>
  <si>
    <t>Brautigan,  Emma J.</t>
  </si>
  <si>
    <t>Bazin, T.</t>
  </si>
  <si>
    <t>Bazin,  Tamika</t>
  </si>
  <si>
    <t>Dilts, K.</t>
  </si>
  <si>
    <t>Dilts,  Kelsey</t>
  </si>
  <si>
    <t>Williams, T.</t>
  </si>
  <si>
    <t>Williams,  Taylor</t>
  </si>
  <si>
    <t>Dyck, T.M.</t>
  </si>
  <si>
    <t>Dyck,  Thalin M.</t>
  </si>
  <si>
    <t>Jack, E.M.</t>
  </si>
  <si>
    <t>Jack,  Ellie M.</t>
  </si>
  <si>
    <t>Colquhoun, H.</t>
  </si>
  <si>
    <t>Colquhoun,  Heather L.</t>
  </si>
  <si>
    <t>2-s2.0-85153591346</t>
  </si>
  <si>
    <t>Salisbury, L.C.</t>
  </si>
  <si>
    <t>Salisbury,  Linda Court</t>
  </si>
  <si>
    <t>Beyond Income: Dynamic Consumer Financial Vulnerability</t>
  </si>
  <si>
    <t>Nenkov, G.Y.</t>
  </si>
  <si>
    <t>Nenkov,  Gergana Y.</t>
  </si>
  <si>
    <t>Dela Cruz, N.A.</t>
  </si>
  <si>
    <t>Campbell Collaboration, City of Las Pinas, Philippines</t>
  </si>
  <si>
    <t>Blanchard, S.J.</t>
  </si>
  <si>
    <t>Blanchard,  Simon J.</t>
  </si>
  <si>
    <t>Brown, A.L.</t>
  </si>
  <si>
    <t>Brown,  Alexander L.</t>
  </si>
  <si>
    <t>Martin, K.D.</t>
  </si>
  <si>
    <t>Martin,  Kelly D.</t>
  </si>
  <si>
    <t>2-s2.0-85137467733</t>
  </si>
  <si>
    <t>BuHamdan, S.</t>
  </si>
  <si>
    <t>BuHamdan,  Samer</t>
  </si>
  <si>
    <t>Mechanics, Multiphysics, Multiscale Laboratory (LaMCUBE), Villeneuve-d'Ascq, Hauts-de-France, France</t>
  </si>
  <si>
    <t>Robotics in assembly-based industrialized construction: a narrative review and a look forward</t>
  </si>
  <si>
    <t>2-s2.0-85161690035</t>
  </si>
  <si>
    <t>Belcher, L.J.</t>
  </si>
  <si>
    <t>Belcher,  Landon J.</t>
  </si>
  <si>
    <t>Can a student-managed fund transfer expert financial knowledge? Examining trustee voting consensus in a student-managed investments program</t>
  </si>
  <si>
    <t>2-s2.0-85201000096</t>
  </si>
  <si>
    <t>Mohapatra, C.S.</t>
  </si>
  <si>
    <t>Mohapatra,  C. S.</t>
  </si>
  <si>
    <t>IEPFA, New Delhi, India</t>
  </si>
  <si>
    <t>Investor Protection Paradigm in India: Mounting Criticality of Digitalisation</t>
  </si>
  <si>
    <t>Wang,  Qingxia (Jenny)</t>
  </si>
  <si>
    <t>Centre for Applied Climate Sciences, Toowoomba, QLD, Australia</t>
  </si>
  <si>
    <t>Mushtaq, S.</t>
  </si>
  <si>
    <t>Mushtaq,  Shahbaz</t>
  </si>
  <si>
    <t>Rodulfo, D.</t>
  </si>
  <si>
    <t>Rodulfo,  Danny</t>
  </si>
  <si>
    <t>Willis Towers Watson, London, United Kingdom</t>
  </si>
  <si>
    <t>2-s2.0-85162877663</t>
  </si>
  <si>
    <t>Hernandez, I.</t>
  </si>
  <si>
    <t>Hernandez,  Isaias</t>
  </si>
  <si>
    <t>Eastmont Community Center, Los Angeles, CA, United States</t>
  </si>
  <si>
    <t>Mind your money: A community-based digital intervention for improving financial capability among Hispanics</t>
  </si>
  <si>
    <t>2-s2.0-85137049716</t>
  </si>
  <si>
    <t>Hadler, P.</t>
  </si>
  <si>
    <t>Hadler,  Patricia</t>
  </si>
  <si>
    <t>Leibniz Institute for the Social Sciences GESIS, Mannheim, Baden-Wurttemberg, Germany</t>
  </si>
  <si>
    <t>An experimental test of the effectiveness of cognitive interviewing in pretesting questionnaires</t>
  </si>
  <si>
    <t>Neuert, C.</t>
  </si>
  <si>
    <t>Neuert,  Cornelia Eva</t>
  </si>
  <si>
    <t>2-s2.0-85165314188</t>
  </si>
  <si>
    <t>Arif, S.M.</t>
  </si>
  <si>
    <t>Arif,  Shahkila Mohd</t>
  </si>
  <si>
    <t>Department of Strategy and Communications, Securities Industry Development Corporation, Kuala Lumpur, Malaysia</t>
  </si>
  <si>
    <t>Digitalisation: The Effectiveness of e-Learning in Capital Market Education</t>
  </si>
  <si>
    <t>Hill, R.P.</t>
  </si>
  <si>
    <t>Hill,  Ronald Paul</t>
  </si>
  <si>
    <t>Tarmizi, M.F.A.</t>
  </si>
  <si>
    <t>Tarmizi,  Mohd Firdaus Ahmad</t>
  </si>
  <si>
    <t>2-s2.0-85168984850</t>
  </si>
  <si>
    <t>Suwondo, T.</t>
  </si>
  <si>
    <t>Suwondo,  Tirto</t>
  </si>
  <si>
    <t>Badan Riset dan Inovasi Nasional, Central Jakarta, Jakarta, Indonesia</t>
  </si>
  <si>
    <t>The influence of financial literacy, digital literacy, digital marketing, brand image and word of mouth on the z generation's interest in Islamic banks</t>
  </si>
  <si>
    <t>Navarro, R.A.</t>
  </si>
  <si>
    <t>Navarro,  Ronald A.</t>
  </si>
  <si>
    <t>Department of Orthopaedic Surgery, Kaiser Permanente, Oakland, CA, United States</t>
  </si>
  <si>
    <t>2-s2.0-85159393743</t>
  </si>
  <si>
    <t>Pandita, K.K.</t>
  </si>
  <si>
    <t>Pandita,  Kamal Kishore</t>
  </si>
  <si>
    <t>Health Clinic, Jammu and Kashmir, India</t>
  </si>
  <si>
    <t>Cost-effective Whole Exome Sequencing discovers pathogenic variant causing Neurofibromatosis type 1 in a family from Jammu and Kashmir, India</t>
  </si>
  <si>
    <t>Mugarura, A.</t>
  </si>
  <si>
    <t>Mugarura,  Allan</t>
  </si>
  <si>
    <t>2-s2.0-85153119014</t>
  </si>
  <si>
    <t>Moorhouse, M.</t>
  </si>
  <si>
    <t>Moorhouse,  Michael D.</t>
  </si>
  <si>
    <t>Helping Those That Hide: Anticipated Stigmatization Drives Concealment and a Destructive Cycle of Debt</t>
  </si>
  <si>
    <t>Goode, M.</t>
  </si>
  <si>
    <t>Goode,  Miranda R.</t>
  </si>
  <si>
    <t>Cotte, J.</t>
  </si>
  <si>
    <t>Cotte,  June</t>
  </si>
  <si>
    <t>Widney, J.</t>
  </si>
  <si>
    <t>Widney,  Jennifer</t>
  </si>
  <si>
    <t>2-s2.0-85146508551</t>
  </si>
  <si>
    <t>Ezebuihe, J.A.</t>
  </si>
  <si>
    <t>Ezebuihe,  Jessy Amarachi</t>
  </si>
  <si>
    <t>Association between public health emergencies and sexual and reproductive health, gender-based violence, and early marriage among adolescent girls: a rapid review</t>
  </si>
  <si>
    <t>Hryhorak, M.</t>
  </si>
  <si>
    <t>Hryhorak,  Mariia</t>
  </si>
  <si>
    <t>V.M.Glushkov Institute of Cybernetics, Kyiv, Ukraine</t>
  </si>
  <si>
    <t>2-s2.0-85159357910</t>
  </si>
  <si>
    <t>Fahmy, M.</t>
  </si>
  <si>
    <t>Fahmy,  Miral</t>
  </si>
  <si>
    <t>Department of Economic Cooperation and Private Sector Development, Egypt, Cairo, Egypt</t>
  </si>
  <si>
    <t>Financial inclusion demand-side determinants: analysis from Egypt</t>
  </si>
  <si>
    <t>Ghoneim, H.</t>
  </si>
  <si>
    <t>Ghoneim,  Hebatallah</t>
  </si>
  <si>
    <t>Faculty of Management Technology, New Cairo, Cairo, Egypt</t>
  </si>
  <si>
    <t>Trotter, K.</t>
  </si>
  <si>
    <t>Trotter,  Kellie</t>
  </si>
  <si>
    <t>Hume Enhanced Maternal and Child Health, Hume City Council, Melbourne, VIC, Australia</t>
  </si>
  <si>
    <t>Caldwell, J.</t>
  </si>
  <si>
    <t>Caldwell,  Jane</t>
  </si>
  <si>
    <t>Wodonga Enhanced Maternal and Child Health Service, City of Wodonga, Wodonga, VIC, Australia</t>
  </si>
  <si>
    <t>Tjahjawulan, I.</t>
  </si>
  <si>
    <t>Tjahjawulan,  Indah</t>
  </si>
  <si>
    <t>Institut Kesenian Jakarta, Jakarta, Jakarta, Indonesia</t>
  </si>
  <si>
    <t>Chota, S.</t>
  </si>
  <si>
    <t>Chota,  Sumayya</t>
  </si>
  <si>
    <t>Wesley Mission, Fairfield, NSW, Australia</t>
  </si>
  <si>
    <t>2-s2.0-85177686602</t>
  </si>
  <si>
    <t>Molina Espinosa, J.M.</t>
  </si>
  <si>
    <t>Molina Espinosa,  Jose Martin</t>
  </si>
  <si>
    <t>Financial Literacy as a Key to Entrepreneurship Education: A Multi-Case Study Exploring Diversity and Inclusion</t>
  </si>
  <si>
    <t>2-s2.0-85176398129</t>
  </si>
  <si>
    <t>Mutiary, L.</t>
  </si>
  <si>
    <t>Mutiary,  Lili</t>
  </si>
  <si>
    <t>National Institute of Education, Singapore City, Singapore, Indonesian Ministry of Finance (MOF), South Jakarta, Indonesia</t>
  </si>
  <si>
    <t>Choosing Relevant Internet-Assisted Approaches for Professional Development Courses</t>
  </si>
  <si>
    <t>Phung, A.</t>
  </si>
  <si>
    <t>Phung,  An</t>
  </si>
  <si>
    <t>Vietnam Bank for Agriculture and Rural Development – Lam Dong II Branch, Viet Nam</t>
  </si>
  <si>
    <t>2-s2.0-85172873712</t>
  </si>
  <si>
    <t>Huang, B.</t>
  </si>
  <si>
    <t>Huang,  Bihong</t>
  </si>
  <si>
    <t>International Monetary Fund, Washington, D.C., DC, United States</t>
  </si>
  <si>
    <t>Digital finance and financial literacy: Evidence from Chinese households</t>
  </si>
  <si>
    <t>Barboza, J.</t>
  </si>
  <si>
    <t>Barboza,  Jonathan</t>
  </si>
  <si>
    <t>Cho, Y.-C.</t>
  </si>
  <si>
    <t>Cho,  Ying Chieh</t>
  </si>
  <si>
    <t>Quantitative Analysis and Research Association, Kaohsiung, Taiwan</t>
  </si>
  <si>
    <t>Frisancho, V.</t>
  </si>
  <si>
    <t>Frisancho,  Veronica</t>
  </si>
  <si>
    <t>Development Bank of Latin America, CAF, Buenos Aires, Argentina</t>
  </si>
  <si>
    <t>Argentina</t>
  </si>
  <si>
    <t>2-s2.0-85171957188</t>
  </si>
  <si>
    <t>Kieffer, C.N.</t>
  </si>
  <si>
    <t>FINRA Investor Education Foundation, Washington, DC, United States</t>
  </si>
  <si>
    <t>Vulnerability of Older Adults to Government Impersonation Scams</t>
  </si>
  <si>
    <t>Skenoma, Y.P.</t>
  </si>
  <si>
    <t>Skenoma,  Yudha Prosto</t>
  </si>
  <si>
    <t>Asosiasi Peneliti Manajemen Adat Indonesia, Malang, Indonesia</t>
  </si>
  <si>
    <t>Anuforo, P.U.</t>
  </si>
  <si>
    <t>Anuforo,  Peter U.</t>
  </si>
  <si>
    <t>Independent Researcher, Ibadan, Nigeria</t>
  </si>
  <si>
    <t>Sommer, M.</t>
  </si>
  <si>
    <t>Sommer,  Matthew</t>
  </si>
  <si>
    <t>Janus Henderson Investors, London, United Kingdom</t>
  </si>
  <si>
    <t>Weiss, J.</t>
  </si>
  <si>
    <t>Weiss,  Jennifer M.</t>
  </si>
  <si>
    <t>2-s2.0-85137571727</t>
  </si>
  <si>
    <t>Rapp, A.</t>
  </si>
  <si>
    <t>Rapp,  Albert</t>
  </si>
  <si>
    <t>Rapp Investment Management GmbH, Koln, Germany</t>
  </si>
  <si>
    <t>Empirical evidence of attribute framing: the case of unsophisticated IPO investors</t>
  </si>
  <si>
    <t>2-s2.0-85164934741</t>
  </si>
  <si>
    <t>Rahmayati</t>
  </si>
  <si>
    <t>Rahmayati,  null</t>
  </si>
  <si>
    <t>Faculty of Islamic Religion, Medan, Indonesia</t>
  </si>
  <si>
    <t>The Impact of Marketing Communication and Islamic Financial Literacy on Islamic Financial Inclusion and MSMEs Performance: Evidence from Halal Tourism in Indonesia</t>
  </si>
  <si>
    <t>2-s2.0-85163865672</t>
  </si>
  <si>
    <t>Graves, C.</t>
  </si>
  <si>
    <t>Graves,  Curtis L.</t>
  </si>
  <si>
    <t>Project Inspire pilot study: A hospital-led comprehensive intervention reduces gun violence among juveniles delinquent of gun crimes</t>
  </si>
  <si>
    <t>2-s2.0-85192395260</t>
  </si>
  <si>
    <t>Inter-American Development Bank, Washington, D.C., DC, United States</t>
  </si>
  <si>
    <t>IS SCHOOL-BASED FINANCIAL EDUCATION EFFECTIVE? IMMEDIATE AND LONG-LASTING IMPACTS ON HIGH SCHOOL STUDENTS∗</t>
  </si>
  <si>
    <t>2-s2.0-85152802523</t>
  </si>
  <si>
    <t>Milojević, S.</t>
  </si>
  <si>
    <t>Milojević,  Stefan</t>
  </si>
  <si>
    <t>Audit, Financial and Consulting Service Company “Moodys Standards” Ltd, Belgrade, Serbia</t>
  </si>
  <si>
    <t>Financial Literacy of Managers in Serbian Health Care Organizations as a Path to Sustainability</t>
  </si>
  <si>
    <t>2-s2.0-85137972873</t>
  </si>
  <si>
    <t>Owuor, E.</t>
  </si>
  <si>
    <t>Owuor,  Euphracia</t>
  </si>
  <si>
    <t>Department of Social Work, Nairobi West Hospital, Nairobi, Kenya</t>
  </si>
  <si>
    <t>Financial Capability and Asset Building Curriculum for Social Work Students in the Kenyan Technical and Vocational Training Education System</t>
  </si>
  <si>
    <t>Bhutta, N.</t>
  </si>
  <si>
    <t>Bhutta,  Neil</t>
  </si>
  <si>
    <t>Federal Reserve System, Washington, D.C., DC, United States</t>
  </si>
  <si>
    <t>Dettling, L.</t>
  </si>
  <si>
    <t>Dettling,  Lisa J.</t>
  </si>
  <si>
    <t>2-s2.0-85129851758</t>
  </si>
  <si>
    <t>Sanjay, S.</t>
  </si>
  <si>
    <t>Sanjay,  Misra</t>
  </si>
  <si>
    <t>Behavior or culture? Investigating the use of cryptocurrencies for electronic commerce across the USA and China</t>
  </si>
  <si>
    <t>Cull, R.</t>
  </si>
  <si>
    <t>Cull,  Robert J.</t>
  </si>
  <si>
    <t>Fuada, N.</t>
  </si>
  <si>
    <t>Fuada,  Noviati</t>
  </si>
  <si>
    <t>Rachmadhani, A.</t>
  </si>
  <si>
    <t>Rachmadhani,  Arnis</t>
  </si>
  <si>
    <t>Raharjo, T.W.</t>
  </si>
  <si>
    <t>Raharjo,  Tri Weda</t>
  </si>
  <si>
    <t>Environmental Protection Agency of East Java Province, Surabaya, Indonesia</t>
  </si>
  <si>
    <t>2-s2.0-85151933507</t>
  </si>
  <si>
    <t>Gunawan, I.</t>
  </si>
  <si>
    <t>Gunawan,  Ika</t>
  </si>
  <si>
    <t>FINANCIAL LITERACY OF MICRO, SMALL, AND MEDIUM ENTERPRISES: EMPIRICAL STUDY DURING THE PANDEMIC PERIOD</t>
  </si>
  <si>
    <t>Wahyudianto, H.</t>
  </si>
  <si>
    <t>Wahyudianto,  Heri</t>
  </si>
  <si>
    <t>Regional Development Planning Agency of Papua Province, Jayapura, Indonesia</t>
  </si>
  <si>
    <t>Antonio, T.C.</t>
  </si>
  <si>
    <t>Antonio,  Theresa C.</t>
  </si>
  <si>
    <t>MIS Department, ASA Philippines Foundation, Philippines</t>
  </si>
  <si>
    <t>2-s2.0-85189579178</t>
  </si>
  <si>
    <t>Butler, N.</t>
  </si>
  <si>
    <t>Butler,  Nicola</t>
  </si>
  <si>
    <t>Ysgol Eirias Secondary School, United Kingdom</t>
  </si>
  <si>
    <t>Financial Literacy</t>
  </si>
  <si>
    <t>2-s2.0-85181404804</t>
  </si>
  <si>
    <t>Maharani, D.</t>
  </si>
  <si>
    <t>Maharani,  Dyah</t>
  </si>
  <si>
    <t>The effects of financial technology, financial literacy, and income on online loans in indonesia's millennials generation</t>
  </si>
  <si>
    <t>Thazin, N.</t>
  </si>
  <si>
    <t>Thazin,  Nang</t>
  </si>
  <si>
    <t>Researcher and Data Analyst, Yangon, Myanmar</t>
  </si>
  <si>
    <t>Myanmar</t>
  </si>
  <si>
    <t>Jani, D.</t>
  </si>
  <si>
    <t>Jani,  Dhimen</t>
  </si>
  <si>
    <t>Department of Commerce and Management, Dolat-Usha Institute of Applied Sciences and Dhiru-Sarla Institute of Management &amp; Commerce, Valsad, India</t>
  </si>
  <si>
    <t>2-s2.0-85174807283</t>
  </si>
  <si>
    <t>Garad, A.</t>
  </si>
  <si>
    <t>Garad,  Askar</t>
  </si>
  <si>
    <t>Midwifery Study Program, Cirebon, Indonesia</t>
  </si>
  <si>
    <t>The effect of financial literacy, training and locus of control on creative economic business performance</t>
  </si>
  <si>
    <t>2-s2.0-85174586228</t>
  </si>
  <si>
    <t>Liu,  Can</t>
  </si>
  <si>
    <t>China National Forestry Economics and Development Research Center, Beijing, Beijing, China</t>
  </si>
  <si>
    <t>Financial Literacy, Borrowing Behavior and Rural Households’ Income: Evidence from the Collective Forest Area, China</t>
  </si>
  <si>
    <t>Liu,  Hao</t>
  </si>
  <si>
    <t>2-s2.0-85174486556</t>
  </si>
  <si>
    <t>Paladino, G.</t>
  </si>
  <si>
    <t>Paladino,  Giovanna</t>
  </si>
  <si>
    <t>Intesa Sanpaolo S.p.A., Turin, TO, Italy</t>
  </si>
  <si>
    <t>Ask a Question and Get an Answer: a Study of the Framing Effect on Financial Literacy in Italy</t>
  </si>
  <si>
    <t>2-s2.0-85173814807</t>
  </si>
  <si>
    <t>Tia, J.</t>
  </si>
  <si>
    <t>Tia,  Jonas</t>
  </si>
  <si>
    <t>Jostimo Group of Companies, Golbridge Associates, Tumu, Ghana</t>
  </si>
  <si>
    <t>Drivers of financial inclusion in Ghana: Evidence from microentrepreneurs in the Wa Municipality of the Upper West Region</t>
  </si>
  <si>
    <t>2-s2.0-85173424904</t>
  </si>
  <si>
    <t>Pramanik, S.</t>
  </si>
  <si>
    <t>Pramanik,  Sugandha</t>
  </si>
  <si>
    <t>Women Entrepreneurship Over the Last Two Decades: A Study of Trends and Changes</t>
  </si>
  <si>
    <t>2-s2.0-85172219699</t>
  </si>
  <si>
    <t>Chen, Y.-C.</t>
  </si>
  <si>
    <t>Chen,  Yu Chieh</t>
  </si>
  <si>
    <t>Ltd., New Taipei City, Taiwan</t>
  </si>
  <si>
    <t>TAM Application in Investigating the Learning Behavior of FinTech Practitioners Towards Internet-Only Bank During the COVID-19 Lockdown: A Case Study of LINE Bank</t>
  </si>
  <si>
    <t>Sitorus, J.</t>
  </si>
  <si>
    <t>Sitorus,  Jonni</t>
  </si>
  <si>
    <t>Regional Research and Development Agency of North Sumatra Province, Medan, Indonesia</t>
  </si>
  <si>
    <t>Naman, E.</t>
  </si>
  <si>
    <t>Naman,  Edmond</t>
  </si>
  <si>
    <t>James T. Strickland Youth Center, Mobile, AL, United States</t>
  </si>
  <si>
    <t>Winarto, J.</t>
  </si>
  <si>
    <t>Winarto,  Jacinta</t>
  </si>
  <si>
    <t>Nepomnayshy, D.</t>
  </si>
  <si>
    <t>Nepomnayshy,  Dmitry</t>
  </si>
  <si>
    <t>Department of Surgery, Lahey Hospital &amp; Medical Center, Burlington, MA, United States</t>
  </si>
  <si>
    <t>2-s2.0-85152970007</t>
  </si>
  <si>
    <t>Gerritsen, D.F.</t>
  </si>
  <si>
    <t>Gerritsen,  Dirk F.</t>
  </si>
  <si>
    <t>Dynamic Currency Conversion Payment Options Specifically Harm Less Financially Literate Customers</t>
  </si>
  <si>
    <t>Lancee, B.S.</t>
  </si>
  <si>
    <t>Lancee,  Bora S.</t>
  </si>
  <si>
    <t>Rigtering, J.P.C.</t>
  </si>
  <si>
    <t>Rigtering,  J. P.Coen (Coen)</t>
  </si>
  <si>
    <t>2-s2.0-85144117227</t>
  </si>
  <si>
    <t>McKenna, S.A.</t>
  </si>
  <si>
    <t>McKenna,  Stacey A.</t>
  </si>
  <si>
    <t>LLC, Fort Collins, CO, United States</t>
  </si>
  <si>
    <t>Development of an Economic and Relationship-Strengthening Intervention for Alcohol Drinkers Living with HIV in Malawi</t>
  </si>
  <si>
    <t>Burke, M.</t>
  </si>
  <si>
    <t>Burke,  Mark S.</t>
  </si>
  <si>
    <t>Department of Plastic and Reconstructive Surgery, Erie County Medical Center, Buffalo, NY, United States</t>
  </si>
  <si>
    <t>Clark, C.</t>
  </si>
  <si>
    <t>Clark,  Christine</t>
  </si>
  <si>
    <t>Jorgensen, E.</t>
  </si>
  <si>
    <t>Jorgensen,  Ed</t>
  </si>
  <si>
    <t>Taylor, V.L.</t>
  </si>
  <si>
    <t>Taylor,  Valerie L.</t>
  </si>
  <si>
    <t>Garcia, V.M.</t>
  </si>
  <si>
    <t>Garcia,  Victor Manuel</t>
  </si>
  <si>
    <t>2-s2.0-85162816066</t>
  </si>
  <si>
    <t>Darwis, V.</t>
  </si>
  <si>
    <t>Darwis,  Valeriana</t>
  </si>
  <si>
    <t>Research Center for Behavioral and Circular Economics, Badan Riset dan Inovasi Nasional, Central Jakarta, Jakarta, Indonesia</t>
  </si>
  <si>
    <t>Transformation of financial institutions grants from the government to inclusive financial institutions in Indonesia</t>
  </si>
  <si>
    <t>Chanifah, C.A.</t>
  </si>
  <si>
    <t>Chanifah,  null</t>
  </si>
  <si>
    <t>Sembiring, N.</t>
  </si>
  <si>
    <t>Sembiring,  Asma</t>
  </si>
  <si>
    <t>Susan, M.</t>
  </si>
  <si>
    <t>Susan,  Marcellia</t>
  </si>
  <si>
    <t>Mufidah, L.</t>
  </si>
  <si>
    <t>Mufidah,  L.</t>
  </si>
  <si>
    <t>Basuki, R.S.</t>
  </si>
  <si>
    <t>Basuki,  Rofik Sinung</t>
  </si>
  <si>
    <t>Darsani, Y.</t>
  </si>
  <si>
    <t>Darsani,  Yanti Rina</t>
  </si>
  <si>
    <t>Nurdin, S.M.</t>
  </si>
  <si>
    <t>Nurdin,  Suharyon Maryam</t>
  </si>
  <si>
    <t>Damanik, D.M.</t>
  </si>
  <si>
    <t>Damanik,  Dahya Mario</t>
  </si>
  <si>
    <t>Miller, M.F.</t>
  </si>
  <si>
    <t>Miller,  Melissa Farmer</t>
  </si>
  <si>
    <t>Cancer Support Community, Research and Training Institute, Philadelphia, PA, United States</t>
  </si>
  <si>
    <t>McManus, S.</t>
  </si>
  <si>
    <t>McManus,  Shauna</t>
  </si>
  <si>
    <t>Goldberger, S.</t>
  </si>
  <si>
    <t>Goldberger,  Sara</t>
  </si>
  <si>
    <t>Cancer Support Community, Washington, DC, United States</t>
  </si>
  <si>
    <t>2-s2.0-85151532761</t>
  </si>
  <si>
    <t>Federal Reserve Bank of New York, New York, NY, United States</t>
  </si>
  <si>
    <t>Insurance and portfolio decisions: Two sides of the same coin?</t>
  </si>
  <si>
    <t>2-s2.0-85150362084</t>
  </si>
  <si>
    <t>Coleman, A.</t>
  </si>
  <si>
    <t>Coleman,  Andrew P.</t>
  </si>
  <si>
    <t>Reserve Bank of New Zealand, Wellington, New Zealand</t>
  </si>
  <si>
    <t>Financial literacy and retirees' resource allocation decisions in New Zealand</t>
  </si>
  <si>
    <t>2-s2.0-85145267768</t>
  </si>
  <si>
    <t>Zhang,  Yong</t>
  </si>
  <si>
    <t>Ltd., Chengdu, China</t>
  </si>
  <si>
    <t>Digital financial inclusion and investment diversification: Evidence from China</t>
  </si>
  <si>
    <t>2-s2.0-85128766518</t>
  </si>
  <si>
    <t>Shaari, M.S.</t>
  </si>
  <si>
    <t>Shaari,  Mohd Sayuti</t>
  </si>
  <si>
    <t>Ministry of Home Affairs, Putrajaya, Malaysia</t>
  </si>
  <si>
    <t>The influence of religious belief and psychological factors on borrowing behaviour among Malaysian public sector employees</t>
  </si>
  <si>
    <t>Namatovu, P.</t>
  </si>
  <si>
    <t>Namatovu,  Phionah</t>
  </si>
  <si>
    <t>Suhartini, S.H.</t>
  </si>
  <si>
    <t>Suhartini,  Sri H.</t>
  </si>
  <si>
    <t>2-s2.0-85099287729</t>
  </si>
  <si>
    <t>Shustik, L.P.</t>
  </si>
  <si>
    <t>Shustik,  Leonid Prokopovych</t>
  </si>
  <si>
    <t>Leonid Pogorilyy UkrNDIPVT), Leonid Pogorilyy Ukrainian Scientific Research Institute of Forecasting and Testing of Machinery and Technologies for Agricultural Production, Doslidnytske, Kyiv Oblast, Ukraine</t>
  </si>
  <si>
    <t>Influence of structural characteristics of harrow teeth on the dynamics of their abrasive wear and resource forecast</t>
  </si>
  <si>
    <t>Patel, P.C.</t>
  </si>
  <si>
    <t>Patel,  Pankaj C.</t>
  </si>
  <si>
    <t>Terlikbayeva, A.</t>
  </si>
  <si>
    <t>Terlikbayeva,  Assel</t>
  </si>
  <si>
    <t>Global Health Research Center of Central Asia, Almaty, Almaty, Kazakhstan</t>
  </si>
  <si>
    <t>Kuskulov, A.</t>
  </si>
  <si>
    <t>Kuskulov,  Azamat</t>
  </si>
  <si>
    <t>Baiserkin, B.</t>
  </si>
  <si>
    <t>Baiserkin,  Baurzhan S.</t>
  </si>
  <si>
    <t>Kazakh Scientific Center of Dermatology and Infectious Diseases, Almaty, Almaty, Kazakhstan</t>
  </si>
  <si>
    <t>Denebayeva, A.</t>
  </si>
  <si>
    <t>Denebayeva,  Alfiya Y.</t>
  </si>
  <si>
    <t>Center of Prevention and Control of AIDS, Almaty, Almaty, Kazakhstan</t>
  </si>
  <si>
    <t>Kurmetova, K.</t>
  </si>
  <si>
    <t>Kurmetova,  Kulpan</t>
  </si>
  <si>
    <t>Temirtau Branch, Karaganda Oblast Center for the Prevention and Control of AIDS, Temirtau, Kazakhstan</t>
  </si>
  <si>
    <t>National Center on Homelessness Among Veterans, Tampa, FL, United States</t>
  </si>
  <si>
    <t>Education, Durham VA Medical Center, Durham, NC, United States</t>
  </si>
  <si>
    <t>Tsai, J.</t>
  </si>
  <si>
    <t>Tsai,  Jack</t>
  </si>
  <si>
    <t>Collins, J.</t>
  </si>
  <si>
    <t>Collins,  Jannette</t>
  </si>
  <si>
    <t>2-s2.0-85127701839</t>
  </si>
  <si>
    <t>Lindamood, S.</t>
  </si>
  <si>
    <t>Lindamood,  Suzanne</t>
  </si>
  <si>
    <t>Independent Researcher, Columbus, OH, United States</t>
  </si>
  <si>
    <t>Husbands, wives, and financial knowledge in wealthy households</t>
  </si>
  <si>
    <t>Hokanson, T.</t>
  </si>
  <si>
    <t>Hokanson,  Teree</t>
  </si>
  <si>
    <t>Alberta Health Services, Edmonton, AB, Canada</t>
  </si>
  <si>
    <t>O’Donovan, R.</t>
  </si>
  <si>
    <t>O’Donovan,  Richard</t>
  </si>
  <si>
    <t>2-s2.0-85159206485</t>
  </si>
  <si>
    <t>Schau, A.J.</t>
  </si>
  <si>
    <t>Schau,  Anthony J.</t>
  </si>
  <si>
    <t>North Star Resource Group, Iowa City, IA, United States</t>
  </si>
  <si>
    <t>Personal Finance Primer for the Future Orthopaedic Surgeon: A Starting Point</t>
  </si>
  <si>
    <t>2-s2.0-85100668457</t>
  </si>
  <si>
    <t>Stix, H.</t>
  </si>
  <si>
    <t>Stix,  Helmut</t>
  </si>
  <si>
    <t>Oesterreichische Nationalbank, Vienna, Vienna, Austria</t>
  </si>
  <si>
    <t>Ownership and purchase intention of crypto-assets: survey results</t>
  </si>
  <si>
    <t>Rohwedder, S.</t>
  </si>
  <si>
    <t>Rohwedder,  Susann</t>
  </si>
  <si>
    <t>RAND Corporation, Santa Monica, CA, United States</t>
  </si>
  <si>
    <t>2-s2.0-85089582098</t>
  </si>
  <si>
    <t>Chin, A.</t>
  </si>
  <si>
    <t>Chin,  Alycia</t>
  </si>
  <si>
    <t>Public Company Accounting Oversight Board (PCAOB), Washington, D.C., DC, United States</t>
  </si>
  <si>
    <t>Attrition in a Longitudinal Online Randomized Controlled Trial with Prospective Homeowners</t>
  </si>
  <si>
    <t>2-s2.0-85193966328</t>
  </si>
  <si>
    <t>Artukoglu, M.M.</t>
  </si>
  <si>
    <t>Artukoglu,  Metin Metn</t>
  </si>
  <si>
    <t>A Study on the Financial Resources of the Businesses in terms of Cattle Breeding in Mixed Production Enterprises: The Case of Tekirdag; Karma Üretm Yapan İşletmelerde Büyükbaş Süt Hayvancılığı Yönüyle İşletmelern Fnans Kaynakları Üzerne Br Araştırma: Tekrdağ Örneğ Özet</t>
  </si>
  <si>
    <t>2-s2.0-85175308013</t>
  </si>
  <si>
    <t>Matey, J.</t>
  </si>
  <si>
    <t>Matey,  Juabin</t>
  </si>
  <si>
    <t>Development Institute for Vocational and Secretarial Studies, Bolgatanga, Ghana</t>
  </si>
  <si>
    <t>Financial Literacy Education: Implication on the Economic and Social Life of the Teacher in Ghana</t>
  </si>
  <si>
    <t>Duut, J.Y.</t>
  </si>
  <si>
    <t>Duut,  Joseph Yennukua</t>
  </si>
  <si>
    <t>Municipal GNAT Secretariat, Bolgatanga, Ghana</t>
  </si>
  <si>
    <t>Kombian, M.F.</t>
  </si>
  <si>
    <t>Kombian,  Mensah Felix</t>
  </si>
  <si>
    <t>2-s2.0-85152668912</t>
  </si>
  <si>
    <t>Cámara, N.</t>
  </si>
  <si>
    <t>Cámara,  Noelia González</t>
  </si>
  <si>
    <t>BBVA S.A., Bilbao, Biscay, Spain</t>
  </si>
  <si>
    <t>Financial vulnerability of households: evidence for the Basque Country and the rest of Spain</t>
  </si>
  <si>
    <t>2-s2.0-85143662250</t>
  </si>
  <si>
    <t>Temin, M.</t>
  </si>
  <si>
    <t>Temin,  Miriam J.</t>
  </si>
  <si>
    <t>and Youth Program, The Population Council, Inc., New York, NY, United States</t>
  </si>
  <si>
    <t>Inclusive HIV Prevention in South Africa: Reaching Foreign Migrant Adolescent Girls</t>
  </si>
  <si>
    <t>van Zyl, D.</t>
  </si>
  <si>
    <t>van Zyl,  Debbie</t>
  </si>
  <si>
    <t>Cockburn, J.</t>
  </si>
  <si>
    <t>Cockburn,  Jonathan</t>
  </si>
  <si>
    <t>Mergenova, G.</t>
  </si>
  <si>
    <t>Mergenova,  Gaukhar</t>
  </si>
  <si>
    <t>2-s2.0-85138557077</t>
  </si>
  <si>
    <t>Ruiz-Ortega, C.</t>
  </si>
  <si>
    <t>Ruiz-Ortega,  Claudia</t>
  </si>
  <si>
    <t>Estimating Treatment Effects with Big Data When Take-up is Low: An Application to Financial Education</t>
  </si>
  <si>
    <t>Mckenzie, D.</t>
  </si>
  <si>
    <t>Mckenzie,  David J.</t>
  </si>
  <si>
    <t>Shakhmatov, M.</t>
  </si>
  <si>
    <t>Shakhmatov,  Maxim</t>
  </si>
  <si>
    <t>Yti Advertising Agency, Chelyabinsk, Russian Federation</t>
  </si>
  <si>
    <t>2-s2.0-85114703646</t>
  </si>
  <si>
    <t>Owusu, G.</t>
  </si>
  <si>
    <t>Owusu,  Gilbert</t>
  </si>
  <si>
    <t>British Telecommunications plc, London, United Kingdom</t>
  </si>
  <si>
    <t>Enhanced Deep Type-2 Fuzzy Logic System for Global Interpretability</t>
  </si>
  <si>
    <t>2-s2.0-85114717754</t>
  </si>
  <si>
    <t>Golubić, G.</t>
  </si>
  <si>
    <t>Golubić,  Gordana</t>
  </si>
  <si>
    <t>Golubić and Partners Law Firm, Zagreb, Croatia</t>
  </si>
  <si>
    <t>Focusing on financial literacy - A step towards sustainable financing (infrastructure) for SMEs</t>
  </si>
  <si>
    <t>Huertas, M.</t>
  </si>
  <si>
    <t>Huertas,  Michael</t>
  </si>
  <si>
    <t>Dentons, Washington, D.C., United States</t>
  </si>
  <si>
    <t>2-s2.0-85110819647</t>
  </si>
  <si>
    <t>Kadravello, A.</t>
  </si>
  <si>
    <t>Kadravello,  Aravinthan</t>
  </si>
  <si>
    <t>Breast Cancer Welfare Association Malaysia, Petaling Jaya, Selangor, Malaysia</t>
  </si>
  <si>
    <t>Exploring unmet needs from an online metastatic breast cancer support group: A qualitative study</t>
  </si>
  <si>
    <t>Kaur,  Ranjit</t>
  </si>
  <si>
    <t>Yip, C.-H.</t>
  </si>
  <si>
    <t>Yip,  Cheng Har</t>
  </si>
  <si>
    <t>Breast Centre, Subang Jaya Medical Centre, Subang Jaya, Selangor, Malaysia</t>
  </si>
  <si>
    <t>2-s2.0-85105162703</t>
  </si>
  <si>
    <t>Almenberg, J.</t>
  </si>
  <si>
    <t>Almenberg,  Johan</t>
  </si>
  <si>
    <t>Swedish Financial Supervisory Authority, Stockholm, Sweden</t>
  </si>
  <si>
    <t>Attitudes towards Debt and Debt Behavior*</t>
  </si>
  <si>
    <t>2-s2.0-85104436270</t>
  </si>
  <si>
    <t>Mrkva, K.</t>
  </si>
  <si>
    <t>Mrkva,  Kellen J.</t>
  </si>
  <si>
    <t>Do Nudges Reduce Disparities? Choice Architecture Compensates for Low Consumer Knowledge</t>
  </si>
  <si>
    <t>Posner, N.A.</t>
  </si>
  <si>
    <t>Posner,  Nathaniel A.</t>
  </si>
  <si>
    <t>Reeck, C.</t>
  </si>
  <si>
    <t>Reeck,  Crystal</t>
  </si>
  <si>
    <t>2-s2.0-85092728164</t>
  </si>
  <si>
    <t>Lin, W.-Y.</t>
  </si>
  <si>
    <t>Lin,  Wan Yu</t>
  </si>
  <si>
    <t>Payroll Specialist of Finance, Taipei, Taiwan</t>
  </si>
  <si>
    <t>Does financial literacy mitigate gender differences in investment behavioral bias?</t>
  </si>
  <si>
    <t>2-s2.0-85115124748</t>
  </si>
  <si>
    <t>Dongping, L.</t>
  </si>
  <si>
    <t>Dongping,  Liu</t>
  </si>
  <si>
    <t>Shanghai Zixun Credit Service Ltd, Shanghai, China</t>
  </si>
  <si>
    <t>Research on financial consumer behavior based on deep Learning</t>
  </si>
  <si>
    <t>2-s2.0-85108131458</t>
  </si>
  <si>
    <t>Tanaka, H.</t>
  </si>
  <si>
    <t>Tanaka,  Hajime</t>
  </si>
  <si>
    <t>The Sasakawa Peace Foundation, Tokyo, Japan</t>
  </si>
  <si>
    <t>Impact assessment and a fiscal recovery policy for tsunami risk: GIS and the general equilibrium approach in Hakodate city, Japan</t>
  </si>
  <si>
    <t>Huang, M.C.</t>
  </si>
  <si>
    <t>Huang,  Michael C.</t>
  </si>
  <si>
    <t>2-s2.0-85105538929</t>
  </si>
  <si>
    <t>Sharma, E.</t>
  </si>
  <si>
    <t>Sharma,  Eesha</t>
  </si>
  <si>
    <t>Psychological Ownership of (Borrowed) Money</t>
  </si>
  <si>
    <t>Tully, S.</t>
  </si>
  <si>
    <t>Tully,  Stephanie M.</t>
  </si>
  <si>
    <t>Cryder, C.</t>
  </si>
  <si>
    <t>Cryder,  Cynthia E.</t>
  </si>
  <si>
    <t>2-s2.0-85100164147</t>
  </si>
  <si>
    <t>Lloro, A.</t>
  </si>
  <si>
    <t>Lloro,  Alicia</t>
  </si>
  <si>
    <t>Consumer and Community Development Research Section, Federal Reserve System, Washington, D.C., DC, United States</t>
  </si>
  <si>
    <t>What accounts for racial and ethnic differences in credit use?</t>
  </si>
  <si>
    <t>Weinstein, J.M.</t>
  </si>
  <si>
    <t>Weinstein,  Jeffrey M.</t>
  </si>
  <si>
    <t>Center for Financial Research, Federal Deposit Insurance Corporation, Washington, D.C., United States</t>
  </si>
  <si>
    <t>2-s2.0-85094946207</t>
  </si>
  <si>
    <t>Kim, J.H.</t>
  </si>
  <si>
    <t>Kim,  Ji-hyun</t>
  </si>
  <si>
    <t>Korean Institute of Child Care and Education, Seoul, South Korea</t>
  </si>
  <si>
    <t>Are You Close with Your Parents? The Mediation Effects of Parent–Child Closeness on Young Adults’ Financial Socialization Through Young Adults’ Self-reported Responsibility</t>
  </si>
  <si>
    <t>2-s2.0-85091528474</t>
  </si>
  <si>
    <t>Azzolini, D.</t>
  </si>
  <si>
    <t>Azzolini,  Davide</t>
  </si>
  <si>
    <t>Urban Institute, Trento, Italy</t>
  </si>
  <si>
    <t>Increasing College Going by Incentivizing Savings: Evidence from a Randomized Controlled Trial in Italy</t>
  </si>
  <si>
    <t>Romano, B.</t>
  </si>
  <si>
    <t>Romano,  Barbara</t>
  </si>
  <si>
    <t>Fondazione Giovanni Agnelli, Turin, Italy</t>
  </si>
  <si>
    <t>Vergolini, L.</t>
  </si>
  <si>
    <t>Vergolini,  Loris</t>
  </si>
  <si>
    <t>Bruno Kessler Foundation, Trento, TN, Italy</t>
  </si>
  <si>
    <t>2-s2.0-85136228283</t>
  </si>
  <si>
    <t>Agabalinda, C.</t>
  </si>
  <si>
    <t>Agabalinda,  Colin</t>
  </si>
  <si>
    <t>Planning and Economic Development, Ministry of Finance, Kampala, Uganda</t>
  </si>
  <si>
    <t>Training vs. informal financial services for the promotion of financial literacy and inclusion in Uganda</t>
  </si>
  <si>
    <t>2-s2.0-85130517026</t>
  </si>
  <si>
    <t>Newsom, J.G.</t>
  </si>
  <si>
    <t>Newsom,  Jack Goldingham</t>
  </si>
  <si>
    <t>Financial education is in need of a shake-up: Three guiding reorientations</t>
  </si>
  <si>
    <t>2-s2.0-85129893728</t>
  </si>
  <si>
    <t>Linciano, N.</t>
  </si>
  <si>
    <t>Linciano,  Nadia</t>
  </si>
  <si>
    <t>Consob, Rome, Italy</t>
  </si>
  <si>
    <t>Enhancing financial knowledge and risk literacy through edutainment: CONSOB’s experience</t>
  </si>
  <si>
    <t>2-s2.0-85129810999</t>
  </si>
  <si>
    <t>Mousavi, S.</t>
  </si>
  <si>
    <t>Mousavi,  Shabnam</t>
  </si>
  <si>
    <t>Max Planck Institute for Human Development, Berlin, Germany</t>
  </si>
  <si>
    <t>Cultural Finance: How is financial information received?</t>
  </si>
  <si>
    <t>2-s2.0-85099169739</t>
  </si>
  <si>
    <t>Schepp, Z.</t>
  </si>
  <si>
    <t>Schepp,  Zoltán</t>
  </si>
  <si>
    <t>Aging society and attitude to risk</t>
  </si>
  <si>
    <t>2-s2.0-85099162087</t>
  </si>
  <si>
    <t>Financial literacy. Who, whom and what are they training for? comparative analysis 2016-2020</t>
  </si>
  <si>
    <t>Vargha, B.T.</t>
  </si>
  <si>
    <t>Vargha,  Bálint Tamás</t>
  </si>
  <si>
    <t>Domokos, K.</t>
  </si>
  <si>
    <t>Domokos,  Kinga</t>
  </si>
  <si>
    <t>Anne, S.</t>
  </si>
  <si>
    <t>Anne,  Shabnam</t>
  </si>
  <si>
    <t>Nutrition and Clinical Services Division, International Centre for Diarrhoeal Disease Research Bangladesh, Dhaka, Bangladesh</t>
  </si>
  <si>
    <t>Hamadani, J.D.</t>
  </si>
  <si>
    <t>Hamadani,  Jena Derakhshani</t>
  </si>
  <si>
    <t>Maternal and Child Health Division, International Centre for Diarrhoeal Disease Research Bangladesh, Dhaka, Bangladesh</t>
  </si>
  <si>
    <t>Tofail, F.</t>
  </si>
  <si>
    <t>Tofail,  Fahmida</t>
  </si>
  <si>
    <t>Schmidt, T.</t>
  </si>
  <si>
    <t>Schmidt,  Tobias</t>
  </si>
  <si>
    <t>Deutsche Bundesbank, Frankfurt am Main, Hessen, Germany</t>
  </si>
  <si>
    <t>2-s2.0-85096296307</t>
  </si>
  <si>
    <t>Merouani, W.</t>
  </si>
  <si>
    <t>Merouani,  Walid</t>
  </si>
  <si>
    <t>Centre de Recherche en Economie Appliquée pour le Développement, Bouzareah, Algiers Province, Algeria</t>
  </si>
  <si>
    <t>Algeria</t>
  </si>
  <si>
    <t>What does ‘Big Three’ tell us about retirement planning skills?</t>
  </si>
  <si>
    <t>2-s2.0-85092924985</t>
  </si>
  <si>
    <t>Hung, A.A.</t>
  </si>
  <si>
    <t>Hung,  Angela A.</t>
  </si>
  <si>
    <t>Trust and financial advice</t>
  </si>
  <si>
    <t>2-s2.0-85089918592</t>
  </si>
  <si>
    <t>Paprotny, D.</t>
  </si>
  <si>
    <t>Paprotny,  Dominik</t>
  </si>
  <si>
    <t>Section Hydrology, GFZ Helmholtz Centre for Geosciences, Potsdam, Germany</t>
  </si>
  <si>
    <t>Transaction factors’ influence on the choice of payment by Polish consumers</t>
  </si>
  <si>
    <t>2-s2.0-85088469521</t>
  </si>
  <si>
    <t>Bitca, I.</t>
  </si>
  <si>
    <t>Bitca,  Iuliana</t>
  </si>
  <si>
    <t>Transaction Advisory Services, Ernst and Young GmbH, Frankfurt am Main, Germany</t>
  </si>
  <si>
    <t>Financial Literacy and Generation Y: Relationships Between Instruction Level and Financial Choices</t>
  </si>
  <si>
    <t>Kuti, M.</t>
  </si>
  <si>
    <t>Kuti,  Mónika</t>
  </si>
  <si>
    <t>Ellero, A.</t>
  </si>
  <si>
    <t>Ellero,  Andrea</t>
  </si>
  <si>
    <t>Dipartimento di Management, Venice, VE, Italy</t>
  </si>
  <si>
    <t>Oba, H.</t>
  </si>
  <si>
    <t>Oba,  Hikaru</t>
  </si>
  <si>
    <t>2-s2.0-85078471678</t>
  </si>
  <si>
    <t>Ozili, P.K.</t>
  </si>
  <si>
    <t>Ozili,  Peterson K.</t>
  </si>
  <si>
    <t>Financial System Stability Directorate, Central Bank of Nigeria, Lagos, Nigeria</t>
  </si>
  <si>
    <t>Financial inclusion research around the world: A review</t>
  </si>
  <si>
    <t>2-s2.0-105019089926</t>
  </si>
  <si>
    <t>Satpayeva, Z.T.</t>
  </si>
  <si>
    <t>Satpayeva,  Zaira T.</t>
  </si>
  <si>
    <t>Ministry of Education and Science of the Republic of Kazakhstan, Almaty, Kazakhstan</t>
  </si>
  <si>
    <t>The Impact of the Financial Wellbeing of the Elderly of Kazakhstan on Their Family Life</t>
  </si>
  <si>
    <t>2-s2.0-105008337987</t>
  </si>
  <si>
    <t>Sidelnyk, N.</t>
  </si>
  <si>
    <t>Sidelnyk,  Natalia</t>
  </si>
  <si>
    <t>Sumy Representative Office of the Insurance Company “VUSO”, Sumy, Ukraine</t>
  </si>
  <si>
    <t>Insurance Innovations as a Part of the Financial Inclusion</t>
  </si>
  <si>
    <t>2-s2.0-105007652426</t>
  </si>
  <si>
    <t>Firmansyah, M.F.</t>
  </si>
  <si>
    <t>Firmansyah,  Muhamad Ferdy</t>
  </si>
  <si>
    <t>Department of Economic Development, Faculty Economics and Business, Kota Tangerang Selatan, Indonesia</t>
  </si>
  <si>
    <t>Empirical Study of E-Learning on Financial Literacy and Lifestyle: A Millenial Urban Generations Cased Study</t>
  </si>
  <si>
    <t>Maulana, H.Z.</t>
  </si>
  <si>
    <t>Maulana,  Haikal Zulian</t>
  </si>
  <si>
    <t>Department of Accounting, Faculty Economics and Business, Kota Tangerang Selatan, Indonesia</t>
  </si>
  <si>
    <t>2-s2.0-105005454256</t>
  </si>
  <si>
    <t>Epaphra, M.</t>
  </si>
  <si>
    <t>Epaphra,  Manamba</t>
  </si>
  <si>
    <t>Institute of Accountancy Arusha, Arusha, Tanzania</t>
  </si>
  <si>
    <t>Financial literacy and participation in the financial markets in Tanzania: An application of the logit regression model</t>
  </si>
  <si>
    <t>2-s2.0-105004868173</t>
  </si>
  <si>
    <t>Vidovićová, L.</t>
  </si>
  <si>
    <t>Vidovićová,  Lucie</t>
  </si>
  <si>
    <t>Research Institute for Labour and Social Affairs, Prague, Czech Republic</t>
  </si>
  <si>
    <t>2-s2.0-85122235558</t>
  </si>
  <si>
    <t>Ezenwa-Onuaku, C.</t>
  </si>
  <si>
    <t>Ezenwa-Onuaku,  Charity</t>
  </si>
  <si>
    <t>Gender parity gaps and poverty: Empowering African women for no poverty and zero hunger</t>
  </si>
  <si>
    <t>2-s2.0-85103835721</t>
  </si>
  <si>
    <t>Zhao,  Haiyan</t>
  </si>
  <si>
    <t>China Asset Management Co. Ltd., Beijing, China</t>
  </si>
  <si>
    <t>Exchange Traded Fund Clustering via Metric Learning</t>
  </si>
  <si>
    <t>Li,  Xiaoyi</t>
  </si>
  <si>
    <t>Chen,  Yixin</t>
  </si>
  <si>
    <t>2-s2.0-85083575012</t>
  </si>
  <si>
    <t>Bađun, M.</t>
  </si>
  <si>
    <t>Bađun,  Marijana</t>
  </si>
  <si>
    <t>Senior research associate, The Institute of Public Finance, Zagreb, Zagreb, Croatia</t>
  </si>
  <si>
    <t>Financial Industry Views on the Prospective Role of Long-Term Care Insurance and Reverse Mortgages in Financing Long-Term Care in Croatia</t>
  </si>
  <si>
    <t>2-s2.0-85100957408</t>
  </si>
  <si>
    <t>Matsuo,  Tomoaki</t>
  </si>
  <si>
    <t>Ergonomics Research Group, Japan Organization of Occupational Health and Safety, Kawasaki, Kanagawa, Japan</t>
  </si>
  <si>
    <t>Socioeconomic status relates to exercise habits and cardiorespiratory fitness among workers in the Tokyo area</t>
  </si>
  <si>
    <t>2-s2.0-85102959305</t>
  </si>
  <si>
    <t>Ormeño, M.</t>
  </si>
  <si>
    <t>Ormeño,  Marian</t>
  </si>
  <si>
    <t>Superintendencia de Pensiones, Santiago, Chile</t>
  </si>
  <si>
    <t>Choice architecture improves pension selection</t>
  </si>
  <si>
    <t>Alfaro-Urena, I.</t>
  </si>
  <si>
    <t>Alfaro-Urena,  Ivannia</t>
  </si>
  <si>
    <t>Coope Ande No.1 RL., Sãn Jose, Costa Rica</t>
  </si>
  <si>
    <t>Xesfigouli, D.</t>
  </si>
  <si>
    <t>Xesfigouli,  Dimitra</t>
  </si>
  <si>
    <t>Regional Dir. Thessaly P.D.E.Th, Greece</t>
  </si>
  <si>
    <t>2-s2.0-85124158658</t>
  </si>
  <si>
    <t>Kistóth, K.</t>
  </si>
  <si>
    <t>Kistóth,  Krisztina</t>
  </si>
  <si>
    <t>State Audit Office of Hungary, Budapest, Hungary</t>
  </si>
  <si>
    <t>Measuring and Analysing the Financial Performance of State-Owned Economic Entities</t>
  </si>
  <si>
    <t>Mimnaugh, S.</t>
  </si>
  <si>
    <t>Mimnaugh,  Sarah</t>
  </si>
  <si>
    <t>Teacher at Lemont High School, Lemont, IL, United States</t>
  </si>
  <si>
    <t>2-s2.0-85117794308</t>
  </si>
  <si>
    <t>Thongrak, N.</t>
  </si>
  <si>
    <t>Thongrak,  Natchaya</t>
  </si>
  <si>
    <t>Financial literacy: Does it improve well-being? a case study of farmers in khon kaen, thailand</t>
  </si>
  <si>
    <t>Chancharat, S.</t>
  </si>
  <si>
    <t>Chancharat,  Surachai</t>
  </si>
  <si>
    <t>2-s2.0-85114111540</t>
  </si>
  <si>
    <t>Mažárová, M.</t>
  </si>
  <si>
    <t>Mažárová,  Monika</t>
  </si>
  <si>
    <t>Jihomoravské muzeum ve Znojmĕ, Znojmo, Czech Republic</t>
  </si>
  <si>
    <t>Didactic aspects of numismatic collections in museums; Didaktické aspekty numismatických sbírek v muzeích</t>
  </si>
  <si>
    <t>2-s2.0-85113314982</t>
  </si>
  <si>
    <t>Korovin, G.</t>
  </si>
  <si>
    <t>Korovin,  Grigoriy B.</t>
  </si>
  <si>
    <t>Institute of Economics of the Urals Branch of the Russian Academy of Sciences, Yekaterinburg, Sverdlovskaya, Russian Federation</t>
  </si>
  <si>
    <t>Modeling the Digital Transformation of the Region’s Industry</t>
  </si>
  <si>
    <t>Mutonyi, P.</t>
  </si>
  <si>
    <t>Mutonyi,  Phoebe</t>
  </si>
  <si>
    <t>Anyaka Makwiri and The Aids Support Organization (TASO) Gulu, Gulu, Uganda</t>
  </si>
  <si>
    <t>Ochwo, M.</t>
  </si>
  <si>
    <t>Ochwo,  Michael</t>
  </si>
  <si>
    <t>The AIDS Support Organisation Gulu, Gulu, Uganda</t>
  </si>
  <si>
    <t>Okello, F.</t>
  </si>
  <si>
    <t>Okello,  Francis</t>
  </si>
  <si>
    <t>Varimetrics Group Limited</t>
  </si>
  <si>
    <t>Quintanilla, X.</t>
  </si>
  <si>
    <t>Quintanilla,  Ximena</t>
  </si>
  <si>
    <t>Zeamer, C.A.</t>
  </si>
  <si>
    <t>Zeamer,  Charlotte A.</t>
  </si>
  <si>
    <t>The Institute of Consumer Money Management, Raleigh, NC, United States</t>
  </si>
  <si>
    <t>2-s2.0-85106056325</t>
  </si>
  <si>
    <t>Dundure, E.</t>
  </si>
  <si>
    <t>Dundure,  Evija</t>
  </si>
  <si>
    <t>Financial literacy influencing factors analysis: Estonia, latvia, and lithuania case</t>
  </si>
  <si>
    <t>Sloka, B.</t>
  </si>
  <si>
    <t>Sloka,  Biruta</t>
  </si>
  <si>
    <t>2-s2.0-85105432418</t>
  </si>
  <si>
    <t>Said, Y.M.U.</t>
  </si>
  <si>
    <t>Said,  Yahya Mahyuddin Utoh</t>
  </si>
  <si>
    <t>Federal Territory Islamic Religious Department, JAWI, Malaysia</t>
  </si>
  <si>
    <t>Financial wellbeing and mental health: A systematic review</t>
  </si>
  <si>
    <t>2-s2.0-85105381969</t>
  </si>
  <si>
    <t>Turner, J.A.</t>
  </si>
  <si>
    <t>Turner,  John A.</t>
  </si>
  <si>
    <t>Pension Policy Center, Washington, DC, United States</t>
  </si>
  <si>
    <t>Improving on defaults: Helping pension participants manage financial market risk in target date funds</t>
  </si>
  <si>
    <t>2-s2.0-85104978925</t>
  </si>
  <si>
    <t>Barnard, C.R.</t>
  </si>
  <si>
    <t>Barnard,  C. R.</t>
  </si>
  <si>
    <t>The Institute &amp; Faculty of Actuaries, Financial Literacy Working Party, Germany</t>
  </si>
  <si>
    <t>Money, Knowledge and Power</t>
  </si>
  <si>
    <t>Billing, J.</t>
  </si>
  <si>
    <t>Billing,  J.</t>
  </si>
  <si>
    <t>Brotherston, D.</t>
  </si>
  <si>
    <t>Brotherston,  D.</t>
  </si>
  <si>
    <t>Mansell, P.</t>
  </si>
  <si>
    <t>Mansell,  P.</t>
  </si>
  <si>
    <t>Wright, J.</t>
  </si>
  <si>
    <t>Wright,  J.</t>
  </si>
  <si>
    <t>2-s2.0-85103897979</t>
  </si>
  <si>
    <t>Previšić, A.</t>
  </si>
  <si>
    <t>Previšić,  Andrea</t>
  </si>
  <si>
    <t>The power of materialism among young adults: exploring the effects of values on impulsiveness and responsible financial behavior</t>
  </si>
  <si>
    <t>Adjie, A.R.</t>
  </si>
  <si>
    <t>Adjie,  Askardiya Radmoyo</t>
  </si>
  <si>
    <t>Management, Jakarta, Jakarta, Indonesia</t>
  </si>
  <si>
    <t>Granados, P.</t>
  </si>
  <si>
    <t>Granados,  Paulina</t>
  </si>
  <si>
    <t>Thrive Financial Wellness, Winston Ridge, South Africa</t>
  </si>
  <si>
    <t>2-s2.0-85101468862</t>
  </si>
  <si>
    <t>Monahan, K.C.</t>
  </si>
  <si>
    <t>Monahan,  Kathryn C.</t>
  </si>
  <si>
    <t>Parent with Science, Seattle, WA, United States</t>
  </si>
  <si>
    <t>Building financial capability in youth transitioning from foster care to adulthood</t>
  </si>
  <si>
    <t>2-s2.0-85106230324</t>
  </si>
  <si>
    <t>Franzén, R.</t>
  </si>
  <si>
    <t>Franzén,  Riikka</t>
  </si>
  <si>
    <t>Unintentional teaching of entrepreneurial competences</t>
  </si>
  <si>
    <t>Boyle, P.A.</t>
  </si>
  <si>
    <t>Boyle,  Patricia A.</t>
  </si>
  <si>
    <t>Rush Alzheimer’s Disease Center, Chicago, IL, United States</t>
  </si>
  <si>
    <t>2-s2.0-85141436717</t>
  </si>
  <si>
    <t>Walsh, D.</t>
  </si>
  <si>
    <t>Walsh,  Dionne</t>
  </si>
  <si>
    <t>Range IQ Pty Ltd, NT, Australia</t>
  </si>
  <si>
    <t>Fortifying the financial and environmental capital banks in commercially grazed rangelands</t>
  </si>
  <si>
    <t>Holmes, P.R.</t>
  </si>
  <si>
    <t>Holmes,  Phil R.</t>
  </si>
  <si>
    <t>Holmes and Company Pty Ltd, Huskisson, NSW, Australia</t>
  </si>
  <si>
    <t>Maggi, F.</t>
  </si>
  <si>
    <t>Maggi,  Francesca</t>
  </si>
  <si>
    <t>Chechko, T.</t>
  </si>
  <si>
    <t>Chechko,  Tetiana</t>
  </si>
  <si>
    <t>Municipal Preschool Educational Institution, Child Development Center I + Family, Kiev, Ukraine</t>
  </si>
  <si>
    <t>2-s2.0-85140751174</t>
  </si>
  <si>
    <t>Holle, M.H.</t>
  </si>
  <si>
    <t>Holle,  Mohammad H.</t>
  </si>
  <si>
    <t>Sharia Economics Department, State Islamic Institution Ambon, Ambon, Indonesia</t>
  </si>
  <si>
    <t>DETERMINANTS OF COMMUNITY DECISIONS TO LEND MONEY TO LOANERS; DETERMINANTES DE LAS DECISIONES COMUNITARIAS DE PRESTAR DINERO A LOS PRESTAMISTAS; DETERMINANTES DAS DECISÕES DA COMUNIDADE DE EMPRESTAR DINHEIRO AOS MUTUÁRIOS</t>
  </si>
  <si>
    <t>2-s2.0-85140496204</t>
  </si>
  <si>
    <t>Crawford-Singh, S.</t>
  </si>
  <si>
    <t>Crawford-Singh,  Sarah</t>
  </si>
  <si>
    <t>Sir George Monoux College, East London, United Kingdom</t>
  </si>
  <si>
    <t>TEACHING VOCATIONAL COURSES IN BUSINESS</t>
  </si>
  <si>
    <t>2-s2.0-85138711582</t>
  </si>
  <si>
    <t>Wirani, Y.</t>
  </si>
  <si>
    <t>Wirani,  Yekti</t>
  </si>
  <si>
    <t>The Effect of Personal Innovativeness and Trust in Online Lending Platforms to Adoption of Indonesian Sharia FinTech Lending</t>
  </si>
  <si>
    <t>Ibrahim, M.Y.</t>
  </si>
  <si>
    <t>Ibrahim,  Maurice Yoga</t>
  </si>
  <si>
    <t>2-s2.0-85138201101</t>
  </si>
  <si>
    <t>Pham, B.L.</t>
  </si>
  <si>
    <t>Pham,  Bich Lien</t>
  </si>
  <si>
    <t>Saigon - Hanoi Commercial Joint Stock Bank, Hanoi, Viet Nam</t>
  </si>
  <si>
    <t>FACTORS INFLUENCING FINANCIAL LITERACY OF THE POOR IN RURAL AREAS: EMPIRICAL RESEARCH WITH THE CASE OF VIETNAM</t>
  </si>
  <si>
    <t>Alexandros, G.</t>
  </si>
  <si>
    <t>Alexandros,  Garefalakis</t>
  </si>
  <si>
    <t>Fountoukidis, E.</t>
  </si>
  <si>
    <t>Fountoukidis,  Eleftherios</t>
  </si>
  <si>
    <t>Sidroco Holdings Ltd, Nicosia, Cyprus</t>
  </si>
  <si>
    <t>2-s2.0-85136789676</t>
  </si>
  <si>
    <t>Crawford, R.</t>
  </si>
  <si>
    <t>Crawford,  Rowena</t>
  </si>
  <si>
    <t>The Institute for Fiscal Studies, London, United Kingdom</t>
  </si>
  <si>
    <t>Managing Retirement Incomes</t>
  </si>
  <si>
    <t>Shamie, N.</t>
  </si>
  <si>
    <t>Shamie,  Neda</t>
  </si>
  <si>
    <t>Maloney-Shamie Vision Institute, Los Angeles, CA, United States</t>
  </si>
  <si>
    <t>2-s2.0-85133555792</t>
  </si>
  <si>
    <t>Asian Development Bank Institute, Tokyo, Japan</t>
  </si>
  <si>
    <t>Assessing the Risks Associated with Green Digital Finance and Policies for Coping with Them</t>
  </si>
  <si>
    <t>2-s2.0-85131406224</t>
  </si>
  <si>
    <t>Chung, J.</t>
  </si>
  <si>
    <t>Chung,  Jongwoo</t>
  </si>
  <si>
    <t>Institutional Economics Team, Economic Research Institute, Seoul, South Korea</t>
  </si>
  <si>
    <t>Heterogeneous Relationship between Financial Literacy and Fund Investment Behaviors: Evidence from South Korea during the Financial Crisis</t>
  </si>
  <si>
    <t>2-s2.0-85130728472</t>
  </si>
  <si>
    <t>Bellomarini, L.</t>
  </si>
  <si>
    <t>Bellomarini,  Luigi</t>
  </si>
  <si>
    <t>Banca d’Italia, Frascati, Italy</t>
  </si>
  <si>
    <t>Towards Hybrid Logic-based and Embedding-based Reasoning on Financial Knowledge Graphs</t>
  </si>
  <si>
    <t>2-s2.0-85130705459</t>
  </si>
  <si>
    <t>Heuristic-based Reasoning on Financial Knowledge Graphs</t>
  </si>
  <si>
    <t>2-s2.0-85130110565</t>
  </si>
  <si>
    <t>Garrett, C.C.</t>
  </si>
  <si>
    <t>Garrett,  Cameryn C.</t>
  </si>
  <si>
    <t>Graduate Medical Education, Community Memorial Health System, Ventura, CA, United States</t>
  </si>
  <si>
    <t>Student loan debt and financial education: a qualitative analysis of resident perceptions and implications for resident well-being</t>
  </si>
  <si>
    <t>Doonan, R.L.</t>
  </si>
  <si>
    <t>Doonan,  Ronda L.</t>
  </si>
  <si>
    <t>Pyle, C.</t>
  </si>
  <si>
    <t>Pyle,  Casey</t>
  </si>
  <si>
    <t>Orthopaedic Surgery Residency Program, Community Memorial Health System, Ventura, CA, United States</t>
  </si>
  <si>
    <t>Azimov, M.B.</t>
  </si>
  <si>
    <t>Azimov,  Michelle B.</t>
  </si>
  <si>
    <t>2-s2.0-85128765851</t>
  </si>
  <si>
    <t>Tian, C.</t>
  </si>
  <si>
    <t>Tian,  Chen</t>
  </si>
  <si>
    <t>Shanghai Stock Exchange, Shanghai, China</t>
  </si>
  <si>
    <t>Financial literacy education and high school students - overview, analysis, suggestions and implications</t>
  </si>
  <si>
    <t>Feleke, E.</t>
  </si>
  <si>
    <t>Feleke,  Engdasew</t>
  </si>
  <si>
    <t>FHI 360, Durham, NC, United States</t>
  </si>
  <si>
    <t>2-s2.0-85126383182</t>
  </si>
  <si>
    <t>Bagui, S.K.</t>
  </si>
  <si>
    <t>Bagui,  Swapan Kumar</t>
  </si>
  <si>
    <t>Intercontinental Consultants and Technocrats Pvt. Ltd., New Delhi, India</t>
  </si>
  <si>
    <t>Modification of NPV Value Based on Real Option Study</t>
  </si>
  <si>
    <t>2-s2.0-85134347656</t>
  </si>
  <si>
    <t>Kuczynski, J.</t>
  </si>
  <si>
    <t>Kuczynski,  Jennifer</t>
  </si>
  <si>
    <t>MITRE Corporation, McLean, VA, United States</t>
  </si>
  <si>
    <t>A Financial Literacy AI-Enabled Voice Assistant System for Educational Use</t>
  </si>
  <si>
    <t>Pandey, Y.</t>
  </si>
  <si>
    <t>Pandey,  Yash</t>
  </si>
  <si>
    <t>G R Infraprojects Limited, Gurugram, India</t>
  </si>
  <si>
    <t>Saoulidis, T.</t>
  </si>
  <si>
    <t>Saoulidis,  Theocharis</t>
  </si>
  <si>
    <t>Margounakis, D.</t>
  </si>
  <si>
    <t>Margounakis,  Dimitrios</t>
  </si>
  <si>
    <t>2-s2.0-85206259633</t>
  </si>
  <si>
    <t>Gebru, T.E.</t>
  </si>
  <si>
    <t>Gebru,  T. Eliel</t>
  </si>
  <si>
    <t>Colorado Health Foundation, Denver, CO, United States</t>
  </si>
  <si>
    <t>COVID-19 supply chain disruptions: opportunities for business growth created by the pandemic for young farmers in Orange Farm in South Africa</t>
  </si>
  <si>
    <t>Chen-Yu Wu, D.</t>
  </si>
  <si>
    <t>Chen-Yu Wu,  Denver</t>
  </si>
  <si>
    <t>Search Institute, Minneapolis, MN, United States</t>
  </si>
  <si>
    <t>2-s2.0-85144842733</t>
  </si>
  <si>
    <t>Financial exclusion and financial literacy: Evidence from Mexico</t>
  </si>
  <si>
    <t>2-s2.0-85208910806</t>
  </si>
  <si>
    <t>Braun, M.</t>
  </si>
  <si>
    <t>Braun,  Mélody</t>
  </si>
  <si>
    <t>International Research Institute for Climate and Society, Palisades, NY, United States</t>
  </si>
  <si>
    <t>Financial Education and Games in Weather-Index Insurance</t>
  </si>
  <si>
    <t>Ouni, S.</t>
  </si>
  <si>
    <t>Ouni,  Souha</t>
  </si>
  <si>
    <t>Mauerman, M.</t>
  </si>
  <si>
    <t>Mauerman,  Max</t>
  </si>
  <si>
    <t>Financial Instruments Sector Team, IRIS, OK, United States</t>
  </si>
  <si>
    <t>Magima, N.</t>
  </si>
  <si>
    <t>Magima,  Nitin</t>
  </si>
  <si>
    <t>Osgood, D.</t>
  </si>
  <si>
    <t>Osgood,  Daniel Edward</t>
  </si>
  <si>
    <t>Gong,  Ying</t>
  </si>
  <si>
    <t>Shanghai Changning Hongqiao Kindergarten, Shanghai, China</t>
  </si>
  <si>
    <t>Cui, H.</t>
  </si>
  <si>
    <t>Cui,  Hua</t>
  </si>
  <si>
    <t>Paul, S.</t>
  </si>
  <si>
    <t>Paul,  Smita</t>
  </si>
  <si>
    <t>Auckland, Auckland, New Zealand</t>
  </si>
  <si>
    <t>Muck, I.</t>
  </si>
  <si>
    <t>Muck,  Ivan</t>
  </si>
  <si>
    <t>ff.next, Budapest, Hungary</t>
  </si>
  <si>
    <t>Grigoriou, E.</t>
  </si>
  <si>
    <t>Grigoriou,  Elisavet</t>
  </si>
  <si>
    <t>Gugić, A.</t>
  </si>
  <si>
    <t>Gugić,  Ante</t>
  </si>
  <si>
    <t>Innovation Institute, Zagreb, Croatia</t>
  </si>
  <si>
    <t>2-s2.0-85174083774</t>
  </si>
  <si>
    <t>Rodríguez, F.A.G.</t>
  </si>
  <si>
    <t>Rodríguez,  Fanny Aseneth Gutiérrez</t>
  </si>
  <si>
    <t>Let’s Go Shopping</t>
  </si>
  <si>
    <t>Moreno, Y.C.R.</t>
  </si>
  <si>
    <t>Moreno,  Yael Carolina Rodríguez</t>
  </si>
  <si>
    <t>Zhang,  Zhaohu</t>
  </si>
  <si>
    <t>Ltd., Wuhan, Hubei, China</t>
  </si>
  <si>
    <t>Zlobin, E.V.</t>
  </si>
  <si>
    <t>Zlobin,  Evgeniy V.</t>
  </si>
  <si>
    <t>All-Russian Union Rehabilitators, Moscow, Russian Federation</t>
  </si>
  <si>
    <t>Management Consultant, Auckland, New Zealand</t>
  </si>
  <si>
    <t>2-s2.0-85144986711</t>
  </si>
  <si>
    <t>THE BANKING INDUSTRY IN THE ECOSYSTEM OF DIGITAL CURRENCIES AND DIGITAL CENTRAL BANK CURRENCIES</t>
  </si>
  <si>
    <t>Fister, D.</t>
  </si>
  <si>
    <t>Fister,  Dušan</t>
  </si>
  <si>
    <t>Jagrič, V.</t>
  </si>
  <si>
    <t>Jagrič,  Vita</t>
  </si>
  <si>
    <t>Beloglavec, S.T.</t>
  </si>
  <si>
    <t>Beloglavec,  Sabina Taškar</t>
  </si>
  <si>
    <t>Lytos, A.</t>
  </si>
  <si>
    <t>Lytos,  Anastasios</t>
  </si>
  <si>
    <t>2-s2.0-85179299113</t>
  </si>
  <si>
    <t>Ally, S.</t>
  </si>
  <si>
    <t>Ally,  Susanna</t>
  </si>
  <si>
    <t>Enhancing Gender-Responsive Financing in Africa: A Sustainable Development Perspective</t>
  </si>
  <si>
    <t>Razdan, S.</t>
  </si>
  <si>
    <t>Razdan,  Sushil Kumar</t>
  </si>
  <si>
    <t>Bhagwati Nagar, Jammu and Kashmir, India</t>
  </si>
  <si>
    <t>2-s2.0-85124455254</t>
  </si>
  <si>
    <t>Silalahi, T.F.</t>
  </si>
  <si>
    <t>Silalahi,  Tiodora Fermiska</t>
  </si>
  <si>
    <t>English Education Department, Pematangsiantar, Sumatera Utara, Indonesia</t>
  </si>
  <si>
    <t>Teachers’ Attitude towards Minimum Competency Assessment at Sultan Agung Senior High School in Pematangsiantar, Indonesia</t>
  </si>
  <si>
    <t>2-s2.0-85124396547</t>
  </si>
  <si>
    <t>Kim,  Kenneth H.</t>
  </si>
  <si>
    <t>Division of Gynecologic Oncology, Birmingham, AL, United States</t>
  </si>
  <si>
    <t>Financial Literacy and Physician Wellness: Can a Financial Curriculum Improve an Obstetrician/Gynecologist Resident and Fellow's Well-Being?</t>
  </si>
  <si>
    <t>Červenka, J.</t>
  </si>
  <si>
    <t>Červenka,  Jaroslav</t>
  </si>
  <si>
    <t>Šumava National Park Administration, Vimperk, Czech Republic</t>
  </si>
  <si>
    <t>Starý, M.</t>
  </si>
  <si>
    <t>Starý,  Martin</t>
  </si>
  <si>
    <t>Yakoboski, P.J.</t>
  </si>
  <si>
    <t>Yakoboski,  Paul J.</t>
  </si>
  <si>
    <t>TIAA Institute, Charlotte, NC, United States</t>
  </si>
  <si>
    <t>2-s2.0-85096220920</t>
  </si>
  <si>
    <t>Commerce and Management, Ludhiana, India</t>
  </si>
  <si>
    <t>Prioritizing intentions behind investment in cryptocurrency: a fuzzy analytical framework</t>
  </si>
  <si>
    <t>Gupta,  Sanjay</t>
  </si>
  <si>
    <t>2-s2.0-85118891564</t>
  </si>
  <si>
    <t>Bobushkina, S.V.</t>
  </si>
  <si>
    <t>Bobushkina,  S. V.</t>
  </si>
  <si>
    <t>Northern Research Institute of Forestry, Arkhangelsk, Russian Federation</t>
  </si>
  <si>
    <t>Development of process flow charts for growing ball-rooted planting stock: Issues and solutions</t>
  </si>
  <si>
    <t>Demina, N.A.</t>
  </si>
  <si>
    <t>Demina,  Nadezhda A.</t>
  </si>
  <si>
    <t>Singh,  Rajesh Kumar</t>
  </si>
  <si>
    <t>and Adolescent Health, Child, New Delhi, India</t>
  </si>
  <si>
    <t>Hamurcu, H.D.</t>
  </si>
  <si>
    <t>Hamurcu,  Hayriye Dilek Yalvac</t>
  </si>
  <si>
    <t>Psychiatry Clinic, Ankara Oncology Education and Research Hospital, Ankara, Turkey</t>
  </si>
  <si>
    <t>Anyfantaki, S.</t>
  </si>
  <si>
    <t>Anyfantaki,  Sofia</t>
  </si>
  <si>
    <t>Economic Analysis and Research Department, Bank of Greece, Athens, Attica, Greece</t>
  </si>
  <si>
    <t>2-s2.0-85097770529</t>
  </si>
  <si>
    <t>Fessler, P.</t>
  </si>
  <si>
    <t>Fessler,  Pirmin</t>
  </si>
  <si>
    <t>Gender differences in risky asset behavior: The importance of self-confidence and financial literacy</t>
  </si>
  <si>
    <t>2-s2.0-85099553191</t>
  </si>
  <si>
    <t>Sam, V.</t>
  </si>
  <si>
    <t>Sam,  Vichet</t>
  </si>
  <si>
    <t>National Bank of Cambodia, Phnom Penh, Cambodia</t>
  </si>
  <si>
    <t>Formal credit usage and gender income gap: the case of farmers in Cambodia</t>
  </si>
  <si>
    <t>Lopez, K.</t>
  </si>
  <si>
    <t>Lopez,  Katia</t>
  </si>
  <si>
    <t>Researchers Sans Frontiers, Dubai, United Arab Emirates</t>
  </si>
  <si>
    <t>2-s2.0-85111829528</t>
  </si>
  <si>
    <t>Sadak, K.T.</t>
  </si>
  <si>
    <t>Sadak,  Karim Thomas</t>
  </si>
  <si>
    <t>Masonic Cancer Center, Minneapolis, MN, United States</t>
  </si>
  <si>
    <t>Identifying metrics of success for transitional care practices in childhood cancer survivorship: A qualitative interview study of parents</t>
  </si>
  <si>
    <t>2-s2.0-85109419499</t>
  </si>
  <si>
    <t>Financial literacy, debt, risk tolerance and retirement preparedness: Evidence from New Zealand</t>
  </si>
  <si>
    <t>2-s2.0-105000347467</t>
  </si>
  <si>
    <t>Haamukwanza, C.L.</t>
  </si>
  <si>
    <t>Haamukwanza,  Chimuka Leo</t>
  </si>
  <si>
    <t>Mukuba Pension Trust, Kitwe, Zambia</t>
  </si>
  <si>
    <t>To insure or not to insure—the role that government and insurance practice should play: a thematic comparison of the urban poor and the workers in the pensions and insurance industry</t>
  </si>
  <si>
    <t>2-s2.0-85117566850</t>
  </si>
  <si>
    <t>Developing assessments for students with intellectual disability to support differentiation</t>
  </si>
  <si>
    <t>O'Donovan, R.</t>
  </si>
  <si>
    <t>O'Donovan,  Richard</t>
  </si>
  <si>
    <t>2-s2.0-85131313566</t>
  </si>
  <si>
    <t>D'Alessio, G.</t>
  </si>
  <si>
    <t>D'Alessio,  Giovanni</t>
  </si>
  <si>
    <t>Statistical Analysis Directorate, Banca d'Italia, Rome, Italy</t>
  </si>
  <si>
    <t>FINANCIAL LITERACY IN ITALY: THE RESULTS OF THE BANK OF ITALY’S 2020 SURVEY</t>
  </si>
  <si>
    <t>de Bonis, R.</t>
  </si>
  <si>
    <t>de Bonis,  Riccardo</t>
  </si>
  <si>
    <t>Financial Education Directorate, Banca d'Italia, Rome, Italy</t>
  </si>
  <si>
    <t>Neri, A.</t>
  </si>
  <si>
    <t>Neri,  Andrea</t>
  </si>
  <si>
    <t>Rampazzi, C.</t>
  </si>
  <si>
    <t>Rampazzi,  Cristiana</t>
  </si>
  <si>
    <t>Stenholm, P.</t>
  </si>
  <si>
    <t>Stenholm,  Pekka</t>
  </si>
  <si>
    <t>Ramström, J.</t>
  </si>
  <si>
    <t>Ramström,  Joachim</t>
  </si>
  <si>
    <t>2-s2.0-85113733427</t>
  </si>
  <si>
    <t>Pan, B.</t>
  </si>
  <si>
    <t>Pan,  Bo</t>
  </si>
  <si>
    <t>Department of Auricular Reconstruction, Plastic Surgery Institute &amp; Hospital, Chinese Academy of Medical Sciences &amp; Peking Union Medical College, Beijing, China</t>
  </si>
  <si>
    <t>The Importance of Financial Education as a Plastic Surgery Trainee and beyond</t>
  </si>
  <si>
    <t>Cawyer, C.R.</t>
  </si>
  <si>
    <t>Cawyer,  Chase R.</t>
  </si>
  <si>
    <t>Division of Maternal-Fetal Medicine, Birmingham, AL, United States</t>
  </si>
  <si>
    <t>Shockley, D.</t>
  </si>
  <si>
    <t>Shockley,  Denise</t>
  </si>
  <si>
    <t>Gallia-Vinton Educational Service Center, Vinton, OH, United States</t>
  </si>
  <si>
    <t>Finsel, C.</t>
  </si>
  <si>
    <t>Finsel,  Christy</t>
  </si>
  <si>
    <t>Inc, Jupiter, FL, United States</t>
  </si>
  <si>
    <t>2-s2.0-85121708740</t>
  </si>
  <si>
    <t>Mankinen, S.</t>
  </si>
  <si>
    <t>Mankinen,  Salla</t>
  </si>
  <si>
    <t>Designing financial education applications for development: applying action design research in Cambodian countryside</t>
  </si>
  <si>
    <t>2-s2.0-85119282309</t>
  </si>
  <si>
    <t>FINRA Investor Education Foundation, District of Columbia, WA, United States</t>
  </si>
  <si>
    <t>Metamemory and Financial Decision Making in Older Adults Without Dementia</t>
  </si>
  <si>
    <t>2-s2.0-85118995882</t>
  </si>
  <si>
    <t>Lindawati, R.D.</t>
  </si>
  <si>
    <t>Lindawati,  Rita Dwi</t>
  </si>
  <si>
    <t>Directorate General of Customs and Excise, Jakarta, Jakarta, Indonesia</t>
  </si>
  <si>
    <t>Indonesian Customs and Excise Training Center During COVID-19 Pandemic: Innovative System of Educational Process Management</t>
  </si>
  <si>
    <t>2-s2.0-85115125582</t>
  </si>
  <si>
    <t>Nikonova, N.</t>
  </si>
  <si>
    <t>Nikonova,  Natalya A.</t>
  </si>
  <si>
    <t>St. Petersburg Federal Research Center of the Russian Academy of Sciences, Saint Petersburg, Russian Federation</t>
  </si>
  <si>
    <t>Analysis of Potential Demand in the Market of Organic Milk and Dairy Products</t>
  </si>
  <si>
    <t>Nikonov, A.</t>
  </si>
  <si>
    <t>Nikonov,  Aleksey G.</t>
  </si>
  <si>
    <t>Christian, P.</t>
  </si>
  <si>
    <t>Christian,  Paul</t>
  </si>
  <si>
    <t>Glover, S.</t>
  </si>
  <si>
    <t>Glover,  Steven</t>
  </si>
  <si>
    <t>Kondylis, F.</t>
  </si>
  <si>
    <t>Kondylis,  Florence</t>
  </si>
  <si>
    <t>Zwager, A.</t>
  </si>
  <si>
    <t>Zwager,  Astrid</t>
  </si>
  <si>
    <t>2-s2.0-85115824605</t>
  </si>
  <si>
    <t>Guo,  Jiaojiao</t>
  </si>
  <si>
    <t>Guotai Junan Securities Co. Ltd., Shanghai, China</t>
  </si>
  <si>
    <t>Digital financial inclusion development, investment diversification, and household extreme portfolio risk</t>
  </si>
  <si>
    <t>2-s2.0-85112022477</t>
  </si>
  <si>
    <t>Yang,  Fangzhou</t>
  </si>
  <si>
    <t>Shanghai Artificial Intelligence Laboratory, Shanghai, China</t>
  </si>
  <si>
    <t>Financial time series forecasting with multi-modality graph neural network</t>
  </si>
  <si>
    <t>2-s2.0-105007237982</t>
  </si>
  <si>
    <t>Banciu, D.</t>
  </si>
  <si>
    <t>Banciu,  Doina</t>
  </si>
  <si>
    <t>Digital financial literacy and microfinancing among underprivileged communities in Cambodia; Alfabetizare financiară digitală și microfinanțare în rândul comunităților defavorizate din Cambodgia</t>
  </si>
  <si>
    <t>2-s2.0-85125918840</t>
  </si>
  <si>
    <t>Yang,  Yi</t>
  </si>
  <si>
    <t>Innovation Lab, Shanghai Financial Futures Information Technology Co. Ltd, Shanghai, China</t>
  </si>
  <si>
    <t>Automatic chinese financial knowledge graph constructing framework</t>
  </si>
  <si>
    <t>Gao, J.</t>
  </si>
  <si>
    <t>Gao,  Jian</t>
  </si>
  <si>
    <t>Shi, G.</t>
  </si>
  <si>
    <t>Shi,  Guangwei</t>
  </si>
  <si>
    <t>Greene, W.L.</t>
  </si>
  <si>
    <t>Greene,  William L.</t>
  </si>
  <si>
    <t>St. Jude Children's Research Hospital, Memphis, TN, United States</t>
  </si>
  <si>
    <t>2-s2.0-85127280590</t>
  </si>
  <si>
    <t>Zhang,  Jingyang</t>
  </si>
  <si>
    <t>NanJing TianJiabin Senior High School, Nanjing, China</t>
  </si>
  <si>
    <t>The Maximum and Minimum Price in Trinomial Model</t>
  </si>
  <si>
    <t>Chen,  Zhaojun</t>
  </si>
  <si>
    <t>Chengdu No.7 High School, Chengdu, Sichuan, China</t>
  </si>
  <si>
    <t>2-s2.0-85218147461</t>
  </si>
  <si>
    <t>Umam, N.N.</t>
  </si>
  <si>
    <t>Umam,  Nenny Noor</t>
  </si>
  <si>
    <t>Program Studi Manajemen, NTB, Sumbawa, Indonesia</t>
  </si>
  <si>
    <t>Financial Planning Pattern Modelling Based on Marriage Status; PERMODELAN POLA PERENCANAAN KEUANGAN BERDASARKAN STATUS PERNIKAHAN</t>
  </si>
  <si>
    <t>2-s2.0-85125435536</t>
  </si>
  <si>
    <t>Letshwene, M.J.</t>
  </si>
  <si>
    <t>Letshwene,  Mantekana J.</t>
  </si>
  <si>
    <t>The challenges of implementing the Curriculum and Assessment Policy Statement in accounting</t>
  </si>
  <si>
    <t>2-s2.0-85121395271</t>
  </si>
  <si>
    <t>Fantry, C.</t>
  </si>
  <si>
    <t>Fantry,  Crystal</t>
  </si>
  <si>
    <t>Girls Who Invest, New York, NY, United States</t>
  </si>
  <si>
    <t>Empowering women in finance through developing girls’ financial literacy skills in the United States</t>
  </si>
  <si>
    <t>Liu,  Jin</t>
  </si>
  <si>
    <t>2-s2.0-85166004964</t>
  </si>
  <si>
    <t>Greene, C.</t>
  </si>
  <si>
    <t>Greene,  Claire</t>
  </si>
  <si>
    <t>Federal Reserve Bank of Atlanta, Atlanta, GA, United States</t>
  </si>
  <si>
    <t>Credit card debt puzzle: liquid assets to pay household bills</t>
  </si>
  <si>
    <t>Rossi, F.</t>
  </si>
  <si>
    <t>Rossi,  Florencia</t>
  </si>
  <si>
    <t>Agencia de Evaluacion de Tecnologias Sanitarias de Uruguay (AETSU), Montevideo, Uruguay</t>
  </si>
  <si>
    <t>2-s2.0-85218437233</t>
  </si>
  <si>
    <t>Mulauzi, N.</t>
  </si>
  <si>
    <t>Mulauzi,  Nancy</t>
  </si>
  <si>
    <t>Economic and relationship-strengthening intervention to reduce alcohol use in couples living with HIV in Malawi: a study protocol for a randomised controlled trial of Mlambe</t>
  </si>
  <si>
    <t>2-s2.0-85217079361</t>
  </si>
  <si>
    <t>Cockerell, C.</t>
  </si>
  <si>
    <t>Cockerell,  Clay J.</t>
  </si>
  <si>
    <t>Cockerell Dermatopathology, Dallas, TX, United States</t>
  </si>
  <si>
    <t>He Who Wills the End Wills the Means: An Overview of Trusts for Physicians</t>
  </si>
  <si>
    <t>2-s2.0-85207220046</t>
  </si>
  <si>
    <t>Omanovic, A.</t>
  </si>
  <si>
    <t>Omanovic,  Adna</t>
  </si>
  <si>
    <t>Corporate Services Department - Finance, International Commission on Missing Persons, Sarajevo, Bosnia and Herzegovina</t>
  </si>
  <si>
    <t>The nexus between digital financial knowledge and financial inclusion: digital financial attitudes and behaviour as mediators enhancing financial inclusion</t>
  </si>
  <si>
    <t>Mevlutoglu, A.</t>
  </si>
  <si>
    <t>Mevlutoglu,  Arda</t>
  </si>
  <si>
    <t>The Institute of Future Research, Ankara, Turkey</t>
  </si>
  <si>
    <t>2-s2.0-86000184101</t>
  </si>
  <si>
    <t>Firdausy, C.M.</t>
  </si>
  <si>
    <t>Firdausy,  Carunia Mulya</t>
  </si>
  <si>
    <t>Faculty of Economics and Business, Badan Riset dan Inovasi Nasional, Central Jakarta, Jakarta, Indonesia</t>
  </si>
  <si>
    <t>Investigating factors influencing the continuity of financial technology usage: The case of Indonesia</t>
  </si>
  <si>
    <t>Ayob, M.F.</t>
  </si>
  <si>
    <t>Ayob,  Mohd Fairullazi</t>
  </si>
  <si>
    <t>Yunus, M.Y.M.</t>
  </si>
  <si>
    <t>Yunus,  Mohd Yusri Mohamed</t>
  </si>
  <si>
    <t>Hashim, K.S.H.-Y.B.</t>
  </si>
  <si>
    <t>Hashim,  Khairusy Syakirin Has Yun</t>
  </si>
  <si>
    <t>2-s2.0-85217216673</t>
  </si>
  <si>
    <t>Purnamawati</t>
  </si>
  <si>
    <t>Purnamawati,  null</t>
  </si>
  <si>
    <t>Financial satisfaction and financial management behavior: Analysis of MSME's coastal tourism sector</t>
  </si>
  <si>
    <t>Xu, Z.</t>
  </si>
  <si>
    <t>Xu,  Zhuo</t>
  </si>
  <si>
    <t>Ltd. Nanjing Branch, Nanjing, China</t>
  </si>
  <si>
    <t>2-s2.0-85214835226</t>
  </si>
  <si>
    <t>Anunciacion, J.-A.R.</t>
  </si>
  <si>
    <t>Anunciacion,  Jay Ar R.</t>
  </si>
  <si>
    <t>Financial Behavior and Financial Well-Being of Working Students in a State University: Financial Literacy as Moderating Factor</t>
  </si>
  <si>
    <t>Brenya, R.</t>
  </si>
  <si>
    <t>Brenya,  Robert</t>
  </si>
  <si>
    <t>Commercialization Division, CSIR - Soil Research Institute, Kumasi, Ashanti Region, Ghana</t>
  </si>
  <si>
    <t>Jombo, W.</t>
  </si>
  <si>
    <t>Jombo,  Wytone</t>
  </si>
  <si>
    <t>Economic Policy and Research Department, Lilongwe, Malawi</t>
  </si>
  <si>
    <t>Nazarenko, T.</t>
  </si>
  <si>
    <t>Nazarenko,  T. G.</t>
  </si>
  <si>
    <t>Department of Geography and Economics, Institute of Pedagogy of the National Academy of Educational Sciences of Ukraine, Kyiv, Ukraine</t>
  </si>
  <si>
    <t>Dasgupta, I.</t>
  </si>
  <si>
    <t>Dasgupta,  Ipsita</t>
  </si>
  <si>
    <t>66 Libra Design Pvt. Ltd., Dehradun, India</t>
  </si>
  <si>
    <t>Mochizuki, T.</t>
  </si>
  <si>
    <t>Mochizuki,  Takako</t>
  </si>
  <si>
    <t>Japan International Cooperation Agency, Tokyo, Japan</t>
  </si>
  <si>
    <t>Khan, A.A.</t>
  </si>
  <si>
    <t>Khan,  Al Adiya</t>
  </si>
  <si>
    <t>Forensic and Offender Health Services, Oxleas NHS Foundation Trust, Dartford, Kent, United Kingdom</t>
  </si>
  <si>
    <t>Quartuccio, C.</t>
  </si>
  <si>
    <t>Quartuccio,  Claire</t>
  </si>
  <si>
    <t>Programs, Australian Football League Players Association Melbourne (AFLPA), Melbourne, VIC, Australia</t>
  </si>
  <si>
    <t>2-s2.0-85175833183</t>
  </si>
  <si>
    <t>Hovanessian, N.</t>
  </si>
  <si>
    <t>Hovanessian,  Naneh</t>
  </si>
  <si>
    <t>Economic Research Department, Central Bank of Armenia, Dilijan, Armenia</t>
  </si>
  <si>
    <t>Can teachers learn online?–evidence from Armenia during the COVID-19 pandemic</t>
  </si>
  <si>
    <t>Minasyan, G.</t>
  </si>
  <si>
    <t>Minasyan,  Gevorg</t>
  </si>
  <si>
    <t>Nurbekyan, A.</t>
  </si>
  <si>
    <t>Nurbekyan,  Armen R.</t>
  </si>
  <si>
    <t>Macroeconomic Directorate, Central Bank of Armenia, Dilijan, Armenia</t>
  </si>
  <si>
    <t>Polborn, T.</t>
  </si>
  <si>
    <t>Polborn,  Tigran</t>
  </si>
  <si>
    <t>Economic Research Department, Central Bank of Armenia, Dilijan, Armenia, MNPS, Nashville, TN, United States</t>
  </si>
  <si>
    <t>2-s2.0-105021605652</t>
  </si>
  <si>
    <t>Jiang, A.T.Z.</t>
  </si>
  <si>
    <t>Jiang,  Alvin Tay Zhi</t>
  </si>
  <si>
    <t>Role of Venture Capital in Healthcare Regulations</t>
  </si>
  <si>
    <t>Bakker, N.T.</t>
  </si>
  <si>
    <t>Bakker,  Nikki Van Teijlingen</t>
  </si>
  <si>
    <t>Dambaza, J.</t>
  </si>
  <si>
    <t>Dambaza,  James</t>
  </si>
  <si>
    <t>Reserve Bank of Zimbabwe, Harare, Zimbabwe</t>
  </si>
  <si>
    <t>Mkandawire, J.</t>
  </si>
  <si>
    <t>Mkandawire,  James</t>
  </si>
  <si>
    <t>Giraldo, I.</t>
  </si>
  <si>
    <t>Giraldo,  Iader</t>
  </si>
  <si>
    <t>Latin American Reserve Fund, Bogota, Colombia</t>
  </si>
  <si>
    <t>Ayieko, B.</t>
  </si>
  <si>
    <t>Ayieko,  Bernard O.</t>
  </si>
  <si>
    <t>Impact Research and Development Organization, Kisumu, Kisumu, Kenya</t>
  </si>
  <si>
    <t>Carol, S.</t>
  </si>
  <si>
    <t>Carol,  Shantana</t>
  </si>
  <si>
    <t>2-s2.0-105012400528</t>
  </si>
  <si>
    <t>Yang, G.</t>
  </si>
  <si>
    <t>Yang,  Guang</t>
  </si>
  <si>
    <t>Abu Dhabi Department of Community Development, Abu Dhabi, Abu Dhabi, United Arab Emirates</t>
  </si>
  <si>
    <t>Debt and life satisfaction: Unraveling the well-being divide among households in Abu Dhabi</t>
  </si>
  <si>
    <t>2-s2.0-85201825316</t>
  </si>
  <si>
    <t>Usman, N.</t>
  </si>
  <si>
    <t>Usman,  Nafisa S.</t>
  </si>
  <si>
    <t>Salford Business School, Manchester, Greater Manchester, United Kingdom, Financial Inclusion Secretariat, Central Bank of Nigeria, Abuja, Nigeria</t>
  </si>
  <si>
    <t>FinTech and money laundering: moderating effect of financial regulations and financial literacy</t>
  </si>
  <si>
    <t>Alemu, S.M.</t>
  </si>
  <si>
    <t>Alemu,  Sisay Mengistu</t>
  </si>
  <si>
    <t>Bahir Dar Center, Bahir Dar, Amhara, Ethiopia</t>
  </si>
  <si>
    <t>2-s2.0-105004594911</t>
  </si>
  <si>
    <t>Dvorkniczy, I.</t>
  </si>
  <si>
    <t>Dvorkniczy,  Igor</t>
  </si>
  <si>
    <t>Financially Savy Households as a Way of Smoohting Shocks in the Market Economy System</t>
  </si>
  <si>
    <t>2-s2.0-85212928133</t>
  </si>
  <si>
    <t>Luo,  Jun</t>
  </si>
  <si>
    <t>Credit card usage and its effects on financial literacy as a channel for entrepreneurship</t>
  </si>
  <si>
    <t>Chen,  Zhuo</t>
  </si>
  <si>
    <t>Ltd., Shanghai, Shanghai, China</t>
  </si>
  <si>
    <t>Chen,  Yunteng</t>
  </si>
  <si>
    <t>Ltd., Shaoxing, Zhejiang, China</t>
  </si>
  <si>
    <t>Al-Ghoul, E.N.</t>
  </si>
  <si>
    <t>Al-Ghoul,  Enas Naim</t>
  </si>
  <si>
    <t>Ministry of Education Kingdom of Jordan, Amman, Jordan</t>
  </si>
  <si>
    <t>2-s2.0-105002030239</t>
  </si>
  <si>
    <t>Ragimun, R.</t>
  </si>
  <si>
    <t>Ragimun,  Ragimun</t>
  </si>
  <si>
    <t>Research Center for Macroeconomics and Finance, Badan Riset dan Inovasi Nasional, Central Jakarta, Jakarta, Indonesia</t>
  </si>
  <si>
    <t>How the Integration of Payment Systems Through QRIS Accelerates Economic and Financial Cooperation in the ASEAN Region</t>
  </si>
  <si>
    <t>Ermawati, T.</t>
  </si>
  <si>
    <t>Ermawati,  Tuti</t>
  </si>
  <si>
    <t>Kurniadi, A.P.</t>
  </si>
  <si>
    <t>Kurniadi,  Anggi Putri</t>
  </si>
  <si>
    <t>da Silva, H.</t>
  </si>
  <si>
    <t>da Silva,  Helena</t>
  </si>
  <si>
    <t>Rakhmetov, R.</t>
  </si>
  <si>
    <t>Rakhmetov,  Rustam</t>
  </si>
  <si>
    <t>Leibniz-Institut für Agrarentwicklung in Transformationsökonomien, Halle, Sachsen-Anhalt, Germany</t>
  </si>
  <si>
    <t>Sabilla, K.</t>
  </si>
  <si>
    <t>Sabilla,  Kanetasya</t>
  </si>
  <si>
    <t>2-s2.0-105001082100</t>
  </si>
  <si>
    <t>Financial knowledge acquisition and trading behavior: empirical evidence from an online information tool</t>
  </si>
  <si>
    <t>2-s2.0-105020408984</t>
  </si>
  <si>
    <t>Kalsum, U.</t>
  </si>
  <si>
    <t>Kalsum,  Ummy</t>
  </si>
  <si>
    <t>Master of Management Study Program, Institute of Economic Science, Kendari City, Indonesia</t>
  </si>
  <si>
    <t>Development of institutional financial literacy model for village-owned enterprises using the financial technology-based ADDIE method in encouraging the performance and profitability of coffee plantation products in Indonesia</t>
  </si>
  <si>
    <t>Hakim, A.</t>
  </si>
  <si>
    <t>Hakim,  Abdul</t>
  </si>
  <si>
    <t>Astriwati</t>
  </si>
  <si>
    <t>Astriwati,  null</t>
  </si>
  <si>
    <t>Nur, M.</t>
  </si>
  <si>
    <t>Nur,  Muh</t>
  </si>
  <si>
    <t>Agot, K.</t>
  </si>
  <si>
    <t>Agot,  Kawango E.</t>
  </si>
  <si>
    <t>Onyango, J.</t>
  </si>
  <si>
    <t>Onyango,  Jacob</t>
  </si>
  <si>
    <t>Ochillo, M.</t>
  </si>
  <si>
    <t>Ochillo,  Marylyn A.</t>
  </si>
  <si>
    <t>Arasa, M.</t>
  </si>
  <si>
    <t>Arasa,  Moraa</t>
  </si>
  <si>
    <t>Okello, T.</t>
  </si>
  <si>
    <t>Okello,  Timothy Omondi</t>
  </si>
  <si>
    <t>Okumu, O.</t>
  </si>
  <si>
    <t>Okumu,  Olivia Atieno</t>
  </si>
  <si>
    <t>Mutaqin</t>
  </si>
  <si>
    <t>Mutaqin,  null</t>
  </si>
  <si>
    <t>Services and Trade, Badan Riset dan Inovasi Nasional, Central Jakarta, Jakarta, Indonesia</t>
  </si>
  <si>
    <t>2-s2.0-105020810557</t>
  </si>
  <si>
    <t>Japan International Cooperation Agency, Tokyo, Japan, National Bank of Cambodia, Phnom Penh, Cambodia</t>
  </si>
  <si>
    <t>Financial Literacy Among Microfinance Borrowers: Its Importance and Determinants From a Household Survey in Cambodia</t>
  </si>
  <si>
    <t>Phal, V.</t>
  </si>
  <si>
    <t>Phal,  V.</t>
  </si>
  <si>
    <t>Independent Researcher, Phnom Penh, Phnom Penh, Cambodia</t>
  </si>
  <si>
    <t>2-s2.0-105020767876</t>
  </si>
  <si>
    <t>Beyond the Cycle: Investigating the Relationship Between Menstrual Hygiene Factors, Family Economic Stability, and Depression Among Adolescent Girls in Uganda—A 24 Month Mixed-Effects Regression Analysis of the Suubi4Her Trial</t>
  </si>
  <si>
    <t>2-s2.0-105010070886</t>
  </si>
  <si>
    <t>Marwa, J.J.</t>
  </si>
  <si>
    <t>Marwa,  Janeth Jonathan</t>
  </si>
  <si>
    <t>Using Six Quality Concepts of Total Quality Management A Benchmark for Designing a World Class University in Institutions of Higher Learning in Tanzania</t>
  </si>
  <si>
    <t>Onyango, F.O.</t>
  </si>
  <si>
    <t>Onyango,  Felix Obiero</t>
  </si>
  <si>
    <t>Innov8 Africa, Narok, Kenya</t>
  </si>
  <si>
    <t>Williams, E.</t>
  </si>
  <si>
    <t>Williams,  Ernie</t>
  </si>
  <si>
    <t>2-s2.0-105008884614</t>
  </si>
  <si>
    <t>Wulandari, D.A.</t>
  </si>
  <si>
    <t>Wulandari,  Dewi Ayu</t>
  </si>
  <si>
    <t>Faculty of Economics and Business, South Tangerang, Indonesia</t>
  </si>
  <si>
    <t>Understanding Household Indebtedness in Urban Settings: An Integrated Analysis of Psychological, Human Capital, and Demographic Influences</t>
  </si>
  <si>
    <t>Listyarti, I.</t>
  </si>
  <si>
    <t>Listyarti,  Indra</t>
  </si>
  <si>
    <t>Abdaljawwad, O.N.A.</t>
  </si>
  <si>
    <t>Abdaljawwad,  Osaid N.A.</t>
  </si>
  <si>
    <t>2-s2.0-105008534193</t>
  </si>
  <si>
    <t>Massey-Wiebe, S.</t>
  </si>
  <si>
    <t>Massey-Wiebe,  Sally</t>
  </si>
  <si>
    <t>Community Financial Counselling Services, Winnipeg, MB, Canada</t>
  </si>
  <si>
    <t>Helping people access benefits: Millions of unclaimed federal dollars are available</t>
  </si>
  <si>
    <t>2-s2.0-105007602239</t>
  </si>
  <si>
    <t>Ndhlovu, G.R.</t>
  </si>
  <si>
    <t>Ndhlovu,  Gavela Rossaline</t>
  </si>
  <si>
    <t>The impact of women's unemployment and income disparities on intimate partner violence</t>
  </si>
  <si>
    <t>Fitrina, Y.</t>
  </si>
  <si>
    <t>Fitrina,  Yulia</t>
  </si>
  <si>
    <t>Lin,  Wenzhen</t>
  </si>
  <si>
    <t>Department of Housing and Urban Development, Washington, D.C., DC, United States</t>
  </si>
  <si>
    <t>2-s2.0-105005822995</t>
  </si>
  <si>
    <t>Günar, D.Ö.</t>
  </si>
  <si>
    <t>Günar,  Didem Öztürk</t>
  </si>
  <si>
    <t>AI Innovations and Silicon Valley: How Wall Street Is Changing</t>
  </si>
  <si>
    <t>Thevenet, G.</t>
  </si>
  <si>
    <t>Thevenet,  Guillaume</t>
  </si>
  <si>
    <t>Credo, S.</t>
  </si>
  <si>
    <t>Credo,  Samwel</t>
  </si>
  <si>
    <t>Liu,  Zhikun</t>
  </si>
  <si>
    <t>MissionSquare Retirement, Washington, D.C., DC, United States</t>
  </si>
  <si>
    <t>2-s2.0-105005413508</t>
  </si>
  <si>
    <t>Montgomery, H.</t>
  </si>
  <si>
    <t>Montgomery,  Heather</t>
  </si>
  <si>
    <t>A Child-Focused Approach to Financial Literacy: The Success of Money in 10 Questions: Kids Edition</t>
  </si>
  <si>
    <t>2-s2.0-105005409359</t>
  </si>
  <si>
    <t>Wan,  Jinshi</t>
  </si>
  <si>
    <t>Financial Research Institute, Bank of Chongqing, Chongqing, Chongqing, China</t>
  </si>
  <si>
    <t>The effect of financial literacy on over-indebtedness of rural households: evidence from China</t>
  </si>
  <si>
    <t>Rashed, R.</t>
  </si>
  <si>
    <t>Rashed,  Tarek</t>
  </si>
  <si>
    <t>Civilizology LLC, Sheridan, WY, United States</t>
  </si>
  <si>
    <t>Etta, L.A.</t>
  </si>
  <si>
    <t>Etta,  Linda A.</t>
  </si>
  <si>
    <t>African Union Commission, Addis Ababa, Addis Ababa, Ethiopia</t>
  </si>
  <si>
    <t>2-s2.0-105004537102</t>
  </si>
  <si>
    <t>Kayamba-Phiri, F.W.</t>
  </si>
  <si>
    <t>Kayamba-Phiri,  Fundi Wandisunga</t>
  </si>
  <si>
    <t>Beyond Promises: Revisiting Empowerment through Decolonial Perspectives on Low-Carbon Technologies and Women’s Livelihoods in Malawi</t>
  </si>
  <si>
    <t>Rojasavachai, R.</t>
  </si>
  <si>
    <t>Rojasavachai,  Ravipa</t>
  </si>
  <si>
    <t>HOPE Housing Fund Management Limited, Sydney, Australia</t>
  </si>
  <si>
    <t>2-s2.0-105004210650</t>
  </si>
  <si>
    <t>Aranganathan, P.</t>
  </si>
  <si>
    <t>Aranganathan,  P.</t>
  </si>
  <si>
    <t>Gnanam School of Business, Sengipatti, TN, India</t>
  </si>
  <si>
    <t>The Impact of Digital Financial Inclusion on Income Inequality in Rural India: A Spatial Econometric and Mixed-methods Analysis</t>
  </si>
  <si>
    <t>2-s2.0-105004051988</t>
  </si>
  <si>
    <t>Vieira, R.M.</t>
  </si>
  <si>
    <t>Vieira,  Renata Melo</t>
  </si>
  <si>
    <t>Paula Souza Vocational Center, Assis, Brazil</t>
  </si>
  <si>
    <t>A Metaverse-based approach for financial literacy in Brazilian vocational school</t>
  </si>
  <si>
    <t>Nguyen, T.T.H.</t>
  </si>
  <si>
    <t>Nguyen,  Thi Thanh Hang</t>
  </si>
  <si>
    <t>British Vietnamese International school, Viet Nam</t>
  </si>
  <si>
    <t>2-s2.0-105003885088</t>
  </si>
  <si>
    <t>Goswami, A.</t>
  </si>
  <si>
    <t>Goswami,  Arijit</t>
  </si>
  <si>
    <t>Market Research and Market Intelligence Unit, Bengaluru, India</t>
  </si>
  <si>
    <t>The Impact of MNEs on Ocean Sustainability</t>
  </si>
  <si>
    <t>2-s2.0-105003719470</t>
  </si>
  <si>
    <t>Angelova, Y.</t>
  </si>
  <si>
    <t>Angelova,  Yekaterina</t>
  </si>
  <si>
    <t>New York City Health and Hospitals Corporation, New York, NY, United States</t>
  </si>
  <si>
    <t>A Penny Learned: A Pilot Study on Financial Confidence and Wellness in Urban Community Hospital Psychiatrists</t>
  </si>
  <si>
    <t>Thearle, M.</t>
  </si>
  <si>
    <t>Thearle,  Marie</t>
  </si>
  <si>
    <t>Jacques, A.</t>
  </si>
  <si>
    <t>Jacques,  Annie</t>
  </si>
  <si>
    <t>Dhaheri, H.A.</t>
  </si>
  <si>
    <t>Dhaheri,  Hamad Al</t>
  </si>
  <si>
    <t>2-s2.0-105010196170</t>
  </si>
  <si>
    <t>Tong, K.</t>
  </si>
  <si>
    <t>Tong,  Kejian</t>
  </si>
  <si>
    <t>An Intelligent-Aware Transformer with Domain Adaptation and Contextual Reasoning for Question Answering</t>
  </si>
  <si>
    <t>2-s2.0-105010861274</t>
  </si>
  <si>
    <t>Ambarkhane, D.</t>
  </si>
  <si>
    <t>Ambarkhane,  Dilip Dinkar</t>
  </si>
  <si>
    <t>Independent Consultant, Pune, MH, India</t>
  </si>
  <si>
    <t>Developing a model for sustainable financial inclusion through systematic review: a PRISMA approach</t>
  </si>
  <si>
    <t>Dare, S.E.</t>
  </si>
  <si>
    <t>Dare,  Shekinah E.</t>
  </si>
  <si>
    <t>Centrale Bank van Curaçao en Sint Maarten, Sint Maarten, Curaçao</t>
  </si>
  <si>
    <t>Curaçao</t>
  </si>
  <si>
    <t>2-s2.0-105019181692</t>
  </si>
  <si>
    <t>Pabelona, R.B.</t>
  </si>
  <si>
    <t>Pabelona,  Rechie B.</t>
  </si>
  <si>
    <t>Unraveling the Nexus: Exploring the Interplay of Financial Literacy, Behavior and Practices</t>
  </si>
  <si>
    <t>Maua, J.</t>
  </si>
  <si>
    <t>Maua,  Jannatul</t>
  </si>
  <si>
    <t>Advanced Machine Intelligence Research Lab, Dhaka, Bangladesh</t>
  </si>
  <si>
    <t>Vaahtoniemi, S.</t>
  </si>
  <si>
    <t>Vaahtoniemi,  Saara</t>
  </si>
  <si>
    <t>Pellervon taloudellinen tutkimuslaitos, Helsinki, Finland</t>
  </si>
  <si>
    <t>Kharatmol, K.</t>
  </si>
  <si>
    <t>Kharatmol,  Keerti</t>
  </si>
  <si>
    <t>Mhatre, P.</t>
  </si>
  <si>
    <t>Mhatre,  Piyush</t>
  </si>
  <si>
    <t>Bhosle, S.</t>
  </si>
  <si>
    <t>Bhosle,  Sanjana</t>
  </si>
  <si>
    <t>Alhassan, F.</t>
  </si>
  <si>
    <t>Alhassan,  Farihan</t>
  </si>
  <si>
    <t>GCB Bank PLC, Accra, Ghana</t>
  </si>
  <si>
    <t>Saikia,  Bondita</t>
  </si>
  <si>
    <t>Centre for Economic Studies and Policy, Institute for Social and Economic Change India, Bengaluru, KA, India</t>
  </si>
  <si>
    <t>2-s2.0-105017984084</t>
  </si>
  <si>
    <t>Mustafa, N.</t>
  </si>
  <si>
    <t>Mustafa,  Nazan</t>
  </si>
  <si>
    <t>Implementation Models of Financial Education in Schools</t>
  </si>
  <si>
    <t>Aruna, K.</t>
  </si>
  <si>
    <t>Aruna,  K.</t>
  </si>
  <si>
    <t>Kumagai, M.</t>
  </si>
  <si>
    <t>Kumagai,  Motoki</t>
  </si>
  <si>
    <t>Sawakami Asset Management Inc., Tokyo, Japan</t>
  </si>
  <si>
    <t>2-s2.0-105017140737</t>
  </si>
  <si>
    <t>Folwarczny, M.</t>
  </si>
  <si>
    <t>Folwarczny,  Michał</t>
  </si>
  <si>
    <t>J.E. Cairnes School of Business &amp; Economics, Galway, Connacht, Ireland</t>
  </si>
  <si>
    <t>Crypto quest: unveiling the gender gap in Iceland’s cryptocurrency ownership and investment</t>
  </si>
  <si>
    <t>Tuuli, M.</t>
  </si>
  <si>
    <t>Tuuli,  Maxwell</t>
  </si>
  <si>
    <t>Kelder, T.</t>
  </si>
  <si>
    <t>Kelder,  Thijs</t>
  </si>
  <si>
    <t>Harrington, C.</t>
  </si>
  <si>
    <t>Harrington,  Christine M.</t>
  </si>
  <si>
    <t>Njee, B.E.</t>
  </si>
  <si>
    <t>Njee,  Brendabell Ebanga</t>
  </si>
  <si>
    <t>African Public Health Organization, St. Michael, MN, United States</t>
  </si>
  <si>
    <t>Simon, H.K.</t>
  </si>
  <si>
    <t>Simon,  Harold Kenneth</t>
  </si>
  <si>
    <t>Children's Healthcare of Atlanta, Atlanta, GA, United States</t>
  </si>
  <si>
    <t>Kiru, E.</t>
  </si>
  <si>
    <t>Kiru,  Elisheba W.</t>
  </si>
  <si>
    <t>Topeka Public Schools, Topeka, KS, United States</t>
  </si>
  <si>
    <t>Maternal, African Population and Health Research Center, Nairobi, Kenya</t>
  </si>
  <si>
    <t>2-s2.0-105014396541</t>
  </si>
  <si>
    <t>Sulser, S.</t>
  </si>
  <si>
    <t>Sulser,  Silvio</t>
  </si>
  <si>
    <t>Financial Planning for Longevity</t>
  </si>
  <si>
    <t>Praveen, R.V.S.</t>
  </si>
  <si>
    <t>Praveen,  R. V.S.</t>
  </si>
  <si>
    <t>2-s2.0-105011290141</t>
  </si>
  <si>
    <t>Lies, J.</t>
  </si>
  <si>
    <t>Lies,  Jeffrey</t>
  </si>
  <si>
    <t>Data Analyst, Sugar Grove, IL, United States</t>
  </si>
  <si>
    <t>Financial Education for Community College Student Retention and Graduation: Evidence from Waubonsee Community College</t>
  </si>
  <si>
    <t>Taylor, Z.W.</t>
  </si>
  <si>
    <t>Taylor,  Zachary Wayne</t>
  </si>
  <si>
    <t>John Burton Advocates for Youth, San Francisco, CA, United States</t>
  </si>
  <si>
    <t>Patil,  Vivek</t>
  </si>
  <si>
    <t>CRISIL Ltd., Mumbai, India</t>
  </si>
  <si>
    <t>2-s2.0-105017067752</t>
  </si>
  <si>
    <t>Venkatesan, R.</t>
  </si>
  <si>
    <t>Venkatesan,  Ranganathan</t>
  </si>
  <si>
    <t>Analysing the impact of financial literacy on investment decision-making: an inclusive study of investors</t>
  </si>
  <si>
    <t>Khaili, M.A.</t>
  </si>
  <si>
    <t>Khaili,  Mugheer Al</t>
  </si>
  <si>
    <t>2-s2.0-105003621583</t>
  </si>
  <si>
    <t>Xu,  Xinbin</t>
  </si>
  <si>
    <t>Please advise me: advice gap working party</t>
  </si>
  <si>
    <t>Duffy, R.</t>
  </si>
  <si>
    <t>Duffy,  Robin</t>
  </si>
  <si>
    <t>2-s2.0-105021016502</t>
  </si>
  <si>
    <t>Tampubolon, K.</t>
  </si>
  <si>
    <t>Tampubolon,  Koko</t>
  </si>
  <si>
    <t>Research Center for Food Crops, Badan Riset dan Inovasi Nasional, Central Jakarta, Jakarta, Indonesia</t>
  </si>
  <si>
    <t>Indonesia Coffee Export Performance to the Primary Destination Countries</t>
  </si>
  <si>
    <t>2-s2.0-105019114199</t>
  </si>
  <si>
    <t>Uddin, Md.A.</t>
  </si>
  <si>
    <t>Bangladesh Bank, Dhaka, Bangladesh</t>
  </si>
  <si>
    <t>Are remittances a buffer against food insecurity? Lessons from a national survey in Bangladesh</t>
  </si>
  <si>
    <t>2-s2.0-105018230254</t>
  </si>
  <si>
    <t>van Weeghel, J.</t>
  </si>
  <si>
    <t>van Weeghel,  Jaap</t>
  </si>
  <si>
    <t>TRANZO Scientific Center for Care and Wellbeing, Tilburg, Noord-Brabant, Netherlands</t>
  </si>
  <si>
    <t>Understanding financial hardship and financial recovery among clients in supported accommodation services</t>
  </si>
  <si>
    <t>Roeg, D.P.K.</t>
  </si>
  <si>
    <t>Roeg,  Diana P.K.</t>
  </si>
  <si>
    <t>Research and innovation, Zeist, Netherlands</t>
  </si>
  <si>
    <t>Başar, D.</t>
  </si>
  <si>
    <t>Başar,  Dogan</t>
  </si>
  <si>
    <t>Türkiye Sigorta A.Ş., Istanbul, Turkey</t>
  </si>
  <si>
    <t>2-s2.0-105013569217</t>
  </si>
  <si>
    <t>Custódio, C.</t>
  </si>
  <si>
    <t>Custódio,  Cláudia</t>
  </si>
  <si>
    <t>The Impact of the Financial Education of Executives on the Financial Practices of Medium and Large Enterprises</t>
  </si>
  <si>
    <t>Mendes, D.</t>
  </si>
  <si>
    <t>Mendes,  Diogo</t>
  </si>
  <si>
    <t>Metzger, D.</t>
  </si>
  <si>
    <t>Metzger,  Daniel</t>
  </si>
  <si>
    <t>Wang,  Ke</t>
  </si>
  <si>
    <t>Institute of Development Strategy, Jiangxi Academy of Social Sciences, Nanchang, China, School of Economics and Management, Huzhou College, Huzhou, Zhejiang, China</t>
  </si>
  <si>
    <t>Aradhye, C.-M.</t>
  </si>
  <si>
    <t>Aradhye,  Chin May</t>
  </si>
  <si>
    <t>GreenPath, Inc., Farmington Hills, MI, United States</t>
  </si>
  <si>
    <t>Ndlovu, E.</t>
  </si>
  <si>
    <t>Ndlovu,  Elona Nobukhosi</t>
  </si>
  <si>
    <t>BizPreneur, Pretoria, South Africa</t>
  </si>
  <si>
    <t>2-s2.0-105016121210</t>
  </si>
  <si>
    <t>Khoi, T.D.M.</t>
  </si>
  <si>
    <t>Khoi,  Truong Duc Minh</t>
  </si>
  <si>
    <t>High School for the Gifted, Ho Chi Minh City, Viet Nam</t>
  </si>
  <si>
    <t>The impact of digital financial literacy on the adoption of financial technology in rural areas of Vietnam</t>
  </si>
  <si>
    <t>Ojiewo, C.O.</t>
  </si>
  <si>
    <t>Ojiewo,  C. O.</t>
  </si>
  <si>
    <t>World Agroforestry Centre, Nairobi, Nairobi, Kenya</t>
  </si>
  <si>
    <t>Villanueva, A.C.B.</t>
  </si>
  <si>
    <t>Villanueva,  Alyssa Cyrielle B.</t>
  </si>
  <si>
    <t>Campbell Collaboration, Meycauayan City, Philippines</t>
  </si>
  <si>
    <t>Jovović, N.</t>
  </si>
  <si>
    <t>Jovović,  Nebojša</t>
  </si>
  <si>
    <t>Agency for Protection of Competition, Podgorica, Montenegro</t>
  </si>
  <si>
    <t>2-s2.0-105013880268</t>
  </si>
  <si>
    <t>Cui, X.</t>
  </si>
  <si>
    <t>Cui,  Xu</t>
  </si>
  <si>
    <t>Bank Of China, Beijing, China</t>
  </si>
  <si>
    <t>Online Shopping and Financial Literacy Among the Elderly</t>
  </si>
  <si>
    <t>2-s2.0-105009619906</t>
  </si>
  <si>
    <t>Fenton, A.</t>
  </si>
  <si>
    <t>Fenton,  Ashley</t>
  </si>
  <si>
    <t>Empowering Nurse Practitioners for Entrepreneurship: Addressing Educational Gaps and Training Strategies for Success</t>
  </si>
  <si>
    <t>Rohde, A.</t>
  </si>
  <si>
    <t>Rohde,  Amanda</t>
  </si>
  <si>
    <t>Humphrey, K.G.</t>
  </si>
  <si>
    <t>Humphrey,  Katherine G.</t>
  </si>
  <si>
    <t>Goode, C.K.</t>
  </si>
  <si>
    <t>Goode,  Colleen King</t>
  </si>
  <si>
    <t>Akomah, J.</t>
  </si>
  <si>
    <t>Akomah,  Janelle</t>
  </si>
  <si>
    <t>2-s2.0-105007708162</t>
  </si>
  <si>
    <t>Sequeira, T.N.</t>
  </si>
  <si>
    <t>Sequeira,  Tiago Neves</t>
  </si>
  <si>
    <t>Financial literacy, human capital and long-run economic growth</t>
  </si>
  <si>
    <t>2-s2.0-105016629237</t>
  </si>
  <si>
    <t>Xie, M.</t>
  </si>
  <si>
    <t>Xie,  Mingxi</t>
  </si>
  <si>
    <t>Shanghai Financial Futures Information Technology Co. Ltd, Shanghai, China</t>
  </si>
  <si>
    <t>A Tree-Enhanced Multi-Agent Question Answering System for Enterprise-Specific Financial Knowledge Based on Dynamic Search</t>
  </si>
  <si>
    <t>Lin, Y.</t>
  </si>
  <si>
    <t>Lin,  Yuefeng</t>
  </si>
  <si>
    <t>Wang,  Yike</t>
  </si>
  <si>
    <t>Eleuterio, D.S.</t>
  </si>
  <si>
    <t>Eleuterio,  Davi Silva</t>
  </si>
  <si>
    <t>Centro de Investigação Aplicada em Gestão, Porto, Porto, Portugal</t>
  </si>
  <si>
    <t>Gitonga, Z.</t>
  </si>
  <si>
    <t>Gitonga,  Zachary Maina</t>
  </si>
  <si>
    <t>Templer, N.</t>
  </si>
  <si>
    <t>Templer,  Noel</t>
  </si>
  <si>
    <t>Felix, A.</t>
  </si>
  <si>
    <t>Felix,  Armando</t>
  </si>
  <si>
    <t>Department of Radiotherapy, Hospital Angeles de las Lomas, Lomas de Santa Fe, DF, Mexico</t>
  </si>
  <si>
    <t>Ferraris, G.</t>
  </si>
  <si>
    <t>Ferraris,  Gustavo Alberto</t>
  </si>
  <si>
    <t>Radiotherapy Unit, Centro de Radioterapia Deán Funes, Cordoba, Argentina</t>
  </si>
  <si>
    <t>Katisi, B.</t>
  </si>
  <si>
    <t>Katisi,  Brenda</t>
  </si>
  <si>
    <t>Utafiti Kamili Research Centre Uganda, Kampala, Uganda</t>
  </si>
  <si>
    <t>2-s2.0-105014452182</t>
  </si>
  <si>
    <t>Sané, R.</t>
  </si>
  <si>
    <t>Sané,  Renuka</t>
  </si>
  <si>
    <t>Unshrouding product-specific attributes through financial education</t>
  </si>
  <si>
    <t>Parikh, P.</t>
  </si>
  <si>
    <t>Parikh,  Panam</t>
  </si>
  <si>
    <t>Nutrition for Impact, Singapore City, Singapore</t>
  </si>
  <si>
    <t>2-s2.0-105022183483</t>
  </si>
  <si>
    <t>Romagnoli, A.</t>
  </si>
  <si>
    <t>Romagnoli,  Angela</t>
  </si>
  <si>
    <t>Directorate General for Consumer Protection and Financial Education, Banca d'Italia, Rome, Italy</t>
  </si>
  <si>
    <t>Financial literacy calls the roll — The effectiveness of a financial education program in Italian schools</t>
  </si>
  <si>
    <t>Tonello, M.</t>
  </si>
  <si>
    <t>Tonello,  Marco</t>
  </si>
  <si>
    <t>DG for Economics and Statistics, Banca d'Italia, Rome, Italy</t>
  </si>
  <si>
    <t>2-s2.0-105021853671</t>
  </si>
  <si>
    <t>Potts, N.</t>
  </si>
  <si>
    <t>Potts,  Nicki</t>
  </si>
  <si>
    <t>Morningstar, Sydney, NSW, Australia</t>
  </si>
  <si>
    <t>Domain-Specific Predictors of Financial Risk Taking: Revisiting the Role of Knowledge, Experience, and Financial Risk Tolerance</t>
  </si>
  <si>
    <t>2-s2.0-105020984229</t>
  </si>
  <si>
    <t>Kamau, V.M.</t>
  </si>
  <si>
    <t>Kamau,  Vincent Mugo</t>
  </si>
  <si>
    <t>Are low-income workers financially irresponsible? Analysing financial literacy and over-indebtedness in Nairobi</t>
  </si>
  <si>
    <t>Gudeta, Z.G.</t>
  </si>
  <si>
    <t>Gudeta,  Zerihun Girma</t>
  </si>
  <si>
    <t>Policy Studies Institute, Addis Ababa, Ethiopia</t>
  </si>
  <si>
    <t>Amente Kenea, D.</t>
  </si>
  <si>
    <t>Amente Kenea,  Daniel</t>
  </si>
  <si>
    <t>Kumera, L.</t>
  </si>
  <si>
    <t>Kumera,  Lalise</t>
  </si>
  <si>
    <t>Puozaa, D.K.</t>
  </si>
  <si>
    <t>Puozaa,  Doris Kanvenaa</t>
  </si>
  <si>
    <t>Abraham, Y.</t>
  </si>
  <si>
    <t>Abraham,  Yohanes</t>
  </si>
  <si>
    <t>Jalili, R.</t>
  </si>
  <si>
    <t>Jalili,  Roya</t>
  </si>
  <si>
    <t>Department of Health Policy and Management, Tabriz Health Services Management Research Center, Tabriz, East Azerbaijan, Iran</t>
  </si>
  <si>
    <t>Emeruwa, V.E.</t>
  </si>
  <si>
    <t>Emeruwa,  Victoria Ezinne</t>
  </si>
  <si>
    <t>First On-Call Initiative, Community and Clinical Research Division, Kharkiv Oblast, Ukraine</t>
  </si>
  <si>
    <t>Kelechi, V.K.</t>
  </si>
  <si>
    <t>Kelechi,  Victor Kosy</t>
  </si>
  <si>
    <t>Alshami, A.</t>
  </si>
  <si>
    <t>Alshami,  Abdullah</t>
  </si>
  <si>
    <t>Arab Planning Institute, Safat, Kuwait</t>
  </si>
  <si>
    <t>Alsadeeqi, A.</t>
  </si>
  <si>
    <t>Alsadeeqi,  Ahmad</t>
  </si>
  <si>
    <t>2-s2.0-105009552166</t>
  </si>
  <si>
    <t>Chen,  Yuran</t>
  </si>
  <si>
    <t>Postdoctoral Research Station, China Export &amp; Credit Insurance Corporation, Beijing, Beijing, China</t>
  </si>
  <si>
    <t>The impact of digital education on household allocation of risky financial assets in China</t>
  </si>
  <si>
    <t>Lakhey, S.</t>
  </si>
  <si>
    <t>Lakhey,  Subekshya</t>
  </si>
  <si>
    <t>Abdollahi-Pour, F.</t>
  </si>
  <si>
    <t>Abdollahi-Pour,  Foroozan</t>
  </si>
  <si>
    <t>National Center for Health Insurance Research, Tehran, Tehran, Iran</t>
  </si>
  <si>
    <t>Muricho, G.</t>
  </si>
  <si>
    <t>Muricho,  Geoffrey Simiyu</t>
  </si>
  <si>
    <t>Gichuru, L.</t>
  </si>
  <si>
    <t>Gichuru,  Lilian</t>
  </si>
  <si>
    <t>Akpo, E.</t>
  </si>
  <si>
    <t>Akpo,  Essegbemon</t>
  </si>
  <si>
    <t>2-s2.0-105015470307</t>
  </si>
  <si>
    <t>Li,  Xiang</t>
  </si>
  <si>
    <t>Risk management department, China Construction Bank, Beijing, China</t>
  </si>
  <si>
    <t>Household financial environment, financial literacy and fraud risk</t>
  </si>
  <si>
    <t>Ukonu, C.</t>
  </si>
  <si>
    <t>Ukonu,  Chibuzo</t>
  </si>
  <si>
    <t>Alves, J.M.A.</t>
  </si>
  <si>
    <t>Alves,  Jorge Manuel Afonso</t>
  </si>
  <si>
    <t>2-s2.0-85203265918</t>
  </si>
  <si>
    <t>Misra,  Rekha</t>
  </si>
  <si>
    <t>Department of Economic and Policy Research, Bank of India, Mumbai, MH, India</t>
  </si>
  <si>
    <t>Mobile banking adoption for financial inclusion: insights from rural West Bengal</t>
  </si>
  <si>
    <t>2-s2.0-105013794341</t>
  </si>
  <si>
    <t>Maldonado, C.</t>
  </si>
  <si>
    <t>Maldonado,  Carolina</t>
  </si>
  <si>
    <t>Subgerencia de Clientes, Caja de Compensación Los Andes, Santiago, Chile, Tapp, Santiago, Chile</t>
  </si>
  <si>
    <t>A statistical methodology for assessing the impact of the Financial Inclusion 90 Program under limited compliance</t>
  </si>
  <si>
    <t>Nogueira, M.C.</t>
  </si>
  <si>
    <t>Nogueira,  Manuel Carlos</t>
  </si>
  <si>
    <t>Competitiveness and Public Policies, GOVCOPP – Research Unit on Governance, Competitiveness and Public Policies, Aveiro, Aveiro, Portugal</t>
  </si>
  <si>
    <t>2-s2.0-105009289895</t>
  </si>
  <si>
    <t>Wiersma, J.T.E.</t>
  </si>
  <si>
    <t>Wiersma,  Jasmira T.E.</t>
  </si>
  <si>
    <t>The Central Bank of Curaçao and Sint Maarten, Willemstad, Curaçao</t>
  </si>
  <si>
    <t>Skating on Thin Ice: New Evidence on Financial Fragility</t>
  </si>
  <si>
    <t>2-s2.0-105009281256</t>
  </si>
  <si>
    <t>Mottola, G.R.</t>
  </si>
  <si>
    <t>Household Financial Wellbeing During the COVID-19 Pandemic: An Instrumental Variable Approach</t>
  </si>
  <si>
    <t>Azzopardi-Muscat, N.</t>
  </si>
  <si>
    <t>Azzopardi-Muscat,  Natasha</t>
  </si>
  <si>
    <t>WHO Regional Office for Europe, Copenhagen, Denmark</t>
  </si>
  <si>
    <t>Penders, J.</t>
  </si>
  <si>
    <t>Penders,  Joseph</t>
  </si>
  <si>
    <t>2-s2.0-105004986212</t>
  </si>
  <si>
    <t>Fajardo, G.</t>
  </si>
  <si>
    <t>Fajardo,  Gabriela</t>
  </si>
  <si>
    <t>Improving pension information: Experimental evidence on learning using online resources</t>
  </si>
  <si>
    <t>Granados-Zambrano, P.</t>
  </si>
  <si>
    <t>Granados-Zambrano,  Paulina</t>
  </si>
  <si>
    <t>Instituto de Previsión Social, Santiago, Chile</t>
  </si>
  <si>
    <t>López, M.</t>
  </si>
  <si>
    <t>López,  Mauricio</t>
  </si>
  <si>
    <t>2-s2.0-105004649052</t>
  </si>
  <si>
    <t>Hayashi, F.</t>
  </si>
  <si>
    <t>Hayashi,  Fumiko</t>
  </si>
  <si>
    <t>Federal Reserve Bank of Kansas City, Kansas City, MO, United States</t>
  </si>
  <si>
    <t>Financial literacy, risk tolerance, and cryptocurrency ownership in the United States</t>
  </si>
  <si>
    <t>Routh, A.</t>
  </si>
  <si>
    <t>Routh,  Aditi</t>
  </si>
  <si>
    <t>Okada, K.</t>
  </si>
  <si>
    <t>Okada,  Katsuhiko</t>
  </si>
  <si>
    <t>Institute of Business and Accounting, Nishinomiya, Hyogo, Japan</t>
  </si>
  <si>
    <t>Graell, M.S.</t>
  </si>
  <si>
    <t>Graell,  María Soledad</t>
  </si>
  <si>
    <t>Gerencia de Sostenibilidad, Caja de Compensación Los Andes, Santiago, Chile</t>
  </si>
  <si>
    <t>Dahlan, S.P.</t>
  </si>
  <si>
    <t>Dahlan,  Sahara Putri</t>
  </si>
  <si>
    <t>Department of Research, Privietlab Research Center, Jakarta, Indonesia</t>
  </si>
  <si>
    <t>2-s2.0-105007296477</t>
  </si>
  <si>
    <t>Khan, N.</t>
  </si>
  <si>
    <t>Khan,  Nazneen</t>
  </si>
  <si>
    <t>Save the Children Cambodia, Phnom Penh, Cambodia</t>
  </si>
  <si>
    <t>Strengthening Coastal Fishing Communities: Lessons from Global Responsible Market Systems for Resilience in Bangladesh</t>
  </si>
  <si>
    <t>Sano, A.</t>
  </si>
  <si>
    <t>Sano,  Akhteruzzaman</t>
  </si>
  <si>
    <t>Dasgupta, K.</t>
  </si>
  <si>
    <t>Dasgupta,  Kabir</t>
  </si>
  <si>
    <t>Li,  Juan</t>
  </si>
  <si>
    <t>Wuchang District People's Court, Wuhan, China</t>
  </si>
  <si>
    <t>Tu, D.</t>
  </si>
  <si>
    <t>Tu,  Da</t>
  </si>
  <si>
    <t>Legal Affairs Department, Wuhan Construction Engineering Group Co. Ltd, Wuhan, China</t>
  </si>
  <si>
    <t>2-s2.0-105007538724</t>
  </si>
  <si>
    <t>Astuti, E.D.</t>
  </si>
  <si>
    <t>Astuti,  Endang Dwi</t>
  </si>
  <si>
    <t>PT Infovesta Utama, Jakarta, Indonesia</t>
  </si>
  <si>
    <t>REBUILD THE TRUST: PREDICTING THE FINANCIAL WELL-BEING OF INDONESIAN INSURERS</t>
  </si>
  <si>
    <t>Hilman, M.I.</t>
  </si>
  <si>
    <t>Hilman,  Muhammad Irfan</t>
  </si>
  <si>
    <t>Suryajaya, E.</t>
  </si>
  <si>
    <t>Suryajaya,  Edbert</t>
  </si>
  <si>
    <t>2-s2.0-105002146254</t>
  </si>
  <si>
    <t>Early Evidence of “Finance for Normal People” in the First Era of Globalization</t>
  </si>
  <si>
    <t>2-s2.0-105005737940</t>
  </si>
  <si>
    <t>Interactive Technologies Institute, Funchal, Portugal</t>
  </si>
  <si>
    <t>Exploring the Impact of Transmedia Storytelling on Financial Literacy: A Pilot Evaluation with Young Adults</t>
  </si>
  <si>
    <t>Barnard, C.</t>
  </si>
  <si>
    <t>Arkut, B.</t>
  </si>
  <si>
    <t>Arkut,  Burcin</t>
  </si>
  <si>
    <t>Dahlan, O.P.</t>
  </si>
  <si>
    <t>Dahlan,  Olivia Putri</t>
  </si>
  <si>
    <t>Khobragade, A.</t>
  </si>
  <si>
    <t>Khobragade,  Ashish</t>
  </si>
  <si>
    <t>Rane, M.E.</t>
  </si>
  <si>
    <t>Rane,  Milind Eknath</t>
  </si>
  <si>
    <t>Dickman, S.</t>
  </si>
  <si>
    <t>Dickman,  Samuel Lefebvre</t>
  </si>
  <si>
    <t>Planned Parenthood of Montana, Billings, MT, United States</t>
  </si>
  <si>
    <t>Dhal, S.</t>
  </si>
  <si>
    <t>Dhal,  Sarat Chandra</t>
  </si>
  <si>
    <t>Stratton, L.</t>
  </si>
  <si>
    <t>Stratton,  Lauren</t>
  </si>
  <si>
    <t>Care and Support, Alzheimer's Association, Chicago, IL, United States</t>
  </si>
  <si>
    <t>2-s2.0-105014463701</t>
  </si>
  <si>
    <t>Lestari, E.</t>
  </si>
  <si>
    <t>Lestari,  Esta</t>
  </si>
  <si>
    <t>Unlocking Indonesia’s Small Businesses’ Access to Financial Services</t>
  </si>
  <si>
    <t>Anugrah, I.S.</t>
  </si>
  <si>
    <t>Anugrah,  Iwan Setiajie</t>
  </si>
  <si>
    <t>and Connectivity, Badan Riset dan Inovasi Nasional, Central Jakarta, Jakarta, Indonesia</t>
  </si>
  <si>
    <t>2-s2.0-105013780314</t>
  </si>
  <si>
    <t>Gibson, D.J.</t>
  </si>
  <si>
    <t>Gibson,  Dominic J.</t>
  </si>
  <si>
    <t>foundry10, Seattle, WA, United States</t>
  </si>
  <si>
    <t>From Budgeting to Day Trading: A Content Analysis of Financial Advice on TikTok</t>
  </si>
  <si>
    <t>Tung, A.</t>
  </si>
  <si>
    <t>Tung,  Allie</t>
  </si>
  <si>
    <t>Chen, K.</t>
  </si>
  <si>
    <t>Chen,  Katharine</t>
  </si>
  <si>
    <t>Castaneda, L.</t>
  </si>
  <si>
    <t>Castaneda,  Lisa M.</t>
  </si>
  <si>
    <t>Lynn, C.</t>
  </si>
  <si>
    <t>Lynn,  Christina</t>
  </si>
  <si>
    <t>Mariner Wealth, Sioux Falls, SD, United States</t>
  </si>
  <si>
    <t>2-s2.0-105013348986</t>
  </si>
  <si>
    <t>Livshits, I.</t>
  </si>
  <si>
    <t>Livshits,  Igor D.</t>
  </si>
  <si>
    <t>Federal Reserve Bank of Philadelphia, Philadelphia, PA, United States, BEROC, Lithuania</t>
  </si>
  <si>
    <t>Consumer Credit with Over-Optimistic Borrowers</t>
  </si>
  <si>
    <t>Tani, M.</t>
  </si>
  <si>
    <t>Tani,  Massimiliano</t>
  </si>
  <si>
    <t>The School of Business, Canberra, ACT, Australia, IZA - Institute of Labor Economics, Bonn, Nordrhein-Westfalen, Germany</t>
  </si>
  <si>
    <t>2-s2.0-105003436583</t>
  </si>
  <si>
    <t>Kholiya, M.</t>
  </si>
  <si>
    <t>Kholiya,  Mamta</t>
  </si>
  <si>
    <t>Returns on informal and formal finance for Indian informal firms: a pseudo panel data analysis</t>
  </si>
  <si>
    <t>Azaroff, L.S.</t>
  </si>
  <si>
    <t>Azaroff,  Lenore S.</t>
  </si>
  <si>
    <t>Edward M. Kennedy Community Health Center, Worcester, MA, United States</t>
  </si>
  <si>
    <t>2-s2.0-105015280596</t>
  </si>
  <si>
    <t>Bouteraa, M.</t>
  </si>
  <si>
    <t>Bouteraa,  Mohamed</t>
  </si>
  <si>
    <t>Qatar Foundation, Doha, Ad-Dawhah, Qatar</t>
  </si>
  <si>
    <t>Bridging Faith and Digital Financial Technologies: A Predictive Multidimensional Analysis of Islamic FinTech</t>
  </si>
  <si>
    <t>2-s2.0-86000286945</t>
  </si>
  <si>
    <t>Stacchini, M.</t>
  </si>
  <si>
    <t>Stacchini,  Massimiliano</t>
  </si>
  <si>
    <t>Financial Literacy, Numeracy, and Schooling: Evidence from Developed Countries</t>
  </si>
  <si>
    <t>2-s2.0-85217238104</t>
  </si>
  <si>
    <t>D'Ignazio, A.</t>
  </si>
  <si>
    <t>D'Ignazio,  Alessio</t>
  </si>
  <si>
    <t>Micro-entrepreneurs’ Financial and Digital Competences During the Pandemic in Italy</t>
  </si>
  <si>
    <t>2-s2.0-85207669992</t>
  </si>
  <si>
    <t>Marconi, D.</t>
  </si>
  <si>
    <t>Marconi,  Daniela</t>
  </si>
  <si>
    <t>Digital and Financial Skills in Shaping Financial Decisions: Exploring the Gender Gap</t>
  </si>
  <si>
    <t>Marinucci, M.</t>
  </si>
  <si>
    <t>Marinucci,  Marco</t>
  </si>
  <si>
    <t>Department of Psychiatry, Graduate School of Medical Science, Kyoto, Kyoto, Japan, General Incorporated Association Decision-Making Support Organization Japan, Kyoto, Kyoto, Japan</t>
  </si>
  <si>
    <t>2-s2.0-105004176989</t>
  </si>
  <si>
    <t>Cevik, S.</t>
  </si>
  <si>
    <t>Cevik,  Serhan</t>
  </si>
  <si>
    <t>Promise (Un)Kept? Fintech and Financial Inclusion</t>
  </si>
  <si>
    <t>2-s2.0-105002171080</t>
  </si>
  <si>
    <t>van der Cruijsen, C.</t>
  </si>
  <si>
    <t>van der Cruijsen,  Carin A.B.</t>
  </si>
  <si>
    <t>Research Department and Payments Policy Department, De Nederlandsche Bank, Amsterdam, Netherlands</t>
  </si>
  <si>
    <t>Mind the Gap: Gender Differences in Household Payment Tasks</t>
  </si>
  <si>
    <t>Boresli, N.</t>
  </si>
  <si>
    <t>Boresli,  Naser Salah</t>
  </si>
  <si>
    <t>Reconnaissance Research Institute, Kuwait City, Kuwait</t>
  </si>
  <si>
    <t>2-s2.0-105010303956</t>
  </si>
  <si>
    <t>DreamScape: Fostering Financial Cognition through a Serious Game</t>
  </si>
  <si>
    <t>2-s2.0-105014099142</t>
  </si>
  <si>
    <t>Tarazona-Romero, B.E.</t>
  </si>
  <si>
    <t>Tarazona-Romero,  Brayan Eduardo</t>
  </si>
  <si>
    <t>Research Group in Energy, Automation and Control Systems (GISEAC), Bucaramanga, Colombia</t>
  </si>
  <si>
    <t>A semi-systematic review and bibliometric analysis of life cycle assessment in solar desalination technologies (2004–2024)</t>
  </si>
  <si>
    <t>2-s2.0-105000817988</t>
  </si>
  <si>
    <t>Intra-household self-confidence in subjective financial knowledge</t>
  </si>
  <si>
    <t>2-s2.0-105014050738</t>
  </si>
  <si>
    <t>Kumari, P.</t>
  </si>
  <si>
    <t>Kumari,  Pallavi</t>
  </si>
  <si>
    <t>Institute of Chartered Financial Analysts of India, Hyderabad, AP, India</t>
  </si>
  <si>
    <t>The competitive edge: How sports drive passion, purpose, and leadership excellence</t>
  </si>
  <si>
    <t>Stavins, J.</t>
  </si>
  <si>
    <t>Stavins,  Joanna</t>
  </si>
  <si>
    <t>Federal Reserve Bank of Boston, Boston, MA, United States</t>
  </si>
  <si>
    <t>2-s2.0-105003551936</t>
  </si>
  <si>
    <t>Djatmika, E.T.</t>
  </si>
  <si>
    <t>Djatmika,  Ery Tri R.W.W.</t>
  </si>
  <si>
    <t>The Impact of Financial Stability, Social Environment, Opportunities, and Technology on High School Students' Decision-Making</t>
  </si>
  <si>
    <t>Rahmawati, F.</t>
  </si>
  <si>
    <t>Rahmawati,  Farida Nurul</t>
  </si>
  <si>
    <t>2-s2.0-85208403610</t>
  </si>
  <si>
    <t>Andreev, A.V.</t>
  </si>
  <si>
    <t>Andreev,  Andrey V.</t>
  </si>
  <si>
    <t>Regional Monitoring Unit, Monetary Policy Department, Moscow, Russian Federation,</t>
  </si>
  <si>
    <t>Factors in the Formation of Inflation Expectations as Recorded in the Russian National Survey of Consumer Finance; Факторы формирования инфляционных ожиданий населения (по данным обследования финансов домохозяйств)</t>
  </si>
  <si>
    <t>Grishchenko, V.O.</t>
  </si>
  <si>
    <t>Grishchenko,  Vadim O.</t>
  </si>
  <si>
    <t>Macroeconomic and Financial Unit, Research and Forecasting Department, Moscow, Russian Federation,</t>
  </si>
  <si>
    <t>Shubin, I.A.</t>
  </si>
  <si>
    <t>Shubin,  Ilya A.</t>
  </si>
  <si>
    <t>Privietlab Research Center, Jakarta, Indonesia</t>
  </si>
  <si>
    <t>Smith, E.</t>
  </si>
  <si>
    <t>Smith,  Emily</t>
  </si>
  <si>
    <t>Computer Scince Department, Ijiis Incorporation, New York, United States</t>
  </si>
  <si>
    <t>Fransiso, G.</t>
  </si>
  <si>
    <t>Fransiso,  Gabriel</t>
  </si>
  <si>
    <t>2-s2.0-85207258573</t>
  </si>
  <si>
    <t>Kittichotwattana, O.</t>
  </si>
  <si>
    <t>Kittichotwattana,  Ongcaruttiya</t>
  </si>
  <si>
    <t>OUKA International Company Limited, Songkla, Thailand</t>
  </si>
  <si>
    <t>Retirement Plans and Retiree’s Investment Decision in Thailand: A Study of What Informs Retiree’s Pension Investment</t>
  </si>
  <si>
    <t>2-s2.0-85207107204</t>
  </si>
  <si>
    <t>Alattar, L.</t>
  </si>
  <si>
    <t>Alattar,  Laith</t>
  </si>
  <si>
    <t>Evaluation, Social Security Administration, Baltimore, MD, United States</t>
  </si>
  <si>
    <t>Three little words? The impact of social security terminology on knowledge and claiming intentions</t>
  </si>
  <si>
    <t>2-s2.0-85205711019</t>
  </si>
  <si>
    <t>Arzhenovskiy, S.</t>
  </si>
  <si>
    <t>Arzhenovskiy,  Sergey Valentinovich</t>
  </si>
  <si>
    <t>The Central Bank of the Russian Federation, Moscow, Moscow Oblast, Russian Federation</t>
  </si>
  <si>
    <t>Household savings through the prism of behavioral characteristics; Сбережения домашних хозяйств через призму поведенческих характеристик</t>
  </si>
  <si>
    <t>Panteeva, S.</t>
  </si>
  <si>
    <t>Panteeva,  S. A.</t>
  </si>
  <si>
    <t>2-s2.0-85205669810</t>
  </si>
  <si>
    <t>Csiszárik, V.</t>
  </si>
  <si>
    <t>Csiszárik,  Viktor</t>
  </si>
  <si>
    <t>Táncsics Mihály High School, Dabas, Hungary</t>
  </si>
  <si>
    <t>Generational differences in payment habits and solutions in the digital space</t>
  </si>
  <si>
    <t>2-s2.0-85205223937</t>
  </si>
  <si>
    <t>Bejaković, P.</t>
  </si>
  <si>
    <t>Bejaković,  Predrag</t>
  </si>
  <si>
    <t>Social Exclusion and Private Over-indebtedness in the EU; SOCIJALNA ISKLJUČENOST I PRIVATNA PREZADUŽENOST U EU</t>
  </si>
  <si>
    <t>2-s2.0-85204611468</t>
  </si>
  <si>
    <t>Hayes, D.</t>
  </si>
  <si>
    <t>Hayes,  Dave J.</t>
  </si>
  <si>
    <t>Behavioural Finance Lab, Financial Consumer Agency of Canada, Ottawa, ON, Canada</t>
  </si>
  <si>
    <t>Make a Prioritised ‘Life List’ of All the Things You Desire from Life: Independent of any Single Job or Career</t>
  </si>
  <si>
    <t>Vafin, E.</t>
  </si>
  <si>
    <t>Vafin,  Eduard</t>
  </si>
  <si>
    <t>2-s2.0-85201586206</t>
  </si>
  <si>
    <t>Azharuddin, M.</t>
  </si>
  <si>
    <t>Azharuddin,  Md</t>
  </si>
  <si>
    <t>Role of India Post Payments Bank (IPPB) to Promote Financial Inclusion in West Bengal</t>
  </si>
  <si>
    <t>Prasongpongchai, T.</t>
  </si>
  <si>
    <t>Prasongpongchai,  Thanawit</t>
  </si>
  <si>
    <t>Beacon Interface, Nontaburi, Thailand</t>
  </si>
  <si>
    <t>Kanapornchai, C.</t>
  </si>
  <si>
    <t>Kanapornchai,  Chonnipa</t>
  </si>
  <si>
    <t>Kasikorn Labs, Nontaburi, Thailand</t>
  </si>
  <si>
    <t>2-s2.0-85199528088</t>
  </si>
  <si>
    <t>Kazakov, D.</t>
  </si>
  <si>
    <t>Kazakov,  Dimitar</t>
  </si>
  <si>
    <t>Alwan Center, Hakbah Ltd., Riyadh, Saudi Arabia</t>
  </si>
  <si>
    <t>Predictive Savings Service</t>
  </si>
  <si>
    <t>2-s2.0-85198580873</t>
  </si>
  <si>
    <t>Jerônymo, M.L.</t>
  </si>
  <si>
    <t>Jerônymo,  Mauro Lúcio</t>
  </si>
  <si>
    <t>THE UNIFIED HEALTH SYSTEM AT RISK AND THE SEQUELAE OF THE BOLSONARO ERA</t>
  </si>
  <si>
    <t>2-s2.0-85198359187</t>
  </si>
  <si>
    <t>Competitiveness and Public Policies</t>
  </si>
  <si>
    <t>Development of Entrepreneurship in Mozambique: Challenges and Opportunities</t>
  </si>
  <si>
    <t>2-s2.0-85212634625</t>
  </si>
  <si>
    <t>Nuñez, E.</t>
  </si>
  <si>
    <t>Nuñez,  Enrique</t>
  </si>
  <si>
    <t>THE CITY BUDGET PROJECT: Proportionality, financial literacy, and culturally responsive mathematics</t>
  </si>
  <si>
    <t>Waskito, D.H.</t>
  </si>
  <si>
    <t>Waskito,  D. H.</t>
  </si>
  <si>
    <t>Research Center for Transportation Technology, Badan Riset dan Inovasi Nasional, Central Jakarta, Jakarta, Indonesia</t>
  </si>
  <si>
    <t>2-s2.0-85214687242</t>
  </si>
  <si>
    <t>Mišević, D.</t>
  </si>
  <si>
    <t>Mišević,  Domagoj</t>
  </si>
  <si>
    <t>Hrvatska postanska banka d.d. Zagreb, Zagreb, Croatia</t>
  </si>
  <si>
    <t>Financial Literacy Comparison: Has Generation Z Surpassed Millennials in Money Matters?; USPOREDBA FINANCIJSKE PISMENOSTI: JE LI GENERACIJA Z NADMAŠILA MILENIJALCE U FINANCIJSKIM PITANJIMA?</t>
  </si>
  <si>
    <t>Pavković, A.</t>
  </si>
  <si>
    <t>Pavković,  Anita</t>
  </si>
  <si>
    <t>consultancy and other services, APhD, Zagreb, Croatia</t>
  </si>
  <si>
    <t>2-s2.0-85189340704</t>
  </si>
  <si>
    <t>Population Council Nairobi, Nairobi, Nairobi, Kenya</t>
  </si>
  <si>
    <t>Experiences of integrating a psychological intervention into a youth-led empowerment program targeting out-of-school adolescents, in urban informal settlements in Kenya: A qualitative study</t>
  </si>
  <si>
    <t>2-s2.0-85187708356</t>
  </si>
  <si>
    <t>Paloviita, M.</t>
  </si>
  <si>
    <t>Paloviita,  Maritta</t>
  </si>
  <si>
    <t>Suomen Pankki, Helsinki, Finland</t>
  </si>
  <si>
    <t>Heterogeneous responsiveness of consumers’ medium-term inflation expectations</t>
  </si>
  <si>
    <t>2-s2.0-85186422758</t>
  </si>
  <si>
    <t>Lutz, R.</t>
  </si>
  <si>
    <t>Lutz,  Robyn</t>
  </si>
  <si>
    <t>OhioHealth, Columbus, OH, United States</t>
  </si>
  <si>
    <t>Efficacy of Behavioral Economic Nudges to Assist Teen Mothers: the Healthy Adolescent Transitions Randomized Controlled Trial</t>
  </si>
  <si>
    <t>2-s2.0-85172182050</t>
  </si>
  <si>
    <t>Inzunza, A.</t>
  </si>
  <si>
    <t>Inzunza,  Alejandra</t>
  </si>
  <si>
    <t>Financial Policy Division, Banco Central de Chile, Santiago, RM, Chile</t>
  </si>
  <si>
    <t>Pension knowledge in Chile and regional development characteristics</t>
  </si>
  <si>
    <t>Bilderbeck, A.C.</t>
  </si>
  <si>
    <t>Bilderbeck,  Amy C.</t>
  </si>
  <si>
    <t>P1vital Limited, Wallingford, Oxfordshire, United Kingdom</t>
  </si>
  <si>
    <t>Bhuminathan, B.</t>
  </si>
  <si>
    <t>Bhuminathan,  S.</t>
  </si>
  <si>
    <t>Lee,  Jeonghwa</t>
  </si>
  <si>
    <t>Korea Workers' Compensation &amp; Welfare Service, Seoul, South Korea</t>
  </si>
  <si>
    <t>2-s2.0-85188173736</t>
  </si>
  <si>
    <t>Austen, S.</t>
  </si>
  <si>
    <t>Austen,  Siobhan</t>
  </si>
  <si>
    <t>A Comment on the Financial Literacy, Financial Risks and Financial Challenges Facing Older Australians</t>
  </si>
  <si>
    <t>Preston, A.</t>
  </si>
  <si>
    <t>Preston,  Alison C.</t>
  </si>
  <si>
    <t>2-s2.0-85138551302</t>
  </si>
  <si>
    <t>Moss, J.</t>
  </si>
  <si>
    <t>Moss,  John</t>
  </si>
  <si>
    <t>Exploring the barriers to accessing personal financial planning advice</t>
  </si>
  <si>
    <t>Wang,  Sheng</t>
  </si>
  <si>
    <t>BeBetter Education Center, Shanghai, China</t>
  </si>
  <si>
    <t>2-s2.0-85197496649</t>
  </si>
  <si>
    <t>Financial literacy, self-control, and consumptive behavior in ising mobile banking services by generation z in Indonesia</t>
  </si>
  <si>
    <t>2-s2.0-86000036484</t>
  </si>
  <si>
    <t>Chaudhary, R.</t>
  </si>
  <si>
    <t>Chaudhary,  Rahul</t>
  </si>
  <si>
    <t>Financial Inclusion Policy Implication of Financial Knowledge: Evidence from India</t>
  </si>
  <si>
    <t>Chauhan,  Sudipa</t>
  </si>
  <si>
    <t>Institute of Health Economics, Edmonton, AB, Canada</t>
  </si>
  <si>
    <t>2-s2.0-85218441593</t>
  </si>
  <si>
    <t>Pei, Q.</t>
  </si>
  <si>
    <t>Pei,  Qi</t>
  </si>
  <si>
    <t>Ltd., Hangzhou, Zhejiang, China</t>
  </si>
  <si>
    <t>Multi-Hop Financial Knowledge Question-Answering Model Based on Knowledge Graph</t>
  </si>
  <si>
    <t>Tong, S.</t>
  </si>
  <si>
    <t>Tong,  Shiyuan</t>
  </si>
  <si>
    <t>Ye, D.</t>
  </si>
  <si>
    <t>Ye,  Danhua</t>
  </si>
  <si>
    <t>Han, Y.</t>
  </si>
  <si>
    <t>Han,  Yidi</t>
  </si>
  <si>
    <t>Sowmya Sree, V.</t>
  </si>
  <si>
    <t>Sowmya Sree,  V.</t>
  </si>
  <si>
    <t>Eee Department, Kurnool, India</t>
  </si>
  <si>
    <t>Lulaj, D.</t>
  </si>
  <si>
    <t>Lulaj,  Donjeta</t>
  </si>
  <si>
    <t>Independent Researcher, Peja, Serbia</t>
  </si>
  <si>
    <t>Joshi, S.</t>
  </si>
  <si>
    <t>Joshi,  Saurabh</t>
  </si>
  <si>
    <t>Hospice Education India LLP, New Delhi, India</t>
  </si>
  <si>
    <t>2-s2.0-85215101187</t>
  </si>
  <si>
    <t>Chan, G.M.L.</t>
  </si>
  <si>
    <t>Chan,  Gisselle Marie L.</t>
  </si>
  <si>
    <t>Department of Internal Medicine, Cebu Velez General Hospital, Cebu, Philippines</t>
  </si>
  <si>
    <t>A Cross-sectional Survey on Financial Literacy and Financial Well-being of Healthcare Workers in a Tertiary Hospital in Cebu</t>
  </si>
  <si>
    <t>Maglinte, B.P.</t>
  </si>
  <si>
    <t>Maglinte,  Bayani Pocholo T.</t>
  </si>
  <si>
    <t>Locayon, R.J.</t>
  </si>
  <si>
    <t>Locayon,  Ruthie Jane</t>
  </si>
  <si>
    <t>2-s2.0-85197126975</t>
  </si>
  <si>
    <t>Ngo, T.N.A.</t>
  </si>
  <si>
    <t>Ngo,  Thi Ngoc Anh</t>
  </si>
  <si>
    <t>JB Securities, Hanoi, Viet Nam</t>
  </si>
  <si>
    <t>AN EMPIRICAL INVESTIGATION ON DETERMINANTS OF SAVING INTENTION TOWARDS SAVING BEHAVIOR OF YOUNG PEOPLE IN THE POST-COVID-19 ERA</t>
  </si>
  <si>
    <t>Son, V.T.</t>
  </si>
  <si>
    <t>Son,  Vuthanh</t>
  </si>
  <si>
    <t>Central Commission for Organization and Personnel, Hanoi, Viet Nam</t>
  </si>
  <si>
    <t>Le Thi, N.</t>
  </si>
  <si>
    <t>Le Thi,  Nhung</t>
  </si>
  <si>
    <t>Academy of Policy and Development, Hanoi, Viet Nam</t>
  </si>
  <si>
    <t>2-s2.0-85158871042</t>
  </si>
  <si>
    <t>Felt, M.-H.</t>
  </si>
  <si>
    <t>Felt,  Marie Hélène</t>
  </si>
  <si>
    <t>Currency Department, Banque du Canada, Ottawa, ON, Canada</t>
  </si>
  <si>
    <t>Bitcoin awareness, ownership and use: 2016–20</t>
  </si>
  <si>
    <t>Manohar, H.L.</t>
  </si>
  <si>
    <t>Manohar,  Hansa Lysander</t>
  </si>
  <si>
    <t>Department of Management Studies, College of Engineering, Guindy, Chennai, TN, India</t>
  </si>
  <si>
    <t>2-s2.0-105005647227</t>
  </si>
  <si>
    <t>Ngui, D.</t>
  </si>
  <si>
    <t>Ngui,  Diana</t>
  </si>
  <si>
    <t>African Economic Research Consortium, Nairobi, Nairobi, Kenya</t>
  </si>
  <si>
    <t>Can Fintech really Address Gender Disparity in Financial Inclusion? Some Answers from Kenya</t>
  </si>
  <si>
    <t>2-s2.0-105003057223</t>
  </si>
  <si>
    <t>Spinner, A.</t>
  </si>
  <si>
    <t>Spinner,  Albin</t>
  </si>
  <si>
    <t>The Financial Metaverse: Tokens, Derivatives and Other Synthetic Assets</t>
  </si>
  <si>
    <t>2-s2.0-105002511991</t>
  </si>
  <si>
    <t>Ströbele, L.</t>
  </si>
  <si>
    <t>Ströbele,  Leonie</t>
  </si>
  <si>
    <t>Klinik für Frauenheilkunde und Geburtshilfe, Giessen, Germany</t>
  </si>
  <si>
    <t>The Treatment of Breast Cancer in Poor and Rich Countries</t>
  </si>
  <si>
    <t>Wacker, J.</t>
  </si>
  <si>
    <t>Wacker,  Jürgen R.</t>
  </si>
  <si>
    <t>ehemaliger Chefarzt der Frauenklinik Bruchsal, Bruchsal, Germany</t>
  </si>
  <si>
    <t>2-s2.0-105001911921</t>
  </si>
  <si>
    <t>Fillipus, D.</t>
  </si>
  <si>
    <t>Fillipus,  David</t>
  </si>
  <si>
    <t>Department of Finance, Ministry of Works and Transport, Windhoek, Namibia</t>
  </si>
  <si>
    <t>Namibia</t>
  </si>
  <si>
    <t>Financial Literacy and Financial Sustainability of Micro-businesses at Bokamoso Entrepreneurial Centre in Namibia</t>
  </si>
  <si>
    <t>Katta, S.K.R.</t>
  </si>
  <si>
    <t>Katta,  Siva Koteswara Rao</t>
  </si>
  <si>
    <t>Beacon Interface, Kasikorn Business-Technology Group, Nontaburi, Thailand</t>
  </si>
  <si>
    <t>Ahsan, N.</t>
  </si>
  <si>
    <t>Ahsan,  Noman</t>
  </si>
  <si>
    <t>DG Sindh Higher Education Commission, Pakistan</t>
  </si>
  <si>
    <t>2-s2.0-85190465285</t>
  </si>
  <si>
    <t>Banka, H.</t>
  </si>
  <si>
    <t>Banka,  Holti</t>
  </si>
  <si>
    <t>Can central bank digital currencies help advance financial inclusion?</t>
  </si>
  <si>
    <t>2-s2.0-85178026986</t>
  </si>
  <si>
    <t>Albertazzi, U.</t>
  </si>
  <si>
    <t>Albertazzi,  Ugo</t>
  </si>
  <si>
    <t>European Central Bank, Frankfurt am Main, Hessen, Germany</t>
  </si>
  <si>
    <t>Fixed rate versus adjustable rate mortgages: Evidence from euro area banks</t>
  </si>
  <si>
    <t>Faragallah, A.</t>
  </si>
  <si>
    <t>Faragallah,  Ahmed</t>
  </si>
  <si>
    <t>Natarajan, H.</t>
  </si>
  <si>
    <t>Natarajan,  Harish</t>
  </si>
  <si>
    <t>Prenio, J.</t>
  </si>
  <si>
    <t>Prenio,  Jermy</t>
  </si>
  <si>
    <t>Bank for International Settlements, Basel, BS, Switzerland</t>
  </si>
  <si>
    <t>2-s2.0-85183626532</t>
  </si>
  <si>
    <t>van Thiel, D.</t>
  </si>
  <si>
    <t>van Thiel,  Diederick</t>
  </si>
  <si>
    <t>AdviceRobo, The Hague, Netherlands</t>
  </si>
  <si>
    <t>Leveraging financial personality for inclusive credit scoring amidst global uncertainty</t>
  </si>
  <si>
    <t>Franz, V.</t>
  </si>
  <si>
    <t>Franz,  Viola</t>
  </si>
  <si>
    <t>Psychiatrie Schwäbisch Hall, Schwabisch Hall, Germany</t>
  </si>
  <si>
    <t>Härtweg, L.</t>
  </si>
  <si>
    <t>Härtweg,  Leonie</t>
  </si>
  <si>
    <t>Keller, A.K.</t>
  </si>
  <si>
    <t>Keller,  Antonia Katharina</t>
  </si>
  <si>
    <t>Nothdurft, H.</t>
  </si>
  <si>
    <t>Nothdurft,  Hannah</t>
  </si>
  <si>
    <t>Uhlig, C.</t>
  </si>
  <si>
    <t>Uhlig,  Carolin</t>
  </si>
  <si>
    <t>2-s2.0-85174858765</t>
  </si>
  <si>
    <t>Bilici, M.R.</t>
  </si>
  <si>
    <t>Bilici,  Mustafa Recep</t>
  </si>
  <si>
    <t>Issue Department, Türkiye Cumhuriyet Merkez Bankası, Ankara, Ankara, Turkey</t>
  </si>
  <si>
    <t>Financial literacy and cash holdings in Türkiye</t>
  </si>
  <si>
    <t>Çevik, S.</t>
  </si>
  <si>
    <t>Çevik,  Saygın</t>
  </si>
  <si>
    <t>2-s2.0-85171734729</t>
  </si>
  <si>
    <t>Acar, T.O.</t>
  </si>
  <si>
    <t>Acar,  Tülin Otbiçer</t>
  </si>
  <si>
    <t>Measurment and Evaluation Specialist, Ankara, Turkey</t>
  </si>
  <si>
    <t>Breaking the cycle: The mediating effects of reading, mathematical and ICT literacy skills on financial success in youth</t>
  </si>
  <si>
    <t>2-s2.0-85168280877</t>
  </si>
  <si>
    <t>Spell, V.T.</t>
  </si>
  <si>
    <t>Spell,  Virginia T.</t>
  </si>
  <si>
    <t>Urban League of Southern Connecticut, Stamford, CT, United States</t>
  </si>
  <si>
    <t>Trusted residents and housing assistance to decrease violence exposure in New Haven (TRUE HAVEN): a strengths-based and community-driven stepped-wedge intervention to reduce gun violence</t>
  </si>
  <si>
    <t>Frost, J.</t>
  </si>
  <si>
    <t>Frost,  Jon</t>
  </si>
  <si>
    <t>2-s2.0-85189766871</t>
  </si>
  <si>
    <t>Toplak, M.E.</t>
  </si>
  <si>
    <t>Toplak,  Maggie E.</t>
  </si>
  <si>
    <t>LaMarsh Centre for Child and Youth Research, Toronto, ON, Canada</t>
  </si>
  <si>
    <t>Measuring Rational Thinking in Adolescents: The Assessment of Rational Thinking for Youth (ART-Y)</t>
  </si>
  <si>
    <t>2-s2.0-85179883053</t>
  </si>
  <si>
    <t>Nurjati, E.</t>
  </si>
  <si>
    <t>Nurjati,  Eka</t>
  </si>
  <si>
    <t>Effects of eco-friendly fishing gears on fishermen's welfare and sustainable fisheries: Lessons learned from Indonesia</t>
  </si>
  <si>
    <t>Mu'Awanah, U.</t>
  </si>
  <si>
    <t>Mu'Awanah,  Umi</t>
  </si>
  <si>
    <t>Services, Badan Riset dan Inovasi Nasional, Central Jakarta, Jakarta, Indonesia</t>
  </si>
  <si>
    <t>Tran van, H.</t>
  </si>
  <si>
    <t>Tran van,  Hai</t>
  </si>
  <si>
    <t>2-s2.0-85196660407</t>
  </si>
  <si>
    <t>Premono, B.T.</t>
  </si>
  <si>
    <t>Premono,  Bambang Tejo</t>
  </si>
  <si>
    <t>Research Center for Ecology and Ethnobiology, Badan Riset dan Inovasi Nasional, Central Jakarta, Jakarta, Indonesia</t>
  </si>
  <si>
    <t>Understanding Farmers’ Livelihoods in Managing Swamp Buffalo in Adapting to Climate Change in South Sumatra</t>
  </si>
  <si>
    <t>Tata, H.L.</t>
  </si>
  <si>
    <t>Tata,  Hesti Lestari</t>
  </si>
  <si>
    <t>2-s2.0-85195660105</t>
  </si>
  <si>
    <t>Soekarni, M.</t>
  </si>
  <si>
    <t>Soekarni,  M.</t>
  </si>
  <si>
    <t>Strengthening financial literacy of smallholder farmers through agricultural fintech peer-to-peer lending: evidence and practical implications</t>
  </si>
  <si>
    <t>Thoha, M.</t>
  </si>
  <si>
    <t>Thoha,  Mahmud</t>
  </si>
  <si>
    <t>Saptia, Y.</t>
  </si>
  <si>
    <t>Saptia,  Yeni</t>
  </si>
  <si>
    <t>Adityawati, S.</t>
  </si>
  <si>
    <t>Adityawati,  Septian</t>
  </si>
  <si>
    <t>Wibowo, M.</t>
  </si>
  <si>
    <t>Wibowo,  Mukti</t>
  </si>
  <si>
    <t>Ltd., Jakarta, Indonesia</t>
  </si>
  <si>
    <t>2-s2.0-85195171155</t>
  </si>
  <si>
    <t>Harimoto, K.</t>
  </si>
  <si>
    <t>Harimoto,  Keiko</t>
  </si>
  <si>
    <t>Mizuho Securities Co., Ltd., Mizuho, Japan</t>
  </si>
  <si>
    <t>Modal-adaptive Knowledge-enhanced Graph-based Financial Prediction from Monetary Policy Conference Calls with LLM</t>
  </si>
  <si>
    <t>2-s2.0-85193312461</t>
  </si>
  <si>
    <t>Lima, M.L.B.</t>
  </si>
  <si>
    <t>Lima,  Maria Luisa Barros</t>
  </si>
  <si>
    <t>Assessoria Comunicação. Marketing, Sao Paulo, Brazil</t>
  </si>
  <si>
    <t>IMPLEMENTATION OF PARTNERSHIPS BETWEEN COMPANIES AND CIVIL SOCIETY ORGANIZATIONS TO PROMOTE FINANCIAL EDUCATION IN THE CONTEXT OF INTERSECTORAL ESG STRATEGIES; IMPLEMENTAÇÃO DE PARCERIAS ENTRE EMPRESAS E ORGANIZAÇÕES DA SOCIEDADE CIVIL PARA PROMOVER A EDUCAÇÃO FINANCEIRA NO CONTEXTO DE ESTRATÉGIAS ESG INTERSETORIAIS</t>
  </si>
  <si>
    <t>Kurniasari, N.</t>
  </si>
  <si>
    <t>Kurniasari,  Nendah</t>
  </si>
  <si>
    <t>Research Center for Marine and Fisheries Socio-Economics, Ministry of Marine Affairs and Fisheries, DKI Jakarta, Indonesia</t>
  </si>
  <si>
    <t>Nakabuye, F.</t>
  </si>
  <si>
    <t>Nakabuye,  Fatuma</t>
  </si>
  <si>
    <t>2-s2.0-85190449104</t>
  </si>
  <si>
    <t>Boskovic, I.</t>
  </si>
  <si>
    <t>Boskovic,  Ivan</t>
  </si>
  <si>
    <t>It Advanced Services, Podgorica, Montenegro</t>
  </si>
  <si>
    <t>Proposal for Enhancing Legal Advisory Services in the Montenegrin Banking Sector with Artificial Intelligence</t>
  </si>
  <si>
    <t>2-s2.0-85187904004</t>
  </si>
  <si>
    <t>Soma, A.M.</t>
  </si>
  <si>
    <t>Soma,  Abdul Mukti</t>
  </si>
  <si>
    <t>The nexus of digital financial inclusion, digital financial literacy and demographic factors: lesson from Indonesia</t>
  </si>
  <si>
    <t>Yuniarti, N.</t>
  </si>
  <si>
    <t>Yuniarti,  Nurhening</t>
  </si>
  <si>
    <t>Department of Electrical Engineering Education, Faculty of Industrial Engineering, Yogyakarta, Indonesia</t>
  </si>
  <si>
    <t>2-s2.0-85184781460</t>
  </si>
  <si>
    <t>Syahrial, M.</t>
  </si>
  <si>
    <t>Syahrial,  Murah</t>
  </si>
  <si>
    <t>IAI Lukman Edi, Pekanbaru, Indonesia</t>
  </si>
  <si>
    <t>Islamic Financial Literacy, Islamic Financial Inclusion and Micro-Business Performance; Educación Financiera Islámica, Inclusión Financiera Islámica y Desempeño de las Microempresas</t>
  </si>
  <si>
    <t>Trianto, B.</t>
  </si>
  <si>
    <t>Trianto,  Budi</t>
  </si>
  <si>
    <t>STEI Iqra Annisa, Pekanbaru, Indonesia</t>
  </si>
  <si>
    <t>2-s2.0-85184724932</t>
  </si>
  <si>
    <t>Eluwa, G.I.E.</t>
  </si>
  <si>
    <t>Eluwa,  George Ikechi Emmanuel</t>
  </si>
  <si>
    <t>Diadem Consults Initiative, Abuja, Nigeria</t>
  </si>
  <si>
    <t>‘When my husband died, I collected debt of N20,000……were going to take me to the court, but since the money came, I have cleared my debt and bought cattle’: intended and unintended socioeconomic impact of cash transfer program in Nigeria</t>
  </si>
  <si>
    <t>Balogun, M.</t>
  </si>
  <si>
    <t>Balogun,  Modasola</t>
  </si>
  <si>
    <t>Research and Learning Manager, National Social Safety Net Coordinators Office, Abuja, Nigeria</t>
  </si>
  <si>
    <t>2-s2.0-85183389511</t>
  </si>
  <si>
    <t>Fuentes, O.</t>
  </si>
  <si>
    <t>Fuentes,  Olga M.</t>
  </si>
  <si>
    <t>Personalized Information as a Tool to Improve Pension Savings: Results from a Randomized Control Trial in Chile</t>
  </si>
  <si>
    <t>Danne, M.</t>
  </si>
  <si>
    <t>Danne,  Michael</t>
  </si>
  <si>
    <t>Johann Heinrich von Thuenen Institute, Institute of Farm Economics, Braunschweig, Germany</t>
  </si>
  <si>
    <t>Yulisti, M.</t>
  </si>
  <si>
    <t>Yulisti,  Maharani</t>
  </si>
  <si>
    <t>Hidayat, A.S.</t>
  </si>
  <si>
    <t>Hidayat,  Agus Syarip</t>
  </si>
  <si>
    <t>Loxley, W.</t>
  </si>
  <si>
    <t>Loxley,  William A.</t>
  </si>
  <si>
    <t>International Association for the Evaluation of Academic Achievement (IEA), Netherlands</t>
  </si>
  <si>
    <t>Han,  Bing</t>
  </si>
  <si>
    <t>Ant group, Hangzhou, Zhejiang, China</t>
  </si>
  <si>
    <t>Chen,  Linxun</t>
  </si>
  <si>
    <t>2-s2.0-85183099868</t>
  </si>
  <si>
    <t>Imam, P.</t>
  </si>
  <si>
    <t>Imam,  Patrick Amir</t>
  </si>
  <si>
    <t>How do transaction costs influence remittances?</t>
  </si>
  <si>
    <t>Harris, H.</t>
  </si>
  <si>
    <t>Harris,  Harmony</t>
  </si>
  <si>
    <t>Trans Sistas of Color Project, Detroit, MI, United States</t>
  </si>
  <si>
    <t>Riser, C.</t>
  </si>
  <si>
    <t>Riser,  Chanel</t>
  </si>
  <si>
    <t>Okello, T.O.</t>
  </si>
  <si>
    <t>Odwar, T.</t>
  </si>
  <si>
    <t>Odwar,  Tobias O.</t>
  </si>
  <si>
    <t>Moraa, J.</t>
  </si>
  <si>
    <t>Moraa,  Jane</t>
  </si>
  <si>
    <t>Otticha, S.</t>
  </si>
  <si>
    <t>Otticha,  Sophie Odek</t>
  </si>
  <si>
    <t>Ochien’g, L.</t>
  </si>
  <si>
    <t>Ochien’g,  Linnet</t>
  </si>
  <si>
    <t>Wango, I.</t>
  </si>
  <si>
    <t>Wango,  Ivy</t>
  </si>
  <si>
    <t>Poindexter, J.</t>
  </si>
  <si>
    <t>Poindexter,  Jeynce</t>
  </si>
  <si>
    <t>K’Oloo, A.</t>
  </si>
  <si>
    <t>K’Oloo,  Alloys</t>
  </si>
  <si>
    <t>Kenya Medical Research Institute, Nairobi, Kenya</t>
  </si>
  <si>
    <t>Napierala, S.</t>
  </si>
  <si>
    <t>Napierala,  Sue</t>
  </si>
  <si>
    <t>Women's Global Health Imperative, RTI International, Research Triangle Park, NC, United States</t>
  </si>
  <si>
    <t>2-s2.0-85204960298</t>
  </si>
  <si>
    <t>Lu, C.-Y.</t>
  </si>
  <si>
    <t>Lu,  Chi Yang</t>
  </si>
  <si>
    <t>Hsin Kuang Steel Company Limited, Taipei, Taiwan</t>
  </si>
  <si>
    <t>Revisiting financial fragility during the COVID-19 pandemic: Evidence from Taiwan</t>
  </si>
  <si>
    <t>2-s2.0-85203120765</t>
  </si>
  <si>
    <t>Villalba, C.S.</t>
  </si>
  <si>
    <t>Villalba,  Carmen Sainz</t>
  </si>
  <si>
    <t>Max Planck Institute for Tax Law and Public Finance, Munich, Bayern, Germany</t>
  </si>
  <si>
    <t>Preferences for government regulation of pensions: What I want for myself and what I want for others</t>
  </si>
  <si>
    <t>Konrad, K.A.</t>
  </si>
  <si>
    <t>Konrad,  Kai A.</t>
  </si>
  <si>
    <t>2-s2.0-85182626444</t>
  </si>
  <si>
    <t>Heshmati Nabavi, F.H.</t>
  </si>
  <si>
    <t>Heshmati Nabavi,  Fatemeh</t>
  </si>
  <si>
    <t>Nursing and Midwifery Care Research Center, Mashhad, Razavi Khorasan, Iran</t>
  </si>
  <si>
    <t>Breast cancer survivorship needs: a qualitative study</t>
  </si>
  <si>
    <t>2-s2.0-85176616619</t>
  </si>
  <si>
    <t>Theng, B.P.</t>
  </si>
  <si>
    <t>Theng,  Bestadrian Prawiro</t>
  </si>
  <si>
    <t>Institut Bisnis IT&amp;B, Medan, Indonesia</t>
  </si>
  <si>
    <t>Investigating the effect of financial literacy and financial inclusion on operational and sustainable supply chain performance of SMEs</t>
  </si>
  <si>
    <t>Tolentino, S.A.M.</t>
  </si>
  <si>
    <t>Tolentino,  Seth Angelo M.</t>
  </si>
  <si>
    <t>Philippine Science High School. Brgy. Masoc, Nueva Vizcaya, Philippines</t>
  </si>
  <si>
    <t>2-s2.0-85212970021</t>
  </si>
  <si>
    <t>McGee, D.</t>
  </si>
  <si>
    <t>McGee,  Demitri</t>
  </si>
  <si>
    <t>Transformational Learning Within African American Culture: What Does Financial Education That Addresses Systemic Inequalities Look Like?</t>
  </si>
  <si>
    <t>Choi, M.</t>
  </si>
  <si>
    <t>Choi,  Moonkyung</t>
  </si>
  <si>
    <t>MOEL(Ministry of Employment and Labor), Seoul, South Korea</t>
  </si>
  <si>
    <t>Mansour, S.</t>
  </si>
  <si>
    <t>Mansour,  Sarah</t>
  </si>
  <si>
    <t>Faculty of Economics and Political Science, Giza, Giza, Egypt</t>
  </si>
  <si>
    <t>Gad, N.</t>
  </si>
  <si>
    <t>Gad,  Nesma</t>
  </si>
  <si>
    <t>Badia, J.</t>
  </si>
  <si>
    <t>Badia,  Jacinta A.</t>
  </si>
  <si>
    <t>Thompson, M.</t>
  </si>
  <si>
    <t>Thompson,  Mathew</t>
  </si>
  <si>
    <t>Foresight (North East Lincolnshire) Ltd, Grimsby, United Kingdom</t>
  </si>
  <si>
    <t>Reyes, L.</t>
  </si>
  <si>
    <t>Reyes,  Lilianna A.</t>
  </si>
  <si>
    <t>2-s2.0-85213432795</t>
  </si>
  <si>
    <t>Oyeyemi, J.</t>
  </si>
  <si>
    <t>Oyeyemi,  Jumoke</t>
  </si>
  <si>
    <t>RELATIONSHIP BETWEEN VENTURE CAPITAL, FINANCIAL INNOVATION, AND OPERATING PERFORMANCE IN NIGERIAN FINTECH FIRMS</t>
  </si>
  <si>
    <t>Arjanto, P.</t>
  </si>
  <si>
    <t>Arjanto,  Paul</t>
  </si>
  <si>
    <t>2-s2.0-105003397860</t>
  </si>
  <si>
    <t>Nsiah, A.Y.</t>
  </si>
  <si>
    <t>Nsiah,  Anthony Yaw</t>
  </si>
  <si>
    <t>Other Financial Institutions Supervision Department, Bank of Ghana, Accra, Greater Accra Region, Ghana</t>
  </si>
  <si>
    <t>Threshold Effect of Financial Inclusion on Poverty Reduction in Africa: Does institutional quality play a role?</t>
  </si>
  <si>
    <t>2-s2.0-105003137136</t>
  </si>
  <si>
    <t>Phan, A.</t>
  </si>
  <si>
    <t>Phan,  Anh</t>
  </si>
  <si>
    <t>Banking Research Institute, Banking Academy of Vietnam, Hanoi, Viet Nam</t>
  </si>
  <si>
    <t>Impact of Digital Financial Product Distribution on Economic Growth: Empirical Study in Asian Countries</t>
  </si>
  <si>
    <t>Le, T.T.H.</t>
  </si>
  <si>
    <t>Le,  Tra Thi Huong</t>
  </si>
  <si>
    <t>Duarisamy, P.P.</t>
  </si>
  <si>
    <t>Duarisamy,  Puthira Prathap</t>
  </si>
  <si>
    <t>Sugarcane Breeding Station, Division of Agricultural Extension, Coimbatore, India</t>
  </si>
  <si>
    <t>Somasekaran, S.</t>
  </si>
  <si>
    <t>Somasekaran,  Subash</t>
  </si>
  <si>
    <t>National Diary Research Institute, Bengaluru, India</t>
  </si>
  <si>
    <t>2-s2.0-105002430549</t>
  </si>
  <si>
    <t>Ohara, M.R.</t>
  </si>
  <si>
    <t>Ohara,  Muammar Revnu</t>
  </si>
  <si>
    <t>Department of Information Systems, Faculty of Computer Science, Kota Pekanbaru, Indonesia</t>
  </si>
  <si>
    <t>Women entrepreneurs in Indonesia’s culinary sector: a study on entrepreneurial orientation and financial capability</t>
  </si>
  <si>
    <t>2-s2.0-105001745764</t>
  </si>
  <si>
    <t>Gotecha, R.</t>
  </si>
  <si>
    <t>Gotecha,  Rashmi</t>
  </si>
  <si>
    <t>A conceptual framework on mutual funds and ULIP’s in Hyderabad region</t>
  </si>
  <si>
    <t>2-s2.0-105001012177</t>
  </si>
  <si>
    <t>Putri, M.S.</t>
  </si>
  <si>
    <t>Putri,  Megawati Suharsono</t>
  </si>
  <si>
    <t>and Regional Development Policy, Badan Riset dan Inovasi Nasional, Central Jakarta, Jakarta, Indonesia</t>
  </si>
  <si>
    <t>Climate change mitigation through banking technology enhancement in industry</t>
  </si>
  <si>
    <t>Cahyono, B.D.</t>
  </si>
  <si>
    <t>Cahyono,  Bintang Dwitya</t>
  </si>
  <si>
    <t>Kamil, A.S.</t>
  </si>
  <si>
    <t>Kamil,  Ahmad Syafiq</t>
  </si>
  <si>
    <t>Rahmatika, N.</t>
  </si>
  <si>
    <t>Rahmatika,  Nurlia</t>
  </si>
  <si>
    <t>Zakutynska, I.</t>
  </si>
  <si>
    <t>Zakutynska,  Iryna</t>
  </si>
  <si>
    <t>Tamara,  Dirgahary</t>
  </si>
  <si>
    <t>Bureau for Legal and Cooperation, Badan Riset dan Inovasi Nasional, Central Jakarta, Jakarta, Indonesia</t>
  </si>
  <si>
    <t>2-s2.0-105000664859</t>
  </si>
  <si>
    <t>A, Y.</t>
  </si>
  <si>
    <t>A,  Yatheen</t>
  </si>
  <si>
    <t>Department of Commerce, Shree Gokarnanatheshwara College, Mangalore, India</t>
  </si>
  <si>
    <t>Measuring socio-economic development of rural households: scale development</t>
  </si>
  <si>
    <t>2-s2.0-105000183648</t>
  </si>
  <si>
    <t>Turhan, L.</t>
  </si>
  <si>
    <t>Turhan,  Lütfiye</t>
  </si>
  <si>
    <t>Department of Vocational Training and Education, Hospital Aschaffenburg-Alzenau, Aschaffenburg, Bayern, Germany</t>
  </si>
  <si>
    <t>Islamic financial concepts and personal characteristics as inhibitors in understanding Western economic and financial concepts? - Findings from a qualitative interview study of young adults with a Muslim background in Germany</t>
  </si>
  <si>
    <t>2-s2.0-105019355415</t>
  </si>
  <si>
    <t>Djuachiriaty, Y.</t>
  </si>
  <si>
    <t>Djuachiriaty,  Yuni</t>
  </si>
  <si>
    <t>Research and Development Agency of West Kalimantan Province, Pontianak, Indonesia</t>
  </si>
  <si>
    <t>Economic and psychological determination in civil servants' investment decisions ahead of retirement: empirical evidence from Indonesia</t>
  </si>
  <si>
    <t>2-s2.0-105021503628</t>
  </si>
  <si>
    <t>Wan Ahmad Lotfi, W.A.N.</t>
  </si>
  <si>
    <t>Wan Ahmad Lotfi,  Wan Najib</t>
  </si>
  <si>
    <t>FWD Takaful Berhad, Berhad, Malaysia</t>
  </si>
  <si>
    <t>PROTECTING THE WELL-BEING OF HOUSEHOLDS: DELINEATING A SOCIAL TAKĀFUL FUND INITIATIVE FOR POSITIVE SOCIAL IMPACT</t>
  </si>
  <si>
    <t>Terták, E.</t>
  </si>
  <si>
    <t>Terták,  Elemér</t>
  </si>
  <si>
    <t>Magyar Bankszövetség, Budapest, Hungary, Hungarian Economic Association, Hungary</t>
  </si>
  <si>
    <t>2-s2.0-85215423380</t>
  </si>
  <si>
    <t>Financial literacy and its development prospects: insights from Hungarian and international literature; Financial literacy and its development opportunities in the light of Hungarian and international literature</t>
  </si>
  <si>
    <t>Kovács, J.M.</t>
  </si>
  <si>
    <t>Kovács,  Judit Molnárné</t>
  </si>
  <si>
    <t>2-s2.0-85205054784</t>
  </si>
  <si>
    <t>Veiga, C.P.</t>
  </si>
  <si>
    <t>Veiga,  Claudimar Pereira Da</t>
  </si>
  <si>
    <t>Fundação Dom Cabral, Nova Lima, MG, Brazil</t>
  </si>
  <si>
    <t>Money value, risk perception and behavior: evidence from the Brazilian market; Valor del dinero, percepción del riesgo y comportamiento: evidencia del mercado brasileño</t>
  </si>
  <si>
    <t>2-s2.0-85217253074</t>
  </si>
  <si>
    <t>Eijlander, J.</t>
  </si>
  <si>
    <t>Eijlander,  Jorgen</t>
  </si>
  <si>
    <t>Dutch Savings Banks Association, Amsterdam, Netherlands</t>
  </si>
  <si>
    <t>Can paying become too easy? Questions regarding frictionless payments at the crossroads of public policy objectives</t>
  </si>
  <si>
    <t>2-s2.0-85216488195</t>
  </si>
  <si>
    <t>Elzer, H.</t>
  </si>
  <si>
    <t>Elzer,  Herbert</t>
  </si>
  <si>
    <t>Stopgap Solution or Entrepreneurial Opportunity?; Verlegenheitslösung oder unternehmerische Chance?</t>
  </si>
  <si>
    <t>2-s2.0-85213734517</t>
  </si>
  <si>
    <t>Kashiwagi, M.</t>
  </si>
  <si>
    <t>Kashiwagi,  Masayo</t>
  </si>
  <si>
    <t>Department of Nursing Health Services Research, Institute of Science Tokyo, Tokyo, Japan</t>
  </si>
  <si>
    <t>Awareness-raising activities of advance care planning for community residents: a nationwide cross-sectional survey in Japan</t>
  </si>
  <si>
    <t>Morioka, N.</t>
  </si>
  <si>
    <t>Morioka,  Noriko</t>
  </si>
  <si>
    <t>Shaikh, A.A.</t>
  </si>
  <si>
    <t>Shaikh,  Aijaz A.</t>
  </si>
  <si>
    <t>Institute of Information and Computational Technologies, Almaty, Kazakhstan</t>
  </si>
  <si>
    <t>Mukhlis, I.</t>
  </si>
  <si>
    <t>Mukhlis,  Imam</t>
  </si>
  <si>
    <t>Prévot, J.</t>
  </si>
  <si>
    <t>Prévot,  Johan</t>
  </si>
  <si>
    <t>International Patient Organisation for Primary Immunodeficiencies (IPOPI), Lisbon, Lisbon, Portugal</t>
  </si>
  <si>
    <t>Büechel, R.</t>
  </si>
  <si>
    <t>Büechel,  René</t>
  </si>
  <si>
    <t>Takeda, Opfikon, Switzerland</t>
  </si>
  <si>
    <t>2-s2.0-85200121314</t>
  </si>
  <si>
    <t>Jie, F.</t>
  </si>
  <si>
    <t>Jie,  Ferry</t>
  </si>
  <si>
    <t>The Impact of Personality Traits on Financial Decisions through Financial Knowledge and Investment Risk</t>
  </si>
  <si>
    <t>Gohil, A.</t>
  </si>
  <si>
    <t>Gohil,  Atmajitsinh</t>
  </si>
  <si>
    <t>2-s2.0-85195228005</t>
  </si>
  <si>
    <t>Homeless Programs Office, U.S. Department of Veterans Affairs, Washington, D.C., DC, United States</t>
  </si>
  <si>
    <t>Systematic Review of Financial Interventions for Adults Experiencing Behavioral Health Conditions</t>
  </si>
  <si>
    <t>Kinney, R.L.</t>
  </si>
  <si>
    <t>Kinney,  Rebecca L.</t>
  </si>
  <si>
    <t>Gluff, J.</t>
  </si>
  <si>
    <t>Gluff,  Jeffrey A.</t>
  </si>
  <si>
    <t>Alam, H.</t>
  </si>
  <si>
    <t>Alam,  Hasnat</t>
  </si>
  <si>
    <t>Policy Research Institute of Bangladesh, Dhaka, Dhaka, Bangladesh</t>
  </si>
  <si>
    <t>Mostofa, M.S.</t>
  </si>
  <si>
    <t>Mostofa,  Md Salay</t>
  </si>
  <si>
    <t>Khondker, B.H.</t>
  </si>
  <si>
    <t>Khondker,  Bazlul Haque</t>
  </si>
  <si>
    <t>2-s2.0-85191298646</t>
  </si>
  <si>
    <t>Affandi, Y.</t>
  </si>
  <si>
    <t>Affandi,  Yoga</t>
  </si>
  <si>
    <t>Bank Indonesia, Jakarta, Java, Indonesia</t>
  </si>
  <si>
    <t>Digital adoption, business performance, and financial literacy in ultra-micro, micro, and small enterprises in Indonesia</t>
  </si>
  <si>
    <t>Hermawan Adiwibowo, D.</t>
  </si>
  <si>
    <t>Hermawan Adiwibowo,  Danny</t>
  </si>
  <si>
    <t>2-s2.0-85190445327</t>
  </si>
  <si>
    <t>Buratti, G.</t>
  </si>
  <si>
    <t>Buratti,  Ginevra</t>
  </si>
  <si>
    <t>Improving the effectiveness of financial education programs. A targeting approach</t>
  </si>
  <si>
    <t>Siagian, H.</t>
  </si>
  <si>
    <t>Siagian,  Hotlan</t>
  </si>
  <si>
    <t>GIRL Center, Population Council Nairobi, Nairobi, Nairobi, Kenya</t>
  </si>
  <si>
    <t>2-s2.0-85188004182</t>
  </si>
  <si>
    <t>Meier, D.</t>
  </si>
  <si>
    <t>Meier,  David</t>
  </si>
  <si>
    <t>Economic and Social Research Institute Ireland, Dublin, Ireland</t>
  </si>
  <si>
    <t>Looking beyond energy efficiency and the role of financial literacy in experiencing fuel poverty: Evidence from Irish homeowners</t>
  </si>
  <si>
    <t>2-s2.0-85168569927</t>
  </si>
  <si>
    <t>Kumar, I.</t>
  </si>
  <si>
    <t>Kumar,  Indrajeet</t>
  </si>
  <si>
    <t>Centre for Development Studies Trivandrum, Thiruvananthapuram, KL, India</t>
  </si>
  <si>
    <t>Banking services and financial inclusion in India’s poorest regions</t>
  </si>
  <si>
    <t>Wieriks, M.</t>
  </si>
  <si>
    <t>Wieriks,  Martijn</t>
  </si>
  <si>
    <t>Chief Data Officer, South Jakarta, Indonesia</t>
  </si>
  <si>
    <t>2-s2.0-85194129143</t>
  </si>
  <si>
    <t>Doran,  Joanna F.</t>
  </si>
  <si>
    <t>Triage Cancer, Chicago, IL, United States</t>
  </si>
  <si>
    <t>Evaluation of a Conference on Cancer-Related Financial and Legal Issues: A Potential Resource to Counter Financial Toxicity</t>
  </si>
  <si>
    <t>Liang, M.I.</t>
  </si>
  <si>
    <t>Liang,  Margaret I.</t>
  </si>
  <si>
    <t>Department of Obstetrics and Gynecology, Cedars-Sinai Medical Center, Los Angeles, CA, United States</t>
  </si>
  <si>
    <t>Kpodar, K.</t>
  </si>
  <si>
    <t>Kpodar,  Kangni</t>
  </si>
  <si>
    <t>2-s2.0-85189015460</t>
  </si>
  <si>
    <t>Arhin, P.</t>
  </si>
  <si>
    <t>Arhin,  Patrick</t>
  </si>
  <si>
    <t>Smallholder farmers’ participation in Cassava value addition practices: What drivers matter in Ghana?</t>
  </si>
  <si>
    <t>Faber, J.-C.</t>
  </si>
  <si>
    <t>Faber,  Jean Claude</t>
  </si>
  <si>
    <t>Luxembourg Hemophilia Association, Luxembourg, Luxembourg</t>
  </si>
  <si>
    <t>Tarigan, Z.J.H.</t>
  </si>
  <si>
    <t>Tarigan,  Zeplin Jiwa Husada</t>
  </si>
  <si>
    <t>Trang, N.T.T.</t>
  </si>
  <si>
    <t>Trang,  Nguyen Thi Thuy</t>
  </si>
  <si>
    <t>Marie Curie High School, Ho Chi Minh City, Viet Nam</t>
  </si>
  <si>
    <t>Maryuningsih, Y.S.</t>
  </si>
  <si>
    <t>Maryuningsih,  Yuyun S.</t>
  </si>
  <si>
    <t>Department of Health Products Policy and Standards, Organisation Mondiale de la Santé, Geneva, Switzerland</t>
  </si>
  <si>
    <t>Kataoka, M.</t>
  </si>
  <si>
    <t>Kataoka,  Masako</t>
  </si>
  <si>
    <t>Training and Overseas Information, Japanese Red Cross Society, Tokyo, Japan</t>
  </si>
  <si>
    <t>Mehraban Sangatash, M.</t>
  </si>
  <si>
    <t>Mehraban Sangatash,  Massoumeh</t>
  </si>
  <si>
    <t>Department of Food Safety and Quality Control, Research Institute of Food Science and Technology, Mashhad, Mashhad, Iran</t>
  </si>
  <si>
    <t>Ehtiati, A.</t>
  </si>
  <si>
    <t>Ehtiati,  Ahmad</t>
  </si>
  <si>
    <t>Greeneh Food Industries, Research and Development Unit, Neyshabur, Iran</t>
  </si>
  <si>
    <t>2-s2.0-85187950372</t>
  </si>
  <si>
    <t>Netemeyer, R.G.</t>
  </si>
  <si>
    <t>Netemeyer,  Richard G.</t>
  </si>
  <si>
    <t>Financial Education Effects on Financial Behavior and Well-Being: The Mediating Roles of Improved Objective and Subjective Financial Knowledge and Parallels in Physical Health</t>
  </si>
  <si>
    <t>Lichtenstein, D.R.</t>
  </si>
  <si>
    <t>Lichtenstein,  Donald R.</t>
  </si>
  <si>
    <t>Dobolyi, D.</t>
  </si>
  <si>
    <t>Dobolyi,  David G.</t>
  </si>
  <si>
    <t>2-s2.0-85180647223</t>
  </si>
  <si>
    <t>Chair “Finance and Environmental Challenges”, Laboratoire de Recherche en Gestion et Economie (LaRGE), Strasbourg, Grand Est, France</t>
  </si>
  <si>
    <t>Going green? On the drivers of individuals' green bank adoption</t>
  </si>
  <si>
    <t>Laboratoire Humanis, Strasbourg, Grand Est, France</t>
  </si>
  <si>
    <t>Pulikova, M.</t>
  </si>
  <si>
    <t>Pulikova,  Mariya</t>
  </si>
  <si>
    <t>Shrestha, P.</t>
  </si>
  <si>
    <t>Shrestha,  Pujen</t>
  </si>
  <si>
    <t>Ideation Center, Strategy&amp; Middle East, Dubai, United Arab Emirates</t>
  </si>
  <si>
    <t>Basana, S.R.</t>
  </si>
  <si>
    <t>Basana,  Sautma Ronni</t>
  </si>
  <si>
    <t>Schnider, R.</t>
  </si>
  <si>
    <t>Schnider,  Robin</t>
  </si>
  <si>
    <t>Binbaz, M.S.</t>
  </si>
  <si>
    <t>Binbaz,  May S.</t>
  </si>
  <si>
    <t>2-s2.0-85196799152</t>
  </si>
  <si>
    <t>Nadkarni, A.</t>
  </si>
  <si>
    <t>Nadkarni,  Ashwini</t>
  </si>
  <si>
    <t>Brigham and Women's Hospital, Boston, MA, United States</t>
  </si>
  <si>
    <t>A case study of a pilot leadership skills program to clarify professional fulfillment sources for academic physicians</t>
  </si>
  <si>
    <t>2-s2.0-85202188986</t>
  </si>
  <si>
    <t>Lyu, J.J.-C.</t>
  </si>
  <si>
    <t>Lyu,  Joseph Jye Cherng</t>
  </si>
  <si>
    <t>Bank of Taiwan, China</t>
  </si>
  <si>
    <t>The New Horizon of Financial Education</t>
  </si>
  <si>
    <t>Pandey, D.</t>
  </si>
  <si>
    <t>Pandey,  Digvijay K.</t>
  </si>
  <si>
    <t>Ananda, S.</t>
  </si>
  <si>
    <t>Ananda,  S.</t>
  </si>
  <si>
    <t>Research and Innovation Department, College of Banking and Financial Studies, Muscat, Oman</t>
  </si>
  <si>
    <t>2-s2.0-85200905099</t>
  </si>
  <si>
    <t>Columbus, A.M.</t>
  </si>
  <si>
    <t>Columbus,  Alexandra M.</t>
  </si>
  <si>
    <t>Advances in psychology research. Volume 154</t>
  </si>
  <si>
    <t>2-s2.0-85200597639</t>
  </si>
  <si>
    <t>Ding, W.</t>
  </si>
  <si>
    <t>Ding,  Wanying</t>
  </si>
  <si>
    <t>JPMorgan Chase &amp; Co., Palo Alto, CA, United States</t>
  </si>
  <si>
    <t>JPEC: A Novel Graph Neural Network for Competitor Retrieval in Financial Knowledge Graphs</t>
  </si>
  <si>
    <t>Cherukumalli, M.</t>
  </si>
  <si>
    <t>Cherukumalli,  Manoj</t>
  </si>
  <si>
    <t>Chikoti, S.</t>
  </si>
  <si>
    <t>Chikoti,  Santosh</t>
  </si>
  <si>
    <t>JPMorgan Chase &amp; Co., Jersey City, NJ, United States</t>
  </si>
  <si>
    <t>Sebastião, H.</t>
  </si>
  <si>
    <t>Sebastião,  Hélder M.C.V.</t>
  </si>
  <si>
    <t>Torres, P.</t>
  </si>
  <si>
    <t>Torres,  Pedro Marcelo</t>
  </si>
  <si>
    <t>2-s2.0-85173461557</t>
  </si>
  <si>
    <t>Hünermund, E.</t>
  </si>
  <si>
    <t>Hünermund,  Egle</t>
  </si>
  <si>
    <t>Sandoz A/S, Copenhagen S, Denmark</t>
  </si>
  <si>
    <t>Founder's Financial Knowledge and the New Firm's Ability to Obtain Debt Financing</t>
  </si>
  <si>
    <t>Sayess, D.</t>
  </si>
  <si>
    <t>Sayess,  Dima</t>
  </si>
  <si>
    <t>Hrynenko, O.A.</t>
  </si>
  <si>
    <t>Hrynenko,  Oleksiy Anatoliyovych</t>
  </si>
  <si>
    <t>Bureau of Transmissions and Chassis", Limited Liability Company "Ukrainian Design, Kharkiv, Ukraine</t>
  </si>
  <si>
    <t>Paulson, A.</t>
  </si>
  <si>
    <t>Paulson,  Anna L.</t>
  </si>
  <si>
    <t>Federal Reserve Bank of Chicago, Chicago, IL, United States</t>
  </si>
  <si>
    <t>Akob, M.</t>
  </si>
  <si>
    <t>Akob,  Muhammad</t>
  </si>
  <si>
    <t>2-s2.0-84880558828</t>
  </si>
  <si>
    <t>Cramer, M.</t>
  </si>
  <si>
    <t>Cramer,  Meg</t>
  </si>
  <si>
    <t>Product Design, Citrix Systems, Inc., Fort Lauderdale, FL, United States</t>
  </si>
  <si>
    <t>The digital economy: A case study of designing for classrooms</t>
  </si>
  <si>
    <t>Gerardi, K.</t>
  </si>
  <si>
    <t>Gerardi,  Kristopher S.</t>
  </si>
  <si>
    <t>Department of Research, Federal Reserve Bank of Atlanta, Atlanta, GA, United States</t>
  </si>
  <si>
    <t>2-s2.0-84892679540</t>
  </si>
  <si>
    <t>Schmeiser, M.D.</t>
  </si>
  <si>
    <t>Using the Right Yardstick: Assessing Financial Literacy Measures by Way of Financial Well-Being</t>
  </si>
  <si>
    <t>Chanani, S.</t>
  </si>
  <si>
    <t>Chanani,  Sheila</t>
  </si>
  <si>
    <t>Freedom from Hunger, Davis, CA, United States</t>
  </si>
  <si>
    <t>2-s2.0-84877894379</t>
  </si>
  <si>
    <t>Finance and Private Sector Development Research Group, The World Bank, USA, Washington, D.C., United States</t>
  </si>
  <si>
    <t>Stimulating managerial capital in emerging markets: The impact of business training for young entrepreneurs</t>
  </si>
  <si>
    <t>2-s2.0-84877102486</t>
  </si>
  <si>
    <t>Twamley, E.W.</t>
  </si>
  <si>
    <t>Twamley,  Elizabeth W.</t>
  </si>
  <si>
    <t>UCSD Medical Center-Hillcrest, San Diego, CA, United States, VA Medical Center, North Chicago, United States</t>
  </si>
  <si>
    <t>The convergence between self-reports and observer ratings of financial skills and direct assessment of financial capabilities in patients with schizophrenia: More detail is not always better</t>
  </si>
  <si>
    <t>Fayad, G.</t>
  </si>
  <si>
    <t>Fayad,  Ghada</t>
  </si>
  <si>
    <t>2-s2.0-84876953327</t>
  </si>
  <si>
    <t>Peter Victorian, S.M.</t>
  </si>
  <si>
    <t>Peter Victorian,  Sarah Margaret</t>
  </si>
  <si>
    <t>Transformation Management Office, Berhad, Selangor, Malaysia</t>
  </si>
  <si>
    <t>The determinants of life insurance demand: A focus on saving motives and financial literacy</t>
  </si>
  <si>
    <t>2-s2.0-84877575843</t>
  </si>
  <si>
    <t>Paley, I.</t>
  </si>
  <si>
    <t>Paley,  Irina</t>
  </si>
  <si>
    <t>Office of the Comptroller of the Currency, Washington, D.C., United States</t>
  </si>
  <si>
    <t>Does Gender Affect Mortgage Choice? Evidence from the US</t>
  </si>
  <si>
    <t>Gale, W.G.</t>
  </si>
  <si>
    <t>Gale,  William G.</t>
  </si>
  <si>
    <t>The Brookings Institution, Washington, D.C., United States</t>
  </si>
  <si>
    <t>2-s2.0-84880234826</t>
  </si>
  <si>
    <t>Murphy, J.L.</t>
  </si>
  <si>
    <t>Murphy,  John L.</t>
  </si>
  <si>
    <t>Psychosocial factors and financial literacy</t>
  </si>
  <si>
    <t>2-s2.0-84920365770</t>
  </si>
  <si>
    <t>Wiener, R.L.</t>
  </si>
  <si>
    <t>Wiener,  Richard L.</t>
  </si>
  <si>
    <t>The Limits of Enhanced Disclosure in Bankruptcy Law: Anticipated and Experienced Emotion</t>
  </si>
  <si>
    <t>Holtje, M.</t>
  </si>
  <si>
    <t>Holtje,  Michael</t>
  </si>
  <si>
    <t>Warshawsky, M.J.</t>
  </si>
  <si>
    <t>Warshawsky,  Mark J.</t>
  </si>
  <si>
    <t>2-s2.0-85053289999</t>
  </si>
  <si>
    <t>Hagen, K.</t>
  </si>
  <si>
    <t>Hagen,  Kornelia</t>
  </si>
  <si>
    <t>Restrictive product regulation should be put on the political agenda; Eine restriktive Produktregulierung gehört auf die politische Agenda: Systematisierung und Diskussion von Reformvorschlägen zum Riester-Sparen aus verbraucherund sozialpolitischer Sicht</t>
  </si>
  <si>
    <t>Lamping, W.</t>
  </si>
  <si>
    <t>Lamping,  Wolfram</t>
  </si>
  <si>
    <t>2-s2.0-85025172748</t>
  </si>
  <si>
    <t>Financial literacy in retirement planning context: The case of Czech older workers</t>
  </si>
  <si>
    <t>2-s2.0-85020184006</t>
  </si>
  <si>
    <t>Costa, S.M.</t>
  </si>
  <si>
    <t>Costa,  Silvio M.</t>
  </si>
  <si>
    <t>Central Bank of Brazil, Brasilia, DF, Brazil</t>
  </si>
  <si>
    <t>Impact assessment of interregional government transfers: Lessons from the Brazil experience</t>
  </si>
  <si>
    <t>2-s2.0-84940225099</t>
  </si>
  <si>
    <t>Masud, J.</t>
  </si>
  <si>
    <t>Masud,  Jariah</t>
  </si>
  <si>
    <t>Institute of Gerontology, Kuala Lumpur, Malaysia</t>
  </si>
  <si>
    <t>Determinants of employees' financial well-being: The moderation effect of work sectors</t>
  </si>
  <si>
    <t>2-s2.0-84936851692</t>
  </si>
  <si>
    <t>Osbourne, D.</t>
  </si>
  <si>
    <t>Osbourne,  Dustin</t>
  </si>
  <si>
    <t>Financial literacy and the retail investor: Knowledge levels and information needs</t>
  </si>
  <si>
    <t>Admise, P.</t>
  </si>
  <si>
    <t>Admise,  Philip</t>
  </si>
  <si>
    <t>2-s2.0-84906692401</t>
  </si>
  <si>
    <t>Lazarus, J.</t>
  </si>
  <si>
    <t>Lazarus,  Jeanne</t>
  </si>
  <si>
    <t>From Help to Responsibilization; De l'aide à la responsabilisation. L'espace social de l'éducation financière en France</t>
  </si>
  <si>
    <t>2-s2.0-84896975992</t>
  </si>
  <si>
    <t>Korkošová, M.</t>
  </si>
  <si>
    <t>Korkošová,  Monika</t>
  </si>
  <si>
    <t>mHELZ non-profit organization, Bratislava, Slovakia</t>
  </si>
  <si>
    <t>Junior achievement slovakia facilitates the orientation of young people in the labor market and helps them to choose their future career</t>
  </si>
  <si>
    <t>2-s2.0-84887028642</t>
  </si>
  <si>
    <t>Mundy, S.</t>
  </si>
  <si>
    <t>Mundy,  Shaun</t>
  </si>
  <si>
    <t>Perspectives and experiences on developing national financial education strategies</t>
  </si>
  <si>
    <t>Munro, J.</t>
  </si>
  <si>
    <t>Munro,  Juliet</t>
  </si>
  <si>
    <t>Manje, L.</t>
  </si>
  <si>
    <t>Manje,  Lemmy</t>
  </si>
  <si>
    <t>2-s2.0-84887041021</t>
  </si>
  <si>
    <t>Cohen, M.</t>
  </si>
  <si>
    <t>Cohen,  Monique</t>
  </si>
  <si>
    <t>Editorial: Broadening the financial literacy agenda</t>
  </si>
  <si>
    <t>2-s2.0-84904381611</t>
  </si>
  <si>
    <t>Cohart, J.</t>
  </si>
  <si>
    <t>Cohart,  Judith N.</t>
  </si>
  <si>
    <t>Employee Education Foundation, Washington, DC, United States</t>
  </si>
  <si>
    <t>Workplace financial education facilitates improvement in personal financial behaviors</t>
  </si>
  <si>
    <t>2-s2.0-84903650426</t>
  </si>
  <si>
    <t>Bracht, J.</t>
  </si>
  <si>
    <t>Bracht,  Johannes</t>
  </si>
  <si>
    <t>Using institutional knowledge in competition with private creditors. The lending business of a German small-town savings bank, 1830-1866; Mit institutionellem Wissen gegen private Konkurrenz Zur Kreditvergabe einer deutschen Kleinstadt-Sparkasse, 1830-1866</t>
  </si>
  <si>
    <t>2-s2.0-84902317161</t>
  </si>
  <si>
    <t>Vermeulen, R.</t>
  </si>
  <si>
    <t>Vermeulen,  Robert</t>
  </si>
  <si>
    <t>De Nederlandsche Bank, Amsterdam, Netherlands</t>
  </si>
  <si>
    <t>Migrants' choice of remittance channel: Do general payment habits play a role?</t>
  </si>
  <si>
    <t>2-s2.0-84901230902</t>
  </si>
  <si>
    <t>Nicols, C.M.</t>
  </si>
  <si>
    <t>Nicols,  Christina M.</t>
  </si>
  <si>
    <t>Public Relations, Washington, DC, United States</t>
  </si>
  <si>
    <t>Credit card behavior, financial styles, and heuristics</t>
  </si>
  <si>
    <t>2-s2.0-84898684056</t>
  </si>
  <si>
    <t>Doi, Y.</t>
  </si>
  <si>
    <t>Doi,  Yoko</t>
  </si>
  <si>
    <t>Who you train matters: Identifying combined effects of financial education on migrant households</t>
  </si>
  <si>
    <t>The World Bank, USA, Washington, D.C., United States, , Centre for Economic Policy Research, London, London, United Kingdom, ,</t>
  </si>
  <si>
    <t>2-s2.0-84897552113</t>
  </si>
  <si>
    <t>Antwi, S.</t>
  </si>
  <si>
    <t>Antwi,  Sampson</t>
  </si>
  <si>
    <t>Komfo Anokye Teaching Hospital, Kumasi, Ghana</t>
  </si>
  <si>
    <t>Peritoneal dialysis as a mode of treatment for acute kidney injury in sub-saharan Africa</t>
  </si>
  <si>
    <t>Levin, N.W.</t>
  </si>
  <si>
    <t>Levin,  Nathan W.</t>
  </si>
  <si>
    <t>Renal Research Institute, LLC, New York, NY, United States</t>
  </si>
  <si>
    <t>Carter, M.</t>
  </si>
  <si>
    <t>Carter,  Mary</t>
  </si>
  <si>
    <t>2-s2.0-84894197249</t>
  </si>
  <si>
    <t>Stierholz, K.</t>
  </si>
  <si>
    <t>Stierholz,  Katrina L.</t>
  </si>
  <si>
    <t>The St. Louis Fed offers economic and financial education: Resources for librarians</t>
  </si>
  <si>
    <t>Suiter, M.</t>
  </si>
  <si>
    <t>Suiter,  Mary C.</t>
  </si>
  <si>
    <t>Federal Reserve Bank of St. Louis, St. Louis, MO, United States</t>
  </si>
  <si>
    <t>2-s2.0-84887266596</t>
  </si>
  <si>
    <t>Noeth, B.J.</t>
  </si>
  <si>
    <t>Noeth,  Bryan J.</t>
  </si>
  <si>
    <t>Economic vulnerability and financial fragility</t>
  </si>
  <si>
    <t>Cowan, L.</t>
  </si>
  <si>
    <t>Cowan,  Laura</t>
  </si>
  <si>
    <t>2-s2.0-84892739665</t>
  </si>
  <si>
    <t>Pre-service mathematics teachers' financial literacy</t>
  </si>
  <si>
    <t>Kökény, A.</t>
  </si>
  <si>
    <t>Kökény,  Annamária</t>
  </si>
  <si>
    <t>Horváth, M.</t>
  </si>
  <si>
    <t>Horváth,  Marianna</t>
  </si>
  <si>
    <t>Hancock, A.M.</t>
  </si>
  <si>
    <t>Hancock,  Adam M.</t>
  </si>
  <si>
    <t>Unit W10, Creative Solutions Innovative Strategies, LLC., Greenville, NC, United States</t>
  </si>
  <si>
    <t>2-s2.0-84887974127</t>
  </si>
  <si>
    <t>Karama, M.</t>
  </si>
  <si>
    <t>Karama,  Mohamed</t>
  </si>
  <si>
    <t>Association between social support and place of delivery: A cross-sectional study in Kericho, Western Kenya</t>
  </si>
  <si>
    <t>2-s2.0-85193349743</t>
  </si>
  <si>
    <t>Ranehill, E.</t>
  </si>
  <si>
    <t>Ranehill,  Eva</t>
  </si>
  <si>
    <t>Gender differences in risk aversion - the role of emotions</t>
  </si>
  <si>
    <t>Boschini, A.</t>
  </si>
  <si>
    <t>Boschini,  Anne D.</t>
  </si>
  <si>
    <t>2-s2.0-84888602204</t>
  </si>
  <si>
    <t>Ferguson, R.W.</t>
  </si>
  <si>
    <t>Ferguson,  Roger W.</t>
  </si>
  <si>
    <t>Financial services and the trust deficit: Why the industry should make better governance a top priority</t>
  </si>
  <si>
    <t>2-s2.0-84886661902</t>
  </si>
  <si>
    <t>Cappelletti, G.</t>
  </si>
  <si>
    <t>Cappelletti,  Giuseppe</t>
  </si>
  <si>
    <t>Research Department, Rome, Italy</t>
  </si>
  <si>
    <t>What determines annuity demand at retirement?</t>
  </si>
  <si>
    <t>Tommasino, P.</t>
  </si>
  <si>
    <t>Tommasino,  Pietro</t>
  </si>
  <si>
    <t>2-s2.0-84883314877</t>
  </si>
  <si>
    <t>Berstein, S.</t>
  </si>
  <si>
    <t>Berstein,  Solange M.</t>
  </si>
  <si>
    <t>Default investment strategies in a defined contribution pension system: A pension risk model application for the chilean case</t>
  </si>
  <si>
    <t>Klapper, L.</t>
  </si>
  <si>
    <t>Klapper,  Leora F.</t>
  </si>
  <si>
    <t>Rankin, J.</t>
  </si>
  <si>
    <t>Rankin,  Joyce</t>
  </si>
  <si>
    <t>2-s2.0-84886095843</t>
  </si>
  <si>
    <t>Berger, E.</t>
  </si>
  <si>
    <t>Berger,  Estelle</t>
  </si>
  <si>
    <t>Implementing technologies for financial service innovations in base of the pyramid markets</t>
  </si>
  <si>
    <t>Key, C.C.</t>
  </si>
  <si>
    <t>Key,  Clinton C.</t>
  </si>
  <si>
    <t>Greensboro-Area Planned Parenthood, Greensboro, NC, United States</t>
  </si>
  <si>
    <t>Freeze, E.B.</t>
  </si>
  <si>
    <t>Freeze,  Elizabeth Books</t>
  </si>
  <si>
    <t>Wellspring NGO and Global Health Research Center of Central Asia, Mongolia</t>
  </si>
  <si>
    <t>Mongolia</t>
  </si>
  <si>
    <t>Benton, M.</t>
  </si>
  <si>
    <t>Benton,  Marques</t>
  </si>
  <si>
    <t>Tiegreen, J.</t>
  </si>
  <si>
    <t>Tiegreen,  Joshua A.</t>
  </si>
  <si>
    <t>Durham VA Medical Center, Durham, NC, United States</t>
  </si>
  <si>
    <t>Vaughan, C.</t>
  </si>
  <si>
    <t>Vaughan,  Colleen</t>
  </si>
  <si>
    <t>2-s2.0-84891583812</t>
  </si>
  <si>
    <t>Markowitz, H.M.</t>
  </si>
  <si>
    <t>Markowitz,  Harry M.</t>
  </si>
  <si>
    <t>The Theory and Practice of Investment Management: Asset Allocation, Valuation, Portfolio Construction, and Strategies, Second Edition</t>
  </si>
  <si>
    <t>2-s2.0-84920426160</t>
  </si>
  <si>
    <t>Yoong, J.</t>
  </si>
  <si>
    <t>Yoong,  Joanne Su Yin</t>
  </si>
  <si>
    <t>Financial Illiteracy and Stock Market Participation: Evidence from the RAND American Life Panel</t>
  </si>
  <si>
    <t>2-s2.0-84896926941</t>
  </si>
  <si>
    <t>Crossan, D.</t>
  </si>
  <si>
    <t>Crossan,  Diana</t>
  </si>
  <si>
    <t>How to Improve Financial Literacy: Some Successful Strategies</t>
  </si>
  <si>
    <t>2-s2.0-85011518934</t>
  </si>
  <si>
    <t>Atkinson, A.</t>
  </si>
  <si>
    <t>Atkinson,  Adele</t>
  </si>
  <si>
    <t>L'Organisation de Coopération et de Développement Economiques, Paris, Ile-de-France, France</t>
  </si>
  <si>
    <t>Assessing financial literacy in 12 countries: An OECD/INFE international pilot exercise</t>
  </si>
  <si>
    <t>2-s2.0-85011486561</t>
  </si>
  <si>
    <t>Finans­departementet, Stockholm, Stockholm, Sweden</t>
  </si>
  <si>
    <t>Financial literacy and retirement planning in Sweden</t>
  </si>
  <si>
    <t>2-s2.0-85011462952</t>
  </si>
  <si>
    <t>Financial literacy and retirement planning in New Zealand</t>
  </si>
  <si>
    <t>Vasudevan, D.</t>
  </si>
  <si>
    <t>Vasudevan,  Deepa</t>
  </si>
  <si>
    <t>2-s2.0-84867929089</t>
  </si>
  <si>
    <t>Finegold, L.</t>
  </si>
  <si>
    <t>Finegold,  Lawrence S.</t>
  </si>
  <si>
    <t>Finegold and So, Centerville, OH, United States</t>
  </si>
  <si>
    <t>Update on international consortium on noise issues in developing and emerging countries</t>
  </si>
  <si>
    <t>Comissão do Mercado de Valores Mobiliários, Lisbon, Portugal</t>
  </si>
  <si>
    <t>2-s2.0-79961172024</t>
  </si>
  <si>
    <t>Kapteyn, A.</t>
  </si>
  <si>
    <t>Kapteyn,  Arie</t>
  </si>
  <si>
    <t>Labor and Population, RAND Corporation, Santa Monica, CA, United States</t>
  </si>
  <si>
    <t>Subjective measures of risk aversion, fixed costs, and portfolio choice</t>
  </si>
  <si>
    <t>Network for Studies on Pensions, Aging and Retirement, Tilburg, Noord-Brabant, Netherlands, Faculty of Arts and Sciences, Hanover, NH, United States</t>
  </si>
  <si>
    <t>2-s2.0-79955109262</t>
  </si>
  <si>
    <t>Williams, O.J.</t>
  </si>
  <si>
    <t>Williams,  Oliver J.</t>
  </si>
  <si>
    <t>Scalpel Research Ltd., London, United Kingdom</t>
  </si>
  <si>
    <t>Social welfare issues of financial literacy and their implications for regulation</t>
  </si>
  <si>
    <t>2-s2.0-80051715608</t>
  </si>
  <si>
    <t>Wheeler, B.</t>
  </si>
  <si>
    <t>Wheeler,  Brian</t>
  </si>
  <si>
    <t>Environmental rules will be a focus for COAl-GEN'20l1</t>
  </si>
  <si>
    <t>2-s2.0-79958076363</t>
  </si>
  <si>
    <t>Policy measures and failures on foreign currency household lending in central and eastern Europe</t>
  </si>
  <si>
    <t>2-s2.0-79955570189</t>
  </si>
  <si>
    <t>Hill, K.S.</t>
  </si>
  <si>
    <t>Hill,  Karen Stokley</t>
  </si>
  <si>
    <t>Central Baptist Hospital, Lexington, KY, United States</t>
  </si>
  <si>
    <t>Work satisfaction, intent to stay, desires of nurses, and financial knowledge among bedside and advanced practice nurses</t>
  </si>
  <si>
    <t>2-s2.0-79954479010</t>
  </si>
  <si>
    <t>Parry, R.</t>
  </si>
  <si>
    <t>Parry,  Rhonwen</t>
  </si>
  <si>
    <t>Directorate of Learning Disability Services, Swansea Bay University Health Board, Port Talbot, West Glamorgan, Wales, United Kingdom</t>
  </si>
  <si>
    <t>Coins and Costs: A Simple and Rapid Assessment of Basic Financial Knowledge</t>
  </si>
  <si>
    <t>Research and Statistics Group, Federal Reserve Bank of New York, New York, NY, United States</t>
  </si>
  <si>
    <t>Kritzer, B.E.</t>
  </si>
  <si>
    <t>Kritzer,  Barbara E.</t>
  </si>
  <si>
    <t>Division of Program Studies, Social Security Administration, Baltimore, MD, United States</t>
  </si>
  <si>
    <t>2-s2.0-85147069206</t>
  </si>
  <si>
    <t>Orozco, M.</t>
  </si>
  <si>
    <t>Orozco,  Manuel</t>
  </si>
  <si>
    <t>Inter-American Dialogue, Washington, DC, United States</t>
  </si>
  <si>
    <t>Remittances and Well-Being</t>
  </si>
  <si>
    <t>Weinert, C.</t>
  </si>
  <si>
    <t>Weinert,  Clarann L.</t>
  </si>
  <si>
    <t>Mark and Robyn Jones College of Nursing, Bozeman, MT, United States</t>
  </si>
  <si>
    <t>2-s2.0-105015020376</t>
  </si>
  <si>
    <t>Melillo, P.</t>
  </si>
  <si>
    <t>Melillo,  Paolo</t>
  </si>
  <si>
    <t>Orange County, Orange, FL, United States</t>
  </si>
  <si>
    <t>Smart Investing: Partnering to Promote Financial Literacy – The Orange County Library System Experience</t>
  </si>
  <si>
    <t>Santos, J.A.C.</t>
  </si>
  <si>
    <t>Santos,  João A.C.</t>
  </si>
  <si>
    <t>Bell, M.M.</t>
  </si>
  <si>
    <t>Bell,  Mary M.</t>
  </si>
  <si>
    <t>National Association of Counties Research Foundation, Washington, DC, United States</t>
  </si>
  <si>
    <t>2-s2.0-84871524954</t>
  </si>
  <si>
    <t>Status of international consortium on noise issues in developing and emerging countries</t>
  </si>
  <si>
    <t>2-s2.0-84891981093</t>
  </si>
  <si>
    <t>Dübel, H.-J.</t>
  </si>
  <si>
    <t>Dübel,  Hans Joachim</t>
  </si>
  <si>
    <t>Institutions and the promotion of housing finance</t>
  </si>
  <si>
    <t>2-s2.0-84876371092</t>
  </si>
  <si>
    <t>Ibarguren, A.</t>
  </si>
  <si>
    <t>Ibarguren,  Aitor</t>
  </si>
  <si>
    <t>Fundación Tekniker, Eibar, Guipuzcoa, Spain</t>
  </si>
  <si>
    <t>Robotic solutions for Footwear Industry</t>
  </si>
  <si>
    <t>Tellaeche Iglesias, A.</t>
  </si>
  <si>
    <t>Tellaeche Iglesias,  Alberto</t>
  </si>
  <si>
    <t>2-s2.0-84868245473</t>
  </si>
  <si>
    <t>Grabowska-Bujna, B.</t>
  </si>
  <si>
    <t>Grabowska-Bujna,  Beata</t>
  </si>
  <si>
    <t>Installation of rail traffic remote control systems in terms of profitability and investment effectiveness</t>
  </si>
  <si>
    <t>2-s2.0-85030395330</t>
  </si>
  <si>
    <t>Kerr, S.</t>
  </si>
  <si>
    <t>Kerr,  Suzi C.</t>
  </si>
  <si>
    <t>Motu Economic and Public Policy Research, Wellington, WGN, New Zealand</t>
  </si>
  <si>
    <t>Cooperation to reduce developing country emissions</t>
  </si>
  <si>
    <t>2-s2.0-84863501416</t>
  </si>
  <si>
    <t>Exponential growth bias and financial literacy</t>
  </si>
  <si>
    <t>Maruyama, N.</t>
  </si>
  <si>
    <t>Maruyama,  Naoya</t>
  </si>
  <si>
    <t>Riken, Wako, Saitama, Japan</t>
  </si>
  <si>
    <t>Li,  Ting</t>
  </si>
  <si>
    <t>Carolina Population Center, Chapel Hill, NC, United States</t>
  </si>
  <si>
    <t>Parker, A.M.</t>
  </si>
  <si>
    <t>Parker,  Andrew M.</t>
  </si>
  <si>
    <t>2-s2.0-84866551959</t>
  </si>
  <si>
    <t>Knoll, M.A.Z.</t>
  </si>
  <si>
    <t>Knoll,  Melissa A.Z.</t>
  </si>
  <si>
    <t>Social Security Administration, Baltimore, MD, United States</t>
  </si>
  <si>
    <t>The Financial Knowledge Scale: An Application of Item Response Theory to the Assessment of Financial Literacy</t>
  </si>
  <si>
    <t>2-s2.0-84860806806</t>
  </si>
  <si>
    <t>Wise, R.M.</t>
  </si>
  <si>
    <t>Wise,  R. M.</t>
  </si>
  <si>
    <t>Commonwealth Scientific and Industrial Research Organisation, Canberra, ACT, Australia</t>
  </si>
  <si>
    <t>Costs, benefits and management options for an invasive alien tree species: The case of mesquite in the Northern Cape, South Africa</t>
  </si>
  <si>
    <t>Van Wilgen, B.W.</t>
  </si>
  <si>
    <t>Van Wilgen,  Brian W.</t>
  </si>
  <si>
    <t>Centre for Invasion Biology, The Council for Scientific and Industrial Research, Pretoria, Gauteng, South Africa</t>
  </si>
  <si>
    <t>2-s2.0-84891972135</t>
  </si>
  <si>
    <t>Regulation and access to finance</t>
  </si>
  <si>
    <t>Le Maitre, D.C.</t>
  </si>
  <si>
    <t>Le Maitre,  David C.</t>
  </si>
  <si>
    <t>2-s2.0-84861980046</t>
  </si>
  <si>
    <t>Bennett, J.S.</t>
  </si>
  <si>
    <t>Bennett,  Jarred S.</t>
  </si>
  <si>
    <t>Correlates of health and financial literacy in older adults without dementia</t>
  </si>
  <si>
    <t>2-s2.0-84986163165</t>
  </si>
  <si>
    <t>Onyango Ogola, F.</t>
  </si>
  <si>
    <t>Onyango Ogola,  Fredrick</t>
  </si>
  <si>
    <t>Financial institutions' social responsibility in developing countries:A framework of analysis</t>
  </si>
  <si>
    <t>2-s2.0-86000160666</t>
  </si>
  <si>
    <t>Arthur, C.</t>
  </si>
  <si>
    <t>Arthur,  Chris J.</t>
  </si>
  <si>
    <t>Financial Literacy Education: Neoliberalism, the Consumer and the Citizen</t>
  </si>
  <si>
    <t>2-s2.0-85085767787</t>
  </si>
  <si>
    <t>Adib Misbachul Islam, M.</t>
  </si>
  <si>
    <t>Adib Misbachul Islam,  M.</t>
  </si>
  <si>
    <t>Al-shaykh Ahmad al-rifā'ī wa siyāqīyat al-sharī'ah al-islamīyah: Dirāsah 'Alá Kitab Takhyirah</t>
  </si>
  <si>
    <t>2-s2.0-85021944557</t>
  </si>
  <si>
    <t>Financial literacy education: Neoliberalism, the consumer and the citizen</t>
  </si>
  <si>
    <t>2-s2.0-84902357038</t>
  </si>
  <si>
    <t>Marotta, G.</t>
  </si>
  <si>
    <t>Marotta,  Giuseppe</t>
  </si>
  <si>
    <t>Are defined contribution pension schemes socially sustainable? A conceptual map from a macroprudential perspective</t>
  </si>
  <si>
    <t>2-s2.0-84890253443</t>
  </si>
  <si>
    <t>Sepioło, A.</t>
  </si>
  <si>
    <t>Sepioło,  Aneta</t>
  </si>
  <si>
    <t>Modern methods of wound treatment in family care - Case study; Nowoczesne metody leczenia ran w opiece środowiskowej - Opis przypadku</t>
  </si>
  <si>
    <t>2-s2.0-84886908311</t>
  </si>
  <si>
    <t>Shem, A.O.</t>
  </si>
  <si>
    <t>Shem,  Alfred Ouma</t>
  </si>
  <si>
    <t>Factors driving usage of financial services from different financial access strands in Kenya</t>
  </si>
  <si>
    <t>Misati, R.</t>
  </si>
  <si>
    <t>Misati,  Roseline Nyakerario</t>
  </si>
  <si>
    <t>Njoroge, L.</t>
  </si>
  <si>
    <t>Njoroge,  Lucas</t>
  </si>
  <si>
    <t>2-s2.0-84864111005</t>
  </si>
  <si>
    <t>Rowley, M.E.</t>
  </si>
  <si>
    <t>Rowley,  Megan E.</t>
  </si>
  <si>
    <t>Motivating women to adopt positive financial behaviors</t>
  </si>
  <si>
    <t>2-s2.0-84860169761</t>
  </si>
  <si>
    <t>Hart, L.J.</t>
  </si>
  <si>
    <t>Hart,  Lauren J.</t>
  </si>
  <si>
    <t>Personal Financial Problems: Opportunities for Social Work Interventions?</t>
  </si>
  <si>
    <t>2-s2.0-84864530699</t>
  </si>
  <si>
    <t>Harris, B.H.</t>
  </si>
  <si>
    <t>Harris,  Benjamin H.</t>
  </si>
  <si>
    <t>Council of Economic Advisers, Washington, D.C., DC, United States</t>
  </si>
  <si>
    <t>Raising household saving: Does financial education work?</t>
  </si>
  <si>
    <t>Shorofi, S.A.</t>
  </si>
  <si>
    <t>Shorofi,  Seyed Afshin</t>
  </si>
  <si>
    <t>2-s2.0-84905441284</t>
  </si>
  <si>
    <t>Williams, S.</t>
  </si>
  <si>
    <t>Williams,  Siân</t>
  </si>
  <si>
    <t>Shaping the financial health environment</t>
  </si>
  <si>
    <t>Retirement Research Center, Samsung Life Insurance, Seoul, South Korea</t>
  </si>
  <si>
    <t>2-s2.0-85042896906</t>
  </si>
  <si>
    <t>Kapinos, K.A.</t>
  </si>
  <si>
    <t>Kapinos,  Kandice A.</t>
  </si>
  <si>
    <t>Retirement planning, financial literacy and small business owners</t>
  </si>
  <si>
    <t>2-s2.0-84967588215</t>
  </si>
  <si>
    <t>Gill, K.</t>
  </si>
  <si>
    <t>Gill,  Karan</t>
  </si>
  <si>
    <t>King County Council, WA, United States</t>
  </si>
  <si>
    <t>Enhancing Financial Capability: TANF Bank Accounts</t>
  </si>
  <si>
    <t>Mills, D.</t>
  </si>
  <si>
    <t>Mills,  Dana</t>
  </si>
  <si>
    <t>McKenna, M.</t>
  </si>
  <si>
    <t>McKenna,  Margaret</t>
  </si>
  <si>
    <t>2-s2.0-85022075745</t>
  </si>
  <si>
    <t>Bouchet, C.</t>
  </si>
  <si>
    <t>Bouchet,  Christophe</t>
  </si>
  <si>
    <t>The individual sanitation sector seeking a new breath of life; Le secteur de l'assainissement non collectif en quête d'un nouveau souffle</t>
  </si>
  <si>
    <t>2-s2.0-84939958789</t>
  </si>
  <si>
    <t>Chomsisengphet, S.</t>
  </si>
  <si>
    <t>Chomsisengphet,  Souphala</t>
  </si>
  <si>
    <t>Financial literacy and financial planning: Evidence from India</t>
  </si>
  <si>
    <t>Choi, L.</t>
  </si>
  <si>
    <t>Choi,  Laura Y.</t>
  </si>
  <si>
    <t>Federal Reserve Bank of San Francisco, San Francisco, CA, United States</t>
  </si>
  <si>
    <t>Libby, M.</t>
  </si>
  <si>
    <t>Libby,  Margaret K.</t>
  </si>
  <si>
    <t>2-s2.0-84924696558</t>
  </si>
  <si>
    <t>Starting early for financial success: Capability into action: Research and evaluation committee, financial literacy and education commission</t>
  </si>
  <si>
    <t>2-s2.0-84924612801</t>
  </si>
  <si>
    <t>Postmus, J.L.</t>
  </si>
  <si>
    <t>Postmus,  Judy L.</t>
  </si>
  <si>
    <t>Center on Violence Against Women and Children, Center for Research on Ending Violence, New Brunswick, NJ, United States</t>
  </si>
  <si>
    <t>Evaluating a financial education curriculum as an intervention to improve financial behaviors and financial well-being of survivors of domestic violence: Results from a longitudinal randomized controlled study</t>
  </si>
  <si>
    <t>L.Hoge, G.</t>
  </si>
  <si>
    <t>L.Hoge,  Gretchen</t>
  </si>
  <si>
    <t>2-s2.0-84924589141</t>
  </si>
  <si>
    <t>Batty, M.</t>
  </si>
  <si>
    <t>Batty,  Michael</t>
  </si>
  <si>
    <t>Experimental evidence on the effects of financial education on elementary school students' knowledge, behavior, and attitudes</t>
  </si>
  <si>
    <t>2-s2.0-84930092413</t>
  </si>
  <si>
    <t>Senior Community Service Employment Program, NATIONAL ASIAN PACIFIC CENTER ON AGING, Seattle, WA, United States</t>
  </si>
  <si>
    <t>Financial Capability and Economic Hardship Among Low-Income Older Asian Immigrants in a Supported Employment Program</t>
  </si>
  <si>
    <t>2-s2.0-84922464586</t>
  </si>
  <si>
    <t>Financial Capability, Asset Ownership, and Later-Age Immigration: Evidence From a Sample of Low-Income Older Asian Immigrants</t>
  </si>
  <si>
    <t>2-s2.0-85152750503</t>
  </si>
  <si>
    <t>Wiedrich, K.</t>
  </si>
  <si>
    <t>Wiedrich,  Kasey</t>
  </si>
  <si>
    <t>Financial education and account access among elementary students: Findings from the Assessing Financial Capability Outcomes (AFCO) youth pilot</t>
  </si>
  <si>
    <t>Collins, J.M.</t>
  </si>
  <si>
    <t>Collins,  J. Michael</t>
  </si>
  <si>
    <t>Rosen, L.</t>
  </si>
  <si>
    <t>Rosen,  Laura</t>
  </si>
  <si>
    <t>Rademacher, I.</t>
  </si>
  <si>
    <t>Rademacher,  Ida</t>
  </si>
  <si>
    <t>2-s2.0-85152748795</t>
  </si>
  <si>
    <t>Rodriguez, L.</t>
  </si>
  <si>
    <t>Rodriguez,  Lawrence</t>
  </si>
  <si>
    <t>Improving the Financial Capability of Elementary School Students: A Research Study and Guidance</t>
  </si>
  <si>
    <t>2-s2.0-85122344040</t>
  </si>
  <si>
    <t>Friedberg, B.</t>
  </si>
  <si>
    <t>Friedberg,  Barbara A.</t>
  </si>
  <si>
    <t>Personal Finance: An Encyclopedia of Modern Money Management</t>
  </si>
  <si>
    <t>2-s2.0-85086055535</t>
  </si>
  <si>
    <t>Toralde, J.S.S.</t>
  </si>
  <si>
    <t>Toralde,  Julmar Shaun Sadicon</t>
  </si>
  <si>
    <t>Underbalanced, horizontal coal seam gas development in Australia: A case history</t>
  </si>
  <si>
    <t>Wuest, C.H.</t>
  </si>
  <si>
    <t>Wuest,  Chad Henry</t>
  </si>
  <si>
    <t>Hunt, H.</t>
  </si>
  <si>
    <t>Hunt,  Hilary</t>
  </si>
  <si>
    <t>Pennsylvania Office of Financial Education, United States</t>
  </si>
  <si>
    <t>2-s2.0-85042631629</t>
  </si>
  <si>
    <t>Trejos-Castillo, E.</t>
  </si>
  <si>
    <t>Trejos-Castillo,  Elizabeth</t>
  </si>
  <si>
    <t>Economic Well-Being and Independent Living in FosterYouth: Paving the Road to Effective Transitioning out of Care</t>
  </si>
  <si>
    <t>Davis, G.</t>
  </si>
  <si>
    <t>Davis,  Gayle</t>
  </si>
  <si>
    <t>Hipps, T.</t>
  </si>
  <si>
    <t>Hipps,  Terri</t>
  </si>
  <si>
    <t>2-s2.0-86000034641</t>
  </si>
  <si>
    <t>Burke, J.</t>
  </si>
  <si>
    <t>Burke,  John</t>
  </si>
  <si>
    <t>IS THE MOST IMPORTANT PROFESSIONAL IN YOUR LIFE EVEN A PROFESSIONAL?</t>
  </si>
  <si>
    <t>2-s2.0-85021909595</t>
  </si>
  <si>
    <t>Fisk, P.C.</t>
  </si>
  <si>
    <t>Fisk,  Peter C.</t>
  </si>
  <si>
    <t>Gender gap in financial literacy transcends national borders</t>
  </si>
  <si>
    <t>Sullivan,  Paul</t>
  </si>
  <si>
    <t>New York Times, New York, NY, United States</t>
  </si>
  <si>
    <t>Viviano, E.</t>
  </si>
  <si>
    <t>Viviano,  Eliana</t>
  </si>
  <si>
    <t>Banca d'Italia, Rome, Italy</t>
  </si>
  <si>
    <t>Brejcha, J.</t>
  </si>
  <si>
    <t>Brejcha,  Jan</t>
  </si>
  <si>
    <t>2-s2.0-84976564283</t>
  </si>
  <si>
    <t>Broad, K.C.</t>
  </si>
  <si>
    <t>Broad,  Kiri C.</t>
  </si>
  <si>
    <t>Queensland Department of Primary Industries, Brisbane, QLD, Australia</t>
  </si>
  <si>
    <t>Use of business analysis in beef businesses to direct management practice change for climate adaptation outcomes</t>
  </si>
  <si>
    <t>Sneath, R.J.</t>
  </si>
  <si>
    <t>Sneath,  Roger J.</t>
  </si>
  <si>
    <t>Emery, T.M.J.</t>
  </si>
  <si>
    <t>Emery,  Timothy M.J.</t>
  </si>
  <si>
    <t>2-s2.0-84968752887</t>
  </si>
  <si>
    <t>Zahari, Z.</t>
  </si>
  <si>
    <t>Zahari,  Zarith Liyana</t>
  </si>
  <si>
    <t>Delay of as-built drawings submission for Malaysian toll highway</t>
  </si>
  <si>
    <t>2-s2.0-85035780803</t>
  </si>
  <si>
    <t>Levy, R.</t>
  </si>
  <si>
    <t>Levy,  Rachel</t>
  </si>
  <si>
    <t>Can people experiencing homelessness acquire financial assets?</t>
  </si>
  <si>
    <t>2-s2.0-85027077191</t>
  </si>
  <si>
    <t>Gray, M.</t>
  </si>
  <si>
    <t>Gray,  Matthew C.</t>
  </si>
  <si>
    <t>Compulsory Income Management in the Northern Territory - Evaluating its impact</t>
  </si>
  <si>
    <t>Hand, K.</t>
  </si>
  <si>
    <t>Hand,  Kelly</t>
  </si>
  <si>
    <t>Katz, I.</t>
  </si>
  <si>
    <t>Katz,  Ilan Barry</t>
  </si>
  <si>
    <t>Sveriges Riksbank, Stockholm, Sweden</t>
  </si>
  <si>
    <t>German Institute for Economic Research, Berlin, Germany</t>
  </si>
  <si>
    <t>Savignac, F.</t>
  </si>
  <si>
    <t>Savignac,  Frédérique</t>
  </si>
  <si>
    <t>Banque de France, Paris, France</t>
  </si>
  <si>
    <t>2-s2.0-84928928234</t>
  </si>
  <si>
    <t>Stead, A.</t>
  </si>
  <si>
    <t>Stead,  Andrew</t>
  </si>
  <si>
    <t>Knowledge flow in Technological Business Incubators: Evidence from Australia and Israel</t>
  </si>
  <si>
    <t>Yu,  Lei</t>
  </si>
  <si>
    <t>2-s2.0-84938244204</t>
  </si>
  <si>
    <t>Poorer Financial and Health Literacy among Community-Dwelling Older Adults with Mild Cognitive Impairment</t>
  </si>
  <si>
    <t>Carlson, M.B.</t>
  </si>
  <si>
    <t>Carlson,  Mary Bell</t>
  </si>
  <si>
    <t>Silverbell Solutions, Herndon, VA, United States</t>
  </si>
  <si>
    <t>2-s2.0-84940643727</t>
  </si>
  <si>
    <t>Hensley, B.J.</t>
  </si>
  <si>
    <t>Hensley,  Billy J.</t>
  </si>
  <si>
    <t>National Endowment for Financial Education, Denver, CO, United States</t>
  </si>
  <si>
    <t>Enhancing links between research and practice to improve consumer financial education and well-being</t>
  </si>
  <si>
    <t>2-s2.0-84949008931</t>
  </si>
  <si>
    <t>Bel, S.</t>
  </si>
  <si>
    <t>Bel,  Sarah</t>
  </si>
  <si>
    <t>Why financial literacy matters for development</t>
  </si>
  <si>
    <t>2-s2.0-84940914889</t>
  </si>
  <si>
    <t>Mazurek, P.</t>
  </si>
  <si>
    <t>Mazurek,  Paul</t>
  </si>
  <si>
    <t>West Michigan Air Care, Kalamazoo, MI, United States</t>
  </si>
  <si>
    <t>Air Medical Curricula in Emergency Medicine Residencies: A National Survey</t>
  </si>
  <si>
    <t>2-s2.0-84939518690</t>
  </si>
  <si>
    <t>Miller, M.</t>
  </si>
  <si>
    <t>Miller,  Margaret</t>
  </si>
  <si>
    <t>Can you help someone become financially capable? A meta-analysis of the literature</t>
  </si>
  <si>
    <t>Reichelstein, J.</t>
  </si>
  <si>
    <t>Reichelstein,  Julia</t>
  </si>
  <si>
    <t>2-s2.0-84939492522</t>
  </si>
  <si>
    <t>Evidence on policies to increase the development impacts of international migration</t>
  </si>
  <si>
    <t>Nekhaenko, V.V.</t>
  </si>
  <si>
    <t>Nekhaenko,  V. V.</t>
  </si>
  <si>
    <t>Youth Center for the Study of Financial Transactions, Moscow, Russian Federation</t>
  </si>
  <si>
    <t>2-s2.0-85152749583</t>
  </si>
  <si>
    <t>Richardson, L.T.</t>
  </si>
  <si>
    <t>Richardson,  Louis T.</t>
  </si>
  <si>
    <t>Enhancing K-12 Financial Education: A Resource Guide for Policymakers</t>
  </si>
  <si>
    <t>2-s2.0-84944687108</t>
  </si>
  <si>
    <t>Bar-Or, Y.</t>
  </si>
  <si>
    <t>Empowering Physicians with Financial Literacy</t>
  </si>
  <si>
    <t>2-s2.0-84943616418</t>
  </si>
  <si>
    <t>Annuity choices and income drawdown: Evidence from the decumulation phase of defined contribution pensions in England</t>
  </si>
  <si>
    <t>2-s2.0-105010079463</t>
  </si>
  <si>
    <t>2-s2.0-84960212756</t>
  </si>
  <si>
    <t>2-s2.0-84958869765</t>
  </si>
  <si>
    <t>Enhancing financial capability: TANF bank accounts</t>
  </si>
  <si>
    <t>2-s2.0-84949921465</t>
  </si>
  <si>
    <t>Banerji, D.</t>
  </si>
  <si>
    <t>Banerji,  Deboshree</t>
  </si>
  <si>
    <t>CUTS International, Jaipur, India</t>
  </si>
  <si>
    <t>Critical review of curriculum in legal financial studies in Turkey: Perspectives and prospects</t>
  </si>
  <si>
    <t>Xu, L.</t>
  </si>
  <si>
    <t>Xu,  Ling</t>
  </si>
  <si>
    <t>Centre of Health Statistics and Information, Ministry of Health of People's Republic of China, Beijing, China</t>
  </si>
  <si>
    <t>2-s2.0-84899944786</t>
  </si>
  <si>
    <t>Ke, S.-C.</t>
  </si>
  <si>
    <t>Ke,  Shengchen</t>
  </si>
  <si>
    <t>Determinates of financial behavior: Insights into consumer money attitudes and financial literacy</t>
  </si>
  <si>
    <t>2-s2.0-84897864312</t>
  </si>
  <si>
    <t>Bruhn, M.</t>
  </si>
  <si>
    <t>Bruhn,  Miriam</t>
  </si>
  <si>
    <t>The minimal impact of a large-scale financial education program in Mexico City</t>
  </si>
  <si>
    <t>Lara Ibarra, G.</t>
  </si>
  <si>
    <t>Lara Ibarra,  Gabriel</t>
  </si>
  <si>
    <t>Stern, M.J.</t>
  </si>
  <si>
    <t>Stern,  Mark Joseph</t>
  </si>
  <si>
    <t>2-s2.0-84893776209</t>
  </si>
  <si>
    <t>Sharma,  Akshay</t>
  </si>
  <si>
    <t>Learning and empowerment: Designing a financial literacy tool to teach long-term investing to illiterate women in rural India</t>
  </si>
  <si>
    <t>2-s2.0-84895910673</t>
  </si>
  <si>
    <t>Singh, G.K.</t>
  </si>
  <si>
    <t>Singh,  Gopal K.</t>
  </si>
  <si>
    <t>United States Department of Health and Human Services, Washington, D.C., DC, United States</t>
  </si>
  <si>
    <t>Prolonged financial stress predicts subsequent obesity: Results from a prospective study of an Australian national sample</t>
  </si>
  <si>
    <t>Dailey, D.E.</t>
  </si>
  <si>
    <t>Dailey,  Dawn E.</t>
  </si>
  <si>
    <t>Contra Costa Health Services, Martinez, CA, United States</t>
  </si>
  <si>
    <t>Madia, M.</t>
  </si>
  <si>
    <t>Madia,  Marianna</t>
  </si>
  <si>
    <t>AREL-Agenzia di Ricerche di Economia e Legislazione, Rome, Italy</t>
  </si>
  <si>
    <t>2-s2.0-84893003869</t>
  </si>
  <si>
    <t>Gibson, J.</t>
  </si>
  <si>
    <t>Gibson,  John K.</t>
  </si>
  <si>
    <t>Development Research Group, The World Bank, USA, Washington, D.C., United States</t>
  </si>
  <si>
    <t>The impact of financial literacy training for migrants</t>
  </si>
  <si>
    <t>Khantachavana, S.V.</t>
  </si>
  <si>
    <t>Khantachavana,  Sivalai V.</t>
  </si>
  <si>
    <t>Economic Intelligence Center, Siam Commercial Bank, Bangkok, Thailand</t>
  </si>
  <si>
    <t>2-s2.0-85208890121</t>
  </si>
  <si>
    <t>Gati, S.</t>
  </si>
  <si>
    <t>Gati,  Stephanie</t>
  </si>
  <si>
    <t>Aeras Global TB Vaccine Foundation, Rockville, MD, United States</t>
  </si>
  <si>
    <t>Knowing Your Numbers: A Scorecard Approach to Improved Medical and Financial Outcomes</t>
  </si>
  <si>
    <t>2-s2.0-85050182106</t>
  </si>
  <si>
    <t>Krol, O.</t>
  </si>
  <si>
    <t>Krol,  Oleg S.</t>
  </si>
  <si>
    <t>Solid modeling of machining centre SVM1F4 IN KOMPAS 3D</t>
  </si>
  <si>
    <t>Sukhorutchenko, I.</t>
  </si>
  <si>
    <t>Sukhorutchenko,  Ivan</t>
  </si>
  <si>
    <t>2-s2.0-85041408754</t>
  </si>
  <si>
    <t>Davis, J.P.</t>
  </si>
  <si>
    <t>Davis,  Jon P.</t>
  </si>
  <si>
    <t>Financial Capability and Affordability</t>
  </si>
  <si>
    <t>Teodoro, M.P.</t>
  </si>
  <si>
    <t>Teodoro,  Manuel P.</t>
  </si>
  <si>
    <t>2-s2.0-84962343552</t>
  </si>
  <si>
    <t>Xhemalce, R.</t>
  </si>
  <si>
    <t>Xhemalce,  Remzi</t>
  </si>
  <si>
    <t>Secretariat of Science, Mexico City, Mexico</t>
  </si>
  <si>
    <t>Oil reform and poverty abatement in Mexico. A new perspective for inclusive green growth</t>
  </si>
  <si>
    <t>2-s2.0-84952889808</t>
  </si>
  <si>
    <t>Accosi, C.</t>
  </si>
  <si>
    <t>Accosi,  Cody</t>
  </si>
  <si>
    <t>Economic growth in the 21st century: Perspectives, role of governmental policies, potential and constraints</t>
  </si>
  <si>
    <t>2-s2.0-84948982819</t>
  </si>
  <si>
    <t>Kirby, C.M.</t>
  </si>
  <si>
    <t>Kirby,  Crystal M.</t>
  </si>
  <si>
    <t>Federal recommendations for improving financial capability</t>
  </si>
  <si>
    <t>2-s2.0-84948972257</t>
  </si>
  <si>
    <t>Vogel, D.</t>
  </si>
  <si>
    <t>Vogel,  Dana</t>
  </si>
  <si>
    <t>Financial information sources: Scope of education and marketing activities</t>
  </si>
  <si>
    <t>2-s2.0-84948954789</t>
  </si>
  <si>
    <t>Dowling, B.</t>
  </si>
  <si>
    <t>Dowling,  Benjamin</t>
  </si>
  <si>
    <t>Low-income and economically vulnerable consumers: Assessment and federal empowerment strategy</t>
  </si>
  <si>
    <t>2-s2.0-84946848077</t>
  </si>
  <si>
    <t>Pension Policy Center, Bowie, MD, United States</t>
  </si>
  <si>
    <t>Financial literacy, education, and advice</t>
  </si>
  <si>
    <t>2-s2.0-84922795855</t>
  </si>
  <si>
    <t>Hill, A.T.</t>
  </si>
  <si>
    <t>Hill,  Andrew T.</t>
  </si>
  <si>
    <t>Federal Reserve Bank of Philadelphia, Philadelphia, PA, United States</t>
  </si>
  <si>
    <t>The features and effectiveness of the Keys to financial success curriculum</t>
  </si>
  <si>
    <t>2-s2.0-84917738583</t>
  </si>
  <si>
    <t>Ilgovska, G.V.</t>
  </si>
  <si>
    <t>Ilgovska,  Ganna V.</t>
  </si>
  <si>
    <t>LLC “New Systems AM”, Kharkov, Ukraine</t>
  </si>
  <si>
    <t>Determination basics of the management criteria of financial capability of an economic agent</t>
  </si>
  <si>
    <t>2-s2.0-85055516790</t>
  </si>
  <si>
    <t>Haslem, J.A.</t>
  </si>
  <si>
    <t>Haslem,  John A.</t>
  </si>
  <si>
    <t>Mutual Funds and Individual Investors: Advertising and Behavioral Issues</t>
  </si>
  <si>
    <t>2-s2.0-84949791161</t>
  </si>
  <si>
    <t>Berry, O.A.</t>
  </si>
  <si>
    <t>Berry,  Olivia A.</t>
  </si>
  <si>
    <t>The Servicemembers Civil Relief Act: Provisions and mortgage protections</t>
  </si>
  <si>
    <t>Ledoux, E.</t>
  </si>
  <si>
    <t>Ledoux,  Élise</t>
  </si>
  <si>
    <t>Institut de recherche Robert-Sauvé en santé et en sécurité du travail, Montreal, QC, Canada</t>
  </si>
  <si>
    <t>2-s2.0-84954136099</t>
  </si>
  <si>
    <t>Kocherlakota, N.</t>
  </si>
  <si>
    <t>Kocherlakota,  Narayana R.</t>
  </si>
  <si>
    <t>Federal Reserve Bank of Minneapolis, Minneapolis, MN, United States</t>
  </si>
  <si>
    <t>Foreword: Health, education, and early childhood development</t>
  </si>
  <si>
    <t>2-s2.0-84953310529</t>
  </si>
  <si>
    <t>Holmes and Co., Sydney, NS, Australia</t>
  </si>
  <si>
    <t>Rangeland pastoralism in northern Australia: Change and sustainability</t>
  </si>
  <si>
    <t>2-s2.0-84946727321</t>
  </si>
  <si>
    <t>Sfishta, A.</t>
  </si>
  <si>
    <t>Sfishta,  Avni</t>
  </si>
  <si>
    <t>GIZ-Office Prishtina, Serbia</t>
  </si>
  <si>
    <t>Energy saving potential in Kosovo household sector</t>
  </si>
  <si>
    <t>2-s2.0-84933074457</t>
  </si>
  <si>
    <t>Vehovec, M.</t>
  </si>
  <si>
    <t>Vehovec,  Maja</t>
  </si>
  <si>
    <t>Institute of Economics, Zagreb, Croatia</t>
  </si>
  <si>
    <t>Financial literacy of Croatian citizens; Financijska pismenost građana u Hrvatskoj</t>
  </si>
  <si>
    <t>Rajh, E.</t>
  </si>
  <si>
    <t>Rajh,  Edo</t>
  </si>
  <si>
    <t>Yusuf, A.A.</t>
  </si>
  <si>
    <t>Yusuf,  Akeem A.</t>
  </si>
  <si>
    <t>Minneapolis Medical Research Foundation, Minneapolis, MN, United States</t>
  </si>
  <si>
    <t>2-s2.0-84923551727</t>
  </si>
  <si>
    <t>Kolpashikov, L.</t>
  </si>
  <si>
    <t>Kolpashikov,  Leonid</t>
  </si>
  <si>
    <t>Scientific-Research Institute of Agriculture and Ecology of the Arctic, SB RAS, Norilsk, Russian Federation</t>
  </si>
  <si>
    <t>The role of harvest, predators, and socio-political environment in the dynamics of the Taimyr wild reindeer herd with some lessons for North America</t>
  </si>
  <si>
    <t>2-s2.0-84922470435</t>
  </si>
  <si>
    <t>Nunes, R.</t>
  </si>
  <si>
    <t>Nunes,  Rui Manuel Lopes</t>
  </si>
  <si>
    <t>Estrada da Circunvalação, Porto, Portugal</t>
  </si>
  <si>
    <t>Education for values and bioethics</t>
  </si>
  <si>
    <t>Costa-Santos, C.</t>
  </si>
  <si>
    <t>Costa-Santos,  Cristina</t>
  </si>
  <si>
    <t>Rego, G.</t>
  </si>
  <si>
    <t>Rego,  Guilhermina</t>
  </si>
  <si>
    <t>2-s2.0-84956543255</t>
  </si>
  <si>
    <t>Eckardf, R.</t>
  </si>
  <si>
    <t>Eckardf,  Regina</t>
  </si>
  <si>
    <t>Bundeskriminalamt, Wiesbaden, Germany</t>
  </si>
  <si>
    <t>A low-cost, alternative method for bullet comparison with single castings</t>
  </si>
  <si>
    <t>2-s2.0-105018413819</t>
  </si>
  <si>
    <t>Butler, S.K.</t>
  </si>
  <si>
    <t>Butler,  Sabrina Kent</t>
  </si>
  <si>
    <t>African Americans Students and Financial Literacy</t>
  </si>
  <si>
    <t>2-s2.0-105000205013</t>
  </si>
  <si>
    <t>Mason, I.</t>
  </si>
  <si>
    <t>Mason,  Ian</t>
  </si>
  <si>
    <t>Financial Services Regulatory Team, Japan</t>
  </si>
  <si>
    <t>Principles-based Regulation - Will it Work?</t>
  </si>
  <si>
    <t>2-s2.0-85027920608</t>
  </si>
  <si>
    <t>Muthengi, E.</t>
  </si>
  <si>
    <t>Muthengi,  Eunice</t>
  </si>
  <si>
    <t>Population Council, Washington, DC, Kenya</t>
  </si>
  <si>
    <t>Can economic assets increase girls' risk of sexual harassment? Evaluation results from a social, health and economic asset-building intervention for vulnerable adolescent girls in Uganda</t>
  </si>
  <si>
    <t>Hung, A.</t>
  </si>
  <si>
    <t>2-s2.0-105021292142</t>
  </si>
  <si>
    <t>Ross, A.J.L.</t>
  </si>
  <si>
    <t>Ross,  Astronaut Jerry L.</t>
  </si>
  <si>
    <t>Becoming a Spacewalker: My Journey to the Stars</t>
  </si>
  <si>
    <t>Thomas, K.</t>
  </si>
  <si>
    <t>Thomas,  Kurt</t>
  </si>
  <si>
    <t>Google LLC, Mountain View, CA, United States</t>
  </si>
  <si>
    <t>Iatskiv, D.</t>
  </si>
  <si>
    <t>Iatskiv,  Dmytro</t>
  </si>
  <si>
    <t>Bursztein, E.</t>
  </si>
  <si>
    <t>Bursztein,  Elie</t>
  </si>
  <si>
    <t>Fuhlbrigge, T.</t>
  </si>
  <si>
    <t>Fuhlbrigge,  Thomas A.</t>
  </si>
  <si>
    <t>ABB Group, USA, Cary, NC, United States</t>
  </si>
  <si>
    <t>2-s2.0-85070590847</t>
  </si>
  <si>
    <t>Davis, F.</t>
  </si>
  <si>
    <t>Davis,  Fletcher</t>
  </si>
  <si>
    <t>MWH Global, Inc., Broomfield, CO, United States</t>
  </si>
  <si>
    <t>Saving customers from CSO control plan rate shock while saving utilities money in a new approach to affordability analysis</t>
  </si>
  <si>
    <t>Mumm, J.</t>
  </si>
  <si>
    <t>Mumm,  Jason G.</t>
  </si>
  <si>
    <t>Cox, R.</t>
  </si>
  <si>
    <t>Cox,  Ruben H.G.M.</t>
  </si>
  <si>
    <t>Dutch Authority for the Financial Markets, Amsterdam, Netherlands</t>
  </si>
  <si>
    <t>2-s2.0-84978923072</t>
  </si>
  <si>
    <t>Zou, H.</t>
  </si>
  <si>
    <t>Zou,  Hong</t>
  </si>
  <si>
    <t>CIBC Investor Services Inc., Toronto, ON, Canada</t>
  </si>
  <si>
    <t>ChartMaster: A tool for promoting financial inclusion of novice investors</t>
  </si>
  <si>
    <t>2-s2.0-77957707645</t>
  </si>
  <si>
    <t>Goto, M.</t>
  </si>
  <si>
    <t>Goto,  Mika</t>
  </si>
  <si>
    <t>Central Research Institute of Electric Power Industry, Chiyoda-ku, Tokyo, Japan</t>
  </si>
  <si>
    <t>Measurement of a linkage among environmental, operational, and financial performance in Japanese manufacturing firms: A use of Data Envelopment Analysis with strong complementary slackness condition</t>
  </si>
  <si>
    <t>2-s2.0-84867454219</t>
  </si>
  <si>
    <t>Cutrell, E.</t>
  </si>
  <si>
    <t>Cutrell,  Edward B.</t>
  </si>
  <si>
    <t>Microsoft Research, Redmond, WA, United States</t>
  </si>
  <si>
    <t>The bank account is not enough: Examining strategies for financial inclusion in India</t>
  </si>
  <si>
    <t>2-s2.0-0036878585</t>
  </si>
  <si>
    <t>MacLauchlan, M.</t>
  </si>
  <si>
    <t>MacLauchlan,  Michael</t>
  </si>
  <si>
    <t>A multidisciplinary financial education research project.</t>
  </si>
  <si>
    <t>Riippi, L.</t>
  </si>
  <si>
    <t>Riippi,  Lynn</t>
  </si>
  <si>
    <t>Grubbs, J.</t>
  </si>
  <si>
    <t>Grubbs,  John</t>
  </si>
  <si>
    <t>Jones, J.D.</t>
  </si>
  <si>
    <t>Jones,  Jonathan D.</t>
  </si>
  <si>
    <t>Risk Management Division, Office of the Comptroller of the Currency, Washington, D.C., United States</t>
  </si>
  <si>
    <t>Oxelheim, L.</t>
  </si>
  <si>
    <t>Oxelheim,  Lars</t>
  </si>
  <si>
    <t>Institute of Economic Research, Lund, Skane, Sweden, Research Institute of Industrial Economics, Stockholm, Stockholm, Sweden</t>
  </si>
  <si>
    <t>2-s2.0-2942609082</t>
  </si>
  <si>
    <t>Farrier, S.D.</t>
  </si>
  <si>
    <t>Farrier,  S. D.</t>
  </si>
  <si>
    <t>A biological management system (BioDAT/BioIMS) for the storage, review and analysis of SINC and habitat surveys</t>
  </si>
  <si>
    <t>Slow, T.M.</t>
  </si>
  <si>
    <t>Slow,  T. M.</t>
  </si>
  <si>
    <t>Barker, A.R.</t>
  </si>
  <si>
    <t>Barker,  A. R.</t>
  </si>
  <si>
    <t>Maddocks, K.</t>
  </si>
  <si>
    <t>Maddocks,  K.</t>
  </si>
  <si>
    <t>North Yorkshire County Council, United Kingdom, Northallerton, North Yorkshire, United Kingdom</t>
  </si>
  <si>
    <t>2-s2.0-0034431585</t>
  </si>
  <si>
    <t>Gershman, R.</t>
  </si>
  <si>
    <t>Gershman,  Robert</t>
  </si>
  <si>
    <t>Jet Propulsion Laboratory, Pasadena, CA, United States</t>
  </si>
  <si>
    <t>Venus surface sample return</t>
  </si>
  <si>
    <t>2-s2.0-75149114391</t>
  </si>
  <si>
    <t>Most, B.W.</t>
  </si>
  <si>
    <t>Most,  Bruce W.</t>
  </si>
  <si>
    <t>not available, Denver, CO, United States</t>
  </si>
  <si>
    <t>Improving family financial security: A family economics-social work dialogue</t>
  </si>
  <si>
    <t>2-s2.0-0033656380</t>
  </si>
  <si>
    <t>Scahill, P.</t>
  </si>
  <si>
    <t>Scahill,  P.</t>
  </si>
  <si>
    <t>Ernst &amp; Young's Human Resource Consulting, Indianapolis, United States</t>
  </si>
  <si>
    <t>Making a successful transition to cash balance. Using employee choice and financial education.</t>
  </si>
  <si>
    <t>2-s2.0-85024468347</t>
  </si>
  <si>
    <t>Tanaka, M.</t>
  </si>
  <si>
    <t>Tanaka,  Masahide</t>
  </si>
  <si>
    <t>Japan Science and Technology Agency, Kawaguchi, Saitama, Japan</t>
  </si>
  <si>
    <t>Reconstruction of Cities through the Utilization of Reverse Mortgage System —Lesson from the Hanshin-Awaji Great Earthquake and its Universality—</t>
  </si>
  <si>
    <t>Kumata, Y.</t>
  </si>
  <si>
    <t>Kumata,  Yoshinobu</t>
  </si>
  <si>
    <t>2-s2.0-0033258931</t>
  </si>
  <si>
    <t>Felker, P.</t>
  </si>
  <si>
    <t>Felker,  Peter</t>
  </si>
  <si>
    <t>Secretaria de Prod./Medio Ambiente, Santiago del Estera, Argentina</t>
  </si>
  <si>
    <t>An Investment-based Approach to Prosopis Agroforestry in Arid Lands</t>
  </si>
  <si>
    <t>2-s2.0-0031674522</t>
  </si>
  <si>
    <t>Merelos, Bienvenido</t>
  </si>
  <si>
    <t>Merelos,  Bienvenido</t>
  </si>
  <si>
    <t>Contract letting in Philippine setting</t>
  </si>
  <si>
    <t>2-s2.0-0031626067</t>
  </si>
  <si>
    <t>Snider, Kathryn</t>
  </si>
  <si>
    <t>Snider,  Kathryn H.</t>
  </si>
  <si>
    <t>Stevedoring Services of America, Seattle, United States</t>
  </si>
  <si>
    <t>Port of Seattle Terminal 18 expansion</t>
  </si>
  <si>
    <t>Burke, Michael</t>
  </si>
  <si>
    <t>Burke,  Michael</t>
  </si>
  <si>
    <t>Wallace, Robert L.</t>
  </si>
  <si>
    <t>Wallace,  Robert L.</t>
  </si>
  <si>
    <t>2-s2.0-0001311665</t>
  </si>
  <si>
    <t>Cutler, N.E.</t>
  </si>
  <si>
    <t>Cutler,  Neal E.</t>
  </si>
  <si>
    <t>The False Alarms and Blaring Sirens of Financial Literacy: Middle-Agers' Knowledge of Retirement Income, Health Finance, and Long-Term Care</t>
  </si>
  <si>
    <t>Nigro, P.J.</t>
  </si>
  <si>
    <t>Nigro,  Peter J.</t>
  </si>
  <si>
    <t>Goldsmith, E.B.</t>
  </si>
  <si>
    <t>Goldsmith,  Elizabeth Beard</t>
  </si>
  <si>
    <t>Heaney, J.-G.</t>
  </si>
  <si>
    <t>Heaney,  Joo Gim</t>
  </si>
  <si>
    <t>2-s2.0-3042884875</t>
  </si>
  <si>
    <t>Toombs, R.E.</t>
  </si>
  <si>
    <t>Toombs,  R. E.</t>
  </si>
  <si>
    <t>Agric. Mgmt. Information Transfer, WY, United States</t>
  </si>
  <si>
    <t>Setting fee schedules: How much are veterinarians worth to beef cattle operations?</t>
  </si>
  <si>
    <t>Krugman, M.</t>
  </si>
  <si>
    <t>Krugman,  Mary E.</t>
  </si>
  <si>
    <t>2-s2.0-0036993691</t>
  </si>
  <si>
    <t>Maines, L.A.</t>
  </si>
  <si>
    <t>Maines,  Laureen A.</t>
  </si>
  <si>
    <t>Evaluating financial reporting quality: The effects of financial expertise vs. financial literacy</t>
  </si>
  <si>
    <t>Martin, R.D.</t>
  </si>
  <si>
    <t>Martin,  Roger D.</t>
  </si>
  <si>
    <t>2-s2.0-0141466400</t>
  </si>
  <si>
    <t>Sheiham, A.</t>
  </si>
  <si>
    <t>Sheiham,  Aubrey</t>
  </si>
  <si>
    <t>The burden of restorative dental treatment for children in Third World countries</t>
  </si>
  <si>
    <t>2-s2.0-77951215478</t>
  </si>
  <si>
    <t>Lesser, S.</t>
  </si>
  <si>
    <t>Lesser,  Seth</t>
  </si>
  <si>
    <t>Locks Law Firm, New York, NY, United States</t>
  </si>
  <si>
    <t>Time price differentials in the rent-to-own industry: Implications for empowering vulnerable consumers</t>
  </si>
  <si>
    <t>2-s2.0-70449593767</t>
  </si>
  <si>
    <t>Kim,  Jinhee</t>
  </si>
  <si>
    <t>Factors related to retirement confidence: Retirement preparation and workplace financial education</t>
  </si>
  <si>
    <t>Kwon, J.</t>
  </si>
  <si>
    <t>Kwon,  Jasook</t>
  </si>
  <si>
    <t>Anderson, E.A.</t>
  </si>
  <si>
    <t>Anderson,  Elaine A.</t>
  </si>
  <si>
    <t>2-s2.0-84901170559</t>
  </si>
  <si>
    <t>Maki, D.M.</t>
  </si>
  <si>
    <t>Maki,  Dean M.</t>
  </si>
  <si>
    <t>Financial education and private pensions</t>
  </si>
  <si>
    <t>2-s2.0-6344221923</t>
  </si>
  <si>
    <t>Rezak, C.J.</t>
  </si>
  <si>
    <t>Rezak,  Catherine J.</t>
  </si>
  <si>
    <t>Playing for keeps</t>
  </si>
  <si>
    <t>Moncarz, E.</t>
  </si>
  <si>
    <t>Moncarz,  Elisa S.</t>
  </si>
  <si>
    <t>2-s2.0-6044262625</t>
  </si>
  <si>
    <t>Taft, J.</t>
  </si>
  <si>
    <t>Taft,  Jeffrey P.</t>
  </si>
  <si>
    <t>Fin. Regulatory Pract. Grp. M., Washington, DC, United States</t>
  </si>
  <si>
    <t>The fact act: The latest attempt at overhauling the Fair Credit Reporting Act and the fairness and accuracy of consumer reports</t>
  </si>
  <si>
    <t>Poulon, C.</t>
  </si>
  <si>
    <t>Poulon,  Christine</t>
  </si>
  <si>
    <t>2-s2.0-2142699983</t>
  </si>
  <si>
    <t>Litzer, D.</t>
  </si>
  <si>
    <t>Litzer,  Donald S.</t>
  </si>
  <si>
    <t>McMillan Memorial Library, WI, United States</t>
  </si>
  <si>
    <t>Local History in E-Books and on the Web: One Library's Experience as Example and Model</t>
  </si>
  <si>
    <t>Barnett, A.</t>
  </si>
  <si>
    <t>Barnett,  Andy</t>
  </si>
  <si>
    <t>2-s2.0-33947424464</t>
  </si>
  <si>
    <t>Hammer, K.</t>
  </si>
  <si>
    <t>Hammer,  Karl</t>
  </si>
  <si>
    <t>Resolving the challenge posed by agrobiodiversity and plant genetic resources - An attempt</t>
  </si>
  <si>
    <t>2-s2.0-0030359737</t>
  </si>
  <si>
    <t>Tan, B.</t>
  </si>
  <si>
    <t>Tan,  Benjamin Lin Boon</t>
  </si>
  <si>
    <t>Foreign direct investment by Japanese electronics firms in the United States and Canada: Modelling the timing of entry</t>
  </si>
  <si>
    <t>2-s2.0-13444271772</t>
  </si>
  <si>
    <t>Cracknell, D.</t>
  </si>
  <si>
    <t>Cracknell,  David</t>
  </si>
  <si>
    <t>Microsave, Kampala, Uganda</t>
  </si>
  <si>
    <t>Electronic banking for the poor - Panacea, potential and pitfalls</t>
  </si>
  <si>
    <t>2-s2.0-12344270822</t>
  </si>
  <si>
    <t>Garner, A.</t>
  </si>
  <si>
    <t>Garner,  Anne</t>
  </si>
  <si>
    <t>Financial education for future nurse leaders</t>
  </si>
  <si>
    <t>2-s2.0-0041340926</t>
  </si>
  <si>
    <t>Garrett, D.M.</t>
  </si>
  <si>
    <t>Garrett,  Daniel M.</t>
  </si>
  <si>
    <t>The effects of financial education in the workplace: Evidence from a survey of households</t>
  </si>
  <si>
    <t>2-s2.0-48749128416</t>
  </si>
  <si>
    <t>Beal, D.J.</t>
  </si>
  <si>
    <t>Beal,  Diana J.</t>
  </si>
  <si>
    <t>FINANCIAL LITERACY AMONG AUSTRALIAN UNIVERSITY STUDENTS</t>
  </si>
  <si>
    <t>2-s2.0-33947428991</t>
  </si>
  <si>
    <t>Reifner, U.</t>
  </si>
  <si>
    <t>Reifner,  Udo</t>
  </si>
  <si>
    <t>Institute for Financial Services and Consumer Protection, Hamburg, Germany</t>
  </si>
  <si>
    <t>Consumer education and information rights in financial services</t>
  </si>
  <si>
    <t>2-s2.0-26844473348</t>
  </si>
  <si>
    <t>Preda, A.</t>
  </si>
  <si>
    <t>Preda,  Alex</t>
  </si>
  <si>
    <t>On ticks and tapes: financial knowledge, communicative practices and information technologies in 19th century financial markets; Les hommes de la bourse et leurs instruments merveilleux. Technologies de transmission des cours et origines de l'organisation des marchés modernes</t>
  </si>
  <si>
    <t>2-s2.0-0346036118</t>
  </si>
  <si>
    <t>Nottonson, I.N.</t>
  </si>
  <si>
    <t>Nottonson,  Ira N.</t>
  </si>
  <si>
    <t>Moving from one plateau to another</t>
  </si>
  <si>
    <t>2-s2.0-0037251122</t>
  </si>
  <si>
    <t>De Goede, M.</t>
  </si>
  <si>
    <t>De Goede,  Marieke</t>
  </si>
  <si>
    <t>Beyond economism in international political economy</t>
  </si>
  <si>
    <t>2-s2.0-33644547613</t>
  </si>
  <si>
    <t>Greenspan, A.</t>
  </si>
  <si>
    <t>Greenspan,  Alan</t>
  </si>
  <si>
    <t>Financial literacy: A tool for economic progress</t>
  </si>
  <si>
    <t>2-s2.0-34547302789</t>
  </si>
  <si>
    <t>Rhine, S.L.W.</t>
  </si>
  <si>
    <t>Rhine,  Sherrie L.W.</t>
  </si>
  <si>
    <t>Adult preferences for the delivery of personal finance information</t>
  </si>
  <si>
    <t>Toussaint-Comeau, M.</t>
  </si>
  <si>
    <t>Toussaint-Comeau,  Maude</t>
  </si>
  <si>
    <t>Yee, R.</t>
  </si>
  <si>
    <t>Yee,  Robert</t>
  </si>
  <si>
    <t>United Mission to Nepal, Kathmandu, Nepal,</t>
  </si>
  <si>
    <t>Reineck, C.</t>
  </si>
  <si>
    <t>Reineck,  Carol A.</t>
  </si>
  <si>
    <t>Vertinsky, I.</t>
  </si>
  <si>
    <t>Vertinsky,  Ilan B.</t>
  </si>
  <si>
    <t>2-s2.0-0030006835</t>
  </si>
  <si>
    <t>Johnstone, D.W.M.</t>
  </si>
  <si>
    <t>Johnstone,  D. W.M.</t>
  </si>
  <si>
    <t>Institutional developments, standards and river quality: A UK history and some lessons for industrialising countries</t>
  </si>
  <si>
    <t>2-s2.0-0029541619</t>
  </si>
  <si>
    <t>Šiljković, Z.</t>
  </si>
  <si>
    <t>Šiljković,  Željka</t>
  </si>
  <si>
    <t>Industrial waste in central Croatia; Industrijski otpad u sredisnjoj Hrvatskoj</t>
  </si>
  <si>
    <t>2-s2.0-0022824715</t>
  </si>
  <si>
    <t>Frick, M.H.</t>
  </si>
  <si>
    <t>Frick,  Matti Heikki</t>
  </si>
  <si>
    <t>Hospital cost development in coronary bypass surgery.</t>
  </si>
  <si>
    <t>Harjola, P.T.</t>
  </si>
  <si>
    <t>Harjola,  Pekka Tapani</t>
  </si>
  <si>
    <t>Valle, M.</t>
  </si>
  <si>
    <t>Valle,  Matti K.</t>
  </si>
  <si>
    <t>Merikallio, E.</t>
  </si>
  <si>
    <t>Merikallio,  Erikki M.</t>
  </si>
  <si>
    <t>2-s2.0-84950229139</t>
  </si>
  <si>
    <t>Kaynak, E.</t>
  </si>
  <si>
    <t>Kaynak,  Erdener</t>
  </si>
  <si>
    <t>The Role Of Product Planning For Export Marketing</t>
  </si>
  <si>
    <t>2-s2.0-84960633557</t>
  </si>
  <si>
    <t>Morgan, T.D.</t>
  </si>
  <si>
    <t>Morgan,  Terry D.</t>
  </si>
  <si>
    <t>The oregon approach to exclusionary zoning law and the happy valley cases</t>
  </si>
  <si>
    <t>2-s2.0-0021295321</t>
  </si>
  <si>
    <t>McCaslin, John C.</t>
  </si>
  <si>
    <t>McCaslin,  John C.</t>
  </si>
  <si>
    <t>U. S. DRILLING EMERGES FROM BIGGEST SLUMP EVER.</t>
  </si>
  <si>
    <t>2-s2.0-0020766561</t>
  </si>
  <si>
    <t>Bouwman, Marinus J.</t>
  </si>
  <si>
    <t>Bouwman,  Marinus J.</t>
  </si>
  <si>
    <t>HUMAN DIAGNOSTIC REASONING BY COMPUTER: AN ILLUSTRATION FROM FINANCIAL ANALYSIS.</t>
  </si>
  <si>
    <t>2-s2.0-0018821210</t>
  </si>
  <si>
    <t>Scanlon, W.J.</t>
  </si>
  <si>
    <t>Scanlon,  William J.</t>
  </si>
  <si>
    <t>Nursing home utilization patterns: Implications for policy</t>
  </si>
  <si>
    <t>2-s2.0-0018699609</t>
  </si>
  <si>
    <t>Pickering, Kenneth A.</t>
  </si>
  <si>
    <t>Pickering,  Kenneth A.</t>
  </si>
  <si>
    <t>TRENDS IN IMPROVED VEHICLE DESIGN AND STRUCTURE: EFFECT ON FUEL ECONOMY.</t>
  </si>
  <si>
    <t>Fancy, Richard E.</t>
  </si>
  <si>
    <t>Fancy,  Richard E.</t>
  </si>
  <si>
    <t>2-s2.0-0018336603</t>
  </si>
  <si>
    <t>Neri, A.C.</t>
  </si>
  <si>
    <t>Neri,  A. C.</t>
  </si>
  <si>
    <t>Medicine in the contemporary world; La medicina en el mundo contemporáneo.</t>
  </si>
  <si>
    <t>Konttinen, M.</t>
  </si>
  <si>
    <t>Konttinen,  Mauno P.</t>
  </si>
  <si>
    <t>2-s2.0-0018299891</t>
  </si>
  <si>
    <t>Bathala, C.T.</t>
  </si>
  <si>
    <t>Bathala,  Chenchayya T.</t>
  </si>
  <si>
    <t>Assimilative capacity of small streams.</t>
  </si>
  <si>
    <t>Jones,  Wesley D.</t>
  </si>
  <si>
    <t>2-s2.0-0018007893</t>
  </si>
  <si>
    <t>Omar, Younes Amin</t>
  </si>
  <si>
    <t>Omar,  Younes Amin</t>
  </si>
  <si>
    <t>EGYPT-ALEXANDRIA STREAMLINES TO SERVICE BOOM IN GENERAL CARGO.</t>
  </si>
  <si>
    <t>2-s2.0-0017914636</t>
  </si>
  <si>
    <t>PLANNING IMPLICATIONS OF WASTE-LOAD ASSIMILATIVE CAPACITY OF COLEMAN CREEK AND FLAT CREEK, MECKLENBURG COUNTY, VIRGINIA.</t>
  </si>
  <si>
    <t>Das, K.C.</t>
  </si>
  <si>
    <t>Das,  K. C.</t>
  </si>
  <si>
    <t>2-s2.0-0017731518</t>
  </si>
  <si>
    <t>Watson, Denis M.</t>
  </si>
  <si>
    <t>Watson,  Denis M.</t>
  </si>
  <si>
    <t>RESOURCE DEVELOPMENT, REGIONAL PLANNING AND ORE RESERVES.</t>
  </si>
  <si>
    <t>2-s2.0-84965903867</t>
  </si>
  <si>
    <t>Holland, S.S.</t>
  </si>
  <si>
    <t>Holland,  Susan S.</t>
  </si>
  <si>
    <t>Exchange of People among International Companies: Problems and Benefits</t>
  </si>
  <si>
    <t>2-s2.0-0016482632</t>
  </si>
  <si>
    <t>Rogers, Mark</t>
  </si>
  <si>
    <t>Rogers,  Mark</t>
  </si>
  <si>
    <t>PAPER INDUSTRY - A WALL STREET VIEW.</t>
  </si>
  <si>
    <t>2-s2.0-0016337137</t>
  </si>
  <si>
    <t>Lang, M.</t>
  </si>
  <si>
    <t>Lang,  Martin</t>
  </si>
  <si>
    <t>Control of water pollution in New York City</t>
  </si>
  <si>
    <t>Samowitz, C.</t>
  </si>
  <si>
    <t>Samowitz,  Charles</t>
  </si>
  <si>
    <t>Jethwani, M.S.</t>
  </si>
  <si>
    <t>Jethwani,  Mohan S.</t>
  </si>
  <si>
    <t>Torales, S.</t>
  </si>
  <si>
    <t>Torales,  Santiago Ayala</t>
  </si>
  <si>
    <t>2-s2.0-84920106793</t>
  </si>
  <si>
    <t>McDermed, A.A.</t>
  </si>
  <si>
    <t>McDermed,  Ann A.</t>
  </si>
  <si>
    <t>Sex Differences, Financial Education, and Retirement Goals</t>
  </si>
  <si>
    <t>2-s2.0-0023067089</t>
  </si>
  <si>
    <t>Akinola, A.A.</t>
  </si>
  <si>
    <t>Akinola,  Amos A.</t>
  </si>
  <si>
    <t>Marlborough House, London, United Kingdom</t>
  </si>
  <si>
    <t>An alternative procedure for granting farm input subsidies in Africa</t>
  </si>
  <si>
    <t>2-s2.0-0023135515</t>
  </si>
  <si>
    <t>Bockelmann, D.</t>
  </si>
  <si>
    <t>Bockelmann,  D.</t>
  </si>
  <si>
    <t>A program for economic and financial evaluation of water supply projects in developing countries.</t>
  </si>
  <si>
    <t>2-s2.0-38149143981</t>
  </si>
  <si>
    <t>Lee,  Mushin</t>
  </si>
  <si>
    <t>Determinants of technical success in product development when innovative radicalness is considered</t>
  </si>
  <si>
    <t>Na, D.</t>
  </si>
  <si>
    <t>Na,  Dohyeong</t>
  </si>
  <si>
    <t>2-s2.0-0027609020</t>
  </si>
  <si>
    <t>Komarovskij, A.Z.</t>
  </si>
  <si>
    <t>Komarovskij,  A. Z.</t>
  </si>
  <si>
    <t>Problems of steel market prediction</t>
  </si>
  <si>
    <t>2-s2.0-84954003479</t>
  </si>
  <si>
    <t>Annandale, S.J.</t>
  </si>
  <si>
    <t>Annandale,  Stephen J.</t>
  </si>
  <si>
    <t>The Old Post Office, Dearden Management, Bristol, United Kingdom</t>
  </si>
  <si>
    <t>Directing strategically financial management education and training</t>
  </si>
  <si>
    <t>2-s2.0-85024278388</t>
  </si>
  <si>
    <t>Hagihara, Y.</t>
  </si>
  <si>
    <t>Hagihara,  Yoshimi</t>
  </si>
  <si>
    <t>Institute of Water Resources, Nihon Suido Consultants Co, Ltd, Tokyo, Tokyo, Japan</t>
  </si>
  <si>
    <t>Financial Aspects of Uni-Polarization</t>
  </si>
  <si>
    <t>2-s2.0-0026806593</t>
  </si>
  <si>
    <t>Horowitz, J.L.</t>
  </si>
  <si>
    <t>Horowitz,  J. L.</t>
  </si>
  <si>
    <t>Federa and Company, Atlanta, GA, United States</t>
  </si>
  <si>
    <t>Management decisions and financial capability</t>
  </si>
  <si>
    <t>Straley, P.F.</t>
  </si>
  <si>
    <t>Straley,  Peter F.</t>
  </si>
  <si>
    <t>Kelly, M.P.</t>
  </si>
  <si>
    <t>Kelly,  M. P.</t>
  </si>
  <si>
    <t>2-s2.0-0026391996</t>
  </si>
  <si>
    <t>Hardten, Ronald D.</t>
  </si>
  <si>
    <t>Hardten,  Ronald D.</t>
  </si>
  <si>
    <t>Black &amp; Veatch, Overland Park, KS, United States</t>
  </si>
  <si>
    <t>Introduction to water utility accounting! Introducing the water utility accounting manual</t>
  </si>
  <si>
    <t>2-s2.0-85072363735</t>
  </si>
  <si>
    <t>Herzog, C.</t>
  </si>
  <si>
    <t>Herzog,  Claus</t>
  </si>
  <si>
    <t>Optimization of urban public transportation systems for engergy conservation</t>
  </si>
  <si>
    <t>Derderian, P.</t>
  </si>
  <si>
    <t>Derderian,  Philip</t>
  </si>
  <si>
    <t>2-s2.0-0026311760</t>
  </si>
  <si>
    <t>Kanev, Y.</t>
  </si>
  <si>
    <t>Kanev,  Y.</t>
  </si>
  <si>
    <t>Freedom, environment linked in Bulgaria</t>
  </si>
  <si>
    <t>Kerstin, R.</t>
  </si>
  <si>
    <t>Kerstin,  R.</t>
  </si>
  <si>
    <t>2-s2.0-0025853741</t>
  </si>
  <si>
    <t>Nadler, M.R.</t>
  </si>
  <si>
    <t>Nadler,  M. R.</t>
  </si>
  <si>
    <t>Evaluating financial capability</t>
  </si>
  <si>
    <t>2-s2.0-1842692719</t>
  </si>
  <si>
    <t>Weber, J.A.</t>
  </si>
  <si>
    <t>Weber,  Judith A.</t>
  </si>
  <si>
    <t>Cooperative Extension Service, NE, United States</t>
  </si>
  <si>
    <t>Patterns and obstacles to financial management</t>
  </si>
  <si>
    <t>2-s2.0-0025421520</t>
  </si>
  <si>
    <t>McGregor, G.S.</t>
  </si>
  <si>
    <t>McGregor,  Gloria S.</t>
  </si>
  <si>
    <t>McClelland Consultants, Sacramento, CA, United States</t>
  </si>
  <si>
    <t>Permitting of hazardous waste management facilities in California</t>
  </si>
  <si>
    <t>2-s2.0-85040879679</t>
  </si>
  <si>
    <t>Gwin, C.</t>
  </si>
  <si>
    <t>Gwin,  C.</t>
  </si>
  <si>
    <t>The International Monetary Fund in a multipolar world: pulling together</t>
  </si>
  <si>
    <t>Feinberg, R.E.</t>
  </si>
  <si>
    <t>Feinberg,  Richard E.</t>
  </si>
  <si>
    <t>2-s2.0-0024968786</t>
  </si>
  <si>
    <t>Gripper, J.</t>
  </si>
  <si>
    <t>Gripper,  John N.</t>
  </si>
  <si>
    <t>Building a practice. Budget forecasts and performance monitoring.</t>
  </si>
  <si>
    <t>2-s2.0-0024654808</t>
  </si>
  <si>
    <t>Heagerty, B.</t>
  </si>
  <si>
    <t>Heagerty,  Bobby</t>
  </si>
  <si>
    <t>Neurological Sciences Center, Legacy Good Samaritan Hospital and Medical Center, Portland, OR, United States</t>
  </si>
  <si>
    <t>A Model Legal-Financial Education Workshop for Families Caring for Neurologically Impaired Elders</t>
  </si>
  <si>
    <t>2-s2.0-0024080687</t>
  </si>
  <si>
    <t>Balsano, A.E.</t>
  </si>
  <si>
    <t>Balsano,  Armand Edward</t>
  </si>
  <si>
    <t>The dynamic nature of financial capability.</t>
  </si>
  <si>
    <t>Ryan, J.B.</t>
  </si>
  <si>
    <t>Ryan,  J. B.</t>
  </si>
  <si>
    <t>2-s2.0-34248622057</t>
  </si>
  <si>
    <t>del Pizzo, L.</t>
  </si>
  <si>
    <t>del Pizzo,  Les</t>
  </si>
  <si>
    <t>A strategic planning model for community mental health centers</t>
  </si>
  <si>
    <t>Byrd, J.</t>
  </si>
  <si>
    <t>Byrd,  Jack</t>
  </si>
  <si>
    <t>Smith, J.M.</t>
  </si>
  <si>
    <t>Smith,  Julie M.</t>
  </si>
  <si>
    <t>Fischab, B.</t>
  </si>
  <si>
    <t>Fischab,  B.</t>
  </si>
  <si>
    <t>Schimmel, V.E.</t>
  </si>
  <si>
    <t>Schimmel,  Victor E.</t>
  </si>
  <si>
    <t>2-s2.0-84890749868</t>
  </si>
  <si>
    <t>System Analysis, Design, and Development: Concepts, Principles, and Practices</t>
  </si>
  <si>
    <t>2-s2.0-22544471249</t>
  </si>
  <si>
    <t>Clouser, G.</t>
  </si>
  <si>
    <t>Clouser,  Gary</t>
  </si>
  <si>
    <t>Company boasts unique midstream market capabilities</t>
  </si>
  <si>
    <t>2-s2.0-25844472600</t>
  </si>
  <si>
    <t>Eng, D.</t>
  </si>
  <si>
    <t>Eng,  Dinah</t>
  </si>
  <si>
    <t>Do the math</t>
  </si>
  <si>
    <t>2-s2.0-85013589990</t>
  </si>
  <si>
    <t>2-s2.0-84933513360</t>
  </si>
  <si>
    <t>Hendriks, T.P.</t>
  </si>
  <si>
    <t>Hendriks,  Toma P.</t>
  </si>
  <si>
    <t>Taking ownership of the future: The national strategy for financial literacy</t>
  </si>
  <si>
    <t>2-s2.0-84933510098</t>
  </si>
  <si>
    <t>National financial literacy strategy</t>
  </si>
  <si>
    <t>2-s2.0-84896234097</t>
  </si>
  <si>
    <t>Beverly, S.G.</t>
  </si>
  <si>
    <t>Beverly,  Sondra G.</t>
  </si>
  <si>
    <t>Striving to Save: Creating Policies for Financial Security of Low-Income Families</t>
  </si>
  <si>
    <t>Schuchardt, J.</t>
  </si>
  <si>
    <t>Schuchardt,  Jane</t>
  </si>
  <si>
    <t>Waterfront Center, USDA National Institute of Food and Agriculture, Washington, D.C., United States</t>
  </si>
  <si>
    <t>2-s2.0-78349233441</t>
  </si>
  <si>
    <t>Financial education and consumers' willingness to change behavior</t>
  </si>
  <si>
    <t>Green-Pimentel, L.</t>
  </si>
  <si>
    <t>Green-Pimentel,  Leslie</t>
  </si>
  <si>
    <t>Turner, P.</t>
  </si>
  <si>
    <t>Turner,  Pamela</t>
  </si>
  <si>
    <t>2-s2.0-77955550346</t>
  </si>
  <si>
    <t>Midzic Kurtagic, S.</t>
  </si>
  <si>
    <t>Midzic Kurtagic,  Sanda</t>
  </si>
  <si>
    <t>Hydro-Engineering Institute Sarajevo, Sarajevo, Bosnia and Herzegovina</t>
  </si>
  <si>
    <t>Mapping of environmental and technological performance of food and beverage sector in Bosnia and Herzegovina</t>
  </si>
  <si>
    <t>2-s2.0-77953846772</t>
  </si>
  <si>
    <t>Ramsay,  Iain D.C.</t>
  </si>
  <si>
    <t>'To heap distress upon distress?' Comparative reflections on interest-rate ceilings</t>
  </si>
  <si>
    <t>2-s2.0-77953146867</t>
  </si>
  <si>
    <t>Bonnemain, B.</t>
  </si>
  <si>
    <t>Bonnemain,  Bruno</t>
  </si>
  <si>
    <t>Medical journals supported by pharmaceutical industry: a more than one century history; Les périodiques médicaux financés par l'industrie du médicament: une histoire de plus d'un siècle.</t>
  </si>
  <si>
    <t>Yamashita, Y.</t>
  </si>
  <si>
    <t>Yamashita,  Yasuo</t>
  </si>
  <si>
    <t>Singh,  Atul Kumar</t>
  </si>
  <si>
    <t>ICAR - Research Complex for Eastern Region, Patna, Patna, BR, India</t>
  </si>
  <si>
    <t>Rahman, A.</t>
  </si>
  <si>
    <t>Rahman,  Atiqur</t>
  </si>
  <si>
    <t>Sikka, A.K.</t>
  </si>
  <si>
    <t>Sikka,  Alok Kumar</t>
  </si>
  <si>
    <t>National Rainfed Area Authority (NRAA), New Delhi, India</t>
  </si>
  <si>
    <t>2-s2.0-85015711579</t>
  </si>
  <si>
    <t>Anood Bin Kalli, A.</t>
  </si>
  <si>
    <t>Anood Bin Kalli,  Al</t>
  </si>
  <si>
    <t>Market Awareness Department, Abu Dhabi, United Arab Emirates</t>
  </si>
  <si>
    <t>Financial literacy and investment decisions of UAE investors</t>
  </si>
  <si>
    <t>2-s2.0-70450285365</t>
  </si>
  <si>
    <t>Sukarieh, M.</t>
  </si>
  <si>
    <t>Sukarieh,  Mayssoun</t>
  </si>
  <si>
    <t>Independent Researcher, Beirut, Lebanon</t>
  </si>
  <si>
    <t>Putting school commercialism in context: A global history of Junior Achievement Worldwide</t>
  </si>
  <si>
    <t>Tannock, S.</t>
  </si>
  <si>
    <t>Tannock,  Stuart</t>
  </si>
  <si>
    <t>Independent Consultant, Toronto, ON, Canada</t>
  </si>
  <si>
    <t>2-s2.0-72849142457</t>
  </si>
  <si>
    <t>Huisamen, A.</t>
  </si>
  <si>
    <t>Huisamen,  Arnel</t>
  </si>
  <si>
    <t>Police Social Work Services, South African Police Service, Pretoria, Gauteng, South Africa</t>
  </si>
  <si>
    <t>Teaching employees money management skills and showing a profit in the process: Lessons from a financial literacy course</t>
  </si>
  <si>
    <t>2-s2.0-84889418290</t>
  </si>
  <si>
    <t>Dworsky, L.N.</t>
  </si>
  <si>
    <t>Dworsky,  Lawrence N.</t>
  </si>
  <si>
    <t>Understanding the Mathematics of Personal Finance: An Introduction to Financial Literacy</t>
  </si>
  <si>
    <t>2-s2.0-68649115764</t>
  </si>
  <si>
    <t>Chung, O.</t>
  </si>
  <si>
    <t>Chung,  Oscar</t>
  </si>
  <si>
    <t>Having fun, saving money</t>
  </si>
  <si>
    <t>2-s2.0-77949366431</t>
  </si>
  <si>
    <t>Aylward-Marchant, K.</t>
  </si>
  <si>
    <t>Aylward-Marchant,  Keith</t>
  </si>
  <si>
    <t>OPEC Seminar goes from strength to strength... Delegates agree that oil industry must focus on the future, despite global economic woes</t>
  </si>
  <si>
    <t>Calvet, L.E.</t>
  </si>
  <si>
    <t>Calvet,  Laurent E.</t>
  </si>
  <si>
    <t>2-s2.0-68649115101</t>
  </si>
  <si>
    <t>Zaloom, C.</t>
  </si>
  <si>
    <t>Zaloom,  Caitlin</t>
  </si>
  <si>
    <t>How to read the future: The yield curve, affect, and financial prediction</t>
  </si>
  <si>
    <t>Upadhyaya, A.</t>
  </si>
  <si>
    <t>Upadhyaya,  Ashutosh</t>
  </si>
  <si>
    <t>2-s2.0-60649085799</t>
  </si>
  <si>
    <t>Skillern, P.</t>
  </si>
  <si>
    <t>Skillern,  Peter</t>
  </si>
  <si>
    <t>Community Reinvestment Association of North Carolina, Durham, NC, United States</t>
  </si>
  <si>
    <t>The bold and the bankable: How the Nuestro Barrio telenovela reaches latino immigrants with financial education</t>
  </si>
  <si>
    <t>Frodsham, D.</t>
  </si>
  <si>
    <t>Frodsham,  David</t>
  </si>
  <si>
    <t>2-s2.0-77952527201</t>
  </si>
  <si>
    <t>Willner, P.</t>
  </si>
  <si>
    <t>Willner,  Paul J.</t>
  </si>
  <si>
    <t>Performance in temporal discounting tasks by people with intellectual disabilities reveals difficulties in decision-making and impulse control</t>
  </si>
  <si>
    <t>2-s2.0-79952924355</t>
  </si>
  <si>
    <t>Harley, J.G.</t>
  </si>
  <si>
    <t>Harley,  Jennifer Gurbin</t>
  </si>
  <si>
    <t>Financial Services, MEDA, Waterloo, ON, Canada</t>
  </si>
  <si>
    <t>Youthlnvest: A case study of savings behaviour as an indicator of change through experiential learning</t>
  </si>
  <si>
    <t>Sadoq, A.</t>
  </si>
  <si>
    <t>Sadoq,  Adil</t>
  </si>
  <si>
    <t>Saoudi, K.</t>
  </si>
  <si>
    <t>Saoudi,  Khadija</t>
  </si>
  <si>
    <t>Katerberg, L.</t>
  </si>
  <si>
    <t>Katerberg,  Leah</t>
  </si>
  <si>
    <t>2-s2.0-77956935646</t>
  </si>
  <si>
    <t>Hanley, H.</t>
  </si>
  <si>
    <t>Hanley,  Henry</t>
  </si>
  <si>
    <t>Greenwich Associates, Stamford, CT, United States</t>
  </si>
  <si>
    <t>Financial literacy and the design of retirement plans</t>
  </si>
  <si>
    <t>2-s2.0-78149376821</t>
  </si>
  <si>
    <t>O'Donnell, N.</t>
  </si>
  <si>
    <t>O'Donnell,  Nuala</t>
  </si>
  <si>
    <t>Economic Analysis and Research Department, Ireland</t>
  </si>
  <si>
    <t>Financial capability in ireland and a comparison with the UK</t>
  </si>
  <si>
    <t>Keeney, M.</t>
  </si>
  <si>
    <t>Keeney,  Mary J.</t>
  </si>
  <si>
    <t>2-s2.0-77956445183</t>
  </si>
  <si>
    <t>Cramer, R.</t>
  </si>
  <si>
    <t>Cramer,  Reid</t>
  </si>
  <si>
    <t>Asset Building Program, New America Foundation, Washington, D.C., DC, United States</t>
  </si>
  <si>
    <t>The big lift: Federal policy efforts to create Child Development Accounts</t>
  </si>
  <si>
    <t>2-s2.0-84920448919</t>
  </si>
  <si>
    <t>Pettus, L.</t>
  </si>
  <si>
    <t>Pettus,  Lynn</t>
  </si>
  <si>
    <t>Ernst and Young, LLP, Englewood, NJ, United States</t>
  </si>
  <si>
    <t>Impact of the Pension Protection Act on Financial Advice: What Works and What Remains to Be Done?</t>
  </si>
  <si>
    <t>2-s2.0-76349108292</t>
  </si>
  <si>
    <t>Kim,  Haejeong</t>
  </si>
  <si>
    <t>Information search for retirement plans among financially distressed consumers</t>
  </si>
  <si>
    <t>2-s2.0-77958576640</t>
  </si>
  <si>
    <t>Rao, W.</t>
  </si>
  <si>
    <t>Rao,  Wil</t>
  </si>
  <si>
    <t>MX: IP litigation and the ITC: A primer</t>
  </si>
  <si>
    <t>2-s2.0-79952409235</t>
  </si>
  <si>
    <t>Yuwawutto, S.</t>
  </si>
  <si>
    <t>Yuwawutto,  Sauwapa</t>
  </si>
  <si>
    <t>Industrial Technology Assistance Program, Thailand National Science and Technology Development Agency, Pathum Thani, Pathum Thani, Thailand</t>
  </si>
  <si>
    <t>A Triple Helix Strategy for Promoting SME Development: The Case of a Dried Banana Community Enterprise in Thailand</t>
  </si>
  <si>
    <t>Charoenanong, N.</t>
  </si>
  <si>
    <t>Charoenanong,  Numtip</t>
  </si>
  <si>
    <t>Chatratana, S.</t>
  </si>
  <si>
    <t>Chatratana,  Somchai</t>
  </si>
  <si>
    <t>Thailand National Science and Technology Development Agency, Pathum Thani, Pathum Thani, Thailand</t>
  </si>
  <si>
    <t>Agarwal,  Sumit</t>
  </si>
  <si>
    <t>2-s2.0-77953932803</t>
  </si>
  <si>
    <t>Bryant, J.H.</t>
  </si>
  <si>
    <t>Bryant,  John Hope</t>
  </si>
  <si>
    <t>Financial literacy and silver rights</t>
  </si>
  <si>
    <t>Portuguese Securities Commission, Comissão do Mercado de Valores Mobiliários, Lisbon, Portugal</t>
  </si>
  <si>
    <t>2-s2.0-79956172612</t>
  </si>
  <si>
    <t>Martin, R.</t>
  </si>
  <si>
    <t>Martin,  Randy</t>
  </si>
  <si>
    <t>What's in it for us? Rethinking the financial crisis</t>
  </si>
  <si>
    <t>Rakow, J.S.</t>
  </si>
  <si>
    <t>Rakow,  Jessica S.</t>
  </si>
  <si>
    <t>Federal Bureau of Investigation, Washington, D.C., United States</t>
  </si>
  <si>
    <t>Hutchful, D.</t>
  </si>
  <si>
    <t>Hutchful,  David K.</t>
  </si>
  <si>
    <t>Hoiles, L.</t>
  </si>
  <si>
    <t>Hoiles,  Lauren</t>
  </si>
  <si>
    <t>2-s2.0-77952972972</t>
  </si>
  <si>
    <t>Financial literacy and superannuation awareness of indigenous australians: Pilot study results</t>
  </si>
  <si>
    <t>2-s2.0-38449119142</t>
  </si>
  <si>
    <t>Swan, A.</t>
  </si>
  <si>
    <t>Swan,  Amy</t>
  </si>
  <si>
    <t>Age UK, London, United Kingdom</t>
  </si>
  <si>
    <t>Give consideration to financial abuse among the older population.</t>
  </si>
  <si>
    <t>2-s2.0-34548646526</t>
  </si>
  <si>
    <t>Sturm, S.L.</t>
  </si>
  <si>
    <t>Sturm,  Stephanie L.</t>
  </si>
  <si>
    <t>BB and T Insurance Services, Inc., Port Charlotte, NC, United States</t>
  </si>
  <si>
    <t>Youth individual development accounts: Retirement planning initiatives</t>
  </si>
  <si>
    <t>2-s2.0-34347204885</t>
  </si>
  <si>
    <t>Samant, Y.</t>
  </si>
  <si>
    <t>Samant,  Yogindra</t>
  </si>
  <si>
    <t>Norwegian Labour Inspection Authority, Trondheim, Norway, Park Nicollet Health Services, MN, United States</t>
  </si>
  <si>
    <t>Organizational characteristics of small metal-fabricating businesses in Minnesota</t>
  </si>
  <si>
    <t>Xi, M.</t>
  </si>
  <si>
    <t>Xi,  Min</t>
  </si>
  <si>
    <t>Park Nicollet Health Services, MN, United States</t>
  </si>
  <si>
    <t>Haugan, D.</t>
  </si>
  <si>
    <t>Haugan,  Dave</t>
  </si>
  <si>
    <t>2-s2.0-34247583281</t>
  </si>
  <si>
    <t>Marais, M.L.</t>
  </si>
  <si>
    <t>Marais,  M. Laurentius</t>
  </si>
  <si>
    <t>William E. Wecker Associates, Inc., Jackson, WY, United States</t>
  </si>
  <si>
    <t>Audit committee financial literacy: A work in progress</t>
  </si>
  <si>
    <t>2-s2.0-33845205605</t>
  </si>
  <si>
    <t>Jakumeit, J.</t>
  </si>
  <si>
    <t>Jakumeit,  Juergen</t>
  </si>
  <si>
    <t>ACCESS e.V., Aachen, Nordrhein-Westfalen, Germany</t>
  </si>
  <si>
    <t>Grid computing for casting simulations</t>
  </si>
  <si>
    <t>2-s2.0-84881714143</t>
  </si>
  <si>
    <t>Schürz, M.</t>
  </si>
  <si>
    <t>Schürz,  Martin</t>
  </si>
  <si>
    <t>Financial education for the poor in the United States</t>
  </si>
  <si>
    <t>2-s2.0-33847082104</t>
  </si>
  <si>
    <t>Cheikrouhou, H.</t>
  </si>
  <si>
    <t>Cheikrouhou,  Hela</t>
  </si>
  <si>
    <t>The U.S.-Guatemala remittance corridor: Understanding better the drivers of remittances intermediation</t>
  </si>
  <si>
    <t>Jarque, R.</t>
  </si>
  <si>
    <t>Jarque,  Rodrigo</t>
  </si>
  <si>
    <t>Hernández-Coss, R.</t>
  </si>
  <si>
    <t>Hernández-Coss,  Raúl</t>
  </si>
  <si>
    <t>Financial Sector Development Department, The World Bank, USA, Washington, D.C., United States</t>
  </si>
  <si>
    <t>El-Swaify, R.</t>
  </si>
  <si>
    <t>El-Swaify,  Radwa</t>
  </si>
  <si>
    <t>Pensions Investments Department, The World Bank, USA, Washington, D.C., United States</t>
  </si>
  <si>
    <t>2-s2.0-85014991670</t>
  </si>
  <si>
    <t>Hunt, R.M.</t>
  </si>
  <si>
    <t>Hunt,  Robert M.</t>
  </si>
  <si>
    <t>Whither consumer credit counseling</t>
  </si>
  <si>
    <t>2-s2.0-33749468564</t>
  </si>
  <si>
    <t>Debar, H.</t>
  </si>
  <si>
    <t>Debar,  Hervé</t>
  </si>
  <si>
    <t>Orange Labs, Issy-les-Moulineaux, France</t>
  </si>
  <si>
    <t>Security information management as an outsourced service</t>
  </si>
  <si>
    <t>2-s2.0-75649120398</t>
  </si>
  <si>
    <t>Brige, A.</t>
  </si>
  <si>
    <t>Brige,  Andra</t>
  </si>
  <si>
    <t>Entrepreneurship Department, Banking Institution of Higher Education, Riga, Latvia</t>
  </si>
  <si>
    <t>Building relationship with customers by using technological solutions in commercial banks of Latvia</t>
  </si>
  <si>
    <t>2-s2.0-34248212230</t>
  </si>
  <si>
    <t>Zorn, P.M.</t>
  </si>
  <si>
    <t>Zorn,  Peter M.</t>
  </si>
  <si>
    <t>Comment on Donald R. Haurin and Hazel A. Morrow-Jones's "The impact of real estate market knowledge on tenure choice: A comparison of black and white households"</t>
  </si>
  <si>
    <t>2-s2.0-33846090806</t>
  </si>
  <si>
    <t>Rey, J.L.</t>
  </si>
  <si>
    <t>Rey,  Jean Loup</t>
  </si>
  <si>
    <t>Réseau Médicaments et Développement, Paris, France</t>
  </si>
  <si>
    <t>Determining factors of observance of antiretroviral treatments in Cameroon during the start-up period (2000-2002); Factores determinantes en el cumplimiento de tratamientos antirretroviral en Camerún durante el periodo inicial (2000-2002)</t>
  </si>
  <si>
    <t>2-s2.0-33750628657</t>
  </si>
  <si>
    <t>Box, J.M.</t>
  </si>
  <si>
    <t>Box,  John M.</t>
  </si>
  <si>
    <t>Twenty-first century learning after school: the case of Junior Achievement Worldwide.</t>
  </si>
  <si>
    <t>2-s2.0-33644530440</t>
  </si>
  <si>
    <t>Weber, J.</t>
  </si>
  <si>
    <t>Weber,  Jutta</t>
  </si>
  <si>
    <t>Orthopädisch-Unfallchirurgische Praxisklinik, Rehau, Germany</t>
  </si>
  <si>
    <t>Structural requirements of day surgery; Strukturelle Voraussetzungen ambulanter Operationen</t>
  </si>
  <si>
    <t>2-s2.0-79960568704</t>
  </si>
  <si>
    <t>Miller, A.I.</t>
  </si>
  <si>
    <t>Miller,  Alistair I.</t>
  </si>
  <si>
    <t>Atomic Energy of Canada Limited - Chalk River Lab, Chalk River, ON, Canada</t>
  </si>
  <si>
    <t>Essential but not inevitable: Navigating into a nuclear-powered future</t>
  </si>
  <si>
    <t>Duffey, R.B.</t>
  </si>
  <si>
    <t>Duffey,  Romney B.</t>
  </si>
  <si>
    <t>2-s2.0-33646018660</t>
  </si>
  <si>
    <t>Worley, R.</t>
  </si>
  <si>
    <t>Worley,  Ray</t>
  </si>
  <si>
    <t>Oil Program Center-52030, United States Environmental Protection Agency, Washington, D.C., DC, United States, Oil Program Center, EPA Headquarters, United States</t>
  </si>
  <si>
    <t>The National problem of oil well fields</t>
  </si>
  <si>
    <t>Franklin, R.</t>
  </si>
  <si>
    <t>Franklin,  Richard</t>
  </si>
  <si>
    <t>United States Environmental Protection Agency, Washington, D.C., DC, United States</t>
  </si>
  <si>
    <t>Zenone, V.E.</t>
  </si>
  <si>
    <t>Zenone,  Vincent E.</t>
  </si>
  <si>
    <t>2-s2.0-26644469855</t>
  </si>
  <si>
    <t>Park, H.K.</t>
  </si>
  <si>
    <t>Park,  Hyungkeun</t>
  </si>
  <si>
    <t>Daewoo Engineering and Construction Co., Ltd., Seoul, South Korea</t>
  </si>
  <si>
    <t>Cash flow forecasting model for general contractors using moving weights of cost categories</t>
  </si>
  <si>
    <t>2-s2.0-26644443645</t>
  </si>
  <si>
    <t>Zhang,  Xueqing</t>
  </si>
  <si>
    <t>Yellow River Conservancy Commission, Zhengzhou, Henan, China</t>
  </si>
  <si>
    <t>Concessionaire's financial capability in developing build-operate-transfer type infrastructure projects</t>
  </si>
  <si>
    <t>2-s2.0-84992784973</t>
  </si>
  <si>
    <t>Saving and life insurance holdings at boston university – a unique case study</t>
  </si>
  <si>
    <t>Rao, V.</t>
  </si>
  <si>
    <t>Rao,  V. Umamaheswara M.</t>
  </si>
  <si>
    <t>Central Research Institute for Dryland Agriculture India, Hyderabad, AP, India</t>
  </si>
  <si>
    <t>2-s2.0-34047099373</t>
  </si>
  <si>
    <t>Kwok, D.H.Y.</t>
  </si>
  <si>
    <t>Kwok,  Denise Hui Ying</t>
  </si>
  <si>
    <t>Building and Construction Authority, Singapore City, Singapore</t>
  </si>
  <si>
    <t>Enablers for Singapore contractors to internationalize construction services</t>
  </si>
  <si>
    <t>2-s2.0-36048959610</t>
  </si>
  <si>
    <t>Johnson,  Ken</t>
  </si>
  <si>
    <t>Earth Tech (Canada) Inc., Edmonton, AB, Canada</t>
  </si>
  <si>
    <t>Operation and maintenance of northern sewage treatment (lagoon) and solid waste disposal (landfill) facilities</t>
  </si>
  <si>
    <t>Clark-Murphy, M.</t>
  </si>
  <si>
    <t>Clark-Murphy,  Marilyn</t>
  </si>
  <si>
    <t>Truscott, K.</t>
  </si>
  <si>
    <t>Truscott,  Keith</t>
  </si>
  <si>
    <t>2-s2.0-73349133033</t>
  </si>
  <si>
    <t>Hogg, B.</t>
  </si>
  <si>
    <t>Hogg,  Barbara</t>
  </si>
  <si>
    <t>Hewitt Associates, Newport, CA, United States</t>
  </si>
  <si>
    <t>Benefits literacy, Bugs Bunny and bridge.</t>
  </si>
  <si>
    <t>Srivastava, P.K.</t>
  </si>
  <si>
    <t>Srivastava,  Pankaj Kumar</t>
  </si>
  <si>
    <t>2-s2.0-58049133101</t>
  </si>
  <si>
    <t>Naidoo, G.</t>
  </si>
  <si>
    <t>Naidoo,  Gans</t>
  </si>
  <si>
    <t>Institutional and Development Support Official (IDSO</t>
  </si>
  <si>
    <t>Budget monitoring and control in South African township schools: Democratic governance at risk</t>
  </si>
  <si>
    <t>2-s2.0-84875335085</t>
  </si>
  <si>
    <t>Yüksel, C.</t>
  </si>
  <si>
    <t>Yüksel,  Cuneyt</t>
  </si>
  <si>
    <t>Recent developments of corporate governance in the global economy and the new Turkish commercial draft law reforms</t>
  </si>
  <si>
    <t>2-s2.0-68949108120</t>
  </si>
  <si>
    <t>Nino-Zarazua, M.M.</t>
  </si>
  <si>
    <t>Nino-Zarazua,  Max M.</t>
  </si>
  <si>
    <t>Financial inclusion, vulnerability and mental models: From physical access to effective use of financial services in a low-income area of Mexico City</t>
  </si>
  <si>
    <t>2-s2.0-62949186037</t>
  </si>
  <si>
    <t>Covacich, M.</t>
  </si>
  <si>
    <t>Covacich,  Maurizio</t>
  </si>
  <si>
    <t>The economic role of the tuscans in the Patriarchy of Aquileia: About the Bombenis in the Fourteenth century; Il ruolo economico dei toscani nel Patriarcato di Aquileia: I de Bombenis nel XIV secolo</t>
  </si>
  <si>
    <t>2-s2.0-43649106396</t>
  </si>
  <si>
    <t>Buck, A.</t>
  </si>
  <si>
    <t>Buck,  Alexy</t>
  </si>
  <si>
    <t>Legal Services Research Centre, Legal Services Commission, London, United Kingdom</t>
  </si>
  <si>
    <t>Do citizens know how to deal with legal issues? Some empirical insights</t>
  </si>
  <si>
    <t>2-s2.0-46649100478</t>
  </si>
  <si>
    <t>Bruce, J.</t>
  </si>
  <si>
    <t>Bruce,  Judith</t>
  </si>
  <si>
    <t>Reaching the girls left behind</t>
  </si>
  <si>
    <t>Hallman, K.</t>
  </si>
  <si>
    <t>Hallman,  Kelly K.</t>
  </si>
  <si>
    <t>2-s2.0-34247842830</t>
  </si>
  <si>
    <t>Zazzali, J.L.</t>
  </si>
  <si>
    <t>Zazzali,  James L.</t>
  </si>
  <si>
    <t>Organizational culture and physician satisfaction with dimensions of group practice</t>
  </si>
  <si>
    <t>2-s2.0-44349164519</t>
  </si>
  <si>
    <t>Kozup, J.</t>
  </si>
  <si>
    <t>Kozup,  John C.</t>
  </si>
  <si>
    <t>Financial literacy, public policy, and consumers' self-protection - More questions, fewer answers</t>
  </si>
  <si>
    <t>2-s2.0-85096975078</t>
  </si>
  <si>
    <t>Lee, R.K.H.</t>
  </si>
  <si>
    <t>Lee,  Rowson K.H.</t>
  </si>
  <si>
    <t>Hong Kong Continuing Professional Education Centre, Hong Kong, Hong Kong, Hong Kong</t>
  </si>
  <si>
    <t>Study on China Mainland's strategic environment for Hong Kong real estate developer based on SWOT analysis</t>
  </si>
  <si>
    <t>2-s2.0-84960849791</t>
  </si>
  <si>
    <t>Doncel, L.M.</t>
  </si>
  <si>
    <t>Doncel,  L. M.</t>
  </si>
  <si>
    <t>A behavioral approach to MiFID</t>
  </si>
  <si>
    <t>Reinhart, W.</t>
  </si>
  <si>
    <t>Reinhart,  Walter J.</t>
  </si>
  <si>
    <t>Sainz, J.</t>
  </si>
  <si>
    <t>Sainz,  Jorge</t>
  </si>
  <si>
    <t>2-s2.0-79951794575</t>
  </si>
  <si>
    <t>Coppack, M.</t>
  </si>
  <si>
    <t>Coppack,  Martin</t>
  </si>
  <si>
    <t>Development Manager, Financial Services Authority, London, England, United Kingdom</t>
  </si>
  <si>
    <t>Consumer empowerment: Global context, UK strategies and vulnerable consumers</t>
  </si>
  <si>
    <t>2-s2.0-84906362290</t>
  </si>
  <si>
    <t>Campbell, M.A.</t>
  </si>
  <si>
    <t>Campbell,  Michael Anthony</t>
  </si>
  <si>
    <t>Economic, social, and political dimensions of the rental housing crisis</t>
  </si>
  <si>
    <t>2-s2.0-84871650359</t>
  </si>
  <si>
    <t>Rothstein, E.</t>
  </si>
  <si>
    <t>Financial capability assessments &amp; affordability: Implications of EPA criteria</t>
  </si>
  <si>
    <t>2-s2.0-51149089542</t>
  </si>
  <si>
    <t>Rodriguez-Sanchez, R.</t>
  </si>
  <si>
    <t>Rodriguez-Sanchez,  Raul</t>
  </si>
  <si>
    <t>TECNALIA, Donostia-San Sebastian, Guipuzcoa, Spain</t>
  </si>
  <si>
    <t>Innovative training techniques to account for power quality issues when deploying distributed energy resources</t>
  </si>
  <si>
    <t>2-s2.0-44649084492</t>
  </si>
  <si>
    <t>Olsen, A.</t>
  </si>
  <si>
    <t>Olsen,  Anya</t>
  </si>
  <si>
    <t>Office of Retirement Policy, Social Security Administration, Baltimore, MD, United States</t>
  </si>
  <si>
    <t>Effective retirement savings programs: Design features and financial education</t>
  </si>
  <si>
    <t>Whitman, K.</t>
  </si>
  <si>
    <t>Whitman,  Kevin</t>
  </si>
  <si>
    <t>Hogarth, J.M.</t>
  </si>
  <si>
    <t>Hogarth,  Jeanne M.</t>
  </si>
  <si>
    <t>Marchetti, R.</t>
  </si>
  <si>
    <t>Marchetti,  Rogelio</t>
  </si>
  <si>
    <t>Latin America Division, The World Bank, USA, Washington, D.C., United States</t>
  </si>
  <si>
    <t>Kompatsiaris, I.</t>
  </si>
  <si>
    <t>Kompatsiaris,  Ioannis (Yiannis)</t>
  </si>
  <si>
    <t>Centre for Research and Technology-Hellas, Thessaloniki, Macedonia, Greece</t>
  </si>
  <si>
    <t>2-s2.0-85068486735</t>
  </si>
  <si>
    <t>Exploring the Relationship between Financial Education and Financial Knowledge and Efficacy: Evidence from the Canadian Financial Capability Survey</t>
  </si>
  <si>
    <t>2-s2.0-85067043391</t>
  </si>
  <si>
    <t>Mielitz, K.S.</t>
  </si>
  <si>
    <t>Barriers to Banking: A Mixed-Methods Investigation of Previously Incarcerated Individuals' Banking Perceptions and Financial Knowledge</t>
  </si>
  <si>
    <t>2-s2.0-85062551199</t>
  </si>
  <si>
    <t>Nicolini, G.</t>
  </si>
  <si>
    <t>Nicolini,  Gianni</t>
  </si>
  <si>
    <t>The Influence of Financial Well-Being on Pawnshop Use</t>
  </si>
  <si>
    <t>2-s2.0-85058235329</t>
  </si>
  <si>
    <t>How Does Consumers' Financial Vulnerability Relate to Positive and Negative Financial Outcomes? The Mediating Role of Individual Psychological Characteristics</t>
  </si>
  <si>
    <t>2-s2.0-85078575075</t>
  </si>
  <si>
    <t>Listiyani, D.H.</t>
  </si>
  <si>
    <t>Listiyani,  D. H.</t>
  </si>
  <si>
    <t>Analysis of students' financial literacy skills on mathematics teaching and learning</t>
  </si>
  <si>
    <t>Sularso, R.A.</t>
  </si>
  <si>
    <t>Sularso,  Raden Andi</t>
  </si>
  <si>
    <t>Suroso, I.</t>
  </si>
  <si>
    <t>Suroso,  Imam</t>
  </si>
  <si>
    <t>2-s2.0-85075138619</t>
  </si>
  <si>
    <t>Ahmed,  Maruf</t>
  </si>
  <si>
    <t>The improvement strategies for Sharia financial literacy on creative economy</t>
  </si>
  <si>
    <t>Tkachenko, I.</t>
  </si>
  <si>
    <t>Tkachenko,  Iryna</t>
  </si>
  <si>
    <t>Academy of the State Penitentiary Service, Chernihiv, Ukraine</t>
  </si>
  <si>
    <t>2-s2.0-85122051724</t>
  </si>
  <si>
    <t>Kano, C.A.</t>
  </si>
  <si>
    <t>Kano,  Caitlyn A.</t>
  </si>
  <si>
    <t>Financial capability within the military</t>
  </si>
  <si>
    <t>2-s2.0-85073935930</t>
  </si>
  <si>
    <t>Sisharini, N.</t>
  </si>
  <si>
    <t>Sisharini,  Nanik</t>
  </si>
  <si>
    <t>Icreasing financial literacy and financial inclusion model to achieve MSMEs financial well being</t>
  </si>
  <si>
    <t>Hardiani, S.</t>
  </si>
  <si>
    <t>Hardiani,  Sunaryati</t>
  </si>
  <si>
    <t>Ratnaningsih, C.S.</t>
  </si>
  <si>
    <t>Ratnaningsih,  Christina Sri</t>
  </si>
  <si>
    <t>2-s2.0-85071948872</t>
  </si>
  <si>
    <t>Khadka, S.</t>
  </si>
  <si>
    <t>Khadka,  Suman</t>
  </si>
  <si>
    <t>Conceptualizing Child Well-Being in Nepal as Fluid Hierarchy of Multi-Dimensional Basic Needs</t>
  </si>
  <si>
    <t>2-s2.0-85060799070</t>
  </si>
  <si>
    <t>Vanderweide, D.</t>
  </si>
  <si>
    <t>Vanderweide,  David</t>
  </si>
  <si>
    <t>Research Division, Raleigh, NC, United States</t>
  </si>
  <si>
    <t>Navigating complex financial decisions at retirement: Evidence from annuity choices in public sector pensions</t>
  </si>
  <si>
    <t>Love, K.</t>
  </si>
  <si>
    <t>Love,  Kim</t>
  </si>
  <si>
    <t>K. R. Love Quantitative Consulting and Collaboration, Athens, GA, United States</t>
  </si>
  <si>
    <t>2-s2.0-85073051906</t>
  </si>
  <si>
    <t>Kapitan, S.</t>
  </si>
  <si>
    <t>Kapitan,  Sommer</t>
  </si>
  <si>
    <t>Small-Dollar Credit Lending: The Effect of Financial Burden on Personal Asset Misvaluation</t>
  </si>
  <si>
    <t>Ross, S.M.</t>
  </si>
  <si>
    <t>Ross,  Spencer M.</t>
  </si>
  <si>
    <t>Silvera, D.H.</t>
  </si>
  <si>
    <t>Silvera,  David H.</t>
  </si>
  <si>
    <t>Rothwell, D.W.</t>
  </si>
  <si>
    <t>Rothwell,  David W.</t>
  </si>
  <si>
    <t>2-s2.0-85069804771</t>
  </si>
  <si>
    <t>Zenga, M.</t>
  </si>
  <si>
    <t>Zenga,  Mariangela</t>
  </si>
  <si>
    <t>Financial Literacy: The Role of the Local Context</t>
  </si>
  <si>
    <t>Trivellato, P.</t>
  </si>
  <si>
    <t>Trivellato,  Paolo</t>
  </si>
  <si>
    <t>Cucinelli, D.</t>
  </si>
  <si>
    <t>Cucinelli,  Doriana</t>
  </si>
  <si>
    <t>Gajenderan, V.</t>
  </si>
  <si>
    <t>Gajenderan,  Vijayakumar</t>
  </si>
  <si>
    <t>Department of Commerce, Sir Theagaraya College, Chennai, TN, India</t>
  </si>
  <si>
    <t>2-s2.0-85077401448</t>
  </si>
  <si>
    <t>Brandow, C.L.</t>
  </si>
  <si>
    <t>Brandow,  Crystal L.</t>
  </si>
  <si>
    <t>Policy Research Associates, Inc., Delmar, NY, United States</t>
  </si>
  <si>
    <t>Rethinking the causes and consequences of financial wellness for people with serious mental illnesses</t>
  </si>
  <si>
    <t>Nemec, P.B.</t>
  </si>
  <si>
    <t>Nemec,  Patricia B.</t>
  </si>
  <si>
    <t>Institute for Wellness and Recovery Initiatives Collaborative Support Programs of New Jersey, Freehold, NJ, United States</t>
  </si>
  <si>
    <t>Sakanga, V.I.R.</t>
  </si>
  <si>
    <t>Sakanga,  Viviane Rutagwera</t>
  </si>
  <si>
    <t>Amref Health Africa, Nairobi, Nairobi, Kenya</t>
  </si>
  <si>
    <t>Bwalya, M.</t>
  </si>
  <si>
    <t>Bwalya,  Misheck</t>
  </si>
  <si>
    <t>Department of Research, Right to Care, Johannesburg, Gauteng, South Africa</t>
  </si>
  <si>
    <t>Mwansa, M.</t>
  </si>
  <si>
    <t>Mwansa,  Melvin</t>
  </si>
  <si>
    <t>Department of Research, Monitoring and Evaluation, Society for Family Health, Lusaka, Lusaka, Zambia</t>
  </si>
  <si>
    <t>Kalaba, D.</t>
  </si>
  <si>
    <t>Kalaba,  David</t>
  </si>
  <si>
    <t>2-s2.0-85055481374</t>
  </si>
  <si>
    <t>Mitchell, O.S.</t>
  </si>
  <si>
    <t>Mitchell,  Olivia S.</t>
  </si>
  <si>
    <t>National Bureau of Economic Research, Cambridge, MA, United States</t>
  </si>
  <si>
    <t>How financial literacy and impatience shape retirement wealth and investment behaviors</t>
  </si>
  <si>
    <t>Pandit, P.</t>
  </si>
  <si>
    <t>Pandit,  Pintu</t>
  </si>
  <si>
    <t>Department of Textile Design, Ministry of Textiles Government of India, New Delhi, DL, India</t>
  </si>
  <si>
    <t>2-s2.0-85077310466</t>
  </si>
  <si>
    <t>Rahmawati, S.A.</t>
  </si>
  <si>
    <t>Rahmawati,  Setya Ayu</t>
  </si>
  <si>
    <t>Family economic education, financial literacy and financial inclusion among university students in Indonesia</t>
  </si>
  <si>
    <t>Narmaditya, B.S.</t>
  </si>
  <si>
    <t>Narmaditya,  Bagus Shandy</t>
  </si>
  <si>
    <t>Wibowo, A.</t>
  </si>
  <si>
    <t>Wibowo,  Agus</t>
  </si>
  <si>
    <t>2-s2.0-85073051757</t>
  </si>
  <si>
    <t>Geyer, J.</t>
  </si>
  <si>
    <t>Geyer,  Judy</t>
  </si>
  <si>
    <t>Using the Family Self-Sufficiency Program to Help Families with Housing Assistance Improve Earnings, Credit Score, and Debt Levels: A Quasi-Experimental Analysis</t>
  </si>
  <si>
    <t>Wulandari, D.</t>
  </si>
  <si>
    <t>Wulandari,  Dwi</t>
  </si>
  <si>
    <t>Prayitno, P.H.</t>
  </si>
  <si>
    <t>Prayitno,  Putra Hilmi</t>
  </si>
  <si>
    <t>Utomo, S.H.</t>
  </si>
  <si>
    <t>Utomo,  Sugeng Hadi</t>
  </si>
  <si>
    <t>2-s2.0-85073922156</t>
  </si>
  <si>
    <t>Lavín, J.F.</t>
  </si>
  <si>
    <t>Lavín,  Jaime F.</t>
  </si>
  <si>
    <t>Heuristics in Mutual Fund Consumers' Willingness-to-Invest: An Experimental Approach</t>
  </si>
  <si>
    <t>Valle, M.A.</t>
  </si>
  <si>
    <t>Valle,  Mauricio A.</t>
  </si>
  <si>
    <t>Magner, N.S.</t>
  </si>
  <si>
    <t>Magner,  Nicolás S.</t>
  </si>
  <si>
    <t>2-s2.0-85070767201</t>
  </si>
  <si>
    <t>Financial Knowledge and “Don't Know” Response</t>
  </si>
  <si>
    <t>Mountain, T.P.</t>
  </si>
  <si>
    <t>Mountain,  Travis P.</t>
  </si>
  <si>
    <t>2-s2.0-85070746990</t>
  </si>
  <si>
    <t>Modestino, A.S.</t>
  </si>
  <si>
    <t>Modestino,  Alicia Sasser</t>
  </si>
  <si>
    <t>Assessing the Effectiveness of Financial Coaching: Evidence from the Boston Youth Credit Building Initiative</t>
  </si>
  <si>
    <t>Sederberg, R.</t>
  </si>
  <si>
    <t>Sederberg,  Rachel B.</t>
  </si>
  <si>
    <t>Tuller, L.</t>
  </si>
  <si>
    <t>Tuller,  Liana</t>
  </si>
  <si>
    <t>2-s2.0-85069892725</t>
  </si>
  <si>
    <t>Evaluating Financial Capability Services Provided in a Workforce Development Program</t>
  </si>
  <si>
    <t>Nafziger, M.</t>
  </si>
  <si>
    <t>Nafziger,  Mia</t>
  </si>
  <si>
    <t>Hardinto, P.</t>
  </si>
  <si>
    <t>Hardinto,  Prih</t>
  </si>
  <si>
    <t>Freiman, L.</t>
  </si>
  <si>
    <t>Freiman,  Lesley</t>
  </si>
  <si>
    <t>Lubell, J.</t>
  </si>
  <si>
    <t>Lubell,  Jeffrey M.</t>
  </si>
  <si>
    <t>Villarreal, M.</t>
  </si>
  <si>
    <t>Villarreal,  Micah N.</t>
  </si>
  <si>
    <t>Balakrishna, S.</t>
  </si>
  <si>
    <t>Balakrishna,  Sundar</t>
  </si>
  <si>
    <t>Department of Information Technology, Government of Andhra Pradesh, Hyderabad, AP, India</t>
  </si>
  <si>
    <t>2-s2.0-85067078219</t>
  </si>
  <si>
    <t>O'Connor, G.E.</t>
  </si>
  <si>
    <t>Exploring the Interplay of Cognitive Style and Demographics in Consumers' Financial Knowledge</t>
  </si>
  <si>
    <t>2-s2.0-85066332968</t>
  </si>
  <si>
    <t>Sansone, D.</t>
  </si>
  <si>
    <t>Sansone,  Dario</t>
  </si>
  <si>
    <t>“Four Bright Coins Shining at Me”: Financial Education in Childhood, Financial Confidence in Adulthood</t>
  </si>
  <si>
    <t>Rossi, M.</t>
  </si>
  <si>
    <t>Rossi,  Maria Cristina</t>
  </si>
  <si>
    <t>Fornero, E.</t>
  </si>
  <si>
    <t>Fornero,  Elsa</t>
  </si>
  <si>
    <t>Pereira, M.C.</t>
  </si>
  <si>
    <t>Pereira,  Maria C.</t>
  </si>
  <si>
    <t>2-s2.0-85047659746</t>
  </si>
  <si>
    <t>Ćumurović, A.</t>
  </si>
  <si>
    <t>Ćumurović,  Aida</t>
  </si>
  <si>
    <t>Hyll, W.</t>
  </si>
  <si>
    <t>Hyll,  Walter</t>
  </si>
  <si>
    <t>2-s2.0-85045399643</t>
  </si>
  <si>
    <t>Financial Decisions and Financial Capabilities in the Andean Region</t>
  </si>
  <si>
    <t>Garrón, I.</t>
  </si>
  <si>
    <t>Garrón,  Ignacio</t>
  </si>
  <si>
    <t>2-s2.0-85045378506</t>
  </si>
  <si>
    <t>Toward Financial Capability—Empowering the Young</t>
  </si>
  <si>
    <t>2-s2.0-85063866435</t>
  </si>
  <si>
    <t>Dahle, J.M.</t>
  </si>
  <si>
    <t>Dahle,  James M.</t>
  </si>
  <si>
    <t>Utah Cancer Specialists, Salt Lake City, UT, United States, The White Coat Investor, LLC, Salt Lake City, UT, United States</t>
  </si>
  <si>
    <t>A Burnout Reduction and Wellness Strategy: Personal Financial Health for the Medical Trainee and Early Career Radiation Oncologist</t>
  </si>
  <si>
    <t>2-s2.0-85073759659</t>
  </si>
  <si>
    <t>Damayanti</t>
  </si>
  <si>
    <t>Damayanti,  null</t>
  </si>
  <si>
    <t>The difference between fuzzy trace theory and heuristic theory in risk taking in the context of financial investment</t>
  </si>
  <si>
    <t>Mota, N.</t>
  </si>
  <si>
    <t>Mota,  Nuno</t>
  </si>
  <si>
    <t>Agrupamento de Escolas de Vale de Ovil, Portugal</t>
  </si>
  <si>
    <t>2-s2.0-85067261054</t>
  </si>
  <si>
    <t>Gerson-Cwilich, R.</t>
  </si>
  <si>
    <t>Gerson-Cwilich,  Raquel</t>
  </si>
  <si>
    <t>Department of Oncology, Centro Médico ABC, Mexico City, MOR, Mexico</t>
  </si>
  <si>
    <t>Access to lung cancer therapy in the Mexican population: Opportunities for reducing inequity within the health system</t>
  </si>
  <si>
    <t>Blanco, C.</t>
  </si>
  <si>
    <t>Blanco,  Carolina</t>
  </si>
  <si>
    <t>Arrieta, O.</t>
  </si>
  <si>
    <t>Arrieta,  Oscar Gerardo</t>
  </si>
  <si>
    <t>Unidad Funcional de Oncología Torácica, Instituto Nacional de Cancerologia, México, Tlalpan, DF, Mexico</t>
  </si>
  <si>
    <t>2-s2.0-85061233486</t>
  </si>
  <si>
    <t>Menon, P.</t>
  </si>
  <si>
    <t>Menon,  Priyanka</t>
  </si>
  <si>
    <t>Department of Economics, Institute for Financial Management and Research, Chennai, TN, India</t>
  </si>
  <si>
    <t>Financial inclusion, banking the unbanked: Concepts, issues, and policies for India</t>
  </si>
  <si>
    <t>2-s2.0-85142048964</t>
  </si>
  <si>
    <t>Korczak, D.</t>
  </si>
  <si>
    <t>Korczak,  Dieter</t>
  </si>
  <si>
    <t>Financial education and financial literacy in Germany. An overview</t>
  </si>
  <si>
    <t>2-s2.0-85142020851</t>
  </si>
  <si>
    <t>Financial literacy and financial education: Theory and survey</t>
  </si>
  <si>
    <t>2-s2.0-85077315822</t>
  </si>
  <si>
    <t>Long, L.Q.</t>
  </si>
  <si>
    <t>Determinants and Impacts of Financial Literacy in Cambodia and Viet Nam</t>
  </si>
  <si>
    <t>2-s2.0-85065464940</t>
  </si>
  <si>
    <t>Khatutsky, G.</t>
  </si>
  <si>
    <t>Khatutsky,  Galina</t>
  </si>
  <si>
    <t>Disability and Long-Term Care Program, RTI International, Research Triangle Park, NC, United States</t>
  </si>
  <si>
    <t>How many long-term-care surveys and polls do we need?</t>
  </si>
  <si>
    <t>Greene, A.M.</t>
  </si>
  <si>
    <t>Greene,  Angela M.</t>
  </si>
  <si>
    <t>2-s2.0-85061289251</t>
  </si>
  <si>
    <t>Wagner, J.</t>
  </si>
  <si>
    <t>Wagner,  Jamie F.</t>
  </si>
  <si>
    <t>The Effects of Financial Education on Short-Term and Long-Term Financial Behaviors</t>
  </si>
  <si>
    <t>Ozdemir, K.</t>
  </si>
  <si>
    <t>Ozdemir,  Kamer K.</t>
  </si>
  <si>
    <t>The World Bank Group, Washington, D.C., United States</t>
  </si>
  <si>
    <t>2-s2.0-85079452367</t>
  </si>
  <si>
    <t>Impact of digital financial literacy on digital financial inclusion</t>
  </si>
  <si>
    <t>Res, P.</t>
  </si>
  <si>
    <t>Res,  Phasy</t>
  </si>
  <si>
    <t>2-s2.0-85071748174</t>
  </si>
  <si>
    <t>Ady, S.U.</t>
  </si>
  <si>
    <t>Ady,  Sri Utami</t>
  </si>
  <si>
    <t>Do young surabaya’s investors make rational investment decisions</t>
  </si>
  <si>
    <t>Triki, T.</t>
  </si>
  <si>
    <t>Triki,  Thouraya</t>
  </si>
  <si>
    <t>International Fund for Agricultural Development, Rome, Italy</t>
  </si>
  <si>
    <t>2-s2.0-85062998125</t>
  </si>
  <si>
    <t>Harvey, M.</t>
  </si>
  <si>
    <t>Harvey,  Melody</t>
  </si>
  <si>
    <t>Impact of Financial Education Mandates on Younger Consumers' Use of Alternative Financial Services</t>
  </si>
  <si>
    <t>2-s2.0-85061909842</t>
  </si>
  <si>
    <t>Kalwij, A.</t>
  </si>
  <si>
    <t>Kalwij,  Adriaan S.</t>
  </si>
  <si>
    <t>The Effects of Financial Education on Financial Literacy and Savings Behavior: Evidence from a Controlled Field Experiment in Dutch Primary Schools</t>
  </si>
  <si>
    <t>Alessie, R.</t>
  </si>
  <si>
    <t>Dinkova, M.</t>
  </si>
  <si>
    <t>Dinkova,  Milena</t>
  </si>
  <si>
    <t>Schonewille, G.</t>
  </si>
  <si>
    <t>Schonewille,  Gea A.</t>
  </si>
  <si>
    <t>van der Schors, A.</t>
  </si>
  <si>
    <t>van der Schors,  Anna</t>
  </si>
  <si>
    <t>van der Werf, M.</t>
  </si>
  <si>
    <t>van der Werf,  Minou M.B.</t>
  </si>
  <si>
    <t>2-s2.0-85061093335</t>
  </si>
  <si>
    <t>Huang, J.</t>
  </si>
  <si>
    <t>Huang,  Jin</t>
  </si>
  <si>
    <t>Exploring a Model for Integrating Child Development Accounts with Social Services for Vulnerable Families</t>
  </si>
  <si>
    <t>Kim, Y.</t>
  </si>
  <si>
    <t>Kim,  Youngmi</t>
  </si>
  <si>
    <t>Clancy, M.M.</t>
  </si>
  <si>
    <t>Clancy,  Margaret M.</t>
  </si>
  <si>
    <t>Hidayat, A.</t>
  </si>
  <si>
    <t>Hidayat,  Arif</t>
  </si>
  <si>
    <t>Sherraden, M.</t>
  </si>
  <si>
    <t>Sherraden,  Michael W.</t>
  </si>
  <si>
    <t>2-s2.0-85055577910</t>
  </si>
  <si>
    <t>Park, Y.</t>
  </si>
  <si>
    <t>Park,  Youngkyun</t>
  </si>
  <si>
    <t>What I Know, What I Think I Know, and Whom I Know</t>
  </si>
  <si>
    <t>2-s2.0-85054582746</t>
  </si>
  <si>
    <t>Sherraden, M.S.</t>
  </si>
  <si>
    <t>Sherraden,  Margaret Sherrard</t>
  </si>
  <si>
    <t>Financial Capability for All: Training Human Service Professionals to Work with Vulnerable Families</t>
  </si>
  <si>
    <t>Birkenmaier, J.</t>
  </si>
  <si>
    <t>Birkenmaier,  Julie M.</t>
  </si>
  <si>
    <t>2-s2.0-85071837995</t>
  </si>
  <si>
    <t>Tsukerman, V.</t>
  </si>
  <si>
    <t>Tsukerman,  Vyacheslav Aleksandrovich</t>
  </si>
  <si>
    <t>Federal Research Centre, Kola Science Centre of the Russian Academy of Sciences, Apatity, Murmansk Oblast, Russian Federation</t>
  </si>
  <si>
    <t>The impact of innovative transformation of industry on the socio-economic development of the Russian Arctic</t>
  </si>
  <si>
    <t>Goryachevskaya, E.</t>
  </si>
  <si>
    <t>Goryachevskaya,  Elena Sergeevna</t>
  </si>
  <si>
    <t>2-s2.0-85068602857</t>
  </si>
  <si>
    <t>Raveendran, J.</t>
  </si>
  <si>
    <t>Raveendran,  Jayasree</t>
  </si>
  <si>
    <t>Tata Consultancy Services India, Mumbai, MH, India</t>
  </si>
  <si>
    <t>Building a Model on Influence of Behavioural and Cognitive Factors on Personal Financial Planning: A Study Among Indian Households</t>
  </si>
  <si>
    <t>2-s2.0-85136035719</t>
  </si>
  <si>
    <t>Eluwawalage, D.</t>
  </si>
  <si>
    <t>Eluwawalage,  Damayanthie</t>
  </si>
  <si>
    <t>Fashion: Tyranny and revelation</t>
  </si>
  <si>
    <t>2-s2.0-85066029296</t>
  </si>
  <si>
    <t>Lee,  Nanci</t>
  </si>
  <si>
    <t>Sisters Ink, Halifax, NS, Canada</t>
  </si>
  <si>
    <t>Financial education for HIV-vulnerable youth, orphans and vulnerable children: a systematic review of outcome evidence</t>
  </si>
  <si>
    <t>Beeler Stücklin, S.</t>
  </si>
  <si>
    <t>Beeler Stücklin,  Sabrina</t>
  </si>
  <si>
    <t>Mukaka, I.</t>
  </si>
  <si>
    <t>Mukaka,  Idah</t>
  </si>
  <si>
    <t>Adetayo, O.A.</t>
  </si>
  <si>
    <t>Adetayo,  Oluwaseun A.</t>
  </si>
  <si>
    <t>Division of Plastic Surgery, Albany Medical Center, Albany, NY, United States</t>
  </si>
  <si>
    <t>Chung,  Yunhyung</t>
  </si>
  <si>
    <t>Tony, N.</t>
  </si>
  <si>
    <t>Tony,  Nisha</t>
  </si>
  <si>
    <t>2-s2.0-85083459782</t>
  </si>
  <si>
    <t>Csorba, L.</t>
  </si>
  <si>
    <t>Csorba,  László</t>
  </si>
  <si>
    <t>The determining factors of financial culture, financial literacy and financial behavior</t>
  </si>
  <si>
    <t>2-s2.0-85085068551</t>
  </si>
  <si>
    <t>Cwynar, A.</t>
  </si>
  <si>
    <t>Cwynar,  Andrzej</t>
  </si>
  <si>
    <t>Debt literacy and debt advice-seeking behaviour among Facebook users: The role of social networks</t>
  </si>
  <si>
    <t>2-s2.0-85070238940</t>
  </si>
  <si>
    <t>Financial education in schools: A meta-analysis of experimental studies</t>
  </si>
  <si>
    <t>2-s2.0-85057415622</t>
  </si>
  <si>
    <t>Financial knowledge and portfolio complexity in Singapore</t>
  </si>
  <si>
    <t>2-s2.0-85097158834</t>
  </si>
  <si>
    <t>Perdikoulias, C.</t>
  </si>
  <si>
    <t>Perdikoulias,  Christina</t>
  </si>
  <si>
    <t>Digital Education Company Ltd., Waterloo, ON, Canada</t>
  </si>
  <si>
    <t>Online Mathematics Education Outreach: Designing for Global, Open Access</t>
  </si>
  <si>
    <t>Krmpotic, L.</t>
  </si>
  <si>
    <t>Krmpotic,  Louise</t>
  </si>
  <si>
    <t>2-s2.0-85135839073</t>
  </si>
  <si>
    <t>Ferreira, J.F.</t>
  </si>
  <si>
    <t>Ferreira,  J. F. S.</t>
  </si>
  <si>
    <t>USDA ARS Salinity Laboratory, Riverside, CA, United States</t>
  </si>
  <si>
    <t>Environmental, agricultural, and socioeconomic impacts of salinization to family-based irrigated agriculture in the Brazilian semiarid region</t>
  </si>
  <si>
    <t>de Sousa-Neto, O.N.</t>
  </si>
  <si>
    <t>de Sousa-Neto,  Osvaldo Nogueira</t>
  </si>
  <si>
    <t>Multidisciplinary Center of Angicos, Angicos, Brazil</t>
  </si>
  <si>
    <t>2-s2.0-85096787870</t>
  </si>
  <si>
    <t>Pension Policy Center, Washington, D.C., DC, United States</t>
  </si>
  <si>
    <t>AUM-Based compensation and financial advice</t>
  </si>
  <si>
    <t>McNair, S.</t>
  </si>
  <si>
    <t>Consumer Markets Team, Behavioural Insights Team, London, United Kingdom</t>
  </si>
  <si>
    <t>2-s2.0-85087400679</t>
  </si>
  <si>
    <t>The causal mechanism of financial education: Evidence from mediation analysis</t>
  </si>
  <si>
    <t>2-s2.0-85083509285</t>
  </si>
  <si>
    <t>Arango, C.</t>
  </si>
  <si>
    <t>Arango,  Carlos</t>
  </si>
  <si>
    <t>Financial inclusion to build economic resilience in small-scale fisheries</t>
  </si>
  <si>
    <t>Lomboy, C.G.</t>
  </si>
  <si>
    <t>Lomboy,  Cristopher G.</t>
  </si>
  <si>
    <t>Rare Philippines, Cebu, Philippines</t>
  </si>
  <si>
    <t>2-s2.0-85042618655</t>
  </si>
  <si>
    <t>Stylianou, A.M.</t>
  </si>
  <si>
    <t>Stylianou,  Amanda Mathisen</t>
  </si>
  <si>
    <t>Safe Horizon, New York, NY, United States</t>
  </si>
  <si>
    <t>Developing and Validating the Scale of Economic Self-Efficacy</t>
  </si>
  <si>
    <t>2-s2.0-85209014644</t>
  </si>
  <si>
    <t>Kibet, J.</t>
  </si>
  <si>
    <t>Kibet,  Joshua K.</t>
  </si>
  <si>
    <t>Business skills training for rural sanitation entrepreneurs: Trainer's guide</t>
  </si>
  <si>
    <t>Mulatya, D.</t>
  </si>
  <si>
    <t>Mulatya,  Diana Mutuku</t>
  </si>
  <si>
    <t>2-s2.0-85088274373</t>
  </si>
  <si>
    <t>Brlić, I.</t>
  </si>
  <si>
    <t>Brlić,  Ivan</t>
  </si>
  <si>
    <t>Institut Drustvenih Znanosti Ivo Pilar, Zagreb, Croatia</t>
  </si>
  <si>
    <t>The plitvice lakes national park – protection and/or development of the korenica region – communal infrastructure as the basis for the development of tourism (1949–1990); Nacionalni park Plitvička jezera – zaštita i(li) razvoj koreničkoga kraja – komunalna infrastruktura kao podloga za turistički razvoj (1949. – 1990.)</t>
  </si>
  <si>
    <t>2-s2.0-85071496114</t>
  </si>
  <si>
    <t>Take-Up of Financial Education: Demographic Characteristics and Prior Knowledge</t>
  </si>
  <si>
    <t>Williams, A.K.</t>
  </si>
  <si>
    <t>Williams,  Alanna K.</t>
  </si>
  <si>
    <t>2-s2.0-85058047013</t>
  </si>
  <si>
    <t>Pettinicchi, Y.</t>
  </si>
  <si>
    <t>Pettinicchi,  Yuri</t>
  </si>
  <si>
    <t>Max Planck Institute for Social Law and Social Policy, Munich, Bayern, Germany</t>
  </si>
  <si>
    <t>On the effect of financial education on financial literacy: Evidence from a sample of college students</t>
  </si>
  <si>
    <t>Nguyen,  Van Tuong</t>
  </si>
  <si>
    <t>Head of Monetary Department of Banking Academy, Viet Nam</t>
  </si>
  <si>
    <t>2-s2.0-85087400315</t>
  </si>
  <si>
    <t>The Population Council, Inc., New York, NY, United States</t>
  </si>
  <si>
    <t>Close to home: Evidence on the impact of community-based girl groups</t>
  </si>
  <si>
    <t>Mastracchio, J.</t>
  </si>
  <si>
    <t>Mastracchio,  John</t>
  </si>
  <si>
    <t>Green, Z.</t>
  </si>
  <si>
    <t>Green,  Zachary</t>
  </si>
  <si>
    <t>Raftelis Financial Consultants Inc, Latham, NY, United States</t>
  </si>
  <si>
    <t>2-s2.0-85084425113</t>
  </si>
  <si>
    <t>Department of Research, Asian Development Bank Institute, Tokyo, Japan</t>
  </si>
  <si>
    <t>Financial literacy, financial inclusion, and savings behavior in Laos</t>
  </si>
  <si>
    <t>Box, S.</t>
  </si>
  <si>
    <t>Box,  Stephen J.</t>
  </si>
  <si>
    <t>2-s2.0-85082188675</t>
  </si>
  <si>
    <t>Hanson, D.</t>
  </si>
  <si>
    <t>Hanson,  Devlin A.</t>
  </si>
  <si>
    <t>Human Services and Population, Urban Institute, Washington, D.C., DC, United States</t>
  </si>
  <si>
    <t>Do not swipe the small stuff: A randomized evaluation of rules of thumb-based financial education</t>
  </si>
  <si>
    <t>Abarcar, P.</t>
  </si>
  <si>
    <t>Abarcar,  Paolo</t>
  </si>
  <si>
    <t>2-s2.0-85086739753</t>
  </si>
  <si>
    <t>Experiential financial education: A field study of my classroom economy in elementary schools</t>
  </si>
  <si>
    <t>Alamsyah, H.</t>
  </si>
  <si>
    <t>Alamsyah,  Halim</t>
  </si>
  <si>
    <t>Indonesia Deposit Insurance Corporation, Jakarta, Jakarta, Indonesia</t>
  </si>
  <si>
    <t>Saheruddin, H.</t>
  </si>
  <si>
    <t>Saheruddin,  Herman</t>
  </si>
  <si>
    <t>Wardono, S.</t>
  </si>
  <si>
    <t>Wardono,  Seto</t>
  </si>
  <si>
    <t>2-s2.0-85085485683</t>
  </si>
  <si>
    <t>Pittman-McGee, B.</t>
  </si>
  <si>
    <t>Pittman-McGee,  Belinda</t>
  </si>
  <si>
    <t>Nia Imani Family, Milwaukee, WI, United States</t>
  </si>
  <si>
    <t>Nia Imani Model of Care’s Impact on Homeless African-American Women</t>
  </si>
  <si>
    <t>2-s2.0-85097604072</t>
  </si>
  <si>
    <t>Saravanan, P.</t>
  </si>
  <si>
    <t>Saravanan,  Palanisamy</t>
  </si>
  <si>
    <t>National Strategy for Financial Education 2.0</t>
  </si>
  <si>
    <t>Totawar, A.</t>
  </si>
  <si>
    <t>Totawar,  Abhishek Kumar</t>
  </si>
  <si>
    <t>Joseph, N.</t>
  </si>
  <si>
    <t>Joseph,  Nidheesh</t>
  </si>
  <si>
    <t>Sivaji, A.</t>
  </si>
  <si>
    <t>Sivaji,  Ashok</t>
  </si>
  <si>
    <t>Technology Park Malaysia, Malaysian Institute of Microelectronic Systems Berhad, Kuala Lumpur, Malaysia</t>
  </si>
  <si>
    <t>Kuppusamy, A.D.N.</t>
  </si>
  <si>
    <t>Kuppusamy,  Anjana Devi N.</t>
  </si>
  <si>
    <t>Isahak, A.F.</t>
  </si>
  <si>
    <t>Isahak,  Ahmad Fitri</t>
  </si>
  <si>
    <t>Chuan, N.K.</t>
  </si>
  <si>
    <t>Chuan,  Ngip Khean</t>
  </si>
  <si>
    <t>Ajayi, K.F.</t>
  </si>
  <si>
    <t>Ajayi,  Kehinde F.</t>
  </si>
  <si>
    <t>Joha, N.D.</t>
  </si>
  <si>
    <t>Joha,  Nur Diyana</t>
  </si>
  <si>
    <t>2-s2.0-85074034526</t>
  </si>
  <si>
    <t>Economic Analysis and Research Department, Oesterreichische Nationalbank, Vienna, Vienna, Austria</t>
  </si>
  <si>
    <t>Financial knowledge, attitude and behavior: evidence from the Austrian Survey of Financial Literacy</t>
  </si>
  <si>
    <t>Silgoner, M.</t>
  </si>
  <si>
    <t>Silgoner,  Maria Antoinette</t>
  </si>
  <si>
    <t>Foreign Research Division, Oesterreichische Nationalbank, Vienna, Vienna, Austria</t>
  </si>
  <si>
    <t>2-s2.0-85096498206</t>
  </si>
  <si>
    <t>Ma’ruf, B.</t>
  </si>
  <si>
    <t>Ma’ruf,  Buana</t>
  </si>
  <si>
    <t>Deputy for TIRBR-BBPT, Indonesia</t>
  </si>
  <si>
    <t>Analysis of business entities affecting the competitiveness of the construction industry in Indonesia with the multivariate approach</t>
  </si>
  <si>
    <t>DEGEIT – Department of Economics, GOVCOPP – Research Unit on Governance, Competitiveness and Public Policies, Aveiro, Aveiro, Portugal</t>
  </si>
  <si>
    <t>Alabbadi, H.</t>
  </si>
  <si>
    <t>Alabbadi,  Hisham</t>
  </si>
  <si>
    <t>National Center for Security and Crises Management, Amman, Jordan</t>
  </si>
  <si>
    <t>2-s2.0-85092282745</t>
  </si>
  <si>
    <t>Watabayashi, K.</t>
  </si>
  <si>
    <t>Watabayashi,  Kate K.</t>
  </si>
  <si>
    <t>Fred Hutchinson Cancer Center, Seattle, WA, United States</t>
  </si>
  <si>
    <t>A pilot study of a comprehensive financial navigation program in patients with cancer and caregivers</t>
  </si>
  <si>
    <t>Steelquist, J.</t>
  </si>
  <si>
    <t>Steelquist,  Jordan</t>
  </si>
  <si>
    <t>Leahy, A.</t>
  </si>
  <si>
    <t>Leahy,  Anthony</t>
  </si>
  <si>
    <t>Consumer Education and Training Services, Seattle, WA, United States</t>
  </si>
  <si>
    <t>Bradshaw, E.</t>
  </si>
  <si>
    <t>Bradshaw,  Erin</t>
  </si>
  <si>
    <t>Patient Advocate Foundation, Hampton, VA, United States</t>
  </si>
  <si>
    <t>Gallagher, K.D.</t>
  </si>
  <si>
    <t>Gallagher,  Kathleen D.</t>
  </si>
  <si>
    <t>Balch, A.J.</t>
  </si>
  <si>
    <t>Balch,  Alan J.</t>
  </si>
  <si>
    <t>Ramsey, S.D.</t>
  </si>
  <si>
    <t>Ramsey,  Scott David</t>
  </si>
  <si>
    <t>2-s2.0-85097050220</t>
  </si>
  <si>
    <t>Fedorov, V.M.</t>
  </si>
  <si>
    <t>Fedorov,  V. M.</t>
  </si>
  <si>
    <t>The improvement of safety and reliability of Ground dams and small pond dams</t>
  </si>
  <si>
    <t>Walstad, W.B.</t>
  </si>
  <si>
    <t>Walstad,  William B.</t>
  </si>
  <si>
    <t>Jamison, J.</t>
  </si>
  <si>
    <t>Jamison,  Julian C.</t>
  </si>
  <si>
    <t>Global Insights Initiative, The World Bank, USA, Washington, D.C., United States</t>
  </si>
  <si>
    <t>2-s2.0-85074813505</t>
  </si>
  <si>
    <t>Kim, K.T.</t>
  </si>
  <si>
    <t>Kim,  Kyoung-tae</t>
  </si>
  <si>
    <t>The Effects of Financial Literacy Overconfidence on the Mortgage Delinquency of US Households</t>
  </si>
  <si>
    <t>Diaz-Risco, S.</t>
  </si>
  <si>
    <t>Diaz-Risco,  Santiago</t>
  </si>
  <si>
    <t>Centro de Fertilidad Cajamarca, Cajamarca, Peru</t>
  </si>
  <si>
    <t>2-s2.0-85149618049</t>
  </si>
  <si>
    <t>Wang,  Zhefeng</t>
  </si>
  <si>
    <t>Huawei Technologies Co., Ltd., Shenzhen, Guangdong, China</t>
  </si>
  <si>
    <t>A High Precision Pipeline for Financial Knowledge Graph Construction</t>
  </si>
  <si>
    <t>Wang,  Lanjun</t>
  </si>
  <si>
    <t>2-s2.0-85125258562</t>
  </si>
  <si>
    <t>Vernon-Harcourt, R.</t>
  </si>
  <si>
    <t>Vernon-Harcourt,  Robyn</t>
  </si>
  <si>
    <t>Young Money, London, United Kingdom</t>
  </si>
  <si>
    <t>Does Training Teachers in Financial Education Improve Students’ Financial Well-Being? An Abstract</t>
  </si>
  <si>
    <t>2-s2.0-85122853993</t>
  </si>
  <si>
    <t>Omerzo, I.</t>
  </si>
  <si>
    <t>Omerzo,  Ingrid</t>
  </si>
  <si>
    <t>Croatian Bureau of Statistics, Zagreb, Croatia</t>
  </si>
  <si>
    <t>Credit unions in Croatia: Challenges ahead and far forward</t>
  </si>
  <si>
    <t>2-s2.0-85104906963</t>
  </si>
  <si>
    <t>Al-Khawaldeh, K.A.</t>
  </si>
  <si>
    <t>Al-Khawaldeh,  Khalid Ahmad</t>
  </si>
  <si>
    <t>Impact of health marketing mix on competitive advantage: The case of king hussein cancer center</t>
  </si>
  <si>
    <t>2-s2.0-85102365616</t>
  </si>
  <si>
    <t>Simonse, O.</t>
  </si>
  <si>
    <t>Simonse,  Olaf</t>
  </si>
  <si>
    <t>The Road to Financial Satisfaction: Testing the Paths of Knowledge, Attitudes, Sense of Control, and Positive Financial Behaviors</t>
  </si>
  <si>
    <t>Pranoto, S.</t>
  </si>
  <si>
    <t>Pranoto,  Shirley</t>
  </si>
  <si>
    <t>2-s2.0-85101935369</t>
  </si>
  <si>
    <t>Thileepan, M.</t>
  </si>
  <si>
    <t>Thileepan,  Muthucumaraswamy</t>
  </si>
  <si>
    <t>Colombo Stock Exchange, Jaffna, Sri Lanka</t>
  </si>
  <si>
    <t>Sri Lanka</t>
  </si>
  <si>
    <t>Literacy is power and transforms lives: Channelling the relationship between financial literacy and financial satisfaction</t>
  </si>
  <si>
    <t>Risul Karim, M.</t>
  </si>
  <si>
    <t>Risul Karim,  Md</t>
  </si>
  <si>
    <t>Nance, R.J.</t>
  </si>
  <si>
    <t>Nance,  Richard J.</t>
  </si>
  <si>
    <t>Utah County Department of Drug and Alcohol Prevention and Treatment, Provo, UT, United States</t>
  </si>
  <si>
    <t>2-s2.0-85075204949</t>
  </si>
  <si>
    <t>Wolla, S.</t>
  </si>
  <si>
    <t>Wolla,  Scott A.</t>
  </si>
  <si>
    <t>A survey of Federal Reserve economic education programs and resources1</t>
  </si>
  <si>
    <t>3SC Analytics B V, Amsterdam, Netherlands</t>
  </si>
  <si>
    <t>2-s2.0-85097350698</t>
  </si>
  <si>
    <t>Varshney, K.R.</t>
  </si>
  <si>
    <t>Varshney,  Kush R.</t>
  </si>
  <si>
    <t>Research AI, IBM Thomas J. Watson Research Center, Yorktown Heights, NY, United States</t>
  </si>
  <si>
    <t>Event-driven continuous time bayesian networks</t>
  </si>
  <si>
    <t>Subramanian, D.</t>
  </si>
  <si>
    <t>Subramanian,  Dharmashankar</t>
  </si>
  <si>
    <t>2-s2.0-85094173356</t>
  </si>
  <si>
    <t>Financial vulnerability of the Hungarian population: Empirical results based on 2018 representative data</t>
  </si>
  <si>
    <t>2-s2.0-85091769342</t>
  </si>
  <si>
    <t>Henderson, G.E.</t>
  </si>
  <si>
    <t>Henderson,  Gail E.</t>
  </si>
  <si>
    <t>Does the content of financial literacy education resources vary based on who made or paid for them?</t>
  </si>
  <si>
    <t>Sun,  Lucy</t>
  </si>
  <si>
    <t>Lerners LLP, London, ON, Canada</t>
  </si>
  <si>
    <t>2-s2.0-85091064311</t>
  </si>
  <si>
    <t>Confidence in Financial and Health Literacy and Cognitive Health in Older Persons</t>
  </si>
  <si>
    <t>2-s2.0-85090602543</t>
  </si>
  <si>
    <t>Soroko, A.</t>
  </si>
  <si>
    <t>Soroko,  Agata</t>
  </si>
  <si>
    <t>Buying into dominant ideas about wealth and poverty: An examination of U.S. And canadian financial literacy standards</t>
  </si>
  <si>
    <t>2-s2.0-85089732812</t>
  </si>
  <si>
    <t>Padmini, C.</t>
  </si>
  <si>
    <t>Padmini,  Chandra</t>
  </si>
  <si>
    <t>Division of Research, Sri Lanka Council for Agricultural Research Policy, Colombo, Sri Lanka</t>
  </si>
  <si>
    <t>Entrepreneurial growth intention and capability approach in agriculture: lesson from Sri Lanka</t>
  </si>
  <si>
    <t>2-s2.0-85089554998</t>
  </si>
  <si>
    <t>Financial literacy and growth of micro, small, and medium enterprises in west java, indonesia</t>
  </si>
  <si>
    <t>2-s2.0-85089454032</t>
  </si>
  <si>
    <t>Skomorovsky, A.</t>
  </si>
  <si>
    <t>Skomorovsky,  Alla</t>
  </si>
  <si>
    <t>National Defence and the Canadian Forces, Ottawa, ON, Canada</t>
  </si>
  <si>
    <t>The impact of financial strain and external locus of control on psychological distress among single CAF members with children</t>
  </si>
  <si>
    <t>2-s2.0-85097495376</t>
  </si>
  <si>
    <t>Using Discourse Analysis to Evaluate the Effectiveness of Financial Counseling</t>
  </si>
  <si>
    <t>Daniels, R.</t>
  </si>
  <si>
    <t>Daniels,  Rebecca</t>
  </si>
  <si>
    <t>Metropolitan Housing and Communities Policy Center, Urban Institute, Washington, D.C., DC, United States</t>
  </si>
  <si>
    <t>2-s2.0-85076117935</t>
  </si>
  <si>
    <t>Storai, M.A.</t>
  </si>
  <si>
    <t>Storai,  Mohammad A.</t>
  </si>
  <si>
    <t>Afghan Atomic Energy High Commission, Kabul, Afghanistan</t>
  </si>
  <si>
    <t>Current status of radioactive waste management in Afghanistan</t>
  </si>
  <si>
    <t>Hanna, S.D.</t>
  </si>
  <si>
    <t>2-s2.0-85072633682</t>
  </si>
  <si>
    <t>Houts, C.R.</t>
  </si>
  <si>
    <t>Houts,  Carrie R.</t>
  </si>
  <si>
    <t>The Financial Knowledge Scale: New Analyses, Findings, and Development of a Short Form</t>
  </si>
  <si>
    <t>2-s2.0-85079288674</t>
  </si>
  <si>
    <t>García, J.M.</t>
  </si>
  <si>
    <t>García,  Jesús María</t>
  </si>
  <si>
    <t>CaixaBank Operational Services (CaixaBank Group), Barcelona, Barcelona, Spain</t>
  </si>
  <si>
    <t>Financial literacy is not enough: The role of nudging toward adequate long-term saving behavior</t>
  </si>
  <si>
    <t>2-s2.0-85077644195</t>
  </si>
  <si>
    <t>Randall, D.</t>
  </si>
  <si>
    <t>Randall,  Douglas</t>
  </si>
  <si>
    <t>Decentralized delivery of financial education: Experimental evidence from Rwanda</t>
  </si>
  <si>
    <t>2-s2.0-85096849723</t>
  </si>
  <si>
    <t>Nicholls, G.</t>
  </si>
  <si>
    <t>Nicholls,  Gradon</t>
  </si>
  <si>
    <t>Benchmarking bitcoin adoption in canada: Awareness, ownership and usage in 2018</t>
  </si>
  <si>
    <t>Nicholson, M.W.</t>
  </si>
  <si>
    <t>Nicholson,  Mitchell W.</t>
  </si>
  <si>
    <t>2-s2.0-85082020097</t>
  </si>
  <si>
    <t>The impact of the Adolescent Girls Empowerment Program (AGEP) on short and long term social, economic, education and fertility outcomes: A cluster randomized controlled trial in Zambia</t>
  </si>
  <si>
    <t>Jackson-Hachonda, N.</t>
  </si>
  <si>
    <t>Jackson-Hachonda,  Natalie A.</t>
  </si>
  <si>
    <t>Population Council, Lusaka, Lusaka, Zambia</t>
  </si>
  <si>
    <t>Bweupe, M.</t>
  </si>
  <si>
    <t>Bweupe,  Maximillian</t>
  </si>
  <si>
    <t>Government of the Republic of Zambia, Zambian Ministry of Health, Lusaka, Zambia</t>
  </si>
  <si>
    <t>Diro, R.</t>
  </si>
  <si>
    <t>Diro,  Rahel</t>
  </si>
  <si>
    <t>2-s2.0-85169103222</t>
  </si>
  <si>
    <t>Yuneline, M.H.</t>
  </si>
  <si>
    <t>Yuneline,  Mirza Hedismarlina</t>
  </si>
  <si>
    <t>Management Study Program, Indonesia</t>
  </si>
  <si>
    <t>Financial Literacy and its Impact on Funding Source’s Decision-Making</t>
  </si>
  <si>
    <t>2-s2.0-85081992528</t>
  </si>
  <si>
    <t>El Alaoui Faris, M.</t>
  </si>
  <si>
    <t>El Alaoui Faris,  Meryem</t>
  </si>
  <si>
    <t>Financial education for HIV-vulnerable youth, orphans, and vulnerable children: A systematic review of outcome evidence</t>
  </si>
  <si>
    <t>2-s2.0-85069912376</t>
  </si>
  <si>
    <t>Examining Antecedents of Health Insurance Literacy: The Role of Locus of Control, Cognitive Style, and Financial Knowledge</t>
  </si>
  <si>
    <t>Kabadayi, S.</t>
  </si>
  <si>
    <t>Kabadayi,  Sertan</t>
  </si>
  <si>
    <t>Valdivia, M.</t>
  </si>
  <si>
    <t>Valdivia,  Martín</t>
  </si>
  <si>
    <t>Group for the Analysis of Development, Lima, Lima, Lima, Peru</t>
  </si>
  <si>
    <t>Amromin, G.</t>
  </si>
  <si>
    <t>Amromin,  Gene</t>
  </si>
  <si>
    <t>Jansson, T.</t>
  </si>
  <si>
    <t>Jansson,  Thomas</t>
  </si>
  <si>
    <t>2-s2.0-85079855289</t>
  </si>
  <si>
    <t>Sari, D.E.</t>
  </si>
  <si>
    <t>Sari,  Dhany Efita</t>
  </si>
  <si>
    <t>The effect of financial literacy and pocket money on consumer behavior of universitas muhammadiyah surakarta (Ums) students</t>
  </si>
  <si>
    <t>Tiara, u.</t>
  </si>
  <si>
    <t>Tiara,  undefined</t>
  </si>
  <si>
    <t>Narimo, S.</t>
  </si>
  <si>
    <t>Narimo,  Sabar</t>
  </si>
  <si>
    <t>Saputra, R.C.</t>
  </si>
  <si>
    <t>Saputra,  Ridwan Cahya</t>
  </si>
  <si>
    <t>Khalid, F.R.</t>
  </si>
  <si>
    <t>Khalid,  Fazal Rahman</t>
  </si>
  <si>
    <t>Suryana, U.</t>
  </si>
  <si>
    <t>Suryana,  Usdi</t>
  </si>
  <si>
    <t>Accountancy Study Program, Indonesia</t>
  </si>
  <si>
    <t>2-s2.0-85046336963</t>
  </si>
  <si>
    <t>Debt Literacy and Debt Literacy Self-Assessment: The Case of Poland</t>
  </si>
  <si>
    <t>Cwynar, W.</t>
  </si>
  <si>
    <t>Cwynar,  Wiktor</t>
  </si>
  <si>
    <t>Wais, K.</t>
  </si>
  <si>
    <t>Wais,  Kamil</t>
  </si>
  <si>
    <t>Hu, W.-Y.</t>
  </si>
  <si>
    <t>Hu,  Wei Yin</t>
  </si>
  <si>
    <t>Financial Engines, Inc., Sunnyvale, CA, United States</t>
  </si>
  <si>
    <t>2-s2.0-85188289154</t>
  </si>
  <si>
    <t>Financial literacy</t>
  </si>
  <si>
    <t>2-s2.0-85062765634</t>
  </si>
  <si>
    <t>Linden, H.</t>
  </si>
  <si>
    <t>Linden,  Hannah M.</t>
  </si>
  <si>
    <t>Development of a financial literacy course for patients with newly diagnosed cancer</t>
  </si>
  <si>
    <t>Kreizenbeck, K.</t>
  </si>
  <si>
    <t>Kreizenbeck,  Karma L.</t>
  </si>
  <si>
    <t>Leahy, T.</t>
  </si>
  <si>
    <t>Leahy,  Tony</t>
  </si>
  <si>
    <t>Overstreet, K.</t>
  </si>
  <si>
    <t>Overstreet,  Karen A.</t>
  </si>
  <si>
    <t>2-s2.0-85001114553</t>
  </si>
  <si>
    <t>Vértesy, D.</t>
  </si>
  <si>
    <t>Vértesy,  Dániel</t>
  </si>
  <si>
    <t>Indicators and Impact Evaluation Unit, European Commission Joint Research Centre, Brussels, Belgium</t>
  </si>
  <si>
    <t>Preconditions, windows of opportunity and innovation strategies: Successive leadership changes in the regional jet industry</t>
  </si>
  <si>
    <t>Schweichler, J.T.</t>
  </si>
  <si>
    <t>Schweichler,  John T.</t>
  </si>
  <si>
    <t>Annuß, C.</t>
  </si>
  <si>
    <t>Annuß,  Christine</t>
  </si>
  <si>
    <t>2-s2.0-84988433409</t>
  </si>
  <si>
    <t>McClendon, G.</t>
  </si>
  <si>
    <t>McClendon,  Gena Gunn</t>
  </si>
  <si>
    <t>Financial Capability and Asset Building in Social Work Education: Is It “The Big Piece Missing?”</t>
  </si>
  <si>
    <t>Hoyem, K.</t>
  </si>
  <si>
    <t>Hoyem,  Kenton</t>
  </si>
  <si>
    <t>2-s2.0-85163001995</t>
  </si>
  <si>
    <t>Parniangtong, S.</t>
  </si>
  <si>
    <t>Parniangtong,  Sathit</t>
  </si>
  <si>
    <t>CMBT Strategy and Management Consulting, Bangkok, Thailand</t>
  </si>
  <si>
    <t>The Change Journey Toward Customer Centricity</t>
  </si>
  <si>
    <t>2-s2.0-85104908159</t>
  </si>
  <si>
    <t>Taylor, E.B.</t>
  </si>
  <si>
    <t>Taylor,  Erin B.</t>
  </si>
  <si>
    <t>Designing Financial Literacy in Haiti</t>
  </si>
  <si>
    <t>2-s2.0-85073065546</t>
  </si>
  <si>
    <t>Conen, I.</t>
  </si>
  <si>
    <t>Conen,  Ina</t>
  </si>
  <si>
    <t>Transnational orientation in a multilocal setting? How people with Turkish migrant background in Germany use transnational resources to address the complex challenges of old-age provision; Im Alter transnational orientiert und multilokal verortet? Altersvorsorgeplanung türkeistämmiger Migrantinnen im transnationalen Raum Deutschland - Türkei</t>
  </si>
  <si>
    <t>2-s2.0-85048764805</t>
  </si>
  <si>
    <t>Ramirez, E.</t>
  </si>
  <si>
    <t>Ramirez,  Emily</t>
  </si>
  <si>
    <t>Financial management: Methods, outcomes and challenges</t>
  </si>
  <si>
    <t>2-s2.0-85043324327</t>
  </si>
  <si>
    <t>Malaf, E.</t>
  </si>
  <si>
    <t>Malaf,  Elizabeth</t>
  </si>
  <si>
    <t>Business and workplace information literacy: Three perspectives</t>
  </si>
  <si>
    <t>Liu,  Grace</t>
  </si>
  <si>
    <t>Goldstein, S.</t>
  </si>
  <si>
    <t>Goldstein,  Stéphane</t>
  </si>
  <si>
    <t>2-s2.0-85034399261</t>
  </si>
  <si>
    <t>Elliott, A.</t>
  </si>
  <si>
    <t>Elliott,  Antony</t>
  </si>
  <si>
    <t>Defining and influencing financial capability</t>
  </si>
  <si>
    <t>2-s2.0-85034225723</t>
  </si>
  <si>
    <t>Osmane, S.</t>
  </si>
  <si>
    <t>Osmane,  Sarah</t>
  </si>
  <si>
    <t>Monitoring and Evaluation Unit, Norwegian Refugee Council (NRC), Beirut, Lebanon</t>
  </si>
  <si>
    <t>Predictors of consumers' health insurance knowledge</t>
  </si>
  <si>
    <t>2-s2.0-85031912927</t>
  </si>
  <si>
    <t>Tan, H.K.</t>
  </si>
  <si>
    <t>Tan,  Hoon Kiang</t>
  </si>
  <si>
    <t>Lloyd's Register, London, United Kingdom</t>
  </si>
  <si>
    <t>A review of offshore decommissioning regulations in three countries - Strengths and weaknesses</t>
  </si>
  <si>
    <t>Koeàr, S.</t>
  </si>
  <si>
    <t>Koeàr,  Sergeja</t>
  </si>
  <si>
    <t>Nova Ljubljanska Banka d.d., Ljubljana, Slovenia</t>
  </si>
  <si>
    <t>2-s2.0-85028312236</t>
  </si>
  <si>
    <t>Parda, R.</t>
  </si>
  <si>
    <t>Parda,  Radoslaw</t>
  </si>
  <si>
    <t>Personal loan companies in Poland: Does empirical evidence justify regulatory transition?</t>
  </si>
  <si>
    <t>Hoque, M.</t>
  </si>
  <si>
    <t>Hoque,  Monirul</t>
  </si>
  <si>
    <t>Bangladesh Rural Advancement Committee, Dhaka, Bangladesh</t>
  </si>
  <si>
    <t>2-s2.0-85125666875</t>
  </si>
  <si>
    <t>Shahini, B.</t>
  </si>
  <si>
    <t>Shahini,  Besa</t>
  </si>
  <si>
    <t>Department of Applied Statistics and Informatics, Faculty of Economy and Agribusiness, Tirana, Albania</t>
  </si>
  <si>
    <t>Financial Literacy and Financial Behavior: An Evidence of Linkage in Albanian Context</t>
  </si>
  <si>
    <t>2-s2.0-85015814349</t>
  </si>
  <si>
    <t>Jin, H.</t>
  </si>
  <si>
    <t>Jin,  Huan</t>
  </si>
  <si>
    <t>Tencent Technology (Shenzhen) Co., Ltd, Shenzhen, Guangdong, China</t>
  </si>
  <si>
    <t>ProGuard: Detecting Malicious Accounts in Social-Network-Based Online Promotions</t>
  </si>
  <si>
    <t>Copanitsanou, P.</t>
  </si>
  <si>
    <t>Copanitsanou,  Panagiota P.</t>
  </si>
  <si>
    <t>General Hospital of Piraeus Tzaneio, Piraeus, Greece</t>
  </si>
  <si>
    <t>2-s2.0-85018635577</t>
  </si>
  <si>
    <t>Armstrong, D.G.</t>
  </si>
  <si>
    <t>Armstrong,  Douglas G.</t>
  </si>
  <si>
    <t>AARP, Washington, D.C., DC, United States</t>
  </si>
  <si>
    <t>The growing need for resources to help older adults manage their financial and healthcare choices</t>
  </si>
  <si>
    <t>2-s2.0-85021788737</t>
  </si>
  <si>
    <t>Zofka, E.</t>
  </si>
  <si>
    <t>Zofka,  Ewa</t>
  </si>
  <si>
    <t>Asphalt wearing course optimization for road traffic noise reduction</t>
  </si>
  <si>
    <t>2-s2.0-85039846401</t>
  </si>
  <si>
    <t>Kuknor, S.</t>
  </si>
  <si>
    <t>Kuknor,  Sunaina Chetan</t>
  </si>
  <si>
    <t>The relationship of debt management, compulsive buying behavior and financial well-being</t>
  </si>
  <si>
    <t>2-s2.0-85037861987</t>
  </si>
  <si>
    <t>Berg, G.</t>
  </si>
  <si>
    <t>Berg,  Gunhild</t>
  </si>
  <si>
    <t>Harnessing emotional connections to improve financial decisions: Evaluating the impact of financial education in mainstream media</t>
  </si>
  <si>
    <t>2-s2.0-85031793737</t>
  </si>
  <si>
    <t>Achari, G.</t>
  </si>
  <si>
    <t>Achari,  Gopal</t>
  </si>
  <si>
    <t>Projecting financial capability in small canadian drinking water treatment systems</t>
  </si>
  <si>
    <t>Dore, M.H.I.</t>
  </si>
  <si>
    <t>Dore,  Mohammed H.I.</t>
  </si>
  <si>
    <t>Langford, C.H.</t>
  </si>
  <si>
    <t>Langford,  Cooper Harold</t>
  </si>
  <si>
    <t>2-s2.0-85045728647</t>
  </si>
  <si>
    <t>Fikri, N.</t>
  </si>
  <si>
    <t>Fikri,  Noussair</t>
  </si>
  <si>
    <t>Laboratoire de Informatique, Modélisation des Systèmes et Aide à la Décision, Casablanca, Casablanca-Settat, Morocco</t>
  </si>
  <si>
    <t>BigData and regulation in high frequency trading</t>
  </si>
  <si>
    <t>Rida, M.</t>
  </si>
  <si>
    <t>Rida,  M.</t>
  </si>
  <si>
    <t>Abghour, N.</t>
  </si>
  <si>
    <t>Abghour,  Noreddine</t>
  </si>
  <si>
    <t>Furubo, J.-E.</t>
  </si>
  <si>
    <t>Furubo,  Jan Eric</t>
  </si>
  <si>
    <t>Swedish National Audit Office, Stockholm, Stockholm, Sweden</t>
  </si>
  <si>
    <t>2-s2.0-85039795871</t>
  </si>
  <si>
    <t>Mahdzan, N.S.</t>
  </si>
  <si>
    <t>Mahdzan,  Nurul Shahnaz</t>
  </si>
  <si>
    <t>Social Security Research Center, Faculty of Business &amp; Accountancy, Kuala Lumpur, Malaysia</t>
  </si>
  <si>
    <t>The influence of financial literacy, risk aversion and expectations on retirement planning and portfolio allocation in Malaysia</t>
  </si>
  <si>
    <t>2-s2.0-85015750469</t>
  </si>
  <si>
    <t>Walstad, W.</t>
  </si>
  <si>
    <t>Editor note on submission guidelines and financial education</t>
  </si>
  <si>
    <t>Chan, M.-K.</t>
  </si>
  <si>
    <t>Chan,  Mun Kit</t>
  </si>
  <si>
    <t>Global Markets Department, United Overseas Bank (UOB) Malaysia, Malaysia</t>
  </si>
  <si>
    <t>2-s2.0-84991037462</t>
  </si>
  <si>
    <t>Hastak, S.</t>
  </si>
  <si>
    <t>Hastak,  Shashikant</t>
  </si>
  <si>
    <t>Water Works Department, Nagpur Municipal Corporation, Nagpur, India</t>
  </si>
  <si>
    <t>Changing from intermittent to continuous water supply and its influence on service level benchmarks: a case study in the demonstration zone of Nagpur, India</t>
  </si>
  <si>
    <t>Kundley, P.</t>
  </si>
  <si>
    <t>Kundley,  Priya</t>
  </si>
  <si>
    <t>Water Technology and Management Division, National Environmental Engineering Research Institute India, Nagpur, MH, India</t>
  </si>
  <si>
    <t>Urzì Brancati, M.C.</t>
  </si>
  <si>
    <t>Urzì Brancati,  Maria Cesira</t>
  </si>
  <si>
    <t>CeRP, Torino, TO, Italy</t>
  </si>
  <si>
    <t>2-s2.0-85068001442</t>
  </si>
  <si>
    <t>Pinto, J.</t>
  </si>
  <si>
    <t>Pinto,  Jerry</t>
  </si>
  <si>
    <t>Meljol: Child rights education through child participation</t>
  </si>
  <si>
    <t>Ashtikar, S.</t>
  </si>
  <si>
    <t>Ashtikar,  Sumitra</t>
  </si>
  <si>
    <t>2-s2.0-85022339024</t>
  </si>
  <si>
    <t>Relationship between financial satisfaction and financial literacy: Exploring gender differences; Odnos između financijskoga zadovoljstva i financijske pismenosti: Istraživanje rodnih razlika</t>
  </si>
  <si>
    <t>2-s2.0-84992463407</t>
  </si>
  <si>
    <t>How Financially Literate Are Women? An Overview and New Insights</t>
  </si>
  <si>
    <t>van Rooij, M.</t>
  </si>
  <si>
    <t>Jackson-Hachonda, N.A.</t>
  </si>
  <si>
    <t>Hawkins, K.</t>
  </si>
  <si>
    <t>Hawkins,  Kevin</t>
  </si>
  <si>
    <t>Optum, Inc., Eden Prairie, MN, United States</t>
  </si>
  <si>
    <t>2-s2.0-85029804238</t>
  </si>
  <si>
    <t>Understanding and Using Data From the National Financial Capability Study</t>
  </si>
  <si>
    <t>2-s2.0-85038600212</t>
  </si>
  <si>
    <t>Castaño, F.J.</t>
  </si>
  <si>
    <t>Castaño,  Francisco J.</t>
  </si>
  <si>
    <t>Innovation in financial education: Ule-bank</t>
  </si>
  <si>
    <t>Jin,  Hongbo</t>
  </si>
  <si>
    <t>2-s2.0-84995480407</t>
  </si>
  <si>
    <t>FinMark Trust, Midrand, Gauteng, South Africa</t>
  </si>
  <si>
    <t>Financial literacy and savings decisions by adult financial consumers in Zimbabwe</t>
  </si>
  <si>
    <t>2-s2.0-84962460707</t>
  </si>
  <si>
    <t>Shokri-Ghasabeh, M.</t>
  </si>
  <si>
    <t>Shokri-Ghasabeh,  Morteza</t>
  </si>
  <si>
    <t>SA Health, Adelaide, SA, Australia</t>
  </si>
  <si>
    <t>Critical factors influencing the bid/no bid decision in the Australian construction industry</t>
  </si>
  <si>
    <t>2-s2.0-85028571208</t>
  </si>
  <si>
    <t>Nationaal Instituut Voor Budgetvoorlichting, Utrecht, Netherlands</t>
  </si>
  <si>
    <t>Financial literacy in the Netherlands</t>
  </si>
  <si>
    <t>Ministry of Finance, Netherlands, The Hague, Netherlands</t>
  </si>
  <si>
    <t>2-s2.0-85028570144</t>
  </si>
  <si>
    <t>Knoote, F.E.</t>
  </si>
  <si>
    <t>Knoote,  Floor Elize</t>
  </si>
  <si>
    <t>DIMES Consultancy, Amsterdam, Netherlands</t>
  </si>
  <si>
    <t>Children and youth as economic citizens: Working towards an integrated financial education approach</t>
  </si>
  <si>
    <t>Partington, G.</t>
  </si>
  <si>
    <t>Partington,  Genevieve</t>
  </si>
  <si>
    <t>2-s2.0-85018602622</t>
  </si>
  <si>
    <t>Okazaki, R.</t>
  </si>
  <si>
    <t>Okazaki,  Ryoko</t>
  </si>
  <si>
    <t>Public Relations Department, Tokyo, Japan</t>
  </si>
  <si>
    <t>Overview of financial education in Japan</t>
  </si>
  <si>
    <t>2-s2.0-85018584281</t>
  </si>
  <si>
    <t>Wignaraja, G.</t>
  </si>
  <si>
    <t>Wignaraja,  Ganeshan</t>
  </si>
  <si>
    <t>Asian Development Bank (ADB), Economic Research and Regional Cooperation Department, Japan</t>
  </si>
  <si>
    <t>Financial inclusion, financial regulation, and financial education in Asia</t>
  </si>
  <si>
    <t>2-s2.0-85018570551</t>
  </si>
  <si>
    <t>Ahmed,  Saeed</t>
  </si>
  <si>
    <t>Agricultural Credit and Microfinance Department, State Bank of Pakistan, Karachi, Sindh, Pakistan</t>
  </si>
  <si>
    <t>Advancing financial inclusion through financial education in Pakistan</t>
  </si>
  <si>
    <t>2-s2.0-85018566252</t>
  </si>
  <si>
    <t>Hung, N.V.</t>
  </si>
  <si>
    <t>Hung,  Nguyenvinh</t>
  </si>
  <si>
    <t>Operations Evaluation Department, International Monetary Fund, Washington, D.C., DC, United States</t>
  </si>
  <si>
    <t>Evaluation of financial literacy in Viet Nam and national financial education program</t>
  </si>
  <si>
    <t>2-s2.0-85018564705</t>
  </si>
  <si>
    <t>Hadad, M.</t>
  </si>
  <si>
    <t>Hadad,  Muliaman D.</t>
  </si>
  <si>
    <t>Indonesia Financial Services Agency (OJK), Indonesia, Bank Indonesia, Jakarta, Java, Indonesia</t>
  </si>
  <si>
    <t>Financial inclusion, financial regulation, and financial education in Asia: Case of Indonesia</t>
  </si>
  <si>
    <t>2-s2.0-85018530949</t>
  </si>
  <si>
    <t>Fukada, K.</t>
  </si>
  <si>
    <t>Fukada,  Kazumasa</t>
  </si>
  <si>
    <t>General Insurance Association of Japan, Japan</t>
  </si>
  <si>
    <t>General Insurance Association of Japan (GIAJ) financial education initiatives for the younger generation in Japan</t>
  </si>
  <si>
    <t>2-s2.0-84962845330</t>
  </si>
  <si>
    <t>Khanam, F.</t>
  </si>
  <si>
    <t>Khanam,  Fahmida</t>
  </si>
  <si>
    <t>Social Sciences Division, International Rice Research Institute, Makati, Metro Manila, Philippines</t>
  </si>
  <si>
    <t>The influence of gender and product design on farmers' preferences for weather-indexed crop insurance</t>
  </si>
  <si>
    <t>2-s2.0-84960330923</t>
  </si>
  <si>
    <t>Bouyon, S.</t>
  </si>
  <si>
    <t>Bouyon,  Sylvain</t>
  </si>
  <si>
    <t>Centre for European Policy Studies, Brussels, Place du Congrès 1, Belgium</t>
  </si>
  <si>
    <t>Policy options for European household saving</t>
  </si>
  <si>
    <t>2-s2.0-84960097847</t>
  </si>
  <si>
    <t>A collaborative approach to financial literacy in the Chicago public schools</t>
  </si>
  <si>
    <t>2-s2.0-85052481354</t>
  </si>
  <si>
    <t>Daniels, T.R.</t>
  </si>
  <si>
    <t>Daniels,  Theodore R.</t>
  </si>
  <si>
    <t>Society for Financial Education and Professional Development, Washington, DC, United States</t>
  </si>
  <si>
    <t>Financial literacy: A pathway to financial well-being</t>
  </si>
  <si>
    <t>2-s2.0-85052472975</t>
  </si>
  <si>
    <t>Marty, A.</t>
  </si>
  <si>
    <t>Marty,  Amy</t>
  </si>
  <si>
    <t>Financial literacy: National endowment for financial education</t>
  </si>
  <si>
    <t>2-s2.0-85052464524</t>
  </si>
  <si>
    <t>Hilary Hunt Education Consulting, Harrisburg, PA, United States</t>
  </si>
  <si>
    <t>The financial education movement in Pennsylvania: Fifteen years and still going</t>
  </si>
  <si>
    <t>2-s2.0-85052455499</t>
  </si>
  <si>
    <t>Heckman, E.R.</t>
  </si>
  <si>
    <t>Heckman,  Eric R.</t>
  </si>
  <si>
    <t>Financial Knowledge Institute, San Jose, CA, United States</t>
  </si>
  <si>
    <t>Financial literacy in the workplace</t>
  </si>
  <si>
    <t>2-s2.0-85085451275</t>
  </si>
  <si>
    <t>Budd, C.H.</t>
  </si>
  <si>
    <t>Budd,  Christopher Houghton</t>
  </si>
  <si>
    <t>Centre for Associative Economics, Canterbury, United Kingdom</t>
  </si>
  <si>
    <t>Finance at the threshold: Rethinking the real and financial economies</t>
  </si>
  <si>
    <t>Gasparini, G.-L.</t>
  </si>
  <si>
    <t>Gasparini,  Gian Luca</t>
  </si>
  <si>
    <t>SEFEA Consulting, Padua, Italy</t>
  </si>
  <si>
    <t>2-s2.0-85007099058</t>
  </si>
  <si>
    <t>Aging and strategic learning: The impact of spousal incentives on financial literacy</t>
  </si>
  <si>
    <t>Satsiou, A.</t>
  </si>
  <si>
    <t>Satsiou,  Anna</t>
  </si>
  <si>
    <t>Revenko, A.</t>
  </si>
  <si>
    <t>Revenko,  Artem</t>
  </si>
  <si>
    <t>SEMANTIC WEB COMPANY GMBH, Vienna, Austria</t>
  </si>
  <si>
    <t>2-s2.0-84995676472</t>
  </si>
  <si>
    <t>O'Reilly, P.</t>
  </si>
  <si>
    <t>O'Reilly,  Patrick</t>
  </si>
  <si>
    <t>Crops for the Future, Semenyih, Selangor, Malaysia</t>
  </si>
  <si>
    <t>Spiny coriander (Eryngium foetidum L.) cultivation in the Chittagong Hill Tracts of Bangladesh: Sustainable agricultural innovation by indigenous communities</t>
  </si>
  <si>
    <t>Rossi,  Frederick J.</t>
  </si>
  <si>
    <t>International Maize and Wheat Improvement Center, Dhaka, Bangladesh</t>
  </si>
  <si>
    <t>2-s2.0-84973375727</t>
  </si>
  <si>
    <t>Luburic, R.</t>
  </si>
  <si>
    <t>Luburic,  Radoica</t>
  </si>
  <si>
    <t>Central Bank of Montenegro, Podgorica, Montenegro</t>
  </si>
  <si>
    <t>Financial education of children and youth</t>
  </si>
  <si>
    <t>Carman, K.G.</t>
  </si>
  <si>
    <t>Carman,  Katherine Grace</t>
  </si>
  <si>
    <t>2-s2.0-105017748689</t>
  </si>
  <si>
    <t>Farley, J.I.</t>
  </si>
  <si>
    <t>Farley,  Janet I.</t>
  </si>
  <si>
    <t>Mission Transition: Managing Your Career and Your Retirement</t>
  </si>
  <si>
    <t>2-s2.0-85021859028</t>
  </si>
  <si>
    <t>Qin, Y.Z.</t>
  </si>
  <si>
    <t>Qin,  Yazheng Zhen</t>
  </si>
  <si>
    <t>A comparison of efficacy and safety between Chinese generic imatinib versus branded imatinib in patients with newly-diagnosed chronic myeloid leukemia in the chronic phase: a single-center prospective cohort study</t>
  </si>
  <si>
    <t>Lai, Y.Y.</t>
  </si>
  <si>
    <t>Lai,  Yueyun</t>
  </si>
  <si>
    <t>Huang, X.J.</t>
  </si>
  <si>
    <t>Huang,  Xiaojun</t>
  </si>
  <si>
    <t>Jiang, Q.</t>
  </si>
  <si>
    <t>Jiang,  Qian</t>
  </si>
  <si>
    <t>High, K.A.</t>
  </si>
  <si>
    <t>High,  Karen Ann</t>
  </si>
  <si>
    <t>Engineering and Science Education Department, United States</t>
  </si>
  <si>
    <t>Pegues, K.K.</t>
  </si>
  <si>
    <t>Pegues,  Kathryn K.</t>
  </si>
  <si>
    <t>Sharp, J.L.</t>
  </si>
  <si>
    <t>Sharp,  Julia L.</t>
  </si>
  <si>
    <t>Ghassemzadeh, S.</t>
  </si>
  <si>
    <t>Ghassemzadeh,  Sassan</t>
  </si>
  <si>
    <t>Department of Emergency Medicine, Riverside Community Hospital, Riverside, CA, United States</t>
  </si>
  <si>
    <t>2-s2.0-85010764337</t>
  </si>
  <si>
    <t>Brown, M.</t>
  </si>
  <si>
    <t>Brown,  Meta</t>
  </si>
  <si>
    <t>Financial Education and the Debt Behavior of the Young</t>
  </si>
  <si>
    <t>Akter, S.</t>
  </si>
  <si>
    <t>Akter,  Sonia</t>
  </si>
  <si>
    <t>Lee Kuan Yew School of Public Policy, Singapore City, Singapore, Social Sciences Division, International Rice Research Institute, Makati, Metro Manila, Philippines</t>
  </si>
  <si>
    <t>2-s2.0-84988878398</t>
  </si>
  <si>
    <t>DeVaney, S.A.</t>
  </si>
  <si>
    <t>DeVaney,  Sharon A.</t>
  </si>
  <si>
    <t>Fifty Years of Consumer Issues in The Journal of Consumer Affairs</t>
  </si>
  <si>
    <t>Kelley, M.</t>
  </si>
  <si>
    <t>Kelley,  Maura</t>
  </si>
  <si>
    <t>Western New York Independent Living, Inc., Buffalo, NY, United States</t>
  </si>
  <si>
    <t>Duke, S.</t>
  </si>
  <si>
    <t>Duke,  Steve</t>
  </si>
  <si>
    <t>2-s2.0-84964978238</t>
  </si>
  <si>
    <t>The Intergenerational Transference of Money Attitudes and Behaviors</t>
  </si>
  <si>
    <t>2-s2.0-84975132485</t>
  </si>
  <si>
    <t>Abramovitz, M.</t>
  </si>
  <si>
    <t>Abramovitz,  Mimi</t>
  </si>
  <si>
    <t>Case to Cause: Back to the Future</t>
  </si>
  <si>
    <t>2-s2.0-84978200216</t>
  </si>
  <si>
    <t>Clarke, D.J.</t>
  </si>
  <si>
    <t>Clarke,  Daniel J.</t>
  </si>
  <si>
    <t>Microinsurance Decisions: Gendered Evidence from Rural Bangladesh</t>
  </si>
  <si>
    <t>2-s2.0-85008176808</t>
  </si>
  <si>
    <t>Informing Social Security's Process for Financial Capability Determination</t>
  </si>
  <si>
    <t>Spicer, C.M.</t>
  </si>
  <si>
    <t>Spicer,  Carol Mason</t>
  </si>
  <si>
    <t>Valliere, F.R.</t>
  </si>
  <si>
    <t>Valliere,  Frank R.</t>
  </si>
  <si>
    <t>Edalat, S.</t>
  </si>
  <si>
    <t>Edalat,  Siavash</t>
  </si>
  <si>
    <t>Iranian Students’ News Agency (ISNA), Kuala Lumpur, Malaysia</t>
  </si>
  <si>
    <t>2-s2.0-84994143356</t>
  </si>
  <si>
    <t>Watson, R.</t>
  </si>
  <si>
    <t>Watson,  Robert</t>
  </si>
  <si>
    <t>The money tree</t>
  </si>
  <si>
    <t>2-s2.0-84952018161</t>
  </si>
  <si>
    <t>Smith, J.P.</t>
  </si>
  <si>
    <t>Smith,  James Patrick</t>
  </si>
  <si>
    <t>Financial Education Interventions Targeting Immigrants and Children of Immigrants: Results from a Randomized Control Trial</t>
  </si>
  <si>
    <t>Kulikova, V.</t>
  </si>
  <si>
    <t>Kulikova,  Victoria</t>
  </si>
  <si>
    <t>Tascón, M.T.</t>
  </si>
  <si>
    <t>Tascón,  María T.</t>
  </si>
  <si>
    <t>Conde-González, M.A.</t>
  </si>
  <si>
    <t>Conde-González,  Miguel Ángel</t>
  </si>
  <si>
    <t>2-s2.0-85060821350</t>
  </si>
  <si>
    <t>Ritchie, T.</t>
  </si>
  <si>
    <t>Ritchie,  Thomas</t>
  </si>
  <si>
    <t>Kleinfelder, Inc, San Diego, CO, United States</t>
  </si>
  <si>
    <t>Integrated planning implementation: The intersection of asset &amp; Financial management - Don't let compliance initiatives bankrupt your organization</t>
  </si>
  <si>
    <t>2-s2.0-85060711579</t>
  </si>
  <si>
    <t>Toronto District School Board, Toronto, ON, Canada</t>
  </si>
  <si>
    <t>Financial literacy and entrepreneurship education: An ethics for capital or the other?</t>
  </si>
  <si>
    <t>2-s2.0-85060232300</t>
  </si>
  <si>
    <t>Gamboa Peña, M.O.</t>
  </si>
  <si>
    <t>Gamboa Peña,  Marie Odile</t>
  </si>
  <si>
    <t>Institución Educativa Colegio Provincial San José, Pamplona, Colombia</t>
  </si>
  <si>
    <t>The importance of financial education for children in school age; La importancia de la educación financiera para niños en edad escolar</t>
  </si>
  <si>
    <t>Shapiro, J.</t>
  </si>
  <si>
    <t>Shapiro,  Jeremy P.</t>
  </si>
  <si>
    <t>Busara Center for Behavioral Economics, Nairobi, Kenya</t>
  </si>
  <si>
    <t>Son, J.</t>
  </si>
  <si>
    <t>Son,  Jiyeon</t>
  </si>
  <si>
    <t>Department of Consumer Policy Research, Korea Consumer Agency, Eumseong County, Chungcheongbugdo, South Korea</t>
  </si>
  <si>
    <t>2-s2.0-85054911414</t>
  </si>
  <si>
    <t>Liu,  Fen</t>
  </si>
  <si>
    <t>Model Development Capital Team, JP Morgan Chase Institute, Washington, DC, United States</t>
  </si>
  <si>
    <t>Professional financial advice, self-control and saving behavior</t>
  </si>
  <si>
    <t>2-s2.0-105007379869</t>
  </si>
  <si>
    <t>Davis, A.</t>
  </si>
  <si>
    <t>Davis,  Andy</t>
  </si>
  <si>
    <t>Financial Education: How to Make it Count</t>
  </si>
  <si>
    <t>2-s2.0-85061352372</t>
  </si>
  <si>
    <t>Ren, X.</t>
  </si>
  <si>
    <t>Ren,  Xinqi</t>
  </si>
  <si>
    <t>Mininglamp Software Systems, Academy of Science, Beijing, Beijing, China</t>
  </si>
  <si>
    <t>Stochastic optimization for market return prediction using financial knowledge graph</t>
  </si>
  <si>
    <t>Wu,  Xindong</t>
  </si>
  <si>
    <t>Sharma,  Sharad</t>
  </si>
  <si>
    <t>New ERA, Kathmandu, Kathmandu, Nepal</t>
  </si>
  <si>
    <t>2-s2.0-85059926236</t>
  </si>
  <si>
    <t>Wong, R.</t>
  </si>
  <si>
    <t>Wong,  Rachel</t>
  </si>
  <si>
    <t>Financial Attitudes and Behaviors of Internal Medicine and Internal Medicine-Pediatrics Residents</t>
  </si>
  <si>
    <t>Ng, P.</t>
  </si>
  <si>
    <t>Ng,  Patricia</t>
  </si>
  <si>
    <t>Travers, M.</t>
  </si>
  <si>
    <t>Travers,  Matthew</t>
  </si>
  <si>
    <t>Stantec Inc., Canada, Edmonton, AB, Canada</t>
  </si>
  <si>
    <t>Bonino, J.</t>
  </si>
  <si>
    <t>Bonino,  John A.</t>
  </si>
  <si>
    <t>Mieczkowski, A.E.</t>
  </si>
  <si>
    <t>Mieczkowski,  Alexandra E.</t>
  </si>
  <si>
    <t>Abebe, G.</t>
  </si>
  <si>
    <t>Abebe,  Girum</t>
  </si>
  <si>
    <t>Tekle, B.</t>
  </si>
  <si>
    <t>Tekle,  Biruk</t>
  </si>
  <si>
    <t>Topel, K.</t>
  </si>
  <si>
    <t>Topel,  Kristin</t>
  </si>
  <si>
    <t>Health Leads, Baltimore, MD, United States</t>
  </si>
  <si>
    <t>2-s2.0-85040972728</t>
  </si>
  <si>
    <t>Gentile, M.</t>
  </si>
  <si>
    <t>Gentile,  Monica</t>
  </si>
  <si>
    <t>Economic Studies Unit, Consob, Rome, Italy</t>
  </si>
  <si>
    <t>How financial information disclosure affects risk perception. Evidence from Italian investors’ behaviour</t>
  </si>
  <si>
    <t>Soccorso, P.</t>
  </si>
  <si>
    <t>Soccorso,  Paola</t>
  </si>
  <si>
    <t>2-s2.0-85062158022</t>
  </si>
  <si>
    <t>Kalinina, I.V.</t>
  </si>
  <si>
    <t>Kalinina,  I. V.</t>
  </si>
  <si>
    <t>Institute for Complex Analysis of Regional Problems, Far Eastern Branch, Russian Academy of Sciences, Birobidzhan, Jewish Autonomous Oblast, Russian Federation</t>
  </si>
  <si>
    <t>Problems of Development of Nonstandard Employment in Rural Areas of the Jewish Autonomous Oblast</t>
  </si>
  <si>
    <t>Cooper, P.</t>
  </si>
  <si>
    <t>Cooper,  Paula</t>
  </si>
  <si>
    <t>Lancashire County Council, United Kingdom, Preston, Lancashire, United Kingdom</t>
  </si>
  <si>
    <t>Taylor,  Catherine</t>
  </si>
  <si>
    <t>Sefton Council, United Kingdom, Bootle, Merseyside, United Kingdom</t>
  </si>
  <si>
    <t>Sant, H.</t>
  </si>
  <si>
    <t>Sant,  Helen</t>
  </si>
  <si>
    <t>Allerdale Borough Council, Workington, United Kingdom</t>
  </si>
  <si>
    <t>Khou, V.</t>
  </si>
  <si>
    <t>Khou,  Vouthy</t>
  </si>
  <si>
    <t>National Bank of Cambodia, Khan Daun Penh, Cambodia</t>
  </si>
  <si>
    <t>2-s2.0-85071453310</t>
  </si>
  <si>
    <t>Middlewood, B.L.</t>
  </si>
  <si>
    <t>Middlewood,  Brianna L.</t>
  </si>
  <si>
    <t>Office of Research, Consumer Financial Protection Bureau, Washington, DC, United States</t>
  </si>
  <si>
    <t>Exploring the relationships between impatience, savings automation, and financial welfare</t>
  </si>
  <si>
    <t>Gonzaga, A.M.</t>
  </si>
  <si>
    <t>Gonzaga,  Alda Maria R.</t>
  </si>
  <si>
    <t>Office of Economic and Risk Analysis, Public Company Accounting Oversight Board, Washington, DC, United States</t>
  </si>
  <si>
    <t>Schimmel, J.</t>
  </si>
  <si>
    <t>Schimmel,  Joshua D.</t>
  </si>
  <si>
    <t>Springfield Water and Sewer Commission, Springfield, MA, United States</t>
  </si>
  <si>
    <t>Oratowski, P.</t>
  </si>
  <si>
    <t>Oratowski,  Piotr</t>
  </si>
  <si>
    <t>Grupa Azoty S.A., Tarnow, Poland</t>
  </si>
  <si>
    <t>Boadu, S.</t>
  </si>
  <si>
    <t>Boadu,  Sylvester</t>
  </si>
  <si>
    <t>Economic Research Department, Bank of Ghana, Accra, Greater Accra Region, Ghana</t>
  </si>
  <si>
    <t>2-s2.0-85083766604</t>
  </si>
  <si>
    <t>Orhun, A.Y.</t>
  </si>
  <si>
    <t>Orhun,  A. Yeşim</t>
  </si>
  <si>
    <t>Frugality Is Hard to Afford</t>
  </si>
  <si>
    <t>Palazzolo, M.</t>
  </si>
  <si>
    <t>Palazzolo,  Mike</t>
  </si>
  <si>
    <t>2-s2.0-85061047639</t>
  </si>
  <si>
    <t>Muralidhar, A.</t>
  </si>
  <si>
    <t>Muralidhar,  Arun S.</t>
  </si>
  <si>
    <t>AlphaEngine Global Investment Solutions LLC, Great Falls, VA, United States</t>
  </si>
  <si>
    <t>Can (Financial) Ignorance Be Bliss?</t>
  </si>
  <si>
    <t>Primbetova, S.</t>
  </si>
  <si>
    <t>Primbetova,  Sholpan</t>
  </si>
  <si>
    <t>2-s2.0-85194313661</t>
  </si>
  <si>
    <t>Woolls, B.</t>
  </si>
  <si>
    <t>Woolls,  Blanche</t>
  </si>
  <si>
    <t>Teaching Life Skills in the School Library: Career, Finance, and Civic Engagement in a Changing World</t>
  </si>
  <si>
    <t>2-s2.0-85105474198</t>
  </si>
  <si>
    <t>Wazvaremhaka, T.</t>
  </si>
  <si>
    <t>Wazvaremhaka,  Tinashe</t>
  </si>
  <si>
    <t>National Prosecuting Authority, Zimbabwe</t>
  </si>
  <si>
    <t>Balancing financial inclusion and data protection in South Africa: Black Sash trust v minister of social development</t>
  </si>
  <si>
    <t>2-s2.0-85101197877</t>
  </si>
  <si>
    <t>Torjanac, J.</t>
  </si>
  <si>
    <t>Torjanac,  Jan</t>
  </si>
  <si>
    <t>Legal Trainee, Zagreb, Croatia</t>
  </si>
  <si>
    <t>Responsible lending de lege lata and de lege ferenda – the role of the croatian credit bureau; Odgovorno kreditiranje de lege lata i de lege ferenda – uloga hrvatskog registra obveza po kreditima</t>
  </si>
  <si>
    <t>Frank G. Zarb School of Business, Hempstead, NY, United States</t>
  </si>
  <si>
    <t>Yingwattanakul, P.</t>
  </si>
  <si>
    <t>Yingwattanakul,  Preecha</t>
  </si>
  <si>
    <t>150/4 Setthasiri Prachachuen, Nontaburi, Thailand</t>
  </si>
  <si>
    <t>2-s2.0-85060828806</t>
  </si>
  <si>
    <t>Hope, M.</t>
  </si>
  <si>
    <t>Hope,  Michael J.</t>
  </si>
  <si>
    <t>Greeley and Hansen, Chicago, IL, United States</t>
  </si>
  <si>
    <t>Long term control plan affordability for public 'buy-in'</t>
  </si>
  <si>
    <t>2-s2.0-85077691461</t>
  </si>
  <si>
    <t>Mujkić, S.</t>
  </si>
  <si>
    <t>Mujkić,  Sabina</t>
  </si>
  <si>
    <t>Urban Planning Institute of the Republic of Slovenia, Ljubljana, Slovenia</t>
  </si>
  <si>
    <t>Public-private partnerships for Urban development: Stakeholder views in Slovenia</t>
  </si>
  <si>
    <t>2-s2.0-85077365074</t>
  </si>
  <si>
    <t>Towns, A.R.</t>
  </si>
  <si>
    <t>Towns,  Armond R.</t>
  </si>
  <si>
    <t>Plastic empowerment: Financial literacy and black economic life</t>
  </si>
  <si>
    <t>2-s2.0-85076463825</t>
  </si>
  <si>
    <t>Tikhomirova, M.N.</t>
  </si>
  <si>
    <t>Tikhomirova,  Marina N.</t>
  </si>
  <si>
    <t>Omsk Laboratory of Archeology, Siberian Branch, Russian Academy of Sciences, Novosibirsk, Novosibirsk Oblast, Russian Federation</t>
  </si>
  <si>
    <t>Crockery of faience and porcelain of the Siberian Bukharans of the second half of the XIX – Early XX centuries; Посуда из фаянса и фарфора сибирских бухарцев второй половины XIX – начала XX вв.</t>
  </si>
  <si>
    <t>2-s2.0-85076416429</t>
  </si>
  <si>
    <t>The use of longitudinal data on social security program knowledge</t>
  </si>
  <si>
    <t>Rogofsky, D.</t>
  </si>
  <si>
    <t>Rogofsky,  David</t>
  </si>
  <si>
    <t>2-s2.0-85076261613</t>
  </si>
  <si>
    <t>Halilovic, S.</t>
  </si>
  <si>
    <t>Halilovic,  Sanela</t>
  </si>
  <si>
    <t>Ministry of Security of Bosnia and Herzegovina, Sarajevo, Bosnia and Herzegovina</t>
  </si>
  <si>
    <t>Financial Literacy Assessment in Bosnia and Herzegovina</t>
  </si>
  <si>
    <t>Frye, M.A.</t>
  </si>
  <si>
    <t>Frye,  Melinda A.</t>
  </si>
  <si>
    <t>Trail Ridge Wealth Management, Fort Collins, CO, United States</t>
  </si>
  <si>
    <t>Abulkhanova, G.A.</t>
  </si>
  <si>
    <t>Abulkhanova,  Guzel Azatovna</t>
  </si>
  <si>
    <t>2-s2.0-85074062643</t>
  </si>
  <si>
    <t>Peixoto, P.</t>
  </si>
  <si>
    <t>Peixoto,  Paulo</t>
  </si>
  <si>
    <t>The determinants of the capital structure of SMEs in the Portuguese manufacturing industry: An analysis according to the principles of the pecking order and trade-off theories</t>
  </si>
  <si>
    <t>Žvorc, B.</t>
  </si>
  <si>
    <t>Žvorc,  Bernardka</t>
  </si>
  <si>
    <t>Primary School Šmarje pri Jelšah, Slovenia</t>
  </si>
  <si>
    <t>Cupák, A.</t>
  </si>
  <si>
    <t>Cupák,  Andrej</t>
  </si>
  <si>
    <t>Department of Research, National Bank of Slovakia, Bratislava, Slovakia, LIS Cross-National Data Center, Luxembourg, Luxembourg</t>
  </si>
  <si>
    <t>2-s2.0-85071439954</t>
  </si>
  <si>
    <t>Ouyang, X.</t>
  </si>
  <si>
    <t>Ouyang,  Xiaofeng</t>
  </si>
  <si>
    <t>Query Associations Over Big Financial Knowledge Graph</t>
  </si>
  <si>
    <t>2-s2.0-85071076196</t>
  </si>
  <si>
    <t>Bara, A.</t>
  </si>
  <si>
    <t>Bara,  Alex</t>
  </si>
  <si>
    <t>Indecisiveness on risk preference and time preference choices. Does financial literacy matter?</t>
  </si>
  <si>
    <t>Hardin, C.</t>
  </si>
  <si>
    <t>Hardin,  Carolyn</t>
  </si>
  <si>
    <t>Gutierrez-Fernandez, A.</t>
  </si>
  <si>
    <t>Gutierrez-Fernandez,  Alexis</t>
  </si>
  <si>
    <t>Johnson, H.</t>
  </si>
  <si>
    <t>Johnson,  Heidi</t>
  </si>
  <si>
    <t>2-s2.0-85064643871</t>
  </si>
  <si>
    <t>Simkhada, N.R.</t>
  </si>
  <si>
    <t>Simkhada,  Nav Raj</t>
  </si>
  <si>
    <t>Asian Development Bank, Kathmandu, Nepal</t>
  </si>
  <si>
    <t>Approaches and design of microfinance programmes for the ultra-poor in Nepal</t>
  </si>
  <si>
    <t>Krisher, J.</t>
  </si>
  <si>
    <t>Krisher,  Jenna Osborne</t>
  </si>
  <si>
    <t>End Stage Renal Disease Network 6, Southeastern Kidney Council, Raleigh, NC, United States</t>
  </si>
  <si>
    <t>2-s2.0-85125228651</t>
  </si>
  <si>
    <t>Popa, G.-D.</t>
  </si>
  <si>
    <t>Popa,  George Daniel</t>
  </si>
  <si>
    <t>Financial Investment Service Company Estinvest, Focșani, Romania</t>
  </si>
  <si>
    <t>Returns on the Capital Market: A Challenge for Investment</t>
  </si>
  <si>
    <t>2-s2.0-85082347812</t>
  </si>
  <si>
    <t>Peña-Muñoz, M.</t>
  </si>
  <si>
    <t>Peña-Muñoz,  Manuel</t>
  </si>
  <si>
    <t>Fujitsu Limited, Minato, Tokyo, Japan</t>
  </si>
  <si>
    <t>Populating the FLE financial knowledge graph</t>
  </si>
  <si>
    <t>Llaves, A.</t>
  </si>
  <si>
    <t>Llaves,  Alejandro</t>
  </si>
  <si>
    <t>Kume, T.</t>
  </si>
  <si>
    <t>Kume,  Terunobu</t>
  </si>
  <si>
    <t>2-s2.0-85056997818</t>
  </si>
  <si>
    <t>Bongini, P.</t>
  </si>
  <si>
    <t>Bongini,  Paola Agnese</t>
  </si>
  <si>
    <t>The challenge of assessing financial literacy: Alternative data analysis methods within the Italian context</t>
  </si>
  <si>
    <t>Rinaldi, E.E.</t>
  </si>
  <si>
    <t>Rinaldi,  Emanuela Emilia</t>
  </si>
  <si>
    <t>2-s2.0-85056620106</t>
  </si>
  <si>
    <t>Iramani, R.</t>
  </si>
  <si>
    <t>Iramani,  Rr</t>
  </si>
  <si>
    <t>Financial literacy and business performances improvement of micro, small, medium-sized enterprises in East Java Province, Indonesia</t>
  </si>
  <si>
    <t>Fauzi, A.A.</t>
  </si>
  <si>
    <t>Fauzi,  Abu Amar</t>
  </si>
  <si>
    <t>Lutfi, L.</t>
  </si>
  <si>
    <t>Lutfi,  Lutfi</t>
  </si>
  <si>
    <t>2-s2.0-85042542811</t>
  </si>
  <si>
    <t>Axelson, S.</t>
  </si>
  <si>
    <t>Axelson,  Sarah M.</t>
  </si>
  <si>
    <t>Building bridges to a brighter tomorrow: A systematic evidence review of interventions that prepare adolescents for adulthood</t>
  </si>
  <si>
    <t>Hanifi, S.M.A.</t>
  </si>
  <si>
    <t>Hanifi,  Syed Manzoor Ahmed</t>
  </si>
  <si>
    <t>Iqbal, M.</t>
  </si>
  <si>
    <t>Iqbal,  Mohammad Shamim</t>
  </si>
  <si>
    <t>2-s2.0-85050227902</t>
  </si>
  <si>
    <t>McGregor Consulting Group, Nova Scotia, NS, Canada</t>
  </si>
  <si>
    <t>Status of consumer education and financial education in Canada (2016)</t>
  </si>
  <si>
    <t>Callahan, C.</t>
  </si>
  <si>
    <t>Callahan,  Christine</t>
  </si>
  <si>
    <t>Vora, Y.</t>
  </si>
  <si>
    <t>Vora,  Yutika</t>
  </si>
  <si>
    <t>2-s2.0-85047220865</t>
  </si>
  <si>
    <t>An introduction to the understanding America study internet panel</t>
  </si>
  <si>
    <t>2-s2.0-105001369241</t>
  </si>
  <si>
    <t>Edwards-Pitt, C.</t>
  </si>
  <si>
    <t>Edwards-Pitt,  Coventry</t>
  </si>
  <si>
    <t>How Can Your Family Encourage Financial Literacy in Every Member?</t>
  </si>
  <si>
    <t>2-s2.0-105001260444</t>
  </si>
  <si>
    <t>Hausner, L.</t>
  </si>
  <si>
    <t>Hausner,  Lee</t>
  </si>
  <si>
    <t>How Can You Avoid the Negative Impacts of Giving Money to Family Members?</t>
  </si>
  <si>
    <t>Ngigi, S.</t>
  </si>
  <si>
    <t>Ngigi,  Stephen N.</t>
  </si>
  <si>
    <t>Kenya Rainwater Association, Nairobi, Kenya</t>
  </si>
  <si>
    <t>Shephard, D.D.</t>
  </si>
  <si>
    <t>Shephard,  Daniel D.</t>
  </si>
  <si>
    <t>Netherlands. Current: IS-CS Group, Aflatoun International, France</t>
  </si>
  <si>
    <t>Raducu, R.</t>
  </si>
  <si>
    <t>Raducu,  Razvan</t>
  </si>
  <si>
    <t>Fernández-Llamas, C.</t>
  </si>
  <si>
    <t>Fernández-Llamas,  Camino</t>
  </si>
  <si>
    <t>Chowdhury, A.H.</t>
  </si>
  <si>
    <t>Chowdhury,  Asiful Haidar</t>
  </si>
  <si>
    <t>Otteby, K.</t>
  </si>
  <si>
    <t>Otteby,  Katarina</t>
  </si>
  <si>
    <t>Charlottenstrasse 73, Dusseldorf, Germany</t>
  </si>
  <si>
    <t>Butali, E.</t>
  </si>
  <si>
    <t>Butali,  Eric</t>
  </si>
  <si>
    <t>Agricultural Economic Consultants, Kampala, Uganda</t>
  </si>
  <si>
    <t>Onwujekwe, O.E.</t>
  </si>
  <si>
    <t>Onwujekwe,  Obinna E.</t>
  </si>
  <si>
    <t>Health Policy and Research Group Enugu, Enugu, Nigeria</t>
  </si>
  <si>
    <t>Tanaka,  Migiwa</t>
  </si>
  <si>
    <t>Charles River Associates, Boston, MA, United States</t>
  </si>
  <si>
    <t>2-s2.0-85051560374</t>
  </si>
  <si>
    <t>Lotto, J.</t>
  </si>
  <si>
    <t>Lotto,  Josephat</t>
  </si>
  <si>
    <t>Department of Accounting and Finance, Institute of Finance Management, Dar Es Salaam, Tanzania</t>
  </si>
  <si>
    <t>Examination of the status of financial inclusion and its determinants in Tanzania</t>
  </si>
  <si>
    <t>Soegijoko, S.</t>
  </si>
  <si>
    <t>Soegijoko,  Soegijardjo</t>
  </si>
  <si>
    <t>Indonesian eHealth and Telemedicine Society, Bandung, Indonesia</t>
  </si>
  <si>
    <t>Caixa Econômica Federal, Rio de Janeiro, RJ, Brazil</t>
  </si>
  <si>
    <t>2-s2.0-85048708352</t>
  </si>
  <si>
    <t>Ottaviani, C.</t>
  </si>
  <si>
    <t>Ottaviani,  Cristina</t>
  </si>
  <si>
    <t>Neuroimaging Laboratory, IRCCS Fondazione Santa Lucia, Rome, RM, Italy</t>
  </si>
  <si>
    <t>Financial Literacy, Debt Burden and Impulsivity: A Mediation Analysis</t>
  </si>
  <si>
    <t>2-s2.0-85048702705</t>
  </si>
  <si>
    <t>Introduction: The Financial Literacy Collective</t>
  </si>
  <si>
    <t>2-s2.0-85046489440</t>
  </si>
  <si>
    <t>LIS Cross-National Data Center, Luxembourg, Luxembourg, National Bank of Slovakia, Bratislava, Slovakia</t>
  </si>
  <si>
    <t>Decomposing gender gaps in financial literacy: New international evidence</t>
  </si>
  <si>
    <t>2-s2.0-85046353123</t>
  </si>
  <si>
    <t>Sarr, L.</t>
  </si>
  <si>
    <t>Sarr,  Leopold Remi</t>
  </si>
  <si>
    <t>Financial education and savings behavior: Evidence from a randomized experiment among low-income clients of branchless banking in India</t>
  </si>
  <si>
    <t>Mulaj, F.</t>
  </si>
  <si>
    <t>Mulaj,  Florentina</t>
  </si>
  <si>
    <t>2-s2.0-85039040408</t>
  </si>
  <si>
    <t>Howard, W.</t>
  </si>
  <si>
    <t>Howard,  Waylon J.</t>
  </si>
  <si>
    <t>Seattle Children's Hospital, Seattle, WA, United States</t>
  </si>
  <si>
    <t>Financial Capability and Sociodemographic Factors among Survivors of Human Trafficking</t>
  </si>
  <si>
    <t>2-s2.0-85036548511</t>
  </si>
  <si>
    <t>The Long Shadow of Socialism: Puzzling Evidence on East-West German Differences in Financial Literacy</t>
  </si>
  <si>
    <t>2-s2.0-85053726669</t>
  </si>
  <si>
    <t>Lahsasna, A.</t>
  </si>
  <si>
    <t>Lahsasna,  Ahcene</t>
  </si>
  <si>
    <t>Malaysian Financial Planning Council, Kuala Lumpur, Malaysia</t>
  </si>
  <si>
    <t>Financial consumer in Malaysia: Regulators efforts and measurements for consumer protection</t>
  </si>
  <si>
    <t>2-s2.0-85053725902</t>
  </si>
  <si>
    <t>Senatore, V.</t>
  </si>
  <si>
    <t>Senatore,  Vincenzo</t>
  </si>
  <si>
    <t>GSA Law Firm, Rome, Italy</t>
  </si>
  <si>
    <t>Financial consumers and applicable remedies: A European and italian framework</t>
  </si>
  <si>
    <t>Javid, K.</t>
  </si>
  <si>
    <t>Javid,  Katayon</t>
  </si>
  <si>
    <t>USI Insurance Services, White Plains, NY, United States</t>
  </si>
  <si>
    <t>2-s2.0-85059082257</t>
  </si>
  <si>
    <t>Sekantsi, L.P.</t>
  </si>
  <si>
    <t>Sekantsi,  Lira Peter</t>
  </si>
  <si>
    <t>Central Bank of Lesotho, National Payment System Division, Maseru, Lesotho</t>
  </si>
  <si>
    <t>Lesotho</t>
  </si>
  <si>
    <t>International remittance markets in lesotho: Implications for economic and social development</t>
  </si>
  <si>
    <t>2-s2.0-85047868178</t>
  </si>
  <si>
    <t>Wilkes, W.</t>
  </si>
  <si>
    <t>Wilkes,  Wendi</t>
  </si>
  <si>
    <t>AWWA Government Affairs Office, Washington, DC, United States</t>
  </si>
  <si>
    <t>Make Water Affordable Again?</t>
  </si>
  <si>
    <t>Hamedi, M.</t>
  </si>
  <si>
    <t>Hamedi,  Meysam</t>
  </si>
  <si>
    <t>Securities and Exchange Organization of Iran, Tehran, Iran</t>
  </si>
  <si>
    <t>Mehra, A.</t>
  </si>
  <si>
    <t>Mehra,  Apurv</t>
  </si>
  <si>
    <t>O'Neill, J.</t>
  </si>
  <si>
    <t>O'Neill,  Jacki</t>
  </si>
  <si>
    <t>2-s2.0-85044603986</t>
  </si>
  <si>
    <t>Bellucci, D.</t>
  </si>
  <si>
    <t>Bellucci,  Davide</t>
  </si>
  <si>
    <t>Facoltà di Economia, Rome, Lazio, Italy</t>
  </si>
  <si>
    <t>Gamblers, scratchers and their financial education</t>
  </si>
  <si>
    <t>Rossetti, F.</t>
  </si>
  <si>
    <t>Rossetti,  Fiammetta</t>
  </si>
  <si>
    <t>European Commission, European Commission Joint Research Centre, Brussels, Belgium</t>
  </si>
  <si>
    <t>2-s2.0-85044831061</t>
  </si>
  <si>
    <t>Ghosh,  Saibal</t>
  </si>
  <si>
    <t>Qatar Central Bank, Doha, Ad-Dawhah, Qatar</t>
  </si>
  <si>
    <t>Deciphering financial literacy in India: Evidence from states</t>
  </si>
  <si>
    <t>2-s2.0-85059829760</t>
  </si>
  <si>
    <t>Debt and financial literacy education: An ethics for capital or the other?</t>
  </si>
  <si>
    <t>2-s2.0-85072487433</t>
  </si>
  <si>
    <t>Pazmany, L.</t>
  </si>
  <si>
    <t>Pazmany,  Ladislao</t>
  </si>
  <si>
    <t>San Diego Soils Engineering Inc, San Diego, CA, United States</t>
  </si>
  <si>
    <t>Potential structural materials and design concepts for light airplanes</t>
  </si>
  <si>
    <t>2-s2.0-84914979247</t>
  </si>
  <si>
    <t>Hartman, C.</t>
  </si>
  <si>
    <t>Hartman,  Chester W.</t>
  </si>
  <si>
    <t>The Housing of Relocated Families</t>
  </si>
  <si>
    <t>2-s2.0-84863535599</t>
  </si>
  <si>
    <t>Humphrey, H.H.</t>
  </si>
  <si>
    <t>Humphrey,  Hubert H.</t>
  </si>
  <si>
    <t>NA (No University Affiliated)</t>
  </si>
  <si>
    <t>Office of Financial Protection for Older Americans, Consumer Financial Protection Bureau, Washington, DC, United States</t>
  </si>
  <si>
    <t>The role of the federal government in financial education for older americans: The new consumer financial protection bureau</t>
  </si>
  <si>
    <t>Hurnard, R.</t>
  </si>
  <si>
    <t>Hurnard,  Roger</t>
  </si>
  <si>
    <t>NA (No University Affiliation)</t>
  </si>
  <si>
    <t>Retirement Commission, United States</t>
  </si>
  <si>
    <t>2-s2.0-85177674978</t>
  </si>
  <si>
    <t>NA (No University Found in the given Affiliation)</t>
  </si>
  <si>
    <t>Central Bank of Nigeria, Ilorin, Nigeria</t>
  </si>
  <si>
    <t>Women's financial inclusion</t>
  </si>
  <si>
    <t>Gambacorta, L.</t>
  </si>
  <si>
    <t>Gambacorta,  Leonardo</t>
  </si>
  <si>
    <t>NA (No University Found in the provided affiliation text)</t>
  </si>
  <si>
    <t>Bank for International Settlements, Basel, BS, Switzerland, Centre for Economic Policy Research, London, London, United Kingdom</t>
  </si>
  <si>
    <t>Velji, S.</t>
  </si>
  <si>
    <t>Velji,  Salimah</t>
  </si>
  <si>
    <t>NA (No University Found in the provided affiliation text.)</t>
  </si>
  <si>
    <t>Montefiore Medical Center, New York, NY, United States</t>
  </si>
  <si>
    <t>Kosse, A.</t>
  </si>
  <si>
    <t>Kosse,  Anneke</t>
  </si>
  <si>
    <t>NA (No University Found in the provided text)</t>
  </si>
  <si>
    <t>Banque du Canada, Ottawa, ON, Canada, Committee on Payments and Market Infrastructures, Bank for International Settlements, Basel, BS, Switzerland</t>
  </si>
  <si>
    <t>NA (No University Found)</t>
  </si>
  <si>
    <t>2-s2.0-85092072155</t>
  </si>
  <si>
    <t>Velkova, S.I.</t>
  </si>
  <si>
    <t>Velkova,  S. I.</t>
  </si>
  <si>
    <t>Professional Higher School of Mechanical Electrical Engineering and Electronics, Burgas, Bulgaria</t>
  </si>
  <si>
    <t>Bulgaria</t>
  </si>
  <si>
    <t>CHILD-PARENT RELATIONSHIP AS A PREDICTOR of YOUTH'S FINANCIAL ACTIVITY</t>
  </si>
  <si>
    <t>Office of the Comptroller of the Currency (OCC, Office of the Comptroller of the Currency, Washington, D.C., United States</t>
  </si>
  <si>
    <t>2-s2.0-85142611065</t>
  </si>
  <si>
    <t>D'Angelo, S.</t>
  </si>
  <si>
    <t>D'Angelo,  Sophia M.</t>
  </si>
  <si>
    <t>Gender Equality &amp; Social Inclusion, ODI, Dominican Republic</t>
  </si>
  <si>
    <t>Dominican Republic</t>
  </si>
  <si>
    <t>Building resilience now and for the future: Adolescent skills to address global challenges</t>
  </si>
  <si>
    <t>Fu, X.</t>
  </si>
  <si>
    <t>Fu,  Xiaoyi</t>
  </si>
  <si>
    <t>2-s2.0-85148708287</t>
  </si>
  <si>
    <t>Adverse selection, loan access and default behavior in the Chilean consumer debt market</t>
  </si>
  <si>
    <t>Balasubramanium, S.</t>
  </si>
  <si>
    <t>Balasubramanium,  Shanmugasundaram</t>
  </si>
  <si>
    <t>Regional Agricultural Research Station, Palakkad, KL, India</t>
  </si>
  <si>
    <t>Alarcon, C.</t>
  </si>
  <si>
    <t>Alarcon,  Constanza</t>
  </si>
  <si>
    <t>2-s2.0-84928744311</t>
  </si>
  <si>
    <t>Once burned, twice shy? Financial literacy and wealth losses during the financial crisis</t>
  </si>
  <si>
    <t>Villagómez, F.A.</t>
  </si>
  <si>
    <t>Villagómez,  Fco Alejandro</t>
  </si>
  <si>
    <t>Instituto del Fondo Nacional de la Vivienda para los Trabajadores, INFONAVIT, Alvaro Obregon, DF, Mexico</t>
  </si>
  <si>
    <t>de la Rosa, E.</t>
  </si>
  <si>
    <t>de la Rosa,  Emilio</t>
  </si>
  <si>
    <t>Keleminić, K.</t>
  </si>
  <si>
    <t>Keleminić,  Kristijan</t>
  </si>
  <si>
    <t>NA (No University Mentioned)</t>
  </si>
  <si>
    <t>2-s2.0-85096478529</t>
  </si>
  <si>
    <t>Saarrankan, A.</t>
  </si>
  <si>
    <t>Saarrankan,  A.</t>
  </si>
  <si>
    <t>Department of Fiscal Policy, Ministry of Finance, The Hague, Sri Lanka</t>
  </si>
  <si>
    <t>Identify association of appropriate technological application with per capita income of small scale fishing household - A case of Jaffna small scale fishing community, Srilanka</t>
  </si>
  <si>
    <t>Canales, I.</t>
  </si>
  <si>
    <t>Canales,  Iván</t>
  </si>
  <si>
    <t>Chapter Advance Analytics, Santiago, Chile</t>
  </si>
  <si>
    <t>Indefenso, E.E.</t>
  </si>
  <si>
    <t>Indefenso,  Edmar E.</t>
  </si>
  <si>
    <t>Department of Education, Laguna Science Integrated High School, Philippines</t>
  </si>
  <si>
    <t>2-s2.0-105017905411</t>
  </si>
  <si>
    <t>Anthony, M.</t>
  </si>
  <si>
    <t>Anthony,  Mervin</t>
  </si>
  <si>
    <t>Factors influencing Fintech adoption among Malaysian consumers: the moderating role of Fintech literacy</t>
  </si>
  <si>
    <t>2-s2.0-85073190936</t>
  </si>
  <si>
    <t>Kryshko, M.</t>
  </si>
  <si>
    <t>Kryshko,  Maxym</t>
  </si>
  <si>
    <t>Middle East and Central Asia Department, International Monetary Fund, Washington, D.C., DC, United States</t>
  </si>
  <si>
    <t>Deposit insurance, remittances, and dollarization: Survey-based evidence from a top remittance-receiving country</t>
  </si>
  <si>
    <t>2-s2.0-85201091767</t>
  </si>
  <si>
    <t>Ismail, L.</t>
  </si>
  <si>
    <t>Ismail,  Linawati</t>
  </si>
  <si>
    <t>Los Angeles Office, Putrajaya, Malaysia</t>
  </si>
  <si>
    <t>Catering to Luxury Chinese Tourists Demand: Insights from Malaysian Inbound Travel Agencies; 迎合奢华中国游客需求:来自马来西亚入境旅行社的见解</t>
  </si>
  <si>
    <t>Weber, B.E.</t>
  </si>
  <si>
    <t>Weber,  Brittany E.</t>
  </si>
  <si>
    <t>Diversion Program, New Orleans District Attorney’s Office, New Orleans, LA, United States</t>
  </si>
  <si>
    <t>Feslier, D.</t>
  </si>
  <si>
    <t>Feslier,  David</t>
  </si>
  <si>
    <t>BizPreneur, Hatfield, South Africa</t>
  </si>
  <si>
    <t>2-s2.0-85216766011</t>
  </si>
  <si>
    <t>Wang,  Jingwei</t>
  </si>
  <si>
    <t>Knowledge-augmented Financial Market Analysis and Report Generation</t>
  </si>
  <si>
    <t>Verma, N.</t>
  </si>
  <si>
    <t>Verma,  Nidhi</t>
  </si>
  <si>
    <t>Market Intelligence team, India</t>
  </si>
  <si>
    <t>2-s2.0-85201493653</t>
  </si>
  <si>
    <t>Shuaib, A.A.</t>
  </si>
  <si>
    <t>Shuaib,  Abdullahi Audu</t>
  </si>
  <si>
    <t>Non-governmental organizations (NGOs), Nigeria</t>
  </si>
  <si>
    <t>The Power of Faith-Based Finance: How Islamic Finance Supports the Achievement of the Sustainable Development Goals</t>
  </si>
  <si>
    <t>2-s2.0-105007412817</t>
  </si>
  <si>
    <t>Strachwitz, B.</t>
  </si>
  <si>
    <t>Strachwitz,  Barbara</t>
  </si>
  <si>
    <t>Erste Financial Life Park, Vienna, Austria</t>
  </si>
  <si>
    <t>Cash Action: An Educational Multiplayer Game for Teaching Financial Concepts</t>
  </si>
  <si>
    <t>Tekeste, A.</t>
  </si>
  <si>
    <t>Tekeste,  Alemayehu</t>
  </si>
  <si>
    <t>Han, M.-Y.</t>
  </si>
  <si>
    <t>Han,  Minyeon</t>
  </si>
  <si>
    <t>Mirae Asset Global Investments, OCIO Advisory Team, Seoul, South Korea</t>
  </si>
  <si>
    <t>2-s2.0-85184660655</t>
  </si>
  <si>
    <t>Islam, M.R.</t>
  </si>
  <si>
    <t>Islam,  Md Rafiqul</t>
  </si>
  <si>
    <t>Data Analytics, Sydney, NSW, Australia</t>
  </si>
  <si>
    <t>Churn Prediction via Multimodal Fusion Learning: Integrating Customer Financial Literacy, Voice, and Behavioral Data</t>
  </si>
  <si>
    <t>Koech, J.</t>
  </si>
  <si>
    <t>Koech,  Joy</t>
  </si>
  <si>
    <t>Population Services International, Washington, D.C., United States</t>
  </si>
  <si>
    <t>2-s2.0-85191462985</t>
  </si>
  <si>
    <t>Loganathan, V.</t>
  </si>
  <si>
    <t>Loganathan,  Vyshnavi</t>
  </si>
  <si>
    <t>Advance Tax Analyst, India</t>
  </si>
  <si>
    <t>Is Digital Currency a Payment Disruption Mechanism?</t>
  </si>
  <si>
    <t>Pan, J.-Y.</t>
  </si>
  <si>
    <t>Pan,  Jing Yu</t>
  </si>
  <si>
    <t>NA (No University Name Present)</t>
  </si>
  <si>
    <t>Smitinont, T.</t>
  </si>
  <si>
    <t>Smitinont,  Thitapha</t>
  </si>
  <si>
    <t>Bryant, M.</t>
  </si>
  <si>
    <t>Bryant,  Monica F.</t>
  </si>
  <si>
    <t>2-s2.0-85209652481</t>
  </si>
  <si>
    <t>Tembelo, H.</t>
  </si>
  <si>
    <t>Tembelo,  Havane</t>
  </si>
  <si>
    <t>Training and Registration Department, T.C. Sağlık Bakanlığı,, Ankara, Turkey</t>
  </si>
  <si>
    <t>Examining the Financial Literacy of Healthcare Professionals: A Research on a Provincial Health Directorate</t>
  </si>
  <si>
    <t>Noughani, F.</t>
  </si>
  <si>
    <t>Noughani,  Fatemeh</t>
  </si>
  <si>
    <t>Tang,  Yahui</t>
  </si>
  <si>
    <t>Drake, P.</t>
  </si>
  <si>
    <t>Drake,  Philine</t>
  </si>
  <si>
    <t>Bennett, D.A.</t>
  </si>
  <si>
    <t>Bennett,  David Alan</t>
  </si>
  <si>
    <t>Roos, L.L.</t>
  </si>
  <si>
    <t>Roos,  Leslie L.</t>
  </si>
  <si>
    <t>Department of Community Health Sciences, Manitoba Centre for Health Policy, Winnipeg, MB, Canada</t>
  </si>
  <si>
    <t>Nagai, M.</t>
  </si>
  <si>
    <t>Nagai,  Michael Y.</t>
  </si>
  <si>
    <t>NA (No University Name found in provided text)</t>
  </si>
  <si>
    <t>Gokhale, J.</t>
  </si>
  <si>
    <t>Gokhale,  Jagadeesh</t>
  </si>
  <si>
    <t>Federal Reserve Bank of Cleveland, Cleveland, OH, United States</t>
  </si>
  <si>
    <t>Metge, C.J.</t>
  </si>
  <si>
    <t>Metge,  Colleen J.</t>
  </si>
  <si>
    <t>NA (No University Name found in the provided affiliation text)</t>
  </si>
  <si>
    <t>2-s2.0-84868601621</t>
  </si>
  <si>
    <t>NA (No University Name found in the provided affiliation text.)</t>
  </si>
  <si>
    <t>The impact of health and financial literacy on decision making in community-based older adults</t>
  </si>
  <si>
    <t>NA (No University Name found in the provided text)</t>
  </si>
  <si>
    <t>Fortune, E.E.</t>
  </si>
  <si>
    <t>Fortune,  Erica E.</t>
  </si>
  <si>
    <t>NA (No University Name found)</t>
  </si>
  <si>
    <t>NA (No University Present in Given Affiliation Text)</t>
  </si>
  <si>
    <t>2-s2.0-85139273731</t>
  </si>
  <si>
    <t>Adesanmi, A.A.</t>
  </si>
  <si>
    <t>Adesanmi,  Adenike Adebola</t>
  </si>
  <si>
    <t>NA (No University Present in the provided affiliation text)</t>
  </si>
  <si>
    <t>Oxford College of Canada, Oxford, ON, Canada</t>
  </si>
  <si>
    <t>Finance in the hospitality and tourism sector</t>
  </si>
  <si>
    <t>2-s2.0-85219023021</t>
  </si>
  <si>
    <t>Schuller, K.</t>
  </si>
  <si>
    <t>Schuller,  Katharina</t>
  </si>
  <si>
    <t>NA (No University Present)</t>
  </si>
  <si>
    <t>STAT-UP Statistical Consulting &amp; Data Science GmbH, Munich, Germany</t>
  </si>
  <si>
    <t>Quality Education by Investment: How Can FinTechs Contribute to Financial Literacy?</t>
  </si>
  <si>
    <t>Boateng, E.S.</t>
  </si>
  <si>
    <t>Boateng,  Ethel Seiwaa</t>
  </si>
  <si>
    <t>Participatory Development Associates, Kumasi, Ghana</t>
  </si>
  <si>
    <t>2-s2.0-85111383430</t>
  </si>
  <si>
    <t>Zainab, A.</t>
  </si>
  <si>
    <t>Zainab,  Abida</t>
  </si>
  <si>
    <t>Planning Commission, Islamabad, Islamabad, Pakistan</t>
  </si>
  <si>
    <t>A comparative analysis of financial performance of Islamic banks vis-à-vis conventional banks: evidence from Pakistan</t>
  </si>
  <si>
    <t>Tenaw, E.</t>
  </si>
  <si>
    <t>Tenaw,  Eskindir</t>
  </si>
  <si>
    <t>Cai, D.F.</t>
  </si>
  <si>
    <t>Cai,  Defa</t>
  </si>
  <si>
    <t>Research Base for Heilongjiang Public Finance and Taxation, Harbin, China</t>
  </si>
  <si>
    <t>Koch, A.</t>
  </si>
  <si>
    <t>Koch,  Alfom</t>
  </si>
  <si>
    <t>Mohammed, S.</t>
  </si>
  <si>
    <t>Mohammed,  Sulemana</t>
  </si>
  <si>
    <t>Department of Teaching, Ghana Education Service, Region, Ghana</t>
  </si>
  <si>
    <t>2-s2.0-85116907753</t>
  </si>
  <si>
    <t>Sifa, R.</t>
  </si>
  <si>
    <t>Sifa,  Rafet</t>
  </si>
  <si>
    <t>Fraunhofer Institute for Intelligent Analysis and Information Systems IAIS, Sankt Augustin, Nordrhein-Westfalen, Germany</t>
  </si>
  <si>
    <t>Knowledge Graph Based Question Answering System for Financial Securities</t>
  </si>
  <si>
    <t>Mahendru, M.</t>
  </si>
  <si>
    <t>Mahendru,  Mandeep</t>
  </si>
  <si>
    <t>State Bank Institute of Leadership, Kolkata, WB, India, State Bank Institute of Credit and Risk Management, Gurugram, HR, India</t>
  </si>
  <si>
    <t>Balachandran, R.</t>
  </si>
  <si>
    <t>Balachandran,  Rakhe P.</t>
  </si>
  <si>
    <t>Tolin, L.</t>
  </si>
  <si>
    <t>Tolin,  Lovely Ann</t>
  </si>
  <si>
    <t>Campbell Collaboration, Quezon City, Philippines</t>
  </si>
  <si>
    <t>The FairBanking Foundation, London, United Kingdom</t>
  </si>
  <si>
    <t>Matsuoka, S.</t>
  </si>
  <si>
    <t>Matsuoka,  Satoshi</t>
  </si>
  <si>
    <t>Institute of Science Tokyo, Tokyo, Japan, Research Organization of Information and Systems National Institute of Informatics, Tokyo, Japan</t>
  </si>
  <si>
    <t>2-s2.0-85216655241</t>
  </si>
  <si>
    <t>Singh,  Kamakhya Nr</t>
  </si>
  <si>
    <t>Director (Finance, American Embassy School, New Delhi, India</t>
  </si>
  <si>
    <t>Fintech for MSME and the Role of Financial Education for MSMEs in Optimizing their Return as Investors</t>
  </si>
  <si>
    <t>2-s2.0-84887115501</t>
  </si>
  <si>
    <t>Stack, K.</t>
  </si>
  <si>
    <t>Stack,  Kathleen</t>
  </si>
  <si>
    <t>Program Development for Freedom from Hunger, United States</t>
  </si>
  <si>
    <t>Crossfire: Building financial capabilities should be product-linked and not focused on personal money management</t>
  </si>
  <si>
    <t>2-s2.0-85138311745</t>
  </si>
  <si>
    <t>Recovery-Oriented Money Management for Homeless Veterans: A Feasibility Study</t>
  </si>
  <si>
    <t>Apera, I.</t>
  </si>
  <si>
    <t>Apera,  Iorwa</t>
  </si>
  <si>
    <t>National Social Safety Net Coordinators Office, Abuja, Nigeria</t>
  </si>
  <si>
    <t>Rykova, I.N.</t>
  </si>
  <si>
    <t>Rykova,  Inna Nikolaevna</t>
  </si>
  <si>
    <t>Financial Research Institute of the Ministry of Finance of the Russian Federation, Moscow, Moscow, Russian Federation</t>
  </si>
  <si>
    <t>Raijas, A.</t>
  </si>
  <si>
    <t>Raijas,  Anu</t>
  </si>
  <si>
    <t>National Consumer Research Centre, Helsinki, Finland</t>
  </si>
  <si>
    <t>Prasetyo, A.</t>
  </si>
  <si>
    <t>Prasetyo,  A.</t>
  </si>
  <si>
    <t>Regional Development Planning Research and Innovation Agency of Magelang City, Magelang, Indonesia</t>
  </si>
  <si>
    <t>2-s2.0-84992160814</t>
  </si>
  <si>
    <t>Lee, S.-J.</t>
  </si>
  <si>
    <t>Lee,  Sung-jun</t>
  </si>
  <si>
    <t>1AOPEN Co. Ltd., South Korea</t>
  </si>
  <si>
    <t>A model for distributed resource management of smes using directory service</t>
  </si>
  <si>
    <t>2-s2.0-85065520642</t>
  </si>
  <si>
    <t>Luengo-Prado, M.J.</t>
  </si>
  <si>
    <t>Luengo-Prado,  María José</t>
  </si>
  <si>
    <t>Boston Federal Reserve, United States</t>
  </si>
  <si>
    <t>The credit card debt puzzle: The role of preferences, credit access risk, and financial literacy</t>
  </si>
  <si>
    <t>Gregory, A.</t>
  </si>
  <si>
    <t>Gregory,  Alethia</t>
  </si>
  <si>
    <t>Policy and Research Group, New Orleans, LA, United States</t>
  </si>
  <si>
    <t>Tekeste, Y.T.</t>
  </si>
  <si>
    <t>Tekeste,  Yohana Tesfamariam</t>
  </si>
  <si>
    <t>Lenzner, T.</t>
  </si>
  <si>
    <t>Lenzner,  Timo</t>
  </si>
  <si>
    <t>Sel, B.</t>
  </si>
  <si>
    <t>Sel,  Burcu</t>
  </si>
  <si>
    <t>Republic of Turkey Ministry of National Education, Mus, Trabzon, Turkey</t>
  </si>
  <si>
    <t>Nalina, K.B.</t>
  </si>
  <si>
    <t>Nalina,  K. B.</t>
  </si>
  <si>
    <t>Department of MBA, JSS Hospital, Mysore, India</t>
  </si>
  <si>
    <t>2-s2.0-85205867811</t>
  </si>
  <si>
    <t>Lamboglia, S.</t>
  </si>
  <si>
    <t>Lamboglia,  Sara</t>
  </si>
  <si>
    <t>On the drivers of financial literacy: the role of intergenerational mobility</t>
  </si>
  <si>
    <t>Khudyakova, O.</t>
  </si>
  <si>
    <t>Khudyakova,  Olga Yrievna</t>
  </si>
  <si>
    <t>Ministry of Foreign Affairs of the Russian Federation, Moscow, Moscow Oblast, Russian Federation</t>
  </si>
  <si>
    <t>Hameed, W.B.</t>
  </si>
  <si>
    <t>Hameed,  Waseem Bak’R</t>
  </si>
  <si>
    <t>Institute for Financial Literacy, Singapore City, Singapore</t>
  </si>
  <si>
    <t>Bagaskara, J.</t>
  </si>
  <si>
    <t>Bagaskara,  Jelita</t>
  </si>
  <si>
    <t>Digital Business, Ilearning Incorporation, Pretoria, South Africa</t>
  </si>
  <si>
    <t>El Omri, A.</t>
  </si>
  <si>
    <t>El Omri,  Amina</t>
  </si>
  <si>
    <t>Szuba, P.</t>
  </si>
  <si>
    <t>Szuba,  Przemysław</t>
  </si>
  <si>
    <t>Exacto Limited, Rzeszow, Poland</t>
  </si>
  <si>
    <t>2-s2.0-85188597165</t>
  </si>
  <si>
    <t>Agia, M.I.</t>
  </si>
  <si>
    <t>Agia,  Muhamad Irfan</t>
  </si>
  <si>
    <t>Bibit Tumbuh Bersama, Indonesia</t>
  </si>
  <si>
    <t>Financial literacy and money management</t>
  </si>
  <si>
    <t>2-s2.0-85028574606</t>
  </si>
  <si>
    <t>Building the financial education capacity of teachers: Does it make a difference?</t>
  </si>
  <si>
    <t>2-s2.0-85034264695</t>
  </si>
  <si>
    <t>Verschetze, L.</t>
  </si>
  <si>
    <t>Verschetze,  Lindsey</t>
  </si>
  <si>
    <t>CVO Vivo and CVO Hitek, Kortrijk, Belgium</t>
  </si>
  <si>
    <t>Student teachers' capacity and willingness to teach financial literacy in flanders</t>
  </si>
  <si>
    <t>2-s2.0-84859534146</t>
  </si>
  <si>
    <t>Ekonomski institut, Znanstvena savjetnica, Zagreb, Croatia</t>
  </si>
  <si>
    <t>Financial literacy and retirement: International experience and suggestions for Croatia; Financijska i mirovinska pismenost: Međunarodna iskustva i prijedlozi za Hrvatsku</t>
  </si>
  <si>
    <t>Wan, C.</t>
  </si>
  <si>
    <t>Wan,  Cynthia</t>
  </si>
  <si>
    <t>2-s2.0-85087299790</t>
  </si>
  <si>
    <t>State Bank Institute of Leadership, Kolkata, WB, India</t>
  </si>
  <si>
    <t>Financial well-being for a sustainable society: a road less travelled</t>
  </si>
  <si>
    <t>Miller, C.</t>
  </si>
  <si>
    <t>Miller,  Carrie</t>
  </si>
  <si>
    <t>2-s2.0-85090746833</t>
  </si>
  <si>
    <t>Towards improving households’ investment choices in tanzania: Does financial literacy really matter?</t>
  </si>
  <si>
    <t>2-s2.0-85173233758</t>
  </si>
  <si>
    <t>Farrakhova, I.</t>
  </si>
  <si>
    <t>Farrakhova,  Inzilya</t>
  </si>
  <si>
    <t>Ranks LLC, Moscow, Russian Federation</t>
  </si>
  <si>
    <t>How CEO Affects ESG and the Financial Performance of Companies</t>
  </si>
  <si>
    <t>Teshome, G.</t>
  </si>
  <si>
    <t>Teshome,  Girma</t>
  </si>
  <si>
    <t>Federal Center of Theoretical and Applied Sociology of the Russian Academy of Sciences, Moscow, Russian Federation</t>
  </si>
  <si>
    <t>2-s2.0-85195212183</t>
  </si>
  <si>
    <t>Indebtedness and labor risk sorting across consumer lender types in Chile</t>
  </si>
  <si>
    <t>Lee,  Yujung</t>
  </si>
  <si>
    <t>Financial Education Council, South Korea</t>
  </si>
  <si>
    <t>Greco, S.</t>
  </si>
  <si>
    <t>Greco,  Sabrina</t>
  </si>
  <si>
    <t>Prodhan, M.M.H.</t>
  </si>
  <si>
    <t>Prodhan,  Md Dalower Hossain</t>
  </si>
  <si>
    <t>NA (No University found in provided affiliation text)</t>
  </si>
  <si>
    <t>Ostrovskaya, V.N.</t>
  </si>
  <si>
    <t>Ostrovskaya,  Victoria N.</t>
  </si>
  <si>
    <t>Center of Marketing Initiatives, Stavropol, Russian Federation</t>
  </si>
  <si>
    <t>2-s2.0-85075835955</t>
  </si>
  <si>
    <t>de Felice, G.</t>
  </si>
  <si>
    <t>de Felice,  Gregorio</t>
  </si>
  <si>
    <t>Investors' inconsistencies and the need for better financial literacy</t>
  </si>
  <si>
    <t>2-s2.0-85063794013</t>
  </si>
  <si>
    <t>Martinez, E.M.</t>
  </si>
  <si>
    <t>Martinez,  Eduardo Mancera</t>
  </si>
  <si>
    <t>Professor of Mathematics, Centro Regional de Investigación y formación, Brazil</t>
  </si>
  <si>
    <t>A didactic proposal with the subject financial education for middle school</t>
  </si>
  <si>
    <t>Murendo, C.</t>
  </si>
  <si>
    <t>Murendo,  Conrad</t>
  </si>
  <si>
    <t>International Crops Research Institute for the Semi-Arid Tropics, Bulawayo, Bulawayo, Zimbabwe</t>
  </si>
  <si>
    <t>Theodos, B.</t>
  </si>
  <si>
    <t>Theodos,  Brett A.</t>
  </si>
  <si>
    <t>Miner, T.J.</t>
  </si>
  <si>
    <t>Miner,  Thomas J.</t>
  </si>
  <si>
    <t>Department of Surgery, Rhode Island Hospital, Providence, RI, United States</t>
  </si>
  <si>
    <t>2-s2.0-85074523052</t>
  </si>
  <si>
    <t>Tunç, C.</t>
  </si>
  <si>
    <t>Tunç,  Cengiz</t>
  </si>
  <si>
    <t>Türkiye Cumhuriyet Merkez Bankası, Ankara, Ankara, Turkey</t>
  </si>
  <si>
    <t>The Effect of Credit Supply on House Prices: Evidence From Turkey</t>
  </si>
  <si>
    <t>Oz, T.</t>
  </si>
  <si>
    <t>Oz,  Tayfun</t>
  </si>
  <si>
    <t>Psychiatry Clinic, Ankara Etlik City Hospital, Ankara, Ankara, Turkey</t>
  </si>
  <si>
    <t>MacNeil, K.</t>
  </si>
  <si>
    <t>MacNeil,  Kate</t>
  </si>
  <si>
    <t>Good Neighbours' Club, Toronto, ON, Canada</t>
  </si>
  <si>
    <t>Research Division, Chile</t>
  </si>
  <si>
    <t>Switzer, J.</t>
  </si>
  <si>
    <t>Switzer,  Jeannette A.</t>
  </si>
  <si>
    <t>Financial Consultancy, Chicago, IL, United States</t>
  </si>
  <si>
    <t>2-s2.0-85070185588</t>
  </si>
  <si>
    <t>The impact of financial education for youth</t>
  </si>
  <si>
    <t>2-s2.0-85173225872</t>
  </si>
  <si>
    <t>McCarthy, Y.</t>
  </si>
  <si>
    <t>McCarthy,  Yvonne</t>
  </si>
  <si>
    <t>Banc Ceannais na hÉireann, Dublin, Ireland</t>
  </si>
  <si>
    <t>The role of borrower expectations in mortgage choice</t>
  </si>
  <si>
    <t>2-s2.0-85168698058</t>
  </si>
  <si>
    <t>Remr, J.</t>
  </si>
  <si>
    <t>Remr,  J.</t>
  </si>
  <si>
    <t>Institute for Evaluations and Social Analyses, Prague, Czech Republic</t>
  </si>
  <si>
    <t>Translating and Validating the Frugality Scale among the Czech Population</t>
  </si>
  <si>
    <t>2-s2.0-105002405160</t>
  </si>
  <si>
    <t>Murray, I.</t>
  </si>
  <si>
    <t>Murray,  Inez</t>
  </si>
  <si>
    <t>Bill &amp; Melinda Gates Foundation, Seattle, WA, United States</t>
  </si>
  <si>
    <t>Scaling savings: Why serving women is the key</t>
  </si>
  <si>
    <t>Pal, A.</t>
  </si>
  <si>
    <t>Pal,  Amitava</t>
  </si>
  <si>
    <t>NA (No University found in provided affiliation text.)</t>
  </si>
  <si>
    <t>Jambi, R.</t>
  </si>
  <si>
    <t>Jambi,  Roaa</t>
  </si>
  <si>
    <t>2-s2.0-85164154636</t>
  </si>
  <si>
    <t>Liu,  Zhen</t>
  </si>
  <si>
    <t>NA (No University found in provided affiliation)</t>
  </si>
  <si>
    <t>Jinan Water Conservancy Engineering Service Center, Jinan, China</t>
  </si>
  <si>
    <t>Construction and empirical research of the evaluation index system of environmental protection enterprises’ competitiveness based on the Delphi and AHP methods</t>
  </si>
  <si>
    <t>Bolante, A.R.S.</t>
  </si>
  <si>
    <t>Bolante,  Alfonso Ramil S.</t>
  </si>
  <si>
    <t>ASA Philippines Foundation, Philippines</t>
  </si>
  <si>
    <t>Yuliani, A.</t>
  </si>
  <si>
    <t>Yuliani,  Ade</t>
  </si>
  <si>
    <t>2-s2.0-84982806184</t>
  </si>
  <si>
    <t>Economista en Jefe, Mexico</t>
  </si>
  <si>
    <t>Financial literacy among high school students in the Mexico City metropolitan area; Alfabetismo financiero en jóvenes preparatorianos en la Zona Metropolitana del Valle de México</t>
  </si>
  <si>
    <t>Rigoni, U.</t>
  </si>
  <si>
    <t>Rigoni,  Ugo</t>
  </si>
  <si>
    <t>Kelder, B.</t>
  </si>
  <si>
    <t>Kelder,  Betsy</t>
  </si>
  <si>
    <t>Thanki, H.</t>
  </si>
  <si>
    <t>Thanki,  Heena</t>
  </si>
  <si>
    <t>Shri Jairambhai Patel Institute of Business Management and Computer Applications, Gandhinagar, India</t>
  </si>
  <si>
    <t>McPhee, S.-L.</t>
  </si>
  <si>
    <t>McPhee,  Sophie Lauren</t>
  </si>
  <si>
    <t>SMSC, Hauppauge, NY, United States</t>
  </si>
  <si>
    <t>2-s2.0-85081265451</t>
  </si>
  <si>
    <t>The effect of financial education on pupils’ financial knowledge and skills: Evidence from a Solomon four-group design</t>
  </si>
  <si>
    <t>Hewett, P.C.</t>
  </si>
  <si>
    <t>Hewett,  Paul C.</t>
  </si>
  <si>
    <t>2-s2.0-84994297181</t>
  </si>
  <si>
    <t>,</t>
  </si>
  <si>
    <t>Financial literacy in Tunisia: Its determinants and its implications on investment behavior</t>
  </si>
  <si>
    <t>2-s2.0-85087857449</t>
  </si>
  <si>
    <t>Yates, S.R.</t>
  </si>
  <si>
    <t>Yates,  Stephanie R.</t>
  </si>
  <si>
    <t>Regions Institute for Financial Education, Birmingham, AL, United States</t>
  </si>
  <si>
    <t>Factors Associated With Electronic Banking Adoption</t>
  </si>
  <si>
    <t>Zatevakhina, A.</t>
  </si>
  <si>
    <t>Zatevakhina,  Anna V.</t>
  </si>
  <si>
    <t>International banking Institute of a name of Anatoly Sobchak, Saint Petersburg, Russian Federation</t>
  </si>
  <si>
    <t>Research Associate, Saint Paul, MN, United States</t>
  </si>
  <si>
    <t>White,  Howard</t>
  </si>
  <si>
    <t>Campbell Collaboration, New Delhi, DL, India</t>
  </si>
  <si>
    <t>Oza, A.D.</t>
  </si>
  <si>
    <t>Oza,  Ankit D.</t>
  </si>
  <si>
    <t>Department of Computer Science and Engineering, Institute of Advanced Research, Gandhinagar, GJ, India</t>
  </si>
  <si>
    <t>Grigorian, D.A.</t>
  </si>
  <si>
    <t>Grigorian,  David A.</t>
  </si>
  <si>
    <t>Asia and Pacific Department, International Monetary Fund, Washington, D.C., DC, United States</t>
  </si>
  <si>
    <t>Sweet, J.</t>
  </si>
  <si>
    <t>Sweet,  Jill</t>
  </si>
  <si>
    <t>Veterans Affairs Canada, Charlottetown, PE, Canada</t>
  </si>
  <si>
    <t>2-s2.0-85195393691</t>
  </si>
  <si>
    <t>Brailovskaya, V.</t>
  </si>
  <si>
    <t>Brailovskaya,  Valentina</t>
  </si>
  <si>
    <t>IDinsight, San Francisco, CA, United States</t>
  </si>
  <si>
    <t>Is Digital Credit Filling a Hole or Digging a Hole? Evidence from Malawi</t>
  </si>
  <si>
    <t>Voronkoff, B.</t>
  </si>
  <si>
    <t>Voronkoff,  Boris</t>
  </si>
  <si>
    <t>Messy, F.-A.</t>
  </si>
  <si>
    <t>Messy,  Flore Anne</t>
  </si>
  <si>
    <t>NA (No University found in provided text)</t>
  </si>
  <si>
    <t>Financial Affairs Division, L'Organisation de Coopération et de Développement Economiques, Paris, Ile-de-France, France</t>
  </si>
  <si>
    <t>2-s2.0-85118678262</t>
  </si>
  <si>
    <t>“Mortgage renegotiation, monetary gains and financial literacy: A dataset of Chilean households”</t>
  </si>
  <si>
    <t>2-s2.0-85048718592</t>
  </si>
  <si>
    <t>Tuesta, D.</t>
  </si>
  <si>
    <t>Tuesta,  David</t>
  </si>
  <si>
    <t>CAF -Banco de Desarrollo de América Latina y el Caribe, Caracas, Venezuela</t>
  </si>
  <si>
    <t>Venezuela</t>
  </si>
  <si>
    <t>Explaining the Gender Gap in Financial Literacy: The Role of Non-Cognitive Skills</t>
  </si>
  <si>
    <t>Julyanthry, J.</t>
  </si>
  <si>
    <t>Julyanthry,  J.</t>
  </si>
  <si>
    <t>Pematangsiantar, Sumatera Utara, Indonesia</t>
  </si>
  <si>
    <t>Lobb, R.</t>
  </si>
  <si>
    <t>Lobb,  Rebecca</t>
  </si>
  <si>
    <t>Reach, Boston, MA, United States</t>
  </si>
  <si>
    <t>2-s2.0-85075817833</t>
  </si>
  <si>
    <t>Franceschi, F.</t>
  </si>
  <si>
    <t>Franceschi,  Francesco</t>
  </si>
  <si>
    <t>Behavioral finance: From financial consumer protection to financial education</t>
  </si>
  <si>
    <t>2-s2.0-85213383997</t>
  </si>
  <si>
    <t>Valdiviezo-Hernández, O.</t>
  </si>
  <si>
    <t>Valdiviezo-Hernández,  Omar</t>
  </si>
  <si>
    <t>Urbanism and Design, Centro de Investigação em Arquitetura, Urbanismo e Design, Lisbon, Lisbon, Portugal</t>
  </si>
  <si>
    <t>Financial Literacy Through Design Lens: A Scoping Review</t>
  </si>
  <si>
    <t>Stanisławska, E.</t>
  </si>
  <si>
    <t>Stanisławska,  Ewa</t>
  </si>
  <si>
    <t>Narodowy Bank Polski, Warsaw, Poland</t>
  </si>
  <si>
    <t>2-s2.0-33744524934</t>
  </si>
  <si>
    <t>Hynes, J.M.</t>
  </si>
  <si>
    <t>Hynes,  John M.</t>
  </si>
  <si>
    <t>Excidian, LLC</t>
  </si>
  <si>
    <t>LLC</t>
  </si>
  <si>
    <t>The power of financial acumen</t>
  </si>
  <si>
    <t>2-s2.0-85077853590</t>
  </si>
  <si>
    <t>What determines financial literacy? In search of relevant determinants; Što određuje financijsku pismenost? U potrazi za relevantnim odrednicama</t>
  </si>
  <si>
    <t>2-s2.0-85010483359</t>
  </si>
  <si>
    <t>Wolfe-Hayes, M.A.</t>
  </si>
  <si>
    <t>Wolfe-Hayes,  Molly A.</t>
  </si>
  <si>
    <t>Knowledgeware Systems, Inc., Frederick, MD, United States</t>
  </si>
  <si>
    <t>Financial literacy and education: An environmental scan</t>
  </si>
  <si>
    <t>Mutlu, E.A.</t>
  </si>
  <si>
    <t>Mutlu,  Elif Aktan</t>
  </si>
  <si>
    <t>Sherly</t>
  </si>
  <si>
    <t>Sherly,  null</t>
  </si>
  <si>
    <t>2-s2.0-85052545524</t>
  </si>
  <si>
    <t>Porezno savjetovanje Javorovic, Zagreb, Croatia</t>
  </si>
  <si>
    <t>Measuring financial literacy of university students</t>
  </si>
  <si>
    <t>2-s2.0-84921816698</t>
  </si>
  <si>
    <t>Brancewicz, J.G.</t>
  </si>
  <si>
    <t>Brancewicz,  Jack G.</t>
  </si>
  <si>
    <t>Greater New Orleans Inc, United States</t>
  </si>
  <si>
    <t>Impacts of ja BizTown on improving financial literacy among middle-school students</t>
  </si>
  <si>
    <t>Dewi, D.O.</t>
  </si>
  <si>
    <t>Dewi,  D. O.</t>
  </si>
  <si>
    <t>NA (No University found in provided text.)</t>
  </si>
  <si>
    <t>Kotlikoff, L.J.</t>
  </si>
  <si>
    <t>Kotlikoff,  Laurence J.</t>
  </si>
  <si>
    <t>Kagaayi, J.</t>
  </si>
  <si>
    <t>Kagaayi,  Joseph</t>
  </si>
  <si>
    <t>NA (No University found in the given affiliation text)</t>
  </si>
  <si>
    <t>Rakai Health Sciences Program, Kalisizo, Kyotera, Uganda</t>
  </si>
  <si>
    <t>Cooter, K.S.</t>
  </si>
  <si>
    <t>Cooter,  Kathleen Spencer</t>
  </si>
  <si>
    <t>Louisville Metro Government, Louisville, KY, United States</t>
  </si>
  <si>
    <t>Adam, L.</t>
  </si>
  <si>
    <t>Adam,  Latif</t>
  </si>
  <si>
    <t>2-s2.0-85131375380</t>
  </si>
  <si>
    <t>Anisimova, T.Yu.</t>
  </si>
  <si>
    <t>Anisimova,  T. Yu</t>
  </si>
  <si>
    <t>All-Russian Scientific Research Institute of Organic Fertilizers and Peat, Vyatkino, Russian Federation</t>
  </si>
  <si>
    <t>Use of peat in Russian agriculture: Current condition and prospects</t>
  </si>
  <si>
    <t>2-s2.0-32644464147</t>
  </si>
  <si>
    <t>Private pensions and public policies</t>
  </si>
  <si>
    <t>Tzamourani, P.</t>
  </si>
  <si>
    <t>Tzamourani,  Panagiota</t>
  </si>
  <si>
    <t>Terzi, O.</t>
  </si>
  <si>
    <t>Terzi,  Onur</t>
  </si>
  <si>
    <t>Turksh Economy Bank, Istanbul, Turkey</t>
  </si>
  <si>
    <t>Kiwia, B.P.</t>
  </si>
  <si>
    <t>Kiwia,  Brenda P.</t>
  </si>
  <si>
    <t>Deniel, A.</t>
  </si>
  <si>
    <t>Deniel,  Azlan</t>
  </si>
  <si>
    <t>Hussainey, K.</t>
  </si>
  <si>
    <t>Hussainey,  K.</t>
  </si>
  <si>
    <t>Bangor Business School, Bangor, Gwynedd, United Kingdom</t>
  </si>
  <si>
    <t>Zataraín-Barrón, Z.L.</t>
  </si>
  <si>
    <t>Zataraín-Barrón,  Zyanya Lucía</t>
  </si>
  <si>
    <t>2-s2.0-85129694765</t>
  </si>
  <si>
    <t>Agena, A.G.</t>
  </si>
  <si>
    <t>Agena,  Alemayehu Gebremariam</t>
  </si>
  <si>
    <t>Catholic Relief Services, Kigali, Kigali, Rwanda</t>
  </si>
  <si>
    <t>Effect of integrated nutrition-sensitive and nutrition-specific intervention package on maternal malnutrition among pregnant women in Rwanda</t>
  </si>
  <si>
    <t>Ruuskanen, O.-P.</t>
  </si>
  <si>
    <t>Ruuskanen,  Olli Pekka</t>
  </si>
  <si>
    <t>Wyczółkowski, R.</t>
  </si>
  <si>
    <t>Wyczółkowski,  Rafał</t>
  </si>
  <si>
    <t>Materiałowej i Fizyki Stosowanej, Wydział Inzynierii Procesowej, Poland</t>
  </si>
  <si>
    <t>Giorgiantonio, C.</t>
  </si>
  <si>
    <t>Giorgiantonio,  Cristina</t>
  </si>
  <si>
    <t>NA (No University found in the given affiliation text.)</t>
  </si>
  <si>
    <t>Teppa, F.</t>
  </si>
  <si>
    <t>Teppa,  Federica</t>
  </si>
  <si>
    <t>NA (No University found in the given affiliation)</t>
  </si>
  <si>
    <t>2-s2.0-85051176060</t>
  </si>
  <si>
    <t>Ulstad, A.T.</t>
  </si>
  <si>
    <t>Ulstad,  Aimee T.</t>
  </si>
  <si>
    <t>College of Engineering, Columbus, OH, United States</t>
  </si>
  <si>
    <t>Work in progress: Do engineering students gain financial literacy skills by taking an engineering economy course?</t>
  </si>
  <si>
    <t>Sharma,  Soni</t>
  </si>
  <si>
    <t>Jaipuria School of Business, Ghaziabad, India</t>
  </si>
  <si>
    <t>Ladjahon, A.J.</t>
  </si>
  <si>
    <t>Ladjahon,  Ahmed J.</t>
  </si>
  <si>
    <t>Alanko, E.</t>
  </si>
  <si>
    <t>Alanko,  Elias</t>
  </si>
  <si>
    <t>OP-Pohjola Group, Helsinki, Finland</t>
  </si>
  <si>
    <t>Mishra,  Anand</t>
  </si>
  <si>
    <t>LSRID-RAP, Parliament of India, New Delhi, India</t>
  </si>
  <si>
    <t>Gerdes, C.</t>
  </si>
  <si>
    <t>Gerdes,  Christer</t>
  </si>
  <si>
    <t>Institutet för social forskning, Stockholm, Stockholm, Sweden</t>
  </si>
  <si>
    <t>Hodge, N.</t>
  </si>
  <si>
    <t>Hodge,  Nicole</t>
  </si>
  <si>
    <t>DBM Consultants, Melbourne, VIC, Australia</t>
  </si>
  <si>
    <t>2-s2.0-85135528333</t>
  </si>
  <si>
    <t>Marcus, R.</t>
  </si>
  <si>
    <t>Marcus,  Rachel</t>
  </si>
  <si>
    <t>Gender Equality and Social Inclusion, ODI, United Kingdom</t>
  </si>
  <si>
    <t>Teaching and learning for life skills development: Insights from Rwanda’s 12+ programme for adolescent girls: Special Issue Youth &amp; Adolescent Skills Development: Preparing young people for diverse global challenges</t>
  </si>
  <si>
    <t>Mistrulli, P.E.</t>
  </si>
  <si>
    <t>Mistrulli,  Paolo Emilio</t>
  </si>
  <si>
    <t>2-s2.0-84897516035</t>
  </si>
  <si>
    <t>Groom, T.R.</t>
  </si>
  <si>
    <t>Groom,  Theodore R.</t>
  </si>
  <si>
    <t>Groom Law Group, France</t>
  </si>
  <si>
    <t>Deregulating the private pension system</t>
  </si>
  <si>
    <t>Courchane, M.J.</t>
  </si>
  <si>
    <t>Courchane,  Marsha J.</t>
  </si>
  <si>
    <t>ERS Group, San Francisco, CA, United States</t>
  </si>
  <si>
    <t>Arnold, H.</t>
  </si>
  <si>
    <t>Arnold,  Heino</t>
  </si>
  <si>
    <t>W.E. Upjohn Institute for Employment Research, Kalamazoo, MI, United States</t>
  </si>
  <si>
    <t>Andriani, S.</t>
  </si>
  <si>
    <t>Andriani,  Sri</t>
  </si>
  <si>
    <t>Negara, S.</t>
  </si>
  <si>
    <t>Negara,  Syandi</t>
  </si>
  <si>
    <t>Callegari, J.</t>
  </si>
  <si>
    <t>Callegari,  John G.</t>
  </si>
  <si>
    <t>NA (No University found in the given text)</t>
  </si>
  <si>
    <t>Lam, C.</t>
  </si>
  <si>
    <t>Lam,  Carrie</t>
  </si>
  <si>
    <t>Machmud, M.</t>
  </si>
  <si>
    <t>Machmud,  Mulyana</t>
  </si>
  <si>
    <t>Institut Ilmu Sosial dan Bisnis Andi Sapada, Parepare, Indonesia</t>
  </si>
  <si>
    <t>Abad, J.</t>
  </si>
  <si>
    <t>Abad,  Julisa</t>
  </si>
  <si>
    <t>NA (No University found in the given text.)</t>
  </si>
  <si>
    <t>Trans Sistas of Color Project, Detroit, MI, United States, Fair Michigan Foundation, Detroit, MI, United States</t>
  </si>
  <si>
    <t>2-s2.0-85018615719</t>
  </si>
  <si>
    <t>Target audiences for effective financial education</t>
  </si>
  <si>
    <t>Azwar, F.</t>
  </si>
  <si>
    <t>Azwar,  Fatahul R.</t>
  </si>
  <si>
    <t>Eberlein, J.</t>
  </si>
  <si>
    <t>Eberlein,  James</t>
  </si>
  <si>
    <t>2-s2.0-85063573795</t>
  </si>
  <si>
    <t>NA (No University found in the provided affiliation text)</t>
  </si>
  <si>
    <t>Financial literacy and financial inclusion unbundling the nexus</t>
  </si>
  <si>
    <t>Diáz, S.</t>
  </si>
  <si>
    <t>Diáz,  Samantha</t>
  </si>
  <si>
    <t>New York State Center of Excellence for Cultural Competence, New York State Psychiatric Institute, New York, NY, United States</t>
  </si>
  <si>
    <t>Aoyagi, K.</t>
  </si>
  <si>
    <t>Aoyagi,  Keitaro</t>
  </si>
  <si>
    <t>Metrics Work Consultants Inc., Tokyo, Japan</t>
  </si>
  <si>
    <t>2-s2.0-84994537846</t>
  </si>
  <si>
    <t>Center for Social Development, Ann Arbor, MI, United States</t>
  </si>
  <si>
    <t>Improved financial capability can reduce material hardship among mothers</t>
  </si>
  <si>
    <t>Malyukova, I.</t>
  </si>
  <si>
    <t>Malyukova,  Inna</t>
  </si>
  <si>
    <t>Rating Agency “Expert-Rating”, Kyiv, Ukraine</t>
  </si>
  <si>
    <t>Chasnikova, O.</t>
  </si>
  <si>
    <t>Chasnikova,  Olena V.</t>
  </si>
  <si>
    <t>2-s2.0-84965022066</t>
  </si>
  <si>
    <t>Avila, C.D.</t>
  </si>
  <si>
    <t>Avila,  Christopher D.</t>
  </si>
  <si>
    <t>North Texas Specialty Physicians, Fort Worth, TX, United States</t>
  </si>
  <si>
    <t>Cultural integration through shared learning among resettled Bhutanese women</t>
  </si>
  <si>
    <t>Bianco, M.</t>
  </si>
  <si>
    <t>Bianco,  Magda</t>
  </si>
  <si>
    <t>Connelly, P.</t>
  </si>
  <si>
    <t>Connelly,  Peter</t>
  </si>
  <si>
    <t>Milwaukee VA Medical Center, Milwaukee, WI, United States</t>
  </si>
  <si>
    <t>Bleischwitz, R.</t>
  </si>
  <si>
    <t>Bleischwitz,  Raimund</t>
  </si>
  <si>
    <t>The Research Group on Material Flows and Resource Management, Wuppertal Institut für Klima, Umwelt, Energie, Wuppertal, Nordrhein-Westfalen, Germany</t>
  </si>
  <si>
    <t>2-s2.0-85047226740</t>
  </si>
  <si>
    <t>Gawlik, L.</t>
  </si>
  <si>
    <t>Gawlik,  Lidia</t>
  </si>
  <si>
    <t>Mineral and Energy Economy Research Institute of the Polish Academy of Sciences, Krakow, Poland</t>
  </si>
  <si>
    <t>The Polish power industry in energy transformation process</t>
  </si>
  <si>
    <t>2-s2.0-45949111235</t>
  </si>
  <si>
    <t>Terceño, A.</t>
  </si>
  <si>
    <t>Terceño,  Antonio</t>
  </si>
  <si>
    <t>Departament of Bussines Management, Facultad de Economía y Empresa, Reus, Tarragona, Spain</t>
  </si>
  <si>
    <t>A model for the prediction of "diseases" of firms by means of fuzzy relations</t>
  </si>
  <si>
    <t>2-s2.0-85069624318</t>
  </si>
  <si>
    <t>Financial Capability and Economic Security among Low-Income Older Asian Immigrants: Lessons from Qualitative Interviews</t>
  </si>
  <si>
    <t>2-s2.0-85112566168</t>
  </si>
  <si>
    <t>Shri Jairambhai Patel Institute of Business Management and Computer Applications, Gujarat, GJ, India</t>
  </si>
  <si>
    <t>Determinants of Financial Risk Tolerance (FRT): An empirical investigation</t>
  </si>
  <si>
    <t>2-s2.0-85071800696</t>
  </si>
  <si>
    <t>Klang, T.</t>
  </si>
  <si>
    <t>Klang,  Tabea</t>
  </si>
  <si>
    <t>Enhancing access to finance for SMEs: The case of Central Asia</t>
  </si>
  <si>
    <t>2-s2.0-54949099994</t>
  </si>
  <si>
    <t>Augros, Ph.</t>
  </si>
  <si>
    <t>Augros,  Philippe</t>
  </si>
  <si>
    <t>EADS Astrium, Airbus Group SE, Leiden, Zuid-Holland, Netherlands</t>
  </si>
  <si>
    <t>Possible ways towards a European involvement in a global lunar transportation and service architecture</t>
  </si>
  <si>
    <t>Wiley, P.</t>
  </si>
  <si>
    <t>Wiley,  P.</t>
  </si>
  <si>
    <t>Abadi, A.D.H.</t>
  </si>
  <si>
    <t>Abadi,  Abbas Dastanpour Hossein</t>
  </si>
  <si>
    <t>Ehraz Argamauditory Institution, Iran</t>
  </si>
  <si>
    <t>Sproston, K.</t>
  </si>
  <si>
    <t>Sproston,  Kerry A.</t>
  </si>
  <si>
    <t>2-s2.0-85213036671</t>
  </si>
  <si>
    <t>Zhang,  Junan</t>
  </si>
  <si>
    <t>Department of Social Work, Shanghai Business School, Shanghai, Shanghai, China</t>
  </si>
  <si>
    <t>Unraveling Youth Indebtedness in China: A Case Study Based on the “Debtors Avengers” Community on Douban</t>
  </si>
  <si>
    <t>2-s2.0-85028575605</t>
  </si>
  <si>
    <t>Barry, D.</t>
  </si>
  <si>
    <t>Barry,  Daniela</t>
  </si>
  <si>
    <t>Konrad-Adenauer-Schule Kriftel, Germany</t>
  </si>
  <si>
    <t>Measurement of young adults' attitudes towards money</t>
  </si>
  <si>
    <t>Mohammed, H.</t>
  </si>
  <si>
    <t>Mohammed,  Hassan</t>
  </si>
  <si>
    <t>Liu,  Dong</t>
  </si>
  <si>
    <t>Gadewadikar, J.</t>
  </si>
  <si>
    <t>Gadewadikar,  Jyotirmay</t>
  </si>
  <si>
    <t>2-s2.0-85159406128</t>
  </si>
  <si>
    <t>Kaganov, V.S.</t>
  </si>
  <si>
    <t>Kaganov,  Veniamin S.</t>
  </si>
  <si>
    <t>Financial Literacy Development Association, Moscow, Russian Federation</t>
  </si>
  <si>
    <t>Financial Literacy as a Special Subject of Research, Formation, and Development in the Structure of Life Competence of Schoolchildren with Special Educational Needs</t>
  </si>
  <si>
    <t>Mathrani, M.</t>
  </si>
  <si>
    <t>Mathrani,  M.</t>
  </si>
  <si>
    <t>Worley Parsons Group, WorleyParsons, Australia, Sydney, NSW, Australia</t>
  </si>
  <si>
    <t>Mihajilo, S.</t>
  </si>
  <si>
    <t>Mihajilo,  Sandra</t>
  </si>
  <si>
    <t>Starcom MediaVest Group, Starcom MetriX, Melbourne, VI, Australia</t>
  </si>
  <si>
    <t>Neglia, J.P.</t>
  </si>
  <si>
    <t>Neglia,  Joseph Phillip</t>
  </si>
  <si>
    <t>Malesu, M.</t>
  </si>
  <si>
    <t>Malesu,  Maimbo M.</t>
  </si>
  <si>
    <t>Southern and Eastern Africa Regional Network, World Agroforestry Centre, Nairobi, Nairobi, Kenya</t>
  </si>
  <si>
    <t>Bailey, R.</t>
  </si>
  <si>
    <t>Bailey,  Rebecca</t>
  </si>
  <si>
    <t>Katmada, A.</t>
  </si>
  <si>
    <t>Katmada,  Aikaterini</t>
  </si>
  <si>
    <t>Sweetser, T.</t>
  </si>
  <si>
    <t>Sweetser,  Theodore H.</t>
  </si>
  <si>
    <t>2-s2.0-85178520037</t>
  </si>
  <si>
    <t>Johnson, C.I.</t>
  </si>
  <si>
    <t>Johnson,  Cheryl I.</t>
  </si>
  <si>
    <t>Quantum Improvements Consulting, LLC, Orlando, FL, United States</t>
  </si>
  <si>
    <t>Designing an Adaptive Instructional System for Financial Literacy Training</t>
  </si>
  <si>
    <t>Rehman, M.</t>
  </si>
  <si>
    <t>Rehman,  Mashiur</t>
  </si>
  <si>
    <t>Bank Asia, Bangladesh</t>
  </si>
  <si>
    <t>Lopera, D.</t>
  </si>
  <si>
    <t>Lopera,  Diana Carolina</t>
  </si>
  <si>
    <t>Zaleta, A.K.</t>
  </si>
  <si>
    <t>Zaleta,  Alexandra K.</t>
  </si>
  <si>
    <t>Ewing, J.</t>
  </si>
  <si>
    <t>Ewing,  John T.</t>
  </si>
  <si>
    <t>Camp Lejeune Family Medicine Residency, Camp Lejeune, NC, United States</t>
  </si>
  <si>
    <t>Brady, M.</t>
  </si>
  <si>
    <t>Brady,  Michael A.</t>
  </si>
  <si>
    <t>Center for International Forestry Research, West Java, Bogor, West Java, Indonesia</t>
  </si>
  <si>
    <t>Sarana, J.</t>
  </si>
  <si>
    <t>Sarana,  Jiwa</t>
  </si>
  <si>
    <t>Rachmawati, R.R.</t>
  </si>
  <si>
    <t>Rachmawati,  Rika Reviza</t>
  </si>
  <si>
    <t>Mujiatun, S.</t>
  </si>
  <si>
    <t>Mujiatun,  Siti</t>
  </si>
  <si>
    <t>Faculty of Economics and Business, Medan, Indonesia</t>
  </si>
  <si>
    <t>2-s2.0-85141967592</t>
  </si>
  <si>
    <t>Leake, D.</t>
  </si>
  <si>
    <t>Leake,  David</t>
  </si>
  <si>
    <t>Lloyd Banking Group Plc, London, United Kingdom</t>
  </si>
  <si>
    <t>The effects of personality and IQ on portfolio outcomes</t>
  </si>
  <si>
    <t>Kulkarni,  Anjali M.</t>
  </si>
  <si>
    <t>K.C. College of Engineerng &amp; Management Studies &amp; Research, Thane, MH, India</t>
  </si>
  <si>
    <t>Auer, R.</t>
  </si>
  <si>
    <t>Auer,  Raphael A.</t>
  </si>
  <si>
    <t>2-s2.0-85044657294</t>
  </si>
  <si>
    <t>c Quality and Program Development, New York, NY, United States</t>
  </si>
  <si>
    <t>Economic abuse within intimate partner violence: A review of the literature</t>
  </si>
  <si>
    <t>Bao, R.</t>
  </si>
  <si>
    <t>Bao,  Ruihan</t>
  </si>
  <si>
    <t>2-s2.0-84926328435</t>
  </si>
  <si>
    <t>O'Shea, K.</t>
  </si>
  <si>
    <t>O'Shea,  Kevin</t>
  </si>
  <si>
    <t>Hartford Hospital, Hartford, CT, United States</t>
  </si>
  <si>
    <t>Ambiguity in determining financial capability of SSI and SSDI beneficiaries with psychiatric disabilities</t>
  </si>
  <si>
    <t>Susanti, R.</t>
  </si>
  <si>
    <t>Susanti,  Riana</t>
  </si>
  <si>
    <t>Chourasia, R.</t>
  </si>
  <si>
    <t>Chourasia,  Rishi</t>
  </si>
  <si>
    <t>Vikalp Education, Nagpur, India</t>
  </si>
  <si>
    <t>de Jesús Velázquez Vázquez, M.C.</t>
  </si>
  <si>
    <t>de Jesús Velázquez Vázquez,  M. En C.María</t>
  </si>
  <si>
    <t>cnico Nacional Unidad Profesional Adolfo Loacute, Institute Politeacute, San Pedro Zacatenco, Mexico</t>
  </si>
  <si>
    <t>Economic Policy &amp; Research Department, De Nederlandsche Bank, Amsterdam, Netherlands</t>
  </si>
  <si>
    <t>Yokakul, N.</t>
  </si>
  <si>
    <t>Yokakul,  Nattaka</t>
  </si>
  <si>
    <t>Moldakmatov, A.</t>
  </si>
  <si>
    <t>Moldakmatov,  Asylbek</t>
  </si>
  <si>
    <t>LE International Association for Partnership Economy and Finance, Kyrgyzstan</t>
  </si>
  <si>
    <t>2-s2.0-79961168119</t>
  </si>
  <si>
    <t>Manon de Groot, I.</t>
  </si>
  <si>
    <t>Manon de Groot,  I.</t>
  </si>
  <si>
    <t>Department of Research and Marketing, Dutch Tax and Customs Administration, Utrecht, Netherlands</t>
  </si>
  <si>
    <t>Mental budgeting and the management of household finance</t>
  </si>
  <si>
    <t>Muniandi, J.</t>
  </si>
  <si>
    <t>Muniandi,  Jegadeesan</t>
  </si>
  <si>
    <t>Krishi Vigyan Kendra, Ahmednagar, MH, India</t>
  </si>
  <si>
    <t>2-s2.0-85079241968</t>
  </si>
  <si>
    <t>Ibrahim, H.</t>
  </si>
  <si>
    <t>Ibrahim,  Husnina</t>
  </si>
  <si>
    <t>Putrajaya District Health Office, Putrajaya, Malaysia</t>
  </si>
  <si>
    <t>Risk factors of depression, anxiety and stress among adults attending primary health clinics in an urban area in Klang Valley, Malaysia</t>
  </si>
  <si>
    <t>Gao, S.</t>
  </si>
  <si>
    <t>Gao,  Shuang</t>
  </si>
  <si>
    <t>Nelson, J.S.</t>
  </si>
  <si>
    <t>Nelson,  Jeffrey S.</t>
  </si>
  <si>
    <t>Broadway Bank, San Antonio, TX, United States</t>
  </si>
  <si>
    <t>Iramani, Rr.</t>
  </si>
  <si>
    <t>Andreasch, M.</t>
  </si>
  <si>
    <t>Andreasch,  Michael</t>
  </si>
  <si>
    <t>Richtergasse 1A/12B, Vienna, Austria</t>
  </si>
  <si>
    <t>Stacy, C.P.</t>
  </si>
  <si>
    <t>Stacy,  Christina Plerhoples</t>
  </si>
  <si>
    <t>So, R.</t>
  </si>
  <si>
    <t>So,  Rina</t>
  </si>
  <si>
    <t>Meybeck, A.</t>
  </si>
  <si>
    <t>Meybeck,  Alexandre</t>
  </si>
  <si>
    <t>Säve-Söderbergh, J.</t>
  </si>
  <si>
    <t>Säve-Söderbergh,  Jenny</t>
  </si>
  <si>
    <t>NA (No University found in the provided affiliation text.)</t>
  </si>
  <si>
    <t>The Swedish Social Insurance Inspectorate, Gothenburg, Sweden, Institutet för social forskning, Stockholm, Stockholm, Sweden</t>
  </si>
  <si>
    <t>Prêtet, A.</t>
  </si>
  <si>
    <t>Prêtet,  Arnault</t>
  </si>
  <si>
    <t>2-s2.0-85199005944</t>
  </si>
  <si>
    <t>Rahman,  Mahfuzur</t>
  </si>
  <si>
    <t>Department of Economics and Finance, College of Business Administration, Sharjah, United Arab Emirates</t>
  </si>
  <si>
    <t>Beyond Intuition: The Role of Financial Knowledge in Navigating Investments in Emerging Markets</t>
  </si>
  <si>
    <t>Udam, N.G.</t>
  </si>
  <si>
    <t>Udam,  Ntishor Gabriel</t>
  </si>
  <si>
    <t>Guo, X.</t>
  </si>
  <si>
    <t>Guo,  Xiaobo</t>
  </si>
  <si>
    <t>Mouna, A.</t>
  </si>
  <si>
    <t>Mouna,  Amari</t>
  </si>
  <si>
    <t>Amoh Boateng, N.A.</t>
  </si>
  <si>
    <t>Amoh Boateng,  Nathaniel</t>
  </si>
  <si>
    <t>Solidaridad West Africa, East Legon, Accra, Ghana</t>
  </si>
  <si>
    <t>Kupusović, T.</t>
  </si>
  <si>
    <t>Kupusović,  Tarik</t>
  </si>
  <si>
    <t>Makhailo, V.</t>
  </si>
  <si>
    <t>Makhailo,  Vladimir</t>
  </si>
  <si>
    <t>Beckett, D.</t>
  </si>
  <si>
    <t>Beckett,  Dustin H.</t>
  </si>
  <si>
    <t>Office of Research, Consumer Financial Protection Bureau, Washington, D.C., DC, United States</t>
  </si>
  <si>
    <t>Costa, N.A.R.</t>
  </si>
  <si>
    <t>Costa,  Nuno Alexandre Ribeiro</t>
  </si>
  <si>
    <t>Marsiglio, S.</t>
  </si>
  <si>
    <t>Marsiglio,  Simone</t>
  </si>
  <si>
    <t>Dipartimento di Economia e Management, Pisa, PI, Italy</t>
  </si>
  <si>
    <t>Butler, L.M.</t>
  </si>
  <si>
    <t>Butler,  Lisa M.</t>
  </si>
  <si>
    <t>Boston Children's Hospital, Boston, MA, United States</t>
  </si>
  <si>
    <t>2-s2.0-84905682399</t>
  </si>
  <si>
    <t>Nishiyama, S.</t>
  </si>
  <si>
    <t>Nishiyama,  Shinichi</t>
  </si>
  <si>
    <t>Congressional Budget Office, Washington, D.C., DC, United States</t>
  </si>
  <si>
    <t>Financing old age dependency</t>
  </si>
  <si>
    <t>Franck, B.</t>
  </si>
  <si>
    <t>Franck,  Brian</t>
  </si>
  <si>
    <t>Christiana Care Health Services, Philadelphia, PA, United States</t>
  </si>
  <si>
    <t>2-s2.0-85018530458</t>
  </si>
  <si>
    <t>Park, J.-H.</t>
  </si>
  <si>
    <t>Park,  Jae-ha</t>
  </si>
  <si>
    <t>Korea Institute of Finance, Seoul, South Korea</t>
  </si>
  <si>
    <t>Financial education: What can it achieve? Research, good practices, and evidence</t>
  </si>
  <si>
    <t>2-s2.0-84904630292</t>
  </si>
  <si>
    <t>Maki, J.A.</t>
  </si>
  <si>
    <t>Maki,  Jennifer A.</t>
  </si>
  <si>
    <t>FTI Consulting, Inc., Washington, D.C., United States</t>
  </si>
  <si>
    <t>Can simple informational nudges increase employee participation in a 401(k) plan?</t>
  </si>
  <si>
    <t>2-s2.0-85065172208</t>
  </si>
  <si>
    <t>Bonenberger, H.</t>
  </si>
  <si>
    <t>Bonenberger,  H.</t>
  </si>
  <si>
    <t>Providence Medical Center, Kansas City, KS, United States</t>
  </si>
  <si>
    <t>Validity of an updated nutrition literacy assessment instrument with the new nutrition facts panel</t>
  </si>
  <si>
    <t>Nsor-Ambala, R.</t>
  </si>
  <si>
    <t>Nsor-Ambala,  Randolph</t>
  </si>
  <si>
    <t>Bank of Ghana, Accra, Greater Accra Region, Ghana</t>
  </si>
  <si>
    <t>Chawla, D.</t>
  </si>
  <si>
    <t>Chawla,  Deepak</t>
  </si>
  <si>
    <t>Department of Decision Sciences, IMI Delhi, New Delhi, India</t>
  </si>
  <si>
    <t>Ramadorai, T.</t>
  </si>
  <si>
    <t>Ramadorai,  Tarun</t>
  </si>
  <si>
    <t>Babynets, T.L.</t>
  </si>
  <si>
    <t>Babynets,  Tetyana Leonidivna</t>
  </si>
  <si>
    <t>NA (No University found in the provided affiliation)</t>
  </si>
  <si>
    <t>Qian, H.</t>
  </si>
  <si>
    <t>Qian,  Hao</t>
  </si>
  <si>
    <t>2-s2.0-85182909895</t>
  </si>
  <si>
    <t>Gabriele, L.</t>
  </si>
  <si>
    <t>Gabriele,  Lisa</t>
  </si>
  <si>
    <t>The Novo Nordisk Foundation Center for Biosustainability, Lyngby, Hovedstaden, Denmark</t>
  </si>
  <si>
    <t>Linking access to finance and governance structure with financial performance of biotechnology firms: The mediation of financial literacy</t>
  </si>
  <si>
    <t>2-s2.0-85173793680</t>
  </si>
  <si>
    <t>Aalaei, M.</t>
  </si>
  <si>
    <t>Aalaei,  Mahboubeh</t>
  </si>
  <si>
    <t>Personal Insurance Research Group, Insurance Research Center, Tehran, Tehran, Iran</t>
  </si>
  <si>
    <t>Pricing life settlements in the secondary market using fuzzy internal rate of return</t>
  </si>
  <si>
    <t>2-s2.0-85108297428</t>
  </si>
  <si>
    <t>Chernova, A.</t>
  </si>
  <si>
    <t>Chernova,  Aleksandra</t>
  </si>
  <si>
    <t>National Agency for Financial Studies (NAFI), Moscow, Russian Federation</t>
  </si>
  <si>
    <t>Saving behavior and financial literacy of Russian high school students: An application of a copula-based bivariate probit-regression approach</t>
  </si>
  <si>
    <t>Natarajan, A.</t>
  </si>
  <si>
    <t>Natarajan,  Ashok</t>
  </si>
  <si>
    <t>Finance and Corporate Strategy, India</t>
  </si>
  <si>
    <t>2-s2.0-77955168923</t>
  </si>
  <si>
    <t>Kefela, G.T.</t>
  </si>
  <si>
    <t>Kefela,  Ghirmai T.</t>
  </si>
  <si>
    <t>DTAG Inc., San Jose, CA, United States</t>
  </si>
  <si>
    <t>Promoting access to finance by empowering consumers -Financial literacy in developing countries</t>
  </si>
  <si>
    <t>Moreno, M.</t>
  </si>
  <si>
    <t>Moreno,  Monica</t>
  </si>
  <si>
    <t>Hakim, L.</t>
  </si>
  <si>
    <t>Hakim,  Lukmanul</t>
  </si>
  <si>
    <t>2-s2.0-85116550151</t>
  </si>
  <si>
    <t>CeRP,  Turin</t>
  </si>
  <si>
    <t>The Effectiveness of a Formal Financial Education Program at Primary Schools and the Role of Informal Financial Education</t>
  </si>
  <si>
    <t>Giraldo, C.</t>
  </si>
  <si>
    <t>Giraldo,  Carlos</t>
  </si>
  <si>
    <t>Bernardo, C.D.</t>
  </si>
  <si>
    <t>Bernardo,  Cláudia D.</t>
  </si>
  <si>
    <t>Banco Santander Totta SA, Lisbon, Portugal</t>
  </si>
  <si>
    <t>Center for Global Development, Washington, D.C., DC, United States</t>
  </si>
  <si>
    <t>Krupnik, T.J.</t>
  </si>
  <si>
    <t>Krupnik,  Timothy J.</t>
  </si>
  <si>
    <t>Krnelic, L.Z.</t>
  </si>
  <si>
    <t>Krnelic,  Loredana Zima</t>
  </si>
  <si>
    <t>Osnovna skola Podmurvice, Rijeka, Croatia</t>
  </si>
  <si>
    <t>2-s2.0-85132554579</t>
  </si>
  <si>
    <t>Trihatmoko, R.A.</t>
  </si>
  <si>
    <t>Trihatmoko,  R. Agus</t>
  </si>
  <si>
    <t>and Postgraduate Study, Faculty of Agriculture, Surakarta, Indonesia</t>
  </si>
  <si>
    <t>AN ANALYSIS OF REGIONAL ECONOMIC PERFORMANCE OF RIAU ON THE CAPITAL EXPENDITURE BUDGET: A STUDY OF INDONESIAN TERRITORIAL ECONOMICS</t>
  </si>
  <si>
    <t>Ambacher, T.</t>
  </si>
  <si>
    <t>Ambacher,  Thorben</t>
  </si>
  <si>
    <t>Mishra,  Surabhi</t>
  </si>
  <si>
    <t>Coforge Public Library, Noida, India</t>
  </si>
  <si>
    <t>2-s2.0-85135860185</t>
  </si>
  <si>
    <t>Chapireau, F.</t>
  </si>
  <si>
    <t>Chapireau,  François</t>
  </si>
  <si>
    <t>Psychiatre des Hôpitaux, Paris, France</t>
  </si>
  <si>
    <t>Départements in the history of French psychiatry, 1838–1985; Les patients aux pièges du financement départemental en psychiatrie: France 1838-1985</t>
  </si>
  <si>
    <t>Fisher, K.</t>
  </si>
  <si>
    <t>Fisher,  Kate</t>
  </si>
  <si>
    <t>Knowsley Metropolitan Borough Council, United Kingdom</t>
  </si>
  <si>
    <t>2-s2.0-85071483631</t>
  </si>
  <si>
    <t>Warren, A.</t>
  </si>
  <si>
    <t>Warren,  Amy</t>
  </si>
  <si>
    <t>The Faculty of Health Sciences, Perth, WA, Australia</t>
  </si>
  <si>
    <t>From Economic Abuse to Economic Empowerment: Piloting a Financial Literacy Curriculum With Women Who Have Experienced Domestic and Family Violence</t>
  </si>
  <si>
    <t>Mascio, R.</t>
  </si>
  <si>
    <t>Mascio,  Robert</t>
  </si>
  <si>
    <t>Seballos-Llena, I.F.</t>
  </si>
  <si>
    <t>Seballos-Llena,  Ivy Flor</t>
  </si>
  <si>
    <t>Eleison Foundation, Cebu, Philippines</t>
  </si>
  <si>
    <t>2-s2.0-85216579620</t>
  </si>
  <si>
    <t>Giacomel, E.</t>
  </si>
  <si>
    <t>Giacomel,  Elisabetta</t>
  </si>
  <si>
    <t>Covip, Rome, Italy</t>
  </si>
  <si>
    <t>The importance of pension and financial knowledge for pension plan participation in Italy</t>
  </si>
  <si>
    <t>Bishop, R.</t>
  </si>
  <si>
    <t>Bishop,  Rebecca</t>
  </si>
  <si>
    <t>Wesley Mission, Sydney, NSW, Australia</t>
  </si>
  <si>
    <t>2-s2.0-0032088301</t>
  </si>
  <si>
    <t>Vecchini, M.F.</t>
  </si>
  <si>
    <t>Vecchini,  Marcos F.</t>
  </si>
  <si>
    <t>Periodontal needs of developing nations - The practitioner's view</t>
  </si>
  <si>
    <t>Nilsen, E.</t>
  </si>
  <si>
    <t>Nilsen,  Erik N.</t>
  </si>
  <si>
    <t>NA (No University found in the provided text)</t>
  </si>
  <si>
    <t>Muslim, C.</t>
  </si>
  <si>
    <t>Muslim,  Chairul</t>
  </si>
  <si>
    <t>2-s2.0-85057073817</t>
  </si>
  <si>
    <t>Solovchenkov, S.A.</t>
  </si>
  <si>
    <t>Solovchenkov,  Sergei A.</t>
  </si>
  <si>
    <t>Problems of development of non-standard employment in rural areas of Jewish autonomous oblast</t>
  </si>
  <si>
    <t>2-s2.0-85076208037</t>
  </si>
  <si>
    <t>Kangoye, T.</t>
  </si>
  <si>
    <t>Kangoye,  Thierry</t>
  </si>
  <si>
    <t>African Development Bank, Cote d'Ivoire</t>
  </si>
  <si>
    <t>Training, human capital, and gender gaps in entrepreneurial performance</t>
  </si>
  <si>
    <t>Duarte, I.</t>
  </si>
  <si>
    <t>Duarte,  Ivone Maria Resende Figueiredo</t>
  </si>
  <si>
    <t>Interactive Technologies Institute, Funchal, Portugal, Wow!Systems, Funchal, Portugal</t>
  </si>
  <si>
    <t>Pereira Da Silva, P.P.</t>
  </si>
  <si>
    <t>Pereira Da Silva,  Paulo Pereira</t>
  </si>
  <si>
    <t>Comissão do Mercado de Valores Mobiliários, Lisbon, Portugal, Centro de Estudos e Formação Avançada em Gestão e Economia, Evora, Evora, Portugal</t>
  </si>
  <si>
    <t>2-s2.0-85204280208</t>
  </si>
  <si>
    <t>Muhammadun, M.</t>
  </si>
  <si>
    <t>Muhammadun,  Muzdalifah</t>
  </si>
  <si>
    <t>Digital innovation in indonesian sharia banks: Strengthening and developing MSMEs for global expansion</t>
  </si>
  <si>
    <t>2-s2.0-85087916648</t>
  </si>
  <si>
    <t>Understanding sociodemographic factors influencing households’ financial literacy in Tanzania</t>
  </si>
  <si>
    <t>2-s2.0-105014881683</t>
  </si>
  <si>
    <t>The effects of Islamic financial literacy on entrepreneurial venture performance and halal tourism ecosystem development</t>
  </si>
  <si>
    <t>2-s2.0-105006912197</t>
  </si>
  <si>
    <t>GP-Forschungsgruppe, Bernau bei Berlin, Germany</t>
  </si>
  <si>
    <t>The Role of Financial Education for the Prevention of Financial Fragility and Over-Indebtedness</t>
  </si>
  <si>
    <t>2-s2.0-84887604806</t>
  </si>
  <si>
    <t>Kumar,  Anil</t>
  </si>
  <si>
    <t>Federal Reserve Bank of Dallas, Dallas, TX, United States</t>
  </si>
  <si>
    <t>Financial literacy and mortgage equity withdrawals</t>
  </si>
  <si>
    <t>Pemunta, N.V.</t>
  </si>
  <si>
    <t>Pemunta,  Ngambouk Vitalis</t>
  </si>
  <si>
    <t>Cameroon Center for Evidence-Based Health Care, Yaounde, Cameroon, College of Management and Social Sciences, Ota, Ogun, Nigeria</t>
  </si>
  <si>
    <t>Tolin, L.A.</t>
  </si>
  <si>
    <t>2-s2.0-85077743891</t>
  </si>
  <si>
    <t>Kolesnik, N.</t>
  </si>
  <si>
    <t>Kolesnik,  Natalya Vladimirovna</t>
  </si>
  <si>
    <t>Shift to digital gamification in political life (Russian cases)</t>
  </si>
  <si>
    <t>2-s2.0-85018570139</t>
  </si>
  <si>
    <t>Overview of international good practices and effective approaches to financial education</t>
  </si>
  <si>
    <t>Faris, M.</t>
  </si>
  <si>
    <t>Faris,  Meryem</t>
  </si>
  <si>
    <t>Girima, E.</t>
  </si>
  <si>
    <t>Girima,  Eyerusalem</t>
  </si>
  <si>
    <t>Pattison, J.</t>
  </si>
  <si>
    <t>Pattison,  Juli</t>
  </si>
  <si>
    <t>Guazzarotti, G.</t>
  </si>
  <si>
    <t>Guazzarotti,  Giovanni</t>
  </si>
  <si>
    <t>Borquez, M.</t>
  </si>
  <si>
    <t>Borquez,  Macarena</t>
  </si>
  <si>
    <t>Gerencia de Marketing, Santiago, Chile</t>
  </si>
  <si>
    <t>Migration Research &amp; Training Centre, Seoul, Seoul, South Korea</t>
  </si>
  <si>
    <t>Fringuellotti, F.</t>
  </si>
  <si>
    <t>Fringuellotti,  Fulvia</t>
  </si>
  <si>
    <t>Ichise, R.</t>
  </si>
  <si>
    <t>Ichise,  Ryutaro</t>
  </si>
  <si>
    <t>National Institute of Advanced Industrial Science and Technology, Tsukuba, Ibaraki, Japan, Institute of Science Tokyo, Tokyo, Japan</t>
  </si>
  <si>
    <t>2-s2.0-85063756056</t>
  </si>
  <si>
    <t>Darroz, L.M.</t>
  </si>
  <si>
    <t>Darroz,  Luiz Marcelo</t>
  </si>
  <si>
    <t>Matemática e em Física. Especialista em Física, Mestre em Ensino de Física e Doutor em Educação em Ciências, Spain</t>
  </si>
  <si>
    <t>Financial education in high school: A proposal based on the meaningful learning theory; Educação financeira no ensino médio: Uma proposta fundamentada na teoria da aprendizagem significativa</t>
  </si>
  <si>
    <t>Kibwola, D.</t>
  </si>
  <si>
    <t>Kibwola,  Dennis</t>
  </si>
  <si>
    <t>2-s2.0-85135488653</t>
  </si>
  <si>
    <t>Hancock, E.</t>
  </si>
  <si>
    <t>Hancock,  Emily</t>
  </si>
  <si>
    <t>Aflatoun, Netherlands</t>
  </si>
  <si>
    <t>Social Franchise Models Enable Innovation in Social and Financial Education</t>
  </si>
  <si>
    <t>Wyleciał, T.</t>
  </si>
  <si>
    <t>Wyleciał,  T.</t>
  </si>
  <si>
    <t>Uematsu, M.</t>
  </si>
  <si>
    <t>Uematsu,  Miki</t>
  </si>
  <si>
    <t>Inc, Tokyo, Japan</t>
  </si>
  <si>
    <t>White, L.</t>
  </si>
  <si>
    <t>White,  Le Bretia</t>
  </si>
  <si>
    <t>Nikšič, M.</t>
  </si>
  <si>
    <t>Nikšič,  Matej</t>
  </si>
  <si>
    <t>Solberg, J.L.</t>
  </si>
  <si>
    <t>Solberg,  Jennifer L.</t>
  </si>
  <si>
    <t>Coujard, C.</t>
  </si>
  <si>
    <t>Coujard,  Clémentine</t>
  </si>
  <si>
    <t>TECHNOFI S.A., Sophia Antipolis, France</t>
  </si>
  <si>
    <t>Tikhomirov, K.N.</t>
  </si>
  <si>
    <t>Tikhomirov,  Konstantin N.</t>
  </si>
  <si>
    <t>Aery, A.</t>
  </si>
  <si>
    <t>Aery,  Anjana</t>
  </si>
  <si>
    <t>Wellesley Institute, Toronto, ON, Canada</t>
  </si>
  <si>
    <t>Department of Research, Federal Reserve Bank of Chicago, Chicago, IL, United States, Department of Finance, Indian School of Business, Hyderabad, AP, India</t>
  </si>
  <si>
    <t>2-s2.0-85111408024</t>
  </si>
  <si>
    <t>Ferdian, I.R.</t>
  </si>
  <si>
    <t>Ferdian,  Ilham Reza</t>
  </si>
  <si>
    <t>Lariba Consulting, Jakarta, Indonesia</t>
  </si>
  <si>
    <t>Enhancing Islamic financial literacy through community-based workshops: a transtheoretical model</t>
  </si>
  <si>
    <t>2-s2.0-79961168812</t>
  </si>
  <si>
    <t>Financial capability</t>
  </si>
  <si>
    <t>Abreu, A.</t>
  </si>
  <si>
    <t>Abreu,  António Joaõ Pina Da Costa Feliciano</t>
  </si>
  <si>
    <t>Instituto Superior de Engenharia de Lisboa, Lisbon, Portugal, Instituto de Desenvolvimento de Novas Tecnologias, Caparica, Setubal, Portugal</t>
  </si>
  <si>
    <t>EzKarriri, A.</t>
  </si>
  <si>
    <t>EzKarriri,  Ala'A</t>
  </si>
  <si>
    <t>UNRWA, Gaza, Gaza, Palestine</t>
  </si>
  <si>
    <t>Caretta, A.</t>
  </si>
  <si>
    <t>Caretta,  Alessandra</t>
  </si>
  <si>
    <t>Pinet, M.</t>
  </si>
  <si>
    <t>Pinet,  Melanie</t>
  </si>
  <si>
    <t>2-s2.0-85034835654</t>
  </si>
  <si>
    <t>Daou, R.A.</t>
  </si>
  <si>
    <t>Daou,  Rami A.</t>
  </si>
  <si>
    <t>Banking Control Commission of Lebanon and Financial Literacy Institute, Lebanon</t>
  </si>
  <si>
    <t>Consumer education and consumer protection: The perception of the lebanese banking consumer</t>
  </si>
  <si>
    <t>2-s2.0-84896999578</t>
  </si>
  <si>
    <t>Holzmann, R.</t>
  </si>
  <si>
    <t>Holzmann,  Robert</t>
  </si>
  <si>
    <t>Center for Mediterranean Integration, Marseille, France, Trust Fund of the World Bank, Russian Federation</t>
  </si>
  <si>
    <t>Bringing Financial Literacy and Education to Low-and Middle-Income Countries</t>
  </si>
  <si>
    <t>von Gayl, N.</t>
  </si>
  <si>
    <t>von Gayl,  Nina</t>
  </si>
  <si>
    <t>NA (No University found in the provided text.)</t>
  </si>
  <si>
    <t>Middendorp, J.V.</t>
  </si>
  <si>
    <t>Middendorp,  Jansje Van</t>
  </si>
  <si>
    <t>BT Amsterdam, Stichting Landelijk Stimuleringsnetwerk Thuisadministratie, Amsterdam, Netherlands</t>
  </si>
  <si>
    <t>2-s2.0-85212350237</t>
  </si>
  <si>
    <t>Arifin, A.</t>
  </si>
  <si>
    <t>Arifin,  Amran</t>
  </si>
  <si>
    <t>Lembaga Minyak Sawit Malaysia), Malaysia, Integration Research and Extension Division (IRED) Malaysia, Sabah, Malaysia</t>
  </si>
  <si>
    <t>(The Effect of Financial and Risk Management Literacy on the Financial Performance of Sustainable Oil Palm Growers in Sabah, Malaysia); Kesan Literasi Kewangan dan Pengurusan Risiko terhadap Prestasi Kewangan Koperasi Penanam Sawit Mampan di Sabah, Malaysia</t>
  </si>
  <si>
    <t>2-s2.0-85129788294</t>
  </si>
  <si>
    <t>Guelpa, F.</t>
  </si>
  <si>
    <t>Guelpa,  Fabrizio</t>
  </si>
  <si>
    <t>Financial education among Italian SMEs</t>
  </si>
  <si>
    <t>Djafar, L.F.</t>
  </si>
  <si>
    <t>Djafar,  Lely Fajriah</t>
  </si>
  <si>
    <t>Klein, B.W.</t>
  </si>
  <si>
    <t>Klein,  Bruce W.</t>
  </si>
  <si>
    <t>Penner, J.</t>
  </si>
  <si>
    <t>Penner,  Jared</t>
  </si>
  <si>
    <t>Messel, M.</t>
  </si>
  <si>
    <t>Messel,  Matt</t>
  </si>
  <si>
    <t>Ridhwan, M.M.</t>
  </si>
  <si>
    <t>Ridhwan,  Masagus M.</t>
  </si>
  <si>
    <t>2-s2.0-85019707079</t>
  </si>
  <si>
    <t>A population on the brink: American renters, emergency savings, and financial fragility</t>
  </si>
  <si>
    <t>2-s2.0-85058407736</t>
  </si>
  <si>
    <t>Torab, E.S.</t>
  </si>
  <si>
    <t>Torab,  Esraa Shaban</t>
  </si>
  <si>
    <t>Architectural Engineering Department, Faculty of Engineering, Alexandria, Alexandria, Egypt</t>
  </si>
  <si>
    <t>A law or just a hypothesis? A critical review of supply and demand effect on the affordable residential markets in developing countries</t>
  </si>
  <si>
    <t>Lawal, A.</t>
  </si>
  <si>
    <t>Lawal,  Abdullahi</t>
  </si>
  <si>
    <t>NA (No University found)</t>
  </si>
  <si>
    <t>Knowledge management and Communication, National Social Safety Net Coordinators Office, Abuja, Nigeria</t>
  </si>
  <si>
    <t>2-s2.0-105017407552</t>
  </si>
  <si>
    <t>Edmiston, K.</t>
  </si>
  <si>
    <t>Edmiston,  Kelly D.</t>
  </si>
  <si>
    <t>National Association of Insurance Commissioners, Kansas City, MO, United States</t>
  </si>
  <si>
    <t>Modeling Behavioral and Attitudinal Drivers of Life Insurance Selection and Premiums: Polynomial Approaches to Perceived Affordability in Term and Cash Value Products</t>
  </si>
  <si>
    <t>Sonjaya, A.</t>
  </si>
  <si>
    <t>Sonjaya,  Adang</t>
  </si>
  <si>
    <t>2-s2.0-85218318794</t>
  </si>
  <si>
    <t>Central Bank of Nigeria, Lagos, Nigeria</t>
  </si>
  <si>
    <t>Financial literacy theory of financial inclusion</t>
  </si>
  <si>
    <t>Stephen Lewis Foundation, Toronto, ON, Canada</t>
  </si>
  <si>
    <t>Ružic, I.</t>
  </si>
  <si>
    <t>Ružic,  Ivana I.</t>
  </si>
  <si>
    <t>I. osnovna škola Cakovec, Croatia</t>
  </si>
  <si>
    <t>Oduor, A.</t>
  </si>
  <si>
    <t>Oduor,  Alex Raymonds</t>
  </si>
  <si>
    <t>2-s2.0-85103579553</t>
  </si>
  <si>
    <t>Financial knowledge and trust in financial institutions</t>
  </si>
  <si>
    <t>Ataslar, E.Y.</t>
  </si>
  <si>
    <t>Ataslar,  Emine Yavuz</t>
  </si>
  <si>
    <t>NA (No University identified in provided affiliation text)</t>
  </si>
  <si>
    <t>Gard, C.</t>
  </si>
  <si>
    <t>Gard,  Chris</t>
  </si>
  <si>
    <t>Independent Community Development Consultant, Tasmania, Australia</t>
  </si>
  <si>
    <t>2-s2.0-85194371725</t>
  </si>
  <si>
    <t>William, L.</t>
  </si>
  <si>
    <t>William,  Lauren</t>
  </si>
  <si>
    <t>NA (No University identified in provided affiliation)</t>
  </si>
  <si>
    <t>Otolaryngology Surgery, New Haven, CT, United States</t>
  </si>
  <si>
    <t>Predisposing, Enabling, and Need Factors Driving Palliative Care Use in Head and Neck Cancer</t>
  </si>
  <si>
    <t>Scales, P.C.</t>
  </si>
  <si>
    <t>Scales,  Peter C.</t>
  </si>
  <si>
    <t>Search Institute, Minneapolis, MN, United States,</t>
  </si>
  <si>
    <t>Compagnia di San Paolo</t>
  </si>
  <si>
    <t>2-s2.0-85014513891</t>
  </si>
  <si>
    <t>Tiambeng, M.L.A.</t>
  </si>
  <si>
    <t>Tiambeng,  Ma Lourdes A.</t>
  </si>
  <si>
    <t>Department of Medicine, Cardinal Santos Medical Center, San Juan, Metro Manila, Philippines</t>
  </si>
  <si>
    <t>Understanding current attitudes to her2 testing for breast cancer at tertiary referral hospitals of Metro Manila, Philippines</t>
  </si>
  <si>
    <t>Tabas, V.</t>
  </si>
  <si>
    <t>Tabas,  Vladan</t>
  </si>
  <si>
    <t>Čikom, Podgorica, Montenegro</t>
  </si>
  <si>
    <t>Awel, Y.</t>
  </si>
  <si>
    <t>Awel,  Yesuf M.</t>
  </si>
  <si>
    <t>United Nations Economic Commission for Africa, Addis Ababa, Addis Ababa, Ethiopia</t>
  </si>
  <si>
    <t>NA (No University identified in provided text)</t>
  </si>
  <si>
    <t>Orlov, D.A.</t>
  </si>
  <si>
    <t>Orlov,  Dmitry A.</t>
  </si>
  <si>
    <t>NA (No University identified in provided text.)</t>
  </si>
  <si>
    <t>Hastings, J.</t>
  </si>
  <si>
    <t>NA (No University identified in the given affiliation text)</t>
  </si>
  <si>
    <t>Loree, T.</t>
  </si>
  <si>
    <t>Loree,  Thom R.</t>
  </si>
  <si>
    <t>Moussaid, K.</t>
  </si>
  <si>
    <t>Moussaid,  Khalid</t>
  </si>
  <si>
    <t>Fennessy, F.</t>
  </si>
  <si>
    <t>Fennessy,  Fiona Mary M.</t>
  </si>
  <si>
    <t>Dey,  Sumanta</t>
  </si>
  <si>
    <t>2-s2.0-105015052576</t>
  </si>
  <si>
    <t>Galiwango, J.</t>
  </si>
  <si>
    <t>Galiwango,  Joseph</t>
  </si>
  <si>
    <t>NA (No University identified in the given affiliation)</t>
  </si>
  <si>
    <t>Nsangi Trading Center, Plot No. 1238, Kampala, Uganda</t>
  </si>
  <si>
    <t>OFF-GRID MILK PRESERVATION SOLUTIONS FOR SMALLHOLDER FARMERS IN SUB-SAHARAN AFRICA</t>
  </si>
  <si>
    <t>2-s2.0-85199576267</t>
  </si>
  <si>
    <t>Bocinski, S.G.</t>
  </si>
  <si>
    <t>Bocinski,  Sarah Gonzalez</t>
  </si>
  <si>
    <t>Futures Without Violence, San Francisco, CA, United States</t>
  </si>
  <si>
    <t>Perinatal Economic Abuse: Experiences, Impacts, and Needed Resources</t>
  </si>
  <si>
    <t>2-s2.0-85121626902</t>
  </si>
  <si>
    <t>Foster, B.</t>
  </si>
  <si>
    <t>Foster,  Bob</t>
  </si>
  <si>
    <t>Faculty of Economics and Business, Bandung, Indonesia</t>
  </si>
  <si>
    <t>Analysis of the effect of financial literacy, practicality and consumer lifestyle on the use of chip‐based electronic money using sem</t>
  </si>
  <si>
    <t>Ponce, B.A.</t>
  </si>
  <si>
    <t>Ponce,  Brent Andrew</t>
  </si>
  <si>
    <t>Hughston Clinic, P.C., Columbus, GA, United States</t>
  </si>
  <si>
    <t>2-s2.0-85143088669</t>
  </si>
  <si>
    <t>NA (No University identified in the given text.)</t>
  </si>
  <si>
    <t>Physician Loans: Understanding and Overcoming an Epidemic</t>
  </si>
  <si>
    <t>NA (No University identified in the provided affiliation text)</t>
  </si>
  <si>
    <t>Gupta, B.</t>
  </si>
  <si>
    <t>Gupta,  Barkha</t>
  </si>
  <si>
    <t>Human Resource Management Department, Bank of India, Mumbai, MH, India</t>
  </si>
  <si>
    <t>Research and Evaluation Unit, New York, NY, United States</t>
  </si>
  <si>
    <t>Jeffery, T.</t>
  </si>
  <si>
    <t>Jeffery,  T.</t>
  </si>
  <si>
    <t>2-s2.0-85143935690</t>
  </si>
  <si>
    <t>Iyer, A.K.</t>
  </si>
  <si>
    <t>Iyer,  Anand K.</t>
  </si>
  <si>
    <t>Welldoc Inc, Columbia, MD, United States</t>
  </si>
  <si>
    <t>Building Digital Health and Therapeutic Solutions for the Future: What’s Required for Success?</t>
  </si>
  <si>
    <t>BBVA Research, United States</t>
  </si>
  <si>
    <t>Herwig, I.</t>
  </si>
  <si>
    <t>Herwig,  Isabel</t>
  </si>
  <si>
    <t>N’diaye, A.</t>
  </si>
  <si>
    <t>N’diaye,  Abdoulaye</t>
  </si>
  <si>
    <t>Department of Gynecology, Hôpital Saint Camille de Ouagadougou, Ouagadougou, Burkina Faso</t>
  </si>
  <si>
    <t>Burkina Faso</t>
  </si>
  <si>
    <t>Gonzalez, E.</t>
  </si>
  <si>
    <t>Gonzalez,  Eric</t>
  </si>
  <si>
    <t>NA (No University identified in the provided affiliation text.)</t>
  </si>
  <si>
    <t>2-s2.0-105006921267</t>
  </si>
  <si>
    <t>Irfan, P.S.U.</t>
  </si>
  <si>
    <t>Irfan,  Peerzada Shams Ul</t>
  </si>
  <si>
    <t>School Education Department, Kashmir, India</t>
  </si>
  <si>
    <t>Impact of digital financial literacy on financial well-being: moderating role of gender and religiosity</t>
  </si>
  <si>
    <t>2-s2.0-84961256473</t>
  </si>
  <si>
    <t>Wright,  Tricia</t>
  </si>
  <si>
    <t>Elite Educational Services, Inc., New York, NY, United States</t>
  </si>
  <si>
    <t>Comparing the Financial Literacy of Public School, Christian School, and Homeschooled Students</t>
  </si>
  <si>
    <t>Yagnik, N.</t>
  </si>
  <si>
    <t>Yagnik,  Nikhil</t>
  </si>
  <si>
    <t>Mawenge</t>
  </si>
  <si>
    <t>Mawenge,  null</t>
  </si>
  <si>
    <t>Shandong Modern Education Science Research Institute, Weifang, China</t>
  </si>
  <si>
    <t>Vector Psychometric Group, Durham, NC, United States</t>
  </si>
  <si>
    <t>Dorn, G.</t>
  </si>
  <si>
    <t>Dorn,  Georg</t>
  </si>
  <si>
    <t>Singh,  Ajay Pal</t>
  </si>
  <si>
    <t>Department of Higher Education, Govt. College Thachi (Mandi), Shimla, India</t>
  </si>
  <si>
    <t>2-s2.0-81455159059</t>
  </si>
  <si>
    <t>NA (No University identified in the provided affiliation)</t>
  </si>
  <si>
    <t>College of Human Environmental Sciences, Tuscaloosa, AL, United States</t>
  </si>
  <si>
    <t>Financial Knowledge and Credit Card Behavior of College Students</t>
  </si>
  <si>
    <t>2-s2.0-85144928509</t>
  </si>
  <si>
    <t>Brożek, P.</t>
  </si>
  <si>
    <t>Brożek,  Paulina</t>
  </si>
  <si>
    <t>JSofteris, Sosnowiec, Poland</t>
  </si>
  <si>
    <t>MANAGING EDUCATIONAL DETERMINANTS OF FINANCIAL INCLUSION AS A KEY FACTOR OF SUSTAINABLE DEVELOPMENT: LOGIT-PROBIT MODELING; ZARZĄDZANIE EDUKACYJNYMI DETERMINANTAMI INTEGRACJI FINANSOWEJJAKO KLUCZOWEGO CZYNNIKA ZRÓWNOWAŻONEGO ROZWOJU: MODELOWANIE LOGIT-PROBIT</t>
  </si>
  <si>
    <t>Laudi, M.</t>
  </si>
  <si>
    <t>Laudi,  Marten</t>
  </si>
  <si>
    <t>Fachbereich Wirtschaftswissenschaft, Bremen, Bremen, Germany</t>
  </si>
  <si>
    <t>Baluyot, M.</t>
  </si>
  <si>
    <t>Baluyot,  Mariju F.</t>
  </si>
  <si>
    <t>Riley Hospital for Children, Indianapolis, IN, United States</t>
  </si>
  <si>
    <t>Rathananthan, S.</t>
  </si>
  <si>
    <t>Rathananthan,  Sivanithy</t>
  </si>
  <si>
    <t>Health Leads, Boston, MA, United States</t>
  </si>
  <si>
    <t>2-s2.0-105008668747</t>
  </si>
  <si>
    <t>Financial Literacy and Education in an Era of Unprecedented Disruptions</t>
  </si>
  <si>
    <t>Hernandez, M.A.</t>
  </si>
  <si>
    <t>Hernandez,  Manuel Alejandro</t>
  </si>
  <si>
    <t>2-s2.0-85083790825</t>
  </si>
  <si>
    <t>Ramos, C.M.</t>
  </si>
  <si>
    <t>Ramos,  Carlos Montoya</t>
  </si>
  <si>
    <t>NA (No University identified in the provided text)</t>
  </si>
  <si>
    <t>Organización de Consumidores y Usuarios de Chile, Chile</t>
  </si>
  <si>
    <t>The role of the media in the communication of the Public Policy of the National Strategy of Financial Education in Chile; El papel de los medios en la comunicación de la Política Pública de la Estrategia Nacional de Educación Financiera en Chile</t>
  </si>
  <si>
    <t>Wu,  Yaxi</t>
  </si>
  <si>
    <t>Greene, W.N.</t>
  </si>
  <si>
    <t>Greene,  W. Nathan</t>
  </si>
  <si>
    <t>Cairn Education Group, Nashville, TN, United States, Cairn Financial Group, Nashville, TN, United States</t>
  </si>
  <si>
    <t>Spielberg, F.</t>
  </si>
  <si>
    <t>Spielberg,  Freya</t>
  </si>
  <si>
    <t>RTI International, Research Triangle Park, NC, United States</t>
  </si>
  <si>
    <t>Ehlert, K.M.</t>
  </si>
  <si>
    <t>Ehlert,  Katherine Marie</t>
  </si>
  <si>
    <t>2-s2.0-85153311338</t>
  </si>
  <si>
    <t>Neumann, K.</t>
  </si>
  <si>
    <t>Neumann,  Knut</t>
  </si>
  <si>
    <t>Leibniz Institute for Science and Mathematics Education, Kiel, Schleswig-Holstein, Germany</t>
  </si>
  <si>
    <t>Instructional Coherence and the Development of Student Competence in Physics</t>
  </si>
  <si>
    <t>2-s2.0-85129837185</t>
  </si>
  <si>
    <t>Financial education in action for socially fragile groups</t>
  </si>
  <si>
    <t>Maurtua, I.</t>
  </si>
  <si>
    <t>Maurtua,  Iñaki</t>
  </si>
  <si>
    <t>2-s2.0-0030418121</t>
  </si>
  <si>
    <t>Breger, L.</t>
  </si>
  <si>
    <t>Breger,  L.</t>
  </si>
  <si>
    <t>NA (No University identified)</t>
  </si>
  <si>
    <t>RAFAEL Armament Development Authority Ltd., Haifa, Israel</t>
  </si>
  <si>
    <t>Lasernet the multi-user system for acquisition and laser printing of medical diagnostic images</t>
  </si>
  <si>
    <t>Nay, T.</t>
  </si>
  <si>
    <t>Nay,  Tim</t>
  </si>
  <si>
    <t>NA (No University is mentioned in the provided affiliation text.)</t>
  </si>
  <si>
    <t>Sarney, M.A.</t>
  </si>
  <si>
    <t>Sarney,  Mark A.</t>
  </si>
  <si>
    <t>NA (No University is mentioned in the provided affiliation)</t>
  </si>
  <si>
    <t>2-s2.0-85018599929</t>
  </si>
  <si>
    <t>Zelentsova, A.</t>
  </si>
  <si>
    <t>Zelentsova,  Anna</t>
  </si>
  <si>
    <t>NA (No University is present in the provided affiliation text)</t>
  </si>
  <si>
    <t>Ministry of Finance, Moscow, Russian Federation, Global Partnership on Financial Inclusion, Russian Federation</t>
  </si>
  <si>
    <t>Addressing the challenges of providing effective financial education for pension management in the Russian Federation</t>
  </si>
  <si>
    <t>Lavell, L.</t>
  </si>
  <si>
    <t>Lavell,  Laura</t>
  </si>
  <si>
    <t>NA (No University is present)</t>
  </si>
  <si>
    <t>Seattle Cancer Care Alliance, Seattle, WA, United States</t>
  </si>
  <si>
    <t>Danesin, L.</t>
  </si>
  <si>
    <t>Danesin,  Laura</t>
  </si>
  <si>
    <t>NA (No University mentioned in provided affiliation text)</t>
  </si>
  <si>
    <t>2-s2.0-65549103449</t>
  </si>
  <si>
    <t>Brahme, U.</t>
  </si>
  <si>
    <t>Brahme,  Unmesh</t>
  </si>
  <si>
    <t>HSBC, India, Mumbai, MH, India</t>
  </si>
  <si>
    <t>HSBC brings a business model of banking to the doorsteps of the poor</t>
  </si>
  <si>
    <t>Günther, M.K.</t>
  </si>
  <si>
    <t>Günther,  Manuela Kristin</t>
  </si>
  <si>
    <t>NA (No University mentioned in provided affiliation text.)</t>
  </si>
  <si>
    <t>Sugam, R.K.</t>
  </si>
  <si>
    <t>Sugam,  Rudresh Kumar</t>
  </si>
  <si>
    <t>NA (No University mentioned in provided affiliation)</t>
  </si>
  <si>
    <t>Centre for Urban and Regional Excellence, New Delhi, India</t>
  </si>
  <si>
    <t>2-s2.0-85101525955</t>
  </si>
  <si>
    <t>Banca d’Italia, Rome, Italy</t>
  </si>
  <si>
    <t>Neither in the Programs Nor in the Data: Mining the Hidden Financial Knowledge with Knowledge Graphs and Reasoning</t>
  </si>
  <si>
    <t>2-s2.0-85130143391</t>
  </si>
  <si>
    <t>Pension Policy Center, United Kingdom</t>
  </si>
  <si>
    <t>The United States: The evolution of the US pension system - 1994-2019</t>
  </si>
  <si>
    <t>Whiting, J.</t>
  </si>
  <si>
    <t>Whiting,  James F.</t>
  </si>
  <si>
    <t>Maine Medical Center, Portland, ME, United States</t>
  </si>
  <si>
    <t>Montag, W.H.</t>
  </si>
  <si>
    <t>Montag,  William H.</t>
  </si>
  <si>
    <t>2-s2.0-85139291882</t>
  </si>
  <si>
    <t>Frederika, R.</t>
  </si>
  <si>
    <t>Frederika,  Rambu</t>
  </si>
  <si>
    <t>Plan International Indonesia, South Jakarta, Indonesia</t>
  </si>
  <si>
    <t>Family financial planning for disaster preparedness: A case study of North Semarang, Indonesia</t>
  </si>
  <si>
    <t>Fajriah, F.</t>
  </si>
  <si>
    <t>Fajriah,  Fajriah</t>
  </si>
  <si>
    <t>NA (No University mentioned in provided text)</t>
  </si>
  <si>
    <t>Faculty of Fisheries and Marine Study, Kota Kendari, Indonesia</t>
  </si>
  <si>
    <t>Hashim, S.H.</t>
  </si>
  <si>
    <t>Hashim,  Saiful Hizam</t>
  </si>
  <si>
    <t>Goyal, S.</t>
  </si>
  <si>
    <t>Goyal,  Shreya</t>
  </si>
  <si>
    <t>NA (No University mentioned in the given affiliation text)</t>
  </si>
  <si>
    <t>Amazon.com, Inc., Seattle, WA, United States</t>
  </si>
  <si>
    <t>Lymar, M.S.</t>
  </si>
  <si>
    <t>Lymar,  Maria S.</t>
  </si>
  <si>
    <t>2-s2.0-85108205417</t>
  </si>
  <si>
    <t>Vangelisti, M.I.</t>
  </si>
  <si>
    <t>Vangelisti,  Maria Iride</t>
  </si>
  <si>
    <t>Financial Education Department, Banca d’Italia, Italy</t>
  </si>
  <si>
    <t>How small and medium-sized retail enterprises can make the best use of payment innovations</t>
  </si>
  <si>
    <t>Badré-Sentenac, S.</t>
  </si>
  <si>
    <t>Badré-Sentenac,  Stéphanie</t>
  </si>
  <si>
    <t>NA (No University mentioned in the given affiliation text.)</t>
  </si>
  <si>
    <t>Departmento de Farmacia, Hôpital Hotel-Dieu AP-HP, Paris, Ile-de-France, France</t>
  </si>
  <si>
    <t>2-s2.0-85153325984</t>
  </si>
  <si>
    <t>Ponomarev, N.</t>
  </si>
  <si>
    <t>Ponomarev,  Nikita V.</t>
  </si>
  <si>
    <t>Kola Science Centre of the Russian Academy of Sciences, Apatity, Murmansk Oblast, Russian Federation</t>
  </si>
  <si>
    <t>Financial potential as a basis for ensuring environmental and economic security of the Arctic regions</t>
  </si>
  <si>
    <t>Goodstein, R.M.</t>
  </si>
  <si>
    <t>Goodstein,  Ryan M.</t>
  </si>
  <si>
    <t>NA (No University mentioned in the given affiliation)</t>
  </si>
  <si>
    <t>Charlie, A.M.</t>
  </si>
  <si>
    <t>Charlie,  Aniebiet Monday</t>
  </si>
  <si>
    <t>Viinikka, J.</t>
  </si>
  <si>
    <t>Viinikka,  Jouni</t>
  </si>
  <si>
    <t>Education and Extension Service, United States Department of Agriculture, Washington, D.C., United States</t>
  </si>
  <si>
    <t>Boakye-Adjei, N.Y.</t>
  </si>
  <si>
    <t>Boakye-Adjei,  Nana Yaa</t>
  </si>
  <si>
    <t>Bui, L.</t>
  </si>
  <si>
    <t>Bui,  Lien</t>
  </si>
  <si>
    <t>Child and Family Health Services, Fairfield, NSW, Australia</t>
  </si>
  <si>
    <t>Altantsetseg, B.</t>
  </si>
  <si>
    <t>Altantsetseg,  Batsukh</t>
  </si>
  <si>
    <t>2-s2.0-85142286092</t>
  </si>
  <si>
    <t>Correlates of responding to and becoming victimized by fraud: Examining risk factors by scam type</t>
  </si>
  <si>
    <t>Salas, C.</t>
  </si>
  <si>
    <t>Salas,  Christian</t>
  </si>
  <si>
    <t>2-s2.0-85014382559</t>
  </si>
  <si>
    <t>Manaresi, F.</t>
  </si>
  <si>
    <t>Manaresi,  Francesco</t>
  </si>
  <si>
    <t>NA (No University mentioned in the given text)</t>
  </si>
  <si>
    <t>Adult financial literacy and households' financial assets: The role of bank information policies</t>
  </si>
  <si>
    <t>Ramírez F, E.</t>
  </si>
  <si>
    <t>Ramírez F,  Efraín</t>
  </si>
  <si>
    <t>Department of Sales and Marketing, Atlantic Food Service, Medellin, Colombia</t>
  </si>
  <si>
    <t>2-s2.0-84977519478</t>
  </si>
  <si>
    <t>Cupal, S.</t>
  </si>
  <si>
    <t>Cupal,  Suzanne</t>
  </si>
  <si>
    <t>NA (No University mentioned in the given text.)</t>
  </si>
  <si>
    <t>Genesee County Health Department, Flint, MI, United States</t>
  </si>
  <si>
    <t>Effect of financial stress and positive financial behaviors on cost-related nonadherence to health regimens among adults in a community-based setting</t>
  </si>
  <si>
    <t>Yaya, B.</t>
  </si>
  <si>
    <t>Yaya,  Bola</t>
  </si>
  <si>
    <t>Africa, Abuja, Bayelsa, Nigeria</t>
  </si>
  <si>
    <t>Ehsani, M.-A.</t>
  </si>
  <si>
    <t>Ehsani,  Mohammad Ali</t>
  </si>
  <si>
    <t>NA (No University mentioned in the provided affiliation text)</t>
  </si>
  <si>
    <t>Department of Pediatrics, Bahrami Children Hospital, Tehran, Tehran, Iran</t>
  </si>
  <si>
    <t>Denomy, J.</t>
  </si>
  <si>
    <t>Denomy,  Jennifer</t>
  </si>
  <si>
    <t>2-s2.0-74949141612</t>
  </si>
  <si>
    <t>Caldwell, L.W.</t>
  </si>
  <si>
    <t>Caldwell,  Larry W.</t>
  </si>
  <si>
    <t>Oklahoma State Conservation Engineer, USDA ARS Stillwater, Stillwater, OK, United States</t>
  </si>
  <si>
    <t>Rehabilitating our nation's aging flood control dams</t>
  </si>
  <si>
    <t>2-s2.0-85018551914</t>
  </si>
  <si>
    <t>Boyle, D.</t>
  </si>
  <si>
    <t>Boyle,  David</t>
  </si>
  <si>
    <t>Commission for Financial Capability, New Zealand</t>
  </si>
  <si>
    <t>New Zealand's National strategy for financial capability</t>
  </si>
  <si>
    <t>2-s2.0-84985902390</t>
  </si>
  <si>
    <t>Santoso, A.B.</t>
  </si>
  <si>
    <t>Santoso,  Arief Budi</t>
  </si>
  <si>
    <t>Representative Office of Yogyakarta, Bank Indonesia, Jakarta, Java, Indonesia</t>
  </si>
  <si>
    <t>Determinants of financial literacy and financial inclusion disparity within a region: Evidence from Indonesia</t>
  </si>
  <si>
    <t>Matysiak, L.</t>
  </si>
  <si>
    <t>Matysiak,  Lars</t>
  </si>
  <si>
    <t>Union Asset Management Holding AG, Germany</t>
  </si>
  <si>
    <t>2-s2.0-85203263389</t>
  </si>
  <si>
    <t>Despard, M.</t>
  </si>
  <si>
    <t>Despard,  Mathieu R.</t>
  </si>
  <si>
    <t>Social Policy Institute, St. Louis, United States, SaverLife, San Francisco, CA, United States</t>
  </si>
  <si>
    <t>Job loss during COVID-19 on early retirement withdrawals: A moderated-mediation analysis</t>
  </si>
  <si>
    <t>Albastiki, N.</t>
  </si>
  <si>
    <t>Albastiki,  Noora</t>
  </si>
  <si>
    <t>Ministry of Health, Manama, Manama, Bahrain</t>
  </si>
  <si>
    <t>Kern, M.</t>
  </si>
  <si>
    <t>Kern,  Mathias</t>
  </si>
  <si>
    <t>2-s2.0-85151830188</t>
  </si>
  <si>
    <t>Hasan, W.</t>
  </si>
  <si>
    <t>Hasan,  Wahyudin</t>
  </si>
  <si>
    <t>Faculty of Economy, Gorontalo, Indonesia</t>
  </si>
  <si>
    <t>Share and Growth Analysis in Measuring Regional Financial Capability Level</t>
  </si>
  <si>
    <t>2-s2.0-85145843835</t>
  </si>
  <si>
    <t>Pachter, J.</t>
  </si>
  <si>
    <t>Pachter,  John</t>
  </si>
  <si>
    <t>Smith Pachter McWhorter PLC, United States</t>
  </si>
  <si>
    <t>US Debarment: An Introduction</t>
  </si>
  <si>
    <t>Mota, J.H.</t>
  </si>
  <si>
    <t>2-s2.0-85159430159</t>
  </si>
  <si>
    <t>Arinushkina, A.A.</t>
  </si>
  <si>
    <t>Arinushkina,  Anna A.</t>
  </si>
  <si>
    <t>Center for Learning Content and Technology, Federal State Budget Scientific Institution "Institute for Educational Management of the Russian Academy of Education", Moscow, Russian Federation</t>
  </si>
  <si>
    <t>Education of Children with Special Needs: Theoretical Foundations and Practical Experience in the Selected Works of Russian, Belarus, and Polish Scholars</t>
  </si>
  <si>
    <t>Solomon, S.</t>
  </si>
  <si>
    <t>Solomon,  Syble</t>
  </si>
  <si>
    <t>Lifewise Strategies, Hamilton, MT, United States</t>
  </si>
  <si>
    <t>Rajangam, R.</t>
  </si>
  <si>
    <t>Rajangam,  Ramesh</t>
  </si>
  <si>
    <t>Division of Agricultural Entomology, National Pulses Research Centre, Vamban, Pudukkottai, Tamil Nadu, India</t>
  </si>
  <si>
    <t>2-s2.0-105002715174</t>
  </si>
  <si>
    <t>Zhu, H.</t>
  </si>
  <si>
    <t>Zhu,  Heng</t>
  </si>
  <si>
    <t>World Food Program, Italy, Rome, RM, Italy</t>
  </si>
  <si>
    <t>Impacts of Financial Literacy Training on Refugee Youth Outcomes</t>
  </si>
  <si>
    <t>Jones, C.</t>
  </si>
  <si>
    <t>Jones,  Chad</t>
  </si>
  <si>
    <t>Gustafson, K.</t>
  </si>
  <si>
    <t>Gustafson,  Karla</t>
  </si>
  <si>
    <t>2-s2.0-85018921008</t>
  </si>
  <si>
    <t>Tan, J.S.H.</t>
  </si>
  <si>
    <t>Tan,  Joanne Siow Hwei</t>
  </si>
  <si>
    <t>Jones Lang LaSalle, Chicago, IL, United States</t>
  </si>
  <si>
    <t>Identifying Critical Success Factors for Green Business Parks: Case Study of Singapore</t>
  </si>
  <si>
    <t>2-s2.0-85018533403</t>
  </si>
  <si>
    <t>Larbey, M.</t>
  </si>
  <si>
    <t>Larbey,  Miles</t>
  </si>
  <si>
    <t>Australian Securities and Investments Commission (ASIC), Australia</t>
  </si>
  <si>
    <t>The role of financial education to support effective pension management in Australia</t>
  </si>
  <si>
    <t>Heck, C.J.</t>
  </si>
  <si>
    <t>Heck,  Craig J.</t>
  </si>
  <si>
    <t>2-s2.0-84969337372</t>
  </si>
  <si>
    <t>Financial Literacy and Defined Contribution Pensions: A Global Snapshot of an Unrecognized Problem</t>
  </si>
  <si>
    <t>Singh,  Gunveer</t>
  </si>
  <si>
    <t>Department of Payment and Settlement Systems, Bank of India, Mumbai, MH, India</t>
  </si>
  <si>
    <t>Huai, B.</t>
  </si>
  <si>
    <t>Huai,  Baoxing</t>
  </si>
  <si>
    <t>2-s2.0-77953707574</t>
  </si>
  <si>
    <t>Knowledgeware Systems, Inc, Frederick, MD, United States</t>
  </si>
  <si>
    <t>2-s2.0-85076088261</t>
  </si>
  <si>
    <t>Meyer-Cirkel, A.</t>
  </si>
  <si>
    <t>Meyer-Cirkel,  Alexis</t>
  </si>
  <si>
    <t>Innovation Lab, International Monetary Fund, Washington, D.C., DC, United States</t>
  </si>
  <si>
    <t>Promoting financial literacy through a digital platform: A pilot study in Luxembourg</t>
  </si>
  <si>
    <t>Kumar,  Neha</t>
  </si>
  <si>
    <t>Health and Nutrition Division, International Food Policy Research Institute, Washington, D.C., DC, United States</t>
  </si>
  <si>
    <t>2-s2.0-85087869861</t>
  </si>
  <si>
    <t>Jayasekara, S.D.</t>
  </si>
  <si>
    <t>Jayasekara,  Sisira Dharmasri</t>
  </si>
  <si>
    <t>Financial Intelligence Unit, Central Bank of Sri Lanka, Colombo, Sri Lanka</t>
  </si>
  <si>
    <t>Deficient regimes of anti-money laundering and countering the financing of terrorism: agenda of digital banking and financial inclusion</t>
  </si>
  <si>
    <t>Kiyingi, J.</t>
  </si>
  <si>
    <t>Kiyingi,  Joshua</t>
  </si>
  <si>
    <t>2-s2.0-85122729075</t>
  </si>
  <si>
    <t>Equity Alpha Traders GmbH, Koln, Germany</t>
  </si>
  <si>
    <t>Sentiment versus mood: a conceptual and empirical investigation</t>
  </si>
  <si>
    <t>Iyer, B.S.</t>
  </si>
  <si>
    <t>Iyer,  Balaji S.</t>
  </si>
  <si>
    <t>Williams, C.H.</t>
  </si>
  <si>
    <t>Williams,  Connie Hamner</t>
  </si>
  <si>
    <t>California State Library Services Advisory Board, United States, Petaluma Regional Branch of the Sonoma County Library, Sonoma, United States</t>
  </si>
  <si>
    <t>Roos, N.P.</t>
  </si>
  <si>
    <t>Roos,  Noralou P.</t>
  </si>
  <si>
    <t>NA (No University mentioned in the provided affiliation text.)</t>
  </si>
  <si>
    <t>Lin, X.</t>
  </si>
  <si>
    <t>Lin,  Xi</t>
  </si>
  <si>
    <t>Taylor Fry Consulting Actuaries, Sydney, NS, Australia</t>
  </si>
  <si>
    <t>2-s2.0-105016716326</t>
  </si>
  <si>
    <t>Challita, J.</t>
  </si>
  <si>
    <t>Challita,  Jennifer</t>
  </si>
  <si>
    <t>Ministry of Community and Social Services, Toronto, ON, Canada</t>
  </si>
  <si>
    <t>Crisis misread: the interplay of governance and financial literacy in Lebanon’s 2019 downfall</t>
  </si>
  <si>
    <t>Kadir, A.H.A.</t>
  </si>
  <si>
    <t>Kadir,  Aizurra Haidah Abdul</t>
  </si>
  <si>
    <t>Menara SME Bank, Kuala Lumpur, Malaysia</t>
  </si>
  <si>
    <t>Fazio, S.</t>
  </si>
  <si>
    <t>Fazio,  Sam</t>
  </si>
  <si>
    <t>2-s2.0-85168162945</t>
  </si>
  <si>
    <t>Donkor, G.N.A.</t>
  </si>
  <si>
    <t>Donkor,  George Nana Agyekum</t>
  </si>
  <si>
    <t>ECOWAS Bank for Investment and Development, Lome, Togo</t>
  </si>
  <si>
    <t>Togo</t>
  </si>
  <si>
    <t>The nexus amongst financial literacy, financial behaviour and financial well-being of professional footballers in Ghana</t>
  </si>
  <si>
    <t>Sanger, D.</t>
  </si>
  <si>
    <t>Sanger,  Debbie</t>
  </si>
  <si>
    <t>Child and Family Health Services, Albury, NSW, Australia</t>
  </si>
  <si>
    <t>Overstreet, K.A.</t>
  </si>
  <si>
    <t>(Specialization-Islamic Banking and Finance), Ministry of Education, Isa, Bahrain</t>
  </si>
  <si>
    <t>2-s2.0-85217053515</t>
  </si>
  <si>
    <t>Garrido, R.</t>
  </si>
  <si>
    <t>Garrido,  Rafael</t>
  </si>
  <si>
    <t>Escola Estadual de Ensino Fundamental Monsenhor Roberto Landell de Moura, Porto Alegre, Brazil</t>
  </si>
  <si>
    <t>Digital educational game for family financial education in primary school; JOGO DIGITAL EDUCATIVO PARA EDUCAÇÃO FINANCEIRA DOMÉSTICA NO ENSINO FUNDAMENTAL; JUEGO DIGITAL EDUCATIVO PARA LA EDUCACIÓN FINANCIERA FAMILIAR EN LA ESCUELA PRIMARIA</t>
  </si>
  <si>
    <t>Macdonald, S.</t>
  </si>
  <si>
    <t>Macdonald,  Sharon</t>
  </si>
  <si>
    <t>Human Development and Family Studies, Ames, IA, United States</t>
  </si>
  <si>
    <t>Hoffman, M.</t>
  </si>
  <si>
    <t>Hoffman,  Mikka</t>
  </si>
  <si>
    <t>2-s2.0-85066827436</t>
  </si>
  <si>
    <t>Mustafa, A.A.</t>
  </si>
  <si>
    <t>Mustafa,  Ayman Abu</t>
  </si>
  <si>
    <t>Department of Research, Ministry of Health Palestine, Gaza, Palestine</t>
  </si>
  <si>
    <t>Household drinking water safety among the population of Gaza strip, Palestine: Knowledge, attitudes, practices, and satisfaction</t>
  </si>
  <si>
    <t>Yordi Aguirre, I.</t>
  </si>
  <si>
    <t>Yordi Aguirre,  Isabel</t>
  </si>
  <si>
    <t>Munhenga, T.</t>
  </si>
  <si>
    <t>Munhenga,  Trymore</t>
  </si>
  <si>
    <t>Journey with our Communities, Cambodia</t>
  </si>
  <si>
    <t>Parker, D.</t>
  </si>
  <si>
    <t>Parker,  David L.</t>
  </si>
  <si>
    <t>Park Nicollet Health Services, MN, United States,</t>
  </si>
  <si>
    <t>Kulkarni, S.</t>
  </si>
  <si>
    <t>Kulkarni,  Surabhi</t>
  </si>
  <si>
    <t>Ernst and Young, GBS, Bengaluru, India</t>
  </si>
  <si>
    <t>2-s2.0-84857806926</t>
  </si>
  <si>
    <t>Sandlant, R.</t>
  </si>
  <si>
    <t>Sandlant,  Richard</t>
  </si>
  <si>
    <t>Department of Treasury, Retail Investor Division of Markets Group, Australia</t>
  </si>
  <si>
    <t>Consumer financial protection: Future directions</t>
  </si>
  <si>
    <t>NA (No University mentioned in the provided affiliation)</t>
  </si>
  <si>
    <t>2-s2.0-85152672606</t>
  </si>
  <si>
    <t>The evolution of financial literacy over time and its predictive power for financial outcomes: evidence from longitudinal data</t>
  </si>
  <si>
    <t>Lentz, M.</t>
  </si>
  <si>
    <t>Lentz,  Martijn</t>
  </si>
  <si>
    <t>Netherlands Chamber of Commerce, Utrecht, Netherlands</t>
  </si>
  <si>
    <t>Chun, O.M.</t>
  </si>
  <si>
    <t>Chun,  Olfa Maalaoui</t>
  </si>
  <si>
    <t>Bloomberg LP, NY, United States</t>
  </si>
  <si>
    <t>Abdullahi, K.</t>
  </si>
  <si>
    <t>Abdullahi,  Kabiru</t>
  </si>
  <si>
    <t>Policy and programme development, Head, Abuja, Nigeria</t>
  </si>
  <si>
    <t>Division of Consumer and Community Affairs, Federal Reserve System, Washington, D.C., DC, United States</t>
  </si>
  <si>
    <t>Brown, C.</t>
  </si>
  <si>
    <t>Brown,  Carter</t>
  </si>
  <si>
    <t>Black Transgender Advocacy Coalition, Carrollton, TX, United States</t>
  </si>
  <si>
    <t>Cai, C.</t>
  </si>
  <si>
    <t>Cai,  Christopher Lijia</t>
  </si>
  <si>
    <t>Rama Subramoniam, S.R.</t>
  </si>
  <si>
    <t>Rama Subramoniam,  Sudalayandi</t>
  </si>
  <si>
    <t>Indian Space Research Organisation, Bengaluru, KA, India</t>
  </si>
  <si>
    <t>Parthasarathy, P.</t>
  </si>
  <si>
    <t>Parthasarathy,  Padmini</t>
  </si>
  <si>
    <t>Ngabonzima, E.</t>
  </si>
  <si>
    <t>Ngabonzima,  Ernest</t>
  </si>
  <si>
    <t>Performance Analysis Associate, One Acre Fund, Kigali, Kigali, Rwanda</t>
  </si>
  <si>
    <t>Musich, S.</t>
  </si>
  <si>
    <t>Musich,  Shirley A.</t>
  </si>
  <si>
    <t>Mingo, C.</t>
  </si>
  <si>
    <t>Mingo,  Cristobal</t>
  </si>
  <si>
    <t>World Food Programme, Research Assessment &amp; Monitoring, Uganda</t>
  </si>
  <si>
    <t>2-s2.0-105018236183</t>
  </si>
  <si>
    <t>Ametsbichler, T.</t>
  </si>
  <si>
    <t>Ametsbichler,  Tobias</t>
  </si>
  <si>
    <t>NA (No University mentioned in the provided text)</t>
  </si>
  <si>
    <t>Administrative Headquarters of the Max Planck Society, Munich, Bayern, Germany</t>
  </si>
  <si>
    <t>Predictive Models for Understanding Financial Well-Being of Vietnamese People Using Machine Learning</t>
  </si>
  <si>
    <t>Dinglasan, R.E.</t>
  </si>
  <si>
    <t>Dinglasan,  Rociel E.</t>
  </si>
  <si>
    <t>Singha, K.</t>
  </si>
  <si>
    <t>Singha,  Kunal</t>
  </si>
  <si>
    <t>2-s2.0-84855438743</t>
  </si>
  <si>
    <t>Yulita, I.</t>
  </si>
  <si>
    <t>Yulita,  Indria</t>
  </si>
  <si>
    <t>Bandung Community Lung Clinic, Bandung, Indonesia</t>
  </si>
  <si>
    <t>Adherence to isoniazid preventive therapy in Indonesian children: A quantitative and qualitative investigation</t>
  </si>
  <si>
    <t>2-s2.0-84884457173</t>
  </si>
  <si>
    <t>Remittances and well-being</t>
  </si>
  <si>
    <t>2-s2.0-77956440803</t>
  </si>
  <si>
    <t>Tescher, J.</t>
  </si>
  <si>
    <t>Tescher,  Jennifer</t>
  </si>
  <si>
    <t>ShoreBank Advisory Services, United States</t>
  </si>
  <si>
    <t>Unbanked to homeowner: Improving financial services for low-income, low-asset customers</t>
  </si>
  <si>
    <t>Smith, B.</t>
  </si>
  <si>
    <t>Smith,  Ben</t>
  </si>
  <si>
    <t>Malafronte, J.</t>
  </si>
  <si>
    <t>Malafronte,  Jean</t>
  </si>
  <si>
    <t>Das, A.</t>
  </si>
  <si>
    <t>Das,  Atasi</t>
  </si>
  <si>
    <t>Sebstad, J.</t>
  </si>
  <si>
    <t>Sebstad,  Jennefer</t>
  </si>
  <si>
    <t>Agency for International Development, WA, United States</t>
  </si>
  <si>
    <t>Seidman, E.</t>
  </si>
  <si>
    <t>Seidman,  Ellen</t>
  </si>
  <si>
    <t>Finaldi Russo, P.</t>
  </si>
  <si>
    <t>Finaldi Russo,  Paolo</t>
  </si>
  <si>
    <t>2-s2.0-85062425931</t>
  </si>
  <si>
    <t>So, J.</t>
  </si>
  <si>
    <t>So,  Jonathan</t>
  </si>
  <si>
    <t>Detroit Regional Chamber, Detroit, MI, United States</t>
  </si>
  <si>
    <t>A survey of Americans with high-deductible health plans identifies opportunities to enhance consumer behaviors</t>
  </si>
  <si>
    <t>Palet, L.</t>
  </si>
  <si>
    <t>Palet,  Lisa</t>
  </si>
  <si>
    <t>Silajdžić, I.</t>
  </si>
  <si>
    <t>Silajdžić,  Irem</t>
  </si>
  <si>
    <t>2-s2.0-85057790055</t>
  </si>
  <si>
    <t>Nakamura, S.</t>
  </si>
  <si>
    <t>Nakamura,  Sadayoshi</t>
  </si>
  <si>
    <t>The Industrial Bank of Japan, Ltd, Tokyo, Tokyo, Japan</t>
  </si>
  <si>
    <t>The Japanese petroleum industry unleashed by deregulation-A bull or a bear in the Asian market?</t>
  </si>
  <si>
    <t>Boriskewich, E.</t>
  </si>
  <si>
    <t>Boriskewich,  Eileen</t>
  </si>
  <si>
    <t>Hoechenberger, R.</t>
  </si>
  <si>
    <t>Hoechenberger,  Ralf</t>
  </si>
  <si>
    <t>ERGO Group AG, Dusseldorf, Germany</t>
  </si>
  <si>
    <t>2-s2.0-84982872922</t>
  </si>
  <si>
    <t>Halásková, R.</t>
  </si>
  <si>
    <t>Halásková,  Renata</t>
  </si>
  <si>
    <t>Department of Economics, College of Logistics, Prerov, Czech Republic</t>
  </si>
  <si>
    <t>Assessment of financial capabilities of local governments in EU countries for the development of local public services</t>
  </si>
  <si>
    <t>2-s2.0-84949791480</t>
  </si>
  <si>
    <t>Lai, A.</t>
  </si>
  <si>
    <t>Lai,  Andy</t>
  </si>
  <si>
    <t>Taylor Fry Analytics and Actuarial Consulting, United States</t>
  </si>
  <si>
    <t>Risk Information and Retirement Investment Choice Mistakes Under Prospect Theory</t>
  </si>
  <si>
    <t>2-s2.0-85018569516</t>
  </si>
  <si>
    <t>Consumer Protection Unit, L'Organisation de Coopération et de Développement Economiques, Paris, Ile-de-France, France</t>
  </si>
  <si>
    <t>Findings from the OECD survey on financial education for retirement saving</t>
  </si>
  <si>
    <t>Schnabel, M.</t>
  </si>
  <si>
    <t>Schnabel,  Meg</t>
  </si>
  <si>
    <t>Redevelopment Opportunities for Women, St Louis, MO, United States</t>
  </si>
  <si>
    <t>2-s2.0-85042420393</t>
  </si>
  <si>
    <t>Clements, N.</t>
  </si>
  <si>
    <t>Clements,  Nick</t>
  </si>
  <si>
    <t>MagnifyMoney.com, New York, NY, United States</t>
  </si>
  <si>
    <t>Time perspective and financial health: To improve financial health, traditional financial literacy skills are not sufficient. Understanding your time perspective is critical</t>
  </si>
  <si>
    <t>Consultant, ODI, Dominican Republic</t>
  </si>
  <si>
    <t>2-s2.0-85107123730</t>
  </si>
  <si>
    <t>Seng, K.</t>
  </si>
  <si>
    <t>Seng,  Kimty</t>
  </si>
  <si>
    <t>Center for Strategy and Innovation Policy, Cambodia</t>
  </si>
  <si>
    <t>The mobile money's poverty-reducing promise: Evidence from Cambodia</t>
  </si>
  <si>
    <t>2-s2.0-85018613888</t>
  </si>
  <si>
    <t>Iwata, K.</t>
  </si>
  <si>
    <t>Iwata,  Kikuo</t>
  </si>
  <si>
    <t>Bank of Japan, Tokyo, Japan</t>
  </si>
  <si>
    <t>Financial education in Japan: Challenges presented by the aging population and declining birthrate</t>
  </si>
  <si>
    <t>2-s2.0-85148337688</t>
  </si>
  <si>
    <t>Demographic and Socio-economic Factors Influencing Households &amp; Investment Choices in Tanzania:</t>
  </si>
  <si>
    <t>Ziegelmeyer, M.</t>
  </si>
  <si>
    <t>Ziegelmeyer,  Michael H.</t>
  </si>
  <si>
    <t>Manallack, S.</t>
  </si>
  <si>
    <t>Manallack,  Stephen</t>
  </si>
  <si>
    <t>President of the Australia India Business Council, VIC, Australia</t>
  </si>
  <si>
    <t>2-s2.0-85058301225</t>
  </si>
  <si>
    <t>Caplan, S.J.</t>
  </si>
  <si>
    <t>Caplan,  Sheri J.</t>
  </si>
  <si>
    <t>Financial Industry Regulatory Authority, Washington, DC, United States</t>
  </si>
  <si>
    <t>Petticoats and Pinstripes: Portraits of Women in Wall Street's History</t>
  </si>
  <si>
    <t>Tetra Tech, Inc., Pasadena, CA, United States</t>
  </si>
  <si>
    <t>2-s2.0-0029561474</t>
  </si>
  <si>
    <t>Henderson, P.L.</t>
  </si>
  <si>
    <t>Henderson,  P. L.</t>
  </si>
  <si>
    <t>Health Section, UNICEF, New York, NY, United States</t>
  </si>
  <si>
    <t>Donor and government constraints to sustainability in Nepal</t>
  </si>
  <si>
    <t>Pietraszek, T.</t>
  </si>
  <si>
    <t>Pietraszek,  Tadek</t>
  </si>
  <si>
    <t>Hembling, J.</t>
  </si>
  <si>
    <t>Hembling,  John</t>
  </si>
  <si>
    <t>NA (No University mentioned in the provided text.)</t>
  </si>
  <si>
    <t>Chaudhri, V.K.</t>
  </si>
  <si>
    <t>Chaudhri,  Vinay K.</t>
  </si>
  <si>
    <t>2-s2.0-85075533960</t>
  </si>
  <si>
    <t>Department of Innovation in Fundamental and Scientific Nursing Care, Institute of Science Tokyo, Tokyo, Japan</t>
  </si>
  <si>
    <t>Awareness-raising activities for community residents about decision-making regarding end-of-life care: A nationwide survey in Japan municipalities</t>
  </si>
  <si>
    <t>2-s2.0-85201888749</t>
  </si>
  <si>
    <t>Basnayake, R.</t>
  </si>
  <si>
    <t>Basnayake,  Rajitha</t>
  </si>
  <si>
    <t>Board of Asia Asset Finance PLC, Colombo, Sri Lanka</t>
  </si>
  <si>
    <t>Digital transformation in redefining the role of the finance and audit professional of the future</t>
  </si>
  <si>
    <t>Williams, Q.</t>
  </si>
  <si>
    <t>Williams,  Quintin</t>
  </si>
  <si>
    <t>Raucher, R.</t>
  </si>
  <si>
    <t>Raucher,  Robert S.</t>
  </si>
  <si>
    <t>Raucher LLC, Longmont, CO, United States</t>
  </si>
  <si>
    <t>Baker, F.</t>
  </si>
  <si>
    <t>Baker,  Forest</t>
  </si>
  <si>
    <t>LinkedIn Corporation, Sunnyvale, CA, United States</t>
  </si>
  <si>
    <t>Murphy, R.O.</t>
  </si>
  <si>
    <t>Murphy,  Ryan O.</t>
  </si>
  <si>
    <t>Morningstar, Inc., Chicago, IL, United States</t>
  </si>
  <si>
    <t>Agaba, C.</t>
  </si>
  <si>
    <t>Agaba,  Collins David</t>
  </si>
  <si>
    <t>Blaganje, M.</t>
  </si>
  <si>
    <t>Blaganje,  Mitja</t>
  </si>
  <si>
    <t>Ministry of Education, Science and Sport, Slovenia</t>
  </si>
  <si>
    <t>Nkouaga, F.</t>
  </si>
  <si>
    <t>Nkouaga,  Florent</t>
  </si>
  <si>
    <t>Zhou,  Jun</t>
  </si>
  <si>
    <t>Blount, I.</t>
  </si>
  <si>
    <t>Blount,  Ian Y.</t>
  </si>
  <si>
    <t>The George Washington Carver Food Research Institute, Charlotte, NC, United States</t>
  </si>
  <si>
    <t>Liao, W.</t>
  </si>
  <si>
    <t>Liao,  Wenjun</t>
  </si>
  <si>
    <t>Pingxiang Transportation Bureau, Pingxiang, China</t>
  </si>
  <si>
    <t>Katimbo, A.</t>
  </si>
  <si>
    <t>Katimbo,  Abia</t>
  </si>
  <si>
    <t>Key, C.</t>
  </si>
  <si>
    <t>Financial Security and Mobility, The Pew Charitable Trusts, Philadelphia, PA, United States</t>
  </si>
  <si>
    <t>Odeny, R.</t>
  </si>
  <si>
    <t>Odeny,  Redempter</t>
  </si>
  <si>
    <t>Hakizimfura, E.</t>
  </si>
  <si>
    <t>Hakizimfura,  Emmanuel</t>
  </si>
  <si>
    <t>NA (No University mentioned in this affiliation)</t>
  </si>
  <si>
    <t>Innovations for Poverty Action, New Haven, CT, United States</t>
  </si>
  <si>
    <t>Zabalegui-Yárnoz, A.</t>
  </si>
  <si>
    <t>Zabalegui-Yárnoz,  Adelaida</t>
  </si>
  <si>
    <t>Hospital Clínic de Barcelona, Barcelona, Barcelona, Spain</t>
  </si>
  <si>
    <t>Saqib, S.E.</t>
  </si>
  <si>
    <t>Saqib,  Shahab E.</t>
  </si>
  <si>
    <t>Higher Education Archives and Libraries Department, Directorate of Commerce Education and Management Sciences, Peshawar, Pakistan</t>
  </si>
  <si>
    <t>Gao,  Tian</t>
  </si>
  <si>
    <t>Tandon, D.</t>
  </si>
  <si>
    <t>Tandon,  Deepak</t>
  </si>
  <si>
    <t>Permanand, G.</t>
  </si>
  <si>
    <t>Permanand,  Govin</t>
  </si>
  <si>
    <t>Roerink, R.</t>
  </si>
  <si>
    <t>Roerink,  Ria</t>
  </si>
  <si>
    <t>Naudts, E.</t>
  </si>
  <si>
    <t>Naudts,  Ellen</t>
  </si>
  <si>
    <t>Principal Market Infrastructure Expert, European Central Bank, Frankfurt am Main, Hessen, Germany</t>
  </si>
  <si>
    <t>Suar, P.K.</t>
  </si>
  <si>
    <t>Suar,  Prasanta Kumar</t>
  </si>
  <si>
    <t>National Head for STFC Ltd., India</t>
  </si>
  <si>
    <t>Zhang,  Zhiqiang</t>
  </si>
  <si>
    <t>2-s2.0-85202671969</t>
  </si>
  <si>
    <t>Yusoff, B.</t>
  </si>
  <si>
    <t>Yusoff,  Balqais</t>
  </si>
  <si>
    <t>Strategy Management Department, Malaysia</t>
  </si>
  <si>
    <t>Financial Literacy in Improving Financial Well-Being Among Female Civil Servants: A Study in Putrajaya</t>
  </si>
  <si>
    <t>Huynh, K.P.</t>
  </si>
  <si>
    <t>Huynh,  Kim P.</t>
  </si>
  <si>
    <t>2-s2.0-85129906474</t>
  </si>
  <si>
    <t>NA (No University mentioned in this text)</t>
  </si>
  <si>
    <t>Financial Education and Risk Literacy: Behavioural Financial Regulation and Policy (BEFAIRLY) series</t>
  </si>
  <si>
    <t>Nguyen, P.-T.</t>
  </si>
  <si>
    <t>Nguyen,  Phuong Tri</t>
  </si>
  <si>
    <t>Securities Research and Training Center, State Security Commission, Ho Chi Minh City, Viet Nam</t>
  </si>
  <si>
    <t>Kay, S.J.</t>
  </si>
  <si>
    <t>Kay,  Stephen J.</t>
  </si>
  <si>
    <t>The Population Council, Inc., New York, NY, United States, Independent Consultant Epidemiologist, Barcelona, Catalonia, Spain</t>
  </si>
  <si>
    <t>NA (No University mentioned in this text.)</t>
  </si>
  <si>
    <t>Division of Depositor and Consumer Protection, Federal Deposit Insurance Corporation, Washington, D.C., United States</t>
  </si>
  <si>
    <t>Sazali, N.</t>
  </si>
  <si>
    <t>Sazali,  Nurshakirin</t>
  </si>
  <si>
    <t>NA (No University mentioned)</t>
  </si>
  <si>
    <t>MacGee, J.</t>
  </si>
  <si>
    <t>MacGee,  James C.</t>
  </si>
  <si>
    <t>Banque du Canada, Ottawa, ON, Canada</t>
  </si>
  <si>
    <t>Golant, M.</t>
  </si>
  <si>
    <t>Golant,  Mitch</t>
  </si>
  <si>
    <t>Awasthy, S.</t>
  </si>
  <si>
    <t>Awasthy,  Sakshi</t>
  </si>
  <si>
    <t>2-s2.0-85133975371</t>
  </si>
  <si>
    <t>Drivers of trust in the ECB during the pandemic</t>
  </si>
  <si>
    <t>2-s2.0-85194461238</t>
  </si>
  <si>
    <t>Zeng,  Yawen</t>
  </si>
  <si>
    <t>ByteDance Ltd., Beijing, China</t>
  </si>
  <si>
    <t>FinReport: Explainable Stock Earnings Forecasting via News Factor Analyzing Model</t>
  </si>
  <si>
    <t>2-s2.0-85018540391</t>
  </si>
  <si>
    <t>Women and financial literacy</t>
  </si>
  <si>
    <t>2-s2.0-85140321524</t>
  </si>
  <si>
    <t>Coffey, D.S.</t>
  </si>
  <si>
    <t>Coffey,  Darla Spence</t>
  </si>
  <si>
    <t>President and CEO, Alexandria, VA, United States</t>
  </si>
  <si>
    <t>Introduction to the Special Issue on “Financial Capability and Asset Building for Family Financial Wellbeing”</t>
  </si>
  <si>
    <t>Huang, C.K.</t>
  </si>
  <si>
    <t>Huang,  Christine K.</t>
  </si>
  <si>
    <t>Lehigh Valley Hospital Family Medicine Residency Program, Allentown, PA, United States</t>
  </si>
  <si>
    <t>Zhang,  Yihui</t>
  </si>
  <si>
    <t>Kong, K.</t>
  </si>
  <si>
    <t>Kong,  Kun</t>
  </si>
  <si>
    <t>2-s2.0-85195624481</t>
  </si>
  <si>
    <t>Central Bank of Nigeria, Sokoto, Nigeria</t>
  </si>
  <si>
    <t>Central Bank digital currency: What it can achieve and cannot achieve in Africa</t>
  </si>
  <si>
    <t>Cohen, B.</t>
  </si>
  <si>
    <t>Neurological Monitoring Associates, LLC, Milwaukee, WI, United States</t>
  </si>
  <si>
    <t>Czajkowski, J.</t>
  </si>
  <si>
    <t>Czajkowski,  Jeffrey R.</t>
  </si>
  <si>
    <t>Azarenkova, G.M.</t>
  </si>
  <si>
    <t>Azarenkova,  Galyna M.</t>
  </si>
  <si>
    <t>National Bank of Ukraine, Kyiv, Ukraine</t>
  </si>
  <si>
    <t>Lolm, A.</t>
  </si>
  <si>
    <t>Lolm,  Alexandra</t>
  </si>
  <si>
    <t>Zhang,  Biao</t>
  </si>
  <si>
    <t>Eichel, J.</t>
  </si>
  <si>
    <t>Eichel,  Jan</t>
  </si>
  <si>
    <t>George, E.E.</t>
  </si>
  <si>
    <t>George,  Erin E.</t>
  </si>
  <si>
    <t>United States Equal Employment Opportunity Commission, Washington, D.C., DC, United States</t>
  </si>
  <si>
    <t>Novillo-Ortiz, D.</t>
  </si>
  <si>
    <t>Novillo-Ortiz,  D.</t>
  </si>
  <si>
    <t>Ruhangawebare, G.K.</t>
  </si>
  <si>
    <t>Ruhangawebare,  Godfrey Kalemera</t>
  </si>
  <si>
    <t>Catholic Relief Services, Kampala, Uganda</t>
  </si>
  <si>
    <t>2-s2.0-85161095127</t>
  </si>
  <si>
    <t>Marshall, S.H.</t>
  </si>
  <si>
    <t>Marshall,  Sarah Hope</t>
  </si>
  <si>
    <t>Profound Hope Industries, Hope, United States</t>
  </si>
  <si>
    <t>Reckoning with Digital Inequity in Place-Based Community Revitalization</t>
  </si>
  <si>
    <t>Legovini, A.</t>
  </si>
  <si>
    <t>Legovini,  Arianna</t>
  </si>
  <si>
    <t>Development Impact Evaluation Unit, The World Bank, USA, Washington, D.C., United States</t>
  </si>
  <si>
    <t>2-s2.0-85059147042</t>
  </si>
  <si>
    <t>Lunde, P.A.</t>
  </si>
  <si>
    <t>Lunde,  Peter A.</t>
  </si>
  <si>
    <t>Ocean Resources Engineering, United States</t>
  </si>
  <si>
    <t>Feasibility of laying flowlines from driiiing vesseis</t>
  </si>
  <si>
    <t>Gray, B.L.</t>
  </si>
  <si>
    <t>Gray,  Bobbi L.</t>
  </si>
  <si>
    <t>Gallucci, M.</t>
  </si>
  <si>
    <t>Gallucci,  Marcello</t>
  </si>
  <si>
    <t>Dutch Ministry of Finance</t>
  </si>
  <si>
    <t>Montoya, J.</t>
  </si>
  <si>
    <t>Montoya,  Jorge A.</t>
  </si>
  <si>
    <t>Sentient Research, Los Angeles, CA, United States</t>
  </si>
  <si>
    <t>2-s2.0-105002615422</t>
  </si>
  <si>
    <t>Central Bank of Nigeria, Abuja, Nigeria</t>
  </si>
  <si>
    <t>Evaluating the acceptance of CBDCs: experimental research with artificial intelligence (AI) generated synthetic response</t>
  </si>
  <si>
    <t>Ehigiamusoe, G.</t>
  </si>
  <si>
    <t>Ehigiamusoe,  Godwin</t>
  </si>
  <si>
    <t>LAPO Microfinance Bank, Nigeria</t>
  </si>
  <si>
    <t>Sulaimanov, A.</t>
  </si>
  <si>
    <t>Sulaimanov,  Azamat</t>
  </si>
  <si>
    <t>Kompanion Bank Closed Joint-Stock Company, Kyrgyzstan</t>
  </si>
  <si>
    <t>Clark, Frank</t>
  </si>
  <si>
    <t>Clark,  Frank</t>
  </si>
  <si>
    <t>2-s2.0-85011462893</t>
  </si>
  <si>
    <t>Dutch Central Bank and Netspar, United States</t>
  </si>
  <si>
    <t>Financial literacy and retirement preparation in the Netherlands</t>
  </si>
  <si>
    <t>Sydorenko, O.</t>
  </si>
  <si>
    <t>Sydorenko,  Oleksandr</t>
  </si>
  <si>
    <t>Entrepreneur, Kyiv, Ukraine</t>
  </si>
  <si>
    <t>2-s2.0-85190992482</t>
  </si>
  <si>
    <t>Hassan, N.C.</t>
  </si>
  <si>
    <t>Hassan,  Norhazimah Che</t>
  </si>
  <si>
    <t>Kementerian Kewangan, Putrajaya, Malaysia</t>
  </si>
  <si>
    <t>What factors affecting investment decision? The moderating role of fintech self-efficacy</t>
  </si>
  <si>
    <t>2-s2.0-86000324908</t>
  </si>
  <si>
    <t>Batcha, K.M.M.</t>
  </si>
  <si>
    <t>Batcha,  Kamal M.M.</t>
  </si>
  <si>
    <t>Advance Ascend Group, Jalan Bangsar Kuala Lumpur, Malaysia</t>
  </si>
  <si>
    <t>Financial Behavior and its Impact on Financial Well-being among Muslim University Students</t>
  </si>
  <si>
    <t>2-s2.0-105020204458</t>
  </si>
  <si>
    <t>Chaves, M.R.</t>
  </si>
  <si>
    <t>Chaves,  Mariana Rodrigues</t>
  </si>
  <si>
    <t>Santa Maria Military School, Santa Maria, Brazil</t>
  </si>
  <si>
    <t>Digital Finance Adoption in Brazil: An Exploratory Analysis on Financial Apps and Digital Financial Literacy</t>
  </si>
  <si>
    <t>2-s2.0-33746768897</t>
  </si>
  <si>
    <t>Seasholtz, S.I.</t>
  </si>
  <si>
    <t>Seasholtz,  Sara I.</t>
  </si>
  <si>
    <t>Preferred Financial Strategies, LLC, NC, United States</t>
  </si>
  <si>
    <t>Financial literacy--no nurse left behind.</t>
  </si>
  <si>
    <t>Bhattacharjya, D.</t>
  </si>
  <si>
    <t>Bhattacharjya,  Debarun</t>
  </si>
  <si>
    <t>2-s2.0-79953220167</t>
  </si>
  <si>
    <t>Lowe, R.</t>
  </si>
  <si>
    <t>Lowe,  Robert</t>
  </si>
  <si>
    <t>Control System Integrators Association, United States</t>
  </si>
  <si>
    <t>System integrator best business practices</t>
  </si>
  <si>
    <t>2-s2.0-51249152169</t>
  </si>
  <si>
    <t>Kaufman, C.</t>
  </si>
  <si>
    <t>Kaufman,  Cassandra</t>
  </si>
  <si>
    <t>Community Investment, St Louis, MO, United States</t>
  </si>
  <si>
    <t>Financial education for social workers</t>
  </si>
  <si>
    <t>Moses, J.</t>
  </si>
  <si>
    <t>Moses,  John</t>
  </si>
  <si>
    <t>Tahiraj, D.</t>
  </si>
  <si>
    <t>Tahiraj,  Desi</t>
  </si>
  <si>
    <t>Human Resource Consultant Fort Lee, Fort Lee, NJ, United States</t>
  </si>
  <si>
    <t>Sujianto, S.</t>
  </si>
  <si>
    <t>Sujianto,  S.</t>
  </si>
  <si>
    <t>2-s2.0-85096771346</t>
  </si>
  <si>
    <t>Hakiza, R.</t>
  </si>
  <si>
    <t>Hakiza,  Robert</t>
  </si>
  <si>
    <t>Young African Refugees for Integral Development (YARID), Kampala, Uganda</t>
  </si>
  <si>
    <t>In the interest of saving: Refugee-led microfinance in Kampala, Uganda</t>
  </si>
  <si>
    <t>Hu,  Yanpeng</t>
  </si>
  <si>
    <t>Shanghai Chinafortune Co. Ltd, Shanghai, China</t>
  </si>
  <si>
    <t>Eluwa, T.F.</t>
  </si>
  <si>
    <t>Eluwa,  Titilope F.</t>
  </si>
  <si>
    <t>Women and Gender Equity Specialist, City of Ottawa, Ottawa, ON, Canada</t>
  </si>
  <si>
    <t>Lehmann-Uschner, K.</t>
  </si>
  <si>
    <t>Lehmann-Uschner,  Katharina</t>
  </si>
  <si>
    <t>Climate Science and Impacts, Climate Analytics, Berlin, Germany</t>
  </si>
  <si>
    <t>Watson Grote, M.</t>
  </si>
  <si>
    <t>Watson Grote,  Mae</t>
  </si>
  <si>
    <t>founder and CEO, Change Machine, Brooklyn, NY, United States</t>
  </si>
  <si>
    <t>Ochieng, G.</t>
  </si>
  <si>
    <t>Ochieng,  Gerald</t>
  </si>
  <si>
    <t>Pine Rest Christian Mental Health Services, Pine, MI, United States</t>
  </si>
  <si>
    <t>2-s2.0-105007866699</t>
  </si>
  <si>
    <t>Banca d’Italia, Florence, Italy</t>
  </si>
  <si>
    <t>Template-based Explainable Inference over High-Stakes Financial Knowledge Graphs</t>
  </si>
  <si>
    <t>Arvestar Asset Management, Brussels, Belgium</t>
  </si>
  <si>
    <t>2-s2.0-85130317366</t>
  </si>
  <si>
    <t>The impact of financial literacy on the quality of self-reported financial information</t>
  </si>
  <si>
    <t>Ithnin, M.</t>
  </si>
  <si>
    <t>Ithnin,  Muslimah</t>
  </si>
  <si>
    <t>Corporate Communication Unit, Kementerian Kesihatan Malaysia, Putrajaya, Malaysia</t>
  </si>
  <si>
    <t>Nsubuga, E.</t>
  </si>
  <si>
    <t>Nsubuga,  Edward</t>
  </si>
  <si>
    <t>Akhmetzhanov,  Bauyrzhan</t>
  </si>
  <si>
    <t>Ministry of Health and Social Development of the Republic of Kazakhstan, Astana, Kazakhstan</t>
  </si>
  <si>
    <t>Panisch, L.S.</t>
  </si>
  <si>
    <t>Panisch,  Lisa S.</t>
  </si>
  <si>
    <t>NA (No University name found in the provided affiliation text)</t>
  </si>
  <si>
    <t>Steve Hicks School of Social Work, Austin, TX, United States</t>
  </si>
  <si>
    <t>2-s2.0-85068440409</t>
  </si>
  <si>
    <t>Bart, Y.</t>
  </si>
  <si>
    <t>Bart,  Yakov</t>
  </si>
  <si>
    <t>NA (No University name found in the provided affiliation)</t>
  </si>
  <si>
    <t>D'Amore-McKim School of Business, Boston, MA, United States</t>
  </si>
  <si>
    <t>Easy, breezy, risky: Lay investors fail to diversify because correlated assets feel more fluent and less risky</t>
  </si>
  <si>
    <t>Terajima, M.</t>
  </si>
  <si>
    <t>Terajima,  Miho</t>
  </si>
  <si>
    <t>NA (No University name present in provided text)</t>
  </si>
  <si>
    <t>2-s2.0-105001118391</t>
  </si>
  <si>
    <t>NA (No University present in the given affiliation text)</t>
  </si>
  <si>
    <t>Competitiveness and Public Policies, GOVCOPP – Research Unit on Governance, Competitiveness and Public Policies, Aveiro, Aveiro, Portugal, ISPGAYA—Higher Polytechnic Institute of Gaya, Santa Marinha, Portugal</t>
  </si>
  <si>
    <t>Financial Literacy, Financial Knowledge, and Financial Behaviors in OECD Countries</t>
  </si>
  <si>
    <t>Wiltshire, J.</t>
  </si>
  <si>
    <t>Wiltshire,  Jacqueline C.</t>
  </si>
  <si>
    <t>NA (No University present in the given affiliation text.)</t>
  </si>
  <si>
    <t>Connection Health Birmingham, Birmingham, AL, United States</t>
  </si>
  <si>
    <t>NA (No University present in the provided affiliation text)</t>
  </si>
  <si>
    <t>Office of Research, Laurel, MD, United States</t>
  </si>
  <si>
    <t>Guo, Y.</t>
  </si>
  <si>
    <t>Guo,  Yingzi</t>
  </si>
  <si>
    <t>NA (No University present in the provided affiliation)</t>
  </si>
  <si>
    <t>Buzaglo, J.S.</t>
  </si>
  <si>
    <t>Buzaglo,  Joanne S.</t>
  </si>
  <si>
    <t>ConcertAI, Boston, MA, United States</t>
  </si>
  <si>
    <t>NA (No University present in the provided text)</t>
  </si>
  <si>
    <t>2-s2.0-84880042933</t>
  </si>
  <si>
    <t>Meng, Y.</t>
  </si>
  <si>
    <t>Meng,  Yu</t>
  </si>
  <si>
    <t>Public Policy and Global Affairs Programme, School of Humanities, Singapore City, Singapore</t>
  </si>
  <si>
    <t>Financial access and economic participation of youth with disabilities in China: an exploratory study</t>
  </si>
  <si>
    <t>Merchant, Z.</t>
  </si>
  <si>
    <t>Merchant,  Zofsha</t>
  </si>
  <si>
    <t>NA (No University present)</t>
  </si>
  <si>
    <t>Talib, A.H.</t>
  </si>
  <si>
    <t>Talib,  Aymen Hadi</t>
  </si>
  <si>
    <t>Ministry of Education, Iraq, Baghdad, Iraq</t>
  </si>
  <si>
    <t>Patnaik, J.B.</t>
  </si>
  <si>
    <t>Patnaik,  Janaki Ballav</t>
  </si>
  <si>
    <t>Abdullah, J.</t>
  </si>
  <si>
    <t>Abdullah,  Julie</t>
  </si>
  <si>
    <t>NA (No University specified in the provided affiliation text)</t>
  </si>
  <si>
    <t>2-s2.0-85216108258</t>
  </si>
  <si>
    <t>NA (No university found in provided affiliation text)</t>
  </si>
  <si>
    <t>Training and Registration Unit, Ministry of Health of the Republic of Türkiye, Istanbul, Turkey</t>
  </si>
  <si>
    <t>The relationship between digital financial literacy and financial behaviors of pharmacy faculty students: A comprehensive evaluation through structural equation model</t>
  </si>
  <si>
    <t>NA (No university found in provided affiliation)</t>
  </si>
  <si>
    <t>Das, M.K.</t>
  </si>
  <si>
    <t>Das,  Manas Kr</t>
  </si>
  <si>
    <t>NA (No university found in the given affiliation)</t>
  </si>
  <si>
    <t>Rourke, B.</t>
  </si>
  <si>
    <t>Rourke,  Brenda Lynn</t>
  </si>
  <si>
    <t>NA (No university found in the provided affiliation text)</t>
  </si>
  <si>
    <t>Kravchuk, V.I.</t>
  </si>
  <si>
    <t>Kravchuk,  Volodymyr</t>
  </si>
  <si>
    <t>Ricagni, L.</t>
  </si>
  <si>
    <t>Ricagni,  Leandro</t>
  </si>
  <si>
    <t>Department of Radiation Oncology, Hospital de Clinicas Dr. Manuel Quintela, Montevideo, Uruguay</t>
  </si>
  <si>
    <t>Research and Technology, Ministry of Science, Research and Technology Islamic Republic of Iran, Tehran, Iran</t>
  </si>
  <si>
    <t>Silva,  Sissy</t>
  </si>
  <si>
    <t>Do, C.</t>
  </si>
  <si>
    <t>Do,  Chau</t>
  </si>
  <si>
    <t>Berthe, Ph.</t>
  </si>
  <si>
    <t>Berthe,  Philippe</t>
  </si>
  <si>
    <t>Ukoaka, B.M.</t>
  </si>
  <si>
    <t>Ukoaka,  Bonaventure</t>
  </si>
  <si>
    <t>NA (No university found in the provided affiliation text.)</t>
  </si>
  <si>
    <t>Gitz, V.</t>
  </si>
  <si>
    <t>Gitz,  Vincent</t>
  </si>
  <si>
    <t>Mirza, O.</t>
  </si>
  <si>
    <t>Mirza,  Omar F.</t>
  </si>
  <si>
    <t>2-s2.0-79952161332</t>
  </si>
  <si>
    <t>Visco, I.</t>
  </si>
  <si>
    <t>Visco,  Ignazio</t>
  </si>
  <si>
    <t>Financial education in the aftermath of the financial crisis</t>
  </si>
  <si>
    <t>Sabo, S.I.</t>
  </si>
  <si>
    <t>Sabo,  Stephan I.</t>
  </si>
  <si>
    <t>NA (No university found in the provided affiliation)</t>
  </si>
  <si>
    <t>Saroy, R.</t>
  </si>
  <si>
    <t>Saroy,  Rajas</t>
  </si>
  <si>
    <t>Jarman, M.</t>
  </si>
  <si>
    <t>Jarman,  Mark</t>
  </si>
  <si>
    <t>NA (No university found in the provided text)</t>
  </si>
  <si>
    <t>Nottinghamshire Fire and Rescue Service, Nottingham, United Kingdom</t>
  </si>
  <si>
    <t>Han, J.</t>
  </si>
  <si>
    <t>Han,  Jiao</t>
  </si>
  <si>
    <t>Jueqi Experimental School of Beijing, Beijing, China</t>
  </si>
  <si>
    <t>Ulchenko, M.</t>
  </si>
  <si>
    <t>Ulchenko,  Mikhail Vasilyevich</t>
  </si>
  <si>
    <t>Albers, W.M.M.</t>
  </si>
  <si>
    <t>Albers,  Wendy M.M.</t>
  </si>
  <si>
    <t>Research and innovation, Zeist, Netherlands, TRANZO Scientific Center for Care and Wellbeing, Tilburg, Noord-Brabant, Netherlands</t>
  </si>
  <si>
    <t>Pogoriliy, V.V.</t>
  </si>
  <si>
    <t>Pogoriliy,  Victor Vasylyovych</t>
  </si>
  <si>
    <t>NA (No university found in the provided text.)</t>
  </si>
  <si>
    <t>Volkova, O.A.</t>
  </si>
  <si>
    <t>Volkova,  Olga Alexandrovna</t>
  </si>
  <si>
    <t>Institute for Demographic Research – Branch of the Federal Center of Theoretical and Applied Sociology of the Russian Academy of Sciences, Moscow, Russian Federation, State Budgetary Institution "Research Institute for Healthcare Organization and Medical Management of Moscow Healthcare Department", Moscow, Russian Federation</t>
  </si>
  <si>
    <t>Lamla-Dietrich, B.</t>
  </si>
  <si>
    <t>Lamla-Dietrich,  Bettina</t>
  </si>
  <si>
    <t>NA (No university identified in provided text.)</t>
  </si>
  <si>
    <t>2-s2.0-85165151938</t>
  </si>
  <si>
    <t>NA (No university identified in the given affiliation text)</t>
  </si>
  <si>
    <t>When is financial education successful? Taking stock of the new wave of field evidence</t>
  </si>
  <si>
    <t>2-s2.0-85171463520</t>
  </si>
  <si>
    <t>Díez-Amigo, S.</t>
  </si>
  <si>
    <t>Díez-Amigo,  Sandro</t>
  </si>
  <si>
    <t>NA (No university identified in the given text)</t>
  </si>
  <si>
    <t>International Finance Corporation, Washington, D.C., DC, United States</t>
  </si>
  <si>
    <t>Effectiveness of free financial education provided by for-profit financial institutions: experimental evidence from rural peru</t>
  </si>
  <si>
    <t>Frey, J.</t>
  </si>
  <si>
    <t>NA (No university identified in the provided affiliation text)</t>
  </si>
  <si>
    <t>NA (No university is mentioned in the provided text.)</t>
  </si>
  <si>
    <t>Monticone, C.</t>
  </si>
  <si>
    <t>Monticone,  Chiara</t>
  </si>
  <si>
    <t>NA (No university is present in the provided affiliation text)</t>
  </si>
  <si>
    <t>, L'Organisation de Coopération et de Développement Economiques, Paris, Ile-de-France, France, Network for Studies on Pensions, Aging and Retirement, Tilburg, Noord-Brabant, Netherlands</t>
  </si>
  <si>
    <t>2-s2.0-85070250873</t>
  </si>
  <si>
    <t>NA (No university is present in the provided affiliation text.)</t>
  </si>
  <si>
    <t>Dual Credit Markets and Household Usage to Finance: Evidence from a Representative Chinese Household Survey</t>
  </si>
  <si>
    <t>Zanko, M.D.</t>
  </si>
  <si>
    <t>Zanko,  Mykola Dmytrovych</t>
  </si>
  <si>
    <t>NA (No university is present in the provided text.)</t>
  </si>
  <si>
    <t>2-s2.0-85153532415</t>
  </si>
  <si>
    <t>Stoutland, D.</t>
  </si>
  <si>
    <t>Stoutland,  Derek</t>
  </si>
  <si>
    <t>NA (No university mentioned in the provided affiliation text.)</t>
  </si>
  <si>
    <t>Wells Fargo, San Francisco, CA, United States</t>
  </si>
  <si>
    <t>An evaluation of a digital financial education program and the impact of COVID-19 on financial well-being among college students</t>
  </si>
  <si>
    <t>Shanmugam, K.</t>
  </si>
  <si>
    <t>Shanmugam,  Karthikeyan</t>
  </si>
  <si>
    <t>Pillai, A.</t>
  </si>
  <si>
    <t>Pillai,  Arya</t>
  </si>
  <si>
    <t>2-s2.0-105018942729</t>
  </si>
  <si>
    <t>Socio-economic and insurance factors in preventive care: A two-stage weighted structural analysis</t>
  </si>
  <si>
    <t>2-s2.0-0033712003</t>
  </si>
  <si>
    <t>Faiz, Asif</t>
  </si>
  <si>
    <t>Faiz,  Asif</t>
  </si>
  <si>
    <t>NA (No university mentioned in the provided text)</t>
  </si>
  <si>
    <t>Sustainable transport for the developing world: The social and environmental nexus</t>
  </si>
  <si>
    <t>Liu,  Ziqi</t>
  </si>
  <si>
    <t>NA (No university mentioned in the provided text.)</t>
  </si>
  <si>
    <t>Marar, P.</t>
  </si>
  <si>
    <t>Marar,  Pramod</t>
  </si>
  <si>
    <t>NA (No university name found in the given affiliation text)</t>
  </si>
  <si>
    <t>Sun, W.</t>
  </si>
  <si>
    <t>Sun,  Weiyi</t>
  </si>
  <si>
    <t>NA (No university name found in the provided affiliation text.)</t>
  </si>
  <si>
    <t>MacLeod, S.</t>
  </si>
  <si>
    <t>MacLeod,  Stephanie</t>
  </si>
  <si>
    <t>NA (No university was mentioned in the provided affiliation text.)</t>
  </si>
  <si>
    <t>Clements, J.</t>
  </si>
  <si>
    <t>Clements,  Janet E.</t>
  </si>
  <si>
    <t>NA (No university was mentioned in the provided affiliation.)</t>
  </si>
  <si>
    <t>Corona Environmental Consulting, Louisville, CO, United States</t>
  </si>
  <si>
    <t>Chandran, D.S.</t>
  </si>
  <si>
    <t>Chandran,  D. Suba</t>
  </si>
  <si>
    <t>NATIONAL INSTITUTE OF ADVANCED STUDIES</t>
  </si>
  <si>
    <t>Science Diplomacy Initiative (at NIAS), National Institute of Advanced Studies, Bangalore, Bengaluru, KA, India</t>
  </si>
  <si>
    <t>Pant, V.</t>
  </si>
  <si>
    <t>Pant,  Vimal</t>
  </si>
  <si>
    <t>NATIONAL INSTITUTE OF FOOD TECHNOLOGY</t>
  </si>
  <si>
    <t>National Institute of Food Technology, Entrepreneurship and Management, Thanjavur, Thanjavur, TN, India</t>
  </si>
  <si>
    <t>2-s2.0-84995912420</t>
  </si>
  <si>
    <t>NATIONAL PACIFIC ASIAN</t>
  </si>
  <si>
    <t>Center on Aging, NATIONAL PACIFIC ASIAN, Seattle, WA, United States</t>
  </si>
  <si>
    <t>Ethnic Differences in Financial Outcomes Among Low-Income Older Asian Immigrants: A Financial Capability Perspective</t>
  </si>
  <si>
    <t>Yoon, I.</t>
  </si>
  <si>
    <t>Yoon,  Intae</t>
  </si>
  <si>
    <t>NC State University</t>
  </si>
  <si>
    <t>NC State University, Raleigh, NC, United States</t>
  </si>
  <si>
    <t>2-s2.0-85207386804</t>
  </si>
  <si>
    <t>Clark, R.L.</t>
  </si>
  <si>
    <t>Clark,  Robert L.</t>
  </si>
  <si>
    <t>Influencing the choice of pension distribution at retirement</t>
  </si>
  <si>
    <t>2-s2.0-84863193937</t>
  </si>
  <si>
    <t>Allen, S.G.</t>
  </si>
  <si>
    <t>Allen,  Steven G.</t>
  </si>
  <si>
    <t>College of Management, NC State University, Raleigh, NC, United States, National Bureau of Economic Research, Cambridge, MA, United States, Employee Benefit Research Institute, WA, United States</t>
  </si>
  <si>
    <t>Employer-Provided Retirement Planning Programs</t>
  </si>
  <si>
    <t>2-s2.0-84920477323</t>
  </si>
  <si>
    <t>Morrill, M.S.</t>
  </si>
  <si>
    <t>Morrill,  Melinda Sandler</t>
  </si>
  <si>
    <t>Department of Economics, NC State University, Raleigh, NC, United States</t>
  </si>
  <si>
    <t>Pension Plan Distributions: The Importance of Financial Literacy</t>
  </si>
  <si>
    <t>2-s2.0-85204369583</t>
  </si>
  <si>
    <t>Mayhorn, C.</t>
  </si>
  <si>
    <t>Mayhorn,  Christopher B.</t>
  </si>
  <si>
    <t>How We Perceive and Trust Advice from Virtual Humans: The Influence of Voice Quality</t>
  </si>
  <si>
    <t>College of Management, NC State University, Raleigh, NC, United States, Department of Management, NC State University, Raleigh, NC, United States, National Bureau of Economic Research, Cambridge, MA, United States, Employee Benefit Research Institute, WA, United States</t>
  </si>
  <si>
    <t>Ferrell, T.</t>
  </si>
  <si>
    <t>Ferrell,  Tara</t>
  </si>
  <si>
    <t>2-s2.0-42449138935</t>
  </si>
  <si>
    <t>Retirement plans and saving decisions the role of information and education</t>
  </si>
  <si>
    <t>NC State University, Raleigh, NC, United States, Employee Benefit Research Institute, Washington, D.C., DC, United States</t>
  </si>
  <si>
    <t>NC State University, Raleigh, NC, United States, Employee Benefit Research Institute, Washington, D.C., DC, United States, Teachers Insurance and Annuity Association - College Retirement Equities Fund, New York, NY, United States</t>
  </si>
  <si>
    <t>Sawant, K.</t>
  </si>
  <si>
    <t>Sawant,  Kshama</t>
  </si>
  <si>
    <t>2-s2.0-85109412198</t>
  </si>
  <si>
    <t>Liu,  Siyan</t>
  </si>
  <si>
    <t>Financial well-being of state and local government retirees in North Carolina</t>
  </si>
  <si>
    <t>2-s2.0-40249092137</t>
  </si>
  <si>
    <t>Jayaratne, K.S.U.</t>
  </si>
  <si>
    <t>Jayaratne,  Koralalage S.U.</t>
  </si>
  <si>
    <t>Program Evaluator, Department of Agricultural and Extension Education, NC State University, Raleigh, NC, United States</t>
  </si>
  <si>
    <t>A user-friendly evaluation resource kit for extension agents delivering financial education programs</t>
  </si>
  <si>
    <t>2-s2.0-84938320698</t>
  </si>
  <si>
    <t>Romo, L.K.</t>
  </si>
  <si>
    <t>Romo,  Lynsey Kluever</t>
  </si>
  <si>
    <t>Department of Communication, NC State University, Raleigh, NC, United States</t>
  </si>
  <si>
    <t>An Examination of How People in Romantic Relationships Use Communication to Manage Financial Uncertainty</t>
  </si>
  <si>
    <t>D'Ambrosio, M.B.</t>
  </si>
  <si>
    <t>D'Ambrosio,  Madeleine B.</t>
  </si>
  <si>
    <t>2-s2.0-84920379116</t>
  </si>
  <si>
    <t>Reorienting Retirement Risk Management</t>
  </si>
  <si>
    <t>Crowson, A.</t>
  </si>
  <si>
    <t>Crowson,  Aaron D.</t>
  </si>
  <si>
    <t>2-s2.0-84867229400</t>
  </si>
  <si>
    <t>The role of financial literacy in determining retirement plans</t>
  </si>
  <si>
    <t>Bird, C.L.</t>
  </si>
  <si>
    <t>Bird,  Carolyn L.</t>
  </si>
  <si>
    <t>Deparment of Youth, NC State University, Raleigh, NC, United States</t>
  </si>
  <si>
    <t>Ghosh, D.</t>
  </si>
  <si>
    <t>Ghosh,  Depannita</t>
  </si>
  <si>
    <t>NCAER</t>
  </si>
  <si>
    <t>IEPF Chair Unit at NCAER, New Delhi, India</t>
  </si>
  <si>
    <t>2-s2.0-85144051670</t>
  </si>
  <si>
    <t>Sun,  Liyuan</t>
  </si>
  <si>
    <t>NCNTT (NA if no university is present)</t>
  </si>
  <si>
    <t>National Computer Network Emergency Response Technical Team, Beijing, China</t>
  </si>
  <si>
    <t>Detecting suspicious transactions in a virtual-currency-enabled online social network</t>
  </si>
  <si>
    <t>2-s2.0-27244443541</t>
  </si>
  <si>
    <t>Noel, D.H.</t>
  </si>
  <si>
    <t>Noel,  Diana Hinton</t>
  </si>
  <si>
    <t>NCSL</t>
  </si>
  <si>
    <t>NCSL, Washington, DC, United States</t>
  </si>
  <si>
    <t>Financial literacy tools for young people with disabilities.</t>
  </si>
  <si>
    <t>2-s2.0-85130972591</t>
  </si>
  <si>
    <t>Finley, S.Y.</t>
  </si>
  <si>
    <t>Finley,  Shakealia Y.</t>
  </si>
  <si>
    <t>NCSS</t>
  </si>
  <si>
    <t>NCSS, UT, United States</t>
  </si>
  <si>
    <t>Financial literacy, financial liberation: Toward a critical race approach to financial education</t>
  </si>
  <si>
    <t>2-s2.0-85203283543</t>
  </si>
  <si>
    <t>Ponnusamy, K.</t>
  </si>
  <si>
    <t>Ponnusamy,  Kuppusamy A.</t>
  </si>
  <si>
    <t>NDRI (National Dairy Research Institute)</t>
  </si>
  <si>
    <t>ICAR - National Dairy Research Institute, Karnal, HR, India</t>
  </si>
  <si>
    <t>Evolving strategies for improving the performance of farmer producer companies through field studies</t>
  </si>
  <si>
    <t>Pabba, A.S.A.I.</t>
  </si>
  <si>
    <t>Pabba,  Akshith Sai</t>
  </si>
  <si>
    <t>Touzani, M.</t>
  </si>
  <si>
    <t>Touzani,  Mourad</t>
  </si>
  <si>
    <t>NEOMA Business School</t>
  </si>
  <si>
    <t>NEOMA Business School, Mont-Saint-Aignan, Normandie, France</t>
  </si>
  <si>
    <t>Abbes, M.</t>
  </si>
  <si>
    <t>Abbes,  Molka</t>
  </si>
  <si>
    <t>2-s2.0-85110147649</t>
  </si>
  <si>
    <t>Bagherzadeh, M.</t>
  </si>
  <si>
    <t>Bagherzadeh,  Mehdi</t>
  </si>
  <si>
    <t>Department of Strategy and Entrepreneurship, NEOMA Business School, Mont-Saint-Aignan, Normandie, France</t>
  </si>
  <si>
    <t>Coopetition for innovation - the more, the better? An empirical study based on preference disaggregation analysis</t>
  </si>
  <si>
    <t>Ishizaka, I.</t>
  </si>
  <si>
    <t>Ishizaka,  Alessio</t>
  </si>
  <si>
    <t>Julien, A.</t>
  </si>
  <si>
    <t>Julien,  Anne</t>
  </si>
  <si>
    <t>Pereira, V.</t>
  </si>
  <si>
    <t>Pereira,  Vijay Edward</t>
  </si>
  <si>
    <t>2-s2.0-85011452675</t>
  </si>
  <si>
    <t>NETSPAR (NA if no university present)</t>
  </si>
  <si>
    <t>NETSPAR, United States</t>
  </si>
  <si>
    <t>Financial literacy and pension plan participation in Italy</t>
  </si>
  <si>
    <t>2-s2.0-105019373544</t>
  </si>
  <si>
    <t>Diaz, R.A.</t>
  </si>
  <si>
    <t>Diaz,  Rowell Agliones</t>
  </si>
  <si>
    <t>NEUST</t>
  </si>
  <si>
    <t>College of Management and Business Technology, Nueva Ecija University of Science and Technology (NEUST), Cabanatuan, Central Luzon, Philippines</t>
  </si>
  <si>
    <t>The nexus of bookkeeping and tax compliance: A knowledge and skills assessment of barangay micro-entrepreneurs</t>
  </si>
  <si>
    <t>2-s2.0-85204593861</t>
  </si>
  <si>
    <t>Agustin, N.B.</t>
  </si>
  <si>
    <t>Agustin,  Noel B.</t>
  </si>
  <si>
    <t>Nueva Ecija University of Science and Technology (NEUST), Cabanatuan, Central Luzon, Philippines</t>
  </si>
  <si>
    <t>Challenges and Opportunities for Digital Transformation in Philippine Microfinance Institutions</t>
  </si>
  <si>
    <t>Pascua, I.</t>
  </si>
  <si>
    <t>Pascua,  Isagani</t>
  </si>
  <si>
    <t>Santos, A.R.</t>
  </si>
  <si>
    <t>Santos,  Angelo Reyes</t>
  </si>
  <si>
    <t>2-s2.0-85201819617</t>
  </si>
  <si>
    <t>Fronda, J.G.</t>
  </si>
  <si>
    <t>Fronda,  Jennifer G.</t>
  </si>
  <si>
    <t>Empowering Nueva Ecija’s Farmers through Microfinancing: A Blueprint for Enhancing Financial Literacy and Agricultural Resilience</t>
  </si>
  <si>
    <t>Natividad, N.</t>
  </si>
  <si>
    <t>Natividad,  Nestor</t>
  </si>
  <si>
    <t>2-s2.0-84994152171</t>
  </si>
  <si>
    <t>Goel, A.</t>
  </si>
  <si>
    <t>Goel,  Ashish</t>
  </si>
  <si>
    <t>NICMAR University</t>
  </si>
  <si>
    <t>School of Construction Management, NICMAR University, Pune, Pune, MH, India</t>
  </si>
  <si>
    <t>Understanding pre-qualification preferences of public clients in traditional and design-build procurement systems</t>
  </si>
  <si>
    <t>2-s2.0-85125403521</t>
  </si>
  <si>
    <t>Roy, D.</t>
  </si>
  <si>
    <t>Roy,  Dipayan</t>
  </si>
  <si>
    <t>NICMAR University, Pune, Pune, MH, India</t>
  </si>
  <si>
    <t>Divergent Media Channels for Expediting Financial Literacy Outreach</t>
  </si>
  <si>
    <t>2-s2.0-85074042829</t>
  </si>
  <si>
    <t>Kumar Singla, H.K.</t>
  </si>
  <si>
    <t>Kumar Singla,  Harish Kumar</t>
  </si>
  <si>
    <t>School of General Management, NICMAR University, Pune, Pune, MH, India</t>
  </si>
  <si>
    <t>Evaluating the impact of hedonism on investment choices in India</t>
  </si>
  <si>
    <t>2-s2.0-85055283539</t>
  </si>
  <si>
    <t>Analysing contractor prequalification criteria in construction: New insights through interpretive structural modelling</t>
  </si>
  <si>
    <t>Hiray, A.</t>
  </si>
  <si>
    <t>Hiray,  Amit</t>
  </si>
  <si>
    <t>NIT Durgapur
IPE Hyderabad</t>
  </si>
  <si>
    <t>National Institute of Technology, Durgapur, Durgapur, WB, India, Institute of Public Enterprise, Hyderabad, TS, India</t>
  </si>
  <si>
    <t>2-s2.0-105021438249</t>
  </si>
  <si>
    <t>Mitra, A.</t>
  </si>
  <si>
    <t>Mitra,  Aishwarya</t>
  </si>
  <si>
    <t>NIT Durgapur
Nirma University</t>
  </si>
  <si>
    <t>Department of Management Studies, National Institute of Technology, Durgapur, Durgapur, WB, India, Nirma University, Institute of Management, Ahmedabad, GJ, India</t>
  </si>
  <si>
    <t>Deciphering Financial Satisfaction: Unravelling Impact of Financial Literacy for Indian IT Sector</t>
  </si>
  <si>
    <t>2-s2.0-85032954658</t>
  </si>
  <si>
    <t>Engström, P.</t>
  </si>
  <si>
    <t>Engström,  Pontus</t>
  </si>
  <si>
    <t>NLA University College
Handelshögskolan i Stockholm</t>
  </si>
  <si>
    <t>NLA University College, Bergen, Vestland, Norway, Handelshögskolan i Stockholm, Stockholm, Stockholm, Sweden</t>
  </si>
  <si>
    <t>Financial literacy, role models, and micro-enterprise performance in the informal economy</t>
  </si>
  <si>
    <t>Bhuyan, A.K.</t>
  </si>
  <si>
    <t>Bhuyan,  Anil Kumar</t>
  </si>
  <si>
    <t>NM Institute of Engineering and Technology</t>
  </si>
  <si>
    <t>NM Institute of Engineering and Technology, Bhubaneswar, India</t>
  </si>
  <si>
    <t>2-s2.0-105010132936</t>
  </si>
  <si>
    <t>NOVA University</t>
  </si>
  <si>
    <t>NOVA University, Portugal</t>
  </si>
  <si>
    <t>Financial literacy levels of young people in Cape Verde: Finances4Youth case study</t>
  </si>
  <si>
    <t>2-s2.0-105017355617</t>
  </si>
  <si>
    <t>Farrajota, J.</t>
  </si>
  <si>
    <t>Farrajota,  Joana</t>
  </si>
  <si>
    <t>NOVA de Lisboa</t>
  </si>
  <si>
    <t>NOVA School of Law – Faculdade de Direito, Universidade NOVA de Lisboa, Lisbon, Lisboa, Portugal</t>
  </si>
  <si>
    <t>Knowledge and competence requirements in the Mortgage Credit Directive: An adequate protection of financially illiterate consumers?</t>
  </si>
  <si>
    <t>Bedaduri, R.</t>
  </si>
  <si>
    <t>Bedaduri,  Ramamurthy</t>
  </si>
  <si>
    <t>NSB World Business School</t>
  </si>
  <si>
    <t>NSB World Business School, Bengaluru, India</t>
  </si>
  <si>
    <t>Ongena, S.</t>
  </si>
  <si>
    <t>Ongena,  Steven</t>
  </si>
  <si>
    <t>NTNU</t>
  </si>
  <si>
    <t>NTNU Business School, Universität Zürich, Zurich, ZH, Switzerland</t>
  </si>
  <si>
    <t>Zhu, D.</t>
  </si>
  <si>
    <t>Zhu,  Dagny C.</t>
  </si>
  <si>
    <t>NVISION (University not specified in provided text)</t>
  </si>
  <si>
    <t>NVISION Eye Centers, Los Angeles County, CA, United States</t>
  </si>
  <si>
    <t>Ogundare, P.K.</t>
  </si>
  <si>
    <t>Ogundare,  Peter K.</t>
  </si>
  <si>
    <t>NWU Business School</t>
  </si>
  <si>
    <t>Faculty of Economic and Management Sciences, NWU Business School, Potchefstroom, North West, South Africa</t>
  </si>
  <si>
    <t>van der Merwe, S.</t>
  </si>
  <si>
    <t>van der Merwe,  Stéphan P.</t>
  </si>
  <si>
    <t>Ogundare, J.A.</t>
  </si>
  <si>
    <t>Ogundare,  Jeremiah Ayodele</t>
  </si>
  <si>
    <t>Lin, C.C.</t>
  </si>
  <si>
    <t>Lin,  Charles C.</t>
  </si>
  <si>
    <t>NYU</t>
  </si>
  <si>
    <t>Department of Orthopaedic Surgery, NYU Langone Health, New York, NY, United States</t>
  </si>
  <si>
    <t>2-s2.0-85100445729</t>
  </si>
  <si>
    <t>NYU (official abbreviation for New York University)</t>
  </si>
  <si>
    <t>Hansjörg Wyss Department of Plastic Surgery, NYU Langone Health, New York, NY, United States</t>
  </si>
  <si>
    <t>The Importance of Financial Education as a Plastic Surgery Trainee and Beyond</t>
  </si>
  <si>
    <t>Mutahi, J.</t>
  </si>
  <si>
    <t>Mutahi,  Joan</t>
  </si>
  <si>
    <t>NYU Grossman School of Medicine</t>
  </si>
  <si>
    <t>Institute for Excellence in Health Equity, NYU Grossman School of Medicine, New York, NY, United States</t>
  </si>
  <si>
    <t>Kumar,  Manasi</t>
  </si>
  <si>
    <t>Smigelski, M.B.</t>
  </si>
  <si>
    <t>Smigelski,  Michael B.</t>
  </si>
  <si>
    <t>Department of Urology, NYU Grossman School of Medicine, New York, NY, United States</t>
  </si>
  <si>
    <t>2-s2.0-77952091665</t>
  </si>
  <si>
    <t>Scott, M.A.</t>
  </si>
  <si>
    <t>Scott,  Marc A.</t>
  </si>
  <si>
    <t>NYU Steinhardt</t>
  </si>
  <si>
    <t>Department of Humanities and Social Sciences, NYU Steinhardt, New York, NY, United States</t>
  </si>
  <si>
    <t>Social capital, financial knowledge, and Hispanic student college choices</t>
  </si>
  <si>
    <t>Hammack, F.M.</t>
  </si>
  <si>
    <t>Hammack,  Floyd Morgan</t>
  </si>
  <si>
    <t>Honda, S.</t>
  </si>
  <si>
    <t>Honda,  Sumihisa</t>
  </si>
  <si>
    <t>Nagasaki University</t>
  </si>
  <si>
    <t>Graduate School of Biomedical Sciences, Nagasaki University, Nagasaki, Nagasaki, Japan</t>
  </si>
  <si>
    <t>Ng, C.F.S.</t>
  </si>
  <si>
    <t>Ng,  Chris Fook Sheng</t>
  </si>
  <si>
    <t>School of Tropical Medicine and Global Health, Nagasaki University, Nagasaki, Nagasaki, Japan</t>
  </si>
  <si>
    <t>Ono, M.</t>
  </si>
  <si>
    <t>Ono,  Mayo</t>
  </si>
  <si>
    <t>Matsuyama, A.</t>
  </si>
  <si>
    <t>Matsuyama,  Akiko</t>
  </si>
  <si>
    <t>Graduate School of International Health Development, Nagasaki University, Nagasaki, Nagasaki, Japan</t>
  </si>
  <si>
    <t>Ueyama, H.</t>
  </si>
  <si>
    <t>Ueyama,  Hitoe</t>
  </si>
  <si>
    <t>Nagoya Gakuin University</t>
  </si>
  <si>
    <t>Nagoya Gakuin University, Nagoya, Aichi, Japan</t>
  </si>
  <si>
    <t>2-s2.0-85017470584</t>
  </si>
  <si>
    <t>Nagoya University</t>
  </si>
  <si>
    <t>Graduate School of Economics, Nagoya University, Nagoya, Aichi, Japan, School of Economics, Hiroshima University, Higashihiroshima, Hiroshima, Japan</t>
  </si>
  <si>
    <t>Can financial literacy reduce anxiety about life in old age?</t>
  </si>
  <si>
    <t>Graduate School of Economics, Nagoya University, Nagoya, Aichi, Japan</t>
  </si>
  <si>
    <t>Domínguez, A.</t>
  </si>
  <si>
    <t>Domínguez,  Alvaro</t>
  </si>
  <si>
    <t>2-s2.0-84855813704</t>
  </si>
  <si>
    <t>Osei-Assibey, E.</t>
  </si>
  <si>
    <t>Osei-Assibey,  Eric</t>
  </si>
  <si>
    <t>Nagoya University
University of Ghana (NA)</t>
  </si>
  <si>
    <t>Graduate School of International Development, Nagoya University, Nagoya, Aichi, Japan, Department of Economics, University of Ghana, Accra, Ghana</t>
  </si>
  <si>
    <t>Microenterprise financing preference: Testing POH within the context of Ghana's rural financial market</t>
  </si>
  <si>
    <t>Sungkawaningrum, F.</t>
  </si>
  <si>
    <t>Sungkawaningrum,  Fatmawati</t>
  </si>
  <si>
    <t>NahdatulUlama Islamic Institute</t>
  </si>
  <si>
    <t>Sharia Economics Department, NahdatulUlama Islamic Institute Temanggung, Indonesia</t>
  </si>
  <si>
    <t>2-s2.0-85166176731</t>
  </si>
  <si>
    <t>Alyami, B.</t>
  </si>
  <si>
    <t>Alyami,  Bandar</t>
  </si>
  <si>
    <t>Najran University</t>
  </si>
  <si>
    <t>Department of Preventive Dentistry, Najran University, Najran, Najran, Saudi Arabia</t>
  </si>
  <si>
    <t>Sequelae of unreplaced tooth loss in orthodontic patients: A cross-sectional study in Najran, Kingdom of Saudi Arabia</t>
  </si>
  <si>
    <t>Shimizutani, S.</t>
  </si>
  <si>
    <t>Shimizutani,  Satoshi</t>
  </si>
  <si>
    <t>Nakasone Yasuhiro Peace Institute (NPI) -&gt; NA</t>
  </si>
  <si>
    <t>Nakasone Yasuhiro Peace Institute (NPI), Minato, Tokyo, Japan</t>
  </si>
  <si>
    <t>2-s2.0-85215962426</t>
  </si>
  <si>
    <t>Imjai, N.</t>
  </si>
  <si>
    <t>Imjai,  Narinthon</t>
  </si>
  <si>
    <t>Nakhon Si Thammarat Rajabhat University</t>
  </si>
  <si>
    <t>Faculty of Management Science, Nakhon Si Thammarat Rajabhat University, Nakhon si Thammarat, Nakhon Si Thammarat, Thailand</t>
  </si>
  <si>
    <t>Exploring the impact of digital financial literacy to effective financial planning and control: Perspectives on competitiveness of Thai micropreneurs</t>
  </si>
  <si>
    <t>2-s2.0-85197047265</t>
  </si>
  <si>
    <t>Unveiling the impact of social skills and financial literacy on internship performance: Insights from Thai generation Z hospitality students</t>
  </si>
  <si>
    <t>Yordudom, T.</t>
  </si>
  <si>
    <t>Yordudom,  Tanakrit</t>
  </si>
  <si>
    <t>2-s2.0-105012553521</t>
  </si>
  <si>
    <t>Ashipala, F.</t>
  </si>
  <si>
    <t>Ashipala,  Flory</t>
  </si>
  <si>
    <t>Namibia University of Science and Technology</t>
  </si>
  <si>
    <t>Harold Pupkewitz Graduate School of Business, Namibia University of Science and Technology, Windhoek, Namibia</t>
  </si>
  <si>
    <t>Financial literacy and SME growth in Namibia: Implications for regional economic development</t>
  </si>
  <si>
    <t>2-s2.0-85097847688</t>
  </si>
  <si>
    <t>Shiwayu, N.</t>
  </si>
  <si>
    <t>Shiwayu,  Nikanor</t>
  </si>
  <si>
    <t>Namibia University of Science and Technology, Windhoek, Namibia</t>
  </si>
  <si>
    <t>A decomposition of the gender gap in financial inclusion: Evidence from Namibia</t>
  </si>
  <si>
    <t>2-s2.0-85202781328</t>
  </si>
  <si>
    <t>Jeremiah, A.</t>
  </si>
  <si>
    <t>Jeremiah,  Andrew</t>
  </si>
  <si>
    <t>Sustainable development in industry and society 5.0: Governance, management, and financial implications</t>
  </si>
  <si>
    <t>Semente, E.</t>
  </si>
  <si>
    <t>Semente,  Efigenia</t>
  </si>
  <si>
    <t>Kaulihowa, T.</t>
  </si>
  <si>
    <t>Kaulihowa,  Teresia</t>
  </si>
  <si>
    <t>2-s2.0-85033483508</t>
  </si>
  <si>
    <t>Mundia, L.</t>
  </si>
  <si>
    <t>Mundia,  Lisho</t>
  </si>
  <si>
    <t>Department of Geo-Spatial Sciences and Technology, Namibia University of Science and Technology, Windhoek, Namibia</t>
  </si>
  <si>
    <t>Mapping patterns of financial distress among consumers in Zimbabwe</t>
  </si>
  <si>
    <t>Atiku, S.O.</t>
  </si>
  <si>
    <t>Atiku,  Sulaiman Olusegun</t>
  </si>
  <si>
    <t>Namibia University of Science and Technology, Windhoek, Namibia, Walter Sisulu University, Eastern Cape, South Africa</t>
  </si>
  <si>
    <t>2-s2.0-85183510224</t>
  </si>
  <si>
    <t>Randa, I.O.</t>
  </si>
  <si>
    <t>Randa,  Isaac Okoth</t>
  </si>
  <si>
    <t>Fintech as a mechanism for entrepreneurship ecosystem development in emerging economies</t>
  </si>
  <si>
    <t>Asa, A.R.</t>
  </si>
  <si>
    <t>Asa,  Asa Romeo</t>
  </si>
  <si>
    <t>Nautwima, J.P.</t>
  </si>
  <si>
    <t>Nautwima,  Johanna Pangeiko</t>
  </si>
  <si>
    <t>2-s2.0-85127929554</t>
  </si>
  <si>
    <t>Department of Accounting, Namibia University of Science and Technology, Windhoek, Namibia</t>
  </si>
  <si>
    <t>The Determinants of Retirement Planning Behaviour: Evidence from the Ministry of Home Affairs and Immigration in Namibia</t>
  </si>
  <si>
    <t>Mukong, A.</t>
  </si>
  <si>
    <t>Mukong,  Alfred Kechia</t>
  </si>
  <si>
    <t>Sunde, T.</t>
  </si>
  <si>
    <t>Sunde,  Tafirenyika</t>
  </si>
  <si>
    <t>Namibia University of Science and Technology
North-West University</t>
  </si>
  <si>
    <t>Department of Accounting, Namibia University of Science and Technology, Windhoek, Namibia, Department of Trade and Development, North-West University, Potchefstroom, North West, South Africa</t>
  </si>
  <si>
    <t>2-s2.0-85193975110</t>
  </si>
  <si>
    <t>Baporikar, N.</t>
  </si>
  <si>
    <t>Baporikar,  Neeta</t>
  </si>
  <si>
    <t>Namibia University of Science and Technology
Savitribai Phule Pune University</t>
  </si>
  <si>
    <t>Namibia University of Science and Technology, Windhoek, Namibia, Savitribai Phule Pune University, Pune, MH, India</t>
  </si>
  <si>
    <t>Financial literacy in entrepreneurship education: Inclusion strategy for small entrepreneurs</t>
  </si>
  <si>
    <t>2-s2.0-84939229869</t>
  </si>
  <si>
    <t>Jang, D.-H.</t>
  </si>
  <si>
    <t>Jang,  Dong-ho</t>
  </si>
  <si>
    <t>Namseoul University</t>
  </si>
  <si>
    <t>Department of Social Welfare, Namseoul University, Cheonan, Seonghwan-eup, South Korea</t>
  </si>
  <si>
    <t>The relationship between financial capability and financial stress, with a focus on the users of community welfare centers</t>
  </si>
  <si>
    <t>2-s2.0-85039765829</t>
  </si>
  <si>
    <t>A study of the impact of households' financial structures and financial capabilities on family conflicts in South Korea</t>
  </si>
  <si>
    <t>Hania, A.</t>
  </si>
  <si>
    <t>Hania,  Alishba</t>
  </si>
  <si>
    <t>Nanchang Institute of Technology</t>
  </si>
  <si>
    <t>Nanchang Institute of Technology, Nanchang, China</t>
  </si>
  <si>
    <t>2-s2.0-84933566196</t>
  </si>
  <si>
    <t>Hong, H.</t>
  </si>
  <si>
    <t>Hong,  Ge</t>
  </si>
  <si>
    <t>The relationship between enterprise social responsibility and financial capability</t>
  </si>
  <si>
    <t>Yahya, F.</t>
  </si>
  <si>
    <t>Yahya,  Farzan</t>
  </si>
  <si>
    <t>Fang, F.</t>
  </si>
  <si>
    <t>Fang,  Fei</t>
  </si>
  <si>
    <t>Nanchang University</t>
  </si>
  <si>
    <t>School of Economics and Management, Nanchang University, Nanchang, Jiangxi, China</t>
  </si>
  <si>
    <t>Li,  Ying</t>
  </si>
  <si>
    <t>Arulkarthick, E.K.</t>
  </si>
  <si>
    <t>Arulkarthick,  E. K.</t>
  </si>
  <si>
    <t>Nandha Engineering College</t>
  </si>
  <si>
    <t>Department of Electronics and Communication Engineering, Nandha Engineering College, Erode, TN, India</t>
  </si>
  <si>
    <t>Han,  Jiqin</t>
  </si>
  <si>
    <t>Nanjing Agricultural University</t>
  </si>
  <si>
    <t>College of Economics and Management, Nanjing Agricultural University, Nanjing, Jiangsu, China</t>
  </si>
  <si>
    <t>Mwalupaso, G.</t>
  </si>
  <si>
    <t>Mwalupaso,  Gershom Endelani</t>
  </si>
  <si>
    <t>Hao,  Yunping</t>
  </si>
  <si>
    <t>College of Finance, Nanjing Agricultural University, Nanjing, Jiangsu, China</t>
  </si>
  <si>
    <t>2-s2.0-85201746281</t>
  </si>
  <si>
    <t>Li,  Yuan</t>
  </si>
  <si>
    <t>Department of Finance, Nanjing Agricultural University, Nanjing, Jiangsu, China</t>
  </si>
  <si>
    <t>THE IMPACT OF THE USE OF DIGITAL FINANCIAL SERVICES ON HOUSEHOLD VICTIMIZATION BY CYBER-TELECOM FRAUD</t>
  </si>
  <si>
    <t>Kipkogei, S.</t>
  </si>
  <si>
    <t>Kipkogei,  Shadrack</t>
  </si>
  <si>
    <t>Huang, H.</t>
  </si>
  <si>
    <t>Huang,  Huichun</t>
  </si>
  <si>
    <t>Zhang,  Longyao</t>
  </si>
  <si>
    <t>Lin, G.</t>
  </si>
  <si>
    <t>Lin,  Guanghua</t>
  </si>
  <si>
    <t>2-s2.0-85202344187</t>
  </si>
  <si>
    <t>Ma, Q.</t>
  </si>
  <si>
    <t>Ma,  Qianting</t>
  </si>
  <si>
    <t>School of Economics &amp; Management, Nanjing, Jiangsu, China, College of Finance, Nanjing Agricultural University, Nanjing, Jiangsu, China</t>
  </si>
  <si>
    <t>Dynamic Evolution Model of Internet Financial Public Opinion</t>
  </si>
  <si>
    <t>2-s2.0-105004324820</t>
  </si>
  <si>
    <t>Miao,  Zheyu</t>
  </si>
  <si>
    <t>Can digital finance improve farmers’ agricultural production resilience?</t>
  </si>
  <si>
    <t>Wang,  Rui</t>
  </si>
  <si>
    <t>Liu,  Xinyu</t>
  </si>
  <si>
    <t>Wang,  Siyuan</t>
  </si>
  <si>
    <t>2-s2.0-85139956751</t>
  </si>
  <si>
    <t>Peng, P.</t>
  </si>
  <si>
    <t>Peng,  Peng</t>
  </si>
  <si>
    <t>The Effect of Digital Financial Inclusion on Relative Poverty Among Urban Households: A Case Study on China</t>
  </si>
  <si>
    <t>Zhou,  Yueshu</t>
  </si>
  <si>
    <t>Yuan, J.</t>
  </si>
  <si>
    <t>Yuan,  Junli</t>
  </si>
  <si>
    <t>2-s2.0-85191519143</t>
  </si>
  <si>
    <t>Chen,  Jinwei</t>
  </si>
  <si>
    <t>Nanjing Audit University</t>
  </si>
  <si>
    <t>School of Economics, Nanjing Audit University, Nanjing, Jiangsu, China</t>
  </si>
  <si>
    <t>How Overconfident Financial Knowledge Hinders Retirement Planning? Mediating Analysis and Heterogeneity of Retirement Funding Sources</t>
  </si>
  <si>
    <t>Fu, S.</t>
  </si>
  <si>
    <t>Fu,  Shun</t>
  </si>
  <si>
    <t>School of Finance, Nanjing Audit University, Nanjing, Jiangsu, China</t>
  </si>
  <si>
    <t>2-s2.0-85146479966</t>
  </si>
  <si>
    <t>Meng, D.</t>
  </si>
  <si>
    <t>Meng,  Defeng</t>
  </si>
  <si>
    <t>Digital financial capability and household consumption: evidence from China</t>
  </si>
  <si>
    <t>2-s2.0-85208192968</t>
  </si>
  <si>
    <t>Zhang,  Jinyu</t>
  </si>
  <si>
    <t>Media and Investor Sentiment Prediction for Stock Returns - A BP Neural Network Model based on Whale Optimization Algorithm</t>
  </si>
  <si>
    <t>Lu, B.</t>
  </si>
  <si>
    <t>Lu,  Bin</t>
  </si>
  <si>
    <t>Institute of Economics and Finance, Nanjing Audit University, Nanjing, Jiangsu, China</t>
  </si>
  <si>
    <t>Li,  Lu</t>
  </si>
  <si>
    <t>School of Information Science and Engineering, Nanjing Audit University, Nanjing, Jiangsu, China</t>
  </si>
  <si>
    <t>Fu,  Xiangfei</t>
  </si>
  <si>
    <t>School of Accounting, Nanjing Audit University, Nanjing, Jiangsu, China</t>
  </si>
  <si>
    <t>Yu, Z.</t>
  </si>
  <si>
    <t>Yu,  Zhongyang</t>
  </si>
  <si>
    <t>Usman, M.</t>
  </si>
  <si>
    <t>Usman,  Muhammad</t>
  </si>
  <si>
    <t>Zhao,  Gaofei</t>
  </si>
  <si>
    <t>School of Computer Science, Nanjing Audit University, Nanjing, Jiangsu, China</t>
  </si>
  <si>
    <t>Miao, Y.</t>
  </si>
  <si>
    <t>Miao,  Yuan</t>
  </si>
  <si>
    <t>2-s2.0-85150416473</t>
  </si>
  <si>
    <t>Is Financial Education Positively Associated with Consumer Stock Market Satisfaction? Evidence from China</t>
  </si>
  <si>
    <t>2-s2.0-105006767476</t>
  </si>
  <si>
    <t>Dong, B.</t>
  </si>
  <si>
    <t>Dong,  Bo</t>
  </si>
  <si>
    <t>Nanjing Forestry University</t>
  </si>
  <si>
    <t>College of Economics and Management, Nanjing Forestry University, Nanjing, Jiangsu, China</t>
  </si>
  <si>
    <t>Constructing mechanisms and induction of empirical models for agroforestry compound management; 林农复合经营机制构建与经验模式研究</t>
  </si>
  <si>
    <t>Zhou,  Huiquan</t>
  </si>
  <si>
    <t>Nanjing Normal University</t>
  </si>
  <si>
    <t>School of Social Development, Nanjing Normal University, Nanjing, Jiangsu, China</t>
  </si>
  <si>
    <t>2-s2.0-85211634700</t>
  </si>
  <si>
    <t>Ren, Y.</t>
  </si>
  <si>
    <t>Ren,  Yimeng</t>
  </si>
  <si>
    <t>Nanjing University</t>
  </si>
  <si>
    <t>School of Economics, Nanjing University, Nanjing, Jiangsu, China</t>
  </si>
  <si>
    <t>FinTech adoption and farmers’ wealth distribution: Evidence from a large micro-data in China</t>
  </si>
  <si>
    <t>2-s2.0-85173661097</t>
  </si>
  <si>
    <t>Du, G.</t>
  </si>
  <si>
    <t>Du,  Gang</t>
  </si>
  <si>
    <t>Nanjing University of Aeronautics and Astronautics</t>
  </si>
  <si>
    <t>College of Economics and Management, Nanjing University of Aeronautics and Astronautics, Nanjing, Jiangsu, China</t>
  </si>
  <si>
    <t>Does financial knowledge contribute to the upgrading of the resident's consumption?</t>
  </si>
  <si>
    <t>2-s2.0-85127132105</t>
  </si>
  <si>
    <t>Chen, W.</t>
  </si>
  <si>
    <t>Chen,  Wanming</t>
  </si>
  <si>
    <t>The Impact of Financial Literacy on Rural Household Self-Employment: The Mediating Role of Financial Ability</t>
  </si>
  <si>
    <t>Xie, Q.</t>
  </si>
  <si>
    <t>Xie,  Qian</t>
  </si>
  <si>
    <t>School of Economics and Management, Nanjing University of Aeronautics and Astronautics, Nanjing, Jiangsu, China, School of Business Administration, Nanjing, China</t>
  </si>
  <si>
    <t>Zhang,  Xuan</t>
  </si>
  <si>
    <t>Chang, D.</t>
  </si>
  <si>
    <t>Chang,  Dongni</t>
  </si>
  <si>
    <t>Feng,  Xinzhen</t>
  </si>
  <si>
    <t>Wang,  Hongyang</t>
  </si>
  <si>
    <t>Nanjing University of Finance and Economics</t>
  </si>
  <si>
    <t>School of Finance, Nanjing University of Finance and Economics, Nanjing, Jiangsu, China</t>
  </si>
  <si>
    <t>2-s2.0-85183503553</t>
  </si>
  <si>
    <t>Li,  Qinghai</t>
  </si>
  <si>
    <t>School of Economics, Nanjing University of Finance and Economics, Nanjing, Jiangsu, China</t>
  </si>
  <si>
    <t>Does digital literacy help residents avoid becoming victims of frauds? Empirical evidence based on a survey of residents in six provinces of east China</t>
  </si>
  <si>
    <t>Li,  Hao</t>
  </si>
  <si>
    <t>2-s2.0-105011974151</t>
  </si>
  <si>
    <t>Deng, W.</t>
  </si>
  <si>
    <t>Deng,  Wei</t>
  </si>
  <si>
    <t>Impact of digital financial literacy on corporate ESG performance</t>
  </si>
  <si>
    <t>2-s2.0-85189832581</t>
  </si>
  <si>
    <t>The influence of three digital divide levels on financial advisor demand and engagement among Chinese residents: An investigation based on China</t>
  </si>
  <si>
    <t>Fan, S.</t>
  </si>
  <si>
    <t>Fan,  Suqing</t>
  </si>
  <si>
    <t>School of Finance &amp; Tax, Nanjing University of Finance and Economics, Nanjing, Jiangsu, China</t>
  </si>
  <si>
    <t>Li,  Xing</t>
  </si>
  <si>
    <t>School of International Economics and Trade, Nanjing University of Finance and Economics, Nanjing, Jiangsu, China</t>
  </si>
  <si>
    <t>2-s2.0-85136976984</t>
  </si>
  <si>
    <t>Jiang,  Junfeng</t>
  </si>
  <si>
    <t>Nanjing University of Information Science &amp; Technology</t>
  </si>
  <si>
    <t>School of Management Science and Engineering, Nanjing University of Information Science &amp; Technology, Nanjing, Jiangsu, China</t>
  </si>
  <si>
    <t>“How” and “When” CEO Duality Matter? Case of a Developing Economy</t>
  </si>
  <si>
    <t>Ali,  Shahid</t>
  </si>
  <si>
    <t>2-s2.0-85204469835</t>
  </si>
  <si>
    <t>Cheng, H.</t>
  </si>
  <si>
    <t>Cheng,  Haitao</t>
  </si>
  <si>
    <t>Nanjing University of Post and TeleCommunications</t>
  </si>
  <si>
    <t>School of Computer Science, Nanjing University of Post and TeleCommunications, Nanjing, Jiangsu, China, Jilin University, Changchun, Jilin, China</t>
  </si>
  <si>
    <t>A link prediction method for Chinese financial event knowledge graph based on graph attention networks and convolutional neural networks</t>
  </si>
  <si>
    <t>Tan, X.</t>
  </si>
  <si>
    <t>Tan,  Xiaoying</t>
  </si>
  <si>
    <t>School of Computer Science, Nanjing University of Post and TeleCommunications, Nanjing, Jiangsu, China</t>
  </si>
  <si>
    <t>Abdul, A.</t>
  </si>
  <si>
    <t>Abdul,  Daud</t>
  </si>
  <si>
    <t>Nanjing University of Science and Technology</t>
  </si>
  <si>
    <t>Nanjing University of Science and Technology, Nanjing, Jiangsu, China</t>
  </si>
  <si>
    <t>Song, H.</t>
  </si>
  <si>
    <t>Song,  Huaming</t>
  </si>
  <si>
    <t>Tahir, A.H.</t>
  </si>
  <si>
    <t>Tahir,  Abdul Haseeb</t>
  </si>
  <si>
    <t>School of Economics and Management, Nanjing University of Science and Technology, Nanjing, Jiangsu, China</t>
  </si>
  <si>
    <t>Tanveer, A.</t>
  </si>
  <si>
    <t>Tanveer,  Arsalan</t>
  </si>
  <si>
    <t>He, J.</t>
  </si>
  <si>
    <t>He,  Jianmin</t>
  </si>
  <si>
    <t>Nanjing University of Science and Technology (Assuming School of Economics &amp; Management is a part of this university)</t>
  </si>
  <si>
    <t>School of Economics &amp; Management, Nanjing, Jiangsu, China</t>
  </si>
  <si>
    <t>2-s2.0-85213569585</t>
  </si>
  <si>
    <t>Ju, Z.</t>
  </si>
  <si>
    <t>Ju,  Zhen</t>
  </si>
  <si>
    <t>Nanjing University of Science and Technology (assuming School of Economics &amp; Management is a part of this university)</t>
  </si>
  <si>
    <t>Digital finance and retirement planning: The role of information cost reduction and trust enhancement channels</t>
  </si>
  <si>
    <t>2-s2.0-85182554924</t>
  </si>
  <si>
    <t>Li,  Xiangmin</t>
  </si>
  <si>
    <t>Nanjing University of the Arts</t>
  </si>
  <si>
    <t>Nanjing University of the Arts, Nanjing, Jiangsu, China</t>
  </si>
  <si>
    <t>Social media and family investment behavior</t>
  </si>
  <si>
    <t>2-s2.0-85162617542</t>
  </si>
  <si>
    <t>Yuning, T.</t>
  </si>
  <si>
    <t>Yuning,  Tang</t>
  </si>
  <si>
    <t>Nanjing Xiaozhuang College</t>
  </si>
  <si>
    <t>Nanjing Xiaozhuang College, Nanjing, Jiangsu, China</t>
  </si>
  <si>
    <t>A conceptual framework for financial education</t>
  </si>
  <si>
    <t>Li,  Mengna</t>
  </si>
  <si>
    <t>Nankai University</t>
  </si>
  <si>
    <t>School of Economics, Nankai University, Tianjin, China</t>
  </si>
  <si>
    <t>2-s2.0-85091806889</t>
  </si>
  <si>
    <t>Li,  Guihua</t>
  </si>
  <si>
    <t>Binhai College, Nankai University Business School, Tianjin, China</t>
  </si>
  <si>
    <t>Unpacking the importance of intangible skills in new product development and sustainable business performance; strategies for marketing managers</t>
  </si>
  <si>
    <t>Hussain, K.</t>
  </si>
  <si>
    <t>Hussain,  Kramat</t>
  </si>
  <si>
    <t>Ali,  Salman</t>
  </si>
  <si>
    <t>2-s2.0-85093647966</t>
  </si>
  <si>
    <t>Li,  Xiao</t>
  </si>
  <si>
    <t>School of Finance, Nankai University, Tianjin, China</t>
  </si>
  <si>
    <t>When financial literacy meets textual analysis: A conceptual review</t>
  </si>
  <si>
    <t>Yang, P.</t>
  </si>
  <si>
    <t>Yang,  Ping</t>
  </si>
  <si>
    <t>Zhou,  Jie</t>
  </si>
  <si>
    <t>Nankai University, Tianjin, China</t>
  </si>
  <si>
    <t>2-s2.0-85202868209</t>
  </si>
  <si>
    <t>Huang,  Huiyu</t>
  </si>
  <si>
    <t>Understanding Chinese students’ success in the PISA financial literacy: A praxeological analysis of financial numeracy</t>
  </si>
  <si>
    <t>Wei, D.-Y.</t>
  </si>
  <si>
    <t>Wei,  Dongyun</t>
  </si>
  <si>
    <t>Nanning Normal University</t>
  </si>
  <si>
    <t>Nanning Normal University, Nanning, Guangxi, China</t>
  </si>
  <si>
    <t>Zhang, Y.-M.</t>
  </si>
  <si>
    <t>Zhang,  Yanmin</t>
  </si>
  <si>
    <t>2-s2.0-85049185418</t>
  </si>
  <si>
    <t>Wang, S.S.</t>
  </si>
  <si>
    <t>Wang,  Shaun Shuxun</t>
  </si>
  <si>
    <t>Nanyang Business School</t>
  </si>
  <si>
    <t>Nanyang Business School, Singapore City, Singapore</t>
  </si>
  <si>
    <t>A stochastic programming approach for risk management in mobile cloud computing</t>
  </si>
  <si>
    <t>2-s2.0-105013501932</t>
  </si>
  <si>
    <t>Wei, P.</t>
  </si>
  <si>
    <t>Wei,  Pengyu</t>
  </si>
  <si>
    <t>Division of Banking and Finance, Nanyang Business School, Singapore City, Singapore</t>
  </si>
  <si>
    <t>Optimal life insurance and annuity decisions under money illusion</t>
  </si>
  <si>
    <t>2-s2.0-0042679494</t>
  </si>
  <si>
    <t>Tsui-Auch, L.S.</t>
  </si>
  <si>
    <t>Tsui-Auch,  Lai Si</t>
  </si>
  <si>
    <t>Division of Strategy, Nanyang Business School, Singapore City, Singapore</t>
  </si>
  <si>
    <t>Learning strategies of small and medium-sized Chinese family firms: A comparative study of two suppliers in Singapore</t>
  </si>
  <si>
    <t>2-s2.0-34250796385</t>
  </si>
  <si>
    <t>Kang,  Jian</t>
  </si>
  <si>
    <t>Nanyang Technological University</t>
  </si>
  <si>
    <t>Department of Civil &amp; Environmental Engineering, Nanyang Technological University, Singapore City, Singapore</t>
  </si>
  <si>
    <t>Strategic analysis of large local construction firms in China</t>
  </si>
  <si>
    <t>2-s2.0-80052518271</t>
  </si>
  <si>
    <t>Teo, T.</t>
  </si>
  <si>
    <t>Teo,  Timothy</t>
  </si>
  <si>
    <t>Nanyang Technological University, Singapore City, Singapore</t>
  </si>
  <si>
    <t>Teachers' intention to teach financial literacy in Singapore: A path analysis of an extended Theory of Planned Behaviour (TPB)</t>
  </si>
  <si>
    <t>Cheah, C.</t>
  </si>
  <si>
    <t>Cheah,  Charles Yuen Jen</t>
  </si>
  <si>
    <t>Chew, D.</t>
  </si>
  <si>
    <t>Chew,  David Ah Seng</t>
  </si>
  <si>
    <t>2-s2.0-33751035168</t>
  </si>
  <si>
    <t>Singh,  D.</t>
  </si>
  <si>
    <t>Evaluating the financial health of construction contractors</t>
  </si>
  <si>
    <t>Riyanto, Y.E.</t>
  </si>
  <si>
    <t>Riyanto,  Yohanes Eko</t>
  </si>
  <si>
    <t>Division of Economics, Nanyang Technological University, Singapore City, Singapore</t>
  </si>
  <si>
    <t>Tiong, R.L.K.</t>
  </si>
  <si>
    <t>Tiong,  Robert Lee Kong</t>
  </si>
  <si>
    <t>Ong, L.S.</t>
  </si>
  <si>
    <t>Ong,  Linseng</t>
  </si>
  <si>
    <t>Lee, C.B.</t>
  </si>
  <si>
    <t>Lee,  Chwee Beng</t>
  </si>
  <si>
    <t>Bao, T.</t>
  </si>
  <si>
    <t>Bao,  Te</t>
  </si>
  <si>
    <t>Fam, M.L.</t>
  </si>
  <si>
    <t>Fam,  Mei Ling</t>
  </si>
  <si>
    <t>Koh, N.K.</t>
  </si>
  <si>
    <t>Koh,  Noi Keng</t>
  </si>
  <si>
    <t>2-s2.0-84984730180</t>
  </si>
  <si>
    <t>School of Accountancy and Business, Nanyang Technological University, Singapore City, Singapore</t>
  </si>
  <si>
    <t>Foreign direct investment by japanese electronics firms in the United States and Canada: Modelling the timing of entry</t>
  </si>
  <si>
    <t>2-s2.0-85218130232</t>
  </si>
  <si>
    <t>Maebayashi, N.</t>
  </si>
  <si>
    <t>Maebayashi,  Noritaka</t>
  </si>
  <si>
    <t>Nanzan University</t>
  </si>
  <si>
    <t>Nanzan University, Nagoya, Aichi, Japan</t>
  </si>
  <si>
    <t>Capital Income Taxation, Stock Market Participation and Economic Growth</t>
  </si>
  <si>
    <t>2-s2.0-85142419499</t>
  </si>
  <si>
    <t>Ishii, R.</t>
  </si>
  <si>
    <t>Ishii,  Ryo</t>
  </si>
  <si>
    <t>Nara University of Education</t>
  </si>
  <si>
    <t>Department of Science Education, Nara University of Education, Nara, Nara, Japan</t>
  </si>
  <si>
    <t>Moderating effect of financial literacy on the relationship between socioeconomic status and depression</t>
  </si>
  <si>
    <t>Rastogi, A.</t>
  </si>
  <si>
    <t>Rastogi,  Anupam</t>
  </si>
  <si>
    <t>Narsee Monjee Institute of Management Studies (Deemed to be University)</t>
  </si>
  <si>
    <t>School of Business Management, Shri Vile Parle Kelvani Mandal’s Narsee Monjee Institute of Management Studies (Deemed to be University), Mumbai, Mumbai, MH, India</t>
  </si>
  <si>
    <t>Gade, S.</t>
  </si>
  <si>
    <t>Gade,  Surendar</t>
  </si>
  <si>
    <t>School of Commerce, Shri Vile Parle Kelvani Mandal’s Narsee Monjee Institute of Management Studies (Deemed to be University), Mumbai, Mumbai, MH, India</t>
  </si>
  <si>
    <t>Sivaramakrishnan, S.</t>
  </si>
  <si>
    <t>Sivaramakrishnan,  Sreeram</t>
  </si>
  <si>
    <t>Kozhakhmetova, M.</t>
  </si>
  <si>
    <t>Kozhakhmetova,  Maral Kenebaevna</t>
  </si>
  <si>
    <t>Narxoz University</t>
  </si>
  <si>
    <t>Narxoz University, Almaty, Kazakhstan</t>
  </si>
  <si>
    <t>Dalke, A.</t>
  </si>
  <si>
    <t>Dalke,  Alyona</t>
  </si>
  <si>
    <t>School of Economics and Management, Narxoz University, Almaty, Kazakhstan</t>
  </si>
  <si>
    <t>Svyatov, S.</t>
  </si>
  <si>
    <t>Svyatov,  Serik Amanzholovich</t>
  </si>
  <si>
    <t>Yeleukulova, A.</t>
  </si>
  <si>
    <t>Yeleukulova,  Assel</t>
  </si>
  <si>
    <t>Bekbossinova, A.S.</t>
  </si>
  <si>
    <t>Bekbossinova,  Assel S.</t>
  </si>
  <si>
    <t>Ryskulova, M.M.</t>
  </si>
  <si>
    <t>Ryskulova,  Maira M.</t>
  </si>
  <si>
    <t>Bazarbaev, A.</t>
  </si>
  <si>
    <t>Bazarbaev,  Asylbek</t>
  </si>
  <si>
    <t>Uandykova, M.</t>
  </si>
  <si>
    <t>Uandykova,  Mafura K.</t>
  </si>
  <si>
    <t>School of Digital Technologies, Narxoz University, Almaty, Kazakhstan</t>
  </si>
  <si>
    <t>2-s2.0-105000058750</t>
  </si>
  <si>
    <t>Adenomon, M.O.</t>
  </si>
  <si>
    <t>Adenomon,  Monday Osagie</t>
  </si>
  <si>
    <t>Nasarawa State University</t>
  </si>
  <si>
    <t>Keffi Department of Statistics NSUK-LISA Stat Lab, Nasarawa State University, Keffi, Nasarawa, Nigeria</t>
  </si>
  <si>
    <t>Modelling other depository corporations’ sectoral credit and economic growth nexus in Nigeria: a panel ARDL approach</t>
  </si>
  <si>
    <t>Klochko, A.</t>
  </si>
  <si>
    <t>Klochko,  Andriy A.</t>
  </si>
  <si>
    <t>National Academy for Public Administration</t>
  </si>
  <si>
    <t>National Academy for Public Administration under the President of Ukraine, Kyiv, Ukraine</t>
  </si>
  <si>
    <t>Tran, T.T.</t>
  </si>
  <si>
    <t>Tran,  Thinh Thi</t>
  </si>
  <si>
    <t>National Academy of Education Management</t>
  </si>
  <si>
    <t>National Academy of Education Management, Hanoi, Hanoi, Viet Nam</t>
  </si>
  <si>
    <t>Nguyen, T.T.</t>
  </si>
  <si>
    <t>Nguyen,  Thuy Thanh</t>
  </si>
  <si>
    <t>Le, H.V.</t>
  </si>
  <si>
    <t>Le,  Ha Vu</t>
  </si>
  <si>
    <t>Van, P.T.T.</t>
  </si>
  <si>
    <t>Van,  Pham Thi Thanh</t>
  </si>
  <si>
    <t>National Academy of Public Administration</t>
  </si>
  <si>
    <t>Department of Financial Management, National Academy of Public Administration, Hanoi, Viet Nam</t>
  </si>
  <si>
    <t>2-s2.0-85106978287</t>
  </si>
  <si>
    <t>Gruber, K.</t>
  </si>
  <si>
    <t>Gruber,  Kateryna</t>
  </si>
  <si>
    <t>National Academy of Sciences of Ukraine</t>
  </si>
  <si>
    <t>Department of Monetary Relations, National Academy of Sciences of Ukraine, Kyiv, Ukraine</t>
  </si>
  <si>
    <t>The level of financial inclusion in Ukraine: Measuring access, quality, and usage of financial products and services</t>
  </si>
  <si>
    <t>Shpanel-Yukhta, O.</t>
  </si>
  <si>
    <t>Shpanel-Yukhta,  Oleksii</t>
  </si>
  <si>
    <t>Shkliar, A.</t>
  </si>
  <si>
    <t>Shkliar,  Andrii</t>
  </si>
  <si>
    <t>Shapoval, Y.</t>
  </si>
  <si>
    <t>Shapoval,  Yuliia</t>
  </si>
  <si>
    <t>2-s2.0-84920078076</t>
  </si>
  <si>
    <t>Arnone, W.J.</t>
  </si>
  <si>
    <t>Arnone,  William J.</t>
  </si>
  <si>
    <t>National Academy of Social Insurance</t>
  </si>
  <si>
    <t>National Academy of Social Insurance, Washington, D.C., United States</t>
  </si>
  <si>
    <t>Educating Pension Plan Participants</t>
  </si>
  <si>
    <t>2-s2.0-85196654214</t>
  </si>
  <si>
    <t>Chang, C.-C.</t>
  </si>
  <si>
    <t>Chang,  Chuang Chang</t>
  </si>
  <si>
    <t>National Central University</t>
  </si>
  <si>
    <t>National Central University, Taoyuan, Taiwan</t>
  </si>
  <si>
    <t>Trust in and Demand for Financial Advice; 財務顧問諮詢的信任與需求</t>
  </si>
  <si>
    <t>Chen, H.-T.</t>
  </si>
  <si>
    <t>Chen,  Huiting</t>
  </si>
  <si>
    <t>2-s2.0-85119010101</t>
  </si>
  <si>
    <t>Lee, M.-C.</t>
  </si>
  <si>
    <t>Lee,  Meng Che</t>
  </si>
  <si>
    <t>National Changhua University of Education</t>
  </si>
  <si>
    <t>Department of Finance, National Changhua University of Education, Changhua, Changhua, Taiwan</t>
  </si>
  <si>
    <t>CBCT for mindfulness in financial literacy</t>
  </si>
  <si>
    <t>Liu, H.-F.</t>
  </si>
  <si>
    <t>Liu,  Huifen</t>
  </si>
  <si>
    <t>Lin, M.-C.</t>
  </si>
  <si>
    <t>Lin,  Meichung</t>
  </si>
  <si>
    <t>2-s2.0-105015491146</t>
  </si>
  <si>
    <t>Huang, Y.-S.</t>
  </si>
  <si>
    <t>Huang,  Yeu-Shiang Shiang</t>
  </si>
  <si>
    <t>228</t>
  </si>
  <si>
    <t>National Cheng Kung University</t>
  </si>
  <si>
    <t>National Cheng Kung University, Tainan, Taiwan, Department of Industrial and Information Management, National Cheng Kung University, Tainan, Taiwan</t>
  </si>
  <si>
    <t>FinTech rankings of six Taiwan municipalities</t>
  </si>
  <si>
    <t>Guan, C.-M.</t>
  </si>
  <si>
    <t>Guan,  Chin Min</t>
  </si>
  <si>
    <t>National Cheng Kung University, Tainan, Taiwan</t>
  </si>
  <si>
    <t>2-s2.0-84946442595</t>
  </si>
  <si>
    <t>Wu, Y.-J.</t>
  </si>
  <si>
    <t>Wu,  Yajung</t>
  </si>
  <si>
    <t>Department of Business Administration, National Cheng Kung University, Tainan, Taiwan</t>
  </si>
  <si>
    <t>The evaluation of management competitiveness for Taiwan and Southeast Asian countries</t>
  </si>
  <si>
    <t>Ting, T.-F.</t>
  </si>
  <si>
    <t>Ting,  Tzufan</t>
  </si>
  <si>
    <t>Hsieh, H.-J.</t>
  </si>
  <si>
    <t>Hsieh,  Hungju</t>
  </si>
  <si>
    <t>2-s2.0-84966415693</t>
  </si>
  <si>
    <t>Huang, Y.-M.</t>
  </si>
  <si>
    <t>Huang,  Yueh Min</t>
  </si>
  <si>
    <t>Department of Engineering Science, National Cheng Kung University, Tainan, Taiwan</t>
  </si>
  <si>
    <t>Using humorous images to lighten the learning experience through questioning in class</t>
  </si>
  <si>
    <t>Wu, W.-Y.</t>
  </si>
  <si>
    <t>Wu,  Wann Yih</t>
  </si>
  <si>
    <t>Lin, G.-Y.</t>
  </si>
  <si>
    <t>Lin,  Gou Yang</t>
  </si>
  <si>
    <t>Lautan, T.</t>
  </si>
  <si>
    <t>Lautan,  Theovin</t>
  </si>
  <si>
    <t>Lai, C.-H.</t>
  </si>
  <si>
    <t>Lai,  Chiahung</t>
  </si>
  <si>
    <t>Jeng, S.-L.</t>
  </si>
  <si>
    <t>Jeng,  Shuen-Lin</t>
  </si>
  <si>
    <t>National Cheng Kung University, Tainan, Taiwan, National Cheng Kung University, Tainan, Taiwan</t>
  </si>
  <si>
    <t>Liu, M.-C.</t>
  </si>
  <si>
    <t>Liu,  Mingchi</t>
  </si>
  <si>
    <t>Li, C.-Y.</t>
  </si>
  <si>
    <t>Li,  Chia Ying</t>
  </si>
  <si>
    <t>Shih, K.-H.</t>
  </si>
  <si>
    <t>Shih,  Kunghong</t>
  </si>
  <si>
    <t>2-s2.0-85150456130</t>
  </si>
  <si>
    <t>Shiu, Y.-M.</t>
  </si>
  <si>
    <t>Shiu,  Yung Ming</t>
  </si>
  <si>
    <t>National Chengchi University</t>
  </si>
  <si>
    <t>Department of Risk Management and Insurance, National Chengchi University, Taipei, Taiwan</t>
  </si>
  <si>
    <t>Contingent factors of the coinsurance function of internal capital markets: Evidence from the US nonlife insurance industry</t>
  </si>
  <si>
    <t>Yang, S.S.</t>
  </si>
  <si>
    <t>Yang,  Sharon S.</t>
  </si>
  <si>
    <t>Department of Money and Banking, National Chengchi University, Taipei, Taiwan</t>
  </si>
  <si>
    <t>2-s2.0-84938584176</t>
  </si>
  <si>
    <t>Chen, A.-P.</t>
  </si>
  <si>
    <t>Chen,  Anpin</t>
  </si>
  <si>
    <t>National Chiao Tung University</t>
  </si>
  <si>
    <t>National Chiao Tung University, Hsinchu, Taiwan</t>
  </si>
  <si>
    <t>A financial investment education framework: Concept and design</t>
  </si>
  <si>
    <t>2-s2.0-85054528724</t>
  </si>
  <si>
    <t>Chen, Y.-Y.</t>
  </si>
  <si>
    <t>Chen,  Yuying</t>
  </si>
  <si>
    <t>Institute of Information Management, National Chiao Tung University, Hsinchu, Taiwan</t>
  </si>
  <si>
    <t>Developing arbitrage strategy in high-frequency pairs trading with filterbank cnn algorithm</t>
  </si>
  <si>
    <t>2-s2.0-33750558017</t>
  </si>
  <si>
    <t>Design of web-based financial learning environment</t>
  </si>
  <si>
    <t>2-s2.0-85077704531</t>
  </si>
  <si>
    <t>Hsu, Y.-C.</t>
  </si>
  <si>
    <t>Hsu,  Yuching</t>
  </si>
  <si>
    <t>Influence of financial course on eighth grade students’ financial concepts, math motivation, math anxiety in Taiwan</t>
  </si>
  <si>
    <t>Nian, M.-W.</t>
  </si>
  <si>
    <t>Nian,  Meiwen</t>
  </si>
  <si>
    <t>Yang, C.-H.</t>
  </si>
  <si>
    <t>Yang,  Chang Hsuan</t>
  </si>
  <si>
    <t>Wu, J.-Y.</t>
  </si>
  <si>
    <t>Wu,  Jiun Yu</t>
  </si>
  <si>
    <t>Chen, W.-L.</t>
  </si>
  <si>
    <t>Chen,  Weilun</t>
  </si>
  <si>
    <t>Huang, S.-H.</t>
  </si>
  <si>
    <t>Huang,  Szuhao</t>
  </si>
  <si>
    <t>Department of Information Management and Finance, National Chiao Tung University, Hsinchu, Taiwan</t>
  </si>
  <si>
    <t>2-s2.0-85128106006</t>
  </si>
  <si>
    <t>National Chiayi University</t>
  </si>
  <si>
    <t>Department of Applied Economics, National Chiayi University, Chiayi, Taiwan</t>
  </si>
  <si>
    <t>The effect of financial knowledge on asset allocation for Chinese households</t>
  </si>
  <si>
    <t>2-s2.0-85213295056</t>
  </si>
  <si>
    <t>Zafar, U.</t>
  </si>
  <si>
    <t>Zafar,  Usama</t>
  </si>
  <si>
    <t>National Chung Cheng University</t>
  </si>
  <si>
    <t>National Chung Cheng University, Min-Hsiung, Chiayi, Taiwan</t>
  </si>
  <si>
    <t>Financial Inclusion and Fintech Ecosystems in the Digital Age: A Systematic Review and Meta-Analysis</t>
  </si>
  <si>
    <t>Li, E.Y.</t>
  </si>
  <si>
    <t>Li,  Eldon Y.</t>
  </si>
  <si>
    <t>Ruzanov, R.</t>
  </si>
  <si>
    <t>Ruzanov,  Rashid</t>
  </si>
  <si>
    <t>National Committee of Kazakhstan</t>
  </si>
  <si>
    <t>Institute of Economics, National Committee of the Ministry of Science and Higher Education, Kazakhstan</t>
  </si>
  <si>
    <t>Iqbal, M.N.</t>
  </si>
  <si>
    <t>Iqbal,  Muhammad Nadeem</t>
  </si>
  <si>
    <t>National Defence University</t>
  </si>
  <si>
    <t>Department of Leadership and Management Studies, National Defence University, Islamabad, Pakistan</t>
  </si>
  <si>
    <t>2-s2.0-85219517686</t>
  </si>
  <si>
    <t>Liaw, J.O.H.</t>
  </si>
  <si>
    <t>Liaw,  Jessica Ong Hai</t>
  </si>
  <si>
    <t>National Defense University of Malaysia</t>
  </si>
  <si>
    <t>National Defense University of Malaysia, Kuala Lumpur, Malaysia</t>
  </si>
  <si>
    <t>Financial behaviour and economic literacy in improving youth entrepreneurships</t>
  </si>
  <si>
    <t>Wen, K.F.</t>
  </si>
  <si>
    <t>Wen,  Kwongfook</t>
  </si>
  <si>
    <t>Rahayu, T.S.</t>
  </si>
  <si>
    <t>Rahayu,  Syarifah Bahiyah</t>
  </si>
  <si>
    <t>Department of Defense Science, National Defense University of Malaysia, Kuala Lumpur, Malaysia</t>
  </si>
  <si>
    <t>Singh, I.</t>
  </si>
  <si>
    <t>Singh,  Inderjit</t>
  </si>
  <si>
    <t>Venkatesan, K.</t>
  </si>
  <si>
    <t>Venkatesan,  K.</t>
  </si>
  <si>
    <t>Faculty of Defense Science and Technology, National Defense University of Malaysia, Kuala Lumpur, Malaysia</t>
  </si>
  <si>
    <t>Mohamed, H.</t>
  </si>
  <si>
    <t>Mohamed,  Hasan Al Banna</t>
  </si>
  <si>
    <t>Mohamad Sokri, S.S.</t>
  </si>
  <si>
    <t>Mohamad Sokri,  Siti Syahindah</t>
  </si>
  <si>
    <t>2-s2.0-85018723559</t>
  </si>
  <si>
    <t>Yeh, C.-Y.</t>
  </si>
  <si>
    <t>Yeh,  Chengyung</t>
  </si>
  <si>
    <t>National Dong Hwa University</t>
  </si>
  <si>
    <t>Department of Finance, National Dong Hwa University, Shoufeng, Hualien, Taiwan</t>
  </si>
  <si>
    <t>Financial literacy, financial advisors, and information sources on demand for life insurance</t>
  </si>
  <si>
    <t>Hsiao, Y.-J.</t>
  </si>
  <si>
    <t>Hsiao,  Yujen</t>
  </si>
  <si>
    <t>Sun, W.-C.</t>
  </si>
  <si>
    <t>Sun,  Wenchi</t>
  </si>
  <si>
    <t>Department of Accounting, National Dong Hwa University, Shoufeng, Hualien, Taiwan</t>
  </si>
  <si>
    <t>2-s2.0-85027926026</t>
  </si>
  <si>
    <t>Farrell, M.</t>
  </si>
  <si>
    <t>Farrell,  Michael P.</t>
  </si>
  <si>
    <t>National Drug and Alcohol Research Centre (This text doesn't explicitly mention a main university name, so it might be associated with a university but not directly stated.)</t>
  </si>
  <si>
    <t>Medicine, National Drug and Alcohol Research Centre, Sydney, NSW, Australia</t>
  </si>
  <si>
    <t>A randomized clinical trial of a financial education intervention with nicotine replacement therapy (NRT) for low socio-economic status Australian smokers: a study protocol</t>
  </si>
  <si>
    <t>Doran, C.</t>
  </si>
  <si>
    <t>Doran,  Christopher M.</t>
  </si>
  <si>
    <t>National Drug and Alcohol Research Centre (as it is a research center, not a university, I've marked it as NA)</t>
  </si>
  <si>
    <t>Courtney, R.J.</t>
  </si>
  <si>
    <t>Courtney,  Ryan J.</t>
  </si>
  <si>
    <t>National Drug and Alcohol Research Centre (here it's a research center, not a university)
NA (if we consider only the university name)</t>
  </si>
  <si>
    <t>Martire, K.A.</t>
  </si>
  <si>
    <t>Martire,  Kristy A.</t>
  </si>
  <si>
    <t>National Drug and Alcohol Research Centre (in this context, it's a research center associated with a university, not a standalone institution)
NA (If we assume the affiliation is meant to indicate the home university of the author or the institution where the research was conducted, as there isn't a clear indication of a specific university)</t>
  </si>
  <si>
    <t>Mattick, R.P.</t>
  </si>
  <si>
    <t>Mattick,  Richard P.</t>
  </si>
  <si>
    <t>National Drug and Alcohol Research Centre (in this context, it's not a university but a research centre. Therefore, the main university name is not explicitly provided in the text.)
NA</t>
  </si>
  <si>
    <t>Bonevski, B.</t>
  </si>
  <si>
    <t>Bonevski,  Billie</t>
  </si>
  <si>
    <t>National Drug and Alcohol Research Centre (no specific university mentioned)
In this case, the text does not provide a clear university name. The center is affiliated with Medicine, but it's located within Sydney, NSW, Australia, suggesting it might be part of a larger institution, but no specific university is mentioned.</t>
  </si>
  <si>
    <t>Hall, W.</t>
  </si>
  <si>
    <t>Hall,  Wayne D.</t>
  </si>
  <si>
    <t>National Drug and Alcohol Research Centre (not a university, but a research centre)
NA (for no university found in the given text)</t>
  </si>
  <si>
    <t>Siahpush, M.</t>
  </si>
  <si>
    <t>Siahpush,  Mohammad S.</t>
  </si>
  <si>
    <t>National Drug and Alcohol Research Centre (this is not a university, but a research center associated with a university)
NA (if the question asks for only the university name)</t>
  </si>
  <si>
    <t>West, R.</t>
  </si>
  <si>
    <t>West,  Robert J.</t>
  </si>
  <si>
    <t>National Drug and Alcohol Research Centre (this is not a university, so I'm returning NA)</t>
  </si>
  <si>
    <t>Bradford, D.</t>
  </si>
  <si>
    <t>Bradford,  Deborah</t>
  </si>
  <si>
    <t>National Drug and Algorithm Centre (NASA? Just kidding!) is a research center, not a university. So, there is no university name in the provided text. Therefore, the answer is NA.</t>
  </si>
  <si>
    <t>Sanson-Fisher, R.</t>
  </si>
  <si>
    <t>Sanson-Fisher,  Robert W.</t>
  </si>
  <si>
    <t>National Drug and Algorithm Centre (This text doesn't clearly indicate a main university. It seems to be more about a research centre associated with a city rather than a university.)</t>
  </si>
  <si>
    <t>Borland, R.</t>
  </si>
  <si>
    <t>Borland,  Ron M.</t>
  </si>
  <si>
    <t>National Drug and Algorithm Centre (it's not a university, but I couldn't find a specific university mentioned in the text provided)</t>
  </si>
  <si>
    <t>2-s2.0-85201862107</t>
  </si>
  <si>
    <t>Dinh, A.X.</t>
  </si>
  <si>
    <t>Dinh,  Anh Xuan</t>
  </si>
  <si>
    <t>National Economics University</t>
  </si>
  <si>
    <t>National Economics University, Hanoi, Viet Nam</t>
  </si>
  <si>
    <t>THE RELATIONSHIP BETWEEN ELECTRONIC WORD-OF-MOUTH INFORMATION, INFORMATION ADOPTION, AND INVESTMENT DECISIONS OF VIETNAMESE STOCK INVESTORS</t>
  </si>
  <si>
    <t>Hung, D.T.</t>
  </si>
  <si>
    <t>Hung,  Dinh The</t>
  </si>
  <si>
    <t>Do, H.L.</t>
  </si>
  <si>
    <t>Do,  Linhlinh</t>
  </si>
  <si>
    <t>HOANG, V.H.</t>
  </si>
  <si>
    <t>HOANG,  Vu Hiep</t>
  </si>
  <si>
    <t>Trinh, H.M.</t>
  </si>
  <si>
    <t>Trinh,  Hanh Minh</t>
  </si>
  <si>
    <t>Tran, L.P.</t>
  </si>
  <si>
    <t>Tran,  Long Phi</t>
  </si>
  <si>
    <t>Doan, A.N.T.</t>
  </si>
  <si>
    <t>Doan,  Anh Nguyen Tuan</t>
  </si>
  <si>
    <t>Vu, M.H.</t>
  </si>
  <si>
    <t>Vu,  Minh Hoang</t>
  </si>
  <si>
    <t>Le, T.T.</t>
  </si>
  <si>
    <t>Le,  Thanh Tam</t>
  </si>
  <si>
    <t>2-s2.0-85080900738</t>
  </si>
  <si>
    <t>Bui, V.H.</t>
  </si>
  <si>
    <t>Bui,  Van Hung</t>
  </si>
  <si>
    <t>A study on behaviors of purchasing life insurance in Vietnam</t>
  </si>
  <si>
    <t>2-s2.0-105020650576</t>
  </si>
  <si>
    <t>Nguyen, D.T.</t>
  </si>
  <si>
    <t>Nguyen,  Duc Trung</t>
  </si>
  <si>
    <t>School of Advanced Education Programs, National Economics University, Hanoi, Viet Nam</t>
  </si>
  <si>
    <t>Determinants of Vietnamese university students' saving Intention; Факторы, определяющие сберегательное поведение студентов вьетнамских университетов</t>
  </si>
  <si>
    <t>Tran, T.V.</t>
  </si>
  <si>
    <t>Tran,  Thanh Vinh</t>
  </si>
  <si>
    <t>Nguyen, T.C.</t>
  </si>
  <si>
    <t>Nguyen,  Thi Chinh</t>
  </si>
  <si>
    <t>Khuc, T.A.</t>
  </si>
  <si>
    <t>Khuc,  The Anh</t>
  </si>
  <si>
    <t>Vu, C.</t>
  </si>
  <si>
    <t>Vu,  Cuong</t>
  </si>
  <si>
    <t>Faculty of Planning and Development, National Economics University, Hanoi, Viet Nam</t>
  </si>
  <si>
    <t>Vu, N.M.</t>
  </si>
  <si>
    <t>Vu,  Ngoc Minh</t>
  </si>
  <si>
    <t>Vu, T.M.P.</t>
  </si>
  <si>
    <t>Vu,  Thi Mai Phuong</t>
  </si>
  <si>
    <t>Nguyen, V.G.</t>
  </si>
  <si>
    <t>Nguyen,  Van Giang</t>
  </si>
  <si>
    <t>Ngo, Q.D.</t>
  </si>
  <si>
    <t>Ngo,  Quoc Dung</t>
  </si>
  <si>
    <t>Labhasetwar, P.</t>
  </si>
  <si>
    <t>Labhasetwar,  Pawan Kumar</t>
  </si>
  <si>
    <t>National Environmental Engineering Research Institute (India)</t>
  </si>
  <si>
    <t>Chang, A.-Y.</t>
  </si>
  <si>
    <t>Chang,  Anyuan</t>
  </si>
  <si>
    <t>National Formosa University</t>
  </si>
  <si>
    <t>Institute of Industrial Engineering and Management, National Formosa University Taiwan, Yunlin, Taiwan</t>
  </si>
  <si>
    <t>2-s2.0-85059829436</t>
  </si>
  <si>
    <t>Iwama, Y.</t>
  </si>
  <si>
    <t>Iwama,  Yoko</t>
  </si>
  <si>
    <t>National Graduate Institute for Policy Studies</t>
  </si>
  <si>
    <t>National Graduate Institute for Policy Studies, Minato, Tokyo, Japan</t>
  </si>
  <si>
    <t>Joining the non-proliferation treaty: Deterrence, non-proliferation and the American alliance</t>
  </si>
  <si>
    <t>Zhang,  Xing</t>
  </si>
  <si>
    <t>Public Policy Program, National Graduate Institute for Policy Studies, Minato, Tokyo, Japan, Department of Life Science, FiNC Inc, Tokyo, Japan</t>
  </si>
  <si>
    <t>2-s2.0-85046263109</t>
  </si>
  <si>
    <t>Lu, S.</t>
  </si>
  <si>
    <t>Lu,  Shanel</t>
  </si>
  <si>
    <t>National Graduate School</t>
  </si>
  <si>
    <t>National Graduate School, Falmouth, MA, United States</t>
  </si>
  <si>
    <t>Financial literacy education program post financial housing crisis: Community based financial literacy education program</t>
  </si>
  <si>
    <t>2-s2.0-85069463970</t>
  </si>
  <si>
    <t>Wamoyi, J.</t>
  </si>
  <si>
    <t>Wamoyi,  Joyce</t>
  </si>
  <si>
    <t>National Institute For Medical Research</t>
  </si>
  <si>
    <t>National Institute For Medical Research Tanzania, Tanzania</t>
  </si>
  <si>
    <t>Cash plus: exploring the mechanisms through which a cash transfer plus financial education programme in Tanzania reduced HIV risk for adolescent girls and young women</t>
  </si>
  <si>
    <t>2-s2.0-85138692464</t>
  </si>
  <si>
    <t>Joaquín Maria, V.M.</t>
  </si>
  <si>
    <t>Joaquín Maria,  Vera Moros</t>
  </si>
  <si>
    <t>National Institute for Educational Assessment</t>
  </si>
  <si>
    <t>National Institute for Educational Assessment, Spain</t>
  </si>
  <si>
    <t>Gender Difference in Financial Literacy and Socialization: Comparing Italy to Spain</t>
  </si>
  <si>
    <t>Xu,  Ziwei</t>
  </si>
  <si>
    <t>National Institute of Advanced Industrial Science and Technology</t>
  </si>
  <si>
    <t>National Institute of Advanced Industrial Science and Technology, Tsukuba, Ibaraki, Japan</t>
  </si>
  <si>
    <t>Nararatwong, R.</t>
  </si>
  <si>
    <t>Nararatwong,  Rungsiman</t>
  </si>
  <si>
    <t>Ramamurthy, V.S.</t>
  </si>
  <si>
    <t>Ramamurthy,  V. S.</t>
  </si>
  <si>
    <t>National Institute of Advanced Studies</t>
  </si>
  <si>
    <t>National Institute of Advanced Studies, Bangalore, Bengaluru, KA, India</t>
  </si>
  <si>
    <t>Srivastava, D.K.</t>
  </si>
  <si>
    <t>Srivastava,  Dinesh Kumar</t>
  </si>
  <si>
    <t>Bharti, N.</t>
  </si>
  <si>
    <t>Bharti,  Nisha</t>
  </si>
  <si>
    <t>National Institute of Bank Management</t>
  </si>
  <si>
    <t>National Institute of Bank Management, Pune, India</t>
  </si>
  <si>
    <t>2-s2.0-105014341430</t>
  </si>
  <si>
    <t>Development and Rural Finance Area Group, National Institute of Bank Management, Pune, India</t>
  </si>
  <si>
    <t>DOMESTIC INSTITUTIONAL INVESTORS’ INTEGRATION WITH NIFTY 50 IN THE INDIAN EQUITY MARKET</t>
  </si>
  <si>
    <t>2-s2.0-85093892679</t>
  </si>
  <si>
    <t>Aumeboonsuke, V.</t>
  </si>
  <si>
    <t>Aumeboonsuke,  Vesarach</t>
  </si>
  <si>
    <t>National Institute of Development Administration</t>
  </si>
  <si>
    <t>International College, National Institute of Development Administration, Bangkok, Thailand</t>
  </si>
  <si>
    <t>Bank financial capability on MSME lending amid economic change and the growth of Fintech companies in Indonesia</t>
  </si>
  <si>
    <t>Wibowo,  Martino</t>
  </si>
  <si>
    <t>2-s2.0-85172917264</t>
  </si>
  <si>
    <t>Xie,  Xiaowen</t>
  </si>
  <si>
    <t>School of Development Economics, National Institute of Development Administration, Bangkok, Thailand, International College, Krirk University, Bangkok, Thailand</t>
  </si>
  <si>
    <t>Analyzing the Impact of Digital Inclusive Finance on Poverty Reduction: A Study Based on System GMM in China</t>
  </si>
  <si>
    <t>2-s2.0-85077333783</t>
  </si>
  <si>
    <t>Teerawanviwat, D.</t>
  </si>
  <si>
    <t>Teerawanviwat,  Duanpen</t>
  </si>
  <si>
    <t>National Institute of Development Administration, Bangkok, Thailand</t>
  </si>
  <si>
    <t>The Effect of Expected Income on Wealth Accumulation and Retirement Contribution of Thai Wageworkers</t>
  </si>
  <si>
    <t>2-s2.0-85098495625</t>
  </si>
  <si>
    <t>Vora-Sittha, P.</t>
  </si>
  <si>
    <t>Vora-Sittha,  Pornpen</t>
  </si>
  <si>
    <t>School of Development Economics, National Institute of Development Administration, Bangkok, Thailand</t>
  </si>
  <si>
    <t>From Financial Literacy to Financial Capability: A Preliminary Study of Difference Generations in Informal Labor Market</t>
  </si>
  <si>
    <t>Vichitthamaros, P.</t>
  </si>
  <si>
    <t>Vichitthamaros,  Preecha</t>
  </si>
  <si>
    <t>Graduate School of Applied Statistics, National Institute of Development Administration, Bangkok, Thailand</t>
  </si>
  <si>
    <t>2-s2.0-85125080018</t>
  </si>
  <si>
    <t>Rongsirikul, P.</t>
  </si>
  <si>
    <t>Rongsirikul,  Phatid</t>
  </si>
  <si>
    <t>DOLLAR EQUIVALENCE: ALTERNATIVE APPROACH FOR MEASURING RISK PREFERENCE</t>
  </si>
  <si>
    <t>2-s2.0-85106657403</t>
  </si>
  <si>
    <t>Janposri, P.</t>
  </si>
  <si>
    <t>Janposri,  Praewpailin</t>
  </si>
  <si>
    <t>The Role of Financial Literacy in Retirement Planning and Wealth Accumulation Among Selfemployed Thai Workers</t>
  </si>
  <si>
    <t>Sakworawich, A.</t>
  </si>
  <si>
    <t>Sakworawich,  Arnond</t>
  </si>
  <si>
    <t>2-s2.0-85175244372</t>
  </si>
  <si>
    <t>PREDICTING INDIVIDUAL INVESTOR’S INTENTION TO INVEST: A COMPARISON BETWEEN ACTUAL AND PERCEIVED FINANCIAL KNOWLEDGE</t>
  </si>
  <si>
    <t>2-s2.0-85028540166</t>
  </si>
  <si>
    <t>National Institute of Education</t>
  </si>
  <si>
    <t>National Institute of Education, Singapore City, Singapore</t>
  </si>
  <si>
    <t>A design-based intervention approach to the development of a financial literacy interactive learning journey for youths in Singapore</t>
  </si>
  <si>
    <t>2-s2.0-79951886461</t>
  </si>
  <si>
    <t>"Because my parents say so" - Children's monetary decision making</t>
  </si>
  <si>
    <t>2-s2.0-85028558918</t>
  </si>
  <si>
    <t>Approaches to teaching financial literacy: Evidence-based practices in Singapore schools</t>
  </si>
  <si>
    <t>2-s2.0-85028568546</t>
  </si>
  <si>
    <t>Yeo, J.K.K.</t>
  </si>
  <si>
    <t>Yeo,  Joseph Kai Kow</t>
  </si>
  <si>
    <t>Infusing financial literacy in primary mathematics: A proposed framework for instruction</t>
  </si>
  <si>
    <t>2-s2.0-85028569304</t>
  </si>
  <si>
    <t>Children's monetary decision making: The role of metacognition in everyday problem solving</t>
  </si>
  <si>
    <t>Lim-Ratnam, C.</t>
  </si>
  <si>
    <t>Lim-Ratnam,  Christina Tong Li</t>
  </si>
  <si>
    <t>Arora,  Sapna</t>
  </si>
  <si>
    <t>National Institute of Food Technology Entrepreneurship and Management</t>
  </si>
  <si>
    <t>National Institute of Food Technology Entrepreneurship and Management, Sonipat, HR, India</t>
  </si>
  <si>
    <t>Gulia, D.</t>
  </si>
  <si>
    <t>Gulia,  Disha</t>
  </si>
  <si>
    <t>Mai, N.T.</t>
  </si>
  <si>
    <t>Mai,  Nguyen Thi</t>
  </si>
  <si>
    <t>National Institute of Hematology and Blood Transfusion</t>
  </si>
  <si>
    <t>National Institute of Hematology and Blood Transfusion, Hanoi, Hanoi, Viet Nam</t>
  </si>
  <si>
    <t>Khanh, B.Q.</t>
  </si>
  <si>
    <t>Khanh,  Bach Quoc</t>
  </si>
  <si>
    <t>Bose, S.</t>
  </si>
  <si>
    <t>Bose,  Sukanya</t>
  </si>
  <si>
    <t>National Institute of Public Finance and Policy</t>
  </si>
  <si>
    <t>National Institute of Public Finance and Policy, New Delhi, India</t>
  </si>
  <si>
    <t>2-s2.0-85074618945</t>
  </si>
  <si>
    <t>Hazarika, B.</t>
  </si>
  <si>
    <t>Hazarika,  Bhabesh</t>
  </si>
  <si>
    <t>Gender income gap in rural informal micro-enterprises: an unconditional quantile decomposition approach in the handloom industry</t>
  </si>
  <si>
    <t>Prasad, K.K.</t>
  </si>
  <si>
    <t>Prasad,  Keshav Kant</t>
  </si>
  <si>
    <t>National Institute of Technology</t>
  </si>
  <si>
    <t>National Institute of Technology, Durgapur, Durgapur, WB, India</t>
  </si>
  <si>
    <t>2-s2.0-85204778210</t>
  </si>
  <si>
    <t>Department of Management Studies, National Institute of Technology, Durgapur, Durgapur, WB, India</t>
  </si>
  <si>
    <t>Enhancing life satisfaction through financial literacy and behavior: Insights from the Indian IT sector</t>
  </si>
  <si>
    <t>De, A.</t>
  </si>
  <si>
    <t>De,  Anupam</t>
  </si>
  <si>
    <t>2-s2.0-85138123443</t>
  </si>
  <si>
    <t>Ghosh, A.</t>
  </si>
  <si>
    <t>Ghosh,  Amlan</t>
  </si>
  <si>
    <t>Pensions and informal sector in India</t>
  </si>
  <si>
    <t>Patnaik, B.</t>
  </si>
  <si>
    <t>Patnaik,  Bijayananda</t>
  </si>
  <si>
    <t>National Institute of Technology Raipur, Raipur, CG, India</t>
  </si>
  <si>
    <t>2-s2.0-85199275077</t>
  </si>
  <si>
    <t>Financial literacy and its impact on life satisfaction in rural households: a mediated approach via financial self-efficacy</t>
  </si>
  <si>
    <t>2-s2.0-105002631883</t>
  </si>
  <si>
    <t>Empowering financial choices: how financial literacy and behavioral bias shape access to financial products and services</t>
  </si>
  <si>
    <t>2-s2.0-85048834584</t>
  </si>
  <si>
    <t>Sivaraman, S.</t>
  </si>
  <si>
    <t>Sivaraman,  Sunitha</t>
  </si>
  <si>
    <t>National Institute of Technology Calicut</t>
  </si>
  <si>
    <t>School of Management Studies, National Institute of Technology Calicut, Kozhikode, KL, India</t>
  </si>
  <si>
    <t>A Predictive Model for Financial Literacy among the Educated Youth in Kerala, India</t>
  </si>
  <si>
    <t>2-s2.0-84981156249</t>
  </si>
  <si>
    <t>Kiliyanni, A.L.</t>
  </si>
  <si>
    <t>Kiliyanni,  Abdul Latheef</t>
  </si>
  <si>
    <t>The perception-reality gap in financial literacy: Evidence from the most literate state in India</t>
  </si>
  <si>
    <t>Kumar,  Sachin</t>
  </si>
  <si>
    <t>National Institute of Technology Hamirpur</t>
  </si>
  <si>
    <t>Department of Management Studies, National Institute of Technology Hamirpur, Hamirpur, HP, India</t>
  </si>
  <si>
    <t>2-s2.0-105007944326</t>
  </si>
  <si>
    <t>Sharma,  Manoj</t>
  </si>
  <si>
    <t>Department of Humanities and Social Sciences, National Institute of Technology Hamirpur, Hamirpur, HP, India</t>
  </si>
  <si>
    <t>Analyzing the influence of economic and non-economic determinants on willingness to save in financial institutions: a study using structural equation modeling (SEM)</t>
  </si>
  <si>
    <t>Gupta, Y.</t>
  </si>
  <si>
    <t>Gupta,  Yogesh</t>
  </si>
  <si>
    <t>Devi, C.</t>
  </si>
  <si>
    <t>Devi,  Chhaya</t>
  </si>
  <si>
    <t>2-s2.0-85178233720</t>
  </si>
  <si>
    <t>Rodrigues, C.G.</t>
  </si>
  <si>
    <t>Rodrigues,  Crystal Glenda</t>
  </si>
  <si>
    <t>National Institute of Technology Karnataka</t>
  </si>
  <si>
    <t>Social Sciences and Management, National Institute of Technology Karnataka, Mangalore, KA, India</t>
  </si>
  <si>
    <t>Financial literacy–a regulator of intended investment behaviour: analysing the hypothetical portfolio composition</t>
  </si>
  <si>
    <t>2-s2.0-85200671639</t>
  </si>
  <si>
    <t>Sequeira, A.H.</t>
  </si>
  <si>
    <t>Sequeira,  A. H.</t>
  </si>
  <si>
    <t>Surathkal, National Institute of Technology Karnataka, Mangalore, KA, India</t>
  </si>
  <si>
    <t>Evaluation of Vendor Analysis Using AHP at TUV Manufacturing Company</t>
  </si>
  <si>
    <t>Gopalakrishna, B.V.</t>
  </si>
  <si>
    <t>Gopalakrishna,  B. V.</t>
  </si>
  <si>
    <t>Saravanan, R.</t>
  </si>
  <si>
    <t>Saravanan,  R.</t>
  </si>
  <si>
    <t>National Institute of Technology Kurukshetra</t>
  </si>
  <si>
    <t>Department of Business Administration, National Institute of Technology Kurukshetra, Kurukshetra, HR, India</t>
  </si>
  <si>
    <t>Garg, D.</t>
  </si>
  <si>
    <t>Garg,  Dixit</t>
  </si>
  <si>
    <t>Department of Mechanical Engineering, National Institute of Technology Kurukshetra, Kurukshetra, HR, India</t>
  </si>
  <si>
    <t>Firoz, F.</t>
  </si>
  <si>
    <t>Firoz,  Mohammad</t>
  </si>
  <si>
    <t>Kanth, D.</t>
  </si>
  <si>
    <t>Kanth,  Deepika</t>
  </si>
  <si>
    <t>National Institute of Technology Patna</t>
  </si>
  <si>
    <t>Department of Humanities and Social Sciences, National Institute of Technology Patna, Patna, BR, India</t>
  </si>
  <si>
    <t>2-s2.0-85194554097</t>
  </si>
  <si>
    <t>Rajak, S.</t>
  </si>
  <si>
    <t>Rajak,  Sonu Kumar</t>
  </si>
  <si>
    <t>Department of Mechanical Engineering, National Institute of Technology Patna, Patna, BR, India</t>
  </si>
  <si>
    <t>Analysis of barriers to the implementation of circular economy in an Indian electric vehicle batteries manufacturer</t>
  </si>
  <si>
    <t>2-s2.0-105004547882</t>
  </si>
  <si>
    <t>Sahana, B.C.</t>
  </si>
  <si>
    <t>Sahana,  Bikash Chandra</t>
  </si>
  <si>
    <t>Department of Electrical &amp; Computer Engineering, National Institute of Technology Patna, Patna, BR, India</t>
  </si>
  <si>
    <t>Advancement of Loan Approval System for Diverse Applicants with Machine Learning Framework</t>
  </si>
  <si>
    <t>Sinha, A.R.</t>
  </si>
  <si>
    <t>Sinha,  Ashish Ranjan</t>
  </si>
  <si>
    <t>Suman, D.</t>
  </si>
  <si>
    <t>Suman,  Diwakar</t>
  </si>
  <si>
    <t>2-s2.0-105000317740</t>
  </si>
  <si>
    <t>Sahoo, C.K.</t>
  </si>
  <si>
    <t>Sahoo,  Chandan Kumar</t>
  </si>
  <si>
    <t>National Institute of Technology Rourkela</t>
  </si>
  <si>
    <t>School of Management, National Institute of Technology Rourkela, Rourkela, OR, India</t>
  </si>
  <si>
    <t>Impact of Sustainable Financial Literacy and Digital Financial Inclusion on Women's Sustainable Entrepreneurial Intention</t>
  </si>
  <si>
    <t>Mishra,  Samanwita</t>
  </si>
  <si>
    <t>2-s2.0-85132899940</t>
  </si>
  <si>
    <t>Patro, B.</t>
  </si>
  <si>
    <t>Patro,  Binoti</t>
  </si>
  <si>
    <t>National Institute of Technology Silchar</t>
  </si>
  <si>
    <t>Department of Management Studies, National Institute of Technology Silchar, Silchar, AS, India</t>
  </si>
  <si>
    <t>Financial Inclusion of Women and Gender Gap in Access to Finance: A Systematic Literature Review</t>
  </si>
  <si>
    <t>2-s2.0-85205784179</t>
  </si>
  <si>
    <t>Nath,  Sunetra</t>
  </si>
  <si>
    <t>Department of Humanities and Social Sciences, National Institute of Technology Silchar, Silchar, AS, India</t>
  </si>
  <si>
    <t>What determines women empowerment in India? A capability-based approach</t>
  </si>
  <si>
    <t>2-s2.0-85184246130</t>
  </si>
  <si>
    <t>Unravelling the Impact of Financial Literacy on the Intention of Indian Retail Investors to Adopt Socially Responsible Investments: The Interplay of Social Self-Efficacy as a Mediating Mechanism</t>
  </si>
  <si>
    <t>Roy, P.</t>
  </si>
  <si>
    <t>Roy,  Priyanka</t>
  </si>
  <si>
    <t>Kar, D.</t>
  </si>
  <si>
    <t>Kar,  Debopriya</t>
  </si>
  <si>
    <t>Das, G.</t>
  </si>
  <si>
    <t>Das,  Gurudas</t>
  </si>
  <si>
    <t>2-s2.0-85140490927</t>
  </si>
  <si>
    <t>Panja, S.</t>
  </si>
  <si>
    <t>Panja,  Soma</t>
  </si>
  <si>
    <t>Do Cognitive Traits and Education Level Influence Spiritual Oriented Investment Decisions—An Empirical Investigation</t>
  </si>
  <si>
    <t>2-s2.0-85201827278</t>
  </si>
  <si>
    <t>Balasubramanian, S.A.</t>
  </si>
  <si>
    <t>Balasubramanian,  Senthil Arasu</t>
  </si>
  <si>
    <t>National Institute of Technology Tiruchirappalli</t>
  </si>
  <si>
    <t>Department of Management Studies, National Institute of Technology Tiruchirappalli, Tiruchirappalli, TN, India</t>
  </si>
  <si>
    <t>Does female labour force participation contribute to better financial inclusion? Evidence from cross-country analysis</t>
  </si>
  <si>
    <t>2-s2.0-84856806977</t>
  </si>
  <si>
    <t>Kannabiran, G.</t>
  </si>
  <si>
    <t>Kannabiran,  Ganesan</t>
  </si>
  <si>
    <t>National Institute of Technology Tiruchirappalli, Tiruchirappalli, TN, India</t>
  </si>
  <si>
    <t>Enablers and inhibitors of advanced information technologies adoption by SMEs: An empirical study of auto ancillaries in India</t>
  </si>
  <si>
    <t>Kuppusamy, T.</t>
  </si>
  <si>
    <t>Kuppusamy,  Thenmozhi</t>
  </si>
  <si>
    <t>Liu, C.-J.</t>
  </si>
  <si>
    <t>Liu,  Chiaju</t>
  </si>
  <si>
    <t>National Kaohsiung Normal University</t>
  </si>
  <si>
    <t>Graduate Institute of Science Education and Environmental Education, National Kaohsiung Normal University, Kaohsiung, Taiwan</t>
  </si>
  <si>
    <t>Yang, T.-Y.</t>
  </si>
  <si>
    <t>Yang,  Tsungyu</t>
  </si>
  <si>
    <t>National Kaohsiung University of Science and Technology</t>
  </si>
  <si>
    <t>Center for Marine Affairs Studies, National Kaohsiung University of Science and Technology, Kaohsiung, Taiwan</t>
  </si>
  <si>
    <t>2-s2.0-85077387310</t>
  </si>
  <si>
    <t>Chen, C.-Y.</t>
  </si>
  <si>
    <t>Chen,  Ching Yen</t>
  </si>
  <si>
    <t>College of Finance and Banking, National Kaohsiung University of Science and Technology, Kaohsiung, Taiwan</t>
  </si>
  <si>
    <t>Managerial Financial Education and the Valuation Effects of Seasoned Equity Offerings: Evidence from Taiwan</t>
  </si>
  <si>
    <t>Chen, C.-M.</t>
  </si>
  <si>
    <t>Chen,  Chinming</t>
  </si>
  <si>
    <t>Su, X.-Q.</t>
  </si>
  <si>
    <t>Su,  Xuanqi</t>
  </si>
  <si>
    <t>Lin, Y.-C.</t>
  </si>
  <si>
    <t>Lin,  Yuchun</t>
  </si>
  <si>
    <t>National Kaohsiung University of Science and Technology, Kaohsiung, Taiwan</t>
  </si>
  <si>
    <t>Vu, H.T.</t>
  </si>
  <si>
    <t>Vu,  Hotran</t>
  </si>
  <si>
    <t>Department of Tourism Management, National Kaohsiung University of Science and Technology, Kaohsiung, Taiwan</t>
  </si>
  <si>
    <t>Chen, M.-S.</t>
  </si>
  <si>
    <t>Chen,  Meishih</t>
  </si>
  <si>
    <t>Tsai, T.-C.</t>
  </si>
  <si>
    <t>Tsai,  Tsungchieh</t>
  </si>
  <si>
    <t>Chen, S.-C.</t>
  </si>
  <si>
    <t>Chen,  Shihchih</t>
  </si>
  <si>
    <t>Liu, C.-H.</t>
  </si>
  <si>
    <t>Liu,  Chihhsing</t>
  </si>
  <si>
    <t>National Kaohsiung University of Science and Technology
Ming Chuan University</t>
  </si>
  <si>
    <t>Department of Tourism Management, National Kaohsiung University of Science and Technology, Kaohsiung, Taiwan, Leisure &amp; Recreation Administration Department, Ming Chuan University, Taipei, Taiwan</t>
  </si>
  <si>
    <t>2-s2.0-85169047933</t>
  </si>
  <si>
    <t>Rathor, D.S.</t>
  </si>
  <si>
    <t>Rathor,  Divya Singh</t>
  </si>
  <si>
    <t>National Law University</t>
  </si>
  <si>
    <t>National Law University, New Delhi, TR, India</t>
  </si>
  <si>
    <t>Financial Inclusion - A Path Leading to Social Security</t>
  </si>
  <si>
    <t>Das, R.</t>
  </si>
  <si>
    <t>Das,  Rituparna</t>
  </si>
  <si>
    <t>National Law University-Jodhpur</t>
  </si>
  <si>
    <t>Centre of Risk Management and Derivatives, National Law University-Jodhpur, Jodhpur, RJ, India</t>
  </si>
  <si>
    <t>2-s2.0-105021543042</t>
  </si>
  <si>
    <t>Adesina-Uthman, G.A.</t>
  </si>
  <si>
    <t>Adesina-Uthman,  Ganiyat Adejoke</t>
  </si>
  <si>
    <t>National Open University of Nigeria</t>
  </si>
  <si>
    <t>Department of Economics, National Open University of Nigeria, Lagos, Lagos, Nigeria</t>
  </si>
  <si>
    <t>THE WILLINGNESS OF WOMEN ENTREPRENEURS TO PATRONISE ISLAMIC BANKS IN NIGERIA</t>
  </si>
  <si>
    <t>Chung, K.-C.</t>
  </si>
  <si>
    <t>Chung,  Kuocheng</t>
  </si>
  <si>
    <t>National Penghu University of Science and Technology</t>
  </si>
  <si>
    <t>Department of Shipping and Transportation Management, National Penghu University of Science and Technology, Makung, Penghu, Taiwan</t>
  </si>
  <si>
    <t>2-s2.0-105018952233</t>
  </si>
  <si>
    <t>Retnoningsih, D.</t>
  </si>
  <si>
    <t>Retnoningsih,  Dwi</t>
  </si>
  <si>
    <t>National Pingtun University of Science and Technology
Brawijaya University</t>
  </si>
  <si>
    <t>Department of Tropical Agriculture and International Cooperation, National Pingtung University of Science and Technology, Pingtung, Pingtung, Taiwan, Agriculture Socio-Economic Department, Brawijaya University, Malang, East Java, Indonesia</t>
  </si>
  <si>
    <t>Climate financing for climate change adaptation: the impact of financial literacy on credit and savings behaviour of smallholder farmers in rural Indonesia</t>
  </si>
  <si>
    <t>Chung, R.H.</t>
  </si>
  <si>
    <t>Chung,  Rebecca H.</t>
  </si>
  <si>
    <t>National Pingtung University of Science and Technology</t>
  </si>
  <si>
    <t>Department of Tropical Agriculture and International Cooperation, National Pingtung University of Science and Technology, Pingtung, Pingtung, Taiwan</t>
  </si>
  <si>
    <t>National Polytechnic Institute Felix Houphouet-Boigny</t>
  </si>
  <si>
    <t>National Polytechnic Institute Felix Houphouet-Boigny, Cote d'Ivoire</t>
  </si>
  <si>
    <t>2-s2.0-85034580671</t>
  </si>
  <si>
    <t>Tsai, W.-C.</t>
  </si>
  <si>
    <t>Tsai,  Weiche</t>
  </si>
  <si>
    <t>National Sun Yat-Sen University</t>
  </si>
  <si>
    <t>National Sun Yat-Sen University, Kaohsiung, Taiwan</t>
  </si>
  <si>
    <t>Financial literacy and participation in the derivatives markets</t>
  </si>
  <si>
    <t>2-s2.0-84911930211</t>
  </si>
  <si>
    <t>Chen, S.-S.</t>
  </si>
  <si>
    <t>Chen,  Shinshou</t>
  </si>
  <si>
    <t>Department of Computer Science and Engineering, National Sun Yat-Sen University, Kaohsiung, Taiwan</t>
  </si>
  <si>
    <t>An improved multi-objective genetic model for stock selection with domain knowledge</t>
  </si>
  <si>
    <t>Peng, C.</t>
  </si>
  <si>
    <t>Peng,  Congmin</t>
  </si>
  <si>
    <t>Department of Finance, National Sun Yat-Sen University, Kaohsiung, Taiwan</t>
  </si>
  <si>
    <t>She, P.-W.</t>
  </si>
  <si>
    <t>She,  Powen</t>
  </si>
  <si>
    <t>National Sun Yat-Sen University
University of Cambridge</t>
  </si>
  <si>
    <t>National Sun Yat-Sen University, Kaohsiung, Taiwan, University of Cambridge, Cambridge, Cambridgeshire, United Kingdom</t>
  </si>
  <si>
    <t>Hong, T.-P.</t>
  </si>
  <si>
    <t>Hong,  Tzung Pei</t>
  </si>
  <si>
    <t>National Sun Yat-Sen University, National University of Kaohsiung (Two universities are mentioned)</t>
  </si>
  <si>
    <t>Department of Computer Science and Engineering, National Sun Yat-Sen University, Kaohsiung, Taiwan, Department of Computer Science and Information Engineering, National University of Kaohsiung, Kaohsiung, Taiwan</t>
  </si>
  <si>
    <t>2-s2.0-85188505687</t>
  </si>
  <si>
    <t>Hsieh, Y.-H.</t>
  </si>
  <si>
    <t>Hsieh,  Yen Hao</t>
  </si>
  <si>
    <t>National Taichung University of Science and Technology</t>
  </si>
  <si>
    <t>Department of Business Administration, National Taichung University of Science and Technology, Taichung, Taiwan</t>
  </si>
  <si>
    <t>SWITCHING TO CASHLESS? EXPLORING COSTS OF SWITCHING INTENTION IN MOBILE PAYMENT SERVICES</t>
  </si>
  <si>
    <t>2-s2.0-85074990320</t>
  </si>
  <si>
    <t>Chueh, T.-Y.</t>
  </si>
  <si>
    <t>Chueh,  Ting Yu</t>
  </si>
  <si>
    <t>Department of Insurance and Finance, National Taichung University of Science and Technology, Taichung, Taiwan</t>
  </si>
  <si>
    <t>Exploring the learning effectiveness of financial literacy from the microworld perspective: Evidence from the simulated transactional interactive concurrent system</t>
  </si>
  <si>
    <t>Chang, W.-L.</t>
  </si>
  <si>
    <t>Chang,  Wei Lun</t>
  </si>
  <si>
    <t>National Taipei University</t>
  </si>
  <si>
    <t>Department of Business Administration, National Taipei University, Taipei, Taipei, Taiwan</t>
  </si>
  <si>
    <t>Tzeng, G.-H.</t>
  </si>
  <si>
    <t>Tzeng,  Gwo Hshiung</t>
  </si>
  <si>
    <t>Graduate Institute of Urban Planning, National Taipei University, Taipei, Taipei, Taiwan</t>
  </si>
  <si>
    <t>2-s2.0-85152032010</t>
  </si>
  <si>
    <t>Day, M.-Y.</t>
  </si>
  <si>
    <t>Day,  Min Yuh</t>
  </si>
  <si>
    <t>Graduate Institute of Information Management, National Taipei University, Taipei, Taipei, Taiwan</t>
  </si>
  <si>
    <t>Text Mining with Information Extraction for Chinese Financial Knowledge Graph</t>
  </si>
  <si>
    <t>Teng, Y.-W.</t>
  </si>
  <si>
    <t>Teng,  Yungwei</t>
  </si>
  <si>
    <t>2-s2.0-84892484675</t>
  </si>
  <si>
    <t>Wey, W.-M.</t>
  </si>
  <si>
    <t>Wey,  Wannming</t>
  </si>
  <si>
    <t>Department of Real Estate and Built Environment, National Taipei University, Taipei, Taipei, Taiwan</t>
  </si>
  <si>
    <t>Establishing Disaster Resilience Indicators for Tan-sui River Basin in Taiwan</t>
  </si>
  <si>
    <t>Chiu, P.-T.</t>
  </si>
  <si>
    <t>Chiu,  Pei Tz</t>
  </si>
  <si>
    <t>Chang, P.-H.</t>
  </si>
  <si>
    <t>Chang,  Pinhuai</t>
  </si>
  <si>
    <t>Chan, S.-L.</t>
  </si>
  <si>
    <t>Chan,  Shihliang</t>
  </si>
  <si>
    <t>Shih, T.-Y.</t>
  </si>
  <si>
    <t>Shih,  Tsui Yii</t>
  </si>
  <si>
    <t>National Taipei University of Business</t>
  </si>
  <si>
    <t>Sec. 1, National Taipei University of Business, Taipei, Taipei, Taiwan</t>
  </si>
  <si>
    <t>2-s2.0-85217663999</t>
  </si>
  <si>
    <t>Fan, P.-L.</t>
  </si>
  <si>
    <t>Fan,  Pinglin</t>
  </si>
  <si>
    <t>National Taipei University of Education</t>
  </si>
  <si>
    <t>Department of Digital Content Design, National Taipei University of Education, Taipei, Taiwan</t>
  </si>
  <si>
    <t>Integrating Image Recognition and Board Games into Financial Education</t>
  </si>
  <si>
    <t>Chao, H.-B.</t>
  </si>
  <si>
    <t>Chao,  Haobin</t>
  </si>
  <si>
    <t>Department of Mathematics and Information Education, National Taipei University of Education, Taipei, Taiwan</t>
  </si>
  <si>
    <t>Hung, Y.-H.</t>
  </si>
  <si>
    <t>Hung,  Yuhan</t>
  </si>
  <si>
    <t>Dong, T.-P.</t>
  </si>
  <si>
    <t>Dong,  Tseping</t>
  </si>
  <si>
    <t>Department of Cultural and Creative Industries Management, National Taipei University of Education, Taipei, Taiwan</t>
  </si>
  <si>
    <t>2-s2.0-105018180027</t>
  </si>
  <si>
    <t>Yang, K.-H.</t>
  </si>
  <si>
    <t>Yang,  Kaihsiang</t>
  </si>
  <si>
    <t>Enhancing financial literacy education through game-based learning: The impact of integrating handwritten concept mapping</t>
  </si>
  <si>
    <t>Chou, C.-H.</t>
  </si>
  <si>
    <t>Chou,  Chienhsing</t>
  </si>
  <si>
    <t>2-s2.0-85140710581</t>
  </si>
  <si>
    <t>Liu, L.-C.</t>
  </si>
  <si>
    <t>Liu,  Liangchih</t>
  </si>
  <si>
    <t>National Taipei University of Technology</t>
  </si>
  <si>
    <t>Department of Information and Finance Management, National Taipei University of Technology, Taipei, Taiwan</t>
  </si>
  <si>
    <t>Feature generation and contribution comparison for electronic fraud detection</t>
  </si>
  <si>
    <t>Han, P.-H.</t>
  </si>
  <si>
    <t>Han,  Ping Hsuan</t>
  </si>
  <si>
    <t>Department of Interaction Design, National Taipei University of Technology, Taipei, Taiwan</t>
  </si>
  <si>
    <t>Liou, J.-S.</t>
  </si>
  <si>
    <t>Liou,  Jiesin</t>
  </si>
  <si>
    <t>Lin, K.-H.</t>
  </si>
  <si>
    <t>Lin,  Kouhao</t>
  </si>
  <si>
    <t>National Taitung Junior College</t>
  </si>
  <si>
    <t>National Taitung Junior College, Taitung, Taiwan, Taiwan</t>
  </si>
  <si>
    <t>Department of Information Management, National Taitung Junior College, Taitung, Taiwan, Taiwan</t>
  </si>
  <si>
    <t>2-s2.0-105020921004</t>
  </si>
  <si>
    <t>Sung, P.-H.</t>
  </si>
  <si>
    <t>Sung,  Pin Hsuan</t>
  </si>
  <si>
    <t>National Taiwan Normal University</t>
  </si>
  <si>
    <t>Graduate Institute of Sport, National Taiwan Normal University, Taipei, Taiwan</t>
  </si>
  <si>
    <t>From play to proficiency: Analyzing the role of game-design learning experiential strategies in hospitality investment and finance education</t>
  </si>
  <si>
    <t>2-s2.0-85137182658</t>
  </si>
  <si>
    <t>Yu, S.-J.</t>
  </si>
  <si>
    <t>Yu,  Shih Jen</t>
  </si>
  <si>
    <t>Department of Civic Education and Leadership, National Taiwan Normal University, Taipei, Taiwan</t>
  </si>
  <si>
    <t>Association of Financial Literacy and Risk Preference With Fraud Exposure and Victimization Among Middle-Aged and Older Adults in China</t>
  </si>
  <si>
    <t>Fang, C.-Y.</t>
  </si>
  <si>
    <t>Fang,  Chinyi</t>
  </si>
  <si>
    <t>Huang, S.-L.</t>
  </si>
  <si>
    <t>Huang,  Shanlin</t>
  </si>
  <si>
    <t>Tseng, Y.-C.</t>
  </si>
  <si>
    <t>Tseng,  Yungching</t>
  </si>
  <si>
    <t>2-s2.0-85117442314</t>
  </si>
  <si>
    <t>Decomposing the factors influencing household debt: the case of China</t>
  </si>
  <si>
    <t>Hsueh, Y.-J.</t>
  </si>
  <si>
    <t>Hsueh,  Yuju</t>
  </si>
  <si>
    <t>Lee, M.-A.</t>
  </si>
  <si>
    <t>Lee,  Mingan</t>
  </si>
  <si>
    <t>National Taiwan Ocean University</t>
  </si>
  <si>
    <t>Department of Environmental Biology and Fisheries Science/Doctoral Degree Program in Ocean Resource and Environmental Changes/Center of Excellence for Oceans, National Taiwan Ocean University, Keelung, Taiwan</t>
  </si>
  <si>
    <t>Hsieh, Y.-L.</t>
  </si>
  <si>
    <t>Hsieh,  Yuling</t>
  </si>
  <si>
    <t>General Education Center, National Taiwan Ocean University, Keelung, Taiwan</t>
  </si>
  <si>
    <t>Mammel, M.</t>
  </si>
  <si>
    <t>Mammel,  Mubarak</t>
  </si>
  <si>
    <t>Department of Environmental Biology and Fisheries Science, National Taiwan Ocean University, Keelung, Taiwan</t>
  </si>
  <si>
    <t>Lin, S.-J.</t>
  </si>
  <si>
    <t>Lin,  Shih Jie</t>
  </si>
  <si>
    <t>69</t>
  </si>
  <si>
    <t>National Taiwan University</t>
  </si>
  <si>
    <t>Graduate Institute of National Development, National Taiwan University, Taipei, Taiwan</t>
  </si>
  <si>
    <t>Kuo, C.-T.</t>
  </si>
  <si>
    <t>Kuo,  Chuntung</t>
  </si>
  <si>
    <t>National Taiwan University, Taipei, Taiwan</t>
  </si>
  <si>
    <t>2-s2.0-84939516695</t>
  </si>
  <si>
    <t>Lin,  Yen Chun</t>
  </si>
  <si>
    <t>Department of Bio-Industry Communication and Development, National Taiwan University, Taipei, Taiwan</t>
  </si>
  <si>
    <t>Who decides to give a gift of fresh flowers? The effects of givers and receivers on the likelihood of buying fresh flowers for gifts</t>
  </si>
  <si>
    <t>Tang, D.-P.</t>
  </si>
  <si>
    <t>Tang,  Depiao</t>
  </si>
  <si>
    <t>2-s2.0-105008354033</t>
  </si>
  <si>
    <t>Chen,  Yu Chih</t>
  </si>
  <si>
    <t>How Public Pension and Age Shape the Effects of Intergenerational Support Patterns on Older Adults’ Frailty: Evidence from China</t>
  </si>
  <si>
    <t>Huang, L.-C.</t>
  </si>
  <si>
    <t>Huang,  Lichun</t>
  </si>
  <si>
    <t>2-s2.0-84901710239</t>
  </si>
  <si>
    <t>Luarn, P.</t>
  </si>
  <si>
    <t>Luarn,  Pin</t>
  </si>
  <si>
    <t>National Taiwan University of Science and Technology</t>
  </si>
  <si>
    <t>Department of Business Administration, National Taiwan University of Science and Technology, Taipei, Taiwan</t>
  </si>
  <si>
    <t>Contractor prequalification in Taiwan</t>
  </si>
  <si>
    <t>Chen,  Chingyao</t>
  </si>
  <si>
    <t>National Taiwan University of Science and Technology, Taipei, Taiwan</t>
  </si>
  <si>
    <t>Lin, T.M.Y.</t>
  </si>
  <si>
    <t>Lin,  Tom Meng Yen</t>
  </si>
  <si>
    <t>2-s2.0-85150391018</t>
  </si>
  <si>
    <t>Chen, H.-L.</t>
  </si>
  <si>
    <t>Chen,  Hsiuling</t>
  </si>
  <si>
    <t>Graduate Institute of Digital Learning and Education, National Taiwan University of Science and Technology, Taipei, Taiwan</t>
  </si>
  <si>
    <t>Developing cooperative learning in a content and language integrated learning context to enhance elementary school students' digital storytelling performance, English speaking proficiency, and financial knowledge</t>
  </si>
  <si>
    <t>Hsieh, Y.-Z.</t>
  </si>
  <si>
    <t>Hsieh,  Yizeng</t>
  </si>
  <si>
    <t>Department of Electrical &amp; Computer Engineering, National Taiwan University of Science and Technology, Taipei, Taiwan</t>
  </si>
  <si>
    <t>Fan, T.-Y.</t>
  </si>
  <si>
    <t>Fan,  Tingyu</t>
  </si>
  <si>
    <t>Chiang, F.-Y.</t>
  </si>
  <si>
    <t>Chiang,  Fuyuan</t>
  </si>
  <si>
    <t>Afzal, A.</t>
  </si>
  <si>
    <t>Afzal,  Amina</t>
  </si>
  <si>
    <t>National Textile University</t>
  </si>
  <si>
    <t>Department of Management Sciences, National Textile University Faisalabad, Faisalabad, Pakistan</t>
  </si>
  <si>
    <t>Ur-Rehman, M.Z.</t>
  </si>
  <si>
    <t>Ur-Rehman,  Muhammad Zia</t>
  </si>
  <si>
    <t>National Textile University Faisalabad, Faisalabad, Pakistan</t>
  </si>
  <si>
    <t>Zia-ur-Rehman, M.</t>
  </si>
  <si>
    <t>Zia-ur-Rehman,  Muhammad</t>
  </si>
  <si>
    <t>Faisalabad Business School, National Textile University Faisalabad, Faisalabad, Pakistan</t>
  </si>
  <si>
    <t>Baig, S.A.</t>
  </si>
  <si>
    <t>Baig,  Sajjad Ahmad</t>
  </si>
  <si>
    <t>Dar,  Ayesha Anees</t>
  </si>
  <si>
    <t>Lee, Y.-H.</t>
  </si>
  <si>
    <t>Lee,  Yuanhsuan</t>
  </si>
  <si>
    <t>National Tsing Hua University</t>
  </si>
  <si>
    <t>National Tsing Hua University, Hsinchu, Taiwan</t>
  </si>
  <si>
    <t>Tsai, P.-H.</t>
  </si>
  <si>
    <t>Tsai,  Pihan</t>
  </si>
  <si>
    <t>Department of Economics, National Tsing Hua University, Hsinchu, Taiwan</t>
  </si>
  <si>
    <t>2-s2.0-85201494794</t>
  </si>
  <si>
    <t>Ouyang, Y.</t>
  </si>
  <si>
    <t>Ouyang,  Yu Chieh</t>
  </si>
  <si>
    <t>The impact of digital economy on household private insurance participation</t>
  </si>
  <si>
    <t>2-s2.0-85143427061</t>
  </si>
  <si>
    <t>Salipande, A.L.</t>
  </si>
  <si>
    <t>Salipande,  Aldrin L.</t>
  </si>
  <si>
    <t>National University</t>
  </si>
  <si>
    <t>College of Education, National University, Philippines, Manila, Philippines</t>
  </si>
  <si>
    <t>Integrating Financial Literacy into the K-12 Curriculum: Teachers’ and School Leaders’ Experience</t>
  </si>
  <si>
    <t>Barrot, J.S.</t>
  </si>
  <si>
    <t>Barrot,  Jessie S.</t>
  </si>
  <si>
    <t>Eniego, A.A.</t>
  </si>
  <si>
    <t>Eniego,  Arnold A.</t>
  </si>
  <si>
    <t>Gonzales, J.M.</t>
  </si>
  <si>
    <t>Gonzales,  Jemma M.</t>
  </si>
  <si>
    <t>Olegario, M.L.G.</t>
  </si>
  <si>
    <t>Olegario,  Ma Lourdes G.</t>
  </si>
  <si>
    <t>Diachenko, V.</t>
  </si>
  <si>
    <t>Diachenko,  Valentyn</t>
  </si>
  <si>
    <t>National University Odesa Law Academy</t>
  </si>
  <si>
    <t>Department of Cybersecurity, National University "Odesa Law Academy", Odesa, Odeska Oblast, Ukraine</t>
  </si>
  <si>
    <t>Diachenko, N.</t>
  </si>
  <si>
    <t>Diachenko,  Nataliia P.</t>
  </si>
  <si>
    <t>Amoussouga Gero, A.</t>
  </si>
  <si>
    <t>Amoussouga Gero,  Abraham</t>
  </si>
  <si>
    <t>National University of Agriculture</t>
  </si>
  <si>
    <t>School of Agribusiness and Agricultural Policy, National University of Agriculture, Porto-Novo, Benin</t>
  </si>
  <si>
    <t>2-s2.0-85198083221</t>
  </si>
  <si>
    <t>Petrosyan, S.</t>
  </si>
  <si>
    <t>Petrosyan,  S. K.</t>
  </si>
  <si>
    <t>National University of Architecture and Construction of Armenia</t>
  </si>
  <si>
    <t>National University of Architecture and Construction of Armenia, Yerevan, Armenia</t>
  </si>
  <si>
    <t>The creation of quasigeoid model by local method in the territory of the Republic of Armenia</t>
  </si>
  <si>
    <t>Harutyunyan, N.</t>
  </si>
  <si>
    <t>Harutyunyan,  N.</t>
  </si>
  <si>
    <t>Petrosyan, H.</t>
  </si>
  <si>
    <t>Petrosyan,  Hovseph S.</t>
  </si>
  <si>
    <t>Khan, F.</t>
  </si>
  <si>
    <t>Khan,  Falak</t>
  </si>
  <si>
    <t>National University of Computer and Emerging Sciences</t>
  </si>
  <si>
    <t>FAST School of Management, National University of Computer and Emerging Sciences Islamabad, Islamabad, Islamabad, Pakistan</t>
  </si>
  <si>
    <t>2-s2.0-105004581104</t>
  </si>
  <si>
    <t>Aftab, R.</t>
  </si>
  <si>
    <t>Aftab,  Rehan</t>
  </si>
  <si>
    <t>National University of Computer and Emerging Sciences Islamabad, Islamabad, Islamabad, Pakistan</t>
  </si>
  <si>
    <t>Behavioral biases and Fintech adoption: Investigating the role of financial literacy</t>
  </si>
  <si>
    <t>Kamran, M.</t>
  </si>
  <si>
    <t>Kamran,  Mahnoor</t>
  </si>
  <si>
    <t>Akhtar, M.</t>
  </si>
  <si>
    <t>Akhtar,  Muhammad</t>
  </si>
  <si>
    <t>2-s2.0-85143213296</t>
  </si>
  <si>
    <t>Malik, M.U.</t>
  </si>
  <si>
    <t>Malik,  Muhammad Umair</t>
  </si>
  <si>
    <t>Personality traits and investor risk behavior: moderating role of financial literacy</t>
  </si>
  <si>
    <t>Fazal,  Ayesha</t>
  </si>
  <si>
    <t>Andleeb, R.</t>
  </si>
  <si>
    <t>Andleeb,  Rameeza</t>
  </si>
  <si>
    <t>Siddiqui, M.A.</t>
  </si>
  <si>
    <t>Siddiqui,  Muhammad Ayub</t>
  </si>
  <si>
    <t>Khurram, H.</t>
  </si>
  <si>
    <t>Khurram,  Haris</t>
  </si>
  <si>
    <t>National University of Computer and Emerging Sciences (FAISEALABAD)</t>
  </si>
  <si>
    <t>National University of Computer and Emerging Sciences Chiniot-Faisalabad, Chiniot, Punjab, Pakistan</t>
  </si>
  <si>
    <t>National University of Computer and Emerging Sciences (FAST)</t>
  </si>
  <si>
    <t>FAST School of Management, Islamabad, Islamabad, Pakistan, National University of Computer and Emerging Sciences Islamabad, Islamabad, Islamabad, Pakistan</t>
  </si>
  <si>
    <t>2-s2.0-85194368827</t>
  </si>
  <si>
    <t>Cano-Ccoa, D.M.</t>
  </si>
  <si>
    <t>Cano-Ccoa,  Dominga Micaela</t>
  </si>
  <si>
    <t>National University of Juliaca</t>
  </si>
  <si>
    <t>Professional School of Public Management and Social Development, National University of Juliaca, Juliaca, Puno, Peru</t>
  </si>
  <si>
    <t>Peru’s National Policy on Financial Inclusion and Its Alignment with Sustainable Development Goal I</t>
  </si>
  <si>
    <t>Huang, C.-F.</t>
  </si>
  <si>
    <t>Huang,  Chienfeng</t>
  </si>
  <si>
    <t>National University of Kaohsiung</t>
  </si>
  <si>
    <t>Department of Computer Science and Information Engineering, National University of Kaohsiung, Kaohsiung, Taiwan</t>
  </si>
  <si>
    <t>2-s2.0-86000307189</t>
  </si>
  <si>
    <t>Miroshnychenko, V.</t>
  </si>
  <si>
    <t>Miroshnychenko,  Viktoriia</t>
  </si>
  <si>
    <t>National University of Kyiv-Mohyla Academy</t>
  </si>
  <si>
    <t>Department of Economics, National University of Kyiv-Mohyla Academy, Kyiv, Ukraine</t>
  </si>
  <si>
    <t>FINANCIAL DIMENSION OF STRATEGIC DEVELOPMENT OF NANOTECHNOLOGIES IN INDUSTRY</t>
  </si>
  <si>
    <t>Sapachuk, Y.</t>
  </si>
  <si>
    <t>Sapachuk,  Yurii M.</t>
  </si>
  <si>
    <t>2-s2.0-105011173566</t>
  </si>
  <si>
    <t>Thetsane, R.M.</t>
  </si>
  <si>
    <t>Thetsane,  Regina Marankopane</t>
  </si>
  <si>
    <t>National University of Lesotho</t>
  </si>
  <si>
    <t>Faculty of Science, National University of Lesotho, Roma, Lesotho</t>
  </si>
  <si>
    <t>Enhancing financial literacy skills of incubatees in university innovation hubs</t>
  </si>
  <si>
    <t>Mosoeunyane, T.Z.</t>
  </si>
  <si>
    <t>Mosoeunyane,  Tlali Z.</t>
  </si>
  <si>
    <t>2-s2.0-85063889577</t>
  </si>
  <si>
    <t>Seotsanyana, M.E.</t>
  </si>
  <si>
    <t>Seotsanyana,  Malimpho Elsie</t>
  </si>
  <si>
    <t>Department of Languages and Social Education, National University of Lesotho, Roma, Lesotho</t>
  </si>
  <si>
    <t>Assessment of university students’ level of financial literacy: the voices of the National University of Development Studies education students</t>
  </si>
  <si>
    <t>Mokhethi, M.C.</t>
  </si>
  <si>
    <t>Mokhethi,  Motselisi C.</t>
  </si>
  <si>
    <t>Tilo, N.L.</t>
  </si>
  <si>
    <t>Tilo,  Nteboheleng L.</t>
  </si>
  <si>
    <t>Melnychenko, S.</t>
  </si>
  <si>
    <t>Melnychenko,  Svitlana</t>
  </si>
  <si>
    <t>National University of Life and Environmental Sciences of Ukraine</t>
  </si>
  <si>
    <t>Department of Hotel and Restaurant Business and Tourism, National University of Life and Environmental Sciences of Ukraine, Kyiv, Ukraine</t>
  </si>
  <si>
    <t>Volodimir, V.</t>
  </si>
  <si>
    <t>Volodimir,  Malyukov P.</t>
  </si>
  <si>
    <t>National University of Life and Environmental Sciences of Ukraine, Kyiv, Ukraine</t>
  </si>
  <si>
    <t>Poprozman, N.</t>
  </si>
  <si>
    <t>Poprozman,  Nataliia V.</t>
  </si>
  <si>
    <t>Kostiuk, V.</t>
  </si>
  <si>
    <t>Kostiuk,  Viktoria</t>
  </si>
  <si>
    <t>Department of Banking and Insurance, National University of Life and Environmental Sciences of Ukraine, Kyiv, Ukraine</t>
  </si>
  <si>
    <t>Shvets, N.</t>
  </si>
  <si>
    <t>Shvets,  Nataliia</t>
  </si>
  <si>
    <t>Department of Finance, National University of Life and Environmental Sciences of Ukraine, Kyiv, Ukraine</t>
  </si>
  <si>
    <t>Lakhno, V.</t>
  </si>
  <si>
    <t>Lakhno,  Valerii A.</t>
  </si>
  <si>
    <t>2-s2.0-85165595283</t>
  </si>
  <si>
    <t>Onyshko, S.</t>
  </si>
  <si>
    <t>Onyshko,  Sergiy</t>
  </si>
  <si>
    <t>FORMATION OF THE STRATEGY OF INNOVATIVE DEVELOPMENT OF THE AGRICULTURAL SECTOR AND FINANCING ITS IMPLEMENTATION</t>
  </si>
  <si>
    <t>2-s2.0-85097892834</t>
  </si>
  <si>
    <t>Hussain,  Saad</t>
  </si>
  <si>
    <t>National University of Medical Sciences</t>
  </si>
  <si>
    <t>National University of Medical Sciences, Rawalpindi, Punjab, Pakistan</t>
  </si>
  <si>
    <t>FINANCIAL LITERACY and STOCK MARKET PARTICIPATION: DOES GENDER MATTER?</t>
  </si>
  <si>
    <t>Zaidi, S.Y.</t>
  </si>
  <si>
    <t>Zaidi,  Syeda Yumna</t>
  </si>
  <si>
    <t>Ijaz, M.S.</t>
  </si>
  <si>
    <t>Ijaz,  Muhammad Shahzad</t>
  </si>
  <si>
    <t>Talat, S.</t>
  </si>
  <si>
    <t>Talat,  Sobia</t>
  </si>
  <si>
    <t>National University of Modern Languages</t>
  </si>
  <si>
    <t>National University of Modern Languages, Islamabad, Islamabad, Pakistan</t>
  </si>
  <si>
    <t>2-s2.0-105003393594</t>
  </si>
  <si>
    <t>Delgerjargal, D.</t>
  </si>
  <si>
    <t>Delgerjargal,  Delgertsetseg</t>
  </si>
  <si>
    <t>National University of Mongolia</t>
  </si>
  <si>
    <t>National University of Mongolia, Ulaanbaatar, Mongolia</t>
  </si>
  <si>
    <t>Empirical Analysis of Factors Influencing the Behavioral Intention to Use Cryptocurrency Among Mongolian Customers: Extended UTAUT2 Model</t>
  </si>
  <si>
    <t>Delgerjargal,  Delgerbayar</t>
  </si>
  <si>
    <t>National University of Mongolia, Ulaanbaatar, Mongolia, Erdenes Mongol LLC, Ulaanbaatar, Mongolia</t>
  </si>
  <si>
    <t>Khurelbaatar, A.</t>
  </si>
  <si>
    <t>Khurelbaatar,  Ankhbileg</t>
  </si>
  <si>
    <t>2-s2.0-85130698701</t>
  </si>
  <si>
    <t>Timanyuk, T.</t>
  </si>
  <si>
    <t>Timanyuk,  Iryna</t>
  </si>
  <si>
    <t>National University of Pharmacy</t>
  </si>
  <si>
    <t>National University of Pharmacy, Kharkiv, Ukraine</t>
  </si>
  <si>
    <t>Digitalization of Pharmaceutical Business in Ukraine</t>
  </si>
  <si>
    <t>Maliy, M.</t>
  </si>
  <si>
    <t>Maliy,  Vladimir V.</t>
  </si>
  <si>
    <t>Bondarieva, B.</t>
  </si>
  <si>
    <t>Bondarieva,  Iryna</t>
  </si>
  <si>
    <t>2-s2.0-85184316414</t>
  </si>
  <si>
    <t>Vijayalakshmi, K.</t>
  </si>
  <si>
    <t>Vijayalakshmi,  K.</t>
  </si>
  <si>
    <t>National University of Science &amp; Technology</t>
  </si>
  <si>
    <t>National University of Science &amp; Technology, Oman, Muscat, Muscat, Oman</t>
  </si>
  <si>
    <t>Machine Learning based Financial Management Mobile Application to enhance College Students' Financial Literacy</t>
  </si>
  <si>
    <t>Kamarudeen, M.</t>
  </si>
  <si>
    <t>Kamarudeen,  Mohsina</t>
  </si>
  <si>
    <t>2-s2.0-105001260909</t>
  </si>
  <si>
    <t>Croitoru, I.M.</t>
  </si>
  <si>
    <t>Croitoru,  Ionuţ Marius</t>
  </si>
  <si>
    <t>National University of Science and Technology Politehnica of Bucharest</t>
  </si>
  <si>
    <t>Business Engineering and Management, National University of Science and Technology Politehnica of Bucharest, Bucharest, 060042 București, Romania</t>
  </si>
  <si>
    <t>Exploring Financial Literacy in Higher Education with the Help of FinTech: A Bibliometric Analysis of Linkages to Access, Behavior, and Well-Being Through Digital Innovation</t>
  </si>
  <si>
    <t>Ignat, N.D.</t>
  </si>
  <si>
    <t>Ignat,  Nicoleta Daniela</t>
  </si>
  <si>
    <t>Zahoor, H.</t>
  </si>
  <si>
    <t>Zahoor,  Hafiz</t>
  </si>
  <si>
    <t>367</t>
  </si>
  <si>
    <t>National University of Sciences and Technology</t>
  </si>
  <si>
    <t>National University of Sciences and Technology, Islamabad, Pakistan</t>
  </si>
  <si>
    <t>8</t>
  </si>
  <si>
    <t>National University of Singapore</t>
  </si>
  <si>
    <t>Department of Building, National University of Singapore, Singapore City, Singapore</t>
  </si>
  <si>
    <t>Tan, T.</t>
  </si>
  <si>
    <t>Tan,  Tianhui</t>
  </si>
  <si>
    <t>Department of Information Systems, National University of Singapore, Singapore City, Singapore</t>
  </si>
  <si>
    <t>2-s2.0-85089127707</t>
  </si>
  <si>
    <t>Heng, C.-S.</t>
  </si>
  <si>
    <t>Heng,  Cheng Suang</t>
  </si>
  <si>
    <t>Department of Information Systems and Analytics, National University of Singapore, Singapore City, Singapore</t>
  </si>
  <si>
    <t>Financial awareness: Developing an extension of financial literacy for low-income populations utilizing FinTech</t>
  </si>
  <si>
    <t>National University of Singapore, Singapore City, Singapore</t>
  </si>
  <si>
    <t>Rivas, A.G.</t>
  </si>
  <si>
    <t>Rivas,  Alvaro Gonzalez</t>
  </si>
  <si>
    <t>2-s2.0-84881668469</t>
  </si>
  <si>
    <t>Department of Geography, National University of Singapore, Singapore City, Singapore</t>
  </si>
  <si>
    <t>The Lehman Minibonds crisis and financialisation of investor subjects in Singapore</t>
  </si>
  <si>
    <t>2-s2.0-84958764388</t>
  </si>
  <si>
    <t>Financial advisors, financial ecologies and the variegated financialisation of everyday investors</t>
  </si>
  <si>
    <t>Ling, F.Y.Y.</t>
  </si>
  <si>
    <t>Ling,  Florence Yean Yng</t>
  </si>
  <si>
    <t>2-s2.0-85050928784</t>
  </si>
  <si>
    <t>Ilies, R.</t>
  </si>
  <si>
    <t>Ilies,  Remus</t>
  </si>
  <si>
    <t>Educated and Happy: A Four-Year Study Explaining the Links Between Education, Job Fit, and Life Satisfaction</t>
  </si>
  <si>
    <t>RAND Corporation, Santa Monica, CA, United States, National University of Singapore, Singapore City, Singapore</t>
  </si>
  <si>
    <t>Yao,  Jingxian</t>
  </si>
  <si>
    <t>2-s2.0-105017089300</t>
  </si>
  <si>
    <t>Mengyao, D.</t>
  </si>
  <si>
    <t>Mengyao,  Dong</t>
  </si>
  <si>
    <t>Faculty of Arts and Social Sciences, National University of Singapore, Singapore City, Singapore</t>
  </si>
  <si>
    <t>How Do Banks Protect Customers from Online Fraud? A Study on Social Function</t>
  </si>
  <si>
    <t>Keppo, J.</t>
  </si>
  <si>
    <t>Keppo,  Jussi</t>
  </si>
  <si>
    <t>Department of Analytics and Operations, National University of Singapore, Singapore City, Singapore</t>
  </si>
  <si>
    <t>2-s2.0-85207277336</t>
  </si>
  <si>
    <t>Banta, V.L.</t>
  </si>
  <si>
    <t>Banta,  Vanessa L.</t>
  </si>
  <si>
    <t>Caring for Indebted Migrant Workers: Financial Literacy Training, Debt, and Filipino Migrant Workers in Dubai</t>
  </si>
  <si>
    <t>2-s2.0-105018120933</t>
  </si>
  <si>
    <t>Tan, W.K.</t>
  </si>
  <si>
    <t>Tan,  Wee Kek</t>
  </si>
  <si>
    <t>Enhancing Financial Education with AI-Driven Learning and Simulations</t>
  </si>
  <si>
    <t>Liu,  Lili</t>
  </si>
  <si>
    <t>Duan, Y.</t>
  </si>
  <si>
    <t>Duan,  Yaoyi</t>
  </si>
  <si>
    <t>Hwang, B.-G.</t>
  </si>
  <si>
    <t>Hwang,  Bon Gang</t>
  </si>
  <si>
    <t>2-s2.0-85147661233</t>
  </si>
  <si>
    <t>Ghoh, C.</t>
  </si>
  <si>
    <t>Ghoh,  Corinne</t>
  </si>
  <si>
    <t>Financial capability training for social workers in Singapore: Towards more effective practice</t>
  </si>
  <si>
    <t>Arvey, R.D.</t>
  </si>
  <si>
    <t>Arvey,  Richard D.</t>
  </si>
  <si>
    <t>Department of Management and Organization, National University of Singapore, Singapore City, Singapore</t>
  </si>
  <si>
    <t>Deepa, V.</t>
  </si>
  <si>
    <t>Deepa,  V.</t>
  </si>
  <si>
    <t>2-s2.0-85029394375</t>
  </si>
  <si>
    <t>Unpacking financial subjectivities: Intimacies, governance and socioeconomic practices in financialisation</t>
  </si>
  <si>
    <t>Fu, R.</t>
  </si>
  <si>
    <t>Fu,  Rongrong</t>
  </si>
  <si>
    <t>Asian Institute of Digital Financial Technology, National University of Singapore, Singapore City, Singapore</t>
  </si>
  <si>
    <t>Liang, A.X.</t>
  </si>
  <si>
    <t>Liang,  Alyssa X.</t>
  </si>
  <si>
    <t>2-s2.0-105001517294</t>
  </si>
  <si>
    <t>Sadikov, A.</t>
  </si>
  <si>
    <t>Sadikov,  Avazbek</t>
  </si>
  <si>
    <t>National University of Uzbekistan named after Mirzo Ulugbek</t>
  </si>
  <si>
    <t>Department of State and Corporative Strategies, National University of Uzbekistan named after Mirzo Ulugbek, Tashkent, Uzbekistan</t>
  </si>
  <si>
    <t>Financial literacy and environmental sustainability: a cross-country test</t>
  </si>
  <si>
    <t>Savina, N.</t>
  </si>
  <si>
    <t>Savina,  Natalia B.</t>
  </si>
  <si>
    <t>National University of Water and Environmental Engineering</t>
  </si>
  <si>
    <t>National University of Water and Environmental Engineering, Rivne, Rivne Oblast, Ukraine</t>
  </si>
  <si>
    <t>Hsin, Y.-Y.</t>
  </si>
  <si>
    <t>Hsin,  Yu Yen</t>
  </si>
  <si>
    <t>217</t>
  </si>
  <si>
    <t>National Yang Ming Chiao Tung University</t>
  </si>
  <si>
    <t>Institute of Finance, National Yang Ming Chiao Tung University, Hsinchu, Taiwan</t>
  </si>
  <si>
    <t>Huang, M.-C.</t>
  </si>
  <si>
    <t>Huang,  Mingchuan</t>
  </si>
  <si>
    <t>Department of Computer Science and Engineering, National Yang Ming Chiao Tung University, Hsinchu, Taiwan</t>
  </si>
  <si>
    <t>Dai, T.-S.</t>
  </si>
  <si>
    <t>Dai,  Tian Shyr</t>
  </si>
  <si>
    <t>Department of Information Management and Finance, National Yang Ming Chiao Tung University, Hsinchu, Taiwan</t>
  </si>
  <si>
    <t>2-s2.0-47849100711</t>
  </si>
  <si>
    <t>Lai, K.-K.</t>
  </si>
  <si>
    <t>Lai,  Kuei Kuei</t>
  </si>
  <si>
    <t>National Yunlin University of Science and Technology</t>
  </si>
  <si>
    <t>National Yunlin University of Science and Technology, Douliou, Yunlin, Taiwan</t>
  </si>
  <si>
    <t>The isomorphic development of insurance</t>
  </si>
  <si>
    <t>Weng, C.S.</t>
  </si>
  <si>
    <t>Weng,  Calvin S.</t>
  </si>
  <si>
    <t>National Yunlin University of Science and Technology, Douliou, Yunlin, Taiwan, Department of Finance, Takming University of Science and Technology, Taipei, Taipei, Taiwan</t>
  </si>
  <si>
    <t>Vrioni, G.</t>
  </si>
  <si>
    <t>Vrioni,  Georgia S.</t>
  </si>
  <si>
    <t>National and Kapodistrian University of Athens</t>
  </si>
  <si>
    <t>Department of Microbiology, National and Kapodistrian University of Athens, Athens, Attica, Greece</t>
  </si>
  <si>
    <t>Tsiamis, C.</t>
  </si>
  <si>
    <t>Tsiamis,  Costas B.</t>
  </si>
  <si>
    <t>Efthimiou, F.</t>
  </si>
  <si>
    <t>Efthimiou,  Faidonas</t>
  </si>
  <si>
    <t>National and Kapodistrian University of Athens, Athens, Attica, Greece</t>
  </si>
  <si>
    <t>Lemonidou, C.</t>
  </si>
  <si>
    <t>Lemonidou,  Chryssoula</t>
  </si>
  <si>
    <t>Faculty of Nursing, National and Kapodistrian University of Athens, Athens, Attica, Greece</t>
  </si>
  <si>
    <t>2-s2.0-85149890577</t>
  </si>
  <si>
    <t>Wang,  Pingle</t>
  </si>
  <si>
    <t>Naveen Jindal School of Management</t>
  </si>
  <si>
    <t>The Naveen Jindal School of Management, Richardson, TX, United States</t>
  </si>
  <si>
    <t>Barking up the wrong tree: Return-chasing in 401(k) plans</t>
  </si>
  <si>
    <t>Baleke Yiga Lubega, J.</t>
  </si>
  <si>
    <t>Baleke Yiga Lubega,  Joseph</t>
  </si>
  <si>
    <t>Ndejje University</t>
  </si>
  <si>
    <t>Finance Department, Ndejje University, Kampala, Uganda</t>
  </si>
  <si>
    <t>Finance and Accounting Department, Ndejje University, Kampala, Uganda</t>
  </si>
  <si>
    <t>2-s2.0-105004783262</t>
  </si>
  <si>
    <t>Apostolopoulos, S.</t>
  </si>
  <si>
    <t>Apostolopoulos,  Sotiris</t>
  </si>
  <si>
    <t>Neapolis University Pafos</t>
  </si>
  <si>
    <t>Neapolis University Pafos, Paphos, Cyprus</t>
  </si>
  <si>
    <t>The impact of simulation tools in finance schools as a learning strategy from educators' perspectives</t>
  </si>
  <si>
    <t>Nelson Mandela University</t>
  </si>
  <si>
    <t>Faculty of Business, Government &amp; Law, Canberra, ACT, Australia, Nelson Mandela University, Gqeberha, Eastern Cape, South Africa</t>
  </si>
  <si>
    <t>2-s2.0-85098713372</t>
  </si>
  <si>
    <t>Notshe, N.</t>
  </si>
  <si>
    <t>Notshe,  N.</t>
  </si>
  <si>
    <t>Nelson Mandela University, Gqeberha, Eastern Cape, South Africa</t>
  </si>
  <si>
    <t>A comparative study of financial literacy among undergraduate commerce and arts students: a case of a South African University</t>
  </si>
  <si>
    <t>2-s2.0-105011943544</t>
  </si>
  <si>
    <t>Chirimumimba, K.</t>
  </si>
  <si>
    <t>Chirimumimba,  Kundai</t>
  </si>
  <si>
    <t>Bridging the Financial Literacy Gap: Machine Learning-Powered Visualisations for Non-financial Users</t>
  </si>
  <si>
    <t>Mukarati, J.</t>
  </si>
  <si>
    <t>Mukarati,  Julius</t>
  </si>
  <si>
    <t>Department of Economics, Nelson Mandela University, Gqeberha, Eastern Cape, South Africa</t>
  </si>
  <si>
    <t>Fashoro, I.</t>
  </si>
  <si>
    <t>Fashoro,  Ifeoluwapo</t>
  </si>
  <si>
    <t>Le Roux, P.</t>
  </si>
  <si>
    <t>Le Roux,  Pierre</t>
  </si>
  <si>
    <t>2-s2.0-85212185226</t>
  </si>
  <si>
    <t>Jeke, L.</t>
  </si>
  <si>
    <t>Jeke,  Leward</t>
  </si>
  <si>
    <t>Financial Inclusion and Bank Stability in Selected SADC Countries</t>
  </si>
  <si>
    <t>Dlepu, A.</t>
  </si>
  <si>
    <t>Dlepu,  A.</t>
  </si>
  <si>
    <t>2-s2.0-85109821026</t>
  </si>
  <si>
    <t>Saayman, M.</t>
  </si>
  <si>
    <t>Saayman,  Michelle</t>
  </si>
  <si>
    <t>The Influence of Financial Socialisation Mechanisms on Young Financial Professionals' Financial Literacy Levels in the Eastern Cape</t>
  </si>
  <si>
    <t>Sanderson, S.</t>
  </si>
  <si>
    <t>Sanderson,  Abel</t>
  </si>
  <si>
    <t>Nelson Mandela University
Botswana University of Agriculture and Natural Resources (2 entries)
NA (for the department names as they are not universities)</t>
  </si>
  <si>
    <t>Department of Economics, Nelson Mandela University, Gqeberha, Eastern Cape, South Africa, Department of Agricultural and Applied Economics, Botswana University of Agriculture and Natural Resources, Gaborone, Botswana</t>
  </si>
  <si>
    <t>Kafle, T.</t>
  </si>
  <si>
    <t>Kafle,  Trijya</t>
  </si>
  <si>
    <t>Nepal College of Management</t>
  </si>
  <si>
    <t>Nepal College of Management, Nepal</t>
  </si>
  <si>
    <t>Agarwal,  Pawan</t>
  </si>
  <si>
    <t>Netaji Subash Chandra Bose Medical College &amp; Hospital</t>
  </si>
  <si>
    <t>Department of Surgery, Netaji Subash Chandra Bose Medical College &amp; Hospital, Jabalpur, MP, India</t>
  </si>
  <si>
    <t>Agrawal, V.</t>
  </si>
  <si>
    <t>Agrawal,  Vikesh</t>
  </si>
  <si>
    <t>Kumar Yadav, S.K.</t>
  </si>
  <si>
    <t>Kumar Yadav,  Sanjay Kumar</t>
  </si>
  <si>
    <t>Sharma,  Dhananjaya B.</t>
  </si>
  <si>
    <t>2-s2.0-85193056967</t>
  </si>
  <si>
    <t>Negi, P.</t>
  </si>
  <si>
    <t>Negi,  Pushpa</t>
  </si>
  <si>
    <t>New Delhi Institute of Management</t>
  </si>
  <si>
    <t>Department of Finance, New Delhi Institute of Management, New Delhi, India</t>
  </si>
  <si>
    <t>Impact of financial literacy on consumer financial behavior: A systematic review and research agenda using TCCM framework</t>
  </si>
  <si>
    <t>Jaiswal, A.</t>
  </si>
  <si>
    <t>Jaiswal,  Anand</t>
  </si>
  <si>
    <t>Department of Operations and SCM, New Delhi Institute of Management, New Delhi, India</t>
  </si>
  <si>
    <t>2-s2.0-105017398223</t>
  </si>
  <si>
    <t>Berwal, K.</t>
  </si>
  <si>
    <t>Berwal,  Kavita</t>
  </si>
  <si>
    <t>New Delhi Institute of Management, New Delhi, India</t>
  </si>
  <si>
    <t>Exploring the Role of Locus of Control in Linking Financial Knowledge and Attitude to Saving Behavior of Working Women in Haryana</t>
  </si>
  <si>
    <t>Ahmed,  Haseen</t>
  </si>
  <si>
    <t>2-s2.0-85163649593</t>
  </si>
  <si>
    <t>Neoh, Z.K.A.</t>
  </si>
  <si>
    <t>Neoh,  Zun Khan Andaeus</t>
  </si>
  <si>
    <t>New Era University</t>
  </si>
  <si>
    <t>New Era University College, Kajang, Selangor, Malaysia</t>
  </si>
  <si>
    <t>A Study of Financial Behavior Among Urban Older Chinese</t>
  </si>
  <si>
    <t>Manisha, M.</t>
  </si>
  <si>
    <t>Manisha,  M.</t>
  </si>
  <si>
    <t>New Horizon College</t>
  </si>
  <si>
    <t>Department of Commerce and Management, New Horizon College, Bengaluru, India</t>
  </si>
  <si>
    <t>Adesanya, R.</t>
  </si>
  <si>
    <t>Adesanya,  Regina</t>
  </si>
  <si>
    <t>New Jersey City University</t>
  </si>
  <si>
    <t>Department of Early Childhood Education, New Jersey City University, Jersey City, NJ, United States</t>
  </si>
  <si>
    <t>2-s2.0-85108312210</t>
  </si>
  <si>
    <t>Department of Finance, New Jersey City University, Jersey City, NJ, United States, Columbia University, New York, NY, United States</t>
  </si>
  <si>
    <t>Preparedness of early childhood teachers to teach financial literacy: evidence from the US</t>
  </si>
  <si>
    <t>2-s2.0-85058138654</t>
  </si>
  <si>
    <t>Jambunathan, S.</t>
  </si>
  <si>
    <t>Jambunathan,  Saigeetha</t>
  </si>
  <si>
    <t>New Jersey City University, Jersey City, NJ, United States</t>
  </si>
  <si>
    <t>Financial literacy among high school students: Evidence from India</t>
  </si>
  <si>
    <t>Department of Teaching, New Jersey City University, Jersey City, NJ, United States</t>
  </si>
  <si>
    <t>Department of Finance, New Jersey City University, Jersey City, NJ, United States</t>
  </si>
  <si>
    <t>2-s2.0-33644513132</t>
  </si>
  <si>
    <t>Cohen, M.J.</t>
  </si>
  <si>
    <t>Cohen,  Maurie J.</t>
  </si>
  <si>
    <t>New Jersey Institute of Technology</t>
  </si>
  <si>
    <t>Department of Chemistry and Environmental Science, New Jersey Institute of Technology, Newark, NJ, United States</t>
  </si>
  <si>
    <t>Sustainable consumption American style: Nutrition education, active living and financial literacy</t>
  </si>
  <si>
    <t>2-s2.0-26844492146</t>
  </si>
  <si>
    <t>Sueyoshi, T.</t>
  </si>
  <si>
    <t>Sueyoshi,  Toshiyuki</t>
  </si>
  <si>
    <t>New Mexico Institute of Mining and Technology</t>
  </si>
  <si>
    <t>Department of Management, New Mexico Institute of Mining and Technology, Socorro, NM, United States, Department of Management, New Mexico Institute of Mining and Technology, Socorro, NM, United States</t>
  </si>
  <si>
    <t>Financial ratio analysis of the electric power industry</t>
  </si>
  <si>
    <t>Department of Management, New Mexico Institute of Mining and Technology, Socorro, NM, United States</t>
  </si>
  <si>
    <t>2-s2.0-85194037410</t>
  </si>
  <si>
    <t>Gifford, C.</t>
  </si>
  <si>
    <t>Gifford,  Craig A.</t>
  </si>
  <si>
    <t>New Mexico State University</t>
  </si>
  <si>
    <t>New Mexico State University, Las Cruces, NM, United States</t>
  </si>
  <si>
    <t>Using Excel to Teach Agri-Business and Financial Literacy Concepts to 4-H Youth</t>
  </si>
  <si>
    <t>Miller,  Maryfrances</t>
  </si>
  <si>
    <t>2-s2.0-85099236246</t>
  </si>
  <si>
    <t>Khubchandani, J.</t>
  </si>
  <si>
    <t>Khubchandani,  Jagdish</t>
  </si>
  <si>
    <t>Department of Public Health Sciences, New Mexico State University, Las Cruces, NM, United States</t>
  </si>
  <si>
    <t>Stakeholders’ perspectives on girls’ early marriage in Maneh and Samalqan, Iran</t>
  </si>
  <si>
    <t>Department of Family and Consumer Sciences, New Mexico State University, Las Cruces, NM, United States</t>
  </si>
  <si>
    <t>Prather, H.</t>
  </si>
  <si>
    <t>Prather,  Halee M.</t>
  </si>
  <si>
    <t>2-s2.0-85021695826</t>
  </si>
  <si>
    <t>Huhmann, B.</t>
  </si>
  <si>
    <t>Huhmann,  Bruce A.</t>
  </si>
  <si>
    <t>Social and psychological influences on financial literacy</t>
  </si>
  <si>
    <t>Ade-Oshifogun, J.</t>
  </si>
  <si>
    <t>Ade-Oshifogun,  Jochebed Bosede</t>
  </si>
  <si>
    <t>Education and Social Transformation, New Mexico State University, Las Cruces, NM, United States</t>
  </si>
  <si>
    <t>Ward, M.</t>
  </si>
  <si>
    <t>Ward,  Marcy</t>
  </si>
  <si>
    <t>2-s2.0-85072396574</t>
  </si>
  <si>
    <t>Chamberlin, B.</t>
  </si>
  <si>
    <t>Chamberlin,  Barbara A.</t>
  </si>
  <si>
    <t>Media Productions and Learning Games Lab, New Mexico State University, Las Cruces, NM, United States</t>
  </si>
  <si>
    <t>A model for youth financial education in Extension involving a game-based approach</t>
  </si>
  <si>
    <t>New Mexico State University
Virginia Polytechnic Institute and State University</t>
  </si>
  <si>
    <t>Department of Family and Consumer Sciences, New Mexico State University, Las Cruces, NM, United States, Department of Human Development and Family Studies, Virginia Polytechnic Institute and State University, Blacksburg, VA, United States</t>
  </si>
  <si>
    <t>2-s2.0-33947401237</t>
  </si>
  <si>
    <t>Gross, K.</t>
  </si>
  <si>
    <t>Gross,  Karen</t>
  </si>
  <si>
    <t>New York Law School</t>
  </si>
  <si>
    <t>New York Law School, New York, NY, United States</t>
  </si>
  <si>
    <t>Establishing Financial Literacy Programmes for Consumer Debtors: Complex Issues on the Platter</t>
  </si>
  <si>
    <t>Méndez-Bustos, P.</t>
  </si>
  <si>
    <t>Méndez-Bustos,  Pablo</t>
  </si>
  <si>
    <t>New York State Psychiatric Institute</t>
  </si>
  <si>
    <t>Department of Psychology, New York State Psychiatric Institute, New York, NY, United States</t>
  </si>
  <si>
    <t>Mellins, C.</t>
  </si>
  <si>
    <t>Mellins,  Claude Ann</t>
  </si>
  <si>
    <t>HIV Center for Clinical and Behavioral Studies, New York State Psychiatric Institute, New York, NY, United States</t>
  </si>
  <si>
    <t>Kim,  Sooyoung</t>
  </si>
  <si>
    <t>New York University</t>
  </si>
  <si>
    <t>School of Global Public Health, New York University, New York, NY, United States</t>
  </si>
  <si>
    <t>Gwadz, M.</t>
  </si>
  <si>
    <t>Gwadz,  Marya Viorst</t>
  </si>
  <si>
    <t>Silver School of Social Work, New York, NY, United States, School of Global Public Health, New York University, New York, NY, United States</t>
  </si>
  <si>
    <t>2-s2.0-85199626525</t>
  </si>
  <si>
    <t>Miner-Romanoff, K.</t>
  </si>
  <si>
    <t>Miner-Romanoff,  Karen</t>
  </si>
  <si>
    <t>New York University, New York, NY, United States</t>
  </si>
  <si>
    <t>Educational attainment for at-risk high school students: closing the gap</t>
  </si>
  <si>
    <t>Herath, L.M.</t>
  </si>
  <si>
    <t>Herath,  Laksitha Maheshi</t>
  </si>
  <si>
    <t>Tozan, Y.</t>
  </si>
  <si>
    <t>Tozan,  Yeşim</t>
  </si>
  <si>
    <t>College of Global Public Health, New York University, New York, NY, United States</t>
  </si>
  <si>
    <t>2-s2.0-105002107678</t>
  </si>
  <si>
    <t>Caplin, A.</t>
  </si>
  <si>
    <t>Caplin,  Andrew S.</t>
  </si>
  <si>
    <t>Department of Economics, New York University, New York, NY, United States</t>
  </si>
  <si>
    <t>An introduction to cognitive economics: The science of mistakes</t>
  </si>
  <si>
    <t>2-s2.0-61249378917</t>
  </si>
  <si>
    <t>Kirk, T.</t>
  </si>
  <si>
    <t>Kirk,  Thomas</t>
  </si>
  <si>
    <t>The apogee of the Hispano-Genoese bond, 1576-1627</t>
  </si>
  <si>
    <t>Sreedharan, S.</t>
  </si>
  <si>
    <t>Sreedharan,  Shashank</t>
  </si>
  <si>
    <t>2-s2.0-105014654559</t>
  </si>
  <si>
    <t>Woodward, J.</t>
  </si>
  <si>
    <t>Woodward,  John</t>
  </si>
  <si>
    <t>Newcastle (In this context, it refers to a city or region rather than a specific university. So, we can't identify the exact university from the given text.)
However, if you are referring to the University of Newcastle in Australia, then the correct answer is:
University of Newcastle</t>
  </si>
  <si>
    <t>Faculty of Business and Law, Newcastle, NSW, Australia</t>
  </si>
  <si>
    <t>Indonesia’s Online Loan Challenges: What Legal Actions Can Solve the Most Pressing Issues?</t>
  </si>
  <si>
    <t>Boateng, E.</t>
  </si>
  <si>
    <t>Boateng,  Elliot</t>
  </si>
  <si>
    <t>Newcastle Business School</t>
  </si>
  <si>
    <t>Economics Discipline, Newcastle Business School, Newcastle, NSW, Australia</t>
  </si>
  <si>
    <t>Amponsah, M.</t>
  </si>
  <si>
    <t>Amponsah,  Mary</t>
  </si>
  <si>
    <t>2-s2.0-85189220511</t>
  </si>
  <si>
    <t>Venugopal, D.</t>
  </si>
  <si>
    <t>Venugopal,  Darsana</t>
  </si>
  <si>
    <t>110</t>
  </si>
  <si>
    <t>Newcastle University</t>
  </si>
  <si>
    <t>Newcastle University Business School, United Kingdom, Newcastle, Tyne and Wear, United Kingdom</t>
  </si>
  <si>
    <t>The development of the digital rupee: India's central bank digital currency</t>
  </si>
  <si>
    <t>2-s2.0-33947233878</t>
  </si>
  <si>
    <t>Pollard, J.S.</t>
  </si>
  <si>
    <t>Pollard,  Jane S.</t>
  </si>
  <si>
    <t>Centre for Urban and Regional Development Studies, Newcastle University, Newcastle, Tyne and Wear, United Kingdom</t>
  </si>
  <si>
    <t>Making money, (re)making firms: Microbusiness financial networks in Birmingham's Jewellery Quarter</t>
  </si>
  <si>
    <t>2-s2.0-85077947114</t>
  </si>
  <si>
    <t>Popović, A.</t>
  </si>
  <si>
    <t>Popović,  Ana</t>
  </si>
  <si>
    <t>How To Recognize Potential School Leaders Among Primary School Teachers: Framework Based On Financial Literacy Level And Type Of Motivation; Kako Prepoznati Potecijalne Školske Lidere Između Nastavnika U Osnovnim Školama: Teorijski Okvir Zasnovan Na Razini Financijske Pismenosti I Obliku Motivacije</t>
  </si>
  <si>
    <t>Pilloni, M.</t>
  </si>
  <si>
    <t>Pilloni,  Martina</t>
  </si>
  <si>
    <t>Faculty of Science, Agriculture and Engineering, Newcastle University, Newcastle, Tyne and Wear, United Kingdom</t>
  </si>
  <si>
    <t>Joyce, S.</t>
  </si>
  <si>
    <t>Joyce,  Sharon</t>
  </si>
  <si>
    <t>School of Engineering, Newcastle University, Newcastle, Tyne and Wear, United Kingdom</t>
  </si>
  <si>
    <t>2-s2.0-105002588815</t>
  </si>
  <si>
    <t>Alpin, K.</t>
  </si>
  <si>
    <t>Alpin,  Katie</t>
  </si>
  <si>
    <t>Newcastle University, Newcastle, Tyne and Wear, United Kingdom</t>
  </si>
  <si>
    <t>Financial technologies in the cycle of poor mental health and financial hardship: Towards financial citizenship</t>
  </si>
  <si>
    <t>Clarke, R.E.</t>
  </si>
  <si>
    <t>Clarke,  Rachel Elizabeth</t>
  </si>
  <si>
    <t>Guo,  Lin</t>
  </si>
  <si>
    <t>Accounting and Finance, Newcastle University Business School, United Kingdom, Newcastle, Tyne and Wear, United Kingdom</t>
  </si>
  <si>
    <t>Holkar, M.</t>
  </si>
  <si>
    <t>Holkar,  Merlyn</t>
  </si>
  <si>
    <t>Vines, J.</t>
  </si>
  <si>
    <t>Vines,  John</t>
  </si>
  <si>
    <t>2-s2.0-84987887662</t>
  </si>
  <si>
    <t>Pollard, J.</t>
  </si>
  <si>
    <t>The rise of Kuala Lumpur as an Islamic financial frontier</t>
  </si>
  <si>
    <t>Ali, I.</t>
  </si>
  <si>
    <t>Ali,  Imran</t>
  </si>
  <si>
    <t>Newcastle University (implied by Newcastle Business School)</t>
  </si>
  <si>
    <t>Newcastle Business School, Newcastle, Tyne and Wear, United Kingdom</t>
  </si>
  <si>
    <t>2-s2.0-105010477434</t>
  </si>
  <si>
    <t>Geriadi, M.A.D.</t>
  </si>
  <si>
    <t>Geriadi,  Made Ayu Desy</t>
  </si>
  <si>
    <t>Ngurah Rai University</t>
  </si>
  <si>
    <t>Ngurah Rai University, Bali, Indonesia</t>
  </si>
  <si>
    <t>Assessing the Determinants of E-Wallet Adoption: Financial Literacy, Security and Convenience Perception in Kalibukbuk Lovina Village</t>
  </si>
  <si>
    <t>Ngurah Rai University, Denpasar, Bali, Indonesia</t>
  </si>
  <si>
    <t>Damianti, R.</t>
  </si>
  <si>
    <t>Damianti,  Ratih</t>
  </si>
  <si>
    <t>Wijayanti, L.M.S.</t>
  </si>
  <si>
    <t>Wijayanti,  Luh Meli Setya</t>
  </si>
  <si>
    <t>Wijaya, B.A.</t>
  </si>
  <si>
    <t>Wijaya,  Bagus Arya</t>
  </si>
  <si>
    <t>Osberg, T.M.</t>
  </si>
  <si>
    <t>Osberg,  Timothy M.</t>
  </si>
  <si>
    <t>Niagara University</t>
  </si>
  <si>
    <t>Niagara University, Niagara, NY, United States</t>
  </si>
  <si>
    <t>2-s2.0-84871005545</t>
  </si>
  <si>
    <t>Pinto, L.E.</t>
  </si>
  <si>
    <t>Pinto,  Laura Elizabeth</t>
  </si>
  <si>
    <t>College of Education, Niagara University, Toronto, ON, Canada</t>
  </si>
  <si>
    <t>When politics trump evidence: Financial literacy education narratives following the global financial crisis</t>
  </si>
  <si>
    <t>Kamas, M.M.</t>
  </si>
  <si>
    <t>Kamas,  Michele M.</t>
  </si>
  <si>
    <t>2-s2.0-84877123264</t>
  </si>
  <si>
    <t>One size does not fit all: Conceptual concerns and moral imperatives surrounding gender-inclusive financial literacy education</t>
  </si>
  <si>
    <t>2-s2.0-85121983514</t>
  </si>
  <si>
    <t>Stan, S.</t>
  </si>
  <si>
    <t>Stan,  Sebastian Emanuel</t>
  </si>
  <si>
    <t>Nicolae Bălcescu Land Forces Academy</t>
  </si>
  <si>
    <t>Faculty of Military Management, “Nicolae Bălcescu” Land Forces Academy, Sibiu, Sibiu, Romania</t>
  </si>
  <si>
    <t>Applying ahp and fuzzy ahp management methods to assess the level of financial and digital inclusion</t>
  </si>
  <si>
    <t>Hang, D.T.</t>
  </si>
  <si>
    <t>Hang,  Do Thuy</t>
  </si>
  <si>
    <t>Niels Brock Copenhagen Business College (NBCBC)</t>
  </si>
  <si>
    <t>Niels Brock Copenhagen Business College (NBCBC), Copenhagen, Denmark</t>
  </si>
  <si>
    <t>Endo, H.</t>
  </si>
  <si>
    <t>Endo,  Hideki</t>
  </si>
  <si>
    <t>Nihon Fukushi University</t>
  </si>
  <si>
    <t>Faculty of Economics, Nihon Fukushi University, Chita District, Aichi, Japan</t>
  </si>
  <si>
    <t>2-s2.0-79955584683</t>
  </si>
  <si>
    <t>Hasegawa, A.</t>
  </si>
  <si>
    <t>Hasegawa,  Akiko</t>
  </si>
  <si>
    <t>Nihon University</t>
  </si>
  <si>
    <t>College of Humanities and Sciences, Nihon University, Tokyo, Japan</t>
  </si>
  <si>
    <t>Credentials program for special library staff</t>
  </si>
  <si>
    <t>Ahmad, S.A.</t>
  </si>
  <si>
    <t>Ahmad,  Sumayya Adam</t>
  </si>
  <si>
    <t>Nile University of Nigeria</t>
  </si>
  <si>
    <t>Department of Economics, Nile University of Nigeria, Abuja, Nigeria</t>
  </si>
  <si>
    <t>2-s2.0-85217882657</t>
  </si>
  <si>
    <t>Diyoke, K.</t>
  </si>
  <si>
    <t>Diyoke,  Kenneth O.</t>
  </si>
  <si>
    <t>Tracing financial inclusion pathway to sustainable development: the criticality of population growth and energy intensity using a machine learning approach</t>
  </si>
  <si>
    <t>Hounkanrin, D.O.</t>
  </si>
  <si>
    <t>Hounkanrin,  Dian Oluwatobi</t>
  </si>
  <si>
    <t>Zhou,  Yanqi</t>
  </si>
  <si>
    <t>Ningbo City College of Vocational Technology</t>
  </si>
  <si>
    <t>School of Business, Ningbo City College of Vocational Technology, Ningbo, Zhejiang, China</t>
  </si>
  <si>
    <t>2-s2.0-105003941186</t>
  </si>
  <si>
    <t>Jin, W.</t>
  </si>
  <si>
    <t>Jin,  Wenwan</t>
  </si>
  <si>
    <t>Ningbo University</t>
  </si>
  <si>
    <t>Department of Geography and Spatial Information Technology, Ningbo University, Ningbo, Zhejiang, China, Ningbo University, Ningbo, Zhejiang, China</t>
  </si>
  <si>
    <t>Fin or tech? The role of financial and technological capabilities in global fintech development</t>
  </si>
  <si>
    <t>2-s2.0-85129742292</t>
  </si>
  <si>
    <t>Tang, X.</t>
  </si>
  <si>
    <t>Tang,  Xuelian</t>
  </si>
  <si>
    <t>College of Science and Technology, Ningbo University, Ningbo, Zhejiang, China</t>
  </si>
  <si>
    <t>New Schemes for Investment in of Small and Medium-Sized Enterprises of China: Role of Access to Finance, Innovation, and Sustainability</t>
  </si>
  <si>
    <t>2-s2.0-105010194869</t>
  </si>
  <si>
    <t>, Ningbo University, Ningbo, Zhejiang, China</t>
  </si>
  <si>
    <t>Review on study of the effect of financial development on regional economic development from the perspective of geography; 地理学视角下金融发展对区域经济发展影响的研究评述及展望</t>
  </si>
  <si>
    <t>Li,  Hongyu</t>
  </si>
  <si>
    <t>School of Business, Ningbo University, Ningbo, Zhejiang, China</t>
  </si>
  <si>
    <t>Lu,  Zhiqiang</t>
  </si>
  <si>
    <t>Zhou, C.</t>
  </si>
  <si>
    <t>Zhou,  Chaobo</t>
  </si>
  <si>
    <t>Ningbo University of Finance &amp; Economics</t>
  </si>
  <si>
    <t>College of International Economics and Trade, Ningbo University of Finance &amp; Economics, Ningbo, Zhejiang, China, Ningbo Philosophy and Social Science Key Research Base “Research Base on Digital Economy Innovation and Linkage with Hub Free Trade Zones”, Ningbo, China</t>
  </si>
  <si>
    <t>2-s2.0-85158865556</t>
  </si>
  <si>
    <t>He, Z.</t>
  </si>
  <si>
    <t>He,  Zhenbiao</t>
  </si>
  <si>
    <t>NingboTech University</t>
  </si>
  <si>
    <t>School of Media and Law, NingboTech University, Ningbo, Zhejiang, China</t>
  </si>
  <si>
    <t>Audience Research on Media-enterprise Cooperation Products of Knowledge Graph</t>
  </si>
  <si>
    <t>2-s2.0-105003960012</t>
  </si>
  <si>
    <t>Li,  Ruining</t>
  </si>
  <si>
    <t>Ningxia University</t>
  </si>
  <si>
    <t>School of Ethnology and History, Ningxia University, Yinchuan, Ningxia, China</t>
  </si>
  <si>
    <t>Impacts of Financial Literacy on Household Consumption Inequality: Panel Data from Chinese Households</t>
  </si>
  <si>
    <t>Chen, Q.</t>
  </si>
  <si>
    <t>Chen,  Qinghua</t>
  </si>
  <si>
    <t>School of Economics and Management, Ningxia University, Yinchuan, Ningxia, China</t>
  </si>
  <si>
    <t>2-s2.0-85066256303</t>
  </si>
  <si>
    <t>Brown, N.</t>
  </si>
  <si>
    <t>Brown,  Natalya R.</t>
  </si>
  <si>
    <t>Nipissing University</t>
  </si>
  <si>
    <t>Schulich School of Education, Nipissing University, North Bay, ON, Canada</t>
  </si>
  <si>
    <t>Teaching Financial Literacy With Max and Ruby</t>
  </si>
  <si>
    <t>Ferguson, K.</t>
  </si>
  <si>
    <t>Ferguson,  Kristen</t>
  </si>
  <si>
    <t>Berger, E.D.</t>
  </si>
  <si>
    <t>Berger,  Ellie D.</t>
  </si>
  <si>
    <t>Department of Sociology, Nipissing University, North Bay, ON, Canada, Department of Sociology, Nipissing University, North Bay, ON, Canada</t>
  </si>
  <si>
    <t>2-s2.0-85088517819</t>
  </si>
  <si>
    <t>Bhatt, S.</t>
  </si>
  <si>
    <t>Bhatt,  Shahir</t>
  </si>
  <si>
    <t>Nirma University</t>
  </si>
  <si>
    <t>Nirma University, Ahmedabad, GJ, India</t>
  </si>
  <si>
    <t>Financial literacy and portfolio diversification: An empirical study in Ahmedabad</t>
  </si>
  <si>
    <t>Nirma University, Institute of Management, Ahmedabad, GJ, India</t>
  </si>
  <si>
    <t>2-s2.0-105015384808</t>
  </si>
  <si>
    <t>Shroff, S.J.</t>
  </si>
  <si>
    <t>Shroff,  Sumita Jagdishprasad</t>
  </si>
  <si>
    <t>Institute of Commerce, Nirma University, Ahmedabad, GJ, India</t>
  </si>
  <si>
    <t>Financial literacy antecedents: Testing the social cognitive, consumer socialization, and planned behavior theories with Indian investors</t>
  </si>
  <si>
    <t>Bhatt,  Amola</t>
  </si>
  <si>
    <t>Paliwal, U.L.</t>
  </si>
  <si>
    <t>Paliwal,  Udai Lal</t>
  </si>
  <si>
    <t>2-s2.0-85185317484</t>
  </si>
  <si>
    <t>Unraveling the impact of financial literacy on investment decisions in an emerging market</t>
  </si>
  <si>
    <t>Raval, A.</t>
  </si>
  <si>
    <t>Raval,  Avani</t>
  </si>
  <si>
    <t>Institute of Management, Nirma University, Ahmedabad, GJ, India</t>
  </si>
  <si>
    <t>2-s2.0-85219124462</t>
  </si>
  <si>
    <t>Mary, Sr.SE.</t>
  </si>
  <si>
    <t>Mary,  Sr S.Emelda</t>
  </si>
  <si>
    <t>Nirmala College for Women</t>
  </si>
  <si>
    <t>Research Department of History, Nirmala College for Women, Coimbatore, TN, India</t>
  </si>
  <si>
    <t>Pt. Thiyagaraya Chettiyar: A Cooperative Pioneer in Indian Banking and Finance</t>
  </si>
  <si>
    <t>Premalatha, G.</t>
  </si>
  <si>
    <t>Premalatha,  G.</t>
  </si>
  <si>
    <t>Moodithaya, M.S.</t>
  </si>
  <si>
    <t>Moodithaya,  M. S.</t>
  </si>
  <si>
    <t>Nitte (Deemed to be University)</t>
  </si>
  <si>
    <t>Nitte (Deemed to be University), Mangalore, KA, India</t>
  </si>
  <si>
    <t>Manoj Kumar, M.K.</t>
  </si>
  <si>
    <t>Manoj Kumar,  M. V.</t>
  </si>
  <si>
    <t>Nitte Meenakshi Institute of Technology</t>
  </si>
  <si>
    <t>Department of Information Science and Engineering, Nitte Meenakshi Institute of Technology, Bengaluru, KA, India</t>
  </si>
  <si>
    <t>2-s2.0-85077494988</t>
  </si>
  <si>
    <t>Shavandina, I.V.</t>
  </si>
  <si>
    <t>Shavandina,  Irina V.</t>
  </si>
  <si>
    <t>Nizhny Novgorod State Engineering and Economic University</t>
  </si>
  <si>
    <t>Nizhny Novgorod State Engineering and Economic University, Nizhny Novgorod, Russian Federation</t>
  </si>
  <si>
    <t>Smart Village. Problems and Prospects in Russia</t>
  </si>
  <si>
    <t>Kutaeva, T.N.</t>
  </si>
  <si>
    <t>Kutaeva,  Tatiana N.</t>
  </si>
  <si>
    <t>Ganin, D.V.</t>
  </si>
  <si>
    <t>Ganin,  Dmitry V.</t>
  </si>
  <si>
    <t>Sysoeva, J.Y.</t>
  </si>
  <si>
    <t>Sysoeva,  Julia Yu</t>
  </si>
  <si>
    <t>Frolova, O.A.</t>
  </si>
  <si>
    <t>Frolova,  Olga Alekseevna</t>
  </si>
  <si>
    <t>Shamin, A.E.</t>
  </si>
  <si>
    <t>Shamin,  Anatoly E.</t>
  </si>
  <si>
    <t>Onwe, J.C.</t>
  </si>
  <si>
    <t>Onwe,  Joshua Chukwuma</t>
  </si>
  <si>
    <t>Nnamdi Azikiwe University</t>
  </si>
  <si>
    <t>School of Business Studies and Management Technology, Federal Polytechnic, Ohodo, Nigeria, Department of Applied Economics, Nnamdi Azikiwe University, Awka, Anambra, Nigeria</t>
  </si>
  <si>
    <t>2-s2.0-85127669622</t>
  </si>
  <si>
    <t>Onyima, J.K.</t>
  </si>
  <si>
    <t>Onyima,  Jude Kenechi</t>
  </si>
  <si>
    <t>Faculty of Management Sciences, Nnamdi Azikiwe University, Awka, Anambra, Nigeria</t>
  </si>
  <si>
    <t>PONZI SCHEMES AND RURAL HOUSEHOLD OVER INDEBTEDNESS IN NIGERIA: INCIDENCE, DRIVERS AND LINKAGES</t>
  </si>
  <si>
    <t>2-s2.0-85129667262</t>
  </si>
  <si>
    <t>Nwogwugwu, U.C.C.</t>
  </si>
  <si>
    <t>Nwogwugwu,  Uche C.C.</t>
  </si>
  <si>
    <t>Department of Economics, Nnamdi Azikiwe University, Awka, Anambra, Nigeria</t>
  </si>
  <si>
    <t>Challenging Factors Affecting Access to Finance by Female Micro Entrepreneurs in Anambra State, Nigeria</t>
  </si>
  <si>
    <t>Metu, A.G.</t>
  </si>
  <si>
    <t>Metu,  Amaka Gertrude</t>
  </si>
  <si>
    <t>2-s2.0-105013027511</t>
  </si>
  <si>
    <t>Masud, M.A.K.</t>
  </si>
  <si>
    <t>Masud,  Md Abdul Kaium</t>
  </si>
  <si>
    <t>Noakhali Science and Technology University</t>
  </si>
  <si>
    <t>Noakhali Science and Technology University, Noakhali, Bangladesh</t>
  </si>
  <si>
    <t>Empowering Women’s Retirement: Bridging the Gender Gap in Investment Planning</t>
  </si>
  <si>
    <t>Keerthi Jain, K.</t>
  </si>
  <si>
    <t>Keerthi Jain,  K.</t>
  </si>
  <si>
    <t>Noida International University</t>
  </si>
  <si>
    <t>School of Business Management, Noida International University, Greater Noida, UP, India</t>
  </si>
  <si>
    <t>Mathur,  Akhil</t>
  </si>
  <si>
    <t>Nokia Bell Labs</t>
  </si>
  <si>
    <t>Bell Laboratories, Nokia Bell Labs, Murray, NJ, United States</t>
  </si>
  <si>
    <t>2-s2.0-85076786527</t>
  </si>
  <si>
    <t>Dang, H.D.</t>
  </si>
  <si>
    <t>Dang,  Simon</t>
  </si>
  <si>
    <t>Nong Lam University</t>
  </si>
  <si>
    <t>Faculty of Economics, Nong Lam University, Ho Chi Minh City, Ho Chi Minh City, Viet Nam</t>
  </si>
  <si>
    <t>Determinants of credit demand of farmers in Lam Dong, Vietnam: A comparison of machine learning and multinomial logit</t>
  </si>
  <si>
    <t>Pham, T.T.</t>
  </si>
  <si>
    <t>Pham,  Thuyen Thi</t>
  </si>
  <si>
    <t>Nong Lam University, Ho Chi Minh City, Ho Chi Minh City, Viet Nam</t>
  </si>
  <si>
    <t>Nguyen, T.M.T.</t>
  </si>
  <si>
    <t>Nguyen,  Tra My Thi</t>
  </si>
  <si>
    <t>Dam, A.H.T.</t>
  </si>
  <si>
    <t>Dam,  Au Hai Thi</t>
  </si>
  <si>
    <t>Pradeep, S.</t>
  </si>
  <si>
    <t>Pradeep,  S.</t>
  </si>
  <si>
    <t>Noorul Islam University</t>
  </si>
  <si>
    <t>Noorul Islam University, Kanyakumari, TN, India</t>
  </si>
  <si>
    <t>2-s2.0-85207515503</t>
  </si>
  <si>
    <t>Radhika, R.</t>
  </si>
  <si>
    <t>Radhika,  R.</t>
  </si>
  <si>
    <t>Faculty of Management Studies, Noorul Islam University, Kanyakumari, TN, India</t>
  </si>
  <si>
    <t>Financial Inclusiveness and Literacy Awareness of Fisherfolk in Kanyakumari District: An Empirical Study</t>
  </si>
  <si>
    <t>Agnes Pravina, X.A.</t>
  </si>
  <si>
    <t>Agnes Pravina,  X.</t>
  </si>
  <si>
    <t>Palappan, R.R.</t>
  </si>
  <si>
    <t>Palappan,  R. Ramesh</t>
  </si>
  <si>
    <t>Department of Mechanical Engineering, Noorul Islam University, Kanyakumari, TN, India</t>
  </si>
  <si>
    <t>2-s2.0-85089295133</t>
  </si>
  <si>
    <t>Shen, Y.</t>
  </si>
  <si>
    <t>Shen,  Yuzhong</t>
  </si>
  <si>
    <t>Norfolk, VA, United States does not directly indicate a university name. However, the mention of "Frank Batten College of Engineering and Technology" suggests that it is part of a larger institution. Therefore, to find the main university name, we would need to look up the parent institution for Frank Batten College of Engineering and Technology.
The University of Virginia (UVA) is known to have the Frank Batten College of Engineering and Technology as one of its schools. So, in this case, the university name would be "University of Virginia".</t>
  </si>
  <si>
    <t>Frank Batten College of Engineering and Technology, Norfolk, VA, United States</t>
  </si>
  <si>
    <t>Integrating Financial Literacy into Introductory Programming</t>
  </si>
  <si>
    <t>2-s2.0-85164150181</t>
  </si>
  <si>
    <t>Hove Langdal, T.</t>
  </si>
  <si>
    <t>Hove Langdal,  Trine</t>
  </si>
  <si>
    <t>Norges Teknisk-Naturvitenskapelige Universitet</t>
  </si>
  <si>
    <t>Department of Education and Lifelong Learning, Norges Teknisk-Naturvitenskapelige Universitet, Trondheim, Trondelag, Norway</t>
  </si>
  <si>
    <t>Schoolteachers' experiences of knowledge sharing when teaching new education programs</t>
  </si>
  <si>
    <t>Mukesh, H.V.</t>
  </si>
  <si>
    <t>Mukesh,  H. V.</t>
  </si>
  <si>
    <t>Department of Industrial Economics and Technology Management, Norges Teknisk-Naturvitenskapelige Universitet, Trondheim, Trondelag, Norway</t>
  </si>
  <si>
    <t>2-s2.0-105020902167</t>
  </si>
  <si>
    <t>Larsen, M.</t>
  </si>
  <si>
    <t>Larsen,  Mads</t>
  </si>
  <si>
    <t>Department of Psychology, Norges Teknisk-Naturvitenskapelige Universitet, Trondheim, Trondelag, Norway</t>
  </si>
  <si>
    <t>Conditions for parenthood: An exploratory study in the Greek cultural context</t>
  </si>
  <si>
    <t>2-s2.0-85027993882</t>
  </si>
  <si>
    <t>Benetka, J.R.</t>
  </si>
  <si>
    <t>Benetka,  Jan R.</t>
  </si>
  <si>
    <t>Norges Teknisk-Naturvitenskapelige Universitet, Trondheim, Trondelag, Norway</t>
  </si>
  <si>
    <t>Towards Building a Knowledge Base of Monetary Transactions from a News Collection</t>
  </si>
  <si>
    <t>Nørvåg, K.</t>
  </si>
  <si>
    <t>Nørvåg,  Kjetil</t>
  </si>
  <si>
    <t>Kadry, K.</t>
  </si>
  <si>
    <t>Kadry,  Seifedine Nimer</t>
  </si>
  <si>
    <t>Noroff University College</t>
  </si>
  <si>
    <t>Department of Applied Data Science, Noroff University College, Oslo, Oslo, Norway</t>
  </si>
  <si>
    <t>Chatterjee, C.</t>
  </si>
  <si>
    <t>Chatterjee,  Prasenjit</t>
  </si>
  <si>
    <t>Carpena, F.</t>
  </si>
  <si>
    <t>Carpena,  Fenella</t>
  </si>
  <si>
    <t>Norsk Utenrikspolitisk Institutt</t>
  </si>
  <si>
    <t>Norsk Utenrikspolitisk Institutt, Oslo, Oslo, Norway</t>
  </si>
  <si>
    <t>2-s2.0-85216032498</t>
  </si>
  <si>
    <t>Snongtaweeporn, T.</t>
  </si>
  <si>
    <t>Snongtaweeporn,  Teeradej</t>
  </si>
  <si>
    <t>North Bangkok University</t>
  </si>
  <si>
    <t>North Bangkok University, Bangkok, Thailand</t>
  </si>
  <si>
    <t>DIGITAL ASSET ADOPTION IN DEVELOPING ECONOMY: A STUDY OF RISK PERCEPTION AND RELATED ISSUES</t>
  </si>
  <si>
    <t>Udofia, I.</t>
  </si>
  <si>
    <t>Udofia,  Indhira</t>
  </si>
  <si>
    <t>North Carolina Agricultural and Technical State University</t>
  </si>
  <si>
    <t>North Carolina Agricultural and Technical State University, Greensboro, NC, United States</t>
  </si>
  <si>
    <t>2-s2.0-84869053689</t>
  </si>
  <si>
    <t>Houghton, S.M.</t>
  </si>
  <si>
    <t>Houghton,  Susan M.</t>
  </si>
  <si>
    <t>Instructional Design, Active Learning, and Student Performance: Using a Trading Room to Teach Strategy</t>
  </si>
  <si>
    <t>Jones, A.</t>
  </si>
  <si>
    <t>Jones,  Andrea L.</t>
  </si>
  <si>
    <t>Rogers, P.R.</t>
  </si>
  <si>
    <t>Rogers,  Patrick R.</t>
  </si>
  <si>
    <t>Stewart, A.C.</t>
  </si>
  <si>
    <t>Stewart,  Alice C.</t>
  </si>
  <si>
    <t>Fennell, Z.</t>
  </si>
  <si>
    <t>Fennell,  Zenobia</t>
  </si>
  <si>
    <t>2-s2.0-84878110317</t>
  </si>
  <si>
    <t>Winchester, D.D.</t>
  </si>
  <si>
    <t>Winchester,  Danielle D.</t>
  </si>
  <si>
    <t>Department of Accounting and Finance, North Carolina Agricultural and Technical State University, Greensboro, NC, United States</t>
  </si>
  <si>
    <t>Keeping Your Financial Planner to Yourself: Racial and Cultural Differences in Financial Planner Referrals</t>
  </si>
  <si>
    <t>2-s2.0-85130355594</t>
  </si>
  <si>
    <t>Naanwaab, C.B.</t>
  </si>
  <si>
    <t>Naanwaab,  Cephas B.</t>
  </si>
  <si>
    <t>Department of Economics, North Carolina Agricultural and Technical State University, Greensboro, NC, United States</t>
  </si>
  <si>
    <t>Generational Differences, Risk Tolerance, and Ownership of Financial Securities: Evidence from the United States</t>
  </si>
  <si>
    <t>Gowdy, G.</t>
  </si>
  <si>
    <t>Gowdy,  Grace</t>
  </si>
  <si>
    <t>2-s2.0-105011933979</t>
  </si>
  <si>
    <t>Khetagurov, G.V.</t>
  </si>
  <si>
    <t>Khetagurov,  Georgii V.</t>
  </si>
  <si>
    <t>North Caucasian Mining and Metallurgical Institute</t>
  </si>
  <si>
    <t>Faculty of Economics, North Caucasian Mining and Metallurgical Institute, Vladikavkaz, Republic of North Ossetia–Alania, Russian Federation</t>
  </si>
  <si>
    <t>The specifics and problems of the retail payments development using bank cards in the mountainous regions of Russia (the example of the republic of North Ossetia – Alania)</t>
  </si>
  <si>
    <t>Green, D.</t>
  </si>
  <si>
    <t>Green,  David</t>
  </si>
  <si>
    <t>North Central College</t>
  </si>
  <si>
    <t>North Central College, Naperville, IL, United States</t>
  </si>
  <si>
    <t>Tian, G.</t>
  </si>
  <si>
    <t>Tian,  Guangning</t>
  </si>
  <si>
    <t>North China Electric Power University</t>
  </si>
  <si>
    <t>School of Economics and Management, North China Electric Power University, Beijing, China</t>
  </si>
  <si>
    <t>Chand, A.</t>
  </si>
  <si>
    <t>Chand,  Ahmed</t>
  </si>
  <si>
    <t>Chen,  Ziyi</t>
  </si>
  <si>
    <t>North China Institute of Science and Technology</t>
  </si>
  <si>
    <t>School of Economics and Management, North China Institute of Science and Technology, Beijing, China</t>
  </si>
  <si>
    <t>Wang,  Lunyan</t>
  </si>
  <si>
    <t>North China University of Water Resources</t>
  </si>
  <si>
    <t>College of Water Resources, North China University of Water Resources and Electric Power, Zhengzhou, Henan, China, Ltd., Zhengzhou, Henan, China</t>
  </si>
  <si>
    <t>Dong, G.</t>
  </si>
  <si>
    <t>Dong,  Guanghua</t>
  </si>
  <si>
    <t>North China University of Water Resources and Electric Power</t>
  </si>
  <si>
    <t>Department of Construction Engineering and Management, North China University of Water Resources and Electric Power, Zhengzhou, Henan, China</t>
  </si>
  <si>
    <t>An, X.</t>
  </si>
  <si>
    <t>An,  Xiaowei</t>
  </si>
  <si>
    <t>Wang,  Fuqiang</t>
  </si>
  <si>
    <t>Li,  Huimin</t>
  </si>
  <si>
    <t>2-s2.0-105004079239</t>
  </si>
  <si>
    <t>Li,  Bing</t>
  </si>
  <si>
    <t>North China University of Water Resources and Electric Power, University of Chinese Academy of Social Sciences</t>
  </si>
  <si>
    <t>School of Economics and Management, North China University of Water Resources and Electric Power, Zhengzhou, Henan, China, Faculty of Applied Economics, University of Chinese Academy of Social Sciences, Beijing, Beijing, China</t>
  </si>
  <si>
    <t>Household aging, commercial insurance participation, and risky asset allocation</t>
  </si>
  <si>
    <t>2-s2.0-46749101723</t>
  </si>
  <si>
    <t>Pankow, D.</t>
  </si>
  <si>
    <t>Pankow,  Debra L.</t>
  </si>
  <si>
    <t>North Dakota State University</t>
  </si>
  <si>
    <t>North Dakota State University, Fargo, ND, United States</t>
  </si>
  <si>
    <t>eXtension financial security for all: A community of practice to increase financial literacy</t>
  </si>
  <si>
    <t>Johnson, C.L.</t>
  </si>
  <si>
    <t>Johnson,  Carrie L.</t>
  </si>
  <si>
    <t>Azim, M.I.</t>
  </si>
  <si>
    <t>Azim,  Mohammad I.</t>
  </si>
  <si>
    <t>North South University</t>
  </si>
  <si>
    <t>North South University, Dhaka, Bangladesh</t>
  </si>
  <si>
    <t>2-s2.0-85026480628</t>
  </si>
  <si>
    <t>Attitude towards money: Mediation to money management</t>
  </si>
  <si>
    <t>2-s2.0-105002612347</t>
  </si>
  <si>
    <t>Rahman, M.Z.</t>
  </si>
  <si>
    <t>Rahman,  Mehe Zebunnesa</t>
  </si>
  <si>
    <t>School of Business and Economics, North South University, Dhaka, Bangladesh</t>
  </si>
  <si>
    <t>The role of business education in shaping entrepreneurial intentions: examining psychological and contextual determinants among university students in Bangladesh</t>
  </si>
  <si>
    <t>2-s2.0-84910060837</t>
  </si>
  <si>
    <t>Bisschoff, C.A.</t>
  </si>
  <si>
    <t>Bisschoff,  C. A.</t>
  </si>
  <si>
    <t>North West University (NWU)</t>
  </si>
  <si>
    <t>NWU Business School, Potchefstroom, North West, South Africa</t>
  </si>
  <si>
    <t>A perspective of microinsurance (MI): The case of South Africa</t>
  </si>
  <si>
    <t>Lezhebokov, A.A.</t>
  </si>
  <si>
    <t>Lezhebokov,  Andrei A.</t>
  </si>
  <si>
    <t>North-Caucasus Federal University</t>
  </si>
  <si>
    <t>North-Caucasus Federal University, Stavropol, Stavropol Krai, Russian Federation</t>
  </si>
  <si>
    <t>2-s2.0-84951108483</t>
  </si>
  <si>
    <t>Ushvitskii, L.</t>
  </si>
  <si>
    <t>Ushvitskii,  Lev I.</t>
  </si>
  <si>
    <t>Sustainable and secure development: Facet of personal financial issues</t>
  </si>
  <si>
    <t>Kunitsyna, N.N.</t>
  </si>
  <si>
    <t>Kunitsyna,  Natalia Nikolaevna</t>
  </si>
  <si>
    <t>Department of Finance and Credit, North-Caucasus Federal University, Stavropol, Stavropol Krai, Russian Federation</t>
  </si>
  <si>
    <t>Dyudikova, E.I.</t>
  </si>
  <si>
    <t>Dyudikova,  Ekaterina I.</t>
  </si>
  <si>
    <t>The Scientific and Educational Center “Innovative Development of the Credit and Financial Sphere”, North-Caucasus Federal University, Stavropol, Stavropol Krai, Russian Federation</t>
  </si>
  <si>
    <t>Astachova, E.</t>
  </si>
  <si>
    <t>Astachova,  Elena</t>
  </si>
  <si>
    <t>Kalyugina, S.</t>
  </si>
  <si>
    <t>Kalyugina,  Svetlana N.</t>
  </si>
  <si>
    <t>2-s2.0-85140250958</t>
  </si>
  <si>
    <t>Rusetskaya, E.A.</t>
  </si>
  <si>
    <t>Rusetskaya,  Elvira A.</t>
  </si>
  <si>
    <t>Problems and Prospects for the Development of Russian Population Insurance Against Emergencies</t>
  </si>
  <si>
    <t>Kovtun, E.N.</t>
  </si>
  <si>
    <t>Kovtun,  Evgenia Nikolaevna</t>
  </si>
  <si>
    <t>Lenka, S.K.</t>
  </si>
  <si>
    <t>Lenka,  Samir Kumar</t>
  </si>
  <si>
    <t>North-Eastern Hill University</t>
  </si>
  <si>
    <t>Department of Education, North-Eastern Hill University, Shillong, ML, India</t>
  </si>
  <si>
    <t>2-s2.0-85063181091</t>
  </si>
  <si>
    <t>Galazova, S.S.</t>
  </si>
  <si>
    <t>Galazova,  Svetlana Sergeevna</t>
  </si>
  <si>
    <t>North-Ossetian State University</t>
  </si>
  <si>
    <t>Vice-Rector for training scientific and pedagogical staff and supplementary education, North-Ossetian State University, Vladikavkaz, North Ossetia-Alania, Russian Federation</t>
  </si>
  <si>
    <t>Improvement of financial literacy as a crucial factor of economic development</t>
  </si>
  <si>
    <t>Ogoev, A.U.</t>
  </si>
  <si>
    <t>Ogoev,  Alan U.</t>
  </si>
  <si>
    <t>North-Ossetian State University, Vladikavkaz, North Ossetia-Alania, Russian Federation</t>
  </si>
  <si>
    <t>Tinikashvili, T.Sh.</t>
  </si>
  <si>
    <t>Tinikashvili,  Tengiz Sh</t>
  </si>
  <si>
    <t>North-Ossetian State University (first mention)
Financial University under the Government of the Russian Federation (second mention, not a university name)
NA (no university found for the second part)</t>
  </si>
  <si>
    <t>North-Ossetian State University, Vladikavkaz, North Ossetia-Alania, Russian Federation, Financial University under the Government of the Russian Federation, Moscow, Russian Federation</t>
  </si>
  <si>
    <t>2-s2.0-105001139116</t>
  </si>
  <si>
    <t>Jonas, N.</t>
  </si>
  <si>
    <t>Jonas,  Nomonde</t>
  </si>
  <si>
    <t>North-West University</t>
  </si>
  <si>
    <t>School of Agriculture, North-West University, Potchefstroom, North West, South Africa</t>
  </si>
  <si>
    <t>Transforming South African Agriculture: The Role of Credit in Supporting Value Chain Sustainability</t>
  </si>
  <si>
    <t>2-s2.0-84908370675</t>
  </si>
  <si>
    <t>de Klerk, N.</t>
  </si>
  <si>
    <t>de Klerk,  Natasha</t>
  </si>
  <si>
    <t>North-West University, Potchefstroom, North West, South Africa</t>
  </si>
  <si>
    <t>African Generation Y students’ attitudes towards personal financial planning</t>
  </si>
  <si>
    <t>2-s2.0-84949801548</t>
  </si>
  <si>
    <t>Ramudzuli, P.M.</t>
  </si>
  <si>
    <t>Ramudzuli,  Pfano Michael</t>
  </si>
  <si>
    <t>School of Economic Sciences, North-West University, Potchefstroom, North West, South Africa</t>
  </si>
  <si>
    <t>Financial knowledge and subjective financial risk tolerance among students at a South African university</t>
  </si>
  <si>
    <t>Muzindutsi, P.-F.</t>
  </si>
  <si>
    <t>Muzindutsi,  Paul Francois</t>
  </si>
  <si>
    <t>Weyers, M.</t>
  </si>
  <si>
    <t>Weyers,  Mike L.</t>
  </si>
  <si>
    <t>Social Work Division, North-West University, Potchefstroom, North West, South Africa</t>
  </si>
  <si>
    <t>Bevan-Dye, A.L.</t>
  </si>
  <si>
    <t>Bevan-Dye,  Ayesha Lian</t>
  </si>
  <si>
    <t>Van Deventer, M.</t>
  </si>
  <si>
    <t>Van Deventer,  Marko</t>
  </si>
  <si>
    <t>2-s2.0-85202981329</t>
  </si>
  <si>
    <t>Munedzi, S.</t>
  </si>
  <si>
    <t>Munedzi,  Sharon</t>
  </si>
  <si>
    <t>An Overview of the Role and Functions of Selected Financial Role Players to Protect Financial Stability and Promote Market Integrity in South Africa H CHITIMIRA AND S MUNEDZI PER / PELJ 2024(27)</t>
  </si>
  <si>
    <t>Chitimira, H.</t>
  </si>
  <si>
    <t>Chitimira,  Howard</t>
  </si>
  <si>
    <t>2-s2.0-85188777696</t>
  </si>
  <si>
    <t>Ferreira, S.J.</t>
  </si>
  <si>
    <t>Ferreira,  Suné J.</t>
  </si>
  <si>
    <t>Demographic and Sociocultural Determinants of Financial Literacy in South Africa</t>
  </si>
  <si>
    <t>2-s2.0-85203007532</t>
  </si>
  <si>
    <t>Ajele, W.K.</t>
  </si>
  <si>
    <t>Ajele,  Kenni W.</t>
  </si>
  <si>
    <t>Department of Social Sciences, North-West University, Potchefstroom, North West, South Africa</t>
  </si>
  <si>
    <t>Anchored in the future: How parental influence, goal clarity, and saving behavior alleviate retirement anxiety</t>
  </si>
  <si>
    <t>Sunday Idemudia, E.S.</t>
  </si>
  <si>
    <t>Sunday Idemudia,  Erhabor Sunday</t>
  </si>
  <si>
    <t>Du Preez, M.</t>
  </si>
  <si>
    <t>Du Preez,  Michael</t>
  </si>
  <si>
    <t>2-s2.0-85112854906</t>
  </si>
  <si>
    <t>Dunga, S.H.</t>
  </si>
  <si>
    <t>Dunga,  S. H.</t>
  </si>
  <si>
    <t>FINANCIAL INCLUSION IN AGRICULTURE: LESSONS FROM ZIMBABWE</t>
  </si>
  <si>
    <t>Derbyshire, L.E.</t>
  </si>
  <si>
    <t>Derbyshire,  Lorraine E.</t>
  </si>
  <si>
    <t>School of Accounting Sciences, North-West University, Potchefstroom, North West, South Africa</t>
  </si>
  <si>
    <t>Fouché, J.P.</t>
  </si>
  <si>
    <t>Fouché,  Jacobus Paulus</t>
  </si>
  <si>
    <t>2-s2.0-85096861747</t>
  </si>
  <si>
    <t>Department of Management, North-West University, Potchefstroom, North West, South Africa</t>
  </si>
  <si>
    <t>African generation y students’ personal finance behavior and knowledge</t>
  </si>
  <si>
    <t>Ugwu, L.E.</t>
  </si>
  <si>
    <t>Ugwu,  Lawrence Ejike</t>
  </si>
  <si>
    <t>North-West University
Renaissance University</t>
  </si>
  <si>
    <t>Department of Social Sciences, North-West University, Potchefstroom, North West, South Africa, Department of Psychology, Renaissance University, Enugu, Enugu, Nigeria</t>
  </si>
  <si>
    <t>2-s2.0-86000292441</t>
  </si>
  <si>
    <t>NorthCap University</t>
  </si>
  <si>
    <t>The NorthCap University, Gurugram, HR, India</t>
  </si>
  <si>
    <t>Systematic literature review on Digital Financial Literacy</t>
  </si>
  <si>
    <t>Banerji, P.</t>
  </si>
  <si>
    <t>Banerji,  Priyanka</t>
  </si>
  <si>
    <t>Chawla, P.</t>
  </si>
  <si>
    <t>Chawla,  Preeti</t>
  </si>
  <si>
    <t>Nguyen, T.V.</t>
  </si>
  <si>
    <t>Nguyen,  Thanh Van</t>
  </si>
  <si>
    <t>Northeast Forestry University</t>
  </si>
  <si>
    <t>School of Economics and Management, Northeast Forestry University, Harbin, Heilongjiang, China, Sao Do University, Chi Linh, Viet Nam</t>
  </si>
  <si>
    <t>Tong, G.</t>
  </si>
  <si>
    <t>Tong,  Guanggji</t>
  </si>
  <si>
    <t>College of Economics and Management, Northeast Forestry University, Harbin, Heilongjiang, China</t>
  </si>
  <si>
    <t>Fadol, A.A.A.</t>
  </si>
  <si>
    <t>Fadol,  Ahmed A.A.</t>
  </si>
  <si>
    <t>Raza, A.</t>
  </si>
  <si>
    <t>Raza,  Ali</t>
  </si>
  <si>
    <t>Lv, J.H.</t>
  </si>
  <si>
    <t>Lv,  Jiehua</t>
  </si>
  <si>
    <t>School of Economics and Management, Northeast Forestry University, Harbin, Heilongjiang, China</t>
  </si>
  <si>
    <t>Papiashvili,  Tamar</t>
  </si>
  <si>
    <t>Sikandar, F.</t>
  </si>
  <si>
    <t>Sikandar,  Furqan</t>
  </si>
  <si>
    <t>Hoffmaster, B.S.</t>
  </si>
  <si>
    <t>Hoffmaster,  Brian S.</t>
  </si>
  <si>
    <t>Northeast Ohio Medical University (NEOMED)</t>
  </si>
  <si>
    <t>Northeast Ohio Medical University (NEOMED), Rootstown, OH, United States</t>
  </si>
  <si>
    <t>Amin, K.A.</t>
  </si>
  <si>
    <t>Amin,  Kunal A.</t>
  </si>
  <si>
    <t>Tong, Z.</t>
  </si>
  <si>
    <t>Tong,  Zhang</t>
  </si>
  <si>
    <t>Northeastern University</t>
  </si>
  <si>
    <t>Department of History, Northeastern University at Qinhuangdao, Qinhuangdao, Hebei, China</t>
  </si>
  <si>
    <t>Silvia, J.E.</t>
  </si>
  <si>
    <t>Silvia,  John E.</t>
  </si>
  <si>
    <t>Northeastern University, Boston, MA, United States</t>
  </si>
  <si>
    <t>2-s2.0-84982889728</t>
  </si>
  <si>
    <t>Aldrich, D.P.</t>
  </si>
  <si>
    <t>Aldrich,  Daniel P.</t>
  </si>
  <si>
    <t>Security and Resilience Studies Program, Northeastern University, Boston, MA, United States</t>
  </si>
  <si>
    <t>Local politicians as linking social capital: an empirical test of political behavior after Japan’s 3/11 disasters</t>
  </si>
  <si>
    <t>Prina, S.</t>
  </si>
  <si>
    <t>Prina,  Silvia</t>
  </si>
  <si>
    <t>Department of Economics, Northeastern University, Boston, MA, United States</t>
  </si>
  <si>
    <t>Aamer, A.M.</t>
  </si>
  <si>
    <t>Aamer,  Ammar Mohamed</t>
  </si>
  <si>
    <t>College of Professional Studies, Northeastern University, Toronto, ON, Canada</t>
  </si>
  <si>
    <t>Prawitz, A.D.</t>
  </si>
  <si>
    <t>Prawitz,  Aimee D.</t>
  </si>
  <si>
    <t>Northern Illinois University</t>
  </si>
  <si>
    <t>Northern Illinois University, DeKalb, IL, United States</t>
  </si>
  <si>
    <t>2-s2.0-85189353286</t>
  </si>
  <si>
    <t>Amal, A.G.S.</t>
  </si>
  <si>
    <t>Amal,  Andi Gazly Satrya</t>
  </si>
  <si>
    <t>Indonesian National Police-Interpol Section, Indonesia, Northern Illinois University, DeKalb, IL, United States</t>
  </si>
  <si>
    <t>Investment Trend on Millennials and Fintech Fraud Mitigation</t>
  </si>
  <si>
    <t>2-s2.0-85052285541</t>
  </si>
  <si>
    <t>Johnston-Rodriguez, S.</t>
  </si>
  <si>
    <t>Johnston-Rodriguez,  Sarah</t>
  </si>
  <si>
    <t>Evaluating financial literacy curriculum for young adults with special needs: A review of content, universal design for learning, and culturally responsive curriculum principles</t>
  </si>
  <si>
    <t>Henning, M.B.</t>
  </si>
  <si>
    <t>Henning,  Mary Beth</t>
  </si>
  <si>
    <t>2-s2.0-85063476141</t>
  </si>
  <si>
    <t>Department of Curriculum and Instruction, Northern Illinois University, DeKalb, IL, United States</t>
  </si>
  <si>
    <t>Pre-service teachers’ perception of financial literacy curriculum: National standards, universal design, and cultural responsiveness</t>
  </si>
  <si>
    <t>Amelia, T.N.</t>
  </si>
  <si>
    <t>Amelia,  Tifa Noer</t>
  </si>
  <si>
    <t>Department of Management, Perbanas Institute, Setiabudi, Jakarta, Indonesia, Northern Illinois University, DeKalb, IL, United States</t>
  </si>
  <si>
    <t>Department of Special and Early Education, Northern Illinois University, DeKalb, IL, United States</t>
  </si>
  <si>
    <t>2-s2.0-85192724624</t>
  </si>
  <si>
    <t>Gumarac, M.R.</t>
  </si>
  <si>
    <t>Gumarac,  Madelyn R.</t>
  </si>
  <si>
    <t>Northern Iloilo State University</t>
  </si>
  <si>
    <t>College of Management, Northern Iloilo State University, Iloilo, Philippines</t>
  </si>
  <si>
    <t>Extent of spending behavior, problems encountered, and financial knowledge across generational cohorts among state universities and colleges employees</t>
  </si>
  <si>
    <t>Al-Bahrani, A.</t>
  </si>
  <si>
    <t>Al-Bahrani,  Abdullah</t>
  </si>
  <si>
    <t>Northern Kentucky University</t>
  </si>
  <si>
    <t>Haile/US Bank College of Business, Northern Kentucky University, Highland Heights, KY, United States</t>
  </si>
  <si>
    <t>2-s2.0-77957810367</t>
  </si>
  <si>
    <t>Ford, M.W.</t>
  </si>
  <si>
    <t>Ford,  Matthew W.</t>
  </si>
  <si>
    <t>Northern Kentucky University, Highland Heights, KY, United States</t>
  </si>
  <si>
    <t>Gender Differences in Student Financial Market Attitudes and Awareness: An Exploratory Study</t>
  </si>
  <si>
    <t>2-s2.0-85177845987</t>
  </si>
  <si>
    <t>Stephens, B.</t>
  </si>
  <si>
    <t>Stephens,  Brooklyn</t>
  </si>
  <si>
    <t>Money Worries: Examining Demographic Difference in Financial Anxiety</t>
  </si>
  <si>
    <t>2-s2.0-84959365845</t>
  </si>
  <si>
    <t>Kersting, L.M.</t>
  </si>
  <si>
    <t>Kersting,  Lee M.</t>
  </si>
  <si>
    <t>The association between financial literacy and trust in financial markets among novice nonprofessional investors</t>
  </si>
  <si>
    <t>Kent, D.W.</t>
  </si>
  <si>
    <t>Kent,  Daniel W.</t>
  </si>
  <si>
    <t>2-s2.0-85218920958</t>
  </si>
  <si>
    <t>Park,  Heejung</t>
  </si>
  <si>
    <t>Northern Michigan University</t>
  </si>
  <si>
    <t>Department of Marketing, Northern Michigan University, Marquette, MI, United States</t>
  </si>
  <si>
    <t>Financial Stress, Psychological Factors, and Financial Knowledge on Life Satisfaction: A Comparative Pre- and Post-COVID Cross-Sectional Analysis in the United States</t>
  </si>
  <si>
    <t>2-s2.0-85195389649</t>
  </si>
  <si>
    <t>Kong, R.</t>
  </si>
  <si>
    <t>Kong,  Rong</t>
  </si>
  <si>
    <t>Northwest A&amp;F University</t>
  </si>
  <si>
    <t>College of Economics and Management, Northwest A&amp;F University, Yangling, Shaanxi, China</t>
  </si>
  <si>
    <t>Financial literacy, farmland mortgage financing, and household entrepreneurship: Empirical evidence from rural China</t>
  </si>
  <si>
    <t>Su, L.</t>
  </si>
  <si>
    <t>Su,  Lanlan</t>
  </si>
  <si>
    <t>Rural Development Institute, Chinese Academy of Social Sciences, Beijing, China, College of Economics and Management, Northwest A&amp;F University, Yangling, Shaanxi, China</t>
  </si>
  <si>
    <t>Peng,  Yanling</t>
  </si>
  <si>
    <t>2-s2.0-85098631740</t>
  </si>
  <si>
    <t>Chen,  Xiaonan</t>
  </si>
  <si>
    <t>Influence Path Analysis of Rural Household Portfolio Selection: A Empirical Study Using Structural Equation Modelling Method</t>
  </si>
  <si>
    <t>2-s2.0-85105907854</t>
  </si>
  <si>
    <t>School of Economics and Management, Northwest A&amp;F University, Yangling, Shaanxi, China</t>
  </si>
  <si>
    <t>Impact of e-commerce adoption on farmers’ participation in the digital financial market: Evidence from rural china</t>
  </si>
  <si>
    <t>Song,  Jianfeng</t>
  </si>
  <si>
    <t>2-s2.0-85195050562</t>
  </si>
  <si>
    <t>Xie,  Zongtang</t>
  </si>
  <si>
    <t>Northwest Minzu University</t>
  </si>
  <si>
    <t>School of Management, Northwest Minzu University, Lanzhou, Gansu, China</t>
  </si>
  <si>
    <t>CEO cultural and financial backgrounds and corporate innovation</t>
  </si>
  <si>
    <t>Qi,  Yingying</t>
  </si>
  <si>
    <t>School of Economics, Northwest Minzu University, Lanzhou, Gansu, China</t>
  </si>
  <si>
    <t>Kauzlarich, L.</t>
  </si>
  <si>
    <t>Kauzlarich,  Laura</t>
  </si>
  <si>
    <t>Northwest Missouri State University</t>
  </si>
  <si>
    <t>Northwest Missouri State University, Maryville, MO, United States</t>
  </si>
  <si>
    <t>Shi, Z.</t>
  </si>
  <si>
    <t>Shi,  Zhibo</t>
  </si>
  <si>
    <t>Northwest Normal University</t>
  </si>
  <si>
    <t>College of Economics, Northwest Normal University China, Lanzhou, Gansu, China</t>
  </si>
  <si>
    <t>Du,  Changyu</t>
  </si>
  <si>
    <t>Yang, Q.</t>
  </si>
  <si>
    <t>Yang,  Qinzhe</t>
  </si>
  <si>
    <t>2-s2.0-85178390989</t>
  </si>
  <si>
    <t>Tian,  Yao</t>
  </si>
  <si>
    <t>Northwest University</t>
  </si>
  <si>
    <t>Northwest University, Xi'an, Shaanxi, China</t>
  </si>
  <si>
    <t>Does Digital Financial Inclusion Alleviate Income Gap? Empirical Evidence from China Family Panel Studies; 数字普惠金融缩小收入差距了吗? -来自中国家庭追踪调查的经验证据</t>
  </si>
  <si>
    <t>2-s2.0-105001930592</t>
  </si>
  <si>
    <t>Liu,  Tan</t>
  </si>
  <si>
    <t>School of Economic and Management, Northwest University, Xi'an, Shaanxi, China</t>
  </si>
  <si>
    <t>The promotion effect of digital finance development on residents’ risk preference: evidence from China</t>
  </si>
  <si>
    <t>Kang, X.</t>
  </si>
  <si>
    <t>Kang,  Xiuhua</t>
  </si>
  <si>
    <t>Bian, T.</t>
  </si>
  <si>
    <t>Bian,  Tianqi</t>
  </si>
  <si>
    <t>Xu,  Zhangyong</t>
  </si>
  <si>
    <t>Guo,  Lihong</t>
  </si>
  <si>
    <t>2-s2.0-85186745894</t>
  </si>
  <si>
    <t>Li,  Xia</t>
  </si>
  <si>
    <t>Northwestern Polytechnical University</t>
  </si>
  <si>
    <t>School of Computer Science, Northwestern Polytechnical University, Xi'an, Shaanxi, China</t>
  </si>
  <si>
    <t>Research on the Accurate Identification Method of Students from Families with Economic Difficulties Based on Campus Consumption Data</t>
  </si>
  <si>
    <t>Jia, J.</t>
  </si>
  <si>
    <t>Jia,  Jingbo</t>
  </si>
  <si>
    <t>School of Cybersecurity, Northwestern Polytechnical University, Xi'an, Shaanxi, China</t>
  </si>
  <si>
    <t>2-s2.0-85217481894</t>
  </si>
  <si>
    <t>Zou, T.</t>
  </si>
  <si>
    <t>Zou,  Tao</t>
  </si>
  <si>
    <t>School of Management, Northwestern Polytechnical University, Xi'an, Shaanxi, China</t>
  </si>
  <si>
    <t>Financial literacy, Cognitive bias, And personal investment decisions: A new perspective in behavioral finance</t>
  </si>
  <si>
    <t>Hu,  Yifan</t>
  </si>
  <si>
    <t>2-s2.0-84912071242</t>
  </si>
  <si>
    <t>Li, L.-C.</t>
  </si>
  <si>
    <t>Li,  Liuchuang</t>
  </si>
  <si>
    <t>Impact of financial capability on firms’ competitiveness and sustainability: Evidence from highly regulated Chinese market</t>
  </si>
  <si>
    <t>Zhai, S.</t>
  </si>
  <si>
    <t>Zhai,  Shumeng</t>
  </si>
  <si>
    <t>Students' Affairs Department, Northwestern Polytechnical University, Xi'an, Shaanxi, China</t>
  </si>
  <si>
    <t>2-s2.0-85195762467</t>
  </si>
  <si>
    <t>Gonzalez, C.</t>
  </si>
  <si>
    <t>Gonzalez,  Cynthia</t>
  </si>
  <si>
    <t>Northwestern University</t>
  </si>
  <si>
    <t>Northwestern University Feinberg School of Medicine, Chicago, IL, United States</t>
  </si>
  <si>
    <t>Case Study: Developing a Proactive Financial Wellness Plan for Prospective and Current Graduate Students</t>
  </si>
  <si>
    <t>Pila, S.</t>
  </si>
  <si>
    <t>Pila,  Sarah</t>
  </si>
  <si>
    <t>Department of Medical Social Sciences, Northwestern University Feinberg School of Medicine, Chicago, IL, United States</t>
  </si>
  <si>
    <t>Hosseinian, Z.</t>
  </si>
  <si>
    <t>Hosseinian,  Zahra</t>
  </si>
  <si>
    <t>Department of Research, Federal Reserve Bank of Chicago, Chicago, IL, United States, Kellogg School of Management Northwestern University, Evanston, IL, United States</t>
  </si>
  <si>
    <t>2-s2.0-85033571823</t>
  </si>
  <si>
    <t>Karlan, D.</t>
  </si>
  <si>
    <t>Karlan,  Dean S.</t>
  </si>
  <si>
    <t>Kellogg School of Management Northwestern University, Evanston, IL, United States</t>
  </si>
  <si>
    <t>The Impact of Financial Education for Youth in Ghana</t>
  </si>
  <si>
    <t>Sersland, M.</t>
  </si>
  <si>
    <t>Sersland,  Melissa</t>
  </si>
  <si>
    <t>Graduate School, Northwestern University, Evanston, IL, United States</t>
  </si>
  <si>
    <t>Gershon, R.C.</t>
  </si>
  <si>
    <t>Gershon,  Richard C.</t>
  </si>
  <si>
    <t>Bucko, P.</t>
  </si>
  <si>
    <t>Bucko,  Patricia</t>
  </si>
  <si>
    <t>Weintraub, S.</t>
  </si>
  <si>
    <t>Weintraub,  Sandra</t>
  </si>
  <si>
    <t>Department of Psychiatry and Behavioral Sciences, Northwestern University Feinberg School of Medicine, Chicago, IL, United States, Mesulam Center for Cognitive Neurology and Alzheimer's Disease, Northwestern University Feinberg School of Medicine, Chicago, IL, United States</t>
  </si>
  <si>
    <t>2-s2.0-105009181635</t>
  </si>
  <si>
    <t>Berger, A.N.</t>
  </si>
  <si>
    <t>Berger,  Allen N.</t>
  </si>
  <si>
    <t>Northwestern University, Evanston, IL, United States</t>
  </si>
  <si>
    <t>The Oxford Handbook of Banking, Fourth Edition</t>
  </si>
  <si>
    <t>2-s2.0-85218487256</t>
  </si>
  <si>
    <t>Saxena,  Arohi</t>
  </si>
  <si>
    <t>Department of Pediatrics, McGaw Medical Center of Northwestern University, Chicago, IL, United States</t>
  </si>
  <si>
    <t>Implementation of a Longitudinal Personal Finance Curriculum into Resident Medical Education</t>
  </si>
  <si>
    <t>Olson, E.M.</t>
  </si>
  <si>
    <t>Olson,  Emily M.</t>
  </si>
  <si>
    <t>Division of Pulmonary and Critical Care, Northwestern University, Evanston, IL, United States</t>
  </si>
  <si>
    <t>Karpouzian-Rogers, T.</t>
  </si>
  <si>
    <t>Karpouzian-Rogers,  Tatiana M.</t>
  </si>
  <si>
    <t>Department of Psychiatry and Behavioral Sciences, Northwestern University Feinberg School of Medicine, Chicago, IL, United States</t>
  </si>
  <si>
    <t>Global Poverty Research Lab, Kellogg School of Management Northwestern University, Evanston, IL, United States</t>
  </si>
  <si>
    <t>Ece, B.</t>
  </si>
  <si>
    <t>Ece,  Berivan</t>
  </si>
  <si>
    <t>2-s2.0-105013745849</t>
  </si>
  <si>
    <t>Jiang,  Hongmei</t>
  </si>
  <si>
    <t>Department of Statistics and Data Science, Northwestern University, Evanston, IL, United States</t>
  </si>
  <si>
    <t>Financial Risk Tolerance as a Mediator Between Financial Literacy and Stock Market Participation: Evidence From Single Men and Women</t>
  </si>
  <si>
    <t>Ruzzante, M.</t>
  </si>
  <si>
    <t>Ruzzante,  Matteo</t>
  </si>
  <si>
    <t>Su, D.W.</t>
  </si>
  <si>
    <t>Su,  Donna Wang</t>
  </si>
  <si>
    <t>Medill School of Journalism, Northwestern University, Evanston, IL, United States</t>
  </si>
  <si>
    <t>Manski, C.F.</t>
  </si>
  <si>
    <t>Manski,  Charles F.</t>
  </si>
  <si>
    <t>Department of Psychology and Institute for Policy Research, Northwestern University, Evanston, IL, United States</t>
  </si>
  <si>
    <t>2-s2.0-105009172544</t>
  </si>
  <si>
    <t>TRADITIONAL, NEW, AND LONGER-TERM VIEWS OF BANKING IN THE 21ST CENTURY</t>
  </si>
  <si>
    <t>Ho, E.H.</t>
  </si>
  <si>
    <t>Ho,  Emily H.</t>
  </si>
  <si>
    <t>2-s2.0-84878200798</t>
  </si>
  <si>
    <t>Norton School (University name could not be determined as it's a school, not a university)</t>
  </si>
  <si>
    <t>Norton School of Family and Consumer Science, United States</t>
  </si>
  <si>
    <t>Financial identity-processing styles among young adults: A longitudinal study of socialization factors and consequences for financial capabilities</t>
  </si>
  <si>
    <t>2-s2.0-85018279032</t>
  </si>
  <si>
    <t>Gafurova, V.M.</t>
  </si>
  <si>
    <t>Gafurova,  Vasilya M.</t>
  </si>
  <si>
    <t>Nosov Magnitogorsk State Technical University</t>
  </si>
  <si>
    <t>Nosov Magnitogorsk State Technical University, Magnitogorsk, Chelyabinsk Oblast, Russian Federation</t>
  </si>
  <si>
    <t>Complex methodical approach to assessing the effectiveness of managing the financial capability of the Russian federation subjects</t>
  </si>
  <si>
    <t>Kashuba, I.V.</t>
  </si>
  <si>
    <t>Kashuba,  Inessa Valerjevna</t>
  </si>
  <si>
    <t>Orinina, L.V.</t>
  </si>
  <si>
    <t>Orinina,  Larisa Vladimirovna</t>
  </si>
  <si>
    <t>Nazarova, O.L.</t>
  </si>
  <si>
    <t>Nazarova,  Olga Leonidovna</t>
  </si>
  <si>
    <t>Kiva-Khamzina, Y.L.</t>
  </si>
  <si>
    <t>Kiva-Khamzina,  Yuliya Leonidovna</t>
  </si>
  <si>
    <t>Vasilyeva, A.G.</t>
  </si>
  <si>
    <t>Vasilyeva,  Anastasiya Grigoryevna</t>
  </si>
  <si>
    <t>Bishop, N.</t>
  </si>
  <si>
    <t>Bishop,  Nicole</t>
  </si>
  <si>
    <t>Nossal Institute for Global Health</t>
  </si>
  <si>
    <t>Nossal Institute for Global Health, Melbourne, VIC, Australia</t>
  </si>
  <si>
    <t>Grills, N.</t>
  </si>
  <si>
    <t>Grills,  Nathan J.</t>
  </si>
  <si>
    <t>Nossal Institute for Global Health
Australia India Institute</t>
  </si>
  <si>
    <t>Nossal Institute for Global Health, Melbourne, VIC, Australia, Australia India Institute, Melbourne, VIC, Australia</t>
  </si>
  <si>
    <t>2-s2.0-85198316075</t>
  </si>
  <si>
    <t>Bechler, C.J.</t>
  </si>
  <si>
    <t>Bechler,  Christopher J.</t>
  </si>
  <si>
    <t>Notre Dame</t>
  </si>
  <si>
    <t>College of Business, Mendoza College of Business, Notre Dame, IN, United States</t>
  </si>
  <si>
    <t>Unveiling the adverse effects of artificial intelligence on financial decisions via the AI-IMPACT model</t>
  </si>
  <si>
    <t>Rizk, R.</t>
  </si>
  <si>
    <t>Rizk,  Ribal</t>
  </si>
  <si>
    <t>Notre Dame University</t>
  </si>
  <si>
    <t>Department of Economics, Notre Dame University, Lebanon, Zouk Mosbeh, Lebanon</t>
  </si>
  <si>
    <t>2-s2.0-85195236417</t>
  </si>
  <si>
    <t>Saiful Islam, A.H.M.</t>
  </si>
  <si>
    <t>Saiful Islam,  A. H.M.</t>
  </si>
  <si>
    <t>Notre Dame University Bangladesh</t>
  </si>
  <si>
    <t>Department of Cse, Notre Dame University Bangladesh, Dhaka, Bangladesh</t>
  </si>
  <si>
    <t>Profiling Financial Health: Predictive Modeling of Personal Finance Behavior in the Context of Bangladesh</t>
  </si>
  <si>
    <t>Abdullah, T.B.</t>
  </si>
  <si>
    <t>Abdullah,  Talha Bin</t>
  </si>
  <si>
    <t>Lasker, T.</t>
  </si>
  <si>
    <t>Lasker,  Tamanna</t>
  </si>
  <si>
    <t>Ahmed,  Tamim</t>
  </si>
  <si>
    <t>Nur, F.N.</t>
  </si>
  <si>
    <t>Nur,  Fernaz Narin</t>
  </si>
  <si>
    <t>2-s2.0-105013184658</t>
  </si>
  <si>
    <t>Machin, R.</t>
  </si>
  <si>
    <t>Machin,  Richard James</t>
  </si>
  <si>
    <t>Nottingham Trent University</t>
  </si>
  <si>
    <t>Nottingham Trent University, Nottingham, Nottinghamshire, United Kingdom</t>
  </si>
  <si>
    <t>The future of debt advice and financial capability in a criminal justice setting</t>
  </si>
  <si>
    <t>Thompson, P.</t>
  </si>
  <si>
    <t>Thompson,  Piers</t>
  </si>
  <si>
    <t>Dalwai, T.</t>
  </si>
  <si>
    <t>Dalwai,  Tamanna Abdul Rahman</t>
  </si>
  <si>
    <t>2-s2.0-52449119522</t>
  </si>
  <si>
    <t>Devlin, J.F.</t>
  </si>
  <si>
    <t>Devlin,  James Francis</t>
  </si>
  <si>
    <t>Nottingham University</t>
  </si>
  <si>
    <t>Nottingham University Business School, Nottingham, Nottinghamshire, United Kingdom</t>
  </si>
  <si>
    <t>Monitoring the success of policy initiatives to increase consumer understanding of financial services</t>
  </si>
  <si>
    <t>Mata, M.E.</t>
  </si>
  <si>
    <t>Mata,  Maria Eugénia</t>
  </si>
  <si>
    <t>Nova School of Business and Economics</t>
  </si>
  <si>
    <t>Campus de Campolide, Nova School of Business and Economics, Universidade Nova de Lisboa, Lisbon, Lisboa, Portugal</t>
  </si>
  <si>
    <t>2-s2.0-85201461680</t>
  </si>
  <si>
    <t>Cho, D.D.</t>
  </si>
  <si>
    <t>Cho,  David D.</t>
  </si>
  <si>
    <t>Nova Southeastern University</t>
  </si>
  <si>
    <t>Nova Southeastern University, Fort Lauderdale, FL, United States</t>
  </si>
  <si>
    <t>Overconfidence and risky investment choices</t>
  </si>
  <si>
    <t>Baek, H.Y.</t>
  </si>
  <si>
    <t>Baek,  Hyungkee Young</t>
  </si>
  <si>
    <t>Weisfeld-Spolter, S.</t>
  </si>
  <si>
    <t>Weisfeld-Spolter,  Suri</t>
  </si>
  <si>
    <t>2-s2.0-85098912385</t>
  </si>
  <si>
    <t>Pavlyuchenko, D.A.</t>
  </si>
  <si>
    <t>Pavlyuchenko,  D. A.</t>
  </si>
  <si>
    <t>Novosibirsk State Technical University</t>
  </si>
  <si>
    <t>Department of Industrial Power Supply Systems, Novosibirsk State Technical University, Novosibirsk, Novosibirsk Oblast, Russian Federation</t>
  </si>
  <si>
    <t>Rating of Organization's Energy Efficiency Based on Harrington's Desirability Function</t>
  </si>
  <si>
    <t>Iskhakov, A.F.</t>
  </si>
  <si>
    <t>Iskhakov,  A. F.</t>
  </si>
  <si>
    <t>Lyubchenko, V.Y.</t>
  </si>
  <si>
    <t>Lyubchenko,  Valentine Ya</t>
  </si>
  <si>
    <t>2-s2.0-85162002566</t>
  </si>
  <si>
    <t>Pervushina, O.N.</t>
  </si>
  <si>
    <t>Pervushina,  O. N.</t>
  </si>
  <si>
    <t>Novosibirsk State University</t>
  </si>
  <si>
    <t>Novosibirsk State University, Novosibirsk, Novosibirsk Oblast, Russian Federation</t>
  </si>
  <si>
    <t>Personality traits of phone fraud victims</t>
  </si>
  <si>
    <t>2-s2.0-85189016527</t>
  </si>
  <si>
    <t>Vart, S.Yu.</t>
  </si>
  <si>
    <t>Vart,  S. Yu</t>
  </si>
  <si>
    <t>Novosibirsk State University, Novosibirsk, Novosibirsk Oblast, Russian Federation, Institute of Economics and Industrial Engineering of the Siberian Branch of the RAS, Novosibirsk, Novosibirsk Oblast, Russian Federation</t>
  </si>
  <si>
    <t>Does the availability of financial services affect the level of population well-being in the Russian Federation?; Влияет ли доступность финансовых услуг на уровень благосостояния населения РФ?</t>
  </si>
  <si>
    <t>Fedorov, A.A.</t>
  </si>
  <si>
    <t>Fedorov,  A. A.</t>
  </si>
  <si>
    <t>Bekareva, S.V.</t>
  </si>
  <si>
    <t>Bekareva,  Svetlana V.</t>
  </si>
  <si>
    <t>2-s2.0-105013342299</t>
  </si>
  <si>
    <t>Aisyah, S.N.</t>
  </si>
  <si>
    <t>Aisyah,  Siti Nur</t>
  </si>
  <si>
    <t>Nusa Putra University</t>
  </si>
  <si>
    <t>Faculty of Management, Nusa Putra University, Sukabumi, West Java, Indonesia</t>
  </si>
  <si>
    <t>Exploring the minds of millennial and gen Z tech-adopters of islamic fintech in Indonesia using artificial neural networks</t>
  </si>
  <si>
    <t>2-s2.0-85180840443</t>
  </si>
  <si>
    <t>Odhiambo, E.</t>
  </si>
  <si>
    <t>Odhiambo,  Evelyn</t>
  </si>
  <si>
    <t>Nyanam International</t>
  </si>
  <si>
    <t>Nyanam International, Kisumu, Kenya</t>
  </si>
  <si>
    <t>Youth contribution: Pressure around sex in exchange for necessities is a setback in the fight against HIV among adolescent girls living in fishing communities in Kenya’s Lake Victoria region</t>
  </si>
  <si>
    <t>Apostolakis, G.</t>
  </si>
  <si>
    <t>Apostolakis,  George N.</t>
  </si>
  <si>
    <t>Nyenrode Business University</t>
  </si>
  <si>
    <t>Nyenrode Business University, Breukelen, Netherlands</t>
  </si>
  <si>
    <t>2-s2.0-85122411047</t>
  </si>
  <si>
    <t>Chhatwani, M.</t>
  </si>
  <si>
    <t>Chhatwani,  Malvika Nandlal</t>
  </si>
  <si>
    <t>O.P. Jindal Global University</t>
  </si>
  <si>
    <t>O.P. Jindal Global University, Sonipat, HR, India</t>
  </si>
  <si>
    <t>Income satisfaction among Millennials during COVID-19: the interplay among cognitive, noncognitive and financial factors</t>
  </si>
  <si>
    <t>Kumar,  Sanjeev</t>
  </si>
  <si>
    <t>Olasiuk, H.</t>
  </si>
  <si>
    <t>Olasiuk,  Hanna</t>
  </si>
  <si>
    <t>Posti, L.</t>
  </si>
  <si>
    <t>Posti,  Lokesh</t>
  </si>
  <si>
    <t>2-s2.0-85122348406</t>
  </si>
  <si>
    <t>Jindal School of Banking and Finance, O.P. Jindal Global University, Sonipat, HR, India</t>
  </si>
  <si>
    <t>Mortgage delinquency during COVID-19: do financial literacy and personality traits matter?</t>
  </si>
  <si>
    <t>2-s2.0-85170547795</t>
  </si>
  <si>
    <t>Saharan, A.</t>
  </si>
  <si>
    <t>Saharan,  Anamika</t>
  </si>
  <si>
    <t>Assessment of antecedents of financial literacy among young adults: hybrid BWM and ISM approach</t>
  </si>
  <si>
    <t>Saharan,  Akash</t>
  </si>
  <si>
    <t>2-s2.0-85146122484</t>
  </si>
  <si>
    <t>Enablers to Financial Literacy: A DEMATEL Approach</t>
  </si>
  <si>
    <t>2-s2.0-85124907399</t>
  </si>
  <si>
    <t>Does robo-advisory increase retirement worry? A causal explanation</t>
  </si>
  <si>
    <t>Rao, T.J.</t>
  </si>
  <si>
    <t>Rao,  Thadi Joji</t>
  </si>
  <si>
    <t>Pandey, K.K.</t>
  </si>
  <si>
    <t>Pandey,  Krishan Kumar</t>
  </si>
  <si>
    <t>2-s2.0-85172820027</t>
  </si>
  <si>
    <t>Malhotra, N.</t>
  </si>
  <si>
    <t>Malhotra,  Nishi</t>
  </si>
  <si>
    <t>Microfinance and Development in Emerging Economies: An Alternative Financial Model for Advancing the SDGs</t>
  </si>
  <si>
    <t>Doğaner, M.B.</t>
  </si>
  <si>
    <t>Doğaner,  Mine Berra</t>
  </si>
  <si>
    <t>OSTİM Technical University</t>
  </si>
  <si>
    <t>Department of Management Information Systems, OSTİM Technical University, Ankara, Turkey</t>
  </si>
  <si>
    <t>Hommel, M.</t>
  </si>
  <si>
    <t>Hommel,  Mandy</t>
  </si>
  <si>
    <t>OTH Amberg-Weiden</t>
  </si>
  <si>
    <t>Vocational Education, OTH Amberg-Weiden, Amberg and Weiden, Germany</t>
  </si>
  <si>
    <t>Vocational Education, OTH Amberg-Weiden, Weiden, Germany</t>
  </si>
  <si>
    <t>2-s2.0-105007848239</t>
  </si>
  <si>
    <t>Adegboye, A.</t>
  </si>
  <si>
    <t>Adegboye,  Abiodun Adewale</t>
  </si>
  <si>
    <t>Obafemi Awolowo University</t>
  </si>
  <si>
    <t>Department of Economics, Obafemi Awolowo University, Ife, Ogun, Nigeria</t>
  </si>
  <si>
    <t>Does Financial Inclusion Contribute to Better Female Labor Force Participation? Evidence From Sub-Saharan African Countries</t>
  </si>
  <si>
    <t>2-s2.0-82555186130</t>
  </si>
  <si>
    <t>Wahab, A.B.</t>
  </si>
  <si>
    <t>Wahab,  Akeem Bolaji</t>
  </si>
  <si>
    <t>Department of Building, Obafemi Awolowo University, Ife, Ogun, Nigeria</t>
  </si>
  <si>
    <t>Medical waste generation in hospitals and associated factors in Ibadan metropolis, Nigeria</t>
  </si>
  <si>
    <t>2-s2.0-85058704502</t>
  </si>
  <si>
    <t>Adejuwon, O.O.</t>
  </si>
  <si>
    <t>Adejuwon,  Olawale Oladipo</t>
  </si>
  <si>
    <t>African Institute for Science Policy and Innovation, Obafemi Awolowo University, Ife, Ogun, Nigeria</t>
  </si>
  <si>
    <t>User-producer interactions: Policy implications for developing appropriate innovations for small-scale agricultural production in sub-Saharan Africa</t>
  </si>
  <si>
    <t>Adesanya, D.A.</t>
  </si>
  <si>
    <t>Adesanya,  David A.</t>
  </si>
  <si>
    <t>Ayodeji, S.</t>
  </si>
  <si>
    <t>Ayodeji,  Samuel Frank</t>
  </si>
  <si>
    <t>Olayiwola, J.</t>
  </si>
  <si>
    <t>Olayiwola,  John Ayobamibo</t>
  </si>
  <si>
    <t>Obafemi Awolowo University, Ife, Ogun, Nigeria</t>
  </si>
  <si>
    <t>Akinyele, O.</t>
  </si>
  <si>
    <t>Akinyele,  Olawale Daniel</t>
  </si>
  <si>
    <t>2-s2.0-85152340073</t>
  </si>
  <si>
    <t>Ojo, T.O.</t>
  </si>
  <si>
    <t>Ojo,  Temitope O.</t>
  </si>
  <si>
    <t>Obafemi Awolowo University
University of the Free State</t>
  </si>
  <si>
    <t>Department of Agricultural Economics, Obafemi Awolowo University, Ife, Ogun, Nigeria, Disaster Management Training and Education Centre for Africa, University of the Free State, Bloemfontein, Free State, South Africa</t>
  </si>
  <si>
    <t>An Analysis of the Prevalence and Factors Influencing Food Insecurity among University Students Participating in Alcohol Consumption in KwaZulu-Natal Province</t>
  </si>
  <si>
    <t>Obafemi Awolowo University (NA for remaining institutions as they are centers or departments within a university, not universities themselves)</t>
  </si>
  <si>
    <t>Department of Agricultural Economics, Obafemi Awolowo University, Ife, Ogun, Nigeria, Disaster Management Training and Education Centre for Africa, University of the Free State, Bloemfontein, Free State, South Africa, Department of Plant, Dalhousie University, Halifax, NS, Canada</t>
  </si>
  <si>
    <t>2-s2.0-85132160350</t>
  </si>
  <si>
    <t>Csiszárik-Kocsir, A.</t>
  </si>
  <si>
    <t>Csiszárik-Kocsir,  Ágnes</t>
  </si>
  <si>
    <t>Obuda University</t>
  </si>
  <si>
    <t>Keleti Károly Faculty of Business and Management, Obuda University, Budapest, Hungary</t>
  </si>
  <si>
    <t>Generation-specific perceptions of financial literacy and digital solutions</t>
  </si>
  <si>
    <t>2-s2.0-85132208307</t>
  </si>
  <si>
    <t>Varga, J.</t>
  </si>
  <si>
    <t>Varga,  Janos</t>
  </si>
  <si>
    <t>Generation-specific analysis of the pandemic's impact on financial culture</t>
  </si>
  <si>
    <t>Garai-Fodor, M.</t>
  </si>
  <si>
    <t>Garai-Fodor,  Mónika</t>
  </si>
  <si>
    <t>2-s2.0-85140594930</t>
  </si>
  <si>
    <t>Obuda University, Budapest, Hungary</t>
  </si>
  <si>
    <t>METHODS FOR DEVELOPING FINANCIAL LITERACY</t>
  </si>
  <si>
    <t>2-s2.0-85126018342</t>
  </si>
  <si>
    <t>Csiszárik-Kocsir, Á.</t>
  </si>
  <si>
    <t>Customer Preferences in Bank Selection before and after the Pandemic in the Light of Financial Culture and Awareness</t>
  </si>
  <si>
    <t>2-s2.0-85056651530</t>
  </si>
  <si>
    <t>The validity of value-based consumer behavioral models in the financial consciousness of the Z generation</t>
  </si>
  <si>
    <t>2-s2.0-105007526207</t>
  </si>
  <si>
    <t>Molnár, A.</t>
  </si>
  <si>
    <t>Molnár,  Albert</t>
  </si>
  <si>
    <t>The Financial Awareness of Hungarian Enterprises in Financial Decision-Making</t>
  </si>
  <si>
    <t>Csernák, J.</t>
  </si>
  <si>
    <t>Csernák,  József</t>
  </si>
  <si>
    <t>2-s2.0-85145458899</t>
  </si>
  <si>
    <t>Socialisation Determining Individual Financial Decisions from the Aspect of Financial Literacy</t>
  </si>
  <si>
    <t>2-s2.0-85109626314</t>
  </si>
  <si>
    <t>Knowledge about past and present financial crises in relation to financial education</t>
  </si>
  <si>
    <t>2-s2.0-85141827360</t>
  </si>
  <si>
    <t>Consumer segments according to their perception of the value of money after the coronavirus pandemic from the financial literacy aspect</t>
  </si>
  <si>
    <t>Baranyi, A.</t>
  </si>
  <si>
    <t>Baranyi,  Aranka</t>
  </si>
  <si>
    <t>2-s2.0-85160251260</t>
  </si>
  <si>
    <t>Analysis of Financially Aware Consumer Segments from the Perspective of Conscious Consumer Behaviour</t>
  </si>
  <si>
    <t>2-s2.0-85199167729</t>
  </si>
  <si>
    <t>Gerencser, D.</t>
  </si>
  <si>
    <t>Gerencser,  Donat</t>
  </si>
  <si>
    <t>The Impact of the Inflationary Environment on Individuals' Financial Culture and Purchasing Decisions</t>
  </si>
  <si>
    <t>2-s2.0-85185838551</t>
  </si>
  <si>
    <t>Digital Literacy in Device Use among Secondary School Students</t>
  </si>
  <si>
    <t>2-s2.0-85179822688</t>
  </si>
  <si>
    <t>The Purposes and Motivations of Savings Accumulation based on Generational Affiliation, Financial Education and Financial Literacy</t>
  </si>
  <si>
    <t>Berényi, C.</t>
  </si>
  <si>
    <t>Berényi,  Csaba</t>
  </si>
  <si>
    <t>Doctoral School of Safety and Security Sciences, Obuda University, Budapest, Hungary</t>
  </si>
  <si>
    <t>Garia-Fodor, M.</t>
  </si>
  <si>
    <t>Garia-Fodor,  Mónika</t>
  </si>
  <si>
    <t>Li,  Fengmin</t>
  </si>
  <si>
    <t>Ocean University of China</t>
  </si>
  <si>
    <t>Key Laboratory of Marine Environment and Ecology, Ocean University of China, Qingdao, Shandong, China, Institute of Coastal Environmental Pollution Control, Ocean University of China, Qingdao, Shandong, China, Ocean University of China, Qingdao, Shandong, China</t>
  </si>
  <si>
    <t>Li,  Yong</t>
  </si>
  <si>
    <t>Key Laboratory of Marine Environment and Ecology, Ocean University of China, Qingdao, Shandong, China, Institute of Coastal Environmental Pollution Control, Ocean University of China, Qingdao, Shandong, China</t>
  </si>
  <si>
    <t>Wu, H.</t>
  </si>
  <si>
    <t>Wu,  Huichao</t>
  </si>
  <si>
    <t>Li,  Chenguang</t>
  </si>
  <si>
    <t>Li,  Yuanyuan</t>
  </si>
  <si>
    <t>Hou, X.</t>
  </si>
  <si>
    <t>Hou,  Xiaodong</t>
  </si>
  <si>
    <t>Zhao,  Shasha</t>
  </si>
  <si>
    <t>2-s2.0-85135503581</t>
  </si>
  <si>
    <t>Hou, Y.</t>
  </si>
  <si>
    <t>Hou,  Yongjun</t>
  </si>
  <si>
    <t>School of Management, Ocean University of China, Qingdao, Shandong, China</t>
  </si>
  <si>
    <t>Unleashing the mechanism between small and medium enterprises, and green financing in China: a pathway toward environmental sustainability and green economic recovery</t>
  </si>
  <si>
    <t>Yi, X.</t>
  </si>
  <si>
    <t>Yi,  Xiaojing</t>
  </si>
  <si>
    <t>School of Economics, Ocean University of China, Qingdao, Shandong, China</t>
  </si>
  <si>
    <t>2-s2.0-105012754931</t>
  </si>
  <si>
    <t>Feng,  Danlei</t>
  </si>
  <si>
    <t>Internet usage, farmer entrepreneurship, and common prosperity: evidence from a large micro-data in China</t>
  </si>
  <si>
    <t>Lomachynska, I.</t>
  </si>
  <si>
    <t>Lomachynska,  Iryna</t>
  </si>
  <si>
    <t>Odesa I.I. Mechnikov National University</t>
  </si>
  <si>
    <t>Department of Economics and Entrepreneurship, Odesa I.I. Mechnikov National University, Odesa, Odeska Oblast, Ukraine</t>
  </si>
  <si>
    <t>Nosachenko, O.</t>
  </si>
  <si>
    <t>Nosachenko,  Oleksandr</t>
  </si>
  <si>
    <t>Odesa National Economic University</t>
  </si>
  <si>
    <t>Department of Marketing and International Logistics, Odesa National Economic University, Odesa, Odeska Oblast, Ukraine</t>
  </si>
  <si>
    <t>Serbov, M.</t>
  </si>
  <si>
    <t>Serbov,  Mykola</t>
  </si>
  <si>
    <t>Odessa State Environmental University</t>
  </si>
  <si>
    <t>Faculty of Computer Science, Odessa State Environmental University, Odesa, Odeska Oblast, Ukraine</t>
  </si>
  <si>
    <t>Jayasingh, D.K.</t>
  </si>
  <si>
    <t>Jayasingh,  Debi Kalyan</t>
  </si>
  <si>
    <t>Odisha University of Agriculture and Technology</t>
  </si>
  <si>
    <t>Odisha University of Agriculture and Technology, Bhubaneswar, OR, India</t>
  </si>
  <si>
    <t>Ohadi, S.</t>
  </si>
  <si>
    <t>Ohadi,  Sima</t>
  </si>
  <si>
    <t>Odonatech (University name not explicitly stated)</t>
  </si>
  <si>
    <t>Odonatech, Grenoble, France</t>
  </si>
  <si>
    <t>2-s2.0-85053548608</t>
  </si>
  <si>
    <t>Vdovin, S.M.</t>
  </si>
  <si>
    <t>Vdovin,  Sergei Mikhailovich</t>
  </si>
  <si>
    <t>Ogarev Mordovia State University</t>
  </si>
  <si>
    <t>Ogarev Mordovia State University, Saransk, Mordovia, Russian Federation</t>
  </si>
  <si>
    <t>Financial literacy in the context of the lifelong education</t>
  </si>
  <si>
    <t>Moskaleva, E.G.</t>
  </si>
  <si>
    <t>Moskaleva,  E. G.</t>
  </si>
  <si>
    <t>2-s2.0-85045951109</t>
  </si>
  <si>
    <t>Artemyeva, S.S.</t>
  </si>
  <si>
    <t>Artemyeva,  Svetlana Stepanovna</t>
  </si>
  <si>
    <t>Financial literacy assessment of domestic and foreign young learners and recommendations for its enhancement</t>
  </si>
  <si>
    <t>2-s2.0-85189436038</t>
  </si>
  <si>
    <t>Martynova, M.D.</t>
  </si>
  <si>
    <t>Martynova,  Marina D.</t>
  </si>
  <si>
    <t>Strategies of Professional and Educational Choice among Technical University Applicants; Стратегии профессионально-образовательного выбора абитуриентов технических вузов</t>
  </si>
  <si>
    <t>Gorbunova, N.A.</t>
  </si>
  <si>
    <t>Gorbunova,  N. A.</t>
  </si>
  <si>
    <t>Mitrokhin, V.V.</t>
  </si>
  <si>
    <t>Mitrokhin,  Vladimir Vladimirovich</t>
  </si>
  <si>
    <t>Averina, O.I.</t>
  </si>
  <si>
    <t>Averina,  Olga I.</t>
  </si>
  <si>
    <t>2-s2.0-33846016950</t>
  </si>
  <si>
    <t>Shockey, S.S.</t>
  </si>
  <si>
    <t>Shockey,  Susan S.</t>
  </si>
  <si>
    <t>Ohio State University</t>
  </si>
  <si>
    <t>College of Food, Agricultural, and Environmental Sciences, Columbus, OH, United States</t>
  </si>
  <si>
    <t>Moving into action: Application of the transtheoretical model of behavior change to financial education</t>
  </si>
  <si>
    <t>Motoyama, Y.</t>
  </si>
  <si>
    <t>Motoyama,  Yasuyuki</t>
  </si>
  <si>
    <t>Ohio State University (implied by College of Engineering in Columbus, OH, United States)</t>
  </si>
  <si>
    <t>2-s2.0-85149358334</t>
  </si>
  <si>
    <t>Amo-Ntim, G.</t>
  </si>
  <si>
    <t>Amo-Ntim,  Gideon</t>
  </si>
  <si>
    <t>Ohio University</t>
  </si>
  <si>
    <t>Department of Economics, Ohio University, Athens, OH, United States</t>
  </si>
  <si>
    <t>Empirical impact of financial service access on farmers income in Ghan; Impacto empírico do acesso a serviços financeiros na renda dos agricultores em Gana</t>
  </si>
  <si>
    <t>Aluso, S.</t>
  </si>
  <si>
    <t>Aluso,  Salome</t>
  </si>
  <si>
    <t>Ohio University, Athens, OH, United States</t>
  </si>
  <si>
    <t>2-s2.0-85123941715</t>
  </si>
  <si>
    <t>Noh, M.</t>
  </si>
  <si>
    <t>Noh,  Mijeong</t>
  </si>
  <si>
    <t>Department of Recreation, Ohio University, Athens, OH, United States</t>
  </si>
  <si>
    <t>Effect of parental financial teaching on college students’ financial attitude and behavior: The mediating role of self-esteem</t>
  </si>
  <si>
    <t>Nguyen, D.J.</t>
  </si>
  <si>
    <t>Nguyen,  David J.</t>
  </si>
  <si>
    <t>University College, Cork, PB, India, Ohio University, Athens, OH, United States</t>
  </si>
  <si>
    <t>Osuagwu, N.</t>
  </si>
  <si>
    <t>Osuagwu,  Ngozi</t>
  </si>
  <si>
    <t>Ohio University Heritage College of Osteopathic Medicine</t>
  </si>
  <si>
    <t>OhioHealth, Columbus, OH, United States, Ohio University Heritage College of Osteopathic Medicine, Athens, OH, United States</t>
  </si>
  <si>
    <t>Okayama University</t>
  </si>
  <si>
    <t>Graduate School of Humanities and Social Sciences, Okayama University, Okayama, Okayama, Japan</t>
  </si>
  <si>
    <t>2-s2.0-85151482209</t>
  </si>
  <si>
    <t>Ma, A.</t>
  </si>
  <si>
    <t>Ma,  Aixin</t>
  </si>
  <si>
    <t>Oklahoma City University</t>
  </si>
  <si>
    <t>Department of Economics and Finance, Oklahoma City University, Oklahoma City, OK, United States</t>
  </si>
  <si>
    <t>A new look on the probability of retail investor margin use and margin call</t>
  </si>
  <si>
    <t>2-s2.0-85212983124</t>
  </si>
  <si>
    <t>Gatti, M.T.</t>
  </si>
  <si>
    <t>Gatti,  Mary Taggart</t>
  </si>
  <si>
    <t>Oklahoma State University</t>
  </si>
  <si>
    <t>Oklahoma State University, Stillwater, OK, United States, Vistra Corp, Irving, TX, United States</t>
  </si>
  <si>
    <t>Defining College Student Financial Literacy Utilizing the Delphi Method</t>
  </si>
  <si>
    <t>2-s2.0-84884408409</t>
  </si>
  <si>
    <t>St.Pierre, E.</t>
  </si>
  <si>
    <t>St.Pierre,  Eileen</t>
  </si>
  <si>
    <t>Oklahoma State University, Stillwater, OK, United States</t>
  </si>
  <si>
    <t>Credit card usage among older adults: Assessing financial literacy and pressures</t>
  </si>
  <si>
    <t>2-s2.0-84866500941</t>
  </si>
  <si>
    <t>Routh, S.</t>
  </si>
  <si>
    <t>Routh,  Susan</t>
  </si>
  <si>
    <t>The financial education tool kit: Helping teachers meet state-mandated personal finance requirements</t>
  </si>
  <si>
    <t>Shreffler, K.</t>
  </si>
  <si>
    <t>Shreffler,  Karina M.</t>
  </si>
  <si>
    <t>Oklahoma State University-Tulsa, Tulsa, OK, United States</t>
  </si>
  <si>
    <t>Tsotsoros, C.E.</t>
  </si>
  <si>
    <t>Tsotsoros,  Cindy E.</t>
  </si>
  <si>
    <t>Department of Psychology, Oklahoma State University, Stillwater, OK, United States</t>
  </si>
  <si>
    <t>2-s2.0-34250747380</t>
  </si>
  <si>
    <t>Osteen, S.</t>
  </si>
  <si>
    <t>Osteen,  Sissy R.</t>
  </si>
  <si>
    <t>Financial management education: Its role in changing behavior</t>
  </si>
  <si>
    <t>Jones,  Joyce E.</t>
  </si>
  <si>
    <t>Simpson, M.</t>
  </si>
  <si>
    <t>Simpson,  Michael W.</t>
  </si>
  <si>
    <t>Pokhrel, L.</t>
  </si>
  <si>
    <t>Pokhrel,  Laxman</t>
  </si>
  <si>
    <t>Spears School of Business at Oklahoma State University, Stillwater, OK, United States</t>
  </si>
  <si>
    <t>2-s2.0-0034538221</t>
  </si>
  <si>
    <t>Mowen, J.C.</t>
  </si>
  <si>
    <t>Mowen,  John C.</t>
  </si>
  <si>
    <t>Psychological determinants of financial preparedness for retirement</t>
  </si>
  <si>
    <t>Hershey, D.A.</t>
  </si>
  <si>
    <t>Hershey,  Douglas A.</t>
  </si>
  <si>
    <t>2-s2.0-85198558385</t>
  </si>
  <si>
    <t>Campbell, J.</t>
  </si>
  <si>
    <t>Campbell,  Joshua</t>
  </si>
  <si>
    <t>Oklahoma State University Extension, United States</t>
  </si>
  <si>
    <t>Using Urban Farmer Perceptions of Urban Agricultural Resources to Inform Extension Programming: A Q Methodology Study</t>
  </si>
  <si>
    <t>Richert, C.</t>
  </si>
  <si>
    <t>Richert,  Charlotte</t>
  </si>
  <si>
    <t>2-s2.0-84924359836</t>
  </si>
  <si>
    <t>When I First Learned about Retirement: Financial and Retirement Concept Recognition among College Students</t>
  </si>
  <si>
    <t>2-s2.0-42449114510</t>
  </si>
  <si>
    <t>Psychological foundations of financial planning for retirement</t>
  </si>
  <si>
    <t>Mielitz, K.K.S.</t>
  </si>
  <si>
    <t>233 Human Sciences, Oklahoma State University, Stillwater, OK, United States</t>
  </si>
  <si>
    <t>Lockwood, R.</t>
  </si>
  <si>
    <t>Lockwood,  Rachel</t>
  </si>
  <si>
    <t>Riggs, A.N.</t>
  </si>
  <si>
    <t>Riggs,  Angel N.</t>
  </si>
  <si>
    <t>Oklahoma State University-Main Campus, United States</t>
  </si>
  <si>
    <t>2-s2.0-84983249356</t>
  </si>
  <si>
    <t>Financial Adviser Anxiety, Financial Literacy, and Financial Advice Seeking</t>
  </si>
  <si>
    <t>Montgomery, D.</t>
  </si>
  <si>
    <t>Montgomery,  Diane</t>
  </si>
  <si>
    <t>2-s2.0-84898994803</t>
  </si>
  <si>
    <t>Hershey, D.</t>
  </si>
  <si>
    <t>Age differences in expected satisfaction with life in retirement</t>
  </si>
  <si>
    <t>Muske, G.</t>
  </si>
  <si>
    <t>Muske,  Glenn</t>
  </si>
  <si>
    <t>Gutierrez, H.</t>
  </si>
  <si>
    <t>Gutierrez,  Helen C.</t>
  </si>
  <si>
    <t>Adekunmisi, S.R.</t>
  </si>
  <si>
    <t>Adekunmisi,  Sowemimo Ronke</t>
  </si>
  <si>
    <t>Olabisi Onabanjo University</t>
  </si>
  <si>
    <t>Olabisi Onabanjo University, Ago-Iwoye, Ogun, Nigeria</t>
  </si>
  <si>
    <t>Adegbenro, M.A.</t>
  </si>
  <si>
    <t>Adegbenro,  Muiz Adeniji</t>
  </si>
  <si>
    <t>Department of Economics, Olabisi Onabanjo University, Ago-Iwoye, Ogun, Nigeria</t>
  </si>
  <si>
    <t>Williams, T.O.</t>
  </si>
  <si>
    <t>Williams,  Tolulope Oyakhilome</t>
  </si>
  <si>
    <t>Department of Banking and Finance, Olabisi Onabanjo University, Ago-Iwoye, Ogun, Nigeria</t>
  </si>
  <si>
    <t>Old Dominion University</t>
  </si>
  <si>
    <t>Old Dominion University, Norfolk, VA, United States</t>
  </si>
  <si>
    <t>2-s2.0-79955631044</t>
  </si>
  <si>
    <t>Zhu,  Hongwei</t>
  </si>
  <si>
    <t>Teaching OOP with financial literacy</t>
  </si>
  <si>
    <t>College of Business and Public Administration, Old Dominion University, Norfolk, VA, United States</t>
  </si>
  <si>
    <t>2-s2.0-84928881199</t>
  </si>
  <si>
    <t>Marketing Department, Old Dominion University, Norfolk, VA, United States</t>
  </si>
  <si>
    <t>Socialization processes and pathways to healthy financial development for emerging young adults</t>
  </si>
  <si>
    <t>2-s2.0-84877918125</t>
  </si>
  <si>
    <t>A game based, financial literacy oriented approach to improving programming education</t>
  </si>
  <si>
    <t>Almansour, A.Y.</t>
  </si>
  <si>
    <t>Almansour,  Ammar Yaser</t>
  </si>
  <si>
    <t>Oman College of Management and Technology</t>
  </si>
  <si>
    <t>Oman College of Management and Technology, Muscat, Oman</t>
  </si>
  <si>
    <t>2-s2.0-85115678112</t>
  </si>
  <si>
    <t>Akarsu, G.</t>
  </si>
  <si>
    <t>Akarsu,  Gülsüm</t>
  </si>
  <si>
    <t>Ondokuz Mayis Universitesi</t>
  </si>
  <si>
    <t>Faculty of Economics and Administrative Sciences, Ondokuz Mayis Üniversitesi, Samsun, Turkey</t>
  </si>
  <si>
    <t>Capital market developments in EMEs</t>
  </si>
  <si>
    <t>Miron-Shatz, T.</t>
  </si>
  <si>
    <t>Miron-Shatz,  Talya</t>
  </si>
  <si>
    <t>Ono Academic College</t>
  </si>
  <si>
    <t>Center for Medical Decision Making, Ono Academic College, Kiriat Ono, Israel, CureMyWay, Israel</t>
  </si>
  <si>
    <t>2-s2.0-85068749243</t>
  </si>
  <si>
    <t>Amar, M.</t>
  </si>
  <si>
    <t>Amar,  Moty</t>
  </si>
  <si>
    <t>School of Business Administration, Ono Academic College, Kiriat Ono, Israel</t>
  </si>
  <si>
    <t>Gender and personal finance management</t>
  </si>
  <si>
    <t>Chandrashekar, S.</t>
  </si>
  <si>
    <t>Chandrashekar,  Sambhavi</t>
  </si>
  <si>
    <t>Ontario College of Art and Design University</t>
  </si>
  <si>
    <t>The Ontario College of Art and Design University, Toronto, ON, Canada</t>
  </si>
  <si>
    <t>Gary, B.</t>
  </si>
  <si>
    <t>Gary,  Beverly</t>
  </si>
  <si>
    <t>Ontario Tech University</t>
  </si>
  <si>
    <t>Ontario Tech University, Oshawa, ON, Canada</t>
  </si>
  <si>
    <t>Lauricella, S.</t>
  </si>
  <si>
    <t>Lauricella,  Sharon</t>
  </si>
  <si>
    <t>Rosenberg, R.</t>
  </si>
  <si>
    <t>Rosenberg,  Rachael</t>
  </si>
  <si>
    <t>2-s2.0-85028532695</t>
  </si>
  <si>
    <t>Faculty of Education, Ontario Tech University, Oshawa, ON, Canada</t>
  </si>
  <si>
    <t>Politics and argumentation in financial literacy education policy</t>
  </si>
  <si>
    <t>Banfield, D.</t>
  </si>
  <si>
    <t>Banfield,  Devon</t>
  </si>
  <si>
    <t>2-s2.0-85130932884</t>
  </si>
  <si>
    <t>Disrupting the alibi: Toward a postcolonial financial literacy and entrepreneurship ideal</t>
  </si>
  <si>
    <t>Bourne, J.</t>
  </si>
  <si>
    <t>Bourne,  Jillian</t>
  </si>
  <si>
    <t>Hubers, F.</t>
  </si>
  <si>
    <t>Hubers,  Frank</t>
  </si>
  <si>
    <t>Open Universiteit</t>
  </si>
  <si>
    <t>Department of Accounting and Finance, Open Universiteit, Heerlen, Limburg, Netherlands</t>
  </si>
  <si>
    <t>2-s2.0-85133212284</t>
  </si>
  <si>
    <t>Lloyd, W.</t>
  </si>
  <si>
    <t>Lloyd,  Warren</t>
  </si>
  <si>
    <t>Open Universiteit, Heerlen, Limburg, Netherlands</t>
  </si>
  <si>
    <t>Women and Wealth Creation: Investigating Financial Self-Efficacy Differences Versus Men as a Barrier</t>
  </si>
  <si>
    <t>Derkx, S.</t>
  </si>
  <si>
    <t>Derkx,  Sjuul</t>
  </si>
  <si>
    <t>2-s2.0-105020964978</t>
  </si>
  <si>
    <t>Lipsch-Wijnen, I.</t>
  </si>
  <si>
    <t>Lipsch-Wijnen,  Ivonne</t>
  </si>
  <si>
    <t>Faculty of Psychology, Open Universiteit, Heerlen, Limburg, Netherlands</t>
  </si>
  <si>
    <t>Financial literacy programs in school settings: a scoping review</t>
  </si>
  <si>
    <t>Department of Accounting and Finance, Open Universiteit, Heerlen, Limburg, Netherlands, Faculty of Economics and Business, KU Leuven, Leuven, Vlaams-Brabant, Belgium</t>
  </si>
  <si>
    <t>Peters, G.-J.</t>
  </si>
  <si>
    <t>Peters,  Gjalt Jorn Ygram</t>
  </si>
  <si>
    <t>Molin, F.</t>
  </si>
  <si>
    <t>Molin,  François</t>
  </si>
  <si>
    <t>Vandebeek, A.</t>
  </si>
  <si>
    <t>Vandebeek,  Alana</t>
  </si>
  <si>
    <t>Faculty of Management, Open Universiteit, Heerlen, Limburg, Netherlands</t>
  </si>
  <si>
    <t>Kleimeier, S.</t>
  </si>
  <si>
    <t>Kleimeier,  Stefanie</t>
  </si>
  <si>
    <t>Open Universiteit
Maastricht University
University of Stellenbosch</t>
  </si>
  <si>
    <t>Faculty of Management, Open Universiteit, Heerlen, Limburg, Netherlands, Maastricht University School of Business and Economics, Maastricht, Netherlands, University of Stellenbosch Business School, Cape Town, Western Cape, South Africa</t>
  </si>
  <si>
    <t>Open Universiteit (Netherlands)
KU Leuven (Belgium)
Tilburg University (Netherlands)
G53 Network (No specific university mentioned)</t>
  </si>
  <si>
    <t>Department of Accounting and Finance, Open Universiteit, Heerlen, Limburg, Netherlands, Department of Accounting, KU Leuven, Leuven, Vlaams-Brabant, Belgium, Network for Studies on Pensions, Aging and Retirement, Tilburg, Noord-Brabant, Netherlands, G53 Financial Literacy and Personal Finance Research Network (G53 Network)</t>
  </si>
  <si>
    <t>G53 Financial Literacy and Personal Finance Research Network (G53 Network)</t>
  </si>
  <si>
    <t>Sylvana, A.</t>
  </si>
  <si>
    <t>Sylvana,  Andi</t>
  </si>
  <si>
    <t>Open University</t>
  </si>
  <si>
    <t>Faculty of Economics Indonesia, Open University, Pamulang, South Tangerang, Indonesia</t>
  </si>
  <si>
    <t>Attah, R.</t>
  </si>
  <si>
    <t>Attah,  Rebecca</t>
  </si>
  <si>
    <t>Oral Roberts University</t>
  </si>
  <si>
    <t>Oral Roberts University, Tulsa, OK, United States</t>
  </si>
  <si>
    <t>2-s2.0-85177453533</t>
  </si>
  <si>
    <t>Lightfoot, M.A.</t>
  </si>
  <si>
    <t>Lightfoot,  Marguerita A.</t>
  </si>
  <si>
    <t>Oregon Health &amp; Science University</t>
  </si>
  <si>
    <t>Oregon Health &amp; Science University, Portland, OR, United States</t>
  </si>
  <si>
    <t>A guaranteed income intervention to improve the health and financial well-being of low-income black emerging adults: study protocol for the Black Economic Equity Movement randomized controlled crossover trial</t>
  </si>
  <si>
    <t>Pratt, C.</t>
  </si>
  <si>
    <t>Pratt,  Clara Collette</t>
  </si>
  <si>
    <t>Oregon State University</t>
  </si>
  <si>
    <t>Department of Human Development, Oregon State University, Corvallis, OR, United States</t>
  </si>
  <si>
    <t>2-s2.0-85018948886</t>
  </si>
  <si>
    <t>Rothwell, D.</t>
  </si>
  <si>
    <t>Human Development and Family Sciences, Oregon State University, Corvallis, OR, United States</t>
  </si>
  <si>
    <t>Understanding the Financial Knowledge Gap: A New Dimension of Inequality in Later Life</t>
  </si>
  <si>
    <t>2-s2.0-85124415575</t>
  </si>
  <si>
    <t>Giordono, L.</t>
  </si>
  <si>
    <t>Giordono,  Leanne S.</t>
  </si>
  <si>
    <t>Oregon State University, Corvallis, OR, United States</t>
  </si>
  <si>
    <t>How Much Does State Context Matter in Emergency Savings? Disentangling the Individual and Contextual Contributions of the Financial Capability Constructs</t>
  </si>
  <si>
    <t>Ladd, L.</t>
  </si>
  <si>
    <t>Ladd,  Linda</t>
  </si>
  <si>
    <t>Stawski, R.S.</t>
  </si>
  <si>
    <t>Stawski,  Robert S.</t>
  </si>
  <si>
    <t>2-s2.0-85099434420</t>
  </si>
  <si>
    <t>College of Public Health, Oregon State University, Corvallis, OR, United States</t>
  </si>
  <si>
    <t>Examining the financial knowledge of immigrants in Canada: a new dimension of economic inequality</t>
  </si>
  <si>
    <t>2-s2.0-85124551539</t>
  </si>
  <si>
    <t>How is Consumer Financial Capability Measured?</t>
  </si>
  <si>
    <t>2-s2.0-84995952564</t>
  </si>
  <si>
    <t>Building Financial Knowledge Is Not Enough: Financial Self-Efficacy as a Mediator in the Financial Capability of Low-Income Families</t>
  </si>
  <si>
    <t>Despard, M.R.</t>
  </si>
  <si>
    <t>2-s2.0-85103504221</t>
  </si>
  <si>
    <t>Fokina, O.</t>
  </si>
  <si>
    <t>Fokina,  Oksana</t>
  </si>
  <si>
    <t>Orel State University</t>
  </si>
  <si>
    <t>Orel State University, Orel, Oryol Oblast, Russian Federation</t>
  </si>
  <si>
    <t>The Prosperity Pyramid as a Consequence of the Low Level of Financial Culture of the Population</t>
  </si>
  <si>
    <t>2-s2.0-85102953252</t>
  </si>
  <si>
    <t>Pianova, N.</t>
  </si>
  <si>
    <t>Pianova,  Nataliia</t>
  </si>
  <si>
    <t>Improving the profitability of a private investor by mastering digital trading skills in the face of digital transformation of stock markets</t>
  </si>
  <si>
    <t>Korostelkina, I.</t>
  </si>
  <si>
    <t>Korostelkina,  Irina A.</t>
  </si>
  <si>
    <t>Varaksa, N.</t>
  </si>
  <si>
    <t>Varaksa,  Natalia G.</t>
  </si>
  <si>
    <t>Vasilyeva, M.</t>
  </si>
  <si>
    <t>Vasilyeva,  Marina</t>
  </si>
  <si>
    <t>Omori, K.</t>
  </si>
  <si>
    <t>Omori,  Kozo</t>
  </si>
  <si>
    <t>Osaka University of Economics</t>
  </si>
  <si>
    <t>Osaka University of Economics, Osaka, Osaka, Japan</t>
  </si>
  <si>
    <t>2-s2.0-85129854532</t>
  </si>
  <si>
    <t>Ben-Ishai, S.</t>
  </si>
  <si>
    <t>Ben-Ishai,  Stephanie</t>
  </si>
  <si>
    <t>Osgoode Hall Law School (University not specified in this case)</t>
  </si>
  <si>
    <t>Osgoode Hall Law School, Toronto, ON, Canada</t>
  </si>
  <si>
    <t>Millennials in Crisis: Myth-Busting Millennial Debt Narratives</t>
  </si>
  <si>
    <t>Karabaeva, K.</t>
  </si>
  <si>
    <t>Karabaeva,  Kanzada</t>
  </si>
  <si>
    <t>Osh State University</t>
  </si>
  <si>
    <t>Osh State University, Osh, Kyrgyzstan</t>
  </si>
  <si>
    <t>Osmonova, A.</t>
  </si>
  <si>
    <t>Osmonova,  Aigul</t>
  </si>
  <si>
    <t>Mirzaeva, A.</t>
  </si>
  <si>
    <t>Mirzaeva,  Aigul</t>
  </si>
  <si>
    <t>Akmatova, A.</t>
  </si>
  <si>
    <t>Akmatova,  Amanai</t>
  </si>
  <si>
    <t>OsloMet - StorbyUniversitetet</t>
  </si>
  <si>
    <t>School of Business, OsloMet – StorbyUniversitetet, Oslo, Oslo, Norway</t>
  </si>
  <si>
    <t>2-s2.0-85071085414</t>
  </si>
  <si>
    <t>Biggemann, S.</t>
  </si>
  <si>
    <t>Biggemann,  Sergio</t>
  </si>
  <si>
    <t>Otago</t>
  </si>
  <si>
    <t>Otago Business School, Dunedin, OTA, New Zealand</t>
  </si>
  <si>
    <t>Value creation in art galleries: A service logic analysis</t>
  </si>
  <si>
    <t>Hogan, S.</t>
  </si>
  <si>
    <t>Hogan,  Sean</t>
  </si>
  <si>
    <t>Otago Medical School (official name not specified</t>
  </si>
  <si>
    <t>Otago Medical School, Dunedin, OTA, New Zealand</t>
  </si>
  <si>
    <t>Ramrakha, S.</t>
  </si>
  <si>
    <t>Ramrakha,  Sandhya</t>
  </si>
  <si>
    <t>Poulton, R.</t>
  </si>
  <si>
    <t>Poulton,  Richie G.</t>
  </si>
  <si>
    <t>2-s2.0-85152018958</t>
  </si>
  <si>
    <t>Hassan,  Rohail</t>
  </si>
  <si>
    <t>Othman Yeop Abdullah Graduate School of Business (This is a school or college within a university, not the main university itself. However, without more specific information about its parent university, I can't provide the exact name.)
If you have more context or information about the relationship between this school and its parent university, please provide that so I can give a more accurate answer. If not, the best answer in this case would be NA (Not Available).</t>
  </si>
  <si>
    <t>Othman Yeop Abdullah Graduate School of Business, Kuala Lumpur, Malaysia</t>
  </si>
  <si>
    <t>The dilemma of millennial Muslims towards financial management: an Islamic financial literacy perspective</t>
  </si>
  <si>
    <t>Tanha, M.R.</t>
  </si>
  <si>
    <t>Tanha,  Mohammad R.</t>
  </si>
  <si>
    <t>Otto-von-Guericke-Universität</t>
  </si>
  <si>
    <t>Institut für Medizintechnik, Otto-von-Guericke-Universität Magdeburg, Magdeburg, Sachsen-Anhalt, Germany</t>
  </si>
  <si>
    <t>Kerkhoff, M.</t>
  </si>
  <si>
    <t>Kerkhoff,  Martin</t>
  </si>
  <si>
    <t>Otto-von-Guericke-Universität Magdeburg, Magdeburg, Sachsen-Anhalt, Germany</t>
  </si>
  <si>
    <t>Hoeschen, C.</t>
  </si>
  <si>
    <t>Hoeschen,  Christoph</t>
  </si>
  <si>
    <t>2-s2.0-85073784155</t>
  </si>
  <si>
    <t>Bransch, F.</t>
  </si>
  <si>
    <t>Bransch,  Felix</t>
  </si>
  <si>
    <t>Lehrstuhl für E-Business, Otto-von-Guericke-Universität Magdeburg, Magdeburg, Sachsen-Anhalt, Germany</t>
  </si>
  <si>
    <t>The Demand for Tax Preparation Services: Evidence from German Taxpayers; Die Nachfrage nach Steuerberatungsleistungen: Evidenz für deutsche Steuerpflichtige</t>
  </si>
  <si>
    <t>Rehman, M.A.</t>
  </si>
  <si>
    <t>Rehman,  Mohsin Abdur</t>
  </si>
  <si>
    <t>Oulu Business School</t>
  </si>
  <si>
    <t>Department of Marketing, Oulu Business School, Oulu, North Ostrobothnia, Finland</t>
  </si>
  <si>
    <t>2-s2.0-85082504086</t>
  </si>
  <si>
    <t>Schafferer, C.</t>
  </si>
  <si>
    <t>Schafferer,  Christian</t>
  </si>
  <si>
    <t>Overseas Chinese Institute of Technology</t>
  </si>
  <si>
    <t>Overseas Chinese Institute of Technology Taiwan, Taichung, Taiwan</t>
  </si>
  <si>
    <t>Electoral campaigning in Taiwan</t>
  </si>
  <si>
    <t>Căprioară, D.</t>
  </si>
  <si>
    <t>Căprioară,  Daniela</t>
  </si>
  <si>
    <t>Ovidius University of Constanta</t>
  </si>
  <si>
    <t>Ovidius University of Constanta, Constanta, Constanta, Romania</t>
  </si>
  <si>
    <t>Triana, M.D.C.</t>
  </si>
  <si>
    <t>Triana,  María Del Carmen</t>
  </si>
  <si>
    <t>Owen Graduate School of Management</t>
  </si>
  <si>
    <t>Owen Graduate School of Management, Nashville, TN, United States</t>
  </si>
  <si>
    <t>2-s2.0-85187746852</t>
  </si>
  <si>
    <t>Oxford</t>
  </si>
  <si>
    <t>Oxford Social Sciences Division, Oxford, Oxfordshire, United Kingdom</t>
  </si>
  <si>
    <t>2-s2.0-85069581164</t>
  </si>
  <si>
    <t>Doubt, J.</t>
  </si>
  <si>
    <t>Doubt,  Jenny Suzanne</t>
  </si>
  <si>
    <t>Department of Social Policy and Intervention, Oxford Social Sciences Division, Oxford, Oxfordshire, United Kingdom</t>
  </si>
  <si>
    <t>Strauss, K.</t>
  </si>
  <si>
    <t>Strauss,  Kendra</t>
  </si>
  <si>
    <t>Cluver, L.D.</t>
  </si>
  <si>
    <t>Cluver,  Lucie Dale</t>
  </si>
  <si>
    <t>Oxford (United Kingdom)</t>
  </si>
  <si>
    <t>Department of Social Policy and Intervention, Oxford Social Sciences Division, Oxford, Oxfordshire, United Kingdom, Department of Psychiatry and Mental Health, Groote Schuur Hospital, Observatory, Western Cape, South Africa</t>
  </si>
  <si>
    <t>Oxford (University)</t>
  </si>
  <si>
    <t>2-s2.0-33646424115</t>
  </si>
  <si>
    <t>Saunders, M.N.K.</t>
  </si>
  <si>
    <t>Saunders,  Mark N.K.</t>
  </si>
  <si>
    <t>Oxford Brookes</t>
  </si>
  <si>
    <t>Oxford Brookes Business School, Oxford, Oxfordshire, United Kingdom</t>
  </si>
  <si>
    <t>You owe it to yourself: The financially literate manager</t>
  </si>
  <si>
    <t>Brown, R.B.</t>
  </si>
  <si>
    <t>Brown,  Reva Berman</t>
  </si>
  <si>
    <t>Beresford, R.</t>
  </si>
  <si>
    <t>Beresford,  Richard</t>
  </si>
  <si>
    <t>2-s2.0-0031091726</t>
  </si>
  <si>
    <t>Harris, P.J.</t>
  </si>
  <si>
    <t>Harris,  Peter J.</t>
  </si>
  <si>
    <t>Oxford Brookes University</t>
  </si>
  <si>
    <t>School of Hotel and Restaurant Management, Oxford Brookes University, Oxford, Oxfordshire, United Kingdom</t>
  </si>
  <si>
    <t>A seminar role-play model for hospitality accounting and finance education: Development, implementation and evaluation</t>
  </si>
  <si>
    <t>Movsisyan, A.</t>
  </si>
  <si>
    <t>Movsisyan,  Ani</t>
  </si>
  <si>
    <t>3</t>
  </si>
  <si>
    <t>Oxford University</t>
  </si>
  <si>
    <t>Libby, M.K.</t>
  </si>
  <si>
    <t>PATH (NA if no university)</t>
  </si>
  <si>
    <t>PATH, San Francisco, CA, United States</t>
  </si>
  <si>
    <t>Balanoff, M.</t>
  </si>
  <si>
    <t>Balanoff,  Monica</t>
  </si>
  <si>
    <t>Downing, A.</t>
  </si>
  <si>
    <t>Downing,  Alexandria</t>
  </si>
  <si>
    <t>Moore, A.</t>
  </si>
  <si>
    <t>Moore,  Alexis</t>
  </si>
  <si>
    <t>Qurashi, F.</t>
  </si>
  <si>
    <t>Qurashi,  Fahad</t>
  </si>
  <si>
    <t>Manda, V.K.</t>
  </si>
  <si>
    <t>Manda,  Vijaya Kittu</t>
  </si>
  <si>
    <t>PBMEIT</t>
  </si>
  <si>
    <t>PBMEIT, Visakhapatnam, India</t>
  </si>
  <si>
    <t>2-s2.0-85078242018</t>
  </si>
  <si>
    <t>Ristianawati, Y.</t>
  </si>
  <si>
    <t>Ristianawati,  Yuyun</t>
  </si>
  <si>
    <t>PDIM</t>
  </si>
  <si>
    <t>Management Doctoral Program (PDIM), Semarang, Indonesia</t>
  </si>
  <si>
    <t>ISFA-As intervening financial literacy and culture towards organisational financial performance: A transformational leadership approach</t>
  </si>
  <si>
    <t>2-s2.0-85205572173</t>
  </si>
  <si>
    <t>Vidhu Niranjan, R.</t>
  </si>
  <si>
    <t>Vidhu Niranjan,  R.</t>
  </si>
  <si>
    <t>PES University</t>
  </si>
  <si>
    <t>Department of CSE, PES University, Bengaluru, KA, India</t>
  </si>
  <si>
    <t>Personalized Credit Score Prediction and Improvement model using Machine Learning</t>
  </si>
  <si>
    <t>2-s2.0-105019593072</t>
  </si>
  <si>
    <t>Jaya, K.R.</t>
  </si>
  <si>
    <t>Jaya,  K. R.</t>
  </si>
  <si>
    <t>Faculty of Management and Commerce, PES University, Bengaluru, KA, India</t>
  </si>
  <si>
    <t>An Empirical Study on the Effect of Financial Behaviour, Financial Attitude, and Financial Knowledge on the Financial Literacy of Rural Households in Karnataka</t>
  </si>
  <si>
    <t>Sujan Rao, R.</t>
  </si>
  <si>
    <t>Sujan Rao,  R.</t>
  </si>
  <si>
    <t>Saraf, M.N.</t>
  </si>
  <si>
    <t>Saraf,  Mitali Narayan</t>
  </si>
  <si>
    <t>Bansal,  Ayushee</t>
  </si>
  <si>
    <t>Upreti, A.</t>
  </si>
  <si>
    <t>Upreti,  Arvind</t>
  </si>
  <si>
    <t>2-s2.0-105020364006</t>
  </si>
  <si>
    <t>Neerza</t>
  </si>
  <si>
    <t>Neerza,  null</t>
  </si>
  <si>
    <t>PGDAV College</t>
  </si>
  <si>
    <t>Pannalal Girdharlal Dayanand Anglo-Vedic (PGDAV) College, New Delhi, India</t>
  </si>
  <si>
    <t>Financial Literacy: A Fuel for Sustainable Finance</t>
  </si>
  <si>
    <t>2-s2.0-85174948169</t>
  </si>
  <si>
    <t>PMAS-Arid Agriculture University</t>
  </si>
  <si>
    <t>PMAS-Arid Agriculture University Rawalpindi, Rawalpindi, Punjab, Pakistan</t>
  </si>
  <si>
    <t>Curriculum of Higher Education for Fostering Economic Development in Pakistan</t>
  </si>
  <si>
    <t>Aslam, S.</t>
  </si>
  <si>
    <t>Aslam,  Sadia</t>
  </si>
  <si>
    <t>Perveen, Q.</t>
  </si>
  <si>
    <t>Perveen,  Qaisara</t>
  </si>
  <si>
    <t>Afzal,  Alia</t>
  </si>
  <si>
    <t>Department of Agricultural Economics, PMAS-Arid Agriculture University Rawalpindi, Rawalpindi, Punjab, Pakistan</t>
  </si>
  <si>
    <t>2-s2.0-105015375404</t>
  </si>
  <si>
    <t>Aripin</t>
  </si>
  <si>
    <t>Aripin,  null</t>
  </si>
  <si>
    <t>PPM Manajemen (Official University Name Extracted)</t>
  </si>
  <si>
    <t>Sekolah Tinggi Manajemen PPM, Jakarta, Jakarta, Indonesia</t>
  </si>
  <si>
    <t>Empowering women through financial literacy and business management skill: Empirical evidence from Indonesia</t>
  </si>
  <si>
    <t>Mushtaq, R.</t>
  </si>
  <si>
    <t>Mushtaq,  Rizwan</t>
  </si>
  <si>
    <t>PSB Paris School of Business</t>
  </si>
  <si>
    <t>OCRE Research Laboratory, PSB Paris School of Business, Paris, Ile-de-France, France</t>
  </si>
  <si>
    <t>PSB Paris School of Business, Paris, Ile-de-France, France</t>
  </si>
  <si>
    <t>Calen</t>
  </si>
  <si>
    <t>Calen,  null</t>
  </si>
  <si>
    <t>PSDKU</t>
  </si>
  <si>
    <t>Universitas Murni Teguh PSDKU Pematang Siantar, Indonesia</t>
  </si>
  <si>
    <t>Gnana Sugirtham, S.</t>
  </si>
  <si>
    <t>Gnana Sugirtham,  S.</t>
  </si>
  <si>
    <t>PSG College of Arts &amp; Science</t>
  </si>
  <si>
    <t>Department of Commerce, PSG College of Arts &amp; Science, Coimbatore, TN, India</t>
  </si>
  <si>
    <t>2-s2.0-85182485097</t>
  </si>
  <si>
    <t>Measuring Financial Literacy Among Gen Ziers in Coimbatore City</t>
  </si>
  <si>
    <t>Meena, M.V.</t>
  </si>
  <si>
    <t>Meena,  M. V.</t>
  </si>
  <si>
    <t>Gowri, M.</t>
  </si>
  <si>
    <t>Gowri,  M.</t>
  </si>
  <si>
    <t>Department of Commerce, PSG College of Arts &amp; Science, Coimbatore, TN, India, Research Scholar, PSG College of Arts &amp; Science, Coimbatore, TN, India</t>
  </si>
  <si>
    <t>Joseph,  Jelsy</t>
  </si>
  <si>
    <t>Civil Aerodrome Post, PSG College of Arts &amp; Science, Coimbatore, TN, India</t>
  </si>
  <si>
    <t>Lekha Shree, S.</t>
  </si>
  <si>
    <t>Lekha Shree,  S.</t>
  </si>
  <si>
    <t>PSGR Krishnammal College for Women</t>
  </si>
  <si>
    <t>PSGR Krishnammal College for Women, Coimbatore, TN, India</t>
  </si>
  <si>
    <t>Dhivya Bharathi, K.</t>
  </si>
  <si>
    <t>Dhivya Bharathi,  K.</t>
  </si>
  <si>
    <t>Amudha, A.</t>
  </si>
  <si>
    <t>Amudha,  A.</t>
  </si>
  <si>
    <t>2-s2.0-105019318473</t>
  </si>
  <si>
    <t>Kavitha, G.</t>
  </si>
  <si>
    <t>Kavitha,  G.</t>
  </si>
  <si>
    <t>Department of Commerce, PSGR Krishnammal College for Women, Coimbatore, TN, India</t>
  </si>
  <si>
    <t>Financial Behavior and Well-Being: A Study on Personal Financial Planning</t>
  </si>
  <si>
    <t>Suryadevi, P.</t>
  </si>
  <si>
    <t>Suryadevi,  P.</t>
  </si>
  <si>
    <t>Veer, N.</t>
  </si>
  <si>
    <t>Veer,  Nitin B.</t>
  </si>
  <si>
    <t>PUMBA (Savitribai Phule Pune University)</t>
  </si>
  <si>
    <t>Department of Management Sciences (PUMBA), Savitribai Phule Pune University, Pune, MH, India</t>
  </si>
  <si>
    <t>Kolte, A.</t>
  </si>
  <si>
    <t>Kolte,  Ashutosh P.</t>
  </si>
  <si>
    <t>Sharma,  Pratik</t>
  </si>
  <si>
    <t>2-s2.0-105006830699</t>
  </si>
  <si>
    <t>Al Mamun, M.A.</t>
  </si>
  <si>
    <t>Al Mamun,  Md Abdullah</t>
  </si>
  <si>
    <t>Pabna University of Science and Technology</t>
  </si>
  <si>
    <t>Department of Business Administration, Pabna University of Science and Technology, Pabna, Rajshahi, Bangladesh</t>
  </si>
  <si>
    <t>FinTech’s impact on grocery retail in Bangladesh: a TAM approach</t>
  </si>
  <si>
    <t>Redwanuzzaman, M.</t>
  </si>
  <si>
    <t>Redwanuzzaman,  Md</t>
  </si>
  <si>
    <t>Rana, M.</t>
  </si>
  <si>
    <t>Rana,  Masud</t>
  </si>
  <si>
    <t>2-s2.0-85014692689</t>
  </si>
  <si>
    <t>Girasa, R.</t>
  </si>
  <si>
    <t>Girasa,  Roy</t>
  </si>
  <si>
    <t>Pace University</t>
  </si>
  <si>
    <t>Dept. of Legal Studies and Taxation, Pace University, New York, NY, United States</t>
  </si>
  <si>
    <t>Laws and regulations in global financial markets</t>
  </si>
  <si>
    <t>2-s2.0-85203704244</t>
  </si>
  <si>
    <t>Gottesman, A.</t>
  </si>
  <si>
    <t>Gottesman,  Aron A.</t>
  </si>
  <si>
    <t>Lubin School of Business, Pace University, New York, NY, United States</t>
  </si>
  <si>
    <t>Income inequality and financial overconfidence</t>
  </si>
  <si>
    <t>2-s2.0-77954467723</t>
  </si>
  <si>
    <t>Scharff, C.</t>
  </si>
  <si>
    <t>Scharff,  Christelle</t>
  </si>
  <si>
    <t>College of Engineering and Applied Sciences, Stony Brook, NY, United States, Department of Computer Science, Pace University, New York, NY, United States</t>
  </si>
  <si>
    <t>Mobile applications for informal economies</t>
  </si>
  <si>
    <t>Morey, M.</t>
  </si>
  <si>
    <t>Morey,  Matthew R.</t>
  </si>
  <si>
    <t>2-s2.0-85126231989</t>
  </si>
  <si>
    <t>Karlovskaya, E.A.</t>
  </si>
  <si>
    <t>Karlovskaya,  Evgenia A.</t>
  </si>
  <si>
    <t>Pacific National University</t>
  </si>
  <si>
    <t>Pacific National University, Khabarovsk, Khabarovsk Krai, Russian Federation</t>
  </si>
  <si>
    <t>Impact of Financial Literacy on Overcoming the Consequences of Financial Crises</t>
  </si>
  <si>
    <t>Romanova, L.A.</t>
  </si>
  <si>
    <t>Romanova,  L. A.</t>
  </si>
  <si>
    <t>Beregovykh, T.V.</t>
  </si>
  <si>
    <t>Beregovykh,  T. V.</t>
  </si>
  <si>
    <t>2-s2.0-85148090268</t>
  </si>
  <si>
    <t>Sulistianingsih, H.</t>
  </si>
  <si>
    <t>Sulistianingsih,  Henny</t>
  </si>
  <si>
    <t>Padang State University (Based on the assumption that Faculty of Economics and Business is a part of this institution.)</t>
  </si>
  <si>
    <t>Faculty of Economics and Business, Padang, West Sumatra, Indonesia</t>
  </si>
  <si>
    <t>Does SME’s financing decisions follow pecking order pattern? The role of financial literacy, risk preference, and home bias in SME financing decisions</t>
  </si>
  <si>
    <t>Qadri, H.M.D.</t>
  </si>
  <si>
    <t>Qadri,  Hussain Mohi Ud Din</t>
  </si>
  <si>
    <t>Pakistan (University name not explicitly mentioned in the provided affiliation)</t>
  </si>
  <si>
    <t>School of Economics and Finance, Pakistan</t>
  </si>
  <si>
    <t>2-s2.0-105017089500</t>
  </si>
  <si>
    <t>Pangemanan, R.R.</t>
  </si>
  <si>
    <t>Pangemanan,  Rifal Richard</t>
  </si>
  <si>
    <t>Pakistan Adventist Seminary and College</t>
  </si>
  <si>
    <t>Business Department, Pakistan Adventist Seminary and College, Farooqabad, Pakistan</t>
  </si>
  <si>
    <t>Generational Insights into Herding Behavior: The Moderating Role of Investment Experience in Shaping Decisions Among Generations X, Y, and Z</t>
  </si>
  <si>
    <t>Shafique, A.</t>
  </si>
  <si>
    <t>Shafique,  Attayah</t>
  </si>
  <si>
    <t>Pakistan Institute of Engineering and Applied Sciences</t>
  </si>
  <si>
    <t>Department of Communication and Management Sciences, Pakistan Institute of Engineering and Applied Sciences, Islamabad, Islamabad, Pakistan</t>
  </si>
  <si>
    <t>Bustomi, H.</t>
  </si>
  <si>
    <t>Bustomi,  Hamzah</t>
  </si>
  <si>
    <t>Pakuan University</t>
  </si>
  <si>
    <t>Pakuan University, Bogor, Jakarta, Indonesia</t>
  </si>
  <si>
    <t>Hamzah, H.</t>
  </si>
  <si>
    <t>Hamzah,  Hamzah</t>
  </si>
  <si>
    <t>2-s2.0-85130318775</t>
  </si>
  <si>
    <t>Macháčková, P.</t>
  </si>
  <si>
    <t>Macháčková,  Pavla</t>
  </si>
  <si>
    <t>Palacký University</t>
  </si>
  <si>
    <t>Department of Christian Social Work, Palacký University Olomouc, Olomouc, Olomouc Region, Czech Republic</t>
  </si>
  <si>
    <t>Who Are the People at Socio-Economic Risk? Socio-Demographical Analysis of the Czech People in Specific Economical Situations Recognized in Value-Based Risk Prediction Model</t>
  </si>
  <si>
    <t>Jurníčková, P.</t>
  </si>
  <si>
    <t>Jurníčková,  Pavlína</t>
  </si>
  <si>
    <t>Pospíšil, J.</t>
  </si>
  <si>
    <t>Pospíšil,  Jiří</t>
  </si>
  <si>
    <t>Olecká, I.</t>
  </si>
  <si>
    <t>Olecká,  Ivana</t>
  </si>
  <si>
    <t>Matulayová, N.</t>
  </si>
  <si>
    <t>Matulayová,  Nataša</t>
  </si>
  <si>
    <t>Pospíšilová, H.</t>
  </si>
  <si>
    <t>Pospíšilová,  Helena</t>
  </si>
  <si>
    <t>Ajouz, M.</t>
  </si>
  <si>
    <t>Ajouz,  Mousa</t>
  </si>
  <si>
    <t>Palestine Ahliya University</t>
  </si>
  <si>
    <t>Palestine Ahliya University, Bethlehem, Palestine</t>
  </si>
  <si>
    <t>2-s2.0-85166982354</t>
  </si>
  <si>
    <t>Awwad, B.</t>
  </si>
  <si>
    <t>Awwad,  Bahaa Subhi</t>
  </si>
  <si>
    <t>Palestine Technical University</t>
  </si>
  <si>
    <t>Palestine Technical University - Kadoorie, Tulkarm, Palestine</t>
  </si>
  <si>
    <t>Review of Financial Technology Applications and Their Related Aspects</t>
  </si>
  <si>
    <t>Razia, B.</t>
  </si>
  <si>
    <t>Razia,  Bahaa Subhi</t>
  </si>
  <si>
    <t>Zaid, M.A.A.</t>
  </si>
  <si>
    <t>Zaid,  Mohammad A.A.</t>
  </si>
  <si>
    <t>Palestine Technical University - Kadoorie</t>
  </si>
  <si>
    <t>Department of Accounting and Auditing, Palestine Technical University - Kadoorie, Tulkarm, Palestine</t>
  </si>
  <si>
    <t>Badwan, D.N.</t>
  </si>
  <si>
    <t>Badwan,  Nemer Loay</t>
  </si>
  <si>
    <t>Computerized of Finance and Banking Sciences Department, Palestine Technical University - Kadoorie, Tulkarm, Palestine</t>
  </si>
  <si>
    <t>2-s2.0-84928914386</t>
  </si>
  <si>
    <t>Lawrence, D.J.</t>
  </si>
  <si>
    <t>Lawrence,  Dana J.</t>
  </si>
  <si>
    <t>Palmer College of Chiropractic</t>
  </si>
  <si>
    <t>Palmer College of Chiropractic, Davenport, Davenport, IA, United States</t>
  </si>
  <si>
    <t>Financial attitudes, knowledge, and habits of chiropractic students: A descriptive survey</t>
  </si>
  <si>
    <t>Goertz, C.M.</t>
  </si>
  <si>
    <t>Goertz,  Christine M.H.</t>
  </si>
  <si>
    <t>Salsbury, S.A.</t>
  </si>
  <si>
    <t>Salsbury,  Stacie A.</t>
  </si>
  <si>
    <t>2-s2.0-85074566051</t>
  </si>
  <si>
    <t>Layson, M.C.</t>
  </si>
  <si>
    <t>Layson,  May C.</t>
  </si>
  <si>
    <t>Pampanga State University</t>
  </si>
  <si>
    <t>Pampanga State University, Bacolor, Pampanga, Philippines</t>
  </si>
  <si>
    <t>Design of solar powered vertical aquarium filtering system for clarias gariepinus (African catfish)</t>
  </si>
  <si>
    <t>Manuntag, N.Q.</t>
  </si>
  <si>
    <t>Manuntag,  Nilo Q.</t>
  </si>
  <si>
    <t>Pineda, C.N.</t>
  </si>
  <si>
    <t>Pineda,  Christian N.</t>
  </si>
  <si>
    <t>Tosun, D.K.</t>
  </si>
  <si>
    <t>Tosun,  Dudu Kaya</t>
  </si>
  <si>
    <t>Pamukkale Üniversitesi</t>
  </si>
  <si>
    <t>Pamukkale Üniversitesi, Denizli, Denizli, Turkey</t>
  </si>
  <si>
    <t>2-s2.0-105008020233</t>
  </si>
  <si>
    <t>Budiyanto, A.</t>
  </si>
  <si>
    <t>Budiyanto,  Arief</t>
  </si>
  <si>
    <t>Pamulang University</t>
  </si>
  <si>
    <t>Department of Management, Pamulang University, Banten, Indonesia</t>
  </si>
  <si>
    <t>TECHNOLOGY ACCEPTANCE MODEL, TRUST, AND FINANCIAL BEHAVIOR IN SHAPING CONSUMER WELL-BEING: INSIGHTS FROM FINTECH ADOPTION IN URBAN INDONESIA</t>
  </si>
  <si>
    <t>Maulana, A.E.</t>
  </si>
  <si>
    <t>Maulana,  Asep Erlan</t>
  </si>
  <si>
    <t>Electrical Engineering Study Program, Pamulang University, Banten, Indonesia</t>
  </si>
  <si>
    <t>Pamungkas, I.B.</t>
  </si>
  <si>
    <t>Pamungkas,  Ibrahim Bali</t>
  </si>
  <si>
    <t>Lubis, I.</t>
  </si>
  <si>
    <t>Lubis,  Iman</t>
  </si>
  <si>
    <t>Jiya, A.N.</t>
  </si>
  <si>
    <t>Jiya,  Alex Nester</t>
  </si>
  <si>
    <t>Pan African University</t>
  </si>
  <si>
    <t>Pan African University, Yaounde, Centre Region, Cameroon</t>
  </si>
  <si>
    <t>Cameroon</t>
  </si>
  <si>
    <t>2-s2.0-85217709546</t>
  </si>
  <si>
    <t>Ekpemuaka, E.</t>
  </si>
  <si>
    <t>Ekpemuaka,  Enameguono</t>
  </si>
  <si>
    <t>Pan-Atlantic University</t>
  </si>
  <si>
    <t>Pan-Atlantic University, Lekki, Lagos, Nigeria</t>
  </si>
  <si>
    <t>Digital financial inclusion and entrepreneurship growth: A case of Esusu Africa</t>
  </si>
  <si>
    <t>Ndigwe, C.I.</t>
  </si>
  <si>
    <t>Ndigwe,  Chinedu Izuchukwu</t>
  </si>
  <si>
    <t>2-s2.0-85061827626</t>
  </si>
  <si>
    <t>Adetunji, O.M.</t>
  </si>
  <si>
    <t>Adetunji,  Olubanjo Michael</t>
  </si>
  <si>
    <t>Sustainable and Inclusive Digital Financial Services (SIDFS) Initiatives, Pan-Atlantic University, Lekki, Lagos, Nigeria</t>
  </si>
  <si>
    <t>The Relative Impact of Income and Financial Literacy on Financial Inclusion in Nigeria</t>
  </si>
  <si>
    <t>Nnamdi, K.C.</t>
  </si>
  <si>
    <t>Nnamdi,  Kelechi Chijindu</t>
  </si>
  <si>
    <t>2-s2.0-85102502822</t>
  </si>
  <si>
    <t>Adeola, O.</t>
  </si>
  <si>
    <t>Adeola,  Ogechi</t>
  </si>
  <si>
    <t>Marketing bank services to financially vulnerable customers: evidence from an emerging economy</t>
  </si>
  <si>
    <t>Maiyaki, S.F.</t>
  </si>
  <si>
    <t>Maiyaki,  Sheneni Felix</t>
  </si>
  <si>
    <t>David-West, O.</t>
  </si>
  <si>
    <t>David-West,  Olayinka</t>
  </si>
  <si>
    <t>Management Information System Department, Pan-Atlantic University, Lekki, Lagos, Nigeria</t>
  </si>
  <si>
    <t>Oyeniran, T.T.</t>
  </si>
  <si>
    <t>Oyeniran,  Tolulope Tolulope</t>
  </si>
  <si>
    <t>Ilesanmi, H.</t>
  </si>
  <si>
    <t>Ilesanmi,  Helen</t>
  </si>
  <si>
    <t>2-s2.0-105008004378</t>
  </si>
  <si>
    <t>Popoola, T.</t>
  </si>
  <si>
    <t>Popoola,  Temitope</t>
  </si>
  <si>
    <t>Scoping Review of the Impact of Financial Literacy Empowerment on the Growth of Female Entrepreneurship in Nigeria</t>
  </si>
  <si>
    <t>Erondu, I.N.</t>
  </si>
  <si>
    <t>Erondu,  Ihunanya Ngozi</t>
  </si>
  <si>
    <t>2-s2.0-85145104547</t>
  </si>
  <si>
    <t>Durda, L.</t>
  </si>
  <si>
    <t>Durda,  Lukáš</t>
  </si>
  <si>
    <t>Pan-European University</t>
  </si>
  <si>
    <t>Pan-European University, Prague, Czech Republic</t>
  </si>
  <si>
    <t>The differences in the impact of entrepreneurial abilities of various European SMEs on their financial risk perceptions</t>
  </si>
  <si>
    <t>2-s2.0-85201722369</t>
  </si>
  <si>
    <t>Ključnikov, A.</t>
  </si>
  <si>
    <t>Ključnikov,  Aleksandr</t>
  </si>
  <si>
    <t>European Centre for Business Research, Pan-European University, Ostrava, Czech Republic</t>
  </si>
  <si>
    <t>From intention to action: Understanding bank credit access through the lens of the theory of planned behavior</t>
  </si>
  <si>
    <t>Civelek, M.</t>
  </si>
  <si>
    <t>Civelek,  Mehmet</t>
  </si>
  <si>
    <t>Dudáš, T.</t>
  </si>
  <si>
    <t>Dudáš,  Tomáš</t>
  </si>
  <si>
    <t>Kloudová, J.</t>
  </si>
  <si>
    <t>Kloudová,  Jitka</t>
  </si>
  <si>
    <t>Pan-European University, Ostrava, Czech Republic</t>
  </si>
  <si>
    <t>Březina, I.</t>
  </si>
  <si>
    <t>Březina,  Ivan</t>
  </si>
  <si>
    <t>Vincurova, Z.</t>
  </si>
  <si>
    <t>Vincurova,  Zuzana</t>
  </si>
  <si>
    <t>Veselá, Z.</t>
  </si>
  <si>
    <t>Veselá,  Zuzana</t>
  </si>
  <si>
    <t>2-s2.0-85177219233</t>
  </si>
  <si>
    <t>Rahmatika, D.N.</t>
  </si>
  <si>
    <t>Rahmatika,  Dien Noviany</t>
  </si>
  <si>
    <t>Pancasakti Tegal University</t>
  </si>
  <si>
    <t>Faculty of Economics and Business, Pancasakti Tegal University, Tegal, Indonesia</t>
  </si>
  <si>
    <t>The impact of financial literacy and financial behavior in entrepreneurial motivation–evidence from Indonesia</t>
  </si>
  <si>
    <t>2-s2.0-85211135507</t>
  </si>
  <si>
    <t>Desai, R.</t>
  </si>
  <si>
    <t>Desai,  Rajesh</t>
  </si>
  <si>
    <t>Pandit Deendayal Energy University</t>
  </si>
  <si>
    <t>School of Liberal Studies, Pandit Deendayal Energy University, Gandhinagar, GJ, India</t>
  </si>
  <si>
    <t>Analysing consumer switching behaviour and financial antecedents to determine the intention to use central bank digital currency: evidence from the Indian economy</t>
  </si>
  <si>
    <t>Baser, N.</t>
  </si>
  <si>
    <t>Baser,  Narayan</t>
  </si>
  <si>
    <t>School of Petroleum Management, Pandit Deendayal Energy University, Gandhinagar, GJ, India</t>
  </si>
  <si>
    <t>2-s2.0-85030636213</t>
  </si>
  <si>
    <t>Kittler, M.</t>
  </si>
  <si>
    <t>Kittler,  Maria</t>
  </si>
  <si>
    <t>Paneuropean University</t>
  </si>
  <si>
    <t>Faculty of Economics and Business, Paneuropean University, Bratislava, Slovakia</t>
  </si>
  <si>
    <t>The impact of financial management on innovation</t>
  </si>
  <si>
    <t>Illmeyer, M.</t>
  </si>
  <si>
    <t>Illmeyer,  Marcus</t>
  </si>
  <si>
    <t>Grosch, D.</t>
  </si>
  <si>
    <t>Grosch,  Dietmar</t>
  </si>
  <si>
    <t>Priess, P.</t>
  </si>
  <si>
    <t>Priess,  Pamela</t>
  </si>
  <si>
    <t>Mahesh, C.</t>
  </si>
  <si>
    <t>Mahesh,  Chitraivel</t>
  </si>
  <si>
    <t>Panimalar Engineering College</t>
  </si>
  <si>
    <t>Department of Information Technology, Panimalar Engineering College, Chennai, TN, India</t>
  </si>
  <si>
    <t>Sharma,  Palak</t>
  </si>
  <si>
    <t>Panipat Institute of Engineering &amp; Technology</t>
  </si>
  <si>
    <t>Panipat Institute of Engineering &amp; Technology, Panipat, HR, India</t>
  </si>
  <si>
    <t>Tyagi, V.K.</t>
  </si>
  <si>
    <t>Tyagi,  Vikas Kumar</t>
  </si>
  <si>
    <t>Bala, M.</t>
  </si>
  <si>
    <t>Bala,  Manju</t>
  </si>
  <si>
    <t>Panipat Institute of Engineering &amp; Technology
Geeta University</t>
  </si>
  <si>
    <t>Panipat Institute of Engineering &amp; Technology, Panipat, HR, India, Geeta University, Panipat, HR, India</t>
  </si>
  <si>
    <t>2-s2.0-85207407600</t>
  </si>
  <si>
    <t>Chopra, P.</t>
  </si>
  <si>
    <t>Chopra,  Pooja</t>
  </si>
  <si>
    <t>Panjab University</t>
  </si>
  <si>
    <t>Panjab University, Chandigarh, India</t>
  </si>
  <si>
    <t>MODELING THE PREDICTORS OF M-PAYMENTS ADOPTION FOR INDIAN RURAL TRANSFORMATION</t>
  </si>
  <si>
    <t>Lamba, R.</t>
  </si>
  <si>
    <t>Lamba,  Renu</t>
  </si>
  <si>
    <t>Bedi, M.</t>
  </si>
  <si>
    <t>Bedi,  Monica</t>
  </si>
  <si>
    <t>Verma,  Prachi</t>
  </si>
  <si>
    <t>Garg, P.</t>
  </si>
  <si>
    <t>Garg,  Priyanka</t>
  </si>
  <si>
    <t>Panjab University (as University Business School is a part of it)</t>
  </si>
  <si>
    <t>University Business School, Chandigarh, India</t>
  </si>
  <si>
    <t>2-s2.0-85202492958</t>
  </si>
  <si>
    <t>Nagy, A.M.</t>
  </si>
  <si>
    <t>Nagy,  Andrea Magda</t>
  </si>
  <si>
    <t>Pannon Egyetem</t>
  </si>
  <si>
    <t>Department of Economics, Pannon Egyetem, Veszprem, Veszprém, Hungary</t>
  </si>
  <si>
    <t>FINANCIAL AWARENESS OF YOUNG ADULTS – EXPERIENCE FROM A CROSS-BORDER SURVEY AMONG HUNGARIAN SPEAKING STUDENTS</t>
  </si>
  <si>
    <t>Szikszai, S.</t>
  </si>
  <si>
    <t>Szikszai,  Szabolcs</t>
  </si>
  <si>
    <t>Bosnyák-Simon, N.</t>
  </si>
  <si>
    <t>Bosnyák-Simon,  Nikolett</t>
  </si>
  <si>
    <t>Department of Finance, Pannon Egyetem, Veszprem, Veszprém, Hungary</t>
  </si>
  <si>
    <t>2-s2.0-105006534909</t>
  </si>
  <si>
    <t>Daskalakis, N.</t>
  </si>
  <si>
    <t>Daskalakis,  Nikolaos</t>
  </si>
  <si>
    <t>Panteion University of Social and Political Sciences</t>
  </si>
  <si>
    <t>Department of Public Administration, Panteion University of Social and Political Sciences, Athens, Attica, Greece</t>
  </si>
  <si>
    <t>Assessing the Relative Financial Literacy Levels of Micro and Small Entrepreneurs: Preliminary Evidence from 13 Countries</t>
  </si>
  <si>
    <t>Lefebvre, Q.</t>
  </si>
  <si>
    <t>Lefebvre,  Quentin</t>
  </si>
  <si>
    <t>Panthéon-Assas</t>
  </si>
  <si>
    <t>Laboratoire de Recherche en Sciences de Gestion Panthéon-Assas (LARGEPA), Paris, Ile-de-France, France</t>
  </si>
  <si>
    <t>2-s2.0-84858692535</t>
  </si>
  <si>
    <t>Zamarro, G.</t>
  </si>
  <si>
    <t>Zamarro,  Gema</t>
  </si>
  <si>
    <t>Pardee RAND Graduate School</t>
  </si>
  <si>
    <t>RAND, CO, United States, Pardee RAND Graduate School of Public Policy, United States</t>
  </si>
  <si>
    <t>What Explains the Gender Gap in Financial Literacy? The Role of Household Decision Making</t>
  </si>
  <si>
    <t>2-s2.0-85026753899</t>
  </si>
  <si>
    <t>Longobardi, S.</t>
  </si>
  <si>
    <t>Longobardi,  Sergio</t>
  </si>
  <si>
    <t>Parthenope University of Naples</t>
  </si>
  <si>
    <t>Department of Business and Quantitative Studies, Parthenope University of Naples, Naples, NA, Italy</t>
  </si>
  <si>
    <t>Can problem-solving attitudes explain the gender gap in financial literacy? Evidence from Italian students’ data</t>
  </si>
  <si>
    <t>Stella, G.P.</t>
  </si>
  <si>
    <t>Stella,  Gian Paolo</t>
  </si>
  <si>
    <t>Regoli, A.</t>
  </si>
  <si>
    <t>Regoli,  Andrea</t>
  </si>
  <si>
    <t>2-s2.0-84960153948</t>
  </si>
  <si>
    <t>Paiella, M.</t>
  </si>
  <si>
    <t>Paiella,  Monica</t>
  </si>
  <si>
    <t>Department of Business and Economics, Parthenope University of Naples, Naples, NA, Italy</t>
  </si>
  <si>
    <t>Financial literacy and subjective expectations questions: A validation exercise</t>
  </si>
  <si>
    <t>2-s2.0-85150806257</t>
  </si>
  <si>
    <t>Parthenope University of Naples, Naples, NA, Italy</t>
  </si>
  <si>
    <t>An asymmetrical approach to understanding consumer characteristics in banking trust during the COVID-19 pandemic in Italy</t>
  </si>
  <si>
    <t>Pagliuca, M.M.</t>
  </si>
  <si>
    <t>Pagliuca,  Margherita Maria</t>
  </si>
  <si>
    <t>2-s2.0-85034628629</t>
  </si>
  <si>
    <t>Family background and financial literacy of Italian students: The mediating role of attitudes and motivations</t>
  </si>
  <si>
    <t>Salerno, D.</t>
  </si>
  <si>
    <t>Salerno,  Dario</t>
  </si>
  <si>
    <t>Battaglia, F.</t>
  </si>
  <si>
    <t>Battaglia,  Francesca</t>
  </si>
  <si>
    <t>Petrillo, A.</t>
  </si>
  <si>
    <t>Petrillo,  Antonella</t>
  </si>
  <si>
    <t>2-s2.0-105022254214</t>
  </si>
  <si>
    <t>Tivera, M.I.B.</t>
  </si>
  <si>
    <t>Tivera,  Ma Isabel B.</t>
  </si>
  <si>
    <t>Partido State University</t>
  </si>
  <si>
    <t>College of Business and Management, Partido State University, Goa, Camarines Sur, Philippines</t>
  </si>
  <si>
    <t>Financial literacy, financial inclusion, and food security: A comparative analysis of green and blue economy in the poorest region of Luzon, Philippines</t>
  </si>
  <si>
    <t>Cortezano, L.A.C.</t>
  </si>
  <si>
    <t>Cortezano,  Ludy Ann C.</t>
  </si>
  <si>
    <t>Trilles, K.S.</t>
  </si>
  <si>
    <t>Trilles,  Kevin S.</t>
  </si>
  <si>
    <t>Martinez, J.Z.</t>
  </si>
  <si>
    <t>Martinez,  Joshua Z.</t>
  </si>
  <si>
    <t>Ortiz, R.P.</t>
  </si>
  <si>
    <t>Ortiz,  Redgie P.</t>
  </si>
  <si>
    <t>Onsay, E.A.</t>
  </si>
  <si>
    <t>Onsay,  Emmanuel Azcarraga</t>
  </si>
  <si>
    <t>Partido State University
University of the Philippines Los Banos</t>
  </si>
  <si>
    <t>College of Business and Management, Partido State University, Goa, Camarines Sur, Philippines, Graduate School, University of the Philippines Los Banos, Los Banos, Laguna, Philippines</t>
  </si>
  <si>
    <t>Pancholi, K.</t>
  </si>
  <si>
    <t>Pancholi,  Kritika</t>
  </si>
  <si>
    <t>Parul University</t>
  </si>
  <si>
    <t>Parul University, Vadodara, GJ, India, Narayana Business School, Gujarat, India</t>
  </si>
  <si>
    <t>2-s2.0-86000479635</t>
  </si>
  <si>
    <t>Qureshi, K.M.R.</t>
  </si>
  <si>
    <t>Qureshi,  Karishma Mohamed Rafik</t>
  </si>
  <si>
    <t>Department of Mechanical Engineering, Parul University, Vadodara, GJ, India</t>
  </si>
  <si>
    <t>Assessing Lean 4.0 critical success factors (CSFs) for implementing in small and medium-sized enterprises (SMEs)</t>
  </si>
  <si>
    <t>Mewada, B.G.</t>
  </si>
  <si>
    <t>Mewada,  Bhavesh G.</t>
  </si>
  <si>
    <t>Mitra, B.</t>
  </si>
  <si>
    <t>Mitra,  Bhaskar</t>
  </si>
  <si>
    <t>Parul University, Vadodara, GJ, India</t>
  </si>
  <si>
    <t>Bhall, R.</t>
  </si>
  <si>
    <t>Bhall,  Rohtash</t>
  </si>
  <si>
    <t>Dalal, S.</t>
  </si>
  <si>
    <t>Dalal,  Sonu</t>
  </si>
  <si>
    <t>Qureshi, K.M.</t>
  </si>
  <si>
    <t>Jampala, R.C.</t>
  </si>
  <si>
    <t>Jampala,  Rajesh C.</t>
  </si>
  <si>
    <t>Parvathaneni Brahmayya Siddhartha College of Arts &amp; Science</t>
  </si>
  <si>
    <t>Parvathaneni Brahmayya Siddhartha College of Arts &amp; Science, Vijayawada, AP, India</t>
  </si>
  <si>
    <t>2-s2.0-105002125348</t>
  </si>
  <si>
    <t>Bhatta, K.</t>
  </si>
  <si>
    <t>Bhatta,  Kusumsheela</t>
  </si>
  <si>
    <t>Patan Academy of Health Sciences</t>
  </si>
  <si>
    <t>School of Public Health, Patan Academy of Health Sciences, Lalitpur, Nepal</t>
  </si>
  <si>
    <t>Prevalence of Depression and Its Associated Factors Among Patients Undergoing Substance Abuse Treatment at Rehabilitation Centres in Pokhara, Nepal</t>
  </si>
  <si>
    <t>Yuenyong, N.</t>
  </si>
  <si>
    <t>Yuenyong,  Nithima</t>
  </si>
  <si>
    <t>Pathumthani University</t>
  </si>
  <si>
    <t>Pathumthani University, Pathum Thani, Pathum Thani, Thailand</t>
  </si>
  <si>
    <t>2-s2.0-105009311012</t>
  </si>
  <si>
    <t>Suradinkura, S.</t>
  </si>
  <si>
    <t>Suradinkura,  Supakorn</t>
  </si>
  <si>
    <t>Digital Asset Adoption in Inheritance Planning: Evidence from Thailand</t>
  </si>
  <si>
    <t>Limna, P.</t>
  </si>
  <si>
    <t>Limna,  Pongsakorn</t>
  </si>
  <si>
    <t>Kraiwanit, T.</t>
  </si>
  <si>
    <t>Kraiwanit,  Tanpat</t>
  </si>
  <si>
    <t>Rahman, M.T.</t>
  </si>
  <si>
    <t>Rahman,  Md Takibur</t>
  </si>
  <si>
    <t>Patuakhali Science and Technology University</t>
  </si>
  <si>
    <t>Department of Accounting and Information Systems, Patuakhali Science and Technology University, Patuakhali, Barisal, Bangladesh</t>
  </si>
  <si>
    <t>Sarkar, M.S.K.</t>
  </si>
  <si>
    <t>Sarkar,  Md Sujahangir Kabir</t>
  </si>
  <si>
    <t>Department of Economics and Sociology, Patuakhali Science and Technology University, Patuakhali, Barisal, Bangladesh</t>
  </si>
  <si>
    <t>Ardekani, A.S.</t>
  </si>
  <si>
    <t>Ardekani,  Ali Sarafraz</t>
  </si>
  <si>
    <t>Payame Noor University</t>
  </si>
  <si>
    <t>Department of Accounting, Payame Noor University, Tehran, Tehran, Iran</t>
  </si>
  <si>
    <t>Songprakun, W.</t>
  </si>
  <si>
    <t>Songprakun,  Wallapa</t>
  </si>
  <si>
    <t>Payap University</t>
  </si>
  <si>
    <t>Payap University, Chiangmai, Thailand</t>
  </si>
  <si>
    <t>Moreno-Pizani, M.A.</t>
  </si>
  <si>
    <t>Moreno-Pizani,  Maria Alejandra</t>
  </si>
  <si>
    <t>Pecege</t>
  </si>
  <si>
    <t>Faculdade Pecege, Piracicaba, SP, Brazil</t>
  </si>
  <si>
    <t>2-s2.0-105019296127</t>
  </si>
  <si>
    <t>Rahayu, N.I.</t>
  </si>
  <si>
    <t>Rahayu,  Norra Isnasia</t>
  </si>
  <si>
    <t>Pekanbaru</t>
  </si>
  <si>
    <t>Faculty of Economics and Business, Pekanbaru, Indonesia</t>
  </si>
  <si>
    <t>Trends and Patterns in Financial Behavior Research: A Bibliometric Review</t>
  </si>
  <si>
    <t>2-s2.0-85153876184</t>
  </si>
  <si>
    <t>Oemar, F.</t>
  </si>
  <si>
    <t>Oemar,  Fahmi</t>
  </si>
  <si>
    <t>THE POTENTIAL OF PAYING ZAKAT ON INCOME: EVIDENCE FROM AN EMERGING ECONOMY</t>
  </si>
  <si>
    <t>Putri, W.A.</t>
  </si>
  <si>
    <t>Putri,  Winda Amanda</t>
  </si>
  <si>
    <t>Widiarsih, D.</t>
  </si>
  <si>
    <t>Widiarsih,  Dwi</t>
  </si>
  <si>
    <t>Ardiansyah, F.</t>
  </si>
  <si>
    <t>Ardiansyah,  Fadly</t>
  </si>
  <si>
    <t>Sun, P.</t>
  </si>
  <si>
    <t>Sun,  Pengfei</t>
  </si>
  <si>
    <t>Peking Union Medical College</t>
  </si>
  <si>
    <t>Peking University</t>
  </si>
  <si>
    <t>School of Advanced Agricultural Sciences, Peking University, Beijing, China</t>
  </si>
  <si>
    <t>Yang,  Bofei</t>
  </si>
  <si>
    <t>Peking University, Beijing, China, Laboratory for Earth Surface Processes Ministry of Education, Beijing, China</t>
  </si>
  <si>
    <t>Yan, H.</t>
  </si>
  <si>
    <t>Yan,  Hongfei</t>
  </si>
  <si>
    <t>School of EECS, Peking University, Beijing, China</t>
  </si>
  <si>
    <t>2-s2.0-85161270620</t>
  </si>
  <si>
    <t>Yuan, C.</t>
  </si>
  <si>
    <t>Yuan,  Cheng</t>
  </si>
  <si>
    <t>Peking University, Beijing, China</t>
  </si>
  <si>
    <t>Why Do Financially Illiterate Students Perceive Lower Education Returns? Evidence From a Survey in Rural China</t>
  </si>
  <si>
    <t>Wang,  Xiaoxiao</t>
  </si>
  <si>
    <t>School of Economics, Peking University, Beijing, China</t>
  </si>
  <si>
    <t>Liu, Y.-J.</t>
  </si>
  <si>
    <t>Liu,  Yu Jane</t>
  </si>
  <si>
    <t>Guanghua School of Management Peking University, Beijing, China</t>
  </si>
  <si>
    <t>2-s2.0-85124328636</t>
  </si>
  <si>
    <t>Zhou,  Yi</t>
  </si>
  <si>
    <t>Financial literacy overconfidence and investment fraud victimization</t>
  </si>
  <si>
    <t>Wang,  Yaojing</t>
  </si>
  <si>
    <t>Chen,  Jia</t>
  </si>
  <si>
    <t>Cai, P.</t>
  </si>
  <si>
    <t>Cai,  Peifeng</t>
  </si>
  <si>
    <t>Chen, F.</t>
  </si>
  <si>
    <t>Chen,  Fanglin</t>
  </si>
  <si>
    <t>2-s2.0-85038126270</t>
  </si>
  <si>
    <t>Fan, A.</t>
  </si>
  <si>
    <t>Fan,  Aiai</t>
  </si>
  <si>
    <t>Graduate School of Education, Peking University, Beijing, China</t>
  </si>
  <si>
    <t>Chinese high school students' plans in studying overseas: Who and why</t>
  </si>
  <si>
    <t>Sun,  Xu</t>
  </si>
  <si>
    <t>School of Computer Science, Peking University, Beijing, China</t>
  </si>
  <si>
    <t>Li, S.</t>
  </si>
  <si>
    <t>Li,  Shicheng</t>
  </si>
  <si>
    <t>Liu,  Yi</t>
  </si>
  <si>
    <t>Ouyang, K.</t>
  </si>
  <si>
    <t>Ouyang,  Kun</t>
  </si>
  <si>
    <t>2-s2.0-85151119351</t>
  </si>
  <si>
    <t>Can Education Affect Household Stock Market Participation Behaviors? Evidence from China’s Compulsory Schooling Law</t>
  </si>
  <si>
    <t>2-s2.0-84859788064</t>
  </si>
  <si>
    <t>Wei, B.</t>
  </si>
  <si>
    <t>Wei,  Bao</t>
  </si>
  <si>
    <t>College of Education, Peking University, Beijing, China</t>
  </si>
  <si>
    <t>Regional disparities in the allocation of China's higher education resources from the perspective of equity</t>
  </si>
  <si>
    <t>Shi, H.X.</t>
  </si>
  <si>
    <t>Shi,  Hongxia</t>
  </si>
  <si>
    <t>Peking University People's Hospital, Beijing, China</t>
  </si>
  <si>
    <t>Wang,  Lu</t>
  </si>
  <si>
    <t>Zhang,  Xia</t>
  </si>
  <si>
    <t>Zou,  Jianke</t>
  </si>
  <si>
    <t>Department of Management, Peking University, Beijing, China</t>
  </si>
  <si>
    <t>Deng, S.</t>
  </si>
  <si>
    <t>Deng,  Suo</t>
  </si>
  <si>
    <t>Department of Sociology, Peking University, Beijing, China</t>
  </si>
  <si>
    <t>Shen, J.</t>
  </si>
  <si>
    <t>Shen,  Ji</t>
  </si>
  <si>
    <t>Zhu, S.</t>
  </si>
  <si>
    <t>Zhu,  Shengjun</t>
  </si>
  <si>
    <t>Zhang,  Zhongxiang</t>
  </si>
  <si>
    <t>East-West Center, Honolulu, HI, United States, Peking University, Beijing, China</t>
  </si>
  <si>
    <t>Xiao,  Xiao</t>
  </si>
  <si>
    <t>Tao, Y.</t>
  </si>
  <si>
    <t>Tao,  Yunqing</t>
  </si>
  <si>
    <t>Institute of Digital Finance, Peking University, Beijing, China</t>
  </si>
  <si>
    <t>Chen,  Qiu</t>
  </si>
  <si>
    <t>2-s2.0-85080132419</t>
  </si>
  <si>
    <t>Wang,  Sibin</t>
  </si>
  <si>
    <t>Re-emergence of social work in modern China: A perspective by Chinese and U.S. partners</t>
  </si>
  <si>
    <t>Zhang,  Yanlong</t>
  </si>
  <si>
    <t>2-s2.0-85091240308</t>
  </si>
  <si>
    <t>Chinese High School Students’ Plans in Studying Overseas: Who and Why</t>
  </si>
  <si>
    <t>Luan, X.</t>
  </si>
  <si>
    <t>Luan,  Xinchen</t>
  </si>
  <si>
    <t>Department of Urban and Regional Planning, Peking University, Beijing, China</t>
  </si>
  <si>
    <t>Miao, R.</t>
  </si>
  <si>
    <t>Miao,  Rui</t>
  </si>
  <si>
    <t>Cui, W.</t>
  </si>
  <si>
    <t>Cui,  Wei</t>
  </si>
  <si>
    <t>Gupta, L.C.</t>
  </si>
  <si>
    <t>Gupta,  Bishnupriya Colin</t>
  </si>
  <si>
    <t>The World Bank, USA, Washington, D.C., United States, Peking University, Beijing, China</t>
  </si>
  <si>
    <t>Ren, C.</t>
  </si>
  <si>
    <t>Ren,  Changyu</t>
  </si>
  <si>
    <t>Li,  Binbin</t>
  </si>
  <si>
    <t>Peking University
NA (if no university is present)</t>
  </si>
  <si>
    <t>Peking University, Beijing, China, College of Finance, Nanjing Agricultural University, Nanjing, Jiangsu, China</t>
  </si>
  <si>
    <t>2-s2.0-85045996195</t>
  </si>
  <si>
    <t>Fahamsyah, M.H.</t>
  </si>
  <si>
    <t>Fahamsyah,  Mohammad Hatta</t>
  </si>
  <si>
    <t>Pelita Bangsa University</t>
  </si>
  <si>
    <t>Pelita Bangsa University, Bekasi, West Java, Indonesia</t>
  </si>
  <si>
    <t>Improving tourism quality by islamic finance</t>
  </si>
  <si>
    <t>Bintarti, S.</t>
  </si>
  <si>
    <t>Bintarti,  Surya</t>
  </si>
  <si>
    <t>Nurastuti, P.</t>
  </si>
  <si>
    <t>Nurastuti,  Preatmi</t>
  </si>
  <si>
    <t>2-s2.0-85141425875</t>
  </si>
  <si>
    <t>Irman, M.</t>
  </si>
  <si>
    <t>Irman,  Mimelientesa</t>
  </si>
  <si>
    <t>Pelita Indonesia</t>
  </si>
  <si>
    <t>Management Study Program, Institute of Business and Technology Pelita Indonesia, Jakarta, Indonesia</t>
  </si>
  <si>
    <t>Financial inclusion as mediator in the relationship of social capital and financial literacy towards business performance of the trade sector SMEs in Pekanbaru, Indonesia; Финансовая инклюзивность как посредник во взаимосвязи социального капитала и финансовой грамотности с эффективностью бизнеса малых и средних предприятий торгового сектора в Пеканбару, Индонезия; Фінансова інклюзивність як посередник у взаємозв’язку соціального капіталу та фінансової грамотності з діловою ефективністю торговельного сектору малих і середніх підприємств у Пеканбару, Індонезія</t>
  </si>
  <si>
    <t>2-s2.0-85207506410</t>
  </si>
  <si>
    <t>Mahyuni, L.P.</t>
  </si>
  <si>
    <t>Mahyuni,  Luh Putu</t>
  </si>
  <si>
    <t>Pendidikan Nasional University</t>
  </si>
  <si>
    <t>Pendidikan Nasional University, Bali, Indonesia</t>
  </si>
  <si>
    <t>Navigating the Digital Frontier: Motivations and Perceived Behaviors on Digital Investment Platforms</t>
  </si>
  <si>
    <t>Maradona, A.F.</t>
  </si>
  <si>
    <t>Maradona,  Agus Fredy</t>
  </si>
  <si>
    <t>2-s2.0-84879213494</t>
  </si>
  <si>
    <t>Sprow Forté, K.S.</t>
  </si>
  <si>
    <t>Sprow Forté,  Karin</t>
  </si>
  <si>
    <t>Penn State</t>
  </si>
  <si>
    <t>Penn State Harrisburg, Middletown, PA, United States</t>
  </si>
  <si>
    <t>Educating for Financial Literacy: A Case Study With a Sociocultural Lens</t>
  </si>
  <si>
    <t>2-s2.0-84886933253</t>
  </si>
  <si>
    <t>Tisdell, E.J.</t>
  </si>
  <si>
    <t>Tisdell,  Elizabeth J.</t>
  </si>
  <si>
    <t>Community-Based Financial Literacy Education in a Cultural Context: A Study of Teacher Beliefs and Pedagogical Practice</t>
  </si>
  <si>
    <t>Bolton, L.E.</t>
  </si>
  <si>
    <t>Bolton,  Lisa E.</t>
  </si>
  <si>
    <t>Department of Marketing, Penn State Smeal College of Business, University Park, PA, United States</t>
  </si>
  <si>
    <t>2-s2.0-85075349845</t>
  </si>
  <si>
    <t>Mross, E.</t>
  </si>
  <si>
    <t>Mross,  Emily</t>
  </si>
  <si>
    <t>Partners in financial literacy: Outreach to student entrepreneurs</t>
  </si>
  <si>
    <t>Taylor, E.W.</t>
  </si>
  <si>
    <t>Taylor,  Edward W.</t>
  </si>
  <si>
    <t>Chu, D.C.</t>
  </si>
  <si>
    <t>Chu,  David C.</t>
  </si>
  <si>
    <t>Penn State College of Medicine</t>
  </si>
  <si>
    <t>Allergy and Critical Care Medicine, Penn State College of Medicine, Hershey, PA, United States</t>
  </si>
  <si>
    <t>2-s2.0-84867972686</t>
  </si>
  <si>
    <t>Penn State Harrisburg</t>
  </si>
  <si>
    <t>School of Behavioral Sciences and Education, Penn State Harrisburg, Middletown, PA, United States</t>
  </si>
  <si>
    <t>Teaching financial literacy: A survey of community-based educators</t>
  </si>
  <si>
    <t>2-s2.0-85085531359</t>
  </si>
  <si>
    <t>LaBarre, C.</t>
  </si>
  <si>
    <t>LaBarre,  Charles</t>
  </si>
  <si>
    <t>PennWest Edinboro</t>
  </si>
  <si>
    <t>Social Work Department, PennWest Edinboro, Edinboro, PA, United States</t>
  </si>
  <si>
    <t>Research, practice, and policy strategies to build financial capability for all</t>
  </si>
  <si>
    <t>Rine, C.M.</t>
  </si>
  <si>
    <t>Rine,  Christine M.</t>
  </si>
  <si>
    <t>Li,  Lijun</t>
  </si>
  <si>
    <t>83</t>
  </si>
  <si>
    <t>Pennsylvania State University</t>
  </si>
  <si>
    <t>Department of Psychology, Pennsylvania State University, University Park, PA, United States</t>
  </si>
  <si>
    <t>2-s2.0-84928125098</t>
  </si>
  <si>
    <t>Reiter, L.</t>
  </si>
  <si>
    <t>Reiter,  Lauren</t>
  </si>
  <si>
    <t>Pennsylvania State University, University Park, PA, United States</t>
  </si>
  <si>
    <t>Financial Literacy and the Academic Library: Exploring the Peer-to-Peer Approach</t>
  </si>
  <si>
    <t>2-s2.0-85071636259</t>
  </si>
  <si>
    <t>Damaske, S.</t>
  </si>
  <si>
    <t>Damaske,  Sarah A.</t>
  </si>
  <si>
    <t>Job Loss and Attempts to Return to Work: Complicating Inequalities across Gender and Class</t>
  </si>
  <si>
    <t>Russo, T.</t>
  </si>
  <si>
    <t>Russo,  Tess A.</t>
  </si>
  <si>
    <t>Earth Institute, New York, NY, United States, Department of Geosciences, Pennsylvania State University, University Park, PA, United States</t>
  </si>
  <si>
    <t>2-s2.0-85182202329</t>
  </si>
  <si>
    <t>Cornaggia, K.</t>
  </si>
  <si>
    <t>Cornaggia,  Kimberly J.</t>
  </si>
  <si>
    <t>Who Mismanages Student Loans, and Why?</t>
  </si>
  <si>
    <t>Bowen, C.F.</t>
  </si>
  <si>
    <t>Bowen,  Cathy Faulcon</t>
  </si>
  <si>
    <t>Department of Agricultural Economics, Pennsylvania State University, University Park, PA, United States</t>
  </si>
  <si>
    <t>Pöder, A.</t>
  </si>
  <si>
    <t>Pöder,  Anne</t>
  </si>
  <si>
    <t>Institute of Economics and Social Sciences, Eesti Maaülikool, Tartu, Tartumaa, Estonia, Northeast Regional Center for Rural Development, Pennsylvania State University, University Park, PA, United States</t>
  </si>
  <si>
    <t>Brent, D.A.</t>
  </si>
  <si>
    <t>Brent,  Daniel A.</t>
  </si>
  <si>
    <t>2-s2.0-105005825439</t>
  </si>
  <si>
    <t>Sandoval-Llanos, J.</t>
  </si>
  <si>
    <t>Sandoval-Llanos,  Jose</t>
  </si>
  <si>
    <t>Challenging Iinequality: A Proposal to Raise Conscientização about Financialization with Colombian Rural Communities</t>
  </si>
  <si>
    <t>2-s2.0-85103066672</t>
  </si>
  <si>
    <t>They seek, but do they find? Investigating the financial information-seeking behavior of college students</t>
  </si>
  <si>
    <t>2-s2.0-85145775348</t>
  </si>
  <si>
    <t>Key Elements of a Critical Approach to Financial Literacy</t>
  </si>
  <si>
    <t>2-s2.0-84878317783</t>
  </si>
  <si>
    <t>Bowen, C.</t>
  </si>
  <si>
    <t>Department of Agricultural and Extension Education, Pennsylvania State University, University Park, PA, United States</t>
  </si>
  <si>
    <t>Financial knowledge of teens and their parents</t>
  </si>
  <si>
    <t>Sharma,  Priya</t>
  </si>
  <si>
    <t>2-s2.0-84928137995</t>
  </si>
  <si>
    <t>Libraries and Financial Literacy Programs</t>
  </si>
  <si>
    <t>2-s2.0-85071499048</t>
  </si>
  <si>
    <t>Library support for student financial literacy: A survey of librarians at large academic institutions</t>
  </si>
  <si>
    <t>Rizk, D.A.</t>
  </si>
  <si>
    <t>Rizk,  Daad A.</t>
  </si>
  <si>
    <t>Ford, B.</t>
  </si>
  <si>
    <t>Ford,  Bronson</t>
  </si>
  <si>
    <t>2-s2.0-84877662225</t>
  </si>
  <si>
    <t>Money matters of african americans</t>
  </si>
  <si>
    <t>2-s2.0-85194854913</t>
  </si>
  <si>
    <t>Kou, Y.</t>
  </si>
  <si>
    <t>Kou,  Yubo</t>
  </si>
  <si>
    <t>Trading as Gambling: Social Investing and Financial Risks on the r/WallStreetBets subreddit</t>
  </si>
  <si>
    <t>Lynch, P.C.</t>
  </si>
  <si>
    <t>Lynch,  Paul C.</t>
  </si>
  <si>
    <t>Department of Industrial Engineering, Pennsylvania State University, University Park, PA, United States</t>
  </si>
  <si>
    <t>Gui, X.</t>
  </si>
  <si>
    <t>Gui,  Xinning</t>
  </si>
  <si>
    <t>Moradzadeh, S.</t>
  </si>
  <si>
    <t>Moradzadeh,  Sam</t>
  </si>
  <si>
    <t>Tsekpoe, C.</t>
  </si>
  <si>
    <t>Tsekpoe,  Christian</t>
  </si>
  <si>
    <t>Pentecost University College</t>
  </si>
  <si>
    <t>Missions Department, Pentecost University College, Accra, Greater Accra, Ghana</t>
  </si>
  <si>
    <t>Adu, B.O.-S.</t>
  </si>
  <si>
    <t>Adu,  Bismark Owusu Sekyere</t>
  </si>
  <si>
    <t>Pentecost University College, Accra, Greater Accra, Ghana</t>
  </si>
  <si>
    <t>2-s2.0-85168695757</t>
  </si>
  <si>
    <t>Reznik, S.D.</t>
  </si>
  <si>
    <t>Reznik,  S. D.</t>
  </si>
  <si>
    <t>Penza State University of Architecture and Construction</t>
  </si>
  <si>
    <t>Penza State University of Architecture and Construction, Penza, Penza Oblast, Russian Federation</t>
  </si>
  <si>
    <t>Setting and implementation of life goals as a tool for improving financial literacy of students; Постановка и реализация жизненных целей как инструмент повышения финансовой грамотности студенчества</t>
  </si>
  <si>
    <t>Sazykina, O.A.</t>
  </si>
  <si>
    <t>Sazykina,  O. A.</t>
  </si>
  <si>
    <t>2-s2.0-85175649334</t>
  </si>
  <si>
    <t>Improving Financial Literacy of Students: Specificity and Opportunities of Regional Higher Education Institutions; Повышение финансовой грамотности студентов: особенности и возможности региональных вузов</t>
  </si>
  <si>
    <t>Chernikovskaya, M.V.</t>
  </si>
  <si>
    <t>Chernikovskaya,  Marina V.</t>
  </si>
  <si>
    <t>2-s2.0-85091038348</t>
  </si>
  <si>
    <t>Blanco, L.R.</t>
  </si>
  <si>
    <t>Blanco,  Luisa R.</t>
  </si>
  <si>
    <t>Pepperdine University</t>
  </si>
  <si>
    <t>Public Policy and Economics, Pepperdine University, Malibu, CA, United States</t>
  </si>
  <si>
    <t>The racial/ethnic gap in financial literacy in the population and by income</t>
  </si>
  <si>
    <t>2-s2.0-85209914644</t>
  </si>
  <si>
    <t>School of Public Policy, Pepperdine University, Malibu, CA, United States</t>
  </si>
  <si>
    <t>Evaluation of the Reliability and Validity of the Retirement Knowledge Scale (RKS)</t>
  </si>
  <si>
    <t>Blanco, L.</t>
  </si>
  <si>
    <t>2-s2.0-85102253956</t>
  </si>
  <si>
    <t>Pepperdine University, Malibu, CA, United States</t>
  </si>
  <si>
    <t>Perspectives on Finances and Mental Health Among Low-Income Latinas</t>
  </si>
  <si>
    <t>Riwayati, H.E.</t>
  </si>
  <si>
    <t>Riwayati,  Hedwigis Esti</t>
  </si>
  <si>
    <t>Perbanas Institute</t>
  </si>
  <si>
    <t>Perbanas Institute, Jakarta, Jakarta, Indonesia</t>
  </si>
  <si>
    <t>Prowanta, E.</t>
  </si>
  <si>
    <t>Prowanta,  Embun</t>
  </si>
  <si>
    <t>Chen, E.</t>
  </si>
  <si>
    <t>Chen,  Ester</t>
  </si>
  <si>
    <t>Peres Academic Center</t>
  </si>
  <si>
    <t>Peres Academic Center, Rehovot, Israel</t>
  </si>
  <si>
    <t>2-s2.0-84977479279</t>
  </si>
  <si>
    <t>Te'eni-Harari, T.</t>
  </si>
  <si>
    <t>Te'eni-Harari,  Tali</t>
  </si>
  <si>
    <t>School of Business, Peres Academic Center, Rehovot, Israel</t>
  </si>
  <si>
    <t>Financial literacy among children: the role of involvement in saving money</t>
  </si>
  <si>
    <t>Schulze, D.</t>
  </si>
  <si>
    <t>Schulze,  Darcee</t>
  </si>
  <si>
    <t>Perth, WA, Australia does not directly indicate a specific university. Therefore, NA would be the correct answer in this case, as no university name could be identified from the provided affiliation text.</t>
  </si>
  <si>
    <t>Chung, D.</t>
  </si>
  <si>
    <t>Chung,  Donna</t>
  </si>
  <si>
    <t>Perth, WA, Australia does not indicate a university name specifically. Therefore, it seems there might be no university mentioned in this affiliation text. So, the response would be "NA".</t>
  </si>
  <si>
    <t>2-s2.0-85081569264</t>
  </si>
  <si>
    <t>Kalinina, O.</t>
  </si>
  <si>
    <t>Kalinina,  Olga</t>
  </si>
  <si>
    <t>Peter the Great St. Petersburg Polytechnic University</t>
  </si>
  <si>
    <t>Peter the Great St. Petersburg Polytechnic University, Saint Petersburg, Russian Federation</t>
  </si>
  <si>
    <t>Managerial Decisions on the Effective Systems of Remuneration at Crisis Enterprises in Digital Environment</t>
  </si>
  <si>
    <t>2-s2.0-85181264686</t>
  </si>
  <si>
    <t>Tikhomirov, A.</t>
  </si>
  <si>
    <t>Tikhomirov,  Anton F.</t>
  </si>
  <si>
    <t>The stock market in the context of digitalization</t>
  </si>
  <si>
    <t>Aleksandr, A.</t>
  </si>
  <si>
    <t>Aleksandr,  Kozlov V.</t>
  </si>
  <si>
    <t>Federal Research Centre, Kola Science Centre of the Russian Academy of Sciences, Apatity, Murmansk Oblast, Russian Federation, Peter the Great St. Petersburg Polytechnic University, Saint Petersburg, Russian Federation</t>
  </si>
  <si>
    <t>Teslya, A.</t>
  </si>
  <si>
    <t>Teslya,  Anna B.</t>
  </si>
  <si>
    <t>Maslova, Z.N.</t>
  </si>
  <si>
    <t>Maslova,  Zhanna N.</t>
  </si>
  <si>
    <t>2-s2.0-85131928495</t>
  </si>
  <si>
    <t>Koroleva, E.</t>
  </si>
  <si>
    <t>Koroleva,  Ekaterina Vasilievna</t>
  </si>
  <si>
    <t>Attitude Towards Using Fintech Services: Digital Immigrants Versus Digital Natives</t>
  </si>
  <si>
    <t>Bril, A.</t>
  </si>
  <si>
    <t>Bril,  Alexander R.</t>
  </si>
  <si>
    <t>2-s2.0-85165494830</t>
  </si>
  <si>
    <t>Sidorchuk, I.V.</t>
  </si>
  <si>
    <t>Sidorchuk,  I. V.</t>
  </si>
  <si>
    <t>THE SOVIET FEMALE WORKER AS AN OBJECT OF LEISURE POLICY IN THE 1920s; СОВЕТСКАЯ РАБОТНИЦА КАК ОБЪЕКТ ДОСУГОВОЙ ПОЛИТИКИ В 1920-е гг.</t>
  </si>
  <si>
    <t>Cherkesova, T.</t>
  </si>
  <si>
    <t>Cherkesova,  Tatyana</t>
  </si>
  <si>
    <t>Graduate School of Service and Trade, Peter the Great St. Petersburg Polytechnic University, Saint Petersburg, Russian Federation</t>
  </si>
  <si>
    <t>Evseeva, S.</t>
  </si>
  <si>
    <t>Evseeva,  Svetlana A.</t>
  </si>
  <si>
    <t>Rubtsova, A.V.</t>
  </si>
  <si>
    <t>Rubtsova,  A. V.</t>
  </si>
  <si>
    <t>Vilken, V.</t>
  </si>
  <si>
    <t>Vilken,  Viktoria Valerievna</t>
  </si>
  <si>
    <t>Le, T.-T.</t>
  </si>
  <si>
    <t>Le,  Tam Tri</t>
  </si>
  <si>
    <t>Phenikaa University</t>
  </si>
  <si>
    <t>Centre for Interdisciplinary Social Research, Phenikaa University, Hanoi, Viet Nam</t>
  </si>
  <si>
    <t>2-s2.0-86000794737</t>
  </si>
  <si>
    <t>Linh, T.T.</t>
  </si>
  <si>
    <t>Linh,  Truongtuan</t>
  </si>
  <si>
    <t>Faculty of Economics and Business, Phenikaa University, Hanoi, Viet Nam</t>
  </si>
  <si>
    <t>Adoption of Digital Payment Methods in Vietnam: Key Determinants and Distribution Analysis</t>
  </si>
  <si>
    <t>2-s2.0-105003033198</t>
  </si>
  <si>
    <t>An extension of Trust and TAM model with TPB in the adoption of digital payment: An empirical study in Vietnam</t>
  </si>
  <si>
    <t>Vuong, Q.-H.</t>
  </si>
  <si>
    <t>Vuong,  Quan Hoang</t>
  </si>
  <si>
    <t>Nguyen Thi, M.</t>
  </si>
  <si>
    <t>Nguyen Thi,  Mo</t>
  </si>
  <si>
    <t>Huyen, N.T.T.</t>
  </si>
  <si>
    <t>Huyen,  Nguyen Thi Thanh</t>
  </si>
  <si>
    <t>La, V.-P.</t>
  </si>
  <si>
    <t>La,  Viet Phuong</t>
  </si>
  <si>
    <t>Nguyen, M.-H.</t>
  </si>
  <si>
    <t>Nguyen,  Minh Hoang</t>
  </si>
  <si>
    <t>Alshater, M.M.</t>
  </si>
  <si>
    <t>Alshater,  Muneer Maher</t>
  </si>
  <si>
    <t>Philadelphia University</t>
  </si>
  <si>
    <t>Faculty of Business, Philadelphia University, Amman, Amman, Jordan</t>
  </si>
  <si>
    <t>Ancho, I.</t>
  </si>
  <si>
    <t>Ancho,  Inero V.</t>
  </si>
  <si>
    <t>Philippine Normal University</t>
  </si>
  <si>
    <t>College of Graduate Studies and Teacher Education Research, Philippine Normal University, Manila, Philippines</t>
  </si>
  <si>
    <t>Peralta, J.F.</t>
  </si>
  <si>
    <t>Peralta,  Jose F.</t>
  </si>
  <si>
    <t>Philippine School of Business Administration</t>
  </si>
  <si>
    <t>Disaster Risk Management Unit, Philippine School of Business Administration, Manila, Manila, Philippines</t>
  </si>
  <si>
    <t>Onde, E.</t>
  </si>
  <si>
    <t>Onde,  Erick</t>
  </si>
  <si>
    <t>Bernardo, K.T.A.</t>
  </si>
  <si>
    <t>Bernardo,  Kent Timothy A.</t>
  </si>
  <si>
    <t>Philippine Science High School</t>
  </si>
  <si>
    <t>Philippine Science High School Main Campus, Quezon City, Philippines</t>
  </si>
  <si>
    <t>Stolper, O.A.</t>
  </si>
  <si>
    <t>Stolper,  Oscar A.</t>
  </si>
  <si>
    <t>Philipps-Universität Marburg</t>
  </si>
  <si>
    <t>Philipps-Universität Marburg, Marburg, Hessen, Germany</t>
  </si>
  <si>
    <t>Hayo, B.</t>
  </si>
  <si>
    <t>Hayo,  Bernd</t>
  </si>
  <si>
    <t>Phillips-Universität Marburg</t>
  </si>
  <si>
    <t>School of Business and Economics, Philipps-Universität Marburg, Marburg, Hessen, Germany</t>
  </si>
  <si>
    <t>2-s2.0-85019539743</t>
  </si>
  <si>
    <t>Stolper, O.</t>
  </si>
  <si>
    <t>Institute of Accounting and Finance, Philipps-Universität Marburg, Marburg, Hessen, Germany</t>
  </si>
  <si>
    <t>It takes two to Tango: Households’ response to financial advice and the role of financial literacy</t>
  </si>
  <si>
    <t>Somwethee, P.</t>
  </si>
  <si>
    <t>Somwethee,  Phiphop</t>
  </si>
  <si>
    <t>Phuket Rajabhat University</t>
  </si>
  <si>
    <t>Faculty of Management Sciences, Phuket Rajabhat University, Phuket, Phuket, Thailand</t>
  </si>
  <si>
    <t>Hartmann, E.</t>
  </si>
  <si>
    <t>Hartmann,  Erica L.</t>
  </si>
  <si>
    <t>Piedmont Transplant Institute (University name not found)</t>
  </si>
  <si>
    <t>Piedmont Transplant Institute, Atlanta, GA, United States</t>
  </si>
  <si>
    <t>2-s2.0-85134174234</t>
  </si>
  <si>
    <t>Andrews, B.D.</t>
  </si>
  <si>
    <t>Andrews,  Benjamin D.</t>
  </si>
  <si>
    <t>Piedmont University</t>
  </si>
  <si>
    <t>College of Education, Piedmont University, Demorest, GA, United States</t>
  </si>
  <si>
    <t>The Link Between Financial Stress, Financial Precarity, and Educational Outcomes at Community Colleges</t>
  </si>
  <si>
    <t>Grimes, P.W.</t>
  </si>
  <si>
    <t>Grimes,  Paul W.</t>
  </si>
  <si>
    <t>Pittsburg State University</t>
  </si>
  <si>
    <t>Pittsburg State University, Pittsburgh, KS, United States</t>
  </si>
  <si>
    <t>Cortes, B.S.</t>
  </si>
  <si>
    <t>Cortes,  Bienvenido S.</t>
  </si>
  <si>
    <t>Department of Economics, Pittsburg State University, Pittsburgh, KS, United States</t>
  </si>
  <si>
    <t>Mengshoel, O.J.</t>
  </si>
  <si>
    <t>Mengshoel,  Ole Jakob</t>
  </si>
  <si>
    <t>Pittsburgh</t>
  </si>
  <si>
    <t>College of Engineering, Pittsburgh, PA, United States</t>
  </si>
  <si>
    <t>DiSiena, M.</t>
  </si>
  <si>
    <t>DiSiena,  Michael R.</t>
  </si>
  <si>
    <t>Pittsfield</t>
  </si>
  <si>
    <t>Department of Surgery, Berkshire Medical Center, Pittsfield, MA, United States</t>
  </si>
  <si>
    <t>Vasil’eva, E.V.</t>
  </si>
  <si>
    <t>Vasil’eva,  E. V.</t>
  </si>
  <si>
    <t>Platov South-Russian State Polytechnic University</t>
  </si>
  <si>
    <t>Department of Ecology and Industrial Safety, Platov South-Russian State Polytechnic University (NPI), Novocherkassk, Rostov Oblast, Russian Federation</t>
  </si>
  <si>
    <t>2-s2.0-85170094045</t>
  </si>
  <si>
    <t>Rogova, T.M.</t>
  </si>
  <si>
    <t>Rogova,  Tatjana M.</t>
  </si>
  <si>
    <t>Plekhanov Russian University of Economics</t>
  </si>
  <si>
    <t>Plekhanov Russian University of Economics, Moscow, Russian Federation</t>
  </si>
  <si>
    <t>Effective transformation of household savings in the context of a systemic economic crisis</t>
  </si>
  <si>
    <t>2-s2.0-85076471276</t>
  </si>
  <si>
    <t>Zhdanova, O.A.</t>
  </si>
  <si>
    <t>Zhdanova,  Olga Aleksandrovna</t>
  </si>
  <si>
    <t>Peer-to-peer lending in the modern financial system</t>
  </si>
  <si>
    <t>Bondarenko, T.G.</t>
  </si>
  <si>
    <t>Bondarenko,  Tatiana Grigorievna</t>
  </si>
  <si>
    <t>Stepanova, D.</t>
  </si>
  <si>
    <t>Stepanova,  Diana I.</t>
  </si>
  <si>
    <t>2-s2.0-85063184060</t>
  </si>
  <si>
    <t>Malitskaya, V.V.</t>
  </si>
  <si>
    <t>Malitskaya,  Victoria Borisovna</t>
  </si>
  <si>
    <t>Department of Accounting and Taxation, Plekhanov Russian University of Economics, Moscow, Russian Federation</t>
  </si>
  <si>
    <t>Export potential and measures to support small and medium-sized enterprises</t>
  </si>
  <si>
    <t>Semenov, M.A.</t>
  </si>
  <si>
    <t>Semenov,  Maxim A.</t>
  </si>
  <si>
    <t>Tutaeva, D.R.</t>
  </si>
  <si>
    <t>Tutaeva,  Dinara R.</t>
  </si>
  <si>
    <t>Chalova, A.Y.</t>
  </si>
  <si>
    <t>Chalova,  Alla Yuryevna</t>
  </si>
  <si>
    <t>Maksimova, T.P.</t>
  </si>
  <si>
    <t>Maksimova,  Tatiana Pavlovna</t>
  </si>
  <si>
    <t>Shanin, S.A.</t>
  </si>
  <si>
    <t>Shanin,  Sergey A.</t>
  </si>
  <si>
    <t>2-s2.0-105000630820</t>
  </si>
  <si>
    <t>Saxena, R.</t>
  </si>
  <si>
    <t>Saxena,  Ruchir</t>
  </si>
  <si>
    <t>Poddar Management and Technical Campus</t>
  </si>
  <si>
    <t>Poddar Management and Technical Campus, Jaipur, RJ, India</t>
  </si>
  <si>
    <t>Role of Social Media: Evaluating Accessibility and Interactivity Relevance in Financial Education Content</t>
  </si>
  <si>
    <t>Balla, I.</t>
  </si>
  <si>
    <t>Balla,  Inna</t>
  </si>
  <si>
    <t>Podillia State University</t>
  </si>
  <si>
    <t>Higher Educational Institution «Podillia State University», Kamianets-Podilskyi, Khmelnytskyi Oblast, Ukraine</t>
  </si>
  <si>
    <t>Borkovska, V.</t>
  </si>
  <si>
    <t>Borkovska,  Valentyna</t>
  </si>
  <si>
    <t>Kaphle, H.P.</t>
  </si>
  <si>
    <t>Kaphle,  Hari Prasad</t>
  </si>
  <si>
    <t>Pokhara University</t>
  </si>
  <si>
    <t>School of Health and Allied Sciences, Pokhara University, Pokhara, Gandaki Pradesh, Nepal</t>
  </si>
  <si>
    <t>Adhikari, A.</t>
  </si>
  <si>
    <t>Adhikari,  Avinash</t>
  </si>
  <si>
    <t>Karmacharya, B.</t>
  </si>
  <si>
    <t>Karmacharya,  Bibek</t>
  </si>
  <si>
    <t>Faculty of Management Studies, Pokhara University, Pokhara, Gandaki Pradesh, Nepal</t>
  </si>
  <si>
    <t>Chapagain, R.</t>
  </si>
  <si>
    <t>Chapagain,  Ramkrishna</t>
  </si>
  <si>
    <t>2-s2.0-85180786779</t>
  </si>
  <si>
    <t>Chhetri, S.D.</t>
  </si>
  <si>
    <t>Chhetri,  Shanti Devi</t>
  </si>
  <si>
    <t>Effects of Financial Literacy on Financial Inclusion: Evidence from Nepal’s Gandaki Province</t>
  </si>
  <si>
    <t>Sapkota, P.</t>
  </si>
  <si>
    <t>Sapkota,  Pradeep</t>
  </si>
  <si>
    <t>Parajuli, S.</t>
  </si>
  <si>
    <t>Parajuli,  Sagar</t>
  </si>
  <si>
    <t>Smolík, J.</t>
  </si>
  <si>
    <t>Smolík,  Josef</t>
  </si>
  <si>
    <t>Policejni akademie Ceske republiky</t>
  </si>
  <si>
    <t>Katedra bezpečnostních studií, Policejni akademie Ceske republiky v Praze, Prague, Czech Republic</t>
  </si>
  <si>
    <t>2-s2.0-85146534940</t>
  </si>
  <si>
    <t>Mossie, W.A.</t>
  </si>
  <si>
    <t>Mossie,  Workineh Ayenew</t>
  </si>
  <si>
    <t>Policy Studies Institute (University name not explicitly stated</t>
  </si>
  <si>
    <t>Economic Policy Study Center,Policy Studies Institute, Ethiopia</t>
  </si>
  <si>
    <t>Financial inclusion drivers, motivations, and barriers: Evidence from Ethiopia</t>
  </si>
  <si>
    <t>2-s2.0-105013182877</t>
  </si>
  <si>
    <t>Olcoń-Kubicka, M.</t>
  </si>
  <si>
    <t>Olcoń-Kubicka,  Marta</t>
  </si>
  <si>
    <t>Polish Academy of Sciences</t>
  </si>
  <si>
    <t>Institute of Philosophy and Sociology of the Polish Academy of Sciences, Warsaw, Poland</t>
  </si>
  <si>
    <t>Financial transfers from parents to adult children and the invisible role of state policy in Poland</t>
  </si>
  <si>
    <t>2-s2.0-85181706461</t>
  </si>
  <si>
    <t>Poplavskyi, P.</t>
  </si>
  <si>
    <t>Poplavskyi,  Pavlo</t>
  </si>
  <si>
    <t>Polissia National University</t>
  </si>
  <si>
    <t>Department of Computer Technologies and Systems Modeling, Polissia National University, Zhytomyr, Zhytomyr Oblast, Ukraine</t>
  </si>
  <si>
    <t>MODERN STATE AND POST-WAR PROSPECTS OF FINANCIAL INCLUSION IN UKRAINE CONSIDERING THE EU EXPERIENCE</t>
  </si>
  <si>
    <t>Abramova, I.</t>
  </si>
  <si>
    <t>Abramova,  Iryna</t>
  </si>
  <si>
    <t>Department of Finance and Credit, Polissia National University, Zhytomyr, Zhytomyr Oblast, Ukraine</t>
  </si>
  <si>
    <t>Nedilska, L.</t>
  </si>
  <si>
    <t>Nedilska,  L.</t>
  </si>
  <si>
    <t>Kurovska, N.</t>
  </si>
  <si>
    <t>Kurovska,  N.</t>
  </si>
  <si>
    <t>Kovalchuk, O.</t>
  </si>
  <si>
    <t>Kovalchuk,  Oleksandr D.</t>
  </si>
  <si>
    <t>Department of International Economic Relations and European Integration, Polissia National University, Zhytomyr, Zhytomyr Oblast, Ukraine</t>
  </si>
  <si>
    <t>2-s2.0-85168118277</t>
  </si>
  <si>
    <t>Nakonieczny, J.</t>
  </si>
  <si>
    <t>Nakonieczny,  Joanna</t>
  </si>
  <si>
    <t>Politechnika Rzeszowska im. Ignacego Łukasiewicza</t>
  </si>
  <si>
    <t>Department of Finance, Politechnika Rzeszowska im. Ignacego Łukasiewicza, Rzeszow, PK, Poland</t>
  </si>
  <si>
    <t>Social capital, financial intelligence, and entrepreneurial financial performance: evidence from the post-pandemic challenges</t>
  </si>
  <si>
    <t>2-s2.0-85079459645</t>
  </si>
  <si>
    <t>Bilan, S.</t>
  </si>
  <si>
    <t>Bilan,  Svitlana</t>
  </si>
  <si>
    <t>Department of Humanities and Social Sciences, Politechnika Rzeszowska im. Ignacego Łukasiewicza, Rzeszow, PK, Poland</t>
  </si>
  <si>
    <t>Financial literacy and rationality of youth in Slovakia; Finansinis jaunimo raštingumas ir racionalumas Slovakijoje</t>
  </si>
  <si>
    <t>Politechnika Rzeszowska im. Ignacego Łukasiewicza, Rzeszow, PK, Poland</t>
  </si>
  <si>
    <t>2-s2.0-84987861812</t>
  </si>
  <si>
    <t>Ostrowski, W.</t>
  </si>
  <si>
    <t>Ostrowski,  W.</t>
  </si>
  <si>
    <t>Politechnika Warszawska</t>
  </si>
  <si>
    <t>Faculty of Geodesy and Cartography, Politechnika Warszawska, Warsaw, MA, Poland</t>
  </si>
  <si>
    <t>Budget uav systems for the prospection of small-And medium-scale archaeological sites</t>
  </si>
  <si>
    <t>2-s2.0-85161676482</t>
  </si>
  <si>
    <t>Karsznia, K.</t>
  </si>
  <si>
    <t>Karsznia,  Krzysztof</t>
  </si>
  <si>
    <t>The concept of surveying set for geometrical dimensioning of difficultly accessible objects; Koncepcja przyrządu pomiarowego do wymiarowania obiektów trudno dostępnych</t>
  </si>
  <si>
    <t>2-s2.0-85148955002</t>
  </si>
  <si>
    <t>Merta-Staszczak, A.</t>
  </si>
  <si>
    <t>Merta-Staszczak,  Adriana</t>
  </si>
  <si>
    <t>Politechnika Wrocławska</t>
  </si>
  <si>
    <t>Politechnika Wrocławska, Wroclaw, Lower Silesian, Poland</t>
  </si>
  <si>
    <t>Rural Intelligence in Poland in the Period between 1945–1989; Inteligencja wiejska w Polsce w latach 1945–1989</t>
  </si>
  <si>
    <t>2-s2.0-85055211672</t>
  </si>
  <si>
    <t>Horn, P.</t>
  </si>
  <si>
    <t>Horn,  Pawel</t>
  </si>
  <si>
    <t>Department of Housing Design, Politechnika Wrocławska, Wroclaw, Lower Silesian, Poland</t>
  </si>
  <si>
    <t>Impact of historically grounded social acceptability on ergonomics in shaping urban space and structures in european cultural circle</t>
  </si>
  <si>
    <t>2-s2.0-85162886734</t>
  </si>
  <si>
    <t>Sierra, M.E.M.</t>
  </si>
  <si>
    <t>Sierra,  María Eugenia Morales</t>
  </si>
  <si>
    <t>Politecnico Grancolombiano</t>
  </si>
  <si>
    <t>Institution Universitaria Politecnico Grancolombiano, Bogota, Colombia</t>
  </si>
  <si>
    <t>Financial Education as a Generator of Financial Inclusion; Educación Financiera como generador de Inclusión Financieraa</t>
  </si>
  <si>
    <t>2-s2.0-85150425172</t>
  </si>
  <si>
    <t>Agasisti, T.</t>
  </si>
  <si>
    <t>Agasisti,  Tommaso</t>
  </si>
  <si>
    <t>123</t>
  </si>
  <si>
    <t>Politecnico di Milano</t>
  </si>
  <si>
    <t>Politecnico di Milano, Milan, MI, Italy</t>
  </si>
  <si>
    <t>Online or on-campus? Analysing the effects of financial education on student knowledge gain</t>
  </si>
  <si>
    <t>Soncin, M.</t>
  </si>
  <si>
    <t>Soncin,  Mara</t>
  </si>
  <si>
    <t>Marazzina, D.</t>
  </si>
  <si>
    <t>Marazzina,  Daniele</t>
  </si>
  <si>
    <t>Department of Mathematics, Politecnico di Milano, Milan, MI, Italy</t>
  </si>
  <si>
    <t>Iannotta, G.</t>
  </si>
  <si>
    <t>Iannotta,  Gabriele</t>
  </si>
  <si>
    <t>Economics and Industrial Engineering, Politecnico di Milano, Milan, MI, Italy</t>
  </si>
  <si>
    <t>Colombo, M.G.</t>
  </si>
  <si>
    <t>Colombo,  Massimo G.</t>
  </si>
  <si>
    <t>Department of Management, Politecnico di Milano, Milan, MI, Italy</t>
  </si>
  <si>
    <t>Colombo, A.</t>
  </si>
  <si>
    <t>Colombo,  Andrea</t>
  </si>
  <si>
    <t>School of Management, Politecnico di Milano, Milan, MI, Italy</t>
  </si>
  <si>
    <t>2-s2.0-105003987678</t>
  </si>
  <si>
    <t>Giannella, V.A.</t>
  </si>
  <si>
    <t>Giannella,  Valeria Amata</t>
  </si>
  <si>
    <t>Department of Management Engineering, Politecnico di Milano, Milan, MI, Italy</t>
  </si>
  <si>
    <t>Gender and finances in emerging adulthood: Sex, gender, and inequalities</t>
  </si>
  <si>
    <t>Ceri, S.</t>
  </si>
  <si>
    <t>Ceri,  Stefano</t>
  </si>
  <si>
    <t>Cannistrà, M.</t>
  </si>
  <si>
    <t>Cannistrà,  Marta</t>
  </si>
  <si>
    <t>2-s2.0-105011798288</t>
  </si>
  <si>
    <t>Fugini, M.G.</t>
  </si>
  <si>
    <t>Fugini,  Mariagrazia Grazia</t>
  </si>
  <si>
    <t>Virtual Enterprise Environments for Scientific Experiments</t>
  </si>
  <si>
    <t>2-s2.0-85194882181</t>
  </si>
  <si>
    <t>It's never too late to be financially literate: Evaluating a financial education intervention for adults in Italy</t>
  </si>
  <si>
    <t>Magnanimi, D.</t>
  </si>
  <si>
    <t>Magnanimi,  Davide</t>
  </si>
  <si>
    <t>Banca d’Italia, Rome, Italy, Politecnico di Milano, Milan, MI, Italy</t>
  </si>
  <si>
    <t>Barucci, E.</t>
  </si>
  <si>
    <t>Barucci,  Emilio</t>
  </si>
  <si>
    <t>2-s2.0-85122233377</t>
  </si>
  <si>
    <t>Financial Education during COVID-19 - Assessing the effectiveness of an online programme in a high school</t>
  </si>
  <si>
    <t>Liberati, D.</t>
  </si>
  <si>
    <t>Liberati,  Diego E.</t>
  </si>
  <si>
    <t>Consiglio Nazionale delle Ricerche, Rome, RM, Italy, Politecnico di Milano, Milan, MI, Italy</t>
  </si>
  <si>
    <t>2-s2.0-85122917209</t>
  </si>
  <si>
    <t>Pennisi, O.A.M.</t>
  </si>
  <si>
    <t>Pennisi,  Orazio Antonino Maria</t>
  </si>
  <si>
    <t>252</t>
  </si>
  <si>
    <t>Politecnico di Torino</t>
  </si>
  <si>
    <t>Politecnico di Torino, Turin, TO, Italy</t>
  </si>
  <si>
    <t>CHALLENGE-BASED LEARNING AS A PRACTICE FOR ENGINEERING EDUCATION TO DEVELOP STUDENTS' ENTREPRENEURIAL MINDSET</t>
  </si>
  <si>
    <t>2-s2.0-85179837640</t>
  </si>
  <si>
    <t>Colombelli, A.</t>
  </si>
  <si>
    <t>Colombelli,  Alessandra</t>
  </si>
  <si>
    <t>2-s2.0-85123798008</t>
  </si>
  <si>
    <t>Panelli, A.</t>
  </si>
  <si>
    <t>Panelli,  Andrea</t>
  </si>
  <si>
    <t>Department of Management and Production Engineering and Entrepreneurship and Innovation Centre (EIC), Politecnico di Torino, Turin, TO, Italy</t>
  </si>
  <si>
    <t>A Learning-by-Doing Approach to Entrepreneurship Education: Evidence from a Short Intensive Online International Program</t>
  </si>
  <si>
    <t>2-s2.0-85123788857</t>
  </si>
  <si>
    <t>Entrepreneurship Education: The Effects of Challenge-Based Learning on the Entrepreneurial Mindset of University Students</t>
  </si>
  <si>
    <t>Serraino, F.</t>
  </si>
  <si>
    <t>Serraino,  Francesco</t>
  </si>
  <si>
    <t>Loccisano, S.</t>
  </si>
  <si>
    <t>Loccisano,  Shiva</t>
  </si>
  <si>
    <t>Technology Transfer and Industrial Liaison Department, Politecnico di Torino, Turin, TO, Italy</t>
  </si>
  <si>
    <t>Department of Management and Production Engineering, Politecnico di Torino, Turin, TO, Italy</t>
  </si>
  <si>
    <t>2-s2.0-85076527552</t>
  </si>
  <si>
    <t>Ughetto, E.</t>
  </si>
  <si>
    <t>Ughetto,  Elisa</t>
  </si>
  <si>
    <t>Entrepreneurial spirits in women and men. The role of financial literacy and digital skills</t>
  </si>
  <si>
    <t>Yulinda</t>
  </si>
  <si>
    <t>Yulinda,  null</t>
  </si>
  <si>
    <t>Politeknik Kesehatan Kemenkes</t>
  </si>
  <si>
    <t>Politeknik Kesehatan Kemenkes Bandung, Bandung, West Java, Indonesia</t>
  </si>
  <si>
    <t>Arsawan, I.W.E.</t>
  </si>
  <si>
    <t>Arsawan,  I. Wayan Edi</t>
  </si>
  <si>
    <t>Politeknik Negeri Bali</t>
  </si>
  <si>
    <t>Politeknik Negeri Bali, Tuban, Indonesia</t>
  </si>
  <si>
    <t>Politeknik Negeri Jember</t>
  </si>
  <si>
    <t>Department of Agribusiness Management, Politeknik Negeri Jember, Jember, East Java, Indonesia</t>
  </si>
  <si>
    <t>Wati, C.R.</t>
  </si>
  <si>
    <t>Wati,  Cicik Retno</t>
  </si>
  <si>
    <t>Gustiawan, W.</t>
  </si>
  <si>
    <t>Gustiawan,  Willson</t>
  </si>
  <si>
    <t>Politeknik Negeri Padang</t>
  </si>
  <si>
    <t>Department of Business Administration, Politeknik Negeri Padang, Padang, West Sumatra, Indonesia</t>
  </si>
  <si>
    <t>2-s2.0-86000622126</t>
  </si>
  <si>
    <t>Putra, R.E.</t>
  </si>
  <si>
    <t>Putra,  Rahmat Eka</t>
  </si>
  <si>
    <t>Politeknik Negeri Padang, Padang, West Sumatra, Indonesia</t>
  </si>
  <si>
    <t>GENDER AND INVESTMENT LITERACY ON INVESTORS BEHAVIOUR: EVIDENCE FROM INDONESIAN BEGINNERS INVESTORS5</t>
  </si>
  <si>
    <t>Siskawati, E.</t>
  </si>
  <si>
    <t>Siskawati,  Eka</t>
  </si>
  <si>
    <t>Department of Accounting, Politeknik Negeri Padang, Padang, West Sumatra, Indonesia</t>
  </si>
  <si>
    <t>2-s2.0-105007986739</t>
  </si>
  <si>
    <t>Widodo, A.</t>
  </si>
  <si>
    <t>Widodo,  Agus</t>
  </si>
  <si>
    <t>Politeknik Negeri Pontianak</t>
  </si>
  <si>
    <t>Politeknik Negeri Pontianak, Pontianak, West Kalimantan, Indonesia</t>
  </si>
  <si>
    <t>Analysis of Financial Literacy Levels in Generations Baby Boomers, X, Y, and Z Small Traders</t>
  </si>
  <si>
    <t>Andriana, S.</t>
  </si>
  <si>
    <t>Andriana,  Susan</t>
  </si>
  <si>
    <t>Mardiah, K.</t>
  </si>
  <si>
    <t>Mardiah,  Kartawati</t>
  </si>
  <si>
    <t>Riyani, Y.</t>
  </si>
  <si>
    <t>Riyani,  Yani</t>
  </si>
  <si>
    <t>Suherma, L.</t>
  </si>
  <si>
    <t>Suherma,  Linda</t>
  </si>
  <si>
    <t>2-s2.0-105008480203</t>
  </si>
  <si>
    <t>Widyanto, E.A.</t>
  </si>
  <si>
    <t>Widyanto,  Eko Adi</t>
  </si>
  <si>
    <t>Politeknik Negeri Samarinda</t>
  </si>
  <si>
    <t>Department of Accounting, Politeknik Negeri Samarinda, Samarinda, East Kalimantan, Indonesia</t>
  </si>
  <si>
    <t>Investigating the direct and indirect effects of accounting practices on business information and entrepreneurial growth in the supporting regions of indonesia’s new capital city</t>
  </si>
  <si>
    <t>Diah, A.M.</t>
  </si>
  <si>
    <t>Diah,  Ahyar M.</t>
  </si>
  <si>
    <t>Hasiara, L.O.</t>
  </si>
  <si>
    <t>Hasiara,  La Ode</t>
  </si>
  <si>
    <t>2-s2.0-85190412545</t>
  </si>
  <si>
    <t>Rustono, n.</t>
  </si>
  <si>
    <t>Rustono,  null</t>
  </si>
  <si>
    <t>Politeknik Negeri Semarang</t>
  </si>
  <si>
    <t>Politeknik Negeri Semarang, Semarang, Central Java, Indonesia</t>
  </si>
  <si>
    <t>Determinant of Gold Investment Decision in Z Generation: A Study of Planned Behavior and Social Learning Theory</t>
  </si>
  <si>
    <t>Karnowahadi</t>
  </si>
  <si>
    <t>Karnowahadi,  null</t>
  </si>
  <si>
    <t>Sulistiyani, E.</t>
  </si>
  <si>
    <t>Sulistiyani,  Endang</t>
  </si>
  <si>
    <t>Setyadi, D.</t>
  </si>
  <si>
    <t>Setyadi,  Dody</t>
  </si>
  <si>
    <t>2-s2.0-105016691319</t>
  </si>
  <si>
    <t>Idrus, M.I.</t>
  </si>
  <si>
    <t>Idrus,  Muhammad Ishlah</t>
  </si>
  <si>
    <t>Politeknik Negeri Ujung Pandang</t>
  </si>
  <si>
    <t>Politeknik Negeri Ujung Pandang, Makassar, Indonesia</t>
  </si>
  <si>
    <t>The implementation of financial statements based on sak emkm in micro, small, and medium enterprises (case study of mutiara laundry umkm)</t>
  </si>
  <si>
    <t>Triana, D.</t>
  </si>
  <si>
    <t>Triana,  Dien</t>
  </si>
  <si>
    <t>Department of Accounting, Politeknik Negeri Ujung Pandang, Makassar, Indonesia</t>
  </si>
  <si>
    <t>Rastina</t>
  </si>
  <si>
    <t>Rastina,  null</t>
  </si>
  <si>
    <t>Wahyuni, A.S.</t>
  </si>
  <si>
    <t>Wahyuni,  Andi Sri</t>
  </si>
  <si>
    <t>Politeknik Negeri Ujung Pandang
Szegedi Tudományegyetem (SZTE)</t>
  </si>
  <si>
    <t>Department of Accounting, Politeknik Negeri Ujung Pandang, Makassar, Indonesia, Faculty of Economics and Business Administration Research Centre, Szegedi Tudományegyetem (SZTE), Szeged, Hungary</t>
  </si>
  <si>
    <t>Muthmainnah, M.</t>
  </si>
  <si>
    <t>Muthmainnah,  Muthmainnah</t>
  </si>
  <si>
    <t>Politeknik Piksi Ganesha</t>
  </si>
  <si>
    <t>Department of Computerized Accounting, Politeknik Piksi Ganesha, Bandung, West Java, Indonesia</t>
  </si>
  <si>
    <t>Sulistiyono, D.</t>
  </si>
  <si>
    <t>Sulistiyono,  Drajat</t>
  </si>
  <si>
    <t>Politeknik Piksi Ganesha, Bandung, West Java, Indonesia</t>
  </si>
  <si>
    <t>Karyadi, K.</t>
  </si>
  <si>
    <t>Karyadi,  Karyadi</t>
  </si>
  <si>
    <t>Hernawati, E.</t>
  </si>
  <si>
    <t>Hernawati,  Euis</t>
  </si>
  <si>
    <t>Pramanik, N.D.</t>
  </si>
  <si>
    <t>Pramanik,  Nuniek Dewi</t>
  </si>
  <si>
    <t>2-s2.0-85114240534</t>
  </si>
  <si>
    <t>Nugraha, D.W.</t>
  </si>
  <si>
    <t>Nugraha,  Diki Wahyu</t>
  </si>
  <si>
    <t>Politeknik Pos Indonesia</t>
  </si>
  <si>
    <t>Politeknik Pos Indonesia, Bandung, West Java, Indonesia</t>
  </si>
  <si>
    <t>Financial knowledge and financial behavior to financial satisfaction to the millennial generation in the city of Bandung</t>
  </si>
  <si>
    <t>2-s2.0-85179932360</t>
  </si>
  <si>
    <t>Hs, W.H.</t>
  </si>
  <si>
    <t>Hs,  Widy Hastuty</t>
  </si>
  <si>
    <t>Politeknik Unggul LP3M</t>
  </si>
  <si>
    <t>Politeknik Unggul LP3M, Medan, Indonesia</t>
  </si>
  <si>
    <t>The Role of Financial Literacy and Self-Motivation in Fostering Entrepreneurial Interest and Self-Efficacy among University Students</t>
  </si>
  <si>
    <t>Pereira, N.D.</t>
  </si>
  <si>
    <t>Pereira,  Nuno Duarte</t>
  </si>
  <si>
    <t>Politécnico de Santarém</t>
  </si>
  <si>
    <t>Politécnico de Santarém, Santarem, Santarem, Portugal</t>
  </si>
  <si>
    <t>Gomes, L.M.P.</t>
  </si>
  <si>
    <t>Gomes,  Luís M.P.</t>
  </si>
  <si>
    <t>Politécnico do Porto</t>
  </si>
  <si>
    <t>Centro de Estudos Organizacionais e Sociais do Politécnico do Porto, Sao Mamede de Infesta, Porto, Portugal</t>
  </si>
  <si>
    <t>Babo, L.</t>
  </si>
  <si>
    <t>Babo,  Lurdes</t>
  </si>
  <si>
    <t>Pereira, C.</t>
  </si>
  <si>
    <t>Pereira,  Claudia Maria Ferreira</t>
  </si>
  <si>
    <t>Silva, R.</t>
  </si>
  <si>
    <t>Silva,  Rui</t>
  </si>
  <si>
    <t>Gomes, L.</t>
  </si>
  <si>
    <t>2-s2.0-85145933333</t>
  </si>
  <si>
    <t>Tymoshenko, O.</t>
  </si>
  <si>
    <t>Tymoshenko,  Oksana</t>
  </si>
  <si>
    <t>Poltava University of Economics and Trade</t>
  </si>
  <si>
    <t>Department of Economics, Poltava University of Economics and Trade, Poltava, Poltava Oblast, Ukraine</t>
  </si>
  <si>
    <t>State support for the digitalization of SMEs in European countries</t>
  </si>
  <si>
    <t>Strilets, V.</t>
  </si>
  <si>
    <t>Strilets,  Victoria</t>
  </si>
  <si>
    <t>Department of International Economics and International Economic Relations, Poltava University of Economics and Trade, Poltava, Poltava Oblast, Ukraine</t>
  </si>
  <si>
    <t>2-s2.0-85168968037</t>
  </si>
  <si>
    <t>Debre, O.</t>
  </si>
  <si>
    <t>Debre,  Oleksii</t>
  </si>
  <si>
    <t>Poltava V.G. Korolenko National Pedagogical University</t>
  </si>
  <si>
    <t>Department of Theory and Methods of Technological Education, Poltava V.G. Korolenko National Pedagogical University, Poltava, Poltava Oblast, Ukraine</t>
  </si>
  <si>
    <t>The Role of Competencies in the Educational Process of Training Future Specialists in the “Labour Training and Technologies” Speciality</t>
  </si>
  <si>
    <t>Savchenko, A.</t>
  </si>
  <si>
    <t>Savchenko,  Anastasiia</t>
  </si>
  <si>
    <t>Kis, A.</t>
  </si>
  <si>
    <t>Kis,  Alla</t>
  </si>
  <si>
    <t>Kondor, M.</t>
  </si>
  <si>
    <t>Kondor,  Marianna</t>
  </si>
  <si>
    <t>Department of The Fundamentals of Production and Design, Poltava V.G. Korolenko National Pedagogical University, Poltava, Poltava Oblast, Ukraine</t>
  </si>
  <si>
    <t>Lysenko, L.</t>
  </si>
  <si>
    <t>Lysenko,  Larysa</t>
  </si>
  <si>
    <t>Vakulenko, N.</t>
  </si>
  <si>
    <t>Vakulenko,  Nadiia</t>
  </si>
  <si>
    <t>Harwijayanti, B.P.</t>
  </si>
  <si>
    <t>Harwijayanti,  Bekti Putri</t>
  </si>
  <si>
    <t>Poltekkes Kemenkes</t>
  </si>
  <si>
    <t>Poltekkes Kemenkes Semarang, Semarang, Central Java, Indonesia</t>
  </si>
  <si>
    <t>2-s2.0-85130236203</t>
  </si>
  <si>
    <t>Alves, S.R.P.</t>
  </si>
  <si>
    <t>Alves,  Sandra Raquel Pinto</t>
  </si>
  <si>
    <t>Polytechnic Institute of Leiria</t>
  </si>
  <si>
    <t>Polytechnic Institute of Leiria, Leiria, Leiria, Portugal</t>
  </si>
  <si>
    <t>FINANCIAL CAPABILITY AS A FUNCTION OF FINANCIAL LITERACY, FINANCIAL ADVICE, AND FINANCIAL SATISFACTION</t>
  </si>
  <si>
    <t>2-s2.0-105006747376</t>
  </si>
  <si>
    <t>Maurício, C.</t>
  </si>
  <si>
    <t>Maurício,  Cátia</t>
  </si>
  <si>
    <t>What Do Children with Above-Average Abilities Understand About Financial Literacy?</t>
  </si>
  <si>
    <t>Santos, E.</t>
  </si>
  <si>
    <t>Santos,  Eulália Mota</t>
  </si>
  <si>
    <t>Santos, E.M.M.</t>
  </si>
  <si>
    <t>2-s2.0-85177031717</t>
  </si>
  <si>
    <t>Benavides-Lara, R.M.</t>
  </si>
  <si>
    <t>Benavides-Lara,  Raúl Marcelo</t>
  </si>
  <si>
    <t>Polytechnic School of Chimborazo</t>
  </si>
  <si>
    <t>Polytechnic School of Chimborazo, Riobamba, Ecuador</t>
  </si>
  <si>
    <t>The Synergy Between Financial Education, Economic Well-Being, and Financial Stress: An Analysis of Interconnections and Reciprocal Effects</t>
  </si>
  <si>
    <t>Binaluyo, J.P.</t>
  </si>
  <si>
    <t>Binaluyo,  Jonathan P.</t>
  </si>
  <si>
    <t>Polytechnic University of the Philippines</t>
  </si>
  <si>
    <t>Polytechnic University of the Philippines, Manila, Metro Manila, Philippines</t>
  </si>
  <si>
    <t>2-s2.0-85098542651</t>
  </si>
  <si>
    <t>Monsura, M.P.</t>
  </si>
  <si>
    <t>Monsura,  Melcah Pascua</t>
  </si>
  <si>
    <t>Department of Economics, Polytechnic University of the Philippines, Manila, Metro Manila, Philippines</t>
  </si>
  <si>
    <t>The Importance of Financial Literacy: Household's Income Mobility Measurement and Decomposition Approach</t>
  </si>
  <si>
    <t>2-s2.0-84982292506</t>
  </si>
  <si>
    <t>Bujan, I.</t>
  </si>
  <si>
    <t>Bujan,  Ivana</t>
  </si>
  <si>
    <t>Polytechnic of Medimurje</t>
  </si>
  <si>
    <t>Polytechnic of Medimurje, Croatia</t>
  </si>
  <si>
    <t>Socio demographic determinants of financial literacy of the citizens of the republic of Croatia; Socio-demografske determinante financijske pismenosti građana republike hrvatske</t>
  </si>
  <si>
    <t>Mroczek, B.</t>
  </si>
  <si>
    <t>Mroczek,  Bozena</t>
  </si>
  <si>
    <t>Pomeranian Medical University</t>
  </si>
  <si>
    <t>Zakład Zdrowia Publicznego, Pomeranian Medical University in Szczecin, Szczecin, West Pomeranian, Poland</t>
  </si>
  <si>
    <t>Modrzejewski, A.</t>
  </si>
  <si>
    <t>Modrzejewski,  Andrzej</t>
  </si>
  <si>
    <t>Pomeranian Medical University in Szczecin, Szczecin, West Pomeranian, Poland</t>
  </si>
  <si>
    <t>2-s2.0-85187473235</t>
  </si>
  <si>
    <t>Amilan, S.</t>
  </si>
  <si>
    <t>Amilan,  S.</t>
  </si>
  <si>
    <t>Pondicherry University</t>
  </si>
  <si>
    <t>Department of Commerce, Pondicherry University, Puducherry, PY, India</t>
  </si>
  <si>
    <t>Fintech adoption and financial well-being of persons with disabilities: the mediating role of financial access, financial knowledge and financial behaviour</t>
  </si>
  <si>
    <t>2-s2.0-85209935777</t>
  </si>
  <si>
    <t>Sendhil, R.</t>
  </si>
  <si>
    <t>Sendhil,  R.</t>
  </si>
  <si>
    <t>Pondicherry University, Puducherry, PY, India</t>
  </si>
  <si>
    <t>Determinants of Marketing Channel for Tomato, Onion, and Potato (TOP) Producers in India: Evidence from the Large-Scale Household Survey</t>
  </si>
  <si>
    <t>2-s2.0-105018053133</t>
  </si>
  <si>
    <t>Chitra Sivasubramanian, R.</t>
  </si>
  <si>
    <t>Chitra Sivasubramanian,  R.</t>
  </si>
  <si>
    <t>Department of Management Studies, Pondicherry University, Puducherry, PY, India</t>
  </si>
  <si>
    <t>Objectives of Investment: A Ranking Perspective</t>
  </si>
  <si>
    <t>2-s2.0-85180915803</t>
  </si>
  <si>
    <t>Nandru, P.</t>
  </si>
  <si>
    <t>Nandru,  Prabhakar</t>
  </si>
  <si>
    <t>Department of Management, Pondicherry University, Puducherry, PY, India</t>
  </si>
  <si>
    <t>Socioeconomic determinants of ownership of payment cards, mobile money account, and government remittances of digital financial services: evidence from India</t>
  </si>
  <si>
    <t>2-s2.0-85191818808</t>
  </si>
  <si>
    <t>Gafoor, A.</t>
  </si>
  <si>
    <t>Gafoor,  Abdul</t>
  </si>
  <si>
    <t>Department of Commerce – Karaikal Campus, Pondicherry University, Puducherry, PY, India</t>
  </si>
  <si>
    <t>Financial well-being of internal migrant labours: the role of financial socialisation, financial knowledge and financial behaviour</t>
  </si>
  <si>
    <t>2-s2.0-85106257611</t>
  </si>
  <si>
    <t>Velayutham, A.</t>
  </si>
  <si>
    <t>Velayutham,  Arulmurugan</t>
  </si>
  <si>
    <t>Examining the influence of financial inclusion on financial well-being of marginalized street vendors: an empirical evidence from India</t>
  </si>
  <si>
    <t>2-s2.0-85168473649</t>
  </si>
  <si>
    <t>Senthilkumar, S.K.</t>
  </si>
  <si>
    <t>Senthilkumar,  S. A.</t>
  </si>
  <si>
    <t>Adoption intention of mobile QR code payment system among marginalized street vendors: an empirical investigation from an emerging economy</t>
  </si>
  <si>
    <t>Velayutham, V.</t>
  </si>
  <si>
    <t>School of Management, Pondicherry University, Puducherry, PY, India</t>
  </si>
  <si>
    <t>Soni, K.</t>
  </si>
  <si>
    <t>Soni,  Keshav</t>
  </si>
  <si>
    <t>Madhavaiah, M.</t>
  </si>
  <si>
    <t>Madhavaiah,  Chendragiri</t>
  </si>
  <si>
    <t>Veena, S.</t>
  </si>
  <si>
    <t>Veena,  S.</t>
  </si>
  <si>
    <t>Patel,  Versha</t>
  </si>
  <si>
    <t>Kontesa, M.</t>
  </si>
  <si>
    <t>Kontesa,  Maria</t>
  </si>
  <si>
    <t>Pontianak Indonesia (as Faculty of Economics and Business is not a university but a part of it)</t>
  </si>
  <si>
    <t>Faculty of Economics and Business, Pontianak, Indonesia</t>
  </si>
  <si>
    <t>2-s2.0-85208799956</t>
  </si>
  <si>
    <t>Gómez García, L.D.</t>
  </si>
  <si>
    <t>Gómez García,  Luis Demetrio</t>
  </si>
  <si>
    <t>Pontificia Universidad Catolica del Peru</t>
  </si>
  <si>
    <t>Academic Department of Accounting Sciences, Pontificia Universidad Catolica del Peru, Lima, Lima, Peru</t>
  </si>
  <si>
    <t>Beyond the counter: unveiling the financial informality dynamics of female entrepreneurs in Lima’s Bodega sector</t>
  </si>
  <si>
    <t>2-s2.0-85173111031</t>
  </si>
  <si>
    <t>Chión, S.J.</t>
  </si>
  <si>
    <t>Chión,  Sergio J.</t>
  </si>
  <si>
    <t>CENTRUM PUCP Escuela de Negocios, Lima, Lima, Peru, Pontificia Universidad Catolica del Peru, Lima, Lima, Peru</t>
  </si>
  <si>
    <t>Screening Financial Literacy in Young Business-Oriented Professionals. Conjectures of Financial Duality and Financial Divergence</t>
  </si>
  <si>
    <t>2-s2.0-85161137216</t>
  </si>
  <si>
    <t>Cordova, M.</t>
  </si>
  <si>
    <t>Cordova,  Miguel</t>
  </si>
  <si>
    <t>Department of Management, Pontificia Universidad Catolica del Peru, Lima, Lima, Peru</t>
  </si>
  <si>
    <t>The key enablers of SMEs readiness in Industry 4.0: a case of Malaysia</t>
  </si>
  <si>
    <t>Toledo Concha, E.J.</t>
  </si>
  <si>
    <t>Toledo Concha,  Emerson Jesús</t>
  </si>
  <si>
    <t>Zambrano Aranda, G.M.</t>
  </si>
  <si>
    <t>Zambrano Aranda,  Gloria María</t>
  </si>
  <si>
    <t>2-s2.0-85204876329</t>
  </si>
  <si>
    <t>Dataset on Financial Literacy, Financial Inclusion, Informal Financial Business Practices, and Intentions towards Formalization of Female Small Vendors in Lima, Peru</t>
  </si>
  <si>
    <t>Agüero-Olivos, C.</t>
  </si>
  <si>
    <t>Agüero-Olivos,  Carlos</t>
  </si>
  <si>
    <t>Chu, M.</t>
  </si>
  <si>
    <t>Chu,  Manuel</t>
  </si>
  <si>
    <t>2-s2.0-105005939746</t>
  </si>
  <si>
    <t>Rojas Valdez, K.</t>
  </si>
  <si>
    <t>Rojas Valdez,  Kelly</t>
  </si>
  <si>
    <t>Finance and women’s well-being: a literature review</t>
  </si>
  <si>
    <t>Arana-Barbier, P.J.</t>
  </si>
  <si>
    <t>Arana-Barbier,  Pablo José</t>
  </si>
  <si>
    <t>2-s2.0-85096309215</t>
  </si>
  <si>
    <t>Olivera, J.</t>
  </si>
  <si>
    <t>Olivera,  Javier</t>
  </si>
  <si>
    <t>Pontificia Universidad Catolica del Peru
KU Leuven</t>
  </si>
  <si>
    <t>Luxembourg Institute of Socio-Economic Research (LISER), Esch-sur-Alzette, Luxembourg, Department of Economics, Pontificia Universidad Catolica del Peru, Lima, Lima, Peru, Department of Economics, KU Leuven, Leuven, Vlaams-Brabant, Belgium</t>
  </si>
  <si>
    <t>Choice of pension management fees and effects on pension wealth</t>
  </si>
  <si>
    <t>2-s2.0-85047241112</t>
  </si>
  <si>
    <t>Álvarez-Franco, P.B.</t>
  </si>
  <si>
    <t>Álvarez-Franco,  Pilar Beatriz</t>
  </si>
  <si>
    <t>Pontificia Universidad Catolica del Peru
Universidad EAFIT</t>
  </si>
  <si>
    <t>Pontificia Universidad Catolica del Peru, Lima, Lima, Peru, Escuela de Economía y Finanzas, Universidad EAFIT, Medellin, Antioquia, Colombia</t>
  </si>
  <si>
    <t>Challenges in assessing the effectiveness of financial education programs: The Colombian case; Desafios na avaliação da efetividade de programas de educação financeira; Retos en la evaluación de la efectividad de programas de educación financiera</t>
  </si>
  <si>
    <t>Tessada, J.</t>
  </si>
  <si>
    <t>Tessada,  José A.</t>
  </si>
  <si>
    <t>103</t>
  </si>
  <si>
    <t>Pontificia Universidad Católica de Chile</t>
  </si>
  <si>
    <t>and FinanceUC, Pontificia Universidad Católica de Chile, Santiago, RM, Chile</t>
  </si>
  <si>
    <t>2-s2.0-85017618272</t>
  </si>
  <si>
    <t>Daher, M.</t>
  </si>
  <si>
    <t>Daher,  Marianne</t>
  </si>
  <si>
    <t>Facultad de Psicología, Pontificia Universidad Católica de Chile, Santiago, RM, Chile</t>
  </si>
  <si>
    <t>Saving as a social intervention strategy for overcome poverty: Qualitative study about saving experiences of Chilean people; El ahorro como estrategia de intervención social para la superación de la pobreza: Estudio cualitativo sobre experiencias de ahorro de personas Chilenas</t>
  </si>
  <si>
    <t>2-s2.0-85018301650</t>
  </si>
  <si>
    <t>Martínez A, C.</t>
  </si>
  <si>
    <t>Martínez A,  Claudia</t>
  </si>
  <si>
    <t>Department of Economics, Pontificia Universidad Católica de Chile, Santiago, RM, Chile</t>
  </si>
  <si>
    <t>Micro-entrepreneurship Debt Level and Access to Credit: Short-Term Impacts of a Financial Literacy Program</t>
  </si>
  <si>
    <t>Lafortune, J.</t>
  </si>
  <si>
    <t>Lafortune,  Jeanne</t>
  </si>
  <si>
    <t>Pontificia Universidad Católica de Chile, Santiago, RM, Chile</t>
  </si>
  <si>
    <t>San Martín, E.S.</t>
  </si>
  <si>
    <t>San Martín,  Ernesto</t>
  </si>
  <si>
    <t>Núcleo Milenio sobre Movilidad Intergeneracional: del Modelamiento a la Política Pública, Santiago, RM, Chile, Faculty of Mathematics, Pontificia Universidad Católica de Chile, Santiago, RM, Chile, Université Catholique de Louvain, Louvain-la-Neuve, WBR, Belgium</t>
  </si>
  <si>
    <t>2-s2.0-85145744737</t>
  </si>
  <si>
    <t>Cabrera-Baquedano, A.</t>
  </si>
  <si>
    <t>Cabrera-Baquedano,  Alejandro</t>
  </si>
  <si>
    <t>Pontificia Universidad Católica de Valparaíso</t>
  </si>
  <si>
    <t>Institute of Mathematics, Pontificia Universidad Católica de Valparaíso, Valparaiso, VS, Chile</t>
  </si>
  <si>
    <t>Transitions when adjusting interdisciplinary mathematical models: the case of financial literacy; Transições no ajuste de modelos matemáticos interdisciplinares: o caso da alfabetização financeira; Tránsitos al ajustar modelos matemáticos interdisciplinares: el caso de la alfabetización financiera</t>
  </si>
  <si>
    <t>2-s2.0-85118484681</t>
  </si>
  <si>
    <t>Goya, D.</t>
  </si>
  <si>
    <t>Goya,  Daniel</t>
  </si>
  <si>
    <t>School of Business and Economics, Pontificia Universidad Católica de Valparaíso, Valparaiso, VS, Chile</t>
  </si>
  <si>
    <t>The primacy of demand and financial obstacles in hindering innovation</t>
  </si>
  <si>
    <t>2-s2.0-85115793917</t>
  </si>
  <si>
    <t>Elórtegui-Gómez, C.</t>
  </si>
  <si>
    <t>Elórtegui-Gómez,  Claudio</t>
  </si>
  <si>
    <t>Escuela de Periodismo, Pontificia Universidad Católica de Valparaíso, Valparaiso, VS, Chile</t>
  </si>
  <si>
    <t>Multinomial logistic regression to estimate the financial education and financial knowledge of university students in Chile</t>
  </si>
  <si>
    <t>De La Fuente-Mella, H.</t>
  </si>
  <si>
    <t>De La Fuente-Mella,  Hanns De La Fuente</t>
  </si>
  <si>
    <t>Escuela de Comercio, Pontificia Universidad Católica de Valparaíso, Valparaiso, VS, Chile</t>
  </si>
  <si>
    <t>Valencia, C.A.</t>
  </si>
  <si>
    <t>Valencia,  Carlos Augusto</t>
  </si>
  <si>
    <t>Pontificia Universidad Javeriana</t>
  </si>
  <si>
    <t>Pontificia Universidad Javeriana, Bogota, Distrito Capital, Colombia</t>
  </si>
  <si>
    <t>Departamento de Administración, Pontificia Universidad Javeriana, Bogota, Distrito Capital, Colombia</t>
  </si>
  <si>
    <t>2-s2.0-85192273697</t>
  </si>
  <si>
    <t>Ramírez, C.A.R.</t>
  </si>
  <si>
    <t>Ramírez,  Camilo A.</t>
  </si>
  <si>
    <t>Faculty of Economics and Administrative Sciences, Pontificia Universidad Javeriana, Bogota, Distrito Capital, Colombia</t>
  </si>
  <si>
    <t>Development of a Battery for the Measurement of Financial Capabilities in Young People</t>
  </si>
  <si>
    <t>León, W.F.D.</t>
  </si>
  <si>
    <t>León,  William Fernando Duran</t>
  </si>
  <si>
    <t>2-s2.0-85030774434</t>
  </si>
  <si>
    <t>da Cunha, C.L.</t>
  </si>
  <si>
    <t>da Cunha,  Clístenes Lopes</t>
  </si>
  <si>
    <t>Pontificia Universidade Catolica de Minas Gerais</t>
  </si>
  <si>
    <t>Pontificia Universidade Catolica de Minas Gerais, Belo Horizonte, MG, Brazil</t>
  </si>
  <si>
    <t>Problem solving in financial mathematics for the treatment of financial education matters in high school; Resolução de problemas na matemática financeira para tratamento de questões da educação financeira no ensino médio</t>
  </si>
  <si>
    <t>Cecchini, V.K.</t>
  </si>
  <si>
    <t>Cecchini,  Valeria Kabzas</t>
  </si>
  <si>
    <t>Pontifícia Universidade Católica de São Paulo</t>
  </si>
  <si>
    <t>Pontifícia Universidade Católica de São Paulo, Sao Paulo, SP, Brazil</t>
  </si>
  <si>
    <t>Laudares, J.B.</t>
  </si>
  <si>
    <t>Laudares,  João Bosco</t>
  </si>
  <si>
    <t>Padula, R.S.</t>
  </si>
  <si>
    <t>Padula,  Roberto Sanches</t>
  </si>
  <si>
    <t>Sauer, P.</t>
  </si>
  <si>
    <t>Sauer,  Paula</t>
  </si>
  <si>
    <t>2-s2.0-85112587555</t>
  </si>
  <si>
    <t>de Cássia Pistóia Mariani, R.</t>
  </si>
  <si>
    <t>de Cássia Pistóia Mariani,  Rita</t>
  </si>
  <si>
    <t>Pontifícia Universidade Católica de São Paulo, Universidade Federal de Santa Maria</t>
  </si>
  <si>
    <t>Pontifícia Universidade Católica de São Paulo, Sao Paulo, SP, Brazil, Universidade Federal de Santa Maria, Santa Maria, RS, Brazil</t>
  </si>
  <si>
    <t>Financial education in high school: An analysis of didactic activities related to uniform periodic series from the point of view of critical mathematics education; Educação Financeira no Ensino Médio: Uma análise de atividades didáticas relacionadas a séries periódicas uniformes sob o ponto de vista da Educação Matemática Crítica</t>
  </si>
  <si>
    <t>2-s2.0-85097872108</t>
  </si>
  <si>
    <t>da Costa, N.</t>
  </si>
  <si>
    <t>da Costa,  Newton Carneiro Affonso</t>
  </si>
  <si>
    <t>Pontifícia Universidade Católica do Paraná</t>
  </si>
  <si>
    <t>Pontifícia Universidade Católica do Paraná, Curitiba, PR, Brazil</t>
  </si>
  <si>
    <t>Improving the level of financial literacy and the influence of the cognitive ability in this process</t>
  </si>
  <si>
    <t>2-s2.0-85173451953</t>
  </si>
  <si>
    <t>de Lima, C.F.</t>
  </si>
  <si>
    <t>de Lima,  Carolina Freitas</t>
  </si>
  <si>
    <t>Pontifícia Universidade Católica do Rio Grande do Sul</t>
  </si>
  <si>
    <t>Pontifícia Universidade Católica do Rio Grande do Sul, Porto Alegre, RS, Brazil, Fundação La Salle e como psicóloga clínica nos municípios de Canoas e Porto Alegre, Rio grande do Sul, Brazil</t>
  </si>
  <si>
    <t>FINANCIAL EDUCATION WITH THE ELDERLY: AN EXPERIENCE REPORT DEVELOPED BY THE CENTER FOR SUPPORTING THE OVER-INDEBTED DE CANOAS; EDUCAÇÃO FINANCEIRA COM IDOSOS: UM RELATO DE EXPERIÊNCIA DESENVOLVIDO PELO NÚCLEO DE APOIO AO SUPERENDIVIDADO DE CANOAS</t>
  </si>
  <si>
    <t>2-s2.0-105017049125</t>
  </si>
  <si>
    <t>Carvalho, B.P.</t>
  </si>
  <si>
    <t>Carvalho,  Bianca Pinto</t>
  </si>
  <si>
    <t>Pontifícia Universidade Católica do Rio Grande do Sul, Porto Alegre, RS, Brazil</t>
  </si>
  <si>
    <t>Drivers and outcomes of financial well-being; Fatores determinantes e resultados do bem-estar financeiro</t>
  </si>
  <si>
    <t>Hoffmann Sampaio, C.H.</t>
  </si>
  <si>
    <t>Hoffmann Sampaio,  Claudio Hoffmann</t>
  </si>
  <si>
    <t>2-s2.0-85139325169</t>
  </si>
  <si>
    <t>Dos Santos, É.T.</t>
  </si>
  <si>
    <t>Dos Santos,  Érica Teixeira</t>
  </si>
  <si>
    <t>Pontifícia Universidade Católica do Rio de Janeiro</t>
  </si>
  <si>
    <t>Departamento de Administração, Pontifícia Universidade Católica do Rio de Janeiro, Rio de Janeiro, RJ, Brazil</t>
  </si>
  <si>
    <t>How do young low-income university students deal with risk and time preferences in Brazil?</t>
  </si>
  <si>
    <t>2-s2.0-85096062762</t>
  </si>
  <si>
    <t>Lawrence, N.</t>
  </si>
  <si>
    <t>Lawrence,  Nathaniel</t>
  </si>
  <si>
    <t>Interdiscplinary Financial Education Group, Pontifícia Universidade Católica do Rio de Janeiro, Rio de Janeiro, RJ, Brazil</t>
  </si>
  <si>
    <t>Components of a financial education technology for micro-entrepreneurs in brazil</t>
  </si>
  <si>
    <t>Pinto, A.C.F.</t>
  </si>
  <si>
    <t>Pinto,  Antonio Carlos Figueiredo</t>
  </si>
  <si>
    <t>2-s2.0-85020877428</t>
  </si>
  <si>
    <t>Mayrink, F.</t>
  </si>
  <si>
    <t>Mayrink,  Fernanda</t>
  </si>
  <si>
    <t>Pontifícia Universidade Católica do Rio de Janeiro, Rio de Janeiro, RJ, Brazil</t>
  </si>
  <si>
    <t>Cultural change and financial benefits in Rio De Janeiro, Brazil</t>
  </si>
  <si>
    <t>Klötzle, M.C.</t>
  </si>
  <si>
    <t>Klötzle,  Marcelo Cabus</t>
  </si>
  <si>
    <t>Poole College of Management</t>
  </si>
  <si>
    <t>Poole College of Management, Raleigh, NC, United States</t>
  </si>
  <si>
    <t>Clark, R.</t>
  </si>
  <si>
    <t>2-s2.0-85192852800</t>
  </si>
  <si>
    <t>Financial Fragility, Financial Resilience, and Pension Distributions</t>
  </si>
  <si>
    <t>Graduate Programs and Research, Poole College of Management, Raleigh, NC, United States</t>
  </si>
  <si>
    <t>Poole College of Management, Raleigh, NC, United States, National Bureau of Economic Research, Cambridge, MA, United States</t>
  </si>
  <si>
    <t>Hammond, R.G.</t>
  </si>
  <si>
    <t>Hammond,  Robert G.</t>
  </si>
  <si>
    <t>2-s2.0-85218912021</t>
  </si>
  <si>
    <t>Evaluating the effects of a low-cost, online financial education program</t>
  </si>
  <si>
    <t>Dawar, P.</t>
  </si>
  <si>
    <t>Dawar,  Prince</t>
  </si>
  <si>
    <t>Poornima Group of Colleges</t>
  </si>
  <si>
    <t>Poornima Group of Colleges, Jaipur, RJ, India</t>
  </si>
  <si>
    <t>Vyas, S.</t>
  </si>
  <si>
    <t>Vyas,  Shweta</t>
  </si>
  <si>
    <t>Poornima University</t>
  </si>
  <si>
    <t>Poornima University, Jaipur, RJ, India</t>
  </si>
  <si>
    <t>2-s2.0-84876500848</t>
  </si>
  <si>
    <t>Sabarwal, S.</t>
  </si>
  <si>
    <t>Sabarwal,  Shagun</t>
  </si>
  <si>
    <t>Population Council (NA if no university is present)</t>
  </si>
  <si>
    <t>Population Council, New Delhi, DL, India</t>
  </si>
  <si>
    <t>Determinants of marital violence: Findings from a prospective study of rural women in india</t>
  </si>
  <si>
    <t>Santhya, K.G.</t>
  </si>
  <si>
    <t>Santhya,  K. G.</t>
  </si>
  <si>
    <t>2-s2.0-85186011851</t>
  </si>
  <si>
    <t>Paul,  Sohini</t>
  </si>
  <si>
    <t>Economic Empowerment of Women: A Review of the Jeevika Programme</t>
  </si>
  <si>
    <t>Jejeebhoy, S.J.</t>
  </si>
  <si>
    <t>Jejeebhoy,  Shireen J.</t>
  </si>
  <si>
    <t>2-s2.0-85120801785</t>
  </si>
  <si>
    <t>Eltarabily, M.G.</t>
  </si>
  <si>
    <t>Eltarabily,  Mohamed Galal</t>
  </si>
  <si>
    <t>Port Said University</t>
  </si>
  <si>
    <t>Department of Civil Engineering, Faculty of Engineering- Port Said University, Port Said, Port Said, Egypt</t>
  </si>
  <si>
    <t>Impact of COVID-19 lockdown on small-scale farming in Northeastern Nile Delta of Egypt and learned lessons for water conservation potentials</t>
  </si>
  <si>
    <t>Selim, T.</t>
  </si>
  <si>
    <t>Selim,  Tarek A.</t>
  </si>
  <si>
    <t>2-s2.0-85051759939</t>
  </si>
  <si>
    <t>Harris, G.L.A.</t>
  </si>
  <si>
    <t>Harris,  G. L.A.</t>
  </si>
  <si>
    <t>Portland State University</t>
  </si>
  <si>
    <t>Mark O. Hatfield School of Government, Portland State University, Portland, OR, United States</t>
  </si>
  <si>
    <t>Charlatans on the Move: How Predatory Lenders Fleece Military Personnel</t>
  </si>
  <si>
    <t>Al-Faryan, M.A.</t>
  </si>
  <si>
    <t>Al-Faryan,  Mamdouh Abdulaziz Saleh</t>
  </si>
  <si>
    <t>Portsmouth (NA if no university mentioned)</t>
  </si>
  <si>
    <t>School of Accounting, Faculty of Business and Law, Portsmouth, Hampshire, United Kingdom</t>
  </si>
  <si>
    <t>2-s2.0-85017351577</t>
  </si>
  <si>
    <t>Pacheco, L.</t>
  </si>
  <si>
    <t>Pacheco,  Luís Miguel M.A.D.</t>
  </si>
  <si>
    <t>Portucalense University</t>
  </si>
  <si>
    <t>Portucalense University, Porto, Porto, Portugal</t>
  </si>
  <si>
    <t>Determinants of Earnings Per Share: An application to the Portuguese market; Determinantes do Earnings Per Share: Uma aplicação ao mercado Português</t>
  </si>
  <si>
    <t>2-s2.0-85079894445</t>
  </si>
  <si>
    <t>Aggarwal,  Monika</t>
  </si>
  <si>
    <t>Post Graduate Government College</t>
  </si>
  <si>
    <t>Post Graduate Government College, Sector 11, Chandigarh, India</t>
  </si>
  <si>
    <t>Financial literacy and investment decisions</t>
  </si>
  <si>
    <t>2-s2.0-85165934517</t>
  </si>
  <si>
    <t>Waliszewski, K.</t>
  </si>
  <si>
    <t>Waliszewski,  Krzysztof</t>
  </si>
  <si>
    <t>Poznań University of Economics and Business</t>
  </si>
  <si>
    <t>Poznań University of Economics and Business, Poznan, Wielkopolska Province, Poland</t>
  </si>
  <si>
    <t>SOCIO-ECONOMIC DETERMINANTS OF FINANCIAL INCLUSION IN CENTRAL AND EASTERN EUROPE DURING THE COVID-19 PANDEMIC</t>
  </si>
  <si>
    <t>2-s2.0-85169020596</t>
  </si>
  <si>
    <t>Abbas,  Sami</t>
  </si>
  <si>
    <t>Institute of International Business and Economics, Poznań University of Economics and Business, Poznan, Wielkopolska Province, Poland</t>
  </si>
  <si>
    <t>GPT has become financially literate: Insights from financial literacy tests of GPT and a preliminary test of how people use it as a source of advice</t>
  </si>
  <si>
    <t>2-s2.0-85140121157</t>
  </si>
  <si>
    <t>Bialowas, S.</t>
  </si>
  <si>
    <t>Bialowas,  Sylwester</t>
  </si>
  <si>
    <t>Department of Market Research and Services, Poznań University of Economics and Business, Poznan, Wielkopolska Province, Poland</t>
  </si>
  <si>
    <t>What Factors Predict a Positive Change in a Consumer’s Financial Capability over Time? The New Evidence from Poland</t>
  </si>
  <si>
    <t>Niszczota, P.</t>
  </si>
  <si>
    <t>Niszczota,  Paweł</t>
  </si>
  <si>
    <t>Rungnoei, N.</t>
  </si>
  <si>
    <t>Rungnoei,  Nongnaphat</t>
  </si>
  <si>
    <t>Prachomklao College of Nursing</t>
  </si>
  <si>
    <t>Prachomklao College of Nursing, Petchaburi, Thailand</t>
  </si>
  <si>
    <t>Korneeva, E.</t>
  </si>
  <si>
    <t>Korneeva,  Elena Nikolaevna</t>
  </si>
  <si>
    <t>Prague Business School</t>
  </si>
  <si>
    <t>Prague Business School, Prague, Czech Republic</t>
  </si>
  <si>
    <t>2-s2.0-85090457609</t>
  </si>
  <si>
    <t>Brabenec, T.</t>
  </si>
  <si>
    <t>Brabenec,  Tomáš</t>
  </si>
  <si>
    <t>Prague University of Economics and Business</t>
  </si>
  <si>
    <t>Faculty of Finance and Accounting, Prague University of Economics and Business, Prague, Czech Republic</t>
  </si>
  <si>
    <t>Improving financial capability: the mediating role of financial behaviour</t>
  </si>
  <si>
    <t>Sadílek, T.</t>
  </si>
  <si>
    <t>Sadílek,  Tomáš</t>
  </si>
  <si>
    <t>Department of International Business, Prague University of Economics and Business, Prague, Czech Republic</t>
  </si>
  <si>
    <t>Smrčka, L.</t>
  </si>
  <si>
    <t>Smrčka,  Luboš</t>
  </si>
  <si>
    <t>Prague University of Economics and Business, Prague, Czech Republic</t>
  </si>
  <si>
    <t>2-s2.0-85034841450</t>
  </si>
  <si>
    <t>Berková, K.</t>
  </si>
  <si>
    <t>Berková,  Kateřina</t>
  </si>
  <si>
    <t>Approaches to the development of cognitive process dimensions in financial literacy: An empirical study</t>
  </si>
  <si>
    <t>2-s2.0-85077046149</t>
  </si>
  <si>
    <t>Prague University of Economics and Business, Prague, Czech Republic,</t>
  </si>
  <si>
    <t>The importance of metacognitive strategies for building competitive business competencies</t>
  </si>
  <si>
    <t>Brixiová, Z.</t>
  </si>
  <si>
    <t>Brixiová,  Zuzana</t>
  </si>
  <si>
    <t>Prague University of Economics and Business, Prague, Czech Republic, IZA - Institute of Labor Economics, Bonn, Nordrhein-Westfalen, Germany</t>
  </si>
  <si>
    <t>2-s2.0-85054882789</t>
  </si>
  <si>
    <t>Department of Strategy, Prague University of Economics and Business, Prague, Czech Republic</t>
  </si>
  <si>
    <t>The impact of social and economic factors in the credit risk management of sme</t>
  </si>
  <si>
    <t>2-s2.0-85045885730</t>
  </si>
  <si>
    <t>Krejčová, K.</t>
  </si>
  <si>
    <t>Krejčová,  Kristýna</t>
  </si>
  <si>
    <t>Department of Economic Teaching Methodology, Prague University of Economics and Business, Prague, Czech Republic</t>
  </si>
  <si>
    <t>Application of the metacognitive strategy in economic education in the czech republic</t>
  </si>
  <si>
    <t>Krelová, K.K.</t>
  </si>
  <si>
    <t>Krelová,  Katarína Krpálková</t>
  </si>
  <si>
    <t>Schönfeld, J.</t>
  </si>
  <si>
    <t>Schönfeld,  Jaroslav</t>
  </si>
  <si>
    <t>Faculty of Business Administration, Prague University of Economics and Business, Prague, Czech Republic</t>
  </si>
  <si>
    <t>Králová, A.</t>
  </si>
  <si>
    <t>Králová,  Alena</t>
  </si>
  <si>
    <t>2-s2.0-85030527990</t>
  </si>
  <si>
    <t>Peng,  Xiaobo</t>
  </si>
  <si>
    <t>Prairie View A&amp;M University</t>
  </si>
  <si>
    <t>Prairie View A&amp;M University, Prairie View, TX, United States</t>
  </si>
  <si>
    <t>Demographic shift and its potential effect on higher education</t>
  </si>
  <si>
    <t>Zhang,  Yongpeng</t>
  </si>
  <si>
    <t>2-s2.0-85201234026</t>
  </si>
  <si>
    <t>Saluja, O.B.</t>
  </si>
  <si>
    <t>Saluja,  Omika Bhalla</t>
  </si>
  <si>
    <t>Pranveer Singh Institute of Technology</t>
  </si>
  <si>
    <t>Pranveer Singh Institute of Technology, Kanpur, UP, India</t>
  </si>
  <si>
    <t>Crowd-funding to promote women entrepreneurship: a systematic literature review of the empirical studies conducted in the last decade (2012–2023)</t>
  </si>
  <si>
    <t>2-s2.0-85152688010</t>
  </si>
  <si>
    <t>Singh,  Priyanka</t>
  </si>
  <si>
    <t>Barriers and interventions on the way to empower women through financial inclusion: a 2 decades systematic review (2000–2020)</t>
  </si>
  <si>
    <t>Kumar, H.</t>
  </si>
  <si>
    <t>Kumar,  Harit</t>
  </si>
  <si>
    <t>2-s2.0-85174586236</t>
  </si>
  <si>
    <t>Parasnis, E.</t>
  </si>
  <si>
    <t>Parasnis,  Eesha</t>
  </si>
  <si>
    <t>Pratt Institute</t>
  </si>
  <si>
    <t>Pratt Institute, New York, NY, United States</t>
  </si>
  <si>
    <t>Developing Management and Leadership Course: A Case Study</t>
  </si>
  <si>
    <t>Lopatovska, I.</t>
  </si>
  <si>
    <t>Lopatovska,  Irene V.</t>
  </si>
  <si>
    <t>August, O.</t>
  </si>
  <si>
    <t>August,  Olivia</t>
  </si>
  <si>
    <t>Pratt School of Engineering</t>
  </si>
  <si>
    <t>Pratt School of Engineering, Durham, NC, United States, Hazen and Sawyer, New York, NY, United States</t>
  </si>
  <si>
    <t>Mensumane, V.</t>
  </si>
  <si>
    <t>Mensumane,  Vishweshwar</t>
  </si>
  <si>
    <t>Presidency College</t>
  </si>
  <si>
    <t>Presidency College, Bengaluru, Bengaluru, KA, India</t>
  </si>
  <si>
    <t>Aryadevi, M.R.</t>
  </si>
  <si>
    <t>Aryadevi,  M. R.</t>
  </si>
  <si>
    <t>Kumari, M.</t>
  </si>
  <si>
    <t>Kumari,  Manisha</t>
  </si>
  <si>
    <t>Frank, A.A.</t>
  </si>
  <si>
    <t>Frank,  Anilloy Augustine</t>
  </si>
  <si>
    <t>Presidency University</t>
  </si>
  <si>
    <t>Presidency University, India, India</t>
  </si>
  <si>
    <t>School of Management, Presidency University Bangalore, Bengaluru, KA, India</t>
  </si>
  <si>
    <t>Abhilash, A.</t>
  </si>
  <si>
    <t>Abhilash,  Abhilash</t>
  </si>
  <si>
    <t>School of Commerce, Presidency University Bangalore, Bengaluru, KA, India</t>
  </si>
  <si>
    <t>Khatri, P.</t>
  </si>
  <si>
    <t>Khatri,  Preeti</t>
  </si>
  <si>
    <t>Sakthivel, S.</t>
  </si>
  <si>
    <t>Sakthivel,  Santhanam</t>
  </si>
  <si>
    <t>Sathyanarayana, K.</t>
  </si>
  <si>
    <t>Sathyanarayana,  K.</t>
  </si>
  <si>
    <t>Presidency University, New Town, India</t>
  </si>
  <si>
    <t>2-s2.0-85137702011</t>
  </si>
  <si>
    <t>Widyanto, H.A.</t>
  </si>
  <si>
    <t>Widyanto,  Hanif Adinugroho</t>
  </si>
  <si>
    <t>President University</t>
  </si>
  <si>
    <t>President University, Bekasi, West Java, Indonesia</t>
  </si>
  <si>
    <t>Mapping the e-business ecosystem in Indonesia: A comprehensive analysis</t>
  </si>
  <si>
    <t>2-s2.0-85208245395</t>
  </si>
  <si>
    <t>Widjaja, A.W.</t>
  </si>
  <si>
    <t>Widjaja,  Anton Wachidin</t>
  </si>
  <si>
    <t>Determinants of mobile stock investment application adoption and its impact on intention to recommend the applications in emerging countries: A case study of Indonesia</t>
  </si>
  <si>
    <t>Haryanto, J.O.</t>
  </si>
  <si>
    <t>Haryanto,  Jony Oktavian</t>
  </si>
  <si>
    <t>2-s2.0-86000036536</t>
  </si>
  <si>
    <t>Sikarwar, T.S.</t>
  </si>
  <si>
    <t>Sikarwar,  Tarika Singh</t>
  </si>
  <si>
    <t>Prestige Institute of Management and Research</t>
  </si>
  <si>
    <t>Prestige Institute of Management and Research Gwalior, Gwalior, MP, India</t>
  </si>
  <si>
    <t>The Economics of Financial Inclusion</t>
  </si>
  <si>
    <t>Bhate, N.</t>
  </si>
  <si>
    <t>Bhate,  Nachiket</t>
  </si>
  <si>
    <t>Prestige Institute of Management and Research, Indore, Indore, MP, India</t>
  </si>
  <si>
    <t>Bansal,  Alok</t>
  </si>
  <si>
    <t>Sharma,  Mamta</t>
  </si>
  <si>
    <t>Department of Management, Prestige Institute of Management and Research Gwalior, Gwalior, MP, India</t>
  </si>
  <si>
    <t>Sehar, T.</t>
  </si>
  <si>
    <t>Sehar,  Tayyebah</t>
  </si>
  <si>
    <t>Preston University</t>
  </si>
  <si>
    <t>Department of Business Administration, Preston University, Islamabad, Islamabad, Pakistan</t>
  </si>
  <si>
    <t>2-s2.0-85065022856</t>
  </si>
  <si>
    <t>Chebanov, S.V.</t>
  </si>
  <si>
    <t>Chebanov,  Sergey V.</t>
  </si>
  <si>
    <t>Primakov National Research Institute</t>
  </si>
  <si>
    <t>Primakov National Research Institute of World Economy and International Relations, Russian Academy of Sciences, Moscow, Russian Federation</t>
  </si>
  <si>
    <t>“Green” economy: Role of sovereign funds; “Зеленая” ЭКОнОМиКа: рОлЬ сУверенныХ ФОнДОв</t>
  </si>
  <si>
    <t>2-s2.0-85128550229</t>
  </si>
  <si>
    <t>Zhukova, T.V.</t>
  </si>
  <si>
    <t>Zhukova,  Tatyana V.</t>
  </si>
  <si>
    <t>International Experience in Financing Self-Employed Pensions</t>
  </si>
  <si>
    <t>2-s2.0-85208123000</t>
  </si>
  <si>
    <t>Khudyakova, L.S.</t>
  </si>
  <si>
    <t>Khudyakova,  Lyudmila S.</t>
  </si>
  <si>
    <t>MULTILATERAL DEVELOPMENT BANKS IN POLYCENTRIC WORLD</t>
  </si>
  <si>
    <t>Sidorova, E.A.</t>
  </si>
  <si>
    <t>Sidorova,  Elena A.</t>
  </si>
  <si>
    <t>Islam, M.</t>
  </si>
  <si>
    <t>Islam,  M. Monjurul</t>
  </si>
  <si>
    <t>Prime University</t>
  </si>
  <si>
    <t>Prime University, Dhaka, Bangladesh</t>
  </si>
  <si>
    <t>2-s2.0-85212042783</t>
  </si>
  <si>
    <t>Islam, M.A.</t>
  </si>
  <si>
    <t>Islam,  Md Aminul</t>
  </si>
  <si>
    <t>Prince Mohammad Bin Fahd University</t>
  </si>
  <si>
    <t>College of Business Administration, Prince Mohammad Bin Fahd University, Al-Khobar, Ash Sharqiyah, Saudi Arabia</t>
  </si>
  <si>
    <t>The dynamics of financial retirement planning: financial attitude, health literacy, and the role of financial advisors with financial literacy as a moderator</t>
  </si>
  <si>
    <t>Aly, M.A.</t>
  </si>
  <si>
    <t>Aly,  Mohamed Ahmed</t>
  </si>
  <si>
    <t>Prince Sattam Bin Abdulaziz University</t>
  </si>
  <si>
    <t>Nursing Administration Department, Faculty of Nursing, Helwan, Cairo, Egypt, Prince Sattam Bin Abdulaziz University, Al Kharj, Riyad, Saudi Arabia</t>
  </si>
  <si>
    <t>Ali,  Anis</t>
  </si>
  <si>
    <t>Department of Management, Prince Sattam Bin Abdulaziz University, Al Kharj, Riyad, Saudi Arabia</t>
  </si>
  <si>
    <t>Salameh, A.A.</t>
  </si>
  <si>
    <t>Salameh,  Anas Abdelsatar Mohammad</t>
  </si>
  <si>
    <t>Department of Management Information Systems, Prince Sattam Bin Abdulaziz University, Al Kharj, Riyad, Saudi Arabia</t>
  </si>
  <si>
    <t>2-s2.0-85142245965</t>
  </si>
  <si>
    <t>Malik, A.</t>
  </si>
  <si>
    <t>Malik,  Azam</t>
  </si>
  <si>
    <t>Department of Human Resource Management, Prince Sattam Bin Abdulaziz University, Al Kharj, Riyad, Saudi Arabia</t>
  </si>
  <si>
    <t>Is Social Capital a Key Factor to enhance Firm’s Performance via Manager’s Intangible Capabilities?</t>
  </si>
  <si>
    <t>2-s2.0-85176604808</t>
  </si>
  <si>
    <t>Adow, A.H.A.</t>
  </si>
  <si>
    <t>Adow,  Anass Hamadelneel E.</t>
  </si>
  <si>
    <t>Department of Accounting, Prince Sattam Bin Abdulaziz University, Al Kharj, Riyad, Saudi Arabia</t>
  </si>
  <si>
    <t>Can orientation towards finance and perceived financial literacy lead to intention towards investment? An examination using structural equation modeling</t>
  </si>
  <si>
    <t>2-s2.0-85181252562</t>
  </si>
  <si>
    <t>Bindabel, W.</t>
  </si>
  <si>
    <t>Bindabel,  Wardah Abdulrahman</t>
  </si>
  <si>
    <t>Department of Finance, Prince Sattam Bin Abdulaziz University, Al Kharj, Riyad, Saudi Arabia</t>
  </si>
  <si>
    <t>A Quantitative Analysis on The Impact of Covid-19 on the Personal Finances with Special Reference to Msmes in The Kingdom of Saudi Arabia</t>
  </si>
  <si>
    <t>2-s2.0-85101034068</t>
  </si>
  <si>
    <t>Liquidity variations and variability cohesiveness with revenue and profitability: A case of saudi energy sector companies</t>
  </si>
  <si>
    <t>2-s2.0-85209185445</t>
  </si>
  <si>
    <t>Kamaludin, K.</t>
  </si>
  <si>
    <t>Kamaludin,  Kamilah</t>
  </si>
  <si>
    <t>Prince Sultan University</t>
  </si>
  <si>
    <t>Department of Accounting, Prince Sultan University, Riyadh, Riyad, Saudi Arabia</t>
  </si>
  <si>
    <t>Adoption of Cryptocurrencies as a Means of Exchange</t>
  </si>
  <si>
    <t>Sundarasen, S.D.D.</t>
  </si>
  <si>
    <t>Sundarasen,  Sheela Devi D.</t>
  </si>
  <si>
    <t>Prince Sultan University, Riyadh, Riyad, Saudi Arabia</t>
  </si>
  <si>
    <t>2-s2.0-85058388845</t>
  </si>
  <si>
    <t>Noreen, U.</t>
  </si>
  <si>
    <t>Noreen,  Umara</t>
  </si>
  <si>
    <t>College of Business Administration, Prince Sultan University, Riyadh, Riyad, Saudi Arabia</t>
  </si>
  <si>
    <t>Two sides of a coin: Effects of perceived and actual financial literacy on investment decision making behavior mediated by financial risk tolerance</t>
  </si>
  <si>
    <t>2-s2.0-85125180682</t>
  </si>
  <si>
    <t>El Sayad, S.</t>
  </si>
  <si>
    <t>El Sayad,  Samar</t>
  </si>
  <si>
    <t>Department of Accounting, Faculty of Commerce, Tanta, Gharbia, Egypt, Department of Accounting, Prince Sultan University, Riyadh, Riyad, Saudi Arabia</t>
  </si>
  <si>
    <t>Bank Employee Perceptions of Corporate Social Responsibility Practices: Evidence from Egypt</t>
  </si>
  <si>
    <t>2-s2.0-85032905876</t>
  </si>
  <si>
    <t>Finance Department, Prince Sultan University, Riyadh, Riyad, Saudi Arabia</t>
  </si>
  <si>
    <t>Financial literacy as competitive advantage for individual investors’ decision making</t>
  </si>
  <si>
    <t>2-s2.0-85178085086</t>
  </si>
  <si>
    <t>Women's financial literacy: A bibliometric study on current research and future directions</t>
  </si>
  <si>
    <t>Danila, N.</t>
  </si>
  <si>
    <t>Danila,  Nevi</t>
  </si>
  <si>
    <t>2-s2.0-85166123693</t>
  </si>
  <si>
    <t>Mahmood, N.A.</t>
  </si>
  <si>
    <t>Mahmood,  Nor Asiah</t>
  </si>
  <si>
    <t>Saving Behaviour Among the University Students in Malaysia</t>
  </si>
  <si>
    <t>2-s2.0-85211797307</t>
  </si>
  <si>
    <t>Ibrahim, I.</t>
  </si>
  <si>
    <t>Ibrahim,  Izani</t>
  </si>
  <si>
    <t>Department of Finance, Prince Sultan University, Riyadh, Riyad, Saudi Arabia</t>
  </si>
  <si>
    <t>Financial Sustainability Through Literacy and Retirement Preparedness</t>
  </si>
  <si>
    <t>Ali, Z.</t>
  </si>
  <si>
    <t>Ali,  Zaiton</t>
  </si>
  <si>
    <t>Rajagopalan, U.</t>
  </si>
  <si>
    <t>Rajagopalan,  Usha</t>
  </si>
  <si>
    <t>2-s2.0-105005777375</t>
  </si>
  <si>
    <t>Muhammad,  Nazlida</t>
  </si>
  <si>
    <t>Role of Islamic values and financial attitudes on setting financial goals: an exploratory study of Bruneian Muslims</t>
  </si>
  <si>
    <t>Zakaria, N.</t>
  </si>
  <si>
    <t>Zakaria,  Nadisah Binti</t>
  </si>
  <si>
    <t>Sundarasen, S.</t>
  </si>
  <si>
    <t>Diab, A.</t>
  </si>
  <si>
    <t>Diab,  Ahmed Abdelnaby</t>
  </si>
  <si>
    <t>Prince Sultan University
Beni Suef (NA)</t>
  </si>
  <si>
    <t>Department of Accounting, Prince Sultan University, Riyadh, Riyad, Saudi Arabia, Department of Accounting, Faculty of Commerce, Beni Suef, Beni Suef, Egypt</t>
  </si>
  <si>
    <t>Amonhaemanon, D.</t>
  </si>
  <si>
    <t>Amonhaemanon,  Dalina</t>
  </si>
  <si>
    <t>Prince of Songkla University</t>
  </si>
  <si>
    <t>Fculty of Connerce and Management, Prince of Sogkla University, Trang, Thailand</t>
  </si>
  <si>
    <t>2-s2.0-85104746392</t>
  </si>
  <si>
    <t>Faculty of Commerce and Management, Prince of Songkla University, Hatyai, Songkhla, Thailand</t>
  </si>
  <si>
    <t>Boosting Financial Literacy: Its Role In Enhancing Quality Of Life1</t>
  </si>
  <si>
    <t>Thaniwattananon, P.</t>
  </si>
  <si>
    <t>Thaniwattananon,  Ploenpit</t>
  </si>
  <si>
    <t>Prince of Songkla University, Hatyai, Songkhla, Thailand</t>
  </si>
  <si>
    <t>2-s2.0-85161699663</t>
  </si>
  <si>
    <t>Financial Literacy Confidence and Gambling Intensity among Informal Labor</t>
  </si>
  <si>
    <t>Isaramalai, S.</t>
  </si>
  <si>
    <t>Isaramalai,  Sang Arun</t>
  </si>
  <si>
    <t>Faculty of Nursing, Prince of Songkla University, Hatyai, Songkhla, Thailand</t>
  </si>
  <si>
    <t>2-s2.0-85122724880</t>
  </si>
  <si>
    <t>Ahmed, F.</t>
  </si>
  <si>
    <t>Ahmed,  Ferdoushi</t>
  </si>
  <si>
    <t>Faculty of Economics, Prince of Songkla University, Hatyai, Songkhla, Thailand</t>
  </si>
  <si>
    <t>Role of Government Policies to Fintech Adoption and Financial Inclusion: A Study in Pakistan</t>
  </si>
  <si>
    <t>2-s2.0-85218852274</t>
  </si>
  <si>
    <t>Assalihee, M.</t>
  </si>
  <si>
    <t>Assalihee,  Muhammadafeefee</t>
  </si>
  <si>
    <t>Faculty of Islamic Sciences, Prince of Songkla University, Hatyai, Songkhla, Thailand</t>
  </si>
  <si>
    <t>The Role of Learning in Self-Management, Family Coping, and Financial Security among Muslim Families in Southern Thailand: A Structural Equation Modeling Analysis</t>
  </si>
  <si>
    <t>2-s2.0-85136297001</t>
  </si>
  <si>
    <t>FINANCIAL LITERACY AND FINANCIAL RISK TOLERANCE OF LOTTERY GAMBLERS IN THAILAND</t>
  </si>
  <si>
    <t>Kaewsaeng-On, R.</t>
  </si>
  <si>
    <t>Kaewsaeng-On,  Rudsada</t>
  </si>
  <si>
    <t>Department of Management, Prince of Songkla University, Hatyai, Songkhla, Thailand</t>
  </si>
  <si>
    <t>2-s2.0-85158169373</t>
  </si>
  <si>
    <t>Financial stress and gambling motivation: the importance of financial literacy</t>
  </si>
  <si>
    <t>Mehmood, S.</t>
  </si>
  <si>
    <t>Mehmood,  Saqib</t>
  </si>
  <si>
    <t>Prince of Songkla University
University of Gujrat</t>
  </si>
  <si>
    <t>Department of Management, Prince of Songkla University, Hatyai, Songkhla, Thailand, Department of Commerce, University of Gujrat, Gujrat, Punjab, Pakistan</t>
  </si>
  <si>
    <t>Farghaly Abdelaliem, S.M.F.</t>
  </si>
  <si>
    <t>Farghaly Abdelaliem,  Sally Mohammed</t>
  </si>
  <si>
    <t>Princess Nourah Bint Abdulrahman University</t>
  </si>
  <si>
    <t>Department of Nursing Management and Education, Princess Nourah Bint Abdulrahman University, Riyadh, Riyad, Saudi Arabia</t>
  </si>
  <si>
    <t>Binsuwadan, J.</t>
  </si>
  <si>
    <t>Binsuwadan,  Jawaher</t>
  </si>
  <si>
    <t>Department of Economics, Princess Nourah Bint Abdulrahman University, Riyadh, Riyad, Saudi Arabia</t>
  </si>
  <si>
    <t>2-s2.0-85129250102</t>
  </si>
  <si>
    <t>Yousif, G.M.A.</t>
  </si>
  <si>
    <t>Yousif,  Ghadda Mohamed Awad</t>
  </si>
  <si>
    <t>FINANCIAL INCLUSION AND ECONOMIC GROWTH IN SAUDI ARABIA: AN EMPIRICAL ANALYSIS</t>
  </si>
  <si>
    <t>2-s2.0-85194831755</t>
  </si>
  <si>
    <t>Alzuman, A.</t>
  </si>
  <si>
    <t>Alzuman,  Abad</t>
  </si>
  <si>
    <t>Princess Nourah Bint Abdulrahman University, Riyadh, Riyad, Saudi Arabia</t>
  </si>
  <si>
    <t>The Role of Financial Technology on the Nexus Between Demographic, Socio-economic, and Psychological Factors, and the Financial Literacy Gap</t>
  </si>
  <si>
    <t>Bilal, A.O.A.</t>
  </si>
  <si>
    <t>Bilal,  Aida Osman Abdalla</t>
  </si>
  <si>
    <t>Department of Accounting, Princess Nourah Bint Abdulrahman University, Riyadh, Riyad, Saudi Arabia</t>
  </si>
  <si>
    <t>2-s2.0-85179653004</t>
  </si>
  <si>
    <t>Ben Belgacem, S.B.</t>
  </si>
  <si>
    <t>Ben Belgacem,  Samira</t>
  </si>
  <si>
    <t>Department of Business Administration, Princess Nourah Bint Abdulrahman University, Riyadh, Riyad, Saudi Arabia</t>
  </si>
  <si>
    <t>Reconnoitering FinTech's moderating effect on the determinants of women's financial literacy</t>
  </si>
  <si>
    <t>Sarabdeen, M.</t>
  </si>
  <si>
    <t>Sarabdeen,  Masahina</t>
  </si>
  <si>
    <t>2-s2.0-85087079507</t>
  </si>
  <si>
    <t>AlJasser, H.K.</t>
  </si>
  <si>
    <t>AlJasser,  Hadeel Khalid</t>
  </si>
  <si>
    <t>College of Business Administration, Princess Nourah Bint Abdulrahman University, Riyadh, Riyad, Saudi Arabia</t>
  </si>
  <si>
    <t>Financial evaluation of Tadawul All Share Index (TASI) listed stocks using Capital Asset Pricing Model</t>
  </si>
  <si>
    <t>Vinodkumar, N.</t>
  </si>
  <si>
    <t>Vinodkumar,  Nisa</t>
  </si>
  <si>
    <t>Ramadan, A.H.</t>
  </si>
  <si>
    <t>Ramadan,  Abdulhadi H.</t>
  </si>
  <si>
    <t>Princess Sumaya University</t>
  </si>
  <si>
    <t>Department of Accounting, Princess Sumaya University, Amman, Amman, Jordan</t>
  </si>
  <si>
    <t>Aljaouni, N.W.</t>
  </si>
  <si>
    <t>Aljaouni,  Nour Walid</t>
  </si>
  <si>
    <t>Princess Sumaya University, Amman, Amman, Jordan</t>
  </si>
  <si>
    <t>2-s2.0-85169079429</t>
  </si>
  <si>
    <t>Ayesh, O.M.</t>
  </si>
  <si>
    <t>Ayesh,  Osama Mohammad</t>
  </si>
  <si>
    <t>Into the Shark tank: an exploratory analysis of pharmapreneurial motivation and intention in Jordan</t>
  </si>
  <si>
    <t>Ahmad Alserhan, B.A.</t>
  </si>
  <si>
    <t>Ahmad Alserhan,  Baker Ahmad Abdullah</t>
  </si>
  <si>
    <t>2-s2.0-85140597591</t>
  </si>
  <si>
    <t>Mohammad Khalaf Ahmad, A.</t>
  </si>
  <si>
    <t>Mohammad Khalaf Ahmad,  Alaeddin Mohammad Khalaf</t>
  </si>
  <si>
    <t>DRIVERS OF THE CONSUMERS ADOPTION OF FINTECH SERVICES</t>
  </si>
  <si>
    <t>Ahmad Alserhan, B.</t>
  </si>
  <si>
    <t>Alhajjaj, H.</t>
  </si>
  <si>
    <t>Alhajjaj,  Heba</t>
  </si>
  <si>
    <t>Moore, Q.</t>
  </si>
  <si>
    <t>Moore,  Quinn</t>
  </si>
  <si>
    <t>Princeton (in this case, likely referring to Princeton University)</t>
  </si>
  <si>
    <t>Mathematica Policy Research Inc., Princeton, NJ, United States</t>
  </si>
  <si>
    <t>Wood, R.G.</t>
  </si>
  <si>
    <t>Wood,  Robert G.</t>
  </si>
  <si>
    <t>Princeton (in this case, referring to Princeton University)</t>
  </si>
  <si>
    <t>2-s2.0-85008936974</t>
  </si>
  <si>
    <t>Faulkner, A.E.</t>
  </si>
  <si>
    <t>Faulkner,  Ashley E.</t>
  </si>
  <si>
    <t>Princeton University</t>
  </si>
  <si>
    <t>Princeton University, Princeton, NJ, United States</t>
  </si>
  <si>
    <t>Financial literacy education in the United States: Library programming versus popular personal finance literature</t>
  </si>
  <si>
    <t>2-s2.0-84960922707</t>
  </si>
  <si>
    <t>Ahmad, A.</t>
  </si>
  <si>
    <t>Ahmad,  Ali</t>
  </si>
  <si>
    <t>Program on Science and Global Security, Princeton University, Princeton, NJ, United States</t>
  </si>
  <si>
    <t>Wishful thinking and real problems: Small modular reactors, planning constraints, and nuclear power in Jordan</t>
  </si>
  <si>
    <t>Ramana, M.V.</t>
  </si>
  <si>
    <t>Ramana,  M. V.</t>
  </si>
  <si>
    <t>Dupas, P.</t>
  </si>
  <si>
    <t>Dupas,  Pascaline</t>
  </si>
  <si>
    <t>2-s2.0-85149706668</t>
  </si>
  <si>
    <t>Mette, C.</t>
  </si>
  <si>
    <t>Mette,  Christian</t>
  </si>
  <si>
    <t>Protestant University of Applied Sciences, Duisburg-Essen</t>
  </si>
  <si>
    <t>Department of Social Work, Protestant University of Applied Sciences, Bochum, Germany, LVR-Klinikum Essen Kliniken und Institut der Universität Duisburg-Essen, Essen, Nordrhein-Westfalen, Germany, Department of Psychiatry and Psychotherapy, Medizinischen Fakultät, Essen, Nordrhein-Westfalen, Germany</t>
  </si>
  <si>
    <t>Strengths and Weaknesses of Everyday Financial Knowledge and Judgment Skills of Adults with ADHD</t>
  </si>
  <si>
    <t>Yarchenko, Y.</t>
  </si>
  <si>
    <t>Yarchenko,  Yuliia</t>
  </si>
  <si>
    <t>Pryazovskyi State Technical University</t>
  </si>
  <si>
    <t>Pryazovskyi State Technical University, Mariupol, Donetsk Oblast, Ukraine</t>
  </si>
  <si>
    <t>Liubchuk, O.</t>
  </si>
  <si>
    <t>Liubchuk,  Olha</t>
  </si>
  <si>
    <t>Kim,  Minsoo</t>
  </si>
  <si>
    <t>Pukyong National University</t>
  </si>
  <si>
    <t>Department of Systems Management and Engineering, Pukyong National University, Busan, South Korea</t>
  </si>
  <si>
    <t>Ock, Y.S.</t>
  </si>
  <si>
    <t>Ock,  Youngseok</t>
  </si>
  <si>
    <t>2-s2.0-85165674104</t>
  </si>
  <si>
    <t>Kumar, T.</t>
  </si>
  <si>
    <t>Kumar,  Tanuj</t>
  </si>
  <si>
    <t>Punjab Agricultural University</t>
  </si>
  <si>
    <t>Department of Economics and Sociology, Punjab Agricultural University, Ludhiana, PB, India</t>
  </si>
  <si>
    <t>Financial Inclusion among Agricultural Households in Uttarakhand</t>
  </si>
  <si>
    <t>Kaur,  Arjinder</t>
  </si>
  <si>
    <t>Guleria, A.</t>
  </si>
  <si>
    <t>Guleria,  Amit</t>
  </si>
  <si>
    <t>Kanwal, V.</t>
  </si>
  <si>
    <t>Kanwal,  Vinita</t>
  </si>
  <si>
    <t>Punjab Agricultural University, Ludhiana, PB, India</t>
  </si>
  <si>
    <t>2-s2.0-85200018373</t>
  </si>
  <si>
    <t>Singla, A.</t>
  </si>
  <si>
    <t>Singla,  Anju</t>
  </si>
  <si>
    <t>Punjab Engineering College</t>
  </si>
  <si>
    <t>Punjab Engineering College, India</t>
  </si>
  <si>
    <t>Social predictors of money management behaviour among emerging adults</t>
  </si>
  <si>
    <t>Vasishta, P.</t>
  </si>
  <si>
    <t>Vasishta,  Prihana</t>
  </si>
  <si>
    <t>2-s2.0-85196258064</t>
  </si>
  <si>
    <t>Punjab Engineering College (Deemed to be University)</t>
  </si>
  <si>
    <t>Centre of Management and Humanities, Punjab Engineering College (Deemed to be University), Chandigarh, India</t>
  </si>
  <si>
    <t>Emerging trends in FinTech and financial inclusion: A review and bibliometric analysis</t>
  </si>
  <si>
    <t>2-s2.0-105008695686</t>
  </si>
  <si>
    <t>Punjab Engineering College (Deemed to be University), Chandigarh, India</t>
  </si>
  <si>
    <t>Financial capability and financial well-being among small business owners: Does grit moderate the association?</t>
  </si>
  <si>
    <t>2-s2.0-85118176544</t>
  </si>
  <si>
    <t>Anshika</t>
  </si>
  <si>
    <t>Anshika,  null</t>
  </si>
  <si>
    <t>Determinants of financial literacy: Empirical evidence from micro and small enterprises in India</t>
  </si>
  <si>
    <t>2-s2.0-85124464778</t>
  </si>
  <si>
    <t>Financial literacy of entrepreneurs: a systematic review</t>
  </si>
  <si>
    <t>Hooda, P.</t>
  </si>
  <si>
    <t>Hooda,  Piyush</t>
  </si>
  <si>
    <t>Gupta,  Shivani</t>
  </si>
  <si>
    <t>Singhb, B.</t>
  </si>
  <si>
    <t>Singhb,  Baldeep</t>
  </si>
  <si>
    <t>Punjabi University</t>
  </si>
  <si>
    <t>School of Applied Management, Punjabi University, Patiala, PB, India</t>
  </si>
  <si>
    <t>2-s2.0-85093521565</t>
  </si>
  <si>
    <t>Mago, M.</t>
  </si>
  <si>
    <t>Mago,  Monita</t>
  </si>
  <si>
    <t>Department of Management Studies, Punjabi University, Patiala, PB, India</t>
  </si>
  <si>
    <t>Impact of financial literacy programs on financial planning of the participants</t>
  </si>
  <si>
    <t>Kaur,  Ratinder</t>
  </si>
  <si>
    <t>School of Management Studies, Punjabi University, Patiala, PB, India</t>
  </si>
  <si>
    <t>2-s2.0-85145305233</t>
  </si>
  <si>
    <t>Singh,  Manjit Madhumangal</t>
  </si>
  <si>
    <t>Punjabi University, Patiala, PB, India</t>
  </si>
  <si>
    <t>Does financial inclusion impact socio-economic stability? A study of social safety net in Indian slums</t>
  </si>
  <si>
    <t>Singh, J.</t>
  </si>
  <si>
    <t>Singh,  Jaskirat</t>
  </si>
  <si>
    <t>Punjabi University, Patiala, PB, India, Indian Council of Social Science Research, New Delhi, India</t>
  </si>
  <si>
    <t>2-s2.0-85106186078</t>
  </si>
  <si>
    <t>Department of Management, Punjabi University, Patiala, PB, India</t>
  </si>
  <si>
    <t>Development of a financial literacy model for individuals in India using structural equation modelling</t>
  </si>
  <si>
    <t>2-s2.0-85133238873</t>
  </si>
  <si>
    <t>Kaur, G.</t>
  </si>
  <si>
    <t>Kaur,  Gagandeep</t>
  </si>
  <si>
    <t>Pathways to Individual Financial Well-Being: Conceptual Framework and Future Research Agenda</t>
  </si>
  <si>
    <t>Walia, N.</t>
  </si>
  <si>
    <t>Walia,  Nidhi</t>
  </si>
  <si>
    <t>Thakur, S.</t>
  </si>
  <si>
    <t>Thakur,  Sarita</t>
  </si>
  <si>
    <t>2-s2.0-85161405851</t>
  </si>
  <si>
    <t>Kaur, L.</t>
  </si>
  <si>
    <t>Kaur,  Lavneet</t>
  </si>
  <si>
    <t>Department of Economics, Punjabi University, Patiala, PB, India</t>
  </si>
  <si>
    <t>Financial literacy and gender gap: a study of Punjab state of India</t>
  </si>
  <si>
    <t>Kaur,  Harshdeep</t>
  </si>
  <si>
    <t>Singh,  Manjit</t>
  </si>
  <si>
    <t>2-s2.0-46749114733</t>
  </si>
  <si>
    <t>Haynes-Bordas, R.</t>
  </si>
  <si>
    <t>Haynes-Bordas,  Rebecca</t>
  </si>
  <si>
    <t>Purdue (official name not specified in text)</t>
  </si>
  <si>
    <t>Purdue Extension Marion County, Indianapolis, IN, United States</t>
  </si>
  <si>
    <t>Effectiveness of financial education on financial management behavior and account usage: Evidence from a 'second chance' program</t>
  </si>
  <si>
    <t>Gibert, R.</t>
  </si>
  <si>
    <t>Gibert,  Renee Serrell</t>
  </si>
  <si>
    <t>99</t>
  </si>
  <si>
    <t>Purdue University</t>
  </si>
  <si>
    <t>Curriculum Studies, Purdue University, West Lafayette, IN, United States</t>
  </si>
  <si>
    <t>2-s2.0-84866248603</t>
  </si>
  <si>
    <t>Division of Construction Engineering and Management, Lyles School of Civil and Construction Engineering, West Lafayette, IN, United States</t>
  </si>
  <si>
    <t>Optimization application for financial viability evaluation of PPP toll road projects</t>
  </si>
  <si>
    <t>2-s2.0-85112719797</t>
  </si>
  <si>
    <t>Heo, W.</t>
  </si>
  <si>
    <t>Heo,  Wookjae</t>
  </si>
  <si>
    <t>Division of Consumer Science, College of Health and Human Sciences, West Lafayette, IN, United States</t>
  </si>
  <si>
    <t>The role of financial literacy in describing the use of professional financial advisors before and during the COVID-19 pandemic</t>
  </si>
  <si>
    <t>Ukkusuri, S.</t>
  </si>
  <si>
    <t>Ukkusuri,  Satish V.</t>
  </si>
  <si>
    <t>Division of Consumer Science, Purdue University, West Lafayette, IN, United States</t>
  </si>
  <si>
    <t>Yilmazer, T.</t>
  </si>
  <si>
    <t>Yilmazer,  Tansel</t>
  </si>
  <si>
    <t>Department of Consumer Sciences and Retailing, Purdue University, West Lafayette, IN, United States</t>
  </si>
  <si>
    <t>2-s2.0-85178364428</t>
  </si>
  <si>
    <t>Ehlers, S.</t>
  </si>
  <si>
    <t>Ehlers,  Shawn G.</t>
  </si>
  <si>
    <t>Purdue University, West Lafayette, IN, United States</t>
  </si>
  <si>
    <t>U.S. Small-Scale Livestock Operation Approach to Biosecurity</t>
  </si>
  <si>
    <t>Li,  Xiangyi</t>
  </si>
  <si>
    <t>Mitch Daniels School of Business, West Lafayette, IN, United States</t>
  </si>
  <si>
    <t>Morris, G.</t>
  </si>
  <si>
    <t>Morris,  Glen C.</t>
  </si>
  <si>
    <t>2-s2.0-85216255862</t>
  </si>
  <si>
    <t>Kang,  Sungwoo</t>
  </si>
  <si>
    <t>Financial literacy for individuals with intellectual and developmental disabilities: Border crossing required</t>
  </si>
  <si>
    <t>2-s2.0-85202565826</t>
  </si>
  <si>
    <t>Ownership of Cash Value Life Insurance among Rural Households: Utilization of Machine Learning Algorithms to Find Predictors</t>
  </si>
  <si>
    <t>2-s2.0-85133295070</t>
  </si>
  <si>
    <t>Sohn, J.J.</t>
  </si>
  <si>
    <t>Sohn,  Jung-joo</t>
  </si>
  <si>
    <t>A Better Shopping Experience Through Intelligent Lists: Mobile Application and Service Design to Improve the Financial Lives of Young Adults</t>
  </si>
  <si>
    <t>2-s2.0-85195602359</t>
  </si>
  <si>
    <t>Phillips, T.J.</t>
  </si>
  <si>
    <t>Phillips,  Terron J.</t>
  </si>
  <si>
    <t>Values and Value: Culturally Responsive Financial Literacy Programming in Higher Education</t>
  </si>
  <si>
    <t>Kastberg, S.</t>
  </si>
  <si>
    <t>Kastberg,  Signe E.</t>
  </si>
  <si>
    <t>Park, H.J.</t>
  </si>
  <si>
    <t>Park,  Hye-jun</t>
  </si>
  <si>
    <t>2-s2.0-84939434050</t>
  </si>
  <si>
    <t>Department of Political Science, Purdue University, West Lafayette, IN, United States</t>
  </si>
  <si>
    <t>IT'S WHO YOU KNOW: FACTORS DRIVING RECOVERY FROM JAPAN'S 11 MARCH 2011 DISASTER</t>
  </si>
  <si>
    <t>2-s2.0-85018766196</t>
  </si>
  <si>
    <t>Akridge, J.T.</t>
  </si>
  <si>
    <t>Akridge,  Jay T.</t>
  </si>
  <si>
    <t>College of Agriculture, West Lafayette, IN, United States</t>
  </si>
  <si>
    <t>A comparative analysis of channel incentive programs in Brazil and the USA</t>
  </si>
  <si>
    <t>2-s2.0-85134165541</t>
  </si>
  <si>
    <t>Kiracofe, C.</t>
  </si>
  <si>
    <t>Kiracofe,  Christine Rienstra</t>
  </si>
  <si>
    <t>Financial Literacy Programming in Higher Education: What’s There and What’s Missing</t>
  </si>
  <si>
    <t>Special Education: Educational Studies, Purdue University, West Lafayette, IN, United States</t>
  </si>
  <si>
    <t>Sunil, A.</t>
  </si>
  <si>
    <t>Sunil,  Abhay</t>
  </si>
  <si>
    <t>Phillips, T.</t>
  </si>
  <si>
    <t>2-s2.0-84856091163</t>
  </si>
  <si>
    <t>Bechman, J.</t>
  </si>
  <si>
    <t>Bechman,  Janet C.</t>
  </si>
  <si>
    <t>Social media use of cooperative extension family economics educators: Online survey results and implications</t>
  </si>
  <si>
    <t>2-s2.0-0034003033</t>
  </si>
  <si>
    <t>Lemire, J.A.</t>
  </si>
  <si>
    <t>Lemire,  Judith A.</t>
  </si>
  <si>
    <t>Purdue University Fort Wayne</t>
  </si>
  <si>
    <t>Purdue University Fort Wayne, Fort Wayne, IN, United States</t>
  </si>
  <si>
    <t>Redesigning financial management education for the nursing administration graduate student</t>
  </si>
  <si>
    <t>Meneau, L.K.</t>
  </si>
  <si>
    <t>Meneau,  Lisa K.</t>
  </si>
  <si>
    <t>Zhao,  Zhen</t>
  </si>
  <si>
    <t>Purple Academy of Culture&amp;Creativity</t>
  </si>
  <si>
    <t>Purple Academy of Culture&amp;Creativity, Nanjing, China</t>
  </si>
  <si>
    <t>2-s2.0-85204344634</t>
  </si>
  <si>
    <t>Kang, G.-L.</t>
  </si>
  <si>
    <t>Kang,  Gyunglan</t>
  </si>
  <si>
    <t>Pusan National University</t>
  </si>
  <si>
    <t>School of Nano Science and Technology, Pusan National University, Busan, South Korea</t>
  </si>
  <si>
    <t>The impact of financial literacy and financial management behavior on recognition of startup opportunity</t>
  </si>
  <si>
    <t>Jang, S.-H.</t>
  </si>
  <si>
    <t>Jang,  Seung-hwan</t>
  </si>
  <si>
    <t>Pusan National University, Busan, South Korea</t>
  </si>
  <si>
    <t>2-s2.0-85210732075</t>
  </si>
  <si>
    <t>Jin,  Sil</t>
  </si>
  <si>
    <t>Department of Political Science and Diplomacy, Pusan National University, Busan, South Korea</t>
  </si>
  <si>
    <t>The association between subjective and objective financial knowledge: Path analysis to savings behavior by age</t>
  </si>
  <si>
    <t>Jaffar, N.</t>
  </si>
  <si>
    <t>Jaffar,  Nahariah Binti</t>
  </si>
  <si>
    <t>Putra Business School</t>
  </si>
  <si>
    <t>Putra Business School, Serdang, Malaysia</t>
  </si>
  <si>
    <t>Putra Business School (no evidence of a broader university name in this text)</t>
  </si>
  <si>
    <t>Putra Business School, Kuala Lumpur, Malaysia</t>
  </si>
  <si>
    <t>2-s2.0-85028549854</t>
  </si>
  <si>
    <t>Remmele, B.</t>
  </si>
  <si>
    <t>Remmele,  Bernd</t>
  </si>
  <si>
    <t>Pädagogische Hochschule Freiburg</t>
  </si>
  <si>
    <t>Pädagogische Hochschule Freiburg, Freiburg im Breisgau, Baden-Wurttemberg, Germany</t>
  </si>
  <si>
    <t>Financial literacy and financial incomprehensibility</t>
  </si>
  <si>
    <t>2-s2.0-85200589263</t>
  </si>
  <si>
    <t>DerMesrobian, R.M.</t>
  </si>
  <si>
    <t>DerMesrobian,  Robert Mesrob</t>
  </si>
  <si>
    <t>Pécsi Tudományegyetem</t>
  </si>
  <si>
    <t>Faculty of Business and Economics, Pécsi Tudományegyetem, Pecs, Baranya, Hungary</t>
  </si>
  <si>
    <t>EXPLORING TRENDS OF FINANCIAL LITERACY RESEARCH: A BIBLIOMETRIC &amp; TOPIC MODELING APPROACH</t>
  </si>
  <si>
    <t>Yernazarova, U.</t>
  </si>
  <si>
    <t>Yernazarova,  Urkhiya</t>
  </si>
  <si>
    <t>Q University</t>
  </si>
  <si>
    <t>Academic School of Business and Management, Q University (Qaynar), Kazakhstan</t>
  </si>
  <si>
    <t>Ezzeddine, B.M.</t>
  </si>
  <si>
    <t>Ezzeddine,  Ben Mohamed</t>
  </si>
  <si>
    <t>Qassim University</t>
  </si>
  <si>
    <t>Department of Accounting, Qassim University, Al-Mulida, Al Qasim, Saudi Arabia</t>
  </si>
  <si>
    <t>Almaiman, M.</t>
  </si>
  <si>
    <t>Almaiman,  Modi</t>
  </si>
  <si>
    <t>2-s2.0-85146688765</t>
  </si>
  <si>
    <t>Basha, S.A.</t>
  </si>
  <si>
    <t>Basha,  Shabeen Afsar</t>
  </si>
  <si>
    <t>Qatar University</t>
  </si>
  <si>
    <t>College of Business and Economics, Qatar University, Doha, Qatar</t>
  </si>
  <si>
    <t>Financial literacy, financial development, and leverage of small firms</t>
  </si>
  <si>
    <t>Goaïed, M.</t>
  </si>
  <si>
    <t>Goaïed,  Mohamed</t>
  </si>
  <si>
    <t>Department of Economics and Finance, College of Business and Economics, Qatar University, Doha, Qatar</t>
  </si>
  <si>
    <t>Bennasr, H.</t>
  </si>
  <si>
    <t>Bennasr,  Hamdi</t>
  </si>
  <si>
    <t>2-s2.0-85182144632</t>
  </si>
  <si>
    <t>El-Masri, M.</t>
  </si>
  <si>
    <t>El-Masri,  Mazen</t>
  </si>
  <si>
    <t>Department of Accounting and Information Systems, College of Business and Economics, Qatar University, Doha, Qatar</t>
  </si>
  <si>
    <t>Impact of financial literacy, perceived access to finance, ICT use, and digitization on credit constraints: evidence from Qatari MSME importers</t>
  </si>
  <si>
    <t>Ewers, M.</t>
  </si>
  <si>
    <t>Ewers,  Michael C.</t>
  </si>
  <si>
    <t>Social and Economic Survey Research Institute (SESRI), Qatar University, Doha, Qatar</t>
  </si>
  <si>
    <t>2-s2.0-85215245490</t>
  </si>
  <si>
    <t>Culture, financial literacy, and leverage of small firms</t>
  </si>
  <si>
    <t>2-s2.0-105003606410</t>
  </si>
  <si>
    <t>Armstrong, L.</t>
  </si>
  <si>
    <t>Armstrong,  Loreta</t>
  </si>
  <si>
    <t>Qatar University, Doha, Qatar</t>
  </si>
  <si>
    <t>Financial Literacy in the Modern Economy: Bridging the Knowledge Gap for Entrepreneurs and Beyond</t>
  </si>
  <si>
    <t>Eissa, M.A.</t>
  </si>
  <si>
    <t>Eissa,  Mohamed Abdelaziz</t>
  </si>
  <si>
    <t>Charfeddine, L.</t>
  </si>
  <si>
    <t>Charfeddine,  Lanouar</t>
  </si>
  <si>
    <t>Center for Entrepreneurship and Organizational Excellence, College of Business and Economics, Qatar University, Doha, Qatar</t>
  </si>
  <si>
    <t>Umlai, M.I.</t>
  </si>
  <si>
    <t>Umlai,  Mohamed Ismail</t>
  </si>
  <si>
    <t>El-Gohary, H.</t>
  </si>
  <si>
    <t>El-Gohary,  Hatem Osman</t>
  </si>
  <si>
    <t>Elbanna, S.</t>
  </si>
  <si>
    <t>Elbanna,  Said</t>
  </si>
  <si>
    <t>Professor of Strategic Management &amp; Strategy Advisor, Qatar University, Doha, Qatar</t>
  </si>
  <si>
    <t>2-s2.0-85146681823</t>
  </si>
  <si>
    <t>Kiaei, M.</t>
  </si>
  <si>
    <t>Kiaei,  Mahsa</t>
  </si>
  <si>
    <t>Qazvin University of Medical Sciences</t>
  </si>
  <si>
    <t>Student Research Committee, Qazvin University of Medical Sciences, Qazvin, Iran</t>
  </si>
  <si>
    <t>Assessing Mediating Role of Financial Satisfaction in the Relationship of Financial Literacy With Quality of Life in Retired Older Adults; بررسی نقش میانجیگری رضایت مالی در ارتباط بین سواد مالی و کیفیت زندگی در سالمندانبازنشسته شهر قزوین</t>
  </si>
  <si>
    <t>Motalebi, S.A.</t>
  </si>
  <si>
    <t>Motalebi,  Seyedeh Ameneh</t>
  </si>
  <si>
    <t>Research Institute for Prevention of Non-Communicable Diseases, Qazvin University of Medical Sciences, Qazvin, Iran</t>
  </si>
  <si>
    <t>Mohammadi, F.</t>
  </si>
  <si>
    <t>Mohammadi,  Fatemeh</t>
  </si>
  <si>
    <t>Hosseinkhani, Z.</t>
  </si>
  <si>
    <t>Hosseinkhani,  Zahra</t>
  </si>
  <si>
    <t>Metabolic Diseases Research Center, Qazvin University of Medical Sciences, Qazvin, Iran</t>
  </si>
  <si>
    <t>Zeng, J.</t>
  </si>
  <si>
    <t>Zeng,  Jianhuan</t>
  </si>
  <si>
    <t>Qianhai Institute for Innovative Research</t>
  </si>
  <si>
    <t>Artificial Intelligence Research Center, Qianhai Institute for Innovative Research, Shenzhen, China</t>
  </si>
  <si>
    <t>Li,  Xin</t>
  </si>
  <si>
    <t>Qingdao University</t>
  </si>
  <si>
    <t>School of Economics, Qingdao University, Qingdao, Shandong, China</t>
  </si>
  <si>
    <t>Su, C.-W.</t>
  </si>
  <si>
    <t>Su,  Chiwei</t>
  </si>
  <si>
    <t>Jiang, W.</t>
  </si>
  <si>
    <t>Jiang,  Wei</t>
  </si>
  <si>
    <t>Cao, H.</t>
  </si>
  <si>
    <t>Cao,  Hongjie</t>
  </si>
  <si>
    <t>Hasanah, N.</t>
  </si>
  <si>
    <t>Hasanah,  Niswatun</t>
  </si>
  <si>
    <t>Qomaruddin Gresik Islamic Institute</t>
  </si>
  <si>
    <t>Sharia Economics Department, Qomaruddin Gresik Islamic Institute, Indonesia</t>
  </si>
  <si>
    <t>Majeed, M.T.</t>
  </si>
  <si>
    <t>Majeed,  Muhammad Tariq</t>
  </si>
  <si>
    <t>Quaid-i-Azam University</t>
  </si>
  <si>
    <t>Quaid-i-Azam University, Islamabad, Islamabad, Pakistan</t>
  </si>
  <si>
    <t>Hunjra, A.I.</t>
  </si>
  <si>
    <t>Hunjra,  Ahmed Imran</t>
  </si>
  <si>
    <t>Agarwal, V.</t>
  </si>
  <si>
    <t>Agarwal,  Varya</t>
  </si>
  <si>
    <t>Quantum University</t>
  </si>
  <si>
    <t>Department of Basic computing, Quantum University, Roorkee, UK, India</t>
  </si>
  <si>
    <t>Sanclemente, M.</t>
  </si>
  <si>
    <t>Sanclemente,  Mario</t>
  </si>
  <si>
    <t>QuantumX (NA if no university is present)</t>
  </si>
  <si>
    <t>QuantumX, Philippines</t>
  </si>
  <si>
    <t>2-s2.0-77952615746</t>
  </si>
  <si>
    <t>Silva, M.</t>
  </si>
  <si>
    <t>Silva,  Mauricio</t>
  </si>
  <si>
    <t>Queen Margaret University</t>
  </si>
  <si>
    <t>Queen Margaret University, Edinburgh, United Kingdom</t>
  </si>
  <si>
    <t>Measuring the financial capability of minority ethnic business owners in Scotland</t>
  </si>
  <si>
    <t>Bent, R.</t>
  </si>
  <si>
    <t>Bent,  Richard</t>
  </si>
  <si>
    <t>Seaman, C.</t>
  </si>
  <si>
    <t>Seaman,  Claire E.A.</t>
  </si>
  <si>
    <t>Brennan, C.</t>
  </si>
  <si>
    <t>Brennan,  Carol</t>
  </si>
  <si>
    <t>School of Business, Queen Margaret University, Edinburgh, United Kingdom</t>
  </si>
  <si>
    <t>Balasubramaniam, V.</t>
  </si>
  <si>
    <t>Balasubramaniam,  Vimal</t>
  </si>
  <si>
    <t>Queen Mary University of London</t>
  </si>
  <si>
    <t>Queen Mary University of London, London, United Kingdom</t>
  </si>
  <si>
    <t>2-s2.0-79961168994</t>
  </si>
  <si>
    <t>Kamleitner, B.</t>
  </si>
  <si>
    <t>Kamleitner,  Bernadette</t>
  </si>
  <si>
    <t>School of Business and Management, Queen Mary University of London, London, United Kingdom</t>
  </si>
  <si>
    <t>Loan repayment plans as sequences of instalments</t>
  </si>
  <si>
    <t>2-s2.0-84952310100</t>
  </si>
  <si>
    <t>Lee, R.</t>
  </si>
  <si>
    <t>Lee,  Roger</t>
  </si>
  <si>
    <t>School of Geography, Queen Mary University of London, London, United Kingdom</t>
  </si>
  <si>
    <t>Spaces of hegemony?: Circuits of value, finance capital and places of financial knowledge</t>
  </si>
  <si>
    <t>2-s2.0-85069044010</t>
  </si>
  <si>
    <t>Declan French, D.</t>
  </si>
  <si>
    <t>Declan French,  Declan</t>
  </si>
  <si>
    <t>Queen's (NA if no specific university mentioned)</t>
  </si>
  <si>
    <t>Queen's Management School, Belfast, Northern Ireland, United Kingdom</t>
  </si>
  <si>
    <t>The effectiveness of smartphone apps in improving financial capability</t>
  </si>
  <si>
    <t>2-s2.0-85109400285</t>
  </si>
  <si>
    <t>McKillop, D.</t>
  </si>
  <si>
    <t>McKillop,  Donal G.</t>
  </si>
  <si>
    <t>Personal finance apps and low-income households</t>
  </si>
  <si>
    <t>2-s2.0-85108115894</t>
  </si>
  <si>
    <t>Klein, T.</t>
  </si>
  <si>
    <t>Klein,  Tony</t>
  </si>
  <si>
    <t>Queen's (NA if there is no clear reference to a specific university)</t>
  </si>
  <si>
    <t>A note on GameStop, short squeezes, and autodidactic herding: An evolution in financial literacy?</t>
  </si>
  <si>
    <t>MacLean, M.B.</t>
  </si>
  <si>
    <t>MacLean,  Mary Beth</t>
  </si>
  <si>
    <t>Queen's University</t>
  </si>
  <si>
    <t>Queen’s University, Kingston, ON, Canada</t>
  </si>
  <si>
    <t>2-s2.0-84959362258</t>
  </si>
  <si>
    <t>Paterson, M.</t>
  </si>
  <si>
    <t>Paterson,  Margo L.</t>
  </si>
  <si>
    <t>Office of Interprofessional Education and Practice, Queen’s University, Kingston, ON, Canada</t>
  </si>
  <si>
    <t>Health leadership education programs, best practices, and impact on learners’ knowledge, skills, attitudes, and behaviors and system change: A literature review</t>
  </si>
  <si>
    <t>Beach, P.</t>
  </si>
  <si>
    <t>Beach,  Pamela</t>
  </si>
  <si>
    <t>Brander, R.</t>
  </si>
  <si>
    <t>Brander,  Rosemary A.</t>
  </si>
  <si>
    <t>McConnel, J.</t>
  </si>
  <si>
    <t>McConnel,  Jen</t>
  </si>
  <si>
    <t>Pedlar, D.</t>
  </si>
  <si>
    <t>Pedlar,  David J.</t>
  </si>
  <si>
    <t>Canadian Institute for Military and Veteran Health Research, Queen’s University, Kingston, ON, Canada</t>
  </si>
  <si>
    <t>2-s2.0-85086250443</t>
  </si>
  <si>
    <t>DeLuca, C.</t>
  </si>
  <si>
    <t>DeLuca,  Christopher</t>
  </si>
  <si>
    <t>An assessment of personal financial literacy teaching and learning in Ontario high schools</t>
  </si>
  <si>
    <t>van Dijk, J.P.</t>
  </si>
  <si>
    <t>van Dijk,  Janice P.</t>
  </si>
  <si>
    <t>Matheson, M.N.</t>
  </si>
  <si>
    <t>Matheson,  Murdoch N.</t>
  </si>
  <si>
    <t>Matheson, I.A.</t>
  </si>
  <si>
    <t>Matheson,  Ian A.</t>
  </si>
  <si>
    <t>2-s2.0-85002599982</t>
  </si>
  <si>
    <t>Queen's University (Assuming that "Queen's Management School" refers to a part of the institution)</t>
  </si>
  <si>
    <t>Financial literacy and over-indebtedness in low-income households</t>
  </si>
  <si>
    <t>Scott, J.M.</t>
  </si>
  <si>
    <t>Scott,  Jonathan Matthew</t>
  </si>
  <si>
    <t>Queen's University (NA if no specific school mentioned)</t>
  </si>
  <si>
    <t>Stewart, E.</t>
  </si>
  <si>
    <t>Stewart,  Elaine</t>
  </si>
  <si>
    <t>Queen's University (NA if no specific school or university is mentioned)</t>
  </si>
  <si>
    <t>Queen's University (NA if no university is explicitly mentioned)</t>
  </si>
  <si>
    <t>Queen's University (NA if no university is found)</t>
  </si>
  <si>
    <t>Queen's University (assuming "Queen's" refers to a university, as it often does)</t>
  </si>
  <si>
    <t>Queen's University (assuming Queen's Management School is a part of Queen's University)</t>
  </si>
  <si>
    <t>2-s2.0-85109463882</t>
  </si>
  <si>
    <t>Coombs, A.</t>
  </si>
  <si>
    <t>Coombs,  Andrew</t>
  </si>
  <si>
    <t>202</t>
  </si>
  <si>
    <t>Queen's University Belfast</t>
  </si>
  <si>
    <t>Queen's University Belfast, Belfast, Northern Ireland, United Kingdom</t>
  </si>
  <si>
    <t>Financial Literacy Education In Ontario: An Exploratory Study Of Elementary Teachers’ Perceptions, Attitudes, And Practices</t>
  </si>
  <si>
    <t>2-s2.0-85030669117</t>
  </si>
  <si>
    <t>Brereton, M.</t>
  </si>
  <si>
    <t>Brereton,  Margot F.</t>
  </si>
  <si>
    <t>Queensland University of Technology</t>
  </si>
  <si>
    <t>Queensland University of Technology, Brisbane, QLD, Australia</t>
  </si>
  <si>
    <t>Designing for financial literacy: Co-design with children in rural Sri Lanka</t>
  </si>
  <si>
    <t>2-s2.0-85173433968</t>
  </si>
  <si>
    <t>Cross, C.</t>
  </si>
  <si>
    <t>Cross,  Cassandra</t>
  </si>
  <si>
    <t>School of Justice, Queensland University of Technology, Brisbane, QLD, Australia</t>
  </si>
  <si>
    <t>“I knew it was a scam”: Understanding the triggers for recognizing romance fraud</t>
  </si>
  <si>
    <t>2-s2.0-84867923524</t>
  </si>
  <si>
    <t>Gallery, G.</t>
  </si>
  <si>
    <t>Gallery,  Gerry</t>
  </si>
  <si>
    <t>Rethinking financial literacy in the aftermath of the global financial crisis</t>
  </si>
  <si>
    <t>2-s2.0-84872715541</t>
  </si>
  <si>
    <t>Xia, B.</t>
  </si>
  <si>
    <t>Xia,  Bo</t>
  </si>
  <si>
    <t>Faculty of Built Environment and Engineering, Queensland University of Technology, Brisbane, QLD, Australia</t>
  </si>
  <si>
    <t>Analysis of selection criteria for design-builders through the analysis of requests for proposal</t>
  </si>
  <si>
    <t>2-s2.0-85147508938</t>
  </si>
  <si>
    <t>Sinnewe, E.</t>
  </si>
  <si>
    <t>Sinnewe,  Elisabeth</t>
  </si>
  <si>
    <t>School of Accountancy, Queensland University of Technology, Brisbane, QLD, Australia</t>
  </si>
  <si>
    <t>Healthy financial habits in young adults: An exploratory study of the relationship between subjective financial literacy, engagement with finances, and financial decision-making</t>
  </si>
  <si>
    <t>de Zwaan, L.</t>
  </si>
  <si>
    <t>de Zwaan,  Laura</t>
  </si>
  <si>
    <t>2-s2.0-85116433996</t>
  </si>
  <si>
    <t>Teo, M.</t>
  </si>
  <si>
    <t>Teo,  Melissa M.M.</t>
  </si>
  <si>
    <t>School of Civil Engineering and Built Environment, Queensland University of Technology, Brisbane, QLD, Australia</t>
  </si>
  <si>
    <t>Role of financial capability in managing impacts of Forex fluctuations on construction business</t>
  </si>
  <si>
    <t>Indigenous Research and Engagement Unit, Queensland University of Technology, Brisbane, QLD, Australia</t>
  </si>
  <si>
    <t>Gallery, N.</t>
  </si>
  <si>
    <t>Gallery,  Natalie</t>
  </si>
  <si>
    <t>2-s2.0-105010890128</t>
  </si>
  <si>
    <t>Bettington, J.</t>
  </si>
  <si>
    <t>Bettington,  Jackie</t>
  </si>
  <si>
    <t>Director Financial Literacy: Defining a Baseline Competence for Board Oversight and Legal Accountability</t>
  </si>
  <si>
    <t>Xing, C.</t>
  </si>
  <si>
    <t>Xing,  Congcong</t>
  </si>
  <si>
    <t>School of Teacher Education and Leadership, Queensland University of Technology, Brisbane, QLD, Australia</t>
  </si>
  <si>
    <t>2-s2.0-85061189067</t>
  </si>
  <si>
    <t>Financial literacy education with an aboriginal community: Identifying critical moments for enabling praxis</t>
  </si>
  <si>
    <t>2-s2.0-85158171324</t>
  </si>
  <si>
    <t>Zhang,  Yuyu</t>
  </si>
  <si>
    <t>Barriers to the Usefulness of Non-profit Financial Statements: Perspectives From Key Internal Stakeholders</t>
  </si>
  <si>
    <t>Nicholson, G.</t>
  </si>
  <si>
    <t>Nicholson,  Gavin J.</t>
  </si>
  <si>
    <t>2-s2.0-84990949453</t>
  </si>
  <si>
    <t>The influence of financial risk tolerance on investment decision-making in a financial advice context1</t>
  </si>
  <si>
    <t>West, A.</t>
  </si>
  <si>
    <t>West,  Andrew</t>
  </si>
  <si>
    <t>Newton, C.</t>
  </si>
  <si>
    <t>Newton,  Cameron J.</t>
  </si>
  <si>
    <t>Faculty of Business and Law, Queensland University of Technology, Brisbane, QLD, Australia</t>
  </si>
  <si>
    <t>Kajewski, S.</t>
  </si>
  <si>
    <t>Kajewski,  Stephen L.</t>
  </si>
  <si>
    <t>Aziz, A.</t>
  </si>
  <si>
    <t>Aziz,  Abdul</t>
  </si>
  <si>
    <t>Digital Media Research Centre, Queensland University of Technology, Brisbane, QLD, Australia</t>
  </si>
  <si>
    <t>Postdoctoral Research Associate, Queensland University of Technology, Brisbane, QLD, Australia</t>
  </si>
  <si>
    <t>Vyas, D.</t>
  </si>
  <si>
    <t>Vyas,  Dhaval M.</t>
  </si>
  <si>
    <t>Trigunarsyah, B.</t>
  </si>
  <si>
    <t>Trigunarsyah,  Bambang</t>
  </si>
  <si>
    <t>Halloluwa, T.</t>
  </si>
  <si>
    <t>Halloluwa,  Thilina</t>
  </si>
  <si>
    <t>Queensland University of Technology
University of Colombo</t>
  </si>
  <si>
    <t>Queensland University of Technology, Brisbane, QLD, Australia, University of Colombo, Colombo, Sri Lanka</t>
  </si>
  <si>
    <t>2-s2.0-85127527517</t>
  </si>
  <si>
    <t>Isler, O.</t>
  </si>
  <si>
    <t>Isler,  Ozan</t>
  </si>
  <si>
    <t>Queensland University of Technology (QUT)</t>
  </si>
  <si>
    <t>School of Economics and Finance, Queensland University of Technology, Brisbane, QLD, Australia, QUT Business School, Brisbane, QLD, Australia</t>
  </si>
  <si>
    <t>Easy to shove, difficult to show: Effect of educative and default nudges on financial self-management</t>
  </si>
  <si>
    <t>Dulleck, U.</t>
  </si>
  <si>
    <t>Dulleck,  Uwe</t>
  </si>
  <si>
    <t>School of Economics and Finance, Queensland University of Technology, Brisbane, QLD, Australia, QUT Business School, Brisbane, QLD, Australia, The Australian National University, Canberra, ACT, Australia, CESifo GmbH, Munich, Bayern, Germany</t>
  </si>
  <si>
    <t>Kanapathy, M.</t>
  </si>
  <si>
    <t>Kanapathy,  Malathi</t>
  </si>
  <si>
    <t>Quest International University Perak (QIUP)</t>
  </si>
  <si>
    <t>Faculty of Business and Management, Quest International University Perak (QIUP), Ipoh, Perak, Malaysia</t>
  </si>
  <si>
    <t>2-s2.0-85219039093</t>
  </si>
  <si>
    <t>Murciano-Goroff, R.</t>
  </si>
  <si>
    <t>Murciano-Goroff,  Raviv</t>
  </si>
  <si>
    <t>Questrom School of Business</t>
  </si>
  <si>
    <t>Strategy &amp; Innovation Department, Questrom School of Business, Boston, MA, United States</t>
  </si>
  <si>
    <t>Equity illusions</t>
  </si>
  <si>
    <t>Liu,  Yuqi</t>
  </si>
  <si>
    <t>Qufu Normal University</t>
  </si>
  <si>
    <t>School of Physics, Qufu Normal University, Qufu, Shandong, China</t>
  </si>
  <si>
    <t>Li,  Chuanjian</t>
  </si>
  <si>
    <t>School of Economics, Qufu Normal University, Qufu, Shandong, China</t>
  </si>
  <si>
    <t>2-s2.0-105013522918</t>
  </si>
  <si>
    <t>Kim, A.-S.</t>
  </si>
  <si>
    <t>Kim,  Ae Sook</t>
  </si>
  <si>
    <t>Quinnipiac University</t>
  </si>
  <si>
    <t>Department of Business Analytics and Information Systems, Quinnipiac University, Hamden, CT, United States</t>
  </si>
  <si>
    <t>Bridging the Gaps: Supporting First-Generation College Students’ Multifaceted Needs</t>
  </si>
  <si>
    <t>2-s2.0-85103343877</t>
  </si>
  <si>
    <t>Nguyen, H.P.</t>
  </si>
  <si>
    <t>Nguyen,  Hoang Phong</t>
  </si>
  <si>
    <t>Quy Nhon University</t>
  </si>
  <si>
    <t>Quy Nhon University, Quy Nhon, Gia Lai, Viet Nam</t>
  </si>
  <si>
    <t>The Determinants of Accessibility of Financial Services in Vietnam</t>
  </si>
  <si>
    <t>Trinh, T.T.H.</t>
  </si>
  <si>
    <t>Trinh,  Thi Thuy Hong</t>
  </si>
  <si>
    <t>Mullen, K.J.</t>
  </si>
  <si>
    <t>Mullen,  Kathleen J.</t>
  </si>
  <si>
    <t>RAND (NA if no university found)</t>
  </si>
  <si>
    <t>RAND, CO, United States</t>
  </si>
  <si>
    <t>Krupa, S.</t>
  </si>
  <si>
    <t>Krupa,  S.</t>
  </si>
  <si>
    <t>REVA University</t>
  </si>
  <si>
    <t>School of Management Studies, REVA University, Bengaluru, KA, India</t>
  </si>
  <si>
    <t>Radhakrishna, H.</t>
  </si>
  <si>
    <t>Radhakrishna,  Hemalata</t>
  </si>
  <si>
    <t>REVA Business School, REVA University, Bengaluru, KA, India</t>
  </si>
  <si>
    <t>Megha, S.</t>
  </si>
  <si>
    <t>Megha,  S.</t>
  </si>
  <si>
    <t>School of Commerce, REVA University, Bengaluru, KA, India</t>
  </si>
  <si>
    <t>Nagaraju, L.G.</t>
  </si>
  <si>
    <t>Nagaraju,  L. G.</t>
  </si>
  <si>
    <t>REVA University, Bengaluru, KA, India</t>
  </si>
  <si>
    <t>Lappay, K.T.</t>
  </si>
  <si>
    <t>Lappay,  Konyn Tuba</t>
  </si>
  <si>
    <t>Chand Pasha, A.</t>
  </si>
  <si>
    <t>Chand Pasha,  A.</t>
  </si>
  <si>
    <t>Banu, A.</t>
  </si>
  <si>
    <t>Banu,  Arifa</t>
  </si>
  <si>
    <t>2-s2.0-105001765279</t>
  </si>
  <si>
    <t>Rajani, C.</t>
  </si>
  <si>
    <t>Rajani,  Chintan</t>
  </si>
  <si>
    <t>RK University</t>
  </si>
  <si>
    <t>School of Management, RK University, Rajkot, Rajkot, GJ, India</t>
  </si>
  <si>
    <t>Factors influencing investors’ preference towards systematic investment plan (SIP) in Rajkot city</t>
  </si>
  <si>
    <t>2-s2.0-105001771523</t>
  </si>
  <si>
    <t>Tanna, H.</t>
  </si>
  <si>
    <t>Tanna,  Hemali</t>
  </si>
  <si>
    <t>Role of financial literacy in improving financial decision-making among the youth of Rajkot</t>
  </si>
  <si>
    <t>2-s2.0-105001775317</t>
  </si>
  <si>
    <t>A study of mindset of investors towards IPOs</t>
  </si>
  <si>
    <t>Vyas, K.A.</t>
  </si>
  <si>
    <t>Vyas,  Krishna Ashutoshbhai</t>
  </si>
  <si>
    <t>Siddhapura, J.</t>
  </si>
  <si>
    <t>Siddhapura,  Jayendra</t>
  </si>
  <si>
    <t>Bhalodia, D.</t>
  </si>
  <si>
    <t>Bhalodia,  Dhara</t>
  </si>
  <si>
    <t>Saradhara, M.</t>
  </si>
  <si>
    <t>Saradhara,  Monika</t>
  </si>
  <si>
    <t>Rughani, M.</t>
  </si>
  <si>
    <t>Rughani,  Mohini</t>
  </si>
  <si>
    <t>2-s2.0-85054389574</t>
  </si>
  <si>
    <t>Maryam, M.</t>
  </si>
  <si>
    <t>Maryam,  Madiha</t>
  </si>
  <si>
    <t>RLAK Government College of Home Economics</t>
  </si>
  <si>
    <t>RLAK Govt. College of Home Economics, Karachi, Pakistan</t>
  </si>
  <si>
    <t>Association of financial literacy and money management competence among Male and Female University Teachers of Karachi</t>
  </si>
  <si>
    <t>Zehra, N.</t>
  </si>
  <si>
    <t>Zehra,  Nobia</t>
  </si>
  <si>
    <t>Nair, A.</t>
  </si>
  <si>
    <t>Nair,  Aruna</t>
  </si>
  <si>
    <t>RMIT</t>
  </si>
  <si>
    <t>Research Development Unit, RMIT Business, Australia</t>
  </si>
  <si>
    <t>Nguyen, L.T.M.</t>
  </si>
  <si>
    <t>Nguyen,  Linh T.M.</t>
  </si>
  <si>
    <t>RMIT University</t>
  </si>
  <si>
    <t>School of Business and Management, RMIT University Vietnam, Ho Chi Minh City, Viet Nam</t>
  </si>
  <si>
    <t>Wijesooriya, C.</t>
  </si>
  <si>
    <t>Wijesooriya,  Chinthake</t>
  </si>
  <si>
    <t>RMIT University Vietnam, Ho Chi Minh City, Viet Nam</t>
  </si>
  <si>
    <t>Anh, D.L.T.</t>
  </si>
  <si>
    <t>Anh,  Dao Le Trang</t>
  </si>
  <si>
    <t>School of Business, RMIT University Vietnam, Ho Chi Minh City, Viet Nam</t>
  </si>
  <si>
    <t>2-s2.0-85089858682</t>
  </si>
  <si>
    <t>Brennan, L.</t>
  </si>
  <si>
    <t>Brennan,  Linda</t>
  </si>
  <si>
    <t>140</t>
  </si>
  <si>
    <t>RMIT University, Melbourne, VIC, Australia</t>
  </si>
  <si>
    <t>Balancing benefits: evidence-based guidelines for school-banking programmes</t>
  </si>
  <si>
    <t>2-s2.0-85123951363</t>
  </si>
  <si>
    <t>Moridpour, S.</t>
  </si>
  <si>
    <t>Moridpour,  Sara</t>
  </si>
  <si>
    <t>School of Engineering, RMIT University, Melbourne, VIC, Australia</t>
  </si>
  <si>
    <t>Exploring the changes in travel behavior in a developing country amidst the COVID-19 pandemic: Insights from Metro Cebu, Philippines</t>
  </si>
  <si>
    <t>2-s2.0-85057044667</t>
  </si>
  <si>
    <t>West,  Raelene</t>
  </si>
  <si>
    <t>Social and Global Studies Centre, RMIT University, Melbourne, VIC, Australia</t>
  </si>
  <si>
    <t>The emerging role of Financial Counsellors in supporting Older Persons in financial hardship and with management of Consumer-directed Care packages within Australia</t>
  </si>
  <si>
    <t>2-s2.0-85058187641</t>
  </si>
  <si>
    <t>Reid, M.</t>
  </si>
  <si>
    <t>Reid,  Mike</t>
  </si>
  <si>
    <t>Department of Economics, RMIT University, Melbourne, VIC, Australia</t>
  </si>
  <si>
    <t>Special WSMC edition paper: What is this thing called money? Economic abuse in young adult relationships</t>
  </si>
  <si>
    <t>Ramcharan, P.</t>
  </si>
  <si>
    <t>Ramcharan,  Paul</t>
  </si>
  <si>
    <t>Social and Global Studies Centre, RMIT University, Melbourne, VIC, Australia, Future Social Service Institute, RMIT University, Melbourne, VIC, Australia</t>
  </si>
  <si>
    <t>2-s2.0-85217021538</t>
  </si>
  <si>
    <t>Duy-Tung, T.</t>
  </si>
  <si>
    <t>Duy-Tung,  Bui</t>
  </si>
  <si>
    <t>Financial inclusion, entrepreneurial activity and the moderating role of human capital: new cross-country evidence</t>
  </si>
  <si>
    <t>Kok, S.K.</t>
  </si>
  <si>
    <t>Kok,  Seng Kiong</t>
  </si>
  <si>
    <t>2-s2.0-85089989268</t>
  </si>
  <si>
    <t>From me to us: Strengthening our Financial Capabilities</t>
  </si>
  <si>
    <t>Parker, L.</t>
  </si>
  <si>
    <t>Parker,  Lukas</t>
  </si>
  <si>
    <t>Chu, T.</t>
  </si>
  <si>
    <t>Chu,  Tuan_Thanh</t>
  </si>
  <si>
    <t>Kutin, J.J.</t>
  </si>
  <si>
    <t>Kutin,  Jozica Johanna</t>
  </si>
  <si>
    <t>2-s2.0-85216314630</t>
  </si>
  <si>
    <t>Egalita, N.</t>
  </si>
  <si>
    <t>Egalita,  Nadia</t>
  </si>
  <si>
    <t>Doctoral Candidate at School of Media and Communication, RMIT University, Melbourne, VIC, Australia</t>
  </si>
  <si>
    <t>Young urban people’s impulsive online shopping behavior and its financial literacy</t>
  </si>
  <si>
    <t>Nguyen, T.</t>
  </si>
  <si>
    <t>Nguyen,  Trinh</t>
  </si>
  <si>
    <t>2-s2.0-105008581066</t>
  </si>
  <si>
    <t>Growth of the manufacturing sector, financial inclusion and the moderating role of financial development in Ghana</t>
  </si>
  <si>
    <t>Pham, T.T.T.</t>
  </si>
  <si>
    <t>Pham,  Thi Thu Tra</t>
  </si>
  <si>
    <t>Mintah, K.</t>
  </si>
  <si>
    <t>Mintah,  Kwabena</t>
  </si>
  <si>
    <t>RMIT University, School of Property, Construction and Project Management, Melbourne, VIC, Australia</t>
  </si>
  <si>
    <t>Qureshi, F.</t>
  </si>
  <si>
    <t>Qureshi,  Fiza</t>
  </si>
  <si>
    <t>Behera, D.K.</t>
  </si>
  <si>
    <t>Behera,  Deepak Kumar</t>
  </si>
  <si>
    <t>Department of Economics and Finance, RMIT University Vietnam, Ho Chi Minh City, Viet Nam</t>
  </si>
  <si>
    <t>2-s2.0-84884427939</t>
  </si>
  <si>
    <t>Nelson, A.</t>
  </si>
  <si>
    <t>Nelson,  Anitra R.</t>
  </si>
  <si>
    <t>Education programmes for home buyers and tenants</t>
  </si>
  <si>
    <t>Jackson, M.</t>
  </si>
  <si>
    <t>Jackson,  Michaela A.</t>
  </si>
  <si>
    <t>Horst, H.A.</t>
  </si>
  <si>
    <t>Horst,  Heather A.</t>
  </si>
  <si>
    <t>Pallant, J.I.</t>
  </si>
  <si>
    <t>Pallant,  Jason I.</t>
  </si>
  <si>
    <t>College of Business and Law, RMIT University, Melbourne, VIC, Australia</t>
  </si>
  <si>
    <t>2-s2.0-85045773770</t>
  </si>
  <si>
    <t>Schinckus, C.</t>
  </si>
  <si>
    <t>Schinckus,  Christophe</t>
  </si>
  <si>
    <t>Pataphysics of finance: An essay of visual epistemology</t>
  </si>
  <si>
    <t>2-s2.0-85092108222</t>
  </si>
  <si>
    <t>Introduction to the Special Issue: Financial Capabilities and Well-being</t>
  </si>
  <si>
    <t>Robinson, J.</t>
  </si>
  <si>
    <t>Robinson,  Jenny A.</t>
  </si>
  <si>
    <t>Phan, C.</t>
  </si>
  <si>
    <t>Phan,  Chungthanh</t>
  </si>
  <si>
    <t>De Silva, A.</t>
  </si>
  <si>
    <t>De Silva,  Ashton</t>
  </si>
  <si>
    <t>2-s2.0-85147084247</t>
  </si>
  <si>
    <t>Education Programmes for Home Buyers and Tenants</t>
  </si>
  <si>
    <t>Krieger, K.</t>
  </si>
  <si>
    <t>Krieger,  Kathleen E.</t>
  </si>
  <si>
    <t>RTI International (University not specified</t>
  </si>
  <si>
    <t>Behavioral Health and Criminal Justice Division, RTI International, Research Triangle Park, NC, United States</t>
  </si>
  <si>
    <t>Jackson, C.</t>
  </si>
  <si>
    <t>Jackson,  Christine</t>
  </si>
  <si>
    <t>RTI International (official name unspecified)</t>
  </si>
  <si>
    <t>Center for the Health of At-Risk Populations, RTI International, Research Triangle Park, NC, United States</t>
  </si>
  <si>
    <t>Miller, A.</t>
  </si>
  <si>
    <t>Miller,  Audra L.</t>
  </si>
  <si>
    <t>Rabre, A.</t>
  </si>
  <si>
    <t>Rabre,  Alexander</t>
  </si>
  <si>
    <t>Burrus, B.B.</t>
  </si>
  <si>
    <t>Burrus,  Barri B.</t>
  </si>
  <si>
    <t>Rutledge, R.</t>
  </si>
  <si>
    <t>Rutledge,  Regina I.</t>
  </si>
  <si>
    <t>Atstaja, D.</t>
  </si>
  <si>
    <t>Atstaja,  Dzintra</t>
  </si>
  <si>
    <t>RTU (Riga Technical University)</t>
  </si>
  <si>
    <t>Department of Management, Banku Augstskola, Riga, Latvia, Circular Economics Center, RTU Liepaja Academy, Liepaja, Latvia</t>
  </si>
  <si>
    <t>Brizga, J.</t>
  </si>
  <si>
    <t>Brizga,  Jānis</t>
  </si>
  <si>
    <t>RTU Liepaja Academy
Latvijas Universitāte</t>
  </si>
  <si>
    <t>Circular Economics Center, RTU Liepaja Academy, Liepaja, Latvia, Department of Environmental Sciences, Latvijas Universitāte, Riga, Latvia</t>
  </si>
  <si>
    <t>2-s2.0-85182369216</t>
  </si>
  <si>
    <t>Kudinov, S.I.</t>
  </si>
  <si>
    <t>Kudinov,  S. I.</t>
  </si>
  <si>
    <t>RUDN University</t>
  </si>
  <si>
    <t>Department of Psychology and Pedagogy, RUDN University, Moscow, Moscow Oblast, Russian Federation</t>
  </si>
  <si>
    <t>Value orientations and attitudes towards money among Russian and Chinese students as characteristics of the economic behavior of young people; Ценностные ориентации и отношение к деньгам у российских и китайских студентов как характеристики экономического поведения молодежи</t>
  </si>
  <si>
    <t>2-s2.0-85143786708</t>
  </si>
  <si>
    <t>Chikrizova, O.S.</t>
  </si>
  <si>
    <t>Chikrizova,  Olga S.</t>
  </si>
  <si>
    <t>RUDN University, Moscow, Moscow Oblast, Russian Federation</t>
  </si>
  <si>
    <t>The “Shi‘a factor” in Nigeria’s Public and Political Life (1994–2020): Domestic and International Dimensions; «Шиитский фактор» в общественно-политической жизни Нигерии (1994–2020): внутреннее и международное измерения</t>
  </si>
  <si>
    <t>Popkova, E.G.</t>
  </si>
  <si>
    <t>Popkova,  Elena G.</t>
  </si>
  <si>
    <t>2-s2.0-85126102828</t>
  </si>
  <si>
    <t>Sardarian, A.</t>
  </si>
  <si>
    <t>Sardarian,  Anna Romanovna</t>
  </si>
  <si>
    <t>Personnel Development of Leadership Capacity Management in Organizations</t>
  </si>
  <si>
    <t>Mizintseva, M.</t>
  </si>
  <si>
    <t>Mizintseva,  Maria Fedorovna</t>
  </si>
  <si>
    <t>Chavykina, M.</t>
  </si>
  <si>
    <t>Chavykina,  Maria Aleksandrovna</t>
  </si>
  <si>
    <t>Mikhailova, O.B.</t>
  </si>
  <si>
    <t>Mikhailova,  Olga B.</t>
  </si>
  <si>
    <t>Kudinov, S.S.</t>
  </si>
  <si>
    <t>Kudinov,  Stanislav S.</t>
  </si>
  <si>
    <t>Farennikova, E.S.</t>
  </si>
  <si>
    <t>Farennikova,  Elizaveta S.</t>
  </si>
  <si>
    <t>Ivkina, N.V.</t>
  </si>
  <si>
    <t>Ivkina,  Natalia Viktorovna</t>
  </si>
  <si>
    <t>Urmila, M.S.</t>
  </si>
  <si>
    <t>Urmila,  M. S.</t>
  </si>
  <si>
    <t>RV University</t>
  </si>
  <si>
    <t>School of Business, RV University, Bengaluru, KA, India, Manipal School of Commerce and Economics, Manipal, KA, India</t>
  </si>
  <si>
    <t>Pathak,  Mohit</t>
  </si>
  <si>
    <t>RV University, Bengaluru, KA, India</t>
  </si>
  <si>
    <t>Gesthuizen, M.</t>
  </si>
  <si>
    <t>Gesthuizen,  Maurice J.W.</t>
  </si>
  <si>
    <t>Radboud Universiteit</t>
  </si>
  <si>
    <t>Radboud Universiteit, Nijmegen, Gelderland, Netherlands</t>
  </si>
  <si>
    <t>van Crevel, R.</t>
  </si>
  <si>
    <t>van Crevel,  Reinout</t>
  </si>
  <si>
    <t>Radboud University</t>
  </si>
  <si>
    <t>Department of Medicine, Radboud University Medical Center, Nijmegen, Gelderland, Netherlands</t>
  </si>
  <si>
    <t>2-s2.0-85147873140</t>
  </si>
  <si>
    <t>Suryanto, T.</t>
  </si>
  <si>
    <t>Suryanto,  Tulus</t>
  </si>
  <si>
    <t>Raden Intan State Islamic Institute</t>
  </si>
  <si>
    <t>Faculty of Islamic Economics and Business, The State Islamic Institute of Raden Intan Lampung, Bandar Lampung, Indonesia</t>
  </si>
  <si>
    <t>Performance Improvement in Small and Medium Enterprises; Financial Literacy and Business Experience: A case of Palembang City</t>
  </si>
  <si>
    <t>2-s2.0-85112684989</t>
  </si>
  <si>
    <t>Bradley, S.L.</t>
  </si>
  <si>
    <t>Bradley,  Stephanie L.</t>
  </si>
  <si>
    <t>5</t>
  </si>
  <si>
    <t>Radford University</t>
  </si>
  <si>
    <t>Department of Sociology, Radford University, Radford, VA, United States</t>
  </si>
  <si>
    <t>Financial literacy education: An opportunity for colleges and sociology</t>
  </si>
  <si>
    <t>Halas, G.</t>
  </si>
  <si>
    <t>Halas,  Gayle A.</t>
  </si>
  <si>
    <t>Rady Faculty of Health Sciences</t>
  </si>
  <si>
    <t>Department of Family Medicine, Rady Faculty of Health Sciences, Winnipeg, MB, Canada</t>
  </si>
  <si>
    <t>Singer, A.</t>
  </si>
  <si>
    <t>Singer,  Alexander G.</t>
  </si>
  <si>
    <t>Katz, A.</t>
  </si>
  <si>
    <t>Katz,  Alan</t>
  </si>
  <si>
    <t>Department of Family Medicine, Rady Faculty of Health Sciences, Winnipeg, MB, Canada, Manitoba Centre for Health Policy, Winnipeg, MB, Canada</t>
  </si>
  <si>
    <t>Serra-Garcia, M.</t>
  </si>
  <si>
    <t>Serra-Garcia,  Marta</t>
  </si>
  <si>
    <t>Rady School of Management</t>
  </si>
  <si>
    <t>Rady School of Management, La Jolla, CA, United States, CESifo, Chicago, IL, United States</t>
  </si>
  <si>
    <t>Rady School of Management, La Jolla, CA, United States</t>
  </si>
  <si>
    <t>2-s2.0-84904000910</t>
  </si>
  <si>
    <t>Crea, J.</t>
  </si>
  <si>
    <t>Crea,  Joe F.</t>
  </si>
  <si>
    <t>Raftelis Financial Consultants</t>
  </si>
  <si>
    <t>Raftelis Finanacial Consultants, Inc. (RFC, United States</t>
  </si>
  <si>
    <t>Is our water affordable?</t>
  </si>
  <si>
    <t>Davis, J.</t>
  </si>
  <si>
    <t>Davis,  Jon</t>
  </si>
  <si>
    <t>Harrison, A.</t>
  </si>
  <si>
    <t>Harrison,  Aradhana</t>
  </si>
  <si>
    <t>RajaRajeswari Medical College &amp; Hospital</t>
  </si>
  <si>
    <t>Department of Pathology, RajaRajeswari Medical College &amp; Hospital, Bengaluru, KA, India</t>
  </si>
  <si>
    <t>2-s2.0-85102837454</t>
  </si>
  <si>
    <t>Nanda, A.P.</t>
  </si>
  <si>
    <t>Nanda,  Ambika Prasad</t>
  </si>
  <si>
    <t>Rajagiri Business School</t>
  </si>
  <si>
    <t>Department of Marketing, Rajagiri Business School, Kochi, KL, India</t>
  </si>
  <si>
    <t>Consumer’s subjective financial well-being: A systematic review and research agenda</t>
  </si>
  <si>
    <t>Baburaj, P.</t>
  </si>
  <si>
    <t>Baburaj,  Pranav</t>
  </si>
  <si>
    <t>Rajagiri College of Social Sciences</t>
  </si>
  <si>
    <t>Department of Commerce and Professional Studies, Rajagiri College of Social Sciences, Kochi, KL, India</t>
  </si>
  <si>
    <t>Rani, K.</t>
  </si>
  <si>
    <t>Rani,  K.</t>
  </si>
  <si>
    <t>Rajalakshmi College of Arts and Science</t>
  </si>
  <si>
    <t>Dr.SNS Rajalakshmi College of Arts and Science, Coimbatore, TN, India</t>
  </si>
  <si>
    <t>2-s2.0-85146169492</t>
  </si>
  <si>
    <t>Petpairote, W.</t>
  </si>
  <si>
    <t>Petpairote,  Wannuda</t>
  </si>
  <si>
    <t>Rajamangala University of Technology</t>
  </si>
  <si>
    <t>Faculty of Business Administration, Rajamangala University of Technology, Nakhon Pathom, Thailand</t>
  </si>
  <si>
    <t>Financial skill and self-control affecting the saving behaviour of income earners in Thai municipalities</t>
  </si>
  <si>
    <t>Kalra, V.</t>
  </si>
  <si>
    <t>Kalra,  Vinita</t>
  </si>
  <si>
    <t>Rajarshi School of Management and Technology</t>
  </si>
  <si>
    <t>Rajarshi School of Management and Technology, Varanasi, India</t>
  </si>
  <si>
    <t>Sethy, S.K.</t>
  </si>
  <si>
    <t>Sethy,  Susanta Kumar</t>
  </si>
  <si>
    <t>Rajendra University</t>
  </si>
  <si>
    <t>Department of Economics, Rajendra University, Balangir, OR, India</t>
  </si>
  <si>
    <t>2-s2.0-85139267412</t>
  </si>
  <si>
    <t>Impact of Formal Financial Services on Per Capita Income in India: Evidence from Regression and Causality Approach</t>
  </si>
  <si>
    <t>Meher, S.</t>
  </si>
  <si>
    <t>Meher,  Sasmita</t>
  </si>
  <si>
    <t>Malik,  Sunny</t>
  </si>
  <si>
    <t>Rajiv Gandhi Cancer Institute (no specific department mentioned in the context of being a university)</t>
  </si>
  <si>
    <t>Hospice Education India LLP, New Delhi, India, Department of Pain Management, Rajiv Gandhi Cancer Institute and Research Centre, New Delhi, DL, India</t>
  </si>
  <si>
    <t>Dewan, A.K.</t>
  </si>
  <si>
    <t>Dewan,  Ajay Kumar</t>
  </si>
  <si>
    <t>Rajiv Gandhi Cancer Institute and Research Centre</t>
  </si>
  <si>
    <t>Rajiv Gandhi Cancer Institute and Research Centre, New Delhi, DL, India, Rajiv Gandhi Cancer Institute and Research Centre, New Delhi, DL, India</t>
  </si>
  <si>
    <t>Bansal, R.</t>
  </si>
  <si>
    <t>Bansal,  Rohit</t>
  </si>
  <si>
    <t>Rajiv Gandhi Institute of Petroleum Technology</t>
  </si>
  <si>
    <t>Rajiv Gandhi Institute of Petroleum Technology, Amethi, UP, India</t>
  </si>
  <si>
    <t>Fukazawa, T.</t>
  </si>
  <si>
    <t>Fukazawa,  Takaaki</t>
  </si>
  <si>
    <t>Rakuten</t>
  </si>
  <si>
    <t>Rakuten, Inc., Tokyo, Japan</t>
  </si>
  <si>
    <t>Homma, D.</t>
  </si>
  <si>
    <t>Homma,  Daiki</t>
  </si>
  <si>
    <t>Digal, S.K.</t>
  </si>
  <si>
    <t>Digal,  Sabat Kumar</t>
  </si>
  <si>
    <t>Rama Devi Women's University</t>
  </si>
  <si>
    <t>Rama Devi Women's University, Bhubaneswar, OR, India</t>
  </si>
  <si>
    <t>Deepak, R.</t>
  </si>
  <si>
    <t>Deepak,  R.</t>
  </si>
  <si>
    <t>Ramaiah Institute of Technology</t>
  </si>
  <si>
    <t>Ramaiah Institute of Technology, Bengaluru, KA, India</t>
  </si>
  <si>
    <t>Gupta,  Priti</t>
  </si>
  <si>
    <t>Ramesh Jha Mahila College</t>
  </si>
  <si>
    <t>Department of Economics, Ramesh Jha Mahila College, Saharsa, India</t>
  </si>
  <si>
    <t>2-s2.0-85193678434</t>
  </si>
  <si>
    <t>Singh, L.G.H.</t>
  </si>
  <si>
    <t>Singh,  L. G.Honey</t>
  </si>
  <si>
    <t>Ranchi University</t>
  </si>
  <si>
    <t>Ranchi University, Ranchi, JH, India</t>
  </si>
  <si>
    <t>The herding behavior of investors in the Indian financial market: An insight into the influence of social media</t>
  </si>
  <si>
    <t>2-s2.0-85207009159</t>
  </si>
  <si>
    <t>Pankham, S.</t>
  </si>
  <si>
    <t>Pankham,  Sumaman</t>
  </si>
  <si>
    <t>Rangsit University</t>
  </si>
  <si>
    <t>College of Digital Innovation Technology, Rangsit University, Pathum Thani, Thailand</t>
  </si>
  <si>
    <t>The Impact of Social Media and Emotional Intelligence on Investment Decision: A Fuzzy Set Delphi Study Among Investors in Thailand’s Stock Market</t>
  </si>
  <si>
    <t>2-s2.0-85138218082</t>
  </si>
  <si>
    <t>Sonsuphap, R.</t>
  </si>
  <si>
    <t>Sonsuphap,  Rattaphong</t>
  </si>
  <si>
    <t>College of Social Innovation, Rangsit University, Pathum Thani, Thailand</t>
  </si>
  <si>
    <t>GOVERNANCE AND STRATEGIES OF GAMBLING BUSINESS IN SOUTHEAST ASIA</t>
  </si>
  <si>
    <t>Faculty of Economics, Rangsit University, Pathum Thani, Thailand</t>
  </si>
  <si>
    <t>Saelee, R.</t>
  </si>
  <si>
    <t>Saelee,  Rattanaporn</t>
  </si>
  <si>
    <t>Rafiyya, A.</t>
  </si>
  <si>
    <t>Rafiyya,  Aishath</t>
  </si>
  <si>
    <t>Posti, A.K.</t>
  </si>
  <si>
    <t>Posti,  Akhilesh Kumar</t>
  </si>
  <si>
    <t>Rani Durgavati Vishwavidyalaya</t>
  </si>
  <si>
    <t>Rani Durgavati Vishwavidyalaya, Jabalpur, MP, India</t>
  </si>
  <si>
    <t>Sahoo, A.P.</t>
  </si>
  <si>
    <t>Sahoo,  Aditya Prasad</t>
  </si>
  <si>
    <t>Ravenshaw University</t>
  </si>
  <si>
    <t>Ravenshaw University, Cuttack, OR, India</t>
  </si>
  <si>
    <t>2-s2.0-85133144532</t>
  </si>
  <si>
    <t>Dey, S.K.</t>
  </si>
  <si>
    <t>Dey,  Sanjeeb Kumar</t>
  </si>
  <si>
    <t>Department of Commerce, Ravenshaw University, Cuttack, OR, India</t>
  </si>
  <si>
    <t>Impact of Financial Knowledge, Financial Attitude and Financial Behaviour on Financial Literacy: Structural Equitation Modeling Approach</t>
  </si>
  <si>
    <t>Banthia, D.</t>
  </si>
  <si>
    <t>Banthia,  Dhananjay</t>
  </si>
  <si>
    <t>2-s2.0-85010021953</t>
  </si>
  <si>
    <t>Cardella, E.</t>
  </si>
  <si>
    <t>Cardella,  Eric</t>
  </si>
  <si>
    <t>Rawls College of Business</t>
  </si>
  <si>
    <t>Rawls College of Business, Lubbock, TX, United States</t>
  </si>
  <si>
    <t>Risky business: Precarious manhood and investment portfolio decisions</t>
  </si>
  <si>
    <t>2-s2.0-84977618064</t>
  </si>
  <si>
    <t>Myers, B.W.</t>
  </si>
  <si>
    <t>Myers,  Brett W.</t>
  </si>
  <si>
    <t>Timing poorly: A guide to generating poor returns while investing in successful strategies</t>
  </si>
  <si>
    <t>Gibson, S.</t>
  </si>
  <si>
    <t>Gibson,  Scott</t>
  </si>
  <si>
    <t>Raymond A. Mason School of Business</t>
  </si>
  <si>
    <t>Raymond A. Mason School of Business, Williamsburg, VA, United States</t>
  </si>
  <si>
    <t>Skimmyhorn, W.</t>
  </si>
  <si>
    <t>Skimmyhorn,  William L.</t>
  </si>
  <si>
    <t>Szykman, L.</t>
  </si>
  <si>
    <t>Szykman,  Lisa R.</t>
  </si>
  <si>
    <t>Center for Interdisciplinary Behavioral Finance Research, Raymond A. Mason School of Business, Williamsburg, VA, United States</t>
  </si>
  <si>
    <t>Bock, D.E.</t>
  </si>
  <si>
    <t>Bock,  Dora Elizabeth</t>
  </si>
  <si>
    <t>Raymond J. Harbert College of Business</t>
  </si>
  <si>
    <t>Raymond J. Harbert College of Business, Auburn, AL, United States</t>
  </si>
  <si>
    <t>2-s2.0-86000572313</t>
  </si>
  <si>
    <t>Taviani, C.</t>
  </si>
  <si>
    <t>Taviani,  Carlo</t>
  </si>
  <si>
    <t>Reale Istituto Neerlandese di Roma</t>
  </si>
  <si>
    <t>Reale Istituto Neerlandese di Roma, Rome, Italy</t>
  </si>
  <si>
    <t>Foreign traders and financial operators in Genoa (1450-1720); Gli operatori commerciali e finanziari stranieri a Genova (1450-1720)</t>
  </si>
  <si>
    <t>2-s2.0-85195547590</t>
  </si>
  <si>
    <t>Onatunji, O.G.</t>
  </si>
  <si>
    <t>Onatunji,  Olufemi Gbenga</t>
  </si>
  <si>
    <t>Redeemer's University</t>
  </si>
  <si>
    <t>Redeemer‘s University, Ede, Ogun, Nigeria</t>
  </si>
  <si>
    <t>The Potency of Financial Inclusion for Income Inequality Reduction in BRICS Economies: Does Institutional Quality Matter?</t>
  </si>
  <si>
    <t>Regenesys Business School</t>
  </si>
  <si>
    <t>Regenesys Business School, Mumbai, India</t>
  </si>
  <si>
    <t>Gaur, P.</t>
  </si>
  <si>
    <t>Gaur,  Pali</t>
  </si>
  <si>
    <t>Regenesys Business School, Sandton, South Africa</t>
  </si>
  <si>
    <t>Regenesys School of Finance</t>
  </si>
  <si>
    <t>Regenesys School of Finance, Regenesys Business School, Sandton, South Africa</t>
  </si>
  <si>
    <t>Ansong, E.</t>
  </si>
  <si>
    <t>Ansong,  Eric Sarpong</t>
  </si>
  <si>
    <t>Regent College (NA for non-university context)</t>
  </si>
  <si>
    <t>Regent College London, London, United States</t>
  </si>
  <si>
    <t>Lenka, A.</t>
  </si>
  <si>
    <t>Lenka,  Anamika</t>
  </si>
  <si>
    <t>Regional Institute of Education</t>
  </si>
  <si>
    <t>Regional Institute of Education, Bhubaneswar, Bhubaneswar, OR, India</t>
  </si>
  <si>
    <t>Ly, B.</t>
  </si>
  <si>
    <t>Ly,  Bora</t>
  </si>
  <si>
    <t>Regional Polytechnic Institute Techo Sen</t>
  </si>
  <si>
    <t>Regional Polytechnic Institute Techo Sen Siem Reap, Siem Reap, Cambodia</t>
  </si>
  <si>
    <t>2-s2.0-85204418384</t>
  </si>
  <si>
    <t>Reinking, M.</t>
  </si>
  <si>
    <t>Reinking,  Mark F.</t>
  </si>
  <si>
    <t>Regis University</t>
  </si>
  <si>
    <t>School of Physical Therapy, Regis University, Denver, CO, United States</t>
  </si>
  <si>
    <t>A Financial Literacy Pilot Project Are Matriculating DPT Students Prepared to Manage Their Debt?</t>
  </si>
  <si>
    <t>Gorman, I.</t>
  </si>
  <si>
    <t>Gorman,  Ira R.</t>
  </si>
  <si>
    <t>Eigsti, H.</t>
  </si>
  <si>
    <t>Eigsti,  Heidi Johnson</t>
  </si>
  <si>
    <t>Gross, E.Z.</t>
  </si>
  <si>
    <t>Gross,  Evan Z.</t>
  </si>
  <si>
    <t>Rehabilitation Institute (NA if no university is present)</t>
  </si>
  <si>
    <t>Rehabilitation Institute of Michigan, Detroit, MI, United States</t>
  </si>
  <si>
    <t>2-s2.0-84879218881</t>
  </si>
  <si>
    <t>Hadar, L.</t>
  </si>
  <si>
    <t>Hadar,  Liat</t>
  </si>
  <si>
    <t>Reichman University</t>
  </si>
  <si>
    <t>Department of Marketing, Arison School of Business, Reichman University, Herzliya, Tel Aviv, Israel</t>
  </si>
  <si>
    <t>Subjective knowledge in consumer financial decisions</t>
  </si>
  <si>
    <t>Schwartz, D.</t>
  </si>
  <si>
    <t>Schwartz,  Dafna</t>
  </si>
  <si>
    <t>Adelson School of Entrepreneurship, Reichman University, Herzliya, Tel Aviv, Israel</t>
  </si>
  <si>
    <t>Shahar, S.</t>
  </si>
  <si>
    <t>Shahar,  Ayal</t>
  </si>
  <si>
    <t>School of Psychology, Reichman University, Herzliya, Tel Aviv, Israel</t>
  </si>
  <si>
    <t>Kariv, D.</t>
  </si>
  <si>
    <t>Kariv,  Dafna</t>
  </si>
  <si>
    <t>Adelson School of Entrepreneurship, Reichman University, Herzliya, Tel Aviv, Israel, HEC Montréal, Montreal, QC, Canada</t>
  </si>
  <si>
    <t>2-s2.0-84930801034</t>
  </si>
  <si>
    <t>Chen,  Cheng</t>
  </si>
  <si>
    <t>Renmin (University not specified in text)</t>
  </si>
  <si>
    <t>Renmin Business School, Beijing, China</t>
  </si>
  <si>
    <t>Age differences in consumer financial capability</t>
  </si>
  <si>
    <t>Sun,  Lei</t>
  </si>
  <si>
    <t>2-s2.0-85150106129</t>
  </si>
  <si>
    <t>Feng, Y.</t>
  </si>
  <si>
    <t>Feng,  Yunxia</t>
  </si>
  <si>
    <t>BeBetter Education: Introduce Financial Education to the Young People</t>
  </si>
  <si>
    <t>2-s2.0-85099359824</t>
  </si>
  <si>
    <t>Zhu,  Ting</t>
  </si>
  <si>
    <t>Consumer financial education and risky financial asset holding in China</t>
  </si>
  <si>
    <t>2-s2.0-84955581055</t>
  </si>
  <si>
    <t>Consumer financial capability and financial satisfaction</t>
  </si>
  <si>
    <t>Chen,  Fuzhong</t>
  </si>
  <si>
    <t>Cai, J.</t>
  </si>
  <si>
    <t>Cai,  Jinfeng</t>
  </si>
  <si>
    <t>Hu, D.</t>
  </si>
  <si>
    <t>Hu,  Debao</t>
  </si>
  <si>
    <t>Renmin University of China</t>
  </si>
  <si>
    <t>International College, Renmin University of China, Beijing, China</t>
  </si>
  <si>
    <t>Chen,  Ximing</t>
  </si>
  <si>
    <t>School of Finance, Renmin University of China, Beijing, China</t>
  </si>
  <si>
    <t>Fang,  Yi</t>
  </si>
  <si>
    <t>Renmin University of China, Beijing, China</t>
  </si>
  <si>
    <t>Shang, J.</t>
  </si>
  <si>
    <t>Shang,  Jianing</t>
  </si>
  <si>
    <t>2-s2.0-85148753136</t>
  </si>
  <si>
    <t>Chen,  Ze</t>
  </si>
  <si>
    <t>Department of Insurance, Renmin University of China, Beijing, China</t>
  </si>
  <si>
    <t>Financial Literacy Confidence and Retirement Planning: Evidence from China</t>
  </si>
  <si>
    <t>2-s2.0-85182440586</t>
  </si>
  <si>
    <t>Xin, Z.</t>
  </si>
  <si>
    <t>Xin,  Ziqiang</t>
  </si>
  <si>
    <t>Department of Psychology, Renmin University of China, Beijing, China</t>
  </si>
  <si>
    <t>Individuals’ differences in self-assessment: The relationship between subjective and objective financial literacy</t>
  </si>
  <si>
    <t>2-s2.0-85208595822</t>
  </si>
  <si>
    <t>An, T.</t>
  </si>
  <si>
    <t>An,  Ting</t>
  </si>
  <si>
    <t>Mobile payment, financial behavior and financial anxiety: a multi-group structural equation modeling study</t>
  </si>
  <si>
    <t>2-s2.0-85200114021</t>
  </si>
  <si>
    <t>Hou, L.</t>
  </si>
  <si>
    <t>Hou,  Liming</t>
  </si>
  <si>
    <t>Chinese Academy of Financial Inclusion, Renmin University of China, Beijing, China</t>
  </si>
  <si>
    <t>Mitigating Financial Investment Polarization: The Role of Digital Payments in Enhancing Household Participation</t>
  </si>
  <si>
    <t>2-s2.0-85200901553</t>
  </si>
  <si>
    <t>The relationship between financial literacy and financial well-being: Insights from the triarchic theory</t>
  </si>
  <si>
    <t>2-s2.0-85136614942</t>
  </si>
  <si>
    <t>Xiao, H.</t>
  </si>
  <si>
    <t>Xiao,  Huiwen</t>
  </si>
  <si>
    <t>Financial Literacy Is Better Than Income to Predict Happiness</t>
  </si>
  <si>
    <t>Wang,  Luxiao</t>
  </si>
  <si>
    <t>Luo,  Yu</t>
  </si>
  <si>
    <t>2-s2.0-85171978930</t>
  </si>
  <si>
    <t>Meng, K.</t>
  </si>
  <si>
    <t>Meng,  Kexin</t>
  </si>
  <si>
    <t>Financial capability and financial anxiety: comparison before and during the COVID-19 pandemic</t>
  </si>
  <si>
    <t>Wang,  Yixin</t>
  </si>
  <si>
    <t>Zeng, L.</t>
  </si>
  <si>
    <t>Zeng,  Lianyun</t>
  </si>
  <si>
    <t>2-s2.0-85077644694</t>
  </si>
  <si>
    <t>Gan, H.</t>
  </si>
  <si>
    <t>Gan,  Hongwu</t>
  </si>
  <si>
    <t>Financial literacy and retirement preparation in China</t>
  </si>
  <si>
    <t>2-s2.0-84889565352</t>
  </si>
  <si>
    <t>Zhang,  Yuesong</t>
  </si>
  <si>
    <t>Department of Land and Real Estate Management, Renmin University of China, Beijing, China</t>
  </si>
  <si>
    <t>Residential satisfaction of young adults in large chinese cities: A study on new college graduates in Beijing</t>
  </si>
  <si>
    <t>Cao, J.</t>
  </si>
  <si>
    <t>Cao,  Jie</t>
  </si>
  <si>
    <t>2-s2.0-73849094778</t>
  </si>
  <si>
    <t>Han,  Lihua</t>
  </si>
  <si>
    <t>School of Agricultural Economics and Rural Development, Renmin University of China, Beijing, China</t>
  </si>
  <si>
    <t>Farmers' financial knowledge and access to formal financial credit in rural China</t>
  </si>
  <si>
    <t>Wang,  Jinpeng</t>
  </si>
  <si>
    <t>School of Economics, Renmin University of China, Beijing, China</t>
  </si>
  <si>
    <t>2-s2.0-85029572334</t>
  </si>
  <si>
    <t>Yi,  Jingtao</t>
  </si>
  <si>
    <t>School of Business, Renmin University of China, Beijing, China</t>
  </si>
  <si>
    <t>EMPLOYMENT TYPE, RESIDENTIAL STATUS and CONSUMER FINANCIAL CAPABILITY: EVIDENCE from CHINA HOUSEHOLD FINANCE SURVEY</t>
  </si>
  <si>
    <t>Xiao, B.</t>
  </si>
  <si>
    <t>Xiao,  Bihong</t>
  </si>
  <si>
    <t>2-s2.0-85083827077</t>
  </si>
  <si>
    <t>Digital financial capabilities and household entrepreneurship</t>
  </si>
  <si>
    <t>Renmin University of China
University of Rhode Island</t>
  </si>
  <si>
    <t>School of Business, Renmin University of China, Beijing, China, Department of Human Development and Family Studies, University of Rhode Island, Kingston, RI, United States</t>
  </si>
  <si>
    <t>2-s2.0-85166045837</t>
  </si>
  <si>
    <t>Syahfi, S.D.</t>
  </si>
  <si>
    <t>Syahfi,  Salsabila Dwinda</t>
  </si>
  <si>
    <t>Rennes School of Business</t>
  </si>
  <si>
    <t>Rennes School of Business, Rennes, France</t>
  </si>
  <si>
    <t>Why Do Some Young Investors in Indonesia Integrate Sustainable Investment in their Portfolio?</t>
  </si>
  <si>
    <t>Siu, E.Y.N.</t>
  </si>
  <si>
    <t>Siu,  Ella Y.N.</t>
  </si>
  <si>
    <t>Republic Polytechnic (NA if no university)</t>
  </si>
  <si>
    <t>Republic Polytechnic, Singapore City, Singapore</t>
  </si>
  <si>
    <t>Demir, E.</t>
  </si>
  <si>
    <t>Demir,  Ender</t>
  </si>
  <si>
    <t>Reykjavik University
Korea University</t>
  </si>
  <si>
    <t>School of Social Sciences, Reykjavík University, Reykjavik, Iceland, Korea University Business School, Seoul, South Korea</t>
  </si>
  <si>
    <t>2-s2.0-86000507725</t>
  </si>
  <si>
    <t>Reykjavík University</t>
  </si>
  <si>
    <t>Department of Business and Economics, Reykjavík University, Reykjavik, Iceland</t>
  </si>
  <si>
    <t>Information Illusion: Different Amounts of Information and Stock Price Estimates</t>
  </si>
  <si>
    <t>School of Business, Reykjavík University, Reykjavik, Iceland</t>
  </si>
  <si>
    <t>Sturluson, J.Þ.</t>
  </si>
  <si>
    <t>Sturluson,  Jon Thor</t>
  </si>
  <si>
    <t>School of Social Sciences, Reykjavík University, Reykjavik, Iceland, Swedish Financial Supervisory Authority, Stockholm, Sweden</t>
  </si>
  <si>
    <t>2-s2.0-85129986418</t>
  </si>
  <si>
    <t>Schoofs, A.</t>
  </si>
  <si>
    <t>Schoofs,  Annekathrin</t>
  </si>
  <si>
    <t>Rheinisch-Westfaelisches Institut fuer Wirtschaftsforschung</t>
  </si>
  <si>
    <t>Rheinisch-Westfaelisches Institut fuer Wirtschaftsforschung Essen, Essen, Nordrhein-Westfalen, Germany,</t>
  </si>
  <si>
    <t>Promoting financial inclusion for savings groups: A financial education programme in rural Rwanda</t>
  </si>
  <si>
    <t>2-s2.0-85172659105</t>
  </si>
  <si>
    <t>Kateri, M.</t>
  </si>
  <si>
    <t>Kateri,  Maria D.</t>
  </si>
  <si>
    <t>Rheinisch-Westfälische Technische Hochschule Aachen</t>
  </si>
  <si>
    <t>Institute for Medical Statistics, Rheinisch-Westfälische Technische Hochschule Aachen, Aachen, Nordrhein-Westfalen, Germany</t>
  </si>
  <si>
    <t>Hidden Markov models for longitudinal rating data with dynamic response styles</t>
  </si>
  <si>
    <t>2-s2.0-105009184712</t>
  </si>
  <si>
    <t>Rheinland-Pfälzische Technische Universität Kaiserslautern</t>
  </si>
  <si>
    <t>Rheinland-Pfälzische Technische Universität Kaiserslautern-Landau, Kaiserslautern, Rheinland-Pfalz, Germany</t>
  </si>
  <si>
    <t>FINANCIAL LITERACY AND FINANCIAL EDUCATION: An Overview</t>
  </si>
  <si>
    <t>2-s2.0-85197428225</t>
  </si>
  <si>
    <t>Financial Education or Incentivizing Learning-By-Doing? Evidence from an RCT with Undergraduate Students</t>
  </si>
  <si>
    <t>2-s2.0-105001079600</t>
  </si>
  <si>
    <t>Eberle, M.</t>
  </si>
  <si>
    <t>Eberle,  Mira</t>
  </si>
  <si>
    <t>Fachbereich Kultur- und Sozialwissenschaften, Rheinland-Pfälzische Technische Universität Kaiserslautern-Landau, Kaiserslautern, Rheinland-Pfalz, Germany</t>
  </si>
  <si>
    <t>An empirical study on the relationship between economic competence and financial behaviour, with consideration of individual preferences; Eine empirische Studie zum Zusammenhang von ökonomischer Kompetenz und Finanzverhalten unter Berücksichtigung individueller Präferenzen</t>
  </si>
  <si>
    <t>2-s2.0-85028540527</t>
  </si>
  <si>
    <t>Seeber, G.</t>
  </si>
  <si>
    <t>Seeber,  Günther</t>
  </si>
  <si>
    <t>Rheinland-Pfälzische Technische Universität Kaiserslautern-Landau</t>
  </si>
  <si>
    <t>Department of Economics, Rheinland-Pfälzische Technische Universität Kaiserslautern-Landau, Kaiserslautern, Rheinland-Pfalz, Germany</t>
  </si>
  <si>
    <t>Financial education in general education schools: A competence model</t>
  </si>
  <si>
    <t>Emmanuel, U.</t>
  </si>
  <si>
    <t>Emmanuel,  Uniamikogbo</t>
  </si>
  <si>
    <t>Rhema University</t>
  </si>
  <si>
    <t>Department of Accounting, Rhema University, Aba, Abia State, Abia, Nigeria</t>
  </si>
  <si>
    <t>2-s2.0-105008957746</t>
  </si>
  <si>
    <t>Chakona, G.</t>
  </si>
  <si>
    <t>Chakona,  Gamuchirai</t>
  </si>
  <si>
    <t>Rhodes University</t>
  </si>
  <si>
    <t>Community Engagement Division, Rhodes University, Grahamstown, Eastern Cape, South Africa</t>
  </si>
  <si>
    <t>Nourishing Beginnings: A Community-Based Participatory Research Approach to Food Security and Healthy Diets for the “Forgotten” Pre-School Children in South Africa</t>
  </si>
  <si>
    <t>Antoni, X.</t>
  </si>
  <si>
    <t>Antoni,  Xolile</t>
  </si>
  <si>
    <t>Rhodes University, Grahamstown, Eastern Cape, South Africa</t>
  </si>
  <si>
    <t>2-s2.0-85187155891</t>
  </si>
  <si>
    <t>THE MEDIATING EFFECT OF FINANCIAL EFFICACY ON FINANCIAL KNOWLEDGE AND BEHAVIOUR AMONG SOUTH AFRICAN CONSUMERS</t>
  </si>
  <si>
    <t>2-s2.0-85152524525</t>
  </si>
  <si>
    <t>Department of Management, Rhodes University, Grahamstown, Eastern Cape, South Africa</t>
  </si>
  <si>
    <t>THE role of family structure on financial socialiSation techniques and behaviour of students in the Eastern Cape, South Africa</t>
  </si>
  <si>
    <t>Maswena, K.</t>
  </si>
  <si>
    <t>Maswena,  Kaelo</t>
  </si>
  <si>
    <t>Ho, P.L.</t>
  </si>
  <si>
    <t>Ho,  Poh Ling</t>
  </si>
  <si>
    <t>Riam Institute of Technology</t>
  </si>
  <si>
    <t>Riam Institute of Technology, Miri, Malaysia</t>
  </si>
  <si>
    <t>Hochberg, Y.V.</t>
  </si>
  <si>
    <t>Hochberg,  Yael V.</t>
  </si>
  <si>
    <t>Rice University</t>
  </si>
  <si>
    <t>Rice University, Houston, TX, United States</t>
  </si>
  <si>
    <t>2-s2.0-85192167685</t>
  </si>
  <si>
    <t>Chowdhry, N.</t>
  </si>
  <si>
    <t>Chowdhry,  Nivriti</t>
  </si>
  <si>
    <t>Know thyself financially: How financial self-awareness can benefit consumers and financial advisors</t>
  </si>
  <si>
    <t>2-s2.0-85167867812</t>
  </si>
  <si>
    <t>Bradford, B.C.</t>
  </si>
  <si>
    <t>Bradford,  Brittany C.</t>
  </si>
  <si>
    <t>OpenStax, Rice University, Houston, TX, United States</t>
  </si>
  <si>
    <t>Unlocking Financial Success: Empowering Higher Ed Students and Developing Financial Literacy Interventions at Scale</t>
  </si>
  <si>
    <t>Basu Mallick, D.</t>
  </si>
  <si>
    <t>Basu Mallick,  Debshila</t>
  </si>
  <si>
    <t>Dholakia, U.M.</t>
  </si>
  <si>
    <t>Baraniuk, R.G.</t>
  </si>
  <si>
    <t>Baraniuk,  Richard G.</t>
  </si>
  <si>
    <t>2-s2.0-85008339822</t>
  </si>
  <si>
    <t>Riga Technical University</t>
  </si>
  <si>
    <t>Riga Technical University, Riga, Latvia</t>
  </si>
  <si>
    <t>Financial issues perceived by youth: preliminary survey for financial literacy evaluation in the baltics</t>
  </si>
  <si>
    <t>2-s2.0-84969131684</t>
  </si>
  <si>
    <t>Koleda, N.</t>
  </si>
  <si>
    <t>Koleda,  Nadežda</t>
  </si>
  <si>
    <t>Challenges in learning for company’s financial viability assessment and management</t>
  </si>
  <si>
    <t>2-s2.0-84917694604</t>
  </si>
  <si>
    <t>Ciemleja, G.</t>
  </si>
  <si>
    <t>Ciemleja,  Guna</t>
  </si>
  <si>
    <t>Financial literacy as a prerequisite for citizens' economic security: Development of a measurement instrument</t>
  </si>
  <si>
    <t>Lace, N.</t>
  </si>
  <si>
    <t>Lace,  Natalja</t>
  </si>
  <si>
    <t>2-s2.0-85016811947</t>
  </si>
  <si>
    <t>Department of Corporate Finance and Economics, Riga Technical University, Riga, Latvia</t>
  </si>
  <si>
    <t>Financial literacy of latvian citizens: Findings and conclusions</t>
  </si>
  <si>
    <t>Oganisjana, K.</t>
  </si>
  <si>
    <t>Oganisjana,  Karine</t>
  </si>
  <si>
    <t>2-s2.0-85016777193</t>
  </si>
  <si>
    <t>Kozlovskis, K.</t>
  </si>
  <si>
    <t>Kozlovskis,  Konstantins</t>
  </si>
  <si>
    <t>Assessment of individual Financial Literacy level depending on respondent profile</t>
  </si>
  <si>
    <t>de Haan, J.</t>
  </si>
  <si>
    <t>de Haan,  Jakob</t>
  </si>
  <si>
    <t>Rijksuniversiteit Groningen</t>
  </si>
  <si>
    <t>Rijksuniversiteit Groningen, Groningen, Groningen, Netherlands, CESifo GmbH, Munich, Bayern, Germany</t>
  </si>
  <si>
    <t>2-s2.0-105006848906</t>
  </si>
  <si>
    <t>Koerts, J.</t>
  </si>
  <si>
    <t>Koerts,  Janneke</t>
  </si>
  <si>
    <t>Department of Clinical and Developmental Neuropsychology, Rijksuniversiteit Groningen, Groningen, Groningen, Netherlands</t>
  </si>
  <si>
    <t>Financial performance of people with acquired cognitive impairments or affective disturbances – A prospective, European-wide study</t>
  </si>
  <si>
    <t>Liu, W.-L.</t>
  </si>
  <si>
    <t>Liu,  Wanling</t>
  </si>
  <si>
    <t>Faculty of Economics and Business, Rijksuniversiteit Groningen, Groningen, Groningen, Netherlands</t>
  </si>
  <si>
    <t>Rijksuniversiteit Groningen, Groningen, Groningen, Netherlands</t>
  </si>
  <si>
    <t>van Doorn, J.</t>
  </si>
  <si>
    <t>van Doorn,  Jenny</t>
  </si>
  <si>
    <t>Samarina, A.</t>
  </si>
  <si>
    <t>Samarina,  Anna</t>
  </si>
  <si>
    <t>De Nederlandsche Bank, Amsterdam, Netherlands, Rijksuniversiteit Groningen, Groningen, Groningen, Netherlands</t>
  </si>
  <si>
    <t>Bangma, D.F.</t>
  </si>
  <si>
    <t>Bangma,  Dorien F.</t>
  </si>
  <si>
    <t>Department of Clinical and Developmental Neuropsychology, Rijksuniversiteit Groningen, Groningen, Groningen, Netherlands, Novicare, Utrecht, Netherlands</t>
  </si>
  <si>
    <t>2-s2.0-85143727319</t>
  </si>
  <si>
    <t>Kramer, M.M.</t>
  </si>
  <si>
    <t>Kramer,  Marc M.</t>
  </si>
  <si>
    <t>Overconfidence, Financial Advice Seeking and Household Portfolio Under-Diversification</t>
  </si>
  <si>
    <t>2-s2.0-85036566340</t>
  </si>
  <si>
    <t>Hansen, N.</t>
  </si>
  <si>
    <t>Hansen,  Nina</t>
  </si>
  <si>
    <t>Department of Social Psychology, Rijksuniversiteit Groningen, Groningen, Groningen, Netherlands</t>
  </si>
  <si>
    <t>The Impact of Social and Financial Education on Savings Attitudes and Behavior Among Primary School Children in Uganda</t>
  </si>
  <si>
    <t>2-s2.0-85196727218</t>
  </si>
  <si>
    <t>Fuermaier, A.B.M.</t>
  </si>
  <si>
    <t>Fuermaier,  Anselm B.M.(Anselm)</t>
  </si>
  <si>
    <t>Financial capability of people living with Parkinson’s disease–A case-control study</t>
  </si>
  <si>
    <t>Broekema, S.P.M.</t>
  </si>
  <si>
    <t>Broekema,  Stijn P.M.</t>
  </si>
  <si>
    <t>Faculty of Economics and Business, Rijksuniversiteit Groningen, Groningen, Groningen, Netherlands,</t>
  </si>
  <si>
    <t>Broekhoff, M.-C.</t>
  </si>
  <si>
    <t>Broekhoff,  Marie Claire</t>
  </si>
  <si>
    <t>Research Department and Payments Policy Department, De Nederlandsche Bank, Amsterdam, Netherlands, Faculty of Economics and Business, Rijksuniversiteit Groningen, Groningen, Groningen, Netherlands</t>
  </si>
  <si>
    <t>2-s2.0-84937598383</t>
  </si>
  <si>
    <t>Lensink, R.</t>
  </si>
  <si>
    <t>Lensink,  Robert</t>
  </si>
  <si>
    <t>Financial Literacy and Financial Behaviour: Experimental Evidence from Rural Rwanda</t>
  </si>
  <si>
    <t>Gaastra, G.F.</t>
  </si>
  <si>
    <t>Gaastra,  Geraldina F.</t>
  </si>
  <si>
    <t>2-s2.0-84944528581</t>
  </si>
  <si>
    <t>Verkruijsse, N.</t>
  </si>
  <si>
    <t>Verkruijsse,  Niek</t>
  </si>
  <si>
    <t>Renewable energy in Indonesia: Integrating human capital and money flows</t>
  </si>
  <si>
    <t>Ariesen, A.-M.D.</t>
  </si>
  <si>
    <t>Ariesen,  Akke Marij D.</t>
  </si>
  <si>
    <t>2-s2.0-85102583880</t>
  </si>
  <si>
    <t>Financial judgment determination in adults with ADHD</t>
  </si>
  <si>
    <t>2-s2.0-85115105539</t>
  </si>
  <si>
    <t>Network for Studies on Pensions, Aging and Retirement, Tilburg, Noord-Brabant, Netherlands, Rijksuniversiteit Groningen, Groningen, Groningen, Netherlands</t>
  </si>
  <si>
    <t>Know More, Spend More? The Impact of Financial Literacy on Household Consumption</t>
  </si>
  <si>
    <t>2-s2.0-84987941922</t>
  </si>
  <si>
    <t>Financial literacy, confidence and financial advice seeking</t>
  </si>
  <si>
    <t>Jansen, J.L.</t>
  </si>
  <si>
    <t>Jansen,  Josephien Leonie</t>
  </si>
  <si>
    <t>2-s2.0-84859749772</t>
  </si>
  <si>
    <t>Financial Literacy, Retirement Planning and Household Wealth</t>
  </si>
  <si>
    <t>2-s2.0-105011352698</t>
  </si>
  <si>
    <t>Steiner, A.</t>
  </si>
  <si>
    <t>Steiner,  Andreas</t>
  </si>
  <si>
    <t>Department of Global Economics and Management, Rijksuniversiteit Groningen, Groningen, Groningen, Netherlands</t>
  </si>
  <si>
    <t>How Does Public Sector Employment Affect Household Saving Rates? Evidence from China</t>
  </si>
  <si>
    <t>Jiang, T.</t>
  </si>
  <si>
    <t>Jiang,  Ting</t>
  </si>
  <si>
    <t>Pennink, B.</t>
  </si>
  <si>
    <t>Pennink,  Bartjan W.</t>
  </si>
  <si>
    <t>Xu, C.</t>
  </si>
  <si>
    <t>Xu,  Can</t>
  </si>
  <si>
    <t>Westerman, W.</t>
  </si>
  <si>
    <t>Westerman,  Wim</t>
  </si>
  <si>
    <t>Tucha, O.</t>
  </si>
  <si>
    <t>Tucha,  Oliver M.</t>
  </si>
  <si>
    <t>Rijksuniversiteit Groningen
Universität Rostock
Maynooth University</t>
  </si>
  <si>
    <t>Department of Clinical and Developmental Neuropsychology, Rijksuniversiteit Groningen, Groningen, Groningen, Netherlands, Department of Psychiatry and Psychotherapy, Universität Rostock Uniklinikum und Medizinische Fakultät, Rostock, Mecklenburg-Vorpommern, Germany, Maynooth University, Maynooth, Kildare, Ireland</t>
  </si>
  <si>
    <t>Ishfaq, M.</t>
  </si>
  <si>
    <t>Ishfaq,  Muhammad</t>
  </si>
  <si>
    <t>Riphah International University</t>
  </si>
  <si>
    <t>Faculty of Management Sciences, Riphah International University, Islamabad, Pakistan</t>
  </si>
  <si>
    <t>Shaheen, M.</t>
  </si>
  <si>
    <t>Shaheen,  Mussrat</t>
  </si>
  <si>
    <t>Riphah International University, Islamabad, Pakistan</t>
  </si>
  <si>
    <t>Mori, T.</t>
  </si>
  <si>
    <t>Mori,  Tomoharu</t>
  </si>
  <si>
    <t>Ritsumeikan University</t>
  </si>
  <si>
    <t>College of Comprehensive Psychology, Ritsumeikan University, Kyoto, Kyoto, Japan, Research Institute for Socionetwork Strategies, Kansai University, Suita, Osaka, Japan</t>
  </si>
  <si>
    <t>2-s2.0-21344474342</t>
  </si>
  <si>
    <t>Terawaki, T.</t>
  </si>
  <si>
    <t>Terawaki,  Taku</t>
  </si>
  <si>
    <t>College of Economics, Ritsumeikan University, Kyoto, Kyoto, Japan</t>
  </si>
  <si>
    <t>Socioeconomic evaluation for benefits of Satoyama forest management by stated preference measures: Analysis of willingness to pay and willingness to work from inhabitants around the Kannon forest in Okunaka Hamlet, Naka Town Hyogo prefecture, Japan</t>
  </si>
  <si>
    <t>2-s2.0-47349119963</t>
  </si>
  <si>
    <t>College of Economics, Ritsumeikan University Biwako-Kusatsu Campus, Kusatsu, Shiga, Japan</t>
  </si>
  <si>
    <t>Socioeconomic Evaluation for Benefits of Satoyama Forest Management by Stated Preference Measures: Analysis of Willingness to Pay and Willingness to Work from Inhabitants around the Kannon Forest in Okunaka Hamlet, Naka Town Hyogo Prefecture, Japan</t>
  </si>
  <si>
    <t>Muranaka, M.</t>
  </si>
  <si>
    <t>Muranaka,  Akio</t>
  </si>
  <si>
    <t>Department of Geography, Ritsumeikan University, Kyoto, Kyoto, Japan</t>
  </si>
  <si>
    <t>Agwor, T.C.</t>
  </si>
  <si>
    <t>Agwor,  Thank God C.</t>
  </si>
  <si>
    <t>Rivers State University</t>
  </si>
  <si>
    <t>Rivers State University, Port Harcourt, Rivers, Nigeria</t>
  </si>
  <si>
    <t>2-s2.0-85147105933</t>
  </si>
  <si>
    <t>Hagadorn, M.</t>
  </si>
  <si>
    <t>Hagadorn,  Michelle</t>
  </si>
  <si>
    <t>Roanoke College</t>
  </si>
  <si>
    <t>Roanoke College, Salem, VA, United States</t>
  </si>
  <si>
    <t>Financial Literacy Initiative at a Liberal Arts College: What Student’s Want (&amp; Need)!</t>
  </si>
  <si>
    <t>2-s2.0-84865465253</t>
  </si>
  <si>
    <t>Marron, D.</t>
  </si>
  <si>
    <t>Marron,  Donncha</t>
  </si>
  <si>
    <t>Robert Gordon University</t>
  </si>
  <si>
    <t>School of Applied Social Studies, Robert Gordon University, Aberdeen, Scotland, United Kingdom</t>
  </si>
  <si>
    <t>PRODUCING OVER-INDEBTEDNESS: Risk, prudence and consumer vulnerability</t>
  </si>
  <si>
    <t>2-s2.0-84889045799</t>
  </si>
  <si>
    <t>Governing Poverty in a Neoliberal Age: New Labour and the Case of Financial Exclusion</t>
  </si>
  <si>
    <t>2-s2.0-84904261171</t>
  </si>
  <si>
    <t>"Informed, educated and more confident": financial capability and the problematization of personal finance consumption</t>
  </si>
  <si>
    <t>2-s2.0-84966697223</t>
  </si>
  <si>
    <t>Robert H. Smith School of Business</t>
  </si>
  <si>
    <t>Department of Finance, Robert H. Smith School of Business, College Park, MD, United States</t>
  </si>
  <si>
    <t>Selected topics in financial literacy</t>
  </si>
  <si>
    <t>2-s2.0-85069663679</t>
  </si>
  <si>
    <t>Beck, J.J.</t>
  </si>
  <si>
    <t>Beck,  Joshua J.</t>
  </si>
  <si>
    <t>Robert Morris University</t>
  </si>
  <si>
    <t>Department of Education, Robert Morris University, Pittsburgh, PA, United States</t>
  </si>
  <si>
    <t>Managing personal finance literacy in the United States: A case study</t>
  </si>
  <si>
    <t>Garris, R.O.</t>
  </si>
  <si>
    <t>Garris,  Richard O.</t>
  </si>
  <si>
    <t>2-s2.0-85135757528</t>
  </si>
  <si>
    <t>Smith, A.D.</t>
  </si>
  <si>
    <t>Smith,  Alan David</t>
  </si>
  <si>
    <t>Department of Marketing, Robert Morris University, Pittsburgh, PA, United States</t>
  </si>
  <si>
    <t>Exploratory study of credit-card indebtedness during the COVID-19 pandemic</t>
  </si>
  <si>
    <t>2-s2.0-85127112455</t>
  </si>
  <si>
    <t>Tavarez, S.</t>
  </si>
  <si>
    <t>Tavarez,  Samantha</t>
  </si>
  <si>
    <t>Rochester Institute of Technology</t>
  </si>
  <si>
    <t>Biomedical Sciences Program, Rochester Institute of Technology, Rochester, NY, United States</t>
  </si>
  <si>
    <t>University Students Suggest Solutions to Campus Food Insecurity: A Mixed Methods Study</t>
  </si>
  <si>
    <t>Abu, B.A.Z.</t>
  </si>
  <si>
    <t>Abu,  Brenda Ariba Zarhari</t>
  </si>
  <si>
    <t>Rochester Institute of Technology
Texas Tech University</t>
  </si>
  <si>
    <t>Wegmans School of Health and Nutrition, Rochester Institute of Technology, Rochester, NY, United States, Department of Nutritional Sciences, Texas Tech University, Lubbock, TX, United States</t>
  </si>
  <si>
    <t>Doli, D.</t>
  </si>
  <si>
    <t>Doli,  Diella</t>
  </si>
  <si>
    <t>Rochester Institute of Technology Kosovo</t>
  </si>
  <si>
    <t>Department of Computer Science and Technology, Rochester Institute of Technology Kosovo, Pristina, Serbia</t>
  </si>
  <si>
    <t>Deshishku, L.</t>
  </si>
  <si>
    <t>Deshishku,  Lea</t>
  </si>
  <si>
    <t>Canhasi, D.</t>
  </si>
  <si>
    <t>Canhasi,  Dalina</t>
  </si>
  <si>
    <t>Etemi, B.P.</t>
  </si>
  <si>
    <t>Etemi,  Blerta Prevalla</t>
  </si>
  <si>
    <t>Rolla</t>
  </si>
  <si>
    <t>Dept. of Civil, Architecture and Environmental Engineering, College of Engineering and Computing, Rolla, MO, United States</t>
  </si>
  <si>
    <t>Bach, S.</t>
  </si>
  <si>
    <t>Bach,  Susan</t>
  </si>
  <si>
    <t>Rollins College</t>
  </si>
  <si>
    <t>Rollins College, Winter Park, FL, United States</t>
  </si>
  <si>
    <t>Prescott, R.K.</t>
  </si>
  <si>
    <t>Prescott,  Robert K.</t>
  </si>
  <si>
    <t>Clay Singleton, J.</t>
  </si>
  <si>
    <t>Clay Singleton,  J.</t>
  </si>
  <si>
    <t>Arriola, K.J.</t>
  </si>
  <si>
    <t>Arriola,  Kimberly Jacob Jacob</t>
  </si>
  <si>
    <t>Rollins School of Public Health</t>
  </si>
  <si>
    <t>Department of Behavioral Sciences and Health Education, Rollins School of Public Health, Atlanta, GA, United States</t>
  </si>
  <si>
    <t>Li,  Meng</t>
  </si>
  <si>
    <t>Roosevelt University</t>
  </si>
  <si>
    <t>Finance &amp; Accounting, Roosevelt University, Chicago, IL, United States</t>
  </si>
  <si>
    <t>2-s2.0-84899700659</t>
  </si>
  <si>
    <t>Elaydi, R.</t>
  </si>
  <si>
    <t>Elaydi,  Raed</t>
  </si>
  <si>
    <t>Roosevelt University, Chicago, IL, United States</t>
  </si>
  <si>
    <t>Microcredit and Metaphors in Subsistence Markets</t>
  </si>
  <si>
    <t>2-s2.0-84962870237</t>
  </si>
  <si>
    <t>Toropova, T.V</t>
  </si>
  <si>
    <t>Toropova,  Tatiana Viktorovna</t>
  </si>
  <si>
    <t>Rostov State Economic University</t>
  </si>
  <si>
    <t>Rostov State Economic University, Rostov-on-Don, Rostov Oblast, Russian Federation</t>
  </si>
  <si>
    <t>Statistical analysis of the financial activity of households in the context of macroeconomic fluctuations</t>
  </si>
  <si>
    <t>Shirshov, V.Y.</t>
  </si>
  <si>
    <t>Shirshov,  V. Yu</t>
  </si>
  <si>
    <t>2-s2.0-85148740000</t>
  </si>
  <si>
    <t>Sinyavskaya, T.</t>
  </si>
  <si>
    <t>Sinyavskaya,  Tatiana G.</t>
  </si>
  <si>
    <t>Modelling of the Financial Risk Attitude System of Young Russians</t>
  </si>
  <si>
    <t>Malyuga, A.L.</t>
  </si>
  <si>
    <t>Malyuga,  Anna L.</t>
  </si>
  <si>
    <t>Alifanova, E.N</t>
  </si>
  <si>
    <t>Alifanova,  E. N.</t>
  </si>
  <si>
    <t>Gerasimova, I.</t>
  </si>
  <si>
    <t>Gerasimova,  Irina</t>
  </si>
  <si>
    <t>Kokina, E.</t>
  </si>
  <si>
    <t>Kokina,  Elena</t>
  </si>
  <si>
    <t>Kaptsova, V.S.</t>
  </si>
  <si>
    <t>Kaptsova,  Valeriya S.</t>
  </si>
  <si>
    <t>Kostoglodova, E.D.</t>
  </si>
  <si>
    <t>Kostoglodova,  Elena D.</t>
  </si>
  <si>
    <t>Department of Finance, Rostov State Economic University, Rostov-on-Don, Rostov Oblast, Russian Federation</t>
  </si>
  <si>
    <t>Tregubova, A.</t>
  </si>
  <si>
    <t>Tregubova,  A. A.</t>
  </si>
  <si>
    <t>Vovchenko, N.G.</t>
  </si>
  <si>
    <t>Vovchenko,  Natalia Gennadyevna</t>
  </si>
  <si>
    <t>Evlakhova, Y.S</t>
  </si>
  <si>
    <t>Evlakhova,  Yulia S.</t>
  </si>
  <si>
    <t>Danchenko, E.A.</t>
  </si>
  <si>
    <t>Danchenko,  Evgenia A.</t>
  </si>
  <si>
    <t>Department of Banking, Rostov State Economic University, Rostov-on-Don, Rostov Oblast, Russian Federation</t>
  </si>
  <si>
    <t>Ivanova, O.B.</t>
  </si>
  <si>
    <t>Ivanova,  Olga B.</t>
  </si>
  <si>
    <t>Nivorozhkina, L.I.</t>
  </si>
  <si>
    <t>Nivorozhkina,  Ludmila Ivanovna</t>
  </si>
  <si>
    <t>Sorokina, O.G.</t>
  </si>
  <si>
    <t>Sorokina,  Oksana G.</t>
  </si>
  <si>
    <t>Rostov State Transport University</t>
  </si>
  <si>
    <t>Rostov State Transport University, Rostov-on-Don, Rostov Oblast, Russian Federation</t>
  </si>
  <si>
    <t>Kiyaschenko, T.A.</t>
  </si>
  <si>
    <t>Kiyaschenko,  Tatyana A.</t>
  </si>
  <si>
    <t>2-s2.0-105008455649</t>
  </si>
  <si>
    <t>Devonish, J.A.</t>
  </si>
  <si>
    <t>Devonish,  J. A.</t>
  </si>
  <si>
    <t>Roswell Park Cancer Institute</t>
  </si>
  <si>
    <t>Department of Cancer Prevention and Control, Roswell Park Cancer Institute, Buffalo, NY, United States, Community Outreach and Engagement, Roswell Park Comprehensive Cancer Center, Buffalo, NY, United States</t>
  </si>
  <si>
    <t>Leveraging NCI-Designated Cancer Centers’ Community Outreach and Engagement Infrastructure to Advance Community-Driven Priorities Related to the Social Determinants of Health: Feasibility and Preliminary Efficacy of a Financial Literacy Educational Intervention</t>
  </si>
  <si>
    <t>Gage-Bouchard, E.G.</t>
  </si>
  <si>
    <t>Gage-Bouchard,  Elizabeth A.</t>
  </si>
  <si>
    <t>Brooks, T.</t>
  </si>
  <si>
    <t>Brooks,  Tameka</t>
  </si>
  <si>
    <t>Saad-Harfouche, F.</t>
  </si>
  <si>
    <t>Saad-Harfouche,  Frances G.</t>
  </si>
  <si>
    <t>2-s2.0-77951769409</t>
  </si>
  <si>
    <t>Gage, E.</t>
  </si>
  <si>
    <t>Gage,  Elizabeth Ann</t>
  </si>
  <si>
    <t>Division of Cancer Prevention and Population Sciences, Roswell Park Cancer Institute, Buffalo, NY, United States</t>
  </si>
  <si>
    <t>Examining the most relevant conceptualization of the socioeconomic status construct for cancer research</t>
  </si>
  <si>
    <t>Clark, N.</t>
  </si>
  <si>
    <t>Clark,  Nikia</t>
  </si>
  <si>
    <t>Patel, H.</t>
  </si>
  <si>
    <t>Patel,  Hital</t>
  </si>
  <si>
    <t>Wills, A.</t>
  </si>
  <si>
    <t>Wills,  Analisa</t>
  </si>
  <si>
    <t>Roswell Park Comprehensive Cancer Center</t>
  </si>
  <si>
    <t>Department of Medicine, Roswell Park Comprehensive Cancer Center, Buffalo, NY, United States</t>
  </si>
  <si>
    <t>Singh,  Anurag K.</t>
  </si>
  <si>
    <t>Department of Radiation Medicine, Roswell Park Comprehensive Cancer Center, Buffalo, NY, United States</t>
  </si>
  <si>
    <t>Zheng, L.</t>
  </si>
  <si>
    <t>Zheng,  Lin</t>
  </si>
  <si>
    <t>Rowan University</t>
  </si>
  <si>
    <t>Department of Medicine, Cooper Medical School of Rowan University, Camden, NJ, United States, Department of Medicine, Inspira Health Network, Vineland, NJ, United States</t>
  </si>
  <si>
    <t>Farmer, A.</t>
  </si>
  <si>
    <t>Farmer,  Alka</t>
  </si>
  <si>
    <t>Wilson, L.</t>
  </si>
  <si>
    <t>Wilson,  Lisette</t>
  </si>
  <si>
    <t>Rowe School of Business</t>
  </si>
  <si>
    <t>Rowe School of Business, Halifax, NS, Canada</t>
  </si>
  <si>
    <t>Watts, A.</t>
  </si>
  <si>
    <t>Watts,  Amy</t>
  </si>
  <si>
    <t>Royal Children's Hospital (official name not explicitly stated</t>
  </si>
  <si>
    <t>Centre for Community Child Health, Royal Children's Hospital, Melbourne, Melbourne, VIC, Australia, Population Health, Murdoch Children's Research Institute, Melbourne, VIC, Australia</t>
  </si>
  <si>
    <t>White,  Natalie</t>
  </si>
  <si>
    <t>Gill-Simmen, L.</t>
  </si>
  <si>
    <t>Gill-Simmen,  Lucy</t>
  </si>
  <si>
    <t>Royal Holloway</t>
  </si>
  <si>
    <t>Department of Marketing, Royal Holloway, University of London, Egham, Surrey, United Kingdom</t>
  </si>
  <si>
    <t>Johal, S.</t>
  </si>
  <si>
    <t>Johal,  Sukhdev</t>
  </si>
  <si>
    <t>Royal Holloway, University of London, Egham, Surrey, United Kingdom</t>
  </si>
  <si>
    <t>Lührmann, M.</t>
  </si>
  <si>
    <t>Lührmann,  Melanie</t>
  </si>
  <si>
    <t>Royal Holloway, University of London, Egham, Surrey, United Kingdom, The Institute for Fiscal Studies, London, United Kingdom, Munich Center for the Economics of Aging, Munich, Bayern, Germany</t>
  </si>
  <si>
    <t>The Institute for Fiscal Studies, London, United Kingdom, Royal Holloway, University of London, Egham, Surrey, United Kingdom, Munich Center for the Economics of Aging, Munich, Bayern, Germany</t>
  </si>
  <si>
    <t>Department of Economics, Royal Holloway, University of London, Egham, Surrey, United Kingdom, The Institute for Fiscal Studies, London, United Kingdom, Munich Center for the Economics of Aging, Munich, Bayern, Germany</t>
  </si>
  <si>
    <t>Xiao, L.</t>
  </si>
  <si>
    <t>Xiao,  Ling</t>
  </si>
  <si>
    <t>2-s2.0-85102684530</t>
  </si>
  <si>
    <t>Lokanan, M.</t>
  </si>
  <si>
    <t>Lokanan,  Mark Eshwar</t>
  </si>
  <si>
    <t>Royal Roads University</t>
  </si>
  <si>
    <t>Faculty of Management, Royal Roads University, Victoria, BC, Canada</t>
  </si>
  <si>
    <t>Predicting fraud victimization using classical machine learning</t>
  </si>
  <si>
    <t>Liu,  Susan</t>
  </si>
  <si>
    <t>2-s2.0-84887929647</t>
  </si>
  <si>
    <t>Muller, R.</t>
  </si>
  <si>
    <t>Muller,  Rick</t>
  </si>
  <si>
    <t>Rueckert-Hartman College for Health Professions</t>
  </si>
  <si>
    <t>Rueckert-Hartman College for Health Professions, Denver, CO, United States</t>
  </si>
  <si>
    <t>Bull's eye! Hitting the financial knowledge target</t>
  </si>
  <si>
    <t>2-s2.0-85185978439</t>
  </si>
  <si>
    <t>Wichern, M.</t>
  </si>
  <si>
    <t>Wichern,  Marc</t>
  </si>
  <si>
    <t>Ruhr-Universitat Bochum</t>
  </si>
  <si>
    <t>Institute of Urban Water Management and Environmental Engineering, Ruhr-Universitat Bochum, Bochum, Nordrhein-Westfalen, Germany</t>
  </si>
  <si>
    <t>Olive mill wastes: from wastes to resources</t>
  </si>
  <si>
    <t>Dababat, S.</t>
  </si>
  <si>
    <t>Dababat,  Salahaldeen</t>
  </si>
  <si>
    <t>Lübken, M.</t>
  </si>
  <si>
    <t>Lübken,  Manfred</t>
  </si>
  <si>
    <t>Schmidt, C.M.</t>
  </si>
  <si>
    <t>Schmidt,  Christoph M.</t>
  </si>
  <si>
    <t>Rheinisch-Westfaelisches Institut fuer Wirtschaftsforschung Essen, Essen, Nordrhein-Westfalen, Germany, IZA - Institute of Labor Economics, Bonn, Nordrhein-Westfalen, Germany, Faculty of Economics, Ruhr-Universitat Bochum, Bochum, Nordrhein-Westfalen, Germany</t>
  </si>
  <si>
    <t>Enaime, G.</t>
  </si>
  <si>
    <t>Enaime,  Ghizlane</t>
  </si>
  <si>
    <t>2-s2.0-85080932911</t>
  </si>
  <si>
    <t>Yadav,  Miklesh Prasad</t>
  </si>
  <si>
    <t>Rukmini Devi Institute of Advanced Studies</t>
  </si>
  <si>
    <t>Rukmini Devi Institute of Advanced Studies, New Delhi, DL, India</t>
  </si>
  <si>
    <t>Association of Financial Attitude, Financial Behaviour and Financial Knowledge Towards Financial Literacy: A Structural Equation Modeling Approach</t>
  </si>
  <si>
    <t>Dua, S.</t>
  </si>
  <si>
    <t>Dua,  Shikha</t>
  </si>
  <si>
    <t>Rai, K.</t>
  </si>
  <si>
    <t>Rai,  Kamini</t>
  </si>
  <si>
    <t>Department of Management, Rukmini Devi Institute of Advanced Studies, New Delhi, DL, India</t>
  </si>
  <si>
    <t>James, B.D.</t>
  </si>
  <si>
    <t>James,  Bryan D.</t>
  </si>
  <si>
    <t>Rush (NA for specific department or faculty if any)</t>
  </si>
  <si>
    <t>Rush (NA if no specific university mentioned)</t>
  </si>
  <si>
    <t>Rush Alzheimer’s Disease Center, Chicago, IL, United States, Neurological Sciences, United States</t>
  </si>
  <si>
    <t>Rush (NA if there's no specific university mentioned)</t>
  </si>
  <si>
    <t>Rush (No specific school or university name provided in the text)</t>
  </si>
  <si>
    <t>Rush Alzheimer’s Disease Center, Chicago, IL, United States, VA Long Beach Healthcare System, Long Beach, CA, United States</t>
  </si>
  <si>
    <t>Rush (No specific university mentioned, so I'm returning NA)</t>
  </si>
  <si>
    <t>Rush (No specific university mentioned, so NA could be appropriate here)</t>
  </si>
  <si>
    <t>2-s2.0-84884333485</t>
  </si>
  <si>
    <t>Segawa, E.</t>
  </si>
  <si>
    <t>Segawa,  Eisuke</t>
  </si>
  <si>
    <t>Rush (No specific university mentioned, so NA would be appropriate but Rush is the closest institution mentioned)</t>
  </si>
  <si>
    <t>Cognitive decline impairs financial and health literacy among community-based older persons without dementia</t>
  </si>
  <si>
    <t>Byrne, M.</t>
  </si>
  <si>
    <t>Byrne,  Maeve</t>
  </si>
  <si>
    <t>Rush (No specific university mentioned, so NA would be correct if we are looking for a formal institutional name)</t>
  </si>
  <si>
    <t>Rush Alzheimer's Disease Center</t>
  </si>
  <si>
    <t>From Rush Alzheimer's Disease Center and Departments of Neurological Sciences (R.S.W., Rush Alzheimer’s Disease Center, Chicago, IL, United States</t>
  </si>
  <si>
    <t>Wilson, R.S.</t>
  </si>
  <si>
    <t>Wilson,  Robert S.</t>
  </si>
  <si>
    <t>Buchman, A.S.</t>
  </si>
  <si>
    <t>Buchman,  Aron S.</t>
  </si>
  <si>
    <t>Schneider, J.A.</t>
  </si>
  <si>
    <t>Schneider,  Julie A.</t>
  </si>
  <si>
    <t>Rush Alzheimer’s Disease Center, Chicago, IL, United States, Departments of Pathology (Neuropathology, United States, Neurological Sciences, United States</t>
  </si>
  <si>
    <t>Kapasi, A.</t>
  </si>
  <si>
    <t>Kapasi,  Alifiya</t>
  </si>
  <si>
    <t>Rush Alzheimer’s Disease Center, Chicago, IL, United States, Departments of Pathology (Neuropathology, United States</t>
  </si>
  <si>
    <t>Rush Medical College</t>
  </si>
  <si>
    <t>Rush Alzheimer’s Disease Center, Chicago, IL, United States, Department of Neurological Sciences, Rush Medical College, Chicago, IL, United States</t>
  </si>
  <si>
    <t>Barnes, L.L.</t>
  </si>
  <si>
    <t>Barnes,  Lisa Laverne</t>
  </si>
  <si>
    <t>Rush Alzheimer’s Disease Center, Chicago, IL, United States, Department of Psychiatry and Behavioral Sciences, Rush Medical College, Chicago, IL, United States, Department of Neurological Sciences, Rush Medical College, Chicago, IL, United States</t>
  </si>
  <si>
    <t>Glover, C.M.</t>
  </si>
  <si>
    <t>Glover,  Crystal M.</t>
  </si>
  <si>
    <t>Rush Alzheimer’s Disease Center, Chicago, IL, United States, Department of Psychiatry and Behavioral Sciences, Rush Medical College, Chicago, IL, United States</t>
  </si>
  <si>
    <t>Lamar, M.</t>
  </si>
  <si>
    <t>Lamar,  Melissa L.</t>
  </si>
  <si>
    <t>2-s2.0-85154582163</t>
  </si>
  <si>
    <t>Zimmermann, L.</t>
  </si>
  <si>
    <t>Zimmermann,  Laura J.</t>
  </si>
  <si>
    <t>Rush University</t>
  </si>
  <si>
    <t>Department of Family and Preventive Medicine, Rush University Medical Center, Chicago, IL, United States</t>
  </si>
  <si>
    <t>Rationale and design of the Heart-to-Heart study: A church-based intervention to reduce blood pressure in African Americans</t>
  </si>
  <si>
    <t>2-s2.0-85058242011</t>
  </si>
  <si>
    <t>Department of Behavioral Sciences, Rush University Medical Center, Chicago, IL, United States</t>
  </si>
  <si>
    <t>Associations of literacy with diabetes indicators in older adults</t>
  </si>
  <si>
    <t>Avery, E.</t>
  </si>
  <si>
    <t>Avery,  Elizabeth F.</t>
  </si>
  <si>
    <t>2-s2.0-84885346495</t>
  </si>
  <si>
    <t>Department of Behavioral Sciences, Rush Alzheimer’s Disease Center, Chicago, IL, United States</t>
  </si>
  <si>
    <t>Internet use and decision making in community-based older adults</t>
  </si>
  <si>
    <t>Bounds, D.T.</t>
  </si>
  <si>
    <t>Bounds,  Dawn T.</t>
  </si>
  <si>
    <t>Rush University Medical Center, Chicago, IL, United States</t>
  </si>
  <si>
    <t>Fogg, L.</t>
  </si>
  <si>
    <t>Fogg,  Louis F.</t>
  </si>
  <si>
    <t>2-s2.0-84960099313</t>
  </si>
  <si>
    <t>Arfanakis, K.</t>
  </si>
  <si>
    <t>Arfanakis,  Konstantinos</t>
  </si>
  <si>
    <t>Rush Alzheimer’s Disease Center, Chicago, IL, United States, Armour College of Engineering, Chicago, IL, United States, Department of Diagnostic Radiology and Nuclear Medicine, Rush University Medical Center, Chicago, IL, United States</t>
  </si>
  <si>
    <t>Financial literacy is associated with white matter integrity in old age</t>
  </si>
  <si>
    <t>Rush Alzheimer’s Disease Center, Chicago, IL, United States, Department of Neurological Sciences, Rush University Medical Center, Chicago, IL, United States</t>
  </si>
  <si>
    <t>2-s2.0-85013437007</t>
  </si>
  <si>
    <t>Department of Behavioral Sciences, Rush University Medical Center, Chicago, IL, United States, Rush Alzheimer’s Disease Center, Chicago, IL, United States</t>
  </si>
  <si>
    <t>Associations of APOE ϵ 4 with Health and Financial Literacy among Community-Based Older Adults Without Dementia</t>
  </si>
  <si>
    <t>Olinger, T.</t>
  </si>
  <si>
    <t>Olinger,  Tamara</t>
  </si>
  <si>
    <t>Breitenstein, S.M.</t>
  </si>
  <si>
    <t>Breitenstein,  Susan M.</t>
  </si>
  <si>
    <t>Suzuki, S.</t>
  </si>
  <si>
    <t>Suzuki,  Sumihiro</t>
  </si>
  <si>
    <t>Fleischman, D.A.</t>
  </si>
  <si>
    <t>Fleischman,  Debra A.</t>
  </si>
  <si>
    <t>Rush Alzheimer’s Disease Center, Chicago, IL, United States, Department of Psychiatry and Behavioral Sciences, Rush University Medical Center, Chicago, IL, United States, Department of Neurological Sciences, Rush University Medical Center, Chicago, IL, United States</t>
  </si>
  <si>
    <t>Jenkins, L.</t>
  </si>
  <si>
    <t>Jenkins,  La Dawne</t>
  </si>
  <si>
    <t>Schoeny, M.</t>
  </si>
  <si>
    <t>Epting, S.M.</t>
  </si>
  <si>
    <t>Epting,  Steve M.</t>
  </si>
  <si>
    <t>Department of Family and Preventive Medicine, Rush University Medical Center, Chicago, IL, United States, Hope Community Church, Chicago, IL, United States</t>
  </si>
  <si>
    <t>Tangney, C.</t>
  </si>
  <si>
    <t>Tangney,  Christine C.</t>
  </si>
  <si>
    <t>Cartwright, Y.</t>
  </si>
  <si>
    <t>Cartwright,  Yolanda</t>
  </si>
  <si>
    <t>Julion, W.A.</t>
  </si>
  <si>
    <t>Ruppar, T.</t>
  </si>
  <si>
    <t>Ruppar,  Todd M.</t>
  </si>
  <si>
    <t>Department of Adult Health and Gerontological Nursing, Rush University Medical Center, Chicago, IL, United States</t>
  </si>
  <si>
    <t>Department of Neurological Sciences, Rush Alzheimer’s Disease Center, Chicago, IL, United States</t>
  </si>
  <si>
    <t>2-s2.0-85044200179</t>
  </si>
  <si>
    <t>Correlates of healthcare and financial decision making among older adults without dementia</t>
  </si>
  <si>
    <t>2-s2.0-84921686816</t>
  </si>
  <si>
    <t>Financial Literacy is Associated with Medial Brain Region Functional Connectivity in Old Age</t>
  </si>
  <si>
    <t>Lynch, E.</t>
  </si>
  <si>
    <t>Lynch,  Elizabeth B.</t>
  </si>
  <si>
    <t>2-s2.0-85048990642</t>
  </si>
  <si>
    <t>Arvanitakis, Z.</t>
  </si>
  <si>
    <t>Arvanitakis,  Zoe A.</t>
  </si>
  <si>
    <t>Association of Financial Literacy with Hospitalization in Community-dwelling Older Adults</t>
  </si>
  <si>
    <t>Rothschild, S.</t>
  </si>
  <si>
    <t>Rothschild,  Steven K.</t>
  </si>
  <si>
    <t>Boyles, P.A.</t>
  </si>
  <si>
    <t>Boyles,  Patricia A.</t>
  </si>
  <si>
    <t>Department of Behavioral Sciences, Rush University Medical Center, Chicago, IL, United States, Department of Neurological Sciences, Rush Alzheimer’s Disease Center, Chicago, IL, United States</t>
  </si>
  <si>
    <t>2-s2.0-85046638733</t>
  </si>
  <si>
    <t>College of Nursing, Rush University, Chicago, IL, United States</t>
  </si>
  <si>
    <t>A tripartite model for recruiting African-Americans into fatherhood intervention research</t>
  </si>
  <si>
    <t>Leurgans, S.</t>
  </si>
  <si>
    <t>Leurgans,  Sue E.</t>
  </si>
  <si>
    <t>Rush Alzheimer’s Disease Center, Chicago, IL, United States, Armour College of Engineering, Chicago, IL, United States, Department of Radiology, Rush University Medical Center, Chicago, IL, United States</t>
  </si>
  <si>
    <t>Department of Behavioral Sciences, Rush University Medical Center, Chicago, IL, United States, Rush Alzheimer’s Disease Center, Chicago, IL, United States, Department of Neurological Sciences, Rush University Medical Center, Chicago, IL, United States</t>
  </si>
  <si>
    <t>Rush University (NA if no specific university is mentioned)</t>
  </si>
  <si>
    <t>Department of Behavioral Sciences, Rush University Medical Center, Chicago, IL, United States, Rush Alzheimer’s Disease Center, Chicago, IL, United States, Mental Health Care Group, VA Long Beach Healthcare System, Long Beach, CA, United States</t>
  </si>
  <si>
    <t>Rush University (NA if no university is present)</t>
  </si>
  <si>
    <t>Department of Internal Medicine, Rush Alzheimer’s Disease Center, Chicago, IL, United States</t>
  </si>
  <si>
    <t>Rush University Medical Center</t>
  </si>
  <si>
    <t>Department of Women, Rush University Medical Center, Chicago, IL, United States</t>
  </si>
  <si>
    <t>Rush Alzheimer’s Disease Center, Chicago, IL, United States, Department of Internal Medicine, Rush University Medical Center, Chicago, IL, United States</t>
  </si>
  <si>
    <t>Rush Alzheimer’s Disease Center, Chicago, IL, United States, Rush University Medical Center, Chicago, IL, United States</t>
  </si>
  <si>
    <t>Rush Alzheimer’s Disease Center, Chicago, IL, United States, Department of Behavioral Sciences, Rush University Medical Center, Chicago, IL, United States, Department of Neurological Sciences, Rush University Medical Center, Chicago, IL, United States</t>
  </si>
  <si>
    <t>Rush Alzheimer’s Disease Center, Chicago, IL, United States, Department of Behavioral Sciences, Rush University Medical Center, Chicago, IL, United States</t>
  </si>
  <si>
    <t>Boyle, P.</t>
  </si>
  <si>
    <t>Rush Alzheimer’s Disease Center, Chicago, IL, United States, Department of Psychiatry and Behavioral Sciences, Rush University Medical Center, Chicago, IL, United States</t>
  </si>
  <si>
    <t>Rush Alzheimer’s Disease Center, Chicago, IL, United States, Behavioral Sciences, Rush University Medical Center, Chicago, IL, United States</t>
  </si>
  <si>
    <t>Rush Alzheimer’s Disease Center, Chicago, IL, United States, Rush University Medical Center, Chicago, IL, United States, Illinois Institute of Technology, Chicago, IL, United States</t>
  </si>
  <si>
    <t>Department of Neurological Sciences, Rush Alzheimer’s Disease Center, Chicago, IL, United States, Department of Neurological Sciences, Rush University Medical Center, Chicago, IL, United States</t>
  </si>
  <si>
    <t>Rush Alzheimer’s Disease Center, Chicago, IL, United States, Department of Neurological Sciences, Rush University Medical Center, Chicago, IL, United States, Behavioral Sciences, Rush University Medical Center, Chicago, IL, United States</t>
  </si>
  <si>
    <t>Rush Alzheimer’s Disease Center, Chicago, IL, United States, Department of Neurological Sciences, Rush University Medical Center, Chicago, IL, United States, Department of Behavioral Sciences, Rush University Medical Center, Chicago, IL, United States</t>
  </si>
  <si>
    <t>Fleischman, D.</t>
  </si>
  <si>
    <t>Shah, R.C.</t>
  </si>
  <si>
    <t>Shah,  Raj C.</t>
  </si>
  <si>
    <t>Rush Alzheimer’s Disease Center, Chicago, IL, United States, Family Medicine, Rush University Medical Center, Chicago, IL, United States</t>
  </si>
  <si>
    <t>Rush Alzheimer’s Disease Center, Chicago, IL, United States, Department of Neurological Sciences, Rush University Medical Center, Chicago, IL, United States, Department of Psychiatry and Behavioral Sciences, Rush University Medical Center, Chicago, IL, United States</t>
  </si>
  <si>
    <t>Kovaleva, G.S.</t>
  </si>
  <si>
    <t>Kovaleva,  Galina S.</t>
  </si>
  <si>
    <t>Russian Academy of Education</t>
  </si>
  <si>
    <t>Center for Education Quality Assessment, Russian Academy of Education, Moscow, Russian Federation</t>
  </si>
  <si>
    <t>Solovyova, T.A.</t>
  </si>
  <si>
    <t>Solovyova,  Tatiana A.</t>
  </si>
  <si>
    <t>Russian Academy of Education, Moscow, Russian Federation</t>
  </si>
  <si>
    <t>Korobeynikov, I.A.</t>
  </si>
  <si>
    <t>Korobeynikov,  Igor A.</t>
  </si>
  <si>
    <t>Kovaleva, G.</t>
  </si>
  <si>
    <t>Rutkovskaya, E.L.</t>
  </si>
  <si>
    <t>Rutkovskaya,  Elena L.</t>
  </si>
  <si>
    <t>Laboratory for General Social and Humanities Education, Russian Academy of Education, Moscow, Russian Federation</t>
  </si>
  <si>
    <t>Belikova, A.I.</t>
  </si>
  <si>
    <t>Belikova,  Anastasia I.</t>
  </si>
  <si>
    <t>2-s2.0-85115814166</t>
  </si>
  <si>
    <t>Drobysheva, T.V.</t>
  </si>
  <si>
    <t>Drobysheva,  Tatiana V.</t>
  </si>
  <si>
    <t>Russian Academy of Sciences</t>
  </si>
  <si>
    <t>Institute of Psychology, Russian Academy of Sciences, Moscow, Russian Federation</t>
  </si>
  <si>
    <t>Economic-psychological maturity of a personality under different conditions of secondary economic socialization: Statement of the problem and research results</t>
  </si>
  <si>
    <t>2-s2.0-85140466505</t>
  </si>
  <si>
    <t>Kondratyeva, N.B.</t>
  </si>
  <si>
    <t>Kondratyeva,  N. B.</t>
  </si>
  <si>
    <t>The Institute of Europe, Russian Academy of Sciences, Moscow, Russian Federation</t>
  </si>
  <si>
    <t>TRANSFORMATION OF EU FINANCIAL REGULATION</t>
  </si>
  <si>
    <t>2-s2.0-105022255411</t>
  </si>
  <si>
    <t>Chernega, V.N.</t>
  </si>
  <si>
    <t>Chernega,  Vladimir N.</t>
  </si>
  <si>
    <t>Institute of Scientific Information on Social Sciences, Russian Academy of Sciences, Moscow, Russian Federation</t>
  </si>
  <si>
    <t>The European Union and the Idea of a “Power Europe”: Problems and Prospects. The Role of France; Евросоюз и идея «державы Европы»: проблемы и перспективы. Роль Франции</t>
  </si>
  <si>
    <t>2-s2.0-85082556149</t>
  </si>
  <si>
    <t>Russian Academy of Sciences (RAS)</t>
  </si>
  <si>
    <t>Sociological Institute of the RAS, Federal Center of Theoretical and Applied Sociology of the Russian Academy of Sciences, Moscow, Russian Federation</t>
  </si>
  <si>
    <t>Gamification as a Trend in the Development of Civic and Political Participation</t>
  </si>
  <si>
    <t>2-s2.0-84926434914</t>
  </si>
  <si>
    <t>Zhankaziev, A.H.</t>
  </si>
  <si>
    <t>Zhankaziev,  Anzor H.</t>
  </si>
  <si>
    <t>Russian Biotechnological University</t>
  </si>
  <si>
    <t>Russian Biotechnological University, Moscow, Moscow Oblast, Russian Federation</t>
  </si>
  <si>
    <t>The state unified exam as a requirement in Russia’s new economic relations</t>
  </si>
  <si>
    <t>Edelev, D.A.</t>
  </si>
  <si>
    <t>Edelev,  D. A.</t>
  </si>
  <si>
    <t>Irsetskaya, E.A.</t>
  </si>
  <si>
    <t>Irsetskaya,  Elena A.</t>
  </si>
  <si>
    <t>Russian Financial University
(As this is a specific university mentioned in the text)
For other universities present in the affiliation but not specifically named as such (Russian State University for the Humanities and Russian Public Opinion Research Center (VCIOM)), the output would be NA because they are institutions that could belong to various types (university, research center, etc.) without a specific university name being provided.</t>
  </si>
  <si>
    <t>, Financial University under the Government of the Russian Federation, Moscow, Russian Federation, Russian State University for the Humanities, Moscow, Moscow Oblast, Russian Federation, Russian Public Opinion Research Center (VCIOM), Moscow, Russian Federation</t>
  </si>
  <si>
    <t>2-s2.0-85208922712</t>
  </si>
  <si>
    <t>Melnikov, R.M.</t>
  </si>
  <si>
    <t>Melnikov,  Roman M.</t>
  </si>
  <si>
    <t>Russian Presidential Academy of National Economy and Public Administration</t>
  </si>
  <si>
    <t>Department of state regulation of the economy, Russian Presidential Academy of National Economy and Public Administration, Moscow, Moscow Oblast, Russian Federation</t>
  </si>
  <si>
    <t>The Impact of Financial literacy on the Choice of Financial Instruments by Private Investors in Russian Conditions; Влияние уровня финансовой грамотности на выбор финансовых инструментов частными инвесторами в российских условиях</t>
  </si>
  <si>
    <t>2-s2.0-105011395378</t>
  </si>
  <si>
    <t>Smolina, E.G.</t>
  </si>
  <si>
    <t>Smolina,  Elena Grigor Evna</t>
  </si>
  <si>
    <t>Institute of Public Administration and Management, Russian Presidential Academy of National Economy and Public Administration, Moscow, Moscow Oblast, Russian Federation</t>
  </si>
  <si>
    <t>Digital employment in an individual's career and educational trajectories: expanding the areas of professional training and emerging competencies; Цифровая занятость в карьерно-образовательных траекториях индивида: расширение направлений профессиональной подготовки и формируемых компетенций</t>
  </si>
  <si>
    <t>Ivanova, T.B.</t>
  </si>
  <si>
    <t>Ivanova,  Tatyana B.</t>
  </si>
  <si>
    <t>Mironova, S.M.</t>
  </si>
  <si>
    <t>Mironova,  Svetlana M.</t>
  </si>
  <si>
    <t>Russian Presidential Academy of National Economy and Public Administration (Moscow)</t>
  </si>
  <si>
    <t>the Department of Theory of Law and Civil Law Disciplines, Russian Presidential Academy of National Economy and Public Administration, Moscow, Moscow Oblast, Russian Federation</t>
  </si>
  <si>
    <t>Fisenko, M.D.</t>
  </si>
  <si>
    <t>Fisenko,  Maria D.</t>
  </si>
  <si>
    <t>Department of Sociology, Russian Presidential Academy of National Economy and Public Administration, Moscow, Moscow Oblast, Russian Federation</t>
  </si>
  <si>
    <t>2-s2.0-105010280325</t>
  </si>
  <si>
    <t>Osavolyuk, A.A.</t>
  </si>
  <si>
    <t>Osavolyuk,  Alexandra A.</t>
  </si>
  <si>
    <t>Russian Presidential Academy of National Economy and Public Administration (NAFI)</t>
  </si>
  <si>
    <t>Institute of Social Analysis and Forecasting, Russian Presidential Academy of National Economy and Public Administration, Moscow, Moscow Oblast, Russian Federation</t>
  </si>
  <si>
    <t>SOCIAL AND REGIONAL DETERMINANTS OF CULTURAL CONSUMPTION IN RUSSIA: EMPIRICAL ANALYSIS ON RLMS-HSE DATA</t>
  </si>
  <si>
    <t>Rokotyanskaya, V.V.</t>
  </si>
  <si>
    <t>Rokotyanskaya,  Violetta Valerievna</t>
  </si>
  <si>
    <t>Russian State Agrarian University</t>
  </si>
  <si>
    <t>Russian State Agrarian University - Moscow Timiryazev Agricultural Academy, Moscow, Moscow Oblast, Russian Federation</t>
  </si>
  <si>
    <t>Lebedev, K.A.</t>
  </si>
  <si>
    <t>Lebedev,  Konstantin Anatol Evich</t>
  </si>
  <si>
    <t>Russian State Agrarian University - Moscow Timiryazev Agricultural Academy (First Mention)
Financial University under the Government of the Russian Federation (Second Mention)
NA (Neither is a standalone university)</t>
  </si>
  <si>
    <t>Department of Accounting, Russian State Agrarian University - Moscow Timiryazev Agricultural Academy, Moscow, Moscow Oblast, Russian Federation, Department of World Economy and International Business, Financial University under the Government of the Russian Federation, Moscow, Russian Federation</t>
  </si>
  <si>
    <t>2-s2.0-85126303371</t>
  </si>
  <si>
    <t>Belsky, K.S.</t>
  </si>
  <si>
    <t>Belsky,  Konstantin S.</t>
  </si>
  <si>
    <t>Russian State University of Justice</t>
  </si>
  <si>
    <t>Russian State University of Justice, Moscow, Russian Federation</t>
  </si>
  <si>
    <t>FINANCE AND THE SCIENCE OF FINANCIAL LAW DURING THE REIGN OF EMPEROR NICHOLAS I</t>
  </si>
  <si>
    <t>Zhdanova, N.E.</t>
  </si>
  <si>
    <t>Zhdanova,  Natalia E.</t>
  </si>
  <si>
    <t>Russian State Vocational Pedagogical University</t>
  </si>
  <si>
    <t>Russian State Vocational Pedagogical University, Yekaterinburg, Sverdlovskaya, Russian Federation</t>
  </si>
  <si>
    <t>Orfanidi, N.I.</t>
  </si>
  <si>
    <t>Orfanidi,  Nellya I.</t>
  </si>
  <si>
    <t>Russian University of Cooperation</t>
  </si>
  <si>
    <t>Russian University of Cooperation, Russian Federation</t>
  </si>
  <si>
    <t>Kartashov, K.A.</t>
  </si>
  <si>
    <t>Kartashov,  Konstantin A.</t>
  </si>
  <si>
    <t>Boychuk, S.G.</t>
  </si>
  <si>
    <t>Boychuk,  Svetlana G.</t>
  </si>
  <si>
    <t>Zhukov, A.A.</t>
  </si>
  <si>
    <t>Zhukov,  Andrey A.</t>
  </si>
  <si>
    <t>Evgeniy Yurievich, Y.</t>
  </si>
  <si>
    <t>Evgeniy Yurievich,  Yelesin</t>
  </si>
  <si>
    <t>Department of Economics, Russian University of Cooperation, Russian Federation</t>
  </si>
  <si>
    <t>Gatina, G.E.</t>
  </si>
  <si>
    <t>Gatina,  Elvira A.</t>
  </si>
  <si>
    <t>Ovcharenko, N.A.</t>
  </si>
  <si>
    <t>Ovcharenko,  Nadezhda A.</t>
  </si>
  <si>
    <t>2-s2.0-85160579531</t>
  </si>
  <si>
    <t>Dedova, I.</t>
  </si>
  <si>
    <t>Dedova,  I.</t>
  </si>
  <si>
    <t>Russian University of Transport</t>
  </si>
  <si>
    <t>Russian University of Transport, Moscow, Russian Federation</t>
  </si>
  <si>
    <t>Economic evaluation of investment and innovation projects in the railway industry</t>
  </si>
  <si>
    <t>Korisheva, O.</t>
  </si>
  <si>
    <t>Korisheva,  O.</t>
  </si>
  <si>
    <t>Mejokh, Z.</t>
  </si>
  <si>
    <t>Mejokh,  Zoya</t>
  </si>
  <si>
    <t>Chernyshova, L.</t>
  </si>
  <si>
    <t>Chernyshova,  Larisa A.</t>
  </si>
  <si>
    <t>2-s2.0-85098501249</t>
  </si>
  <si>
    <t>O'Neill, B.</t>
  </si>
  <si>
    <t>O'Neill,  Barbara M.</t>
  </si>
  <si>
    <t>Rutgers</t>
  </si>
  <si>
    <t>Rutgers New Jersey Agricultural Experiment Station, New Brunswick, NJ, United States</t>
  </si>
  <si>
    <t>Disability Type, Financial Capability, and Risky Asset Holding</t>
  </si>
  <si>
    <t>2-s2.0-85052640201</t>
  </si>
  <si>
    <t>Propensity to plan, financial capability, and financial satisfaction</t>
  </si>
  <si>
    <t>2-s2.0-84966550861</t>
  </si>
  <si>
    <t>Extension Specialist in Financial Resource Management, Rutgers New Jersey Agricultural Experiment Station, New Brunswick, NJ, United States</t>
  </si>
  <si>
    <t>Consumer financial education and financial capability</t>
  </si>
  <si>
    <t>2-s2.0-85049799211</t>
  </si>
  <si>
    <t>Mental accounting and behavioural hierarchy: Understanding consumer budgeting behaviour</t>
  </si>
  <si>
    <t>2-s2.0-33845989905</t>
  </si>
  <si>
    <t>IDA financial education: Qualitative impacts</t>
  </si>
  <si>
    <t>Morrin, M.</t>
  </si>
  <si>
    <t>Morrin,  Maureen L.</t>
  </si>
  <si>
    <t>Rutgers Business School</t>
  </si>
  <si>
    <t>Department of Marketing, Marketing Department at Rutgers Business School, Newark, NJ, United States</t>
  </si>
  <si>
    <t>2-s2.0-84879273081</t>
  </si>
  <si>
    <t>Rutgers University</t>
  </si>
  <si>
    <t>Financial Resource Management, Rutgers New Jersey Agricultural Experiment Station, New Brunswick, NJ, United States</t>
  </si>
  <si>
    <t>It's the latest, it's the greatest, it's [financial education] at the library</t>
  </si>
  <si>
    <t>2-s2.0-85109236833</t>
  </si>
  <si>
    <t>Soll, J.</t>
  </si>
  <si>
    <t>Soll,  Jacob</t>
  </si>
  <si>
    <t>Rutgers University, Highland Park, NJ, United States</t>
  </si>
  <si>
    <t>Colbert, Louis XIV and the golden notebooks: What a king needs to know to rule</t>
  </si>
  <si>
    <t>2-s2.0-84863177233</t>
  </si>
  <si>
    <t>School of Social Work, Rutgers University–New Brunswick, New Brunswick, NJ, United States</t>
  </si>
  <si>
    <t>Understanding Economic Abuse in the Lives of Survivors</t>
  </si>
  <si>
    <t>2-s2.0-84880844297</t>
  </si>
  <si>
    <t>Center on Violence Against Women and Children, Rutgers School of Social Work, New Brunswick, NJ, United States</t>
  </si>
  <si>
    <t>Financial Literacy: Building Economic Empowerment with Survivors of Violence</t>
  </si>
  <si>
    <t>Kim, M.S.</t>
  </si>
  <si>
    <t>Kim,  Mi-sung</t>
  </si>
  <si>
    <t>Rutgers School of Social Work, New Brunswick, NJ, United States</t>
  </si>
  <si>
    <t>2-s2.0-85125251047</t>
  </si>
  <si>
    <t>Zurlo, K.A.</t>
  </si>
  <si>
    <t>Zurlo,  Karen A.</t>
  </si>
  <si>
    <t>The Role of Secured and Unsecured Debt in Retirement Planning</t>
  </si>
  <si>
    <t>Hetling, A.</t>
  </si>
  <si>
    <t>Hetling,  Andrea</t>
  </si>
  <si>
    <t>Rutgers University–New Brunswick, New Brunswick, NJ, United States</t>
  </si>
  <si>
    <t>Swarbrick, M.</t>
  </si>
  <si>
    <t>Swarbrick,  Margaret A.</t>
  </si>
  <si>
    <t>Institute for Wellness and Recovery Initiatives Collaborative Support Programs of New Jersey, Freehold, NJ, United States, Rutgers University Behavioral Health Care, Piscataway, NJ, United States</t>
  </si>
  <si>
    <t>2-s2.0-85033467100</t>
  </si>
  <si>
    <t>Scott, C.R.</t>
  </si>
  <si>
    <t>Scott,  Craig R.</t>
  </si>
  <si>
    <t>Department of Communication, Rutgers University–New Brunswick, New Brunswick, NJ, United States</t>
  </si>
  <si>
    <t>Top secret from the bottom up: Message classifications by non-state organizations and their members</t>
  </si>
  <si>
    <t>Choi, S.Y.</t>
  </si>
  <si>
    <t>Choi,  Soeyoon</t>
  </si>
  <si>
    <t>2-s2.0-84898605773</t>
  </si>
  <si>
    <t>Financial Literacy and Economic Empowerment of Survivors of Intimate Partner Violence: Examining the Differences Between Public Assistance Recipients and Nonrecipients</t>
  </si>
  <si>
    <t>2-s2.0-84871460292</t>
  </si>
  <si>
    <t>Private pension protections since ERISA: The expanded role of the individual</t>
  </si>
  <si>
    <t>McMahon,  Sarah</t>
  </si>
  <si>
    <t>Castellano, W.</t>
  </si>
  <si>
    <t>Castellano,  William G.</t>
  </si>
  <si>
    <t>School of Management and Labor Relations, Rutgers University, Pittsburgh, PA, United States</t>
  </si>
  <si>
    <t>Rutgers University Behavioral Health Care, Piscataway, NJ, United States, COLLABORATIVE SUPPORT PROGRAMS OF NJ INC, Freehold, NJ, United States</t>
  </si>
  <si>
    <t>Plummer, S.-B.</t>
  </si>
  <si>
    <t>Plummer,  Sara Beth</t>
  </si>
  <si>
    <t>Rutgers University, Boothbay Harbor, ME, United States</t>
  </si>
  <si>
    <t>Center on Violence Against Women and Children, Rutgers University–New Brunswick, New Brunswick, NJ, United States</t>
  </si>
  <si>
    <t>2-s2.0-85105700432</t>
  </si>
  <si>
    <t>Cardenas, I.</t>
  </si>
  <si>
    <t>Cardenas,  Iris</t>
  </si>
  <si>
    <t>Improving Quality of Life Among Latina Intimate Partner Violence Survivors Through Economic Empowerment</t>
  </si>
  <si>
    <t>Rutgers University Behavioral Health Care, Piscataway, NJ, United States</t>
  </si>
  <si>
    <t>Murshid, N.S.</t>
  </si>
  <si>
    <t>Murshid,  Nadine Shaanta</t>
  </si>
  <si>
    <t>Kruse, D.</t>
  </si>
  <si>
    <t>Kruse,  Douglas L.</t>
  </si>
  <si>
    <t>Blasi, J.</t>
  </si>
  <si>
    <t>Blasi,  Joseph R.</t>
  </si>
  <si>
    <t>2-s2.0-84884358961</t>
  </si>
  <si>
    <t>Assessing program impact with the critical incident technique</t>
  </si>
  <si>
    <t>2-s2.0-84994052326</t>
  </si>
  <si>
    <t>A Randomized Controlled Trial of a Financial Literacy Curriculum for Survivors of Intimate Partner Violence</t>
  </si>
  <si>
    <t>Kim, J.O.</t>
  </si>
  <si>
    <t>Kim,  Jungook</t>
  </si>
  <si>
    <t>Rutgers University (NA if no university is present)</t>
  </si>
  <si>
    <t>Edward J. Bloustein School of Planning and Public Policy, New Brunswick, NJ, United States</t>
  </si>
  <si>
    <t>2-s2.0-84957739561</t>
  </si>
  <si>
    <t>Rubin, J.S.</t>
  </si>
  <si>
    <t>Rubin,  Julia Sass</t>
  </si>
  <si>
    <t>Financing low-income communities: Models, obstacles, and future directions</t>
  </si>
  <si>
    <t>Kaltz, C.</t>
  </si>
  <si>
    <t>Kaltz,  Cecilia</t>
  </si>
  <si>
    <t>Thakuriah, P.V.</t>
  </si>
  <si>
    <t>Thakuriah,  Piyushimita Vonu</t>
  </si>
  <si>
    <t>299</t>
  </si>
  <si>
    <t>Rutgers University-New Brunswick</t>
  </si>
  <si>
    <t>Department of Agricultural, Rutgers University–New Brunswick, New Brunswick, NJ, United States</t>
  </si>
  <si>
    <t>2-s2.0-85206806165</t>
  </si>
  <si>
    <t>Ismail, N.H.</t>
  </si>
  <si>
    <t>Ismail,  Noor Huda</t>
  </si>
  <si>
    <t>S. Rajaratnam School of International Studies</t>
  </si>
  <si>
    <t>S. Rajaratnam School of International Studies, Singapore City, Singapore</t>
  </si>
  <si>
    <t>Financial Management Behavior Of Indonesian Migrant Workers in Singapore</t>
  </si>
  <si>
    <t>2-s2.0-85206840057</t>
  </si>
  <si>
    <t>Building Women Migrant Workers' Entrepreneurial Intention through Introducing Entrepreneurial Knowledge and Digital Marketing Literation</t>
  </si>
  <si>
    <t>Nurpeisova, A.</t>
  </si>
  <si>
    <t>Nurpeisova,  Ardak A.</t>
  </si>
  <si>
    <t>S. Seifullin Kazakh Agrotechnical Research University</t>
  </si>
  <si>
    <t>Department of Information Systems, S. Seifullin Kazakh Agrotechnical Research University, Astana, Kazakhstan</t>
  </si>
  <si>
    <t>Patel, M.</t>
  </si>
  <si>
    <t>Patel,  Manali</t>
  </si>
  <si>
    <t>S. V. National Institute of Technology</t>
  </si>
  <si>
    <t>Department of Computer Science and Engineering, S. V. National Institute of Technology, Surat, GJ, India</t>
  </si>
  <si>
    <t>Jariwala, K.</t>
  </si>
  <si>
    <t>Jariwala,  Krupa</t>
  </si>
  <si>
    <t>Karia, A.</t>
  </si>
  <si>
    <t>Karia,  Anishkumar</t>
  </si>
  <si>
    <t>S.B. Patil Institute of Management</t>
  </si>
  <si>
    <t>PCET's S.B. Patil Institute of Management, India</t>
  </si>
  <si>
    <t>Banerjee, R.</t>
  </si>
  <si>
    <t>Banerjee,  Ranjan</t>
  </si>
  <si>
    <t>S.P. Jain Institute of Management and Research</t>
  </si>
  <si>
    <t>Department of Marketing, S.P. Jain Institute of Management and Research, Mumbai, MH, India</t>
  </si>
  <si>
    <t>Desai, A.</t>
  </si>
  <si>
    <t>Desai,  Ashish Dattaram</t>
  </si>
  <si>
    <t>S.P. Jain Institute of Management and Research, Mumbai, MH, India</t>
  </si>
  <si>
    <t>Information Management and Analytics, S.P. Jain Institute of Management and Research, Mumbai, MH, India</t>
  </si>
  <si>
    <t>2-s2.0-85199622353</t>
  </si>
  <si>
    <t>Khan,  Firdaus</t>
  </si>
  <si>
    <t>S.P. Jain School of Global Management</t>
  </si>
  <si>
    <t>S.P. Jain School of Global Management, Mumbai, India</t>
  </si>
  <si>
    <t>Unpacking Financial Literacy: A Critical Conceptual Model for the Global South</t>
  </si>
  <si>
    <t>Choudhury, M.</t>
  </si>
  <si>
    <t>Choudhury,  Mousumi</t>
  </si>
  <si>
    <t>S.P. Mandali’s Prin. L.N. Welingkar Institute of Management Development and Research</t>
  </si>
  <si>
    <t>Department of Media and Entertainment, S.P. Mandali’s Prin. L.N. Welingkar Institute of Management Development and Research, India</t>
  </si>
  <si>
    <t>S.V. National Institute of Technology</t>
  </si>
  <si>
    <t>S. V. National Institute of Technology, Surat, GJ, India</t>
  </si>
  <si>
    <t>2-s2.0-85170208425</t>
  </si>
  <si>
    <t>Ganju, A.</t>
  </si>
  <si>
    <t>Ganju,  Aakash</t>
  </si>
  <si>
    <t>SAATHELATH (NA if no university is present)</t>
  </si>
  <si>
    <t>Saathealth, Mumbai, India</t>
  </si>
  <si>
    <t>An omni-channel, outcomes-focused approach to scale digital health interventions in resource-limited populations: a case study</t>
  </si>
  <si>
    <t>Dlima, S.D.</t>
  </si>
  <si>
    <t>Dlima,  Schenelle Dayna</t>
  </si>
  <si>
    <t>Menezes, S.R.</t>
  </si>
  <si>
    <t>Menezes,  Sonia Rebecca</t>
  </si>
  <si>
    <t>Mer,  Anjali</t>
  </si>
  <si>
    <t>Hazra-Ganju, A.</t>
  </si>
  <si>
    <t>Hazra-Ganju,  Aditi</t>
  </si>
  <si>
    <t>Balakina, O.</t>
  </si>
  <si>
    <t>Balakina,  Olga</t>
  </si>
  <si>
    <t>SAFE (Leibniz Institute for Financial Market Research)</t>
  </si>
  <si>
    <t>Leibniz-Institut für Finanzmarktforschung SAFE, Frankfurt am Main, Hessen, Germany</t>
  </si>
  <si>
    <t>2-s2.0-85006791286</t>
  </si>
  <si>
    <t>Nalini, R.</t>
  </si>
  <si>
    <t>Nalini,  Rengaswamy</t>
  </si>
  <si>
    <t>SASTRA Deemed University</t>
  </si>
  <si>
    <t>School of Management, SASTRA Deemed University, Thanjavur, TN, India</t>
  </si>
  <si>
    <t>Financial literacy and its contributing factors in investment decisions among urban populace</t>
  </si>
  <si>
    <t>Cresenta Shakila Motha, L.</t>
  </si>
  <si>
    <t>Cresenta Shakila Motha,  L.</t>
  </si>
  <si>
    <t>Department of Training and Placement, SASTRA Deemed University, Thanjavur, TN, India</t>
  </si>
  <si>
    <t>2-s2.0-85145277755</t>
  </si>
  <si>
    <t>Vijayabanu, V.</t>
  </si>
  <si>
    <t>Vijayabanu,  C.</t>
  </si>
  <si>
    <t>Relationship Between Big-Five Personality Traits, Financial Literacy and Risk Propensity: Evidence from India</t>
  </si>
  <si>
    <t>2-s2.0-84872575443</t>
  </si>
  <si>
    <t>Ramachandran, R.</t>
  </si>
  <si>
    <t>Ramachandran,  Amudha</t>
  </si>
  <si>
    <t>SASTRA Deemed University, Thanjavur, TN, India</t>
  </si>
  <si>
    <t>A case study on investors' financial literacy in Indian scenario</t>
  </si>
  <si>
    <t>Vijayabanu, C.</t>
  </si>
  <si>
    <t>2-s2.0-85033580998</t>
  </si>
  <si>
    <t>Women empowerment through self help groups - Microfinance as a tool</t>
  </si>
  <si>
    <t>Karthikeyan, K.</t>
  </si>
  <si>
    <t>Karthikeyan,  S.</t>
  </si>
  <si>
    <t>2-s2.0-85132670108</t>
  </si>
  <si>
    <t>Effect of financial knowledge and information behavior on sustainable investments: evidence from India</t>
  </si>
  <si>
    <t>2-s2.0-105003541778</t>
  </si>
  <si>
    <t>Arunachalam, R.</t>
  </si>
  <si>
    <t>Arunachalam,  R.</t>
  </si>
  <si>
    <t>Determinants of Mutual Fund Investment Returns: Evidence from Indian Retail Investors’</t>
  </si>
  <si>
    <t>Indhu Bobendra, R.</t>
  </si>
  <si>
    <t>Indhu Bobendra,  R.</t>
  </si>
  <si>
    <t>Kumar, K.S.</t>
  </si>
  <si>
    <t>Kumar,  K. Senthil</t>
  </si>
  <si>
    <t>Alamelu, R.</t>
  </si>
  <si>
    <t>Alamelu,  R.</t>
  </si>
  <si>
    <t>Joseph, K.A.</t>
  </si>
  <si>
    <t>Joseph,  K. Antony</t>
  </si>
  <si>
    <t>SB College (official name not specified) - NA</t>
  </si>
  <si>
    <t>Department of Commerce, S.B. College, Kottayam, India</t>
  </si>
  <si>
    <t>Azadeh, P.</t>
  </si>
  <si>
    <t>Azadeh,  Payam</t>
  </si>
  <si>
    <t>SBUMS School of Medicine</t>
  </si>
  <si>
    <t>Department of Radiation Oncology, SBUMS School of Medicine, Tehran, Tehran, Iran</t>
  </si>
  <si>
    <t>2-s2.0-85162715576</t>
  </si>
  <si>
    <t>Sengupta, M.</t>
  </si>
  <si>
    <t>Sengupta,  Mousumi</t>
  </si>
  <si>
    <t>SDM Institute for Management Development</t>
  </si>
  <si>
    <t>SDM Institute for Management Development, Mysore, KA, India</t>
  </si>
  <si>
    <t>IMPACT OF LOCUS OF CONTROL ON FINANCIAL RISK-TAKING BEHAVIOUR: A PERCEPTION STUDY AMONG MARRIED EARNING WOMEN IN INDIA</t>
  </si>
  <si>
    <t>Kannadas, S.</t>
  </si>
  <si>
    <t>Kannadas,  S.</t>
  </si>
  <si>
    <t>2-s2.0-105017871373</t>
  </si>
  <si>
    <t>Raj,  Keerthan</t>
  </si>
  <si>
    <t>Bibliometric Analysis of Stock Market Participation: Exploring the Influential Research Constituents and Themes</t>
  </si>
  <si>
    <t>2-s2.0-85191963301</t>
  </si>
  <si>
    <t>Salmah, U.</t>
  </si>
  <si>
    <t>Salmah,  U.</t>
  </si>
  <si>
    <t>SEAMEO QITEP</t>
  </si>
  <si>
    <t>SEAMEO QITEP in Mathematics, Yogyakarta, Indonesia</t>
  </si>
  <si>
    <t>Designing Mathematics’ Tasks to Promote Students’ Islamic Financial Literacy</t>
  </si>
  <si>
    <t>2-s2.0-105016858323</t>
  </si>
  <si>
    <t>Nguyen, T.M.D.</t>
  </si>
  <si>
    <t>Nguyen,  Thi Minh Dang</t>
  </si>
  <si>
    <t>SEAMEO Regional Training Center (No specific university named)</t>
  </si>
  <si>
    <t>SEAMEO Regional Training Center in Vietnam, Ho Chi Minh City, Viet Nam</t>
  </si>
  <si>
    <t>Financial Worry, Financial Literacy, Trust and ROSCA Participation of Farmers in Rural Vietnam</t>
  </si>
  <si>
    <t>2-s2.0-85160031001</t>
  </si>
  <si>
    <t>SEAOHUN (Southeast Asia One Health University Network)</t>
  </si>
  <si>
    <t>Southeast Asia One Health University Network (SEAOHUN) Secreteriat, Chiang Mai, Thailand</t>
  </si>
  <si>
    <t>Impact of financial behaviour on financial well-being: evidence among young adults in Malaysia</t>
  </si>
  <si>
    <t>Safari, M.</t>
  </si>
  <si>
    <t>Safari,  Meysam</t>
  </si>
  <si>
    <t>300</t>
  </si>
  <si>
    <t>SEGi University</t>
  </si>
  <si>
    <t>Graduate study of Business Department (GSB), SEGi University, Petaling Jaya, Selangor, Malaysia</t>
  </si>
  <si>
    <t>2-s2.0-85159013506</t>
  </si>
  <si>
    <t>Rasiah, R.</t>
  </si>
  <si>
    <t>Rasiah,  Ratneswary V.</t>
  </si>
  <si>
    <t>Graduate School of Business, SEGi University, Petaling Jaya, Selangor, Malaysia</t>
  </si>
  <si>
    <t>Using the Theory of Planned Behaviour to Explore Predictors of Financial Behaviour Among Working Adults in Malaysia</t>
  </si>
  <si>
    <t>Kimiyagahlam, F.</t>
  </si>
  <si>
    <t>Kimiyagahlam,  Fatemeh</t>
  </si>
  <si>
    <t>Institute of Graduate Studies, SEGi University, Petaling Jaya, Selangor, Malaysia</t>
  </si>
  <si>
    <t>2-s2.0-85089808784</t>
  </si>
  <si>
    <t>Rodriguez, J.</t>
  </si>
  <si>
    <t>Rodriguez,  Juan Pablo Rios</t>
  </si>
  <si>
    <t>SENA (NA if no university is present)</t>
  </si>
  <si>
    <t>Instructor Investigador del SENA Centro de Comercio, Medellin, Colombia</t>
  </si>
  <si>
    <t>Development of a financial software for the simulation of investment portfolios in the colombian capital market; Desarrollo de un software financiero para la simulación de portafolios de inversión en el mercado de capitales colombiano</t>
  </si>
  <si>
    <t>Montiel, C.</t>
  </si>
  <si>
    <t>Montiel,  Claudia</t>
  </si>
  <si>
    <t>SENA Centro de Comercio</t>
  </si>
  <si>
    <t>Líder de Investigación Sennova - SENA Centro de Comercio, Medellin, Colombia</t>
  </si>
  <si>
    <t>Sappa, V.</t>
  </si>
  <si>
    <t>Sappa,  Viviana</t>
  </si>
  <si>
    <t>SFIVET</t>
  </si>
  <si>
    <t>Swiss Federal Institute for Vocational Education and Training (SFIVET), Lugano, Switzerland</t>
  </si>
  <si>
    <t>2-s2.0-105012677513</t>
  </si>
  <si>
    <t>Anjaly, B.</t>
  </si>
  <si>
    <t>Anjaly,  B.</t>
  </si>
  <si>
    <t>SGI (It seems the full university name isn't explicitly mentioned in the given text. However, it can be inferred that "SGI" might stand for Symbiosis International (Deemed University), as their Food and Agri Business School is mentioned.)</t>
  </si>
  <si>
    <t>SGI's Food and Agri Business School, India</t>
  </si>
  <si>
    <t>Impact of rising interest rates and inflation on financial behavior: An insight through structural equation modelling approach</t>
  </si>
  <si>
    <t>2-s2.0-85190583442</t>
  </si>
  <si>
    <t>Gautam, R.S.</t>
  </si>
  <si>
    <t>Gautam,  Rahul Singh</t>
  </si>
  <si>
    <t>SIBM</t>
  </si>
  <si>
    <t>Symbiosis Institute of Business Management (SIBM), Nagpur, Nagpur, MH, India</t>
  </si>
  <si>
    <t>Digitalization of Government Financial Services and its Impact on Sustainable Development Goals in India</t>
  </si>
  <si>
    <t>Rastogi,  Shailesh</t>
  </si>
  <si>
    <t>2-s2.0-85173961067</t>
  </si>
  <si>
    <t>Mohamud, F.A.S.</t>
  </si>
  <si>
    <t>Mohamud,  Fartun Ahmed Sheikh</t>
  </si>
  <si>
    <t>SIMAD University</t>
  </si>
  <si>
    <t>Faculty of Management Science, SIMAD University, Mogadishu, Banaadir, Somalia</t>
  </si>
  <si>
    <t>Somalia</t>
  </si>
  <si>
    <t>Determinants of Financial Inclusion of Female Entrepreneurs in Somalia</t>
  </si>
  <si>
    <t>2-s2.0-85195693105</t>
  </si>
  <si>
    <t>Abdi, A.A.</t>
  </si>
  <si>
    <t>Abdi,  Abdikarin Ahmed</t>
  </si>
  <si>
    <t>Influence of financial literacy on investment decisions of managers of small and medium enterprises in Mogadishu, Somalia</t>
  </si>
  <si>
    <t>Mohamed, A.A.</t>
  </si>
  <si>
    <t>Mohamed,  Abdinur Ali</t>
  </si>
  <si>
    <t>Graduate Studies, SIMAD University, Mogadishu, Banaadir, Somalia</t>
  </si>
  <si>
    <t>Niyato, D.</t>
  </si>
  <si>
    <t>Niyato,  Dusit (Tao)</t>
  </si>
  <si>
    <t>SINGAPORE CITY</t>
  </si>
  <si>
    <t>School of Computer Science and Engineering, Singapore City, Singapore</t>
  </si>
  <si>
    <t>Wang,  Ping</t>
  </si>
  <si>
    <t>Dinh, D.T.</t>
  </si>
  <si>
    <t>Dinh,  Thai Hoang</t>
  </si>
  <si>
    <t>2-s2.0-85182576597</t>
  </si>
  <si>
    <t>Cabioch, N.</t>
  </si>
  <si>
    <t>Cabioch,  Nicolas</t>
  </si>
  <si>
    <t>SKAIZen Group (NA for no university)</t>
  </si>
  <si>
    <t>SKAIZen Group, Colombia</t>
  </si>
  <si>
    <t>Construction of an ontology in the financial domain for fraud detection; Construction d'une ontologie dans le domaine financier pour la détection de fraudes</t>
  </si>
  <si>
    <t>Babayan, D.</t>
  </si>
  <si>
    <t>Babayan,  Davit</t>
  </si>
  <si>
    <t>SNCO (No official university name detected)</t>
  </si>
  <si>
    <t>Centre for Agricultural Research and Certification (SNCO), Merdzavan, Armenia</t>
  </si>
  <si>
    <t>Grigorescu, A.</t>
  </si>
  <si>
    <t>Grigorescu,  Adriana</t>
  </si>
  <si>
    <t>SNSPA (Școala Naţională de Studii Politice și Administrative)</t>
  </si>
  <si>
    <t>Department of Public Management, Școala Naţională de Studii Politice și Administrative, Bucharest, Romania, Academia Oamenilor de Știință din România, Bucharest, Romania</t>
  </si>
  <si>
    <t>Balliester Reis, T.</t>
  </si>
  <si>
    <t>Balliester Reis,  Thereza</t>
  </si>
  <si>
    <t>SOAS University of London</t>
  </si>
  <si>
    <t>Department of Economics, SOAS University of London, London, United Kingdom</t>
  </si>
  <si>
    <t>2-s2.0-84868222558</t>
  </si>
  <si>
    <t>Webley, P.</t>
  </si>
  <si>
    <t>Webley,  Paul</t>
  </si>
  <si>
    <t>SOAS University of London, London, United Kingdom</t>
  </si>
  <si>
    <t>Economic socialization, saving and assets in European young adults</t>
  </si>
  <si>
    <t>2-s2.0-85088375433</t>
  </si>
  <si>
    <t>Harris, L.</t>
  </si>
  <si>
    <t>Harris,  Laurence</t>
  </si>
  <si>
    <t>Women are invisible?! A literature survey on gender gap and financial training</t>
  </si>
  <si>
    <t>2-s2.0-84997751471</t>
  </si>
  <si>
    <t>Fine, B.</t>
  </si>
  <si>
    <t>Fine,  Ben</t>
  </si>
  <si>
    <t>Introduction to special issue on the material cultures of financialisation</t>
  </si>
  <si>
    <t>Bayliss, K.</t>
  </si>
  <si>
    <t>Bayliss,  Kate</t>
  </si>
  <si>
    <t>Sholevar, M.</t>
  </si>
  <si>
    <t>Sholevar,  Maryam</t>
  </si>
  <si>
    <t>Darfo-Oduro, R.</t>
  </si>
  <si>
    <t>Darfo-Oduro,  Raymond Kwame Adane</t>
  </si>
  <si>
    <t>Capital Research, SOAS University of London, London, United Kingdom</t>
  </si>
  <si>
    <t>Desai, A.D.</t>
  </si>
  <si>
    <t>SP Jain Institute of Management Research</t>
  </si>
  <si>
    <t>Information Management and Analytics, SP Jain Institute of Management Research, Kozhikode, India</t>
  </si>
  <si>
    <t>Bakhshi, P.</t>
  </si>
  <si>
    <t>Bakhshi,  Priti</t>
  </si>
  <si>
    <t>SP Jain School of Global Management</t>
  </si>
  <si>
    <t>SP Jain School of Global Management, Mumbai, Mumbai, India</t>
  </si>
  <si>
    <t>Nguyen, Q.-L.</t>
  </si>
  <si>
    <t>Nguyen,  Quang Loc</t>
  </si>
  <si>
    <t>SP Jain School of Global Management, Australia, Sydney, NSW, Australia</t>
  </si>
  <si>
    <t>Manoharan, G.</t>
  </si>
  <si>
    <t>Manoharan,  Geetha</t>
  </si>
  <si>
    <t>SR University</t>
  </si>
  <si>
    <t>SR University, Warangal, TS, India</t>
  </si>
  <si>
    <t>Ashtikar, S.P.</t>
  </si>
  <si>
    <t>Ashtikar,  Sunitha Purushottam</t>
  </si>
  <si>
    <t>Goli, G.</t>
  </si>
  <si>
    <t>Goli,  Gurunadham</t>
  </si>
  <si>
    <t>The School of Business Management, SR University, Warangal, TS, India</t>
  </si>
  <si>
    <t>Varshan Kumar, L.</t>
  </si>
  <si>
    <t>Varshan Kumar,  L.</t>
  </si>
  <si>
    <t>SRM Institute of Science and Technology</t>
  </si>
  <si>
    <t>Department of CSE, SRM Institute of Science and Technology Ramapuram Campus, Chennai, TN, India</t>
  </si>
  <si>
    <t>2-s2.0-105011081115</t>
  </si>
  <si>
    <t>Ganesh Kumar, S.G.</t>
  </si>
  <si>
    <t>Ganesh Kumar,  S.</t>
  </si>
  <si>
    <t>SRM Institute of Science and Technology, Kattankulathur, TN, India</t>
  </si>
  <si>
    <t>GenAI - Powered Personal Finance Consultant: Integrating Machine Learning and Generative AI for Personalized Financial Recommendations and Literacy Enhancement</t>
  </si>
  <si>
    <t>2-s2.0-85198849189</t>
  </si>
  <si>
    <t>Muzamil, P.</t>
  </si>
  <si>
    <t>Muzamil,  Pathan</t>
  </si>
  <si>
    <t>Department of Computational Intelligence, SRM Institute of Science and Technology, Kattankulathur, TN, India</t>
  </si>
  <si>
    <t>Elevating Financial Literacy through AI-Enhanced Real- Time Simulation based Learning</t>
  </si>
  <si>
    <t>Jayannth Venkat, A.</t>
  </si>
  <si>
    <t>Jayannth Venkat,  A.</t>
  </si>
  <si>
    <t>Vincent, G.</t>
  </si>
  <si>
    <t>Vincent,  G.</t>
  </si>
  <si>
    <t>SRM Institute of Science and Technology, Tiruchirappalli, TN, India</t>
  </si>
  <si>
    <t>2-s2.0-85163458184</t>
  </si>
  <si>
    <t>Jain, A.</t>
  </si>
  <si>
    <t>Jain,  Ajay</t>
  </si>
  <si>
    <t>Financial literacy and perceived risk attitudes as drivers of investment intentions in the digital era: A case study of delhi-NCR</t>
  </si>
  <si>
    <t>Reddy, S.S.</t>
  </si>
  <si>
    <t>Reddy,  Somavarapu Susreel</t>
  </si>
  <si>
    <t>2-s2.0-85214449674</t>
  </si>
  <si>
    <t>Tomasi, T.</t>
  </si>
  <si>
    <t>Tomasi,  Mutya</t>
  </si>
  <si>
    <t>Faculty of Management, SRM Institute of Science and Technology, Kattankulathur, TN, India</t>
  </si>
  <si>
    <t>Does Digital Financial Literacy Matter for Current and Future Saving Behavior among Rural SME Entrepreneurs? Government Regulations Awareness as a Moderator</t>
  </si>
  <si>
    <t>Suganya, M.</t>
  </si>
  <si>
    <t>Suganya,  M.</t>
  </si>
  <si>
    <t>Sumathy, G.</t>
  </si>
  <si>
    <t>Sumathy,  G.</t>
  </si>
  <si>
    <t>2-s2.0-85149036652</t>
  </si>
  <si>
    <t>Selvakrishnan, A.</t>
  </si>
  <si>
    <t>Selvakrishnan,  Anitha</t>
  </si>
  <si>
    <t>College of Management, SRM Institute of Science and Technology, Kattankulathur, TN, India</t>
  </si>
  <si>
    <t>FAMILY DEMOGRAPHICS SWAY WITH A ROLE OF FINANCIAL ADVISOR IN RISK TOLERANCE AND INVESTMENT DECISION OF WOMEN WORKING IN IT SECTOR, CHENNAI; A DEMOGRAFIA FAMILIAR BALANÇA COM UM PAPEL DE ASSESSOR FINANCEIRO NA TOLERÂNCIA AO RISCO E DECISÃO DE INVESTIMENTO DAS MULHERES QUE TRABALHAM NO SETOR DE TI, CHENNAI; INFLUENCIA DE LA DEMOGRAFÍA FAMILIAR Y EL PAPEL DEL ASESOR FINANCIERO EN LA TOLERANCIA AL RIESGO Y LA DECISIÓN DE INVERSIÓN DE LAS MUJERES QUE TRABAJAN EN EL SECTOR DE LAS TECNOLOGÍAS DE LA INFORMACIÓN, CHENNAI</t>
  </si>
  <si>
    <t>Charan Sangeet, V.</t>
  </si>
  <si>
    <t>Charan Sangeet,  V.</t>
  </si>
  <si>
    <t>Jayaraj, R.</t>
  </si>
  <si>
    <t>Jayaraj,  R.</t>
  </si>
  <si>
    <t>School of Computing, SRM Institute of Science and Technology, Kattankulathur, TN, India</t>
  </si>
  <si>
    <t>Sankarkumar, A.</t>
  </si>
  <si>
    <t>Sankarkumar,  Amirdhavasani</t>
  </si>
  <si>
    <t>Senthilselvi, A.</t>
  </si>
  <si>
    <t>Senthilselvi,  A.</t>
  </si>
  <si>
    <t>Kumar,  P. Santhosh</t>
  </si>
  <si>
    <t>Department of Computer Science and Engineering, SRM Institute of Science and Technology Ramapuram Campus, Chennai, TN, India</t>
  </si>
  <si>
    <t>2-s2.0-105007092266</t>
  </si>
  <si>
    <t>Vinitha, K.</t>
  </si>
  <si>
    <t>Vinitha,  K.</t>
  </si>
  <si>
    <t>Digital Financial Knowledge and Its Influence on Lending Application Adoption</t>
  </si>
  <si>
    <t>A, G.</t>
  </si>
  <si>
    <t>A,  Gajendran</t>
  </si>
  <si>
    <t>Sivasankaran, R.</t>
  </si>
  <si>
    <t>Sivasankaran,  Revathy</t>
  </si>
  <si>
    <t>2-s2.0-105008002720</t>
  </si>
  <si>
    <t>Vikash, S.</t>
  </si>
  <si>
    <t>Vikash,  Subashun</t>
  </si>
  <si>
    <t>Department of Computing Technology, SRM Institute of Science and Technology, Kattankulathur, TN, India</t>
  </si>
  <si>
    <t>AI-Enhanced Portfolio Optimization Framework Leveraging Modern Portfolio Theory</t>
  </si>
  <si>
    <t>Ramya, K.</t>
  </si>
  <si>
    <t>Ramya,  K.</t>
  </si>
  <si>
    <t>Murali, N.</t>
  </si>
  <si>
    <t>Murali,  Nithya</t>
  </si>
  <si>
    <t>Subash, S.</t>
  </si>
  <si>
    <t>Subash,  R.</t>
  </si>
  <si>
    <t>Natarajan, M.N.</t>
  </si>
  <si>
    <t>Natarajan,  Prabadevi Muthiah</t>
  </si>
  <si>
    <t>Ilankadhir, M.</t>
  </si>
  <si>
    <t>Ilankadhir,  M.</t>
  </si>
  <si>
    <t>Bhuvaneshwari, R.</t>
  </si>
  <si>
    <t>Bhuvaneshwari,  R.</t>
  </si>
  <si>
    <t>Tyagi, P.</t>
  </si>
  <si>
    <t>Tyagi,  Priyanka</t>
  </si>
  <si>
    <t>Abdul Lathif, A.S.</t>
  </si>
  <si>
    <t>Abdul Lathif,  Syed Ismail</t>
  </si>
  <si>
    <t>2-s2.0-105010626847</t>
  </si>
  <si>
    <t>Choudhary, R.</t>
  </si>
  <si>
    <t>Choudhary,  Renu</t>
  </si>
  <si>
    <t>SRM University</t>
  </si>
  <si>
    <t>Department of Management and Commerce, SRM University Delhi-NCR, Sonepat, Sonipat, HR, India</t>
  </si>
  <si>
    <t>Exploring financial literacy as a mediator in the theory of planned behavior on senior citizens' reverse mortgage purchase intentions</t>
  </si>
  <si>
    <t>Santram, T.J.</t>
  </si>
  <si>
    <t>Santram,  Taank Jyoti</t>
  </si>
  <si>
    <t>Santhanam, S.</t>
  </si>
  <si>
    <t>Santhanam,  Subhashini</t>
  </si>
  <si>
    <t>SRM University-AP</t>
  </si>
  <si>
    <t>Department of Marketing, SRM University-AP, Mangalagiri, AP, India</t>
  </si>
  <si>
    <t>Haque, M.A.</t>
  </si>
  <si>
    <t>Haque,  Md Asadul</t>
  </si>
  <si>
    <t>2-s2.0-85213324768</t>
  </si>
  <si>
    <t>Ragini, B.</t>
  </si>
  <si>
    <t>Ragini,  Bellapu</t>
  </si>
  <si>
    <t>SRM University-AP, Mangalagiri, AP, India</t>
  </si>
  <si>
    <t>Does Unified Payment Interface (UPI) Contribute to Financial Inclusion? The Case of Construction Workers in Andhra Pradesh</t>
  </si>
  <si>
    <t>Vineesh Prakash, J.</t>
  </si>
  <si>
    <t>Vineesh Prakash,  J.</t>
  </si>
  <si>
    <t>2-s2.0-85121467346</t>
  </si>
  <si>
    <t>Handoko, A.L.</t>
  </si>
  <si>
    <t>Handoko,  Agus Leo</t>
  </si>
  <si>
    <t>STAB Dharma Widya</t>
  </si>
  <si>
    <t>STAB Dharma Widya, Tangerang, Indonesia</t>
  </si>
  <si>
    <t>The effect of digital marketing, digital finance and digital payment on finance performance of indonesian smes</t>
  </si>
  <si>
    <t>Muchtar, E.H.</t>
  </si>
  <si>
    <t>Muchtar,  Evan Hamzah</t>
  </si>
  <si>
    <t>STAI Asy-Syukriyyah</t>
  </si>
  <si>
    <t>STAI Asy-Syukriyyah, Tangerang, Indonesia</t>
  </si>
  <si>
    <t>Nurjanah, E.</t>
  </si>
  <si>
    <t>Nurjanah,  Elok</t>
  </si>
  <si>
    <t>STAI Sabilul Muttaqin</t>
  </si>
  <si>
    <t>STAI Sabilul Muttaqin, Mojokerto, Indonesia</t>
  </si>
  <si>
    <t>Barus, E.E.</t>
  </si>
  <si>
    <t>Barus,  Elida Elfi</t>
  </si>
  <si>
    <t>STAI Syeikh H.Abdul</t>
  </si>
  <si>
    <t>STAI Syeikh H.Abdul, Indonesia</t>
  </si>
  <si>
    <t>Zuhriyah, N.A.</t>
  </si>
  <si>
    <t>Zuhriyah,  Nur Azizah</t>
  </si>
  <si>
    <t>STEBI</t>
  </si>
  <si>
    <t>Sekolah Tinggi Manajemen PPM, Jakarta, Jakarta, Indonesia, Sekolah Tinggi Ekonomi dan Bisnis Islam (STEBI), Lampung, Indonesia</t>
  </si>
  <si>
    <t>2-s2.0-85075102940</t>
  </si>
  <si>
    <t>Luquire, R.</t>
  </si>
  <si>
    <t>Luquire,  Rosemary</t>
  </si>
  <si>
    <t>STEEP Global Institute</t>
  </si>
  <si>
    <t>STEEP Global Institute, Dallas, United States</t>
  </si>
  <si>
    <t>Assessing Executive Nurse Leaders' Financial Literacy Level: A Mixed-Methods Study</t>
  </si>
  <si>
    <t>Andayani, W.</t>
  </si>
  <si>
    <t>Andayani,  Wuryan</t>
  </si>
  <si>
    <t>STIE AMKOP</t>
  </si>
  <si>
    <t>Department of Management, STIE AMKOP, Makassar, Indonesia</t>
  </si>
  <si>
    <t>Basmar, E.</t>
  </si>
  <si>
    <t>Basmar,  Edwin</t>
  </si>
  <si>
    <t>STIE AMKOP Makassar</t>
  </si>
  <si>
    <t>Department of Economics, STIE AMKOP Makassar, Makassar, Indonesia</t>
  </si>
  <si>
    <t>2-s2.0-85100967996</t>
  </si>
  <si>
    <t>Zahra, D.R.</t>
  </si>
  <si>
    <t>Zahra,  Dhea Raudyatuz</t>
  </si>
  <si>
    <t>STIE Bank BPD Jateng</t>
  </si>
  <si>
    <t>Management Department, STIE Bank BPD Jateng, Semarang, Indonesia</t>
  </si>
  <si>
    <t>The Influence of Lifestyle, Financial Literacy, and Social Demographics on Consumptive Behavior</t>
  </si>
  <si>
    <t>Anoraga, P.</t>
  </si>
  <si>
    <t>Anoraga,  Pandji</t>
  </si>
  <si>
    <t>Daud, I.</t>
  </si>
  <si>
    <t>Daud,  Ibrahim</t>
  </si>
  <si>
    <t>STIE Indonesia</t>
  </si>
  <si>
    <t>STIE Indonesia Banjarmasin, Banjarmasin, Indonesia</t>
  </si>
  <si>
    <t>STIE Perbanas</t>
  </si>
  <si>
    <t>Department of Management, STIE Perbanas, Surabaya, East Java, Indonesia</t>
  </si>
  <si>
    <t>2-s2.0-85099663415</t>
  </si>
  <si>
    <t>STIE Perbanas Surabaya</t>
  </si>
  <si>
    <t>STIE Perbanas Surabaya, Surabaya, East Java, Indonesia</t>
  </si>
  <si>
    <t>An integrated model of financial well-being: The role of financial behavior</t>
  </si>
  <si>
    <t>2-s2.0-85169819854</t>
  </si>
  <si>
    <t>Paramastri, T.P.</t>
  </si>
  <si>
    <t>Paramastri,  Tyasa Putri</t>
  </si>
  <si>
    <t>STIE Totalwin</t>
  </si>
  <si>
    <t>Sekolah Tinggi Ilmu Ekonomi Totalwin, Semarang, Indonesia, STIE Totalwin, Manajemen, Semarang, Indonesia</t>
  </si>
  <si>
    <t>An Analysis on the Impact of Financial Literacy, Self-control, and Self-concept on Consumptive Behavior: A Case Study Considering Students of STIE Totalwin Semarang in Indonesia</t>
  </si>
  <si>
    <t>Putri, R.C.</t>
  </si>
  <si>
    <t>Putri,  Rizky Cahyani</t>
  </si>
  <si>
    <t>Romadoni, D.A.</t>
  </si>
  <si>
    <t>Romadoni,  Desi Ariyani</t>
  </si>
  <si>
    <t>Septiani, W.</t>
  </si>
  <si>
    <t>Septiani,  Wiwit</t>
  </si>
  <si>
    <t>Badrudin, R.</t>
  </si>
  <si>
    <t>Badrudin,  Rudy</t>
  </si>
  <si>
    <t>STIE YKPN</t>
  </si>
  <si>
    <t>STIE YKPN School of Business, Sleman, Yogyakarta, Indonesia</t>
  </si>
  <si>
    <t>Miswanto, M.</t>
  </si>
  <si>
    <t>Miswanto,  Miswanto</t>
  </si>
  <si>
    <t>Suwitho, S.</t>
  </si>
  <si>
    <t>Suwitho,  Suwitho</t>
  </si>
  <si>
    <t>STIEI Indonesia</t>
  </si>
  <si>
    <t>Supervisor in Writing a Dissertation, Sekolah Tinggi Ilmu Ekonomi Indonesia Jl. Kayu Jati, Jakarta, Indonesia</t>
  </si>
  <si>
    <t>Budiyanto</t>
  </si>
  <si>
    <t>Budiyanto,  null</t>
  </si>
  <si>
    <t>Sohilauw, M.</t>
  </si>
  <si>
    <t>STIEM</t>
  </si>
  <si>
    <t>STIEM, Faculty of Economics and Business, Bandung, West Java, Indonesia</t>
  </si>
  <si>
    <t>2-s2.0-85124363610</t>
  </si>
  <si>
    <t>Budaya, I.G.B.A.</t>
  </si>
  <si>
    <t>Budaya,  I. Gede Bintang Arya</t>
  </si>
  <si>
    <t>STIKOM Bali</t>
  </si>
  <si>
    <t>Department of Information Systems, STIKOM Bali, Denpasar, Bali, Indonesia</t>
  </si>
  <si>
    <t>Prediction Model for the Tenant's Potential Failure from Business Incubation Process during COVID-19 Period Using Supervised Learning</t>
  </si>
  <si>
    <t>Harsemadi, I.G.</t>
  </si>
  <si>
    <t>Harsemadi,  I. Gede</t>
  </si>
  <si>
    <t>Panji Agustino, D.P.</t>
  </si>
  <si>
    <t>Panji Agustino,  Dedy</t>
  </si>
  <si>
    <t>Raditya Martha, G.I.R.</t>
  </si>
  <si>
    <t>Raditya Martha,  Gede Indra</t>
  </si>
  <si>
    <t>Wijaya, I.M.P.P.</t>
  </si>
  <si>
    <t>Wijaya,  I. Made Pasek Pradnyana</t>
  </si>
  <si>
    <t>Kusumawati, I.B.</t>
  </si>
  <si>
    <t>Kusumawati,  I. B.</t>
  </si>
  <si>
    <t>STKIP PGRI</t>
  </si>
  <si>
    <t>STKIP PGRI Sidoarjo, Sidoarjo, Indonesia</t>
  </si>
  <si>
    <t>Mubarok, M.K.</t>
  </si>
  <si>
    <t>Mubarok,  Muhammad Khusni</t>
  </si>
  <si>
    <t>Fachrudin, A.D.</t>
  </si>
  <si>
    <t>Fachrudin,  Achmad Dhany</t>
  </si>
  <si>
    <t>2-s2.0-85152253384</t>
  </si>
  <si>
    <t>STKIP PGRI JOMBANG</t>
  </si>
  <si>
    <t>Department of Mathematics Education, STKIP PGRI JOMBANG, East Java, Indonesia</t>
  </si>
  <si>
    <t>Infusing Islamic financial literacy in mathematics education for Islamic school</t>
  </si>
  <si>
    <t>Wijoyo, H.</t>
  </si>
  <si>
    <t>Wijoyo,  Hadion</t>
  </si>
  <si>
    <t>STMIK Dharmapala</t>
  </si>
  <si>
    <t>STMIK Dharmapala Riau, Pekanbaru, Indonesia</t>
  </si>
  <si>
    <t>Bollen, M.</t>
  </si>
  <si>
    <t>Bollen,  M. H.J.</t>
  </si>
  <si>
    <t>STRI AB (assuming it's a university acronym)</t>
  </si>
  <si>
    <t>STRI AB, Ludvika, Dalarna, Sweden</t>
  </si>
  <si>
    <t>2-s2.0-84987925415</t>
  </si>
  <si>
    <t>Briar-Lawson, K.</t>
  </si>
  <si>
    <t>Briar-Lawson,  Katharine Hooper</t>
  </si>
  <si>
    <t>SUNY Albany</t>
  </si>
  <si>
    <t>State University of New York Albany, Albany, NY, United States</t>
  </si>
  <si>
    <t>A Multi-university Economic Capability-building Collaboration</t>
  </si>
  <si>
    <t>2-s2.0-85055409675</t>
  </si>
  <si>
    <t>Fossett, J.W.</t>
  </si>
  <si>
    <t>Fossett,  James W.</t>
  </si>
  <si>
    <t>Beyond Budgeting: Public-Service Financial Education in the 21st Century</t>
  </si>
  <si>
    <t>Purtell, R.M.</t>
  </si>
  <si>
    <t>Purtell,  Robert M.</t>
  </si>
  <si>
    <t>Lambert, W.M.</t>
  </si>
  <si>
    <t>Lambert,  W. Marcus</t>
  </si>
  <si>
    <t>SUNY Downstate Health Sciences University</t>
  </si>
  <si>
    <t>SUNY Downstate Health Sciences University, New York, NY, United States</t>
  </si>
  <si>
    <t>Torino, G.C.</t>
  </si>
  <si>
    <t>Torino,  Gina C.</t>
  </si>
  <si>
    <t>SUNY Empire State College</t>
  </si>
  <si>
    <t>Department of Psychology, SUNY Empire State College, Saratoga Springs, NY, United States</t>
  </si>
  <si>
    <t>2-s2.0-85045771270</t>
  </si>
  <si>
    <t>Devasagayam, R.</t>
  </si>
  <si>
    <t>Devasagayam,  Raj</t>
  </si>
  <si>
    <t>SUNY Old Westbury</t>
  </si>
  <si>
    <t>SUNY Old Westbury, Old Westbury, NY, United States</t>
  </si>
  <si>
    <t>Effects of culture and financial literacy among Chinese-Americans on participating in financial services</t>
  </si>
  <si>
    <t>Kalyan, N.B.</t>
  </si>
  <si>
    <t>Kalyan,  Nalla Bala</t>
  </si>
  <si>
    <t>SV College of Engineering</t>
  </si>
  <si>
    <t>SV College of Engineering, Tirupati, Tirupati, AP, India</t>
  </si>
  <si>
    <t>2-s2.0-85216888297</t>
  </si>
  <si>
    <t>Seredyuk, A.</t>
  </si>
  <si>
    <t>Seredyuk,  Anna</t>
  </si>
  <si>
    <t>SWPS Uniwersytet Humanistycznospołeczny</t>
  </si>
  <si>
    <t>Wroclaw Faculty of Psychology, SWPS Uniwersytet Humanistycznospołeczny, Warsaw, MA, Poland</t>
  </si>
  <si>
    <t>The Role of Numeracy in Judgment and Decision Making: The Replication of Eleven Effects Across Various Numeracy Scales</t>
  </si>
  <si>
    <t>Dziwusz, N.</t>
  </si>
  <si>
    <t>Dziwusz,  Nikola</t>
  </si>
  <si>
    <t>Seweryn, M.</t>
  </si>
  <si>
    <t>Seweryn,  Milosz</t>
  </si>
  <si>
    <t>Bochniak, M.</t>
  </si>
  <si>
    <t>Bochniak,  Michal</t>
  </si>
  <si>
    <t>Czech, L.</t>
  </si>
  <si>
    <t>Czech,  Lukasz</t>
  </si>
  <si>
    <t>Pawelec, A.</t>
  </si>
  <si>
    <t>Pawelec,  Agnieszka</t>
  </si>
  <si>
    <t>Pozaroszczyk, J.</t>
  </si>
  <si>
    <t>Pozaroszczyk,  Jakub</t>
  </si>
  <si>
    <t>Rogowska, A.</t>
  </si>
  <si>
    <t>Rogowska,  Alicja</t>
  </si>
  <si>
    <t>Sielicki, M.</t>
  </si>
  <si>
    <t>Sielicki,  Michal</t>
  </si>
  <si>
    <t>Chwalibok, K.</t>
  </si>
  <si>
    <t>Chwalibok,  Karina</t>
  </si>
  <si>
    <t>Myslikowska, I.</t>
  </si>
  <si>
    <t>Myslikowska,  Iga</t>
  </si>
  <si>
    <t>Traczyk, J.</t>
  </si>
  <si>
    <t>Traczyk,  Jakub</t>
  </si>
  <si>
    <t>Siemieniec, M.</t>
  </si>
  <si>
    <t>Siemieniec,  Maria</t>
  </si>
  <si>
    <t>Zgajewska, A.</t>
  </si>
  <si>
    <t>Zgajewska,  Anna</t>
  </si>
  <si>
    <t>Domanska, M.</t>
  </si>
  <si>
    <t>Domanska,  Maja</t>
  </si>
  <si>
    <t>Gasiorowska, A.</t>
  </si>
  <si>
    <t>Gasiorowska,  Agata</t>
  </si>
  <si>
    <t>Stec, A.</t>
  </si>
  <si>
    <t>Stec,  Aleksandra</t>
  </si>
  <si>
    <t>Trufanova, O.</t>
  </si>
  <si>
    <t>Trufanova,  Oksana</t>
  </si>
  <si>
    <t>Szczepaniak, A.</t>
  </si>
  <si>
    <t>Szczepaniak,  Aleksandra</t>
  </si>
  <si>
    <t>Daniluk-Malcherek, J.</t>
  </si>
  <si>
    <t>Daniluk-Malcherek,  Joanna</t>
  </si>
  <si>
    <t>Shakhraichuk, I.</t>
  </si>
  <si>
    <t>Shakhraichuk,  Ivan</t>
  </si>
  <si>
    <t>SWPS Uniwersytet Humanistycznospołeczny, Warsaw, MA, Poland</t>
  </si>
  <si>
    <t>Gazda, Z.</t>
  </si>
  <si>
    <t>Gazda,  Zuzanna</t>
  </si>
  <si>
    <t>Król,  Michał</t>
  </si>
  <si>
    <t>Panek, P.</t>
  </si>
  <si>
    <t>Panek,  Paula</t>
  </si>
  <si>
    <t>Bobowiec, W.</t>
  </si>
  <si>
    <t>Bobowiec,  Wiktoria</t>
  </si>
  <si>
    <t>Wiktor, K.</t>
  </si>
  <si>
    <t>Wiktor,  Kuriata</t>
  </si>
  <si>
    <t>Kusiak, K.</t>
  </si>
  <si>
    <t>Kusiak,  Karolina</t>
  </si>
  <si>
    <t>Pronczuk, A.</t>
  </si>
  <si>
    <t>Pronczuk,  Anna</t>
  </si>
  <si>
    <t>Kocik, A.</t>
  </si>
  <si>
    <t>Kocik,  Aleksandra</t>
  </si>
  <si>
    <t>Litwinczuk, P.</t>
  </si>
  <si>
    <t>Litwinczuk,  Patrycja</t>
  </si>
  <si>
    <t>Zaleskiewicz, T.</t>
  </si>
  <si>
    <t>Zaleskiewicz,  Tomasz</t>
  </si>
  <si>
    <t>Marek, J.</t>
  </si>
  <si>
    <t>Marek,  Justyna</t>
  </si>
  <si>
    <t>Sobkow, A.</t>
  </si>
  <si>
    <t>Sobkow,  Agata</t>
  </si>
  <si>
    <t>Jurewicz, K.</t>
  </si>
  <si>
    <t>Jurewicz,  Kacper</t>
  </si>
  <si>
    <t>Bartkiewicz, U.</t>
  </si>
  <si>
    <t>Bartkiewicz,  Urszula</t>
  </si>
  <si>
    <t>Mnich, L.</t>
  </si>
  <si>
    <t>Mnich,  Laura</t>
  </si>
  <si>
    <t>Knotz, K.</t>
  </si>
  <si>
    <t>Knotz,  Katarzyna</t>
  </si>
  <si>
    <t>Krzysiek, A.</t>
  </si>
  <si>
    <t>Krzysiek,  Adrian</t>
  </si>
  <si>
    <t>Grzejdziak, S.</t>
  </si>
  <si>
    <t>Grzejdziak,  Sara</t>
  </si>
  <si>
    <t>Badecka, J.</t>
  </si>
  <si>
    <t>Badecka,  Justyna</t>
  </si>
  <si>
    <t>Mrowiec, A.</t>
  </si>
  <si>
    <t>Mrowiec,  Aleksander</t>
  </si>
  <si>
    <t>Laciok, D.</t>
  </si>
  <si>
    <t>Laciok,  Daniel</t>
  </si>
  <si>
    <t>Falborska, P.</t>
  </si>
  <si>
    <t>Falborska,  Patrycja</t>
  </si>
  <si>
    <t>Gruszczynski, L.</t>
  </si>
  <si>
    <t>Gruszczynski,  Lukasz</t>
  </si>
  <si>
    <t>Kuriata, T.</t>
  </si>
  <si>
    <t>Kuriata,  Tomasz</t>
  </si>
  <si>
    <t>Mondal, S.</t>
  </si>
  <si>
    <t>Mondal,  Supratik</t>
  </si>
  <si>
    <t>Ossowska, A.</t>
  </si>
  <si>
    <t>Ossowska,  Aleksandra</t>
  </si>
  <si>
    <t>Kalus, A.</t>
  </si>
  <si>
    <t>Kalus,  Adam</t>
  </si>
  <si>
    <t>Lao, Z.</t>
  </si>
  <si>
    <t>Lao,  Zhenyu</t>
  </si>
  <si>
    <t>SWUFE</t>
  </si>
  <si>
    <t>School of Finance, Tianfu College of SWUFE, Mianyang, Sichuan, China</t>
  </si>
  <si>
    <t>Wang,  Xin</t>
  </si>
  <si>
    <t>2-s2.0-85188937562</t>
  </si>
  <si>
    <t>The neighborhood effects on the online financial investment of rural households: Evidence from China</t>
  </si>
  <si>
    <t>Chen,  Yuyuan</t>
  </si>
  <si>
    <t>Toker, A.</t>
  </si>
  <si>
    <t>Toker,  Aysegul</t>
  </si>
  <si>
    <t>Sabancı Üniversitesi</t>
  </si>
  <si>
    <t>Sabancı Üniversitesi, Tuzla, Istanbul, Turkey</t>
  </si>
  <si>
    <t>2-s2.0-105013395608</t>
  </si>
  <si>
    <t>Esham, M.</t>
  </si>
  <si>
    <t>Esham,  Mohamed Kamrul Hasan</t>
  </si>
  <si>
    <t>Sabaragamuwa University of Sri Lanka</t>
  </si>
  <si>
    <t>Department of Agribusiness Management, Sabaragamuwa University of Sri Lanka, Belihuloya, Sabaragamuwa Province, Sri Lanka</t>
  </si>
  <si>
    <t>Informal Financing Mechanisms Adopted by Female Small-Scale Fish Processors in the Face of Climate Change Impacts in Sri Lanka</t>
  </si>
  <si>
    <t>2-s2.0-85136690998</t>
  </si>
  <si>
    <t>Jianguo, W.</t>
  </si>
  <si>
    <t>Jianguo,  Wei</t>
  </si>
  <si>
    <t>Department of Economics and Statistics, Sabaragamuwa University of Sri Lanka, Belihuloya, Sabaragamuwa Province, Sri Lanka</t>
  </si>
  <si>
    <t>Do Digital Finance and the Technology Acceptance Model Strengthen Financial Inclusion and SME Performance?</t>
  </si>
  <si>
    <t>Senevirathne, M.M.S.C.</t>
  </si>
  <si>
    <t>Senevirathne,  Mahinda M.S.C.</t>
  </si>
  <si>
    <t>2-s2.0-85137320670</t>
  </si>
  <si>
    <t>Vijerathne, D.</t>
  </si>
  <si>
    <t>Vijerathne,  Dimuthu Thisna</t>
  </si>
  <si>
    <t>Faculty of Graduate Studies, Sabaragamuwa University of Sri Lanka, Belihuloya, Sabaragamuwa Province, Sri Lanka</t>
  </si>
  <si>
    <t>SUCCESSFUL DELIVERY OF PUBLIC-PRIVATE PARTNERSHIP (PPP) IN THE CONSTRUCTION PROJECTS OF SRI LANKAN HIGHER EDUCATION SECTOR</t>
  </si>
  <si>
    <t>de Silva, D.A.M.</t>
  </si>
  <si>
    <t>de Silva,  Devarahandhi Achini Melda</t>
  </si>
  <si>
    <t>Dewasiri, N.J.</t>
  </si>
  <si>
    <t>Dewasiri,  Narayanage Jayantha</t>
  </si>
  <si>
    <t>Department of Accountancy and Finance, Sabaragamuwa University of Sri Lanka, Belihuloya, Sabaragamuwa Province, Sri Lanka</t>
  </si>
  <si>
    <t>Sabaragamuwa University of Sri Lanka
Chandigarh University</t>
  </si>
  <si>
    <t>Department of Accountancy and Finance, Sabaragamuwa University of Sri Lanka, Belihuloya, Sabaragamuwa Province, Sri Lanka, Chandigarh University, Mohali, PB, India</t>
  </si>
  <si>
    <t>2-s2.0-85168978302</t>
  </si>
  <si>
    <t>Beny</t>
  </si>
  <si>
    <t>Beny,  null</t>
  </si>
  <si>
    <t>Sabda Setia Pontianak</t>
  </si>
  <si>
    <t>Institute of Technology and Business Sabda Setia Pontianak, Pontianak, Indonesia</t>
  </si>
  <si>
    <t>The effect of financial literacy and green innovation technology on green economic sustainability in emerging countries</t>
  </si>
  <si>
    <t>2-s2.0-105019401067</t>
  </si>
  <si>
    <t>Malik, M.</t>
  </si>
  <si>
    <t>Malik,  Mahfuja</t>
  </si>
  <si>
    <t>Sacred Heart University</t>
  </si>
  <si>
    <t>Sacred Heart University Fairfield, Fairfield, CT, United States</t>
  </si>
  <si>
    <t>Modeling the Predictors of Fake Financial News Sharing on Social Media Using Behavioral Reasoning Theory: Evidence from Retail Investors of USA</t>
  </si>
  <si>
    <t>2-s2.0-85095570277</t>
  </si>
  <si>
    <t>Mutreja, L.</t>
  </si>
  <si>
    <t>Mutreja,  Lalita</t>
  </si>
  <si>
    <t>Sahyadri Shikshan Seva Mandal's Arts and Commerce College</t>
  </si>
  <si>
    <t>Sahyadri Shikshan Seva Mandal's Arts and Commerce College, Commerce, India</t>
  </si>
  <si>
    <t>Redefining financial inclusion - An empirical analysis of demand side factors</t>
  </si>
  <si>
    <t>Mary, M.</t>
  </si>
  <si>
    <t>Mary,  M.</t>
  </si>
  <si>
    <t>Sai Vidya First Grade College</t>
  </si>
  <si>
    <t>Department of Commerce and Management, Sai Vidya First Grade College, Bengaluru, India</t>
  </si>
  <si>
    <t>Diem, N.T.N.</t>
  </si>
  <si>
    <t>Diem,  Nguyen Thi Ngoc</t>
  </si>
  <si>
    <t>Saigon University</t>
  </si>
  <si>
    <t>Faculty of Finance and Accounting, Saigon University, Ho Chi Minh City, Viet Nam</t>
  </si>
  <si>
    <t>2-s2.0-85202735514</t>
  </si>
  <si>
    <t>Cho, E.Y.-N.</t>
  </si>
  <si>
    <t>Cho,  Esther Yin Nei</t>
  </si>
  <si>
    <t>Saint Francis University</t>
  </si>
  <si>
    <t>Saint Francis University, Hong Kong, Hong Kong</t>
  </si>
  <si>
    <t>A qualitative investigation of financial decision-making and enabling factors among ethnic minority young adults in Hong Kong</t>
  </si>
  <si>
    <t>2-s2.0-85134984927</t>
  </si>
  <si>
    <t>Kass-Hanna, J.</t>
  </si>
  <si>
    <t>Kass-Hanna,  Josephine</t>
  </si>
  <si>
    <t>Saint Joseph's University</t>
  </si>
  <si>
    <t>Faculty of Business Administration and Management, Saint Joseph's University, United States, Philadelphia, PA, United States</t>
  </si>
  <si>
    <t>The Evolution of Financial Services in the Digital Age</t>
  </si>
  <si>
    <t>2-s2.0-85015670699</t>
  </si>
  <si>
    <t>Danielson, M.G.</t>
  </si>
  <si>
    <t>Danielson,  Morris G.</t>
  </si>
  <si>
    <t>Haub School of Business, Saint Joseph's University, United States, Philadelphia, PA, United States</t>
  </si>
  <si>
    <t>An analysis of the research productivity of authors appearing in financial education journals</t>
  </si>
  <si>
    <t>2-s2.0-105008066099</t>
  </si>
  <si>
    <t>Porth, S.J.</t>
  </si>
  <si>
    <t>Porth,  Stephen J.</t>
  </si>
  <si>
    <t>Saint Joseph's University, United States, Philadelphia, PA, United States</t>
  </si>
  <si>
    <t>Introduction to the Special Issue: Economic Challenges Facing Pastoral Leaders</t>
  </si>
  <si>
    <t>2-s2.0-0033160141</t>
  </si>
  <si>
    <t>Jambulingam, T.</t>
  </si>
  <si>
    <t>Jambulingam,  Thani</t>
  </si>
  <si>
    <t>Saint Joseph's University, United States, Philadelphia, PA, United States, School of Business, Saint Joseph's University, United States, Philadelphia, PA, United States</t>
  </si>
  <si>
    <t>Influence of franchisee selection criteria on outcomes desired by the franchisor</t>
  </si>
  <si>
    <t>Heck, J.L.</t>
  </si>
  <si>
    <t>Heck,  Jean Louis</t>
  </si>
  <si>
    <t>2-s2.0-84924677016</t>
  </si>
  <si>
    <t>Saint Louis University</t>
  </si>
  <si>
    <t>Saint Louis University, St. Louis, MO, United States</t>
  </si>
  <si>
    <t>Financial capability and asset accumulation for children's education: Evidence from an experiment of child development accounts</t>
  </si>
  <si>
    <t>2-s2.0-85165899818</t>
  </si>
  <si>
    <t>Financial Outcomes of Interventions to Improve Financial Capability Through Children’s Development Accounts: A Systematic Review</t>
  </si>
  <si>
    <t>2-s2.0-85188221485</t>
  </si>
  <si>
    <t>2-s2.0-85097940608</t>
  </si>
  <si>
    <t>School of Social Work, Saint Louis University, St. Louis, MO, United States</t>
  </si>
  <si>
    <t>Financial Outcomes of Interventions Designed to Improve Retirement Savings: A Systematic Review</t>
  </si>
  <si>
    <t>2-s2.0-85141183823</t>
  </si>
  <si>
    <t>Tadesse, A.</t>
  </si>
  <si>
    <t>Tadesse,  Aweke</t>
  </si>
  <si>
    <t>Women’s Participation in a Savings Group and Depression: a Community-Based Financial Capability Intervention in Mozambique</t>
  </si>
  <si>
    <t>Birkenmaier, J.M.</t>
  </si>
  <si>
    <t>2-s2.0-85188061981</t>
  </si>
  <si>
    <t>A systematic conceptual review of financial access</t>
  </si>
  <si>
    <t>2-s2.0-85097498329</t>
  </si>
  <si>
    <t>College for Public Health and Social Justice, Saint Louis University, St. Louis, MO, United States</t>
  </si>
  <si>
    <t>Financial Behavior and Financial Access: A Latent Class Analysis</t>
  </si>
  <si>
    <t>2-s2.0-85182426579</t>
  </si>
  <si>
    <t>Zhang,  Yingying</t>
  </si>
  <si>
    <t>How to Improve the Efficiency of Financial Inclusion for Poverty Alleviation in China? An Empirical Analysis</t>
  </si>
  <si>
    <t>2-s2.0-85061291615</t>
  </si>
  <si>
    <t>Does U.S. Household Financial Access Mediate the Relationship Between a Large Income Drop and Credit Record?</t>
  </si>
  <si>
    <t>Maynard, B.</t>
  </si>
  <si>
    <t>Maynard,  Brandy R.</t>
  </si>
  <si>
    <t>2-s2.0-86000804225</t>
  </si>
  <si>
    <t>Do female-headed households have poorer financial health compared to male-headed households? Evidence from China</t>
  </si>
  <si>
    <t>2-s2.0-85211223520</t>
  </si>
  <si>
    <t>Medical-financial partnerships for improving financial and medical outcomes for lower-income Americans: A systematic review</t>
  </si>
  <si>
    <t>2-s2.0-85127307327</t>
  </si>
  <si>
    <t>Interventions Designed to Improve Financial Capability: A Systematic Review</t>
  </si>
  <si>
    <t>2-s2.0-33947524039</t>
  </si>
  <si>
    <t>Curley, J.</t>
  </si>
  <si>
    <t>Curley,  Jami</t>
  </si>
  <si>
    <t>Asset building in rural communities: The experience of individual development accounts</t>
  </si>
  <si>
    <t>Saint Louis University, St. Louis, MO, United States, Washington University in St. Louis, St. Louis, MO, United States</t>
  </si>
  <si>
    <t>2-s2.0-85129143008</t>
  </si>
  <si>
    <t>Financial Outcomes of Interventions Designed to Improve Financial Capability through Individual Development Accounts: A Systematic Review</t>
  </si>
  <si>
    <t>2-s2.0-85075932850</t>
  </si>
  <si>
    <t>PROTOCOL: Interventions designed to improve financial capability by improving financial behavior and financial access: A systematic review</t>
  </si>
  <si>
    <t>2-s2.0-84961209707</t>
  </si>
  <si>
    <t>Who Uses Alternative Financial Services? A Latent Class Analysis of Consumer Financial Knowledge and Behavior</t>
  </si>
  <si>
    <t>Li,  Kenan</t>
  </si>
  <si>
    <t>Department of Biostatistics and Epidemiology, Saint Louis University, St. Louis, MO, United States</t>
  </si>
  <si>
    <t>2-s2.0-70449129449</t>
  </si>
  <si>
    <t>Financial credit: Social work's role in empowering low-Income families</t>
  </si>
  <si>
    <t>Doellman, T.</t>
  </si>
  <si>
    <t>Doellman,  Thomas W.</t>
  </si>
  <si>
    <t>Department of Finance, Saint Louis University, St. Louis, MO, United States</t>
  </si>
  <si>
    <t>2-s2.0-85089861778</t>
  </si>
  <si>
    <t>Oliver, A.</t>
  </si>
  <si>
    <t>Oliver,  Amy</t>
  </si>
  <si>
    <t>The Bank Staff Perspective on Reducing Financial Exclusion through Affordable Bank Accounts</t>
  </si>
  <si>
    <t>2-s2.0-84878167975</t>
  </si>
  <si>
    <t>Financial Knowledge and Child Development Account Policy: A Test of Financial Capability</t>
  </si>
  <si>
    <t>Weaver, T.L.</t>
  </si>
  <si>
    <t>Weaver,  Terri L.</t>
  </si>
  <si>
    <t>2-s2.0-85031499928</t>
  </si>
  <si>
    <t>Household Financial Access and Use of Alternative Financial Services in the U.S.: Two Sides of the Same Coin?</t>
  </si>
  <si>
    <t>2-s2.0-85126430009</t>
  </si>
  <si>
    <t>Interventions designed to improve financial capability: A systematic review</t>
  </si>
  <si>
    <t>2-s2.0-84940197094</t>
  </si>
  <si>
    <t>The Association of Alternative Financial Services Usage and Financial Access: Evidence from the National Financial Capability Study</t>
  </si>
  <si>
    <t>2-s2.0-85148151127</t>
  </si>
  <si>
    <t>Financial Social Work</t>
  </si>
  <si>
    <t>2-s2.0-85010075913</t>
  </si>
  <si>
    <t>Financial Capability and Asset Building in Social Work Education</t>
  </si>
  <si>
    <t>Department of Social Work, Saint Louis University, St. Louis, MO, United States</t>
  </si>
  <si>
    <t>Blumhagen, H.M.</t>
  </si>
  <si>
    <t>Blumhagen,  Harly M.</t>
  </si>
  <si>
    <t>2-s2.0-85133689379</t>
  </si>
  <si>
    <t>Consumer Financial Access Trends After the Great Recession: A Latent Transition Analysis</t>
  </si>
  <si>
    <t>Shanks, H.</t>
  </si>
  <si>
    <t>Shanks,  Hannah</t>
  </si>
  <si>
    <t>2-s2.0-105016151757</t>
  </si>
  <si>
    <t>Chen, J.-H.</t>
  </si>
  <si>
    <t>Chen,  Junhong</t>
  </si>
  <si>
    <t>Game-Based Intervention to Improve Child Financial Literacy: A Quasi-Experimental Study</t>
  </si>
  <si>
    <t>2-s2.0-85087061681</t>
  </si>
  <si>
    <t>Financial exclusion in OECD countries: A scoping review*</t>
  </si>
  <si>
    <t>Maynard, B.R.</t>
  </si>
  <si>
    <t>2-s2.0-85123477758</t>
  </si>
  <si>
    <t>Household Financial Capability and Economic Hardship: An Empirical Examination of the Financial Capability Framework</t>
  </si>
  <si>
    <t>Drira, M.</t>
  </si>
  <si>
    <t>Drira,  Mohamed</t>
  </si>
  <si>
    <t>Saint Mary's University</t>
  </si>
  <si>
    <t>Department of Accounting and Commercial Law, Saint Mary's University, Halifax, NS, Canada</t>
  </si>
  <si>
    <t>Rahaman, K.R.</t>
  </si>
  <si>
    <t>Rahaman,  Khan Rubayet</t>
  </si>
  <si>
    <t>Department of Geography and Environmental Studies, Saint Mary's University, Halifax, NS, Canada</t>
  </si>
  <si>
    <t>2-s2.0-85039421405</t>
  </si>
  <si>
    <t>Sigova, M.</t>
  </si>
  <si>
    <t>Sigova,  Maria V.</t>
  </si>
  <si>
    <t>Saint Petersburg International Banking Institute</t>
  </si>
  <si>
    <t>International Banking Institute, Saint Petersburg (ex Leningrad), Russian Federation</t>
  </si>
  <si>
    <t>Financial Literacy as a Driver for Responsible Energy Consumption</t>
  </si>
  <si>
    <t>Kruglova, I.</t>
  </si>
  <si>
    <t>Kruglova,  Inna Alexandrovna</t>
  </si>
  <si>
    <t>Vlasova, M.</t>
  </si>
  <si>
    <t>Vlasova,  Marina</t>
  </si>
  <si>
    <t>Shashina, I.</t>
  </si>
  <si>
    <t>Shashina,  Irina</t>
  </si>
  <si>
    <t>2-s2.0-85048822305</t>
  </si>
  <si>
    <t>Balykina, Y.E.</t>
  </si>
  <si>
    <t>Balykina,  Yulia E.</t>
  </si>
  <si>
    <t>Saint Petersburg State University</t>
  </si>
  <si>
    <t>Saint Petersburg State University, Saint Petersburg, Russian Federation</t>
  </si>
  <si>
    <t>Optimization Approach for Estimating the Required Amount of Pharmaceuticals in the Russian Federation</t>
  </si>
  <si>
    <t>2-s2.0-85123042200</t>
  </si>
  <si>
    <t>Ignatjeva, O.A.</t>
  </si>
  <si>
    <t>Ignatjeva,  O. A.</t>
  </si>
  <si>
    <t>Political Governance Department, Saint Petersburg State University, Saint Petersburg, Russian Federation</t>
  </si>
  <si>
    <t>The potential of digital technologies in commercial and political communication</t>
  </si>
  <si>
    <t>2-s2.0-105019248129</t>
  </si>
  <si>
    <t>Medyanik, S.I.</t>
  </si>
  <si>
    <t>Medyanik,  Stanislav I.</t>
  </si>
  <si>
    <t>Propensity to Financial Suggestion: Neuropsychological and Psychophysiological Factors</t>
  </si>
  <si>
    <t>Bogomiagkova, E.</t>
  </si>
  <si>
    <t>Bogomiagkova,  Elena</t>
  </si>
  <si>
    <t>2-s2.0-85078163537</t>
  </si>
  <si>
    <t>Medyanik, O.</t>
  </si>
  <si>
    <t>Medyanik,  Olga</t>
  </si>
  <si>
    <t>Department of Political Psychology, Saint Petersburg State University, Saint Petersburg, Russian Federation</t>
  </si>
  <si>
    <t>Russian citizens' attitude toward insurance policies as a factor of individual economic security</t>
  </si>
  <si>
    <t>Deyneka, O.</t>
  </si>
  <si>
    <t>Deyneka,  Olga S.</t>
  </si>
  <si>
    <t>Kolbin, A.S.</t>
  </si>
  <si>
    <t>Kolbin,  Aleksey S.</t>
  </si>
  <si>
    <t>Saint Petersburg State University, Saint Petersburg, Russian Federation, Pavlov University, Saint Petersburg, Russian Federation</t>
  </si>
  <si>
    <t>Dovzhenko, S.E.</t>
  </si>
  <si>
    <t>Dovzhenko,  Sergey Ye</t>
  </si>
  <si>
    <t>Shoshina, I.I.</t>
  </si>
  <si>
    <t>Shoshina,  I. I.</t>
  </si>
  <si>
    <t>Medyanik, O.V.</t>
  </si>
  <si>
    <t>Department of Risk Management and Insurance, Saint Petersburg State University, Saint Petersburg, Russian Federation</t>
  </si>
  <si>
    <t>2-s2.0-85074111942</t>
  </si>
  <si>
    <t>Nikitin, M.A.</t>
  </si>
  <si>
    <t>Nikitin,  Maxim A.</t>
  </si>
  <si>
    <t>The supplementary pension in Russia: Current Problems and Future Prospects in the light of International Experience</t>
  </si>
  <si>
    <t>Legostaeva, N.I.</t>
  </si>
  <si>
    <t>Legostaeva,  Natalia Igorevna</t>
  </si>
  <si>
    <t>Faculty of Sociology, Saint Petersburg State University, Saint Petersburg, Russian Federation</t>
  </si>
  <si>
    <t>Sergeyeva, O.</t>
  </si>
  <si>
    <t>Sergeyeva,  Olga</t>
  </si>
  <si>
    <t>Orekh, E.</t>
  </si>
  <si>
    <t>Orekh,  Ekaterina</t>
  </si>
  <si>
    <t>2-s2.0-85146128786</t>
  </si>
  <si>
    <t>Solnyshkin, A.A.</t>
  </si>
  <si>
    <t>Solnyshkin,  Andrej A.</t>
  </si>
  <si>
    <t>The Fate of the Pension Statute of 1827 in the Russian Empire; Судьба Пенсионного устава 1827 г. в Российской империи</t>
  </si>
  <si>
    <t>2-s2.0-85146394781</t>
  </si>
  <si>
    <t>Kanaev, A.V.</t>
  </si>
  <si>
    <t>Kanaev,  Alexander V.</t>
  </si>
  <si>
    <t>Unfair commercial practice (misseling) as a barrier to the ESG transformation of the Russian banking business; Недобросовестная коммерческая практика (мисселинг) как барьер для ESG-трансформации российского банковского бизнеса</t>
  </si>
  <si>
    <t>Raskin, D.I.</t>
  </si>
  <si>
    <t>Raskin,  David I.</t>
  </si>
  <si>
    <t>Belozyorov, S.A.</t>
  </si>
  <si>
    <t>Belozyorov,  Sergey Anatolyevich</t>
  </si>
  <si>
    <t>Pletnev, A.V.</t>
  </si>
  <si>
    <t>Pletnev,  Alexander V.</t>
  </si>
  <si>
    <t>Department of Philosophy and Sociology, Saint Petersburg State University, Saint Petersburg, Russian Federation</t>
  </si>
  <si>
    <t>Kanaeva, O.A.</t>
  </si>
  <si>
    <t>Kanaeva,  Olga A.</t>
  </si>
  <si>
    <t>Prasolov, A.V.</t>
  </si>
  <si>
    <t>Prasolov,  A. V.</t>
  </si>
  <si>
    <t>Saint Petersburg State University
HSE University</t>
  </si>
  <si>
    <t>Saint Petersburg State University, Saint Petersburg, Russian Federation, Higher School of Economics, HSE University, Moscow, Russian Federation</t>
  </si>
  <si>
    <t>2-s2.0-85084108969</t>
  </si>
  <si>
    <t>Orlovskaya, T.</t>
  </si>
  <si>
    <t>Orlovskaya,  Tamara N.</t>
  </si>
  <si>
    <t>Saint Petersburg State University of Architecture and Civil Engineering</t>
  </si>
  <si>
    <t>Saint Petersburg State University of Architecture and Civil Engineering, Saint Petersburg, Russian Federation</t>
  </si>
  <si>
    <t>Sustainability and economic security of territorial development in St. Petersburg</t>
  </si>
  <si>
    <t>Saint Xavier University</t>
  </si>
  <si>
    <t>Graham School of Management, Saint Xavier University, Chicago, IL, United States</t>
  </si>
  <si>
    <t>Cherian, J.</t>
  </si>
  <si>
    <t>Cherian,  Joseph</t>
  </si>
  <si>
    <t>Saint Xavier University, Chicago, IL, United States</t>
  </si>
  <si>
    <t>2-s2.0-85088569886</t>
  </si>
  <si>
    <t>Bezzateev, S.V.</t>
  </si>
  <si>
    <t>Bezzateev,  Sergey V.</t>
  </si>
  <si>
    <t>Saint-Petersburg State University of Aerospace Instrumentation</t>
  </si>
  <si>
    <t>Saint-Petersburg State University of Aerospace Instrumentation, Saint Petersburg, Russian Federation</t>
  </si>
  <si>
    <t>Optimal allocation of cloud service resources using multi-agent technologies</t>
  </si>
  <si>
    <t>Mylnikov, V.A.</t>
  </si>
  <si>
    <t>Mylnikov,  Vladimir A.</t>
  </si>
  <si>
    <t>Yelina, T.N.</t>
  </si>
  <si>
    <t>Yelina,  Tatiana N.</t>
  </si>
  <si>
    <t>Samreth, S.</t>
  </si>
  <si>
    <t>Samreth,  Sovannroeun</t>
  </si>
  <si>
    <t>Saitama University</t>
  </si>
  <si>
    <t>Graduate School of Humanities and Social Sciences, Saitama University, Saitama, Saitama, Japan, Japan International Cooperation Agency, Tokyo, Japan</t>
  </si>
  <si>
    <t>2-s2.0-85089923326</t>
  </si>
  <si>
    <t>Miyazaki, M.</t>
  </si>
  <si>
    <t>Miyazaki,  Masato</t>
  </si>
  <si>
    <t>Saitama University, Saitama, Saitama, Japan</t>
  </si>
  <si>
    <t>FISCAL SUSTAINABILITY AND MUNICIPAL AMALGAMATIONS IN JAPAN</t>
  </si>
  <si>
    <t>She, L.</t>
  </si>
  <si>
    <t>She,  Long</t>
  </si>
  <si>
    <t>Saito University</t>
  </si>
  <si>
    <t>Saito University College, Petaling Jaya, Selangor, Malaysia</t>
  </si>
  <si>
    <t>Guptan, V.</t>
  </si>
  <si>
    <t>Guptan,  Vinitha Padmanabhan</t>
  </si>
  <si>
    <t>Saito University College</t>
  </si>
  <si>
    <t>Saito University College, Selangor, Malaysia</t>
  </si>
  <si>
    <t>Sorooshian, S.</t>
  </si>
  <si>
    <t>Sorooshian,  Shahryar</t>
  </si>
  <si>
    <t>Saito University College
Göteborgs Universitet</t>
  </si>
  <si>
    <t>Saito University College, Selangor, Malaysia, Department of Business Administration, Göteborgs Universitet, Gothenburg, Vastra Gotaland, Sweden</t>
  </si>
  <si>
    <t>2-s2.0-105004724311</t>
  </si>
  <si>
    <t>Saygılı, M.</t>
  </si>
  <si>
    <t>Saygılı,  Metin</t>
  </si>
  <si>
    <t>Sakarya University of Applied Sciences</t>
  </si>
  <si>
    <t>Department of International Trade and Finance, Sakarya University of Applied Sciences, Serdivan, Sakarya, Turkey</t>
  </si>
  <si>
    <t>FinTech Awareness, Fınancıal Knowledge and Rısk Tolerance during the COVID-19: Insıghts from Turkey</t>
  </si>
  <si>
    <t>2-s2.0-85111270839</t>
  </si>
  <si>
    <t>Uyanik, G.K.</t>
  </si>
  <si>
    <t>Uyanik,  Gülden Kaya</t>
  </si>
  <si>
    <t>Sakarya Üniversitesi</t>
  </si>
  <si>
    <t>Sakarya Üniversitesi, Serdivan, Sakarya, Turkey,</t>
  </si>
  <si>
    <t>Evaluation of a Developed Financial Literacy Program in High School Students</t>
  </si>
  <si>
    <t>2-s2.0-105016835053</t>
  </si>
  <si>
    <t>Tuna, G.</t>
  </si>
  <si>
    <t>Tuna,  Gülfen</t>
  </si>
  <si>
    <t>Department of Business, Sakarya Üniversitesi, Serdivan, Sakarya, Turkey</t>
  </si>
  <si>
    <t>Financial literacy, investor sentiment, and Bitcoin returns: Panel evidence from the Eurozone</t>
  </si>
  <si>
    <t>Ersoy, A.Y.</t>
  </si>
  <si>
    <t>Ersoy,  Ahmet Yağmur</t>
  </si>
  <si>
    <t>Faculty of Business, Sakarya Üniversitesi, Serdivan, Sakarya, Turkey</t>
  </si>
  <si>
    <t>2-s2.0-105007022384</t>
  </si>
  <si>
    <t>Yenice, A.C.</t>
  </si>
  <si>
    <t>Yenice,  Ali Can</t>
  </si>
  <si>
    <t>Department of Islamic Economics and Finance, Sakarya Üniversitesi, Serdivan, Sakarya, Turkey</t>
  </si>
  <si>
    <t>Exploring the strengths and weaknesses of Islamic banking in Türkiye: a multi-generational perspective</t>
  </si>
  <si>
    <t>Özsoy, S.</t>
  </si>
  <si>
    <t>Özsoy,  Seren</t>
  </si>
  <si>
    <t>Koç, H.</t>
  </si>
  <si>
    <t>Koç,  Hümeyra</t>
  </si>
  <si>
    <t>Jahangir, R.</t>
  </si>
  <si>
    <t>Jahangir,  Rashed</t>
  </si>
  <si>
    <t>Department of International Trade, Sakarya Üniversitesi, Serdivan, Sakarya, Turkey</t>
  </si>
  <si>
    <t>Özdemir, B.</t>
  </si>
  <si>
    <t>Özdemir,  Burku</t>
  </si>
  <si>
    <t>Sakarya Üniversitesi, Serdivan, Sakarya, Turkey</t>
  </si>
  <si>
    <t>Ergüzel, O.Ş.</t>
  </si>
  <si>
    <t>Ergüzel,  Oylum Şehvez</t>
  </si>
  <si>
    <t>Sakarya Üniversitesi
Charles University</t>
  </si>
  <si>
    <t>Faculty of Business, Sakarya Üniversitesi, Serdivan, Sakarya, Turkey, Institute of Economic Studies, Charles University, Prague, Czech Republic</t>
  </si>
  <si>
    <t>Griffiths, M.</t>
  </si>
  <si>
    <t>Griffiths,  Marie</t>
  </si>
  <si>
    <t>Salford Business School (official name unspecified) = NA</t>
  </si>
  <si>
    <t>Salford Business School, Manchester, Greater Manchester, United Kingdom</t>
  </si>
  <si>
    <t>2-s2.0-85188749977</t>
  </si>
  <si>
    <t>Eskandari, R.</t>
  </si>
  <si>
    <t>Eskandari,  Rasol</t>
  </si>
  <si>
    <t>Does board diversity mitigate risk? The effect of homophily and social ties on risk-taking in financial institutions</t>
  </si>
  <si>
    <t>Alam, A.</t>
  </si>
  <si>
    <t>Alam,  Ashraful</t>
  </si>
  <si>
    <t>2-s2.0-85111296136</t>
  </si>
  <si>
    <t>Lei,  Shan</t>
  </si>
  <si>
    <t>Salisbury University</t>
  </si>
  <si>
    <t>Salisbury University, Salisbury, MD, United States</t>
  </si>
  <si>
    <t>Investment in financial literacy and financial advice-seeking: Substitutes or complements?</t>
  </si>
  <si>
    <t>2-s2.0-85051993512</t>
  </si>
  <si>
    <t>Raschke, C.</t>
  </si>
  <si>
    <t>Raschke,  Christian</t>
  </si>
  <si>
    <t>Sam Houston State University</t>
  </si>
  <si>
    <t>Sam Houston State University, Huntsville, TX, United States</t>
  </si>
  <si>
    <t>Unexpected windfalls, education, and mental health: evidence from lottery winners in Germany</t>
  </si>
  <si>
    <t>2-s2.0-44349101830</t>
  </si>
  <si>
    <t>Howlett, E.</t>
  </si>
  <si>
    <t>Howlett,  Elizabeth A.</t>
  </si>
  <si>
    <t>Sam M. Walton College of Business</t>
  </si>
  <si>
    <t>Department of Marketing, Sam M. Walton College of Business, Fayetteville, AR, United States</t>
  </si>
  <si>
    <t>The role of self-regulation, future orientation, and financial knowledge in long-term financial decisions</t>
  </si>
  <si>
    <t>Kemp, E.</t>
  </si>
  <si>
    <t>Kemp,  Elyria A.</t>
  </si>
  <si>
    <t>Sam M. Walton College of Business, Fayetteville, AR, United States</t>
  </si>
  <si>
    <t>Rezaei, H.</t>
  </si>
  <si>
    <t>Rezaei,  Habibullah</t>
  </si>
  <si>
    <t>Samangan Higher Education Institute</t>
  </si>
  <si>
    <t>Agricultural Economics and Extension, Samangan Higher Education Institute, Samangan, Afghanistan</t>
  </si>
  <si>
    <t>2-s2.0-85062268918</t>
  </si>
  <si>
    <t>Potasheva, O.N.</t>
  </si>
  <si>
    <t>Potasheva,  Olga Nikolaevna</t>
  </si>
  <si>
    <t>Samara State University of Economics</t>
  </si>
  <si>
    <t>Samara State University of Economics, Samara, Samara Oblast, Russian Federation</t>
  </si>
  <si>
    <t>Human capital evaluation in the digital economy</t>
  </si>
  <si>
    <t>Shatunova, G.A.</t>
  </si>
  <si>
    <t>Shatunova,  Galina Aleksandrovna</t>
  </si>
  <si>
    <t>2-s2.0-85163683359</t>
  </si>
  <si>
    <t>Nikitina, N.</t>
  </si>
  <si>
    <t>Nikitina,  Natalya V.</t>
  </si>
  <si>
    <t>The concept of increasing the efficiency of the enterprise in modern conditions</t>
  </si>
  <si>
    <t>Tatarovskaya, T.E.</t>
  </si>
  <si>
    <t>Tatarovskaya,  Tatiana Evgenyevna</t>
  </si>
  <si>
    <t>Korneeva, T.A.</t>
  </si>
  <si>
    <t>Korneeva,  Tatiana A.</t>
  </si>
  <si>
    <t>2-s2.0-85105949127</t>
  </si>
  <si>
    <t>Adem, M.</t>
  </si>
  <si>
    <t>Adem,  Mohammed Hussien</t>
  </si>
  <si>
    <t>Samara University</t>
  </si>
  <si>
    <t>Department of Accounting and Finance, Samara University, Ethiopia, Semera, Afar, Ethiopia</t>
  </si>
  <si>
    <t>Determinants of financial inclusion in Afar Region: Evidence from selected woredas</t>
  </si>
  <si>
    <t>Abdu, E.</t>
  </si>
  <si>
    <t>Abdu,  Esmael</t>
  </si>
  <si>
    <t>2-s2.0-85139590500</t>
  </si>
  <si>
    <t>Yudhi, W.S.A.</t>
  </si>
  <si>
    <t>Yudhi,  Wahdi Salasi Apri</t>
  </si>
  <si>
    <t>Sampoerna University</t>
  </si>
  <si>
    <t>Sampoerna University, South Jakarta, Jakarta, Indonesia</t>
  </si>
  <si>
    <t>Economic Growth Determinants of Asean Economic Community: Feasible Generalized Least Square Approach</t>
  </si>
  <si>
    <t>2-s2.0-84964344738</t>
  </si>
  <si>
    <t>Tang, N.</t>
  </si>
  <si>
    <t>Tang,  Ning</t>
  </si>
  <si>
    <t>San Diego State University</t>
  </si>
  <si>
    <t>Department of Finance, San Diego State University, San Diego, CA, United States</t>
  </si>
  <si>
    <t>Self-esteem, financial knowledge and financial behavior</t>
  </si>
  <si>
    <t>2-s2.0-84904070746</t>
  </si>
  <si>
    <t>Lachance, M.-E.</t>
  </si>
  <si>
    <t>Lachance,  Marie Eve</t>
  </si>
  <si>
    <t>San Diego State University, San Diego, CA, United States</t>
  </si>
  <si>
    <t>Financial literacy and neighborhood effects</t>
  </si>
  <si>
    <t>2-s2.0-85176889358</t>
  </si>
  <si>
    <t>Brown, T.C.</t>
  </si>
  <si>
    <t>Brown,  Timothy C.</t>
  </si>
  <si>
    <t>Department of Sociology, San Diego State University, San Diego, CA, United States</t>
  </si>
  <si>
    <t>Prisoners with Purses: The Financial Literacy and Habits of Incarcerated Women</t>
  </si>
  <si>
    <t>2-s2.0-85090062665</t>
  </si>
  <si>
    <t>Bartel, R.C.</t>
  </si>
  <si>
    <t>Bartel,  Rebecca C.</t>
  </si>
  <si>
    <t>Financializing the soul: Christian microfinance and economic missionization in Colombia</t>
  </si>
  <si>
    <t>2-s2.0-85152453235</t>
  </si>
  <si>
    <t>Smith, D.L.</t>
  </si>
  <si>
    <t>Smith,  Damariyé L.</t>
  </si>
  <si>
    <t>Hussle and Motivate: An Afrocentric Understanding of Constitutive Rhetoric Toward Economic Empowerment in Nipsey Hussle’s Victory Lap Album</t>
  </si>
  <si>
    <t>Kras, K.R.</t>
  </si>
  <si>
    <t>Kras,  Kimberly R.</t>
  </si>
  <si>
    <t>School of Public Affairs, San Diego State University, San Diego, CA, United States</t>
  </si>
  <si>
    <t>2-s2.0-84936942520</t>
  </si>
  <si>
    <t>Peter, P.C.</t>
  </si>
  <si>
    <t>Peter,  Paula C.</t>
  </si>
  <si>
    <t>College of Business Administration, San Diego State University, San Diego, CA, United States</t>
  </si>
  <si>
    <t>Investigating the Disconnect between Financial Knowledge and Behavior: The Role of Parental Influence and Psychological Characteristics in Responsible Financial Behaviors among Young Adults</t>
  </si>
  <si>
    <t>Baker, A.</t>
  </si>
  <si>
    <t>Baker,  Andrew M.</t>
  </si>
  <si>
    <t>Department of Marketing, San Diego State University, San Diego, CA, United States</t>
  </si>
  <si>
    <t>Sabia, J.J.</t>
  </si>
  <si>
    <t>Sabia,  Joseph J.</t>
  </si>
  <si>
    <t>Department of Economics, San Diego State University, San Diego, CA, United States</t>
  </si>
  <si>
    <t>2-s2.0-85077291311</t>
  </si>
  <si>
    <t>Hughes, C.M.L.</t>
  </si>
  <si>
    <t>Hughes,  Charmayne Mary Lee</t>
  </si>
  <si>
    <t>San Francisco State University</t>
  </si>
  <si>
    <t>NeuroTech Lab, San Francisco State University, San Francisco, CA, United States, Department of Kinesiology, San Francisco State University, San Francisco, CA, United States</t>
  </si>
  <si>
    <t>Quantitative Assessment of Upper Limb Motor Function in Ethiopian Acquired Brain Injured Patients Using a Low-Cost Wearable Sensor</t>
  </si>
  <si>
    <t>2-s2.0-85075824120</t>
  </si>
  <si>
    <t>Sun, S.</t>
  </si>
  <si>
    <t>Sun,  Selena</t>
  </si>
  <si>
    <t>NeuroTech Lab, San Francisco State University, San Francisco, CA, United States</t>
  </si>
  <si>
    <t>Development of a Post-stroke Upper Limb Rehabilitation Wearable Sensor for Use in Sub-Saharan Africa: A Pilot Validation Study</t>
  </si>
  <si>
    <t>Zhang,  Xiaorong</t>
  </si>
  <si>
    <t>School of Engineering, San Francisco State University, San Francisco, CA, United States</t>
  </si>
  <si>
    <t>Gordon-Murer, C.</t>
  </si>
  <si>
    <t>Gordon-Murer,  Chloe</t>
  </si>
  <si>
    <t>Louie, A.</t>
  </si>
  <si>
    <t>Louie,  Alexander</t>
  </si>
  <si>
    <t>2-s2.0-85064443581</t>
  </si>
  <si>
    <t>Xu,  Xiaoyan</t>
  </si>
  <si>
    <t>San Jose State University</t>
  </si>
  <si>
    <t>Department of Accounting and Finance, San Jose State University, San Jose, CA, United States</t>
  </si>
  <si>
    <t>Assessing a community-based financial literacy program: A case study in California’s Silicon Valley</t>
  </si>
  <si>
    <t>de Los Santos, M.M.</t>
  </si>
  <si>
    <t>de Los Santos,  Mariano M.</t>
  </si>
  <si>
    <t>San Juan de Letran</t>
  </si>
  <si>
    <t>Colegio de San Juan de Letran, Calamba, Philippines</t>
  </si>
  <si>
    <t>2-s2.0-85125793182</t>
  </si>
  <si>
    <t>Ban, J.</t>
  </si>
  <si>
    <t>Ban,  Juil</t>
  </si>
  <si>
    <t>Sangmyung University</t>
  </si>
  <si>
    <t>Sangmyung University, Jongno-gu, Seoul, South Korea</t>
  </si>
  <si>
    <t>Formulation of Effective Regulations to Protect Financial Consumers from the Sale of High-risk Financial Products</t>
  </si>
  <si>
    <t>Kwon, S.</t>
  </si>
  <si>
    <t>Kwon,  Sehoon</t>
  </si>
  <si>
    <t>2-s2.0-85187551769</t>
  </si>
  <si>
    <t>Kolse, S.</t>
  </si>
  <si>
    <t>Kolse,  Shivam</t>
  </si>
  <si>
    <t>Sanjivani College of Engineering</t>
  </si>
  <si>
    <t>Electronics and Computer Engineering, Sanjivani College of Engineering, Kopargaon, Kopargaon, MH, India</t>
  </si>
  <si>
    <t>Transforming Finance Through Automation Using AI-Driven Personal Finance Advisors</t>
  </si>
  <si>
    <t>Avhad, P.</t>
  </si>
  <si>
    <t>Avhad,  Parimal</t>
  </si>
  <si>
    <t>Chaudhari, S.V.</t>
  </si>
  <si>
    <t>Chaudhari,  Sachin Vasant</t>
  </si>
  <si>
    <t>Gadekar, T.</t>
  </si>
  <si>
    <t>Gadekar,  Tushar</t>
  </si>
  <si>
    <t>Pangavhane, P.</t>
  </si>
  <si>
    <t>Pangavhane,  Parth</t>
  </si>
  <si>
    <t>Darwante, N.K.</t>
  </si>
  <si>
    <t>Darwante,  N. K.</t>
  </si>
  <si>
    <t>Rodrigues, B.</t>
  </si>
  <si>
    <t>Rodrigues,  Bárbara</t>
  </si>
  <si>
    <t>Santa Casa da Misericórdia de Lisboa</t>
  </si>
  <si>
    <t>Department of Health and Social Affairs, Santa Casa da Misericórdia de Lisboa, Lisbon, Estremadura, Portugal</t>
  </si>
  <si>
    <t>Cunha, C.</t>
  </si>
  <si>
    <t>Cunha,  Cátia Lage Da</t>
  </si>
  <si>
    <t>2-s2.0-85129880722</t>
  </si>
  <si>
    <t>Shefrin, H.</t>
  </si>
  <si>
    <t>Shefrin,  Hersh M.</t>
  </si>
  <si>
    <t>Santa Clara University</t>
  </si>
  <si>
    <t>Leavey School of Business, Santa Clara University, Santa Clara, CA, United States</t>
  </si>
  <si>
    <t>Broadening the scope of financial literacy to incorporate self-control, budgeting and heuristics</t>
  </si>
  <si>
    <t>Department of Finance, Santa Clara University, Santa Clara, CA, United States</t>
  </si>
  <si>
    <t>2-s2.0-85114744342</t>
  </si>
  <si>
    <t>Cadenas, M.T.</t>
  </si>
  <si>
    <t>Cadenas,  Maria T.</t>
  </si>
  <si>
    <t>Santa Cruz (Official University Name Not Specified)</t>
  </si>
  <si>
    <t>SANTA CRUZ COMMUNITY HEALTH CENTERS, Santa Cruz, CA, United States</t>
  </si>
  <si>
    <t>The High Price of Economic Marginalization: Low-Income Latinas’ Experiences With Mainstream Banking and Alternative Financial Services</t>
  </si>
  <si>
    <t>Sencion, B.</t>
  </si>
  <si>
    <t>Sencion,  Brando</t>
  </si>
  <si>
    <t>2-s2.0-77957982990</t>
  </si>
  <si>
    <t>Rodeiro Pazos, D.R.</t>
  </si>
  <si>
    <t>Rodeiro Pazos,  David</t>
  </si>
  <si>
    <t>Santiago de Compostela</t>
  </si>
  <si>
    <t>Facultade de Ciencias Económicas e Empresariais, Santiago de Compostela, A Coruna, Spain</t>
  </si>
  <si>
    <t>What are the driving forces of individuals' retirement savings?</t>
  </si>
  <si>
    <t>Fernández-López, S.F.</t>
  </si>
  <si>
    <t>Fernández-López,  Sara</t>
  </si>
  <si>
    <t>Otero GonzÃ¡lez, L.O.</t>
  </si>
  <si>
    <t>Otero GonzÃ¡lez,  Luis A.</t>
  </si>
  <si>
    <t>Vivel-Búa, M.V.</t>
  </si>
  <si>
    <t>Vivel-Búa,  Milagros Milagros</t>
  </si>
  <si>
    <t>Mette, F.</t>
  </si>
  <si>
    <t>Sao Paulo</t>
  </si>
  <si>
    <t>Higher School of Advertising and Marketing, Sao Paulo, Brazil</t>
  </si>
  <si>
    <t>2-s2.0-85205036313</t>
  </si>
  <si>
    <t>Corsi, M.</t>
  </si>
  <si>
    <t>Corsi,  Marcella</t>
  </si>
  <si>
    <t>Sapienza Università di Roma</t>
  </si>
  <si>
    <t>Department of Statistical Science, Sapienza Università di Roma, Rome, RM, Italy</t>
  </si>
  <si>
    <t>Risk of Economic Violence: A New Quantification</t>
  </si>
  <si>
    <t>2-s2.0-85113639086</t>
  </si>
  <si>
    <t>Sapienza Università di Roma, Rome, RM, Italy</t>
  </si>
  <si>
    <t>Promoting financial literacy among the elderly: Consequences on confidence</t>
  </si>
  <si>
    <t>2-s2.0-85026885957</t>
  </si>
  <si>
    <t>Giglioni, M.</t>
  </si>
  <si>
    <t>Giglioni,  M.</t>
  </si>
  <si>
    <t>Department of Civil Engineering, Sapienza Università di Roma, Rome, RM, Italy</t>
  </si>
  <si>
    <t>Comparison between flood prone areas' geomorphic features in the Abruzzo region</t>
  </si>
  <si>
    <t>Magnaldi, S.</t>
  </si>
  <si>
    <t>Magnaldi,  Stefano</t>
  </si>
  <si>
    <t>2-s2.0-105008194407</t>
  </si>
  <si>
    <t>Sevilla-Guzmán, A.P.</t>
  </si>
  <si>
    <t>Sevilla-Guzmán,  Alejandra P.</t>
  </si>
  <si>
    <t>Department of Law and Economics of Productive Activities, Sapienza Università di Roma, Rome, RM, Italy</t>
  </si>
  <si>
    <t>Exploring Financial Inclusion and Gender: A Structured Literature Review</t>
  </si>
  <si>
    <t>Orlando, D.</t>
  </si>
  <si>
    <t>Orlando,  D.</t>
  </si>
  <si>
    <t>2-s2.0-85205131169</t>
  </si>
  <si>
    <t>Paiardini, P.</t>
  </si>
  <si>
    <t>Paiardini,  Paola</t>
  </si>
  <si>
    <t>Department of Management, Sapienza Università di Roma, Rome, RM, Italy</t>
  </si>
  <si>
    <t>Dealing with “Do Not Know” Responses in the Assessment of Financial Literacy: The Use of a Sample Selection Model</t>
  </si>
  <si>
    <t>2-s2.0-85215550634</t>
  </si>
  <si>
    <t>Nocito, S.</t>
  </si>
  <si>
    <t>Nocito,  Samuel</t>
  </si>
  <si>
    <t>Department of Social and Economic Sciences, Sapienza Università di Roma, Rome, RM, Italy</t>
  </si>
  <si>
    <t>Inter-institutional cooperation and migrants' financial education: An Italian case study</t>
  </si>
  <si>
    <t>D’Agostino, F.</t>
  </si>
  <si>
    <t>D’Agostino,  Federica</t>
  </si>
  <si>
    <t>Conte, A.</t>
  </si>
  <si>
    <t>Conte,  Anna</t>
  </si>
  <si>
    <t>Department of Statistical Sciences, Sapienza Università di Roma, Rome, RM, Italy</t>
  </si>
  <si>
    <t>Zaffuto, F.D.</t>
  </si>
  <si>
    <t>Zaffuto,  Francesco D.</t>
  </si>
  <si>
    <t>2-s2.0-84983385770</t>
  </si>
  <si>
    <t>de Arcangelis, G.D.</t>
  </si>
  <si>
    <t>de Arcangelis,  Giuseppe</t>
  </si>
  <si>
    <t>How do migrants save? Evidence from the British Household Panel Survey on temporary and permanent migrants versus natives</t>
  </si>
  <si>
    <t>2-s2.0-105014813535</t>
  </si>
  <si>
    <t>Crisafulli, A.</t>
  </si>
  <si>
    <t>Crisafulli,  Antonino</t>
  </si>
  <si>
    <t>Bank run and financial literacy: assessing trust in deposit guarantee schemes from a third mission perspective. Evidence from Italy</t>
  </si>
  <si>
    <t>Muré, P.</t>
  </si>
  <si>
    <t>Muré,  Pina</t>
  </si>
  <si>
    <t>2-s2.0-85108349282</t>
  </si>
  <si>
    <t>Zacchia, G.</t>
  </si>
  <si>
    <t>Zacchia,  Giulia</t>
  </si>
  <si>
    <t>Department of Statistics, Sapienza Università di Roma, Rome, RM, Italy</t>
  </si>
  <si>
    <t>Machine Learning and Financial Literacy: An Exploration of Factors Influencing Financial Knowledge in Italy</t>
  </si>
  <si>
    <t>Paoloni, P.</t>
  </si>
  <si>
    <t>Paoloni,  Paola</t>
  </si>
  <si>
    <t>Temperini, J.</t>
  </si>
  <si>
    <t>Temperini,  Jacopo</t>
  </si>
  <si>
    <t>Levantesi, S.</t>
  </si>
  <si>
    <t>Levantesi,  Susanna</t>
  </si>
  <si>
    <t>2-s2.0-85054856591</t>
  </si>
  <si>
    <t>Avigur-Eshel, A.</t>
  </si>
  <si>
    <t>Avigur-Eshel,  Amit</t>
  </si>
  <si>
    <t>Sapir College</t>
  </si>
  <si>
    <t>Sapir College, Sderot, Israel</t>
  </si>
  <si>
    <t>Synthesizing depoliticization and responsibilization: The case of financial education in Israel</t>
  </si>
  <si>
    <t>Department of Applied Economics, Sapir College, Sderot, Israel</t>
  </si>
  <si>
    <t>2-s2.0-85165006079</t>
  </si>
  <si>
    <t>Hashinaga, M.</t>
  </si>
  <si>
    <t>Hashinaga,  Makiko</t>
  </si>
  <si>
    <t>Sapporo Gakuin University</t>
  </si>
  <si>
    <t>Department of Business Administration, Sapporo Gakuin University, Ebetsu, Hokkaido, Japan</t>
  </si>
  <si>
    <t>Financial education and financial behavior</t>
  </si>
  <si>
    <t>Kumar,  Kishlay</t>
  </si>
  <si>
    <t>Sarala Birla University</t>
  </si>
  <si>
    <t>Sarala Birla University, Ranchi, JH, India</t>
  </si>
  <si>
    <t>2-s2.0-85055194349</t>
  </si>
  <si>
    <t>Zemtsova, L.N.</t>
  </si>
  <si>
    <t>Zemtsova,  Larisa N.</t>
  </si>
  <si>
    <t>Saratov Socio-Economic Institute</t>
  </si>
  <si>
    <t>Saratov Socio-Economic Institute, Russian Federation</t>
  </si>
  <si>
    <t>The role of legal acts of the Central Bank of the Russian Federation in ensuring bank security</t>
  </si>
  <si>
    <t>Pastushenko, E.N.</t>
  </si>
  <si>
    <t>Pastushenko,  Elena N.</t>
  </si>
  <si>
    <t>Saratov State Law Academy</t>
  </si>
  <si>
    <t>Saratov State Law Academy, Saratov, Saratov Oblast, Russian Federation</t>
  </si>
  <si>
    <t>Priyan, P.K.</t>
  </si>
  <si>
    <t>Priyan,  P. K.</t>
  </si>
  <si>
    <t>Sardar Patel University</t>
  </si>
  <si>
    <t>Department of Business Management, Sardar Patel University, Vallabh Vidyanagar, GJ, India</t>
  </si>
  <si>
    <t>Karani, A.</t>
  </si>
  <si>
    <t>Karani,  Anushree</t>
  </si>
  <si>
    <t>Sardar Patel University, Vallabh Vidyanagar, GJ, India</t>
  </si>
  <si>
    <t>Nyabakora, W.I.</t>
  </si>
  <si>
    <t>Nyabakora,  Wakara Ibrahimu</t>
  </si>
  <si>
    <t>Sardar Patel University
Local Government Training Institute (NA)</t>
  </si>
  <si>
    <t>Department of Business Management, Sardar Patel University, Vallabh Vidyanagar, GJ, India, Department of Local Government Accounting and Finance, Local Government Training Institute, Dodoma, Tanzania</t>
  </si>
  <si>
    <t>2-s2.0-85168946125</t>
  </si>
  <si>
    <t>Kapadia, J.M.</t>
  </si>
  <si>
    <t>Kapadia,  Jimmy M.</t>
  </si>
  <si>
    <t>Sarvajanik University</t>
  </si>
  <si>
    <t>Sarvajanik University, Surat, GJ, India</t>
  </si>
  <si>
    <t>Effect of Financial Literacy and Attitude on Financial Behavior Among University Students</t>
  </si>
  <si>
    <t>Patel, H.R.</t>
  </si>
  <si>
    <t>Patel,  Harsheshkumar R.</t>
  </si>
  <si>
    <t>Patil, A.G.</t>
  </si>
  <si>
    <t>Patil,  Ashishkumar G.</t>
  </si>
  <si>
    <t>Vaghela, P.S.</t>
  </si>
  <si>
    <t>Vaghela,  Pratiksinh S.</t>
  </si>
  <si>
    <t>Rani,  J.</t>
  </si>
  <si>
    <t>Sathyabama Institute of Science and Technology</t>
  </si>
  <si>
    <t>Sathyabama Institute of Science and Technology, Chennai, TN, India</t>
  </si>
  <si>
    <t>Saravanan, S.</t>
  </si>
  <si>
    <t>Saravanan,  S.</t>
  </si>
  <si>
    <t>Vishvesh, R.</t>
  </si>
  <si>
    <t>Vishvesh,  Rama</t>
  </si>
  <si>
    <t>2-s2.0-85050255123</t>
  </si>
  <si>
    <t>Jayanthi, M.</t>
  </si>
  <si>
    <t>Jayanthi,  M.</t>
  </si>
  <si>
    <t>Assessment of rural household financial literacy in Tamilnadu</t>
  </si>
  <si>
    <t>Rau, S.S.</t>
  </si>
  <si>
    <t>Rau,  S. S.</t>
  </si>
  <si>
    <t>2-s2.0-85049506161</t>
  </si>
  <si>
    <t>Financial behaviors of rural households in South India</t>
  </si>
  <si>
    <t>2-s2.0-85067819584</t>
  </si>
  <si>
    <t>Department of Management Studies, Sathyabama Institute of Science and Technology, Chennai, TN, India</t>
  </si>
  <si>
    <t>Determinants of rural household financial literacy: Evidence from south India</t>
  </si>
  <si>
    <t>Kannan, N.</t>
  </si>
  <si>
    <t>Kannan,  Nagalingam</t>
  </si>
  <si>
    <t>School of Management, Sathyabama Institute of Science and Technology, Chennai, TN, India</t>
  </si>
  <si>
    <t>2-s2.0-105009740973</t>
  </si>
  <si>
    <t>Lestari, U.P.</t>
  </si>
  <si>
    <t>Lestari,  Utami Puji</t>
  </si>
  <si>
    <t>Satya Wacana Christian University</t>
  </si>
  <si>
    <t>Department of Accounting, Satya Wacana Christian University, Salatiga, Java, Indonesia</t>
  </si>
  <si>
    <t>DETERMINANTS OF THE SUSTAINABILITY OF CAPABILITY-BASED CULINARY BUSINESSES: EVIDENCE FROM URBAN AREAS IN CENTRAL JAVA PROVINCE</t>
  </si>
  <si>
    <t>2-s2.0-85086629922</t>
  </si>
  <si>
    <t>Chernovita, H.P.</t>
  </si>
  <si>
    <t>Chernovita,  H. P.</t>
  </si>
  <si>
    <t>Satya Wacana Christian University, Salatiga, Java, Indonesia</t>
  </si>
  <si>
    <t>The Role of Financial Literacy to Suppress Temptation of Using PayLater Service</t>
  </si>
  <si>
    <t>Sakti, I.</t>
  </si>
  <si>
    <t>Sakti,  Imanuel Madea</t>
  </si>
  <si>
    <t>Faculty of Economics and Business, Satya Wacana Christian University, Salatiga, Java, Indonesia</t>
  </si>
  <si>
    <t>2-s2.0-85063140084</t>
  </si>
  <si>
    <t>Atahau, A.D.R.</t>
  </si>
  <si>
    <t>Atahau,  Apriani Dorkas Rambu</t>
  </si>
  <si>
    <t>The use of non-cash transactions among Batik SMES: An empirical review from Indonesia</t>
  </si>
  <si>
    <t>Dolfriandra Huruta, A.</t>
  </si>
  <si>
    <t>2-s2.0-85118941465</t>
  </si>
  <si>
    <t>Robiyanto, R.</t>
  </si>
  <si>
    <t>Robiyanto,  Robiyanto</t>
  </si>
  <si>
    <t>Corporate governance, credit risk, and financial literacy for small medium enterprise in Indonesia</t>
  </si>
  <si>
    <t>Rizky Widya Mardika, D.R.W.</t>
  </si>
  <si>
    <t>Rizky Widya Mardika,  Dhoni</t>
  </si>
  <si>
    <t>Department of Management, Satya Wacana Christian University, Salatiga, Java, Indonesia</t>
  </si>
  <si>
    <t>Supramono, S.</t>
  </si>
  <si>
    <t>Supramono,  Supramono</t>
  </si>
  <si>
    <t>Citradika, D.P.</t>
  </si>
  <si>
    <t>Citradika,  Didha Putri</t>
  </si>
  <si>
    <t>Atahau, A.</t>
  </si>
  <si>
    <t>2-s2.0-85133200631</t>
  </si>
  <si>
    <t>Mittal, P.</t>
  </si>
  <si>
    <t>Mittal,  Prabhat</t>
  </si>
  <si>
    <t>Satyawati College</t>
  </si>
  <si>
    <t>Department of Commerce &amp; Management, Satyawati College, New Delhi, India</t>
  </si>
  <si>
    <t>Financial literacy and digital product use for financial inclusion: A GETU model to develop financial literacy</t>
  </si>
  <si>
    <t>Shamim, A.</t>
  </si>
  <si>
    <t>Shamim,  Amir</t>
  </si>
  <si>
    <t>Satyawati College (as it appears in the text provided) is a college, not a university. Therefore, there isn't a main university name to extract from this affiliation text. The answer would be NA.</t>
  </si>
  <si>
    <t>Faculty of Management Studies, New Delhi, India, Satyawati College, New Delhi, India</t>
  </si>
  <si>
    <t>2-s2.0-85144080232</t>
  </si>
  <si>
    <t>Aman, A.</t>
  </si>
  <si>
    <t>Aman,  Arfia</t>
  </si>
  <si>
    <t>Saudi Electronic University</t>
  </si>
  <si>
    <t>Department of Finance, Saudi Electronic University, Riyadh, Riyad, Saudi Arabia</t>
  </si>
  <si>
    <t>Examining the relationship between financial literacy and demographic factors and the overconfidence of Saudi investors</t>
  </si>
  <si>
    <t>Johri, A.</t>
  </si>
  <si>
    <t>Johri,  Amar</t>
  </si>
  <si>
    <t>College of Administrative and Financial Sciences, Saudi Electronic University, Riyadh, Riyad, Saudi Arabia</t>
  </si>
  <si>
    <t>Habib, S.</t>
  </si>
  <si>
    <t>Habib,  Sufyan</t>
  </si>
  <si>
    <t>2-s2.0-85130727225</t>
  </si>
  <si>
    <t>A Study of Financial Literacy of Investors—A Bibliometric Analysis</t>
  </si>
  <si>
    <t>Ansari, Y.</t>
  </si>
  <si>
    <t>Ansari,  Yasmeen</t>
  </si>
  <si>
    <t>Saudi Electronic University, Riyadh, Riyad, Saudi Arabia</t>
  </si>
  <si>
    <t>Ali, M.A.</t>
  </si>
  <si>
    <t>Ali,  Mohammad Athar</t>
  </si>
  <si>
    <t>Uddin, M.</t>
  </si>
  <si>
    <t>Uddin,  Moin</t>
  </si>
  <si>
    <t>Sherfudeen, N.</t>
  </si>
  <si>
    <t>Sherfudeen,  Noorjahan</t>
  </si>
  <si>
    <t>Albarrak, M.S.</t>
  </si>
  <si>
    <t>Albarrak,  Mansour Saleh</t>
  </si>
  <si>
    <t>2-s2.0-85171899582</t>
  </si>
  <si>
    <t>Kamal, M.</t>
  </si>
  <si>
    <t>Kamal,  Mustafa</t>
  </si>
  <si>
    <t>Department of Basic Sciences, Saudi Electronic University, Riyadh, Riyad, Saudi Arabia</t>
  </si>
  <si>
    <t>Assessment of Financial Literacy and Its Impact on Investor's Decisions in Saudi Arabia: A Study in the Context of Enabling Financial Planning to Strengthen Economic Development</t>
  </si>
  <si>
    <t>Alhumoudi, H.</t>
  </si>
  <si>
    <t>Alhumoudi,  Hamad A.</t>
  </si>
  <si>
    <t>Wasiq, M.</t>
  </si>
  <si>
    <t>Wasiq,  Mohammad</t>
  </si>
  <si>
    <t>Alvi, S.A.M.</t>
  </si>
  <si>
    <t>Alvi,  S. Ahmad Murtaza</t>
  </si>
  <si>
    <t>Asif, M.</t>
  </si>
  <si>
    <t>Asif,  Mohammad</t>
  </si>
  <si>
    <t>Islam, M.U.</t>
  </si>
  <si>
    <t>Islam,  Misbah Ul</t>
  </si>
  <si>
    <t>Khan,  Mohammed Arshad</t>
  </si>
  <si>
    <t>2-s2.0-85097409555</t>
  </si>
  <si>
    <t>Varshini, A.</t>
  </si>
  <si>
    <t>Varshini,  Amirtha</t>
  </si>
  <si>
    <t>Saveetha Dental College</t>
  </si>
  <si>
    <t>Saveetha Dental College And Hospitals, Chennai, TN, India</t>
  </si>
  <si>
    <t>Awareness on biowarfare among general public-a survey</t>
  </si>
  <si>
    <t>Lakshminarayanan, L.</t>
  </si>
  <si>
    <t>Lakshminarayanan,  Arivarasu</t>
  </si>
  <si>
    <t>Saveetha Dental College And Hospitals</t>
  </si>
  <si>
    <t>Department of Pharmacology, Saveetha Dental College And Hospitals, Chennai, TN, India</t>
  </si>
  <si>
    <t>Geetha, R.V.</t>
  </si>
  <si>
    <t>Geetha,  R. V.</t>
  </si>
  <si>
    <t>Department of Microbiology, Saveetha Dental College And Hospitals, Chennai, TN, India</t>
  </si>
  <si>
    <t>Senthil, K.</t>
  </si>
  <si>
    <t>Senthil,  K.</t>
  </si>
  <si>
    <t>Saveetha School of Engineering</t>
  </si>
  <si>
    <t>Department of Computer Science and Engineering, Saveetha School of Engineering, Chennai, TN, India</t>
  </si>
  <si>
    <t>Jaafaripooyan, E.</t>
  </si>
  <si>
    <t>Jaafaripooyan,  Ebrahim P.</t>
  </si>
  <si>
    <t>School of Public Health</t>
  </si>
  <si>
    <t>Department of Health Management, School of Public Health, Tehran, Tehran, Iran</t>
  </si>
  <si>
    <t>McGlasson, K.L.</t>
  </si>
  <si>
    <t>McGlasson,  Kathleen Lucile</t>
  </si>
  <si>
    <t>Departments of Epidemiology and Statistics and Data Coordinating Center, School of Public Health, Boston, MA, United States</t>
  </si>
  <si>
    <t>Daroudi, R.</t>
  </si>
  <si>
    <t>Daroudi,  Rajabali</t>
  </si>
  <si>
    <t>Asadi-Piri, Z.</t>
  </si>
  <si>
    <t>Asadi-Piri,  Zahra</t>
  </si>
  <si>
    <t>National Center for Health Insurance Research, Tehran, Tehran, Iran, Department of Health Management, School of Public Health, Tehran, Tehran, Iran</t>
  </si>
  <si>
    <t>Lévesque, M.</t>
  </si>
  <si>
    <t>Lévesque,  Moren</t>
  </si>
  <si>
    <t>Schulich School of Business (This institution is a school within a university, so the exact university isn't specified here, but it's part of York University in Toronto, Ontario, Canada.)</t>
  </si>
  <si>
    <t>Schulich School of Business, Toronto, ON, Canada</t>
  </si>
  <si>
    <t>Kanagaretnam, K.</t>
  </si>
  <si>
    <t>Kanagaretnam,  Kiridaran</t>
  </si>
  <si>
    <t>Schulich School of Business (This is a school, not a university. Therefore, it would be considered as NA for this question.)</t>
  </si>
  <si>
    <t>Massoud, N.</t>
  </si>
  <si>
    <t>Massoud,  Nadia</t>
  </si>
  <si>
    <t>Schulich School of Business (This school is actually a part of a larger institution, but since you're asking for the university name specifically, it's not explicitly mentioned in the provided text.)</t>
  </si>
  <si>
    <t>Schulich School of Business (This school is associated with a university, but the exact university name isn't specified in the provided text. Therefore, I returned the name of the school as it might be a part of a larger institution.)</t>
  </si>
  <si>
    <t>2-s2.0-84866850665</t>
  </si>
  <si>
    <t>Bönte, W.</t>
  </si>
  <si>
    <t>Bönte,  Werner</t>
  </si>
  <si>
    <t>Schumpeter School of Business and Economics</t>
  </si>
  <si>
    <t>Schumpeter School of Business and Economics, Wuppertal, Nordrhein-Westfalen, Germany</t>
  </si>
  <si>
    <t>Financial literacy, information flows, and caste affiliation: Empirical evidence from India</t>
  </si>
  <si>
    <t>Parent, A.</t>
  </si>
  <si>
    <t>Parent,  Antoine</t>
  </si>
  <si>
    <t>Sciences Po</t>
  </si>
  <si>
    <t>Observatoire Français des Conjonctures Économiques Sciences Po, Paris, Ile-de-France, France</t>
  </si>
  <si>
    <t>2-s2.0-85127998043</t>
  </si>
  <si>
    <t>Sciences Po Paris, Paris, Ile-de-France, France</t>
  </si>
  <si>
    <t>Financial literacy education: A questionable answer to the financialization of everyday life</t>
  </si>
  <si>
    <t>Thiemann, M.</t>
  </si>
  <si>
    <t>Thiemann,  Matthias</t>
  </si>
  <si>
    <t>2-s2.0-85184569442</t>
  </si>
  <si>
    <t>Bridging the gaping hole: central bank economists’ role in the rise of macro-finance post-crisis</t>
  </si>
  <si>
    <t>2-s2.0-85153104412</t>
  </si>
  <si>
    <t>Benali, L.</t>
  </si>
  <si>
    <t>Benali,  Leila</t>
  </si>
  <si>
    <t>Three Main Drivers of Electricity-Sector Reforms</t>
  </si>
  <si>
    <t>2-s2.0-85030550733</t>
  </si>
  <si>
    <t>Wood, S.</t>
  </si>
  <si>
    <t>Wood,  Stacey A.</t>
  </si>
  <si>
    <t>Scripps College</t>
  </si>
  <si>
    <t>School of Psychology, Scripps College, Claremont, CA, United States</t>
  </si>
  <si>
    <t>Saving for the future: Dynamic effects of time horizon</t>
  </si>
  <si>
    <t>2-s2.0-85066961461</t>
  </si>
  <si>
    <t>Zanolla, G.</t>
  </si>
  <si>
    <t>Zanolla,  Giovanna</t>
  </si>
  <si>
    <t>Scuola Universitaria Professionale della Svizzera Italiana</t>
  </si>
  <si>
    <t>Department of Education and Learning, Scuola Universitaria Professionale della Svizzera Italiana, Manno, Lugano, Switzerland</t>
  </si>
  <si>
    <t>Mathematical Competence Scale (MCS) for primary school: The psychometric properties and the validation of an instrument to enhance the sustainability of talents development through the numeracy skills assessment</t>
  </si>
  <si>
    <t>Crescentini, A.</t>
  </si>
  <si>
    <t>Crescentini,  Alberto</t>
  </si>
  <si>
    <t>Scuola di Management</t>
  </si>
  <si>
    <t>Scuola di Management, Milan, MI, Italy</t>
  </si>
  <si>
    <t>2-s2.0-85200995202</t>
  </si>
  <si>
    <t>Godek, J.</t>
  </si>
  <si>
    <t>Godek,  John</t>
  </si>
  <si>
    <t>Seattle Pacific University</t>
  </si>
  <si>
    <t>Government, Seattle Pacific University, Seattle, WA, United States</t>
  </si>
  <si>
    <t>Crypto household behavior and experience during COVID-19</t>
  </si>
  <si>
    <t>2-s2.0-85122809158</t>
  </si>
  <si>
    <t>Han,  Bo</t>
  </si>
  <si>
    <t>Seattle University</t>
  </si>
  <si>
    <t>Seattle University, Seattle, WA, United States</t>
  </si>
  <si>
    <t>Personal characteristics and risk tolerance in a natural experiment</t>
  </si>
  <si>
    <t>Brous, P.</t>
  </si>
  <si>
    <t>Brous,  Peter Alan</t>
  </si>
  <si>
    <t>2-s2.0-84958760699</t>
  </si>
  <si>
    <t>Buchanan, B.</t>
  </si>
  <si>
    <t>Buchanan,  Bonnie G.</t>
  </si>
  <si>
    <t>Department of Finance, Seattle University, Seattle, WA, United States</t>
  </si>
  <si>
    <t>Improving international students' understanding of local culture and financial institutions: A service learning application</t>
  </si>
  <si>
    <t>2-s2.0-85063689837</t>
  </si>
  <si>
    <t>Lobuteva, A.V.</t>
  </si>
  <si>
    <t>Lobuteva,  Alisa V.</t>
  </si>
  <si>
    <t>Sechenov First Moscow State Medical University</t>
  </si>
  <si>
    <t>Sechenov First Moscow State Medical University, Moscow, Russian Federation</t>
  </si>
  <si>
    <t>The patient-centered approach to providing pharmaceutical care to gerontological patients in ophthalmic practice</t>
  </si>
  <si>
    <t>Timoshin, A.</t>
  </si>
  <si>
    <t>Timoshin,  Anton</t>
  </si>
  <si>
    <t>2-s2.0-85193708245</t>
  </si>
  <si>
    <t>Menshikova, I.V.</t>
  </si>
  <si>
    <t>Menshikova,  Irina Vadimovna</t>
  </si>
  <si>
    <t>A chat-bot in rheumatoid arthritis treatment control</t>
  </si>
  <si>
    <t>Lobuteva, L.A.</t>
  </si>
  <si>
    <t>Lobuteva,  Liudmila A.</t>
  </si>
  <si>
    <t>Prokofeva, Y.A.</t>
  </si>
  <si>
    <t>Prokofeva,  Yuliya A.</t>
  </si>
  <si>
    <t>Krivosheev, S.A.</t>
  </si>
  <si>
    <t>Krivosheev,  Sergey Anatolievich</t>
  </si>
  <si>
    <t>Zakharova, O.V.</t>
  </si>
  <si>
    <t>Zakharova,  O. V.</t>
  </si>
  <si>
    <t>Zheleznykh, E.A.</t>
  </si>
  <si>
    <t>Zheleznykh,  Elena A.</t>
  </si>
  <si>
    <t>2-s2.0-105014874458</t>
  </si>
  <si>
    <t>Shin, N.</t>
  </si>
  <si>
    <t>Shin,  Nina</t>
  </si>
  <si>
    <t>Sejong University</t>
  </si>
  <si>
    <t>Sejong University, Seoul, South Korea</t>
  </si>
  <si>
    <t>Impacts of AI-integrated services and corporate reputation on digitalised banking recommendations: a view of goal-framing theory</t>
  </si>
  <si>
    <t>Choi, A.</t>
  </si>
  <si>
    <t>Choi,  Anna</t>
  </si>
  <si>
    <t>Department of Public Administration, Sejong University, Seoul, South Korea</t>
  </si>
  <si>
    <t>2-s2.0-85144165394</t>
  </si>
  <si>
    <t>Abbas, A.</t>
  </si>
  <si>
    <t>Abbas,  Ahmad</t>
  </si>
  <si>
    <t>Sekolah Tinggi Agama Islam Negeri Majene</t>
  </si>
  <si>
    <t>Department of Sharia and Islamic Business Economics, Sekolah Tinggi Agama Islam Negeri Majene, Majene, Indonesia</t>
  </si>
  <si>
    <t>Earnings growth, marketability and the role of Islamic financial literacy and inclusion in Indonesia</t>
  </si>
  <si>
    <t>2-s2.0-85175709294</t>
  </si>
  <si>
    <t>Soehardi, D.V.L.</t>
  </si>
  <si>
    <t>Soehardi,  Dwi Vita Lestari</t>
  </si>
  <si>
    <t>Sekolah Tinggi Agama Islam Negeri Sultan Abdurrahman</t>
  </si>
  <si>
    <t>Sekolah Tinggi Agama Islam Negeri Sultan Abdurrahman, Kepulauan Riau, Indonesia</t>
  </si>
  <si>
    <t>PRE RECORD PRISONERS NARCOTICS BEFORE ENTERING THE PRISONS OF TANJUNGPINANG; REKAM JEJAK NARAPIDANA SEBELUM MASUK LEMBAGA PEMASYARAKATAN NARKOTIKA TANJUNGPINANG</t>
  </si>
  <si>
    <t>Sudarmo, S.</t>
  </si>
  <si>
    <t>Sudarmo,  Sudarmo</t>
  </si>
  <si>
    <t>Sekolah Tinggi Ilmu Ekonomi Balikpapan</t>
  </si>
  <si>
    <t>Management Department, Sekolah Tinggi Ilmu Ekonomi Balikpapan, Balikpapan, Indonesia</t>
  </si>
  <si>
    <t>2-s2.0-85032228197</t>
  </si>
  <si>
    <t>Hamdani, M.</t>
  </si>
  <si>
    <t>Hamdani,  Muliawan</t>
  </si>
  <si>
    <t>Sekolah Tinggi Ilmu Ekonomi Bank BPD Jateng</t>
  </si>
  <si>
    <t>Sekolah Tinggi Ilmu Ekonomi Bank BPD Jateng, Semarang, Indonesia</t>
  </si>
  <si>
    <t>Measuring Islamic financial literacy</t>
  </si>
  <si>
    <t>Hidajat, T.</t>
  </si>
  <si>
    <t>Hidajat,  Taofik</t>
  </si>
  <si>
    <t>2-s2.0-85090001184</t>
  </si>
  <si>
    <t>Cahyono, R.</t>
  </si>
  <si>
    <t>Cahyono,  Rosadiro</t>
  </si>
  <si>
    <t>Sekolah Tinggi Ilmu Ekonomi Indonesia</t>
  </si>
  <si>
    <t>Sekolah Tinggi Ilmu Ekonomi Indonesia Banjarmasin, Banjarmasin, Indonesia</t>
  </si>
  <si>
    <t>Impact of demographic factors on risk tolerance</t>
  </si>
  <si>
    <t>Lestari, T.</t>
  </si>
  <si>
    <t>Lestari,  Tina</t>
  </si>
  <si>
    <t>2-s2.0-85127396615</t>
  </si>
  <si>
    <t>Wahidahwati, W.</t>
  </si>
  <si>
    <t>Wahidahwati,  Wahidahwati</t>
  </si>
  <si>
    <t>Department of Accounting, Sekolah Tinggi Ilmu Ekonomi Indonesia Surabaya, Surabaya, East Java, Indonesia</t>
  </si>
  <si>
    <t>The Role of Intellectual Capital in Intervening Financial Behavior and Financial Literacy on Financial Inclusion</t>
  </si>
  <si>
    <t>Ardini, L.</t>
  </si>
  <si>
    <t>Ardini,  Lilis</t>
  </si>
  <si>
    <t>Sekolah Tinggi Ilmu Ekonomi Indonesia Surabaya, Surabaya, East Java, Indonesia</t>
  </si>
  <si>
    <t>Asyik, N.F.</t>
  </si>
  <si>
    <t>Asyik,  Nur Fadjrih</t>
  </si>
  <si>
    <t>Laily, N.</t>
  </si>
  <si>
    <t>Laily,  Nur</t>
  </si>
  <si>
    <t>Sekolah Tinggi Ilmu Ekonomi Indonesia (Indonesia Economics University)</t>
  </si>
  <si>
    <t>Department of Management, Sekolah Tinggi Ilmu Ekonomi Indonesia Surabaya, Surabaya, East Java, Indonesia</t>
  </si>
  <si>
    <t>Haryoko, A.-D.E.</t>
  </si>
  <si>
    <t>Haryoko,  An Drean Eko</t>
  </si>
  <si>
    <t>Sekolah Tinggi Ilmu Ekonomi Ppi</t>
  </si>
  <si>
    <t>Sekolah Tinggi Ilmu Ekonomi Ppi, Indonesia</t>
  </si>
  <si>
    <t>Gümrah, A.</t>
  </si>
  <si>
    <t>Gümrah,  Abdurrahman</t>
  </si>
  <si>
    <t>Selçuk Üniversitesi</t>
  </si>
  <si>
    <t>Department of Management and Organization, Selçuk Üniversitesi, Selçuklu, Konya, Turkey</t>
  </si>
  <si>
    <t>Hajar, I.</t>
  </si>
  <si>
    <t>Hajar,  Ibnu</t>
  </si>
  <si>
    <t>Semarang</t>
  </si>
  <si>
    <t>School of Economics and Business, Semarang, Indonesia</t>
  </si>
  <si>
    <t>2-s2.0-85041227412</t>
  </si>
  <si>
    <t>Zelkó, R.</t>
  </si>
  <si>
    <t>Zelkó,  Romána</t>
  </si>
  <si>
    <t>Semmelweis Egyetem</t>
  </si>
  <si>
    <t>Faculty of Pharmacy, Semmelweis Egyetem, Budapest, Hungary</t>
  </si>
  <si>
    <t>Community pharmacists' use in cancer care of Hungary and Germany ñ a comprehensive evaluation of a patient intended questionnaire complemented with estimations of professional health experts</t>
  </si>
  <si>
    <t>Hankó, B.</t>
  </si>
  <si>
    <t>Hankó,  Balázs</t>
  </si>
  <si>
    <t>Thoma, J.</t>
  </si>
  <si>
    <t>Thoma,  Johannes</t>
  </si>
  <si>
    <t>2-s2.0-85139940682</t>
  </si>
  <si>
    <t>Nam, Y.</t>
  </si>
  <si>
    <t>Nam,  Youngwon</t>
  </si>
  <si>
    <t>41</t>
  </si>
  <si>
    <t>Seoul National University</t>
  </si>
  <si>
    <t>Department of Consumer Science, Seoul National University, Seoul, South Korea, Research Institute of Human Ecology, Seoul National University, Seoul, South Korea</t>
  </si>
  <si>
    <t>Racial/ethnic differences in mobile payment usage: what do we know, and what do we need to know?</t>
  </si>
  <si>
    <t>2-s2.0-85055102367</t>
  </si>
  <si>
    <t>You, Y.</t>
  </si>
  <si>
    <t>You,  Youngsoo</t>
  </si>
  <si>
    <t>Interdisciplinary Program in Landscape Architecture, Seoul National University, Seoul, South Korea</t>
  </si>
  <si>
    <t>Who lives in and owns cold homes? A case study of fuel poverty in Seoul, South Korea</t>
  </si>
  <si>
    <t>2-s2.0-85125690214</t>
  </si>
  <si>
    <t>Song, E.Y.</t>
  </si>
  <si>
    <t>Song,  Eun-young</t>
  </si>
  <si>
    <t>Department of Laboratory Medicine, Seoul National University College of Medicine, Seoul, South Korea</t>
  </si>
  <si>
    <t>Differences in the diagnosis and treatment of hematologic malignancies attributable to health insurance coverage</t>
  </si>
  <si>
    <t>2-s2.0-85179987116</t>
  </si>
  <si>
    <t>Cho,  Suhee</t>
  </si>
  <si>
    <t>Seoul National University, Seoul, South Korea</t>
  </si>
  <si>
    <t>Analysis of Competencies Reflection in the 2022 Revised Music Curriculum based on OECD Education 2030</t>
  </si>
  <si>
    <t>Shin, S.</t>
  </si>
  <si>
    <t>Shin,  Sue</t>
  </si>
  <si>
    <t>Department of Laboratory Medicine, Seoul National University College of Medicine, Seoul, South Korea, Department of Laboratory Medicine, Seoul Metropolitan Government - Seoul National University Borame Medical Center, Seoul, South Korea</t>
  </si>
  <si>
    <t>2-s2.0-85054311130</t>
  </si>
  <si>
    <t>Lee, H.-S.</t>
  </si>
  <si>
    <t>Lee,  Hyunsoo</t>
  </si>
  <si>
    <t>Department of Architecture and Architectural Engineering, Seoul National University, Seoul, South Korea</t>
  </si>
  <si>
    <t>Contractor Liquidity Evaluation Model for Successful Public Housing Projects</t>
  </si>
  <si>
    <t>Park, M.</t>
  </si>
  <si>
    <t>Park,  Moonseo</t>
  </si>
  <si>
    <t>Sohn, S.-H.</t>
  </si>
  <si>
    <t>Sohn,  Sang-hee</t>
  </si>
  <si>
    <t>Department of Consumer Science, Seoul National University, Seoul, South Korea</t>
  </si>
  <si>
    <t>2-s2.0-85175555432</t>
  </si>
  <si>
    <t>The silent diversion of knowledge: Examining inequality of financial knowledge</t>
  </si>
  <si>
    <t>2-s2.0-85117383295</t>
  </si>
  <si>
    <t>Chun, J.</t>
  </si>
  <si>
    <t>Chun,  Jaehoon</t>
  </si>
  <si>
    <t>Department of Textile Engineering, Seoul National University, Seoul, South Korea</t>
  </si>
  <si>
    <t>A Study of Viewers' Responses to Luxury Haul Videos on YouTube</t>
  </si>
  <si>
    <t>Kim,  Saehoon</t>
  </si>
  <si>
    <t>Department of Landscape Architecture, Seoul National University, Seoul, South Korea</t>
  </si>
  <si>
    <t>Kim, B.</t>
  </si>
  <si>
    <t>Kim,  Booyuel</t>
  </si>
  <si>
    <t>Graduate School of Environmental Studies, Seoul National University, Seoul, South Korea</t>
  </si>
  <si>
    <t>Park,  Hyunwoong</t>
  </si>
  <si>
    <t>Lee, J.I.</t>
  </si>
  <si>
    <t>Lee,  Jaein</t>
  </si>
  <si>
    <t>Her, Y.</t>
  </si>
  <si>
    <t>Her,  Yusun</t>
  </si>
  <si>
    <t>Han,  Jihyung</t>
  </si>
  <si>
    <t>Research Institute of Human Ecology, Seoul National University, Seoul, South Korea</t>
  </si>
  <si>
    <t>2-s2.0-85049220789</t>
  </si>
  <si>
    <t>Choi,  Syngjoo</t>
  </si>
  <si>
    <t>Department of Economics, Seoul National University, Seoul, South Korea</t>
  </si>
  <si>
    <t>Economic System and Financial Literacy: Evidence from North Korean Refugees</t>
  </si>
  <si>
    <t>BK 21 plus Research Group for Education and Research Program for World-Class Economists Leading the Future of the Korean Economy, Seoul National University, Seoul, South Korea</t>
  </si>
  <si>
    <t>Kim,  Namhee</t>
  </si>
  <si>
    <t>Roh, E.Y.</t>
  </si>
  <si>
    <t>Roh,  Eun-youn</t>
  </si>
  <si>
    <t>Lee,  Jungmin</t>
  </si>
  <si>
    <t>Yoon, J.H.</t>
  </si>
  <si>
    <t>Yoon,  Jong-hyun</t>
  </si>
  <si>
    <t>2-s2.0-85129737822</t>
  </si>
  <si>
    <t>Does mobile payment use lead to overspending? The moderating role of financial knowledge</t>
  </si>
  <si>
    <t>Son,  Jiyoon</t>
  </si>
  <si>
    <t>Seoul National University of Science and Technology</t>
  </si>
  <si>
    <t>Seoul National University of Science and Technology, Seoul, South Korea</t>
  </si>
  <si>
    <t>2-s2.0-105007924174</t>
  </si>
  <si>
    <t>Zou, X.</t>
  </si>
  <si>
    <t>Zou,  Xue</t>
  </si>
  <si>
    <t>Seoul School of Integrated Sciences &amp; Technologies</t>
  </si>
  <si>
    <t>Seoul School of Integrated Sciences &amp; Technologies, Seoul, South Korea</t>
  </si>
  <si>
    <t>The Impact of Personalized Financial Literacy Education Platform Based on Artificial Intelligence on Consumer Behavior</t>
  </si>
  <si>
    <t>2-s2.0-85117355410</t>
  </si>
  <si>
    <t>Department of Business Administration, Seoul School of Integrated Sciences &amp; Technologies, Seoul, South Korea</t>
  </si>
  <si>
    <t>Gender differences in financial knowledge overconfidence among older adults</t>
  </si>
  <si>
    <t>Fang,  Ying</t>
  </si>
  <si>
    <t>School of Business, Seoul School of Integrated Sciences &amp; Technologies, Seoul, South Korea</t>
  </si>
  <si>
    <t>2-s2.0-85169685653</t>
  </si>
  <si>
    <t>Fisher, L.E.</t>
  </si>
  <si>
    <t>Fisher,  Linda E.</t>
  </si>
  <si>
    <t>Seton Hall University</t>
  </si>
  <si>
    <t>Seton Hall University, South Orange, NJ, United States</t>
  </si>
  <si>
    <t>CONSUMER FRAUD, HOME FINANCING, AND THE EROSION OF TRUST</t>
  </si>
  <si>
    <t>2-s2.0-85130827093</t>
  </si>
  <si>
    <t>Yang,  Qingsong</t>
  </si>
  <si>
    <t>Shaanxi Normal University</t>
  </si>
  <si>
    <t>International Business School, Shaanxi Normal University, Xi'an, Shaanxi, China</t>
  </si>
  <si>
    <t>Investor Financial Literacy, Decision-Making Behavior, and Stock Price Volatility—Evidence From Behavioral Experiments</t>
  </si>
  <si>
    <t>Yin,  Haiyuan</t>
  </si>
  <si>
    <t>Mao, H.</t>
  </si>
  <si>
    <t>Mao,  Hui</t>
  </si>
  <si>
    <t>Northwest Institute of Historical Environment and Socio-Economic Development, Shaanxi Normal University, Xi'an, Shaanxi, China</t>
  </si>
  <si>
    <t>2-s2.0-85100997549</t>
  </si>
  <si>
    <t>Huang, Z.</t>
  </si>
  <si>
    <t>Huang,  Zhanbing</t>
  </si>
  <si>
    <t>Analysis of asset risk and household Financial Asset Allocation structure - Empirical analysis from a nonlinear model</t>
  </si>
  <si>
    <t>Lu,  Yu</t>
  </si>
  <si>
    <t>Ali,  Adnan</t>
  </si>
  <si>
    <t>Shaheed Benazir Bhutto University</t>
  </si>
  <si>
    <t>Azman Hashim International Business School, Kuala Lumpur, Malaysia, Department of Management Sciences, Shaheed Benazir Bhutto University, Pakhtunkhwa, Khyber Pakhtunkhwa (KPK), Pakistan</t>
  </si>
  <si>
    <t>2-s2.0-85147010262</t>
  </si>
  <si>
    <t>Goel,  Anusha</t>
  </si>
  <si>
    <t>Shaheed Sukhdev College of Business Studies</t>
  </si>
  <si>
    <t>Shaheed Sukhdev College of Business Studies, New Delhi, India</t>
  </si>
  <si>
    <t>Trends and reforms of financial inclusion in India</t>
  </si>
  <si>
    <t>2-s2.0-85143642860</t>
  </si>
  <si>
    <t>Khayyatian, M.S.</t>
  </si>
  <si>
    <t>Khayyatian,  Mohammadsadegh</t>
  </si>
  <si>
    <t>Shahid Beheshti University</t>
  </si>
  <si>
    <t>Institute for Science and Technology Studies, Shahid Beheshti University, Tehran, Tehran, Iran</t>
  </si>
  <si>
    <t>The difference between exporter and non-exporter knowledge-based firms: the case of Iranian firms in the chemical industry</t>
  </si>
  <si>
    <t>Ilkhani, M.</t>
  </si>
  <si>
    <t>Ilkhani,  Mahnaz</t>
  </si>
  <si>
    <t>Shahid Beheshti University of Medical Sciences</t>
  </si>
  <si>
    <t>Department of Medical Surgical Nursing, Shahid Beheshti University of Medical Sciences, Tehran, Tehran, Iran</t>
  </si>
  <si>
    <t>ZohariAnboohi, S.</t>
  </si>
  <si>
    <t>ZohariAnboohi,  Sima</t>
  </si>
  <si>
    <t>Khajoei, R.</t>
  </si>
  <si>
    <t>Khajoei,  Rahimeh</t>
  </si>
  <si>
    <t>Student Research Committee, Shahid Beheshti University of Medical Sciences, Tehran, Tehran, Iran</t>
  </si>
  <si>
    <t>2-s2.0-85083177834</t>
  </si>
  <si>
    <t>Razavi, A.</t>
  </si>
  <si>
    <t>Razavi,  A.</t>
  </si>
  <si>
    <t>Shahid Rajaee Teacher Training University</t>
  </si>
  <si>
    <t>Department of Surveying Engineering, Shahid Rajaee Teacher Training University, Tehran, Iran</t>
  </si>
  <si>
    <t>A multi criteria recommendation model for jaunt</t>
  </si>
  <si>
    <t>Hosseinali, F.</t>
  </si>
  <si>
    <t>Hosseinali,  Farhad</t>
  </si>
  <si>
    <t>Raadabadi, M.</t>
  </si>
  <si>
    <t>Raadabadi,  Mehdi</t>
  </si>
  <si>
    <t>Shahid Sadoughi University of Medical Sciences</t>
  </si>
  <si>
    <t>Trauma Research Center, Shahid Sadoughi University of Medical Sciences, Yazd, Yazd, Iran</t>
  </si>
  <si>
    <t>Sanaeefar, M.</t>
  </si>
  <si>
    <t>Sanaeefar,  Mahnaz</t>
  </si>
  <si>
    <t>Department of Health in Emergencies and Disasters, Shahid Sadoughi University of Medical Sciences, Yazd, Yazd, Iran</t>
  </si>
  <si>
    <t>Sadeghi, S.</t>
  </si>
  <si>
    <t>Sadeghi,  Somayyeh</t>
  </si>
  <si>
    <t>Fallah-Aliabadi, S.</t>
  </si>
  <si>
    <t>Fallah-Aliabadi,  Saeed</t>
  </si>
  <si>
    <t>2-s2.0-105014774567</t>
  </si>
  <si>
    <t>Hossain, M.S.</t>
  </si>
  <si>
    <t>Hossain,  Md Sabbir</t>
  </si>
  <si>
    <t>Shahjalal University of Science and Technology</t>
  </si>
  <si>
    <t>Department of Statistics, Shahjalal University of Science and Technology, Sylhet, Bangladesh</t>
  </si>
  <si>
    <t>Exploring the nexus between financial strain, wellbeing, and life satisfaction among Bangladeshi university students during the COVID-19 pandemic in 2021: A cross-sectional study</t>
  </si>
  <si>
    <t>Rohman,  Mahfuzer</t>
  </si>
  <si>
    <t>Rahman, K.</t>
  </si>
  <si>
    <t>Rahman,  Khalidur</t>
  </si>
  <si>
    <t>Hasan, M.N.</t>
  </si>
  <si>
    <t>Hasan,  Md Nafiul</t>
  </si>
  <si>
    <t>Uddin, M.B.</t>
  </si>
  <si>
    <t>Uddin,  Md Borhan</t>
  </si>
  <si>
    <t>Morshedlou, H.</t>
  </si>
  <si>
    <t>Morshedlou,  Hossein</t>
  </si>
  <si>
    <t>Shahrood University of Technology</t>
  </si>
  <si>
    <t>Department of Computer Engineering and Information Technology, Shahrood University of Technology, Shahrood, Semnan, Iran, School of Computer Science, Iranian Research Institute for Fundamental Sciences, Tehran, Tehran, Iran</t>
  </si>
  <si>
    <t>2-s2.0-105018881588</t>
  </si>
  <si>
    <t>Khassenova, K.Y.</t>
  </si>
  <si>
    <t>Khassenova,  Klara E.</t>
  </si>
  <si>
    <t>Shakarim University of Semey</t>
  </si>
  <si>
    <t>Non-profit joint-stock company Shakаrim University of Semey, Semey, Kazakhstan</t>
  </si>
  <si>
    <t>Methods of Financial Literature Assessment: Kazakhstan’s Experience</t>
  </si>
  <si>
    <t>K.ismailova, G.</t>
  </si>
  <si>
    <t>K.ismailova,  Gainigul</t>
  </si>
  <si>
    <t>Z.parimbekova, L.</t>
  </si>
  <si>
    <t>Z.parimbekova,  Lyazzat</t>
  </si>
  <si>
    <t>Anarbekov, N.M.</t>
  </si>
  <si>
    <t>Anarbekov,  Nurjan M.</t>
  </si>
  <si>
    <t>Kuantkan, B.</t>
  </si>
  <si>
    <t>Kuantkan,  Bibolat</t>
  </si>
  <si>
    <t>2-s2.0-85218869297</t>
  </si>
  <si>
    <t>Chen,  Jian</t>
  </si>
  <si>
    <t>Shandong Jianzhu University</t>
  </si>
  <si>
    <t>School of Business, Shandong Jianzhu University, Jinan, Shandong, China</t>
  </si>
  <si>
    <t>Does demolition compensation stimulate household allocation of financial assets</t>
  </si>
  <si>
    <t>Luo,  Jinliang</t>
  </si>
  <si>
    <t>Department of Physical Education, Shandong Jianzhu University, Jinan, Shandong, China</t>
  </si>
  <si>
    <t>Yu, J.</t>
  </si>
  <si>
    <t>Yu,  Jiaohui</t>
  </si>
  <si>
    <t>2-s2.0-85207786424</t>
  </si>
  <si>
    <t>Dong, J.</t>
  </si>
  <si>
    <t>Dong,  Jingxuan</t>
  </si>
  <si>
    <t>Shandong Management University</t>
  </si>
  <si>
    <t>School of Economics and Trade, Shandong Management University, Jinan, Shandong, China</t>
  </si>
  <si>
    <t>Digital finance's impact on household portfolio diversity: Evidence from Chinese households</t>
  </si>
  <si>
    <t>Irfan,  Muhamamd Hamza</t>
  </si>
  <si>
    <t>Shandong Management University
Azerbaijan State University of Economics (UNEC)
Lefke Avrupa Üniversitesi
Ilma University</t>
  </si>
  <si>
    <t>School of Business, Shandong Management University, Jinan, Shandong, China, Azerbaijan State University of Economics (UNEC), Baku, Azerbaijan, Advanced Research Centre, Lefke Avrupa Üniversitesi, Mersin, Mersin, Turkey, School of Business, Ilma University, Karachi, Sindh, Pakistan</t>
  </si>
  <si>
    <t>2-s2.0-85131409979</t>
  </si>
  <si>
    <t>Zheng,  Chao</t>
  </si>
  <si>
    <t>Shandong Normal University</t>
  </si>
  <si>
    <t>School of Economics, Shandong Normal University, Jinan, Shandong, China</t>
  </si>
  <si>
    <t>An innovative MS-VAR model with integrated financial knowledge for measuring the impact of stock market bubbles on financial security</t>
  </si>
  <si>
    <t>Sun,  Xialing</t>
  </si>
  <si>
    <t>Shandong Second Medical University</t>
  </si>
  <si>
    <t>School of Public Health, Shandong Second Medical University, Weifang, Shandong, China</t>
  </si>
  <si>
    <t>Yu,  Zhaofeng</t>
  </si>
  <si>
    <t>Human Resources Office, Shandong Second Medical University, Weifang, Shandong, China</t>
  </si>
  <si>
    <t>2-s2.0-85129758441</t>
  </si>
  <si>
    <t>Wang,  Shuo</t>
  </si>
  <si>
    <t>Shandong University</t>
  </si>
  <si>
    <t>Center for Economic Research, Shandong University, Jinan, Shandong, China</t>
  </si>
  <si>
    <t>The influence of financial knowledge on the credit behaviour of small and micro enterprises: the knowledge-based view</t>
  </si>
  <si>
    <t>Zhou,  Hailing</t>
  </si>
  <si>
    <t>School of Political Science and Public Administration, Shandong University, Jinan, Shandong, China</t>
  </si>
  <si>
    <t>2-s2.0-105021098761</t>
  </si>
  <si>
    <t>Zhao,  Shuai</t>
  </si>
  <si>
    <t>Kinship networks and risky financial asset investment: The power of Confucian clan</t>
  </si>
  <si>
    <t>Hou, Z.</t>
  </si>
  <si>
    <t>Hou,  Zaikun</t>
  </si>
  <si>
    <t>Institute of Blue and Green Development, Shandong University, Weihai, Weihai, China</t>
  </si>
  <si>
    <t>2-s2.0-85201666664</t>
  </si>
  <si>
    <t>Sun,  Yang</t>
  </si>
  <si>
    <t>Shandong University, Weihai, Weihai, China</t>
  </si>
  <si>
    <t>Investigation on the effects of listing stock index options in China using time series modelling</t>
  </si>
  <si>
    <t>Han, K.</t>
  </si>
  <si>
    <t>Han,  Kefei</t>
  </si>
  <si>
    <t>School of Economics and Management, Shandong University, Jinan, Shandong, China</t>
  </si>
  <si>
    <t>Bai, C.</t>
  </si>
  <si>
    <t>Bai,  Caiquan</t>
  </si>
  <si>
    <t>Gao,  Jianguo</t>
  </si>
  <si>
    <t>School of Philosophy and Social Development, Shandong University, Jinan, Shandong, China</t>
  </si>
  <si>
    <t>Wang,  Xiaojuan</t>
  </si>
  <si>
    <t>2-s2.0-85205305810</t>
  </si>
  <si>
    <t>Liang, Q.</t>
  </si>
  <si>
    <t>Liang,  Qiaohui</t>
  </si>
  <si>
    <t>Shandong University of Finance and Economics</t>
  </si>
  <si>
    <t>Shandong University of Finance and Economics, Jinan, Shandong, China</t>
  </si>
  <si>
    <t>Digital Financial Literacy and Rural Income Inequality</t>
  </si>
  <si>
    <t>2-s2.0-85145377592</t>
  </si>
  <si>
    <t>Liu,  Tiantian</t>
  </si>
  <si>
    <t>School of Economics, Shandong University of Finance and Economics, Jinan, Shandong, China</t>
  </si>
  <si>
    <t>Digital finance and migrant workers' urban integration: The mediation effect of the gender-earning gap</t>
  </si>
  <si>
    <t>Yang,  Zhiheng</t>
  </si>
  <si>
    <t>Institute of Regional Economics, Shandong University of Finance and Economics, Jinan, Shandong, China, School of Economics, Shandong University of Finance and Economics, Jinan, Shandong, China</t>
  </si>
  <si>
    <t>Feng, L.</t>
  </si>
  <si>
    <t>Feng,  Lin</t>
  </si>
  <si>
    <t>Xu, G.</t>
  </si>
  <si>
    <t>Xu,  Guangshun</t>
  </si>
  <si>
    <t>2-s2.0-85129998457</t>
  </si>
  <si>
    <t>Li,  Kun</t>
  </si>
  <si>
    <t>School of International Trade and Economics, Shandong University of Finance and Economics, Jinan, Shandong, China</t>
  </si>
  <si>
    <t>Digital inclusive finance and asset allocation of Chinese residents: Evidence from the China Household Finance Survey</t>
  </si>
  <si>
    <t>Fang, Z.</t>
  </si>
  <si>
    <t>Fang,  Zhen</t>
  </si>
  <si>
    <t>Wang,  Wenzheng</t>
  </si>
  <si>
    <t>Wang,  Chao</t>
  </si>
  <si>
    <t>School of Business Administration, Shandong University of Finance and Economics, Jinan, Shandong, China</t>
  </si>
  <si>
    <t>Wang,  Shuhong</t>
  </si>
  <si>
    <t>Institute of Marine Economics and Management, Shandong University of Finance and Economics, Jinan, Shandong, China</t>
  </si>
  <si>
    <t>Li,  Chengyou</t>
  </si>
  <si>
    <t>School of Finance, Shandong University of Finance and Economics, Jinan, Shandong, China</t>
  </si>
  <si>
    <t>Liu,  Meiyu</t>
  </si>
  <si>
    <t>Wang,  Chunhui</t>
  </si>
  <si>
    <t>Xiao,  Yao</t>
  </si>
  <si>
    <t>Xu,  Jing</t>
  </si>
  <si>
    <t>2-s2.0-85147247630</t>
  </si>
  <si>
    <t>Liu,  Jianing</t>
  </si>
  <si>
    <t>Shandong University of Science and Technology</t>
  </si>
  <si>
    <t>Shandong University of Science and Technology, Qingdao, Shandong, China</t>
  </si>
  <si>
    <t>Financial Indicator System Based on Data Mining Algorithm</t>
  </si>
  <si>
    <t>2-s2.0-85208435850</t>
  </si>
  <si>
    <t>Cheng,  Zhengrong</t>
  </si>
  <si>
    <t>Shanghai Business School</t>
  </si>
  <si>
    <t>Faculty of Business Information, Shanghai Business School, Shanghai, Shanghai, China</t>
  </si>
  <si>
    <t>Financial Literacy, Fintech, and Risky Financial Investment in Urban Households—An Analysis Based on CHFS Data</t>
  </si>
  <si>
    <t>He,  Hui</t>
  </si>
  <si>
    <t>Shanghai Institute of Technology</t>
  </si>
  <si>
    <t>Shanghai Institute of Technology, Shanghai, Shanghai, China</t>
  </si>
  <si>
    <t>2-s2.0-85151452676</t>
  </si>
  <si>
    <t>Zhang,  Lini</t>
  </si>
  <si>
    <t>School of Economics and Management, Shanghai Institute of Technology, Shanghai, Shanghai, China</t>
  </si>
  <si>
    <t>Financial socialization and financial distress: The role of cognitive and noncognitive abilities</t>
  </si>
  <si>
    <t>Zhai, Y.</t>
  </si>
  <si>
    <t>Zhai,  Yuming</t>
  </si>
  <si>
    <t>2-s2.0-85107399043</t>
  </si>
  <si>
    <t>Financial literacy or investment experience: which is more influential in cryptocurrency investment?</t>
  </si>
  <si>
    <t>2-s2.0-85092568459</t>
  </si>
  <si>
    <t>Talking money at home: the value of family financial socialization</t>
  </si>
  <si>
    <t>2-s2.0-85105541225</t>
  </si>
  <si>
    <t>The Influence of Financial Education Sources on Emergency Savings: The Role of Financial Literacy</t>
  </si>
  <si>
    <t>2-s2.0-85215237869</t>
  </si>
  <si>
    <t>Zhang,  Lele</t>
  </si>
  <si>
    <t>Shanghai International Studies University</t>
  </si>
  <si>
    <t>School of Business and Management, Shanghai International Studies University, Shanghai, Shanghai, China, Guangdong Institute of Intelligence Science and Technology, Zhuhai, Guangdong, China</t>
  </si>
  <si>
    <t>Enhancing optimal consumption: Experimental insights into nudging borrowing behavior via a life cycle model</t>
  </si>
  <si>
    <t>2-s2.0-85137257826</t>
  </si>
  <si>
    <t>Yang,  Xiaolan</t>
  </si>
  <si>
    <t>School of Business and Management, Shanghai International Studies University, Shanghai, Shanghai, China</t>
  </si>
  <si>
    <t>How does economic policy uncertainty affect the relationship between household debt and consumption?</t>
  </si>
  <si>
    <t>Shen,  Yanyan</t>
  </si>
  <si>
    <t>Shanghai Jiao Tong University</t>
  </si>
  <si>
    <t>Computer Science and Engineering, Shanghai Jiao Tong University, Shanghai, China</t>
  </si>
  <si>
    <t>2-s2.0-85142786475</t>
  </si>
  <si>
    <t>Zhang,  Yun</t>
  </si>
  <si>
    <t>Shanghai Lixin University of Accounting and Finance</t>
  </si>
  <si>
    <t>School of Finance, Shanghai Lixin University of Accounting and Finance, Shanghai, China</t>
  </si>
  <si>
    <t>Vulnerability and fraud: evidence from the COVID-19 pandemic</t>
  </si>
  <si>
    <t>Li,  Ruihai</t>
  </si>
  <si>
    <t>School of Management, Shanghai Lixin University of Accounting and Finance, Shanghai, China</t>
  </si>
  <si>
    <t>Yang,  Lingxiao</t>
  </si>
  <si>
    <t>2-s2.0-105010576667</t>
  </si>
  <si>
    <t>Su, T.</t>
  </si>
  <si>
    <t>Su,  Tong</t>
  </si>
  <si>
    <t>Shanghai Lixin University of Accounting and Finance, Shanghai, China</t>
  </si>
  <si>
    <t>Research on deep neural network optimization of financial education knowledge base</t>
  </si>
  <si>
    <t>Zheng,  Yuxiang</t>
  </si>
  <si>
    <t>Shanghai Maritime University</t>
  </si>
  <si>
    <t>School of Economics and Management, Shanghai Maritime University, Shanghai, China</t>
  </si>
  <si>
    <t>Liu,  Xiaoyu</t>
  </si>
  <si>
    <t>Hu, H.-Z.</t>
  </si>
  <si>
    <t>Hu,  Hongzhen</t>
  </si>
  <si>
    <t>Shanghai Normal University</t>
  </si>
  <si>
    <t>Shanghai Normal University, Shanghai, Shanghai, China</t>
  </si>
  <si>
    <t>2-s2.0-85159106555</t>
  </si>
  <si>
    <t>He,  Huihua</t>
  </si>
  <si>
    <t>Digital Financial Literacy of Young Chinese Children in Shanghai: A Mixed Method Study</t>
  </si>
  <si>
    <t>Luo,  Wenwei</t>
  </si>
  <si>
    <t>Zhao,  Haidong</t>
  </si>
  <si>
    <t>School of Business, Shanghai Normal University, Shanghai, Shanghai, China</t>
  </si>
  <si>
    <t>Bai, J.</t>
  </si>
  <si>
    <t>Bai,  Jianli</t>
  </si>
  <si>
    <t>Shanghai Ocean University</t>
  </si>
  <si>
    <t>College of Economics and Management, Shanghai Ocean University, Shanghai, China</t>
  </si>
  <si>
    <t>Chen,  Linsheng</t>
  </si>
  <si>
    <t>2-s2.0-85136533033</t>
  </si>
  <si>
    <t>Wu, G.</t>
  </si>
  <si>
    <t>Wu,  Guo</t>
  </si>
  <si>
    <t>Shanghai Sanda University</t>
  </si>
  <si>
    <t>Department of Finance, Shanghai Sanda University, Shanghai, Shanghai, China</t>
  </si>
  <si>
    <t>Research on factors affecting people’s intention to use digital currency: Empirical evidence from China</t>
  </si>
  <si>
    <t>Yang,  Jiangqin</t>
  </si>
  <si>
    <t>Hu, Q.</t>
  </si>
  <si>
    <t>Hu,  Qiaoxi</t>
  </si>
  <si>
    <t>Wan, W.</t>
  </si>
  <si>
    <t>Wan,  Wanggen Gen</t>
  </si>
  <si>
    <t>Shanghai University</t>
  </si>
  <si>
    <t>Institute of Smart City, Shanghai University, Shanghai, China</t>
  </si>
  <si>
    <t>Liu,  Liang</t>
  </si>
  <si>
    <t>Shanghai University, Shanghai, China</t>
  </si>
  <si>
    <t>Zhai,  Qingqing</t>
  </si>
  <si>
    <t>School of Management, Shanghai University, Shanghai, China</t>
  </si>
  <si>
    <t>Kwong, K.C.</t>
  </si>
  <si>
    <t>Kwong,  Koochun</t>
  </si>
  <si>
    <t>Zhen, L.</t>
  </si>
  <si>
    <t>Zhen,  Lu</t>
  </si>
  <si>
    <t>Li,  Xinru</t>
  </si>
  <si>
    <t>Shanghai University of Finance and Economics</t>
  </si>
  <si>
    <t>Shanghai University of Finance and Economics, Shanghai, China</t>
  </si>
  <si>
    <t>2-s2.0-85063326727</t>
  </si>
  <si>
    <t>Zou,  Jing</t>
  </si>
  <si>
    <t>School of Public Economics and Administration, Shanghai University of Finance and Economics, Shanghai, China</t>
  </si>
  <si>
    <t>Financial literacy, housing value and household financial market participation: Evidence from urban China</t>
  </si>
  <si>
    <t>Bian, S.</t>
  </si>
  <si>
    <t>Bian,  Shibo</t>
  </si>
  <si>
    <t>School of Statistics and Management, Shanghai University of Finance and Economics, Shanghai, China</t>
  </si>
  <si>
    <t>2-s2.0-105002161982</t>
  </si>
  <si>
    <t>Liu,  Jinpeng</t>
  </si>
  <si>
    <t>Monetary rewards or comment recognition? The difference between the two types of feedback in online Q&amp;A community</t>
  </si>
  <si>
    <t>Xu,  Shiwei</t>
  </si>
  <si>
    <t>College of Business, Shanghai University of Finance and Economics, Shanghai, China</t>
  </si>
  <si>
    <t>School of Finance, Shanghai University of Finance and Economics, Shanghai, China</t>
  </si>
  <si>
    <t>Liu,  Xipeng</t>
  </si>
  <si>
    <t>Du, S.</t>
  </si>
  <si>
    <t>Du,  Shanxing</t>
  </si>
  <si>
    <t>School of Urban and Regional Science, Shanghai University of Finance and Economics, Shanghai, China</t>
  </si>
  <si>
    <t>Li,  Xinmiao</t>
  </si>
  <si>
    <t>Yang,  Jinqiang</t>
  </si>
  <si>
    <t>Fullgoal Institute for ESG Research, Shanghai University of Finance and Economics, Shanghai, China</t>
  </si>
  <si>
    <t>Li,  Yifan</t>
  </si>
  <si>
    <t>Shanghai University of International Business and Economics</t>
  </si>
  <si>
    <t>The School of Global Governance, Shanghai University of International Business and Economics, Shanghai, China, UNESCO Institute for Statistics, Montreal, QC, Canada</t>
  </si>
  <si>
    <t>Guo, G.</t>
  </si>
  <si>
    <t>Guo,  Gongxing</t>
  </si>
  <si>
    <t>Shantou University</t>
  </si>
  <si>
    <t>Shantou University Business School, Shantou, Guangdong, China</t>
  </si>
  <si>
    <t>Chu, C.-C.</t>
  </si>
  <si>
    <t>Chu,  Chien Chi</t>
  </si>
  <si>
    <t>Department of Finance, Shantou University Business School, Shantou, Guangdong, China, Shantou University, Shantou, Guangdong, China</t>
  </si>
  <si>
    <t>Jiang, K.</t>
  </si>
  <si>
    <t>Jiang,  Kangqi</t>
  </si>
  <si>
    <t>Zhang,  Cheng</t>
  </si>
  <si>
    <t>School of Business, Shantou University, Shantou, Guangdong, China</t>
  </si>
  <si>
    <t>Zhao,  Min</t>
  </si>
  <si>
    <t>Shanxi Agricultural University</t>
  </si>
  <si>
    <t>College of Agricultural Economics and Management, Shanxi Agricultural University, Taiyuan, Shanxi, China</t>
  </si>
  <si>
    <t>Tai, X.</t>
  </si>
  <si>
    <t>Tai,  Xiujun</t>
  </si>
  <si>
    <t>Shanxi Normal University</t>
  </si>
  <si>
    <t>College of Economics and Management, Shanxi Normal University, Taiyuan, Shanxi, China</t>
  </si>
  <si>
    <t>Udemba, E.N.</t>
  </si>
  <si>
    <t>Udemba,  Edmund Ntom</t>
  </si>
  <si>
    <t>Shanxi Technology and Business College
İstanbul Gelişim Üniversitesi</t>
  </si>
  <si>
    <t>School of Business, Shanxi Technology and Business College, Taiyuan, Turkey, Faculty of Economics, İstanbul Gelişim Üniversitesi, Istanbul, Turkey</t>
  </si>
  <si>
    <t>2-s2.0-85213959972</t>
  </si>
  <si>
    <t>Zhang,  Shoufu</t>
  </si>
  <si>
    <t>Shanxi University</t>
  </si>
  <si>
    <t>Research Center for Philosophy of Science and Technology, Shanxi University, Taiyuan, Shanxi, China</t>
  </si>
  <si>
    <t>The effect of financial literacy on agricultural entrepreneurship</t>
  </si>
  <si>
    <t>School for Marxism Studies, Shanxi University, Taiyuan, Shanxi, China</t>
  </si>
  <si>
    <t>2-s2.0-105010336083</t>
  </si>
  <si>
    <t>Zhai, X.</t>
  </si>
  <si>
    <t>Zhai,  Xin</t>
  </si>
  <si>
    <t>College of Marxism, Shanxi University, Taiyuan, Shanxi, China</t>
  </si>
  <si>
    <t>Rural collective property rights system reform, financial literacy, and rural household income</t>
  </si>
  <si>
    <t>Zeng,  Yanni</t>
  </si>
  <si>
    <t>Shanxi University of Finance and Economics</t>
  </si>
  <si>
    <t>School of Economics, Shanxi University of Finance and EcoNomics, Taiyuan, Shanxi, China</t>
  </si>
  <si>
    <t>2-s2.0-85148701826</t>
  </si>
  <si>
    <t>Wang,  Lijun</t>
  </si>
  <si>
    <t>Shaoxing Academy of Agricultural Sciences</t>
  </si>
  <si>
    <t>Center for Cultural Development Research, Shaoxing Academy of Agricultural Sciences, Shaoxing, Zhejiang, China</t>
  </si>
  <si>
    <t>How farmland circulation affects household financial vulnerability in China: The chain mediation effect of labor transfer and financial literacy</t>
  </si>
  <si>
    <t>2-s2.0-85205875437</t>
  </si>
  <si>
    <t>Sangeeta, n.</t>
  </si>
  <si>
    <t>Sangeeta,  null</t>
  </si>
  <si>
    <t>Sharda University</t>
  </si>
  <si>
    <t>Finance Department, Sharda University, Greater Noida, UP, India</t>
  </si>
  <si>
    <t>Association between Financial Knowledge, Financial Attitude and Financial Behaviour among Young Population in India</t>
  </si>
  <si>
    <t>2-s2.0-105021436963</t>
  </si>
  <si>
    <t>Abidi, A.I.</t>
  </si>
  <si>
    <t>Abidi,  Ali Imam</t>
  </si>
  <si>
    <t>Department of Computer Science and Engineering, Sharda University, Greater Noida, UP, India</t>
  </si>
  <si>
    <t>Large Language Models Acing Chartered Accountancy</t>
  </si>
  <si>
    <t>Saxena,  Ashish</t>
  </si>
  <si>
    <t>School of Business, Sharda University, Greater Noida, UP, India</t>
  </si>
  <si>
    <t>2-s2.0-105020014062</t>
  </si>
  <si>
    <t>Gupta,  Keshav</t>
  </si>
  <si>
    <t>Sharma,  Akhil</t>
  </si>
  <si>
    <t>Adnan, M.</t>
  </si>
  <si>
    <t>Adnan,  Mohammad</t>
  </si>
  <si>
    <t>Sharma,  Preeti</t>
  </si>
  <si>
    <t>School of Business Studies, Sharda University, Greater Noida, UP, India</t>
  </si>
  <si>
    <t>Mandal, A.</t>
  </si>
  <si>
    <t>Mandal,  Anjali</t>
  </si>
  <si>
    <t>Gupta, J.</t>
  </si>
  <si>
    <t>Gupta,  Jatin</t>
  </si>
  <si>
    <t>Singhania, S.</t>
  </si>
  <si>
    <t>Singhania,  Saransh</t>
  </si>
  <si>
    <t>Verma,  Apoorva</t>
  </si>
  <si>
    <t>Sharda University, Greater Noida, UP, India</t>
  </si>
  <si>
    <t>Mittal,  Shalini</t>
  </si>
  <si>
    <t>2-s2.0-85142796831</t>
  </si>
  <si>
    <t>Sangal, A.</t>
  </si>
  <si>
    <t>Sangal,  Atul</t>
  </si>
  <si>
    <t>Determinants of Financial Literacy and its Influence on Financial Wellbeing — a Study of the Young Population in Haryana, India; Факторы финансовой грамотности и их влияние на финансовое благополучие — исследование молодого населения Харьяны, Индия</t>
  </si>
  <si>
    <t>Aggarwal, P.K.</t>
  </si>
  <si>
    <t>Aggarwal,  Pradeep Kumar</t>
  </si>
  <si>
    <t>Deo, S.</t>
  </si>
  <si>
    <t>Deo,  Sakshi</t>
  </si>
  <si>
    <t>2-s2.0-85175249021</t>
  </si>
  <si>
    <t>Samadi, M.</t>
  </si>
  <si>
    <t>Samadi,  Mitra</t>
  </si>
  <si>
    <t>Sharif University of Technology</t>
  </si>
  <si>
    <t>Sharif University of Technology, Tehran, Tehran, Iran</t>
  </si>
  <si>
    <t>The impact of organizational capabilities on the international performance of knowledge-based firms</t>
  </si>
  <si>
    <t>Mirnezami, S.R.</t>
  </si>
  <si>
    <t>Mirnezami,  Seyed Reza</t>
  </si>
  <si>
    <t>Technology, Sharif University of Technology, Tehran, Tehran, Iran</t>
  </si>
  <si>
    <t>2-s2.0-105005984441</t>
  </si>
  <si>
    <t>Doumi, F.B.</t>
  </si>
  <si>
    <t>Doumi,  Fakhri Bani</t>
  </si>
  <si>
    <t>Sharjah Academy for Police Sciences</t>
  </si>
  <si>
    <t>Sharjah Academy for Police Sciences, Sharjah, United Arab Emirates</t>
  </si>
  <si>
    <t>Factors Influencing Access to Finance Among Jordanian SMEs: Examining the Role of P2P Lending Fintech, Information Asymmetry, Transaction Cost, and Financial Literacy</t>
  </si>
  <si>
    <t>2-s2.0-105007153041</t>
  </si>
  <si>
    <t>Al Mahameed, M.</t>
  </si>
  <si>
    <t>Al Mahameed,  Muhammad</t>
  </si>
  <si>
    <t>Sharjah College of Business Administration</t>
  </si>
  <si>
    <t>College of Business Administration, Sharjah, United Arab Emirates</t>
  </si>
  <si>
    <t>Islamic banking, social justice and symbolic capital – insights from the UK</t>
  </si>
  <si>
    <t>Sharjah University of Science and Technology (assuming College of Business Administration is part of this university, as it's not explicitly stated) or NA if the college isn't affiliated with a specific university.</t>
  </si>
  <si>
    <t>Albaity, M.</t>
  </si>
  <si>
    <t>Albaity,  Mohamed Shikh Abubaker</t>
  </si>
  <si>
    <t>Sharjah University of Science and Technology (assuming it's the institution that houses the College of Business Administration) or NA (if incorrect assumption)</t>
  </si>
  <si>
    <t>Hassan al-Tamimi, H.A.</t>
  </si>
  <si>
    <t>Hassan al-Tamimi,  Hussein A.</t>
  </si>
  <si>
    <t>Sharjah University of Science and Technology (assuming that the College of Business Administration is part of this university based on the common structure in many universities)
Or if it's not possible to determine the exact university:
NA</t>
  </si>
  <si>
    <t>Department of Accounting, College of Business Administration, Sharjah, United Arab Emirates</t>
  </si>
  <si>
    <t>Lei, L.</t>
  </si>
  <si>
    <t>Lei,  Liying</t>
  </si>
  <si>
    <t>Shazhou Professional Institute of Technology</t>
  </si>
  <si>
    <t>School of Economics and Management, Shazhou Professional Institute of Technology, Suzhou, Jiangsu, China</t>
  </si>
  <si>
    <t>2-s2.0-85106165404</t>
  </si>
  <si>
    <t>Koya, K.</t>
  </si>
  <si>
    <t>Koya,  Kushwanth</t>
  </si>
  <si>
    <t>Sheffield Business School</t>
  </si>
  <si>
    <t>Sheffield Business School, Sheffield, South Yorkshire, United Kingdom</t>
  </si>
  <si>
    <t>A path of roses and financial literacy: Exploring the usability of UK's digital banking services to improve younger adult adoption</t>
  </si>
  <si>
    <t>Jones, D.</t>
  </si>
  <si>
    <t>Jones,  David</t>
  </si>
  <si>
    <t>2-s2.0-84859073166</t>
  </si>
  <si>
    <t>Hill, M.S.</t>
  </si>
  <si>
    <t>Hill,  Matthew Steven</t>
  </si>
  <si>
    <t>Sheffield Hallam University</t>
  </si>
  <si>
    <t>Faculty of Development and Society, Sheffield Hallam University, Sheffield, South Yorkshire, United Kingdom</t>
  </si>
  <si>
    <t>Cost value reconciliation (CVR) in the UK construction industry</t>
  </si>
  <si>
    <t>Stephenson, P.</t>
  </si>
  <si>
    <t>Stephenson,  Paul</t>
  </si>
  <si>
    <t>2-s2.0-84925384759</t>
  </si>
  <si>
    <t>Machaczek, K.</t>
  </si>
  <si>
    <t>Machaczek,  Katarzyna Karolina</t>
  </si>
  <si>
    <t>Centre for Health and Social Care Research, Sheffield Hallam University, Sheffield, South Yorkshire, United Kingdom</t>
  </si>
  <si>
    <t>Financial capability, health and disability Health behavior, health promotion and society</t>
  </si>
  <si>
    <t>Matrix Consultants, V.</t>
  </si>
  <si>
    <t>Matrix Consultants,  Venture</t>
  </si>
  <si>
    <t>Sheffield Hallam University, Sheffield, South Yorkshire, United Kingdom</t>
  </si>
  <si>
    <t>Allmark, P.</t>
  </si>
  <si>
    <t>Allmark,  Peter J.</t>
  </si>
  <si>
    <t>Yang,  Junhong</t>
  </si>
  <si>
    <t>104</t>
  </si>
  <si>
    <t>Sheffield University</t>
  </si>
  <si>
    <t>Sheffield University Management School, Sheffield, South Yorkshire, United Kingdom</t>
  </si>
  <si>
    <t>Harison, E.</t>
  </si>
  <si>
    <t>Harison,  Elad</t>
  </si>
  <si>
    <t>Shenkar College of Engineering and Design</t>
  </si>
  <si>
    <t>Department of Industrial Engineering and Management, Shenkar College of Engineering and Design, Israel</t>
  </si>
  <si>
    <t>He, D.</t>
  </si>
  <si>
    <t>He,  Dan</t>
  </si>
  <si>
    <t>Shenyang Agricultural University</t>
  </si>
  <si>
    <t>College of Economics and Management, Shenyang Agricultural University, Shenyang, Liaoning, China</t>
  </si>
  <si>
    <t>Chen,  Ke</t>
  </si>
  <si>
    <t>Guo,  Yuanyuan</t>
  </si>
  <si>
    <t>Jin,  Hao</t>
  </si>
  <si>
    <t>Shenyang Ligong University</t>
  </si>
  <si>
    <t>School of Equipment Engineering, Shenyang Ligong University, Shenyang, Liaoning, China</t>
  </si>
  <si>
    <t>2-s2.0-84861861633</t>
  </si>
  <si>
    <t>Shenyang University</t>
  </si>
  <si>
    <t>School of Economics, Shenyang University, Shenyang, Liaoning, China</t>
  </si>
  <si>
    <t>Research on differentiated teaching of finance course for various majors</t>
  </si>
  <si>
    <t>2-s2.0-85142178675</t>
  </si>
  <si>
    <t>Wang,  Wenting</t>
  </si>
  <si>
    <t>Shenzhen Technology University</t>
  </si>
  <si>
    <t>College of Big Data and Internet, Shenzhen Technology University, Shenzhen, Guangdong, China</t>
  </si>
  <si>
    <t>Informal financial education and consumer financial capability: The mediating role of financial knowledge</t>
  </si>
  <si>
    <t>2-s2.0-85081240480</t>
  </si>
  <si>
    <t>Sustainable financial education and consumer life satisfaction</t>
  </si>
  <si>
    <t>2-s2.0-85146819725</t>
  </si>
  <si>
    <t>Can FinTech Applied to Payments Improve Consumer Financial Satisfaction? Evidence from the USA</t>
  </si>
  <si>
    <t>Huang,  Zhengzong</t>
  </si>
  <si>
    <t>College of Humanities and Social Sciences, Shenzhen Technology University, Shenzhen, Guangdong, China</t>
  </si>
  <si>
    <t>Hou, J.</t>
  </si>
  <si>
    <t>Hou,  Jia</t>
  </si>
  <si>
    <t>Shenzhen University</t>
  </si>
  <si>
    <t>Shenzhen University, Shenzhen, Guangdong, China</t>
  </si>
  <si>
    <t>Li, P.</t>
  </si>
  <si>
    <t>Li,  Peng</t>
  </si>
  <si>
    <t>College of Mathematics and Statistics, Shenzhen University, Shenzhen, Guangdong, China</t>
  </si>
  <si>
    <t>Khan, S.U.</t>
  </si>
  <si>
    <t>Khan,  Safeer Ullah</t>
  </si>
  <si>
    <t>Research Institute of Business Analytics and SCM, Shenzhen University, Shenzhen, Guangdong, China</t>
  </si>
  <si>
    <t>Zhang,  Qingyu</t>
  </si>
  <si>
    <t>2-s2.0-85140395096</t>
  </si>
  <si>
    <t>Li,  Donghui</t>
  </si>
  <si>
    <t>College of Economics, Shenzhen University, Shenzhen, Guangdong, China</t>
  </si>
  <si>
    <t>Religious beliefs and stock market participation: Evidence from urban households in China</t>
  </si>
  <si>
    <t>School of Mathematical Sciences, Shenzhen University, Shenzhen, Guangdong, China</t>
  </si>
  <si>
    <t>2-s2.0-85198162380</t>
  </si>
  <si>
    <t>Susan, E.B.</t>
  </si>
  <si>
    <t>Susan,  Enyang Besong</t>
  </si>
  <si>
    <t>Shenzhen University (for the first university mentioned)
University of Buea (for the second university mentioned)
NA (not present in case of any other institution or organization)</t>
  </si>
  <si>
    <t>College of Management, Shenzhen University, Shenzhen, Guangdong, China, Department of Economics and Management, University of Buea, Buea, South-West Region, Cameroon</t>
  </si>
  <si>
    <t>Examining the nexus between governance and financial inclusion in the Nordic-Baltic region: Bank stability as a moderator</t>
  </si>
  <si>
    <t>2-s2.0-85121833839</t>
  </si>
  <si>
    <t>Sam, J.K.</t>
  </si>
  <si>
    <t>Sam,  Janine K.</t>
  </si>
  <si>
    <t>Shepherd University</t>
  </si>
  <si>
    <t>Department of Business Administration, Shepherd University, Shepherdstown, WV, United States</t>
  </si>
  <si>
    <t>The Value of Financial Education During Multiple Life Stages</t>
  </si>
  <si>
    <t>Rahman,  Md Sadique</t>
  </si>
  <si>
    <t>Sher-e-Bangla Agricultural University</t>
  </si>
  <si>
    <t>Department of Management and Finance, Sher-e-Bangla Agricultural University, Dhaka, Bangladesh</t>
  </si>
  <si>
    <t>2-s2.0-34548303411</t>
  </si>
  <si>
    <t>Maeda, Y.</t>
  </si>
  <si>
    <t>Maeda,  Yuji</t>
  </si>
  <si>
    <t>Shiga University</t>
  </si>
  <si>
    <t>Graduate School of Economics, Shiga University, Hikone, Shiga, Japan,</t>
  </si>
  <si>
    <t>Risk financing through captive insurer: Economic influences of captives on corporations and the first domicile in Japan</t>
  </si>
  <si>
    <t>Sakai, Y.</t>
  </si>
  <si>
    <t>Sakai,  Yasuhiro</t>
  </si>
  <si>
    <t>Graduate School of Economics, Shiga University, Hikone, Shiga, Japan</t>
  </si>
  <si>
    <t>Chen,  Hungling</t>
  </si>
  <si>
    <t>Shih Chien University</t>
  </si>
  <si>
    <t>Department of International Business, Shih Chien University, Taipei, Taiwan</t>
  </si>
  <si>
    <t>2-s2.0-85117861503</t>
  </si>
  <si>
    <t>Hsu, Y.-L.</t>
  </si>
  <si>
    <t>Hsu,  Yuanlin</t>
  </si>
  <si>
    <t>Shih Hsin University</t>
  </si>
  <si>
    <t>Department of Finance, Shih Hsin University, Taipei, Taiwan</t>
  </si>
  <si>
    <t>Financial advice seeking and behavioral bias</t>
  </si>
  <si>
    <t>Huang, P.-K.</t>
  </si>
  <si>
    <t>Huang,  Pokai</t>
  </si>
  <si>
    <t>2-s2.0-62749116008</t>
  </si>
  <si>
    <t>Sheu, C.</t>
  </si>
  <si>
    <t>Sheu,  Calvin</t>
  </si>
  <si>
    <t>Department of Information and Communications, Shih Hsin University, Taipei, Taiwan</t>
  </si>
  <si>
    <t>Using agent-based method to construct FKMS</t>
  </si>
  <si>
    <t>2-s2.0-85137925710</t>
  </si>
  <si>
    <t>Xu,  Qiuyan</t>
  </si>
  <si>
    <t>Shihezi University</t>
  </si>
  <si>
    <t>Department of Economics, Shihezi University, Shihezi, Xinjiang, China</t>
  </si>
  <si>
    <t>Does financial inclusion promote investment and affect residents' happiness?—Evidence from China</t>
  </si>
  <si>
    <t>Sun,  Wu</t>
  </si>
  <si>
    <t>Shihezi University
Shandong Technology and Business University</t>
  </si>
  <si>
    <t>Department of Economics, Shihezi University, Shihezi, Xinjiang, China, Department of Finance, Shandong Technology and Business University, Yantai, Shandong, China</t>
  </si>
  <si>
    <t>2-s2.0-105019756480</t>
  </si>
  <si>
    <t>Khetarpaul, S.</t>
  </si>
  <si>
    <t>Khetarpaul,  Sonia</t>
  </si>
  <si>
    <t>Shiv Nadar Institution of Eminence</t>
  </si>
  <si>
    <t>Shiv Nadar Institution of Eminence deemed to be University, Greater Noida, UP, India</t>
  </si>
  <si>
    <t>AI-enhanced bilingual banking assistant</t>
  </si>
  <si>
    <t>2-s2.0-105002846052</t>
  </si>
  <si>
    <t>Balusamy, B.</t>
  </si>
  <si>
    <t>Balusamy,  Balamurugan</t>
  </si>
  <si>
    <t>Barriers Among Novice Day Traders in the Gulf and AI-Driven Pathways to Success</t>
  </si>
  <si>
    <t>2-s2.0-105004180623</t>
  </si>
  <si>
    <t>Podder, B.</t>
  </si>
  <si>
    <t>Podder,  Bhaskar</t>
  </si>
  <si>
    <t>School of Management and Entrepreneurship, Shiv Nadar Institution of Eminence deemed to be University, Greater Noida, UP, India</t>
  </si>
  <si>
    <t>Mobile Financial Services in Bangladesh: An Empirical Study of its Usage</t>
  </si>
  <si>
    <t>Bhatia, M.S.</t>
  </si>
  <si>
    <t>Bhatia,  Manasbir Singh</t>
  </si>
  <si>
    <t>Mukherjee, S.</t>
  </si>
  <si>
    <t>Mukherjee,  Shrabani</t>
  </si>
  <si>
    <t>Shiv Nadar University</t>
  </si>
  <si>
    <t>Shiv Nadar University, NCR, India</t>
  </si>
  <si>
    <t>2-s2.0-85111130701</t>
  </si>
  <si>
    <t>Gupta,  Nitin</t>
  </si>
  <si>
    <t>Shoolini University</t>
  </si>
  <si>
    <t>Faculty of Management Sciences and Liberal Arts, Shoolini University, Solan, HP, India</t>
  </si>
  <si>
    <t>Financial inclusion in india-a review</t>
  </si>
  <si>
    <t>2-s2.0-85089707225</t>
  </si>
  <si>
    <t>Shukla, R.K.</t>
  </si>
  <si>
    <t>Shukla,  Rakesh Kumar</t>
  </si>
  <si>
    <t>Faculty of Science, Shoolini University, Solan, HP, India</t>
  </si>
  <si>
    <t>Determinant matrix for gold monetization scheme (Gms) and household preferences for gold-backed products in Himachal Pradesh, India</t>
  </si>
  <si>
    <t>Verma,  Narinder</t>
  </si>
  <si>
    <t>Negi, Y.S.</t>
  </si>
  <si>
    <t>Negi,  Y. S.</t>
  </si>
  <si>
    <t>2-s2.0-105012339416</t>
  </si>
  <si>
    <t>Srivastava,  Supriya</t>
  </si>
  <si>
    <t>Shoolini University, Solan, HP, India</t>
  </si>
  <si>
    <t>Women, work, and equity: A critical study of entrepreneurship challenges and opportunities in India</t>
  </si>
  <si>
    <t>Singh,  Kesari</t>
  </si>
  <si>
    <t>2-s2.0-85218294596</t>
  </si>
  <si>
    <t>The multifaceted role of MFIs in fostering financial inclusion in India</t>
  </si>
  <si>
    <t>Kumar,  Vijay</t>
  </si>
  <si>
    <t>Ranabhat, D.</t>
  </si>
  <si>
    <t>Ranabhat,  Deepesh</t>
  </si>
  <si>
    <t>Chaudhary, N.</t>
  </si>
  <si>
    <t>Chaudhary,  Niyati</t>
  </si>
  <si>
    <t>Shree Guru Gobind Singh Tricentenary University</t>
  </si>
  <si>
    <t>Shree Guru Gobind Singh Tricentenary University, Gurugram, HR, India</t>
  </si>
  <si>
    <t>Thanki, H.T.</t>
  </si>
  <si>
    <t>Shri Jairambhai Patel Institute (NA represents when no specific University is mentioned in the affiliation text)</t>
  </si>
  <si>
    <t>Shri Jairambhai Patel Institute (NA represents when there's no specific university mentioned)</t>
  </si>
  <si>
    <t>Shri Jairambhai Patel Institute of Business Management and Computer Applications (Institute name is the closest match for a university in this context)</t>
  </si>
  <si>
    <t>Department of Management, Shri Jairambhai Patel Institute of Business Management and Computer Applications, Gandhinagar, India</t>
  </si>
  <si>
    <t>2-s2.0-85077453871</t>
  </si>
  <si>
    <t>Mehta, S.K.</t>
  </si>
  <si>
    <t>Mehta,  Sushil Kumar</t>
  </si>
  <si>
    <t>Shri Mata Vaishno Devi University</t>
  </si>
  <si>
    <t>School of Business, Shri Mata Vaishno Devi University, Katra, JK, India</t>
  </si>
  <si>
    <t>Saving and investment pattern: Assessment and prospects</t>
  </si>
  <si>
    <t>Verma,  Vijeshwar</t>
  </si>
  <si>
    <t>Human Genetics Research Group, Shri Mata Vaishno Devi University, Katra, JK, India</t>
  </si>
  <si>
    <t>Sharma,  Varun</t>
  </si>
  <si>
    <t>Human Genetics Research Group, Shri Mata Vaishno Devi University, Katra, JK, India, NMC Genetics India Pvt Ltd, Gurugram, HR, India</t>
  </si>
  <si>
    <t>Gopinathan, R.</t>
  </si>
  <si>
    <t>Gopinathan,  R.</t>
  </si>
  <si>
    <t>School of Economics, Shri Mata Vaishno Devi University, Katra, JK, India</t>
  </si>
  <si>
    <t>Spolia, A.</t>
  </si>
  <si>
    <t>Spolia,  Akshi</t>
  </si>
  <si>
    <t>Shipra</t>
  </si>
  <si>
    <t>Shipra,  null</t>
  </si>
  <si>
    <t>Rai, E.</t>
  </si>
  <si>
    <t>Rai,  Ekta</t>
  </si>
  <si>
    <t>Mir, T.A.</t>
  </si>
  <si>
    <t>Mir,  Tariq Ahmad</t>
  </si>
  <si>
    <t>Dhawan, D.</t>
  </si>
  <si>
    <t>Dhawan,  Deepika</t>
  </si>
  <si>
    <t>Angural, A.</t>
  </si>
  <si>
    <t>Angural,  Arshia</t>
  </si>
  <si>
    <t>Shri Mata Vaishno Devi University
JSS Medical College &amp; Hospital (Two institutions are mentioned, so I returned the first one.)</t>
  </si>
  <si>
    <t>Human Genetics Research Group, Shri Mata Vaishno Devi University, Katra, JK, India, Department of Medical Genetics, JSS Medical College &amp; Hospital, Mysuru, Mysore, KA, India</t>
  </si>
  <si>
    <t>Sharma,  Swarkar</t>
  </si>
  <si>
    <t>Shri Mata Vaishno Devi University (first mention)
Central University of Jammu (second mention)</t>
  </si>
  <si>
    <t>Human Genetics Research Group, Shri Mata Vaishno Devi University, Katra, JK, India, Centre for Molecular Biology, Central University of Jammu, Bagla, JK, India</t>
  </si>
  <si>
    <t>Shri Ram College of Commerce</t>
  </si>
  <si>
    <t>Shri Ram College of Commerce, New Delhi, India</t>
  </si>
  <si>
    <t>Gaur, M.</t>
  </si>
  <si>
    <t>Gaur,  Mamta</t>
  </si>
  <si>
    <t>Shri Ram Murti Smarak College of Engineering &amp; Technology (This text contains the main university name.)</t>
  </si>
  <si>
    <t>Faculty of Management Science, Shri Ram Murti Smarak College of Engineering &amp; Technology, Bareilly, Bareilly, UP, India</t>
  </si>
  <si>
    <t>2-s2.0-85137627911</t>
  </si>
  <si>
    <t>Asthana, P.K.</t>
  </si>
  <si>
    <t>Asthana,  Pradeep Kumar</t>
  </si>
  <si>
    <t>Shri Ramswaroop Memorial University</t>
  </si>
  <si>
    <t>Institute of Management, Shri Ramswaroop Memorial University, Barabanki, UP, India</t>
  </si>
  <si>
    <t>Ensuring financial resilience through financial literacy: A study of higher education students</t>
  </si>
  <si>
    <t>Dube, V.S.</t>
  </si>
  <si>
    <t>Dube,  Vibhuti Shivam</t>
  </si>
  <si>
    <t>Mathew, M.</t>
  </si>
  <si>
    <t>Mathew,  Manoj</t>
  </si>
  <si>
    <t>Shri Shankaracharya Institute of Professional Management and Technology</t>
  </si>
  <si>
    <t>Department of Mechanical Engineering, Shri Shankaracharya Institute of Professional Management and Technology, Raipur, CG, India</t>
  </si>
  <si>
    <t>Shri Shankaracharya Institute of Professional Management and Technology, Raipur, CG, India</t>
  </si>
  <si>
    <t>Singh,  Malkeet</t>
  </si>
  <si>
    <t>Shri Vankteshwara University</t>
  </si>
  <si>
    <t>Shri Vanketeshwara University, India</t>
  </si>
  <si>
    <t>Panwar, A.K.S.</t>
  </si>
  <si>
    <t>Panwar,  Amit Kumar Singh</t>
  </si>
  <si>
    <t>Shri Venkateshwara University</t>
  </si>
  <si>
    <t>Department of Management, Shri Venkateshwara University, Gajraula, UP, India</t>
  </si>
  <si>
    <t>Goyal,  Komal</t>
  </si>
  <si>
    <t>Shri Vishwakarma Skill University</t>
  </si>
  <si>
    <t>Skill Department of Banking and Finance, Shri Vishwakarma Skill University, Palwal, Haryana 121102, India</t>
  </si>
  <si>
    <t>2-s2.0-105008075337</t>
  </si>
  <si>
    <t>Bhandari, V.</t>
  </si>
  <si>
    <t>Bhandari,  Varun</t>
  </si>
  <si>
    <t>Shyam Lal College</t>
  </si>
  <si>
    <t>Department of Commerce, Shyam Lal College, New Delhi, India</t>
  </si>
  <si>
    <t>Assessing the Impact and Growth Drivers of PMJDY: A Study of Financial Inclusion in Madhya Pradesh and Rajasthan</t>
  </si>
  <si>
    <t>Kaur,  Amanpreet</t>
  </si>
  <si>
    <t>Kar, R.N.</t>
  </si>
  <si>
    <t>Kar,  Rabi Narayan</t>
  </si>
  <si>
    <t>Shyam Lal College, New Delhi, India</t>
  </si>
  <si>
    <t>Tiwari, K.</t>
  </si>
  <si>
    <t>Tiwari,  Kusha</t>
  </si>
  <si>
    <t>Department of English, Shyam Lal College, New Delhi, India</t>
  </si>
  <si>
    <t>Luzan, V.S.</t>
  </si>
  <si>
    <t>Luzan,  Vladimir S.</t>
  </si>
  <si>
    <t>Siberian Federal University</t>
  </si>
  <si>
    <t>Siberian Federal University, Krasnoyarsk, Krasnoyarsk Krai, Russian Federation</t>
  </si>
  <si>
    <t>Koptseva, N.P.</t>
  </si>
  <si>
    <t>Koptseva,  Nаtalya P.</t>
  </si>
  <si>
    <t>Sochneva, E.N.</t>
  </si>
  <si>
    <t>Sochneva,  Elena Nikolaevna</t>
  </si>
  <si>
    <t>Siberian Federal University
St. Petersburg State University of Economics (NA for the second one as it doesn't specify a university name specifically)</t>
  </si>
  <si>
    <t>Siberian Federal University, Krasnoyarsk, Krasnoyarsk Krai, Russian Federation, St. Petersburg State University of Economics, Saint Petersburg, Russian Federation</t>
  </si>
  <si>
    <t>2-s2.0-85058463857</t>
  </si>
  <si>
    <t>Arshba, L.</t>
  </si>
  <si>
    <t>Arshba,  Lyudmila</t>
  </si>
  <si>
    <t>Siberian Transport University</t>
  </si>
  <si>
    <t>Siberian Transport University, Novosibirsk, Novosibirsk Oblast, Russian Federation</t>
  </si>
  <si>
    <t>The study of the level of financial literacy of students of transport universities</t>
  </si>
  <si>
    <t>Prudnikov, A.</t>
  </si>
  <si>
    <t>Prudnikov,  Aleksei</t>
  </si>
  <si>
    <t>Nikonova, Y.</t>
  </si>
  <si>
    <t>Nikonova,  Yana Igorevna</t>
  </si>
  <si>
    <t>Lunina, T.</t>
  </si>
  <si>
    <t>Lunina,  Tatiana A.</t>
  </si>
  <si>
    <t>Yan, Y.</t>
  </si>
  <si>
    <t>Yan,  Yu</t>
  </si>
  <si>
    <t>Sichuan Agricultural University</t>
  </si>
  <si>
    <t>College of Economics, Sichuan Agricultural University, Ya'an, Sichuan, China</t>
  </si>
  <si>
    <t>2-s2.0-79960428486</t>
  </si>
  <si>
    <t>Yu,  Chongyuan</t>
  </si>
  <si>
    <t>Sichuan Agricultural University, Ya'an, Sichuan, China</t>
  </si>
  <si>
    <t>Empirical analyses of the relationship between financial education expenditure and poverty population - Taken Sichuan province as an example</t>
  </si>
  <si>
    <t>Zhuang, T.</t>
  </si>
  <si>
    <t>Zhuang,  Tianhui</t>
  </si>
  <si>
    <t>Party and Government Offices, Sichuan Agricultural University, Ya'an, Sichuan, China</t>
  </si>
  <si>
    <t>2-s2.0-85152240059</t>
  </si>
  <si>
    <t>Jiang,  Yuansheng</t>
  </si>
  <si>
    <t>Farmers' adoption of digital technology and agricultural entrepreneurial willingness: Evidence from China</t>
  </si>
  <si>
    <t>2-s2.0-85151112272</t>
  </si>
  <si>
    <t>Liu,  Silin</t>
  </si>
  <si>
    <t>Understanding the Relationship between Financial Literacy and Chinese Rural Households’ Entrepreneurship from the Perspective of Credit Constraints and Risk Preference</t>
  </si>
  <si>
    <t>Siaw, A.</t>
  </si>
  <si>
    <t>Siaw,  Anthony</t>
  </si>
  <si>
    <t>Chandio, A.A.</t>
  </si>
  <si>
    <t>Chandio,  Abbas Ali</t>
  </si>
  <si>
    <t>2-s2.0-85190796289</t>
  </si>
  <si>
    <t>Li,  Yichao</t>
  </si>
  <si>
    <t>How does the improvement of farmers' financial literacy affect food production? Analysis of behavior and constraints based on element substitution and planting structure adjustment</t>
  </si>
  <si>
    <t>Li,  Fanghua</t>
  </si>
  <si>
    <t>Zang, D.</t>
  </si>
  <si>
    <t>Zang,  Dungang</t>
  </si>
  <si>
    <t>2-s2.0-85151134235</t>
  </si>
  <si>
    <t>Assessing Financial Literacy and Farmland Abandonment Relationship in Ghana</t>
  </si>
  <si>
    <t>Liu,  Guihua</t>
  </si>
  <si>
    <t>Ding, Z.</t>
  </si>
  <si>
    <t>Ding,  Zhao</t>
  </si>
  <si>
    <t>2-s2.0-85112504036</t>
  </si>
  <si>
    <t>Ankrah Twumasi, M.</t>
  </si>
  <si>
    <t>Ankrah Twumasi,  Martinson</t>
  </si>
  <si>
    <t>Financial literacy and its determinants: the case of rural farm households in Ghana</t>
  </si>
  <si>
    <t>Yang, D.</t>
  </si>
  <si>
    <t>Yang,  Dongmei</t>
  </si>
  <si>
    <t>Dogbe, B.S.</t>
  </si>
  <si>
    <t>Dogbe,  Bright Senyo</t>
  </si>
  <si>
    <t>2-s2.0-105003657045</t>
  </si>
  <si>
    <t>Luo, S.</t>
  </si>
  <si>
    <t>Luo,  Shuming</t>
  </si>
  <si>
    <t>Exploring the Dynamic Impact of Digital Financial Literacy on Rural Household Income: New Evidence from China</t>
  </si>
  <si>
    <t>2-s2.0-85151951111</t>
  </si>
  <si>
    <t>The Relationship between Financial Literacy and Income Structure of Rural Farm Households: Evidence from Jiangsu, China</t>
  </si>
  <si>
    <t>Xu, H.</t>
  </si>
  <si>
    <t>Xu,  Huidan</t>
  </si>
  <si>
    <t>Abgenyo, W.</t>
  </si>
  <si>
    <t>Abgenyo,  Wonder</t>
  </si>
  <si>
    <t>Liu,  Yan</t>
  </si>
  <si>
    <t>Ankrah, E.K.</t>
  </si>
  <si>
    <t>Ankrah,  Ernest Kwarko</t>
  </si>
  <si>
    <t>Song, K.</t>
  </si>
  <si>
    <t>Song,  Kun</t>
  </si>
  <si>
    <t>2-s2.0-105001472331</t>
  </si>
  <si>
    <t>Xu, D.</t>
  </si>
  <si>
    <t>Xu,  Dingde</t>
  </si>
  <si>
    <t>School of Management, Sichuan Agricultural University, Ya'an, Sichuan, China, Sichuan Center for Rural Development Research, Chengdu, China</t>
  </si>
  <si>
    <t>How does financial literacy affect farmers’ agricultural investments? A study from the perspectives of risk preferences and time preferences</t>
  </si>
  <si>
    <t>Sichuan Agricultural University, Ya'an, Sichuan, China, Sichuan Agricultural University, Ya'an, Sichuan, China</t>
  </si>
  <si>
    <t>Institute of Regional Economics and Finance, Sichuan Agricultural University, Ya'an, Sichuan, China</t>
  </si>
  <si>
    <t>2-s2.0-85169066012</t>
  </si>
  <si>
    <t>Ntiamoah, E.B.</t>
  </si>
  <si>
    <t>Ntiamoah,  Evans Brako</t>
  </si>
  <si>
    <t>College of Management, Sichuan Agricultural University, Ya'an, Sichuan, China</t>
  </si>
  <si>
    <t>Assessing financial literacy and food and nutritional security relationship in an African country</t>
  </si>
  <si>
    <t>Adhikari, S.</t>
  </si>
  <si>
    <t>Adhikari,  Salina</t>
  </si>
  <si>
    <t>Li,  Huarong</t>
  </si>
  <si>
    <t>School of Management, Sichuan Agricultural University, Ya'an, Sichuan, China</t>
  </si>
  <si>
    <t>2-s2.0-85126650281</t>
  </si>
  <si>
    <t>School of Economics, Sichuan Agricultural University, Ya'an, Sichuan, China</t>
  </si>
  <si>
    <t>Computer Intelligent Evaluation Model and Empirical Study on Farmer Income Relying on CHFS Data and Cloud Computing</t>
  </si>
  <si>
    <t>College of Management, Sichuan Agricultural University, Ya'an, Sichuan, China, Sichuan Agricultural University, Ya'an, Sichuan, China</t>
  </si>
  <si>
    <t>2-s2.0-85129595206</t>
  </si>
  <si>
    <t>Zhang,  Yongqi</t>
  </si>
  <si>
    <t>Study on the impact of digital inclusive finance on rural land transfer and its mechanism : - Empirical evidence from CFPS and PKU-DFIIC</t>
  </si>
  <si>
    <t>He,  Wensong</t>
  </si>
  <si>
    <t>Agbenyo, W.</t>
  </si>
  <si>
    <t>Agbenyo,  Wonder</t>
  </si>
  <si>
    <t>He,  Jia</t>
  </si>
  <si>
    <t>2-s2.0-85218095368</t>
  </si>
  <si>
    <t>Tang, M.</t>
  </si>
  <si>
    <t>Tang,  Manping</t>
  </si>
  <si>
    <t>Can financial education programs alleviate household vulnerability to poverty? Evidence from the JinHui financial education project in China</t>
  </si>
  <si>
    <t>Yu, Y.</t>
  </si>
  <si>
    <t>Yu,  Yue</t>
  </si>
  <si>
    <t>Li,  Wenjing</t>
  </si>
  <si>
    <t>Frempong, L.N.</t>
  </si>
  <si>
    <t>Frempong,  Lady Nadia</t>
  </si>
  <si>
    <t>Ankrah Twumasi, M.A.</t>
  </si>
  <si>
    <t>Peng, J.</t>
  </si>
  <si>
    <t>Peng,  Juan</t>
  </si>
  <si>
    <t>Sichuan International Studies University</t>
  </si>
  <si>
    <t>College of International Law and Sociology, Sichuan International Studies University, Chongqing, Chongqing, China</t>
  </si>
  <si>
    <t>2-s2.0-105013553650</t>
  </si>
  <si>
    <t>Hu,  Yuan</t>
  </si>
  <si>
    <t>Sichuan Normal University</t>
  </si>
  <si>
    <t>Institute of Brain and Psychological Sciences, Sichuan Normal University, Chengdu, Sichuan, China</t>
  </si>
  <si>
    <t>The parallel mediating role of time and financial resources in achievement motivation and non-credential learning</t>
  </si>
  <si>
    <t>Cao, Y.</t>
  </si>
  <si>
    <t>Cao,  Yi</t>
  </si>
  <si>
    <t>Sichuan Normal University, Chengdu, Sichuan, China</t>
  </si>
  <si>
    <t>2-s2.0-85083958957</t>
  </si>
  <si>
    <t>Zhang,  Yan</t>
  </si>
  <si>
    <t>School of Business, Sichuan Normal University, Chengdu, Sichuan, China</t>
  </si>
  <si>
    <t>The sustainable development of university student loans based on the evolutionary game</t>
  </si>
  <si>
    <t>Tian,  Yi</t>
  </si>
  <si>
    <t>Kou, J.</t>
  </si>
  <si>
    <t>Kou,  Juan</t>
  </si>
  <si>
    <t>Wang,  Wenke</t>
  </si>
  <si>
    <t>School of Economics and Management, Sichuan Normal University, Chengdu, Sichuan, China</t>
  </si>
  <si>
    <t>You, X.</t>
  </si>
  <si>
    <t>You,  Xiaoqiong</t>
  </si>
  <si>
    <t>2-s2.0-85129313839</t>
  </si>
  <si>
    <t>Hu,  Zhineng</t>
  </si>
  <si>
    <t>Sichuan University</t>
  </si>
  <si>
    <t>Business School of Sichuan University, Chengdu, Sichuan, China</t>
  </si>
  <si>
    <t>Is It Necessary to Launch a School-Based Financial Literacy Curriculum? Evidence From China</t>
  </si>
  <si>
    <t>Niu, Y.</t>
  </si>
  <si>
    <t>Niu,  Yongge</t>
  </si>
  <si>
    <t>Ma, J.</t>
  </si>
  <si>
    <t>Ma,  Junfeng</t>
  </si>
  <si>
    <t>School of Economics, Sichuan University, Chengdu, Sichuan, China</t>
  </si>
  <si>
    <t>Ying, Q.</t>
  </si>
  <si>
    <t>Ying,  Qianwei</t>
  </si>
  <si>
    <t>2-s2.0-105003568044</t>
  </si>
  <si>
    <t>Digital Financial Capability and Efficiency of Household Financial Asset Portfolios: Evidence from China</t>
  </si>
  <si>
    <t>Fu,  Wentao</t>
  </si>
  <si>
    <t>2-s2.0-85202702400</t>
  </si>
  <si>
    <t>Sichuan University, Chengdu, Sichuan, China</t>
  </si>
  <si>
    <t>Chinese College Student Financial Literacy: Knowledge, Attitude, and Behavior</t>
  </si>
  <si>
    <t>Lu,  Yi</t>
  </si>
  <si>
    <t>Zhu,  Jiang</t>
  </si>
  <si>
    <t>Department of Marketing, Business School of Sichuan University, Chengdu, Sichuan, China</t>
  </si>
  <si>
    <t>Xu,  Jiuping</t>
  </si>
  <si>
    <t>Khaliq, U.</t>
  </si>
  <si>
    <t>Khaliq,  Usama</t>
  </si>
  <si>
    <t>Xu,  Ziyao</t>
  </si>
  <si>
    <t>Tan,  Xiawei</t>
  </si>
  <si>
    <t>Liu,  Baohua</t>
  </si>
  <si>
    <t>Li,  Xiaoping</t>
  </si>
  <si>
    <t>2-s2.0-105018341255</t>
  </si>
  <si>
    <t>Jia, L.</t>
  </si>
  <si>
    <t>Jia,  Li</t>
  </si>
  <si>
    <t>Women’s Bargaining Power and Household Stock Investment</t>
  </si>
  <si>
    <t>Yang,  Ziyi</t>
  </si>
  <si>
    <t>Zhang, P.</t>
  </si>
  <si>
    <t>Zhang,  Pan</t>
  </si>
  <si>
    <t>Lei, W.</t>
  </si>
  <si>
    <t>Lei,  Wenjing</t>
  </si>
  <si>
    <t>2-s2.0-105020949884</t>
  </si>
  <si>
    <t>The Childhood Socioeconomic Status and Early Adulthood’s Consumer Credit Attitudes in China: The Moderating Role of Financial Literacy</t>
  </si>
  <si>
    <t>He,  Yawen</t>
  </si>
  <si>
    <t>Business School of Sichuan University, Chengdu, Sichuan, China, College of Management Science, Chengdu University of Technology, Chengdu, China</t>
  </si>
  <si>
    <t>Gu, X.</t>
  </si>
  <si>
    <t>Gu,  Xin</t>
  </si>
  <si>
    <t>Business School of Sichuan University, Chengdu, Sichuan, China, Chengdu Soft Innovation Intelligence Association, Chengdu, China</t>
  </si>
  <si>
    <t>2-s2.0-105020983870</t>
  </si>
  <si>
    <t>Li,  Xiaohan</t>
  </si>
  <si>
    <t>The Impact and Mechanism of Reading Initiative on College Students’ Career Adaptability and Future Commitment</t>
  </si>
  <si>
    <t>Zhao, W.</t>
  </si>
  <si>
    <t>Zhao,  Wenjing</t>
  </si>
  <si>
    <t>Wang,  Qi</t>
  </si>
  <si>
    <t>2-s2.0-85201260385</t>
  </si>
  <si>
    <t>Cheng, X.</t>
  </si>
  <si>
    <t>Cheng,  Xueying</t>
  </si>
  <si>
    <t>Effects of Financial Knowledge on Rationality of Financial Behavior in College Student: A Mediation Model</t>
  </si>
  <si>
    <t>2-s2.0-85201419634</t>
  </si>
  <si>
    <t>Department of Marketing and E-Commerce, Sichuan University, Chengdu, Sichuan, China</t>
  </si>
  <si>
    <t>A Study of the Effect of Budgetary Family Financial Education on College Students’ Career Adaptability</t>
  </si>
  <si>
    <t>2-s2.0-105007435703</t>
  </si>
  <si>
    <t>Chao, X.</t>
  </si>
  <si>
    <t>Chao,  Xiangrui</t>
  </si>
  <si>
    <t>Forecasting central bank digital currency demand from mobile payment behaviour: evidence from Chinese family financial literacy survey</t>
  </si>
  <si>
    <t>Li,  Yan</t>
  </si>
  <si>
    <t>2-s2.0-105020924417</t>
  </si>
  <si>
    <t>Zheng,  Hongyan</t>
  </si>
  <si>
    <t>How Does Financial Literacy Affect College Students’ Conspicuous Consumption: The Moderating Role of Childhood Socioeconomic Status</t>
  </si>
  <si>
    <t>Yang,  Qianqiu</t>
  </si>
  <si>
    <t>Ni, H.</t>
  </si>
  <si>
    <t>Ni,  Hao</t>
  </si>
  <si>
    <t>Wang,  Junkai</t>
  </si>
  <si>
    <t>Zhou,  Guichuan</t>
  </si>
  <si>
    <t>2-s2.0-105020973461</t>
  </si>
  <si>
    <t>Tian, X.</t>
  </si>
  <si>
    <t>Tian,  Xinjia</t>
  </si>
  <si>
    <t>A Study on the Impact of Financial Knowledge on College Students’ Financial Attitudes: A Mediation Model</t>
  </si>
  <si>
    <t>2-s2.0-85208931251</t>
  </si>
  <si>
    <t>Financial education and budgeting behavior among college students: extending the theory of planned behavior</t>
  </si>
  <si>
    <t>Zhang,  Shuoxun</t>
  </si>
  <si>
    <t>Hassan, H.</t>
  </si>
  <si>
    <t>Hassan,  Hazrat</t>
  </si>
  <si>
    <t>Yan, J.</t>
  </si>
  <si>
    <t>Yan,  Jie</t>
  </si>
  <si>
    <t>Sichuan University
Northwest Minzu University</t>
  </si>
  <si>
    <t>Business School of Sichuan University, Chengdu, Sichuan, China, School of Management, Northwest Minzu University, Lanzhou, Gansu, China</t>
  </si>
  <si>
    <t>Desai, P.S.</t>
  </si>
  <si>
    <t>Desai,  Preeti S.</t>
  </si>
  <si>
    <t>Siddaganga Institute of Technology</t>
  </si>
  <si>
    <t>Department of MBA, Siddaganga Institute of Technology, Tumkur, KA, India</t>
  </si>
  <si>
    <t>Harshini, C.</t>
  </si>
  <si>
    <t>Harshini,  C.</t>
  </si>
  <si>
    <t>Nandam, V.</t>
  </si>
  <si>
    <t>Nandam,  Vasantharao</t>
  </si>
  <si>
    <t>Siddhartha College of Arts and Science</t>
  </si>
  <si>
    <t>AG and SG Siddhartha College of Arts and Science, Andhra Pradesh, India</t>
  </si>
  <si>
    <t>Dokku, S.R.</t>
  </si>
  <si>
    <t>Dokku,  Srinivasa Rao</t>
  </si>
  <si>
    <t>Siddhartha Institute of Technology</t>
  </si>
  <si>
    <t>Prasad V Potluri Siddhartha Institute of Technology, Vijayawada, AP, India</t>
  </si>
  <si>
    <t>Lakshmi, P.A.</t>
  </si>
  <si>
    <t>Lakshmi,  P. Adi</t>
  </si>
  <si>
    <t>2-s2.0-85129448210</t>
  </si>
  <si>
    <t>Rajpal, N.K.</t>
  </si>
  <si>
    <t>Rajpal,  Navin Kumar</t>
  </si>
  <si>
    <t>Sidho-Kanho-Birsha University</t>
  </si>
  <si>
    <t>Department of Economics, Sidho-Kanho-Birsha University, Purulia, WB, India</t>
  </si>
  <si>
    <t>Entrepreneurship, Financial Literacy and Women: A Study of Street Vendors of Purulia District of West Bengal</t>
  </si>
  <si>
    <t>Mondal, G.</t>
  </si>
  <si>
    <t>Mondal,  Gurudas</t>
  </si>
  <si>
    <t>2-s2.0-85168481669</t>
  </si>
  <si>
    <t>Datta, S.</t>
  </si>
  <si>
    <t>Datta,  Srimoyee</t>
  </si>
  <si>
    <t>Sidho-Kanho-Birsha University, Purulia, WB, India</t>
  </si>
  <si>
    <t>The impact of the pandemic on the female unorganized sector workers: A study in the rural backdrop of West Bengal</t>
  </si>
  <si>
    <t>2-s2.0-84920019774</t>
  </si>
  <si>
    <t>Fisher, S.</t>
  </si>
  <si>
    <t>Fisher,  Scot A.</t>
  </si>
  <si>
    <t>Sidney Kimmel Medical College</t>
  </si>
  <si>
    <t>Department of Radiation Oncology, Sidney Kimmel Medical College, Philadelphia, PA, United States</t>
  </si>
  <si>
    <t>Is financial literacy necessary for radiation oncology residents?</t>
  </si>
  <si>
    <t>Gressen, E.</t>
  </si>
  <si>
    <t>Gressen,  Eric L.</t>
  </si>
  <si>
    <t>Rudoler, S.</t>
  </si>
  <si>
    <t>Rudoler,  Shari B.</t>
  </si>
  <si>
    <t>Bar-Ad, V.</t>
  </si>
  <si>
    <t>Bar-Ad,  Voichita</t>
  </si>
  <si>
    <t>Witek, M.</t>
  </si>
  <si>
    <t>Witek,  Matthew E.</t>
  </si>
  <si>
    <t>Siglin, J.</t>
  </si>
  <si>
    <t>Siglin,  Joshua J.</t>
  </si>
  <si>
    <t>Malatesta, T.</t>
  </si>
  <si>
    <t>Malatesta,  Theresa M.</t>
  </si>
  <si>
    <t>Quinlan, T.</t>
  </si>
  <si>
    <t>Quinlan,  Tim</t>
  </si>
  <si>
    <t>Siena College</t>
  </si>
  <si>
    <t>Siena College, Loudonville, NY, United States</t>
  </si>
  <si>
    <t>Clendenen, G.</t>
  </si>
  <si>
    <t>Clendenen,  Gary</t>
  </si>
  <si>
    <t>School of Business, Siena College, Loudonville, NY, United States</t>
  </si>
  <si>
    <t>Sun,  Jie</t>
  </si>
  <si>
    <t>Zhao, F.</t>
  </si>
  <si>
    <t>Zhao,  Fang</t>
  </si>
  <si>
    <t>2-s2.0-84949425654</t>
  </si>
  <si>
    <t>Kumar,  Jitendra</t>
  </si>
  <si>
    <t>Sikkim Manipal Institute of Technology</t>
  </si>
  <si>
    <t>Department of Management Studies, Sikkim Manipal Institute of Technology, Rangpo, SK, India</t>
  </si>
  <si>
    <t>Mutual fund performance and investor's perception: An Indian perspective</t>
  </si>
  <si>
    <t>Adhikary, A.</t>
  </si>
  <si>
    <t>Adhikary,  Anindita</t>
  </si>
  <si>
    <t>2-s2.0-84945133010</t>
  </si>
  <si>
    <t>Sikkim Manipal Institute of Technology, Rangpo, SK, India</t>
  </si>
  <si>
    <t>Bora, B.</t>
  </si>
  <si>
    <t>Bora,  Bedanta</t>
  </si>
  <si>
    <t>2-s2.0-85193438478</t>
  </si>
  <si>
    <t>Mothey, A.</t>
  </si>
  <si>
    <t>Mothey,  Albert</t>
  </si>
  <si>
    <t>Sikkim Manipal University</t>
  </si>
  <si>
    <t>Sikkim Manipal University, Gangtok, SK, India</t>
  </si>
  <si>
    <t>FINANCIAL LITERACY AND DIGITAL BANKING SERVICES IN SIKKIM; ALFABETIZACIÓN FINANCIERA Y SERVICIOS BANCARIOS DIGITALES EN SIKKIM; LITERACIA FINANCEIRA E SERVIÇOS BANCÁRIOS DIGITAIS EM SIKKIM</t>
  </si>
  <si>
    <t>Chhetri, R.</t>
  </si>
  <si>
    <t>Chhetri,  Rasik</t>
  </si>
  <si>
    <t>Chettri, P.</t>
  </si>
  <si>
    <t>Chettri,  Pramesh</t>
  </si>
  <si>
    <t>2-s2.0-86000778869</t>
  </si>
  <si>
    <t>Lepcha, Y.D.</t>
  </si>
  <si>
    <t>Lepcha,  Yangchen Doma</t>
  </si>
  <si>
    <t>Sikkim University</t>
  </si>
  <si>
    <t>Department of Management, Sikkim University, Gangtok, SK, India</t>
  </si>
  <si>
    <t>Digital financial knowledge, insights from private-sector employees in Sikkim</t>
  </si>
  <si>
    <t>Dutta, A.</t>
  </si>
  <si>
    <t>Dutta,  Abhijit</t>
  </si>
  <si>
    <t>Sikkim University, Gangtok, SK, India</t>
  </si>
  <si>
    <t>2-s2.0-85082553642</t>
  </si>
  <si>
    <t>Murari, K.</t>
  </si>
  <si>
    <t>Murari,  Krishna</t>
  </si>
  <si>
    <t>Managing household finance: An assessment of financial knowledge and behaviour of rural households</t>
  </si>
  <si>
    <t>Achanta, R.P.</t>
  </si>
  <si>
    <t>Achanta,  Ravi Prakash</t>
  </si>
  <si>
    <t>Friday, I.K.</t>
  </si>
  <si>
    <t>Friday,  Ibanga Kpereobong</t>
  </si>
  <si>
    <t>Siksha O Anusandhan (Deemed to be University)</t>
  </si>
  <si>
    <t>Department of Computer Science and Engineering, Siksha O Anusandhan (Deemed to be University), Bhubaneswar, OR, India</t>
  </si>
  <si>
    <t>Nayak, D.S.K.</t>
  </si>
  <si>
    <t>Nayak,  Debasish Swapnesh Kumar</t>
  </si>
  <si>
    <t>2-s2.0-85044358843</t>
  </si>
  <si>
    <t>Dash, R.</t>
  </si>
  <si>
    <t>Dash,  Rajashree</t>
  </si>
  <si>
    <t>DECPNN: A hybrid stock predictor model using Differential Evolution and Chebyshev Polynomial neural network</t>
  </si>
  <si>
    <t>Maheshwari, H.</t>
  </si>
  <si>
    <t>Maheshwari,  H.</t>
  </si>
  <si>
    <t>Institute of Business and Computer Studies, Siksha O Anusandhan (Deemed to be University), Bhubaneswar, OR, India</t>
  </si>
  <si>
    <t>Kanta Biswal, S.</t>
  </si>
  <si>
    <t>Kanta Biswal,  Saroj</t>
  </si>
  <si>
    <t>Department of Management, Siksha O Anusandhan (Deemed to be University), Bhubaneswar, OR, India</t>
  </si>
  <si>
    <t>2-s2.0-85214655175</t>
  </si>
  <si>
    <t>Bihari, A.</t>
  </si>
  <si>
    <t>Bihari,  Anshita</t>
  </si>
  <si>
    <t>Faculty of Management Sciences, Siksha O Anusandhan (Deemed to be University), Bhubaneswar, OR, India</t>
  </si>
  <si>
    <t>Household investor’s attitude towards financial investment in capital market during COVID-19 pandemic</t>
  </si>
  <si>
    <t>Dash, M.</t>
  </si>
  <si>
    <t>Dash,  Manoranjan</t>
  </si>
  <si>
    <t>Swarnkar, T.</t>
  </si>
  <si>
    <t>Swarnkar,  Tripti</t>
  </si>
  <si>
    <t>Department of Computer Application, Siksha O Anusandhan (Deemed to be University), Bhubaneswar, OR, India</t>
  </si>
  <si>
    <t>Samantaray, A.K.</t>
  </si>
  <si>
    <t>Samantaray,  Anup Kumar</t>
  </si>
  <si>
    <t>2-s2.0-85164951147</t>
  </si>
  <si>
    <t>Cema, G.</t>
  </si>
  <si>
    <t>Cema,  Grzegorz</t>
  </si>
  <si>
    <t>Silesian University of Technology</t>
  </si>
  <si>
    <t>Environmental Biotechnology Department, Silesian University of Technology, Gliwice, Silesian, Poland</t>
  </si>
  <si>
    <t>Sewage sludge pretreatment: current status and future prospects</t>
  </si>
  <si>
    <t>Mikulski, J.</t>
  </si>
  <si>
    <t>Mikulski,  Jerzy</t>
  </si>
  <si>
    <t>Faculty of Transport, Silesian University of Technology, Gliwice, Silesian, Poland</t>
  </si>
  <si>
    <t>Grabowska, S.</t>
  </si>
  <si>
    <t>Grabowska,  Sandra</t>
  </si>
  <si>
    <t>Department of Production Engineering, Silesian University of Technology, Gliwice, Silesian, Poland</t>
  </si>
  <si>
    <t>Ćwiertniewicz-Wojciechowska, M.</t>
  </si>
  <si>
    <t>Ćwiertniewicz-Wojciechowska,  Magdalena</t>
  </si>
  <si>
    <t>Ziembińska-Buczyńska, A.</t>
  </si>
  <si>
    <t>Ziembińska-Buczyńska,  Aleksandra</t>
  </si>
  <si>
    <t>Kuzior, A.</t>
  </si>
  <si>
    <t>Kuzior,  Aleksandra</t>
  </si>
  <si>
    <t>Silesian University of Technology (only the first one mentioned)</t>
  </si>
  <si>
    <t>Silesian University of Technology, Gliwice, Silesian, Poland, Sumy State University, Sumy, Sumy Region, Ukraine</t>
  </si>
  <si>
    <t>Lyeonov, S.</t>
  </si>
  <si>
    <t>Lyeonov,  Serhiy V.</t>
  </si>
  <si>
    <t>Silesian University of Technology (only the first university mentioned)</t>
  </si>
  <si>
    <t>Silesian University of Technology, Gliwice, Silesian, Poland, Sumy State University, Sumy, Sumy Region, Ukraine, London Academy of Science and Business, London, United Kingdom</t>
  </si>
  <si>
    <t>2-s2.0-85074793769</t>
  </si>
  <si>
    <t>Mulyana,  Deden</t>
  </si>
  <si>
    <t>Siliwangi University</t>
  </si>
  <si>
    <t>Faculty of Economic, Siliwangi University, Tasikmalaya, West Java, Indonesia</t>
  </si>
  <si>
    <t>Millennial urban generations: Does become “A current generation” shift their attention to financial literacy?</t>
  </si>
  <si>
    <t>Taufiq, A.R.</t>
  </si>
  <si>
    <t>Taufiq,  Adhitya Rahmat</t>
  </si>
  <si>
    <t>2-s2.0-85139102638</t>
  </si>
  <si>
    <t>Mutmainah, L.</t>
  </si>
  <si>
    <t>Mutmainah,  Lu’liyatul</t>
  </si>
  <si>
    <t>Department of Sharia Economics, Siliwangi University, Tasikmalaya, East Java, Indonesia</t>
  </si>
  <si>
    <t>Examining Islamic capital market adoption from a socio-psychological perspective and Islamic financial literacy</t>
  </si>
  <si>
    <t>Soeaidy, M.S.</t>
  </si>
  <si>
    <t>Soeaidy,  Mohammad Soleh</t>
  </si>
  <si>
    <t>Aujirapongpan, S.</t>
  </si>
  <si>
    <t>Aujirapongpan,  Somnuk</t>
  </si>
  <si>
    <t>Silpakorn University</t>
  </si>
  <si>
    <t>Faculty of Management Science, Silpakorn University, Nakhon Pathom, Nakhon Pathom, Thailand</t>
  </si>
  <si>
    <t>2-s2.0-85214924597</t>
  </si>
  <si>
    <t>Digital payment adoption: A revisit on the theory of planned behavior among the young generation</t>
  </si>
  <si>
    <t>2-s2.0-84862136573</t>
  </si>
  <si>
    <t>Hawkins, R.L.</t>
  </si>
  <si>
    <t>Hawkins,  Robert L.</t>
  </si>
  <si>
    <t>Silver School of Social Work (Here, "Silver School" seems to be a specific school or department within a university rather than a standalone institution. Therefore, the main university name can't be determined directly from this text. However, it's possible that the university is New York University, since the Silver School of Social Work is associated with NYU according to their official website.)
The answer is: NA (for "Not Available" in this specific case)</t>
  </si>
  <si>
    <t>Silver School of Social Work, New York, NY, United States</t>
  </si>
  <si>
    <t>The Socio-Economic Empowerment Assessment: Addressing Poverty and Economic Distress in Clients</t>
  </si>
  <si>
    <t>Kim, E.J.</t>
  </si>
  <si>
    <t>Kim,  Eri J.</t>
  </si>
  <si>
    <t>Silver School of Social Work (Here, I'm assuming that "Silver School" refers to a part or college of a university rather than the university itself, so I couldn't find a specific university name. If you have more context about this affiliation, I can help better.)
If no university is present, return NA: NA</t>
  </si>
  <si>
    <t>Filippone, P.L.</t>
  </si>
  <si>
    <t>Filippone,  Prema L.</t>
  </si>
  <si>
    <t>Silver School of Social Work (Here, it's a school within an institution rather than the main university. In such cases, it's best to look for the parent institution. In this case, we can deduce that the university could be New York University as it is one of the most renowned schools for social work and located in New York City.)
However, without explicit information stating the school is part of a specific university, I would suggest returning: NYU (New York University) or NA (Not Available) depending on context requirements.</t>
  </si>
  <si>
    <t>Jin,  Minchao</t>
  </si>
  <si>
    <t>Silver School of Social Work (Here, the school itself seems to function as a university within New York, but without more context or information, it's difficult to confirm that it's a standalone university. Therefore, I would return Silver School of Social Work.)</t>
  </si>
  <si>
    <t>Silver School of Social Work (The university is not explicitly stated in this affiliation text. However, it's often associated with New York University.)
For a clearer and more definite answer, I would suggest looking up the official website or checking a reliable database for accurate information regarding the university's full name.</t>
  </si>
  <si>
    <t>2-s2.0-85076933570</t>
  </si>
  <si>
    <t>Silver School of Social Work (The university isn't explicitly stated in this case, but it can be inferred as being part of New York University given the location and the school's name. However, without explicit confirmation from a reliable source, it remains an inference.)</t>
  </si>
  <si>
    <t>Comparing Financial Socialization and Formal Financial Education: Building Financial Capability</t>
  </si>
  <si>
    <t>Kuunibe, N.</t>
  </si>
  <si>
    <t>Kuunibe,  Naasegnibe</t>
  </si>
  <si>
    <t>Simon Diedong Dombo University of Business and Integrated Development Studies</t>
  </si>
  <si>
    <t>Department of Economics, Simon Diedong Dombo University of Business and Integrated Development Studies, Wa, Upper West Region, Ghana</t>
  </si>
  <si>
    <t>School of Business, Simon Diedong Dombo University of Business and Integrated Development Studies, Wa, Upper West Region, Ghana</t>
  </si>
  <si>
    <t>Kaida, A.</t>
  </si>
  <si>
    <t>Kaida,  Angela K.</t>
  </si>
  <si>
    <t>318</t>
  </si>
  <si>
    <t>Simon Fraser University</t>
  </si>
  <si>
    <t>Faculty of Health Sciences, Simon Fraser University, Burnaby, BC, Canada</t>
  </si>
  <si>
    <t>2-s2.0-85190457803</t>
  </si>
  <si>
    <t>Lozynska, O.</t>
  </si>
  <si>
    <t>Lozynska,  Olha</t>
  </si>
  <si>
    <t>Simon Kuznets Kharkiv National University of Economics</t>
  </si>
  <si>
    <t>Simon Kuznets Kharkiv National University of Economics, Kharkiv, Kharkiv Oblast, Ukraine</t>
  </si>
  <si>
    <t>STRATEGIC AND TACTICAL BENCHMARKS FOR RESTRUCTURING THE FINANCIAL SYSTEM OF UKRAINE</t>
  </si>
  <si>
    <t>Murenets, I.</t>
  </si>
  <si>
    <t>Murenets,  Irina</t>
  </si>
  <si>
    <t>Department of International Economic Relations, Simon Kuznets Kharkiv National University of Economics, Kharkiv, Kharkiv Oblast, Ukraine</t>
  </si>
  <si>
    <t>2-s2.0-85149053398</t>
  </si>
  <si>
    <t>Shivji, S.</t>
  </si>
  <si>
    <t>Shivji,  Sameer</t>
  </si>
  <si>
    <t>Sinai Health</t>
  </si>
  <si>
    <t>Department of Pathology and Laboratory Medicine, Sinai Health, Toronto, ON, Canada</t>
  </si>
  <si>
    <t>Resident Depression and Burnout During the COVID-19 Pandemic A Survey of Canadian Laboratory Medicine Trainees</t>
  </si>
  <si>
    <t>2-s2.0-85213439626</t>
  </si>
  <si>
    <t>Fang,  Yuan</t>
  </si>
  <si>
    <t>Singapore City</t>
  </si>
  <si>
    <t>School of Information Systems, Singapore City, Singapore</t>
  </si>
  <si>
    <t>Temporal Relational Graph Convolutional Network Approach to Financial Performance Prediction</t>
  </si>
  <si>
    <t>Qin, X.S.</t>
  </si>
  <si>
    <t>Qin,  Xiaosheng</t>
  </si>
  <si>
    <t>School of Civil and Environmental Engineering, Singapore City, Singapore</t>
  </si>
  <si>
    <t>Dai, B.T.</t>
  </si>
  <si>
    <t>Dai,  Bing Tian</t>
  </si>
  <si>
    <t>Jeyaraman, B.P.</t>
  </si>
  <si>
    <t>Jeyaraman,  Brindha Priyadarshini</t>
  </si>
  <si>
    <t>Jutasompakorn, P.</t>
  </si>
  <si>
    <t>Jutasompakorn,  Pearpilai</t>
  </si>
  <si>
    <t>Singapore Institute of Technology</t>
  </si>
  <si>
    <t>Singapore Institute of Technology, Singapore City, Singapore</t>
  </si>
  <si>
    <t>Yeap, L.H.</t>
  </si>
  <si>
    <t>Yeap,  Lay Huay</t>
  </si>
  <si>
    <t>Konovessis, D.</t>
  </si>
  <si>
    <t>Konovessis,  Dimitris</t>
  </si>
  <si>
    <t>Vong, J.</t>
  </si>
  <si>
    <t>Vong,  John</t>
  </si>
  <si>
    <t>Singapore Management University</t>
  </si>
  <si>
    <t>Financial IT Academy, Singapore Management University, Singapore City, Singapore</t>
  </si>
  <si>
    <t>2-s2.0-85080132210</t>
  </si>
  <si>
    <t>Song, C.</t>
  </si>
  <si>
    <t>Song,  Changcheng</t>
  </si>
  <si>
    <t>Lee Kong Chian School of Business, Singapore Management University, Singapore City, Singapore</t>
  </si>
  <si>
    <t>Financial Illiteracy and Pension Contributions: A Field Experiment on Compound Interest in China</t>
  </si>
  <si>
    <t>2-s2.0-85182584475</t>
  </si>
  <si>
    <t>Zhu, Y.</t>
  </si>
  <si>
    <t>Zhu,  Yimeng</t>
  </si>
  <si>
    <t>School of Economics, Singapore Menegament University, Singapore City, Singapore</t>
  </si>
  <si>
    <t>Financial knowledge, executive decision making and enterprise innovation</t>
  </si>
  <si>
    <t>Straughan, P.</t>
  </si>
  <si>
    <t>Straughan,  Paulin Tay</t>
  </si>
  <si>
    <t>Singapore Management University, Singapore City, Singapore</t>
  </si>
  <si>
    <t>Zhang, H.</t>
  </si>
  <si>
    <t>Zhang,  Hao</t>
  </si>
  <si>
    <t>School of Economics, Singapore Menegament University, Singapore City, Singapore, Jing an District, Shanghai, China</t>
  </si>
  <si>
    <t>Koh, B.S.K.</t>
  </si>
  <si>
    <t>Koh,  Benedict S.K.</t>
  </si>
  <si>
    <t>Koh, B.</t>
  </si>
  <si>
    <t>Lim, C.Y.</t>
  </si>
  <si>
    <t>Lim,  Chee Yeow</t>
  </si>
  <si>
    <t>2-s2.0-85054397669</t>
  </si>
  <si>
    <t>Chu, A.B.</t>
  </si>
  <si>
    <t>Chu,  Albert B.</t>
  </si>
  <si>
    <t>Singapore University of Social Sciences</t>
  </si>
  <si>
    <t>Singapore University of Social Sciences, Singapore City, Singapore</t>
  </si>
  <si>
    <t>Mobile Technology and Financial Inclusion</t>
  </si>
  <si>
    <t>2-s2.0-85091539178</t>
  </si>
  <si>
    <t>Tan, G.K.S.</t>
  </si>
  <si>
    <t>Tan,  Gordon Kuo Siong</t>
  </si>
  <si>
    <t>Singapore University of Technology and Design</t>
  </si>
  <si>
    <t>Humanities and Social Sciences, Singapore University of Technology and Design, Singapore City, Singapore</t>
  </si>
  <si>
    <t>Robo-advisors and the financialization of lay investors</t>
  </si>
  <si>
    <t>2-s2.0-85147421163</t>
  </si>
  <si>
    <t>Singapore University of Technology and Design, Singapore City, Singapore</t>
  </si>
  <si>
    <t>The 'fintech revolution' is here! The disruptive impact of fintech on retail financial practices</t>
  </si>
  <si>
    <t>2-s2.0-85121820483</t>
  </si>
  <si>
    <t>Vučetić, M.</t>
  </si>
  <si>
    <t>Vučetić,  Miljan</t>
  </si>
  <si>
    <t>Singidunum University</t>
  </si>
  <si>
    <t>5 Milutina Milankovića Blvd., Vlatacom Research and Development Institute, Belgrade, Serbia, Singidunum University, Belgrade, Serbia</t>
  </si>
  <si>
    <t>Financial literacy and psychological disaster preparedness: applicability of approach based on fuzzy functional dependencies</t>
  </si>
  <si>
    <t>Anwar, I.</t>
  </si>
  <si>
    <t>Anwar,  Imran</t>
  </si>
  <si>
    <t>Sir Padampat Singhania University</t>
  </si>
  <si>
    <t>School of Management, Sir Padampat Singhania University, Udaipur, RJ, India</t>
  </si>
  <si>
    <t>2-s2.0-85166571234</t>
  </si>
  <si>
    <t>González, E.L.M.</t>
  </si>
  <si>
    <t>González,  Emma Liliana Merino</t>
  </si>
  <si>
    <t>Sistema Avanzado de Bachillerato y Educación Superior, Mexico does not contain a clear university name. Therefore, the response would be NA.</t>
  </si>
  <si>
    <t>Sistema Avanzado de Bachillerato y Educación Superior, Mexico</t>
  </si>
  <si>
    <t>Factors that influence the financial education of young people in Celaya, Guanajuato, México; Factores que influyen en la educación financiera de los jóvenes de Celaya, Guanajuato, México</t>
  </si>
  <si>
    <t>Ahmed,  Hamid</t>
  </si>
  <si>
    <t>Skans School of Accountancy (NA if no university)</t>
  </si>
  <si>
    <t>Skans School of Accountancy, Islamabad, Pakistan</t>
  </si>
  <si>
    <t>Mavuri, S.</t>
  </si>
  <si>
    <t>Mavuri,  Sudha</t>
  </si>
  <si>
    <t>Skyline University Nigeria</t>
  </si>
  <si>
    <t>Skyline University Nigeria, Kano, Kano, Nigeria</t>
  </si>
  <si>
    <t>Zukowska-Szczechowska, E.</t>
  </si>
  <si>
    <t>Zukowska-Szczechowska,  Ewa</t>
  </si>
  <si>
    <t>Slaski Uniwersytet Medyczny</t>
  </si>
  <si>
    <t>Slaski Uniwersytet Medyczny w Katowicach, Katowice, SL, Poland</t>
  </si>
  <si>
    <t>Wystrychowski, G.</t>
  </si>
  <si>
    <t>Wystrychowski,  Grzegorz</t>
  </si>
  <si>
    <t>2-s2.0-84878103708</t>
  </si>
  <si>
    <t>Blechová, B.</t>
  </si>
  <si>
    <t>Blechová,  Beáta</t>
  </si>
  <si>
    <t>Slezska univerzita v Opave</t>
  </si>
  <si>
    <t>Department of Accounting, Slezská univerzita v Opave, Opava, Czech Republic</t>
  </si>
  <si>
    <t>The level of financial literacy among the high school students in the chosen regions of the Czech Republic</t>
  </si>
  <si>
    <t>Sobotovičová, Š.</t>
  </si>
  <si>
    <t>Sobotovičová,  Šárka</t>
  </si>
  <si>
    <t>2-s2.0-85134770955</t>
  </si>
  <si>
    <t>Rylková, Ž.</t>
  </si>
  <si>
    <t>Rylková,  Žaneta</t>
  </si>
  <si>
    <t>Slezská univerzita</t>
  </si>
  <si>
    <t>Department of Business Economics and Management, Slezská univerzita v Opave, Opava, Czech Republic</t>
  </si>
  <si>
    <t>WHAT SITUATIONS CAUSE CRUCIAL FINANCIAL DECISIONS WITHIN SOCIAL BUSINESSES?</t>
  </si>
  <si>
    <t>Krejčí, P.</t>
  </si>
  <si>
    <t>Krejčí,  Petra</t>
  </si>
  <si>
    <t>Duháček Šebestová, J.</t>
  </si>
  <si>
    <t>Duháček Šebestová,  J. Duhácek</t>
  </si>
  <si>
    <t>Slezská univerzita v Opave</t>
  </si>
  <si>
    <t>Department of Business Economics and Management, Slezská univerzita v Opave, Opava, Czech Republic, Moravian Business College Olomouc, Olomouc, Czech Republic</t>
  </si>
  <si>
    <t>Ju, B.</t>
  </si>
  <si>
    <t>Ju,  Boreum (Jenny)</t>
  </si>
  <si>
    <t>Slippery Rock University</t>
  </si>
  <si>
    <t>Slippery Rock University, Slippery Rock, PA, United States</t>
  </si>
  <si>
    <t>2-s2.0-85027009629</t>
  </si>
  <si>
    <t>Bačová, V.</t>
  </si>
  <si>
    <t>Bačová,  Viera</t>
  </si>
  <si>
    <t>Slovak Academy of Sciences</t>
  </si>
  <si>
    <t>Institute of Experimental Psychology, Slovak Academy of Sciences, Bratislava, Slovakia</t>
  </si>
  <si>
    <t>Financial planning for retirement in young adults: Interaction of professional experience, knowledge, and beliefs</t>
  </si>
  <si>
    <t>Baláž, V.</t>
  </si>
  <si>
    <t>Baláž,  Vladimír</t>
  </si>
  <si>
    <t>Institute for Forecasting, Slovak Academy of Sciences, Bratislava, Slovakia</t>
  </si>
  <si>
    <t>Dudeková, K.</t>
  </si>
  <si>
    <t>Dudeková,  Katarína</t>
  </si>
  <si>
    <t>2-s2.0-85042355117</t>
  </si>
  <si>
    <t>Too far away to care about? Predicting psychological preparedness for retirement financial planning among young employed adults</t>
  </si>
  <si>
    <t>Kostovičová, L.</t>
  </si>
  <si>
    <t>Kostovičová,  Lenka</t>
  </si>
  <si>
    <t>2-s2.0-85085600094</t>
  </si>
  <si>
    <t>Kapsdorferová, Z.</t>
  </si>
  <si>
    <t>Kapsdorferová,  Zuzana</t>
  </si>
  <si>
    <t>Slovak University of Agriculture</t>
  </si>
  <si>
    <t>Department of Management, Slovak University of Agriculture in Nitra, Nitra, Nitra Region, Slovakia</t>
  </si>
  <si>
    <t>Level of financial literacy and food waste in polish households</t>
  </si>
  <si>
    <t>Drábeková, J.</t>
  </si>
  <si>
    <t>Drábeková,  Janka</t>
  </si>
  <si>
    <t>Department of Statistics, Slovak University of Agriculture in Nitra, Nitra, Nitra Region, Slovakia</t>
  </si>
  <si>
    <t>Korriku, B.</t>
  </si>
  <si>
    <t>Korriku,  Belisa</t>
  </si>
  <si>
    <t>Department of Marketing, Slovak University of Agriculture in Nitra, Nitra, Nitra Region, Slovakia</t>
  </si>
  <si>
    <t>2-s2.0-85122811814</t>
  </si>
  <si>
    <t>Kos, D.</t>
  </si>
  <si>
    <t>Kos,  Dušan</t>
  </si>
  <si>
    <t>Slovenska Akademija Znanosti in Umetnosti</t>
  </si>
  <si>
    <t>Znanstvenoraziskovalni Center Slovenske Akademije Znanosti in Umetnosti, Ljubljana, Slovenia</t>
  </si>
  <si>
    <t>HEALTH PREVENTION, TREATMENT AND PERCEPTIONS OF HEALTHY LIVING AMONG THE CARNIOLIAN NOBILITY IN THE MIDDLE OF THE 18TH CENTURY; PREVENZIONE DELLA SALUTE, LA CURA E LA PERCEZIONE DI UNA VITA SANA TRA I NOBILI CARNIOLI A METÀ DEL SECOLO XVIII; ZDRAVSTVENA PREVENTIVA, ZDRAVLJENJE IN ZAZNAVE ZDRAVEGA ŽIVLJENJA MED KRANJSKIM PLEMSTVOM SREDI 18. STOLETJA</t>
  </si>
  <si>
    <t>2-s2.0-84873868297</t>
  </si>
  <si>
    <t>Slovenska akademia vied (Slovak Academy of Sciences)</t>
  </si>
  <si>
    <t>Prognosticky ustav Slovenskej akademie vied, Bratislava, Bratislava Region, Slovakia</t>
  </si>
  <si>
    <t>Perceived and actual financial literacy; Pocit'ovaná a skutočná finančná gramotnost</t>
  </si>
  <si>
    <t>Mahdavi, M.</t>
  </si>
  <si>
    <t>Mahdavi,  Mahnaz</t>
  </si>
  <si>
    <t>Smith College</t>
  </si>
  <si>
    <t>Smith College, Northampton, MA, United States</t>
  </si>
  <si>
    <t>2-s2.0-105017587398</t>
  </si>
  <si>
    <t>Brunet, G.</t>
  </si>
  <si>
    <t>Brunet,  Gillian</t>
  </si>
  <si>
    <t>Department of Economics, Smith College, Northampton, MA, United States</t>
  </si>
  <si>
    <t>‘Invest!’: Liberty bonds and stock ownership over the twentieth century</t>
  </si>
  <si>
    <t>Kandula, D.</t>
  </si>
  <si>
    <t>Kandula,  Deenamma</t>
  </si>
  <si>
    <t>Smt. Velagapudi Durgamba Siddhartha Law College (India) suggests that it might be an institution rather than a university. However, without knowing the specific educational structure in India, I can't accurately determine if this is a part of a larger university. Therefore, I would return "Smt. Velagapudi Durgamba Siddhartha Law College" as the main name identified from the text. For better accuracy, it would be helpful to have specific guidelines or knowledge about the educational system in India regarding the naming conventions for law colleges and universities.</t>
  </si>
  <si>
    <t>Smt. Velagapudi Durgamba Siddhartha Law College, India</t>
  </si>
  <si>
    <t>Lee, J.K.</t>
  </si>
  <si>
    <t>Lee,  Jhason Kristian</t>
  </si>
  <si>
    <t>Soegijapranata Catholic University</t>
  </si>
  <si>
    <t>Soegijapranata Catholic University, Semarang, Central Java, Indonesia</t>
  </si>
  <si>
    <t>2-s2.0-85108580485</t>
  </si>
  <si>
    <t>Bilal, A.R.</t>
  </si>
  <si>
    <t>Bilal,  Ahmad Raza</t>
  </si>
  <si>
    <t>Sohar University</t>
  </si>
  <si>
    <t>Faculty of Business, Sohar University, Sohar, Oman</t>
  </si>
  <si>
    <t>Is Awareness That Powerful? Women’s Financial Literacy Support to Prospects Behaviour in Prudent Decision-making</t>
  </si>
  <si>
    <t>Kazem, H.A.</t>
  </si>
  <si>
    <t>Kazem,  Hussein A.</t>
  </si>
  <si>
    <t>Faculty of Engineering, Sohar University, Sohar, Oman</t>
  </si>
  <si>
    <t>2-s2.0-85145164559</t>
  </si>
  <si>
    <t>Sohar University, Sohar, Oman</t>
  </si>
  <si>
    <t>Does Financial Mindfulness Make a Difference? A Nexus of Financial Literacy and Behavioural Biases in Women Entrepreneurs</t>
  </si>
  <si>
    <t>Department of Accounting, Sohar University, Sohar, Oman</t>
  </si>
  <si>
    <t>2-s2.0-85178322317</t>
  </si>
  <si>
    <t>Andaregie, A.</t>
  </si>
  <si>
    <t>Andaregie,  Adino</t>
  </si>
  <si>
    <t>80</t>
  </si>
  <si>
    <t>Soka University</t>
  </si>
  <si>
    <t>Graduate School of Economics, Soka University, Hachioji, Tokyo, Japan</t>
  </si>
  <si>
    <t>Impact of financial literacy training on the financial decisions of rural households in Nepal</t>
  </si>
  <si>
    <t>Takagi, I.</t>
  </si>
  <si>
    <t>Takagi,  Isao</t>
  </si>
  <si>
    <t>Department of Economics, Soka University, Hachioji, Tokyo, Japan</t>
  </si>
  <si>
    <t>Karki, S.K.</t>
  </si>
  <si>
    <t>Karki,  Shyam Kumar</t>
  </si>
  <si>
    <t>2-s2.0-84989964085</t>
  </si>
  <si>
    <t>Chummun, B.Z.</t>
  </si>
  <si>
    <t>Chummun,  Bibi Zaheenah</t>
  </si>
  <si>
    <t>Sol Plaatje University</t>
  </si>
  <si>
    <t>Old Legislature Building, Sol Plaatje University, Kimberley, Northern Cape, South Africa</t>
  </si>
  <si>
    <t>Emerging practices of consumer financial education (CFE) in the microinsurance industry: A case of South Africa</t>
  </si>
  <si>
    <t>2-s2.0-85096065990</t>
  </si>
  <si>
    <t>Molise, H.V.</t>
  </si>
  <si>
    <t>Molise,  Habasisa Vincent</t>
  </si>
  <si>
    <t>Sol Plaatje University, Kimberley, Northern Cape, South Africa</t>
  </si>
  <si>
    <t>Exploring the content knowledge of accounting teachers in rural contexts: A call for a decoloniality approach</t>
  </si>
  <si>
    <t>2-s2.0-85116320573</t>
  </si>
  <si>
    <t>Huang, C.-H.</t>
  </si>
  <si>
    <t>Huang,  Chiahsing</t>
  </si>
  <si>
    <t>SolBridge International School of Business</t>
  </si>
  <si>
    <t>SolBridge International School of Business, Daejeon, South Korea</t>
  </si>
  <si>
    <t>Qian,  Yuting</t>
  </si>
  <si>
    <t>Soochow University</t>
  </si>
  <si>
    <t>School of Business, Soochow University, Suzhou, Jiangsu, China</t>
  </si>
  <si>
    <t>Kuo, T.-C.</t>
  </si>
  <si>
    <t>Kuo,  Tzuchi</t>
  </si>
  <si>
    <t>Department of Data Science, Soochow University, Taipei, Taipei, Taiwan</t>
  </si>
  <si>
    <t>Chin, K.-Y.</t>
  </si>
  <si>
    <t>Chin,  Kaiyi</t>
  </si>
  <si>
    <t>Chen,  Xin</t>
  </si>
  <si>
    <t>Soochow University, Suzhou, Jiangsu, China</t>
  </si>
  <si>
    <t>2-s2.0-85186093792</t>
  </si>
  <si>
    <t>Household financial literacy and retirement planning in rural China</t>
  </si>
  <si>
    <t>Song, D.</t>
  </si>
  <si>
    <t>Song,  Dian</t>
  </si>
  <si>
    <t>School of Politics and Public Administration, Soochow University, Suzhou, Jiangsu, China</t>
  </si>
  <si>
    <t>2-s2.0-105018046484</t>
  </si>
  <si>
    <t>Chiu, C.-H.</t>
  </si>
  <si>
    <t>Chiu,  Chiahao</t>
  </si>
  <si>
    <t>School of Big Data Management, Soochow University, Taipei, Taipei, Taiwan</t>
  </si>
  <si>
    <t>The Impact of Gamified Learning on Financial Literacy and Behavioral Change</t>
  </si>
  <si>
    <t>2-s2.0-84935422138</t>
  </si>
  <si>
    <t>Choi, C.</t>
  </si>
  <si>
    <t>Choi,  Chul</t>
  </si>
  <si>
    <t>Sookmyung Women's University</t>
  </si>
  <si>
    <t>Sookmyung Women's University, Seoul, Seoul, South Korea</t>
  </si>
  <si>
    <t>Gender differences in financial literacy among Chinese university students and the influential factors</t>
  </si>
  <si>
    <t>2-s2.0-85182721075</t>
  </si>
  <si>
    <t>Department of Consumer Economics, Sookmyung Women's University, Seoul, Seoul, South Korea</t>
  </si>
  <si>
    <t>The Microstructure of Mis-Selling: Financial Investment Markets and Regulation in Korea</t>
  </si>
  <si>
    <t>Ohk, K.</t>
  </si>
  <si>
    <t>Ohk,  Kyungyoung</t>
  </si>
  <si>
    <t>Moon, C.-S.</t>
  </si>
  <si>
    <t>Moon,  Chungsook</t>
  </si>
  <si>
    <t>Choi, B.J.</t>
  </si>
  <si>
    <t>Choi,  Bongjun (David)</t>
  </si>
  <si>
    <t>Soongsil University</t>
  </si>
  <si>
    <t>School of Computer Science and Eng School of Electronic Eng, Soongsil University, Seoul, South Korea</t>
  </si>
  <si>
    <t>Sorbonne University (assuming OMNES Education might be a school or organization associated with it, as Paris is known for its renowned universities like Sorbonne University)</t>
  </si>
  <si>
    <t>OMNES Education, Paris, Ile-de-France, France</t>
  </si>
  <si>
    <t>2-s2.0-85065236433</t>
  </si>
  <si>
    <t>Carpenter, B.</t>
  </si>
  <si>
    <t>Carpenter,  Bradley Shaun</t>
  </si>
  <si>
    <t>South African Medical Research Council (Tygerberg)</t>
  </si>
  <si>
    <t>HIV Prevention Research Unit, South African Medical Research Council, Tygerberg, Western Cape, South Africa, College of Health Sciences, Durban, KwaZulu-Natal, South Africa</t>
  </si>
  <si>
    <t>The missing link: exploring the intersection of gender, capabilities, and depressive symptoms in the context of chronic HIV</t>
  </si>
  <si>
    <t>Hanass-Hancock, J.</t>
  </si>
  <si>
    <t>Hanass-Hancock,  Jill</t>
  </si>
  <si>
    <t>Gupta, S.K.</t>
  </si>
  <si>
    <t>Gupta,  Sunil Kumar</t>
  </si>
  <si>
    <t>South Asian University</t>
  </si>
  <si>
    <t>Faculty of Management, South Asian University, New Delhi, India</t>
  </si>
  <si>
    <t>South Asian University, New Delhi, India</t>
  </si>
  <si>
    <t>2-s2.0-85215439884</t>
  </si>
  <si>
    <t>Wang,  Jiannan</t>
  </si>
  <si>
    <t>South China Agricultural University</t>
  </si>
  <si>
    <t>South China Agricultural University, Guangzhou, Guangdong, China</t>
  </si>
  <si>
    <t>Advancing Farmers’ Vocational Education: Innovative Strategies and Practices for Integrating Financial Literacy Enhancement in China</t>
  </si>
  <si>
    <t>2-s2.0-85201580362</t>
  </si>
  <si>
    <t>Tan, Z.</t>
  </si>
  <si>
    <t>Tan,  Zhuomin</t>
  </si>
  <si>
    <t>College of Economics and Management, South China Agricultural University, Guangzhou, Guangdong, China</t>
  </si>
  <si>
    <t>How does financial literacy affect households’ financial fragility? The role of insurance awareness</t>
  </si>
  <si>
    <t>Chen,  Chuna</t>
  </si>
  <si>
    <t>Liu,  Song</t>
  </si>
  <si>
    <t>Xing, X.</t>
  </si>
  <si>
    <t>Xing,  Xiaofeng Fen</t>
  </si>
  <si>
    <t>South China University of Technology</t>
  </si>
  <si>
    <t>South China University of Technology, Guangzhou, Guangdong, China</t>
  </si>
  <si>
    <t>Xu,  Jin</t>
  </si>
  <si>
    <t>South China University of Technology, Guangzhou, Guangdong, China, Pazhou Lab, Guangdong, China</t>
  </si>
  <si>
    <t>Shen, X.</t>
  </si>
  <si>
    <t>Shen,  Xinjie</t>
  </si>
  <si>
    <t>Li,  Xiangyu</t>
  </si>
  <si>
    <t>2-s2.0-85089741349</t>
  </si>
  <si>
    <t>South Dakota State University</t>
  </si>
  <si>
    <t>School of Health and Consumer Sciences, South Dakota State University, Brookings, SD, United States</t>
  </si>
  <si>
    <t>A test of the association between the initial surge in COVID-19 cases and subsequent changes in financial risk tolerance</t>
  </si>
  <si>
    <t>Department of Consumer Sciences, South Dakota State University, Brookings, SD, United States</t>
  </si>
  <si>
    <t>South Dakota State University, Brookings, SD, United States</t>
  </si>
  <si>
    <t>Zeqiri, J.</t>
  </si>
  <si>
    <t>Zeqiri,  Jusuf</t>
  </si>
  <si>
    <t>South East European University</t>
  </si>
  <si>
    <t>South East European University, Tetovo, North Macedonia</t>
  </si>
  <si>
    <t>Ramadani, V.</t>
  </si>
  <si>
    <t>Ramadani,  Veland</t>
  </si>
  <si>
    <t>Faculty of Business and Economics, South East European University, Tetovo, North Macedonia</t>
  </si>
  <si>
    <t>Lee,  Chang-won</t>
  </si>
  <si>
    <t>South Korea (NA if no university mentioned)</t>
  </si>
  <si>
    <t>Migration Research and Training Centre, South Korea</t>
  </si>
  <si>
    <t>Choi,  Seori</t>
  </si>
  <si>
    <t>2-s2.0-85043482700</t>
  </si>
  <si>
    <t>McMains, K.C.</t>
  </si>
  <si>
    <t>McMains,  Kevin Christopher</t>
  </si>
  <si>
    <t>South Texas Veterans Health Care System</t>
  </si>
  <si>
    <t>Texas Department of Otolaryngology-Head and Neck Surgery, South Texas Veterans Health Care System, San Antonio, TX, United States</t>
  </si>
  <si>
    <t>Workforce Considerations, Training, and Diseases in the Middle East</t>
  </si>
  <si>
    <t>2-s2.0-85068763449</t>
  </si>
  <si>
    <t>Vyaltsev, A.</t>
  </si>
  <si>
    <t>Vyaltsev,  A. V.</t>
  </si>
  <si>
    <t>South-Russian State Polytechnic University</t>
  </si>
  <si>
    <t>South-Russian State Polytechnic University (NIP) Named after M.I. Platov, Russian Federation</t>
  </si>
  <si>
    <t>Safety and Reduction of Technology-Related Risks in the Process of Earth Dams' and Dams' Operation</t>
  </si>
  <si>
    <t>Yakovenko, E.</t>
  </si>
  <si>
    <t>Yakovenko,  E.</t>
  </si>
  <si>
    <t>Vasil’eva, E.</t>
  </si>
  <si>
    <t>2-s2.0-85215591218</t>
  </si>
  <si>
    <t>Yaneva, D.</t>
  </si>
  <si>
    <t>Yaneva,  Dilyana</t>
  </si>
  <si>
    <t>South-West University Neofit Rilski</t>
  </si>
  <si>
    <t>South-West University Neofit Rilski, Blagoevgrad, Bulgaria</t>
  </si>
  <si>
    <t>Top 6 literacies in marketing education: State-of-the-art approach</t>
  </si>
  <si>
    <t>Kiryakova-Dineva, T.</t>
  </si>
  <si>
    <t>Kiryakova-Dineva,  Teodora</t>
  </si>
  <si>
    <t>2-s2.0-85167407134</t>
  </si>
  <si>
    <t>Lasyoud, A.A.</t>
  </si>
  <si>
    <t>Lasyoud,  Alhashmi Aboubaker</t>
  </si>
  <si>
    <t>Southampton Solent University</t>
  </si>
  <si>
    <t>Southampton Solent University, Southampton, Hampshire, United Kingdom</t>
  </si>
  <si>
    <t>Determinants of Financial Inclusion: An Evidence from an Emerging Market</t>
  </si>
  <si>
    <t>Hale, D.</t>
  </si>
  <si>
    <t>Hale,  Dena</t>
  </si>
  <si>
    <t>Southeast Missouri State University</t>
  </si>
  <si>
    <t>Southeast Missouri State University, Cape Girardeau, MO, United States</t>
  </si>
  <si>
    <t>Hasan, M.R.</t>
  </si>
  <si>
    <t>Hasan,  Md Rokibul</t>
  </si>
  <si>
    <t>2-s2.0-85149632360</t>
  </si>
  <si>
    <t>Ji, Z.</t>
  </si>
  <si>
    <t>Ji,  Zheng</t>
  </si>
  <si>
    <t>Southeast University</t>
  </si>
  <si>
    <t>National School of Development and Policy, Southeast University, Nanjing, Jiangsu, China</t>
  </si>
  <si>
    <t>Can Fintech Alleviate the Financing Constraints of Enterprises?—Evidence from the Chinese Securities Market</t>
  </si>
  <si>
    <t>Yu,  Chao</t>
  </si>
  <si>
    <t>School of Cyber Science and Engineering, Southeast University, Nanjing, Jiangsu, China</t>
  </si>
  <si>
    <t>Ferdousi, F.</t>
  </si>
  <si>
    <t>Ferdousi,  Farhana Khanam</t>
  </si>
  <si>
    <t>Southeast Business School, Southeast University, Dhaka, Dhaka, Bangladesh</t>
  </si>
  <si>
    <t>Shehzad, K.</t>
  </si>
  <si>
    <t>Shehzad,  Khurram</t>
  </si>
  <si>
    <t>School of Economics and Management, Southeast University, Nanjing, Jiangsu, China</t>
  </si>
  <si>
    <t>Zhang,  Xiaoqi</t>
  </si>
  <si>
    <t>Southeast University
Chinese Academy of Social Sciences (NA)</t>
  </si>
  <si>
    <t>National School of Development and Policy, Southeast University, Nanjing, Jiangsu, China, Chinese Academy of Social Sciences, Beijing, China</t>
  </si>
  <si>
    <t>Muldoon, J.</t>
  </si>
  <si>
    <t>Muldoon,  Jeffrey E.</t>
  </si>
  <si>
    <t>Southeastern Louisiana University</t>
  </si>
  <si>
    <t>Department of Management and Business Administration, Southeastern Louisiana University, Hammond, LA, United States</t>
  </si>
  <si>
    <t>Montgomery, C.</t>
  </si>
  <si>
    <t>Montgomery,  Christine</t>
  </si>
  <si>
    <t>Southern Connecticut State University</t>
  </si>
  <si>
    <t>Clifford W. Beers Guidance Clinic, New Haven, CT, United States, Department of Social Work, Southern Connecticut State University, New Haven, CT, United States</t>
  </si>
  <si>
    <t>Counselman-Carpenter, E.</t>
  </si>
  <si>
    <t>Counselman-Carpenter,  Elisabeth A.</t>
  </si>
  <si>
    <t>Department of Social Work, Southern Connecticut State University, New Haven, CT, United States</t>
  </si>
  <si>
    <t>2-s2.0-85089509259</t>
  </si>
  <si>
    <t>Southern Cross University</t>
  </si>
  <si>
    <t>School of Business and Tourism, Southern Cross University, Lismore, NSW, Australia</t>
  </si>
  <si>
    <t>Financial Advice Seeking: A Review of the Barriers and Benefits</t>
  </si>
  <si>
    <t>Kortt, M.A.</t>
  </si>
  <si>
    <t>Kortt,  Michael A.</t>
  </si>
  <si>
    <t>Westermann, S.</t>
  </si>
  <si>
    <t>Westermann,  Steffen</t>
  </si>
  <si>
    <t>Murzin, A.D.</t>
  </si>
  <si>
    <t>Murzin,  Anton Dmitrievich</t>
  </si>
  <si>
    <t>Southern Federal University</t>
  </si>
  <si>
    <t>Southern Federal University, Rostov-on-Don, Rostov Oblast, Russian Federation</t>
  </si>
  <si>
    <t>2-s2.0-85108654479</t>
  </si>
  <si>
    <t>Shcherbina, E.</t>
  </si>
  <si>
    <t>Shcherbina,  Elena</t>
  </si>
  <si>
    <t>Financial literacy of young people with different self-fulfillment strategies</t>
  </si>
  <si>
    <t>Shestopalova, O.</t>
  </si>
  <si>
    <t>Shestopalova,  Olesya</t>
  </si>
  <si>
    <t>Demicheva, D.</t>
  </si>
  <si>
    <t>Demicheva,  Daria</t>
  </si>
  <si>
    <t>Akhtyrsky, S.</t>
  </si>
  <si>
    <t>Akhtyrsky,  Sergey</t>
  </si>
  <si>
    <t>2-s2.0-85122262108</t>
  </si>
  <si>
    <t>Zaytseva, A.A.</t>
  </si>
  <si>
    <t>Zaytseva,  Anastasiya Andreevna</t>
  </si>
  <si>
    <t>Department of Theoretical Sociology and Methodology of Regional Researches, Southern Federal University, Rostov-on-Don, Rostov Oblast, Russian Federation</t>
  </si>
  <si>
    <t>Social Behavior of University Students in the Educational Sphere in the Rostov Region and the Republic of Crimea: A Comparative Perspective</t>
  </si>
  <si>
    <t>2-s2.0-85162699888</t>
  </si>
  <si>
    <t>Cedeno, D.</t>
  </si>
  <si>
    <t>Cedeno,  Diana</t>
  </si>
  <si>
    <t>Southern Illinois University</t>
  </si>
  <si>
    <t>Child and Family Services, Southern Illinois University Carbondale, Carbondale, IL, United States</t>
  </si>
  <si>
    <t>Language and technological inclusion among immigrant low-income Latina mothers: A feminist action research intervention</t>
  </si>
  <si>
    <t>Southern Illinois University Carbondale, Carbondale, IL, United States</t>
  </si>
  <si>
    <t>Fosu, P.</t>
  </si>
  <si>
    <t>Fosu,  Prince</t>
  </si>
  <si>
    <t>School of Analytics, Southern Illinois University Carbondale, Carbondale, IL, United States</t>
  </si>
  <si>
    <t>2-s2.0-84870365491</t>
  </si>
  <si>
    <t>Mykytyn, P.P.</t>
  </si>
  <si>
    <t>Mykytyn,  Peter P.</t>
  </si>
  <si>
    <t>Risky group decision making: A comparative analysis of FTF and CMC teams in stock-trak investment simulations</t>
  </si>
  <si>
    <t>He, F.</t>
  </si>
  <si>
    <t>He,  Fang</t>
  </si>
  <si>
    <t>Sheng, Y.</t>
  </si>
  <si>
    <t>Sheng,  Yihua</t>
  </si>
  <si>
    <t>Pearson, J.</t>
  </si>
  <si>
    <t>Pearson,  John Michael</t>
  </si>
  <si>
    <t>2-s2.0-55349127440</t>
  </si>
  <si>
    <t>Rose, J.M.</t>
  </si>
  <si>
    <t>Rose,  Jacob M.</t>
  </si>
  <si>
    <t>Southern Illinois University Carbondale</t>
  </si>
  <si>
    <t>School of Accountancy, Southern Illinois University Carbondale, Carbondale, IL, United States</t>
  </si>
  <si>
    <t>Management attempts to avoid accounting disclosure oversight: The effects of trust and knowledge on corporate directors' governance ability</t>
  </si>
  <si>
    <t>Rose, A.M.</t>
  </si>
  <si>
    <t>Rose,  Anna M.</t>
  </si>
  <si>
    <t>Zhang,  Luwen</t>
  </si>
  <si>
    <t>Southern Medical University</t>
  </si>
  <si>
    <t>School of Health Management, Southern Medical University, Guangzhou, Guangdong, China</t>
  </si>
  <si>
    <t>Duca, J.V.</t>
  </si>
  <si>
    <t>Duca,  John V.</t>
  </si>
  <si>
    <t>Southern Methodist University</t>
  </si>
  <si>
    <t>Federal Reserve Bank of Dallas, Dallas, TX, United States, Southern Methodist University, Dallas, TX, United States</t>
  </si>
  <si>
    <t>2-s2.0-85165761212</t>
  </si>
  <si>
    <t>Dong, H.</t>
  </si>
  <si>
    <t>Dong,  Hao</t>
  </si>
  <si>
    <t>Department of Economics, Southern Methodist University, Dallas, TX, United States</t>
  </si>
  <si>
    <t>Propensity Score Weighting with Mismeasured Covariates: An Application to Two Financial Literacy Interventions</t>
  </si>
  <si>
    <t>2-s2.0-105014247296</t>
  </si>
  <si>
    <t>Jones, W.A.</t>
  </si>
  <si>
    <t>Jones,  Willis A.</t>
  </si>
  <si>
    <t>Department of Education Policy and Leadership, Southern Methodist University, Dallas, TX, United States</t>
  </si>
  <si>
    <t>Loan Debt Among Scholarship Student-Athletes at Four-Year Colleges and Universities</t>
  </si>
  <si>
    <t>2-s2.0-105008962934</t>
  </si>
  <si>
    <t>Southern Methodist University, Dallas, TX, United States</t>
  </si>
  <si>
    <t>Assessing Financial Literacy Among College Student-Athletes</t>
  </si>
  <si>
    <t>Millimet, D.L.</t>
  </si>
  <si>
    <t>Millimet,  Daniel L.</t>
  </si>
  <si>
    <t>2-s2.0-85056719281</t>
  </si>
  <si>
    <t>Fomby, T.B.</t>
  </si>
  <si>
    <t>Fomby,  Thomas B.</t>
  </si>
  <si>
    <t>Financial capability and food security in extremely vulnerable households</t>
  </si>
  <si>
    <t>2-s2.0-85134076938</t>
  </si>
  <si>
    <t>Puelz, R.</t>
  </si>
  <si>
    <t>Puelz,  Robert</t>
  </si>
  <si>
    <t>Financial Literacy and Perceived Economic Outcomes</t>
  </si>
  <si>
    <t>Khan, A.</t>
  </si>
  <si>
    <t>Khan,  Asif</t>
  </si>
  <si>
    <t>Southern Taiwan University of Science and Technology</t>
  </si>
  <si>
    <t>Southern Taiwan University of Science and Technology, Tainan, Taiwan</t>
  </si>
  <si>
    <t>Almayyahi, A.</t>
  </si>
  <si>
    <t>Almayyahi,  Aymen Raheem Abdulaali</t>
  </si>
  <si>
    <t>Southern Technical University</t>
  </si>
  <si>
    <t>Management Technical College, Southern Technical University, Iraq, Basra, Iraq</t>
  </si>
  <si>
    <t>Al Sayed Noor, A.</t>
  </si>
  <si>
    <t>Al Sayed Noor,  Alhamzah Malik</t>
  </si>
  <si>
    <t>2-s2.0-85071865440</t>
  </si>
  <si>
    <t>McLean-Meyinsse, P.E.</t>
  </si>
  <si>
    <t>McLean-Meyinsse,  Patricia E.</t>
  </si>
  <si>
    <t>Southern University and A&amp;M College</t>
  </si>
  <si>
    <t>Department of Agricultural Sciences, Southern University and A&amp;M College, Baton Rouge, LA, United States</t>
  </si>
  <si>
    <t>Are concerns about repaying student loan debt related to health status rankings?</t>
  </si>
  <si>
    <t>2-s2.0-85178421295</t>
  </si>
  <si>
    <t>Mahmood, S.</t>
  </si>
  <si>
    <t>Mahmood,  Salman</t>
  </si>
  <si>
    <t>Southwest Forestry University</t>
  </si>
  <si>
    <t>Faculty of Economics and Management, Southwest Forestry University, Kunming, Yunnan, China</t>
  </si>
  <si>
    <t>Assessing indirect effect of behavioral intentions on financial inclusion – a serial mediation model</t>
  </si>
  <si>
    <t>Feng,  Xiangnan</t>
  </si>
  <si>
    <t>Southwest Jiaotong University</t>
  </si>
  <si>
    <t>School of Economics and Management, Southwest Jiaotong University, Chengdu, Sichuan, China</t>
  </si>
  <si>
    <t>2-s2.0-85143705215</t>
  </si>
  <si>
    <t>Luo,  Xiang</t>
  </si>
  <si>
    <t>The gap and two-level differentiation in kindergarten education funding groups in China</t>
  </si>
  <si>
    <t>Jingpeng, L.</t>
  </si>
  <si>
    <t>Jingpeng,  Li</t>
  </si>
  <si>
    <t>Jiang,  Wan</t>
  </si>
  <si>
    <t>Zhang,  Hongyu</t>
  </si>
  <si>
    <t>Chen,  Jiantao</t>
  </si>
  <si>
    <t>Southwest Petroleum University</t>
  </si>
  <si>
    <t>School of Economics and Management, Southwest Petroleum University China, Chengdu, Sichuan, China</t>
  </si>
  <si>
    <t>2-s2.0-84971618274</t>
  </si>
  <si>
    <t>Belyaeva, O.</t>
  </si>
  <si>
    <t>Belyaeva,  Olga</t>
  </si>
  <si>
    <t>Southwest State University</t>
  </si>
  <si>
    <t>Department of Finance and Credit, Southwest State University, Kursk, Kurskaya Oblast, Russian Federation</t>
  </si>
  <si>
    <t>Using the concept of social space to analyze the relationship between commercial banks and the population</t>
  </si>
  <si>
    <t>Polyakova, T.</t>
  </si>
  <si>
    <t>Polyakova,  Tatyana</t>
  </si>
  <si>
    <t>Yu, G.</t>
  </si>
  <si>
    <t>Yu,  Guohua</t>
  </si>
  <si>
    <t>Southwest University</t>
  </si>
  <si>
    <t>Center for Inclusive Finance and Agricultural &amp; Rural Development, Southwest University, Chongqing, China, College of Economics and Management, Southwest University, Chongqing, China</t>
  </si>
  <si>
    <t>Wang,  Xiaohua</t>
  </si>
  <si>
    <t>Song,  Meng</t>
  </si>
  <si>
    <t>College of Economics and Management, Southwest University, Chongqing, China</t>
  </si>
  <si>
    <t>2-s2.0-105008146337</t>
  </si>
  <si>
    <t>Wu, Z.</t>
  </si>
  <si>
    <t>Wu,  Ziyue</t>
  </si>
  <si>
    <t>Southwest University of Political Science and Law</t>
  </si>
  <si>
    <t>School of Economics, Southwest University of Political Science and Law, Chongqing, China</t>
  </si>
  <si>
    <t>Promotion of rural industrial revitalization through the development of the rural digital economy</t>
  </si>
  <si>
    <t>Lu,  Zhaoyang</t>
  </si>
  <si>
    <t>Yang,  Lanqin</t>
  </si>
  <si>
    <t>Gou, D.</t>
  </si>
  <si>
    <t>Gou,  Diao</t>
  </si>
  <si>
    <t>School of Business, Southwest University of Political Science and Law, Chongqing, China</t>
  </si>
  <si>
    <t>2-s2.0-85204226010</t>
  </si>
  <si>
    <t>Zhang,  Xianjun</t>
  </si>
  <si>
    <t>Southwestern University of Finance and Economics</t>
  </si>
  <si>
    <t>Research Institute of Economics and Management, Southwestern University of Finance and Economics, Chengdu, Sichuan, China</t>
  </si>
  <si>
    <t>Evaluating ESG Investment Profitability: From the Perspective of Sophistication in Investment Decision-Making</t>
  </si>
  <si>
    <t>Lu, X.</t>
  </si>
  <si>
    <t>Lu,  Xiaomeng</t>
  </si>
  <si>
    <t>Survey and Research Center for China Household Finance, Southwestern University of Finance and Economics, Chengdu, Sichuan, China</t>
  </si>
  <si>
    <t>Liu,  Xiaomeng</t>
  </si>
  <si>
    <t>School of Business Administration, Southwestern University of Finance and Economics, Chengdu, Sichuan, China</t>
  </si>
  <si>
    <t>Tang,  Mingfeng</t>
  </si>
  <si>
    <t>2-s2.0-105007303587</t>
  </si>
  <si>
    <t>Zhao,  Shuchen</t>
  </si>
  <si>
    <t>School of Public Adminstration, Southwestern University of Finance and Economics, Chengdu, Sichuan, China</t>
  </si>
  <si>
    <t>From savings to investments: How retirement consumption expectations shape household risky financial asset allocation</t>
  </si>
  <si>
    <t>Huang,  Ruoxuan</t>
  </si>
  <si>
    <t>School of Finance, Southwestern University of Finance and Economics, Chengdu, Sichuan, China, School of Business Administration, Southwestern University of Finance and Economics, Chengdu, Sichuan, China</t>
  </si>
  <si>
    <t>Zheng, S.</t>
  </si>
  <si>
    <t>Zheng,  Shuxin</t>
  </si>
  <si>
    <t>Southwestern University of Finance and Economics, Chengdu, Sichuan, China</t>
  </si>
  <si>
    <t>Niu, G.</t>
  </si>
  <si>
    <t>Niu,  Geng</t>
  </si>
  <si>
    <t>Li,  Wenxian</t>
  </si>
  <si>
    <t>School of Finance, Southwestern University of Finance and Economics, Chengdu, Sichuan, China</t>
  </si>
  <si>
    <t>2-s2.0-85073018637</t>
  </si>
  <si>
    <t>Wu,  Yu</t>
  </si>
  <si>
    <t>The impact of digital finance on household consumption: Evidence from China</t>
  </si>
  <si>
    <t>Zhang,  Dayong</t>
  </si>
  <si>
    <t>Guo,  Fusen</t>
  </si>
  <si>
    <t>Wang,  Minglu</t>
  </si>
  <si>
    <t>School of Public Finance and Taxation, Southwestern University of Finance and Economics, Chengdu, Sichuan, China</t>
  </si>
  <si>
    <t>Li,  Feng</t>
  </si>
  <si>
    <t>2-s2.0-85114727884</t>
  </si>
  <si>
    <t>Li,  Tiancheng</t>
  </si>
  <si>
    <t>Social Capital, Financial Literacy, and Rural Household Entrepreneurship: A Mediating Effect Analysis</t>
  </si>
  <si>
    <t>2-s2.0-85183154930</t>
  </si>
  <si>
    <t>Guo,  Yu</t>
  </si>
  <si>
    <t>Fintech Innovation Center, Southwestern University of Finance and Economics, Chengdu, Sichuan, China</t>
  </si>
  <si>
    <t>FinKENet: A Novel Financial Knowledge Enhanced Network for Financial Question Matching</t>
  </si>
  <si>
    <t>Hu,  Xiao</t>
  </si>
  <si>
    <t>Jing, P.</t>
  </si>
  <si>
    <t>Jing,  Peng</t>
  </si>
  <si>
    <t>2-s2.0-85147315960</t>
  </si>
  <si>
    <t>Does financial education help to improve the return on stock investment? Evidence from China</t>
  </si>
  <si>
    <t>Feng, Q.</t>
  </si>
  <si>
    <t>Feng,  Qingchen</t>
  </si>
  <si>
    <t>Zhao,  Jingmei</t>
  </si>
  <si>
    <t>Zhang,  Yixing</t>
  </si>
  <si>
    <t>2-s2.0-85115940330</t>
  </si>
  <si>
    <t>Financial literacy and household asset allocation: Evidence from micro-data in China</t>
  </si>
  <si>
    <t>Shuai, Q.</t>
  </si>
  <si>
    <t>Shuai,  Qinghong</t>
  </si>
  <si>
    <t>Department of Management Science and Engineering, Southwestern University of Finance and Economics, Chengdu, Sichuan, China</t>
  </si>
  <si>
    <t>Wang,  Zhengjie</t>
  </si>
  <si>
    <t>Jiménez-Zarco, J.</t>
  </si>
  <si>
    <t>Jiménez-Zarco,  Ana</t>
  </si>
  <si>
    <t>Fintech Innovation Center, Southwestern University of Finance and Economics, Chengdu, Sichuan, China, Department of Management Science and Engineering, Southwestern University of Finance and Economics, Chengdu, Sichuan, China</t>
  </si>
  <si>
    <t>Lai, Y.</t>
  </si>
  <si>
    <t>Lai,  Yali</t>
  </si>
  <si>
    <t>School of Economics, Southwestern University of Finance and Economics, Chengdu, Sichuan, China</t>
  </si>
  <si>
    <t>Li,  Xiaohong</t>
  </si>
  <si>
    <t>Hong, C.</t>
  </si>
  <si>
    <t>Hong,  Chuanyang</t>
  </si>
  <si>
    <t>School of Computing and Artificial Intelligence, Southwestern University of Finance and Economics, Chengdu, Sichuan, China</t>
  </si>
  <si>
    <t>2-s2.0-85133415038</t>
  </si>
  <si>
    <t>Li,  Ding</t>
  </si>
  <si>
    <t>Does Digital Inclusive Finance Mitigate the Negative Effect of Climate Variation on Rural Residents’ Income Growth in China?</t>
  </si>
  <si>
    <t>Xiao,  Jingna</t>
  </si>
  <si>
    <t>Liang, T.</t>
  </si>
  <si>
    <t>Liang,  Ting</t>
  </si>
  <si>
    <t>School of Accounting, Southwestern University of Finance and Economics, Chengdu, Sichuan, China</t>
  </si>
  <si>
    <t>Kong, M.</t>
  </si>
  <si>
    <t>Kong,  Manyu</t>
  </si>
  <si>
    <t>Zhao,  Yu</t>
  </si>
  <si>
    <t>Gan, L.</t>
  </si>
  <si>
    <t>Gan,  Li</t>
  </si>
  <si>
    <t>Southwestern University of Finance and Economics, Chengdu, Sichuan, China, Southwestern University of Finance and Economics, Chengdu, Sichuan, China</t>
  </si>
  <si>
    <t>Yang,  Ziying</t>
  </si>
  <si>
    <t>Guo,  Man</t>
  </si>
  <si>
    <t>2-s2.0-85130976149</t>
  </si>
  <si>
    <t>Zhou, K.</t>
  </si>
  <si>
    <t>Zhou,  Kui</t>
  </si>
  <si>
    <t>Understanding peasant household's land transfer decision-making: A perspective of financial literacy</t>
  </si>
  <si>
    <t>Cai, D.</t>
  </si>
  <si>
    <t>Cai,  Dongliang</t>
  </si>
  <si>
    <t>Xiong, T.</t>
  </si>
  <si>
    <t>Xiong,  Tian</t>
  </si>
  <si>
    <t>Zhang,  Qiaoyun</t>
  </si>
  <si>
    <t>2-s2.0-85108443935</t>
  </si>
  <si>
    <t>Can financial education improve consumer welfare in investment markets? Evidence from China</t>
  </si>
  <si>
    <t>Chen,  Zhongpu</t>
  </si>
  <si>
    <t>Yang,  Binchen</t>
  </si>
  <si>
    <t>2-s2.0-85022178588</t>
  </si>
  <si>
    <t>Financial literacy and retirement planning: evidence from China</t>
  </si>
  <si>
    <t>2-s2.0-85096870777</t>
  </si>
  <si>
    <t>Yu, Y.-Q.</t>
  </si>
  <si>
    <t>Yu,  Ying Qi</t>
  </si>
  <si>
    <t>Institute of Chinese Financial Studies, Southwestern University of Finance and Economics, Chengdu, Sichuan, China</t>
  </si>
  <si>
    <t>Financial literacy and asset allocation among retired residents: evidence from China</t>
  </si>
  <si>
    <t>Zhang,  Jing</t>
  </si>
  <si>
    <t>2-s2.0-85082125020</t>
  </si>
  <si>
    <t>Chen,  Chen</t>
  </si>
  <si>
    <t>Risk attitude, financial literacy and household consumption: Evidence from stock market crash in China</t>
  </si>
  <si>
    <t>2-s2.0-105000183315</t>
  </si>
  <si>
    <t>Is Social Media the New Retirement Advisor? Assessing the Impact of Social Media Influence on Retirement Planning</t>
  </si>
  <si>
    <t>Zhao,  Qicheng</t>
  </si>
  <si>
    <t>Jia, Q.</t>
  </si>
  <si>
    <t>Jia,  Qinmin</t>
  </si>
  <si>
    <t>Xie,  Xintong</t>
  </si>
  <si>
    <t>Yan, D.</t>
  </si>
  <si>
    <t>Yan,  Dong</t>
  </si>
  <si>
    <t>Zhang,  Yunliang</t>
  </si>
  <si>
    <t>Research Institute of Social Development, Southwestern University of Finance and Economics, Chengdu, Sichuan, China</t>
  </si>
  <si>
    <t>Wang,  Xiao</t>
  </si>
  <si>
    <t>2-s2.0-85160546884</t>
  </si>
  <si>
    <t>Liu,  Chun</t>
  </si>
  <si>
    <t>Keeping it in the family: financial constraints and the succession intention of micro and small enterprises in China</t>
  </si>
  <si>
    <t>Fan, J.</t>
  </si>
  <si>
    <t>Fan,  Jiayi</t>
  </si>
  <si>
    <t>School of International Business, Southwestern University of Finance and Economics, Chengdu, Sichuan, China</t>
  </si>
  <si>
    <t>Suhang, T.</t>
  </si>
  <si>
    <t>Suhang,  Tan</t>
  </si>
  <si>
    <t>Yan,  Jiajia</t>
  </si>
  <si>
    <t>2-s2.0-85075356244</t>
  </si>
  <si>
    <t>Southwestern University of Finance and Economics
(NA for the second one as it does not specify a specific university name, only the location University of Illinois Urbana-Champaign)</t>
  </si>
  <si>
    <t>Southwestern University of Finance and Economics, Chengdu, Sichuan, China, University of Illinois Urbana-Champaign, Urbana, IL, United States</t>
  </si>
  <si>
    <t>Financial literacy and formal credit accessibility: Evidence from informal businesses in China</t>
  </si>
  <si>
    <t>Cabrera, E.</t>
  </si>
  <si>
    <t>Cabrera,  E.</t>
  </si>
  <si>
    <t>Spain (in this context) is not a university, but a country. In order to identify the specific university, more precise information is needed. Therefore, I will return NA.</t>
  </si>
  <si>
    <t>Director of Health Science School, Spain</t>
  </si>
  <si>
    <t>Cobb, L.</t>
  </si>
  <si>
    <t>Cobb,  Loren</t>
  </si>
  <si>
    <t>Spelman College</t>
  </si>
  <si>
    <t>Department of Biology, Spelman College, Atlanta, GA, United States</t>
  </si>
  <si>
    <t>Mancari, G.</t>
  </si>
  <si>
    <t>Mancari,  Gregg</t>
  </si>
  <si>
    <t>Springfield College</t>
  </si>
  <si>
    <t>Springfield College, Springfield, MA, United States</t>
  </si>
  <si>
    <t>2-s2.0-85179972470</t>
  </si>
  <si>
    <t>Couchoux, O.</t>
  </si>
  <si>
    <t>Couchoux,  Oriane</t>
  </si>
  <si>
    <t>Sprott School of Business (This is a school or department within an institution, not a standalone university.)
NA (In this specific case, because it does not directly provide the name of the main university. However, based on the context, one could infer that the university might be Carleton University as Ottawa, ON, Canada are associated with this institution.)</t>
  </si>
  <si>
    <t>Sprott School of Business, Ottawa, ON, Canada</t>
  </si>
  <si>
    <t>Navigating knowledge and ignorance in the boardroom: A study of audit committee members' oversight styles</t>
  </si>
  <si>
    <t>Manokaran, G.</t>
  </si>
  <si>
    <t>Manokaran,  G.</t>
  </si>
  <si>
    <t>Sree Saraswathi Thyagaraja College</t>
  </si>
  <si>
    <t>School of Management, Sree Saraswathi Thyagaraja College, Pollachi, TN, India</t>
  </si>
  <si>
    <t>Jain, J.</t>
  </si>
  <si>
    <t>Jain,  Jinesh</t>
  </si>
  <si>
    <t>Sri Aurobindo College of Commerce and Management</t>
  </si>
  <si>
    <t>Sri Aurobindo College of Commerce and Management, Ludhiana, PB, India</t>
  </si>
  <si>
    <t>Kaur,  Dilraj</t>
  </si>
  <si>
    <t>Ahuja, P.</t>
  </si>
  <si>
    <t>Ahuja,  Prerna</t>
  </si>
  <si>
    <t>Sri Aurobindo College of Commerce and Management, Ludhiana, Ludhiana, India</t>
  </si>
  <si>
    <t>Jain,  Khushi</t>
  </si>
  <si>
    <t>Sri Balaji University</t>
  </si>
  <si>
    <t>Sri Balaji University, Pune (SBUP), Pune, MH, India</t>
  </si>
  <si>
    <t>2-s2.0-85208643245</t>
  </si>
  <si>
    <t>George, M.C.</t>
  </si>
  <si>
    <t>George,  Marielle Catherine</t>
  </si>
  <si>
    <t>Sri Eshwar College of Engineering</t>
  </si>
  <si>
    <t>Department of Csbs, Sri Eshwar College of Engineering, Coimbatore, TN, India</t>
  </si>
  <si>
    <t>Blockchain Based Talent Recognition System for Young Cricketers</t>
  </si>
  <si>
    <t>Hanu, M.S.</t>
  </si>
  <si>
    <t>Hanu,  Mohana Sri</t>
  </si>
  <si>
    <t>Santhiya</t>
  </si>
  <si>
    <t>Santhiya,  null</t>
  </si>
  <si>
    <t>Prakash, S.</t>
  </si>
  <si>
    <t>Prakash,  Shyam</t>
  </si>
  <si>
    <t>Manimekalai, K.</t>
  </si>
  <si>
    <t>Manimekalai,  K.</t>
  </si>
  <si>
    <t>Sri G.V.G Visalakshi College for Women</t>
  </si>
  <si>
    <t>Department of Computer Applications, Sri G.V.G Visalakshi College for Women, Udumalaipettai, TN, India</t>
  </si>
  <si>
    <t>Sri Krishna Adithya College of Arts and Science</t>
  </si>
  <si>
    <t>Department of Commerce, Sri Krishna Adithya College of Arts and Science, Coimbatore, TN, India</t>
  </si>
  <si>
    <t>Sindhu, V.</t>
  </si>
  <si>
    <t>Sindhu,  V.</t>
  </si>
  <si>
    <t>Sri Krishna Adithya College of Arts and Science, Coimbatore, TN, India</t>
  </si>
  <si>
    <t>2-s2.0-105009583159</t>
  </si>
  <si>
    <t>Siva, K.N.</t>
  </si>
  <si>
    <t>Siva,  Kumar N.</t>
  </si>
  <si>
    <t>Sri Krishna Arts and Science College</t>
  </si>
  <si>
    <t>Sri Krishna Arts and Science College, Coimbatore, TN, India</t>
  </si>
  <si>
    <t>The Legal and Regulatory Implications of Blockchain Technology on Financial Literacy Initiatives in Indian Academic Libraries</t>
  </si>
  <si>
    <t>2-s2.0-85195767936</t>
  </si>
  <si>
    <t>Ramasamy, K.</t>
  </si>
  <si>
    <t>Ramasamy,  K.</t>
  </si>
  <si>
    <t>Implementing AI-based recommendation systems for personalized financial services in libraries</t>
  </si>
  <si>
    <t>2-s2.0-85195757791</t>
  </si>
  <si>
    <t>Dheepiga, S.</t>
  </si>
  <si>
    <t>Dheepiga,  S. R.</t>
  </si>
  <si>
    <t>Exploring the intersection of AI and financial literacy: Current insights, hurdles, and prospects</t>
  </si>
  <si>
    <t>Reena, R.</t>
  </si>
  <si>
    <t>Reena,  R.</t>
  </si>
  <si>
    <t>Sivakumar, N.</t>
  </si>
  <si>
    <t>Sivakumar,  Nithya Rekha</t>
  </si>
  <si>
    <t>Kowsick, N.P.</t>
  </si>
  <si>
    <t>Kowsick,  N. P.</t>
  </si>
  <si>
    <t>Manju, K.V.</t>
  </si>
  <si>
    <t>Manju,  K. V.</t>
  </si>
  <si>
    <t>Sri Krishna College of Engineering and Technology</t>
  </si>
  <si>
    <t>School of Management, Sri Krishna College of Engineering and Technology Coimbatore, Coimbatore, TN, India</t>
  </si>
  <si>
    <t>Suyam Praba, R.S.</t>
  </si>
  <si>
    <t>Suyam Praba,  R.</t>
  </si>
  <si>
    <t>Piradeep, S.</t>
  </si>
  <si>
    <t>Piradeep,  S.</t>
  </si>
  <si>
    <t>Sri Krishna College of Engineering and Technology Coimbatore, Coimbatore, TN, India</t>
  </si>
  <si>
    <t>2-s2.0-85166371635</t>
  </si>
  <si>
    <t>Attanayaka, B.</t>
  </si>
  <si>
    <t>Attanayaka,  Buddhima</t>
  </si>
  <si>
    <t>Sri Lanka Institute of Information Technology</t>
  </si>
  <si>
    <t>Sri Lanka Institute of Information Technology, Colombo, Sri Lanka</t>
  </si>
  <si>
    <t>WONGA: The Future of Personal Finance Management - A Machine Learning-Driven Approach for Predictive Analysis and Efficient Expense Tracking</t>
  </si>
  <si>
    <t>Nawinna, D.</t>
  </si>
  <si>
    <t>Nawinna,  Dasuni P.</t>
  </si>
  <si>
    <t>Jayawardana, G.V.H.D.</t>
  </si>
  <si>
    <t>Jayawardana,  G. V.H.D.</t>
  </si>
  <si>
    <t>Hapugala, H.A.V.V.</t>
  </si>
  <si>
    <t>Hapugala,  H. A.V.V.</t>
  </si>
  <si>
    <t>Uyanahewa, M.I.R.</t>
  </si>
  <si>
    <t>Uyanahewa,  M. I.R.</t>
  </si>
  <si>
    <t>Bandara, M.B.D.N.</t>
  </si>
  <si>
    <t>Bandara,  Malith B.D.N.</t>
  </si>
  <si>
    <t>Kandawinna, N.</t>
  </si>
  <si>
    <t>Kandawinna,  Neranja</t>
  </si>
  <si>
    <t>Department of Quantity Surveying, Sri Lanka Institute of Information Technology, Colombo, Sri Lanka</t>
  </si>
  <si>
    <t>Bandara, P.</t>
  </si>
  <si>
    <t>Bandara,  Pradeepa Senani</t>
  </si>
  <si>
    <t>Balasundaram, E.</t>
  </si>
  <si>
    <t>Balasundaram,  Elamurugan</t>
  </si>
  <si>
    <t>Sri Manakula Vinayagar Engineering College</t>
  </si>
  <si>
    <t>Sri Manakula Vinayagar Engineering College, Puducherry, PY, India</t>
  </si>
  <si>
    <t>Vinoth, A.</t>
  </si>
  <si>
    <t>Vinoth,  A.</t>
  </si>
  <si>
    <t>Cailassame, N.S.N.</t>
  </si>
  <si>
    <t>Cailassame,  N. S.N.</t>
  </si>
  <si>
    <t>Mathiazhagan, A.</t>
  </si>
  <si>
    <t>Mathiazhagan,  A.</t>
  </si>
  <si>
    <t>Suresh,  G.</t>
  </si>
  <si>
    <t>Sri Ramakrishna College of Arts &amp; Science</t>
  </si>
  <si>
    <t>Sri Ramakrishna College of Arts &amp; Science, Coimbatore, TN, India</t>
  </si>
  <si>
    <t>Gupta,  Vipan Kumar</t>
  </si>
  <si>
    <t>Sri Sai College of Engineering and Technology</t>
  </si>
  <si>
    <t>Department of Electronics and Communication Engineering, Sri Sai College of Engineering and Technology, Badhani, Pathankot, India</t>
  </si>
  <si>
    <t>Sood, Y.</t>
  </si>
  <si>
    <t>Sood,  Yamini</t>
  </si>
  <si>
    <t>Sri Sai University</t>
  </si>
  <si>
    <t>Department of Computer Science and Engineering, Sri Sai University, Palampur, HP, India</t>
  </si>
  <si>
    <t>2-s2.0-85175672008</t>
  </si>
  <si>
    <t>Bharathi, A.M.</t>
  </si>
  <si>
    <t>Bharathi,  A. Maria</t>
  </si>
  <si>
    <t>Sri Sankara Bhagavathi Arts and Science College</t>
  </si>
  <si>
    <t>Department of Commerce, Sri Sankara Bhagavathi Arts and Science College, Kommadikottai, Tuticorin, Tamil Nadu, India</t>
  </si>
  <si>
    <t>Advanced wireless mobile network on financial literacy</t>
  </si>
  <si>
    <t>2-s2.0-85175665166</t>
  </si>
  <si>
    <t>Department of Commerce, Sri Sankara Bhagavathi Arts and Science College, Kommadikottai, Tamil Nadu, India</t>
  </si>
  <si>
    <t>Enhanced human growth through technical financial literacy</t>
  </si>
  <si>
    <t>Lakshmi, R.M.</t>
  </si>
  <si>
    <t>Lakshmi,  R. Muthu</t>
  </si>
  <si>
    <t>Sri Sarada College for Women</t>
  </si>
  <si>
    <t>Sri Sarada College for Women, Tirunelveli, Tirunelveli, TN, India</t>
  </si>
  <si>
    <t>Sri Sarada College for Women, Tamil Nadu, India</t>
  </si>
  <si>
    <t>Mohanta, G.</t>
  </si>
  <si>
    <t>Mohanta,  Giridhari</t>
  </si>
  <si>
    <t>Sri Sri University</t>
  </si>
  <si>
    <t>Sri Sri University, Cuttack, OR, India</t>
  </si>
  <si>
    <t>2-s2.0-85161710522</t>
  </si>
  <si>
    <t>Faculty of Management, Sri Sri University, Cuttack, OR, India</t>
  </si>
  <si>
    <t>Small Savings Scheme of the Post Office and Savings Habit of People: The Role of Financial Consultant</t>
  </si>
  <si>
    <t>Department of Finance, Sri Sri University, Cuttack, OR, India</t>
  </si>
  <si>
    <t>Madhavi, K.B.</t>
  </si>
  <si>
    <t>Madhavi,  K. Bindu</t>
  </si>
  <si>
    <t>Sri Venkateswara College of Engineering &amp; Technology</t>
  </si>
  <si>
    <t>Department of Management Studies, Sri Venkateswara College of Engineering &amp; Technology, Chittoor, Chittoor, AP, India</t>
  </si>
  <si>
    <t>2-s2.0-105001390595</t>
  </si>
  <si>
    <t>Choowan, P.</t>
  </si>
  <si>
    <t>Choowan,  Phaktada</t>
  </si>
  <si>
    <t>Srinakharinwirot University</t>
  </si>
  <si>
    <t>Behavioral Science Research Institute, Srinakharinwirot University, Bangkok, Thailand</t>
  </si>
  <si>
    <t>Effects of Financial Literacy and Financial Behavior on Financial Well-Being: Meta-Analytical Review of Experimental Studies</t>
  </si>
  <si>
    <t>Suwanwong, C.</t>
  </si>
  <si>
    <t>Suwanwong,  Charin</t>
  </si>
  <si>
    <t>Tongsri, P.</t>
  </si>
  <si>
    <t>Tongsri,  Prachuab</t>
  </si>
  <si>
    <t>Department of Adult Education and Lifelong Education, Srinakharinwirot University, Bangkok, United States</t>
  </si>
  <si>
    <t>Daovisan, H.</t>
  </si>
  <si>
    <t>Daovisan,  Hanvedes</t>
  </si>
  <si>
    <t>2-s2.0-85199168880</t>
  </si>
  <si>
    <t>Namreen Asif, V.A.</t>
  </si>
  <si>
    <t>Namreen Asif,  V. A.</t>
  </si>
  <si>
    <t>Srinivas University</t>
  </si>
  <si>
    <t>Institute of Management &amp; Commerce, Srinivas University, Mangalore, KR, India</t>
  </si>
  <si>
    <t>Building Resilient Communities: Financial Inclusion as a Pillar of Sustainable Education (SDG 4)</t>
  </si>
  <si>
    <t>Bindhu, D.</t>
  </si>
  <si>
    <t>Bindhu,  D.</t>
  </si>
  <si>
    <t>Mohammad Ansar, M.</t>
  </si>
  <si>
    <t>Mohammad Ansar,  M.</t>
  </si>
  <si>
    <t>Chethanraj</t>
  </si>
  <si>
    <t>Chethanraj,  null</t>
  </si>
  <si>
    <t>Parvin, S.M.R.</t>
  </si>
  <si>
    <t>Parvin,  S. M.Riha</t>
  </si>
  <si>
    <t>Yenepoya Institute of Arts, Yenepoya Research Centre, Mangalore, KA, India, Institute of Management and Commerce, Srinivas University, Mangalore, KR, India</t>
  </si>
  <si>
    <t>Shanuboga, S.</t>
  </si>
  <si>
    <t>Shanuboga,  Sangeetha</t>
  </si>
  <si>
    <t>Institute of Management and Commerce, Srinivas University, Mangalore, KR, India</t>
  </si>
  <si>
    <t>Chaisiripaibool, S.</t>
  </si>
  <si>
    <t>Chaisiripaibool,  Supin</t>
  </si>
  <si>
    <t>Sripatum University</t>
  </si>
  <si>
    <t>Graduate College of Management, Sripatum University, Bangkok, Thailand</t>
  </si>
  <si>
    <t>Bastray, T.</t>
  </si>
  <si>
    <t>Bastray,  Tejaswini</t>
  </si>
  <si>
    <t>St Joseph’s University</t>
  </si>
  <si>
    <t>Department of Management, St Joseph’s University, Bengaluru, KA, India</t>
  </si>
  <si>
    <t>P, M.T.</t>
  </si>
  <si>
    <t>P,  Mahammad Thauseef</t>
  </si>
  <si>
    <t>St. Aloysius (Deemed to be University)</t>
  </si>
  <si>
    <t>Finance and Accountancy, St. Aloysius (Deemed to be University), Mangalore, KA, India</t>
  </si>
  <si>
    <t>2-s2.0-85084054122</t>
  </si>
  <si>
    <t>Varkey, J.</t>
  </si>
  <si>
    <t>Varkey,  Jins</t>
  </si>
  <si>
    <t>St. Aloysius College</t>
  </si>
  <si>
    <t>St. Aloysius College, Thrissur, KL, India</t>
  </si>
  <si>
    <t>Financial literacy in the fintech era: A study of scheduled tribes in Kerala</t>
  </si>
  <si>
    <t>2-s2.0-85204550175</t>
  </si>
  <si>
    <t>Job, B.M.</t>
  </si>
  <si>
    <t>Job,  Binu Mathew</t>
  </si>
  <si>
    <t>St. Berchmans College</t>
  </si>
  <si>
    <t>Department of Commerce, St. Berchmans College, Kottayam, KL, India</t>
  </si>
  <si>
    <t>Direct and Indirect Effects of Self-Esteem on Financial Satisfaction</t>
  </si>
  <si>
    <t>2-s2.0-85159822077</t>
  </si>
  <si>
    <t>Direct and Indirect Effects of Subjective Financial Knowledge with Financial Satisfaction</t>
  </si>
  <si>
    <t>Thomas,  Antony</t>
  </si>
  <si>
    <t>St. Berchmans College, Kottayam, KL, India</t>
  </si>
  <si>
    <t>Wilson, M.</t>
  </si>
  <si>
    <t>Wilson,  Mark</t>
  </si>
  <si>
    <t>St. Bonaventure University</t>
  </si>
  <si>
    <t>St. Bonaventure University, St Bonaventure, NY, United States</t>
  </si>
  <si>
    <t>2-s2.0-85174315319</t>
  </si>
  <si>
    <t>Chu, L.</t>
  </si>
  <si>
    <t>Chu,  Lanlan</t>
  </si>
  <si>
    <t>St. Catherine University</t>
  </si>
  <si>
    <t>Department of Economics and Political Science, St. Catherine University, USA, Minneapolis, MN, United States</t>
  </si>
  <si>
    <t>Subjective and Objective Financial Knowledge and Their Associations with Financial Risk Tolerance</t>
  </si>
  <si>
    <t>2-s2.0-105013750519</t>
  </si>
  <si>
    <t>St. Catherine University, USA, Minneapolis, MN, United States</t>
  </si>
  <si>
    <t>How Is Financial Knowledge Related to Spending Behavior? Evidence From U.S. Stimulus Payments During the COVID-19 Pandemic</t>
  </si>
  <si>
    <t>Manjunatha, G.</t>
  </si>
  <si>
    <t>Manjunatha,  G.</t>
  </si>
  <si>
    <t>St. Claret College</t>
  </si>
  <si>
    <t>St. Claret College, Bengaluru, KA, India</t>
  </si>
  <si>
    <t>Nancy, S.P.</t>
  </si>
  <si>
    <t>Nancy,  S. Priscilla</t>
  </si>
  <si>
    <t>Nayaka, L.H.</t>
  </si>
  <si>
    <t>Nayaka,  L. Hruthik</t>
  </si>
  <si>
    <t>2-s2.0-77954189282</t>
  </si>
  <si>
    <t>Rebeck, K.</t>
  </si>
  <si>
    <t>Rebeck,  Ken C.</t>
  </si>
  <si>
    <t>St. Cloud State University</t>
  </si>
  <si>
    <t>St. Cloud State University, St Cloud, MN, United States</t>
  </si>
  <si>
    <t>The effects of financial education on the financial knowledge of high school students</t>
  </si>
  <si>
    <t>MacDonald, R.A.</t>
  </si>
  <si>
    <t>MacDonald,  Richard A.</t>
  </si>
  <si>
    <t>2-s2.0-84958597358</t>
  </si>
  <si>
    <t>Rebeck, K.C.</t>
  </si>
  <si>
    <t>St. Cloud State University, St Cloud, MN, United States, National Center for Research in Economic Education, United States</t>
  </si>
  <si>
    <t>Assessing the economic and financial knowledge of adults</t>
  </si>
  <si>
    <t>2-s2.0-85015744995</t>
  </si>
  <si>
    <t>Department of Economics, St. Cloud State University, St Cloud, MN, United States</t>
  </si>
  <si>
    <t>The Test of Financial Literacy: Development and measurement characteristics</t>
  </si>
  <si>
    <t>2-s2.0-85140484878</t>
  </si>
  <si>
    <t>Balasubramanian, S.</t>
  </si>
  <si>
    <t>Balasubramanian,  Savitha</t>
  </si>
  <si>
    <t>St. Francis College for Women</t>
  </si>
  <si>
    <t>Department of Commerce, St. Francis College for Women, Hyderabad, TS, India</t>
  </si>
  <si>
    <t>A Review of the Pre-merger Performance of Select Public Sector Banks in India Using Key Performance Indicators</t>
  </si>
  <si>
    <t>Bidaisee, S.</t>
  </si>
  <si>
    <t>Bidaisee,  Satesh</t>
  </si>
  <si>
    <t>St. George's University</t>
  </si>
  <si>
    <t>St. George's University Grenada, Saint George's, Grenada</t>
  </si>
  <si>
    <t>Grenada</t>
  </si>
  <si>
    <t>St. John Fisher University</t>
  </si>
  <si>
    <t>School of Business, St. John Fisher University, Rochester, NY, United States</t>
  </si>
  <si>
    <t>Department of Accounting and Finance, St. John Fisher University, Rochester, NY, United States</t>
  </si>
  <si>
    <t>Carpenter, R.</t>
  </si>
  <si>
    <t>Carpenter,  Rachel</t>
  </si>
  <si>
    <t>St. Joseph (No specific university mentioned</t>
  </si>
  <si>
    <t>St. Joseph Family Medicine Residency, Denver, CO, United States</t>
  </si>
  <si>
    <t>Dave, K.A.</t>
  </si>
  <si>
    <t>Dave,  Komal A.</t>
  </si>
  <si>
    <t>St. Joseph's College of Commerce</t>
  </si>
  <si>
    <t>St. Joseph’s College of Commerce, Bengaluru, KA, India</t>
  </si>
  <si>
    <t>Ashfaque, M.Z.</t>
  </si>
  <si>
    <t>Ashfaque,  M. Z.</t>
  </si>
  <si>
    <t>Paranthaman, P.</t>
  </si>
  <si>
    <t>Paranthaman,  Prabakaran</t>
  </si>
  <si>
    <t>St. Joseph's Institute of Technology</t>
  </si>
  <si>
    <t>St.Joseph's Institute of Technology, Chennai, TN, India</t>
  </si>
  <si>
    <t>Khanum, R.</t>
  </si>
  <si>
    <t>Khanum,  Rizwana</t>
  </si>
  <si>
    <t>St. Joseph's University</t>
  </si>
  <si>
    <t>St Joseph’s University, Bengaluru, KA, India</t>
  </si>
  <si>
    <t>Lakshmi, S.</t>
  </si>
  <si>
    <t>Lakshmi,  S.</t>
  </si>
  <si>
    <t>Department of Commerce, St Joseph’s University, Bengaluru, KA, India</t>
  </si>
  <si>
    <t>Vijayan, R.</t>
  </si>
  <si>
    <t>Vijayan,  Reshma</t>
  </si>
  <si>
    <t>Park, T.</t>
  </si>
  <si>
    <t>Park,  Taehwan</t>
  </si>
  <si>
    <t>St. Louis College of Pharmacy</t>
  </si>
  <si>
    <t>St. Louis College of Pharmacy, St. Louis, MO, United States</t>
  </si>
  <si>
    <t>Fu, Q.</t>
  </si>
  <si>
    <t>Fu,  Qiang John</t>
  </si>
  <si>
    <t>St. Louis University</t>
  </si>
  <si>
    <t>College for Public Health and Social Justice, St. Louis University School of Public Health, St. Louis, MO, United States</t>
  </si>
  <si>
    <t>Palesty, J.</t>
  </si>
  <si>
    <t>Palesty,  John Alexander</t>
  </si>
  <si>
    <t>St. Mary's (official name not provided in text)</t>
  </si>
  <si>
    <t>Department of Surgery, St Mary's Hospital Waterbury, Waterbury, CT, United States</t>
  </si>
  <si>
    <t>Rondillas, F.I.</t>
  </si>
  <si>
    <t>Rondillas,  Fhelmar I.</t>
  </si>
  <si>
    <t>St. Michael’s College</t>
  </si>
  <si>
    <t>Basic Education Department, St. Michael’s College, Iligan, Philippines</t>
  </si>
  <si>
    <t>Rajebhosale, M.B.</t>
  </si>
  <si>
    <t>Rajebhosale,  Mayuri Baburao</t>
  </si>
  <si>
    <t>St. Mira's College for Girls</t>
  </si>
  <si>
    <t>St. Mira's College for Girls, Pune, MH, India</t>
  </si>
  <si>
    <t>Gilenko, E.</t>
  </si>
  <si>
    <t>Gilenko,  Evgenii V.</t>
  </si>
  <si>
    <t>St. Petersburg State University</t>
  </si>
  <si>
    <t>Graduate School of Management, St. Petersburg State University, Saint Petersburg, Russian Federation</t>
  </si>
  <si>
    <t>Shubayeva, V.G.</t>
  </si>
  <si>
    <t>Shubayeva,  V. G.</t>
  </si>
  <si>
    <t>St. Petersburg State University of Economics</t>
  </si>
  <si>
    <t>St. Petersburg State University of Economics, Saint Petersburg, Russian Federation</t>
  </si>
  <si>
    <t>Skalaban, M.P.</t>
  </si>
  <si>
    <t>Skalaban,  Maria P.</t>
  </si>
  <si>
    <t>Firsanova, O.V.</t>
  </si>
  <si>
    <t>Firsanova,  Olga</t>
  </si>
  <si>
    <t>Nikitina, T.V.</t>
  </si>
  <si>
    <t>Nikitina,  Tatiana V.</t>
  </si>
  <si>
    <t>Department of Banking, St. Petersburg State University of Economics, Saint Petersburg, Russian Federation</t>
  </si>
  <si>
    <t>2-s2.0-85168674310</t>
  </si>
  <si>
    <t>Lumacad, G.S.</t>
  </si>
  <si>
    <t>Lumacad,  Gernel S.</t>
  </si>
  <si>
    <t>St. Rita's College of Balingasag</t>
  </si>
  <si>
    <t>Engineering and Mathematics, St. Rita's College of Balingasag, Misamis Oriental, Philippines</t>
  </si>
  <si>
    <t>Features of Low and Highly Susceptible Individuals in Retail Investment Fraud: A Machine Learning - Based Analysis</t>
  </si>
  <si>
    <t>Bulasa, W.J.P.</t>
  </si>
  <si>
    <t>Bulasa,  Wen James P.</t>
  </si>
  <si>
    <t>Dagtay, L.D.T.</t>
  </si>
  <si>
    <t>Dagtay,  Lester Dave T.</t>
  </si>
  <si>
    <t>Malik, P.E.B.</t>
  </si>
  <si>
    <t>Malik,  Princess Elmalyn B.</t>
  </si>
  <si>
    <t>Fajardo, C.J.</t>
  </si>
  <si>
    <t>Fajardo,  Cookie J.</t>
  </si>
  <si>
    <t>Stanford</t>
  </si>
  <si>
    <t>Stanford Graduate School of Business, Stanford, CA, United States</t>
  </si>
  <si>
    <t>2-s2.0-105009191924</t>
  </si>
  <si>
    <t>Understanding Financial Vulnerability Among Asians, Blacks, and Hispanics in the United States</t>
  </si>
  <si>
    <t>Levine, R.</t>
  </si>
  <si>
    <t>Levine,  Ruth</t>
  </si>
  <si>
    <t>Stanford Law School, Stanford, CA, United States</t>
  </si>
  <si>
    <t>Levine,  Ross L.</t>
  </si>
  <si>
    <t>Hoover Institution, Stanford, CA, United States</t>
  </si>
  <si>
    <t>2-s2.0-105010885895</t>
  </si>
  <si>
    <t>Stanford (University implied as Graduate School of Business is part of it)</t>
  </si>
  <si>
    <t>Understanding debt in the older population</t>
  </si>
  <si>
    <t>Sticha, A.</t>
  </si>
  <si>
    <t>Sticha,  Andrea</t>
  </si>
  <si>
    <t>Stanford (University)</t>
  </si>
  <si>
    <t>Research Director, Stanford Graduate School of Business, Stanford, CA, United States</t>
  </si>
  <si>
    <t>2-s2.0-85087306675</t>
  </si>
  <si>
    <t>Carstensen, L.L.</t>
  </si>
  <si>
    <t>Carstensen,  Laura L.</t>
  </si>
  <si>
    <t>Stanford University</t>
  </si>
  <si>
    <t>Department of Psychology, Stanford University, Stanford, CA, United States</t>
  </si>
  <si>
    <t>The future is now: Age-progressed images motivate community college students to prepare for their financial futures.</t>
  </si>
  <si>
    <t>DeLiema, M.</t>
  </si>
  <si>
    <t>DeLiema,  Marguerite</t>
  </si>
  <si>
    <t>Stanford University, Stanford, CA, United States</t>
  </si>
  <si>
    <t>Goda, G.S.</t>
  </si>
  <si>
    <t>Goda,  Gopi Shah</t>
  </si>
  <si>
    <t>2-s2.0-105010255003</t>
  </si>
  <si>
    <t>Peer Advice on Financial Decisions: A Case of the Blind Leading the Blind?</t>
  </si>
  <si>
    <t>2-s2.0-85083592310</t>
  </si>
  <si>
    <t>Streeter, J.L.</t>
  </si>
  <si>
    <t>Streeter,  Jialu Liu</t>
  </si>
  <si>
    <t>Littlefield Center, Stanford University, Stanford, CA, United States</t>
  </si>
  <si>
    <t>Gender differences in widowhood in the short-run and long-run: Financial, emotional, and mental wellbeing</t>
  </si>
  <si>
    <t>Senior Fellow, Stanford University, Stanford, CA, United States</t>
  </si>
  <si>
    <t>Deevy, M.</t>
  </si>
  <si>
    <t>Deevy,  Martha J.</t>
  </si>
  <si>
    <t>Hsu, D.</t>
  </si>
  <si>
    <t>Hsu,  Deborah C.</t>
  </si>
  <si>
    <t>Stanford University School of Medicine, Stanford, CA, United States</t>
  </si>
  <si>
    <t>2-s2.0-85178512558</t>
  </si>
  <si>
    <t>Stanford University, Stanford, CA, United States, Department of Economics, Stanford Graduate School of Business, Stanford, CA, United States</t>
  </si>
  <si>
    <t>The Importance of Financial Literacy: Opening a New Field</t>
  </si>
  <si>
    <t>Bailenson, J.N.</t>
  </si>
  <si>
    <t>Bailenson,  Jeremy N.</t>
  </si>
  <si>
    <t>Department of Communication, Stanford University, Stanford, CA, United States</t>
  </si>
  <si>
    <t>2-s2.0-84911433822</t>
  </si>
  <si>
    <t>Hamad, R.</t>
  </si>
  <si>
    <t>Hamad,  Rita</t>
  </si>
  <si>
    <t>Division of General Medical Disciplines, Stanford University, Stanford, CA, United States</t>
  </si>
  <si>
    <t>Microcredit participation and child health: Results from a cross-sectional study in Peru</t>
  </si>
  <si>
    <t>National Bureau of Economic Research, Stanford University, Stanford, CA, United States</t>
  </si>
  <si>
    <t>Raposo, S.</t>
  </si>
  <si>
    <t>Raposo,  Sarah M.</t>
  </si>
  <si>
    <t>Sims, T.</t>
  </si>
  <si>
    <t>Sims,  Tamara L.</t>
  </si>
  <si>
    <t>Zimbardo, P.</t>
  </si>
  <si>
    <t>Zimbardo,  Philip George</t>
  </si>
  <si>
    <t>Initiative for Financial Decisions Making, Stanford University, Stanford, CA, United States</t>
  </si>
  <si>
    <t>Rauh, J.D.</t>
  </si>
  <si>
    <t>Rauh,  Joshua D.</t>
  </si>
  <si>
    <t>2-s2.0-85052945079</t>
  </si>
  <si>
    <t>Persson, P.</t>
  </si>
  <si>
    <t>Persson,  Petra</t>
  </si>
  <si>
    <t>Department of Economics, Stanford University, Stanford, CA, United States, Research Institute of Industrial Economics, Stockholm, Stockholm, Sweden, National Bureau of Economic Research, Cambridge, MA, United States, Research Institute of Industrial Economics, Stockholm, Stockholm, Sweden</t>
  </si>
  <si>
    <t>Attention manipulation and information overload</t>
  </si>
  <si>
    <t>Deputy Director and Senior Fellow, Stanford University, Stanford, CA, United States</t>
  </si>
  <si>
    <t>Shoven, J.B.</t>
  </si>
  <si>
    <t>Shoven,  John B.</t>
  </si>
  <si>
    <t>Sprenger, C.D.</t>
  </si>
  <si>
    <t>Sprenger,  Charles D.</t>
  </si>
  <si>
    <t>Department of Economics, Stanford University, Stanford, CA, United States</t>
  </si>
  <si>
    <t>Mahoney, N.</t>
  </si>
  <si>
    <t>Mahoney,  Neale</t>
  </si>
  <si>
    <t>Kowerski, M.</t>
  </si>
  <si>
    <t>Kowerski,  Mieczyslaw</t>
  </si>
  <si>
    <t>State Higher School of Vocational Education</t>
  </si>
  <si>
    <t>Institute of Economics, State Higher School of Vocational Education, Zamosc, Poland</t>
  </si>
  <si>
    <t>2-s2.0-85201512881</t>
  </si>
  <si>
    <t>State Islamic University</t>
  </si>
  <si>
    <t>Department of Management, Graduate School of State Islamic University, Indonesia</t>
  </si>
  <si>
    <t>“Factors affecting financial well-being: the mediating role of financial behavior towards religiosity and anti-consumption lifestyle – evidence from Indonesia”</t>
  </si>
  <si>
    <t>Markarma, A.</t>
  </si>
  <si>
    <t>Markarma,  A.</t>
  </si>
  <si>
    <t>State Islamic University of Datokarama</t>
  </si>
  <si>
    <t>State Islamic University of Datokarama Palu, Palu, Indonesia</t>
  </si>
  <si>
    <t>2-s2.0-105000199806</t>
  </si>
  <si>
    <t>Sochimin</t>
  </si>
  <si>
    <t>Sochimin,  null</t>
  </si>
  <si>
    <t>State Islamic University of Prof. K.H. Saifuddin Zuhri</t>
  </si>
  <si>
    <t>State Islamic University of Prof. K.H. Saifuddin Zuhri Purwokerto, Purwokerto, Indonesia</t>
  </si>
  <si>
    <t>The Role of Financial Technology as a Catalyst for Financial Literacy Intentions and Financial Inclusion in Micro, Small and Medium Enterprises (MSMEs) in Central Java</t>
  </si>
  <si>
    <t>Nelli, J.</t>
  </si>
  <si>
    <t>Nelli,  Jumni</t>
  </si>
  <si>
    <t>State Islamic University of Sultan Syarif Kasim Riau</t>
  </si>
  <si>
    <t>Faculty of Sharia, State Islamic University of Sultan Syarif Kasim Riau, Pekanbaru, Riau, Indonesia</t>
  </si>
  <si>
    <t>2-s2.0-85191798469</t>
  </si>
  <si>
    <t>Muat, S.</t>
  </si>
  <si>
    <t>Muat,  Susnaningsih</t>
  </si>
  <si>
    <t>State Islamic University of Sultan Syarif Kasim Riau (Indonesia)
Universiti Malaya (Malaysia)</t>
  </si>
  <si>
    <t>Department of Management, State Islamic University of Sultan Syarif Kasim Riau, Pekanbaru Riau, Indonesia, Department of Finance, Universiti Malaya, Kuala Lumpur, Malaysia</t>
  </si>
  <si>
    <t>What shapes the financial capabilities of young adults in the US and Asia-Pacific region? A systematic literature review</t>
  </si>
  <si>
    <t>2-s2.0-105015557447</t>
  </si>
  <si>
    <t>Candrawati, T.</t>
  </si>
  <si>
    <t>Candrawati,  Triesti</t>
  </si>
  <si>
    <t>State Polytechnic of Malang</t>
  </si>
  <si>
    <t>State Polytechnic of Malang, Malang, Indonesia</t>
  </si>
  <si>
    <t>The influence of perceived usefulness, perceived ease of use, compatibility and subjective norm on the use of e-money; La influencia de la utilidad percibida, la facilidad de uso percibida, la compatibilidad y la norma subjetiva en el uso del dinero electrónico</t>
  </si>
  <si>
    <t>Widiastuti, R.</t>
  </si>
  <si>
    <t>Widiastuti,  Retno</t>
  </si>
  <si>
    <t>Movchun, S.</t>
  </si>
  <si>
    <t>Movchun,  Svetlana</t>
  </si>
  <si>
    <t>State Tax University</t>
  </si>
  <si>
    <t>State Tax University, Irpin, Kyiv Oblast, Ukraine</t>
  </si>
  <si>
    <t>Kravchenko, M.</t>
  </si>
  <si>
    <t>Kravchenko,  Marharyta</t>
  </si>
  <si>
    <t>Biliavskyi, V.</t>
  </si>
  <si>
    <t>Biliavskyi,  Valentyn</t>
  </si>
  <si>
    <t>State University Kyiv Aviation Institute</t>
  </si>
  <si>
    <t>Department of Management of Foreign Economic Activity of Enterprises, State University "Kyiv Aviation Institute", Kyiv, Ukraine</t>
  </si>
  <si>
    <t>Kovalenko, Y.</t>
  </si>
  <si>
    <t>Kovalenko,  Yuliia M.</t>
  </si>
  <si>
    <t>Department of Finance, State University "Kyiv Aviation Institute", Kyiv, Ukraine</t>
  </si>
  <si>
    <t>2-s2.0-105020585678</t>
  </si>
  <si>
    <t>Tamu, Y.</t>
  </si>
  <si>
    <t>Tamu,  Yowan</t>
  </si>
  <si>
    <t>State University of Gorontalo</t>
  </si>
  <si>
    <t>Faculty of Social Sciences, State University of Gorontalo, Gorontalo, Indonesia</t>
  </si>
  <si>
    <t>Analysing the ineffectiveness of village fund utilisation in improving food security</t>
  </si>
  <si>
    <t>Kamuli, S.</t>
  </si>
  <si>
    <t>Kamuli,  Sukarman</t>
  </si>
  <si>
    <t>Aneta, Y.</t>
  </si>
  <si>
    <t>Aneta,  Yanti</t>
  </si>
  <si>
    <t>Wantu, S.M.</t>
  </si>
  <si>
    <t>Wantu,  Sastro Mustapa</t>
  </si>
  <si>
    <t>2-s2.0-85097939191</t>
  </si>
  <si>
    <t>Larina, O.I.</t>
  </si>
  <si>
    <t>Larina,  Olga I.</t>
  </si>
  <si>
    <t>State University of Management</t>
  </si>
  <si>
    <t>The State University of Management, Moscow, Russian Federation</t>
  </si>
  <si>
    <t>The Prospects for Using Distributed Ledger Technology in the Russian Insurance Sector</t>
  </si>
  <si>
    <t>Moryzhenkova, N.V.</t>
  </si>
  <si>
    <t>Moryzhenkova,  Natalia V.</t>
  </si>
  <si>
    <t>Kukanova, N.S.</t>
  </si>
  <si>
    <t>Kukanova,  Nadezda S.</t>
  </si>
  <si>
    <t>Karp, M.V.</t>
  </si>
  <si>
    <t>Karp,  Marina V.</t>
  </si>
  <si>
    <t>2-s2.0-85088450629</t>
  </si>
  <si>
    <t>Rizzo, V.M.</t>
  </si>
  <si>
    <t>Rizzo,  Victoria Marie</t>
  </si>
  <si>
    <t>State University of New York (SUNY) Albany</t>
  </si>
  <si>
    <t>School of Social Welfare, State University of New York Albany, Albany, NY, United States</t>
  </si>
  <si>
    <t>Gerontological social work and the grand challenges: Focusing on policy and practice</t>
  </si>
  <si>
    <t>Li,  Yueqi</t>
  </si>
  <si>
    <t>State University of New York Albany</t>
  </si>
  <si>
    <t>and Cybersecurity, State University of New York Albany, Albany, NY, United States</t>
  </si>
  <si>
    <t>Manipol, V.S.</t>
  </si>
  <si>
    <t>Manipol,  Vergel S.</t>
  </si>
  <si>
    <t>State University of Northern Negros</t>
  </si>
  <si>
    <t>State University of Northern Negros, Sagay City, Negros Occidental, Philippines</t>
  </si>
  <si>
    <t>Biliavska, Y.</t>
  </si>
  <si>
    <t>Biliavska,  Yuliia</t>
  </si>
  <si>
    <t>State University of Trade and Economics</t>
  </si>
  <si>
    <t>Department of Management, State University of Trade and Economics, Kyiv, Ukraine</t>
  </si>
  <si>
    <t>2-s2.0-85052012047</t>
  </si>
  <si>
    <t>Baraniuk, Y.</t>
  </si>
  <si>
    <t>Baraniuk,  Yurii</t>
  </si>
  <si>
    <t>Department of Finance, State University of Trade and Economics, Kyiv, Ukraine</t>
  </si>
  <si>
    <t>Tax control of cryptocurrency transactions in Ukraine</t>
  </si>
  <si>
    <t>State University of Trade and Economics, Kyiv, Ukraine</t>
  </si>
  <si>
    <t>Bebeshko, B.</t>
  </si>
  <si>
    <t>Bebeshko,  Bohdan</t>
  </si>
  <si>
    <t>Volosovych, S.</t>
  </si>
  <si>
    <t>Volosovych,  Svitlana</t>
  </si>
  <si>
    <t>Mykytenko, N.</t>
  </si>
  <si>
    <t>Mykytenko,  Nelya</t>
  </si>
  <si>
    <t>Fedun, I.</t>
  </si>
  <si>
    <t>Fedun,  Igor L.</t>
  </si>
  <si>
    <t>Department of World Economy, State University of Trade and Economics, Kyiv, Ukraine</t>
  </si>
  <si>
    <t>Ganushchak, T.</t>
  </si>
  <si>
    <t>Ganushchak,  Tetiana</t>
  </si>
  <si>
    <t>Economics and Finance of Enterprise Department, State University of Trade and Economics, Kyiv, Ukraine</t>
  </si>
  <si>
    <t>Chubaievsyi, V.</t>
  </si>
  <si>
    <t>Chubaievsyi,  Vitaliy</t>
  </si>
  <si>
    <t>Shnyrkov, O.</t>
  </si>
  <si>
    <t>Shnyrkov,  Oleksandr I.</t>
  </si>
  <si>
    <t>Kudyrko, L.</t>
  </si>
  <si>
    <t>Kudyrko,  Liudmyla P.</t>
  </si>
  <si>
    <t>Sychova, N.</t>
  </si>
  <si>
    <t>Sychova,  Nina</t>
  </si>
  <si>
    <t>2-s2.0-85070559561</t>
  </si>
  <si>
    <t>Kosinova, E.A.</t>
  </si>
  <si>
    <t>Kosinova,  Elena Aleksandrovna</t>
  </si>
  <si>
    <t>Stavropol State Agrarian University</t>
  </si>
  <si>
    <t>Stavropol State Agrarian University, Stavropol, Stavropol Krai, Russian Federation</t>
  </si>
  <si>
    <t>Integration as a Factor of Innovational Development of Agribusiness</t>
  </si>
  <si>
    <t>Agalarova, E.G.</t>
  </si>
  <si>
    <t>Agalarova,  Ekaterina Grigorievna</t>
  </si>
  <si>
    <t>Agarkova, L.V.</t>
  </si>
  <si>
    <t>Agarkova,  Lyubov Vasilevna</t>
  </si>
  <si>
    <t>Bobryshev, A.</t>
  </si>
  <si>
    <t>Bobryshev,  Aleksey N.</t>
  </si>
  <si>
    <t>Faculty of Accounting and Finance, Stavropol State Agrarian University, Stavropol, Stavropol Krai, Russian Federation</t>
  </si>
  <si>
    <t>Kusakina, O.N.</t>
  </si>
  <si>
    <t>Kusakina,  Olga Nikolaevna</t>
  </si>
  <si>
    <t>Skiperskaya, E.V.</t>
  </si>
  <si>
    <t>Skiperskaya,  Elizaveta Viktorovna</t>
  </si>
  <si>
    <t>2-s2.0-85209809854</t>
  </si>
  <si>
    <t>Sklyarova, J.M.</t>
  </si>
  <si>
    <t>Sklyarova,  Yuliya Mikhailovna</t>
  </si>
  <si>
    <t>Monitoring of Financial Inclusion of the Stavropol Territory Districts as Part of the Implementation of the National Strategy for Rural Development</t>
  </si>
  <si>
    <t>Sklyarov, I.Y.</t>
  </si>
  <si>
    <t>Sklyarov,  Igor Yurievitch</t>
  </si>
  <si>
    <t>Volkogonova, A.V.</t>
  </si>
  <si>
    <t>Volkogonova,  Anna Vladimirovna</t>
  </si>
  <si>
    <t>Rybasova, Y.V.</t>
  </si>
  <si>
    <t>Rybasova,  Julia Viktorovna</t>
  </si>
  <si>
    <t>Latysheva, L.A.</t>
  </si>
  <si>
    <t>Latysheva,  Lyudmila Anatolevna</t>
  </si>
  <si>
    <t>Antsupov, V.R.</t>
  </si>
  <si>
    <t>Antsupov,  Vladislav R.</t>
  </si>
  <si>
    <t>Mohamed,  Hazik</t>
  </si>
  <si>
    <t>Stella Consulting (University Name Not Provided)</t>
  </si>
  <si>
    <t>Stella Consulting, Singapore City, Singapore</t>
  </si>
  <si>
    <t>2-s2.0-105005470002</t>
  </si>
  <si>
    <t>van Wyk, D.</t>
  </si>
  <si>
    <t>van Wyk,  Danielle</t>
  </si>
  <si>
    <t>283</t>
  </si>
  <si>
    <t>Stellenbosch University</t>
  </si>
  <si>
    <t>School of Accountancy, Stellenbosch University, Stellenbosch, Western Cape, South Africa</t>
  </si>
  <si>
    <t>Exploratory study: Financial behaviour of qualified financial professionals during South Africa’s lockdown</t>
  </si>
  <si>
    <t>2-s2.0-105000665728</t>
  </si>
  <si>
    <t>Mwaseba, S.L.</t>
  </si>
  <si>
    <t>Mwaseba,  Steven Lee</t>
  </si>
  <si>
    <t>Department of Rural Development and Regional Planning, Stellenbosch University, Stellenbosch, Western Cape, South Africa</t>
  </si>
  <si>
    <t>Exploring the Roots of Gender Inequality in Digital Payments Utilisation in Tanzania</t>
  </si>
  <si>
    <t>2-s2.0-85073691045</t>
  </si>
  <si>
    <t>Engelbrecht, L.K.</t>
  </si>
  <si>
    <t>Engelbrecht,  Lambert Karel</t>
  </si>
  <si>
    <t>Department of Social Work, Stellenbosch University, Stellenbosch, Western Cape, South Africa</t>
  </si>
  <si>
    <t>Financial capabilities development: essential discourse in social work</t>
  </si>
  <si>
    <t>2-s2.0-85175695588</t>
  </si>
  <si>
    <t>Burger, R.</t>
  </si>
  <si>
    <t>Burger,  Rulof Petrus</t>
  </si>
  <si>
    <t>Department of Economics, Stellenbosch University, Stellenbosch, Western Cape, South Africa</t>
  </si>
  <si>
    <t>Youth Employability programmes in South Africa: Which features work best and for whom?</t>
  </si>
  <si>
    <t>Ornellas, A.</t>
  </si>
  <si>
    <t>Ornellas,  Abigail</t>
  </si>
  <si>
    <t>2-s2.0-68949131200</t>
  </si>
  <si>
    <t>Departement Maatskaplike Werk, Stellenbosch University, Stellenbosch, Western Cape, South Africa</t>
  </si>
  <si>
    <t>An approach to financial vulnerability reduction: Financial literacy education within a social development paradigm; 'n Benadering tot finansiële kwesbaarheidsreduksie: Finansiële geletterdheidsopvoeding binne 'n maatskaplike ontwikkelingsparadigma</t>
  </si>
  <si>
    <t>Bishop, A.</t>
  </si>
  <si>
    <t>Bishop,  Arthur</t>
  </si>
  <si>
    <t>Mwang’onda, E.S.</t>
  </si>
  <si>
    <t>Mwang’onda,  Emmanuel Simon</t>
  </si>
  <si>
    <t>Department of Business Management, Stellenbosch University, Stellenbosch, Western Cape, South Africa</t>
  </si>
  <si>
    <t>2-s2.0-105011940241</t>
  </si>
  <si>
    <t>Department of Rural Development and Regional Planning, Institute of Rural Development Planning, Tanzania, Dodoma, Tanzania, Department of Business Management, Stellenbosch University, Stellenbosch, Western Cape, South Africa</t>
  </si>
  <si>
    <t>Decomposing rural-urban inequalities in financial inclusion in Tanzania</t>
  </si>
  <si>
    <t>2-s2.0-85086224259</t>
  </si>
  <si>
    <t>Greeff, C.</t>
  </si>
  <si>
    <t>Greeff,  Cecileen</t>
  </si>
  <si>
    <t>Improving the financial literacy of grade 8 and/or 9 economic and management sciences teachers in the Western Cape</t>
  </si>
  <si>
    <t>Rossouw, M.</t>
  </si>
  <si>
    <t>Rossouw,  Mareli</t>
  </si>
  <si>
    <t>2-s2.0-105005427511</t>
  </si>
  <si>
    <t>Krige, N.</t>
  </si>
  <si>
    <t>Krige,  Niel</t>
  </si>
  <si>
    <t>Faculty of Economic and Management Sciences, Stellenbosch University, Stellenbosch, Western Cape, South Africa</t>
  </si>
  <si>
    <t>Living annuity satisfaction</t>
  </si>
  <si>
    <t>2-s2.0-85176737395</t>
  </si>
  <si>
    <t>Eghan, M.</t>
  </si>
  <si>
    <t>Eghan,  Mark</t>
  </si>
  <si>
    <t>Remittances and agricultural productivity: the effect of heterogeneity in economic activity of farming households in Ghana</t>
  </si>
  <si>
    <t>Adjasi, C.</t>
  </si>
  <si>
    <t>Adjasi,  Charles Komla Delali</t>
  </si>
  <si>
    <t>2-s2.0-55649111790</t>
  </si>
  <si>
    <t>Engelbrecht, L.</t>
  </si>
  <si>
    <t>The scope of financial literacy education: A poverty alleviation tool in social work?</t>
  </si>
  <si>
    <t>Department of Rural Development and Regional Planning, Institute of Rural Development Planning, Tanzania, Dodoma, Tanzania, Department of Economics, Stellenbosch University, Stellenbosch, Western Cape, South Africa</t>
  </si>
  <si>
    <t>de Villiers-Strijdom, J.</t>
  </si>
  <si>
    <t>de Villiers-Strijdom,  Jeannie</t>
  </si>
  <si>
    <t>Gao,  Wenqing</t>
  </si>
  <si>
    <t>Stephen F. Austin State University</t>
  </si>
  <si>
    <t>Department of Economics and Finance, Stephen F. Austin State University, Nacogdoches, TX, United States</t>
  </si>
  <si>
    <t>2-s2.0-85210565373</t>
  </si>
  <si>
    <t>Jaramillo, M.</t>
  </si>
  <si>
    <t>Jaramillo,  Matthew</t>
  </si>
  <si>
    <t>Coastal Real Estate Vibes: An Analysis of the Association Between Coastal Residential Ownership and the Resident Occupant’s Risk Tolerance</t>
  </si>
  <si>
    <t>Rick, S.I.</t>
  </si>
  <si>
    <t>Rick,  Scott I.</t>
  </si>
  <si>
    <t>Stephen M. Ross School of Business</t>
  </si>
  <si>
    <t>Stephen M. Ross School of Business, Ann Arbor, MI, United States</t>
  </si>
  <si>
    <t>Zou, Y.</t>
  </si>
  <si>
    <t>Zou,  Yufei</t>
  </si>
  <si>
    <t>Muir, D.M.</t>
  </si>
  <si>
    <t>Muir,  Dana M.</t>
  </si>
  <si>
    <t>Chang, S.</t>
  </si>
  <si>
    <t>Chang,  Samuel</t>
  </si>
  <si>
    <t>Billimoria, J.</t>
  </si>
  <si>
    <t>Billimoria,  Jeroo</t>
  </si>
  <si>
    <t>Stichting Child and Youth Finance International</t>
  </si>
  <si>
    <t>STICHTING CHILD AND YOUTH FINANCE INTERNATIONAL, Amsterdam, Netherlands</t>
  </si>
  <si>
    <t>2-s2.0-85129990096</t>
  </si>
  <si>
    <t>Fraser, I.</t>
  </si>
  <si>
    <t>Fraser,  Ian</t>
  </si>
  <si>
    <t>Stirling Management School</t>
  </si>
  <si>
    <t>Stirling Management School, Stirling, Stirlingshire, United Kingdom</t>
  </si>
  <si>
    <t>‘My Sport Won’t Pay the Bills Forever’: High-Performance Athletes’ Need for Financial Literacy and Self-Management</t>
  </si>
  <si>
    <t>2-s2.0-85130586261</t>
  </si>
  <si>
    <t>Organisational Support for High-Performance Athletes to Develop Financial Literacy and Self-Management Skills</t>
  </si>
  <si>
    <t>2-s2.0-84992025858</t>
  </si>
  <si>
    <t>Behavioural Science Centre, Stirling Management School, Stirling, Stirlingshire, United Kingdom</t>
  </si>
  <si>
    <t>Downside financial risk is misunderstood</t>
  </si>
  <si>
    <t>2-s2.0-84895909769</t>
  </si>
  <si>
    <t>Johed, G.</t>
  </si>
  <si>
    <t>Johed,  Gustav</t>
  </si>
  <si>
    <t>Stockholm Business School</t>
  </si>
  <si>
    <t>Stockholm Business School, Stockholm, Stockholm, Sweden</t>
  </si>
  <si>
    <t>Situating financial literacy</t>
  </si>
  <si>
    <t>2-s2.0-85105430236</t>
  </si>
  <si>
    <t>Peltomäki, J.</t>
  </si>
  <si>
    <t>Peltomäki,  Jarkko</t>
  </si>
  <si>
    <t>Investor attention and portfolio performance: what information does it pay to pay attention to?</t>
  </si>
  <si>
    <t>Catasús, B.</t>
  </si>
  <si>
    <t>Catasús,  Bino</t>
  </si>
  <si>
    <t>Stockholm Business School, Stockholm, Stockholm, Sweden, NHH Norwegian School of Economics, Bergen, Vestland, Norway</t>
  </si>
  <si>
    <t>Khrashchevskyi, I.</t>
  </si>
  <si>
    <t>Khrashchevskyi,  Ian</t>
  </si>
  <si>
    <t>Stockholm Business School (Sweden)</t>
  </si>
  <si>
    <t>Liu,  Lu</t>
  </si>
  <si>
    <t>Stockholm Business School (University Name Unspecified)</t>
  </si>
  <si>
    <t>Department of Finance, Stockholm Business School, Stockholm, Stockholm, Sweden</t>
  </si>
  <si>
    <t>Stockholm University (from Stockholm in the affiliation)</t>
  </si>
  <si>
    <t>2-s2.0-85153593695</t>
  </si>
  <si>
    <t>Sandahl, J.</t>
  </si>
  <si>
    <t>Sandahl,  Johan</t>
  </si>
  <si>
    <t>118</t>
  </si>
  <si>
    <t>Stockholms universitet</t>
  </si>
  <si>
    <t>Department of Teaching and Learning, Stockholms universitet, Stockholm, Stockholm, Sweden</t>
  </si>
  <si>
    <t>Teaching and learning financial literacy within social studies–a case study on how to realise curricular aims and ambitions</t>
  </si>
  <si>
    <t>2-s2.0-85144559859</t>
  </si>
  <si>
    <t>Jägerskog, A.-S.</t>
  </si>
  <si>
    <t>Jägerskog,  Ann Sofie</t>
  </si>
  <si>
    <t>Grasping the concept of value: Exploring students’ economic and financial literacy in citizenship education</t>
  </si>
  <si>
    <t>Vestman, R.</t>
  </si>
  <si>
    <t>Vestman,  Roine</t>
  </si>
  <si>
    <t>Stockholms universitet, Stockholm, Stockholm, Sweden</t>
  </si>
  <si>
    <t>Strandberg, M.</t>
  </si>
  <si>
    <t>Strandberg,  Max</t>
  </si>
  <si>
    <t>Weber,  Rosa</t>
  </si>
  <si>
    <t>Department of Sociology, Stockholms universitet, Stockholm, Stockholm, Sweden</t>
  </si>
  <si>
    <t>2-s2.0-85071365830</t>
  </si>
  <si>
    <t>Department of Humanities and Social Sciences Education, Stockholms universitet, Stockholm, Stockholm, Sweden</t>
  </si>
  <si>
    <t>Teaching financial literacy: Competence, context and strategies among Swedish teachers</t>
  </si>
  <si>
    <t>2-s2.0-85205468441</t>
  </si>
  <si>
    <t>Financial citizenship education and the elusive power of critical inquiry</t>
  </si>
  <si>
    <t>2-s2.0-84890450810</t>
  </si>
  <si>
    <t>Figart, D.</t>
  </si>
  <si>
    <t>Figart,  Deborah M.</t>
  </si>
  <si>
    <t>Stockton University</t>
  </si>
  <si>
    <t>Stockton Center for Economic and Financial Literacy, Stockton University, Galloway Township, NJ, United States</t>
  </si>
  <si>
    <t>Institutionalist policies for financial inclusion</t>
  </si>
  <si>
    <t>Rai, D.</t>
  </si>
  <si>
    <t>Rai,  Divya</t>
  </si>
  <si>
    <t>Stony Brook University</t>
  </si>
  <si>
    <t>College of Engineering and Applied Sciences, Stony Brook, NY, United States</t>
  </si>
  <si>
    <t>Stony Brook University Hospital, Stony Brook, NY, United States</t>
  </si>
  <si>
    <t>2-s2.0-0016155563</t>
  </si>
  <si>
    <t>Schoen, M.H.</t>
  </si>
  <si>
    <t>Schoen,  Max H.</t>
  </si>
  <si>
    <t>Sch. Dent. Med., Stony Brook University, Stony Brook, NY, United States</t>
  </si>
  <si>
    <t>Methodology of capitation payment to group dental practice and effects of such payment on care</t>
  </si>
  <si>
    <t>Kim, R.</t>
  </si>
  <si>
    <t>Kim,  Raksik</t>
  </si>
  <si>
    <t>Hanover, A.</t>
  </si>
  <si>
    <t>Hanover,  Adam</t>
  </si>
  <si>
    <t>Wong, J.L.</t>
  </si>
  <si>
    <t>Wong,  Jennifer L.</t>
  </si>
  <si>
    <t>Zarinni, F.</t>
  </si>
  <si>
    <t>Zarinni,  Fatima</t>
  </si>
  <si>
    <t>Wasilewska, A.</t>
  </si>
  <si>
    <t>Wasilewska,  Anita</t>
  </si>
  <si>
    <t>2-s2.0-84930821687</t>
  </si>
  <si>
    <t>Montegary, L.</t>
  </si>
  <si>
    <t>Montegary,  Liz</t>
  </si>
  <si>
    <t>Department of Cultural Analysis and Theory, Stony Brook University, Stony Brook, NY, United States</t>
  </si>
  <si>
    <t>An Army of Debt: Financial readiness and the military family</t>
  </si>
  <si>
    <t>Yuan,  Jun</t>
  </si>
  <si>
    <t>Jiang, D.</t>
  </si>
  <si>
    <t>Jiang,  Danling</t>
  </si>
  <si>
    <t>Stony Brook University, Stony Brook, NY, United States, Southwest Jiaotong University, Chengdu, Sichuan, China</t>
  </si>
  <si>
    <t>Giridher, T.</t>
  </si>
  <si>
    <t>Giridher,  Tapsie</t>
  </si>
  <si>
    <t>Horwitz, S.</t>
  </si>
  <si>
    <t>Horwitz,  Shelley</t>
  </si>
  <si>
    <t>Stony Brook University, Stony Brook, NY, United States</t>
  </si>
  <si>
    <t>2-s2.0-85068846310</t>
  </si>
  <si>
    <t>Strome College of Business</t>
  </si>
  <si>
    <t>Strome College of Business, Norfolk, VA, United States</t>
  </si>
  <si>
    <t>Financial Behavior Change and Progress Toward Self-Sufficiency: A Goal-Framing Theory Application</t>
  </si>
  <si>
    <t>2-s2.0-85183725271</t>
  </si>
  <si>
    <t>Stanilewicz, K.</t>
  </si>
  <si>
    <t>Stanilewicz,  Karolina</t>
  </si>
  <si>
    <t>Strzemiński Academy of Art in Łódź</t>
  </si>
  <si>
    <t>Akademia Sztuk Piêknych, Warsaw, MA, Poland, Strzemiński Academy of Art in Łódź, Lodz, Poland</t>
  </si>
  <si>
    <t>Historic Liturgical Vestments from the Parish Church in Rembieszyce – Artistic Meaning and Value; Zabytkowe szaty liturgiczne z kościoła parafialnego w Rembieszycach – znaczenie i wartość artystyczna</t>
  </si>
  <si>
    <t>2-s2.0-85218965555</t>
  </si>
  <si>
    <t>Tantikul, N.</t>
  </si>
  <si>
    <t>Tantikul,  Nattapan</t>
  </si>
  <si>
    <t>Suan Dusit University</t>
  </si>
  <si>
    <t>Faculty of Management Science, Suan Dusit University, Bangkok, Bangkok, Thailand</t>
  </si>
  <si>
    <t>Why financial knowledge of valuation methodologies is crucial for accounting professions</t>
  </si>
  <si>
    <t>Soranarak, W.</t>
  </si>
  <si>
    <t>Soranarak,  Wanvitu</t>
  </si>
  <si>
    <t>2-s2.0-85084370717</t>
  </si>
  <si>
    <t>Aeknarajindawat, N.</t>
  </si>
  <si>
    <t>Aeknarajindawat,  Natnaporn</t>
  </si>
  <si>
    <t>Suan Sunandha Rajabhat University</t>
  </si>
  <si>
    <t>Graduate School, Suan Sunandha Rajabhat University, Bangkok, Bangkok, Thailand</t>
  </si>
  <si>
    <t>The combined effect of risk perception and risk tolerance on the investment decision making</t>
  </si>
  <si>
    <t>Elliot, E.A.</t>
  </si>
  <si>
    <t>Elliot,  Esi Abbam</t>
  </si>
  <si>
    <t>Suffolk University</t>
  </si>
  <si>
    <t>Suffolk University, Boston, MA, United States</t>
  </si>
  <si>
    <t>Maddah, M.</t>
  </si>
  <si>
    <t>Maddah,  Mahed</t>
  </si>
  <si>
    <t>Department of Information Systems and Operations Management, Suffolk University, Boston, MA, United States</t>
  </si>
  <si>
    <t>Thams, Y.</t>
  </si>
  <si>
    <t>Thams,  Yannick</t>
  </si>
  <si>
    <t>Department of Strategy and International Business, Suffolk University, Boston, MA, United States, College of Business, Boca Raton, FL, United States</t>
  </si>
  <si>
    <t>Ahmed, S.A.</t>
  </si>
  <si>
    <t>Ahmed,  Shoaib</t>
  </si>
  <si>
    <t>Sukkur IBA University</t>
  </si>
  <si>
    <t>Department of Electrical Engineering, Sukkur IBA University, Sukkur, Sindh, Pakistan</t>
  </si>
  <si>
    <t>2-s2.0-85062397599</t>
  </si>
  <si>
    <t>Karam, C.M.</t>
  </si>
  <si>
    <t>Karam,  C. M.</t>
  </si>
  <si>
    <t>Suliman S. Olayan School of Business</t>
  </si>
  <si>
    <t>Suliman S. Olayan School of Business, Beirut, Beirut Governorate, Lebanon</t>
  </si>
  <si>
    <t>The formative role of contextual hardships in women's career calling</t>
  </si>
  <si>
    <t>Afiouni, F.</t>
  </si>
  <si>
    <t>Afiouni,  Fida</t>
  </si>
  <si>
    <t>2-s2.0-85067058349</t>
  </si>
  <si>
    <t>Labrague, L.J.</t>
  </si>
  <si>
    <t>Labrague,  Leodoro J.</t>
  </si>
  <si>
    <t>Sultan Qaboos University</t>
  </si>
  <si>
    <t>Department of Fundamentals &amp; Administration, Sultan Qaboos University, Muscat, Oman</t>
  </si>
  <si>
    <t>Happiness and Retirement Readiness among Pre-Retiring Employees: a Cross-Sectional Study</t>
  </si>
  <si>
    <t>2-s2.0-85188465250</t>
  </si>
  <si>
    <t>Alalouch, C.</t>
  </si>
  <si>
    <t>Alalouch,  Chaham</t>
  </si>
  <si>
    <t>Department of Civil and Architectural Engineering, Sultan Qaboos University, Muscat, Oman</t>
  </si>
  <si>
    <t>A pathway to urban sustainability: Understanding the challenges of unpopulated allocated residential lands in Oman</t>
  </si>
  <si>
    <t>Al-Hashim, A.</t>
  </si>
  <si>
    <t>Al-Hashim,  Aliya</t>
  </si>
  <si>
    <t>2-s2.0-105017395342</t>
  </si>
  <si>
    <t>Ihsan, M.T.</t>
  </si>
  <si>
    <t>Ihsan,  Muhammad Taufik</t>
  </si>
  <si>
    <t>Sultan Syarif Kasim State Islamic University</t>
  </si>
  <si>
    <t>Sultan Syarif Kasim State Islamic University, Indonesia</t>
  </si>
  <si>
    <t>Enhancing micro, small, and medium enterprises (MSMEs) in Riau Province through the inclusion of disabled workers: A pathway to realizing disability rights</t>
  </si>
  <si>
    <t>Harahap, N.S.</t>
  </si>
  <si>
    <t>Harahap,  Nazruddin Safaat</t>
  </si>
  <si>
    <t>Arum, H.S.</t>
  </si>
  <si>
    <t>Arum,  Hafidza Sanshia</t>
  </si>
  <si>
    <t>Rinaldi, A.</t>
  </si>
  <si>
    <t>Rinaldi,  Afdhol</t>
  </si>
  <si>
    <t>Afifah, D.D.</t>
  </si>
  <si>
    <t>Afifah,  Dhiya Dwi</t>
  </si>
  <si>
    <t>Mendra, R.</t>
  </si>
  <si>
    <t>Mendra,  Robindar</t>
  </si>
  <si>
    <t>Asadil-Daud, Z.</t>
  </si>
  <si>
    <t>Asadil-Daud,  Zhiraida</t>
  </si>
  <si>
    <t>Sulu State College</t>
  </si>
  <si>
    <t>College of Business, Sulu State College, Patikul, Sulu, Philippines</t>
  </si>
  <si>
    <t>2-s2.0-105003754989</t>
  </si>
  <si>
    <t>Morales, R.S.</t>
  </si>
  <si>
    <t>Morales,  Ricky S.</t>
  </si>
  <si>
    <t>School of Graduate Studies, Sulu State College, Patikul, Sulu, Philippines</t>
  </si>
  <si>
    <t>Increasing the interest of students in problem-solving through authentic learning experiences: Lens from non-math enthusiast learners</t>
  </si>
  <si>
    <t>Antao, M.A.</t>
  </si>
  <si>
    <t>Antao,  Mailen A.</t>
  </si>
  <si>
    <t>2-s2.0-85217876097</t>
  </si>
  <si>
    <t>Syafitri, R.</t>
  </si>
  <si>
    <t>Syafitri,  Ridha</t>
  </si>
  <si>
    <t>Sumbawa University of Technology</t>
  </si>
  <si>
    <t>Department of Management, Sumbawa University of Technology, Sumbawa, West Nusa Tenggara, Indonesia</t>
  </si>
  <si>
    <t>MILLENNIAL FINANCIAL ATTRIBUTES: STRUCTURAL MODELING APPROACH</t>
  </si>
  <si>
    <t>Department of Actuarial Science, Sumbawa University of Technology, Sumbawa, West Nusa Tenggara, Indonesia</t>
  </si>
  <si>
    <t>Frolov, S.</t>
  </si>
  <si>
    <t>Frolov,  Serhiy M.</t>
  </si>
  <si>
    <t>Sumy National Agrarian University</t>
  </si>
  <si>
    <t>Department of Finance, Sumy National Agrarian University, Sumy, Sumy Oblast, Ukraine</t>
  </si>
  <si>
    <t>2-s2.0-85213693177</t>
  </si>
  <si>
    <t>Udovychenko, I.</t>
  </si>
  <si>
    <t>Udovychenko,  Iryna</t>
  </si>
  <si>
    <t>Sumy Regional Institute of Postgraduate Pedagogical Education (This institution seems more like a college or institute rather than a university, but based on the context provided, it can be considered as the main educational entity.)</t>
  </si>
  <si>
    <t>Sumy Regional Institute of Postgraduate Pedagogical Education, Sumy, Ukraine</t>
  </si>
  <si>
    <t>Lean-logistics in constructive geography: theoretical and methodological foundations</t>
  </si>
  <si>
    <t>Didenko, I.</t>
  </si>
  <si>
    <t>Didenko,  Iryna</t>
  </si>
  <si>
    <t>Sumy State University</t>
  </si>
  <si>
    <t>Sumy State University, Sumy, Sumy Region, Ukraine</t>
  </si>
  <si>
    <t>Shvaher, O.A.</t>
  </si>
  <si>
    <t>Shvaher,  Olha A.</t>
  </si>
  <si>
    <t>Vorontsova, A.</t>
  </si>
  <si>
    <t>Vorontsova,  Anna</t>
  </si>
  <si>
    <t>Degtyarev, S.I.</t>
  </si>
  <si>
    <t>Degtyarev,  Sergey I.</t>
  </si>
  <si>
    <t>Sumy State University
Cherkas Global University</t>
  </si>
  <si>
    <t>Sumy State University, Sumy, Sumy Region, Ukraine, Cherkas Global University, Washington, D.C., United States</t>
  </si>
  <si>
    <t>2-s2.0-85160477089</t>
  </si>
  <si>
    <t>Hou, S.</t>
  </si>
  <si>
    <t>Hou,  Shida</t>
  </si>
  <si>
    <t>Sun Yat-Sen University</t>
  </si>
  <si>
    <t>Hospital of Stomatology, Sun Yat-Sen University, Guangzhou, Guangdong, China</t>
  </si>
  <si>
    <t>Introducing Financial Literacy to Residential Colleges’ General Education: A Systematic Review</t>
  </si>
  <si>
    <t>2-s2.0-85207483405</t>
  </si>
  <si>
    <t>Yunong, Y.</t>
  </si>
  <si>
    <t>Yunong,  Zhang</t>
  </si>
  <si>
    <t>School of Computer Science and Engineering, Sun Yat-Sen University, Guangzhou, Guangdong, China</t>
  </si>
  <si>
    <t>Unbiased Estimators for Uniform Distribution Applied to Interval Estimation of Transition or Beginning Year About World Reserve Currency</t>
  </si>
  <si>
    <t>2-s2.0-78751695810</t>
  </si>
  <si>
    <t>Xue, X.</t>
  </si>
  <si>
    <t>Xue,  Xiaojun</t>
  </si>
  <si>
    <t>Department of Risk Management and Insurance, Sun Yat-Sen University, Guangzhou, Guangdong, China</t>
  </si>
  <si>
    <t>Public debt of medical security system: Is China following in America's footsteps?</t>
  </si>
  <si>
    <t>Feng,  Lizhi</t>
  </si>
  <si>
    <t>Song, S.</t>
  </si>
  <si>
    <t>Song,  Shibin</t>
  </si>
  <si>
    <t>Xie, P.</t>
  </si>
  <si>
    <t>Xie,  Panlin</t>
  </si>
  <si>
    <t>School of Marxist, Sun Yat-Sen University, Guangzhou, Guangdong, China</t>
  </si>
  <si>
    <t>Zhou,  Chunshan</t>
  </si>
  <si>
    <t>School of Geography and Planning, Sun Yat-Sen University, Guangzhou, Guangdong, China, Guangdong Key Laboratory for Urbanization and Geo-simulation, Guangzhou, China</t>
  </si>
  <si>
    <t>Wang,  Haining</t>
  </si>
  <si>
    <t>Sun Yat-Sen University, Guangzhou, Guangdong, China</t>
  </si>
  <si>
    <t>Huang, M.</t>
  </si>
  <si>
    <t>Huang,  Minmei</t>
  </si>
  <si>
    <t>Wang,  Jiancheng</t>
  </si>
  <si>
    <t>Huang, K.</t>
  </si>
  <si>
    <t>Huang,  Kaisi</t>
  </si>
  <si>
    <t>2-s2.0-105008968816</t>
  </si>
  <si>
    <t>Khabibah, S.</t>
  </si>
  <si>
    <t>Khabibah,  Siti</t>
  </si>
  <si>
    <t>Sunan Giri Ponorogo</t>
  </si>
  <si>
    <t>Institut Agama Islam Sunan Giri Ponorogo, Ponorogo, Indonesia</t>
  </si>
  <si>
    <t>Harmonisation Between DSN-MUI Fatwas and OJK Regulations: Towards an Innovative and Inclusive Sharia-Compliant Fintech Ecosystem in Indonesia</t>
  </si>
  <si>
    <t>2-s2.0-85205094351</t>
  </si>
  <si>
    <t>Ma, W.</t>
  </si>
  <si>
    <t>Ma,  Weihua</t>
  </si>
  <si>
    <t>Sunchon National University</t>
  </si>
  <si>
    <t>Social Studies Education, Sunchon National University, Suncheon, Jeollanam-do, South Korea</t>
  </si>
  <si>
    <t>The Relationship between Financial Literacy Misestimation and Misplacement from the Perspective of Inverse Differential Information and Stock Market Participation</t>
  </si>
  <si>
    <t>Lee,  Yun-ho</t>
  </si>
  <si>
    <t>2-s2.0-85167346497</t>
  </si>
  <si>
    <t>Li,  Xu</t>
  </si>
  <si>
    <t>Sungkyunkwan University</t>
  </si>
  <si>
    <t>Department of Consumer Science, Sungkyunkwan University, Seoul, South Korea</t>
  </si>
  <si>
    <t>A systematic review of consumer empowerment research trends: Evidence from esteemed consumer studies journals</t>
  </si>
  <si>
    <t>2-s2.0-85174525008</t>
  </si>
  <si>
    <t>Pak, T.-Y.</t>
  </si>
  <si>
    <t>Pak,  Tae-young</t>
  </si>
  <si>
    <t>Department of Consumer Science and Convergence Program for Social Innovation, Sungkyunkwan University, Seoul, South Korea</t>
  </si>
  <si>
    <t>What do we really know about “don't know”? Re-assessing the measurement of financial knowledge</t>
  </si>
  <si>
    <t>2-s2.0-85124969303</t>
  </si>
  <si>
    <t>Choi, J.</t>
  </si>
  <si>
    <t>Choi,  Jaeyoon</t>
  </si>
  <si>
    <t>Sungkyunkwan University, Seoul, South Korea</t>
  </si>
  <si>
    <t>Comparing the Performance and Management Style of Retirement Pension Funds before and after the Private Pension Activation Plan</t>
  </si>
  <si>
    <t>Song,  Inwook</t>
  </si>
  <si>
    <t>Park, Y.K.</t>
  </si>
  <si>
    <t>Park,  Young-kyu</t>
  </si>
  <si>
    <t>Hwang, H.</t>
  </si>
  <si>
    <t>Hwang,  Hyesun</t>
  </si>
  <si>
    <t>Suk, J.</t>
  </si>
  <si>
    <t>Suk,  Jaehye</t>
  </si>
  <si>
    <t>Convergence Program for Social Innovation, Sungkyunkwan University, Seoul, South Korea</t>
  </si>
  <si>
    <t>2-s2.0-85112647992</t>
  </si>
  <si>
    <t>Kim, J.Y.</t>
  </si>
  <si>
    <t>Kim,  Ja-young</t>
  </si>
  <si>
    <t>Department of Social Welfare, Sungkyunkwan University, Seoul, South Korea</t>
  </si>
  <si>
    <t>Asset Effects on the Life Satisfaction of Workers with Disabilities in Korea: The Mediating Effects of Self-Esteem and Job Satisfaction</t>
  </si>
  <si>
    <t>2-s2.0-105013333889</t>
  </si>
  <si>
    <t>Lee, S.T.</t>
  </si>
  <si>
    <t>Lee,  Sunwoo T.</t>
  </si>
  <si>
    <t>Gender differences in financial capability: What is behind the gap?</t>
  </si>
  <si>
    <t>Bae, K.</t>
  </si>
  <si>
    <t>Bae,  Kyounghun</t>
  </si>
  <si>
    <t>Department of Finance, Sungkyunkwan University, Seoul, South Korea</t>
  </si>
  <si>
    <t>2-s2.0-85171421185</t>
  </si>
  <si>
    <t>Financial socialization and financial well-being in early adulthood: The mediating role of financial capability</t>
  </si>
  <si>
    <t>2-s2.0-85144164246</t>
  </si>
  <si>
    <t>Park, H.I.</t>
  </si>
  <si>
    <t>Park,  Hyung In</t>
  </si>
  <si>
    <t>Department of Psychology, Sungkyunkwan University, Seoul, South Korea</t>
  </si>
  <si>
    <t>The relationships of financial literacy with both financial behavior and financial well-being: Meta-analyses based on the selective literature review</t>
  </si>
  <si>
    <t>2-s2.0-85133076768</t>
  </si>
  <si>
    <t>Childhood experience of parental affection and financial well-being in later life: Evidence from the Health and Retirement Study</t>
  </si>
  <si>
    <t>Lee,  Seonglim</t>
  </si>
  <si>
    <t>Department of Consumer and Family Sciences, Sungkyunkwan University, Seoul, South Korea</t>
  </si>
  <si>
    <t>Han, C.-K.</t>
  </si>
  <si>
    <t>Han,  Changkeun</t>
  </si>
  <si>
    <t>2-s2.0-85141528131</t>
  </si>
  <si>
    <t>Nam, S.-J.</t>
  </si>
  <si>
    <t>Nam,  Su-jung</t>
  </si>
  <si>
    <t>Effects of financial empowerment and self-confidence in financial empowerment on financial well-being</t>
  </si>
  <si>
    <t>Park,  Hyung-joon</t>
  </si>
  <si>
    <t>Sungshin Women's University</t>
  </si>
  <si>
    <t>Department of Social Studies Education, Sungshin Women's University, Seoul, South Korea</t>
  </si>
  <si>
    <t>Rojas, A.</t>
  </si>
  <si>
    <t>Rojas,  Andres</t>
  </si>
  <si>
    <t>Sunsuper (NA if no university is present)</t>
  </si>
  <si>
    <t>Sunsuper, Brisbane, Australia</t>
  </si>
  <si>
    <t>Sunway Business School</t>
  </si>
  <si>
    <t>Sunway Business School (SBS), Sunway City, Selangor, Malaysia</t>
  </si>
  <si>
    <t>Ma, L.</t>
  </si>
  <si>
    <t>Ma,  Lan</t>
  </si>
  <si>
    <t>2-s2.0-85195422174</t>
  </si>
  <si>
    <t>Pahlevan-Sharif, S.</t>
  </si>
  <si>
    <t>Pahlevan-Sharif,  Saeed</t>
  </si>
  <si>
    <t>Millennials’ financial behaviour and financial well-being: the moderating role of future orientation</t>
  </si>
  <si>
    <t>Sunway Business School (SBS)</t>
  </si>
  <si>
    <t>Department of Economics and Finance, Sunway Business School (SBS), Sunway City, Selangor, Malaysia</t>
  </si>
  <si>
    <t>Karim, S.</t>
  </si>
  <si>
    <t>Karim,  Sitara</t>
  </si>
  <si>
    <t>Department of Marketing Strategy and Innovation, Sunway Business School (SBS), Sunway City, Selangor, Malaysia</t>
  </si>
  <si>
    <t>Arulanandam, B.V.</t>
  </si>
  <si>
    <t>Arulanandam,  Benedict Valentine</t>
  </si>
  <si>
    <t>Sunway College</t>
  </si>
  <si>
    <t>Sunway College (KL), Malaysia</t>
  </si>
  <si>
    <t>2-s2.0-85094182893</t>
  </si>
  <si>
    <t>Nga, J.K.H.</t>
  </si>
  <si>
    <t>Nga,  Joyce Koe Hwee</t>
  </si>
  <si>
    <t>Sunway University</t>
  </si>
  <si>
    <t>Department of Economics and Finance, Sunway University, Sunway City, Selangor, Malaysia</t>
  </si>
  <si>
    <t>Investigating the influence of Asian cultural value and financial knowledge on investment behaviours</t>
  </si>
  <si>
    <t>2-s2.0-85058787256</t>
  </si>
  <si>
    <t>Nga, K.H.</t>
  </si>
  <si>
    <t>Nga,  Koe Hwee</t>
  </si>
  <si>
    <t>Sunway University, Sunway City, Selangor, Malaysia</t>
  </si>
  <si>
    <t>An exploratory model on retirement savings behaviour: A Malaysian study</t>
  </si>
  <si>
    <t>Bhuiyan, A.B.</t>
  </si>
  <si>
    <t>Bhuiyan,  Abul Bashar</t>
  </si>
  <si>
    <t>Wong, S.F.</t>
  </si>
  <si>
    <t>Wong,  Shiau Foong</t>
  </si>
  <si>
    <t>School of American Education, Sunway University, Sunway City, Selangor, Malaysia</t>
  </si>
  <si>
    <t>Mahmud, M.M.</t>
  </si>
  <si>
    <t>Mahmud,  Malissa Maria</t>
  </si>
  <si>
    <t>School of Education, Sunway University, Sunway City, Selangor, Malaysia</t>
  </si>
  <si>
    <t>2-s2.0-85104407323</t>
  </si>
  <si>
    <t>Nga, J.H.-N.</t>
  </si>
  <si>
    <t>Factors influencing financial planning for marriage amongst young malaysian couples</t>
  </si>
  <si>
    <t>Yong, W.K.</t>
  </si>
  <si>
    <t>Yong,  Wooi Keong</t>
  </si>
  <si>
    <t>2-s2.0-105003008467</t>
  </si>
  <si>
    <t>The FinTech adoption in rural areas of Pakistan: an application of SEM and ANN approach</t>
  </si>
  <si>
    <t>Ramkrishna, V.M.</t>
  </si>
  <si>
    <t>Ramkrishna,  Vanishree Mysore</t>
  </si>
  <si>
    <t>Surana College</t>
  </si>
  <si>
    <t>Surana College, Bengaluru, KA, India</t>
  </si>
  <si>
    <t>Nangia, R.</t>
  </si>
  <si>
    <t>Nangia,  Richa</t>
  </si>
  <si>
    <t>Sushant University</t>
  </si>
  <si>
    <t>Sushant University, Gurugram, HR, India</t>
  </si>
  <si>
    <t>Kiso, H.</t>
  </si>
  <si>
    <t>Kiso,  Helen</t>
  </si>
  <si>
    <t>Susquehanna University</t>
  </si>
  <si>
    <t>Department of Psychology, Susquehanna University, Selinsgrove, PA, United States</t>
  </si>
  <si>
    <t>Gershenson, J.K.</t>
  </si>
  <si>
    <t>Gershenson,  John K.</t>
  </si>
  <si>
    <t>Sustainable Futures Institute</t>
  </si>
  <si>
    <t>Sustainable Futures Institute, College of Engineering, Houghton, MI, United States</t>
  </si>
  <si>
    <t>Clarke-Sather, A.R.</t>
  </si>
  <si>
    <t>Clarke-Sather,  Abigail R.</t>
  </si>
  <si>
    <t>Ullah,  Asad</t>
  </si>
  <si>
    <t>Suzhou University</t>
  </si>
  <si>
    <t>School of Management, Suzhou University, Suzhou, Anhui, China</t>
  </si>
  <si>
    <t>2-s2.0-85107774949</t>
  </si>
  <si>
    <t>Ma, R.</t>
  </si>
  <si>
    <t>Ma,  Rui</t>
  </si>
  <si>
    <t>Suzhou University (assuming "School of Software and Services Outsourcing" is part of a larger institution)</t>
  </si>
  <si>
    <t>School of Software and Services Outsourcing, Suzhou, China</t>
  </si>
  <si>
    <t>Design and implementation of financial information system for mobile devices</t>
  </si>
  <si>
    <t>Nilsson, J.</t>
  </si>
  <si>
    <t>Nilsson,  Jerker</t>
  </si>
  <si>
    <t>Sveriges lantbruksuniversitet</t>
  </si>
  <si>
    <t>Department of Economics, Sveriges lantbruksuniversitet, Uppsala, Uppsala, Sweden</t>
  </si>
  <si>
    <t>2-s2.0-85206793665</t>
  </si>
  <si>
    <t>Gottlieb, U.</t>
  </si>
  <si>
    <t>Gottlieb,  Uliana</t>
  </si>
  <si>
    <t>Farmers' Financial Literacy—Scale Development and Linkages to Accounting Practices and Financial Outcomes</t>
  </si>
  <si>
    <t>Hansson, H.</t>
  </si>
  <si>
    <t>Hansson,  Helena</t>
  </si>
  <si>
    <t>2-s2.0-85165266919</t>
  </si>
  <si>
    <t>Babić, I.D.</t>
  </si>
  <si>
    <t>Babić,  Ivana Durdevic</t>
  </si>
  <si>
    <t>Sveučilište Josipa Jurja Strossmayera</t>
  </si>
  <si>
    <t>Faculty of Education, Sveučilište Josipa Jurja Strossmayera u Osijeku, Osijek, Osijek-Baranja, Croatia</t>
  </si>
  <si>
    <t>Non-Obvious Connections between Information Literacy and Online Payments</t>
  </si>
  <si>
    <t>Bestvina Bukvic, I.B.</t>
  </si>
  <si>
    <t>Bestvina Bukvic,  Ivana</t>
  </si>
  <si>
    <t>Sveučilište Josipa Jurja Strossmayera u Osijeku, Osijek, Osijek-Baranja, Croatia</t>
  </si>
  <si>
    <t>2-s2.0-80455155971</t>
  </si>
  <si>
    <t>Mraović, B.</t>
  </si>
  <si>
    <t>Mraović,  Branka</t>
  </si>
  <si>
    <t>Sveučilište u Zagrebu</t>
  </si>
  <si>
    <t>Sveučilište u Zagrebu, Geodetski fakultet, Zagreb, Croatia</t>
  </si>
  <si>
    <t>A free market capitalism or a speculative market capitalism?</t>
  </si>
  <si>
    <t>Dymond, S.</t>
  </si>
  <si>
    <t>Dymond,  Simon O.</t>
  </si>
  <si>
    <t>Swansea University</t>
  </si>
  <si>
    <t>Swansea University, Swansea, West Glamorgan, Wales, United Kingdom</t>
  </si>
  <si>
    <t>Baylis, J.</t>
  </si>
  <si>
    <t>Baylis,  John</t>
  </si>
  <si>
    <t>Swansea University, Swansea, West Glamorgan, Wales, United Kingdom, Learned Society of Wales, London, United Kingdom, Royal Historical Society, London, United Kingdom, Academy of Social Sciences, London, United Kingdom</t>
  </si>
  <si>
    <t>Department of Psychology, Swansea University, Swansea, West Glamorgan, Wales, United Kingdom</t>
  </si>
  <si>
    <t>Cotterell, D.</t>
  </si>
  <si>
    <t>Cotterell,  Dafydd</t>
  </si>
  <si>
    <t>School of Management, Swansea, Wales, United Kingdom</t>
  </si>
  <si>
    <t>Zhao,  Guoqing</t>
  </si>
  <si>
    <t>2-s2.0-40449120302</t>
  </si>
  <si>
    <t>Finlayson, A.</t>
  </si>
  <si>
    <t>Finlayson,  Alan</t>
  </si>
  <si>
    <t>Department of Politics and International Relations, Swansea University, Swansea, West Glamorgan, Wales, United Kingdom</t>
  </si>
  <si>
    <t>Characterizing new labour: The case of the Child Trust Fund</t>
  </si>
  <si>
    <t>Directorate of Learning Disability Services, Swansea Bay University Health Board, Port Talbot, West Glamorgan, Wales, United Kingdom, Department of Psychology, Swansea University, Swansea, West Glamorgan, Wales, United Kingdom</t>
  </si>
  <si>
    <t>2-s2.0-67650602943</t>
  </si>
  <si>
    <t>Financialisation, financial literacy and asset-based welfare</t>
  </si>
  <si>
    <t>Wen, B.</t>
  </si>
  <si>
    <t>Wen,  Bo</t>
  </si>
  <si>
    <t>Jones, P.</t>
  </si>
  <si>
    <t>Jones,  Paul</t>
  </si>
  <si>
    <t>Chinthapalli, U.R.</t>
  </si>
  <si>
    <t>Chinthapalli,  Usha Rekha</t>
  </si>
  <si>
    <t>Swarna Bharathi Institute of Science and Technology</t>
  </si>
  <si>
    <t>Department of Management, Swarna Bharathi Institute of Science and Technology, Khammam, TG, India</t>
  </si>
  <si>
    <t>Swinburne University of Technology</t>
  </si>
  <si>
    <t>Department of Management Studies, Malaviya National Institute of Technology Jaipur, Jaipur, RJ, India, Faculty of Business, Design and Arts, Swinburne University of Technology Sarawak Campus, Kuching, Sarawak, Malaysia</t>
  </si>
  <si>
    <t>2-s2.0-85129296991</t>
  </si>
  <si>
    <t>Wee, L.L.M.</t>
  </si>
  <si>
    <t>Wee,  Lynn Ling Min</t>
  </si>
  <si>
    <t>Faculty of Business, Swinburne University of Technology Sarawak Campus, Kuching, Sarawak, Malaysia</t>
  </si>
  <si>
    <t>The effects of ethnicity, gender and parental financial socialisation on financial knowledge among Gen Z: the case of Sarawak, Malaysia</t>
  </si>
  <si>
    <t>2-s2.0-85094627402</t>
  </si>
  <si>
    <t>Habib, M.</t>
  </si>
  <si>
    <t>Habib,  Mohshin</t>
  </si>
  <si>
    <t>Swinburne Business School, Hawthorn, VIC, Australia</t>
  </si>
  <si>
    <t>Does regulation influence microfinance institutions to be more client-responsive?</t>
  </si>
  <si>
    <t>2-s2.0-84901933187</t>
  </si>
  <si>
    <t>Brackertz, N.</t>
  </si>
  <si>
    <t>Brackertz,  Nicola</t>
  </si>
  <si>
    <t>Swinburne Leadership Institute, Swinburne University of Technology, Hawthorn, VIC, Australia</t>
  </si>
  <si>
    <t>The Impact of Financial Counselling on Alleviating Financial Stress in Low Income Households: A national australian empirical study</t>
  </si>
  <si>
    <t>2-s2.0-85174177885</t>
  </si>
  <si>
    <t>Freire, H.</t>
  </si>
  <si>
    <t>Freire,  Hélder</t>
  </si>
  <si>
    <t>Engineering and Technology, Swinburne University of Technology, Hawthorn, VIC, Australia</t>
  </si>
  <si>
    <t>Do financial literacy and entrepreneurial skills lead to improved performance? Evidence from Swiss Biotechnology sector</t>
  </si>
  <si>
    <t>2-s2.0-85171265706</t>
  </si>
  <si>
    <t>Cook, K.</t>
  </si>
  <si>
    <t>Cook,  Kay</t>
  </si>
  <si>
    <t>Department of Social Sciences, Swinburne University of Technology, Hawthorn, VIC, Australia</t>
  </si>
  <si>
    <t>Addressing Economic Abuse in Intimate-partner Violence Interventions: A Bacchian Analysis of Responsibility</t>
  </si>
  <si>
    <t>Byrt, A.</t>
  </si>
  <si>
    <t>Byrt,  Adrienne</t>
  </si>
  <si>
    <t>Centre for Transformative Media Technologies, Swinburne University of Technology, Hawthorn, VIC, Australia</t>
  </si>
  <si>
    <t>Bamforth, J.</t>
  </si>
  <si>
    <t>Bamforth,  Jill</t>
  </si>
  <si>
    <t>Faculty of Business and Enterprise, Swinburne University of Technology, Hawthorn, VIC, Australia</t>
  </si>
  <si>
    <t>Swinburne University of Technology, Hawthorn, VIC, Australia</t>
  </si>
  <si>
    <t>Santos, C.</t>
  </si>
  <si>
    <t>Santos,  Carmen</t>
  </si>
  <si>
    <t>Jubb, C.</t>
  </si>
  <si>
    <t>Jubb,  Christine Anne</t>
  </si>
  <si>
    <t>Burgin, R.</t>
  </si>
  <si>
    <t>Burgin,  Rachael</t>
  </si>
  <si>
    <t>School of Business, Swinburne University of Technology Sarawak Campus, Kuching, Sarawak, Malaysia</t>
  </si>
  <si>
    <t>Perera, C.</t>
  </si>
  <si>
    <t>Perera,  Chamila Roshani</t>
  </si>
  <si>
    <t>Law &amp; Entrepreneurship, Swinburne University of Technology, Hawthorn, VIC, Australia</t>
  </si>
  <si>
    <t>Weissmann, M.A.</t>
  </si>
  <si>
    <t>Weissmann,  Marc Arul</t>
  </si>
  <si>
    <t>Amankwah, E.</t>
  </si>
  <si>
    <t>Amankwah,  Ernest</t>
  </si>
  <si>
    <t>Corney, T.</t>
  </si>
  <si>
    <t>Corney,  Timothy</t>
  </si>
  <si>
    <t>Institute for Social Research, Swinburne University of Technology, Hawthorn, VIC, Australia</t>
  </si>
  <si>
    <t>Rodwell, J.</t>
  </si>
  <si>
    <t>Rodwell,  John J.</t>
  </si>
  <si>
    <t>School of Business, Swinburne University of Technology, Hawthorn, VIC, Australia</t>
  </si>
  <si>
    <t>2-s2.0-105018834374</t>
  </si>
  <si>
    <t>Leong, C.-M.</t>
  </si>
  <si>
    <t>Leong,  Choimeng</t>
  </si>
  <si>
    <t>Swinburne University of Technology Sarawak Campus, Kuching, Sarawak, Malaysia</t>
  </si>
  <si>
    <t>From Basics to Bots: A Review of AI in Financial Literacy from a Bibliometric and Visualisation Perspective</t>
  </si>
  <si>
    <t>2-s2.0-85173082382</t>
  </si>
  <si>
    <t>Yeo, K.H.K.</t>
  </si>
  <si>
    <t>Yeo,  Kingsley Hung Khai</t>
  </si>
  <si>
    <t>Financial planning behaviour: a systematic literature review and new theory development</t>
  </si>
  <si>
    <t>Hewege, C.</t>
  </si>
  <si>
    <t>Hewege,  Chandana Rathnasiri</t>
  </si>
  <si>
    <t>Yii, K.-J.</t>
  </si>
  <si>
    <t>Yii,  Kwangjing</t>
  </si>
  <si>
    <t>Lim, W.M.</t>
  </si>
  <si>
    <t>Lim,  Weng Marc</t>
  </si>
  <si>
    <t>Swinburne University of Technology
Sunway University</t>
  </si>
  <si>
    <t>Faculty of Business, Swinburne University of Technology Sarawak Campus, Kuching, Sarawak, Malaysia, Law and Entrepreneurship, Swinburne Business School, Hawthorn, VIC, Australia, Sunway Business School (SBS), Sunway City, Selangor, Malaysia</t>
  </si>
  <si>
    <t>2-s2.0-85019834111</t>
  </si>
  <si>
    <t>Leumann, S.</t>
  </si>
  <si>
    <t>Leumann,  Seraina</t>
  </si>
  <si>
    <t>Swiss Federal Institute of Vocational Education and Training</t>
  </si>
  <si>
    <t>Swiss Federal Institute for Vocational Education and Training, Lugano, Switzerland</t>
  </si>
  <si>
    <t>Representing Swiss vocational education and training teachers’ domain-specific conceptions of financial literacy using concept maps</t>
  </si>
  <si>
    <t>Astuti, S.D.</t>
  </si>
  <si>
    <t>Astuti,  Sriyati Dwi</t>
  </si>
  <si>
    <t>Syaikh Abdurrahman Siddik Bangka Belitung</t>
  </si>
  <si>
    <t>Institut Agama Islam Negeri Syaikh Abdurrahman Siddik Bangka Belitung, Belitung, Indonesia</t>
  </si>
  <si>
    <t>Østengaard, L.</t>
  </si>
  <si>
    <t>Østengaard,  Lasse</t>
  </si>
  <si>
    <t>Syddansk Universitet</t>
  </si>
  <si>
    <t>Department of Clinical Research, Syddansk Universitet, Odense, Syddanmark, Denmark</t>
  </si>
  <si>
    <t>Asaduzzaman, M.</t>
  </si>
  <si>
    <t>Asaduzzaman,  Muhammad</t>
  </si>
  <si>
    <t>Sylhet MAG Osmani Medical College</t>
  </si>
  <si>
    <t>Department of Medicine, Sylhet MAG Osmani Medical College, Sylhet, Bangladesh</t>
  </si>
  <si>
    <t>Singh,  Seema Ravindra</t>
  </si>
  <si>
    <t>Symbiosis (NA specifies when no university is found, but in this case, it's not necessary as a specific university name is given)</t>
  </si>
  <si>
    <t>Symbiosis Centre for Corporate Education, Pune, MH, India</t>
  </si>
  <si>
    <t>2-s2.0-85148901781</t>
  </si>
  <si>
    <t>Khongwir, C.M.</t>
  </si>
  <si>
    <t>Khongwir,  Careen Mary</t>
  </si>
  <si>
    <t>Symbiosis (NA specifies when no university is present, but in this case there is a university mentioned)</t>
  </si>
  <si>
    <t>Symbiosis Centre for Research and Innovation, Pune, Pune, MH, India</t>
  </si>
  <si>
    <t>A Bibliometric Analysis on Financial Inclusion and Financial Literacy – Analyzing the Current Research Trends</t>
  </si>
  <si>
    <t>Jain,  Riidhi</t>
  </si>
  <si>
    <t>Symbiosis Center (NA as it's a center or school within an institution, not the main university itself)</t>
  </si>
  <si>
    <t>Symbiosis Centre for Management and Human Resource Development, Pune, MH, India</t>
  </si>
  <si>
    <t>2-s2.0-105018950655</t>
  </si>
  <si>
    <t>Pramod, D.</t>
  </si>
  <si>
    <t>Pramod,  Dhanya</t>
  </si>
  <si>
    <t>Symbiosis Center for Information Technology</t>
  </si>
  <si>
    <t>Symbiosis Centre for Information Technology, Pune, MH, India</t>
  </si>
  <si>
    <t>The role of robo-advisors in behavioural finance, shaping investment decisions</t>
  </si>
  <si>
    <t>Kulkarni, M.S.</t>
  </si>
  <si>
    <t>Kulkarni,  Mugdha S.</t>
  </si>
  <si>
    <t>2-s2.0-85189803577</t>
  </si>
  <si>
    <t>Jadhav, A.</t>
  </si>
  <si>
    <t>Jadhav,  Anil S.</t>
  </si>
  <si>
    <t>Comparative Study of Stock Prices: The Co-Movements of Sectoral Models of Index Market in India</t>
  </si>
  <si>
    <t>Patil, K.P.</t>
  </si>
  <si>
    <t>Patil,  Kanchan Pranay</t>
  </si>
  <si>
    <t>Chowdhury,  Shuddhasatta</t>
  </si>
  <si>
    <t>Patnaik, M.R.</t>
  </si>
  <si>
    <t>Patnaik,  Manas Ranjan</t>
  </si>
  <si>
    <t>Mukherjee, N.</t>
  </si>
  <si>
    <t>Mukherjee,  Niladri</t>
  </si>
  <si>
    <t>Singh,  Harjit</t>
  </si>
  <si>
    <t>Symbiosis Center for Management Studies</t>
  </si>
  <si>
    <t>Symbiosis Centre for Management Studies, Noida, Noida, UP, India</t>
  </si>
  <si>
    <t>Sharma,  Dipasha</t>
  </si>
  <si>
    <t>Symbiosis Centre (indicates this might be a part of a larger institution) so we'll look for the main university name in the affiliation text.
The university name is not explicitly mentioned in this affiliation, but "Symbiosis" could potentially refer to Symbiosis International University or Symbiosis Society, which are educational organizations that oversee multiple institutions including the one mentioned. However, without more context or confirmation, it's hard to definitively say for certain which university is being referred to in this specific case. Therefore, I will return "Symbiosis" as the answer.</t>
  </si>
  <si>
    <t>Symbiosis Centre for Management Studies</t>
  </si>
  <si>
    <t>Symbiosis Centre for Management Studies, Pune, Pune, MH, India</t>
  </si>
  <si>
    <t>Polisetty, A.</t>
  </si>
  <si>
    <t>Polisetty,  Aruna</t>
  </si>
  <si>
    <t>Department of Finance, Symbiosis Centre for Management Studies, Nagpur, Nagpur, MH, India</t>
  </si>
  <si>
    <t>Pal,  Abhinav</t>
  </si>
  <si>
    <t>Sharmiladevi, J.C.</t>
  </si>
  <si>
    <t>Sharmiladevi,  Jekka Chandrasekaran</t>
  </si>
  <si>
    <t>Symbiosis Centre for Research and Innovation (This is a research center under Symbiosis, not the main university itself)
NA (If the text does not contain any reference to an actual university)</t>
  </si>
  <si>
    <t>Ubarhande, P.</t>
  </si>
  <si>
    <t>Ubarhande,  Prashant</t>
  </si>
  <si>
    <t>Symbiosis College of Distance Learning</t>
  </si>
  <si>
    <t>Symbiosis College of Distance Learning, Pune, India</t>
  </si>
  <si>
    <t>Paluri, R.A.</t>
  </si>
  <si>
    <t>Paluri,  Achuta Ratna</t>
  </si>
  <si>
    <t>Symbiosis Institute [Main University Name]</t>
  </si>
  <si>
    <t>Symbiosis Institute of Operations Management, Nashik, MH, India</t>
  </si>
  <si>
    <t>2-s2.0-85109152009</t>
  </si>
  <si>
    <t>Sharma,  Arpita</t>
  </si>
  <si>
    <t>Symbiosis Institute of Business Management</t>
  </si>
  <si>
    <t>Symbiosis Institute of Business Management, Pune, Pune, MH, India</t>
  </si>
  <si>
    <t>Unified Payment Interface (UPI): A digital innovation and its impact on financial inclusion and economic development</t>
  </si>
  <si>
    <t>Bhimavarapu, V.M.</t>
  </si>
  <si>
    <t>Bhimavarapu,  Venkata Mrudula</t>
  </si>
  <si>
    <t>2-s2.0-85049874763</t>
  </si>
  <si>
    <t>Financial inclusion and socioeconomic development: gaps and solution</t>
  </si>
  <si>
    <t>Siddiqui, M.</t>
  </si>
  <si>
    <t>Siddiqui,  Mobashshir</t>
  </si>
  <si>
    <t>2-s2.0-85142823413</t>
  </si>
  <si>
    <t>Rawal, A.</t>
  </si>
  <si>
    <t>Rawal,  Aashi</t>
  </si>
  <si>
    <t>Financial Literacy and Its Impact on Sustainable Development of India Using Internet Subscribers as Moderator</t>
  </si>
  <si>
    <t>Panda, N.</t>
  </si>
  <si>
    <t>Panda,  Nishant</t>
  </si>
  <si>
    <t>Symbiosis Institute of Business Management, Bengaluru, Bengaluru, KA, India</t>
  </si>
  <si>
    <t>2-s2.0-85091240656</t>
  </si>
  <si>
    <t>Panse, C.</t>
  </si>
  <si>
    <t>Panse,  Chetan Padmakar</t>
  </si>
  <si>
    <t>Open banking and inclusive growth in India</t>
  </si>
  <si>
    <t>2-s2.0-85133121837</t>
  </si>
  <si>
    <t>Development of Inclusive Finance Amidst Pandemic in India: A Conceptual Framework</t>
  </si>
  <si>
    <t>Srivastava, A.P.</t>
  </si>
  <si>
    <t>Srivastava,  Anugamini Priya</t>
  </si>
  <si>
    <t>2-s2.0-85207831832</t>
  </si>
  <si>
    <t>Gandhi, A.</t>
  </si>
  <si>
    <t>Gandhi,  Aradhana Vikas</t>
  </si>
  <si>
    <t>Finfluencer: Exploring the Untapped Influence of Financial Influencers</t>
  </si>
  <si>
    <t>Singu, H.B.</t>
  </si>
  <si>
    <t>Singu,  Hari Babu</t>
  </si>
  <si>
    <t>2-s2.0-85164522454</t>
  </si>
  <si>
    <t>Determinants of Financial Satisfaction in Indian Women Entrepreneurs: Evidence from Delhi, Mumbai and Pune</t>
  </si>
  <si>
    <t>2-s2.0-105011180390</t>
  </si>
  <si>
    <t>Sethi, M.</t>
  </si>
  <si>
    <t>Sethi,  Madhvi</t>
  </si>
  <si>
    <t>Mapping the Landscape of Analyst Stock Recommendations: A Bibliometric Analysis</t>
  </si>
  <si>
    <t>Gannamaraju, R.T.</t>
  </si>
  <si>
    <t>Gannamaraju,  Ravi Teja</t>
  </si>
  <si>
    <t>Kadam, S.</t>
  </si>
  <si>
    <t>Kadam,  Suresh</t>
  </si>
  <si>
    <t>Symbiosis Institute of Business Management (Bengaluru) and Pune Institute of Business Management (Pune)</t>
  </si>
  <si>
    <t>Symbiosis Institute of Business Management, Bengaluru, Bengaluru, KA, India, Department of Finance, Pune Institute of Business Management, Pune, MH, India</t>
  </si>
  <si>
    <t>Kulkarni, P.</t>
  </si>
  <si>
    <t>Kulkarni,  Priti</t>
  </si>
  <si>
    <t>Symbiosis Institute of Computer Studies and Research</t>
  </si>
  <si>
    <t>Symbiosis Institute of Computer Studies and Research, Pune, MH, India</t>
  </si>
  <si>
    <t>Gochhait, S.</t>
  </si>
  <si>
    <t>Gochhait,  Saikat</t>
  </si>
  <si>
    <t>Symbiosis Institute of Digital and Telecom Management</t>
  </si>
  <si>
    <t>Symbiosis Institute of Digital and Telecom Management, Pune, MH, India</t>
  </si>
  <si>
    <t>Malik,  Sushant</t>
  </si>
  <si>
    <t>Symbiosis Institute of International Business</t>
  </si>
  <si>
    <t>Faculty of Management, Symbiosis Institute of International Business, Pune, MH, India</t>
  </si>
  <si>
    <t>Padhi, H.</t>
  </si>
  <si>
    <t>Padhi,  Hrushikesh</t>
  </si>
  <si>
    <t>Nagarkar, J.</t>
  </si>
  <si>
    <t>Nagarkar,  Jeevan</t>
  </si>
  <si>
    <t>2-s2.0-85115293830</t>
  </si>
  <si>
    <t>Mishra, D.K.</t>
  </si>
  <si>
    <t>Mishra,  Dharmesh K.</t>
  </si>
  <si>
    <t>Symbiosis Institute of International Business (Here, "Symbiosis" is considered as the main university name.)</t>
  </si>
  <si>
    <t>Symbiosis Institute of International Business, Pune, MH, India</t>
  </si>
  <si>
    <t>Factors Contributing to Financial Literacy and Financial Inclusion among Women in Indian SHGs</t>
  </si>
  <si>
    <t>Dash, S.S.</t>
  </si>
  <si>
    <t>Dash,  Subham Sushobhan</t>
  </si>
  <si>
    <t>Symbiosis Institute of International Business (This institution seems to be a part of a larger educational network named Symbiosis, but the main university name is not explicitly mentioned in the provided text. Therefore, I'm assuming "Symbiosis" as the answer for now.)</t>
  </si>
  <si>
    <t>Symbiosis Institute of International Business (University Name: Symbiosis)</t>
  </si>
  <si>
    <t>Chitnis, A.</t>
  </si>
  <si>
    <t>Chitnis,  Asmita</t>
  </si>
  <si>
    <t>Symbiosis Institute of International Business (University not explicitly mentioned, but it can be inferred to be Symbiosis International University)</t>
  </si>
  <si>
    <t>Paul, D.</t>
  </si>
  <si>
    <t>Paul,  Dipen</t>
  </si>
  <si>
    <t>Symbiosis Institute of International Business (University not specified in the provided affiliation)
To find the exact university name from the text above, I had to make an educated assumption because the text does not explicitly state the name of the university. The "Symbiosis" part seems to be the institute or school's name, and since it is a part of a larger educational organization, my assumption is that it belongs to Symbiosis International (Deemed University), which is located in Pune, Maharashtra, India. However, I cannot confirm this for sure as I don't have access to additional context or information about the affiliation.</t>
  </si>
  <si>
    <t>Moray, R.</t>
  </si>
  <si>
    <t>Moray,  Rashmy</t>
  </si>
  <si>
    <t>Symbiosis Institute of Management Studies</t>
  </si>
  <si>
    <t>Symbiosis Institute of Management Studies, Pune, MH, India</t>
  </si>
  <si>
    <t>Bhoyar, P.</t>
  </si>
  <si>
    <t>Bhoyar,  Pravin Kumar</t>
  </si>
  <si>
    <t>2-s2.0-85189906581</t>
  </si>
  <si>
    <t>User Engagement in Financial Education on Metaverse</t>
  </si>
  <si>
    <t>Kakade, K.</t>
  </si>
  <si>
    <t>Kakade,  Kiran S.</t>
  </si>
  <si>
    <t>Faculty of Management, Symbiosis Institute of Management Studies, Pune, MH, India</t>
  </si>
  <si>
    <t>2-s2.0-84904367413</t>
  </si>
  <si>
    <t>Arora, A.</t>
  </si>
  <si>
    <t>Arora,  Anubhav</t>
  </si>
  <si>
    <t>Symbiosis Institute of Technology</t>
  </si>
  <si>
    <t>Symbiosis Institute of Technology, Pune, MH, India</t>
  </si>
  <si>
    <t>Identification of factors leading to construction project success using Principal Component Analysis</t>
  </si>
  <si>
    <t>Choudhary,  Snehpriya</t>
  </si>
  <si>
    <t>Sandbhor, S.</t>
  </si>
  <si>
    <t>Sandbhor,  Sayali S.</t>
  </si>
  <si>
    <t>Katoch, P.</t>
  </si>
  <si>
    <t>Katoch,  Prlavya</t>
  </si>
  <si>
    <t>2-s2.0-85060673387</t>
  </si>
  <si>
    <t>Kumar, V.V.</t>
  </si>
  <si>
    <t>Kumar,  V. V.Ravi</t>
  </si>
  <si>
    <t>Symbiosis International (Deemed University)</t>
  </si>
  <si>
    <t>Symbiosis International (Deemed University), Pune, MH, India</t>
  </si>
  <si>
    <t>Challenges faced by banks for financial inclusion: Growth and viability in the Indian context</t>
  </si>
  <si>
    <t>Pillai, D.</t>
  </si>
  <si>
    <t>Pillai,  Deepa</t>
  </si>
  <si>
    <t>Venkataramani, B.</t>
  </si>
  <si>
    <t>Venkataramani,  Bhama</t>
  </si>
  <si>
    <t>2-s2.0-85060714913</t>
  </si>
  <si>
    <t>Pathak, S.A.</t>
  </si>
  <si>
    <t>Pathak,  Smriti Ashish</t>
  </si>
  <si>
    <t>Financial literacy for financial inclusion using mobile technology in India</t>
  </si>
  <si>
    <t>Saroha, J.</t>
  </si>
  <si>
    <t>Saroha,  Jatin</t>
  </si>
  <si>
    <t>Symbiosis Institute of Business Management, Pune, Pune, MH, India, Symbiosis International (Deemed University), Pune, MH, India</t>
  </si>
  <si>
    <t>Symbiosis Centre for Management Studies, Noida, Noida, UP, India, Symbiosis International (Deemed University), Pune, MH, India</t>
  </si>
  <si>
    <t>Lenka, R.</t>
  </si>
  <si>
    <t>Lenka,  Reena (Mahapatra)</t>
  </si>
  <si>
    <t>Virani, S.</t>
  </si>
  <si>
    <t>Virani,  Shreya Rustum</t>
  </si>
  <si>
    <t>2-s2.0-85060691039</t>
  </si>
  <si>
    <t>Jain, D.</t>
  </si>
  <si>
    <t>Jain,  Dhiraj</t>
  </si>
  <si>
    <t>Marketing techniques for financial inclusion and development</t>
  </si>
  <si>
    <t>Sharma,  Adya</t>
  </si>
  <si>
    <t>Bhatia, A.</t>
  </si>
  <si>
    <t>Bhatia,  Ankita</t>
  </si>
  <si>
    <t>Rajput, A.R.</t>
  </si>
  <si>
    <t>Rajput,  Aditi</t>
  </si>
  <si>
    <t>Divekar, R.</t>
  </si>
  <si>
    <t>Divekar,  Rajiv Gopalkrishna</t>
  </si>
  <si>
    <t>2-s2.0-84903727065</t>
  </si>
  <si>
    <t>Singh, A.S.</t>
  </si>
  <si>
    <t>Singh,  Ardhendu Shekhar</t>
  </si>
  <si>
    <t>Symbiosis School of Banking Management (SSBM), Symbiosis International (Deemed University), Pune, MH, India</t>
  </si>
  <si>
    <t>Financial education: Institutes of higher education as delivery channels</t>
  </si>
  <si>
    <t>Dani, A.</t>
  </si>
  <si>
    <t>Dani,  Asmita</t>
  </si>
  <si>
    <t>Gopalkrishnan, S.</t>
  </si>
  <si>
    <t>Gopalkrishnan,  Santosh</t>
  </si>
  <si>
    <t>Bansal, K.</t>
  </si>
  <si>
    <t>Bansal,  Khushi</t>
  </si>
  <si>
    <t>2-s2.0-84963852289</t>
  </si>
  <si>
    <t>Faculty of Management, Symbiosis International (Deemed University), Pune, MH, India</t>
  </si>
  <si>
    <t>Measuring Financial Inclusion of Indian States</t>
  </si>
  <si>
    <t>Dwivedi, R.</t>
  </si>
  <si>
    <t>Dwivedi,  Ritesh</t>
  </si>
  <si>
    <t>2-s2.0-85097500261</t>
  </si>
  <si>
    <t>Ingale, K.K.</t>
  </si>
  <si>
    <t>Ingale,  Kavita Karan</t>
  </si>
  <si>
    <t>Financial literacy and financial behaviour: a bibliometric analysis</t>
  </si>
  <si>
    <t>Symbiosis International (Deemed University), Pune, MH, India, Symbiosis Institute of Operations Management, Nashik, MH, India</t>
  </si>
  <si>
    <t>Mohanty, S.P.</t>
  </si>
  <si>
    <t>Mohanty,  Shiba Prasad</t>
  </si>
  <si>
    <t>Symbiosis International University</t>
  </si>
  <si>
    <t>Symbiosis International University Dubai, Dubai, United Arab Emirates, Symbiosis International (Deemed University), Pune, MH, India</t>
  </si>
  <si>
    <t>2-s2.0-85111121483</t>
  </si>
  <si>
    <t>Nalawade, S.</t>
  </si>
  <si>
    <t>Nalawade,  Sandeep</t>
  </si>
  <si>
    <t>Symbiosis School of Banking &amp; Finance</t>
  </si>
  <si>
    <t>Symbiosis School of Banking &amp; Finance, Pune, MH, India</t>
  </si>
  <si>
    <t>Are small finance banks acting as catalysts for financial inclusion in India? A phenomenological study</t>
  </si>
  <si>
    <t>Mujumdar, M.</t>
  </si>
  <si>
    <t>Mujumdar,  Mugdha Shirish</t>
  </si>
  <si>
    <t>Nair, P.G.</t>
  </si>
  <si>
    <t>Nair,  Praveen G.</t>
  </si>
  <si>
    <t>Kohli, B.</t>
  </si>
  <si>
    <t>Kohli,  Bindya</t>
  </si>
  <si>
    <t>2-s2.0-85171763663</t>
  </si>
  <si>
    <t>Doifode, A.</t>
  </si>
  <si>
    <t>Doifode,  Adesh</t>
  </si>
  <si>
    <t>A Perspective on the Application of Fintech as a Gateway for Financial Literacy</t>
  </si>
  <si>
    <t>Parashar, N.</t>
  </si>
  <si>
    <t>Parashar,  Neha</t>
  </si>
  <si>
    <t>Joshi, A.</t>
  </si>
  <si>
    <t>Joshi,  Apoorva</t>
  </si>
  <si>
    <t>Bhosale, T.</t>
  </si>
  <si>
    <t>Bhosale,  Trupti</t>
  </si>
  <si>
    <t>Joshi, G.</t>
  </si>
  <si>
    <t>Joshi,  Girish</t>
  </si>
  <si>
    <t>Symbiosis School of Economics</t>
  </si>
  <si>
    <t>Symbiosis School of Economics, Pune, MH, India</t>
  </si>
  <si>
    <t>Kediya, S.O.</t>
  </si>
  <si>
    <t>Kediya,  Shailesh O.</t>
  </si>
  <si>
    <t>Symbiosis Skills and Professional University</t>
  </si>
  <si>
    <t>School of Logistics and Supply Chain Management, Symbiosis Skills and Professional University, Pune, MH, India</t>
  </si>
  <si>
    <t>Khanzode, P.</t>
  </si>
  <si>
    <t>Khanzode,  Priyanka</t>
  </si>
  <si>
    <t>Symbiosis University of Applied Sciences</t>
  </si>
  <si>
    <t>Symbiosis University of Applied Sciences, Indore, MP, India</t>
  </si>
  <si>
    <t>McKelvie, A.</t>
  </si>
  <si>
    <t>McKelvie,  Alexander</t>
  </si>
  <si>
    <t>Syracuse University</t>
  </si>
  <si>
    <t>Syracuse University, Syracuse, NY, United States</t>
  </si>
  <si>
    <t>2-s2.0-85110047408</t>
  </si>
  <si>
    <t>Kovacs, P.</t>
  </si>
  <si>
    <t>Kovacs,  Peter</t>
  </si>
  <si>
    <t>Szegedi Tudományegyetem (SZTE)</t>
  </si>
  <si>
    <t>Szegedi Tudományegyetem (SZTE), Szeged, Hungary</t>
  </si>
  <si>
    <t>Survey of Hungarian high school students' financial literacy in the last 10 years based on the econventio test</t>
  </si>
  <si>
    <t>2-s2.0-85169367021</t>
  </si>
  <si>
    <t>Kazár, K.</t>
  </si>
  <si>
    <t>Kazár,  Klára</t>
  </si>
  <si>
    <t>Implementing Civic Statistics in Business Education: Technology in Small and Large Classrooms</t>
  </si>
  <si>
    <t>Kuruczleki, E.</t>
  </si>
  <si>
    <t>Kuruczleki,  Éva</t>
  </si>
  <si>
    <t>Rácz, T.A.</t>
  </si>
  <si>
    <t>Rácz,  Tamas Attila</t>
  </si>
  <si>
    <t>Faculty of Business Administration, Szegedi Tudományegyetem (SZTE), Szeged, Hungary, Department of Accounting, Politeknik Negeri Ujung Pandang, Makassar, Indonesia</t>
  </si>
  <si>
    <t>Liptak, L.</t>
  </si>
  <si>
    <t>Liptak,  Lilla</t>
  </si>
  <si>
    <t>Kuruczleki, É.</t>
  </si>
  <si>
    <t>2-s2.0-85207687252</t>
  </si>
  <si>
    <t>Ochnio, L.</t>
  </si>
  <si>
    <t>Ochnio,  Luiza</t>
  </si>
  <si>
    <t>Szkola Glówna Gospodarstwa Wiejskiego</t>
  </si>
  <si>
    <t>Department of Logistics, Szkola Glówna Gospodarstwa Wiejskiego w Warszawie, Warsaw, MA, Poland</t>
  </si>
  <si>
    <t>Financial Literacy: Identification of the Challenges, Needs, and Difficulties among Adults Living in Rural Areas</t>
  </si>
  <si>
    <t>Czech, K.</t>
  </si>
  <si>
    <t>Czech,  Katarzyna</t>
  </si>
  <si>
    <t>Department of Econometrics and Statistics, Szkola Glówna Gospodarstwa Wiejskiego w Warszawie, Warsaw, MA, Poland</t>
  </si>
  <si>
    <t>Zabolotnyy, S.</t>
  </si>
  <si>
    <t>Zabolotnyy,  Serhiy</t>
  </si>
  <si>
    <t>Department of Finance, Szkola Glówna Gospodarstwa Wiejskiego w Warszawie, Warsaw, MA, Poland</t>
  </si>
  <si>
    <t>Wielechowski, M.</t>
  </si>
  <si>
    <t>Wielechowski,  Michał</t>
  </si>
  <si>
    <t>Szkola Glówna Gospodarstwa Wiejskiego (Main School of Agriculture)</t>
  </si>
  <si>
    <t>Department of Economics and Economic Policy, Szkola Glówna Gospodarstwa Wiejskiego w Warszawie, Warsaw, MA, Poland</t>
  </si>
  <si>
    <t>2-s2.0-105007148667</t>
  </si>
  <si>
    <t>Rutecka-Góra, J.</t>
  </si>
  <si>
    <t>Rutecka-Góra,  Joanna</t>
  </si>
  <si>
    <t>Szkola Glówna Handlowa</t>
  </si>
  <si>
    <t>Szkola Glówna Handlowa w Warszawie, Warsaw, MA, Poland</t>
  </si>
  <si>
    <t>Promoting environmentally and socially responsible investing: interplay between climate and financial literacy</t>
  </si>
  <si>
    <t>2-s2.0-105008778846</t>
  </si>
  <si>
    <t>Agnieszka, W.-C.</t>
  </si>
  <si>
    <t>Agnieszka,  Wójcik Czerniawska</t>
  </si>
  <si>
    <t>What Is Innovation Accounting and How to Structure Innovation Accounting?</t>
  </si>
  <si>
    <t>2-s2.0-85104013216</t>
  </si>
  <si>
    <t>Institute of Finance, Szkola Glówna Handlowa w Warszawie, Warsaw, MA, Poland</t>
  </si>
  <si>
    <t>Household’s overindebtedness during the covid‐19 crisis: The role of debt and financial literacy</t>
  </si>
  <si>
    <t>Smaga, P.</t>
  </si>
  <si>
    <t>Smaga,  Paweł</t>
  </si>
  <si>
    <t>2-s2.0-85203312677</t>
  </si>
  <si>
    <t>Wójcik-Czerniawska, A.</t>
  </si>
  <si>
    <t>Wójcik-Czerniawska,  Agnieszka Jadwiga</t>
  </si>
  <si>
    <t>Department of Local Government Economy and Financing, Szkola Glówna Handlowa w Warszawie, Warsaw, MA, Poland</t>
  </si>
  <si>
    <t>Financial Literacy and How It Affects the Global Economy</t>
  </si>
  <si>
    <t>Zbigniew, G.</t>
  </si>
  <si>
    <t>Zbigniew,  Grzymała</t>
  </si>
  <si>
    <t>2-s2.0-85122163277</t>
  </si>
  <si>
    <t>Kightley, M.</t>
  </si>
  <si>
    <t>Kightley,  Marta</t>
  </si>
  <si>
    <t>Taming Wolves: The High Risk of Unethical Behavior in the Polish Financial Sector and Possible Solution</t>
  </si>
  <si>
    <t>Ruzik, A.</t>
  </si>
  <si>
    <t>Ruzik,  Anna</t>
  </si>
  <si>
    <t>Szkola Glówna Handlowa w Warszawie</t>
  </si>
  <si>
    <t>Department of Economics, Szkola Glówna Handlowa w Warszawie, Warsaw, MA, Poland</t>
  </si>
  <si>
    <t>Kubicki, P.</t>
  </si>
  <si>
    <t>Kubicki,  Paweł</t>
  </si>
  <si>
    <t>Institute of Social Economy, Szkola Glówna Handlowa w Warszawie, Warsaw, MA, Poland</t>
  </si>
  <si>
    <t>2-s2.0-85205034427</t>
  </si>
  <si>
    <t>Gębski, Ł.</t>
  </si>
  <si>
    <t>Gębski,  Łukasz</t>
  </si>
  <si>
    <t>Banking Institute, Szkola Glówna Handlowa w Warszawie, Warsaw, MA, Poland</t>
  </si>
  <si>
    <t>Consumers’ Financial Knowledge in Central European Countries in the Light of Consumer Research</t>
  </si>
  <si>
    <t>2-s2.0-85188330425</t>
  </si>
  <si>
    <t>Opałka, B.</t>
  </si>
  <si>
    <t>Opałka,  Benedykt</t>
  </si>
  <si>
    <t>Department of Regional and Spatial Development, Szkola Glówna Handlowa w Warszawie, Warsaw, MA, Poland</t>
  </si>
  <si>
    <t>Funding Social Services: Addressing Local and Regional Development Challenges</t>
  </si>
  <si>
    <t>Tamás, T.</t>
  </si>
  <si>
    <t>Tamás,  Vinkóczi</t>
  </si>
  <si>
    <t>Széchenyi István University</t>
  </si>
  <si>
    <t>Department of Corporate Leadership and Marketing, Széchenyi István University, Gyor, Gyor-Moson-Sopron, Hungary</t>
  </si>
  <si>
    <t>2-s2.0-105019025567</t>
  </si>
  <si>
    <t>Czipf, C.</t>
  </si>
  <si>
    <t>Czipf,  Csongor</t>
  </si>
  <si>
    <t>Kautz Gyula Faculty of Business and Economics, Széchenyi István University, Gyor, Gyor-Moson-Sopron, Hungary</t>
  </si>
  <si>
    <t>Strategic Business Resilience Affecting Green and Renewable Energy-Related Financial Literacy in Mexico</t>
  </si>
  <si>
    <t>2-s2.0-105019000122</t>
  </si>
  <si>
    <t>Green and Renewable Energy Financial Literacy Affecting Economy, Society, and Governance (ESG) in Mexico</t>
  </si>
  <si>
    <t>Szonja, J.</t>
  </si>
  <si>
    <t>Szonja,  Jenei</t>
  </si>
  <si>
    <t>Széchenyi István University, Gyor, Gyor-Moson-Sopron, Hungary</t>
  </si>
  <si>
    <t>2-s2.0-105021998097</t>
  </si>
  <si>
    <t>Green and Renewable Energy- Related Financial Literacy in Mexico as a Competitive Advantage</t>
  </si>
  <si>
    <t>Szilvia, M.S.</t>
  </si>
  <si>
    <t>Szilvia,  Módosné Szalai</t>
  </si>
  <si>
    <t>2-s2.0-84963831828</t>
  </si>
  <si>
    <t>Molnárka, G.I.</t>
  </si>
  <si>
    <t>Molnárka,  Gergely I.</t>
  </si>
  <si>
    <t>Department of Architecture and Building Construction, Széchenyi István University, Gyor, Gyor-Moson-Sopron, Hungary</t>
  </si>
  <si>
    <t>Fuzzy signature structure-based finite-state machines in a residential building renovation procedure</t>
  </si>
  <si>
    <t>Kóczy, L.T.</t>
  </si>
  <si>
    <t>Kóczy,  László T.</t>
  </si>
  <si>
    <t>Department of Automation, Széchenyi István University, Gyor, Gyor-Moson-Sopron, Hungary</t>
  </si>
  <si>
    <t>2-s2.0-105019289172</t>
  </si>
  <si>
    <t>A Comprehensive Review of the Interrelationships Between Green Energy-Related Financial Literacy and Bioeconomics</t>
  </si>
  <si>
    <t>Kurucz, A.</t>
  </si>
  <si>
    <t>Kurucz,  Attila</t>
  </si>
  <si>
    <t>Vasa, L.</t>
  </si>
  <si>
    <t>Vasa,  László</t>
  </si>
  <si>
    <t>Oghazi, P.</t>
  </si>
  <si>
    <t>Oghazi,  Pejvak</t>
  </si>
  <si>
    <t>Södertörn University</t>
  </si>
  <si>
    <t>School of Social Sciences, Södertörn University, Huddinge, Stockholms, Sweden, VIZJA University, Warsaw, MA, Poland</t>
  </si>
  <si>
    <t>Södertörn University
Hanken - Svenska handelshögskolan</t>
  </si>
  <si>
    <t>School of Social Sciences, Södertörn University, Huddinge, Stockholms, Sweden, Hanken - Svenska handelshögskolan, Helsinki, Uusimaa, Finland</t>
  </si>
  <si>
    <t>2-s2.0-85114219115</t>
  </si>
  <si>
    <t>Akgün, H.</t>
  </si>
  <si>
    <t>Akgün,  Hakkı</t>
  </si>
  <si>
    <t>Süleyman Demirel Üniversitesi</t>
  </si>
  <si>
    <t>Faculty of Communication, Süleyman Demirel Üniversitesi, Isparta, Isparta, Turkey</t>
  </si>
  <si>
    <t>Reproduction Of financial literacy on Twitter as a digital cultural means</t>
  </si>
  <si>
    <t>2-s2.0-105016392207</t>
  </si>
  <si>
    <t>Yüksek Usta, S.</t>
  </si>
  <si>
    <t>Yüksek Usta,  Semiha</t>
  </si>
  <si>
    <t>Early Childhood Education, Süleyman Demirel Üniversitesi, Isparta, Isparta, Turkey</t>
  </si>
  <si>
    <t>How storybooks stimulate preschool children’s awareness of economics</t>
  </si>
  <si>
    <t>Prabhu, N.</t>
  </si>
  <si>
    <t>Prabhu,  Nandan K.P.</t>
  </si>
  <si>
    <t>T. A. Pai Management Institute</t>
  </si>
  <si>
    <t>T. A. Pai Management Institute, Manipal, KA, India</t>
  </si>
  <si>
    <t>Sharma,  Gargi</t>
  </si>
  <si>
    <t>Solanki, U.</t>
  </si>
  <si>
    <t>Solanki,  Umesh</t>
  </si>
  <si>
    <t>Dhayal, K.S.</t>
  </si>
  <si>
    <t>Dhayal,  Karambir Singh</t>
  </si>
  <si>
    <t>Department of Economics, T. A. Pai Management Institute, Manipal, KA, India</t>
  </si>
  <si>
    <t>Ozyesil, M.</t>
  </si>
  <si>
    <t>Ozyesil,  Mustafa</t>
  </si>
  <si>
    <t>T.C. Beykent Üniversitesi</t>
  </si>
  <si>
    <t>International Trade and Finance, T.C. Beykent Üniversitesi, Istanbul, Turkey</t>
  </si>
  <si>
    <t>Faculty of Economics and Administrative Sciences, T.C. Beykent Üniversitesi, Istanbul, Turkey</t>
  </si>
  <si>
    <t>Iskakova, A.</t>
  </si>
  <si>
    <t>Iskakova,  Aliya</t>
  </si>
  <si>
    <t>T.K. Zhurgenov Kazakh National Academy of Arts</t>
  </si>
  <si>
    <t>T.K. Zhurgenov Kazakh National Academy of Arts, Almaty, Kazakhstan</t>
  </si>
  <si>
    <t>Theodoraki, C.</t>
  </si>
  <si>
    <t>Theodoraki,  Christina</t>
  </si>
  <si>
    <t>TBS Business School</t>
  </si>
  <si>
    <t>Entrepreneurship and Innovation, TBS Business School, Toulouse, Occitanie, France</t>
  </si>
  <si>
    <t>Canta, C.</t>
  </si>
  <si>
    <t>Canta,  Chiara</t>
  </si>
  <si>
    <t>TBS Business School, Toulouse, Occitanie, France</t>
  </si>
  <si>
    <t>2-s2.0-85118672969</t>
  </si>
  <si>
    <t>Slaughter, K.T.</t>
  </si>
  <si>
    <t>Slaughter,  Kelly T.</t>
  </si>
  <si>
    <t>TCU</t>
  </si>
  <si>
    <t>TCU, United States</t>
  </si>
  <si>
    <t>Is knowledge power or ignorance bliss? Delegate and educate in robo-advising: A proposed study of the human-agentic IS artifacts Dyad's shared domain knowledge</t>
  </si>
  <si>
    <t>Chen,  Daniel Qi</t>
  </si>
  <si>
    <t>TIAA (College Retirement Equities Fund)</t>
  </si>
  <si>
    <t>Teachers Insurance and Annuity Association - College Retirement Equities Fund, New York, NY, United States</t>
  </si>
  <si>
    <t>Yakoboski, P.</t>
  </si>
  <si>
    <t>TIAA Institute (Official university name not specified)</t>
  </si>
  <si>
    <t>TIAA Institute, United States</t>
  </si>
  <si>
    <t>van den Brink, H.M.</t>
  </si>
  <si>
    <t>van den Brink,  Henriëtte Maassen</t>
  </si>
  <si>
    <t>TIER</t>
  </si>
  <si>
    <t>Top Institute for Evidence Based Education Research (TIER), Universiteit van Amsterdam, Amsterdam, Noord-Holland, Netherlands</t>
  </si>
  <si>
    <t>2-s2.0-85118569954</t>
  </si>
  <si>
    <t>Lubelli, B.</t>
  </si>
  <si>
    <t>Lubelli,  Barbara</t>
  </si>
  <si>
    <t>TU Delft</t>
  </si>
  <si>
    <t>Department of Architectural Engineering and Technology, Faculteit Bouwkunde van de TU Delft, Delft, Zuid-Holland, Netherlands</t>
  </si>
  <si>
    <t>Post-syrian war residential heritage transformations in the old city of aleppo: Socio-cultural sustainability aspects</t>
  </si>
  <si>
    <t>Pottgiesser, U.</t>
  </si>
  <si>
    <t>Pottgiesser,  Uta</t>
  </si>
  <si>
    <t>TU Delft
Hochschule Ostwestfalen Lippe</t>
  </si>
  <si>
    <t>Department of Architectural Engineering and Technology, Faculteit Bouwkunde van de TU Delft, Delft, Zuid-Holland, Netherlands, Hochschule Ostwestfalen Lippe, Lemgo, Nordrhein-Westfalen, Germany</t>
  </si>
  <si>
    <t>Kousa, C.</t>
  </si>
  <si>
    <t>Kousa,  Christine</t>
  </si>
  <si>
    <t>Sallinger, E.</t>
  </si>
  <si>
    <t>Sallinger,  Emanuel</t>
  </si>
  <si>
    <t>TU Wien</t>
  </si>
  <si>
    <t>TU Wien, Vienna, Vienna, Austria, University of Oxford, Oxford, Oxfordshire, United Kingdom</t>
  </si>
  <si>
    <t>Brandetti, M.</t>
  </si>
  <si>
    <t>Brandetti,  Matteo</t>
  </si>
  <si>
    <t>Faculty of Informatics, TU Wien, Vienna, Vienna, Austria</t>
  </si>
  <si>
    <t>Nissl, M.</t>
  </si>
  <si>
    <t>Nissl,  Markus</t>
  </si>
  <si>
    <t>TU Wien, Vienna, Vienna, Austria</t>
  </si>
  <si>
    <t>Vlad, A.</t>
  </si>
  <si>
    <t>Vlad,  Adriano</t>
  </si>
  <si>
    <t>TU Wien
University of Oxford</t>
  </si>
  <si>
    <t>Faculty of Informatics, TU Wien, Vienna, Vienna, Austria, Department of Computer Science, University of Oxford, Oxford, Oxfordshire, United Kingdom</t>
  </si>
  <si>
    <t>2-s2.0-85121834478</t>
  </si>
  <si>
    <t>Tratt, B.</t>
  </si>
  <si>
    <t>Tratt,  Benedikt</t>
  </si>
  <si>
    <t>TUM (NA if no university is present)</t>
  </si>
  <si>
    <t>TUM School of Management, Munich, Munich, Bayern, Germany</t>
  </si>
  <si>
    <t>Working capital management routines in small German craft businesses: an empirical study of the drivers of implementation</t>
  </si>
  <si>
    <t>Abdulazeem, H.M.</t>
  </si>
  <si>
    <t>Abdulazeem,  Hebatullah M.</t>
  </si>
  <si>
    <t>TUM (short for Technische Universität München) is the main university in this text. However, in the provided affiliation text, it's mentioned as a Faculty within the university, specifically "Fakultät für Medizin" which translates to School of Medicine. To simplify and return only the university name, I would suggest referring to TUM (Technische Universität München). Therefore, my answer is TUM.</t>
  </si>
  <si>
    <t>Chair of Epidemiology, TUM Fakultät für Medizin, Munich, Bayern, Germany</t>
  </si>
  <si>
    <t>Gilani, N.</t>
  </si>
  <si>
    <t>Gilani,  Neda</t>
  </si>
  <si>
    <t>Tabriz University (Assuming that the Faculty of Health is part of Tabriz University)</t>
  </si>
  <si>
    <t>Department of Statistics and Epidemiology, Faculty of Health, Tabriz, East Azerbaijan, Iran</t>
  </si>
  <si>
    <t>Doshmangir, L.</t>
  </si>
  <si>
    <t>Doshmangir,  Leila</t>
  </si>
  <si>
    <t>Tabriz University (Assumption based on the presence of "Tabriz" in multiple instances)
Or NA if it's not possible to definitively determine the university from the provided information.</t>
  </si>
  <si>
    <t>Department of Health Policy and Management, Tabriz Health Services Management Research Center, Tabriz, East Azerbaijan, Iran, Social Determinants of Health Research Center, Tabriz, East Azerbaijan, Iran</t>
  </si>
  <si>
    <t>Al-Oshaibat, S.D.</t>
  </si>
  <si>
    <t>Al-Oshaibat,  Sulieman D.</t>
  </si>
  <si>
    <t>Tafila Technical University</t>
  </si>
  <si>
    <t>Department of Business Economics, Tafila Technical University, Tafila, Tafila, Jordan</t>
  </si>
  <si>
    <t>Al-Manaseer, S.R.</t>
  </si>
  <si>
    <t>Al-Manaseer,  Sufian Radwan</t>
  </si>
  <si>
    <t>2-s2.0-85209816404</t>
  </si>
  <si>
    <t>Al-Sharif, B.M.</t>
  </si>
  <si>
    <t>Al-Sharif,  Bader Mustafa Mahmoud</t>
  </si>
  <si>
    <t>Tafila Technical University, Tafila, Tafila, Jordan</t>
  </si>
  <si>
    <t>Financial Literacy and Mobile Banking Usage: The Moderating Role of Demographic Characteristics</t>
  </si>
  <si>
    <t>Al-Slehat, Z.A.F.</t>
  </si>
  <si>
    <t>Al-Slehat,  Zaher Abdel Fattah</t>
  </si>
  <si>
    <t>Al Haraisa, Y.E.</t>
  </si>
  <si>
    <t>Al Haraisa,  Yazan Emnawer</t>
  </si>
  <si>
    <t>2-s2.0-85167450598</t>
  </si>
  <si>
    <t>Shbeilat, M.K.</t>
  </si>
  <si>
    <t>Shbeilat,  Mohammad K.</t>
  </si>
  <si>
    <t>Faculty of Business, Tafila Technical University, Tafila, Tafila, Jordan</t>
  </si>
  <si>
    <t>CONTRIBUTORS TO AUDIT COMMITTEE EFFECTIVENESS: AN EXPERIMENTAL STUDY OF EXTERNAL AUDITORS’ PERCEPTION</t>
  </si>
  <si>
    <t>Aloshaibat, S.D.</t>
  </si>
  <si>
    <t>Aloshaibat,  Sulieman Daood</t>
  </si>
  <si>
    <t>Almahasneh, M.A.</t>
  </si>
  <si>
    <t>Almahasneh,  Mohammad Abdlwhab</t>
  </si>
  <si>
    <t>Alharbi, R.K.</t>
  </si>
  <si>
    <t>Alharbi,  Raed Khamis</t>
  </si>
  <si>
    <t>Taif University</t>
  </si>
  <si>
    <t>Department of Financial and Administrative Sciences, Taif University, Taif, Makkah al Mukarramah, Saudi Arabia, Graduate School of Business, Minden, Penang, Malaysia</t>
  </si>
  <si>
    <t>Moharrak, M.</t>
  </si>
  <si>
    <t>Moharrak,  Moayad</t>
  </si>
  <si>
    <t>Taif University, Taif, Makkah al Mukarramah, Saudi Arabia</t>
  </si>
  <si>
    <t>Jamaani, F.</t>
  </si>
  <si>
    <t>Jamaani,  Fouad</t>
  </si>
  <si>
    <t>College of Business Administration, Taif University, Taif, Makkah al Mukarramah, Saudi Arabia</t>
  </si>
  <si>
    <t>2-s2.0-85013907273</t>
  </si>
  <si>
    <t>Chien, M.C.</t>
  </si>
  <si>
    <t>Chien,  M. C.</t>
  </si>
  <si>
    <t>Taipei College of Maritime Technology</t>
  </si>
  <si>
    <t>Department of Marine Leisure and Tourism, Taipei College of Maritime Technology, Taipei, Taiwan, Taiwan</t>
  </si>
  <si>
    <t>An empirical study on the effect of attractiveness of ecotourism destination on experiential value and revisit intention</t>
  </si>
  <si>
    <t>Taipei Medical University</t>
  </si>
  <si>
    <t>College of Management, Taipei Medical University, Taipei, Taiwan</t>
  </si>
  <si>
    <t>Executive MBA Program in Biotechnology, Taipei Medical University, Taipei, Taiwan</t>
  </si>
  <si>
    <t>Burnouf, T.</t>
  </si>
  <si>
    <t>Burnouf,  Thierry</t>
  </si>
  <si>
    <t>Department of Biomedical Engineering, Taipei Medical University, Taipei, Taiwan</t>
  </si>
  <si>
    <t>Taipei Medical University, Taipei, Taiwan</t>
  </si>
  <si>
    <t>Nunfam, V.F.</t>
  </si>
  <si>
    <t>Nunfam,  Victor Fannam</t>
  </si>
  <si>
    <t>Takoradi Technical University</t>
  </si>
  <si>
    <t>Centre for Languages and Liberal Studies, Takoradi Technical University, Takoradi, Ghana</t>
  </si>
  <si>
    <t>2-s2.0-85188835888</t>
  </si>
  <si>
    <t>Okyere, D.O.</t>
  </si>
  <si>
    <t>Okyere,  Daniel Odei</t>
  </si>
  <si>
    <t>Department of Accounting and Finance, Takoradi Technical University, Takoradi, Ghana</t>
  </si>
  <si>
    <t>Determinants of Financial Literacy and its Effect on Stock Market Participation among University Students in Ghana</t>
  </si>
  <si>
    <t>Blay, M.W.</t>
  </si>
  <si>
    <t>Blay,  Marshall Wellington</t>
  </si>
  <si>
    <t>Musah, A.</t>
  </si>
  <si>
    <t>Musah,  Alhassan</t>
  </si>
  <si>
    <t>Ayariga, C.</t>
  </si>
  <si>
    <t>Ayariga,  Charles</t>
  </si>
  <si>
    <t>Faculty of Business Studies, Takoradi Technical University, Takoradi, Ghana</t>
  </si>
  <si>
    <t>Kallaste, K.</t>
  </si>
  <si>
    <t>Kallaste,  Kaidi</t>
  </si>
  <si>
    <t>Tallinna Tehnikaülikool</t>
  </si>
  <si>
    <t>Department of Accounting, Tallinna Tehnikaülikool, Tallinn, Harjumaa, Estonia</t>
  </si>
  <si>
    <t>2-s2.0-79960268044</t>
  </si>
  <si>
    <t>Kattel, R.</t>
  </si>
  <si>
    <t>Kattel,  Rainer</t>
  </si>
  <si>
    <t>Tallinna Tehnikaülikool, Tallinn, Harjumaa, Estonia</t>
  </si>
  <si>
    <t>Small states, innovation and techno-economic paradigms</t>
  </si>
  <si>
    <t>Põlajeva, T.</t>
  </si>
  <si>
    <t>Põlajeva,  Tatjana</t>
  </si>
  <si>
    <t>Mahendiran, K.</t>
  </si>
  <si>
    <t>Mahendiran,  Kaleeswaran</t>
  </si>
  <si>
    <t>Tamil Nadu Agricultural University</t>
  </si>
  <si>
    <t>Department of Agricultural Extension and Rural Sociology, Tamil Nadu Agricultural University, Coimbatore, TN, India</t>
  </si>
  <si>
    <t>Muthuramlingam, R.</t>
  </si>
  <si>
    <t>Muthuramlingam,  Ramasubramanian</t>
  </si>
  <si>
    <t>Nammazhvar Organic Farming Research Centre, Tamil Nadu Agricultural University, Coimbatore, TN, India</t>
  </si>
  <si>
    <t>Ho, L.-A.</t>
  </si>
  <si>
    <t>Ho,  Lian</t>
  </si>
  <si>
    <t>Tamkang University</t>
  </si>
  <si>
    <t>Department of Educational Technology, Tamkang University, Taipei, Taiwan</t>
  </si>
  <si>
    <t>2-s2.0-85116194050</t>
  </si>
  <si>
    <t>Sun, C.-C.</t>
  </si>
  <si>
    <t>Sun,  C. C.</t>
  </si>
  <si>
    <t>Department of International Business, Tamkang University, Taipei, Taiwan</t>
  </si>
  <si>
    <t>An assessment model for wealth management banks based on the fuzzy evaluation method</t>
  </si>
  <si>
    <t>Hsiao, C.-Y.</t>
  </si>
  <si>
    <t>Hsiao,  Chingyuan</t>
  </si>
  <si>
    <t>Department of Risk Management and Insurance, Tamkang University, Taipei, Taiwan</t>
  </si>
  <si>
    <t>Liu, C.-W.</t>
  </si>
  <si>
    <t>Liu,  Chiungwen</t>
  </si>
  <si>
    <t>Doctoral Program of Educational Leadership and Technology Management, Tamkang University, Taipei, Taiwan</t>
  </si>
  <si>
    <t>2-s2.0-85064477916</t>
  </si>
  <si>
    <t>Chang, D.-F.</t>
  </si>
  <si>
    <t>Chang,  Dianfu</t>
  </si>
  <si>
    <t>Graduate Institute of Educational Policy and Leadership, Tamkang University, Taipei, Taiwan</t>
  </si>
  <si>
    <t>Investigation of the financial literacy among high school students</t>
  </si>
  <si>
    <t>Lu, I.-T.</t>
  </si>
  <si>
    <t>Lu,  I. Ting</t>
  </si>
  <si>
    <t>Department of Banking and Finance, Tamkang University, Taipei, Taiwan</t>
  </si>
  <si>
    <t>Chuang, C.-M.</t>
  </si>
  <si>
    <t>Chuang,  Chihming</t>
  </si>
  <si>
    <t>Tamkang University, Taipei, Taiwan</t>
  </si>
  <si>
    <t>Hsiao, I.-F.</t>
  </si>
  <si>
    <t>Hsiao,  I. Fan</t>
  </si>
  <si>
    <t>Liu, C.-L.</t>
  </si>
  <si>
    <t>Liu,  Chienliang</t>
  </si>
  <si>
    <t>2-s2.0-84888129732</t>
  </si>
  <si>
    <t>Näsi, S.</t>
  </si>
  <si>
    <t>Näsi,  Salme</t>
  </si>
  <si>
    <t>Tampere University</t>
  </si>
  <si>
    <t>Tampere University, Tampere, Pirkanmaa, Finland</t>
  </si>
  <si>
    <t>Financial and technical competence of municipal board members: Empirical evidence from the water sector</t>
  </si>
  <si>
    <t>Punamäki, R.-L.</t>
  </si>
  <si>
    <t>Punamäki,  Raija Leena</t>
  </si>
  <si>
    <t>Faculty of Social Sciences, Tampere University, Tampere, Pirkanmaa, Finland</t>
  </si>
  <si>
    <t>2-s2.0-85060109981</t>
  </si>
  <si>
    <t>Financial literacy and retirement planning in Finland</t>
  </si>
  <si>
    <t>2-s2.0-85099814403</t>
  </si>
  <si>
    <t>Oulasvirta, L.</t>
  </si>
  <si>
    <t>Oulasvirta,  Lasse Olavi</t>
  </si>
  <si>
    <t>Faculty of Management and Busines, Tampere University, Tampere, Pirkanmaa, Finland</t>
  </si>
  <si>
    <t>How Finland copes with an ageing population: adjusting structures and equalising the financial capabilities of local governments</t>
  </si>
  <si>
    <t>Binagwa, P.</t>
  </si>
  <si>
    <t>Binagwa,  Papias Hongera</t>
  </si>
  <si>
    <t>Tanzania Agricultural Research Institute (TARI)</t>
  </si>
  <si>
    <t>Tanzania Agricultural Research Institute (TARI), Dodoma, Dodoma, Tanzania</t>
  </si>
  <si>
    <t>Mwenda, E.</t>
  </si>
  <si>
    <t>Mwenda,  Emmanuel Thomas</t>
  </si>
  <si>
    <t>Mchau, D.</t>
  </si>
  <si>
    <t>Mchau,  Devotha</t>
  </si>
  <si>
    <t>Magoma, A.</t>
  </si>
  <si>
    <t>Magoma,  Anthony</t>
  </si>
  <si>
    <t>Tanzania Institute of Accountancy</t>
  </si>
  <si>
    <t>Tanzania Institute of Accountancy, Mwanza, Tanzania</t>
  </si>
  <si>
    <t>2-s2.0-105003385030</t>
  </si>
  <si>
    <t>Kasambala, M.</t>
  </si>
  <si>
    <t>Kasambala,  M.</t>
  </si>
  <si>
    <t>Tanzania Institute of Accountancy (T.I.A.)</t>
  </si>
  <si>
    <t>Department of Business Studies, Tanzania Institute of Accountancy (T.I.A.), Tanzania</t>
  </si>
  <si>
    <t>CHALLENGES OF ACCESSING BANK LOANS BY SMEs IN TANZANIA</t>
  </si>
  <si>
    <t>Ashindo, Z.E.</t>
  </si>
  <si>
    <t>Ashindo,  Zubairu Emmanuel</t>
  </si>
  <si>
    <t>Taraba State University</t>
  </si>
  <si>
    <t>Department of Agricultural Economics and Extension, Taraba State University, Jalingo, Jalingo, Taraba, Nigeria</t>
  </si>
  <si>
    <t>Balytska, M.</t>
  </si>
  <si>
    <t>Balytska,  Mariia</t>
  </si>
  <si>
    <t>Taras Shevchenko National University of Kyiv</t>
  </si>
  <si>
    <t>Department of Insurance, Taras Shevchenko National University of Kyiv, Kyiv, Ukraine</t>
  </si>
  <si>
    <t>2-s2.0-85181708584</t>
  </si>
  <si>
    <t>Sholoiko, A.</t>
  </si>
  <si>
    <t>Sholoiko,  Antonina</t>
  </si>
  <si>
    <t>FUNCTIONING OF THE SOCIAL PROTECTION SYSTEM OF UKRAINE UNDER MODERN CHALLENGES</t>
  </si>
  <si>
    <t>Honchar, I.</t>
  </si>
  <si>
    <t>Honchar,  Ihor A.</t>
  </si>
  <si>
    <t>Department of Statistics, Taras Shevchenko National University of Kyiv, Kyiv, Ukraine</t>
  </si>
  <si>
    <t>Prykaziuk, N.</t>
  </si>
  <si>
    <t>Prykaziuk,  Nataliia</t>
  </si>
  <si>
    <t>Ignatyuk, A.</t>
  </si>
  <si>
    <t>Ignatyuk,  Anzhela I.</t>
  </si>
  <si>
    <t>Faculty of Economics, Taras Shevchenko National University of Kyiv, Kyiv, Ukraine</t>
  </si>
  <si>
    <t>Zatonatska, T.</t>
  </si>
  <si>
    <t>Zatonatska,  Tetiana</t>
  </si>
  <si>
    <t>Taras Shevchenko National University of Kyiv, Kyiv, Ukraine</t>
  </si>
  <si>
    <t>Syniuchenko, A.</t>
  </si>
  <si>
    <t>Syniuchenko,  Artem</t>
  </si>
  <si>
    <t>Department of Political Science, Taras Shevchenko National University of Kyiv, Kyiv, Ukraine</t>
  </si>
  <si>
    <t>Erastov, V.</t>
  </si>
  <si>
    <t>Erastov,  Vasyl</t>
  </si>
  <si>
    <t>Dudnyk, Y.</t>
  </si>
  <si>
    <t>Dudnyk,  Yana</t>
  </si>
  <si>
    <t>Udovychenko, V.</t>
  </si>
  <si>
    <t>Udovychenko,  V.</t>
  </si>
  <si>
    <t>Department of Geography of Ukraine, Taras Shevchenko National University of Kyiv, Kyiv, Ukraine</t>
  </si>
  <si>
    <t>Baytelieva, A.</t>
  </si>
  <si>
    <t>Baytelieva,  A. M.</t>
  </si>
  <si>
    <t>Taraz Regional University named after M.Kh.Dulaty</t>
  </si>
  <si>
    <t>Institute of Water Management and Environmental Management, Taraz Regional University named after M.Kh.Dulaty, Taraz, Jambyl, Kazakhstan</t>
  </si>
  <si>
    <t>Shilibek, K.</t>
  </si>
  <si>
    <t>Shilibek,  Kenzhegali</t>
  </si>
  <si>
    <t>Azatov, N.</t>
  </si>
  <si>
    <t>Azatov,  Nurakhmet</t>
  </si>
  <si>
    <t>Minarbekov, Z.</t>
  </si>
  <si>
    <t>Minarbekov,  Zhamalkhan</t>
  </si>
  <si>
    <t>Ziyaeva, G.</t>
  </si>
  <si>
    <t>Ziyaeva,  Gulnar Kerimbekovna</t>
  </si>
  <si>
    <t>Zholamanov, N.</t>
  </si>
  <si>
    <t>Zholamanov,  N. Zh</t>
  </si>
  <si>
    <t>2-s2.0-85131391445</t>
  </si>
  <si>
    <t>Faraji Dizaji, S.F.</t>
  </si>
  <si>
    <t>Faraji Dizaji,  Sajjad</t>
  </si>
  <si>
    <t>Tarbiat Modares University</t>
  </si>
  <si>
    <t>Department of Economic Development and Planning, Tarbiat Modares University, Tehran, Tehran, Iran</t>
  </si>
  <si>
    <t>The impact of negative oil shocks on military spending and democracy in the oil states of the greater Middle East: Implications for the oil sanctions</t>
  </si>
  <si>
    <t>Mohammad Vali Samani, J.M.V.</t>
  </si>
  <si>
    <t>Mohammad Vali Samani,  Jamal Mohammad Vali</t>
  </si>
  <si>
    <t>Department of Water Structures Engineering, Tarbiat Modares University, Tehran, Tehran, Iran</t>
  </si>
  <si>
    <t>Razavi Toosi, S.L.</t>
  </si>
  <si>
    <t>Razavi Toosi,  Seyedeh Leila</t>
  </si>
  <si>
    <t>Tarim University</t>
  </si>
  <si>
    <t>School of Economics and Management, Tarim University, Aral, Xinjiang, China</t>
  </si>
  <si>
    <t>Saludez, K.A.</t>
  </si>
  <si>
    <t>Saludez,  Karold A.</t>
  </si>
  <si>
    <t>Tarlac State University</t>
  </si>
  <si>
    <t>Tarlac State University, Tarlac City, Tarlac, Philippines</t>
  </si>
  <si>
    <t>Imperial, A.M.</t>
  </si>
  <si>
    <t>Imperial,  Almario M.</t>
  </si>
  <si>
    <t>Wage, M.F.M.</t>
  </si>
  <si>
    <t>Wage,  Marie Franchette M.</t>
  </si>
  <si>
    <t>Rufino, H.D.</t>
  </si>
  <si>
    <t>Rufino,  Henry D.</t>
  </si>
  <si>
    <t>Castillo, L.O.</t>
  </si>
  <si>
    <t>Castillo,  Lyka O.</t>
  </si>
  <si>
    <t>2-s2.0-85166575494</t>
  </si>
  <si>
    <t>Kiisel, M.</t>
  </si>
  <si>
    <t>Kiisel,  Maie</t>
  </si>
  <si>
    <t>Tartu Ülikool</t>
  </si>
  <si>
    <t>Tartu Ülikool, Tartu, Tartumaa, Estonia</t>
  </si>
  <si>
    <t>From intervention to social change: A guide to reshaping everyday practices</t>
  </si>
  <si>
    <t>2-s2.0-85071347578</t>
  </si>
  <si>
    <t>Veeret, D.</t>
  </si>
  <si>
    <t>Veeret,  Diana</t>
  </si>
  <si>
    <t>Institute of Social Studies, Tartu Ülikool, Tartu, Tartumaa, Estonia</t>
  </si>
  <si>
    <t>Disentangling financial literacy: Threedimensional approach to analysing management of personal finances in Estonia</t>
  </si>
  <si>
    <t>Murakas, R.</t>
  </si>
  <si>
    <t>Murakas,  Rein</t>
  </si>
  <si>
    <t>2-s2.0-85191340917</t>
  </si>
  <si>
    <t>Youth in individualistic countries have higher financial literacy: Evidence from PISA</t>
  </si>
  <si>
    <t>Pulk, K.</t>
  </si>
  <si>
    <t>Pulk,  Kristjan</t>
  </si>
  <si>
    <t>School of Economics and Business Administration, Tartu Ülikool, Tartu, Tartumaa, Estonia</t>
  </si>
  <si>
    <t>Vihalemm, T.</t>
  </si>
  <si>
    <t>Vihalemm,  Triin</t>
  </si>
  <si>
    <t>Keller, M.</t>
  </si>
  <si>
    <t>Keller,  Margit</t>
  </si>
  <si>
    <t>Institute of Social Studies and Faculty of Law, Tartu Ülikool, Tartu, Tartumaa, Estonia</t>
  </si>
  <si>
    <t>Nurmet, M.</t>
  </si>
  <si>
    <t>Nurmet,  Maire</t>
  </si>
  <si>
    <t>Institute of Economics and Social Sciences, Eesti Maaülikool, Tartu, Tartumaa, Estonia, Faculty of Science, Tartu Ülikool, Tartu, Tartumaa, Estonia</t>
  </si>
  <si>
    <t>Department of Marketing and Communication, Tartu Ülikool, Tartu, Tartumaa, Estonia, Institute of Social Studies, Tartu Ülikool, Tartu, Tartumaa, Estonia</t>
  </si>
  <si>
    <t>2-s2.0-85025825462</t>
  </si>
  <si>
    <t>Pärl, U.</t>
  </si>
  <si>
    <t>Pärl,  Ülle</t>
  </si>
  <si>
    <t>25 years of change in management control systems and business education in Estonia</t>
  </si>
  <si>
    <t>2-s2.0-85142376028</t>
  </si>
  <si>
    <t>Rae, A.</t>
  </si>
  <si>
    <t>Rae,  Anu</t>
  </si>
  <si>
    <t>Institutionalization of the insane in the Russian Baltic provinces: a case study of the Hospital for Mental and Nervous Diseases in Tartu, 1881–95</t>
  </si>
  <si>
    <t>2-s2.0-85058140646</t>
  </si>
  <si>
    <t>Estonian Business School, Tallinn, Harjumaa, Estonia, Tartu Ülikool, Tartu, Tartumaa, Estonia</t>
  </si>
  <si>
    <t>Goals, commitment and peer effects as tools for improving the behavioural outcomes of financial education</t>
  </si>
  <si>
    <t>Lemsalu, K.</t>
  </si>
  <si>
    <t>Lemsalu,  K.</t>
  </si>
  <si>
    <t>2-s2.0-85087861309</t>
  </si>
  <si>
    <t>Widjaja, I.</t>
  </si>
  <si>
    <t>Widjaja,  Indra</t>
  </si>
  <si>
    <t>Tarumanagara University</t>
  </si>
  <si>
    <t>Magister Management Program, Tarumanagara University, Jakarta, Java, Indonesia</t>
  </si>
  <si>
    <t>The effects of financial literacy and subjective norms on saving behavior</t>
  </si>
  <si>
    <t>2-s2.0-85028049331</t>
  </si>
  <si>
    <t>Arifin, A.Z.</t>
  </si>
  <si>
    <t>Arifin,  Agus Zainul</t>
  </si>
  <si>
    <t>Faculty of Economics, Tarumanagara University, Jakarta, Java, Indonesia</t>
  </si>
  <si>
    <t>The influence of financial knowledge, control and income on individual financial behavior</t>
  </si>
  <si>
    <t>2-s2.0-85152539964</t>
  </si>
  <si>
    <t>Kurniawati, H.</t>
  </si>
  <si>
    <t>Kurniawati,  Herni</t>
  </si>
  <si>
    <t>Faculty of Economics and Business, Tarumanagara University, Jakarta, Java, Indonesia</t>
  </si>
  <si>
    <t>Determinants of financial risk tolerance: Evidence from the Indonesian millennials</t>
  </si>
  <si>
    <t>2-s2.0-85074974975</t>
  </si>
  <si>
    <t>Ervina</t>
  </si>
  <si>
    <t>Ervina,  null</t>
  </si>
  <si>
    <t>Department of Civil Engineering, Tarumanagara University, Jakarta, Java, Indonesia</t>
  </si>
  <si>
    <t>Finance-based scheduling using integer programming method for building construction project in Jakarta</t>
  </si>
  <si>
    <t>Gondokusumo, O.</t>
  </si>
  <si>
    <t>Gondokusumo,  Onnyxiforus</t>
  </si>
  <si>
    <t>Cahyadi, H.</t>
  </si>
  <si>
    <t>Cahyadi,  Hadi</t>
  </si>
  <si>
    <t>Tarumanagara University, Jakarta, Java, Indonesia</t>
  </si>
  <si>
    <t>2-s2.0-85148789646</t>
  </si>
  <si>
    <t>Natsir, K.</t>
  </si>
  <si>
    <t>Natsir,  Khairina</t>
  </si>
  <si>
    <t>THE INFLUENCE OF INCOME AND FINANCIAL LITERACY ON FINANCIAL SATISFACTION THROUGH FINANCIAL BEHAVIOR AS A MEDIATING VARIABLE</t>
  </si>
  <si>
    <t>2-s2.0-85045961790</t>
  </si>
  <si>
    <t>Influence factors toward financial satisfaction with financial behavior as intervening variable on Jakarta area workforce</t>
  </si>
  <si>
    <t>Wijaya, H.</t>
  </si>
  <si>
    <t>Wijaya,  Henryanto</t>
  </si>
  <si>
    <t>Services, Badan Riset dan Inovasi Nasional, Central Jakarta, Jakarta, Indonesia, Faculty of Economics and Business, Tarumanagara University, Jakarta, Java, Indonesia</t>
  </si>
  <si>
    <t>2-s2.0-85207308744</t>
  </si>
  <si>
    <t>Bakhadirov, A.</t>
  </si>
  <si>
    <t>Bakhadirov,  Alisher</t>
  </si>
  <si>
    <t>Tashkent Institute of Irrigation and Agricultural Mechanization Engineers</t>
  </si>
  <si>
    <t>"Tashkent Institute of Irrigation and Agricultural Mechanization Engineers" National Research University, Tashkent, Uzbekistan</t>
  </si>
  <si>
    <t>Introduction of ESG Principles in the Insurance Market of Uzbekistan</t>
  </si>
  <si>
    <t>2-s2.0-85128682847</t>
  </si>
  <si>
    <t>Mamadiyarov, Z.</t>
  </si>
  <si>
    <t>Mamadiyarov,  Zokir</t>
  </si>
  <si>
    <t>Tashkent State University of Economics</t>
  </si>
  <si>
    <t>Tashkent State University of Economics, Tashkent, Uzbekistan</t>
  </si>
  <si>
    <t>IMPACT OF COVID-19 PANDEMIC ON ACCELERATING THE DIGITIZATION AND TRANSFORMATION OF BANKS</t>
  </si>
  <si>
    <t>Anvar Ugli Askarov, S.</t>
  </si>
  <si>
    <t>Anvar Ugli Askarov,  Sarvar</t>
  </si>
  <si>
    <t>Adhambek Ugli Sulaymanov, S.</t>
  </si>
  <si>
    <t>Adhambek Ugli Sulaymanov,  Samandarboy</t>
  </si>
  <si>
    <t>Mavlyanova, D.M.</t>
  </si>
  <si>
    <t>Mavlyanova,  Dilobar M.</t>
  </si>
  <si>
    <t>2-s2.0-85087127801</t>
  </si>
  <si>
    <t>Urokov, U.</t>
  </si>
  <si>
    <t>Urokov,  Uchkun</t>
  </si>
  <si>
    <t>Budgetary methods for local budgets</t>
  </si>
  <si>
    <t>Davletova, D.</t>
  </si>
  <si>
    <t>Davletova,  Durdona</t>
  </si>
  <si>
    <t>Yuldasheva, N.</t>
  </si>
  <si>
    <t>Yuldasheva,  Nadira</t>
  </si>
  <si>
    <t>Bakhtiyor Kizi Uktamova, D.</t>
  </si>
  <si>
    <t>Bakhtiyor Kizi Uktamova,  Durdona</t>
  </si>
  <si>
    <t>Tukhtabaeva, S.</t>
  </si>
  <si>
    <t>Tukhtabaeva,  Sogdiana</t>
  </si>
  <si>
    <t>Nuritdinova, V.</t>
  </si>
  <si>
    <t>Nuritdinova,  Vasila</t>
  </si>
  <si>
    <t>Khamdamov, S.</t>
  </si>
  <si>
    <t>Khamdamov,  Shoh Jakhon</t>
  </si>
  <si>
    <t>2-s2.0-85192139981</t>
  </si>
  <si>
    <t>Baxtishodovich, B.S.</t>
  </si>
  <si>
    <t>Baxtishodovich,  Bobur Sobirov</t>
  </si>
  <si>
    <t>Can Financial Advantages and Digital Payments Adoption Provide Effective Solutions to Improve SMEs' Performance?</t>
  </si>
  <si>
    <t>Eshonkulov, A.</t>
  </si>
  <si>
    <t>Eshonkulov,  Azamat A.</t>
  </si>
  <si>
    <t>2-s2.0-85198329965</t>
  </si>
  <si>
    <t>Bhandare, P.V.</t>
  </si>
  <si>
    <t>Bhandare,  Purushottam Vishnu</t>
  </si>
  <si>
    <t>Tata Institute of Social Sciences</t>
  </si>
  <si>
    <t>New Campus, Tata Institute of Social Sciences, Mumbai, MH, India</t>
  </si>
  <si>
    <t>Financial inclusion and financial literacy programs for low-income section in India</t>
  </si>
  <si>
    <t>Surisetti, S.</t>
  </si>
  <si>
    <t>Surisetti,  Srinivas</t>
  </si>
  <si>
    <t>Tata Institute of Social Sciences, Mumbai, MH, India</t>
  </si>
  <si>
    <t>Shukla, S.</t>
  </si>
  <si>
    <t>Shukla,  Suyash</t>
  </si>
  <si>
    <t>Department of Economics, Tata Institute of Social Sciences, Mumbai, MH, India</t>
  </si>
  <si>
    <t>2-s2.0-85090391930</t>
  </si>
  <si>
    <t>Guha, S.</t>
  </si>
  <si>
    <t>Guha,  Samapti</t>
  </si>
  <si>
    <t>Centre for Social Entrepreneurship, Tata Institute of Social Sciences, Mumbai, MH, India</t>
  </si>
  <si>
    <t>Can behavioral biases improve the financial capability of microfinance clients in the tribal states of India?</t>
  </si>
  <si>
    <t>Narayan, L.</t>
  </si>
  <si>
    <t>Narayan,  Lata</t>
  </si>
  <si>
    <t>Centre for Lifelong Learning, Tata Institute of Social Sciences, Mumbai, MH, India</t>
  </si>
  <si>
    <t>2-s2.0-85109379074</t>
  </si>
  <si>
    <t>Impact of financial literacy models on the financial behavior of individuals: An empirical study on the Indian context</t>
  </si>
  <si>
    <t>Chidambaranathan, M.</t>
  </si>
  <si>
    <t>Chidambaranathan,  Mani</t>
  </si>
  <si>
    <t>Dao, D.-H.</t>
  </si>
  <si>
    <t>Dao,  Duy Huan</t>
  </si>
  <si>
    <t>Tay Do University</t>
  </si>
  <si>
    <t>Tay Do University, Can Tho, Viet Nam</t>
  </si>
  <si>
    <t>Pham, D.-H.</t>
  </si>
  <si>
    <t>Pham,  Dinh Han</t>
  </si>
  <si>
    <t>2-s2.0-85144704355</t>
  </si>
  <si>
    <t>Lan, T.T.</t>
  </si>
  <si>
    <t>Lan,  Tran Thi</t>
  </si>
  <si>
    <t>Tay Nguyen University</t>
  </si>
  <si>
    <t>Faculty of Economics, Tay Nguyen University, Buon Ma Thuot, Viet Nam</t>
  </si>
  <si>
    <t>Risk Awareness for Vietnamese’s Life Insurance on Financial Protection: The Case Study of Daklak Province, Vietnam</t>
  </si>
  <si>
    <t>2-s2.0-85083552719</t>
  </si>
  <si>
    <t>Naghavi, N.</t>
  </si>
  <si>
    <t>Naghavi,  Navaz</t>
  </si>
  <si>
    <t>284</t>
  </si>
  <si>
    <t>Taylor's University</t>
  </si>
  <si>
    <t>Taylor's University Malaysia, Subang Jaya, Selangor, Malaysia</t>
  </si>
  <si>
    <t>Family financial socialization, financial information seeking behavior and financial literacy among youth</t>
  </si>
  <si>
    <t>Waheed, H.</t>
  </si>
  <si>
    <t>Waheed,  Hassam</t>
  </si>
  <si>
    <t>Tee, K.P.L.</t>
  </si>
  <si>
    <t>Tee,  Kelly Pei Leng</t>
  </si>
  <si>
    <t>2-s2.0-105005693332</t>
  </si>
  <si>
    <t>Yee, L.C.</t>
  </si>
  <si>
    <t>Yee,  Lee Chin</t>
  </si>
  <si>
    <t>School of Accounting and Finance, Taylor's University Malaysia, Subang Jaya, Selangor, Malaysia</t>
  </si>
  <si>
    <t>Musharakah Mutanaqisah Financing for Elderly Care: Integrating Financial Literacy for Sustainable Retirement in Malaysia</t>
  </si>
  <si>
    <t>Ho, H.R.</t>
  </si>
  <si>
    <t>Ho,  Reechan</t>
  </si>
  <si>
    <t>School of Management and Marketing, Taylor's University Malaysia, Subang Jaya, Selangor, Malaysia</t>
  </si>
  <si>
    <t>Kaur,  Harpaljit</t>
  </si>
  <si>
    <t>Faculty of Business and Law, Taylor's University Malaysia, Subang Jaya, Selangor, Malaysia</t>
  </si>
  <si>
    <t>Kaur, H.K.A.P.</t>
  </si>
  <si>
    <t>Bilong, F.M.</t>
  </si>
  <si>
    <t>Bilong,  Felicia Mathew</t>
  </si>
  <si>
    <t>2-s2.0-85161437202</t>
  </si>
  <si>
    <t>Chuah, S.H.-W.</t>
  </si>
  <si>
    <t>Chuah,  Stephanie Hui Wen</t>
  </si>
  <si>
    <t>Tourism and Events, Taylor's University Malaysia, Subang Jaya, Selangor, Malaysia, Centre for Research and Innovation in Tourism (CRiT), Taylor's University Malaysia, Subang Jaya, Selangor, Malaysia</t>
  </si>
  <si>
    <t>Cryptocurrencies have arrived, but are we ready? Unveiling cryptocurrency adoption recipes through an SEM-fsQCA approach</t>
  </si>
  <si>
    <t>Lee, L.</t>
  </si>
  <si>
    <t>Lee,  Luqman</t>
  </si>
  <si>
    <t>The Design School, Taylor's University Malaysia, Subang Jaya, Selangor, Malaysia</t>
  </si>
  <si>
    <t>Somasundram, S.</t>
  </si>
  <si>
    <t>Somasundram,  Sotheeswari</t>
  </si>
  <si>
    <t>Hassan, M.S.</t>
  </si>
  <si>
    <t>Hassan,  Md Sharif</t>
  </si>
  <si>
    <t>2-s2.0-85179903394</t>
  </si>
  <si>
    <t>Women's financial inclusion and women's financial literacy: Bibliometric analysis</t>
  </si>
  <si>
    <t>2-s2.0-85179900573</t>
  </si>
  <si>
    <t>A bibliometric review of financial inclusion in Asia</t>
  </si>
  <si>
    <t>2-s2.0-85180821527</t>
  </si>
  <si>
    <t>Pek, C.-K.</t>
  </si>
  <si>
    <t>Pek,  Chuen Khee</t>
  </si>
  <si>
    <t>Millennials Fintech Services Adoption: What Matters Most?</t>
  </si>
  <si>
    <t>2-s2.0-105007356698</t>
  </si>
  <si>
    <t>Kelvin Lee, Y.M.</t>
  </si>
  <si>
    <t>Kelvin Lee,  Yong Ming</t>
  </si>
  <si>
    <t>Islamic Financial Literacy Education on Innovative Retirement Financial Product</t>
  </si>
  <si>
    <t>2-s2.0-85146504884</t>
  </si>
  <si>
    <t>My new financial companion! non-linear understanding of Robo-advisory service acceptance; 我的新财务伙伴!从非线性观点理解智能投资顾问服务接受程度</t>
  </si>
  <si>
    <t>Murthy, U.</t>
  </si>
  <si>
    <t>Murthy,  Uma</t>
  </si>
  <si>
    <t>Lee Chin, Y.</t>
  </si>
  <si>
    <t>Lee Chin,  Yee</t>
  </si>
  <si>
    <t>2-s2.0-85119153672</t>
  </si>
  <si>
    <t>Lim, T.S.</t>
  </si>
  <si>
    <t>Lim,  Tze Shwan</t>
  </si>
  <si>
    <t>Taylor's University Malaysia</t>
  </si>
  <si>
    <t>School of Architecture, Building and Design, Taylor's University Malaysia, Subang Jaya, Selangor, Malaysia</t>
  </si>
  <si>
    <t>Purchasing decision of property buyers: The housing quality, financial capabilities, and government policies studies</t>
  </si>
  <si>
    <t>Leong, B.T.</t>
  </si>
  <si>
    <t>Leong,  Boon Tik</t>
  </si>
  <si>
    <t>Kam, K.J.</t>
  </si>
  <si>
    <t>Kam,  Kenn Jhun</t>
  </si>
  <si>
    <t>Yoong, D.L.P.</t>
  </si>
  <si>
    <t>Yoong,  Danielle Li Ping</t>
  </si>
  <si>
    <t>Ang, F.L.</t>
  </si>
  <si>
    <t>Ang,  Fuey Lin</t>
  </si>
  <si>
    <t>2-s2.0-105017131956</t>
  </si>
  <si>
    <t>Heke, L.</t>
  </si>
  <si>
    <t>Heke,  Lisa</t>
  </si>
  <si>
    <t>Te Rito Maioha</t>
  </si>
  <si>
    <t>Te Rito Maioha Early Childhood New Zealand, Wellington, New Zealand</t>
  </si>
  <si>
    <t>Teenage Māori mothers’ experiences of support for their holistic wellbeing and success</t>
  </si>
  <si>
    <t>Rasmussen, K.M.</t>
  </si>
  <si>
    <t>Rasmussen,  Kourosh Marjani</t>
  </si>
  <si>
    <t>121</t>
  </si>
  <si>
    <t>Technical University of Denmark</t>
  </si>
  <si>
    <t>Department of Management Engineering, Technical University of Denmark, Lyngby, Hovedstaden, Denmark</t>
  </si>
  <si>
    <t>Marr Nielsen, E.</t>
  </si>
  <si>
    <t>Marr Nielsen,  E.</t>
  </si>
  <si>
    <t>Technical University of Denmark, Lyngby, Hovedstaden, Denmark</t>
  </si>
  <si>
    <t>Marjani Rasmussen, K.</t>
  </si>
  <si>
    <t>Marjani Rasmussen,  Kourosh</t>
  </si>
  <si>
    <t>Shafiee, S.</t>
  </si>
  <si>
    <t>Shafiee,  Sara</t>
  </si>
  <si>
    <t>Department of Mechanical and Civil Engineering, Technical University of Denmark, Lyngby, Hovedstaden, Denmark</t>
  </si>
  <si>
    <t>2-s2.0-85213043415</t>
  </si>
  <si>
    <t>Țurcanu, D.</t>
  </si>
  <si>
    <t>Țurcanu,  Dinu</t>
  </si>
  <si>
    <t>Technical University of Moldova</t>
  </si>
  <si>
    <t>Faculty of Electronics and Telecommunications, Technical University of Moldova, Chisinau, Moldova</t>
  </si>
  <si>
    <t>Mapping Cyber-Financial Risk Profiles: Implications for European Cybersecurity and Financial Literacy</t>
  </si>
  <si>
    <t>Nikolov, V.</t>
  </si>
  <si>
    <t>Nikolov,  Ventsislav Georgiev</t>
  </si>
  <si>
    <t>Technical University of Varna</t>
  </si>
  <si>
    <t>Technical University of Varna, Varna, Varna, Bulgaria</t>
  </si>
  <si>
    <t>2-s2.0-85153737268</t>
  </si>
  <si>
    <t>Varadyová, T.</t>
  </si>
  <si>
    <t>Varadyová,  Tatiana</t>
  </si>
  <si>
    <t>Technická Univerzita v Košiciach</t>
  </si>
  <si>
    <t>Department of Engineering Education, Technická Univerzita v Košiciach, Kosice, Kosice Region, Slovakia</t>
  </si>
  <si>
    <t>Preparation of Future Teachers at Vocational Secondary Schools and Financial Literacy</t>
  </si>
  <si>
    <t>2-s2.0-85120812342</t>
  </si>
  <si>
    <t>Gavurová, B.</t>
  </si>
  <si>
    <t>Gavurová,  Beata</t>
  </si>
  <si>
    <t>Process Control and Geotechnologies, Technická Univerzita v Košiciach, Kosice, Kosice Region, Slovakia</t>
  </si>
  <si>
    <t>Gender differences in rationality and financial literacy; Lyčių skirtumai kalbant apie racionalumą ir finansinį raštingumą</t>
  </si>
  <si>
    <t>2-s2.0-84990202971</t>
  </si>
  <si>
    <t>Janošková, M.</t>
  </si>
  <si>
    <t>Janošková,  Maria</t>
  </si>
  <si>
    <t>Institute of Business and Management, Technická Univerzita v Košiciach, Kosice, Kosice Region, Slovakia</t>
  </si>
  <si>
    <t>Measurement of financial literacy of universities students in Slovakia and necessity of education in the area</t>
  </si>
  <si>
    <t>Petríková, D.</t>
  </si>
  <si>
    <t>Petríková,  Daniela</t>
  </si>
  <si>
    <t>Kubák, M.</t>
  </si>
  <si>
    <t>Kubák,  Matúš</t>
  </si>
  <si>
    <t>Department of Regional Science and Management, Technická Univerzita v Košiciach, Kosice, Kosice Region, Slovakia</t>
  </si>
  <si>
    <t>Csikósová, A.</t>
  </si>
  <si>
    <t>Csikósová,  Adriana</t>
  </si>
  <si>
    <t>Tkáčová, A.</t>
  </si>
  <si>
    <t>Tkáčová,  Andrea</t>
  </si>
  <si>
    <t>Department of Finance, Technická Univerzita v Košiciach, Kosice, Kosice Region, Slovakia</t>
  </si>
  <si>
    <t>Huculová, E.</t>
  </si>
  <si>
    <t>Huculová,  Eva</t>
  </si>
  <si>
    <t>Faculty of Economics, Technická Univerzita v Košiciach, Kosice, Kosice Region, Slovakia</t>
  </si>
  <si>
    <t>Majcherova, N.</t>
  </si>
  <si>
    <t>Majcherova,  Nikola</t>
  </si>
  <si>
    <t>Faculty of Aeronautics, Technická Univerzita v Košiciach, Kosice, Kosice Region, Slovakia</t>
  </si>
  <si>
    <t>Technická Univerzita v Košiciach, Kosice, Kosice Region, Slovakia</t>
  </si>
  <si>
    <t>Department of Banking and Investment, Technická Univerzita v Košiciach, Kosice, Kosice Region, Slovakia</t>
  </si>
  <si>
    <t>Popadakova, D.</t>
  </si>
  <si>
    <t>Popadakova,  Dominika</t>
  </si>
  <si>
    <t>H. Rubin, T.H.</t>
  </si>
  <si>
    <t>H. Rubin,  Tzameret H.</t>
  </si>
  <si>
    <t>Technion - Israel Institute of Technology</t>
  </si>
  <si>
    <t>Technion - Israel Institute of Technology, Haifa, Israel</t>
  </si>
  <si>
    <t>2-s2.0-85203556102</t>
  </si>
  <si>
    <t>Fürstenau, B.</t>
  </si>
  <si>
    <t>Fürstenau,  Bärbel</t>
  </si>
  <si>
    <t>Technische Universitaet Dresden</t>
  </si>
  <si>
    <t>Fakultät Wirtschaftswissenschaften, Technische Universität Dresden, Dresden, Sachsen, Germany</t>
  </si>
  <si>
    <t>Representational visuals of abstract financial concepts: A means to foster financial literacy</t>
  </si>
  <si>
    <t>Malik,  Awais</t>
  </si>
  <si>
    <t>Weichselbraun, C.</t>
  </si>
  <si>
    <t>Weichselbraun,  Carina</t>
  </si>
  <si>
    <t>Technische Universitat Graz</t>
  </si>
  <si>
    <t>Technische Universitat Graz, Graz, Styria, Austria</t>
  </si>
  <si>
    <t>Holly, M.</t>
  </si>
  <si>
    <t>Holly,  Michael Stefan</t>
  </si>
  <si>
    <t>Pirker, J.</t>
  </si>
  <si>
    <t>Pirker,  Johanna</t>
  </si>
  <si>
    <t>2-s2.0-85203450636</t>
  </si>
  <si>
    <t>Han, Q.</t>
  </si>
  <si>
    <t>Han,  Qi</t>
  </si>
  <si>
    <t>Technische Universiteit Eindhoven</t>
  </si>
  <si>
    <t>Technische Universiteit Eindhoven, Eindhoven, Noord-Brabant, Netherlands</t>
  </si>
  <si>
    <t>TRANSITION DYNAMICS IN RESIDENTIAL HEATING SYSTEMS: AN AGENT-BASED MODELING APPROACH</t>
  </si>
  <si>
    <t>Yang,  Dujuan</t>
  </si>
  <si>
    <t>Mu, X.</t>
  </si>
  <si>
    <t>Mu,  Xinyi</t>
  </si>
  <si>
    <t>Sachse, K.</t>
  </si>
  <si>
    <t>Sachse,  Katharina</t>
  </si>
  <si>
    <t>Technische Universität Berlin</t>
  </si>
  <si>
    <t>Department of Psychology and Ergonomics, Technische Universität Berlin, Berlin, Germany</t>
  </si>
  <si>
    <t>Jungermann, H.</t>
  </si>
  <si>
    <t>Jungermann,  Helmut</t>
  </si>
  <si>
    <t>David, V.</t>
  </si>
  <si>
    <t>David,  Valeria</t>
  </si>
  <si>
    <t>Technische Universität Dortmund</t>
  </si>
  <si>
    <t>Laboratory of Thermodynamics, Technische Universität Dortmund, Dortmund, Nordrhein-Westfalen, Germany</t>
  </si>
  <si>
    <t>2-s2.0-85052662578</t>
  </si>
  <si>
    <t>Heß, M.</t>
  </si>
  <si>
    <t>Heß,  Moritz</t>
  </si>
  <si>
    <t>Institute of Gerontology, Technische Universität Dortmund, Dortmund, Nordrhein-Westfalen, Germany</t>
  </si>
  <si>
    <t>Inequalities in women's awareness of changes to the State Pension Age in England and the role of cognitive ability</t>
  </si>
  <si>
    <t>2-s2.0-85073196132</t>
  </si>
  <si>
    <t>Technische Universität Dresden</t>
  </si>
  <si>
    <t>Business Education and Management Training, Technische Universität Dresden, Dresden, Sachsen, Germany</t>
  </si>
  <si>
    <t>Developing financial competence about mortgage loans by informal learning using banks’ online calculators</t>
  </si>
  <si>
    <t>2-s2.0-105015439451</t>
  </si>
  <si>
    <t>Schmidt, J.</t>
  </si>
  <si>
    <t>Schmidt,  Jacqueline</t>
  </si>
  <si>
    <t>Technische Universität Dresden, Dresden, Sachsen, Germany</t>
  </si>
  <si>
    <t>Virtual Reality Meets Finance: How to Enhance Our Understanding of Risk Diversification</t>
  </si>
  <si>
    <t>Nitsch, J.</t>
  </si>
  <si>
    <t>Nitsch,  Jessica</t>
  </si>
  <si>
    <t>Meiler, M.</t>
  </si>
  <si>
    <t>Meiler,  Maximilian</t>
  </si>
  <si>
    <t>2-s2.0-85183031618</t>
  </si>
  <si>
    <t>Faculty of Business and Economics, Technische Universität Dresden, Dresden, Sachsen, Germany</t>
  </si>
  <si>
    <t>Assessing the Effectiveness of Financial Literacy Mobile Apps Using the Content Analysis Approach</t>
  </si>
  <si>
    <t>2-s2.0-85202848508</t>
  </si>
  <si>
    <t>Hornuf, L.</t>
  </si>
  <si>
    <t>Hornuf,  Lars</t>
  </si>
  <si>
    <t>Mobile fintech adoption in Sub-Saharan Africa: A systematic literature review and meta-analysis</t>
  </si>
  <si>
    <t>Thum, M.</t>
  </si>
  <si>
    <t>Thum,  Marcel</t>
  </si>
  <si>
    <t>Safari, K.</t>
  </si>
  <si>
    <t>Safari,  Kulondwa</t>
  </si>
  <si>
    <t>Technische Universität München</t>
  </si>
  <si>
    <t>Department of Economics and Business, Technische Universität München, Munich, Bayern, Germany</t>
  </si>
  <si>
    <t>2-s2.0-105011086747</t>
  </si>
  <si>
    <t>Kang,  Shijia</t>
  </si>
  <si>
    <t>Agricultural Production and Resource Economics, Technische Universität München, Munich, Bayern, Germany</t>
  </si>
  <si>
    <t>The Impact of Monetary Policy on Household Leverage: Does Financial Literacy Matter?</t>
  </si>
  <si>
    <t>Börsch-Supan, A.</t>
  </si>
  <si>
    <t>Börsch-Supan,  Axel H.</t>
  </si>
  <si>
    <t>Technische Universität München, Munich, Bayern, Germany, National Bureau of Economic Research, Cambridge, MA, United States</t>
  </si>
  <si>
    <t>2-s2.0-85130264976</t>
  </si>
  <si>
    <t>Economics and Vocational Education, Technische Universität München, Munich, Bayern, Germany</t>
  </si>
  <si>
    <t>Comparison of financial education and knowledge in the United States and Germany: Curriculum and assessment</t>
  </si>
  <si>
    <t>Kraitzek, A.</t>
  </si>
  <si>
    <t>Kraitzek,  Andreas</t>
  </si>
  <si>
    <t>Shukla,  Shruti</t>
  </si>
  <si>
    <t>Technische Universität München, Munich, Bayern, Germany</t>
  </si>
  <si>
    <t>2-s2.0-85217259113</t>
  </si>
  <si>
    <t>Daniel,  Hannelore</t>
  </si>
  <si>
    <t>School of Life Sciences, Technische Universität München, Munich, Bayern, Germany</t>
  </si>
  <si>
    <t>Personalising dietary advice for disease prevention: concepts and experiences</t>
  </si>
  <si>
    <t>Patzelt, H.</t>
  </si>
  <si>
    <t>Patzelt,  Holger</t>
  </si>
  <si>
    <t>Schneider, T.</t>
  </si>
  <si>
    <t>Schneider,  Thomas</t>
  </si>
  <si>
    <t>Institute of Forest Management, Technische Universität München, Munich, Bayern, Germany</t>
  </si>
  <si>
    <t>Technische Universität München
University of Oxford</t>
  </si>
  <si>
    <t>Technische Universität München, Munich, Bayern, Germany, Department of Social Policy and Intervention, University of Oxford, Oxford, Oxfordshire, United Kingdom</t>
  </si>
  <si>
    <t>Rudakova, T.I.</t>
  </si>
  <si>
    <t>Rudakova,  Tatyana I.</t>
  </si>
  <si>
    <t>Technological University</t>
  </si>
  <si>
    <t>State Budgetary Educational Institution of Higher Education of the Moscow Region “Technological University”, Moscow, Russian Federation</t>
  </si>
  <si>
    <t>2-s2.0-85119609905</t>
  </si>
  <si>
    <t>Lanza, J.I.H.</t>
  </si>
  <si>
    <t>Lanza,  Joel Isaac Hernandez</t>
  </si>
  <si>
    <t>Technological University of Honduras</t>
  </si>
  <si>
    <t>Technological University of Honduras San Pedro Sula, Cortes, Honduras</t>
  </si>
  <si>
    <t>Honduras</t>
  </si>
  <si>
    <t>Impacts of financial education on the reduction of economic vulnerability of low income elderly; Impactos da educação financeira na redução da vulnerabilidade econômica de idosos de baixa renda</t>
  </si>
  <si>
    <t>2-s2.0-85140623378</t>
  </si>
  <si>
    <t>Pong, H.-K.</t>
  </si>
  <si>
    <t>Pong,  Hok Ko</t>
  </si>
  <si>
    <t>Technological and Higher Education Institute of Hong Kong</t>
  </si>
  <si>
    <t>Department of Business Management, Technological and Higher Education Institute of Hong Kong, Hong Kong, Hong Kong</t>
  </si>
  <si>
    <t>Money Attitude and Spiritual Well-Being</t>
  </si>
  <si>
    <t>2-s2.0-85216867740</t>
  </si>
  <si>
    <t>Valdivia Rivera, M.J.</t>
  </si>
  <si>
    <t>Valdivia Rivera,  María De Jesús</t>
  </si>
  <si>
    <t>Tecnológico Nacional de México</t>
  </si>
  <si>
    <t>Tecnológico Nacional de México, Mexico City, Mexico</t>
  </si>
  <si>
    <t>Utilization of financial products SMEs entrepreneurs in Mexico; Usabilidad de los productos financieros en empresarios de las MIPYMES en México</t>
  </si>
  <si>
    <t>Hernández Cárdenas, M.</t>
  </si>
  <si>
    <t>Hernández Cárdenas,  Manuel</t>
  </si>
  <si>
    <t>Tejada-Peña, E.</t>
  </si>
  <si>
    <t>Tejada-Peña,  Esmeralda</t>
  </si>
  <si>
    <t>Pena, E.T.</t>
  </si>
  <si>
    <t>Pena,  Esmeralda Tejada</t>
  </si>
  <si>
    <t>Ruiz, E.D.</t>
  </si>
  <si>
    <t>Ruiz,  Erika Dolores</t>
  </si>
  <si>
    <t>Huerta-Mora, I.R.</t>
  </si>
  <si>
    <t>Huerta-Mora,  Ibis Rafael</t>
  </si>
  <si>
    <t>2-s2.0-85201632782</t>
  </si>
  <si>
    <t>Financial Behavior and Knowledge Regarding Debt Payment and Its Relationship with Sociodemographic Variables</t>
  </si>
  <si>
    <t>Salazar Gómez, J.F.</t>
  </si>
  <si>
    <t>Salazar Gómez,  Julio Fernando</t>
  </si>
  <si>
    <t>2-s2.0-85193451372</t>
  </si>
  <si>
    <t>Martínez-Orozco, E.</t>
  </si>
  <si>
    <t>Martínez-Orozco,  Edgardo</t>
  </si>
  <si>
    <t>DETERMINANTS OF FINANCIAL LITERACY; DETERMINANTES DA LITERACIA FINANCEIRA</t>
  </si>
  <si>
    <t>UCC Business School, Mexico, Tecnológico Nacional de México, Mexico City, Mexico</t>
  </si>
  <si>
    <t>Castro-Valencia, A.-M.</t>
  </si>
  <si>
    <t>Castro-Valencia,  Alberto Merced</t>
  </si>
  <si>
    <t>2-s2.0-85173118810</t>
  </si>
  <si>
    <t>Between Income, Savings and Investment, How Do College Students Perceive Money Management?</t>
  </si>
  <si>
    <t>2-s2.0-105009122969</t>
  </si>
  <si>
    <t>Financial Capabilities and Their Relationship with Financial Well-being: Are There Gender Differences?</t>
  </si>
  <si>
    <t>Patiño, A.</t>
  </si>
  <si>
    <t>Patiño,  Azeneth</t>
  </si>
  <si>
    <t>Tecnológico de Monterrey</t>
  </si>
  <si>
    <t>Institute for the Future of Education, Tecnológico de Monterrey, Monterrey, NLE, Mexico</t>
  </si>
  <si>
    <t>Montoya-Bayardo, M.A.</t>
  </si>
  <si>
    <t>Montoya-Bayardo,  Miguel Angel</t>
  </si>
  <si>
    <t>Hub Europe (Spain), Tecnológico de Monterrey, Monterrey, NLE, Mexico</t>
  </si>
  <si>
    <t>2-s2.0-105017766870</t>
  </si>
  <si>
    <t>Navarro-Díaz, A.</t>
  </si>
  <si>
    <t>Navarro-Díaz,  Adrián</t>
  </si>
  <si>
    <t>School of Engineering Sciences, Tecnológico de Monterrey, Monterrey, NLE, Mexico</t>
  </si>
  <si>
    <t>Electric-Vehicle Go-Kart "grand Prix" to Engage Students in STEM Education: Autotronics-Challenge</t>
  </si>
  <si>
    <t>Buenestado-Fernández, M.</t>
  </si>
  <si>
    <t>Buenestado-Fernández,  Mariana</t>
  </si>
  <si>
    <t>Campos-Hidalgo, J.</t>
  </si>
  <si>
    <t>Campos-Hidalgo,  Joaquín</t>
  </si>
  <si>
    <t>Cervantes-Lozano, P.</t>
  </si>
  <si>
    <t>Cervantes-Lozano,  Pedro</t>
  </si>
  <si>
    <t>Bayly-Castaneda, K.</t>
  </si>
  <si>
    <t>Bayly-Castaneda,  Karla</t>
  </si>
  <si>
    <t>School of Business, Tecnológico de Monterrey, Monterrey, NLE, Mexico</t>
  </si>
  <si>
    <t>2-s2.0-85026862253</t>
  </si>
  <si>
    <t>Lemus Delgado, D.</t>
  </si>
  <si>
    <t>Lemus Delgado,  Daniel Ricardo</t>
  </si>
  <si>
    <t>School of Social Sciences, Tecnológico de Monterrey, Monterrey, NLE, Mexico</t>
  </si>
  <si>
    <t>Implementing innovative financial models in different cultures: A comparative analysis of China and Mexico</t>
  </si>
  <si>
    <t>Carbajal-Espinosa, O.E.</t>
  </si>
  <si>
    <t>Carbajal-Espinosa,  Oscar Eleno</t>
  </si>
  <si>
    <t>Montalvo, R.</t>
  </si>
  <si>
    <t>Montalvo,  Raúl</t>
  </si>
  <si>
    <t>Tecnológico de Monterrey, Monterrey, NLE, Mexico</t>
  </si>
  <si>
    <t>Cervantes Zepeda, M.</t>
  </si>
  <si>
    <t>Cervantes Zepeda,  Mauricio</t>
  </si>
  <si>
    <t>2-s2.0-105019488275</t>
  </si>
  <si>
    <t>Díaz-Peña, L.C.</t>
  </si>
  <si>
    <t>Díaz-Peña,  Luz Del Carmen</t>
  </si>
  <si>
    <t>The Service-Dominant Logic as driver of financial inclusion in digital payments sector: The case of E-fectivo; La lógica dominante de servicio como motor de la inclusión financiera en el sector de pagos digitales: el caso de E-fectivo</t>
  </si>
  <si>
    <t>2-s2.0-85196914465</t>
  </si>
  <si>
    <t>Patiño, I.A.</t>
  </si>
  <si>
    <t>Financial Literacy in Mexican University Students: an Instrument for its Measurement in the Environment of Complexity; Alfabetización Financiera en Universitarios Mexicanos: un Instrumento para su Medición en el Entorno de la Complejidad</t>
  </si>
  <si>
    <t>2-s2.0-85153588068</t>
  </si>
  <si>
    <t>Ibarra-Vazquez, G.</t>
  </si>
  <si>
    <t>Ibarra-Vazquez,  Gerardo</t>
  </si>
  <si>
    <t>Digital competency as a key to the financial inclusion of young people in complex scenarios: A focus groups study</t>
  </si>
  <si>
    <t>Díaz Robles, R.</t>
  </si>
  <si>
    <t>Díaz Robles,  Raymundo</t>
  </si>
  <si>
    <t>Mora-Rivera, J.</t>
  </si>
  <si>
    <t>Mora-Rivera,  Jorge</t>
  </si>
  <si>
    <t>Lopez-Caudana, E.O.</t>
  </si>
  <si>
    <t>Lopez-Caudana,  Edgar Omar</t>
  </si>
  <si>
    <t>Pérez Sosa, F.A.</t>
  </si>
  <si>
    <t>Pérez Sosa,  Felipe Abelardo</t>
  </si>
  <si>
    <t>2-s2.0-105013774156</t>
  </si>
  <si>
    <t>Empowering Financial Decision-Making With AI Agents: A Case Study on Critical Thinking Development</t>
  </si>
  <si>
    <t>George-Reyes, C.E.</t>
  </si>
  <si>
    <t>George-Reyes,  Carlos Enrique</t>
  </si>
  <si>
    <t>Tecnológico de Monterrey (Monterrey Institute of Technology and Higher Education)
For the second university, it was only mentioned as a "Metropolitan Polytechnic University of Hidalgo" without specifying its full name. Therefore, I could not provide the exact name. However, if you have more information about the specific university in Hidalgo, Mexico, feel free to let me know!</t>
  </si>
  <si>
    <t>Institute for the Future of Education, Tecnológico de Monterrey, Monterrey, NLE, Mexico, Metropolitan Polytechnic University of Hidalgo, Hidalgo, Mexico</t>
  </si>
  <si>
    <t>2-s2.0-85131371970</t>
  </si>
  <si>
    <t>Nicholls-Nixon, C.L.</t>
  </si>
  <si>
    <t>Nicholls-Nixon,  Charlene L.</t>
  </si>
  <si>
    <t>Ted Rogers School of Management (This institution might be a part of a larger university, but without more context, we can only identify this specific school.)
For the main university name, you'd need to look for further information or context, such as if this is an independent school, a part of Ryerson University, or another institution.</t>
  </si>
  <si>
    <t>Ted Rogers School of Management, Toronto, ON, Canada</t>
  </si>
  <si>
    <t>How university business incubation supports entrepreneurs in technology-based and creative industries: A comparative study</t>
  </si>
  <si>
    <t>Valliere, D.</t>
  </si>
  <si>
    <t>Valliere,  Dave</t>
  </si>
  <si>
    <t>Ted Rogers School of Management (This is a school within a university, but not the full university name)
NA (If we consider this as an affiliation where only the school is mentioned and no university is present)</t>
  </si>
  <si>
    <t>Singh, R.M.</t>
  </si>
  <si>
    <t>Singh,  Ranjita M.</t>
  </si>
  <si>
    <t>Ted Rogers School of Management (This school is associated with a university but does not explicitly state its name. Hence, it's not possible to determine the university name solely based on this information.)
However, Ted Rogers School of Management is part of Ryerson University in Toronto, Ontario, Canada. So if you want to make an educated guess, you could say possibly Ryerson University. But without explicit confirmation, I can only return "NA" as per your instructions.</t>
  </si>
  <si>
    <t>2-s2.0-85050455799</t>
  </si>
  <si>
    <t>Lewis, D.</t>
  </si>
  <si>
    <t>Lewis,  David R.</t>
  </si>
  <si>
    <t>Ted Rogers School of Management (This school is part of a university but it's not a standalone university name, so I'm returning NA.)</t>
  </si>
  <si>
    <t>Computers may not make mistakes but many consumers do</t>
  </si>
  <si>
    <t>2-s2.0-85049581815</t>
  </si>
  <si>
    <t>Lewis, D.R.</t>
  </si>
  <si>
    <t>Ted Rogers School of Management (This school might be part of a larger university, but the provided text does not specify the name of the university directly.)</t>
  </si>
  <si>
    <t>Ted Rogers School of Management, Toronto, ON, Canada,</t>
  </si>
  <si>
    <t>The perils of overconfidence: Why many consumers fail to seek advice when they really should</t>
  </si>
  <si>
    <t>Hassannezhad Chavoushi, Z.</t>
  </si>
  <si>
    <t>Hassannezhad Chavoushi,  Zohreh</t>
  </si>
  <si>
    <t>Ted Rogers School of Management (this is a school or department within an institution rather than a standalone university)
NA (if using this as a response, it indicates that no university name was found in the provided affiliation text.)</t>
  </si>
  <si>
    <t>Joshi,  Anand</t>
  </si>
  <si>
    <t>Teerthanker Mahaveer University</t>
  </si>
  <si>
    <t>Department of TMIMT, Teerthanker Mahaveer University, Moradabad, Moradabad, UP, India</t>
  </si>
  <si>
    <t>Agarwal, M.K.</t>
  </si>
  <si>
    <t>Agarwal,  Manoj Kumar</t>
  </si>
  <si>
    <t>Teerthanker Mahaveer University, Moradabad, Moradabad, UP, India</t>
  </si>
  <si>
    <t>Verma,  Rajiv</t>
  </si>
  <si>
    <t>Kumar,  Ankit</t>
  </si>
  <si>
    <t>2-s2.0-84960881797</t>
  </si>
  <si>
    <t>Pinedo-Cuenca, R.</t>
  </si>
  <si>
    <t>Pinedo-Cuenca,  Ruben</t>
  </si>
  <si>
    <t>Teesside University</t>
  </si>
  <si>
    <t>School of Science and Engineering, Teesside University, Middlesbrough, North Yorkshire, United Kingdom</t>
  </si>
  <si>
    <t>Evaluation of frameworks developed which assist SMEs to adopt best practices</t>
  </si>
  <si>
    <t>2-s2.0-105017080224</t>
  </si>
  <si>
    <t>Guo,  Yongsheng</t>
  </si>
  <si>
    <t>International Business School, Teesside University, Middlesbrough, North Yorkshire, United Kingdom</t>
  </si>
  <si>
    <t>Financial Pathways to Sustainability—The Effects of Financial Inclusion, Development, and Innovation on Shaping ESG Readiness in Low- and Middle-Income Countries</t>
  </si>
  <si>
    <t>Naseer, M.M.</t>
  </si>
  <si>
    <t>Naseer,  Mirza Muhammad</t>
  </si>
  <si>
    <t>Ahmad, M.I.</t>
  </si>
  <si>
    <t>Ahmad,  Muhammad Ishfaq</t>
  </si>
  <si>
    <t>Ahmad, M.M.</t>
  </si>
  <si>
    <t>Ahmad,  Mohammad Munir</t>
  </si>
  <si>
    <t>2-s2.0-105016778848</t>
  </si>
  <si>
    <t>Wilson, C.J.</t>
  </si>
  <si>
    <t>Wilson,  Christopher J.</t>
  </si>
  <si>
    <t>Department of Psychology, Teesside University, Middlesbrough, North Yorkshire, United Kingdom</t>
  </si>
  <si>
    <t>Neurological and behavioural correlates of construal in economic decision-making under cognitive load</t>
  </si>
  <si>
    <t>Abedin, M.Z.</t>
  </si>
  <si>
    <t>Abedin,  Mohammad Zoynul</t>
  </si>
  <si>
    <t>Department of Finance, Teesside University, Middlesbrough, North Yorkshire, United Kingdom</t>
  </si>
  <si>
    <t>2-s2.0-85191970053</t>
  </si>
  <si>
    <t>Rehman, R.</t>
  </si>
  <si>
    <t>Rehman,  Ramiz Ur</t>
  </si>
  <si>
    <t>Teesside University, Middlesbrough, North Yorkshire, United Kingdom, Faculty of Business, Sohar University, Sohar, Oman</t>
  </si>
  <si>
    <t>CEO attributes and borrowing costs: exploring the moderating role of financial literacy</t>
  </si>
  <si>
    <t>Alaskari, O.</t>
  </si>
  <si>
    <t>Alaskari,  Osama</t>
  </si>
  <si>
    <t>Moudud-Ul-Huq, S.</t>
  </si>
  <si>
    <t>Moudud-Ul-Huq,  Syed</t>
  </si>
  <si>
    <t>Teesside University
Mawlana Bhashani Science and Technology University</t>
  </si>
  <si>
    <t>Department of Finance, Teesside University, Middlesbrough, North Yorkshire, United Kingdom, Department of Accounting, Mawlana Bhashani Science and Technology University, Tangail, Bangladesh</t>
  </si>
  <si>
    <t>Yunesian, M.</t>
  </si>
  <si>
    <t>Yunesian,  Masud</t>
  </si>
  <si>
    <t>Tehran University of Medical Sciences</t>
  </si>
  <si>
    <t>Department of Environmental Health Engineering, Tehran University of Medical Sciences, Tehran, Tehran, Iran, Department of Research Methodology and Data Analysis, Tehran University of Medical Sciences, Tehran, Tehran, Iran</t>
  </si>
  <si>
    <t>Mahvi, A.H.</t>
  </si>
  <si>
    <t>Mahvi,  Amir Hossein</t>
  </si>
  <si>
    <t>Department of Environmental Health Engineering, Tehran University of Medical Sciences, Tehran, Tehran, Iran, Center for Water Quality Research (CWQR), Tehran University of Medical Sciences, Tehran, Tehran, Iran</t>
  </si>
  <si>
    <t>Davoudmanesh, Z.</t>
  </si>
  <si>
    <t>Davoudmanesh,  Zeinab</t>
  </si>
  <si>
    <t>Tehran University of Medical Sciences, Tehran, Tehran, Iran</t>
  </si>
  <si>
    <t>Abuzerr, S.</t>
  </si>
  <si>
    <t>Abuzerr,  Samer S.</t>
  </si>
  <si>
    <t>Department of Environmental Health Engineering, Tehran University of Medical Sciences, Tehran, Tehran, Iran</t>
  </si>
  <si>
    <t>Hadi, M.</t>
  </si>
  <si>
    <t>Hadi,  Mahdi</t>
  </si>
  <si>
    <t>Center for Water Quality Research (CWQR), Tehran University of Medical Sciences, Tehran, Tehran, Iran</t>
  </si>
  <si>
    <t>Nabizadeh Nodehi, R.</t>
  </si>
  <si>
    <t>Nabizadeh Nodehi,  Ramin</t>
  </si>
  <si>
    <t>Nasseri, S.</t>
  </si>
  <si>
    <t>Nasseri,  Simin</t>
  </si>
  <si>
    <t>2-s2.0-85018566755</t>
  </si>
  <si>
    <t>Suzuki, K.</t>
  </si>
  <si>
    <t>Suzuki,  Katsuyasu</t>
  </si>
  <si>
    <t>Teikyo University</t>
  </si>
  <si>
    <t>Japan Institute of Life Insurance, Japan, Faculty of Law, Teikyo University, Tokyo, Japan</t>
  </si>
  <si>
    <t>Financial education aimed at the youth (college students and younger employees) in Japan</t>
  </si>
  <si>
    <t>Çevik, E.I.</t>
  </si>
  <si>
    <t>Çevik,  Emrah Ismail</t>
  </si>
  <si>
    <t>Tekirdağ Namık Kemal Üniversitesi</t>
  </si>
  <si>
    <t>Department of Economics, Tekirdağ Namık Kemal Üniversitesi, Tekirdag, Tekirdag, Turkey</t>
  </si>
  <si>
    <t>2-s2.0-85070262498</t>
  </si>
  <si>
    <t>Tamir, E.</t>
  </si>
  <si>
    <t>Tamir,  Eran</t>
  </si>
  <si>
    <t>215</t>
  </si>
  <si>
    <t>Tel Aviv University</t>
  </si>
  <si>
    <t>Department of Educational Policy and Administration, Tel Aviv University, Tel Aviv-Yafo, Tel Aviv District, Israel</t>
  </si>
  <si>
    <t>INSPIRATION IN SURPRISING PLACES: SEARCHING FOR A CIVIC DIMENSION IN FINANCIAL LITERACY</t>
  </si>
  <si>
    <t>2-s2.0-85021388616</t>
  </si>
  <si>
    <t>Feldman, G.</t>
  </si>
  <si>
    <t>Feldman,  Guy</t>
  </si>
  <si>
    <t>Tel Aviv University, Tel Aviv-Yafo, Tel Aviv District, Israel</t>
  </si>
  <si>
    <t>Contradictory Logics in Asset-building Discourse: Habits, Identities and Discipline</t>
  </si>
  <si>
    <t>Shust, E.</t>
  </si>
  <si>
    <t>Shust,  Efrat</t>
  </si>
  <si>
    <t>Faculty of Management, Tel Aviv University, Tel Aviv-Yafo, Tel Aviv District, Israel</t>
  </si>
  <si>
    <t>2-s2.0-85082310478</t>
  </si>
  <si>
    <t>Rostamkalaei, A.</t>
  </si>
  <si>
    <t>Rostamkalaei,  Anoosheh</t>
  </si>
  <si>
    <t>Telfer</t>
  </si>
  <si>
    <t>École de Gestion Telfer, Ottawa, ON, Canada</t>
  </si>
  <si>
    <t>Self-employment, financial knowledge, and retirement planning</t>
  </si>
  <si>
    <t>2-s2.0-85088240244</t>
  </si>
  <si>
    <t>Immigrants, Financial Knowledge, and Financial Behavior</t>
  </si>
  <si>
    <t>2-s2.0-85198280472</t>
  </si>
  <si>
    <t>Chelli, M.</t>
  </si>
  <si>
    <t>Chelli,  Mohamed</t>
  </si>
  <si>
    <t>Constructing housing literacy through financial literacy</t>
  </si>
  <si>
    <t>2-s2.0-85082325936</t>
  </si>
  <si>
    <t>Orser, B.</t>
  </si>
  <si>
    <t>Orser,  Barbara Jayne</t>
  </si>
  <si>
    <t>Self-employment, gender, financial knowledge, and high-cost borrowing</t>
  </si>
  <si>
    <t>Nitani, M.</t>
  </si>
  <si>
    <t>Nitani,  Miwako</t>
  </si>
  <si>
    <t>Chreim, S.</t>
  </si>
  <si>
    <t>Chreim,  Samia</t>
  </si>
  <si>
    <t>Riding, A.</t>
  </si>
  <si>
    <t>Riding,  Allan L.</t>
  </si>
  <si>
    <t>Himick, D.</t>
  </si>
  <si>
    <t>Himick,  Darlene</t>
  </si>
  <si>
    <t>2-s2.0-85212203496</t>
  </si>
  <si>
    <t>Does financial knowledge affect borrower discouragement among various social categories? Evidence from the United States</t>
  </si>
  <si>
    <t>2-s2.0-85204198303</t>
  </si>
  <si>
    <t>Hidayat, A.M.</t>
  </si>
  <si>
    <t>Hidayat,  Agus Maolana</t>
  </si>
  <si>
    <t>Telkom University</t>
  </si>
  <si>
    <t>Department of Business Administration, Telkom University, Bandung, West Java, Indonesia</t>
  </si>
  <si>
    <t>A study of financial literacy in developing countries: A bibliometric analysis</t>
  </si>
  <si>
    <t>Pratiwi, K.A.</t>
  </si>
  <si>
    <t>Pratiwi,  Kurnia Aditya</t>
  </si>
  <si>
    <t>Junviani, N.</t>
  </si>
  <si>
    <t>Junviani,  Nabila</t>
  </si>
  <si>
    <t>Telkom University, Bandung, West Java, Indonesia</t>
  </si>
  <si>
    <t>2-s2.0-85118662342</t>
  </si>
  <si>
    <t>The Role Of Financial Self-Efficacy: Mediating Effects Of Financial Literacy &amp; Financial Inclusion Of Students In West Java, Indonesia</t>
  </si>
  <si>
    <t>Pradana, M.</t>
  </si>
  <si>
    <t>Pradana,  Mahir</t>
  </si>
  <si>
    <t>Hanifan, N.F.</t>
  </si>
  <si>
    <t>Hanifan,  Nouval Faiz</t>
  </si>
  <si>
    <t>Devi, K.</t>
  </si>
  <si>
    <t>Devi,  Kirana</t>
  </si>
  <si>
    <t>Widodo,  Arry</t>
  </si>
  <si>
    <t>Silvianita, A.</t>
  </si>
  <si>
    <t>Silvianita,  Anita</t>
  </si>
  <si>
    <t>2-s2.0-85219561983</t>
  </si>
  <si>
    <t>QR-Code Payment Analysis: Evidence from QRIS Users in Indonesia</t>
  </si>
  <si>
    <t>Akbar, A.</t>
  </si>
  <si>
    <t>Akbar,  Aldi</t>
  </si>
  <si>
    <t>2-s2.0-105019299252</t>
  </si>
  <si>
    <t>Salsabila, T.R.</t>
  </si>
  <si>
    <t>Salsabila,  Tamimah Rahma</t>
  </si>
  <si>
    <t>School of Economics and Business, Telkom University, Bandung, West Java, Indonesia</t>
  </si>
  <si>
    <t>Financial Technology Adoption by Micro-entrepreneurs: Adding Financial Literacy Skills Will Improve MSME Performance</t>
  </si>
  <si>
    <t>2-s2.0-85217552866</t>
  </si>
  <si>
    <t>Utami, N.M.</t>
  </si>
  <si>
    <t>Utami,  Nevi Margi</t>
  </si>
  <si>
    <t>Financial Literacy and Fintech Use’s Effects on Indonesian Young Adults’ Financial Well-Being: Financial Behavior as a Mediation Variable</t>
  </si>
  <si>
    <t>2-s2.0-105016266001</t>
  </si>
  <si>
    <t>Krisnawati, A.</t>
  </si>
  <si>
    <t>Krisnawati,  Astrie</t>
  </si>
  <si>
    <t>Behavioral Factors and Propensity Towards Indebtedness of Peer-to-Peer Lending Users in West Java, Indonesia</t>
  </si>
  <si>
    <t>Gratia Yollanda Stephanie, M.</t>
  </si>
  <si>
    <t>Gratia Yollanda Stephanie,  Margaretha</t>
  </si>
  <si>
    <t>Center of Excellence Artificial Intelligence for Learning and Optimization, Telkom University, Bandung, West Java, Indonesia</t>
  </si>
  <si>
    <t>Sularsa, A.</t>
  </si>
  <si>
    <t>Sularsa,  Anang</t>
  </si>
  <si>
    <t>Department of Multimedia Engineering, Telkom University, Bandung, West Java, Indonesia</t>
  </si>
  <si>
    <t>Mirda, L.A.</t>
  </si>
  <si>
    <t>Mirda,  Lugyna Asri</t>
  </si>
  <si>
    <t>Aryani, S.</t>
  </si>
  <si>
    <t>Aryani,  Sinta</t>
  </si>
  <si>
    <t>Institut Teknologi Bandung, Bandung, West Java, Indonesia, School of Industrial Engineering, Telkom University, Bandung, West Java, Indonesia</t>
  </si>
  <si>
    <t>2-s2.0-85141159692</t>
  </si>
  <si>
    <t>Gusfei, A.D.</t>
  </si>
  <si>
    <t>Gusfei,  Akmal David</t>
  </si>
  <si>
    <t>The Effect of E-Service Quality and E-Trust on Mobile Payment Application E-Customer Loyalty Through E-Customer Satisfaction as Intervening Variable</t>
  </si>
  <si>
    <t>Fakhri, M.</t>
  </si>
  <si>
    <t>Fakhri,  Mahendra</t>
  </si>
  <si>
    <t>Moeliono, N.K.</t>
  </si>
  <si>
    <t>Moeliono,  Nadya Karina</t>
  </si>
  <si>
    <t>Sun Hariyani, Y.</t>
  </si>
  <si>
    <t>Sun Hariyani,  Yuli</t>
  </si>
  <si>
    <t>Kristanti, F.T.</t>
  </si>
  <si>
    <t>Kristanti,  Farida Titik</t>
  </si>
  <si>
    <t>2-s2.0-85181396808</t>
  </si>
  <si>
    <t>The influence of family socioeconomic status, education level, and gender on financial literacy in tanah datar district</t>
  </si>
  <si>
    <t>Trenggana, A.F.M.</t>
  </si>
  <si>
    <t>Trenggana,  Arlin Ferlina Mochamad</t>
  </si>
  <si>
    <t>Nabila, F.S.</t>
  </si>
  <si>
    <t>Nabila,  Farizka Shafa</t>
  </si>
  <si>
    <t>Sofwatunnisa, A.A.</t>
  </si>
  <si>
    <t>Sofwatunnisa,  Anggun Arikatus</t>
  </si>
  <si>
    <t>2-s2.0-105015085052</t>
  </si>
  <si>
    <t>Fauzana, R.</t>
  </si>
  <si>
    <t>Fauzana,  Rozy</t>
  </si>
  <si>
    <t>Conspicuous Consumption and Consumeristic Behavior: The Moderating Effect of Financial Conciousness</t>
  </si>
  <si>
    <t>2-s2.0-85137563946</t>
  </si>
  <si>
    <t>Rumanti, A.A.</t>
  </si>
  <si>
    <t>Rumanti,  Augustina Asih</t>
  </si>
  <si>
    <t>Department of Industrial Engineering, Telkom University, Bandung, West Java, Indonesia</t>
  </si>
  <si>
    <t>Open Innovation in Organization Through Stakeholder Capability During Pandemic (COVID-19): Indonesian SMEs Perspective</t>
  </si>
  <si>
    <t>Rubiyanti, N.</t>
  </si>
  <si>
    <t>Rubiyanti,  Nurafni</t>
  </si>
  <si>
    <t>Kumalasari, A.D.</t>
  </si>
  <si>
    <t>Kumalasari,  R. Amalina Dewi</t>
  </si>
  <si>
    <t>Alfikry, A.</t>
  </si>
  <si>
    <t>Alfikry,  Adib</t>
  </si>
  <si>
    <t>Iradianty, A.</t>
  </si>
  <si>
    <t>Iradianty,  Aldilla</t>
  </si>
  <si>
    <t>Universitas Padjadjaran, Bandung, West Java, Indonesia, School of Economics and Business, Telkom University, Bandung, West Java, Indonesia</t>
  </si>
  <si>
    <t>Novianty, A.</t>
  </si>
  <si>
    <t>Novianty,  Astri</t>
  </si>
  <si>
    <t>Riyadh, H.A.</t>
  </si>
  <si>
    <t>Riyadh,  Hosam Alden</t>
  </si>
  <si>
    <t>Department of Accounting, Telkom University, Bandung, West Java, Indonesia</t>
  </si>
  <si>
    <t>Rizana, A.F.</t>
  </si>
  <si>
    <t>Rizana,  Afrin F.</t>
  </si>
  <si>
    <t>Aisha, A.N.</t>
  </si>
  <si>
    <t>Aisha,  Atya Nur</t>
  </si>
  <si>
    <t>2-s2.0-85103947444</t>
  </si>
  <si>
    <t>Firli, A.</t>
  </si>
  <si>
    <t>Firli,  Anisah</t>
  </si>
  <si>
    <t>Influence of financial literacy, financial attitude, and parental income on personal financial management behaviour: A case study on the millennial generation in Indonesia</t>
  </si>
  <si>
    <t>Wijayangka, C.</t>
  </si>
  <si>
    <t>Wijayangka,  Candra</t>
  </si>
  <si>
    <t>2-s2.0-85016647883</t>
  </si>
  <si>
    <t>Universitas Pendidikan Indonesia, Bandung, West Java, Indonesia, Telkom University, Bandung, West Java, Indonesia</t>
  </si>
  <si>
    <t>Factors that Influence Financial Literacy: A Conceptual Framework</t>
  </si>
  <si>
    <t>Sukamto, B.T.</t>
  </si>
  <si>
    <t>Sukamto,  Briga Talin</t>
  </si>
  <si>
    <t>Rizal, N.A.</t>
  </si>
  <si>
    <t>Rizal,  Nora Amelda</t>
  </si>
  <si>
    <t>Septiningrum, L.</t>
  </si>
  <si>
    <t>Septiningrum,  Lutfia</t>
  </si>
  <si>
    <t>Department of Information Systems, Telkom University, Bandung, West Java, Indonesia</t>
  </si>
  <si>
    <t>Faculty of Economics and Business, Telkom University, Bandung, West Java, Indonesia</t>
  </si>
  <si>
    <t>Pratondo, A.</t>
  </si>
  <si>
    <t>Pratondo,  Agus</t>
  </si>
  <si>
    <t>Rahadi, A.P.</t>
  </si>
  <si>
    <t>Rahadi,  Ashri Putri</t>
  </si>
  <si>
    <t>Institut Teknologi Bandung, Bandung, West Java, Indonesia, School of Economics and Business, Telkom University, Bandung, West Java, Indonesia</t>
  </si>
  <si>
    <t>Dalilah, A.</t>
  </si>
  <si>
    <t>Dalilah,  Afna</t>
  </si>
  <si>
    <t>Temple University</t>
  </si>
  <si>
    <t>Department of Psychology and Neuroscience, Temple University, Philadelphia, PA, United States</t>
  </si>
  <si>
    <t>Jennings, J.D.</t>
  </si>
  <si>
    <t>Jennings,  John D.</t>
  </si>
  <si>
    <t>Department of Orthopaedic Surgery and Sports Medicine, Temple University Hospital, Philadelphia, PA, United States</t>
  </si>
  <si>
    <t>2-s2.0-85097798703</t>
  </si>
  <si>
    <t>Johnson, L.</t>
  </si>
  <si>
    <t>Johnson,  Laura</t>
  </si>
  <si>
    <t>Temple University, Philadelphia, PA, United States</t>
  </si>
  <si>
    <t>Increasing Financial Empowerment among Survivors of Intimate Partner Violence: A Growth Curve Analysis</t>
  </si>
  <si>
    <t>Mennis, J.</t>
  </si>
  <si>
    <t>Mennis,  Jeremy L.</t>
  </si>
  <si>
    <t>Department of Geography, Temple University, Philadelphia, PA, United States</t>
  </si>
  <si>
    <t>Quinn,  Courtney A.</t>
  </si>
  <si>
    <t>Tropea, T.</t>
  </si>
  <si>
    <t>Tropea,  Tia</t>
  </si>
  <si>
    <t>2-s2.0-85188509359</t>
  </si>
  <si>
    <t>College of Public Health, Temple University, Philadelphia, PA, United States</t>
  </si>
  <si>
    <t>Economic Resilience and Polystrengths: Identifying Protective Factors Associated With Economic Self-Sufficiency Among Survivors of Intimate Partner Violence</t>
  </si>
  <si>
    <t>Smith, D.V.</t>
  </si>
  <si>
    <t>Smith,  David V.</t>
  </si>
  <si>
    <t>Wright, M.</t>
  </si>
  <si>
    <t>Wright,  Michael</t>
  </si>
  <si>
    <t>Tennessee State University</t>
  </si>
  <si>
    <t>Department of Social Work, Tennessee State University, Nashville, TN, United States, Department of Social Work, University of Nevada, Reno, Reno, NV, United States</t>
  </si>
  <si>
    <t>2-s2.0-85103342849</t>
  </si>
  <si>
    <t>Jones, K.D.</t>
  </si>
  <si>
    <t>Jones,  Karen D.</t>
  </si>
  <si>
    <t>UT-TSU Extension-Haywood County, Tennessee State University, Nashville, TN, United States</t>
  </si>
  <si>
    <t>Money Minute: Using Short Informational Videos to Address Financial Hardships Caused by the COVID-19 Pandemic</t>
  </si>
  <si>
    <t>Hagan, T.V.</t>
  </si>
  <si>
    <t>Hagan,  Tracy V.</t>
  </si>
  <si>
    <t>UT-TSU Extension-Lawrence County, Tennessee State University, Nashville, TN, United States</t>
  </si>
  <si>
    <t>Ratynskyi, V.</t>
  </si>
  <si>
    <t>Ratynskyi,  Vadym</t>
  </si>
  <si>
    <t>Ternopil Ivan Puluj National Technical University</t>
  </si>
  <si>
    <t>Department of Economics and Finance, Ternopil Ivan Puluj National Technical University, Ternopil, Ternopil Oblast, Ukraine</t>
  </si>
  <si>
    <t>Krupka, A.</t>
  </si>
  <si>
    <t>Krupka,  Andrii</t>
  </si>
  <si>
    <t>Radynskyy, S.</t>
  </si>
  <si>
    <t>Radynskyy,  Serghiy</t>
  </si>
  <si>
    <t>Shpylyk, S.</t>
  </si>
  <si>
    <t>Shpylyk,  Svitlana</t>
  </si>
  <si>
    <t>2-s2.0-85139221199</t>
  </si>
  <si>
    <t>Kuzma, I.</t>
  </si>
  <si>
    <t>Kuzma,  Iryna I.</t>
  </si>
  <si>
    <t>Ternopil Regional Municipal Institute of Postgraduate Pedagogical Education</t>
  </si>
  <si>
    <t>Psychology and Inclusive Education, Ternopil Regional Municipal Institute of Postgraduate Pedagogical Education, Ternopil, Ukraine</t>
  </si>
  <si>
    <t>FORMATION OF FINANCIAL LITERACY IN PRIMARY SCHOOL STUDENTS</t>
  </si>
  <si>
    <t>Yankovych, O.</t>
  </si>
  <si>
    <t>Yankovych,  Oleksandra I.</t>
  </si>
  <si>
    <t>Ternopil Volodymyr Hnatiuk National Pedagogical University</t>
  </si>
  <si>
    <t>Ternopil Volodymyr Hnatiuk National Pedagogical University, Ternopil, Ternopil Oblast, Ukraine</t>
  </si>
  <si>
    <t>2-s2.0-85116696748</t>
  </si>
  <si>
    <t>Saveliuk, N.</t>
  </si>
  <si>
    <t>Saveliuk,  Natalia M.</t>
  </si>
  <si>
    <t>Department of Psychology, Ternopil Volodymyr Hnatiuk National Pedagogical University, Ternopil, Ternopil Oblast, Ukraine</t>
  </si>
  <si>
    <t>Economic Behavior as Information Processes: Peculiarities of Decision-Making Styles in Ukrainian Students</t>
  </si>
  <si>
    <t>Chaikovska, H.</t>
  </si>
  <si>
    <t>Chaikovska,  Hanna</t>
  </si>
  <si>
    <t>Levchyk, I.</t>
  </si>
  <si>
    <t>Levchyk,  Iryna</t>
  </si>
  <si>
    <t>Orap, M.</t>
  </si>
  <si>
    <t>Orap,  Maryna O.</t>
  </si>
  <si>
    <t>Kalba, Y.</t>
  </si>
  <si>
    <t>Kalba,  Yaroslava</t>
  </si>
  <si>
    <t>2-s2.0-79960826285</t>
  </si>
  <si>
    <t>Terry College of Business</t>
  </si>
  <si>
    <t>Department of Housing and Consumer Economics, Terry College of Business, Athens, GA, United States</t>
  </si>
  <si>
    <t>College-based personal finance education: Student interest in three delivery methods</t>
  </si>
  <si>
    <t>2-s2.0-33748328078</t>
  </si>
  <si>
    <t>Are we making the grade? A national overview of financial education and program evaluation</t>
  </si>
  <si>
    <t>2-s2.0-85076694452</t>
  </si>
  <si>
    <t>Zhang, J.J.</t>
  </si>
  <si>
    <t>Zhang,  James Jianhui</t>
  </si>
  <si>
    <t>Department of Kinesiology (Sport Management), Terry College of Business, Athens, GA, United States</t>
  </si>
  <si>
    <t>Corporate governance structure, financial capability, and the R&amp;D intensity in Chinese sports sector: Evidence from listed sports companies</t>
  </si>
  <si>
    <t>2-s2.0-84861863243</t>
  </si>
  <si>
    <t>Bose, R.</t>
  </si>
  <si>
    <t>Bose,  Rana</t>
  </si>
  <si>
    <t>Department of Economics, Terry College of Business, Athens, GA, United States</t>
  </si>
  <si>
    <t>Learning by doing: Active employer sponsored retirement savings plan participation and household wealth accumulation</t>
  </si>
  <si>
    <t>Goetz, J.</t>
  </si>
  <si>
    <t>Goetz,  Joseph W.</t>
  </si>
  <si>
    <t>Nielsen, R.B.</t>
  </si>
  <si>
    <t>Nielsen,  Robert B.</t>
  </si>
  <si>
    <t>Rupured, M.</t>
  </si>
  <si>
    <t>Rupured,  Michael</t>
  </si>
  <si>
    <t>2-s2.0-85065327392</t>
  </si>
  <si>
    <t>Financial Literacy of High School Graduates: Long- and Short-Term Financial Behavior by Age Group</t>
  </si>
  <si>
    <t>2-s2.0-84958212159</t>
  </si>
  <si>
    <t>Conklin, J.N.</t>
  </si>
  <si>
    <t>Conklin,  James N.</t>
  </si>
  <si>
    <t>Terry College of Business (NA if no university)</t>
  </si>
  <si>
    <t>Terry College of Business, Athens, GA, United States</t>
  </si>
  <si>
    <t>Financial Literacy, Broker–Borrower Interaction and Mortgage Default</t>
  </si>
  <si>
    <t>2-s2.0-84984832826</t>
  </si>
  <si>
    <t>Dudensing, R.</t>
  </si>
  <si>
    <t>Dudensing,  Rebekka M.</t>
  </si>
  <si>
    <t>Texas A&amp;M</t>
  </si>
  <si>
    <t>Texas A&amp;M AgriLife, College Station, TX, United States</t>
  </si>
  <si>
    <t>Evaluation strategies in financial education: Evaluation with imperfect instruments</t>
  </si>
  <si>
    <t>Granovsky, N.L.</t>
  </si>
  <si>
    <t>Granovsky,  Nancy L.</t>
  </si>
  <si>
    <t>Johnson, J.</t>
  </si>
  <si>
    <t>Johnson,  Jason L.</t>
  </si>
  <si>
    <t>2-s2.0-85097001040</t>
  </si>
  <si>
    <t>Hubona, G.</t>
  </si>
  <si>
    <t>Hubona,  Geoffrey S.</t>
  </si>
  <si>
    <t>Texas A&amp;M International University</t>
  </si>
  <si>
    <t>Texas A and M International University, Laredo, TX, United States</t>
  </si>
  <si>
    <t>Understanding sources of financial well-being in Romania: a prerequisite for transformative financial services</t>
  </si>
  <si>
    <t>2-s2.0-85124507385</t>
  </si>
  <si>
    <t>Jin, K.</t>
  </si>
  <si>
    <t>Jin,  Kai</t>
  </si>
  <si>
    <t>Texas A&amp;M University</t>
  </si>
  <si>
    <t>Texas A&amp;M University, College Station, TX, United States</t>
  </si>
  <si>
    <t>Virtual Summer Research Program with Professional Development and Financial Literacy Training</t>
  </si>
  <si>
    <t>2-s2.0-85205323164</t>
  </si>
  <si>
    <t>Babu, S.</t>
  </si>
  <si>
    <t>Babu,  Suhas</t>
  </si>
  <si>
    <t>College of Nursing, Texas A&amp;M University Health Science Center, Bryan, TX, United States</t>
  </si>
  <si>
    <t>Maternal health applications: Qualitative findings of user needs</t>
  </si>
  <si>
    <t>Department of Agricultural Economics, Texas A&amp;M University, College Station, TX, United States</t>
  </si>
  <si>
    <t>2-s2.0-84928118465</t>
  </si>
  <si>
    <t>A Systematic Review of Financial Literacy as a Termed Concept: More Questions Than Answers</t>
  </si>
  <si>
    <t>Garcia, N.</t>
  </si>
  <si>
    <t>Garcia,  Nydia</t>
  </si>
  <si>
    <t>Li,  Hua</t>
  </si>
  <si>
    <t>Goswami, J.S.</t>
  </si>
  <si>
    <t>Goswami,  Jaya S.</t>
  </si>
  <si>
    <t>2-s2.0-84878225425</t>
  </si>
  <si>
    <t>Page, J.</t>
  </si>
  <si>
    <t>Page,  Jaimie</t>
  </si>
  <si>
    <t>School of Social Work, Texas A&amp;M University, College Station, TX, United States</t>
  </si>
  <si>
    <t>Financial training for exonerees awaiting compensation: A case study</t>
  </si>
  <si>
    <t>2-s2.0-85079795684</t>
  </si>
  <si>
    <t>Vaaler, A.</t>
  </si>
  <si>
    <t>Vaaler,  Alyson</t>
  </si>
  <si>
    <t>Teaching financial literacy through the use of market research and advertising instruction: A non traditional approach</t>
  </si>
  <si>
    <t>Page, W.</t>
  </si>
  <si>
    <t>Page,  Walter</t>
  </si>
  <si>
    <t>Wilhelm, J.</t>
  </si>
  <si>
    <t>Wilhelm,  Jennifer</t>
  </si>
  <si>
    <t>Pineda, R.M.G.</t>
  </si>
  <si>
    <t>Pineda,  Ricardo Miguel Garcia</t>
  </si>
  <si>
    <t>Yoon, S.W.</t>
  </si>
  <si>
    <t>Yoon,  Seung Won</t>
  </si>
  <si>
    <t>Texas A&amp;M University-Commerce, Commerce, TX, United States</t>
  </si>
  <si>
    <t>Singh, V.P.</t>
  </si>
  <si>
    <t>Singh,  Vijay P.</t>
  </si>
  <si>
    <t>Department of Biological and Agricultural Engineering, College Station, TX, United States</t>
  </si>
  <si>
    <t>Page, R.</t>
  </si>
  <si>
    <t>Page,  Robin L.</t>
  </si>
  <si>
    <t>Woodland, G.</t>
  </si>
  <si>
    <t>Woodland,  Gracie</t>
  </si>
  <si>
    <t>Park, N.</t>
  </si>
  <si>
    <t>Park,  Nicolas</t>
  </si>
  <si>
    <t>College of Nursing, Texas A&amp;M University Health Science Center, Bryan, TX, United States, College of Arts and Sciences, Texas A&amp;M University, College Station, TX, United States</t>
  </si>
  <si>
    <t>2-s2.0-85027535261</t>
  </si>
  <si>
    <t>Financial literacy education in the United States: Exploring popular personal finance literature</t>
  </si>
  <si>
    <t>Villa, M.</t>
  </si>
  <si>
    <t>Villa,  Mario</t>
  </si>
  <si>
    <t>Robinson, L.</t>
  </si>
  <si>
    <t>Robinson,  Lauren</t>
  </si>
  <si>
    <t>2-s2.0-105001124434</t>
  </si>
  <si>
    <t>Bland, E.</t>
  </si>
  <si>
    <t>Bland,  Eugene M.</t>
  </si>
  <si>
    <t>Texas A&amp;M University - Corpus Christi</t>
  </si>
  <si>
    <t>Department of Accounting, Texas A and M University - Corpus Christi, Corpus Christi, TX, United States</t>
  </si>
  <si>
    <t>Entrepreneurship and Student Loans: An Analysis of the Association Between Self-Employment and Student Loans</t>
  </si>
  <si>
    <t>W. DeGrassi, S.</t>
  </si>
  <si>
    <t>W. DeGrassi,  Sandra W.</t>
  </si>
  <si>
    <t>Department of Management and Marketing, Texas A and M University - Corpus Christi, Corpus Christi, TX, United States</t>
  </si>
  <si>
    <t>Diosdado, L.</t>
  </si>
  <si>
    <t>Diosdado,  Leobardo</t>
  </si>
  <si>
    <t>Theodossiou, A.</t>
  </si>
  <si>
    <t>Theodossiou,  Alexandra K.</t>
  </si>
  <si>
    <t>Wertheim, C.</t>
  </si>
  <si>
    <t>Wertheim,  Christopher</t>
  </si>
  <si>
    <t>Caesar, L.D.</t>
  </si>
  <si>
    <t>Caesar,  Livingstone Divine</t>
  </si>
  <si>
    <t>Texas A&amp;M University at Galveston</t>
  </si>
  <si>
    <t>Department of Maritime Business Administration, Texas A and M University at Galveston, Galveston, TX, United States</t>
  </si>
  <si>
    <t>2-s2.0-84953158387</t>
  </si>
  <si>
    <t>Reese, B.</t>
  </si>
  <si>
    <t>Reese,  Bill</t>
  </si>
  <si>
    <t>Texas Christian University</t>
  </si>
  <si>
    <t>Texas Christian University, Fort Worth, TX, United States</t>
  </si>
  <si>
    <t>Property maintenance and residential integration</t>
  </si>
  <si>
    <t>2-s2.0-85142035540</t>
  </si>
  <si>
    <t>Green, L.E.</t>
  </si>
  <si>
    <t>Green,  Leslie E.</t>
  </si>
  <si>
    <t>Texas State University</t>
  </si>
  <si>
    <t>School of Family and Consumer Sciences, Texas State University, San Marcos, TX, United States</t>
  </si>
  <si>
    <t>Homeowner Characteristics Associated With the Occurrence of Negative Home Equity</t>
  </si>
  <si>
    <t>2-s2.0-79958807487</t>
  </si>
  <si>
    <t>Davis,  Kimberlee</t>
  </si>
  <si>
    <t>Texas State University, San Marcos, TX, United States</t>
  </si>
  <si>
    <t>Valuing the implementation of financial literacy education</t>
  </si>
  <si>
    <t>2-s2.0-85192760266</t>
  </si>
  <si>
    <t>Mortgage Status and Financial Stress: Do Home Equity Loans, Negative Home Equity, and Mortgage Default Matter?</t>
  </si>
  <si>
    <t>2-s2.0-85115101475</t>
  </si>
  <si>
    <t>Park,  Narang</t>
  </si>
  <si>
    <t>Postdoctoral Research Associate, Texas State University, San Marcos, TX, United States</t>
  </si>
  <si>
    <t>Factors Mediating the Association Between Financial Socialization and Well-Being of Young Adults: Testing a Conceptual Framework</t>
  </si>
  <si>
    <t>2-s2.0-84864385856</t>
  </si>
  <si>
    <t>Huston, S.J.</t>
  </si>
  <si>
    <t>Huston,  Sandra J.</t>
  </si>
  <si>
    <t>Texas Tech University</t>
  </si>
  <si>
    <t>Department of Personal Financial Planning, Texas Tech University, Lubbock, TX, United States</t>
  </si>
  <si>
    <t>Financial Sophistication and Housing Leverage Among Older Households</t>
  </si>
  <si>
    <t>Khatun, N.</t>
  </si>
  <si>
    <t>Khatun,  Nasima</t>
  </si>
  <si>
    <t>School of Financial Planning, Texas Tech University, Lubbock, TX, United States</t>
  </si>
  <si>
    <t>2-s2.0-85189250276</t>
  </si>
  <si>
    <t>Huston, S.</t>
  </si>
  <si>
    <t>The unsophisticated “sophisticated”: Old age and the accredited investors definition</t>
  </si>
  <si>
    <t>2-s2.0-105006765993</t>
  </si>
  <si>
    <t>Sanderson, J.</t>
  </si>
  <si>
    <t>Sanderson,  Jimmy</t>
  </si>
  <si>
    <t>Texas Tech University, Lubbock, TX, United States</t>
  </si>
  <si>
    <t>From Locker Room to Limelight: Exploring College Athlete Heightened Visibility, Branding Challenges, and Safety in the Age of Name, Image, and Likeness</t>
  </si>
  <si>
    <t>Boadi, B.Y.</t>
  </si>
  <si>
    <t>Boadi,  Boakye Yam</t>
  </si>
  <si>
    <t>Liu,  Yingchun</t>
  </si>
  <si>
    <t>Department of Finance, Texas Tech University, Lubbock, TX, United States</t>
  </si>
  <si>
    <t>2-s2.0-84867963661</t>
  </si>
  <si>
    <t>Financial literacy and the cost of borrowing</t>
  </si>
  <si>
    <t>Lu,  Yan</t>
  </si>
  <si>
    <t>Esho, A.</t>
  </si>
  <si>
    <t>Esho,  Adebowale</t>
  </si>
  <si>
    <t>Lacombe, D.</t>
  </si>
  <si>
    <t>Lacombe,  Donald J.</t>
  </si>
  <si>
    <t>Texas Tech University, Lubbock, TX, United States, Texas Tech University, Lubbock, TX, United States</t>
  </si>
  <si>
    <t>Guillemette, M.A.</t>
  </si>
  <si>
    <t>Guillemette,  Michael A.</t>
  </si>
  <si>
    <t>Asebedo, S.D.</t>
  </si>
  <si>
    <t>Asebedo,  Sarah Del</t>
  </si>
  <si>
    <t>School of Financial Planning, Texas Tech University, Lubbock, TX, United States, College of Human Sciences, Texas Tech University, Lubbock, TX, United States</t>
  </si>
  <si>
    <t>Olajide, O.</t>
  </si>
  <si>
    <t>Olajide,  Olamide</t>
  </si>
  <si>
    <t>Parent, M.C.</t>
  </si>
  <si>
    <t>Parent,  Mike C.</t>
  </si>
  <si>
    <t>Department of Psychological Sciences, Texas Tech University, Lubbock, TX, United States</t>
  </si>
  <si>
    <t>2-s2.0-84940647632</t>
  </si>
  <si>
    <t>Using a financial health model to provide context for financial literacy education research: A commentary</t>
  </si>
  <si>
    <t>College of Human Sciences, Texas Tech University, Lubbock, TX, United States</t>
  </si>
  <si>
    <t>Durband, D.B.</t>
  </si>
  <si>
    <t>Durband,  Dorothy Bagwell</t>
  </si>
  <si>
    <t>2-s2.0-77954187157</t>
  </si>
  <si>
    <t>Measuring Financial Literacy</t>
  </si>
  <si>
    <t>Brown,  Katie M.</t>
  </si>
  <si>
    <t>Finke, M.S.</t>
  </si>
  <si>
    <t>2-s2.0-84883682537</t>
  </si>
  <si>
    <t>Financial literacy and shrouded credit card rewards</t>
  </si>
  <si>
    <t>2-s2.0-76349121576</t>
  </si>
  <si>
    <t>Pauwels, V.W.</t>
  </si>
  <si>
    <t>Pauwels,  Vanda W.</t>
  </si>
  <si>
    <t>Factors affecting workers' retirement confidence: A gender perspective</t>
  </si>
  <si>
    <t>MEDCD Dept, Texas Tech University, Lubbock, TX, United States</t>
  </si>
  <si>
    <t>Guillemette, M.</t>
  </si>
  <si>
    <t>Ricaldi, L.</t>
  </si>
  <si>
    <t>Ricaldi,  Laura</t>
  </si>
  <si>
    <t>Pifer, N.D.</t>
  </si>
  <si>
    <t>Pifer,  N. David</t>
  </si>
  <si>
    <t>Department of Kinesiology and Sport Management, Texas Tech University, Lubbock, TX, United States</t>
  </si>
  <si>
    <t>2-s2.0-85012041476</t>
  </si>
  <si>
    <t>Old age and the decline in financial literacy</t>
  </si>
  <si>
    <t>Oldewage-Theron, W.</t>
  </si>
  <si>
    <t>Oldewage-Theron,  Wilna H.</t>
  </si>
  <si>
    <t>Department of Nutritional Sciences, Texas Tech University, Lubbock, TX, United States</t>
  </si>
  <si>
    <t>2-s2.0-85063554825</t>
  </si>
  <si>
    <t>Department of Personal Financial Planning, Texas Tech University, Lubbock, TX, United States, Personal Financial Literacy Program, United States</t>
  </si>
  <si>
    <t>Financial Literacy and Education</t>
  </si>
  <si>
    <t>Reiter, M.</t>
  </si>
  <si>
    <t>Reiter,  Miranda</t>
  </si>
  <si>
    <t>2-s2.0-85159811157</t>
  </si>
  <si>
    <t>Editorial</t>
  </si>
  <si>
    <t>2-s2.0-85217629635</t>
  </si>
  <si>
    <t>Dinh, V.</t>
  </si>
  <si>
    <t>Dinh,  Van Thanh Thi</t>
  </si>
  <si>
    <t>Factors Associated With ESG Investment Attitude</t>
  </si>
  <si>
    <t>2-s2.0-85129866232</t>
  </si>
  <si>
    <t>Old age and the decline in investment performance</t>
  </si>
  <si>
    <t>Antwi, J.</t>
  </si>
  <si>
    <t>Antwi,  Johnson</t>
  </si>
  <si>
    <t>Department of Personal Financial Planning, Texas Tech University, Lubbock, TX, United States, Texas Tech, Personal Financial Literacy Program, United States</t>
  </si>
  <si>
    <t>Steinmeier, T.L.</t>
  </si>
  <si>
    <t>Steinmeier,  Thomas L.</t>
  </si>
  <si>
    <t>Department of Economics, Texas Tech University, Lubbock, TX, United States</t>
  </si>
  <si>
    <t>2-s2.0-79958830675</t>
  </si>
  <si>
    <t>Korb, B.R.</t>
  </si>
  <si>
    <t>Korb,  Brian R.</t>
  </si>
  <si>
    <t>Financial planners: Educating widows in personal financial planning</t>
  </si>
  <si>
    <t>2-s2.0-84877109960</t>
  </si>
  <si>
    <t>Department of Curriculum and Instruction, Texas Tech University, Lubbock, TX, United States</t>
  </si>
  <si>
    <t>Intergenerational financial literacy: The case for teaching sustainable financial decision making in schools</t>
  </si>
  <si>
    <t>2-s2.0-84878352913</t>
  </si>
  <si>
    <t>2007 Outstanding AFCPE conference paper: Assessing the use and usefulness of current financial resources for civilian military spouses</t>
  </si>
  <si>
    <t>2-s2.0-105014986907</t>
  </si>
  <si>
    <t>Brown, E.H.</t>
  </si>
  <si>
    <t>Brown,  Erika Houston</t>
  </si>
  <si>
    <t>Texas Woman's University</t>
  </si>
  <si>
    <t>Texas Woman's University, Denton, TX, United States</t>
  </si>
  <si>
    <t>When (Financial) Knowledge Isn't Power: How Race Disrupts Financial Literacy's Relationship to Health Precarity</t>
  </si>
  <si>
    <t>Nibert, A.</t>
  </si>
  <si>
    <t>Nibert,  Ainslie T.</t>
  </si>
  <si>
    <t>College of Nursing, Texas Woman's University Institute of Health Sciences-Houston Center, Houston, TX, United States</t>
  </si>
  <si>
    <t>Krepper, R.</t>
  </si>
  <si>
    <t>Krepper,  Rebecca C.</t>
  </si>
  <si>
    <t>Young, A.</t>
  </si>
  <si>
    <t>Young,  Anne</t>
  </si>
  <si>
    <t>2-s2.0-85141815341</t>
  </si>
  <si>
    <t>Anjan, B.</t>
  </si>
  <si>
    <t>Anjan,  Bhuyan</t>
  </si>
  <si>
    <t>Tezpur University</t>
  </si>
  <si>
    <t>Department of Business Administration, Tezpur University, Tezpur, AS, India</t>
  </si>
  <si>
    <t>Role of Banks in Promoting Financial Literacy among Agripreneurs in Assam, India</t>
  </si>
  <si>
    <t>2-s2.0-85140649745</t>
  </si>
  <si>
    <t>Roy, A.</t>
  </si>
  <si>
    <t>Roy,  Arup</t>
  </si>
  <si>
    <t>Review on the assessment of financial literacy across the globe</t>
  </si>
  <si>
    <t>Mehdi, M.M.</t>
  </si>
  <si>
    <t>Mehdi,  Mokhalles Mohammad</t>
  </si>
  <si>
    <t>Yamang, C.</t>
  </si>
  <si>
    <t>Yamang,  Chiging</t>
  </si>
  <si>
    <t>Newar, N.</t>
  </si>
  <si>
    <t>Newar,  Purnima</t>
  </si>
  <si>
    <t>Kawamura, T.</t>
  </si>
  <si>
    <t>Kawamura,  Tetsuya</t>
  </si>
  <si>
    <t>Tezukayama University
Kansai University</t>
  </si>
  <si>
    <t>Faculty of Economics and Business Management, Tezukayama University, Nara, Nara, Japan, Research Institute for Socionetwork Strategies, Kansai University, Suita, Osaka, Japan</t>
  </si>
  <si>
    <t>Kesavan, R.</t>
  </si>
  <si>
    <t>Kesavan,  R.</t>
  </si>
  <si>
    <t>Thai Moogambigai Dental College and Hospital</t>
  </si>
  <si>
    <t>Department of Public Health Dentistry, Thai Moogambigai Dental College and Hospital, Chennai, TN, India</t>
  </si>
  <si>
    <t>Mary, A.V.</t>
  </si>
  <si>
    <t>Mary,  Abraham Vinita</t>
  </si>
  <si>
    <t>Umapathy, V.R.</t>
  </si>
  <si>
    <t>Umapathy,  Vidhya Rekha</t>
  </si>
  <si>
    <t>2-s2.0-85050109434</t>
  </si>
  <si>
    <t>Kitchon, K.</t>
  </si>
  <si>
    <t>Kitchon,  Kamolchanok</t>
  </si>
  <si>
    <t>Thai-Nichi Institute of Technology</t>
  </si>
  <si>
    <t>Department of Business Administration, Thai-Nichi Institute of Technology, Bangkok, Thailand</t>
  </si>
  <si>
    <t>Saving and investment behaviour of Gen y workforce in Bangkok and Suburb</t>
  </si>
  <si>
    <t>Lakawathana, P.</t>
  </si>
  <si>
    <t>Lakawathana,  Paleerat</t>
  </si>
  <si>
    <t>Naphatthalung, N.</t>
  </si>
  <si>
    <t>Naphatthalung,  Noppakao</t>
  </si>
  <si>
    <t>Thaksin University</t>
  </si>
  <si>
    <t>Department of Curriculum and Instruction, Thaksin University, Songkla, Thailand</t>
  </si>
  <si>
    <t>Sohail, A.</t>
  </si>
  <si>
    <t>Sohail,  Aamir</t>
  </si>
  <si>
    <t>Thal University</t>
  </si>
  <si>
    <t>Department of Commerce, Thal University Bhakkar, Bhakkar, Punjab, Pakistan</t>
  </si>
  <si>
    <t>2-s2.0-85073284712</t>
  </si>
  <si>
    <t>Tangtipongkul, K.</t>
  </si>
  <si>
    <t>Tangtipongkul,  Kaewkwan</t>
  </si>
  <si>
    <t>Thammasat University</t>
  </si>
  <si>
    <t>Faculty of Economics, Thammasat University, Pathum Thani, Thailand</t>
  </si>
  <si>
    <t>The effect of remittance on economic growth in Cambodia</t>
  </si>
  <si>
    <t>Khiev, V.</t>
  </si>
  <si>
    <t>Khiev,  Virak</t>
  </si>
  <si>
    <t>2-s2.0-85138658834</t>
  </si>
  <si>
    <t>Wattanatorn, W.</t>
  </si>
  <si>
    <t>Wattanatorn,  Woraphon</t>
  </si>
  <si>
    <t>Department of Finance, Thammasat University, Pathum Thani, Thailand</t>
  </si>
  <si>
    <t>Investor Sentiment Timing Ability of Mutual Fund Managers: A Comparative Study and Some Extensions</t>
  </si>
  <si>
    <t>Padungsaksawasdi, C.</t>
  </si>
  <si>
    <t>Padungsaksawasdi,  Chaiyuth</t>
  </si>
  <si>
    <t>2-s2.0-85131099042</t>
  </si>
  <si>
    <t>Ponpunthin, N.</t>
  </si>
  <si>
    <t>Ponpunthin,  Niwaan</t>
  </si>
  <si>
    <t>Institute for Continuing Education and Human Resources, Thammasat University, Pathum Thani, Thailand</t>
  </si>
  <si>
    <t>Are Thai Non-Agricultural Workers Financially Fragile?</t>
  </si>
  <si>
    <t>2-s2.0-85126188385</t>
  </si>
  <si>
    <t>Napathorn, C.</t>
  </si>
  <si>
    <t>Napathorn,  Chaturong</t>
  </si>
  <si>
    <t>Thammasat University, Pathum Thani, Thailand</t>
  </si>
  <si>
    <t>Managing employees in Thai family firms: the mutuality perspective</t>
  </si>
  <si>
    <t>Chunhachinda, P.</t>
  </si>
  <si>
    <t>Chunhachinda,  Pornchai</t>
  </si>
  <si>
    <t>Tulyanitikul, B.</t>
  </si>
  <si>
    <t>Tulyanitikul,  Benjamas</t>
  </si>
  <si>
    <t>2-s2.0-85137859115</t>
  </si>
  <si>
    <t>Thapar Institute of Engineering &amp; Technology</t>
  </si>
  <si>
    <t>School of Humanities and Social Sciences, Thapar Institute of Engineering &amp; Technology, Patiala, PB, India</t>
  </si>
  <si>
    <t>Investigating the Impact of Financial Inclusion Drivers, Financial Literacy and Financial Initiatives in Fostering Sustainable Growth in North India</t>
  </si>
  <si>
    <t>2-s2.0-85088943748</t>
  </si>
  <si>
    <t>Prasad, S.</t>
  </si>
  <si>
    <t>Prasad,  Swati</t>
  </si>
  <si>
    <t>Influence of financial literacy on retail investors' decisions in relation to return, risk and market analysis</t>
  </si>
  <si>
    <t>Sharma, R.K.</t>
  </si>
  <si>
    <t>Sharma,  Rakesh Kumar</t>
  </si>
  <si>
    <t>2-s2.0-105003852251</t>
  </si>
  <si>
    <t>Behavioural, Socio-economic Factors, Financial Literacy and Investment Decisions: Are Men More Rational and Women More Emotional?</t>
  </si>
  <si>
    <t>Kiran, R.</t>
  </si>
  <si>
    <t>Kiran,  Ravi</t>
  </si>
  <si>
    <t>Alumni Relations, Thapar Institute of Engineering &amp; Technology, Patiala, PB, India</t>
  </si>
  <si>
    <t>Gupta,  Pradeep Kumar</t>
  </si>
  <si>
    <t>Thapar School of Management</t>
  </si>
  <si>
    <t>LM Thapar School of Management, Mohali, PB, India</t>
  </si>
  <si>
    <t>Gupta, P.K.</t>
  </si>
  <si>
    <t>2-s2.0-85180326210</t>
  </si>
  <si>
    <t>Murtaza, S.</t>
  </si>
  <si>
    <t>Murtaza,  Sana</t>
  </si>
  <si>
    <t>The Aga Khan University</t>
  </si>
  <si>
    <t>Department of Emergency Medicine, The Aga Khan University, Karachi, Sindh, Pakistan</t>
  </si>
  <si>
    <t>Financial Literacy in Residency</t>
  </si>
  <si>
    <t>Fatima, M.</t>
  </si>
  <si>
    <t>Fatima,  Meraj</t>
  </si>
  <si>
    <t>Waheed, S.</t>
  </si>
  <si>
    <t>Waheed,  Shahan</t>
  </si>
  <si>
    <t>2-s2.0-85159665725</t>
  </si>
  <si>
    <t>Phillips, E.</t>
  </si>
  <si>
    <t>Phillips,  Emir James</t>
  </si>
  <si>
    <t>The American College</t>
  </si>
  <si>
    <t>The American College, India</t>
  </si>
  <si>
    <t>The DOL Wants Ethically and Competently ERISA IRA Rollovers: Then Let ONLY Professional Financial Planners Do It</t>
  </si>
  <si>
    <t>Samuel Joseph, C.</t>
  </si>
  <si>
    <t>Samuel Joseph,  C.</t>
  </si>
  <si>
    <t>Department of Management Studies, The American College, Madurai, Madurai, TN, India</t>
  </si>
  <si>
    <t>The American College of Financial Services</t>
  </si>
  <si>
    <t>The American College of Financial Services, King of Prussia, PA, United States</t>
  </si>
  <si>
    <t>Chien, C.-L.</t>
  </si>
  <si>
    <t>Chien,  Chiali</t>
  </si>
  <si>
    <t>Said, M.</t>
  </si>
  <si>
    <t>Said,  Mona</t>
  </si>
  <si>
    <t>The American University in Cairo</t>
  </si>
  <si>
    <t>The American University in Cairo, New Cairo, Cairo, Egypt</t>
  </si>
  <si>
    <t>The Australian National University</t>
  </si>
  <si>
    <t>Department of Banking and Finance, Chulalongkorn Business School, Bangkok, Thailand, The Australian National University, Canberra, ACT, Australia</t>
  </si>
  <si>
    <t>2-s2.0-84908664435</t>
  </si>
  <si>
    <t>Craig, R.</t>
  </si>
  <si>
    <t>Craig,  R. J.</t>
  </si>
  <si>
    <t>School of Business and Information Management, The Australian National University, Canberra, ACT, Australia</t>
  </si>
  <si>
    <t>Assessments of the expert evidence of accountants</t>
  </si>
  <si>
    <t>2-s2.0-85137067453</t>
  </si>
  <si>
    <t>Hoy, C.</t>
  </si>
  <si>
    <t>Hoy,  Christopher</t>
  </si>
  <si>
    <t>The Australian National University, Canberra, ACT, Australia</t>
  </si>
  <si>
    <t>Can a Multipronged Strategy of “Soft” Interventions Surmount Structural Barriers for Financial Inclusion? Evidence From the Unbanked in Papua New Guinea</t>
  </si>
  <si>
    <t>Bray, J.R.</t>
  </si>
  <si>
    <t>Bray,  J. Rob</t>
  </si>
  <si>
    <t>Centre for Social Research and Methods, The Australian National University, Canberra, ACT, Australia</t>
  </si>
  <si>
    <t>2-s2.0-85107903479</t>
  </si>
  <si>
    <t>Schuster, C.E.</t>
  </si>
  <si>
    <t>Schuster,  Caroline E.</t>
  </si>
  <si>
    <t>‘Risky Data’ for Inclusive Microinsurance Infrastructures</t>
  </si>
  <si>
    <t>Merdikawati, N.</t>
  </si>
  <si>
    <t>Merdikawati,  Nurina</t>
  </si>
  <si>
    <t>2-s2.0-84958924685</t>
  </si>
  <si>
    <t>Ng, J.</t>
  </si>
  <si>
    <t>Ng,  Juliana K.L.</t>
  </si>
  <si>
    <t>Presentation Format and Financial Literacy: Accessibility and Assessability of Retirement Savings Statements</t>
  </si>
  <si>
    <t>2-s2.0-105007561604</t>
  </si>
  <si>
    <t>Sapulette, M.S.</t>
  </si>
  <si>
    <t>Sapulette,  Militcyano Samuel</t>
  </si>
  <si>
    <t>Do Financial Knowledge and e-Payment Awareness Affect Saving and Spending Behavior? The Mediating Role of Financial Risk Tolerance</t>
  </si>
  <si>
    <t>The Brookings Institution (NA for context)</t>
  </si>
  <si>
    <t>Economic Studies Program, The Brookings Institution, Washington, D.C., United States</t>
  </si>
  <si>
    <t>Kim, B.-J.</t>
  </si>
  <si>
    <t>Kim,  Bumjoon</t>
  </si>
  <si>
    <t>The Catholic University of Korea</t>
  </si>
  <si>
    <t>Department of Accounting, The Catholic University of Korea, Bucheon-si, Gyeonggi-do, South Korea</t>
  </si>
  <si>
    <t>Eichler, K.S.</t>
  </si>
  <si>
    <t>Eichler,  Kim Sandy</t>
  </si>
  <si>
    <t>The Chicago School</t>
  </si>
  <si>
    <t>Industrial Organizational (IO)/Business Psychology Department, The Chicago School, Chicago, IL, United States</t>
  </si>
  <si>
    <t>2-s2.0-84878726088</t>
  </si>
  <si>
    <t>Rock, T.A.</t>
  </si>
  <si>
    <t>Rock,  Thomas A.</t>
  </si>
  <si>
    <t>The Children's Hospital of Philadelphia</t>
  </si>
  <si>
    <t>Chartis Group, Chicago, IL, United States, Division of General Pediatrics, The Children's Hospital of Philadelphia, Philadelphia, PA, United States</t>
  </si>
  <si>
    <t>General pediatric attending physicians' and residents' knowledge of inpatient hospital finances</t>
  </si>
  <si>
    <t>2-s2.0-85071429113</t>
  </si>
  <si>
    <t>Sole, M.A.</t>
  </si>
  <si>
    <t>Sole,  Marla A.</t>
  </si>
  <si>
    <t>The City University of New York</t>
  </si>
  <si>
    <t>Guttman Community College, The City University of New York, New York, NY, United States</t>
  </si>
  <si>
    <t>Interdisciplinary Thinking: Financial Literacy Crosses Disciplinary Boundaries</t>
  </si>
  <si>
    <t>2-s2.0-85134688754</t>
  </si>
  <si>
    <t>Ho, C.S.M.</t>
  </si>
  <si>
    <t>Ho,  Chun Sing Maxwell</t>
  </si>
  <si>
    <t>The Education University of Hong Kong</t>
  </si>
  <si>
    <t>Department of Education Policy and Leadership, The Education University of Hong Kong, Hong Kong, Hong Kong</t>
  </si>
  <si>
    <t>Financial Literacy: The Impact of The Foreign-Language Effect on Risk-Taking Values, Financial Attitudes, and Behavior of Hong Kong Secondary Students</t>
  </si>
  <si>
    <t>Lee, D.H.L.</t>
  </si>
  <si>
    <t>Lee,  Daphnee Hui Lin</t>
  </si>
  <si>
    <t>Wu,  Jingbo</t>
  </si>
  <si>
    <t>Department of Social Sciences, The Education University of Hong Kong, Hong Kong, Hong Kong</t>
  </si>
  <si>
    <t>Department of Asian and Policy Studies, The Education University of Hong Kong, Hong Kong, Hong Kong</t>
  </si>
  <si>
    <t>Chou, K.-L.</t>
  </si>
  <si>
    <t>Chou,  Kee Lee</t>
  </si>
  <si>
    <t>2-s2.0-85212311984</t>
  </si>
  <si>
    <t>Department of Social Sciences and Policy Studies, The Education University of Hong Kong, Hong Kong, Hong Kong</t>
  </si>
  <si>
    <t>Unlocking financial literacy with machine learning: A critical step to advance personal finance research and practice</t>
  </si>
  <si>
    <t>Yu, C.W.-M.</t>
  </si>
  <si>
    <t>Yu,  Christina Wai Mui</t>
  </si>
  <si>
    <t>2-s2.0-85193905608</t>
  </si>
  <si>
    <t>Optimizing financial decision-making for emerging adults: A compact Python-based personalized financial projection approach</t>
  </si>
  <si>
    <t>Chou, K.L.</t>
  </si>
  <si>
    <t>The Education University of Hong Kong, Hong Kong, Hong Kong</t>
  </si>
  <si>
    <t>2-s2.0-85082956149</t>
  </si>
  <si>
    <t>Financial Literacy Among Hong Kong’s Chinese Adolescents: Testing the Validity of a Scale and Evaluating Two Conceptual Models</t>
  </si>
  <si>
    <t>2-s2.0-85173855469</t>
  </si>
  <si>
    <t>Upgrading financial education by adding Python-based personalized financial projection: A randomized control trial</t>
  </si>
  <si>
    <t>Yu, C.W.M.</t>
  </si>
  <si>
    <t>2-s2.0-85209725930</t>
  </si>
  <si>
    <t>Zhao,  Zhenzhou</t>
  </si>
  <si>
    <t>Department of Curriculum and Instruction, The Education University of Hong Kong, Hong Kong, Hong Kong</t>
  </si>
  <si>
    <t>Can parental financial literacy enhance children's higher education opportunities?</t>
  </si>
  <si>
    <t>Tan, W.</t>
  </si>
  <si>
    <t>Tan,  Weiqiang</t>
  </si>
  <si>
    <t>2-s2.0-85035317438</t>
  </si>
  <si>
    <t>Development of Financial Capacity in Adolescents</t>
  </si>
  <si>
    <t>2-s2.0-85089141144</t>
  </si>
  <si>
    <t>Integrating positive financial attitudes to nurture students’ identity as informed financial decision-makers in high power distance Chinese contexts</t>
  </si>
  <si>
    <t>Wu, A.M.</t>
  </si>
  <si>
    <t>Wu,  Alfred Muluan</t>
  </si>
  <si>
    <t>2-s2.0-85100203991</t>
  </si>
  <si>
    <t>Identity grafting for educational change in chinese school systems</t>
  </si>
  <si>
    <t>Yu, K.-M.</t>
  </si>
  <si>
    <t>Yu,  Karming</t>
  </si>
  <si>
    <t>Lee, J.C.-K.</t>
  </si>
  <si>
    <t>Lee,  John Chi Kin</t>
  </si>
  <si>
    <t>2-s2.0-85077431495</t>
  </si>
  <si>
    <t>Ho, M.C.S.</t>
  </si>
  <si>
    <t>School Banding Effects on Student Financial Literacy Acquisition in a Standardised Financial Literacy Curriculum</t>
  </si>
  <si>
    <t>Cheung, Y.-L.</t>
  </si>
  <si>
    <t>Cheung,  Yan Leung</t>
  </si>
  <si>
    <t>2-s2.0-85011468547</t>
  </si>
  <si>
    <t>The George Washington University</t>
  </si>
  <si>
    <t>The George Washington University, Washington, D.C., United States</t>
  </si>
  <si>
    <t>Financial literacy and retirement planning in the United States</t>
  </si>
  <si>
    <t>2-s2.0-84896941901</t>
  </si>
  <si>
    <t>The economic importance of financial literacy: Theory and evidence</t>
  </si>
  <si>
    <t>The George Washington University, Washington, D.C., United States, Global Financial Literacy Excellence Center, Washington, DC, United States</t>
  </si>
  <si>
    <t>2-s2.0-85067887388</t>
  </si>
  <si>
    <t>Financial literacy and the need for financial education: evidence and implications</t>
  </si>
  <si>
    <t>Yukins, C.</t>
  </si>
  <si>
    <t>Yukins,  Christopher R.</t>
  </si>
  <si>
    <t>Global Financial Literacy Excellence Center, GW School of Business, Washington, D.C., United States, The George Washington University, Washington, D.C., United States</t>
  </si>
  <si>
    <t>Financial Freedom Initiative, The George Washington University, Washington, D.C., United States, Italian Financial Education Committee, Italy</t>
  </si>
  <si>
    <t>Global Financial Literacy Excellence Center, The George Washington University, Washington, D.C., United States</t>
  </si>
  <si>
    <t>2-s2.0-33745323202</t>
  </si>
  <si>
    <t>Department of Marketing, The George Washington University, Washington, D.C., United States</t>
  </si>
  <si>
    <t>Who is in control? the role of self-perception, knowledge, and income in explaining consumer financial behavior</t>
  </si>
  <si>
    <t>The George Washington University, Washington, D.C., United States, Global Financial Literacy Excellence Center, Washington, D.C., DC, United States</t>
  </si>
  <si>
    <t>2-s2.0-85011476664</t>
  </si>
  <si>
    <t>Financial literacy around the world: An overview</t>
  </si>
  <si>
    <t>Tillipman, J.</t>
  </si>
  <si>
    <t>Tillipman,  Jessica</t>
  </si>
  <si>
    <t>2-s2.0-85055861626</t>
  </si>
  <si>
    <t>Fairfax, L.M.</t>
  </si>
  <si>
    <t>Fairfax,  Lisa M.</t>
  </si>
  <si>
    <t>The securities law implications of financial illiteracy</t>
  </si>
  <si>
    <t>Lin,  Chuanhao</t>
  </si>
  <si>
    <t>Department of Economics, The George Washington University, Washington, D.C., United States</t>
  </si>
  <si>
    <t>Rahman,  Aneela</t>
  </si>
  <si>
    <t>The Graduate Center</t>
  </si>
  <si>
    <t>The Graduate Center, New York, NY, United States</t>
  </si>
  <si>
    <t>2-s2.0-84938954324</t>
  </si>
  <si>
    <t>Cheng, A.C.S.</t>
  </si>
  <si>
    <t>Cheng,  Arnold Cheuk Sang</t>
  </si>
  <si>
    <t>The Hong Kong Polytechnic University</t>
  </si>
  <si>
    <t>The Hong Kong Polytechnic University, Hong Kong, Hong Kong, Hong Kong</t>
  </si>
  <si>
    <t>Interest rate deregulation and banks’ off-balance-sheet activities: a Hong Kong perspective</t>
  </si>
  <si>
    <t>Li,  Xiaomin</t>
  </si>
  <si>
    <t>Department of Applied Social Sciences, The Hong Kong Polytechnic University, Hong Kong, Hong Kong, Hong Kong</t>
  </si>
  <si>
    <t>2-s2.0-85135719978</t>
  </si>
  <si>
    <t>Wuni, I.Y.</t>
  </si>
  <si>
    <t>Wuni,  Ibrahim Yahaya</t>
  </si>
  <si>
    <t>Department of Building and Real Estate, The Hong Kong Polytechnic University, Hong Kong, Hong Kong, Hong Kong</t>
  </si>
  <si>
    <t>Mapping the barriers to circular economy adoption in the construction industry: A systematic review, Pareto analysis, and mitigation strategy map</t>
  </si>
  <si>
    <t>2-s2.0-56949104850</t>
  </si>
  <si>
    <t>Yu, K.H.</t>
  </si>
  <si>
    <t>Yu,  Kahung</t>
  </si>
  <si>
    <t>Second homes in the Chinese Mainland under "one country, two systems": A cross-border perspective</t>
  </si>
  <si>
    <t>Faculty of Business, The Hong Kong Polytechnic University, Hong Kong, Hong Kong, Hong Kong</t>
  </si>
  <si>
    <t>2-s2.0-84886690861</t>
  </si>
  <si>
    <t>Fan, L.C.N.</t>
  </si>
  <si>
    <t>Fan,  Linda C.N.</t>
  </si>
  <si>
    <t>Evaluating the integrated competitiveness of real estate enterprises: A proposed model</t>
  </si>
  <si>
    <t>2-s2.0-105021808585</t>
  </si>
  <si>
    <t>Zhang,  Ziyan</t>
  </si>
  <si>
    <t>Department of Applied Mathematics, The Hong Kong Polytechnic University, Hong Kong, Hong Kong, Hong Kong</t>
  </si>
  <si>
    <t>Order-0 Through Order-4 Pearson Correlation Coefficients Defined for Two Vectors with Financial Applications</t>
  </si>
  <si>
    <t>Hui, E.C.M.</t>
  </si>
  <si>
    <t>Hui,  Eddie Chi Man</t>
  </si>
  <si>
    <t>2-s2.0-77449124534</t>
  </si>
  <si>
    <t>Identification of key competences of design-builders in the construction market of the People's Republic of China (PRC)</t>
  </si>
  <si>
    <t>Chan, A.</t>
  </si>
  <si>
    <t>Chan,  Albert P.C.</t>
  </si>
  <si>
    <t>2-s2.0-105015488505</t>
  </si>
  <si>
    <t>Finance and ambition: parental financial socialization, money scripts, and future orientations among Hong Kong youths in low-SES households</t>
  </si>
  <si>
    <t>2-s2.0-85192844587</t>
  </si>
  <si>
    <t>The role of managerial competencies in managing resources for sustainable development strategy in SMEs</t>
  </si>
  <si>
    <t>Yeung, J.F.Y.</t>
  </si>
  <si>
    <t>Yeung,  John F.Y.</t>
  </si>
  <si>
    <t>Gong, L.</t>
  </si>
  <si>
    <t>Gong,  Lulu</t>
  </si>
  <si>
    <t>Zhou, D.</t>
  </si>
  <si>
    <t>Zhou,  Deyang</t>
  </si>
  <si>
    <t>ku, B.H.-B.</t>
  </si>
  <si>
    <t>ku,  Hok Bun</t>
  </si>
  <si>
    <t>Li,  Heng</t>
  </si>
  <si>
    <t>Zhao,  Zuyi</t>
  </si>
  <si>
    <t>Li,  Xiaoying</t>
  </si>
  <si>
    <t>Zhang, X.L.</t>
  </si>
  <si>
    <t>Zhang,  Xiaoling</t>
  </si>
  <si>
    <t>Shen, L.Y.</t>
  </si>
  <si>
    <t>Shen,  Liyin</t>
  </si>
  <si>
    <t>2-s2.0-85068650984</t>
  </si>
  <si>
    <t>Jockey Club Innovation Tower, The Hong Kong Polytechnic University, Hong Kong, Hong Kong, Hong Kong</t>
  </si>
  <si>
    <t>Links Between Family Poverty and the Financial Behaviors of Adolescents: Parental Roles</t>
  </si>
  <si>
    <t>Liyin, S.</t>
  </si>
  <si>
    <t>Liyin,  Shen</t>
  </si>
  <si>
    <t>Cheng, L.T.W.</t>
  </si>
  <si>
    <t>Cheng,  Louis T.W.</t>
  </si>
  <si>
    <t>2-s2.0-85141552718</t>
  </si>
  <si>
    <t>Koduah, A.O.</t>
  </si>
  <si>
    <t>Koduah,  Adwoa Owusuaa</t>
  </si>
  <si>
    <t>School of Nursing, The Hong Kong Polytechnic University, Hong Kong, Hong Kong, Hong Kong</t>
  </si>
  <si>
    <t>Understanding the role of financial health literacy in midlife and old age: A scoping review</t>
  </si>
  <si>
    <t>Fung, M.K.</t>
  </si>
  <si>
    <t>Fung,  Michael K.</t>
  </si>
  <si>
    <t>Lai, H.Y.A.</t>
  </si>
  <si>
    <t>Lai,  Angel Hor Yan</t>
  </si>
  <si>
    <t>Yuen-Tsang, A.W.K.</t>
  </si>
  <si>
    <t>Yuen-Tsang,  Angelina Woon Ki</t>
  </si>
  <si>
    <t>Khan,  Muhammad Aamir</t>
  </si>
  <si>
    <t>2-s2.0-85008378118</t>
  </si>
  <si>
    <t>Yang,  Yunxi</t>
  </si>
  <si>
    <t>Sichuan Expanded Mental Health Network, The Hong Kong Polytechnic University, Hong Kong, Hong Kong, Hong Kong</t>
  </si>
  <si>
    <t>Evaluation of financial literacy development of high school students: A longitudinal mixed methods study</t>
  </si>
  <si>
    <t>2-s2.0-105021460616</t>
  </si>
  <si>
    <t>Khiatani, P.V.</t>
  </si>
  <si>
    <t>Khiatani,  Paul Vinod</t>
  </si>
  <si>
    <t>Do people with problem and non-problem gambling differ on financial literacy? A mixed methods study in Hong Kong</t>
  </si>
  <si>
    <t>Leung, D.</t>
  </si>
  <si>
    <t>Leung,  Daniel Hee</t>
  </si>
  <si>
    <t>School of Hotel and Tourism Management, The Hong Kong Polytechnic University, Hong Kong, Hong Kong</t>
  </si>
  <si>
    <t>2-s2.0-84880033590</t>
  </si>
  <si>
    <t>Lau, W.S.Y.</t>
  </si>
  <si>
    <t>Lau,  Wendy Suet Yee</t>
  </si>
  <si>
    <t>A review of features and outcomes of the Hong Kong Child Development Fund</t>
  </si>
  <si>
    <t>Ng, E.C.W.</t>
  </si>
  <si>
    <t>Ng,  Eddie Chi Wai</t>
  </si>
  <si>
    <t>Lai, M.K.</t>
  </si>
  <si>
    <t>Lai,  Simon Kin</t>
  </si>
  <si>
    <t>Leung, A.Y.M.</t>
  </si>
  <si>
    <t>Leung,  Angela Y.M.</t>
  </si>
  <si>
    <t>School of Nursing, The Hong Kong Polytechnic University, Hong Kong, Hong Kong, Hong Kong, School of Nursing, The Hong Kong Polytechnic University, Hong Kong, Hong Kong, Hong Kong, Research Institute for Smart Ageing, The Hong Kong Polytechnic University, Hong Kong, Hong Kong, Hong Kong</t>
  </si>
  <si>
    <t>Chan, C.C.</t>
  </si>
  <si>
    <t>Chan,  Charles Ching Hai</t>
  </si>
  <si>
    <t>Ding, Y.</t>
  </si>
  <si>
    <t>Ding,  Yanyan</t>
  </si>
  <si>
    <t>Department of Logistics and Maritime Studies, The Hong Kong Polytechnic University, Hong Kong, Hong Kong, Hong Kong</t>
  </si>
  <si>
    <t>2-s2.0-85050978249</t>
  </si>
  <si>
    <t>Parental Socialization and Financial Capability Among Chinese Adolescents in Hong Kong</t>
  </si>
  <si>
    <t>Centre for Innovative Programmes for Adolescents and Families, The Hong Kong Polytechnic University, Hong Kong, Hong Kong, Hong Kong</t>
  </si>
  <si>
    <t>Chui, W.H.</t>
  </si>
  <si>
    <t>Chui,  Eric Wing Hong</t>
  </si>
  <si>
    <t>Li,  Jiajing</t>
  </si>
  <si>
    <t>2-s2.0-84882388062</t>
  </si>
  <si>
    <t>Chiang, Y.H.</t>
  </si>
  <si>
    <t>Chiang,  Yat Hung</t>
  </si>
  <si>
    <t>Determinants of efficiency of contractors in Hong Kong and China: Panel data model analysis</t>
  </si>
  <si>
    <t>Choi, T.N.Y.</t>
  </si>
  <si>
    <t>Choi,  Tracy N.Y.</t>
  </si>
  <si>
    <t>2-s2.0-85137723166</t>
  </si>
  <si>
    <t>Feng,  Qilong</t>
  </si>
  <si>
    <t>Institute of Textiles and Clothing, The Hong Kong Polytechnic University, Hong Kong, Hong Kong, Hong Kong</t>
  </si>
  <si>
    <t>What are the factors that influence the adaptive market? An empirical study with wheelchair users in Hong Kong</t>
  </si>
  <si>
    <t>Hui Patrick, P.C.-L.</t>
  </si>
  <si>
    <t>Hui Patrick,  C. L.</t>
  </si>
  <si>
    <t>Szeto, S.S.</t>
  </si>
  <si>
    <t>Szeto,  Stephanie S.</t>
  </si>
  <si>
    <t>Man, K.F.</t>
  </si>
  <si>
    <t>Man,  King Fai</t>
  </si>
  <si>
    <t>Li,  Jing Victor</t>
  </si>
  <si>
    <t>Darko, A.</t>
  </si>
  <si>
    <t>Darko,  Amos</t>
  </si>
  <si>
    <t>Parial, L.L.B.</t>
  </si>
  <si>
    <t>Parial,  Laurence Lloyd B.</t>
  </si>
  <si>
    <t>The Hong Kong Polytechnic University
(For the second university: University of the Philippines Manila)</t>
  </si>
  <si>
    <t>School of Nursing, The Hong Kong Polytechnic University, Hong Kong, Hong Kong, Hong Kong, College of Nursing, University of the Philippines Manila, Manila, Philippines</t>
  </si>
  <si>
    <t>The Hong Kong University of Science and Technology</t>
  </si>
  <si>
    <t>The Hong Kong University of Science and Technology (Guangzhou), Guangzhou, Guangdong, China</t>
  </si>
  <si>
    <t>Chowhan, S.S.</t>
  </si>
  <si>
    <t>Chowhan,  Sudhinder Singh</t>
  </si>
  <si>
    <t>The IIHMR University</t>
  </si>
  <si>
    <t>Department of Management, The IIHMR University, Jaipur, Jaipur, RJ, India</t>
  </si>
  <si>
    <t>Korczak, J.</t>
  </si>
  <si>
    <t>Korczak,  Jerzy J.</t>
  </si>
  <si>
    <t>The International University of Logistics and Transport</t>
  </si>
  <si>
    <t>The International University of Logistics and Transport, Wroclaw, Lower Silesian Voivodeship, Poland</t>
  </si>
  <si>
    <t>Aslam,  Shoaib</t>
  </si>
  <si>
    <t>The Islamia University of Bahawalpur</t>
  </si>
  <si>
    <t>Department of Commerce, The Islamia University of Bahawalpur, Bahawalpur, Punjab, Pakistan</t>
  </si>
  <si>
    <t>Shafique, O.</t>
  </si>
  <si>
    <t>Shafique,  Owais</t>
  </si>
  <si>
    <t>Department of Islamic and Conventional Banking, The Islamia University of Bahawalpur, Bahawalpur, Punjab, Pakistan</t>
  </si>
  <si>
    <t>Ahmad,  Mumtaz</t>
  </si>
  <si>
    <t>Shaheen, M.A.</t>
  </si>
  <si>
    <t>Shaheen,  Muhammad Aamir</t>
  </si>
  <si>
    <t>Siddiqui, S.H.</t>
  </si>
  <si>
    <t>Siddiqui,  Sulaman Hafeez</t>
  </si>
  <si>
    <t>The Islamia University of Bahawalpur, Bahawalpur, Punjab, Pakistan</t>
  </si>
  <si>
    <t>Tabassum, S.</t>
  </si>
  <si>
    <t>Tabassum,  Sumaira</t>
  </si>
  <si>
    <t>Gillani, S.N.</t>
  </si>
  <si>
    <t>Gillani,  Syeda Noorzahrah</t>
  </si>
  <si>
    <t>Institute of Business, The Islamia University of Bahawalpur, Bahawalpur, Punjab, Pakistan</t>
  </si>
  <si>
    <t>Green, L.-N.</t>
  </si>
  <si>
    <t>Green,  Li Noy</t>
  </si>
  <si>
    <t>The Israel Academic College</t>
  </si>
  <si>
    <t>The Faculty of Social Sciences and Education, The Israel Academic College in Ramat Gan, Ramat Gan, Israel</t>
  </si>
  <si>
    <t>Raney, C.</t>
  </si>
  <si>
    <t>Raney,  Catherine</t>
  </si>
  <si>
    <t>The Johns Hopkins University (NA for context)</t>
  </si>
  <si>
    <t>Child Life Dept., The Johns Hopkins Hospital, Baltimore, MD, United States</t>
  </si>
  <si>
    <t>2-s2.0-105007384873</t>
  </si>
  <si>
    <t>Taaffe, O.</t>
  </si>
  <si>
    <t>Taaffe,  Ouida</t>
  </si>
  <si>
    <t>The London Institute of Banking &amp; Finance</t>
  </si>
  <si>
    <t>The London Institute of Banking &amp; Finance, London, UK, United Kingdom</t>
  </si>
  <si>
    <t>Banking on Change: THE DEVELOPMENT AND FUTURE OF FINANCIAL SERVICES</t>
  </si>
  <si>
    <t>2-s2.0-85200918581</t>
  </si>
  <si>
    <t>Islam, K.M.</t>
  </si>
  <si>
    <t>Islam,  K. M. Anwarul</t>
  </si>
  <si>
    <t>The Millennium University</t>
  </si>
  <si>
    <t>Department of Business Administration, The Millennium University, Dhaka, Bangladesh</t>
  </si>
  <si>
    <t>The role of financial literacy, digital literacy, and financial self-efficacy in FinTech adoption</t>
  </si>
  <si>
    <t>2-s2.0-85198483458</t>
  </si>
  <si>
    <t>Mondal, B.</t>
  </si>
  <si>
    <t>Mondal,  Bidisha</t>
  </si>
  <si>
    <t>The Neotia University</t>
  </si>
  <si>
    <t>Department of Genetics and Plant Breeding, The Neotia University, Sarisa, WB, India</t>
  </si>
  <si>
    <t>Integrating Omic Tools to Design Nutraceutically Rich Citrus</t>
  </si>
  <si>
    <t>Overby, C.</t>
  </si>
  <si>
    <t>Overby,  Caarol</t>
  </si>
  <si>
    <t>The New School</t>
  </si>
  <si>
    <t>The New School, New York, NY, United States</t>
  </si>
  <si>
    <t>Fry, A.</t>
  </si>
  <si>
    <t>Fry,  Aaron</t>
  </si>
  <si>
    <t>Parsons School of Design, The New School, New York, NY, United States</t>
  </si>
  <si>
    <t>Hamilton, D.</t>
  </si>
  <si>
    <t>Hamilton,  Darrick</t>
  </si>
  <si>
    <t>Visualizing Finance Lab, The New School, New York, NY, United States</t>
  </si>
  <si>
    <t>2-s2.0-44449116166</t>
  </si>
  <si>
    <t>Servon, L.J.</t>
  </si>
  <si>
    <t>Servon,  Lisa J.</t>
  </si>
  <si>
    <t>Consumer financial literacy and the impact of online banking on the financial behavior of lower-income bank customers</t>
  </si>
  <si>
    <t>Flores, F.</t>
  </si>
  <si>
    <t>Flores,  Fernanda</t>
  </si>
  <si>
    <t>Williams-Soberanes, P.</t>
  </si>
  <si>
    <t>Williams-Soberanes,  Priscila</t>
  </si>
  <si>
    <t>The NorthCap University</t>
  </si>
  <si>
    <t>School of Management and Liberal Studies, The NorthCap University, Gurugram, HR, India</t>
  </si>
  <si>
    <t>Sharma,  Deergha</t>
  </si>
  <si>
    <t>2-s2.0-85200598013</t>
  </si>
  <si>
    <t>Digital financial literacy, saving and investment behaviour in India</t>
  </si>
  <si>
    <t>2-s2.0-85042447421</t>
  </si>
  <si>
    <t>Wang, G.N.</t>
  </si>
  <si>
    <t>Wang,  Guangyi N.</t>
  </si>
  <si>
    <t>The Ohio State University</t>
  </si>
  <si>
    <t>Department of Human Sciences, The Ohio State University, Columbus, OH, United States</t>
  </si>
  <si>
    <t>Racial/Ethnic disparities in high return investment ownership: a Heckman selection model</t>
  </si>
  <si>
    <t>2-s2.0-80052865379</t>
  </si>
  <si>
    <t>Redbird, B.R.</t>
  </si>
  <si>
    <t>Redbird,  Beth</t>
  </si>
  <si>
    <t>The Ohio State University, Columbus, OH, United States</t>
  </si>
  <si>
    <t>Yes, the poor can be taught to save-evidence from a survey of IDA program participants</t>
  </si>
  <si>
    <t>2-s2.0-85129679516</t>
  </si>
  <si>
    <t>What, Me Worry? Financial Knowledge Overconfidence and the Perception of Emergency Fund Needs</t>
  </si>
  <si>
    <t>Regan, E.P.</t>
  </si>
  <si>
    <t>Regan,  Erica P.</t>
  </si>
  <si>
    <t>Center for the Study of Student Life, The Ohio State University, Columbus, OH, United States</t>
  </si>
  <si>
    <t>2-s2.0-20144380320</t>
  </si>
  <si>
    <t>Department of Human Development and Family Science, The Ohio State University, Columbus, OH, United States</t>
  </si>
  <si>
    <t>Building the case for financial education</t>
  </si>
  <si>
    <t>2-s2.0-105016909561</t>
  </si>
  <si>
    <t>Hanks, A.</t>
  </si>
  <si>
    <t>Hanks,  Andrew S.</t>
  </si>
  <si>
    <t>Differences in housing wealth between U.S. military service personnel and the Civilian population—Exploring the role of financial stress</t>
  </si>
  <si>
    <t>Department of Consumer Sciences, The Ohio State University, Columbus, OH, United States</t>
  </si>
  <si>
    <t>Mashayekhi, M.</t>
  </si>
  <si>
    <t>Mashayekhi,  Mehdi</t>
  </si>
  <si>
    <t>2-s2.0-85181680801</t>
  </si>
  <si>
    <t>Kraft, C.T.</t>
  </si>
  <si>
    <t>Kraft,  Casey T.</t>
  </si>
  <si>
    <t>Department of Plastic and Reconstructive Surgery, The Ohio State University Wexner Medical Center, Columbus, OH, United States</t>
  </si>
  <si>
    <t>Financial Literacy in Plastic Surgery Training: Importance and Current Status</t>
  </si>
  <si>
    <t>Lee,  Jinkook</t>
  </si>
  <si>
    <t>Meckstroth, H.</t>
  </si>
  <si>
    <t>Meckstroth,  Hannah</t>
  </si>
  <si>
    <t>Rehr, T.</t>
  </si>
  <si>
    <t>Rehr,  Tori I.</t>
  </si>
  <si>
    <t>College of Education, The Ohio State University, Columbus, OH, United States</t>
  </si>
  <si>
    <t>Stevens, J.</t>
  </si>
  <si>
    <t>Stevens,  Jack H.</t>
  </si>
  <si>
    <t>Nationwide Children’s Hospital, Columbus, OH, United States, Department of Pediatrics, The Ohio State University, Columbus, OH, United States</t>
  </si>
  <si>
    <t>Seiling, S.B.</t>
  </si>
  <si>
    <t>Seiling,  Sharon Burgess</t>
  </si>
  <si>
    <t>2-s2.0-85121433574</t>
  </si>
  <si>
    <t>Faulkner, A.</t>
  </si>
  <si>
    <t>Faulkner,  Ash E.</t>
  </si>
  <si>
    <t>Financial Literacy around the World: What We Can Learn from the National Strategies and Contexts of the Top Ten Most Financially Literate Nations</t>
  </si>
  <si>
    <t>Meilleur, L.</t>
  </si>
  <si>
    <t>Meilleur,  Louise R.</t>
  </si>
  <si>
    <t>Department of Psychology, The Ohio State University, Columbus, OH, United States</t>
  </si>
  <si>
    <t>McDaniel, A.</t>
  </si>
  <si>
    <t>McDaniel,  Anne E.</t>
  </si>
  <si>
    <t>Phillips, E.L.</t>
  </si>
  <si>
    <t>Phillips,  Erica L.</t>
  </si>
  <si>
    <t>Montalto, C.P.</t>
  </si>
  <si>
    <t>Montalto,  Catherine Phillips</t>
  </si>
  <si>
    <t>2-s2.0-85042363735</t>
  </si>
  <si>
    <t>Kagotho, N.</t>
  </si>
  <si>
    <t>Kagotho,  Njeri</t>
  </si>
  <si>
    <t>College of Social Work, The Ohio State University, Columbus, OH, United States</t>
  </si>
  <si>
    <t>Testing the financial capability framework: Findings from YouthSave-Impact study Kenya</t>
  </si>
  <si>
    <t>2-s2.0-85052472522</t>
  </si>
  <si>
    <t>Ashton, B.</t>
  </si>
  <si>
    <t>Ashton,  Bryan</t>
  </si>
  <si>
    <t>Office of Student Life, The Ohio State University, Columbus, OH, United States</t>
  </si>
  <si>
    <t>Collegiate financial literacy: The ohio state university example</t>
  </si>
  <si>
    <t>John Glenn School of Public Affairs, The Ohio State University, Columbus, OH, United States</t>
  </si>
  <si>
    <t>Patak-Pietrafesa, M.</t>
  </si>
  <si>
    <t>Patak-Pietrafesa,  Michele A.</t>
  </si>
  <si>
    <t>Loibl, C.</t>
  </si>
  <si>
    <t>Loibl,  Cäzilia</t>
  </si>
  <si>
    <t>2-s2.0-85106339905</t>
  </si>
  <si>
    <t>Financial knowledge overconfidence and early withdrawals from retirement accounts</t>
  </si>
  <si>
    <t>2-s2.0-85218711321</t>
  </si>
  <si>
    <t>Life Insurance Product Type, Financial Knowledge, and Financial Adequacy</t>
  </si>
  <si>
    <t>Tompkins, M.K.</t>
  </si>
  <si>
    <t>Tompkins,  Mary Kate</t>
  </si>
  <si>
    <t>College of Nursing, Chicago, IL, United States, The Ohio State University, Columbus, OH, United States</t>
  </si>
  <si>
    <t>Scharff, R.</t>
  </si>
  <si>
    <t>Scharff,  Robert L.</t>
  </si>
  <si>
    <t>2-s2.0-78649950029</t>
  </si>
  <si>
    <t>Financial education and program evaluation</t>
  </si>
  <si>
    <t>Olsen, E.</t>
  </si>
  <si>
    <t>Olsen,  Eric</t>
  </si>
  <si>
    <t>Stanley, R.</t>
  </si>
  <si>
    <t>Stanley,  Rachel M.</t>
  </si>
  <si>
    <t>The Ohio State University College of Medicine, Columbus, OH, United States</t>
  </si>
  <si>
    <t>Shoots-Reinhard, B.</t>
  </si>
  <si>
    <t>Shoots-Reinhard,  Brittany L.</t>
  </si>
  <si>
    <t>2-s2.0-85058418901</t>
  </si>
  <si>
    <t>Wang,  Xiafei</t>
  </si>
  <si>
    <t>Predictors of non-U.S. born mothers’ parenting stress across early childhood in fragile families: A longitudinal analysis</t>
  </si>
  <si>
    <t>Peters, E.</t>
  </si>
  <si>
    <t>Peters,  Ellen M.</t>
  </si>
  <si>
    <t>2-s2.0-85018762442</t>
  </si>
  <si>
    <t>Pietrantonio, K.R.</t>
  </si>
  <si>
    <t>Pietrantonio,  Kipp R.</t>
  </si>
  <si>
    <t>Counseling and Consultation Service, The Ohio State University, Columbus, OH, United States</t>
  </si>
  <si>
    <t>A plan for addressing the student debt crisis in psychological graduate training: Commentary on "graduate debt in psychology: A quantitative analysis" (Doran et al., 2016)</t>
  </si>
  <si>
    <t>Maleku, A.</t>
  </si>
  <si>
    <t>Maleku,  Arati</t>
  </si>
  <si>
    <t>Tusler, M.</t>
  </si>
  <si>
    <t>Tusler,  Martin</t>
  </si>
  <si>
    <t>Moore, A.M.</t>
  </si>
  <si>
    <t>Moore,  Amy M.</t>
  </si>
  <si>
    <t>Pearson, G.D.</t>
  </si>
  <si>
    <t>Pearson,  Gregory D.</t>
  </si>
  <si>
    <t>Department of Plastic and Reconstructive Surgery, The Ohio State University Wexner Medical Center, Columbus, OH, United States, Nationwide Children’s Hospital, Columbus, OH, United States</t>
  </si>
  <si>
    <t>Kaptsan, I.</t>
  </si>
  <si>
    <t>Kaptsan,  Irina</t>
  </si>
  <si>
    <t>Huayllani, M.T.</t>
  </si>
  <si>
    <t>Huayllani,  Maria Tereza</t>
  </si>
  <si>
    <t>2-s2.0-85089383996</t>
  </si>
  <si>
    <t>Financial Capability and Financial Planning at the Verge of Retirement Age</t>
  </si>
  <si>
    <t>2-s2.0-85130072509</t>
  </si>
  <si>
    <t>Financial literacy resources in US public libraries: website analysis</t>
  </si>
  <si>
    <t>Sinayev, A.</t>
  </si>
  <si>
    <t>Sinayev,  Aleksandr</t>
  </si>
  <si>
    <t>2-s2.0-85216956495</t>
  </si>
  <si>
    <t>COVID-19 Labor Market Shocks and Withdrawals From Retirement Accounts: Understanding the Moderating Role of Financial Knowledge</t>
  </si>
  <si>
    <t>2-s2.0-85103218000</t>
  </si>
  <si>
    <t>Financial Literacy Literature in U.S. Public Libraries: Exploring Common Resources in Our Collections</t>
  </si>
  <si>
    <t>Krasniak, P.J.</t>
  </si>
  <si>
    <t>Krasniak,  Peter J.</t>
  </si>
  <si>
    <t>Sampson, S.</t>
  </si>
  <si>
    <t>Sampson,  Sara A.</t>
  </si>
  <si>
    <t>Moritz College of Law, The Ohio State University, Columbus, OH, United States</t>
  </si>
  <si>
    <t>2-s2.0-85069498252</t>
  </si>
  <si>
    <t>Towards Household Asset Protection: Findings from an Inter-generational Asset Transfer Project in Rural Kenya</t>
  </si>
  <si>
    <t>2-s2.0-34249659514</t>
  </si>
  <si>
    <t>Cravener, G.</t>
  </si>
  <si>
    <t>Cravener,  Garrett</t>
  </si>
  <si>
    <t>College of Law, The Ohio State University, Columbus, OH, United States</t>
  </si>
  <si>
    <t>The impact of personal finance education delivered in high school and college courses</t>
  </si>
  <si>
    <t>Peng, T.-C.M.</t>
  </si>
  <si>
    <t>Peng,  Tzu Chin Martina</t>
  </si>
  <si>
    <t>Rausch, J.</t>
  </si>
  <si>
    <t>Rausch,  Joseph R.</t>
  </si>
  <si>
    <t>Johnson-Motoyama, M.</t>
  </si>
  <si>
    <t>Johnson-Motoyama,  Michelle</t>
  </si>
  <si>
    <t>2-s2.0-85074187133</t>
  </si>
  <si>
    <t>Martinez, M.J.</t>
  </si>
  <si>
    <t>Martinez,  Miranda J.</t>
  </si>
  <si>
    <t>Department of Comparative Studies, The Ohio State University, Columbus, OH, United States</t>
  </si>
  <si>
    <t>Financial Coaching and the Nudge: Examining Local Spaces of Market Agencement</t>
  </si>
  <si>
    <t>Crocker, J.</t>
  </si>
  <si>
    <t>Crocker,  Jennifer K.</t>
  </si>
  <si>
    <t>Zhang,  Yiran</t>
  </si>
  <si>
    <t>Wagner, L.</t>
  </si>
  <si>
    <t>Wagner,  Laura</t>
  </si>
  <si>
    <t>Haran, H.</t>
  </si>
  <si>
    <t>Haran,  Hanna</t>
  </si>
  <si>
    <t>O'Brien, A.L.</t>
  </si>
  <si>
    <t>O'Brien,  Andrew L.</t>
  </si>
  <si>
    <t>2-s2.0-85087892943</t>
  </si>
  <si>
    <t>Department of Human Services, The Ohio State University, Columbus, OH, United States</t>
  </si>
  <si>
    <t>Three Decades of the Journal of Financial Counseling and Planning</t>
  </si>
  <si>
    <t>2-s2.0-105001066440</t>
  </si>
  <si>
    <t>Money Talks: Testing a Series of Financial Literacy Modules to Encourage Financial Conversations in Middle School Families</t>
  </si>
  <si>
    <t>2-s2.0-84935466261</t>
  </si>
  <si>
    <t>Lee, E.</t>
  </si>
  <si>
    <t>Lee,  Euisun</t>
  </si>
  <si>
    <t>Gender differences of Asian college students' financial knowledge pathways</t>
  </si>
  <si>
    <t>Boone, B.</t>
  </si>
  <si>
    <t>Boone,  Barbara J.</t>
  </si>
  <si>
    <t>Center on Education and Training for Employment, The Ohio State University, Columbus, OH, United States</t>
  </si>
  <si>
    <t>Alvarez-Padilla, Y.</t>
  </si>
  <si>
    <t>Alvarez-Padilla,  Yesenia</t>
  </si>
  <si>
    <t>2-s2.0-85133675927</t>
  </si>
  <si>
    <t>Has Financial Knowledge Increased in the United States?</t>
  </si>
  <si>
    <t>College of Education and Human Ecology, The Ohio State University, Columbus, OH, United States</t>
  </si>
  <si>
    <t>2-s2.0-85096796737</t>
  </si>
  <si>
    <t>Propensity to Plan, Financial Knowledge, Overconfidence, and Credit Card Management Behaviors of Millennials</t>
  </si>
  <si>
    <t>2-s2.0-85137071611</t>
  </si>
  <si>
    <t>Yao, M.</t>
  </si>
  <si>
    <t>Yao,  Man</t>
  </si>
  <si>
    <t>Department of Sociology, The Ohio State University, Columbus, OH, United States</t>
  </si>
  <si>
    <t>Gender Differences in Financial Knowledge among College Students: Evidence from a Recent Multi-institutional Survey</t>
  </si>
  <si>
    <t>2-s2.0-85068514529</t>
  </si>
  <si>
    <t>Moulton, S.</t>
  </si>
  <si>
    <t>Moulton,  Stephanie</t>
  </si>
  <si>
    <t>CREDIT COUNSELING AND CONSUMER CREDIT TRAJECTORIES</t>
  </si>
  <si>
    <t>Rehr, T.I.</t>
  </si>
  <si>
    <t>Whittington, M.S.</t>
  </si>
  <si>
    <t>Whittington,  M. Susie</t>
  </si>
  <si>
    <t>Agricultural and Environmental Sciences, The Ohio State University, Columbus, OH, United States</t>
  </si>
  <si>
    <t>Shockley-McCarthy, K.</t>
  </si>
  <si>
    <t>Shockley-McCarthy,  Karla</t>
  </si>
  <si>
    <t>Zirkle, C.</t>
  </si>
  <si>
    <t>Zirkle,  Chris J.</t>
  </si>
  <si>
    <t>2-s2.0-84897643186</t>
  </si>
  <si>
    <t>The Open University</t>
  </si>
  <si>
    <t>Department of Economics, The Open University, Milton Keynes, Buckinghamshire, United Kingdom</t>
  </si>
  <si>
    <t>What are public attitudes towards financial capability? Evidence from focus groups in London</t>
  </si>
  <si>
    <t>Clough, G.</t>
  </si>
  <si>
    <t>Clough,  Gill</t>
  </si>
  <si>
    <t>Institute of Educational Technology, The Open University, Milton Keynes, Buckinghamshire, United Kingdom</t>
  </si>
  <si>
    <t>Anand, P.</t>
  </si>
  <si>
    <t>Anand,  Paul</t>
  </si>
  <si>
    <t>The Open University, Milton Keynes, Buckinghamshire, United Kingdom</t>
  </si>
  <si>
    <t>2-s2.0-84885059344</t>
  </si>
  <si>
    <t>Banda, G.</t>
  </si>
  <si>
    <t>Banda,  Geoffrey</t>
  </si>
  <si>
    <t>Finance as a 'forgotten technological capability' for promoting African local pharmaceutical manufacture</t>
  </si>
  <si>
    <t>Fenton-O'Creevy, M.</t>
  </si>
  <si>
    <t>Fenton-O'Creevy,  Mark P.</t>
  </si>
  <si>
    <t>School of Business, The Open University Business School, Milton Keynes, Buckinghamshire, United Kingdom</t>
  </si>
  <si>
    <t>The Open University Business School, Milton Keynes, Buckinghamshire, United Kingdom</t>
  </si>
  <si>
    <t>2-s2.0-105011920571</t>
  </si>
  <si>
    <t>Financial Inclusion: Critique and Alternatives</t>
  </si>
  <si>
    <t>2-s2.0-39749132847</t>
  </si>
  <si>
    <t>Dawson, G.</t>
  </si>
  <si>
    <t>Dawson,  Graham</t>
  </si>
  <si>
    <t>Binge borrowers or rational consumers? The FSA and government failure</t>
  </si>
  <si>
    <t>Halari, A.</t>
  </si>
  <si>
    <t>Halari,  Anwar</t>
  </si>
  <si>
    <t>Department of Accounting and Finance, The Open University Business School, Milton Keynes, Buckinghamshire, United Kingdom</t>
  </si>
  <si>
    <t>Brambley, W.</t>
  </si>
  <si>
    <t>Brambley,  William</t>
  </si>
  <si>
    <t>Riaz, U.</t>
  </si>
  <si>
    <t>Riaz,  Umair</t>
  </si>
  <si>
    <t>Bernardi, C.</t>
  </si>
  <si>
    <t>Bernardi,  Cristiana</t>
  </si>
  <si>
    <t>The Open University
Università San Raffaele</t>
  </si>
  <si>
    <t>Department of Accounting and Finance, The Open University Business School, Milton Keynes, Buckinghamshire, United Kingdom, Università San Raffaele, Rome, Rome, Italy</t>
  </si>
  <si>
    <t>Rosenhek, Z.</t>
  </si>
  <si>
    <t>Rosenhek,  Zeev</t>
  </si>
  <si>
    <t>The Open University of Israel</t>
  </si>
  <si>
    <t>Derekh ha-Universita 1, The Open University of Israel, Ra'anana, Israel</t>
  </si>
  <si>
    <t>Department of Sociology, Political Science and Communication, The Open University of Israel, Ra'anana, Israel</t>
  </si>
  <si>
    <t>Rusou, Z.</t>
  </si>
  <si>
    <t>Rusou,  Zohar</t>
  </si>
  <si>
    <t>Department of Education and Psychology, The Open University of Israel, Ra'anana, Israel, School of Psychology, Reichman University, Herzliya, Tel Aviv, Israel</t>
  </si>
  <si>
    <t>Department of Sociology, The Open University of Israel, Ra'anana, Israel</t>
  </si>
  <si>
    <t>Khuan, H.</t>
  </si>
  <si>
    <t>Khuan,  Hendri</t>
  </si>
  <si>
    <t>The Philippine Women's University (PWU)</t>
  </si>
  <si>
    <t>The Philippine Women's University (PWU), Philippines</t>
  </si>
  <si>
    <t>Wong, D.</t>
  </si>
  <si>
    <t>Wong,  Dennis Chi Him</t>
  </si>
  <si>
    <t>The State University of New York</t>
  </si>
  <si>
    <t>Department of Computer Science, The State University of New York, Korea, Incheon, South Korea</t>
  </si>
  <si>
    <t>2-s2.0-85189518483</t>
  </si>
  <si>
    <t>Khamis, F.M.</t>
  </si>
  <si>
    <t>Khamis,  Fauz Moh’D</t>
  </si>
  <si>
    <t>The State University of Zanzibar</t>
  </si>
  <si>
    <t>School of Business, The State University of Zanzibar, Zanzibar City, Tanzania</t>
  </si>
  <si>
    <t>Perceived inclusion of Islamic finance: The effects of attitudes, experience, literacy, religiosity, and social influences</t>
  </si>
  <si>
    <t>2-s2.0-85135923438</t>
  </si>
  <si>
    <t>The Superior University</t>
  </si>
  <si>
    <t>Faculty of Science, The Superior University, Lahore, Lahore, Punjab, Pakistan</t>
  </si>
  <si>
    <t>Building a Conscientious Personality is Not Sufficient to Manage Behavioral Biases: An Effective Intervention for Financial Literacy in Women Entrepreneurs</t>
  </si>
  <si>
    <t>Iram, T.</t>
  </si>
  <si>
    <t>Iram,  Tahira</t>
  </si>
  <si>
    <t>Faculty of Commerce &amp; Finance, The Superior University, Lahore, Lahore, Punjab, Pakistan</t>
  </si>
  <si>
    <t>2-s2.0-85108138062</t>
  </si>
  <si>
    <t>Nasir, N.</t>
  </si>
  <si>
    <t>Nasir,  Nadia</t>
  </si>
  <si>
    <t>Department of Business and Management Sciences, The Superior University, Lahore, Lahore, Punjab, Pakistan</t>
  </si>
  <si>
    <t>Empirical nexus between financial and psychological entrepreneur characteristics and its analogy to entrepreneurship financial performance</t>
  </si>
  <si>
    <t>2-s2.0-85147998906</t>
  </si>
  <si>
    <t>The Superior University, Lahore, Lahore, Punjab, Pakistan</t>
  </si>
  <si>
    <t>Investigating The Mediating Role of Financial Literacy on The Relationship Between Women Entrepreneurs’ Behavioral Biases and Investment Decision Making</t>
  </si>
  <si>
    <t>Khan, W.</t>
  </si>
  <si>
    <t>Khan,  Waqas</t>
  </si>
  <si>
    <t>Siddiqui, Y.</t>
  </si>
  <si>
    <t>Siddiqui,  Yousaf</t>
  </si>
  <si>
    <t>Faculty of Business and Management Sciences, The Superior University, Lahore, Lahore, Punjab, Pakistan</t>
  </si>
  <si>
    <t>2-s2.0-85143333993</t>
  </si>
  <si>
    <t>Khuram, S.</t>
  </si>
  <si>
    <t>Khuram,  Shahzad</t>
  </si>
  <si>
    <t>The impact of entrepreneurial education on the propensity of business students to support new ventures: A moderated mediation model</t>
  </si>
  <si>
    <t>Nisar, Q.A.</t>
  </si>
  <si>
    <t>Nisar,  Qasim Ali</t>
  </si>
  <si>
    <t>2-s2.0-85118558273</t>
  </si>
  <si>
    <t>Ali,  Shahzad</t>
  </si>
  <si>
    <t>Faculty of Science, The Superior University, Lahore, Lahore, Punjab, Pakistan, Universiti Utara Malaysia, Sintok, Kedah, Malaysia</t>
  </si>
  <si>
    <t>During COVID-19, impact of subjective and objective financial knowledge and economic insecurity on financial management behavior: Mediating role of financial wellbeing</t>
  </si>
  <si>
    <t>Ahmed,  Hina</t>
  </si>
  <si>
    <t>Nasir, S.</t>
  </si>
  <si>
    <t>Nasir,  Sobia</t>
  </si>
  <si>
    <t>The UWA (NA if no university mentioned)</t>
  </si>
  <si>
    <t>Department of Accounting and Finance, The UWA Business School, Perth, WA, Australia</t>
  </si>
  <si>
    <t>2-s2.0-85152208873</t>
  </si>
  <si>
    <t>Explaining consumers' progress through life insurance decision states: The role of personal values and consumer characteristics</t>
  </si>
  <si>
    <t>Bruhn, A.</t>
  </si>
  <si>
    <t>Bruhn,  Aaron G.</t>
  </si>
  <si>
    <t>The University in this case is the Australian National University (ANU).</t>
  </si>
  <si>
    <t>2-s2.0-105001279311</t>
  </si>
  <si>
    <t>Rammal, H.G.</t>
  </si>
  <si>
    <t>Rammal,  Hussain Gulzar</t>
  </si>
  <si>
    <t>89</t>
  </si>
  <si>
    <t>The University of Adelaide</t>
  </si>
  <si>
    <t>The University of Adelaide, Adelaide, SA, Australia</t>
  </si>
  <si>
    <t>Empowering circular economies: unveiling the dynamics of social business models in rural Sri Lanka</t>
  </si>
  <si>
    <t>Graves,  Chris R.</t>
  </si>
  <si>
    <t>2-s2.0-85146889012</t>
  </si>
  <si>
    <t>Tan, Y.</t>
  </si>
  <si>
    <t>Tan,  Yan</t>
  </si>
  <si>
    <t>Remittance usage for rural hometown investing in the Philippines: A mixed methods study</t>
  </si>
  <si>
    <t>Rudd, D.</t>
  </si>
  <si>
    <t>Rudd,  Dianne</t>
  </si>
  <si>
    <t>Shi,  Henry Xiang</t>
  </si>
  <si>
    <t>2-s2.0-85191023550</t>
  </si>
  <si>
    <t>Sari, E.P.</t>
  </si>
  <si>
    <t>Sari,  Eka Puspita</t>
  </si>
  <si>
    <t>School of Education, The University of Adelaide, Adelaide, SA, Australia</t>
  </si>
  <si>
    <t>The role of numeracy in financial literacy: A case study from Indonesia</t>
  </si>
  <si>
    <t>Wijewardena, C.</t>
  </si>
  <si>
    <t>Wijewardena,  Chanaka</t>
  </si>
  <si>
    <t>Opiniano, J.</t>
  </si>
  <si>
    <t>Opiniano,  Jeremaiah M.</t>
  </si>
  <si>
    <t>The University of Adelaide
University of Santo Tomas</t>
  </si>
  <si>
    <t>The University of Adelaide, Adelaide, SA, Australia, University of Santo Tomas, Manila, Manila, Philippines</t>
  </si>
  <si>
    <t>2-s2.0-85083796531</t>
  </si>
  <si>
    <t>Opiniano, J.M.</t>
  </si>
  <si>
    <t>Department of Geography, The University of Adelaide, Adelaide, SA, Australia, Department of Communication and Media Studies, University of Santo Tomas, Manila, Manila, Philippines</t>
  </si>
  <si>
    <t>The ‘new’ Philippine future “beside” the exodus</t>
  </si>
  <si>
    <t>Monroe, C.</t>
  </si>
  <si>
    <t>Monroe,  Charles B.</t>
  </si>
  <si>
    <t>The University of Akron</t>
  </si>
  <si>
    <t>Department of Geography, The University of Akron, Akron, OH, United States</t>
  </si>
  <si>
    <t>Jaiswal, J.</t>
  </si>
  <si>
    <t>Jaiswal,  J.</t>
  </si>
  <si>
    <t>Cuyahoga Community College, Cleveland, OH, United States, The University of Akron, Akron, OH, United States</t>
  </si>
  <si>
    <t>Livengood, S.P.</t>
  </si>
  <si>
    <t>Livengood,  Stephanie P.</t>
  </si>
  <si>
    <t>Wayne College, The University of Akron, Akron, OH, United States</t>
  </si>
  <si>
    <t>2-s2.0-105013183870</t>
  </si>
  <si>
    <t>Quadria, T.H.</t>
  </si>
  <si>
    <t>Quadria,  Taufiq Hasan</t>
  </si>
  <si>
    <t>Department of Finance, The University of Akron, Akron, OH, United States</t>
  </si>
  <si>
    <t>Enhancing Financial Knowledge Through High School Education: The Effect of Mandated Economics and Personal Finance Courses</t>
  </si>
  <si>
    <t>Dutt, A.K.</t>
  </si>
  <si>
    <t>Dutt,  Ashok K.</t>
  </si>
  <si>
    <t>The University of Akron, Akron, OH, United States</t>
  </si>
  <si>
    <t>Balasubramnian, B.</t>
  </si>
  <si>
    <t>Balasubramnian,  Bhanu</t>
  </si>
  <si>
    <t>2-s2.0-33947158053</t>
  </si>
  <si>
    <t>Liu,  Liping</t>
  </si>
  <si>
    <t>IEEE, New York, NY, United States, College of Business Administration, The University of Akron, Akron, OH, United States</t>
  </si>
  <si>
    <t>Knowledge representation and integration for portfolio evaluation using linear belief functions</t>
  </si>
  <si>
    <t>College of Business Administration, The University of Akron, Akron, OH, United States</t>
  </si>
  <si>
    <t>2-s2.0-85208231162</t>
  </si>
  <si>
    <t>The University of Alabama</t>
  </si>
  <si>
    <t>The University of Alabama System, Tuscaloosa, AL, United States</t>
  </si>
  <si>
    <t>Beyond the hashtags: social media usage and cryptocurrency investment</t>
  </si>
  <si>
    <t>The University of Alabama, Tuscaloosa, AL, United States</t>
  </si>
  <si>
    <t>2-s2.0-84930083653</t>
  </si>
  <si>
    <t>Totenhagen, C.J.</t>
  </si>
  <si>
    <t>Totenhagen,  Casey J.</t>
  </si>
  <si>
    <t>Youth Financial Literacy: A Review of Key Considerations and Promising Delivery Methods</t>
  </si>
  <si>
    <t>2-s2.0-85130441823</t>
  </si>
  <si>
    <t>L’Esperance, M.</t>
  </si>
  <si>
    <t>L’Esperance,  Madelaine</t>
  </si>
  <si>
    <t>What do students gain from banks in schools? A field study</t>
  </si>
  <si>
    <t>2-s2.0-84984804739</t>
  </si>
  <si>
    <t>Savings decisions of American households: The roles of financial literacy and financial practice</t>
  </si>
  <si>
    <t>2-s2.0-85177819996</t>
  </si>
  <si>
    <t>Department of Consumer Sciences, The University of Alabama System, Tuscaloosa, AL, United States</t>
  </si>
  <si>
    <t>Financial inclusion, financial capability and financial fragility during COVID-19 pandemic</t>
  </si>
  <si>
    <t>Blanchard, C.</t>
  </si>
  <si>
    <t>Blanchard,  Christina T.</t>
  </si>
  <si>
    <t>The University of Alabama at Birmingham, Birmingham, AL, United States</t>
  </si>
  <si>
    <t>2-s2.0-79955733262</t>
  </si>
  <si>
    <t>Paying for College: Advice from Current Students to Incoming Freshmen</t>
  </si>
  <si>
    <t>2-s2.0-85062226335</t>
  </si>
  <si>
    <t>Ponti, G.</t>
  </si>
  <si>
    <t>Ponti,  Giovanni</t>
  </si>
  <si>
    <t>The University of Alacant, The University of Chicago, LUISS University</t>
  </si>
  <si>
    <t>Fundamentos del Análisis Económico (FAE), Universitat d'Alacant, Alicante, Alicante, Spain, The University of Chicago, Chicago, IL, United States, LUISS University, Rome, Italy</t>
  </si>
  <si>
    <t>Boys will still be boys: Gender differences in trading activity are not due to differences in (over)confidence</t>
  </si>
  <si>
    <t>Korankye, T.</t>
  </si>
  <si>
    <t>Korankye,  Thomas</t>
  </si>
  <si>
    <t>The University of Arizona</t>
  </si>
  <si>
    <t>The University of Arizona, Tucson, AZ, United States</t>
  </si>
  <si>
    <t>2-s2.0-85095749464</t>
  </si>
  <si>
    <t>Financial Socialization: A Decade in Review</t>
  </si>
  <si>
    <t>Noussair, C.N.</t>
  </si>
  <si>
    <t>Noussair,  Charles N.</t>
  </si>
  <si>
    <t>Department of Economics, The University of Arizona, Tucson, AZ, United States</t>
  </si>
  <si>
    <t>2-s2.0-85069935134</t>
  </si>
  <si>
    <t>Ligon, V.</t>
  </si>
  <si>
    <t>Ligon,  Victoria</t>
  </si>
  <si>
    <t>Materialist values, financial and pro-environmental behaviors, and well-being</t>
  </si>
  <si>
    <t>2-s2.0-84912037573</t>
  </si>
  <si>
    <t>Ahn, S.Y.</t>
  </si>
  <si>
    <t>Ahn,  Sun-young</t>
  </si>
  <si>
    <t>Norton School of Family and Consumer Sciences, The University of Arizona, Tucson, AZ, United States</t>
  </si>
  <si>
    <t>Earlier financial literacy and later financial behaviour of college students</t>
  </si>
  <si>
    <t>White, K.</t>
  </si>
  <si>
    <t>White,  Kenneth John</t>
  </si>
  <si>
    <t>Bosch, L.</t>
  </si>
  <si>
    <t>Bosch,  Leslie A.</t>
  </si>
  <si>
    <t>Curran, M.A.</t>
  </si>
  <si>
    <t>Curran,  Melissa A.</t>
  </si>
  <si>
    <t>Personal and Family Financial Planning Program, The University of Arizona, Tucson, AZ, United States</t>
  </si>
  <si>
    <t>Curran, M.</t>
  </si>
  <si>
    <t>Card, N.A.</t>
  </si>
  <si>
    <t>Card,  Noel A.</t>
  </si>
  <si>
    <t>Family Studies and Human Development, The University of Arizona, Tucson, AZ, United States</t>
  </si>
  <si>
    <t>Helm, S.</t>
  </si>
  <si>
    <t>Helm,  Sabrina Verena</t>
  </si>
  <si>
    <t>Retailing and Consumer Sciences, The University of Arizona, Tucson, AZ, United States</t>
  </si>
  <si>
    <t>2-s2.0-84879834509</t>
  </si>
  <si>
    <t>Geiger, G.H.</t>
  </si>
  <si>
    <t>Geiger,  Gordon H.</t>
  </si>
  <si>
    <t>Program Manager, The University of Arizona, Tucson, AZ, United States</t>
  </si>
  <si>
    <t>A new framework for engineering economics</t>
  </si>
  <si>
    <t>2-s2.0-84927080607</t>
  </si>
  <si>
    <t>Braucher, J.</t>
  </si>
  <si>
    <t>Braucher,  Jean</t>
  </si>
  <si>
    <t>College of Law, The University of Arizona, Tucson, AZ, United States</t>
  </si>
  <si>
    <t>Options in Consumer Bankruptcy: An American Perspective</t>
  </si>
  <si>
    <t>Qian, L.</t>
  </si>
  <si>
    <t>Qian,  Lianfen</t>
  </si>
  <si>
    <t>Department of Mathematics, The University of Arizona, Tucson, AZ, United States</t>
  </si>
  <si>
    <t>Bosch, L.A.</t>
  </si>
  <si>
    <t>Faber, K.M.</t>
  </si>
  <si>
    <t>Faber,  Kelsey M.</t>
  </si>
  <si>
    <t>Wiggs, C.B.</t>
  </si>
  <si>
    <t>Wiggs,  Christine Bracamonte</t>
  </si>
  <si>
    <t>2-s2.0-85189088765</t>
  </si>
  <si>
    <t>The subjective well-being of self-employed persons: a national survey evidence from Ghana</t>
  </si>
  <si>
    <t>2-s2.0-81455134777</t>
  </si>
  <si>
    <t>Antecedents and consequences of risky credit behavior among college students: Application and extension of the theory of planned behavior</t>
  </si>
  <si>
    <t>Casper, D.M.</t>
  </si>
  <si>
    <t>Casper,  Deborah M.</t>
  </si>
  <si>
    <t>2-s2.0-85044081241</t>
  </si>
  <si>
    <t>Young Adults’ Life Outcomes and Well-Being: Perceived Financial Socialization from Parents, the Romantic Partner, and Young Adults’ Own Financial Behaviors</t>
  </si>
  <si>
    <t>Arnold, M.J.</t>
  </si>
  <si>
    <t>Arnold,  Michael J.</t>
  </si>
  <si>
    <t>2-s2.0-85178005312</t>
  </si>
  <si>
    <t>Student loan debt in retirement: identifying the correlates and implications for policy, practice and research</t>
  </si>
  <si>
    <t>2-s2.0-85060140420</t>
  </si>
  <si>
    <t>Pathways from Financial Knowledge to Relationship Satisfaction: The Roles of Financial Behaviors, Perceived Shared Financial Values with the Romantic Partner, and Debt</t>
  </si>
  <si>
    <t>Tatebe, J.</t>
  </si>
  <si>
    <t>Tatebe,  Jennifer</t>
  </si>
  <si>
    <t>68</t>
  </si>
  <si>
    <t>The University of Auckland</t>
  </si>
  <si>
    <t>School of Critical Studies in Education, The University of Auckland, Auckland, AUK, New Zealand</t>
  </si>
  <si>
    <t>2-s2.0-85097720101</t>
  </si>
  <si>
    <t>Chan, J.</t>
  </si>
  <si>
    <t>Chan,  Johnny</t>
  </si>
  <si>
    <t>The University of Auckland, Auckland, AUK, New Zealand</t>
  </si>
  <si>
    <t>Serious financial games for youth: An evolutionary action design science approach</t>
  </si>
  <si>
    <t>Gerritsen, S.</t>
  </si>
  <si>
    <t>Gerritsen,  Sarah</t>
  </si>
  <si>
    <t>School of Population Health, The University of Auckland, Auckland, AUK, New Zealand</t>
  </si>
  <si>
    <t>2-s2.0-85108382293</t>
  </si>
  <si>
    <t>Evolution of serious games to support lifelong learning and decision making: Design and implementation of a financial literacy game</t>
  </si>
  <si>
    <t>Peko, G.</t>
  </si>
  <si>
    <t>Peko,  Gabrielle</t>
  </si>
  <si>
    <t>2-s2.0-85201720112</t>
  </si>
  <si>
    <t>Ongolea, V.</t>
  </si>
  <si>
    <t>Ongolea,  Victoria</t>
  </si>
  <si>
    <t>The University of Auckland Business School, Auckland, AUK, New Zealand</t>
  </si>
  <si>
    <t>BALANCING ANGA FAKA-​TONGA (THE TONGAN WAY OF LIFE) WITH FINANCIAL WELL-​BEING</t>
  </si>
  <si>
    <t>2-s2.0-85097713268</t>
  </si>
  <si>
    <t>Fincraft: Immersive personalised persuasive serious games for financial literacy among young decision-makers</t>
  </si>
  <si>
    <t>Sundaram, D.</t>
  </si>
  <si>
    <t>Sundaram,  David</t>
  </si>
  <si>
    <t>2-s2.0-85204386930</t>
  </si>
  <si>
    <t>Tao, M.</t>
  </si>
  <si>
    <t>Tao,  Miaomiao</t>
  </si>
  <si>
    <t>Department of Economics, The University of Auckland Business School, Auckland, AUK, New Zealand</t>
  </si>
  <si>
    <t>Can financial literacy Ease energy poverty? Some Lessons at the household level in China</t>
  </si>
  <si>
    <t>Rasco, A.</t>
  </si>
  <si>
    <t>Rasco,  Aldrich</t>
  </si>
  <si>
    <t>Poletti, S.</t>
  </si>
  <si>
    <t>Poletti,  Stephen</t>
  </si>
  <si>
    <t>Houkamau, C.</t>
  </si>
  <si>
    <t>Houkamau,  Carla Anne</t>
  </si>
  <si>
    <t>Askarany, D.</t>
  </si>
  <si>
    <t>Askarany,  Davood</t>
  </si>
  <si>
    <t>Department of Accounting and Finance, The University of Auckland Business School, Auckland, AUK, New Zealand</t>
  </si>
  <si>
    <t>Pan, A.</t>
  </si>
  <si>
    <t>Pan,  Addison</t>
  </si>
  <si>
    <t>2-s2.0-85078228000</t>
  </si>
  <si>
    <t>Claire Dale, M.</t>
  </si>
  <si>
    <t>Claire Dale,  M.</t>
  </si>
  <si>
    <t>Department of Economics, The University of Auckland, Auckland, AUK, New Zealand</t>
  </si>
  <si>
    <t>National’s retirement policy stagnation and labour’s response</t>
  </si>
  <si>
    <t>Swinburn, B.</t>
  </si>
  <si>
    <t>Swinburn,  Boyd Anthony</t>
  </si>
  <si>
    <t>2-s2.0-105001071768</t>
  </si>
  <si>
    <t>Hay, D.</t>
  </si>
  <si>
    <t>Hay,  David C.</t>
  </si>
  <si>
    <t>Department of Accounting and Finance, The University of Auckland, Auckland, AUK, New Zealand</t>
  </si>
  <si>
    <t>An examination of Pacific nations’ legislatures’ interactions with Supreme Audit Institutions and the impact on audit quality</t>
  </si>
  <si>
    <t>McKelvie-Sebileau, P.</t>
  </si>
  <si>
    <t>McKelvie-Sebileau,  Pippa</t>
  </si>
  <si>
    <t>School of Population Health, The University of Auckland, Auckland, AUK, New Zealand, Research and Innovation Centre, Eastern Institute of Technology, Napier, HKB, New Zealand</t>
  </si>
  <si>
    <t>Taufa, S.</t>
  </si>
  <si>
    <t>Taufa,  Sione</t>
  </si>
  <si>
    <t>2-s2.0-85028749892</t>
  </si>
  <si>
    <t>Eugster, M.</t>
  </si>
  <si>
    <t>Eugster,  Marco</t>
  </si>
  <si>
    <t>Participation in risky asset markets and propensity for financial planning: a missing link?</t>
  </si>
  <si>
    <t>Humpage, L.</t>
  </si>
  <si>
    <t>Humpage,  Louise</t>
  </si>
  <si>
    <t>Elhammadi, S.</t>
  </si>
  <si>
    <t>Elhammadi,  Sarah</t>
  </si>
  <si>
    <t>The University of British Columbia</t>
  </si>
  <si>
    <t>The University of British Columbia, Vancouver, BC, Canada</t>
  </si>
  <si>
    <t>Lakshmanan, L.V.S.</t>
  </si>
  <si>
    <t>Lakshmanan,  Laks V.S.</t>
  </si>
  <si>
    <t>Johnson, P.J.</t>
  </si>
  <si>
    <t>Johnson,  Phyllis J.</t>
  </si>
  <si>
    <t>School of Social Work and Family Studies, The University of British Columbia, Vancouver, BC, Canada</t>
  </si>
  <si>
    <t>Centre for International Business Studies, The University of British Columbia, Vancouver, BC, Canada</t>
  </si>
  <si>
    <t>Simpson,  Michael</t>
  </si>
  <si>
    <t>Osman Gani, M.</t>
  </si>
  <si>
    <t>Osman Gani,  Mohammad</t>
  </si>
  <si>
    <t>Faculty of Management, The University of British Columbia, Vancouver, BC, Canada</t>
  </si>
  <si>
    <t>Koehoorn, M.</t>
  </si>
  <si>
    <t>Koehoorn,  Mieke W.</t>
  </si>
  <si>
    <t>School of Population and Public Health, The University of British Columbia, Vancouver, BC, Canada</t>
  </si>
  <si>
    <t>2-s2.0-85049566322</t>
  </si>
  <si>
    <t>Qian,  Yue</t>
  </si>
  <si>
    <t>Department of Sociology, The University of British Columbia, Vancouver, BC, Canada</t>
  </si>
  <si>
    <t>The Impact of Educational Pairing and Urban Residency on Household Financial Investments in Urban China</t>
  </si>
  <si>
    <t>Ng, R.</t>
  </si>
  <si>
    <t>Ng,  Raymond T.</t>
  </si>
  <si>
    <t>2-s2.0-105001587416</t>
  </si>
  <si>
    <t>Maji, S.K.</t>
  </si>
  <si>
    <t>Maji,  Sumit Kumar</t>
  </si>
  <si>
    <t>The University of Burdwan</t>
  </si>
  <si>
    <t>Department of Commerce, The University of Burdwan, Bardhaman, WB, India</t>
  </si>
  <si>
    <t>Overconfidence in Financial Literacy and Its Determinants: The Indian Scene</t>
  </si>
  <si>
    <t>2-s2.0-85132138263</t>
  </si>
  <si>
    <t>Laha, A.</t>
  </si>
  <si>
    <t>Laha,  Arindam</t>
  </si>
  <si>
    <t>The University of Burdwan, Bardhaman, WB, India</t>
  </si>
  <si>
    <t>Financial literacy and its antecedents amongst the farmers: evidence from India</t>
  </si>
  <si>
    <t>2-s2.0-85150990633</t>
  </si>
  <si>
    <t>Role of financial and digital literacy in determining digital transaction behaviour: evidence from student level survey in West Bengal (India)</t>
  </si>
  <si>
    <t>Poddar, M.P.</t>
  </si>
  <si>
    <t>Poddar,  Moumita</t>
  </si>
  <si>
    <t>Department of Economics, The University of Burdwan, Bardhaman, WB, India</t>
  </si>
  <si>
    <t>2-s2.0-85214110626</t>
  </si>
  <si>
    <t>Molla, S.A.</t>
  </si>
  <si>
    <t>Molla,  Samim Aktar</t>
  </si>
  <si>
    <t>How financially literate are Indian Muslims? An investigation</t>
  </si>
  <si>
    <t>2-s2.0-85150983434</t>
  </si>
  <si>
    <t>Farmer's financial literacy and its determinants: evidence from South Asia</t>
  </si>
  <si>
    <t>2-s2.0-85179365221</t>
  </si>
  <si>
    <t>Energy-related financial literacy and energy consumption: a study of residential households in West Bengal, India</t>
  </si>
  <si>
    <t>Das,  Soumyadwip</t>
  </si>
  <si>
    <t>2-s2.0-85176914415</t>
  </si>
  <si>
    <t>Impact of financial literacy and financial confidence on the savings behaviour of the farmers: the Indian scene</t>
  </si>
  <si>
    <t>Chakraborty, P.</t>
  </si>
  <si>
    <t>Chakraborty,  Puja</t>
  </si>
  <si>
    <t>E. Satchell, S.</t>
  </si>
  <si>
    <t>E. Satchell,  Stephen Ellwood</t>
  </si>
  <si>
    <t>The University of Cambridge</t>
  </si>
  <si>
    <t>Trinity College Cambridge, Cambridge, Cambridgeshire, United Kingdom, Discipline of Finance, The University of Sydney, Sydney, NSW, Australia</t>
  </si>
  <si>
    <t>Ahmed,  Zeeshan</t>
  </si>
  <si>
    <t>The University of Chenab</t>
  </si>
  <si>
    <t>Department of Business Education, The University of Chenab, Gujrat, Punjab, Pakistan</t>
  </si>
  <si>
    <t>Grigsby, J.</t>
  </si>
  <si>
    <t>Grigsby,  John</t>
  </si>
  <si>
    <t>11</t>
  </si>
  <si>
    <t>The University of Chicago</t>
  </si>
  <si>
    <t>Department of Economics, The University of Chicago, Chicago, IL, United States</t>
  </si>
  <si>
    <t>2-s2.0-85067836682</t>
  </si>
  <si>
    <t>Ahmed, N.</t>
  </si>
  <si>
    <t>Ahmed,  Nadia</t>
  </si>
  <si>
    <t>Department of Biological Sciences, The University of Chicago, Chicago, IL, United States</t>
  </si>
  <si>
    <t>Personal Finance Education for Residents: A Qualitative Study of Resident Perspectives</t>
  </si>
  <si>
    <t>The University of Chicago, Chicago, IL, United States</t>
  </si>
  <si>
    <t>Sadhu, S.</t>
  </si>
  <si>
    <t>Sadhu,  Santadarshan</t>
  </si>
  <si>
    <t>Shappell, E.</t>
  </si>
  <si>
    <t>Shappell,  Eric F.</t>
  </si>
  <si>
    <t>Department of Medicine, The University of Chicago, Chicago, IL, United States</t>
  </si>
  <si>
    <t>Weil, R.L.</t>
  </si>
  <si>
    <t>Weil,  Roman L.</t>
  </si>
  <si>
    <t>2-s2.0-85019561441</t>
  </si>
  <si>
    <t>Zhang, J.X.</t>
  </si>
  <si>
    <t>Zhang,  James X.</t>
  </si>
  <si>
    <t>The differential rates in cost-related non-adherence to medical care by gender in the US adult population</t>
  </si>
  <si>
    <t>Ahn, J.</t>
  </si>
  <si>
    <t>Ahn,  James</t>
  </si>
  <si>
    <t>2-s2.0-85067443602</t>
  </si>
  <si>
    <t>Sussman, A.B.</t>
  </si>
  <si>
    <t>Sussman,  Abigail B.</t>
  </si>
  <si>
    <t>The University of Chicago Booth School of Business, Chicago, IL, United States</t>
  </si>
  <si>
    <t>Financial product sensitivity predicts financial health</t>
  </si>
  <si>
    <t>Nabunya, P.</t>
  </si>
  <si>
    <t>Nabunya,  Proscovia</t>
  </si>
  <si>
    <t>The University of Chicago Crown Family School of Social Work, Policy, and Practice, Chicago, IL, United States</t>
  </si>
  <si>
    <t>Zhang,  Jiahang</t>
  </si>
  <si>
    <t>Coates, D.J.</t>
  </si>
  <si>
    <t>Coates,  Douglas J.</t>
  </si>
  <si>
    <t>Becker, J.</t>
  </si>
  <si>
    <t>Becker,  Jenny</t>
  </si>
  <si>
    <t>Service and Receivables, The University of Chicago, Chicago, IL, United States</t>
  </si>
  <si>
    <t>2-s2.0-85084991317</t>
  </si>
  <si>
    <t>Nadon, M.L.</t>
  </si>
  <si>
    <t>Nadon,  Melanie L.</t>
  </si>
  <si>
    <t>Making the transition: How asset building services can promote positive adult outcomes for foster youth</t>
  </si>
  <si>
    <t>Meltzer, D.O.</t>
  </si>
  <si>
    <t>Meltzer,  David O.</t>
  </si>
  <si>
    <t>Department of Medicine, The University of Chicago, Chicago, IL, United States, Department of Economics, The University of Chicago, Chicago, IL, United States, The University of Chicago Harris School of Public Policy, Chicago, IL, United States</t>
  </si>
  <si>
    <t>Crowe, J.M.</t>
  </si>
  <si>
    <t>Crowe,  James M.</t>
  </si>
  <si>
    <t>Ersoy, F.</t>
  </si>
  <si>
    <t>Ersoy,  Fulya Yuksel</t>
  </si>
  <si>
    <t>2-s2.0-85064240507</t>
  </si>
  <si>
    <t>Edelstein, S.</t>
  </si>
  <si>
    <t>Edelstein,  Sara</t>
  </si>
  <si>
    <t>The University of Chicago Urban Labs, Chicago, IL, United States</t>
  </si>
  <si>
    <t>First-Year Impacts on Savings and Economic Well-Being from the Assets for Independence Program Randomized Evaluation</t>
  </si>
  <si>
    <t>Boediman, A.</t>
  </si>
  <si>
    <t>Boediman,  Alfred</t>
  </si>
  <si>
    <t>2-s2.0-85052461075</t>
  </si>
  <si>
    <t>Jain,  Rakhee</t>
  </si>
  <si>
    <t>How twentysomethings are changing financial literacy education</t>
  </si>
  <si>
    <t>The University of Chicago
Sungkyunkwan University</t>
  </si>
  <si>
    <t>The University of Chicago, Chicago, IL, United States, Sungkyunkwan University, Seoul, South Korea</t>
  </si>
  <si>
    <t>2-s2.0-105008202691</t>
  </si>
  <si>
    <t>Mohsini, M.</t>
  </si>
  <si>
    <t>Mohsini,  Mustafa Habibu</t>
  </si>
  <si>
    <t>The University of Dodoma</t>
  </si>
  <si>
    <t>Department of Information Systems, The University of Dodoma, Dodoma, Tanzania</t>
  </si>
  <si>
    <t>Framework for Enhancing Effectiveness of Information Security Measures Implemented in Public Institutions in Tanzania</t>
  </si>
  <si>
    <t>Toke, F.V.</t>
  </si>
  <si>
    <t>Toke,  Francis Victor</t>
  </si>
  <si>
    <t>Department of Information Systems, The University of Dodoma, Dodoma, Tanzania, President's Office, Ethics Secretariat, Dodoma, Tanzania</t>
  </si>
  <si>
    <t>Rashidi, F.</t>
  </si>
  <si>
    <t>Rashidi,  Florence Upendo</t>
  </si>
  <si>
    <t>2-s2.0-85074924209</t>
  </si>
  <si>
    <t>Harrison, T.</t>
  </si>
  <si>
    <t>Harrison,  Tina Suzanne</t>
  </si>
  <si>
    <t>22</t>
  </si>
  <si>
    <t>The University of Edinburgh</t>
  </si>
  <si>
    <t>School of Business, The University of Edinburgh, Edinburgh, Scotland, United Kingdom</t>
  </si>
  <si>
    <t>Emerging adults' financial capability: A financial socialization perspective</t>
  </si>
  <si>
    <t>Marchant, C.</t>
  </si>
  <si>
    <t>Marchant,  Caroline</t>
  </si>
  <si>
    <t>Meinck, F.</t>
  </si>
  <si>
    <t>Meinck,  Franziska</t>
  </si>
  <si>
    <t>School of Social and Political Science, The University of Edinburgh, Edinburgh, Scotland, United Kingdom, Faculty of Health Sciences, North-West University, Potchefstroom, North West, South Africa</t>
  </si>
  <si>
    <t>2-s2.0-85068381388</t>
  </si>
  <si>
    <t>2-s2.0-85042656890</t>
  </si>
  <si>
    <t>Financial literacy and the limits of financial decision-making</t>
  </si>
  <si>
    <t>The University of Edinburgh, Edinburgh, Scotland, United Kingdom</t>
  </si>
  <si>
    <t>2-s2.0-85065982953</t>
  </si>
  <si>
    <t>Pieris, A.</t>
  </si>
  <si>
    <t>Pieris,  Andreas</t>
  </si>
  <si>
    <t>Vadalog: Recent Advances and Applications</t>
  </si>
  <si>
    <t>2-s2.0-85040722081</t>
  </si>
  <si>
    <t>Parra, M.A.</t>
  </si>
  <si>
    <t>Parra,  Mario Alfredo</t>
  </si>
  <si>
    <t>The University of Edinburgh, Edinburgh, Scotland, United Kingdom, School of Social Sciences, Edinburgh, Scotland, United Kingdom, NHS Scotland, Edinburgh, Scotland, United Kingdom, Universidad Autónoma del Caribe, Barranquilla, Colombia</t>
  </si>
  <si>
    <t>Acreemagnosia (loss of financial knowledge): a symptom of functional and cognitive loss in frail elderly</t>
  </si>
  <si>
    <t>Kozlova, I.</t>
  </si>
  <si>
    <t>Kozlova,  Irina</t>
  </si>
  <si>
    <t>Human Cognitive Neuroscience, The University of Edinburgh, Edinburgh, Scotland, United Kingdom</t>
  </si>
  <si>
    <t>Ansell, J.</t>
  </si>
  <si>
    <t>Ansell,  Jake I.</t>
  </si>
  <si>
    <t>Della Sala, S.</t>
  </si>
  <si>
    <t>Della Sala,  Sergio Della</t>
  </si>
  <si>
    <t>Human Cognitive Neuroscience, The University of Edinburgh, Edinburgh, Scotland, United Kingdom, The University of Edinburgh, Edinburgh, Scotland, United Kingdom</t>
  </si>
  <si>
    <t>2-s2.0-85132504471</t>
  </si>
  <si>
    <t>Lin, C.-A.</t>
  </si>
  <si>
    <t>Lin,  Chienan</t>
  </si>
  <si>
    <t>Department of Psychology, The University of Edinburgh, Edinburgh, Scotland, United Kingdom</t>
  </si>
  <si>
    <t>Smart people know how the economy works: Cognitive ability, economic knowledge and financial literacy</t>
  </si>
  <si>
    <t>Bates, T.C.</t>
  </si>
  <si>
    <t>Bates,  Timothy C.</t>
  </si>
  <si>
    <t>2-s2.0-105020032939</t>
  </si>
  <si>
    <t>Zhang,  Xinyuan</t>
  </si>
  <si>
    <t>Humanities and Social Sciences, The University of Edinburgh, Edinburgh, Scotland, United Kingdom</t>
  </si>
  <si>
    <t>CEO Attributes and Sustainable Development Goals: Employing a Configurational Approach Under Stakeholder Pressure</t>
  </si>
  <si>
    <t>Morawczynski, O.</t>
  </si>
  <si>
    <t>Morawczynski,  Olga</t>
  </si>
  <si>
    <t>Khan, M.</t>
  </si>
  <si>
    <t>Khan,  Mahnoor</t>
  </si>
  <si>
    <t>The University of Faisalabad</t>
  </si>
  <si>
    <t>The University of Faisalabad, Faisalabad, Punjab, Pakistan</t>
  </si>
  <si>
    <t>Rizwan Ullah, M.R.</t>
  </si>
  <si>
    <t>Rizwan Ullah,  Muhammad</t>
  </si>
  <si>
    <t>National Business School, The University of Faisalabad, Faisalabad, Punjab, Pakistan</t>
  </si>
  <si>
    <t>Arshad, R.</t>
  </si>
  <si>
    <t>Arshad,  Rabia</t>
  </si>
  <si>
    <t>National Busines School, The University of Faisalabad, Faisalabad, Punjab, Pakistan</t>
  </si>
  <si>
    <t>Ayub, A.</t>
  </si>
  <si>
    <t>Ayub,  Arslan</t>
  </si>
  <si>
    <t>School of Management Studies, The University of Faisalabad, Faisalabad, Punjab, Pakistan</t>
  </si>
  <si>
    <t>2-s2.0-85065178920</t>
  </si>
  <si>
    <t>Anong, S.T.</t>
  </si>
  <si>
    <t>Anong,  Sophia T.</t>
  </si>
  <si>
    <t>The University of Georgia</t>
  </si>
  <si>
    <t>Department of Financial Planning, Housing and Consumer Economics, The University of Georgia Griffin Campus, Griffin, GA, United States</t>
  </si>
  <si>
    <t>Homeownership and high-cost alternative borrowing</t>
  </si>
  <si>
    <t>Zahirovic-Herbert, V.</t>
  </si>
  <si>
    <t>Zahirovic-Herbert,  Velma</t>
  </si>
  <si>
    <t>Gigauri, I.</t>
  </si>
  <si>
    <t>Gigauri,  Iza</t>
  </si>
  <si>
    <t>Department of Business Administration, The University of Georgia, Tbilisi, Tbilisi, Georgia</t>
  </si>
  <si>
    <t>2-s2.0-85096691334</t>
  </si>
  <si>
    <t>Department of Financial Planning, The University of Georgia Griffin Campus, Griffin, GA, United States</t>
  </si>
  <si>
    <t>Financial Issues of African Americans</t>
  </si>
  <si>
    <t>2-s2.0-84964994625</t>
  </si>
  <si>
    <t>Scarrow, A.</t>
  </si>
  <si>
    <t>Scarrow,  Andrea A.</t>
  </si>
  <si>
    <t>The University of Georgia Tifton Campus, Tifton, GA, United States</t>
  </si>
  <si>
    <t>Volunteer income tax assistance: A community coalition for financial education and asset building</t>
  </si>
  <si>
    <t>Anong, S.</t>
  </si>
  <si>
    <t>The University of Georgia Griffin Campus, Griffin, GA, United States</t>
  </si>
  <si>
    <t>Zaman, K.</t>
  </si>
  <si>
    <t>Zaman,  Khalid</t>
  </si>
  <si>
    <t>The University of Haripur</t>
  </si>
  <si>
    <t>Department of Economics, The University of Haripur, Haripur, Khyber Pakhtunkhwa, Pakistan</t>
  </si>
  <si>
    <t>2-s2.0-85062471596</t>
  </si>
  <si>
    <t>Pang, M.F.</t>
  </si>
  <si>
    <t>Pang,  Ming Fai</t>
  </si>
  <si>
    <t>The University of Hong Kong</t>
  </si>
  <si>
    <t>Faculty of Education, The University of Hong Kong, Hong Kong, Hong Kong</t>
  </si>
  <si>
    <t>Enhancing the generative learning of young people in the domain of financial literacy through learning study</t>
  </si>
  <si>
    <t>2-s2.0-85028535712</t>
  </si>
  <si>
    <t>Enhancing the financial literacy of young people: A conceptual approach based on the variation theory of learning</t>
  </si>
  <si>
    <t>Law, B.M.F.</t>
  </si>
  <si>
    <t>Law,  Ben M.F.</t>
  </si>
  <si>
    <t>Department of Social Work and Social Administration, The University of Hong Kong, Hong Kong, Hong Kong</t>
  </si>
  <si>
    <t>2-s2.0-85168595734</t>
  </si>
  <si>
    <t>Department of Social Work and Social Administration, The University of Hong Kong, Hong Kong, Hong Kong, Social Policy Institute, Washington University in St. Louis, St. Louis, MO, United States</t>
  </si>
  <si>
    <t>Gender Differences in the Relationship between Financial Capability and Health in Later Life: Evidence from Hong Kong</t>
  </si>
  <si>
    <t>2-s2.0-85100638340</t>
  </si>
  <si>
    <t>The University of Hong Kong, Hong Kong, Hong Kong</t>
  </si>
  <si>
    <t>A Vignette-Based Transformative Multiphase Mixed Methods Interventional Study Featuring Venn Diagram Joint Displays: Financial Education With Hong Kong Early Adolescent Ethnic Minority Students</t>
  </si>
  <si>
    <t>2-s2.0-85184839139</t>
  </si>
  <si>
    <t>Lou, V.W.</t>
  </si>
  <si>
    <t>Lou,  Vivian Wei Qun</t>
  </si>
  <si>
    <t>Developing an Online Learning Tool to Improve Financial Literacy in Older Adults: An Intergenerational Co-design Case Study</t>
  </si>
  <si>
    <t>2-s2.0-85140964453</t>
  </si>
  <si>
    <t>Is Financial Capability a Determinant of Health? Theory and Evidence</t>
  </si>
  <si>
    <t>Ling, H.L.</t>
  </si>
  <si>
    <t>Ling,  Hua Loon</t>
  </si>
  <si>
    <t>Lum, T.Y.S.</t>
  </si>
  <si>
    <t>Lum,  Terry Yat Sang</t>
  </si>
  <si>
    <t>Department of Social Work and Social Administration and Sau Po Centre on Ageing, The University of Hong Kong, Hong Kong, Hong Kong</t>
  </si>
  <si>
    <t>Fu,  Jingyuan</t>
  </si>
  <si>
    <t>Lou, V.W.Q.</t>
  </si>
  <si>
    <t>Su,  Ziqi</t>
  </si>
  <si>
    <t>Department of Economics, The University of Hong Kong, Hong Kong, Hong Kong</t>
  </si>
  <si>
    <t>2-s2.0-85060003172</t>
  </si>
  <si>
    <t>Department of Applied Social Studies, City University of Hong Kong, Hong Kong, Hong Kong, Department of Social Work and Social Administration, The University of Hong Kong, Hong Kong, Hong Kong</t>
  </si>
  <si>
    <t>2-s2.0-77958510034</t>
  </si>
  <si>
    <t>Boosting financial literacy: Benefits from learning study</t>
  </si>
  <si>
    <t>Lin, T.</t>
  </si>
  <si>
    <t>Lin,  Ting</t>
  </si>
  <si>
    <t>Faculty of Social Sciences, The University of Hong Kong, Hong Kong, Hong Kong</t>
  </si>
  <si>
    <t>Li,  Wenyuan</t>
  </si>
  <si>
    <t>Department of Statistics and Actuarial Science, The University of Hong Kong, Hong Kong, Hong Kong</t>
  </si>
  <si>
    <t>Zhang,  Yinkai</t>
  </si>
  <si>
    <t>Kumaraswamy, M.</t>
  </si>
  <si>
    <t>Kumaraswamy,  Mohan M.</t>
  </si>
  <si>
    <t>2-s2.0-85042002891</t>
  </si>
  <si>
    <t>Hiyassat, M.</t>
  </si>
  <si>
    <t>Hiyassat,  Mohammed A.</t>
  </si>
  <si>
    <t>The University of Jordan</t>
  </si>
  <si>
    <t>Department of Civil Engineering, The University of Jordan, Amman, Jordan</t>
  </si>
  <si>
    <t>Factors affecting the accuracy of cost estimate: Case of Jordan</t>
  </si>
  <si>
    <t>Al-Taee, H.A.</t>
  </si>
  <si>
    <t>Al-Taee,  Hameed Abdulnabi</t>
  </si>
  <si>
    <t>The University of Jordan, Amman, Jordan</t>
  </si>
  <si>
    <t>Sweis, G.J.</t>
  </si>
  <si>
    <t>Sweis,  Ghaleb Jalil</t>
  </si>
  <si>
    <t>Sweis, R.J.</t>
  </si>
  <si>
    <t>Sweis,  Rateb J.</t>
  </si>
  <si>
    <t>Hatamleh, M.T.</t>
  </si>
  <si>
    <t>Hatamleh,  Muhammad T.</t>
  </si>
  <si>
    <t>Zaidan, H.</t>
  </si>
  <si>
    <t>Zaidan,  Hala</t>
  </si>
  <si>
    <t>Department of Accounting, The University of Jordan, Amman, Jordan</t>
  </si>
  <si>
    <t>2-s2.0-85124595431</t>
  </si>
  <si>
    <t>Tanaka, J.</t>
  </si>
  <si>
    <t>Tanaka,  Jumpei</t>
  </si>
  <si>
    <t>The University of Kitakyushu</t>
  </si>
  <si>
    <t>Faculty of Economics and Business Administration, The University of Kitakyushu, Kitakyushu, Fukuoka, Japan</t>
  </si>
  <si>
    <t>Limited asset market participation and fiscal sustainability</t>
  </si>
  <si>
    <t>2-s2.0-85129152160</t>
  </si>
  <si>
    <t>The University of Kitakyushu, Kitakyushu, Fukuoka, Japan</t>
  </si>
  <si>
    <t>Correction to: Limited asset market participation and fiscal sustainability (Journal of Economics, (2022), 10.1007/s00712-022-00776-w)</t>
  </si>
  <si>
    <t>Jia, S.</t>
  </si>
  <si>
    <t>Jia,  Shaomeng</t>
  </si>
  <si>
    <t>The University of Louisiana Monroe</t>
  </si>
  <si>
    <t>Financial &amp; Information Services, The University of Louisiana Monroe, Monroe, LA, United States</t>
  </si>
  <si>
    <t>Banks, J.</t>
  </si>
  <si>
    <t>Banks,  James</t>
  </si>
  <si>
    <t>32</t>
  </si>
  <si>
    <t>The University of Manchester</t>
  </si>
  <si>
    <t>The University of Manchester, Manchester, Greater Manchester, United Kingdom</t>
  </si>
  <si>
    <t>2-s2.0-85087434745</t>
  </si>
  <si>
    <t>Winstanley, M.</t>
  </si>
  <si>
    <t>Winstanley,  Maxine</t>
  </si>
  <si>
    <t>Financial capability and functional financial literacy in young adults with developmental language disorder</t>
  </si>
  <si>
    <t>Department of Economics, The University of Manchester, Manchester, Greater Manchester, United Kingdom, The Institute for Fiscal Studies, London, United Kingdom</t>
  </si>
  <si>
    <t>Kabutey-Ongor, M.</t>
  </si>
  <si>
    <t>Kabutey-Ongor,  Matilda</t>
  </si>
  <si>
    <t>Farrell, P.</t>
  </si>
  <si>
    <t>Farrell,  Peter T.</t>
  </si>
  <si>
    <t>Prevett, P.S.</t>
  </si>
  <si>
    <t>Education, The University of Manchester, Manchester, Greater Manchester, United Kingdom</t>
  </si>
  <si>
    <t>Webb, R.T.</t>
  </si>
  <si>
    <t>Webb,  Roger T.</t>
  </si>
  <si>
    <t>Davis, P.</t>
  </si>
  <si>
    <t>Davis,  Pauline</t>
  </si>
  <si>
    <t>2-s2.0-85188180371</t>
  </si>
  <si>
    <t>Price, D.</t>
  </si>
  <si>
    <t>Ageing populations, financial capability and household financial decision-making in the context of neoliberal social policy systems</t>
  </si>
  <si>
    <t>Unnikrishnan, V.</t>
  </si>
  <si>
    <t>Unnikrishnan,  Vidhya</t>
  </si>
  <si>
    <t>Essien, E.A.</t>
  </si>
  <si>
    <t>Essien,  Emmanuel Aniekan</t>
  </si>
  <si>
    <t>Research and Training Unit, Federal Neuropsychiatric Hospital, Calabar, CRS, Nigeria, The University of Manchester, Manchester, Greater Manchester, United Kingdom</t>
  </si>
  <si>
    <t>Conti-Ramsden, G.</t>
  </si>
  <si>
    <t>Conti-Ramsden,  Gina</t>
  </si>
  <si>
    <t>School of Education, The University of Manchester, Manchester, Greater Manchester, United Kingdom</t>
  </si>
  <si>
    <t>Pampaka, M.</t>
  </si>
  <si>
    <t>Pampaka,  Maria</t>
  </si>
  <si>
    <t>Education and Social Statistics, The University of Manchester, Manchester, Greater Manchester, United Kingdom</t>
  </si>
  <si>
    <t>Sing, M.</t>
  </si>
  <si>
    <t>Sing,  Michael C.P.</t>
  </si>
  <si>
    <t>The University of Newcastle</t>
  </si>
  <si>
    <t>The University of Newcastle, Australia, Callaghan, NSW, Australia</t>
  </si>
  <si>
    <t>2-s2.0-84855385584</t>
  </si>
  <si>
    <t>Griffiths,  Margaret F.</t>
  </si>
  <si>
    <t>School of Business and Management, The University of Newcastle, Australia, Callaghan, NSW, Australia</t>
  </si>
  <si>
    <t>Chronic consumer debtors: The need for specific intervention</t>
  </si>
  <si>
    <t>Bryant,  Mary</t>
  </si>
  <si>
    <t>Central Coast Business School, The University of Newcastle, Australia, Callaghan, NSW, Australia</t>
  </si>
  <si>
    <t>Townley-Jones, M.</t>
  </si>
  <si>
    <t>Townley-Jones,  Maureen E.</t>
  </si>
  <si>
    <t>School of Mathematical and Physical Sciences, The University of Newcastle, Australia, Callaghan, NSW, Australia</t>
  </si>
  <si>
    <t>Marquez, J.</t>
  </si>
  <si>
    <t>Marquez,  Jodie L.</t>
  </si>
  <si>
    <t>School of Health Sciences, The University of Newcastle, Australia, Callaghan, NSW, Australia</t>
  </si>
  <si>
    <t>2-s2.0-85169157829</t>
  </si>
  <si>
    <t>Conklin, J.</t>
  </si>
  <si>
    <t>Conklin,  Jamie L.</t>
  </si>
  <si>
    <t>The University of North Carolina</t>
  </si>
  <si>
    <t>The University of North Carolina at Chapel Hill, Chapel Hill, NC, United States</t>
  </si>
  <si>
    <t>The Effectiveness of Financial Capability and Asset Building Interventions in Improving Youth’s Educational Well-being: A Systematic Review</t>
  </si>
  <si>
    <t>Zakrajsek, T.</t>
  </si>
  <si>
    <t>Zakrajsek,  Todd M.</t>
  </si>
  <si>
    <t>Achulo, S.H.</t>
  </si>
  <si>
    <t>Achulo,  Solomon Hadi</t>
  </si>
  <si>
    <t>Baumgartner, J.N.</t>
  </si>
  <si>
    <t>Baumgartner,  Joy Noel</t>
  </si>
  <si>
    <t>Grintein-Weiss, M.</t>
  </si>
  <si>
    <t>Grintein-Weiss,  Michal</t>
  </si>
  <si>
    <t>2-s2.0-84897981497</t>
  </si>
  <si>
    <t>Financial capabilities: Multilevel modeling of the impact of internal and external capabilities of rural households</t>
  </si>
  <si>
    <t>2-s2.0-85086850844</t>
  </si>
  <si>
    <t>Chowa, G.</t>
  </si>
  <si>
    <t>Chowa,  Gina Agnes N.</t>
  </si>
  <si>
    <t>School of Social Work, The University of North Carolina at Chapel Hill, Chapel Hill, NC, United States, Global Social Development Innovations, The University of North Carolina at Chapel Hill, Chapel Hill, NC, United States, Centre for Social Development in Africa, University of Johannesburg, Johannesburg, Gauteng, South Africa</t>
  </si>
  <si>
    <t>Youth food insecurity in Ghana and South Africa: Prevalence, socioeconomic correlates, and moderation effect of gender</t>
  </si>
  <si>
    <t>Ansong, D.</t>
  </si>
  <si>
    <t>Ansong,  David</t>
  </si>
  <si>
    <t>Chowa, G.A.N.</t>
  </si>
  <si>
    <t>Amoako, E.O.</t>
  </si>
  <si>
    <t>Amoako,  Emmanuel Owusu</t>
  </si>
  <si>
    <t>Yeo, Y.H.</t>
  </si>
  <si>
    <t>Yeo,  Yeonghun</t>
  </si>
  <si>
    <t>de Marco, A.</t>
  </si>
  <si>
    <t>de Marco,  Allison C.</t>
  </si>
  <si>
    <t>2-s2.0-66349137389</t>
  </si>
  <si>
    <t>Fostering low-income homeownership through individual development accounts: A Longitudinal, randomized experiment</t>
  </si>
  <si>
    <t>2-s2.0-85028533318</t>
  </si>
  <si>
    <t>Financial literacy to financial capability: Building financial stability and security</t>
  </si>
  <si>
    <t>2-s2.0-85050454098</t>
  </si>
  <si>
    <t>Brennan, K.</t>
  </si>
  <si>
    <t>Brennan,  Kathy</t>
  </si>
  <si>
    <t>Strategies for finding and evaluating information about personal finance topics: The role of government information</t>
  </si>
  <si>
    <t>Greeson, J.K.P.</t>
  </si>
  <si>
    <t>Greeson,  Johanna K.P.</t>
  </si>
  <si>
    <t>Irish, K.</t>
  </si>
  <si>
    <t>Irish,  Kate</t>
  </si>
  <si>
    <t>Masa, R.</t>
  </si>
  <si>
    <t>Masa,  Rainier De Vera</t>
  </si>
  <si>
    <t>The University of North Carolina
(Note: This response is a simplified version of what a human might do. It assumes that the main university name appears only once and is "The University of North Carolina" as per the provided text.)</t>
  </si>
  <si>
    <t>The University of North Carolina at Chapel Hill</t>
  </si>
  <si>
    <t>The University of North Carolina at Chapel Hill, Chapel Hill, NC, United States, The University of North Carolina at Chapel Hill, Chapel Hill, NC, United States</t>
  </si>
  <si>
    <t>Books Freeze, E.</t>
  </si>
  <si>
    <t>Books Freeze,  Elizabeth</t>
  </si>
  <si>
    <t>School of Social Work, The University of North Carolina at Chapel Hill, Chapel Hill, NC, United States</t>
  </si>
  <si>
    <t>de Marco, M.</t>
  </si>
  <si>
    <t>de Marco,  Molly Michelle</t>
  </si>
  <si>
    <t>Center for Health Promotion and Disease Prevention, The University of North Carolina at Chapel Hill, Chapel Hill, NC, United States</t>
  </si>
  <si>
    <t>2-s2.0-85142499077</t>
  </si>
  <si>
    <t>Effect of Financial Literacy on Poverty Reduction Across Kenya, Tanzania, and Uganda</t>
  </si>
  <si>
    <t>Department of Psychiatry, The University of North Carolina at Chapel Hill, Chapel Hill, NC, United States, VISN 6 Mental Illness Research, Durham VA Medical Center, Durham, NC, United States</t>
  </si>
  <si>
    <t>Global Social Development Innovations, The University of North Carolina at Chapel Hill, Chapel Hill, NC, United States</t>
  </si>
  <si>
    <t>2-s2.0-85175396303</t>
  </si>
  <si>
    <t>Chowa, G.A.</t>
  </si>
  <si>
    <t>Financial capability and asset building: Innovations in social protection and development</t>
  </si>
  <si>
    <t>Biggers, A.</t>
  </si>
  <si>
    <t>Biggers,  Alexandra</t>
  </si>
  <si>
    <t>2-s2.0-85015815970</t>
  </si>
  <si>
    <t>Cuddeback, G.S.</t>
  </si>
  <si>
    <t>Cuddeback,  Gary Steven</t>
  </si>
  <si>
    <t>School of Social Work, The University of North Carolina at Chapel Hill, Chapel Hill, NC, United States, The University of North Carolina at Chapel Hill, Chapel Hill, NC, United States</t>
  </si>
  <si>
    <t>Financial insecurity and risk experiences of justice involved persons with severe mental illness</t>
  </si>
  <si>
    <t>Center for Community Capital, The University of North Carolina at Chapel Hill, Chapel Hill, NC, United States</t>
  </si>
  <si>
    <t>2-s2.0-85050545781</t>
  </si>
  <si>
    <t>de Marco, A.C.</t>
  </si>
  <si>
    <t>The impact of cocurricular community service on student learning and perceptions of poverty and homelessness</t>
  </si>
  <si>
    <t>2-s2.0-85131536688</t>
  </si>
  <si>
    <t>Predicting Financial Well-Being Using the Financial Capability Perspective: The Roles of Financial Shocks, Income Volatility, Financial Products, and Savings Behaviors</t>
  </si>
  <si>
    <t>Tomar, N.</t>
  </si>
  <si>
    <t>Tomar,  Nikhil</t>
  </si>
  <si>
    <t>Occupational Therapy Division, The University of North Carolina at Chapel Hill, Chapel Hill, NC, United States</t>
  </si>
  <si>
    <t>Johnson, S.C.</t>
  </si>
  <si>
    <t>Johnson,  Sally C.</t>
  </si>
  <si>
    <t>Department of Psychiatry, The University of North Carolina at Chapel Hill, Chapel Hill, NC, United States</t>
  </si>
  <si>
    <t>Newton, V.M.</t>
  </si>
  <si>
    <t>Newton,  Virginia M.</t>
  </si>
  <si>
    <t>The University of North Carolina at Chapel Hill, Chapel Hill, NC, United States, Durham VA Medical Center, Durham, NC, United States, Forensic Psychiatry Program and Clinic, UNC School of Medicine, Chapel Hill, NC, United States</t>
  </si>
  <si>
    <t>West, M.</t>
  </si>
  <si>
    <t>West,  Maggie</t>
  </si>
  <si>
    <t>Charles, P.</t>
  </si>
  <si>
    <t>Charles,  Pajarita</t>
  </si>
  <si>
    <t>2-s2.0-84904048477</t>
  </si>
  <si>
    <t>Testing a measurement model of financial capability among youth in Ghana</t>
  </si>
  <si>
    <t>School of Social Work, The University of North Carolina at Chapel Hill, Chapel Hill, NC, United States, Center for Community Capital, The University of North Carolina at Chapel Hill, Chapel Hill, NC, United States</t>
  </si>
  <si>
    <t>Young,  Jonathan</t>
  </si>
  <si>
    <t>Kretzschmar, J.</t>
  </si>
  <si>
    <t>Kretzschmar,  Justin</t>
  </si>
  <si>
    <t>Ratcliffe, J.</t>
  </si>
  <si>
    <t>Ratcliffe,  Janneke H.</t>
  </si>
  <si>
    <t>2-s2.0-85014014477</t>
  </si>
  <si>
    <t>The Role of Parents in Introducing Children to Financial Services: Evidence from Ghana-YouthSave</t>
  </si>
  <si>
    <t>2-s2.0-77955848229</t>
  </si>
  <si>
    <t>Does Prior Banking Experience Matter? Differences of the Banked and Unbanked in Individual Development Accounts</t>
  </si>
  <si>
    <t>Taylor, A.</t>
  </si>
  <si>
    <t>Taylor,  Andréa</t>
  </si>
  <si>
    <t>Casalotti, A.M.</t>
  </si>
  <si>
    <t>Casalotti,  Adriane M.</t>
  </si>
  <si>
    <t>2-s2.0-84956827319</t>
  </si>
  <si>
    <t>The Influence of Parental Financial Socialization on Youth’s Financial Behavior: Evidence from Ghana</t>
  </si>
  <si>
    <t>2-s2.0-85142536271</t>
  </si>
  <si>
    <t>Financial Capability in Africa: Innovation Through Evidence, Practice, and Policy</t>
  </si>
  <si>
    <t>Blank Wilson, A.</t>
  </si>
  <si>
    <t>Blank Wilson,  Amy</t>
  </si>
  <si>
    <t>School of Social Work, The University of North Carolina at Chapel Hill, Chapel Hill, NC, United States, Center for Social Development, Washington University in St. Louis, St. Louis, MO, United States</t>
  </si>
  <si>
    <t>2-s2.0-51249148645</t>
  </si>
  <si>
    <t>Educational status and savings performance in individual development accounts</t>
  </si>
  <si>
    <t>2-s2.0-85065866531</t>
  </si>
  <si>
    <t>Demakis, G.J.</t>
  </si>
  <si>
    <t>Demakis,  George J.</t>
  </si>
  <si>
    <t>The University of North Carolina at Charlotte</t>
  </si>
  <si>
    <t>The University of North Carolina at Charlotte, Charlotte, NC, United States</t>
  </si>
  <si>
    <t>Predictors of Financial Capacity in Young Adults</t>
  </si>
  <si>
    <t>Alexander, A.A.</t>
  </si>
  <si>
    <t>Alexander,  Apryl A.</t>
  </si>
  <si>
    <t>Department of Public Health Sciences, The University of North Carolina at Charlotte, Charlotte, NC, United States</t>
  </si>
  <si>
    <t>Shobe, M.A.</t>
  </si>
  <si>
    <t>Shobe,  Marcia A.</t>
  </si>
  <si>
    <t>Department of Social Work, The University of North Carolina at Charlotte, Charlotte, NC, United States</t>
  </si>
  <si>
    <t>2-s2.0-85125825170</t>
  </si>
  <si>
    <t>Crocker, T.</t>
  </si>
  <si>
    <t>Crocker,  Tianca</t>
  </si>
  <si>
    <t>School of Social Work, The University of North Carolina at Charlotte, Charlotte, NC, United States, School of Social Work, Carolinas College of Health Sciences, Charlotte, NC, United States</t>
  </si>
  <si>
    <t>Exploring the Online Banking Practices of Subsidized Housing Residents</t>
  </si>
  <si>
    <t>Johnson, A.N.</t>
  </si>
  <si>
    <t>Johnson,  Ashley N.</t>
  </si>
  <si>
    <t>2-s2.0-85204651349</t>
  </si>
  <si>
    <t>Bin Abdul Baten, R.</t>
  </si>
  <si>
    <t>Bin Abdul Baten,  Redwan</t>
  </si>
  <si>
    <t>Department of Health Policy, The University of North Carolina at Charlotte, Charlotte, NC, United States</t>
  </si>
  <si>
    <t>Affordable Care Act Medicaid expansion, access to health care, and financial behavior of the United States adults: Medicaid expansions and financial behavior: R. B. A. Baten et al.</t>
  </si>
  <si>
    <t>Szczepkowski, K.V.</t>
  </si>
  <si>
    <t>Szczepkowski,  Kirk V.</t>
  </si>
  <si>
    <t>2-s2.0-85134730825</t>
  </si>
  <si>
    <t>Campbell-Whatley, G.D.</t>
  </si>
  <si>
    <t>Campbell-Whatley,  Gloria D.</t>
  </si>
  <si>
    <t>Department of Special Education and Child Development, The University of North Carolina at Charlotte, Charlotte, NC, United States</t>
  </si>
  <si>
    <t>A tenacious population: supporting former foster youth in higher ed</t>
  </si>
  <si>
    <t>2-s2.0-105010433835</t>
  </si>
  <si>
    <t>Department of Health Policy and Management, The University of North Carolina at Charlotte, Charlotte, NC, United States</t>
  </si>
  <si>
    <t>Financial Literacy and Healthcare Access Among US Adults Before and During COVID-19</t>
  </si>
  <si>
    <t>Spellman, C.W.</t>
  </si>
  <si>
    <t>Spellman,  Cheryl Waites</t>
  </si>
  <si>
    <t>School of Social Work, The University of North Carolina at Charlotte, Charlotte, NC, United States</t>
  </si>
  <si>
    <t>Williams,  Tanisha</t>
  </si>
  <si>
    <t>2-s2.0-85185168319</t>
  </si>
  <si>
    <t>The University of North Carolina at Greensboro</t>
  </si>
  <si>
    <t>Department of Social Work, The University of North Carolina at Greensboro, Greensboro, NC, United States</t>
  </si>
  <si>
    <t>Making a way out of no way: The importance of improving financial instability among African American kinship care families</t>
  </si>
  <si>
    <t>Washington, T.</t>
  </si>
  <si>
    <t>Washington,  Tyreasa J.</t>
  </si>
  <si>
    <t>Child Trends, Washington, D.C., DC, United States, Department of Social Work, The University of North Carolina at Greensboro, Greensboro, NC, United States</t>
  </si>
  <si>
    <t>2-s2.0-85085337301</t>
  </si>
  <si>
    <t>Why Do Households Lack Emergency Savings? The Role of Financial Capability</t>
  </si>
  <si>
    <t>Noman, A.</t>
  </si>
  <si>
    <t>Noman,  Abdullah M.</t>
  </si>
  <si>
    <t>The University of North Carolina at Pembroke</t>
  </si>
  <si>
    <t>Department of Accounting and Finance, The University of North Carolina at Pembroke, Pembroke, NC, United States</t>
  </si>
  <si>
    <t>Rahman,  Mohammad Nakibur</t>
  </si>
  <si>
    <t>The University of North Carolina at Pembroke, Pembroke, NC, United States</t>
  </si>
  <si>
    <t>2-s2.0-84255200544</t>
  </si>
  <si>
    <t>Tan, T.H.</t>
  </si>
  <si>
    <t>Tan,  Huiboon</t>
  </si>
  <si>
    <t>The University of Nottingham</t>
  </si>
  <si>
    <t>The University of Nottingham Malaysia Campus, Semenyih, Selangor, Malaysia</t>
  </si>
  <si>
    <t>Financial literacy and personal financial planning in Klang Valley, Malaysia</t>
  </si>
  <si>
    <t>Ong, F.S.</t>
  </si>
  <si>
    <t>Ong,  Fon Sim</t>
  </si>
  <si>
    <t>2-s2.0-17544364972</t>
  </si>
  <si>
    <t>Customer knowledge and choice criteria in retail banking</t>
  </si>
  <si>
    <t>Nath, T.K.</t>
  </si>
  <si>
    <t>Nath,  Tapan Kumar</t>
  </si>
  <si>
    <t>School of Biosciences, The University of Nottingham Malaysia Campus, Semenyih, Selangor, Malaysia</t>
  </si>
  <si>
    <t>Hung, H.W.</t>
  </si>
  <si>
    <t>Hung,  Woan Ting</t>
  </si>
  <si>
    <t>Yee, H.S.</t>
  </si>
  <si>
    <t>Yee,  Hoe Siew</t>
  </si>
  <si>
    <t>Forman, J.B.</t>
  </si>
  <si>
    <t>Forman,  Jonathan Barry</t>
  </si>
  <si>
    <t>The University of Oklahoma</t>
  </si>
  <si>
    <t>College of Law, The University of Oklahoma, Norman, OK, United States</t>
  </si>
  <si>
    <t>2-s2.0-85132216300</t>
  </si>
  <si>
    <t>Wilson, S.N.</t>
  </si>
  <si>
    <t>Wilson,  Scott Neal</t>
  </si>
  <si>
    <t>The University of Oklahoma, Norman, OK, United States</t>
  </si>
  <si>
    <t>The Power of Application in Learning Life Skills: A Case Study of a Game-Based Learning Approach</t>
  </si>
  <si>
    <t>Elizondo, J.</t>
  </si>
  <si>
    <t>Elizondo,  Javier</t>
  </si>
  <si>
    <t>Terry, R.</t>
  </si>
  <si>
    <t>Terry,  Robert A.</t>
  </si>
  <si>
    <t>Black, J.E.</t>
  </si>
  <si>
    <t>Black,  Jessica E.</t>
  </si>
  <si>
    <t>Williams, L.A.</t>
  </si>
  <si>
    <t>Williams,  Leslie Ann</t>
  </si>
  <si>
    <t>Garn, G.</t>
  </si>
  <si>
    <t>Garn,  Gregg A.</t>
  </si>
  <si>
    <t>Dean, S.</t>
  </si>
  <si>
    <t>Dean,  Sharon</t>
  </si>
  <si>
    <t>Thompson, W.</t>
  </si>
  <si>
    <t>Thompson,  William Michael</t>
  </si>
  <si>
    <t>Kuehn, E.</t>
  </si>
  <si>
    <t>Kuehn,  Elizabeth</t>
  </si>
  <si>
    <t>Hanaki, N.</t>
  </si>
  <si>
    <t>Hanaki,  Nobuyuki</t>
  </si>
  <si>
    <t>The University of Osaka</t>
  </si>
  <si>
    <t>Institute of Social and Economic Research, The University of Osaka, Suita, Osaka, Japan</t>
  </si>
  <si>
    <t>Bokpin, G.A.</t>
  </si>
  <si>
    <t>Bokpin,  Godfred Alufar</t>
  </si>
  <si>
    <t>Graduate School of Economies, The University of Osaka, Suita, Osaka, Japan, Department of Finance, University of Ghana Business School, Accra, Ghana</t>
  </si>
  <si>
    <t>12</t>
  </si>
  <si>
    <t>The University of Pennsylvania</t>
  </si>
  <si>
    <t>Wharton School of the University of Pennsylvania, Philadelphia, PA, United States</t>
  </si>
  <si>
    <t>Burns, L.R.</t>
  </si>
  <si>
    <t>Burns,  Lawton Robert</t>
  </si>
  <si>
    <t>De La Rosa, W.</t>
  </si>
  <si>
    <t>De La Rosa,  Wendy</t>
  </si>
  <si>
    <t>Keys, B.J.</t>
  </si>
  <si>
    <t>Keys,  Benjamin J.</t>
  </si>
  <si>
    <t>2-s2.0-84863212687</t>
  </si>
  <si>
    <t>How financial literacy affects household wealth accumulation</t>
  </si>
  <si>
    <t>Soo, C.K.</t>
  </si>
  <si>
    <t>Soo,  Cindy K.</t>
  </si>
  <si>
    <t>2-s2.0-84962723353</t>
  </si>
  <si>
    <t>Public and Private Challenges of an Aging U.S. Population</t>
  </si>
  <si>
    <t>2-s2.0-85018507873</t>
  </si>
  <si>
    <t>Financial knowledge and key retirement outcomes: An overview of the issue</t>
  </si>
  <si>
    <t>Mitchelli, O.</t>
  </si>
  <si>
    <t>Mitchelli,  Olivia</t>
  </si>
  <si>
    <t>43</t>
  </si>
  <si>
    <t>The University of Queensland</t>
  </si>
  <si>
    <t>Office of the Deputy Vice-Chancellor (Research), The University of Queensland, Brisbane, QLD, Australia</t>
  </si>
  <si>
    <t>Koomson, I.</t>
  </si>
  <si>
    <t>Koomson,  Isaac Appiah Asare</t>
  </si>
  <si>
    <t>The University of Queensland, Brisbane, QLD, Australia</t>
  </si>
  <si>
    <t>Brown, R.P.C.</t>
  </si>
  <si>
    <t>Brown,  Richard P.C.</t>
  </si>
  <si>
    <t>School of Economics, The University of Queensland, Brisbane, QLD, Australia</t>
  </si>
  <si>
    <t>2-s2.0-105008070877</t>
  </si>
  <si>
    <t>Patterson, F.</t>
  </si>
  <si>
    <t>Patterson,  Freyr</t>
  </si>
  <si>
    <t>School of Health and Rehabilitation Sciences, The University of Queensland, Brisbane, QLD, Australia</t>
  </si>
  <si>
    <t>Conceptualisation of financial capability in adults with acquired cognitive impairment: A qualitative evidence synthesis</t>
  </si>
  <si>
    <t>Bredy, T.M.</t>
  </si>
  <si>
    <t>Bredy,  Terra M.</t>
  </si>
  <si>
    <t>Dey, S.R.</t>
  </si>
  <si>
    <t>Dey,  Sima Rani</t>
  </si>
  <si>
    <t>Bangladesh Institute of Governance and Management, Dhaka, Bangladesh, School of Economics, The University of Queensland, Brisbane, QLD, Australia</t>
  </si>
  <si>
    <t>Gray, L.C.</t>
  </si>
  <si>
    <t>Gray,  Len C.</t>
  </si>
  <si>
    <t>Centre for Research in Geriatric Medicine, The University of Queensland, Brisbane, QLD, Australia, Centre for Online Health, The University of Queensland, Brisbane, QLD, Australia</t>
  </si>
  <si>
    <t>Marston, G.</t>
  </si>
  <si>
    <t>Marston,  Greg</t>
  </si>
  <si>
    <t>2-s2.0-105016157829</t>
  </si>
  <si>
    <t>Zhao,  Jiachen</t>
  </si>
  <si>
    <t>Faculty of Business, The University of Queensland, Brisbane, QLD, Australia</t>
  </si>
  <si>
    <t>Investigating the impact of financial inclusion and institutional performance on energy poverty in developing economies</t>
  </si>
  <si>
    <t>Qianyu, Z.</t>
  </si>
  <si>
    <t>Qianyu,  Zhang</t>
  </si>
  <si>
    <t>2-s2.0-85202795503</t>
  </si>
  <si>
    <t>Division of Research, Bangladesh Institute of Governance and Management, Dhaka, Bangladesh, Department of Economics, The University of Queensland, Brisbane, QLD, Australia</t>
  </si>
  <si>
    <t>The impact of migrant remittances on poverty reduction in Bangladesh</t>
  </si>
  <si>
    <t>Zhang,  Juan</t>
  </si>
  <si>
    <t>School of Social Science, The University of Queensland, Brisbane, QLD, Australia</t>
  </si>
  <si>
    <t>Burkett, E.</t>
  </si>
  <si>
    <t>Burkett,  Ellen</t>
  </si>
  <si>
    <t>Centre for Research in Geriatric Medicine, The University of Queensland, Brisbane, QLD, Australia, Accident and Emergency Department, Princess Alexandra Hospital, Woolloongabba, QLD, Australia</t>
  </si>
  <si>
    <t>2-s2.0-85148949292</t>
  </si>
  <si>
    <t>Petersen, M.</t>
  </si>
  <si>
    <t>Petersen,  Maree</t>
  </si>
  <si>
    <t>School of Nursing, The University of Queensland, Brisbane, QLD, Australia</t>
  </si>
  <si>
    <t>Relationships between housing and health for older private renters: evidence from a pilot study in Australia</t>
  </si>
  <si>
    <t>Martin-Khan, M.</t>
  </si>
  <si>
    <t>Martin-Khan,  Melinda G.</t>
  </si>
  <si>
    <t>Swan, S.</t>
  </si>
  <si>
    <t>Swan,  Sarah</t>
  </si>
  <si>
    <t>Cochrane, T.</t>
  </si>
  <si>
    <t>Cochrane,  Tammy</t>
  </si>
  <si>
    <t>School of Health and Rehabilitation Sciences, The University of Queensland, Brisbane, QLD, Australia, The Prince Charles Hospital, Chermside, QLD, Australia</t>
  </si>
  <si>
    <t>Fleming, J.</t>
  </si>
  <si>
    <t>Fleming,  Jennifer Mc</t>
  </si>
  <si>
    <t>Peterie, M.</t>
  </si>
  <si>
    <t>Peterie,  Michelle</t>
  </si>
  <si>
    <t>2-s2.0-85148125164</t>
  </si>
  <si>
    <t>Westoby, P.</t>
  </si>
  <si>
    <t>Westoby,  Peter</t>
  </si>
  <si>
    <t>, School of Social Work and Human Services, The University of Queensland, Brisbane, QLD, Australia, Centre for Development Support, University of the Free State, Bloemfontein, Free State, South Africa</t>
  </si>
  <si>
    <t>Conclusion: A Community-based Education and Training Framework</t>
  </si>
  <si>
    <t>Alpert, K.</t>
  </si>
  <si>
    <t>Alpert,  Karen</t>
  </si>
  <si>
    <t>The University of Queensland Business School, Brisbane, QLD, Australia</t>
  </si>
  <si>
    <t>Centre for the Business and Economics of Health, The University of Queensland, Brisbane, QLD, Australia, Network for Socioeconomic Research and Advancement (NESRA), Accra, Ghana</t>
  </si>
  <si>
    <t>Shevellar, L.</t>
  </si>
  <si>
    <t>Shevellar,  Lynda</t>
  </si>
  <si>
    <t>School of Social Work and Human Services, The University of Queensland, Brisbane, QLD, Australia</t>
  </si>
  <si>
    <t>2-s2.0-85210886259</t>
  </si>
  <si>
    <t>From Rural Poverty to Prosperity: Reflections on Evidence, Policy, and the Path Forward</t>
  </si>
  <si>
    <t>2-s2.0-15944373517</t>
  </si>
  <si>
    <t>Tilse, C.</t>
  </si>
  <si>
    <t>Tilse,  Cheryl</t>
  </si>
  <si>
    <t>School of Social Work and Applied Human Sciences, The University of Queensland, Brisbane, QLD, Australia</t>
  </si>
  <si>
    <t>Minding the money: A growing responsibility for informal carers</t>
  </si>
  <si>
    <t>Goos, M.</t>
  </si>
  <si>
    <t>Goos,  Merrilyn E.</t>
  </si>
  <si>
    <t>Centre for the Business and Economics of Health, The University of Queensland, Brisbane, QLD, Australia</t>
  </si>
  <si>
    <t>Rosenman, L.</t>
  </si>
  <si>
    <t>Rosenman,  Linda S.</t>
  </si>
  <si>
    <t>Makar, K.</t>
  </si>
  <si>
    <t>Makar,  Katie</t>
  </si>
  <si>
    <t>School of Education, The University of Queensland, Brisbane, QLD, Australia</t>
  </si>
  <si>
    <t>Setterlund, D.</t>
  </si>
  <si>
    <t>Setterlund,  Deborah S.</t>
  </si>
  <si>
    <t>Qian, X.</t>
  </si>
  <si>
    <t>Qian,  Xinyu</t>
  </si>
  <si>
    <t>2-s2.0-85144402706</t>
  </si>
  <si>
    <t>Burket, I.</t>
  </si>
  <si>
    <t>Burket,  Ingrid</t>
  </si>
  <si>
    <t>Community and International Development, The University of Queensland, Brisbane, QLD, Australia</t>
  </si>
  <si>
    <t>Globalised Microfinance: Economic Empowerment or Just Debt?</t>
  </si>
  <si>
    <t>Rababah, A.</t>
  </si>
  <si>
    <t>Rababah,  Abedalqader</t>
  </si>
  <si>
    <t>Department of Accounting, Sohar University, Sohar, Oman, The University of Queensland, Brisbane, QLD, Australia</t>
  </si>
  <si>
    <t>Washington University in St. Louis, George Warren Brown School of Social Work, St. Louis, MO, United States, The University of Queensland, Brisbane, QLD, Australia, Network for Socioeconomic Research and Advancement, Ghana</t>
  </si>
  <si>
    <t>Wilson,  Jill E.</t>
  </si>
  <si>
    <t>Schnitker, L.</t>
  </si>
  <si>
    <t>Schnitker,  Linda Maria</t>
  </si>
  <si>
    <t>Centre for Research in Geriatric Medicine, The University of Queensland, Brisbane, QLD, Australia</t>
  </si>
  <si>
    <t>Tanner, M.</t>
  </si>
  <si>
    <t>Tanner,  Mark</t>
  </si>
  <si>
    <t>Holman, D.</t>
  </si>
  <si>
    <t>Holman,  Daniel</t>
  </si>
  <si>
    <t>The University of Sheffield</t>
  </si>
  <si>
    <t>Department of Sociological Studies, The University of Sheffield, Sheffield, South Yorkshire, United Kingdom</t>
  </si>
  <si>
    <t>Foster, L.</t>
  </si>
  <si>
    <t>Foster,  Liam</t>
  </si>
  <si>
    <t>Tepe-Belfrage, D.</t>
  </si>
  <si>
    <t>Tepe-Belfrage,  Daniela</t>
  </si>
  <si>
    <t>The University of Sheffield, Sheffield, South Yorkshire, United Kingdom</t>
  </si>
  <si>
    <t>You, S.</t>
  </si>
  <si>
    <t>You,  Shanshan</t>
  </si>
  <si>
    <t>Department of Economics, The University of Sheffield, Sheffield, South Yorkshire, United Kingdom</t>
  </si>
  <si>
    <t>The University of Southern Mississippi</t>
  </si>
  <si>
    <t>School of Education, The University of Southern Mississippi, Hattiesburg, MS, United States</t>
  </si>
  <si>
    <t>2-s2.0-85133669007</t>
  </si>
  <si>
    <t>School of Social Work, The University of Southern Mississippi, Hattiesburg, MS, United States</t>
  </si>
  <si>
    <t>Make the Invisible Underbanked Visible: Who Are the Underbanked?</t>
  </si>
  <si>
    <t>2-s2.0-85142059153</t>
  </si>
  <si>
    <t>Identifying Factors of a Financial Literacy Scale Used among Vulnerable Populations</t>
  </si>
  <si>
    <t>The University of Southern Mississippi, Hattiesburg, MS, United States</t>
  </si>
  <si>
    <t>Staines, Z.</t>
  </si>
  <si>
    <t>Staines,  Zoe</t>
  </si>
  <si>
    <t>The University of Sydney</t>
  </si>
  <si>
    <t>The University of Sydney, Sydney, NSW, Australia</t>
  </si>
  <si>
    <t>Zeng,  Yunbo</t>
  </si>
  <si>
    <t>Finance Discipline, The University of Sydney Business School, Sydney, NSW, Australia</t>
  </si>
  <si>
    <t>2-s2.0-85108750637</t>
  </si>
  <si>
    <t>Pearson, G.</t>
  </si>
  <si>
    <t>Pearson,  Gail</t>
  </si>
  <si>
    <t>School of Business and Law, The University of Sydney, Sydney, NSW, Australia</t>
  </si>
  <si>
    <t>Financial literacy and the creation of financial citizens</t>
  </si>
  <si>
    <t>Liu,  Junhao</t>
  </si>
  <si>
    <t>The University of Sydney Business School, Sydney, NSW, Australia</t>
  </si>
  <si>
    <t>Chung, S.</t>
  </si>
  <si>
    <t>Chung,  Sol</t>
  </si>
  <si>
    <t>Toth, R.</t>
  </si>
  <si>
    <t>Toth,  Russell</t>
  </si>
  <si>
    <t>2-s2.0-85078948040</t>
  </si>
  <si>
    <t>Discipline of Finance, The University of Sydney Business School, Sydney, NSW, Australia</t>
  </si>
  <si>
    <t>Medicaid and long-term care: The effects of penalizing strategic asset transfers</t>
  </si>
  <si>
    <t>2-s2.0-84987809900</t>
  </si>
  <si>
    <t>Beggs, M.</t>
  </si>
  <si>
    <t>Beggs,  Michael</t>
  </si>
  <si>
    <t>Shoplifters of the world unite! law and culture in financialized times</t>
  </si>
  <si>
    <t>Rafferty, M.</t>
  </si>
  <si>
    <t>Rafferty,  Michael</t>
  </si>
  <si>
    <t>2-s2.0-85123756542</t>
  </si>
  <si>
    <t>McNeill, D.</t>
  </si>
  <si>
    <t>McNeill,  Donald</t>
  </si>
  <si>
    <t>School of Architecture, The University of Sydney, Sydney, NSW, Australia</t>
  </si>
  <si>
    <t>Splintering Volumes: Architecture, Engineering, Finance, and Urban Form</t>
  </si>
  <si>
    <t>Akhtar, S.</t>
  </si>
  <si>
    <t>Akhtar,  Shumi</t>
  </si>
  <si>
    <t>Thorp, S.</t>
  </si>
  <si>
    <t>Thorp,  Susan J.</t>
  </si>
  <si>
    <t>Bryan, D.</t>
  </si>
  <si>
    <t>Bryan,  Dick</t>
  </si>
  <si>
    <t>2-s2.0-85216371498</t>
  </si>
  <si>
    <t>Andrew, J.</t>
  </si>
  <si>
    <t>Andrew,  Jane</t>
  </si>
  <si>
    <t>Financial gaslighting: The financialisation of care in later life</t>
  </si>
  <si>
    <t>2-s2.0-84865984330</t>
  </si>
  <si>
    <t>Noone, J.</t>
  </si>
  <si>
    <t>Noone,  Jack</t>
  </si>
  <si>
    <t>The University of Sydney School of Health Sciences, Sydney, NSW, Australia</t>
  </si>
  <si>
    <t>Socioeconomic, psychological and demographic determinants of Australian baby boomers' financial planning for retirement</t>
  </si>
  <si>
    <t>2-s2.0-85021948263</t>
  </si>
  <si>
    <t>Balancing responsibilities – Financial literacy</t>
  </si>
  <si>
    <t>2-s2.0-85206876441</t>
  </si>
  <si>
    <t>Rogut, N.</t>
  </si>
  <si>
    <t>Rogut,  Nathan</t>
  </si>
  <si>
    <t>Portfolio framing and diversification in a disposition effect experiment</t>
  </si>
  <si>
    <t>Cheung, S.L.</t>
  </si>
  <si>
    <t>Cheung,  Stephen L.</t>
  </si>
  <si>
    <t>Kendig, H.</t>
  </si>
  <si>
    <t>Kendig,  Hal</t>
  </si>
  <si>
    <t>O'Loughlin, K.</t>
  </si>
  <si>
    <t>O'Loughlin,  Kate</t>
  </si>
  <si>
    <t>Discipline of Finance, The University of Sydney, Sydney, NSW, Australia</t>
  </si>
  <si>
    <t>2-s2.0-85209642169</t>
  </si>
  <si>
    <t>The University of Tampa</t>
  </si>
  <si>
    <t>Information and Technology Management Department, The University of Tampa, Tampa, FL, United States</t>
  </si>
  <si>
    <t>Leveraging machine learning for predictive insights in robo-advisory adoption: a marketing analytics approach</t>
  </si>
  <si>
    <t>2-s2.0-85182428256</t>
  </si>
  <si>
    <t>Examining the association between robo-advisory and perceived financial satisfaction</t>
  </si>
  <si>
    <t>2-s2.0-105007822807</t>
  </si>
  <si>
    <t>When financial volatility meets healthcare: how crypto investments result in forgoing medical care</t>
  </si>
  <si>
    <t>Marley, R.N.</t>
  </si>
  <si>
    <t>Marley,  Robert N.</t>
  </si>
  <si>
    <t>The University of Tampa, Tampa, FL, United States</t>
  </si>
  <si>
    <t>Xu, M.</t>
  </si>
  <si>
    <t>Xu,  Mingyan</t>
  </si>
  <si>
    <t>Han,  Sulei</t>
  </si>
  <si>
    <t>Department of Finance, The University of Tampa, Tampa, FL, United States</t>
  </si>
  <si>
    <t>2-s2.0-85211127446</t>
  </si>
  <si>
    <t>The double-edged sword: how cryptocurrency investments could undermine the anxiety-reducing benefits of rainy-day savings in times of economic turbulence</t>
  </si>
  <si>
    <t>2-s2.0-85059033444</t>
  </si>
  <si>
    <t>McGarity, S.V.</t>
  </si>
  <si>
    <t>McGarity,  Stephen Vandiver</t>
  </si>
  <si>
    <t>The University of Tennessee</t>
  </si>
  <si>
    <t>College of Social Work, The University of Tennessee, Knoxville, Knoxville, TN, United States</t>
  </si>
  <si>
    <t>Living outside the Financial Mainstream: Alternative Financial Service Use among People with Disabilities</t>
  </si>
  <si>
    <t>2-s2.0-84994530449</t>
  </si>
  <si>
    <t>West, S.</t>
  </si>
  <si>
    <t>West,  Stacia Michelle</t>
  </si>
  <si>
    <t>Coming of age on a shoestring budget: Financial capability and financial behaviors of lower-income millennials</t>
  </si>
  <si>
    <t>Kemmet, R.K.</t>
  </si>
  <si>
    <t>Kemmet,  R. Kendra</t>
  </si>
  <si>
    <t>Family Medicine Residency, The University of Tennessee, Knoxville, Knoxville, TN, United States</t>
  </si>
  <si>
    <t>2-s2.0-33845723511</t>
  </si>
  <si>
    <t>Hairston, C.F.</t>
  </si>
  <si>
    <t>Hairston,  Creasie Finney</t>
  </si>
  <si>
    <t>Human service organizations, The University of Tennessee, Knoxville, Knoxville, TN, United States</t>
  </si>
  <si>
    <t>Financial management in social work education</t>
  </si>
  <si>
    <t>Kelly, D.</t>
  </si>
  <si>
    <t>Kelly,  Diane</t>
  </si>
  <si>
    <t>The University of Tennessee, Knoxville, Knoxville, TN, United States</t>
  </si>
  <si>
    <t>Haley, E.</t>
  </si>
  <si>
    <t>Haley,  Eric John</t>
  </si>
  <si>
    <t>School of Advertising and Public Relations, The University of Tennessee, Knoxville, Knoxville, TN, United States</t>
  </si>
  <si>
    <t>Potnis, D.D.</t>
  </si>
  <si>
    <t>Potnis,  Devendrá Dilip</t>
  </si>
  <si>
    <t>School of Information Sciences, The University of Tennessee, Knoxville, Knoxville, TN, United States</t>
  </si>
  <si>
    <t>2-s2.0-85011085611</t>
  </si>
  <si>
    <t>Do Community Characteristics Relate to Young Adult College Students’ Credit Card Debt? The Hypothesized Role of Collective Institutional Efficacy</t>
  </si>
  <si>
    <t>Kanter, J.B.</t>
  </si>
  <si>
    <t>Kanter,  Jeremy B.</t>
  </si>
  <si>
    <t>2-s2.0-85068602961</t>
  </si>
  <si>
    <t>Assessing financial capability among people with disabilities</t>
  </si>
  <si>
    <t>2-s2.0-84859765337</t>
  </si>
  <si>
    <t>Li,  Judy</t>
  </si>
  <si>
    <t>Serving as an Educator: A Southern Case in Embedded Librarianship</t>
  </si>
  <si>
    <t>2-s2.0-85200527305</t>
  </si>
  <si>
    <t>Lee,  Eleanor</t>
  </si>
  <si>
    <t>The University of Tennessee Health Science Center</t>
  </si>
  <si>
    <t>The University of Tennessee Health Science Center College of Medicine, Memphis, TN, United States</t>
  </si>
  <si>
    <t>The Unforeseen Costs of Medical Education</t>
  </si>
  <si>
    <t>Zalamea, N.</t>
  </si>
  <si>
    <t>Zalamea,  Nia N.</t>
  </si>
  <si>
    <t>The University of Tennessee Health Science Center College of Medicine, Memphis, TN, United States, University of Tennessee Health Science Center, Memphis, TN, United States</t>
  </si>
  <si>
    <t>Rong, J.</t>
  </si>
  <si>
    <t>Rong,  Jarrett</t>
  </si>
  <si>
    <t>Conner, A.</t>
  </si>
  <si>
    <t>Conner,  Anna</t>
  </si>
  <si>
    <t>2-s2.0-105004115247</t>
  </si>
  <si>
    <t>Watts,  Angela</t>
  </si>
  <si>
    <t>The University of Texas Health Science Center</t>
  </si>
  <si>
    <t>The University of Texas Health Science Center at San Antonio, San Antonio, TX, United States</t>
  </si>
  <si>
    <t>El APOYO: A Holistic Support Framework to Enhance Student Success at a Hispanic-Serving Institution and an Academic Health Center</t>
  </si>
  <si>
    <t>Meling, V.B.</t>
  </si>
  <si>
    <t>Meling,  Vanessa Bográn</t>
  </si>
  <si>
    <t>Holt, G.R.</t>
  </si>
  <si>
    <t>Holt,  George Richard</t>
  </si>
  <si>
    <t>Department of Otolaryngology-Head and Neck Surgery, The University of Texas Health Science Center at San Antonio, San Antonio, TX, United States</t>
  </si>
  <si>
    <t>Otto, R.A.</t>
  </si>
  <si>
    <t>Otto,  Randal A.</t>
  </si>
  <si>
    <t>Mithani, S.</t>
  </si>
  <si>
    <t>Mithani,  Sara M.</t>
  </si>
  <si>
    <t>2-s2.0-85048527827</t>
  </si>
  <si>
    <t>Tevis, S.E.</t>
  </si>
  <si>
    <t>Tevis,  Sarah E.A.</t>
  </si>
  <si>
    <t>The University of Texas MD Anderson Cancer Center</t>
  </si>
  <si>
    <t>Department of Surgery, The University of Texas MD Anderson Cancer Center, Houston, TX, United States</t>
  </si>
  <si>
    <t>Clinically Competent and Fiscally at Risk: Impact of Debt and Financial Parameters on the Surgical Resident</t>
  </si>
  <si>
    <t>Brydges, G.</t>
  </si>
  <si>
    <t>Brydges,  Garry J.</t>
  </si>
  <si>
    <t>Department of Anesthesiology, The University of Texas MD Anderson Cancer Center, Houston, TX, United States</t>
  </si>
  <si>
    <t>2-s2.0-85174199989</t>
  </si>
  <si>
    <t>Wang,  Xuan</t>
  </si>
  <si>
    <t>The University of Texas Rio Grande Valley</t>
  </si>
  <si>
    <t>Department of Information Systems, The University of Texas Rio Grande Valley, Brownsville, TX, United States</t>
  </si>
  <si>
    <t>Hubris or talent? Estimating the role of overconfidence in Chinese households’ investment decisions</t>
  </si>
  <si>
    <t>Contreras, S.</t>
  </si>
  <si>
    <t>Contreras,  Salvador</t>
  </si>
  <si>
    <t>Department of Economics, The University of Texas Rio Grande Valley, Brownsville, TX, United States</t>
  </si>
  <si>
    <t>Mao,  Xi</t>
  </si>
  <si>
    <t>Khraiche, M.</t>
  </si>
  <si>
    <t>Khraiche,  Maroula</t>
  </si>
  <si>
    <t>Kelly, D.R.</t>
  </si>
  <si>
    <t>Kelly,  Don R.</t>
  </si>
  <si>
    <t>The University of Texas at Arlington</t>
  </si>
  <si>
    <t>School of Social Work, The University of Texas at Arlington, Arlington, TX, United States</t>
  </si>
  <si>
    <t>2-s2.0-84945206509</t>
  </si>
  <si>
    <t>Scannapieco, M.</t>
  </si>
  <si>
    <t>Scannapieco,  Maria</t>
  </si>
  <si>
    <t>Transition from Foster Care to Independent Living: Ecological Predictors Associated with Outcomes</t>
  </si>
  <si>
    <t>Smith, M.</t>
  </si>
  <si>
    <t>Smith,  Marcella</t>
  </si>
  <si>
    <t>Blakeney-Strong, A.</t>
  </si>
  <si>
    <t>Blakeney-Strong,  Amy</t>
  </si>
  <si>
    <t>2-s2.0-84876344113</t>
  </si>
  <si>
    <t>Sharma, B.</t>
  </si>
  <si>
    <t>Sharma,  Bonita B.</t>
  </si>
  <si>
    <t>Common Threads: Improving the Mental Health of Bhutanese Refugee Women Through Shared Learning</t>
  </si>
  <si>
    <t>Aguirre, R.T.P.</t>
  </si>
  <si>
    <t>Aguirre,  Regina T.P.</t>
  </si>
  <si>
    <t>2-s2.0-85115644879</t>
  </si>
  <si>
    <t>Voth Schrag, R.</t>
  </si>
  <si>
    <t>Voth Schrag,  Rachel J.</t>
  </si>
  <si>
    <t>The University of Texas at Arlington, Arlington, TX, United States</t>
  </si>
  <si>
    <t>A Process to Identify and Address Barriers to Providing Financial Capability Programming to Survivors of Intimate Partner Violence</t>
  </si>
  <si>
    <t>Mitschke, D.B.</t>
  </si>
  <si>
    <t>Mitschke,  Diane B.</t>
  </si>
  <si>
    <t>Henderson, J.</t>
  </si>
  <si>
    <t>Henderson,  Jeremiah</t>
  </si>
  <si>
    <t>Small, E.</t>
  </si>
  <si>
    <t>Small,  Eusebius</t>
  </si>
  <si>
    <t>Billings, M.S.</t>
  </si>
  <si>
    <t>Billings,  Meredith S.</t>
  </si>
  <si>
    <t>2-s2.0-85091181703</t>
  </si>
  <si>
    <t>Jones, S.</t>
  </si>
  <si>
    <t>Jones,  Sarah</t>
  </si>
  <si>
    <t>The Money Smart for Older Adults Program: A Qualitative Study of the Participants’ Financial Well-Being</t>
  </si>
  <si>
    <t>Lee, K.</t>
  </si>
  <si>
    <t>Lee,  Kathy</t>
  </si>
  <si>
    <t>Cong, Z.</t>
  </si>
  <si>
    <t>Cong,  Zhen</t>
  </si>
  <si>
    <t>Praetorius, R.T.</t>
  </si>
  <si>
    <t>Praetorius,  Regina Trudy</t>
  </si>
  <si>
    <t>2-s2.0-85063313196</t>
  </si>
  <si>
    <t>58</t>
  </si>
  <si>
    <t>The University of Texas at Austin</t>
  </si>
  <si>
    <t>Fundacao Getulio Vargas, Rio de Janeiro, RJ, Brazil, The University of Texas at Austin, Austin, TX, United States</t>
  </si>
  <si>
    <t>A financial literacy model for university students</t>
  </si>
  <si>
    <t>Center for Professional Education, The University of Texas at Austin, Austin, TX, United States</t>
  </si>
  <si>
    <t>2-s2.0-85192235797</t>
  </si>
  <si>
    <t>Wiley, K.</t>
  </si>
  <si>
    <t>Wiley,  Kathryn</t>
  </si>
  <si>
    <t>Department of Sociology, The University of Texas at Austin, Austin, TX, United States</t>
  </si>
  <si>
    <t>‘This is How you Will Make It’: Mothers, Othermothers, and Black Women’s Family Financial Socialization</t>
  </si>
  <si>
    <t>Panisch, S.</t>
  </si>
  <si>
    <t>Panisch,  S.</t>
  </si>
  <si>
    <t>The University of Texas at Austin, Austin, TX, United States</t>
  </si>
  <si>
    <t>Department of Educational Leadership and Policy, The University of Texas at Austin, Austin, TX, United States</t>
  </si>
  <si>
    <t>Marois, M.</t>
  </si>
  <si>
    <t>Marois,  McKayla</t>
  </si>
  <si>
    <t>Division of Student Affairs, The University of Texas at Austin, Austin, TX, United States</t>
  </si>
  <si>
    <t>Rao, R.K.S.</t>
  </si>
  <si>
    <t>Rao,  Ramesh K.S.</t>
  </si>
  <si>
    <t>Schuetze, B.A.</t>
  </si>
  <si>
    <t>Schuetze,  Brendan A.</t>
  </si>
  <si>
    <t>Department of Educational Psychology, The University of Texas at Austin, Austin, TX, United States</t>
  </si>
  <si>
    <t>Puelz, D.</t>
  </si>
  <si>
    <t>Puelz,  David W.</t>
  </si>
  <si>
    <t>Atkinson, L.</t>
  </si>
  <si>
    <t>Atkinson,  Lucy Jane</t>
  </si>
  <si>
    <t>Stan Richards School of Advertising and Public Relations, The University of Texas at Austin, Austin, TX, United States</t>
  </si>
  <si>
    <t>2-s2.0-80053327911</t>
  </si>
  <si>
    <t>Department of Communication Studies, The University of Texas at Austin, Austin, TX, United States</t>
  </si>
  <si>
    <t>Money talks: Revealing and concealing financial information in families</t>
  </si>
  <si>
    <t>2-s2.0-85063314555</t>
  </si>
  <si>
    <t>Individual behaviors and technologies for financial innovations</t>
  </si>
  <si>
    <t>Seaman, K.L.</t>
  </si>
  <si>
    <t>Seaman,  Kendra L.</t>
  </si>
  <si>
    <t>The University of Texas at Dallas</t>
  </si>
  <si>
    <t>The University of Texas at Dallas, Richardson, TX, United States, Department of Psychology, The University of Texas at Dallas, Richardson, TX, United States</t>
  </si>
  <si>
    <t>Xia, H.</t>
  </si>
  <si>
    <t>Xia,  Han</t>
  </si>
  <si>
    <t>The University of Texas at Dallas, Richardson, TX, United States</t>
  </si>
  <si>
    <t>Frank, C.C.</t>
  </si>
  <si>
    <t>Frank,  Colleen C.</t>
  </si>
  <si>
    <t>2-s2.0-84946068737</t>
  </si>
  <si>
    <t>Sandler, T.</t>
  </si>
  <si>
    <t>Sandler,  Todd M.</t>
  </si>
  <si>
    <t>Strategic Aspects of Difficult Global Challenges</t>
  </si>
  <si>
    <t>2-s2.0-85124554466</t>
  </si>
  <si>
    <t>Torres-Catanach, I.Y.</t>
  </si>
  <si>
    <t>Torres-Catanach,  Irma Y.</t>
  </si>
  <si>
    <t>The University of Texas at El Paso</t>
  </si>
  <si>
    <t>The University of Texas at El Paso, El Paso, TX, United States</t>
  </si>
  <si>
    <t>Overview of a Multi-Disciplinary Online Engagement Model for Female Hispanic Students in Pre-College STEM-Oriented Programs (Work in Progress)</t>
  </si>
  <si>
    <t>Santiago, I.</t>
  </si>
  <si>
    <t>Santiago,  Ivonne</t>
  </si>
  <si>
    <t>Cuvelier, N.</t>
  </si>
  <si>
    <t>Cuvelier,  Nora</t>
  </si>
  <si>
    <t>Ayala, K.A.</t>
  </si>
  <si>
    <t>Ayala,  Karla Alejandra</t>
  </si>
  <si>
    <t>Golding, D.E.</t>
  </si>
  <si>
    <t>Golding,  Diane Elisa</t>
  </si>
  <si>
    <t>Wersant, K.A.</t>
  </si>
  <si>
    <t>Wersant,  Kaylee Andree</t>
  </si>
  <si>
    <t>2-s2.0-85173672950</t>
  </si>
  <si>
    <t>Joyce-Ponder, A.</t>
  </si>
  <si>
    <t>Joyce-Ponder,  Amy</t>
  </si>
  <si>
    <t>Department of Social Work, The University of Texas at El Paso, El Paso, TX, United States</t>
  </si>
  <si>
    <t>Addressing knowledge gaps: the key role of community health workers and healthcare providers in human papillomavirus prevention and vaccine uptake in a border community</t>
  </si>
  <si>
    <t>Frietze, G.</t>
  </si>
  <si>
    <t>Frietze,  Gabriel A.</t>
  </si>
  <si>
    <t>The University of Texas at El Paso, El Paso, TX, United States, School of Pharmacy, The University of Texas at El Paso, El Paso, TX, United States</t>
  </si>
  <si>
    <t>Moya, E.M.</t>
  </si>
  <si>
    <t>Moya,  Eva Margarita</t>
  </si>
  <si>
    <t>Garcia, A.</t>
  </si>
  <si>
    <t>Garcia,  Araceli</t>
  </si>
  <si>
    <t>Choo, K.-K.R.</t>
  </si>
  <si>
    <t>Choo,  Kim Kwang Raymond</t>
  </si>
  <si>
    <t>The University of Texas at San Antonio</t>
  </si>
  <si>
    <t>Department of Information Systems and Cyber Security, The University of Texas at San Antonio, San Antonio, TX, United States</t>
  </si>
  <si>
    <t>2-s2.0-85143696801</t>
  </si>
  <si>
    <t>Guo, D.</t>
  </si>
  <si>
    <t>Guo,  David</t>
  </si>
  <si>
    <t>College of Business, The University of Texas at San Antonio, San Antonio, TX, United States</t>
  </si>
  <si>
    <t>Financial literacy as a determinant of market participation: New evidence from China using IV-GMM</t>
  </si>
  <si>
    <t>Texas Public Schools, The University of Texas at San Antonio, San Antonio, TX, United States</t>
  </si>
  <si>
    <t>The University of Texas at San Antonio, San Antonio, TX, United States</t>
  </si>
  <si>
    <t>Gomes, K.D.</t>
  </si>
  <si>
    <t>Gomes,  Kimberly D.</t>
  </si>
  <si>
    <t>The University of Texas at San Antonio
The University of Texas Health Science Center at San Antonio</t>
  </si>
  <si>
    <t>Department of Psychology, The University of Texas at San Antonio, San Antonio, TX, United States, Department of Psychiatry and Behavioral Sciences, The University of Texas Health Science Center at San Antonio, San Antonio, TX, United States</t>
  </si>
  <si>
    <t>2-s2.0-85041602633</t>
  </si>
  <si>
    <t>Nguyen,  David N.</t>
  </si>
  <si>
    <t>The University of Tokyo</t>
  </si>
  <si>
    <t>Graduate School of Frontier Sciences, The University of Tokyo, Tokyo, Japan</t>
  </si>
  <si>
    <t>Barriers towards hotel disaster preparedness: Case studies of post 2011 Tsunami, Japan</t>
  </si>
  <si>
    <t>Otsuki, T.</t>
  </si>
  <si>
    <t>Otsuki,  Toshio</t>
  </si>
  <si>
    <t>Department of Architecture, The University of Tokyo, Tokyo, Japan</t>
  </si>
  <si>
    <t>2-s2.0-105002152855</t>
  </si>
  <si>
    <t>Murakami, E.</t>
  </si>
  <si>
    <t>Murakami,  Enerelt</t>
  </si>
  <si>
    <t>Department of Agricultural and Resource Economics, The University of Tokyo, Tokyo, Japan</t>
  </si>
  <si>
    <t>Money matters: Exploring the link between financial literacy and remittances among mongolian migrants in japan</t>
  </si>
  <si>
    <t>Shivakoti, G.P.</t>
  </si>
  <si>
    <t>Shivakoti,  Ganesh Prasad</t>
  </si>
  <si>
    <t>The University of Tokyo, Tokyo, Japan</t>
  </si>
  <si>
    <t>2-s2.0-79958140442</t>
  </si>
  <si>
    <t>Yarime, M.</t>
  </si>
  <si>
    <t>Yarime,  Masaru</t>
  </si>
  <si>
    <t>Graduate Program in Sustainability Science, The University of Tokyo, Tokyo, Japan</t>
  </si>
  <si>
    <t>Understanding sustainability innovation as a social process of knowledge transformation</t>
  </si>
  <si>
    <t>Wang,  Yuna</t>
  </si>
  <si>
    <t>Suzuki, M.</t>
  </si>
  <si>
    <t>Suzuki,  Masahiro</t>
  </si>
  <si>
    <t>School of Engineering, The University of Tokyo, Tokyo, Japan</t>
  </si>
  <si>
    <t>Shen,  Yuxiang</t>
  </si>
  <si>
    <t>2-s2.0-85113383113</t>
  </si>
  <si>
    <t>Yu,  Zhou</t>
  </si>
  <si>
    <t>The University of Utah</t>
  </si>
  <si>
    <t>Department of Family and Consumer Studies, The University of Utah, Salt Lake City, UT, United States</t>
  </si>
  <si>
    <t>Prevalence and Risk Factors of Consumer Financial Fraud in China</t>
  </si>
  <si>
    <t>2-s2.0-85061037573</t>
  </si>
  <si>
    <t>McCormick, S.</t>
  </si>
  <si>
    <t>McCormick,  Sara T.</t>
  </si>
  <si>
    <t>Exploring the PROMISE of transition services for youth with disabilities receiving SSI</t>
  </si>
  <si>
    <t>2-s2.0-85077360599</t>
  </si>
  <si>
    <t>Macfarlan, A.W.</t>
  </si>
  <si>
    <t>Macfarlan,  Alex W.</t>
  </si>
  <si>
    <t>Financial advisor titles: Informational complexity and the role of regulatory simplification</t>
  </si>
  <si>
    <t>Shin, S.H.</t>
  </si>
  <si>
    <t>Shin,  Suhyun</t>
  </si>
  <si>
    <t>Fan, J.X.</t>
  </si>
  <si>
    <t>Fan,  Jessie X.</t>
  </si>
  <si>
    <t>2-s2.0-85089351247</t>
  </si>
  <si>
    <t>Chambless, C.</t>
  </si>
  <si>
    <t>Chambless,  Catherine E.</t>
  </si>
  <si>
    <t>How family crises may limit engagement of youth with disabilities in services to support successful transitions to postsecondary education and employment</t>
  </si>
  <si>
    <t>College of Nursing, The University of Utah, Salt Lake City, UT, United States</t>
  </si>
  <si>
    <t>2-s2.0-85191259186</t>
  </si>
  <si>
    <t>Peterson, C.L.</t>
  </si>
  <si>
    <t>Peterson,  Christopher L.</t>
  </si>
  <si>
    <t>College of Law, The University of Utah, Salt Lake City, UT, United States</t>
  </si>
  <si>
    <t>Law and order? Associations between payday lending prohibition and alternative financial services use by degree of enforcement</t>
  </si>
  <si>
    <t>2-s2.0-85071696153</t>
  </si>
  <si>
    <t>Engaging SSI youth and families with ASPIRE services</t>
  </si>
  <si>
    <t>Zick, C.D.</t>
  </si>
  <si>
    <t>Zick,  Cathleen D.</t>
  </si>
  <si>
    <t>2-s2.0-84961202459</t>
  </si>
  <si>
    <t>Kraus, P.L.</t>
  </si>
  <si>
    <t>Kraus,  Peter L.</t>
  </si>
  <si>
    <t>J. Willard Marriott Library, The University of Utah, Salt Lake City, UT, United States</t>
  </si>
  <si>
    <t>Giving Guidance When You Don't Have the Resources of a Swiss Bank: Answering Everyday Questions that Deal with Financial Literacy</t>
  </si>
  <si>
    <t>Kolodinsky, J.</t>
  </si>
  <si>
    <t>Kolodinsky,  Jane M.</t>
  </si>
  <si>
    <t>The University of Vermont</t>
  </si>
  <si>
    <t>Department of Community Development and Applied Economics, The University of Vermont, Burlington, VT, United States</t>
  </si>
  <si>
    <t>Baehr, A.</t>
  </si>
  <si>
    <t>Baehr,  Amos</t>
  </si>
  <si>
    <t>Murphy, M.</t>
  </si>
  <si>
    <t>Murphy,  Meaghan</t>
  </si>
  <si>
    <t>Center for Rural Studies, The University of Vermont, Burlington, VT, United States</t>
  </si>
  <si>
    <t>Department of Community Development and Applied Economics, The University of Vermont, Burlington, VT, United States, Center for Rural Studies, The University of Vermont, Burlington, VT, United States</t>
  </si>
  <si>
    <t>Hong Vo, D.H.</t>
  </si>
  <si>
    <t>Hong Vo,  Duc</t>
  </si>
  <si>
    <t>The University of Wa (UWA)</t>
  </si>
  <si>
    <t>Economics and Resources, Đại học Mở Thành phố Hồ Chí Minh, Ho Chi Minh City, Viet Nam, The UWA Business School, Perth, WA, Australia</t>
  </si>
  <si>
    <t>2-s2.0-84893369434</t>
  </si>
  <si>
    <t>250</t>
  </si>
  <si>
    <t>The University of Waikato</t>
  </si>
  <si>
    <t>Department of Economics, The University of Waikato, Hamilton, WKO, New Zealand</t>
  </si>
  <si>
    <t>Financial literacy and remittance behavior of skilled and unskilled immigrant groups in Australia</t>
  </si>
  <si>
    <t>2-s2.0-84922766503</t>
  </si>
  <si>
    <t>Cox, A.</t>
  </si>
  <si>
    <t>Cox,  Ashleigh</t>
  </si>
  <si>
    <t>Factors associated with financial literacy among high school students in New Zealand</t>
  </si>
  <si>
    <t>2-s2.0-84894091955</t>
  </si>
  <si>
    <t>Calderwood, R.</t>
  </si>
  <si>
    <t>Calderwood,  Richard John</t>
  </si>
  <si>
    <t>Faculty of Education, The University of Waikato, Hamilton, WKO, New Zealand</t>
  </si>
  <si>
    <t>Personal financial literacy among high school students in New Zealand, Japan and the USA</t>
  </si>
  <si>
    <t>2-s2.0-85068259372</t>
  </si>
  <si>
    <t>Al Balushi, Y.</t>
  </si>
  <si>
    <t>Al Balushi,  Yasmeen</t>
  </si>
  <si>
    <t>Department of Finance, The University of Waikato, Hamilton, WKO, New Zealand</t>
  </si>
  <si>
    <t>Determinants of the decision to adopt Islamic finance: evidence from Oman</t>
  </si>
  <si>
    <t>Cameron, M.P.</t>
  </si>
  <si>
    <t>Cameron,  Michael P.</t>
  </si>
  <si>
    <t>Locke, S.</t>
  </si>
  <si>
    <t>Locke,  Stuart M.</t>
  </si>
  <si>
    <t>Department of Economics, The University of Waikato, Hamilton, WKO, New Zealand, National Institute of Demographic and Economic Analysis, The University of Waikato, Hamilton, WKO, New Zealand</t>
  </si>
  <si>
    <t>Lim,  Steven</t>
  </si>
  <si>
    <t>2-s2.0-85182781190</t>
  </si>
  <si>
    <t>Gignac, G.E.</t>
  </si>
  <si>
    <t>Gignac,  Gilles E.</t>
  </si>
  <si>
    <t>72</t>
  </si>
  <si>
    <t>The University of Western Australia</t>
  </si>
  <si>
    <t>School of Psychological Science, The University of Western Australia, Perth, WA, Australia</t>
  </si>
  <si>
    <t>Attitude toward numbers: A better predictor of financial literacy and intelligence than need for cognition</t>
  </si>
  <si>
    <t>2-s2.0-85114048939</t>
  </si>
  <si>
    <t>School of Psychology, The University of Western Australia, Perth, WA, Australia</t>
  </si>
  <si>
    <t>The association between objective and subjective financial literacy: Failure to observe the Dunning-Kruger effect</t>
  </si>
  <si>
    <t>2-s2.0-85143818381</t>
  </si>
  <si>
    <t>Baasch Andersen, C.B.</t>
  </si>
  <si>
    <t>Baasch Andersen,  Camilla Baasch</t>
  </si>
  <si>
    <t>Law School, The University of Western Australia, Perth, WA, Australia</t>
  </si>
  <si>
    <t>Financial literacy mediates the effect between verbal intelligence and financial anxiety</t>
  </si>
  <si>
    <t>Gilchrist, D.J.</t>
  </si>
  <si>
    <t>Gilchrist,  David J.</t>
  </si>
  <si>
    <t>The University of Western Australia, Perth, WA, Australia</t>
  </si>
  <si>
    <t>2-s2.0-85168821089</t>
  </si>
  <si>
    <t>Yuen, I.</t>
  </si>
  <si>
    <t>Yuen,  Isabelle</t>
  </si>
  <si>
    <t>Predicting attitudes toward cryptocurrencies and stocks: The divergent roles of narcissism, intelligence and financial literacy</t>
  </si>
  <si>
    <t>2-s2.0-85166916579</t>
  </si>
  <si>
    <t>Callis, Z.</t>
  </si>
  <si>
    <t>Callis,  Zoe</t>
  </si>
  <si>
    <t>The association between intelligence and financial literacy: A conceptual and meta-analytic review</t>
  </si>
  <si>
    <t>2-s2.0-105016503523</t>
  </si>
  <si>
    <t>Humans peak in midlife: A combined cognitive and personality trait perspective</t>
  </si>
  <si>
    <t>2-s2.0-84940180999</t>
  </si>
  <si>
    <t>Financial literacy, financial judgement, and retirement self-efficacy of older trustees of self-managed superannuation funds</t>
  </si>
  <si>
    <t>Walker, D.L.</t>
  </si>
  <si>
    <t>Walker,  Dana L.</t>
  </si>
  <si>
    <t>Wee, M.</t>
  </si>
  <si>
    <t>Wee,  Marvin</t>
  </si>
  <si>
    <t>2-s2.0-85116980601</t>
  </si>
  <si>
    <t>Measurement error in research on financial literacy: How much error is there and how does it influence effect size estimates?</t>
  </si>
  <si>
    <t>Stevens, E.M.</t>
  </si>
  <si>
    <t>Stevens,  Elizabeth M.</t>
  </si>
  <si>
    <t>Rola-Rubzen, M.F.</t>
  </si>
  <si>
    <t>Rola-Rubzen,  Maria Fay</t>
  </si>
  <si>
    <t>Centre for Agricultural Economics and Development, The University of Western Australia, Perth, WA, Australia</t>
  </si>
  <si>
    <t>Jones,  Chloe</t>
  </si>
  <si>
    <t>Mason, N.</t>
  </si>
  <si>
    <t>Mason,  Natalie</t>
  </si>
  <si>
    <t>2-s2.0-84896257735</t>
  </si>
  <si>
    <t>Ramnanan, J.</t>
  </si>
  <si>
    <t>Ramnanan,  John</t>
  </si>
  <si>
    <t>The University of the West Indies</t>
  </si>
  <si>
    <t>The University of the West Indies, St. Augustine Campus, St Augustine, Tunapuna–Piarco, Trinidad and Tobago</t>
  </si>
  <si>
    <t>Composition of supervisory committees in Trinidad and Tobago credit unions</t>
  </si>
  <si>
    <t>Hosein, P.</t>
  </si>
  <si>
    <t>Hosein,  Patrick A.</t>
  </si>
  <si>
    <t>Ramjattan, R.</t>
  </si>
  <si>
    <t>Ramjattan,  Reshawn J.</t>
  </si>
  <si>
    <t>2-s2.0-0015471220</t>
  </si>
  <si>
    <t>Nicholson, G.D.</t>
  </si>
  <si>
    <t>Nicholson,  George D.</t>
  </si>
  <si>
    <t>Department of Medical Physiology, The University of the West Indies, Kingston, Jamaica</t>
  </si>
  <si>
    <t>Jamaica</t>
  </si>
  <si>
    <t>Re use of coil dialysers in long term haemodialysis</t>
  </si>
  <si>
    <t>2-s2.0-84923140976</t>
  </si>
  <si>
    <t>Hosein, J.</t>
  </si>
  <si>
    <t>Hosein,  Javed</t>
  </si>
  <si>
    <t>Department of Civil &amp; Environmental Engineering, The University of the West Indies, St. Augustine Campus, St Augustine, Tunapuna–Piarco, Trinidad and Tobago</t>
  </si>
  <si>
    <t>Ranking the perceived cause and risk levels for construction delays in Trinidad</t>
  </si>
  <si>
    <t>Martin, H.</t>
  </si>
  <si>
    <t>Martin,  Hector Hugh</t>
  </si>
  <si>
    <t>Mohammed, A.-M.</t>
  </si>
  <si>
    <t>Mohammed,  Anne Marie</t>
  </si>
  <si>
    <t>Department of Economics, The University of the West Indies, St. Augustine Campus, St Augustine, Tunapuna–Piarco, Trinidad and Tobago</t>
  </si>
  <si>
    <t>2-s2.0-85053944597</t>
  </si>
  <si>
    <t>Sahadeo, C.</t>
  </si>
  <si>
    <t>Sahadeo,  Christine</t>
  </si>
  <si>
    <t>Financial Literacy and Money Script: A Caribbean Perspective</t>
  </si>
  <si>
    <t>Bowrin, A.R.</t>
  </si>
  <si>
    <t>Bowrin,  Anthony Roger</t>
  </si>
  <si>
    <t>Department of Management Studies, The University of the West Indies, St. Augustine Campus, St Augustine, Tunapuna–Piarco, Trinidad and Tobago</t>
  </si>
  <si>
    <t>Lewis, T.M.</t>
  </si>
  <si>
    <t>Lewis,  Timothy Michael</t>
  </si>
  <si>
    <t>Agyekum, F.</t>
  </si>
  <si>
    <t>Agyekum,  Francis K.</t>
  </si>
  <si>
    <t>The Valley View University
The University of Waikato</t>
  </si>
  <si>
    <t>Valley View University, Accra, Ghana, The University of Waikato, Hamilton, WKO, New Zealand</t>
  </si>
  <si>
    <t>The W. A. Franke College of Business</t>
  </si>
  <si>
    <t>Department of Management, The W. A. Franke College of Business, Flagstaff, AZ, United States</t>
  </si>
  <si>
    <t>Jackson, J.</t>
  </si>
  <si>
    <t>Jackson,  Jasmyne</t>
  </si>
  <si>
    <t>The Warren Alpert Medical School</t>
  </si>
  <si>
    <t>The Warren Alpert Medical School, Providence, RI, United States</t>
  </si>
  <si>
    <t>Asher, S.</t>
  </si>
  <si>
    <t>Asher,  Shyamal R.</t>
  </si>
  <si>
    <t>Rhee, B.S.</t>
  </si>
  <si>
    <t>Rhee,  Ben S.</t>
  </si>
  <si>
    <t>Tacvorian, S.</t>
  </si>
  <si>
    <t>Tacvorian,  Simon</t>
  </si>
  <si>
    <t>Kendall, M.C.</t>
  </si>
  <si>
    <t>Kendall,  Mark C.</t>
  </si>
  <si>
    <t>Al-Abbadi, A.</t>
  </si>
  <si>
    <t>Al-Abbadi,  Abeer Fouzan Aref</t>
  </si>
  <si>
    <t>The World Islamic Sciences and Education University</t>
  </si>
  <si>
    <t>Department of Finance, The World Islamic Sciences and Education University, Amman, Jordan</t>
  </si>
  <si>
    <t>Supanantaroek, S.</t>
  </si>
  <si>
    <t>Supanantaroek,  Suthinee</t>
  </si>
  <si>
    <t>The main university name from the provided affiliation text is NA (Not Available), as there is no specific mention of a university in this context. Instead, it mentions "Faculteit Economie en Bedrijfskunde" which translates to Faculty of Economics and Business Studies, but not a specific university.</t>
  </si>
  <si>
    <t>Faculteit Economie en Bedrijfskunde, Groningen, Groningen, Netherlands</t>
  </si>
  <si>
    <t>The university name extracted from the affiliation text is: University of Pennsylvania and University of Michigan</t>
  </si>
  <si>
    <t>International Foundation of Employee Benefit Plans, Brookfield, WI, United States, Pension Research Council, United States, Wharton School of the University of Pennsylvania, Philadelphia, PA, United States, National Bureau of Economic Research, Cambridge, MA, United States, Wells Fargo, San Francisco, CA, United States, American Economic Association, ID, United States, Health and Retirement Study, University of Michigan, Ann Arbor, Ann Arbor, MI, United States, Singapore Management University, Singapore City, Singapore</t>
  </si>
  <si>
    <t>Ragabiruntha, E.</t>
  </si>
  <si>
    <t>Ragabiruntha,  E.</t>
  </si>
  <si>
    <t>Thiagarajar School of Management</t>
  </si>
  <si>
    <t>Thiagarajar School of Management, Thiruparankundram, TN, India</t>
  </si>
  <si>
    <t>Snook, A.</t>
  </si>
  <si>
    <t>Snook,  Adam Eugene</t>
  </si>
  <si>
    <t>Thomas Jefferson University</t>
  </si>
  <si>
    <t>Department of Clinical Pharmacology and Experimental Theurapeutics, Thomas Jefferson University, Philadelphia, PA, United States</t>
  </si>
  <si>
    <t>Peeters, N.</t>
  </si>
  <si>
    <t>Peeters,  Nele</t>
  </si>
  <si>
    <t>Thomas More</t>
  </si>
  <si>
    <t>CEBUD, Thomas More, Belgium, Mechelen, VAN, Belgium</t>
  </si>
  <si>
    <t>Rijk, K.</t>
  </si>
  <si>
    <t>Rijk,  Kathinka</t>
  </si>
  <si>
    <t>Thomas More, Belgium, Mechelen, VAN, Belgium</t>
  </si>
  <si>
    <t>Storms, B.</t>
  </si>
  <si>
    <t>Storms,  Berénice</t>
  </si>
  <si>
    <t>Hermans, K.</t>
  </si>
  <si>
    <t>Hermans,  Koen</t>
  </si>
  <si>
    <t>2-s2.0-85090387989</t>
  </si>
  <si>
    <t>Lamb, L.</t>
  </si>
  <si>
    <t>Lamb,  Laura</t>
  </si>
  <si>
    <t>Thompson Rivers University</t>
  </si>
  <si>
    <t>School of Business and Economics, Thompson Rivers University, Kamloops, BC, Canada</t>
  </si>
  <si>
    <t>Aboriginal Fringe Finance Use and Financial Capabilities: Survey Evidence from a Canadian City</t>
  </si>
  <si>
    <t>2-s2.0-84984639502</t>
  </si>
  <si>
    <t>Thompson Rivers University, Kamloops, BC, Canada</t>
  </si>
  <si>
    <t>Financial exclusion and financial capabilities in Canada</t>
  </si>
  <si>
    <t>2-s2.0-105001399954</t>
  </si>
  <si>
    <t>Vu, T.Q.</t>
  </si>
  <si>
    <t>Vu,  Trong Quang</t>
  </si>
  <si>
    <t>Thuongmai University</t>
  </si>
  <si>
    <t>Thuongmai University, Hanoi, Viet Nam</t>
  </si>
  <si>
    <t>Perceptions of Financial AI Assistants and Intentions Toward AI-Assisted Financial Products: Case Study in Vietnam</t>
  </si>
  <si>
    <t>Trang, D.T.</t>
  </si>
  <si>
    <t>Trang,  Dang Thu</t>
  </si>
  <si>
    <t>Faculty of Finance and Banking, Thuongmai University, Hanoi, Viet Nam</t>
  </si>
  <si>
    <t>Huong, P.T.</t>
  </si>
  <si>
    <t>Huong,  Pham Thanh</t>
  </si>
  <si>
    <t>Institute of Accounting and Auditing, Thuongmai University, Hanoi, Viet Nam</t>
  </si>
  <si>
    <t>Anh, P.T.</t>
  </si>
  <si>
    <t>Anh,  P. T.</t>
  </si>
  <si>
    <t>2-s2.0-85166200741</t>
  </si>
  <si>
    <t>THE IMPACT OF FINANCIAL LITERACY ON THE DECISION TO USE A MOBILE PAYMENT APPLICATION: A CASE STUDY OF HOUSEHOLDS THAT HAVE JUST ESCAPED POVERTY IN HANOI; O IMPACTO DA LITERACIA FINANCEIRA NA DECISÃO DE USAR UM APLICATIVO DE PAGAMENTO MÓVEL: UM ESTUDO DE CASO DE FAMÍLIAS QUE ACABAM DE ESCAPAR DA POBREZA EM HANOI</t>
  </si>
  <si>
    <t>Nguyen, T.H.</t>
  </si>
  <si>
    <t>Nguyen,  Thanh Hung</t>
  </si>
  <si>
    <t>van Son, D.</t>
  </si>
  <si>
    <t>van Son,  Dinh</t>
  </si>
  <si>
    <t>Huong, N.T.L.</t>
  </si>
  <si>
    <t>Huong,  Nguyen Thi Lien</t>
  </si>
  <si>
    <t>Huong, D.T.</t>
  </si>
  <si>
    <t>Huong,  Dao Thi</t>
  </si>
  <si>
    <t>Thuyloi University</t>
  </si>
  <si>
    <t>Thuyloi University, Hanoi, Viet Nam</t>
  </si>
  <si>
    <t>Vu, L.L.</t>
  </si>
  <si>
    <t>Vu,  Le Lam</t>
  </si>
  <si>
    <t>Department of Accounting, Thuyloi University, Hanoi, Viet Nam</t>
  </si>
  <si>
    <t>2-s2.0-85207351289</t>
  </si>
  <si>
    <t>Lei, H.</t>
  </si>
  <si>
    <t>Lei,  Haibo</t>
  </si>
  <si>
    <t>TianJin University of Technology and Education</t>
  </si>
  <si>
    <t>School of Economics and Management, TianJin University of Technology and Education, Tianjin, China</t>
  </si>
  <si>
    <t>How motivations and costs affect financial knowledge learning? Evidence from a large-scale FinTech experiment in China</t>
  </si>
  <si>
    <t>2-s2.0-85147253323</t>
  </si>
  <si>
    <t>Tang, C.M.</t>
  </si>
  <si>
    <t>Tang,  Chunming</t>
  </si>
  <si>
    <t>Tiangong University</t>
  </si>
  <si>
    <t>Tiangong University, Tianjin, China</t>
  </si>
  <si>
    <t>Intelligent Stock Recommendation System Based on Generalized Financial Knowledge Graph</t>
  </si>
  <si>
    <t>Yu,  X.</t>
  </si>
  <si>
    <t>Zhao, Y.G.</t>
  </si>
  <si>
    <t>Zhao,  Y. G.</t>
  </si>
  <si>
    <t>2-s2.0-85142741040</t>
  </si>
  <si>
    <t>Yang,  Baochen</t>
  </si>
  <si>
    <t>Tianjin University</t>
  </si>
  <si>
    <t>Tianjin University, Tianjin, China</t>
  </si>
  <si>
    <t>The Mediating Effect of Financial Literacy and the Moderating Role of Social Capital in the Relationship between Financial Inclusion and Sustainable Development in Cameroon</t>
  </si>
  <si>
    <t>Latif, Y.</t>
  </si>
  <si>
    <t>Latif,  Yousaf</t>
  </si>
  <si>
    <t>2-s2.0-85126899825</t>
  </si>
  <si>
    <t>Gao,  Tianyu</t>
  </si>
  <si>
    <t>The Connection between Education Input and Economic Growth-An Empirical Analysis Based on Eastern, Central and Western Cities</t>
  </si>
  <si>
    <t>Feng,  Li</t>
  </si>
  <si>
    <t>Tianjin University, Tianjin, China, School of Civil Engineering, Lanzhou Jiaotong University, Lanzhou, Gansu, China</t>
  </si>
  <si>
    <t>Wang,  Xueqing</t>
  </si>
  <si>
    <t>2-s2.0-85147884633</t>
  </si>
  <si>
    <t>Lontchi, C.B.</t>
  </si>
  <si>
    <t>Lontchi,  Claude Bernard</t>
  </si>
  <si>
    <t>Effect of Financial Technology on SMEs Performance in Cameroon amid COVID-19 Recovery: The Mediating Effect of Financial Literacy</t>
  </si>
  <si>
    <t>Zhou, R.</t>
  </si>
  <si>
    <t>Zhou,  Rongtian</t>
  </si>
  <si>
    <t>Xiong,  Xiong</t>
  </si>
  <si>
    <t>Shuaib, K.M.</t>
  </si>
  <si>
    <t>Shuaib,  Kabir Musa</t>
  </si>
  <si>
    <t>Su,  Yunpeng</t>
  </si>
  <si>
    <t>2-s2.0-85210244603</t>
  </si>
  <si>
    <t>Gao,  Jianwei</t>
  </si>
  <si>
    <t>Tianjin University of Commerce</t>
  </si>
  <si>
    <t>School of Economics, Tianjin University of Commerce, Tianjin, Tianjin, China</t>
  </si>
  <si>
    <t>Digital Inclusive Finance, Rural Loan Availability, and Urban–Rural Income Gap: Evidence from China</t>
  </si>
  <si>
    <t>Li,  Haiwei</t>
  </si>
  <si>
    <t>Wu,  Yuxin</t>
  </si>
  <si>
    <t>2-s2.0-80052885970</t>
  </si>
  <si>
    <t>Likun-Wei</t>
  </si>
  <si>
    <t>Likun-Wei,  null</t>
  </si>
  <si>
    <t>Tianjin University of Finance and Economics</t>
  </si>
  <si>
    <t>Department of Accounting, Tianjin University of Finance and Economics, Tianjin, China</t>
  </si>
  <si>
    <t>The analysis of listed company's corporate governance to the enterprise financial ability</t>
  </si>
  <si>
    <t>Weilin</t>
  </si>
  <si>
    <t>Weilin,  null</t>
  </si>
  <si>
    <t>Shihua</t>
  </si>
  <si>
    <t>Shihua,  null</t>
  </si>
  <si>
    <t>Ding, C.J.</t>
  </si>
  <si>
    <t>Ding,  Chante Jian</t>
  </si>
  <si>
    <t>Tianjin University of Science &amp; Technology</t>
  </si>
  <si>
    <t>College of Economics and Management, Tianjin University of Science &amp; Technology, Tianjin, China</t>
  </si>
  <si>
    <t>2-s2.0-79951762149</t>
  </si>
  <si>
    <t>Wang, R.</t>
  </si>
  <si>
    <t>Wang,  Rong</t>
  </si>
  <si>
    <t>Tianjin University of Technology</t>
  </si>
  <si>
    <t>School of Management, Tianjin University of Technology, Tianjin, Tianjin, China</t>
  </si>
  <si>
    <t>The construction and research on index system of BT project performance evaluation</t>
  </si>
  <si>
    <t>Li,  Hong</t>
  </si>
  <si>
    <t>Indrawati, L.R.</t>
  </si>
  <si>
    <t>Indrawati,  Lucia Rita</t>
  </si>
  <si>
    <t>Tidar University</t>
  </si>
  <si>
    <t>Faculty of Economics, Tidar University, Magelang, Indonesia</t>
  </si>
  <si>
    <t>2-s2.0-85133286125</t>
  </si>
  <si>
    <t>Volk, H.</t>
  </si>
  <si>
    <t>Volk,  Holger Andreas</t>
  </si>
  <si>
    <t>Tierärztliche Hochschule Hannover</t>
  </si>
  <si>
    <t>Tierärztliche Hochschule Hannover, Hannover, Niedersachsen, Germany</t>
  </si>
  <si>
    <t>Is Pet Health Insurance Able to Improve Veterinary Care? Why Pet Health Insurance for Dogs and Cats Has Limits: An Ethical Consideration on Pet Health Insurance</t>
  </si>
  <si>
    <t>Kunzmann, P.</t>
  </si>
  <si>
    <t>Kunzmann,  Peter</t>
  </si>
  <si>
    <t>Becker, M.</t>
  </si>
  <si>
    <t>Becker,  Michelle</t>
  </si>
  <si>
    <t>2-s2.0-85117919968</t>
  </si>
  <si>
    <t>Mohammed, J.H.</t>
  </si>
  <si>
    <t>Mohammed,  Jamal Hadash</t>
  </si>
  <si>
    <t>Tikrit University</t>
  </si>
  <si>
    <t>College of Administration and Economics, Tikrit University, Tikrit, Salah Al-Din, Iraq</t>
  </si>
  <si>
    <t>The Family Budget And The Extent Of The Iraqi Family's Awareness Of It _ A Suggested Model Paper</t>
  </si>
  <si>
    <t>Tilburg (Netherlands) and Munich (Germany) are both mentioned, but only Tilburg specifically refers to a university - Tilburg University. The Munich Center for the Economics of Aging in Germany is not a specific university. So, the main university name from the affiliation text provided is "Tilburg".</t>
  </si>
  <si>
    <t>Munich Center for the Economics of Aging, Munich, Bayern, Germany, Network for Studies on Pensions, Aging and Retirement, Tilburg, Noord-Brabant, Netherlands</t>
  </si>
  <si>
    <t>Tilburg (Netherlands) and Munich (Germany) are both present in the provided text. However, only Munich Center for the Economics of Aging is directly associated with a university, so the main university name would be Munich.</t>
  </si>
  <si>
    <t>2-s2.0-84983489953</t>
  </si>
  <si>
    <t>Tilburg (University of Tilburg is inferred as the affiliated university, given the context is about a Network for Studies on Pensions, Aging and Retirement located in Tilburg, Netherlands)</t>
  </si>
  <si>
    <t>De Nederlandsche Bank, Amsterdam, Netherlands, Network for Studies on Pensions, Aging and Retirement, Tilburg, Noord-Brabant, Netherlands</t>
  </si>
  <si>
    <t>Mortgage risks, debt literacy and financial advice</t>
  </si>
  <si>
    <t>van Ooijen, R.</t>
  </si>
  <si>
    <t>van Ooijen,  Raun</t>
  </si>
  <si>
    <t>Tilburg (University of Tilburg is inferred from the Network affiliation)</t>
  </si>
  <si>
    <t>Faculteit Economie en Bedrijfskunde, Groningen, Groningen, Netherlands, Network for Studies on Pensions, Aging and Retirement, Tilburg, Noord-Brabant, Netherlands</t>
  </si>
  <si>
    <t>2-s2.0-85117345285</t>
  </si>
  <si>
    <t>van Soest, A.</t>
  </si>
  <si>
    <t>van Soest,  Arthur H.O.</t>
  </si>
  <si>
    <t>Tilburg University</t>
  </si>
  <si>
    <t>Tilburg University, Tilburg, Noord-Brabant, Netherlands</t>
  </si>
  <si>
    <t>Household Preferences for Investing in Crowdfunding</t>
  </si>
  <si>
    <t>2-s2.0-85042606241</t>
  </si>
  <si>
    <t>Renneboog, L.</t>
  </si>
  <si>
    <t>Renneboog,  Luc D.R.</t>
  </si>
  <si>
    <t>Department of Finance, Tilburg University, Tilburg, Noord-Brabant, Netherlands</t>
  </si>
  <si>
    <t>Do confident individuals generally work harder?</t>
  </si>
  <si>
    <t>2-s2.0-85010281693</t>
  </si>
  <si>
    <t>Overconfidence and investment: An experimental approach</t>
  </si>
  <si>
    <t>Klimstra, T.</t>
  </si>
  <si>
    <t>Klimstra,  Theo A.</t>
  </si>
  <si>
    <t>Department of Developmental Psychology, Tilburg University, Tilburg, Noord-Brabant, Netherlands</t>
  </si>
  <si>
    <t>Brounen, D.</t>
  </si>
  <si>
    <t>Brounen,  Dirk</t>
  </si>
  <si>
    <t>Department of Economics, Tilburg University, Tilburg, Noord-Brabant, Netherlands</t>
  </si>
  <si>
    <t>Kim,  Sul</t>
  </si>
  <si>
    <t>van Dijk,  Gert</t>
  </si>
  <si>
    <t>Goedee, J.</t>
  </si>
  <si>
    <t>Goedee,  John</t>
  </si>
  <si>
    <t>2-s2.0-84976395416</t>
  </si>
  <si>
    <t>Prast, H.</t>
  </si>
  <si>
    <t>Prast,  Henriëtte M.</t>
  </si>
  <si>
    <t>Tilburg University, Tilburg, Noord-Brabant, Netherlands, Network for Studies on Pensions, Aging and Retirement, Tilburg, Noord-Brabant, Netherlands</t>
  </si>
  <si>
    <t>Financial literacy and preparation for retirement</t>
  </si>
  <si>
    <t>de Goeij, P.</t>
  </si>
  <si>
    <t>de Goeij,  Peter</t>
  </si>
  <si>
    <t>2-s2.0-85195998911</t>
  </si>
  <si>
    <t>Tilburg School of Social and Behavioral Sciences, Tilburg, Noord-Brabant, Netherlands</t>
  </si>
  <si>
    <t>Responsible access to credit for sole-traders and micro-organizations under unstable market conditions with psychometrics</t>
  </si>
  <si>
    <t>2-s2.0-79961170990</t>
  </si>
  <si>
    <t>Economics and Research Division, Amsterdam, Netherlands, Network for Studies on Pensions, Aging and Retirement, Tilburg, Noord-Brabant, Netherlands</t>
  </si>
  <si>
    <t>Financial literacy and retirement planning in the Netherlands</t>
  </si>
  <si>
    <t>Li,  Qize</t>
  </si>
  <si>
    <t>Chinese Academy of Social Sciences, Beijing, China, Tilburg University, Tilburg, Noord-Brabant, Netherlands</t>
  </si>
  <si>
    <t>Leenders, R.</t>
  </si>
  <si>
    <t>Leenders,  Roger Th A.J.</t>
  </si>
  <si>
    <t>Department of Organizational Studies, Tilburg University, Tilburg, Noord-Brabant, Netherlands</t>
  </si>
  <si>
    <t>2-s2.0-84864409454</t>
  </si>
  <si>
    <t>Braspenning, J.</t>
  </si>
  <si>
    <t>Braspenning,  Jurgen</t>
  </si>
  <si>
    <t>Errare humanum est: Financial Literacy in European Consumer Credit Law</t>
  </si>
  <si>
    <t>Ciobotaru, L.-C.</t>
  </si>
  <si>
    <t>Ciobotaru,  Laurentiu Cristian</t>
  </si>
  <si>
    <t>Mak, V.</t>
  </si>
  <si>
    <t>Mak,  Vanessa</t>
  </si>
  <si>
    <t>2-s2.0-84961171914</t>
  </si>
  <si>
    <t>Zeelenberg, M.</t>
  </si>
  <si>
    <t>Zeelenberg,  Marcel</t>
  </si>
  <si>
    <t>Department of Social Psychology, Tilburg Institute for Behavioral Economics Research, Tilburg, Noord-Brabant, Netherlands</t>
  </si>
  <si>
    <t>Numeracy and wealth</t>
  </si>
  <si>
    <t>van Raaij, W.F.</t>
  </si>
  <si>
    <t>van Raaij,  W. Fred</t>
  </si>
  <si>
    <t>2-s2.0-0343197661</t>
  </si>
  <si>
    <t>Feelders, A.J.</t>
  </si>
  <si>
    <t>Feelders,  Ad J.</t>
  </si>
  <si>
    <t>Faculty of Economics, Tilburg University, Tilburg, Noord-Brabant, Netherlands</t>
  </si>
  <si>
    <t>A model of explanation for financial knowledge-based systems</t>
  </si>
  <si>
    <t>van Raaij, W.</t>
  </si>
  <si>
    <t>de Vries, M.</t>
  </si>
  <si>
    <t>de Vries,  Marieke</t>
  </si>
  <si>
    <t>Tilburg University
Radboud Universiteit</t>
  </si>
  <si>
    <t>Department of Social Psychology, Tilburg Institute for Behavioral Economics Research, Tilburg, Noord-Brabant, Netherlands, Department of Data Science, Radboud Universiteit, Nijmegen, Gelderland, Netherlands</t>
  </si>
  <si>
    <t>Daniels, H.</t>
  </si>
  <si>
    <t>Daniels,  Hennie A.M.</t>
  </si>
  <si>
    <t>Tilburg University
Rotterdam</t>
  </si>
  <si>
    <t>Center for Economic Research, Tilburg University, Tilburg, Noord-Brabant, Netherlands, Erasmus Research Institute of Management, Rotterdam, Zuid-Holland, Netherlands</t>
  </si>
  <si>
    <t>Estrada-Mejía, C.</t>
  </si>
  <si>
    <t>Estrada-Mejía,  Catalina</t>
  </si>
  <si>
    <t>Tilburg University
Universidad de Los Andes</t>
  </si>
  <si>
    <t>Department of Social Psychology, Tilburg Institute for Behavioral Economics Research, Tilburg, Noord-Brabant, Netherlands, Business Faculty, Universidad de Los Andes, Colombia, Bogota, Distrito Capital, Colombia</t>
  </si>
  <si>
    <t>Tilburg University (Netherlands)
GW School of Business (NA)</t>
  </si>
  <si>
    <t>Network for Studies on Pensions, Aging and Retirement, Tilburg, Noord-Brabant, Netherlands, GW School of Business, Washington, D.C., United States</t>
  </si>
  <si>
    <t>Tilburg University (Netherlands)
GW School of Business (United States)
Faculty of Arts and Sciences (United States)
NA (for Hanover, NH, United States as no specific university is mentioned)</t>
  </si>
  <si>
    <t>Network for Studies on Pensions, Aging and Retirement, Tilburg, Noord-Brabant, Netherlands, GW School of Business, Washington, D.C., United States, Faculty of Arts and Sciences, Hanover, NH, United States</t>
  </si>
  <si>
    <t>Tilburg University (Rijksuniversiteit Tilburg) or Rijksuniversiteit Groningen or Tinbergen Institute - NA as it is not specified which one is affiliated to the Network for Studies on Pensions, Aging and Retirement.</t>
  </si>
  <si>
    <t>Network for Studies on Pensions, Aging and Retirement, Tilburg, Noord-Brabant, Netherlands, Faculty of Economics and Business, Rijksuniversiteit Groningen, Groningen, Groningen, Netherlands, Tinbergen Institute - TI, Rotterdam, Zuid-Holland, Netherlands</t>
  </si>
  <si>
    <t>Tilburg University (official name unknown from provided text)</t>
  </si>
  <si>
    <t>Network for Studies on Pensions, Aging and Retirement, Tilburg, Noord-Brabant, Netherlands</t>
  </si>
  <si>
    <t>Knoben, J.</t>
  </si>
  <si>
    <t>Knoben,  Joris</t>
  </si>
  <si>
    <t>Tilburg University (official name unspecified in text)</t>
  </si>
  <si>
    <t>Tilburg School of Economics and Management, Tilburg, Noord-Brabant, Netherlands</t>
  </si>
  <si>
    <t>2-s2.0-84964039800</t>
  </si>
  <si>
    <t>Van Dalen, H.P.</t>
  </si>
  <si>
    <t>Van Dalen,  Hendrik P.</t>
  </si>
  <si>
    <t>Tilburg University (two institutions mentioned, but both are part of the university system in Tilburg, Netherlands)</t>
  </si>
  <si>
    <t>Nederlands Interdisciplinair Demografisch Instituut, The Hague, Netherlands, Tilburg School of Economics and Management, Tilburg, Noord-Brabant, Netherlands</t>
  </si>
  <si>
    <t>Why do older adults avoid seeking financial advice? Adviser anxiety in the Netherlands</t>
  </si>
  <si>
    <t>Shehi, E.</t>
  </si>
  <si>
    <t>Shehi,  Enkeleda</t>
  </si>
  <si>
    <t>Tirana Business University</t>
  </si>
  <si>
    <t>Tirana Business University, Tirana, Albania</t>
  </si>
  <si>
    <t>Karaye, A.B.</t>
  </si>
  <si>
    <t>Karaye,  Abubakar Balarabe</t>
  </si>
  <si>
    <t>Tishk International University</t>
  </si>
  <si>
    <t>Department of Accounting, Tishk International University, Erbil, Erbil, Iraq</t>
  </si>
  <si>
    <t>Khatoon, G.</t>
  </si>
  <si>
    <t>Khatoon,  Ghousia</t>
  </si>
  <si>
    <t>Tishk International University, Erbil, Erbil, Iraq</t>
  </si>
  <si>
    <t>Bala, H.</t>
  </si>
  <si>
    <t>Bala,  Hussaini</t>
  </si>
  <si>
    <t>2-s2.0-85071986118</t>
  </si>
  <si>
    <t>Koti,  Kartikey</t>
  </si>
  <si>
    <t>A study on individual financial management and their ability to handle financial operations</t>
  </si>
  <si>
    <t>2-s2.0-105014264291</t>
  </si>
  <si>
    <t>Bilgin, R.</t>
  </si>
  <si>
    <t>Bilgin,  Recep</t>
  </si>
  <si>
    <t>Department of English Language Teaching, Tishk International University, Erbil, Erbil, Iraq</t>
  </si>
  <si>
    <t>Exploring Students’ Perceptions Towards 21st Century Skills Through Novel Applications: A Comparative Study among EFL Learners in Iraq</t>
  </si>
  <si>
    <t>2-s2.0-105005861146</t>
  </si>
  <si>
    <t>Coggin, W.</t>
  </si>
  <si>
    <t>Coggin,  Wynn</t>
  </si>
  <si>
    <t>Toccoa Falls College</t>
  </si>
  <si>
    <t>Toccoa Falls College, Toccoa Falls, GA, United States</t>
  </si>
  <si>
    <t>An Efficacy Study of the Open Hands Financial Education Program</t>
  </si>
  <si>
    <t>2-s2.0-85120881278</t>
  </si>
  <si>
    <t>Neprokina, I.V.</t>
  </si>
  <si>
    <t>Neprokina,  Irina V.</t>
  </si>
  <si>
    <t>Togliatti State University</t>
  </si>
  <si>
    <t>Togliatti State University, Tolyatti, Samara Oblast, Russian Federation</t>
  </si>
  <si>
    <t>Financial Literacy as the Basis of Economic Knowledge of the Younger Generation</t>
  </si>
  <si>
    <t>Sidyakina, E.A.</t>
  </si>
  <si>
    <t>Sidyakina,  Elena A.</t>
  </si>
  <si>
    <t>2-s2.0-85187186850</t>
  </si>
  <si>
    <t>Kamiya, T.</t>
  </si>
  <si>
    <t>Kamiya,  Tetsuji</t>
  </si>
  <si>
    <t>113</t>
  </si>
  <si>
    <t>Tohoku University</t>
  </si>
  <si>
    <t>Tohoku University, Sendai, Miyagi, Japan</t>
  </si>
  <si>
    <t>Development of a Financial Efficacy Scale for Adults in Japanese: Validity and Reliability; 成人用ファイナンス効力感尺度の作成と信頼性・妥当性の検討</t>
  </si>
  <si>
    <t>Imamura, F.</t>
  </si>
  <si>
    <t>Imamura,  Fumihiko</t>
  </si>
  <si>
    <t>Department of Tsunami Engineering, Tohoku University, Sendai, Miyagi, Japan</t>
  </si>
  <si>
    <t>2-s2.0-85015879861</t>
  </si>
  <si>
    <t>Graduate School of Education, Tohoku University, Sendai, Miyagi, Japan</t>
  </si>
  <si>
    <t>A review of definitions and measurement scales for financial literacy</t>
  </si>
  <si>
    <t>Ono, Y.</t>
  </si>
  <si>
    <t>Ono,  Yoshikuni</t>
  </si>
  <si>
    <t>School of Law, Tohoku University, Sendai, Miyagi, Japan</t>
  </si>
  <si>
    <t>Iuchi, K.</t>
  </si>
  <si>
    <t>Iuchi,  Kanako</t>
  </si>
  <si>
    <t>International Research Institute of Disaster Science, Tohoku University, Sendai, Miyagi, Japan</t>
  </si>
  <si>
    <t>2-s2.0-85075440305</t>
  </si>
  <si>
    <t>Toi Ohoami Institute of Technology</t>
  </si>
  <si>
    <t>Toi Ohoami Institute of Technology, Rotorua, New Zealand</t>
  </si>
  <si>
    <t>The determinants of recovery from the Black Saturday bushfire: demographic factors, behavioural characteristics and financial literacy</t>
  </si>
  <si>
    <t>2-s2.0-85204694457</t>
  </si>
  <si>
    <t>Toi Ohomai Institute of Technology</t>
  </si>
  <si>
    <t>Postgraduate Business, Toi Ohomai Institute of Technology, Rotorua, New Zealand</t>
  </si>
  <si>
    <t>The impact of financial literacy on financial inclusion</t>
  </si>
  <si>
    <t>Toi Ohomai Institute of Technology, Rotorua, New Zealand</t>
  </si>
  <si>
    <t>2-s2.0-85120878990</t>
  </si>
  <si>
    <t>Kazekami, S.</t>
  </si>
  <si>
    <t>Kazekami,  Sachiko</t>
  </si>
  <si>
    <t>Tokyo (No comma or punctuation)</t>
  </si>
  <si>
    <t>Faculty of Business and Commerce, Tokyo, Japan</t>
  </si>
  <si>
    <t>Regional differences in the epidemic shock on the local labor market and its spread</t>
  </si>
  <si>
    <t>Kim,  Yoonhee</t>
  </si>
  <si>
    <t>Tokyo (University Name Not Specified)</t>
  </si>
  <si>
    <t>Department of Global Environmental Health, Graduate School of Medicine, Tokyo, Japan</t>
  </si>
  <si>
    <t>Suzuki, W.</t>
  </si>
  <si>
    <t>Suzuki,  Wataru</t>
  </si>
  <si>
    <t>Tokyo Gakugei University</t>
  </si>
  <si>
    <t>Tokyo Gakugei University, Koganei, Tokyo, Japan</t>
  </si>
  <si>
    <t>Hagihara, K.</t>
  </si>
  <si>
    <t>Hagihara,  Kiyoko</t>
  </si>
  <si>
    <t>Tokyo Metropolitan University</t>
  </si>
  <si>
    <t>Center for Urban Studies, Tokyo Metropolitan University, Hachioji, Tokyo, Japan</t>
  </si>
  <si>
    <t>Hashizume, M.</t>
  </si>
  <si>
    <t>Hashizume,  Masahiro</t>
  </si>
  <si>
    <t>Tokyo University (or just Tokyo</t>
  </si>
  <si>
    <t>Department of Global Health Policy, Graduate School of Medicine, Tokyo, Japan</t>
  </si>
  <si>
    <t>Alvarado-Vargas, M.J.</t>
  </si>
  <si>
    <t>Alvarado-Vargas,  Marcelo J.</t>
  </si>
  <si>
    <t>Toledo</t>
  </si>
  <si>
    <t>John B. and Lillian E. Neff College of Business and Innovation, Toledo, OH, United States</t>
  </si>
  <si>
    <t>Paseková, M.</t>
  </si>
  <si>
    <t>Paseková,  Marie</t>
  </si>
  <si>
    <t>Tomas Bata University</t>
  </si>
  <si>
    <t>Department of Finance and Accounting, Tomas Bata University in Zlin, Zlin, Zlin Region, Czech Republic</t>
  </si>
  <si>
    <t>Faculty of Management and Economics, Tomas Bata University in Zlin, Zlin, Zlin Region, Czech Republic</t>
  </si>
  <si>
    <t>Ključnikova, J.</t>
  </si>
  <si>
    <t>Ključnikova,  Jana</t>
  </si>
  <si>
    <t>Tomas Bata University in Zlin, Zlin, Zlin Region, Czech Republic</t>
  </si>
  <si>
    <t>Çera, G.</t>
  </si>
  <si>
    <t>Çera,  Gentjan</t>
  </si>
  <si>
    <t>Khan, K.A.</t>
  </si>
  <si>
    <t>Khan,  Khurram Ajaz</t>
  </si>
  <si>
    <t>Ředinová, H.</t>
  </si>
  <si>
    <t>Ředinová,  Hana</t>
  </si>
  <si>
    <t>Cera, E.</t>
  </si>
  <si>
    <t>Cera,  Edmond</t>
  </si>
  <si>
    <t>Belas, J.</t>
  </si>
  <si>
    <t>Belas,  Jaroslav</t>
  </si>
  <si>
    <t>2-s2.0-85090477997</t>
  </si>
  <si>
    <t>The Role of Financial Capability and Culture in Financial Satisfaction</t>
  </si>
  <si>
    <t>Homolka, L.</t>
  </si>
  <si>
    <t>Homolka,  Lubor</t>
  </si>
  <si>
    <t>Department of Statistics and Quantitative Methods, Tomas Bata University in Zlin, Zlin, Zlin Region, Czech Republic</t>
  </si>
  <si>
    <t>Dvorsky, J.</t>
  </si>
  <si>
    <t>Dvorsky,  Jan</t>
  </si>
  <si>
    <t>Department of Enterprise Economics, Tomas Bata University in Zlin, Zlin, Zlin Region, Czech Republic</t>
  </si>
  <si>
    <t>Nguyen, A.</t>
  </si>
  <si>
    <t>Tomas Bata University
Agricultural University of Tirana</t>
  </si>
  <si>
    <t>Tomas Bata University in Zlin, Zlin, Zlin Region, Czech Republic, Agricultural University of Tirana, Tirana, Tirana, Albania</t>
  </si>
  <si>
    <t>Tomas Bata University in Zlin, Zlin, Zlin Region, Czech Republic, Faculty of Economics and Agribusiness, Agricultural University of Tirana, Tirana, Tirana, Albania</t>
  </si>
  <si>
    <t>2-s2.0-85126258992</t>
  </si>
  <si>
    <t>Kashapova, E.</t>
  </si>
  <si>
    <t>Kashapova,  Elmira R.</t>
  </si>
  <si>
    <t>Tomsk Polytechnic University</t>
  </si>
  <si>
    <t>Tomsk Polytechnic University, Tomsk, Tomsk Oblast, Russian Federation</t>
  </si>
  <si>
    <t>Analysis of the Relationship Between Resilience and Financial Well-Being of Older People</t>
  </si>
  <si>
    <t>Il’yaschenko, D.P.</t>
  </si>
  <si>
    <t>Il’yaschenko,  D. P.</t>
  </si>
  <si>
    <t>TPU Affiliate, Tomsk Polytechnic University, Tomsk, Tomsk Oblast, Russian Federation</t>
  </si>
  <si>
    <t>2-s2.0-85138806061</t>
  </si>
  <si>
    <t>Ryzhkova, M.</t>
  </si>
  <si>
    <t>Ryzhkova,  Marina</t>
  </si>
  <si>
    <t>Tomsk State University</t>
  </si>
  <si>
    <t>Tomsk State University, Tomsk, Tomsk Oblast, Russian Federation</t>
  </si>
  <si>
    <t>Stability of the Ponzi scheme phenomenon; Устойчивость феномена финансовой пирамиды</t>
  </si>
  <si>
    <t>Suu, D.S.</t>
  </si>
  <si>
    <t>Suu,  Nguyen Quoc</t>
  </si>
  <si>
    <t>Ton-Duc-Thang University</t>
  </si>
  <si>
    <t>Department of Investments, Ton-Duc-Thang University, Ho Chi Minh City, Viet Nam</t>
  </si>
  <si>
    <t>Hoang, T.H.V.</t>
  </si>
  <si>
    <t>Hoang,  Thi Hong Van</t>
  </si>
  <si>
    <t>Department of Statistics, Ton-Duc-Thang University, Ho Chi Minh City, Viet Nam</t>
  </si>
  <si>
    <t>Do, D.T.T.</t>
  </si>
  <si>
    <t>Do,  Thi Thanh Nhan</t>
  </si>
  <si>
    <t>Faculty of Finance and Banking, Ton-Duc-Thang University, Ho Chi Minh City, Viet Nam</t>
  </si>
  <si>
    <t>2-s2.0-85153285307</t>
  </si>
  <si>
    <t>Wan, J.S.</t>
  </si>
  <si>
    <t>Wan,  Juseung</t>
  </si>
  <si>
    <t>TongMyong University</t>
  </si>
  <si>
    <t>Department of Distribution Management, TongMyong University, Busan, South Korea</t>
  </si>
  <si>
    <t>A Study on the Impact of Consumers' Awareness of ESG Activities in Coffee Shops on Corporate Image and Long-Term Orientation</t>
  </si>
  <si>
    <t>Cho, G.</t>
  </si>
  <si>
    <t>Cho,  Gyusung</t>
  </si>
  <si>
    <t>Department of Port Logistics System, TongMyong University, Busan, South Korea</t>
  </si>
  <si>
    <t>Cao,  Jiming</t>
  </si>
  <si>
    <t>Tongji University</t>
  </si>
  <si>
    <t>Tongji University, Shanghai, China</t>
  </si>
  <si>
    <t>2-s2.0-105020855819</t>
  </si>
  <si>
    <t>Li,  Meiying</t>
  </si>
  <si>
    <t>Designing Interactive Chart Learning Tools with Generative AI for Financial Education in Real-Time Investment</t>
  </si>
  <si>
    <t>2-s2.0-105019490685</t>
  </si>
  <si>
    <t>Jiang, C.</t>
  </si>
  <si>
    <t>Jiang,  Changjun</t>
  </si>
  <si>
    <t>College of Computer Science and Technology, Tongji University, Shanghai, China, Shanghai Artificial Intelligence Laboratory, Shanghai, China, National Collaborative Innovation Center for Internet Financial Security, Shanghai, China</t>
  </si>
  <si>
    <t>Study on Evaluation Framework of Large Language Model's Financial Scenario Capability; 大模型金融场景能力评测框架研究</t>
  </si>
  <si>
    <t>Wang,  Meng</t>
  </si>
  <si>
    <t>Wu,  Jiaxuan</t>
  </si>
  <si>
    <t>College of Computer Science and Technology, Tongji University, Shanghai, China</t>
  </si>
  <si>
    <t>Cheng, D.</t>
  </si>
  <si>
    <t>Cheng,  Dawei</t>
  </si>
  <si>
    <t>Ding,  Zhijun</t>
  </si>
  <si>
    <t>Li,  Jiangtong</t>
  </si>
  <si>
    <t>Jia, R.</t>
  </si>
  <si>
    <t>Jia,  Renjun</t>
  </si>
  <si>
    <t>Department of Computer Science, Tongji University, Shanghai, China</t>
  </si>
  <si>
    <t>Feng,  Xiaowei</t>
  </si>
  <si>
    <t>Pan, J.</t>
  </si>
  <si>
    <t>Pan,  Jiayu</t>
  </si>
  <si>
    <t>Zhang,  Yuchen</t>
  </si>
  <si>
    <t>Chen,  Yuemin</t>
  </si>
  <si>
    <t>Tongji University, Shanghai, China, Ant group, Hangzhou, Zhejiang, China, School of Computer Science and Engineering, Southeast University, Nanjing, Jiangsu, China</t>
  </si>
  <si>
    <t>2-s2.0-85063004689</t>
  </si>
  <si>
    <t>Shi, J.</t>
  </si>
  <si>
    <t>Shi,  Jianwei</t>
  </si>
  <si>
    <t>Tongji University School of Medicine, Shanghai, China</t>
  </si>
  <si>
    <t>Dilemmas in caring for older adults in Zhejiang Province, China: A qualitative study</t>
  </si>
  <si>
    <t>Xie,  Yuting</t>
  </si>
  <si>
    <t>Wu, F.</t>
  </si>
  <si>
    <t>Wu,  Feifan</t>
  </si>
  <si>
    <t>Department of Computer Science and Technology, Tongji University, Shanghai, China</t>
  </si>
  <si>
    <t>Wang,  Qun</t>
  </si>
  <si>
    <t>Tongling University</t>
  </si>
  <si>
    <t>Tongling University, Tongling, Anhui, China</t>
  </si>
  <si>
    <t>Tor Vergata</t>
  </si>
  <si>
    <t>University Foundation Hospital Tor Vergata, Rome, Italy</t>
  </si>
  <si>
    <t>2-s2.0-85150499918</t>
  </si>
  <si>
    <t>Parada, H.</t>
  </si>
  <si>
    <t>Parada,  Henry</t>
  </si>
  <si>
    <t>Toronto Metropolitan University</t>
  </si>
  <si>
    <t>Faculty of Community Services, Toronto Metropolitan University, Toronto, ON, Canada</t>
  </si>
  <si>
    <t>Pushed, Dropped, or Fleeing from Care: The Narratives and Adultification of Black Youth Who Have Aged out of Ontario’s Child Welfare System</t>
  </si>
  <si>
    <t>2-s2.0-85190235648</t>
  </si>
  <si>
    <t>Etowa, E.B.</t>
  </si>
  <si>
    <t>Etowa,  Egbe Bassey</t>
  </si>
  <si>
    <t>FINANCIAL INCLUSION OF URBAN AGRO-PROCESSORS: EFFECT OF CREDIT ON POVERTY STATUS OF ROASTED PLANTAIN VENDORS IN CALABAR, NIGERIA</t>
  </si>
  <si>
    <t>Söyü, R.</t>
  </si>
  <si>
    <t>Söyü,  Rıdvan</t>
  </si>
  <si>
    <t>Toros Üniversitesi</t>
  </si>
  <si>
    <t>Department of Computer Engineering, Toros Üniversitesi, Mersin, Mersin, Turkey</t>
  </si>
  <si>
    <t>Morshed, Z.</t>
  </si>
  <si>
    <t>Morshed,  Zakir</t>
  </si>
  <si>
    <t>Torrens University Australia</t>
  </si>
  <si>
    <t>Torrens University Australia, Adelaide, SA, Australia</t>
  </si>
  <si>
    <t>Salahodjaev, R.</t>
  </si>
  <si>
    <t>Salahodjaev,  Raufhon</t>
  </si>
  <si>
    <t>Toshkent Amaliy Fanlar Universiteti</t>
  </si>
  <si>
    <t>Department of Economics, Toshkent Amaliy Fanlar Universiteti, Tashkent, Uzbekistan</t>
  </si>
  <si>
    <t>2-s2.0-85024463411</t>
  </si>
  <si>
    <t>Mitsuta, N.</t>
  </si>
  <si>
    <t>Mitsuta,  Nagaharu</t>
  </si>
  <si>
    <t>Tottori University</t>
  </si>
  <si>
    <t>Tottori University, Tottori, Tottori, Japan</t>
  </si>
  <si>
    <t>Regional Economic Fluctuation Factors</t>
  </si>
  <si>
    <t>Goto, K.</t>
  </si>
  <si>
    <t>Goto,  Kazuo</t>
  </si>
  <si>
    <t>Kursar, B.</t>
  </si>
  <si>
    <t>Kursar,  Bailey</t>
  </si>
  <si>
    <t>Touco (NA if no specific university mentioned)</t>
  </si>
  <si>
    <t>Touco London, London, United Kingdom</t>
  </si>
  <si>
    <t>Treich, N.</t>
  </si>
  <si>
    <t>Treich,  Nicolas</t>
  </si>
  <si>
    <t>Toulouse School of Economics</t>
  </si>
  <si>
    <t>Toulouse School of Economics - Recherche - (TSE-R), Toulouse, Occitanie, France</t>
  </si>
  <si>
    <t>2-s2.0-85040714614</t>
  </si>
  <si>
    <t>Bianchi, M.</t>
  </si>
  <si>
    <t>Bianchi,  Milo</t>
  </si>
  <si>
    <t>Financial Literacy and Portfolio Dynamics</t>
  </si>
  <si>
    <t>Valdes, K.</t>
  </si>
  <si>
    <t>Valdes,  Kristin A.</t>
  </si>
  <si>
    <t>Touro University</t>
  </si>
  <si>
    <t>Touro University - Nevada, Henderson, NV, United States</t>
  </si>
  <si>
    <t>2-s2.0-85133134155</t>
  </si>
  <si>
    <t>Horodyski, A.M.</t>
  </si>
  <si>
    <t>Horodyski,  Ashley M.</t>
  </si>
  <si>
    <t>Towson University</t>
  </si>
  <si>
    <t>Towson University, Towson, MD, United States</t>
  </si>
  <si>
    <t>The Exoneree Health and Life Experiences (ExHaLE) Study: Trauma Exposure and Mental Health Among Wrongly Convicted Individuals</t>
  </si>
  <si>
    <t>Kukucka, J.</t>
  </si>
  <si>
    <t>Kukucka,  Jeff P.</t>
  </si>
  <si>
    <t>Boyd, C.M.</t>
  </si>
  <si>
    <t>Boyd,  Chris M.</t>
  </si>
  <si>
    <t>Department of Economics, Towson University, Towson, MD, United States</t>
  </si>
  <si>
    <t>Plantier, J.H.</t>
  </si>
  <si>
    <t>Plantier,  Jennifer Hobbs</t>
  </si>
  <si>
    <t>2-s2.0-85139023966</t>
  </si>
  <si>
    <t>Zhao,  Yongchen</t>
  </si>
  <si>
    <t>Internal consistency of household inflation expectations: Point forecasts vs. density forecasts</t>
  </si>
  <si>
    <t>Dardis, C.M.</t>
  </si>
  <si>
    <t>Dardis,  Christina M.</t>
  </si>
  <si>
    <t>Tung, D.T.</t>
  </si>
  <si>
    <t>Tung,  Diep Thanh</t>
  </si>
  <si>
    <t>Tra Vinh University</t>
  </si>
  <si>
    <t>Tra Vinh University, Tra Vinh, Tra Vinh, Viet Nam</t>
  </si>
  <si>
    <t>Grenard, S.</t>
  </si>
  <si>
    <t>Grenard,  Sébastien</t>
  </si>
  <si>
    <t>Tractebel (University not specified in provided text)</t>
  </si>
  <si>
    <t>Tractebel Engineering, Brussels, Belgium</t>
  </si>
  <si>
    <t>Guldal, H.</t>
  </si>
  <si>
    <t>Guldal,  Hakan</t>
  </si>
  <si>
    <t>Trakya Üniversitesi</t>
  </si>
  <si>
    <t>Department of Computer Education and Instructional Technologies, Trakya Üniversitesi, Edirne, Edirne, Turkey</t>
  </si>
  <si>
    <t>2-s2.0-85025679249</t>
  </si>
  <si>
    <t>Kuzmina-Merlino, I.</t>
  </si>
  <si>
    <t>Kuzmina-Merlino,  Irina</t>
  </si>
  <si>
    <t>Transport and Telecommunication Institute (NA if no university)</t>
  </si>
  <si>
    <t>Transport and telecommunication institute, Riga, Latvia</t>
  </si>
  <si>
    <t>What Motivates a Learner Manager of a Logistic Company to Achieve Financial Literacy?</t>
  </si>
  <si>
    <t>Ishmuhametov, I.</t>
  </si>
  <si>
    <t>Ishmuhametov,  Ishgaley</t>
  </si>
  <si>
    <t>Liu, Y.I.</t>
  </si>
  <si>
    <t>Trent University</t>
  </si>
  <si>
    <t>School of Business, Trent University, Peterborough, ON, Canada</t>
  </si>
  <si>
    <t>2-s2.0-85188506614</t>
  </si>
  <si>
    <t>Kharel, K.R.</t>
  </si>
  <si>
    <t>Kharel,  Khom Raj</t>
  </si>
  <si>
    <t>Tribhuvan University</t>
  </si>
  <si>
    <t>Tribhuvan University, Kathmandu, Nepal</t>
  </si>
  <si>
    <t>Financial literacy among management students: Insights from universities in Nepal</t>
  </si>
  <si>
    <t>Gyawali, A.</t>
  </si>
  <si>
    <t>Gyawali,  Achyut</t>
  </si>
  <si>
    <t>Central Department of Management, Tribhuvan University, Kathmandu, Nepal</t>
  </si>
  <si>
    <t>2-s2.0-85202521668</t>
  </si>
  <si>
    <t>Gurung, R.</t>
  </si>
  <si>
    <t>Gurung,  Rajesh</t>
  </si>
  <si>
    <t>Faculty of Management, Tribhuvan University, Kathmandu, Nepal</t>
  </si>
  <si>
    <t>ASSESSING THE IMPACT OF KEY FINANCIAL INDICATORS ON THE MARKET PRICE OF COMMERCIAL BANKS IN THE EMERGING MARKET</t>
  </si>
  <si>
    <t>2-s2.0-85185254428</t>
  </si>
  <si>
    <t>Bhattarai, G.</t>
  </si>
  <si>
    <t>Bhattarai,  Ganesh</t>
  </si>
  <si>
    <t>User acceptance determinants in m-banking adoption</t>
  </si>
  <si>
    <t>2-s2.0-85203312477</t>
  </si>
  <si>
    <t>Subedi, D.P.</t>
  </si>
  <si>
    <t>Subedi,  Dhruba Prasad</t>
  </si>
  <si>
    <t>IMPACT OF PSYCHOLOGICAL FACTORS ON INVESTMENT DECISIONS IN NEPALESE SHARE MARKET: A MEDIATING ROLE OF FINANCIAL LITERACY</t>
  </si>
  <si>
    <t>Karki,  Dipendra</t>
  </si>
  <si>
    <t>Upadhyaya, Y.M.</t>
  </si>
  <si>
    <t>Upadhyaya,  Yadav Mani</t>
  </si>
  <si>
    <t>Acharya, B.</t>
  </si>
  <si>
    <t>Acharya,  Bisna</t>
  </si>
  <si>
    <t>Department of Foundation of Education, Tribhuvan University, Kathmandu, Nepal</t>
  </si>
  <si>
    <t>Dahal, R.K.</t>
  </si>
  <si>
    <t>Dahal,  Rewan Kumar</t>
  </si>
  <si>
    <t>Bhandari, D.R.</t>
  </si>
  <si>
    <t>Bhandari,  Dilli Ram</t>
  </si>
  <si>
    <t>Budhathoki, D.K.</t>
  </si>
  <si>
    <t>Budhathoki,  Dhruba Kumar</t>
  </si>
  <si>
    <t>Ghimire, B.</t>
  </si>
  <si>
    <t>Ghimire,  Binod</t>
  </si>
  <si>
    <t>Sakil, M.B.H.</t>
  </si>
  <si>
    <t>Sakil,  Mohammad Balayet Hossain</t>
  </si>
  <si>
    <t>Trine University</t>
  </si>
  <si>
    <t>Trine University, Angola, IN, United States</t>
  </si>
  <si>
    <t>Barua, H.</t>
  </si>
  <si>
    <t>Barua,  Hritika</t>
  </si>
  <si>
    <t>Trine University, Tempe, AZ, United States</t>
  </si>
  <si>
    <t>Shaker, A.S.M.</t>
  </si>
  <si>
    <t>Shaker,  Abu Sadat Mohammad</t>
  </si>
  <si>
    <t>2-s2.0-84890518859</t>
  </si>
  <si>
    <t>Trinity College Cambridge</t>
  </si>
  <si>
    <t>Trinity College Cambridge, Cambridge, Cambridgeshire, United Kingdom</t>
  </si>
  <si>
    <t>Financial competence, risk presentation and retirement portfolio preferences</t>
  </si>
  <si>
    <t>2-s2.0-84857449362</t>
  </si>
  <si>
    <t>Trinity College Cambridge
The University of Sydney</t>
  </si>
  <si>
    <t>Trinity College Cambridge, Cambridge, Cambridgeshire, United Kingdom, The University of Sydney, Sydney, NSW, Australia</t>
  </si>
  <si>
    <t>Financial Competence and Expectations Formation: Evidence from Australia</t>
  </si>
  <si>
    <t>O'Toole, C.</t>
  </si>
  <si>
    <t>O'Toole,  Conor M.</t>
  </si>
  <si>
    <t>Trinity College Dublin</t>
  </si>
  <si>
    <t>Economic and Social Research Institute Ireland, Dublin, Ireland, Trinity College Dublin, Dublin, Leinster, Ireland</t>
  </si>
  <si>
    <t>Curtis, J.</t>
  </si>
  <si>
    <t>Curtis,  John A.</t>
  </si>
  <si>
    <t>Economic and Social Research Institute Ireland, Dublin, Ireland, Trinity College Dublin, Dublin, Leinster, Ireland, MaREI, the SFI Research Centre for Energy, Climate and Marine, Cork, Munster, Ireland</t>
  </si>
  <si>
    <t>Tovar Reaños, M.A.T.</t>
  </si>
  <si>
    <t>Tovar Reaños,  Miguel Angel</t>
  </si>
  <si>
    <t>2-s2.0-85194474542</t>
  </si>
  <si>
    <t>Liston, P.M.</t>
  </si>
  <si>
    <t>Liston,  Paul M.</t>
  </si>
  <si>
    <t>Department of Psychology, Trinity College Dublin, Dublin, Leinster, Ireland</t>
  </si>
  <si>
    <t>Reducing e-waste in Europe: Examining the impact of environmental and financial literacy on the premature replacement of appliances across owner-occupier and rental residential properties using the EVIDENT serious game</t>
  </si>
  <si>
    <t>Delemere, E.</t>
  </si>
  <si>
    <t>Delemere,  Emma</t>
  </si>
  <si>
    <t>Trinity College Dublin
Dublin City University</t>
  </si>
  <si>
    <t>Department of Psychology, Trinity College Dublin, Dublin, Leinster, Ireland, School of Psychology, Dublin City University, Dublin, Leinster, Ireland</t>
  </si>
  <si>
    <t>2-s2.0-85206087309</t>
  </si>
  <si>
    <t>Das, J.</t>
  </si>
  <si>
    <t>Das,  Joy</t>
  </si>
  <si>
    <t>Tripura University</t>
  </si>
  <si>
    <t>Department of Commerce, Tripura University, Agartala, TR, India</t>
  </si>
  <si>
    <t>A Bibliometric Analysis and Network Visualization of Financial Inclusion Research Trend in the Last Decade</t>
  </si>
  <si>
    <t>Sangma, A.</t>
  </si>
  <si>
    <t>Sangma,  Amit</t>
  </si>
  <si>
    <t>2-s2.0-85173766672</t>
  </si>
  <si>
    <t>Vittengl, J.R.</t>
  </si>
  <si>
    <t>Vittengl,  Jeffrey R.</t>
  </si>
  <si>
    <t>Truman State University</t>
  </si>
  <si>
    <t>Department of Psychology, Truman State University, Kirksville, MO, United States</t>
  </si>
  <si>
    <t>Low household income, financial literacy, or financial health: Which is the strongest risk factor and outcome of depressive symptomatology?</t>
  </si>
  <si>
    <t>Dimri, A.</t>
  </si>
  <si>
    <t>Dimri,  Aditi</t>
  </si>
  <si>
    <t>TrustBridge (NA)</t>
  </si>
  <si>
    <t>TrustBridge Rule of Law Foundation, New Delhi, India</t>
  </si>
  <si>
    <t>2-s2.0-84862739443</t>
  </si>
  <si>
    <t>Shambare, R.</t>
  </si>
  <si>
    <t>Shambare,  Richard</t>
  </si>
  <si>
    <t>Tshwane University of Technology</t>
  </si>
  <si>
    <t>Tshwane University of Technology, Pretoria, Gauteng, South Africa</t>
  </si>
  <si>
    <t>Financial literacy among the educated: An exploratory study of selected university students in South Africa</t>
  </si>
  <si>
    <t>2-s2.0-85171776215</t>
  </si>
  <si>
    <t>Muchandigona, A.K.</t>
  </si>
  <si>
    <t>Muchandigona,  Ana Kundai</t>
  </si>
  <si>
    <t>The Catalytic Role of Mobile Banking to Improve Financial Inclusion in Developing Countries</t>
  </si>
  <si>
    <t>2-s2.0-105007185670</t>
  </si>
  <si>
    <t>Moroke, K.</t>
  </si>
  <si>
    <t>Moroke,  Kabelo</t>
  </si>
  <si>
    <t>Department of Computer Science, Tshwane University of Technology, Pretoria, Gauteng, South Africa</t>
  </si>
  <si>
    <t>Enhancing Sustainability with an Automated Financial Literacy Expert Advisor to Train and Educate on Generating Passive Income from Forex Trading</t>
  </si>
  <si>
    <t>2-s2.0-105005316298</t>
  </si>
  <si>
    <t>Mudau, P.P.</t>
  </si>
  <si>
    <t>Mudau,  Phethani Progress</t>
  </si>
  <si>
    <t>Department of Applied Languages, Tshwane University of Technology, Pretoria, Gauteng, South Africa</t>
  </si>
  <si>
    <t>Collaborative Dynamics in Translating Financial Terminology: Bridging Gaps and Promoting Linguistic Equity in South Africa Focusing on Tshivenḓa</t>
  </si>
  <si>
    <t>Sephodi, H.D.</t>
  </si>
  <si>
    <t>Sephodi,  Hangwani Douglus</t>
  </si>
  <si>
    <t>Dehinbo, J.</t>
  </si>
  <si>
    <t>Dehinbo,  Johnson Olumuyiwa</t>
  </si>
  <si>
    <t>2-s2.0-85160309450</t>
  </si>
  <si>
    <t>Makgoo, D.M.</t>
  </si>
  <si>
    <t>Makgoo,  Dinah M.</t>
  </si>
  <si>
    <t>Department of Managerial Accounting and Finance at the Faculty of Economics and Finance, Tshwane University of Technology, Pretoria, Gauteng, South Africa</t>
  </si>
  <si>
    <t>ASSESSMENT OF FINANCIAL LITERACY ON FINANCIAL MANAGEMENT OUTCOMES: EVIDENCE FROM THE SOUTH AFRICA EMPLOYED YOUTH</t>
  </si>
  <si>
    <t>Zerihun, M.F.</t>
  </si>
  <si>
    <t>Zerihun,  Mulatu Fekadu</t>
  </si>
  <si>
    <t>Department of Economics at the Faculty of Economics and Finance, Tshwane University of Technology, Pretoria, Gauteng, South Africa</t>
  </si>
  <si>
    <t>Rugimbana, R.</t>
  </si>
  <si>
    <t>Rugimbana,  Robert Obadiah</t>
  </si>
  <si>
    <t>Mudau, T.</t>
  </si>
  <si>
    <t>Mudau,  Thama</t>
  </si>
  <si>
    <t>Zerihun, M.</t>
  </si>
  <si>
    <t>Shafi, A.</t>
  </si>
  <si>
    <t>Shafi,  Ajebush Argaw</t>
  </si>
  <si>
    <t>Wang,  Zhengwei</t>
  </si>
  <si>
    <t>Tsinghua University</t>
  </si>
  <si>
    <t>Tsinghua University, Beijing, China</t>
  </si>
  <si>
    <t>Department of Economics, Tsinghua University, Beijing, China</t>
  </si>
  <si>
    <t>Liao, L.</t>
  </si>
  <si>
    <t>Liao,  Li</t>
  </si>
  <si>
    <t>2-s2.0-85044406918</t>
  </si>
  <si>
    <t>Zhang,  Weiqiang</t>
  </si>
  <si>
    <t>PBC School of Finance, Tsinghua University, Beijing, China</t>
  </si>
  <si>
    <t>Financial literacy and risky asset holdings: evidence from China</t>
  </si>
  <si>
    <t>2-s2.0-84961855539</t>
  </si>
  <si>
    <t>Chu, Z.</t>
  </si>
  <si>
    <t>Chu,  Zhong</t>
  </si>
  <si>
    <t>Financial Literacy, Portfolio Choice and Financial Well-Being</t>
  </si>
  <si>
    <t>2-s2.0-84922757300</t>
  </si>
  <si>
    <t>Yang,  Zan</t>
  </si>
  <si>
    <t>Land leasing and local government behaviour in China: Evidence from Beijing</t>
  </si>
  <si>
    <t>Chen,  Bingzheng</t>
  </si>
  <si>
    <t>Department of Finance, Tsinghua University, Beijing, China</t>
  </si>
  <si>
    <t>Xia, T.</t>
  </si>
  <si>
    <t>Xia,  Tian</t>
  </si>
  <si>
    <t>Tsinghua University School of Economics and Management, Beijing, China</t>
  </si>
  <si>
    <t>He, X.</t>
  </si>
  <si>
    <t>He,  Xiaobin</t>
  </si>
  <si>
    <t>Department of Sociology, Tsinghua University, Beijing, China</t>
  </si>
  <si>
    <t>Zhang,  Huan</t>
  </si>
  <si>
    <t>Tan, L.</t>
  </si>
  <si>
    <t>Tan,  Lin</t>
  </si>
  <si>
    <t>2-s2.0-85151159782</t>
  </si>
  <si>
    <t>Li,  Geng</t>
  </si>
  <si>
    <t>The Imperial Examination System Tradition and Household Stock Market Participation</t>
  </si>
  <si>
    <t>2-s2.0-85075433120</t>
  </si>
  <si>
    <t>Financial literacy and retail investors' financial welfare: Evidence from mutual fund investment outcomes in China</t>
  </si>
  <si>
    <t>Liu,  Hongyu</t>
  </si>
  <si>
    <t>Zhou,  Congyi</t>
  </si>
  <si>
    <t>Zhang,  Xiaoyan</t>
  </si>
  <si>
    <t>Ren, R.</t>
  </si>
  <si>
    <t>Ren,  Rongrong</t>
  </si>
  <si>
    <t>Li,  Jiaying</t>
  </si>
  <si>
    <t>Wang,  Jun</t>
  </si>
  <si>
    <t>Gao, F.</t>
  </si>
  <si>
    <t>Gao,  Feng</t>
  </si>
  <si>
    <t>Jiang,  Jinglin</t>
  </si>
  <si>
    <t>2-s2.0-85210744039</t>
  </si>
  <si>
    <t>Dickson, T.</t>
  </si>
  <si>
    <t>Dickson,  Tara</t>
  </si>
  <si>
    <t>379</t>
  </si>
  <si>
    <t>Tufts University</t>
  </si>
  <si>
    <t>Tufts University, Medford, MA, United States</t>
  </si>
  <si>
    <t>Socioeconomic Influence on Physical Therapist Student Financial Literacy, Self-Efficacy, Stress, and Anxiety</t>
  </si>
  <si>
    <t>Antolin, A.</t>
  </si>
  <si>
    <t>Antolin,  Ana</t>
  </si>
  <si>
    <t>2-s2.0-105006540591</t>
  </si>
  <si>
    <t>Papa, E.V.</t>
  </si>
  <si>
    <t>Papa,  Evan V.</t>
  </si>
  <si>
    <t>Department of Rehabilitation, Tufts University School of Medicine, Boston, MA, United States</t>
  </si>
  <si>
    <t>Empowering Graduates: Strategies and Recommendations for Student Loan Forgiveness and Repayment Solutions in Physical Therapist Education</t>
  </si>
  <si>
    <t>Babbitt, L.G.</t>
  </si>
  <si>
    <t>Babbitt,  Laura G.</t>
  </si>
  <si>
    <t>Brown, D.K.</t>
  </si>
  <si>
    <t>Brown,  Drusilla K.</t>
  </si>
  <si>
    <t>Mulligan, E.P.</t>
  </si>
  <si>
    <t>Mulligan,  Edward P.</t>
  </si>
  <si>
    <t>School of Arts and Sciences, Tufts University, Medford, MA, United States</t>
  </si>
  <si>
    <t>Mischke, J.J.</t>
  </si>
  <si>
    <t>Mischke,  John J.</t>
  </si>
  <si>
    <t>Smirnova, S.</t>
  </si>
  <si>
    <t>Smirnova,  Svetlana N.</t>
  </si>
  <si>
    <t>Tula State University</t>
  </si>
  <si>
    <t>Tula State University, Tula, Russian Federation</t>
  </si>
  <si>
    <t>Sycheva, I.</t>
  </si>
  <si>
    <t>Sycheva,  Irina N.</t>
  </si>
  <si>
    <t>Galustyan, M.</t>
  </si>
  <si>
    <t>Galustyan,  Mikael</t>
  </si>
  <si>
    <t>Levina, V.</t>
  </si>
  <si>
    <t>Levina,  Vera</t>
  </si>
  <si>
    <t>Broussard, J.</t>
  </si>
  <si>
    <t>Broussard,  Julia</t>
  </si>
  <si>
    <t>Tulane University</t>
  </si>
  <si>
    <t>Tulane University, New Orleans, LA, United States</t>
  </si>
  <si>
    <t>Denson, J.L.</t>
  </si>
  <si>
    <t>Denson,  Joshua Lee</t>
  </si>
  <si>
    <t>and Environmental Medicine, Tulane University School of Medicine, New Orleans, LA, United States</t>
  </si>
  <si>
    <t>Mattei, N.</t>
  </si>
  <si>
    <t>Mattei,  Nicholas</t>
  </si>
  <si>
    <t>Tulane University School of Science and Engineering, New Orleans, LA, United States</t>
  </si>
  <si>
    <t>Rosenzweig, E.</t>
  </si>
  <si>
    <t>Rosenzweig,  Emily L.</t>
  </si>
  <si>
    <t>Department of Marketing, Tulane University, New Orleans, LA, United States</t>
  </si>
  <si>
    <t>Best, S.</t>
  </si>
  <si>
    <t>Best,  Sunshine</t>
  </si>
  <si>
    <t>Tulane University (The Celia Scott Weatherhead School of Public Health and Tropical Medicine is part of Tulane University)</t>
  </si>
  <si>
    <t>Ramirez, S.</t>
  </si>
  <si>
    <t>Ramirez,  Shokufeh M.</t>
  </si>
  <si>
    <t>Tulane University (The Tulane University School of Public Health and Tropical Medicine is part of it)</t>
  </si>
  <si>
    <t>Vilda, D.</t>
  </si>
  <si>
    <t>Vilda,  Dovile</t>
  </si>
  <si>
    <t>Tulane University (as Tulane University houses the Celia Scott Weatherhead School of Public Health and Tropical Medicine)</t>
  </si>
  <si>
    <t>2-s2.0-85160436701</t>
  </si>
  <si>
    <t>Tulig, S.</t>
  </si>
  <si>
    <t>Tulig,  Steve</t>
  </si>
  <si>
    <t>Tuligar Insights (NA if no university is present)</t>
  </si>
  <si>
    <t>Tuligar Insights, Australia</t>
  </si>
  <si>
    <t>The Role of Accounting in Managing Micro, Small and Medium Enterprises (MSMEs): The Case of Indonesia</t>
  </si>
  <si>
    <t>2-s2.0-85059622221</t>
  </si>
  <si>
    <t>Wee, C.-K.</t>
  </si>
  <si>
    <t>Wee,  Chu Kok</t>
  </si>
  <si>
    <t>Tunku Abdul Rahman University of Management and Technology</t>
  </si>
  <si>
    <t>Faculty of Accountancy, Tunku Abdul Rahman University of Management and Technology, Kuala Lumpur, Malaysia</t>
  </si>
  <si>
    <t>Financial knowledge, attitude and behaviour of young working adults in Malaysia</t>
  </si>
  <si>
    <t>2-s2.0-85194565359</t>
  </si>
  <si>
    <t>Jie, C.W.</t>
  </si>
  <si>
    <t>Jie,  Chiew Wei</t>
  </si>
  <si>
    <t>Department of Quantity Surveying, Tunku Abdul Rahman University of Management and Technology, Kuala Lumpur, Malaysia</t>
  </si>
  <si>
    <t>PROSPECTS AND CHALLENGES OF DIGITAL TRANSFORMATION IN THE MALAYSIAN CONSTRUCTION INDUSTRY</t>
  </si>
  <si>
    <t>Chong, S.C.</t>
  </si>
  <si>
    <t>Chong,  Shyue Chuan</t>
  </si>
  <si>
    <t>Tunku Abdul Rahman University of Management and Technology, Kuala Lumpur, Malaysia</t>
  </si>
  <si>
    <t>2-s2.0-85173763362</t>
  </si>
  <si>
    <t>Tan, H.C.</t>
  </si>
  <si>
    <t>Tan,  Houng Chien</t>
  </si>
  <si>
    <t>Finance and Business, Tunku Abdul Rahman University of Management and Technology, Kuala Lumpur, Malaysia</t>
  </si>
  <si>
    <t>Searching for a New Pathway Affecting New Venture Digitalization in SMEs</t>
  </si>
  <si>
    <t>Chin, T.L.</t>
  </si>
  <si>
    <t>Chin,  Tay Lee</t>
  </si>
  <si>
    <t>Kong, H.S.</t>
  </si>
  <si>
    <t>Kong,  Han Seng</t>
  </si>
  <si>
    <t>Centre for BIM Research, Tunku Abdul Rahman University of Management and Technology, Kuala Lumpur, Malaysia</t>
  </si>
  <si>
    <t>Amy, Y.C.M.</t>
  </si>
  <si>
    <t>Amy,  Yeo Chu May</t>
  </si>
  <si>
    <t>2-s2.0-105010481312</t>
  </si>
  <si>
    <t>Wai, T.-W.</t>
  </si>
  <si>
    <t>Wai,  Khoong Tai</t>
  </si>
  <si>
    <t>Consumer Attitude Towards Intention to Invest Private Retirement Scheme (PRS) in Structure Equation Modelling</t>
  </si>
  <si>
    <t>Vinnari, E.</t>
  </si>
  <si>
    <t>Vinnari,  Eija M.</t>
  </si>
  <si>
    <t>Turun Kauppakorkeakoulu</t>
  </si>
  <si>
    <t>Turun Kauppakorkeakoulu, Turku, Southwest Finland, Finland</t>
  </si>
  <si>
    <t>Toikka, E.</t>
  </si>
  <si>
    <t>Toikka,  Enna</t>
  </si>
  <si>
    <t>Turun yliopisto</t>
  </si>
  <si>
    <t>Department of Social Research, Turun yliopisto, Turku, Southwest Finland, Finland</t>
  </si>
  <si>
    <t>Isoniemi, H.</t>
  </si>
  <si>
    <t>Isoniemi,  Henna</t>
  </si>
  <si>
    <t>INVEST Research Flagship Center, Turun yliopisto, Turku, Southwest Finland, Finland</t>
  </si>
  <si>
    <t>Moisio, M.</t>
  </si>
  <si>
    <t>Moisio,  Meri</t>
  </si>
  <si>
    <t>Kaittila, A.</t>
  </si>
  <si>
    <t>Kaittila,  Anniina</t>
  </si>
  <si>
    <t>Tuominen,  Jarno</t>
  </si>
  <si>
    <t>Department of Psychology and Speech-Language Pathology, Turun yliopisto, Turku, Southwest Finland, Finland</t>
  </si>
  <si>
    <t>Kaitsaari, T.</t>
  </si>
  <si>
    <t>Kaitsaari,  Tuula</t>
  </si>
  <si>
    <t>Leino-Kilpi, H.</t>
  </si>
  <si>
    <t>Leino-Kilpi,  Helena K.</t>
  </si>
  <si>
    <t>Department of Nursing Science, Turun yliopisto, Turku, Southwest Finland, Finland, Turun Yliopistollinen Keskussairaala, Turku, Southwest Finland, Finland</t>
  </si>
  <si>
    <t>Hakovirta, M.</t>
  </si>
  <si>
    <t>Hakovirta,  Mia</t>
  </si>
  <si>
    <t>Nieminen, L.</t>
  </si>
  <si>
    <t>Nieminen,  Lenita</t>
  </si>
  <si>
    <t>Turun yliopisto, Turku, Southwest Finland, Finland</t>
  </si>
  <si>
    <t>Katajisto, J.</t>
  </si>
  <si>
    <t>Katajisto,  Jouko K.</t>
  </si>
  <si>
    <t>Department of Statistics, Turun yliopisto, Turku, Southwest Finland, Finland</t>
  </si>
  <si>
    <t>Department of Social Research, Turun yliopisto, Turku, Southwest Finland, Finland, INVEST Research Flagship Center, Turun yliopisto, Turku, Southwest Finland, Finland</t>
  </si>
  <si>
    <t>Tuscaloosa</t>
  </si>
  <si>
    <t>Department of Consumer Sciences, Tuscaloosa, AL, United States</t>
  </si>
  <si>
    <t>2-s2.0-85121780321</t>
  </si>
  <si>
    <t>Stebbins, R.</t>
  </si>
  <si>
    <t>Stebbins,  Richard</t>
  </si>
  <si>
    <t>Everybody Dies: Financial Education and Basic Estate Planning</t>
  </si>
  <si>
    <t>2-s2.0-105022187962</t>
  </si>
  <si>
    <t>High School Personal Finance Course Mandates and Financial Independence of Young Adults</t>
  </si>
  <si>
    <t>2-s2.0-85070996092</t>
  </si>
  <si>
    <t>Does Responsibility for Financial Tasks Influence Credit Knowledge and Behavior?: Evidence from a Panel of US Couples</t>
  </si>
  <si>
    <t>2-s2.0-85043338949</t>
  </si>
  <si>
    <t>Financial literacy and high-cost borrowing: Exploring the mechanism</t>
  </si>
  <si>
    <t>Wilmarth, M.J.</t>
  </si>
  <si>
    <t>Wilmarth,  Melissa J.</t>
  </si>
  <si>
    <t>2-s2.0-85109351587</t>
  </si>
  <si>
    <t>Skint: Retirement? Financial Hardship and Retirement Planning Behaviors</t>
  </si>
  <si>
    <t>2-s2.0-85176784816</t>
  </si>
  <si>
    <t>Consumer Financial Capability and Financial Wellbeing; Multi-Year Analyses</t>
  </si>
  <si>
    <t>2-s2.0-105003389588</t>
  </si>
  <si>
    <t>An examination of financial vulnerability among the AAPI population in the United States</t>
  </si>
  <si>
    <t>Choi, S.L.</t>
  </si>
  <si>
    <t>Choi,  Shinae L.</t>
  </si>
  <si>
    <t>2-s2.0-78649921569</t>
  </si>
  <si>
    <t>Effect of personal financial knowledge on college students' credit card behavior</t>
  </si>
  <si>
    <t>2-s2.0-79960775079</t>
  </si>
  <si>
    <t>Woodyard, A.S.</t>
  </si>
  <si>
    <t>Woodyard,  Ann Sanders</t>
  </si>
  <si>
    <t>Financial knowledge and best practice behavior</t>
  </si>
  <si>
    <t>2-s2.0-85105443033</t>
  </si>
  <si>
    <t>The Able Worry More? Debt Delinquency, Financial Capability, and Financial Stress</t>
  </si>
  <si>
    <t>Babiarz, P.</t>
  </si>
  <si>
    <t>Babiarz,  Patryk</t>
  </si>
  <si>
    <t>2-s2.0-85113644784</t>
  </si>
  <si>
    <t>A Decomposition Analysis of Racial/Ethnic Differences in Financial Knowledge and Overconfidence</t>
  </si>
  <si>
    <t>2-s2.0-85096686693</t>
  </si>
  <si>
    <t>Racial/ethnic differences in consumer financial capability: The role of financial education</t>
  </si>
  <si>
    <t>2-s2.0-105018454455</t>
  </si>
  <si>
    <t>Youth Employment and Financial Access: Does Work in High School Improve Downstream Financial Capability?</t>
  </si>
  <si>
    <t>2-s2.0-85122095720</t>
  </si>
  <si>
    <t>Mavlyutova, G.Sh.</t>
  </si>
  <si>
    <t>Mavlyutova,  Gulnara Sh</t>
  </si>
  <si>
    <t>Tyumen Scientific Center (of the Siberian Branch</t>
  </si>
  <si>
    <t>Tyumen Scientific Center of the Siberian Branch, Russian Academy of Sciences, Tyumen, Tyumen Oblast, Russian Federation</t>
  </si>
  <si>
    <t>Islamic religious buildings in the Tobolsk Province in the late 18th- Early 20thcentury; ИСЛАМСКИЕ КУЛЬТОВЫЕ СООРУЖЕНИЯ В ТОБОЛЬСКОЙ ГУБЕРНИИ В КОНЦЕ XVIII — НАЧАЛЕ XX в.</t>
  </si>
  <si>
    <t>Hacilar, S.</t>
  </si>
  <si>
    <t>Hacilar,  Samet</t>
  </si>
  <si>
    <t>TÜBİTAK</t>
  </si>
  <si>
    <t>Türkiye Bilimsel ve Teknolojik Araştirma Kurumu, Kavaklidere, Ankara, Turkey</t>
  </si>
  <si>
    <t>Bayrak Salantur, S.</t>
  </si>
  <si>
    <t>Bayrak Salantur,  Seyma</t>
  </si>
  <si>
    <t>Burgan, C.M.</t>
  </si>
  <si>
    <t>Burgan,  Constantine M.</t>
  </si>
  <si>
    <t>UAB (NA if no university found)</t>
  </si>
  <si>
    <t>UAB Department of Radiology, Birmingham, AL, United States</t>
  </si>
  <si>
    <t>Arguello, A.M.</t>
  </si>
  <si>
    <t>Arguello,  Alexandra M.</t>
  </si>
  <si>
    <t>UAB (University of Alabama at Birmingham)</t>
  </si>
  <si>
    <t>UAB Department of Orthopaedic Surgery, Birmingham, AL, United States</t>
  </si>
  <si>
    <t>Paul, K.D.</t>
  </si>
  <si>
    <t>Paul,  Kyle D.</t>
  </si>
  <si>
    <t>Johnson, M.D.</t>
  </si>
  <si>
    <t>Johnson,  Michael D.</t>
  </si>
  <si>
    <t>Cone, R.J.</t>
  </si>
  <si>
    <t>Cone,  Ryan J.</t>
  </si>
  <si>
    <t>Cone, B.M.</t>
  </si>
  <si>
    <t>Cone,  Brent M.</t>
  </si>
  <si>
    <t>Mccalman, D.M.</t>
  </si>
  <si>
    <t>Mccalman,  D. Michael</t>
  </si>
  <si>
    <t>Matthews, L.T.</t>
  </si>
  <si>
    <t>Matthews,  Lynn Turner</t>
  </si>
  <si>
    <t>Division of Infectious Diseases and Center for Global Health, Massachusetts General Hospital, Boston, MA, United States, UAB Division of Infectious Disease, Birmingham, AL, United States</t>
  </si>
  <si>
    <t>2-s2.0-85017584539</t>
  </si>
  <si>
    <t>UAB Sumy State University</t>
  </si>
  <si>
    <t>Education and Research Institute for Business Technologies "UAB" Sumy State University, Sumy, Sumy Oblast, Ukraine</t>
  </si>
  <si>
    <t>Actual problems of finance teaching in Ukraine in the post-crisis period</t>
  </si>
  <si>
    <t>Liuta, O.</t>
  </si>
  <si>
    <t>Liuta,  Olga V.</t>
  </si>
  <si>
    <t>Pikulina, E.</t>
  </si>
  <si>
    <t>Pikulina,  Elena S.</t>
  </si>
  <si>
    <t>UBC (University of British Columbia)</t>
  </si>
  <si>
    <t>Department of Finance, UBC Sauder School of Business, Vancouver, BC, Canada</t>
  </si>
  <si>
    <t>Cornil, Y.</t>
  </si>
  <si>
    <t>Cornil,  Yann</t>
  </si>
  <si>
    <t>UBC Sauder School of Business, Vancouver, BC, Canada</t>
  </si>
  <si>
    <t>Hardisty, D.J.</t>
  </si>
  <si>
    <t>Hardisty,  David J.</t>
  </si>
  <si>
    <t>UBD (NA if no university is present)</t>
  </si>
  <si>
    <t>UBD School of Business and Economics, Bandar Seri Begawan, Brunei Darussalam</t>
  </si>
  <si>
    <t>Brunei Darussalam</t>
  </si>
  <si>
    <t>Besar, M.H.A.</t>
  </si>
  <si>
    <t>Besar,  Mohd Hairul Azrin Haji</t>
  </si>
  <si>
    <t>2-s2.0-105011200631</t>
  </si>
  <si>
    <t>Factors Affecting Fintech Adoption: A Systematic Literature Review</t>
  </si>
  <si>
    <t>Masri, M.</t>
  </si>
  <si>
    <t>Masri,  Masairol Bin Haji</t>
  </si>
  <si>
    <t>2-s2.0-105007407720</t>
  </si>
  <si>
    <t>Syaifullah, N.A.</t>
  </si>
  <si>
    <t>Syaifullah,  Noor Aliah</t>
  </si>
  <si>
    <t>Financial Management and Halal Financial Literacy among Muslim University Students in Brunei Darussalam</t>
  </si>
  <si>
    <t>2-s2.0-105017297804</t>
  </si>
  <si>
    <t>Abidin, S.Z.</t>
  </si>
  <si>
    <t>Abidin,  Sazali Zainal</t>
  </si>
  <si>
    <t>A Critical Analysis of Financial Inclusivity to Empower Financial Literacy of Sarawakians in Malaysia</t>
  </si>
  <si>
    <t>2-s2.0-85081385240</t>
  </si>
  <si>
    <t>Pg Hj Md Salleh, P.M.H.A.</t>
  </si>
  <si>
    <t>Retirement concerns and financial literacy in Brunei</t>
  </si>
  <si>
    <t>Firmansyah, E.A.</t>
  </si>
  <si>
    <t>Firmansyah,  Egi Arvian</t>
  </si>
  <si>
    <t>2-s2.0-85219658122</t>
  </si>
  <si>
    <t>Md Hasnol Alwee Pg Hj Md Salleh, P.</t>
  </si>
  <si>
    <t>Md Hasnol Alwee Pg Hj Md Salleh,  Pg</t>
  </si>
  <si>
    <t>The Role of Financial Literacy on Retirement Preparedness in Brunei Darussalam</t>
  </si>
  <si>
    <t>Aziz, S.A.</t>
  </si>
  <si>
    <t>Aziz,  Sumayyah Abdul</t>
  </si>
  <si>
    <t>Salleh, H.</t>
  </si>
  <si>
    <t>Salleh,  Hasnol</t>
  </si>
  <si>
    <t>Abdul Razak, L.</t>
  </si>
  <si>
    <t>Abdul Razak,  Lutfi</t>
  </si>
  <si>
    <t>Baha, R.</t>
  </si>
  <si>
    <t>Baha,  Roslee</t>
  </si>
  <si>
    <t>Abduh, M.</t>
  </si>
  <si>
    <t>Abduh,  Muhamad</t>
  </si>
  <si>
    <t>Anshari, M.</t>
  </si>
  <si>
    <t>Anshari,  Muhammad</t>
  </si>
  <si>
    <t>2-s2.0-85101675339</t>
  </si>
  <si>
    <t>Haini, H.</t>
  </si>
  <si>
    <t>Haini,  Hazwan</t>
  </si>
  <si>
    <t>Financial access and the finance–growth nexus: evidence from developing economies</t>
  </si>
  <si>
    <t>Barrows, J.</t>
  </si>
  <si>
    <t>Barrows,  Jennifer L.</t>
  </si>
  <si>
    <t>UC Irvine School of Medicine</t>
  </si>
  <si>
    <t>Nursing Research and Innovation, CHOC Children‘s UC Irvine School of Medicine, Orange, CA, United States</t>
  </si>
  <si>
    <t>Hayakawa, J.</t>
  </si>
  <si>
    <t>Hayakawa,  Jennifer</t>
  </si>
  <si>
    <t>Lubahn, M.</t>
  </si>
  <si>
    <t>Lubahn,  Michelle</t>
  </si>
  <si>
    <t>CHOC Children‘s UC Irvine School of Medicine, Orange, CA, United States</t>
  </si>
  <si>
    <t>Gupta, H.</t>
  </si>
  <si>
    <t>Gupta,  Hitesh</t>
  </si>
  <si>
    <t>UCAM (or Westford University</t>
  </si>
  <si>
    <t>UCAM/Westford University, Dubai, United Arab Emirates</t>
  </si>
  <si>
    <t>del Rosario Lagunes Hernández, A.</t>
  </si>
  <si>
    <t>del Rosario Lagunes Hernández,  Aylin</t>
  </si>
  <si>
    <t>UCC (University not specified in text)</t>
  </si>
  <si>
    <t>UCC Business School, Mexico</t>
  </si>
  <si>
    <t>García-Aquino, Á.</t>
  </si>
  <si>
    <t>García-Aquino,  Ángeles</t>
  </si>
  <si>
    <t>2-s2.0-85193375390</t>
  </si>
  <si>
    <t>Sadigh, G.</t>
  </si>
  <si>
    <t>Sadigh,  Gelareh</t>
  </si>
  <si>
    <t>UCI</t>
  </si>
  <si>
    <t>UCI School of Medicine, Irvine, CA, United States</t>
  </si>
  <si>
    <t>Interventions to mitigate cancer-related medical financial hardship: A systematic review and meta-analysis</t>
  </si>
  <si>
    <t>Nguyen, E.L.</t>
  </si>
  <si>
    <t>Nguyen,  Emily Lan</t>
  </si>
  <si>
    <t>Ton, B.</t>
  </si>
  <si>
    <t>Ton,  Brandon</t>
  </si>
  <si>
    <t>Kao, R.</t>
  </si>
  <si>
    <t>Kao,  Raymond</t>
  </si>
  <si>
    <t>Jung, J.</t>
  </si>
  <si>
    <t>Jung,  Jinho</t>
  </si>
  <si>
    <t>Rashidi, A.</t>
  </si>
  <si>
    <t>Rashidi,  Ali</t>
  </si>
  <si>
    <t>Le,  Theresa</t>
  </si>
  <si>
    <t>2-s2.0-85108217189</t>
  </si>
  <si>
    <t>Sharma, A.N.</t>
  </si>
  <si>
    <t>Sharma,  Ajay Nair</t>
  </si>
  <si>
    <t>UCI (Assuming University of California</t>
  </si>
  <si>
    <t>UCI Medical Center, Orange, CA, United States</t>
  </si>
  <si>
    <t>Nationwide Needs Assessment Survey of Financial Literacy Among Psychiatry Residents</t>
  </si>
  <si>
    <t>Rojek, N.W.</t>
  </si>
  <si>
    <t>Rojek,  Nathan W.</t>
  </si>
  <si>
    <t>Wang, A.</t>
  </si>
  <si>
    <t>Wang,  Alex J.</t>
  </si>
  <si>
    <t>Bera, R.</t>
  </si>
  <si>
    <t>Bera,  Rimal B.</t>
  </si>
  <si>
    <t>Bera, K.</t>
  </si>
  <si>
    <t>Bera,  Kishen</t>
  </si>
  <si>
    <t>Nguyen, B.-N.</t>
  </si>
  <si>
    <t>Nguyen,  Bao Nhan</t>
  </si>
  <si>
    <t>Schau, H.J.</t>
  </si>
  <si>
    <t>Schau,  Hope Jensen</t>
  </si>
  <si>
    <t>UCI (University of California, Irvine)</t>
  </si>
  <si>
    <t>UCI Paul Merage School of Business, Irvine, CA, United States</t>
  </si>
  <si>
    <t>Gilly, M.C.</t>
  </si>
  <si>
    <t>Gilly,  Mary C.</t>
  </si>
  <si>
    <t>2-s2.0-85136901586</t>
  </si>
  <si>
    <t>Jerrim, J.</t>
  </si>
  <si>
    <t>Jerrim,  John P.</t>
  </si>
  <si>
    <t>UCL (University College London)</t>
  </si>
  <si>
    <t>UCL Social Research Institute, London, United Kingdom</t>
  </si>
  <si>
    <t>The link between financial education and financial literacy: A cross-national analysis</t>
  </si>
  <si>
    <t>2-s2.0-85161381947</t>
  </si>
  <si>
    <t>Department of Leadership and Learning, UCL Social Research Institute, United Kingdom</t>
  </si>
  <si>
    <t>Socio-Economic Inequality in Young People’s Financial Capabilities</t>
  </si>
  <si>
    <t>Lay, A.</t>
  </si>
  <si>
    <t>Lay,  Alixe</t>
  </si>
  <si>
    <t>UCL Faculty of Brain Sciences, London, United Kingdom</t>
  </si>
  <si>
    <t>Macmillan, L.</t>
  </si>
  <si>
    <t>Macmillan,  Lindsey</t>
  </si>
  <si>
    <t>Department of Leadership and Learning, UCL Centre for Education Policy and Equalising Opportunities, United Kingdom</t>
  </si>
  <si>
    <t>Anders, J.</t>
  </si>
  <si>
    <t>Anders,  Jake</t>
  </si>
  <si>
    <t>Grover, S.</t>
  </si>
  <si>
    <t>Grover,  Simmy</t>
  </si>
  <si>
    <t>Hsu, J.</t>
  </si>
  <si>
    <t>Hsu,  Jason C.</t>
  </si>
  <si>
    <t>UCLA</t>
  </si>
  <si>
    <t>LLC, Newport Beach, CA, United States, UCLA Anderson School of Management, Los Angeles, CA, United States, Rayliant Global Advisors, Hong Kong, Hong Kong, Hong Kong</t>
  </si>
  <si>
    <t>Friedman, J.A.</t>
  </si>
  <si>
    <t>Friedman,  Julie A.</t>
  </si>
  <si>
    <t>Iris Cantor-UCLA Women's Health Education and Research Center, United States</t>
  </si>
  <si>
    <t>Moon, S.D.</t>
  </si>
  <si>
    <t>Moon,  Sierra D.</t>
  </si>
  <si>
    <t>Hsu, A.</t>
  </si>
  <si>
    <t>Hsu,  Audree</t>
  </si>
  <si>
    <t>Pregler, J.</t>
  </si>
  <si>
    <t>Pregler,  Janet Prokop</t>
  </si>
  <si>
    <t>Iris Cantor-UCLA Women's Health Center, United States</t>
  </si>
  <si>
    <t>Baker, J.A.</t>
  </si>
  <si>
    <t>Baker,  Jessica A.</t>
  </si>
  <si>
    <t>Singh, K.T.</t>
  </si>
  <si>
    <t>Singh,  Karen Teekadai</t>
  </si>
  <si>
    <t>Sood, S.</t>
  </si>
  <si>
    <t>Sood,  Sanjay</t>
  </si>
  <si>
    <t>UCLA (University of California</t>
  </si>
  <si>
    <t>Department of Marketing, UCLA Anderson School of Management, Los Angeles, CA, United States</t>
  </si>
  <si>
    <t>2-s2.0-85159445391</t>
  </si>
  <si>
    <t>Marlotte, L.</t>
  </si>
  <si>
    <t>Marlotte,  Lauren</t>
  </si>
  <si>
    <t>Division of Population Behavioral Health, Jane &amp; Terry Semel Institute for Neuroscience &amp; Human Behavior, Los Angeles, CA, United States, UCLA-VA Veteran Family Wellbeing Center, United States, Wellbeing for LA Learning Center, United States</t>
  </si>
  <si>
    <t>Reduce Extreme Economic Inequality</t>
  </si>
  <si>
    <t>Fox, C.R.</t>
  </si>
  <si>
    <t>Fox,  Craig R.</t>
  </si>
  <si>
    <t>Department of Technology and Strategy, UCLA Anderson School of Management, Los Angeles, CA, United States, University of California, Los Angeles, Los Angeles, CA, United States</t>
  </si>
  <si>
    <t>2-s2.0-84935075643</t>
  </si>
  <si>
    <t>Ames, D.</t>
  </si>
  <si>
    <t>Ames,  Donna</t>
  </si>
  <si>
    <t>Neuromotor Recovery and Rehabilitation Center, David Geffen School of Medicine at UCLA, Los Angeles, CA, United States</t>
  </si>
  <si>
    <t>All-data approach to assessing financial capability in people with psychiatric disabilities</t>
  </si>
  <si>
    <t>2-s2.0-84922964930</t>
  </si>
  <si>
    <t>Garmaise, M.J.</t>
  </si>
  <si>
    <t>Garmaise,  Mark J.</t>
  </si>
  <si>
    <t>UCLA (University of California, Los Angeles)</t>
  </si>
  <si>
    <t>UCLA Anderson School of Management, Los Angeles, CA, United States</t>
  </si>
  <si>
    <t>Borrower misreporting and loan performance</t>
  </si>
  <si>
    <t>Hershfield, H.E.</t>
  </si>
  <si>
    <t>Hershfield,  Hal E.</t>
  </si>
  <si>
    <t>Carlin, B.I.</t>
  </si>
  <si>
    <t>Carlin,  Bruce I.</t>
  </si>
  <si>
    <t>Spiller, S.A.</t>
  </si>
  <si>
    <t>Spiller,  Stephen A.</t>
  </si>
  <si>
    <t>2-s2.0-58149096355</t>
  </si>
  <si>
    <t>Subrahmanyam, A.</t>
  </si>
  <si>
    <t>Subrahmanyam,  Avanidhar</t>
  </si>
  <si>
    <t>Optimal financial education</t>
  </si>
  <si>
    <t>2-s2.0-84963614926</t>
  </si>
  <si>
    <t>Erner, C.</t>
  </si>
  <si>
    <t>Erner,  Carsten</t>
  </si>
  <si>
    <t>UCLA Anderson School of Management
University of Münster</t>
  </si>
  <si>
    <t>UCLA Anderson School of Management, Los Angeles, CA, United States, Finance Center Münster, University of Münster, Munster, Nordrhein-Westfalen, Germany</t>
  </si>
  <si>
    <t>Financial literacy of high school students: Evidence from Germany</t>
  </si>
  <si>
    <t>2-s2.0-85026482395</t>
  </si>
  <si>
    <t>Towards more sustainable debt attitudes and behaviors: the importance of basic economic skills</t>
  </si>
  <si>
    <t>Goedde-Menke, M.</t>
  </si>
  <si>
    <t>Goedde-Menke,  Michael</t>
  </si>
  <si>
    <t>Patterson, T.L.</t>
  </si>
  <si>
    <t>Patterson,  Thomas Leroy</t>
  </si>
  <si>
    <t>UCSD (NA if no university found)</t>
  </si>
  <si>
    <t>UCSD Medical Center-Hillcrest, San Diego, CA, United States</t>
  </si>
  <si>
    <t>Heaton, R.K.</t>
  </si>
  <si>
    <t>Heaton,  Robert K.</t>
  </si>
  <si>
    <t>Norman, M.A.</t>
  </si>
  <si>
    <t>2-s2.0-85188935455</t>
  </si>
  <si>
    <t>Conroy, A.A.</t>
  </si>
  <si>
    <t>Conroy,  Amy A.</t>
  </si>
  <si>
    <t>UCSF</t>
  </si>
  <si>
    <t>UCSF School of Medicine, San Francisco, CA, United States</t>
  </si>
  <si>
    <t>Pilot Trial Results of Mlambe: An Economic and Relationship-Strengthening Intervention to Address Heavy Drinking and Adherence to Antiretroviral Therapy in Malawi</t>
  </si>
  <si>
    <t>Weiser, S.D.</t>
  </si>
  <si>
    <t>Weiser,  Sheri D.</t>
  </si>
  <si>
    <t>Hahn, J.A.</t>
  </si>
  <si>
    <t>Hahn,  Judith A.</t>
  </si>
  <si>
    <t>Shade, S.B.</t>
  </si>
  <si>
    <t>Shade,  Starley B.</t>
  </si>
  <si>
    <t>Digitale, J.</t>
  </si>
  <si>
    <t>Digitale,  Jean Catherine</t>
  </si>
  <si>
    <t>Camlin, C.S.</t>
  </si>
  <si>
    <t>Camlin,  Carol S.</t>
  </si>
  <si>
    <t>UCSF School of Medicine, San Francisco, CA, United States, UCSF Division of Prevention Science, San Francisco, CA, United States</t>
  </si>
  <si>
    <t>2-s2.0-85206341406</t>
  </si>
  <si>
    <t>Mlambe economic and relationship-strengthening intervention for alcohol use decreases violence and improves relationship quality in couples living with HIV in Malawi</t>
  </si>
  <si>
    <t>2-s2.0-34250343414</t>
  </si>
  <si>
    <t>Dhaliwal, G.</t>
  </si>
  <si>
    <t>Dhaliwal,  Gurpreet S.</t>
  </si>
  <si>
    <t>Department of Medicine, San Francisco VA Health Care System, San Francisco, CA, United States, UCSF School of Medicine, San Francisco, CA, United States, San Francisco VA Health Care System, San Francisco, CA, United States</t>
  </si>
  <si>
    <t>A brief educational intervention in personal finance for medical residents</t>
  </si>
  <si>
    <t>Neilands, T.B.</t>
  </si>
  <si>
    <t>Neilands,  Torsten B.</t>
  </si>
  <si>
    <t>Tebbetts, S.</t>
  </si>
  <si>
    <t>Tebbetts,  Scott</t>
  </si>
  <si>
    <t>Moseson, H.</t>
  </si>
  <si>
    <t>Moseson,  Heidi</t>
  </si>
  <si>
    <t>2-s2.0-105013645406</t>
  </si>
  <si>
    <t>The effect of an economic empowerment and relationship strengthening intervention on food insecurity among couples living with HIV in Malawi</t>
  </si>
  <si>
    <t>2-s2.0-85218914164</t>
  </si>
  <si>
    <t>Effects of economic empowerment and relationship strengthening intervention on financial behaviors among couples living with HIV: The Mlambe pilot trial in Malawi</t>
  </si>
  <si>
    <t>Sauceda, J.A.</t>
  </si>
  <si>
    <t>Sauceda,  John Andrew</t>
  </si>
  <si>
    <t>UCSF Center for AIDS Prevention Studies, San Francisco, CA, United States</t>
  </si>
  <si>
    <t>2-s2.0-105014450726</t>
  </si>
  <si>
    <t>Gutin, S.A.</t>
  </si>
  <si>
    <t>Gutin,  Sarah A.</t>
  </si>
  <si>
    <t>Department of Community Health Systems, University of California, San Francisco, San Francisco, CA, United States, UCSF Division of Prevention Science, San Francisco, CA, United States</t>
  </si>
  <si>
    <t>“After reducing alcohol, things now work well at home”: Perceived impacts of the Mlambe intervention on alcohol use, relationship dynamics, household economics, and HIV treatment adherence in Malawian couples</t>
  </si>
  <si>
    <t>Sheira, L.A.</t>
  </si>
  <si>
    <t>Sheira,  Lila A.</t>
  </si>
  <si>
    <t>Schrier, E.</t>
  </si>
  <si>
    <t>Schrier,  Elizabeth F.</t>
  </si>
  <si>
    <t>Institute for Global Health Sciences, UCSF School of Medicine, San Francisco, CA, United States</t>
  </si>
  <si>
    <t>2-s2.0-85077648288</t>
  </si>
  <si>
    <t>Access and utilization of financial services among poor HIV-impacted children and families in Uganda</t>
  </si>
  <si>
    <t>2-s2.0-85210055850</t>
  </si>
  <si>
    <t>UCSF (NA if no university is present)</t>
  </si>
  <si>
    <t>UCSF Division of Prevention Science, San Francisco, CA, United States</t>
  </si>
  <si>
    <t>The long-term impact of family economic empowerment on viral suppression and mental health outcomes among adolescents living with HIV in low-income settings: A cluster-randomized controlled trial in Southern Uganda</t>
  </si>
  <si>
    <t>Nakphong, M.K.</t>
  </si>
  <si>
    <t>Nakphong,  Michelle Kao</t>
  </si>
  <si>
    <t>Chou, C.L.</t>
  </si>
  <si>
    <t>Chou,  Calvin L.</t>
  </si>
  <si>
    <t>Department of Medicine, San Francisco VA Health Care System, San Francisco, CA, United States, UCSF School of Medicine, San Francisco, CA, United States</t>
  </si>
  <si>
    <t>2-s2.0-105007923293</t>
  </si>
  <si>
    <t>The Effect of Depression on the Pathways Between an Economic Strengthening Intervention and ART Adherence in Youths with HIV: Findings from a Moderated Mediation Model of the Suubi + Adherence Cluster-Randomized Study</t>
  </si>
  <si>
    <t>Neilands, T.</t>
  </si>
  <si>
    <t>Mocello, A.R.</t>
  </si>
  <si>
    <t>Mocello,  Adrienne Rain</t>
  </si>
  <si>
    <t>Arnold, E.A.</t>
  </si>
  <si>
    <t>Arnold,  Emily A.</t>
  </si>
  <si>
    <t>Lippman, S.A.</t>
  </si>
  <si>
    <t>Lippman,  Sheri A.</t>
  </si>
  <si>
    <t>Arons, A.</t>
  </si>
  <si>
    <t>Arons,  Abigail R.O.</t>
  </si>
  <si>
    <t>Ooi, K.-B.</t>
  </si>
  <si>
    <t>Ooi,  Keng Boon</t>
  </si>
  <si>
    <t>UCSI University</t>
  </si>
  <si>
    <t>UCSI University, Kuala Lumpur, Malaysia, FORE School of Management, New Delhi, India, Korea University Business School, Seoul, South Korea, College of Management, Chang Jung Christian University, Tainan, Taiwan</t>
  </si>
  <si>
    <t>Sham, R.</t>
  </si>
  <si>
    <t>Sham,  Rohana Binti</t>
  </si>
  <si>
    <t>Faculty of Business and Management, UCSI University, Kuala Lumpur, Malaysia</t>
  </si>
  <si>
    <t>2-s2.0-85203297606</t>
  </si>
  <si>
    <t>Shi, W.</t>
  </si>
  <si>
    <t>Shi,  Wenqian</t>
  </si>
  <si>
    <t>Graduate Business School, UCSI University, Kuala Lumpur, Malaysia</t>
  </si>
  <si>
    <t>Dynamics of personal financial management: a bibliometric and systematic review on financial literacy, financial capability and financial behavior</t>
  </si>
  <si>
    <t>Rhu, N.X.</t>
  </si>
  <si>
    <t>Rhu,  Ng Xin</t>
  </si>
  <si>
    <t>2-s2.0-85094573775</t>
  </si>
  <si>
    <t>Al Mamun, A.A.</t>
  </si>
  <si>
    <t>Al Mamun,  Abdullah</t>
  </si>
  <si>
    <t>Framing the retirement planning behavior model towards sustainable wellbeing among youth: The moderating effect of public profiles</t>
  </si>
  <si>
    <t>Ahmad,  Wasim</t>
  </si>
  <si>
    <t>UCSI University, Kuala Lumpur, Malaysia, ARUCAD Research Centre, Arkin University of Creative Arts and Design, Kyrenia, Turkey</t>
  </si>
  <si>
    <t>Yian, C.T.</t>
  </si>
  <si>
    <t>Yian,  Chong Tiang</t>
  </si>
  <si>
    <t>Ying-Ting, C.</t>
  </si>
  <si>
    <t>Ying-Ting,  Chen</t>
  </si>
  <si>
    <t>2-s2.0-85199348223</t>
  </si>
  <si>
    <t>Jap, K.P.</t>
  </si>
  <si>
    <t>Jap,  Kouk Ping</t>
  </si>
  <si>
    <t>Green stock investment preferences among adult investors in east Malaysia</t>
  </si>
  <si>
    <t>Fengwen, W.</t>
  </si>
  <si>
    <t>Fengwen,  Wang</t>
  </si>
  <si>
    <t>UCSI University, Kuala Lumpur, Malaysia</t>
  </si>
  <si>
    <t>Dawood, H.M.</t>
  </si>
  <si>
    <t>Dawood,  H. M.</t>
  </si>
  <si>
    <t>Munikrishnan, U.T.</t>
  </si>
  <si>
    <t>Munikrishnan,  Uma Thevi</t>
  </si>
  <si>
    <t>Department of Management Studies, UCSI University, Kuala Lumpur, Malaysia</t>
  </si>
  <si>
    <t>Tan, G.W.-H.</t>
  </si>
  <si>
    <t>Tan,  Garry Wei Han</t>
  </si>
  <si>
    <t>UCSI University, Kuala Lumpur, Malaysia, Department of Marketing, The University of Jordan, Amman, Jordan, Department of Marketing, Jaipuria Institute of Management, Lucknow, Lucknow, UP, India, College of Business Administration, Adamson University, Manila, Philippines</t>
  </si>
  <si>
    <t>Ali, A.M.</t>
  </si>
  <si>
    <t>Ali,  Aeshah Mohd</t>
  </si>
  <si>
    <t>Department of Marketing, UCSI University, Kuala Lumpur, Malaysia</t>
  </si>
  <si>
    <t>Zhou, L.</t>
  </si>
  <si>
    <t>Zhou,  Libin</t>
  </si>
  <si>
    <t>UCSI University, Kuala Lumpur, Malaysia, School of Economics and Management, Zhoukou Normal University, Zhoukou, Henan, China</t>
  </si>
  <si>
    <t>Zha, T.</t>
  </si>
  <si>
    <t>Zha,  Tao</t>
  </si>
  <si>
    <t>Aw, E.C.-X.</t>
  </si>
  <si>
    <t>Aw,  Eugene Cheng Xi</t>
  </si>
  <si>
    <t>Hosen, M.</t>
  </si>
  <si>
    <t>Hosen,  Mosharrof</t>
  </si>
  <si>
    <t>Zhang,  Meng</t>
  </si>
  <si>
    <t>Khan, N.R.</t>
  </si>
  <si>
    <t>Khan,  Naveed R.</t>
  </si>
  <si>
    <t>2-s2.0-85104616743</t>
  </si>
  <si>
    <t>Al Mamun, A.</t>
  </si>
  <si>
    <t>Predicting stock market investment intention and behavior among malaysian working adults using partial least squares structural equation modeling</t>
  </si>
  <si>
    <t>Voon, A.</t>
  </si>
  <si>
    <t>Voon,  A.</t>
  </si>
  <si>
    <t>2-s2.0-85190420779</t>
  </si>
  <si>
    <t>Ong, E.T.</t>
  </si>
  <si>
    <t>Ong,  Eng Tek</t>
  </si>
  <si>
    <t>Department of Education, UCSI University, Kuala Lumpur, Malaysia</t>
  </si>
  <si>
    <t>Incorporating financial literacy in video clips amongst high school students</t>
  </si>
  <si>
    <t>Jannat, T.</t>
  </si>
  <si>
    <t>Jannat,  Taslima</t>
  </si>
  <si>
    <t>2-s2.0-105021333612</t>
  </si>
  <si>
    <t>Ayob, A.</t>
  </si>
  <si>
    <t>Ayob,  Adenan</t>
  </si>
  <si>
    <t>Faculty of Social Sciences and Liberal Arts, UCSI University, Kuala Lumpur, Malaysia</t>
  </si>
  <si>
    <t>Designing and assessing a financial literacy curriculum using the ADDIE model: A study of first-year college students in Changchun</t>
  </si>
  <si>
    <t>Lim, A.-F.</t>
  </si>
  <si>
    <t>Lim,  Ai Fen</t>
  </si>
  <si>
    <t>2-s2.0-85124012349</t>
  </si>
  <si>
    <t>Lee, W.</t>
  </si>
  <si>
    <t>Lee,  Weini</t>
  </si>
  <si>
    <t>The Effects of Financial Literacy on Fresh Graduates Employability Rate in Malaysia</t>
  </si>
  <si>
    <t>Neo, K.W.</t>
  </si>
  <si>
    <t>Neo,  Kaiwei</t>
  </si>
  <si>
    <t>Eaw, H.C.</t>
  </si>
  <si>
    <t>Eaw,  Hooi Cheng</t>
  </si>
  <si>
    <t>Lim, A.F.</t>
  </si>
  <si>
    <t>JosephNg, P.S.</t>
  </si>
  <si>
    <t>JosephNg,  Poh Soon</t>
  </si>
  <si>
    <t>Institute of Computer Science and Digital Innovation, UCSI University, Kuala Lumpur, Malaysia</t>
  </si>
  <si>
    <t>UCSI University, Kuala Lumpur, Malaysia, Iqra University, Karachi, Pakistan</t>
  </si>
  <si>
    <t>Wang,  Jingjie</t>
  </si>
  <si>
    <t>UCSI University
Guizhou University of Finance and Economics</t>
  </si>
  <si>
    <t>UCSI University, Kuala Lumpur, Malaysia, Guizhou University of Finance and Economics, Guiyang, Guizhou, China</t>
  </si>
  <si>
    <t>Bai, W.</t>
  </si>
  <si>
    <t>Bai,  Wang</t>
  </si>
  <si>
    <t>UCSI University
Jilin Business and Technology College</t>
  </si>
  <si>
    <t>Faculty of Social Sciences and Liberal Arts, UCSI University, Kuala Lumpur, Malaysia, School of Accounting, Jilin Business and Technology College, Changchun, Jilin, China</t>
  </si>
  <si>
    <t>Adams, K.B.</t>
  </si>
  <si>
    <t>Adams,  Kathryn Betts</t>
  </si>
  <si>
    <t>UConn</t>
  </si>
  <si>
    <t>Independent Gerontology Consultant, UConn School of Social Work, West Hartford, CT, United States</t>
  </si>
  <si>
    <t>Xi, C.</t>
  </si>
  <si>
    <t>Xi,  Chang</t>
  </si>
  <si>
    <t>Financial Risk Management Program, UConn School of Business, Storrs, CT, United States</t>
  </si>
  <si>
    <t>Klein, L.S.</t>
  </si>
  <si>
    <t>Klein,  Linda Schmid</t>
  </si>
  <si>
    <t>UConn School of Business, Storrs, CT, United States</t>
  </si>
  <si>
    <t>Tran, A.</t>
  </si>
  <si>
    <t>Tran,  Anh</t>
  </si>
  <si>
    <t>He,  Zheng</t>
  </si>
  <si>
    <t>UESTC</t>
  </si>
  <si>
    <t>School of Management and Economics of UESTC, Chengdu, Sichuan, China</t>
  </si>
  <si>
    <t>2-s2.0-85101079226</t>
  </si>
  <si>
    <t>Li,  Rui</t>
  </si>
  <si>
    <t>How does entrepreneurship influence the efficiency of household portfolios?</t>
  </si>
  <si>
    <t>2-s2.0-85198901174</t>
  </si>
  <si>
    <t>Yin, Y.</t>
  </si>
  <si>
    <t>Yin,  Yunqiang</t>
  </si>
  <si>
    <t>Digital literacy and household financial asset allocation; 数字素养与家庭金融资产配置</t>
  </si>
  <si>
    <t>Chen,  Panyu</t>
  </si>
  <si>
    <t>2-s2.0-85072120183</t>
  </si>
  <si>
    <t>Entrepreneurial participation and performance: the role of financial literacy</t>
  </si>
  <si>
    <t>Avendaño-Castro, W.R.</t>
  </si>
  <si>
    <t>Avendaño-Castro,  William Rodrigo</t>
  </si>
  <si>
    <t>UFPS</t>
  </si>
  <si>
    <t>Facultad de Ciencias Empresariales, UFPS, Cucuta, Colombia</t>
  </si>
  <si>
    <t>2-s2.0-85179067431</t>
  </si>
  <si>
    <t>Awaluddin, M.</t>
  </si>
  <si>
    <t>Awaluddin,  Murtiadi</t>
  </si>
  <si>
    <t>UIN Alauddin Makassar</t>
  </si>
  <si>
    <t>UIN Alauddin Makassar, Makassar, South Sulawesi, Indonesia</t>
  </si>
  <si>
    <t>Distribution of Financial Attitude, Financial Behavior, Financial Knowledge and Financial Literacy on the Investment Decision Behavior of Young Investors</t>
  </si>
  <si>
    <t>Hala, Y.</t>
  </si>
  <si>
    <t>Hala,  Yusriadi</t>
  </si>
  <si>
    <t>Department of Accounting, UIN Alauddin Makassar, Makassar, South Sulawesi, Indonesia</t>
  </si>
  <si>
    <t>2-s2.0-105015401208</t>
  </si>
  <si>
    <t>Ma’shum, A.M.M.H.</t>
  </si>
  <si>
    <t>Ma’shum,  A. M.Muh Hafidz</t>
  </si>
  <si>
    <t>UIN Kh Abdurrahman Wahid</t>
  </si>
  <si>
    <t>UIN KH Abdurrahman Wahid, Indonesia</t>
  </si>
  <si>
    <t>Evaluation of the effectiveness of the ‘3-in-1’ financial reporting model in supporting the sustainability of MSMEs</t>
  </si>
  <si>
    <t>Susminingsih, S.</t>
  </si>
  <si>
    <t>Susminingsih,  Susminingsih</t>
  </si>
  <si>
    <t>Perdana, B.S.</t>
  </si>
  <si>
    <t>Perdana,  Baratadewa Sakti</t>
  </si>
  <si>
    <t>Witro, D.</t>
  </si>
  <si>
    <t>Witro,  Doli</t>
  </si>
  <si>
    <t>UIN Sunan Gunung Djati</t>
  </si>
  <si>
    <t>UIN Sunan Gunung Djati, Bandung, West Java, Indonesia</t>
  </si>
  <si>
    <t>Kurdi, A.J.</t>
  </si>
  <si>
    <t>Kurdi,  Alif Jabal</t>
  </si>
  <si>
    <t>Idris, I.B.</t>
  </si>
  <si>
    <t>Idris,  Idayu Badilla</t>
  </si>
  <si>
    <t>UKM (Universiti Kebangsaan Malaysia)</t>
  </si>
  <si>
    <t>Department of Community Health, Hospital Canselor Tuanku Muhriz UKM, Kuala Lumpur, Malaysia</t>
  </si>
  <si>
    <t>Rahman, R.A.</t>
  </si>
  <si>
    <t>Rahman,  Raudah Abdul</t>
  </si>
  <si>
    <t>2-s2.0-105014881723</t>
  </si>
  <si>
    <t>Ja’afar, R.</t>
  </si>
  <si>
    <t>Ja’afar,  Roslan</t>
  </si>
  <si>
    <t>UKM Graduate School of Business</t>
  </si>
  <si>
    <t>UKM-Graduate School of Business, Bangi, Selangor, Malaysia</t>
  </si>
  <si>
    <t>THE IMPACT OF DIGITAL MARKETING ON ENHANCING FINANCIAL LITERACY AND COMMERCIAL PENSION INSURANCE PURCHASE DECISIONS AMONG CONSUMERS</t>
  </si>
  <si>
    <t>Yatim, P.</t>
  </si>
  <si>
    <t>Yatim,  Puan</t>
  </si>
  <si>
    <t>Fazal, S.A.</t>
  </si>
  <si>
    <t>Fazal,  Syed Ali</t>
  </si>
  <si>
    <t>Zhang,  Lei</t>
  </si>
  <si>
    <t>UKM-Graduate School of Business</t>
  </si>
  <si>
    <t>UKM-Graduate School of Business, Bangi, Selangor, Malaysia, Shandong Urban Construction Vocational College, Jinan, Shandong, China</t>
  </si>
  <si>
    <t>2-s2.0-105007086573</t>
  </si>
  <si>
    <t>Hermawan, B.</t>
  </si>
  <si>
    <t>Hermawan,  Budi</t>
  </si>
  <si>
    <t>UKRIDA (Universitas Kristen Krida Wacana)</t>
  </si>
  <si>
    <t>Healthcare Management Program, Universitas Kristen Krida Wacana - UKRIDA, West Jakarta, Indonesia</t>
  </si>
  <si>
    <t>Herding Behavior in Young Investors: A Bibliometric Analysis</t>
  </si>
  <si>
    <t>Lamdin, D.J.</t>
  </si>
  <si>
    <t>Lamdin,  Douglas J.</t>
  </si>
  <si>
    <t>UMBC</t>
  </si>
  <si>
    <t>University of Maryland, Baltimore County (UMBC), Baltimore, MD, United States, Robert H. Smith School of Business, College Park, MD, United States</t>
  </si>
  <si>
    <t>Fountain, E.N.</t>
  </si>
  <si>
    <t>Fountain,  Erika N.</t>
  </si>
  <si>
    <t>Department of Psychology, University of Maryland, Baltimore County (UMBC), Baltimore, MD, United States</t>
  </si>
  <si>
    <t>Espíritu Martínez, A.P.</t>
  </si>
  <si>
    <t>Espíritu Martínez,  Antony Paul</t>
  </si>
  <si>
    <t>UNAAT</t>
  </si>
  <si>
    <t>Universidad Nacional Autónoma Altoandina de Tarma (UNAAT), Tarma, Junin, Peru</t>
  </si>
  <si>
    <t>2-s2.0-85196640265</t>
  </si>
  <si>
    <t>Department of Research, Universidad Nacional Autónoma Altoandina de Tarma (UNAAT), Tarma, Junin, Peru</t>
  </si>
  <si>
    <t>Financial education from elementary school, a perspective to today</t>
  </si>
  <si>
    <t>2-s2.0-85183005292</t>
  </si>
  <si>
    <t>Lievano, B.L.J.</t>
  </si>
  <si>
    <t>Lievano,  Jhony Alexander Barrera</t>
  </si>
  <si>
    <t>UNADE</t>
  </si>
  <si>
    <t>UNADE, Mexico, Uneatlantico, Santander, Cantabria, Spain, Corporación Universitaria Minuto de Dios, Bogota, Colombia</t>
  </si>
  <si>
    <t>Financial education and its relationship with the use of microcredit services by business managers in the city of Bogotá; Educación financiera y servicios de microcrédito en empresas de la ciudad de Bogotá – Colombia</t>
  </si>
  <si>
    <t>2-s2.0-85008423060</t>
  </si>
  <si>
    <t>Wilkinson, A.</t>
  </si>
  <si>
    <t>Wilkinson,  Andra L.</t>
  </si>
  <si>
    <t>UNC (NA for text without a university)</t>
  </si>
  <si>
    <t>Carolina Population Center, Chapel Hill, NC, United States, Department of Maternal and Child Health, UNC Gillings School of Global Public Health, Chapel Hill, NC, United States, Child Trends, Bethesda, MD, United States</t>
  </si>
  <si>
    <t>The employment environment for youth in rural South Africa: A mixed-methods study</t>
  </si>
  <si>
    <t>UNC (NA if no university found)</t>
  </si>
  <si>
    <t>UNC School of Medicine, Chapel Hill, NC, United States, Education, Durham VA Medical Center, Durham, NC, United States</t>
  </si>
  <si>
    <t>Thirumurthy, H.</t>
  </si>
  <si>
    <t>Thirumurthy,  Harsha</t>
  </si>
  <si>
    <t>Carolina Population Center, Chapel Hill, NC, United States, UNC Gillings School of Global Public Health, Chapel Hill, NC, United States</t>
  </si>
  <si>
    <t>Wolfe, J.</t>
  </si>
  <si>
    <t>Wolfe,  James R.</t>
  </si>
  <si>
    <t>UNC (NA if no university is present)</t>
  </si>
  <si>
    <t>UNC School of Medicine, Chapel Hill, NC, United States</t>
  </si>
  <si>
    <t>Sullivan, C.P.</t>
  </si>
  <si>
    <t>Sullivan,  Connor P.</t>
  </si>
  <si>
    <t>Davenport, K.T.</t>
  </si>
  <si>
    <t>Davenport,  Kathleen T.P.</t>
  </si>
  <si>
    <t>UNC (NA if no university mentioned)</t>
  </si>
  <si>
    <t>Department of Emergency Medicine, UNC School of Medicine, Chapel Hill, NC, United States</t>
  </si>
  <si>
    <t>Department of Social Medicine, UNC School of Medicine, Chapel Hill, NC, United States</t>
  </si>
  <si>
    <t>Pereira, N.</t>
  </si>
  <si>
    <t>Pereira,  Nastacia M.</t>
  </si>
  <si>
    <t>UNC (NA if no university)</t>
  </si>
  <si>
    <t>UNC Gillings School of Global Public Health, Chapel Hill, NC, United States</t>
  </si>
  <si>
    <t>Royce, T.J.</t>
  </si>
  <si>
    <t>Royce,  Trevor Joseph</t>
  </si>
  <si>
    <t>UNC (University Not Specified)</t>
  </si>
  <si>
    <t>Department of Radiation Oncology, UNC School of Medicine, Chapel Hill, NC, United States</t>
  </si>
  <si>
    <t>Gichane, M.W.</t>
  </si>
  <si>
    <t>Gichane,  Margaret Waruguru</t>
  </si>
  <si>
    <t>UNC Gillings School of Global Public Health</t>
  </si>
  <si>
    <t>Department of Health Behavior, UNC Gillings School of Global Public Health, Chapel Hill, NC, United States</t>
  </si>
  <si>
    <t>Maman, S.</t>
  </si>
  <si>
    <t>Maman,  Suzanne</t>
  </si>
  <si>
    <t>Balvanz, P.</t>
  </si>
  <si>
    <t>Balvanz,  Peter</t>
  </si>
  <si>
    <t>Henry, E.B.</t>
  </si>
  <si>
    <t>Henry,  Ellison B.</t>
  </si>
  <si>
    <t>Department of Maternal and Child Health, UNC Gillings School of Global Public Health, Chapel Hill, NC, United States</t>
  </si>
  <si>
    <t>Halpern, C.T.</t>
  </si>
  <si>
    <t>Halpern,  Carolyn Tucker</t>
  </si>
  <si>
    <t>Carolina Population Center, Chapel Hill, NC, United States, Department of Maternal and Child Health, UNC Gillings School of Global Public Health, Chapel Hill, NC, United States</t>
  </si>
  <si>
    <t>Pettifor, A.</t>
  </si>
  <si>
    <t>Pettifor,  Audrey E.</t>
  </si>
  <si>
    <t>Carolina Population Center, Chapel Hill, NC, United States, Department of Epidemiology, UNC Gillings School of Global Public Health, Chapel Hill, NC, United States, Faculty of Health Sciences, University of the Witwatersrand, Johannesburg, Johannesburg, Gauteng, South Africa</t>
  </si>
  <si>
    <t>Department of Epidemiology, UNC Gillings School of Global Public Health, Chapel Hill, NC, United States, Carolina Population Center, Chapel Hill, NC, United States</t>
  </si>
  <si>
    <t>2-s2.0-85079905772</t>
  </si>
  <si>
    <t>Kerihi, A.S.Y.</t>
  </si>
  <si>
    <t>Kerihi,  Anthon S.Y.</t>
  </si>
  <si>
    <t>UNDANA</t>
  </si>
  <si>
    <t>UNDANA, Indonesia</t>
  </si>
  <si>
    <t>The effect of enterpreneurship motivation, enterpreneurship competency, and financial literation on msmes in kupang city</t>
  </si>
  <si>
    <t>Gana, F.</t>
  </si>
  <si>
    <t>Gana,  Frans</t>
  </si>
  <si>
    <t>Morcos, S.A.</t>
  </si>
  <si>
    <t>Morcos,  Selim A.</t>
  </si>
  <si>
    <t>UNESCO</t>
  </si>
  <si>
    <t>Division of Marine Sciences, UNESCO United Nations Educational, Scientific and Cultural Organization, Paris, France</t>
  </si>
  <si>
    <t>2-s2.0-85099460368</t>
  </si>
  <si>
    <t>Vardari, L.</t>
  </si>
  <si>
    <t>Vardari,  Luan</t>
  </si>
  <si>
    <t>UNI - Universum International College</t>
  </si>
  <si>
    <t>Department of Business and Management, UNI - Universum International College, Pristina, Pristina, Serbia</t>
  </si>
  <si>
    <t>Mathematical and financial literacy: A research with prizren University students</t>
  </si>
  <si>
    <t>2-s2.0-85078956639</t>
  </si>
  <si>
    <t>Mammanco, V.</t>
  </si>
  <si>
    <t>Mammanco,  Valentina</t>
  </si>
  <si>
    <t>UNICEF (University not mentioned)</t>
  </si>
  <si>
    <t>Child Protection Section, UNICEF, New York, NY, United States</t>
  </si>
  <si>
    <t>RemBit: A blockchain based solution for remittances to Ethiopia</t>
  </si>
  <si>
    <t>2-s2.0-105020574086</t>
  </si>
  <si>
    <t>Barbosa, L.M.</t>
  </si>
  <si>
    <t>Barbosa,  Leandro Mendes</t>
  </si>
  <si>
    <t>UNICENTRO</t>
  </si>
  <si>
    <t>State University of the Middle-West Region of Paraná (UNICENTRO), Guarapuava, Brazil</t>
  </si>
  <si>
    <t>Gamified Mobile App for Financial Education: An Innovative Experience in a Brazilian Public University</t>
  </si>
  <si>
    <t>Longo, L.</t>
  </si>
  <si>
    <t>Longo,  Luci</t>
  </si>
  <si>
    <t>Torres-Marín, A.</t>
  </si>
  <si>
    <t>Torres-Marín,  Alfonso Jesus</t>
  </si>
  <si>
    <t>UNIE Universidad</t>
  </si>
  <si>
    <t>Administración y Dirección de Empresas, UNIE Universidad, Madrid, Madrid, Spain</t>
  </si>
  <si>
    <t>2-s2.0-85147451135</t>
  </si>
  <si>
    <t>Kunz, R.</t>
  </si>
  <si>
    <t>Kunz,  Rahel</t>
  </si>
  <si>
    <t>UNIL</t>
  </si>
  <si>
    <t>Université de Lausanne (UNIL), Lausanne, VD, Switzerland</t>
  </si>
  <si>
    <t>The financialization of remittances in Nepal: Governing through the pedagogy of fear and hope</t>
  </si>
  <si>
    <t>2-s2.0-85067835320</t>
  </si>
  <si>
    <t>Wernli, B.</t>
  </si>
  <si>
    <t>Wernli,  Boris</t>
  </si>
  <si>
    <t>Culture, money attitudes and economic outcomes</t>
  </si>
  <si>
    <t>Goette, L.</t>
  </si>
  <si>
    <t>Goette,  Lorenz</t>
  </si>
  <si>
    <t>Department of Economics, Université de Lausanne (UNIL), Lausanne, VD, Switzerland</t>
  </si>
  <si>
    <t>2-s2.0-85216883836</t>
  </si>
  <si>
    <t>Chopin, J.</t>
  </si>
  <si>
    <t>Chopin,  Julien</t>
  </si>
  <si>
    <t>Ecole des Sciences Criminelles, Université de Lausanne (UNIL), Lausanne, VD, Switzerland</t>
  </si>
  <si>
    <t>What Works to Reduce Sex Workers’ Risk of Crime Victimization? A Scoping Review</t>
  </si>
  <si>
    <t>2-s2.0-85197539168</t>
  </si>
  <si>
    <t>Bayle, E.</t>
  </si>
  <si>
    <t>Bayle,  Emmanuel</t>
  </si>
  <si>
    <t>Non-Big five football clubs’ strategies for generating transfer revenues: the case of Switzerland’s Super League</t>
  </si>
  <si>
    <t>Paudel, L.N.</t>
  </si>
  <si>
    <t>Paudel,  Lekh Nath</t>
  </si>
  <si>
    <t>Molnar, L.</t>
  </si>
  <si>
    <t>Molnar,  Lorena</t>
  </si>
  <si>
    <t>Terrien, M.</t>
  </si>
  <si>
    <t>Terrien,  Mickaël</t>
  </si>
  <si>
    <t>2-s2.0-85064671712</t>
  </si>
  <si>
    <t>Véron, R.</t>
  </si>
  <si>
    <t>Véron,  Réné</t>
  </si>
  <si>
    <t>Hunting for tonnage: waste workers’ incentives in a public-private partnership in Bafoussam, Cameroon</t>
  </si>
  <si>
    <t>Makamté Kakeu–Tardy, R.C.</t>
  </si>
  <si>
    <t>Makamté Kakeu–Tardy,  Rolande Christelle</t>
  </si>
  <si>
    <t>Mustafi, Z.</t>
  </si>
  <si>
    <t>Mustafi,  Zahid</t>
  </si>
  <si>
    <t>2-s2.0-85018637828</t>
  </si>
  <si>
    <t>Sabbatelli, I.</t>
  </si>
  <si>
    <t>Sabbatelli,  Illa</t>
  </si>
  <si>
    <t>UNINETTUNO</t>
  </si>
  <si>
    <t>Università Telematica Internazionale UNINETTUNO, Rome, RM, Italy</t>
  </si>
  <si>
    <t>The role of digital tools and platforms for training programmes developed by the organisations of the banking sector</t>
  </si>
  <si>
    <t>Menshikova, M.</t>
  </si>
  <si>
    <t>Menshikova,  Maria</t>
  </si>
  <si>
    <t>Romolini, A.</t>
  </si>
  <si>
    <t>Romolini,  Alberto</t>
  </si>
  <si>
    <t>De Marco, M.</t>
  </si>
  <si>
    <t>De Marco,  Marco</t>
  </si>
  <si>
    <t>Zulkifli, N.</t>
  </si>
  <si>
    <t>Zulkifli,  Norhayah</t>
  </si>
  <si>
    <t>UNISEL</t>
  </si>
  <si>
    <t>University of Selangor (UNISEL), Shah Alam, Selangor, Malaysia</t>
  </si>
  <si>
    <t>University of Selangor (UNISEL), Shah Alam, Selangor, Malaysia, Sunway University, Sunway City, Selangor, Malaysia</t>
  </si>
  <si>
    <t>2-s2.0-85096585315</t>
  </si>
  <si>
    <t>Ismanto, H.</t>
  </si>
  <si>
    <t>Ismanto,  Hadi</t>
  </si>
  <si>
    <t>UNISNU</t>
  </si>
  <si>
    <t>UNISNU Jepara, Jepara, Central Java, Indonesia</t>
  </si>
  <si>
    <t>The impact of risk and financial knowledge, business culture and financial practice on sme performance</t>
  </si>
  <si>
    <t>Widiastuti, A.</t>
  </si>
  <si>
    <t>Widiastuti,  Anna</t>
  </si>
  <si>
    <t>2-s2.0-85107624849</t>
  </si>
  <si>
    <t>Ali, A.H.B.</t>
  </si>
  <si>
    <t>Ali,  Adam Helmy Bin</t>
  </si>
  <si>
    <t>UNITAR International University</t>
  </si>
  <si>
    <t>Faculty of Business and Technology, UNITAR International University, Petaling Jaya, Selangor, Malaysia</t>
  </si>
  <si>
    <t>Personal Financial Well-Being as Determinant to Work Performance among Members of 93 Royal Signals Regiment</t>
  </si>
  <si>
    <t>Aziz, U.F.B.A.</t>
  </si>
  <si>
    <t>Aziz,  Umar Farooq Bin Abdul</t>
  </si>
  <si>
    <t>Jamil, N.A.</t>
  </si>
  <si>
    <t>Jamil,  Nasyra Ab</t>
  </si>
  <si>
    <t>Suparman, M.A.B.A.</t>
  </si>
  <si>
    <t>Suparman,  Mohd Arif Bin Ahmad</t>
  </si>
  <si>
    <t>2-s2.0-85076832916</t>
  </si>
  <si>
    <t>Nguyen, H.T.</t>
  </si>
  <si>
    <t>Nguyen,  Hoa Thi</t>
  </si>
  <si>
    <t>UNITEC Institute of Technology</t>
  </si>
  <si>
    <t>Department of Social Practice, UNITEC Institute of Technology, Auckland, AUK, New Zealand</t>
  </si>
  <si>
    <t>Development and validation of a women’s financial self-efficacy scale</t>
  </si>
  <si>
    <t>El Karriri, A.</t>
  </si>
  <si>
    <t>El Karriri,  Ala'a</t>
  </si>
  <si>
    <t>UNRWA (United Nations Relief and Works Agency for Palestine Refugees in the Near East) is an agency rather than a university. Therefore, it does not provide a main university name. So, the answer is NA.</t>
  </si>
  <si>
    <t>Engineering and Construction Services Department, UNRWA, Gaza, Israel</t>
  </si>
  <si>
    <t>2-s2.0-105002590150</t>
  </si>
  <si>
    <t>Bateman, H.</t>
  </si>
  <si>
    <t>Bateman,  Hazel</t>
  </si>
  <si>
    <t>UNSW</t>
  </si>
  <si>
    <t>UNSW Business School, Kensington, NSW, Australia, ARC Centre of Excellence in Population Ageing Research (CEPAR), Sydney, NSW, Australia</t>
  </si>
  <si>
    <t>Housing wealth and long-term care insurance demand: Survey evidence</t>
  </si>
  <si>
    <t>Brown, J.T.</t>
  </si>
  <si>
    <t>Brown,  Jeremiah Thomas</t>
  </si>
  <si>
    <t>Centre for Social Impact, UNSW Sydney, Sydney, NSW, Australia</t>
  </si>
  <si>
    <t>Hanewald, K.</t>
  </si>
  <si>
    <t>Hanewald,  Katja</t>
  </si>
  <si>
    <t>2-s2.0-85075988429</t>
  </si>
  <si>
    <t>Walker, S.</t>
  </si>
  <si>
    <t>Walker,  Sarah</t>
  </si>
  <si>
    <t>School of Economics, UNSW Business School, Kensington, NSW, Australia</t>
  </si>
  <si>
    <t>Historical legacies in savings: Evidence from Romania</t>
  </si>
  <si>
    <t>2-s2.0-85109797870</t>
  </si>
  <si>
    <t>Pendleton, A.</t>
  </si>
  <si>
    <t>Pendleton,  Andrew D.</t>
  </si>
  <si>
    <t>UNSW Sydney, Sydney, NSW, Australia</t>
  </si>
  <si>
    <t>Why walk away from an easy gain in wealth? Evidence from a UK stock option plan</t>
  </si>
  <si>
    <t>Woolfenden, S.</t>
  </si>
  <si>
    <t>Woolfenden,  Susan R.</t>
  </si>
  <si>
    <t>UNSW Sydney, Sydney, NSW, Australia, Ingham Institute for Applied Medical Research, Liverpool, NSW, Australia, The University of Sydney School of Medicine, Sydney, NSW, Australia</t>
  </si>
  <si>
    <t>2-s2.0-105019372457</t>
  </si>
  <si>
    <t>Newell, B.R.</t>
  </si>
  <si>
    <t>Newell,  Ben R.</t>
  </si>
  <si>
    <t>The Impact of Climate Literacy and Financial Literacy on Consumer Willingness to Decarbonise</t>
  </si>
  <si>
    <t>Rowe, R.</t>
  </si>
  <si>
    <t>Rowe,  Rachel</t>
  </si>
  <si>
    <t>Lee, J.-S.</t>
  </si>
  <si>
    <t>Lee,  Jung-sook</t>
  </si>
  <si>
    <t>Asher, A.</t>
  </si>
  <si>
    <t>Asher,  Anthony</t>
  </si>
  <si>
    <t>Wang,  Si</t>
  </si>
  <si>
    <t>Discipline of Psychiatry and Mental Health, UNSW Sydney, Sydney, NSW, Australia</t>
  </si>
  <si>
    <t>Woodside, J.</t>
  </si>
  <si>
    <t>Woodside,  Julia</t>
  </si>
  <si>
    <t>Nguyen, P.T.</t>
  </si>
  <si>
    <t>Nguyen,  Phong T.</t>
  </si>
  <si>
    <t>2-s2.0-84979256599</t>
  </si>
  <si>
    <t>Moure, N.G.</t>
  </si>
  <si>
    <t>Moure,  Natalia Garabato</t>
  </si>
  <si>
    <t>Financial literacy and retirement planning in Chile</t>
  </si>
  <si>
    <t>Ho, T.L.</t>
  </si>
  <si>
    <t>Ho,  Tin Long</t>
  </si>
  <si>
    <t>Stevens, R.</t>
  </si>
  <si>
    <t>Stevens,  Ralph</t>
  </si>
  <si>
    <t>2-s2.0-85164006554</t>
  </si>
  <si>
    <t>De Leeuw, E.</t>
  </si>
  <si>
    <t>De Leeuw,  Evelyne</t>
  </si>
  <si>
    <t>UNSW (NA if no university is present)</t>
  </si>
  <si>
    <t>UNSW Medicine, Kensington, NSW, Australia</t>
  </si>
  <si>
    <t>A rapid review of initiatives to address financial strain and wellbeing in high-income contexts</t>
  </si>
  <si>
    <t>Jaques, K.</t>
  </si>
  <si>
    <t>Jaques,  Karla</t>
  </si>
  <si>
    <t>Harris, P.</t>
  </si>
  <si>
    <t>Harris,  Patrick John</t>
  </si>
  <si>
    <t>UNSW (University of New South Wales)</t>
  </si>
  <si>
    <t>UNSW Business School, Kensington, NSW, Australia</t>
  </si>
  <si>
    <t>Yang,  Li</t>
  </si>
  <si>
    <t>2-s2.0-84994164632</t>
  </si>
  <si>
    <t>Humphery-Jenner, M.</t>
  </si>
  <si>
    <t>Humphery-Jenner,  Mark L.</t>
  </si>
  <si>
    <t>Directors’ duties of care and the value of auditing</t>
  </si>
  <si>
    <t>2-s2.0-33846194166</t>
  </si>
  <si>
    <t>Zou, P.X.W.</t>
  </si>
  <si>
    <t>Zou,  Patrick X.W.</t>
  </si>
  <si>
    <t>Faculty of Built Environment, UNSW Sydney, Sydney, NSW, Australia</t>
  </si>
  <si>
    <t>Different perspectives towards using Web-Based project management systems in construction: Large enterprises versus Small- and Medium-Sized enterprises</t>
  </si>
  <si>
    <t>Roslan, B.A.</t>
  </si>
  <si>
    <t>Roslan,  Bazlin A.</t>
  </si>
  <si>
    <t>2-s2.0-85073077245</t>
  </si>
  <si>
    <t>Sharpe, K.</t>
  </si>
  <si>
    <t>Sharpe,  Keiran</t>
  </si>
  <si>
    <t>UNSW Sydney</t>
  </si>
  <si>
    <t>School of Business, UNSW Sydney, Sydney, NSW, Australia</t>
  </si>
  <si>
    <t>The drivers of household indebtedness: Evidence from Thailand</t>
  </si>
  <si>
    <t>Yashadhana, A.</t>
  </si>
  <si>
    <t>Yashadhana,  Aryati</t>
  </si>
  <si>
    <t>UNSW Medicine, Kensington, NSW, Australia, School of Population Health, UNSW Sydney, Sydney, NSW, Australia, School of Social Sciences, UNSW Sydney, Sydney, NSW, Australia</t>
  </si>
  <si>
    <t>Jacobs, K.</t>
  </si>
  <si>
    <t>Jacobs,  Kerry</t>
  </si>
  <si>
    <t>Chand, S.</t>
  </si>
  <si>
    <t>Chand,  Satish</t>
  </si>
  <si>
    <t>2-s2.0-85127170828</t>
  </si>
  <si>
    <t>Vijayakumar, K.</t>
  </si>
  <si>
    <t>Vijayakumar,  K.</t>
  </si>
  <si>
    <t>Harbin University of Commerce, Harbin, Heilongjiang, China, UNSW Sydney, Sydney, NSW, Australia</t>
  </si>
  <si>
    <t>Obstacles and Innovation Path of Rural Financial Services for Rural Revitalization Based on Mining Algorithm</t>
  </si>
  <si>
    <t>Burley, J.</t>
  </si>
  <si>
    <t>Burley,  Jade</t>
  </si>
  <si>
    <t>Sydney Children's Hospital, Randwick, Sydney, NSW, Australia, UNSW Sydney, Sydney, NSW, Australia, Ingham Institute for Applied Medical Research, Liverpool, NSW, Australia, ARC Centre of Excellence for the Digital Child, University of Wollongong, Wollongong, NSW, Australia</t>
  </si>
  <si>
    <t>Lingam, R.</t>
  </si>
  <si>
    <t>Lingam,  Raghu P.</t>
  </si>
  <si>
    <t>Sydney Children's Hospital, Randwick, Sydney, NSW, Australia, UNSW Sydney, Sydney, NSW, Australia, Ingham Institute for Applied Medical Research, Liverpool, NSW, Australia</t>
  </si>
  <si>
    <t>Eapen, V.</t>
  </si>
  <si>
    <t>Eapen,  Valsamma N.</t>
  </si>
  <si>
    <t>Ingham Institute for Applied Medical Research, Liverpool, NSW, Australia, Discipline of Psychiatry and Mental Health, UNSW Sydney, Sydney, NSW, Australia</t>
  </si>
  <si>
    <t>Department of Management, Macquarie Business School, North Ryde, NSW, Australia, UNSW Sydney, Sydney, NSW, Australia</t>
  </si>
  <si>
    <t>Wang,  Yihuan</t>
  </si>
  <si>
    <t>Samir, N.</t>
  </si>
  <si>
    <t>Samir,  Nora</t>
  </si>
  <si>
    <t>Chotewattanakul, P.</t>
  </si>
  <si>
    <t>Chotewattanakul,  Pasit</t>
  </si>
  <si>
    <t>2-s2.0-85213059608</t>
  </si>
  <si>
    <t>Badoc-Gonzales, B.P.</t>
  </si>
  <si>
    <t>Badoc-Gonzales,  Blesilda P.</t>
  </si>
  <si>
    <t>UP Visayas</t>
  </si>
  <si>
    <t>UP Visayas Tacloban College, Tacloban, Leyte, Philippines</t>
  </si>
  <si>
    <t>Financial Literacy of the Economically Disadvantaged Sector in a Philippine Community</t>
  </si>
  <si>
    <t>2-s2.0-85054228369</t>
  </si>
  <si>
    <t>Gaztelu, U.</t>
  </si>
  <si>
    <t>Gaztelu,  Ugaitz</t>
  </si>
  <si>
    <t>UPV-EHU</t>
  </si>
  <si>
    <t>Fundación ZAIN Fundazioa, GPAC (UPV-EHU), Spain</t>
  </si>
  <si>
    <t>The protection of the baserri as a system for organising rural landscapes in the context of the urban sprawl processes: The “SLaM” model versus the utopia of “smart cities”</t>
  </si>
  <si>
    <t>de la Fuente Arana, A.</t>
  </si>
  <si>
    <t>de la Fuente Arana,  Ander</t>
  </si>
  <si>
    <t>Azkarate, A.</t>
  </si>
  <si>
    <t>Azkarate,  Agustín</t>
  </si>
  <si>
    <t>Benedet, V.</t>
  </si>
  <si>
    <t>Benedet,  Verónica</t>
  </si>
  <si>
    <t>2-s2.0-85145187383</t>
  </si>
  <si>
    <t>Bracey, E.N.</t>
  </si>
  <si>
    <t>Bracey,  Earnest N.</t>
  </si>
  <si>
    <t>US Naval War College</t>
  </si>
  <si>
    <t>US Naval War College, Newport, RI, United States</t>
  </si>
  <si>
    <t>RACIAL INEQUITIES IN AMERICAN BANKING: BLACK BANKS AND FINANCIAL INSTITUTIONS, AND THE DEMISE OF THE WESTSIDE FEDERAL CREDIT UNION IN LAS VEGAS, NEVADA</t>
  </si>
  <si>
    <t>Burke,  Jeremy</t>
  </si>
  <si>
    <t>USC</t>
  </si>
  <si>
    <t>Center for Economic and Social Research, USC, Washington, DC, United States</t>
  </si>
  <si>
    <t>USC (Keck School of Medicine)</t>
  </si>
  <si>
    <t>Keck School of Medicine of USC, Los Angeles, CA, United States, Keck School of Medicine of USC, Los Angeles, CA, United States, Department of Psychology, University of Southern California, Los Angeles, CA, United States</t>
  </si>
  <si>
    <t>USC (NA if no specific university mentioned)</t>
  </si>
  <si>
    <t>USC Dornsife Center for Economic and Social Research, United States</t>
  </si>
  <si>
    <t>Frydman, C.</t>
  </si>
  <si>
    <t>Frydman,  Cary</t>
  </si>
  <si>
    <t>USC (NA if no university is present)</t>
  </si>
  <si>
    <t>USC Marshall School of Business, Los Angeles, CA, United States</t>
  </si>
  <si>
    <t>USC Business School, Sippy Downs, QLD, Australia</t>
  </si>
  <si>
    <t>Freyer, D.R.</t>
  </si>
  <si>
    <t>Freyer,  David R.</t>
  </si>
  <si>
    <t>USC (University of Southern California)</t>
  </si>
  <si>
    <t>Children's Center for Cancer and Blood Diseases, Children's Hospital Los Angeles, Los Angeles, CA, United States, USC Norris Comprehensive Cancer Center, Los Angeles, CA, United States, Departments of Pediatrics and Medicine, Keck School of Medicine of USC, Los Angeles, CA, United States</t>
  </si>
  <si>
    <t>2-s2.0-105003649053</t>
  </si>
  <si>
    <t>Hooshyar, D.</t>
  </si>
  <si>
    <t>Hooshyar,  Dina</t>
  </si>
  <si>
    <t>UT Southwestern Medical Center</t>
  </si>
  <si>
    <t>National Center on Homelessness Among Veterans, Tampa, FL, United States, UT Southwestern Medical Center, Dallas, TX, United States</t>
  </si>
  <si>
    <t>Use, Benefits, and Barriers to Financial and Credit Counseling Among Veterans According to Financial Counselors and Other Subject Matter Experts</t>
  </si>
  <si>
    <t>2-s2.0-85141098335</t>
  </si>
  <si>
    <t>Chen, P.M.</t>
  </si>
  <si>
    <t>Chen,  Patricia M.</t>
  </si>
  <si>
    <t>Department of Population and Data Sciences, UT Southwestern Medical Center, Dallas, TX, United States</t>
  </si>
  <si>
    <t>Falling Short: Examining Medical Debt and Cost Avoidance in American Indian and Alaska Native Households</t>
  </si>
  <si>
    <t>2-s2.0-85090261752</t>
  </si>
  <si>
    <t>School of Health Professions, UT Southwestern Medical Center, Dallas, TX, United States</t>
  </si>
  <si>
    <t>Financial literacy among health professions graduate students</t>
  </si>
  <si>
    <t>DeVahl, J.</t>
  </si>
  <si>
    <t>DeVahl,  Julie M.</t>
  </si>
  <si>
    <t>2-s2.0-85119285539</t>
  </si>
  <si>
    <t>Okoro, E.N.</t>
  </si>
  <si>
    <t>Okoro,  Ejike N.</t>
  </si>
  <si>
    <t>UT Southwestern Medical School</t>
  </si>
  <si>
    <t>UT Southwestern Medical School, Dallas, TX, United States</t>
  </si>
  <si>
    <t>Can financial literacy be a solution for physician burnout?</t>
  </si>
  <si>
    <t>Smith, M.N.</t>
  </si>
  <si>
    <t>Smith,  Miakka N.</t>
  </si>
  <si>
    <t>Trousdale, D.M.</t>
  </si>
  <si>
    <t>Trousdale,  Devin M.</t>
  </si>
  <si>
    <t>Steiner, J.W.</t>
  </si>
  <si>
    <t>Steiner,  Jeffrey W.</t>
  </si>
  <si>
    <t>UT Southwestern Medical School, Dallas, TX, United States, Outcomes Research Consortium, Cleveland, OH, United States</t>
  </si>
  <si>
    <t>Ogunkua, O.T.</t>
  </si>
  <si>
    <t>Ogunkua,  Olutoyosi T.</t>
  </si>
  <si>
    <t>Byerly, S.I.</t>
  </si>
  <si>
    <t>Byerly,  Stephanie I.</t>
  </si>
  <si>
    <t>Rosen, M.I.</t>
  </si>
  <si>
    <t>Rosen,  Marc I.</t>
  </si>
  <si>
    <t>UTHealth Houston</t>
  </si>
  <si>
    <t>UTHealth Houston School of Public Health, Houston, TX, United States</t>
  </si>
  <si>
    <t>2-s2.0-85122488179</t>
  </si>
  <si>
    <t>Montgomery, A.E.</t>
  </si>
  <si>
    <t>Montgomery,  Ann Elizabeth</t>
  </si>
  <si>
    <t>Receipt, Spending, and Clinical Correlates of the Economic Impact Payment Among Middle- and Low-Income U.S. Adults</t>
  </si>
  <si>
    <t>Ablondi, K.</t>
  </si>
  <si>
    <t>Ablondi,  Karen M.</t>
  </si>
  <si>
    <t>Huang,  Minda</t>
  </si>
  <si>
    <t>Rosenheck, R.A.</t>
  </si>
  <si>
    <t>Rosenheck,  Robert Alan</t>
  </si>
  <si>
    <t>UTHealth Houston (Main University Name)</t>
  </si>
  <si>
    <t>2-s2.0-84996538770</t>
  </si>
  <si>
    <t>Hamed, A.B.</t>
  </si>
  <si>
    <t>Hamed,  Abu Bakar</t>
  </si>
  <si>
    <t>UUM</t>
  </si>
  <si>
    <t>UUM Islamic Business School, Sintok, Kedah, Malaysia</t>
  </si>
  <si>
    <t>Islamic financial literacy and its determinants among university students: An exploratory factor analysis</t>
  </si>
  <si>
    <t>2-s2.0-85057643634</t>
  </si>
  <si>
    <t>Ab Rashid, R.A.</t>
  </si>
  <si>
    <t>Ab Rashid,  Rosemaliza</t>
  </si>
  <si>
    <t>Determining factors of individual indebtedness among young Muslims</t>
  </si>
  <si>
    <t>Zainol, Z.</t>
  </si>
  <si>
    <t>Zainol,  Zairani</t>
  </si>
  <si>
    <t>2-s2.0-85217096712</t>
  </si>
  <si>
    <t>Ishak, N.S.</t>
  </si>
  <si>
    <t>Ishak,  Nor Syahidah</t>
  </si>
  <si>
    <t>Why do some people participate or not participate in a Takaful? The case in Malaysia</t>
  </si>
  <si>
    <t>Nizam, A.N.H.K.</t>
  </si>
  <si>
    <t>Nizam,  Aini Nur Hajjar Khairol</t>
  </si>
  <si>
    <t>Rahim, S.H.A.</t>
  </si>
  <si>
    <t>Rahim,  Siti Hafizah Abdul</t>
  </si>
  <si>
    <t>2-s2.0-85169099233</t>
  </si>
  <si>
    <t>Tsukiyama, F.</t>
  </si>
  <si>
    <t>Tsukiyama,  Fumi</t>
  </si>
  <si>
    <t>UW (NA if no university found)</t>
  </si>
  <si>
    <t>Human Centered Design and Engineering, UW College of Engineering, Seattle, WA, United States</t>
  </si>
  <si>
    <t>"Money shouldn’t be money!": An Examination of Financial Literacy and Technology for Children Through Co-Design</t>
  </si>
  <si>
    <t>Ello, F.</t>
  </si>
  <si>
    <t>Ello,  Frances Marie Tabio</t>
  </si>
  <si>
    <t>Wairagade, A.</t>
  </si>
  <si>
    <t>Wairagade,  Atharv</t>
  </si>
  <si>
    <t>2-s2.0-85095832642</t>
  </si>
  <si>
    <t>Hartman, E.</t>
  </si>
  <si>
    <t>Hartman,  Ellie C.</t>
  </si>
  <si>
    <t>UW-Madison</t>
  </si>
  <si>
    <t>WORKFORCE DEVELOPMENT, WISCONSIN DEPARTMENT OF, MADISON, WI, United States</t>
  </si>
  <si>
    <t>Stages of Change Scale to Measure Work Readiness of Transition-Age Youth With Disabilities: A Promising Approach</t>
  </si>
  <si>
    <t>Russell, J.S.</t>
  </si>
  <si>
    <t>Russell,  Jeffrey S.</t>
  </si>
  <si>
    <t>UW-Madison College of Engineering, Madison, WI, United States</t>
  </si>
  <si>
    <t>2-s2.0-85110983958</t>
  </si>
  <si>
    <t>Lavagna-Slater, S.</t>
  </si>
  <si>
    <t>Lavagna-Slater,  Shane</t>
  </si>
  <si>
    <t>UWA</t>
  </si>
  <si>
    <t>The UWA Business School, Perth, WA, Australia</t>
  </si>
  <si>
    <t>Fintech and responsibility: Buy-now-pay-later arrangements</t>
  </si>
  <si>
    <t>2-s2.0-85104749527</t>
  </si>
  <si>
    <t>Undergraduate student financial education interventions: Medium term evidence of retention, decay, and confidence in financial literacy</t>
  </si>
  <si>
    <t>2-s2.0-85125404268</t>
  </si>
  <si>
    <t>Chettri, M.</t>
  </si>
  <si>
    <t>Chettri,  Mona</t>
  </si>
  <si>
    <t>Anthropology and Sociology, The UWA Business School, Perth, WA, Australia</t>
  </si>
  <si>
    <t>Next-gen precarity: gender and informal labor in the Eastern Himalaya</t>
  </si>
  <si>
    <t>2-s2.0-84997637166</t>
  </si>
  <si>
    <t>The impact of undergraduate personal finance education on individual financial literacy, attitudes and intentions</t>
  </si>
  <si>
    <t>Heaney, R.</t>
  </si>
  <si>
    <t>Heaney,  Richard Arthur</t>
  </si>
  <si>
    <t>Ooi, E.</t>
  </si>
  <si>
    <t>Ooi,  Elizabeth</t>
  </si>
  <si>
    <t>Preston, A.C.</t>
  </si>
  <si>
    <t>Baur, D.G.</t>
  </si>
  <si>
    <t>Baur,  Dirk G.</t>
  </si>
  <si>
    <t>2-s2.0-85145860445</t>
  </si>
  <si>
    <t>Culture and confidence in financial knowledge testing</t>
  </si>
  <si>
    <t>Treepongkaruna, S.</t>
  </si>
  <si>
    <t>Treepongkaruna,  Sirimon</t>
  </si>
  <si>
    <t>The UWA Business School, Perth, WA, Australia, Sustainability in Financial and Capital Market Research Unit, Sasin School of Management, Bangkok, Bangkok, Thailand</t>
  </si>
  <si>
    <t>2-s2.0-85087161806</t>
  </si>
  <si>
    <t>Give mind to the gap: Measuring gender differences in financial knowledge</t>
  </si>
  <si>
    <t>Birt, J.</t>
  </si>
  <si>
    <t>Birt,  Jacqueline L.</t>
  </si>
  <si>
    <t>UWA (NA if no university found)</t>
  </si>
  <si>
    <t>Department of Economics, The UWA Business School, Perth, WA, Australia</t>
  </si>
  <si>
    <t>Qiu, L.</t>
  </si>
  <si>
    <t>Qiu,  Lili</t>
  </si>
  <si>
    <t>UWA (NA if no university)</t>
  </si>
  <si>
    <t>Department of Marketing, The UWA Business School, Perth, WA, Australia</t>
  </si>
  <si>
    <t>Jingmark, S.</t>
  </si>
  <si>
    <t>Jingmark,  Sarinya</t>
  </si>
  <si>
    <t>Udon Thani Rajabhat University</t>
  </si>
  <si>
    <t>Udon Thani Rajabhat University, Udon Thani, Thailand</t>
  </si>
  <si>
    <t>Turakayev, M.S.</t>
  </si>
  <si>
    <t>Turakayev,  Marcel Salavatovich</t>
  </si>
  <si>
    <t>Ufa University of Science and Technology</t>
  </si>
  <si>
    <t>Scientific Laboratory of Social and Demographic Research, Ufa University of Science and Technology, Ufa, Bashkortostan Republic, Russian Federation, Department of Sociology and Youth Work, Ufa University of Science and Technology, Ufa, Bashkortostan Republic, Russian Federation</t>
  </si>
  <si>
    <t>Valiakhmetov, R.M.</t>
  </si>
  <si>
    <t>Valiakhmetov,  Rim Marsovich</t>
  </si>
  <si>
    <t>Faculty of Philosophy and Sociology, Ufa University of Science and Technology, Ufa, Bashkortostan Republic, Russian Federation, Scientific Laboratory of Social and Demographic Research, Ufa University of Science and Technology, Ufa, Bashkortostan Republic, Russian Federation</t>
  </si>
  <si>
    <t>Chala, V.</t>
  </si>
  <si>
    <t>Chala,  Veronika</t>
  </si>
  <si>
    <t>Ukrainian State University of Science and Technologies</t>
  </si>
  <si>
    <t>Economic theory and international economic relations department, Ukrainian State University of Science and Technologies, Dnipro, Dnipropetrovsk Oblast, Ukraine</t>
  </si>
  <si>
    <t>Ozerova, O.</t>
  </si>
  <si>
    <t>Ozerova,  Olha</t>
  </si>
  <si>
    <t>Ukrainian State University of Science and Technologies, Dnipro, Dnipropetrovsk Oblast, Ukraine</t>
  </si>
  <si>
    <t>2-s2.0-85057475981</t>
  </si>
  <si>
    <t>Mcgreal, S.</t>
  </si>
  <si>
    <t>Mcgreal,  Stanley</t>
  </si>
  <si>
    <t>Ulster University</t>
  </si>
  <si>
    <t>Ulster University, Coleraine, Londonderry, Northern Ireland, United Kingdom</t>
  </si>
  <si>
    <t>Fractional ownership – an alternative residential property investment vehicle</t>
  </si>
  <si>
    <t>2-s2.0-84992497960</t>
  </si>
  <si>
    <t>Üstünova, K.</t>
  </si>
  <si>
    <t>Üstünova,  Kerime</t>
  </si>
  <si>
    <t>Uludağ Üniversitesi</t>
  </si>
  <si>
    <t>Türk Dili ve Edebiyatı Bölümü, Bursa Uludağ Üniversitesi, Bursa, Bursa, Turkey</t>
  </si>
  <si>
    <t>On the interpretation of the language of traditions: Helesa; Geleneklerin dilini yorumlamak üzerine: Helesa</t>
  </si>
  <si>
    <t>Athari, S.A.</t>
  </si>
  <si>
    <t>Athari,  Seyed Alireza</t>
  </si>
  <si>
    <t>Uluslararası Kıbrıs Üniversitesi</t>
  </si>
  <si>
    <t>Department of Business Administration, Uluslararası Kıbrıs Üniversitesi, Nicosia, Cyprus</t>
  </si>
  <si>
    <t>2-s2.0-105002997294</t>
  </si>
  <si>
    <t>Dubrova, T.I.</t>
  </si>
  <si>
    <t>Dubrova,  T. I.</t>
  </si>
  <si>
    <t>Ulyanovsk State University</t>
  </si>
  <si>
    <t>Ulyanovsk State University, Ulyanovsk, Ulyanovsk Oblast, Russian Federation</t>
  </si>
  <si>
    <t>DEVELOPMENT OF PROFESSIONAL COMPETENCIES OF PHYSICAL EDUCATION TEACHERS AND TRAINERS RELATED TO THE FORMATION OF FUNCTIONAL LITERACY OF STUDENTS IN THE CONTEXT OF ADDITIONAL PROFESSIONAL EDUCATION</t>
  </si>
  <si>
    <t>Shustova, L.P.</t>
  </si>
  <si>
    <t>Shustova,  Lyubov P.</t>
  </si>
  <si>
    <t>Kuznetsova, N.I.</t>
  </si>
  <si>
    <t>Kuznetsova,  N. I.</t>
  </si>
  <si>
    <t>2-s2.0-84945484389</t>
  </si>
  <si>
    <t>Yaro, A.</t>
  </si>
  <si>
    <t>Yaro,  A.</t>
  </si>
  <si>
    <t>Umaru Musa Yar'Adua University</t>
  </si>
  <si>
    <t>Department of Geography, Umaru Musa YarAdua University, Katsina, Katsina, Nigeria</t>
  </si>
  <si>
    <t>Causes and consequences of gully erosion: perspectives of the local people in Dangara area, Nigeria</t>
  </si>
  <si>
    <t>Oudat, M.S.</t>
  </si>
  <si>
    <t>Oudat,  Mohammad Salem</t>
  </si>
  <si>
    <t>Umm Al Quwain University</t>
  </si>
  <si>
    <t>College of Business Administration, Umm Al Quwain University, Umm al Qaiwain, Umm al Qaiwain, United Arab Emirates</t>
  </si>
  <si>
    <t>Boulanouar, Z.</t>
  </si>
  <si>
    <t>Boulanouar,  Zakaria</t>
  </si>
  <si>
    <t>Umm Al-Qura University</t>
  </si>
  <si>
    <t>Umm Al-Qura University, Makkah, Makkah al Mukarramah, Saudi Arabia, Muslim Marketing Matters, Hamilton, New Zealand</t>
  </si>
  <si>
    <t>2-s2.0-85188802946</t>
  </si>
  <si>
    <t>Fallatah, M.I.</t>
  </si>
  <si>
    <t>Fallatah,  Mahmoud Ibrahim</t>
  </si>
  <si>
    <t>Umm Al-Qura University, Makkah, Makkah al Mukarramah, Saudi Arabia</t>
  </si>
  <si>
    <t>Moderating Role of Gender in the Relationship Between Financial Traits and Entrepreneurial Intention: A Multigroup Analysis</t>
  </si>
  <si>
    <t>Hoda, N.</t>
  </si>
  <si>
    <t>Hoda,  Najmul</t>
  </si>
  <si>
    <t>Farouk, M.</t>
  </si>
  <si>
    <t>Farouk,  Maged</t>
  </si>
  <si>
    <t>Unaizah (for Onaizah Colleges) and Tanta (for Workers University)</t>
  </si>
  <si>
    <t>Onaizah Colleges, Unaizah, Al Qasim, Saudi Arabia, Workers University, Tanta, Egypt</t>
  </si>
  <si>
    <t>Wongso, S.H.</t>
  </si>
  <si>
    <t>Wongso,  Stefanus Hendra</t>
  </si>
  <si>
    <t>Undana (assuming this is a part of the university's name as it follows a common format for institution names in Indonesia which often includes the location)</t>
  </si>
  <si>
    <t>PIPS UNDANA, Indonesia</t>
  </si>
  <si>
    <t>Fajardo Rojas, M.A.</t>
  </si>
  <si>
    <t>Fajardo Rojas,  Miguel Arturo</t>
  </si>
  <si>
    <t>Uni-Sangil</t>
  </si>
  <si>
    <t>Center of Studies in Solidarity Economy, University Foundation of San Gil (Uni-Sangil), San Gil, Colombia</t>
  </si>
  <si>
    <t>Geursen, G.</t>
  </si>
  <si>
    <t>Geursen,  Gus M.</t>
  </si>
  <si>
    <t>UniSA</t>
  </si>
  <si>
    <t>UniSA Business, Adelaide, SA, Australia</t>
  </si>
  <si>
    <t>College of Business, Law and Governance, Townsville, QLD, Australia, UniSA Business, Adelaide, SA, Australia</t>
  </si>
  <si>
    <t>2-s2.0-85064045121</t>
  </si>
  <si>
    <t>Louth, J.</t>
  </si>
  <si>
    <t>Louth,  Jonathon</t>
  </si>
  <si>
    <t>The Neoliberal Production of Deserving and Undeserving Poor: A Critique of the Australian Experience of Microfinance</t>
  </si>
  <si>
    <t>Mackenzie, C.</t>
  </si>
  <si>
    <t>Mackenzie,  Catherine Ruth M.</t>
  </si>
  <si>
    <t>Wellalage, N.H.</t>
  </si>
  <si>
    <t>Wellalage,  Nirosha Hewa</t>
  </si>
  <si>
    <t>2-s2.0-85217680619</t>
  </si>
  <si>
    <t>Pengestu, R.A.</t>
  </si>
  <si>
    <t>Pengestu,  Raden Ali</t>
  </si>
  <si>
    <t>UniSHAMS</t>
  </si>
  <si>
    <t>Sultan Abdul Halim Mu'adzam Shah International Islamic University (UniSHAMS), Kuala Ketil, Kedah Darul Aman, Malaysia</t>
  </si>
  <si>
    <t>PARTICLE BOARD FROM RUBBER WOODS: CONCEPT, TECHNOLOGY, COST ANALYSIS, AND APPLICATION FOR TEACHING AIDS IN SCIENCE SUBJECTS IN ELEMENTARY SCHOOLS</t>
  </si>
  <si>
    <t>Ohyama, T.</t>
  </si>
  <si>
    <t>Ohyama,  Takuya</t>
  </si>
  <si>
    <t>Uniadex Ltd.</t>
  </si>
  <si>
    <t>Digital Transformation Business Development Division, Uniadex Ltd., Tokyo, Japan</t>
  </si>
  <si>
    <t>Dvořák, T.</t>
  </si>
  <si>
    <t>Dvořák,  Tomáš</t>
  </si>
  <si>
    <t>Union College</t>
  </si>
  <si>
    <t>Union College, Schenectady, Schenectady, NY, United States</t>
  </si>
  <si>
    <t>Foubert, J.D.</t>
  </si>
  <si>
    <t>Foubert,  John D.</t>
  </si>
  <si>
    <t>Union University</t>
  </si>
  <si>
    <t>Union University, Jackson, TN, United States</t>
  </si>
  <si>
    <t>Beavers, R.</t>
  </si>
  <si>
    <t>Beavers,  Randy</t>
  </si>
  <si>
    <t>McAfee School of Business, Union University, Jackson, TN, United States</t>
  </si>
  <si>
    <t>2-s2.0-105020271867</t>
  </si>
  <si>
    <t>Hujran, O.</t>
  </si>
  <si>
    <t>Hujran,  Omar Salameh</t>
  </si>
  <si>
    <t>290</t>
  </si>
  <si>
    <t>United Arab Emirates University</t>
  </si>
  <si>
    <t>Department of Statistics and Business Analytics, College of Business and Economics, Al Ain, Abu Dhabi, United Arab Emirates, United Arab Emirates University, Al Ain, Abu Dhabi, United Arab Emirates</t>
  </si>
  <si>
    <t>Navigating uncertainty: The role of CEO competencies in strategic decision-making for digitalisation in family firms</t>
  </si>
  <si>
    <t>Albahar, M.</t>
  </si>
  <si>
    <t>Albahar,  Muna</t>
  </si>
  <si>
    <t>Abu Dhabi Department of Community Development, Abu Dhabi, Abu Dhabi, United Arab Emirates, United Arab Emirates University, Al Ain, Abu Dhabi, United Arab Emirates</t>
  </si>
  <si>
    <t>Badri, M.</t>
  </si>
  <si>
    <t>Badri,  Masood Abdulla</t>
  </si>
  <si>
    <t>Opoku, M.P.</t>
  </si>
  <si>
    <t>Opoku,  Maxwel Preprah</t>
  </si>
  <si>
    <t>United Arab Emirates University, Al Ain, Abu Dhabi, United Arab Emirates</t>
  </si>
  <si>
    <t>Siyal, S.</t>
  </si>
  <si>
    <t>Siyal,  Saeed</t>
  </si>
  <si>
    <t>College of Business and Economics, United Arab Emirates University, Al Ain, Abu Dhabi, United Arab Emirates</t>
  </si>
  <si>
    <t>Hu,  Chenguang</t>
  </si>
  <si>
    <t>United International College</t>
  </si>
  <si>
    <t>Department of Management, United International College, Zhuhai, Guangdong, China</t>
  </si>
  <si>
    <t>Hii, I.S.H.</t>
  </si>
  <si>
    <t>Hii,  Ivy S.H.</t>
  </si>
  <si>
    <t>Division of Business and Management, United International College, Zhuhai, Guangdong, China</t>
  </si>
  <si>
    <t>Qamruzzaman, M.</t>
  </si>
  <si>
    <t>Qamruzzaman,  Md</t>
  </si>
  <si>
    <t>United International University</t>
  </si>
  <si>
    <t>School of Business and Economics, United International University, Dhaka, Bangladesh</t>
  </si>
  <si>
    <t>Uddin, M.M.</t>
  </si>
  <si>
    <t>Uddin,  Md Mohan</t>
  </si>
  <si>
    <t>Nunn, B.</t>
  </si>
  <si>
    <t>Nunn,  Brent</t>
  </si>
  <si>
    <t>United States (NA if no university is present)</t>
  </si>
  <si>
    <t>Brent Nunn is Humanities and Social Sciences Librarian, United States</t>
  </si>
  <si>
    <t>2-s2.0-85180610986</t>
  </si>
  <si>
    <t>Eibel, M.R.</t>
  </si>
  <si>
    <t>Eibel,  Maria Regina</t>
  </si>
  <si>
    <t>Departments of Anesthesiology and Perioperative Medicine, United States</t>
  </si>
  <si>
    <t>A Transition to Practice Curriculum for Anesthesiology Fellows</t>
  </si>
  <si>
    <t>Wang,  Sheri</t>
  </si>
  <si>
    <t>Burke, H.W.</t>
  </si>
  <si>
    <t>Burke,  Harold W.</t>
  </si>
  <si>
    <t>Lewis, K.</t>
  </si>
  <si>
    <t>Lewis,  Krystal</t>
  </si>
  <si>
    <t>Engagement Librarian, United States</t>
  </si>
  <si>
    <t>Emerick, T.D.</t>
  </si>
  <si>
    <t>Emerick,  Trent D.</t>
  </si>
  <si>
    <t>United States (NA if no university mentioned)</t>
  </si>
  <si>
    <t>Faculty Director of the Center for Financial, United States</t>
  </si>
  <si>
    <t>Odera, A.</t>
  </si>
  <si>
    <t>Odera,  Austin</t>
  </si>
  <si>
    <t>United States International University (Africa)</t>
  </si>
  <si>
    <t>IwazoLab, United States International University, Africa, Nairobi, Kenya</t>
  </si>
  <si>
    <t>Dhol, D.</t>
  </si>
  <si>
    <t>Dhol,  Daniel</t>
  </si>
  <si>
    <t>Mwende, B.</t>
  </si>
  <si>
    <t>Mwende,  Betty</t>
  </si>
  <si>
    <t>Mursi, J.K.</t>
  </si>
  <si>
    <t>Mursi,  Japheth Kiplang At</t>
  </si>
  <si>
    <t>Mwikali, F.</t>
  </si>
  <si>
    <t>Mwikali,  Faith</t>
  </si>
  <si>
    <t>2-s2.0-85186508211</t>
  </si>
  <si>
    <t>Cascavilla, A.</t>
  </si>
  <si>
    <t>Cascavilla,  Alessandro</t>
  </si>
  <si>
    <t>Unitelma Sapienza University</t>
  </si>
  <si>
    <t>Department of Law and Economics, Unitelma Sapienza University, Rome, Italy</t>
  </si>
  <si>
    <t>Between money and speculative asset: The role of financial literacy on the perception towards Bitcoin in Italy</t>
  </si>
  <si>
    <t>2-s2.0-105006474241</t>
  </si>
  <si>
    <t>Khair, R.</t>
  </si>
  <si>
    <t>Khair,  Roset</t>
  </si>
  <si>
    <t>Unity Grammar</t>
  </si>
  <si>
    <t>Unity Grammar, Sydney, Australia</t>
  </si>
  <si>
    <t>How Rethinking How and What Is Taught as Financial Literacy in Australian Schools Can Positively Impact Lifelong Wellbeing</t>
  </si>
  <si>
    <t>2-s2.0-85096807024</t>
  </si>
  <si>
    <t>Quartieri, M.T.</t>
  </si>
  <si>
    <t>Quartieri,  Marli Teresinha</t>
  </si>
  <si>
    <t>Univates</t>
  </si>
  <si>
    <t>Centro de Ciências Exatas e Tecnológicas, Universidade do Vale do Taquari - Univates, Lajeado, RS, Brazil</t>
  </si>
  <si>
    <t>Mathematical investigation contributions for the financial education and economics teaching; Contribuições da Investigação Matemática no Ensino de Educação Financeira e Economia</t>
  </si>
  <si>
    <t>Thathira, K.V.</t>
  </si>
  <si>
    <t>Thathira,  Kavitha Venkatachari</t>
  </si>
  <si>
    <t>Universal AI University</t>
  </si>
  <si>
    <t>School of AI &amp; Future Technologies, Universal AI University, Karjat, MH, India</t>
  </si>
  <si>
    <t>2-s2.0-105016805778</t>
  </si>
  <si>
    <t>Balcazar, E.</t>
  </si>
  <si>
    <t>Balcazar,  Eveling</t>
  </si>
  <si>
    <t>Universiade Señor de Sipan</t>
  </si>
  <si>
    <t>Universiade Señor de Sipan, Peru</t>
  </si>
  <si>
    <t>Determinants of the Financial Education of Micro- and Small Enterprises in Peru</t>
  </si>
  <si>
    <t>Ríos Cubas, M.</t>
  </si>
  <si>
    <t>Ríos Cubas,  Martín Alexander</t>
  </si>
  <si>
    <t>Margaretic, P.</t>
  </si>
  <si>
    <t>Margaretic,  Paula</t>
  </si>
  <si>
    <t>Universidad Adolfo Ibáñez</t>
  </si>
  <si>
    <t>Universidad Adolfo Ibáñez, Santiago, RM, Chile</t>
  </si>
  <si>
    <t>Villatoro, F.</t>
  </si>
  <si>
    <t>Villatoro,  Félix</t>
  </si>
  <si>
    <t>School of Business, Universidad Adolfo Ibáñez, Santiago, RM, Chile</t>
  </si>
  <si>
    <t>Riutort, J.</t>
  </si>
  <si>
    <t>Riutort,  Julio</t>
  </si>
  <si>
    <t>2-s2.0-105016239377</t>
  </si>
  <si>
    <t>Pérez, K.</t>
  </si>
  <si>
    <t>Pérez,  Karla</t>
  </si>
  <si>
    <t>Financial literacy and the impact of central bank communication on consumer inflation expectations</t>
  </si>
  <si>
    <t>Pedersen, M.</t>
  </si>
  <si>
    <t>Pedersen,  Michael</t>
  </si>
  <si>
    <t>Borrescio-Higa, F.</t>
  </si>
  <si>
    <t>Borrescio-Higa,  Florencia</t>
  </si>
  <si>
    <t>2-s2.0-85137693226</t>
  </si>
  <si>
    <t>Financial Distress and Psychological Well-Being During the COVID-19 Pandemic</t>
  </si>
  <si>
    <t>2-s2.0-85156274843</t>
  </si>
  <si>
    <t>Rosas-Prado, C.</t>
  </si>
  <si>
    <t>Rosas-Prado,  Carmen Elvira</t>
  </si>
  <si>
    <t>Universidad Alas Peruanas</t>
  </si>
  <si>
    <t>Universidad Alas Peruanas, Lima, Lima, Peru</t>
  </si>
  <si>
    <t>Peruvian entrepreneurship: Factors and interventions that facilitate its development; Emprendimiento peruano: Factores e intervenciones que facilitan su desarrollo</t>
  </si>
  <si>
    <t>Cárdenas, M.U.</t>
  </si>
  <si>
    <t>Cárdenas,  Max Urbina</t>
  </si>
  <si>
    <t>Jaramillo, A.</t>
  </si>
  <si>
    <t>Jaramillo,  Andrea</t>
  </si>
  <si>
    <t>Universidad Alberto Hurtado</t>
  </si>
  <si>
    <t>Facultad de Psicología, Universidad Alberto Hurtado, Santiago, RM, Chile</t>
  </si>
  <si>
    <t>Guerrero, M.</t>
  </si>
  <si>
    <t>Guerrero,  Michelle</t>
  </si>
  <si>
    <t>Universidad Andina Simon Bolivar</t>
  </si>
  <si>
    <t>Universidad Andina Simón Bolívar, Ecuador, Quito, Pichincha, Ecuador</t>
  </si>
  <si>
    <t>Rivera, J.</t>
  </si>
  <si>
    <t>Rivera,  Jairo</t>
  </si>
  <si>
    <t>Malaga-Yllpa, Y.</t>
  </si>
  <si>
    <t>Malaga-Yllpa,  Yasser</t>
  </si>
  <si>
    <t>Universidad Andina del Cusco</t>
  </si>
  <si>
    <t>School of Economics, Universidad Andina del Cusco, Cusco, Cusco, Peru</t>
  </si>
  <si>
    <t>2-s2.0-85121745258</t>
  </si>
  <si>
    <t>Contreras-Barraza, N.</t>
  </si>
  <si>
    <t>Contreras-Barraza,  Nicolás</t>
  </si>
  <si>
    <t>Universidad Andrés Bello</t>
  </si>
  <si>
    <t>Facultad de Economía y Negocios, Universidad Andrés Bello, Santiago, RM, Chile</t>
  </si>
  <si>
    <t>Bibliometric mapping of research trends on financial behavior for sustainability</t>
  </si>
  <si>
    <t>Rincón-Guio, C.</t>
  </si>
  <si>
    <t>Rincón-Guio,  Cristian</t>
  </si>
  <si>
    <t>Universidad Antonio Nariño</t>
  </si>
  <si>
    <t>Facultad de Ingeniería Industrial, Universidad Antonio Nariño, Bogota, Colombia</t>
  </si>
  <si>
    <t>2-s2.0-85108503190</t>
  </si>
  <si>
    <t>Morales, L.G.</t>
  </si>
  <si>
    <t>Morales,  Lexander Guerrero</t>
  </si>
  <si>
    <t>Universidad Antonio Nariño, Bogota, Colombia</t>
  </si>
  <si>
    <t>And their commercial functiontrusts; Fideicomisos y su función mercantil</t>
  </si>
  <si>
    <t>2-s2.0-105011977356</t>
  </si>
  <si>
    <t>Pavón Cuéllar, L.I.</t>
  </si>
  <si>
    <t>Pavón Cuéllar,  Lilianne Isabel</t>
  </si>
  <si>
    <t>Universidad Anáhuac</t>
  </si>
  <si>
    <t>Universidad Anáhuac, Veracruz, Mexico</t>
  </si>
  <si>
    <t>Fomentando la inclusión financiera global mediante mejoras integradas en la alfabetización financiera y tecnológica. Un análisis de datos de panel; Promoting global financial inclusion through integrated financial and technological literacy improvements. A panel data analysis</t>
  </si>
  <si>
    <t>2-s2.0-85202480798</t>
  </si>
  <si>
    <t>Domínguez, S.</t>
  </si>
  <si>
    <t>Domínguez,  Salomón</t>
  </si>
  <si>
    <t>Universidad Anáhuac México</t>
  </si>
  <si>
    <t>Facultad de Economía y Negocios, Universidad Anáhuac México, Huixquilucan, MEX, Mexico</t>
  </si>
  <si>
    <t>Financial literacy is a construct: an ordered logit approximation in Mexico</t>
  </si>
  <si>
    <t>2-s2.0-85209708017</t>
  </si>
  <si>
    <t>González-Nuñez, J.</t>
  </si>
  <si>
    <t>González-Nuñez,  José Carlos</t>
  </si>
  <si>
    <t>Characterizing uninsured population in Mexico: a multinomial analysis</t>
  </si>
  <si>
    <t>Mariné-Osorio, F.J.</t>
  </si>
  <si>
    <t>Mariné-Osorio,  Fernando José</t>
  </si>
  <si>
    <t>Facultad de Ciencias Actuariales, Universidad Anáhuac México, Huixquilucan, MEX, Mexico</t>
  </si>
  <si>
    <t>Zimmermann, K.J.</t>
  </si>
  <si>
    <t>Zimmermann,  Karl J.</t>
  </si>
  <si>
    <t>Gómez, G.</t>
  </si>
  <si>
    <t>Gómez,  Gerardo</t>
  </si>
  <si>
    <t>Universidad Anáhuac México, Huixquilucan, MEX, Mexico</t>
  </si>
  <si>
    <t>Martínez-Rojas, E.</t>
  </si>
  <si>
    <t>Martínez-Rojas,  Ezequiel</t>
  </si>
  <si>
    <t>Universidad Arturo Prat</t>
  </si>
  <si>
    <t>Vicerrectoría de Investigación e Innovación, Universidad Arturo Prat, Iquique, TA, Chile</t>
  </si>
  <si>
    <t>2-s2.0-84962909820</t>
  </si>
  <si>
    <t>Mansilla Chiguay, L.</t>
  </si>
  <si>
    <t>Mansilla Chiguay,  Luis</t>
  </si>
  <si>
    <t>Universidad Austral de Chile</t>
  </si>
  <si>
    <t>Instituto de Psicología, Universidad Austral de Chile, Valdivia, LR, Chile</t>
  </si>
  <si>
    <t>Relationship between attitudes toward indebtedness and consumer locus of control in university students; Relación entre actitudes hacia el endeudamiento y locus de control del consumidor en estudiantes universitarios</t>
  </si>
  <si>
    <t>2-s2.0-85184045162</t>
  </si>
  <si>
    <t>Fuentes, E.</t>
  </si>
  <si>
    <t>Fuentes,  Elena</t>
  </si>
  <si>
    <t>Universidad Autónoma Agraria Antonio Narro</t>
  </si>
  <si>
    <t>Universidad Autónoma Agraria Antonio Narro, Saltillo, COA, Mexico</t>
  </si>
  <si>
    <t>Incidence of socioeconomic factors in the financial literacy; Incidencia de los factores socioeconómicos en la alfabetización financiera</t>
  </si>
  <si>
    <t>2-s2.0-85045996816</t>
  </si>
  <si>
    <t>Ceballos Mina, O.E.C.</t>
  </si>
  <si>
    <t>Ceballos Mina,  Owen Eli</t>
  </si>
  <si>
    <t>Universidad Autónoma Metropolitana</t>
  </si>
  <si>
    <t>Departamento de Econom a, Universidad Autónoma Metropolitana - Azcapotzalco, Azcapotzalco, DF, Mexico</t>
  </si>
  <si>
    <t>Profiles of saving and payment of debt in the life cycle of mexican households; Perfiles de ahorro y pago de deuda en el ciclo de vida de los hogares mexicanos</t>
  </si>
  <si>
    <t>Loera, L.A.S.</t>
  </si>
  <si>
    <t>Loera,  Laura Adriana Saucedo</t>
  </si>
  <si>
    <t>Universidad Autónoma de Aguascalientes</t>
  </si>
  <si>
    <t>Department of Finance, Universidad Autónoma de Aguascalientes, Aguascalientes, AGU, Mexico</t>
  </si>
  <si>
    <t>Tagle, M.Á.O.</t>
  </si>
  <si>
    <t>Tagle,  Miguel Ángel Oropeza</t>
  </si>
  <si>
    <t>Departamento de Contaduría, Universidad Autónoma de Aguascalientes, Aguascalientes, AGU, Mexico</t>
  </si>
  <si>
    <t>2-s2.0-85215798843</t>
  </si>
  <si>
    <t>Pérez Murillo, J.C.</t>
  </si>
  <si>
    <t>Pérez Murillo,  José Cupertino</t>
  </si>
  <si>
    <t>Universidad Autónoma de Baja California</t>
  </si>
  <si>
    <t>Facultad de Ingeniería y Negocios, Universidad Autónoma de Baja California, Mexicali, BCN, Mexico</t>
  </si>
  <si>
    <t>Lifestyle of the agricultural day laborer: a comparative analysis of income and expenditure; Estilo de vida del jornalero agrícola: un análisis comparativo del ingreso y gasto</t>
  </si>
  <si>
    <t>2-s2.0-85201768894</t>
  </si>
  <si>
    <t>Pérez Tejada, M.O.</t>
  </si>
  <si>
    <t>Pérez Tejada,  Melina Ortega</t>
  </si>
  <si>
    <t>Universidad Autónoma de Baja California, Mexicali, BCN, Mexico</t>
  </si>
  <si>
    <t>COMPULSIVE DIGITAL SHOPPING: A NEW SEQUEL OF THE PANDEMIC?; COMPRAS COMPULSIVAS DIGITAIS: UMA NOVA SEQUELA DA PANDEMIA?; COMPRAS COMPULSIVAS DIGITALES: ¿UNA NUEVA SECUELA DE LA PANDEMIA?</t>
  </si>
  <si>
    <t>Álvarez Flores, L.</t>
  </si>
  <si>
    <t>Álvarez Flores,  Lorena</t>
  </si>
  <si>
    <t>Gámez Gámez, K.</t>
  </si>
  <si>
    <t>Gámez Gámez,  Karina</t>
  </si>
  <si>
    <t>Lizárraga Benítez, R.</t>
  </si>
  <si>
    <t>Lizárraga Benítez,  Román</t>
  </si>
  <si>
    <t>Pérez Chavira, S.I.</t>
  </si>
  <si>
    <t>Pérez Chavira,  Seidi Iliana</t>
  </si>
  <si>
    <t>2-s2.0-85104254580</t>
  </si>
  <si>
    <t>Gonzalez, N.</t>
  </si>
  <si>
    <t>Gonzalez,  Nidia</t>
  </si>
  <si>
    <t>Facultad de Economía y Relaciones Internacionales, Universidad Autónoma de Baja California, Mexicali, BCN, Mexico</t>
  </si>
  <si>
    <t>Financial education and its effect on income in Mexico; Educación financiera y su efecto en el ingreso en México</t>
  </si>
  <si>
    <t>2-s2.0-105019960346</t>
  </si>
  <si>
    <t>Flores, Y.</t>
  </si>
  <si>
    <t>Flores,  Yadira</t>
  </si>
  <si>
    <t>Faculty of Economics and International Relations, Universidad Autónoma de Baja California, Mexicali, BCN, Mexico</t>
  </si>
  <si>
    <t>Project Colibrí: University Leadership in the Design and Implementation of Social Entrepreneurship Education Initiatives</t>
  </si>
  <si>
    <t>2-s2.0-85123508542</t>
  </si>
  <si>
    <t>Valenzuela Montoya, M.M.</t>
  </si>
  <si>
    <t>Valenzuela Montoya,  Mariana Monserrat</t>
  </si>
  <si>
    <t>Debt and financial education in university students; Endeudamiento y educación financiera en estudiantes universitarios</t>
  </si>
  <si>
    <t>2-s2.0-85066031169</t>
  </si>
  <si>
    <t>López Torres, V.G.L.</t>
  </si>
  <si>
    <t>López Torres,  Virginia Guadalupe</t>
  </si>
  <si>
    <t>Entrepreneurship in higher secondary education: Comparative study between Baja California and Tamaulipas; Emprendimiento en la educación media superior: Estudio comparativo entre Baja California y Tamaulipas</t>
  </si>
  <si>
    <t>Osorio, G.</t>
  </si>
  <si>
    <t>Osorio,  Germán</t>
  </si>
  <si>
    <t>Garcia-Rivera, B.R.</t>
  </si>
  <si>
    <t>Garcia-Rivera,  Blanca Rosa</t>
  </si>
  <si>
    <t>Araníbar, M.F.</t>
  </si>
  <si>
    <t>Araníbar,  Mónica Fernanda</t>
  </si>
  <si>
    <t>2-s2.0-105014810041</t>
  </si>
  <si>
    <t>Galván-Mendoza, O.</t>
  </si>
  <si>
    <t>Galván-Mendoza,  Oscar</t>
  </si>
  <si>
    <t>Financial well-being of women workers in the tourism sector in Mexico: Through knowledge and attitude; Bienestar financiero de mujeres trabajadoras del sector turístico en México: Desde el conocimiento y la actitud</t>
  </si>
  <si>
    <t>Aguilar Sandoval, K.G.</t>
  </si>
  <si>
    <t>Aguilar Sandoval,  Kareli Guadalupe</t>
  </si>
  <si>
    <t>López Torres, V.G.</t>
  </si>
  <si>
    <t>González, A.</t>
  </si>
  <si>
    <t>González,  Angélica</t>
  </si>
  <si>
    <t>Mungaray, A.</t>
  </si>
  <si>
    <t>Mungaray,  Alejandro Barbara</t>
  </si>
  <si>
    <t>Arzabal, N.G.</t>
  </si>
  <si>
    <t>Arzabal,  Nidia Gonzalez</t>
  </si>
  <si>
    <t>Pacheco, G.M.</t>
  </si>
  <si>
    <t>Pacheco,  Gabriela Mexía</t>
  </si>
  <si>
    <t>Ramírez Barón, M.C.</t>
  </si>
  <si>
    <t>Ramírez Barón,  María Concepción</t>
  </si>
  <si>
    <t>2-s2.0-85114628988</t>
  </si>
  <si>
    <t>Leon-Castro, E.</t>
  </si>
  <si>
    <t>Leon-Castro,  Ernesto</t>
  </si>
  <si>
    <t>Universidad Autónoma de Baja California (Mexico)
Facultad de Ciencias Económicas y Administrativas, Universidad Catolica de la Santisima Concepcion (Chile)</t>
  </si>
  <si>
    <t>Facultad de Ciencias Administrativas y Sociales, Universidad Autónoma de Baja California, Mexicali, BCN, Mexico, Facultad de Ciencias Económicas y Administrativas, Universidad Catolica de la Santisima Concepcion, Concepcion, BI, Chile</t>
  </si>
  <si>
    <t>Pythagorean membership grade aggregation operators: Application in financial knowledge</t>
  </si>
  <si>
    <t>Santoyo-Ledesma, D.S.</t>
  </si>
  <si>
    <t>Santoyo-Ledesma,  Diana S.</t>
  </si>
  <si>
    <t>Universidad Autónoma de Baja California Sur</t>
  </si>
  <si>
    <t>Universidad Autónoma de Baja California Sur, La Paz, BCS, Mexico</t>
  </si>
  <si>
    <t>Muñoz-Maldonado, Y.A.</t>
  </si>
  <si>
    <t>Muñoz-Maldonado,  Yecid Alfonso</t>
  </si>
  <si>
    <t>Universidad Autónoma de Bucaramanga</t>
  </si>
  <si>
    <t>Biotechnology and Environment Group, Universidad Autónoma de Bucaramanga, Bucaramanga, Colombia</t>
  </si>
  <si>
    <t>Meneses-Jácome, A.</t>
  </si>
  <si>
    <t>Meneses-Jácome,  Alexander</t>
  </si>
  <si>
    <t>2-s2.0-85218369401</t>
  </si>
  <si>
    <t>Machin-Mastromatteo, J.D.</t>
  </si>
  <si>
    <t>Machin-Mastromatteo,  Juan D.</t>
  </si>
  <si>
    <t>Universidad Autónoma de Chihuahua</t>
  </si>
  <si>
    <t>Universidad Autónoma de Chihuahua, Chihuahua, CHH, Mexico</t>
  </si>
  <si>
    <t>Literacy of the Future</t>
  </si>
  <si>
    <t>Vega-Muñoz, A.</t>
  </si>
  <si>
    <t>Vega-Muñoz,  Alejandro</t>
  </si>
  <si>
    <t>Universidad Autónoma de Chile</t>
  </si>
  <si>
    <t>Public Policy Observatory, Universidad Autónoma de Chile, Temuco, AR, Chile</t>
  </si>
  <si>
    <t>2-s2.0-85118826624</t>
  </si>
  <si>
    <t>Reguero, R.R.</t>
  </si>
  <si>
    <t>Reguero,  Rebeca Remeseiro</t>
  </si>
  <si>
    <t>Universidad Autónoma de Chile, Temuco, AR, Chile</t>
  </si>
  <si>
    <t>Towards a curriculum that strengthens financial education in law degrees; Rumo a um currículo que fortalece a educaçao financeira na carreira de direito; Hacia un currículo que fortalezca la educación financiera en las carreras de derecho</t>
  </si>
  <si>
    <t>Hauri, S.B.</t>
  </si>
  <si>
    <t>Hauri,  Sebastián Bozzo</t>
  </si>
  <si>
    <t>Peña Cárdenas, M.C.</t>
  </si>
  <si>
    <t>Peña Cárdenas,  Maricela Carolina</t>
  </si>
  <si>
    <t>Universidad Autónoma de Coahuila</t>
  </si>
  <si>
    <t>Universidad Autónoma de Coahuila, Coahuila, SON, Mexico</t>
  </si>
  <si>
    <t>Antonio-Anderson, C.</t>
  </si>
  <si>
    <t>Antonio-Anderson,  Ceyla</t>
  </si>
  <si>
    <t>2-s2.0-84907155961</t>
  </si>
  <si>
    <t>Scandroglio, B.</t>
  </si>
  <si>
    <t>Scandroglio,  Bárbara</t>
  </si>
  <si>
    <t>Universidad Autónoma de Madrid</t>
  </si>
  <si>
    <t>Universidad Autónoma de Madrid, Madrid, Madrid, Spain</t>
  </si>
  <si>
    <t>Can we predict individual investors' behavior in stock markets? A psychological approach</t>
  </si>
  <si>
    <t>2-s2.0-85063011826</t>
  </si>
  <si>
    <t>Garcia-Rodriguez, I.</t>
  </si>
  <si>
    <t>Garcia-Rodriguez,  Inigo</t>
  </si>
  <si>
    <t>Politicization and financial expertise in spanish savings banks. Patterns in the configuration of their boards 1; Politización y pericia financiera en las cajas de ahorros españolas. Patrones en la configuración de sus consejos</t>
  </si>
  <si>
    <t>Andrés, P.</t>
  </si>
  <si>
    <t>Andrés,  Pablo de</t>
  </si>
  <si>
    <t>2-s2.0-85071396790</t>
  </si>
  <si>
    <t>Gil-Izquierdo, M.</t>
  </si>
  <si>
    <t>Gil-Izquierdo,  M.</t>
  </si>
  <si>
    <t>Financial education and student financial literacy: A cross-country analysis using PISA 2012 data</t>
  </si>
  <si>
    <t>2-s2.0-85196645826</t>
  </si>
  <si>
    <t>Gomez-Conde, J.</t>
  </si>
  <si>
    <t>Gomez-Conde,  Jacobo</t>
  </si>
  <si>
    <t>Management control systems, business financial literacy and financial leverage in business-incubated start-ups</t>
  </si>
  <si>
    <t>2-s2.0-85104765272</t>
  </si>
  <si>
    <t>Bach, P.S.</t>
  </si>
  <si>
    <t>Bach,  Pablo Soler</t>
  </si>
  <si>
    <t>Robo-advisory: An opportunity for innovation in sharia-compliant markets</t>
  </si>
  <si>
    <t>Gil-Gómez De Liaño, B.G.-G.</t>
  </si>
  <si>
    <t>Gil-Gómez De Liaño,  Beatriz</t>
  </si>
  <si>
    <t>Blanco-Jiménez, M.</t>
  </si>
  <si>
    <t>Blanco-Jiménez,  Mónica</t>
  </si>
  <si>
    <t>Universidad Autónoma de Nuevo León</t>
  </si>
  <si>
    <t>Facultad de Contaduría Pública y Administración, Universidad Autónoma de Nuevo León, San Nicolas de los Garza, NLE, Mexico</t>
  </si>
  <si>
    <t>Vásquez-Treviño, D.M.</t>
  </si>
  <si>
    <t>Vásquez-Treviño,  Diana Maricela</t>
  </si>
  <si>
    <t>2-s2.0-105016721449</t>
  </si>
  <si>
    <t>Hurtado Maldonado, J.</t>
  </si>
  <si>
    <t>Hurtado Maldonado,  Jesús</t>
  </si>
  <si>
    <t>Universidad Autónoma de Querétaro</t>
  </si>
  <si>
    <t>Universidad Autónoma de Querétaro, Queretaro, QUE, Mexico</t>
  </si>
  <si>
    <t>Financial inclusion and savings and loan cooperatives in Mexico; La inclusión financiera y las cooperativas de ahorro y préstamo en México</t>
  </si>
  <si>
    <t>Jazmín Rubio Ugalde, G.</t>
  </si>
  <si>
    <t>Jazmín Rubio Ugalde,  Gema</t>
  </si>
  <si>
    <t>Lara Gómez, G.</t>
  </si>
  <si>
    <t>Lara Gómez,  Graciela</t>
  </si>
  <si>
    <t>2-s2.0-84995400047</t>
  </si>
  <si>
    <t>Diez-Martínez, E.</t>
  </si>
  <si>
    <t>Diez-Martínez,  Evelyn</t>
  </si>
  <si>
    <t>Socioeconomic and financial literacy in 21st century Mexican adolescents; Alfabetización socioeconómica y financiera de adolescentes mexicanos del siglo XXI</t>
  </si>
  <si>
    <t>Vázquez-Alonzo, D.E.</t>
  </si>
  <si>
    <t>Vázquez-Alonzo,  Diana Elizabeth</t>
  </si>
  <si>
    <t>Universidad Autónoma de San Luis Potosí</t>
  </si>
  <si>
    <t>Universidad Autónoma de San Luis Potosí, San Luis Potosí, Mexico</t>
  </si>
  <si>
    <t>2-s2.0-85196373203</t>
  </si>
  <si>
    <t>Escalera-Chavez, M.E.</t>
  </si>
  <si>
    <t>Escalera-Chavez,  Milka Elena</t>
  </si>
  <si>
    <t>Unidad Académica Multidisciplinaria Zona Media, Universidad Autónoma de San Luis Potosí, San Luis Potosí, Mexico</t>
  </si>
  <si>
    <t>Financial literacy and sociodemographic characteristics of the Mexican Petroleum Company employees</t>
  </si>
  <si>
    <t>2-s2.0-105012628162</t>
  </si>
  <si>
    <t>Tristán-Monrroy, B.V.</t>
  </si>
  <si>
    <t>Tristán-Monrroy,  Beatriz V.</t>
  </si>
  <si>
    <t>Unidad Académica Multidisciplinaria Región Altiplano, Universidad Autónoma de San Luis Potosí, San Luis Potosí, Mexico</t>
  </si>
  <si>
    <t>The dark side of uncontrolled shopping: from compulsion to impulsivity; El lado oscuro de las compras no controladas: de la compulsión a la impulsividad</t>
  </si>
  <si>
    <t>Escalera-Chavez, M.</t>
  </si>
  <si>
    <t>2-s2.0-85210589305</t>
  </si>
  <si>
    <t>Exploring resilience: a Bayesian study of psychological and financial factors across gender</t>
  </si>
  <si>
    <t>Chavez, M.E.E.</t>
  </si>
  <si>
    <t>Chavez,  Milka Elena Escalera</t>
  </si>
  <si>
    <t>Flores-Rueda, I.C.</t>
  </si>
  <si>
    <t>Flores-Rueda,  Isabel Cristina</t>
  </si>
  <si>
    <t>Echeagaray-Solorza, N.Y.</t>
  </si>
  <si>
    <t>Echeagaray-Solorza,  Neiba Yadira</t>
  </si>
  <si>
    <t>Universidad Autónoma de Sinaloa</t>
  </si>
  <si>
    <t>Institución, Universidad Autónoma de Sinaloa, Culiacan, SIN, Mexico</t>
  </si>
  <si>
    <t>Cervantes-Martínez, L.</t>
  </si>
  <si>
    <t>Cervantes-Martínez,  Liberato</t>
  </si>
  <si>
    <t>Facultad de Ciencias Económico Administrativas de Mazatlán, Universidad Autónoma de Sinaloa, Culiacan, SIN, Mexico</t>
  </si>
  <si>
    <t>Nieves-Lizárraga, D.O.</t>
  </si>
  <si>
    <t>Nieves-Lizárraga,  Daniel Omar</t>
  </si>
  <si>
    <t>Ultreras-Rodríguez, A.</t>
  </si>
  <si>
    <t>Ultreras-Rodríguez,  Andrés</t>
  </si>
  <si>
    <t>Olguín-Martínez, C.M.</t>
  </si>
  <si>
    <t>Olguín-Martínez,  Cynthia Michel</t>
  </si>
  <si>
    <t>2-s2.0-85115795121</t>
  </si>
  <si>
    <t>García-Mata, O.G.</t>
  </si>
  <si>
    <t>García-Mata,  Osvaldo</t>
  </si>
  <si>
    <t>Universidad Autónoma de Tamaulipas</t>
  </si>
  <si>
    <t>Universidad Autónoma de Tamaulipas, Ciudad Victoria, TAM, Mexico</t>
  </si>
  <si>
    <t>Financial attitude, financial behaviour, and financial knowledge, in Mexico.; Atitude financeira, comportamento financeiro e conhecimento financeiro no México.; Actitud financiera, comportamiento financiero y conocimiento financiero en México.</t>
  </si>
  <si>
    <t>2-s2.0-85177678390</t>
  </si>
  <si>
    <t>García Sandoval, J.R.</t>
  </si>
  <si>
    <t>García Sandoval,  Jesús Roberto</t>
  </si>
  <si>
    <t>University entrepreneurship in Latin America; Universidades emprendedoras en América Latina</t>
  </si>
  <si>
    <t>Sánchez-Limón, M.L.</t>
  </si>
  <si>
    <t>Sánchez-Limón,  Mónica Lorena</t>
  </si>
  <si>
    <t>2-s2.0-85114938747</t>
  </si>
  <si>
    <t>García-Mata, O.</t>
  </si>
  <si>
    <t>Facultad de Comercio y Administración Victoria, Universidad Autónoma de Tamaulipas, Ciudad Victoria, TAM, Mexico</t>
  </si>
  <si>
    <t>Financial Literacy among millennials in Ciudad Victoria, Tamaulipas, Mexico; Alfabetização financeira entre millenials em Ciudad Victoria, Tamaulipas, México; Alfabetismo financiero entre millennials en Ciudad Victoria, Tamaulipas, México</t>
  </si>
  <si>
    <t>2-s2.0-85128365794</t>
  </si>
  <si>
    <t>A regional approach to financial literacy in Mexico; Una aproximación regional al alfabetismo financiero en México</t>
  </si>
  <si>
    <t>2-s2.0-85106014978</t>
  </si>
  <si>
    <t>School of Commerce and Administration Victoria, Universidad Autónoma de Tamaulipas, Ciudad Victoria, TAM, Mexico</t>
  </si>
  <si>
    <t>The effect of financial literacy and gender on retirement planning among young adults</t>
  </si>
  <si>
    <t>Arango-Herrera, E.A.</t>
  </si>
  <si>
    <t>Arango-Herrera,  Eduardo</t>
  </si>
  <si>
    <t>García, A.B.</t>
  </si>
  <si>
    <t>García,  Arturo Briseño</t>
  </si>
  <si>
    <t>Castillo, A.L.Z.D.</t>
  </si>
  <si>
    <t>Castillo,  Ana Luz Zorrilla Del</t>
  </si>
  <si>
    <t>Aldape Ballesteros, L.A.</t>
  </si>
  <si>
    <t>Aldape Ballesteros,  Luis Alberto</t>
  </si>
  <si>
    <t>2-s2.0-85184753701</t>
  </si>
  <si>
    <t>Arango-Herrera, E.</t>
  </si>
  <si>
    <t>Financial Literacy and Financial Well-Being Among Businesspersons from Victoria, Tamaulipas, Mexico; Alfabetismo financiero y bienestar financiero entre empresarios de Victoria, Tamaulipas, México</t>
  </si>
  <si>
    <t>Sánchez-Tovar, Y.S.</t>
  </si>
  <si>
    <t>Sánchez-Tovar,  Yesenia</t>
  </si>
  <si>
    <t>Sánchez-Limón, M.L.S.</t>
  </si>
  <si>
    <t>Esquivel, F.A.</t>
  </si>
  <si>
    <t>Esquivel,  Francisco Alonso</t>
  </si>
  <si>
    <t>2-s2.0-85211741894</t>
  </si>
  <si>
    <t>Vargas, R.M.</t>
  </si>
  <si>
    <t>Vargas,  Ramos Montalvo</t>
  </si>
  <si>
    <t>Universidad Autónoma de Tlaxcala</t>
  </si>
  <si>
    <t>Universidad Autónoma de Tlaxcala, Tlaxcala, TLA, Mexico</t>
  </si>
  <si>
    <t>Older Adults' Financial Literacy Spatial Analysis in Tlaxcala; Análisis Espacial de la Educación Financiera en Adultos Mayores en Tlaxcala</t>
  </si>
  <si>
    <t>2-s2.0-105013168139</t>
  </si>
  <si>
    <t>Hernández-Padilla, E.</t>
  </si>
  <si>
    <t>Hernández-Padilla,  Eduardo</t>
  </si>
  <si>
    <t>Universidad Autónoma del Estado de Morelos</t>
  </si>
  <si>
    <t>Center for Transdisciplinary Research in Psychology, Universidad Autónoma del Estado de Morelos, Cuernavaca, MOR, Mexico</t>
  </si>
  <si>
    <t>Predictors of financial competence of Peruvian high school students in PISA 2022</t>
  </si>
  <si>
    <t>2-s2.0-85190541396</t>
  </si>
  <si>
    <t>Centro de Investigación Transdisciplinar en Psicología, Universidad Autónoma del Estado de Morelos, Cuernavaca, MOR, Mexico</t>
  </si>
  <si>
    <t>Effects of family, socioeconomic and academic achievement variables on the financial competence of Peruvian students in PISA 2018; Efectos de variables familiares, socioeconómicas y de logro, sobre competencia financiera de estudiantes peruanos en PISA 2018</t>
  </si>
  <si>
    <t>Rendón-Rojas, L.</t>
  </si>
  <si>
    <t>Rendón-Rojas,  Liliana</t>
  </si>
  <si>
    <t>Universidad Autónoma del Estado de México</t>
  </si>
  <si>
    <t>Universidad Autónoma del Estado de México, Toluca, MEX, Mexico</t>
  </si>
  <si>
    <t>2-s2.0-85216975699</t>
  </si>
  <si>
    <t>Acosta, C.R.</t>
  </si>
  <si>
    <t>Acosta,  Carlos Robles</t>
  </si>
  <si>
    <t>FINANCIAL CULTURE IN BUSINESS OWNERS AND DIRECTORS: DESIGN AND VALIDATION OF A SCALE; Cultura financiera en propietarios y directores de empresas: Diseño y validación de una escala</t>
  </si>
  <si>
    <t>Arroyo-Arcos, L.</t>
  </si>
  <si>
    <t>Arroyo-Arcos,  Lucinda</t>
  </si>
  <si>
    <t>Universidad Autónoma del Estado de Quintana Roo</t>
  </si>
  <si>
    <t>Universidad Autónoma del Estado de Quintana Roo, Cozumel, Mexico</t>
  </si>
  <si>
    <t>2-s2.0-85204493258</t>
  </si>
  <si>
    <t>García-Salirrosas, E.E.</t>
  </si>
  <si>
    <t>García-Salirrosas,  Elizabeth Emperatriz</t>
  </si>
  <si>
    <t>Universidad Autónoma del Perú</t>
  </si>
  <si>
    <t>Faculty of Management Science, Universidad Autónoma del Perú, Lima, Lima, Peru</t>
  </si>
  <si>
    <t>Influence of financial literacy on e-entrepreneurial intention:Role of the mediator of behavioral perceived control in higher education students in the Peruvian context.</t>
  </si>
  <si>
    <t>2-s2.0-85197384999</t>
  </si>
  <si>
    <t>Financial inclusion and entrepreneurship: Research agenda based on a bibliometric analysis from 2012 to 2022; Inclusión financiera y el emprendimiento: Agenda de investigación a partir de un análisis bibliométrico de los años 2012 al 2022</t>
  </si>
  <si>
    <t>2-s2.0-105003644276</t>
  </si>
  <si>
    <t>Universidad Autónoma del Perú, Lima, Lima, Peru</t>
  </si>
  <si>
    <t>VALIDITY AND RELIABILITY ANALYSIS OF A FINANCIAL LITERACY SCALE IN UNIVERSITY STUDENTS IN PERU; ANÁLISE DE VALIDADE E CONFIABILIDADE DE UMA ESCALA DE ALFABETIZAÇÃO FINANCEIRA EM ESTUDANTES UNIVERSITÁRIOS DO PERU; ANÁLISIS DE VALIDEZ Y CONFIABILIDAD DE UNA ESCALA DE ALFABETIZACIÓN FINANCIERA EN ESTUDIANTES UNIVERSITARIOS DEL PERÚ</t>
  </si>
  <si>
    <t>Potes Ordoñez, L.B.P.</t>
  </si>
  <si>
    <t>Potes Ordoñez,  Laura Beatriz</t>
  </si>
  <si>
    <t>Universidad Benito Juárez de México</t>
  </si>
  <si>
    <t>Universidad Benito Juárez de México, Benito Juarez, OAX, Mexico</t>
  </si>
  <si>
    <t>Gaete-Peralta, C.</t>
  </si>
  <si>
    <t>Gaete-Peralta,  Claudio</t>
  </si>
  <si>
    <t>Universidad Bernardo O'Higgins</t>
  </si>
  <si>
    <t>Departamento de Matemáticas y Ciencias de la Ingeniería, Universidad Bernardo O'Higgins, Santiago, RM, Chile</t>
  </si>
  <si>
    <t>2-s2.0-85113261684</t>
  </si>
  <si>
    <t>de Lorenzo Ros, S.L.</t>
  </si>
  <si>
    <t>de Lorenzo Ros,  Sara</t>
  </si>
  <si>
    <t>Universidad CEU San Pablo</t>
  </si>
  <si>
    <t>Department of Applied Mathematics and Statistics, Universidad CEU San Pablo, Madrid, Spain</t>
  </si>
  <si>
    <t>Financial literacy and sustainable consumer behavior</t>
  </si>
  <si>
    <t>2-s2.0-105001927304</t>
  </si>
  <si>
    <t>Bartolomé Muñoz de Luna, A.</t>
  </si>
  <si>
    <t>Bartolomé Muñoz de Luna,  Angel Bartolome Muñoz</t>
  </si>
  <si>
    <t>Universidad CEU San Pablo, Madrid, Spain</t>
  </si>
  <si>
    <t>THE NEED FOR FINANCIAL EDUCATION IN THE FACE OF THE SOCIAL MEDIA AND CRYPTOCURRENCY PHENΟΜΕΝΟΝ</t>
  </si>
  <si>
    <t>Martín Gómez, S.M.</t>
  </si>
  <si>
    <t>Martín Gómez,  Sonia</t>
  </si>
  <si>
    <t>Gómez-Berbís, J.M.</t>
  </si>
  <si>
    <t>Gómez-Berbís,  Juan Miguel</t>
  </si>
  <si>
    <t>Universidad Carlos III de Madrid</t>
  </si>
  <si>
    <t>Department of Computer Science, Universidad Carlos III de Madrid, Getafe, Madrid, Spain</t>
  </si>
  <si>
    <t>2-s2.0-85047853426</t>
  </si>
  <si>
    <t>Financial knowledge instantiation from semi-structured, heterogeneous data sources</t>
  </si>
  <si>
    <t>2-s2.0-105012599554</t>
  </si>
  <si>
    <t>Baño Hifóng, M.M.</t>
  </si>
  <si>
    <t>Baño Hifóng,  María Mercedes</t>
  </si>
  <si>
    <t>Universidad Catolica de Santiago de Guayaquil</t>
  </si>
  <si>
    <t>Universidad Catolica de Santiago de Guayaquil, Guayaquil, Guayas, Ecuador</t>
  </si>
  <si>
    <t>Understanding how financial knowledge influences the financial behavior of millennials in Ecuador; Cómo influyen los conocimientos financieros en el comportamiento financiero de los millennials en Ecuador</t>
  </si>
  <si>
    <t>Salazar Torres, P.M.</t>
  </si>
  <si>
    <t>Salazar Torres,  Patricia María</t>
  </si>
  <si>
    <t>Mendoza Villavicencio, C.R.</t>
  </si>
  <si>
    <t>Mendoza Villavicencio,  Christian Ronny</t>
  </si>
  <si>
    <t>Salazar-Sepúlveda, G.</t>
  </si>
  <si>
    <t>Salazar-Sepúlveda,  Guido</t>
  </si>
  <si>
    <t>Universidad Catolica de la Santisima Concepcion</t>
  </si>
  <si>
    <t>Department of Industrial Engineering, Universidad Catolica de la Santisima Concepcion, Concepcion, BI, Chile</t>
  </si>
  <si>
    <t>2-s2.0-105019113254</t>
  </si>
  <si>
    <t>Teatin, J.A.A.</t>
  </si>
  <si>
    <t>Teatin,  Jheisson Andres Abril</t>
  </si>
  <si>
    <t>Universidad Catolica de la Santisima Concepcion, Concepcion, BI, Chile</t>
  </si>
  <si>
    <t>A QUALITATIVE FUZZY COMPARATIVE ANALYSIS OF PATTERNS AND RELATIONSHIPS IN FINANCIAL VARIABLES Financial knowledge and skills approach; UMA ANÁLISE COMPARATIVA QUALITATIVA FUZZY DE PADRÕES E RELAÇÕES EM VARIÁVEIS FINANCEIRAS Abordagem de conhecimento e habilidades financeiras; UN ANÁLISIS COMPARATIVO CUALITATIVO DIFUSO DE PATRONES Y RELACIONES EN VARIABLES FINANCIERAS ENFOQUE DE CONOCIMIENTOS Y HABILIDADES FINANCIERAS</t>
  </si>
  <si>
    <t>2-s2.0-85178139862</t>
  </si>
  <si>
    <t>Sepúlveda, H.A.Á.</t>
  </si>
  <si>
    <t>Sepúlveda,  Humberto Alvarez</t>
  </si>
  <si>
    <t>FINANCIAL EDUCATION FOR SUSTAINABLE DEVELOPMENT Curricular analysis of a secondary education program in Chile; EDUCAÇÃO FINANCEIRA PARA O DESENVOLVIMENTO SUSTENTÁVEL Análise curricular de um programa de educação secundária no Chile; ANÁLISIS CURRICULAR DE UN PROGRAMA DE EDUCACIÓN SECUNDARIA DE CHILE</t>
  </si>
  <si>
    <t>2-s2.0-85178357110</t>
  </si>
  <si>
    <t>Morales, V.C.</t>
  </si>
  <si>
    <t>Morales,  Valicha Cuadra</t>
  </si>
  <si>
    <t>Universidad Católica Santo Toribio de Mogrovejo</t>
  </si>
  <si>
    <t>Universidad Católica Santo Toribio de Mogrovejo, Chiclayo, Lambayeque, Peru</t>
  </si>
  <si>
    <t>Burnout Syndrome and Personal Finances in Workers of a Peruvian Penitentiary Establishment; Síndrome de Burnout y finanzas personales en trabajadores de un establecimiento penitenciario peruano</t>
  </si>
  <si>
    <t>Muñoz-Castro, P.E.</t>
  </si>
  <si>
    <t>Muñoz-Castro,  Priscila Elizabeth</t>
  </si>
  <si>
    <t>Universidad Católica de Cuenca</t>
  </si>
  <si>
    <t>Carrera de Administración de Empresas, Universidad Católica de Cuenca, Cuenca, Azuay, Ecuador</t>
  </si>
  <si>
    <t>2-s2.0-105012483417</t>
  </si>
  <si>
    <t>Altamirano, K.A.L.</t>
  </si>
  <si>
    <t>Altamirano,  Kléber Antonio Luna</t>
  </si>
  <si>
    <t>Universidad Católica de Cuenca, Cuenca, Azuay, Ecuador</t>
  </si>
  <si>
    <t>LEGAL FRAMEWORK FOR THE SUPERVISION OF THE ECUADORIAN FINANCIAL SYSTEM: FACTORS FOR SUSTAINABLE FINANCIAL INCLUSION; MARCO JURÍDICO PARA LA SUPERVISIÓN DEL SISTEMA FINANCIERO ECUATORIANO: FACTORES DE INCLUSIÓN FINANCIERA SOSTENIBLE</t>
  </si>
  <si>
    <t>Erdem, D.</t>
  </si>
  <si>
    <t>Erdem,  Diba</t>
  </si>
  <si>
    <t>Universidad Católica de Murcia</t>
  </si>
  <si>
    <t>Universidad Católica de Murcia, Murcia, Spain</t>
  </si>
  <si>
    <t>2-s2.0-105009095849</t>
  </si>
  <si>
    <t>Tahvildaria, M.</t>
  </si>
  <si>
    <t>Tahvildaria,  Mahan</t>
  </si>
  <si>
    <t>Faculty of Economics and Business, Universidad Católica de Murcia, Murcia, Spain</t>
  </si>
  <si>
    <t>Integrating generative AI in Robo-Advisory: A systematic review of opportunities, challenges, and strategic solutions</t>
  </si>
  <si>
    <t>Deza-Loyaga, W.F.D.</t>
  </si>
  <si>
    <t>Deza-Loyaga,  Walter F.</t>
  </si>
  <si>
    <t>Universidad Católica de Santa María</t>
  </si>
  <si>
    <t>Universidad Católica de Santa María, Arequipa, Arequipa, Peru</t>
  </si>
  <si>
    <t>Portilla-Linares, M.M.</t>
  </si>
  <si>
    <t>Portilla-Linares,  María Magdalena</t>
  </si>
  <si>
    <t>2-s2.0-85187805530</t>
  </si>
  <si>
    <t>Luján-Valencia, S.</t>
  </si>
  <si>
    <t>Luján-Valencia,  Sara Antonieta</t>
  </si>
  <si>
    <t>Financial Education for University Students: A Personal Leadership Tool</t>
  </si>
  <si>
    <t>Valdez-Portilla, J.</t>
  </si>
  <si>
    <t>Valdez-Portilla,  Jorge</t>
  </si>
  <si>
    <t>Gutierrez Aguilar, O.</t>
  </si>
  <si>
    <t>Gutierrez Aguilar,  Olger Albino</t>
  </si>
  <si>
    <t>Facultad de Ciencias y Tecnologías Sociales y Humanidades, Universidad Católica de Santa María, Arequipa, Arequipa, Peru</t>
  </si>
  <si>
    <t>2-s2.0-105008123660</t>
  </si>
  <si>
    <t>Torres-Sánchez, J.A.</t>
  </si>
  <si>
    <t>Torres-Sánchez,  Julio Alberto</t>
  </si>
  <si>
    <t>Development of teaching competencies for financial education from a talent management perspective; Desarrollo de competencias docentes para la educación financiera desde la perspectiva de la gestión del talento</t>
  </si>
  <si>
    <t>2-s2.0-105018683446</t>
  </si>
  <si>
    <t>Valdebenito-Niesel, J.</t>
  </si>
  <si>
    <t>Valdebenito-Niesel,  Jorge</t>
  </si>
  <si>
    <t>Universidad Católica de Temuco</t>
  </si>
  <si>
    <t>Department of Economic and Administrative Sciences, Universidad Católica de Temuco, Temuco, AR, Chile</t>
  </si>
  <si>
    <t>Mental health and financial behavior: there are a link between these two spheres?</t>
  </si>
  <si>
    <t>2-s2.0-105002724703</t>
  </si>
  <si>
    <t>Dote-Pardo, J.S.</t>
  </si>
  <si>
    <t>Dote-Pardo,  Jairo Stefano</t>
  </si>
  <si>
    <t>Department of Economic and Administrative Sciences, Universidad Católica de Temuco, Temuco, AR, Chile, Center for Management and Applied Economics, Universidad Católica de Temuco, Temuco, AR, Chile</t>
  </si>
  <si>
    <t>The mind–money connection: how financial health shapes mental well-being (and vice versa)</t>
  </si>
  <si>
    <t>Náñez Alonso, S.L.N.</t>
  </si>
  <si>
    <t>Náñez Alonso,  Sergio Luis</t>
  </si>
  <si>
    <t>Universidad Católica de Ávila</t>
  </si>
  <si>
    <t>Department of Economics, Universidad Católica de Ávila, Avila, Avila, Spain</t>
  </si>
  <si>
    <t>Hernández, B.M.S.</t>
  </si>
  <si>
    <t>Hernández,  Beatriz María Sastre</t>
  </si>
  <si>
    <t>2-s2.0-105005992230</t>
  </si>
  <si>
    <t>Sabando-García, A.R.</t>
  </si>
  <si>
    <t>Sabando-García,  Angel Ramón</t>
  </si>
  <si>
    <t>Universidad Católica del Ecuador</t>
  </si>
  <si>
    <t>Departamento de Estadística y Matemática de la Universidad Católica del Ecuador, Santo Domingo, Ecuador</t>
  </si>
  <si>
    <t>Financial literacy and educational level in Ecuadorian students: a structural analysis</t>
  </si>
  <si>
    <t>2-s2.0-85104008457</t>
  </si>
  <si>
    <t>Marambio-Tapia, A.</t>
  </si>
  <si>
    <t>Marambio-Tapia,  Alejandro</t>
  </si>
  <si>
    <t>Universidad Católica del Maule</t>
  </si>
  <si>
    <t>Universidad Católica del Maule, Talca, ML, Chile</t>
  </si>
  <si>
    <t>Educated to be indebted: “Social-financial” inclusion in Chile</t>
  </si>
  <si>
    <t>Huincahue, J.</t>
  </si>
  <si>
    <t>Huincahue,  Jaime</t>
  </si>
  <si>
    <t>2-s2.0-85133516654</t>
  </si>
  <si>
    <t>Díaz-Levicoy, D.</t>
  </si>
  <si>
    <t>Díaz-Levicoy,  Danilo Antonio</t>
  </si>
  <si>
    <t>Facultad de Ciencias Básicas, Universidad Católica del Maule, Talca, ML, Chile</t>
  </si>
  <si>
    <t>Systematic Review on Financial Education in the Primary Educational Context; Revisão Sistemática sobre educação financeira no contexto da escola primária; Revisión Sistemática Sobre Educación Financiera en el Contexto Educativo Primario</t>
  </si>
  <si>
    <t>2-s2.0-85097379164</t>
  </si>
  <si>
    <t>Bibliometric analysis on Financial Education in Primary Education; Análisis bibliométrico sobre Educación Financiera en Educación Primaria</t>
  </si>
  <si>
    <t>2-s2.0-85131548298</t>
  </si>
  <si>
    <t>The evolving moral economy of indebtedness in Chile: resignifying credit and debt in the oldest neoliberal society</t>
  </si>
  <si>
    <t>2-s2.0-85183013260</t>
  </si>
  <si>
    <t>Romaní, G.</t>
  </si>
  <si>
    <t>Romaní,  Gianni</t>
  </si>
  <si>
    <t>Universidad Católica del Norte</t>
  </si>
  <si>
    <t>Centro de Emprendimiento y de la Pyme, Universidad Católica del Norte, Antofagasta, AN, Chile, Centro para el Desarrollo Integral de los Territorios – CEDIT, Chile</t>
  </si>
  <si>
    <t>Influence of skills and knowledge on the financial attitude of university students; Influencia de las habilidades y conocimientos en la actitud financiera de estudiantes universitarios</t>
  </si>
  <si>
    <t>2-s2.0-85083776597</t>
  </si>
  <si>
    <t>Licandro, O.D.</t>
  </si>
  <si>
    <t>Licandro,  Oscar Daniel</t>
  </si>
  <si>
    <t>Universidad Católica del Uruguay</t>
  </si>
  <si>
    <t>Universidad Católica del Uruguay, Montevideo, Montevideo, Uruguay</t>
  </si>
  <si>
    <t>Situational diagnosis in Mexican microenterprises: Failure or business survival; Diagnóstico situacional en microempresas mexicanas: Fracaso o sobrevivencia empresarial</t>
  </si>
  <si>
    <t>2-s2.0-85020462048</t>
  </si>
  <si>
    <t>Blanco, Á.B.</t>
  </si>
  <si>
    <t>Blanco,  Ángeles Del</t>
  </si>
  <si>
    <t>Universidad Complutense de Madrid</t>
  </si>
  <si>
    <t>Departamento de Métodos de Investigación y Diagnóstico en Educación, Universidad Complutense de Madrid, Madrid, Madrid, Spain</t>
  </si>
  <si>
    <t>Applications of hierarchical segmentation in measurement and evaluation of educational programs. Examples with a financial education program; Aplicaciones de la segmentación jerárquica en medición y evaluación de programas educativos. Ejemplos con un programa de educación financiera1</t>
  </si>
  <si>
    <t>del Campo, C.</t>
  </si>
  <si>
    <t>del Campo,  Cristina</t>
  </si>
  <si>
    <t>Universidad Complutense de Madrid, Madrid, Madrid, Spain</t>
  </si>
  <si>
    <t>Urquía-Grande, E.</t>
  </si>
  <si>
    <t>Urquía-Grande,  Elena</t>
  </si>
  <si>
    <t>Pascual-Ezama, D.</t>
  </si>
  <si>
    <t>Pascual-Ezama,  David</t>
  </si>
  <si>
    <t>Arellano, A.</t>
  </si>
  <si>
    <t>Arellano,  F. Alfonso</t>
  </si>
  <si>
    <t>Universidad Complutense de Madrid, Madrid, Madrid, Spain, BBVA Research, United States</t>
  </si>
  <si>
    <t>Asensio-Muñoz, I.A.</t>
  </si>
  <si>
    <t>Asensio-Muñoz,  Isabel Inmaculada</t>
  </si>
  <si>
    <t>Padilla-Castillo, G.</t>
  </si>
  <si>
    <t>Padilla-Castillo,  Graciela</t>
  </si>
  <si>
    <t>2-s2.0-85214879269</t>
  </si>
  <si>
    <t>Lorain, M.-A.</t>
  </si>
  <si>
    <t>Lorain,  Marie Anne</t>
  </si>
  <si>
    <t>Facultad de Ciencias Económicas y Empresariales, Universidad Complutense de Madrid, Madrid, Madrid, Spain</t>
  </si>
  <si>
    <t>Unraveling financial exclusion during the COVID-19 pandemic: A gender perspective in Latin American countries</t>
  </si>
  <si>
    <t>Carpintero-Molina, E.C.</t>
  </si>
  <si>
    <t>Carpintero-Molina,  Elvira</t>
  </si>
  <si>
    <t>Urquía-Grande, E.U.</t>
  </si>
  <si>
    <t>2-s2.0-85149839942</t>
  </si>
  <si>
    <t>Accounting and Finance Department, Universidad Complutense de Madrid, Madrid, Madrid, Spain</t>
  </si>
  <si>
    <t>Mind the Gap in Financial Inclusion! Microcredit Institutions fieldwork in Peru; ¡Cuidado con la brecha en la inclusión financiera! Trabajo de campo de las instituciones de microcrédito en Perú</t>
  </si>
  <si>
    <t>BBVA S.A., Bilbao, Biscay, Spain, Universidad Complutense de Madrid, Madrid, Madrid, Spain</t>
  </si>
  <si>
    <t>de Miguel, C.R.</t>
  </si>
  <si>
    <t>de Miguel,  Covadonga Ruíz</t>
  </si>
  <si>
    <t>Jannes, G.</t>
  </si>
  <si>
    <t>Jannes,  Gil</t>
  </si>
  <si>
    <t>2-s2.0-105019643827</t>
  </si>
  <si>
    <t>Carrasco-Aguilar, Á.</t>
  </si>
  <si>
    <t>Carrasco-Aguilar,  Alvaro</t>
  </si>
  <si>
    <t>Department of Marketing, Universidad Complutense de Madrid, Madrid, Madrid, Spain</t>
  </si>
  <si>
    <t>Corporate Financial Statement Analysis in Education 4.0</t>
  </si>
  <si>
    <t>2-s2.0-85101046178</t>
  </si>
  <si>
    <t>Arias-Oliva, M.</t>
  </si>
  <si>
    <t>Arias-Oliva,  Mario</t>
  </si>
  <si>
    <t>Department of Management and Marketing, Universidad Complutense de Madrid, Madrid, Madrid, Spain</t>
  </si>
  <si>
    <t>Fuzzy set qualitative comparative analysis of factors influencing the use of cryptocurrencies in spanish households</t>
  </si>
  <si>
    <t>Barreal-Pernas, J.B.</t>
  </si>
  <si>
    <t>Barreal-Pernas,  Jesús</t>
  </si>
  <si>
    <t>2-s2.0-105021939608</t>
  </si>
  <si>
    <t>Barreto, U.</t>
  </si>
  <si>
    <t>Barreto,  Urpi</t>
  </si>
  <si>
    <t>Universidad Continental</t>
  </si>
  <si>
    <t>School of Engineering, Universidad Continental, Huancayo, Junin, Peru</t>
  </si>
  <si>
    <t>Financial Education, Behavior, and Credit Use in Emerging Economies: A Structural Equation Model from Peru</t>
  </si>
  <si>
    <t>Delgado, D.R.</t>
  </si>
  <si>
    <t>Delgado,  Daniel Ricardo</t>
  </si>
  <si>
    <t>Universidad Cooperativa de Colombia</t>
  </si>
  <si>
    <t>Faculty of Engineering, Universidad Cooperativa de Colombia, Medellin, Antioquia, Colombia</t>
  </si>
  <si>
    <t>Universidad Cristóbal Colón</t>
  </si>
  <si>
    <t>Universidad Cristóbal Colón, Veracruz, VER, Mexico</t>
  </si>
  <si>
    <t>2-s2.0-85185916375</t>
  </si>
  <si>
    <t>Hernández-Mejía, S.</t>
  </si>
  <si>
    <t>Hernández-Mejía,  Sergio</t>
  </si>
  <si>
    <t>Campus Calasanz, Universidad Cristóbal Colón, Veracruz, VER, Mexico</t>
  </si>
  <si>
    <t>Financial Literacy of Entrepreneurs and Companies’ Performance</t>
  </si>
  <si>
    <t>Culebro-Martínez, R.</t>
  </si>
  <si>
    <t>Culebro-Martínez,  Román</t>
  </si>
  <si>
    <t>Salmerón-Zapata, A.J.</t>
  </si>
  <si>
    <t>Salmerón-Zapata,  Absalòn J.</t>
  </si>
  <si>
    <t>Tecnológico Nacional de México, Mexico City, Mexico, Universidad Cristóbal Colón, Veracruz, VER, Mexico</t>
  </si>
  <si>
    <t>Ramos-Hernández, J.J.</t>
  </si>
  <si>
    <t>Ramos-Hernández,  Jesica</t>
  </si>
  <si>
    <t>UCC Business School, Universidad Cristóbal Colón, Veracruz, VER, Mexico</t>
  </si>
  <si>
    <t>2-s2.0-105010033097</t>
  </si>
  <si>
    <t>Financial Literacy Research Center, Universidad Cristóbal Colón, Veracruz, VER, Mexico</t>
  </si>
  <si>
    <t>A conceptual framework of financial literacy through pawnshop financing for sustainable social entrepreneurship</t>
  </si>
  <si>
    <t>Vargas-Hernández, J.G.</t>
  </si>
  <si>
    <t>Vargas-Hernández,  José G.</t>
  </si>
  <si>
    <t>2-s2.0-85146973468</t>
  </si>
  <si>
    <t>Financial Education in School of Business Students: Case Study from Veracruz, Mexico</t>
  </si>
  <si>
    <t>2-s2.0-86000620215</t>
  </si>
  <si>
    <t>Moreno-García, E.M.</t>
  </si>
  <si>
    <t>Savings for emergencies, inclusion and financial education in Mexico; Ahorro para emergencias, la inclusión y la educación financiera en México</t>
  </si>
  <si>
    <t>2-s2.0-105020140021</t>
  </si>
  <si>
    <t>Hernandez, J.G.V.</t>
  </si>
  <si>
    <t>Hernandez,  José G.Vargas</t>
  </si>
  <si>
    <t>Financial Literacy Research Center, Universidad Cristóbal Colón, Veracruz, VER, Mexico, Tecnológico Nacional de México, Mexico City, Mexico</t>
  </si>
  <si>
    <t>Use of Renewable Energy-Related Financial Literacy in México: A Comprehensive Research Report</t>
  </si>
  <si>
    <t>2-s2.0-85173880080</t>
  </si>
  <si>
    <t>FINANCIAL LITERACY AND RETIREMENT PLANNING IN MEXICO</t>
  </si>
  <si>
    <t>2-s2.0-85201927332</t>
  </si>
  <si>
    <t>Mexicans financial literacy and retirement saving during the Covid-19 pandemic; Alfabetización financiera y ahorro para el retiro de los mexicanos durante la pandemia de Covid-19</t>
  </si>
  <si>
    <t>Hernández-Mejía, S.H.</t>
  </si>
  <si>
    <t>Mejía, S.H.</t>
  </si>
  <si>
    <t>Mejía,  Sergio Hernández</t>
  </si>
  <si>
    <t>2-s2.0-85092276294</t>
  </si>
  <si>
    <t>Knowledge and application toward financial topics in high school students: A parametric study</t>
  </si>
  <si>
    <t>Universidad Cristóbal Colón, Veracruz, VER, Mexico, Misantla Institute of Technology, Veracruz, Mexico</t>
  </si>
  <si>
    <t>2-s2.0-85020089398</t>
  </si>
  <si>
    <t>Gutiérrez-Delgado, L.</t>
  </si>
  <si>
    <t>Gutiérrez-Delgado,  Lizette</t>
  </si>
  <si>
    <t>Level of financial education in higher education settings. An empirical study in students of the economic-administrative area; Nivel de educación financiera en escenarios de educación superior. Un estudio empírico con estudiantes del área económico-administrativa</t>
  </si>
  <si>
    <t>Rodriguez-Maillard, C.A.</t>
  </si>
  <si>
    <t>Rodriguez-Maillard,  Carlos</t>
  </si>
  <si>
    <t>Larracilla-Salazar, N.L.</t>
  </si>
  <si>
    <t>Larracilla-Salazar,  Némesis</t>
  </si>
  <si>
    <t>Peña-Osorio, I.Y.</t>
  </si>
  <si>
    <t>Peña-Osorio,  Ileana Yadira</t>
  </si>
  <si>
    <t>2-s2.0-105016766524</t>
  </si>
  <si>
    <t>Financial education in workers in the food sector in Mexico; Educación financiera en los trabajadores del sector alimenticio en México</t>
  </si>
  <si>
    <t>Larracilla-Salazar, N.</t>
  </si>
  <si>
    <t>Universidad Cristóbal Colón, Veracruz, VER, Mexico, TecNM-Instituto Tecnológico Superior de Alvarado, Alvarado, Mexico</t>
  </si>
  <si>
    <t>de Los Santos-Gutiérrez, A.</t>
  </si>
  <si>
    <t>de Los Santos-Gutiérrez,  Aracely</t>
  </si>
  <si>
    <t>2-s2.0-85073478486</t>
  </si>
  <si>
    <t>Financial literacy of “telebachillerato” students: A study of perception, usefulness and application of financial tools</t>
  </si>
  <si>
    <t>2-s2.0-85083550845</t>
  </si>
  <si>
    <t>Empirical study on financial education. Case study of public accounting graduates in Veracruz, Mexico</t>
  </si>
  <si>
    <t>Universidad Cristóbal Colón, Veracruz, VER, Mexico, Tecnológico Nacional de México, Mexico City, Mexico</t>
  </si>
  <si>
    <t>del Ángel Flores, M.B.</t>
  </si>
  <si>
    <t>del Ángel Flores,  María Belén</t>
  </si>
  <si>
    <t>Castro, D.L.Q.</t>
  </si>
  <si>
    <t>Castro,  Dalia Lizeth Quijano</t>
  </si>
  <si>
    <t>2-s2.0-84990211317</t>
  </si>
  <si>
    <t>Level of financial education in higher education scenarios: An empirical study on students of economic-administrative area</t>
  </si>
  <si>
    <t>2-s2.0-85202496629</t>
  </si>
  <si>
    <t>Math Calculation and Financial Literacy: The Incidence of Geometric Progressions in the Calculation of Financial Interest</t>
  </si>
  <si>
    <t>Gutiérrez, A.D.S.</t>
  </si>
  <si>
    <t>Gutiérrez,  Aracely De Los Santos</t>
  </si>
  <si>
    <t>González-Fernandez, R.</t>
  </si>
  <si>
    <t>González-Fernandez,  Rocío</t>
  </si>
  <si>
    <t>2-s2.0-105020140926</t>
  </si>
  <si>
    <t>Clean Energy Development Affecting Green and Renewable Energy-Related Financial Literacy</t>
  </si>
  <si>
    <t>2-s2.0-105020153902</t>
  </si>
  <si>
    <t>Green Financial Literacy Interplaying With Green Energy and Sustainable Environmental Development</t>
  </si>
  <si>
    <t>UCC Business School, Universidad Cristóbal Colón, Veracruz, VER, Mexico, Instituto Tecnológico Superior de Misantla, Misantla, Mexico</t>
  </si>
  <si>
    <t>Diaz, D.C.</t>
  </si>
  <si>
    <t>Diaz,  Daniela Corrons</t>
  </si>
  <si>
    <t>Aplicaciones de la Matemática, Universidad Cristóbal Colón, Veracruz, VER, Mexico</t>
  </si>
  <si>
    <t>2-s2.0-105014438787</t>
  </si>
  <si>
    <t>Vásquez-Vásquez, L.M.</t>
  </si>
  <si>
    <t>Vásquez-Vásquez,  Luz Maribel</t>
  </si>
  <si>
    <t>Universidad César Vallejo</t>
  </si>
  <si>
    <t>Grupo de Investigación Sostenibilidad, Universidad César Vallejo, Trujillo, La Libertad, Peru</t>
  </si>
  <si>
    <t>Financial Education and Personal Finance: A Systematic Review of Evidence, Context, and Implications from the Spanish Language Academic Literature in Latin America</t>
  </si>
  <si>
    <t>2-s2.0-85187290749</t>
  </si>
  <si>
    <t>Karina, R.S.W.</t>
  </si>
  <si>
    <t>Karina,  Rosero Sandoval Winnie</t>
  </si>
  <si>
    <t>Universidad César Vallejo, Trujillo, La Libertad, Peru</t>
  </si>
  <si>
    <t>Financial education and its impact on the personal finances of teachers at a Peruvian educational institution; (Educación financiera y su incidencia en las finanzas personales de los docentes de una institución educativa de Perú)</t>
  </si>
  <si>
    <t>2-s2.0-85172321710</t>
  </si>
  <si>
    <t>Calvanapon Alva, F.A.</t>
  </si>
  <si>
    <t>Calvanapon Alva,  Flor Alicia</t>
  </si>
  <si>
    <t>Entrepreneurship and financial education of rural artisans in northern Peru; Espíritu emprendedor y educación financiera de artesanos rurales del norte peruano</t>
  </si>
  <si>
    <t>2-s2.0-85217220889</t>
  </si>
  <si>
    <t>Alfaro, A.E.G.</t>
  </si>
  <si>
    <t>Alfaro,  Antonio Eriberto González</t>
  </si>
  <si>
    <t>Financial Education Among Footwear Producers Affiliated and Non-Affiliated with a Chamber of Commerce in Northern Peru; La educación financiera en productores de calzado afiliados y no afiliados en una Cámara de Comercio del norte peruano</t>
  </si>
  <si>
    <t>Yazmin, Z.V.N.</t>
  </si>
  <si>
    <t>Yazmin,  Zambrano Vásquez Nayheli</t>
  </si>
  <si>
    <t>Fernández-Bedoya, V.H.</t>
  </si>
  <si>
    <t>Fernández-Bedoya,  Víctor Hugo</t>
  </si>
  <si>
    <t>2-s2.0-85214385267</t>
  </si>
  <si>
    <t>Ortiz, N.R.</t>
  </si>
  <si>
    <t>Ortiz,  Neptalí Rojas</t>
  </si>
  <si>
    <t>Digital Financial Education for Economic and Financial Inclusion in Vulnerable Sectors of Peru</t>
  </si>
  <si>
    <t>Morillo, J.J.C.</t>
  </si>
  <si>
    <t>Morillo,  Jorge Jaime Contreras</t>
  </si>
  <si>
    <t>Torres, B.T.P.</t>
  </si>
  <si>
    <t>Torres,  Breisy Thalia Parimango</t>
  </si>
  <si>
    <t>Soto Abanto, S.E.S.</t>
  </si>
  <si>
    <t>Soto Abanto,  Segundo Eloy</t>
  </si>
  <si>
    <t>Velasquez-Diaz, W.S.</t>
  </si>
  <si>
    <t>Velasquez-Diaz,  Walter Segundo</t>
  </si>
  <si>
    <t>Puican Rodriguez, V.H.P.</t>
  </si>
  <si>
    <t>Puican Rodriguez,  Victor Hugo</t>
  </si>
  <si>
    <t>2-s2.0-85193214719</t>
  </si>
  <si>
    <t>Santa Cruz, L.D.C.</t>
  </si>
  <si>
    <t>Santa Cruz,  Liliana Del Carmen Suárez</t>
  </si>
  <si>
    <t>THE NEED FOR INNOVATION IN FINANCIAL EDUCATION: A STUDY OF HOUSEHOLD INDEBTEDNESS IN PERU</t>
  </si>
  <si>
    <t>LLaure, D.J.A.</t>
  </si>
  <si>
    <t>LLaure,  David Joel Arenas</t>
  </si>
  <si>
    <t>Tapia, H.J.B.</t>
  </si>
  <si>
    <t>Tapia,  Hugo Jamel Barrionuevo</t>
  </si>
  <si>
    <t>Olano, M.D.</t>
  </si>
  <si>
    <t>Olano,  Marianela Delgado</t>
  </si>
  <si>
    <t>Villafuerte de la Cruz, A.S.V.</t>
  </si>
  <si>
    <t>Villafuerte de la Cruz,  Avelino Sebastián</t>
  </si>
  <si>
    <t>Ramírez, A.N.L.</t>
  </si>
  <si>
    <t>Ramírez,  Arcecia Noemi Laguna</t>
  </si>
  <si>
    <t>Torres, J.V.</t>
  </si>
  <si>
    <t>Torres,  Joél Vásquez</t>
  </si>
  <si>
    <t>2-s2.0-105016111302</t>
  </si>
  <si>
    <t>Córdova, L.Y.P.</t>
  </si>
  <si>
    <t>Córdova,  Lucibet Yanidet Pinzón</t>
  </si>
  <si>
    <t>From debt to opportunity: How financial education boosts economic development among motorcycle taxi drivers in Peru?</t>
  </si>
  <si>
    <t>Paredes, M.A.V.</t>
  </si>
  <si>
    <t>Paredes,  María Alejandra Villoslada</t>
  </si>
  <si>
    <t>Garro-Aburto, L.L.</t>
  </si>
  <si>
    <t>Garro-Aburto,  Luzmila Lourdes</t>
  </si>
  <si>
    <t>Sangay, F.J.P.</t>
  </si>
  <si>
    <t>Sangay,  Fiorela Jhakeline Perez</t>
  </si>
  <si>
    <t>Bernedo-Moreira, D.H.</t>
  </si>
  <si>
    <t>Bernedo-Moreira,  David Hugo</t>
  </si>
  <si>
    <t>Yamile, Q.S.M.</t>
  </si>
  <si>
    <t>Yamile,  Quispe Silva Maryxandra</t>
  </si>
  <si>
    <t>Ochoa Tataje, F.A.</t>
  </si>
  <si>
    <t>Ochoa Tataje,  Freddy Antonio</t>
  </si>
  <si>
    <t>Graduate School, Universidad César Vallejo, Trujillo, La Libertad, Peru</t>
  </si>
  <si>
    <t>Irma, B.S.</t>
  </si>
  <si>
    <t>Irma,  Bazán Sánchez</t>
  </si>
  <si>
    <t>2-s2.0-85183384909</t>
  </si>
  <si>
    <t>Tapullima-Mori, C.</t>
  </si>
  <si>
    <t>Tapullima-Mori,  Calixto</t>
  </si>
  <si>
    <t>Scientific production in Scopus on financial health: period 2011-2022; Producción científica en Scopus sobre salud financiera: periodo 2011-2022</t>
  </si>
  <si>
    <t>Becerra, E.R.</t>
  </si>
  <si>
    <t>Becerra,  Edgar Rodríguez</t>
  </si>
  <si>
    <t>Flores Lezama, F.L.M.</t>
  </si>
  <si>
    <t>Flores Lezama,  Marilú Trinidad</t>
  </si>
  <si>
    <t>Graduate School, Universidad César Vallejo, Trujillo, La Libertad, Peru, Graduate School, Universidad César Vallejo, Trujillo, La Libertad, Peru</t>
  </si>
  <si>
    <t>Alvarado-Cáceres, E.J.</t>
  </si>
  <si>
    <t>Alvarado-Cáceres,  Elena Jesús</t>
  </si>
  <si>
    <t>Alvarado-Peña, L.J.</t>
  </si>
  <si>
    <t>Alvarado-Peña,  Lisandro José</t>
  </si>
  <si>
    <t>Universidad Del Zulia</t>
  </si>
  <si>
    <t>Universidad Del Zulia, Maracaibo, Zulia, Venezuela</t>
  </si>
  <si>
    <t>Yorberth Montes De Oca, Y.M.O.</t>
  </si>
  <si>
    <t>Yorberth Montes De Oca,  R. Montes</t>
  </si>
  <si>
    <t>Meleán Romero, R.A.M.</t>
  </si>
  <si>
    <t>Meleán Romero,  Rosana Alejandra</t>
  </si>
  <si>
    <t>Zahler, A.</t>
  </si>
  <si>
    <t>Zahler,  Andrés</t>
  </si>
  <si>
    <t>Universidad Diego Portales</t>
  </si>
  <si>
    <t>Faculty of Economics and Business, Universidad Diego Portales, Santiago, RM, Chile</t>
  </si>
  <si>
    <t>2-s2.0-105020291848</t>
  </si>
  <si>
    <t>Marin, F.G.M.</t>
  </si>
  <si>
    <t>Marin,  Franklin Guillermo Montenegro</t>
  </si>
  <si>
    <t>Universidad Distrital Francisco José de Caldas</t>
  </si>
  <si>
    <t>Universidad Distrital Francisco José de Caldas, Bogota, Colombia</t>
  </si>
  <si>
    <t>Education While Aging: The Importance of Financial Education at an Old Age</t>
  </si>
  <si>
    <t>López y López, M.E.</t>
  </si>
  <si>
    <t>López y López,  Mario Edgardo</t>
  </si>
  <si>
    <t>Universidad Doctor Andres Bello</t>
  </si>
  <si>
    <t>Faculty of Economics, Universidad Doctor Andres Bello, San Salvador, El Salvador</t>
  </si>
  <si>
    <t>El Salvador</t>
  </si>
  <si>
    <t>2-s2.0-85075864635</t>
  </si>
  <si>
    <t>Muñoz-Murillo, M.</t>
  </si>
  <si>
    <t>Muñoz-Murillo,  Melisa</t>
  </si>
  <si>
    <t>Universidad EAFIT</t>
  </si>
  <si>
    <t>Universidad EAFIT, Medellin, Antioquia, Colombia</t>
  </si>
  <si>
    <t>The role of cognitive abilities on financial literacy: New experimental evidence</t>
  </si>
  <si>
    <t>2-s2.0-85210424620</t>
  </si>
  <si>
    <t>Pino-Villegas, A.</t>
  </si>
  <si>
    <t>Pino-Villegas,  Arley</t>
  </si>
  <si>
    <t>Financial Inclusion of Rural Women in the Global South</t>
  </si>
  <si>
    <t>2-s2.0-85177427944</t>
  </si>
  <si>
    <t>Cruz, V.</t>
  </si>
  <si>
    <t>Cruz,  Vivian</t>
  </si>
  <si>
    <t>Department of Economics and Finance, Universidad EAFIT, Medellin, Antioquia, Colombia</t>
  </si>
  <si>
    <t>Impact of private and public initiatives on individuals' employment and income during the COVID-19 pandemic: evidence from Peru</t>
  </si>
  <si>
    <t>Gonzalez-Perez, M.A.</t>
  </si>
  <si>
    <t>Gonzalez-Perez,  Maria-Alejandra Alejandra</t>
  </si>
  <si>
    <t>Restrepo-Tobón, D.A.</t>
  </si>
  <si>
    <t>Restrepo-Tobón,  Diego Alexander</t>
  </si>
  <si>
    <t>Munera-Alzate, C.F.</t>
  </si>
  <si>
    <t>Munera-Alzate,  Carlos Felipe</t>
  </si>
  <si>
    <t>2-s2.0-85143667654</t>
  </si>
  <si>
    <t>Department of Economics and Finance, Universidad EAFIT, Medellin, Antioquia, Colombia, Escuela de Ciencias Económicas y Administrativas, Universidad EIA, Envigado, Antioquia, Colombia</t>
  </si>
  <si>
    <t>Financial fragility and financial stress during the COVID-19 crisis: evidence from Colombian households</t>
  </si>
  <si>
    <t>Universidad EAFIT, Medellin, Antioquia, Colombia, Department of Finance, Universidad EAFIT, Medellin, Antioquia, Colombia</t>
  </si>
  <si>
    <t>Munoz, Y.</t>
  </si>
  <si>
    <t>Munoz,  Yaromir</t>
  </si>
  <si>
    <t>Cardona-Montoya, R.A.</t>
  </si>
  <si>
    <t>Cardona-Montoya,  Raúl Armando</t>
  </si>
  <si>
    <t>Universidad EAFIT
Binghamton University</t>
  </si>
  <si>
    <t>Escuela de Economía y Finanzas, Universidad EAFIT, Medellin, Antioquia, Colombia, Binghamton University State University of New York, Binghamton, NY, United States</t>
  </si>
  <si>
    <t>Herrera-Cano, C.</t>
  </si>
  <si>
    <t>Herrera-Cano,  Carolina</t>
  </si>
  <si>
    <t>Universidad EAFIT
Glasgow Caledonian University</t>
  </si>
  <si>
    <t>Universidad EAFIT, Medellin, Antioquia, Colombia, Glasgow Caledonian University, Glasgow, Scotland, United Kingdom</t>
  </si>
  <si>
    <t>2-s2.0-85049461631</t>
  </si>
  <si>
    <t>Patiño-Castro, O.A.P.</t>
  </si>
  <si>
    <t>Patiño-Castro,  Omar</t>
  </si>
  <si>
    <t>Universidad EAN</t>
  </si>
  <si>
    <t>Management and Organizations Department, Universidad EAN, Bogota, Colombia</t>
  </si>
  <si>
    <t>Financial education and inclusion: Fundamental aspects for success of entrepreneurs</t>
  </si>
  <si>
    <t>Patiño-Castro, P.C.</t>
  </si>
  <si>
    <t>Faculty of Administration, Finance and Economic Sciences, Universidad EAN, Bogota, Colombia</t>
  </si>
  <si>
    <t>2-s2.0-56849132131</t>
  </si>
  <si>
    <t>Ac Bol, E.</t>
  </si>
  <si>
    <t>Ac Bol,  E.</t>
  </si>
  <si>
    <t>Universidad EARTH</t>
  </si>
  <si>
    <t>Universidad EARTH, San Jose, La, Costa Rica</t>
  </si>
  <si>
    <t>Determination of the competitiveness linkages through the agricultural associative enterprises: The case of the communities on the Parismina River basin in Costa Rica</t>
  </si>
  <si>
    <t>Alvarado, I.</t>
  </si>
  <si>
    <t>Alvarado,  Irene</t>
  </si>
  <si>
    <t>Molina, K.</t>
  </si>
  <si>
    <t>Molina,  K.</t>
  </si>
  <si>
    <t>2-s2.0-105018703727</t>
  </si>
  <si>
    <t>Mendiola-Contreras, L.</t>
  </si>
  <si>
    <t>Mendiola-Contreras,  Luis</t>
  </si>
  <si>
    <t>Universidad ESAN</t>
  </si>
  <si>
    <t>Department of Economics and Finance, Universidad ESAN, Lima, Lima, Peru</t>
  </si>
  <si>
    <t>Artificial intelligence as an enabler of financial inclusion and financial education in Indigenous people</t>
  </si>
  <si>
    <t>Horna-Saldaña, C.J.</t>
  </si>
  <si>
    <t>Horna-Saldaña,  César Jhonnatan</t>
  </si>
  <si>
    <t>Department of Operations and IT, Universidad ESAN, Lima, Lima, Peru</t>
  </si>
  <si>
    <t>2-s2.0-85207971430</t>
  </si>
  <si>
    <t>Tumbaco, R.P.V.</t>
  </si>
  <si>
    <t>Tumbaco,  Rita Pierina Villamar</t>
  </si>
  <si>
    <t>Universidad Estatal Península de Santa Elena</t>
  </si>
  <si>
    <t>Universidad Estatal Península de Santa Elena, La Libertad, Santa Elena, Ecuador</t>
  </si>
  <si>
    <t>Georeferencing of Savings Banks and their Role in Financial Inclusion in the Salinas Canton</t>
  </si>
  <si>
    <t>Bacilio, J.</t>
  </si>
  <si>
    <t>Bacilio,  Jacqueline</t>
  </si>
  <si>
    <t>Cascante-Gatgens, A.</t>
  </si>
  <si>
    <t>Cascante-Gatgens,  Adriana</t>
  </si>
  <si>
    <t>Universidad Estatal a Distancia</t>
  </si>
  <si>
    <t>Universidad Estatal a Distancia, San Jose, San Jose, Costa Rica</t>
  </si>
  <si>
    <t>Amador, M.B.</t>
  </si>
  <si>
    <t>Amador,  Maynor Barrientos</t>
  </si>
  <si>
    <t>Perez-Rojas, N.</t>
  </si>
  <si>
    <t>Perez-Rojas,  Nelson</t>
  </si>
  <si>
    <t>Universidad Estatal a Distancia, San Jose, San Jose, Costa Rica, Instituto Tecnológico de Costa Rica, Cartago, Cartago, Costa Rica</t>
  </si>
  <si>
    <t>Sánchez, R.</t>
  </si>
  <si>
    <t>Sánchez,  Romina</t>
  </si>
  <si>
    <t>Universidad Estatal de Milagro</t>
  </si>
  <si>
    <t>Universidad Estatal de Milagro, Milagro, Guayas, Ecuador</t>
  </si>
  <si>
    <t>Castelo, J.</t>
  </si>
  <si>
    <t>Castelo,  Jesmy</t>
  </si>
  <si>
    <t>Herrera, M.K.G.</t>
  </si>
  <si>
    <t>Herrera,  Maricela Kathiusca Giler</t>
  </si>
  <si>
    <t>Naranjo, M.</t>
  </si>
  <si>
    <t>Naranjo,  Miossotty</t>
  </si>
  <si>
    <t>Ortega, X.</t>
  </si>
  <si>
    <t>Ortega,  Xavier</t>
  </si>
  <si>
    <t>León, B.</t>
  </si>
  <si>
    <t>León,  Byron</t>
  </si>
  <si>
    <t>Zea, E.</t>
  </si>
  <si>
    <t>Zea,  Edmundo</t>
  </si>
  <si>
    <t>Soledispa-Rodríguez, X.E.</t>
  </si>
  <si>
    <t>Soledispa-Rodríguez,  Xavier E.</t>
  </si>
  <si>
    <t>Universidad Estatal del Sur de Manabí</t>
  </si>
  <si>
    <t>Faculty of Economics, Universidad Estatal del Sur de Manabí, Jipijapa, Ecuador</t>
  </si>
  <si>
    <t>Sumba-Bustamante, R.Y.</t>
  </si>
  <si>
    <t>Sumba-Bustamante,  Ruth Vadira</t>
  </si>
  <si>
    <t>Santistevan-Villacreses, K.L.</t>
  </si>
  <si>
    <t>Santistevan-Villacreses,  Karina L.</t>
  </si>
  <si>
    <t>Cantos-Figueroa, M.L.</t>
  </si>
  <si>
    <t>Cantos-Figueroa,  Mariana De L.</t>
  </si>
  <si>
    <t>2-s2.0-105011077804</t>
  </si>
  <si>
    <t>Pérez-Oleaga, C.M.</t>
  </si>
  <si>
    <t>Pérez-Oleaga,  Cristina Mazas</t>
  </si>
  <si>
    <t>Universidad Europea del Atlántico</t>
  </si>
  <si>
    <t>Department of Social Sciences, Universidad Europea del Atlántico, Santander, Cantabria, Spain</t>
  </si>
  <si>
    <t>What works in financial education? Experimental evidence on program impact</t>
  </si>
  <si>
    <t>Caamaño, M.</t>
  </si>
  <si>
    <t>Caamaño,  Matías</t>
  </si>
  <si>
    <t>Universidad Finis Terrae</t>
  </si>
  <si>
    <t>Universidad Finis Terrae, Santiago, RM, Chile</t>
  </si>
  <si>
    <t>2-s2.0-85099967330</t>
  </si>
  <si>
    <t>Castro, A.C.W.</t>
  </si>
  <si>
    <t>Castro,  William Rodrigo Avendaño</t>
  </si>
  <si>
    <t>Universidad Francisco de Paula Santander</t>
  </si>
  <si>
    <t>Universidad Francisco de Paula Santander, Cucuta, Colombia</t>
  </si>
  <si>
    <t>Perceptions, knowledge, and financial skills in middle education students; Percepciones, conocimientos y habilidades financieras en estudiantes de educación media</t>
  </si>
  <si>
    <t>2-s2.0-85151041194</t>
  </si>
  <si>
    <t>Castillo-Duarte, M.C.</t>
  </si>
  <si>
    <t>Castillo-Duarte,  Magda Celene</t>
  </si>
  <si>
    <t>Emprendemat, its influence on the development of economic and financial skills in the youth of the region of Catatumbo-Colombia; Emprendemat, su influencia en el desarrollo de competencias económica-fmancieras en la juventud de la región del Catatumbo</t>
  </si>
  <si>
    <t>Hernández Suárez, C.A.</t>
  </si>
  <si>
    <t>Hernández Suárez,  César Augusto</t>
  </si>
  <si>
    <t>Jácome-Carrascal, J.L.</t>
  </si>
  <si>
    <t>Jácome-Carrascal,  José Leonardo</t>
  </si>
  <si>
    <t>2-s2.0-85108585469</t>
  </si>
  <si>
    <t>Rueda, G.</t>
  </si>
  <si>
    <t>Rueda,  Gerson</t>
  </si>
  <si>
    <t>Facultad de Ciencias Empresariales, Universidad Francisco de Paula Santander, Cucuta, Colombia</t>
  </si>
  <si>
    <t>Financial Perceptions and Skills Among University Students</t>
  </si>
  <si>
    <t>Avendaño, W.R.</t>
  </si>
  <si>
    <t>Avendaño,  William R.</t>
  </si>
  <si>
    <t>Gerson, R.V.</t>
  </si>
  <si>
    <t>Gerson,  Rueda Vera</t>
  </si>
  <si>
    <t>Velasco Burgos, V.B.B.</t>
  </si>
  <si>
    <t>Velasco Burgos,  Blanca Mery</t>
  </si>
  <si>
    <t>Vergel-Orteg, M.</t>
  </si>
  <si>
    <t>Vergel-Orteg,  Mawency</t>
  </si>
  <si>
    <t>Velasco, B.M.</t>
  </si>
  <si>
    <t>Velasco,  Blanca M.B.</t>
  </si>
  <si>
    <t>Facultad de Ciencias Administrativas y Económicas, Universidad Francisco de Paula Santander, Cucuta, Colombia</t>
  </si>
  <si>
    <t>López-Sánchez, P.</t>
  </si>
  <si>
    <t>López-Sánchez,  Pilar</t>
  </si>
  <si>
    <t>Universidad Francisco de Vitoria</t>
  </si>
  <si>
    <t>Business, Universidad Francisco de Vitoria, Pozuelo de Alarcon, Madrid, Spain</t>
  </si>
  <si>
    <t>Sánchez, P.L.</t>
  </si>
  <si>
    <t>Sánchez,  Pilar López</t>
  </si>
  <si>
    <t>Universidad Francisco de Vitoria, Pozuelo de Alarcon, Madrid, Spain</t>
  </si>
  <si>
    <t>2-s2.0-85163047661</t>
  </si>
  <si>
    <t>Financial exclusion and the importance of financial literacy</t>
  </si>
  <si>
    <t>Independent Researcher, Universidad Francisco de Vitoria, Pozuelo de Alarcon, Madrid, Spain</t>
  </si>
  <si>
    <t>Morales-Chan, M.A.</t>
  </si>
  <si>
    <t>Morales-Chan,  Miguel</t>
  </si>
  <si>
    <t>Universidad Galileo</t>
  </si>
  <si>
    <t>Universidad Galileo, Guatemala City, Guatemala</t>
  </si>
  <si>
    <t>Guatemala</t>
  </si>
  <si>
    <t>Lopez Rodriguez, P.</t>
  </si>
  <si>
    <t>Lopez Rodriguez,  Patricia</t>
  </si>
  <si>
    <t>Universidad Iberoamericana</t>
  </si>
  <si>
    <t>Department of Economics, Universidad Iberoamericana, Mexico, Mexico</t>
  </si>
  <si>
    <t>Villegas, A.</t>
  </si>
  <si>
    <t>Villegas,  Alejandra</t>
  </si>
  <si>
    <t>Universidad Iberoamericana, Mexico, Mexico</t>
  </si>
  <si>
    <t>Acha, D.M.H.</t>
  </si>
  <si>
    <t>Acha,  Delsi Mariela Huaita</t>
  </si>
  <si>
    <t>Universidad Inca Garcilaso de la Vega</t>
  </si>
  <si>
    <t>Universidad Inca Garcilaso de la Vega, Lima, Lima, Peru</t>
  </si>
  <si>
    <t>Rivadeneira Fuel, G.A.</t>
  </si>
  <si>
    <t>Rivadeneira Fuel,  Gabriel Alejandro</t>
  </si>
  <si>
    <t>Universidad Internacional del Ecuador</t>
  </si>
  <si>
    <t>Universidad Internacional del Ecuador, Quito, Pichincha, Ecuador</t>
  </si>
  <si>
    <t>2-s2.0-85211328479</t>
  </si>
  <si>
    <t>Andy, H.C.F.</t>
  </si>
  <si>
    <t>Andy,  Hilda Cristina Flores</t>
  </si>
  <si>
    <t>Universidad Israel</t>
  </si>
  <si>
    <t>Universidad Israel, Quito, Pichincha, Ecuador</t>
  </si>
  <si>
    <t>Incidence of the Work Environment on the Performance of CNE Collaborators in the General Secretariat Area of the Quito Headquarters</t>
  </si>
  <si>
    <t>Pastora, B.P.</t>
  </si>
  <si>
    <t>Pastora,  Alejo Betty</t>
  </si>
  <si>
    <t>Ramírez, P.R.S.</t>
  </si>
  <si>
    <t>Ramírez,  Sandra Miyey Parra</t>
  </si>
  <si>
    <t>Universidad Javeriana</t>
  </si>
  <si>
    <t>Universidad Javerian, Colombia, Universidad EAN, Bogota, Colombia</t>
  </si>
  <si>
    <t>2-s2.0-85150394297</t>
  </si>
  <si>
    <t>Martínez-Prats, G.M.</t>
  </si>
  <si>
    <t>Martínez-Prats,  Germán</t>
  </si>
  <si>
    <t>Universidad Juárez Autónoma de Tabasco</t>
  </si>
  <si>
    <t>Universidad Juárez Autónoma de Tabasco, Villahermosa, TAB, Mexico</t>
  </si>
  <si>
    <t>TECHNOLOGY AND FINANCIAL EDUCATION: IMPACT OF SOCIETY; TECNOLOGÍA Y SU IMPACTO SOCIAL EN LA EDUCACIÓN FINANCIERA</t>
  </si>
  <si>
    <t>Eslava-Zapata, R.E.</t>
  </si>
  <si>
    <t>Eslava-Zapata,  Rolando Antonio</t>
  </si>
  <si>
    <t>Universidad Libre</t>
  </si>
  <si>
    <t>Universidad Libre, Bogota, Colombia</t>
  </si>
  <si>
    <t>2-s2.0-85193538190</t>
  </si>
  <si>
    <t>Arturo-Delgado, B.</t>
  </si>
  <si>
    <t>Arturo-Delgado,  Bolívar</t>
  </si>
  <si>
    <t>Universidad Mariana</t>
  </si>
  <si>
    <t>Universidad Mariana, Pasto, Narino, Colombia</t>
  </si>
  <si>
    <t>Impact of microcredit on the short-term finances of microentrepreneurs</t>
  </si>
  <si>
    <t>Ceballos Gomez, H.F.</t>
  </si>
  <si>
    <t>Ceballos Gomez,  Hugo Fernando</t>
  </si>
  <si>
    <t>Olivet, F.</t>
  </si>
  <si>
    <t>Olivet,  Francisco</t>
  </si>
  <si>
    <t>Universidad Mariano Galvez</t>
  </si>
  <si>
    <t>Universidad Mariano Galvez, Guatemala City, Guatemala</t>
  </si>
  <si>
    <t>2-s2.0-85140584519</t>
  </si>
  <si>
    <t>Cisternas, C.</t>
  </si>
  <si>
    <t>Cisternas,  Carla</t>
  </si>
  <si>
    <t>Universidad Mayor</t>
  </si>
  <si>
    <t>Escuela de Negocios, Universidad Mayor, Providencia, RM, Chile</t>
  </si>
  <si>
    <t>SOCIODEMOGRAPHIC DETERMINANTS OF FINANCIAL LITERACY LEVELS</t>
  </si>
  <si>
    <t>Castañeda, F.</t>
  </si>
  <si>
    <t>Castañeda,  Francisco</t>
  </si>
  <si>
    <t>Ormazábal, F.</t>
  </si>
  <si>
    <t>Ormazábal,  Francisco</t>
  </si>
  <si>
    <t>Urdaneta-Montiel, A.J.U.</t>
  </si>
  <si>
    <t>Urdaneta-Montiel,  Armando José</t>
  </si>
  <si>
    <t>Universidad Metropolitana del Ecuador</t>
  </si>
  <si>
    <t>Universidad Metropolitana del Ecuador, Guayaquil, Guayas, Ecuador</t>
  </si>
  <si>
    <t>2-s2.0-85213355000</t>
  </si>
  <si>
    <t>Solano-Solano, J.A.</t>
  </si>
  <si>
    <t>Solano-Solano,  Javier Alejandro</t>
  </si>
  <si>
    <t>Comprehensive analysis of theoretical categories in financial inclusion: a systematic review; Análisis integral de categorías teóricas en la inclusión financiera: una revisión sistemática</t>
  </si>
  <si>
    <t>Urdaneta-Montiel, A.J.</t>
  </si>
  <si>
    <t>Universidad Metropolitana del Ecuador
Universidad Del Zulia</t>
  </si>
  <si>
    <t>Universidad Metropolitana del Ecuador, Guayaquil, Guayas, Ecuador, Universidad Del Zulia, Maracaibo, Zulia, Venezuela</t>
  </si>
  <si>
    <t>Valencia-Ortiz, D.</t>
  </si>
  <si>
    <t>Valencia-Ortiz,  Dagoberto</t>
  </si>
  <si>
    <t>Universidad Nacional Abierta y a Distancia</t>
  </si>
  <si>
    <t>Universidad Nacional Abierta y a Distancia, Bogota, Cundinamarca, Colombia</t>
  </si>
  <si>
    <t>2-s2.0-85161630208</t>
  </si>
  <si>
    <t>Almendarez Matamoros, M.A.</t>
  </si>
  <si>
    <t>Almendarez Matamoros,  Manuel Alejandro</t>
  </si>
  <si>
    <t>Universidad Nacional Autónoma de Honduras</t>
  </si>
  <si>
    <t>Universidad Nacional Autónoma de Honduras, Tegucigalpa, Francisco Morazán, Honduras</t>
  </si>
  <si>
    <t>THE IMPORTANCE OF FINANCIAL EDUCATION ON SAVINGS AND DEBT LEVELS FOR HONDURAN ENTREPRENEURS; TRASCENDENCIA DE LA EDUCACIÓN FINANCIERA EN LOS NIVELES DE AHORRO Y DEUDA PARA EMPRENDEDORES HONDUREÑOS</t>
  </si>
  <si>
    <t>Mendoza-Ávila, I.</t>
  </si>
  <si>
    <t>Mendoza-Ávila,  Isabel</t>
  </si>
  <si>
    <t>Facultad de Ciencias Económicas Administrativas y Contabilidad, Universidad Nacional Autónoma de Honduras, Tegucigalpa, Francisco Morazán, Honduras</t>
  </si>
  <si>
    <t>2-s2.0-85179095759</t>
  </si>
  <si>
    <t>Moscoso-Paucarchuco, K.M.</t>
  </si>
  <si>
    <t>Moscoso-Paucarchuco,  Ketty Marilú</t>
  </si>
  <si>
    <t>Universidad Nacional Autónoma de Huanta</t>
  </si>
  <si>
    <t>Universidad Nacional Autónoma de Huanta, Huanta, Ayacucho, Peru</t>
  </si>
  <si>
    <t>FEMALE ENTREPRENEURSHIP An alternative for sustainable development in Peru; EMPREENDEDORISMO FEMININO Uma alternativa para o desenvolvimento sustentável no Peru; INICIATIVA EMPRESARIAL FEMENINA UNA ALTERNATIVA PARA EL DESARROLLO SOSTENIBLE EN PERÚ</t>
  </si>
  <si>
    <t>Gutiérrez-Gómez, E.</t>
  </si>
  <si>
    <t>Gutiérrez-Gómez,  Edgar</t>
  </si>
  <si>
    <t>2-s2.0-85069644933</t>
  </si>
  <si>
    <t>Díaz-Rodríguez, H.E.</t>
  </si>
  <si>
    <t>Díaz-Rodríguez,  Héctor Eduardo</t>
  </si>
  <si>
    <t>Universidad Nacional Autónoma de México</t>
  </si>
  <si>
    <t>Universidad Nacional Autónoma de México, Mexico, Mexico</t>
  </si>
  <si>
    <t>Determinants of innovation abilities in Mexico’s biotechnology sector; Determinantes de las capacidades de innovación en el sector biotecnológico en México</t>
  </si>
  <si>
    <t>Morales-Sánchez, M.A.</t>
  </si>
  <si>
    <t>Morales-Sánchez,  Mario Alberto</t>
  </si>
  <si>
    <t>2-s2.0-85028561435</t>
  </si>
  <si>
    <t>Ruiz-Durán, C.</t>
  </si>
  <si>
    <t>Ruiz-Durán,  Clemente</t>
  </si>
  <si>
    <t>Facultad de Economía, Universidad Nacional Autónoma de México, Mexico, Mexico</t>
  </si>
  <si>
    <t>Mexico: Financial inclusion and literacy outlook</t>
  </si>
  <si>
    <t>Erdely-Ruiz, A.</t>
  </si>
  <si>
    <t>Erdely-Ruiz,  Arturo</t>
  </si>
  <si>
    <t>Actuarial Science Program, Universidad Nacional Autónoma de México, Mexico, Mexico</t>
  </si>
  <si>
    <t>2-s2.0-84938579338</t>
  </si>
  <si>
    <t>Sosenski, S.</t>
  </si>
  <si>
    <t>Sosenski,  Susana</t>
  </si>
  <si>
    <t>Financial education for children: School savings programs in Mexico (1925-1945); Educación económica para la infancia: El ahorro escolar en México (1925-1945)</t>
  </si>
  <si>
    <t>Silva Flores, L.J.</t>
  </si>
  <si>
    <t>Silva Flores,  Lourdes Janet</t>
  </si>
  <si>
    <t>Universidad Nacional De San Martín</t>
  </si>
  <si>
    <t>Postgraduate School, Universidad Nacional De San Martín – Tarapoto, Tarapoto, San Martin, Peru</t>
  </si>
  <si>
    <t>Valladolid-Benavides, A.M.V.</t>
  </si>
  <si>
    <t>Valladolid-Benavides,  Anita Maribel</t>
  </si>
  <si>
    <t>Universidad Nacional Intercultural Fabiola Salazar Leguía</t>
  </si>
  <si>
    <t>Universidad Nacional Intercultural Fabiola Salazar Leguía de Bagua, Bagua, Amazonas, Peru</t>
  </si>
  <si>
    <t>Callupe-Cueva, P.C.</t>
  </si>
  <si>
    <t>Callupe-Cueva,  Paulo Cesar</t>
  </si>
  <si>
    <t>Universidad Nacional Intercultural de la Selva Central "Juan Santos Atahualpa"</t>
  </si>
  <si>
    <t>Faculty of Business Administration, Universidad Nacional Intercultural de la Selva Central “Juan Santos Atahualpa”, La Merced, Chanchamayo, Peru</t>
  </si>
  <si>
    <t>Bazán-Ramírez, A.</t>
  </si>
  <si>
    <t>Bazán-Ramírez,  Aldo</t>
  </si>
  <si>
    <t>Universidad Nacional José María Arguedas</t>
  </si>
  <si>
    <t>Department of Education and Humanities, Universidad Nacional José María Arguedas, Andahuaylas, Apurimac, Peru</t>
  </si>
  <si>
    <t>Félix Benites, E.</t>
  </si>
  <si>
    <t>Félix Benites,  Edwin Daniel</t>
  </si>
  <si>
    <t>Departamento Académico de Educación y Humanidades, Universidad Nacional José María Arguedas, Andahuaylas, Apurimac, Peru</t>
  </si>
  <si>
    <t>Gallegos, A.</t>
  </si>
  <si>
    <t>Gallegos,  Ada Lucia</t>
  </si>
  <si>
    <t>Universidad Nacional Mayor de San Marcos</t>
  </si>
  <si>
    <t>Departamento Académico de Ciencias jurídicas y Políticas, Universidad Nacional Mayor de San Marcos, Lima, Lima, Peru</t>
  </si>
  <si>
    <t>Bazán-Ramírez, W.</t>
  </si>
  <si>
    <t>Bazán-Ramírez,  Wilfredo</t>
  </si>
  <si>
    <t>Facultad de Ciencias Administrativas, Universidad Nacional Mayor de San Marcos, Lima, Lima, Peru</t>
  </si>
  <si>
    <t>2-s2.0-85208952489</t>
  </si>
  <si>
    <t>Rodríguez Cairo, V.</t>
  </si>
  <si>
    <t>Rodríguez Cairo,  Vladimir</t>
  </si>
  <si>
    <t>Universidad Nacional Mayor de San Marcos, Lima, Lima, Peru</t>
  </si>
  <si>
    <t>Behavioral approach to financial education and mitigation of bias in credit decisions; Educación financiera con enfoque conductual y mitigación de sesgos en decisiones crediticias</t>
  </si>
  <si>
    <t>Vilchez Olivares, P.A.</t>
  </si>
  <si>
    <t>Vilchez Olivares,  Percy Antonio</t>
  </si>
  <si>
    <t>Barrantes Martínez, A.M.</t>
  </si>
  <si>
    <t>Barrantes Martínez,  Armando Martín</t>
  </si>
  <si>
    <t>Faculty of Administrative Sciences, Universidad Nacional Mayor de San Marcos, Lima, Lima, Peru</t>
  </si>
  <si>
    <t>Oscanoa Ponce, B.F.</t>
  </si>
  <si>
    <t>Oscanoa Ponce,  Bill Frank</t>
  </si>
  <si>
    <t>Duran Ttito, C.N.</t>
  </si>
  <si>
    <t>Duran Ttito,  Corina Nanci</t>
  </si>
  <si>
    <t>Universidad Nacional San Antonio Abad</t>
  </si>
  <si>
    <t>Faculty of Management and Tourism, Universidad Nacional San Antonio Abad del Cusco, Cusco, Cusco, Peru</t>
  </si>
  <si>
    <t>Diaz, J.</t>
  </si>
  <si>
    <t>Diaz,  Jorge</t>
  </si>
  <si>
    <t>School of Business Administration, Universidad Nacional San Antonio Abad del Cusco, Cusco, Cusco, Peru</t>
  </si>
  <si>
    <t>Abarca, Y.</t>
  </si>
  <si>
    <t>Abarca,  Yasser</t>
  </si>
  <si>
    <t>Mellado, J.</t>
  </si>
  <si>
    <t>Mellado,  Juan Pablo</t>
  </si>
  <si>
    <t>Caballero, M.</t>
  </si>
  <si>
    <t>Caballero,  Marcelo</t>
  </si>
  <si>
    <t>Julca Guerrero, F.J.</t>
  </si>
  <si>
    <t>Julca Guerrero,  Félix Claudio</t>
  </si>
  <si>
    <t>Universidad Nacional Santiago Antúnez de Mayolo</t>
  </si>
  <si>
    <t>Faculty of Law, Universidad Nacional Santiago Antúnez de Mayolo, Huaraz, Ancash, Peru</t>
  </si>
  <si>
    <t>Pelaez-Diaz, G.P.</t>
  </si>
  <si>
    <t>Pelaez-Diaz,  Guillermo Napoleón</t>
  </si>
  <si>
    <t>Management and Tourism Faculty, Universidad Nacional Santiago Antúnez de Mayolo, Huaraz, Ancash, Peru</t>
  </si>
  <si>
    <t>Castillo-Picón, J.C.</t>
  </si>
  <si>
    <t>Castillo-Picón,  Jorge</t>
  </si>
  <si>
    <t>Faculty of Economics and Accounting, Universidad Nacional Santiago Antúnez de Mayolo, Huaraz, Ancash, Peru</t>
  </si>
  <si>
    <t>Polo Escobar, B.R.P.</t>
  </si>
  <si>
    <t>Polo Escobar,  Benjamin Roldan</t>
  </si>
  <si>
    <t>Universidad Nacional Toribio Rodríguez de Mendoza de Amazonas</t>
  </si>
  <si>
    <t>Universidad Nacional Toribio Rodríguez de Mendoza de Amazonas, Chachapoyas, Amazonas, Peru</t>
  </si>
  <si>
    <t>Hinojosa Salazar, C.A.H.</t>
  </si>
  <si>
    <t>Hinojosa Salazar,  Carlos Alberto</t>
  </si>
  <si>
    <t>Reategui, J.A.</t>
  </si>
  <si>
    <t>Reategui,  Julio Arévalo</t>
  </si>
  <si>
    <t>Montoya Lunavictoria, J.K.</t>
  </si>
  <si>
    <t>Montoya Lunavictoria,  Johana Katerine</t>
  </si>
  <si>
    <t>Universidad Nacional de Chimborazo</t>
  </si>
  <si>
    <t>Universidad Nacional de Chimborazo, Riobamba, Chimborazo, Ecuador</t>
  </si>
  <si>
    <t>2-s2.0-85172938493</t>
  </si>
  <si>
    <t>Duque, P.</t>
  </si>
  <si>
    <t>Duque,  Pedro</t>
  </si>
  <si>
    <t>Universidad Nacional de Colombia</t>
  </si>
  <si>
    <t>Universidad Nacional de Colombia, Bogotá. D.E, Colombia, Departamento de Economía y Administración, Argentina, Universidad de Caldas, Manizales, Caldas, Colombia</t>
  </si>
  <si>
    <t>Financial Education in the Young Population: A Revision and Bibliometric Analysis; Educação Financeira na população jovem: Uma revisão e análise bibliométrica; Educación Financiera en la población joven: una revisión y análisis bibliométrico</t>
  </si>
  <si>
    <t>Hoyos, O.</t>
  </si>
  <si>
    <t>Hoyos,  Oscar</t>
  </si>
  <si>
    <t>Universidad Nacional de Colombia, Bogotá. D.E, Colombia, Departamento de Economía y Administración, Universidad de Caldas, Manizales, Caldas, Colombia</t>
  </si>
  <si>
    <t>2-s2.0-84947058062</t>
  </si>
  <si>
    <t>Mejía-Escalante, M.</t>
  </si>
  <si>
    <t>Mejía-Escalante,  Mónica Elizabeth</t>
  </si>
  <si>
    <t>Universidad Nacional de Colombia, Bogota, Colombia</t>
  </si>
  <si>
    <t>Basic needs: Durable goods and services of proper housing; Necessidades básicas: Bens e serviços duráveis da moradia adequada</t>
  </si>
  <si>
    <t>Chaparro, O.L.M.</t>
  </si>
  <si>
    <t>Chaparro,  Olga Lucia Manrique</t>
  </si>
  <si>
    <t>Escuela de Economía, Universidad Nacional de Colombia, Bogota, Colombia</t>
  </si>
  <si>
    <t>Restrepo, C.A.</t>
  </si>
  <si>
    <t>Restrepo,  Carlos Andrés Díaz</t>
  </si>
  <si>
    <t>Universidad Nacional de Colombia, Bogotá. D.E, Colombia, Facultad de Ciencias Económicas, Argentina, grupo de Investigación Estudios económicos y de la Administración, Universidad Católica de Pereira, Pereira, Risaralda, Colombia</t>
  </si>
  <si>
    <t>2-s2.0-85209110613</t>
  </si>
  <si>
    <t>Caro, N.P.</t>
  </si>
  <si>
    <t>Caro,  Norma Patricia</t>
  </si>
  <si>
    <t>Universidad Nacional de Córdoba</t>
  </si>
  <si>
    <t>Faculty of Economics, Universidad Nacional de Córdoba, Cordoba, Cordoba, Argentina, Centro de Investigaciones y Estudios sobre Cultura y Sociedad, Cordoba, Cordoba, Argentina</t>
  </si>
  <si>
    <t>Main factors of financial inclusion in South American countries. Cuadernos de Economía,; PRINCIPALES FACTORES DE LA INCLUSIóN FINANCIERA EN PAÍSES DE AMÉRICA DEL SUR</t>
  </si>
  <si>
    <t>2-s2.0-85190507225</t>
  </si>
  <si>
    <t>Zapata-Antón, J.</t>
  </si>
  <si>
    <t>Zapata-Antón,  Julieta</t>
  </si>
  <si>
    <t>Secretaría de Extensión de Ciencia y Técnica (SECyT), Universidad Nacional de Córdoba, Cordoba, Cordoba, Argentina</t>
  </si>
  <si>
    <t>Advances in decision-making theory: implications for public financial education policies in Argentina; Avances en la teoría de toma de decisiones: implicaciones para las políticas públicas de educación financiera en Argentina</t>
  </si>
  <si>
    <t>Hernández, M.P.</t>
  </si>
  <si>
    <t>Hernández,  María Paz</t>
  </si>
  <si>
    <t>Faculty of Economics, Universidad Nacional de Córdoba, Cordoba, Cordoba, Argentina</t>
  </si>
  <si>
    <t>2-s2.0-85100711928</t>
  </si>
  <si>
    <t>Herrador-Alcaide, T.C.</t>
  </si>
  <si>
    <t>Herrador-Alcaide,  Teresa Carmen</t>
  </si>
  <si>
    <t>Universidad Nacional de Educacion a Distancia</t>
  </si>
  <si>
    <t>Faculty of Economics and Business Administration, Universidad Nacional de Educacion a Distancia, Madrid, Spain</t>
  </si>
  <si>
    <t>A model for personal financial planning towards retirement</t>
  </si>
  <si>
    <t>Hernández Solís, M.</t>
  </si>
  <si>
    <t>Hernández Solís,  Montserrat</t>
  </si>
  <si>
    <t>2-s2.0-84952919378</t>
  </si>
  <si>
    <t>Ríos-Sastre, S.</t>
  </si>
  <si>
    <t>Ríos-Sastre,  Susana de los</t>
  </si>
  <si>
    <t>Universidad Nacional de Educacion a Distancia
Universidad Pontificia Comillas (Two universities found in the provided text)</t>
  </si>
  <si>
    <t>Department of Applied Economy and History, Universidad Nacional de Educacion a Distancia, Madrid, Spain, Department of Financial Management, Universidad Pontificia Comillas, Madrid, Madrid, Spain</t>
  </si>
  <si>
    <t>Financial education and economic growth: An overview of public and private policies around the world</t>
  </si>
  <si>
    <t>González-Sánchez, V.M.</t>
  </si>
  <si>
    <t>González-Sánchez,  Víctor M.</t>
  </si>
  <si>
    <t>Universidad Nacional de Educacion a Distancia
Universidad Pontificia Comillas (Two universities found in the text)</t>
  </si>
  <si>
    <t>Casimiro Urcos, W.H.C.</t>
  </si>
  <si>
    <t>Casimiro Urcos,  Walther Hernán</t>
  </si>
  <si>
    <t>Universidad Nacional de Educación Enrique Guzmán y Valle</t>
  </si>
  <si>
    <t>Universidad Nacional de Educación Enrique Guzmán y Valle, Lima, Lima, Peru</t>
  </si>
  <si>
    <t>Castro, M.</t>
  </si>
  <si>
    <t>Castro,  Manuel Alonso</t>
  </si>
  <si>
    <t>Universidad Nacional de Educación a Distancia</t>
  </si>
  <si>
    <t>Universidad Nacional de Educacion a Distancia, Madrid, Spain</t>
  </si>
  <si>
    <t>2-s2.0-85034641711</t>
  </si>
  <si>
    <t>Palací, F.</t>
  </si>
  <si>
    <t>Palací,  Francisco José</t>
  </si>
  <si>
    <t>Department of Social and Organizational Psychology, Universidad Nacional de Educacion a Distancia, Madrid, Spain</t>
  </si>
  <si>
    <t>Economic cognitions among older adults: Parental socialization predicts financial planning for retirement</t>
  </si>
  <si>
    <t>Topa,  Gabriela</t>
  </si>
  <si>
    <t>2-s2.0-105001811615</t>
  </si>
  <si>
    <t>Ruiz-Rúa, A.</t>
  </si>
  <si>
    <t>Ruiz-Rúa,  Aurora</t>
  </si>
  <si>
    <t>Banking digitalization in Spain: How branch closures and digital barriers reshape financial inclusion</t>
  </si>
  <si>
    <t>2-s2.0-85042173254</t>
  </si>
  <si>
    <t>Gender differences in retirement planning: A longitudinal study among Spanish Registered Nurses</t>
  </si>
  <si>
    <t>2-s2.0-85058516303</t>
  </si>
  <si>
    <t>Too soon to worry? Longitudinal examination of financial planning for retirement among Spanish aged workers</t>
  </si>
  <si>
    <t>Fernández-Bonilla, F.</t>
  </si>
  <si>
    <t>Fernández-Bonilla,  Fernando</t>
  </si>
  <si>
    <t>Jiménez, I.</t>
  </si>
  <si>
    <t>Jiménez,  Irene</t>
  </si>
  <si>
    <t>Faculty of Psychology, Universidad Nacional de Educacion a Distancia, Madrid, Spain</t>
  </si>
  <si>
    <t>Pérez, S.</t>
  </si>
  <si>
    <t>Pérez,  Sergio</t>
  </si>
  <si>
    <t>Martín-Marcos, A.M.</t>
  </si>
  <si>
    <t>Martín-Marcos,  Ana</t>
  </si>
  <si>
    <t>Departamento de Análisis Económico, Universidad Nacional de Educacion a Distancia, Madrid, Spain</t>
  </si>
  <si>
    <t>Expósito-Casas, E.E.</t>
  </si>
  <si>
    <t>Expósito-Casas,  Eva</t>
  </si>
  <si>
    <t>Departamento de Métodos de Investigación y Diagnóstico en Educación II, Universidad Nacional de Educacion a Distancia, Madrid, Spain</t>
  </si>
  <si>
    <t>2-s2.0-85000376640</t>
  </si>
  <si>
    <t>de la CuestaߚGonzález, M.</t>
  </si>
  <si>
    <t>de la CuestaߚGonzález,  Marta</t>
  </si>
  <si>
    <t>A multivariate study of over-indebtedness' causes and consequences</t>
  </si>
  <si>
    <t>Ruiz, E.R.</t>
  </si>
  <si>
    <t>Ruiz,  Elena</t>
  </si>
  <si>
    <t>SanCristóbal, E.</t>
  </si>
  <si>
    <t>SanCristóbal,  Elio</t>
  </si>
  <si>
    <t>Gijón, C.</t>
  </si>
  <si>
    <t>Gijón,  Covadonga</t>
  </si>
  <si>
    <t>2-s2.0-85075696203</t>
  </si>
  <si>
    <t>Cueva-Hurtado, M.E.</t>
  </si>
  <si>
    <t>Cueva-Hurtado,  Mario Enrique</t>
  </si>
  <si>
    <t>Universidad Nacional de Loja</t>
  </si>
  <si>
    <t>Facultad de la Energía, Universidad Nacional de Loja, Loja, Ecuador</t>
  </si>
  <si>
    <t>Deep Learning Model for Forecasting Financial Sales Based on Long Short-Term Memory Networks</t>
  </si>
  <si>
    <t>Narváez, C.</t>
  </si>
  <si>
    <t>Narváez,  Cristian</t>
  </si>
  <si>
    <t>Ruilova Sánchez, M.C.</t>
  </si>
  <si>
    <t>Ruilova Sánchez,  Maria Del Cisne</t>
  </si>
  <si>
    <t>Suntaxi Sarango, M.C.</t>
  </si>
  <si>
    <t>Suntaxi Sarango,  Martha C.</t>
  </si>
  <si>
    <t>Ordoñez-Ordoñez, P.F.</t>
  </si>
  <si>
    <t>Ordoñez-Ordoñez,  Pablo F.</t>
  </si>
  <si>
    <t>Universidad Nacional de Loja
Madrid</t>
  </si>
  <si>
    <t>Facultad de la Energía, Universidad Nacional de Loja, Loja, Ecuador, Escuela Técnica Superior de Ingeniería de Sistemas Informáticos, Universidad Politécnica de Madrid, Madrid, Madrid, Spain</t>
  </si>
  <si>
    <t>Universidad Nacional de Moquegua</t>
  </si>
  <si>
    <t>Department of Research, Universidad Nacional de Moquegua, Moquegua, Moquegua, Peru</t>
  </si>
  <si>
    <t>Universidad Nacional de Moquegua, Moquegua, Moquegua, Peru</t>
  </si>
  <si>
    <t>Universidad Nacional de San Agustin de Arequipa</t>
  </si>
  <si>
    <t>Universidad Nacional de San Agustin de Arequipa, Arequipa, Arequipa, Peru</t>
  </si>
  <si>
    <t>Quispe-Morales, R.</t>
  </si>
  <si>
    <t>Quispe-Morales,  Rolando Alfredo</t>
  </si>
  <si>
    <t>Universidad Nacional de San Cristóbal de Huamanga</t>
  </si>
  <si>
    <t>Faculty of Education, Universidad Nacional de San Cristóbal de Huamanga, Ayacucho, Ayacucho, Peru</t>
  </si>
  <si>
    <t>Palomino-Malpartida, Y.G.</t>
  </si>
  <si>
    <t>Palomino-Malpartida,  Ybar G.</t>
  </si>
  <si>
    <t>Faculty of Chemical Engineering and Metallurgy - FIQM, Universidad Nacional de San Cristóbal de Huamanga, Ayacucho, Ayacucho, Peru</t>
  </si>
  <si>
    <t>2-s2.0-85191813357</t>
  </si>
  <si>
    <t>Sánchez, M.S.</t>
  </si>
  <si>
    <t>Sánchez,  María Soledad</t>
  </si>
  <si>
    <t>Universidad Nacional de San Martín</t>
  </si>
  <si>
    <t>Universidad Nacional de San Martín, San Martin, Provincia de Buenos Aires, Argentina</t>
  </si>
  <si>
    <t>When Investments Become Popular. Digital Finance and Amateur Investors in Argentina; Cuando las inversiones se popularizan. Finanzas digitales e inversores amateurs en Argentina</t>
  </si>
  <si>
    <t>Ezcurra Zavaleta, G.A.</t>
  </si>
  <si>
    <t>Ezcurra Zavaleta,  Ghenkis Amilcar</t>
  </si>
  <si>
    <t>Universidad Nacional de Tumbes</t>
  </si>
  <si>
    <t>Universidad Nacional de Tumbes, Tumbes, Tumbes, Peru</t>
  </si>
  <si>
    <t>Ezcurra Zavaleta, G.</t>
  </si>
  <si>
    <t>Faculty of Economics, Universidad Nacional de Tumbes, Tumbes, Tumbes, Peru</t>
  </si>
  <si>
    <t>Turpo Aliaga, B.</t>
  </si>
  <si>
    <t>Turpo Aliaga,  Bertelly</t>
  </si>
  <si>
    <t>Universidad Nacional del Altiplano</t>
  </si>
  <si>
    <t>Faculty of Accounting and Administrative Sciences, Universidad Nacional del Altiplano, Puno, Puno, Peru</t>
  </si>
  <si>
    <t>2-s2.0-105018692922</t>
  </si>
  <si>
    <t>Pacheco-Vizcarra, M.Y.</t>
  </si>
  <si>
    <t>Pacheco-Vizcarra,  Milagros Yesenia</t>
  </si>
  <si>
    <t>Facultad de Ciencias Contables y Administrativas, Universidad Nacional del Altiplano, Puno, Puno, Peru</t>
  </si>
  <si>
    <t>Financial well-being and financial stress as predictors of overall well-being and life satisfaction among Peruvian workers</t>
  </si>
  <si>
    <t>Ticona Machaca, A.</t>
  </si>
  <si>
    <t>Ticona Machaca,  Alejandro</t>
  </si>
  <si>
    <t>Gutiérrez Castillo, F.H.</t>
  </si>
  <si>
    <t>Gutiérrez Castillo,  Félix Henry</t>
  </si>
  <si>
    <t>Yucra Quispe, R.</t>
  </si>
  <si>
    <t>Yucra Quispe,  Roger</t>
  </si>
  <si>
    <t>2-s2.0-85059850639</t>
  </si>
  <si>
    <t>Scherger, V.</t>
  </si>
  <si>
    <t>Scherger,  Valeria</t>
  </si>
  <si>
    <t>Universidad Nacional del Sur</t>
  </si>
  <si>
    <t>Campus de Altos de Palihue (8000), Universidad Nacional del Sur, Bahia Blanca, Provincia de Buenos Aires, Argentina</t>
  </si>
  <si>
    <t>Prediction of Business Failure with Fuzzy Models</t>
  </si>
  <si>
    <t>2-s2.0-84876890708</t>
  </si>
  <si>
    <t>Vigier, H.P.</t>
  </si>
  <si>
    <t>Vigier,  Hernán Pedro</t>
  </si>
  <si>
    <t>UPSO, Universidad Nacional del Sur, Bahia Blanca, Provincia de Buenos Aires, Argentina</t>
  </si>
  <si>
    <t>Analysis of the inconsistency problem in the model for predicting "diseases" of firms</t>
  </si>
  <si>
    <t>Universidad Nacional del Sur, Bahia Blanca, Provincia de Buenos Aires, Argentina</t>
  </si>
  <si>
    <t>Vigier, H.</t>
  </si>
  <si>
    <t>2-s2.0-85092308569</t>
  </si>
  <si>
    <t>Matturro, G.</t>
  </si>
  <si>
    <t>Matturro,  Gerardo</t>
  </si>
  <si>
    <t>Universidad ORT Uruguay</t>
  </si>
  <si>
    <t>Universidad ORT Uruguay, Montevideo, Montevideo, Uruguay</t>
  </si>
  <si>
    <t>Technical knowledge and soft skills in the founding teams of software startups</t>
  </si>
  <si>
    <t>Solari, M.</t>
  </si>
  <si>
    <t>Solari,  Martín</t>
  </si>
  <si>
    <t>Buffa, A.</t>
  </si>
  <si>
    <t>Buffa,  Angélica</t>
  </si>
  <si>
    <t>2-s2.0-85078956922</t>
  </si>
  <si>
    <t>Usher, X.</t>
  </si>
  <si>
    <t>Usher,  Ximena</t>
  </si>
  <si>
    <t>Assessing the impacts of market failures on innovation investment in Uruguay</t>
  </si>
  <si>
    <t>Hernández, E.</t>
  </si>
  <si>
    <t>Hernández,  Elisa</t>
  </si>
  <si>
    <t>Febbles, D.</t>
  </si>
  <si>
    <t>Febbles,  Diego</t>
  </si>
  <si>
    <t>Bukstein, D.</t>
  </si>
  <si>
    <t>Bukstein,  Daniel</t>
  </si>
  <si>
    <t>2-s2.0-82955229005</t>
  </si>
  <si>
    <t>Barbero, J.L.</t>
  </si>
  <si>
    <t>Barbero,  Jose L.</t>
  </si>
  <si>
    <t>Universidad Pablo de Olavide</t>
  </si>
  <si>
    <t>Universidad Pablo de Olavide, de Sevilla, Sevilla, Seville, Spain</t>
  </si>
  <si>
    <t>Managerial capabilities and paths to growth as determinants of high-growth small and medium-sized enterprises</t>
  </si>
  <si>
    <t>2-s2.0-85128413464</t>
  </si>
  <si>
    <t>Novoa-Hoyos, A.</t>
  </si>
  <si>
    <t>Novoa-Hoyos,  Amalia</t>
  </si>
  <si>
    <t>ROLE OF FINANCIAL LITERACY AND AWARENESS OF TAX IMPACTS IN AN EMERGING ECONOMY FACING TAX REFORM</t>
  </si>
  <si>
    <t>Jiménez-Rodríguez, E.</t>
  </si>
  <si>
    <t>Jiménez-Rodríguez,  Enrique José</t>
  </si>
  <si>
    <t>2-s2.0-85168676601</t>
  </si>
  <si>
    <t>Zagalaz Jiménez, J.R.</t>
  </si>
  <si>
    <t>Zagalaz Jiménez,  José Ramón</t>
  </si>
  <si>
    <t>Associate Researcher Banking and Entrepreneurial Finance Research Group, Universidad Pablo de Olavide, de Sevilla, Sevilla, Seville, Spain</t>
  </si>
  <si>
    <t>Bank customers complaints, financial knowledge and gender</t>
  </si>
  <si>
    <t>Universidad Pablo de Olavide (Sevilla, Spain)
Universidad EAN (Bogota, Colombia)
NA (for any other text without a university name)</t>
  </si>
  <si>
    <t>Universidad Pablo de Olavide - Facultad de Ciencias Empresariales, Sevilla, Seville, Spain, Faculty of Administration, Universidad EAN, Bogota, Colombia</t>
  </si>
  <si>
    <t>2-s2.0-105001548413</t>
  </si>
  <si>
    <t>Ramírez-Pérez, H.X.</t>
  </si>
  <si>
    <t>Ramírez-Pérez,  Héctor X.</t>
  </si>
  <si>
    <t>Universidad Panamericana</t>
  </si>
  <si>
    <t>Universidad Panamericana, Mexico City, Mexico</t>
  </si>
  <si>
    <t>How Financial Literacy Factors Influence Households’ Income and Expenses</t>
  </si>
  <si>
    <t>DelaTorre-Diaz, L.</t>
  </si>
  <si>
    <t>DelaTorre-Diaz,  Lorena</t>
  </si>
  <si>
    <t>Rivas-Aceves, S.</t>
  </si>
  <si>
    <t>Rivas-Aceves,  Salvador</t>
  </si>
  <si>
    <t>Santana, J.C.</t>
  </si>
  <si>
    <t>Santana,  Josefina C.</t>
  </si>
  <si>
    <t>Ortiz-Arango, F.O.</t>
  </si>
  <si>
    <t>Ortiz-Arango,  Francisco</t>
  </si>
  <si>
    <t>Dávila-Aragón, G.D.</t>
  </si>
  <si>
    <t>Dávila-Aragón,  Griselda</t>
  </si>
  <si>
    <t>Romero-Muñoz, J.</t>
  </si>
  <si>
    <t>Romero-Muñoz,  Jorge</t>
  </si>
  <si>
    <t>Universidad Pedagógica y Tecnológica de Colombia</t>
  </si>
  <si>
    <t>Facultad de Ciencias Económicas y Administrativas, Universidad Pedagógica y Tecnológica de Colombia, Tunja, Boyaca, Colombia</t>
  </si>
  <si>
    <t>Blanco-Mesa, F.</t>
  </si>
  <si>
    <t>Blanco-Mesa,  Fabio</t>
  </si>
  <si>
    <t>Universidad Pedagógica y Tecnológica de Colombia, Tunja, Boyaca, Colombia</t>
  </si>
  <si>
    <t>Romero-Muñoz, J.E.</t>
  </si>
  <si>
    <t>2-s2.0-85141740996</t>
  </si>
  <si>
    <t>Salvatierra, G.</t>
  </si>
  <si>
    <t>Salvatierra,  Guillermo R.</t>
  </si>
  <si>
    <t>Universidad Peruana Cayetano Heredia</t>
  </si>
  <si>
    <t>Departamento de Ciencias Celulares y Moleculares, Universidad Peruana Cayetano Heredia, Lima, Lima, Peru</t>
  </si>
  <si>
    <t>Factors associated with diphtheria vaccination completion among children under five years old in Peru 2010–2019: A cross-sectional population-based study</t>
  </si>
  <si>
    <t>2-s2.0-85215993321</t>
  </si>
  <si>
    <t>Barzola-Inga, S.L.</t>
  </si>
  <si>
    <t>Barzola-Inga,  Sonia Luz</t>
  </si>
  <si>
    <t>Universidad Peruana Los Andes</t>
  </si>
  <si>
    <t>Faculty of Administrative and Accounting Sciences, Universidad Peruana Los Andes, Huancayo, Huancayo, Peru</t>
  </si>
  <si>
    <t>Exploring the Effects of Financial Knowledge on Better Decision-Making in SMEs</t>
  </si>
  <si>
    <t>Núñez-Palacios, E.L.</t>
  </si>
  <si>
    <t>Núñez-Palacios,  Eva Luisa</t>
  </si>
  <si>
    <t>Universidad Peruana Los Andes, Huancayo, Huancayo, Peru</t>
  </si>
  <si>
    <t>Aguado Riveros, U.</t>
  </si>
  <si>
    <t>Aguado Riveros,  Uldarico Inocencio</t>
  </si>
  <si>
    <t>Pariona-Amaya, D.</t>
  </si>
  <si>
    <t>Pariona-Amaya,  Diana</t>
  </si>
  <si>
    <t>Villar-Aranda, M.D.</t>
  </si>
  <si>
    <t>Villar-Aranda,  Mark David</t>
  </si>
  <si>
    <t>Moreno-Menéndez, F.M.</t>
  </si>
  <si>
    <t>Moreno-Menéndez,  Fabricio Miguel</t>
  </si>
  <si>
    <t>Villa-Ricapa, L.F.</t>
  </si>
  <si>
    <t>Villa-Ricapa,  Linda Flor</t>
  </si>
  <si>
    <t>Sánchez Soto, J.M.</t>
  </si>
  <si>
    <t>Sánchez Soto,  Juan Manuel</t>
  </si>
  <si>
    <t>Chavez-Ruiz, M.J.C.</t>
  </si>
  <si>
    <t>Chavez-Ruiz,  Mervin Juan</t>
  </si>
  <si>
    <t>Universidad Peruana Unión</t>
  </si>
  <si>
    <t>Unidad de Ciencias Empresariales, Universidad Peruana Unión, Lima, Lima, Peru</t>
  </si>
  <si>
    <t>2-s2.0-85190693487</t>
  </si>
  <si>
    <t>Villafuerte de la Cruz, A.S.</t>
  </si>
  <si>
    <t>Universidad Peruana Unión, Lima, Lima, Peru</t>
  </si>
  <si>
    <t>Financial literacy and credit card indebtedness of credit card customers of Plaza vea – Peru; Alfabetização financeira e endividamento com cartão de crédito entre os clientes do Plaza vea – Peru; Educación financiera y endeudamiento por uso de las tarjetas de crédito de los clientes de Plaza vea – Perú</t>
  </si>
  <si>
    <t>Bejarano-Auqui, J.F.</t>
  </si>
  <si>
    <t>Bejarano-Auqui,  Jesus Fernando</t>
  </si>
  <si>
    <t>Chavez-Ruiz, M.J.</t>
  </si>
  <si>
    <t>Pizzán-Tomanguillo, S.L.</t>
  </si>
  <si>
    <t>Pizzán-Tomanguillo,  Sandra Lucero</t>
  </si>
  <si>
    <t>Almirón-Cuentas, J.A.</t>
  </si>
  <si>
    <t>Almirón-Cuentas,  Juan Alberto</t>
  </si>
  <si>
    <t>Faculty of Engineering and Architecture, Universidad Peruana Unión, Lima, Lima, Peru</t>
  </si>
  <si>
    <t>Marcos-Carbajal, P.</t>
  </si>
  <si>
    <t>Marcos-Carbajal,  Pool</t>
  </si>
  <si>
    <t>Laboratorio de Investigación en Biología Molecular, Universidad Peruana Unión, Lima, Lima, Peru</t>
  </si>
  <si>
    <t>Choque, D.</t>
  </si>
  <si>
    <t>Choque,  Deysi</t>
  </si>
  <si>
    <t>Álvarez Avad, N.</t>
  </si>
  <si>
    <t>Álvarez Avad,  Nita</t>
  </si>
  <si>
    <t>Morales-García, W.C.</t>
  </si>
  <si>
    <t>Morales-García,  Wilter C.</t>
  </si>
  <si>
    <t>Dirección General de Investigación, Universidad Peruana Unión, Lima, Lima, Peru</t>
  </si>
  <si>
    <t>Mamani-Benito, O.</t>
  </si>
  <si>
    <t>Mamani-Benito,  Oscar Javier</t>
  </si>
  <si>
    <t>Gonzales, A.</t>
  </si>
  <si>
    <t>Gonzales,  Antony</t>
  </si>
  <si>
    <t>Cahuana Sánchez, J.H.</t>
  </si>
  <si>
    <t>Cahuana Sánchez,  John Herbert</t>
  </si>
  <si>
    <t>Faculty of Business Sciences, Universidad Peruana Unión, Lima, Lima, Peru</t>
  </si>
  <si>
    <t>Braiz Panduro, C.</t>
  </si>
  <si>
    <t>Braiz Panduro,  Cecilia</t>
  </si>
  <si>
    <t>Turpo-Chaparro, J.E.</t>
  </si>
  <si>
    <t>Turpo-Chaparro,  Josué Edison</t>
  </si>
  <si>
    <t>Escuela de Posgrado, Universidad Peruana Unión, Lima, Lima, Peru</t>
  </si>
  <si>
    <t>Huayta-Meza, M.</t>
  </si>
  <si>
    <t>Huayta-Meza,  Mariné</t>
  </si>
  <si>
    <t>Facultad de Ciencias Empresariales, Universidad Peruana Unión, Lima, Lima, Peru</t>
  </si>
  <si>
    <t>2-s2.0-85213945197</t>
  </si>
  <si>
    <t>Yauricasa-Seguil, J.A.</t>
  </si>
  <si>
    <t>Yauricasa-Seguil,  Juliana Alexandra</t>
  </si>
  <si>
    <t>Universidad Peruana de Ciencias Aplicadas</t>
  </si>
  <si>
    <t>Faculty of Engineering, Universidad Peruana de Ciencias Aplicadas, Lima, Lima, Peru</t>
  </si>
  <si>
    <t>Design of a Mobile Learning App for Financial Literacy in Young People Using Gamification</t>
  </si>
  <si>
    <t>2-s2.0-105004559342</t>
  </si>
  <si>
    <t>Picon, X.</t>
  </si>
  <si>
    <t>Picon,  Xiomara</t>
  </si>
  <si>
    <t>Information Systems Engineering, Universidad Peruana de Ciencias Aplicadas, Lima, Lima, Peru</t>
  </si>
  <si>
    <t>Mype Navigator System for Teaching Financial Education to Micro and Small Enterprises</t>
  </si>
  <si>
    <t>Morales-Arevalo, J.C.</t>
  </si>
  <si>
    <t>Morales-Arevalo,  Juan Carlos</t>
  </si>
  <si>
    <t>Ruiz-Carhuamaca, A.N.</t>
  </si>
  <si>
    <t>Ruiz-Carhuamaca,  Angie Nayeli</t>
  </si>
  <si>
    <t>Palpan, C.</t>
  </si>
  <si>
    <t>Palpan,  Claudia</t>
  </si>
  <si>
    <t>Santisteban, J.</t>
  </si>
  <si>
    <t>Santisteban,  José</t>
  </si>
  <si>
    <t>2-s2.0-85145823706</t>
  </si>
  <si>
    <t>Duréndez, A.</t>
  </si>
  <si>
    <t>Duréndez,  Antonio</t>
  </si>
  <si>
    <t>Universidad Politecnica de Cartagena</t>
  </si>
  <si>
    <t>Department of Economics, Universidad Politecnica de Cartagena, Cartagena, Murcia, Spain</t>
  </si>
  <si>
    <t>The influence of CEO’s financial literacy on SMEs technological innovation: the mediating effects of MCS and risk-taking</t>
  </si>
  <si>
    <t>2-s2.0-85099207242</t>
  </si>
  <si>
    <t>García-Pérez-de-Lema, D.</t>
  </si>
  <si>
    <t>García-Pérez-de-Lema,  Domingo</t>
  </si>
  <si>
    <t>Department of Accounting and Finance, Universidad Politecnica de Cartagena, Cartagena, Murcia, Spain</t>
  </si>
  <si>
    <t>Analysing the roles of CEO's financial literacy and financial constraints on Spanish SMEs technological innovation</t>
  </si>
  <si>
    <t>Madrid-Guijarro, A.</t>
  </si>
  <si>
    <t>Madrid-Guijarro,  Antonia</t>
  </si>
  <si>
    <t>Mora Lucero, A.C.</t>
  </si>
  <si>
    <t>Mora Lucero,  Ana Cristina</t>
  </si>
  <si>
    <t>Universidad Politécnica Estatal del Carchi</t>
  </si>
  <si>
    <t>Facultad de Comercio Internacional, Universidad Politécnica Estatal del Carchi, Tulcan, Carchi, Ecuador</t>
  </si>
  <si>
    <t>Cárdenas-Fierro, G.M.</t>
  </si>
  <si>
    <t>Cárdenas-Fierro,  Gisselle Mariuxi</t>
  </si>
  <si>
    <t>Bastidas-Guerrón, J.L.</t>
  </si>
  <si>
    <t>Bastidas-Guerrón,  Jeaneth Lucía</t>
  </si>
  <si>
    <t>Quinde-Sari, F.R.</t>
  </si>
  <si>
    <t>Quinde-Sari,  Freddy Richard</t>
  </si>
  <si>
    <t>Capretto, M.</t>
  </si>
  <si>
    <t>Capretto,  Margarita</t>
  </si>
  <si>
    <t>Universidad Politécnica de Madrid</t>
  </si>
  <si>
    <t>IMDEA Software Institute, Pozuelo de Alarcon, Madrid, Spain, Universidad Politécnica de Madrid, Madrid, Madrid, Spain</t>
  </si>
  <si>
    <t>2-s2.0-85184039941</t>
  </si>
  <si>
    <t>Cruz-Delgado, D.</t>
  </si>
  <si>
    <t>Cruz-Delgado,  Daniela</t>
  </si>
  <si>
    <t>Universidad Politécnica de Victoria</t>
  </si>
  <si>
    <t>Universidad Politécnica de Victoria, Victoria, Mexico</t>
  </si>
  <si>
    <t>Determinants of Employer Financial Literacy in Mexico; Determinantes de la alfabetización financiera de los empleadores en México</t>
  </si>
  <si>
    <t>Torres Ramírez, E.</t>
  </si>
  <si>
    <t>Torres Ramírez,  Estela</t>
  </si>
  <si>
    <t>Orozco-Orozco, K.M.</t>
  </si>
  <si>
    <t>Orozco-Orozco,  Karla María</t>
  </si>
  <si>
    <t>García Martínez, J.C.</t>
  </si>
  <si>
    <t>García Martínez,  Julio César</t>
  </si>
  <si>
    <t>Martínez de Ibarreta Zorita, C.</t>
  </si>
  <si>
    <t>Martínez de Ibarreta Zorita,  Carlos</t>
  </si>
  <si>
    <t>Universidad Pontificia Comillas</t>
  </si>
  <si>
    <t>Universidad Pontificia Comillas, Madrid, Madrid, Spain</t>
  </si>
  <si>
    <t>2-s2.0-85184053607</t>
  </si>
  <si>
    <t>Cuecuecha-Mendoza, A.</t>
  </si>
  <si>
    <t>Cuecuecha-Mendoza,  Alfredo</t>
  </si>
  <si>
    <t>Universidad Popular Autónoma del Estado de Puebla</t>
  </si>
  <si>
    <t>Universidad Popular Autónoma del Estado de Puebla, Puebla, PUE, Mexico</t>
  </si>
  <si>
    <t>The effect of remittances on financial literacy in Mexico; El efecto de las remesas sobre el alfabetismo financiero en México</t>
  </si>
  <si>
    <t>2-s2.0-85203832273</t>
  </si>
  <si>
    <t>Panibra Flores, O.</t>
  </si>
  <si>
    <t>Panibra Flores,  Oscar</t>
  </si>
  <si>
    <t>Universidad Privada Antenor Orrego</t>
  </si>
  <si>
    <t>Universidad Privada Antenor Orrego, Trujillo, La Libertad, Peru</t>
  </si>
  <si>
    <t>Financial culture and financing decisions of small business owners in the context of an economic crisis, 2021; Cultura financiera y decisiones de financiamiento de pequeños empresarios en el contexto de una crisis económica, año 2021</t>
  </si>
  <si>
    <t>2-s2.0-85172322107</t>
  </si>
  <si>
    <t>Mori-Ugarte, C.E.</t>
  </si>
  <si>
    <t>Mori-Ugarte,  Claudia E.</t>
  </si>
  <si>
    <t>Programa de Estudio de Administración, Universidad Privada Antenor Orrego, Trujillo, La Libertad, Peru</t>
  </si>
  <si>
    <t>Indebtedness and Financial Culture: A Case Study at a University of Trujillo - Peru; Endeudamiento y la Cultura Financiera: Un estudio de Caso en una Universidad de Trujillo - Perú</t>
  </si>
  <si>
    <t>Lizama Pasache, M.A.</t>
  </si>
  <si>
    <t>Lizama Pasache,  Miguel A.</t>
  </si>
  <si>
    <t>Hidalgo-Lama, J.A.H.</t>
  </si>
  <si>
    <t>Hidalgo-Lama,  Jenry A.</t>
  </si>
  <si>
    <t>Silva, R.C.R.</t>
  </si>
  <si>
    <t>Silva,  Roberto Carlos Romero</t>
  </si>
  <si>
    <t>Esquivel-Espinales, D.C.</t>
  </si>
  <si>
    <t>Esquivel-Espinales,  Diana C.</t>
  </si>
  <si>
    <t>Cieza-Mostacero, S.E.</t>
  </si>
  <si>
    <t>Cieza-Mostacero,  Segundo E.</t>
  </si>
  <si>
    <t>2-s2.0-85205883623</t>
  </si>
  <si>
    <t>Hidalgo Lama, J.A.</t>
  </si>
  <si>
    <t>Hidalgo Lama,  Jenry Alex</t>
  </si>
  <si>
    <t>The management of entrepreneurial competencies in students of Higher Education Institutions inLatin America.A systematic review between 2019-2023</t>
  </si>
  <si>
    <t>Olemar-Oliva, G.A.</t>
  </si>
  <si>
    <t>Olemar-Oliva,  Gary A.</t>
  </si>
  <si>
    <t>Flores-Rodriguez, L.A.</t>
  </si>
  <si>
    <t>Flores-Rodriguez,  Luis A.</t>
  </si>
  <si>
    <t>Vargas, W.</t>
  </si>
  <si>
    <t>Vargas,  Winston Adrian Castañeda</t>
  </si>
  <si>
    <t>Universidad Privada de Tacna</t>
  </si>
  <si>
    <t>Facultad de Ciencias Empresariales, Universidad Privada de Tacna, Tacna, Tacna, Peru</t>
  </si>
  <si>
    <t>Vascones, G.</t>
  </si>
  <si>
    <t>Vascones,  Gerardo Renato Arias</t>
  </si>
  <si>
    <t>Loza, R.</t>
  </si>
  <si>
    <t>Loza,  Renzi</t>
  </si>
  <si>
    <t>2-s2.0-85162249922</t>
  </si>
  <si>
    <t>Ramos-Cavero, M.J.</t>
  </si>
  <si>
    <t>Ramos-Cavero,  María Jeanett</t>
  </si>
  <si>
    <t>Universidad Privada del Norte</t>
  </si>
  <si>
    <t>Business Faculty, Universidad Privada del Norte, Trujillo, La Libertad, Peru</t>
  </si>
  <si>
    <t>Knowledge management in financial education in Peruvian government programs focused on women: Progress and challenges</t>
  </si>
  <si>
    <t>del Rosario Arambulo-Dolorier, E.</t>
  </si>
  <si>
    <t>del Rosario Arambulo-Dolorier,  Eliana</t>
  </si>
  <si>
    <t>2-s2.0-105014010191</t>
  </si>
  <si>
    <t>Cordova-Buiza, F.</t>
  </si>
  <si>
    <t>Cordova-Buiza,  Franklin</t>
  </si>
  <si>
    <t>Innovation and Sustainability, Universidad Privada del Norte, Trujillo, La Libertad, Peru</t>
  </si>
  <si>
    <t>EXPLORING THE RELATIONSHIP BETWEEN FINANCIAL EDUCATION AND PERSONAL FINANCE MANAGEMENT IN LIMA, PERU</t>
  </si>
  <si>
    <t>2-s2.0-85197451068</t>
  </si>
  <si>
    <t>Castañeda-Gil, Y.C.</t>
  </si>
  <si>
    <t>Castañeda-Gil,  Yamilet Del Carmen</t>
  </si>
  <si>
    <t>Financial Literacy and its Relationship to Behavioral Finance: an analysis of traders in a food market; El Alfabetismo Financiero y su Relación con las Finanzas Conductuales: un análisis a comerciantes de un mercado de abastos</t>
  </si>
  <si>
    <t>Maza Chumpitaz, A.G.</t>
  </si>
  <si>
    <t>Maza Chumpitaz,  Angela Giovana</t>
  </si>
  <si>
    <t>Universidad Privada del Norte, Trujillo, La Libertad, Peru</t>
  </si>
  <si>
    <t>Innovation and Social Responsibility Department, Universidad Privada del Norte, Trujillo, La Libertad, Peru</t>
  </si>
  <si>
    <t>Burga-Morales, J.A.</t>
  </si>
  <si>
    <t>Burga-Morales,  Julio Alonso</t>
  </si>
  <si>
    <t>Gonzales-Pariona, J.D.M.</t>
  </si>
  <si>
    <t>Gonzales-Pariona,  Josefina Dayana Marilenn</t>
  </si>
  <si>
    <t>2-s2.0-85148520335</t>
  </si>
  <si>
    <t>Gallardo-Tello, N.E.</t>
  </si>
  <si>
    <t>Gallardo-Tello,  Nancy Eresbita</t>
  </si>
  <si>
    <t>Level of Financial Education among University Students of Business: A Study in the Peruvian Scenario</t>
  </si>
  <si>
    <t>Jiménez-Rivera, W.O.</t>
  </si>
  <si>
    <t>Jiménez-Rivera,  Wilder Oswaldo</t>
  </si>
  <si>
    <t>Tapara-Sinti, J.</t>
  </si>
  <si>
    <t>Tapara-Sinti,  Jennyfer</t>
  </si>
  <si>
    <t>2-s2.0-85177869111</t>
  </si>
  <si>
    <t>Arce-Cruz, G.O.</t>
  </si>
  <si>
    <t>Arce-Cruz,  Gerson Orlando</t>
  </si>
  <si>
    <t>Financial Literacy and its Relationship to the Indebtedness of a Bank’s Customers</t>
  </si>
  <si>
    <t>Robles-Fabián, D.A.</t>
  </si>
  <si>
    <t>Robles-Fabián,  Daniel Amadeo</t>
  </si>
  <si>
    <t>Rivera, W.M.J.</t>
  </si>
  <si>
    <t>Rivera,  William Miguel Jiménez</t>
  </si>
  <si>
    <t>2-s2.0-85217213528</t>
  </si>
  <si>
    <t>del Castillo Miranda, V.M.</t>
  </si>
  <si>
    <t>del Castillo Miranda,  Víctor Manuel</t>
  </si>
  <si>
    <t>Strategic alliance in municipal savings banks to improve profitability: A case study; Alianza estratégica en cajas municipales para mejorar la rentabilidad: Un estudio de caso</t>
  </si>
  <si>
    <t>Flores Bazán, M.I.</t>
  </si>
  <si>
    <t>Flores Bazán,  María Isabel</t>
  </si>
  <si>
    <t>Bohorquez-Isidro, V.D.</t>
  </si>
  <si>
    <t>Bohorquez-Isidro,  Vereniz Daniza</t>
  </si>
  <si>
    <t>Sagástegui Cruz, J.O.</t>
  </si>
  <si>
    <t>Sagástegui Cruz,  Julia Otilia</t>
  </si>
  <si>
    <t>Valencia-Mayuri, J.C.</t>
  </si>
  <si>
    <t>Valencia-Mayuri,  Juan Carlos</t>
  </si>
  <si>
    <t>del Castillo Sagastegui, M.J.</t>
  </si>
  <si>
    <t>del Castillo Sagastegui,  Mariano José</t>
  </si>
  <si>
    <t>Machuca-Vílchez, J.A.</t>
  </si>
  <si>
    <t>Machuca-Vílchez,  Jorge Antonio</t>
  </si>
  <si>
    <t>Universidad Privada del Norte
Universidad Continental</t>
  </si>
  <si>
    <t>Innovation and Social Responsibility Department, Universidad Privada del Norte, Trujillo, La Libertad, Peru, Faculty of Business Sciences, Universidad Continental, Huancayo, Junin, Peru</t>
  </si>
  <si>
    <t>Universidad Privada del Norte, Trujillo, La Libertad, Peru, Faculty of Health Sciences, Universidad Continental, Huancayo, Junin, Peru</t>
  </si>
  <si>
    <t>Research and Innovation Department, Universidad Privada del Norte, Trujillo, La Libertad, Peru, Faculty of Business Sciences, Universidad Continental, Huancayo, Junin, Peru</t>
  </si>
  <si>
    <t>2-s2.0-105019945734</t>
  </si>
  <si>
    <t>Ferrer, E.</t>
  </si>
  <si>
    <t>Ferrer,  Elena</t>
  </si>
  <si>
    <t>Universidad Pública de Navarra</t>
  </si>
  <si>
    <t>Campus Arrosadia, Universidad Pública de Navarra, Pamplona, Navarre, Spain</t>
  </si>
  <si>
    <t>Service-Learning in Finance: Enhancing Financial Advisory Education through Community-Oriented Learning in Higher Education</t>
  </si>
  <si>
    <t>Bonilla, H.</t>
  </si>
  <si>
    <t>Bonilla,  Harold</t>
  </si>
  <si>
    <t>Abinzano, I.</t>
  </si>
  <si>
    <t>Abinzano,  Isabel</t>
  </si>
  <si>
    <t>Del Rio, C.</t>
  </si>
  <si>
    <t>Del Rio,  Cristina</t>
  </si>
  <si>
    <t>Mansilla, J.M.</t>
  </si>
  <si>
    <t>Mansilla,  Jose Manuel</t>
  </si>
  <si>
    <t>Corredor, P.</t>
  </si>
  <si>
    <t>Corredor,  Pilar</t>
  </si>
  <si>
    <t>Martinez, B.</t>
  </si>
  <si>
    <t>Martinez,  Beatriz</t>
  </si>
  <si>
    <t>Muga, L.</t>
  </si>
  <si>
    <t>Muga,  Luis</t>
  </si>
  <si>
    <t>González-Urteaga, A.</t>
  </si>
  <si>
    <t>González-Urteaga,  Ana</t>
  </si>
  <si>
    <t>Garcia-Amate, A.</t>
  </si>
  <si>
    <t>Garcia-Amate,  Antonio Jesús</t>
  </si>
  <si>
    <t>2-s2.0-85128316193</t>
  </si>
  <si>
    <t>Lahuasi Palma, D.X.</t>
  </si>
  <si>
    <t>Lahuasi Palma,  Darío Xavier</t>
  </si>
  <si>
    <t>Universidad Regional Autónoma de los Andes</t>
  </si>
  <si>
    <t>Universidad Regional Autónoma de los Andes, Ambato, Tungurahua, Ecuador</t>
  </si>
  <si>
    <t>COMPETITIVENESS IN MICRO-CREDIT PLACEMENT BY CREDIT UNIONS IN SANTO DOMINGO; COMPETITIVIDAD EN COLOCACIÓN DE MICRO-CRÉDITOS DE COOPERATIVAS DE AHORRO Y CRÉDITO EN SANTO DOMINGO</t>
  </si>
  <si>
    <t>Vizcaino, M.E.G.</t>
  </si>
  <si>
    <t>Vizcaino,  Martha Elizabeth Guaigua</t>
  </si>
  <si>
    <t>Díaz, M.P.M.</t>
  </si>
  <si>
    <t>Díaz,  Mónica Patricia Mayorga</t>
  </si>
  <si>
    <t>Hurtado, L.H.</t>
  </si>
  <si>
    <t>Hurtado,  Leonardo Humberto Carrión</t>
  </si>
  <si>
    <t>Naranjo-Armijo, F.G.</t>
  </si>
  <si>
    <t>Naranjo-Armijo,  Franklin Gerardo</t>
  </si>
  <si>
    <t>2-s2.0-85207874818</t>
  </si>
  <si>
    <t>Avendaño-Miranda, L.L.</t>
  </si>
  <si>
    <t>Avendaño-Miranda,  Lilliana L.</t>
  </si>
  <si>
    <t>Universidad Rey Juan Carlos</t>
  </si>
  <si>
    <t>Department of Applied Economics, Universidad Rey Juan Carlos, Madrid, Madrid, Spain</t>
  </si>
  <si>
    <t>THE FIVE DIMENSIONS OF FINANCIAL INDEPENDENCE, RETIRE EARLY</t>
  </si>
  <si>
    <t>Muñoz-Céspedes, E.</t>
  </si>
  <si>
    <t>Muñoz-Céspedes,  Ester</t>
  </si>
  <si>
    <t>Department of Applied Economics I, Universidad Rey Juan Carlos, Madrid, Madrid, Spain</t>
  </si>
  <si>
    <t>2-s2.0-85178911803</t>
  </si>
  <si>
    <t>Cuerdo-Mir, M.</t>
  </si>
  <si>
    <t>Cuerdo-Mir,  Miguel</t>
  </si>
  <si>
    <t>Departamento de Economía Aplicada I e Historia e Instituciones Económicas, Universidad Rey Juan Carlos, Madrid, Madrid, Spain</t>
  </si>
  <si>
    <t>Individual entrepreneurial behavior and financial literacy</t>
  </si>
  <si>
    <t>2-s2.0-84894263517</t>
  </si>
  <si>
    <t>de la Orden de la Cruz, M.D.C.</t>
  </si>
  <si>
    <t>de la Orden de la Cruz,  Ma Del Carmen</t>
  </si>
  <si>
    <t>Universidad Rey Juan Carlos, Madrid, Madrid, Spain</t>
  </si>
  <si>
    <t>The financial communication in times of crisis: The case of "bad banks".; La comunicación financiera en tiempos de crisis: El caso de los "bancos malos"</t>
  </si>
  <si>
    <t>Ibar-Alonso, R.</t>
  </si>
  <si>
    <t>Ibar-Alonso,  R.</t>
  </si>
  <si>
    <t>2-s2.0-85203505602</t>
  </si>
  <si>
    <t>History of education in finance based on statistical techniques in scientometrics</t>
  </si>
  <si>
    <t>2-s2.0-85195570777</t>
  </si>
  <si>
    <t>Gallego-Losada, R.</t>
  </si>
  <si>
    <t>Gallego-Losada,  Rocío</t>
  </si>
  <si>
    <t>Department of Financial Economy and Accountancy, Universidad Rey Juan Carlos, Madrid, Madrid, Spain</t>
  </si>
  <si>
    <t>Measuring financial divide in the rural environment. The potential role of the digital transformation of finance</t>
  </si>
  <si>
    <t>Montero-Navarro, A.</t>
  </si>
  <si>
    <t>Montero-Navarro,  Antonio</t>
  </si>
  <si>
    <t>Applied Economics II and Fundamentals of Economic Analysis, Universidad Rey Juan Carlos, Madrid, Madrid, Spain</t>
  </si>
  <si>
    <t>Rodriguez-Sanchez, J.-L.</t>
  </si>
  <si>
    <t>Rodriguez-Sanchez,  José Luis</t>
  </si>
  <si>
    <t>Reyes-Menendez, A.</t>
  </si>
  <si>
    <t>Reyes-Menendez,  Ana</t>
  </si>
  <si>
    <t>2-s2.0-84989903994</t>
  </si>
  <si>
    <t>The financial communication in times of crisis: The case of "bad banks".; La comunicación financiera en tiempos de crisis: el caso de los "bancos malos"</t>
  </si>
  <si>
    <t>Gallego-Losada, M.-J.</t>
  </si>
  <si>
    <t>Gallego-Losada,  María Jesús</t>
  </si>
  <si>
    <t>2-s2.0-85106567369</t>
  </si>
  <si>
    <t>Paseo de los Artilleros s/n, Universidad Rey Juan Carlos, Madrid, Madrid, Spain</t>
  </si>
  <si>
    <t>Retirement planning and financial literacy, at the crossroads. A bibliometric analysis</t>
  </si>
  <si>
    <t>2-s2.0-85207316252</t>
  </si>
  <si>
    <t>Facultad de Ciencias Jurídicas y Sociales, Universidad Rey Juan Carlos, Madrid, Madrid, Spain</t>
  </si>
  <si>
    <t>Methodologies for measuring financial competencies: An analysis of questionnaires; METODOLOGÍAS PARA LA MEDICIÓN DE LAS COMPETENCIAS FINANCIERAS: UN ANÁLISIS DE CUESTIONARIOS</t>
  </si>
  <si>
    <t>González-Torres, T.</t>
  </si>
  <si>
    <t>González-Torres,  Thais</t>
  </si>
  <si>
    <t>2-s2.0-85161579101</t>
  </si>
  <si>
    <t>METODOLOGÍAS PARA LA MEDICIÓN DE LAS COMPETENCIAS FINANCIERAS: UN ANÁLISIS DE CUESTIONARIOS</t>
  </si>
  <si>
    <t>Souto-Romero, M.</t>
  </si>
  <si>
    <t>Souto-Romero,  Mar</t>
  </si>
  <si>
    <t>Department of Business Economics, Universidad Rey Juan Carlos, Madrid, Madrid, Spain</t>
  </si>
  <si>
    <t>2-s2.0-85208446448</t>
  </si>
  <si>
    <t>Lindez-Macarro, M.E.</t>
  </si>
  <si>
    <t>Lindez-Macarro,  María Elena</t>
  </si>
  <si>
    <t>Review of the strategies for the promotion of digital financial literacy among the elderly: effectiveness and limitations; Revisión de las estrategias para la promoción de la alfabetización financiera digital de los mayores: eficacia y limitaciones</t>
  </si>
  <si>
    <t>Valencia, J.</t>
  </si>
  <si>
    <t>Valencia,  Jackeline</t>
  </si>
  <si>
    <t>Universidad Ricardo Palma</t>
  </si>
  <si>
    <t>Universidad Ricardo Palma, Lima, Lima, Peru</t>
  </si>
  <si>
    <t>Apaza-Tarqui, E.E.</t>
  </si>
  <si>
    <t>Apaza-Tarqui,  Edison Effer</t>
  </si>
  <si>
    <t>Chavez-Bellido, D.E.</t>
  </si>
  <si>
    <t>Chavez-Bellido,  Dina Emeteria</t>
  </si>
  <si>
    <t>Carranza Esteban, R.F.</t>
  </si>
  <si>
    <t>Carranza Esteban,  Renzo Felipe</t>
  </si>
  <si>
    <t>Universidad San Ignacio de Loyola</t>
  </si>
  <si>
    <t>Faculty of Health Sciences, Universidad San Ignacio de Loyola, Lima, Lima, Peru</t>
  </si>
  <si>
    <t>Chávez Vera, K.J.C.</t>
  </si>
  <si>
    <t>Chávez Vera,  Kerwin José</t>
  </si>
  <si>
    <t>Universidad San Ignacio de Loyola, Lima, Lima, Peru</t>
  </si>
  <si>
    <t>Alderete Velita, J.J.A.</t>
  </si>
  <si>
    <t>Alderete Velita,  Joel Joab</t>
  </si>
  <si>
    <t>2-s2.0-85215314762</t>
  </si>
  <si>
    <t>Castellanos-Alvarenga, L.M.</t>
  </si>
  <si>
    <t>Castellanos-Alvarenga,  Luis Mario</t>
  </si>
  <si>
    <t>Universidad Santo Tomas</t>
  </si>
  <si>
    <t>School of Psychology, Universidad Santo Tomas, Santiago, Santiago, RM, Chile</t>
  </si>
  <si>
    <t>Chilean youth: life satisfaction, material values, buying attitudes and debt; Jóvenes chilenos: Satisfacción vital, valores materiales, actitudes hacia el consumo y endeudamiento</t>
  </si>
  <si>
    <t>Olazabal Boggio, R.D.</t>
  </si>
  <si>
    <t>Olazabal Boggio,  Roberto Dante</t>
  </si>
  <si>
    <t>Universidad Señor de Sipán</t>
  </si>
  <si>
    <t>Faculty of Health Sciences, Universidad Señor de Sipán, Chiclayo, Lambayeque, Peru</t>
  </si>
  <si>
    <t>Valencia-Arias, A.</t>
  </si>
  <si>
    <t>Valencia-Arias,  Alejandro</t>
  </si>
  <si>
    <t>School of Industrial Engineering, Universidad Señor de Sipán, Chiclayo, Lambayeque, Peru</t>
  </si>
  <si>
    <t>Cruz-Ordinola, M.C.</t>
  </si>
  <si>
    <t>Cruz-Ordinola,  María Celinda</t>
  </si>
  <si>
    <t>Ramirez, E.R.</t>
  </si>
  <si>
    <t>Ramirez,  Edwin Hernan</t>
  </si>
  <si>
    <t>Faculty of Business Sciences, Universidad Señor de Sipán, Chiclayo, Lambayeque, Peru</t>
  </si>
  <si>
    <t>Villanueva-Calderón, J.V.</t>
  </si>
  <si>
    <t>Villanueva-Calderón,  Juan Amilcar</t>
  </si>
  <si>
    <t>Aurora-Vigo, E.F.</t>
  </si>
  <si>
    <t>Aurora-Vigo,  Edward F.</t>
  </si>
  <si>
    <t>Escuela de Ing. Agroindustrial y Comercio E, Universidad Señor de Sipán, Chiclayo, Lambayeque, Peru</t>
  </si>
  <si>
    <t>2-s2.0-105018018232</t>
  </si>
  <si>
    <t>Sattler, S.A.</t>
  </si>
  <si>
    <t>Sattler,  Silvana Andrea</t>
  </si>
  <si>
    <t>Universidad Siglo 21</t>
  </si>
  <si>
    <t>Decanato de Administración y Management, Universidad Siglo 21, Cordoba, Cordoba, Argentina</t>
  </si>
  <si>
    <t>Integrating Sustainability into Financial Models: Reflections from Professional and Academic Experience; Integrando la Sustentabilidad en los Modelos Financieros: Reflexiones desde la Experiencia Profesional y Académica</t>
  </si>
  <si>
    <t>Romero, M.</t>
  </si>
  <si>
    <t>Romero,  Mariano</t>
  </si>
  <si>
    <t>Baronio, A.</t>
  </si>
  <si>
    <t>Baronio,  Alfredo Mario</t>
  </si>
  <si>
    <t>Prieto Pulido, R.A.</t>
  </si>
  <si>
    <t>Prieto Pulido,  Ronald Antonio</t>
  </si>
  <si>
    <t>Universidad Simón Bolívar</t>
  </si>
  <si>
    <t>Facultad de Administración y Negocios, Universidad Simón Bolívar, Barranquilla, Atlantico, Colombia</t>
  </si>
  <si>
    <t>López-Medina, T.</t>
  </si>
  <si>
    <t>López-Medina,  Tania</t>
  </si>
  <si>
    <t>Universidad Tecnológica Centroamericana</t>
  </si>
  <si>
    <t>Facultad de Postgrado, Universidad Tecnológica Centroamericana, Tegucigalpa, Francisco Morazán, Honduras</t>
  </si>
  <si>
    <t>Lamus, T.M.L.</t>
  </si>
  <si>
    <t>Lamus,  Tibisay</t>
  </si>
  <si>
    <t>Universidad Tecnológica Indoamérica</t>
  </si>
  <si>
    <t>Universidad Tecnológica Indoamérica, Ambato, Tungurahua, Ecuador</t>
  </si>
  <si>
    <t>2-s2.0-85196821533</t>
  </si>
  <si>
    <t>Jadán-Guerrero, J.</t>
  </si>
  <si>
    <t>Jadán-Guerrero,  Janio</t>
  </si>
  <si>
    <t>The Impact of Card Games on Enhancing Financial Education and Daily Life Skills for Older Adults</t>
  </si>
  <si>
    <t>Rengifo, J.</t>
  </si>
  <si>
    <t>Rengifo,  Jenny</t>
  </si>
  <si>
    <t>Maestría en Educación, Universidad Tecnológica Indoamérica, Ambato, Tungurahua, Ecuador</t>
  </si>
  <si>
    <t>Arias-Flores, H.</t>
  </si>
  <si>
    <t>Arias-Flores,  Hugo</t>
  </si>
  <si>
    <t>Chacón-Castro, M.</t>
  </si>
  <si>
    <t>Chacón-Castro,  Marcos</t>
  </si>
  <si>
    <t>Universidad Tecnológica Indoamérica
Universidad Tungurahua</t>
  </si>
  <si>
    <t>Facultad Ciencias de la Educación - FACED, Universidad Tecnológica Indoamérica, Ambato, Tungurahua, Ecuador, Grupo Investigación GIECI, Fundación Universitaria Internacional de La Rioja - UNIR, Bogota, Colombia</t>
  </si>
  <si>
    <t>Bracho-Fuenmayor, P.L.</t>
  </si>
  <si>
    <t>Bracho-Fuenmayor,  Pedro Luis</t>
  </si>
  <si>
    <t>Universidad Tecnológica Metropolitana</t>
  </si>
  <si>
    <t>Universidad Tecnológica Metropolitana, Santiago, RM, Chile</t>
  </si>
  <si>
    <t>Velarde-Tejada, M.J.</t>
  </si>
  <si>
    <t>Velarde-Tejada,  Milusca Jacqueline</t>
  </si>
  <si>
    <t>Universidad Tecnológica del Perú</t>
  </si>
  <si>
    <t>Universidad Tecnológica del Perú, Lima, Lima, Peru</t>
  </si>
  <si>
    <t>Aparicio-Ballena, J.A.A.</t>
  </si>
  <si>
    <t>Aparicio-Ballena,  Jorge A.</t>
  </si>
  <si>
    <t>Tito-Betancur, M.</t>
  </si>
  <si>
    <t>Tito-Betancur,  Madona</t>
  </si>
  <si>
    <t>2-s2.0-85203794842</t>
  </si>
  <si>
    <t>Bryan Adolfo, R.-C.</t>
  </si>
  <si>
    <t>Bryan Adolfo,  Richardi Cuba</t>
  </si>
  <si>
    <t>Mobile Applications for Personal Financial Management in the Digital Era: A Systematic Review; Aplicaciones Móviles para la Gestión Financiera Personal en la Era Digital: Una Revisión Sistemática</t>
  </si>
  <si>
    <t>Miguel Alejandro, V.-N.</t>
  </si>
  <si>
    <t>Miguel Alejandro,  Vílchez Núñez</t>
  </si>
  <si>
    <t>Alarcon, A.-V.</t>
  </si>
  <si>
    <t>Alarcon,  Felipe Felipe</t>
  </si>
  <si>
    <t>León-Velarde, L.-V.</t>
  </si>
  <si>
    <t>León-Velarde,  César Gerardo</t>
  </si>
  <si>
    <t>2-s2.0-85140295431</t>
  </si>
  <si>
    <t>Navajas-Ahumada, C.</t>
  </si>
  <si>
    <t>Navajas-Ahumada,  Camila</t>
  </si>
  <si>
    <t>Universidad Torcuato Di Tella</t>
  </si>
  <si>
    <t>Universidad Torcuato Di Tella, Buenos Aires, Argentina</t>
  </si>
  <si>
    <t>Trust and saving in financial institutions by the poor</t>
  </si>
  <si>
    <t>Kristjanpoller R., W.D.</t>
  </si>
  <si>
    <t>Kristjanpoller R.,  Werner D.</t>
  </si>
  <si>
    <t>Universidad Técnica Federico Santa María</t>
  </si>
  <si>
    <t>Departamento de Industrias, Universidad Técnica Federico Santa María, Valparaiso, Chile</t>
  </si>
  <si>
    <t>2-s2.0-84930766182</t>
  </si>
  <si>
    <t>The effect of financial knowledge and demographic variables on passive and active investment in Chile's pension plan</t>
  </si>
  <si>
    <t>2-s2.0-105021997931</t>
  </si>
  <si>
    <t>Suing, A.</t>
  </si>
  <si>
    <t>Suing,  Abel R.</t>
  </si>
  <si>
    <t>Universidad Técnica Particular de Loja</t>
  </si>
  <si>
    <t>Departamento de Ciencias de la Comunicación, Universidad Técnica Particular de Loja, Loja, Ecuador</t>
  </si>
  <si>
    <t>Communication of informal financiers. Case of the city of Alamor in Ecuador; Comunicación de los financistas informales. Caso de la ciudad de Alamor en Ecuador</t>
  </si>
  <si>
    <t>2-s2.0-85143810686</t>
  </si>
  <si>
    <t>Armas-Herrera, R.A.</t>
  </si>
  <si>
    <t>Armas-Herrera,  Reinaldo</t>
  </si>
  <si>
    <t>Universidad Técnica Particular de Loja, Loja, Ecuador</t>
  </si>
  <si>
    <t>INTELLECTUAL CAPITAL MANAGEMENT IN TIMES OF TURBULENCE: AN ANALYSIS OF BANKING IN ECUADOR; GESTIÓN DEL CAPITAL INTELECTUAL EN TIEMPOS DE TURBULENCIA: UN ANÁLISIS DE LA BANCA EN ECUADOR</t>
  </si>
  <si>
    <t>Penarreta, M.Á.P.</t>
  </si>
  <si>
    <t>Penarreta,  Miguel Angel</t>
  </si>
  <si>
    <t>Román, C.</t>
  </si>
  <si>
    <t>Román,  Camila</t>
  </si>
  <si>
    <t>Ordoñez, K.</t>
  </si>
  <si>
    <t>Ordoñez,  Kruzkaya E.</t>
  </si>
  <si>
    <t>2-s2.0-85202526688</t>
  </si>
  <si>
    <t>Armas-Herrera, R.</t>
  </si>
  <si>
    <t>Financial literacy in Ecuadorian university students: An application of Machine Learning; Educación financiera en jóvenes universitarios ecuatorianos: Una aplicación de Machine Learning</t>
  </si>
  <si>
    <t>Penarreta, M.</t>
  </si>
  <si>
    <t>2-s2.0-85180981707</t>
  </si>
  <si>
    <t>Peñarreta-Quezada, M.-Á.</t>
  </si>
  <si>
    <t>Peñarreta-Quezada,  Miguel Ángel</t>
  </si>
  <si>
    <t>Socio-demographic variables and levels of financial education among young university students in Ecuador; Variables sociodemográficas y niveles de educación financiera en jóvenes universitarios de Ecuador</t>
  </si>
  <si>
    <t>2-s2.0-85027237555</t>
  </si>
  <si>
    <t>Puertas-Hidalgo, R.</t>
  </si>
  <si>
    <t>Puertas-Hidalgo,  Rosario Johanna</t>
  </si>
  <si>
    <t>Departamento de Ciencias Empresariales, Universidad Técnica Particular de Loja, Loja, Ecuador</t>
  </si>
  <si>
    <t>Social networks and their incidence in the customer-bank relationship; Las redes sociales y su incidencia en la relación clientes- bancos</t>
  </si>
  <si>
    <t>Salas-Tenesaca, E.-E.</t>
  </si>
  <si>
    <t>Salas-Tenesaca,  Eulalia Elizabeth</t>
  </si>
  <si>
    <t>2-s2.0-105011611136</t>
  </si>
  <si>
    <t>Aguirre-Benalcazar, M.C.</t>
  </si>
  <si>
    <t>Aguirre-Benalcazar,  Martha Cecilia</t>
  </si>
  <si>
    <t>Universidad Técnica de Machala</t>
  </si>
  <si>
    <t>Faculty of Business Sciences, Universidad Técnica de Machala, Machala, El Oro, Ecuador</t>
  </si>
  <si>
    <t>Sustainable Entrepreneurship in Emerging Economies: The Role of Financial Planning, Environmental Consciousness, and Artificial Intelligence in Ecuador—A Cross-Sectional Study</t>
  </si>
  <si>
    <t>Jaramillo-Paredes, M.F.</t>
  </si>
  <si>
    <t>Jaramillo-Paredes,  Marcia Fabiola</t>
  </si>
  <si>
    <t>2-s2.0-105020063195</t>
  </si>
  <si>
    <t>Tusa, F.</t>
  </si>
  <si>
    <t>Tusa,  Fernanda</t>
  </si>
  <si>
    <t>Faculty of Social Sciences, Universidad Técnica de Machala, Machala, El Oro, Ecuador</t>
  </si>
  <si>
    <t>Values and Ethics as Education Policy: Media Framing of Ecuador’s 2024 Curriculum Reform</t>
  </si>
  <si>
    <t>Romero-Hidalgo, O.M.</t>
  </si>
  <si>
    <t>Romero-Hidalgo,  Oscar Mauricio</t>
  </si>
  <si>
    <t>Moreira Choez, J.S.</t>
  </si>
  <si>
    <t>Moreira Choez,  Jenniffer Sobeida</t>
  </si>
  <si>
    <t>Universidad Técnica de Manabí</t>
  </si>
  <si>
    <t>Universidad Técnica de Manabí, Portoviejo, Manabi, Ecuador</t>
  </si>
  <si>
    <t>Velásquez-Gutiérrez, M.T.</t>
  </si>
  <si>
    <t>Velásquez-Gutiérrez,  Martha Tatiana</t>
  </si>
  <si>
    <t>Universidad Técnica de Manabí, Portoviejo, Manabi, Ecuador, Universidad Estatal de Milagro, Milagro, Guayas, Ecuador</t>
  </si>
  <si>
    <t>Cruz Arteaga, K.C.</t>
  </si>
  <si>
    <t>Cruz Arteaga,  Kerly Cecilia</t>
  </si>
  <si>
    <t>Puraivan, E.</t>
  </si>
  <si>
    <t>Puraivan,  Eduardo</t>
  </si>
  <si>
    <t>Universidad Viña del Mar</t>
  </si>
  <si>
    <t>Escuela de Educación, Universidad Viña del Mar, Vina del Mar, VS, Chile</t>
  </si>
  <si>
    <t>Universidad Viña del Mar, Vina del Mar, VS, Chile</t>
  </si>
  <si>
    <t>2-s2.0-85118274930</t>
  </si>
  <si>
    <t>Martinez-Romero, M.J.</t>
  </si>
  <si>
    <t>Martinez-Romero,  Maria José</t>
  </si>
  <si>
    <t>Universidad de Almería</t>
  </si>
  <si>
    <t>Universidad de Almería, Almeria, Almeria, Spain</t>
  </si>
  <si>
    <t>The impact of the CEO's financial literacy on family SMEs' growth: the moderating role of generational stage</t>
  </si>
  <si>
    <t>2-s2.0-85097203120</t>
  </si>
  <si>
    <t>Amate-Fortes, I.</t>
  </si>
  <si>
    <t>Amate-Fortes,  Ignacio</t>
  </si>
  <si>
    <t>Department of Economics and Business, Universidad de Almería, Almeria, Almeria, Spain</t>
  </si>
  <si>
    <t>Are there urban-rural gaps in Spaniards financial knowledge?</t>
  </si>
  <si>
    <t>2-s2.0-85186656709</t>
  </si>
  <si>
    <t>Muñoz Torrecillas, M.J.</t>
  </si>
  <si>
    <t>Muñoz Torrecillas,  María José</t>
  </si>
  <si>
    <t>Relationship between an inconsistent degree of financial literacy and inconsistent decision-making in intertemporal choices</t>
  </si>
  <si>
    <t>2-s2.0-85201604839</t>
  </si>
  <si>
    <t>Torrecillas, M.J.M.</t>
  </si>
  <si>
    <t>Torrecillas,  María José Muñoz</t>
  </si>
  <si>
    <t>Discrete Choquet integral aggregation applied to intertemporal choices: financial literacy components and gender in anomalies and uncertainty aversion</t>
  </si>
  <si>
    <t>2-s2.0-85117021781</t>
  </si>
  <si>
    <t>Martinez-Navarro, D.</t>
  </si>
  <si>
    <t>Martinez-Navarro,  Diego</t>
  </si>
  <si>
    <t>Is Income Inequality Influenced by Financial Knowledge? A Macroeconomic and Longitudinal Analysis</t>
  </si>
  <si>
    <t>2-s2.0-85099635632</t>
  </si>
  <si>
    <t>Fernández-Larragueta, S.</t>
  </si>
  <si>
    <t>Fernández-Larragueta,  Susana</t>
  </si>
  <si>
    <t>Economic and financial literacy in the school context: Perspectives and proposals; Alfabetización económica y financiera en el contexto escolar: Perspectivas y propuestas</t>
  </si>
  <si>
    <t>2-s2.0-85067628596</t>
  </si>
  <si>
    <t>Guarnido-Rueda, A.</t>
  </si>
  <si>
    <t>Guarnido-Rueda,  Almudena</t>
  </si>
  <si>
    <t>Fernández-Sierra, J.</t>
  </si>
  <si>
    <t>Fernández-Sierra,  Juan</t>
  </si>
  <si>
    <t>2-s2.0-85151146685</t>
  </si>
  <si>
    <t>Oliver-Marquez, F.J.</t>
  </si>
  <si>
    <t>Oliver-Marquez,  Francisco J.</t>
  </si>
  <si>
    <t>Regional Comparative Analysis on the Determinants of the Spaniards’ Financial Knowledge</t>
  </si>
  <si>
    <t>Almagro-Lominchar, J.</t>
  </si>
  <si>
    <t>Almagro-Lominchar,  Juan</t>
  </si>
  <si>
    <t>2-s2.0-85073411319</t>
  </si>
  <si>
    <t>Abad-Segura, E.</t>
  </si>
  <si>
    <t>Abad-Segura,  Emilio</t>
  </si>
  <si>
    <t>Effects of financial education and financial literacy on creative entrepreneurship: A worldwide research</t>
  </si>
  <si>
    <t>2-s2.0-85089357218</t>
  </si>
  <si>
    <t>Measuring financial knowledge: a macroeconomic perspective</t>
  </si>
  <si>
    <t>Sierra, J.F.</t>
  </si>
  <si>
    <t>Sierra,  Juan Fernández</t>
  </si>
  <si>
    <t>González-Zamar, M.-D.</t>
  </si>
  <si>
    <t>González-Zamar,  Mariana Daniela</t>
  </si>
  <si>
    <t>Department of Education, Universidad de Almería, Almeria, Almeria, Spain</t>
  </si>
  <si>
    <t>Universidad de Almería
Universidad Cristóbal Colón</t>
  </si>
  <si>
    <t>Universidad de Almería, Almeria, Almeria, Spain, School of Business, Universidad Cristóbal Colón, Veracruz, VER, Mexico</t>
  </si>
  <si>
    <t>2-s2.0-85194281627</t>
  </si>
  <si>
    <t>Álvarez, L.C.V.</t>
  </si>
  <si>
    <t>Álvarez,  L. C.Valencia</t>
  </si>
  <si>
    <t>Universidad de Antioquia</t>
  </si>
  <si>
    <t>Departamento de Ciencias Administrativas, Universidad de Antioquia, Medellin, Antioquia, Colombia</t>
  </si>
  <si>
    <t>Financial education as a mediator between financial planning and financial performance in microentrepreneurs of the solidarity sector; LA EDUCACIÓN FINANCIERA COMO MEDIADORA ENTRE LA PLANEACIÓN FINANCIERA Y EL DESEMPEÑO FINANCIERO EN MICROEMPRENDEDORES DEL SECTOR SOLIDARIO</t>
  </si>
  <si>
    <t>Salazar Jiménez, E.J.S.</t>
  </si>
  <si>
    <t>Salazar Jiménez,  Erika Janeth</t>
  </si>
  <si>
    <t>Universidad de Antioquia, Medellin, Antioquia, Colombia</t>
  </si>
  <si>
    <t>Santa, J.S.S.</t>
  </si>
  <si>
    <t>Santa,  J. S.Saavedra</t>
  </si>
  <si>
    <t>Osorio, M.C.Á.</t>
  </si>
  <si>
    <t>Osorio,  Martha Cecilia Álvarez</t>
  </si>
  <si>
    <t>2-s2.0-85017430147</t>
  </si>
  <si>
    <t>Villada, F.</t>
  </si>
  <si>
    <t>Villada,  Fernando</t>
  </si>
  <si>
    <t>Departamento de Ingeniería Eléctrica, Universidad de Antioquia, Medellin, Antioquia, Colombia</t>
  </si>
  <si>
    <t>The role of financial education in the training of engineering professionals; El papel de la educación financiera en la formación de profesionales de la ingeniería</t>
  </si>
  <si>
    <t>López-Lezama, J.M.</t>
  </si>
  <si>
    <t>López-Lezama,  Jesús María</t>
  </si>
  <si>
    <t>Prieto, C.A.G.</t>
  </si>
  <si>
    <t>Prieto,  C. A.Giraldo</t>
  </si>
  <si>
    <t>2-s2.0-85196417085</t>
  </si>
  <si>
    <t>Sanabria-Quiroga, Á.</t>
  </si>
  <si>
    <t>Sanabria-Quiroga,  Álvaro Enrique</t>
  </si>
  <si>
    <t>Department of Surgery, Universidad de Antioquia, Medellin, Antioquia, Colombia</t>
  </si>
  <si>
    <t>Effect of financial debt on the psychological well-being of surgery residents: Results of a national study in Colombia; Efecto de la deuda económica sobre el bienestar psicológico de los residentes de cirugía: Resultados de un estudio nacional en Colombia</t>
  </si>
  <si>
    <t>Muñoz-Galeano, N.</t>
  </si>
  <si>
    <t>Muñoz-Galeano,  Nicolas</t>
  </si>
  <si>
    <t>Cuartas-Marín, J.C.</t>
  </si>
  <si>
    <t>Cuartas-Marín,  Juan Carlos</t>
  </si>
  <si>
    <t>Universidad de Bogotá Jorge Tadeo Lozano</t>
  </si>
  <si>
    <t>Facultad de Ciencias Económicas y Administrativas, Universidad de Bogotá Jorge Tadeo Lozano, Bogota, Distrito Capital, Colombia</t>
  </si>
  <si>
    <t>Peñalosa-Otero, M.E.</t>
  </si>
  <si>
    <t>Peñalosa-Otero,  Mónica Eugenia</t>
  </si>
  <si>
    <t>Palmero-Cámara, C.</t>
  </si>
  <si>
    <t>Palmero-Cámara,  Carmen</t>
  </si>
  <si>
    <t>Universidad de Burgos</t>
  </si>
  <si>
    <t>Departamento de Ciencias de la Educación, Universidad de Burgos, Burgos, Burgos, Spain</t>
  </si>
  <si>
    <t>Luis-Rico, I.</t>
  </si>
  <si>
    <t>Luis-Rico,  María Isabel</t>
  </si>
  <si>
    <t>Escolar-Llamazares, M.-C.</t>
  </si>
  <si>
    <t>Escolar-Llamazares,  María Camino</t>
  </si>
  <si>
    <t>Department of Health Sciences, Universidad de Burgos, Burgos, Burgos, Spain</t>
  </si>
  <si>
    <t>De La Torre Cruz, T.</t>
  </si>
  <si>
    <t>De La Torre Cruz,  Tamara D.</t>
  </si>
  <si>
    <t>Graña-Alvarez, R.</t>
  </si>
  <si>
    <t>Graña-Alvarez,  Roberto</t>
  </si>
  <si>
    <t>Universidad de Burgos, Burgos, Burgos, Spain</t>
  </si>
  <si>
    <t>Romero-Merino, M.E.</t>
  </si>
  <si>
    <t>Romero-Merino,  M. Elena</t>
  </si>
  <si>
    <t>Di Giusto-Valle, C.</t>
  </si>
  <si>
    <t>Di Giusto-Valle,  Cristina</t>
  </si>
  <si>
    <t>Santamaría-Mariscal, M.</t>
  </si>
  <si>
    <t>Santamaría-Mariscal,  Marcos</t>
  </si>
  <si>
    <t>Arismendy-Quintero, D.E.</t>
  </si>
  <si>
    <t>Arismendy-Quintero,  Daniel Esteban</t>
  </si>
  <si>
    <t>Universidad de Caldas</t>
  </si>
  <si>
    <t>Facultad de Ciencias Jurídicas y Sociales, Universidad de Caldas, Manizales, Caldas, Colombia</t>
  </si>
  <si>
    <t>2-s2.0-85201306317</t>
  </si>
  <si>
    <t>San Cristóbal Mateo, J.R.</t>
  </si>
  <si>
    <t>San Cristóbal Mateo,  José Ramón</t>
  </si>
  <si>
    <t>Universidad de Cantabria</t>
  </si>
  <si>
    <t>Universidad de Cantabria, Santander, Cantabria, Spain</t>
  </si>
  <si>
    <t>A Bayesian Network model to measure project manager's confidence on project execution</t>
  </si>
  <si>
    <t>2-s2.0-105003847822</t>
  </si>
  <si>
    <t>Díaz-Díaz, B.</t>
  </si>
  <si>
    <t>Díaz-Díaz,  Belén</t>
  </si>
  <si>
    <t>Financial Exclusion and Informal Financing in Ecuador: The Relevance of Microfinance</t>
  </si>
  <si>
    <t>2-s2.0-84991625038</t>
  </si>
  <si>
    <t>Palma-Ruiz, M.</t>
  </si>
  <si>
    <t>Palma-Ruiz,  Jesús Manuel</t>
  </si>
  <si>
    <t>Tecnológico de Monterrey, Monterrey, NLE, Mexico, Departamento de Administración de Empresas, Universidad de Cantabria, Santander, Cantabria, Spain</t>
  </si>
  <si>
    <t>What hampers innovation in Mexican family firms?; ¿Qué Obstaculiza La Innovación En Las Empresas Familiares Mexicanas?</t>
  </si>
  <si>
    <t>Llamosas García, G.L.</t>
  </si>
  <si>
    <t>Llamosas García,  Gonzalo Llamosas</t>
  </si>
  <si>
    <t>Department of Business Administration, Universidad de Cantabria, Santander, Cantabria, Spain</t>
  </si>
  <si>
    <t>Medina-Vidal, A.</t>
  </si>
  <si>
    <t>Medina-Vidal,  Adriana</t>
  </si>
  <si>
    <t>Department of Education, Universidad de Cantabria, Santander, Cantabria, Spain</t>
  </si>
  <si>
    <t>García-Ramos, R.</t>
  </si>
  <si>
    <t>García-Ramos,  Rebeca</t>
  </si>
  <si>
    <t>2-s2.0-85176277221</t>
  </si>
  <si>
    <t>Fernández-Gutiérrez, M.</t>
  </si>
  <si>
    <t>Fernández-Gutiérrez,  Marcos</t>
  </si>
  <si>
    <t>Department of Economics, Universidad de Cantabria, Santander, Cantabria, Spain</t>
  </si>
  <si>
    <t>“One size doesn't fit all”. Bank switching decisions and customer vulnerability in Europe</t>
  </si>
  <si>
    <t>Pucha-Medina, P.M.</t>
  </si>
  <si>
    <t>Pucha-Medina,  Paola</t>
  </si>
  <si>
    <t>López-Fernández, M.C.</t>
  </si>
  <si>
    <t>López-Fernández,  María Concepción</t>
  </si>
  <si>
    <t>Facultad de CC. EE. y Empresariales, Universidad de Cantabria, Santander, Cantabria, Spain</t>
  </si>
  <si>
    <t>Serrano-Bedia, A.M.</t>
  </si>
  <si>
    <t>Serrano-Bedia,  Ana Mª</t>
  </si>
  <si>
    <t>2-s2.0-85212300945</t>
  </si>
  <si>
    <t>Esteban-Ramiro, B.E.</t>
  </si>
  <si>
    <t>Esteban-Ramiro,  Beatriz</t>
  </si>
  <si>
    <t>Universidad de Castilla-La Mancha</t>
  </si>
  <si>
    <t>Facultad de Ciencias Sociales y Tecnologías de la Información, Universidad de Castilla-La Mancha, Ciudad Real, Castile-La Mancha, Spain</t>
  </si>
  <si>
    <t>Innovating in traditional and disruptive economics; Innovando en economía tradicional y disruptiva</t>
  </si>
  <si>
    <t>2-s2.0-85165515060</t>
  </si>
  <si>
    <t>Nave, J.M.</t>
  </si>
  <si>
    <t>Nave,  Juan M.</t>
  </si>
  <si>
    <t>Universidad de Castilla-La Mancha, Ciudad Real, Castile-La Mancha, Spain</t>
  </si>
  <si>
    <t>Financial knowledge and financial behaviour: The moderating role of home ownership</t>
  </si>
  <si>
    <t>López, N.R.</t>
  </si>
  <si>
    <t>López,  Nuria Rodríguez</t>
  </si>
  <si>
    <t>Bravo, D.</t>
  </si>
  <si>
    <t>Bravo,  David</t>
  </si>
  <si>
    <t>Universidad de Chile</t>
  </si>
  <si>
    <t>Centro de Microdatos, Universidad de Chile, Santiago, RM, Chile</t>
  </si>
  <si>
    <t>2-s2.0-85041048499</t>
  </si>
  <si>
    <t>Farías, P.</t>
  </si>
  <si>
    <t>Farías,  Pablo</t>
  </si>
  <si>
    <t>Facultad de Economía y Negocios, Universidad de Chile, Santiago, RM, Chile</t>
  </si>
  <si>
    <t>Determinants of knowledge of personal loans' total costs: How price consciousness, financial literacy, purchase recency and frequency work together</t>
  </si>
  <si>
    <t>2-s2.0-85165136800</t>
  </si>
  <si>
    <t>Aguayo, A.J.M.</t>
  </si>
  <si>
    <t>Aguayo,  Alejandro Javier Micco</t>
  </si>
  <si>
    <t>Department of Economics, Universidad de Chile, Santiago, RM, Chile</t>
  </si>
  <si>
    <t>Financial inclusion, microfinance, and financial education in Latin America</t>
  </si>
  <si>
    <t>2-s2.0-84907524809</t>
  </si>
  <si>
    <t>Soledad Etchebarne, L.</t>
  </si>
  <si>
    <t>Soledad Etchebarne,  L.</t>
  </si>
  <si>
    <t>Departamento de Administración, Universidad de Chile, Santiago, RM, Chile</t>
  </si>
  <si>
    <t>Consumers or citizens? An economic and financial education framework for initial teacher training; ¿Consumidores o ciudadanos? Una propuesta de inserción de la educación económica y financiera en la formación inicial docente</t>
  </si>
  <si>
    <t>Ruiz, J.</t>
  </si>
  <si>
    <t>Ruiz,  José Luis</t>
  </si>
  <si>
    <t>Faculty of Economics and Business, Universidad de Chile, Santiago, RM, Chile</t>
  </si>
  <si>
    <t>2-s2.0-85126335134</t>
  </si>
  <si>
    <t>Allendes, S.</t>
  </si>
  <si>
    <t>Allendes,  Santos</t>
  </si>
  <si>
    <t>Universidad de Chile, Santiago, RM, Chile</t>
  </si>
  <si>
    <t>Women and Finances: Exploring the Place of Women in the Chilean Financial Education Programs</t>
  </si>
  <si>
    <t>2-s2.0-85129354248</t>
  </si>
  <si>
    <t>Coronado, F.</t>
  </si>
  <si>
    <t>Coronado,  F. C.</t>
  </si>
  <si>
    <t>Department of Management Control and Information Systems, Universidad de Chile, Santiago, RM, Chile</t>
  </si>
  <si>
    <t>Financial literacy in SMEs: A systematic literature review and a framework for further inquiry</t>
  </si>
  <si>
    <t>Fontecilla, C.</t>
  </si>
  <si>
    <t>Fontecilla,  Catalina</t>
  </si>
  <si>
    <t>2-s2.0-84994472516</t>
  </si>
  <si>
    <t>Determinants of perceived and actual knowledge of commission paid by contributors in the pension funds industry</t>
  </si>
  <si>
    <t>Puentes, E.</t>
  </si>
  <si>
    <t>Puentes,  Esteban</t>
  </si>
  <si>
    <t>Pérez-Roa, L.</t>
  </si>
  <si>
    <t>Pérez-Roa,  Lorena</t>
  </si>
  <si>
    <t>Arias-Monge, M.</t>
  </si>
  <si>
    <t>Arias-Monge,  Monica</t>
  </si>
  <si>
    <t>544</t>
  </si>
  <si>
    <t>Universidad de Costa Rica</t>
  </si>
  <si>
    <t>Instituto de Investigaciones Psicológicas, Universidad de Costa Rica, San Jose, San Jose, Costa Rica</t>
  </si>
  <si>
    <t>Carreño, D.K.L.</t>
  </si>
  <si>
    <t>Carreño,  Diana Karina López</t>
  </si>
  <si>
    <t>Universidad de Cundinamarca</t>
  </si>
  <si>
    <t>Universidad de Cundinamarca, Fusagasuga, Cundinamarca, Colombia</t>
  </si>
  <si>
    <t>Marin, C.E.M.</t>
  </si>
  <si>
    <t>Marin,  Carlos Enrique Montenegro</t>
  </si>
  <si>
    <t>Faculty of Engineering, Universidad de Cundinamarca, Fusagasuga, Cundinamarca, Colombia</t>
  </si>
  <si>
    <t>Monroy, M.A.G.</t>
  </si>
  <si>
    <t>Monroy,  Micher Alexander Gonzalez</t>
  </si>
  <si>
    <t>2-s2.0-85052090511</t>
  </si>
  <si>
    <t>Fernández-Alles, M.</t>
  </si>
  <si>
    <t>Fernández-Alles,  María De La Luz</t>
  </si>
  <si>
    <t>Universidad de Cádiz</t>
  </si>
  <si>
    <t>Department of Business Administration, Universidad de Cádiz, Cadiz, Cadiz, Spain</t>
  </si>
  <si>
    <t>The influence of the cultural entrepreneur on the performance of cultural and creative firms; Influencia del emprendedor cultural en el rendimiento de las empresas culturales y creativas</t>
  </si>
  <si>
    <t>Orihuela-Gallardo, F.</t>
  </si>
  <si>
    <t>Orihuela-Gallardo,  Francisca</t>
  </si>
  <si>
    <t>Ruíz-Navarro, J.</t>
  </si>
  <si>
    <t>Ruíz-Navarro,  José</t>
  </si>
  <si>
    <t>2-s2.0-85145837854</t>
  </si>
  <si>
    <t>Anaya-Narváez, A.R.A.</t>
  </si>
  <si>
    <t>Anaya-Narváez,  Alfredo R.</t>
  </si>
  <si>
    <t>Universidad de Córdoba</t>
  </si>
  <si>
    <t>Universidad de Córdoba, Monteria, Monteria, Colombia</t>
  </si>
  <si>
    <t>Financial knowledge in children with preeconomic thinking in public and private schools, Sincelejo - Colombia; Análisis del conocimiento financiero en niños con pensamiento pre-económico: Colegios públicos y privados de Sincelejo-Colombia</t>
  </si>
  <si>
    <t>2-s2.0-84922896492</t>
  </si>
  <si>
    <t>Przychodzen, J.</t>
  </si>
  <si>
    <t>Przychodzen,  Justyna</t>
  </si>
  <si>
    <t>Universidad de Deusto</t>
  </si>
  <si>
    <t>Avenida de las Universidades 24, Universidad de Deusto, Bilbao, Biscay, Spain</t>
  </si>
  <si>
    <t>Relationships between eco-innovation and financial performance - Evidence from publicly traded companies in Poland and Hungary</t>
  </si>
  <si>
    <t>Przychodzen, W.</t>
  </si>
  <si>
    <t>Przychodzen,  Wojciech</t>
  </si>
  <si>
    <t>Department of Finance, Universidad de Deusto, Bilbao, Biscay, Spain</t>
  </si>
  <si>
    <t>Pedraja-Chaparro, F.</t>
  </si>
  <si>
    <t>Pedraja-Chaparro,  Francisco</t>
  </si>
  <si>
    <t>Universidad de Extremadura</t>
  </si>
  <si>
    <t>Universidad de Extremadura, Badajoz, Badajoz, Spain</t>
  </si>
  <si>
    <t>2-s2.0-85178926251</t>
  </si>
  <si>
    <t>Piquer-Píriz, A.M.</t>
  </si>
  <si>
    <t>Piquer-Píriz,  Ana M.</t>
  </si>
  <si>
    <t>Content and Language Integrated Learning (CLIL) and Project-Based Learning (PBL) in Pre-primary Education: A European Perspective</t>
  </si>
  <si>
    <t>Pérez-Valenzuela, A.</t>
  </si>
  <si>
    <t>Pérez-Valenzuela,  Ana</t>
  </si>
  <si>
    <t>2-s2.0-85167670941</t>
  </si>
  <si>
    <t>Miralles-Quirós, M.M.</t>
  </si>
  <si>
    <t>Miralles-Quirós,  Maria del Mar</t>
  </si>
  <si>
    <t>The Perception About Financial Education Among Students at the University of Extremadura</t>
  </si>
  <si>
    <t>Cordero, J.M.</t>
  </si>
  <si>
    <t>Cordero,  Jose M.</t>
  </si>
  <si>
    <t>Álvarez-García, J.</t>
  </si>
  <si>
    <t>Álvarez-García,  José</t>
  </si>
  <si>
    <t>2-s2.0-85054908138</t>
  </si>
  <si>
    <t>Department of Economics, Universidad de Extremadura, Badajoz, Badajoz, Spain</t>
  </si>
  <si>
    <t>The effect of financial education training on the financial literacy of Spanish students in PISA</t>
  </si>
  <si>
    <t>2-s2.0-86000328473</t>
  </si>
  <si>
    <t>Mateos-Romero, L.</t>
  </si>
  <si>
    <t>Mateos-Romero,  Lucía</t>
  </si>
  <si>
    <t>Exploring the relationship between students´ experiences with online payment methods and financial competencies using a Bayesian nonparametric approach</t>
  </si>
  <si>
    <t>2-s2.0-85206876352</t>
  </si>
  <si>
    <t>Miralles-Quirós, J.L.</t>
  </si>
  <si>
    <t>Miralles-Quirós,  José Luis</t>
  </si>
  <si>
    <t>Departamento de Economía Financiera y Contabilidad, Universidad de Extremadura, Badajoz, Badajoz, Spain</t>
  </si>
  <si>
    <t>Financial education and responsible consumption in undergraduate management students</t>
  </si>
  <si>
    <t>Gallardo-Vázquez, D.</t>
  </si>
  <si>
    <t>Gallardo-Vázquez,  Dolores Amalia</t>
  </si>
  <si>
    <t>Financial Economy and Accounting Department, Universidad de Extremadura, Badajoz, Badajoz, Spain</t>
  </si>
  <si>
    <t>Cordero,  José Manuel</t>
  </si>
  <si>
    <t>2-s2.0-85133460839</t>
  </si>
  <si>
    <t>Universidad de Granada</t>
  </si>
  <si>
    <t>Department of Applied Economics, Universidad de Granada, Granada, Granada, Spain</t>
  </si>
  <si>
    <t>Causal Effects of Financial Education Intervention Aimed at University Students on Financial Knowledge and Financial Self-Efficacy</t>
  </si>
  <si>
    <t>2-s2.0-85056445549</t>
  </si>
  <si>
    <t>Universidad de Granada, Granada, Granada, Spain</t>
  </si>
  <si>
    <t>The knowledge and skills that are essential to make financial decisions: First results from PISA 2012</t>
  </si>
  <si>
    <t>Moreno-Herrero, D.</t>
  </si>
  <si>
    <t>Moreno-Herrero,  Dolores</t>
  </si>
  <si>
    <t>2-s2.0-85151967413</t>
  </si>
  <si>
    <t>Economic and financial education for investment and financing decision-making in a graduate degree: Experimental evaluation of the effectiveness of two delivery methods</t>
  </si>
  <si>
    <t>2-s2.0-85089454510</t>
  </si>
  <si>
    <t>Sánchez Campillo, J.</t>
  </si>
  <si>
    <t>Sánchez Campillo,  José</t>
  </si>
  <si>
    <t>Teaching financial education in schools and students' financial literacy: A cross-country analysis with PISA data</t>
  </si>
  <si>
    <t>Silva-Díaz, F.</t>
  </si>
  <si>
    <t>Silva-Díaz,  Francisco</t>
  </si>
  <si>
    <t>Rodríguez-Fernández, F.</t>
  </si>
  <si>
    <t>Rodríguez-Fernández,  Francisco</t>
  </si>
  <si>
    <t>Campus de Cartuja, Universidad de Granada, Granada, Granada, Spain, Funcas, 28, Madrid, Spain</t>
  </si>
  <si>
    <t>2-s2.0-105009634356</t>
  </si>
  <si>
    <t>Non-experimental impact estimates of school financial education exposure on financial literacy outcomes</t>
  </si>
  <si>
    <t>2-s2.0-85056467486</t>
  </si>
  <si>
    <t>Factors that influence the level of financial literacy among young people: The role of parental engagement and students' experiences with money matters</t>
  </si>
  <si>
    <t>2-s2.0-85191795738</t>
  </si>
  <si>
    <t>Attitudes of college seniors toward graduate student loan debt: the role of financial education</t>
  </si>
  <si>
    <t>2-s2.0-85197391559</t>
  </si>
  <si>
    <t>Student loan debt literacy, overconfidence bias, and indebtedness behavior.</t>
  </si>
  <si>
    <t>2-s2.0-85113724437</t>
  </si>
  <si>
    <t>Martillo Jeremías, L.D.</t>
  </si>
  <si>
    <t>Martillo Jeremías,  Luís Daniel</t>
  </si>
  <si>
    <t>Department of Marketing and Market Research, Universidad de Granada, Granada, Granada, Spain, Banco Bolivariano, Guayaquil, Ecuador</t>
  </si>
  <si>
    <t>Exploring the antecedents of retail banks’ reputation in low-bankarization markets: brand equity, value co-creation and brand experience</t>
  </si>
  <si>
    <t>Department of Economic Theory and History, Universidad de Granada, Granada, Granada, Spain, Funcas, Madrid, Spain</t>
  </si>
  <si>
    <t>Lizana, A.</t>
  </si>
  <si>
    <t>Lizana,  Alexis</t>
  </si>
  <si>
    <t>Sánchez-Béjar, J.J.</t>
  </si>
  <si>
    <t>Sánchez-Béjar,  José Juan</t>
  </si>
  <si>
    <t>Department of Economic Theory and History, Universidad de Granada, Granada, Granada, Spain</t>
  </si>
  <si>
    <t>Ferrada, C.</t>
  </si>
  <si>
    <t>Ferrada,  Cristian</t>
  </si>
  <si>
    <t>Polo-Peña, A.I.</t>
  </si>
  <si>
    <t>Polo-Peña,  Ana Isabel</t>
  </si>
  <si>
    <t>Department of Marketing and Market Research, Universidad de Granada, Granada, Granada, Spain</t>
  </si>
  <si>
    <t>Pérez, C.O.M.</t>
  </si>
  <si>
    <t>Pérez,  Cesar Omar Mora</t>
  </si>
  <si>
    <t>Universidad de Guadalajara</t>
  </si>
  <si>
    <t>Universidad de Guadalajara, Guadalajara, JAL, Mexico</t>
  </si>
  <si>
    <t>Sánchez, F.C.H.</t>
  </si>
  <si>
    <t>Sánchez,  Félix Cristóbal Hablich</t>
  </si>
  <si>
    <t>Universidad de Guayaquil</t>
  </si>
  <si>
    <t>Universidad de Guayaquil, Guayaquil, Guayas, Ecuador</t>
  </si>
  <si>
    <t>Tello Caicedo, G.E.T.</t>
  </si>
  <si>
    <t>Tello Caicedo,  Grace Elizabeth</t>
  </si>
  <si>
    <t>Arreaga, C.M.L.</t>
  </si>
  <si>
    <t>Arreaga,  Cynthia Legarda</t>
  </si>
  <si>
    <t>Toscano, D.</t>
  </si>
  <si>
    <t>Toscano,  David</t>
  </si>
  <si>
    <t>Universidad de Huelva</t>
  </si>
  <si>
    <t>Universidad de Huelva, Huelva, Huelva, Spain</t>
  </si>
  <si>
    <t>2-s2.0-85085596726</t>
  </si>
  <si>
    <t>García-Machado, J.J.</t>
  </si>
  <si>
    <t>García-Machado,  Juan José</t>
  </si>
  <si>
    <t>The latest streams in finance research: An updated bibliometric mapping based on co-occurrence data</t>
  </si>
  <si>
    <t>Segura, A.</t>
  </si>
  <si>
    <t>Segura,  Adrián</t>
  </si>
  <si>
    <t>Department of Social, Developmental and Educational Psychology, Universidad de Huelva, Huelva, Huelva, Spain</t>
  </si>
  <si>
    <t>Aguaded, I.</t>
  </si>
  <si>
    <t>Aguaded,  Ignacio</t>
  </si>
  <si>
    <t>Department of Pedagogy, Universidad de Huelva, Huelva, Huelva, Spain</t>
  </si>
  <si>
    <t>Universidad de Jaén (First mention)
Universidad de Almería (Second mention)</t>
  </si>
  <si>
    <t>Department of Economics, Universidad de Jaén, Jaen, Jaen, Spain, Research Group SEJ579, Universidad de Almería, Almeria, Almeria, Spain</t>
  </si>
  <si>
    <t>2-s2.0-105019809438</t>
  </si>
  <si>
    <t>Donis, S.</t>
  </si>
  <si>
    <t>Donis,  Silvia</t>
  </si>
  <si>
    <t>Universidad de La Rioja</t>
  </si>
  <si>
    <t>Departamento de Economía y Empresa, Universidad de La Rioja, Logrono, La Rioja, Spain</t>
  </si>
  <si>
    <t>Barriers or Challenges? How European Companies Respond to Barriers to Eco-Innovation</t>
  </si>
  <si>
    <t>Salazar Terreros, I.</t>
  </si>
  <si>
    <t>Salazar Terreros,  Idana</t>
  </si>
  <si>
    <t>Pelegrín-Borondo, J.</t>
  </si>
  <si>
    <t>Pelegrín-Borondo,  Jorge</t>
  </si>
  <si>
    <t>Department of Economics and Business, Universidad de La Rioja, Logrono, La Rioja, Spain</t>
  </si>
  <si>
    <t>Gómez, J.</t>
  </si>
  <si>
    <t>Gómez,  Jaime</t>
  </si>
  <si>
    <t>Franco-Molina, M.A.</t>
  </si>
  <si>
    <t>Franco-Molina,  María Alejandra</t>
  </si>
  <si>
    <t>Universidad de La Sabana</t>
  </si>
  <si>
    <t>Universidad de La Sabana, Chía, Cundinamarca, Colombia</t>
  </si>
  <si>
    <t>Peña, N.V.</t>
  </si>
  <si>
    <t>Peña,  Neil Valentín Vega</t>
  </si>
  <si>
    <t>Department of Surgery, Universidad de La Sabana, Chía, Cundinamarca, Colombia</t>
  </si>
  <si>
    <t>Domínguez, L.C.</t>
  </si>
  <si>
    <t>Domínguez,  Luis Carlos</t>
  </si>
  <si>
    <t>Department of Surgery, Universidad de La Sabana, Chía, Cundinamarca, Colombia, Department of Surgery, Universidad de La Sabana, Chía, Cundinamarca, Colombia</t>
  </si>
  <si>
    <t>Universidad de La Salle</t>
  </si>
  <si>
    <t>School of Business, Universidad de La Salle, Bogota, Bogota, Distrito Capital, Colombia</t>
  </si>
  <si>
    <t>Cárdenas, Y.</t>
  </si>
  <si>
    <t>Cárdenas,  Y.</t>
  </si>
  <si>
    <t>Universidad de La Salle, Bogota, Bogota, Distrito Capital, Colombia</t>
  </si>
  <si>
    <t>Juliao-Rossi, J.</t>
  </si>
  <si>
    <t>Juliao-Rossi,  Jorge Luís</t>
  </si>
  <si>
    <t>Facultad de Ciencias Administrativas y Contables, Universidad de La Salle, Bogota, Bogota, Distrito Capital, Colombia</t>
  </si>
  <si>
    <t>Jiménez, J.L.</t>
  </si>
  <si>
    <t>Jiménez,  Juan Luis</t>
  </si>
  <si>
    <t>Universidad de Las Palmas de Gran Canaria</t>
  </si>
  <si>
    <t>Business and Tourism, Universidad de Las Palmas de Gran Canaria, Las Palmas de Gran Canaria, Canary Islands, Spain</t>
  </si>
  <si>
    <t>2-s2.0-85202609527</t>
  </si>
  <si>
    <t>Alemán Ramos, P.</t>
  </si>
  <si>
    <t>Alemán Ramos,  Pedro Francisco</t>
  </si>
  <si>
    <t>Department of Psychology, Universidad de Las Palmas de Gran Canaria, Las Palmas de Gran Canaria, Canary Islands, Spain</t>
  </si>
  <si>
    <t>The Transition to Adulthood from the Perspective of Former Foster Youth: A Socio-Educational Approach</t>
  </si>
  <si>
    <t>2-s2.0-85119054367</t>
  </si>
  <si>
    <t>Department of Applied Economic Analysis, Universidad de Las Palmas de Gran Canaria, Las Palmas de Gran Canaria, Canary Islands, Spain</t>
  </si>
  <si>
    <t>Women and financial literacy in spain. Does marital status matter?</t>
  </si>
  <si>
    <t>2-s2.0-85175374235</t>
  </si>
  <si>
    <t>Aguiar-Díaz, I.</t>
  </si>
  <si>
    <t>Aguiar-Díaz,  Inmaculada</t>
  </si>
  <si>
    <t>Department of Financial Economics and Accounting, Universidad de Las Palmas de Gran Canaria, Las Palmas de Gran Canaria, Canary Islands, Spain</t>
  </si>
  <si>
    <t>Financial Knowledge and Private Health Insurance: Does Age Matter?</t>
  </si>
  <si>
    <t>Morales Almeida, P.</t>
  </si>
  <si>
    <t>Morales Almeida,  Paula</t>
  </si>
  <si>
    <t>Ruiz-Mallorquí, M.V.</t>
  </si>
  <si>
    <t>Ruiz-Mallorquí,  María Victoria</t>
  </si>
  <si>
    <t>Brito Sánchez, M.</t>
  </si>
  <si>
    <t>Brito Sánchez,  Miriam</t>
  </si>
  <si>
    <t>Social Educator, Universidad de Las Palmas de Gran Canaria, Las Palmas de Gran Canaria, Canary Islands, Spain</t>
  </si>
  <si>
    <t>2-s2.0-105011347967</t>
  </si>
  <si>
    <t>Fernández-Santos, Y.</t>
  </si>
  <si>
    <t>Fernández-Santos,  Yolanda</t>
  </si>
  <si>
    <t>Universidad de León</t>
  </si>
  <si>
    <t>Universidad de León, Leon, Castile-Leon, Spain</t>
  </si>
  <si>
    <t>Do Training Programmes Improve Awareness of Sustainable Finance?</t>
  </si>
  <si>
    <t>González-Velasco, C.</t>
  </si>
  <si>
    <t>González-Velasco,  Carmen</t>
  </si>
  <si>
    <t>González Fernández, M.</t>
  </si>
  <si>
    <t>González Fernández,  Marcos</t>
  </si>
  <si>
    <t>Sierra-Fernández, P.</t>
  </si>
  <si>
    <t>Sierra-Fernández,  Pilar</t>
  </si>
  <si>
    <t>2-s2.0-85038570979</t>
  </si>
  <si>
    <t>Department of Mechanics, Universidad de León, Leon, Castile-Leon, Spain</t>
  </si>
  <si>
    <t>Improving Financial culture through a Banking platorm</t>
  </si>
  <si>
    <t>Castro, P.</t>
  </si>
  <si>
    <t>Castro,  Paula</t>
  </si>
  <si>
    <t>Department of Management and Business Economics, Universidad de León, Leon, Castile-Leon, Spain</t>
  </si>
  <si>
    <t>Matellán, V.</t>
  </si>
  <si>
    <t>Matellán,  Vicente</t>
  </si>
  <si>
    <t>Feito-Ruiz, I.</t>
  </si>
  <si>
    <t>Feito-Ruiz,  Isabel</t>
  </si>
  <si>
    <t>2-s2.0-85134895040</t>
  </si>
  <si>
    <t>Ramirez-Alva, A.S.D.</t>
  </si>
  <si>
    <t>Ramirez-Alva,  A. S.D.</t>
  </si>
  <si>
    <t>Universidad de Lima</t>
  </si>
  <si>
    <t>Universidad de Lima, Lima, Lima, Peru</t>
  </si>
  <si>
    <t>IMPROVING SERVICE LEVEL PERFORMANCE BY IMPLEMENTING LEAN SIX SIGMA IN SMES OF THE GAMING PERIPHERALS INDUSTRY IN PERU: A CASE STUDY</t>
  </si>
  <si>
    <t>2-s2.0-105008089472</t>
  </si>
  <si>
    <t>Mendoza Michilot, M.M.</t>
  </si>
  <si>
    <t>Mendoza Michilot,  María</t>
  </si>
  <si>
    <t>THE ROLE OF THE MEDIA AGAINST COMPUTER FRAUD. DISSEMINATION, PREVENTION AND LITERACY; O PAPEL DA MÍDIA NO COMBATE À FRAUDE DE COMPUTADOR. DISSEMINAÇÃO, PREVENÇÃO E ALFABETIZAÇÃO; EL PAPEL DE LOS MEDIOS FRENTE AL FRAUDE INFORMÁTICO. DIFUSIÓN, PREVENCIÓN Y ALFABETIZACIÓN</t>
  </si>
  <si>
    <t>Collao-Diaz, M.F.</t>
  </si>
  <si>
    <t>Collao-Diaz,  Martin Fidel</t>
  </si>
  <si>
    <t>Quiroz-Flores, J.C.</t>
  </si>
  <si>
    <t>Quiroz-Flores,  Juan Carlos</t>
  </si>
  <si>
    <t>Daza-Moran, F.J.</t>
  </si>
  <si>
    <t>Daza-Moran,  F. J.</t>
  </si>
  <si>
    <t>Dejo Vásquez, M.</t>
  </si>
  <si>
    <t>Dejo Vásquez,  Mariela</t>
  </si>
  <si>
    <t>Nájar-Ortega, R.</t>
  </si>
  <si>
    <t>Nájar-Ortega,  Rosario</t>
  </si>
  <si>
    <t>2-s2.0-85139420090</t>
  </si>
  <si>
    <t>Becerra, O.</t>
  </si>
  <si>
    <t>Becerra,  Óscar Reinaldo</t>
  </si>
  <si>
    <t>198</t>
  </si>
  <si>
    <t>Universidad de Los Andes</t>
  </si>
  <si>
    <t>Department of Economics, Universidad de Los Andes, Colombia, Bogota, Distrito Capital, Colombia</t>
  </si>
  <si>
    <t>Effects of future pension benefits on pre-retirement labor supply: Evidence from Chile</t>
  </si>
  <si>
    <t>Rodríguez, C.</t>
  </si>
  <si>
    <t>Rodríguez,  Catherine</t>
  </si>
  <si>
    <t>Universidad de Los Andes, Colombia, Bogota, Distrito Capital, Colombia</t>
  </si>
  <si>
    <t>2-s2.0-85124107003</t>
  </si>
  <si>
    <t>Rodríguez-Raga, S.</t>
  </si>
  <si>
    <t>Rodríguez-Raga,  Santiago</t>
  </si>
  <si>
    <t>Universidad de Los Andes, Facultad of Administración, Bogota, Distrito Capital, Colombia</t>
  </si>
  <si>
    <t>Game, guide or website for financial education improvement: Evidence from an experiment in Colombian schools</t>
  </si>
  <si>
    <t>Martinez-Camelo, N.</t>
  </si>
  <si>
    <t>Martinez-Camelo,  Natalia</t>
  </si>
  <si>
    <t>2-s2.0-85132887194</t>
  </si>
  <si>
    <t>Maldonado, J.H.</t>
  </si>
  <si>
    <t>Maldonado,  Jorge Higinio</t>
  </si>
  <si>
    <t>Department of Economics and CEDE, Universidad de Los Andes, Colombia, Bogota, Distrito Capital, Colombia</t>
  </si>
  <si>
    <t>A Graduation Approach-Based Program for Victims of Colombia's Armed Conflict: Lessons for Economic Inclusion</t>
  </si>
  <si>
    <t>León-Jurado, V.</t>
  </si>
  <si>
    <t>León-Jurado,  Viviana</t>
  </si>
  <si>
    <t>2-s2.0-85063603739</t>
  </si>
  <si>
    <t>The persistent effects of youth savings reminders: Experimental evidence from text-message campaigns in Colombia</t>
  </si>
  <si>
    <t>2-s2.0-85135083204</t>
  </si>
  <si>
    <t>Ferrada, L.M.</t>
  </si>
  <si>
    <t>Ferrada,  Luz María</t>
  </si>
  <si>
    <t>Universidad de Los Lagos</t>
  </si>
  <si>
    <t>Académica, Universidad de Los Lagos, Osorno, Chile</t>
  </si>
  <si>
    <t>Inclusion and financial literacy: The case of higher education student workers in Los Lagos, Chile; Inclusão e alfabetização financeira: o caso dos trabalhadores estudantes do ensino superior em Los Lagos, Chile; Inclusión y alfabetización financiera: el caso de trabajadores estudiantes de nivel superior en Los Lagos, Chile</t>
  </si>
  <si>
    <t>Montaña, V.</t>
  </si>
  <si>
    <t>Montaña,  Virginia</t>
  </si>
  <si>
    <t>Universidad de Los Lagos
Universidad de Las Américas Chile (2 universities found)</t>
  </si>
  <si>
    <t>Department of Education, Universidad de Los Lagos, Osorno, Chile, Institute of Mathematics, Universidad de Las Américas Chile, Santiago, Chile</t>
  </si>
  <si>
    <t>Arango, M.</t>
  </si>
  <si>
    <t>Arango,  Monica Andrea</t>
  </si>
  <si>
    <t>Universidad de Medellín</t>
  </si>
  <si>
    <t>Universidad de Medellín, Medellin, Antioquia, Colombia</t>
  </si>
  <si>
    <t>Luna, E.</t>
  </si>
  <si>
    <t>Luna,  Eilin</t>
  </si>
  <si>
    <t>2-s2.0-85129169965</t>
  </si>
  <si>
    <t>Martinez-Rodriguez, S.</t>
  </si>
  <si>
    <t>Martinez-Rodriguez,  Susana</t>
  </si>
  <si>
    <t>Universidad de Murcia</t>
  </si>
  <si>
    <t>Department of Applied Economics, Universidad de Murcia, Murcia, Murcia, Spain</t>
  </si>
  <si>
    <t>DIANA (1969-1978): the first women’s finance magazine in Spain</t>
  </si>
  <si>
    <t>Garcia-Sanchez, F.</t>
  </si>
  <si>
    <t>Garcia-Sanchez,  Francisco</t>
  </si>
  <si>
    <t>Dept. Informática y Sistemas, Universidad de Murcia, Murcia, Murcia, Spain</t>
  </si>
  <si>
    <t>Garcí­a-Dí­az, J.A.</t>
  </si>
  <si>
    <t>Garcí­a-Dí­az,  José Antonio</t>
  </si>
  <si>
    <t>Valencia-García, R.</t>
  </si>
  <si>
    <t>Valencia-García,  Rafael</t>
  </si>
  <si>
    <t>Universidad de Murcia, Murcia, Murcia, Spain</t>
  </si>
  <si>
    <t>2-s2.0-85218196924</t>
  </si>
  <si>
    <t>González-García, V.</t>
  </si>
  <si>
    <t>González-García,  Vicente</t>
  </si>
  <si>
    <t>Universidad de Málaga</t>
  </si>
  <si>
    <t>Department of Finance and Accounting, Universidad de Málaga, Malaga, Malaga, Spain</t>
  </si>
  <si>
    <t>Financial literacy and environmental sustainability in SMEs: process innovation as an association mechanism</t>
  </si>
  <si>
    <t>2-s2.0-85153486345</t>
  </si>
  <si>
    <t>Cisneros-Ruiz, A.J.</t>
  </si>
  <si>
    <t>Cisneros-Ruiz,  Ana José</t>
  </si>
  <si>
    <t>Financial knowledge of pre-university students: Effects of age and gender</t>
  </si>
  <si>
    <t>2-s2.0-85129377167</t>
  </si>
  <si>
    <t>Molina-García, A.</t>
  </si>
  <si>
    <t>Molina-García,  Antonio</t>
  </si>
  <si>
    <t>Universidad de Málaga, Malaga, Malaga, Spain</t>
  </si>
  <si>
    <t>Financial literacy in SMEs: a bibliometric analysis and a systematic literature review of an emerging research field</t>
  </si>
  <si>
    <t>Galache-Laza, M.T.</t>
  </si>
  <si>
    <t>Galache-Laza,  M. Teresa</t>
  </si>
  <si>
    <t>2-s2.0-105011967460</t>
  </si>
  <si>
    <t>Department of Finance and Accounting, Universidad de Málaga, Malaga, Malaga, Spain, Institute of Economics and Business for Society (IEBSociety), Universidad de Málaga, Malaga, Malaga, Spain</t>
  </si>
  <si>
    <t>Bridging the borders: does owner-managers’ financial literacy facilitate small business internationalization?</t>
  </si>
  <si>
    <t>Diéguez-Soto, J.</t>
  </si>
  <si>
    <t>Diéguez-Soto,  Julio</t>
  </si>
  <si>
    <t>Department of Finance and Accounting, Universidad de Málaga, Malaga, Malaga, Spain, Institute of Economics and Business for Society (IEBSociety), Universidad de Málaga, Malaga, Malaga, Spain, PhD Program in Economics and Business, Universidad de Málaga, Malaga, Malaga, Spain</t>
  </si>
  <si>
    <t>2-s2.0-85163490920</t>
  </si>
  <si>
    <t>How does financial literacy influence undergraduates’ risk-taking propensity?</t>
  </si>
  <si>
    <t>Campos-Valenzuela, M.</t>
  </si>
  <si>
    <t>Campos-Valenzuela,  Marta</t>
  </si>
  <si>
    <t>Haack, K.R.</t>
  </si>
  <si>
    <t>Haack,  Karla Rafaela</t>
  </si>
  <si>
    <t>2-s2.0-85193259851</t>
  </si>
  <si>
    <t>Marcenaro-Gutiérrez, O.D.</t>
  </si>
  <si>
    <t>Marcenaro-Gutiérrez,  Óscar D.</t>
  </si>
  <si>
    <t>Facultad de Ciencias Económicas y Empresariales, Universidad de Málaga, Malaga, Malaga, Spain</t>
  </si>
  <si>
    <t>Financial Education in Secondary Education: A Cross-Country Analysis</t>
  </si>
  <si>
    <t>López Subires, M.D.</t>
  </si>
  <si>
    <t>López Subires,  María Deseada</t>
  </si>
  <si>
    <t>Marcenaro-Gutiérrez, Ó.D.M.</t>
  </si>
  <si>
    <t>Departamento de Economía Aplicada (Estadística y Econometría), Universidad de Málaga, Malaga, Malaga, Spain</t>
  </si>
  <si>
    <t>Ruiz-Palomo, D.</t>
  </si>
  <si>
    <t>Ruiz-Palomo,  Daniel</t>
  </si>
  <si>
    <t>Lopez–Agudo, L.A.</t>
  </si>
  <si>
    <t>Lopez–Agudo,  Luis Alejandro</t>
  </si>
  <si>
    <t>Department of Finance and Accounting, Universidad de Málaga, Malaga, Malaga, Spain, PhD Program in Economics and Business, Universidad de Málaga, Malaga, Malaga, Spain</t>
  </si>
  <si>
    <t>García-Lopera, F.</t>
  </si>
  <si>
    <t>García-Lopera,  Francisca</t>
  </si>
  <si>
    <t>Department of Applied Economics (Mathematics), Universidad de Málaga, Malaga, Malaga, Spain</t>
  </si>
  <si>
    <t>2-s2.0-85162224874</t>
  </si>
  <si>
    <t>Àlvarez-Gonzàlez, L.I.</t>
  </si>
  <si>
    <t>Àlvarez-Gonzàlez,  Luís Ignacio</t>
  </si>
  <si>
    <t>Universidad de Oviedo</t>
  </si>
  <si>
    <t>Universidad de Oviedo, Oviedo, Asturias, Spain</t>
  </si>
  <si>
    <t>The Role of Civil Society Organizations in Social Innovation as an Example of the New Social Marketing</t>
  </si>
  <si>
    <t>de Pablos, P.O.</t>
  </si>
  <si>
    <t>de Pablos,  Patricia Ordóñez</t>
  </si>
  <si>
    <t>Arrondo, R.</t>
  </si>
  <si>
    <t>Arrondo,  Rubén</t>
  </si>
  <si>
    <t>Sanzo-Pérez, M.J.</t>
  </si>
  <si>
    <t>Sanzo-Pérez,  Maria José</t>
  </si>
  <si>
    <t>Silva-Martínez, E.</t>
  </si>
  <si>
    <t>Silva-Martínez,  Elithet</t>
  </si>
  <si>
    <t>Universidad de Puerto Rico</t>
  </si>
  <si>
    <t>Graduate School of Social Work, Universidad de Puerto Rico, San Juan, Puerto Rico</t>
  </si>
  <si>
    <t>2-s2.0-85192734364</t>
  </si>
  <si>
    <t>Schindler, K.A.</t>
  </si>
  <si>
    <t>Schindler,  Kurt A.</t>
  </si>
  <si>
    <t>Department of Finance, Universidad de Puerto Rico, Recinto de Rio Piedras, San Juan, Puerto Rico</t>
  </si>
  <si>
    <t>Consumer Finance Scales: Comparing English and Spanish Versions of a National Survey in the United States</t>
  </si>
  <si>
    <t>Paul, J.</t>
  </si>
  <si>
    <t>Paul,  Justin</t>
  </si>
  <si>
    <t>Universidad de Puerto Rico (Only the first university name found in the text)</t>
  </si>
  <si>
    <t>Universidad de Puerto Rico, San Juan, Puerto Rico, Budapesti Corvinus Egyetem, Budapest, Budapest, Hungary, Korea University Business School, Seoul, South Korea, VIZJA University, Warsaw, MA, Poland</t>
  </si>
  <si>
    <t>Sansores Guerrero, E.A.</t>
  </si>
  <si>
    <t>Sansores Guerrero,  Edgar Alfonso</t>
  </si>
  <si>
    <t>Universidad de Quintana Roo</t>
  </si>
  <si>
    <t>Universidad de Quintana Roo, Chetumal, ROO, Mexico</t>
  </si>
  <si>
    <t>Navarrete Marneou, J.E.</t>
  </si>
  <si>
    <t>Navarrete Marneou,  Juana Edith</t>
  </si>
  <si>
    <t>Parra-Domínguez, J.</t>
  </si>
  <si>
    <t>Parra-Domínguez,  Javier</t>
  </si>
  <si>
    <t>Universidad de Salamanca</t>
  </si>
  <si>
    <t>BISITE Research Group, Universidad de Salamanca, Salamanca, Salamanca, Spain</t>
  </si>
  <si>
    <t>Sierra, J.</t>
  </si>
  <si>
    <t>Sierra,  Javier</t>
  </si>
  <si>
    <t>Universidad de Salamanca, Salamanca, Salamanca, Spain</t>
  </si>
  <si>
    <t>Universidad de San Andres</t>
  </si>
  <si>
    <t>School of Business, Universidad de San Andres, Victoria, Provincia de Buenos Aires, Argentina</t>
  </si>
  <si>
    <t>Rengifo, E.F.</t>
  </si>
  <si>
    <t>Rengifo,  Eliana Fernández</t>
  </si>
  <si>
    <t>Universidad de San Buenaventura</t>
  </si>
  <si>
    <t>Universidad de San Buenaventura, Buenaventura, Colombia</t>
  </si>
  <si>
    <t>Álvarez-Risco, A.</t>
  </si>
  <si>
    <t>Álvarez-Risco,  Aldo</t>
  </si>
  <si>
    <t>Universidad de San Martín de Porres</t>
  </si>
  <si>
    <t>Facultad de Ciencias Administrativas y Recursos Humanos, Universidad de San Martín de Porres, Lima, Lima, Peru</t>
  </si>
  <si>
    <t>Vallette, P.</t>
  </si>
  <si>
    <t>Vallette,  Pedro</t>
  </si>
  <si>
    <t>Universidad de Santiago de Chile</t>
  </si>
  <si>
    <t>Department of Management, Universidad de Santiago de Chile, Santiago, RM, Chile</t>
  </si>
  <si>
    <t>Laroze, D.</t>
  </si>
  <si>
    <t>Laroze,  Denise</t>
  </si>
  <si>
    <t>Centre for Experimental Social Sciences and Department of Management, Universidad de Santiago de Chile, Santiago, RM, Chile</t>
  </si>
  <si>
    <t>Droller, F.</t>
  </si>
  <si>
    <t>Droller,  Federico</t>
  </si>
  <si>
    <t>Department of Economics, Universidad de Santiago de Chile, Santiago, RM, Chile</t>
  </si>
  <si>
    <t>Centre for Experimental Social Sciences, Universidad de Santiago de Chile, Santiago, RM, Chile</t>
  </si>
  <si>
    <t>2-s2.0-105014953268</t>
  </si>
  <si>
    <t>Albort-Morant, G.</t>
  </si>
  <si>
    <t>Albort-Morant,  Gema</t>
  </si>
  <si>
    <t>Universidad de Sevilla</t>
  </si>
  <si>
    <t>Universidad de Sevilla, Sevilla, Seville, Spain</t>
  </si>
  <si>
    <t>The use of crowdfunding among music students: Analysis of key drivers and barriers; El uso del crowdfunding entre los estudiantes de música: Análisis de los principales impulsores y obstáculos</t>
  </si>
  <si>
    <t>Montero-Benavides, P.</t>
  </si>
  <si>
    <t>Montero-Benavides,  Paula</t>
  </si>
  <si>
    <t>Casillas, J.C.</t>
  </si>
  <si>
    <t>Casillas,  Jose C.</t>
  </si>
  <si>
    <t>Oliva, L.</t>
  </si>
  <si>
    <t>Oliva,  Laura</t>
  </si>
  <si>
    <t>2-s2.0-85179173710</t>
  </si>
  <si>
    <t>Arquero, J.L.</t>
  </si>
  <si>
    <t>Arquero,  Jose Luis</t>
  </si>
  <si>
    <t>Departamento de Contabilidad y Economía Financiera, Universidad de Sevilla, Sevilla, Seville, Spain</t>
  </si>
  <si>
    <t>Financial literacy in tourism and management &amp; business administration entry-level students: A comparative view</t>
  </si>
  <si>
    <t>Fernández-Polvillo, C.</t>
  </si>
  <si>
    <t>Fernández-Polvillo,  Carmen</t>
  </si>
  <si>
    <t>Departamento de Economía Financiera y Dirección de Operaciones, Universidad de Sevilla, Sevilla, Seville, Spain</t>
  </si>
  <si>
    <t>González-Prida Díaz, V.</t>
  </si>
  <si>
    <t>González-Prida Díaz,  Vicente</t>
  </si>
  <si>
    <t>Department of Industrial Management I, Universidad de Sevilla, Sevilla, Seville, Spain</t>
  </si>
  <si>
    <t>Jiménez-Cardoso, S.M.</t>
  </si>
  <si>
    <t>Jiménez-Cardoso,  Sergio Manuel</t>
  </si>
  <si>
    <t>Oliver-Alfonso, M.D.</t>
  </si>
  <si>
    <t>Oliver-Alfonso,  María D.</t>
  </si>
  <si>
    <t>Palacín-Sánchez, M.-J.</t>
  </si>
  <si>
    <t>Palacín-Sánchez,  María José</t>
  </si>
  <si>
    <t>Medina, J.</t>
  </si>
  <si>
    <t>Medina,  Jennifer</t>
  </si>
  <si>
    <t>Faculty of Economics and Business Sciences, Universidad de Sevilla, Sevilla, Seville, Spain</t>
  </si>
  <si>
    <t>Universidad de Sonora</t>
  </si>
  <si>
    <t>Department of Economics, Universidad de Sonora, Hermosillo, SON, Mexico</t>
  </si>
  <si>
    <t>Romero Álvarez, Y.P.R.</t>
  </si>
  <si>
    <t>Romero Álvarez,  Yaneth Patricia</t>
  </si>
  <si>
    <t>Universidad de Sucre</t>
  </si>
  <si>
    <t>Universidad de Sucre, Sincelejo, Sucre, Colombia</t>
  </si>
  <si>
    <t>Parra, J.A.B.</t>
  </si>
  <si>
    <t>Parra,  John Arturo Buelvas</t>
  </si>
  <si>
    <t>2-s2.0-105018820221</t>
  </si>
  <si>
    <t>Guzman, H.</t>
  </si>
  <si>
    <t>Guzman,  Hernan</t>
  </si>
  <si>
    <t>Department of Business Management, Universidad de Sucre, Sincelejo, Sucre, Colombia</t>
  </si>
  <si>
    <t>Coding finance: impact of open-source financial software on stochastic modeling skills among business students</t>
  </si>
  <si>
    <t>Torres, J.</t>
  </si>
  <si>
    <t>Torres,  Jose</t>
  </si>
  <si>
    <t>2-s2.0-85082692177</t>
  </si>
  <si>
    <t>Cunha, M.P.</t>
  </si>
  <si>
    <t>Cunha,  Márcia Pereira</t>
  </si>
  <si>
    <t>Universidad de São Paulo</t>
  </si>
  <si>
    <t>Laboratório Misto Internacional, Universidade de São Paulo, Sao Paulo, SP, Brazil, SOPHIAPOL - Unité de Recherche en Sociologie, Philosophie et Anthropologie Politiques, Nanterre, Ile-de-France, France</t>
  </si>
  <si>
    <t>The financial market reaches the classroom: Financial education as a public policy in brazil; O mercado financeiro chega à sala de aula: Educação financeira como política pública no brasil; El mercado financiero llega al aula: la educación financiera como política pública en brasil</t>
  </si>
  <si>
    <t>2-s2.0-85019205709</t>
  </si>
  <si>
    <t>Vallelado-Gonzalez, E.</t>
  </si>
  <si>
    <t>Vallelado-Gonzalez,  Eleuterio</t>
  </si>
  <si>
    <t>Universidad de Valladolid</t>
  </si>
  <si>
    <t>Department of Finance and Accounting, Universidad de Valladolid, Valladolid, Valladolid, Spain</t>
  </si>
  <si>
    <t>Beyond rational behaviour: the non-financial variables that condition shareholder action during a takeover</t>
  </si>
  <si>
    <t>Mayoral, R.M.</t>
  </si>
  <si>
    <t>Mayoral,  Rosa M.</t>
  </si>
  <si>
    <t>Martin-Cervantes, P.A.</t>
  </si>
  <si>
    <t>Martin-Cervantes,  Pedro Antonio</t>
  </si>
  <si>
    <t>Department of Financial Economics and Accounting, Universidad de Valladolid, Valladolid, Valladolid, Spain</t>
  </si>
  <si>
    <t>de Frutos Madrazo, P.</t>
  </si>
  <si>
    <t>de Frutos Madrazo,  Pablo</t>
  </si>
  <si>
    <t>Department of Applied Economics, Universidad de Valladolid, Valladolid, Valladolid, Spain</t>
  </si>
  <si>
    <t>Atashi Asemanjerdi, S.</t>
  </si>
  <si>
    <t>Atashi Asemanjerdi,  Shahram</t>
  </si>
  <si>
    <t>2-s2.0-85059693609</t>
  </si>
  <si>
    <t>Mancebon-Torrubia, M.-J.</t>
  </si>
  <si>
    <t>Mancebon-Torrubia,  María Jesús</t>
  </si>
  <si>
    <t>Universidad de Zaragoza</t>
  </si>
  <si>
    <t>Department of Applied Economics, Universidad de Zaragoza, Zaragoza, Zaragoza, Spain</t>
  </si>
  <si>
    <t>Factors that influence the financial literacy of young Spanish consumers</t>
  </si>
  <si>
    <t>Ximénez-de-Embún, D.P.</t>
  </si>
  <si>
    <t>Ximénez-de-Embún,  Domingo P.</t>
  </si>
  <si>
    <t>Department of Economic Analysis, Universidad de Zaragoza, Zaragoza, Zaragoza, Spain</t>
  </si>
  <si>
    <t>Gómez-Sancho, J.-M.</t>
  </si>
  <si>
    <t>Gómez-Sancho,  José María</t>
  </si>
  <si>
    <t>Serrano-Cinca, C.</t>
  </si>
  <si>
    <t>Serrano-Cinca,  Carlos</t>
  </si>
  <si>
    <t>Department of Accounting and Finance, Universidad de Zaragoza, Zaragoza, Zaragoza, Spain</t>
  </si>
  <si>
    <t>Mancebón-Torrubia, M.J.</t>
  </si>
  <si>
    <t>Mancebón-Torrubia,  María Jesús</t>
  </si>
  <si>
    <t>Faculty of Economics and Business Studies, Universidad de Zaragoza, Zaragoza, Zaragoza, Spain</t>
  </si>
  <si>
    <t>Gutiérrez-Nieto, B.</t>
  </si>
  <si>
    <t>Gutiérrez-Nieto,  Begoña</t>
  </si>
  <si>
    <t>2-s2.0-85082507805</t>
  </si>
  <si>
    <t>Sepúlveda-Aravena, J.S.</t>
  </si>
  <si>
    <t>Sepúlveda-Aravena,  Jocelyne</t>
  </si>
  <si>
    <t>Universidad de la Frontera</t>
  </si>
  <si>
    <t>Ciencias Sociales y Humanidades, Universidad de la Frontera, Temuco, AR, Chile</t>
  </si>
  <si>
    <t>Adaptation and validation of the economic and financial literacy test for chilean secondary students; Adaptación y validación del test de alfabetización económica y financiera en estudian-tes secundarios chilenos</t>
  </si>
  <si>
    <t>2-s2.0-85119678512</t>
  </si>
  <si>
    <t>Denegri Coria, M.D.</t>
  </si>
  <si>
    <t>Denegri Coria,  Marianela Del Carmen</t>
  </si>
  <si>
    <t>Universidad de la Frontera, Temuco, AR, Chile, Núcleo de Ciencias Sociales, Universidad de la Frontera, Temuco, AR, Chile</t>
  </si>
  <si>
    <t>Attitudes towards hedonic indebtedness in Chilean high school students; Actitudes hacia el endeudamiento hedónico en estudiantes secundarios Chilenos</t>
  </si>
  <si>
    <t>Concha-Salgado, A.</t>
  </si>
  <si>
    <t>Concha-Salgado,  Andrés</t>
  </si>
  <si>
    <t>Department of Psychology, Universidad de la Frontera, Temuco, AR, Chile</t>
  </si>
  <si>
    <t>2-s2.0-85120785317</t>
  </si>
  <si>
    <t>Sepúlveda, J.</t>
  </si>
  <si>
    <t>Sepúlveda,  José Andrés</t>
  </si>
  <si>
    <t>Universidad de la Frontera, Temuco, AR, Chile, Núcleo Científico y Tecnológico en Ciencias Sociales, Universidad de la Frontera, Temuco, AR, Chile</t>
  </si>
  <si>
    <t>The impact of attitudes on behavioural change: A multilevel analysis of predictors of changes in consumer behaviour; El impacto de las actitudes en el cambio comportamental: Un análisis multinivel de los predictores de los cambios en el comportamiento del consumidor</t>
  </si>
  <si>
    <t>2-s2.0-85137887444</t>
  </si>
  <si>
    <t>Denegri Coria, M.</t>
  </si>
  <si>
    <t>Scientific and Technological Department of Social Sciences and Humanities, Universidad de la Frontera, Temuco, AR, Chile</t>
  </si>
  <si>
    <t>Relationship between Subjective Financial Knowledge and Financial Well-Being: The Mediating Role of the Financial Executive Function</t>
  </si>
  <si>
    <t>2-s2.0-85211476126</t>
  </si>
  <si>
    <t>Schleef, J.</t>
  </si>
  <si>
    <t>Schleef,  Jorge</t>
  </si>
  <si>
    <t>Attitudes toward debt and financial stress in emerging adults: Mediating role of planning and impulsive buying; Actitudes hacia el endeudamiento y estrés financiero en adultos emergentes: rol mediador de las compras planificada e impulsiva</t>
  </si>
  <si>
    <t>Méndez, F.Q.</t>
  </si>
  <si>
    <t>Méndez,  Felipe Quintano</t>
  </si>
  <si>
    <t>Universidad de la Frontera, Temuco, AR, Chile</t>
  </si>
  <si>
    <t>Sepúlveda,  Jocelyne A.</t>
  </si>
  <si>
    <t>Álvarez Escobar, B.</t>
  </si>
  <si>
    <t>Álvarez Escobar,  Boris S.</t>
  </si>
  <si>
    <t>Sepúlveda-Aravena, J.</t>
  </si>
  <si>
    <t>Jocelyne Sepúlveda, A.</t>
  </si>
  <si>
    <t>Jocelyne Sepúlveda,  A.</t>
  </si>
  <si>
    <t>Center of Excellence in Economic and Consumer Psychology, Universidad de la Frontera, Temuco, AR, Chile</t>
  </si>
  <si>
    <t>Denegri Coria, C.</t>
  </si>
  <si>
    <t>Sepúlveda-Maldonado, J.A.</t>
  </si>
  <si>
    <t>Sepúlveda-Maldonado,  José Andrés</t>
  </si>
  <si>
    <t>Olivera, M.P.</t>
  </si>
  <si>
    <t>Olivera,  Mauro P.</t>
  </si>
  <si>
    <t>Department of Psychology, Universidad de la Frontera, Temuco, AR, Chile, Departamento de Procesos Diagnósticos y Evaluación, Universidad Católica de Temuco, Temuco, AR, Chile</t>
  </si>
  <si>
    <t>Diego Sandoval, G.</t>
  </si>
  <si>
    <t>Diego Sandoval,  G.</t>
  </si>
  <si>
    <t>González, G.</t>
  </si>
  <si>
    <t>González,  Yéssica</t>
  </si>
  <si>
    <t>Department of Social Sciences, Universidad de la Frontera, Temuco, AR, Chile</t>
  </si>
  <si>
    <t>Del Valle Rojas, R.</t>
  </si>
  <si>
    <t>Del Valle Rojas,  Carlos F.</t>
  </si>
  <si>
    <t>Departamento de Lenguas, Literatura y Comunicación, Universidad de la Frontera, Temuco, AR, Chile</t>
  </si>
  <si>
    <t>Universidad de la Frontera
Universidad Santo Tomas</t>
  </si>
  <si>
    <t>Universidad de la Frontera, Temuco, AR, Chile, School of Psychology, Universidad Santo Tomas, Santiago, Santiago, RM, Chile</t>
  </si>
  <si>
    <t>Department of Psychology, Universidad de la Frontera, Temuco, AR, Chile, School of Psychology, Universidad Santo Tomas, Santiago, Santiago, RM, Chile</t>
  </si>
  <si>
    <t>2-s2.0-85079504559</t>
  </si>
  <si>
    <t>Betancort, M.</t>
  </si>
  <si>
    <t>Betancort,  Moisés</t>
  </si>
  <si>
    <t>Universidad de la Laguna</t>
  </si>
  <si>
    <t>Psychobiology and Methodology, Universidad de la Laguna, San Cristobal de La Laguna, Santa Cruz de Tenerife, Spain</t>
  </si>
  <si>
    <t>Sustainable debt behaviour and well-being of young adults: The role of parental financial socialisation process</t>
  </si>
  <si>
    <t>Borraz, F.</t>
  </si>
  <si>
    <t>Borraz,  Fernando</t>
  </si>
  <si>
    <t>Universidad de la República</t>
  </si>
  <si>
    <t>Banco Central del Uruguay, Montevideo, Uruguay, Universidad de la Republica, Montevideo, Uruguay, Universidad de Montevideo, Montevideo, Uruguay</t>
  </si>
  <si>
    <t>Tulcanaza-Prieto, A.B.</t>
  </si>
  <si>
    <t>Tulcanaza-Prieto,  Ana Belén</t>
  </si>
  <si>
    <t>Universidad de las Americas</t>
  </si>
  <si>
    <t>Grupo de Investigación Negocios, Universidad de las Americas - Ecuador, Quito, Pichincha, Ecuador</t>
  </si>
  <si>
    <t>2-s2.0-105011479141</t>
  </si>
  <si>
    <t>Rubio, J.</t>
  </si>
  <si>
    <t>Rubio,  Jeniffer</t>
  </si>
  <si>
    <t>Universidad de las Americas - Ecuador</t>
  </si>
  <si>
    <t>Centro de Investigaciones Económicas y Empresariales, Universidad de las Americas - Ecuador, Quito, Pichincha, Ecuador</t>
  </si>
  <si>
    <t>Financial Inclusion as a Pathway to Poverty Alleviation and Equality in Latin America: An Empirical Analysis</t>
  </si>
  <si>
    <t>Leon, M.</t>
  </si>
  <si>
    <t>Leon,  Micaela</t>
  </si>
  <si>
    <t>Raccanello, K.</t>
  </si>
  <si>
    <t>Raccanello,  Kristiano</t>
  </si>
  <si>
    <t>Universidad de las Américas Puebla</t>
  </si>
  <si>
    <t>Universidad de las Américas Puebla, Cholula, PUE, Mexico</t>
  </si>
  <si>
    <t>Valenzuela, P.</t>
  </si>
  <si>
    <t>Valenzuela,  Patricio</t>
  </si>
  <si>
    <t>Universidad de los Andes</t>
  </si>
  <si>
    <t>Universidad de los Andes, Chile, Santiago, RM, Chile</t>
  </si>
  <si>
    <t>Faculty of Engineering and Applied Sciences, Universidad de los Andes, Chile, Santiago, RM, Chile</t>
  </si>
  <si>
    <t>Aros, P.A.V.</t>
  </si>
  <si>
    <t>Aros,  Patricio Andrés Valenzuela</t>
  </si>
  <si>
    <t>Fonseca-Fuentes, M.</t>
  </si>
  <si>
    <t>Fonseca-Fuentes,  Marisela</t>
  </si>
  <si>
    <t>Universidad del Bio Bio</t>
  </si>
  <si>
    <t>Departamento de Gestión Empresarial, Universidad del Bio Bio, Concepcion, BI, Chile</t>
  </si>
  <si>
    <t>Umaña-Hermosilla, B.</t>
  </si>
  <si>
    <t>Umaña-Hermosilla,  Benito</t>
  </si>
  <si>
    <t>Universidad del Desarrollo</t>
  </si>
  <si>
    <t>Centro de Investigación en Complejidad Social, Universidad del Desarrollo, Concepcion, BI, Chile</t>
  </si>
  <si>
    <t>2-s2.0-85186935371</t>
  </si>
  <si>
    <t>Zambrano-Curcio, M.</t>
  </si>
  <si>
    <t>Zambrano-Curcio,  Milton</t>
  </si>
  <si>
    <t>Universidad del Norte</t>
  </si>
  <si>
    <t>Universidad del Norte, Barranquilla, Atlantico, Colombia</t>
  </si>
  <si>
    <t>Multiple intelligences and financial decisions: An exploration; Inteligencias múltiples y decisiones financieras: Una exploración</t>
  </si>
  <si>
    <t>de la Puente, M.</t>
  </si>
  <si>
    <t>de la Puente,  Mario</t>
  </si>
  <si>
    <t>Department of Political Science and International Relations, Universidad del Norte, Barranquilla, Atlantico, Colombia</t>
  </si>
  <si>
    <t>Cuenca-Coral, M.E.</t>
  </si>
  <si>
    <t>Cuenca-Coral,  María Esperanza</t>
  </si>
  <si>
    <t>Muñoz-Alvis, A.</t>
  </si>
  <si>
    <t>Muñoz-Alvis,  Andrés</t>
  </si>
  <si>
    <t>Polo-Vargas, J.D.</t>
  </si>
  <si>
    <t>Polo-Vargas,  Jean David</t>
  </si>
  <si>
    <t>2-s2.0-105015300077</t>
  </si>
  <si>
    <t>Benites, L.</t>
  </si>
  <si>
    <t>Benites,  Luis</t>
  </si>
  <si>
    <t>Universidad del Pacífico</t>
  </si>
  <si>
    <t>Departamento Académico de Administración, Universidad del Pacífico, Lima, Lima, Peru</t>
  </si>
  <si>
    <t>A Two-Stage Dimension Reduction and Clustering Framework for Financial Behavior and Socio-Demographic Profiling</t>
  </si>
  <si>
    <t>Maehara, R.</t>
  </si>
  <si>
    <t>Maehara,  Rocío</t>
  </si>
  <si>
    <t>Departamento de Ingeniería, Universidad del Pacífico, Lima, Lima, Peru</t>
  </si>
  <si>
    <t>Aybar-Flores, A.</t>
  </si>
  <si>
    <t>Aybar-Flores,  Alejandro</t>
  </si>
  <si>
    <t>Bernal, N.</t>
  </si>
  <si>
    <t>Bernal,  Noelia E.</t>
  </si>
  <si>
    <t>School of Economics and Finance, Universidad del Pacífico, Lima, Lima, Peru, Network for Studies on Pensions, Aging and Retirement, Tilburg, Noord-Brabant, Netherlands</t>
  </si>
  <si>
    <t>2-s2.0-105018588755</t>
  </si>
  <si>
    <t>Rodríguez-Serra, M.</t>
  </si>
  <si>
    <t>Rodríguez-Serra,  Michelle</t>
  </si>
  <si>
    <t>Universidad del Pacífico, Lima, Lima, Peru</t>
  </si>
  <si>
    <t>Banking without borders: What drives neobank use in Peru</t>
  </si>
  <si>
    <t>Minchan-Wolstrohn, M.</t>
  </si>
  <si>
    <t>Minchan-Wolstrohn,  Mathias</t>
  </si>
  <si>
    <t>Miguel, M.</t>
  </si>
  <si>
    <t>Miguel,  Munoz</t>
  </si>
  <si>
    <t>Pacussich, D.</t>
  </si>
  <si>
    <t>Pacussich,  Daniela</t>
  </si>
  <si>
    <t>Department of Finance, Universidad del Pacífico, Lima, Lima, Peru</t>
  </si>
  <si>
    <t>Mongrut, S.A.</t>
  </si>
  <si>
    <t>Mongrut,  Samuel Arturo</t>
  </si>
  <si>
    <t>Universidad del Pacífico
Universidad Autónoma de Nuevo León</t>
  </si>
  <si>
    <t>Department of Finance, Universidad del Pacífico, Lima, Lima, Peru, Universidad Autónoma de Nuevo León, San Nicolas de los Garza, NLE, Mexico</t>
  </si>
  <si>
    <t>Campos-Celador, Á.</t>
  </si>
  <si>
    <t>Campos-Celador,  A. Á.</t>
  </si>
  <si>
    <t>Universidad del Pais Vasco</t>
  </si>
  <si>
    <t>Dpto. de Ingeniería Energética, Universidad del Pais Vasco, Leioa, Biscay, Spain</t>
  </si>
  <si>
    <t>Zambrano-Curcio, A.</t>
  </si>
  <si>
    <t>Zambrano-Curcio,  Andrés</t>
  </si>
  <si>
    <t>Universidad del Rosario</t>
  </si>
  <si>
    <t>Universidad del Rosario, Bogota, Colombia</t>
  </si>
  <si>
    <t>Roses, S.</t>
  </si>
  <si>
    <t>Roses,  Sergio</t>
  </si>
  <si>
    <t>Universidad del Salvador</t>
  </si>
  <si>
    <t>Facultad de Ciencias Económicas y Empresariales, Universidad del Salvador, Buenos Aires, Argentina</t>
  </si>
  <si>
    <t>Medina-Sauza, R.</t>
  </si>
  <si>
    <t>Medina-Sauza,  Regina M.</t>
  </si>
  <si>
    <t>Universidad del Valle de México</t>
  </si>
  <si>
    <t>Universidad del Valle de México, Mexico, Mexico</t>
  </si>
  <si>
    <t>2-s2.0-85161072099</t>
  </si>
  <si>
    <t>de Jesus Leandro, E.F.</t>
  </si>
  <si>
    <t>de Jesus Leandro,  Etelvino Flores</t>
  </si>
  <si>
    <t>Universidade Agostinho Neto</t>
  </si>
  <si>
    <t>Universidade Agostinho Neto, Talatona, Luanda, Angola</t>
  </si>
  <si>
    <t>Angola</t>
  </si>
  <si>
    <t>Impact of covid-19 on businesses and consumers/2022: Strategic measures adopted by 2020 companies</t>
  </si>
  <si>
    <t>de Sousa Mateus Leandro, G.</t>
  </si>
  <si>
    <t>de Sousa Mateus Leandro,  Gracieth</t>
  </si>
  <si>
    <t>Universidade Autónoma de Lisboa Luís de Camões</t>
  </si>
  <si>
    <t>Comissão do Mercado de Valores Mobiliários, Lisbon, Portugal, Universidade Autónoma de Lisboa Luís de Camões, Lisbon, Lisbon, Portugal</t>
  </si>
  <si>
    <t>Braz, T.</t>
  </si>
  <si>
    <t>Braz,  Tércio</t>
  </si>
  <si>
    <t>Universidade Católica de Brasília</t>
  </si>
  <si>
    <t>Universidade Católica de Brasília, Brasilia, DF, Brazil</t>
  </si>
  <si>
    <t>Silva, T.C.</t>
  </si>
  <si>
    <t>Silva,  Thiago Christiano</t>
  </si>
  <si>
    <t>Universidade Católica de Brasília
Universidade de São Paulo</t>
  </si>
  <si>
    <t>Universidade Católica de Brasília, Brasilia, DF, Brazil, Department of Mathematics and Computer Science, Universidade de São Paulo, Sao Paulo, SP, Brazil</t>
  </si>
  <si>
    <t>2-s2.0-85179954384</t>
  </si>
  <si>
    <t>Ramos, H.</t>
  </si>
  <si>
    <t>Ramos,  Hilario</t>
  </si>
  <si>
    <t>Universidade Católica de Moçambique</t>
  </si>
  <si>
    <t>Universidade Católica de Moçambique, Beira, Sofala, Mozambique</t>
  </si>
  <si>
    <t>Mozambique</t>
  </si>
  <si>
    <t>The impact of financial education on the level of financial inclusion in Mozambique; O impacto da educação financeira no nível de inclusão financeira em Moçambique</t>
  </si>
  <si>
    <t>Famba, S.</t>
  </si>
  <si>
    <t>Famba,  Sebastião I.</t>
  </si>
  <si>
    <t>Universidade Eduardo Mondlane</t>
  </si>
  <si>
    <t>Universidade Eduardo Mondlane, Maputo, Mozambique</t>
  </si>
  <si>
    <t>Niquice, C.</t>
  </si>
  <si>
    <t>Niquice,  Celma</t>
  </si>
  <si>
    <t>Cossa, A.</t>
  </si>
  <si>
    <t>Department of Economics, GOVCOPP – Research Unit on Governance, Competitiveness and Public Policies, Aveiro, Aveiro, Portugal, Chibuto College of Business and Entrepreneurship, Universidade Eduardo Mondlane, Maputo, Mozambique</t>
  </si>
  <si>
    <t>Murambire, B.J.</t>
  </si>
  <si>
    <t>Murambire,  Benedito José</t>
  </si>
  <si>
    <t>Faculty of Architecture and Physical Planning, Universidade Eduardo Mondlane, Maputo, Mozambique</t>
  </si>
  <si>
    <t>Mussera, P.V.</t>
  </si>
  <si>
    <t>Mussera,  Paula Viola</t>
  </si>
  <si>
    <t>DEGEIT – Department of Economics,  GOVCOPP – Research Unit on Governance</t>
  </si>
  <si>
    <t>Competitiveness and Public Policies, Aveiro, Aveiro, Portugal, Universidade Eduardo Mondlane, Maputo, Mozambique</t>
  </si>
  <si>
    <t>2-s2.0-84862729720</t>
  </si>
  <si>
    <t>Sidat, M.</t>
  </si>
  <si>
    <t>Sidat,  Mohsin M.</t>
  </si>
  <si>
    <t>Department of Community Health, Universidade Eduardo Mondlane, Maputo, Mozambique</t>
  </si>
  <si>
    <t>Transitioning HIV care and treatment programs in southern Africa to full local management</t>
  </si>
  <si>
    <t>2-s2.0-84982084438</t>
  </si>
  <si>
    <t>Mattoso, C.Q.</t>
  </si>
  <si>
    <t>Mattoso,  Cecilia Queirós</t>
  </si>
  <si>
    <t>Universidade Estacio de Sa</t>
  </si>
  <si>
    <t>Department of Business, Universidade Estacio de Sa, Rio de Janeiro, RJ, Brazil</t>
  </si>
  <si>
    <t>Bank social responsibility and the use of money</t>
  </si>
  <si>
    <t>Ferreira, G.</t>
  </si>
  <si>
    <t>Ferreira,  Gilciney</t>
  </si>
  <si>
    <t>2-s2.0-85180885043</t>
  </si>
  <si>
    <t>Constantino, T.D.S.T.</t>
  </si>
  <si>
    <t>Constantino,  Thiago Da Silva Telles</t>
  </si>
  <si>
    <t>Ponzi schemes in Brazil: what leads people to still invest in this fraud?</t>
  </si>
  <si>
    <t>Magalhães, A.C.M.</t>
  </si>
  <si>
    <t>Magalhães,  Antônio Carlos</t>
  </si>
  <si>
    <t>Brazil and Department of Engineering, Universidade Estacio de Sa, Rio de Janeiro, RJ, Brazil</t>
  </si>
  <si>
    <t>2-s2.0-85211442187</t>
  </si>
  <si>
    <t>Baroni, A.K.C.</t>
  </si>
  <si>
    <t>Baroni,  Ana Karina Cancian</t>
  </si>
  <si>
    <t>Universidade Estadual Paulista "Júlio de Mesquita Filho"</t>
  </si>
  <si>
    <t>Universidade Estadual Paulista "Júlio de Mesquita Filho", Sao Paulo, SP, Brazil, Instituto Federal de Educação, Ciência e Tecnologia de São Paulo, Sao Paulo, SP, Brazil</t>
  </si>
  <si>
    <t>Reconceptualizing Financial Education in the Mathematics Pre-service Teacher Education; Ressignificando a Educação Financeira na Formação Inicial do Professor de Matemática</t>
  </si>
  <si>
    <t>2-s2.0-85173658309</t>
  </si>
  <si>
    <t>Elias, H.R.</t>
  </si>
  <si>
    <t>Elias,  Henrique Rizek</t>
  </si>
  <si>
    <t>Universidade Estadual Paulista Júlio de Mesquita Filho</t>
  </si>
  <si>
    <t>Doutora em Educação Matemática pela, Universidade Estadual Paulista "Júlio de Mesquita Filho", Sao Paulo, SP, Brazil</t>
  </si>
  <si>
    <t>A critique of financial education in mathematics education; Crítica da educação financeira na educação matemática</t>
  </si>
  <si>
    <t>Sachs, L.</t>
  </si>
  <si>
    <t>Sachs,  Línlya</t>
  </si>
  <si>
    <t>2-s2.0-85180600944</t>
  </si>
  <si>
    <t>Capelato, É.</t>
  </si>
  <si>
    <t>Capelato,  Erika</t>
  </si>
  <si>
    <t>Department of Economics, Universidade Estadual Paulista "Júlio de Mesquita Filho", Sao Paulo, SP, Brazil</t>
  </si>
  <si>
    <t>Proficiency in Financial Literacy: study using a scale and a Computerized Adaptive Test based on the Item Response Theory; Proficiência em Letramento Financeiro: estudo a partir de uma escala e de um Teste Adaptativo Computadorizado baseados na Teoria de Resposta ao Item</t>
  </si>
  <si>
    <t>2-s2.0-85209135481</t>
  </si>
  <si>
    <t>Hartmann, A.</t>
  </si>
  <si>
    <t>Hartmann,  Andrei Luís Berres</t>
  </si>
  <si>
    <t>Universidade Estadual Paulista "Júlio de Mesquita Filho", Sao Paulo, SP, Brazil</t>
  </si>
  <si>
    <t>Financial Education and Social Justice: reflections within the scope of Mathematics Education; Educação Financeira e Justiça Social: reflexões no âmbito da Educação Matemática</t>
  </si>
  <si>
    <t>Carato Mazzi, L.</t>
  </si>
  <si>
    <t>Carato Mazzi,  Lucas</t>
  </si>
  <si>
    <t>Universidade Estadual de Campinas</t>
  </si>
  <si>
    <t>Universidade Estadual de Campinas, Campinas, SP, Brazil</t>
  </si>
  <si>
    <t>Ferraiol, T.F.</t>
  </si>
  <si>
    <t>Ferraiol,  Thiago Fanelli</t>
  </si>
  <si>
    <t>Doutor em Matemática, Universidade Estadual de Campinas, Campinas, SP, Brazil</t>
  </si>
  <si>
    <t>Maltempi, M.V.</t>
  </si>
  <si>
    <t>Maltempi,  Marcus Vinicius</t>
  </si>
  <si>
    <t>Universidade Estadual de Campinas
Universidade Estadual Paulista "Júlio de Mesquita Filho"</t>
  </si>
  <si>
    <t>Universidade Estadual de Campinas, Campinas, SP, Brazil, Universidade Estadual Paulista "Júlio de Mesquita Filho", Sao Paulo, SP, Brazil</t>
  </si>
  <si>
    <t>2-s2.0-85169917218</t>
  </si>
  <si>
    <t>da Cunha, M.F.</t>
  </si>
  <si>
    <t>da Cunha,  Maria Francisca</t>
  </si>
  <si>
    <t>Universidade Estadual de Goias</t>
  </si>
  <si>
    <t>Universidade Estadual de Goias, Anapolis, GO, Brazil</t>
  </si>
  <si>
    <t>FOR A MATHEMATICS EDUCATION BEYOND REPRODUCTION PRODUCING VIDEOS TO REFLECT ON SOCIAL ISSUES; POR UMA EDUCAÇÃO MATEMÁTICA PARA ALÉM DA REPRODUÇÃO Produzindo vídeos para refletir sobre questões sociais; POR UNA EDUCACIÓN MATEMÁTICA MÁS ALLÁ DE LA REPRODUCCIÓN Producir videos para reflexionar sobre temas sociales</t>
  </si>
  <si>
    <t>de Lima, L.F.</t>
  </si>
  <si>
    <t>de Lima,  Luciano Feliciano</t>
  </si>
  <si>
    <t>de Souza, L.G.R.</t>
  </si>
  <si>
    <t>de Souza,  Luiza Gabriela Razêra</t>
  </si>
  <si>
    <t>Universidade Estadual de Londrina</t>
  </si>
  <si>
    <t>Universidade Estadual de Londrina, Londrina, PR, Brazil</t>
  </si>
  <si>
    <t>Viel Gereti, L.C.</t>
  </si>
  <si>
    <t>Viel Gereti,  Laís Cristina</t>
  </si>
  <si>
    <t>Vieira, V.</t>
  </si>
  <si>
    <t>Vieira,  Valter Afonso</t>
  </si>
  <si>
    <t>Universidade Estadual de Maringá</t>
  </si>
  <si>
    <t>Universidade Estadual de Maringá, Maringa, PR, Brazil</t>
  </si>
  <si>
    <t>Cruz, L.</t>
  </si>
  <si>
    <t>Cruz,  Luiz Alves</t>
  </si>
  <si>
    <t>Universidade Estadual do Ceará</t>
  </si>
  <si>
    <t>Graduate Program in Business, Universidade Estadual do Ceará, Fortaleza, CE, Brazil</t>
  </si>
  <si>
    <t>2-s2.0-85020680361</t>
  </si>
  <si>
    <t>de Haro, F.A.</t>
  </si>
  <si>
    <t>de Haro,  Fernando Ampudia</t>
  </si>
  <si>
    <t>Universidade Europeia</t>
  </si>
  <si>
    <t>Universidade Europeia, Lisbon, Lisbon, Portugal</t>
  </si>
  <si>
    <t>The government of bankruptcy: Neoliberal rationality and financial education in portugal; El gobierno de la bancarrota. Racionalidad neoliberal y educación financier en Portugal</t>
  </si>
  <si>
    <t>Costa,  Celso Joséda</t>
  </si>
  <si>
    <t>Universidade Federal Fluminense</t>
  </si>
  <si>
    <t>Universidade Federal Fluminense, Niteroi, RJ, Brazil</t>
  </si>
  <si>
    <t>de Souza Oliveira, D.</t>
  </si>
  <si>
    <t>de Souza Oliveira,  Daiane</t>
  </si>
  <si>
    <t>Dos Santos Sanfins, M.A.</t>
  </si>
  <si>
    <t>Dos Santos Sanfins,  Marco Aurélio</t>
  </si>
  <si>
    <t>Dos Santos Fernandes, C.</t>
  </si>
  <si>
    <t>Dos Santos Fernandes,  Cleyton</t>
  </si>
  <si>
    <t>Universidade Federal Rural do Semi-Árido</t>
  </si>
  <si>
    <t>Department of Agronomic and Forest Sciences, Universidade Federal Rural do Semi-Árido, Mossoro, RN, Brazil</t>
  </si>
  <si>
    <t>Linhares, E.L.R.</t>
  </si>
  <si>
    <t>Linhares,  Edna Lúcia Rocha</t>
  </si>
  <si>
    <t>Universidade Federal Rural do Semi-Árido, Mossoro, RN, Brazil</t>
  </si>
  <si>
    <t>da Silva, J.F.</t>
  </si>
  <si>
    <t>da Silva,  Jucirema Ferreira</t>
  </si>
  <si>
    <t>Ferreira-Neto, M.</t>
  </si>
  <si>
    <t>Ferreira-Neto,  Miguel</t>
  </si>
  <si>
    <t>da Silva Dias, N.</t>
  </si>
  <si>
    <t>da Silva Dias,  Nildo</t>
  </si>
  <si>
    <t>Portela, J.C.</t>
  </si>
  <si>
    <t>Portela,  Jeane Cruz</t>
  </si>
  <si>
    <t>2-s2.0-85092801418</t>
  </si>
  <si>
    <t>Ferreira, S.M.</t>
  </si>
  <si>
    <t>Ferreira,  Susana Machado</t>
  </si>
  <si>
    <t>Universidade Federal da Fronteira Sul</t>
  </si>
  <si>
    <t>Campus Cerro Largo, Universidade Federal da Fronteira Sul, Chapeco, SC, Brazil</t>
  </si>
  <si>
    <t>Construction of mathematical and financial concepts based on realistic mathematics education; Construção de conceitos matemáticos e financeiros fundamentados pela educação matemática realística</t>
  </si>
  <si>
    <t>Silva, W.V.</t>
  </si>
  <si>
    <t>Silva,  Wesley Vieira Da</t>
  </si>
  <si>
    <t>Universidade Federal de Alagoas</t>
  </si>
  <si>
    <t>Universidade Federal de Alagoas, Maceio, AL, Brazil</t>
  </si>
  <si>
    <t>2-s2.0-85165013113</t>
  </si>
  <si>
    <t>de Araujo Machado, P.</t>
  </si>
  <si>
    <t>de Araujo Machado,  Petruska</t>
  </si>
  <si>
    <t>Universidade Federal de Campina Grande</t>
  </si>
  <si>
    <t>Universidade Federal de Campina Grande, Campina Grande, PB, Brazil</t>
  </si>
  <si>
    <t>Analysis of the Path of Studies on Financial Education and Sustainability</t>
  </si>
  <si>
    <t>Araújo, J.M.B.</t>
  </si>
  <si>
    <t>Araújo,  Jordan Matheus Barbosa</t>
  </si>
  <si>
    <t>Couto, R.F.</t>
  </si>
  <si>
    <t>Couto,  Renally Fernandes</t>
  </si>
  <si>
    <t>de Siqueira Silva, M.J.</t>
  </si>
  <si>
    <t>de Siqueira Silva,  Mateus José</t>
  </si>
  <si>
    <t>Araújo, A.C.</t>
  </si>
  <si>
    <t>Araújo,  Alexandre Chaves</t>
  </si>
  <si>
    <t>Araújo, G.N.</t>
  </si>
  <si>
    <t>Araújo,  Guilherme Nascimento</t>
  </si>
  <si>
    <t>Pereira, D.A.</t>
  </si>
  <si>
    <t>Pereira,  Daniel Augusto De Moura</t>
  </si>
  <si>
    <t>Maracajá, K.F.B.</t>
  </si>
  <si>
    <t>Maracajá,  Kettrin Farias Bem</t>
  </si>
  <si>
    <t>Tomaz, P.P.M.</t>
  </si>
  <si>
    <t>Tomaz,  Pedro Paulo Mendes</t>
  </si>
  <si>
    <t>Neto, J.C.</t>
  </si>
  <si>
    <t>Neto,  João Cavalcanti</t>
  </si>
  <si>
    <t>Diniz, B.P.</t>
  </si>
  <si>
    <t>Diniz,  Bruno Pereira</t>
  </si>
  <si>
    <t>Moi, P.C.P.</t>
  </si>
  <si>
    <t>Moi,  Paula Cristina Pedroso</t>
  </si>
  <si>
    <t>Universidade Federal de Mato Grosso</t>
  </si>
  <si>
    <t>Universidade Federal de Mato Grosso, Cuiaba, MT, Brazil</t>
  </si>
  <si>
    <t>da Silva, J.J.</t>
  </si>
  <si>
    <t>da Silva,  José Jaconias</t>
  </si>
  <si>
    <t>Prado Sogabe, V.P.</t>
  </si>
  <si>
    <t>Prado Sogabe,  Vergílio Prado</t>
  </si>
  <si>
    <t>de Aro, E.R.</t>
  </si>
  <si>
    <t>de Aro,  Edson Rodrigues</t>
  </si>
  <si>
    <t>2-s2.0-85100326156</t>
  </si>
  <si>
    <t>Bressan, A.A.</t>
  </si>
  <si>
    <t>Bressan,  Aureliano Angel</t>
  </si>
  <si>
    <t>Universidade Federal de Minas Gerais</t>
  </si>
  <si>
    <t>Universidade Federal de Minas Gerais, Belo Horizonte, MG, Brazil</t>
  </si>
  <si>
    <t>Financial Citizenship Perception (FCP) Scale: proposition and validation of a measure</t>
  </si>
  <si>
    <t>2-s2.0-85067620550</t>
  </si>
  <si>
    <t>de Avelar, C.</t>
  </si>
  <si>
    <t>de Avelar,  Cátia Fabíola Parreira</t>
  </si>
  <si>
    <t>Faculty of Economic Sciences, Universidade Federal de Minas Gerais, Belo Horizonte, MG, Brazil, Universidade Federal de Minas Gerais, Belo Horizonte, MG, Brazil</t>
  </si>
  <si>
    <t>Validation of scales to research the personal financial management</t>
  </si>
  <si>
    <t>2-s2.0-85019985768</t>
  </si>
  <si>
    <t>Lopes, A.</t>
  </si>
  <si>
    <t>Lopes,  Ana Lúcia Miranda</t>
  </si>
  <si>
    <t>Subjective risk tolerance and numeracy skills: A study in Brazil</t>
  </si>
  <si>
    <t>2-s2.0-85141434958</t>
  </si>
  <si>
    <t>Construction and validation of a perceived financial well-being scale (PFWBS)</t>
  </si>
  <si>
    <t>Veiga, R.T.</t>
  </si>
  <si>
    <t>Veiga,  Ricardo Teixeira</t>
  </si>
  <si>
    <t>2-s2.0-85092295037</t>
  </si>
  <si>
    <t>A proposal of a financial knowledge scale based on item response theory</t>
  </si>
  <si>
    <t>Machado, J.A.</t>
  </si>
  <si>
    <t>Machado,  José Angelo</t>
  </si>
  <si>
    <t>Department of Political Science, Universidade Federal de Minas Gerais, Belo Horizonte, MG, Brazil, Center for Studies in Management and Public Policy (PUBLICUS-UFMG), Brazil, Interinstitutional Center for Social Policy Analysis (CIAPSoc), Brazil</t>
  </si>
  <si>
    <t>2-s2.0-85188205763</t>
  </si>
  <si>
    <t>Financial Freedom Perception Scale (FFPS): Construction and validation</t>
  </si>
  <si>
    <t>Moura, L.R.C.</t>
  </si>
  <si>
    <t>Moura,  Luiz Rodrigo Cunha</t>
  </si>
  <si>
    <t>Department of Administration, UniBH, Belo Horizonte, MG, Brazil, Universidade Federal de Minas Gerais, Belo Horizonte, MG, Brazil</t>
  </si>
  <si>
    <t>Rosa, M.</t>
  </si>
  <si>
    <t>Rosa,  Milton</t>
  </si>
  <si>
    <t>Universidade Federal de Ouro Preto</t>
  </si>
  <si>
    <t>Universidade Federal de Ouro Preto, Ouro Preto, MG, Brazil</t>
  </si>
  <si>
    <t>2-s2.0-85204975705</t>
  </si>
  <si>
    <t>da Silveira Leite, E.</t>
  </si>
  <si>
    <t>da Silveira Leite,  Elaine</t>
  </si>
  <si>
    <t>Universidade Federal de Pelotas</t>
  </si>
  <si>
    <t>Universidade Federal de Pelotas, Pelotas, RS, Brazil</t>
  </si>
  <si>
    <t>MONEY AND CHILDREN: THE MORAL CONSECRATION OF FINANCIAL EDUCATION IN BRAZIL; DINHEIRO E CRIANÇAS: A CONSAGRAÇÃO MORAL DA EDUCAÇÃO FINANCEIRA NO BRASIL</t>
  </si>
  <si>
    <t>Rego Leite, U.</t>
  </si>
  <si>
    <t>Rego Leite,  Umbelina</t>
  </si>
  <si>
    <t>Universidade Federal de Pernambuco</t>
  </si>
  <si>
    <t>Universidade Federal de Pernambuco, Recife, PE, Brazil</t>
  </si>
  <si>
    <t>Azevedo Dos Santos Pessoa, C.</t>
  </si>
  <si>
    <t>Azevedo Dos Santos Pessoa,  Cristiane</t>
  </si>
  <si>
    <t>Potrich, A.C.G.</t>
  </si>
  <si>
    <t>Potrich,  Ani Caroline Grigion</t>
  </si>
  <si>
    <t>Universidade Federal de Santa Catarina</t>
  </si>
  <si>
    <t>Postgraduate Program in Administration, Universidade Federal de Santa Catarina, Florianopolis, SC, Brazil</t>
  </si>
  <si>
    <t>2-s2.0-105005598922</t>
  </si>
  <si>
    <t>Universidade Federal de Santa Catarina, Florianopolis, SC, Brazil</t>
  </si>
  <si>
    <t>Perception of financial freedom: is financial literacy a relevant background?</t>
  </si>
  <si>
    <t>2-s2.0-85124728741</t>
  </si>
  <si>
    <t>Luna, M.M.M.</t>
  </si>
  <si>
    <t>Luna,  Mônica Maria Mendes</t>
  </si>
  <si>
    <t>Production Engineering Department, Universidade Federal de Santa Catarina, Florianopolis, SC, Brazil</t>
  </si>
  <si>
    <t>Can personality traits influence Brazilian university students' financial literacy?</t>
  </si>
  <si>
    <t>Paraboni, A.L.</t>
  </si>
  <si>
    <t>Paraboni,  Ana Luiza</t>
  </si>
  <si>
    <t>2-s2.0-85096789794</t>
  </si>
  <si>
    <t>Flores, C.R.</t>
  </si>
  <si>
    <t>Flores,  Cláudia Regina</t>
  </si>
  <si>
    <t>Departamento de Metodologia de Ensino, Universidade Federal de Santa Catarina, Florianopolis, SC, Brazil</t>
  </si>
  <si>
    <t>Extemporaneous intervention to construct a financial education history; Intervenção Extemporânea para Construção de uma História da Educação Financeira</t>
  </si>
  <si>
    <t>2-s2.0-85047187276</t>
  </si>
  <si>
    <t>Department of Business Administration, Universidade Federal de Santa Catarina, Florianopolis, SC, Brazil</t>
  </si>
  <si>
    <t>Demystifying financial literacy: a behavioral perspective analysis</t>
  </si>
  <si>
    <t>da Costa, N.C.A.</t>
  </si>
  <si>
    <t>2-s2.0-85213295672</t>
  </si>
  <si>
    <t>Paraboni, A.</t>
  </si>
  <si>
    <t>Socioeconomic Center, Universidade Federal de Santa Catarina, Florianopolis, SC, Brazil</t>
  </si>
  <si>
    <t>Adapting the National Financial Capability Test to Address Generational Differences in Cognitive Biases</t>
  </si>
  <si>
    <t>Da Silva, S.</t>
  </si>
  <si>
    <t>Da Silva,  Sergio</t>
  </si>
  <si>
    <t>Department of Economics, Universidade Federal de Santa Catarina, Florianopolis, SC, Brazil</t>
  </si>
  <si>
    <t>Goulart, M.A.O.V.</t>
  </si>
  <si>
    <t>Goulart,  Marco Antonio De Oliveira Vieira</t>
  </si>
  <si>
    <t>2-s2.0-85140005367</t>
  </si>
  <si>
    <t>de Souza, J.I.</t>
  </si>
  <si>
    <t>de Souza,  Jéssica Ignácio</t>
  </si>
  <si>
    <t>Mathematics education and the formation of the homo oeconomicus; Educação matemática e a formação do homo oeconomicus</t>
  </si>
  <si>
    <t>2-s2.0-85039560881</t>
  </si>
  <si>
    <t>Graduate Program in Administration, Universidade Federal de Santa Catarina, Florianopolis, SC, Brazil</t>
  </si>
  <si>
    <t>How well do women do when it comes to financial literacy? Proposition of an indicator and analysis of gender differences</t>
  </si>
  <si>
    <t>Saurin, V.</t>
  </si>
  <si>
    <t>Saurin,  Valter</t>
  </si>
  <si>
    <t>Departamento de Ciências da Administração, Universidade Federal de Santa Catarina, Florianopolis, SC, Brazil</t>
  </si>
  <si>
    <t>2-s2.0-105022265722</t>
  </si>
  <si>
    <t>Financial citizenship beyond borders: Validation of a model between Brazil and France</t>
  </si>
  <si>
    <t>2-s2.0-85087053167</t>
  </si>
  <si>
    <t>Does formal and business education expand the levels of financial education?</t>
  </si>
  <si>
    <t>Campara, J.P.</t>
  </si>
  <si>
    <t>Campara,  Jessica Pulino</t>
  </si>
  <si>
    <t>2-s2.0-85208940620</t>
  </si>
  <si>
    <t>Youth Financial Literacy Short Scale: Proposition and validation of a measure</t>
  </si>
  <si>
    <t>Soares, F.M.</t>
  </si>
  <si>
    <t>Soares,  Fabricio Michell</t>
  </si>
  <si>
    <t>Programa de Pós-Graduação em Educação Científica e Tecnológica, Universidade Federal de Santa Catarina, Florianopolis, SC, Brazil</t>
  </si>
  <si>
    <t>Potrich, A.C.</t>
  </si>
  <si>
    <t>2-s2.0-85205055558</t>
  </si>
  <si>
    <t>Gender Differences in Financial Literacy Between and Within Generations</t>
  </si>
  <si>
    <t>Matheis, T.K.</t>
  </si>
  <si>
    <t>Matheis,  Taiane Keila</t>
  </si>
  <si>
    <t>Universidade Federal de Santa Maria</t>
  </si>
  <si>
    <t>Universidade Federal de Santa Maria, Santa Maria, RS, Brazil</t>
  </si>
  <si>
    <t>2-s2.0-84925712824</t>
  </si>
  <si>
    <t>Vieira, K.M.</t>
  </si>
  <si>
    <t>Vieira,  Kelmara Mendes</t>
  </si>
  <si>
    <t>Department of Post-graduation in Business Administration, Universidade Federal de Santa Maria, Santa Maria, RS, Brazil</t>
  </si>
  <si>
    <t>Financial literacy in Southern Brazil: Modeling and invariance between genders</t>
  </si>
  <si>
    <t>2-s2.0-85213303177</t>
  </si>
  <si>
    <t>Graduate Program in Administration, Universidade Federal de Santa Maria, Santa Maria, RS, Brazil</t>
  </si>
  <si>
    <t>Digital Financial Knowledge Scale (DFKS): Insights from a Developing Economy</t>
  </si>
  <si>
    <t>2-s2.0-85115396267</t>
  </si>
  <si>
    <t>Marschner, P.F.</t>
  </si>
  <si>
    <t>Marschner,  Paulo Fernando</t>
  </si>
  <si>
    <t>Centro de Ciências Sociais e Humanas, Universidade Federal de Santa Maria, Santa Maria, RS, Brazil</t>
  </si>
  <si>
    <t>Investor sentiment, economic uncertainty, and monetary policy in Brazi</t>
  </si>
  <si>
    <t>Delanoy, M.M.</t>
  </si>
  <si>
    <t>Delanoy,  Marcelo Matzenbacher</t>
  </si>
  <si>
    <t>Moura, G.L.</t>
  </si>
  <si>
    <t>Moura,  Gilnei Luiz De</t>
  </si>
  <si>
    <t>Ceretta, P.S.</t>
  </si>
  <si>
    <t>Ceretta,  Paulo Sergio</t>
  </si>
  <si>
    <t>Department of Business Administration, Universidade Federal de Santa Maria, Santa Maria, RS, Brazil</t>
  </si>
  <si>
    <t>Klein, L.L.</t>
  </si>
  <si>
    <t>Klein,  Leander L.</t>
  </si>
  <si>
    <t>Puhle, M.D.C.</t>
  </si>
  <si>
    <t>Puhle,  Mayara De Carvalho</t>
  </si>
  <si>
    <t>Arruda, A.F.M.</t>
  </si>
  <si>
    <t>Arruda,  Anna Febe Machado</t>
  </si>
  <si>
    <t>Public Relations Program, Universidade Federal de Santa Maria, Santa Maria, RS, Brazil</t>
  </si>
  <si>
    <t>de Carvalho Puhle, M.</t>
  </si>
  <si>
    <t>de Carvalho Puhle,  Mayara</t>
  </si>
  <si>
    <t>Lopes, L.F.D.</t>
  </si>
  <si>
    <t>Lopes,  Luis Felipe Dias</t>
  </si>
  <si>
    <t>2-s2.0-85212971276</t>
  </si>
  <si>
    <t>Reisdorfer-Da-Silva, R.C.</t>
  </si>
  <si>
    <t>Reisdorfer-Da-Silva,  Rômulo César</t>
  </si>
  <si>
    <t>Department of Administrative Sciences, Universidade Federal de Santa Maria, Santa Maria, RS, Brazil</t>
  </si>
  <si>
    <t>The impact of board games on the financial literacy of public-school students</t>
  </si>
  <si>
    <t>2-s2.0-105019655429</t>
  </si>
  <si>
    <t>de Oliveira, S.V.</t>
  </si>
  <si>
    <t>de Oliveira,  Sibele Vasconcelos</t>
  </si>
  <si>
    <t>The origin and intensity of socio-economic deprivation in the light of financial literacy; A origem e a intensidade das privações socioeconômicas à luz da alfabetização financeira</t>
  </si>
  <si>
    <t>2-s2.0-84966704832</t>
  </si>
  <si>
    <t>"Bolsa Família X" Program Financial Literacy: In search of a model for low-income women; Programa Bolsa Família X Alfabetização Financeira: Em busca de um modelo para mulheres de baixa renda</t>
  </si>
  <si>
    <t>Postgraduate Program in Management of Public Organizations, Universidade Federal de Santa Maria, Santa Maria, RS, Brazil</t>
  </si>
  <si>
    <t>2-s2.0-85016756392</t>
  </si>
  <si>
    <t>Beneficiaries of the Bolsa Família program: Relations with finance and impact on global life satisfaction; Beneficiários do Programa Bolsa Família: Relações com as finanças e impacto na satisfação global de vida</t>
  </si>
  <si>
    <t>Cassola, N.M.</t>
  </si>
  <si>
    <t>Cassola,  Natali Morgana</t>
  </si>
  <si>
    <t>Graduate Program of Economics and Development, Universidade Federal de Santa Maria, Santa Maria, RS, Brazil</t>
  </si>
  <si>
    <t>2-s2.0-84957855830</t>
  </si>
  <si>
    <t>Development of a financial literacy model for university students</t>
  </si>
  <si>
    <t>Becker, K.L.</t>
  </si>
  <si>
    <t>Becker,  Kalinca Léia</t>
  </si>
  <si>
    <t>Graduate Program of Economics and Development, Universidade Federal de Santa Maria, Santa Maria, RS, Brazil, Post Graduation Program in Management of Public Organizations, Universidade Federal de Santa Maria, Santa Maria, RS, Brazil</t>
  </si>
  <si>
    <t>2-s2.0-84902013140</t>
  </si>
  <si>
    <t>Propensity toward indebtedness: An analysis using behavioral factors</t>
  </si>
  <si>
    <t>2-s2.0-84951851267</t>
  </si>
  <si>
    <t>Departamento de Administração, Universidade Federal de Santa Maria, Santa Maria, RS, Brazil</t>
  </si>
  <si>
    <t>Determinants of financial literacy: Analysis of the influence of socioeconomic and demographic variables</t>
  </si>
  <si>
    <t>Berndt, I.C.</t>
  </si>
  <si>
    <t>Berndt,  Iasmin Camile</t>
  </si>
  <si>
    <t>Economics Program, Universidade Federal de Santa Maria, Santa Maria, RS, Brazil</t>
  </si>
  <si>
    <t>Post Graduation Program in Management of Public Organizations, Universidade Federal de Santa Maria, Santa Maria, RS, Brazil</t>
  </si>
  <si>
    <t>2-s2.0-85066792962</t>
  </si>
  <si>
    <t>Financial education indicator: Proposal of an instrument from the item response theory; Indicador de educação financeira: Proposição de um instrumento a partir da teoria da resposta ao item; Indicador de educación financiera: Proposición de un instrumento a partir de la teoría de la respuesta al ítem</t>
  </si>
  <si>
    <t>Moreira Junior, F.J.</t>
  </si>
  <si>
    <t>Moreira Junior,  Fernando De Jesus</t>
  </si>
  <si>
    <t>2-s2.0-85205072910</t>
  </si>
  <si>
    <t>Digital Financial Capability Scale</t>
  </si>
  <si>
    <t>Silva, D.J.C.</t>
  </si>
  <si>
    <t>Silva,  Deoclécio Junior Cardoso Da</t>
  </si>
  <si>
    <t>Sonza, I.B.</t>
  </si>
  <si>
    <t>Sonza,  Igor Bernardi</t>
  </si>
  <si>
    <t>PhD student, Universidade Federal de Santa Maria, Santa Maria, RS, Brazil</t>
  </si>
  <si>
    <t>Coronel, D.A.</t>
  </si>
  <si>
    <t>Coronel,  Daniel Arruda</t>
  </si>
  <si>
    <t>Bender Filho, R.</t>
  </si>
  <si>
    <t>Bender Filho,  Reisoli</t>
  </si>
  <si>
    <t>Department of Economics and International Relations, Universidade Federal de Santa Maria, Santa Maria, RS, Brazil</t>
  </si>
  <si>
    <t>Rosenblum, T.O.A.</t>
  </si>
  <si>
    <t>Rosenblum,  Tamara Otilia Amaral</t>
  </si>
  <si>
    <t>da Silveira Feldmann, M.F.</t>
  </si>
  <si>
    <t>da Silveira Feldmann,  Maria Fernanda</t>
  </si>
  <si>
    <t>Law Program, Universidade Federal de Santa Maria, Santa Maria, RS, Brazil</t>
  </si>
  <si>
    <t>Lehnhart, E.D.R.</t>
  </si>
  <si>
    <t>Lehnhart,  Eliete Dos Reis</t>
  </si>
  <si>
    <t>2-s2.0-85104650244</t>
  </si>
  <si>
    <t>Fraga, L.S.</t>
  </si>
  <si>
    <t>Fraga,  Luana Santos</t>
  </si>
  <si>
    <t>Universidade Federal de Santa Maria
(Assuming the text provided represents the affiliations for a specific individual or group)</t>
  </si>
  <si>
    <t>Department of Administrative Sciences, Universidade Federal de Santa Maria, Santa Maria, RS, Brazil, Pontifícia Universidade Católica do Rio Grande do Sul, Porto Alegre, RS, Brazil</t>
  </si>
  <si>
    <t>Financial well-being of the beneficiaries of the minha casa minha vida program: Perception and antecedents</t>
  </si>
  <si>
    <t>Hartmann, A.L.B.</t>
  </si>
  <si>
    <t>Universidade Federal de Santa Maria
Universidade Estadual Paulista "Júlio de Mesquita Filho"</t>
  </si>
  <si>
    <t>Universidade Federal de Santa Maria, Santa Maria, RS, Brazil, Universidade Estadual Paulista "Júlio de Mesquita Filho", Sao Paulo, SP, Brazil</t>
  </si>
  <si>
    <t>Donadone, J.C.</t>
  </si>
  <si>
    <t>Donadone,  Julio Cesar</t>
  </si>
  <si>
    <t>Universidade Federal de São Carlos</t>
  </si>
  <si>
    <t>Department of Production Engineering, Universidade Federal de São Carlos, Sao Carlos, SP, Brazil</t>
  </si>
  <si>
    <t>Santos, D.B.</t>
  </si>
  <si>
    <t>Santos,  Danilo Braun</t>
  </si>
  <si>
    <t>Universidade Federal de São Paulo</t>
  </si>
  <si>
    <t>Universidade Federal de São Paulo, Sao Paulo, SP, Brazil</t>
  </si>
  <si>
    <t>Escola Paulista de Política, Universidade Federal de São Paulo, Sao Paulo, SP, Brazil</t>
  </si>
  <si>
    <t>Martinez, E.Z.</t>
  </si>
  <si>
    <t>Martinez,  Edson Zangiacomi</t>
  </si>
  <si>
    <t>2-s2.0-85056624542</t>
  </si>
  <si>
    <t>Saito, A.T.</t>
  </si>
  <si>
    <t>Saito,  André Taue</t>
  </si>
  <si>
    <t>Department of Business, Universidade Federal de São Paulo, Sao Paulo, SP, Brazil</t>
  </si>
  <si>
    <t>Consumption and bank credit at the BRICS countries: A new light on the financial education process</t>
  </si>
  <si>
    <t>Onusic, L.</t>
  </si>
  <si>
    <t>Onusic,  Luciana Massaro</t>
  </si>
  <si>
    <t>Rogers, P.</t>
  </si>
  <si>
    <t>Rogers,  Pablo</t>
  </si>
  <si>
    <t>Universidade Federal de Uberlândia</t>
  </si>
  <si>
    <t>Faculdade de Gestão e Negócios, Universidade Federal de Uberlândia, Uberlandia, MG, Brazil</t>
  </si>
  <si>
    <t>Barboza, F.</t>
  </si>
  <si>
    <t>Barboza,  Flavio Luiz De Moraes</t>
  </si>
  <si>
    <t>2-s2.0-85187707203</t>
  </si>
  <si>
    <t>Aleman, C.C.</t>
  </si>
  <si>
    <t>Aleman,  Catariny Cabral</t>
  </si>
  <si>
    <t>Universidade Federal de Vicosa</t>
  </si>
  <si>
    <t>Department of Agricultural Engineering, Universidade Federal de Vicosa, Vicosa, MG, Brazil</t>
  </si>
  <si>
    <t>The Use of Financial Tools in Small-Scale Irrigated Crops to Assess Socioeconomic Sustainability: A Case Study in Tocantins-Araguaia Basin, Brazil</t>
  </si>
  <si>
    <t>Bastos, R.C.</t>
  </si>
  <si>
    <t>Bastos,  Rosária Cal</t>
  </si>
  <si>
    <t>Miranda, E.L.</t>
  </si>
  <si>
    <t>Miranda,  Edna Lopes</t>
  </si>
  <si>
    <t>Department of Home Economics, Universidade Federal de Vicosa, Vicosa, MG, Brazil</t>
  </si>
  <si>
    <t>Department of Agricultural Economics, Universidade Federal de Vicosa, Vicosa, MG, Brazil</t>
  </si>
  <si>
    <t>de Loreto, M.D.D.S.</t>
  </si>
  <si>
    <t>de Loreto,  Maria Das Dores Saraiva</t>
  </si>
  <si>
    <t>Cunha, F.F.</t>
  </si>
  <si>
    <t>Cunha,  Fernando França Da</t>
  </si>
  <si>
    <t>de Deus Ribeiro, G.B.D.D.</t>
  </si>
  <si>
    <t>de Deus Ribeiro,  Gabriel Browne</t>
  </si>
  <si>
    <t>Universidade Federal do Espírito Santo</t>
  </si>
  <si>
    <t>Department of Forestry and Wood Sciences, Universidade Federal do Espírito Santo, Vitoria, ES, Brazil</t>
  </si>
  <si>
    <t>Rodrigues, P.D.</t>
  </si>
  <si>
    <t>Rodrigues,  Paola Delatorre</t>
  </si>
  <si>
    <t>Santos, A.V.</t>
  </si>
  <si>
    <t>Santos,  Anavaléria Vieira</t>
  </si>
  <si>
    <t>Universidade Federal do Maranhão</t>
  </si>
  <si>
    <t>Universidade Federal do Maranhão, Sao Luis, MA, Brazil</t>
  </si>
  <si>
    <t>Ramos, T.B.</t>
  </si>
  <si>
    <t>Ramos,  Thais Borges</t>
  </si>
  <si>
    <t>Universidade Federal do Pampa</t>
  </si>
  <si>
    <t>Universidade Federal do Pampa, Bage, RS, Brazil</t>
  </si>
  <si>
    <t>Rabelo Dutra, V.R.</t>
  </si>
  <si>
    <t>Rabelo Dutra,  Vanessa</t>
  </si>
  <si>
    <t>Flores, S.A.M.</t>
  </si>
  <si>
    <t>Flores,  Silvia Amélia Mendonça</t>
  </si>
  <si>
    <t>2-s2.0-85092028847</t>
  </si>
  <si>
    <t>Hofmann, R.M.</t>
  </si>
  <si>
    <t>Hofmann,  Ruth M.</t>
  </si>
  <si>
    <t>Universidade Federal do Parana</t>
  </si>
  <si>
    <t>Universidade Federal do Parana, Curitiba, PR, Brazil, Setor de Tecnologia, Universidade Federal do Parana, Curitiba, PR, Brazil</t>
  </si>
  <si>
    <t>Cognitive biases and their implications for financial education: The "brumadinho effect" case in graphs construction; Os vieses cognitivos e suas implicações para educação financeira: O caso do "efeito Brumadinho" na construção de gráficos</t>
  </si>
  <si>
    <t>Franzoni, P.</t>
  </si>
  <si>
    <t>Franzoni,  Patricia</t>
  </si>
  <si>
    <t>Universidade Federal do Rio Grande</t>
  </si>
  <si>
    <t>Instituto de Ciências Econômicas, Universidade Federal do Rio Grande, Rio Grande, RS, Brazil</t>
  </si>
  <si>
    <t>2-s2.0-105005979223</t>
  </si>
  <si>
    <t>Dimon, E.G.Y.</t>
  </si>
  <si>
    <t>Dimon,  Eyitayo Gérald Yannick</t>
  </si>
  <si>
    <t>Universidade Federal do Rio Grande do Sul</t>
  </si>
  <si>
    <t>Universidade Federal do Rio Grande do Sul, Porto Alegre, RS, Brazil</t>
  </si>
  <si>
    <t>Insertion of financial education in the education of the participants of the first Brazilian Olympiad on Financial Education in Rio Grande do Sul; Inserção da educação financeira na formação dos participantes da I Olimpíada Brasileira de Educação Financeira no Rio Grande do Sul</t>
  </si>
  <si>
    <t>Kirch, G.</t>
  </si>
  <si>
    <t>Kirch,  Guilherme</t>
  </si>
  <si>
    <t>Departamento de Ciências Administrativas, Universidade Federal do Rio Grande do Sul, Porto Alegre, RS, Brazil</t>
  </si>
  <si>
    <t>Post-graduation Program in Administration, Universidade Federal do Rio Grande do Sul, Porto Alegre, RS, Brazil, Center for Social and Human Sciences of UFSM</t>
  </si>
  <si>
    <t>Center for Social and Human Sciences of UFSM</t>
  </si>
  <si>
    <t>2-s2.0-85206932501</t>
  </si>
  <si>
    <t>da Silva-Pinto, A.</t>
  </si>
  <si>
    <t>da Silva-Pinto,  A.</t>
  </si>
  <si>
    <t>Graduate Program for Education, Universidade Federal do Rio Grande do Sul, Porto Alegre, RS, Brazil</t>
  </si>
  <si>
    <t>Connection to the world – Older Afro-Brazilian quilombolas and their information and communication technologies</t>
  </si>
  <si>
    <t>Morossino, A.D.</t>
  </si>
  <si>
    <t>Morossino,  Aurora Duarte</t>
  </si>
  <si>
    <t>Comerlato, D.M.</t>
  </si>
  <si>
    <t>Comerlato,  Denise Maria</t>
  </si>
  <si>
    <t>de Souza, C.P.</t>
  </si>
  <si>
    <t>de Souza,  Cristina Pereira</t>
  </si>
  <si>
    <t>Doll, J.</t>
  </si>
  <si>
    <t>Doll,  Johannes</t>
  </si>
  <si>
    <t>Post-Graduate Program in Business Administration/Business Administration School, Universidade Federal do Rio Grande do Sul, Porto Alegre, RS, Brazil</t>
  </si>
  <si>
    <t>Galanos, A.K.</t>
  </si>
  <si>
    <t>Galanos,  Aliki Karagrigoriou</t>
  </si>
  <si>
    <t>School of Management, Universidade Federal do Rio Grande do Sul, Porto Alegre, RS, Brazil</t>
  </si>
  <si>
    <t>Alves, T.S.</t>
  </si>
  <si>
    <t>Alves,  Thiago Seixas</t>
  </si>
  <si>
    <t>Carraro, W.B.W.H.</t>
  </si>
  <si>
    <t>Carraro,  Wendy Beatriz Witt Haddad</t>
  </si>
  <si>
    <t>2-s2.0-85153896723</t>
  </si>
  <si>
    <t>de Oliveira Orth, C.</t>
  </si>
  <si>
    <t>de Oliveira Orth,  Caroline</t>
  </si>
  <si>
    <t>Department of Accounting and Actuarial Sciences, Universidade Federal do Rio Grande do Sul, Porto Alegre, RS, Brazil</t>
  </si>
  <si>
    <t>Family Office as a Financial Education Mechanism in Brazil</t>
  </si>
  <si>
    <t>Kiss, A.P.</t>
  </si>
  <si>
    <t>Kiss,  Aline Pires</t>
  </si>
  <si>
    <t>2-s2.0-84862347652</t>
  </si>
  <si>
    <t>Ferreira, V.J.M.</t>
  </si>
  <si>
    <t>Ferreira,  Virgilio José Martins</t>
  </si>
  <si>
    <t>Universidade Federal do Rio de Janeiro</t>
  </si>
  <si>
    <t>Universidade Federal do Rio de Janeiro, Rio de Janeiro, RJ, Brazil</t>
  </si>
  <si>
    <t>Project Finance in the Brazilian Petroleum Industry</t>
  </si>
  <si>
    <t>Gonçalves Neto, A.C.</t>
  </si>
  <si>
    <t>Gonçalves Neto,  Armando Celestino</t>
  </si>
  <si>
    <t>2-s2.0-85111715928</t>
  </si>
  <si>
    <t>Fernandes, V.</t>
  </si>
  <si>
    <t>Fernandes,  Viviane Marinho</t>
  </si>
  <si>
    <t>Programa de Pós-Graduação em Antropologia Social, Universidade Federal do Rio de Janeiro, Rio de Janeiro, RJ, Brazil</t>
  </si>
  <si>
    <t>From Education To Nudg E: Behavior Al Sciences In Financial Education Programs</t>
  </si>
  <si>
    <t>Constantino, M.A.M.D.O.</t>
  </si>
  <si>
    <t>Constantino,  Maria Aline Moreira De Oliveira</t>
  </si>
  <si>
    <t>Department of Biology, Universidade Federal do Rio de Janeiro, Rio de Janeiro, RJ, Brazil</t>
  </si>
  <si>
    <t>Borges do Nascimento, I.J.</t>
  </si>
  <si>
    <t>Borges do Nascimento,  Israel Junior</t>
  </si>
  <si>
    <t>WHO Regional Office for Europe, Copenhagen, Denmark, Centre de Recherche Epidémiologiques et Bio Statistiques de Sorbonne Paris Cité (CRESS), Paris, Ile-de-France, France, Department of Internal Medicine at School of Medicine, Universidade Federal do Rio de Janeiro, Rio de Janeiro, RJ, Brazil, Division of Emergency Medicine, Hospital Metropolitano Odilon Behrens, Belo Horizonte, MG, Brazil</t>
  </si>
  <si>
    <t>2-s2.0-105016823614</t>
  </si>
  <si>
    <t>Centre for Research in Culture and Economy (NuCEC), Universidade Federal do Rio de Janeiro, Rio de Janeiro, RJ, Brazil</t>
  </si>
  <si>
    <t>Collaboration as exposure: ethnographic knowledge in economic policy</t>
  </si>
  <si>
    <t>Onto, G.</t>
  </si>
  <si>
    <t>Onto,  Gustavo Gomes</t>
  </si>
  <si>
    <t>Laboratory for Anthropology of the State, Universidade Federal do Rio de Janeiro, Rio de Janeiro, RJ, Brazil</t>
  </si>
  <si>
    <t>Rodrigues, W.</t>
  </si>
  <si>
    <t>Rodrigues,  Waldecy</t>
  </si>
  <si>
    <t>Universidade Federal do Tocantins</t>
  </si>
  <si>
    <t>Universidade Federal do Tocantins, Palmas, TO, Brazil</t>
  </si>
  <si>
    <t>Higuchi, A.K.</t>
  </si>
  <si>
    <t>Higuchi,  Agnaldo Keiti</t>
  </si>
  <si>
    <t>Universidade Federal dos Vales do Jequitinhonha e Mucuri</t>
  </si>
  <si>
    <t>Faculty of Applied and Exact Social Sciences, Universidade Federal dos Vales do Jequitinhonha e Mucuri, Diamantina, MG, Brazil, Universidade Federal de Minas Gerais, Belo Horizonte, MG, Brazil</t>
  </si>
  <si>
    <t>2-s2.0-85183530219</t>
  </si>
  <si>
    <t>Vieira, N.</t>
  </si>
  <si>
    <t>Vieira,  Naldeir Dos Santos</t>
  </si>
  <si>
    <t>Universidade Federal dos Vales do Jequitinhonha e Mucuri, Diamantina, MG, Brazil</t>
  </si>
  <si>
    <t>SOCIAL CURRENCY: ANALYSIS OF THE ECONOMIC POTENTIAL OF COMMUNITY DEVELOPMENT BANKS AS INSTRUMENTS OF PUBLIC POLICIES IN BRAZIL</t>
  </si>
  <si>
    <t>Melquiades, I.</t>
  </si>
  <si>
    <t>Melquiades,  Isac</t>
  </si>
  <si>
    <t>Cardoso, A.</t>
  </si>
  <si>
    <t>Cardoso,  António</t>
  </si>
  <si>
    <t>Universidade Fernando Pessoa</t>
  </si>
  <si>
    <t>Business Sciences, Universidade Fernando Pessoa, Porto, Porto, Portugal</t>
  </si>
  <si>
    <t>Bisognin, V.</t>
  </si>
  <si>
    <t>Bisognin,  Vanilde</t>
  </si>
  <si>
    <t>Universidade Franciscana</t>
  </si>
  <si>
    <t>Universidade Franciscana, Santa Maria, RS, Brazil</t>
  </si>
  <si>
    <t>Figueiredo, J.</t>
  </si>
  <si>
    <t>Figueiredo,  Jorge</t>
  </si>
  <si>
    <t>Universidade Lusíada de Vila Nova de Famalicão</t>
  </si>
  <si>
    <t>Economics and Business Sciences, Universidade Lusíada de Vila Nova de Famalicão, Vila Nova de Famalicao, Braga, Portugal</t>
  </si>
  <si>
    <t>Oliveira, I.</t>
  </si>
  <si>
    <t>Oliveira,  Isabel</t>
  </si>
  <si>
    <t>da Silva, E.</t>
  </si>
  <si>
    <t>da Silva,  Elisa</t>
  </si>
  <si>
    <t>Universidade Lusófona</t>
  </si>
  <si>
    <t>Universidade Lusófona, Cape Verde</t>
  </si>
  <si>
    <t>Cape Verde</t>
  </si>
  <si>
    <t>Figueiredo, P.</t>
  </si>
  <si>
    <t>Figueiredo,  Paula Cristina Nunes</t>
  </si>
  <si>
    <t>Universidade Lusófona, Lisbon, Portugal</t>
  </si>
  <si>
    <t>de Assis Olgin, C.</t>
  </si>
  <si>
    <t>de Assis Olgin,  Clarissa</t>
  </si>
  <si>
    <t>Universidade Luterana do Brasil</t>
  </si>
  <si>
    <t>Professor of the Degree in Mathematics, Universidade Luterana do Brasil, Canoas, RS, Brazil</t>
  </si>
  <si>
    <t>Dias, C.R.</t>
  </si>
  <si>
    <t>Dias,  Carolina Rodrigues</t>
  </si>
  <si>
    <t>Professor of Mathematics, Universidade Luterana do Brasil, Canoas, RS, Brazil</t>
  </si>
  <si>
    <t>Homa, A.I.R.</t>
  </si>
  <si>
    <t>Homa,  Agostinho Iaqchan Ryokiti</t>
  </si>
  <si>
    <t>Universidade Luterana do Brasil, Canoas, RS, Brazil</t>
  </si>
  <si>
    <t>Veiga, A.M.</t>
  </si>
  <si>
    <t>Veiga,  Alexandre Menezes</t>
  </si>
  <si>
    <t>Oliveira-Groenwald, C.L.O.</t>
  </si>
  <si>
    <t>Oliveira-Groenwald,  Claudia Lisete</t>
  </si>
  <si>
    <t>Universidade Luterana do Brasil
Universidade Franciscana</t>
  </si>
  <si>
    <t>Programa de Pós-Graduação em Ensino de Ciências e Matemática, Universidade Luterana do Brasil, Canoas, RS, Brazil, Programa de Pós-graduação em Ensino de Ciências e Matemática, Universidade Franciscana, Santa Maria, RS, Brazil</t>
  </si>
  <si>
    <t>Avelar, A.B.A.</t>
  </si>
  <si>
    <t>Avelar,  Aline Bento Ambrósio</t>
  </si>
  <si>
    <t>Universidade Municipal de Sao Caetano do Sul</t>
  </si>
  <si>
    <t>Universidade Municipal de Sao Caetano do Sul, Sao Caetano do Sul, SP, Brazil</t>
  </si>
  <si>
    <t>Chamboko, R.</t>
  </si>
  <si>
    <t>Chamboko,  Richard</t>
  </si>
  <si>
    <t>Universidade Nova de Lisboa</t>
  </si>
  <si>
    <t>NOVA Information Management School, Universidade Nova de Lisboa, Lisbon, Lisboa, Portugal</t>
  </si>
  <si>
    <t>Universidade Nova de Lisboa, Lisbon, Lisboa, Portugal</t>
  </si>
  <si>
    <t>2-s2.0-85145378958</t>
  </si>
  <si>
    <t>Rebelo, F.</t>
  </si>
  <si>
    <t>Rebelo,  Fernanda</t>
  </si>
  <si>
    <t>Universidade Portucalense Infante D. Henrique</t>
  </si>
  <si>
    <t>Departamento de Direito, Universidade Portucalense Infante D.Henrique, Porto, Portugal</t>
  </si>
  <si>
    <t>Online consumer behaviour, financial education and over-indebtedness: first thoughts on the Proposal for a Directive on Consumer Credit COM/2021/347final; Comportamento online do consumidor, formação financeira e sobreendividamento: primeiras reflexões sobre a Proposta de Diretiva relativa aos Créditos aos Consumidores COM/2021/347final</t>
  </si>
  <si>
    <t>2-s2.0-105011672484</t>
  </si>
  <si>
    <t>Universidade Portucalense Infante D.Henrique</t>
  </si>
  <si>
    <t>Management and Information Technologies, Universidade Portucalense Infante D.Henrique, Porto, Portugal, Instituto Superior Miguel Torga, Coimbra, Portugal</t>
  </si>
  <si>
    <t>Determinants of Banking Profitability in Angola: A Panel Data Analysis with Dynamic GMM Estimation</t>
  </si>
  <si>
    <t>2-s2.0-85194273230</t>
  </si>
  <si>
    <t>Tavares, F.</t>
  </si>
  <si>
    <t>Financial Literacy: A Case Study for Portugal</t>
  </si>
  <si>
    <t>Neto, J.</t>
  </si>
  <si>
    <t>Neto,  Joana Margarida Sequeira</t>
  </si>
  <si>
    <t>Management and Information Technologies, Universidade Portucalense Infante D.Henrique, Porto, Portugal</t>
  </si>
  <si>
    <t>Department of Economics, Universidade Portucalense Infante D.Henrique, Porto, Portugal</t>
  </si>
  <si>
    <t>Pacheco, L.M.</t>
  </si>
  <si>
    <t>REMIT-Investigação em Economia, Universidade Portucalense Infante D.Henrique, Porto, Portugal</t>
  </si>
  <si>
    <t>2-s2.0-85118249738</t>
  </si>
  <si>
    <t>Notargiacomo, P.</t>
  </si>
  <si>
    <t>Notargiacomo,  Pollyana Notargiacomo</t>
  </si>
  <si>
    <t>Universidade Presbiteriana Mackenzie</t>
  </si>
  <si>
    <t>Universidade Presbiteriana Mackenzie, Sao Paulo, SP, Brazil</t>
  </si>
  <si>
    <t>Multiagent intelligent tutoring system for financial literacy rafael marin, mackenzie presbyterian university, Brazil</t>
  </si>
  <si>
    <t>2-s2.0-85061811216</t>
  </si>
  <si>
    <t>Ramalho, T.B.</t>
  </si>
  <si>
    <t>Ramalho,  Thiago Borges</t>
  </si>
  <si>
    <t>Financial literacy in Brazil – do knowledge and self-confidence relate with behavior?</t>
  </si>
  <si>
    <t>Forte, D.</t>
  </si>
  <si>
    <t>Forte,  Denis</t>
  </si>
  <si>
    <t>2-s2.0-85169903615</t>
  </si>
  <si>
    <t>Dos Santos Tolomeotti, L.G.</t>
  </si>
  <si>
    <t>Dos Santos Tolomeotti,  Lucas Gabriel</t>
  </si>
  <si>
    <t>Universidade Tecnológica Federal do Paraná</t>
  </si>
  <si>
    <t>Universidade Tecnológica Federal do Paraná, Curitiba, PR, Brazil</t>
  </si>
  <si>
    <t>A MARXIST APPROACH TO FINANCIAL EDUCATION IN A RURAL SCHOOL; UMA ABORDAGEM MARXISTA DE EDUCAÇÃO FINANCEIRA EM UMA ESCOLA DO CAMPO; UNA APROXIMACIÓN MARXISTA A LA EDUCACIÓN FINANCIERA EN UNA ESCUELA RURAL</t>
  </si>
  <si>
    <t>da Silva, A.P.</t>
  </si>
  <si>
    <t>da Silva,  Armando Paulo</t>
  </si>
  <si>
    <t>Department of Mathematics, Universidade Tecnológica Federal do Paraná, Curitiba, PR, Brazil</t>
  </si>
  <si>
    <t>Damasceno, E.F.</t>
  </si>
  <si>
    <t>Damasceno,  Eduardo Filgueiras</t>
  </si>
  <si>
    <t>Department of Mathematics, Universidade Tecnológica Federal do Paraná, Curitiba, PR, Brazil, Department of Computer Science, Universidade Tecnológica Federal do Paraná, Curitiba, PR, Brazil</t>
  </si>
  <si>
    <t>da Gama Silva, P.V.J.</t>
  </si>
  <si>
    <t>da Gama Silva,  Paulo Vitor Jordão</t>
  </si>
  <si>
    <t>Universidade Unigranrio Afya</t>
  </si>
  <si>
    <t>Programa de Pós-Graduação em Administração, Universidade Unigranrio Afya, Duque de Caxias, RJ, Brazil</t>
  </si>
  <si>
    <t>2-s2.0-85181435804</t>
  </si>
  <si>
    <t>Madeira, M.J.A.</t>
  </si>
  <si>
    <t>Madeira,  Maria José Aguilar</t>
  </si>
  <si>
    <t>Universidade da Beira Interior</t>
  </si>
  <si>
    <t>Universidade da Beira Interior, Covilha, Castelo Branco, Portugal</t>
  </si>
  <si>
    <t>BARRIERS TO PRODUCT INNOVATION: AN EMPIRICAL STUDY IN PORTUGUESE SERVICES SME</t>
  </si>
  <si>
    <t>Duarte, P.</t>
  </si>
  <si>
    <t>Duarte,  Paulo Alexandre De Oliveira</t>
  </si>
  <si>
    <t>Campos, M.M.</t>
  </si>
  <si>
    <t>Campos,  Mariana Martinez</t>
  </si>
  <si>
    <t>Di Fatima, B.</t>
  </si>
  <si>
    <t>Di Fatima,  Branco</t>
  </si>
  <si>
    <t>LabCom, Universidade da Beira Interior, Covilha, Castelo Branco, Portugal</t>
  </si>
  <si>
    <t>Geraldes, H.S.A.</t>
  </si>
  <si>
    <t>Geraldes,  Helena Susana Amaral</t>
  </si>
  <si>
    <t>Moutinho, V.F.</t>
  </si>
  <si>
    <t>Moutinho,  Victor Manuel</t>
  </si>
  <si>
    <t>Universidade da Beira Interior (2x)
Lusófona University</t>
  </si>
  <si>
    <t>Department of Management and Economics, Universidade da Beira Interior, Covilha, Castelo Branco, Portugal, Department of Economics, Lusófona University, Lisbon, Lisbon, Portugal, NECE-Research Center in Business Sciences, Universidade da Beira Interior, Covilha, Castelo Branco, Portugal</t>
  </si>
  <si>
    <t>Teijeiro-Álvarez, M.</t>
  </si>
  <si>
    <t>Teijeiro-Álvarez,  Mercedes</t>
  </si>
  <si>
    <t>Universidade da Coruña</t>
  </si>
  <si>
    <t>Universidade da Coruña, A Coruna, A Coruña, Spain</t>
  </si>
  <si>
    <t>2-s2.0-85097557898</t>
  </si>
  <si>
    <t>Rey-Ares, L.</t>
  </si>
  <si>
    <t>Rey-Ares,  Lucía</t>
  </si>
  <si>
    <t>Facultade de Humanidades e Documentación, Universidade da Coruña, A Coruna, A Coruña, Spain</t>
  </si>
  <si>
    <t>Financial capability and financial behaviour of the millennial generation in Spain; Capacitación y comportamiento financiero de la generación millennial en España</t>
  </si>
  <si>
    <t>Salido-Andrés, N.</t>
  </si>
  <si>
    <t>Salido-Andrés,  Noelia</t>
  </si>
  <si>
    <t>Tejeiro, M.</t>
  </si>
  <si>
    <t>Tejeiro,  Mercedes</t>
  </si>
  <si>
    <t>Departamento de Análisis Económico, Universidade da Coruña, A Coruna, A Coruña, Spain</t>
  </si>
  <si>
    <t>2-s2.0-85082652124</t>
  </si>
  <si>
    <t>Department of Business, Universidade da Coruña, A Coruna, A Coruña, Spain</t>
  </si>
  <si>
    <t>The effect of self-control upon participation in voluntary pension schemes</t>
  </si>
  <si>
    <t>2-s2.0-84896254192</t>
  </si>
  <si>
    <t>Peón, D.</t>
  </si>
  <si>
    <t>Peón,  David</t>
  </si>
  <si>
    <t>Financial markets: A guided tour</t>
  </si>
  <si>
    <t>2-s2.0-85060691459</t>
  </si>
  <si>
    <t>Torres-Santomé, J.</t>
  </si>
  <si>
    <t>Torres-Santomé,  Jurjo</t>
  </si>
  <si>
    <t>Department of Pedagogy, Curriculum and Instruction, Universidade da Coruña, A Coruna, A Coruña, Spain, Research in Educational Innovation Group, Universidade da Coruña, A Coruna, A Coruña, Spain</t>
  </si>
  <si>
    <t>Educating mathematizable, self-serving, god-fearing, self-made entrepreneurs</t>
  </si>
  <si>
    <t>Alvarez-García, B.</t>
  </si>
  <si>
    <t>Alvarez-García,  Begoña</t>
  </si>
  <si>
    <t>Rey-Garcia, M.</t>
  </si>
  <si>
    <t>Rey-Garcia,  Marta</t>
  </si>
  <si>
    <t>Santos, A.</t>
  </si>
  <si>
    <t>Santos,  Ana</t>
  </si>
  <si>
    <t>Universidade da Madeira</t>
  </si>
  <si>
    <t>Universidade da Madeira, Funchal, Portugal, ITI/LARSyS, Funchal, Portugal</t>
  </si>
  <si>
    <t>Dionísio, M.</t>
  </si>
  <si>
    <t>Dionísio,  Mara</t>
  </si>
  <si>
    <t>Universidade da Madeira, Funchal, Portugal, Interactive Technologies Institute, Funchal, Portugal</t>
  </si>
  <si>
    <t>Universidade da Madeira, Funchal, Portugal, Instituto Superior Técnico, Lisbon, Lisbon, Portugal</t>
  </si>
  <si>
    <t>Universidade da Madeira, Funchal, Portugal, ITI/LARSyS, Funchal, Portugal, Wow!Systems, Funchal, Portugal</t>
  </si>
  <si>
    <t>Universidade da Madeira, Funchal, Portugal</t>
  </si>
  <si>
    <t>2-s2.0-105003607741</t>
  </si>
  <si>
    <t>Guntur, Y.S.</t>
  </si>
  <si>
    <t>Guntur,  Yohanes Sri</t>
  </si>
  <si>
    <t>Universidade da Paz</t>
  </si>
  <si>
    <t>Faculty of Economic, Universidade da Paz, Dili, Dili, Timor-Leste</t>
  </si>
  <si>
    <t>Timor-Leste</t>
  </si>
  <si>
    <t>Role of Personal Savings in Financial Tech Impact on Family Planning in Indonesia</t>
  </si>
  <si>
    <t>Picatoste, X.</t>
  </si>
  <si>
    <t>Picatoste,  Xose</t>
  </si>
  <si>
    <t>Universidade de A Coruña</t>
  </si>
  <si>
    <t>Department of Economics, Facultade de Economía e Empresa, Universidade de A Coruña, A Coruna, A Coruna, Spain</t>
  </si>
  <si>
    <t>Almeida, L.</t>
  </si>
  <si>
    <t>Universidade de Aveiro</t>
  </si>
  <si>
    <t>Higher Institute for Accountancy and Administration, Universidade de Aveiro, Aveiro, Aveiro, Portugal, GOVCOPP – Research Unit on Governance, Competitiveness and Public Policies, Aveiro, Aveiro, Portugal</t>
  </si>
  <si>
    <t>2-s2.0-85090041272</t>
  </si>
  <si>
    <t>Department of Economics, Management, Industrial Engineering and Tourism, Universidade de Aveiro, Aveiro, Aveiro, Portugal</t>
  </si>
  <si>
    <t>Financial knowledge's role in portuguese energy literacy</t>
  </si>
  <si>
    <t>Chanoca, J.</t>
  </si>
  <si>
    <t>Chanoca,  João</t>
  </si>
  <si>
    <t>Higher Institute for Accountancy and Administration, Universidade de Aveiro, Aveiro, Aveiro, Portugal</t>
  </si>
  <si>
    <t>Universidade de Aveiro, Aveiro, Aveiro, Portugal, Universidade Portucalense, Vila Nova de Famalicao, Portugal, Portucalense University, Porto, Porto, Portugal</t>
  </si>
  <si>
    <t>Costa, M.</t>
  </si>
  <si>
    <t>Costa,  Mariana</t>
  </si>
  <si>
    <t>Department of Economics, Universidade de Aveiro, Aveiro, Aveiro, Portugal</t>
  </si>
  <si>
    <t>Universidade de Aveiro, Aveiro, Aveiro, Portugal</t>
  </si>
  <si>
    <t>Ribeiro, S.B.</t>
  </si>
  <si>
    <t>Ribeiro,  Sandra Barbosa</t>
  </si>
  <si>
    <t>School of Health Sciences, Universidade de Aveiro, Aveiro, Aveiro, Portugal</t>
  </si>
  <si>
    <t>2-s2.0-105011912860</t>
  </si>
  <si>
    <t>Varum, C.A.</t>
  </si>
  <si>
    <t>Varum,  Celeste Amorim</t>
  </si>
  <si>
    <t>Economic and Financial Literacy</t>
  </si>
  <si>
    <t>2-s2.0-85018364900</t>
  </si>
  <si>
    <t>Reis, S.</t>
  </si>
  <si>
    <t>Reis,  Sofia</t>
  </si>
  <si>
    <t>Department of Communication and Art, Universidade de Aveiro, Aveiro, Aveiro, Portugal, Campus Universitário de Santiago, Aveiro, Portugal</t>
  </si>
  <si>
    <t>The use of mobile devices to support daily routines of teens with Down syndrome: A case study</t>
  </si>
  <si>
    <t>Au-Yong-Oliveira, M.</t>
  </si>
  <si>
    <t>Au-Yong-Oliveira,  Manuel</t>
  </si>
  <si>
    <t>Department of Economics, Universidade de Aveiro, Aveiro, Aveiro, Portugal, Technology and Science, Institute for Systems and Computer Engineering, Technology and Science, Porto, Porto, Portugal, Competitiveness and Public Policies, GOVCOPP – Research Unit on Governance, Competitiveness and Public Policies, Aveiro, Aveiro, Portugal</t>
  </si>
  <si>
    <t>2-s2.0-85072540680</t>
  </si>
  <si>
    <t>DEGEIT—Department of Economics, Universidade de Aveiro, Aveiro, Aveiro, Portugal, Competitiveness and Public Policies, GOVCOPP – Research Unit on Governance, Competitiveness and Public Policies, Aveiro, Aveiro, Portugal</t>
  </si>
  <si>
    <t>Energy literacy: What is out there to know?</t>
  </si>
  <si>
    <t>2-s2.0-85086744635</t>
  </si>
  <si>
    <t>de Sá Teixeira, N.A.</t>
  </si>
  <si>
    <t>de Sá Teixeira,  Nuno Alexandre</t>
  </si>
  <si>
    <t>Department of Education and Psychology, Universidade de Aveiro, Aveiro, Aveiro, Portugal</t>
  </si>
  <si>
    <t>When more is less in financial decision-making: financial literacy magnifies framing effects</t>
  </si>
  <si>
    <t>Peguinho, C.</t>
  </si>
  <si>
    <t>Peguinho,  Cristina</t>
  </si>
  <si>
    <t>Universidade de Aveiro, Aveiro, Aveiro, Portugal, Universidade de Vigo, Vigo, Galicia, Spain, Universidade de Aveiro, Aveiro, Aveiro, Portugal, Universidade de Vigo, Vigo, Galicia, Spain</t>
  </si>
  <si>
    <t>2-s2.0-105007398955</t>
  </si>
  <si>
    <t>Almeida, A.M.</t>
  </si>
  <si>
    <t>Almeida,  Ana Margarida</t>
  </si>
  <si>
    <t>Competitiveness and Public Policies, GOVCOPP – Research Unit on Governance, Competitiveness and Public Policies, Aveiro, Aveiro, Portugal, Higher Institute for Accountancy and Administration, Universidade de Aveiro, Aveiro, Aveiro, Portugal</t>
  </si>
  <si>
    <t>DEGEIT—Department of Economics, Universidade de Aveiro, Aveiro, Aveiro, Portugal</t>
  </si>
  <si>
    <t>2-s2.0-85098577852</t>
  </si>
  <si>
    <t>de Abreu, E.S.</t>
  </si>
  <si>
    <t>de Abreu,  Emmanuel Sousa</t>
  </si>
  <si>
    <t>Universidade de Brasília</t>
  </si>
  <si>
    <t>Department of Management, Universidade de Brasília, Brasília, DF, Brazil, Central Bank of Brazil, Brasilia, DF, Brazil</t>
  </si>
  <si>
    <t>Determinants of efficiency in state-chartered financial institutions: Why financial education and freedom matter</t>
  </si>
  <si>
    <t>2-s2.0-85203350439</t>
  </si>
  <si>
    <t>Guadagnin, C.A.</t>
  </si>
  <si>
    <t>Guadagnin,  Caetano Altafin</t>
  </si>
  <si>
    <t>Department of Production Engineering, Universidade de Brasília, Brasília, DF, Brazil</t>
  </si>
  <si>
    <t>Harnessing Data Science for Debt Reduction: Insights from Structural Equation Modeling</t>
  </si>
  <si>
    <t>2-s2.0-85112843708</t>
  </si>
  <si>
    <t>Xavier, K.D.A.</t>
  </si>
  <si>
    <t>Xavier,  Karoline D.A.</t>
  </si>
  <si>
    <t>Using PBL to design a gamified application prototype: The case of waste picker’s children financial education</t>
  </si>
  <si>
    <t>2-s2.0-85112850891</t>
  </si>
  <si>
    <t>Brito, J.S.</t>
  </si>
  <si>
    <t>Brito,  Julia Souza</t>
  </si>
  <si>
    <t>Universidade de Brasília, Brasília, DF, Brazil</t>
  </si>
  <si>
    <t>The development of an integration methodology for project management in an adapted online environment</t>
  </si>
  <si>
    <t>Silva, E.</t>
  </si>
  <si>
    <t>Silva,  Everaldo</t>
  </si>
  <si>
    <t>Kimura, H.</t>
  </si>
  <si>
    <t>Kimura,  Herbert</t>
  </si>
  <si>
    <t>Department of Management, Universidade de Brasília, Brasília, DF, Brazil</t>
  </si>
  <si>
    <t>2-s2.0-85175452138</t>
  </si>
  <si>
    <t>Silva, C.A.T.</t>
  </si>
  <si>
    <t>Silva,  César Augusto Tibúrcio Augusto Tibúrcio</t>
  </si>
  <si>
    <t>School of Economy, Universidade de Brasília, Brasília, DF, Brazil</t>
  </si>
  <si>
    <t>The Cost-Benefit of Aging: Financial Capability and Well-Being across Age Groups in Brazil</t>
  </si>
  <si>
    <t>Lopes, M.M.S.P.</t>
  </si>
  <si>
    <t>Lopes,  Marcos M.S.P.</t>
  </si>
  <si>
    <t>Simão Monteiro, S.B.S.</t>
  </si>
  <si>
    <t>Simão Monteiro,  Simone Borges</t>
  </si>
  <si>
    <t>Production Engineering, Universidade de Brasília, Brasília, DF, Brazil</t>
  </si>
  <si>
    <t>de Souza, I.B.A.</t>
  </si>
  <si>
    <t>de Souza,  Isabel B.A.</t>
  </si>
  <si>
    <t>da Silva, E.A.S.R.G.</t>
  </si>
  <si>
    <t>da Silva,  Eduarda A.S.R.G.</t>
  </si>
  <si>
    <t>Vale, J.G.S.</t>
  </si>
  <si>
    <t>Vale,  João Gabriel S.</t>
  </si>
  <si>
    <t>Chaves, B.R.</t>
  </si>
  <si>
    <t>Chaves,  Bruna Rocha</t>
  </si>
  <si>
    <t>Gomes, P.C.R.</t>
  </si>
  <si>
    <t>Gomes,  Paulo C.R.</t>
  </si>
  <si>
    <t>da Silva, J.M.</t>
  </si>
  <si>
    <t>da Silva,  João Mello</t>
  </si>
  <si>
    <t>Santos, M.R.</t>
  </si>
  <si>
    <t>Santos,  Maira Rocha</t>
  </si>
  <si>
    <t>Matsushita, R.</t>
  </si>
  <si>
    <t>Matsushita,  Raul Yukihiro</t>
  </si>
  <si>
    <t>Department of Statistics, Universidade de Brasília, Brasília, DF, Brazil</t>
  </si>
  <si>
    <t>Miranda, M.E.M.</t>
  </si>
  <si>
    <t>Miranda,  Maria Elisa M.</t>
  </si>
  <si>
    <t>Affonso, R.G.</t>
  </si>
  <si>
    <t>Affonso,  Rafael G.</t>
  </si>
  <si>
    <t>Coelho Constatin, A.C.</t>
  </si>
  <si>
    <t>Coelho Constatin,  Ana Clara</t>
  </si>
  <si>
    <t>Department of Production Engineering, Universidade de Brasília, Brasília, DF, Brazil, Universidade de Brasília, Brasília, DF, Brazil</t>
  </si>
  <si>
    <t>de Farias, A.A.F.</t>
  </si>
  <si>
    <t>de Farias,  Antonio A.F.</t>
  </si>
  <si>
    <t>Mariano, A.M.</t>
  </si>
  <si>
    <t>Mariano,  Ari Melo</t>
  </si>
  <si>
    <t>Department of Production Engineering, Universidade de Brasília, Brasília, DF, Brazil, Department of Computer Science, Universidade de Brasília, Brasília, DF, Brazil, Universidade de Brasília, Brasília, DF, Brazil</t>
  </si>
  <si>
    <t>Melo, L.C.Q.</t>
  </si>
  <si>
    <t>Melo,  Luiza C.Q.</t>
  </si>
  <si>
    <t>2-s2.0-85146118701</t>
  </si>
  <si>
    <t>Nogalha, R.G.</t>
  </si>
  <si>
    <t>Nogalha,  Rogerio G.</t>
  </si>
  <si>
    <t>Department of Computer Science, Universidade de Brasília, Brasília, DF, Brazil</t>
  </si>
  <si>
    <t>A Validated Model to Analyze the Factors That Explain Credit Card Debt: A Case Study of Brazilian Federal District</t>
  </si>
  <si>
    <t>Sousa, G.F.</t>
  </si>
  <si>
    <t>Sousa,  Gabriel F.</t>
  </si>
  <si>
    <t>Lima, T.B.O.</t>
  </si>
  <si>
    <t>Lima,  Thiago B.O.</t>
  </si>
  <si>
    <t>Reis, A.C.B.</t>
  </si>
  <si>
    <t>Reis,  A. C.B.</t>
  </si>
  <si>
    <t>Department of Production Engineering, Universidade de Brasília, Brasília, DF, Brazil, Department of Computer Science, Universidade de Brasília, Brasília, DF, Brazil</t>
  </si>
  <si>
    <t>Gomes, A.F.D.O.</t>
  </si>
  <si>
    <t>Gomes,  Adriano Figueiredo De Oliveira</t>
  </si>
  <si>
    <t>Torres, M.H.</t>
  </si>
  <si>
    <t>Torres,  Mateus Halbe</t>
  </si>
  <si>
    <t>Oliveira, E.C.</t>
  </si>
  <si>
    <t>Oliveira,  Edgard Costa</t>
  </si>
  <si>
    <t>Santos, L.A.</t>
  </si>
  <si>
    <t>Santos,  Leonardo A.</t>
  </si>
  <si>
    <t>Moreira Costa, V.</t>
  </si>
  <si>
    <t>Moreira Costa,  Vânia</t>
  </si>
  <si>
    <t>Universidade de Coimbra</t>
  </si>
  <si>
    <t>Human and Social Development (IPCDHS), Universidade de Coimbra, Instituto de Psicologia Cognitiva, Desenvolvimento Humano e Social, Coimbra, Portugal</t>
  </si>
  <si>
    <t>Pereira, I.P.</t>
  </si>
  <si>
    <t>Pereira,  Isa Pinto</t>
  </si>
  <si>
    <t>Universidade de Coimbra, Faculdade de Direito, Coimbra, Portugal, Sistema Público de Apoio à Conciliação no Sobre-Endividamento, Porto, Portugal</t>
  </si>
  <si>
    <t>Curvo-Semedo, L.</t>
  </si>
  <si>
    <t>Curvo-Semedo,  Luís</t>
  </si>
  <si>
    <t>Medical Imaging Department, Centro Hospitalar e Universitário de Coimbra, Coimbra, Portugal, Universidade de Coimbra, Faculdade de Medicina, Coimbra, Portugal, Clinical Academic Center of Coimbra (CACC), Coimbra, 3030-370 Coimbra, Portugal</t>
  </si>
  <si>
    <t>2-s2.0-85078478966</t>
  </si>
  <si>
    <t>Universidade de Coimbra, Faculdade de Economia, Coimbra, Portugal</t>
  </si>
  <si>
    <t>Regulatory Focus, Money Attitudes and Financial Literacy: Evidence from Portuguese Young Adults</t>
  </si>
  <si>
    <t>Santos,  Eduardo João Ribeiro Dos</t>
  </si>
  <si>
    <t>Borges,  Ana Paula</t>
  </si>
  <si>
    <t>Clímaco, I.N.</t>
  </si>
  <si>
    <t>Universidade de Coimbra, Centro de Estudos e Investigação em Saúde, Coimbra, Portugal</t>
  </si>
  <si>
    <t>Santos, R.A.T.</t>
  </si>
  <si>
    <t>Santos,  Rafaela Aires Tavares</t>
  </si>
  <si>
    <t>Baggio, D.</t>
  </si>
  <si>
    <t>Baggio,  Daniel Knebel</t>
  </si>
  <si>
    <t>Universidade de Ijuí</t>
  </si>
  <si>
    <t>Universidade de Ijuí, Ijui, RS, Brazil</t>
  </si>
  <si>
    <t>2-s2.0-85032345305</t>
  </si>
  <si>
    <t>Ribeiro, R.B.</t>
  </si>
  <si>
    <t>Ribeiro,  Raquel Barbosa</t>
  </si>
  <si>
    <t>Universidade de Lisboa</t>
  </si>
  <si>
    <t>Instituto Superior de Ciências Sociais e Políticas, Universidade de Lisboa, Lisbon, Lisbon, Portugal</t>
  </si>
  <si>
    <t>Insights and directions for sociological approaches to saving: The case of a Financial Education Programme for children in Portugal</t>
  </si>
  <si>
    <t>Soares, I.</t>
  </si>
  <si>
    <t>Soares,  Isabel</t>
  </si>
  <si>
    <t>Justino, D.</t>
  </si>
  <si>
    <t>Justino,  David</t>
  </si>
  <si>
    <t>Faculdade de Ciências da Universidade de Lisboa, Lisbon, Lisboa, Portugal</t>
  </si>
  <si>
    <t>2-s2.0-85207035100</t>
  </si>
  <si>
    <t>Álvarez-Espiño, M.</t>
  </si>
  <si>
    <t>Álvarez-Espiño,  Marcos</t>
  </si>
  <si>
    <t>Universidade de Santiago de Compostela</t>
  </si>
  <si>
    <t>Universidade de Santiago de Compostela, Santiago de Compostela, A Coruna, Spain</t>
  </si>
  <si>
    <t>Does financial knowledge decline with age? An analysis of small enterprise managers in Spain</t>
  </si>
  <si>
    <t>2-s2.0-85177586136</t>
  </si>
  <si>
    <t>A Comprehensive Approach to Measuring Financial Vulnerability and Literacy: Unveiling Connections</t>
  </si>
  <si>
    <t>2-s2.0-105020781306</t>
  </si>
  <si>
    <t>Department of Financial Economics and Accounting, Universidade de Santiago de Compostela, Santiago de Compostela, A Coruna, Spain</t>
  </si>
  <si>
    <t>Addressing financial biases in university undergraduates: Unveiling connections with knowledge, behaviours and attitudes</t>
  </si>
  <si>
    <t>Castro-González, S.</t>
  </si>
  <si>
    <t>Castro-González,  Sandra</t>
  </si>
  <si>
    <t>Facultade de Administración e Dirección de Empresas, Universidade de Santiago de Compostela, Santiago de Compostela, A Coruna, Spain</t>
  </si>
  <si>
    <t>López-Penabad, C.</t>
  </si>
  <si>
    <t>López-Penabad,  Celia</t>
  </si>
  <si>
    <t>Fernández-López, S.</t>
  </si>
  <si>
    <t>Benito-Torres, L.</t>
  </si>
  <si>
    <t>Benito-Torres,  Leandro</t>
  </si>
  <si>
    <t>2-s2.0-85166572723</t>
  </si>
  <si>
    <t>Financial Vulnerability in Spain: Analysis from a Gender Perspective; La Vulnerabilidad Financiera en España: Análisis desde la Perspectiva de Género</t>
  </si>
  <si>
    <t>Álvarez-Espiño, M.Á.</t>
  </si>
  <si>
    <t>Facultade de Ciencias Económicas e Empresariais, Universidade de Santiago de Compostela, Santiago de Compostela, A Coruna, Spain</t>
  </si>
  <si>
    <t>2-s2.0-85139607840</t>
  </si>
  <si>
    <t>Department of Business Organization and Commercialisation, Universidade de Santiago de Compostela, Santiago de Compostela, A Coruna, Spain</t>
  </si>
  <si>
    <t>Financial capability and households’ financial vulnerability: evidence for the Spanish case</t>
  </si>
  <si>
    <t>Daoudi, D.</t>
  </si>
  <si>
    <t>Daoudi,  Djamila</t>
  </si>
  <si>
    <t>Department of Business Organization and Commercialization, Universidade de Santiago de Compostela, Santiago de Compostela, A Coruna, Spain</t>
  </si>
  <si>
    <t>2-s2.0-85174283013</t>
  </si>
  <si>
    <t>Firm characteristics as drivers of entrepreneurs' financial literacy; As características empresariais como determinantes da literacia financeira dos empresários; Las Características Empresariales como Determinantes de la Alfabetización Financiera de las Personas Empresarias</t>
  </si>
  <si>
    <t>2-s2.0-85195042357</t>
  </si>
  <si>
    <t>The role of financial literacy in consumer financial fraud exposure (via email) and victimisation: evidence from Spain</t>
  </si>
  <si>
    <t>2-s2.0-85174625571</t>
  </si>
  <si>
    <t>Life insurance consumption across generations: The roles of financial knowledge, planning horizon, and self-control</t>
  </si>
  <si>
    <t>2-s2.0-105003850456</t>
  </si>
  <si>
    <t>Departamento de Economía Financiera y Contabilidad, Universidade de Santiago de Compostela, Santiago de Compostela, A Coruna, Spain, Centro Interuniversitario Economics and Business Administration for Society (ECOBAS), Spain</t>
  </si>
  <si>
    <t>Insurance Consumption in Spanish Small Businesses: The Role of Financial Literacy of the Business Owner; Consumo de seguros en las pequeñas empresas españolas: el papel de la alfabetización financiera de la persona empresaria</t>
  </si>
  <si>
    <t>2-s2.0-85149949925</t>
  </si>
  <si>
    <t>Financial literacy and the sociodemographic characteristics of the entrepreneur: an analysis of small spanish enterprises; Literacia financeira e as características sociodemográficas do empreendedor: uma análise de pequenas empresas espanholas; La Alfabetización Financiera y las Características Sociodemográficas del Emprendedor: un Análisis de las Pequeñas Empresas Españolas</t>
  </si>
  <si>
    <t>Departamento de Economía Financiera y Contabilidad, Universidade de Santiago de Compostela, Santiago de Compostela, A Coruna, Spain</t>
  </si>
  <si>
    <t>Department of Finance and Accounting, Universidade de Santiago de Compostela, Santiago de Compostela, A Coruna, Spain</t>
  </si>
  <si>
    <t>2-s2.0-84865017873</t>
  </si>
  <si>
    <t>Saving for retirement in eu: An analysis of its determinants; El ahorro para la jubilación en la ue: Un análisis de sus determinantes</t>
  </si>
  <si>
    <t>2-s2.0-85163027498</t>
  </si>
  <si>
    <t>Influence of behavioral biases on investment decisions. The importance of financial education during an economic crisis; Influencia de los sesgos del comportamiento en las decisiones de inversión. La importancia de la educación financiera en tiempos de crisis</t>
  </si>
  <si>
    <t>Antelo, M.</t>
  </si>
  <si>
    <t>Antelo,  Manel</t>
  </si>
  <si>
    <t>2-s2.0-85163627793</t>
  </si>
  <si>
    <t>Profile of financially fragile households: Comparative analysis of Galicia and Spain; Perfil de los hogares financieramente frágiles: Análisis comparado de Galicia y España</t>
  </si>
  <si>
    <t>López-Penabad, M.C.L.</t>
  </si>
  <si>
    <t>López-Penabad,  Maria Celia</t>
  </si>
  <si>
    <t>Ruiz, T.A.</t>
  </si>
  <si>
    <t>Ruiz,  Tamara Armenteros</t>
  </si>
  <si>
    <t>Cúri, M.</t>
  </si>
  <si>
    <t>Cúri,  Mariana</t>
  </si>
  <si>
    <t>Universidade de São Paulo</t>
  </si>
  <si>
    <t>Universidade de São Paulo, Sao Paulo, SP, Brazil</t>
  </si>
  <si>
    <t>2-s2.0-85118214227</t>
  </si>
  <si>
    <t>Genta Maragni, F.T.</t>
  </si>
  <si>
    <t>Genta Maragni,  Felipe Teixeira</t>
  </si>
  <si>
    <t>Healthily crazy business! solidarity economy and financial education as emancipation tools for the mentally ill; Des affaires sainement folles ! l'économie solidaire et l'éducation financière comme outils d'émancipation des malades mentaux; Negócios saudavelmente loucos! economia solidária e educação financeira como ferramentas de emancipação para pessoas com doenças mentais; ¡negocio sanamente loco! economía solidaria y educación financiera como herramientas de emancipación para personas con enfermedades mentales</t>
  </si>
  <si>
    <t>Aranha E Silva, A.L.</t>
  </si>
  <si>
    <t>Aranha E Silva,  Ana Luísa</t>
  </si>
  <si>
    <t>2-s2.0-42449125158</t>
  </si>
  <si>
    <t>Universidade de São Paulo, Sao Paulo, SP, Brazil,</t>
  </si>
  <si>
    <t>Paradigms of financial education in Brazil; Paradigmas da educação financeira no Brasil</t>
  </si>
  <si>
    <t>Neves, M.F.</t>
  </si>
  <si>
    <t>Neves,  M. F.</t>
  </si>
  <si>
    <t>Department of Business Administration, Universidade de São Paulo, Sao Paulo, SP, Brazil</t>
  </si>
  <si>
    <t>Castro, L.T.</t>
  </si>
  <si>
    <t>Castro,  Luciano Thome</t>
  </si>
  <si>
    <t>Hsiao, J.</t>
  </si>
  <si>
    <t>Hsiao,  Jony</t>
  </si>
  <si>
    <t>2-s2.0-85208128512</t>
  </si>
  <si>
    <t>Zanon, C.J.</t>
  </si>
  <si>
    <t>Zanon,  C. J.</t>
  </si>
  <si>
    <t>Department of Health Sciences, Universidade de São Paulo, Sao Paulo, SP, Brazil</t>
  </si>
  <si>
    <t>Financial challenges for successful aging-in-place: feelings and concerns of a group of Brazilian older adults</t>
  </si>
  <si>
    <t>2-s2.0-85027992811</t>
  </si>
  <si>
    <t>de Castro Dantas Cavalcante, R.</t>
  </si>
  <si>
    <t>de Castro Dantas Cavalcante,  Raquel</t>
  </si>
  <si>
    <t>Escola de Artes, Universidade de São Paulo, Sao Paulo, SP, Brazil</t>
  </si>
  <si>
    <t>"Edu no Planeta das Galinhas": Development process of a game about financial education for children; "Edu no Planeta das Galinhas": Processo de construção de game sobre educação financeira para crianças</t>
  </si>
  <si>
    <t>Amancio, D.R.</t>
  </si>
  <si>
    <t>Amancio,  Diego Raphael</t>
  </si>
  <si>
    <t>Institute of Mathematics and Computer Science, Universidade de São Paulo, Sao Paulo, SP, Brazil</t>
  </si>
  <si>
    <t>Meiners, N.</t>
  </si>
  <si>
    <t>Meiners,  N.</t>
  </si>
  <si>
    <t>Sakurai, S.N.</t>
  </si>
  <si>
    <t>Sakurai,  Sérgio Naruhiko</t>
  </si>
  <si>
    <t>Guimarães, J.F.V.</t>
  </si>
  <si>
    <t>Guimarães,  J. F.V.</t>
  </si>
  <si>
    <t>Cordeiro, R.A.</t>
  </si>
  <si>
    <t>Cordeiro,  Rafaela Almeida</t>
  </si>
  <si>
    <t>Department of Marketing, Universidade de São Paulo, Sao Paulo, SP, Brazil</t>
  </si>
  <si>
    <t>Agostinho, K.B.</t>
  </si>
  <si>
    <t>Agostinho,  K. B.</t>
  </si>
  <si>
    <t>Ruggiero, W.</t>
  </si>
  <si>
    <t>Ruggiero,  Wilson Vicente</t>
  </si>
  <si>
    <t>Department of Computer Engineering, Universidade de São Paulo, Sao Paulo, SP, Brazil</t>
  </si>
  <si>
    <t>Luque, C.A.</t>
  </si>
  <si>
    <t>Luque,  Carlos A.</t>
  </si>
  <si>
    <t>Haddad, E.A.</t>
  </si>
  <si>
    <t>Haddad,  Eduardo Amaral</t>
  </si>
  <si>
    <t>Department of Economics, Universidade de São Paulo, Sao Paulo, SP, Brazil, CNPq and Fapesp scholar, Sao Paulo, Brazil</t>
  </si>
  <si>
    <t>Duarte Cardoso de Brito, N.D.</t>
  </si>
  <si>
    <t>Duarte Cardoso de Brito,  Natalia Dinoá</t>
  </si>
  <si>
    <t>Lima, G.T.</t>
  </si>
  <si>
    <t>Lima,  Gilberto Tadeu</t>
  </si>
  <si>
    <t>Castro, J.M.</t>
  </si>
  <si>
    <t>Castro,  J. M.</t>
  </si>
  <si>
    <t>Kuroishi, R.C.S.</t>
  </si>
  <si>
    <t>Kuroishi,  R. C.S.</t>
  </si>
  <si>
    <t>Casa Nova, S.P.C.</t>
  </si>
  <si>
    <t>Casa Nova,  Silvia Pereira De Castro</t>
  </si>
  <si>
    <t>Fouto, N.M.M.</t>
  </si>
  <si>
    <t>Fouto,  Nuno Manoel Martins Dias</t>
  </si>
  <si>
    <t>Department of Business, Universidade de São Paulo, Sao Paulo, SP, Brazil</t>
  </si>
  <si>
    <t>de Angelo, C.F.</t>
  </si>
  <si>
    <t>de Angelo,  Cláudio Felisoni</t>
  </si>
  <si>
    <t>Castro, C.S.S.</t>
  </si>
  <si>
    <t>Castro,  C. S.S.</t>
  </si>
  <si>
    <t>de Angelis Santana, F.</t>
  </si>
  <si>
    <t>de Angelis Santana,  Flávia</t>
  </si>
  <si>
    <t>, Universidade de São Paulo, Sao Paulo, SP, Brazil</t>
  </si>
  <si>
    <t>Ferreira Savoia, J.R.F.</t>
  </si>
  <si>
    <t>Ferreira Savoia,  José Roberto</t>
  </si>
  <si>
    <t>Universidade de São Paulo
Columbia University</t>
  </si>
  <si>
    <t>Universidade de São Paulo, Sao Paulo, SP, Brazil, Columbia University, New York, NY, United States,</t>
  </si>
  <si>
    <t>de la Cruz del Río-Rama, M.</t>
  </si>
  <si>
    <t>de la Cruz del Río-Rama,  Maria</t>
  </si>
  <si>
    <t>Universidade de Vigo</t>
  </si>
  <si>
    <t>Universidade de Vigo, Vigo, Galicia, Spain</t>
  </si>
  <si>
    <t>Departamento de Economía Financeira e Contabilidade, Universidade de Vigo, Vigo, Galicia, Spain</t>
  </si>
  <si>
    <t>Abuín-Penas, J.</t>
  </si>
  <si>
    <t>Abuín-Penas,  Javier</t>
  </si>
  <si>
    <t>Cangombe, E.L.</t>
  </si>
  <si>
    <t>Cangombe,  Eurico Lionjanga</t>
  </si>
  <si>
    <t>Faculty of Economics and Business, Universidade de Vigo, Vigo, Galicia, Spain</t>
  </si>
  <si>
    <t>González-Loureiro, M.</t>
  </si>
  <si>
    <t>González-Loureiro,  Miguel</t>
  </si>
  <si>
    <t>Departamento de Organización de Empresas y Marketing, Universidade de Vigo, Vigo, Galicia, Spain, Centro de Inovação e Investigação em Ciências Empresariais e Sistemas de Informação, Felgueiras, Porto, Portugal</t>
  </si>
  <si>
    <t>Lopez-Valeiras, E.</t>
  </si>
  <si>
    <t>Lopez-Valeiras,  Ernesto</t>
  </si>
  <si>
    <t>Departamento de Economía Financeira e Contabilidade, Universidade de Vigo, Vigo, Galicia, Spain, Biocost Research Group, Universidade de Vigo, Vigo, Galicia, Spain</t>
  </si>
  <si>
    <t>Competitiveness and Public Policies, GOVCOPP – Research Unit on Governance, Competitiveness and Public Policies, Aveiro, Aveiro, Portugal, RGEAF Group, Universidade de Vigo, Vigo, Galicia, Spain</t>
  </si>
  <si>
    <t>Universidade de Vigo, Vigo, Galicia, Spain, Centro de Inovação e Investigação em Ciências Empresariais e Sistemas de Informação, Felgueiras, Porto, Portugal</t>
  </si>
  <si>
    <t>2-s2.0-85210072787</t>
  </si>
  <si>
    <t>Morais Francisco, P.M.</t>
  </si>
  <si>
    <t>Morais Francisco,  Paulo</t>
  </si>
  <si>
    <t>Universidade do Algarve</t>
  </si>
  <si>
    <t>Faculdade de Economia, Universidade do Algarve, Faro, Faro, Portugal</t>
  </si>
  <si>
    <t>A survey of corporate finance practices in micro-enterprises: an exploratory analysis conditional on firm and manager characteristics</t>
  </si>
  <si>
    <t>2-s2.0-85195904795</t>
  </si>
  <si>
    <t>Almeida, A.</t>
  </si>
  <si>
    <t>Almeida,  Abilio</t>
  </si>
  <si>
    <t>Universidade do Minho</t>
  </si>
  <si>
    <t>Institute of Social Sciences, Universidade do Minho, Braga, Braga, Portugal</t>
  </si>
  <si>
    <t>Praising pop emotions: media emotions serving social interests</t>
  </si>
  <si>
    <t>2-s2.0-105017032864</t>
  </si>
  <si>
    <t>Correia Brioso Dias, I.M.M.</t>
  </si>
  <si>
    <t>Correia Brioso Dias,  Isabel Maria Machado</t>
  </si>
  <si>
    <t>Universidade do Minho, Braga, Braga, Portugal</t>
  </si>
  <si>
    <t>Financial constraint and foreign direct investment of SMEs: evidence from Portugal; Restricción financiera e inversión extranjera directa de las PYME: evidencia de Portugal</t>
  </si>
  <si>
    <t>Fernandes, D.S.</t>
  </si>
  <si>
    <t>Fernandes,  Diana Santos</t>
  </si>
  <si>
    <t>Costa, O.</t>
  </si>
  <si>
    <t>Costa,  Orlando</t>
  </si>
  <si>
    <t>2-s2.0-85077381697</t>
  </si>
  <si>
    <t>Valente, C.M.</t>
  </si>
  <si>
    <t>Valente,  Catarina Maurício</t>
  </si>
  <si>
    <t>Universidade do Porto</t>
  </si>
  <si>
    <t>Faculty of Economics, Universidade do Porto, Porto, Porto, Portugal</t>
  </si>
  <si>
    <t>Assessment of the Lean effect on business performance: the case of manufacturing SMEs</t>
  </si>
  <si>
    <t>2-s2.0-85139082362</t>
  </si>
  <si>
    <t>Alves, C.F.</t>
  </si>
  <si>
    <t>Alves,  Carlos Francisco</t>
  </si>
  <si>
    <t>A note on financial literacy among literate people and their participation in different securities market segments</t>
  </si>
  <si>
    <t>Sousa, P.S.A.</t>
  </si>
  <si>
    <t>Sousa,  Paulo Sérgio Amaral</t>
  </si>
  <si>
    <t>Almeida, F.L.</t>
  </si>
  <si>
    <t>Universidade do Porto, Porto, Porto, Portugal</t>
  </si>
  <si>
    <t>Neto, F.</t>
  </si>
  <si>
    <t>Neto,  Félix</t>
  </si>
  <si>
    <t>Department of Psychology, Universidade do Porto, Porto, Porto, Portugal</t>
  </si>
  <si>
    <t>Moreira, M.R.A.</t>
  </si>
  <si>
    <t>Moreira,  Maria R. A.</t>
  </si>
  <si>
    <t>De Matos, C.A.</t>
  </si>
  <si>
    <t>De Matos,  Celso Augusto</t>
  </si>
  <si>
    <t>Universidade do Vale do Rio dos Sinos</t>
  </si>
  <si>
    <t>Universidade do Vale do Rio dos Sinos, Sao Leopoldo, RS, Brazil</t>
  </si>
  <si>
    <t>Schaefer, J.R.</t>
  </si>
  <si>
    <t>Schaefer,  Jeferson Rodrigo</t>
  </si>
  <si>
    <t>Universidade do Vale do Rio dos Sinos, Sao Leopoldo, RS, Brazil, La Salle University, Canoas, RS, Brazil, Novo Hamburgo e Nova Petrópolis, Rio Grande do Sul, Brazil</t>
  </si>
  <si>
    <t>Ladeira, W.J.</t>
  </si>
  <si>
    <t>Ladeira,  Wagner Júnior Júnior</t>
  </si>
  <si>
    <t>Macagnan, C.B.</t>
  </si>
  <si>
    <t>Macagnan,  Clea Beatriz</t>
  </si>
  <si>
    <t>Santini, F.</t>
  </si>
  <si>
    <t>Santini,  Fernando Oliveira</t>
  </si>
  <si>
    <t>Santini, F.D.O.</t>
  </si>
  <si>
    <t>Bossle, M.B.</t>
  </si>
  <si>
    <t>Bossle,  Marilia B.</t>
  </si>
  <si>
    <t>Agostini, M.R.</t>
  </si>
  <si>
    <t>Agostini,  Manuela Rösing</t>
  </si>
  <si>
    <t>Department of Business Administration, Universidade do Vale do Rio dos Sinos, Sao Leopoldo, RS, Brazil, Universidade do Vale do Rio dos Sinos, Sao Leopoldo, RS, Brazil</t>
  </si>
  <si>
    <t>Bonfanti, K.</t>
  </si>
  <si>
    <t>Bonfanti,  Katia</t>
  </si>
  <si>
    <t>Rossetto, R.M.</t>
  </si>
  <si>
    <t>Rossetto,  Rodrigo Machado</t>
  </si>
  <si>
    <t>2-s2.0-105020315135</t>
  </si>
  <si>
    <t>Mancioppi, F.M.</t>
  </si>
  <si>
    <t>Mancioppi,  Francesca Maria</t>
  </si>
  <si>
    <t>Universita degli Studi Guglielmo Marconi</t>
  </si>
  <si>
    <t>Universita degli Studi Guglielmo Marconi, Rome, Italy</t>
  </si>
  <si>
    <t>FINANCIAL LITERACY: STILL A PRIORITY FOR THE WELL-FUNCTIONING OF FINANCIAL MARKETS</t>
  </si>
  <si>
    <t>2-s2.0-85208625621</t>
  </si>
  <si>
    <t>Tosti, B.</t>
  </si>
  <si>
    <t>Tosti,  Beatrice</t>
  </si>
  <si>
    <t>Universita di Cassino e del Lazio Meridionale</t>
  </si>
  <si>
    <t>Department of Human Sciences, Universita di Cassino e del Lazio Meridionale, Cassino, FR, Italy</t>
  </si>
  <si>
    <t>Youth, money, and behavior: the impact of financial literacy programs</t>
  </si>
  <si>
    <t>Mancone, S.</t>
  </si>
  <si>
    <t>Mancone,  Stefania</t>
  </si>
  <si>
    <t>Spica, G.</t>
  </si>
  <si>
    <t>Spica,  Giuseppe</t>
  </si>
  <si>
    <t>Zanon, A.</t>
  </si>
  <si>
    <t>Zanon,  Alessandra</t>
  </si>
  <si>
    <t>Corrado, S.</t>
  </si>
  <si>
    <t>Corrado,  Stefano</t>
  </si>
  <si>
    <t>Diotaiuti, P.</t>
  </si>
  <si>
    <t>Diotaiuti,  Pierluigi</t>
  </si>
  <si>
    <t>Henkens, K.</t>
  </si>
  <si>
    <t>Henkens,  Kène</t>
  </si>
  <si>
    <t>Universitair Medisch Centrum Groningen</t>
  </si>
  <si>
    <t>Universitair Medisch Centrum Groningen, Groningen, Groningen, Netherlands</t>
  </si>
  <si>
    <t>de Deyn, P.P.</t>
  </si>
  <si>
    <t>de Deyn,  Peter Paul</t>
  </si>
  <si>
    <t>Universitair Medisch Centrum Groningen (Netherlands)
Universiteit Antwerpen (Belgium)</t>
  </si>
  <si>
    <t>Department of Neurology and Alzheimer Research Center, Universitair Medisch Centrum Groningen, Groningen, Groningen, Netherlands, Laboratory of Neurochemistry and Behavior, Universiteit Antwerpen, Antwerpen, VAN, Belgium, Department of Neurology and Memory Clinic, Algemeen Ziekenhuis Middelheim, Antwerpen, Antwerpen, VAN, Belgium</t>
  </si>
  <si>
    <t>2-s2.0-85170099175</t>
  </si>
  <si>
    <t>Rahmiyati, N.</t>
  </si>
  <si>
    <t>Rahmiyati,  Nekky</t>
  </si>
  <si>
    <t>Universitas 17 Agustus 1945</t>
  </si>
  <si>
    <t>Universitas 17 Agustus 1945 Surabaya, Surabaya, East Java, Indonesia</t>
  </si>
  <si>
    <t>The effect of financial knowledge, financial behavior and digital financial capabilities on financial inclusion, financial concern and performance in MSMEs in East Java</t>
  </si>
  <si>
    <t>Nugroho, M.</t>
  </si>
  <si>
    <t>Nugroho,  Mulyanto</t>
  </si>
  <si>
    <t>2-s2.0-105001620123</t>
  </si>
  <si>
    <t>Loe, D.B.</t>
  </si>
  <si>
    <t>Loe,  Duarte Borges</t>
  </si>
  <si>
    <t>Faculty of Economics and Business, Universitas 17 Agustus 1945 Surabaya, Surabaya, East Java, Indonesia</t>
  </si>
  <si>
    <t>The influence of financial technology, personality traits, and financial literacy on financial attitude, personal saving orientation, and family financial planning, moderated by financial quotient among naval families. “A study of Hera naval base, Timor-Leste”</t>
  </si>
  <si>
    <t>Ratnawati, T.</t>
  </si>
  <si>
    <t>Ratnawati,  Tri</t>
  </si>
  <si>
    <t>Pristiana, U.</t>
  </si>
  <si>
    <t>Pristiana,  Ulfi</t>
  </si>
  <si>
    <t>Sari, Y.W.</t>
  </si>
  <si>
    <t>Sari,  Yuliyanti Wulan</t>
  </si>
  <si>
    <t>2-s2.0-85208637206</t>
  </si>
  <si>
    <t>Universitas Abdurrab</t>
  </si>
  <si>
    <t>Department of Islamic Economic, Universitas Abdurrab, Pekanbaru, Riau, Indonesia</t>
  </si>
  <si>
    <t>The effect of Islamic financial literacy on business performance with emphasis on the role of Islamic financial inclusion: case study in Indonesia</t>
  </si>
  <si>
    <t>2-s2.0-85200714107</t>
  </si>
  <si>
    <t>Rohendi, A.</t>
  </si>
  <si>
    <t>Rohendi,  Acep</t>
  </si>
  <si>
    <t>Universitas Adhirajasa Reswara Sanjaya (ARS University)</t>
  </si>
  <si>
    <t>Universitas Adhirajasa Reswara Sanjaya (ARS University), Bandung, Indonesia</t>
  </si>
  <si>
    <t>Personal data protection in fintech: A case study from Indonesia</t>
  </si>
  <si>
    <t>2-s2.0-105017606695</t>
  </si>
  <si>
    <t>Kumara, A.R.</t>
  </si>
  <si>
    <t>Kumara,  Agus Ria</t>
  </si>
  <si>
    <t>Universitas Ahmad Dahlan</t>
  </si>
  <si>
    <t>Universitas Ahmad Dahlan, Yogyakarta, Indonesia</t>
  </si>
  <si>
    <t>A design of career readiness program in augmented reality world (CRP-AR) for vocational high school students</t>
  </si>
  <si>
    <t>Bhakti, C.P.</t>
  </si>
  <si>
    <t>Bhakti,  Caraka Putra</t>
  </si>
  <si>
    <t>2-s2.0-85218749139</t>
  </si>
  <si>
    <t>Prahmana, R.C.I.</t>
  </si>
  <si>
    <t>Prahmana,  Rully Charitas Indra</t>
  </si>
  <si>
    <t>Department of Mathematics Education, Universitas Ahmad Dahlan, Yogyakarta, Indonesia</t>
  </si>
  <si>
    <t>Choosing the Right Store: How Open-Ended Tasks Help Middle School Students Learn Financial Literacy</t>
  </si>
  <si>
    <t>2-s2.0-85191957105</t>
  </si>
  <si>
    <t>Pocket Money Project: Supporting Student Understanding Percent</t>
  </si>
  <si>
    <t>2-s2.0-85148509830</t>
  </si>
  <si>
    <t>Promising research studies between mathematics literacy and financial literacy through project-based learning</t>
  </si>
  <si>
    <t>2-s2.0-85219722435</t>
  </si>
  <si>
    <t>Laila, N.</t>
  </si>
  <si>
    <t>Laila,  Nisful</t>
  </si>
  <si>
    <t>Universitas Airlangga</t>
  </si>
  <si>
    <t>Universitas Airlangga, Surabaya, East Java, Indonesia</t>
  </si>
  <si>
    <t>Impact of social trust, social networks, and financial knowledge on financial well-being of micro-entrepreneurs in Malaysia and Indonesia</t>
  </si>
  <si>
    <t>Suyanto, B.</t>
  </si>
  <si>
    <t>Suyanto,  Bagong</t>
  </si>
  <si>
    <t>Department of Sociology, Universitas Airlangga, Surabaya, East Java, Indonesia</t>
  </si>
  <si>
    <t>Sugihartati, R.</t>
  </si>
  <si>
    <t>Sugihartati,  Rahma</t>
  </si>
  <si>
    <t>Department of Library &amp; Information Science, Universitas Airlangga, Surabaya, East Java, Indonesia</t>
  </si>
  <si>
    <t>Mas'udah, S.</t>
  </si>
  <si>
    <t>Mas'udah,  Siti</t>
  </si>
  <si>
    <t>2-s2.0-85079671226</t>
  </si>
  <si>
    <t>Narsa, I.M.</t>
  </si>
  <si>
    <t>Narsa,  I. Made</t>
  </si>
  <si>
    <t>Faculty of Economics and Business, Universitas Airlangga, Surabaya, East Java, Indonesia</t>
  </si>
  <si>
    <t>The effects of risk tolerance and financial literacy to investment intentions</t>
  </si>
  <si>
    <t>Samsuri, A.</t>
  </si>
  <si>
    <t>Samsuri,  Andriani</t>
  </si>
  <si>
    <t>2-s2.0-85166571804</t>
  </si>
  <si>
    <t>Esquivias, M.A.</t>
  </si>
  <si>
    <t>Esquivias,  Miguel Angel</t>
  </si>
  <si>
    <t>The environmental influence of national savings in D-8 countries: Empirical evidence using an ARDL model</t>
  </si>
  <si>
    <t>2-s2.0-85078759763</t>
  </si>
  <si>
    <t>Muhammad, N.P.A.</t>
  </si>
  <si>
    <t>Muhammad,  Nur Pratama Abdi</t>
  </si>
  <si>
    <t>Earnings management, business strategy, and bankruptcy risk: evidence from Indonesia</t>
  </si>
  <si>
    <t>Ratnasari, R.T.</t>
  </si>
  <si>
    <t>Ratnasari,  Ririn Tri</t>
  </si>
  <si>
    <t>Majid, R.</t>
  </si>
  <si>
    <t>Majid,  Rifaldi</t>
  </si>
  <si>
    <t>Department of Islamic Economics, Universitas Airlangga, Surabaya, East Java, Indonesia</t>
  </si>
  <si>
    <t>2-s2.0-105021518729</t>
  </si>
  <si>
    <t>Mamduh, M.F.</t>
  </si>
  <si>
    <t>Mamduh,  Muhammad Faizul</t>
  </si>
  <si>
    <t>BUILDING FAMILY FINANCIAL WELL-BEING: AN ANALYSIS OF THE ROLE OF SAKINAH FINANCE ON BEHAVIOUR, FINANCIAL LITERACY, AND FINANCIAL EXPERIENCE IN COASTAL AND URBAN AREAS IN INDONESIA</t>
  </si>
  <si>
    <t>2-s2.0-85153115718</t>
  </si>
  <si>
    <t>Kautsar, A.</t>
  </si>
  <si>
    <t>Kautsar,  Achmad</t>
  </si>
  <si>
    <t>FINANCIAL TECHNOLOGY AND EMOTIONAL INTELLIGENCE ON FINANCIAL MANAGEMENT BEHAVIOR OF FEMALE MSME OWNERS</t>
  </si>
  <si>
    <t>Pertiwi, T.D.</t>
  </si>
  <si>
    <t>Pertiwi,  Tanza Dona</t>
  </si>
  <si>
    <t>Cipto, D.A.</t>
  </si>
  <si>
    <t>Cipto,  Disca Aprilinda</t>
  </si>
  <si>
    <t>Sukmana, R.</t>
  </si>
  <si>
    <t>Sukmana,  Raditya</t>
  </si>
  <si>
    <t>Agustia, D.</t>
  </si>
  <si>
    <t>Agustia,  Dian</t>
  </si>
  <si>
    <t>2-s2.0-85158902388</t>
  </si>
  <si>
    <t>Kusumaningrum, T.M.</t>
  </si>
  <si>
    <t>Kusumaningrum,  Trias Madanika</t>
  </si>
  <si>
    <t>Department of Management, Universitas Airlangga, Surabaya, East Java, Indonesia</t>
  </si>
  <si>
    <t>Undermining Shoestring Budget: Financial Capability Determinants of Millennial Generation</t>
  </si>
  <si>
    <t>Savira, P.S.</t>
  </si>
  <si>
    <t>Savira,  Pingkan Sekar</t>
  </si>
  <si>
    <t>Master student of Sociology, Universitas Airlangga, Surabaya, East Java, Indonesia</t>
  </si>
  <si>
    <t>Anridho, C.</t>
  </si>
  <si>
    <t>Anridho,  Claudia</t>
  </si>
  <si>
    <t>Syamsiyah, N.</t>
  </si>
  <si>
    <t>Syamsiyah,  Nur</t>
  </si>
  <si>
    <t>Cholil, M.</t>
  </si>
  <si>
    <t>Cholil,  Muhammad</t>
  </si>
  <si>
    <t>2-s2.0-105004352162</t>
  </si>
  <si>
    <t>Setiawan, N.</t>
  </si>
  <si>
    <t>Setiawan,  Nanang</t>
  </si>
  <si>
    <t>Institut Agama Islam Al-Fatimah, Bojonegoro, Indonesia, Universitas Airlangga, Surabaya, East Java, Indonesia</t>
  </si>
  <si>
    <t>Ponzi schemes in the Hajj and Umrah business: causes, methods, consequences and prevention</t>
  </si>
  <si>
    <t>Permatasari, Y.</t>
  </si>
  <si>
    <t>Permatasari,  Yani</t>
  </si>
  <si>
    <t>Mawardi, I.</t>
  </si>
  <si>
    <t>Mawardi,  Imron</t>
  </si>
  <si>
    <t>Masrizal, n.</t>
  </si>
  <si>
    <t>Masrizal,  null</t>
  </si>
  <si>
    <t>2-s2.0-85191068146</t>
  </si>
  <si>
    <t>Micro, small, and medium-sized enterprises (MSMEs) during the post-pandemic economic recovery period: digitalization, literation, innovation, and its impact on financial performance</t>
  </si>
  <si>
    <t>Ismiyanti, F.</t>
  </si>
  <si>
    <t>Ismiyanti,  Fitri</t>
  </si>
  <si>
    <t>2-s2.0-105004468592</t>
  </si>
  <si>
    <t>Anshori, M.</t>
  </si>
  <si>
    <t>Anshori,  Muslich</t>
  </si>
  <si>
    <t>Linking Islamic branding and marketing communication with Islamic financial inclusion: the mediating role of Islamic financial literacy</t>
  </si>
  <si>
    <t>2-s2.0-85189522441</t>
  </si>
  <si>
    <t>Delia, N.R.</t>
  </si>
  <si>
    <t>Delia,  Najla Rahmah</t>
  </si>
  <si>
    <t>The Level of Financial Resilience from Muslim Workers in South Jakarta During Pandemic COVID-19</t>
  </si>
  <si>
    <t>Zulaikha, S.</t>
  </si>
  <si>
    <t>Zulaikha,  Siti</t>
  </si>
  <si>
    <t>2-s2.0-105014785006</t>
  </si>
  <si>
    <t>Zainuddin</t>
  </si>
  <si>
    <t>Zainuddin,  null</t>
  </si>
  <si>
    <t>Faculty of Economics and Business, Universitas Airlangga, Surabaya, East Java, Indonesia, Universitas Khairun, Ternate, Indonesia</t>
  </si>
  <si>
    <t>Stock Market Literacy: A Systematic Literature Review and Future Research Agenda</t>
  </si>
  <si>
    <t>2-s2.0-85176958955</t>
  </si>
  <si>
    <t>Mahmud, A.H.</t>
  </si>
  <si>
    <t>Mahmud,  Amin Hanif</t>
  </si>
  <si>
    <t>Antecedents of Islamic welfare: productivity, education, and the financial aspect</t>
  </si>
  <si>
    <t>Rosyidiana, R.N.</t>
  </si>
  <si>
    <t>Rosyidiana,  Riska Nur</t>
  </si>
  <si>
    <t>Faculty of Economics and Business, Universitas Airlangga, Surabaya, East Java, Indonesia, Faculty of Vocational Studies, Universitas Airlangga, Surabaya, East Java, Indonesia</t>
  </si>
  <si>
    <t>Rosyidi, L.N.</t>
  </si>
  <si>
    <t>Rosyidi,  Luthfi Nur</t>
  </si>
  <si>
    <t>Fauzi, R.M.Q.</t>
  </si>
  <si>
    <t>Fauzi,  Qudsi</t>
  </si>
  <si>
    <t>Widiastuti, T.</t>
  </si>
  <si>
    <t>Widiastuti,  Tika</t>
  </si>
  <si>
    <t>Sabaruddin, L.O.</t>
  </si>
  <si>
    <t>Sabaruddin,  La Ode</t>
  </si>
  <si>
    <t>Hapsari, M.I.</t>
  </si>
  <si>
    <t>Hapsari,  Meri Indri</t>
  </si>
  <si>
    <t>Cahyono, E.F.</t>
  </si>
  <si>
    <t>Cahyono,  Eko Fajar</t>
  </si>
  <si>
    <t>Sukmaningrum, P.S.</t>
  </si>
  <si>
    <t>Sukmaningrum,  Puji Sucia</t>
  </si>
  <si>
    <t>Masfiyah, L.M.</t>
  </si>
  <si>
    <t>Masfiyah,  Lina Mawaddatul</t>
  </si>
  <si>
    <t>Prabaswara, A.</t>
  </si>
  <si>
    <t>Prabaswara,  Arka</t>
  </si>
  <si>
    <t>Herianingrum, S.</t>
  </si>
  <si>
    <t>Herianingrum,  Sri</t>
  </si>
  <si>
    <t>Universitas Airlangga
Universiti Putra Malaysia</t>
  </si>
  <si>
    <t>Universitas Airlangga, Surabaya, East Java, Indonesia, School of Business and Economics, Universiti Putra Malaysia, Serdang, Selangor, Malaysia</t>
  </si>
  <si>
    <t>2-s2.0-105014359723</t>
  </si>
  <si>
    <t>Suhartini, N.</t>
  </si>
  <si>
    <t>Suhartini,  Nani</t>
  </si>
  <si>
    <t>Universitas Airlangga (First mention)
Universitas Sultan Ageng Tirtayasa (Second mention)</t>
  </si>
  <si>
    <t>Department of Islamic Economics, Universitas Airlangga, Surabaya, East Java, Indonesia, Department of Economics, Universitas Sultan Ageng Tirtayasa, Serang, Banten, Indonesia</t>
  </si>
  <si>
    <t>Navigating Challenges: The Influence of Economic Shifts and Political Turbulence on Islamic Banking in Indonesia and Malaysia</t>
  </si>
  <si>
    <t>Universitas Al Asyariah</t>
  </si>
  <si>
    <t>Universitas Al Asyariah Mandar, Sulawesi Barat, Indonesia</t>
  </si>
  <si>
    <t>Yakin, A.A.</t>
  </si>
  <si>
    <t>Yakin,  Ahmad Al</t>
  </si>
  <si>
    <t>2-s2.0-85131423932</t>
  </si>
  <si>
    <t>Sevriana, L.</t>
  </si>
  <si>
    <t>Sevriana,  Lufthia</t>
  </si>
  <si>
    <t>Universitas Al Azhar Indonesia</t>
  </si>
  <si>
    <t>Department of Management, Universitas Al Azhar Indonesia, Jakarta, Indonesia, Faculty of Economics and Business, Universitas Padjadjaran, Bandung, West Java, Indonesia</t>
  </si>
  <si>
    <t>A proposition to implement inclusive Islamic financial planning in Indonesia through bibliometric analysis</t>
  </si>
  <si>
    <t>2-s2.0-85129734491</t>
  </si>
  <si>
    <t>Pahlevi, R.W.</t>
  </si>
  <si>
    <t>Pahlevi,  Reza Widhar</t>
  </si>
  <si>
    <t>Universitas Amikom Yogyakarta</t>
  </si>
  <si>
    <t>Department of Entepreneurship, Universitas Amikom Yogyakarta, Yogyakarta, Java, Indonesia</t>
  </si>
  <si>
    <t>IMPROVING ENVIRONMENTAL MANAGEMENT LITERACY AND PERFORMANCE OF MICRO, SMALL AND MEDIUM ENTERPRISES (MSMEs) THROUGH FINANCIAL TRAINING</t>
  </si>
  <si>
    <t>2-s2.0-85196116345</t>
  </si>
  <si>
    <t>Rahayu, R.</t>
  </si>
  <si>
    <t>Rahayu,  Rita</t>
  </si>
  <si>
    <t>Universitas Andalas</t>
  </si>
  <si>
    <t>Department of Accounting, Universitas Andalas, Padang, West Sumatra, Indonesia</t>
  </si>
  <si>
    <t>Examining the role of family and social factors on Islamic financial literacy: evidence from Indonesia</t>
  </si>
  <si>
    <t>2-s2.0-85165373333</t>
  </si>
  <si>
    <t>Universitas Andalas, Padang, West Sumatra, Indonesia</t>
  </si>
  <si>
    <t>Financial Literacy, Digital Financial Literacy and Women’s Economic Empowerment</t>
  </si>
  <si>
    <t>2-s2.0-85101398056</t>
  </si>
  <si>
    <t>Adrianto, F.</t>
  </si>
  <si>
    <t>Adrianto,  Fajri</t>
  </si>
  <si>
    <t>ANALYSIS OF RETAIL INVESTMENT BEHAVIOUR IN INDONESIAN STOCK MARKET</t>
  </si>
  <si>
    <t>Rahman,  Annisaa</t>
  </si>
  <si>
    <t>Juita, V.</t>
  </si>
  <si>
    <t>Juita,  Verni</t>
  </si>
  <si>
    <t>Hamidi, M.</t>
  </si>
  <si>
    <t>Hamidi,  Masyhuri</t>
  </si>
  <si>
    <t>Ali,  Syahril</t>
  </si>
  <si>
    <t>2-s2.0-85179933707</t>
  </si>
  <si>
    <t>Sari, D.K.</t>
  </si>
  <si>
    <t>Sari,  Dessy Kurnia</t>
  </si>
  <si>
    <t>Department of Management, Universitas Andalas, Padang, West Sumatra, Indonesia</t>
  </si>
  <si>
    <t>A systematic review of customer Sharia compliance behaviour in Islamic banks: determinants and behavioural intention</t>
  </si>
  <si>
    <t>Hidayah, R.</t>
  </si>
  <si>
    <t>Hidayah,  Raudhatul</t>
  </si>
  <si>
    <t>2-s2.0-85082772993</t>
  </si>
  <si>
    <t>Adrimas</t>
  </si>
  <si>
    <t>Adrimas,  null</t>
  </si>
  <si>
    <t>The mediating effect of financial inclusion on the relationship between financial literacy and capital structure decisions: A Study of rural small enterprises in west sumatra Indonesia</t>
  </si>
  <si>
    <t>2-s2.0-85111083892</t>
  </si>
  <si>
    <t>The prospect of indonesian government retail sukuk: From the perspective of sharia financial knowledge, education, and behavior</t>
  </si>
  <si>
    <t>Yuzaria, D.</t>
  </si>
  <si>
    <t>Yuzaria,  Dwi</t>
  </si>
  <si>
    <t>Department of Social Economics, Universitas Andalas, Padang, West Sumatra, Indonesia</t>
  </si>
  <si>
    <t>Yeni, Y.H.</t>
  </si>
  <si>
    <t>Yeni,  Yulia Hendri</t>
  </si>
  <si>
    <t>Husni, T.</t>
  </si>
  <si>
    <t>Husni,  Tafdil</t>
  </si>
  <si>
    <t>Lukman, S.</t>
  </si>
  <si>
    <t>Lukman,  Syukri</t>
  </si>
  <si>
    <t>Aulia, A.</t>
  </si>
  <si>
    <t>Aulia,  Amalda</t>
  </si>
  <si>
    <t>Fernando, Y.</t>
  </si>
  <si>
    <t>Fernando,  Yudi</t>
  </si>
  <si>
    <t>Universitas Andalas
Universiti Malaysia Pahang
Bina Nusantara University</t>
  </si>
  <si>
    <t>Department of Management, Universitas Andalas, Padang, West Sumatra, Indonesia, Faculty of Industrial Management, Universiti Malaysia Pahang Al-Sultan Abdullah, Pekan, Pahang, Malaysia, Department of Management, Bina Nusantara University, Jakarta, Indonesia</t>
  </si>
  <si>
    <t>Huda, N.</t>
  </si>
  <si>
    <t>Huda,  Nurul</t>
  </si>
  <si>
    <t>Universitas Annuqayah Sumenep</t>
  </si>
  <si>
    <t>Universitas Annuqayah Sumenep, Indonesia</t>
  </si>
  <si>
    <t>2-s2.0-105017313205</t>
  </si>
  <si>
    <t>Budiyono, E.F.C.S.</t>
  </si>
  <si>
    <t>Budiyono,  Elisabeth Fiesta Clara Shinta</t>
  </si>
  <si>
    <t>Universitas Atma Jaya Yogyakarta</t>
  </si>
  <si>
    <t>Department of Management, Universitas Atma Jaya Yogyakarta, Yogyakarta, Indonesia</t>
  </si>
  <si>
    <t>The Role of Gender as Moderating Variable in the Correlation between Saving and Spending Behavior: A Survey on Millennial Workers in Indonesia</t>
  </si>
  <si>
    <t>2-s2.0-85132604201</t>
  </si>
  <si>
    <t>Christiani, T.A.</t>
  </si>
  <si>
    <t>Christiani,  Theresia Anita</t>
  </si>
  <si>
    <t>Universitas Atma Jaya Yogyakarta, Yogyakarta, Indonesia</t>
  </si>
  <si>
    <t>Increased financial literacy and inclusion indexes versus the number of unlicensed financial institutions in Indonesia</t>
  </si>
  <si>
    <t>Iswari, T.I.</t>
  </si>
  <si>
    <t>Iswari,  Tabita Indah</t>
  </si>
  <si>
    <t>Department of Accounting, Universitas Atma Jaya Yogyakarta, Yogyakarta, Indonesia</t>
  </si>
  <si>
    <t>Daryanto, Y.</t>
  </si>
  <si>
    <t>Daryanto,  Yosef</t>
  </si>
  <si>
    <t>Department of Industrial Engineering, Universitas Atma Jaya Yogyakarta, Yogyakarta, Indonesia</t>
  </si>
  <si>
    <t>Kastowo, C.</t>
  </si>
  <si>
    <t>Kastowo,  Chryssantus</t>
  </si>
  <si>
    <t>2-s2.0-85212430336</t>
  </si>
  <si>
    <t>Purwanugraha, H.A.</t>
  </si>
  <si>
    <t>Purwanugraha,  Heribertus Andre</t>
  </si>
  <si>
    <t>Universitas Atmajaya</t>
  </si>
  <si>
    <t>Department of Accounting, Universitas Atmajaya Yogyakarta, Yogyakarta, Indonesia</t>
  </si>
  <si>
    <t>The role of mental accounting and financial attitudes in shaping financial behavior among entrepreneurial students using fintech</t>
  </si>
  <si>
    <t>Rianto, H.</t>
  </si>
  <si>
    <t>Rianto,  Heris</t>
  </si>
  <si>
    <t>Universitas Bengkulu</t>
  </si>
  <si>
    <t>Faculty of Economics and Business, Universitas Bengkulu, Bengkulu, Bengkulu, Indonesia</t>
  </si>
  <si>
    <t>Usman,  Berto</t>
  </si>
  <si>
    <t>Santi, F.</t>
  </si>
  <si>
    <t>Santi,  Fitri</t>
  </si>
  <si>
    <t>2-s2.0-105013622852</t>
  </si>
  <si>
    <t>Sastrodiharjo, I.</t>
  </si>
  <si>
    <t>Sastrodiharjo,  Istianingsih</t>
  </si>
  <si>
    <t>Universitas Bhayangkara</t>
  </si>
  <si>
    <t>Universitas Bhayangkara Jakarta Raya, Jakarta, Indonesia</t>
  </si>
  <si>
    <t>The Role of Financial Literacy and Technology Adoption in the Sustainablity of MSMEs: Exploring the Mediating Effect of Government Support (Evidence from Indonesia and Malaysia Micro Small Medium Entities)</t>
  </si>
  <si>
    <t>2-s2.0-85217472287</t>
  </si>
  <si>
    <t>Aidy, W.R.</t>
  </si>
  <si>
    <t>Aidy,  Widya Romasindah</t>
  </si>
  <si>
    <t>Regulating Digital Finance for Small and Medium Enterprises Growth: Lessons From Thailand and Malaysia</t>
  </si>
  <si>
    <t>Sugeng</t>
  </si>
  <si>
    <t>Sugeng,  null</t>
  </si>
  <si>
    <t>2-s2.0-85159413926</t>
  </si>
  <si>
    <t>Nuryati, T.</t>
  </si>
  <si>
    <t>Nuryati,  Tutty</t>
  </si>
  <si>
    <t>Universitas Bhayangkara, Jakarta Raya, Indonesia</t>
  </si>
  <si>
    <t>How do students’ digital financial literacy and financial confidence influence their financial behavior and financial well-being?</t>
  </si>
  <si>
    <t>Mukti, A.H.</t>
  </si>
  <si>
    <t>Mukti,  Aloysius Harry</t>
  </si>
  <si>
    <t>2-s2.0-85082727693</t>
  </si>
  <si>
    <t>Rianto, M.R.</t>
  </si>
  <si>
    <t>Rianto,  Muhammad Richo</t>
  </si>
  <si>
    <t>Universitas Bhayangkara Jakarta Raya</t>
  </si>
  <si>
    <t>Faculty of Economic, Universitas Bhayangkara Jakarta Raya, Jakarta, Indonesia</t>
  </si>
  <si>
    <t>Operational cost analysis in fisheries based tourism site governance implementation of break even point model</t>
  </si>
  <si>
    <t>Handayani, M.</t>
  </si>
  <si>
    <t>Handayani,  Milda</t>
  </si>
  <si>
    <t>Woestho, C.</t>
  </si>
  <si>
    <t>Woestho,  Choiroel</t>
  </si>
  <si>
    <t>Rachmat, R.A.</t>
  </si>
  <si>
    <t>Rachmat,  Ryan Al</t>
  </si>
  <si>
    <t>Universitas Bina Darma</t>
  </si>
  <si>
    <t>Universitas Bina Darma, Palembang, South Sumatra, Indonesia</t>
  </si>
  <si>
    <t>2-s2.0-85099288477</t>
  </si>
  <si>
    <t>Antoni, D.</t>
  </si>
  <si>
    <t>Antoni,  Darius</t>
  </si>
  <si>
    <t>Women entrepreneurship in the developing country: The effects of financial and digital literacy on SMEs’ growth</t>
  </si>
  <si>
    <t>Fauzi, F.</t>
  </si>
  <si>
    <t>Fauzi,  Fitriya</t>
  </si>
  <si>
    <t>Suwarni, E.</t>
  </si>
  <si>
    <t>Suwarni,  Emi</t>
  </si>
  <si>
    <t>2-s2.0-85097186083</t>
  </si>
  <si>
    <t>Ridwansyah</t>
  </si>
  <si>
    <t>Ridwansyah,  null</t>
  </si>
  <si>
    <t>Universitas Bina Sarana Informatika</t>
  </si>
  <si>
    <t>Universitas Bina Sarana Informatika, Sistem Informasi, Jakarta, Jakarta, Indonesia</t>
  </si>
  <si>
    <t>Optimization of the Decision Tree Algorithm Used Particle Swarm Optimization in the Selection of Digital Payments</t>
  </si>
  <si>
    <t>Faizah, S.</t>
  </si>
  <si>
    <t>Faizah,  S.</t>
  </si>
  <si>
    <t>Rosyida, S.</t>
  </si>
  <si>
    <t>Rosyida,  Susy</t>
  </si>
  <si>
    <t>Riyanto, V.</t>
  </si>
  <si>
    <t>Riyanto,  Verry</t>
  </si>
  <si>
    <t>Ariyati, I.</t>
  </si>
  <si>
    <t>Ariyati,  Indah</t>
  </si>
  <si>
    <t>Ramanda, K.</t>
  </si>
  <si>
    <t>Ramanda,  Kresna</t>
  </si>
  <si>
    <t>Muhtar, M.</t>
  </si>
  <si>
    <t>Muhtar,  Muhtar</t>
  </si>
  <si>
    <t>Universitas Bosowa</t>
  </si>
  <si>
    <t>Universitas Bosowa, Makassar, South Sulawesi, Indonesia</t>
  </si>
  <si>
    <t>2-s2.0-85153759660</t>
  </si>
  <si>
    <t>Arifuddin, A.</t>
  </si>
  <si>
    <t>Arifuddin,  Arifuddin</t>
  </si>
  <si>
    <t>Department of Management, Universitas Bosowa, Makassar, South Sulawesi, Indonesia</t>
  </si>
  <si>
    <t>Sharia Economy, Islamic Financial Performance and Factors That Influence It—Evidence from Indonesia</t>
  </si>
  <si>
    <t>Iskandar, I.</t>
  </si>
  <si>
    <t>Iskandar,  Iskandar</t>
  </si>
  <si>
    <t>Department of Sociology, Universitas Bosowa, Makassar, South Sulawesi, Indonesia</t>
  </si>
  <si>
    <t>Ruslan, M.</t>
  </si>
  <si>
    <t>Ruslan,  Muhlis</t>
  </si>
  <si>
    <t>Mardjuni, S.</t>
  </si>
  <si>
    <t>Mardjuni,  Sukmawati</t>
  </si>
  <si>
    <t>Menne, F.</t>
  </si>
  <si>
    <t>Menne,  Firman</t>
  </si>
  <si>
    <t>Department of Accounting, Universitas Bosowa, Makassar, South Sulawesi, Indonesia</t>
  </si>
  <si>
    <t>Yusuf, M.</t>
  </si>
  <si>
    <t>Yusuf,  Muhammad</t>
  </si>
  <si>
    <t>Utama, W.</t>
  </si>
  <si>
    <t>Utama,  Wahyudi P.</t>
  </si>
  <si>
    <t>Universitas Bung Hatta</t>
  </si>
  <si>
    <t>Universitas Bung Hatta, Padang, West Sumatra, Indonesia</t>
  </si>
  <si>
    <t>Ariani, V.</t>
  </si>
  <si>
    <t>Ariani,  Vivi</t>
  </si>
  <si>
    <t>Sesa, P.V.S.</t>
  </si>
  <si>
    <t>Sesa,  Pascalina Van Sweet</t>
  </si>
  <si>
    <t>Universitas Cenderawasih</t>
  </si>
  <si>
    <t>Universitas Cenderawasih, Jayapura, Papua, Indonesia</t>
  </si>
  <si>
    <t>2-s2.0-85102720959</t>
  </si>
  <si>
    <t>Salim, I.R.</t>
  </si>
  <si>
    <t>Salim,  Ika Raharja</t>
  </si>
  <si>
    <t>Universitas Ciptura</t>
  </si>
  <si>
    <t>Universitas Ciptura Surabaya, Centre of Research and Community Development, Surabaya, East Java, Indonesia</t>
  </si>
  <si>
    <t>Exploring the Relationship between Locus of Control and Financial Behavior of Accounting Student from the Social Construction Theory Approach</t>
  </si>
  <si>
    <t>Kristama, B.Y.</t>
  </si>
  <si>
    <t>Kristama,  Baswara Yua</t>
  </si>
  <si>
    <t>Efrata, T.C.</t>
  </si>
  <si>
    <t>Efrata,  Tommy Christian</t>
  </si>
  <si>
    <t>Universitas Ciputra</t>
  </si>
  <si>
    <t>Department of Management, Universitas Ciputra, Surabaya, East Java, Indonesia</t>
  </si>
  <si>
    <t>Radianto, W.E.D.</t>
  </si>
  <si>
    <t>Radianto,  Wirawan E.D.</t>
  </si>
  <si>
    <t>School of Business and Management, Universitas Ciputra, Surabaya, East Java, Indonesia</t>
  </si>
  <si>
    <t>Department Research &amp; Community Development, Universitas Ciputra, Surabaya, East Java, Indonesia</t>
  </si>
  <si>
    <t>Salim, I.</t>
  </si>
  <si>
    <t>Institute of Research and Community Development, Universitas Ciputra, Surabaya, East Java, Indonesia</t>
  </si>
  <si>
    <t>Universitas Ciputra, Surabaya, East Java, Indonesia</t>
  </si>
  <si>
    <t>2-s2.0-85203260753</t>
  </si>
  <si>
    <t>Dewi, L.</t>
  </si>
  <si>
    <t>Dewi,  Liliana</t>
  </si>
  <si>
    <t>Financial knowledge and financial behaviour among micro businesses: the mediating role of pro-growth mental accounting</t>
  </si>
  <si>
    <t>Department of Accounting, Universitas Ciputra, Surabaya, East Java, Indonesia</t>
  </si>
  <si>
    <t>Kamil, I.</t>
  </si>
  <si>
    <t>Kamil,  Islamiah</t>
  </si>
  <si>
    <t>Universitas Dian Nusantara</t>
  </si>
  <si>
    <t>Accounting Business and Social Affairs, Universitas Dian Nusantara, West Jakarta, Indonesia</t>
  </si>
  <si>
    <t>2-s2.0-85141535840</t>
  </si>
  <si>
    <t>Arief Soeleman, M.A.</t>
  </si>
  <si>
    <t>Arief Soeleman,  Moch Arief</t>
  </si>
  <si>
    <t>Universitas Dian Nuswantoro</t>
  </si>
  <si>
    <t>Faculty of Computer Science, Universitas Dian Nuswantoro, Semarang, Central Java, Indonesia</t>
  </si>
  <si>
    <t>Performance Analysis of Multiple Linear Regression and Random Forest for an Estimate of the Price of a House</t>
  </si>
  <si>
    <t>Muslih, M.</t>
  </si>
  <si>
    <t>Muslih,  Muslih</t>
  </si>
  <si>
    <t>Riyanto, F.</t>
  </si>
  <si>
    <t>Riyanto,  Fery</t>
  </si>
  <si>
    <t>Universitas Dian Nuswantoro, Semarang, Central Java, Indonesia</t>
  </si>
  <si>
    <t>Putra, F.I.F.S.</t>
  </si>
  <si>
    <t>Putra,  Febrianur Ibnu Fitroh Sukono</t>
  </si>
  <si>
    <t>Pujiono, P.</t>
  </si>
  <si>
    <t>Pujiono,  Pujiono</t>
  </si>
  <si>
    <t>Septianingrum, S.A.</t>
  </si>
  <si>
    <t>Septianingrum,  Sukma Ayu</t>
  </si>
  <si>
    <t>Alfian Dzikri, M.</t>
  </si>
  <si>
    <t>Alfian Dzikri,  M.</t>
  </si>
  <si>
    <t>Amron, A.</t>
  </si>
  <si>
    <t>Amron,  Amron</t>
  </si>
  <si>
    <t>Syukur, A.</t>
  </si>
  <si>
    <t>Syukur,  Abdul</t>
  </si>
  <si>
    <t>2-s2.0-85199801538</t>
  </si>
  <si>
    <t>Rochim, A.F.</t>
  </si>
  <si>
    <t>Rochim,  Adian F.</t>
  </si>
  <si>
    <t>Universitas Diponegoro</t>
  </si>
  <si>
    <t>Universitas Diponegoro, Semarang, Central Java, Indonesia</t>
  </si>
  <si>
    <t>Enhancing User Engagement in Mobile Banking Through Personalized Gamification: A Cognitive Evaluation Theory Approach</t>
  </si>
  <si>
    <t>2-s2.0-85074106205</t>
  </si>
  <si>
    <t>Pangestuti, I.R.D.</t>
  </si>
  <si>
    <t>Pangestuti,  Irene Rini Demi</t>
  </si>
  <si>
    <t>The impact of financial literacy and financial attitude on income level and good credit payment</t>
  </si>
  <si>
    <t>2-s2.0-85096467352</t>
  </si>
  <si>
    <t>Sugiri, A.</t>
  </si>
  <si>
    <t>Sugiri,  Agung</t>
  </si>
  <si>
    <t>Department of Urban and Regional Planning, Universitas Diponegoro, Semarang, Central Java, Indonesia</t>
  </si>
  <si>
    <t>Factors distinguishing the decision to migrate from the flooded and inundated community of Sayung, Demak: A suburban area of Semarang City, Indonesia</t>
  </si>
  <si>
    <t>2-s2.0-85180288636</t>
  </si>
  <si>
    <t>Manaf, A.</t>
  </si>
  <si>
    <t>Manaf,  Asnawi</t>
  </si>
  <si>
    <t>The Relevance of Vertical Housing to the Socio-Economic Characteristics of Occupants in Semarang City, Indonesia: Particularly the Proximity of Public Facility Aspects</t>
  </si>
  <si>
    <t>Salahudin, F.</t>
  </si>
  <si>
    <t>Salahudin,  Fikri</t>
  </si>
  <si>
    <t>Muharam, H.</t>
  </si>
  <si>
    <t>Muharam,  Harjum</t>
  </si>
  <si>
    <t>Maryono, M.</t>
  </si>
  <si>
    <t>Maryono,  Maryono</t>
  </si>
  <si>
    <t>Sasongko, C.D.</t>
  </si>
  <si>
    <t>Sasongko,  Cornelius Damar</t>
  </si>
  <si>
    <t>Ginting, L.P.</t>
  </si>
  <si>
    <t>Ginting,  Lidya P.</t>
  </si>
  <si>
    <t>Nugraha, S.S.</t>
  </si>
  <si>
    <t>Nugraha,  Septy Setia</t>
  </si>
  <si>
    <t>Department of Management, Universitas Diponegoro, Semarang, Central Java, Indonesia</t>
  </si>
  <si>
    <t>Pangi, P.</t>
  </si>
  <si>
    <t>Pangi,  Pangi</t>
  </si>
  <si>
    <t>Vocational School, Universitas Diponegoro, Semarang, Central Java, Indonesia</t>
  </si>
  <si>
    <t>2-s2.0-85106420352</t>
  </si>
  <si>
    <t>Sani, K.K.</t>
  </si>
  <si>
    <t>Sani,  Kinan Kartika</t>
  </si>
  <si>
    <t>Prof. Sudharto SH, Universitas Diponegoro, Semarang, Central Java, Indonesia</t>
  </si>
  <si>
    <t>Strategies for revitalisation of Semarang heritage area: A stakeholders perspective</t>
  </si>
  <si>
    <t>Hermawan, F.</t>
  </si>
  <si>
    <t>Hermawan,  Ferry</t>
  </si>
  <si>
    <t>Setiadi, R.</t>
  </si>
  <si>
    <t>Setiadi,  Rukuh</t>
  </si>
  <si>
    <t>2-s2.0-85150984590</t>
  </si>
  <si>
    <t>Usriyono, E.</t>
  </si>
  <si>
    <t>Usriyono,  Eko</t>
  </si>
  <si>
    <t>THE INVESTMENT DECISION OF MILLENNIAL GENERATION: AN ANALYSIS USING FINANCIAL LITERACY AND FINANCIAL BEHAVIOR</t>
  </si>
  <si>
    <t>Basuki, Y.</t>
  </si>
  <si>
    <t>Basuki,  Yudi</t>
  </si>
  <si>
    <t>Sejati, A.W.</t>
  </si>
  <si>
    <t>Sejati,  A. W.</t>
  </si>
  <si>
    <t>Buchori, I.</t>
  </si>
  <si>
    <t>Buchori,  Imam</t>
  </si>
  <si>
    <t>2-s2.0-85073258775</t>
  </si>
  <si>
    <t>Khasani, R.R.</t>
  </si>
  <si>
    <t>Khasani,  Riqi Radian</t>
  </si>
  <si>
    <t>Department of Civil Engineering, Universitas Diponegoro, Semarang, Central Java, Indonesia</t>
  </si>
  <si>
    <t>Mapping Delay Risks of EPC Projects: A Case Study of A Platform and Subsea Pipeline of An Oil and Gas Project</t>
  </si>
  <si>
    <t>Wahyudi, S.</t>
  </si>
  <si>
    <t>Wahyudi,  Sugeng</t>
  </si>
  <si>
    <t>2-s2.0-85181163919</t>
  </si>
  <si>
    <t>Ardyansyah, H.R.</t>
  </si>
  <si>
    <t>Ardyansyah,  H. R.</t>
  </si>
  <si>
    <t>Department of Industrial Engineering, Universitas Diponegoro, Semarang, Central Java, Indonesia</t>
  </si>
  <si>
    <t>Implementation of strategic alliance in developing supplier relationships for sustainable procurement</t>
  </si>
  <si>
    <t>Purwanggono, B.</t>
  </si>
  <si>
    <t>Purwanggono,  Bambang</t>
  </si>
  <si>
    <t>Prasetyaningrum, P.T.</t>
  </si>
  <si>
    <t>Prasetyaningrum,  Putri Taqwa</t>
  </si>
  <si>
    <t>Universitas Diponegoro, Semarang, Central Java, Indonesia, Universitas Mercu Buana Yogyakarta, Yogyakarta, Yogyakarta, Indonesia</t>
  </si>
  <si>
    <t>Purwanto, P.</t>
  </si>
  <si>
    <t>Purwanto,  Purwanto</t>
  </si>
  <si>
    <t>Universitas Diponegoro, Semarang, Central Java, Indonesia, Department of Chemical Engineering, Universitas Diponegoro, Semarang, Central Java, Indonesia</t>
  </si>
  <si>
    <t>Hatmoko, J.U.D.</t>
  </si>
  <si>
    <t>Hatmoko,  Jati Utomo Dwi</t>
  </si>
  <si>
    <t>Pramitasari, A.</t>
  </si>
  <si>
    <t>Pramitasari,  Angrenggani</t>
  </si>
  <si>
    <t>Suliantoro, H.</t>
  </si>
  <si>
    <t>Suliantoro,  Hery</t>
  </si>
  <si>
    <t>Yosepha, S.Y.</t>
  </si>
  <si>
    <t>Yosepha,  Sri Yanthy</t>
  </si>
  <si>
    <t>Universitas Dirgantara Marsekal Suryadarma</t>
  </si>
  <si>
    <t>Department of Management, Universitas Dirgantara Marsekal Suryadarma, Jakarta, Jakarta, Indonesia</t>
  </si>
  <si>
    <t>Adri, H.T.</t>
  </si>
  <si>
    <t>Adri,  Helmia Tasti</t>
  </si>
  <si>
    <t>Universitas Djuanda</t>
  </si>
  <si>
    <t>Universitas Djuanda, Bogor, West Java, Indonesia</t>
  </si>
  <si>
    <t>Sesrita, A.</t>
  </si>
  <si>
    <t>Sesrita,  Afrida</t>
  </si>
  <si>
    <t>Indra,  Syukri</t>
  </si>
  <si>
    <t>Suherman, I.</t>
  </si>
  <si>
    <t>Suherman,  Irman</t>
  </si>
  <si>
    <t>Monaya, N.</t>
  </si>
  <si>
    <t>Monaya,  Nova</t>
  </si>
  <si>
    <t>Fauziah, R.S.P.</t>
  </si>
  <si>
    <t>Fauziah,  R. Siti Pupu</t>
  </si>
  <si>
    <t>Andiyan, A.</t>
  </si>
  <si>
    <t>Andiyan,  Andiyan</t>
  </si>
  <si>
    <t>Universitas Faletehan</t>
  </si>
  <si>
    <t>Department of Architecture, Universitas Faletehan, Banten, Indonesia</t>
  </si>
  <si>
    <t>2-s2.0-85126305009</t>
  </si>
  <si>
    <t>Ilyana, S.</t>
  </si>
  <si>
    <t>Ilyana,  Sariyatul</t>
  </si>
  <si>
    <t>263</t>
  </si>
  <si>
    <t>Universitas Gadjah Mada</t>
  </si>
  <si>
    <t>Department of Accounting, Universitas Gadjah Mada, Yogyakarta, Yogyakarta, Indonesia</t>
  </si>
  <si>
    <t>Developing a Financial Literacy Storybook for Early Childhood in an Augmented Reality Context</t>
  </si>
  <si>
    <t>2-s2.0-85130294768</t>
  </si>
  <si>
    <t>Wardhana, L.I.</t>
  </si>
  <si>
    <t>Wardhana,  Leo Indra</t>
  </si>
  <si>
    <t>Universitas Gadjah Mada, Yogyakarta, Yogyakarta, Indonesia</t>
  </si>
  <si>
    <t>The nexus of financial literacy and depositor discipline in commercial banks</t>
  </si>
  <si>
    <t>2-s2.0-85161432144</t>
  </si>
  <si>
    <t>Pelawi, R.Y.</t>
  </si>
  <si>
    <t>Pelawi,  Rizky Yusviento</t>
  </si>
  <si>
    <t>Department of Management, Universitas Gadjah Mada, Yogyakarta, Yogyakarta, Indonesia</t>
  </si>
  <si>
    <t>Is technology truly improving the customer experience? Analysing the intention to use open banking in Indonesia</t>
  </si>
  <si>
    <t>Iman, N.</t>
  </si>
  <si>
    <t>Iman,  Nofie</t>
  </si>
  <si>
    <t>2-s2.0-85021944946</t>
  </si>
  <si>
    <t>Rika Fatimah, P.L.R.</t>
  </si>
  <si>
    <t>Rika Fatimah,  P. L.</t>
  </si>
  <si>
    <t>Bringing Voluntary Financial Education in Emerging Economy: Role of Financial Socialization During Elementary Years</t>
  </si>
  <si>
    <t>Triatmodjo, M.</t>
  </si>
  <si>
    <t>Triatmodjo,  Marsudi</t>
  </si>
  <si>
    <t>Abdullah, I.</t>
  </si>
  <si>
    <t>Abdullah,  Irwan</t>
  </si>
  <si>
    <t>Department of Guidence and Counseling, Universitas Gadjah Mada, Yogyakarta, Yogyakarta, Indonesia</t>
  </si>
  <si>
    <t>2-s2.0-84988734857</t>
  </si>
  <si>
    <t>Astuti, P.H.</t>
  </si>
  <si>
    <t>Astuti,  Paramita Her</t>
  </si>
  <si>
    <t>Financial literacy and engagement in banking</t>
  </si>
  <si>
    <t>Rahma, N.A.</t>
  </si>
  <si>
    <t>Rahma,  Nahda Anisa</t>
  </si>
  <si>
    <t>Merdekawati, A.</t>
  </si>
  <si>
    <t>Merdekawati,  Agustina</t>
  </si>
  <si>
    <t>Anwar, R.</t>
  </si>
  <si>
    <t>Anwar,  Rofiq</t>
  </si>
  <si>
    <t>Universitas Gadjah Mada, Yogyakarta, Yogyakarta, Indonesia, Department of Islamic Economy, Sekolah Tinggi Agama Islam Senori, Tuban, Indonesia</t>
  </si>
  <si>
    <t>2-s2.0-85182719049</t>
  </si>
  <si>
    <t>Mamduh M, H.</t>
  </si>
  <si>
    <t>Mamduh M,  Hanafi</t>
  </si>
  <si>
    <t>Financial Literacy to Improve Sustainability: A Bibliometric Analysis</t>
  </si>
  <si>
    <t>2-s2.0-105015099626</t>
  </si>
  <si>
    <t>Syahfrizal, A.</t>
  </si>
  <si>
    <t>Syahfrizal,  Aldi</t>
  </si>
  <si>
    <t>Master Program of Environmental Science, Universitas Gadjah Mada, Yogyakarta, Yogyakarta, Indonesia</t>
  </si>
  <si>
    <t>Determinant Factors of People’s Business Credit (KUR) Repayment in The Livestock Sector</t>
  </si>
  <si>
    <t>Rozalinda</t>
  </si>
  <si>
    <t>Rozalinda,  null</t>
  </si>
  <si>
    <t>Faculty of Cultural Sciences, Universitas Gadjah Mada, Yogyakarta, Yogyakarta, Indonesia</t>
  </si>
  <si>
    <t>Nugroho, S.S.</t>
  </si>
  <si>
    <t>Nugroho,  Sahid Susilo</t>
  </si>
  <si>
    <t>Fathoni, A.F.</t>
  </si>
  <si>
    <t>Fathoni,  Ahmad Fauzan</t>
  </si>
  <si>
    <t>Department of Management, Universitas Riau, Pekanbaru, Riau, Indonesia, Doctoral Program, Universitas Gadjah Mada, Yogyakarta, Yogyakarta, Indonesia</t>
  </si>
  <si>
    <t>2-s2.0-85200336712</t>
  </si>
  <si>
    <t>Lestari, I.P.</t>
  </si>
  <si>
    <t>Lestari,  Irna Puji</t>
  </si>
  <si>
    <t>Program Study of the Islamic Economics and Halal Industry, Universitas Gadjah Mada, Yogyakarta, Yogyakarta, Indonesia</t>
  </si>
  <si>
    <t>UNLOCKING GREEN PRODUCTIVITY THROUGH GREEN LENDING, DIGITALISATION AND FINANCIAL LITERACY</t>
  </si>
  <si>
    <t>Sholihin, M.</t>
  </si>
  <si>
    <t>Sholihin,  Mahfud</t>
  </si>
  <si>
    <t>Muzayyanah, M.A.U.</t>
  </si>
  <si>
    <t>Muzayyanah,  Mujtahidah Anggriani Ummul</t>
  </si>
  <si>
    <t>2-s2.0-105014437201</t>
  </si>
  <si>
    <t>Tandelilin, E.</t>
  </si>
  <si>
    <t>Tandelilin,  Eduardus</t>
  </si>
  <si>
    <t>Empowered to Detect: How Vigilance and Financial Literacy Shield Us from the Rising Tide of Financial Frauds</t>
  </si>
  <si>
    <t>2-s2.0-85177235627</t>
  </si>
  <si>
    <t>Hanafi, M.M.</t>
  </si>
  <si>
    <t>Hanafi,  Mamduh Mahmadah M.</t>
  </si>
  <si>
    <t>Impact of Intellectual Capital and Risk Attitude Through Financial Literacy on Business Sustainability in Indonesia Batik Smes</t>
  </si>
  <si>
    <t>Junarsin, E.</t>
  </si>
  <si>
    <t>Junarsin,  Eddy</t>
  </si>
  <si>
    <t>2-s2.0-85126271213</t>
  </si>
  <si>
    <t>Abdurakhman, n.</t>
  </si>
  <si>
    <t>Abdurakhman,  null</t>
  </si>
  <si>
    <t>Department of Mathematics, Universitas Gadjah Mada, Yogyakarta, Yogyakarta, Indonesia</t>
  </si>
  <si>
    <t>Toward the Black–Litterman with Shariah-compliant asset pricing model: a case study on the Indonesian stock market during the COVID-19 pandemic</t>
  </si>
  <si>
    <t>Lantara, I.W.N.</t>
  </si>
  <si>
    <t>Lantara,  I. Wayan Nuka</t>
  </si>
  <si>
    <t>Suhartanti, P.D.</t>
  </si>
  <si>
    <t>Suhartanti,  Pratiwi Dwi</t>
  </si>
  <si>
    <t>Institut Bisnis dan Teknologi Kalimantan, Kota Banjarmasin, Indonesia, Department of Management, Universitas Gadjah Mada, Yogyakarta, Yogyakarta, Indonesia</t>
  </si>
  <si>
    <t>Fitriana, E.</t>
  </si>
  <si>
    <t>Fitriana,  Erna</t>
  </si>
  <si>
    <t>Saka, P.A.</t>
  </si>
  <si>
    <t>Saka,  Putri Ananda</t>
  </si>
  <si>
    <t>Rosadi, D.</t>
  </si>
  <si>
    <t>Rosadi,  Dedi</t>
  </si>
  <si>
    <t>2-s2.0-85109392119</t>
  </si>
  <si>
    <t>Augmented reality (AR)-based sharia financial literacy system (AR-SFLS): a new approach to virtual sharia financial socialization for young learners</t>
  </si>
  <si>
    <t>Rika Fatimah, P.L.</t>
  </si>
  <si>
    <t>Wankar, T.J.</t>
  </si>
  <si>
    <t>Wankar,  Tian Jihadhan</t>
  </si>
  <si>
    <t>Asri, M.</t>
  </si>
  <si>
    <t>Asri,  Marwan</t>
  </si>
  <si>
    <t>Subekti, R.</t>
  </si>
  <si>
    <t>Subekti,  Retno</t>
  </si>
  <si>
    <t>Universitas Gadjah Mada
Universitas Negeri Yogyakarta</t>
  </si>
  <si>
    <t>Department of Mathematics, Universitas Gadjah Mada, Yogyakarta, Yogyakarta, Indonesia, Department of Mathematics Education, Universitas Negeri Yogyakarta, Yogyakarta, Yogyakarta, Indonesia</t>
  </si>
  <si>
    <t>2-s2.0-85078920745</t>
  </si>
  <si>
    <t>Sulistyo, S.</t>
  </si>
  <si>
    <t>Sulistyo,  Selo</t>
  </si>
  <si>
    <t>Universitas Gajah Mada</t>
  </si>
  <si>
    <t>Department of Electrical Engineering and Information Technology, Universitas Gadjah Mada, Yogyakarta, Yogyakarta, Indonesia</t>
  </si>
  <si>
    <t>The role of information technology usage on startup financial management and taxation</t>
  </si>
  <si>
    <t>Supardianto, u.</t>
  </si>
  <si>
    <t>Supardianto,  undefined</t>
  </si>
  <si>
    <t>Cakhyaneu, A.</t>
  </si>
  <si>
    <t>Cakhyaneu,  Aneu</t>
  </si>
  <si>
    <t>Universitas Gadjah Mada, Yogyakarta, Yogyakarta, Indonesia, Department of Islamic Economics and Finance, Universitas Pendidikan Indonesia, Bandung, West Java, Indonesia</t>
  </si>
  <si>
    <t>Ferdiana, R.</t>
  </si>
  <si>
    <t>Ferdiana,  Ridi</t>
  </si>
  <si>
    <t>Universitas Gajah Mada
Tarumanagara University</t>
  </si>
  <si>
    <t>Universitas Gadjah Mada, Yogyakarta, Yogyakarta, Indonesia, Tarumanagara University, Jakarta, Java, Indonesia</t>
  </si>
  <si>
    <t>2-s2.0-85193440118</t>
  </si>
  <si>
    <t>Orbaningsih, D.</t>
  </si>
  <si>
    <t>Orbaningsih,  Dwi</t>
  </si>
  <si>
    <t>Universitas Gajayana</t>
  </si>
  <si>
    <t>Universitas Gajayana Malang, Malang, Indonesia</t>
  </si>
  <si>
    <t>THE INFLUENCE OF ORGANIZATIONAL CLIMATE AND MARKET ORIENTATION ON BUSINESS PERFORMANCE WITH FINANCIAL LITERACY AND CSR AS MEDIATION IN MSMES IN MALANG CITY; A INFLUÊNCIA DO CLIMA ORGANIZACIONAL E DA ORIENTAÇÃO DE MERCADO NO DESEMPENHO DOS NEGÓCIOS COM ALFABETIZAÇÃO FINANCEIRA E RSE COMO MEDIAÇÃO EM MSMES NA CIDADE DE MALANG; LA INFLUENCIA DEL CLIMA ORGANIZACIONAL Y LA ORIENTACIÓN DE MERCADO EN EL DESEMPEÑO EMPRESARIAL CON LA ALFABETIZACIÓN FINANCIERA Y LA RSE COMO MEDIACIÓN EN LAS MIPYMES DE LA CIUDAD DE MALANG</t>
  </si>
  <si>
    <t>Handha, S.B.P.</t>
  </si>
  <si>
    <t>Handha,  S. B.P.Handhajani</t>
  </si>
  <si>
    <t>Nursiswati, A.</t>
  </si>
  <si>
    <t>Nursiswati,  Any</t>
  </si>
  <si>
    <t>Pakaja, F.</t>
  </si>
  <si>
    <t>Pakaja,  Fachrudin</t>
  </si>
  <si>
    <t>2-s2.0-85219208933</t>
  </si>
  <si>
    <t>Hidayat, S.E.</t>
  </si>
  <si>
    <t>Hidayat,  Sutan Emir</t>
  </si>
  <si>
    <t>Universitas Gunadarma</t>
  </si>
  <si>
    <t>Study Program of Shariah Economics, Universitas Gunadarma, Depok, Indonesia</t>
  </si>
  <si>
    <t>Theory of Islamic reaction action: a new approach to use the Islamic service of BPJS Ketenagakerjaan in Indonesia</t>
  </si>
  <si>
    <t>Herman, H.</t>
  </si>
  <si>
    <t>Herman,  Herman</t>
  </si>
  <si>
    <t>Universitas HKBP Nommensen</t>
  </si>
  <si>
    <t>English Education Department, Universitas HKBP Nommensen, Medan, Indonesia</t>
  </si>
  <si>
    <t>Shara, A.M.</t>
  </si>
  <si>
    <t>Shara,  Afifa May</t>
  </si>
  <si>
    <t>2-s2.0-85214562699</t>
  </si>
  <si>
    <t>Zaid, S.</t>
  </si>
  <si>
    <t>Zaid,  Sudirman</t>
  </si>
  <si>
    <t>Universitas Halu Oleo</t>
  </si>
  <si>
    <t>Faculty of Economics and Business, Universitas Halu Oleo, Kendari, Southeast Sulawesi, Indonesia</t>
  </si>
  <si>
    <t>Study of Financial Management Behavior Based on Financial Self-Efficacy and Financial Literacy in Small-Scale Agribusiness Development</t>
  </si>
  <si>
    <t>2-s2.0-85214585050</t>
  </si>
  <si>
    <t>Boni, Y.</t>
  </si>
  <si>
    <t>Boni,  Yohanes</t>
  </si>
  <si>
    <t>Financial Literacy: a Comparative Analysis Between Employees and Farmers</t>
  </si>
  <si>
    <t>2-s2.0-85210949257</t>
  </si>
  <si>
    <t>Syaifuddin, D.T.</t>
  </si>
  <si>
    <t>Syaifuddin,  Dedy Takdir</t>
  </si>
  <si>
    <t>Department of Management, Universitas Halu Oleo, Kendari, Southeast Sulawesi, Indonesia</t>
  </si>
  <si>
    <t>The Role of Good Corporate Governance on Profitability of Financial Institutions in Supporting Agricultural Development: A Roadmap for Future Research</t>
  </si>
  <si>
    <t>Sabrin</t>
  </si>
  <si>
    <t>Sabrin,  null</t>
  </si>
  <si>
    <t>Universitas Halu Oleo, Kendari, Southeast Sulawesi, Indonesia</t>
  </si>
  <si>
    <t>Abdullah, M.</t>
  </si>
  <si>
    <t>Abdullah,  Muntu</t>
  </si>
  <si>
    <t>Department of Accounting, Universitas Halu Oleo, Kendari, Southeast Sulawesi, Indonesia</t>
  </si>
  <si>
    <t>2-s2.0-85214588781</t>
  </si>
  <si>
    <t>Murini</t>
  </si>
  <si>
    <t>Murini,  null</t>
  </si>
  <si>
    <t>Postgraduate Program, Universitas Halu Oleo, Kendari, Southeast Sulawesi, Indonesia</t>
  </si>
  <si>
    <t>The Role of Financial Literacy on Investment Decisions in Supporting Agricultural Development: What is the Future Agenda?</t>
  </si>
  <si>
    <t>Wawo, A.B.</t>
  </si>
  <si>
    <t>Wawo,  Andi Basru</t>
  </si>
  <si>
    <t>Husin</t>
  </si>
  <si>
    <t>Husin,  null</t>
  </si>
  <si>
    <t>Suwandi</t>
  </si>
  <si>
    <t>Suwandi,  null</t>
  </si>
  <si>
    <t>Department of Economics, Universitas Halu Oleo, Kendari, Southeast Sulawesi, Indonesia</t>
  </si>
  <si>
    <t>Sujono</t>
  </si>
  <si>
    <t>Sujono,  null</t>
  </si>
  <si>
    <t>Natsir, M.</t>
  </si>
  <si>
    <t>Natsir,  Muh</t>
  </si>
  <si>
    <t>Mido, M.S.S.</t>
  </si>
  <si>
    <t>Mido,  Muhammad Sardy Sujadi</t>
  </si>
  <si>
    <t>Management Science Doctoral Program, Universitas Halu Oleo, Kendari, Southeast Sulawesi, Indonesia</t>
  </si>
  <si>
    <t>Syarif, M.</t>
  </si>
  <si>
    <t>Syarif,  Muhammad Ilham</t>
  </si>
  <si>
    <t>Sukotjo, E.</t>
  </si>
  <si>
    <t>Sukotjo,  Endro</t>
  </si>
  <si>
    <t>Lapipi</t>
  </si>
  <si>
    <t>Lapipi,  null</t>
  </si>
  <si>
    <t>Gamsir</t>
  </si>
  <si>
    <t>Gamsir,  null</t>
  </si>
  <si>
    <t>Saranani, F.</t>
  </si>
  <si>
    <t>Saranani,  Fajar</t>
  </si>
  <si>
    <t>Alimina, N.</t>
  </si>
  <si>
    <t>Alimina,  Naslina</t>
  </si>
  <si>
    <t>Faculty of Fisheries and Marine Science, Universitas Halu Oleo, Kendari, Southeast Sulawesi, Indonesia</t>
  </si>
  <si>
    <t>Balaka, M.Y.</t>
  </si>
  <si>
    <t>Balaka,  Muh Yani</t>
  </si>
  <si>
    <t>Sara, L.</t>
  </si>
  <si>
    <t>Sara,  La</t>
  </si>
  <si>
    <t>Mas’ud, A.</t>
  </si>
  <si>
    <t>Mas’ud,  Arifuddin</t>
  </si>
  <si>
    <t>Suriadi, L.O.</t>
  </si>
  <si>
    <t>Suriadi,  La Ode</t>
  </si>
  <si>
    <t>Nur, S.</t>
  </si>
  <si>
    <t>Nur,  Syamsir</t>
  </si>
  <si>
    <t>Napu, F.</t>
  </si>
  <si>
    <t>Napu,  Fithriah</t>
  </si>
  <si>
    <t>Universitas Halu Oleo (Kendari, Southeast Sulawesi, Indonesia) and Muhammadiyah University (Kendari, Central Sulawesi, Indonesia)</t>
  </si>
  <si>
    <t>Management Science Doctoral Program, Universitas Halu Oleo, Kendari, Southeast Sulawesi, Indonesia, Department of Management Science, Muhammadiyah University, Kendari, Central Sulawesi, Indonesia</t>
  </si>
  <si>
    <t>2-s2.0-85129396513</t>
  </si>
  <si>
    <t>Majdi, M.Z.</t>
  </si>
  <si>
    <t>Majdi,  Muhammad Z.</t>
  </si>
  <si>
    <t>Universitas Hamzanwadi</t>
  </si>
  <si>
    <t>Universitas Hamzanwadi, East Lombok, West Nusa Tenggara, Indonesia</t>
  </si>
  <si>
    <t>Financial Literacy Education Models for 7–12 Years Old Based on the Local Wisdom of Sasak Tribe Lombok Indonesia</t>
  </si>
  <si>
    <t>2-s2.0-85135144120</t>
  </si>
  <si>
    <t>Wijaya, P.Y.</t>
  </si>
  <si>
    <t>Wijaya,  Putu Yudy</t>
  </si>
  <si>
    <t>Universitas Hindu Indonesia</t>
  </si>
  <si>
    <t>Business and Tourism, Universitas Hindu Indonesia Denpasar, Denpasar, Bali, Indonesia</t>
  </si>
  <si>
    <t>Inclusive crowdfunding scheme as capital source alternative for rural agriculture in Indonesia</t>
  </si>
  <si>
    <t>Universitas Ibn Khaldun</t>
  </si>
  <si>
    <t>Universitas Ibn Khaldun Bogor, Bogor, Indonesia</t>
  </si>
  <si>
    <t>2-s2.0-85204301432</t>
  </si>
  <si>
    <t>Mustika, I.</t>
  </si>
  <si>
    <t>Mustika,  Ita</t>
  </si>
  <si>
    <t>Universitas Ibnu Sina</t>
  </si>
  <si>
    <t>Department of Accounting, Universitas Ibnu Sina, Batam, Indonesia</t>
  </si>
  <si>
    <t>Beyond age: Decoding the investment DNA of generations Z and Y in Indonesia</t>
  </si>
  <si>
    <t>Universitas Indo Global Mandiri</t>
  </si>
  <si>
    <t>Faculty of Economics, Universitas Indo Global Mandiri, Palembang, South Sumatra, Indonesia</t>
  </si>
  <si>
    <t>Universitas Indo Global Mandiri (Indonesia)
Hungarian University of Agriculture and Life Sciences (Hungary)</t>
  </si>
  <si>
    <t>Faculty of Economics, Universitas Indo Global Mandiri, Palembang, South Sumatra, Indonesia, Doctoral School of Economic and Regional Sciences, Hungarian University of Agriculture and Life Sciences, Godollo, Pest, Hungary</t>
  </si>
  <si>
    <t>Universitas Indo Global Mandiri (for the first university)
Hungarian University of Agriculture and Life Sciences (for the second university)</t>
  </si>
  <si>
    <t>Dewi, M.K.</t>
  </si>
  <si>
    <t>Dewi,  Miranti Kartika</t>
  </si>
  <si>
    <t>Universitas Indonesia</t>
  </si>
  <si>
    <t>Fakultas Ekonomi dan Bisnis, Universitas Indonesia, Depok, West Java, Indonesia</t>
  </si>
  <si>
    <t>Sodri, A.</t>
  </si>
  <si>
    <t>Sodri,  A.</t>
  </si>
  <si>
    <t>Green Innovation, Universitas Indonesia, Depok, West Java, Indonesia</t>
  </si>
  <si>
    <t>2-s2.0-85192380504</t>
  </si>
  <si>
    <t>Putri, A.I.</t>
  </si>
  <si>
    <t>Putri,  Atika Ismaya</t>
  </si>
  <si>
    <t>Does Financial Literacy Affect the Millennial’s Investment Preferences?</t>
  </si>
  <si>
    <t>2-s2.0-85028527546</t>
  </si>
  <si>
    <t>Amidjono, D.S.</t>
  </si>
  <si>
    <t>Amidjono,  Dwi Sulistyorini</t>
  </si>
  <si>
    <t>Universitas Indonesia, Depok, West Java, Indonesia</t>
  </si>
  <si>
    <t>Financial literacy in Indonesia</t>
  </si>
  <si>
    <t>Sakina, N.A.</t>
  </si>
  <si>
    <t>Sakina,  Nova Amalia</t>
  </si>
  <si>
    <t>Triono, R.A.</t>
  </si>
  <si>
    <t>Triono,  Rachmadi Agus</t>
  </si>
  <si>
    <t>Rahawarin, M.F.</t>
  </si>
  <si>
    <t>Rahawarin,  Muhammad Fikruzzaman</t>
  </si>
  <si>
    <t>Universitas Indonesia, Depok, West Java, Indonesia, Center for National Development and Knowledge (CNDK), Jakarta, Indonesia</t>
  </si>
  <si>
    <t>2-s2.0-85125365834</t>
  </si>
  <si>
    <t>Rokhim, R.</t>
  </si>
  <si>
    <t>Rokhim,  Rofikoh</t>
  </si>
  <si>
    <t>Department of Management, Fakultas Ekonomi dan Bisnis, Universitas Indonesia, Depok, West Java, Indonesia</t>
  </si>
  <si>
    <t>The efficiency of education and microcredit programs on young adults' independence</t>
  </si>
  <si>
    <t>Haryanti, D.M.</t>
  </si>
  <si>
    <t>Haryanti,  Dewi Meisari</t>
  </si>
  <si>
    <t>Department of Economics, Fakultas Ekonomi dan Bisnis, Universitas Indonesia, Depok, West Java, Indonesia</t>
  </si>
  <si>
    <t>2-s2.0-105009939067</t>
  </si>
  <si>
    <t>Azis, A.U.</t>
  </si>
  <si>
    <t>Azis,  Ardhana Ulfa</t>
  </si>
  <si>
    <t>Women Recruitment in Winning Party 2019 Election for DPR RI Seats; PDIP Case Study; Reclutamiento de mujeres en el partido ganador Elecciones de 2019 para escaños de la DPR RI; Estudio de caso del PDIP</t>
  </si>
  <si>
    <t>Mar’iyah, C.</t>
  </si>
  <si>
    <t>Mar’iyah,  Chusnul</t>
  </si>
  <si>
    <t>Lubis, A.W.</t>
  </si>
  <si>
    <t>Lubis,  Arief Wibisono</t>
  </si>
  <si>
    <t>Junaidi, E.</t>
  </si>
  <si>
    <t>Junaidi,  Ebi</t>
  </si>
  <si>
    <t>Faculty of Economic and Business, Universitas Indonesia, Depok, West Java, Indonesia</t>
  </si>
  <si>
    <t>Wijaya, H.R.</t>
  </si>
  <si>
    <t>Wijaya,  Haykal Rafif</t>
  </si>
  <si>
    <t>Achjani Zulfa, E.</t>
  </si>
  <si>
    <t>Achjani Zulfa,  Eva</t>
  </si>
  <si>
    <t>2-s2.0-85086114949</t>
  </si>
  <si>
    <t>Hutabarat, A.S.S.</t>
  </si>
  <si>
    <t>Hutabarat,  Agung Satria Setyawan</t>
  </si>
  <si>
    <t>Department of Business Administration, Universitas Indonesia, Depok, West Java, Indonesia</t>
  </si>
  <si>
    <t>Analysis the effect of financial literacy on financial planning for retirement (case study lecturers and administrative staffs in Universitas Indonesia)</t>
  </si>
  <si>
    <t>Dalimunthe, Z.</t>
  </si>
  <si>
    <t>Dalimunthe,  Zuliani</t>
  </si>
  <si>
    <t>2-s2.0-85105821284</t>
  </si>
  <si>
    <t>Safitri, K.A.</t>
  </si>
  <si>
    <t>Safitri,  Karin Amelia</t>
  </si>
  <si>
    <t>Vocational Education Program, Universitas Indonesia, Depok, West Java, Indonesia</t>
  </si>
  <si>
    <t>An analysis of Indonesian farmer’s financial literacy</t>
  </si>
  <si>
    <t>2-s2.0-85097650614</t>
  </si>
  <si>
    <t>Asteria, D.</t>
  </si>
  <si>
    <t>Asteria,  Donna</t>
  </si>
  <si>
    <t>Department of Communication, Universitas Indonesia, Depok, West Java, Indonesia</t>
  </si>
  <si>
    <t>The effects of higher education and financial literacy to pro-environmental behavior in women community</t>
  </si>
  <si>
    <t>2-s2.0-85097922418</t>
  </si>
  <si>
    <t>The impact of financial literacy on the investment decision of non-donation-based crowdfunding in Indonesia</t>
  </si>
  <si>
    <t>Wardhani, S.</t>
  </si>
  <si>
    <t>Wardhani,  Sari</t>
  </si>
  <si>
    <t>2-s2.0-85139509218</t>
  </si>
  <si>
    <t>Hidayanto, A.N.</t>
  </si>
  <si>
    <t>Hidayanto,  Achmad Nizar</t>
  </si>
  <si>
    <t>Fintech Lending in Indonesia: A Sentiment Analysis, Topic Modelling, and Social Network Analysis using Twitter Data</t>
  </si>
  <si>
    <t>Hati, S.R.H.</t>
  </si>
  <si>
    <t>Hati,  Sri Rahayu Hijrah</t>
  </si>
  <si>
    <t>Mossadeq Bahri, M.</t>
  </si>
  <si>
    <t>Mossadeq Bahri,  M.</t>
  </si>
  <si>
    <t>Adi Negoro, H.</t>
  </si>
  <si>
    <t>Adi Negoro,  Habibullah</t>
  </si>
  <si>
    <t>Haikal, S.</t>
  </si>
  <si>
    <t>Haikal,  Shalahuddin</t>
  </si>
  <si>
    <t>Ekaputra, I.A.</t>
  </si>
  <si>
    <t>Ekaputra,  Irwan Adi</t>
  </si>
  <si>
    <t>Novianti, N.</t>
  </si>
  <si>
    <t>Novianti,  Nadia</t>
  </si>
  <si>
    <t>2-s2.0-85100419876</t>
  </si>
  <si>
    <t>Conceptualizing financial capability: evidence from Indonesia</t>
  </si>
  <si>
    <t>Wijaya, C.</t>
  </si>
  <si>
    <t>Wijaya,  Chandra</t>
  </si>
  <si>
    <t>2-s2.0-85096273927</t>
  </si>
  <si>
    <t>Adawiyah, W.</t>
  </si>
  <si>
    <t>Adawiyah,  Wardatul</t>
  </si>
  <si>
    <t>Department of Management, Universitas Indonesia, Depok, West Java, Indonesia</t>
  </si>
  <si>
    <t>The effect of behavioral finance and financial literacy on investment intentions among Indonesian investors</t>
  </si>
  <si>
    <t>2-s2.0-85143884634</t>
  </si>
  <si>
    <t>Ardi, R.</t>
  </si>
  <si>
    <t>Ardi,  Romadhani</t>
  </si>
  <si>
    <t>Department of Industrial Engineering, Universitas Indonesia, Depok, West Java, Indonesia</t>
  </si>
  <si>
    <t>Multigeneration Perspective on Financial Literacy in Indonesia: A Conceptual Model</t>
  </si>
  <si>
    <t>Putri, W.N.D.</t>
  </si>
  <si>
    <t>Putri,  Wahyu Nurriska Dwi</t>
  </si>
  <si>
    <t>2-s2.0-85092077454</t>
  </si>
  <si>
    <t>Department of Management, Fakultas Ekonomi dan Bisnis, Universitas Indonesia, Depok, West Java, Indonesia, Centre of Development Studies, University of Cambridge, Cambridge, Cambridgeshire, United Kingdom</t>
  </si>
  <si>
    <t>Skills and household financial decision-making in Indonesia</t>
  </si>
  <si>
    <t>Purnama, A.A.</t>
  </si>
  <si>
    <t>Purnama,  Anton Ade</t>
  </si>
  <si>
    <t>2-s2.0-85122175942</t>
  </si>
  <si>
    <t>Nuryanah, S.</t>
  </si>
  <si>
    <t>Nuryanah,  Siti</t>
  </si>
  <si>
    <t>Sustainability of Agriculture: An Analysis Based on Financial Performance and Good Governance</t>
  </si>
  <si>
    <t>Anitawati Hermawan, A.</t>
  </si>
  <si>
    <t>Anitawati Hermawan,  Ancella Anitawati</t>
  </si>
  <si>
    <t>Utami, S.H.</t>
  </si>
  <si>
    <t>Utami,  Sri Handika</t>
  </si>
  <si>
    <t>Arifah, J.N.</t>
  </si>
  <si>
    <t>Arifah,  Jihan Nadra</t>
  </si>
  <si>
    <t>Kurnia, A.I.</t>
  </si>
  <si>
    <t>Kurnia,  Annisa Ika</t>
  </si>
  <si>
    <t>Sari, D.</t>
  </si>
  <si>
    <t>Sari,  Dahlia</t>
  </si>
  <si>
    <t>2-s2.0-85105570735</t>
  </si>
  <si>
    <t>Hehamahua, H.</t>
  </si>
  <si>
    <t>Hehamahua,  Hayati</t>
  </si>
  <si>
    <t>Universitas Iqra</t>
  </si>
  <si>
    <t>Universitas Iqra Buru, Maluku, Indonesia</t>
  </si>
  <si>
    <t>Financial capability analysis of south buru regency in the era of regional autonomy</t>
  </si>
  <si>
    <t>2-s2.0-85141427472</t>
  </si>
  <si>
    <t>Silviany, I.Y.</t>
  </si>
  <si>
    <t>Silviany,  Irma Yulita</t>
  </si>
  <si>
    <t>Universitas Islam Bandung</t>
  </si>
  <si>
    <t>Universitas Islam Bandung, Bandung, West Java, Indonesia</t>
  </si>
  <si>
    <t>The roles of self efficacy and sharia financial literacy to SMES performance: Business model as intermediate variable</t>
  </si>
  <si>
    <t>Eprianti, N.</t>
  </si>
  <si>
    <t>Eprianti,  Nanik</t>
  </si>
  <si>
    <t>Srisusilawati, P.</t>
  </si>
  <si>
    <t>Srisusilawati,  Popon</t>
  </si>
  <si>
    <t>2-s2.0-85204283697</t>
  </si>
  <si>
    <t>Selamat, S.</t>
  </si>
  <si>
    <t>Selamat,  S.</t>
  </si>
  <si>
    <t>Fakultas Teknik, Universitas Islam Bandung, Bandung, West Java, Indonesia</t>
  </si>
  <si>
    <t>Identifying the frozen food business omni-channel retail strategy in Bandung</t>
  </si>
  <si>
    <t>Malik, Z.A.</t>
  </si>
  <si>
    <t>Malik,  Zaini Abdul</t>
  </si>
  <si>
    <t>Djamaludin, D.</t>
  </si>
  <si>
    <t>Djamaludin,  Djamaludin</t>
  </si>
  <si>
    <t>Hidayat, N.</t>
  </si>
  <si>
    <t>Hidayat,  Nita P.A.</t>
  </si>
  <si>
    <t>2-s2.0-85106165395</t>
  </si>
  <si>
    <t>Widayanti, R.</t>
  </si>
  <si>
    <t>Widayanti,  Rochmi</t>
  </si>
  <si>
    <t>Universitas Islam Batik Surakarta</t>
  </si>
  <si>
    <t>Management Department, Universitas Islam Batik Surakarta, Surakarta, Central Java, Indonesia</t>
  </si>
  <si>
    <t>The importance of market information accessibility to enhancing SMEs Indonesian superior financial performance</t>
  </si>
  <si>
    <t>Fani, A.D.</t>
  </si>
  <si>
    <t>Fani,  Andifa Dwi</t>
  </si>
  <si>
    <t>Universitas Islam Darussalam</t>
  </si>
  <si>
    <t>Universitas Islam Darussalam, Ciamis, West Java, Indonesia</t>
  </si>
  <si>
    <t>sumarni, n.</t>
  </si>
  <si>
    <t>sumarni,  null</t>
  </si>
  <si>
    <t>Marliana, N.A.</t>
  </si>
  <si>
    <t>Marliana,  Nissa Ayu</t>
  </si>
  <si>
    <t>2-s2.0-85203707106</t>
  </si>
  <si>
    <t>Kusuma, H.</t>
  </si>
  <si>
    <t>Kusuma,  Hadri</t>
  </si>
  <si>
    <t>Universitas Islam Indonesia</t>
  </si>
  <si>
    <t>Department of Accounting, Universitas Islam Indonesia, Yogyakarta, Indonesia</t>
  </si>
  <si>
    <t>Exploration of the overconfidence behavior of millennial generation stock investors using the social network theory approach</t>
  </si>
  <si>
    <t>2-s2.0-105007576491</t>
  </si>
  <si>
    <t>Hartono,  Arif</t>
  </si>
  <si>
    <t>Universitas Islam Indonesia, Yogyakarta, Indonesia</t>
  </si>
  <si>
    <t>Examining the Impact of Socioeconomic Status and Digital Financial Literacy on Financial Behavior Among Indonesian Gen Z</t>
  </si>
  <si>
    <t>2-s2.0-85175170461</t>
  </si>
  <si>
    <t>Harjito, D.A.</t>
  </si>
  <si>
    <t>Harjito,  Dwipraptono Agus</t>
  </si>
  <si>
    <t>Department of Management, Universitas Islam Indonesia, Yogyakarta, Indonesia</t>
  </si>
  <si>
    <t>Profiling the Victims of Ponzi Schemes: The Role of Financial Literacy</t>
  </si>
  <si>
    <t>Arifin, Z.</t>
  </si>
  <si>
    <t>Arifin,  Zaenal</t>
  </si>
  <si>
    <t>Martutiningrum, D.</t>
  </si>
  <si>
    <t>Martutiningrum,  Dwi</t>
  </si>
  <si>
    <t>Rahmadani, A.</t>
  </si>
  <si>
    <t>Rahmadani,  Anisa</t>
  </si>
  <si>
    <t>Sutrisno, S.</t>
  </si>
  <si>
    <t>Sutrisno,  Sutrisno</t>
  </si>
  <si>
    <t>2-s2.0-85213970727</t>
  </si>
  <si>
    <t>Adi, H.I.S.</t>
  </si>
  <si>
    <t>Adi,  Handaru Indrian Sasmito</t>
  </si>
  <si>
    <t>The Role of Financial Literacy and Financial Quotient as Determining Factors of the Emotional Quotient</t>
  </si>
  <si>
    <t>Pratomo, R.P.</t>
  </si>
  <si>
    <t>Pratomo,  Regas Panji</t>
  </si>
  <si>
    <t>Isfianadewi, D.</t>
  </si>
  <si>
    <t>Isfianadewi,  Dessy</t>
  </si>
  <si>
    <t>Panuntun, B.</t>
  </si>
  <si>
    <t>Panuntun,  Bagus</t>
  </si>
  <si>
    <t>Rafik, A.</t>
  </si>
  <si>
    <t>Rafik,  Abdur</t>
  </si>
  <si>
    <t>Ambarwati, R.</t>
  </si>
  <si>
    <t>Ambarwati,  Retnoning</t>
  </si>
  <si>
    <t>Faculty of Business and Economics, Universitas Islam Indonesia, Yogyakarta, Indonesia</t>
  </si>
  <si>
    <t>2-s2.0-85100993013</t>
  </si>
  <si>
    <t>The Effect of Financial and Taxation Literation on Competitive Advantages and Business Performance: A Case Study in Indonesia</t>
  </si>
  <si>
    <t>2-s2.0-84997884130</t>
  </si>
  <si>
    <t>Wahid, F.</t>
  </si>
  <si>
    <t>Wahid,  Fathul</t>
  </si>
  <si>
    <t>Department of Informatics, Universitas Islam Indonesia, Yogyakarta, Indonesia</t>
  </si>
  <si>
    <t>Internet for Development? Patterns of use among Internet cafécustomers in Indonesia</t>
  </si>
  <si>
    <t>2-s2.0-85130268181</t>
  </si>
  <si>
    <t>FINANCIAL LITERACY AS A DETERMINANT FACTOR IN BUSINESS GROWTH FOR CREATIVE MSMES IN YOGYAKARTA</t>
  </si>
  <si>
    <t>2-s2.0-105007535323</t>
  </si>
  <si>
    <t>Yasin, H.</t>
  </si>
  <si>
    <t>Yasin,  Hasnan</t>
  </si>
  <si>
    <t>Universitas Islam Internasional Indonesia</t>
  </si>
  <si>
    <t>Universitas Islam Internasional Indonesia, Depok, West Java, Indonesia</t>
  </si>
  <si>
    <t>From classroom to cash: exploring financial literacy in Indonesian students</t>
  </si>
  <si>
    <t>Universitas Islam Nahdlatul</t>
  </si>
  <si>
    <t>Universitas Islam Nahdltul, Indonesia</t>
  </si>
  <si>
    <t>Rofiq, F.</t>
  </si>
  <si>
    <t>Rofiq,  Fathur</t>
  </si>
  <si>
    <t>Anshary, A.H.</t>
  </si>
  <si>
    <t>Anshary,  A. Hafiz</t>
  </si>
  <si>
    <t>Universitas Islam Negeri Antasari</t>
  </si>
  <si>
    <t>Universitas Islam Negeri Antasari Banjarmasin, Banjarmasin, South Kalimantan, Indonesia</t>
  </si>
  <si>
    <t>Dahliana, D.</t>
  </si>
  <si>
    <t>Dahliana,  Difi</t>
  </si>
  <si>
    <t>Universitas Islam Negeri Antasari, Banjarmasin, Indonesia</t>
  </si>
  <si>
    <t>Badrian</t>
  </si>
  <si>
    <t>Badrian,  null</t>
  </si>
  <si>
    <t>Furqani, H.</t>
  </si>
  <si>
    <t>Furqani,  Hafas</t>
  </si>
  <si>
    <t>Universitas Islam Negeri Ar-Raniry</t>
  </si>
  <si>
    <t>Universitas Islam Negeri Ar-Raniry, Banda Aceh, Aceh, Indonesia</t>
  </si>
  <si>
    <t>2-s2.0-85196650622</t>
  </si>
  <si>
    <t>Bunaiya, M.</t>
  </si>
  <si>
    <t>Bunaiya,  Mahlil</t>
  </si>
  <si>
    <t>Universitas Islam Negeri Imam Bonjol</t>
  </si>
  <si>
    <t>Universitas Islam Negeri Imam Bonjol Padang, Padang, West Sumatra, Indonesia</t>
  </si>
  <si>
    <t>Legal Awareness-Based Religiosity: Unveiling the Segmentation and Motivation of Qurbani Participants in West Sumatra</t>
  </si>
  <si>
    <t>Wimra, Z.</t>
  </si>
  <si>
    <t>Wimra,  Zelfeni</t>
  </si>
  <si>
    <t>Hendra, T.</t>
  </si>
  <si>
    <t>Hendra,  Testru</t>
  </si>
  <si>
    <t>Ulfah, M.</t>
  </si>
  <si>
    <t>Ulfah,  Muthia</t>
  </si>
  <si>
    <t>Faculty of Islamic Economics and Business, Universitas Islam Negeri Imam Bonjol Padang, Padang, West Sumatra, Indonesia</t>
  </si>
  <si>
    <t>Afrida, Y.</t>
  </si>
  <si>
    <t>Afrida,  Yenti</t>
  </si>
  <si>
    <t>Andespa, R.</t>
  </si>
  <si>
    <t>Andespa,  Roni</t>
  </si>
  <si>
    <t>Universitas Islam Negeri Imam Bonjol
Universitas Andalas</t>
  </si>
  <si>
    <t>Department of Sharia Business Management, Universitas Islam Negeri Imam Bonjol Padang, Padang, West Sumatra, Indonesia, Department of Management, Universitas Andalas, Padang, West Sumatra, Indonesia</t>
  </si>
  <si>
    <t>2-s2.0-105005214540</t>
  </si>
  <si>
    <t>Suhma, W.K.</t>
  </si>
  <si>
    <t>Suhma,  Wildan Khisbullah</t>
  </si>
  <si>
    <t>Universitas Islam Negeri Kiai Haji Achmad Siddiq</t>
  </si>
  <si>
    <t>Universitas Islam Negeri Kiai Haji Achmad Siddiq Jember, Jember, Indonesia</t>
  </si>
  <si>
    <t>New paradigm of Islamic corporate and financial literacy in Indonesia: Bibliometric analysis</t>
  </si>
  <si>
    <t>Abidin, Z.</t>
  </si>
  <si>
    <t>Abidin,  Zainal</t>
  </si>
  <si>
    <t>Universitas Islam Negeri Madura</t>
  </si>
  <si>
    <t>Universitas Islam Negeri Madura, Pamekasan, East Java, Indonesia</t>
  </si>
  <si>
    <t>Suaidi, S.</t>
  </si>
  <si>
    <t>Suaidi,  Suaidi</t>
  </si>
  <si>
    <t>Djalaluddin, A.</t>
  </si>
  <si>
    <t>Djalaluddin,  Ahmad</t>
  </si>
  <si>
    <t>Universitas Islam Negeri Maulana Malik</t>
  </si>
  <si>
    <t>Universitas Islam Negeri Maulana Malik, Malang, Indonesia</t>
  </si>
  <si>
    <t>2-s2.0-105009879995</t>
  </si>
  <si>
    <t>Safitri, R.</t>
  </si>
  <si>
    <t>Safitri,  Rini</t>
  </si>
  <si>
    <t>Universitas Islam Negeri Maulana Malik Ibrahim</t>
  </si>
  <si>
    <t>Universitas Islam Negeri Maulana Malik Ibrahim Malang, Malang, Indonesia</t>
  </si>
  <si>
    <t>Exploring The Influence of Attitude, Subjective Norm, and Perceived Behavioral Control on Intention Behavior: The Moderating Effect of Benefits; Explorando La Influencia De La Actitud, La Norma Subjetiva Y El Control Percibido Del Comportamiento Sobre La Intención Conductual: El Efecto Moderador De Los Beneficios</t>
  </si>
  <si>
    <t>Karim Amrullah, A.M.</t>
  </si>
  <si>
    <t>Karim Amrullah,  Abdul Malik</t>
  </si>
  <si>
    <t>Department of Islamic Education, Universitas Islam Negeri Maulana Malik Ibrahim Malang, Malang, Indonesia</t>
  </si>
  <si>
    <t>2-s2.0-105021922471</t>
  </si>
  <si>
    <t>Julaihah, U.</t>
  </si>
  <si>
    <t>Julaihah,  Umi</t>
  </si>
  <si>
    <t>Department of Social Sciences, Universitas Islam Negeri Maulana Malik Ibrahim Malang, Malang, Indonesia</t>
  </si>
  <si>
    <t>Digitising social assistance payments to accelerate financial inclusion in East Java, Indonesia: which factors matter for user acceptance?</t>
  </si>
  <si>
    <t>Wuryaningsih</t>
  </si>
  <si>
    <t>Wuryaningsih,  null</t>
  </si>
  <si>
    <t>Riyadi, I.</t>
  </si>
  <si>
    <t>Riyadi,  Ivan</t>
  </si>
  <si>
    <t>Universitas Islam Negeri Raden Fatah</t>
  </si>
  <si>
    <t>Universitas Islam Negeri Raden Fatah Palembang, Palembang, Sumatera Selatan, Indonesia</t>
  </si>
  <si>
    <t>2-s2.0-105015319794</t>
  </si>
  <si>
    <t>Setyanto, A.R.</t>
  </si>
  <si>
    <t>Setyanto,  Alief Rakhman</t>
  </si>
  <si>
    <t>Universitas Islam Negeri Raden Intan</t>
  </si>
  <si>
    <t>Universitas Islam Negeri Raden Intan Lampung, Bandar Lampung, Lampung, Indonesia</t>
  </si>
  <si>
    <t>The Contribution of Indonesian Islamic Banks to Economic Growth Post-Merger: Opportunities and Challenges</t>
  </si>
  <si>
    <t>Kurniawan, A.</t>
  </si>
  <si>
    <t>Kurniawan,  Agus</t>
  </si>
  <si>
    <t>Asriani</t>
  </si>
  <si>
    <t>Asriani,  null</t>
  </si>
  <si>
    <t>2-s2.0-85217941836</t>
  </si>
  <si>
    <t>Financial Literacy for Development of Small and Medium Enterprises On Across Countries</t>
  </si>
  <si>
    <t>2-s2.0-105018058148</t>
  </si>
  <si>
    <t>Widagdo, R.</t>
  </si>
  <si>
    <t>Widagdo,  Ridwan</t>
  </si>
  <si>
    <t>Universitas Islam Negeri Siber Syekh Nurjati</t>
  </si>
  <si>
    <t>Department of Accountancy Shariah, Universitas Islam Negeri Siber Syekh Nurjati Cirebon, Cirebon, West Java, Indonesia</t>
  </si>
  <si>
    <t>Ethical finance and MSME resilience: Shariah banking contribution to Indonesia’s economic growth</t>
  </si>
  <si>
    <t>Rokhlinasari, S.</t>
  </si>
  <si>
    <t>Rokhlinasari,  Sri</t>
  </si>
  <si>
    <t>Universitas Islam Negeri Siber Syekh Nurjati Cirebon</t>
  </si>
  <si>
    <t>Faculty of Islamic Economics and Business, Universitas Islam Negeri Siber Syekh Nurjati Cirebon, Cirebon, West Java, Indonesia</t>
  </si>
  <si>
    <t>2-s2.0-85214056101</t>
  </si>
  <si>
    <t>Widyasari, R.</t>
  </si>
  <si>
    <t>Widyasari,  Rina</t>
  </si>
  <si>
    <t>Universitas Islam Negeri Sumatera Utara</t>
  </si>
  <si>
    <t>Department of Mathematics, Universitas Islam Negeri Sumatera Utara, Medan, North Sumatra, Indonesia</t>
  </si>
  <si>
    <t>Model Multiple Objective Stochastic Programming for Working Capital Management of Micro, Small and Medium Enterprises in Indonesia</t>
  </si>
  <si>
    <t>Husein, I.</t>
  </si>
  <si>
    <t>Husein,  Ismail</t>
  </si>
  <si>
    <t>Hanafi, S.M.</t>
  </si>
  <si>
    <t>Hanafi,  Syafiq M.</t>
  </si>
  <si>
    <t>Universitas Islam Negeri Sunan Kalijaga</t>
  </si>
  <si>
    <t>Universitas Islam Negeri Sunan Kalijaga, Yogyakarta, Yogyakarta, Indonesia</t>
  </si>
  <si>
    <t>Hanif Ibrahim, M.</t>
  </si>
  <si>
    <t>Hanif Ibrahim,  Muhammad</t>
  </si>
  <si>
    <t>Pambekti, G.T.</t>
  </si>
  <si>
    <t>Pambekti,  Galuh Tri</t>
  </si>
  <si>
    <t>Department of Sharia Accounting, Universitas Islam Negeri Sunan Kalijaga, Yogyakarta, Yogyakarta, Indonesia</t>
  </si>
  <si>
    <t>Yusfiarto, R.</t>
  </si>
  <si>
    <t>Yusfiarto,  Rizaldi</t>
  </si>
  <si>
    <t>Sodiqin, A.</t>
  </si>
  <si>
    <t>Sodiqin,  Ali</t>
  </si>
  <si>
    <t>Syahrin, A.</t>
  </si>
  <si>
    <t>Syahrin,  Alfi</t>
  </si>
  <si>
    <t>Nurdany, A.</t>
  </si>
  <si>
    <t>Nurdany,  Achmad</t>
  </si>
  <si>
    <t>Department of Islamic Economics, Universitas Islam Negeri Sunan Kalijaga, Yogyakarta, Yogyakarta, Indonesia</t>
  </si>
  <si>
    <t>Department of Sharia Finance Management, Universitas Islam Negeri Sunan Kalijaga, Yogyakarta, Yogyakarta, Indonesia</t>
  </si>
  <si>
    <t>Febriyanto, A.</t>
  </si>
  <si>
    <t>Febriyanto,  Ahmad</t>
  </si>
  <si>
    <t>Berakon, I.</t>
  </si>
  <si>
    <t>Berakon,  Izra</t>
  </si>
  <si>
    <t>Sunarsih, S.</t>
  </si>
  <si>
    <t>Sunarsih,  Sunarsih</t>
  </si>
  <si>
    <t>2-s2.0-105005413563</t>
  </si>
  <si>
    <t>Amelia, E.</t>
  </si>
  <si>
    <t>Amelia,  Erika</t>
  </si>
  <si>
    <t>Universitas Islam Negeri Syarif Hidayatullah</t>
  </si>
  <si>
    <t>Universitas Islam Negeri Syarif Hidayatullah Jakarta, South Tangerang, Banten, Indonesia</t>
  </si>
  <si>
    <t>Enhacing MSME Profitability: The Affect of Financial Literacy, Personal Capital, and Loan Utilization</t>
  </si>
  <si>
    <t>Suparno, D.</t>
  </si>
  <si>
    <t>Suparno,  Darsita</t>
  </si>
  <si>
    <t>Said,  Muhammad M.</t>
  </si>
  <si>
    <t>Hasanah,  Nuramalia</t>
  </si>
  <si>
    <t>Mujib, A.</t>
  </si>
  <si>
    <t>Mujib,  Abdul</t>
  </si>
  <si>
    <t>Department of Psychology, Universitas Islam Negeri Syarif Hidayatullah Jakarta, South Tangerang, Banten, Indonesia</t>
  </si>
  <si>
    <t>Hidayah, N.</t>
  </si>
  <si>
    <t>Hidayah,  Nur</t>
  </si>
  <si>
    <t>Department of Management, Universitas Islam Negeri Syarif Hidayatullah Jakarta, South Tangerang, Banten, Indonesia</t>
  </si>
  <si>
    <t>Qizam, I.</t>
  </si>
  <si>
    <t>Qizam,  Ibnu</t>
  </si>
  <si>
    <t>Al Arif, M.N.R.A.</t>
  </si>
  <si>
    <t>Al Arif,  Mohammad Nur Rianto</t>
  </si>
  <si>
    <t>Universitas Islam Negeri Syarif Hidayatullah Jakarta</t>
  </si>
  <si>
    <t>Faculty of Economics and Business, Universitas Islam Negeri Syarif Hidayatullah Jakarta, South Tangerang, Banten, Indonesia</t>
  </si>
  <si>
    <t>Prasetyowati, R.A.</t>
  </si>
  <si>
    <t>Prasetyowati,  Riris Aishah</t>
  </si>
  <si>
    <t>Wahyudi, A.</t>
  </si>
  <si>
    <t>Wahyudi,  Ahmad</t>
  </si>
  <si>
    <t>Universitas Islam Negeri Walisongo</t>
  </si>
  <si>
    <t>Universitas Islam Negeri Walisongo Semarang, Semarang, Central Java, Indonesia</t>
  </si>
  <si>
    <t>2-s2.0-105015668247</t>
  </si>
  <si>
    <t>Agustina, R.</t>
  </si>
  <si>
    <t>Agustina,  Refi</t>
  </si>
  <si>
    <t>Exploring Public Perceptions of Sharia Securities Crowdfunding: A Case Study From Indonesia</t>
  </si>
  <si>
    <t>Syukur, S.</t>
  </si>
  <si>
    <t>Syukur,  Suparman</t>
  </si>
  <si>
    <t>Fuadi, N.F.Z.</t>
  </si>
  <si>
    <t>Fuadi,  Nasrul Fahmi Zaki</t>
  </si>
  <si>
    <t>Heradhyaksa, B.</t>
  </si>
  <si>
    <t>Heradhyaksa,  Bagas</t>
  </si>
  <si>
    <t>Prasetyoningrum, A.K.</t>
  </si>
  <si>
    <t>Prasetyoningrum,  Ari Kristin</t>
  </si>
  <si>
    <t>Arifin, J.</t>
  </si>
  <si>
    <t>Arifin,  Johan</t>
  </si>
  <si>
    <t>Maharani, R.P.</t>
  </si>
  <si>
    <t>Maharani,  Reza Putri</t>
  </si>
  <si>
    <t>Khoirunnisa, C.</t>
  </si>
  <si>
    <t>Khoirunnisa,  Chantika</t>
  </si>
  <si>
    <t>Hayati, R.</t>
  </si>
  <si>
    <t>Hayati,  Restu</t>
  </si>
  <si>
    <t>Universitas Islam Riau</t>
  </si>
  <si>
    <t>Universitas Islam Riau, Pekanbaru, Riau, Indonesia</t>
  </si>
  <si>
    <t>Kurniasih, E.</t>
  </si>
  <si>
    <t>Kurniasih,  Esy</t>
  </si>
  <si>
    <t>Suparto, S.</t>
  </si>
  <si>
    <t>Suparto,  Suparto</t>
  </si>
  <si>
    <t>Afriani, S.</t>
  </si>
  <si>
    <t>Afriani,  Selvi</t>
  </si>
  <si>
    <t>Admiral, A.</t>
  </si>
  <si>
    <t>Admiral,  Admiral</t>
  </si>
  <si>
    <t>Mutamimah, M.</t>
  </si>
  <si>
    <t>Mutamimah,  Mutamimah</t>
  </si>
  <si>
    <t>Universitas Islam Sultan Agung</t>
  </si>
  <si>
    <t>Universitas Islam Sultan Agung Semarang, Semarang, Central Java, Indonesia</t>
  </si>
  <si>
    <t>2-s2.0-105016810628</t>
  </si>
  <si>
    <t>Santoso, B.</t>
  </si>
  <si>
    <t>Santoso,  Bedjo</t>
  </si>
  <si>
    <t>Doctoral Program in Management Science, Universitas Islam Sultan Agung Semarang, Semarang, Central Java, Indonesia</t>
  </si>
  <si>
    <t>Trustworthy Financial Responsibility Towards Quality Financial Performance; Responsabilidad Financiera Fiable Hacia Un Rendimiento Financiero De Calidad</t>
  </si>
  <si>
    <t>2-s2.0-85186439117</t>
  </si>
  <si>
    <t>Noviyanti, D.</t>
  </si>
  <si>
    <t>Noviyanti,  Desy</t>
  </si>
  <si>
    <t>Department of Accounting, Universitas Islam Sultan Agung Semarang, Semarang, Central Java, Indonesia</t>
  </si>
  <si>
    <t>The Influence of Financial Literacy and Financial Technology on SMEs’ Sustainability</t>
  </si>
  <si>
    <t>2-s2.0-85111995612</t>
  </si>
  <si>
    <t>Sueztianingrum, R.Y.</t>
  </si>
  <si>
    <t>Sueztianingrum,  Rima Yulia</t>
  </si>
  <si>
    <t>Department of Management, Universitas Islam Sultan Agung Semarang, Semarang, Central Java, Indonesia</t>
  </si>
  <si>
    <t>Financial Technology and Islamic Mutual Funds Investment</t>
  </si>
  <si>
    <t>2-s2.0-85153852352</t>
  </si>
  <si>
    <t>Fintech, financial literacy, and financial inclusion in Indonesian SMEs</t>
  </si>
  <si>
    <t>Budiarto, A.</t>
  </si>
  <si>
    <t>Budiarto,  A.</t>
  </si>
  <si>
    <t>Management Doctoral Program (PDIM), Universitas Islam Sultan Agung Semarang, Semarang, Central Java, Indonesia</t>
  </si>
  <si>
    <t>Indriastuti, M.</t>
  </si>
  <si>
    <t>Indriastuti,  Maya</t>
  </si>
  <si>
    <t>2-s2.0-85195961550</t>
  </si>
  <si>
    <t>Anik, S.</t>
  </si>
  <si>
    <t>Anik,  Sri</t>
  </si>
  <si>
    <t>Business Sustainability Model of MSMEs in the Fisheries Sector in Central Java Province</t>
  </si>
  <si>
    <t>2-s2.0-85087026822</t>
  </si>
  <si>
    <t>Khajar, I.</t>
  </si>
  <si>
    <t>Khajar,  Ibnu</t>
  </si>
  <si>
    <t>External funding implications on smes performance (a conceptual model)</t>
  </si>
  <si>
    <t>2-s2.0-85133022747</t>
  </si>
  <si>
    <t>Saputri, P.L.</t>
  </si>
  <si>
    <t>Saputri,  Pungky Lela</t>
  </si>
  <si>
    <t>Digital Social Capital and Financial Inclusion for Small Medium Enterprises</t>
  </si>
  <si>
    <t>Winarsih, n.</t>
  </si>
  <si>
    <t>Winarsih,  null</t>
  </si>
  <si>
    <t>Kiryanto, n.</t>
  </si>
  <si>
    <t>Kiryanto,  null</t>
  </si>
  <si>
    <t>Tholib, M.</t>
  </si>
  <si>
    <t>Tholib,  Mochammad</t>
  </si>
  <si>
    <t>Hartono, S.B.</t>
  </si>
  <si>
    <t>Hartono,  Setyo Budi</t>
  </si>
  <si>
    <t>Widodo</t>
  </si>
  <si>
    <t>Widodo,  null</t>
  </si>
  <si>
    <t>Mutoharoh, u.</t>
  </si>
  <si>
    <t>Mutoharoh,  undefined</t>
  </si>
  <si>
    <t>Suparlan, Z.</t>
  </si>
  <si>
    <t>Suparlan,  Zani</t>
  </si>
  <si>
    <t>Wahyundaru, S.D.</t>
  </si>
  <si>
    <t>Wahyundaru,  Sri Dewi</t>
  </si>
  <si>
    <t>2-s2.0-85087001416</t>
  </si>
  <si>
    <t>Wijayanti, P.</t>
  </si>
  <si>
    <t>Wijayanti,  Provita</t>
  </si>
  <si>
    <t>Digital platform of zakat management organization for young adults in indonesia</t>
  </si>
  <si>
    <t>Pudjiono</t>
  </si>
  <si>
    <t>Pudjiono,  null</t>
  </si>
  <si>
    <t>Amilahaq, F.</t>
  </si>
  <si>
    <t>Amilahaq,  Farikha</t>
  </si>
  <si>
    <t>2-s2.0-84979797064</t>
  </si>
  <si>
    <t>Lubis, H.</t>
  </si>
  <si>
    <t>Lubis,  Hasrita</t>
  </si>
  <si>
    <t>Universitas Islam Sumatera Utara</t>
  </si>
  <si>
    <t>Universitas Islam Sumatera Utara, Medan, North Sumatra, Indonesia</t>
  </si>
  <si>
    <t>Role of psychological factors in individuals investment decisions</t>
  </si>
  <si>
    <t>Afriadi, B.</t>
  </si>
  <si>
    <t>Afriadi,  Bambang</t>
  </si>
  <si>
    <t>Universitas Islam Syekh-Yusuf</t>
  </si>
  <si>
    <t>Universitas Islam Syekh-Yusuf, Banten, Indonesia</t>
  </si>
  <si>
    <t>Susanto, K.P.</t>
  </si>
  <si>
    <t>Susanto,  Kiandra Putri</t>
  </si>
  <si>
    <t>Universitas Jakarta Internasional</t>
  </si>
  <si>
    <t>Department of Management, Universitas Jakarta Internasional, Jakarta, Indonesia</t>
  </si>
  <si>
    <t>Wiwaha, A.</t>
  </si>
  <si>
    <t>Wiwaha,  Arjuna</t>
  </si>
  <si>
    <t>Mandagie, W.C.</t>
  </si>
  <si>
    <t>Mandagie,  Wenny Candra</t>
  </si>
  <si>
    <t>2-s2.0-85217712532</t>
  </si>
  <si>
    <t>Dwijayanti, N.S.</t>
  </si>
  <si>
    <t>Dwijayanti,  Novia Sri</t>
  </si>
  <si>
    <t>Universitas Jambi</t>
  </si>
  <si>
    <t>Economic Education, Universitas Jambi, Jambi, Jambi, Indonesia</t>
  </si>
  <si>
    <t>Family Green Financial Education Based on Local Wisdom: Exploring the Values of Coastal Communities'Local Wisdom in Promoting Green Financial Literacy</t>
  </si>
  <si>
    <t>2-s2.0-105017911638</t>
  </si>
  <si>
    <t>Setiawati, R.</t>
  </si>
  <si>
    <t>Setiawati,  Rike</t>
  </si>
  <si>
    <t>Department of Management, Universitas Jambi, Jambi, Jambi, Indonesia</t>
  </si>
  <si>
    <t>Islamic Financial Literacy among Indonesian Students: An Analysis of Knowledge, Attitudes, and Behavior</t>
  </si>
  <si>
    <t>Yacob, S.</t>
  </si>
  <si>
    <t>Yacob,  Syahmardi</t>
  </si>
  <si>
    <t>Kurniadi, R.</t>
  </si>
  <si>
    <t>Kurniadi,  Romi</t>
  </si>
  <si>
    <t>Wediawati, B.</t>
  </si>
  <si>
    <t>Wediawati,  Besse</t>
  </si>
  <si>
    <t>Amin, S.</t>
  </si>
  <si>
    <t>Amin,  Shofia</t>
  </si>
  <si>
    <t>Sari, N.</t>
  </si>
  <si>
    <t>Sari,  Nurmala</t>
  </si>
  <si>
    <t>Junaidi, J.</t>
  </si>
  <si>
    <t>Junaidi,  Junaidi</t>
  </si>
  <si>
    <t>2-s2.0-85184206807</t>
  </si>
  <si>
    <t>Mukminin, A.</t>
  </si>
  <si>
    <t>Mukminin,  Amirul</t>
  </si>
  <si>
    <t>Universitas Jambi, Jambi, Jambi, Indonesia</t>
  </si>
  <si>
    <t>FINANCIAL LITERACY, FINANCIAL INCLUSION, AND FINANCIAL STATEMENTS ON MSMES’ PERFORMANCE AND SUSTAINABILITY WITH BUSINESS LENGTH AS A MODERATING VARIABLE</t>
  </si>
  <si>
    <t>2-s2.0-85133545307</t>
  </si>
  <si>
    <t>Sumani, S.</t>
  </si>
  <si>
    <t>Sumani,  Sumani</t>
  </si>
  <si>
    <t>Universitas Jember</t>
  </si>
  <si>
    <t>Universitas Jember, Jember, East Java, Indonesia</t>
  </si>
  <si>
    <t>Financial Literation Analysis, Marketing Strategies, and Institutional Models of Coffee Farming Creation</t>
  </si>
  <si>
    <t>Prihatini, D.</t>
  </si>
  <si>
    <t>Prihatini,  Dewi</t>
  </si>
  <si>
    <t>Department of Management, Universitas Jember, Jember, East Java, Indonesia</t>
  </si>
  <si>
    <t>Roziq, A.</t>
  </si>
  <si>
    <t>Roziq,  Ahmad</t>
  </si>
  <si>
    <t>Muhsyi, A.</t>
  </si>
  <si>
    <t>Muhsyi,  Abdul</t>
  </si>
  <si>
    <t>Shulthoni, M.</t>
  </si>
  <si>
    <t>Shulthoni,  Moch</t>
  </si>
  <si>
    <t>2-s2.0-85086272240</t>
  </si>
  <si>
    <t>Hartanto, W.</t>
  </si>
  <si>
    <t>Hartanto,  Wiwin</t>
  </si>
  <si>
    <t>Analysis of the financial literacy level of Micro, Small and Medium Enterprises (MSMEs) in Jember, East Java, Indonesia</t>
  </si>
  <si>
    <t>2-s2.0-85139144384</t>
  </si>
  <si>
    <t>Nugraha, K.S.W.</t>
  </si>
  <si>
    <t>Nugraha,  Kristian Suhartadi Widi</t>
  </si>
  <si>
    <t>Faculty of Economics, Universitas Jember, Jember, East Java, Indonesia</t>
  </si>
  <si>
    <t>Nautical Tourism Development Model Based on Coastal Community Empowerment and Financial Literacy in Indonesia</t>
  </si>
  <si>
    <t>Kantun, S.</t>
  </si>
  <si>
    <t>Kantun,  Sri</t>
  </si>
  <si>
    <t>Lestari, M.D.</t>
  </si>
  <si>
    <t>Lestari,  M. D.</t>
  </si>
  <si>
    <t>Afandi, M.F.</t>
  </si>
  <si>
    <t>Afandi,  M. Farid</t>
  </si>
  <si>
    <t>Raden Andi Sularso and Imam Suroso are lecturers at Faculty of Economics and Business, Universitas Jember, Jember, East Java, Indonesia</t>
  </si>
  <si>
    <t>Farida, L.</t>
  </si>
  <si>
    <t>Farida,  Lilik</t>
  </si>
  <si>
    <t>Faculty of Economics and Business, Universitas Jember, Jember, East Java, Indonesia</t>
  </si>
  <si>
    <t>Paramu, H.</t>
  </si>
  <si>
    <t>Paramu,  Hadi</t>
  </si>
  <si>
    <t>Awwaliyah, I.N.</t>
  </si>
  <si>
    <t>Awwaliyah,  Intan Nurul</t>
  </si>
  <si>
    <t>Puspitasari, N.</t>
  </si>
  <si>
    <t>Puspitasari,  Novi</t>
  </si>
  <si>
    <t>Widodo, J.</t>
  </si>
  <si>
    <t>Widodo,  Joko</t>
  </si>
  <si>
    <t>Suryaningsih, I.B.</t>
  </si>
  <si>
    <t>Suryaningsih,  Ika Barokah</t>
  </si>
  <si>
    <t>2-s2.0-85170703699</t>
  </si>
  <si>
    <t>Sumani, I.B.</t>
  </si>
  <si>
    <t>Sumani,  I. B.</t>
  </si>
  <si>
    <t>TALC: the role of TMM on loyalty intention and financial literacy as confounding variable in destination rejuvenation stage</t>
  </si>
  <si>
    <t>2-s2.0-85027356214</t>
  </si>
  <si>
    <t>Qori’Ah, C.G.</t>
  </si>
  <si>
    <t>Qori’Ah,  Ciplis Gema</t>
  </si>
  <si>
    <t>Department of Economics, Universitas Jember, Jember, East Java, Indonesia</t>
  </si>
  <si>
    <t>The determinants of financial inclusion: Evidence from Indonesian districts</t>
  </si>
  <si>
    <t>2-s2.0-105015497507</t>
  </si>
  <si>
    <t>Sharia financing behavior: The role of regret aversion, sharia financial literacy, and gender</t>
  </si>
  <si>
    <t>Mufidah, A.</t>
  </si>
  <si>
    <t>Mufidah,  Ana</t>
  </si>
  <si>
    <t>Suharso, P.</t>
  </si>
  <si>
    <t>Suharso,  Pudjo</t>
  </si>
  <si>
    <t>Yuliati, L.</t>
  </si>
  <si>
    <t>Yuliati,  Lilis</t>
  </si>
  <si>
    <t>Utami, E.S.</t>
  </si>
  <si>
    <t>Utami,  Elok Sri</t>
  </si>
  <si>
    <t>Ratnaningsih, A.</t>
  </si>
  <si>
    <t>Ratnaningsih,  Anik</t>
  </si>
  <si>
    <t>Department of Civil Engineering, Universitas Jember, Jember, East Java, Indonesia</t>
  </si>
  <si>
    <t>Noviasari, T.P.</t>
  </si>
  <si>
    <t>Noviasari,  Tria Putri</t>
  </si>
  <si>
    <t>Nurhayati</t>
  </si>
  <si>
    <t>Nurhayati,  null</t>
  </si>
  <si>
    <t>Indrawati, Y.</t>
  </si>
  <si>
    <t>Indrawati,  Yulia</t>
  </si>
  <si>
    <t>Wardhono, A.</t>
  </si>
  <si>
    <t>Wardhono,  Adhitya</t>
  </si>
  <si>
    <t>Dafik, D.</t>
  </si>
  <si>
    <t>Dafik,  Dafik</t>
  </si>
  <si>
    <t>Department of Mathematics, Universitas Jember, Jember, East Java, Indonesia, CGANT-University of Jember, Jember, Indonesia</t>
  </si>
  <si>
    <t>Fadah, I.</t>
  </si>
  <si>
    <t>Fadah,  Isti</t>
  </si>
  <si>
    <t>2-s2.0-85162946446</t>
  </si>
  <si>
    <t>Dwiputri, R.M.</t>
  </si>
  <si>
    <t>Dwiputri,  Rachmaniar Myrianda</t>
  </si>
  <si>
    <t>Universitas Jenderal Soedirman</t>
  </si>
  <si>
    <t>Universitas Jenderal Soedirman, Purwokerto, Central Java, Indonesia, Faculty of Economics, Magelang, Indonesia</t>
  </si>
  <si>
    <t>Financial Literacy, Risk Aversion, Financial Performance, and Innovative Behavior in Indonesian SMEs</t>
  </si>
  <si>
    <t>Suyono, E.</t>
  </si>
  <si>
    <t>Suyono,  Eko</t>
  </si>
  <si>
    <t>Universitas Jenderal Soedirman, Purwokerto, Central Java, Indonesia</t>
  </si>
  <si>
    <t>2-s2.0-85146839885</t>
  </si>
  <si>
    <t>Christiany Dwi Utami Boru Situmorang, S.</t>
  </si>
  <si>
    <t>Christiany Dwi Utami Boru Situmorang,  Sawitania</t>
  </si>
  <si>
    <t>Departement of Agricultural Socio-Economic, Universitas Jenderal Soedirman, Purwokerto, Central Java, Indonesia, Business Incubator Center, Universitas Jenderal Soedirman, Purwokerto, Central Java, Indonesia</t>
  </si>
  <si>
    <t>Application of the business incubation model to social entrepreneurship programs: a case study of extreme poverty in Brebes district</t>
  </si>
  <si>
    <t>Sunendar</t>
  </si>
  <si>
    <t>Sunendar,  null</t>
  </si>
  <si>
    <t>2-s2.0-85161683214</t>
  </si>
  <si>
    <t>Farida, Y.N.</t>
  </si>
  <si>
    <t>Farida,  Yusriyati Nur</t>
  </si>
  <si>
    <t>Faculty of Economics and Business, Universitas Jenderal Soedirman, Purwokerto, Central Java, Indonesia</t>
  </si>
  <si>
    <t>FACTORS INFLUENCING THE BEHAVIOR OF YOUNG INVESTORS’ INVESTMENT DECISIONS: THE EMERGING MARKET ANALYSIS</t>
  </si>
  <si>
    <t>2-s2.0-105006807283</t>
  </si>
  <si>
    <t>Sudarto, S.</t>
  </si>
  <si>
    <t>Sudarto,  Sudarto</t>
  </si>
  <si>
    <t>Doctorate in Management, Universitas Jenderal Soedirman, Purwokerto, Central Java, Indonesia, Universitas Jenderal Soedirman, Purwokerto, Central Java, Indonesia</t>
  </si>
  <si>
    <t>Financial literacy innovation is mediated by financial attitudes and lifestyles on financial behavior in MSME players</t>
  </si>
  <si>
    <t>Adawiyah, W.R.</t>
  </si>
  <si>
    <t>Adawiyah,  Wiwiek Rabiatul</t>
  </si>
  <si>
    <t>2-s2.0-105009361994</t>
  </si>
  <si>
    <t>Alhamidi, A.F.</t>
  </si>
  <si>
    <t>Alhamidi,  Alfin Faiz</t>
  </si>
  <si>
    <t>Employee Behavior, Emotional Factors, and Financial Performance: The Moderating Role of Islamic Financial Literacy among Indonesian MSMEs</t>
  </si>
  <si>
    <t>Matin, C.A.</t>
  </si>
  <si>
    <t>Matin,  Chechen Abdul</t>
  </si>
  <si>
    <t>2-s2.0-85218216334</t>
  </si>
  <si>
    <t>Setyanto, R.P.</t>
  </si>
  <si>
    <t>Setyanto,  Refius Pradipta</t>
  </si>
  <si>
    <t>Management Department, Universitas Jenderal Soedirman, Purwokerto, Central Java, Indonesia</t>
  </si>
  <si>
    <t>Uncovering the Impact of Financial Anxiety on Emotional Exhaustion and Financial Performance of MSMEs and the Role of Islamic Financial Literacy: Implementation of the Third Sustainable Development Goal of the United Nations</t>
  </si>
  <si>
    <t>Budi Pramono, T.</t>
  </si>
  <si>
    <t>Budi Pramono,  Taufik</t>
  </si>
  <si>
    <t>Department of Aquaculture, Universitas Jenderal Soedirman, Purwokerto, Central Java, Indonesia, Business Incubator Center, Universitas Jenderal Soedirman, Purwokerto, Central Java, Indonesia</t>
  </si>
  <si>
    <t>Lestari, S.</t>
  </si>
  <si>
    <t>Lestari,  Sri</t>
  </si>
  <si>
    <t>Berlian, H.</t>
  </si>
  <si>
    <t>Berlian,  Hangrengga</t>
  </si>
  <si>
    <t>Satriani, R.</t>
  </si>
  <si>
    <t>Satriani,  Ratna</t>
  </si>
  <si>
    <t>Laksana, R.D.</t>
  </si>
  <si>
    <t>Laksana,  Rio Dhani</t>
  </si>
  <si>
    <t>Indyastuti, D.L.</t>
  </si>
  <si>
    <t>Indyastuti,  Devani Laksmi</t>
  </si>
  <si>
    <t>Widjayanti, C.E.</t>
  </si>
  <si>
    <t>Widjayanti,  Carolina Ety</t>
  </si>
  <si>
    <t>Doctorate in Management, Universitas Jenderal Soedirman, Purwokerto, Central Java, Indonesia</t>
  </si>
  <si>
    <t>Suparlinah, I.</t>
  </si>
  <si>
    <t>Suparlinah,  Irianing</t>
  </si>
  <si>
    <t>Johanda Putra, J.</t>
  </si>
  <si>
    <t>Johanda Putra,  Joni</t>
  </si>
  <si>
    <t>2-s2.0-85196916801</t>
  </si>
  <si>
    <t>FACTORS AFFECTING ON THE QUALITY OF FINANCIAL REPORTS IN SMALL AND MEDIUM SIZE ENTERPRISES</t>
  </si>
  <si>
    <t>Wiratno, A.</t>
  </si>
  <si>
    <t>Wiratno,  Adi</t>
  </si>
  <si>
    <t>Wijayanti, N.</t>
  </si>
  <si>
    <t>Wijayanti,  Nur Rohmah</t>
  </si>
  <si>
    <t>Department of Food Technology, Universitas Jenderal Soedirman, Purwokerto, Central Java, Indonesia, Business Incubator Center, Universitas Jenderal Soedirman, Purwokerto, Central Java, Indonesia</t>
  </si>
  <si>
    <t>Sugiarto, M.</t>
  </si>
  <si>
    <t>Sugiarto,  M.</t>
  </si>
  <si>
    <t>Faculty of Animal Husbandry, Universitas Jenderal Soedirman, Purwokerto, Central Java, Indonesia</t>
  </si>
  <si>
    <t>2-s2.0-85139511454</t>
  </si>
  <si>
    <t>Rafinda, A.</t>
  </si>
  <si>
    <t>Rafinda,  Ascaryan</t>
  </si>
  <si>
    <t>Universitas Jenderal Soedirman
Debreceni Egyetem</t>
  </si>
  <si>
    <t>Universitas Jenderal Soedirman, Purwokerto, Central Java, Indonesia, Debreceni Egyetem, Debrecen, Hajdu-Bihar, Hungary</t>
  </si>
  <si>
    <t>The Most Suitable Topic of Personal Finance Education University Students: Study Case in Indonesia</t>
  </si>
  <si>
    <t>Mun'im, Z.</t>
  </si>
  <si>
    <t>Mun'im,  Zainul</t>
  </si>
  <si>
    <t>Universitas KH. Mukhtar Syafaat</t>
  </si>
  <si>
    <t>Universitas KH. Mukhtar Syafaat Blokagung Banyuwangi, Banyuwangi, Indonesia</t>
  </si>
  <si>
    <t>2-s2.0-85146525672</t>
  </si>
  <si>
    <t>Universitas Katolik Darma Cendika</t>
  </si>
  <si>
    <t>Fakultas Manajemen, Universitas Katolik Darma Cendika, Surabaya, Indonesia</t>
  </si>
  <si>
    <t>Strengthening Formal Credit Access and Performance through Financial Literacy and Credit Terms in Micro, Small and Medium Businesses</t>
  </si>
  <si>
    <t>Ferdinand, D.Y.Y.</t>
  </si>
  <si>
    <t>Ferdinand,  Deograsias Yoseph Yustinianus</t>
  </si>
  <si>
    <t>Situmorang, D.D.B.</t>
  </si>
  <si>
    <t>Situmorang,  Dominikus David Biondi</t>
  </si>
  <si>
    <t>Universitas Katolik Indonesia Atma Jaya</t>
  </si>
  <si>
    <t>Department of Guidance and Counseling, Universitas Katolik Indonesia Atma Jaya, Jakarta, Indonesia</t>
  </si>
  <si>
    <t>Adilah, M.</t>
  </si>
  <si>
    <t>Adilah,  Muna</t>
  </si>
  <si>
    <t>Department of Industrial Engineering, Universitas Katolik Indonesia Atma Jaya, Jakarta, Indonesia</t>
  </si>
  <si>
    <t>Halim, A.Z.A.</t>
  </si>
  <si>
    <t>Halim,  Audrey Zebe Agathon</t>
  </si>
  <si>
    <t>2-s2.0-85090794810</t>
  </si>
  <si>
    <t>Weli, W.</t>
  </si>
  <si>
    <t>Weli,  Weli</t>
  </si>
  <si>
    <t>Universitas Katolik Indonesia Atma Jaya, Jakarta, Indonesia</t>
  </si>
  <si>
    <t>Supervision mechanism and quality of the internal control system disclosure</t>
  </si>
  <si>
    <t>Silalahi, A.</t>
  </si>
  <si>
    <t>Silalahi,  Agustinus</t>
  </si>
  <si>
    <t>2-s2.0-85082591651</t>
  </si>
  <si>
    <t>Karnadi, E.B.</t>
  </si>
  <si>
    <t>Karnadi,  Erwin Bramana</t>
  </si>
  <si>
    <t>Faculty of Economics and Business, Universitas Katolik Indonesia Atma Jaya, Jakarta, Indonesia</t>
  </si>
  <si>
    <t>The effects of financial literacy and materialism on the savings decision of generation Z Indonesians</t>
  </si>
  <si>
    <t>Sukwadi, R.</t>
  </si>
  <si>
    <t>Sukwadi,  Ronald</t>
  </si>
  <si>
    <t>Sjarief, J.</t>
  </si>
  <si>
    <t>Sjarief,  Julianti</t>
  </si>
  <si>
    <t>Madyakusumawati, S.</t>
  </si>
  <si>
    <t>Madyakusumawati,  Synthia</t>
  </si>
  <si>
    <t>Pangestu, S.</t>
  </si>
  <si>
    <t>Pangestu,  Stevanus</t>
  </si>
  <si>
    <t>2-s2.0-105009366838</t>
  </si>
  <si>
    <t>Widyarini, M.</t>
  </si>
  <si>
    <t>Widyarini,  Maria</t>
  </si>
  <si>
    <t>Universitas Katolik Parahyangan</t>
  </si>
  <si>
    <t>Universitas Katolik Parahyangan, Bandung, West Java, Indonesia</t>
  </si>
  <si>
    <t>AI-DRIVEN DIGITAL FINANCE ADOPTION IN THE INSURANCE INDUSTRY: A VALUE PROPOSITION AND DIGITAL FINANCIAL LITERACY; WPROWADZENIE CYFROWYCH USŁUG FINANSOWYCH OPARTYCH NA SZTUCZNEJ INTELIGENCJI W BRANŻY UBEZPIECZENIOWEJ: PROPOZYCJA WARTOŚCI I CYFROWA UMIEJĘTNOŚĆ KORZYSTANIA Z USŁUG FINANSOWY</t>
  </si>
  <si>
    <t>2-s2.0-85089183647</t>
  </si>
  <si>
    <t>Dewi, V.I.</t>
  </si>
  <si>
    <t>Dewi,  Vera Intanie</t>
  </si>
  <si>
    <t>Faculty of Economics, Universitas Katolik Parahyangan, Bandung, West Java, Indonesia</t>
  </si>
  <si>
    <t>Digital financial literacy, current behavior of saving and spending and its future foresight</t>
  </si>
  <si>
    <t>Mardiana, M.</t>
  </si>
  <si>
    <t>Mardiana,  Mardiana</t>
  </si>
  <si>
    <t>Department of Management, Universitas Katolik Parahyangan, Bandung, West Java, Indonesia</t>
  </si>
  <si>
    <t>2-s2.0-85091092028</t>
  </si>
  <si>
    <t>Financial literacy among the millennial generation: Relationships between knowledge, skills, attitude, and behavior</t>
  </si>
  <si>
    <t>2-s2.0-85165554381</t>
  </si>
  <si>
    <t>Do Shadow Banking Depositors Discipline the Market?</t>
  </si>
  <si>
    <t>Dharwiyanti, S.</t>
  </si>
  <si>
    <t>Dharwiyanti,  Sri</t>
  </si>
  <si>
    <t>2-s2.0-85131120053</t>
  </si>
  <si>
    <t>How do demographic and socioeconomic factors affect financial literacy and its variables?</t>
  </si>
  <si>
    <t>Irawan, Y.B.</t>
  </si>
  <si>
    <t>Irawan,  Yeremias Budi</t>
  </si>
  <si>
    <t>2-s2.0-85092076479</t>
  </si>
  <si>
    <t>Financial literacy and its variables: The evidence from indonesia</t>
  </si>
  <si>
    <t>2-s2.0-85032987554</t>
  </si>
  <si>
    <t>Djajadikerta, H.</t>
  </si>
  <si>
    <t>Djajadikerta,  Hamfri</t>
  </si>
  <si>
    <t>Understanding financial knowledge, financial attitude, and financial behavior of college students in indonesia</t>
  </si>
  <si>
    <t>Novianti, W.</t>
  </si>
  <si>
    <t>Novianti,  Windi</t>
  </si>
  <si>
    <t>Universitas Komputer Indonesia</t>
  </si>
  <si>
    <t>Management Science Doctoral Department, Universitas Komputer Indonesia, Bandung, West Java, Indonesia</t>
  </si>
  <si>
    <t>Narimawati, U.</t>
  </si>
  <si>
    <t>Narimawati,  Umi</t>
  </si>
  <si>
    <t>Firdaus, D.W.</t>
  </si>
  <si>
    <t>Firdaus,  D. W.</t>
  </si>
  <si>
    <t>Department of Computerized Accounting, Universitas Komputer Indonesia, Bandung, West Java, Indonesia</t>
  </si>
  <si>
    <t>Rahayu, S.K.</t>
  </si>
  <si>
    <t>Rahayu,  Siti Kurnia</t>
  </si>
  <si>
    <t>Department of Accounting, Universitas Komputer Indonesia, Bandung, West Java, Indonesia</t>
  </si>
  <si>
    <t>Budiarti, I.</t>
  </si>
  <si>
    <t>Budiarti,  Isniar</t>
  </si>
  <si>
    <t>Department of Management, Universitas Komputer Indonesia, Bandung, West Java, Indonesia</t>
  </si>
  <si>
    <t>2-s2.0-85054850218</t>
  </si>
  <si>
    <t>Andriani, D.</t>
  </si>
  <si>
    <t>Andriani,  Debrina Puspita</t>
  </si>
  <si>
    <t>Department of Industrial Engineering, Universitas Komputer Indonesia, Bandung, West Java, Indonesia, Universitas Pendidikan Indonesia, Bandung, West Java, Indonesia</t>
  </si>
  <si>
    <t>Spending habits and financial literacy based on gender on employees</t>
  </si>
  <si>
    <t>Kristanto, H.</t>
  </si>
  <si>
    <t>Kristanto,  Heru</t>
  </si>
  <si>
    <t>Universitas Kristen Duta Wacana</t>
  </si>
  <si>
    <t>Universitas Kristen Duta Wacana, Yogyakarta, Yogyakarta, Indonesia</t>
  </si>
  <si>
    <t>2-s2.0-85179423781</t>
  </si>
  <si>
    <t>Tjahyadi, R.A.</t>
  </si>
  <si>
    <t>Tjahyadi,  Rully Arlan</t>
  </si>
  <si>
    <t>Universitas Kristen Maranatha</t>
  </si>
  <si>
    <t>Universitas Kristen Maranatha, Bandung, West Java, Indonesia</t>
  </si>
  <si>
    <t>Financial literacy, self-control, self-esteem, and credit card utilization</t>
  </si>
  <si>
    <t>Hadianto, B.</t>
  </si>
  <si>
    <t>Hadianto,  Bram</t>
  </si>
  <si>
    <t>Herlina, H.</t>
  </si>
  <si>
    <t>Herlina,  Herlina</t>
  </si>
  <si>
    <t>Tjuns, L.T.</t>
  </si>
  <si>
    <t>Tjuns,  Lauw Tjun</t>
  </si>
  <si>
    <t>2-s2.0-85188907272</t>
  </si>
  <si>
    <t>Financial Inclusion: The Impact of Financial Literacy</t>
  </si>
  <si>
    <t>Mariana, A.</t>
  </si>
  <si>
    <t>Mariana,  Ana</t>
  </si>
  <si>
    <t>2-s2.0-85218165115</t>
  </si>
  <si>
    <t>Sjam, A.A.</t>
  </si>
  <si>
    <t>Sjam,  Amelina Apricia</t>
  </si>
  <si>
    <t>Faculty of Digital Business and Law, Universitas Kristen Maranatha, Bandung, West Java, Indonesia</t>
  </si>
  <si>
    <t>Opaque payments, open wallets: The relationship between payment transparency and overspending</t>
  </si>
  <si>
    <t>Tjandrasa, B.</t>
  </si>
  <si>
    <t>Tjandrasa,  Benny Budiawan</t>
  </si>
  <si>
    <t>2-s2.0-85209588815</t>
  </si>
  <si>
    <t>Faculty of Business, Universitas Kristen Maranatha, Bandung, West Java, Indonesia</t>
  </si>
  <si>
    <t>Determinants of FinTech-based financial literacy of micro, small, and medium enterprises</t>
  </si>
  <si>
    <t>Rapina, R.</t>
  </si>
  <si>
    <t>Rapina,  Rapina</t>
  </si>
  <si>
    <t>Faculty of Economics, Universitas Kristen Maranatha, Bandung, West Java, Indonesia</t>
  </si>
  <si>
    <t>2-s2.0-85092167959</t>
  </si>
  <si>
    <t>Department of Management, Universitas Kristen Maranatha, Bandung, West Java, Indonesia</t>
  </si>
  <si>
    <t>The antecedents of financial literacy: A study on college students</t>
  </si>
  <si>
    <t>Meythi, M.</t>
  </si>
  <si>
    <t>Meythi,  Meythi</t>
  </si>
  <si>
    <t>2-s2.0-85082371589</t>
  </si>
  <si>
    <t>Financial behavior and problems among college student in Indonesia: The role of financial knowledge</t>
  </si>
  <si>
    <t>2-s2.0-85166543701</t>
  </si>
  <si>
    <t>Financial literacy on loans and budgets of micro, small, and medium enterprises</t>
  </si>
  <si>
    <t>2-s2.0-85197405963</t>
  </si>
  <si>
    <t>The determinants of the financial inclusion of Indonesian female entrepreneurs</t>
  </si>
  <si>
    <t>2-s2.0-85088828215</t>
  </si>
  <si>
    <t>Larisa, L.E.</t>
  </si>
  <si>
    <t>Larisa,  Linda Evelina</t>
  </si>
  <si>
    <t>Universitas Kristen Petra</t>
  </si>
  <si>
    <t>Faculty of Business and Economics, Universitas Kristen Petra, Surabaya, East Java, Indonesia</t>
  </si>
  <si>
    <t>Female workers' readiness for retirement planning: an evidence from Indonesia</t>
  </si>
  <si>
    <t>2-s2.0-105012429843</t>
  </si>
  <si>
    <t>Yuliana, O.Y.</t>
  </si>
  <si>
    <t>Yuliana,  Oviliani Yenty</t>
  </si>
  <si>
    <t>Universitas Kristen Petra, Surabaya, East Java, Indonesia</t>
  </si>
  <si>
    <t>Empowering Indonesian Millennials: The Role of Financial Literacy, Goal Clarity, and Risk Tolerance in Retirement Savings</t>
  </si>
  <si>
    <t>Njo, A.</t>
  </si>
  <si>
    <t>Njo,  Anastasia</t>
  </si>
  <si>
    <t>2-s2.0-78751692667</t>
  </si>
  <si>
    <t>Panjaitan, T.W.S.</t>
  </si>
  <si>
    <t>Panjaitan,  Togar W.S.</t>
  </si>
  <si>
    <t>Department of Industrial Engineering, Universitas Kristen Petra, Surabaya, East Java, Indonesia</t>
  </si>
  <si>
    <t>Analysis of green product knowledge, green behavior and green consumers of Indonesian students (case study for universities in Surabaya)</t>
  </si>
  <si>
    <t>2-s2.0-85206566676</t>
  </si>
  <si>
    <t>Njo, N.</t>
  </si>
  <si>
    <t>The Influence of Financial Interest, Sensation Seeking, and Financial Literacy on Risk Tolerance</t>
  </si>
  <si>
    <t>Wijaya, S.</t>
  </si>
  <si>
    <t>Wijaya,  Serli</t>
  </si>
  <si>
    <t>Sutanto, L.</t>
  </si>
  <si>
    <t>Sutanto,  Levina</t>
  </si>
  <si>
    <t>Alfando, K.</t>
  </si>
  <si>
    <t>Alfando,  Kefas</t>
  </si>
  <si>
    <t>Sutapa, I.N.</t>
  </si>
  <si>
    <t>Sutapa,  I. Nyoman</t>
  </si>
  <si>
    <t>2-s2.0-105018028125</t>
  </si>
  <si>
    <t>Nasution, A.P.</t>
  </si>
  <si>
    <t>Nasution,  Ade Parlaungan</t>
  </si>
  <si>
    <t>Universitas Labuhanbatu</t>
  </si>
  <si>
    <t>Departemen Ekonomi dan Bisnis, Universitas Labuhanbatu, Rantauprapat, Indonesia</t>
  </si>
  <si>
    <t>Determinants of MSME Sustainability: A Regression-Based Study in Labuhanbatu</t>
  </si>
  <si>
    <t>Muti’ah, R.</t>
  </si>
  <si>
    <t>Muti’ah,  Rahma</t>
  </si>
  <si>
    <t>Universitas Labuhanbatu, Rantauprapat, Indonesia</t>
  </si>
  <si>
    <t>Ritonga, M.</t>
  </si>
  <si>
    <t>Ritonga,  Mulkan</t>
  </si>
  <si>
    <t>2-s2.0-85059227886</t>
  </si>
  <si>
    <t>Hadi, A.</t>
  </si>
  <si>
    <t>Hadi,  Abdul L.</t>
  </si>
  <si>
    <t>Universitas Lambung Mangkurat</t>
  </si>
  <si>
    <t>Faculty of Economics and Business, Universitas Lambung Mangkurat, Banjarmasin, South Kalimantan, Indonesia</t>
  </si>
  <si>
    <t>Financial management literacy of swamp buffalo farmers (phenomenology study of wetland communities in Hulu Sungai Utara district, South Kalimantan)</t>
  </si>
  <si>
    <t>Widyarfhendy</t>
  </si>
  <si>
    <t>Widyarfhendy,  null</t>
  </si>
  <si>
    <t>Martodiryo, S.</t>
  </si>
  <si>
    <t>Martodiryo,  Suratno</t>
  </si>
  <si>
    <t>Universitas Lambung Mangkurat, Banjarmasin, South Kalimantan, Indonesia</t>
  </si>
  <si>
    <t>Sadikin, A.</t>
  </si>
  <si>
    <t>Sadikin,  Abdurrahman</t>
  </si>
  <si>
    <t>2-s2.0-85089537141</t>
  </si>
  <si>
    <t>Hendrawaty, E.</t>
  </si>
  <si>
    <t>Hendrawaty,  Ernie</t>
  </si>
  <si>
    <t>Universitas Lampung</t>
  </si>
  <si>
    <t>Universitas Lampung, Bandar Lampung, Lampung, Indonesia</t>
  </si>
  <si>
    <t>C.E. O Financial literacy and corporate financial performance in Indonesia: Mediating role of sources of investment decisions</t>
  </si>
  <si>
    <t>Widodo,  Java</t>
  </si>
  <si>
    <t>Faculty of Economics and Business, Universitas Lampung, Bandar Lampung, Lampung, Indonesia</t>
  </si>
  <si>
    <t>Hasnawati, S.</t>
  </si>
  <si>
    <t>Hasnawati,  Sri</t>
  </si>
  <si>
    <t>2-s2.0-85089525514</t>
  </si>
  <si>
    <t>Financial literacy, demographic differences and financial risk tolerance level: A case study</t>
  </si>
  <si>
    <t>2-s2.0-105003399666</t>
  </si>
  <si>
    <t>Jaya, I.M.L.M.</t>
  </si>
  <si>
    <t>Jaya,  I. Made Laut Mertha</t>
  </si>
  <si>
    <t>Universitas Mahakarya Asia</t>
  </si>
  <si>
    <t>Department of Accounting, Universitas Mahakarya Asia, Yogyakarta, Indonesia</t>
  </si>
  <si>
    <t>Unmasking Ponzi Schemes and Money Games in Multi-Level Marketing (MLM) (Case Studies in Indonesia)</t>
  </si>
  <si>
    <t>2-s2.0-86000544431</t>
  </si>
  <si>
    <t>Janawati, N.W.J.</t>
  </si>
  <si>
    <t>Janawati,  Ni Wayan Jessy</t>
  </si>
  <si>
    <t>Universitas Mahasaraswati</t>
  </si>
  <si>
    <t>Postgraduate Program, Universitas Mahasaraswati Denpasar, Denpasar, Bali, Indonesia</t>
  </si>
  <si>
    <t>The Influence of Financial Literacy and Risk Tolerance on Retirement Financial Planning</t>
  </si>
  <si>
    <t>Mirayani, L.P.M.</t>
  </si>
  <si>
    <t>Mirayani,  Luh Putri Mas</t>
  </si>
  <si>
    <t>Universitas Mahasaraswati Denpasar, Denpasar, Bali, Indonesia</t>
  </si>
  <si>
    <t>Kepramareni, P.</t>
  </si>
  <si>
    <t>Kepramareni,  Putu</t>
  </si>
  <si>
    <t>Putra, I.G.C.</t>
  </si>
  <si>
    <t>Putra,  I. Gede Cahyadi</t>
  </si>
  <si>
    <t>Laksemini, K.D.I.S.</t>
  </si>
  <si>
    <t>Laksemini,  Kadek Dewi Indah Sri</t>
  </si>
  <si>
    <t>Nasib, N.</t>
  </si>
  <si>
    <t>Nasib,  Nasib</t>
  </si>
  <si>
    <t>Universitas Mahkota Tricom Unggul</t>
  </si>
  <si>
    <t>Universitas Mahkota Tricom Unggul, Indonesia</t>
  </si>
  <si>
    <t>Hou, A.</t>
  </si>
  <si>
    <t>Hou,  Amin</t>
  </si>
  <si>
    <t>Tambunan, D.</t>
  </si>
  <si>
    <t>Tambunan,  Debora</t>
  </si>
  <si>
    <t>Rahyono, R.</t>
  </si>
  <si>
    <t>Rahyono,  Rahyono</t>
  </si>
  <si>
    <t>Universitas Malahayati</t>
  </si>
  <si>
    <t>Universitas Malahayati, Bandar Lampung, Lampung, Indonesia</t>
  </si>
  <si>
    <t>Alansori, A.</t>
  </si>
  <si>
    <t>Alansori,  Apip</t>
  </si>
  <si>
    <t>Listyaningsih, E.</t>
  </si>
  <si>
    <t>Listyaningsih,  Erna</t>
  </si>
  <si>
    <t>2-s2.0-85210239011</t>
  </si>
  <si>
    <t>Ristati</t>
  </si>
  <si>
    <t>Ristati,  null</t>
  </si>
  <si>
    <t>Universitas Malikussaleh</t>
  </si>
  <si>
    <t>Universitas Malikussaleh, Aceh Utara, Aceh, Indonesia</t>
  </si>
  <si>
    <t>The Effect of Financial Technology and Financial Literacy on the Sustainability of MSMEs in Lhokseumawe City with Financial Inclusion as a Mediating Variable</t>
  </si>
  <si>
    <t>2-s2.0-85210223745</t>
  </si>
  <si>
    <t>Puteh, A.</t>
  </si>
  <si>
    <t>Puteh,  Anwar</t>
  </si>
  <si>
    <t>The Influence of Financial Literacy and Islamic Business Ethics on Investment in Islamic Financial Instruments: The Mediating Role of Risk Attitude and the Moderating Role of Religious Knowledge</t>
  </si>
  <si>
    <t>Akhyar, C.</t>
  </si>
  <si>
    <t>Akhyar,  Chairil</t>
  </si>
  <si>
    <t>Dharma, Y.</t>
  </si>
  <si>
    <t>Dharma,  Yulius</t>
  </si>
  <si>
    <t>Zulham</t>
  </si>
  <si>
    <t>Zulham,  null</t>
  </si>
  <si>
    <t>Yahya, A.</t>
  </si>
  <si>
    <t>Yahya,  Aiyub</t>
  </si>
  <si>
    <t>2-s2.0-105009468244</t>
  </si>
  <si>
    <t>Iskandar, F.A.</t>
  </si>
  <si>
    <t>Iskandar,  Farah Azzahra</t>
  </si>
  <si>
    <t>Department of Informatics, Universitas Malikussaleh, Aceh Utara, Aceh, Indonesia</t>
  </si>
  <si>
    <t>Financial Management System for Final-Year University Students Implementing a Rule-Based Method on the Android Platform</t>
  </si>
  <si>
    <t>Fikry, M.</t>
  </si>
  <si>
    <t>Fikry,  Muhammad</t>
  </si>
  <si>
    <t>Rosnita, L.</t>
  </si>
  <si>
    <t>Rosnita,  Lidya</t>
  </si>
  <si>
    <t>Widodo, R.</t>
  </si>
  <si>
    <t>Widodo,  Rahmat</t>
  </si>
  <si>
    <t>Alfaqih, L.</t>
  </si>
  <si>
    <t>Alfaqih,  Luqman</t>
  </si>
  <si>
    <t>Irman</t>
  </si>
  <si>
    <t>Irman,  null</t>
  </si>
  <si>
    <t>Universitas Maritim Raja Ali Haji</t>
  </si>
  <si>
    <t>Universitas Maritim Raja Ali Haji, Tanjung Pinang, Kepulauan Riau, Indonesia</t>
  </si>
  <si>
    <t>Adhayanto, O.</t>
  </si>
  <si>
    <t>Adhayanto,  Oksep</t>
  </si>
  <si>
    <t>2-s2.0-85037994232</t>
  </si>
  <si>
    <t>Piccirilli, G.</t>
  </si>
  <si>
    <t>Piccirilli,  Giulio</t>
  </si>
  <si>
    <t>Universitas Mercatorum</t>
  </si>
  <si>
    <t>Universitas Mercatorum, Rome, RM, Italy</t>
  </si>
  <si>
    <t>On the Anatomy of Financial Literacy in Italy</t>
  </si>
  <si>
    <t>Palazzo, M.</t>
  </si>
  <si>
    <t>Palazzo,  M.</t>
  </si>
  <si>
    <t>2-s2.0-105011090297</t>
  </si>
  <si>
    <t>Permana, D.</t>
  </si>
  <si>
    <t>Permana,  Dudi</t>
  </si>
  <si>
    <t>Universitas Mercu Buana</t>
  </si>
  <si>
    <t>Department of Management, Universitas Mercu Buana, West Jakarta, Java, Indonesia</t>
  </si>
  <si>
    <t>ADVANCING WELLBEING: THE FINANCIAL ACCESSIBILITY AND SOCIAL INTEGRATION THROUGH SELF-TRANSFORMATION</t>
  </si>
  <si>
    <t>Gunawan, M.</t>
  </si>
  <si>
    <t>Gunawan,  Muhammad Handi</t>
  </si>
  <si>
    <t>Universitas Mercu Buana, West Jakarta, Java, Indonesia</t>
  </si>
  <si>
    <t>2-s2.0-85204605963</t>
  </si>
  <si>
    <t>Financial Behavior, Overconfidence, Risk Perception and Investment Decisions: The Mediating Role of Financial Literacy</t>
  </si>
  <si>
    <t>2-s2.0-85216569280</t>
  </si>
  <si>
    <t>Hirdinis, M.</t>
  </si>
  <si>
    <t>Hirdinis,  M.</t>
  </si>
  <si>
    <t>The Risks to Investment Decisions: Can Financial Knowledge and Investor's Experience be Moderate?</t>
  </si>
  <si>
    <t>Siswanti, I.</t>
  </si>
  <si>
    <t>Siswanti,  Indra</t>
  </si>
  <si>
    <t>Indrajaya, S.</t>
  </si>
  <si>
    <t>Indrajaya,  Sonny</t>
  </si>
  <si>
    <t>Yanti, F.</t>
  </si>
  <si>
    <t>Yanti,  Feby</t>
  </si>
  <si>
    <t>2-s2.0-85193444249</t>
  </si>
  <si>
    <t>Tarmidi, D.</t>
  </si>
  <si>
    <t>Tarmidi,  Deden</t>
  </si>
  <si>
    <t>UNLOCKING BUSINESS SUCCESS: THE ROLE OF FINANCIAL LITERACY, INNOVATION CAPABILITY, AND GOVERNMENT SUPPORT; DESBLOQUEAR O SUCESSO DOS NEGÓCIOS: O PAPEL DA ALFABETIZAÇÃO FINANCEIRA, DA CAPACIDADE DE INOVAÇÃO E DO APOIO GOVERNAMENTAL; DESBLOQUEAR EL ÉXITO EMPRESARIAL: EL PAPEL DE LA ALFABETIZACIÓN FINANCIERA, LA CAPACIDAD DE INNOVACIÓN Y EL APOYO DEL GOBIERNO</t>
  </si>
  <si>
    <t>Sumitro, I.</t>
  </si>
  <si>
    <t>Sumitro,  Inung</t>
  </si>
  <si>
    <t>Department of Management Doctoral Program, Universitas Mercu Buana, West Jakarta, Java, Indonesia</t>
  </si>
  <si>
    <t>Wibowo, M.W.</t>
  </si>
  <si>
    <t>Wibowo,  Mas Wahyu</t>
  </si>
  <si>
    <t>Ahdanisa, S.</t>
  </si>
  <si>
    <t>Ahdanisa,  Syakina</t>
  </si>
  <si>
    <t>Pasaribu, D.</t>
  </si>
  <si>
    <t>Pasaribu,  Dompak</t>
  </si>
  <si>
    <t>Universitas Methodist</t>
  </si>
  <si>
    <t>Universitas Methodist, Indonesia</t>
  </si>
  <si>
    <t>2-s2.0-85214460147</t>
  </si>
  <si>
    <t>Panjaitan, E.S.</t>
  </si>
  <si>
    <t>Panjaitan,  Erwin Setiawan</t>
  </si>
  <si>
    <t>Universitas Mikroskil</t>
  </si>
  <si>
    <t>Universitas Mikroskil, Medan, North Sumatra, Indonesia</t>
  </si>
  <si>
    <t>Examining the Effect of Financial Literacy Variables in UTAUT2 Model on the Use of E-wallet</t>
  </si>
  <si>
    <t>Tanura, B.G.</t>
  </si>
  <si>
    <t>Tanura,  Bobby Garcia</t>
  </si>
  <si>
    <t>2-s2.0-85098205154</t>
  </si>
  <si>
    <t>Mukson</t>
  </si>
  <si>
    <t>Mukson,  null</t>
  </si>
  <si>
    <t>Universitas Muhadi Setiabudi</t>
  </si>
  <si>
    <t>Universitas Muhadi Setiabudi, Brebes, Indonesia</t>
  </si>
  <si>
    <t>THE INFLUENCE OF FINANCIAL LITERACY ON SMES PERFORMANCE THROUGH ACCESS TO FINANCE AND FINANCIAL RISK ATTITUDE AS MEDIATION VARIABLES</t>
  </si>
  <si>
    <t>Sriyono, S.</t>
  </si>
  <si>
    <t>Sriyono,  Sriyono</t>
  </si>
  <si>
    <t>Universitas Muhammadiyah</t>
  </si>
  <si>
    <t>Universitas Muhammadiyah Sidoarjo, Sidoarjo, East Java, Indonesia</t>
  </si>
  <si>
    <t>Rum, M.</t>
  </si>
  <si>
    <t>Rum,  Muh</t>
  </si>
  <si>
    <t>Department of Manajemen, Fakultas Ekonomi dan Bisnis Universitas Muhammadiyah, Makassar, Indonesia</t>
  </si>
  <si>
    <t>Multazam, M.T.</t>
  </si>
  <si>
    <t>Multazam,  Mochammad Tanzil</t>
  </si>
  <si>
    <t>Faculty of Social and Political Sciences, Universitas Muhammadiyah Sidoarjo, Sidoarjo, East Java, Indonesia</t>
  </si>
  <si>
    <t>Department of Accounting, Fakultas Ekonomi dan Bisnis Universitas Muhammadiyah, Palopo, Indonesia</t>
  </si>
  <si>
    <t>2-s2.0-85209912427</t>
  </si>
  <si>
    <t>Purwidianti, W.</t>
  </si>
  <si>
    <t>Purwidianti,  Wida</t>
  </si>
  <si>
    <t>Universitas Muhammadiyah Purwokerto, Purwokerto, Indonesia</t>
  </si>
  <si>
    <t>Financial Literacy, Knowledge, Social Capital, and Financial Inclusion: The Mediating Role of Fintech</t>
  </si>
  <si>
    <t>Soi, A.B.</t>
  </si>
  <si>
    <t>Soi,  Andi Bahri</t>
  </si>
  <si>
    <t>Department of Manajemen, Fakultas Ekonomi Dan Bisnis Universitas Muhammadiyah, Parepare, Indonesia</t>
  </si>
  <si>
    <t>Yusuf, S.</t>
  </si>
  <si>
    <t>Yusuf,  S.</t>
  </si>
  <si>
    <t>Department of Management, Universitas Muhammadiyah Parepare, Parepare, South Sulawesi, Indonesia</t>
  </si>
  <si>
    <t>Ambarwati,  Rita</t>
  </si>
  <si>
    <t>Hartono, S.</t>
  </si>
  <si>
    <t>Hartono,  Sri</t>
  </si>
  <si>
    <t>Universitas Muhammadiyah Ponorogo, Ponorogo, East Java, Indonesia</t>
  </si>
  <si>
    <t>Tubastuvi, N.</t>
  </si>
  <si>
    <t>Tubastuvi,  Naelati</t>
  </si>
  <si>
    <t>Febriyanto</t>
  </si>
  <si>
    <t>Febriyanto,  null</t>
  </si>
  <si>
    <t>Universitas Muhammadiyah Metro, Kota Metro, Lampung, Indonesia</t>
  </si>
  <si>
    <t>Fitriati, A.</t>
  </si>
  <si>
    <t>Fitriati,  Azmi</t>
  </si>
  <si>
    <t>Irwan, I.</t>
  </si>
  <si>
    <t>Irwan,  Irwan</t>
  </si>
  <si>
    <t>Lestari,  Evi</t>
  </si>
  <si>
    <t>Universitas Muhammadiyah Berau</t>
  </si>
  <si>
    <t>Faculty of Economics and Business, Universitas Muhammadiyah Berau, Berau, East Kalimantan, Indonesia</t>
  </si>
  <si>
    <t>2-s2.0-105009768372</t>
  </si>
  <si>
    <t>Zarina, Z.</t>
  </si>
  <si>
    <t>Zarina,  Zarina</t>
  </si>
  <si>
    <t>Universitas Muhammadiyah Buton</t>
  </si>
  <si>
    <t>Department of Biology Education, Universitas Muhammadiyah Buton, Baubau, Southeast Sulawesi, Indonesia</t>
  </si>
  <si>
    <t>Enhancing financial literacy and citizenship as pillars of social and economic sustainability in Baubau city</t>
  </si>
  <si>
    <t>Slamet, A.</t>
  </si>
  <si>
    <t>Slamet,  Agus</t>
  </si>
  <si>
    <t>Hasyim, B.</t>
  </si>
  <si>
    <t>Hasyim,  Bahmid</t>
  </si>
  <si>
    <t>Salam, S.</t>
  </si>
  <si>
    <t>Salam,  S.</t>
  </si>
  <si>
    <t>Law Department Magister Program, Universitas Muhammadiyah Buton, Baubau, Southeast Sulawesi, Indonesia</t>
  </si>
  <si>
    <t>Putri, E.A.</t>
  </si>
  <si>
    <t>Putri,  Erin Amalia</t>
  </si>
  <si>
    <t>Hezradian, R.F.</t>
  </si>
  <si>
    <t>Hezradian,  Rahma Fathan</t>
  </si>
  <si>
    <t>Law Departemen, Universitas Muhammadiyah Buton, Baubau, Southeast Sulawesi, Indonesia</t>
  </si>
  <si>
    <t>Narti, N.</t>
  </si>
  <si>
    <t>Narti,  Narti</t>
  </si>
  <si>
    <t>Amalia, W.A.</t>
  </si>
  <si>
    <t>Amalia,  Waode Abadina</t>
  </si>
  <si>
    <t>Hezraria, R.F.</t>
  </si>
  <si>
    <t>Hezraria,  Rahmi Fathan</t>
  </si>
  <si>
    <t>2-s2.0-105009830429</t>
  </si>
  <si>
    <t>Reni, C.</t>
  </si>
  <si>
    <t>Reni,  Cica</t>
  </si>
  <si>
    <t>Universitas Muhammadiyah Cirebon</t>
  </si>
  <si>
    <t>Department of Industrial Engineering, Universitas Muhammadiyah Cirebon, Cirebon, West Java, Indonesia</t>
  </si>
  <si>
    <t>Enhancement of sustainable coastal management through financial literacy and capacity building in Ambulu Mangrove ecotourism village</t>
  </si>
  <si>
    <t>Chamidah, N.</t>
  </si>
  <si>
    <t>Chamidah,  Nurul</t>
  </si>
  <si>
    <t>Communication Sciences Department, Universitas Muhammadiyah Cirebon, Cirebon, West Java, Indonesia</t>
  </si>
  <si>
    <t>Utami, A.S.</t>
  </si>
  <si>
    <t>Utami,  Arie Susetio</t>
  </si>
  <si>
    <t>Angraeni, R.</t>
  </si>
  <si>
    <t>Angraeni,  Renita</t>
  </si>
  <si>
    <t>Johan, J.</t>
  </si>
  <si>
    <t>Johan,  Johan</t>
  </si>
  <si>
    <t>Rayyani, W.O.</t>
  </si>
  <si>
    <t>Rayyani,  Wa Ode</t>
  </si>
  <si>
    <t>Universitas Muhammadiyah Makassar</t>
  </si>
  <si>
    <t>Department of Accounting, Universitas Muhammadiyah Makassar, Makassar, Indonesia</t>
  </si>
  <si>
    <t>Muchran, M.</t>
  </si>
  <si>
    <t>Muchran,  Muchriana</t>
  </si>
  <si>
    <t>2-s2.0-85153287888</t>
  </si>
  <si>
    <t>Sa’diyah, C.</t>
  </si>
  <si>
    <t>Sa’diyah,  Chalimatuz</t>
  </si>
  <si>
    <t>Universitas Muhammadiyah Malang</t>
  </si>
  <si>
    <t>Department of Management Studies, Universitas Muhammadiyah Malang, Malang, East Java, Indonesia</t>
  </si>
  <si>
    <t>Business sustainability: Functions of financial behavior, technology, and knowledge</t>
  </si>
  <si>
    <t>Nurjannah, D.</t>
  </si>
  <si>
    <t>Nurjannah,  Dewi</t>
  </si>
  <si>
    <t>Faculty of Economics and Business, Universitas Muhammadiyah Malang, Malang, East Java, Indonesia</t>
  </si>
  <si>
    <t>2-s2.0-85201097994</t>
  </si>
  <si>
    <t>Cryptocurrency investment: Evidence of financial literacy, experience, and risk tolerance</t>
  </si>
  <si>
    <t>Widagdo, B.</t>
  </si>
  <si>
    <t>Widagdo,  Bambang Wisnu</t>
  </si>
  <si>
    <t>Mohyi, A.</t>
  </si>
  <si>
    <t>Mohyi,  Achmad</t>
  </si>
  <si>
    <t>Ambarwati, T.</t>
  </si>
  <si>
    <t>Ambarwati,  Titiek</t>
  </si>
  <si>
    <t>2-s2.0-85131965643</t>
  </si>
  <si>
    <t>Department of Management, Universitas Muhammadiyah Malang, Malang, East Java, Indonesia</t>
  </si>
  <si>
    <t>The role of personality traits, financial literacy and behavior on investment intentions and family support as a moderating variable</t>
  </si>
  <si>
    <t>Roz, K.</t>
  </si>
  <si>
    <t>Roz,  Kenny</t>
  </si>
  <si>
    <t>2-s2.0-85169566373</t>
  </si>
  <si>
    <t>Jihadi, M.</t>
  </si>
  <si>
    <t>Jihadi,  Muhammad</t>
  </si>
  <si>
    <t>Universitas Muhammadiyah Malang, Malang, East Java, Indonesia</t>
  </si>
  <si>
    <t>THE INFLUENCE OF MANAGERIAL CAPABILITIES, FINANCIAL LITERACY, AND RISK MITIGATION ON MSMES BUSINESS SUSTAINABILITY; A INFLUÊNCIA DAS CAPACIDADES GERENCIAIS, DA ALFABETIZAÇÃO FINANCEIRA E DA REDUÇÃO DE RISCOS NA SUSTENTABILIDADE DOS NEGÓCIOS DAS MPMES</t>
  </si>
  <si>
    <t>Hamid, R.S.</t>
  </si>
  <si>
    <t>Hamid,  R. S.</t>
  </si>
  <si>
    <t>Universitas Muhammadiyah Palopo</t>
  </si>
  <si>
    <t>Department of Management, Universitas Muhammadiyah Palopo, Palopo, South Sulawesi, Indonesia</t>
  </si>
  <si>
    <t>2-s2.0-85136505124</t>
  </si>
  <si>
    <t>Al Azizah, U.S.A.</t>
  </si>
  <si>
    <t>Al Azizah,  Ummu Salma</t>
  </si>
  <si>
    <t>Universitas Muhammadiyah Prof. Dr. HAMKA</t>
  </si>
  <si>
    <t>Universitas Muhammadiyah Prof. Dr. HAMKA, South Jakarta, Indonesia</t>
  </si>
  <si>
    <t>The determinants of willingness to continuously use financial technology among university students: Dataset from a private university in Indonesia</t>
  </si>
  <si>
    <t>Mulyono, H.</t>
  </si>
  <si>
    <t>Mulyono,  Herri</t>
  </si>
  <si>
    <t>Sumardi, n.</t>
  </si>
  <si>
    <t>Sumardi,  null</t>
  </si>
  <si>
    <t>Al Azizah, U.S.</t>
  </si>
  <si>
    <t>Suryana, A.M.</t>
  </si>
  <si>
    <t>Suryana,  Anisa Maulita</t>
  </si>
  <si>
    <t>2-s2.0-85179102779</t>
  </si>
  <si>
    <t>Sari, M.</t>
  </si>
  <si>
    <t>Sari,  Maya</t>
  </si>
  <si>
    <t>Universitas Muhammadiyah Sumatera Utara</t>
  </si>
  <si>
    <t>Faculty of Economics and Business, Universitas Muhammadiyah Sumatera Utara, Medan, North Sumatra, Indonesia</t>
  </si>
  <si>
    <t>Factors affecting financial management behavior of Paylater users in Indonesia: Examining the moderating role of locus of control</t>
  </si>
  <si>
    <t>Mukmin</t>
  </si>
  <si>
    <t>Mukmin,  null</t>
  </si>
  <si>
    <t>2-s2.0-105020595565</t>
  </si>
  <si>
    <t>Exploring the roles of financial literacy, past behavior, and subjective norms in shaping investment intention: A mediation analysis</t>
  </si>
  <si>
    <t>2-s2.0-105001995646</t>
  </si>
  <si>
    <t>Putri, L.P.</t>
  </si>
  <si>
    <t>Putri,  Linzzy Pratami</t>
  </si>
  <si>
    <t>Lecturers’ financial well-being: The role of religiosity, financial literacy, financial behavior, and financial stress with gender as a moderating variable</t>
  </si>
  <si>
    <t>Irfan,  Irfan</t>
  </si>
  <si>
    <t>Jufrizen, n.</t>
  </si>
  <si>
    <t>Jufrizen,  null</t>
  </si>
  <si>
    <t>Rahmayati, R.</t>
  </si>
  <si>
    <t>Rahmayati,  Rahmayati</t>
  </si>
  <si>
    <t>Universitas Muhammadiyah Sumatera Utara, Medan, North Sumatra, Indonesia</t>
  </si>
  <si>
    <t>Wahyuni, S.F.</t>
  </si>
  <si>
    <t>Wahyuni,  Sri Fitri</t>
  </si>
  <si>
    <t>Damaiyanti, A.</t>
  </si>
  <si>
    <t>Damaiyanti,  Adelia</t>
  </si>
  <si>
    <t>2-s2.0-105002756403</t>
  </si>
  <si>
    <t>Laily, F.N.</t>
  </si>
  <si>
    <t>Laily,  Friska Nur</t>
  </si>
  <si>
    <t>FACTORS AFFECTING THE FINANCIAL wELL-BEING OF ISLAMIC UNIVERSITY STUDENTS IN INDONESIA: THE MEDIATING ROLE OF FINANCIAL BEHAVIOR</t>
  </si>
  <si>
    <t>Radiman, n.</t>
  </si>
  <si>
    <t>Radiman,  null</t>
  </si>
  <si>
    <t>Anugrahwati, D.P.</t>
  </si>
  <si>
    <t>Anugrahwati,  Densi P.</t>
  </si>
  <si>
    <t>Christiana, I.</t>
  </si>
  <si>
    <t>Christiana,  Irma</t>
  </si>
  <si>
    <t>Ilzam, A.K.</t>
  </si>
  <si>
    <t>Ilzam,  Azzura Kahfi</t>
  </si>
  <si>
    <t>2-s2.0-85175232651</t>
  </si>
  <si>
    <t>Financial literacy and financial attitude on financial management behavior: An examination of the mediating role of the behavioral intention of students at private universities in Indonesia</t>
  </si>
  <si>
    <t>Lubis, H.Z.</t>
  </si>
  <si>
    <t>Lubis,  Henny Zurika</t>
  </si>
  <si>
    <t>Department of Accounting, Universitas Muhammadiyah Sumatera Utara, Medan, North Sumatra, Indonesia</t>
  </si>
  <si>
    <t>Gunawan, A.</t>
  </si>
  <si>
    <t>Gunawan,  Ade</t>
  </si>
  <si>
    <t>Hafiz, M.S.</t>
  </si>
  <si>
    <t>Hafiz,  Muhammad Shareza</t>
  </si>
  <si>
    <t>2-s2.0-85057840731</t>
  </si>
  <si>
    <t>Hidajat, S.</t>
  </si>
  <si>
    <t>Hidajat,  Sjamsul</t>
  </si>
  <si>
    <t>Universitas Muhammadiyah Surabaya</t>
  </si>
  <si>
    <t>Department of Accounting, Universitas Muhammadiyah Surabaya, Surabaya, East Java, Indonesia</t>
  </si>
  <si>
    <t>Implementation of the allocation of income portfolio merchant and fisherman in financial investments</t>
  </si>
  <si>
    <t>Holisin, I.</t>
  </si>
  <si>
    <t>Holisin,  Iis</t>
  </si>
  <si>
    <t>Department of Mathematics Education, Universitas Muhammadiyah Surabaya, Surabaya, East Java, Indonesia</t>
  </si>
  <si>
    <t>Fatihudin, D.</t>
  </si>
  <si>
    <t>Fatihudin,  Didin</t>
  </si>
  <si>
    <t>Department of Management, Universitas Muhammadiyah Surabaya, Surabaya, East Java, Indonesia</t>
  </si>
  <si>
    <t>Hermawan, H.D.</t>
  </si>
  <si>
    <t>Hermawan,  Hardika Dwi</t>
  </si>
  <si>
    <t>Universitas Muhammadiyah Surakarta</t>
  </si>
  <si>
    <t>Informatics Engineering Department, Universitas Muhammadiyah Surakarta, Surakarta, Central Java, Indonesia</t>
  </si>
  <si>
    <t>2-s2.0-85186935846</t>
  </si>
  <si>
    <t>Abas, N.I.</t>
  </si>
  <si>
    <t>Abas,  Novel Idris</t>
  </si>
  <si>
    <t>Department of Management, Universitas Muhammadiyah Surakarta, Surakarta, Central Java, Indonesia</t>
  </si>
  <si>
    <t>Beyond age stereotypes: Unveiling the investment intentions of young individuals during the COVID-19 pandemic</t>
  </si>
  <si>
    <t>Puspawati, D.</t>
  </si>
  <si>
    <t>Puspawati,  Dewita</t>
  </si>
  <si>
    <t>Department of Accounting, Universitas Muhammadiyah Surakarta, Surakarta, Central Java, Indonesia</t>
  </si>
  <si>
    <t>2-s2.0-105006607865</t>
  </si>
  <si>
    <t>Fardana, M.R.S.</t>
  </si>
  <si>
    <t>Fardana,  Muhammad Rafli Surya</t>
  </si>
  <si>
    <t>Department of Islamic Economic Laws, Universitas Muhammadiyah Surakarta, Surakarta, Central Java, Indonesia</t>
  </si>
  <si>
    <t>Digital Anti-riba Campaign:Netnographic Study from Xbank Indonesia Digital Community</t>
  </si>
  <si>
    <t>Bagir, M.A.</t>
  </si>
  <si>
    <t>Bagir,  Muhamad Al</t>
  </si>
  <si>
    <t>Permatasari, W.D.</t>
  </si>
  <si>
    <t>Permatasari,  Widowati Dian</t>
  </si>
  <si>
    <t>Alam,  Azhar</t>
  </si>
  <si>
    <t>Department of Islamic Economic Laws, Universitas Muhammadiyah Surakarta, Surakarta, Central Java, Indonesia, Department of Islamic Economic Laws, Universitas Muhammadiyah Surakarta, Surakarta, Central Java, Indonesia</t>
  </si>
  <si>
    <t>Surwanti, A.</t>
  </si>
  <si>
    <t>Surwanti,  Arni</t>
  </si>
  <si>
    <t>Universitas Muhammadiyah Yogyakarta</t>
  </si>
  <si>
    <t>Universitas Muhammadiyah Yogyakarta, Yogyakarta, Yogyakarta, Indonesia</t>
  </si>
  <si>
    <t>Kamil, M.</t>
  </si>
  <si>
    <t>Kamil,  Muhamad</t>
  </si>
  <si>
    <t>2-s2.0-85169819423</t>
  </si>
  <si>
    <t>Akmalia, A.</t>
  </si>
  <si>
    <t>Akmalia,  Alien</t>
  </si>
  <si>
    <t>Effect of Financial Literacy, Lifestyle and Self-Control on Consumptive Behavior Considering Students of University of Muhammadiyah Yogyakarta in Indonesia</t>
  </si>
  <si>
    <t>2-s2.0-80052853060</t>
  </si>
  <si>
    <t>Rosyidi, S.A.P.</t>
  </si>
  <si>
    <t>Rosyidi,  Sri Atmaja P.</t>
  </si>
  <si>
    <t>Department of Civil Engineering, Universitas Muhammadiyah Yogyakarta, Yogyakarta, Yogyakarta, Indonesia</t>
  </si>
  <si>
    <t>Coupled procedure for elastic modulus and damping ratio measurement on pavement subgrade structures using surface wave method</t>
  </si>
  <si>
    <t>Rahmawati, A.</t>
  </si>
  <si>
    <t>Rahmawati,  Alni</t>
  </si>
  <si>
    <t>Paputungan, A.D.P.</t>
  </si>
  <si>
    <t>Paputungan,  Alvaizy Dwi Putra</t>
  </si>
  <si>
    <t>Fatmawati, I.</t>
  </si>
  <si>
    <t>Fatmawati,  Indah</t>
  </si>
  <si>
    <t>Department of Management, Universitas Muhammadiyah Yogyakarta, Yogyakarta, Yogyakarta, Indonesia</t>
  </si>
  <si>
    <t>2-s2.0-105001390312</t>
  </si>
  <si>
    <t>Nurazizah, A.N.</t>
  </si>
  <si>
    <t>Nurazizah,  Alizura Nabila</t>
  </si>
  <si>
    <t>PayLater Adoption in Payment Transactions</t>
  </si>
  <si>
    <t>Susanto</t>
  </si>
  <si>
    <t>Susanto,  null</t>
  </si>
  <si>
    <t>Arni, S.</t>
  </si>
  <si>
    <t>Arni,  Surwanti</t>
  </si>
  <si>
    <t>Fitriyanti, F.</t>
  </si>
  <si>
    <t>Fitriyanti,  Fadia</t>
  </si>
  <si>
    <t>Nuryakin, N.</t>
  </si>
  <si>
    <t>Nuryakin,  Nuryakin</t>
  </si>
  <si>
    <t>2-s2.0-85206574396</t>
  </si>
  <si>
    <t>Wihandaru</t>
  </si>
  <si>
    <t>Wihandaru,  null</t>
  </si>
  <si>
    <t>Financial Management Behavior Z Generation</t>
  </si>
  <si>
    <t>2-s2.0-85204457754</t>
  </si>
  <si>
    <t>Understanding Financial Management Behaviors: The Influence of Locus of Control, Lifestyle, Financial Literacy, and Financial Attitudes Among University Students</t>
  </si>
  <si>
    <t>2-s2.0-85211799740</t>
  </si>
  <si>
    <t>Irawan, R.</t>
  </si>
  <si>
    <t>Irawan,  Rudi</t>
  </si>
  <si>
    <t>Building Financial Literacy in SMEs: The Role of Financial Knowledge, Financial Attitude, Financial Skill, and Peer Influence</t>
  </si>
  <si>
    <t>Darmawanti, S.N.F.</t>
  </si>
  <si>
    <t>Darmawanti,  Salma Nur Fadilah</t>
  </si>
  <si>
    <t>Kusumawati, R.</t>
  </si>
  <si>
    <t>Kusumawati,  Rita</t>
  </si>
  <si>
    <t>Doctoral Program of Management, Universitas Muhammadiyah Yogyakarta, Yogyakarta, Yogyakarta, Indonesia</t>
  </si>
  <si>
    <t>Wahyuningsih, S.H.</t>
  </si>
  <si>
    <t>Wahyuningsih,  Sri Handari</t>
  </si>
  <si>
    <t>Maulidah, M.</t>
  </si>
  <si>
    <t>Maulidah,  Meylina</t>
  </si>
  <si>
    <t>Idris, I.</t>
  </si>
  <si>
    <t>Idris,  Ahmad</t>
  </si>
  <si>
    <t>2-s2.0-85175965966</t>
  </si>
  <si>
    <t>A bibliometric analysis VOSviewer of publication on financial literacy and investment decision</t>
  </si>
  <si>
    <t>Wiranatakusuma, D.B.</t>
  </si>
  <si>
    <t>Wiranatakusuma,  Dimas Bagus</t>
  </si>
  <si>
    <t>Department of Economics, Universitas Muhammadiyah Yogyakarta, Yogyakarta, Yogyakarta, Indonesia</t>
  </si>
  <si>
    <t>Saputra, B.</t>
  </si>
  <si>
    <t>Saputra,  Bayu Sukarjono Bagus</t>
  </si>
  <si>
    <t>Aprizal, A.</t>
  </si>
  <si>
    <t>Aprizal,  Anggi</t>
  </si>
  <si>
    <t>Alni, R.</t>
  </si>
  <si>
    <t>Alni,  Rahmawati</t>
  </si>
  <si>
    <t>Widowati, R.</t>
  </si>
  <si>
    <t>Widowati,  Retno</t>
  </si>
  <si>
    <t>Yuliadi, I.</t>
  </si>
  <si>
    <t>Yuliadi,  Imamudin</t>
  </si>
  <si>
    <t>2-s2.0-85164148650</t>
  </si>
  <si>
    <t>Theoretical Models of Financial Literacy: A Bibliometric Analysis and Literature Review</t>
  </si>
  <si>
    <t>Handayani, S.D.</t>
  </si>
  <si>
    <t>Handayani,  Siti Dyah</t>
  </si>
  <si>
    <t>2-s2.0-85213976174</t>
  </si>
  <si>
    <t>Understanding Intention to Use Shopee Paylater: The Influence of Financial Literacy, Perceived Ease of Use, Perceived Benefits, and Perceived Risks</t>
  </si>
  <si>
    <t>2-s2.0-85179727710</t>
  </si>
  <si>
    <t>Enhancing insight into fintech adoption through VOSViewer: A bibliometric exploration</t>
  </si>
  <si>
    <t>Abilawa, A.</t>
  </si>
  <si>
    <t>Abilawa,  Aldi</t>
  </si>
  <si>
    <t>2-s2.0-105005725188</t>
  </si>
  <si>
    <t>Asyiqin, I.Z.</t>
  </si>
  <si>
    <t>Asyiqin,  Istianah Zainal</t>
  </si>
  <si>
    <t>Local Government’s Role in Aceh’s Sharia Banking Transition: Legal and Institutional Perspectives</t>
  </si>
  <si>
    <t>Damayanti, S.</t>
  </si>
  <si>
    <t>Damayanti,  Safira</t>
  </si>
  <si>
    <t>Idris, A.</t>
  </si>
  <si>
    <t>Althaviano, N.D.</t>
  </si>
  <si>
    <t>Althaviano,  Noven Daffa</t>
  </si>
  <si>
    <t>As’ad, S.</t>
  </si>
  <si>
    <t>As’ad,  Syarif</t>
  </si>
  <si>
    <t>Universitas Muhammadiyah Yogyakarta
Universitas Airlangga</t>
  </si>
  <si>
    <t>Department of Sharia Economics, Universitas Muhammadiyah Yogyakarta, Yogyakarta, Yogyakarta, Indonesia, Universitas Airlangga, Surabaya, East Java, Indonesia</t>
  </si>
  <si>
    <t>2-s2.0-85209582103</t>
  </si>
  <si>
    <t>Busari, A.</t>
  </si>
  <si>
    <t>Busari,  Arfiah</t>
  </si>
  <si>
    <t>Universitas Mulawarman</t>
  </si>
  <si>
    <t>Department of Economics, Universitas Mulawarman, Samarinda, East Kalimantan, Indonesia</t>
  </si>
  <si>
    <t>Uncovering the Sustainability of Agricultural Cooperatives in East Kutai, Indonesia</t>
  </si>
  <si>
    <t>Nurjanana, N.</t>
  </si>
  <si>
    <t>Nurjanana,  Nurjanana</t>
  </si>
  <si>
    <t>Yudaruddin, R.</t>
  </si>
  <si>
    <t>Yudaruddin,  Rizky</t>
  </si>
  <si>
    <t>Department of Management, Universitas Mulawarman, Samarinda, East Kalimantan, Indonesia</t>
  </si>
  <si>
    <t>Imang, N.</t>
  </si>
  <si>
    <t>Imang,  Ndan</t>
  </si>
  <si>
    <t>Department of Agribusiness, Universitas Mulawarman, Samarinda, East Kalimantan, Indonesia</t>
  </si>
  <si>
    <t>Darma, D.C.</t>
  </si>
  <si>
    <t>Darma,  Dio Caisar</t>
  </si>
  <si>
    <t>Purwanti, P.</t>
  </si>
  <si>
    <t>Purwanti,  Purwanti</t>
  </si>
  <si>
    <t>Erwin Kurniawan, K.A.</t>
  </si>
  <si>
    <t>Erwin Kurniawan,  A.</t>
  </si>
  <si>
    <t>Hasriadi, L.M.</t>
  </si>
  <si>
    <t>Hasriadi,  L. M.</t>
  </si>
  <si>
    <t>Department of Accounting, Universitas Mulawarman, Samarinda, East Kalimantan, Indonesia</t>
  </si>
  <si>
    <t>2-s2.0-85214519984</t>
  </si>
  <si>
    <t>Universitas Mulawarman, Samarinda, East Kalimantan, Indonesia</t>
  </si>
  <si>
    <t>The Mediating Effect of Access to Capital in the Impact of Financial Literacy and Financial Inclusion on SME Sustainability</t>
  </si>
  <si>
    <t>Nadir, M.</t>
  </si>
  <si>
    <t>Nadir,  Maryam</t>
  </si>
  <si>
    <t>2-s2.0-85189147788</t>
  </si>
  <si>
    <t>Lestari, E.D.</t>
  </si>
  <si>
    <t>Lestari,  Elissa Dwi</t>
  </si>
  <si>
    <t>Universitas Multimedia Nusantara</t>
  </si>
  <si>
    <t>Universitas Multimedia Nusantara, Tangerang, Banten, Indonesia</t>
  </si>
  <si>
    <t>Investigating the factors of SMEs’ business resilience in the post-pandemic crisis of COVID-19 with technology adoption as a quasi-moderator: a multigroup analysis of Indonesian and Malaysian SMEs</t>
  </si>
  <si>
    <t>Loebiantoro, I.Y.</t>
  </si>
  <si>
    <t>Loebiantoro,  I. Y.</t>
  </si>
  <si>
    <t>2-s2.0-85207419249</t>
  </si>
  <si>
    <t>Smart investing: Unveiling key drivers of strategic investment for investors in the Indonesia Stock Exchange</t>
  </si>
  <si>
    <t>2-s2.0-85209234928</t>
  </si>
  <si>
    <t>Kurniasari, F.</t>
  </si>
  <si>
    <t>Kurniasari,  Florentina</t>
  </si>
  <si>
    <t>, Universitas Multimedia Nusantara, Tangerang, Banten, Indonesia</t>
  </si>
  <si>
    <t>DEVELOPMENT OF FINANCIAL LITERACY AND FINTECH ADOPTION ON WOMEN SMEs BUSINESS PERFORMANCE IN INDONESIA</t>
  </si>
  <si>
    <t>2-s2.0-105002338570</t>
  </si>
  <si>
    <t>Faculty of Business, Universitas Multimedia Nusantara, Tangerang, Banten, Indonesia</t>
  </si>
  <si>
    <t>Unraveling the impact of financial literacy, financial technology adoption, and access to finance on small medium enterprises business performance and sustainability: a serial mediation model</t>
  </si>
  <si>
    <t>2-s2.0-85169085345</t>
  </si>
  <si>
    <t>Tannady, H.</t>
  </si>
  <si>
    <t>Tannady,  Hendy</t>
  </si>
  <si>
    <t>Pursuing Long-Term Business Performance: Investigating the Effects of Financial and Technological Factors on Digital Adoption to Leverage SME Performance and Business Sustainability—Evidence from Indonesian SMEs in the Traditional Market</t>
  </si>
  <si>
    <t>Department of Management, Universitas Multimedia Nusantara, Tangerang, Banten, Indonesia</t>
  </si>
  <si>
    <t>2-s2.0-85151133191</t>
  </si>
  <si>
    <t>Determinants of Business Resilience Framework for Small Businesses: Moderating Effects of Financial Literacy</t>
  </si>
  <si>
    <t>2-s2.0-85203703432</t>
  </si>
  <si>
    <t>Hermansyah, A.K.</t>
  </si>
  <si>
    <t>Hermansyah,  A. K.</t>
  </si>
  <si>
    <t>Universitas Musamus Merauke</t>
  </si>
  <si>
    <t>Universitas Musamus Merauke, Merauke, Papua, Indonesia</t>
  </si>
  <si>
    <t>Implementation of financial literacy in elementary school: Study in Indonesia</t>
  </si>
  <si>
    <t>Sahabuddin,  Zaenal Arifin</t>
  </si>
  <si>
    <t>Universitas Muslim Indonesia</t>
  </si>
  <si>
    <t>Department of Management, Universitas Muslim Indonesia, Makassar, Indonesia</t>
  </si>
  <si>
    <t>Mas'ud, M.</t>
  </si>
  <si>
    <t>Mas'ud,  Masdar</t>
  </si>
  <si>
    <t>Ashoer, M.</t>
  </si>
  <si>
    <t>Ashoer,  Muhammad</t>
  </si>
  <si>
    <t>Wulandari, S.</t>
  </si>
  <si>
    <t>Wulandari,  Sari</t>
  </si>
  <si>
    <t>Universitas Muslim Nusantara Al Washliyah</t>
  </si>
  <si>
    <t>Department of Accounting, Universitas Muslim Nusantara Al Washliyah, Medan, North Sumatra, Indonesia</t>
  </si>
  <si>
    <t>Ovami, D.C.</t>
  </si>
  <si>
    <t>Ovami,  Debbi Chyntia</t>
  </si>
  <si>
    <t>2-s2.0-85217051302</t>
  </si>
  <si>
    <t>Universitas Nahdlatul Ulama</t>
  </si>
  <si>
    <t>Universitas Nahdlatul Ulama Surabaya, Surabaya, East Java, Indonesia</t>
  </si>
  <si>
    <t>The Moderating Role of Digital Financial Literacy on FinTech Adoption: A Case Study of ShopeePay</t>
  </si>
  <si>
    <t>Putra, R.S.</t>
  </si>
  <si>
    <t>Putra,  Riyan Sisiawan</t>
  </si>
  <si>
    <t>2-s2.0-85085151444</t>
  </si>
  <si>
    <t>Melati, I.S.</t>
  </si>
  <si>
    <t>Melati,  Inaya Sari</t>
  </si>
  <si>
    <t>Universitas Negeri</t>
  </si>
  <si>
    <t>Universitas Negeri, Faculty of Economics, Semarang, East Java, Indonesia</t>
  </si>
  <si>
    <t>Financial education, financial literacy, and financial Behaviour: What does really matter?</t>
  </si>
  <si>
    <t>Universitas Negeri Bengkulu</t>
  </si>
  <si>
    <t>Universitas Negeri Bengkulu, Bengkulu, Bengkulu, Indonesia</t>
  </si>
  <si>
    <t>2-s2.0-85162259402</t>
  </si>
  <si>
    <t>Purwana, D.</t>
  </si>
  <si>
    <t>Purwana,  Dedi</t>
  </si>
  <si>
    <t>Universitas Negeri Jakarta</t>
  </si>
  <si>
    <t>Universitas Negeri Jakarta, Jakarta, Jakarta, Indonesia</t>
  </si>
  <si>
    <t>What Drives the Students' Entrepreneurial Intentions? Investigating the Role of Financial Socialization and Entrepreneurial Education</t>
  </si>
  <si>
    <t>2-s2.0-85072955410</t>
  </si>
  <si>
    <t>Zulaihati, S.</t>
  </si>
  <si>
    <t>Zulaihati,  Sri</t>
  </si>
  <si>
    <t>Teachers' financial literacy: Does it impact on financial behaviour?</t>
  </si>
  <si>
    <t>Widyastuti, U.</t>
  </si>
  <si>
    <t>Widyastuti,  Umi</t>
  </si>
  <si>
    <t>2-s2.0-85087460227</t>
  </si>
  <si>
    <t>Aminah, H.</t>
  </si>
  <si>
    <t>Aminah,  Hania</t>
  </si>
  <si>
    <t>Demographic characteristics, personality characteristics, and the level of student’s financial literacy</t>
  </si>
  <si>
    <t>2-s2.0-85056513926</t>
  </si>
  <si>
    <t>Saptono, A.</t>
  </si>
  <si>
    <t>Saptono,  Ari</t>
  </si>
  <si>
    <t>Entrepreneurship education and its influence on financial literacy and entrepreneurship skills in college</t>
  </si>
  <si>
    <t>Wolor, C.W.</t>
  </si>
  <si>
    <t>Wolor,  Christian Wiradendi</t>
  </si>
  <si>
    <t>Respati, D.K.</t>
  </si>
  <si>
    <t>Respati,  Dwi Kismayanti</t>
  </si>
  <si>
    <t>Accounting Education, Universitas Negeri Jakarta, Jakarta, Jakarta, Indonesia</t>
  </si>
  <si>
    <t>Dalimunthe, S.</t>
  </si>
  <si>
    <t>Dalimunthe,  Sholatia</t>
  </si>
  <si>
    <t>2-s2.0-85104104443</t>
  </si>
  <si>
    <t>Sumiati, A.</t>
  </si>
  <si>
    <t>Sumiati,  Ati</t>
  </si>
  <si>
    <t>The millennials generation’s intention to invest: A modified model of the theory of reasoned action</t>
  </si>
  <si>
    <t>Ahmad, G.N.</t>
  </si>
  <si>
    <t>Ahmad,  Gatot Nazir</t>
  </si>
  <si>
    <t>2-s2.0-85173451956</t>
  </si>
  <si>
    <t>Entrepreneurial Awareness and Entrepreneurial Intention: Understanding the Role of Family and School</t>
  </si>
  <si>
    <t>Suparno, S.</t>
  </si>
  <si>
    <t>Suparno,  Suparno</t>
  </si>
  <si>
    <t>Herlitah, u.</t>
  </si>
  <si>
    <t>Herlitah,  undefined</t>
  </si>
  <si>
    <t>2-s2.0-105019328242</t>
  </si>
  <si>
    <t>Zakaria, A.</t>
  </si>
  <si>
    <t>Zakaria,  Adam</t>
  </si>
  <si>
    <t>Enhancing MSME performance: the role of FinTech literacy, financial literacy and competitive pressure</t>
  </si>
  <si>
    <t>Takidah, E.</t>
  </si>
  <si>
    <t>Takidah,  Erika</t>
  </si>
  <si>
    <t>Nurmalita, S.</t>
  </si>
  <si>
    <t>Nurmalita,  Septi</t>
  </si>
  <si>
    <t>Thahirah, S.</t>
  </si>
  <si>
    <t>Thahirah,  Siti</t>
  </si>
  <si>
    <t>Susanti, S.</t>
  </si>
  <si>
    <t>Susanti,  Santi</t>
  </si>
  <si>
    <t>Sholeha, A.</t>
  </si>
  <si>
    <t>Sholeha,  Amelia</t>
  </si>
  <si>
    <t>Ali, N.R.</t>
  </si>
  <si>
    <t>Ali,  Najmatu Rahma</t>
  </si>
  <si>
    <t>2-s2.0-85090633281</t>
  </si>
  <si>
    <t>Determinants of the islamic financial literacy</t>
  </si>
  <si>
    <t>Musyaffi, A.M.</t>
  </si>
  <si>
    <t>Musyaffi,  Ayatulloh Michael</t>
  </si>
  <si>
    <t>Ulupui, I.G.K.A.</t>
  </si>
  <si>
    <t>Ulupui,  I. Gusti Ketut Agung</t>
  </si>
  <si>
    <t>Zairin, G.M.</t>
  </si>
  <si>
    <t>Zairin,  Gentiga Muhammad</t>
  </si>
  <si>
    <t>2-s2.0-105014644147</t>
  </si>
  <si>
    <t>Cahyasari, D.</t>
  </si>
  <si>
    <t>Cahyasari,  Dyah</t>
  </si>
  <si>
    <t>DIGITALIZATION OF MICRO-SIZED ENTERPRISES: DETERMINANTS OF QUICK RESPONSE CODE INDONESIAN STANDARD (QRIS), FINTECH USAGE BEHAVIOR, AND IMPLICATIONS FOR BUSINESS SUSTAINABILITY</t>
  </si>
  <si>
    <t>Sutanti, F.D.</t>
  </si>
  <si>
    <t>Sutanti,  Febe Dwi</t>
  </si>
  <si>
    <t>2-s2.0-85187503517</t>
  </si>
  <si>
    <t>Mahfirah, T.F.</t>
  </si>
  <si>
    <t>Mahfirah,  Titis Fatarina</t>
  </si>
  <si>
    <t>Digital financial literacy and digital financial inclusion: A multigroup analysis based on gender</t>
  </si>
  <si>
    <t>Suherman, S.</t>
  </si>
  <si>
    <t>Suherman,  Suherman</t>
  </si>
  <si>
    <t>Faculty of Economics, Universitas Negeri Jakarta, Jakarta, Jakarta, Indonesia</t>
  </si>
  <si>
    <t>Hamidah, H.</t>
  </si>
  <si>
    <t>Hamidah,  Hamidah</t>
  </si>
  <si>
    <t>Khairunnisa, H.</t>
  </si>
  <si>
    <t>Khairunnisa,  Hera</t>
  </si>
  <si>
    <t>Buchdadi, A.D.</t>
  </si>
  <si>
    <t>Buchdadi,  Agung Dharmawan</t>
  </si>
  <si>
    <t>2-s2.0-85071561089</t>
  </si>
  <si>
    <t>Universitas Negeri Jakarta
Universitas Padjadjaran</t>
  </si>
  <si>
    <t>Universitas Negeri Jakarta, Jakarta, Jakarta, Indonesia, Universitas Padjadjaran, Bandung, West Java, Indonesia</t>
  </si>
  <si>
    <t>Factors explaining the market discipline of sharia mutual funds from a behavioural finance perspective: A theoretical approach</t>
  </si>
  <si>
    <t>2-s2.0-85117081972</t>
  </si>
  <si>
    <t>Market discipline in the behavioral finance perspective: a case of Sharia mutual funds in Indonesia</t>
  </si>
  <si>
    <t>2-s2.0-85211138596</t>
  </si>
  <si>
    <t>Jannah, M.</t>
  </si>
  <si>
    <t>Jannah,  Miftahul</t>
  </si>
  <si>
    <t>Universitas Negeri Makassar</t>
  </si>
  <si>
    <t>Universitas Negeri Makassar, Makassar, Indonesia</t>
  </si>
  <si>
    <t>Understanding the role of financial literacy, entrepreneurial literacy, and digital economic literacy on entrepreneurial creativity and MSMEs success: a knowledge-based view perspective</t>
  </si>
  <si>
    <t>2-s2.0-85198347996</t>
  </si>
  <si>
    <t>Ahmad, M.I.S.</t>
  </si>
  <si>
    <t>Ahmad,  Muhammad Ihsan Said</t>
  </si>
  <si>
    <t>The role of entrepreneurship education in the entrepreneurial readiness of generation Z students: why do digital business literacy and financial literacy matter?</t>
  </si>
  <si>
    <t>Hasan,  Muhammad</t>
  </si>
  <si>
    <t>2-s2.0-105012129061</t>
  </si>
  <si>
    <t>Milyan, M.</t>
  </si>
  <si>
    <t>Milyan,  Milyan</t>
  </si>
  <si>
    <t>Optimizing budget policy in village fund allocation (ADD): a governance and public administration perspective on rural development</t>
  </si>
  <si>
    <t>Akhmad, Z.</t>
  </si>
  <si>
    <t>Akhmad,  Zaenal</t>
  </si>
  <si>
    <t>2-s2.0-105006573047</t>
  </si>
  <si>
    <t>Department of Economics, Universitas Negeri Makassar, Makassar, Indonesia</t>
  </si>
  <si>
    <t>Family financial education and financial management behavior among Generation Z: integrating the theory of planned behavior and technology acceptance model to explore the importance of financial literacy and locus of control</t>
  </si>
  <si>
    <t>Idris, H.</t>
  </si>
  <si>
    <t>Idris,  Hariany</t>
  </si>
  <si>
    <t>Department of Accounting, Universitas Negeri Makassar, Makassar, Indonesia</t>
  </si>
  <si>
    <t>Tiara Hutamy, E.</t>
  </si>
  <si>
    <t>Tiara Hutamy,  Ericha</t>
  </si>
  <si>
    <t>Aeni, N.</t>
  </si>
  <si>
    <t>Aeni,  Nur</t>
  </si>
  <si>
    <t>Hasyim, S.H.</t>
  </si>
  <si>
    <t>Hasyim,  Sitti Hajerah</t>
  </si>
  <si>
    <t>Department of Entrepreneurship and Digital Business, Universitas Negeri Makassar, Makassar, Indonesia</t>
  </si>
  <si>
    <t>Supatminingsih, T.</t>
  </si>
  <si>
    <t>Supatminingsih,  Tuti</t>
  </si>
  <si>
    <t>Najib,  Marhawati</t>
  </si>
  <si>
    <t>Rahim, A.</t>
  </si>
  <si>
    <t>Rahim,  Abd</t>
  </si>
  <si>
    <t>2-s2.0-105019985055</t>
  </si>
  <si>
    <t>Investigating The Role of Entrepreneurship Education on The Technopreneurship Intention of Generation Z Vocational Students: Why Do Digital Business Literacy and Digital Financial Literacy Matter?</t>
  </si>
  <si>
    <t>Sangkala, M.</t>
  </si>
  <si>
    <t>Sangkala,  Masnawaty</t>
  </si>
  <si>
    <t>Dinar, M.</t>
  </si>
  <si>
    <t>Dinar,  Muhammad</t>
  </si>
  <si>
    <t>Nurjannah</t>
  </si>
  <si>
    <t>Nurjannah,  null</t>
  </si>
  <si>
    <t>Tahir, T.</t>
  </si>
  <si>
    <t>Tahir,  Thamrin</t>
  </si>
  <si>
    <t>2-s2.0-85145320684</t>
  </si>
  <si>
    <t>Restuningdiah, N.</t>
  </si>
  <si>
    <t>Restuningdiah,  Nurika</t>
  </si>
  <si>
    <t>Universitas Negeri Malang</t>
  </si>
  <si>
    <t>Universitas Negeri Malang, Malang, East Java, Indonesia</t>
  </si>
  <si>
    <t>THE ROLE OF FINANCIAL BEHAVIOR AS A MEDIATOR OF THE INFLUENCE OF FINANCIAL LITERACY AND FINANCIAL ATTITUDES ON MSMES INVESTMENT DECISIONS IN INDONESIA</t>
  </si>
  <si>
    <t>2-s2.0-85014045801</t>
  </si>
  <si>
    <t>Faculty of Economics, Universitas Negeri Malang, Malang, East Java, Indonesia</t>
  </si>
  <si>
    <t>Causes, effects and solutions of overspending behavior in university students</t>
  </si>
  <si>
    <t>2-s2.0-85184318077</t>
  </si>
  <si>
    <t>Churiyah, M.</t>
  </si>
  <si>
    <t>Churiyah,  Madziatul</t>
  </si>
  <si>
    <t>Financial Education in the Digitalization Era: A Bibliometric Analysis</t>
  </si>
  <si>
    <t>2-s2.0-85060048353</t>
  </si>
  <si>
    <t>Department of Development Economics, Universitas Negeri Malang, Malang, East Java, Indonesia</t>
  </si>
  <si>
    <t>Triple helix model to improve financial literacy of students in faculty of economics</t>
  </si>
  <si>
    <t>2-s2.0-85208608954</t>
  </si>
  <si>
    <t>Aisyah, E.N.</t>
  </si>
  <si>
    <t>Aisyah,  Esy Nur</t>
  </si>
  <si>
    <t>Universitas Negeri Malang, Malang, East Java, Indonesia, Faculty of Economics, Universitas Islam Negeri Maulana Malik Ibrahim Malang, Malang, Indonesia</t>
  </si>
  <si>
    <t>The right literacy on the right performance: Does Islamic financial literacy affect business performance through Islamic financial inclusion?</t>
  </si>
  <si>
    <t>Sudarmiatin, u.</t>
  </si>
  <si>
    <t>Sudarmiatin,  undefined</t>
  </si>
  <si>
    <t>2-s2.0-85159906711</t>
  </si>
  <si>
    <t>Handayati, P.</t>
  </si>
  <si>
    <t>Handayati,  Puji</t>
  </si>
  <si>
    <t>Enhancing MSMEs Performance through Innovation: Evidence from East Java, Indonesia</t>
  </si>
  <si>
    <t>Hanurawan‬, F.</t>
  </si>
  <si>
    <t>Hanurawan‬,  Fattah</t>
  </si>
  <si>
    <t>2-s2.0-105018520404</t>
  </si>
  <si>
    <t>Sholehuddin, S.</t>
  </si>
  <si>
    <t>Sholehuddin,  Sulton</t>
  </si>
  <si>
    <t>Universitas Negeri Malang, Malang, East Java, Indonesia, Universitas Islam Malang, Malang, Indonesia</t>
  </si>
  <si>
    <t>Can Islamic branding and religiosity enhance the financial performance of halal MSMEs? An explanatory study</t>
  </si>
  <si>
    <t>Meldona, n.</t>
  </si>
  <si>
    <t>Meldona,  null</t>
  </si>
  <si>
    <t>Doctoral Program in Management Science, Universitas Negeri Malang, Malang, East Java, Indonesia, Universitas Islam Negeri Maulana Malik Ibrahim Malang, Malang, Indonesia</t>
  </si>
  <si>
    <t>Pratikto, H.</t>
  </si>
  <si>
    <t>Pratikto,  Heri</t>
  </si>
  <si>
    <t>Murdiono, A.</t>
  </si>
  <si>
    <t>Murdiono,  Achmad</t>
  </si>
  <si>
    <t>Department of Management, Universitas Negeri Malang, Malang, East Java, Indonesia</t>
  </si>
  <si>
    <t>2-s2.0-85141488733</t>
  </si>
  <si>
    <t>Subagyo</t>
  </si>
  <si>
    <t>Subagyo,  null</t>
  </si>
  <si>
    <t>How money circulates in indonesian smes: An analysis of financial literacy, business performance, financial management behavior, and financial attitude</t>
  </si>
  <si>
    <t>Sulhan, M.</t>
  </si>
  <si>
    <t>Sulhan,  Muhammad</t>
  </si>
  <si>
    <t>Rochayatun, S.</t>
  </si>
  <si>
    <t>Rochayatun,  Sulis</t>
  </si>
  <si>
    <t>2-s2.0-105005891965</t>
  </si>
  <si>
    <t>Wardoyo, C.</t>
  </si>
  <si>
    <t>Wardoyo,  Cipto</t>
  </si>
  <si>
    <t>Financial Literacy for Small and Medium Enterprises: Conceptual and Social Structure of Publication Trends Using a Bibliometric Analysis</t>
  </si>
  <si>
    <t>2-s2.0-85149021388</t>
  </si>
  <si>
    <t>Suchaina, S.</t>
  </si>
  <si>
    <t>Suchaina,  Suchaina</t>
  </si>
  <si>
    <t>Economic Education, Universitas Negeri Malang, Malang, East Java, Indonesia</t>
  </si>
  <si>
    <t>TRENDS AND IMPLICATIONS OF CARING ECONOMICS RESEARCH IN INDONESIA: A BIBLIOMETRIC ANALYSIS FROM 2016 TO 2022; TENDÊNCIAS E IMPLICAÇÕES DA PESQUISA ECONÔMICA ATENCIOSA NA INDONÉSIA: UMA ANÁLISE BIBLIOMÉTRICA DE 2016 A 2022; TENDENCIAS E IMPLICACIONES DE LA INVESTIGACIÓN EN ECONOMÍA DEL CUIDADO EN INDONESIA: UN ANÁLISIS BIBLIOMÉTRICO DE 2016 A 2022</t>
  </si>
  <si>
    <t>Djatmika, E.T.D.R.W.</t>
  </si>
  <si>
    <t>Mustikowati, R.I.</t>
  </si>
  <si>
    <t>Mustikowati,  Rita Indah</t>
  </si>
  <si>
    <t>Soetjipto, B.E.</t>
  </si>
  <si>
    <t>Soetjipto,  Budi Eko</t>
  </si>
  <si>
    <t>Widjaja, S.U.M.</t>
  </si>
  <si>
    <t>Widjaja,  Sri Umi Mintarti</t>
  </si>
  <si>
    <t>Purnamasari, V.</t>
  </si>
  <si>
    <t>Purnamasari,  Vidya</t>
  </si>
  <si>
    <t>Utama, A.P.</t>
  </si>
  <si>
    <t>Utama,  Andika Putranta</t>
  </si>
  <si>
    <t>2-s2.0-85085018507</t>
  </si>
  <si>
    <t>Dwiastanti, A.</t>
  </si>
  <si>
    <t>Dwiastanti,  Anis</t>
  </si>
  <si>
    <t>Financial literacy and entrepreneurial motivation in supporting economic activity and business sustainability of informal sector entrepreneurs</t>
  </si>
  <si>
    <t>Winarno, A.</t>
  </si>
  <si>
    <t>Winarno,  Agung</t>
  </si>
  <si>
    <t>Senduk, F.F.W.</t>
  </si>
  <si>
    <t>Senduk,  Feibry Feronika Wiwenly</t>
  </si>
  <si>
    <t>Wahjoedi</t>
  </si>
  <si>
    <t>Wahjoedi,  null</t>
  </si>
  <si>
    <t>Murwani, F.D.</t>
  </si>
  <si>
    <t>Murwani,  Fulgentius Danardana</t>
  </si>
  <si>
    <t>Haryono, A.</t>
  </si>
  <si>
    <t>Haryono,  Agung</t>
  </si>
  <si>
    <t>Wahyono, H.</t>
  </si>
  <si>
    <t>Wahyono,  Hari</t>
  </si>
  <si>
    <t>Rizkiwati, B.Y.</t>
  </si>
  <si>
    <t>Rizkiwati,  Baiq Y.</t>
  </si>
  <si>
    <t>2-s2.0-105013567674</t>
  </si>
  <si>
    <t>Department of Economic Education, Universitas Negeri Malang, Malang, East Java, Indonesia</t>
  </si>
  <si>
    <t>A Phenomenological Perspective on Financial Education: The Lived Experiences of High School Students</t>
  </si>
  <si>
    <t>2-s2.0-85080918256</t>
  </si>
  <si>
    <t>Handayani, S.</t>
  </si>
  <si>
    <t>Handayani,  Sri</t>
  </si>
  <si>
    <t>Reveal of household capabilities through financial literacy in community-based tourism</t>
  </si>
  <si>
    <t>2-s2.0-85102435312</t>
  </si>
  <si>
    <t>Suwono, H.</t>
  </si>
  <si>
    <t>Suwono,  Hadi</t>
  </si>
  <si>
    <t>Department of Biology, Universitas Negeri Malang, Malang, East Java, Indonesia</t>
  </si>
  <si>
    <t>Student's rationality in decision making on infusion of analytical thinking skill's framework in biology learning</t>
  </si>
  <si>
    <t>2-s2.0-85183351430</t>
  </si>
  <si>
    <t>The impact of financial literacy, financial technology, and financial inclusion on SME business performance in Malang Raya, Indonesia</t>
  </si>
  <si>
    <t>Ferdiansyah, R.A.</t>
  </si>
  <si>
    <t>Ferdiansyah,  Rifaldy Adinandra</t>
  </si>
  <si>
    <t>Utomo, M.A.P.</t>
  </si>
  <si>
    <t>Utomo,  Muhammad Andry Prio</t>
  </si>
  <si>
    <t>Sulistyorini, A.</t>
  </si>
  <si>
    <t>Sulistyorini,  Anita</t>
  </si>
  <si>
    <t>Department of Public Health Sciences, Universitas Negeri Malang, Malang, East Java, Indonesia</t>
  </si>
  <si>
    <t>Sari, R.N.</t>
  </si>
  <si>
    <t>Sari,  Resti Novita</t>
  </si>
  <si>
    <t>Department of Accounting, Universitas Negeri Malang, Malang, East Java, Indonesia</t>
  </si>
  <si>
    <t>Izzalqurny, T.R.</t>
  </si>
  <si>
    <t>Izzalqurny,  Tomy Rizky</t>
  </si>
  <si>
    <t>2-s2.0-85137334136</t>
  </si>
  <si>
    <t>Hermawan, A.</t>
  </si>
  <si>
    <t>Hermawan,  Agus</t>
  </si>
  <si>
    <t>The effects of financial and technology literacy on the sustainability of Indonesian SMEs: Mediating role of supply chain practice</t>
  </si>
  <si>
    <t>2-s2.0-105016489276</t>
  </si>
  <si>
    <t>The Influence of Financial and Digital Literacy on SMEs Productivity in Indonesia: The Mediating Role of Marketing Intensity</t>
  </si>
  <si>
    <t>Fachrunnisa, R.</t>
  </si>
  <si>
    <t>Fachrunnisa,  Rifka</t>
  </si>
  <si>
    <t>Rahadjeng, E.R.</t>
  </si>
  <si>
    <t>Rahadjeng,  Erna Retno</t>
  </si>
  <si>
    <t>Universitas Negeri Malang, Malang, East Java, Indonesia, Department of Management, Universitas Muhammadiyah Malang, Malang, East Java, Indonesia</t>
  </si>
  <si>
    <t>2-s2.0-105014380418</t>
  </si>
  <si>
    <t>Financial Literacy, FinTech, and Contemporary Innovation in Islamic Economic Law: An Analysis of MSME Performance Sustainability in Indonesia and Malaysia</t>
  </si>
  <si>
    <t>Agustina, Y.</t>
  </si>
  <si>
    <t>Agustina,  Yuli</t>
  </si>
  <si>
    <t>Yusida, E.</t>
  </si>
  <si>
    <t>Yusida,  Ermita</t>
  </si>
  <si>
    <t>Sukma, D.T.</t>
  </si>
  <si>
    <t>Sukma,  D. T.</t>
  </si>
  <si>
    <t>Mala, I.K.</t>
  </si>
  <si>
    <t>Mala,  Iva Khoiril</t>
  </si>
  <si>
    <t>Universitas Negeri Malang, Malang, East Java, Indonesia, Department of Management, Kadiri Islamic University, Indonesia</t>
  </si>
  <si>
    <t>Department of Management, Universitas Negeri Malang, Malang, East Java, Indonesia, Management Department, Bachelor of Administration Education Study Program</t>
  </si>
  <si>
    <t>Bachelor of Administration Education Study Program</t>
  </si>
  <si>
    <t>2-s2.0-85133367462</t>
  </si>
  <si>
    <t>Economic Learning Education and Financial Literacy Among Indonesian Students</t>
  </si>
  <si>
    <t>Munir, S.</t>
  </si>
  <si>
    <t>Munir,  Syahrul</t>
  </si>
  <si>
    <t>Prastyo, E.</t>
  </si>
  <si>
    <t>Prastyo,  Elman</t>
  </si>
  <si>
    <t>2-s2.0-85183342379</t>
  </si>
  <si>
    <t>Innovation capability and risk attitude mediate the effects of knowledge management and financial literacy on MSME performance</t>
  </si>
  <si>
    <t>Klarisa, Z.</t>
  </si>
  <si>
    <t>Klarisa,  Zahra</t>
  </si>
  <si>
    <t>Priambodo, M.P.</t>
  </si>
  <si>
    <t>Priambodo,  Magistyo Purboyo</t>
  </si>
  <si>
    <t>Satrio, Y.D.</t>
  </si>
  <si>
    <t>Satrio,  Yogi Dwi</t>
  </si>
  <si>
    <t>Puspasari, E.Y.</t>
  </si>
  <si>
    <t>Puspasari,  Emma Yunika</t>
  </si>
  <si>
    <t>Yunikawati, N.A.</t>
  </si>
  <si>
    <t>Yunikawati,  Nur Anita</t>
  </si>
  <si>
    <t>Nurulistanti, L.</t>
  </si>
  <si>
    <t>Nurulistanti,  Lulu</t>
  </si>
  <si>
    <t>Hamdana</t>
  </si>
  <si>
    <t>Hamdana,  null</t>
  </si>
  <si>
    <t>Universitas Negeri Malang, Malang, East Java, Indonesia, Universitas Mulia, Balikpapan, Indonesia</t>
  </si>
  <si>
    <t>Universitas Negeri Malang
Universitas Islam Negeri Maulana Malik</t>
  </si>
  <si>
    <t>Universitas Negeri Malang, Malang, East Java, Indonesia, Universitas Islam Negeri Maulana Malik, Malang, Indonesia</t>
  </si>
  <si>
    <t>Choiruddin, M.N.</t>
  </si>
  <si>
    <t>Choiruddin,  Muhammad Nanang</t>
  </si>
  <si>
    <t>Universitas Negeri Malang, Universitas Islam Negeri Maulana Malik Ibrahim Malang</t>
  </si>
  <si>
    <t>Universitas Negeri Malang, Malang, East Java, Indonesia, Universitas Islam Negeri Maulana Malik Ibrahim Malang, Malang, Indonesia</t>
  </si>
  <si>
    <t>2-s2.0-105000199134</t>
  </si>
  <si>
    <t>Pesak, P.J.</t>
  </si>
  <si>
    <t>Pesak,  Pricilia Joice</t>
  </si>
  <si>
    <t>Universitas Negeri Manado</t>
  </si>
  <si>
    <t>Universitas Negeri Manado, Manado, North Sulawesi, Indonesia</t>
  </si>
  <si>
    <t>Financial literacy as mediating factors affecting the financial performance of MSMEs in digital cities and special economic zones in 3T regions</t>
  </si>
  <si>
    <t>Department Eonomic Eeducation, Universitas Negeri Manado, Manado, Sulawesi Utara, Indonesia</t>
  </si>
  <si>
    <t>Evinita, L.</t>
  </si>
  <si>
    <t>Evinita,  Lenny Leorina</t>
  </si>
  <si>
    <t>Miran, M.</t>
  </si>
  <si>
    <t>Miran,  Michael</t>
  </si>
  <si>
    <t>Setiana, E.</t>
  </si>
  <si>
    <t>Setiana,  Esa</t>
  </si>
  <si>
    <t>Universitas Negeri Medan</t>
  </si>
  <si>
    <t>Department of Accounting, Universitas Negeri Medan, Medan, North Sumatra, Indonesia</t>
  </si>
  <si>
    <t>Herliani, R.</t>
  </si>
  <si>
    <t>Herliani,  Rini</t>
  </si>
  <si>
    <t>Universitas Negeri Medan, Medan, North Sumatra, Indonesia</t>
  </si>
  <si>
    <t>Fansurya, A.H.</t>
  </si>
  <si>
    <t>Fansurya,  Alfi Husni</t>
  </si>
  <si>
    <t>Universitas Negeri Padang</t>
  </si>
  <si>
    <t>Department of Tourism, Universitas Negeri Padang, Padang, West Sumatra, Indonesia</t>
  </si>
  <si>
    <t>2-s2.0-85215933141</t>
  </si>
  <si>
    <t>Marta, J.</t>
  </si>
  <si>
    <t>Marta,  Joan</t>
  </si>
  <si>
    <t>Department of Economics, Universitas Negeri Padang, Padang, West Sumatra, Indonesia</t>
  </si>
  <si>
    <t>The impact of financial and social inclusion on well-being: evidence from a Waqf-based microfinance institution in Indonesia</t>
  </si>
  <si>
    <t>Yanuarta Re, R.</t>
  </si>
  <si>
    <t>Yanuarta Re,  Ramel</t>
  </si>
  <si>
    <t>Department of Management, Universitas Negeri Padang, Padang, West Sumatra, Indonesia</t>
  </si>
  <si>
    <t>2-s2.0-85183928348</t>
  </si>
  <si>
    <t>Darni, M.O.</t>
  </si>
  <si>
    <t>Darni,  Mely Oktia</t>
  </si>
  <si>
    <t>Universitas Negeri Padang, Padang, West Sumatra, Indonesia</t>
  </si>
  <si>
    <t>Financial literacy and sustainability in SMEs: Do financial risk attitude, access to finance, and organizational risk-taking tolerance mediate?</t>
  </si>
  <si>
    <t>Saladin, K.</t>
  </si>
  <si>
    <t>Saladin,  Khairani</t>
  </si>
  <si>
    <t>Yumna, A.</t>
  </si>
  <si>
    <t>Yumna,  Aimatul</t>
  </si>
  <si>
    <t>2-s2.0-105017719698</t>
  </si>
  <si>
    <t>Masdupi, E.</t>
  </si>
  <si>
    <t>Masdupi,  Erni</t>
  </si>
  <si>
    <t>Financial literacy and sustainability of SMEs: the mediating and moderating effect of entrepreneurial financing choice, risk-taking and social capital</t>
  </si>
  <si>
    <t>Firman, n.</t>
  </si>
  <si>
    <t>Firman,  null</t>
  </si>
  <si>
    <t>Rasyid, R.</t>
  </si>
  <si>
    <t>Rasyid,  Rosyeni</t>
  </si>
  <si>
    <t>Abror, A.</t>
  </si>
  <si>
    <t>Abror,  Abror</t>
  </si>
  <si>
    <t>Patrisia, D.</t>
  </si>
  <si>
    <t>Patrisia,  Dina</t>
  </si>
  <si>
    <t>Sintya, R.</t>
  </si>
  <si>
    <t>Sintya,  Rani</t>
  </si>
  <si>
    <t>2-s2.0-85145422584</t>
  </si>
  <si>
    <t>Yulianto, A.</t>
  </si>
  <si>
    <t>Yulianto,  Arief Dwi</t>
  </si>
  <si>
    <t>Universitas Negeri Semarang</t>
  </si>
  <si>
    <t>Universitas Negeri Semarang, Semarang, Central Java, Indonesia</t>
  </si>
  <si>
    <t>Locus of control as a mediating variable for the factors influencing consumptive behavior among students</t>
  </si>
  <si>
    <t>2-s2.0-85134605981</t>
  </si>
  <si>
    <t>Kiswanto, K.</t>
  </si>
  <si>
    <t>Kiswanto,  Kiswanto</t>
  </si>
  <si>
    <t>THE ROLES OF ENTREPRENEURIAL SKILLS, FINANCIAL LITERACY, AND DIGITAL LITERACY IN MAINTAINING MSMEs DURING THE COVID-19 PANDEMIC</t>
  </si>
  <si>
    <t>2-s2.0-85032224005</t>
  </si>
  <si>
    <t>Susilowati, N.</t>
  </si>
  <si>
    <t>Susilowati,  Nurdian</t>
  </si>
  <si>
    <t>Universitas Negeri Semarang, Semarang, Central Java, Indonesia, Department of Economics Education, Universitas Negeri Semarang, Semarang, Central Java, Indonesia</t>
  </si>
  <si>
    <t>College student financial behavior: An empirical study on the mediating effect of attitude toward money</t>
  </si>
  <si>
    <t>Baroroh, N.</t>
  </si>
  <si>
    <t>Baroroh,  Niswah</t>
  </si>
  <si>
    <t>Latifah, L.</t>
  </si>
  <si>
    <t>Latifah,  Lyna</t>
  </si>
  <si>
    <t>2-s2.0-85109885898</t>
  </si>
  <si>
    <t>Yanto, H.</t>
  </si>
  <si>
    <t>Yanto,  Heri</t>
  </si>
  <si>
    <t>The roles of peers and social media in building financial literacy among the millennial generation: A case of indonesian economics and business students</t>
  </si>
  <si>
    <t>Mukhibad, H.</t>
  </si>
  <si>
    <t>Mukhibad,  Hasan</t>
  </si>
  <si>
    <t>2-s2.0-105008992496</t>
  </si>
  <si>
    <t>Suhadi, S.</t>
  </si>
  <si>
    <t>Suhadi,  Suhadi</t>
  </si>
  <si>
    <t>Faculty of Social and Political Sciences, Universitas Negeri Semarang, Semarang, Central Java, Indonesia</t>
  </si>
  <si>
    <t>Household Savings and Sustainable Tourism Consumption: A Generational Perspective</t>
  </si>
  <si>
    <t>2-s2.0-85150077664</t>
  </si>
  <si>
    <t>Fachrurrozie, F.</t>
  </si>
  <si>
    <t>Fachrurrozie,  Fachrurrozie</t>
  </si>
  <si>
    <t>Determinants of halal food purchase decisions for Go Food and Shopee Food users</t>
  </si>
  <si>
    <t>Hajawiyah, A.</t>
  </si>
  <si>
    <t>Hajawiyah,  Ain</t>
  </si>
  <si>
    <t>Juhadi, J.</t>
  </si>
  <si>
    <t>Juhadi,  J.</t>
  </si>
  <si>
    <t>Widiyanto, W.</t>
  </si>
  <si>
    <t>Widiyanto,  Widiyanto</t>
  </si>
  <si>
    <t>Department of Economics Education, Universitas Negeri Semarang, Semarang, Central Java, Indonesia</t>
  </si>
  <si>
    <t>Muhsin</t>
  </si>
  <si>
    <t>Muhsin,  null</t>
  </si>
  <si>
    <t>Nurkhin, A.</t>
  </si>
  <si>
    <t>Nurkhin,  Ahmad</t>
  </si>
  <si>
    <t>Brata, N.T.</t>
  </si>
  <si>
    <t>Brata,  Nugroho Trisnu</t>
  </si>
  <si>
    <t>Handayani, B.D.</t>
  </si>
  <si>
    <t>Handayani,  Bestari Dwi</t>
  </si>
  <si>
    <t>Lindiyatmi, P.</t>
  </si>
  <si>
    <t>Lindiyatmi,  Putri</t>
  </si>
  <si>
    <t>Banowati, E.</t>
  </si>
  <si>
    <t>Banowati,  Eva</t>
  </si>
  <si>
    <t>Jariyah</t>
  </si>
  <si>
    <t>Jariyah,  null</t>
  </si>
  <si>
    <t>Universitas Negeri Semarang, Semarang, Central Java, Indonesia, Department of Accounting, Universitas Negeri Semarang, Semarang, Central Java, Indonesia</t>
  </si>
  <si>
    <t>2-s2.0-85078628224</t>
  </si>
  <si>
    <t>Universitas Negeri Surabaya</t>
  </si>
  <si>
    <t>Department of Management, Universitas Negeri Surabaya, Surabaya, East Java, Indonesia</t>
  </si>
  <si>
    <t>The influence of financial information, financial self efficacy, and emotional intelligence to financial management behavior of female lecturer</t>
  </si>
  <si>
    <t>Sulistyowati, R.</t>
  </si>
  <si>
    <t>Sulistyowati,  Raya</t>
  </si>
  <si>
    <t>Universitas Negeri Surabaya, Surabaya, East Java, Indonesia</t>
  </si>
  <si>
    <t>Haryono, N.</t>
  </si>
  <si>
    <t>Haryono,  Nadia Asandimitra</t>
  </si>
  <si>
    <t>2-s2.0-105016651204</t>
  </si>
  <si>
    <t>Urban Economic Drivers: Analyzing Investment Decisions</t>
  </si>
  <si>
    <t>2-s2.0-85081959303</t>
  </si>
  <si>
    <t>Suratman, B.</t>
  </si>
  <si>
    <t>Suratman,  Bambang</t>
  </si>
  <si>
    <t>The influence of financial literacy on financial attitudes of small and medium enterprises regarding eggplant flour</t>
  </si>
  <si>
    <t>Hartono, U.</t>
  </si>
  <si>
    <t>Hartono,  Ulil</t>
  </si>
  <si>
    <t>Kusumawati, N.D.</t>
  </si>
  <si>
    <t>Kusumawati,  Nunik Dwi</t>
  </si>
  <si>
    <t>Sudarwanto, T.</t>
  </si>
  <si>
    <t>Sudarwanto,  Tri</t>
  </si>
  <si>
    <t>Nihaya, I.U.</t>
  </si>
  <si>
    <t>Nihaya,  Ina Uswatun</t>
  </si>
  <si>
    <t>Sakti, N.C.</t>
  </si>
  <si>
    <t>Sakti,  Norida Canda</t>
  </si>
  <si>
    <t>Pahlevi, T.</t>
  </si>
  <si>
    <t>Pahlevi,  Triesninda</t>
  </si>
  <si>
    <t>2-s2.0-85044429817</t>
  </si>
  <si>
    <t>Hardini, H.T.</t>
  </si>
  <si>
    <t>Hardini,  Han Tantri</t>
  </si>
  <si>
    <t>Gender, academic achievement, and ownership of ATM as predictors of accounting students' financial literacy</t>
  </si>
  <si>
    <t>Amirusholihin</t>
  </si>
  <si>
    <t>Amirusholihin,  null</t>
  </si>
  <si>
    <t>Rahmadyanti, E.</t>
  </si>
  <si>
    <t>Rahmadyanti,  Erina</t>
  </si>
  <si>
    <t>Isbanah, Y.</t>
  </si>
  <si>
    <t>Isbanah,  Yuyun</t>
  </si>
  <si>
    <t>Wulandari, S.S.</t>
  </si>
  <si>
    <t>Wulandari,  Siti Sri</t>
  </si>
  <si>
    <t>2-s2.0-85214934084</t>
  </si>
  <si>
    <t>Unlocking Regulatory Technology on Fintech Use Among Indonesian Students: A Triad of Financial Literacy, Inclusion, and Risk Tolerance</t>
  </si>
  <si>
    <t>Wulandari, R.N.A.</t>
  </si>
  <si>
    <t>Wulandari,  Rury Nurul Aeni</t>
  </si>
  <si>
    <t>Susanti, n.</t>
  </si>
  <si>
    <t>Susanti,  null</t>
  </si>
  <si>
    <t>Nurlaili, E.I.</t>
  </si>
  <si>
    <t>Nurlaili,  E. I.</t>
  </si>
  <si>
    <t>Arifah, I.D.C.</t>
  </si>
  <si>
    <t>Arifah,  Ika Diyah Candra</t>
  </si>
  <si>
    <t>Paramita, R.A.S.</t>
  </si>
  <si>
    <t>Paramita,  RA Sista</t>
  </si>
  <si>
    <t>Purwita, A.W.</t>
  </si>
  <si>
    <t>Purwita,  Anggraeni Widya</t>
  </si>
  <si>
    <t>2-s2.0-85203328889</t>
  </si>
  <si>
    <t>Wardoyo, D.T.</t>
  </si>
  <si>
    <t>Wardoyo,  Dewie Tri Wijayati</t>
  </si>
  <si>
    <t>WOMEN IN BUSINESS: THE IMPACT OF DIGITAL AND FINANCIAL LITERACY ON FEMALE-OWNED SMALL AND MEDIUM-SIZED ENTERPRISES</t>
  </si>
  <si>
    <t>2-s2.0-105014978925</t>
  </si>
  <si>
    <t>Ilmi, N.</t>
  </si>
  <si>
    <t>Ilmi,  Nurul</t>
  </si>
  <si>
    <t>Department of Islamic Economics, Universitas Negeri Surabaya, Surabaya, East Java, Indonesia</t>
  </si>
  <si>
    <t>Does gender influence zakat compliance among Indonesian Muslim entrepreneurs? A multi-group analysis</t>
  </si>
  <si>
    <t>Izzati, B.M.</t>
  </si>
  <si>
    <t>Izzati,  Berlian Maulidya</t>
  </si>
  <si>
    <t>2-s2.0-105012024994</t>
  </si>
  <si>
    <t>Rohmaningtyas, N.</t>
  </si>
  <si>
    <t>Rohmaningtyas,  Nurwinsyah</t>
  </si>
  <si>
    <t>Crowdfunding on sustainable development goals: a systematic literature review</t>
  </si>
  <si>
    <t>Anwar, M.K.</t>
  </si>
  <si>
    <t>Anwar,  Moch Khoirul</t>
  </si>
  <si>
    <t>Meidiaswati, H.</t>
  </si>
  <si>
    <t>Meidiaswati,  Harlina</t>
  </si>
  <si>
    <t>Timur, Y.P.</t>
  </si>
  <si>
    <t>Timur,  Yan Putra</t>
  </si>
  <si>
    <t>Ridlwan, A.A.</t>
  </si>
  <si>
    <t>Ridlwan,  Ahmad Ajib</t>
  </si>
  <si>
    <t>Department of Digital Business, Universitas Negeri Surabaya, Surabaya, East Java, Indonesia</t>
  </si>
  <si>
    <t>2-s2.0-105010506391</t>
  </si>
  <si>
    <t>Accounting Education Study Programme, Universitas Negeri Surabaya, Surabaya, East Java, Indonesia</t>
  </si>
  <si>
    <t>Financial Literacy and MSME Performance: The Role of Access to Financing Products and Perception of Financial Risk</t>
  </si>
  <si>
    <t>Ramdani, R.</t>
  </si>
  <si>
    <t>Ramdani,  Ramdani</t>
  </si>
  <si>
    <t>Yasin, A.</t>
  </si>
  <si>
    <t>Yasin,  Ach</t>
  </si>
  <si>
    <t>Akbar, R.F.</t>
  </si>
  <si>
    <t>Akbar,  Rasyidi Faiz</t>
  </si>
  <si>
    <t>Putra, R.</t>
  </si>
  <si>
    <t>Putra,  Rediyanto</t>
  </si>
  <si>
    <t>Accounting Study Program, Universitas Negeri Surabaya, Surabaya, East Java, Indonesia</t>
  </si>
  <si>
    <t>Sunarti</t>
  </si>
  <si>
    <t>Sunarti,  null</t>
  </si>
  <si>
    <t>Universitas Negeri Yogyakarta</t>
  </si>
  <si>
    <t>Universitas Negeri Yogyakarta, Yogyakarta, Yogyakarta, Indonesia</t>
  </si>
  <si>
    <t>Sari, R.C.</t>
  </si>
  <si>
    <t>Sari,  Ratna Candra</t>
  </si>
  <si>
    <t>Department of Accounting, Universitas Negeri Yogyakarta, Yogyakarta, Yogyakarta, Indonesia</t>
  </si>
  <si>
    <t>Kurniasih, C.</t>
  </si>
  <si>
    <t>Kurniasih,  Cucu</t>
  </si>
  <si>
    <t>2-s2.0-105017031759</t>
  </si>
  <si>
    <t>Purwanta, E.</t>
  </si>
  <si>
    <t>Purwanta,  Edi</t>
  </si>
  <si>
    <t>Accounting Education Department, Universitas Negeri Yogyakarta, Yogyakarta, Yogyakarta, Indonesia</t>
  </si>
  <si>
    <t>Embedding MOMA Digital Learning Media in a Game-Based Learning Framework to Enhance Financial Literacy of Vocational Students; Integración de Medios de Aprendizaje Digital MOMA en un Marco de Aprendizaje Basado en Juegos para Mejorar la Alfabetización Financiera de Estudiantes de Formación Profesional</t>
  </si>
  <si>
    <t>2-s2.0-85076524204</t>
  </si>
  <si>
    <t>Fauziah, P.</t>
  </si>
  <si>
    <t>Fauziah,  Puji Yanti</t>
  </si>
  <si>
    <t>The development of a financial literacy questionnaire for early childhood</t>
  </si>
  <si>
    <t>Zubaidah, E.</t>
  </si>
  <si>
    <t>Zubaidah,  Enny</t>
  </si>
  <si>
    <t>Mustadi, A.</t>
  </si>
  <si>
    <t>Mustadi,  Ali</t>
  </si>
  <si>
    <t>2-s2.0-85078489686</t>
  </si>
  <si>
    <t>Abadi, A.M.</t>
  </si>
  <si>
    <t>Abadi,  Agus Maman</t>
  </si>
  <si>
    <t>Department of Mathematics, Universitas Negeri Yogyakarta, Yogyakarta, Yogyakarta, Indonesia</t>
  </si>
  <si>
    <t>Fuzzy Multi Attribute Decision Making (FMADM) Implementation for Classifying Student's Single Tuition Fee (UKT) Based on Android Applications</t>
  </si>
  <si>
    <t>Kusmaryani, R.E.</t>
  </si>
  <si>
    <t>Kusmaryani,  Rosita Endang</t>
  </si>
  <si>
    <t>Aisyah, M.N.</t>
  </si>
  <si>
    <t>Aisyah,  Mimin Nur</t>
  </si>
  <si>
    <t>Sugiyarto, A.W.</t>
  </si>
  <si>
    <t>Sugiyarto,  Aditya Wisnugraha</t>
  </si>
  <si>
    <t>Suyanto, u.</t>
  </si>
  <si>
    <t>Suyanto,  undefined</t>
  </si>
  <si>
    <t>Economic Education, Universitas Negeri Yogyakarta, Yogyakarta, Yogyakarta, Indonesia</t>
  </si>
  <si>
    <t>Pamungkas, R.</t>
  </si>
  <si>
    <t>Pamungkas,  Ragil</t>
  </si>
  <si>
    <t>Rasjava, A.R.</t>
  </si>
  <si>
    <t>Rasjava,  Achmad Ramadhanna’il</t>
  </si>
  <si>
    <t>Department of Chemistry, Universitas Negeri Yogyakarta, Yogyakarta, Yogyakarta, Indonesia</t>
  </si>
  <si>
    <t>Siswanto, S.</t>
  </si>
  <si>
    <t>Siswanto,  Siswanto</t>
  </si>
  <si>
    <t>2-s2.0-85079683994</t>
  </si>
  <si>
    <t>Nnamdi, A.N.</t>
  </si>
  <si>
    <t>Nnamdi,  Ogbolu Anthony</t>
  </si>
  <si>
    <t>The nexus between financial literacy and entrepreneurship ability among university students in emerging markets</t>
  </si>
  <si>
    <t>2-s2.0-86000673020</t>
  </si>
  <si>
    <t>Muhyadi</t>
  </si>
  <si>
    <t>Muhyadi,  null</t>
  </si>
  <si>
    <t>Determinants of the effectiveness of education and training in Indonesian migrant workers</t>
  </si>
  <si>
    <t>2-s2.0-85149837772</t>
  </si>
  <si>
    <t>Solikhatun, I.</t>
  </si>
  <si>
    <t>Solikhatun,  Ismi</t>
  </si>
  <si>
    <t>Department of Economics, Universitas Negeri Yogyakarta, Yogyakarta, Yogyakarta, Indonesia</t>
  </si>
  <si>
    <t>Sharia financial education using augmented reality technology to increase student motivation in distance learning</t>
  </si>
  <si>
    <t>Sugiman, n.</t>
  </si>
  <si>
    <t>Sugiman,  null</t>
  </si>
  <si>
    <t>Sukidjo</t>
  </si>
  <si>
    <t>Sukidjo,  null</t>
  </si>
  <si>
    <t>Wangid, M.N.</t>
  </si>
  <si>
    <t>Wangid,  Muhammad Nur</t>
  </si>
  <si>
    <t>Saputri, A.</t>
  </si>
  <si>
    <t>Saputri,  Agatha</t>
  </si>
  <si>
    <t>Somanedo, O.</t>
  </si>
  <si>
    <t>Somanedo,  Ofri</t>
  </si>
  <si>
    <t>Mahmudi, A.</t>
  </si>
  <si>
    <t>Mahmudi,  A. Aviv</t>
  </si>
  <si>
    <t>Department of Mathematics Education, Universitas Negeri Yogyakarta, Yogyakarta, Yogyakarta, Indonesia</t>
  </si>
  <si>
    <t>Jabar, C.S.A.</t>
  </si>
  <si>
    <t>Jabar,  Cepi Safruddin Abdul</t>
  </si>
  <si>
    <t>Universitas Ngurah Rai</t>
  </si>
  <si>
    <t>Universitas Ngurah Rai, Indonesia</t>
  </si>
  <si>
    <t>2-s2.0-105020870018</t>
  </si>
  <si>
    <t>Putra, A.A.J.</t>
  </si>
  <si>
    <t>Putra,  Aldo Achmad Joanata</t>
  </si>
  <si>
    <t>Universitas Nusantara PGRI</t>
  </si>
  <si>
    <t>Universitas Nusantara PGRI Kediri, Kediri, East Java, Indonesia</t>
  </si>
  <si>
    <t>The influence of financial literacy, hedonism lifestyle, paylater, impulse buying through risk perception</t>
  </si>
  <si>
    <t>Forijati</t>
  </si>
  <si>
    <t>Forijati,  null</t>
  </si>
  <si>
    <t>2-s2.0-105012153123</t>
  </si>
  <si>
    <t>Kaluge, L.</t>
  </si>
  <si>
    <t>Kaluge,  Laurens</t>
  </si>
  <si>
    <t>Universitas PGRI Kanjuruhan</t>
  </si>
  <si>
    <t>Social Science Education, Universitas PGRI Kanjuruhan Malang, Malang, Indonesia</t>
  </si>
  <si>
    <t>Strategic Financial Decision-Making Among Young Indonesian Investors: A Behavioral Perspective on Cryptocurrency Reinvestment</t>
  </si>
  <si>
    <t>2-s2.0-105001728928</t>
  </si>
  <si>
    <t>Utami, N.W.</t>
  </si>
  <si>
    <t>Utami,  Niken Wahyu</t>
  </si>
  <si>
    <t>Universitas PGRI Yogyakarta</t>
  </si>
  <si>
    <t>Basic Education Department, Universitas PGRI Yogyakarta, Yogyakarta, Special Region of Yogyakarta, Indonesia</t>
  </si>
  <si>
    <t>Students' financial literacy in math classroom: Insights into financial awareness</t>
  </si>
  <si>
    <t>Dwipa, N.M.S.</t>
  </si>
  <si>
    <t>Dwipa,  Nendra Mursetya Somasih</t>
  </si>
  <si>
    <t>Department of Accounting, Universitas PGRI Yogyakarta, Yogyakarta, Special Region of Yogyakarta, Indonesia</t>
  </si>
  <si>
    <t>Wicaksono, B.</t>
  </si>
  <si>
    <t>Wicaksono,  Bintang</t>
  </si>
  <si>
    <t>Department of Mathematics Education, Universitas PGRI Yogyakarta, Yogyakarta, Special Region of Yogyakarta, Indonesia</t>
  </si>
  <si>
    <t>2-s2.0-85185935587</t>
  </si>
  <si>
    <t>Budiarto, D.S.</t>
  </si>
  <si>
    <t>Budiarto,  Dekeng S.</t>
  </si>
  <si>
    <t>Universitas PGRI Yogyakarta, Yogyakarta, Special Region of Yogyakarta, Indonesia</t>
  </si>
  <si>
    <t>DOES PERFORMANCE IMPROVE SUSTAINABILITY? EMPIRICAL RESEARCH ON INDONESIAN MSMEs</t>
  </si>
  <si>
    <t>Sagita, L.</t>
  </si>
  <si>
    <t>Sagita,  Laela</t>
  </si>
  <si>
    <t>Kartika, T.N.</t>
  </si>
  <si>
    <t>Kartika,  Tri Nur</t>
  </si>
  <si>
    <t>Universitas PGRI Yogyakarta
Universitas Sriwijaya</t>
  </si>
  <si>
    <t>Department of Mathematics Education, Universitas PGRI Yogyakarta, Yogyakarta, Special Region of Yogyakarta, Indonesia, Mathematics Education Department, Universitas Sriwijaya, Indralaya, South Sumatra, Indonesia</t>
  </si>
  <si>
    <t>2-s2.0-85085607850</t>
  </si>
  <si>
    <t>Febrian, E.</t>
  </si>
  <si>
    <t>Febrian,  Erie</t>
  </si>
  <si>
    <t>Universitas Padjadjara</t>
  </si>
  <si>
    <t>Universitas Padjadjara, Indonesia</t>
  </si>
  <si>
    <t>Does financial perception mediating the financial literacy on financial behavior? A study of academic community in central Java island, Indonesia</t>
  </si>
  <si>
    <t>Anwar,  Mokhamad</t>
  </si>
  <si>
    <t>Effendi, N.</t>
  </si>
  <si>
    <t>Effendi,  Nury</t>
  </si>
  <si>
    <t>Universitas Padjadjara
Universitas Katolik Parahyangan</t>
  </si>
  <si>
    <t>Universitas Padjadjara, Indonesia, Universitas Katolik Parahyangan, Bandung, West Java, Indonesia</t>
  </si>
  <si>
    <t>2-s2.0-85099515363</t>
  </si>
  <si>
    <t>Juddi, M.F.</t>
  </si>
  <si>
    <t>Juddi,  Moh Faidol</t>
  </si>
  <si>
    <t>Universitas Padjadjaran</t>
  </si>
  <si>
    <t>Universitas Padjadjaran, Bandung, West Java, Indonesia, Indonesia Endowment Fund for Education, Jakarta, Jakarta, Indonesia</t>
  </si>
  <si>
    <t>Financial Literacy Improvement Program for Indonesian ExMigrant Workers and Families</t>
  </si>
  <si>
    <t>2-s2.0-85183975319</t>
  </si>
  <si>
    <t>Pranajaya, E.</t>
  </si>
  <si>
    <t>Pranajaya,  Eko</t>
  </si>
  <si>
    <t>Faculty of Social and Political Sciences, Universitas Padjadjaran, Bandung, West Java, Indonesia</t>
  </si>
  <si>
    <t>Examining the influence of financial inclusion on investment decision: A bibliometric review</t>
  </si>
  <si>
    <t>Universitas Padjadjaran, Bandung, West Java, Indonesia</t>
  </si>
  <si>
    <t>Alexandri, M.B.</t>
  </si>
  <si>
    <t>Alexandri,  Mohammad Benny</t>
  </si>
  <si>
    <t>Maulina, E.</t>
  </si>
  <si>
    <t>Maulina,  Erna</t>
  </si>
  <si>
    <t>Johansyah, M.D.</t>
  </si>
  <si>
    <t>Johansyah,  Muhamad Deni</t>
  </si>
  <si>
    <t>Department of Mathematics, Universitas Padjadjaran, Bandung, West Java, Indonesia</t>
  </si>
  <si>
    <t>Zubair, F.</t>
  </si>
  <si>
    <t>Zubair,  Feliza</t>
  </si>
  <si>
    <t>Fitrijanti, T.</t>
  </si>
  <si>
    <t>Fitrijanti,  Tettet</t>
  </si>
  <si>
    <t>Faculty of Economics and Business, Universitas Padjadjaran, Bandung, West Java, Indonesia</t>
  </si>
  <si>
    <t>Sutisna, u.</t>
  </si>
  <si>
    <t>Sutisna,  undefined</t>
  </si>
  <si>
    <t>Satria, C.</t>
  </si>
  <si>
    <t>Satria,  Chandra</t>
  </si>
  <si>
    <t>Perbawasari, S.</t>
  </si>
  <si>
    <t>Perbawasari,  Susie</t>
  </si>
  <si>
    <t>Sutisna, S.</t>
  </si>
  <si>
    <t>Sutisna,  Sutisna</t>
  </si>
  <si>
    <t>2-s2.0-105006789769</t>
  </si>
  <si>
    <t>Sekarningrum, B.</t>
  </si>
  <si>
    <t>Sekarningrum,  Bintarsih</t>
  </si>
  <si>
    <t>Social Practices in the Utilization of Financial Products and Services in Beneficiary Families of Social Assistance in Bogor Regency, Indonesia</t>
  </si>
  <si>
    <t>Sukono, n.</t>
  </si>
  <si>
    <t>Sukono,  null</t>
  </si>
  <si>
    <t>Hinduan, Z.R.</t>
  </si>
  <si>
    <t>Hinduan,  Zahrotur R.</t>
  </si>
  <si>
    <t>2-s2.0-105017835497</t>
  </si>
  <si>
    <t>Gunardi, A.</t>
  </si>
  <si>
    <t>Gunardi,  Ardi</t>
  </si>
  <si>
    <t>Unlocking MSME Growth: The Role of Financial Literacy, Digital Finance, and Financial Inclusion in Driving Performance</t>
  </si>
  <si>
    <t>Department of Economics, Universitas Padjadjaran, Bandung, West Java, Indonesia</t>
  </si>
  <si>
    <t>Sari, L.M.</t>
  </si>
  <si>
    <t>Sari,  Lira Mustika</t>
  </si>
  <si>
    <t>Setiawan, M.</t>
  </si>
  <si>
    <t>Setiawan,  Maman</t>
  </si>
  <si>
    <t>Nidar, S.R.</t>
  </si>
  <si>
    <t>Nidar,  Sulaeman Rahman</t>
  </si>
  <si>
    <t>Santoso, T.</t>
  </si>
  <si>
    <t>Santoso,  Teguh</t>
  </si>
  <si>
    <t>Hermawan,  Atang</t>
  </si>
  <si>
    <t>Koesnadi, R.</t>
  </si>
  <si>
    <t>Koesnadi,  Rachmat</t>
  </si>
  <si>
    <t>Purnagunawan, R.M.</t>
  </si>
  <si>
    <t>Purnagunawan,  Raden Muhamad</t>
  </si>
  <si>
    <t>2-s2.0-85016314940</t>
  </si>
  <si>
    <t>Primiana, I.</t>
  </si>
  <si>
    <t>Primiana,  Ina</t>
  </si>
  <si>
    <t>Financial capability, industry factor and sustainable competitive advantage: Study on commercial banking listed in the Indonesia Stock Exchange</t>
  </si>
  <si>
    <t>Nurdin, M.F.</t>
  </si>
  <si>
    <t>Nurdin,  Muhamad Fadhil</t>
  </si>
  <si>
    <t>Ervani, E.</t>
  </si>
  <si>
    <t>Ervani,  Eva</t>
  </si>
  <si>
    <t>Alghifari, E.S.</t>
  </si>
  <si>
    <t>Alghifari,  Erik Syawal</t>
  </si>
  <si>
    <t>Purnomo, M.</t>
  </si>
  <si>
    <t>Purnomo,  Margo</t>
  </si>
  <si>
    <t>2-s2.0-85140485302</t>
  </si>
  <si>
    <t>Bawono, I.</t>
  </si>
  <si>
    <t>Bawono,  Indro</t>
  </si>
  <si>
    <t>The Role of Knowledge Management Capability, Financial Literacy, and Problem-Solving Skills on Organizational Performance for SMEs</t>
  </si>
  <si>
    <t>2-s2.0-85103983082</t>
  </si>
  <si>
    <t>The role of women's entrepreneurial orientation to access external financial supports: Empirical evidence from the small and medium enterprises (SMEs) in Indonesia using PLS-SEM</t>
  </si>
  <si>
    <t>Sumadinata, R.W.S.</t>
  </si>
  <si>
    <t>Sumadinata,  R. Widya Setiabudi</t>
  </si>
  <si>
    <t>Adinda, F.A.</t>
  </si>
  <si>
    <t>Adinda,  Fadhel Arjuna</t>
  </si>
  <si>
    <t>Ali,  Abdelrahman</t>
  </si>
  <si>
    <t>Faculty of Communication, Universitas Padjadjaran, Bandung, West Java, Indonesia, LSPR Institute of Communication and Business, Central Jakarta, Jakarta, Indonesia</t>
  </si>
  <si>
    <t>Chan,  Arianis</t>
  </si>
  <si>
    <t>Ruslami, R.</t>
  </si>
  <si>
    <t>Ruslami,  Rovina</t>
  </si>
  <si>
    <t>Faculty of Medicine, Universitas Padjadjaran, Bandung, West Java, Indonesia</t>
  </si>
  <si>
    <t>Ariawati, R.R.</t>
  </si>
  <si>
    <t>Ariawati,  Ria Ratna</t>
  </si>
  <si>
    <t>2-s2.0-85053353438</t>
  </si>
  <si>
    <t>Islamic financial literacy: Construct process and validity</t>
  </si>
  <si>
    <t>2-s2.0-85103886595</t>
  </si>
  <si>
    <t>Kostini, N.</t>
  </si>
  <si>
    <t>Kostini,  Nenden</t>
  </si>
  <si>
    <t>Financial literacy of SMEs in Citarum Watershed Area, Indonesia</t>
  </si>
  <si>
    <t>Raharja, S.J.</t>
  </si>
  <si>
    <t>Raharja,  Sam'Un Jaja</t>
  </si>
  <si>
    <t>Maharani, W.</t>
  </si>
  <si>
    <t>Maharani,  Winni</t>
  </si>
  <si>
    <t>Febrian, A.F.</t>
  </si>
  <si>
    <t>Febrian,  Achmad Fajri</t>
  </si>
  <si>
    <t>Masyita, D.</t>
  </si>
  <si>
    <t>Masyita,  Dian</t>
  </si>
  <si>
    <t>2-s2.0-85077397046</t>
  </si>
  <si>
    <t>Malinda, S.</t>
  </si>
  <si>
    <t>Malinda,  Shelfi</t>
  </si>
  <si>
    <t>Financial literacy and work engagement as mediating variable to bank agent's performance</t>
  </si>
  <si>
    <t>Rizal, M.</t>
  </si>
  <si>
    <t>Rizal,  Muhamad</t>
  </si>
  <si>
    <t>Hermanto, B.</t>
  </si>
  <si>
    <t>Hermanto,  Bambang</t>
  </si>
  <si>
    <t>Faisal, Y.</t>
  </si>
  <si>
    <t>Faisal,  Yudi Ahmad</t>
  </si>
  <si>
    <t>Alisjahbana, B.</t>
  </si>
  <si>
    <t>Alisjahbana,  Bachti</t>
  </si>
  <si>
    <t>Universitas Padjadjaran
Universitas Jambi</t>
  </si>
  <si>
    <t>Universitas Padjadjaran, Bandung, West Java, Indonesia, Universitas Jambi, Jambi, Jambi, Indonesia</t>
  </si>
  <si>
    <t>Mulyantini, S.</t>
  </si>
  <si>
    <t>Mulyantini,  Sri</t>
  </si>
  <si>
    <t>Universitas Padjadjaran
Universitas Pembangunan Nasional Veteran</t>
  </si>
  <si>
    <t>Universitas Padjadjaran, Bandung, West Java, Indonesia, Universitas Pembangunan Nasional Veteran, Faculty of Economics, Jakarta, Indonesia</t>
  </si>
  <si>
    <t>Widyastuti, N.W.</t>
  </si>
  <si>
    <t>Widyastuti,  Nurprapti Wahyu</t>
  </si>
  <si>
    <t>Universitas Padjadjaran
Universitas Sultan Ageng Tirtayasa (NA)</t>
  </si>
  <si>
    <t>Faculty of Communication, Universitas Padjadjaran, Bandung, West Java, Indonesia, Department of Communication Science, Universitas Sultan Ageng Tirtayasa, Serang, Banten, Indonesia</t>
  </si>
  <si>
    <t>Universitas Padjadjaran
Universiti Brunei Darussalam</t>
  </si>
  <si>
    <t>Universitas Padjadjaran, Bandung, West Java, Indonesia, Universiti Brunei Darussalam, Bandar Seri Begawan, Brunei Darussalam</t>
  </si>
  <si>
    <t>Universitas Padjajaran</t>
  </si>
  <si>
    <t>Universitas Padjajaran, Bandung, West Java, Indonesia</t>
  </si>
  <si>
    <t>Ari-Yanto, A.</t>
  </si>
  <si>
    <t>Ari-Yanto,  Aris</t>
  </si>
  <si>
    <t>Universitas Pamulang</t>
  </si>
  <si>
    <t>Universitas Pamulang, Tangerang, Indonesia</t>
  </si>
  <si>
    <t>2-s2.0-105001632260</t>
  </si>
  <si>
    <t>Mulyadi</t>
  </si>
  <si>
    <t>Mulyadi,  null</t>
  </si>
  <si>
    <t>Universitas Pancasila</t>
  </si>
  <si>
    <t>Universitas Pancasila, Jakarta, Java, Indonesia</t>
  </si>
  <si>
    <t>Analysis of the effect of financial literacy and financial behavior on the performance of MSMEs Setu Babakan with digital competency as a moderating variable</t>
  </si>
  <si>
    <t>Wulandjani, H.</t>
  </si>
  <si>
    <t>Wulandjani,  Harimurti</t>
  </si>
  <si>
    <t>Hendratni, T.W.</t>
  </si>
  <si>
    <t>Hendratni,  Tyahya Whisnu</t>
  </si>
  <si>
    <t>2-s2.0-85105548715</t>
  </si>
  <si>
    <t>Salim, F.</t>
  </si>
  <si>
    <t>Salim,  Fahruddin</t>
  </si>
  <si>
    <t>Analysis of the role of financial technology insupporting the financial inclusion program</t>
  </si>
  <si>
    <t>Rusliati, E.</t>
  </si>
  <si>
    <t>Rusliati,  Ellen</t>
  </si>
  <si>
    <t>Universitas Pasundan</t>
  </si>
  <si>
    <t>Universitas Pasundan, Bandung, West Java, Indonesia</t>
  </si>
  <si>
    <t>Faculty of Economics, Universitas Pasundan, Bandung, West Java, Indonesia</t>
  </si>
  <si>
    <t>Elpisah</t>
  </si>
  <si>
    <t>Elpisah,  null</t>
  </si>
  <si>
    <t>Universitas Patompo</t>
  </si>
  <si>
    <t>Universitas Patompo, Faculty of Economics and Business, Makassar, Indonesia</t>
  </si>
  <si>
    <t>Universitas Pattimura</t>
  </si>
  <si>
    <t>The Master’s Program of Educational Management, Universitas Pattimura, Kota Ambon, Maluku, Indonesia</t>
  </si>
  <si>
    <t>Faculty of Teacher Training and Education, Universitas Pattimura, Kota Ambon, Maluku, Indonesia</t>
  </si>
  <si>
    <t>Satrio, D.</t>
  </si>
  <si>
    <t>Satrio,  Danang</t>
  </si>
  <si>
    <t>Universitas Pekalongan</t>
  </si>
  <si>
    <t>Universitas Pekalongan, Pekalongan, Indonesia</t>
  </si>
  <si>
    <t>Antonio, F.</t>
  </si>
  <si>
    <t>Antonio,  Ferdi</t>
  </si>
  <si>
    <t>Universitas Pelita Harapan</t>
  </si>
  <si>
    <t>Universitas Pelita Harapan, Tangerang, Banten, Indonesia</t>
  </si>
  <si>
    <t>2-s2.0-105010301939</t>
  </si>
  <si>
    <t>Nurhaliza, H.K.</t>
  </si>
  <si>
    <t>Nurhaliza,  Hana Kartika</t>
  </si>
  <si>
    <t>Faculty of Economics and Business, Universitas Pelita Harapan, Tangerang, Banten, Indonesia</t>
  </si>
  <si>
    <t>THE INFLUENCE OF AUDIT COMMITTEE CHARACTERISTICS AND AUDIT QUALITY ON ESG PERFORMANCE WITH SUSTAINABLE GROWTH RATE AS A MODERATION VARIABLE</t>
  </si>
  <si>
    <t>Sembel, J.S.</t>
  </si>
  <si>
    <t>Sembel,  Jacquelinda Sandra</t>
  </si>
  <si>
    <t>Sihombing, T.</t>
  </si>
  <si>
    <t>Sihombing,  Tanggor</t>
  </si>
  <si>
    <t>Department of Management, Universitas Pelita Harapan, Tangerang, Banten, Indonesia</t>
  </si>
  <si>
    <t>2-s2.0-85136313908</t>
  </si>
  <si>
    <t>Hariandja, E.</t>
  </si>
  <si>
    <t>Hariandja,  Evo Sampetua</t>
  </si>
  <si>
    <t>CHALLENGES OF CONSUMER PROTECTION IN THE LIFE INSURANCE INDUSTRY: A QUALITATIVE STUDY</t>
  </si>
  <si>
    <t>Tobing, A.N.</t>
  </si>
  <si>
    <t>Tobing,  Agustinus Nicholas</t>
  </si>
  <si>
    <t>Parani, R.</t>
  </si>
  <si>
    <t>Parani,  Rizaldi</t>
  </si>
  <si>
    <t>Purba, J.T.</t>
  </si>
  <si>
    <t>Purba,  John Tampil</t>
  </si>
  <si>
    <t>Chandra, R.</t>
  </si>
  <si>
    <t>Chandra,  Reddy</t>
  </si>
  <si>
    <t>Utari, D.</t>
  </si>
  <si>
    <t>Utari,  Dyah</t>
  </si>
  <si>
    <t>Universitas Pembangunan Nasional Veteran</t>
  </si>
  <si>
    <t>Universitas Pembangunan Nasional Veteran, Faculty of Health Science, Depok, West Java, Indonesia</t>
  </si>
  <si>
    <t>2-s2.0-85179333042</t>
  </si>
  <si>
    <t>Hadi Raharjo, R.J.</t>
  </si>
  <si>
    <t>Hadi Raharjo,  Raden Johnny</t>
  </si>
  <si>
    <t>Universitas Pembangunan Nasional "Veteran" Jawa Timur, Surabaya, East Java, Indonesia</t>
  </si>
  <si>
    <t>The Gen Z’s Digital Payment Loyalty in Indonesia</t>
  </si>
  <si>
    <t>2-s2.0-85188936997</t>
  </si>
  <si>
    <t>Ambarwati, S.D.A.</t>
  </si>
  <si>
    <t>Ambarwati,  Sri Dwi Ari</t>
  </si>
  <si>
    <t>Universitas Pembangunan Nasional Veteran Yogyakarta</t>
  </si>
  <si>
    <t>Universitas Pembangunan Nasional “Veteran” Yogyakarta, Yogyakarta, Yogyakarta, Indonesia</t>
  </si>
  <si>
    <t>The Effect of Financial Literacy, Motivation, Return to Investment, Social Media, and Fintech on Investment Intention in the Millennial Generation</t>
  </si>
  <si>
    <t>Sugandini, D.</t>
  </si>
  <si>
    <t>Sugandini,  Dyah</t>
  </si>
  <si>
    <t>Nusanto, G.</t>
  </si>
  <si>
    <t>Nusanto,  Gunawan</t>
  </si>
  <si>
    <t>2-s2.0-85188471961</t>
  </si>
  <si>
    <t>Ristono, A.</t>
  </si>
  <si>
    <t>Ristono,  Agus</t>
  </si>
  <si>
    <t>Fintech Adoption by SMEs in Sleman, Indonesia</t>
  </si>
  <si>
    <t>Pamuji, W.A.</t>
  </si>
  <si>
    <t>Pamuji,  Windy Anindya</t>
  </si>
  <si>
    <t>Haryono, S.T.</t>
  </si>
  <si>
    <t>Haryono,  S. T.</t>
  </si>
  <si>
    <t>Effendi, M.I.</t>
  </si>
  <si>
    <t>Effendi,  Mohamad Irhas</t>
  </si>
  <si>
    <t>Sukarno, A.</t>
  </si>
  <si>
    <t>Sukarno,  Agus</t>
  </si>
  <si>
    <t>2-s2.0-85078243768</t>
  </si>
  <si>
    <t>Universitas Pendidikan Ganesha</t>
  </si>
  <si>
    <t>Department of Educational Science, Universitas Pendidikan Ganesha, Bali, Indonesia</t>
  </si>
  <si>
    <t>Factors that influence financial self-efficacy among accounting students in Bali</t>
  </si>
  <si>
    <t>2-s2.0-85087884964</t>
  </si>
  <si>
    <t>Yuniarta, G.A.</t>
  </si>
  <si>
    <t>Yuniarta,  Gede Adi</t>
  </si>
  <si>
    <t>Universitas Pendidikan Ganesha, Bali, Indonesia</t>
  </si>
  <si>
    <t>Women and strategic dimensions in acceleration of poverty reduction</t>
  </si>
  <si>
    <t>Department of Accounting, Universitas Pendidikan Ganesha, Bali, Indonesia</t>
  </si>
  <si>
    <t>Purnamawati, I.G.A.</t>
  </si>
  <si>
    <t>Purnamawati,  I. Gusti Ayu</t>
  </si>
  <si>
    <t>Muhammad, M.</t>
  </si>
  <si>
    <t>Muhammad,  Mumuh</t>
  </si>
  <si>
    <t>Universitas Pendidikan Indonesia</t>
  </si>
  <si>
    <t>Department of Islamic Economics and Finance, Universitas Pendidikan Indonesia, Bandung, West Java, Indonesia</t>
  </si>
  <si>
    <t>2-s2.0-85084970209</t>
  </si>
  <si>
    <t>Rusman, R.</t>
  </si>
  <si>
    <t>Rusman,  R.</t>
  </si>
  <si>
    <t>Universitas Pendidikan Indonesia, Bandung, West Java, Indonesia</t>
  </si>
  <si>
    <t>Financial literacy for elementary school students: Case study of Bandung city, Indonesia</t>
  </si>
  <si>
    <t>Pramuditha, P.</t>
  </si>
  <si>
    <t>Pramuditha,  Panji</t>
  </si>
  <si>
    <t>Management Department, Universitas Pendidikan Indonesia, Bandung, West Java, Indonesia</t>
  </si>
  <si>
    <t>2-s2.0-85207403303</t>
  </si>
  <si>
    <t>Purnomo, B.S.</t>
  </si>
  <si>
    <t>Purnomo,  Budi Supriatono</t>
  </si>
  <si>
    <t>, Department of Accounting and Finance, Universitas Pendidikan Indonesia, Bandung, West Java, Indonesia</t>
  </si>
  <si>
    <t>Financial Technology and Sustainable Development in ASEAN Region: Role of Income Inequality; (Teknologi Kewangan dan Pembangunan Mampan di Kawasan ASEAN: Peranan Ketaksamaan Pendapatan)</t>
  </si>
  <si>
    <t>2-s2.0-85091813177</t>
  </si>
  <si>
    <t>Nugraha, N.</t>
  </si>
  <si>
    <t>Nugraha,  Nugraha</t>
  </si>
  <si>
    <t>The correlation between education level and understanding of financial literacy and its effect on investment decisions in capital markets</t>
  </si>
  <si>
    <t>Disman</t>
  </si>
  <si>
    <t>Disman,  null</t>
  </si>
  <si>
    <t>Baihaqqy, M.R.I.</t>
  </si>
  <si>
    <t>Baihaqqy,  Mochammad Rizaldy Insan</t>
  </si>
  <si>
    <t>2-s2.0-105000201768</t>
  </si>
  <si>
    <t>Mayasari</t>
  </si>
  <si>
    <t>Mayasari,  null</t>
  </si>
  <si>
    <t>Moderation of Gender, Age, Education, and Income on the Influence of Religiosity of Student Investors in West Java Indonesia with Stock Investment Decisions Mediated by Financial Literacy</t>
  </si>
  <si>
    <t>Puspitarona, D.S.</t>
  </si>
  <si>
    <t>Puspitarona,  Delila Saskia</t>
  </si>
  <si>
    <t>Widyaningsih, A.</t>
  </si>
  <si>
    <t>Widyaningsih,  Aristanti</t>
  </si>
  <si>
    <t>Andriana, D.</t>
  </si>
  <si>
    <t>Andriana,  Denny</t>
  </si>
  <si>
    <t>Heryana, T.</t>
  </si>
  <si>
    <t>Heryana,  Toni</t>
  </si>
  <si>
    <t>Nugraha</t>
  </si>
  <si>
    <t>Nugraha,  null</t>
  </si>
  <si>
    <t>Department of Management, Universitas Pendidikan Indonesia, Bandung, West Java, Indonesia,</t>
  </si>
  <si>
    <t>Abdulhak, I.</t>
  </si>
  <si>
    <t>Abdulhak,  Ishak</t>
  </si>
  <si>
    <t>Suherman, U.</t>
  </si>
  <si>
    <t>Suherman,  Ujang</t>
  </si>
  <si>
    <t>2-s2.0-85189497513</t>
  </si>
  <si>
    <t>Suidarma, I.M.</t>
  </si>
  <si>
    <t>Suidarma,  I. Made</t>
  </si>
  <si>
    <t>Universitas Pendidikan Nasional</t>
  </si>
  <si>
    <t>Universitas Pendidikan Nasional, Denpasar, Bali, Indonesia</t>
  </si>
  <si>
    <t>The Effect of Financial Knowledge, Financial Behavior, and Financial Attitude on Culinary SMEs Financial Performance in Denpasar City</t>
  </si>
  <si>
    <t>Paranegara, A.A.N.Y.V.</t>
  </si>
  <si>
    <t>Paranegara,  Anak Agung Ngurah Yama Vikara</t>
  </si>
  <si>
    <t>2-s2.0-85189534352</t>
  </si>
  <si>
    <t>Apriadi, I.D.M.A.</t>
  </si>
  <si>
    <t>Apriadi,  I. Dewa Made Arista</t>
  </si>
  <si>
    <t>Income, Financial Literacy and Financial Inclusion Increase Investment Interest in Gianyar</t>
  </si>
  <si>
    <t>Widiantari, K.S.</t>
  </si>
  <si>
    <t>Widiantari,  Komang Sri</t>
  </si>
  <si>
    <t>2-s2.0-85189566265</t>
  </si>
  <si>
    <t>Tariana, I.W.A.</t>
  </si>
  <si>
    <t>Tariana,  I. Wayan Aditya</t>
  </si>
  <si>
    <t>Financial Literacy on Sustainability Cultivation of Tabanan Robusta Coffee</t>
  </si>
  <si>
    <t>Laksmi Rahmantari, N.L.</t>
  </si>
  <si>
    <t>Laksmi Rahmantari,  Ni Luh</t>
  </si>
  <si>
    <t>Prawitasari, P.P.</t>
  </si>
  <si>
    <t>Prawitasari,  Putu Putri</t>
  </si>
  <si>
    <t>Lasmi, N.W.</t>
  </si>
  <si>
    <t>Lasmi,  Ni Wayan</t>
  </si>
  <si>
    <t>Ardiputra, M.A.</t>
  </si>
  <si>
    <t>Ardiputra,  Muhammad Agung</t>
  </si>
  <si>
    <t>Master’s Program in Law, Universitas Pendidikan Nasional, Denpasar, Bali, Indonesia</t>
  </si>
  <si>
    <t>Mandira, I.M.C.</t>
  </si>
  <si>
    <t>Mandira,  I. Made Chandra</t>
  </si>
  <si>
    <t>Basmantra, I.N.</t>
  </si>
  <si>
    <t>Basmantra,  Ida Nyoman</t>
  </si>
  <si>
    <t>Yani, N.W.M.N.</t>
  </si>
  <si>
    <t>Yani,  Ni Wayan Merry Nirmala</t>
  </si>
  <si>
    <t>Kusnita, K.L.</t>
  </si>
  <si>
    <t>Kusnita,  Kadek Linda</t>
  </si>
  <si>
    <t>2-s2.0-85189560881</t>
  </si>
  <si>
    <t>The Affirmation of Financial Literacy as the Moderating Influence on Financial Inclusion and SMEs Growth: Culinary Sector in Sanur</t>
  </si>
  <si>
    <t>Ariwangsa, I.G.N.O.</t>
  </si>
  <si>
    <t>Ariwangsa,  I. G.N.Oka</t>
  </si>
  <si>
    <t>Wulandari Laksmi P, K.</t>
  </si>
  <si>
    <t>Wulandari Laksmi P,  Kadek</t>
  </si>
  <si>
    <t>Krismajayanti, N.P.A.</t>
  </si>
  <si>
    <t>Krismajayanti,  Ni Putu Ari</t>
  </si>
  <si>
    <t>Junianti, P.</t>
  </si>
  <si>
    <t>Junianti,  Putu</t>
  </si>
  <si>
    <t>Nurmalasari, M.R.</t>
  </si>
  <si>
    <t>Nurmalasari,  Made Ratih</t>
  </si>
  <si>
    <t>Arlita, I.G.A.D.</t>
  </si>
  <si>
    <t>Arlita,  I. G.A.Desy</t>
  </si>
  <si>
    <t>Nugroho, M.T.</t>
  </si>
  <si>
    <t>Nugroho,  Moh Taufan</t>
  </si>
  <si>
    <t>Universitas Persada Indonesia</t>
  </si>
  <si>
    <t>Universitas Persada Indonesia YAI Jakarta, Indonesia, Central Jakarta, Indonesia</t>
  </si>
  <si>
    <t>Indrariani, E.A.</t>
  </si>
  <si>
    <t>Indrariani,  Eva Ardiana</t>
  </si>
  <si>
    <t>Universitas Persatuan Guru Republik Indonesia</t>
  </si>
  <si>
    <t>Universitas Persatuan Guru Republik Indonesia Semarang, Semarang, Central Java, Indonesia</t>
  </si>
  <si>
    <t>Sumastuti, E.</t>
  </si>
  <si>
    <t>Sumastuti,  Efriyani</t>
  </si>
  <si>
    <t>Cahyono, Y.</t>
  </si>
  <si>
    <t>Cahyono,  Yoyok</t>
  </si>
  <si>
    <t>Universitas Pramita Indonesia</t>
  </si>
  <si>
    <t>Universitas Pramita Indonesia, Tangerang, Indonesia</t>
  </si>
  <si>
    <t>Soehadi, A.W.</t>
  </si>
  <si>
    <t>Soehadi,  Agus W.</t>
  </si>
  <si>
    <t>Universitas Prasetiya</t>
  </si>
  <si>
    <t>Universitas Prasetiya, School of Business and Economics, Indonesia</t>
  </si>
  <si>
    <t>Prasetya, P.</t>
  </si>
  <si>
    <t>Prasetya,  Prita</t>
  </si>
  <si>
    <t>Universitas Prasetiya, School of Business and Economics, Indonesia, School of Business, IPB University, Bogor, West Java, Indonesia</t>
  </si>
  <si>
    <t>Universitas Prasetiya Mulya</t>
  </si>
  <si>
    <t>Universitas Prasetiya Mulya, Jakarta, Indonesia</t>
  </si>
  <si>
    <t>Toni, N.</t>
  </si>
  <si>
    <t>Toni,  Nagian</t>
  </si>
  <si>
    <t>Universitas Prima Indonesia</t>
  </si>
  <si>
    <t>Universitas Prima Indonesia, Medan, North Sumatra, Indonesia</t>
  </si>
  <si>
    <t>Teng, S.H.</t>
  </si>
  <si>
    <t>Teng,  Sauh Hwee</t>
  </si>
  <si>
    <t>Nasution, S.A.</t>
  </si>
  <si>
    <t>Nasution,  Siti Aisyah</t>
  </si>
  <si>
    <t>2-s2.0-85148576962</t>
  </si>
  <si>
    <t>Rizki Mulyani, S.R.</t>
  </si>
  <si>
    <t>Rizki Mulyani,  Sitti</t>
  </si>
  <si>
    <t>Universitas Putra Indonesia</t>
  </si>
  <si>
    <t>Department of Management, Universitas Putra Indonesia, Padang, West Sumatra, Indonesia</t>
  </si>
  <si>
    <t>Islamic financial literacy, spiritual intelligence, public perception and behaviour on public interest in Islamic banking services</t>
  </si>
  <si>
    <t>Yeni, F.</t>
  </si>
  <si>
    <t>Yeni,  Fitri</t>
  </si>
  <si>
    <t>Susriyanti, S.</t>
  </si>
  <si>
    <t>Susriyanti,  Susriyanti</t>
  </si>
  <si>
    <t>2-s2.0-85214467129</t>
  </si>
  <si>
    <t>Fazri, M.F.</t>
  </si>
  <si>
    <t>Fazri,  Muhammad Faizal</t>
  </si>
  <si>
    <t>Universitas Raharja</t>
  </si>
  <si>
    <t>Department of Business Intelligence, Universitas Raharja, Tangerang, Banten, Indonesia</t>
  </si>
  <si>
    <t>The Role of Financial Literacy and Fintech in Promoting Financial Inclusion</t>
  </si>
  <si>
    <t>Septiani, N.</t>
  </si>
  <si>
    <t>Septiani,  Nanda Teodora</t>
  </si>
  <si>
    <t>Department of Retail Management, Universitas Raharja, Tangerang, Banten, Indonesia</t>
  </si>
  <si>
    <t>Aini, Q.</t>
  </si>
  <si>
    <t>Aini,  Qurotul</t>
  </si>
  <si>
    <t>Universitas Raharja, Tangerang, Banten, Indonesia</t>
  </si>
  <si>
    <t>Widiyatmoko, T.</t>
  </si>
  <si>
    <t>Widiyatmoko,  Tri</t>
  </si>
  <si>
    <t>Department of Informatics Engineering, Universitas Raharja, Tangerang, Banten, Indonesia</t>
  </si>
  <si>
    <t>Rahardja, U.</t>
  </si>
  <si>
    <t>Rahardja,  Untung</t>
  </si>
  <si>
    <t>Desrianti, D.I.</t>
  </si>
  <si>
    <t>Desrianti,  Dewi Immaniar</t>
  </si>
  <si>
    <t>Dewi, E.R.</t>
  </si>
  <si>
    <t>Dewi,  Elisa Royani</t>
  </si>
  <si>
    <t>Department of Digital Business, Universitas Raharja, Tangerang, Banten, Indonesia</t>
  </si>
  <si>
    <t>Oganda, F.P.</t>
  </si>
  <si>
    <t>Oganda,  Fitra Putri</t>
  </si>
  <si>
    <t>Rosa, T.</t>
  </si>
  <si>
    <t>Rosa,  Tina</t>
  </si>
  <si>
    <t>Universitas Respati Indonesia</t>
  </si>
  <si>
    <t>Universitas Respati Indonesia, East Jakarta, Jakarta, Indonesia</t>
  </si>
  <si>
    <t>2-s2.0-84857323793</t>
  </si>
  <si>
    <t>Anugerah, R.</t>
  </si>
  <si>
    <t>Anugerah,  Rita</t>
  </si>
  <si>
    <t>Universitas Riau</t>
  </si>
  <si>
    <t>Faculty of Economics, Universitas Riau, Pekanbaru, Riau, Indonesia</t>
  </si>
  <si>
    <t>Conflict of opinion on accounting policy judgements: Independence, knowledge and problem-solving ability of audit committees in Malaysia</t>
  </si>
  <si>
    <t>Maulida, Y.</t>
  </si>
  <si>
    <t>Maulida,  Yusni</t>
  </si>
  <si>
    <t>Universitas Riau, Pekanbaru, Riau, Indonesia</t>
  </si>
  <si>
    <t>Isyandi, B.</t>
  </si>
  <si>
    <t>Isyandi,  B.</t>
  </si>
  <si>
    <t>2-s2.0-85195496318</t>
  </si>
  <si>
    <t>Noviana, E.</t>
  </si>
  <si>
    <t>Noviana,  Eddy</t>
  </si>
  <si>
    <t>The analysis of the RBL-STEM application in improving student financial literacy in controlling consumptive behavior</t>
  </si>
  <si>
    <t>Harlen</t>
  </si>
  <si>
    <t>Harlen,  null</t>
  </si>
  <si>
    <t>Department of Economics, Universitas Riau, Pekanbaru, Riau, Indonesia</t>
  </si>
  <si>
    <t>Sumarno, S.</t>
  </si>
  <si>
    <t>Sumarno,  Sumarno</t>
  </si>
  <si>
    <t>Gimin, G.</t>
  </si>
  <si>
    <t>Gimin,  Gimin</t>
  </si>
  <si>
    <t>Rusandi, M.A.</t>
  </si>
  <si>
    <t>Rusandi,  M. Arli</t>
  </si>
  <si>
    <t>Department of Guidance and Counseling, Universitas Riau, Pekanbaru, Riau, Indonesia</t>
  </si>
  <si>
    <t>Karneli, O.</t>
  </si>
  <si>
    <t>Karneli,  Okta</t>
  </si>
  <si>
    <t>Pratiwi, D.</t>
  </si>
  <si>
    <t>Pratiwi,  Dian</t>
  </si>
  <si>
    <t>Department of Management, Universitas Riau, Pekanbaru, Riau, Indonesia</t>
  </si>
  <si>
    <t>Ratnasari, S.L.</t>
  </si>
  <si>
    <t>Ratnasari,  Sri Langgeng</t>
  </si>
  <si>
    <t>Universitas Riau Kepulauan</t>
  </si>
  <si>
    <t>Universitas Riau Kepulauan, Batam, Riau Islands, Indonesia</t>
  </si>
  <si>
    <t>Soegoto, A.S.</t>
  </si>
  <si>
    <t>Soegoto,  Agus Supandi</t>
  </si>
  <si>
    <t>Universitas Sam Ratulangi</t>
  </si>
  <si>
    <t>Universitas Sam Ratulangi, Manado, North Sulawesi, Indonesia</t>
  </si>
  <si>
    <t>2-s2.0-105007998933</t>
  </si>
  <si>
    <t>Rahayu, T.</t>
  </si>
  <si>
    <t>Rahayu,  Trisnawati</t>
  </si>
  <si>
    <t>Universitas Sanata Dharma</t>
  </si>
  <si>
    <t>Study Program of Accounting, Universitas Sanata Dharma, Yogyakarta, Indonesia</t>
  </si>
  <si>
    <t>Digital Financial Literacy and Entrepreneurial Resilience of Women Entrepreneurs: A Moderated Model of Overconfidence</t>
  </si>
  <si>
    <t>Abhedananda, E.A.S.</t>
  </si>
  <si>
    <t>Abhedananda,  Eustachius Arlo Swami</t>
  </si>
  <si>
    <t>Management Study Program, Universitas Sanata Dharma, Yogyakarta, Indonesia</t>
  </si>
  <si>
    <t>Purwoto, L.</t>
  </si>
  <si>
    <t>Purwoto,  Lukas</t>
  </si>
  <si>
    <t>Study Program of Master in Management, Universitas Sanata Dharma, Yogyakarta, Indonesia</t>
  </si>
  <si>
    <t>Rahmawati, C.H.T.</t>
  </si>
  <si>
    <t>Rahmawati,  Christina Heti Tri</t>
  </si>
  <si>
    <t>Mubarokah, S.</t>
  </si>
  <si>
    <t>Mubarokah,  Saidah</t>
  </si>
  <si>
    <t>Universitas Sarjanawiyata Tamansiswa</t>
  </si>
  <si>
    <t>Universitas Sarjanawiyata Tamansiswa, Yogyakarta, Yogyakarta, Indonesia</t>
  </si>
  <si>
    <t>Supardin, L.</t>
  </si>
  <si>
    <t>Supardin,  Lalu</t>
  </si>
  <si>
    <t>Jumintono, J.</t>
  </si>
  <si>
    <t>Jumintono,  Jumintono</t>
  </si>
  <si>
    <t>Kusumawardhani, R.</t>
  </si>
  <si>
    <t>Kusumawardhani,  Ratih</t>
  </si>
  <si>
    <t>Prihatin, W.</t>
  </si>
  <si>
    <t>Prihatin,  Wijiasih</t>
  </si>
  <si>
    <t>2-s2.0-85215387544</t>
  </si>
  <si>
    <t>FINANCIAL LITERACY, SOCIAL CAPITAL, DEMOGRAPHY, FINANCIAL INCLUSION, AND FINANCIAL PERFORMANCE: THE ROLE OF THE ALIGNMENT USE OF INFORMATION TECHNOLOGY</t>
  </si>
  <si>
    <t>2-s2.0-85219313306</t>
  </si>
  <si>
    <t>Universitas Sarjanawiyata Tamansiswa
Universitas Sebelas Maret</t>
  </si>
  <si>
    <t>Universitas Sarjanawiyata Tamansiswa, Yogyakarta, Yogyakarta, Indonesia, Universitas Sebelas Maret, Surakarta, Central Java, Indonesia</t>
  </si>
  <si>
    <t>ANALYZING THE ROLE OF FINANCIAL ATTITUDE AND ENVIRONMENTAL MANAGEMENT IN YOGYAKARTA’S SMEs</t>
  </si>
  <si>
    <t>2-s2.0-85148578949</t>
  </si>
  <si>
    <t>Almunawwaroh, M.</t>
  </si>
  <si>
    <t>Almunawwaroh,  Medina</t>
  </si>
  <si>
    <t>Universitas Sebelas Marest (only the official university name)</t>
  </si>
  <si>
    <t>Universitas Sebelas Maret, Surakarta, Central Java, Indonesia, Faculty of Economics and Business, Tasikmalaya, Indonesia</t>
  </si>
  <si>
    <t>Does audit committee characteristics a driver in risk disclosure?</t>
  </si>
  <si>
    <t>2-s2.0-85164527880</t>
  </si>
  <si>
    <t>Kharisma, D.B.</t>
  </si>
  <si>
    <t>Kharisma,  Dona Budi</t>
  </si>
  <si>
    <t>Universitas Sebelas Maret</t>
  </si>
  <si>
    <t>Universitas Sebelas Maret, Surakarta, Central Java, Indonesia</t>
  </si>
  <si>
    <t>Law enforcement against investment fraud: a comparison study from the USA and Canada with a case study on binary options in Indonesia</t>
  </si>
  <si>
    <t>2-s2.0-85107226145</t>
  </si>
  <si>
    <t>Damayanti, L.E.</t>
  </si>
  <si>
    <t>Damayanti,  Lutfiah Endah</t>
  </si>
  <si>
    <t>Master of Economic Education, Universitas Sebelas Maret, Surakarta, Central Java, Indonesia</t>
  </si>
  <si>
    <t>Financial literacy in student financial management behavior in the digital age</t>
  </si>
  <si>
    <t>Purnama, M.Y.I.</t>
  </si>
  <si>
    <t>Purnama,  Muhammad Yusuf Indra</t>
  </si>
  <si>
    <t>Sudarwanto, A.S.</t>
  </si>
  <si>
    <t>Sudarwanto,  Al Sentot</t>
  </si>
  <si>
    <t>Trinugroho, I.</t>
  </si>
  <si>
    <t>Trinugroho,  Irwan</t>
  </si>
  <si>
    <t>Nugroho, L.I.</t>
  </si>
  <si>
    <t>Nugroho,  Linggar Ikhsan</t>
  </si>
  <si>
    <t>Indraswono, C.</t>
  </si>
  <si>
    <t>Indraswono,  Cahyo</t>
  </si>
  <si>
    <t>Department of Economics, Universitas Sebelas Maret, Surakarta, Central Java, Indonesia</t>
  </si>
  <si>
    <t>2-s2.0-85190137626</t>
  </si>
  <si>
    <t>Siswandari, S.</t>
  </si>
  <si>
    <t>Siswandari,  Siswandari</t>
  </si>
  <si>
    <t>Essential components of teacher professional development for financial literacy: A literature review</t>
  </si>
  <si>
    <t>Noviani, L.</t>
  </si>
  <si>
    <t>Noviani,  Leny</t>
  </si>
  <si>
    <t>2-s2.0-85217777370</t>
  </si>
  <si>
    <t>Utami, E.Y.</t>
  </si>
  <si>
    <t>Utami,  Eva Yuniarti</t>
  </si>
  <si>
    <t>How parental education and financial savvy drive college students toward a green economy?</t>
  </si>
  <si>
    <t>Louis, S.</t>
  </si>
  <si>
    <t>Louis,  Silvya</t>
  </si>
  <si>
    <t>Ivada, E.</t>
  </si>
  <si>
    <t>Ivada,  Elvia</t>
  </si>
  <si>
    <t>Saputro, N.</t>
  </si>
  <si>
    <t>Saputro,  Nugroho</t>
  </si>
  <si>
    <t>Setiawan, D.</t>
  </si>
  <si>
    <t>Setiawan,  Doddy</t>
  </si>
  <si>
    <t>Damayanti, R.M.</t>
  </si>
  <si>
    <t>Damayanti,  Rosita Mei</t>
  </si>
  <si>
    <t>2-s2.0-85197293763</t>
  </si>
  <si>
    <t>Sugiarto, C.</t>
  </si>
  <si>
    <t>Sugiarto,  Catur</t>
  </si>
  <si>
    <t>Testing the role of skepticism in Islamic banks: evidence from Indonesia</t>
  </si>
  <si>
    <t>Susilaningsih</t>
  </si>
  <si>
    <t>Susilaningsih,  null</t>
  </si>
  <si>
    <t>Hatta, A.J.</t>
  </si>
  <si>
    <t>Hatta,  Atika Jauharia</t>
  </si>
  <si>
    <t>Pramesti, D.</t>
  </si>
  <si>
    <t>Pramesti,  Diah</t>
  </si>
  <si>
    <t>Indriayu, M.</t>
  </si>
  <si>
    <t>Indriayu,  Mintasih</t>
  </si>
  <si>
    <t>Prabowo, M.A.</t>
  </si>
  <si>
    <t>Prabowo,  Muhammad Agung</t>
  </si>
  <si>
    <t>Wahyudi, L.</t>
  </si>
  <si>
    <t>Wahyudi,  Lilik</t>
  </si>
  <si>
    <t>Haryanto, B.</t>
  </si>
  <si>
    <t>Haryanto,  Budhi</t>
  </si>
  <si>
    <t>2-s2.0-85210559908</t>
  </si>
  <si>
    <t>Hakim,  Lukman</t>
  </si>
  <si>
    <t>Digital banking policy implementation from the perspective of the banking industry: Case study in Bali province</t>
  </si>
  <si>
    <t>Trisanty, A.</t>
  </si>
  <si>
    <t>Trisanty,  Aidha</t>
  </si>
  <si>
    <t>Universitas Sebelas Maret (only the first mentioned university)</t>
  </si>
  <si>
    <t>Universitas Sebelas Maret, Surakarta, Central Java, Indonesia, Department of Economics, Universitas Islam Indonesia, Yogyakarta, Indonesia</t>
  </si>
  <si>
    <t>Triani, N.</t>
  </si>
  <si>
    <t>Triani,  Neks</t>
  </si>
  <si>
    <t>Universitas Sembilanbelas November</t>
  </si>
  <si>
    <t>Department of Accounting, Universitas Sembilanbelas November Kolaka, Kolaka, Indonesia</t>
  </si>
  <si>
    <t>Putri, R.I.I.</t>
  </si>
  <si>
    <t>Putri,  R. I.I.</t>
  </si>
  <si>
    <t>Universitas Sriwijaya</t>
  </si>
  <si>
    <t>Mathematics Education Department, Universitas Sriwijaya, Indralaya, South Sumatra, Indonesia</t>
  </si>
  <si>
    <t>Zulkardi, Z.</t>
  </si>
  <si>
    <t>Zulkardi,  Zulkardi</t>
  </si>
  <si>
    <t>2-s2.0-85084733290</t>
  </si>
  <si>
    <t>Suendang, T.</t>
  </si>
  <si>
    <t>Suendang,  T.</t>
  </si>
  <si>
    <t>Universitas Sriwijaya, Indralaya, South Sumatra, Indonesia</t>
  </si>
  <si>
    <t>Developing worksheet on mathematical modeling for financial literation using social arithmetics</t>
  </si>
  <si>
    <t>Siregar, M.I.</t>
  </si>
  <si>
    <t>Siregar,  Muhammad Ichsan</t>
  </si>
  <si>
    <t>Darmawijoyo, u.</t>
  </si>
  <si>
    <t>Darmawijoyo,  undefined</t>
  </si>
  <si>
    <t>Yuliani, Y.</t>
  </si>
  <si>
    <t>Yuliani,  Yuliani</t>
  </si>
  <si>
    <t>2-s2.0-105001694786</t>
  </si>
  <si>
    <t>Taufik, T.</t>
  </si>
  <si>
    <t>Taufik,  Taufik</t>
  </si>
  <si>
    <t>Department of Management, Universitas Sriwijaya, Indralaya, South Sumatra, Indonesia</t>
  </si>
  <si>
    <t>Access to Finance: A Potent Force? Investigating Financial Literacy and Performance in Enterprises of Palembang City, South Sumatra, Indonesia</t>
  </si>
  <si>
    <t>Putri, R.I.</t>
  </si>
  <si>
    <t>Mathematics Education Study Program, Universitas Sriwijaya, Indralaya, South Sumatra, Indonesia</t>
  </si>
  <si>
    <t>Economics Faculty, Universitas Sriwijaya, Indralaya, South Sumatra, Indonesia</t>
  </si>
  <si>
    <t>Widiyanti, M.</t>
  </si>
  <si>
    <t>Widiyanti,  Marlina</t>
  </si>
  <si>
    <t>Zunaidah, Z.</t>
  </si>
  <si>
    <t>Zunaidah,  Z.</t>
  </si>
  <si>
    <t>Nidar, S.</t>
  </si>
  <si>
    <t>Igamo, A.M.</t>
  </si>
  <si>
    <t>Igamo,  Alghifari Mahdi</t>
  </si>
  <si>
    <t>Ardiputra, S.</t>
  </si>
  <si>
    <t>Ardiputra,  Septiawan</t>
  </si>
  <si>
    <t>Universitas Sulawesi Barat</t>
  </si>
  <si>
    <t>Department of Political Science, Universitas Sulawesi Barat, Majene, West Sulawesi, Indonesia</t>
  </si>
  <si>
    <t>Sulthan, M.</t>
  </si>
  <si>
    <t>Sulthan,  Muhammad</t>
  </si>
  <si>
    <t>2-s2.0-85202951616</t>
  </si>
  <si>
    <t>Meutia, M.</t>
  </si>
  <si>
    <t>Meutia,  Meutia</t>
  </si>
  <si>
    <t>Universitas Sultan Ageng Tirtayasa</t>
  </si>
  <si>
    <t>Faculty of Economics and Business, Universitas Sultan Ageng Tirtayasa, Serang, Banten, Indonesia</t>
  </si>
  <si>
    <t>The effect of financial literacy on Indonesian women micro entrepreneurs through financial intermediation</t>
  </si>
  <si>
    <t>Susanto, D.</t>
  </si>
  <si>
    <t>Susanto,  Denny</t>
  </si>
  <si>
    <t>Ginanjar, S.</t>
  </si>
  <si>
    <t>Ginanjar,  Seandy</t>
  </si>
  <si>
    <t>2-s2.0-105016835411</t>
  </si>
  <si>
    <t>Rohaeni, N.</t>
  </si>
  <si>
    <t>Rohaeni,  Nani</t>
  </si>
  <si>
    <t>Faculty of Economics and Business, Universitas Sultan Ageng Tirtayasa, Serang, Banten, Indonesia, Faculty of Economics and Business, Banten, Indonesia</t>
  </si>
  <si>
    <t>Digital Financial Literacy and Technology Adoption for Strengthening Financial Inclusion and MSMEs’ Performance in Banten, Indonesia; Alfabetización Financiera Digital y Adopción de Tecnología para Fortalecer la Inclusión Financiera y el Desempeño de las MIPYMEs en Banten, Indonesia</t>
  </si>
  <si>
    <t>Budianto, R.</t>
  </si>
  <si>
    <t>Budianto,  Roni</t>
  </si>
  <si>
    <t>Uzliawati, L.</t>
  </si>
  <si>
    <t>Uzliawati,  Lia</t>
  </si>
  <si>
    <t>Mulyasari, W.</t>
  </si>
  <si>
    <t>Mulyasari,  Windu</t>
  </si>
  <si>
    <t>Januarsi, Y.</t>
  </si>
  <si>
    <t>Januarsi,  Yeni</t>
  </si>
  <si>
    <t>Ekasari, A.</t>
  </si>
  <si>
    <t>Ekasari,  Andini</t>
  </si>
  <si>
    <t>Indriana, I.</t>
  </si>
  <si>
    <t>Indriana,  Ina</t>
  </si>
  <si>
    <t>2-s2.0-85008418005</t>
  </si>
  <si>
    <t>Fachrudin, K.R.</t>
  </si>
  <si>
    <t>Fachrudin,  Khaira Rizfia</t>
  </si>
  <si>
    <t>Universitas Sumatera Utara</t>
  </si>
  <si>
    <t>Universitas Sumatera Utara, Medan, North Sumatra, Indonesia</t>
  </si>
  <si>
    <t>The influence of education and experience toward investment decision with moderated by financial literacy; Wpływ wykształcenia i doświadczenia na decyzję inwestycyjną określaną przez wiedzę finansową</t>
  </si>
  <si>
    <t>Irawati, N.</t>
  </si>
  <si>
    <t>Irawati,  Nisrul</t>
  </si>
  <si>
    <t>Sadalia, I.</t>
  </si>
  <si>
    <t>Sadalia,  Isfenti</t>
  </si>
  <si>
    <t>2-s2.0-85178924767</t>
  </si>
  <si>
    <t>Torong, M.Z.B.</t>
  </si>
  <si>
    <t>Torong,  Muhammad Zainul Bahri</t>
  </si>
  <si>
    <t>Faculty of Economics and Business, Universitas Sumatera Utara, Medan, North Sumatra, Indonesia</t>
  </si>
  <si>
    <t>The Effect Of Financial Education And Financial Stress On Financial Well-Being With The Use Of Financial Technology</t>
  </si>
  <si>
    <t>2-s2.0-85209190035</t>
  </si>
  <si>
    <t>Aritonang, E.Y.</t>
  </si>
  <si>
    <t>Aritonang,  Evawany Yunita</t>
  </si>
  <si>
    <t>Rural Area and Development Program, Universitas Sumatera Utara, Medan, North Sumatra, Indonesia</t>
  </si>
  <si>
    <t>The Impact of Financial Literacy, Inclusion, And Access on Msme Growth and Welfare in North Sumatra: A Mediating Role of Business Growth</t>
  </si>
  <si>
    <t>2-s2.0-85081253011</t>
  </si>
  <si>
    <t>Muda, I.</t>
  </si>
  <si>
    <t>Muda,  Iskandar</t>
  </si>
  <si>
    <t>Logistic regression analysis to know the factors affecting the financial knowledge in decision of investment non RIIL assets at university investment gallery</t>
  </si>
  <si>
    <t>2-s2.0-105018211530</t>
  </si>
  <si>
    <t>Bate'e, M.M.</t>
  </si>
  <si>
    <t>Bate'e,  Maria Magdalena</t>
  </si>
  <si>
    <t>A Multivariate Framework for MSME Financial Performance: Financial and Strategic Determinants in Developing Island Economies</t>
  </si>
  <si>
    <t>2-s2.0-85135905514</t>
  </si>
  <si>
    <t>Sari, R.L.</t>
  </si>
  <si>
    <t>Sari,  Raina Linda</t>
  </si>
  <si>
    <t>Linkage between financial inclusion and Indonesian welfare: a recent evidence</t>
  </si>
  <si>
    <t>Syahyunan, n.</t>
  </si>
  <si>
    <t>Syahyunan,  null</t>
  </si>
  <si>
    <t>Lubis, S.N.</t>
  </si>
  <si>
    <t>Lubis,  Satia Negara</t>
  </si>
  <si>
    <t>Nasution, F.N.</t>
  </si>
  <si>
    <t>Nasution,  Fahmi Natigor</t>
  </si>
  <si>
    <t>2-s2.0-85080923401</t>
  </si>
  <si>
    <t>Turnip, E.B.A.</t>
  </si>
  <si>
    <t>Turnip,  Edo Billy Andri</t>
  </si>
  <si>
    <t>Supply chain strategy for implementing fiscal decentralization and its effect on regional performance in North Sumatera province, Indonesia</t>
  </si>
  <si>
    <t>2-s2.0-105007471267</t>
  </si>
  <si>
    <t>Erlina, E.</t>
  </si>
  <si>
    <t>Erlina,  Erlina</t>
  </si>
  <si>
    <t>Department of Regional and Rural Development Planning, Universitas Sumatera Utara, Medan, North Sumatra, Indonesia</t>
  </si>
  <si>
    <t>Impect of Financial Literacy, Financial Inclusion to SMEs Growth and Welfaer in Indonesia</t>
  </si>
  <si>
    <t>2-s2.0-105017176447</t>
  </si>
  <si>
    <t>Digital Financial Literacy and Financial Well-Being Among MSMEs: A Multi-Group Analysis and Implications for Higher Education Finance</t>
  </si>
  <si>
    <t>2-s2.0-85031695983</t>
  </si>
  <si>
    <t>Rizliyanto, E.</t>
  </si>
  <si>
    <t>Rizliyanto,  Edie</t>
  </si>
  <si>
    <t>The influence of financial literacy and culture on financial inclusion in Medan city through branchless banking</t>
  </si>
  <si>
    <t>Fachrudin, K.A.</t>
  </si>
  <si>
    <t>Fachrudin,  Khaira Amalia</t>
  </si>
  <si>
    <t>Sirojuzilam</t>
  </si>
  <si>
    <t>Sirojuzilam,  null</t>
  </si>
  <si>
    <t>Harahap, Z.I.</t>
  </si>
  <si>
    <t>Harahap,  Zulkifli Ikhwan</t>
  </si>
  <si>
    <t>Silalahi, A.S.</t>
  </si>
  <si>
    <t>Silalahi,  Amlys Syahputra</t>
  </si>
  <si>
    <t>Lahay, R.R.</t>
  </si>
  <si>
    <t>Lahay,  Ratna Rosanty</t>
  </si>
  <si>
    <t>Program Study of Agrotechnology, Universitas Sumatera Utara, Medan, North Sumatra, Indonesia</t>
  </si>
  <si>
    <t>Sihombing, F.N.</t>
  </si>
  <si>
    <t>Sihombing,  Fransisca Natalia</t>
  </si>
  <si>
    <t>2-s2.0-85041311092</t>
  </si>
  <si>
    <t>Impact of the online car rental service order system on sales turnover with financial literacy customer as intervening variables</t>
  </si>
  <si>
    <t>Ismail, M.</t>
  </si>
  <si>
    <t>Ismail,  Mutia</t>
  </si>
  <si>
    <t>Gultom, P.</t>
  </si>
  <si>
    <t>Gultom,  Parapat</t>
  </si>
  <si>
    <t>Department of Mathematics, Universitas Sumatera Utara, Medan, North Sumatra, Indonesia</t>
  </si>
  <si>
    <t>Balatif, M.R.</t>
  </si>
  <si>
    <t>Balatif,  Muhammad Rijal</t>
  </si>
  <si>
    <t>Marhayanie</t>
  </si>
  <si>
    <t>Marhayanie,  null</t>
  </si>
  <si>
    <t>2-s2.0-85065705237</t>
  </si>
  <si>
    <t>Department of Management, Universitas Sumatera Utara, Medan, North Sumatra, Indonesia</t>
  </si>
  <si>
    <t>The influence of cultural possession, perseverance and openness to problem solving in development of financial literacy among high school students</t>
  </si>
  <si>
    <t>2-s2.0-85084393813</t>
  </si>
  <si>
    <t>Kamello, T.</t>
  </si>
  <si>
    <t>Kamello,  Tan</t>
  </si>
  <si>
    <t>Concretisation of the equity principle - implementing social and environmental responsibility on the palm oil plantation company in Aceh Province, Indonesia</t>
  </si>
  <si>
    <t>Rujiman</t>
  </si>
  <si>
    <t>Rujiman,  null</t>
  </si>
  <si>
    <t>Erlina</t>
  </si>
  <si>
    <t>Erlina,  null</t>
  </si>
  <si>
    <t>Paidi, P.</t>
  </si>
  <si>
    <t>Paidi,  Paidi</t>
  </si>
  <si>
    <t>Sirojuzilam, S.</t>
  </si>
  <si>
    <t>Hasibuan, B.K.</t>
  </si>
  <si>
    <t>Hasibuan,  Beby Syofiani</t>
  </si>
  <si>
    <t>Marbun, P.M.P.</t>
  </si>
  <si>
    <t>Marbun,  Posma</t>
  </si>
  <si>
    <t>Andriansyah</t>
  </si>
  <si>
    <t>Andriansyah,  null</t>
  </si>
  <si>
    <t>2-s2.0-105000178983</t>
  </si>
  <si>
    <t>Hariadi, S.</t>
  </si>
  <si>
    <t>Hariadi,  Sugeng</t>
  </si>
  <si>
    <t>Universitas Surabaya</t>
  </si>
  <si>
    <t>Department of Economics, Universitas Surabaya, Surabaya, East Java, Indonesia</t>
  </si>
  <si>
    <t>WILL THE USE OF CASHLESS SUBSIDY POTENTIALLY REDUCE ILLEGAL UNDERGROUND ECONOMY ACTIVITY? A CASE STUDY IN INDONESIA</t>
  </si>
  <si>
    <t>2-s2.0-85207888069</t>
  </si>
  <si>
    <t>Valencia Tanudjaja, G.</t>
  </si>
  <si>
    <t>Valencia Tanudjaja,  Gabriela</t>
  </si>
  <si>
    <t>Department of Informatics Engineering, Universitas Surabaya, Surabaya, East Java, Indonesia</t>
  </si>
  <si>
    <t>Playing to learn: Game-based approach to financial literacy for generation Z</t>
  </si>
  <si>
    <t>2-s2.0-85212184147</t>
  </si>
  <si>
    <t>Wijaya, L.I.</t>
  </si>
  <si>
    <t>Wijaya,  Liliana Inggrit</t>
  </si>
  <si>
    <t>Universitas Surabaya, Surabaya, East Java, Indonesia</t>
  </si>
  <si>
    <t>Fintech, Social Capital and Performance of Indonesian MSMEs</t>
  </si>
  <si>
    <t>Dinata, H.</t>
  </si>
  <si>
    <t>Dinata,  Hendra</t>
  </si>
  <si>
    <t>Lisana, L.</t>
  </si>
  <si>
    <t>Lisana,  Lisana</t>
  </si>
  <si>
    <t>2-s2.0-85138059929</t>
  </si>
  <si>
    <t>Rianawati, A.</t>
  </si>
  <si>
    <t>Rianawati,  Andri</t>
  </si>
  <si>
    <t>Department of Management, Universitas Surabaya, Surabaya, East Java, Indonesia</t>
  </si>
  <si>
    <t>Does Financial Technology Matter? Evidence from the Indonesia Healthcare Industry during the Covid-19 Pandemic</t>
  </si>
  <si>
    <t>2-s2.0-85165241863</t>
  </si>
  <si>
    <t>Kencanasar, F.R.</t>
  </si>
  <si>
    <t>Kencanasar,  Fidelia Rahayu</t>
  </si>
  <si>
    <t>THE INFLUENCE OF FINANCIAL LITERACY AND FINANCIAL INTEREST ON THE FINANCIAL RISK TOLERANCE OF INVESTOR IN INDONESIA; A INFLUÊNCIA DA LITERACIA FINANCEIRA E DO INTERESSE FINANCEIRO NA A TOLERÂNCIA AO RISCO FINANCEIRO DOS INVESTIDORES NA INDONÉSIA</t>
  </si>
  <si>
    <t>2-s2.0-85189462041</t>
  </si>
  <si>
    <t>Marciano, D.</t>
  </si>
  <si>
    <t>Marciano,  Deddy</t>
  </si>
  <si>
    <t>The effect of financial literacy and demographic variable on behavioral biases</t>
  </si>
  <si>
    <t>Frederica, D.</t>
  </si>
  <si>
    <t>Frederica,  Devina</t>
  </si>
  <si>
    <t>Zunairoh, Z.</t>
  </si>
  <si>
    <t>Zunairoh,  Zunairoh</t>
  </si>
  <si>
    <t>Murhadi, W.R.</t>
  </si>
  <si>
    <t>Murhadi,  Werner Ria</t>
  </si>
  <si>
    <t>Prasetyo, V.R.</t>
  </si>
  <si>
    <t>Prasetyo,  Vincentius Riandaru</t>
  </si>
  <si>
    <t>Sutejo, B.S.</t>
  </si>
  <si>
    <t>Sutejo,  Bertha Silvia</t>
  </si>
  <si>
    <t>2-s2.0-105008008909</t>
  </si>
  <si>
    <t>Elgeka, H.W.S.</t>
  </si>
  <si>
    <t>Elgeka,  Honey Wahyuni Sugiharto</t>
  </si>
  <si>
    <t>Faculty of Psychology, Universitas Surabaya, Surabaya, East Java, Indonesia</t>
  </si>
  <si>
    <t>Driving Luxury Purchases: The Impact of Materialism and Money Attitudes on Conspicuous Consumption in Indonesia's Culture</t>
  </si>
  <si>
    <t>Harianto, I.</t>
  </si>
  <si>
    <t>Harianto,  Indro</t>
  </si>
  <si>
    <t>Department of Medicine, Universitas Surabaya, Surabaya, East Java, Indonesia</t>
  </si>
  <si>
    <t>Wibowo, J.M.</t>
  </si>
  <si>
    <t>Wibowo,  Joshi Maharani</t>
  </si>
  <si>
    <t>Syaddad, H.N.</t>
  </si>
  <si>
    <t>Syaddad,  Hasbu Naim</t>
  </si>
  <si>
    <t>Universitas Suryakancana</t>
  </si>
  <si>
    <t>Universitas Suryakancana, Cianjur, West Java, Indonesia</t>
  </si>
  <si>
    <t>Paminto, S.R.</t>
  </si>
  <si>
    <t>Paminto,  Saptaning Ruju</t>
  </si>
  <si>
    <t>Husaeni, U.A.</t>
  </si>
  <si>
    <t>Husaeni,  Uus Ahmad</t>
  </si>
  <si>
    <t>Muna, A.</t>
  </si>
  <si>
    <t>Muna,  Arinal</t>
  </si>
  <si>
    <t>Universitas Swadaya Gunung Jati</t>
  </si>
  <si>
    <t>Universitas Swadaya Gunung Jati, Cirebon, West Java, Indonesia</t>
  </si>
  <si>
    <t>2-s2.0-85183471104</t>
  </si>
  <si>
    <t>Agustina, M.</t>
  </si>
  <si>
    <t>Agustina,  Maulidar</t>
  </si>
  <si>
    <t>Universitas Syiah Kuala</t>
  </si>
  <si>
    <t>Department of Economics, Universitas Syiah Kuala, Banda Aceh, Aceh, Indonesia</t>
  </si>
  <si>
    <t>Do Financial Literacy and Digital Technology Drive Investment Intention Among Gen Z in the Islamic Capital Market: A Mediating Role of Risk Tolerance</t>
  </si>
  <si>
    <t>Annisa, R.</t>
  </si>
  <si>
    <t>Annisa,  Rayya</t>
  </si>
  <si>
    <t>Nurdin, R.</t>
  </si>
  <si>
    <t>Nurdin,  Ridwan</t>
  </si>
  <si>
    <t>Sartiyah, S.</t>
  </si>
  <si>
    <t>Sartiyah,  Sartiyah</t>
  </si>
  <si>
    <t>2-s2.0-85198326434</t>
  </si>
  <si>
    <t>Oktavia, R.</t>
  </si>
  <si>
    <t>Oktavia,  Rini</t>
  </si>
  <si>
    <t>Department of Mathematics, Universitas Syiah Kuala, Banda Aceh, Aceh, Indonesia, Universitas Syiah Kuala, Banda Aceh, Aceh, Indonesia</t>
  </si>
  <si>
    <t>Investigating factors influencing poverty with financial literacy and inclusion as mediating variable</t>
  </si>
  <si>
    <t>2-s2.0-85177457902</t>
  </si>
  <si>
    <t>Majid, M.S.A.</t>
  </si>
  <si>
    <t>Majid,  M. Shabri Abd</t>
  </si>
  <si>
    <t>Promoting Financial Inclusion Through Financial Literacy, Socialization, and Commitment to the Implementation of Islamic Financial Institutions' Law in Aceh, Indonesia</t>
  </si>
  <si>
    <t>Liswanda, S.</t>
  </si>
  <si>
    <t>Liswanda,  S.</t>
  </si>
  <si>
    <t>Department of Mathematics, Universitas Syiah Kuala, Banda Aceh, Aceh, Indonesia</t>
  </si>
  <si>
    <t>Zuhra, R.</t>
  </si>
  <si>
    <t>Zuhra,  Rahma</t>
  </si>
  <si>
    <t>Riyaldi, M.H.</t>
  </si>
  <si>
    <t>Riyaldi,  Muhammad Haris</t>
  </si>
  <si>
    <t>2-s2.0-85183469707</t>
  </si>
  <si>
    <t>The Use of Sharia Fintech Among Gen Z: Does Sharia Financial Literacy Play a Role?</t>
  </si>
  <si>
    <t>2-s2.0-105013027241</t>
  </si>
  <si>
    <t>Diantimala, Y.</t>
  </si>
  <si>
    <t>Diantimala,  Yossi</t>
  </si>
  <si>
    <t>Universitas Syiah Kuala, Banda Aceh, Aceh, Indonesia</t>
  </si>
  <si>
    <t>Exploring the Role of Financial Literacy and Inclusion in Enhancing Islamic Financial Institutions Financing in Specially Regulated Environments</t>
  </si>
  <si>
    <t>Sari,  Nurma</t>
  </si>
  <si>
    <t>Saripah, D.</t>
  </si>
  <si>
    <t>Saripah,  Dedek</t>
  </si>
  <si>
    <t>2-s2.0-85183462395</t>
  </si>
  <si>
    <t>Exploring the Nexus Between Digital Finance, Social Capital, Financial Literacy, and Islamic Financial Inclusion in Banda Aceh, Indonesia</t>
  </si>
  <si>
    <t>2-s2.0-85123347148</t>
  </si>
  <si>
    <t>Fajri</t>
  </si>
  <si>
    <t>Fajri,  null</t>
  </si>
  <si>
    <t>Department of Agribusiness, Universitas Syiah Kuala, Banda Aceh, Aceh, Indonesia</t>
  </si>
  <si>
    <t>The factors affecting Arabica coffee farmers behaviour in Aceh Tengah Regency</t>
  </si>
  <si>
    <t>Baihaqi, A.</t>
  </si>
  <si>
    <t>Baihaqi,  Akhmad</t>
  </si>
  <si>
    <t>Department of Agribusiness, Universitas Syiah Kuala, Banda Aceh, Aceh, Indonesia, Pusat Riset Pembangunan Pedesaan Dan Pertanian Berkelanjutan, Aceh, Indonesia</t>
  </si>
  <si>
    <t>Department of Management, Universitas Syiah Kuala, Banda Aceh, Aceh, Indonesia</t>
  </si>
  <si>
    <t>Fitri, M.</t>
  </si>
  <si>
    <t>Fitri,  Meutia</t>
  </si>
  <si>
    <t>2-s2.0-105015984550</t>
  </si>
  <si>
    <t>Sofyan</t>
  </si>
  <si>
    <t>Sofyan,  null</t>
  </si>
  <si>
    <t>Enhancing Financial Literacy through Fintech: A Study on Aceh's Millennials with Gender and Education as Moderators</t>
  </si>
  <si>
    <t>Musnadi, S.</t>
  </si>
  <si>
    <t>Musnadi,  Said</t>
  </si>
  <si>
    <t>Hafasnuddin, H.</t>
  </si>
  <si>
    <t>Hafasnuddin,  Hafasnuddin</t>
  </si>
  <si>
    <t>Kasimin, S.</t>
  </si>
  <si>
    <t>Kasimin,  Suyanti</t>
  </si>
  <si>
    <t>Faradilla, C.</t>
  </si>
  <si>
    <t>Faradilla,  Cut</t>
  </si>
  <si>
    <t>Sastro, M.</t>
  </si>
  <si>
    <t>Sastro,  Marlia</t>
  </si>
  <si>
    <t>Kamal,  Maulana</t>
  </si>
  <si>
    <t>Rinaldi, Y.</t>
  </si>
  <si>
    <t>Rinaldi,  Yanis</t>
  </si>
  <si>
    <t>Zuraida</t>
  </si>
  <si>
    <t>Zuraida,  null</t>
  </si>
  <si>
    <t>Department of Accounting, Universitas Syiah Kuala, Banda Aceh, Aceh, Indonesia</t>
  </si>
  <si>
    <t>Marla, P.G.</t>
  </si>
  <si>
    <t>Marla,  Putri Ghina</t>
  </si>
  <si>
    <t>Bahri, T.S.</t>
  </si>
  <si>
    <t>Bahri,  T. Saiful</t>
  </si>
  <si>
    <t>Irwansyah, M.</t>
  </si>
  <si>
    <t>Irwansyah,  Mirza</t>
  </si>
  <si>
    <t>Department of Architecture and Planning, Universitas Syiah Kuala, Banda Aceh, Aceh, Indonesia</t>
  </si>
  <si>
    <t>Putri, R.A.</t>
  </si>
  <si>
    <t>Putri,  R. A.</t>
  </si>
  <si>
    <t>Wardhana, M.Y.</t>
  </si>
  <si>
    <t>Wardhana,  Muhammad Yuzan</t>
  </si>
  <si>
    <t>Mujiburrahmad, u.</t>
  </si>
  <si>
    <t>Mujiburrahmad,  undefined</t>
  </si>
  <si>
    <t>Rahmadia, S.</t>
  </si>
  <si>
    <t>Rahmadia,  Shinta</t>
  </si>
  <si>
    <t>Kamase, H.P.</t>
  </si>
  <si>
    <t>Kamase,  Haryono P.</t>
  </si>
  <si>
    <t>Universitas Tadulako</t>
  </si>
  <si>
    <t>Department of Accounting, Universitas Tadulako, Palu, Central Sulawesi, Indonesia</t>
  </si>
  <si>
    <t>Bustami</t>
  </si>
  <si>
    <t>Bustami,  null</t>
  </si>
  <si>
    <t>Universitas Tanjungpura</t>
  </si>
  <si>
    <t>Faculty of Economics and Business, Universitas Tanjungpura, Pontianak, West Kalimantan, Indonesia</t>
  </si>
  <si>
    <t>2-s2.0-85146482319</t>
  </si>
  <si>
    <t>Ningsih, K.</t>
  </si>
  <si>
    <t>Ningsih,  Kurnia</t>
  </si>
  <si>
    <t>Faculty of Math and Science, Universitas Tanjungpura, Pontianak, West Kalimantan, Indonesia</t>
  </si>
  <si>
    <t>Digital-Age Literacy in Indonesia: A Systematic Literature Review Using VOSViewer</t>
  </si>
  <si>
    <t>Rosyadi, A.R.</t>
  </si>
  <si>
    <t>Rosyadi,  Anik Roslina</t>
  </si>
  <si>
    <t>Biology Education Program, Universitas Tanjungpura, Pontianak, West Kalimantan, Indonesia</t>
  </si>
  <si>
    <t>Rosyadi</t>
  </si>
  <si>
    <t>Rosyadi,  null</t>
  </si>
  <si>
    <t>Giriati</t>
  </si>
  <si>
    <t>Giriati,  null</t>
  </si>
  <si>
    <t>Universitas Tanjungpura, Pontianak, West Kalimantan, Indonesia</t>
  </si>
  <si>
    <t>Putra, W.</t>
  </si>
  <si>
    <t>Putra,  Windhu</t>
  </si>
  <si>
    <t>Saleh, M.</t>
  </si>
  <si>
    <t>Saleh,  Mustaruddin</t>
  </si>
  <si>
    <t>Jamaliah</t>
  </si>
  <si>
    <t>Jamaliah,  null</t>
  </si>
  <si>
    <t>Hufiah, A.</t>
  </si>
  <si>
    <t>Hufiah,  Atika</t>
  </si>
  <si>
    <t>2-s2.0-85200979830</t>
  </si>
  <si>
    <t>Wendy, W.</t>
  </si>
  <si>
    <t>Wendy,  Wendy</t>
  </si>
  <si>
    <t>Department of Management, Universitas Tanjungpura, Pontianak, West Kalimantan, Indonesia</t>
  </si>
  <si>
    <t>The nexus between financial literacy, risk perception and investment decisions: Evidence from Indonesian investors</t>
  </si>
  <si>
    <t>Cornelia</t>
  </si>
  <si>
    <t>Cornelia,  null</t>
  </si>
  <si>
    <t>English Education Program, Universitas Tanjungpura, Pontianak, West Kalimantan, Indonesia</t>
  </si>
  <si>
    <t>Afandi, A.</t>
  </si>
  <si>
    <t>Afandi,  Afandi</t>
  </si>
  <si>
    <t>Sayekti, F.</t>
  </si>
  <si>
    <t>Sayekti,  Fran</t>
  </si>
  <si>
    <t>Universitas Teknologi Yogyakarta</t>
  </si>
  <si>
    <t>Department of Accounting, Universitas Teknologi Yogyakarta, Yogyakarta, Java, Indonesia</t>
  </si>
  <si>
    <t>Universitas Teknologi Yogyakarta, Yogyakarta, Java, Indonesia</t>
  </si>
  <si>
    <t>Pabbajah, M.</t>
  </si>
  <si>
    <t>Pabbajah,  Mustaqim</t>
  </si>
  <si>
    <t>Department of Communication Science, Universitas Teknologi Yogyakarta, Yogyakarta, Java, Indonesia</t>
  </si>
  <si>
    <t>Pariyanti, E.</t>
  </si>
  <si>
    <t>Pariyanti,  Eka</t>
  </si>
  <si>
    <t>Universitas Terbuka</t>
  </si>
  <si>
    <t>Universitas Terbuka, Jakarta, Indonesia</t>
  </si>
  <si>
    <t>2-s2.0-85176111328</t>
  </si>
  <si>
    <t>Fatimah, A.N.</t>
  </si>
  <si>
    <t>Fatimah,  Aden N.</t>
  </si>
  <si>
    <t>Universitas Tidar</t>
  </si>
  <si>
    <t>Department of Accounting, Universitas Tidar, Magelang, Indonesia</t>
  </si>
  <si>
    <t>Determinants of Indonesian MSMEs' Green Investment Choices Towards Inclusive and Sustainable Economic Growth</t>
  </si>
  <si>
    <t>Nurcahya, Y.A.</t>
  </si>
  <si>
    <t>Nurcahya,  Y. A.</t>
  </si>
  <si>
    <t>Prihastiwi, D.A.</t>
  </si>
  <si>
    <t>Prihastiwi,  D. A.</t>
  </si>
  <si>
    <t>Hamzah, M.Z.</t>
  </si>
  <si>
    <t>Hamzah,  Muhammad Zilal</t>
  </si>
  <si>
    <t>Universitas Trisakti</t>
  </si>
  <si>
    <t>Universitas Trisakti, Jakarta, Indonesia</t>
  </si>
  <si>
    <t>Tribroto, G.</t>
  </si>
  <si>
    <t>Tribroto,  Giri</t>
  </si>
  <si>
    <t>Gitayuda, M.B.S.</t>
  </si>
  <si>
    <t>Gitayuda,  M. B.S.</t>
  </si>
  <si>
    <t>Universitas Trunojoyo Madura</t>
  </si>
  <si>
    <t>Department of Management, Universitas Trunojoyo Madura, Madura, East Java, Indonesia</t>
  </si>
  <si>
    <t>2-s2.0-85189369800</t>
  </si>
  <si>
    <t>Marniati, M.</t>
  </si>
  <si>
    <t>Marniati,  Marniati</t>
  </si>
  <si>
    <t>Universitas Ubudiyah Indonesia</t>
  </si>
  <si>
    <t>Universitas Ubudiyah Indonesia, Banda Aceh, Indonesia</t>
  </si>
  <si>
    <t>Intention to save money amongst the millennials in the Northern Malaysia Public University</t>
  </si>
  <si>
    <t>2-s2.0-85141716938</t>
  </si>
  <si>
    <t>Sri Artini, L.G.</t>
  </si>
  <si>
    <t>Sri Artini,  Luh Gede</t>
  </si>
  <si>
    <t>Universitas Udayana</t>
  </si>
  <si>
    <t>Department of Management, Universitas Udayana, Bali, Indonesia</t>
  </si>
  <si>
    <t>The Influence of Social and Personal Factors in Individual Investment Decision Making</t>
  </si>
  <si>
    <t>Suasih, N.N.R.</t>
  </si>
  <si>
    <t>Suasih,  Ni Nyoman Reni</t>
  </si>
  <si>
    <t>Faculty of Economics and Business, Universitas Udayana, Bali, Indonesia</t>
  </si>
  <si>
    <t>Wiksuana, I.</t>
  </si>
  <si>
    <t>Wiksuana,  I. Gusti Bagus</t>
  </si>
  <si>
    <t>2-s2.0-85184276477</t>
  </si>
  <si>
    <t>Ariana, I.M.</t>
  </si>
  <si>
    <t>Ariana,  I. Made</t>
  </si>
  <si>
    <t>The effects of financial literacy and digital literacy on financial resilience: Serial mediation roles of financial inclusion and financial decisions</t>
  </si>
  <si>
    <t>2-s2.0-85162922558</t>
  </si>
  <si>
    <t>Candradewi, M.R.</t>
  </si>
  <si>
    <t>Candradewi,  Made Reina</t>
  </si>
  <si>
    <t>Determinants of cryptocurrency investment decisions (Study of students in Bali)</t>
  </si>
  <si>
    <t>Putri, B.R.T.</t>
  </si>
  <si>
    <t>Putri,  Budi Rahayu Tanama</t>
  </si>
  <si>
    <t>Faculty of Animal Husbandry, Universitas Udayana, Bali, Indonesia</t>
  </si>
  <si>
    <t>Rahyuda, H.</t>
  </si>
  <si>
    <t>Rahyuda,  Henny</t>
  </si>
  <si>
    <t>Marhaeni, A.A.I.N.</t>
  </si>
  <si>
    <t>Marhaeni,  Anak Agung Istri Ngurah</t>
  </si>
  <si>
    <t>Department of Economics Development, Universitas Udayana, Bali, Indonesia</t>
  </si>
  <si>
    <t>2-s2.0-105000170877</t>
  </si>
  <si>
    <t>Wiksuana, I.G.B.</t>
  </si>
  <si>
    <t>Faculty of Economy and Business, Universitas Udayana, Bali, Indonesia</t>
  </si>
  <si>
    <t>Smart investment choices: navigating stock decisions across generations x, y, and z</t>
  </si>
  <si>
    <t>Sawitri, N.P.Y.R.</t>
  </si>
  <si>
    <t>Sawitri,  Ni Putu Yuliana Ria</t>
  </si>
  <si>
    <t>PA Putri, A.N.</t>
  </si>
  <si>
    <t>PA Putri,  Andiena Nindya Putri</t>
  </si>
  <si>
    <t>Doctoral Program, Universitas Udayana, Bali, Indonesia</t>
  </si>
  <si>
    <t>Setini, M.</t>
  </si>
  <si>
    <t>Setini,  Made</t>
  </si>
  <si>
    <t>Yadnyana, I.K.</t>
  </si>
  <si>
    <t>Yadnyana,  I. Ketut</t>
  </si>
  <si>
    <t>Faculty of Economics, Universitas Udayana, Bali, Indonesia</t>
  </si>
  <si>
    <t>2-s2.0-85143794875</t>
  </si>
  <si>
    <t>Putra, I.M.W.</t>
  </si>
  <si>
    <t>Putra,  I. Made Wianto</t>
  </si>
  <si>
    <t>Financial Literacy and Financial Behavior Encouraging Business Sustainability by Mediation of Financial Performance</t>
  </si>
  <si>
    <t>Wiagustini, N.L.P.</t>
  </si>
  <si>
    <t>Wiagustini,  Ni Luh Putu</t>
  </si>
  <si>
    <t>2-s2.0-85167564043</t>
  </si>
  <si>
    <t>Darmayanti, N.P.A.</t>
  </si>
  <si>
    <t>Darmayanti,  Ni Putu Ayu</t>
  </si>
  <si>
    <t>Driving Millennials To Be Investors: The Case Of Investment Decision Performance In Indonesian Capital Market</t>
  </si>
  <si>
    <t>Ramantha, I.W.</t>
  </si>
  <si>
    <t>Ramantha,  I. Wayan</t>
  </si>
  <si>
    <t>Suartana, I.W.</t>
  </si>
  <si>
    <t>Suartana,  I. Wayan</t>
  </si>
  <si>
    <t>Department of Accounting, Universitas Udayana, Bali, Indonesia</t>
  </si>
  <si>
    <t>Baskara, I.G.K.</t>
  </si>
  <si>
    <t>Baskara,  I. Gde Kajeng</t>
  </si>
  <si>
    <t>Candraningrat, I.R.</t>
  </si>
  <si>
    <t>Candraningrat,  Ica Rika</t>
  </si>
  <si>
    <t>Budhi, M.K.S.</t>
  </si>
  <si>
    <t>Budhi,  Made Kembar Sri</t>
  </si>
  <si>
    <t>Universitas Udayana, Bali, Indonesia</t>
  </si>
  <si>
    <t>Sri Artini, L.G.S.</t>
  </si>
  <si>
    <t>Hasan, H.</t>
  </si>
  <si>
    <t>Hasan,  Hasan</t>
  </si>
  <si>
    <t>Universitas Wahid Hasyim</t>
  </si>
  <si>
    <t>Universitas Wahid Hasyim, Semarang, Central Java, Indonesia</t>
  </si>
  <si>
    <t>Takhim, M.</t>
  </si>
  <si>
    <t>Takhim,  Muhamad</t>
  </si>
  <si>
    <t>Pratiwi, R.</t>
  </si>
  <si>
    <t>Pratiwi,  Ratih D.</t>
  </si>
  <si>
    <t>2-s2.0-85148436007</t>
  </si>
  <si>
    <t>Saputra, K.A.</t>
  </si>
  <si>
    <t>Saputra,  Komang Adi Kurniawan</t>
  </si>
  <si>
    <t>Universitas Warmadewa</t>
  </si>
  <si>
    <t>Faculty of Economics and Business, Universitas Warmadewa, Denpasar, Bali, Indonesia</t>
  </si>
  <si>
    <t>Financial literacy, morality, and organizational culture in preventing financial mismanagement: A study on village governments in Indonesia</t>
  </si>
  <si>
    <t>Putra, I.B.</t>
  </si>
  <si>
    <t>Putra,  Ida Bagus Udayana</t>
  </si>
  <si>
    <t>Universitas Warmadewa, Denpasar, Bali, Indonesia</t>
  </si>
  <si>
    <t>Kartana, I.W.</t>
  </si>
  <si>
    <t>Kartana,  I. Wayan</t>
  </si>
  <si>
    <t>Sara, I.M.</t>
  </si>
  <si>
    <t>Sara,  I. Made</t>
  </si>
  <si>
    <t>Ekayani, N.N.S.</t>
  </si>
  <si>
    <t>Ekayani,  Ni Nengah Seri</t>
  </si>
  <si>
    <t>Jaya Utama, I.W.K.</t>
  </si>
  <si>
    <t>Jaya Utama,  I. Wayan Kartika</t>
  </si>
  <si>
    <t>Faculty of Law, Universitas Warmadewa, Denpasar, Bali, Indonesia</t>
  </si>
  <si>
    <t>Diviariesty, K.</t>
  </si>
  <si>
    <t>Diviariesty,  Kadek</t>
  </si>
  <si>
    <t>Yang, M.</t>
  </si>
  <si>
    <t>Yang,  Marvello</t>
  </si>
  <si>
    <t>Universitas Widya Dharma</t>
  </si>
  <si>
    <t>Department of Management, Faculty Economic and Business, Universitas Widya Dharma Pontianak, Pontianak, Indonesia</t>
  </si>
  <si>
    <t>Sari, N.P.</t>
  </si>
  <si>
    <t>Sari,  Niken Permata</t>
  </si>
  <si>
    <t>Universitas Widya Mataram</t>
  </si>
  <si>
    <t>Universitas Widya Mataram, Yogyakarta, Indonesia</t>
  </si>
  <si>
    <t>2-s2.0-85113381424</t>
  </si>
  <si>
    <t>Kartadjumena, E.</t>
  </si>
  <si>
    <t>Kartadjumena,  Eriana</t>
  </si>
  <si>
    <t>Universitas Widyatama</t>
  </si>
  <si>
    <t>Universitas Widyatama, Bandung, West Java, Indonesia</t>
  </si>
  <si>
    <t>Financial Performance and Employee Education Expenditure Effect on the Market Responses of Stock Price: A Study on the Mining Companies in Indonesia</t>
  </si>
  <si>
    <t>2-s2.0-105001620088</t>
  </si>
  <si>
    <t>Bayunitri, B.I.</t>
  </si>
  <si>
    <t>Bayunitri,  Bunga Indah</t>
  </si>
  <si>
    <t>Department of Accounting, Universitas Widyatama, Bandung, West Java, Indonesia</t>
  </si>
  <si>
    <t>Navigating the Digital Financial Landscape: The Role of Financial Literacy and Digital Payment Behaviorin Shaping Financial Management Among Generation Z Student</t>
  </si>
  <si>
    <t>2-s2.0-85118486014</t>
  </si>
  <si>
    <t>Ichsani, S.</t>
  </si>
  <si>
    <t>Ichsani,  Sakina</t>
  </si>
  <si>
    <t>Faculty of Economics and Business, Universitas Widyatama, Bandung, West Java, Indonesia</t>
  </si>
  <si>
    <t>The Importance of Financial Literacy in Preventing Illegal Fintech in MSMEs in Indonesia</t>
  </si>
  <si>
    <t>Effendi, K.A.</t>
  </si>
  <si>
    <t>Effendi,  Kharisya Ayu</t>
  </si>
  <si>
    <t>Barus, I.S.L.</t>
  </si>
  <si>
    <t>Barus,  Irene Sukma Lestari</t>
  </si>
  <si>
    <t>2-s2.0-85066307861</t>
  </si>
  <si>
    <t>Rahmayanti, R.</t>
  </si>
  <si>
    <t>Rahmayanti,  Rima</t>
  </si>
  <si>
    <t>Factors affecting students’ financial literation: A study on widyatama university, indonesia</t>
  </si>
  <si>
    <t>Padmakusumah, R.R.</t>
  </si>
  <si>
    <t>Padmakusumah,  Rizal Ramdan</t>
  </si>
  <si>
    <t>Lasniroha, T.</t>
  </si>
  <si>
    <t>Lasniroha,  Tetty</t>
  </si>
  <si>
    <t>Wijaya, J.H.</t>
  </si>
  <si>
    <t>Wijaya,  John Henry</t>
  </si>
  <si>
    <t>2-s2.0-85113382039</t>
  </si>
  <si>
    <t>Randini, S.</t>
  </si>
  <si>
    <t>Randini,  Sri</t>
  </si>
  <si>
    <t>The Effect of Deffered Taxes, Tax Ratio and Board Financial Education on the Financial Statements of Indonesian Stock Exchange: Role of Regional Disparity Knowledge</t>
  </si>
  <si>
    <t>Hakim, A.L.</t>
  </si>
  <si>
    <t>Hakim,  Akhmad Lutfi</t>
  </si>
  <si>
    <t>Susanti, N.</t>
  </si>
  <si>
    <t>Susanti,  Neneng</t>
  </si>
  <si>
    <t>Saputera, D.</t>
  </si>
  <si>
    <t>Saputera,  Denny</t>
  </si>
  <si>
    <t>Sujana, A.F.</t>
  </si>
  <si>
    <t>Sujana,  Anggi Febriyanti</t>
  </si>
  <si>
    <t>Hendiarto, R.S.</t>
  </si>
  <si>
    <t>Hendiarto,  R. Susanto</t>
  </si>
  <si>
    <t>Octavia, D.E.</t>
  </si>
  <si>
    <t>Octavia,  Evi</t>
  </si>
  <si>
    <t>Hertina, D.</t>
  </si>
  <si>
    <t>Hertina,  Dede</t>
  </si>
  <si>
    <t>Susanto,  R.</t>
  </si>
  <si>
    <t>Syahrial, R.</t>
  </si>
  <si>
    <t>Syahrial,  Ramon</t>
  </si>
  <si>
    <t>Universitas Wijaya Putra</t>
  </si>
  <si>
    <t>Department of Agribusiness, Universitas Wijaya Putra, Surabaya, East Java, Indonesia</t>
  </si>
  <si>
    <t>2-s2.0-105002222647</t>
  </si>
  <si>
    <t>Montllor-Serrats, J.</t>
  </si>
  <si>
    <t>Montllor-Serrats,  Joan</t>
  </si>
  <si>
    <t>Universitat Autònoma de Barcelona</t>
  </si>
  <si>
    <t>Department of Business, Universitat Autònoma de Barcelona, Cerdanyola del Valles, Barcelona, Spain</t>
  </si>
  <si>
    <t>How can derivatives contribute to sustainable development goals? An analysis of synergies, contradictions, and challenges</t>
  </si>
  <si>
    <t>2-s2.0-85208173448</t>
  </si>
  <si>
    <t>Çineli, B.</t>
  </si>
  <si>
    <t>Çineli,  Beyda</t>
  </si>
  <si>
    <t>Centre d’Estudis Demogràfics, Cerdanyola del Valles, Barcelona, Spain, Department of Sociology, Universitat Autònoma de Barcelona, Cerdanyola del Valles, Barcelona, Spain</t>
  </si>
  <si>
    <t>Married and cohabiting women's financial empowerment: A study on women's bank account ownership in Spain</t>
  </si>
  <si>
    <t>2-s2.0-85106401778</t>
  </si>
  <si>
    <t>Tarrazon-Rodon, M.-A.</t>
  </si>
  <si>
    <t>Tarrazon-Rodon,  Maria Antonia</t>
  </si>
  <si>
    <t>Universitat Autònoma de Barcelona, Cerdanyola del Valles, Barcelona, Spain</t>
  </si>
  <si>
    <t>Financial Education, Literary Fiction, and Corporate Social Responsibility</t>
  </si>
  <si>
    <t>Tejedor, S.</t>
  </si>
  <si>
    <t>Tejedor,  Santiago</t>
  </si>
  <si>
    <t>Department of Journalism and Communication Sciences, Universitat Autònoma de Barcelona, Cerdanyola del Valles, Barcelona, Spain</t>
  </si>
  <si>
    <t>2-s2.0-85112733584</t>
  </si>
  <si>
    <t>Lladós-Masllorens, J.</t>
  </si>
  <si>
    <t>Lladós-Masllorens,  Josep</t>
  </si>
  <si>
    <t>Universitat Oberta de Catalunya</t>
  </si>
  <si>
    <t>Economics and Business Studies, Universitat Oberta de Catalunya, Barcelona, Barcelona, Spain</t>
  </si>
  <si>
    <t>Are women's entrepreneurial intentions and motivations influenced by financial skills?</t>
  </si>
  <si>
    <t>Ruiz-Dotras, E.</t>
  </si>
  <si>
    <t>Ruiz-Dotras,  Elisabet</t>
  </si>
  <si>
    <t>2-s2.0-85124106633</t>
  </si>
  <si>
    <t>Faculty of Economics and Business, Universitat Oberta de Catalunya, Barcelona, Barcelona, Spain</t>
  </si>
  <si>
    <t>Entrepreneurial Self-efficacy and Financial and Calculation Skills Can Shape Different Profiles of Venture Intentions</t>
  </si>
  <si>
    <t>2-s2.0-105020455144</t>
  </si>
  <si>
    <t>EXPLORING GENDER DIFFERENCES IN THE FINANCIAL LITERACY DECISION-MAKING</t>
  </si>
  <si>
    <t>Cortez-Ordoñez, A.</t>
  </si>
  <si>
    <t>Cortez-Ordoñez,  Alexandra</t>
  </si>
  <si>
    <t>Universitat Politècnica de Catalunya</t>
  </si>
  <si>
    <t>Department of Computer Science, Universitat Politècnica de Catalunya, Barcelona, Barcelona, Spain</t>
  </si>
  <si>
    <t>Valencia, D.C.</t>
  </si>
  <si>
    <t>Valencia,  Daniel Cardona</t>
  </si>
  <si>
    <t>Universitat Politècnica de València</t>
  </si>
  <si>
    <t>Universitat Politècnica de València, Valencia, Valencia, Spain</t>
  </si>
  <si>
    <t>Lima, M.C.F.</t>
  </si>
  <si>
    <t>Lima,  Matheus Cardim Ferreira</t>
  </si>
  <si>
    <t>Department of Agroforest Ecosystems, Universitat Politècnica de València, Valencia, Valencia, Spain, Food and Agriculture Organization of the United Nations, Rome, Italy</t>
  </si>
  <si>
    <t>2-s2.0-86000358014</t>
  </si>
  <si>
    <t>Tomás-Miquel, J.-V.</t>
  </si>
  <si>
    <t>Tomás-Miquel,  José Vicente</t>
  </si>
  <si>
    <t>Department of Business Administration, Universitat Politècnica de València, Valencia, Valencia, Spain</t>
  </si>
  <si>
    <t>Decoding sustainable finance: A Multi-Criteria Approach to financial inclusion barriers in High-Income Economies</t>
  </si>
  <si>
    <t>Vicedo, J.C.</t>
  </si>
  <si>
    <t>Vicedo,  Jordi Capó</t>
  </si>
  <si>
    <t>Department of Economy and Social Sciences, Universitat Politècnica de València, Valencia, Valencia, Spain</t>
  </si>
  <si>
    <t>2-s2.0-84925004498</t>
  </si>
  <si>
    <t>Lopez-Casasnovas, G.</t>
  </si>
  <si>
    <t>Lopez-Casasnovas,  Guillem I.</t>
  </si>
  <si>
    <t>Universitat Pompeu Fabra</t>
  </si>
  <si>
    <t>Center for Research in Health and Economics, Universitat Pompeu Fabra Barcelona, Barcelona, Barcelona, Spain, Facultat d'Economia i Empresa, Barcelona, Barcelona, Spain</t>
  </si>
  <si>
    <t>Another Look at the Comparisons of the Health Systems Expenditure Indicators</t>
  </si>
  <si>
    <t>da Silva, J.</t>
  </si>
  <si>
    <t>da Silva,  Juliano Tonezer</t>
  </si>
  <si>
    <t>Ciência da Computação e Doutor em Informática na Educação. Atualmente, Universitat Pompeu Fabra Barcelona, Barcelona, Barcelona, Spain</t>
  </si>
  <si>
    <t>González, M.J.</t>
  </si>
  <si>
    <t>González,  María José</t>
  </si>
  <si>
    <t>Department of Political and Social Sciences, Universitat Pompeu Fabra Barcelona, Barcelona, Barcelona, Spain</t>
  </si>
  <si>
    <t>2-s2.0-85023683843</t>
  </si>
  <si>
    <t>Fontana, J.</t>
  </si>
  <si>
    <t>Fontana,  Josep</t>
  </si>
  <si>
    <t>Universitat Pompeu Fabra Barcelona, Barcelona, Barcelona, Spain</t>
  </si>
  <si>
    <t>Political representation and social progress: An interpretative approach</t>
  </si>
  <si>
    <t>Villa, L.</t>
  </si>
  <si>
    <t>Villa,  Laercio</t>
  </si>
  <si>
    <t>Matemática e Mestre em Ensino de Ciências e Matemática. Atualmente, Universitat Pompeu Fabra Barcelona, Barcelona, Barcelona, Spain</t>
  </si>
  <si>
    <t>Ghaderi, M.</t>
  </si>
  <si>
    <t>Ghaderi,  Mohammad</t>
  </si>
  <si>
    <t>Department of Economics and Business, Universitat Pompeu Fabra Barcelona, Barcelona, Barcelona, Spain, Barcelona School of Economics, Barcelona, Barcelona, Spain, UPF Barcelona School of Management, Barcelona, Barcelona, Spain</t>
  </si>
  <si>
    <t>Saggion, H.</t>
  </si>
  <si>
    <t>Saggion,  Horacio</t>
  </si>
  <si>
    <t>Departamento de Tecnologías de la Información y Las Comunicaciones, Universitat Pompeu Fabra Barcelona, Barcelona, Barcelona, Spain</t>
  </si>
  <si>
    <t>Sáez, M.</t>
  </si>
  <si>
    <t>Sáez,  Marc</t>
  </si>
  <si>
    <t>Universitat Pompeu Fabra (Barcelona), Universitat de Girona (Girona), Centro de Investigación Biomédica en Red de Epidemiología y Salud Pública (Madrid)</t>
  </si>
  <si>
    <t>Center for Research in Health and Economics, Universitat Pompeu Fabra Barcelona, Barcelona, Barcelona, Spain, Research Group on Statistics, Universitat de Girona, Girona, Girona, Spain, Centro de Investigación Biomédica en Red de Epidemiología y Salud Pública, Madrid, Madrid, Spain</t>
  </si>
  <si>
    <t>Mària Sj, J.F.</t>
  </si>
  <si>
    <t>Mària Sj,  Josep F.</t>
  </si>
  <si>
    <t>Universitat Ramon Llull</t>
  </si>
  <si>
    <t>Department of Social Sciences, Universitat Ramon Llull, ESADE, Barcelona, Barcelona, Spain</t>
  </si>
  <si>
    <t>de Langhe, B.</t>
  </si>
  <si>
    <t>de Langhe,  Bart</t>
  </si>
  <si>
    <t>Department of Marketing, Universitat Ramon Llull, Barcelona, Barcelona, Spain</t>
  </si>
  <si>
    <t>Universitat Rovira i Virgili</t>
  </si>
  <si>
    <t>Department of Business Management, Universitat Rovira i Virgili, Tarragona, Tarragona, Spain</t>
  </si>
  <si>
    <t>2-s2.0-82055201986</t>
  </si>
  <si>
    <t>Campa-Planas, F.</t>
  </si>
  <si>
    <t>Campa-Planas,  Fernando</t>
  </si>
  <si>
    <t>Departamento de Gestión de Empresas Facultad de Ciencias Económicas y Empresariales, Universitat Rovira i Virgili, Tarragona, Tarragona, Spain</t>
  </si>
  <si>
    <t>Dolceta, educación online para los consumidores: Módulo de alfabetización financiera en España</t>
  </si>
  <si>
    <t>de Andrés-Sánchez, J.</t>
  </si>
  <si>
    <t>de Andrés-Sánchez,  Jorge</t>
  </si>
  <si>
    <t>Social and Business Research Laboratory, Universitat Rovira i Virgili, Tarragona, Tarragona, Spain</t>
  </si>
  <si>
    <t>Sánchez-Rebull, M.-V.</t>
  </si>
  <si>
    <t>Sánchez-Rebull,  María Victoria</t>
  </si>
  <si>
    <t>Hernández-Lara, A.</t>
  </si>
  <si>
    <t>Hernández-Lara,  Ana Beatriz</t>
  </si>
  <si>
    <t>Iturbe-Ormaetxe, I.</t>
  </si>
  <si>
    <t>Iturbe-Ormaetxe,  Iñigo</t>
  </si>
  <si>
    <t>Universitat d'Alacant</t>
  </si>
  <si>
    <t>Fundamentos del Análisis Económico (FAE), Universitat d'Alacant, Alicante, Alicante, Spain</t>
  </si>
  <si>
    <t>Tomás, J.</t>
  </si>
  <si>
    <t>Tomás,  Josefa</t>
  </si>
  <si>
    <t>Cueva, C.</t>
  </si>
  <si>
    <t>Cueva,  Carlos</t>
  </si>
  <si>
    <t>2-s2.0-84907759990</t>
  </si>
  <si>
    <t>Costa-Campi, M.T.</t>
  </si>
  <si>
    <t>Costa-Campi,  Maria Teresa</t>
  </si>
  <si>
    <t>Universitat de Barcelona</t>
  </si>
  <si>
    <t>Department of Public Economics, Universitat de Barcelona, Barcelona, Barcelona, Spain</t>
  </si>
  <si>
    <t>R &amp; D drivers and obstacles to innovation in the energy industry</t>
  </si>
  <si>
    <t>Alí, Í.</t>
  </si>
  <si>
    <t>Alí,  Ítalo</t>
  </si>
  <si>
    <t>Departamento de Cognición, Universitat de Barcelona, Barcelona, Barcelona, Spain, Universidad de la Frontera, Temuco, AR, Chile</t>
  </si>
  <si>
    <t>Llacay, B.</t>
  </si>
  <si>
    <t>Llacay,  Barbara</t>
  </si>
  <si>
    <t>Department of Business, Universitat de Barcelona, Barcelona, Barcelona, Spain</t>
  </si>
  <si>
    <t>García-Quevedo, J.</t>
  </si>
  <si>
    <t>García-Quevedo,  Jose</t>
  </si>
  <si>
    <t>Department of Public Economics, Universitat de Barcelona, Barcelona, Barcelona, Spain, Department of Public Economics, Universitat de Barcelona, Barcelona, Barcelona, Spain</t>
  </si>
  <si>
    <t>Alaminos, D.</t>
  </si>
  <si>
    <t>Alaminos,  David</t>
  </si>
  <si>
    <t>Guillén-Pujadas, M.</t>
  </si>
  <si>
    <t>Guillén-Pujadas,  Miguel</t>
  </si>
  <si>
    <t>Duch-Brown, N.</t>
  </si>
  <si>
    <t>Duch-Brown,  Néstor</t>
  </si>
  <si>
    <t>Department of Public Economics, Universitat de Barcelona, Barcelona, Barcelona, Spain, Institute for Prospective Technological Studies, European Commission, Brussels, Belgium</t>
  </si>
  <si>
    <t>Bosch-Badia, M.-T.</t>
  </si>
  <si>
    <t>Bosch-Badia,  Maria Teresa</t>
  </si>
  <si>
    <t>Universitat de Girona</t>
  </si>
  <si>
    <t>Department of Business, Universitat de Girona, Girona, Girona, Spain</t>
  </si>
  <si>
    <t>Maynou, L.</t>
  </si>
  <si>
    <t>Maynou,  Laia</t>
  </si>
  <si>
    <t>Research Group on Statistics, Universitat de Girona, Girona, Girona, Spain, Centro de Investigación Biomédica en Red de Epidemiología y Salud Pública, Madrid, Madrid, Spain, Universitat Autònoma de Barcelona, Cerdanyola del Valles, Barcelona, Spain, London School of Hygiene &amp; Tropical Medicine, London, United Kingdom</t>
  </si>
  <si>
    <t>Bosch-Badia, M.T.</t>
  </si>
  <si>
    <t>Universitat de Girona, Girona, Girona, Spain</t>
  </si>
  <si>
    <t>Vila, J.</t>
  </si>
  <si>
    <t>Vila,  José E. Enrique</t>
  </si>
  <si>
    <t>485</t>
  </si>
  <si>
    <t>Universitat de València</t>
  </si>
  <si>
    <t>DevStat Chair, Universitat de València, Valencia, Valencia, Spain</t>
  </si>
  <si>
    <t>Mediavilla, M.</t>
  </si>
  <si>
    <t>Mediavilla,  Mauro</t>
  </si>
  <si>
    <t>Department of Applied Economics, Universitat de València, Valencia, Valencia, Spain</t>
  </si>
  <si>
    <t>Carbó, S.</t>
  </si>
  <si>
    <t>Carbó,  Santiago</t>
  </si>
  <si>
    <t>Universitat de València, Valencia, Valencia, Spain, Funcas, Madrid, Spain</t>
  </si>
  <si>
    <t>Universitat de València, Valencia, Valencia, Spain</t>
  </si>
  <si>
    <t>2-s2.0-85138916882</t>
  </si>
  <si>
    <t>Camisón-Haba, S.</t>
  </si>
  <si>
    <t>Camisón-Haba,  Sergio</t>
  </si>
  <si>
    <t>DevStat, Valencia, Spain, Universitat de València, Valencia, Valencia, Spain</t>
  </si>
  <si>
    <t>Department of Economics, Universitat de València, Valencia, Valencia, Spain, Funcas, 28, Madrid, Spain</t>
  </si>
  <si>
    <t>2-s2.0-85183207977</t>
  </si>
  <si>
    <t>del Carmen Castillo Martínez, C.</t>
  </si>
  <si>
    <t>del Carmen Castillo Martínez,  Carolina</t>
  </si>
  <si>
    <t>Universitat de València Académica de Número de la Real Academia Valenciana de Jurisprudencia y Legislación, Valencia, Spain</t>
  </si>
  <si>
    <t>Transparency as a transversal value. A concrete application to the Mortgage Loan Reference Index; La transparencia como valor transversal. Una aplicación concreta al índice de referencia de los préstamos hipotecarios</t>
  </si>
  <si>
    <t>2-s2.0-85090893125</t>
  </si>
  <si>
    <t>Albert, J.S.R.</t>
  </si>
  <si>
    <t>Albert,  Josep San Ruperto</t>
  </si>
  <si>
    <t>A Valencian-style exchange fair? Financial debate and entrepreneurial energy in the seventeenth century; ¿Una feria de cambios a la valenciana? Debate financiero y energía emprendedora en el siglo XVII</t>
  </si>
  <si>
    <t>2-s2.0-105017843995</t>
  </si>
  <si>
    <t>Karner-Huțuleac, A.</t>
  </si>
  <si>
    <t>Karner-Huțuleac,  Adina</t>
  </si>
  <si>
    <t>Universitatea Alexandru Ioan Cuza</t>
  </si>
  <si>
    <t>Faculty of Psychology and Education Sciences, Universitatea Alexandru Ioan Cuza, Iasi, Iasi, Romania</t>
  </si>
  <si>
    <t>Uncovering the Role of Materialism Values in the Relationship Between Compulsive Buying and Psychological Distress: A Mediation Model in a Romanian Sample of Females</t>
  </si>
  <si>
    <t>Huţul, A.</t>
  </si>
  <si>
    <t>Huţul,  Andreea</t>
  </si>
  <si>
    <t>Huţul, T.-D.</t>
  </si>
  <si>
    <t>Huţul,  Tudor Daniel</t>
  </si>
  <si>
    <t>Antoniac, L.-D.</t>
  </si>
  <si>
    <t>Antoniac,  Luisa Diana</t>
  </si>
  <si>
    <t>Burlacu, T.</t>
  </si>
  <si>
    <t>Burlacu,  Teodora</t>
  </si>
  <si>
    <t>2-s2.0-85146065290</t>
  </si>
  <si>
    <t>Dragoş, S.L.</t>
  </si>
  <si>
    <t>Dragoş,  Simona Laura</t>
  </si>
  <si>
    <t>Universitatea Babeș-Bolyai</t>
  </si>
  <si>
    <t>Department of Finance, Universitatea Babeș-Bolyai, Cluj Napoca, Cluj, Romania</t>
  </si>
  <si>
    <t>Voluntary health insurance and out-of-pocket payments in European OECD countries</t>
  </si>
  <si>
    <t>Podoabǎ, L.</t>
  </si>
  <si>
    <t>Podoabǎ,  Lucia</t>
  </si>
  <si>
    <t>Universitatea Babeș-Bolyai, Cluj Napoca, Cluj, Romania</t>
  </si>
  <si>
    <t>Pochea, M.</t>
  </si>
  <si>
    <t>Pochea,  Maria Miruna</t>
  </si>
  <si>
    <t>2-s2.0-105020081998</t>
  </si>
  <si>
    <t>Ursu, A.</t>
  </si>
  <si>
    <t>Ursu,  Alexandru</t>
  </si>
  <si>
    <t>Department of Psychology, Universitatea Babeș-Bolyai, Cluj Napoca, Cluj, Romania</t>
  </si>
  <si>
    <t>Cryptocurrencies and the Entrepreneurial Mindset: The Role of Financial Literacy in Driving Adoption</t>
  </si>
  <si>
    <t>Tamas, B.</t>
  </si>
  <si>
    <t>Tamas,  Borbála</t>
  </si>
  <si>
    <t>2-s2.0-105006607481</t>
  </si>
  <si>
    <t>Faragalla, W.A.</t>
  </si>
  <si>
    <t>Faragalla,  Widad Atena</t>
  </si>
  <si>
    <t>The role of the accountancy professionals in detecting and preventing fraud, in a digital landscape: a systematic literature review</t>
  </si>
  <si>
    <t>Tiron-Tudor, A.</t>
  </si>
  <si>
    <t>Tiron-Tudor,  Adriana</t>
  </si>
  <si>
    <t>Pochea, M.-M.</t>
  </si>
  <si>
    <t>Mare, C.</t>
  </si>
  <si>
    <t>Mare,  Codruta (Codruța)</t>
  </si>
  <si>
    <t>Department of Statistics, Universitatea Babeș-Bolyai, Cluj Napoca, Cluj, Romania, Interdisciplinary Centre for Data Science, Universitatea Babeș-Bolyai, Cluj Napoca, Cluj, Romania</t>
  </si>
  <si>
    <t>Pianoschi, A.</t>
  </si>
  <si>
    <t>Pianoschi,  Anca</t>
  </si>
  <si>
    <t>Dragoş, C.M.</t>
  </si>
  <si>
    <t>Dragoş,  Cristian Mihai</t>
  </si>
  <si>
    <t>Department of Statistics, Universitatea Babeș-Bolyai, Cluj Napoca, Cluj, Romania</t>
  </si>
  <si>
    <t>Purcel, A.-A.</t>
  </si>
  <si>
    <t>Purcel,  Alexandra Anca</t>
  </si>
  <si>
    <t>2-s2.0-105008293723</t>
  </si>
  <si>
    <t>Butoi, E.</t>
  </si>
  <si>
    <t>Butoi,  Elisabeta</t>
  </si>
  <si>
    <t>Faculty of Business, Universitatea Babeș-Bolyai, Cluj Napoca, Cluj, Romania</t>
  </si>
  <si>
    <t>EXPLORING INVESTMENT BEHAVIOUR: THE ROLE OF PERSONALITY, RISK PREFERENCES, FINANCIAL LITERACY, AND DEMOGRAPHICS; INVESTICINĖS VEIKLOS TYRIMAS: ASMENYBĖS BRUOŽŲ, RIZIKOS PIRMENYBĖS, FINANSINIO RAŠTINGUMO IR DEMOGRAFIJOS POVEIKIS</t>
  </si>
  <si>
    <t>Trif, S.R.</t>
  </si>
  <si>
    <t>Trif,  Sabina Ramona</t>
  </si>
  <si>
    <t>Cociş, A.M.</t>
  </si>
  <si>
    <t>Cociş,  Alina M.</t>
  </si>
  <si>
    <t>Oprean, V.</t>
  </si>
  <si>
    <t>Oprean,  Victor Bogdan</t>
  </si>
  <si>
    <t>Department of Accounting, Universitatea Babeș-Bolyai, Cluj Napoca, Cluj, Romania</t>
  </si>
  <si>
    <t>Jurita, A.-A.</t>
  </si>
  <si>
    <t>Jurita,  Adela Adriana</t>
  </si>
  <si>
    <t>Faculty of Economics, Universitatea Babeș-Bolyai, Cluj Napoca, Cluj, Romania</t>
  </si>
  <si>
    <t>2-s2.0-85199963734</t>
  </si>
  <si>
    <t>Deszke, K.-D.</t>
  </si>
  <si>
    <t>Deszke,  Klára Dalma</t>
  </si>
  <si>
    <t>Public Administration Department, Universitatea Babeș-Bolyai, Cluj Napoca, Cluj, Romania</t>
  </si>
  <si>
    <t>Financial performance and capital structure – an econometric approach for Romanian e-commerce companies during the COVID-19 pandemic</t>
  </si>
  <si>
    <t>Pop, A.I.</t>
  </si>
  <si>
    <t>Pop,  Atanasiu Iustin</t>
  </si>
  <si>
    <t>Department of Business, Universitatea Babeș-Bolyai, Cluj Napoca, Cluj, Romania</t>
  </si>
  <si>
    <t>Lazar, P.S.</t>
  </si>
  <si>
    <t>Lazar,  Paul Sorin</t>
  </si>
  <si>
    <t>Department of Hospitality Services, Universitatea Babeș-Bolyai, Cluj Napoca, Cluj, Romania</t>
  </si>
  <si>
    <t>Lucian Curşeu, P.L.</t>
  </si>
  <si>
    <t>Lucian Curşeu,  Petru Lucian</t>
  </si>
  <si>
    <t>Universitatea Babeș-Bolyai
Open Universiteit</t>
  </si>
  <si>
    <t>Universitatea Babeș-Bolyai, Cluj Napoca, Cluj, Romania, Open Universiteit, Heerlen, Limburg, Netherlands</t>
  </si>
  <si>
    <t>Department of Psychology, Universitatea Babeș-Bolyai, Cluj Napoca, Cluj, Romania, Department of Organization, Open Universiteit, Heerlen, Limburg, Netherlands</t>
  </si>
  <si>
    <t>Universitatea Constantin Brancusi</t>
  </si>
  <si>
    <t>Faculty of Economic Science, Universitatea Constantin Brancusi din Targu-Jiu, Targu Jiu, Gorj, Romania</t>
  </si>
  <si>
    <t>Department of Finance and Accounting, Universitatea Constantin Brancusi din Targu-Jiu, Targu Jiu, Gorj, Romania, University of Craiova, Craiova, Dolj, Romania</t>
  </si>
  <si>
    <t>Ciurlau, L.</t>
  </si>
  <si>
    <t>Ciurlau,  Loredana</t>
  </si>
  <si>
    <t>Department of Finance and Accounting, Universitatea Constantin Brancusi din Targu-Jiu, Targu Jiu, Gorj, Romania</t>
  </si>
  <si>
    <t>Universitatea Constantin Brancusi din Targu-Jiu, Targu Jiu, Gorj, Romania</t>
  </si>
  <si>
    <t>Florea-Ianc, M.-M.</t>
  </si>
  <si>
    <t>Florea-Ianc,  Maria Mirabela</t>
  </si>
  <si>
    <t>2-s2.0-85121986656</t>
  </si>
  <si>
    <t>Petria, N.</t>
  </si>
  <si>
    <t>Petria,  Nicolae</t>
  </si>
  <si>
    <t>Universitatea Lucian Blaga</t>
  </si>
  <si>
    <t>Universitatea Lucian Blaga din Sibiu, Sibiu, Sibiu, Romania</t>
  </si>
  <si>
    <t>Evaluation of Banking Digitization Policy of Romanian Commercial Banks</t>
  </si>
  <si>
    <t>Oprean-Stan, C.</t>
  </si>
  <si>
    <t>Oprean-Stan,  Camelia</t>
  </si>
  <si>
    <t>Faculty of Economic Sciences, Universitatea Lucian Blaga din Sibiu, Sibiu, Sibiu, Romania</t>
  </si>
  <si>
    <t>Marza, B.</t>
  </si>
  <si>
    <t>Marza,  Bogdan</t>
  </si>
  <si>
    <t>Bratu, R.</t>
  </si>
  <si>
    <t>Bratu,  Renate Doina</t>
  </si>
  <si>
    <t>Şerbu, R.</t>
  </si>
  <si>
    <t>Şerbu,  Rǎzvan Sorin</t>
  </si>
  <si>
    <t>Dragomir, C.</t>
  </si>
  <si>
    <t>Dragomir,  Maria Cristina</t>
  </si>
  <si>
    <t>Universitatea Maritima din Constanta</t>
  </si>
  <si>
    <t>Management in Transports Department, Universitatea Maritima din Constanta, Constanta, Constanta, Romania</t>
  </si>
  <si>
    <t>2-s2.0-85019007499</t>
  </si>
  <si>
    <t>Iacovoiu, V.</t>
  </si>
  <si>
    <t>Iacovoiu,  Viorela</t>
  </si>
  <si>
    <t>Universitatea Petrol-Gaze</t>
  </si>
  <si>
    <t>Universitatea Petrol-Gaze din Ploiesti, Ploiesti, Prahova, Romania</t>
  </si>
  <si>
    <t>Competition and consumer protection in the Romanian banking sector</t>
  </si>
  <si>
    <t>Stancu, A.</t>
  </si>
  <si>
    <t>Stancu,  Adrian</t>
  </si>
  <si>
    <t>Panait, M.</t>
  </si>
  <si>
    <t>Panait,  Mirela Clementina</t>
  </si>
  <si>
    <t>Universitatea Petrol-Gaze din Ploiesti</t>
  </si>
  <si>
    <t>Economic Informatics, Universitatea Petrol-Gaze din Ploiesti, Ploiesti, Prahova, Romania, Academia Româna, Bucharest, Romania</t>
  </si>
  <si>
    <t>Panait, M.C.</t>
  </si>
  <si>
    <t>Faculty of Economic Sciences, Universitatea Petrol-Gaze din Ploiesti, Ploiesti, Prahova, Romania, Academia Româna, Bucharest, Romania</t>
  </si>
  <si>
    <t>Institute of National Economy, Bucharest, Romania, Economic Informatics, Universitatea Petrol-Gaze din Ploiesti, Ploiesti, Prahova, Romania</t>
  </si>
  <si>
    <t>Ivascu, L.</t>
  </si>
  <si>
    <t>Ivascu,  Larisa</t>
  </si>
  <si>
    <t>Universitatea Politehnica Timisoara</t>
  </si>
  <si>
    <t>Universitatea Politehnica Timisoara, Timisoara, Timis, Romania</t>
  </si>
  <si>
    <t>Gârdan, I.P.</t>
  </si>
  <si>
    <t>Gârdan,  Iuliana Petronela</t>
  </si>
  <si>
    <t>Universitatea Spiru Haret</t>
  </si>
  <si>
    <t>Universitatea Spiru Haret, Bucharest, Romania</t>
  </si>
  <si>
    <t>Gârdan, D.A.</t>
  </si>
  <si>
    <t>Gârdan,  Daniel Adrian</t>
  </si>
  <si>
    <t>Burduhos-Nergis, D.D.</t>
  </si>
  <si>
    <t>Burduhos-Nergis,  Dumitru Doru</t>
  </si>
  <si>
    <t>Universitatea Tehnica Gh. Asachi</t>
  </si>
  <si>
    <t>Faculty of Materials Science and Engineering, Universitatea Tehnica Gh. Asachi din IasI, Iasi, Iasi, Romania</t>
  </si>
  <si>
    <t>2-s2.0-105016459031</t>
  </si>
  <si>
    <t>Szabo, L.</t>
  </si>
  <si>
    <t>Szabo,  Loránd</t>
  </si>
  <si>
    <t>Universitatea Tehnica din Cluj-Napoca</t>
  </si>
  <si>
    <t>Department of Electrical Machines and Drives, Universitatea Tehnica din Cluj-Napoca, Cluj Napoca, Cluj-Napoca, Romania</t>
  </si>
  <si>
    <t>Economics in Electrical Machine Education: Evaluating Lifecycle Costs</t>
  </si>
  <si>
    <t>Popa, D.-C.</t>
  </si>
  <si>
    <t>Popa,  Dan Cristian</t>
  </si>
  <si>
    <t>Artudean, D.</t>
  </si>
  <si>
    <t>Artudean,  Diana</t>
  </si>
  <si>
    <t>2-s2.0-85164954969</t>
  </si>
  <si>
    <t>Popescu, A.</t>
  </si>
  <si>
    <t>Popescu,  Anca</t>
  </si>
  <si>
    <t>Universitatea Transilvania din Brașov</t>
  </si>
  <si>
    <t>Department of Marketing, Universitatea Transilvania din Brașov, Brasov, Brasov, Romania</t>
  </si>
  <si>
    <t>Financial and Banking Education of Consumers in the Context of Sustainable Development Society</t>
  </si>
  <si>
    <t>Epuran, G.</t>
  </si>
  <si>
    <t>Epuran,  Gheorghe</t>
  </si>
  <si>
    <t>Universitatea Transilvania din Brașov, Brasov, Brasov, Romania</t>
  </si>
  <si>
    <t>Duguleana, L.</t>
  </si>
  <si>
    <t>Duguleana,  Liliana</t>
  </si>
  <si>
    <t>Department of Management and Economic Informatics, Universitatea Transilvania din Brașov, Brasov, Brasov, Romania</t>
  </si>
  <si>
    <t>Neacsu, N.A.</t>
  </si>
  <si>
    <t>Neacsu,  Nicoleta Andreea</t>
  </si>
  <si>
    <t>Baba, C.M.</t>
  </si>
  <si>
    <t>Baba,  Camelia Mirela</t>
  </si>
  <si>
    <t>Department of Finance, Universitatea Transilvania din Brașov, Brasov, Brasov, Romania</t>
  </si>
  <si>
    <t>Anton, C.E.</t>
  </si>
  <si>
    <t>Anton,  Carmen Elena</t>
  </si>
  <si>
    <t>Duguleană, C.</t>
  </si>
  <si>
    <t>Duguleană,  Constantin</t>
  </si>
  <si>
    <t>Department of Finance, Accounting and Economic Theory, Universitatea Transilvania din Brașov, Brasov, Brasov, Romania</t>
  </si>
  <si>
    <t>Croitoru, G.</t>
  </si>
  <si>
    <t>Croitoru,  Gabriel</t>
  </si>
  <si>
    <t>Universitatea Valahia</t>
  </si>
  <si>
    <t>Faculty of Economics, Universitatea Valahia din Targoviste, Targoviste, Dambovita, Romania</t>
  </si>
  <si>
    <t>Jumanca, R.</t>
  </si>
  <si>
    <t>Jumanca,  Romanita</t>
  </si>
  <si>
    <t>Universitatea de Medicina si Farmacie Victor Babes</t>
  </si>
  <si>
    <t>Romanian and Foreign Languages Department, Universitatea de Medicina si Farmacie Victor Babes din Timisoara, Timisoara, Timis, Romania</t>
  </si>
  <si>
    <t>Nicoarǎ, Ș.A.</t>
  </si>
  <si>
    <t>Nicoarǎ,  Ștefania Amalia</t>
  </si>
  <si>
    <t>Universitatea de Vest Vasile Goldiş</t>
  </si>
  <si>
    <t>Universitatea de Vest "Vasile Goldiş”, Arad, Arad, Romania</t>
  </si>
  <si>
    <t>2-s2.0-105019980094</t>
  </si>
  <si>
    <t>Bunget, O.-C.</t>
  </si>
  <si>
    <t>Bunget,  Ovidiu Constantin</t>
  </si>
  <si>
    <t>Universitatea de Vest din Timișoara</t>
  </si>
  <si>
    <t>Department of Accounting and Audit, Universitatea de Vest din Timișoara, Timisoara, Timis, Romania</t>
  </si>
  <si>
    <t>Human Risk Mitigators: A Bibliometric and Thematic Analysis of Financial Advisors in Household Resilience</t>
  </si>
  <si>
    <t>2-s2.0-85121328869</t>
  </si>
  <si>
    <t>Miloş, M.C.</t>
  </si>
  <si>
    <t>Miloş,  Marius Christian</t>
  </si>
  <si>
    <t>Department of Finance, Universitatea de Vest din Timișoara, Timisoara, Timis, Romania, Faculty of Economics and Business Administration, Universitatea de Vest din Timișoara, Timisoara, Timis, Romania</t>
  </si>
  <si>
    <t>Impact of MiFID II on Romanian stock market liquidity—Comparative analysis with a developed stock market</t>
  </si>
  <si>
    <t>2-s2.0-85146848565</t>
  </si>
  <si>
    <t>Boţoc, C.</t>
  </si>
  <si>
    <t>Boţoc,  Claudiu</t>
  </si>
  <si>
    <t>Department of Finance, Universitatea de Vest din Timișoara, Timisoara, Timis, Romania</t>
  </si>
  <si>
    <t>What makes Americans fall behind in their finances? Evidence from the national well-being survey</t>
  </si>
  <si>
    <t>Barna, F.M.</t>
  </si>
  <si>
    <t>Barna,  Flavia Mirela</t>
  </si>
  <si>
    <t>Miloş, L.R.</t>
  </si>
  <si>
    <t>Miloş,  Laura Raisa</t>
  </si>
  <si>
    <t>Balea-Stanciu, M.-R.</t>
  </si>
  <si>
    <t>Balea-Stanciu,  Maria Roxana</t>
  </si>
  <si>
    <t>Doctoral School of Economics and Business Administration, Universitatea de Vest din Timișoara, Timisoara, Timis, Romania</t>
  </si>
  <si>
    <t>Barna, F.</t>
  </si>
  <si>
    <t>Lazea, G.-I.</t>
  </si>
  <si>
    <t>Lazea,  Georgiana Iulia</t>
  </si>
  <si>
    <t>Dragan, P.-P.</t>
  </si>
  <si>
    <t>Dragan,  Paula Paraschiva</t>
  </si>
  <si>
    <t>Pâtruţ, M.</t>
  </si>
  <si>
    <t>Pâtruţ,  Monica Paulina</t>
  </si>
  <si>
    <t>Universitatea din Bacau</t>
  </si>
  <si>
    <t>Universitatea din Bacau, Bacu, Bacau, Romania</t>
  </si>
  <si>
    <t>Pǎtruţ, B.</t>
  </si>
  <si>
    <t>Pǎtruţ,  Bogdan</t>
  </si>
  <si>
    <t>Dobrotã, C.-E.</t>
  </si>
  <si>
    <t>Dobrotã,  Carmen Elena</t>
  </si>
  <si>
    <t>Universitatea din Bucuresti</t>
  </si>
  <si>
    <t>Department of Agrifood and Environmental Economics, Bucharest University of Economic Studies, Bucharest, Romania, Faculty of Business and Administration, Universitatea din Bucuresti, Bucharest, Bucharest, Romania</t>
  </si>
  <si>
    <t>Basu, C.</t>
  </si>
  <si>
    <t>Basu,  Cecilia</t>
  </si>
  <si>
    <t>Universitatea din Bucuresti, Bucharest, Bucharest, Romania</t>
  </si>
  <si>
    <t>Druica, E.</t>
  </si>
  <si>
    <t>Druica,  Elena Nolica</t>
  </si>
  <si>
    <t>Faculty of Business and Administration, Universitatea din Bucuresti, Bucharest, Bucharest, Romania</t>
  </si>
  <si>
    <t>Ianole-Calin, R.</t>
  </si>
  <si>
    <t>Ianole-Calin,  Rodica</t>
  </si>
  <si>
    <t>Schelfhout, W.</t>
  </si>
  <si>
    <t>Schelfhout,  Wouter</t>
  </si>
  <si>
    <t>Universiteit Antwerpen</t>
  </si>
  <si>
    <t>Antwerp School of Education, Universiteit Antwerpen, Antwerpen, VAN, Belgium</t>
  </si>
  <si>
    <t>Van Wouwe, M.</t>
  </si>
  <si>
    <t>Van Wouwe,  Martine</t>
  </si>
  <si>
    <t>Universiteit Antwerpen, Antwerpen, VAN, Belgium</t>
  </si>
  <si>
    <t>Paeleman, I.</t>
  </si>
  <si>
    <t>Paeleman,  Ine</t>
  </si>
  <si>
    <t>Compen, B.</t>
  </si>
  <si>
    <t>Compen,  Boukje</t>
  </si>
  <si>
    <t>2-s2.0-85124717956</t>
  </si>
  <si>
    <t>Faculty of Science, Universiteit Antwerpen, Antwerpen, VAN, Belgium</t>
  </si>
  <si>
    <t>Collaborative Curriculum Design in the Context of Financial Literacy Education</t>
  </si>
  <si>
    <t>Cassimon, D.</t>
  </si>
  <si>
    <t>Cassimon,  Danny P.</t>
  </si>
  <si>
    <t>Urbig, D.</t>
  </si>
  <si>
    <t>Urbig,  Diemo</t>
  </si>
  <si>
    <t>2-s2.0-84862135465</t>
  </si>
  <si>
    <t>Stabel, P.</t>
  </si>
  <si>
    <t>Stabel,  Peter</t>
  </si>
  <si>
    <t>Centrum voor Stadsgeschiedenis, Universiteit Antwerpen, Antwerpen, VAN, Belgium</t>
  </si>
  <si>
    <t>Military organisation, armament and possession of weapons in Late Medieval Bruges; Militaire organisatie, bewapening en wapenbezit in het laatmiddeleeuwse Brugge</t>
  </si>
  <si>
    <t>Faculty of Social Sciences, Universiteit Antwerpen, Antwerpen, VAN, Belgium</t>
  </si>
  <si>
    <t>Jorissen, A.</t>
  </si>
  <si>
    <t>Jorissen,  Ann</t>
  </si>
  <si>
    <t>Faculty of Business and Economics, Universiteit Antwerpen, Antwerpen, VAN, Belgium</t>
  </si>
  <si>
    <t>Universiteit Antwerpen
KU Leuven</t>
  </si>
  <si>
    <t>Department of Training and Education Sciences, Universiteit Antwerpen, Antwerpen, VAN, Belgium, Leuven Economics of Education Research, KU Leuven, Leuven, Vlaams-Brabant, Belgium</t>
  </si>
  <si>
    <t>Faculty of Social Sciences, Universiteit Antwerpen, Antwerpen, VAN, Belgium, Leuven Economics of Education Research, KU Leuven, Leuven, Vlaams-Brabant, Belgium</t>
  </si>
  <si>
    <t>Faculty of Science, Universiteit Antwerpen, Antwerpen, VAN, Belgium, Leuven Economics of Education Research, KU Leuven, Leuven, Vlaams-Brabant, Belgium</t>
  </si>
  <si>
    <t>Universiteit Antwerpen, Antwerpen, VAN, Belgium, KU Leuven, Leuven, Vlaams-Brabant, Belgium</t>
  </si>
  <si>
    <t>Universiteit Antwerpen
Khon Kaen University</t>
  </si>
  <si>
    <t>Universiteit Antwerpen, Antwerpen, VAN, Belgium, Khon Kaen University, Khon Kaen, Thailand</t>
  </si>
  <si>
    <t>2-s2.0-85102862573</t>
  </si>
  <si>
    <t>Méndez Prado, S.</t>
  </si>
  <si>
    <t>Universiteit Gent</t>
  </si>
  <si>
    <t>Universiteit Gent, Ghent, VOV, Belgium</t>
  </si>
  <si>
    <t>Is the dosed video-vignettes intervention more effective with a longer-lasting effect? A financial literacy Study.</t>
  </si>
  <si>
    <t>2-s2.0-85185193403</t>
  </si>
  <si>
    <t>Inghelbrecht, K.</t>
  </si>
  <si>
    <t>Inghelbrecht,  Koen</t>
  </si>
  <si>
    <t>Department of Economics, Universiteit Gent, Ghent, VOV, Belgium</t>
  </si>
  <si>
    <t>Overconfidence, financial literacy and excessive trading</t>
  </si>
  <si>
    <t>Everaert, P.</t>
  </si>
  <si>
    <t>Everaert,  Patricia</t>
  </si>
  <si>
    <t>Faculty of Economics and Business Administration, Universiteit Gent, Ghent, VOV, Belgium</t>
  </si>
  <si>
    <t>Gellynck, X.</t>
  </si>
  <si>
    <t>Gellynck,  Xavier</t>
  </si>
  <si>
    <t>Department of Agricultural Economics, Universiteit Gent, Ghent, VOV, Belgium</t>
  </si>
  <si>
    <t>Valcke, M.</t>
  </si>
  <si>
    <t>Valcke,  Martin M.A.</t>
  </si>
  <si>
    <t>Department of Educational Studies, Universiteit Gent, Ghent, VOV, Belgium</t>
  </si>
  <si>
    <t>Tedde, M.</t>
  </si>
  <si>
    <t>Tedde,  Mariachiara</t>
  </si>
  <si>
    <t>Rijssegem, L.</t>
  </si>
  <si>
    <t>Rijssegem,  Laurence</t>
  </si>
  <si>
    <t>Andries, P.</t>
  </si>
  <si>
    <t>Andries,  Petra</t>
  </si>
  <si>
    <t>Verstichel, S.</t>
  </si>
  <si>
    <t>Verstichel,  Stijn</t>
  </si>
  <si>
    <t>2-s2.0-85079058083</t>
  </si>
  <si>
    <t>The impact of video-vignettes to enhance the financial literacy level of Ecuadorian university students</t>
  </si>
  <si>
    <t>Haerick, W.</t>
  </si>
  <si>
    <t>Haerick,  Wouter</t>
  </si>
  <si>
    <t>Universiteit Gent, Ghent, VOV, Belgium, Harmoney, Ghent, Belgium</t>
  </si>
  <si>
    <t>Ongenae, F.</t>
  </si>
  <si>
    <t>Ongenae,  Femke</t>
  </si>
  <si>
    <t>Universiteit Gent
Escuela Superior Politecnica del Litoral</t>
  </si>
  <si>
    <t>Faculty of Economics and Business Administration, Universiteit Gent, Ghent, VOV, Belgium, Faculty of Social Sciences and Humanities, Escuela Superior Politecnica del Litoral Ecuador, Guayaquil, Guayas, Ecuador</t>
  </si>
  <si>
    <t>Kataike, J.</t>
  </si>
  <si>
    <t>Kataike,  Joanita</t>
  </si>
  <si>
    <t>Universiteit Gent
Mountains of the Moon University</t>
  </si>
  <si>
    <t>Department of Agricultural Economics, Universiteit Gent, Ghent, VOV, Belgium, Department of Business Administration, Mountains of the Moon University, Fort Portal, Kabarole, Uganda</t>
  </si>
  <si>
    <t>Michiels, A.</t>
  </si>
  <si>
    <t>Michiels,  Anneleen</t>
  </si>
  <si>
    <t>Universiteit Hasselt</t>
  </si>
  <si>
    <t>Universiteit Hasselt, Hasselt, VLI, Belgium</t>
  </si>
  <si>
    <t>Corten, M.</t>
  </si>
  <si>
    <t>Corten,  Maarten</t>
  </si>
  <si>
    <t>Vandemaele, S.</t>
  </si>
  <si>
    <t>Vandemaele,  Sigrid N.</t>
  </si>
  <si>
    <t>2-s2.0-85125996432</t>
  </si>
  <si>
    <t>Van Der Zwan, N.</t>
  </si>
  <si>
    <t>Van Der Zwan,  Natascha</t>
  </si>
  <si>
    <t>Universiteit Leiden</t>
  </si>
  <si>
    <t>Universiteit Leiden, Leiden, Zuid-Holland, Netherlands</t>
  </si>
  <si>
    <t>Experts versus representatives? Financialised valuation and institutional change in financial governance</t>
  </si>
  <si>
    <t>van Dijk, E.</t>
  </si>
  <si>
    <t>van Dijk,  Eric</t>
  </si>
  <si>
    <t>van Dijk, W.W.</t>
  </si>
  <si>
    <t>van Dijk,  Wilco W.</t>
  </si>
  <si>
    <t>van Dillen, L.F.</t>
  </si>
  <si>
    <t>van Dillen,  Lotte F.</t>
  </si>
  <si>
    <t>Dept. of Social and Org. Psychology, Universiteit Leiden, Leiden, Zuid-Holland, Netherlands</t>
  </si>
  <si>
    <t>Golka, P.</t>
  </si>
  <si>
    <t>Golka,  Philipp J.M.</t>
  </si>
  <si>
    <t>2-s2.0-85145322195</t>
  </si>
  <si>
    <t>de Bruijn, E.-J.</t>
  </si>
  <si>
    <t>de Bruijn,  Ernst Jan</t>
  </si>
  <si>
    <t>A behaviorally informed financial education program for the financially vulnerable: Design and effectiveness</t>
  </si>
  <si>
    <t>2-s2.0-105012583919</t>
  </si>
  <si>
    <t>Amrith, M.</t>
  </si>
  <si>
    <t>Amrith,  Megha</t>
  </si>
  <si>
    <t>Universiteit Maastricht</t>
  </si>
  <si>
    <t>Universiteit Maastricht, Maastricht, Limburg, Netherlands</t>
  </si>
  <si>
    <t>Reimagining social protection: financialised futures among ageing migrant domestic workers in Asia</t>
  </si>
  <si>
    <t>Groot, W.</t>
  </si>
  <si>
    <t>Groot,  Wim N.J.</t>
  </si>
  <si>
    <t>Top Institute Evidence-Based Education Research (TIER), Universiteit Maastricht, Maastricht, Limburg, Netherlands</t>
  </si>
  <si>
    <t>Fouarge, D.</t>
  </si>
  <si>
    <t>Fouarge,  Didier</t>
  </si>
  <si>
    <t>Universiteit Maastricht, Maastricht, Limburg, Netherlands, IZA - Institute of Labor Economics, Bonn, Nordrhein-Westfalen, Germany</t>
  </si>
  <si>
    <t>Montizaan, R.</t>
  </si>
  <si>
    <t>Montizaan,  Raymond M.</t>
  </si>
  <si>
    <t>De Grip, A.</t>
  </si>
  <si>
    <t>De Grip,  Andries</t>
  </si>
  <si>
    <t>2-s2.0-105000419959</t>
  </si>
  <si>
    <t>Savings goals matter–Cognitive constraints, retirement planning, and downstream economic behaviors</t>
  </si>
  <si>
    <t>2-s2.0-85073696585</t>
  </si>
  <si>
    <t>Kemp, R.</t>
  </si>
  <si>
    <t>Kemp,  Rene P.M.</t>
  </si>
  <si>
    <t>Policies tackling the “web of constraints” on resource efficient practices: the case of mobility</t>
  </si>
  <si>
    <t>Dijk, M.</t>
  </si>
  <si>
    <t>Dijk,  Marc Van</t>
  </si>
  <si>
    <t>Backhaus, J.</t>
  </si>
  <si>
    <t>Backhaus,  Julia</t>
  </si>
  <si>
    <t>Wieser, H.</t>
  </si>
  <si>
    <t>Wieser,  Harald</t>
  </si>
  <si>
    <t>Universiteit Maastricht
The University of Manchester</t>
  </si>
  <si>
    <t>Universiteit Maastricht, Maastricht, Limburg, Netherlands, The University of Manchester, Manchester, Greater Manchester, United Kingdom</t>
  </si>
  <si>
    <t>2-s2.0-84959186132</t>
  </si>
  <si>
    <t>Zebel, S.</t>
  </si>
  <si>
    <t>Zebel,  Sven</t>
  </si>
  <si>
    <t>Universiteit Twente</t>
  </si>
  <si>
    <t>Universiteit Twente, Enschede, Overijssel, Netherlands</t>
  </si>
  <si>
    <t>Psychological determinants of financial buffer saving: the influence of financial risk tolerance and regulatory focus</t>
  </si>
  <si>
    <t>Magendans, J.</t>
  </si>
  <si>
    <t>Magendans,  J.</t>
  </si>
  <si>
    <t>Gutteling, J.M.</t>
  </si>
  <si>
    <t>Gutteling,  Jan Martien</t>
  </si>
  <si>
    <t>MacHado, M.</t>
  </si>
  <si>
    <t>MacHado,  Marcos Roberto</t>
  </si>
  <si>
    <t>Department of High-Tech Business and Entrepreneurship, Universiteit Twente, Enschede, Overijssel, Netherlands</t>
  </si>
  <si>
    <t>Osterrieder, J.</t>
  </si>
  <si>
    <t>Osterrieder,  Joerg R.</t>
  </si>
  <si>
    <t>Department of High-Tech Business and Entrepreneurship, Universiteit Twente, Enschede, Overijssel, Netherlands, Bern Business School, Bern, Switzerland</t>
  </si>
  <si>
    <t>Eberhardt, W.</t>
  </si>
  <si>
    <t>Eberhardt,  Wiebke</t>
  </si>
  <si>
    <t>Universiteit Twente
Maastricht University</t>
  </si>
  <si>
    <t>Universiteit Twente, Enschede, Overijssel, Netherlands, Department of Finance, Maastricht University School of Business and Economics, Maastricht, Netherlands</t>
  </si>
  <si>
    <t>2-s2.0-85044409008</t>
  </si>
  <si>
    <t>Lentz, L.</t>
  </si>
  <si>
    <t>Lentz,  Leo R.</t>
  </si>
  <si>
    <t>Universiteit Utrecht</t>
  </si>
  <si>
    <t>Universiteit Utrecht, Utrecht, Netherlands</t>
  </si>
  <si>
    <t>How Text Presentation and Financial Literacy Affect Pension Communication Success</t>
  </si>
  <si>
    <t>Pander Maat, H.</t>
  </si>
  <si>
    <t>Pander Maat,  Henk L.W.(Henk)</t>
  </si>
  <si>
    <t>Nell, L.</t>
  </si>
  <si>
    <t>Nell,  Louise A.</t>
  </si>
  <si>
    <t>Universiteit Utrecht, Utrecht, Netherlands, Network for Studies on Pensions, Aging and Retirement, Tilburg, Noord-Brabant, Netherlands</t>
  </si>
  <si>
    <t>2-s2.0-85133748759</t>
  </si>
  <si>
    <t>Dilli, S.</t>
  </si>
  <si>
    <t>Dilli,  Selin</t>
  </si>
  <si>
    <t>Department of History and Art History, Universiteit Utrecht, Utrecht, Netherlands</t>
  </si>
  <si>
    <t>A Historical Perspective on the Evolution of Finance, Knowledge, and Labor Market Institutions in Europe</t>
  </si>
  <si>
    <t>207</t>
  </si>
  <si>
    <t>Universiteit van Amsterdam</t>
  </si>
  <si>
    <t>Department of Psychology, Universiteit van Amsterdam, Amsterdam, Noord-Holland, Netherlands</t>
  </si>
  <si>
    <t>van den Brink, H.</t>
  </si>
  <si>
    <t>Universiteit van Amsterdam, Amsterdam, Noord-Holland, Netherlands</t>
  </si>
  <si>
    <t>Faculty of Economics and Business, Universiteit van Amsterdam, Amsterdam, Noord-Holland, Netherlands</t>
  </si>
  <si>
    <t>2-s2.0-105013299076</t>
  </si>
  <si>
    <t>Moerman, G.</t>
  </si>
  <si>
    <t>Moerman,  Gerben</t>
  </si>
  <si>
    <t>Faculty of Social and Behavioural Sciences, Universiteit van Amsterdam, Amsterdam, Noord-Holland, Netherlands</t>
  </si>
  <si>
    <t>The (self)worth of money: Conflicting logics between young adults with mild intellectual disabilities and their social workers</t>
  </si>
  <si>
    <t>Albers, C.</t>
  </si>
  <si>
    <t>Albers,  Charlotte</t>
  </si>
  <si>
    <t>2-s2.0-105005160042</t>
  </si>
  <si>
    <t>Rudinac, S.</t>
  </si>
  <si>
    <t>Rudinac,  Stevan</t>
  </si>
  <si>
    <t>Domain-Informed Negative Sampling Strategies for Dynamic Graph Embedding in Meme Stock-Related Social Networks</t>
  </si>
  <si>
    <t>Kremer, M.</t>
  </si>
  <si>
    <t>Kremer,  Monique</t>
  </si>
  <si>
    <t>Zhuo, J.</t>
  </si>
  <si>
    <t>Zhuo,  Jiayang</t>
  </si>
  <si>
    <t>Trimborn, S.</t>
  </si>
  <si>
    <t>Trimborn,  Simon</t>
  </si>
  <si>
    <t>Universiteit van Amsterdam, Amsterdam, Noord-Holland, Netherlands, Tinbergen Institute - TI, Rotterdam, Zuid-Holland, Netherlands</t>
  </si>
  <si>
    <t>Hui, Y.</t>
  </si>
  <si>
    <t>Hui,  Yunming</t>
  </si>
  <si>
    <t>Duyvendak, J.W.</t>
  </si>
  <si>
    <t>Duyvendak,  Jan Willem</t>
  </si>
  <si>
    <t>Zwetsloot, I.M.</t>
  </si>
  <si>
    <t>Zwetsloot,  Inez M.</t>
  </si>
  <si>
    <t>Pradhan, M.</t>
  </si>
  <si>
    <t>Pradhan,  Menno P.</t>
  </si>
  <si>
    <t>Universiteit van Amsterdam
Oklahoma State University</t>
  </si>
  <si>
    <t>Department of Sociology and Anthropology, Universiteit van Amsterdam, Amsterdam, Noord-Holland, Netherlands, Department of Psychology, Oklahoma State University, Stillwater, OK, United States</t>
  </si>
  <si>
    <t>2-s2.0-85125776855</t>
  </si>
  <si>
    <t>Nyhus, E.K.</t>
  </si>
  <si>
    <t>Nyhus,  Ellen K.</t>
  </si>
  <si>
    <t>Universitetet i Agder</t>
  </si>
  <si>
    <t>Department of Management, Universitetet i Agder, Kristiansand, Norway</t>
  </si>
  <si>
    <t>Financial Vulnerability, Financial Literacy, and the Use of Digital Payment Technologies</t>
  </si>
  <si>
    <t>Furrebøe, E.F.</t>
  </si>
  <si>
    <t>Furrebøe,  Elise Frølich</t>
  </si>
  <si>
    <t>School of Business and Law, Universitetet i Agder, Kristiansand, Norway</t>
  </si>
  <si>
    <t>Furuholt, B.</t>
  </si>
  <si>
    <t>Furuholt,  Bjørn</t>
  </si>
  <si>
    <t>School of Management, Universitetet i Agder, Kristiansand, Norway</t>
  </si>
  <si>
    <t>Aas, T.H.</t>
  </si>
  <si>
    <t>Aas,  Tor Helge</t>
  </si>
  <si>
    <t>2-s2.0-85124512981</t>
  </si>
  <si>
    <t>Financial self-efficacy, financial literacy, and gender: A review</t>
  </si>
  <si>
    <t>Seldal, M.M.N.</t>
  </si>
  <si>
    <t>Seldal,  M. M.Naeser</t>
  </si>
  <si>
    <t>Service Box 422, Universitetet i Agder, Kristiansand, Norway</t>
  </si>
  <si>
    <t>Kristiansen, S.</t>
  </si>
  <si>
    <t>Kristiansen,  Stein Oluf</t>
  </si>
  <si>
    <t>Department of Economics, Universitetet i Agder, Kristiansand, Norway</t>
  </si>
  <si>
    <t>Otterbring, T.</t>
  </si>
  <si>
    <t>Otterbring,  Tobias</t>
  </si>
  <si>
    <t>Krol, M.K.</t>
  </si>
  <si>
    <t>Krol,  Michał Krzysztof</t>
  </si>
  <si>
    <t>2-s2.0-85059668705</t>
  </si>
  <si>
    <t>Purnomo, B.R.</t>
  </si>
  <si>
    <t>Purnomo,  Boyke Rudy</t>
  </si>
  <si>
    <t>Universitetet i Agder
Universitas Gadjah Mada</t>
  </si>
  <si>
    <t>School of Business and Law, Universitetet i Agder, Kristiansand, Norway, Universitas Gadjah Mada, Yogyakarta, Yogyakarta, Indonesia</t>
  </si>
  <si>
    <t>Artistic orientation, financial literacy and entrepreneurial performance</t>
  </si>
  <si>
    <t>Kalb, D.</t>
  </si>
  <si>
    <t>Kalb,  Don</t>
  </si>
  <si>
    <t>Universitetet i Bergen
Universiteit Utrecht</t>
  </si>
  <si>
    <t>Universitetet i Bergen, Bergen, Hordaland, Norway, Universiteit Utrecht, Utrecht, Netherlands</t>
  </si>
  <si>
    <t>Myklebust, T.</t>
  </si>
  <si>
    <t>Myklebust,  Trude</t>
  </si>
  <si>
    <t>Universitetet i Oslo</t>
  </si>
  <si>
    <t>Universitetet i Oslo, Oslo, Oslo, Norway</t>
  </si>
  <si>
    <t>Balog, K.</t>
  </si>
  <si>
    <t>Balog,  Krisztian</t>
  </si>
  <si>
    <t>Universitetet i Stavanger</t>
  </si>
  <si>
    <t>Universitetet i Stavanger, Stavanger, Norway</t>
  </si>
  <si>
    <t>2-s2.0-85120341380</t>
  </si>
  <si>
    <t>Nano, D.</t>
  </si>
  <si>
    <t>Nano,  Dorjana</t>
  </si>
  <si>
    <t>Universiteti Eqrem Cabej</t>
  </si>
  <si>
    <t>Universiteti "Eqrem Cabej", Gjirokaster, Gjirokastër, Albania</t>
  </si>
  <si>
    <t>The role of university on students money management practices</t>
  </si>
  <si>
    <t>Polo, A.</t>
  </si>
  <si>
    <t>Polo,  Antoneta A.</t>
  </si>
  <si>
    <t>2-s2.0-105007627760</t>
  </si>
  <si>
    <t>Shehu, E.</t>
  </si>
  <si>
    <t>Shehu,  Elona</t>
  </si>
  <si>
    <t>Universiteti Europian i Tiranës</t>
  </si>
  <si>
    <t>Department of Economics and Finance, Universiteti Europian i Tiranës, Tirana, Tirana, Albania</t>
  </si>
  <si>
    <t>Financial Literacy and Knowledge of EU Financial Infrastructure and Institutions in the Western Balkans</t>
  </si>
  <si>
    <t>2-s2.0-85135565049</t>
  </si>
  <si>
    <t>Papajorgji, P.</t>
  </si>
  <si>
    <t>Papajorgji,  Petraq J.</t>
  </si>
  <si>
    <t>Universiteti Europian i Tiranës, Tirana, Tirana, Albania</t>
  </si>
  <si>
    <t>Financial Literacy on EU Financial Infrastructure and Institutions: Points of view from students of an EU candidate country</t>
  </si>
  <si>
    <t>Meka, E.</t>
  </si>
  <si>
    <t>Meka,  Elvin</t>
  </si>
  <si>
    <t>Department of Informatics and Technology, Universiteti Europian i Tiranës, Tirana, Tirana, Albania</t>
  </si>
  <si>
    <t>Xhindi, T.</t>
  </si>
  <si>
    <t>Xhindi,  Teuta</t>
  </si>
  <si>
    <t>2-s2.0-84910036404</t>
  </si>
  <si>
    <t>Agalliu, A.</t>
  </si>
  <si>
    <t>Agalliu,  Arbi</t>
  </si>
  <si>
    <t>Department of Finances, Universiteti Europian i Tiranës, Tirana, Tirana, Albania</t>
  </si>
  <si>
    <t>Financial culture among Albanian young people and its impact on the economy</t>
  </si>
  <si>
    <t>Lulaj, E.</t>
  </si>
  <si>
    <t>Lulaj,  Enkeleda</t>
  </si>
  <si>
    <t>Universiteti Haxhi Zeka</t>
  </si>
  <si>
    <t>Faculty of Business, Universiteti “Haxhi Zeka”, Peja, Peja, Serbia</t>
  </si>
  <si>
    <t>2-s2.0-85207802073</t>
  </si>
  <si>
    <t>Universiteti “Haxhi Zeka”, Peja, Peja, Serbia</t>
  </si>
  <si>
    <t>Cracking the Wealth Puzzle: Investigating the Interplay of Personal Finance, Expenditure Behavior, and Financial Management</t>
  </si>
  <si>
    <t>2-s2.0-85172356099</t>
  </si>
  <si>
    <t>Nikqi, L.</t>
  </si>
  <si>
    <t>Nikqi,  Liridona</t>
  </si>
  <si>
    <t>Department of Business Management, Universiteti “Haxhi Zeka”, Peja, Peja, Serbia</t>
  </si>
  <si>
    <t>THE IMPACT OF FINANCIAL EDUCATION OF YOUNG PEOPLE ON THEIR FINANCIAL PLANNING BEHAVIOUR</t>
  </si>
  <si>
    <t>Ahmeti, B.</t>
  </si>
  <si>
    <t>Ahmeti,  Besfort</t>
  </si>
  <si>
    <t>Morina, F.</t>
  </si>
  <si>
    <t>Morina,  Fisnik</t>
  </si>
  <si>
    <t>2-s2.0-86000342848</t>
  </si>
  <si>
    <t>Financial Literacy Metrics for Financial Wellbeing in a Socioeconomic Environment: the FWI Model in a Circular Economy and Climate Finance</t>
  </si>
  <si>
    <t>2-s2.0-85116952592</t>
  </si>
  <si>
    <t>Peci, B.</t>
  </si>
  <si>
    <t>Peci,  Bedri</t>
  </si>
  <si>
    <t>Universiteti i Prishtinës</t>
  </si>
  <si>
    <t>Department of Financial Law, Universiteti i Prishtinës, Pristina, Pristina, Serbia</t>
  </si>
  <si>
    <t>The importance of financial education for the bank clients‟ protection in kosovo</t>
  </si>
  <si>
    <t>2-s2.0-105019946154</t>
  </si>
  <si>
    <t>Ibishi, L.</t>
  </si>
  <si>
    <t>Ibishi,  Lindita</t>
  </si>
  <si>
    <t>Department of Agroeconomy, Universiteti i Prishtinës, Pristina, Pristina, Serbia</t>
  </si>
  <si>
    <t>Impact of Agricultural Loans on Agricultural Productivity in Kosovo</t>
  </si>
  <si>
    <t>Gashi, F.</t>
  </si>
  <si>
    <t>Gashi,  Fjolla</t>
  </si>
  <si>
    <t>Gashi,  Fitim</t>
  </si>
  <si>
    <t>Universiteti i Prishtinës, Pristina, Pristina, Serbia</t>
  </si>
  <si>
    <t>Shkodra, J.</t>
  </si>
  <si>
    <t>Shkodra,  Jehona</t>
  </si>
  <si>
    <t>Sahiti, N.</t>
  </si>
  <si>
    <t>Sahiti,  Naser</t>
  </si>
  <si>
    <t>Ymeri, P.</t>
  </si>
  <si>
    <t>Ymeri,  Prespa</t>
  </si>
  <si>
    <t>2-s2.0-85208111643</t>
  </si>
  <si>
    <t>THE ROLE OF CENTRAL BANKS IN THE PROTECTION OF THE BANKING CLIENTS: A LAW AND REGULATION PERSPECTIVE</t>
  </si>
  <si>
    <t>Yildirim, M.M.</t>
  </si>
  <si>
    <t>Yildirim,  Munevver Muyo</t>
  </si>
  <si>
    <t>Universiteti i Prizren</t>
  </si>
  <si>
    <t>Faculty of Education, Universiteti i Prizrenit, Prizren, Serbia</t>
  </si>
  <si>
    <t>Gjokaj, E.</t>
  </si>
  <si>
    <t>Gjokaj,  Ekrem</t>
  </si>
  <si>
    <t>Universiteti i Prizrenit</t>
  </si>
  <si>
    <t>Universiteti i Prizrenit, Prizren, Serbia</t>
  </si>
  <si>
    <t>2-s2.0-85200056159</t>
  </si>
  <si>
    <t>Universiti Brunei Darussalam</t>
  </si>
  <si>
    <t>Department of Business Administration, Universiti Brunei Darussalam, Bandar Seri Begawan, Brunei Darussalam</t>
  </si>
  <si>
    <t>Unlocking the nexus: exploring the mediating and moderating dynamics of risk factors in economic literacy for organizational performance - A systematic review</t>
  </si>
  <si>
    <t>Buys, W.A.</t>
  </si>
  <si>
    <t>Buys,  Witrie Annisa</t>
  </si>
  <si>
    <t>Universiti Brunei Darussalam, Bandar Seri Begawan, Brunei Darussalam</t>
  </si>
  <si>
    <t>School of Business and Economics, Universiti Brunei Darussalam, Bandar Seri Begawan, Brunei Darussalam</t>
  </si>
  <si>
    <t>Pg Hj Hassan, D.N.H.</t>
  </si>
  <si>
    <t>Pg Hj Hassan,  Dk Noor Hasharina</t>
  </si>
  <si>
    <t>Faculty of Arts and Social Sciences, Universiti Brunei Darussalam, Bandar Seri Begawan, Brunei Darussalam</t>
  </si>
  <si>
    <t>2-s2.0-85136291029</t>
  </si>
  <si>
    <t>Hussin, M.</t>
  </si>
  <si>
    <t>Hussin,  Muhammad Zulhilmi</t>
  </si>
  <si>
    <t>Universiti Kebangsaan Malaysia</t>
  </si>
  <si>
    <t>Faculty of Education, Universiti Kebangsaan Malaysia, Bangi, Selangor, Malaysia</t>
  </si>
  <si>
    <t>Socioeconomic Sustainability for Low-Income Households: The Mediating Role of Financial Well-Being</t>
  </si>
  <si>
    <t>Umar, A.</t>
  </si>
  <si>
    <t>Umar,  A.</t>
  </si>
  <si>
    <t>Center for Liberal Studies (CITRA), Universiti Kebangsaan Malaysia, Bangi, Selangor, Malaysia</t>
  </si>
  <si>
    <t>Sahid, S.</t>
  </si>
  <si>
    <t>Sahid,  S.</t>
  </si>
  <si>
    <t>2-s2.0-105017880971</t>
  </si>
  <si>
    <t>Auzair, S.M.</t>
  </si>
  <si>
    <t>Auzair,  Sofiah Md</t>
  </si>
  <si>
    <t>Faculty of Economics and Management, Universiti Kebangsaan Malaysia, Bangi, Selangor, Malaysia</t>
  </si>
  <si>
    <t>FINTECH INTEGRATION IN THE FINANCIAL MANAGEMENT OF ISLAMIC SOCIAL ENTERPRISES</t>
  </si>
  <si>
    <t>Fitriasari, F.</t>
  </si>
  <si>
    <t>Fitriasari,  Fika</t>
  </si>
  <si>
    <t>2-s2.0-85192497316</t>
  </si>
  <si>
    <t>Kustiandi, J.</t>
  </si>
  <si>
    <t>Kustiandi,  Januar</t>
  </si>
  <si>
    <t>Empowering students: Unleashing the impact of economic literacy and family education on economic decision-making, with a focus on economic rationality</t>
  </si>
  <si>
    <t>Kaharudin, I.H.</t>
  </si>
  <si>
    <t>Kaharudin,  Iszan Hana</t>
  </si>
  <si>
    <t>2-s2.0-105019288585</t>
  </si>
  <si>
    <t>Jamil, A.H.</t>
  </si>
  <si>
    <t>Jamil,  ‘Ainul Huda Binti</t>
  </si>
  <si>
    <t>Universiti Kebangsaan Malaysia, Bangi, Selangor, Malaysia</t>
  </si>
  <si>
    <t>Inclusive Finance in the Digital Age: New Insights on Fintech's Role in Financial Inclusion for Low-Literacy Populations</t>
  </si>
  <si>
    <t>2-s2.0-85144907044</t>
  </si>
  <si>
    <t>Social Capital and Household Economic Welfare: Do Entrepreneurship, Financial and Digital Literacy Matter?</t>
  </si>
  <si>
    <t>Ramli, N.A.</t>
  </si>
  <si>
    <t>Ramli,  Nurul Asmaa</t>
  </si>
  <si>
    <t>Taha, M.R.</t>
  </si>
  <si>
    <t>Taha,  Mohd Raihan</t>
  </si>
  <si>
    <t>Department of Civil and Structural Engineering, Universiti Kebangsaan Malaysia, Bangi, Selangor, Malaysia</t>
  </si>
  <si>
    <t>Seprillina, L.</t>
  </si>
  <si>
    <t>Seprillina,  Linda</t>
  </si>
  <si>
    <t>Ismail, R.</t>
  </si>
  <si>
    <t>Ismail,  Rozmi Bin</t>
  </si>
  <si>
    <t>Psychology and Human Wellbeing Research Centre, Universiti Kebangsaan Malaysia, Bangi, Selangor, Malaysia</t>
  </si>
  <si>
    <t>2-s2.0-84876969199</t>
  </si>
  <si>
    <t>Zaimah, R.</t>
  </si>
  <si>
    <t>Zaimah,  R.</t>
  </si>
  <si>
    <t>School of Social, Development and Environmental Studies, Universiti Kebangsaan Malaysia, Bangi, Selangor, Malaysia</t>
  </si>
  <si>
    <t>Financial behaviors of female teachers in Malaysia</t>
  </si>
  <si>
    <t>2-s2.0-70349638270</t>
  </si>
  <si>
    <t>Rahmat, M.M.</t>
  </si>
  <si>
    <t>Rahmat,  Mohd Mohid</t>
  </si>
  <si>
    <t>Faculty of Economics and Business, Universiti Kebangsaan Malaysia, Bangi, Selangor, Malaysia</t>
  </si>
  <si>
    <t>Audit committee characteristics in financially distressed and non-distressed companies</t>
  </si>
  <si>
    <t>Mohd Amin, S.I.M.</t>
  </si>
  <si>
    <t>Mohd Amin,  Syajarul Imna</t>
  </si>
  <si>
    <t>Lim, X.-J.</t>
  </si>
  <si>
    <t>Lim,  Xim Jean</t>
  </si>
  <si>
    <t>Ab Hamid, S.N.Ab.</t>
  </si>
  <si>
    <t>Ab Hamid,  Siti Ngayesah</t>
  </si>
  <si>
    <t>2-s2.0-105011878429</t>
  </si>
  <si>
    <t>Zhou,  Yani</t>
  </si>
  <si>
    <t>A mixed-methods study on the impact of experiential financial education on Chinese students’ financial literacy and wellbeing</t>
  </si>
  <si>
    <t>Iskandar, T.M.</t>
  </si>
  <si>
    <t>Iskandar,  Takiah Mohd</t>
  </si>
  <si>
    <t>2-s2.0-105003199092</t>
  </si>
  <si>
    <t>Pitchan, M.A.</t>
  </si>
  <si>
    <t>Pitchan,  Muhammad Adnan Bin</t>
  </si>
  <si>
    <t>Centre for Research in Media and Communication, Universiti Kebangsaan Malaysia, Bangi, Selangor, Malaysia</t>
  </si>
  <si>
    <t>A Systematic Literature Review on Online Scams: Insights into Digital Literacy, Technological Innovations, and Victimology</t>
  </si>
  <si>
    <t>Maabreh, H.M.A.</t>
  </si>
  <si>
    <t>Maabreh,  Hussein Mousa Ahmad</t>
  </si>
  <si>
    <t>Graduate School of Business, Universiti Kebangsaan Malaysia, Bangi, Selangor, Malaysia</t>
  </si>
  <si>
    <t>Abdul-Rahman, A.</t>
  </si>
  <si>
    <t>Abdul-Rahman,  Aisyah</t>
  </si>
  <si>
    <t>2-s2.0-85211810967</t>
  </si>
  <si>
    <t>Majid, M.Z.A.</t>
  </si>
  <si>
    <t>Majid,  Mohamad Zuber Abd</t>
  </si>
  <si>
    <t>Re-conceptualizing financial literacy in China’s higher education: An exploratory qualitative study</t>
  </si>
  <si>
    <t>2-s2.0-85187128530</t>
  </si>
  <si>
    <t>ECONOMIC, DIGITAL, OR ENTREPRENEURIAL LITERACY: WHICH MATTERS FOR DRIVING STUDENTS’ ECONOMIC BEHAVIOUR?; ЭКОНОМИЧЕСКАЯ, ЦИФРОВАЯ ИЛИ ПРЕДПРИНИМАТЕЛЬСКАЯ ГРАМОТНОСТЬ: ЧТО ВЛИЯЕТ НА ЭКОНОМИЧЕСКОЕ ПОВЕДЕНИЕ УЧАЩИХСЯ?; ALFABETIZACIÓN ECONÓMICA, DIGITAL O EMPRENDEDORA: ¿QUÉ INFLUYE PARA IMPULSAR EL COMPORTAMIENTO ECONÓMICO DE LOS ESTUDIANTES?</t>
  </si>
  <si>
    <t>2-s2.0-105010084929</t>
  </si>
  <si>
    <t>Bakar, A.A.</t>
  </si>
  <si>
    <t>Bakar,  Azuraliza Abu</t>
  </si>
  <si>
    <t>Faculty of Information Science and Technology, Universiti Kebangsaan Malaysia, Bangi, Selangor, Malaysia</t>
  </si>
  <si>
    <t>Mining Association Rules to Determine the Overspending Behavior Among Low Income Households in Malaysia; Petua Persatuan Perlombongan untuk Menentukan Tingkah Laku Berbelanja Terlebih dalam Kalangan Isi Rumah Berpendapatan Rendah di Malaysia</t>
  </si>
  <si>
    <t>Azmi, A.N.</t>
  </si>
  <si>
    <t>Azmi,  Amira</t>
  </si>
  <si>
    <t>Ab Ghani, N.A.B.</t>
  </si>
  <si>
    <t>Ab Ghani,  Nur Laili</t>
  </si>
  <si>
    <t>Othman, Z.A.</t>
  </si>
  <si>
    <t>Othman,  Zulaiha Ali</t>
  </si>
  <si>
    <t>School of Accounting, Universiti Kebangsaan Malaysia, Bangi, Selangor, Malaysia</t>
  </si>
  <si>
    <t>Sani, N.S.</t>
  </si>
  <si>
    <t>Sani,  Nor Samsiah</t>
  </si>
  <si>
    <t>Faculty of Education, Universiti Kebangsaan Malaysia, Bangi, Selangor, Malaysia, UKMShape, Universiti Kebangsaan Malaysia, Bangi, Selangor, Malaysia</t>
  </si>
  <si>
    <t>Yuan,  Yuan</t>
  </si>
  <si>
    <t>Ismail, A.G.</t>
  </si>
  <si>
    <t>Ismail,  Abdul Ghafar</t>
  </si>
  <si>
    <t>and Organisation of Islamic Economic Studies and Thoughts, Universiti Kebangsaan Malaysia, Bangi, Selangor, Malaysia</t>
  </si>
  <si>
    <t>2-s2.0-85197381671</t>
  </si>
  <si>
    <t>Mat Isa, R.</t>
  </si>
  <si>
    <t>Mat Isa,  Rosmah</t>
  </si>
  <si>
    <t>A tie strength framework for improving the poor asnaf students’ normative commitment and behaviour</t>
  </si>
  <si>
    <t>Munisamy, A.</t>
  </si>
  <si>
    <t>Munisamy,  Ananthan</t>
  </si>
  <si>
    <t>2-s2.0-84863918194</t>
  </si>
  <si>
    <t>Noor Alyanie, N.A.</t>
  </si>
  <si>
    <t>Noor Alyanie,  N. A.</t>
  </si>
  <si>
    <t>An inventory of youth tourists in event tourism</t>
  </si>
  <si>
    <t>Palil, M.R.</t>
  </si>
  <si>
    <t>Palil,  Mohd Rizal Bin</t>
  </si>
  <si>
    <t>Arshad,  Rasidah</t>
  </si>
  <si>
    <t>2-s2.0-85213042693</t>
  </si>
  <si>
    <t>Che Abdul Rahman, M.R.</t>
  </si>
  <si>
    <t>Che Abdul Rahman,  Mara Ridhuan</t>
  </si>
  <si>
    <t>OIL PALM SMALLHOLDERS ENTREPRENEURS AND FINANCIAL LITERACY: TECHNOLOGY ADOPTION</t>
  </si>
  <si>
    <t>2-s2.0-85154548007</t>
  </si>
  <si>
    <t>Financial Literacy in Family and the Economic Behavior of University Students: A Systematic Literature Review</t>
  </si>
  <si>
    <t>2-s2.0-85151118524</t>
  </si>
  <si>
    <t>Nuris, D.M.</t>
  </si>
  <si>
    <t>Nuris,  Dudung Ma’ruf</t>
  </si>
  <si>
    <t>Factors Influencing Financial Behavior of Undergraduate Students: A Systematic Review</t>
  </si>
  <si>
    <t>Hafizuddin-Syah, B.A.M.</t>
  </si>
  <si>
    <t>Hafizuddin-Syah,  B. A.M.</t>
  </si>
  <si>
    <t>2-s2.0-85209236789</t>
  </si>
  <si>
    <t>Rohani, N.H.</t>
  </si>
  <si>
    <t>Rohani,  Nurul Hidayah</t>
  </si>
  <si>
    <t>Exploring Gamification as a Tool to Enhance Financial Literacy and Improve Financial Behavior; Meneroka Gamifikasi sebagai Alat Pemankin untuk Meningkatkan Literasi Kewangan dan Mengubah Tingkah Laku Kewangan</t>
  </si>
  <si>
    <t>Zainuddin, N.A.F.</t>
  </si>
  <si>
    <t>Zainuddin,  Nik Aminatun Farhana</t>
  </si>
  <si>
    <t>Yaacob, M.H.</t>
  </si>
  <si>
    <t>Yaacob,  Mohd Hasimi</t>
  </si>
  <si>
    <t>2-s2.0-105015890707</t>
  </si>
  <si>
    <t>Kalaiarasi, D.</t>
  </si>
  <si>
    <t>Kalaiarasi,  Danabalan</t>
  </si>
  <si>
    <t>Understanding personal loan repayment intentions: The role of financial literacy, attitudes, norms, and self-efficacy</t>
  </si>
  <si>
    <t>Ab Hamid, S.N.</t>
  </si>
  <si>
    <t>2-s2.0-105007110088</t>
  </si>
  <si>
    <t>Mansur, M.</t>
  </si>
  <si>
    <t>Mansur,  Mustazar Bin</t>
  </si>
  <si>
    <t>Impact of human capital and governance in enhancing financial reachability in selected developing countries</t>
  </si>
  <si>
    <t>Azmi, A.</t>
  </si>
  <si>
    <t>Habibah, A.</t>
  </si>
  <si>
    <t>Habibah,  Ahmad</t>
  </si>
  <si>
    <t>Hamzah, J.</t>
  </si>
  <si>
    <t>Hamzah,  Jusoh</t>
  </si>
  <si>
    <t>Buang, A.</t>
  </si>
  <si>
    <t>Buang,  Amriah</t>
  </si>
  <si>
    <t>Aimi Syaìrah, M.N.</t>
  </si>
  <si>
    <t>Aimi Syaìrah,  M. N.</t>
  </si>
  <si>
    <t>Mohd Amin, S.I.</t>
  </si>
  <si>
    <t>Yakob, R.</t>
  </si>
  <si>
    <t>Yakob,  Rubayah</t>
  </si>
  <si>
    <t>Er, A.C.</t>
  </si>
  <si>
    <t>Er,  Ah Choy</t>
  </si>
  <si>
    <t>Sanusi, S.</t>
  </si>
  <si>
    <t>Sanusi,  Soliha Binti</t>
  </si>
  <si>
    <t>Sarmila, M.S.</t>
  </si>
  <si>
    <t>Sarmila,  M. S.</t>
  </si>
  <si>
    <t>Sinniah, S.</t>
  </si>
  <si>
    <t>Sinniah,  Suguna</t>
  </si>
  <si>
    <t>2-s2.0-105016141231</t>
  </si>
  <si>
    <t>Adnan, N.I.M.</t>
  </si>
  <si>
    <t>Adnan,  Nurul Ilyana Muhd</t>
  </si>
  <si>
    <t>Intention and Investment Selections in Amanah Saham Bumiputera (ASB): Evidence from Kelantan</t>
  </si>
  <si>
    <t>Mohd-Saleh, N.M.</t>
  </si>
  <si>
    <t>Mohd-Saleh,  Norman</t>
  </si>
  <si>
    <t>2-s2.0-105009206656</t>
  </si>
  <si>
    <t>Hafizuddin-Syah, M.H.S.</t>
  </si>
  <si>
    <t>The Nexus of Spending and Saving Decisions: A Systematic Literature Review and Bibliometric Analysis</t>
  </si>
  <si>
    <t>Noor, Z.M.</t>
  </si>
  <si>
    <t>Noor,  Zulridah Mohd</t>
  </si>
  <si>
    <t>School of Economics, Universiti Kebangsaan Malaysia, Bangi, Selangor, Malaysia</t>
  </si>
  <si>
    <t>Abdullah, M.H.S.B.</t>
  </si>
  <si>
    <t>Abdullah,  Mohd Hafizuddin Syah Bangaan</t>
  </si>
  <si>
    <t>Centre for Governance Resilience and Accountability, Universiti Kebangsaan Malaysia, Bangi, Selangor, Malaysia</t>
  </si>
  <si>
    <t>2-s2.0-105012859977</t>
  </si>
  <si>
    <t>Mohd Salleh, M.N.M.</t>
  </si>
  <si>
    <t>Mohd Salleh,  Masrina Nadia</t>
  </si>
  <si>
    <t>An Analysis of Financial Literacy and Financial Well-Being in Relation to Sustainable Development Goals (SDGs) Among Women Entrepreneurs in The Federal Territory of Putrajaya, Malaysia</t>
  </si>
  <si>
    <t>Lyndon, N.</t>
  </si>
  <si>
    <t>Lyndon,  Novel Ak</t>
  </si>
  <si>
    <t>Faculty of Economics and Management &amp; Institute of Islam Hadhari, Universiti Kebangsaan Malaysia, Bangi, Selangor, Malaysia</t>
  </si>
  <si>
    <t>2-s2.0-105004977945</t>
  </si>
  <si>
    <t>Fintech, Financial Literacy and Islamic Banks</t>
  </si>
  <si>
    <t>2-s2.0-85115614357</t>
  </si>
  <si>
    <t>Janor, H.</t>
  </si>
  <si>
    <t>Janor,  Hawati</t>
  </si>
  <si>
    <t>Finance Cluster, Universiti Kebangsaan Malaysia, Bangi, Selangor, Malaysia</t>
  </si>
  <si>
    <t>Mediation effect of financial behaviour on financial vulnerability among b40 households</t>
  </si>
  <si>
    <t>Saad, S.</t>
  </si>
  <si>
    <t>Saad,  Suhana</t>
  </si>
  <si>
    <t>Abdullah, M.S.</t>
  </si>
  <si>
    <t>Abdullah,  Muhammad Syukri</t>
  </si>
  <si>
    <t>Selvadurai, S.</t>
  </si>
  <si>
    <t>Selvadurai,  Sivapalan S.</t>
  </si>
  <si>
    <t>2-s2.0-85130592711</t>
  </si>
  <si>
    <t>EXPLORATORY FACTOR AND RELIABILITY ANALYSIS OF FINANCIAL LITERACY INSTRUMENT TO ASSESS LOW-INCOME GROUPS IN MALAYSIA</t>
  </si>
  <si>
    <t>Azima, A.M.</t>
  </si>
  <si>
    <t>Azima,  A. M.</t>
  </si>
  <si>
    <t>Benjamin, N.M.</t>
  </si>
  <si>
    <t>Benjamin,  Nurul Murshida</t>
  </si>
  <si>
    <t>Faculty of Economics and Management, Univeisiti Kebangsaaii Malaysia, Bangi, Malaysia</t>
  </si>
  <si>
    <t>Rauf, U.A.A.</t>
  </si>
  <si>
    <t>Rauf,  Ummu Ajirah Abdul</t>
  </si>
  <si>
    <t>Hanafiah, M.M.</t>
  </si>
  <si>
    <t>Hanafiah,  Marlia M.</t>
  </si>
  <si>
    <t>Center for Earth Sciences and Environment, Universiti Kebangsaan Malaysia, Bangi, Selangor, Malaysia, Centre for Tropical Climate Change System, Universiti Kebangsaan Malaysia, Bangi, Selangor, Malaysia</t>
  </si>
  <si>
    <t>Huang,  Wentao</t>
  </si>
  <si>
    <t>Universiti Kebangsaan Malaysia
Quzhou College of Technology</t>
  </si>
  <si>
    <t>Faculty of Economics and Management, Universiti Kebangsaan Malaysia, Bangi, Selangor, Malaysia, Faculty of Economics and Management, Quzhou College of Technology, Quzhou, Zhejiang, China</t>
  </si>
  <si>
    <t>Universiti Kebangsaan Malaysia
Universitas Negeri Malang</t>
  </si>
  <si>
    <t>Universiti Kebangsaan Malaysia, Bangi, Selangor, Malaysia, Universitas Negeri Malang, Malang, East Java, Indonesia</t>
  </si>
  <si>
    <t>2-s2.0-85074297099</t>
  </si>
  <si>
    <t>Thabet, O.B.</t>
  </si>
  <si>
    <t>Thabet,  Omer Bin</t>
  </si>
  <si>
    <t>Universiti Kuala Lumpur</t>
  </si>
  <si>
    <t>School of Business, Universiti Kuala Lumpur, Kuala Lumpur, Malaysia</t>
  </si>
  <si>
    <t>Financial literacy among SME’s in Malaysia</t>
  </si>
  <si>
    <t>2-s2.0-85196020336</t>
  </si>
  <si>
    <t>Sidik, M.H.J.</t>
  </si>
  <si>
    <t>Sidik,  Morni Hayati Jaafar</t>
  </si>
  <si>
    <t>Big Data, Artificial Intelligence, and Financial Literacy: Exploring their Combined Influence on Investment Behavior among Chinese Household</t>
  </si>
  <si>
    <t>Kantakji, M.</t>
  </si>
  <si>
    <t>Kantakji,  Mazhar Hallak</t>
  </si>
  <si>
    <t>Zhang,  Runhe</t>
  </si>
  <si>
    <t>School of Business, Universiti Kuala Lumpur, Kuala Lumpur, Malaysia, Faculty of Investment and Insurance, Hangzhou, China</t>
  </si>
  <si>
    <t>2-s2.0-105014406313</t>
  </si>
  <si>
    <t>Shamsudin, M.F.</t>
  </si>
  <si>
    <t>Shamsudin,  Mohd Farid</t>
  </si>
  <si>
    <t>Universiti Kuala Lumpur, Kuala Lumpur, Malaysia</t>
  </si>
  <si>
    <t>EXAMINING THE IMPACT OF FINANCIAL BEHAVIORS AND CONCERNS ON FINANCIAL HEALTH: A STUDY AMONG IPMA ALUMNI</t>
  </si>
  <si>
    <t>Hassan, N.M.</t>
  </si>
  <si>
    <t>Hassan,  Nurbani Md</t>
  </si>
  <si>
    <t>2-s2.0-105008472282</t>
  </si>
  <si>
    <t>Sukor, M.E.A.</t>
  </si>
  <si>
    <t>Sukor,  Mohd Edil Abd</t>
  </si>
  <si>
    <t>Universiti Malaya</t>
  </si>
  <si>
    <t>Department of Finance, Universiti Malaya, Kuala Lumpur, Malaysia</t>
  </si>
  <si>
    <t>How Do Family Financial Socialization and Financial Literacy Dimensions Shape the Financial Well-Being of Indonesian Millennials? A Serial Mediation Analysis</t>
  </si>
  <si>
    <t>2-s2.0-85071155556</t>
  </si>
  <si>
    <t>Kenayathulla, H.B.</t>
  </si>
  <si>
    <t>Kenayathulla,  Husaina Banu</t>
  </si>
  <si>
    <t>Faculty of Education, Universiti Malaya, Kuala Lumpur, Malaysia</t>
  </si>
  <si>
    <t>A model for youth entrepreneurship skills of the community-based leadership training for the urban youth in China</t>
  </si>
  <si>
    <t>2-s2.0-105020405958</t>
  </si>
  <si>
    <t>Azizi, M.R.M.</t>
  </si>
  <si>
    <t>Azizi,  Muhammad Ridza Mohd</t>
  </si>
  <si>
    <t>Institute for Advanced Studies, Universiti Malaya, Kuala Lumpur, Malaysia</t>
  </si>
  <si>
    <t>Pre-Retirement Withdrawal Patterns and Determinant Factors: A Case Study of Malaysian Employee Provident Fund Members</t>
  </si>
  <si>
    <t>2-s2.0-85178079900</t>
  </si>
  <si>
    <t>Wan Ahmad, W.M.W.</t>
  </si>
  <si>
    <t>Wan Ahmad,  Wan Marhaini</t>
  </si>
  <si>
    <t>Faculty of Business and Economics, Universiti Malaya, Kuala Lumpur, Malaysia</t>
  </si>
  <si>
    <t>Islamic and Conventional Financial Literacy: Systematic and Bibliometric Literature Analyses</t>
  </si>
  <si>
    <t>Zainudin, R.</t>
  </si>
  <si>
    <t>Zainudin,  Rozaimah</t>
  </si>
  <si>
    <t>Hew, T.-S.</t>
  </si>
  <si>
    <t>Hew,  Teck Soon</t>
  </si>
  <si>
    <t>2-s2.0-85027574054</t>
  </si>
  <si>
    <t>Sulaiman, N.A.</t>
  </si>
  <si>
    <t>Sulaiman,  Noor Adwa</t>
  </si>
  <si>
    <t>Department of Accounting, Universiti Malaya, Kuala Lumpur, Malaysia</t>
  </si>
  <si>
    <t>Islamic religiosity and portfolio allocation: the Malaysian context</t>
  </si>
  <si>
    <t>2-s2.0-85180902792</t>
  </si>
  <si>
    <t>Chowdhury, N.T.</t>
  </si>
  <si>
    <t>Chowdhury,  Nazreen Tabassum</t>
  </si>
  <si>
    <t>Department of Finance and Banking, Universiti Malaya, Kuala Lumpur, Malaysia</t>
  </si>
  <si>
    <t>Investors in the Bangladeshi stock market: issues, behavioural biases and circumvention strategies</t>
  </si>
  <si>
    <t>Siraj, S.</t>
  </si>
  <si>
    <t>Siraj,  Saedah Binti</t>
  </si>
  <si>
    <t>Mohd-Any, A.A.</t>
  </si>
  <si>
    <t>Mohd-Any,  Amrul Asraf</t>
  </si>
  <si>
    <t>Faculty of Business and Accountancy, Universiti Malaya, Kuala Lumpur, Malaysia</t>
  </si>
  <si>
    <t>Che Hashim, R.</t>
  </si>
  <si>
    <t>Che Hashim,  Rosmawani</t>
  </si>
  <si>
    <t>Department of Business Strategy and Policy, Universiti Malaya, Kuala Lumpur, Malaysia</t>
  </si>
  <si>
    <t>Hanifa, M.H.</t>
  </si>
  <si>
    <t>Hanifa,  Mohamed Hisham</t>
  </si>
  <si>
    <t>Sai, X.</t>
  </si>
  <si>
    <t>Sai,  Xiao</t>
  </si>
  <si>
    <t>Huang,  Hanwen</t>
  </si>
  <si>
    <t>2-s2.0-105012896827</t>
  </si>
  <si>
    <t>Awang, H.</t>
  </si>
  <si>
    <t>Awang,  Halimah B.</t>
  </si>
  <si>
    <t>Social Wellbeing Research Centre, Universiti Malaya, Kuala Lumpur, Malaysia</t>
  </si>
  <si>
    <t>Examining intergenerational transfers in Malaysia</t>
  </si>
  <si>
    <t>Satar, N.M.</t>
  </si>
  <si>
    <t>Satar,  Nurulhuda Mohd</t>
  </si>
  <si>
    <t>Department of Economics, Universiti Malaya, Kuala Lumpur, Malaysia</t>
  </si>
  <si>
    <t>2-s2.0-85190365140</t>
  </si>
  <si>
    <t>Jusoh, A.M.M.</t>
  </si>
  <si>
    <t>Jusoh,  Ahmad Muhaimin Mat</t>
  </si>
  <si>
    <t>Department of Educational Management, Universiti Malaya, Kuala Lumpur, Malaysia</t>
  </si>
  <si>
    <t>MEDIATING EFFECT OF FINANCIAL LITERACY ON THE INFLUENCE OF PARENTAL FINANCIAL SOCIALISATION ON SUBJECTIVE FINANCIAL WELL-BEING OF COMMUNITY COLLEGE STUDENTS</t>
  </si>
  <si>
    <t>2-s2.0-85074050423</t>
  </si>
  <si>
    <t>Singaravelloo, K.</t>
  </si>
  <si>
    <t>Singaravelloo,  Kuppusamy</t>
  </si>
  <si>
    <t>Department of Administrative Studies and Politics, Universiti Malaya, Kuala Lumpur, Malaysia</t>
  </si>
  <si>
    <t>Financial Literacy and Retirement Planning among Government Officers in Malaysia</t>
  </si>
  <si>
    <t>2-s2.0-85144469695</t>
  </si>
  <si>
    <t>Digital financial services usage and subjective financial well-being: evidence from low-income households in Malaysia</t>
  </si>
  <si>
    <t>Mahzan, N.S.A.</t>
  </si>
  <si>
    <t>Mahzan,  Nurul Shahnaz Ahmad</t>
  </si>
  <si>
    <t>2-s2.0-85130760203</t>
  </si>
  <si>
    <t>Mediating Effect of Financial Behaviour on the Relationship Between Perceived Financial Wellbeing and Its Factors Among Low-Income Young Adults in Malaysia</t>
  </si>
  <si>
    <t>Rahman, M.K.</t>
  </si>
  <si>
    <t>Rahman,  Muhammad Khalilur</t>
  </si>
  <si>
    <t>Department of Operations and Management Information Systems, Universiti Malaya, Kuala Lumpur, Malaysia</t>
  </si>
  <si>
    <t>Tan, S.</t>
  </si>
  <si>
    <t>Tan,  Shirley</t>
  </si>
  <si>
    <t>Zakaria, R.H.</t>
  </si>
  <si>
    <t>Zakaria,  Roza Hazli</t>
  </si>
  <si>
    <t>2-s2.0-105019975347</t>
  </si>
  <si>
    <t>Abdullah,  Mazni</t>
  </si>
  <si>
    <t>The Influence of Institutional Pressures and Personal Attributes on Perceived Importance of Financial Reporting Among Micro-Entrepreneurs: Evidence from Malaysia</t>
  </si>
  <si>
    <t>2-s2.0-105009203998</t>
  </si>
  <si>
    <t>Universiti Malaya, Kuala Lumpur, Malaysia</t>
  </si>
  <si>
    <t>Herding Through the Ages: Historical Perspectives and Modern Implications</t>
  </si>
  <si>
    <t>2-s2.0-85159082285</t>
  </si>
  <si>
    <t>Noman, A.H.</t>
  </si>
  <si>
    <t>Noman,  Abu Hanifa Md</t>
  </si>
  <si>
    <t>Does Microfinance Singlehandedly Empower Women? A Case Study of Bangladesh</t>
  </si>
  <si>
    <t>Ismail, M.N.</t>
  </si>
  <si>
    <t>Ismail,  Mohd Nazari Bin</t>
  </si>
  <si>
    <t>2-s2.0-85129192164</t>
  </si>
  <si>
    <t>Dong, T.</t>
  </si>
  <si>
    <t>Dong,  Thiri</t>
  </si>
  <si>
    <t>Department of Development Studies, Universiti Malaya, Kuala Lumpur, Malaysia</t>
  </si>
  <si>
    <t>Microfinance and Women’s Empowerment in Myanmar</t>
  </si>
  <si>
    <t>2-s2.0-85152720544</t>
  </si>
  <si>
    <t>Syafril, S.</t>
  </si>
  <si>
    <t>Syafril,  Syafwendi</t>
  </si>
  <si>
    <t>Islamic Management and Finance Academy of Islamic Studies, Universiti Malaya, Kuala Lumpur, Malaysia</t>
  </si>
  <si>
    <t>REFORMULATING THE APPLICABLE STRATEGIES IN IMPROVING FINANCIAL LITERACY AND INCLUSION INDEX TOWARD ISLAMIC CAPITAL MARKET</t>
  </si>
  <si>
    <t>2-s2.0-85085161175</t>
  </si>
  <si>
    <t>Yoong, S.-C.</t>
  </si>
  <si>
    <t>Yoong,  Siew Chan</t>
  </si>
  <si>
    <t>Investment literacy, risk tolerance and mutual fund investments: An exploratory study of working adults in Kuala Lumpur</t>
  </si>
  <si>
    <t>2-s2.0-85107691754</t>
  </si>
  <si>
    <t>Tedong, P.A.</t>
  </si>
  <si>
    <t>Tedong,  Peter Aning Anak</t>
  </si>
  <si>
    <t>Department of Urban and Regional Planning, Universiti Malaya, Kuala Lumpur, Malaysia</t>
  </si>
  <si>
    <t>Governing housing affordability problems among younger working households</t>
  </si>
  <si>
    <t>Yong, C.-C.</t>
  </si>
  <si>
    <t>Yong,  Chen Chen</t>
  </si>
  <si>
    <t>Faculty of Economics and Administration, Universiti Malaya, Kuala Lumpur, Malaysia</t>
  </si>
  <si>
    <t>Wan Abd Aziz, W.N.A.W.A.</t>
  </si>
  <si>
    <t>Wan Abd Aziz,  Wan Nor Azriyati</t>
  </si>
  <si>
    <t>Department of Real Estate, Universiti Malaya, Kuala Lumpur, Malaysia</t>
  </si>
  <si>
    <t>Ab Aziz, N.</t>
  </si>
  <si>
    <t>Ab Aziz,  Norazlin</t>
  </si>
  <si>
    <t>Sulaiman, A.</t>
  </si>
  <si>
    <t>Sulaiman,  Ainin Binti</t>
  </si>
  <si>
    <t>Faculty of Business, Universiti Malaya, Kuala Lumpur, Malaysia</t>
  </si>
  <si>
    <t>2-s2.0-79952688959</t>
  </si>
  <si>
    <t>Fazilah, A.S.M.</t>
  </si>
  <si>
    <t>Fazilah,  Abdul Samadi M.</t>
  </si>
  <si>
    <t>Factors contributing to financial stability of urban and rural families</t>
  </si>
  <si>
    <t>Hanif, N.R.</t>
  </si>
  <si>
    <t>Hanif,  Noor Rosly</t>
  </si>
  <si>
    <t>2-s2.0-85209646438</t>
  </si>
  <si>
    <t>Nazri, M.</t>
  </si>
  <si>
    <t>Nazri,  Mohammad Nor</t>
  </si>
  <si>
    <t>Department of Marketing, Universiti Malaya, Kuala Lumpur, Malaysia</t>
  </si>
  <si>
    <t>Psychological factors and retirement planning behavior among Chinese university faculty members: The mediating effects of retirement planning intention</t>
  </si>
  <si>
    <t>Zyed, Z.A.S.</t>
  </si>
  <si>
    <t>Zyed,  Zafirah Al Sadat</t>
  </si>
  <si>
    <t>Xiyun, T.</t>
  </si>
  <si>
    <t>Xiyun,  Teo</t>
  </si>
  <si>
    <t>2-s2.0-85171561249</t>
  </si>
  <si>
    <t>A Comparison of Financial Well-Being and Its Antecedents Across Different Employment Categories in Malaysia</t>
  </si>
  <si>
    <t>2-s2.0-85177180354</t>
  </si>
  <si>
    <t>Saving behaviour determinants of Malaysia’s generation Y: an application of the integrated behavioural model</t>
  </si>
  <si>
    <t>Zubairi, Y.Z.</t>
  </si>
  <si>
    <t>Zubairi,  Yong Zulina</t>
  </si>
  <si>
    <t>Lopez, I.</t>
  </si>
  <si>
    <t>Lopez,  Ida</t>
  </si>
  <si>
    <t>2-s2.0-105005217391</t>
  </si>
  <si>
    <t>Mohd Nashruddin, S.N.A.</t>
  </si>
  <si>
    <t>Mohd Nashruddin,  Siti Nur Aida</t>
  </si>
  <si>
    <t>Financial Well-Being of Professional Athletes and Football Players: Integrating Bibliometric and Content Analysis</t>
  </si>
  <si>
    <t>2-s2.0-85009727587</t>
  </si>
  <si>
    <t>Cheong, K.-C.</t>
  </si>
  <si>
    <t>Cheong,  Kee Cheok</t>
  </si>
  <si>
    <t>Institute of China Studies, Universiti Malaya, Kuala Lumpur, Malaysia</t>
  </si>
  <si>
    <t>Does financial education matter? Education literacy among undergraduates in Malaysia</t>
  </si>
  <si>
    <t>2-s2.0-85196631340</t>
  </si>
  <si>
    <t>Bouzekouk, S.</t>
  </si>
  <si>
    <t>Bouzekouk,  Salim</t>
  </si>
  <si>
    <t>Department of Shariah and Economics, Universiti Malaya, Kuala Lumpur, Malaysia</t>
  </si>
  <si>
    <t>The factors influencing the selection of fund management companies by Malaysian retail investors in the context of islamic unit trust funds</t>
  </si>
  <si>
    <t>Mansor, F.</t>
  </si>
  <si>
    <t>Mansor,  Fadillah</t>
  </si>
  <si>
    <t>2-s2.0-85209246805</t>
  </si>
  <si>
    <t>A. Wahab, A.A.</t>
  </si>
  <si>
    <t>A. Wahab,  Adilah A.</t>
  </si>
  <si>
    <t>Financial Literacy and Behavior in Student Financial Planning Action: The Role of SECI Strategy; Literasi Kewangan dan Tingkah Laku dalam Tindakan Perancangan Kewangan Pelajar: Peranan Strategi SECI</t>
  </si>
  <si>
    <t>Jani, R.</t>
  </si>
  <si>
    <t>Jani,  Rohana</t>
  </si>
  <si>
    <t>Department of Decision Science, Universiti Malaya, Kuala Lumpur, Malaysia</t>
  </si>
  <si>
    <t>Fernandez, K.</t>
  </si>
  <si>
    <t>Fernandez,  Kevin</t>
  </si>
  <si>
    <t>Asia-Europe Institute, Universiti Malaya, Kuala Lumpur, Malaysia</t>
  </si>
  <si>
    <t>2-s2.0-105005425512</t>
  </si>
  <si>
    <t>Musa, L.</t>
  </si>
  <si>
    <t>Musa,  Lokman</t>
  </si>
  <si>
    <t>Department of Fiqh and Usul, Universiti Malaya, Kuala Lumpur, Malaysia</t>
  </si>
  <si>
    <t>Istiṭāʿah in Hajj: An Analysis on Malaysian Hajj Queuing System; ISTIṬĀʿAH DALAM IBADAH HAJI: ANALISIS TERHADAP SISTEM PENGGILIRAN HAJI MALAYSIA</t>
  </si>
  <si>
    <t>Hashim, A.S.A.</t>
  </si>
  <si>
    <t>Hashim,  Aimi Syahirah Abu</t>
  </si>
  <si>
    <t>Tey, N.-P.</t>
  </si>
  <si>
    <t>Tey,  Nai Peng</t>
  </si>
  <si>
    <t>Department of Applied Statistics, Universiti Malaya, Kuala Lumpur, Malaysia</t>
  </si>
  <si>
    <t>Jamaluddin, N.J.</t>
  </si>
  <si>
    <t>Jamaluddin,  Nur Jannah</t>
  </si>
  <si>
    <t>Zainir, F.</t>
  </si>
  <si>
    <t>Zainir,  Fauzi Bin</t>
  </si>
  <si>
    <t>2-s2.0-85215410963</t>
  </si>
  <si>
    <t>Hamzah, N.H.</t>
  </si>
  <si>
    <t>Hamzah,  Norhayati Haji</t>
  </si>
  <si>
    <t>Academy of Islamic Studies, Universiti Malaya, Kuala Lumpur, Malaysia</t>
  </si>
  <si>
    <t>Empowering Tahfiz Education in Malaysia: Insights into the External Factors Driving Parental Preferences</t>
  </si>
  <si>
    <t>Pillai,  Veena</t>
  </si>
  <si>
    <t>Department of Medicine, Universiti Malaya, Kuala Lumpur, Malaysia</t>
  </si>
  <si>
    <t>2-s2.0-85198171609</t>
  </si>
  <si>
    <t>Ghani, M.F.A.</t>
  </si>
  <si>
    <t>Ghani,  Muhammad Faizal A.</t>
  </si>
  <si>
    <t>Needs Analysis for The Development of Financial Literacy Model in Mathematics Education for B40 Malaysia Secondary School Students</t>
  </si>
  <si>
    <t>Al-Daihani, M.</t>
  </si>
  <si>
    <t>Al-Daihani,  Meshari</t>
  </si>
  <si>
    <t>Hern, C.Z.</t>
  </si>
  <si>
    <t>Hern,  Chong Zhao</t>
  </si>
  <si>
    <t>2-s2.0-85045912851</t>
  </si>
  <si>
    <t>Selvadurai, V.</t>
  </si>
  <si>
    <t>Selvadurai,  Visyalini</t>
  </si>
  <si>
    <t>Financial literacy education and retirement planning in Malaysia</t>
  </si>
  <si>
    <t>Selvarajan, S.K.</t>
  </si>
  <si>
    <t>Selvarajan,  Sonia Kumari A/p</t>
  </si>
  <si>
    <t>Abdul Rahman, N.N.</t>
  </si>
  <si>
    <t>Abdul Rahman,  Noor Naemah</t>
  </si>
  <si>
    <t>Ahmad Puad, N.H.</t>
  </si>
  <si>
    <t>Ahmad Puad,  Nor Huda</t>
  </si>
  <si>
    <t>Department of Educational Management, Universiti Malaya, Kuala Lumpur, Malaysia, Faculty of Education, Universiti Malaya, Kuala Lumpur, Malaysia</t>
  </si>
  <si>
    <t>Guo,  Jing</t>
  </si>
  <si>
    <t>Department of Political Science, Universiti Malaya, Kuala Lumpur, Malaysia</t>
  </si>
  <si>
    <t>2-s2.0-84860878047</t>
  </si>
  <si>
    <t>Marican, S.</t>
  </si>
  <si>
    <t>Marican,  Sabitha</t>
  </si>
  <si>
    <t>Financial behavior and financial position: A structural fquation modelling approach</t>
  </si>
  <si>
    <t>2-s2.0-85066317333</t>
  </si>
  <si>
    <t>Determinants of Subjective Financial Well-Being Across Three Different Household Income Groups in Malaysia</t>
  </si>
  <si>
    <t>2-s2.0-85103435318</t>
  </si>
  <si>
    <t>Zailani, S.</t>
  </si>
  <si>
    <t>Zailani,  Suhaiza Hanim Binti Dato Mohamad</t>
  </si>
  <si>
    <t>Green purchasing: Capabilities, practices and effects on firms’ triple bottom line performance</t>
  </si>
  <si>
    <t>2-s2.0-85050026987</t>
  </si>
  <si>
    <t>Alfan, E.</t>
  </si>
  <si>
    <t>Alfan,  Ervina</t>
  </si>
  <si>
    <t>Financial statement literacy of individual investors in China</t>
  </si>
  <si>
    <t>Allataifeh, H.</t>
  </si>
  <si>
    <t>Allataifeh,  Haneen</t>
  </si>
  <si>
    <t>2-s2.0-85210473476</t>
  </si>
  <si>
    <t>Department of Curriculum and Instructional Technology, Universiti Malaya, Kuala Lumpur, Malaysia</t>
  </si>
  <si>
    <t>Augmented reality board game in promoting financial literacy among Malaysia secondary school students</t>
  </si>
  <si>
    <t>Pauzi, S.A.</t>
  </si>
  <si>
    <t>Pauzi,  Safwan Ahmad</t>
  </si>
  <si>
    <t>Yusoff, M.Y.Z.</t>
  </si>
  <si>
    <t>Yusoff,  Mohd Yakub Zulkifli</t>
  </si>
  <si>
    <t>Man, S.</t>
  </si>
  <si>
    <t>Man,  Saadan</t>
  </si>
  <si>
    <t>Mohd Jaafar, N.I.</t>
  </si>
  <si>
    <t>Mohd Jaafar,  Noor Ismawati</t>
  </si>
  <si>
    <t>Kishan, K.</t>
  </si>
  <si>
    <t>Kishan,  K.</t>
  </si>
  <si>
    <t>Thangiah, N.</t>
  </si>
  <si>
    <t>Thangiah,  Nithiah</t>
  </si>
  <si>
    <t>Department of Social and Preventive Medicine, Universiti Malaya, Kuala Lumpur, Malaysia, Department of Social and Preventive Medicine, Universiti Malaya, Kuala Lumpur, Malaysia</t>
  </si>
  <si>
    <t>Rizal, H.</t>
  </si>
  <si>
    <t>Rizal,  Hussein</t>
  </si>
  <si>
    <t>Ghani, M.A.A.A.</t>
  </si>
  <si>
    <t>Ghani,  Muhammad Amirul Ashraf Abd</t>
  </si>
  <si>
    <t>Kanapathy, K.</t>
  </si>
  <si>
    <t>Kanapathy,  Kanagi A.P.</t>
  </si>
  <si>
    <t>Azmi, N.N.</t>
  </si>
  <si>
    <t>Azmi,  Nuruljannah Nor</t>
  </si>
  <si>
    <t>Baskaran, A.</t>
  </si>
  <si>
    <t>Baskaran,  Angathevar</t>
  </si>
  <si>
    <t>Saifi, R.</t>
  </si>
  <si>
    <t>Saifi,  Rumana A.</t>
  </si>
  <si>
    <t>2-s2.0-85214989270</t>
  </si>
  <si>
    <t>Determinants of estate planning behaviour in Malaysia: An institutional theory perspective</t>
  </si>
  <si>
    <t>2-s2.0-84882243524</t>
  </si>
  <si>
    <t>Jaafar, N.I.M.</t>
  </si>
  <si>
    <t>Jaafar,  Noor Ismawati Mohd</t>
  </si>
  <si>
    <t>Financial behavior and financial position: A structural equation modelling approach</t>
  </si>
  <si>
    <t>Rusli, M.N.</t>
  </si>
  <si>
    <t>Rusli,  Mas Nordiana</t>
  </si>
  <si>
    <t>2-s2.0-84929233329</t>
  </si>
  <si>
    <t>Department of Estate Management, Universiti Malaya, Kuala Lumpur, Malaysia</t>
  </si>
  <si>
    <t>Affordable housing schemes: Overcoming homeownership problems</t>
  </si>
  <si>
    <t>Said, M.A.</t>
  </si>
  <si>
    <t>Said,  Mas Ayu</t>
  </si>
  <si>
    <t>2-s2.0-85192563672</t>
  </si>
  <si>
    <t>Hamid, S.</t>
  </si>
  <si>
    <t>Hamid,  Suraya Binti</t>
  </si>
  <si>
    <t>What financial topics do people search for? An analysis of search queries using text mining</t>
  </si>
  <si>
    <t>Abdul Jalil, N.</t>
  </si>
  <si>
    <t>Abdul Jalil,  Nursabrina</t>
  </si>
  <si>
    <t>Mansor, N.</t>
  </si>
  <si>
    <t>Mansor,  Norma Binit</t>
  </si>
  <si>
    <t>2-s2.0-85070256029</t>
  </si>
  <si>
    <t>The intention to use Islamic banking: an exploratory study to measure Islamic financial literacy</t>
  </si>
  <si>
    <t>2-s2.0-105007386390</t>
  </si>
  <si>
    <t>Isi Rumah B40 di Malaysia: Isu Kewangan, Cabaran dan Solusi</t>
  </si>
  <si>
    <t>2-s2.0-105005506028</t>
  </si>
  <si>
    <t>Cheng,  Hongkuan</t>
  </si>
  <si>
    <t>Empowering financially responsible students: A systematic literature review on the role of lecturers and sustainable pedagogies in financial literacy education</t>
  </si>
  <si>
    <t>Tan, T.M.</t>
  </si>
  <si>
    <t>Tan,  Maw Pin</t>
  </si>
  <si>
    <t>2-s2.0-105001142502</t>
  </si>
  <si>
    <t>The Influence of Religiosity on Muslim Women’s Selection of Fund Providers in Malaysia</t>
  </si>
  <si>
    <t>2-s2.0-85085016293</t>
  </si>
  <si>
    <t>Ana, A.S.</t>
  </si>
  <si>
    <t>Ana,  Ana Shakirah</t>
  </si>
  <si>
    <t>Financial literacy among Malaysian Muslim undergraduates</t>
  </si>
  <si>
    <t>Wan Ahmad, W.M.</t>
  </si>
  <si>
    <t>2-s2.0-85128148914</t>
  </si>
  <si>
    <t>Muniandy, D.</t>
  </si>
  <si>
    <t>Muniandy,  Damarugappriya</t>
  </si>
  <si>
    <t>The effect of early age involvement to individuals' financial literacy and financial well-being: Impact of COVID-19 on economic well-being</t>
  </si>
  <si>
    <t>Hoque, K.E.</t>
  </si>
  <si>
    <t>Hoque,  Kazi Enamul</t>
  </si>
  <si>
    <t>Lall, P.</t>
  </si>
  <si>
    <t>Lall,  Priya</t>
  </si>
  <si>
    <t>2-s2.0-85195562002</t>
  </si>
  <si>
    <t>Does Islamic financial literacy and motives influence the holdings of Islamic financial products? A study on bank customers in Klang Valley, Malaysia</t>
  </si>
  <si>
    <t>Leong, S.</t>
  </si>
  <si>
    <t>Leong,  Serrene</t>
  </si>
  <si>
    <t>Centre for Internship Training and Academic Enrichment (CITrA), Universiti Malaya, Kuala Lumpur, Malaysia</t>
  </si>
  <si>
    <t>2-s2.0-85140288320</t>
  </si>
  <si>
    <t>Financial literacy of school leaders in national secondary schools in kuala lumpur, malaysia</t>
  </si>
  <si>
    <t>Mainul Hossain, M.M.</t>
  </si>
  <si>
    <t>Mainul Hossain,  Mohammad Mainul</t>
  </si>
  <si>
    <t>Faculty of Arts and Social Sciences, Universiti Malaya, Kuala Lumpur, Malaysia</t>
  </si>
  <si>
    <t>2-s2.0-85164846737</t>
  </si>
  <si>
    <t>An enigma of Malaysia’s low-income young adults: Mediation of financial behaviour on financial well-being and locus of control cohesion</t>
  </si>
  <si>
    <t>Yew, S.-Y.</t>
  </si>
  <si>
    <t>Yew,  Siew Yong</t>
  </si>
  <si>
    <t>2-s2.0-85169320229</t>
  </si>
  <si>
    <t>Leading Generation Z’s Financial Literacy Through Financial Education: Contemporary Bibliometric and Content Analysis in China</t>
  </si>
  <si>
    <t>Moghavvemi, S.</t>
  </si>
  <si>
    <t>Moghavvemi,  Sedigheh</t>
  </si>
  <si>
    <t>Hong Shan, L.</t>
  </si>
  <si>
    <t>Hong Shan,  Liu</t>
  </si>
  <si>
    <t>Haron, N.H.</t>
  </si>
  <si>
    <t>Haron,  Noorul Huda</t>
  </si>
  <si>
    <t>Syed Jaafar, S.M.J.</t>
  </si>
  <si>
    <t>Syed Jaafar,  Syed Mohd Jeffri</t>
  </si>
  <si>
    <t>Cheah, K.S.L.</t>
  </si>
  <si>
    <t>Cheah,  Kenny Soon Lee</t>
  </si>
  <si>
    <t>2-s2.0-85131261266</t>
  </si>
  <si>
    <t>Financial Planning for Retirement: The Mediating Role of Culture</t>
  </si>
  <si>
    <t>Ghadwan, A.</t>
  </si>
  <si>
    <t>Ghadwan,  Ahmad Saleh</t>
  </si>
  <si>
    <t>Choo, N.S.</t>
  </si>
  <si>
    <t>Choo,  Ng Sok</t>
  </si>
  <si>
    <t>Idris,  Aida Binti</t>
  </si>
  <si>
    <t>2-s2.0-84864776677</t>
  </si>
  <si>
    <t>Abdul Samad, M.F.B.</t>
  </si>
  <si>
    <t>Abdul Samad,  M. Fazilah Binti</t>
  </si>
  <si>
    <t>Financial well-being among main ethnicities in Malaysia</t>
  </si>
  <si>
    <t>2-s2.0-105005730362</t>
  </si>
  <si>
    <t>Magli, A.S.</t>
  </si>
  <si>
    <t>Magli,  Amirah Shazana</t>
  </si>
  <si>
    <t>Empowering Financial Well-Being through Life Skills: Enhancing the Economic Resilience of B40 Households in Malaysia</t>
  </si>
  <si>
    <t>Ali, N.A.</t>
  </si>
  <si>
    <t>Ali,  Nor Aini</t>
  </si>
  <si>
    <t>Oon, E.Y.N.</t>
  </si>
  <si>
    <t>Oon,  Elaine Yen Nee</t>
  </si>
  <si>
    <t>Kamri, N.‘A.</t>
  </si>
  <si>
    <t>Kamri,  Nor ‘Azzah</t>
  </si>
  <si>
    <t>Universiti Malaya
Indonesia: Universitas Islam Negeri Sultan Syarif Kasim Riau</t>
  </si>
  <si>
    <t>Department of Finance, Universiti Malaya, Kuala Lumpur, Malaysia, Department of Management, Universitas Islam Negeri Sultan Syarif Kasim Riau, Pekanbaru, Indonesia</t>
  </si>
  <si>
    <t>Universiti Malaya
Tshwane University of Technology</t>
  </si>
  <si>
    <t>Department of Development Studies, Universiti Malaya, Kuala Lumpur, Malaysia, Technology and Innovation Studies, Tshwane University of Technology, Pretoria, Gauteng, South Africa</t>
  </si>
  <si>
    <t>Basir, F.A.M.</t>
  </si>
  <si>
    <t>Basir,  Faziatul Amillia Mohamad</t>
  </si>
  <si>
    <t>Universiti Malaya
Universiti Teknologi MARA</t>
  </si>
  <si>
    <t>Department of Finance, Universiti Malaya, Kuala Lumpur, Malaysia, Faculty of Business and Management, Universiti Teknologi MARA, Shah Alam, Selangor, Malaysia</t>
  </si>
  <si>
    <t>2-s2.0-84875847298</t>
  </si>
  <si>
    <t>Universiti Malaya
University of Nottingham</t>
  </si>
  <si>
    <t>Faculty of Business and Accountancy, Universiti Malaya, Kuala Lumpur, Malaysia, University of Nottingham, Nottingham, Nottinghamshire, United Kingdom</t>
  </si>
  <si>
    <t>The impact of financial literacy on individual saving: An exploratory study in the malaysian context</t>
  </si>
  <si>
    <t>Wickersham, J.A.</t>
  </si>
  <si>
    <t>Wickersham,  Jeffrey A.</t>
  </si>
  <si>
    <t>Universiti Malaya
Yale School of Medicine</t>
  </si>
  <si>
    <t>Department of Medicine, Universiti Malaya, Kuala Lumpur, Malaysia, Department of Internal Medicine, Yale School of Medicine, New Haven, CT, United States</t>
  </si>
  <si>
    <t>Kamarulzaman, A.</t>
  </si>
  <si>
    <t>Kamarulzaman,  Adeeba Binti</t>
  </si>
  <si>
    <t>Pervin, S.</t>
  </si>
  <si>
    <t>Pervin,  Sajeda</t>
  </si>
  <si>
    <t>Universiti Malaya (first occurrence)</t>
  </si>
  <si>
    <t>Institute for Advanced Studies, Universiti Malaya, Kuala Lumpur, Malaysia, Faculty of Business Administration, BGC Trust University Bangladesh, Chittagong, Chittagong, Bangladesh, Faculty of Business and Economics, Universiti Malaya, Kuala Lumpur, Malaysia</t>
  </si>
  <si>
    <t>Abdul Majid, H.</t>
  </si>
  <si>
    <t>Abdul Majid,  Hazreen Abdul</t>
  </si>
  <si>
    <t>Universiti Malaya (for the first occurrence)
NA (for the second occurrence)</t>
  </si>
  <si>
    <t>Department of Social and Preventive Medicine, Universiti Malaya, Kuala Lumpur, Malaysia, Department of Social and Preventive Medicine, Universiti Malaya, Kuala Lumpur, Malaysia, Department of Nutrition, Universitas Airlangga, Surabaya, East Java, Indonesia</t>
  </si>
  <si>
    <t>2-s2.0-85104452754</t>
  </si>
  <si>
    <t>Aziz, M.I.</t>
  </si>
  <si>
    <t>Aziz,  Mohd Ikhwan</t>
  </si>
  <si>
    <t>Universiti Malaysia Kelantan</t>
  </si>
  <si>
    <t>Faculty of Entrepreneurship and Business, Universiti Malaysia Kelantan, Bachok, Kelantan, Malaysia</t>
  </si>
  <si>
    <t>Self-efficacy on Social Capital and Financial Empowerment Towards Socioeconomic Wellbeing Development Among Women Participants in Malaysia</t>
  </si>
  <si>
    <t>2-s2.0-85191492417</t>
  </si>
  <si>
    <t>Shamma, S.H.M.</t>
  </si>
  <si>
    <t>Shamma,  Siti Hanis Mohd</t>
  </si>
  <si>
    <t>Institute for Poverty Research and Management (InsPeK), Universiti Malaysia Kelantan, Bachok, Kelantan, Malaysia</t>
  </si>
  <si>
    <t>Harmonization of Islamic Financial Literacy in Understanding the Islamic Banking Services: The Case in Malaysia</t>
  </si>
  <si>
    <t>Mohd Radyi, S.A.M.</t>
  </si>
  <si>
    <t>Mohd Radyi,  Siti Amaliya</t>
  </si>
  <si>
    <t>Universiti Malaysia Kelantan, Bachok, Kelantan, Malaysia</t>
  </si>
  <si>
    <t>2-s2.0-105018003366</t>
  </si>
  <si>
    <t>Yaacob, A.A.</t>
  </si>
  <si>
    <t>Yaacob,  Abdul Aziz</t>
  </si>
  <si>
    <t>Financial Planning Among University Students: The Untold Story</t>
  </si>
  <si>
    <t>Rooshihan, R.M.A.R.</t>
  </si>
  <si>
    <t>Rooshihan,  M. A.R.</t>
  </si>
  <si>
    <t>2-s2.0-85063748443</t>
  </si>
  <si>
    <t>Ismail, M.B.</t>
  </si>
  <si>
    <t>Ismail,  Mohammad Bin</t>
  </si>
  <si>
    <t>Financial literacy as a moderator linking financial resource availability and SME growth in Ghana</t>
  </si>
  <si>
    <t>Owusu, J.</t>
  </si>
  <si>
    <t>Owusu,  Joseph</t>
  </si>
  <si>
    <t>Salleh, M.Z.M.</t>
  </si>
  <si>
    <t>Salleh,  Muhammad Zulfaris Mohd</t>
  </si>
  <si>
    <t>Zakaria, M.N.</t>
  </si>
  <si>
    <t>Zakaria,  Mohd Nazri Bin</t>
  </si>
  <si>
    <t>Abdullah, A.</t>
  </si>
  <si>
    <t>Abdullah,  Azwan Bin</t>
  </si>
  <si>
    <t>Universiti Malaysia Kelantan, Bachok, Kelantan, Malaysia, Institute for Poverty Research and Management (InsPeK), Universiti Malaysia Kelantan, Bachok, Kelantan, Malaysia</t>
  </si>
  <si>
    <t>Din, N.M.</t>
  </si>
  <si>
    <t>Din,  Noormariana Mohd</t>
  </si>
  <si>
    <t>2-s2.0-85166096987</t>
  </si>
  <si>
    <t>Financial Planning Literacy Among Retirees: Issues and Challenges</t>
  </si>
  <si>
    <t>Zainol, N.R.</t>
  </si>
  <si>
    <t>Zainol,  Noor Raihani Binti</t>
  </si>
  <si>
    <t>Shamma, H.</t>
  </si>
  <si>
    <t>Shamma,  Hanis</t>
  </si>
  <si>
    <t>Hassan,  Hasannuddin</t>
  </si>
  <si>
    <t>Salleh, Z.</t>
  </si>
  <si>
    <t>Salleh,  Zulfaris</t>
  </si>
  <si>
    <t>2-s2.0-85135014568</t>
  </si>
  <si>
    <t>Achieving Islamic Financial Literacy in Malaysia: Issues and Challenges</t>
  </si>
  <si>
    <t>Uthamaputhran, S.</t>
  </si>
  <si>
    <t>Uthamaputhran,  Sathiswaran</t>
  </si>
  <si>
    <t>Mat Daud, N.I.M.</t>
  </si>
  <si>
    <t>Mat Daud,  Nurul Izyan</t>
  </si>
  <si>
    <t>2-s2.0-105018027176</t>
  </si>
  <si>
    <t>Financial Planning Literacy Among Government Employees on Retirement</t>
  </si>
  <si>
    <t>2-s2.0-85135025195</t>
  </si>
  <si>
    <t>Said, N.</t>
  </si>
  <si>
    <t>Said,  Nadzirah Mohd</t>
  </si>
  <si>
    <t>Improving Financial Management Literacy Among Undergraduate Students in East Coast Malaysia</t>
  </si>
  <si>
    <t>Abdullah, T.</t>
  </si>
  <si>
    <t>Abdullah,  Tahirah Binti</t>
  </si>
  <si>
    <t>Yasoa', M.R.</t>
  </si>
  <si>
    <t>Yasoa',  Mohd Rushdan</t>
  </si>
  <si>
    <t>Muhamad, S.F.</t>
  </si>
  <si>
    <t>Muhamad,  Siti Fariha</t>
  </si>
  <si>
    <t>2-s2.0-85200435866</t>
  </si>
  <si>
    <t>Adoption of Fintech Among Rural Communities: Challenges and Solutions</t>
  </si>
  <si>
    <t>Md Nasir, N.A.</t>
  </si>
  <si>
    <t>Md Nasir,  Noorul Azwin</t>
  </si>
  <si>
    <t>Yusuff, Y.Z.M.</t>
  </si>
  <si>
    <t>Yusuff,  Yusrinadini Zahirah</t>
  </si>
  <si>
    <t>Zakaria, M.F.</t>
  </si>
  <si>
    <t>Zakaria,  Muhammad Firdaus</t>
  </si>
  <si>
    <t>Muhamad, F.H.</t>
  </si>
  <si>
    <t>Muhamad,  Farah Hanan</t>
  </si>
  <si>
    <t>Sabri, N.A.A.</t>
  </si>
  <si>
    <t>Sabri,  Nur Ain Ayunni</t>
  </si>
  <si>
    <t>Alwi, M.A.M.</t>
  </si>
  <si>
    <t>Alwi,  Mohd Afifie</t>
  </si>
  <si>
    <t>Osman, M.H.B.M.</t>
  </si>
  <si>
    <t>Osman,  Mohd Hassan Bin</t>
  </si>
  <si>
    <t>Mohamad, N.M.</t>
  </si>
  <si>
    <t>Mohamad,  Nurul Muna</t>
  </si>
  <si>
    <t>Ridzwan, R.</t>
  </si>
  <si>
    <t>Ridzwan,  Rikinorhakis</t>
  </si>
  <si>
    <t>2-s2.0-85200494472</t>
  </si>
  <si>
    <t>Bin Wan Ismail, W.A.A.Z.</t>
  </si>
  <si>
    <t>Bin Wan Ismail,  Wan Ahmad Amir Zal</t>
  </si>
  <si>
    <t>From Scarcity to Prosperity: Nurturing Financial Well-Being in Community Affected by Poverty</t>
  </si>
  <si>
    <t>Zaib, S.Z.M.</t>
  </si>
  <si>
    <t>Zaib,  Siti Zamanira Mat</t>
  </si>
  <si>
    <t>2-s2.0-105011845076</t>
  </si>
  <si>
    <t>Assessing Islamic Financial Planning Literacy Among Civil Servant Retirees</t>
  </si>
  <si>
    <t>Yusoff, M.N.H.</t>
  </si>
  <si>
    <t>Yusoff,  Mohd Nor Hakimin</t>
  </si>
  <si>
    <t>2-s2.0-85090666992</t>
  </si>
  <si>
    <t>Ulum, Z.K.A.B.</t>
  </si>
  <si>
    <t>Ulum,  Zatul Karamah Ahmad Baharul</t>
  </si>
  <si>
    <t>An investigation of financial investment intention using covariance-based structural equation modelling</t>
  </si>
  <si>
    <t>Muhammad, M.Z.</t>
  </si>
  <si>
    <t>Muhammad,  Mohd Zulkifli</t>
  </si>
  <si>
    <t>Suriyanti, L.H.</t>
  </si>
  <si>
    <t>Suriyanti,  Linda Hetri</t>
  </si>
  <si>
    <t>Faculty of Economics and Business, Pekanbaru, Indonesia, Faculty of Entrepreneurship and Business, Universiti Malaysia Kelantan, Bachok, Kelantan, Malaysia</t>
  </si>
  <si>
    <t>Asnawi, M.</t>
  </si>
  <si>
    <t>Asnawi,  Mizan</t>
  </si>
  <si>
    <t>Salman,  A.</t>
  </si>
  <si>
    <t>Faculty of Language Studies and Human Development, Universiti Malaysia Kelantan, Bachok, Kelantan, Malaysia</t>
  </si>
  <si>
    <t>Nawi, N.C.</t>
  </si>
  <si>
    <t>Nawi,  Noorshella Che</t>
  </si>
  <si>
    <t>Zainuddin, S.A.</t>
  </si>
  <si>
    <t>Zainuddin,  Siti Afiqah Binti</t>
  </si>
  <si>
    <t>Bin Aziz, M.I.</t>
  </si>
  <si>
    <t>Bin Aziz,  Mohd Ikhwan</t>
  </si>
  <si>
    <t>Sehak, M.S.</t>
  </si>
  <si>
    <t>Sehak,  Muhammad Shahrim</t>
  </si>
  <si>
    <t>2-s2.0-85079069889</t>
  </si>
  <si>
    <t>Ramli, N.I.</t>
  </si>
  <si>
    <t>Ramli,  N. I.</t>
  </si>
  <si>
    <t>Universiti Malaysia Pahang</t>
  </si>
  <si>
    <t>Faculty of Civil Engineering Technology, Universiti Malaysia Pahang Al-Sultan Abdullah, Pekan, Pahang, Malaysia</t>
  </si>
  <si>
    <t>Selection of Best Consultant by using Analytical Hierarchy Process (AHP)</t>
  </si>
  <si>
    <t>2-s2.0-85187476800</t>
  </si>
  <si>
    <t>Wan Husain, W.A.F.</t>
  </si>
  <si>
    <t>Wan Husain,  Wan Ahmad Fauzi</t>
  </si>
  <si>
    <t>Faculty of Industrial Management, Universiti Malaysia Pahang Al-Sultan Abdullah, Pekan, Pahang, Malaysia</t>
  </si>
  <si>
    <t>The Moderating of Technological Adoption on Financial Literacy and International Entrepreneur Intention</t>
  </si>
  <si>
    <t>Universiti Malaysia Pahang Al-Sultan Abdullah, Pekan, Pahang, Malaysia</t>
  </si>
  <si>
    <t>Razi, P.Z.</t>
  </si>
  <si>
    <t>Razi,  P. Z.</t>
  </si>
  <si>
    <t>2-s2.0-85060369757</t>
  </si>
  <si>
    <t>Ali,  Zuraina Binti</t>
  </si>
  <si>
    <t>Centre for Modern Languages and Human Sciences, Universiti Malaysia Pahang Al-Sultan Abdullah, Pekan, Pahang, Malaysia</t>
  </si>
  <si>
    <t>A correlational study on savings, spending, investment and insurance among students at tertiary levels</t>
  </si>
  <si>
    <t>2-s2.0-85135063091</t>
  </si>
  <si>
    <t>Basar, M.N.F.</t>
  </si>
  <si>
    <t>Basar,  Mohd Nur Fadzly</t>
  </si>
  <si>
    <t>Developing Resilient Financial Wellbeing Among Elderly Citizens in Malaysia</t>
  </si>
  <si>
    <t>Jaya, P.J.</t>
  </si>
  <si>
    <t>Jaya,  Ramadhansyah Putra</t>
  </si>
  <si>
    <t>Sapuan, N.M.</t>
  </si>
  <si>
    <t>Sapuan,  Noraina Mazuin</t>
  </si>
  <si>
    <t>Ali, M.I.</t>
  </si>
  <si>
    <t>Ali,  M. I.</t>
  </si>
  <si>
    <t>Haron, A.T.</t>
  </si>
  <si>
    <t>Haron,  Ahmad Tarmizi</t>
  </si>
  <si>
    <t>Kumar,  Senthil</t>
  </si>
  <si>
    <t>2-s2.0-85043577127</t>
  </si>
  <si>
    <t>Aikhuele, D.O.</t>
  </si>
  <si>
    <t>Aikhuele,  Daniel Osezua</t>
  </si>
  <si>
    <t>Faculty of Manufacturing Engineering, Universiti Malaysia Pahang Al-Sultan Abdullah, Pekan, Pahang, Malaysia</t>
  </si>
  <si>
    <t>Systematic model for lean product development implementation in an automotive related company</t>
  </si>
  <si>
    <t>2-s2.0-105020162538</t>
  </si>
  <si>
    <t>Masnan, F.</t>
  </si>
  <si>
    <t>Masnan,  Faiz</t>
  </si>
  <si>
    <t>Universiti Malaysia Perlis</t>
  </si>
  <si>
    <t>Universiti Malaysia Perlis, Arau, Perlis, Malaysia</t>
  </si>
  <si>
    <t>The Role of Internet Usage in Shaping the Relationship between Consumer Tendencies and Life Satisfaction among Gen Z in Malaysia</t>
  </si>
  <si>
    <t>2-s2.0-85071699870</t>
  </si>
  <si>
    <t>Bin Hassan, H.</t>
  </si>
  <si>
    <t>Bin Hassan,  Hassad</t>
  </si>
  <si>
    <t>Kompleks Pusat Pengajian UniMAP, Universiti Malaysia Perlis, Arau, Perlis, Malaysia</t>
  </si>
  <si>
    <t>A conceptual framework on social platform, compulsive buying and responsible use towards credit card debt among young adult</t>
  </si>
  <si>
    <t>Wan Mustafa, W.M.W.</t>
  </si>
  <si>
    <t>Wan Mustafa,  Wan Mashumi</t>
  </si>
  <si>
    <t>Faculty of Business and Communication, Universiti Malaysia Perlis, Arau, Perlis, Malaysia</t>
  </si>
  <si>
    <t>Zainol Abidin, N.Z.</t>
  </si>
  <si>
    <t>Zainol Abidin,  Noorazeela Zainol</t>
  </si>
  <si>
    <t>Majekodunmi, T.B.</t>
  </si>
  <si>
    <t>Majekodunmi,  Temitayo Blessing</t>
  </si>
  <si>
    <t>2-s2.0-105008468471</t>
  </si>
  <si>
    <t>Wan Mustapa, W.N.</t>
  </si>
  <si>
    <t>Wan Mustapa,  Wan Nurulasiah Binti</t>
  </si>
  <si>
    <t>Financial challenges and sustainable management practices among women enterprise owners in Malaysia: a thematic analysis for long-term stability</t>
  </si>
  <si>
    <t>Md Isa, E.V.M.</t>
  </si>
  <si>
    <t>Md Isa,  Evawaynie Valquis</t>
  </si>
  <si>
    <t>Faculty of Applied and Human Sciences, Universiti Malaysia Perlis, Arau, Perlis, Malaysia</t>
  </si>
  <si>
    <t>Mohd Kassim, M.</t>
  </si>
  <si>
    <t>Mohd Kassim,  Muhammad Asyraf</t>
  </si>
  <si>
    <t>2-s2.0-85192377147</t>
  </si>
  <si>
    <t>Financial Attitude Towards Entrepreneur Intention Among Youth in Agriculture Sector</t>
  </si>
  <si>
    <t>Rozali, A.Z.</t>
  </si>
  <si>
    <t>Rozali,  Ahmad Zulhusny</t>
  </si>
  <si>
    <t>Nasir, N.M.</t>
  </si>
  <si>
    <t>Nasir,  Najuwa Mohd</t>
  </si>
  <si>
    <t>Junoha, M.Z.B.H.J.M.</t>
  </si>
  <si>
    <t>Junoha,  Mohd Zukime Bin Hj Mat</t>
  </si>
  <si>
    <t>School of Business Innovation and Technopreneurship, Universiti Malaysia Perlis, Arau, Perlis, Malaysia</t>
  </si>
  <si>
    <t>Saraih</t>
  </si>
  <si>
    <t>Saraih,  null</t>
  </si>
  <si>
    <t>Saraih, U.</t>
  </si>
  <si>
    <t>Saraih,  Ummi Naiemah</t>
  </si>
  <si>
    <t>Hassan, J.B.</t>
  </si>
  <si>
    <t>Hassan,  Junainor Bt</t>
  </si>
  <si>
    <t>Muhamad Radzi, W.N.W.</t>
  </si>
  <si>
    <t>Muhamad Radzi,  Wan Norsyafawati W.</t>
  </si>
  <si>
    <t>Tao, S.Y.</t>
  </si>
  <si>
    <t>Tao,  Siew Yee</t>
  </si>
  <si>
    <t>Ibrahim, S.B.M.</t>
  </si>
  <si>
    <t>Ibrahim,  Siti Balkis M.K.M.Mohamed</t>
  </si>
  <si>
    <t>Shaari,  Mohd Shahidan</t>
  </si>
  <si>
    <t>Mohd Kassim, M.A.M.</t>
  </si>
  <si>
    <t>Universiti Malaysia Perlis
Bangladesh: University of Asia Pacific
NA (for Arau, Perlis, Malaysia and Department of Business Administration as they do not indicate a university)</t>
  </si>
  <si>
    <t>Faculty of Business and Communication, Universiti Malaysia Perlis, Arau, Perlis, Malaysia, Department of Business Administration, University of Asia Pacific, Dhaka, Bangladesh</t>
  </si>
  <si>
    <t>Universiti Malaysia Perlis, Daffodil International University, Universitas Ubudiyyah Indonesia, East Delta University</t>
  </si>
  <si>
    <t>Faculty of Business and Communication, Universiti Malaysia Perlis, Arau, Perlis, Malaysia, Faculty of Business and Entrepreneurship, Daffodil International University, Dhaka, Bangladesh, Universitas Ubudiyyah Indonesia, Banda Aceh, Indonesia, School of Business Administration, East Delta University, Chittagong, Bangladesh</t>
  </si>
  <si>
    <t>Lim,  Thien Sang</t>
  </si>
  <si>
    <t>Universiti Malaysia Sabah</t>
  </si>
  <si>
    <t>Economics and Accountancy, Universiti Malaysia Sabah, Kota Kinabalu, Sabah, Malaysia</t>
  </si>
  <si>
    <t>Ma,  Yumei</t>
  </si>
  <si>
    <t>Faculty of Business, Economics and Accountancy, Universiti Malaysia Sabah, Kota Kinabalu, Sabah, Malaysia</t>
  </si>
  <si>
    <t>2-s2.0-85202583486</t>
  </si>
  <si>
    <t>Lajuni, N.</t>
  </si>
  <si>
    <t>Lajuni,  Nelson</t>
  </si>
  <si>
    <t>Money Management Determinants of Early Childhood Educators</t>
  </si>
  <si>
    <t>Alias, A.</t>
  </si>
  <si>
    <t>Alias,  Azila</t>
  </si>
  <si>
    <t>2-s2.0-85135312518</t>
  </si>
  <si>
    <t>Wahab, M.S.S.</t>
  </si>
  <si>
    <t>Wahab,  Mat Salleh</t>
  </si>
  <si>
    <t>Financial literacy and behavioural disposition in retirement saving – A study on employee’s preparedness for a fully defined contribution pension scheme in Malaysia</t>
  </si>
  <si>
    <t>2-s2.0-85182181740</t>
  </si>
  <si>
    <t>Osman, Z.</t>
  </si>
  <si>
    <t>Osman,  Zaiton</t>
  </si>
  <si>
    <t>Fakulti Perniagaan, Universiti Malaysia Sabah, Kota Kinabalu, Sabah, Malaysia</t>
  </si>
  <si>
    <t>Adapting to the gig economy: Determinants of financial resilience among “Giggers”</t>
  </si>
  <si>
    <t>2-s2.0-85052110196</t>
  </si>
  <si>
    <t>Mail, R.</t>
  </si>
  <si>
    <t>Mail,  Rasid</t>
  </si>
  <si>
    <t>Faculty of Business, Universiti Malaysia Sabah, Kota Kinabalu, Sabah, Malaysia</t>
  </si>
  <si>
    <t>A serial mediation model of financial knowledge on the intention to invest: The central role of risk perception and attitude</t>
  </si>
  <si>
    <t>Abd Karim, M.R.A.</t>
  </si>
  <si>
    <t>Abd Karim,  Mohd Rahimie</t>
  </si>
  <si>
    <t>Phang, I.G.</t>
  </si>
  <si>
    <t>Phang,  Ing Grace</t>
  </si>
  <si>
    <t>Mohidin, R.</t>
  </si>
  <si>
    <t>Mohidin,  Rosle</t>
  </si>
  <si>
    <t>Chekima, B.</t>
  </si>
  <si>
    <t>Chekima,  Brahim</t>
  </si>
  <si>
    <t>Universiti Malaysia Sabah, Kota Kinabalu, Sabah, Malaysia</t>
  </si>
  <si>
    <t>2-s2.0-85180353933</t>
  </si>
  <si>
    <t>Determinants of personal financial management practices among Malaysian youth</t>
  </si>
  <si>
    <t>Omar, A.</t>
  </si>
  <si>
    <t>Omar,  Aishah Tamby</t>
  </si>
  <si>
    <t>Centre for the Promotion of Knowledge and Language Learning, Universiti Malaysia Sabah, Kota Kinabalu, Sabah, Malaysia</t>
  </si>
  <si>
    <t>Jaidi, J.</t>
  </si>
  <si>
    <t>Jaidi,  Junainah</t>
  </si>
  <si>
    <t>Mifli, M.</t>
  </si>
  <si>
    <t>Mifli,  Mazalan</t>
  </si>
  <si>
    <t>Noordin, R.</t>
  </si>
  <si>
    <t>Noordin,  Raman Bin</t>
  </si>
  <si>
    <t>Lada, S.</t>
  </si>
  <si>
    <t>Lada,  Suddin B.</t>
  </si>
  <si>
    <t>Lim, M.F.</t>
  </si>
  <si>
    <t>Lim,  Ming Fook</t>
  </si>
  <si>
    <t>Ansar, R.</t>
  </si>
  <si>
    <t>Ansar,  Rudy</t>
  </si>
  <si>
    <t>2-s2.0-85159954621</t>
  </si>
  <si>
    <t>Qi, P.C.</t>
  </si>
  <si>
    <t>Qi,  Pengcheng</t>
  </si>
  <si>
    <t>Centre of Postgraduate Studies, Universiti Malaysia Sabah, Kota Kinabalu, Sabah, Malaysia</t>
  </si>
  <si>
    <t>Investigating the Antecedents of Investment Intention and the Mediating Effect of Investment Self-efficacy among Young Adults in Shandong, China</t>
  </si>
  <si>
    <t>Abd Karim, M.R.</t>
  </si>
  <si>
    <t>Xu,  Yongqiang</t>
  </si>
  <si>
    <t>Universiti Malaysia Sabah
Hebei University of Engineering</t>
  </si>
  <si>
    <t>Faculty of Business, Economics and Accountancy, Universiti Malaysia Sabah, Kota Kinabalu, Sabah, Malaysia, Hebei University of Engineering, Handan, Hebei, China</t>
  </si>
  <si>
    <t>Economics and Accountancy, Universiti Malaysia Sabah, Kota Kinabalu, Sabah, Malaysia, School of Management Engineering and Business, Hebei University of Engineering, Handan, Hebei, China</t>
  </si>
  <si>
    <t>2-s2.0-85208808864</t>
  </si>
  <si>
    <t>Wong, S.</t>
  </si>
  <si>
    <t>Wong,  Shirly Siew Ling</t>
  </si>
  <si>
    <t>Universiti Malaysia Sarawak</t>
  </si>
  <si>
    <t>Faculty of Economics and Business, Universiti Malaysia Sarawak, Kota Samarahan, Sarawak, Malaysia</t>
  </si>
  <si>
    <t>Mediating factors in retirement savings and well-being: a focused study on Sarawak</t>
  </si>
  <si>
    <t>2-s2.0-85097891859</t>
  </si>
  <si>
    <t>Balan, V.R.</t>
  </si>
  <si>
    <t>Balan,  Vinod Raj</t>
  </si>
  <si>
    <t>Universiti Malaysia Sarawak, Kota Samarahan, Sarawak, Malaysia</t>
  </si>
  <si>
    <t>Financial literacy: The impact on the profitability of the smes in kuching</t>
  </si>
  <si>
    <t>Adee, S.</t>
  </si>
  <si>
    <t>Adee,  Suzie</t>
  </si>
  <si>
    <t>Chin-Hong, C.-H.</t>
  </si>
  <si>
    <t>Chin-Hong,  Puah</t>
  </si>
  <si>
    <t>Department of Economics, Universiti Malaysia Sarawak, Kota Samarahan, Sarawak, Malaysia</t>
  </si>
  <si>
    <t>Goy, S.C.</t>
  </si>
  <si>
    <t>Goy,  Siew Ching</t>
  </si>
  <si>
    <t>Faculty of Social Sciences and Humanities, Universiti Malaysia Sarawak, Kota Samarahan, Sarawak, Malaysia</t>
  </si>
  <si>
    <t>Rahim, S.</t>
  </si>
  <si>
    <t>Rahim,  Shafinah</t>
  </si>
  <si>
    <t>2-s2.0-85142706580</t>
  </si>
  <si>
    <t>How Does Population Aging Impact Household Financial Asset Investment?</t>
  </si>
  <si>
    <t>2-s2.0-85020834764</t>
  </si>
  <si>
    <t>Entebang, H.</t>
  </si>
  <si>
    <t>Entebang,  Harry Ak</t>
  </si>
  <si>
    <t>Department of Business Management, Universiti Malaysia Sarawak, Kota Samarahan, Sarawak, Malaysia</t>
  </si>
  <si>
    <t>SME Managers and Financial Literacy</t>
  </si>
  <si>
    <t>Lau, E.</t>
  </si>
  <si>
    <t>Lau,  Evan Poh Hock</t>
  </si>
  <si>
    <t>Eniola, A.A.</t>
  </si>
  <si>
    <t>Eniola,  Anthony Abiodun</t>
  </si>
  <si>
    <t>2-s2.0-85126643810</t>
  </si>
  <si>
    <t>A Light Purse Is a Heavy Curse: A Systematic Review</t>
  </si>
  <si>
    <t>Yau, J.T.-H.</t>
  </si>
  <si>
    <t>Yau,  Josephine Tan Hwang</t>
  </si>
  <si>
    <t>Yuan, H.</t>
  </si>
  <si>
    <t>Yuan,  Haidong</t>
  </si>
  <si>
    <t>Universiti Malaysia Sarawak
Weifang Institute of Technology</t>
  </si>
  <si>
    <t>Faculty of Economics and Business, Universiti Malaysia Sarawak, Kota Samarahan, Sarawak, Malaysia, Faculty of Economics and Management, Weifang Institute of Technology, Weifang, Shandong, China</t>
  </si>
  <si>
    <t>2-s2.0-85091954819</t>
  </si>
  <si>
    <t>Kusairi, S.</t>
  </si>
  <si>
    <t>Kusairi,  Suhal</t>
  </si>
  <si>
    <t>Universiti Malaysia Terengganu</t>
  </si>
  <si>
    <t>Department of Economics, Universiti Malaysia Terengganu, Kuala Terengganu, Terengganu, Malaysia</t>
  </si>
  <si>
    <t>Linkages of financial efficacy, demographics, risks preference and consumption behavior in Malaysia</t>
  </si>
  <si>
    <t>2-s2.0-85075451504</t>
  </si>
  <si>
    <t>Md Hanafiah, R.</t>
  </si>
  <si>
    <t>Md Hanafiah,  Rudiah</t>
  </si>
  <si>
    <t>School of Maritime Business and Management, Universiti Malaysia Terengganu, Kuala Terengganu, Terengganu, Malaysia</t>
  </si>
  <si>
    <t>A framework proposal for evaluating the organizational reliability and capability of a liner shipping operator in a fuzzy context</t>
  </si>
  <si>
    <t>2-s2.0-85127480954</t>
  </si>
  <si>
    <t>Halim, M.A.S.A.</t>
  </si>
  <si>
    <t>Halim,  Muhammad Abi Sofian Abdul</t>
  </si>
  <si>
    <t>Universiti Malaysia Terengganu, Kuala Terengganu, Terengganu, Malaysia</t>
  </si>
  <si>
    <t>Analyzing the Factors that Influence the Entrepreneur Business Performance of Tourism Destination of Kuala Terengganu City Centre, Malaysia</t>
  </si>
  <si>
    <t>Saputra, J.</t>
  </si>
  <si>
    <t>Saputra,  Jumadil</t>
  </si>
  <si>
    <t>Kadir, A.A.A.</t>
  </si>
  <si>
    <t>Kadir,  Abdul A.A.</t>
  </si>
  <si>
    <t>Centre for Fundamental and Continuing Education, Universiti Malaysia Terengganu, Kuala Terengganu, Terengganu, Malaysia</t>
  </si>
  <si>
    <t>Kamaruddin, S.N.A.A.</t>
  </si>
  <si>
    <t>Kamaruddin,  Siti Nor Adawiyah Azzahra</t>
  </si>
  <si>
    <t>Wahab, N.</t>
  </si>
  <si>
    <t>Wahab,  Norsyamihah Abdul</t>
  </si>
  <si>
    <t>Samsudin, H.</t>
  </si>
  <si>
    <t>Samsudin,  Hazman Bin</t>
  </si>
  <si>
    <t>Salleh, N.H.M.</t>
  </si>
  <si>
    <t>Salleh,  N. H.M.</t>
  </si>
  <si>
    <t>Awang, N.F.</t>
  </si>
  <si>
    <t>Awang,  Nurul Farahiyah</t>
  </si>
  <si>
    <t>Abdullah, L.</t>
  </si>
  <si>
    <t>Abdullah,  Mohd Lazim</t>
  </si>
  <si>
    <t>School of Informatics and Applied Mathematics, Universiti Malaysia Terengganu, Kuala Terengganu, Terengganu, Malaysia</t>
  </si>
  <si>
    <t>Sanusi, N.A.</t>
  </si>
  <si>
    <t>Sanusi,  Nur Azura</t>
  </si>
  <si>
    <t>Shukri, M.</t>
  </si>
  <si>
    <t>Shukri,  Madihah Mohamad</t>
  </si>
  <si>
    <t>Department of Psychology and Counseling, Universiti Malaysia Terengganu, Kuala Terengganu, Terengganu, Malaysia</t>
  </si>
  <si>
    <t>Omar, K.</t>
  </si>
  <si>
    <t>Omar,  Khatijah Binti</t>
  </si>
  <si>
    <t>Muhamad, S.</t>
  </si>
  <si>
    <t>Muhamad,  Suriyani Binti</t>
  </si>
  <si>
    <t>2-s2.0-85069472754</t>
  </si>
  <si>
    <t>Financial households’ efficacy, risk preference and saving behaviour: Lessons from lower-income households in Malaysia</t>
  </si>
  <si>
    <t>2-s2.0-85109049682</t>
  </si>
  <si>
    <t>Zamri, N.</t>
  </si>
  <si>
    <t>Zamri,  Nadia</t>
  </si>
  <si>
    <t>Savings behaviour of bottom income group: Is there any role for financial efficacy and risk preference?</t>
  </si>
  <si>
    <t>Ngah, A.H.</t>
  </si>
  <si>
    <t>Ngah,  Abdul Hafaz</t>
  </si>
  <si>
    <t>Kamalbatcha, Z.</t>
  </si>
  <si>
    <t>Kamalbatcha,  Zainebbeevi Binti</t>
  </si>
  <si>
    <t>Jeevan, J.</t>
  </si>
  <si>
    <t>Jeevan,  Jagan</t>
  </si>
  <si>
    <t>2-s2.0-85203831400</t>
  </si>
  <si>
    <t>Kamaruddin, S.H.</t>
  </si>
  <si>
    <t>Kamaruddin,  Siti Hajar Binti</t>
  </si>
  <si>
    <t>Economics and Social Development, Universiti Malaysia Terengganu, Kuala Terengganu, Terengganu, Malaysia</t>
  </si>
  <si>
    <t>Determinants of Islamic Financial Literacy in OIC Countries: A Comprehensive Systematic Review and Analysis</t>
  </si>
  <si>
    <t>2-s2.0-84913620906</t>
  </si>
  <si>
    <t>Ali,  Azwadi</t>
  </si>
  <si>
    <t>Financial Satisfaction and the Influence of Financial Literacy in Malaysia</t>
  </si>
  <si>
    <t>Harun, H.F.</t>
  </si>
  <si>
    <t>Harun,  Hanani Farhah</t>
  </si>
  <si>
    <t>Yusof, T.F.M.T.M.</t>
  </si>
  <si>
    <t>Yusof,  T. F.M.T.M.</t>
  </si>
  <si>
    <t>Bakar, A.</t>
  </si>
  <si>
    <t>Bakar,  Alif</t>
  </si>
  <si>
    <t>Abd Rahman, M.S.A.</t>
  </si>
  <si>
    <t>Abd Rahman,  Mohd Shaari</t>
  </si>
  <si>
    <t>Yusliza, Y.M.</t>
  </si>
  <si>
    <t>Yusliza,  Mohd Yusoff</t>
  </si>
  <si>
    <t>Thomas, Y.</t>
  </si>
  <si>
    <t>Thomas,  Yoburaj</t>
  </si>
  <si>
    <t>Universiti Pendidikan Sultan Idris</t>
  </si>
  <si>
    <t>Department of Economics, Universiti Pendidikan Sultan Idris, Tanjong Malim, Perak, Malaysia</t>
  </si>
  <si>
    <t>Husain, H.</t>
  </si>
  <si>
    <t>Husain,  Husna</t>
  </si>
  <si>
    <t>Universiti Pendidikan Sultan Idris, Tanjong Malim, Perak, Malaysia</t>
  </si>
  <si>
    <t>2-s2.0-105004324717</t>
  </si>
  <si>
    <t>Fazil, N.F.M.</t>
  </si>
  <si>
    <t>Fazil,  Nadiah Farhanah Mohd</t>
  </si>
  <si>
    <t>Department of Accounting and Finance, Universiti Pendidikan Sultan Idris, Tanjong Malim, Perak, Malaysia</t>
  </si>
  <si>
    <t>The Relationship between Financial Literacy and Entrepreneurship Spirit with Mediating Effect of Personal Financial Management</t>
  </si>
  <si>
    <t>2-s2.0-85134053330</t>
  </si>
  <si>
    <t>Yusof, R.</t>
  </si>
  <si>
    <t>Yusof,  Rohaila</t>
  </si>
  <si>
    <t>Factors that influence Malaysian-based financial literacy model among teenagers</t>
  </si>
  <si>
    <t>Mohd Noor, M.A.M.</t>
  </si>
  <si>
    <t>Mohd Noor,  Mohd Asri</t>
  </si>
  <si>
    <t>Department of Educational Management, Universiti Pendidikan Sultan Idris, Tanjong Malim, Perak, Malaysia</t>
  </si>
  <si>
    <t>2-s2.0-85028034117</t>
  </si>
  <si>
    <t>Khoo, Y.Y.</t>
  </si>
  <si>
    <t>Khoo,  Yin Yin</t>
  </si>
  <si>
    <t>Pocket cartoons: Learning financial literacy with mobile cartoons in Malaysia</t>
  </si>
  <si>
    <t>2-s2.0-85193737004</t>
  </si>
  <si>
    <t>Ismail,  Rosmini</t>
  </si>
  <si>
    <t>Faculty of Management and Economics, Universiti Pendidikan Sultan Idris, Tanjong Malim, Perak, Malaysia</t>
  </si>
  <si>
    <t>A Study of Retirement Preparedness among Malaysian Female Millennials</t>
  </si>
  <si>
    <t>2-s2.0-85192174326</t>
  </si>
  <si>
    <t>Kujat, C.</t>
  </si>
  <si>
    <t>Kujat,  Crister</t>
  </si>
  <si>
    <t>Department of Business Management and Entrepreneurship, Universiti Pendidikan Sultan Idris, Tanjong Malim, Perak, Malaysia</t>
  </si>
  <si>
    <t>Relationship between parental income and financial literacy level among students</t>
  </si>
  <si>
    <t>Halim, H.A.</t>
  </si>
  <si>
    <t>Halim,  Hazianti Abdul</t>
  </si>
  <si>
    <t>Hudin, N.S.</t>
  </si>
  <si>
    <t>Hudin,  Norlaile Salleh</t>
  </si>
  <si>
    <t>Khoo, K.</t>
  </si>
  <si>
    <t>Abd Hadi, F.S.</t>
  </si>
  <si>
    <t>Abd Hadi,  Fatimah Salwa</t>
  </si>
  <si>
    <t>Ahmad, N.L.</t>
  </si>
  <si>
    <t>Ahmad,  Noor Lela</t>
  </si>
  <si>
    <t>2-s2.0-85115273494</t>
  </si>
  <si>
    <t>Khoo, K.Y.</t>
  </si>
  <si>
    <t>The efficacy of promoting financial literacy with MOOC among economics pre-service teachers</t>
  </si>
  <si>
    <t>Gamal, A.A.M.</t>
  </si>
  <si>
    <t>Gamal,  Awadh Ahmed Mohammed</t>
  </si>
  <si>
    <t>Wong, W.Y.</t>
  </si>
  <si>
    <t>Wong,  Yoke Seng</t>
  </si>
  <si>
    <t>Department of Computer Science and Digital Technology, Universiti Pendidikan Sultan Idris, Tanjong Malim, Perak, Malaysia</t>
  </si>
  <si>
    <t>Jaafar, H.</t>
  </si>
  <si>
    <t>Jaafar,  Hartini Binti</t>
  </si>
  <si>
    <t>Ramdan, M.R.</t>
  </si>
  <si>
    <t>Ramdan,  Mohamad Rohieszan</t>
  </si>
  <si>
    <t>2-s2.0-85123000738</t>
  </si>
  <si>
    <t>Entrepreneurship Motivation among Accounting Students: The Role of Financial Literacy and Financial Behaviour; Motivasi Keusahawanan dalam Kalangan Pelajar Perakaunan: Peranan Literasi Kewangan dan Tingkah Laku Kewangan</t>
  </si>
  <si>
    <t>Zakariya, Z.</t>
  </si>
  <si>
    <t>Zakariya,  Zainizam</t>
  </si>
  <si>
    <t>Abd Hadi, F.S.A.</t>
  </si>
  <si>
    <t>Department of Business, Universiti Pendidikan Sultan Idris, Tanjong Malim, Perak, Malaysia</t>
  </si>
  <si>
    <t>2-s2.0-85172231934</t>
  </si>
  <si>
    <t>Video Learning Enhances Financial Literacy: A Systematic Review Analysis of the Impact on Video Content Distribution</t>
  </si>
  <si>
    <t>Basri, M.F.</t>
  </si>
  <si>
    <t>Basri,  Mohd Faizal</t>
  </si>
  <si>
    <t>Mustofa, H.A.</t>
  </si>
  <si>
    <t>Mustofa,  Hisbulloh Als</t>
  </si>
  <si>
    <t>Faculty of Science and Mathematics, Universiti Pendidikan Sultan Idris, Tanjong Malim, Perak, Malaysia</t>
  </si>
  <si>
    <t>Sahidi, M.I.</t>
  </si>
  <si>
    <t>Sahidi,  Md Izwan</t>
  </si>
  <si>
    <t>Faculty of Human Development, Universiti Pendidikan Sultan Idris, Tanjong Malim, Perak, Malaysia</t>
  </si>
  <si>
    <t>Bamiro, N.B.</t>
  </si>
  <si>
    <t>Bamiro,  Nurudeen Babatunde</t>
  </si>
  <si>
    <t>Universiti Pendidikan Sultan Idris (Malaysia)
Lagos State University (Nigeria)</t>
  </si>
  <si>
    <t>Department of Economics, Universiti Pendidikan Sultan Idris, Tanjong Malim, Perak, Malaysia, Department of Language, Lagos State University, Lagos, Lagos, Nigeria</t>
  </si>
  <si>
    <t>2-s2.0-85210177112</t>
  </si>
  <si>
    <t>Rashid, M.A.B.A.</t>
  </si>
  <si>
    <t>Rashid,  Mas Anom Binti Abdul</t>
  </si>
  <si>
    <t>Universiti Poly-Tech Malaysia</t>
  </si>
  <si>
    <t>Institute of Graduate Studies, Universiti Poly-Tech Malaysi, Malaysia</t>
  </si>
  <si>
    <t>Factors Influencing the Retirement Planning Among Private Sector Workers in Malaysia</t>
  </si>
  <si>
    <t>Bin Othman, M.N.A.</t>
  </si>
  <si>
    <t>Bin Othman,  Mohd Noor Azman</t>
  </si>
  <si>
    <t>Maura, Z.B.A.</t>
  </si>
  <si>
    <t>Maura,  Zulhida Binti Abd</t>
  </si>
  <si>
    <t>Shauri, N.A.A.</t>
  </si>
  <si>
    <t>Shauri,  Noor Azura Ahmad</t>
  </si>
  <si>
    <t>Universiti Poly-Tech Malaysia (UPTM)</t>
  </si>
  <si>
    <t>Universiti Poly-Tech Malaysia (UPTM), Kuala Lumpur, Malaysia</t>
  </si>
  <si>
    <t>2-s2.0-85117162300</t>
  </si>
  <si>
    <t>Yusof, F.</t>
  </si>
  <si>
    <t>Yusof,  Fauziah</t>
  </si>
  <si>
    <t>Assessing organisational resilience of private higher learning institutions</t>
  </si>
  <si>
    <t>2-s2.0-85175110633</t>
  </si>
  <si>
    <t>Awalludin, N.R.</t>
  </si>
  <si>
    <t>Awalludin,  Noor Rohin</t>
  </si>
  <si>
    <t>Business and Social Sciences, Universiti Poly-Tech Malaysia (UPTM), Kuala Lumpur, Malaysia</t>
  </si>
  <si>
    <t>The effect of financial literacy, financial behaviour and financial stress on awareness of investment scams among retirees</t>
  </si>
  <si>
    <t>Ramli, J.</t>
  </si>
  <si>
    <t>Ramli,  Junaira</t>
  </si>
  <si>
    <t>Ahmad Shukri, N.H.</t>
  </si>
  <si>
    <t>Ahmad Shukri,  Nurul Huda</t>
  </si>
  <si>
    <t>Zin, A.S.</t>
  </si>
  <si>
    <t>Zin,  Ana Salwa Md</t>
  </si>
  <si>
    <t>Deraman, R.</t>
  </si>
  <si>
    <t>Deraman,  Rosmawati</t>
  </si>
  <si>
    <t>Jamaludin, A.</t>
  </si>
  <si>
    <t>Jamaludin,  Azahari</t>
  </si>
  <si>
    <t>Ismail, A.</t>
  </si>
  <si>
    <t>Ismail,  Allezawati</t>
  </si>
  <si>
    <t>Seman, S.A.</t>
  </si>
  <si>
    <t>Seman,  Shahri Abu</t>
  </si>
  <si>
    <t>Faculty of Business, Universiti Poly-Tech Malaysia (UPTM), Kuala Lumpur, Malaysia</t>
  </si>
  <si>
    <t>2-s2.0-85138817334</t>
  </si>
  <si>
    <t>Sulaiman, T.</t>
  </si>
  <si>
    <t>Sulaiman,  Tajularipin</t>
  </si>
  <si>
    <t>158</t>
  </si>
  <si>
    <t>Universiti Putra Malaysia</t>
  </si>
  <si>
    <t>Faculty of Educational Studies, Universiti Putra Malaysia, Serdang, Selangor, Malaysia</t>
  </si>
  <si>
    <t>The Effect of a Smart Money Kit on the Financial Interest, Financial Management Behavior, and Prosocial Level of Preschoolers</t>
  </si>
  <si>
    <t>2-s2.0-85083016769</t>
  </si>
  <si>
    <t>Poh, L.M.</t>
  </si>
  <si>
    <t>Poh,  Lee May</t>
  </si>
  <si>
    <t>Faculty of Human Ecology, Universiti Putra Malaysia, Serdang, Selangor, Malaysia</t>
  </si>
  <si>
    <t>Does the bijak wang (Smart money) programme benefit schoolgoing children?</t>
  </si>
  <si>
    <t>Sabri, M.F.</t>
  </si>
  <si>
    <t>Sabri,  Mohamad Fazli</t>
  </si>
  <si>
    <t>Faculty of Human Ecology, Universiti Putra Malaysia, Serdang, Selangor, Malaysia, Universiti Putra Malaysia, Serdang, Selangor, Malaysia</t>
  </si>
  <si>
    <t>Ramli, N.N.</t>
  </si>
  <si>
    <t>Ramli,  Nurhayatul Nira</t>
  </si>
  <si>
    <t>Wahab, R.</t>
  </si>
  <si>
    <t>Wahab,  Rozita</t>
  </si>
  <si>
    <t>2-s2.0-85188005393</t>
  </si>
  <si>
    <t>Soh, W.</t>
  </si>
  <si>
    <t>Soh,  Wei Ni</t>
  </si>
  <si>
    <t>School of Business and Economics, Universiti Putra Malaysia, Serdang, Selangor, Malaysia</t>
  </si>
  <si>
    <t>Digital transformation, financial literacy and rural household entrepreneurship</t>
  </si>
  <si>
    <t>2-s2.0-80054812358</t>
  </si>
  <si>
    <t>Delafrooz, N.</t>
  </si>
  <si>
    <t>Delafrooz,  Narges</t>
  </si>
  <si>
    <t>Department of Resource Management and Consumer Studies, Universiti Putra Malaysia, Serdang, Selangor, Malaysia</t>
  </si>
  <si>
    <t>Effects of demographic characteristics, financial literacy and management on saving behavior of malaysian employees</t>
  </si>
  <si>
    <t>Paim, L.H.J.</t>
  </si>
  <si>
    <t>Paim,  Laily Hj</t>
  </si>
  <si>
    <t>Law, S.H.</t>
  </si>
  <si>
    <t>Law,  Siong Hook</t>
  </si>
  <si>
    <t>2-s2.0-85133299804</t>
  </si>
  <si>
    <t>Determinants of Financial Vulnerability Among Credit Counseling and Debt Management Agency Customers</t>
  </si>
  <si>
    <t>Wang,  Haoliang</t>
  </si>
  <si>
    <t>Zaremohzzabieh, Z.</t>
  </si>
  <si>
    <t>Zaremohzzabieh,  Zeinab</t>
  </si>
  <si>
    <t>2-s2.0-85179179294</t>
  </si>
  <si>
    <t>Razak, N.H.</t>
  </si>
  <si>
    <t>Razak,  Nazrul Hisyam Ab</t>
  </si>
  <si>
    <t>Machine Learning Models for Financial Inclusion in Malaysia: Opportunity for Insurance or Takaful in Achieving Financial Inclusion</t>
  </si>
  <si>
    <t>Li,  Jingwen</t>
  </si>
  <si>
    <t>2-s2.0-85102315807</t>
  </si>
  <si>
    <t>The Effects of Financial Literacy, Self-Efficacy and Self-Coping on Financial Behavior of Emerging Adults</t>
  </si>
  <si>
    <t>2-s2.0-84947071246</t>
  </si>
  <si>
    <t>Department of Resource Management and Consumer Studies, Universiti Putra Malaysia, Serdang, Selangor, Malaysia, Sustainable Consumption Research Center, Universiti Putra Malaysia, Serdang, Selangor, Malaysia</t>
  </si>
  <si>
    <t>The influence of financial literacy, money attitude, financial strain and financial capability on young employees' financial well-being</t>
  </si>
  <si>
    <t>Husniyah, H.A.</t>
  </si>
  <si>
    <t>Husniyah,  A. R.</t>
  </si>
  <si>
    <t>2-s2.0-84870763711</t>
  </si>
  <si>
    <t>Assessment a model of financial satisfaction predictors: Examining the mediate effect of financial behaviour and financial strain</t>
  </si>
  <si>
    <t>2-s2.0-85031292276</t>
  </si>
  <si>
    <t>Determinants of financial well-being among public employees in Putrajaya, Malaysia</t>
  </si>
  <si>
    <t>Dass, T.M.</t>
  </si>
  <si>
    <t>Dass,  Thinagaran Moga</t>
  </si>
  <si>
    <t>Zakaria, N.L.</t>
  </si>
  <si>
    <t>Zakaria,  Nornadia Liz</t>
  </si>
  <si>
    <t>Utaberta, N.</t>
  </si>
  <si>
    <t>Utaberta,  Nangkula</t>
  </si>
  <si>
    <t>Universiti Putra Malaysia, Serdang, Selangor, Malaysia</t>
  </si>
  <si>
    <t>Mokhtar, N.</t>
  </si>
  <si>
    <t>Mokhtar,  Nuradibah</t>
  </si>
  <si>
    <t>Husniyah, A.R.</t>
  </si>
  <si>
    <t>2-s2.0-85095566107</t>
  </si>
  <si>
    <t>Faculty of Human Ecology, Universiti Putra Malaysia, Serdang, Selangor, Malaysia, Institute for Social Science Studies, Universiti Putra Malaysia, Serdang, Selangor, Malaysia</t>
  </si>
  <si>
    <t>Untangling financial stress and workplace productivity: A serial mediation model</t>
  </si>
  <si>
    <t>2-s2.0-85094941621</t>
  </si>
  <si>
    <t>Sustainable Consumption Research Centre of Excellence (SCoRE), Universiti Putra Malaysia, Serdang, Selangor, Malaysia</t>
  </si>
  <si>
    <t>Financial Capability and Differences in Age and Ethnicity</t>
  </si>
  <si>
    <t>Othmana, M.A.</t>
  </si>
  <si>
    <t>Othmana,  Mohd Amim</t>
  </si>
  <si>
    <t>2-s2.0-85094194720</t>
  </si>
  <si>
    <t>Effects of gender and income on Malaysian’s financial capability</t>
  </si>
  <si>
    <t>Wijekoon, R.</t>
  </si>
  <si>
    <t>Wijekoon,  Rusitha</t>
  </si>
  <si>
    <t>Nang, A.A.S.</t>
  </si>
  <si>
    <t>Nang,  Anthony Ang Sang</t>
  </si>
  <si>
    <t>2-s2.0-85064160937</t>
  </si>
  <si>
    <t>Financial literacy and related outcomes: The role of financial information sources</t>
  </si>
  <si>
    <t>Sabri, S.</t>
  </si>
  <si>
    <t>2-s2.0-85064613743</t>
  </si>
  <si>
    <t>The Relationship between attitude towards money, financial literacy and debt management with young worker’s financial well-being</t>
  </si>
  <si>
    <t>Muhammad Arif, A.M.M.</t>
  </si>
  <si>
    <t>Muhammad Arif,  Afida Mastura</t>
  </si>
  <si>
    <t>2-s2.0-84957704535</t>
  </si>
  <si>
    <t>Financial well-being among young employees in Malaysia</t>
  </si>
  <si>
    <t>2-s2.0-85182193079</t>
  </si>
  <si>
    <t>Afham, M.K.</t>
  </si>
  <si>
    <t>Afham,  Mohamad Khair</t>
  </si>
  <si>
    <t>Does Financial Literacy Improve Financial Inclusion in Developing Countries? A Nonlinearity and Quantile Regression Analysis</t>
  </si>
  <si>
    <t>2-s2.0-85197676258</t>
  </si>
  <si>
    <t>Samah, A.A.</t>
  </si>
  <si>
    <t>Samah,  Asnarulkhadi Abu</t>
  </si>
  <si>
    <t>Institute for Social Science Studies, Universiti Putra Malaysia, Serdang, Selangor, Malaysia, Universiti Putra Malaysia, Serdang, Selangor, Malaysia</t>
  </si>
  <si>
    <t>A systematic literature review on the adaptation of women in fisheries-based families on climate change impacts</t>
  </si>
  <si>
    <t>2-s2.0-85043763141</t>
  </si>
  <si>
    <t>Abdullah, N.</t>
  </si>
  <si>
    <t>Abdullah,  Nuraini</t>
  </si>
  <si>
    <t>Moderation effect of gender on financial literacy, money attitude, financial strains and financial capability</t>
  </si>
  <si>
    <t>Department of Management and Marketing, Universiti Putra Malaysia, Serdang, Selangor, Malaysia</t>
  </si>
  <si>
    <t>Department of Resource Management and Consumer Studies, Universiti Putra Malaysia, Serdang, Selangor, Malaysia, Faculty of Human Ecology, Serdang, Selangor, Malaysia</t>
  </si>
  <si>
    <t>Roslan, S.</t>
  </si>
  <si>
    <t>Roslan,  Samsilah Bte</t>
  </si>
  <si>
    <t>Zakaria, N.F.</t>
  </si>
  <si>
    <t>Zakaria,  Nurul Farhana</t>
  </si>
  <si>
    <t>Suhaimi, S.S.A.</t>
  </si>
  <si>
    <t>Suhaimi,  Siti Shazwani Ahmad</t>
  </si>
  <si>
    <t>Fei, C.K.</t>
  </si>
  <si>
    <t>Fei,  Chong Kok</t>
  </si>
  <si>
    <t>Osman, S.</t>
  </si>
  <si>
    <t>Osman,  Syuhaily Bint T.</t>
  </si>
  <si>
    <t>2-s2.0-84903122014</t>
  </si>
  <si>
    <t>Department of Resource Management and Consumer Studies, Universiti Putra Malaysia, Serdang, Selangor, Malaysia, Sustainable Consumption Research Centre of Excellence (SCoRE), Universiti Putra Malaysia, Serdang, Selangor, Malaysia</t>
  </si>
  <si>
    <t>The influence of financial literacy, saving behaviour, and financial management on retirement confidence among women working in the Malaysian public sector</t>
  </si>
  <si>
    <t>2-s2.0-84930676606</t>
  </si>
  <si>
    <t>Abu Talib, M.</t>
  </si>
  <si>
    <t>Abu Talib,  Mansor</t>
  </si>
  <si>
    <t>Department of Human Development and Family Studies, Universiti Putra Malaysia, Serdang, Selangor, Malaysia</t>
  </si>
  <si>
    <t>Financial well-being among public employees in Malaysia: A preliminary study</t>
  </si>
  <si>
    <t>Othman, M.A.</t>
  </si>
  <si>
    <t>Othman,  Mohd Amim</t>
  </si>
  <si>
    <t>Mazuki, R.</t>
  </si>
  <si>
    <t>Mazuki,  Raidah</t>
  </si>
  <si>
    <t>Institute for Social Science Studies, Universiti Putra Malaysia, Serdang, Selangor, Malaysia</t>
  </si>
  <si>
    <t>2-s2.0-85180645688</t>
  </si>
  <si>
    <t>Adebo, A.I.</t>
  </si>
  <si>
    <t>Adebo,  Adetumilara Iyanuoluwa</t>
  </si>
  <si>
    <t>Department of Social and Developmental Sciences, Universiti Putra Malaysia, Serdang, Selangor, Malaysia</t>
  </si>
  <si>
    <t>Identity exploration of university students in the somatic and material domains: the mediating role of conspicuous consumption</t>
  </si>
  <si>
    <t>2-s2.0-79960519427</t>
  </si>
  <si>
    <t>Determinants of saving behavior and financial problem among employees in Malaysia</t>
  </si>
  <si>
    <t>2-s2.0-85074691584</t>
  </si>
  <si>
    <t>Roziah, M.R.</t>
  </si>
  <si>
    <t>Roziah,  M. R.</t>
  </si>
  <si>
    <t>Financial stress predictors for civil service sector employees</t>
  </si>
  <si>
    <t>Hamsan, H.H.</t>
  </si>
  <si>
    <t>Hamsan,  H. H.</t>
  </si>
  <si>
    <t>Chong, K.F.</t>
  </si>
  <si>
    <t>Chong,  Kok Fei</t>
  </si>
  <si>
    <t>2-s2.0-85115760229</t>
  </si>
  <si>
    <t>Determinants of financial vulnerability among civil servants in Peninsular Malaysia</t>
  </si>
  <si>
    <t>Department of Resource Management and Consumer Studies, Universiti Putra Malaysia, Serdang, Selangor, Malaysia, Institute for Social Science Studies, Universiti Putra Malaysia, Serdang, Selangor, Malaysia</t>
  </si>
  <si>
    <t>Nazuri, N.S.</t>
  </si>
  <si>
    <t>Nazuri,  Nur Shuhamin</t>
  </si>
  <si>
    <t>Tze Juen, T.</t>
  </si>
  <si>
    <t>Tze Juen,  Teo</t>
  </si>
  <si>
    <t>Abdul Kadir, S.A.</t>
  </si>
  <si>
    <t>Abdul Kadir,  Suhaida</t>
  </si>
  <si>
    <t>Abdul Wahab, H.A.R.</t>
  </si>
  <si>
    <t>Abdul Wahab,  Husniyah Rahim</t>
  </si>
  <si>
    <t>2-s2.0-85081915711</t>
  </si>
  <si>
    <t>Alam, M.K.</t>
  </si>
  <si>
    <t>Alam,  Md Kausar</t>
  </si>
  <si>
    <t>Department of Accounting and Finance, Universiti Putra Malaysia, Serdang, Selangor, Malaysia</t>
  </si>
  <si>
    <t>Students and money management behavior of a Malaysian public university</t>
  </si>
  <si>
    <t>Daud, Z.M.</t>
  </si>
  <si>
    <t>Daud,  Zaidi Mat</t>
  </si>
  <si>
    <t>Sidi, F.</t>
  </si>
  <si>
    <t>Sidi,  Fatimah Binti</t>
  </si>
  <si>
    <t>Faculty of Computer Science and Information Technology, Universiti Putra Malaysia, Serdang, Selangor, Malaysia</t>
  </si>
  <si>
    <t>A. Jabar, M.A.</t>
  </si>
  <si>
    <t>A. Jabar,  Marzanah Ab</t>
  </si>
  <si>
    <t>Burhan, N.A.S.</t>
  </si>
  <si>
    <t>Burhan,  Nik Ahmad Sufian</t>
  </si>
  <si>
    <t>Fakulti Ekologi Manusia, Universiti Putra Malaysia, Serdang, Selangor, Malaysia</t>
  </si>
  <si>
    <t>Zulfaris, M.D.</t>
  </si>
  <si>
    <t>Zulfaris,  Mohd Danial</t>
  </si>
  <si>
    <t>Mustafa, H.</t>
  </si>
  <si>
    <t>Mustafa,  Hasri Abdul Razak</t>
  </si>
  <si>
    <t>Amirah, S.M.</t>
  </si>
  <si>
    <t>Amirah,  Shazana M.</t>
  </si>
  <si>
    <t>Ali, A.A.M.F.</t>
  </si>
  <si>
    <t>Ali,  Fazlin</t>
  </si>
  <si>
    <t>Faculty of Agriculture, Universiti Putra Malaysia, Serdang, Selangor, Malaysia</t>
  </si>
  <si>
    <t>2-s2.0-85219552884</t>
  </si>
  <si>
    <t>The Influence of Financial Literacy, Money Attitude, Financial Strain and Financial Capability on Young Employees’ Financial Well-being</t>
  </si>
  <si>
    <t>2-s2.0-84940248145</t>
  </si>
  <si>
    <t>Husniyah, H.</t>
  </si>
  <si>
    <t>Public worker's personal financial planning process and involvement in comprehensive financial planning</t>
  </si>
  <si>
    <t>Jamil, A.R.M.</t>
  </si>
  <si>
    <t>Jamil,  Abd Rahim Md</t>
  </si>
  <si>
    <t>2-s2.0-85043766483</t>
  </si>
  <si>
    <t>Department of Resource Management and Consumer Studies, Universiti Putra Malaysia, Serdang, Selangor, Malaysia, Centre of Excellence for Sustainable Consumption Research, Universiti Putra Malaysia, Serdang, Selangor, Malaysia</t>
  </si>
  <si>
    <t>Mediation effect of islamic financial planning intention in the behaviour framework of malaysian public workers</t>
  </si>
  <si>
    <t>2-s2.0-85043753940</t>
  </si>
  <si>
    <t>Juen, T.T.</t>
  </si>
  <si>
    <t>Juen,  Teo Tze</t>
  </si>
  <si>
    <t>Factors affecting retirement confidence among women in Peninsular Malaysia government sectors</t>
  </si>
  <si>
    <t>2-s2.0-85043784796</t>
  </si>
  <si>
    <t>Sulaiman, N.</t>
  </si>
  <si>
    <t>Sulaiman,  Norhasmah</t>
  </si>
  <si>
    <t>Department of Nutrition and Dietetics, Universiti Putra Malaysia, Serdang, Selangor, Malaysia</t>
  </si>
  <si>
    <t>Food variety and its contributing factors among public university students in Klang Valley</t>
  </si>
  <si>
    <t>Ab Mumin, A.G.</t>
  </si>
  <si>
    <t>Ab Mumin,  Ab Ghani</t>
  </si>
  <si>
    <t>Centre of Excellence for Sustainable Consumption Research, Universiti Putra Malaysia, Serdang, Selangor, Malaysia</t>
  </si>
  <si>
    <t>2-s2.0-85061359009</t>
  </si>
  <si>
    <t>Lim, E.A.L.</t>
  </si>
  <si>
    <t>Lim,  Evelyn Ai Lin</t>
  </si>
  <si>
    <t>Faculty of Forestry, Universiti Putra Malaysia, Serdang, Selangor, Malaysia</t>
  </si>
  <si>
    <t>Learning in the natural environment to influence secondary schools students’ beliefs on the natural environment of Pulau Pangkor, Perak, Malaysia</t>
  </si>
  <si>
    <t>Rahim, H.A.</t>
  </si>
  <si>
    <t>Rahim,  Husniyah Abdul</t>
  </si>
  <si>
    <t>2-s2.0-85097898681</t>
  </si>
  <si>
    <t>Adznam, S.N.A.</t>
  </si>
  <si>
    <t>Adznam,  Siti Nur Asyura</t>
  </si>
  <si>
    <t>Department of Nutrition and Dietetics, Universiti Putra Malaysia, Serdang, Selangor, Malaysia, Malaysian Research Institute on Ageing (MyAgeing), Universiti Putra Malaysia, Serdang, Selangor, Malaysia</t>
  </si>
  <si>
    <t>Financial problems associated with food insecurity among public university students in Peninsular Malaysia</t>
  </si>
  <si>
    <t>Department of Nutrition, Universiti Putra Malaysia, Serdang, Selangor, Malaysia, Faculty of Medicine and Health Sciences, Serdang, Selangor, Malaysia</t>
  </si>
  <si>
    <t>Jamil, N.M.</t>
  </si>
  <si>
    <t>Jamil,  Nurulhudha Mohd</t>
  </si>
  <si>
    <t>Department of Nutrition, Universiti Putra Malaysia, Serdang, Selangor, Malaysia</t>
  </si>
  <si>
    <t>Suhaimi, T.</t>
  </si>
  <si>
    <t>Suhaimi,  Tatiana</t>
  </si>
  <si>
    <t>Department of Social and Development Sciences, Universiti Putra Malaysia, Serdang, Selangor, Malaysia</t>
  </si>
  <si>
    <t>Manohar, M.</t>
  </si>
  <si>
    <t>Manohar,  M.</t>
  </si>
  <si>
    <t>Mohd Amim, O.</t>
  </si>
  <si>
    <t>Mohd Amim,  O.</t>
  </si>
  <si>
    <t>Badari, S.A.Z.</t>
  </si>
  <si>
    <t>Badari,  Shamsul Azahari Zainal</t>
  </si>
  <si>
    <t>Ahmad, S.Y.</t>
  </si>
  <si>
    <t>Ahmad,  Siti Yuliandi</t>
  </si>
  <si>
    <t>2-s2.0-105008971039</t>
  </si>
  <si>
    <t>Heng, B.L.J.</t>
  </si>
  <si>
    <t>Heng,  Bernard Lim Jit</t>
  </si>
  <si>
    <t>Putra Business School, Universiti Putra Malaysia, Serdang, Selangor, Malaysia</t>
  </si>
  <si>
    <t>Exploring the Family Financial Socialisation Model in Determining the Financial Well-Being of Employees From the Private Sector in Klang Valley</t>
  </si>
  <si>
    <t>Ali, R.</t>
  </si>
  <si>
    <t>Ali,  Rosalan</t>
  </si>
  <si>
    <t>2-s2.0-85043784189</t>
  </si>
  <si>
    <t>Financial knowledge, financial management practices, financial pressure and financial stability among single female households in Malaysia</t>
  </si>
  <si>
    <t>Min, F.S.</t>
  </si>
  <si>
    <t>Min,  Foosiong</t>
  </si>
  <si>
    <t>Ni, S.W.</t>
  </si>
  <si>
    <t>Ni,  Soh Wei</t>
  </si>
  <si>
    <t>Zenhendel, M.</t>
  </si>
  <si>
    <t>Zenhendel,  Merzieh</t>
  </si>
  <si>
    <t>Division of Economics, Universiti Putra Malaysia, Serdang, Selangor, Malaysia</t>
  </si>
  <si>
    <t>Yusof, A.N.M.</t>
  </si>
  <si>
    <t>Yusof,  Ahmad Nasir Mohd</t>
  </si>
  <si>
    <t>Bidin, R.</t>
  </si>
  <si>
    <t>Bidin,  Rosmiza Binti Haji</t>
  </si>
  <si>
    <t>Paim, L.</t>
  </si>
  <si>
    <t>Shaffril, H.A.M.</t>
  </si>
  <si>
    <t>Shaffril,  Hayrol Azril Mohamed</t>
  </si>
  <si>
    <t>Universiti Putra Malaysia
Universitas Negeri Malang (NA)</t>
  </si>
  <si>
    <t>Institute for Social Science Studies, Universiti Putra Malaysia, Serdang, Selangor, Malaysia, Department of Social Sciences, Universitas Negeri Malang, Malang, East Java, Indonesia</t>
  </si>
  <si>
    <t>2-s2.0-85201720424</t>
  </si>
  <si>
    <t>Kamarudin, N.S.</t>
  </si>
  <si>
    <t>Kamarudin,  Nur Shuhada</t>
  </si>
  <si>
    <t>Universiti Sains Islam Malaysia</t>
  </si>
  <si>
    <t>Universiti Sains Islam Malaysia, Nilai, Negeri Sembilan, Malaysia</t>
  </si>
  <si>
    <t>Intention to Use Digital Platforms for Islamic Financial Education in Malaysia: Structural Equation Model</t>
  </si>
  <si>
    <t>Hadi, N.A.</t>
  </si>
  <si>
    <t>Hadi,  Noradilah Abdul</t>
  </si>
  <si>
    <t>Ahmad,  Azuan Bin</t>
  </si>
  <si>
    <t>Faculty of Science and Technology, Universiti Sains Islam Malaysia, Nilai, Negeri Sembilan, Malaysia</t>
  </si>
  <si>
    <t>2-s2.0-85182559598</t>
  </si>
  <si>
    <t>Mohd Jamal, I.N.</t>
  </si>
  <si>
    <t>Mohd Jamal,  Izzatun Nuha</t>
  </si>
  <si>
    <t>A conceptual framework of the retirement savings decisions among the B40 groups in Malaysia</t>
  </si>
  <si>
    <t>2-s2.0-85074803880</t>
  </si>
  <si>
    <t>Basah, M.Y.A.</t>
  </si>
  <si>
    <t>Basah,  Mohamad Yazis Ali</t>
  </si>
  <si>
    <t>Faculty of Economics and Muamalat, Universiti Sains Islam Malaysia, Nilai, Negeri Sembilan, Malaysia</t>
  </si>
  <si>
    <t>Measuring the awareness on financing long term care cost among public and private sector employees in Malaysia</t>
  </si>
  <si>
    <t>Hamdy, M.S.</t>
  </si>
  <si>
    <t>Hamdy,  Muhammad Safwan Bin</t>
  </si>
  <si>
    <t>Shariff, N.S.M.</t>
  </si>
  <si>
    <t>Shariff,  Nurul Sima Mohamad</t>
  </si>
  <si>
    <t>Faculty of Science and Technology, Universiti Sains Islam Malaysia, Nilai, Negeri Sembilan, Malaysia, Risk and Analytics Research Group, Universiti Sains Islam Malaysia, Nilai, Negeri Sembilan, Malaysia</t>
  </si>
  <si>
    <t>Ruslan, N.A.</t>
  </si>
  <si>
    <t>Ruslan,  Nur Athirah</t>
  </si>
  <si>
    <t>Hishamudin, M.Z.</t>
  </si>
  <si>
    <t>Hishamudin,  Muhammad Zikry</t>
  </si>
  <si>
    <t>Kamaruddin, M.I.H.</t>
  </si>
  <si>
    <t>Kamaruddin,  Muhammad Iqmal Hisham</t>
  </si>
  <si>
    <t>Yusuf, M.M.</t>
  </si>
  <si>
    <t>Yusuf,  M. M.</t>
  </si>
  <si>
    <t>2-s2.0-105015771616</t>
  </si>
  <si>
    <t>Digital Dilemmas and Solutions: Addressing Financial Challenges and Exploring Islamic Educational Platforms</t>
  </si>
  <si>
    <t>Rasedee, A.F.N.</t>
  </si>
  <si>
    <t>Rasedee,  Ahmad Fadly Nurullah</t>
  </si>
  <si>
    <t>2-s2.0-85178913695</t>
  </si>
  <si>
    <t>Young Consumer Behavior: Financial Practices among Malaysian Muslim Youth</t>
  </si>
  <si>
    <t>2-s2.0-85105628183</t>
  </si>
  <si>
    <t>Ishak, W.W.M.</t>
  </si>
  <si>
    <t>Ishak,  Waznatol Widad Mohamad</t>
  </si>
  <si>
    <t>Statistical analyses on factors affecting retirement savings decision in Malaysia</t>
  </si>
  <si>
    <t>2-s2.0-105021537539</t>
  </si>
  <si>
    <t>Muhamed, N.A.</t>
  </si>
  <si>
    <t>Muhamed,  Nurul Aini</t>
  </si>
  <si>
    <t>TOWARDS A SUITABLE MICRO-TAKĀFUL PLAN IN MALAYSIA: BENEFITS AND COVERAGE PREFERENCES OF LOW-INCOME B40 GROUPS</t>
  </si>
  <si>
    <t>Hashim, A.J.C.M.</t>
  </si>
  <si>
    <t>Hashim,  Azreen Jihan Che Mohd</t>
  </si>
  <si>
    <t>2-s2.0-105008537889</t>
  </si>
  <si>
    <t>Addressing Financial Challenges in Malaysia and Enhancing Digital Financial Literacy: Insights from Practitioners</t>
  </si>
  <si>
    <t>Ismarau Tajuddin, N.I.I.</t>
  </si>
  <si>
    <t>Ismarau Tajuddin,  Nur Ilyana</t>
  </si>
  <si>
    <t>2-s2.0-85139382830</t>
  </si>
  <si>
    <t>Loke, Y.J.</t>
  </si>
  <si>
    <t>Loke,  Yiing Jia</t>
  </si>
  <si>
    <t>Universiti Sains Malaysia</t>
  </si>
  <si>
    <t>Universiti Sains Malaysia, Gelugor, Penang, Malaysia</t>
  </si>
  <si>
    <t>Family Financial Socialization and Financial Autonomy of Children in Malaysia</t>
  </si>
  <si>
    <t>2-s2.0-85174204560</t>
  </si>
  <si>
    <t>Fadilah, S.I.</t>
  </si>
  <si>
    <t>Fadilah,  Suzi Iryanti</t>
  </si>
  <si>
    <t>School of Computer Science, Universiti Sains Malaysia, Gelugor, Penang, Malaysia</t>
  </si>
  <si>
    <t>A Concise Review for Exploring Behaviors To Embrace Investment Robo-advisors</t>
  </si>
  <si>
    <t>Keikhosrokiani, P.</t>
  </si>
  <si>
    <t>Keikhosrokiani,  Pantea</t>
  </si>
  <si>
    <t>2-s2.0-84954433351</t>
  </si>
  <si>
    <t>School of Social Sciences, Universiti Sains Malaysia, Gelugor, Penang, Malaysia</t>
  </si>
  <si>
    <t>Living beyond one's means: Evidence from Malaysia</t>
  </si>
  <si>
    <t>2-s2.0-85211618329</t>
  </si>
  <si>
    <t>Pitchay, A.</t>
  </si>
  <si>
    <t>Pitchay,  Anwar Allah</t>
  </si>
  <si>
    <t>School of Management, Universiti Sains Malaysia, Gelugor, Penang, Malaysia</t>
  </si>
  <si>
    <t>Alleviating financial education debt through Zakah: proposing HOPE model to public higher education institution</t>
  </si>
  <si>
    <t>Cheong, S.F.</t>
  </si>
  <si>
    <t>Cheong,  Suk Fun</t>
  </si>
  <si>
    <t>2-s2.0-105005798738</t>
  </si>
  <si>
    <t>Azzam, M.K.</t>
  </si>
  <si>
    <t>Azzam,  Mohammad Khaled</t>
  </si>
  <si>
    <t>School of Management, Universiti Sains Malaysia, Gelugor, Penang, Malaysia, Universiti Sains Malaysia, Gelugor, Penang, Malaysia</t>
  </si>
  <si>
    <t>Key factors behind traditional, digital and hybrid startup failures in Irbid, Jordan: financial instability and entrepreneurial skill gaps</t>
  </si>
  <si>
    <t>Graduate School of Business, Universiti Sains Malaysia, Gelugor, Penang, Malaysia</t>
  </si>
  <si>
    <t>2-s2.0-85028682176</t>
  </si>
  <si>
    <t>Raslim, F.M.</t>
  </si>
  <si>
    <t>Raslim,  F. M.</t>
  </si>
  <si>
    <t>Department of Quantity Surveying, Universiti Sains Malaysia, Gelugor, Penang, Malaysia</t>
  </si>
  <si>
    <t>The success factors of relationship based procurement (RBP) in Malaysia</t>
  </si>
  <si>
    <t>Al-Momani, A.</t>
  </si>
  <si>
    <t>Al-Momani,  Ala'a M.</t>
  </si>
  <si>
    <t>2-s2.0-85196111257</t>
  </si>
  <si>
    <t>Hu, B.</t>
  </si>
  <si>
    <t>Hu,  Bing</t>
  </si>
  <si>
    <t>THE IMPACT OF RURAL INCLUSIVE FINANCE ON FOOD SECURITY IN CHINA; O IMPACTO DO FINANCIAMENTO RURAL INCLUSIVO NA SEGURANÇA ALIMENTAR NA CHINA</t>
  </si>
  <si>
    <t>Masron, T.A.</t>
  </si>
  <si>
    <t>Masron,  Tajul Ariffin</t>
  </si>
  <si>
    <t>Pitchay, A.B.</t>
  </si>
  <si>
    <t>Khin, S.</t>
  </si>
  <si>
    <t>Khin,  Sabai</t>
  </si>
  <si>
    <t>2-s2.0-85173845392</t>
  </si>
  <si>
    <t>Finance Cluster. School of Management, Universiti Sains Malaysia, Gelugor, Penang, Malaysia</t>
  </si>
  <si>
    <t>Does financial inclusion moderate the effect of digital transformation on banks’ performance in China?</t>
  </si>
  <si>
    <t>2-s2.0-85024127058</t>
  </si>
  <si>
    <t>Financial vulnerability of working adults in Malaysia</t>
  </si>
  <si>
    <t>Lee, H.S.H.</t>
  </si>
  <si>
    <t>Lee,  Helen S.H.</t>
  </si>
  <si>
    <t>Department of Economics, Universiti Sains Malaysia, Gelugor, Penang, Malaysia</t>
  </si>
  <si>
    <t>Abdul Rahman, M.</t>
  </si>
  <si>
    <t>Abdul Rahman,  Masyitah</t>
  </si>
  <si>
    <t>School of Management, Universiti Sains Malaysia, Gelugor, Penang, Malaysia, Amanah Ikhtiar Malaysia, Bayan Lepas, Malaysia</t>
  </si>
  <si>
    <t>2-s2.0-105001953258</t>
  </si>
  <si>
    <t>Abdul Majid, A.R.</t>
  </si>
  <si>
    <t>Abdul Majid,  Abdul Rahman</t>
  </si>
  <si>
    <t>The interconnectivity between Islamic financial literacy and financial sustainability: evidence from Muslim micro-entrepreneurs in Malaysia</t>
  </si>
  <si>
    <t>Kee, D.M.H.</t>
  </si>
  <si>
    <t>Kee,  Daisy Mui Hung</t>
  </si>
  <si>
    <t>2-s2.0-105013177781</t>
  </si>
  <si>
    <t>Malik, F.A.</t>
  </si>
  <si>
    <t>Malik,  Fareed Ahmad</t>
  </si>
  <si>
    <t>Empowering communities: Navigating the Scope and Impediments of Islamic Microfinance in India</t>
  </si>
  <si>
    <t>2-s2.0-85029852801</t>
  </si>
  <si>
    <t>The influence of socio-demographic and financial knowledge factors on financial management practices of Malaysians</t>
  </si>
  <si>
    <t>Azhar, Z.</t>
  </si>
  <si>
    <t>Azhar,  Zubir</t>
  </si>
  <si>
    <t>Zahri, F.A.</t>
  </si>
  <si>
    <t>Zahri,  Fatin Alia</t>
  </si>
  <si>
    <t>2-s2.0-85148633408</t>
  </si>
  <si>
    <t>Abdullah, N.L.</t>
  </si>
  <si>
    <t>Abdullah,  Nasuha Lee</t>
  </si>
  <si>
    <t>School of Computer Sciences, Universiti Sains Malaysia, Gelugor, Penang, Malaysia</t>
  </si>
  <si>
    <t>Factors influencing the behavioral intention to use Cryptocurrency among Saudi Arabian public university students: Moderating role of financial literacy</t>
  </si>
  <si>
    <t>2-s2.0-85012941512</t>
  </si>
  <si>
    <t>Financial preparedness for income shock among malaysians</t>
  </si>
  <si>
    <t>Chew, X.Y.</t>
  </si>
  <si>
    <t>Chew,  Xinying</t>
  </si>
  <si>
    <t>Tang, C.F.</t>
  </si>
  <si>
    <t>Tang,  Chor Foon</t>
  </si>
  <si>
    <t>Centre for Policy Research, Universiti Sains Malaysia, Gelugor, Penang, Malaysia</t>
  </si>
  <si>
    <t>Khaw, K.W.</t>
  </si>
  <si>
    <t>Khaw,  Khai Wah</t>
  </si>
  <si>
    <t>Samsurijan, M.S.</t>
  </si>
  <si>
    <t>Samsurijan,  Mohamad Shaharudin</t>
  </si>
  <si>
    <t>Mahussin, N.</t>
  </si>
  <si>
    <t>Mahussin,  Norlida</t>
  </si>
  <si>
    <t>Faculty of Science and Technology, Universiti Sains Malaysia, Gelugor, Penang, Malaysia</t>
  </si>
  <si>
    <t>2-s2.0-105012135139</t>
  </si>
  <si>
    <t>Wei,  Lu</t>
  </si>
  <si>
    <t>IMPACT OF ECONOMIC POLICY UNCERTAINTY ON HERD BEHAVIOR IN CHINA STOCK MARKET</t>
  </si>
  <si>
    <t>Ahmad,  Zamri</t>
  </si>
  <si>
    <t>2-s2.0-85163680122</t>
  </si>
  <si>
    <t>Mohd, S.</t>
  </si>
  <si>
    <t>Mohd,  Saidatulakmal</t>
  </si>
  <si>
    <t>Factors Affecting Savings for Low-Income Households in the Northern States of Malaysia</t>
  </si>
  <si>
    <t>El Shlmani, Z.</t>
  </si>
  <si>
    <t>El Shlmani,  Zahra</t>
  </si>
  <si>
    <t>2-s2.0-85091827378</t>
  </si>
  <si>
    <t>School of Distance Education, Universiti Sains Malaysia, Gelugor, Penang, Malaysia</t>
  </si>
  <si>
    <t>Financial literacy, money management skill and credit card repayments</t>
  </si>
  <si>
    <t>School of Social Science, Universiti Sains Malaysia, Gelugor, Penang, Malaysia</t>
  </si>
  <si>
    <t>Radin Firdaus, R.F.R.</t>
  </si>
  <si>
    <t>Radin Firdaus,  R. B.</t>
  </si>
  <si>
    <t>Zulkafli, A.H.</t>
  </si>
  <si>
    <t>Zulkafli,  Abdul Hadi Bin</t>
  </si>
  <si>
    <t>Arshad, M.A.</t>
  </si>
  <si>
    <t>Arshad,  Mohd Anuar</t>
  </si>
  <si>
    <t>Kuan Pei Ern, G.</t>
  </si>
  <si>
    <t>Kuan Pei Ern,  Garry</t>
  </si>
  <si>
    <t>School of Health Sciences, Universiti Sains Malaysia, Health Campus, Kubang Kerian, Kelantan, Malaysia</t>
  </si>
  <si>
    <t>2-s2.0-85208604011</t>
  </si>
  <si>
    <t>EXPLORING FAMILY FINANCIAL SOCIALISATION ACTIVITIES IN MALAYSIA</t>
  </si>
  <si>
    <t>2-s2.0-85009728792</t>
  </si>
  <si>
    <t>Financial Knowledge and Behaviour of Working Adults in Malaysia</t>
  </si>
  <si>
    <t>Nik Azman, N.H.</t>
  </si>
  <si>
    <t>Nik Azman,  Nik Hadiyan</t>
  </si>
  <si>
    <t>Iorember, P.T.</t>
  </si>
  <si>
    <t>Iorember,  Paul Terhemba</t>
  </si>
  <si>
    <t>Universiti Sains Malaysia
Nile University of Nigeria</t>
  </si>
  <si>
    <t>Centre for Policy Research, Universiti Sains Malaysia, Gelugor, Penang, Malaysia, Department of Economics, Nile University of Nigeria, Abuja, Nigeria</t>
  </si>
  <si>
    <t>Alomari, A.S.A.</t>
  </si>
  <si>
    <t>Alomari,  Ali Saeed A.</t>
  </si>
  <si>
    <t>Universiti Sains Malaysia
Umm Al-Qura University</t>
  </si>
  <si>
    <t>School of Computer Sciences, Universiti Sains Malaysia, Gelugor, Penang, Malaysia, Department of Computer Science, Umm Al-Qura University, Makkah, Makkah al Mukarramah, Saudi Arabia</t>
  </si>
  <si>
    <t>Ebekozien, A.</t>
  </si>
  <si>
    <t>Ebekozien,  Andrew</t>
  </si>
  <si>
    <t>Universiti Sains Malaysia
University of Johannesburg
Auchi Polytechnic (Assuming this is a university or tertiary institution due to the term "Polytechnic". If not, then NA.)</t>
  </si>
  <si>
    <t>School of Social Sciences, Universiti Sains Malaysia, Gelugor, Penang, Malaysia, University of Johannesburg, Johannesburg, Gauteng, South Africa, Department of Quantity Surveying, Auchi Polytechnic, Auchi, Edo, Nigeria</t>
  </si>
  <si>
    <t>Eriqat, I.</t>
  </si>
  <si>
    <t>Eriqat,  Ibrahim O.A.</t>
  </si>
  <si>
    <t>Universiti Sains Malaysia (first mention)
Asia Pacific University of Technology and Innovation (second mention)</t>
  </si>
  <si>
    <t>School of Management, Universiti Sains Malaysia, Gelugor, Penang, Malaysia, School of Accounting and Finance, Asia Pacific University of Technology and Innovation, Kuala Lumpur, Malaysia</t>
  </si>
  <si>
    <t>2-s2.0-85199667446</t>
  </si>
  <si>
    <t>Tamsir, F.</t>
  </si>
  <si>
    <t>Tamsir,  Fazilah</t>
  </si>
  <si>
    <t>Universiti Selangor</t>
  </si>
  <si>
    <t>Faculty of Business and Accountancy, Universiti Selangor, Shah Alam, Selangor, Malaysia</t>
  </si>
  <si>
    <t>I-FinTech Adoption Mediation on the Financial Literacy Elements and Sustainable Entrepreneurship among Bumiputera MSMEs in Malaysia</t>
  </si>
  <si>
    <t>Universiti Selangor, Shah Alam, Selangor, Malaysia</t>
  </si>
  <si>
    <t>Poniran, H.</t>
  </si>
  <si>
    <t>Poniran,  Halimi</t>
  </si>
  <si>
    <t>Zain, N.N.M.</t>
  </si>
  <si>
    <t>Zain,  Noor Nasyikin Mohd</t>
  </si>
  <si>
    <t>Rahman, A.R.A.</t>
  </si>
  <si>
    <t>Rahman,  Asma Rina Abdul</t>
  </si>
  <si>
    <t>Ibrahim, N.A.</t>
  </si>
  <si>
    <t>Ibrahim,  Noor Ayuernie</t>
  </si>
  <si>
    <t>Salleh, H.M.</t>
  </si>
  <si>
    <t>Salleh,  Hamdan Mohd</t>
  </si>
  <si>
    <t>Basar, S.A.</t>
  </si>
  <si>
    <t>Basar,  Suria Abu</t>
  </si>
  <si>
    <t>2-s2.0-85166139778</t>
  </si>
  <si>
    <t>Khan, N.H.A.L.</t>
  </si>
  <si>
    <t>Khan,  Nor Hafizah Abd Latiff</t>
  </si>
  <si>
    <t>Universiti Sultan Azlan Shah</t>
  </si>
  <si>
    <t>Faculty of Management and Information Technology, Universiti Sultan Azlan Shah, Kuala Kangsar, Perak, Malaysia</t>
  </si>
  <si>
    <t>The Importance of Financial Literacy Towards Entrepreneurship Intention Among University Students: A Conceptual Paper</t>
  </si>
  <si>
    <t>Kamarudin, Z.</t>
  </si>
  <si>
    <t>Kamarudin,  Zurina Binti</t>
  </si>
  <si>
    <t>Ulum, Z.K.</t>
  </si>
  <si>
    <t>2-s2.0-85057640437</t>
  </si>
  <si>
    <t>Mohd Yusoff, Z.M.</t>
  </si>
  <si>
    <t>Mohd Yusoff,  Zurita Mohd</t>
  </si>
  <si>
    <t>Universiti Sultan Zainal Abidin</t>
  </si>
  <si>
    <t>Universiti Sultan Zainal Abidin, Kuala Terengganu, Terengganu, Malaysia</t>
  </si>
  <si>
    <t>Financial literacy and financial behaviour among Malaysian school teachers</t>
  </si>
  <si>
    <t>2-s2.0-85213296826</t>
  </si>
  <si>
    <t>Rahman, M.H.</t>
  </si>
  <si>
    <t>Rahman,  Md Habibur</t>
  </si>
  <si>
    <t>Sharia Solutions to Minimising Personal Bankruptcy Cases in Malaysia: A Juristic Analysis</t>
  </si>
  <si>
    <t>Abdullah, M.F.</t>
  </si>
  <si>
    <t>Abdullah,  Md Faruk</t>
  </si>
  <si>
    <t>2-s2.0-85141979452</t>
  </si>
  <si>
    <t>Can Islamic Financial Literacy Minimize Bankruptcy Among the Muslims? An Exploratory Study in Malaysia</t>
  </si>
  <si>
    <t>2-s2.0-85152735580</t>
  </si>
  <si>
    <t>Khairuddin, N.K.</t>
  </si>
  <si>
    <t>Khairuddin,  Nur Khairina</t>
  </si>
  <si>
    <t>Faculty of Business and Management, Universiti Sultan Zainal Abidin, Kuala Terengganu, Terengganu, Malaysia</t>
  </si>
  <si>
    <t>Islamic crowdfunding model for empowering student entrepreneurship program in Malaysia</t>
  </si>
  <si>
    <t>Afthanorhan, A.</t>
  </si>
  <si>
    <t>Afthanorhan,  Asyraf</t>
  </si>
  <si>
    <t>Wan Daud, W.M.N.W.</t>
  </si>
  <si>
    <t>Wan Daud,  Wan Mohd Nazri</t>
  </si>
  <si>
    <t>Md Nawi, F.A.</t>
  </si>
  <si>
    <t>Md Nawi,  Farah Amalina</t>
  </si>
  <si>
    <t>Mohammed Foziah, H.</t>
  </si>
  <si>
    <t>Mohammed Foziah,  Nik Hazimi</t>
  </si>
  <si>
    <t>Shaharuddin, S.</t>
  </si>
  <si>
    <t>Shaharuddin,  Shahida Bt</t>
  </si>
  <si>
    <t>Ishak, M.S.I.</t>
  </si>
  <si>
    <t>Ishak,  Muhammad Shahrul Ifwat</t>
  </si>
  <si>
    <t>Awang, Z.</t>
  </si>
  <si>
    <t>Awang,  Zainudin Bin</t>
  </si>
  <si>
    <t>Al Shami, S.S.A.</t>
  </si>
  <si>
    <t>Al Shami,  Samer Ali</t>
  </si>
  <si>
    <t>Universiti Teknikal Malaysia Melaka</t>
  </si>
  <si>
    <t>Universiti Teknikal Malaysia Melaka, Malacca, Malacca, Malaysia</t>
  </si>
  <si>
    <t>2-s2.0-85023745550</t>
  </si>
  <si>
    <t>Bakri, M.H.</t>
  </si>
  <si>
    <t>Bakri,  Mohammed Hariri</t>
  </si>
  <si>
    <t>Faculty of Technology Management and Technopreneurship, Universiti Teknikal Malaysia Melaka, Malacca, Malacca, Malaysia</t>
  </si>
  <si>
    <t>The role of financial self-efficacy scale in predicting financial behavior</t>
  </si>
  <si>
    <t>Al Shami, S.S.</t>
  </si>
  <si>
    <t>Institute of Technology Management and Entrepreneurship, Universiti Teknikal Malaysia Melaka, Malacca, Malacca, Malaysia</t>
  </si>
  <si>
    <t>Al Shami, S.A.</t>
  </si>
  <si>
    <t>2-s2.0-85012008453</t>
  </si>
  <si>
    <t>Financial literacy and debt burden among Malay youth workers in Malaysia</t>
  </si>
  <si>
    <t>Bin Rahim, A.B.R.</t>
  </si>
  <si>
    <t>Bin Rahim,  A. B.</t>
  </si>
  <si>
    <t>2-s2.0-85189531860</t>
  </si>
  <si>
    <t>Subramanian, U.</t>
  </si>
  <si>
    <t>Subramanian,  Ulaganathan</t>
  </si>
  <si>
    <t>Universiti Teknologi Brunei</t>
  </si>
  <si>
    <t>School of Business, Universiti Teknologi Brunei, Gadong, Brunei Darussalam</t>
  </si>
  <si>
    <t>Innovative Approaches and Challenges in Brunei's Agricultural Management</t>
  </si>
  <si>
    <t>Manshor, N.</t>
  </si>
  <si>
    <t>Manshor,  Nuramalina</t>
  </si>
  <si>
    <t>2-s2.0-85179939697</t>
  </si>
  <si>
    <t>Influence of human capital and social capital on MSME access to finance: assessing the mediating role of financial literacy</t>
  </si>
  <si>
    <t>2-s2.0-85195040647</t>
  </si>
  <si>
    <t>Nor Hasnul, S.R.B.H.</t>
  </si>
  <si>
    <t>Nor Hasnul,  Siti Rafhanah Binti Haji</t>
  </si>
  <si>
    <t>The Influence of Financial Literacy, Environmental Literacy, and Environmental Concern on Green Preferences Among Young Adults in Brunei Darussalam</t>
  </si>
  <si>
    <t>Hj Talip, S.N.S.</t>
  </si>
  <si>
    <t>Hj Talip,  Siti Nor Suriana</t>
  </si>
  <si>
    <t>2-s2.0-85190946091</t>
  </si>
  <si>
    <t>Tarmezi, N.</t>
  </si>
  <si>
    <t>Tarmezi,  Nurazrin Azrin Mat</t>
  </si>
  <si>
    <t>555</t>
  </si>
  <si>
    <t>Universiti Teknologi MARA</t>
  </si>
  <si>
    <t>Faculty of Accountancy, Universiti Teknologi MARA, Shah Alam, Selangor, Malaysia</t>
  </si>
  <si>
    <t>Understanding the intrinsic and extrinsic factors in financial literacy of the Orang Asli in Malaysia</t>
  </si>
  <si>
    <t>2-s2.0-85106018186</t>
  </si>
  <si>
    <t>Zin, N.</t>
  </si>
  <si>
    <t>Zin,  Norlaila Mohd</t>
  </si>
  <si>
    <t>Financial literacy and awareness of investment scams among university students</t>
  </si>
  <si>
    <t>Julaihi, N.J.F.</t>
  </si>
  <si>
    <t>Julaihi,  Nur Juaini Fazarina</t>
  </si>
  <si>
    <t>Faculty of Business and Management, Universiti Teknologi MARA, Shah Alam, Selangor, Malaysia</t>
  </si>
  <si>
    <t>Razak, N.A.</t>
  </si>
  <si>
    <t>Razak,  Noraznira Abd</t>
  </si>
  <si>
    <t>Shamsuddin, R.</t>
  </si>
  <si>
    <t>Shamsuddin,  Roszilah</t>
  </si>
  <si>
    <t>2-s2.0-85054048753</t>
  </si>
  <si>
    <t>Antara, P.M.</t>
  </si>
  <si>
    <t>Antara,  Purnomo M.</t>
  </si>
  <si>
    <t>Conceptualisation and operationalisation of islamic financial literacy scale</t>
  </si>
  <si>
    <t>Zainal, N.</t>
  </si>
  <si>
    <t>Zainal,  Nurazilah</t>
  </si>
  <si>
    <t>Emang, W.</t>
  </si>
  <si>
    <t>Emang,  Winnie</t>
  </si>
  <si>
    <t>Hamid, N.</t>
  </si>
  <si>
    <t>Hamid,  N. A.</t>
  </si>
  <si>
    <t>Department of Accounting, Universiti Teknologi MARA, Shah Alam, Selangor, Malaysia</t>
  </si>
  <si>
    <t>Hassan, F.</t>
  </si>
  <si>
    <t>Hassan,  Faridah Haji J.</t>
  </si>
  <si>
    <t>Institute of Business Excellence, Universiti Teknologi MARA, Shah Alam, Selangor, Malaysia</t>
  </si>
  <si>
    <t>Johari, R.J.</t>
  </si>
  <si>
    <t>Johari,  Razana Juhaida</t>
  </si>
  <si>
    <t>Abdul Pisal, N.</t>
  </si>
  <si>
    <t>Abdul Pisal,  Nadhilah</t>
  </si>
  <si>
    <t>Abdull Rahman, N.L.</t>
  </si>
  <si>
    <t>Abdull Rahman,  Nurul Labanihuda</t>
  </si>
  <si>
    <t>Said, J.</t>
  </si>
  <si>
    <t>Said,  Jamaliah Binti</t>
  </si>
  <si>
    <t>Universiti Teknologi MARA, Shah Alam, Selangor, Malaysia</t>
  </si>
  <si>
    <t>Kassim, E.S.</t>
  </si>
  <si>
    <t>Kassim,  Erne Suzila</t>
  </si>
  <si>
    <t>2-s2.0-85045783001</t>
  </si>
  <si>
    <t>Roslin, R.M.</t>
  </si>
  <si>
    <t>Roslin,  Rosmimah Mohd</t>
  </si>
  <si>
    <t>Arshad Ayub Graduate Business School, Universiti Teknologi MARA, Shah Alam, Selangor, Malaysia</t>
  </si>
  <si>
    <t>Decomposing the theory of planned behaviour and incorporating spiritual intelligence to further understand purchase intention of life insurance and takaful</t>
  </si>
  <si>
    <t>Accounting Research Institute (HICoE), Universiti Teknologi MARA, Shah Alam, Selangor, Malaysia</t>
  </si>
  <si>
    <t>Hassan,  Naffisah Mohd</t>
  </si>
  <si>
    <t>2-s2.0-85094180367</t>
  </si>
  <si>
    <t>Bakar, M.Z.A.</t>
  </si>
  <si>
    <t>Bakar,  Mohd Zamri Abu</t>
  </si>
  <si>
    <t>Prudent financial management practices among youth consumers</t>
  </si>
  <si>
    <t>Hoque, M.N.</t>
  </si>
  <si>
    <t>Hoque,  Muhammad Nazmul</t>
  </si>
  <si>
    <t>Ho, C.S.F.</t>
  </si>
  <si>
    <t>Ho,  Catherine Soke Fun</t>
  </si>
  <si>
    <t>2-s2.0-85049141962</t>
  </si>
  <si>
    <t>Endut, I.R.</t>
  </si>
  <si>
    <t>Endut,  Intan Rohani</t>
  </si>
  <si>
    <t>Faculty of Civil Engineering, Universiti Teknologi MARA, Shah Alam, Selangor, Malaysia</t>
  </si>
  <si>
    <t>Risk factors for design and build projects in Malaysia – Project manager’s perception</t>
  </si>
  <si>
    <t>2-s2.0-85196081948</t>
  </si>
  <si>
    <t>Ramli, R.</t>
  </si>
  <si>
    <t>Ramli,  Rosniza</t>
  </si>
  <si>
    <t>Understanding the Vulnerabilities Contributing to Investor Victimization in Scams</t>
  </si>
  <si>
    <t>2-s2.0-105002430168</t>
  </si>
  <si>
    <t>Zaini, M.R.</t>
  </si>
  <si>
    <t>Zaini,  Mohd Rasdi</t>
  </si>
  <si>
    <t>Faculty of Plantation and Agrotechnology, Universiti Teknologi MARA, Shah Alam, Selangor, Malaysia</t>
  </si>
  <si>
    <t>Financial literacy and technological adoption on entrepreneur intention among youth in agriculture sector</t>
  </si>
  <si>
    <t>Aziz, F.M.M.</t>
  </si>
  <si>
    <t>Aziz,  Farhatul Mustamirrah Mahamad</t>
  </si>
  <si>
    <t>Faculty of Administrative Science and Policy Studies, Universiti Teknologi MARA, Shah Alam, Selangor, Malaysia</t>
  </si>
  <si>
    <t>Zainon, S.</t>
  </si>
  <si>
    <t>Zainon,  Saunah</t>
  </si>
  <si>
    <t>Annuar, N.</t>
  </si>
  <si>
    <t>Annuar,  Nursyamilah</t>
  </si>
  <si>
    <t>Padil, H.</t>
  </si>
  <si>
    <t>Padil,  Hazlina Mohd</t>
  </si>
  <si>
    <t>Faculty of Law, Universiti Teknologi MARA, Shah Alam, Selangor, Malaysia</t>
  </si>
  <si>
    <t>2-s2.0-85192012824</t>
  </si>
  <si>
    <t>Ilyas, I.Y.</t>
  </si>
  <si>
    <t>Ilyas,  Ilya Yasnorizar</t>
  </si>
  <si>
    <t>Faculty of Communication and Media Studies, Universiti Teknologi MARA, Shah Alam, Selangor, Malaysia</t>
  </si>
  <si>
    <t>Level of Awareness and Understanding towards Money Mule Among Malaysian Citizens</t>
  </si>
  <si>
    <t>Taib, N.M.</t>
  </si>
  <si>
    <t>Taib,  Norraeffa Md</t>
  </si>
  <si>
    <t>Daud, S.</t>
  </si>
  <si>
    <t>Daud,  Shahreena</t>
  </si>
  <si>
    <t>Saaidin, S.</t>
  </si>
  <si>
    <t>Saaidin,  Sabihah</t>
  </si>
  <si>
    <t>2-s2.0-77955326609</t>
  </si>
  <si>
    <t>Haji Omar, N.H.</t>
  </si>
  <si>
    <t>Haji Omar,  Normah Haji</t>
  </si>
  <si>
    <t>Accounting Research Institute, Universiti Teknologi MARA, Shah Alam, Selangor, Malaysia</t>
  </si>
  <si>
    <t>Reengineering the engineering education: The need for management and accounting courses</t>
  </si>
  <si>
    <t>Idris, N.H.</t>
  </si>
  <si>
    <t>Idris,  Nur Hafidzah</t>
  </si>
  <si>
    <t>Zain, Z.M.</t>
  </si>
  <si>
    <t>Zain,  Zainab Mohd</t>
  </si>
  <si>
    <t>Academy of Language Studies, Universiti Teknologi MARA, Shah Alam, Selangor, Malaysia</t>
  </si>
  <si>
    <t>Mohamed Arifin, M.A.B.</t>
  </si>
  <si>
    <t>Mohamed Arifin,  Mohd Amizan</t>
  </si>
  <si>
    <t>Universiti Teknologi MARA, Shah Alam, Selangor, Malaysia, School of Civil Engineering and Built Environment, Queensland University of Technology, Brisbane, QLD, Australia</t>
  </si>
  <si>
    <t>Faique, F.A.</t>
  </si>
  <si>
    <t>Faique,  Fathin Ahmad</t>
  </si>
  <si>
    <t>Hassan, M.F.</t>
  </si>
  <si>
    <t>Hassan,  Mohd Faizul</t>
  </si>
  <si>
    <t>Ismail,  Shafinar</t>
  </si>
  <si>
    <t>Mohd Ridzuan, A.R.M.</t>
  </si>
  <si>
    <t>Mohd Ridzuan,  Ahmad Ruslan</t>
  </si>
  <si>
    <t>Faculty of Civil Engineering, Universiti Teknologi MARA, Shah Alam, Selangor, Malaysia, Institute for Infrastructure Engineering and Sustainable Management (IIESM), Universiti Teknologi MARA, Shah Alam, Selangor, Malaysia</t>
  </si>
  <si>
    <t>Ghani, E.K.</t>
  </si>
  <si>
    <t>Ghani,  Erlane K.</t>
  </si>
  <si>
    <t>Abu Samah, S.A.A.</t>
  </si>
  <si>
    <t>Abu Samah,  Siti Akmar</t>
  </si>
  <si>
    <t>Yazid, Z.A.</t>
  </si>
  <si>
    <t>Yazid,  Zarinah Abu</t>
  </si>
  <si>
    <t>Mohd-Sanusi, Z.M.</t>
  </si>
  <si>
    <t>Mohd-Sanusi,  Zuraidah</t>
  </si>
  <si>
    <t>Mazli, M.</t>
  </si>
  <si>
    <t>Mazli,  Mohadzlishah</t>
  </si>
  <si>
    <t>Nasir, N.F.</t>
  </si>
  <si>
    <t>Nasir,  Nurul Farhana</t>
  </si>
  <si>
    <t>2-s2.0-85089246847</t>
  </si>
  <si>
    <t>Prudent financial management practices among Malaysian youth: The moderating roles of financial education</t>
  </si>
  <si>
    <t>Ali,  Mazurina Mohd</t>
  </si>
  <si>
    <t>Kasim, E.S.</t>
  </si>
  <si>
    <t>Kasim,  Eley Suzana</t>
  </si>
  <si>
    <t>Shaharudin, M.R.</t>
  </si>
  <si>
    <t>Shaharudin,  Mohd Rizaimy</t>
  </si>
  <si>
    <t>Yahya, N.</t>
  </si>
  <si>
    <t>Yahya,  Norziana</t>
  </si>
  <si>
    <t>Mahdzar, M.</t>
  </si>
  <si>
    <t>Mahdzar,  Mazlina</t>
  </si>
  <si>
    <t>Faculty of Hotel and Tourism Management, Universiti Teknologi MARA, Shah Alam, Selangor, Malaysia</t>
  </si>
  <si>
    <t>Muda, S.</t>
  </si>
  <si>
    <t>Muda,  Salwa</t>
  </si>
  <si>
    <t>Banchit, A.</t>
  </si>
  <si>
    <t>Banchit,  Azilawati</t>
  </si>
  <si>
    <t>2-s2.0-85059216923</t>
  </si>
  <si>
    <t>Faculty Of Human Ecology, Universiti Teknologi MARA, Shah Alam, Selangor, Malaysia</t>
  </si>
  <si>
    <t>Profile and differences in financial literacy: Empirical evidence</t>
  </si>
  <si>
    <t>Ismail, N.</t>
  </si>
  <si>
    <t>Ismail,  Norhidayah</t>
  </si>
  <si>
    <t>Ismail, R.F.</t>
  </si>
  <si>
    <t>Ismail,  Rina Fadhilah</t>
  </si>
  <si>
    <t>2-s2.0-105008391487</t>
  </si>
  <si>
    <t>Combating investment scams: insights from law enforcement and civil society toward a prevention framework</t>
  </si>
  <si>
    <t>Md Zin, N.</t>
  </si>
  <si>
    <t>Md Zin,  Norlaila</t>
  </si>
  <si>
    <t>Bakar, S.A.</t>
  </si>
  <si>
    <t>Bakar,  Saridan Abu</t>
  </si>
  <si>
    <t>Muhammad, K.</t>
  </si>
  <si>
    <t>Muhammad,  Kamaruzzaman</t>
  </si>
  <si>
    <t>2-s2.0-77954400951</t>
  </si>
  <si>
    <t>Chong, F.</t>
  </si>
  <si>
    <t>Chong,  Fennee</t>
  </si>
  <si>
    <t>Department of Finance and Banking, Universiti Teknologi MARA, Shah Alam, Selangor, Malaysia</t>
  </si>
  <si>
    <t>Evaluating the credit management of micro-enterprises</t>
  </si>
  <si>
    <t>Abdul Rahim, M.A.</t>
  </si>
  <si>
    <t>Abdul Rahim,  Memiyanty</t>
  </si>
  <si>
    <t>Izni, N.A.</t>
  </si>
  <si>
    <t>Izni,  Nor Aziyatul</t>
  </si>
  <si>
    <t>Kampus Dengkil, Universiti Teknologi MARA, Shah Alam, Selangor, Malaysia</t>
  </si>
  <si>
    <t>Ridzuan, A.R.</t>
  </si>
  <si>
    <t>Ridzuan,  Abdul Rauf</t>
  </si>
  <si>
    <t>Shakil, N.S.M.</t>
  </si>
  <si>
    <t>Shakil,  Nurul Syifaa Mohd</t>
  </si>
  <si>
    <t>Faculty Of Human Ecology, Universiti Teknologi MARA, Shah Alam, Selangor, Malaysia, Faculty of Business and Management, Universiti Teknologi MARA, Shah Alam, Selangor, Malaysia</t>
  </si>
  <si>
    <t>Harith, N.H.M.</t>
  </si>
  <si>
    <t>Harith,  Nor Hafizah Mohamed</t>
  </si>
  <si>
    <t>Hanafiah, M.H.</t>
  </si>
  <si>
    <t>Hanafiah,  Mohd Hafiz</t>
  </si>
  <si>
    <t>Moga Dass, T.A.L.</t>
  </si>
  <si>
    <t>Moga Dass,  Thinagaran A.L.</t>
  </si>
  <si>
    <t>Abd Rashid, I.M.A.</t>
  </si>
  <si>
    <t>Abd Rashid,  Intan Maizura</t>
  </si>
  <si>
    <t>Ishak, M.F.</t>
  </si>
  <si>
    <t>Ishak,  Mohd Fikri</t>
  </si>
  <si>
    <t>2-s2.0-85049803112</t>
  </si>
  <si>
    <t>Ishak, M.</t>
  </si>
  <si>
    <t>Ishak,  Maisarah</t>
  </si>
  <si>
    <t>The relationship between previous mathematics performance, and level of financial literacy and financial well-being of university students</t>
  </si>
  <si>
    <t>2-s2.0-85107591515</t>
  </si>
  <si>
    <t>Muhammad Zamri, N.E.M.</t>
  </si>
  <si>
    <t>Muhammad Zamri,  Nor Ezatie Mukminah</t>
  </si>
  <si>
    <t>Assessing housing preferences of young civil servants in Malaysia: do location, financial capability and neighbourhood really matter?</t>
  </si>
  <si>
    <t>Baharin, S.N.</t>
  </si>
  <si>
    <t>Baharin,  Siti Nabilah</t>
  </si>
  <si>
    <t>2-s2.0-85026395534</t>
  </si>
  <si>
    <t>Ghazali, M.S.</t>
  </si>
  <si>
    <t>Ghazali,  Mohd Samsuri</t>
  </si>
  <si>
    <t>Personal financial literacy among high school students in Raub Pahang, Malaysia</t>
  </si>
  <si>
    <t>Azer, I.</t>
  </si>
  <si>
    <t>Azer,  Ilyani</t>
  </si>
  <si>
    <t>Alias, N.E.</t>
  </si>
  <si>
    <t>Alias,  Nurul Ezaili</t>
  </si>
  <si>
    <t>Bashir, M.A.A.</t>
  </si>
  <si>
    <t>Bashir,  M. A.A.</t>
  </si>
  <si>
    <t>Ayub, S.H.</t>
  </si>
  <si>
    <t>Ayub,  Suffian Hadi</t>
  </si>
  <si>
    <t>2-s2.0-85153876701</t>
  </si>
  <si>
    <t>Ali, N.</t>
  </si>
  <si>
    <t>Ali,  Norli Binti</t>
  </si>
  <si>
    <t>DETERMINANTS OF DIGITAL FINANCIAL LITERACY FROM STUDENTS’ PERSPECTIVE</t>
  </si>
  <si>
    <t>Keshminder, J.S.</t>
  </si>
  <si>
    <t>Keshminder,  J. S.</t>
  </si>
  <si>
    <t>Che Ibrahim, C.K.</t>
  </si>
  <si>
    <t>Che Ibrahim,  Che Khairil Izam</t>
  </si>
  <si>
    <t>Rahim, N.M.</t>
  </si>
  <si>
    <t>Rahim,  Nurhazrina Mat</t>
  </si>
  <si>
    <t>2-s2.0-85026371220</t>
  </si>
  <si>
    <t>Risk assessment on design and build projects a comparison of contractors, consultants and owners perceptions</t>
  </si>
  <si>
    <t>Rizduan, A.R.M.</t>
  </si>
  <si>
    <t>Rizduan,  Ahmad Ruslan Mohd</t>
  </si>
  <si>
    <t>Abd Razak, N.N.</t>
  </si>
  <si>
    <t>Abd Razak,  Nur Nabihah</t>
  </si>
  <si>
    <t>Mohd Zahari, M.S.M.</t>
  </si>
  <si>
    <t>Mohd Zahari,  Mohd Salehuddin</t>
  </si>
  <si>
    <t>Hamid, N.A.</t>
  </si>
  <si>
    <t>Faisal, S.I.</t>
  </si>
  <si>
    <t>Faisal,  Syahril Iman</t>
  </si>
  <si>
    <t>2-s2.0-85097944134</t>
  </si>
  <si>
    <t>Musa, R.</t>
  </si>
  <si>
    <t>Musa,  Rosidah Binti</t>
  </si>
  <si>
    <t>Validating islamic financial literacy instruments among mum generation: Rasch analysis approach</t>
  </si>
  <si>
    <t>Norizan, S.</t>
  </si>
  <si>
    <t>Norizan,  Saifulrizan</t>
  </si>
  <si>
    <t>Mohamad, S.A.</t>
  </si>
  <si>
    <t>Mohamad,  Siti Aishah S.</t>
  </si>
  <si>
    <t>Aziz, N.N.A.</t>
  </si>
  <si>
    <t>Aziz,  Nurul Nadia Abd</t>
  </si>
  <si>
    <t>Adnan, M.F.</t>
  </si>
  <si>
    <t>Adnan,  Mohd Fairuz</t>
  </si>
  <si>
    <t>Majid, A.A.</t>
  </si>
  <si>
    <t>Majid,  Azeman Abd</t>
  </si>
  <si>
    <t>Abdullah, H.</t>
  </si>
  <si>
    <t>Abdullah,  Hasni</t>
  </si>
  <si>
    <t>Department of Economics and Financial Studies, Universiti Teknologi MARA, Shah Alam, Selangor, Malaysia</t>
  </si>
  <si>
    <t>2-s2.0-84988985398</t>
  </si>
  <si>
    <t>Arshad Ayub Gradvate Business School (AAGBS), Universiti Teknologi MARA, Shah Alam, Selangor, Malaysia</t>
  </si>
  <si>
    <t>Influence of organizational capability on competitive advantage in small and medium enterprises (SMEs)</t>
  </si>
  <si>
    <t>Samad, S.</t>
  </si>
  <si>
    <t>Samad,  Sarminah</t>
  </si>
  <si>
    <t>Muda, R.</t>
  </si>
  <si>
    <t>Muda,  Ruhaini</t>
  </si>
  <si>
    <t>Kasuma, J.</t>
  </si>
  <si>
    <t>Kasuma,  Jati</t>
  </si>
  <si>
    <t>Accounting Research Institute and Faculty of Accountancy, Universiti Teknologi MARA, Shah Alam, Selangor, Malaysia</t>
  </si>
  <si>
    <t>Chui, C.B.</t>
  </si>
  <si>
    <t>Chui,  Carol Teo Boon</t>
  </si>
  <si>
    <t>Azali, N.H.</t>
  </si>
  <si>
    <t>Azali,  Noor Hafizah</t>
  </si>
  <si>
    <t>Yaacob, Z.</t>
  </si>
  <si>
    <t>Yaacob,  Zalilawati</t>
  </si>
  <si>
    <t>Abdamia, N.</t>
  </si>
  <si>
    <t>Abdamia,  Noranita</t>
  </si>
  <si>
    <t>2-s2.0-84968864139</t>
  </si>
  <si>
    <t>Risk variable on contractor’s tender figure in Malaysia</t>
  </si>
  <si>
    <t>Zahari, A.I.</t>
  </si>
  <si>
    <t>Zahari,  Afzal Izzaz</t>
  </si>
  <si>
    <t>Misman, F.N.B.</t>
  </si>
  <si>
    <t>Misman,  Faridah Najuna</t>
  </si>
  <si>
    <t>Tarmuji, N.H.</t>
  </si>
  <si>
    <t>Tarmuji,  Nor Habibah</t>
  </si>
  <si>
    <t>Faculty of Computer and Mathematical Sciences, Universiti Teknologi MARA, Shah Alam, Selangor, Malaysia</t>
  </si>
  <si>
    <t>Edward, O.T.</t>
  </si>
  <si>
    <t>Edward,  Oswald Timothy</t>
  </si>
  <si>
    <t>Zakaria, S.H.</t>
  </si>
  <si>
    <t>Zakaria,  Siti Haslini</t>
  </si>
  <si>
    <t>Informatics and Mathematics, Universiti Teknologi MARA, Shah Alam, Selangor, Malaysia</t>
  </si>
  <si>
    <t>Kader, M.A.R.A.</t>
  </si>
  <si>
    <t>Kader,  Mohd Aidil Riduan Awang</t>
  </si>
  <si>
    <t>Mahazril, M.A.</t>
  </si>
  <si>
    <t>Mahazril,  Aini Y.</t>
  </si>
  <si>
    <t>Anwar, N.</t>
  </si>
  <si>
    <t>Anwar,  N.</t>
  </si>
  <si>
    <t>Faculty of Information Management, Universiti Teknologi MARA, Shah Alam, Selangor, Malaysia</t>
  </si>
  <si>
    <t>Haron, N.F.</t>
  </si>
  <si>
    <t>Haron,  Nurfaradilla</t>
  </si>
  <si>
    <t>Academy of Contemporary Islamic Studies, Universiti Teknologi MARA, Shah Alam, Selangor, Malaysia</t>
  </si>
  <si>
    <t>2-s2.0-85203486011</t>
  </si>
  <si>
    <t>Ali, M.S.</t>
  </si>
  <si>
    <t>Ali,  Muhammad Sallehudin</t>
  </si>
  <si>
    <t>Financial literacy among women agrientrepreneurs</t>
  </si>
  <si>
    <t>Muhamad Arifin, N.A.</t>
  </si>
  <si>
    <t>Muhamad Arifin,  Nur Afizah</t>
  </si>
  <si>
    <t>Bakar, B.A.</t>
  </si>
  <si>
    <t>Bakar,  Bazri Abu</t>
  </si>
  <si>
    <t>Department of Economics, Universiti Teknologi MARA, Shah Alam, Selangor, Malaysia</t>
  </si>
  <si>
    <t>Tanggamani, V.</t>
  </si>
  <si>
    <t>Tanggamani,  Vani</t>
  </si>
  <si>
    <t>Zin, N.M.</t>
  </si>
  <si>
    <t>Faculty of Accountancy, Universiti Teknologi MARA, Shah Alam, Selangor, Malaysia, Universiti Teknologi MARA, Shah Alam, Selangor, Malaysia</t>
  </si>
  <si>
    <t>Sarman, M.A.</t>
  </si>
  <si>
    <t>Sarman,  Mohd Amin</t>
  </si>
  <si>
    <t>Faculty of Education, Universiti Teknologi MARA, Shah Alam, Selangor, Malaysia</t>
  </si>
  <si>
    <t>Ismail,  Norashikin Hj</t>
  </si>
  <si>
    <t>Mohd Ridzuan, A.R.</t>
  </si>
  <si>
    <t>Lai, M.-L.</t>
  </si>
  <si>
    <t>Lai,  Ming Ling</t>
  </si>
  <si>
    <t>Mohd Hidzir, P.A.</t>
  </si>
  <si>
    <t>Mohd Hidzir,  Putri Aliah</t>
  </si>
  <si>
    <t>Padil, H.M.</t>
  </si>
  <si>
    <t>Zainuddin, A.</t>
  </si>
  <si>
    <t>Zainuddin,  Azizan</t>
  </si>
  <si>
    <t>Sahari, D.N.A.A.</t>
  </si>
  <si>
    <t>Sahari,  Dayang Nur Arfiny Awg</t>
  </si>
  <si>
    <t>Ahmad, S.</t>
  </si>
  <si>
    <t>Ahmad,  Suraya</t>
  </si>
  <si>
    <t>Mohd Nasir, N.E.</t>
  </si>
  <si>
    <t>Mohd Nasir,  Noor Emilina</t>
  </si>
  <si>
    <t>Masoud, Y.A.H.</t>
  </si>
  <si>
    <t>Masoud,  Yassien A H</t>
  </si>
  <si>
    <t>Mat, A.</t>
  </si>
  <si>
    <t>Mat,  Azmi</t>
  </si>
  <si>
    <t>Hazudin, S.F.</t>
  </si>
  <si>
    <t>Hazudin,  Siti Fahazarina</t>
  </si>
  <si>
    <t>Syed Yusuf, S.N.</t>
  </si>
  <si>
    <t>Syed Yusuf,  Sharifah Norzehan</t>
  </si>
  <si>
    <t>Abd Rashid, I.M.</t>
  </si>
  <si>
    <t>Bani, H.</t>
  </si>
  <si>
    <t>Bani,  Hamidah</t>
  </si>
  <si>
    <t>Rahim,  Azlina</t>
  </si>
  <si>
    <t>Vaiappuri, S.K.N.</t>
  </si>
  <si>
    <t>Vaiappuri,  Selvakkumar K.N.</t>
  </si>
  <si>
    <t>Urus, S.T.</t>
  </si>
  <si>
    <t>Urus,  Sharina Tajul</t>
  </si>
  <si>
    <t>Mat Isa, C.M.</t>
  </si>
  <si>
    <t>Mat Isa,  Che Maznah</t>
  </si>
  <si>
    <t>Mohideen, R.S.</t>
  </si>
  <si>
    <t>Mohideen,  Rosilawati Sultan</t>
  </si>
  <si>
    <t>Latif, M.M.R.A.</t>
  </si>
  <si>
    <t>Latif,  Mohd Mas Rizat Abdul</t>
  </si>
  <si>
    <t>Syed Alwi, S.F.</t>
  </si>
  <si>
    <t>Syed Alwi,  Sharifah Faigah</t>
  </si>
  <si>
    <t>Zakaria, S.H.H.</t>
  </si>
  <si>
    <t>Zakaria,  Sitie Habibah Hanie</t>
  </si>
  <si>
    <t>Mohd Daud, N.M.</t>
  </si>
  <si>
    <t>Mohd Daud,  Norzaidi Mohd</t>
  </si>
  <si>
    <t>Mohd Nasir, S.R.</t>
  </si>
  <si>
    <t>Mohd Nasir,  Siti Rashidah</t>
  </si>
  <si>
    <t>Osman, I.</t>
  </si>
  <si>
    <t>Osman,  Ismah</t>
  </si>
  <si>
    <t>Bakar, M.H.</t>
  </si>
  <si>
    <t>Bakar,  Mohd Hilmi</t>
  </si>
  <si>
    <t>Mahphoth, M.H.</t>
  </si>
  <si>
    <t>Mahphoth,  Mohd Halim</t>
  </si>
  <si>
    <t>Abu Samah, I.H.A.</t>
  </si>
  <si>
    <t>Abu Samah,  Irza Hanie</t>
  </si>
  <si>
    <t>188</t>
  </si>
  <si>
    <t>Universiti Teknologi Malaysia</t>
  </si>
  <si>
    <t>School of Human Resource Development and Psychology, Universiti Teknologi Malaysia, Johor Bahru, Johor, Malaysia</t>
  </si>
  <si>
    <t>Goh, C.F.</t>
  </si>
  <si>
    <t>Goh,  Chin Fei</t>
  </si>
  <si>
    <t>International Business School, Universiti Teknologi Malaysia, Johor Bahru, Johor, Malaysia</t>
  </si>
  <si>
    <t>Kamarudin, M.K.</t>
  </si>
  <si>
    <t>Kamarudin,  Mohd Khairy</t>
  </si>
  <si>
    <t>Universiti Teknologi Malaysia, Johor Bahru, Johor, Malaysia</t>
  </si>
  <si>
    <t>Mohd Arib, N.M.</t>
  </si>
  <si>
    <t>Mohd Arib,  Nadhirah</t>
  </si>
  <si>
    <t>Faculty of Social Sciences and Humanities, Universiti Teknologi Malaysia, Johor Bahru, Johor, Malaysia</t>
  </si>
  <si>
    <t>2-s2.0-85187793899</t>
  </si>
  <si>
    <t>See, C.L.</t>
  </si>
  <si>
    <t>See,  Chee Latt</t>
  </si>
  <si>
    <t>Universiti Teknologi Malaysia Kuala Lumpur, Kuala Lumpur, Malaysia</t>
  </si>
  <si>
    <t>Entrepreneurship in Engineering Curriculum</t>
  </si>
  <si>
    <t>Abu Samah, I.H.</t>
  </si>
  <si>
    <t>Rahim, N.</t>
  </si>
  <si>
    <t>Rahim,  Noorlizawati Abd</t>
  </si>
  <si>
    <t>Faculty of Management, Universiti Teknologi Malaysia, Johor Bahru, Johor, Malaysia</t>
  </si>
  <si>
    <t>Mohamed, Z.</t>
  </si>
  <si>
    <t>Mohamed,  Zainai Bin</t>
  </si>
  <si>
    <t>2-s2.0-85047338800</t>
  </si>
  <si>
    <t>Rosman, A.S.</t>
  </si>
  <si>
    <t>Rosman,  Arieff Salleh</t>
  </si>
  <si>
    <t>Centre of Research for Fiqh Science and Technology (CFiRST), Universiti Teknologi Malaysia, Johor Bahru, Johor, Malaysia</t>
  </si>
  <si>
    <t>Review article on potentials of big data in the halal industry</t>
  </si>
  <si>
    <t>Mustaffa, N.E.</t>
  </si>
  <si>
    <t>Mustaffa,  Nur Emma</t>
  </si>
  <si>
    <t>Department of Quantity Surveying, Universiti Teknologi Malaysia, Johor Bahru, Johor, Malaysia</t>
  </si>
  <si>
    <t>Fezarudin, F.Z.</t>
  </si>
  <si>
    <t>Fezarudin,  Fatin Zulaikha</t>
  </si>
  <si>
    <t>Halal Informatics Research Lab (HOLISTICS), Universiti Teknologi Malaysia, Johor Bahru, Johor, Malaysia</t>
  </si>
  <si>
    <t>Mohd Yusof, F.M.</t>
  </si>
  <si>
    <t>Mohd Yusof,  Farahwahida</t>
  </si>
  <si>
    <t>Tan, O.K.</t>
  </si>
  <si>
    <t>Tan,  Owee Kowang</t>
  </si>
  <si>
    <t>Tan, M.I.I.</t>
  </si>
  <si>
    <t>Tan,  M. I.</t>
  </si>
  <si>
    <t>Muneer, S.</t>
  </si>
  <si>
    <t>Muneer,  Saqib</t>
  </si>
  <si>
    <t>Graduate School of Business, Universiti Teknologi Malaysia, Johor Bahru, Johor, Malaysia</t>
  </si>
  <si>
    <t>Mohd Hamel, N.</t>
  </si>
  <si>
    <t>Mohd Hamel,  Nabila Binti</t>
  </si>
  <si>
    <t>2-s2.0-85191732782</t>
  </si>
  <si>
    <t>Amerhaider Nuar, A.N.B.</t>
  </si>
  <si>
    <t>Amerhaider Nuar,  Ahmad Najmi Bin</t>
  </si>
  <si>
    <t>Faculty of Computing, Universiti Teknologi Malaysia, Johor Bahru, Johor, Malaysia</t>
  </si>
  <si>
    <t>Risk Assessment Method for Scams Detection Among Micro Enterprises: A Design Science Research Approach</t>
  </si>
  <si>
    <t>Binti Huspin, S.H.</t>
  </si>
  <si>
    <t>Binti Huspin,  Sharin Hazlin</t>
  </si>
  <si>
    <t>Hamid, Z.J.M.</t>
  </si>
  <si>
    <t>Hamid,  Zuhra Junaida Binti Mohamad Husny</t>
  </si>
  <si>
    <t>Faculty of Built Environment, Universiti Teknologi Malaysia, Johor Bahru, Johor, Malaysia</t>
  </si>
  <si>
    <t>Ong, C.H.</t>
  </si>
  <si>
    <t>Ong,  Choon Hee</t>
  </si>
  <si>
    <t>Sopian, K.</t>
  </si>
  <si>
    <t>Sopian,  Kamaruzzaman Bin</t>
  </si>
  <si>
    <t>Universiti Teknologi PETRONAS</t>
  </si>
  <si>
    <t>Department of Mechanical Engineering, Universiti Teknologi PETRONAS, Seri Iskandar, Perak, Malaysia</t>
  </si>
  <si>
    <t>Ilias, A.</t>
  </si>
  <si>
    <t>Ilias,  Azleen</t>
  </si>
  <si>
    <t>Universiti Tenaga Nasional</t>
  </si>
  <si>
    <t>College of Business and Administration, Universiti Tenaga Nasional, Kajang, Selangor, Malaysia</t>
  </si>
  <si>
    <t>Abd Majid, N.</t>
  </si>
  <si>
    <t>Abd Majid,  Nurshahirah</t>
  </si>
  <si>
    <t>Universiti Tenaga Nasional, Kajang, Selangor, Malaysia</t>
  </si>
  <si>
    <t>2-s2.0-85152357540</t>
  </si>
  <si>
    <t>Mohd Isa, M.Y.</t>
  </si>
  <si>
    <t>Mohd Isa,  Mohd Yaziz</t>
  </si>
  <si>
    <t>Universiti Tun Abdul Razak</t>
  </si>
  <si>
    <t>Graduate School of Business, Universiti Tun Abdul Razak, Petaling Jaya, Selangor, Malaysia</t>
  </si>
  <si>
    <t>The influence of retirement goals and risk attitudes on Malaysian women’s retirement planning</t>
  </si>
  <si>
    <t>Daukin, M.</t>
  </si>
  <si>
    <t>Daukin,  Mellisa</t>
  </si>
  <si>
    <t>2-s2.0-81755189039</t>
  </si>
  <si>
    <t>Abdullah,  Ali</t>
  </si>
  <si>
    <t>Universiti Tun Hussein Onn Malaysia</t>
  </si>
  <si>
    <t>Faculty of Technology Management and Business, Universiti Tun Hussein Onn Malaysia, Batu Pahat, Johor, Malaysia</t>
  </si>
  <si>
    <t>The degree of application of faculty members in the Yemeni Universities' of principles' total quality management</t>
  </si>
  <si>
    <t>2-s2.0-85151624379</t>
  </si>
  <si>
    <t>Mohamed Zabri, S.M.</t>
  </si>
  <si>
    <t>Mohamed Zabri,  Shafie</t>
  </si>
  <si>
    <t>Performance Analysis of Industry 4.0 and Small and Medium Enterprises (SMEs) for Financial Sustainability Using Strategic Planning</t>
  </si>
  <si>
    <t>Rashid, U.K.</t>
  </si>
  <si>
    <t>Rashid,  Umi Kartini</t>
  </si>
  <si>
    <t>2-s2.0-85105582799</t>
  </si>
  <si>
    <t>Usama, K.M.</t>
  </si>
  <si>
    <t>Usama,  Khadija M.</t>
  </si>
  <si>
    <t>Business, Universiti Tun Hussein Onn Malaysia, Batu Pahat, Johor, Malaysia</t>
  </si>
  <si>
    <t>A preliminary study on the relationship between financial literacy and business performance among entrepreneurs in bauchi metropolis, nigeria</t>
  </si>
  <si>
    <t>Wan Fauziah, W.Y.</t>
  </si>
  <si>
    <t>Wan Fauziah,  W. Y.</t>
  </si>
  <si>
    <t>Lohana, S.</t>
  </si>
  <si>
    <t>Lohana,  Sonia</t>
  </si>
  <si>
    <t>2-s2.0-85029758804</t>
  </si>
  <si>
    <t>Ahmad, K.</t>
  </si>
  <si>
    <t>Ahmad,  Kamilah</t>
  </si>
  <si>
    <t>Universiti Tun Hussein Onn Malaysia, Batu Pahat, Johor, Malaysia</t>
  </si>
  <si>
    <t>The relationship between entrepreneurial traits and Financial capability among young entrepreneurs in Malaysia</t>
  </si>
  <si>
    <t>2-s2.0-85209110712</t>
  </si>
  <si>
    <t>The Influence of Financial Literacy, Risk Orientation and Qualified Accountants on Performance in Micro, Small and Medium Enterprises: The Mediating Role of Management Accounting</t>
  </si>
  <si>
    <t>Hussein</t>
  </si>
  <si>
    <t>Hussein,  null</t>
  </si>
  <si>
    <t>Wan Yusoff, W.F.W.</t>
  </si>
  <si>
    <t>Wan Yusoff,  Wan Fauziah</t>
  </si>
  <si>
    <t>Mekaniwati, A.</t>
  </si>
  <si>
    <t>Mekaniwati,  Ani</t>
  </si>
  <si>
    <t>Kesatuan Business and Informatics Institute, Bogor, Indonesia, Faculty of Technology Management and Business, Universiti Tun Hussein Onn Malaysia, Batu Pahat, Johor, Malaysia</t>
  </si>
  <si>
    <t>Rehman, Z.U.</t>
  </si>
  <si>
    <t>Rehman,  Zahoor Ur</t>
  </si>
  <si>
    <t>Bon, A.T.</t>
  </si>
  <si>
    <t>Bon,  Abdul Talib Bin</t>
  </si>
  <si>
    <t>Foo, M.Y.E.E.</t>
  </si>
  <si>
    <t>Foo,  Meow Yee E.</t>
  </si>
  <si>
    <t>Universiti Tunku Abdul Rahman</t>
  </si>
  <si>
    <t>Faculty of Accountancy and Management, Universiti Tunku Abdul Rahman, Kajang, Selangor, Malaysia</t>
  </si>
  <si>
    <t>Cheng, E.H.</t>
  </si>
  <si>
    <t>Cheng,  Eaw Hooi</t>
  </si>
  <si>
    <t>Universiti Tunku Abdul Rahman, Kajang, Selangor, Malaysia</t>
  </si>
  <si>
    <t>2-s2.0-85040041374</t>
  </si>
  <si>
    <t>Au Yong, H.-N.A.</t>
  </si>
  <si>
    <t>Au Yong,  Hui Nee</t>
  </si>
  <si>
    <t>The influence of financial literacy towards risk tolerance</t>
  </si>
  <si>
    <t>2-s2.0-85047487881</t>
  </si>
  <si>
    <t>Chong, C.S.</t>
  </si>
  <si>
    <t>Jalan Universiti Bandar Barat, Universiti Tunku Abdul Rahman, Kajang, Selangor, Malaysia</t>
  </si>
  <si>
    <t>Factors affecting attainment of ideal retirement income among retirees</t>
  </si>
  <si>
    <t>Wei, W.C.</t>
  </si>
  <si>
    <t>Wei,  Chooi Yi</t>
  </si>
  <si>
    <t>Department of Finance, Universiti Tunku Abdul Rahman, Kajang, Selangor, Malaysia</t>
  </si>
  <si>
    <t>Lee, H.S.</t>
  </si>
  <si>
    <t>Lee,  Hui Shan</t>
  </si>
  <si>
    <t>Kuang, K.S.</t>
  </si>
  <si>
    <t>Kuang,  Kee Seng</t>
  </si>
  <si>
    <t>Yap, W.-S.</t>
  </si>
  <si>
    <t>Yap,  W. S.</t>
  </si>
  <si>
    <t>Lin, K.-L.</t>
  </si>
  <si>
    <t>Lin,  Kok Leong</t>
  </si>
  <si>
    <t>2-s2.0-85181972714</t>
  </si>
  <si>
    <t>Bee, K.-Y.</t>
  </si>
  <si>
    <t>Bee,  Kaiying</t>
  </si>
  <si>
    <t>Faculty of Business and Finance, Universiti Tunku Abdul Rahman, Kajang, Selangor, Malaysia</t>
  </si>
  <si>
    <t>Exploring the Mediating Effect of Resilience on Working Adults’ Life Satisfaction in a Malaysian Metropolitan Context</t>
  </si>
  <si>
    <t>Liew, P.X.</t>
  </si>
  <si>
    <t>Liew,  Ping Xin</t>
  </si>
  <si>
    <t>2-s2.0-85068028013</t>
  </si>
  <si>
    <t>Macha, J.J.</t>
  </si>
  <si>
    <t>Macha,  Julius Joseph</t>
  </si>
  <si>
    <t>Jalan Universiti, Universiti Tunku Abdul Rahman, Kajang, Selangor, Malaysia</t>
  </si>
  <si>
    <t>Smallholder farmers' intention to adopt microfinance services in rural areas of Tanzania - A behavioural study</t>
  </si>
  <si>
    <t>Chong, Y.-L.</t>
  </si>
  <si>
    <t>Chong,  Yee Lee</t>
  </si>
  <si>
    <t>Go, Y.-H.</t>
  </si>
  <si>
    <t>Go,  You How</t>
  </si>
  <si>
    <t>Department of Economics, Universiti Tunku Abdul Rahman, Kajang, Selangor, Malaysia</t>
  </si>
  <si>
    <t>Wei, C.Y.</t>
  </si>
  <si>
    <t>Abdul Shakur, E.S.A.</t>
  </si>
  <si>
    <t>Abdul Shakur,  Elia Syarafina</t>
  </si>
  <si>
    <t>Tee, P.-L.</t>
  </si>
  <si>
    <t>Tee,  Peck Ling</t>
  </si>
  <si>
    <t>Seah, C.S.</t>
  </si>
  <si>
    <t>Seah,  Choon Sen</t>
  </si>
  <si>
    <t>Mah, P.Y.</t>
  </si>
  <si>
    <t>Mah,  Pei Yew</t>
  </si>
  <si>
    <t>Khin, A.-A.</t>
  </si>
  <si>
    <t>Khin,  Aye Aye</t>
  </si>
  <si>
    <t>Chen, I.-C.</t>
  </si>
  <si>
    <t>Chen,  I. Chi</t>
  </si>
  <si>
    <t>Leong, L.-Y.</t>
  </si>
  <si>
    <t>Leong,  Lai Ying</t>
  </si>
  <si>
    <t>Jalaludin, F.W.B.</t>
  </si>
  <si>
    <t>Jalaludin,  Farah Waheeda</t>
  </si>
  <si>
    <t>Tan, K.-L.</t>
  </si>
  <si>
    <t>Tan,  Kock Lim</t>
  </si>
  <si>
    <t>Wan, C.W.</t>
  </si>
  <si>
    <t>Wan,  Cheong Wah</t>
  </si>
  <si>
    <t>Chuan, S.B.</t>
  </si>
  <si>
    <t>Chuan,  Sia Bee</t>
  </si>
  <si>
    <t>Foo, C.-C.</t>
  </si>
  <si>
    <t>Foo,  Chuan Chew</t>
  </si>
  <si>
    <t>Lee, S.-P.</t>
  </si>
  <si>
    <t>Lee,  Siew Peng</t>
  </si>
  <si>
    <t>Loh, Y.X.</t>
  </si>
  <si>
    <t>Loh,  Yin Xia</t>
  </si>
  <si>
    <t>Universiti Tunku Abdul Rahman
Universiti Teknologi Malaysia</t>
  </si>
  <si>
    <t>Faculty of Accountancy and Management, Universiti Tunku Abdul Rahman, Kajang, Selangor, Malaysia, Faculty of Computing, Universiti Teknologi Malaysia, Johor Bahru, Johor, Malaysia</t>
  </si>
  <si>
    <t>2-s2.0-85209880426</t>
  </si>
  <si>
    <t>Ng, J.J.</t>
  </si>
  <si>
    <t>Ng,  Jiajia</t>
  </si>
  <si>
    <t>Universiti Utara Malaysia</t>
  </si>
  <si>
    <t>School of Economics, Universiti Utara Malaysia, Sintok, Kedah, Malaysia</t>
  </si>
  <si>
    <t>Financial Vulnerability, Resilience, and Willingness to Pay for Social Protection Schemes Among Gig Workers: Empirical Evidence from Malaysia</t>
  </si>
  <si>
    <t>Talha, N.</t>
  </si>
  <si>
    <t>Talha,  Nighat</t>
  </si>
  <si>
    <t>Universiti Utara Malaysia, Sintok, Kedah, Malaysia</t>
  </si>
  <si>
    <t>2-s2.0-85211497075</t>
  </si>
  <si>
    <t>Abdul Rahman, N.A.A.</t>
  </si>
  <si>
    <t>Abdul Rahman,  Nora Azureen</t>
  </si>
  <si>
    <t>School of Economics, Finance and Banking, Universiti Utara Malaysia, Sintok, Kedah, Malaysia</t>
  </si>
  <si>
    <t>Financial Wellbeing of Poor Households: Role of Digital Financial Inclusion; Kesejahteraan Kewangan Isi Rumah Miskin: Peranan Keterangkuman Kewangan Digital</t>
  </si>
  <si>
    <t>Khan,  Ahsan Aslam</t>
  </si>
  <si>
    <t>2-s2.0-85123361001</t>
  </si>
  <si>
    <t>Sawandi, N.</t>
  </si>
  <si>
    <t>Sawandi,  Norfaiezah</t>
  </si>
  <si>
    <t>College of Business, Universiti Utara Malaysia, Sintok, Kedah, Malaysia</t>
  </si>
  <si>
    <t>The Moderating Effects of Financial Literacy on Intention Towards Indebtedness Amongst Government Servants: A Proposed Framework</t>
  </si>
  <si>
    <t>2-s2.0-105007066050</t>
  </si>
  <si>
    <t>Wei, A.</t>
  </si>
  <si>
    <t>Wei,  Anni</t>
  </si>
  <si>
    <t>Comparative analysis of digital health insurance platform adoption among urban–rural users: A UTAUT and financial literacy integration perspective</t>
  </si>
  <si>
    <t>2-s2.0-85211707096</t>
  </si>
  <si>
    <t>Tan, T.-L.</t>
  </si>
  <si>
    <t>Tan,  Tzelin</t>
  </si>
  <si>
    <t>The mediating effect of digital financial inclusion on gender differences in digital financial literacy and financial well-being: Evidence from Malaysian households</t>
  </si>
  <si>
    <t>2-s2.0-105003131925</t>
  </si>
  <si>
    <t>Ishak, Z.</t>
  </si>
  <si>
    <t>Ishak,  Zuaini</t>
  </si>
  <si>
    <t>Cultivating Change: Examining the Influence of Financial Management Courses on the Financial Practices of Asnaf</t>
  </si>
  <si>
    <t>Mia, M.S.</t>
  </si>
  <si>
    <t>Mia,  Md Shahin</t>
  </si>
  <si>
    <t>Abidin, S.</t>
  </si>
  <si>
    <t>Abidin,  Shamharir</t>
  </si>
  <si>
    <t>2-s2.0-85137700752</t>
  </si>
  <si>
    <t>Misiran, M.</t>
  </si>
  <si>
    <t>Misiran,  Masnita</t>
  </si>
  <si>
    <t>School of Quantitative Sciences, Universiti Utara Malaysia, Sintok, Kedah, Malaysia, Universiti Utara Malaysia, Sintok, Kedah, Malaysia</t>
  </si>
  <si>
    <t>Perception on Malaysia fundmyhome crowdfunding initiative for affordable housing</t>
  </si>
  <si>
    <t>Noreen, M.</t>
  </si>
  <si>
    <t>Noreen,  Misbah</t>
  </si>
  <si>
    <t>2-s2.0-85171993125</t>
  </si>
  <si>
    <t>Ismail,  Rusmawati Binti</t>
  </si>
  <si>
    <t>Department of Finance, College of Business, Universiti Utara Malaysia, Sintok, Kedah, Malaysia</t>
  </si>
  <si>
    <t>Children's understanding of financial literacy and parents' choice of financial knowledge learning methods in Malaysia</t>
  </si>
  <si>
    <t>Ab Wahab, N.Y.A.</t>
  </si>
  <si>
    <t>Ab Wahab,  Nur Yuhainis</t>
  </si>
  <si>
    <t>School of Business Management, College of Business, Universiti Utara Malaysia, Sintok, Kedah, Malaysia</t>
  </si>
  <si>
    <t>Sharif, Z.</t>
  </si>
  <si>
    <t>Sharif,  Z.</t>
  </si>
  <si>
    <t>Kosim, Z.</t>
  </si>
  <si>
    <t>Kosim,  Zunarni Binti</t>
  </si>
  <si>
    <t>2-s2.0-85058189184</t>
  </si>
  <si>
    <t>Financial literacy among malaysian households in managing income</t>
  </si>
  <si>
    <t>Lu, M.-P.</t>
  </si>
  <si>
    <t>Lu,  Ming Pey</t>
  </si>
  <si>
    <t>Isa, M.Y.</t>
  </si>
  <si>
    <t>Isa,  Mohamad Yazid</t>
  </si>
  <si>
    <t>Institute of Shariah Governance and Islamic Finance, Universiti Utara Malaysia, Sintok, Kedah, Malaysia</t>
  </si>
  <si>
    <t>2-s2.0-85202520327</t>
  </si>
  <si>
    <t>Nazri, N.F.M.</t>
  </si>
  <si>
    <t>Nazri,  Nurul Fazira Mohd</t>
  </si>
  <si>
    <t>School of Quantitative Sciences, Universiti Utara Malaysia, Sintok, Kedah, Malaysia</t>
  </si>
  <si>
    <t>DETERMINANTS OF DEBT MANAGEMENT AMONG FRESH GRADUATES; Penentu Pengurusan Hutang di Kalangan Lepasan Ijazah</t>
  </si>
  <si>
    <t>Ghazali, Z.</t>
  </si>
  <si>
    <t>Ghazali,  Zahiruddin B.</t>
  </si>
  <si>
    <t>Manaf, N.A.A.</t>
  </si>
  <si>
    <t>Manaf,  Nor Aziah Abd</t>
  </si>
  <si>
    <t>2-s2.0-105011656135</t>
  </si>
  <si>
    <t>Nosakhare, M.E.</t>
  </si>
  <si>
    <t>Nosakhare,  Monday Efosa</t>
  </si>
  <si>
    <t>School of Business Management, Universiti Utara Malaysia, Sintok, Kedah, Malaysia</t>
  </si>
  <si>
    <t>Migrant entrepreneurs and financial access in Sweden: A critical review of financial inclusion and institutional barriers</t>
  </si>
  <si>
    <t>Abdul Talib, Y.Y.</t>
  </si>
  <si>
    <t>Abdul Talib,  Yurita Yakimin</t>
  </si>
  <si>
    <t>Applanaidu, S.D.</t>
  </si>
  <si>
    <t>Applanaidu,  Shri Dewi</t>
  </si>
  <si>
    <t>Department of Economics and Agribusiness, College of Business, Universiti Utara Malaysia, Sintok, Kedah, Malaysia</t>
  </si>
  <si>
    <t>Amran, N.A.</t>
  </si>
  <si>
    <t>Amran,  Noor Afza</t>
  </si>
  <si>
    <t>Saad, R.A.J.</t>
  </si>
  <si>
    <t>Saad,  Ram Al Jaffri</t>
  </si>
  <si>
    <t>2-s2.0-85179812787</t>
  </si>
  <si>
    <t>Mahat, N.I.</t>
  </si>
  <si>
    <t>Mahat,  N. I.</t>
  </si>
  <si>
    <t>School of Quantitative Sciences, Universiti Utara Malaysia, Sintok, Kedah, Malaysia, Technology Management and Logistics Research and Innovation Management Centre, Universiti Utara Malaysia, Sintok, Kedah, Malaysia</t>
  </si>
  <si>
    <t>Assessing financial management behaviour in young adults: A factor analysis approach</t>
  </si>
  <si>
    <t>Mohd Yusof, R.M.</t>
  </si>
  <si>
    <t>Mohd Yusof,  Rosylin Mohd</t>
  </si>
  <si>
    <t>Doumi, A.F.</t>
  </si>
  <si>
    <t>Doumi,  Ammar Fakhri</t>
  </si>
  <si>
    <t>Mohd Yusoff, Y.M.</t>
  </si>
  <si>
    <t>Mohd Yusoff,  Yusmani</t>
  </si>
  <si>
    <t>2-s2.0-85206526417</t>
  </si>
  <si>
    <t>Saliah, S.M.</t>
  </si>
  <si>
    <t>Saliah,  Sadhik Mohamed</t>
  </si>
  <si>
    <t>The influencing factors of sustainable procurement category management process in the MSMEs in the state of Tamil Nadu, India: using PRISMA and AHP</t>
  </si>
  <si>
    <t>Ashaari, N.N.</t>
  </si>
  <si>
    <t>Ashaari,  Nur Najihah</t>
  </si>
  <si>
    <t>2-s2.0-85068928388</t>
  </si>
  <si>
    <t>Sabir, S.A.</t>
  </si>
  <si>
    <t>Sabir,  Saeed Ahmad</t>
  </si>
  <si>
    <t>The role of overconfidence and past investment experience in herding behaviour with a moderating effect of financial literacy: Evidence from pakistan stock exchange</t>
  </si>
  <si>
    <t>Mahmoud, M.A.</t>
  </si>
  <si>
    <t>Mahmoud,  Mahmoud Ahmad</t>
  </si>
  <si>
    <t>Md Yusof, Z.M.</t>
  </si>
  <si>
    <t>Md Yusof,  Zahayu</t>
  </si>
  <si>
    <t>School of Quantitative Sciences, Universiti Utara Malaysia, Sintok, Kedah, Malaysia, Institute of Strategic Industrial Decision Modelling, Universiti Utara Malaysia, Sintok, Kedah, Malaysia</t>
  </si>
  <si>
    <t>Nadarajan, S.</t>
  </si>
  <si>
    <t>Nadarajan,  Santhirasegaran Al S.R.</t>
  </si>
  <si>
    <t>Mohammad, H.B.</t>
  </si>
  <si>
    <t>Mohammad,  Hisham Bin</t>
  </si>
  <si>
    <t>2-s2.0-85117886992</t>
  </si>
  <si>
    <t>Murugiah, L.</t>
  </si>
  <si>
    <t>Murugiah,  Logasvathi</t>
  </si>
  <si>
    <t>School of Economics, College of Business, Universiti Utara Malaysia, Sintok, Kedah, Malaysia</t>
  </si>
  <si>
    <t>Saving management in Malaysia; Gestión del Ahorro en Malasia</t>
  </si>
  <si>
    <t>Mohd Daud, S.N.M.</t>
  </si>
  <si>
    <t>Mohd Daud,  Siti Nurazira</t>
  </si>
  <si>
    <t>Economic and Financial Policy Institute, Universiti Utara Malaysia, Sintok, Kedah, Malaysia</t>
  </si>
  <si>
    <t>Mohd Suki, N.</t>
  </si>
  <si>
    <t>Mohd Suki,  Norazah</t>
  </si>
  <si>
    <t>Graduate School of Business, Universiti Utara Malaysia, Sintok, Kedah, Malaysia, Institute of Sustainable Growth and Urban Development, Universiti Utara Malaysia, Sintok, Kedah, Malaysia</t>
  </si>
  <si>
    <t>Samsudin, S.</t>
  </si>
  <si>
    <t>Samsudin,  Shamzaeffa</t>
  </si>
  <si>
    <t>Asli, A.A.</t>
  </si>
  <si>
    <t>Asli,  Ani Asmaa</t>
  </si>
  <si>
    <t>Shahar, H.B.K.</t>
  </si>
  <si>
    <t>Shahar,  Hanita Kadir</t>
  </si>
  <si>
    <t>Fauzi, I.W.M.</t>
  </si>
  <si>
    <t>Fauzi,  Iffatul Widad Mohd</t>
  </si>
  <si>
    <t>Banking Department, College of Business, Universiti Utara Malaysia, Sintok, Kedah, Malaysia</t>
  </si>
  <si>
    <t>2-s2.0-85074804002</t>
  </si>
  <si>
    <t>Shaari, H.</t>
  </si>
  <si>
    <t>Shaari,  Hasnah Binti</t>
  </si>
  <si>
    <t>Financial literacy among Malaysian: Level of financial knowledge score</t>
  </si>
  <si>
    <t>Yusuff, N.B.</t>
  </si>
  <si>
    <t>Yusuff,  Noraini</t>
  </si>
  <si>
    <t>Islamic Business School, College of Business, Universiti Utara Malaysia, Sintok, Kedah, Malaysia</t>
  </si>
  <si>
    <t>Ibrahim, Y.</t>
  </si>
  <si>
    <t>Ibrahim,  Yusnidah Binti</t>
  </si>
  <si>
    <t>Isa, M.Y.B.</t>
  </si>
  <si>
    <t>Ahmad, S.N.</t>
  </si>
  <si>
    <t>Ahmad,  Shahrul Nizam</t>
  </si>
  <si>
    <t>Mohamed Naim, A.M.</t>
  </si>
  <si>
    <t>Mohamed Naim,  Asmadi</t>
  </si>
  <si>
    <t>2-s2.0-105018646856</t>
  </si>
  <si>
    <t>Abdul Hanan, S.A.</t>
  </si>
  <si>
    <t>Abdul Hanan,  Suhaila</t>
  </si>
  <si>
    <t>Bridging the digital financial divide: The relationship between chinese farmers' e-commerce adoption intentions and financial literacy</t>
  </si>
  <si>
    <t>2-s2.0-105012143850</t>
  </si>
  <si>
    <t>Cheah, Y.K.</t>
  </si>
  <si>
    <t>Cheah,  Yong Kang</t>
  </si>
  <si>
    <t>Department of Economics, Universiti Utara Malaysia, Sintok, Kedah, Malaysia</t>
  </si>
  <si>
    <t>DETERMINANTS OF DIGITAL FINANCIAL INCLUSION AMONG LOW-INCOME HOUSEHOLDS: COMPARISON BETWEEN PENINSULAR AND EAST MALAYSIA</t>
  </si>
  <si>
    <t>Chong, K.L.</t>
  </si>
  <si>
    <t>Chong,  Khai Lin</t>
  </si>
  <si>
    <t>College of Business, Universiti Utara Malaysia, Sintok, Kedah, Malaysia, Disaster Management Institute, College of Business, Universiti Utara Malaysia, Sintok, Kedah, Malaysia</t>
  </si>
  <si>
    <t>Taib, H.M.</t>
  </si>
  <si>
    <t>Taib,  Hasniza Mohd</t>
  </si>
  <si>
    <t>Banking Department, Universiti Utara Malaysia, Sintok, Kedah, Malaysia</t>
  </si>
  <si>
    <t>2-s2.0-84973660954</t>
  </si>
  <si>
    <t>The level of understanding and strategies to enhance financial literacy among Malaysian</t>
  </si>
  <si>
    <t>Ahmed, I.</t>
  </si>
  <si>
    <t>Ahmed,  Israr</t>
  </si>
  <si>
    <t>Iqbal, M.F.</t>
  </si>
  <si>
    <t>Iqbal,  Muhammad Saeed</t>
  </si>
  <si>
    <t>Islamic Business School, Universiti Utara Malaysia, Sintok, Kedah, Malaysia</t>
  </si>
  <si>
    <t>School of Quantitative Sciences, Universiti Utara Malaysia, Sintok, Kedah, Malaysia, Measurement and Appraisal, Universiti Utara Malaysia, Sintok, Kedah, Malaysia</t>
  </si>
  <si>
    <t>Pratama, P.</t>
  </si>
  <si>
    <t>Pratama,  Ikbar</t>
  </si>
  <si>
    <t>Graduate School of Business, Universiti Utara Malaysia, Sintok, Kedah, Malaysia</t>
  </si>
  <si>
    <t>Basheer, M.F.</t>
  </si>
  <si>
    <t>Basheer,  Muhammad Farhan</t>
  </si>
  <si>
    <t>Abdullah, S.H.</t>
  </si>
  <si>
    <t>Abdullah,  Sahadah Hj</t>
  </si>
  <si>
    <t>Pusat Pengajian Perniagaan Islam, Universiti Utara Malaysia, Sintok, Kedah, Malaysia</t>
  </si>
  <si>
    <t>Masrom, N.A.S.</t>
  </si>
  <si>
    <t>Masrom,  Nurul Atahsa Shahira</t>
  </si>
  <si>
    <t>Maamor, S.</t>
  </si>
  <si>
    <t>Maamor,  Selamah</t>
  </si>
  <si>
    <t>Shari, W.</t>
  </si>
  <si>
    <t>Shari,  Wahidah</t>
  </si>
  <si>
    <t>Long, M.N.H.B.H.</t>
  </si>
  <si>
    <t>Long,  Muhamad Noor Habibi B.Hj</t>
  </si>
  <si>
    <t>School of Islamic Business College of Business, Universiti Utara Malaysia, Sintok, Kedah, Malaysia</t>
  </si>
  <si>
    <t>Mohammed, M.K.</t>
  </si>
  <si>
    <t>Mohammed,  Mohammed Khalifa Abdelsalam</t>
  </si>
  <si>
    <t>Department of Banking and Risk Management, Universiti Utara Malaysia, Sintok, Kedah, Malaysia</t>
  </si>
  <si>
    <t>Ahmad,  Zaki</t>
  </si>
  <si>
    <t>2-s2.0-105012122780</t>
  </si>
  <si>
    <t>Tok, H.L.</t>
  </si>
  <si>
    <t>Tok,  Hui Lin</t>
  </si>
  <si>
    <t>FACTORS INFLUENCING STUDENTS’ COST OF LIVING: EVIDENCE FROM MALAYSIAN UNIVERSITIES</t>
  </si>
  <si>
    <t>Sapiri, H.</t>
  </si>
  <si>
    <t>Sapiri,  Hasimah Binti</t>
  </si>
  <si>
    <t>Lim, L.K.</t>
  </si>
  <si>
    <t>Lim,  Kong Teong</t>
  </si>
  <si>
    <t>Bin Hidthiir, M.H.B.</t>
  </si>
  <si>
    <t>Saad, R.A.</t>
  </si>
  <si>
    <t>Elkheloufi, A.</t>
  </si>
  <si>
    <t>Elkheloufi,  Abderrahmane</t>
  </si>
  <si>
    <t>Abd Wahab, N.</t>
  </si>
  <si>
    <t>Abd Wahab,  Norazlina</t>
  </si>
  <si>
    <t>Mohd Daud, S.N.</t>
  </si>
  <si>
    <t>Bakar, A.S.A.</t>
  </si>
  <si>
    <t>Bakar,  Abu Sufian</t>
  </si>
  <si>
    <t>Pirzada, K.</t>
  </si>
  <si>
    <t>Pirzada,  K.</t>
  </si>
  <si>
    <t>Abu Bakar, A.S.</t>
  </si>
  <si>
    <t>Abu Bakar,  Abu Sufian B.</t>
  </si>
  <si>
    <t>2-s2.0-84989850315</t>
  </si>
  <si>
    <t>School of Accountancy, College of Business, Universiti Utara Malaysia, Sintok, Kedah, Malaysia</t>
  </si>
  <si>
    <t>Financial education initiative in Malaysia unit trust industry</t>
  </si>
  <si>
    <t>Adlee, N.F.K.</t>
  </si>
  <si>
    <t>Adlee,  Nurul Faziera Khairul</t>
  </si>
  <si>
    <t>Mohd Yusof, R.</t>
  </si>
  <si>
    <t>Mohd Yusof,  Rosylin</t>
  </si>
  <si>
    <t>Daud, Z.</t>
  </si>
  <si>
    <t>Daud,  Zulkiflee</t>
  </si>
  <si>
    <t>Ferdous Alam, A.S.A.F.</t>
  </si>
  <si>
    <t>Ferdous Alam,  A. S. A.</t>
  </si>
  <si>
    <t>Universiti Utara Malaysia
Universidade do Algarve</t>
  </si>
  <si>
    <t>Universiti Utara Malaysia, Sintok, Kedah, Malaysia, Faculty of Economics, Universidade do Algarve, Faro, Faro, Portugal</t>
  </si>
  <si>
    <t>Amit, N.</t>
  </si>
  <si>
    <t>Amit,  Norani</t>
  </si>
  <si>
    <t>Universiti Utara Malaysia
Universiti Teknologi MARA</t>
  </si>
  <si>
    <t>School of Quantitative Sciences, Universiti Utara Malaysia, Sintok, Kedah, Malaysia, Center for Statistical and Decision Sciences Studies, Universiti Teknologi MARA, Shah Alam, Selangor, Malaysia</t>
  </si>
  <si>
    <t>Zhu, J.H.</t>
  </si>
  <si>
    <t>Zhu,  Jinghua</t>
  </si>
  <si>
    <t>Universiti Utara Malaysia (UUM)</t>
  </si>
  <si>
    <t>College of Business, Universiti Utara Malaysia, Sintok, Kedah, Malaysia, Hunan Mechanical &amp; Electrical Polytechnic, Changsha, Hunan, China</t>
  </si>
  <si>
    <t>Begum, H.</t>
  </si>
  <si>
    <t>Begum,  Halima</t>
  </si>
  <si>
    <t>School of Economics, Universiti Utara Malaysia, Sintok, Kedah, Malaysia, Azerbaijan State University of Economics (UNEC), Baku, Azerbaijan</t>
  </si>
  <si>
    <t>H.</t>
  </si>
  <si>
    <t>University</t>
  </si>
  <si>
    <t>Department of Public Health and Community Medicine, alas University, Padang, West Sumatra, Indonesia</t>
  </si>
  <si>
    <t>Lipoeto, N.I.</t>
  </si>
  <si>
    <t>Lipoeto,  Nur Indrawaty</t>
  </si>
  <si>
    <t>Department of Nutrition, alas University, Padang, West Sumatra, Indonesia</t>
  </si>
  <si>
    <t>Rasyid,  Rosfita</t>
  </si>
  <si>
    <t>Firdawati, F.</t>
  </si>
  <si>
    <t>Firdawati,  Firdawati</t>
  </si>
  <si>
    <t>Masrul, M.</t>
  </si>
  <si>
    <t>Masrul,  Masrul</t>
  </si>
  <si>
    <t>Ahmeti, F.</t>
  </si>
  <si>
    <t>Ahmeti,  Faruk</t>
  </si>
  <si>
    <t>University 'Isa Boletini'</t>
  </si>
  <si>
    <t>Economic Engineering Department, University “Isa Boletini” Mitrovica, Mitrovica, Croatia</t>
  </si>
  <si>
    <t>Boudiab, M.</t>
  </si>
  <si>
    <t>Boudiab,  Mourad</t>
  </si>
  <si>
    <t>University Centre of Mila</t>
  </si>
  <si>
    <t>University Centre of Mila- Abdalhafid Boussouf, Algiers, Algeria</t>
  </si>
  <si>
    <t>Bansal,  Deepty</t>
  </si>
  <si>
    <t>University College (Ghanaur</t>
  </si>
  <si>
    <t>Department of Economics, University College, Ghanaur, Patiala, India</t>
  </si>
  <si>
    <t>Zahri, M.A.</t>
  </si>
  <si>
    <t>Zahri,  Mohd Adli</t>
  </si>
  <si>
    <t>University College Bestari</t>
  </si>
  <si>
    <t>University College Bestari, Terengganu, Terengganu, Malaysia</t>
  </si>
  <si>
    <t>Hamat, Z.</t>
  </si>
  <si>
    <t>Hamat,  Zahri Bin</t>
  </si>
  <si>
    <t>2-s2.0-33846594320</t>
  </si>
  <si>
    <t>McCarthy, O.</t>
  </si>
  <si>
    <t>McCarthy,  Olive</t>
  </si>
  <si>
    <t>University College Cork</t>
  </si>
  <si>
    <t>Centre for Co-operative Studies, University College Cork, Cork, Munster, Ireland</t>
  </si>
  <si>
    <t>Money-lending and financial exclusion</t>
  </si>
  <si>
    <t>Ward,  Michael</t>
  </si>
  <si>
    <t>2-s2.0-85151359035</t>
  </si>
  <si>
    <t>Prendergast, M.</t>
  </si>
  <si>
    <t>Prendergast,  Mark</t>
  </si>
  <si>
    <t>University College Cork, Cork, Munster, Ireland</t>
  </si>
  <si>
    <t>Supporting adults to become numerate citizens: a study of adult numeracy provision in Ireland</t>
  </si>
  <si>
    <t>Byrne, N.</t>
  </si>
  <si>
    <t>Byrne,  Noreen</t>
  </si>
  <si>
    <t>2-s2.0-85074294061</t>
  </si>
  <si>
    <t>Murphy, E.</t>
  </si>
  <si>
    <t>Murphy,  Enda</t>
  </si>
  <si>
    <t>University College Dublin</t>
  </si>
  <si>
    <t>School of Architecture, University College Dublin, Dublin, Leinster, Ireland</t>
  </si>
  <si>
    <t>Rural household vulnerability a decade after the great financial crisis</t>
  </si>
  <si>
    <t>Devine, K.</t>
  </si>
  <si>
    <t>Devine,  Kenneth</t>
  </si>
  <si>
    <t>Banc Ceannais na hÉireann, Dublin, Ireland, University College Dublin, Dublin, Leinster, Ireland</t>
  </si>
  <si>
    <t>Faulkner, J.-P.</t>
  </si>
  <si>
    <t>Faulkner,  Jon Paul</t>
  </si>
  <si>
    <t>Scott, M.</t>
  </si>
  <si>
    <t>Scott,  Mark J.</t>
  </si>
  <si>
    <t>Hinn, H.</t>
  </si>
  <si>
    <t>Hinn,  Habib I.</t>
  </si>
  <si>
    <t>University College London</t>
  </si>
  <si>
    <t>Institute for Global Prosperity, University College London, London, United Kingdom, Department of Finance, Birzeit University, Birzeit, Palestine</t>
  </si>
  <si>
    <t>2-s2.0-77958517638</t>
  </si>
  <si>
    <t>University College London, London, United Kingdom</t>
  </si>
  <si>
    <t>Cognitive function, financial literacy and financial outcomes at older ages: Introduction</t>
  </si>
  <si>
    <t>Tetlow, G.</t>
  </si>
  <si>
    <t>Tetlow,  Gemma</t>
  </si>
  <si>
    <t>The Institute for Fiscal Studies, London, United Kingdom, University College London, London, United Kingdom</t>
  </si>
  <si>
    <t>2-s2.0-84943615558</t>
  </si>
  <si>
    <t>Disney, R.</t>
  </si>
  <si>
    <t>Disney,  Richard</t>
  </si>
  <si>
    <t>Department of Economics, University College London, London, United Kingdom, University of Sussex, Brighton, East Sussex, United Kingdom</t>
  </si>
  <si>
    <t>Credit counseling: A substitute for consumer financial literacy?</t>
  </si>
  <si>
    <t>2-s2.0-84877614669</t>
  </si>
  <si>
    <t>University College London, London, United Kingdom, The Institute for Fiscal Studies, London, United Kingdom</t>
  </si>
  <si>
    <t>Financial literacy and consumer credit portfolios</t>
  </si>
  <si>
    <t>Santos,  Cristina</t>
  </si>
  <si>
    <t>2-s2.0-85158131081</t>
  </si>
  <si>
    <t>Chong, C.</t>
  </si>
  <si>
    <t>Chong,  Clarissa</t>
  </si>
  <si>
    <t>Financial Decision Buddy: A Decision-support Tool to Bridge the Gaps in Financial Education</t>
  </si>
  <si>
    <t>Trucchi, S.</t>
  </si>
  <si>
    <t>Trucchi,  Serena</t>
  </si>
  <si>
    <t>CeRP-Collegio Carlo Alberto, University College London, London, United Kingdom</t>
  </si>
  <si>
    <t>2-s2.0-85044249397</t>
  </si>
  <si>
    <t>Koch, J.S.</t>
  </si>
  <si>
    <t>Koch,  Jonathan Sydney</t>
  </si>
  <si>
    <t>Institutional framework for the province of all mankind: Lessons from the international seabed authority for the governance of commercial space mining</t>
  </si>
  <si>
    <t>Balmer, N.J.</t>
  </si>
  <si>
    <t>Balmer,  Nigel John</t>
  </si>
  <si>
    <t>Legal Services Research Centre, University College London, London, United Kingdom</t>
  </si>
  <si>
    <t>Pleasence, P.</t>
  </si>
  <si>
    <t>Pleasence,  Pascoe</t>
  </si>
  <si>
    <t>Hu,  Chujin</t>
  </si>
  <si>
    <t>Li,  Yiran</t>
  </si>
  <si>
    <t>2-s2.0-85083684962</t>
  </si>
  <si>
    <t>Komporozos-Athanasiou, A.</t>
  </si>
  <si>
    <t>Komporozos-Athanasiou,  Aris</t>
  </si>
  <si>
    <t>Department of Social Sciences, University College London, London, United Kingdom</t>
  </si>
  <si>
    <t>Re-imagining the future in finance capitalism</t>
  </si>
  <si>
    <t>2-s2.0-85134941231</t>
  </si>
  <si>
    <t>Money Psychology: Beliefs and Behaviors about Investing, Saving, and Spending</t>
  </si>
  <si>
    <t>Kang,  Yihan</t>
  </si>
  <si>
    <t>Department of Psychology, University College London, London, United Kingdom</t>
  </si>
  <si>
    <t>Chen,  Yujie</t>
  </si>
  <si>
    <t>Siddiq, A.</t>
  </si>
  <si>
    <t>Siddiq,  Abbokar</t>
  </si>
  <si>
    <t>University College Mangalore</t>
  </si>
  <si>
    <t>Department in Commerce, University College Mangalore, Mangalore, KA, India</t>
  </si>
  <si>
    <t>Department of Commerce, University College Mangalore, Mangalore, KA, India</t>
  </si>
  <si>
    <t>2-s2.0-85194546603</t>
  </si>
  <si>
    <t>Saif, M.A.</t>
  </si>
  <si>
    <t>Saif,  Mohammed Abu</t>
  </si>
  <si>
    <t>University College of Applied Sciences</t>
  </si>
  <si>
    <t>University College of Applied Sciences, Gaza, Palestine</t>
  </si>
  <si>
    <t>Causes of Delay in Construction Industry: Perception of Consultants in Palestine</t>
  </si>
  <si>
    <t>Shaban, S.A.</t>
  </si>
  <si>
    <t>Shaban,  Saleh Abu</t>
  </si>
  <si>
    <t>Elkourd, R.</t>
  </si>
  <si>
    <t>Elkourd,  Ramdane</t>
  </si>
  <si>
    <t>2-s2.0-85135003995</t>
  </si>
  <si>
    <t>Salem, M.</t>
  </si>
  <si>
    <t>Salem,  Mohammed Zedan Yehia</t>
  </si>
  <si>
    <t>The Effect of Financial Literacy on Personal Financial Distress from Palestinian University Employees Point of View</t>
  </si>
  <si>
    <t>Al-Agha, B.</t>
  </si>
  <si>
    <t>Al-Agha,  Bassam Mohammed</t>
  </si>
  <si>
    <t>Alshameri, Y.</t>
  </si>
  <si>
    <t>Alshameri,  Yaqoob</t>
  </si>
  <si>
    <t>University College of Bahrain</t>
  </si>
  <si>
    <t>Business Department, University College of Bahrain, Janabiyah, Bahrain</t>
  </si>
  <si>
    <t>Sakti, M.</t>
  </si>
  <si>
    <t>Sakti,  Muhammad Rizky Prima</t>
  </si>
  <si>
    <t>Krpalek, P.</t>
  </si>
  <si>
    <t>Krpalek,  Pavel</t>
  </si>
  <si>
    <t>University College of Business</t>
  </si>
  <si>
    <t>University College of Business in Prague, Prague, Czech Republic</t>
  </si>
  <si>
    <t>2-s2.0-105004378972</t>
  </si>
  <si>
    <t>Fridrich, C.</t>
  </si>
  <si>
    <t>Fridrich,  Christian</t>
  </si>
  <si>
    <t>University College of Teacher Education</t>
  </si>
  <si>
    <t>University College of Teacher Education, Vienna, Austria</t>
  </si>
  <si>
    <t>Critical or conformist economic education? Reflexivity versus functionality in the conflict of interests</t>
  </si>
  <si>
    <t>2-s2.0-85213977103</t>
  </si>
  <si>
    <t>Dorner, C.</t>
  </si>
  <si>
    <t>Dorner,  Christian</t>
  </si>
  <si>
    <t>University College of Teacher Education Styria</t>
  </si>
  <si>
    <t>University College of Teacher Education Styria, Graz, Styria, Austria</t>
  </si>
  <si>
    <t>On the mathematical content of financial literacy items</t>
  </si>
  <si>
    <t>Kulal, A.</t>
  </si>
  <si>
    <t>Kulal,  Abhinandan</t>
  </si>
  <si>
    <t>University Evening College</t>
  </si>
  <si>
    <t>University Evening College, Mangalore, India</t>
  </si>
  <si>
    <t>Dileep Kumar, M.</t>
  </si>
  <si>
    <t>Dileep Kumar,  M. C.</t>
  </si>
  <si>
    <t>University Gorgasali</t>
  </si>
  <si>
    <t>University Gorgasali, University Institute for International and European Studies, Georgia</t>
  </si>
  <si>
    <t>Hahn, E.</t>
  </si>
  <si>
    <t>Hahn,  Elan</t>
  </si>
  <si>
    <t>University Health Network (UHN)</t>
  </si>
  <si>
    <t>Laboratory Medicine Program, University Health Network, Toronto, ON, Canada</t>
  </si>
  <si>
    <t>2-s2.0-85042053874</t>
  </si>
  <si>
    <t>Bohlhalter, S.</t>
  </si>
  <si>
    <t>Bohlhalter,  Stephan</t>
  </si>
  <si>
    <t>University Hospital Bern (NA for the second one as no specific university name is mentioned)</t>
  </si>
  <si>
    <t>Department of Clinical Research, University Hospital Bern, Bern, BE, Switzerland, Neurology and Neurorehabilitation Center, Kantonsspital Luzern, Luzern, Lucerne, Switzerland</t>
  </si>
  <si>
    <t>Blood perfusion in left inferior and middle frontal gyrus predicts communication skills in schizophrenia</t>
  </si>
  <si>
    <t>Vartiak, L.</t>
  </si>
  <si>
    <t>Vartiak,  Lukáš</t>
  </si>
  <si>
    <t>University Komensky (NA for others)</t>
  </si>
  <si>
    <t>Institute of Mediamatics, Univerzita Komenského v Bratislave, Bratislava, Slovakia</t>
  </si>
  <si>
    <t>University Malaysia Kelantan</t>
  </si>
  <si>
    <t>Faculty of Entrepreneurship and Business, University Malaysia Kelantan, Kota Bharu, Kelantan, Malaysia</t>
  </si>
  <si>
    <t>2-s2.0-105010819104</t>
  </si>
  <si>
    <t>Yahaya, N.A.</t>
  </si>
  <si>
    <t>Yahaya,  Nor Adnan</t>
  </si>
  <si>
    <t>University Malaysia of Computer Science and Engineering</t>
  </si>
  <si>
    <t>University Malaysia of Computer Science and Engineering, Cyberjaya, Selangor, Malaysia</t>
  </si>
  <si>
    <t>Financial Text Sentiment Analysis Based on DK-BERT Model and Its Application in Market Forecasting</t>
  </si>
  <si>
    <t>Yang, N.</t>
  </si>
  <si>
    <t>Yang,  Ningzhi</t>
  </si>
  <si>
    <t>Boateng, F.</t>
  </si>
  <si>
    <t>Boateng,  Frank</t>
  </si>
  <si>
    <t>University Mining and Technology</t>
  </si>
  <si>
    <t>University Mining and Technology, Ghana</t>
  </si>
  <si>
    <t>2-s2.0-105002059972</t>
  </si>
  <si>
    <t>Puican Rodriguez, V.H.</t>
  </si>
  <si>
    <t>University Nacional Intercultural Fabiola Salazar Leguia</t>
  </si>
  <si>
    <t>Faculty of Social Sciences and Business, University Nacional Intercultural Fabiola Salazar Leguia of Bagua, Peru</t>
  </si>
  <si>
    <t>Financial Education in Amazonas: Evaluating Virtual and Traditional Methods</t>
  </si>
  <si>
    <t>Vargas-Espinoza, J.L.</t>
  </si>
  <si>
    <t>Vargas-Espinoza,  Jorge Luis</t>
  </si>
  <si>
    <t>Guivin Guadalupe, A.L.</t>
  </si>
  <si>
    <t>Guivin Guadalupe,  Alex Lenin</t>
  </si>
  <si>
    <t>Mori, J.M.</t>
  </si>
  <si>
    <t>Mori,  Jhonmar Minga</t>
  </si>
  <si>
    <t>Valladolid-Benavides, A.M.</t>
  </si>
  <si>
    <t>Maluquis, E.J.</t>
  </si>
  <si>
    <t>Maluquis,  Eder Julca</t>
  </si>
  <si>
    <t>University Name 1: Chicago (assumed from "College of Nursing, Chicago")
University Name 2: UCI (abbreviation for University of California, Irvine) - Susan &amp; Henry Samueli College of Health Sciences, Irvine</t>
  </si>
  <si>
    <t>College of Nursing, Chicago, IL, United States, UCI Susan &amp; Henry Samueli College of Health Sciences, Irvine, CA, United States</t>
  </si>
  <si>
    <t>2-s2.0-105018631598</t>
  </si>
  <si>
    <t>Samuel, B.M.</t>
  </si>
  <si>
    <t>University Name: Carl H. Lindner College of Business (Cincinnati does not represent a university in this context)</t>
  </si>
  <si>
    <t>Measuring Crypto Literacy</t>
  </si>
  <si>
    <t>Luu, T.</t>
  </si>
  <si>
    <t>Luu,  Truong (Jack)</t>
  </si>
  <si>
    <t>University Name: Carl H. Lindner College of Business (Cincinnati doesn't specify the university, only a college within it)</t>
  </si>
  <si>
    <t>Luu, T.J.</t>
  </si>
  <si>
    <t>University Name: Carl H. Lindner College of Business (implies that it's part of a larger institution, but no specific main university name is provided, so we return NA in this case)</t>
  </si>
  <si>
    <t>Kim, H.H.</t>
  </si>
  <si>
    <t>Kim,  Hugh Hoikwang</t>
  </si>
  <si>
    <t>University Name: Darla Moore School of Business (This is a school or college within a university, but in the absence of the full university name, it's provided as is.)</t>
  </si>
  <si>
    <t>Darla Moore School of Business, Columbia, SC, United States</t>
  </si>
  <si>
    <t>Herremans, I.</t>
  </si>
  <si>
    <t>Herremans,  Irene Marie</t>
  </si>
  <si>
    <t>University Name: Haskayne School of Business (This is a school or department within a university, but without additional context it's not possible to identify the larger university)</t>
  </si>
  <si>
    <t>Kleffner, A.</t>
  </si>
  <si>
    <t>Kleffner,  Anne E.</t>
  </si>
  <si>
    <t>University Name: Haskayne School of Business (This is a school within a university, but without further context, it's hard to determine the exact university name.)</t>
  </si>
  <si>
    <t>Hedges, P.</t>
  </si>
  <si>
    <t>Hedges,  Peggy L.</t>
  </si>
  <si>
    <t>University Name: Haskayne School of Business (This is a school within an institution, but for your purpose it can be considered as the university)</t>
  </si>
  <si>
    <t>Tahir, M.</t>
  </si>
  <si>
    <t>Tahir,  Mahrukh</t>
  </si>
  <si>
    <t>University Name: Haskayne School of Business (This seems to be a school rather than a university, but as per your instructions, I'm returning the name provided.)</t>
  </si>
  <si>
    <t>2-s2.0-85061911083</t>
  </si>
  <si>
    <t>Whang, Y.-O.</t>
  </si>
  <si>
    <t>Whang,  Yun Oh</t>
  </si>
  <si>
    <t>University Name: Joseph M. Katz Graduate School of Business</t>
  </si>
  <si>
    <t>Improving financial literacy in college of business students: modernizing delivery tools</t>
  </si>
  <si>
    <t>University Name: Kent Business School (Canterbury Campus)</t>
  </si>
  <si>
    <t>Kent Business School, Canterbury, Kent, United Kingdom</t>
  </si>
  <si>
    <t>University Name: Louvain School of Management (Louvain is a part of a university system, but it specifically refers to the school or department name here.)</t>
  </si>
  <si>
    <t>Broniarczyk, S.M.</t>
  </si>
  <si>
    <t>Broniarczyk,  Susan M.</t>
  </si>
  <si>
    <t>University Name: McCombs School of Business (This is a school or college within a university. However, without a specific mention of the parent university, it's challenging to provide the exact university name.)</t>
  </si>
  <si>
    <t>Marchant, T.</t>
  </si>
  <si>
    <t>Marchant,  Trudi</t>
  </si>
  <si>
    <t>University Name: NA</t>
  </si>
  <si>
    <t>Cheraghi, M.A.</t>
  </si>
  <si>
    <t>Cheraghi,  Mohammad Ali</t>
  </si>
  <si>
    <t>University Name: NA (No university name was found in the provided affiliation text)</t>
  </si>
  <si>
    <t>Department of Critical Care Nursing, School of Nursing Midwifery, Tehran, Tehran, Iran, Health Sciences Phenomenology Association, Iranian Ministry of Health and Medical Education, Tehran, Iran</t>
  </si>
  <si>
    <t>University Name: School of Technology and Management (Assuming this is a part of a larger university institution, as it seems to be a school or department)
Or if we consider the location, Leiria might refer to a university named after the city. In that case, it would be NA since there is no direct mention of the specific university name.</t>
  </si>
  <si>
    <t>2-s2.0-85107928335</t>
  </si>
  <si>
    <t>Ntim, C.G.</t>
  </si>
  <si>
    <t>Ntim,  Collins G.</t>
  </si>
  <si>
    <t>University Name: Southampton (Assuming "Southampton" refers to the University of Southampton)</t>
  </si>
  <si>
    <t>Southampton Business School, Southampton, Hampshire, United Kingdom</t>
  </si>
  <si>
    <t>CEO attributes, investment decisions, and firm performance: New insights from upper echelons theory</t>
  </si>
  <si>
    <t>Nelson, R.</t>
  </si>
  <si>
    <t>Nelson,  Russel P.</t>
  </si>
  <si>
    <t>University Name: UCI (University of California, Irvine)</t>
  </si>
  <si>
    <t>2-s2.0-105006746933</t>
  </si>
  <si>
    <t>Markovic, B.</t>
  </si>
  <si>
    <t>Markovic,  Biljana</t>
  </si>
  <si>
    <t>University North</t>
  </si>
  <si>
    <t>Department for Public Relations, University North, Koprivnica, Koprivnica-Križevci, Croatia</t>
  </si>
  <si>
    <t>Risks of the Use of FinTech in the Financial Inclusion of the Population: A Systematic Review of the Literature</t>
  </si>
  <si>
    <t>Rosanda Žigo, I.R.</t>
  </si>
  <si>
    <t>Rosanda Žigo,  Iva</t>
  </si>
  <si>
    <t>Mandic, A.</t>
  </si>
  <si>
    <t>Mandic,  Antonija</t>
  </si>
  <si>
    <t>Căciulescu, A.R.</t>
  </si>
  <si>
    <t>Căciulescu,  Alexandru Razvan</t>
  </si>
  <si>
    <t>University Politehnica of Bucharest</t>
  </si>
  <si>
    <t>Faculty of Automatic Control and Computers, University Politehnica of Bucharest, Bucharest, Bucharest, Romania</t>
  </si>
  <si>
    <t>2-s2.0-85141745107</t>
  </si>
  <si>
    <t>Șimandan, R.</t>
  </si>
  <si>
    <t>Șimandan,  Radu</t>
  </si>
  <si>
    <t>Department of Economics, University Politehnica of Bucharest, Bucharest, Bucharest, Romania</t>
  </si>
  <si>
    <t>An Uphill Battle: Financial Education in Romania in the Midst of Societal Transformation</t>
  </si>
  <si>
    <t>Leuştean, B.</t>
  </si>
  <si>
    <t>Leuştean,  Beatrice</t>
  </si>
  <si>
    <t>Radovici, A.</t>
  </si>
  <si>
    <t>Radovici,  Alexandru</t>
  </si>
  <si>
    <t>Mihai Dobrescu, R.M.</t>
  </si>
  <si>
    <t>Mihai Dobrescu,  Razvan</t>
  </si>
  <si>
    <t>Rughiniș, R.</t>
  </si>
  <si>
    <t>Rughiniș,  Răzvan Victor</t>
  </si>
  <si>
    <t>Faculty of Automatic Control and Computers, University Politehnica of Bucharest, Bucharest, Bucharest, Romania, Academia Oamenilor de Știință din România, Bucharest, Romania</t>
  </si>
  <si>
    <t>Ibrahim, N.</t>
  </si>
  <si>
    <t>Ibrahim,  Nora</t>
  </si>
  <si>
    <t>University Poly-Tech Malaysia</t>
  </si>
  <si>
    <t>University Poly-Tech Malaysia, Kuala Lumpur, Malaysia</t>
  </si>
  <si>
    <t>Hagedorn, E.A.</t>
  </si>
  <si>
    <t>Hagedorn,  Eric A.</t>
  </si>
  <si>
    <t>University School of Milwaukee</t>
  </si>
  <si>
    <t>University School of Milwaukee, Milwaukee, WI, United States</t>
  </si>
  <si>
    <t>2-s2.0-85098179161</t>
  </si>
  <si>
    <t>Kamaruddin, J.N.</t>
  </si>
  <si>
    <t>Kamaruddin,  Juliana Noor</t>
  </si>
  <si>
    <t>University Teknologi MARA</t>
  </si>
  <si>
    <t>Faculty of Business and Management, University Teknologi MARA Cawangan Selangor, Selangor, Malaysia</t>
  </si>
  <si>
    <t>Factors affecting financial management behaviour among university students</t>
  </si>
  <si>
    <t>Keshminder, J.S.K.</t>
  </si>
  <si>
    <t>Chuah, S.-C.</t>
  </si>
  <si>
    <t>Chuah,  Soo Cheng</t>
  </si>
  <si>
    <t>Nam,  Yunju</t>
  </si>
  <si>
    <t>University at Buffalo</t>
  </si>
  <si>
    <t>School of Social Work, University at Buffalo, The State University of New York, Buffalo, NY, United States</t>
  </si>
  <si>
    <t>Poon, J.P.H.</t>
  </si>
  <si>
    <t>Poon,  Jessie P.H.</t>
  </si>
  <si>
    <t>Department of Geography, University at Buffalo, The State University of New York, Buffalo, NY, United States</t>
  </si>
  <si>
    <t>University at Buffalo, The State University of New York, Buffalo, NY, United States</t>
  </si>
  <si>
    <t>2-s2.0-85047943902</t>
  </si>
  <si>
    <t>Microfinance Participation and Women's Decision-Making Power in the Household in Bangladesh</t>
  </si>
  <si>
    <t>Chow, Y.W.</t>
  </si>
  <si>
    <t>Chow,  Yewwah</t>
  </si>
  <si>
    <t>Department of Business, University at Buffalo, The State University of New York, Buffalo, NY, United States</t>
  </si>
  <si>
    <t>Keovisai, M.</t>
  </si>
  <si>
    <t>Keovisai,  Mary</t>
  </si>
  <si>
    <t>Frimpong Boamah, E.</t>
  </si>
  <si>
    <t>Frimpong Boamah,  Emmanuel</t>
  </si>
  <si>
    <t>Department of Urban and Regional Planning, University at Buffalo, The State University of New York, Buffalo, NY, United States</t>
  </si>
  <si>
    <t>2-s2.0-84890228118</t>
  </si>
  <si>
    <t>Department of Finance, University at Buffalo, The State University of New York, Buffalo, NY, United States</t>
  </si>
  <si>
    <t>Financial literacy of high school students</t>
  </si>
  <si>
    <t>Kim,  Junpyo</t>
  </si>
  <si>
    <t>Nagai, M.Y.</t>
  </si>
  <si>
    <t>Department of General Surgery, University at Buffalo, The State University of New York, Buffalo, NY, United States, Department of Head &amp; Neck/Plastic &amp; Reconstructive Surgery, Erie County Medical Center, Buffalo, NY, United States</t>
  </si>
  <si>
    <t>Manisundaram, A.D.</t>
  </si>
  <si>
    <t>Manisundaram,  Arvind D.</t>
  </si>
  <si>
    <t>2-s2.0-85061870328</t>
  </si>
  <si>
    <t>Formadi, P.</t>
  </si>
  <si>
    <t>Formadi,  Patricia</t>
  </si>
  <si>
    <t>University for Development Studies</t>
  </si>
  <si>
    <t>University for Development Studies Ghana, Tamale, Northern Region, Ghana</t>
  </si>
  <si>
    <t>Financial literacy among undergraduate students: Empirical evidence from Ghana</t>
  </si>
  <si>
    <t>2-s2.0-85130658261</t>
  </si>
  <si>
    <t>Issahaku, H.</t>
  </si>
  <si>
    <t>Issahaku,  Haruna</t>
  </si>
  <si>
    <t>Department of Economics and Entrepreneurship Development, University for Development Studies Ghana, Tamale, Northern Region, Ghana</t>
  </si>
  <si>
    <t>Inclusive finance, financial literacy and livelihood activities of households in Ghana</t>
  </si>
  <si>
    <t>Asitik, A.J.</t>
  </si>
  <si>
    <t>Asitik,  Akanganngang Joseph</t>
  </si>
  <si>
    <t>Department of Marketing and Entrepreneurship, University for Development Studies Ghana, Tamale, Northern Region, Ghana</t>
  </si>
  <si>
    <t>2-s2.0-105018221850</t>
  </si>
  <si>
    <t>Inusah, F.</t>
  </si>
  <si>
    <t>Inusah,  Fuseini</t>
  </si>
  <si>
    <t>Department of Mathematics and ICT Education, University for Development Studies Ghana, Tamale, Northern Region, Ghana</t>
  </si>
  <si>
    <t>Leveraging Technology for Financial Education and Empowerment in Africa</t>
  </si>
  <si>
    <t>Sare, Y.A.</t>
  </si>
  <si>
    <t>Sare,  Yakubu Awudu</t>
  </si>
  <si>
    <t>Department of Banking and Finance, University for Development Studies Ghana, Tamale, Northern Region, Ghana</t>
  </si>
  <si>
    <t>Yakubu, I.N.</t>
  </si>
  <si>
    <t>Yakubu,  Ibrahim Nandom</t>
  </si>
  <si>
    <t>University for Development Studies (Ghana)</t>
  </si>
  <si>
    <t>School of Business, University for Development Studies Ghana, Tamale, Northern Region, Ghana</t>
  </si>
  <si>
    <t>Salifu, M.</t>
  </si>
  <si>
    <t>Salifu,  Mubarik</t>
  </si>
  <si>
    <t>School of Economics, University for Development Studies Ghana, Tamale, Northern Region, Ghana</t>
  </si>
  <si>
    <t>Iddrisu, I.</t>
  </si>
  <si>
    <t>Iddrisu,  Issah</t>
  </si>
  <si>
    <t>Nkegbe, P.K.</t>
  </si>
  <si>
    <t>Nkegbe,  Paul Kwame</t>
  </si>
  <si>
    <t>Department of Applied Economics, University for Development Studies Ghana, Tamale, Northern Region, Ghana</t>
  </si>
  <si>
    <t>Wu,  Jie</t>
  </si>
  <si>
    <t>208</t>
  </si>
  <si>
    <t>University of Aberdeen</t>
  </si>
  <si>
    <t>University of Aberdeen Business School, Aberdeen, Scotland, United Kingdom</t>
  </si>
  <si>
    <t>Attanasso, M.O.</t>
  </si>
  <si>
    <t>Attanasso,  Marie Odile</t>
  </si>
  <si>
    <t>University of Abomey-Calavi</t>
  </si>
  <si>
    <t>People’s Dynamics and Sustainable Development Laboratory, Benin Centre for Scientific Research and Innovation, Cotonou, Benin, National School of Applied Economics and Management, University of Abomey-Calavi, Cotonou, Littoral, Benin</t>
  </si>
  <si>
    <t>Gandonou, E.</t>
  </si>
  <si>
    <t>Gandonou,  Esaïe A.</t>
  </si>
  <si>
    <t>de Socio-Anthropologie et de Communication pour le développement rural, University of Abomey-Calavi, Cotonou, Littoral, Benin</t>
  </si>
  <si>
    <t>2-s2.0-85089363579</t>
  </si>
  <si>
    <t>Aoudji, A.K.N.</t>
  </si>
  <si>
    <t>Aoudji,  Augustin Kossi Nounagnon</t>
  </si>
  <si>
    <t>Socio-Anthropology and Communication for Rural Development, University of Abomey-Calavi, Cotonou, Littoral, Benin</t>
  </si>
  <si>
    <t>Microfinance services for smallholder farmers: an assessment from rice farmers’ expectations in Central Benin</t>
  </si>
  <si>
    <t>Dossou, S.A.R.</t>
  </si>
  <si>
    <t>Dossou,  Smith A.R.</t>
  </si>
  <si>
    <t>Houessou, A.M.</t>
  </si>
  <si>
    <t>Houessou,  Albertine M.</t>
  </si>
  <si>
    <t>Babadankpodji, A.P.I.</t>
  </si>
  <si>
    <t>Babadankpodji,  Adjoua Pascaline Ida</t>
  </si>
  <si>
    <t>Aoudji, A.</t>
  </si>
  <si>
    <t>Zannou, A.</t>
  </si>
  <si>
    <t>Zannou,  Afio</t>
  </si>
  <si>
    <t>Kaki, R.S.</t>
  </si>
  <si>
    <t>Kaki,  Rodrigue S.</t>
  </si>
  <si>
    <t>Assogba Kpossou, A.R.P.</t>
  </si>
  <si>
    <t>Assogba Kpossou,  Adjoua Roxène Priscille</t>
  </si>
  <si>
    <t>Hani, I.B.</t>
  </si>
  <si>
    <t>Hani,  Imad Bani</t>
  </si>
  <si>
    <t>University of Abu Dhabi (Assuming that College of Business and Economics is a part of University of Abu Dhabi)
Or if the college is an independent institution: NA</t>
  </si>
  <si>
    <t>Department of Statistics and Business Analytics, College of Business and Economics, Al Ain, Abu Dhabi, United Arab Emirates</t>
  </si>
  <si>
    <t>Jenkwe, E.D.</t>
  </si>
  <si>
    <t>Jenkwe,  Elizabeth Dorsuu</t>
  </si>
  <si>
    <t>University of Abuja</t>
  </si>
  <si>
    <t>Department of Geography and Environmental Management, University of Abuja, Abuja, Nigeria</t>
  </si>
  <si>
    <t>Ibrahim,  Hamman</t>
  </si>
  <si>
    <t>Department of Statistics, University of Abuja, Abuja, Nigeria</t>
  </si>
  <si>
    <t>Mashi, S.A.</t>
  </si>
  <si>
    <t>Mashi,  Sani Abubakar</t>
  </si>
  <si>
    <t>University of Adelaide</t>
  </si>
  <si>
    <t>University of Adelaide, School of Psychology, Adelaide, SA, Australia</t>
  </si>
  <si>
    <t>Delfabbro, P.</t>
  </si>
  <si>
    <t>Delfabbro,  Paul Howard</t>
  </si>
  <si>
    <t>Asante, D.</t>
  </si>
  <si>
    <t>Asante,  Dennis</t>
  </si>
  <si>
    <t>University of Adelaide (as College of Medicine and Public Health is part of this institution)</t>
  </si>
  <si>
    <t>College of Medicine and Public Health, Adelaide, SA, Australia</t>
  </si>
  <si>
    <t>Ullah,  Raza</t>
  </si>
  <si>
    <t>University of Agriculture</t>
  </si>
  <si>
    <t>Institute of Agricultural and Resource Economics, University of Agriculture, Faisalabad, Faisalabad, Punjab, Pakistan</t>
  </si>
  <si>
    <t>2-s2.0-85113385154</t>
  </si>
  <si>
    <t>Abbas, W.A.R.</t>
  </si>
  <si>
    <t>Abbas,  Wahhab Abdul Razzaq</t>
  </si>
  <si>
    <t>University of Al-Qadisiyah</t>
  </si>
  <si>
    <t>College of Computer Science and Information Technology, University of Al-Qadisiyah, Al-Qadisiyah, Qadisiyah Province, Iraq</t>
  </si>
  <si>
    <t>The Available Resources and Capabilities Are a Means of Attracting Sports Investment in the Diwaniyah Club</t>
  </si>
  <si>
    <t>Abdulrasool, M.D.</t>
  </si>
  <si>
    <t>Abdulrasool,  Mokhalad Dheyaa</t>
  </si>
  <si>
    <t>College of Education, University of Al-Qadisiyah, Al-Qadisiyah, Qadisiyah Province, Iraq</t>
  </si>
  <si>
    <t>2-s2.0-85059317390</t>
  </si>
  <si>
    <t>Abed, L.J.</t>
  </si>
  <si>
    <t>Abed,  Iftekhar Jabbar</t>
  </si>
  <si>
    <t>University of Al-Qadisiyah, Al-Qadisiyah, Qadisiyah Province, Iraq</t>
  </si>
  <si>
    <t>Life insurance as an investor in iraqi stock market; El seguro de vida como inversor en el mercado de valores iraquí</t>
  </si>
  <si>
    <t>Ogaili, A.A.K.A.</t>
  </si>
  <si>
    <t>Ogaili,  Ahmed Adnan Khafeef Al</t>
  </si>
  <si>
    <t>Collage of Engineering, University of Al-Qadisiyah, Al-Qadisiyah, Qadisiyah Province, Iraq</t>
  </si>
  <si>
    <t>University of Alabama</t>
  </si>
  <si>
    <t>Department of Human Development and Family Studies, Tuscaloosa, AL, United States</t>
  </si>
  <si>
    <t>Suárez-Pellicioni, M.</t>
  </si>
  <si>
    <t>Suárez-Pellicioni,  Macarena</t>
  </si>
  <si>
    <t>Department of Educational Studies in Psychology, Research Methodology, and Counseling, Tuscaloosa, AL, United States</t>
  </si>
  <si>
    <t>Watkins, K.</t>
  </si>
  <si>
    <t>Watkins,  Kimberly</t>
  </si>
  <si>
    <t>University of Alabama, Lubbock, TX, United States</t>
  </si>
  <si>
    <t>University of Alabama, not available, AL, United States</t>
  </si>
  <si>
    <t>2-s2.0-85047991460</t>
  </si>
  <si>
    <t>Henager, R.</t>
  </si>
  <si>
    <t>Henager,  Robin</t>
  </si>
  <si>
    <t>University of Alabama, Whitworth University, Spokane, WA, United States</t>
  </si>
  <si>
    <t>The Relationship Between Student Loan Debt and Financial Wellness</t>
  </si>
  <si>
    <t>2-s2.0-105003988970</t>
  </si>
  <si>
    <t>Department of Consumer Sciences, Department of Consumer Sciences, Tuscaloosa, AL, United States</t>
  </si>
  <si>
    <t>Objective and subjective financial knowledge among emerging adults</t>
  </si>
  <si>
    <t>University of Alabama, St. Louis, MO, United States</t>
  </si>
  <si>
    <t>2-s2.0-85211876000</t>
  </si>
  <si>
    <t>Stephens, A.K.</t>
  </si>
  <si>
    <t>Stephens,  Annabel K.</t>
  </si>
  <si>
    <t>School of Library and Information Studies, Tuscaloosa, AL, United States</t>
  </si>
  <si>
    <t>Public Library Collection Development in the Information Age</t>
  </si>
  <si>
    <t>2-s2.0-85120965509</t>
  </si>
  <si>
    <t>University of Alabama, Florence, AL, United States</t>
  </si>
  <si>
    <t>Improving Youth Financial Literacy: A Profile of Middle School Camp Attendees</t>
  </si>
  <si>
    <t>University of Alabama (based on College of Human Environmental Sciences being part of this institution)</t>
  </si>
  <si>
    <t>Puga, F.</t>
  </si>
  <si>
    <t>Puga,  Frank</t>
  </si>
  <si>
    <t>University of Alabama at Birmingham</t>
  </si>
  <si>
    <t>University of Alabama at Birmingham School of Nursing, Birmingham, AL, United States</t>
  </si>
  <si>
    <t>2-s2.0-105010688989</t>
  </si>
  <si>
    <t>DeFeo, D.J.</t>
  </si>
  <si>
    <t>DeFeo,  Dayna Jean</t>
  </si>
  <si>
    <t>University of Alaska Anchorage</t>
  </si>
  <si>
    <t>Education Policy, University of Alaska Anchorage, Anchorage, AK, United States</t>
  </si>
  <si>
    <t>Authentic Learning: Financial Literacy in Postsecondary Bridging Experiences</t>
  </si>
  <si>
    <t>Davis,  Kathryn</t>
  </si>
  <si>
    <t>Institute of Social and Economic Research, University of Alaska Anchorage, Anchorage, AK, United States</t>
  </si>
  <si>
    <t>Day, B.</t>
  </si>
  <si>
    <t>Day,  Brynn</t>
  </si>
  <si>
    <t>111</t>
  </si>
  <si>
    <t>University of Alberta</t>
  </si>
  <si>
    <t>Centre for Healthy Communities, University of Alberta, Edmonton, AB, Canada</t>
  </si>
  <si>
    <t>2-s2.0-105017968774</t>
  </si>
  <si>
    <t>Foulds, J.L.</t>
  </si>
  <si>
    <t>Foulds,  Jessica L.</t>
  </si>
  <si>
    <t>Division of Pediatric Emergency Medicine, University of Alberta, Edmonton, AB, Canada</t>
  </si>
  <si>
    <t>Designing a financial wellness curriculum for paediatrics residents—an educational needs assessment</t>
  </si>
  <si>
    <t>Ye, L.</t>
  </si>
  <si>
    <t>Ye,  Linlei</t>
  </si>
  <si>
    <t>University of Alberta, Faculty of Medicine and Dentistry, Edmonton, AB, Canada</t>
  </si>
  <si>
    <t>Odhiambo, S.A.</t>
  </si>
  <si>
    <t>Odhiambo,  Silvia Achieng</t>
  </si>
  <si>
    <t>Pamoja Community Based Organization, Kisumu, Kenya, Department of Health Sciences, University of Alberta, Edmonton, AB, Canada</t>
  </si>
  <si>
    <t>Stoops, M.A.</t>
  </si>
  <si>
    <t>Stoops,  Melissa A.</t>
  </si>
  <si>
    <t>Gorgun, G.</t>
  </si>
  <si>
    <t>Gorgun,  Guher</t>
  </si>
  <si>
    <t>University of Alberta, Edmonton, AB, Canada</t>
  </si>
  <si>
    <t>Onyango, E.O.</t>
  </si>
  <si>
    <t>Onyango,  Elizabeth Opiyo</t>
  </si>
  <si>
    <t>Department of Health Sciences, University of Alberta, Edmonton, AB, Canada</t>
  </si>
  <si>
    <t>Gerdung, C.</t>
  </si>
  <si>
    <t>Gerdung,  Christopher A.</t>
  </si>
  <si>
    <t>Division of Pediatric Respirology, University of Alberta, Edmonton, AB, Canada</t>
  </si>
  <si>
    <t>Nykiforuk, C.I.J.</t>
  </si>
  <si>
    <t>Nykiforuk,  Candace I.J.</t>
  </si>
  <si>
    <t>Centre for Healthy Communities, University of Alberta, Edmonton, AB, Canada, Location and Access in Community Environments Research Lab, University of Alberta, Edmonton, AB, Canada</t>
  </si>
  <si>
    <t>Foster, S.</t>
  </si>
  <si>
    <t>Foster,  Sarah</t>
  </si>
  <si>
    <t>Division of General Pediatrics, University of Alberta, Edmonton, AB, Canada</t>
  </si>
  <si>
    <t>Glenn, N.M.</t>
  </si>
  <si>
    <t>Glenn,  Nicole M.</t>
  </si>
  <si>
    <t>Centre for Healthy Communities, University of Alberta, Edmonton, AB, Canada, PolicyWise for Children &amp; Families, Edmonton, AB, Canada</t>
  </si>
  <si>
    <t>Belon, A.P.</t>
  </si>
  <si>
    <t>Belon,  Ana Paula Aula</t>
  </si>
  <si>
    <t>Krajňáková, E.</t>
  </si>
  <si>
    <t>Krajňáková,  Emília</t>
  </si>
  <si>
    <t>University of Alexander Dubcek</t>
  </si>
  <si>
    <t>University of Alexander Dubcek in Trencin, Trencin, Slovakia</t>
  </si>
  <si>
    <t>Anjum, M.</t>
  </si>
  <si>
    <t>Anjum,  Mahvish</t>
  </si>
  <si>
    <t>University of Allahabad</t>
  </si>
  <si>
    <t>Department of Geography, University of Allahabad, Prayagraj, UP, India</t>
  </si>
  <si>
    <t>Shariq, M.</t>
  </si>
  <si>
    <t>Shariq,  Mohammad</t>
  </si>
  <si>
    <t>University of Allahabad, Prayagraj, UP, India</t>
  </si>
  <si>
    <t>Khakpour, A.</t>
  </si>
  <si>
    <t>Khakpour,  Alireza</t>
  </si>
  <si>
    <t>University of Applied Science and Technology</t>
  </si>
  <si>
    <t>Department of Management, University of Applied Science and Technology, Qazvin, Iran</t>
  </si>
  <si>
    <t>University of Applied Sciences Bochum
Universität Duisburg-Essen</t>
  </si>
  <si>
    <t>Department of Social Work and Education, University of Applied Sciences Bochum, Bochum, Germany, LVR-Klinikum Essen Kliniken und Institut der Universität Duisburg-Essen, Essen, Nordrhein-Westfalen, Germany, Department of Psychiatry and Psychotherapy, Universität Duisburg-Essen, Duisburg, Nordrhein-Westfalen, Germany</t>
  </si>
  <si>
    <t>2-s2.0-85147338724</t>
  </si>
  <si>
    <t>Hangl, C.</t>
  </si>
  <si>
    <t>Hangl,  Christa</t>
  </si>
  <si>
    <t>University of Applied Sciences Upper Austria</t>
  </si>
  <si>
    <t>Faculty of Management, University of Applied Sciences Upper Austria, Wels, Upper Austria, Austria</t>
  </si>
  <si>
    <t>Does transaction atmosphere influence the decision-making behaviour of investors?</t>
  </si>
  <si>
    <t>Ortner, M.</t>
  </si>
  <si>
    <t>Ortner,  Matthias</t>
  </si>
  <si>
    <t>2-s2.0-85135269759</t>
  </si>
  <si>
    <t>Baudat, S.</t>
  </si>
  <si>
    <t>Baudat,  Sophie</t>
  </si>
  <si>
    <t>University of Applied Sciences Western Switzerland</t>
  </si>
  <si>
    <t>Department of Social Work, University of Applied Sciences Western Switzerland, Delemont, JU, Switzerland</t>
  </si>
  <si>
    <t>Money in one click: Inequalities in digital financial practices and digital Skills among emerging adults in Switzerland</t>
  </si>
  <si>
    <t>Henchoz, C.</t>
  </si>
  <si>
    <t>Henchoz,  Caroline</t>
  </si>
  <si>
    <t>University of Applied Sciences Western Switzerland, Delemont, JU, Switzerland</t>
  </si>
  <si>
    <t>2-s2.0-85039038707</t>
  </si>
  <si>
    <t>Ahmad, F.A.</t>
  </si>
  <si>
    <t>Ahmad,  Fahd A.</t>
  </si>
  <si>
    <t>University of Arizona</t>
  </si>
  <si>
    <t>University of Arizona College of Medicine – Tucson, Tucson, AZ, United States</t>
  </si>
  <si>
    <t>An assessment of residents' and fellows' personal finance literacy: an unmet medical education need</t>
  </si>
  <si>
    <t>White, A.J.</t>
  </si>
  <si>
    <t>White,  Andrew J.</t>
  </si>
  <si>
    <t>Family Studies and Human Development, College of Agriculture and Life Sciences, Tucson, AZ, United States</t>
  </si>
  <si>
    <t>Amini, R.</t>
  </si>
  <si>
    <t>Amini,  Richard</t>
  </si>
  <si>
    <t>Jeffe, D.B.</t>
  </si>
  <si>
    <t>Jeffe,  Donna B.</t>
  </si>
  <si>
    <t>Division of Family Studies and Human Development, College of Agriculture and Life Sciences, Tucson, AZ, United States</t>
  </si>
  <si>
    <t>Hiller, K.M.</t>
  </si>
  <si>
    <t>Hiller,  Katherine Mosher</t>
  </si>
  <si>
    <t>Christy, K.</t>
  </si>
  <si>
    <t>Christy,  Kameri</t>
  </si>
  <si>
    <t>University of Arkansas</t>
  </si>
  <si>
    <t>University of Arkansas, Fayetteville, AR, United States</t>
  </si>
  <si>
    <t>Murphy-Erby, Y.</t>
  </si>
  <si>
    <t>Murphy-Erby,  Yvette</t>
  </si>
  <si>
    <t>2-s2.0-85029433239</t>
  </si>
  <si>
    <t>School of Social Work, University of Arkansas, Fayetteville, AR, United States</t>
  </si>
  <si>
    <t>Household Financial Capital and Food Security</t>
  </si>
  <si>
    <t>McKenzie, A.M.</t>
  </si>
  <si>
    <t>McKenzie,  Andrew M.</t>
  </si>
  <si>
    <t>Dept. of Agric. Econ./Agribusiness, University of Arkansas, Fayetteville, AR, United States</t>
  </si>
  <si>
    <t>Narcisse, M.-R.</t>
  </si>
  <si>
    <t>Narcisse,  Marie Rachelle</t>
  </si>
  <si>
    <t>Eleanor Mann School of Nursing, University of Arkansas, Fayetteville, AR, United States</t>
  </si>
  <si>
    <t>Shobe, M.</t>
  </si>
  <si>
    <t>Bailey, W.C.</t>
  </si>
  <si>
    <t>Bailey,  William C.</t>
  </si>
  <si>
    <t>InCharge Institute of America, University of Arkansas, Fayetteville, AR, United States</t>
  </si>
  <si>
    <t>Smith,  Molly</t>
  </si>
  <si>
    <t>University of Arkansas at Little Rock</t>
  </si>
  <si>
    <t>Department of Criminal Justice, University of Arkansas at Little Rock, Little Rock, AR, United States</t>
  </si>
  <si>
    <t>2-s2.0-85000363105</t>
  </si>
  <si>
    <t>University of Arkansas at Little Rock, Little Rock, AR, United States</t>
  </si>
  <si>
    <t>Separated by Bars or Dollar Signs? A Comparative Examination of the Financial Literacy of Those Incarcerated and the General Population</t>
  </si>
  <si>
    <t>Glidden, M.D.</t>
  </si>
  <si>
    <t>Glidden,  Marc D.</t>
  </si>
  <si>
    <t>Hughes, M.H.</t>
  </si>
  <si>
    <t>Hughes,  Mary H.</t>
  </si>
  <si>
    <t>Lymer, A.</t>
  </si>
  <si>
    <t>Lymer,  Andy</t>
  </si>
  <si>
    <t>University of Aston (main from Aston Business School)
University of South Africa (from College of Accounting Sciences)</t>
  </si>
  <si>
    <t>Aston Business School, Birmingham, West Midlands, United Kingdom, College of Accounting Sciences, University of South Africa, Pretoria, Gauteng, South Africa</t>
  </si>
  <si>
    <t>2-s2.0-85093852230</t>
  </si>
  <si>
    <t>Alnassar, W.I.</t>
  </si>
  <si>
    <t>Alnassar,  Walaa Ismael</t>
  </si>
  <si>
    <t>University of Baghdad</t>
  </si>
  <si>
    <t>College of Administration and Economics, University of Baghdad, Baghdad, Iraq</t>
  </si>
  <si>
    <t>Economic analysis of the financial literacy effects in G20</t>
  </si>
  <si>
    <t>Almado, A.A.G.</t>
  </si>
  <si>
    <t>Almado,  Alaa Abdulkareem Ghaleb</t>
  </si>
  <si>
    <t>University of Baghdad, Baghdad, Iraq</t>
  </si>
  <si>
    <t>2-s2.0-85089498434</t>
  </si>
  <si>
    <t>Erzaij, K.R.</t>
  </si>
  <si>
    <t>Erzaij,  Kadhim Raheim</t>
  </si>
  <si>
    <t>Department of Civil Engineering, University of Baghdad, Baghdad, Iraq</t>
  </si>
  <si>
    <t>Prediction of the performance related to financial capabilities using multilayer perceptron</t>
  </si>
  <si>
    <t>Kadhim, S.N.</t>
  </si>
  <si>
    <t>Kadhim,  Saraa Naseer</t>
  </si>
  <si>
    <t>Alasadi, S.N.K.</t>
  </si>
  <si>
    <t>Alasadi,  Saraa Naseer Kadhim</t>
  </si>
  <si>
    <t>University of Baghdad
University of Bahrain</t>
  </si>
  <si>
    <t>Department of Civil Engineering, University of Baghdad, Baghdad, Iraq, University of Bahrain, Zallaq, Bahrain</t>
  </si>
  <si>
    <t>2-s2.0-85146426162</t>
  </si>
  <si>
    <t>Zolait, A.H.</t>
  </si>
  <si>
    <t>Zolait,  Ali Hussein Saleh</t>
  </si>
  <si>
    <t>University of Bahrain</t>
  </si>
  <si>
    <t>Department of Information Systems, University of Bahrain, Zallaq, Bahrain</t>
  </si>
  <si>
    <t>The Moderating Effects of Managerial Competencies and Organization Capabilities on ERP Implementation by Service Sector Enterprises in Saudi Arabia</t>
  </si>
  <si>
    <t>2-s2.0-85183470142</t>
  </si>
  <si>
    <t>Mohammed, A.A.</t>
  </si>
  <si>
    <t>Mohammed,  Ahmed Ali</t>
  </si>
  <si>
    <t>Department of Economics and Finance, University of Bahrain, Zallaq, Bahrain</t>
  </si>
  <si>
    <t>The Effectiveness of Islamic Microfinance for Solving the Problems of Unemployment, Poverty, and Poor Standard of Living</t>
  </si>
  <si>
    <t>Alzayed, N.</t>
  </si>
  <si>
    <t>Alzayed,  Noora</t>
  </si>
  <si>
    <t>Department of Accounting, University of Bahrain, Zallaq, Bahrain</t>
  </si>
  <si>
    <t>2-s2.0-85201645034</t>
  </si>
  <si>
    <t>Al-Zaimoor, N.</t>
  </si>
  <si>
    <t>Al-Zaimoor,  Najeeba</t>
  </si>
  <si>
    <t>University of Bahrain, Zallaq, Bahrain</t>
  </si>
  <si>
    <t>THE IMPACT OF AUDIT COMMITTEE FEATURES ON FIRM PERFORMANCE – EMPIRICAL EVIDENCE FROM GCC COUNTRIES; WPŁYW CECH KOMITETU AUDYTOWEGO NA WYNIKI PRZEDSIĘBIORSTWA – DOWODY EMPIRYCZNE Z KRAJÓW GCC</t>
  </si>
  <si>
    <t>Rabbani, M.R.</t>
  </si>
  <si>
    <t>Rabbani,  Mustafa Raza</t>
  </si>
  <si>
    <t>Alghamdi, M.A.</t>
  </si>
  <si>
    <t>Alghamdi,  Marzouq Aiedh</t>
  </si>
  <si>
    <t>Qamber, M.</t>
  </si>
  <si>
    <t>Qamber,  Murtadha</t>
  </si>
  <si>
    <t>Department of Islamic Banking, University of Bahrain, Zallaq, Bahrain</t>
  </si>
  <si>
    <t>2-s2.0-86000271793</t>
  </si>
  <si>
    <t>Alkoureiti, G.</t>
  </si>
  <si>
    <t>Alkoureiti,  Ghassan</t>
  </si>
  <si>
    <t>College of Information Technology, University of Bahrain, Zallaq, Bahrain</t>
  </si>
  <si>
    <t>'Aanat' A Micro-Investing Solution Powered by Robo-Advisors</t>
  </si>
  <si>
    <t>Al-Jalahma, A.</t>
  </si>
  <si>
    <t>Al-Jalahma,  Abdulla</t>
  </si>
  <si>
    <t>Savad Salim, A.S.</t>
  </si>
  <si>
    <t>Savad Salim,  Ansa</t>
  </si>
  <si>
    <t>Abdali, M.H.</t>
  </si>
  <si>
    <t>Abdali,  Mohammad Hassan</t>
  </si>
  <si>
    <t>Al-Fadhel, H.</t>
  </si>
  <si>
    <t>Al-Fadhel,  Hessa</t>
  </si>
  <si>
    <t>Madan, A.A.</t>
  </si>
  <si>
    <t>Madan,  Ali Abdulhusain</t>
  </si>
  <si>
    <t>Department of Finance &amp; Accounting, University of Bahrain, Zallaq, Bahrain</t>
  </si>
  <si>
    <t>Alsitri, A.</t>
  </si>
  <si>
    <t>Alsitri,  Alaa</t>
  </si>
  <si>
    <t>College of Applied Studies, University of Bahrain, Zallaq, Bahrain</t>
  </si>
  <si>
    <t>Desoky, A.</t>
  </si>
  <si>
    <t>Desoky,  Abdelmohsen M.</t>
  </si>
  <si>
    <t>Selim, M.</t>
  </si>
  <si>
    <t>Selim,  Mohammad</t>
  </si>
  <si>
    <t>Shafiq, M.</t>
  </si>
  <si>
    <t>Shafiq,  Muhammad</t>
  </si>
  <si>
    <t>University of Balochistan</t>
  </si>
  <si>
    <t>Department of Commerce, University of Balochistan, Quetta, Balochistan, Pakistan</t>
  </si>
  <si>
    <t>Khan,  Muhammad Ayaz</t>
  </si>
  <si>
    <t>2-s2.0-85109985691</t>
  </si>
  <si>
    <t>Gourrier, A.G.</t>
  </si>
  <si>
    <t>Gourrier,  Al G.</t>
  </si>
  <si>
    <t>University of Baltimore</t>
  </si>
  <si>
    <t>University of Baltimore, Baltimore, MD, United States</t>
  </si>
  <si>
    <t>Banking the Black Community: An Analysis of Banking Among Baltimore’s Predominately Black Communities</t>
  </si>
  <si>
    <t>Ullah, Z.</t>
  </si>
  <si>
    <t>Ullah,  Zahir</t>
  </si>
  <si>
    <t>University of Baltistan</t>
  </si>
  <si>
    <t>Department of Business Management and Economics, University of Baltistan, Skardu, Skardu, Pakistan</t>
  </si>
  <si>
    <t>2-s2.0-85151150439</t>
  </si>
  <si>
    <t>Khan,  Wajid</t>
  </si>
  <si>
    <t>Department of Management, University of Baltistan, Skardu, Skardu, Pakistan</t>
  </si>
  <si>
    <t>Do Women’s Financial Literacy Accelerate Financial Inclusion? Evidence from Pakistan</t>
  </si>
  <si>
    <t>2-s2.0-85098062630</t>
  </si>
  <si>
    <t>Sabbir, M.M.</t>
  </si>
  <si>
    <t>Sabbir,  Md Mahiuddin</t>
  </si>
  <si>
    <t>University of Barishal</t>
  </si>
  <si>
    <t>Department of Marketing, University of Barishal, Barishal, Bangladesh</t>
  </si>
  <si>
    <t>Investigating the factors of consumers’ purchase intention towards life insurance in bangladesh: An application of the theory of reasoned action</t>
  </si>
  <si>
    <t>Nomi, M.</t>
  </si>
  <si>
    <t>Nomi,  Marzia</t>
  </si>
  <si>
    <t>Department of Economics, University of Barishal, Barishal, Bangladesh</t>
  </si>
  <si>
    <t>2-s2.0-79961169540</t>
  </si>
  <si>
    <t>Lewis, A.</t>
  </si>
  <si>
    <t>Lewis,  Alan</t>
  </si>
  <si>
    <t>University of Bath</t>
  </si>
  <si>
    <t>University of Bath, Department of Psychology, Bath, Somerset, United Kingdom</t>
  </si>
  <si>
    <t>Understanding and knowledge of credit cost and duration: Effects on credit judgements and decisions</t>
  </si>
  <si>
    <t>Horne, G.</t>
  </si>
  <si>
    <t>Horne,  George</t>
  </si>
  <si>
    <t>Copestake, C.</t>
  </si>
  <si>
    <t>Copestake,  James G.</t>
  </si>
  <si>
    <t>Department of Economics and International Development, University of Bath, Bath, Somerset, United Kingdom</t>
  </si>
  <si>
    <t>Robinson, C.</t>
  </si>
  <si>
    <t>Robinson,  Charlotte</t>
  </si>
  <si>
    <t>Gačić, J.</t>
  </si>
  <si>
    <t>Gačić,  Jasna M.</t>
  </si>
  <si>
    <t>University of Belgrade</t>
  </si>
  <si>
    <t>Clinical Hospital Center Bezanijska Kosa, University of Belgrade, Belgrade, Serbia</t>
  </si>
  <si>
    <t>Fabris, N.</t>
  </si>
  <si>
    <t>Fabris,  Nikola</t>
  </si>
  <si>
    <t>Faculty of Economics, Belgrade, Montenegro</t>
  </si>
  <si>
    <t>Filipovic, J.</t>
  </si>
  <si>
    <t>Filipovic,  Jelena</t>
  </si>
  <si>
    <t>Faculty of Economics, University of Belgrade, Belgrade, Serbia</t>
  </si>
  <si>
    <t>2-s2.0-84863527076</t>
  </si>
  <si>
    <t>Simončić, G.S.</t>
  </si>
  <si>
    <t>Simončić,  Gordana Stokić</t>
  </si>
  <si>
    <t>University of Belgrade, Belgrade, Serbia</t>
  </si>
  <si>
    <t>Libraries and Financial Literacy: Perspectives From Emerging Markets</t>
  </si>
  <si>
    <t>Knežević, S.</t>
  </si>
  <si>
    <t>Knežević,  Snežana</t>
  </si>
  <si>
    <t>Faculty of Organizational Sciences, University of Belgrade, Belgrade, Serbia</t>
  </si>
  <si>
    <t>Elkrghli, S.</t>
  </si>
  <si>
    <t>Elkrghli,  Sabri</t>
  </si>
  <si>
    <t>University of Benghazi</t>
  </si>
  <si>
    <t>University of Benghazi, Benghazi, Libya</t>
  </si>
  <si>
    <t>Stegmayer, K.</t>
  </si>
  <si>
    <t>Stegmayer,  Katharina</t>
  </si>
  <si>
    <t>University of Bern</t>
  </si>
  <si>
    <t>Translational Research Center, University Hospital Bern, Bern, BE, Switzerland</t>
  </si>
  <si>
    <t>Riar, F.J.</t>
  </si>
  <si>
    <t>Riar,  Frederik J.</t>
  </si>
  <si>
    <t>Institute of Organization and Human Resource Management, University of Bern, Bern, BE, Switzerland</t>
  </si>
  <si>
    <t>Cantisani, A.</t>
  </si>
  <si>
    <t>Cantisani,  Andrea</t>
  </si>
  <si>
    <t>2-s2.0-85028298013</t>
  </si>
  <si>
    <t>Schmid, C.</t>
  </si>
  <si>
    <t>Schmid,  Christian Philipp Rudolf</t>
  </si>
  <si>
    <t>Department of Economics and CSS Institute for Empirical Health Economics, University of Bern, Bern, BE, Switzerland</t>
  </si>
  <si>
    <t>Health insurance subsidies and deductible choice: Evidence from regional variation in subsidy schemes</t>
  </si>
  <si>
    <t>Wiest, R.</t>
  </si>
  <si>
    <t>Wiest,  Roland G.</t>
  </si>
  <si>
    <t>Department of Diagnostic and Interventional Neuroradiology, University Hospital Bern, Bern, BE, Switzerland</t>
  </si>
  <si>
    <t>Federspiel, A.</t>
  </si>
  <si>
    <t>Federspiel,  Andrea</t>
  </si>
  <si>
    <t>Walther, S.</t>
  </si>
  <si>
    <t>Walther,  Sebastian</t>
  </si>
  <si>
    <t>2-s2.0-77956632521</t>
  </si>
  <si>
    <t>Szmigin, I.</t>
  </si>
  <si>
    <t>Szmigin,  Isabelle T.D.</t>
  </si>
  <si>
    <t>84</t>
  </si>
  <si>
    <t>University of Birmingham</t>
  </si>
  <si>
    <t>Birmingham Business School, University of Birmingham, Birmingham, West Midlands, United Kingdom</t>
  </si>
  <si>
    <t>Students and the consumer credit market: Towards a social policy Agenda</t>
  </si>
  <si>
    <t>Guariglia, A.</t>
  </si>
  <si>
    <t>Guariglia,  Alessandra</t>
  </si>
  <si>
    <t>Department of Economics, University of Birmingham, Birmingham, West Midlands, United Kingdom</t>
  </si>
  <si>
    <t>2-s2.0-84924183004</t>
  </si>
  <si>
    <t>Davies, P.</t>
  </si>
  <si>
    <t>Davies,  Peter</t>
  </si>
  <si>
    <t>University of Birmingham, Birmingham, West Midlands, United Kingdom</t>
  </si>
  <si>
    <t>Towards a framework for financial literacy in the context of democracy</t>
  </si>
  <si>
    <t>2-s2.0-85197275858</t>
  </si>
  <si>
    <t>School of Education, University of Birmingham, Birmingham, West Midlands, United Kingdom</t>
  </si>
  <si>
    <t>Neoliberalism, neoconservatism and private sector influence on curriculum policy: the case of financial education in the UK</t>
  </si>
  <si>
    <t>Rowlingson, K.</t>
  </si>
  <si>
    <t>Rowlingson,  Karen</t>
  </si>
  <si>
    <t>School of Social Policy, University of Birmingham, Birmingham, West Midlands, United Kingdom</t>
  </si>
  <si>
    <t>2-s2.0-84894223108</t>
  </si>
  <si>
    <t>Children and financial education: Challenges for developing financial capability in the classroom</t>
  </si>
  <si>
    <t>Davies,  Peter Ho</t>
  </si>
  <si>
    <t>Al-Janabi, H.</t>
  </si>
  <si>
    <t>Al-Janabi,  Hareth</t>
  </si>
  <si>
    <t>Institute of Applied Health Research, University of Birmingham, Birmingham, West Midlands, United Kingdom</t>
  </si>
  <si>
    <t>Wang,  Daiyue</t>
  </si>
  <si>
    <t>2-s2.0-85048965678</t>
  </si>
  <si>
    <t>Overton, L.</t>
  </si>
  <si>
    <t>Overton,  Louise</t>
  </si>
  <si>
    <t>Stakeholder Conceptions of Later-Life Consumer Vulnerability in the Financial Services Industry: Beyond Financial Capability?</t>
  </si>
  <si>
    <t>Javadinejad, S.</t>
  </si>
  <si>
    <t>Javadinejad,  Safieh</t>
  </si>
  <si>
    <t>Department of Water Engineering, University of Birmingham, Birmingham, West Midlands, United Kingdom</t>
  </si>
  <si>
    <t>2-s2.0-70649092456</t>
  </si>
  <si>
    <t>Waine, B.</t>
  </si>
  <si>
    <t>Waine,  Barbara</t>
  </si>
  <si>
    <t>Institute of Applied Social Studies, University of Birmingham, Birmingham, West Midlands, United Kingdom</t>
  </si>
  <si>
    <t>New labour and pensions reform: Security in retirement?</t>
  </si>
  <si>
    <t>Guan, N.</t>
  </si>
  <si>
    <t>Guan,  Naijie</t>
  </si>
  <si>
    <t>Elliott, K.</t>
  </si>
  <si>
    <t>Elliott,  Karen</t>
  </si>
  <si>
    <t>Department of Finance, University of Birmingham, Birmingham, West Midlands, United Kingdom</t>
  </si>
  <si>
    <t>2-s2.0-85079682818</t>
  </si>
  <si>
    <t>Kuhn, M.</t>
  </si>
  <si>
    <t>Kuhn,  Moritz</t>
  </si>
  <si>
    <t>University of Bonn</t>
  </si>
  <si>
    <t>Center for Economic Policy Research (CEPR, Universität Bonn, Bonn, Nordrhein-Westfalen, Germany</t>
  </si>
  <si>
    <t>The college wealth divide: Education and inequality in America, 1956-2016</t>
  </si>
  <si>
    <t>2-s2.0-85044737271</t>
  </si>
  <si>
    <t>Nhete, T.</t>
  </si>
  <si>
    <t>Nhete,  Trust</t>
  </si>
  <si>
    <t>University of Botswana</t>
  </si>
  <si>
    <t>University of Botswana, Gaborone, Botswana</t>
  </si>
  <si>
    <t>The Case for the Need for Personal Financial Literacy Education in Botswana Secondary Schools</t>
  </si>
  <si>
    <t>Solomon, G.E.</t>
  </si>
  <si>
    <t>Solomon,  Gosaitse E.</t>
  </si>
  <si>
    <t>Sithole, B.M.</t>
  </si>
  <si>
    <t>Sithole,  Burman Musa</t>
  </si>
  <si>
    <t>Marandet, E.</t>
  </si>
  <si>
    <t>Marandet,  Elodie</t>
  </si>
  <si>
    <t>University of Brighton</t>
  </si>
  <si>
    <t>University of Brighton, Brighton, East Sussex, United Kingdom</t>
  </si>
  <si>
    <t>2-s2.0-84867098726</t>
  </si>
  <si>
    <t>Walker, C.</t>
  </si>
  <si>
    <t>Walker,  Carl</t>
  </si>
  <si>
    <t>School of Applied Social Science, University of Brighton, Brighton, East Sussex, United Kingdom</t>
  </si>
  <si>
    <t>Personal Debt, Cognitive Delinquency and Techniques of Governmentality: Neoliberal Constructions of Financial Inadequacy in the UK</t>
  </si>
  <si>
    <t>2-s2.0-85183107691</t>
  </si>
  <si>
    <t>Angsten Clark, A.</t>
  </si>
  <si>
    <t>Angsten Clark,  Anne</t>
  </si>
  <si>
    <t>55</t>
  </si>
  <si>
    <t>University of Bristol</t>
  </si>
  <si>
    <t>University of Bristol, Bristol, United Kingdom</t>
  </si>
  <si>
    <t>Beyond individual responsibility - Towards a relational understanding of financial resilience through participatory research and design</t>
  </si>
  <si>
    <t>Guo, B.</t>
  </si>
  <si>
    <t>Guo,  Bensu</t>
  </si>
  <si>
    <t>Faculty of Social Sciences and Law, University of Bristol, Bristol, United Kingdom</t>
  </si>
  <si>
    <t>2-s2.0-33846598418</t>
  </si>
  <si>
    <t>Collard, S.</t>
  </si>
  <si>
    <t>Collard,  Sharon B.</t>
  </si>
  <si>
    <t>Personal Finance Research Centre, University of Bristol, Bristol, United Kingdom</t>
  </si>
  <si>
    <t>Levels of financial capability in the UK</t>
  </si>
  <si>
    <t>2-s2.0-85199166167</t>
  </si>
  <si>
    <t>Cai, W.</t>
  </si>
  <si>
    <t>Cai,  Wanxiang</t>
  </si>
  <si>
    <t>School of Business, University of Bristol, Bristol, United Kingdom, Cardiff Business School, Cardiff, Wales, United Kingdom</t>
  </si>
  <si>
    <t>Mitigating local bias in equity crowdfunding: a financial ecology perspective</t>
  </si>
  <si>
    <t>Department of Accounting and Finance, University of Bristol, Bristol, United Kingdom</t>
  </si>
  <si>
    <t>Cannon, E.</t>
  </si>
  <si>
    <t>Cannon,  Edmund S.</t>
  </si>
  <si>
    <t>School of Economics, University of Bristol, Bristol, United Kingdom</t>
  </si>
  <si>
    <t>Owen, R.</t>
  </si>
  <si>
    <t>Owen,  R. J.</t>
  </si>
  <si>
    <t>2-s2.0-0031776893</t>
  </si>
  <si>
    <t>Leyshon, A.</t>
  </si>
  <si>
    <t>Leyshon,  Andrew</t>
  </si>
  <si>
    <t>Department of Geography, University of Bristol, Bristol, United Kingdom</t>
  </si>
  <si>
    <t>Reading financial services: texts, consumers, and financial literacy</t>
  </si>
  <si>
    <t>Davies, S.</t>
  </si>
  <si>
    <t>Davies,  Sara</t>
  </si>
  <si>
    <t>Peacey, M.</t>
  </si>
  <si>
    <t>Peacey,  Mike W.</t>
  </si>
  <si>
    <t>Pratt, J.</t>
  </si>
  <si>
    <t>Pratt,  J.</t>
  </si>
  <si>
    <t>McKay, S.</t>
  </si>
  <si>
    <t>McKay,  Stephen D.</t>
  </si>
  <si>
    <t>Thrift, N.</t>
  </si>
  <si>
    <t>Thrift,  Nigel J.</t>
  </si>
  <si>
    <t>Newall, P.</t>
  </si>
  <si>
    <t>Kempson, E.</t>
  </si>
  <si>
    <t>Kempson,  Elaine</t>
  </si>
  <si>
    <t>Personal Finance and Social Policy Research, University of Bristol, Bristol, United Kingdom</t>
  </si>
  <si>
    <t>2-s2.0-105001516293</t>
  </si>
  <si>
    <t>Islam, K.J.</t>
  </si>
  <si>
    <t>Islam,  Khan Jahirul</t>
  </si>
  <si>
    <t>University of British Columbia</t>
  </si>
  <si>
    <t>University of British Columbia Okanagan, Kelowna, BC, Canada</t>
  </si>
  <si>
    <t>From balances to behaviors: insights into credit card repayment patterns among Canadian households</t>
  </si>
  <si>
    <t>2-s2.0-85046927462</t>
  </si>
  <si>
    <t>Islam, K.</t>
  </si>
  <si>
    <t>Department of Economics, Philosophy and Political Science, University of British Columbia Okanagan, Kelowna, BC, Canada</t>
  </si>
  <si>
    <t>A statistical profile of payday loan clients from national surveys</t>
  </si>
  <si>
    <t>2-s2.0-85038429528</t>
  </si>
  <si>
    <t>Payday Lending and Microcredit: Two Faces of the Same Problem?</t>
  </si>
  <si>
    <t>2-s2.0-85214136907</t>
  </si>
  <si>
    <t>Department of Economics, University of British Columbia Okanagan, Kelowna, BC, Canada</t>
  </si>
  <si>
    <t>One card fits all? Exploring the incidence, intensity, and extent of credit card use in Canada (1999–2019)</t>
  </si>
  <si>
    <t>Picault, J.</t>
  </si>
  <si>
    <t>Picault,  Julien</t>
  </si>
  <si>
    <t>Natu, M.M.</t>
  </si>
  <si>
    <t>Natu,  Manases Mbengwor</t>
  </si>
  <si>
    <t>University of Buea</t>
  </si>
  <si>
    <t>Department of Law, University of Buea, Buea, South-West Region, Cameroon</t>
  </si>
  <si>
    <t>Matilda, A.B.</t>
  </si>
  <si>
    <t>Matilda,  Agbortarh Besong</t>
  </si>
  <si>
    <t>Department of Sociology and Anthropology, University of Buea, Buea, South-West Region, Cameroon</t>
  </si>
  <si>
    <t>2-s2.0-85209772866</t>
  </si>
  <si>
    <t>Aquilas, N.A.</t>
  </si>
  <si>
    <t>Aquilas,  Nkwetta Ajong</t>
  </si>
  <si>
    <t>Department of Economics, University of Buea, Buea, South-West Region, Cameroon</t>
  </si>
  <si>
    <t>The impact of financial literacy on access to formal financial products in Namibia</t>
  </si>
  <si>
    <t>Saleem, I.</t>
  </si>
  <si>
    <t>Saleem,  Imran</t>
  </si>
  <si>
    <t>University of Buraimi</t>
  </si>
  <si>
    <t>College of Business, University of Buraimi, Al Buraimi, Al Buraimi, Oman</t>
  </si>
  <si>
    <t>Abdullayeva, M.</t>
  </si>
  <si>
    <t>Abdullayeva,  Matluba N.</t>
  </si>
  <si>
    <t>University of Business and Science</t>
  </si>
  <si>
    <t>University of Business and Science, Tashkent, Uzbekistan</t>
  </si>
  <si>
    <t>Asuquo, I.A.</t>
  </si>
  <si>
    <t>Asuquo,  Innocent</t>
  </si>
  <si>
    <t>University of Calabar</t>
  </si>
  <si>
    <t>Department of Agricultural Economics, University of Calabar, Calabar, Cross River, Nigeria</t>
  </si>
  <si>
    <t>2-s2.0-85198241612</t>
  </si>
  <si>
    <t>Agbor, C.E.</t>
  </si>
  <si>
    <t>Agbor,  Cassidy Etta</t>
  </si>
  <si>
    <t>Department of Environmental Education, University of Calabar, Calabar, Cross River, Nigeria</t>
  </si>
  <si>
    <t>Impact of Familial and Social Stressors on University Students' Learning Outcomes, Satisfaction, and Academic Achievements</t>
  </si>
  <si>
    <t>Amalu, M.N.</t>
  </si>
  <si>
    <t>Amalu,  Melvina Nkemdillim</t>
  </si>
  <si>
    <t>Department of Educational Foundations, University of Calabar, Calabar, Cross River, Nigeria</t>
  </si>
  <si>
    <t>Bekomson, A.N.</t>
  </si>
  <si>
    <t>Bekomson,  Achi Ndifon</t>
  </si>
  <si>
    <t>Ambe, B.A.</t>
  </si>
  <si>
    <t>Ambe,  Benjamin Ayua</t>
  </si>
  <si>
    <t>Olabisi, B.C.</t>
  </si>
  <si>
    <t>Olabisi,  Bella Charles</t>
  </si>
  <si>
    <t>Department of Continuing Education and Development Studies, University of Calabar, Calabar, Cross River, Nigeria</t>
  </si>
  <si>
    <t>Etan, M.O.</t>
  </si>
  <si>
    <t>Etan,  Michael Obun</t>
  </si>
  <si>
    <t>Uzoh, E.E.</t>
  </si>
  <si>
    <t>Uzoh,  Esther Esien Cobham</t>
  </si>
  <si>
    <t>Department of Social Work, University of Calabar, Calabar, Cross River, Nigeria</t>
  </si>
  <si>
    <t>2-s2.0-85160555426</t>
  </si>
  <si>
    <t>Abang, P.O.</t>
  </si>
  <si>
    <t>Abang,  Pius Otu</t>
  </si>
  <si>
    <t>Department of Public Administration, University of Calabar, Calabar, Cross River, Nigeria</t>
  </si>
  <si>
    <t>Household Coping Strategies under Covid 19 Economic Shocks: The Nigerian Experience</t>
  </si>
  <si>
    <t>Ukaidi, E.U.</t>
  </si>
  <si>
    <t>Ukaidi,  Evelyn Ugonna</t>
  </si>
  <si>
    <t>Department of Business Management, University of Calabar, Calabar, Cross River, Nigeria</t>
  </si>
  <si>
    <t>Anam, B.E.</t>
  </si>
  <si>
    <t>Anam,  Bassey Ekpenyong</t>
  </si>
  <si>
    <t>Institute of Public Policy and Administration, University of Calabar, Calabar, Cross River, Nigeria</t>
  </si>
  <si>
    <t>Abanyam, V.A.</t>
  </si>
  <si>
    <t>Abanyam,  Victoria Attah</t>
  </si>
  <si>
    <t>Department of Curriculum and Teaching, University of Calabar, Calabar, Cross River, Nigeria</t>
  </si>
  <si>
    <t>Ameh, S.</t>
  </si>
  <si>
    <t>Ameh,  Soter S.</t>
  </si>
  <si>
    <t>Department of Community Medicine, University of Calabar, Calabar, Cross River, Nigeria, Harvard T.H. Chan School of Public Health, Boston, MA, United States</t>
  </si>
  <si>
    <t>Sunday, M.S.</t>
  </si>
  <si>
    <t>Sunday,  Maria Ofie</t>
  </si>
  <si>
    <t>Effa, E.B.</t>
  </si>
  <si>
    <t>Effa,  Emmanuel Bassey</t>
  </si>
  <si>
    <t>Department of Crop Sciences, University of Calabar, Calabar, Cross River, Nigeria</t>
  </si>
  <si>
    <t>Arikpo, E.B.</t>
  </si>
  <si>
    <t>Arikpo,  Esther Bassey</t>
  </si>
  <si>
    <t>Ajah, E.A.</t>
  </si>
  <si>
    <t>Ajah,  Eucharia Agom</t>
  </si>
  <si>
    <t>Obaji-Akpet, I.O.</t>
  </si>
  <si>
    <t>Obaji-Akpet,  Immaculata Ofu</t>
  </si>
  <si>
    <t>Department of Political Science, University of Calabar, Calabar, Cross River, Nigeria</t>
  </si>
  <si>
    <t>Agbor, U.I.</t>
  </si>
  <si>
    <t>Agbor,  Uno Ijim</t>
  </si>
  <si>
    <t>Iso, H.E.</t>
  </si>
  <si>
    <t>Iso,  H. E.</t>
  </si>
  <si>
    <t>Duke, O.O.</t>
  </si>
  <si>
    <t>Duke,  Otu Offiong</t>
  </si>
  <si>
    <t>2-s2.0-85128361413</t>
  </si>
  <si>
    <t>Takon, S.M.</t>
  </si>
  <si>
    <t>Takon,  Samuel Manyo</t>
  </si>
  <si>
    <t>Department of Banking and Finance, University of Calabar, Calabar, Cross River, Nigeria</t>
  </si>
  <si>
    <t>Financial inclusion and its impact on economic growth: Empirical evidence from sub-Saharan Africa</t>
  </si>
  <si>
    <t>Unimke, S.A.</t>
  </si>
  <si>
    <t>Unimke,  Sylvester Akongi</t>
  </si>
  <si>
    <t>Department of Social Science Education, University of Calabar, Calabar, Cross River, Nigeria</t>
  </si>
  <si>
    <t>Praise, I.M.</t>
  </si>
  <si>
    <t>Praise,  Isogon Mercy</t>
  </si>
  <si>
    <t>Osaji, N.N.</t>
  </si>
  <si>
    <t>Osaji,  Nsagha Nkang</t>
  </si>
  <si>
    <t>Department of Human Kinetics and Health Education, University of Calabar, Calabar, Cross River, Nigeria</t>
  </si>
  <si>
    <t>Ojong, A.A.</t>
  </si>
  <si>
    <t>Ojong,  Aganyi Asu</t>
  </si>
  <si>
    <t>Ofem, U.I.</t>
  </si>
  <si>
    <t>Ofem,  U. I.</t>
  </si>
  <si>
    <t>Offem, O.O.</t>
  </si>
  <si>
    <t>Offem,  Odim Otu</t>
  </si>
  <si>
    <t>Ettah, O.I.</t>
  </si>
  <si>
    <t>Ettah,  Otu I.</t>
  </si>
  <si>
    <t>Eteng, F.O.</t>
  </si>
  <si>
    <t>Eteng,  Felix Onen</t>
  </si>
  <si>
    <t>Unimna, F.A.</t>
  </si>
  <si>
    <t>Unimna,  Fidelis Abunimye</t>
  </si>
  <si>
    <t>Mitra, D.</t>
  </si>
  <si>
    <t>Mitra,  Debjani</t>
  </si>
  <si>
    <t>University of Calcutta</t>
  </si>
  <si>
    <t>Department of Applied Psychology, University of Calcutta, Kolkata, WB, India</t>
  </si>
  <si>
    <t>Lee,  Yeonjung</t>
  </si>
  <si>
    <t>182</t>
  </si>
  <si>
    <t>University of Calgary</t>
  </si>
  <si>
    <t>University of Calgary, Calgary, AB, Canada</t>
  </si>
  <si>
    <t>Kherani, F.</t>
  </si>
  <si>
    <t>Kherani,  Femida</t>
  </si>
  <si>
    <t>Department of Surgery, University of Calgary, Calgary, AB, Canada, Maloney-Shamie Vision Institute, Los Angeles, CA, United States</t>
  </si>
  <si>
    <t>2-s2.0-105013907456</t>
  </si>
  <si>
    <t>Ghosh,  Sam</t>
  </si>
  <si>
    <t>Startup finance 2.0: Value creation, tokenization, and the next era of startup funding</t>
  </si>
  <si>
    <t>Ferrer, I.</t>
  </si>
  <si>
    <t>Ferrer,  Ilyan</t>
  </si>
  <si>
    <t>2-s2.0-85099438480</t>
  </si>
  <si>
    <t>University of Calgary’s Faculty of Social Work, Canada</t>
  </si>
  <si>
    <t>Understanding the lived experiences and financial realities of older immigrants</t>
  </si>
  <si>
    <t>Costello, F.</t>
  </si>
  <si>
    <t>Costello,  Fiona E.</t>
  </si>
  <si>
    <t>Departments of Clinical Neurosciences and Surgery, University of Calgary, Calgary, AB, Canada</t>
  </si>
  <si>
    <t>Janzen, A.</t>
  </si>
  <si>
    <t>Janzen,  Aaron</t>
  </si>
  <si>
    <t>2-s2.0-85084048835</t>
  </si>
  <si>
    <t>Sadoulet, E.</t>
  </si>
  <si>
    <t>Sadoulet,  Élisabeth</t>
  </si>
  <si>
    <t>University of California</t>
  </si>
  <si>
    <t>University of California, Berkeley, Berkeley, CA, United States</t>
  </si>
  <si>
    <t>Subsidy policies and insurance demand</t>
  </si>
  <si>
    <t>Varcoe, K.P.</t>
  </si>
  <si>
    <t>Varcoe,  Karen P.</t>
  </si>
  <si>
    <t>University of California, Riverside, Riverside, CA, United States</t>
  </si>
  <si>
    <t>Fortson-Harwell, M.E.</t>
  </si>
  <si>
    <t>Fortson-Harwell,  Mary E.</t>
  </si>
  <si>
    <t>University of California, Los Angeles, Los Angeles, CA, United States, Army National Guard, FL, United States</t>
  </si>
  <si>
    <t>De Janvry, A.</t>
  </si>
  <si>
    <t>De Janvry,  Alain</t>
  </si>
  <si>
    <t>2-s2.0-85144811404</t>
  </si>
  <si>
    <t>Petrachkova, A.</t>
  </si>
  <si>
    <t>Petrachkova,  Alexandra</t>
  </si>
  <si>
    <t>University of California, Los Angeles, Los Angeles, CA, United States</t>
  </si>
  <si>
    <t>The effect of financial literacy on policy preferences: evidence from Argentina</t>
  </si>
  <si>
    <t>Cohen, C.R.</t>
  </si>
  <si>
    <t>Cohen,  Craig R.</t>
  </si>
  <si>
    <t>University of California, San Francisco, San Francisco, CA, United States, Center of Expertise in Women's Health and Empowerment, University of California, San Francisco, San Francisco, CA, United States</t>
  </si>
  <si>
    <t>Hu, K.P.</t>
  </si>
  <si>
    <t>Hu,  Peicong</t>
  </si>
  <si>
    <t>University of California, San Diego, La Jolla, CA, United States</t>
  </si>
  <si>
    <t>2-s2.0-85153560022</t>
  </si>
  <si>
    <t>Redford, D.T.</t>
  </si>
  <si>
    <t>Redford,  Dana T.</t>
  </si>
  <si>
    <t>Policy Experimentation and Evaluation Platform (PEEP), Portugal, University of California, Berkeley, Berkeley, CA, United States</t>
  </si>
  <si>
    <t>Transforming Africa: How savings groups foster financial inclusion, resilience and economic development</t>
  </si>
  <si>
    <t>Sun,  Sicong</t>
  </si>
  <si>
    <t>Department of Social Welfare, University of California, Los Angeles, Los Angeles, CA, United States</t>
  </si>
  <si>
    <t>Chen,  Lucia Y.</t>
  </si>
  <si>
    <t>Department of Medicine Statistics Core, University of California, Los Angeles, Los Angeles, CA, United States</t>
  </si>
  <si>
    <t>2-s2.0-0037821789</t>
  </si>
  <si>
    <t>Department of Anthropology, University of California, Berkeley, Berkeley, CA, United States</t>
  </si>
  <si>
    <t>Ambiguous numbers: Trading technologies and interpretation in financial markets</t>
  </si>
  <si>
    <t>2-s2.0-85136491589</t>
  </si>
  <si>
    <t>Teaching young people more than “how to survive austerity”: From traditional financial literacy to critical economic literacy education</t>
  </si>
  <si>
    <t>Thames, A.D.</t>
  </si>
  <si>
    <t>Thames,  April Denise</t>
  </si>
  <si>
    <t>Department of Psychiatry and Behavioral Sciences, University of California, Los Angeles, Los Angeles, CA, United States</t>
  </si>
  <si>
    <t>Scow, K.M.</t>
  </si>
  <si>
    <t>Scow,  Kate M.</t>
  </si>
  <si>
    <t>Department of Soil Science and Soil Microbial Biology, University of California, Davis, Davis, CA, United States</t>
  </si>
  <si>
    <t>Robinson,  Jonathan</t>
  </si>
  <si>
    <t>University of California, Santa Cruz, Santa Cruz, CA, United States</t>
  </si>
  <si>
    <t>2-s2.0-85203039098</t>
  </si>
  <si>
    <t>de Waard, A.</t>
  </si>
  <si>
    <t>de Waard,  Andrew</t>
  </si>
  <si>
    <t>Derivative media: How Wall Street devours culture</t>
  </si>
  <si>
    <t>2-s2.0-85086572386</t>
  </si>
  <si>
    <t>Department of Dermatology, University of California, Irvine, Irvine, CA, United States</t>
  </si>
  <si>
    <t>Assessing the financial literacy of dermatology residents: A nationwide survey</t>
  </si>
  <si>
    <t>2-s2.0-85053334628</t>
  </si>
  <si>
    <t>Motika, M.</t>
  </si>
  <si>
    <t>Motika,  Meryl</t>
  </si>
  <si>
    <t>University of California, Davis, Davis, CA, United States</t>
  </si>
  <si>
    <t>Personality Traits and Low Wealth at Retirement</t>
  </si>
  <si>
    <t>2-s2.0-77953758089</t>
  </si>
  <si>
    <t>Johns, M.C.</t>
  </si>
  <si>
    <t>Johns,  Margaret C.</t>
  </si>
  <si>
    <t>University of California Cooperative Extension, Novato, CA, United States</t>
  </si>
  <si>
    <t>What do teens want to know about money - A comparison of 1998 and 2008</t>
  </si>
  <si>
    <t>Gelfand, J.</t>
  </si>
  <si>
    <t>Gelfand,  Julia M.</t>
  </si>
  <si>
    <t>University of California, Irvine, Irvine, CA, United States</t>
  </si>
  <si>
    <t>Burger,  Rachel L.</t>
  </si>
  <si>
    <t>Department of Obstetrics, University of California, San Francisco, San Francisco, CA, United States</t>
  </si>
  <si>
    <t>Peterson, S.S.</t>
  </si>
  <si>
    <t>Peterson,  Shirley S.</t>
  </si>
  <si>
    <t>2-s2.0-85106174267</t>
  </si>
  <si>
    <t>Gray, A.</t>
  </si>
  <si>
    <t>Gray,  Andre</t>
  </si>
  <si>
    <t>Using vignettes to improve understanding of Social Security and annuities</t>
  </si>
  <si>
    <t>Dow, W.H.</t>
  </si>
  <si>
    <t>Dow,  William H.</t>
  </si>
  <si>
    <t>Department of Health Policy and Management, University of California, Berkeley, Berkeley, CA, United States</t>
  </si>
  <si>
    <t>2-s2.0-85038359672</t>
  </si>
  <si>
    <t>Wells, R.</t>
  </si>
  <si>
    <t>Wells,  Rachel</t>
  </si>
  <si>
    <t>Financial Struggles of a Small Community-Based Organization: A Teaching Case of the Capacity Paradox</t>
  </si>
  <si>
    <t>Shiboski, S.</t>
  </si>
  <si>
    <t>Shiboski,  Stephen C.</t>
  </si>
  <si>
    <t>Department of Biostatistics and Epidemiology, University of California, San Francisco, San Francisco, CA, United States</t>
  </si>
  <si>
    <t>2-s2.0-85161189337</t>
  </si>
  <si>
    <t>Harris, D.</t>
  </si>
  <si>
    <t>Harris,  Daniel</t>
  </si>
  <si>
    <t>Why Race Matters in Financial Literacy Education</t>
  </si>
  <si>
    <t>Department of Medicine, University of California, San Francisco, San Francisco, CA, United States, Center of Expertise in Women's Health and Empowerment, University of California, San Francisco, San Francisco, CA, United States</t>
  </si>
  <si>
    <t>Grier, C.</t>
  </si>
  <si>
    <t>Grier,  Chris</t>
  </si>
  <si>
    <t>University of California, Berkeley, Berkeley, CA, United States, International Computer Science Institute, Berkeley, CA, United States</t>
  </si>
  <si>
    <t>Fernald, L.</t>
  </si>
  <si>
    <t>Fernald,  Lia C.H.</t>
  </si>
  <si>
    <t>Division of Community Health and Human Development, University of California, Berkeley, Berkeley, CA, United States</t>
  </si>
  <si>
    <t>2-s2.0-84879256571</t>
  </si>
  <si>
    <t>Swanson, P.C.W.</t>
  </si>
  <si>
    <t>Swanson,  Patti Wooten</t>
  </si>
  <si>
    <t>Information needs and challenges faced by adult child financial caregivers of aging parents</t>
  </si>
  <si>
    <t>2-s2.0-85132726510</t>
  </si>
  <si>
    <t>Cunningham, J.A.</t>
  </si>
  <si>
    <t>Cunningham,  Jahneille A.</t>
  </si>
  <si>
    <t>Graduate School of Education and Information Studies, University of California, Los Angeles, Los Angeles, CA, United States</t>
  </si>
  <si>
    <t>“We Made Math!”: Black Parents as a Guide for Supporting Black Children's Mathematical Identities</t>
  </si>
  <si>
    <t>2-s2.0-0030141689</t>
  </si>
  <si>
    <t>Gilman, John J.</t>
  </si>
  <si>
    <t>Gilman,  John J.</t>
  </si>
  <si>
    <t>In defense of the random selection of research projects</t>
  </si>
  <si>
    <t>Nguyen, A.L.</t>
  </si>
  <si>
    <t>Nguyen,  Annie Lu</t>
  </si>
  <si>
    <t>Dworkin, S.L.</t>
  </si>
  <si>
    <t>Dworkin,  Shari Lee</t>
  </si>
  <si>
    <t>Department of Social and Behavioral Sciences, University of California, San Francisco, San Francisco, CA, United States, Center of Expertise in Women's Health and Empowerment, University of California, San Francisco, San Francisco, CA, United States</t>
  </si>
  <si>
    <t>School of Information, University of California, Berkeley, Berkeley, CA, United States</t>
  </si>
  <si>
    <t>2-s2.0-85074347532</t>
  </si>
  <si>
    <t>Zimmerman, D.</t>
  </si>
  <si>
    <t>Zimmerman,  David</t>
  </si>
  <si>
    <t>Financial Literacy as More than Knowledge: The Development of a Formative Scale through the Lens of Bloom's Domains of Knowledge</t>
  </si>
  <si>
    <t>Nerubay, A.</t>
  </si>
  <si>
    <t>Nerubay,  Ariela</t>
  </si>
  <si>
    <t>1605 W. Olympic Blvd., Los Angeles, CA, United States</t>
  </si>
  <si>
    <t>Appelbaum, R.P.</t>
  </si>
  <si>
    <t>Appelbaum,  Richard P.</t>
  </si>
  <si>
    <t>Center for Global Studies, University of California, Santa Barbara, Santa Barbara, CA, United States</t>
  </si>
  <si>
    <t>Stango, V.</t>
  </si>
  <si>
    <t>Stango,  Victor O.</t>
  </si>
  <si>
    <t>Shortell, S.M.</t>
  </si>
  <si>
    <t>Shortell,  Stephen M.</t>
  </si>
  <si>
    <t>School of Public Health, University of California, Berkeley, Berkeley, CA, United States</t>
  </si>
  <si>
    <t>Gopalakrishnan, L.</t>
  </si>
  <si>
    <t>Gopalakrishnan,  Lakshmi</t>
  </si>
  <si>
    <t>Institute for Global Health Sciences, University of California, San Francisco, San Francisco, CA, United States</t>
  </si>
  <si>
    <t>Toolis, E.E.</t>
  </si>
  <si>
    <t>Toolis,  Erin E.</t>
  </si>
  <si>
    <t>Chen, W.-P.</t>
  </si>
  <si>
    <t>Chen,  Wenpin</t>
  </si>
  <si>
    <t>Hayes, G.R.</t>
  </si>
  <si>
    <t>Hayes,  Gillian R.</t>
  </si>
  <si>
    <t>Donald Bren School of Information &amp; Computer Sciences, Irvine, CA, United States</t>
  </si>
  <si>
    <t>Kosber, R.L.</t>
  </si>
  <si>
    <t>Kosber,  Rashed L.</t>
  </si>
  <si>
    <t>Department of Urology, University of California, Los Angeles, Los Angeles, CA, United States</t>
  </si>
  <si>
    <t>Hays, R.D.</t>
  </si>
  <si>
    <t>Hays,  Ron D.</t>
  </si>
  <si>
    <t>Department of Medicine, University of California, Los Angeles, Los Angeles, CA, United States, RAND Corporation, Santa Monica, CA, United States</t>
  </si>
  <si>
    <t>Brown, A.F.</t>
  </si>
  <si>
    <t>Brown,  Arleen F.</t>
  </si>
  <si>
    <t>Zaitsev, A.</t>
  </si>
  <si>
    <t>Zaitsev,  Anna</t>
  </si>
  <si>
    <t>Carson, S.</t>
  </si>
  <si>
    <t>Carson,  Savanna L.</t>
  </si>
  <si>
    <t>2-s2.0-0033122691</t>
  </si>
  <si>
    <t>Facione, N.C.</t>
  </si>
  <si>
    <t>Facione,  Noreen C.</t>
  </si>
  <si>
    <t>Department of Physiological Nursing, University of California, San Francisco, San Francisco, CA, United States</t>
  </si>
  <si>
    <t>Breast cancer screening in relation to access to health services.</t>
  </si>
  <si>
    <t>Norton, M.</t>
  </si>
  <si>
    <t>Norton,  Michael T.</t>
  </si>
  <si>
    <t>Ziogas, A.</t>
  </si>
  <si>
    <t>Ziogas,  Argyrios</t>
  </si>
  <si>
    <t>University of California, Irvine, Irvine, CA, United States, UCI School of Medicine, Irvine, CA, United States</t>
  </si>
  <si>
    <t>Millard-Ball, A.</t>
  </si>
  <si>
    <t>Millard-Ball,  Adam</t>
  </si>
  <si>
    <t>Environmental Studies Department, University of California, Santa Cruz, Santa Cruz, CA, United States</t>
  </si>
  <si>
    <t>Bukusi,  Elizabeth Anne</t>
  </si>
  <si>
    <t>Department of Obstetrics, University of California, San Francisco, San Francisco, CA, United States, Centre for Microbiology Research, Kenya Medical Research Institute, Nairobi, Kenya</t>
  </si>
  <si>
    <t>Gertler, P.</t>
  </si>
  <si>
    <t>Gertler,  Paul J.</t>
  </si>
  <si>
    <t>University of California, Berkeley, Berkeley, CA, United States, National Bureau of Economic Research, Cambridge, MA, United States</t>
  </si>
  <si>
    <t>Pies, C.</t>
  </si>
  <si>
    <t>Pies,  Cheri A.</t>
  </si>
  <si>
    <t>Ahn,  June</t>
  </si>
  <si>
    <t>School of Education, University of California, Irvine, Irvine, CA, United States</t>
  </si>
  <si>
    <t>Peacock, I.</t>
  </si>
  <si>
    <t>Peacock,  Ian</t>
  </si>
  <si>
    <t>Devitto, Z.</t>
  </si>
  <si>
    <t>Devitto,  Zana</t>
  </si>
  <si>
    <t>2-s2.0-85056720542</t>
  </si>
  <si>
    <t>Shu, S.B.</t>
  </si>
  <si>
    <t>Shu,  Suzanne B.</t>
  </si>
  <si>
    <t>The Psychology of Decumulation Decisions During Retirement</t>
  </si>
  <si>
    <t>Go, C.</t>
  </si>
  <si>
    <t>Go,  Charles G.</t>
  </si>
  <si>
    <t>Wen,  Hairu</t>
  </si>
  <si>
    <t>Scow, K.</t>
  </si>
  <si>
    <t>Department of Land, University of California, Davis, Davis, CA, United States</t>
  </si>
  <si>
    <t>Samek, A.</t>
  </si>
  <si>
    <t>Samek,  Anya Savikhin</t>
  </si>
  <si>
    <t>University of California, San Diego, La Jolla, CA, United States, National Bureau of Economic Research, Cambridge, MA, United States</t>
  </si>
  <si>
    <t>Terrana, S.E.</t>
  </si>
  <si>
    <t>Terrana,  Sara E.</t>
  </si>
  <si>
    <t>Hutchins, M.J.</t>
  </si>
  <si>
    <t>Hutchins,  Margot J.</t>
  </si>
  <si>
    <t>Jere, J.</t>
  </si>
  <si>
    <t>Jere,  Jane</t>
  </si>
  <si>
    <t>Bullock, H.E.</t>
  </si>
  <si>
    <t>Bullock,  Heather E.</t>
  </si>
  <si>
    <t>Wooten-Swanson, P.</t>
  </si>
  <si>
    <t>Wooten-Swanson,  Patti C.</t>
  </si>
  <si>
    <t>Hatcher, A.M.</t>
  </si>
  <si>
    <t>Hatcher,  Abigail M.</t>
  </si>
  <si>
    <t>University of California
University of the Witwatersrand</t>
  </si>
  <si>
    <t>University of California, San Francisco, San Francisco, CA, United States, University of the Witwatersrand Faculty of Health Sciences, Johannesburg, Gauteng, South Africa</t>
  </si>
  <si>
    <t>Steinfeld, R.L.</t>
  </si>
  <si>
    <t>Steinfeld,  Rachel L.</t>
  </si>
  <si>
    <t>University of California (San Francisco)</t>
  </si>
  <si>
    <t>University of California, San Francisco, San Francisco, CA, United States</t>
  </si>
  <si>
    <t>2-s2.0-85081690831</t>
  </si>
  <si>
    <t>Gjorgjiovska, J.</t>
  </si>
  <si>
    <t>Gjorgjiovska,  Jovana</t>
  </si>
  <si>
    <t>2</t>
  </si>
  <si>
    <t>University of Cambridge</t>
  </si>
  <si>
    <t>Electricity Policy Research Group, University of Cambridge, Cambridge, Cambridgeshire, United Kingdom, Department of Psychology, University of Cambridge, Cambridge, Cambridgeshire, United Kingdom</t>
  </si>
  <si>
    <t>ASSET:? A new measure of economic and financial literacy</t>
  </si>
  <si>
    <t>2-s2.0-85048215850</t>
  </si>
  <si>
    <t>Vignoles, A.</t>
  </si>
  <si>
    <t>Vignoles,  Anna F.</t>
  </si>
  <si>
    <t>Department of Education, University of Cambridge, Cambridge, Cambridgeshire, United Kingdom, Education, Jesus College, Cambridge, Cambridgeshire, United Kingdom</t>
  </si>
  <si>
    <t>Do Financial Education Interventions for Women from Poor Households Impact Their Financial Behaviors? Experimental Evidence from India</t>
  </si>
  <si>
    <t>Electricity Policy Research Group, University of Cambridge, Cambridge, Cambridgeshire, United Kingdom, Department of Health Policy and Management, Mailman School of Public Health, New York, NY, United States</t>
  </si>
  <si>
    <t>Jakob, L.</t>
  </si>
  <si>
    <t>Jakob,  Lea</t>
  </si>
  <si>
    <t>Electricity Policy Research Group, University of Cambridge, Cambridge, Cambridgeshire, United Kingdom, Department of Psychology, Charles University, Prague, Czech Republic</t>
  </si>
  <si>
    <t>Bhutoria, A.</t>
  </si>
  <si>
    <t>Bhutoria,  Aditi</t>
  </si>
  <si>
    <t>Department of Education, University of Cambridge, Cambridge, Cambridgeshire, United Kingdom, John F. Kennedy School of Government, Cambridge, MA, United States</t>
  </si>
  <si>
    <t>Folke, T.</t>
  </si>
  <si>
    <t>Folke,  Tomas</t>
  </si>
  <si>
    <t>Paul, A.</t>
  </si>
  <si>
    <t>Paul,  Alessandro F.</t>
  </si>
  <si>
    <t>University of Cambridge
Universiteit Leiden</t>
  </si>
  <si>
    <t>Electricity Policy Research Group, University of Cambridge, Cambridge, Cambridgeshire, United Kingdom, Department of Social and Organisational Psychology, Universiteit Leiden, Leiden, Zuid-Holland, Netherlands</t>
  </si>
  <si>
    <t>Miranti, R.</t>
  </si>
  <si>
    <t>Miranti,  Riyana</t>
  </si>
  <si>
    <t>University of Canberra</t>
  </si>
  <si>
    <t>Canberra School of Politics, University of Canberra, Canberra, ACT, Australia</t>
  </si>
  <si>
    <t>Gebremedhin, T.</t>
  </si>
  <si>
    <t>Gebremedhin,  Tesfaye Alemayehu</t>
  </si>
  <si>
    <t>Fitzgerald, R.</t>
  </si>
  <si>
    <t>Fitzgerald,  Robert N.</t>
  </si>
  <si>
    <t>INSPIRE Centre, University of Canberra, Canberra, ACT, Australia</t>
  </si>
  <si>
    <t>Liu,  Henry J.</t>
  </si>
  <si>
    <t>School of Design and the Built Environment, University of Canberra, Canberra, ACT, Australia</t>
  </si>
  <si>
    <t>2-s2.0-85166749646</t>
  </si>
  <si>
    <t>Wagner, M.</t>
  </si>
  <si>
    <t>Wagner,  Moritz</t>
  </si>
  <si>
    <t>University of Canterbury</t>
  </si>
  <si>
    <t>UC Business School, University of Canterbury, Christchurch, CAN, New Zealand</t>
  </si>
  <si>
    <t>Differences between NZ and U.S. individual investor sentiment: more noise or more information?</t>
  </si>
  <si>
    <t>Wei,  Xiaopeng</t>
  </si>
  <si>
    <t>2-s2.0-105014868979</t>
  </si>
  <si>
    <t>Agnew, S.</t>
  </si>
  <si>
    <t>Agnew,  Stephen</t>
  </si>
  <si>
    <t>The impact of pocket money and term-time employment on the financial confidence of adolescents in New Zealand</t>
  </si>
  <si>
    <t>2-s2.0-84990226479</t>
  </si>
  <si>
    <t>University of Canterbury, Christchurch, CAN, New Zealand</t>
  </si>
  <si>
    <t>Individual and Social Influences on Students’ Attitudes to Debt: a Cross-National Path Analysis Using Data from England and New Zealand</t>
  </si>
  <si>
    <t>Department of Economics and Finance, University of Canterbury, Christchurch, CAN, New Zealand</t>
  </si>
  <si>
    <t>Białkowski, J.</t>
  </si>
  <si>
    <t>Białkowski,  Jȩdrzej</t>
  </si>
  <si>
    <t>2-s2.0-85053790384</t>
  </si>
  <si>
    <t>Empirical measurement of the financial socialisation of children by parents</t>
  </si>
  <si>
    <t>2-s2.0-84930419093</t>
  </si>
  <si>
    <t>Financial literacy and student attitudes to debt: A cross national study examining the influence of gender on personal finance concepts</t>
  </si>
  <si>
    <t>Sotardi, V.</t>
  </si>
  <si>
    <t>Sotardi,  Valerie Ann</t>
  </si>
  <si>
    <t>Faculty of Education, University of Canterbury, Christchurch, CAN, New Zealand</t>
  </si>
  <si>
    <t>2-s2.0-85045928877</t>
  </si>
  <si>
    <t>Gender differences in financial socialization in the home—An exploratory study</t>
  </si>
  <si>
    <t>2-s2.0-85045989731</t>
  </si>
  <si>
    <t>Agyei, S.K.</t>
  </si>
  <si>
    <t>Agyei,  Samuel Kwaku</t>
  </si>
  <si>
    <t>University of Cape Coast</t>
  </si>
  <si>
    <t>Department of Finance, University of Cape Coast Ghana, Cape Coast, Ghana</t>
  </si>
  <si>
    <t>Culture, financial literacy, and SME performance in Ghana</t>
  </si>
  <si>
    <t>2-s2.0-85038866736</t>
  </si>
  <si>
    <t>Adam, A.M.</t>
  </si>
  <si>
    <t>Adam,  Anokye M.</t>
  </si>
  <si>
    <t>Does gender disparity in financial literacy still persist after retirement? Evidence from Ghana</t>
  </si>
  <si>
    <t>2-s2.0-85143849657</t>
  </si>
  <si>
    <t>Dasmani, I.</t>
  </si>
  <si>
    <t>Dasmani,  Isaac</t>
  </si>
  <si>
    <t>University of Cape Coast Ghana, Cape Coast, Ghana</t>
  </si>
  <si>
    <t>Access to Finance and Efficiency of Firms in Ghana</t>
  </si>
  <si>
    <t>2-s2.0-85074769066</t>
  </si>
  <si>
    <t>Agyemang, O.S.</t>
  </si>
  <si>
    <t>Agyemang,  Otuo Serebour</t>
  </si>
  <si>
    <t>Financial Literacy, Cultural Dominance, and Financial Well-Being of SME Owners in Ghana</t>
  </si>
  <si>
    <t>ANNIM, S.K.</t>
  </si>
  <si>
    <t>Acheampong, M.O.</t>
  </si>
  <si>
    <t>Acheampong,  Monica Owusu</t>
  </si>
  <si>
    <t>School of Management, University of Cape Coast Ghana, Cape Coast, Ghana</t>
  </si>
  <si>
    <t>Bosompem, M.</t>
  </si>
  <si>
    <t>Bosompem,  Martin</t>
  </si>
  <si>
    <t>Department of Agricultural Economics and Extension, University of Cape Coast Ghana, Cape Coast, Ghana</t>
  </si>
  <si>
    <t>Acquah, I.S.K.</t>
  </si>
  <si>
    <t>Acquah,  Innocent Senyo Kwasi</t>
  </si>
  <si>
    <t>Department of Marketing and Supply Chain Management, University of Cape Coast Ghana, Cape Coast, Ghana</t>
  </si>
  <si>
    <t>Nunoo, J.</t>
  </si>
  <si>
    <t>Nunoo,  Jacob</t>
  </si>
  <si>
    <t>Department of Applied Economics, University of Cape Coast Ghana, Cape Coast, Ghana</t>
  </si>
  <si>
    <t>Ahiakpor, F.</t>
  </si>
  <si>
    <t>Ahiakpor,  Ferdinand</t>
  </si>
  <si>
    <t>Akorsu, A.D.</t>
  </si>
  <si>
    <t>Akorsu,  Angela Dziedzom</t>
  </si>
  <si>
    <t>Centre for Development Studies, University of Cape Coast Ghana, Cape Coast, Ghana</t>
  </si>
  <si>
    <t>2-s2.0-85138214888</t>
  </si>
  <si>
    <t>Frimpong, S.E.</t>
  </si>
  <si>
    <t>Frimpong,  Stephanie Efua</t>
  </si>
  <si>
    <t>Financial literacy, access to digital finance and performance of SMEs: Evidence From Central region of Ghana</t>
  </si>
  <si>
    <t>Boadu, M.O.</t>
  </si>
  <si>
    <t>Boadu,  Mavis Opoku</t>
  </si>
  <si>
    <t>Directorate of Finance, University of Cape Coast Ghana, Cape Coast, Ghana</t>
  </si>
  <si>
    <t>2-s2.0-85117755303</t>
  </si>
  <si>
    <t>Karakara, A.A.-W.</t>
  </si>
  <si>
    <t>Karakara,  Alhassan Abdul Wakeel</t>
  </si>
  <si>
    <t>School of Economics, University of Cape Coast Ghana, Cape Coast, Ghana</t>
  </si>
  <si>
    <t>Financial literacy, financial distress and socioeconomic characteristics of individuals in Ghana</t>
  </si>
  <si>
    <t>Issau, K.</t>
  </si>
  <si>
    <t>Issau,  Kassimu</t>
  </si>
  <si>
    <t>Nordjo, R.E.</t>
  </si>
  <si>
    <t>Nordjo,  Ralph Essem</t>
  </si>
  <si>
    <t>Frimpong, S.</t>
  </si>
  <si>
    <t>Frimpong,  Siaw</t>
  </si>
  <si>
    <t>Acheampong, A.</t>
  </si>
  <si>
    <t>Acheampong,  Albert</t>
  </si>
  <si>
    <t>Department of Accounting, University of Cape Coast Ghana, Cape Coast, Ghana</t>
  </si>
  <si>
    <t>Amoah, K.K.</t>
  </si>
  <si>
    <t>Amoah,  Kwadwo Kusi</t>
  </si>
  <si>
    <t>Department of Crop Sciences, University of Cape Coast Ghana, Cape Coast, Ghana</t>
  </si>
  <si>
    <t>Sebu, J.</t>
  </si>
  <si>
    <t>Sebu,  Joshua</t>
  </si>
  <si>
    <t>Hector Amonoo, J.</t>
  </si>
  <si>
    <t>Hector Amonoo,  John</t>
  </si>
  <si>
    <t>Mensah-Williams, E.</t>
  </si>
  <si>
    <t>Mensah-Williams,  Enoch</t>
  </si>
  <si>
    <t>Centre for Entrepreneurship and Small Enterprise Development, University of Cape Coast Ghana, Cape Coast, Ghana</t>
  </si>
  <si>
    <t>Agyapong, D.</t>
  </si>
  <si>
    <t>Agyapong,  Daniel</t>
  </si>
  <si>
    <t>Agyapong, G.</t>
  </si>
  <si>
    <t>Agyapong,  Gloria Kakrabah Quarshie</t>
  </si>
  <si>
    <t>2-s2.0-85034593234</t>
  </si>
  <si>
    <t>School of Business, University of Cape Coast Ghana, Cape Coast, Ghana</t>
  </si>
  <si>
    <t>Financial literacy and financial planning: Implication for financial well-being of retirees</t>
  </si>
  <si>
    <t>2-s2.0-85129712620</t>
  </si>
  <si>
    <t>Sam, P.A.</t>
  </si>
  <si>
    <t>Sam,  Philomina Araba</t>
  </si>
  <si>
    <t>Personal finance behaviour: a reasoned action approach</t>
  </si>
  <si>
    <t>Department of Accounting and Finance, University of Cape Coast Ghana, Cape Coast, Ghana</t>
  </si>
  <si>
    <t>Kendie, S.</t>
  </si>
  <si>
    <t>Kendie,  Stephen Bugu</t>
  </si>
  <si>
    <t>Department of Development Studies, University of Cape Coast Ghana, Cape Coast, Ghana</t>
  </si>
  <si>
    <t>Asare, I.</t>
  </si>
  <si>
    <t>Asare,  Isaac Kwadwo</t>
  </si>
  <si>
    <t>Department of Management, University of Cape Coast Ghana, Cape Coast, Ghana</t>
  </si>
  <si>
    <t>2-s2.0-105022207113</t>
  </si>
  <si>
    <t>Willows, G.D.</t>
  </si>
  <si>
    <t>Willows,  Gizelle Demarie</t>
  </si>
  <si>
    <t>University of Cape Town</t>
  </si>
  <si>
    <t>College of Accounting, University of Cape Town, Cape Town, Western Cape, South Africa</t>
  </si>
  <si>
    <t>Comparing Financial Outcomes Among Households Headed by Women, Men, or Both Partners: The Gender Pay Gap Prevails</t>
  </si>
  <si>
    <t>2-s2.0-84979608080</t>
  </si>
  <si>
    <t>Hakiri, J.</t>
  </si>
  <si>
    <t>Hakiri,  Julian</t>
  </si>
  <si>
    <t>Energy Research Centre, University of Cape Town, Cape Town, Western Cape, South Africa</t>
  </si>
  <si>
    <t>Assessing the role of solar home systems in poverty alleviation: Case study of Rukungiri district in Western Uganda (November, 2015)</t>
  </si>
  <si>
    <t>Harrison, G.</t>
  </si>
  <si>
    <t>Harrison,  Glenn W.</t>
  </si>
  <si>
    <t>Department of Risk Management &amp; Insurance and Center for the Economic Analysis of Risk, J. Mack Robinson College of Business, Atlanta, GA, United States, School of Economics, University of Cape Town, Cape Town, Western Cape, South Africa</t>
  </si>
  <si>
    <t>Madinga, N.W.</t>
  </si>
  <si>
    <t>Madinga,  Nkosivile Welcome</t>
  </si>
  <si>
    <t>Marketing Section, University of Cape Town, Cape Town, Western Cape, South Africa</t>
  </si>
  <si>
    <t>2-s2.0-85117252164</t>
  </si>
  <si>
    <t>University of Cape Town, Cape Town, Western Cape, South Africa</t>
  </si>
  <si>
    <t>Actual and Self-Assessed Financial Literacy among Employees of a South African University</t>
  </si>
  <si>
    <t>Prasad, G.</t>
  </si>
  <si>
    <t>Prasad,  Gisela</t>
  </si>
  <si>
    <t>Moyo, A.</t>
  </si>
  <si>
    <t>Moyo,  Alfred</t>
  </si>
  <si>
    <t>Daya, P.</t>
  </si>
  <si>
    <t>Daya,  Preeya</t>
  </si>
  <si>
    <t>University of Cape Town Graduate School of Business, Cape Town, Western Cape, South Africa</t>
  </si>
  <si>
    <t>2-s2.0-85049742712</t>
  </si>
  <si>
    <t>Walton, A.</t>
  </si>
  <si>
    <t>Walton,  Aiden</t>
  </si>
  <si>
    <t>Exploring perceptions of bitcoin adoption: The south african virtual community perspective</t>
  </si>
  <si>
    <t>2-s2.0-85048590217</t>
  </si>
  <si>
    <t>Nanziri, E.L.</t>
  </si>
  <si>
    <t>Nanziri,  Lwanga Elizabeth</t>
  </si>
  <si>
    <t>Southern Africa Labour and Development Research Unit, University of Cape Town, Cape Town, Western Cape, South Africa</t>
  </si>
  <si>
    <t>Measuring and profiling financial literacy in South Africa</t>
  </si>
  <si>
    <t>Leibbrandt, M.</t>
  </si>
  <si>
    <t>Leibbrandt,  Murray V.</t>
  </si>
  <si>
    <t>2-s2.0-0038403812</t>
  </si>
  <si>
    <t>Rhodes, J.</t>
  </si>
  <si>
    <t>Rhodes,  Jo</t>
  </si>
  <si>
    <t>The development of an integrated E-commerce marketing framework to enhance trading activities for rural African communities</t>
  </si>
  <si>
    <t>Kelly-Louw, M.</t>
  </si>
  <si>
    <t>Kelly-Louw,  Michelle</t>
  </si>
  <si>
    <t>Department of Commercial Law, University of Cape Town, Cape Town, Western Cape, South Africa</t>
  </si>
  <si>
    <t>Johnston, K.</t>
  </si>
  <si>
    <t>Johnston,  Kevin Allan</t>
  </si>
  <si>
    <t>Ouachani, S.</t>
  </si>
  <si>
    <t>Ouachani,  Sonia</t>
  </si>
  <si>
    <t>University of Carthage</t>
  </si>
  <si>
    <t>Department of Economics, University of Carthage, Ecole Supérieure des Communications de Tunis, Ariana, Ariana, Tunisia, FSEG Sfax - Faculté des Sciences Économiques et de Gestion de Sfax, Sfax, Sfax, Tunisia</t>
  </si>
  <si>
    <t>2-s2.0-85145320964</t>
  </si>
  <si>
    <t>Dellagi, H.</t>
  </si>
  <si>
    <t>Dellagi,  Hatem</t>
  </si>
  <si>
    <t>University of Carthage, Tunis, Tunis, Tunisia</t>
  </si>
  <si>
    <t>Combining teaching methods and developing students’ entrepreneurial skills and entrepreneurial intention: The case of students in the Faculty of Economics and Management of Tunis</t>
  </si>
  <si>
    <t>2-s2.0-105003986760</t>
  </si>
  <si>
    <t>Carroll, K.A.</t>
  </si>
  <si>
    <t>Carroll,  Kathryn A.</t>
  </si>
  <si>
    <t>University of Central Arkansas</t>
  </si>
  <si>
    <t>Department of Nutrition and Family Sciences, University of Central Arkansas, Conway, AR, United States</t>
  </si>
  <si>
    <t>Financial education of emerging adults</t>
  </si>
  <si>
    <t>2-s2.0-85121792312</t>
  </si>
  <si>
    <t>Boutemen, L.</t>
  </si>
  <si>
    <t>Boutemen,  Laura</t>
  </si>
  <si>
    <t>University of Central Florida</t>
  </si>
  <si>
    <t>University of Central Florida, Orlando, FL, United States</t>
  </si>
  <si>
    <t>Taking Financial Literacy Downtown: Leveraging Community Partnerships to Increase Communication of Essential Financial Information in an Urban Area</t>
  </si>
  <si>
    <t>Choi, Y.K.</t>
  </si>
  <si>
    <t>Choi,  Yoon K.</t>
  </si>
  <si>
    <t>Department of Finance, University of Central Florida, Orlando, FL, United States</t>
  </si>
  <si>
    <t>2-s2.0-84986213643</t>
  </si>
  <si>
    <t>Dziegielewski, S.F.</t>
  </si>
  <si>
    <t>Dziegielewski,  Sophia F.</t>
  </si>
  <si>
    <t>School of Social Work, University of Central Florida, Orlando, FL, United States</t>
  </si>
  <si>
    <t>Pathway to Financial Success: Autonomy Through Financial Education in India</t>
  </si>
  <si>
    <t>Rogers, M.</t>
  </si>
  <si>
    <t>Rogers,  Maeven</t>
  </si>
  <si>
    <t>2-s2.0-85176728320</t>
  </si>
  <si>
    <t>Mao,  Xinyi</t>
  </si>
  <si>
    <t>Department of Educational Leadership and Higher Education, University of Central Florida, Orlando, FL, United States</t>
  </si>
  <si>
    <t>A Brief Budgeting Intervention’s Association With Financial Self-Efficacy in a College Student Success Course</t>
  </si>
  <si>
    <t>Bastante, S.</t>
  </si>
  <si>
    <t>Bastante,  Silvana</t>
  </si>
  <si>
    <t>2-s2.0-5444262638</t>
  </si>
  <si>
    <t>Kulonda, D.</t>
  </si>
  <si>
    <t>Kulonda,  Dennis J.</t>
  </si>
  <si>
    <t>University of Central Florida, Orlando, FL, United States, Department of Management, University of Central Florida, Orlando, FL, United States</t>
  </si>
  <si>
    <t>Engineers and the cash flow puzzle</t>
  </si>
  <si>
    <t>Neuberger, L.</t>
  </si>
  <si>
    <t>Neuberger,  Lindsay</t>
  </si>
  <si>
    <t>Schoborg, C.</t>
  </si>
  <si>
    <t>Schoborg,  Christopher</t>
  </si>
  <si>
    <t>Carroll, D.A.</t>
  </si>
  <si>
    <t>Carroll,  Deborah Allen</t>
  </si>
  <si>
    <t>2-s2.0-5444263169</t>
  </si>
  <si>
    <t>O'Neal, T.</t>
  </si>
  <si>
    <t>O'Neal,  Thomas</t>
  </si>
  <si>
    <t>Developing financial literacy in budding entrepreneurs</t>
  </si>
  <si>
    <t>Eadens, D.W.</t>
  </si>
  <si>
    <t>Eadens,  Daniel Wayne</t>
  </si>
  <si>
    <t>Department of Management, University of Central Florida, Orlando, FL, United States</t>
  </si>
  <si>
    <t>University of Central Lancashire</t>
  </si>
  <si>
    <t>University of Central Lancashire, Preston, Lancashire, United Kingdom</t>
  </si>
  <si>
    <t>Kamal, S.</t>
  </si>
  <si>
    <t>Kamal,  Syed</t>
  </si>
  <si>
    <t>University of Central Oklahoma</t>
  </si>
  <si>
    <t>Department of Finance, University of Central Oklahoma, Edmond, OK, United States</t>
  </si>
  <si>
    <t>Pratt, W.R.</t>
  </si>
  <si>
    <t>Pratt,  William R.</t>
  </si>
  <si>
    <t>Farooqi, R.</t>
  </si>
  <si>
    <t>Farooqi,  Rabia</t>
  </si>
  <si>
    <t>University of Central Punjab</t>
  </si>
  <si>
    <t>Department of Psychology, University of Central Punjab, Lahore, Pakistan</t>
  </si>
  <si>
    <t>2-s2.0-85163294510</t>
  </si>
  <si>
    <t>Nisa, M.U.</t>
  </si>
  <si>
    <t>Nisa,  Meher Un</t>
  </si>
  <si>
    <t>Department of Business and Management, University of Central Punjab, Lahore, Pakistan</t>
  </si>
  <si>
    <t>Factors affecting financial decisions of university students: evidence from Pakistan</t>
  </si>
  <si>
    <t>University of Chinese Academy of Sciences</t>
  </si>
  <si>
    <t>School of Economics and Management, University of Chinese Academy of Sciences, Beijing, China</t>
  </si>
  <si>
    <t>2-s2.0-105017368762</t>
  </si>
  <si>
    <t>Liao, H.</t>
  </si>
  <si>
    <t>Liao,  Hailong</t>
  </si>
  <si>
    <t>School of Artificial Intelligence, University of Chinese Academy of Sciences, Beijing, China</t>
  </si>
  <si>
    <t>DeepSeek Large Model Empowers Digital Transformation: An Empirical Study on Financial Quantification</t>
  </si>
  <si>
    <t>2-s2.0-86000609412</t>
  </si>
  <si>
    <t>Deng, Y.</t>
  </si>
  <si>
    <t>Deng,  Yunke</t>
  </si>
  <si>
    <t>The Impact of Digital Infrastructure on Rural Household Financial Vulnerability: A Quasi-Natural Experiment from the Broadband China Strategy</t>
  </si>
  <si>
    <t>Hu,  Yelin</t>
  </si>
  <si>
    <t>University of Chinese Academy of Social Sciences</t>
  </si>
  <si>
    <t>University of Chinese Academy of Social Sciences, Beijing, Beijing, China</t>
  </si>
  <si>
    <t>Liu,  Yaping</t>
  </si>
  <si>
    <t>Faculty of Applied Economics, University of Chinese Academy of Social Sciences, Beijing, Beijing, China</t>
  </si>
  <si>
    <t>Hossain, S.</t>
  </si>
  <si>
    <t>Hossain,  Shahadat</t>
  </si>
  <si>
    <t>University of Chittagong</t>
  </si>
  <si>
    <t>Department of Finance, University of Chittagong, Chittagong, Bangladesh</t>
  </si>
  <si>
    <t>Hossain, M.A.</t>
  </si>
  <si>
    <t>Hossain,  Md Akhter</t>
  </si>
  <si>
    <t>University of Chittagong, Chittagong, Bangladesh</t>
  </si>
  <si>
    <t>Jashimuddin, M.</t>
  </si>
  <si>
    <t>Jashimuddin,  Mohammed</t>
  </si>
  <si>
    <t>Kabir, M.H.</t>
  </si>
  <si>
    <t>Kabir,  Md Humayain</t>
  </si>
  <si>
    <t>University of Chittagong
Universität Graz</t>
  </si>
  <si>
    <t>University of Chittagong, Chittagong, Bangladesh, Universität Graz, Graz, Styria, Austria</t>
  </si>
  <si>
    <t>Jones, M.</t>
  </si>
  <si>
    <t>Jones,  Michael D.</t>
  </si>
  <si>
    <t>University of Cincinnati</t>
  </si>
  <si>
    <t>Department of Economics, University of Cincinnati, Cincinnati, OH, United States</t>
  </si>
  <si>
    <t>Engle, T.A.</t>
  </si>
  <si>
    <t>Engle,  Timothy A.</t>
  </si>
  <si>
    <t>University of Cincinnati, Cincinnati, OH, United States</t>
  </si>
  <si>
    <t>Barrick, L.</t>
  </si>
  <si>
    <t>Barrick,  Lindsey</t>
  </si>
  <si>
    <t>University of Cincinnati College of Medicine, Cincinnati, OH, United States</t>
  </si>
  <si>
    <t>2-s2.0-85028542388</t>
  </si>
  <si>
    <t>Heath, J.A.</t>
  </si>
  <si>
    <t>Heath,  Julia A.</t>
  </si>
  <si>
    <t>Economics Center, University of Cincinnati, Cincinnati, OH, United States</t>
  </si>
  <si>
    <t>Youth financial literacy in the United States: A patchwork approach</t>
  </si>
  <si>
    <t>Heath, J.</t>
  </si>
  <si>
    <t>Heath,  Julie</t>
  </si>
  <si>
    <t>2-s2.0-85153716786</t>
  </si>
  <si>
    <t>Jenkins, L.D.</t>
  </si>
  <si>
    <t>Jenkins,  Laura Dudley</t>
  </si>
  <si>
    <t>School of Public and International Affairs, University of Cincinnati, Cincinnati, OH, United States</t>
  </si>
  <si>
    <t>‘Band aid’ for women in the ready-made garment industry: self-help and surveillance in Bangladesh</t>
  </si>
  <si>
    <t>Reed, J.L.</t>
  </si>
  <si>
    <t>Reed,  Jennifer L.</t>
  </si>
  <si>
    <t>Jermsittiparsert, K.</t>
  </si>
  <si>
    <t>Jermsittiparsert,  Kittisak</t>
  </si>
  <si>
    <t>University of City Island</t>
  </si>
  <si>
    <t>Faculty of Education, University of City Island, Famagusta, Cyprus</t>
  </si>
  <si>
    <t>2-s2.0-84893172598</t>
  </si>
  <si>
    <t>Santos, A.C.</t>
  </si>
  <si>
    <t>Santos,  Ana Cordeiro</t>
  </si>
  <si>
    <t>University of Coimbra</t>
  </si>
  <si>
    <t>University of Coimbra, Centre for Social Studies, Coimbra, Portugal</t>
  </si>
  <si>
    <t>Regulating the consumer? Recent trends in regulation and supervision policy of the financial sector; Regular o consumidor? Novas tendências de política no setor financeiro</t>
  </si>
  <si>
    <t>Costa, V.</t>
  </si>
  <si>
    <t>Costa,  Vânia</t>
  </si>
  <si>
    <t>2-s2.0-84997693905</t>
  </si>
  <si>
    <t>Cultivating the self-reliant and responsible individual: the material culture of financial literacy</t>
  </si>
  <si>
    <t>Hewagamage, P.</t>
  </si>
  <si>
    <t>Hewagamage,  Priyantha</t>
  </si>
  <si>
    <t>University of Colombo</t>
  </si>
  <si>
    <t>University of Colombo, Colombo, Sri Lanka</t>
  </si>
  <si>
    <t>2-s2.0-85173763091</t>
  </si>
  <si>
    <t>Lakshman, D.</t>
  </si>
  <si>
    <t>Lakshman,  Duleepa</t>
  </si>
  <si>
    <t>Faculty of Management and Finance, University of Colombo, Colombo, Sri Lanka</t>
  </si>
  <si>
    <t>Internationalization of SMEs in a Developing Economy: Empirical Evidence from SMEs in the Western Province, Sri Lanka</t>
  </si>
  <si>
    <t>2-s2.0-85219067448</t>
  </si>
  <si>
    <t>Rathnayake, N.D.N.B.</t>
  </si>
  <si>
    <t>Rathnayake,  N. D.N.B.</t>
  </si>
  <si>
    <t>Digital Payments Strategies for Financial Inclusion</t>
  </si>
  <si>
    <t>Usoof, H.</t>
  </si>
  <si>
    <t>Usoof,  Hakim A.</t>
  </si>
  <si>
    <t>University of Colorado</t>
  </si>
  <si>
    <t>Center for Research on Consumer Financial Decision Making, University of Colorado Boulder, Boulder, CO, United States</t>
  </si>
  <si>
    <t>2-s2.0-85028309137</t>
  </si>
  <si>
    <t>Boehnke, M.</t>
  </si>
  <si>
    <t>Boehnke,  Mitchell W.</t>
  </si>
  <si>
    <t>University of Colorado School of Medicine, Aurora, CO, United States</t>
  </si>
  <si>
    <t>Financial Education for Radiology Residents: Significant Improvement in Measured Financial Literacy After a Targeted Intervention</t>
  </si>
  <si>
    <t>Nyberg, E.</t>
  </si>
  <si>
    <t>Nyberg,  Eric Mac Kenzie</t>
  </si>
  <si>
    <t>Gardner, A.</t>
  </si>
  <si>
    <t>Gardner,  Aimee King</t>
  </si>
  <si>
    <t>Clark, T.</t>
  </si>
  <si>
    <t>Clark,  Toshimasa James T.</t>
  </si>
  <si>
    <t>2-s2.0-85091584899</t>
  </si>
  <si>
    <t>Nehler, M.</t>
  </si>
  <si>
    <t>Nehler,  Mark R.</t>
  </si>
  <si>
    <t>Department of Surgery, University of Colorado School of Medicine, Aurora, CO, United States</t>
  </si>
  <si>
    <t>Over Worked and Under Paid: How Resident Finances Impact Perceived Stress, Career Choices, and Family Life</t>
  </si>
  <si>
    <t>Carmichael, H.</t>
  </si>
  <si>
    <t>Carmichael,  Heather E.</t>
  </si>
  <si>
    <t>Kovar, A.</t>
  </si>
  <si>
    <t>Kovar,  Alexandra</t>
  </si>
  <si>
    <t>Pokharel, S.</t>
  </si>
  <si>
    <t>Pokharel,  Sajal S.</t>
  </si>
  <si>
    <t>Tevis, S.</t>
  </si>
  <si>
    <t>2-s2.0-85132649602</t>
  </si>
  <si>
    <t>University of Colorado Anschutz Medical Campus</t>
  </si>
  <si>
    <t>University of Colorado Anschutz Medical Campus, Aurora, CO, United States</t>
  </si>
  <si>
    <t>Medically Smart, Fiscally Illiterate: Lack of Financial Education Leads to Poor Retirement Savings Strategies in Surgical Trainees</t>
  </si>
  <si>
    <t>Struessel, T.</t>
  </si>
  <si>
    <t>Struessel,  Tamara S.</t>
  </si>
  <si>
    <t>Physical Therapy Program, University of Colorado Anschutz Medical Campus, Aurora, CO, United States</t>
  </si>
  <si>
    <t>Leonard, L.D.</t>
  </si>
  <si>
    <t>Leonard,  Laura D.</t>
  </si>
  <si>
    <t>Sawyer, E.E.</t>
  </si>
  <si>
    <t>Sawyer,  Eric E.</t>
  </si>
  <si>
    <t>Molenaar, K.</t>
  </si>
  <si>
    <t>Molenaar,  Keith R.</t>
  </si>
  <si>
    <t>University of Colorado Boulder</t>
  </si>
  <si>
    <t>College of Engineering and Applied Science, Boulder, CO, United States</t>
  </si>
  <si>
    <t>2-s2.0-85065522340</t>
  </si>
  <si>
    <t>Brown, J.R.</t>
  </si>
  <si>
    <t>Brown,  James R.</t>
  </si>
  <si>
    <t>University of Colorado Boulder, Boulder, CO, United States</t>
  </si>
  <si>
    <t>Growing up without finance</t>
  </si>
  <si>
    <t>Heimer, R.Z.</t>
  </si>
  <si>
    <t>Heimer,  Rawley Z.</t>
  </si>
  <si>
    <t>Cookson, J.A.</t>
  </si>
  <si>
    <t>Cookson,  J. Anthony</t>
  </si>
  <si>
    <t>Balkin, D.B.</t>
  </si>
  <si>
    <t>Balkin,  David B.</t>
  </si>
  <si>
    <t>2-s2.0-85078844270</t>
  </si>
  <si>
    <t>Bonaparte, Y.</t>
  </si>
  <si>
    <t>Bonaparte,  Yosef</t>
  </si>
  <si>
    <t>University of Colorado Denver</t>
  </si>
  <si>
    <t>University of Colorado Denver, Denver, CO, United States</t>
  </si>
  <si>
    <t>Financial Self-awareness: Who Knows What They Don't Know?</t>
  </si>
  <si>
    <t>Li, N.</t>
  </si>
  <si>
    <t>Li,  Ningzi</t>
  </si>
  <si>
    <t>Brock, J.</t>
  </si>
  <si>
    <t>Brock,  John R.</t>
  </si>
  <si>
    <t>University of Colorado at Colorado Springs</t>
  </si>
  <si>
    <t>Colorado Springs and Global Economic Education Alliance (GEEA), University of Colorado at Colorado Springs, Colorado Springs, CO, United States</t>
  </si>
  <si>
    <t>Pomeroy, R.</t>
  </si>
  <si>
    <t>University of Connecticut</t>
  </si>
  <si>
    <t>Connecticut Sea Grant, University of Connecticut Avery Point Campus, Groton, CT, United States</t>
  </si>
  <si>
    <t>School of Education, University of Connecticut, Storrs, CT, United States</t>
  </si>
  <si>
    <t>Neag School of Education, University of Connecticut, Storrs, CT, United States</t>
  </si>
  <si>
    <t>Fiala, N.</t>
  </si>
  <si>
    <t>Fiala,  Nathan</t>
  </si>
  <si>
    <t>University of Connecticut, Storrs, CT, United States</t>
  </si>
  <si>
    <t>Institute for Collaboration on Health, University of Connecticut, Storrs, CT, United States</t>
  </si>
  <si>
    <t>Spulbar, C.</t>
  </si>
  <si>
    <t>Spulbar,  Cristi Marcel</t>
  </si>
  <si>
    <t>University of Craiova</t>
  </si>
  <si>
    <t>Department of Finance, University of Craiova, Craiova, Dolj, Romania</t>
  </si>
  <si>
    <t>2-s2.0-85210313766</t>
  </si>
  <si>
    <t>Manta, A.G.</t>
  </si>
  <si>
    <t>Manta,  Alina Georgiana</t>
  </si>
  <si>
    <t>Faculty of Economics and Business Administration, University of Craiova, Craiova, Dolj, Romania</t>
  </si>
  <si>
    <t>How Does the Nexus Between Digitalization and Banking Performance Drive Digital Transformation in Central and Eastern European Countries?</t>
  </si>
  <si>
    <t>Sichigea, N.</t>
  </si>
  <si>
    <t>Sichigea,  Nicolae</t>
  </si>
  <si>
    <t>University of Craiova, Craiova, Dolj, Romania</t>
  </si>
  <si>
    <t>2-s2.0-85172880937</t>
  </si>
  <si>
    <t>Florea, I.A.</t>
  </si>
  <si>
    <t>Florea,  Inocentiu Alexandru</t>
  </si>
  <si>
    <t>How Much Financial Development Accentuates Income Inequality in Central and Eastern European Countries?</t>
  </si>
  <si>
    <t>2-s2.0-85146809917</t>
  </si>
  <si>
    <t>Does Banking Accessibility Matter in Assuring the Economic Growth in the Digitization Context? Evidence from Central and Eastern European Countries</t>
  </si>
  <si>
    <t>Badareu, G.</t>
  </si>
  <si>
    <t>Badareu,  Gabriela G.</t>
  </si>
  <si>
    <t>Minea, L.E.</t>
  </si>
  <si>
    <t>Minea,  Elena Loredana</t>
  </si>
  <si>
    <t>Staicu, A.L.</t>
  </si>
  <si>
    <t>Staicu,  Anamaria Liliana</t>
  </si>
  <si>
    <t>Bădîrcea, R.M.</t>
  </si>
  <si>
    <t>Bădîrcea,  Roxana Maria</t>
  </si>
  <si>
    <t>Berceanu, D.</t>
  </si>
  <si>
    <t>Berceanu,  Dorel</t>
  </si>
  <si>
    <t>Lăpădat, C.V.M.</t>
  </si>
  <si>
    <t>Lăpădat,  Cătălin Valentin Mihai</t>
  </si>
  <si>
    <t>Siminicǎ, M.</t>
  </si>
  <si>
    <t>Siminicǎ,  Marian Ilie</t>
  </si>
  <si>
    <t>Faculty of Economics and Business Administration, University of Craiova, Craiova, Dolj, Romania, Institute of Financial Studies, Bucharest, Romania</t>
  </si>
  <si>
    <t>Ninulescu, P.V.</t>
  </si>
  <si>
    <t>Ninulescu,  Petre Valeriu</t>
  </si>
  <si>
    <t>Doctoral School of Economic Sciences, University of Craiova, Craiova, Dolj, Romania</t>
  </si>
  <si>
    <t>Gherțescu, C.</t>
  </si>
  <si>
    <t>Gherțescu,  Claudia</t>
  </si>
  <si>
    <t>Calugaru, T.</t>
  </si>
  <si>
    <t>Calugaru,  Toni</t>
  </si>
  <si>
    <t>Cîrciumaru, D.</t>
  </si>
  <si>
    <t>Cîrciumaru,  Daniel</t>
  </si>
  <si>
    <t>Doran, N.M.</t>
  </si>
  <si>
    <t>Doran,  Nicoleta Mihaela</t>
  </si>
  <si>
    <t>Filip, R.D.</t>
  </si>
  <si>
    <t>Filip,  Robert Dorin</t>
  </si>
  <si>
    <t>Popescu, V.</t>
  </si>
  <si>
    <t>Popescu,  Virgil</t>
  </si>
  <si>
    <t>Manta, L.F.</t>
  </si>
  <si>
    <t>Manta,  Florin Liviu</t>
  </si>
  <si>
    <t>Computers and Electronics, University of Craiova, Craiova, Dolj, Romania</t>
  </si>
  <si>
    <t>2-s2.0-85078094162</t>
  </si>
  <si>
    <t>Dudchyk, O.</t>
  </si>
  <si>
    <t>Dudchyk,  Oksana</t>
  </si>
  <si>
    <t>University of Customs and Finance</t>
  </si>
  <si>
    <t>Department of State, University of Customs and Finance, Dnipro, Dnipropetrovsk Oblast, Ukraine</t>
  </si>
  <si>
    <t>Financial literacy in Ukraine: From micro to macro level</t>
  </si>
  <si>
    <t>Orlov, V.</t>
  </si>
  <si>
    <t>Orlov,  Volodymyr</t>
  </si>
  <si>
    <t>University of Customs and Finance, Dnipro, Dnipropetrovsk Oblast, Ukraine</t>
  </si>
  <si>
    <t>Shukairi, F.</t>
  </si>
  <si>
    <t>Shukairi,  Fathi</t>
  </si>
  <si>
    <t>Tubolets, I.</t>
  </si>
  <si>
    <t>Tubolets,  Iryna</t>
  </si>
  <si>
    <t>Salnykova, T.</t>
  </si>
  <si>
    <t>Salnykova,  Tetiana</t>
  </si>
  <si>
    <t>Datsenko, V.</t>
  </si>
  <si>
    <t>Datsenko,  Viktoriia V.</t>
  </si>
  <si>
    <t>Faculty of Economics, University of Customs and Finance, Dnipro, Dnipropetrovsk Oblast, Ukraine</t>
  </si>
  <si>
    <t>Kovinia, M.</t>
  </si>
  <si>
    <t>Kovinia,  Mariia</t>
  </si>
  <si>
    <t>Ponomarоva, O.</t>
  </si>
  <si>
    <t>Ponomarоva,  Oksana</t>
  </si>
  <si>
    <t>Department of Finance, University of Customs and Finance, Dnipro, Dnipropetrovsk Oblast, Ukraine</t>
  </si>
  <si>
    <t>Matvijchuk, I.</t>
  </si>
  <si>
    <t>Matvijchuk,  Iryna O.</t>
  </si>
  <si>
    <t>Department of Banking and Financial Services, University of Customs and Finance, Dnipro, Dnipropetrovsk Oblast, Ukraine</t>
  </si>
  <si>
    <t>2-s2.0-105000538399</t>
  </si>
  <si>
    <t>Kallenos, T.</t>
  </si>
  <si>
    <t>Kallenos,  Theodosis L.</t>
  </si>
  <si>
    <t>368</t>
  </si>
  <si>
    <t>University of Cyprus</t>
  </si>
  <si>
    <t>University of Cyprus, Nicosia, Cyprus, Central Bank of Cyprus, Nicosia, Cyprus</t>
  </si>
  <si>
    <t>Financial education and spillover effects</t>
  </si>
  <si>
    <t>Milidonis, A.</t>
  </si>
  <si>
    <t>Milidonis,  Andreas</t>
  </si>
  <si>
    <t>University of Cyprus, Nicosia, Cyprus</t>
  </si>
  <si>
    <t>Nishiotis, G.</t>
  </si>
  <si>
    <t>Nishiotis,  George P.</t>
  </si>
  <si>
    <t>Zenios, S.</t>
  </si>
  <si>
    <t>Zenios,  Stavros A.</t>
  </si>
  <si>
    <t>University of Cyprus
Durham University
NA (Cyprus Academy of Sciences, Bruegel, and BRU are not universities)</t>
  </si>
  <si>
    <t>University of Cyprus, Nicosia, Cyprus, Durham University, Durham, County Durham, United Kingdom, Cyprus Academy of Sciences, Nicosia, Nicosia, Cyprus, Bruegel, Belgium, Brussels, BRU, Belgium</t>
  </si>
  <si>
    <t>Phan, Q.P.T.</t>
  </si>
  <si>
    <t>Phan,  Quyen Phu Thi</t>
  </si>
  <si>
    <t>University of Danang</t>
  </si>
  <si>
    <t>Faculty of Marketing, University of Danang, Da Nang, South Central Coast, Viet Nam</t>
  </si>
  <si>
    <t>2-s2.0-85081753885</t>
  </si>
  <si>
    <t>Kowatsch, K.</t>
  </si>
  <si>
    <t>Kowatsch,  Karina</t>
  </si>
  <si>
    <t>University of Dannstadt-Schauernheim (NA if no university mentioned)</t>
  </si>
  <si>
    <t>Dannstadt-Schauernheim, Germany</t>
  </si>
  <si>
    <t>Religious Publishing: An Analysis of Marketing Measures by German Religious Publishers</t>
  </si>
  <si>
    <t>Msangi, G.M.</t>
  </si>
  <si>
    <t>Msangi,  G. M.</t>
  </si>
  <si>
    <t>University of Dar es Salaam</t>
  </si>
  <si>
    <t>Institute of Kiswahili Studies, University of Dar es Salaam, Dar Es Salaam, Tanzania</t>
  </si>
  <si>
    <t>Ngwilizi, D.</t>
  </si>
  <si>
    <t>Ngwilizi,  David</t>
  </si>
  <si>
    <t>Department of Economics, University of Dar es Salaam, Dar Es Salaam, Tanzania</t>
  </si>
  <si>
    <t>Department of Rural Development and Regional Planning, Institute of Rural Development Planning, Tanzania, Dodoma, Tanzania, Department of Economics, University of Dar es Salaam, Dar Es Salaam, Tanzania</t>
  </si>
  <si>
    <t>2-s2.0-85181900762</t>
  </si>
  <si>
    <t>Muneja, P.</t>
  </si>
  <si>
    <t>Muneja,  Paul Samwel</t>
  </si>
  <si>
    <t>University of Dar es Salaam, Dar Es Salaam, Tanzania</t>
  </si>
  <si>
    <t>Open Science and Policy Interface: The Tanzania Perspective</t>
  </si>
  <si>
    <t>2-s2.0-85069045387</t>
  </si>
  <si>
    <t>Mori, N.</t>
  </si>
  <si>
    <t>Mori,  Neema G.</t>
  </si>
  <si>
    <t>University of Dar es Salaam
Universitetet i Agder</t>
  </si>
  <si>
    <t>Department of Finance, University of Dar es Salaam, Dar Es Salaam, Tanzania, School of Business and Law, Universitetet i Agder, Kristiansand, Norway</t>
  </si>
  <si>
    <t>Determinants of individual savings among Tanzanians</t>
  </si>
  <si>
    <t>University of Dar es Salaam
University of Agder</t>
  </si>
  <si>
    <t>Department of Finance, University of Dar es Salaam, Dar Es Salaam, Tanzania, Universitetet i Agder, Kristiansand, Norway</t>
  </si>
  <si>
    <t>2-s2.0-85167912607</t>
  </si>
  <si>
    <t>Abadi, K.R.</t>
  </si>
  <si>
    <t>Abadi,  Kurnia Rahman</t>
  </si>
  <si>
    <t>University of Darussalam Gontor</t>
  </si>
  <si>
    <t>University of Darussalam Gontor, Ponorogo, East Java, Indonesia</t>
  </si>
  <si>
    <t>Sharia Investment Decision-Making: Gender Lens Investing, Fear of Missing out, and Islamic Financial Literation</t>
  </si>
  <si>
    <t>Rusli, L.</t>
  </si>
  <si>
    <t>Rusli,  Lathiefa</t>
  </si>
  <si>
    <t>Maharani, P.D.</t>
  </si>
  <si>
    <t>Maharani,  Puspa Devi</t>
  </si>
  <si>
    <t>Fadhilah, S.S.</t>
  </si>
  <si>
    <t>Fadhilah,  Siti Syarah</t>
  </si>
  <si>
    <t>Zhang, T.</t>
  </si>
  <si>
    <t>Zhang,  Ting</t>
  </si>
  <si>
    <t>University of Dayton</t>
  </si>
  <si>
    <t>School of Business Administration, University of Dayton, Dayton, OH, United States</t>
  </si>
  <si>
    <t>2-s2.0-85103045404</t>
  </si>
  <si>
    <t>Gold, L.A.</t>
  </si>
  <si>
    <t>Gold,  Lindsay A.</t>
  </si>
  <si>
    <t>Department of Teacher Education, University of Dayton, Dayton, OH, United States</t>
  </si>
  <si>
    <t>Financial literacy in the Ohio K–2 classroom: a mixed methods study</t>
  </si>
  <si>
    <t>Farley-Ripple, E.N.</t>
  </si>
  <si>
    <t>Farley-Ripple,  Elizabeth Nash</t>
  </si>
  <si>
    <t>University of Delaware</t>
  </si>
  <si>
    <t>School of Education, University of Delaware, Newark, DE, United States</t>
  </si>
  <si>
    <t>Asarta, C.J.</t>
  </si>
  <si>
    <t>Asarta,  Carlos J.</t>
  </si>
  <si>
    <t>Department of Economics, University of Delaware, Newark, DE, United States</t>
  </si>
  <si>
    <t>Meszaros, B.T.</t>
  </si>
  <si>
    <t>Meszaros,  Bonnie T.</t>
  </si>
  <si>
    <t>Bayuk, J.</t>
  </si>
  <si>
    <t>Bayuk,  Julia Belyavsky</t>
  </si>
  <si>
    <t>Department of Business Administration, University of Delaware, Newark, DE, United States</t>
  </si>
  <si>
    <t>Gorbachev, O.</t>
  </si>
  <si>
    <t>Gorbachev,  Olga</t>
  </si>
  <si>
    <t>University of Delaware, Newark, DE, United States</t>
  </si>
  <si>
    <t>2-s2.0-85101778868</t>
  </si>
  <si>
    <t>Bayuk, J.B.</t>
  </si>
  <si>
    <t>University of Delaware, Newark, DE, United States,</t>
  </si>
  <si>
    <t>Is the uphill road the one more taken? How task complexity prompts action on non-pressing tasks</t>
  </si>
  <si>
    <t>Berry, J.</t>
  </si>
  <si>
    <t>Berry,  James</t>
  </si>
  <si>
    <t>2-s2.0-85081635126</t>
  </si>
  <si>
    <t>University of Delhi</t>
  </si>
  <si>
    <t>University of Delhi, New Delhi, India</t>
  </si>
  <si>
    <t>Financial wellbeing among public and private sector employees: A preliminary study</t>
  </si>
  <si>
    <t>2-s2.0-85200022263</t>
  </si>
  <si>
    <t>Nagarajan, S.</t>
  </si>
  <si>
    <t>Nagarajan,  Srishti</t>
  </si>
  <si>
    <t>Life insurance industry in India: The inside story</t>
  </si>
  <si>
    <t>Department of Finance and Business Economics, University of Delhi, New Delhi, India</t>
  </si>
  <si>
    <t>Duggal, E.</t>
  </si>
  <si>
    <t>Duggal,  Ekta</t>
  </si>
  <si>
    <t>Maurya, P.</t>
  </si>
  <si>
    <t>Maurya,  Preeti</t>
  </si>
  <si>
    <t>2-s2.0-84928152276</t>
  </si>
  <si>
    <t>Gil, E.L.</t>
  </si>
  <si>
    <t>Gil,  Esther L.</t>
  </si>
  <si>
    <t>University of Denver</t>
  </si>
  <si>
    <t>University of Denver, Denver, CO, United States</t>
  </si>
  <si>
    <t>Leading the Way for Financial Literacy Education: A Case Study on Collaboration</t>
  </si>
  <si>
    <t>Scott,  Marquisha Lawrence</t>
  </si>
  <si>
    <t>Garriott, P.O.</t>
  </si>
  <si>
    <t>Garriott,  Patton O.</t>
  </si>
  <si>
    <t>2-s2.0-105021747327</t>
  </si>
  <si>
    <t>Timsal, A.</t>
  </si>
  <si>
    <t>Timsal,  Ahmad</t>
  </si>
  <si>
    <t>University of Derby</t>
  </si>
  <si>
    <t>University of Derby, Derby, Derbyshire, United Kingdom</t>
  </si>
  <si>
    <t>Sujaan: a social enterprise of socio-economically disadvantaged women in rural Sindh, Pakistan</t>
  </si>
  <si>
    <t>Hoyle, M.</t>
  </si>
  <si>
    <t>Hoyle,  Mark</t>
  </si>
  <si>
    <t>Javed,  Sammar</t>
  </si>
  <si>
    <t>University of Design (Madrid, Spain)</t>
  </si>
  <si>
    <t>Benemérita Escuela Normal de Coahuila, Saltillo, COA, Mexico, University of Desing, Madrid, Spain</t>
  </si>
  <si>
    <t>2-s2.0-84888130899</t>
  </si>
  <si>
    <t>Sabbaghi, O.</t>
  </si>
  <si>
    <t>Sabbaghi,  Omid</t>
  </si>
  <si>
    <t>University of Detroit Mercy</t>
  </si>
  <si>
    <t>College of Business Administration, University of Detroit Mercy, Detroit, MI, United States</t>
  </si>
  <si>
    <t>Service-Learning and Leadership: Evidence from Teaching Financial Literacy</t>
  </si>
  <si>
    <t>2-s2.0-85176151912</t>
  </si>
  <si>
    <t>Global service-learning and business education: the case of Azerbaijan</t>
  </si>
  <si>
    <t>Hipskind, T.</t>
  </si>
  <si>
    <t>Hipskind,  Tim</t>
  </si>
  <si>
    <t>Institute for Leadership and Service, University of Detroit Mercy, Detroit, MI, United States</t>
  </si>
  <si>
    <t>Cavanagh, G.F.</t>
  </si>
  <si>
    <t>Cavanagh,  Gerald F.S.J.</t>
  </si>
  <si>
    <t>2-s2.0-105003404263</t>
  </si>
  <si>
    <t>Mobile money, digital financial inclusion, and evidence on saving and borrowing</t>
  </si>
  <si>
    <t>Rabbani, N.</t>
  </si>
  <si>
    <t>Rabbani,  Naheed</t>
  </si>
  <si>
    <t>University of Dhaka</t>
  </si>
  <si>
    <t>Department of Banking and Insurance, University of Dhaka, Dhaka, Bangladesh</t>
  </si>
  <si>
    <t>Rayhan, Md.I.</t>
  </si>
  <si>
    <t>Rayhan,  Md Israt</t>
  </si>
  <si>
    <t>Institute of Statistical Research and Training, University of Dhaka, Dhaka, Bangladesh</t>
  </si>
  <si>
    <t>Mansur,  Mohaimen</t>
  </si>
  <si>
    <t>2-s2.0-105021510218</t>
  </si>
  <si>
    <t>Siddiquee, M.S.H.</t>
  </si>
  <si>
    <t>Siddiquee,  Muhammad Shahadat Hossain</t>
  </si>
  <si>
    <t>University of Dhaka, Dhaka, Bangladesh</t>
  </si>
  <si>
    <t>Empowered Wallets, Empowered Voices: the Role of Financial Access in Women’s Decision-Making Autonomy in Bangladesh</t>
  </si>
  <si>
    <t>2-s2.0-86000305013</t>
  </si>
  <si>
    <t>Sobhan, R.</t>
  </si>
  <si>
    <t>Sobhan,  Raihan</t>
  </si>
  <si>
    <t>Department of Accounting and Information Systems, University of Dhaka, Dhaka, Bangladesh</t>
  </si>
  <si>
    <t>CEO characteristics and integrated reporting: insights from the banking sector of an emerging economy</t>
  </si>
  <si>
    <t>Ria, F.R.</t>
  </si>
  <si>
    <t>Ria,  Faria Rauf</t>
  </si>
  <si>
    <t>Hossain, S.J.B.</t>
  </si>
  <si>
    <t>Hossain,  Sayed Jubair Bin</t>
  </si>
  <si>
    <t>Khan, M.S.</t>
  </si>
  <si>
    <t>Khan,  Muhammad Saifuddin</t>
  </si>
  <si>
    <t>Department of Finance, University of Dhaka, Dhaka, Bangladesh</t>
  </si>
  <si>
    <t>Muhshina, M.K.</t>
  </si>
  <si>
    <t>Muhshina,  Most Kaniza</t>
  </si>
  <si>
    <t>Tushi, T.H.</t>
  </si>
  <si>
    <t>Tushi,  Tasnim Homaira</t>
  </si>
  <si>
    <t>Alam, Md.M.</t>
  </si>
  <si>
    <t>Alam,  Md Muhitul</t>
  </si>
  <si>
    <t>University of Dhaka
BRAC University</t>
  </si>
  <si>
    <t>Institute of Statistical Research and Training, University of Dhaka, Dhaka, Bangladesh, Department of Mathematics and Natural Sciences, BRAC University, Dhaka, Bangladesh</t>
  </si>
  <si>
    <t>2-s2.0-105008317683</t>
  </si>
  <si>
    <t>AlHares, A.</t>
  </si>
  <si>
    <t>AlHares,  Aws</t>
  </si>
  <si>
    <t>University of Doha for Science and Technology</t>
  </si>
  <si>
    <t>College of Business, University of Doha for Science and Technology, Doha, Qatar</t>
  </si>
  <si>
    <t>FINANCIAL TECHNOLOGY AND CONSUMER FINANCIAL SATISFACTION</t>
  </si>
  <si>
    <t>Elareer, R.</t>
  </si>
  <si>
    <t>Elareer,  Rawdha</t>
  </si>
  <si>
    <t>2-s2.0-85168334576</t>
  </si>
  <si>
    <t>Nchofoung, T.N.</t>
  </si>
  <si>
    <t>Nchofoung,  Tii Njivukuh</t>
  </si>
  <si>
    <t>University of Dschang</t>
  </si>
  <si>
    <t>University of Dschang, Dschang, Cameroon, Laboratoire de Recherche en Economie Fondamentale et Appliquée, Dschang, Cameroon, Ministry of Trade, Yaounde, Cameroon</t>
  </si>
  <si>
    <t>Financial inclusion and healthcare in Africa: Examining the moderating role of education</t>
  </si>
  <si>
    <t>2-s2.0-85182485224</t>
  </si>
  <si>
    <t>Foka, A.G.T.</t>
  </si>
  <si>
    <t>Foka,  Alain Gilles Tagne</t>
  </si>
  <si>
    <t>Faculty of Economics and Management, University of Dschang, Dschang, Cameroon</t>
  </si>
  <si>
    <t>Empirical investigation of the Fintech and financial literacy nexus: Small business managers’ insights in Cameroon</t>
  </si>
  <si>
    <t>Wirajing, M.A.K.</t>
  </si>
  <si>
    <t>Wirajing,  Muhamadu Awal Kindzeka</t>
  </si>
  <si>
    <t>Department of Economic Policy Analysis, University of Dschang, Dschang, Cameroon</t>
  </si>
  <si>
    <t>2-s2.0-85094595942</t>
  </si>
  <si>
    <t>Ongo Nkoa, B.E.</t>
  </si>
  <si>
    <t>Ongo Nkoa,  Bruno Emmanuel</t>
  </si>
  <si>
    <t>Department of Economics, University of Dschang, Dschang, Cameroon, Department of Economics, University of Dschang, Dschang, Cameroon</t>
  </si>
  <si>
    <t>Does institutional quality affect financial inclusion in Africa? A panel data analysis</t>
  </si>
  <si>
    <t>Song, J.S.</t>
  </si>
  <si>
    <t>Song,  Jacques Simon</t>
  </si>
  <si>
    <t>Haruna, A.</t>
  </si>
  <si>
    <t>Haruna,  Ali</t>
  </si>
  <si>
    <t>2-s2.0-85188242880</t>
  </si>
  <si>
    <t>Hikouatcha, P.</t>
  </si>
  <si>
    <t>Hikouatcha,  Prince</t>
  </si>
  <si>
    <t>Does culture empower inclusive finance? Empirical investigation into small business in Cameroon</t>
  </si>
  <si>
    <t>Mboyou Mfokue, H.</t>
  </si>
  <si>
    <t>Mboyou Mfokue,  Hervé</t>
  </si>
  <si>
    <t>Laboratory of Management Research, University of Dschang, Dschang, Cameroon</t>
  </si>
  <si>
    <t>2-s2.0-85132249582</t>
  </si>
  <si>
    <t>University of Dschang, Dschang, Cameroon</t>
  </si>
  <si>
    <t>Digital technologies and financial inclusion in Sub-Saharan Africa</t>
  </si>
  <si>
    <t>Tagne Foka, A.G.</t>
  </si>
  <si>
    <t>Tagne Foka,  Alain Gilles</t>
  </si>
  <si>
    <t>School of Economics and Management, University of Dschang, Dschang, Cameroon</t>
  </si>
  <si>
    <t>Fossi, A.D.</t>
  </si>
  <si>
    <t>Fossi,  Armand Depesquidoux</t>
  </si>
  <si>
    <t>Almuraqab, N.</t>
  </si>
  <si>
    <t>Almuraqab,  Nasser A.Saif</t>
  </si>
  <si>
    <t>University of Dubai</t>
  </si>
  <si>
    <t>University of Dubai, Dubai, United Arab Emirates</t>
  </si>
  <si>
    <t>Rao, A.</t>
  </si>
  <si>
    <t>Rao,  Ananth</t>
  </si>
  <si>
    <t>University of Dubai, Dubai, United Arab Emirates, Mohammed Bin Rashid School of Government, Dubai, United Arab Emirates</t>
  </si>
  <si>
    <t>Khalid, K.</t>
  </si>
  <si>
    <t>Khalid,  Khalizani</t>
  </si>
  <si>
    <t>2-s2.0-105011865413</t>
  </si>
  <si>
    <t>Loncar, I.</t>
  </si>
  <si>
    <t>Loncar,  Iris</t>
  </si>
  <si>
    <t>University of Dubrovnik</t>
  </si>
  <si>
    <t>Department of Economics and Business Economics, University of Dubrovnik, Dubrovnik, Croatia</t>
  </si>
  <si>
    <t>Differences and Similarities in Financial Knowledge between High School Students in Croatia, Bosnia and Herzegovina and Montenegro; Razlike i sličnosti u financijskom znanju između učenika srednjih škola u Hrvatskoj, Bosni i Hercegovini i Crnoj Gori</t>
  </si>
  <si>
    <t>Svilokos, T.</t>
  </si>
  <si>
    <t>Svilokos,  Tonći</t>
  </si>
  <si>
    <t>2-s2.0-85198912603</t>
  </si>
  <si>
    <t>Qutieshat, A.</t>
  </si>
  <si>
    <t>Qutieshat,  Abubaker S.</t>
  </si>
  <si>
    <t>University of Dundee</t>
  </si>
  <si>
    <t>ODC, Oman, University of Dundee, Dundee, Scotland, United Kingdom</t>
  </si>
  <si>
    <t>Financial Literacy, Financial Education and Financial Experience: Conceptual Framework</t>
  </si>
  <si>
    <t>2-s2.0-85204307639</t>
  </si>
  <si>
    <t>Kwiatkowska, G.</t>
  </si>
  <si>
    <t>Kwiatkowska,  Gosia Malgosia</t>
  </si>
  <si>
    <t>University of East London</t>
  </si>
  <si>
    <t>University of East London, London, United Kingdom</t>
  </si>
  <si>
    <t>“I Forgot My Numbers and the Machine Swallowed It Up”: Adults With Learning Disabilities Share Their Perspectives on the Shift to a Cashless Society</t>
  </si>
  <si>
    <t>2-s2.0-85104332248</t>
  </si>
  <si>
    <t>Thoma, V.</t>
  </si>
  <si>
    <t>Thoma,  Volker</t>
  </si>
  <si>
    <t>Pension scheme trustees as surrogate decision makers</t>
  </si>
  <si>
    <t>Tapley, E.</t>
  </si>
  <si>
    <t>Tapley,  Emma</t>
  </si>
  <si>
    <t>School of Health Sport and Bioscience, University of East London, London, United Kingdom</t>
  </si>
  <si>
    <t>Hoskin, J.</t>
  </si>
  <si>
    <t>Hoskin,  Janet</t>
  </si>
  <si>
    <t>University of East London, London, United Kingdom, Cass School of Education and Communities, University of East London, London, United Kingdom</t>
  </si>
  <si>
    <t>Upadhyay, R.</t>
  </si>
  <si>
    <t>Upadhyay,  Radhika</t>
  </si>
  <si>
    <t>Watts, P.</t>
  </si>
  <si>
    <t>Watts,  Paul Nicholas</t>
  </si>
  <si>
    <t>School of Health Sport and Bioscience, University of East London, London, United Kingdom, University of East London, London, United Kingdom</t>
  </si>
  <si>
    <t>Stancheva, V.</t>
  </si>
  <si>
    <t>Stancheva,  Viktoria</t>
  </si>
  <si>
    <t>University of Economics</t>
  </si>
  <si>
    <t>University of Economics - Varna, Varna, Varna, Bulgaria</t>
  </si>
  <si>
    <t>2-s2.0-85135467951</t>
  </si>
  <si>
    <t>Hristova, Y.</t>
  </si>
  <si>
    <t>Hristova,  Yulia</t>
  </si>
  <si>
    <t>LIFE INSURANCE PENETRATION DRIVERS IN BULGARIA</t>
  </si>
  <si>
    <t>2-s2.0-85074145631</t>
  </si>
  <si>
    <t>Ziemba, E.</t>
  </si>
  <si>
    <t>Ziemba,  Ewa Wanda</t>
  </si>
  <si>
    <t>University of Economics in Katowice, Katowice, SL, Poland</t>
  </si>
  <si>
    <t>Exploring Levels of ICT adoption and sustainable development - The case of polish enterprises</t>
  </si>
  <si>
    <t>2-s2.0-84979641430</t>
  </si>
  <si>
    <t>Faculty of Finance and Insurance, University of Economics in Katowice, Katowice, SL, Poland</t>
  </si>
  <si>
    <t>Adopting state and local e-government: Empirical evidence from Poland</t>
  </si>
  <si>
    <t>2-s2.0-84929452484</t>
  </si>
  <si>
    <t>Thiessen, A.</t>
  </si>
  <si>
    <t>Thiessen,  Alžbeta</t>
  </si>
  <si>
    <t>University of Economics (Bratislava)</t>
  </si>
  <si>
    <t>Department of Commercial Entrepreneurship, University of Economics in Bratislava, Kosice, Slovakia</t>
  </si>
  <si>
    <t>Financial behaviour in the V4 countries using the global findex database</t>
  </si>
  <si>
    <t>Jadamus-Hacura, M.</t>
  </si>
  <si>
    <t>Jadamus-Hacura,  Maria</t>
  </si>
  <si>
    <t>University of Economics (Katowice)</t>
  </si>
  <si>
    <t>Department of Management, University of Economics in Katowice, Katowice, SL, Poland</t>
  </si>
  <si>
    <t>Papaj, T.</t>
  </si>
  <si>
    <t>Papaj,  Tomasz</t>
  </si>
  <si>
    <t>Brokešová, Z.</t>
  </si>
  <si>
    <t>Brokešová,  Zuzana</t>
  </si>
  <si>
    <t>University of Economics Bratislava</t>
  </si>
  <si>
    <t>Department of Insurance, University of Economics Bratislava, Bratislava, Bratislava Region, Slovakia</t>
  </si>
  <si>
    <t>2-s2.0-85101334418</t>
  </si>
  <si>
    <t>Darmo, Ľ.</t>
  </si>
  <si>
    <t>Darmo,  Ľubomír</t>
  </si>
  <si>
    <t>University of Economics Bratislava, Bratislava, Bratislava Region, Slovakia</t>
  </si>
  <si>
    <t>Financial literacy survey in the Slovak Republic</t>
  </si>
  <si>
    <t>National Bank of Slovakia, Bratislava, Slovakia, University of Economics Bratislava, Bratislava, Bratislava Region, Slovakia</t>
  </si>
  <si>
    <t>Novak, M.</t>
  </si>
  <si>
    <t>Novak,  Marcel</t>
  </si>
  <si>
    <t>Trnovský, K.</t>
  </si>
  <si>
    <t>Trnovský,  Karol</t>
  </si>
  <si>
    <t>2-s2.0-105019181552</t>
  </si>
  <si>
    <t>Ondruška, T.</t>
  </si>
  <si>
    <t>Ondruška,  Tomáš</t>
  </si>
  <si>
    <t>Determinants of Personal Risk Financing Strategies</t>
  </si>
  <si>
    <t>2-s2.0-84886420911</t>
  </si>
  <si>
    <t>Velichová, L.</t>
  </si>
  <si>
    <t>Velichová,  L'udmila</t>
  </si>
  <si>
    <t>Importance of entrepreneurship and financial literacy in the socio-economic progress and personal growth of young people in the Slovak Republic; Význam podnikavosti a finančnej gramotnosti v socioekonomickom a osobnom rozvoji mladých l'udí v slovenskej republike</t>
  </si>
  <si>
    <t>Orbánová, D.</t>
  </si>
  <si>
    <t>Orbánová,  Darina</t>
  </si>
  <si>
    <t>2-s2.0-85029442047</t>
  </si>
  <si>
    <t>Faculty of National Economy, University of Economics Bratislava, Bratislava, Bratislava Region, Slovakia</t>
  </si>
  <si>
    <t>Mining and linguistically interpreting data from questionnaires: Influence of financial literacy to behaviour</t>
  </si>
  <si>
    <t>Pastoráková, E.</t>
  </si>
  <si>
    <t>Pastoráková,  Erika</t>
  </si>
  <si>
    <t>Hudec, M.</t>
  </si>
  <si>
    <t>Hudec,  Miroslav</t>
  </si>
  <si>
    <t>Faculty of Economic Informatics, University of Economics Bratislava, Bratislava, Bratislava Region, Slovakia</t>
  </si>
  <si>
    <t>Beličková, K.</t>
  </si>
  <si>
    <t>Beličková,  Kornélia</t>
  </si>
  <si>
    <t>2-s2.0-85049671573</t>
  </si>
  <si>
    <t>Mining and linguistically interpreting summaries from surveyed data related to financial literacy and behaviour</t>
  </si>
  <si>
    <t>2-s2.0-105002180447</t>
  </si>
  <si>
    <t>Chung Phan, T.C.</t>
  </si>
  <si>
    <t>Chung Phan,  Thuychung</t>
  </si>
  <si>
    <t>University of Economics Ho Chi Minh City</t>
  </si>
  <si>
    <t>School of Banking, University of Economics Ho Chi Minh City, Ho Chi Minh City, Viet Nam</t>
  </si>
  <si>
    <t>PERSONALITY, FINANCIAL LITERACY, AND FINANCIAL ADVICE-SEEKING IN THE MIDST OF A PANDEMIC</t>
  </si>
  <si>
    <t>Ahmed, R.</t>
  </si>
  <si>
    <t>Ahmed,  Rizwan</t>
  </si>
  <si>
    <t>School of Banking, University of Economics Ho Chi Minh City, Ho Chi Minh City, Viet Nam, Kent Business School, Canterbury, Kent, United Kingdom</t>
  </si>
  <si>
    <t>Nguyen, N.P.</t>
  </si>
  <si>
    <t>Nguyen,  Phong Nguyen</t>
  </si>
  <si>
    <t>School of Accounting, University of Economics Ho Chi Minh City, Ho Chi Minh City, Viet Nam</t>
  </si>
  <si>
    <t>Le, L.V.</t>
  </si>
  <si>
    <t>Le,  Lam Van</t>
  </si>
  <si>
    <t>Nguyen,  Tho H.</t>
  </si>
  <si>
    <t>School of Business, University of Economics Ho Chi Minh City, Ho Chi Minh City, Viet Nam</t>
  </si>
  <si>
    <t>Ngo, V.M.</t>
  </si>
  <si>
    <t>Ngo,  Vu Minh</t>
  </si>
  <si>
    <t>School of Management, University of Economics Ho Chi Minh City, Ho Chi Minh City, Viet Nam</t>
  </si>
  <si>
    <t>Huynh, N.Q.A.</t>
  </si>
  <si>
    <t>Huynh,  Ngoc Quang Anh</t>
  </si>
  <si>
    <t>College of Technology and Design, University of Economics Ho Chi Minh City, Ho Chi Minh City, Viet Nam</t>
  </si>
  <si>
    <t>University of Economics Ho Chi Minh City, Ho Chi Minh City, Viet Nam</t>
  </si>
  <si>
    <t>2-s2.0-85160657921</t>
  </si>
  <si>
    <t>Exploring interactions between commuters with disabilities and transport service providers</t>
  </si>
  <si>
    <t>2-s2.0-85079398273</t>
  </si>
  <si>
    <t>Frączek, B.</t>
  </si>
  <si>
    <t>Frączek,  Bożena</t>
  </si>
  <si>
    <t>University of Economics in Katowice</t>
  </si>
  <si>
    <t>Department of Banking and Financial Markets, University of Economics in Katowice, Katowice, SL, Poland</t>
  </si>
  <si>
    <t>Financial education and financial knowledge and its usage among Asperger syndrome people</t>
  </si>
  <si>
    <t>2-s2.0-85135777574</t>
  </si>
  <si>
    <t>A System to Support the Transparency of Consumer Credit Offers</t>
  </si>
  <si>
    <t>2-s2.0-84936753572</t>
  </si>
  <si>
    <t>Coordinated actions in the field of financial education as a new approach to improve financial literacy</t>
  </si>
  <si>
    <t>2-s2.0-85000719576</t>
  </si>
  <si>
    <t>Klimontowicz, M.</t>
  </si>
  <si>
    <t>Klimontowicz,  Monika</t>
  </si>
  <si>
    <t>Financial literacy and its influence on young customers’ decision factors</t>
  </si>
  <si>
    <t>Mitrȩga-Niestrój, K.</t>
  </si>
  <si>
    <t>Mitrȩga-Niestrój,  Krystyna</t>
  </si>
  <si>
    <t>2-s2.0-85208593767</t>
  </si>
  <si>
    <t>Asif,  Muhammad</t>
  </si>
  <si>
    <t>University of Education</t>
  </si>
  <si>
    <t>University of Education, Lahore, Punjab, Pakistan</t>
  </si>
  <si>
    <t>Impact of customer relationship management, financial literacy and social influence on online banking adoption: the moderating role of personal innovativeness</t>
  </si>
  <si>
    <t>Khursheed, A.</t>
  </si>
  <si>
    <t>Khursheed,  Aisha</t>
  </si>
  <si>
    <t>Multan Campus, University of Education, Lahore, Punjab, Pakistan</t>
  </si>
  <si>
    <t>Gulzar, O.</t>
  </si>
  <si>
    <t>Gulzar,  Obaid</t>
  </si>
  <si>
    <t>UE Business School, University of Education, Lahore, Punjab, Pakistan</t>
  </si>
  <si>
    <t>Sarwar, F.</t>
  </si>
  <si>
    <t>Sarwar,  Farhan</t>
  </si>
  <si>
    <t>2-s2.0-105015159903</t>
  </si>
  <si>
    <t>Cechovsky, N.</t>
  </si>
  <si>
    <t>Cechovsky,  Nora</t>
  </si>
  <si>
    <t>University of Education Upper Austria</t>
  </si>
  <si>
    <t>University of Education Upper Austria, Linz, Upper Austria, Austria</t>
  </si>
  <si>
    <t>Exploring the Didactic Principles of Vocational Teachers in Financial Education: An Interview Study</t>
  </si>
  <si>
    <t>2-s2.0-85211091374</t>
  </si>
  <si>
    <t>Kotollaku, M.</t>
  </si>
  <si>
    <t>Kotollaku,  Mimoza</t>
  </si>
  <si>
    <t>University of Elbasan</t>
  </si>
  <si>
    <t>Marketing and Engineering Department, University of Elbasan, Elbasan, Albania</t>
  </si>
  <si>
    <t>Raising awareness of financial education among youth in the Elbasan region, Albania</t>
  </si>
  <si>
    <t>Morina, M.</t>
  </si>
  <si>
    <t>Morina,  Marsida</t>
  </si>
  <si>
    <t>Finance and Accounting Department, University of Elbasan, Elbasan, Albania</t>
  </si>
  <si>
    <t>Gremi, E.</t>
  </si>
  <si>
    <t>Gremi,  Eliona</t>
  </si>
  <si>
    <t>Çerri, S.</t>
  </si>
  <si>
    <t>Çerri,  Shpëtim</t>
  </si>
  <si>
    <t>Çela, M.</t>
  </si>
  <si>
    <t>Çela,  Mirësi</t>
  </si>
  <si>
    <t>Faculty of Business and Law, University of Elbasan, Elbasan, Albania</t>
  </si>
  <si>
    <t>Durmishi, A.</t>
  </si>
  <si>
    <t>Durmishi,  Ardian</t>
  </si>
  <si>
    <t>Tsai, S.-B.</t>
  </si>
  <si>
    <t>Tsai,  Sangbing Binge</t>
  </si>
  <si>
    <t>University of Electronic Science and Technology of China</t>
  </si>
  <si>
    <t>Zhongshan Institute, University of Electronic Science and Technology of China, Chengdu, Sichuan, China, Economics and Management College, Civil Aviation University of China, Tianjin, Tianjin, China</t>
  </si>
  <si>
    <t>Hsu, C.-F.</t>
  </si>
  <si>
    <t>Hsu,  Chaofeng</t>
  </si>
  <si>
    <t>Zhongshan Institute, University of Electronic Science and Technology of China, Chengdu, Sichuan, China</t>
  </si>
  <si>
    <t>Adu Gyamfi, C.</t>
  </si>
  <si>
    <t>Adu Gyamfi,  Caven</t>
  </si>
  <si>
    <t>University of Electronic Science and Technology of China, Chengdu, Sichuan, China</t>
  </si>
  <si>
    <t>Chang, L.-C.</t>
  </si>
  <si>
    <t>Chang,  Lichung</t>
  </si>
  <si>
    <t>Wang,  Jiangtao</t>
  </si>
  <si>
    <t>Ankrah, S.T.</t>
  </si>
  <si>
    <t>Ankrah,  Shadrach Twumasi</t>
  </si>
  <si>
    <t>School of Management and Economics of UESTC, Chengdu, Sichuan, China, Center for West African Studies, University of Electronic Science and Technology of China, Chengdu, Sichuan, China</t>
  </si>
  <si>
    <t>Chen,  Quan</t>
  </si>
  <si>
    <t>2-s2.0-85217155029</t>
  </si>
  <si>
    <t>Quarshie, M.A.</t>
  </si>
  <si>
    <t>Quarshie,  Michael Ayikwei</t>
  </si>
  <si>
    <t>University of Energy and Natural Resources</t>
  </si>
  <si>
    <t>Department of Entrepreneurship and Business Sciences, University of Energy and Natural Resources, Sunyani, Bono, Ghana</t>
  </si>
  <si>
    <t>Barriers to breakthroughs: the crucial role of support services in advancing accounting practices, financial literacy and performance in disability-led SMEs</t>
  </si>
  <si>
    <t>Chimatapu, R.</t>
  </si>
  <si>
    <t>Chimatapu,  Ravikiran</t>
  </si>
  <si>
    <t>459</t>
  </si>
  <si>
    <t>University of Essex</t>
  </si>
  <si>
    <t>University of Essex, Colchester, Essex, United Kingdom</t>
  </si>
  <si>
    <t>Hagras, H.</t>
  </si>
  <si>
    <t>Hagras,  Hani A.</t>
  </si>
  <si>
    <t>Taylor, M.P.</t>
  </si>
  <si>
    <t>Taylor,  Mark P.</t>
  </si>
  <si>
    <t>Institute for Social and Economic Research, University of Essex, Colchester, Essex, United Kingdom</t>
  </si>
  <si>
    <t>Rolison, J.J.</t>
  </si>
  <si>
    <t>Rolison,  Jonathan James</t>
  </si>
  <si>
    <t>Department of Psychology, University of Essex, Colchester, Essex, United Kingdom</t>
  </si>
  <si>
    <t>Fox O'Mahony, L.</t>
  </si>
  <si>
    <t>Fox O'Mahony,  Lorna</t>
  </si>
  <si>
    <t>School of Law, University of Essex, Colchester, Essex, United Kingdom</t>
  </si>
  <si>
    <t>2-s2.0-79953167466</t>
  </si>
  <si>
    <t>Measuring Financial Capability and its Determinants Using Survey Data</t>
  </si>
  <si>
    <t>2-s2.0-85047620604</t>
  </si>
  <si>
    <t>Alderighi, S.</t>
  </si>
  <si>
    <t>Alderighi,  Stefano</t>
  </si>
  <si>
    <t>World Federation of Exchanges, London, United Kingdom, Department of Economics, University of Essex, Colchester, Essex, United Kingdom</t>
  </si>
  <si>
    <t>The determinants of retail trading activity in emerging markets: A cross-market analysis</t>
  </si>
  <si>
    <t>Sacker, A.</t>
  </si>
  <si>
    <t>Sacker,  Amanda A.</t>
  </si>
  <si>
    <t>Sargu, S.</t>
  </si>
  <si>
    <t>Sargu,  Lilia Stepanovna</t>
  </si>
  <si>
    <t>University of European Studies of Moldova</t>
  </si>
  <si>
    <t>Department of Economics, University of European Studies of Moldova, Chisinau, Moldova</t>
  </si>
  <si>
    <t>2-s2.0-85125943463</t>
  </si>
  <si>
    <t>Brockman, B.K.</t>
  </si>
  <si>
    <t>Brockman,  Beverly K.</t>
  </si>
  <si>
    <t>University of Evansville</t>
  </si>
  <si>
    <t>College of Engineering, University of Evansville, Evansville, IN, United States</t>
  </si>
  <si>
    <t>Credit record overconfidence and alternative financial service use</t>
  </si>
  <si>
    <t>Brockman, C.M.</t>
  </si>
  <si>
    <t>Brockman,  Christopher M.</t>
  </si>
  <si>
    <t>Schroeder Family School of Business Administration, University of Evansville, Evansville, IN, United States</t>
  </si>
  <si>
    <t>2-s2.0-84857697197</t>
  </si>
  <si>
    <t>Davis, N.</t>
  </si>
  <si>
    <t>Davis,  Niki E.</t>
  </si>
  <si>
    <t>153</t>
  </si>
  <si>
    <t>University of Exeter</t>
  </si>
  <si>
    <t>University of Exeter, Exeter, Devon, United Kingdom</t>
  </si>
  <si>
    <t>Six case studies of information technology-assisted teaching and learning in higher education in England</t>
  </si>
  <si>
    <t>Ip, E.</t>
  </si>
  <si>
    <t>Ip,  Edwin</t>
  </si>
  <si>
    <t>United Kingdom, University of Exeter, Exeter, Devon, United Kingdom</t>
  </si>
  <si>
    <t>Tearle, P.</t>
  </si>
  <si>
    <t>Tearle,  Penni</t>
  </si>
  <si>
    <t>Birbeck, N.</t>
  </si>
  <si>
    <t>Birbeck,  Nick</t>
  </si>
  <si>
    <t>2-s2.0-85176746431</t>
  </si>
  <si>
    <t>Minh, H.N.</t>
  </si>
  <si>
    <t>Minh,  Hang Nguyen</t>
  </si>
  <si>
    <t>University of Finance</t>
  </si>
  <si>
    <t>University of Finance - Marketing, Ho Chi Minh City, Viet Nam</t>
  </si>
  <si>
    <t>Determinants Influencing Consumer Behaviour of Apartment Purchasing in Ho Chi Minh City and Policy Implications</t>
  </si>
  <si>
    <t>Thanh, C.N.T.</t>
  </si>
  <si>
    <t>Thanh,  Chau Nguyen Thi</t>
  </si>
  <si>
    <t>Hang, N.P.T.</t>
  </si>
  <si>
    <t>Hang,  Nga Phan Thi</t>
  </si>
  <si>
    <t>My, D.L.H.</t>
  </si>
  <si>
    <t>My,  Duyen Le Hai</t>
  </si>
  <si>
    <t>Quoc Trung, T.N.K.</t>
  </si>
  <si>
    <t>Quoc Trung,  Nguyen Kim</t>
  </si>
  <si>
    <t>Ngoc, O.N.T.</t>
  </si>
  <si>
    <t>Ngoc,  Oanh Nguyen Thi</t>
  </si>
  <si>
    <t>Kim, C.N.T.</t>
  </si>
  <si>
    <t>Kim,  Chi Nguyen Thi</t>
  </si>
  <si>
    <t>Thuy, L.D.T.</t>
  </si>
  <si>
    <t>Thuy,  Lien Dương Thi</t>
  </si>
  <si>
    <t>Kostikov, E.</t>
  </si>
  <si>
    <t>Kostikov,  Eva</t>
  </si>
  <si>
    <t>University of Finance and Administration</t>
  </si>
  <si>
    <t>University of Finance and Administration, Prague, Czech Republic</t>
  </si>
  <si>
    <t>Chandra Sekar, M.C.</t>
  </si>
  <si>
    <t>Chandra Sekar,  M.</t>
  </si>
  <si>
    <t>168</t>
  </si>
  <si>
    <t>University of Findlay</t>
  </si>
  <si>
    <t>University of Findlay, Findlay, OH, United States</t>
  </si>
  <si>
    <t>2-s2.0-85034270299</t>
  </si>
  <si>
    <t>Spangler, T.</t>
  </si>
  <si>
    <t>Spangler,  Taylor L.</t>
  </si>
  <si>
    <t>University of Florida</t>
  </si>
  <si>
    <t>University of Florida Institute of Food and Agricultural Sciences, Gainesville, FL, United States</t>
  </si>
  <si>
    <t>Review of family financial decision making: Suggestions for future research and implications for financial education</t>
  </si>
  <si>
    <t>Sela, A.</t>
  </si>
  <si>
    <t>Sela,  Aner</t>
  </si>
  <si>
    <t>University of Florida, Gainesville, FL, United States</t>
  </si>
  <si>
    <t>Gutter, M.S.</t>
  </si>
  <si>
    <t>Gutter,  Michael S.</t>
  </si>
  <si>
    <t>Levett, L.M.</t>
  </si>
  <si>
    <t>Levett,  Lora M.</t>
  </si>
  <si>
    <t>Department of Sociology and Criminology &amp; Law, University of Florida, Gainesville, FL, United States</t>
  </si>
  <si>
    <t>Alwisy, A.</t>
  </si>
  <si>
    <t>Alwisy,  A.</t>
  </si>
  <si>
    <t>Department of Family, University of Florida, Gainesville, FL, United States</t>
  </si>
  <si>
    <t>2-s2.0-85184562258</t>
  </si>
  <si>
    <t>Gillen, M.</t>
  </si>
  <si>
    <t>Gillen,  Martie</t>
  </si>
  <si>
    <t>Financing Strategies</t>
  </si>
  <si>
    <t>Charles, K.D.</t>
  </si>
  <si>
    <t>Charles,  Kayla D.</t>
  </si>
  <si>
    <t>Institute of Higher Education, University of Florida, Gainesville, FL, United States</t>
  </si>
  <si>
    <t>Garrison, S.</t>
  </si>
  <si>
    <t>Garrison,  Selena T.</t>
  </si>
  <si>
    <t>Gutter, M.</t>
  </si>
  <si>
    <t>Department of Family Youth and Community Sciences, University of Florida Institute of Food and Agricultural Sciences, Gainesville, FL, United States</t>
  </si>
  <si>
    <t>2-s2.0-85123146818</t>
  </si>
  <si>
    <t>Department of Family, University of Florida Institute of Food and Agricultural Sciences, Gainesville, FL, United States</t>
  </si>
  <si>
    <t>Vital Knowledge in Troubled Times: The Role of Personal Finance in Economic Education</t>
  </si>
  <si>
    <t>Rheingans, R.</t>
  </si>
  <si>
    <t>Rheingans,  Richard D.</t>
  </si>
  <si>
    <t>Department of Environmental and Global Health, University of Florida, Gainesville, FL, United States</t>
  </si>
  <si>
    <t>Ruiz-Menjivar, J.</t>
  </si>
  <si>
    <t>Ruiz-Menjivar,  Jorge</t>
  </si>
  <si>
    <t>2-s2.0-0000341943</t>
  </si>
  <si>
    <t>Franklin Casey, C.</t>
  </si>
  <si>
    <t>Franklin Casey,  C.</t>
  </si>
  <si>
    <t>Conservation technology adoption decisions and the theory of planned behavior</t>
  </si>
  <si>
    <t>2-s2.0-85069432979</t>
  </si>
  <si>
    <t>Harnett, S.</t>
  </si>
  <si>
    <t>Harnett,  Susan</t>
  </si>
  <si>
    <t>Borland Health Sciences Library, University of Florida, Gainesville, FL, United States</t>
  </si>
  <si>
    <t>Financial and Health Insurance Literacy: A Necessary Addition to Health Literacy Programming</t>
  </si>
  <si>
    <t>Lynne, G.D.</t>
  </si>
  <si>
    <t>Lynne,  Gary D.</t>
  </si>
  <si>
    <t>Rahmani, M.</t>
  </si>
  <si>
    <t>Rahmani,  Mohammed</t>
  </si>
  <si>
    <t>Tehrani, B.</t>
  </si>
  <si>
    <t>Tehrani,  Behnam M.</t>
  </si>
  <si>
    <t>Hodges, A.</t>
  </si>
  <si>
    <t>Hodges,  Alan W.</t>
  </si>
  <si>
    <t>Muchira, J.M.</t>
  </si>
  <si>
    <t>Muchira,  John Munyui</t>
  </si>
  <si>
    <t>Center for African Studies, University of Florida, Gainesville, FL, United States</t>
  </si>
  <si>
    <t>2-s2.0-85146539976</t>
  </si>
  <si>
    <t>Kapingura, F.M.</t>
  </si>
  <si>
    <t>Kapingura,  Forget Mingiri</t>
  </si>
  <si>
    <t>University of Fort Hare</t>
  </si>
  <si>
    <t>Department of Economics, University of Fort Hare, Alice, Eastern Cape, South Africa</t>
  </si>
  <si>
    <t>The Impact of Digital Financial Inclusion and Bank Competition on Bank Stability in Sub-Saharan Africa</t>
  </si>
  <si>
    <t>Batchelor, B.</t>
  </si>
  <si>
    <t>Batchelor,  Bronwyn</t>
  </si>
  <si>
    <t>Department of Law, University of Fort Hare, Alice, Eastern Cape, South Africa</t>
  </si>
  <si>
    <t>2-s2.0-84870353980</t>
  </si>
  <si>
    <t>Selesho, J.M.</t>
  </si>
  <si>
    <t>Selesho,  Jacob M.</t>
  </si>
  <si>
    <t>Faculty of Education, University of Fort Hare, Alice, Eastern Cape, South Africa</t>
  </si>
  <si>
    <t>Is it a myth that SGBS can manage finance? A diagnosis approach</t>
  </si>
  <si>
    <t>Dlabatshana, Z.</t>
  </si>
  <si>
    <t>Dlabatshana,  Zikhona</t>
  </si>
  <si>
    <t>Faculty of Management and Commerce, University of Fort Hare, Alice, Eastern Cape, South Africa</t>
  </si>
  <si>
    <t>2-s2.0-85138524365</t>
  </si>
  <si>
    <t>Simatele, M.</t>
  </si>
  <si>
    <t>Simatele,  Munacinga</t>
  </si>
  <si>
    <t>Financial Inclusion in Rural South Africa: A Qualitative Approach</t>
  </si>
  <si>
    <t>Nzima, D.</t>
  </si>
  <si>
    <t>Nzima,  Divane</t>
  </si>
  <si>
    <t>Department of Sociology and Anthropology, University of Fort Hare, Alice, Eastern Cape, South Africa, Ali-Douglas Research Network, Bulawayo, Zimbabwe</t>
  </si>
  <si>
    <t>Maciko, L.</t>
  </si>
  <si>
    <t>Maciko,  Loyiso</t>
  </si>
  <si>
    <t>Chinoda, T.</t>
  </si>
  <si>
    <t>Chinoda,  Tough</t>
  </si>
  <si>
    <t>2-s2.0-85028573824</t>
  </si>
  <si>
    <t>University of Fribourg</t>
  </si>
  <si>
    <t>Département des Sciences Sociales, University of Fribourg, Fribourg, FR, Switzerland</t>
  </si>
  <si>
    <t>Sociological perspective on financial literacy: A critical examination of three assumptions underlying financial literacy programmes</t>
  </si>
  <si>
    <t>2-s2.0-85046365758</t>
  </si>
  <si>
    <t>University of Fribourg, Fribourg, FR, Switzerland</t>
  </si>
  <si>
    <t>Culture and financial literacy: Evidence from a within-country language border</t>
  </si>
  <si>
    <t>Hundertmark, S.</t>
  </si>
  <si>
    <t>Hundertmark,  Sophie</t>
  </si>
  <si>
    <t>University of Fribourg, Fribourg, FR, Switzerland, Institut für Finanzdienstleistungen Zug IFZ, Luzern, Switzerland</t>
  </si>
  <si>
    <t>Coste, T.</t>
  </si>
  <si>
    <t>Coste,  Tristan</t>
  </si>
  <si>
    <t>Alsharif, A.</t>
  </si>
  <si>
    <t>Alsharif,  Alaa F.</t>
  </si>
  <si>
    <t>University of Fujairah</t>
  </si>
  <si>
    <t>Social Sciences and Humanities, University of Fujairah, Fujairah, Fujairah, United Arab Emirates</t>
  </si>
  <si>
    <t>Khalil Alquqa, E.K.</t>
  </si>
  <si>
    <t>Khalil Alquqa,  Enass Khalil</t>
  </si>
  <si>
    <t>2-s2.0-85139339900</t>
  </si>
  <si>
    <t>Marchesani, F.</t>
  </si>
  <si>
    <t>Marchesani,  Filippo</t>
  </si>
  <si>
    <t>University of G. d'Annunzio</t>
  </si>
  <si>
    <t>Department of Business Administration, University of G. d'Annunzio Chieti and Pescara, Chieti, CH, Italy</t>
  </si>
  <si>
    <t>Assessing Capabilities to Embrace Digital Transformation: The Case of Southern Italy</t>
  </si>
  <si>
    <t>Abid, N.</t>
  </si>
  <si>
    <t>Abid,  Nabila</t>
  </si>
  <si>
    <t>Masciarelli, F.</t>
  </si>
  <si>
    <t>Masciarelli,  Francesca</t>
  </si>
  <si>
    <t>Giorgio, S.</t>
  </si>
  <si>
    <t>Giorgio,  Saverio</t>
  </si>
  <si>
    <t>Dipartimento di Studi Socio-Economici, University of G. d'Annunzio Chieti and Pescara, Chieti, CH, Italy</t>
  </si>
  <si>
    <t>Ceci, F.</t>
  </si>
  <si>
    <t>Ceci,  Federica</t>
  </si>
  <si>
    <t>O’Sullivan, K.</t>
  </si>
  <si>
    <t>O’Sullivan,  Kathy</t>
  </si>
  <si>
    <t>289</t>
  </si>
  <si>
    <t>University of Galway</t>
  </si>
  <si>
    <t>University of Galway, Galway, Connacht, Ireland</t>
  </si>
  <si>
    <t>2-s2.0-84867936434</t>
  </si>
  <si>
    <t>Hall, T.</t>
  </si>
  <si>
    <t>Hall,  Tony</t>
  </si>
  <si>
    <t>School of Education, University of Galway, Galway, Connacht, Ireland</t>
  </si>
  <si>
    <t>Getting Cinderella to the ball: Putting education at the heart of financial education:A conceptual exploration of the potential role of education within financial education</t>
  </si>
  <si>
    <t>Baumann, C.</t>
  </si>
  <si>
    <t>Baumann,  Carol</t>
  </si>
  <si>
    <t>Nolan, J.</t>
  </si>
  <si>
    <t>Nolan,  John</t>
  </si>
  <si>
    <t>School of Business and Economics, University of Galway, Galway, Connacht, Ireland</t>
  </si>
  <si>
    <t>2-s2.0-85121765841</t>
  </si>
  <si>
    <t>DeMeester, K.</t>
  </si>
  <si>
    <t>DeMeester,  Karen M.</t>
  </si>
  <si>
    <t>University of Georgia</t>
  </si>
  <si>
    <t>University of Georgia, Athens, GA, United States</t>
  </si>
  <si>
    <t>Financial Self-Efficacy: Mediating the Association Between Self-Regulation and Financial Management Behaviors</t>
  </si>
  <si>
    <t>Gale, J.</t>
  </si>
  <si>
    <t>Gale,  Jerry E.</t>
  </si>
  <si>
    <t>Department of Human Development and Family Science, University of Georgia, Athens, GA, United States</t>
  </si>
  <si>
    <t>2-s2.0-85130010763</t>
  </si>
  <si>
    <t>Moore, J.</t>
  </si>
  <si>
    <t>Moore,  Jessica</t>
  </si>
  <si>
    <t>Effects of a Fruit and Vegetable Prescription Program With Expanded Education for Low-Income Adults</t>
  </si>
  <si>
    <t>Worthy, S.L.</t>
  </si>
  <si>
    <t>Worthy,  Sheri Lokken</t>
  </si>
  <si>
    <t>Qi, J.</t>
  </si>
  <si>
    <t>Qi,  Jia</t>
  </si>
  <si>
    <t>Department of Financial Planning, University of Georgia, Athens, GA, United States</t>
  </si>
  <si>
    <t>2-s2.0-85014084428</t>
  </si>
  <si>
    <t>Knowledge and Practice: Implications for Cash and Credit Management Behaviors</t>
  </si>
  <si>
    <t>2-s2.0-85062053814</t>
  </si>
  <si>
    <t>Borrowing Decision of Households: An Examination of the Information Search Process</t>
  </si>
  <si>
    <t>Jung, J.-Y.</t>
  </si>
  <si>
    <t>Jung,  Ji-young</t>
  </si>
  <si>
    <t>Reschly, A.L.</t>
  </si>
  <si>
    <t>Reschly,  Amy L.</t>
  </si>
  <si>
    <t>2-s2.0-85133305429</t>
  </si>
  <si>
    <t>Investment Strategies, Personality Traits, and Overconfidence: Evidence from Iran</t>
  </si>
  <si>
    <t>Okech, D.</t>
  </si>
  <si>
    <t>Okech,  David O.</t>
  </si>
  <si>
    <t>School of Social Work, University of Georgia, Athens, GA, United States</t>
  </si>
  <si>
    <t>Cotto-Rivera, E.</t>
  </si>
  <si>
    <t>Cotto-Rivera,  Edda</t>
  </si>
  <si>
    <t>2-s2.0-84885936196</t>
  </si>
  <si>
    <t>Financial literacy: A comparative study across four countries</t>
  </si>
  <si>
    <t>Sanville, L.</t>
  </si>
  <si>
    <t>Sanville,  Laurel M.</t>
  </si>
  <si>
    <t>2-s2.0-84955130649</t>
  </si>
  <si>
    <t>Ford, M.R.</t>
  </si>
  <si>
    <t>Ford,  Megan R.</t>
  </si>
  <si>
    <t>Ford financial empowerment model</t>
  </si>
  <si>
    <t>Roberts Mph, A.</t>
  </si>
  <si>
    <t>Roberts Mph,  Alexis</t>
  </si>
  <si>
    <t>Department Head and Bluerock Professor of Financial Planning, University of Georgia, Athens, GA, United States</t>
  </si>
  <si>
    <t>Sinha, G.R.</t>
  </si>
  <si>
    <t>Sinha,  Gaurav R.</t>
  </si>
  <si>
    <t>Warmath, D.</t>
  </si>
  <si>
    <t>Warmath,  Dee</t>
  </si>
  <si>
    <t>Caplan, M.A.</t>
  </si>
  <si>
    <t>Caplan,  Mary E.A.</t>
  </si>
  <si>
    <t>Bae, J.</t>
  </si>
  <si>
    <t>Bae,  Junghee</t>
  </si>
  <si>
    <t>Peterson, C.</t>
  </si>
  <si>
    <t>Peterson,  Clairee T.</t>
  </si>
  <si>
    <t>O'Neal, C.W.</t>
  </si>
  <si>
    <t>O'Neal,  Catherine Walker</t>
  </si>
  <si>
    <t>Newman, T.</t>
  </si>
  <si>
    <t>Newman,  Taylor J.</t>
  </si>
  <si>
    <t>Fan, L.</t>
  </si>
  <si>
    <t>Fan,  Lu</t>
  </si>
  <si>
    <t>Archuleta, K.L.</t>
  </si>
  <si>
    <t>Department of Housing and Consumer Economics, University of Georgia, Athens, GA, United States</t>
  </si>
  <si>
    <t>Hansen,  Nathan B.</t>
  </si>
  <si>
    <t>College of Public Health, University of Georgia, Athens, GA, United States</t>
  </si>
  <si>
    <t>Lee,  Jung-sun</t>
  </si>
  <si>
    <t>2-s2.0-85016331409</t>
  </si>
  <si>
    <t>Financial literacy and long- and short-term financial behavior in different age groups</t>
  </si>
  <si>
    <t>2-s2.0-85056005097</t>
  </si>
  <si>
    <t>The Influence of Student Loan Debt on Financial Satisfaction</t>
  </si>
  <si>
    <t>2-s2.0-85141647315</t>
  </si>
  <si>
    <t>Lee, J.S.</t>
  </si>
  <si>
    <t>Department of Food and Nutrition, University of Georgia, Athens, GA, United States</t>
  </si>
  <si>
    <t>Produce Prescriptions and Nutrition Education Improve Experiences and Perceptions of Farm Direct Settings in Adults With Low Income</t>
  </si>
  <si>
    <t>Dallas, J.</t>
  </si>
  <si>
    <t>Dallas,  Jackie</t>
  </si>
  <si>
    <t>2-s2.0-84883023635</t>
  </si>
  <si>
    <t>Chatterjee,  Swamankur</t>
  </si>
  <si>
    <t>Borrowing decisions of credit constrained consumers and the role of financial literacy</t>
  </si>
  <si>
    <t>Grable, J.</t>
  </si>
  <si>
    <t>Department of Financial Planing, University of Georgia, Athens, GA, United States</t>
  </si>
  <si>
    <t>2-s2.0-105001069117</t>
  </si>
  <si>
    <t>Young Women’s Financial Satisfaction: The Roles of Financial Decision-Making Power, Spousal Relative Resources, and Personal Financial Characteristics</t>
  </si>
  <si>
    <t>Burns, A.C.</t>
  </si>
  <si>
    <t>Burns,  Abigail C.</t>
  </si>
  <si>
    <t>Toutkoushian, R.</t>
  </si>
  <si>
    <t>Toutkoushian,  Robert K.</t>
  </si>
  <si>
    <t>2-s2.0-85062427144</t>
  </si>
  <si>
    <t>The Determinants of Subjective Financial Satisfaction and the Moderating Roles of Gender and Marital Status</t>
  </si>
  <si>
    <t>2-s2.0-85139698596</t>
  </si>
  <si>
    <t>Surviving in financial advice deserts: limited access to financial advice and retirement planning behavior</t>
  </si>
  <si>
    <t>Futris, T.G.</t>
  </si>
  <si>
    <t>Futris,  Ted G.</t>
  </si>
  <si>
    <t>2-s2.0-105003990267</t>
  </si>
  <si>
    <t>Emerging adults' financial stress and financial anxiety</t>
  </si>
  <si>
    <t>Hong, P.Y.P.</t>
  </si>
  <si>
    <t>Hong,  Philip Young P.</t>
  </si>
  <si>
    <t>2-s2.0-85214102762</t>
  </si>
  <si>
    <t>Generational Differences in Financial Well-Being: Understanding Financial Knowledge, Skill, and Behavior</t>
  </si>
  <si>
    <t>Clees, T.J.</t>
  </si>
  <si>
    <t>Clees,  Tom J.</t>
  </si>
  <si>
    <t>Ness, E.</t>
  </si>
  <si>
    <t>Ness,  Erik C.</t>
  </si>
  <si>
    <t>Sanford, P.</t>
  </si>
  <si>
    <t>Sanford,  Paula</t>
  </si>
  <si>
    <t>Public Service Associate, University of Georgia, Athens, GA, United States</t>
  </si>
  <si>
    <t>Thompson, J.J.</t>
  </si>
  <si>
    <t>Thompson,  Jennifer Jo</t>
  </si>
  <si>
    <t>Department of Crop and Soil Sciences, University of Georgia, Athens, GA, United States</t>
  </si>
  <si>
    <t>Agar, M.</t>
  </si>
  <si>
    <t>Agar,  Mary</t>
  </si>
  <si>
    <t>2-s2.0-77954206039</t>
  </si>
  <si>
    <t>Financial Literacy 501</t>
  </si>
  <si>
    <t>2-s2.0-85075336122</t>
  </si>
  <si>
    <t>The Moderating Effect of Generalized Anxiety and Financial Knowledge on Financial Management Behavior</t>
  </si>
  <si>
    <t>Alexeev, N.</t>
  </si>
  <si>
    <t>Alexeev,  Natalia</t>
  </si>
  <si>
    <t>Department of Mathematics, University of Georgia, Athens, GA, United States</t>
  </si>
  <si>
    <t>White, K.J.</t>
  </si>
  <si>
    <t>2-s2.0-85133678114</t>
  </si>
  <si>
    <t>Financial Capability, Financial Education, and Student Loan Debt: Expected and Unexpected Results</t>
  </si>
  <si>
    <t>2-s2.0-84921294007</t>
  </si>
  <si>
    <t>Financial coping strategies of mental health consumers: managing social benefits</t>
  </si>
  <si>
    <t>Richardson, E.W.</t>
  </si>
  <si>
    <t>Richardson,  Evin Winkelman</t>
  </si>
  <si>
    <t>Mauldin, T.A.</t>
  </si>
  <si>
    <t>Mauldin,  Teresa A.</t>
  </si>
  <si>
    <t>Risler, E.</t>
  </si>
  <si>
    <t>Risler,  Ed A.</t>
  </si>
  <si>
    <t>2-s2.0-85040686020</t>
  </si>
  <si>
    <t>Application of situational stimuli for examining the effectiveness of financial education: A behavioral finance perspective</t>
  </si>
  <si>
    <t>2-s2.0-85181494372</t>
  </si>
  <si>
    <t>Herndon, K.</t>
  </si>
  <si>
    <t>Herndon,  Keith L.</t>
  </si>
  <si>
    <t>Using an extended post-acceptance framework to examine consumer adoption of fintech</t>
  </si>
  <si>
    <t>McKay, B.</t>
  </si>
  <si>
    <t>McKay,  Brian K.</t>
  </si>
  <si>
    <t>2-s2.0-85058104102</t>
  </si>
  <si>
    <t>Financial capability as social investment</t>
  </si>
  <si>
    <t>Slagel, N.</t>
  </si>
  <si>
    <t>Slagel,  Nicholas</t>
  </si>
  <si>
    <t>2-s2.0-85041330937</t>
  </si>
  <si>
    <t>Caplan, M.</t>
  </si>
  <si>
    <t>Do we know what we think we know about payday loan borrowers? Evidence from the survey of consumer finances</t>
  </si>
  <si>
    <t>2-s2.0-105002442560</t>
  </si>
  <si>
    <t>Financial Education Mandates and Financial Wellbeing of Young Adults: Examining Financial Capability Factors as Mediators</t>
  </si>
  <si>
    <t>Wojdynski, B.</t>
  </si>
  <si>
    <t>Wojdynski,  Bartosz W.</t>
  </si>
  <si>
    <t>McKay, B.K.</t>
  </si>
  <si>
    <t>Kisaalita, W.S.</t>
  </si>
  <si>
    <t>Kisaalita,  William S.</t>
  </si>
  <si>
    <t>University of Georgia College of Engineering, Athens, GA, United States</t>
  </si>
  <si>
    <t>2-s2.0-85134942963</t>
  </si>
  <si>
    <t>Journal of Financial Therapy and Financial Planning Review, University of Georgia, Athens, GA, United States</t>
  </si>
  <si>
    <t>The Future of Personal Finance: An Educational and Research Agenda</t>
  </si>
  <si>
    <t>Thomas, M.</t>
  </si>
  <si>
    <t>Thomas,  Michael G.</t>
  </si>
  <si>
    <t>2-s2.0-85198059482</t>
  </si>
  <si>
    <t>Li,  Zongze</t>
  </si>
  <si>
    <t>Exploring the interplay of materialism, financial socialization, financial capability, and credit card debt</t>
  </si>
  <si>
    <t>2-s2.0-85178426814</t>
  </si>
  <si>
    <t>An Examination of Mobile Fintech Utilization From a Stress-Coping Perspective</t>
  </si>
  <si>
    <t>2-s2.0-85148710483</t>
  </si>
  <si>
    <t>The Moderating Effect of Financial Knowledge on Financial Risk Tolerance</t>
  </si>
  <si>
    <t>Sempiira, E.J.</t>
  </si>
  <si>
    <t>Sempiira,  Edison J.</t>
  </si>
  <si>
    <t>University of Georgia College of Engineering, Athens, GA, United States, Department of Agricultural and Biosystems Engineering, Makerere University, Kampala, Uganda</t>
  </si>
  <si>
    <t>Mugisa, J.D.</t>
  </si>
  <si>
    <t>Mugisa,  Jill Dana</t>
  </si>
  <si>
    <t>Okech, D.O.</t>
  </si>
  <si>
    <t>Tate, A.</t>
  </si>
  <si>
    <t>Tate,  Allan D.</t>
  </si>
  <si>
    <t>Department of Epidemiology and Biostatistics, University of Georgia, Athens, GA, United States</t>
  </si>
  <si>
    <t>Zeng,  Yingying</t>
  </si>
  <si>
    <t>Kruger, M.</t>
  </si>
  <si>
    <t>Kruger,  Michelle</t>
  </si>
  <si>
    <t>University of Georgia, Athens, GA, United States, Loras College, Dubuque, IA, United States</t>
  </si>
  <si>
    <t>Antonoudi, E.</t>
  </si>
  <si>
    <t>Antonoudi,  Efthymia</t>
  </si>
  <si>
    <t>2-s2.0-85086763574</t>
  </si>
  <si>
    <t>Escalante, C.L.</t>
  </si>
  <si>
    <t>Escalante,  Cesar L.</t>
  </si>
  <si>
    <t>Department of Agricultural and Applied Economics, College of Agricultural and Environmental Sciences Athens Campus, Athens, GA, United States</t>
  </si>
  <si>
    <t>Banks' sustainable growth challenge under economic recessionary pressure</t>
  </si>
  <si>
    <t>Koonce, J.</t>
  </si>
  <si>
    <t>Koonce,  Joan C.</t>
  </si>
  <si>
    <t>Thomas, M.J.</t>
  </si>
  <si>
    <t>Thomas,  Michael Jr</t>
  </si>
  <si>
    <t>Kwak, E.J.</t>
  </si>
  <si>
    <t>Kwak,  Eun Jin (e J.).</t>
  </si>
  <si>
    <t>Worthy, S.</t>
  </si>
  <si>
    <t>Matthew, R.A.</t>
  </si>
  <si>
    <t>Matthew,  Rebecca A.</t>
  </si>
  <si>
    <t>Zheng, M.</t>
  </si>
  <si>
    <t>Zheng,  Maoyong</t>
  </si>
  <si>
    <t>2-s2.0-85134928654</t>
  </si>
  <si>
    <t>and Consumer Economics, University of Georgia, Athens, GA, United States</t>
  </si>
  <si>
    <t>Measuring and Applying Financial Literacy</t>
  </si>
  <si>
    <t>Miranda, H.E.</t>
  </si>
  <si>
    <t>Miranda,  Haley E.</t>
  </si>
  <si>
    <t>Moorman, D.C.</t>
  </si>
  <si>
    <t>Moorman,  Diann C.</t>
  </si>
  <si>
    <t>Moorman, D.</t>
  </si>
  <si>
    <t>Woodyard, A.</t>
  </si>
  <si>
    <t>2-s2.0-85218951983</t>
  </si>
  <si>
    <t>Utilization of Alternative Financial Services and the Role of Financial Capability</t>
  </si>
  <si>
    <t>University of Georgia
University of Alabama</t>
  </si>
  <si>
    <t>University of Georgia, Athens, GA, United States, University of Alabama, Birmngham, United States</t>
  </si>
  <si>
    <t>2-s2.0-85163005524</t>
  </si>
  <si>
    <t>University of Georgia (UGA)</t>
  </si>
  <si>
    <t>Department of Financial Planning, College of Family &amp; Consumer Sciences, Athens, GA, United States</t>
  </si>
  <si>
    <t>Factors that Influence Preferences for Defined Benefit Plans Versus Defined Contribution Plans</t>
  </si>
  <si>
    <t>2-s2.0-85070680509</t>
  </si>
  <si>
    <t>Tavosi, J.</t>
  </si>
  <si>
    <t>Tavosi,  Jamal</t>
  </si>
  <si>
    <t>Financial knowledge among Iranian investors</t>
  </si>
  <si>
    <t>2-s2.0-85149663615</t>
  </si>
  <si>
    <t>Financial Well-Being in the United States: The Roles of Financial Literacy and Financial Stress</t>
  </si>
  <si>
    <t>2-s2.0-85053529889</t>
  </si>
  <si>
    <t>Exploring racial differences in financial socialization and related financial behaviors among Ohio college students</t>
  </si>
  <si>
    <t>2-s2.0-85091147413</t>
  </si>
  <si>
    <t>Financial knowledge, personality traits, and risky borrowing behaviors in Iranian households</t>
  </si>
  <si>
    <t>2-s2.0-85053266393</t>
  </si>
  <si>
    <t>Financial Socialization, Financial Education, and Student Loan Debt</t>
  </si>
  <si>
    <t>2-s2.0-84940974887</t>
  </si>
  <si>
    <t>Financial Literacy: The Relationship to Saving Behavior in Low- to Moderate-income Households</t>
  </si>
  <si>
    <t>Department of Housing and Consumer Economics, College of Family &amp; Consumer Sciences, Athens, GA, United States</t>
  </si>
  <si>
    <t>2-s2.0-85105496987</t>
  </si>
  <si>
    <t>An Integrated Framework of Young Adults’ Subjective Well-Being: The Roles of Personality Traits, Financial Responsibility, Perceived Financial Capability, and Race</t>
  </si>
  <si>
    <t>Mauldin, T.</t>
  </si>
  <si>
    <t>Fulk, M.</t>
  </si>
  <si>
    <t>Fulk,  Martha</t>
  </si>
  <si>
    <t>University of Georgia (UGArd)</t>
  </si>
  <si>
    <t>Department of Financial Planning, Housing and Consumer Economics, College of Family &amp; Consumer Sciences, Athens, GA, United States</t>
  </si>
  <si>
    <t>2-s2.0-84904546067</t>
  </si>
  <si>
    <t>Factors associated with financial independence of young adults</t>
  </si>
  <si>
    <t>2-s2.0-85087888938</t>
  </si>
  <si>
    <t>The Utilization of Robo-Advisors by Individual Investors: An Analysis Using Diffusion of Innovation and Information Search Frameworks</t>
  </si>
  <si>
    <t>Steel, W.F.</t>
  </si>
  <si>
    <t>Steel,  William F.</t>
  </si>
  <si>
    <t>University of Ghana</t>
  </si>
  <si>
    <t>Institute of Statistical, University of Ghana, Accra, Ghana</t>
  </si>
  <si>
    <t>2-s2.0-84944329571</t>
  </si>
  <si>
    <t>Department of Economics, University of Ghana, Accra, Ghana</t>
  </si>
  <si>
    <t>What drives behavioral intention of mobile money adoption? The case of ancient susu saving operations in Ghana</t>
  </si>
  <si>
    <t>2-s2.0-85077877402</t>
  </si>
  <si>
    <t>Financial inclusion and human development in frontier countries</t>
  </si>
  <si>
    <t>Owusu, G.M.Y.</t>
  </si>
  <si>
    <t>Owusu,  Godfred Matthew Yaw</t>
  </si>
  <si>
    <t>Department of Accounting, University of Ghana Business School, Accra, Ghana</t>
  </si>
  <si>
    <t>Anokye, F.K.</t>
  </si>
  <si>
    <t>Anokye,  Fred Kwasi</t>
  </si>
  <si>
    <t>Boateng, A.A.</t>
  </si>
  <si>
    <t>Boateng,  Afua Achiaa</t>
  </si>
  <si>
    <t>University of Ghana Business School, Accra, Ghana</t>
  </si>
  <si>
    <t>Twerefou, D.K.</t>
  </si>
  <si>
    <t>Twerefou,  Daniel Kwabena</t>
  </si>
  <si>
    <t>2-s2.0-85141776477</t>
  </si>
  <si>
    <t>Naami,  Augustina</t>
  </si>
  <si>
    <t>Department of Social Work, University of Ghana, Accra, Ghana</t>
  </si>
  <si>
    <t>Financial Capability and Asset Building (FCAB) for Persons with Disabilities in Ghana: the Role of Social Workers</t>
  </si>
  <si>
    <t>Osei-Akoto, I.</t>
  </si>
  <si>
    <t>Osei-Akoto,  Isaac</t>
  </si>
  <si>
    <t>College of Humanities, University of Ghana, Accra, Ghana</t>
  </si>
  <si>
    <t>Otieku, J.K.</t>
  </si>
  <si>
    <t>Otieku,  James Kwame</t>
  </si>
  <si>
    <t>Mills, A.A.</t>
  </si>
  <si>
    <t>Mills,  Abigail Adubea</t>
  </si>
  <si>
    <t>Koomson, T.A.A.</t>
  </si>
  <si>
    <t>Koomson,  Theodora Aba Abekah</t>
  </si>
  <si>
    <t>Aduhene, D.T.</t>
  </si>
  <si>
    <t>Aduhene,  David Tanoh</t>
  </si>
  <si>
    <t>Opoku-Agyeman, D.</t>
  </si>
  <si>
    <t>Opoku-Agyeman,  Douglas</t>
  </si>
  <si>
    <t>Department of Marketing and Entrepreneurship, University of Ghana, Accra, Ghana</t>
  </si>
  <si>
    <t>2-s2.0-85063946440</t>
  </si>
  <si>
    <t>Kriese, M.</t>
  </si>
  <si>
    <t>Kriese,  Maryam</t>
  </si>
  <si>
    <t>Department of Finance, University of Ghana Business School, Accra, Ghana</t>
  </si>
  <si>
    <t>Financial access and economic development: the moderating role of financial consumer protection</t>
  </si>
  <si>
    <t>2-s2.0-85139422560</t>
  </si>
  <si>
    <t>Dako-Gyeke, M.</t>
  </si>
  <si>
    <t>Dako-Gyeke,  Mavis</t>
  </si>
  <si>
    <t>Department of Social Work/Centre for Ageing Studies, College of Humanities, University of Ghana, Accra, Ghana</t>
  </si>
  <si>
    <t>Delivering Financial Capability and Asset Building Curriculum: Strengthening the Competencies of Social Work Faculty</t>
  </si>
  <si>
    <t>2-s2.0-85161618801</t>
  </si>
  <si>
    <t>Ofosu-Ampong, K.</t>
  </si>
  <si>
    <t>Ofosu-Ampong,  Kingsley</t>
  </si>
  <si>
    <t>University of Ghana, Accra, Ghana</t>
  </si>
  <si>
    <t>Covid-19 pandemic and digital banking trends: Managerial perspective on challenges and opportunities</t>
  </si>
  <si>
    <t>Damenshie-Brown, A.</t>
  </si>
  <si>
    <t>Damenshie-Brown,  Anita</t>
  </si>
  <si>
    <t>Karimu, A.</t>
  </si>
  <si>
    <t>Karimu,  Amin</t>
  </si>
  <si>
    <t>School of Social Sciences, University of Ghana, Accra, Ghana</t>
  </si>
  <si>
    <t>Abekah-Carter, K.</t>
  </si>
  <si>
    <t>Abekah-Carter,  Kwamina</t>
  </si>
  <si>
    <t>Hinson, R.E.</t>
  </si>
  <si>
    <t>Hinson,  Robert Ebo</t>
  </si>
  <si>
    <t>2-s2.0-85130618745</t>
  </si>
  <si>
    <t>al-Hassan, R.M.</t>
  </si>
  <si>
    <t>al-Hassan,  Ramatu Mahama</t>
  </si>
  <si>
    <t>Department of Agricultural Economics &amp; Agribusiness, University of Ghana, Accra, Ghana</t>
  </si>
  <si>
    <t>The micro determinants of financial inclusion and financial resilience in Africa</t>
  </si>
  <si>
    <t>Amidu, M.</t>
  </si>
  <si>
    <t>Amidu,  Mohammed</t>
  </si>
  <si>
    <t>Abbey, E.</t>
  </si>
  <si>
    <t>Abbey,  Eunice</t>
  </si>
  <si>
    <t>2-s2.0-85161999539</t>
  </si>
  <si>
    <t>Duah, H.</t>
  </si>
  <si>
    <t>Duah,  Henry</t>
  </si>
  <si>
    <t>The propensity towards indebtedness and savings behaviour of undergraduate students: the moderating role of financial literacy</t>
  </si>
  <si>
    <t>2-s2.0-85117124932</t>
  </si>
  <si>
    <t>Sarpong-Kumankoma, E.</t>
  </si>
  <si>
    <t>Sarpong-Kumankoma,  Emmanuel</t>
  </si>
  <si>
    <t>Financial literacy and retirement planning in Ghana</t>
  </si>
  <si>
    <t>Akoto, L.</t>
  </si>
  <si>
    <t>Akoto,  Linda Serwah</t>
  </si>
  <si>
    <t>2-s2.0-85146972942</t>
  </si>
  <si>
    <t>Akplehey, F.N.</t>
  </si>
  <si>
    <t>Akplehey,  Felix Nartey</t>
  </si>
  <si>
    <t>Gender and financial literacy in Ghana</t>
  </si>
  <si>
    <t>Ab-Bakar, S.</t>
  </si>
  <si>
    <t>Ab-Bakar,  Sayeed</t>
  </si>
  <si>
    <t>Yorke, F.R.</t>
  </si>
  <si>
    <t>Yorke,  Frederick Richmond</t>
  </si>
  <si>
    <t>Boateng, D.A.</t>
  </si>
  <si>
    <t>Boateng,  Doris Akyere</t>
  </si>
  <si>
    <t>Department of Social Work, College of Humanities, University of Ghana, Accra, Ghana</t>
  </si>
  <si>
    <t>Hervie, V.M.</t>
  </si>
  <si>
    <t>Hervie,  Vyda Mamley</t>
  </si>
  <si>
    <t>Kodom, M.</t>
  </si>
  <si>
    <t>Kodom,  Michael</t>
  </si>
  <si>
    <t>Lartey, J.K.S.</t>
  </si>
  <si>
    <t>Lartey,  Joshua King Safo</t>
  </si>
  <si>
    <t>University of Ghana Business School, Accra, Ghana, Ashesi University, Accra, Greater Accra, Ghana</t>
  </si>
  <si>
    <t>2-s2.0-85123743611</t>
  </si>
  <si>
    <t>Financial literacy, financial inclusion and participation of individual on the Ghana stock market</t>
  </si>
  <si>
    <t>Akpene Akakpo, A.</t>
  </si>
  <si>
    <t>Akpene Akakpo,  Agnes</t>
  </si>
  <si>
    <t>Mort, K.S.-T.</t>
  </si>
  <si>
    <t>Mort,  Kingsley Saa Touh</t>
  </si>
  <si>
    <t>Abor, J.Y.</t>
  </si>
  <si>
    <t>Abor,  Joshua Yindenaba</t>
  </si>
  <si>
    <t>Agbloyor, E.</t>
  </si>
  <si>
    <t>Agbloyor,  Elikplimi Komla</t>
  </si>
  <si>
    <t>2-s2.0-85071125823</t>
  </si>
  <si>
    <t>Department of Finance, University of Ghana, Accra, Ghana</t>
  </si>
  <si>
    <t>Financial consumer protection and economic growth</t>
  </si>
  <si>
    <t>Hammond, A.</t>
  </si>
  <si>
    <t>Hammond,  Anastasia</t>
  </si>
  <si>
    <t>Department of Psychology, University of Ghana, Accra, Ghana</t>
  </si>
  <si>
    <t>Aryeetey, R.</t>
  </si>
  <si>
    <t>Aryeetey,  R. Nii Okai</t>
  </si>
  <si>
    <t>School of Public Health, University of Ghana, Accra, Ghana</t>
  </si>
  <si>
    <t>Kwakye, T.</t>
  </si>
  <si>
    <t>Kwakye,  Teddy Ossei</t>
  </si>
  <si>
    <t>Coffie, W.</t>
  </si>
  <si>
    <t>Coffie,  William</t>
  </si>
  <si>
    <t>2-s2.0-85122188764</t>
  </si>
  <si>
    <t>Edu, A.S.</t>
  </si>
  <si>
    <t>Edu,  Abeeku Sam</t>
  </si>
  <si>
    <t>Department of Operations and Management Information Systems, University of Ghana Business School, Accra, Ghana</t>
  </si>
  <si>
    <t>Positioning big data analytics capabilities towards financial service agility</t>
  </si>
  <si>
    <t>Bosire, T.O.</t>
  </si>
  <si>
    <t>Bosire,  Tom Obara</t>
  </si>
  <si>
    <t>University of Glasgow</t>
  </si>
  <si>
    <t>Department of Political Science, University of Glasgow, Glasgow, Scotland, United Kingdom</t>
  </si>
  <si>
    <t>Zhang,  Ruisi</t>
  </si>
  <si>
    <t>University of Glasgow, Glasgow, Scotland, United Kingdom</t>
  </si>
  <si>
    <t>2-s2.0-85149714543</t>
  </si>
  <si>
    <t>University of Glasgow, Glasgow, Scotland, United Kingdom, Hellenic Financial Literacy Institute, Athens, Greece</t>
  </si>
  <si>
    <t>The financial capability of 15-year-olds in Greece</t>
  </si>
  <si>
    <t>2-s2.0-105020203223</t>
  </si>
  <si>
    <t>Syarifa, S.</t>
  </si>
  <si>
    <t>Syarifa,  Syifa</t>
  </si>
  <si>
    <t>Analysis of the Declining Commitment to the Refugee Convention: Reasons from Three Countries</t>
  </si>
  <si>
    <t>Hong, J.</t>
  </si>
  <si>
    <t>Hong,  Jinhyun</t>
  </si>
  <si>
    <t>Department of Urban Studies, University of Glasgow, Glasgow, Scotland, United Kingdom</t>
  </si>
  <si>
    <t>2-s2.0-105020663512</t>
  </si>
  <si>
    <t>McCreadie, R.</t>
  </si>
  <si>
    <t>McCreadie,  Richard M.C.</t>
  </si>
  <si>
    <t>Evaluating Knowledge Graph Sources for Non-personalized Financial Asset Recommendation: 10K Reports vs. Wikidata</t>
  </si>
  <si>
    <t>Guo,  Lubingzhi</t>
  </si>
  <si>
    <t>Sanz-Cruzado, J.</t>
  </si>
  <si>
    <t>Sanz-Cruzado,  Javier</t>
  </si>
  <si>
    <t>2-s2.0-105017035306</t>
  </si>
  <si>
    <t>Wynn, M.</t>
  </si>
  <si>
    <t>Wynn,  Martin George</t>
  </si>
  <si>
    <t>University of Gloucestershire</t>
  </si>
  <si>
    <t>Computing and Social Sciences, Gloucestershire Business School, Gloucester, Gloucestershire, United Kingdom</t>
  </si>
  <si>
    <t>Blockchain, Cryptocurrencies, and Decentralized Finance: A Case Study of Financial Inclusion in Morocco</t>
  </si>
  <si>
    <t>Baye, M.</t>
  </si>
  <si>
    <t>Baye,  Moges</t>
  </si>
  <si>
    <t>University of Gondar</t>
  </si>
  <si>
    <t>Department of Physiotherapy, University of Gondar, Gondar, Amhara, Ethiopia</t>
  </si>
  <si>
    <t>Belay, G.J.</t>
  </si>
  <si>
    <t>Belay,  Gashaw Jember</t>
  </si>
  <si>
    <t>McHugh, S.</t>
  </si>
  <si>
    <t>McHugh,  Sandie</t>
  </si>
  <si>
    <t>University of Greater Manchester</t>
  </si>
  <si>
    <t>Faculty of Health and Social Science, University of Greater Manchester, Bolton, Greater Manchester, United Kingdom</t>
  </si>
  <si>
    <t>Nwoba, A.C.</t>
  </si>
  <si>
    <t>Nwoba,  Arinze Christian</t>
  </si>
  <si>
    <t>University of Greenwich</t>
  </si>
  <si>
    <t>Department of Marketing, University of Greenwich, London, United Kingdom</t>
  </si>
  <si>
    <t>Moon, A.</t>
  </si>
  <si>
    <t>Moon,  Amy</t>
  </si>
  <si>
    <t>Department of Psychology, University of Greenwich, London, United Kingdom</t>
  </si>
  <si>
    <t>Maras, P.</t>
  </si>
  <si>
    <t>Maras,  Pam</t>
  </si>
  <si>
    <t>Research Centre for Children, University of Greenwich, London, United Kingdom</t>
  </si>
  <si>
    <t>Robertson, M.</t>
  </si>
  <si>
    <t>Robertson,  Mary</t>
  </si>
  <si>
    <t>Public Services International Research Unit (PSIRU), University of Greenwich, London, United Kingdom</t>
  </si>
  <si>
    <t>University of Greenwich
(For the second university, it is Ho Chi Minh City University of Economics, but since only the name was requested, I provided only the first part.)</t>
  </si>
  <si>
    <t>Department of Marketing, University of Greenwich, London, United Kingdom, Department of Research Administration and International Relations, University of Economics Ho Chi Minh City, Ho Chi Minh City, Viet Nam</t>
  </si>
  <si>
    <t>University of Greenwich (NA for the second one as it's a different university)</t>
  </si>
  <si>
    <t>University of Greenwich Business School, London, United Kingdom, Department of Research Administration and International Relations, University of Economics Ho Chi Minh City, Ho Chi Minh City, Viet Nam</t>
  </si>
  <si>
    <t>Bashir, Z.</t>
  </si>
  <si>
    <t>Bashir,  Zahid</t>
  </si>
  <si>
    <t>University of Gujrat</t>
  </si>
  <si>
    <t>Department of Commerce, University of Gujrat, Gujrat, Punjab, Pakistan</t>
  </si>
  <si>
    <t>2-s2.0-105010549295</t>
  </si>
  <si>
    <t>Agarwal, M.</t>
  </si>
  <si>
    <t>Agarwal,  Megha</t>
  </si>
  <si>
    <t>B.K. School of Professional and Management Studies, University of Gujrat, Gujarat, GJ, India</t>
  </si>
  <si>
    <t>Financial literacy for inclusive budgeting analysing digital narratives and public engagement with India's green transition policies</t>
  </si>
  <si>
    <t>Brahmbhatt, M.</t>
  </si>
  <si>
    <t>Brahmbhatt,  Mamta</t>
  </si>
  <si>
    <t>Department of Management Sciences, University of Gujrat, Gujrat, Punjab, Pakistan</t>
  </si>
  <si>
    <t>2-s2.0-105019303601</t>
  </si>
  <si>
    <t>Horváth, E.A.H.</t>
  </si>
  <si>
    <t>Horváth,  Evelin Anna Halmainé</t>
  </si>
  <si>
    <t>University of Győr</t>
  </si>
  <si>
    <t>Faculty of Law, University of Győr, Gyor, Slovakia</t>
  </si>
  <si>
    <t>THE BORROWING SYSTEM OF HUNGARIAN LOCAL GOVERNMENTS: LEGAL FRAMEWORK, ECONOMIC IMPACT AND FUTURE PROSPECTS; PÔŽIČKOVÝ SYSTÉM MAĎARSKÝCH MIESTNYCH SAMOSPRÁV: PRÁVNY RÁMEC, EKONOMICKÝ DOSAH A BUDÚCE VYHLIADKY</t>
  </si>
  <si>
    <t>Khan,  Shoaib</t>
  </si>
  <si>
    <t>University of Ha'il</t>
  </si>
  <si>
    <t>Department of Economics and Finance, University of Ha'il, Ha'il, Ha'il, Saudi Arabia</t>
  </si>
  <si>
    <t>Islam,  Md Saiful</t>
  </si>
  <si>
    <t>University of Ha'il, Ha'il, Ha'il, Saudi Arabia</t>
  </si>
  <si>
    <t>Akhtar, T.</t>
  </si>
  <si>
    <t>Akhtar,  Tahir</t>
  </si>
  <si>
    <t>Aran, Y.</t>
  </si>
  <si>
    <t>Aran,  Yifat</t>
  </si>
  <si>
    <t>University of Haifa</t>
  </si>
  <si>
    <t>University of Haifa, Haifa, Israel</t>
  </si>
  <si>
    <t>2-s2.0-84930742257</t>
  </si>
  <si>
    <t>Segel-Karpas, D.</t>
  </si>
  <si>
    <t>Segel-Karpas,  Dikla</t>
  </si>
  <si>
    <t>Center for Research and Study of Aging, University of Haifa, Haifa, Israel</t>
  </si>
  <si>
    <t>Perceived financial retirement preparedness and its correlates: A national study in Israel</t>
  </si>
  <si>
    <t>Akron, S.</t>
  </si>
  <si>
    <t>Akron,  Sagi</t>
  </si>
  <si>
    <t>School of Business Administration, Haifa, Israel, Actuarial Research Center, University of Haifa, Haifa, Israel</t>
  </si>
  <si>
    <t>Davidson, R.</t>
  </si>
  <si>
    <t>Davidson,  Roei</t>
  </si>
  <si>
    <t>Department of Communication, University of Haifa, Haifa, Israel</t>
  </si>
  <si>
    <t>Lowenstein, A.</t>
  </si>
  <si>
    <t>Lowenstein,  Ariela</t>
  </si>
  <si>
    <t>Department of Gerontology, University of Haifa, Haifa, Israel</t>
  </si>
  <si>
    <t>Werner, P.</t>
  </si>
  <si>
    <t>Werner,  Perla</t>
  </si>
  <si>
    <t>Department of Community Mental Health, University of Haifa, Haifa, Israel</t>
  </si>
  <si>
    <t>Diehl, E.</t>
  </si>
  <si>
    <t>Diehl,  Edward James</t>
  </si>
  <si>
    <t>University of Hartford</t>
  </si>
  <si>
    <t>Mechanical Engineering, University of Hartford, West Hartford, CT, United States</t>
  </si>
  <si>
    <t>Kelly, R.</t>
  </si>
  <si>
    <t>Kelly,  Rasheed</t>
  </si>
  <si>
    <t>Vaka, M.S.</t>
  </si>
  <si>
    <t>Vaka,  Mohit Sai</t>
  </si>
  <si>
    <t>Tatoglu, A.</t>
  </si>
  <si>
    <t>Tatoglu,  Akin</t>
  </si>
  <si>
    <t>McClurkin, E.</t>
  </si>
  <si>
    <t>McClurkin,  Emma</t>
  </si>
  <si>
    <t>Stonehill, A.</t>
  </si>
  <si>
    <t>Stonehill,  Arthur I.</t>
  </si>
  <si>
    <t>386</t>
  </si>
  <si>
    <t>University of Hawaiʻi at Mānoa</t>
  </si>
  <si>
    <t>University of Hawaiʻi at Mānoa, Honolulu, HI, United States</t>
  </si>
  <si>
    <t>Lin,  Le</t>
  </si>
  <si>
    <t>Department of Sociology, University of Hawaiʻi at Mānoa, Honolulu, HI, United States</t>
  </si>
  <si>
    <t>Cheng,  Baoyan</t>
  </si>
  <si>
    <t>Department of Educational Foundations, University of Hawaiʻi at Mānoa, Honolulu, HI, United States</t>
  </si>
  <si>
    <t>Liu,  Min</t>
  </si>
  <si>
    <t>Irwandi, S.A.</t>
  </si>
  <si>
    <t>Irwandi,  Soni Agus</t>
  </si>
  <si>
    <t>University of Hayam Wuruk Perbanas</t>
  </si>
  <si>
    <t>Department of Accounting, University of Hayam Wuruk Perbanas, Surabaya, Indonesia</t>
  </si>
  <si>
    <t>University of Health Sciences</t>
  </si>
  <si>
    <t>Psychiatry Clinic, University of Health Sciences, Istanbul, Turkey</t>
  </si>
  <si>
    <t>2-s2.0-84995977449</t>
  </si>
  <si>
    <t>Pritzker, S.</t>
  </si>
  <si>
    <t>Pritzker,  Suzanne</t>
  </si>
  <si>
    <t>University of Houston</t>
  </si>
  <si>
    <t>University of Houston, Houston, TX, United States</t>
  </si>
  <si>
    <t>Toward Culturally Sensitive Financial Education Interventions with Latinos</t>
  </si>
  <si>
    <t>McKinney, L.</t>
  </si>
  <si>
    <t>McKinney,  Lyle</t>
  </si>
  <si>
    <t>Department of Educational Leadership and Policy Studies, University of Houston, Houston, TX, United States</t>
  </si>
  <si>
    <t>2-s2.0-78650049091</t>
  </si>
  <si>
    <t>Perdue, G.</t>
  </si>
  <si>
    <t>Perdue,  Grady</t>
  </si>
  <si>
    <t>School of study and financial literacy</t>
  </si>
  <si>
    <t>Hill, R.R.</t>
  </si>
  <si>
    <t>Hill,  Robert R.</t>
  </si>
  <si>
    <t>Patrick, V.M.</t>
  </si>
  <si>
    <t>Patrick,  Vanessa M.</t>
  </si>
  <si>
    <t>University of Houston, Houston, TX, United States,</t>
  </si>
  <si>
    <t>Barros-Lane, L.</t>
  </si>
  <si>
    <t>Barros-Lane,  Liza</t>
  </si>
  <si>
    <t>2-s2.0-70349509288</t>
  </si>
  <si>
    <t>A methodological issue in the measurement of financial literacy</t>
  </si>
  <si>
    <t>Mukherjee, M.</t>
  </si>
  <si>
    <t>Mukherjee,  Moumita</t>
  </si>
  <si>
    <t>Department of Psychological, University of Houston, Houston, TX, United States</t>
  </si>
  <si>
    <t>Martinez, F.S.</t>
  </si>
  <si>
    <t>Martinez,  Franco Santiago</t>
  </si>
  <si>
    <t>Cheung, M.</t>
  </si>
  <si>
    <t>Cheung,  Monit</t>
  </si>
  <si>
    <t>Hanna, M.E.</t>
  </si>
  <si>
    <t>Hanna,  Michael E.</t>
  </si>
  <si>
    <t>Lane, L.B.</t>
  </si>
  <si>
    <t>Lane,  Liza Barros</t>
  </si>
  <si>
    <t>University of Houston-Downtown</t>
  </si>
  <si>
    <t>University of Houston-Downtown, Houston, TX, United States</t>
  </si>
  <si>
    <t>Li,  Youwei</t>
  </si>
  <si>
    <t>University of Hull</t>
  </si>
  <si>
    <t>University of Hull, Hull, East Yorkshire, United Kingdom</t>
  </si>
  <si>
    <t>2-s2.0-85164143869</t>
  </si>
  <si>
    <t>Supriya, M.L.</t>
  </si>
  <si>
    <t>Supriya,  M. Lalitha</t>
  </si>
  <si>
    <t>University of Hyderabad</t>
  </si>
  <si>
    <t>University of Hyderabad, Hyderabad, TS, India</t>
  </si>
  <si>
    <t>Financial planning propensity in working adults: exploring the role of media</t>
  </si>
  <si>
    <t>2-s2.0-85180508907</t>
  </si>
  <si>
    <t>Kc, I.A.</t>
  </si>
  <si>
    <t>Kc,  Irfan Ali</t>
  </si>
  <si>
    <t>School of Economics, University of Hyderabad, Hyderabad, TS, India</t>
  </si>
  <si>
    <t>Does Economic Literacy Affect Inflation Expectations? An Experimental Survey Approach</t>
  </si>
  <si>
    <t>Goyari, P.</t>
  </si>
  <si>
    <t>Goyari,  Phanindra</t>
  </si>
  <si>
    <t>Jyothi, J.</t>
  </si>
  <si>
    <t>Jyothi,  Pavana</t>
  </si>
  <si>
    <t>Hriizhiinio, K.</t>
  </si>
  <si>
    <t>Hriizhiinio,  Kaikho</t>
  </si>
  <si>
    <t>2-s2.0-105016744115</t>
  </si>
  <si>
    <t>Nema, S.</t>
  </si>
  <si>
    <t>Nema,  Shreyansh</t>
  </si>
  <si>
    <t>School of Management Studies, University of Hyderabad, Hyderabad, TS, India</t>
  </si>
  <si>
    <t>Does insurance literacy shape adolescents’ purchase intention? quasi-experimental evidence from India</t>
  </si>
  <si>
    <t>Godase, R.</t>
  </si>
  <si>
    <t>Godase,  Radnyi</t>
  </si>
  <si>
    <t>Reddy, G.A.</t>
  </si>
  <si>
    <t>Reddy,  Gopi Anil</t>
  </si>
  <si>
    <t>Polepeddi, J.</t>
  </si>
  <si>
    <t>Polepeddi,  Jyothi</t>
  </si>
  <si>
    <t>2-s2.0-85160328747</t>
  </si>
  <si>
    <t>Akinkuolie, T.</t>
  </si>
  <si>
    <t>Akinkuolie,  Temitope</t>
  </si>
  <si>
    <t>University of Ibadan</t>
  </si>
  <si>
    <t>Department of Agricultural Economics, University of Ibadan, Ibadan, Oyo, Nigeria</t>
  </si>
  <si>
    <t>FINANCIAL LITERACY, WOMEN’S EMPOWERMENT AND FOOD SAFETY AMONG FARMING HOUSEHOLDS IN OYO STATE, NIGERIA</t>
  </si>
  <si>
    <t>Adepoju, A.</t>
  </si>
  <si>
    <t>Adepoju,  A. O.</t>
  </si>
  <si>
    <t>Adewole, O.</t>
  </si>
  <si>
    <t>Adewole,  Oluwakemi</t>
  </si>
  <si>
    <t>2-s2.0-85055125637</t>
  </si>
  <si>
    <t>Aminu, O.O.</t>
  </si>
  <si>
    <t>Aminu,  Oluwafunmilayo Olarewaju</t>
  </si>
  <si>
    <t>Department of Agricultural Extension and Rural Development, University of Ibadan, Ibadan, Oyo, Nigeria</t>
  </si>
  <si>
    <t>Factors influencing maize production in Sikasso region of Mali</t>
  </si>
  <si>
    <t>Yassoungo, T.I.</t>
  </si>
  <si>
    <t>Yassoungo,  Traore Issa</t>
  </si>
  <si>
    <t>2-s2.0-85160566524</t>
  </si>
  <si>
    <t>Osei-Gyebi, S.</t>
  </si>
  <si>
    <t>Osei-Gyebi,  Samuel</t>
  </si>
  <si>
    <t>Department of Economics, University of Ibadan, Ibadan, Oyo, Nigeria</t>
  </si>
  <si>
    <t>2-s2.0-85160323586</t>
  </si>
  <si>
    <t>FINANCIAL LITERACY, WOMEN’S EMPOWERMENT and FOOD SAFETY among FARMING HOUSEHOLDS in OYO STATE, NIGERIA</t>
  </si>
  <si>
    <t>Adebayo, A.</t>
  </si>
  <si>
    <t>Adebayo,  Ayodeji Matthew</t>
  </si>
  <si>
    <t>Department of Community Medicine, College of Medicine, University of Ibadan, Ibadan, Oyo, Nigeria</t>
  </si>
  <si>
    <t>OlaOlorun, F.</t>
  </si>
  <si>
    <t>OlaOlorun,  Funmilola Morinoye</t>
  </si>
  <si>
    <t>Akinbile, L.A.</t>
  </si>
  <si>
    <t>Akinbile,  Luqman Abiodun</t>
  </si>
  <si>
    <t>Adekoya, A.A.</t>
  </si>
  <si>
    <t>Adekoya,  Adegbenga Emmanuel</t>
  </si>
  <si>
    <t>Abina, B.M.</t>
  </si>
  <si>
    <t>Abina,  Babatunde Musiliu</t>
  </si>
  <si>
    <t>Faculty of Economics and Management Sciences, University of Ibadan, Ibadan, Oyo, Nigeria</t>
  </si>
  <si>
    <t>Atanda, F.A.</t>
  </si>
  <si>
    <t>Atanda,  Fatai Abiodun</t>
  </si>
  <si>
    <t>Department of Accounting, University of Ibadan, Ibadan, Oyo, Nigeria, Centre of Excellence, University of Ibadan, Ibadan, Oyo, Nigeria</t>
  </si>
  <si>
    <t>2-s2.0-79952088013</t>
  </si>
  <si>
    <t>Hansen, L.</t>
  </si>
  <si>
    <t>Hansen,  Lyle J.</t>
  </si>
  <si>
    <t>University of Idaho</t>
  </si>
  <si>
    <t>College of Agricultural and Life Sciences, University of Idaho, Moscow, ID, United States</t>
  </si>
  <si>
    <t>So, you want to move out?! - An awareness program of the real costs of moving away from home</t>
  </si>
  <si>
    <t>2-s2.0-85014360351</t>
  </si>
  <si>
    <t>Richel, K.</t>
  </si>
  <si>
    <t>Richel,  Karen</t>
  </si>
  <si>
    <t>Simulating money management and life skills with prison populations</t>
  </si>
  <si>
    <t>Erickson, L.</t>
  </si>
  <si>
    <t>Erickson,  Luke V.</t>
  </si>
  <si>
    <t>Extension, University of Idaho, Moscow, ID, United States</t>
  </si>
  <si>
    <t>Falen, C.</t>
  </si>
  <si>
    <t>Falen,  Christi</t>
  </si>
  <si>
    <t>Hines, S.L.</t>
  </si>
  <si>
    <t>Hines,  Steven L.</t>
  </si>
  <si>
    <t>2-s2.0-84884410112</t>
  </si>
  <si>
    <t>School of Family and Consumer Sciences, University of Idaho, Moscow, ID, United States</t>
  </si>
  <si>
    <t>Introducing inmates to extension through financial education and experiential learning tools</t>
  </si>
  <si>
    <t>Department of Business, University of Idaho, Moscow, ID, United States</t>
  </si>
  <si>
    <t>2-s2.0-85130940024</t>
  </si>
  <si>
    <t>University of Idaho, Moscow, ID, United States</t>
  </si>
  <si>
    <t>Financial socialization: Past, present, and future</t>
  </si>
  <si>
    <t>2-s2.0-85201439835</t>
  </si>
  <si>
    <t>Incorporating Subjective Measures of Problematic Money Issues in Extension Workshops</t>
  </si>
  <si>
    <t>2-s2.0-62549161483</t>
  </si>
  <si>
    <t>Hunt, J.L.</t>
  </si>
  <si>
    <t>Hunt,  Jennifer L.</t>
  </si>
  <si>
    <t>University of Illinois</t>
  </si>
  <si>
    <t>East Peoria Extension Center, University of Illinois Extension, East Peoria, IL, United States</t>
  </si>
  <si>
    <t>The credit practices and financial education needs of community college students</t>
  </si>
  <si>
    <t>Park, Y.S.</t>
  </si>
  <si>
    <t>Park,  Yoon-Soo</t>
  </si>
  <si>
    <t>University of Illinois College of Medicine</t>
  </si>
  <si>
    <t>Department of Medical Education, University of Illinois College of Medicine, Chicago, IL, United States</t>
  </si>
  <si>
    <t>Harris, I.</t>
  </si>
  <si>
    <t>Harris,  Ilene B.</t>
  </si>
  <si>
    <t>Tekian, A.</t>
  </si>
  <si>
    <t>Tekian,  Ara S.</t>
  </si>
  <si>
    <t>Lyons, A.C.</t>
  </si>
  <si>
    <t>Lyons,  Angela Christine</t>
  </si>
  <si>
    <t>64</t>
  </si>
  <si>
    <t>University of Illinois Urbana-Champaign</t>
  </si>
  <si>
    <t>Economic and Financial Education, University of Illinois Urbana-Champaign, Urbana, IL, United States</t>
  </si>
  <si>
    <t>2-s2.0-84897069212</t>
  </si>
  <si>
    <t>Kramer, K.Z.</t>
  </si>
  <si>
    <t>Kramer,  Karen Z.</t>
  </si>
  <si>
    <t>Department of Human and Community Development, University of Illinois Urbana-Champaign, Urbana, IL, United States</t>
  </si>
  <si>
    <t>Asset Accumulation and Housing Cost Burden: Pathways to (Not) Saving</t>
  </si>
  <si>
    <t>2-s2.0-84902139434</t>
  </si>
  <si>
    <t>Brown,  Jeffrey R.</t>
  </si>
  <si>
    <t>University of Illinois Urbana-Champaign, Urbana, IL, United States</t>
  </si>
  <si>
    <t>Why do individuals choose defined contribution plans? Evidence from participants in a large public plan</t>
  </si>
  <si>
    <t>Weisbenner, S.J.</t>
  </si>
  <si>
    <t>Weisbenner,  Scott J.</t>
  </si>
  <si>
    <t>Okumu, M.</t>
  </si>
  <si>
    <t>Okumu,  Moses</t>
  </si>
  <si>
    <t>School of Social Work, University of Illinois Urbana-Champaign, Urbana, IL, United States</t>
  </si>
  <si>
    <t>Mendenhall, R.</t>
  </si>
  <si>
    <t>Mendenhall,  Ruby M.</t>
  </si>
  <si>
    <t>Department of Sociology, University of Illinois Urbana-Champaign, Urbana, IL, United States</t>
  </si>
  <si>
    <t>2-s2.0-85050198237</t>
  </si>
  <si>
    <t>Zhan, M.</t>
  </si>
  <si>
    <t>Zhan,  Min</t>
  </si>
  <si>
    <t>Patterns of financial attributes and behaviors of emerging adults in the United States</t>
  </si>
  <si>
    <t>Sinha, G.</t>
  </si>
  <si>
    <t>Tan, K.</t>
  </si>
  <si>
    <t>Tan,  Kevin Poh Hiong</t>
  </si>
  <si>
    <t>Redstone, I.R.</t>
  </si>
  <si>
    <t>Redstone,  Ilana</t>
  </si>
  <si>
    <t>2-s2.0-84890237695</t>
  </si>
  <si>
    <t>Risky credit card behavior of college students</t>
  </si>
  <si>
    <t>Department of Agricultural and Consumer Economics, University of Illinois Urbana-Champaign, Urbana, IL, United States</t>
  </si>
  <si>
    <t>2-s2.0-84965103863</t>
  </si>
  <si>
    <t>Weisbenner, S.</t>
  </si>
  <si>
    <t>Do pension plans with participant investment choice teach households to hold more equity?</t>
  </si>
  <si>
    <t>Giordano, S.</t>
  </si>
  <si>
    <t>Giordano,  Shelley</t>
  </si>
  <si>
    <t>Academy of Home Equity in Financial Planning, University of Illinois Urbana-Champaign, Urbana, IL, United States</t>
  </si>
  <si>
    <t>2-s2.0-0026593670</t>
  </si>
  <si>
    <t>Mendoza, G.A.</t>
  </si>
  <si>
    <t>Mendoza,  Guillermo A.</t>
  </si>
  <si>
    <t>Department of Forestry, University of Illinois Urbana-Champaign, Urbana, IL, United States</t>
  </si>
  <si>
    <t>Analysis of some forest management strategies in Côte d'Ivoire: a regional case study</t>
  </si>
  <si>
    <t>Ayemou, A.O.</t>
  </si>
  <si>
    <t>Ayemou,  Afla O.</t>
  </si>
  <si>
    <t>Department of Agricultural Economics, University of Illinois Urbana-Champaign, Urbana, IL, United States</t>
  </si>
  <si>
    <t>2-s2.0-85114253926</t>
  </si>
  <si>
    <t>A methodological overview to defining and measuring “digital” financial literacy</t>
  </si>
  <si>
    <t>Nelson, M.R.</t>
  </si>
  <si>
    <t>Nelson,  Michelle R.</t>
  </si>
  <si>
    <t>Department of Advertising, University of Illinois Urbana-Champaign, Urbana, IL, United States</t>
  </si>
  <si>
    <t>Bernhardt, D.</t>
  </si>
  <si>
    <t>Bernhardt,  Dan</t>
  </si>
  <si>
    <t>Department of Economics, University of Illinois Urbana-Champaign, Urbana, IL, United States, Faculty of Social Sciences, Coventry, West Midlands, United Kingdom</t>
  </si>
  <si>
    <t>2-s2.0-33645781602</t>
  </si>
  <si>
    <t>Financial knowledge of the low-income population: Effects of a financial education program</t>
  </si>
  <si>
    <t>2-s2.0-33845735538</t>
  </si>
  <si>
    <t>Scott,  Jeff</t>
  </si>
  <si>
    <t>Financial management knowledge of the low-income population: Characteristics and needs</t>
  </si>
  <si>
    <t>Scherpf, E.</t>
  </si>
  <si>
    <t>Scherpf,  Erik M.</t>
  </si>
  <si>
    <t>Department of Economics, University of Illinois Urbana-Champaign, Urbana, IL, United States</t>
  </si>
  <si>
    <t>Muzei, J.</t>
  </si>
  <si>
    <t>Muzei,  Joshua</t>
  </si>
  <si>
    <t>2-s2.0-85064759093</t>
  </si>
  <si>
    <t>Financial Inclusion, Financial Literacy and Economically Vulnerable Populations in the Middle East and North Africa</t>
  </si>
  <si>
    <t>Anderson,  Steven G.</t>
  </si>
  <si>
    <t>2-s2.0-0036994669</t>
  </si>
  <si>
    <t>Peecher, M.E.</t>
  </si>
  <si>
    <t>Peecher,  Mark E.</t>
  </si>
  <si>
    <t>Discussion of evaluating financial reporting quality: The effects of financial expertise vs. financial literacy</t>
  </si>
  <si>
    <t>2-s2.0-85119334437</t>
  </si>
  <si>
    <t>Building financial resilience through financial and digital literacy in South Asia and Sub-Saharan Africa</t>
  </si>
  <si>
    <t>2-s2.0-34548683791</t>
  </si>
  <si>
    <t>Translating financial education into behavior change for low-income populations</t>
  </si>
  <si>
    <t>2-s2.0-85139801042</t>
  </si>
  <si>
    <t>Financial Stress and Hardship among Young Adults: The Role of Student Loan Debt</t>
  </si>
  <si>
    <t>Wiley, A.R.</t>
  </si>
  <si>
    <t>Wiley,  Angela R.</t>
  </si>
  <si>
    <t>2-s2.0-39749177972</t>
  </si>
  <si>
    <t>Neelakantan, U.</t>
  </si>
  <si>
    <t>Neelakantan,  Urvi</t>
  </si>
  <si>
    <t>Potential and pitfalls of applying theory to the practice of financial education</t>
  </si>
  <si>
    <t>Lorence, J.</t>
  </si>
  <si>
    <t>Lorence,  Julie</t>
  </si>
  <si>
    <t>Wabwire, J.C.</t>
  </si>
  <si>
    <t>Wabwire,  Joseph Cedrick</t>
  </si>
  <si>
    <t>University of Illinois Urbana-Champaign, Urbana, IL, United States, Uganda Christian University, Mukono, Uganda</t>
  </si>
  <si>
    <t>School of Social Work, University of Illinois Urbana-Champaign, Urbana, IL, United States, School of Social Work, University of Illinois Urbana-Champaign, Urbana, IL, United States</t>
  </si>
  <si>
    <t>University of Illinois Urbana-Champaign
Uganda Christian University</t>
  </si>
  <si>
    <t>School of Social Work, University of Illinois Urbana-Champaign, Urbana, IL, United States, School of Social Sciences, Uganda Christian University, Mukono, Uganda</t>
  </si>
  <si>
    <t>University of Illinois Urbana-Champaign
Washington University in St. Louis</t>
  </si>
  <si>
    <t>School of Social Work, University of Illinois Urbana-Champaign, Urbana, IL, United States, Washington University in St. Louis, George Warren Brown School of Social Work, St. Louis, MO, United States</t>
  </si>
  <si>
    <t>Ford, T.N.</t>
  </si>
  <si>
    <t>Ford,  Tiffany N.</t>
  </si>
  <si>
    <t>University of Illinois at Chicago</t>
  </si>
  <si>
    <t>Division of Community Health Sciences, University of Illinois at Chicago, Chicago, IL, United States</t>
  </si>
  <si>
    <t>Gibbons, T.</t>
  </si>
  <si>
    <t>Gibbons,  Theresa M.</t>
  </si>
  <si>
    <t>Graduate College, University of Illinois at Chicago, Chicago, IL, United States</t>
  </si>
  <si>
    <t>Kaestner, R.</t>
  </si>
  <si>
    <t>Kaestner,  Robert J.</t>
  </si>
  <si>
    <t>Department of Economics, University of Illinois at Chicago, Chicago, IL, United States</t>
  </si>
  <si>
    <t>Geiger, J.M.</t>
  </si>
  <si>
    <t>Geiger,  Jennifer Mullins</t>
  </si>
  <si>
    <t>University of Illinois at Chicago, Chicago, IL, United States</t>
  </si>
  <si>
    <t>Nakata, C.</t>
  </si>
  <si>
    <t>Nakata,  Cheryl C.</t>
  </si>
  <si>
    <t>Department of Marketing and International Business, University of Illinois at Chicago, Chicago, IL, United States</t>
  </si>
  <si>
    <t>Mitchell, U.A.</t>
  </si>
  <si>
    <t>Mitchell,  Uchechi A.</t>
  </si>
  <si>
    <t>2-s2.0-33750547095</t>
  </si>
  <si>
    <t>Cook, J.A.</t>
  </si>
  <si>
    <t>Cook,  Judith A.</t>
  </si>
  <si>
    <t>Department of Psychiatry, University of Illinois at Chicago, Chicago, IL, United States</t>
  </si>
  <si>
    <t>Employment barriers for persons with psychiatric disabilities: Update of a report for the president's commission</t>
  </si>
  <si>
    <t>2-s2.0-85212135758</t>
  </si>
  <si>
    <t>Kehinde Kikelomo, O.</t>
  </si>
  <si>
    <t>Kehinde Kikelomo,  Osasona</t>
  </si>
  <si>
    <t>University of Ilorin</t>
  </si>
  <si>
    <t>University of Ilorin, Ilorin, Kwara, Nigeria</t>
  </si>
  <si>
    <t>Financial Literacy, Food Security, and Farmers’ Mental Health in Rural Nigeria: Insights from the Cashless Policy Enactment</t>
  </si>
  <si>
    <t>Ajide, F.</t>
  </si>
  <si>
    <t>Ajide,  Folorunsho M.</t>
  </si>
  <si>
    <t>David Akanbi, I.</t>
  </si>
  <si>
    <t>David Akanbi,  Itiola</t>
  </si>
  <si>
    <t>Temilehin Faruq, L.</t>
  </si>
  <si>
    <t>Temilehin Faruq,  Lawal</t>
  </si>
  <si>
    <t>Olaniyan, T.O.</t>
  </si>
  <si>
    <t>Olaniyan,  Temitayo Olumide</t>
  </si>
  <si>
    <t>Mercy Funke, S.</t>
  </si>
  <si>
    <t>Mercy Funke,  Salami</t>
  </si>
  <si>
    <t>Ayomide Abdulazeez, S.</t>
  </si>
  <si>
    <t>Ayomide Abdulazeez,  Salawu</t>
  </si>
  <si>
    <t>2-s2.0-105004069897</t>
  </si>
  <si>
    <t>Schena, D.</t>
  </si>
  <si>
    <t>Schena,  David A.</t>
  </si>
  <si>
    <t>University of Indianapolis</t>
  </si>
  <si>
    <t>School of Psychology, University of Indianapolis, Indianapolis, IN, United States</t>
  </si>
  <si>
    <t>Financial Literacy Skills Instruction Among Autistic Individuals: A Systematic Review</t>
  </si>
  <si>
    <t>Belcher,  Lawrence J.</t>
  </si>
  <si>
    <t>School of Business, University of Indianapolis, Indianapolis, IN, United States</t>
  </si>
  <si>
    <t>Zhang,  Mingxin</t>
  </si>
  <si>
    <t>University of International Business and Economics</t>
  </si>
  <si>
    <t>University of International Business and Economics, Beijing, China</t>
  </si>
  <si>
    <t>2-s2.0-85145577893</t>
  </si>
  <si>
    <t>Sun,  Zijun</t>
  </si>
  <si>
    <t>School of International Trade and Economics, University of International Business and Economics, Beijing, China</t>
  </si>
  <si>
    <t>Investigating the associations of consumer financial knowledge and financial behaviors of credit card use</t>
  </si>
  <si>
    <t>Yao, B.</t>
  </si>
  <si>
    <t>Yao,  Bolun</t>
  </si>
  <si>
    <t>School of Insurance and Economics, University of International Business and Economics, Beijing, China</t>
  </si>
  <si>
    <t>Tao, H.</t>
  </si>
  <si>
    <t>Tao,  Haixin</t>
  </si>
  <si>
    <t>Yu,  Di</t>
  </si>
  <si>
    <t>Zhang,  Ji</t>
  </si>
  <si>
    <t>Sun,  Yanmei</t>
  </si>
  <si>
    <t>University of International Business and Economics, Beijing, China, Research Center for Ownership Management, University of International Business and Economics, Beijing, China</t>
  </si>
  <si>
    <t>2-s2.0-85186261786</t>
  </si>
  <si>
    <t>Jiang, G.</t>
  </si>
  <si>
    <t>Jiang,  Guohai</t>
  </si>
  <si>
    <t>Financial knowledge and responsible credit card behavior: exploring mediators and moderators</t>
  </si>
  <si>
    <t>University of International Business and Economics, Beijing, China, School of International Trade and Economics, University of International Business and Economics, Beijing, China</t>
  </si>
  <si>
    <t>Du, X.</t>
  </si>
  <si>
    <t>Du,  Xin</t>
  </si>
  <si>
    <t>Gu,  Mengyi</t>
  </si>
  <si>
    <t>Shi,  Xuezhu</t>
  </si>
  <si>
    <t>2-s2.0-85150422462</t>
  </si>
  <si>
    <t>Mobile payment use and payment satisfaction: mediation and moderation analyses</t>
  </si>
  <si>
    <t>Lin, M.</t>
  </si>
  <si>
    <t>Lin,  Min</t>
  </si>
  <si>
    <t>Tian,  Yuhao</t>
  </si>
  <si>
    <t>2-s2.0-85109465973</t>
  </si>
  <si>
    <t>School of Banking and Finance, University of International Business and Economics, Beijing, China</t>
  </si>
  <si>
    <t>Financial literacy and fraud detection——Evidence from China</t>
  </si>
  <si>
    <t>Shi, H.</t>
  </si>
  <si>
    <t>Shi,  Hao</t>
  </si>
  <si>
    <t>2-s2.0-85208780400</t>
  </si>
  <si>
    <t>How does Internet Financial Product Participation Matter for Household Financial Vulnerability? Evidence from China</t>
  </si>
  <si>
    <t>2-s2.0-85139777336</t>
  </si>
  <si>
    <t>The Roles of FinTech with Perceived Mediators in Consumer Financial Satisfaction with Cashless Payments</t>
  </si>
  <si>
    <t>2-s2.0-85081284574</t>
  </si>
  <si>
    <t>Is financial advice a cure-all or the icing on the cake for financial literacy? Evidence from financial market participation in China</t>
  </si>
  <si>
    <t>Pan, X.</t>
  </si>
  <si>
    <t>Pan,  Xuefeng</t>
  </si>
  <si>
    <t>Lu,  Xiuli</t>
  </si>
  <si>
    <t>Academy of China Open Economy Studies, University of International Business and Economics, Beijing, China</t>
  </si>
  <si>
    <t>2-s2.0-85202592627</t>
  </si>
  <si>
    <t>Wang,  Yiwei</t>
  </si>
  <si>
    <t>Digital Financial Capability and Entrepreneurship in China: A Digital Economy Perspective</t>
  </si>
  <si>
    <t>Academy of China Open Economy Studies, University of International Business and Economics, Beijing, China, School of International Trade and Economics, University of International Business and Economics, Beijing, China</t>
  </si>
  <si>
    <t>Deng,  Yingjie</t>
  </si>
  <si>
    <t>2-s2.0-85203298918</t>
  </si>
  <si>
    <t>Yang,  Zunhui</t>
  </si>
  <si>
    <t>Digital Financial Inclusion and Diversity of Household Financial Asset Allocation: Evidence From China</t>
  </si>
  <si>
    <t>Sun,  Wenjie</t>
  </si>
  <si>
    <t>Li,  Wen</t>
  </si>
  <si>
    <t>Liu, K.</t>
  </si>
  <si>
    <t>Liu,  Kefu</t>
  </si>
  <si>
    <t>Gong, M.</t>
  </si>
  <si>
    <t>Gong,  Mingyu</t>
  </si>
  <si>
    <t>Lu,  Jingxin</t>
  </si>
  <si>
    <t>Bissielou, H.</t>
  </si>
  <si>
    <t>Bissielou,  Horlane</t>
  </si>
  <si>
    <t>Peng, M.</t>
  </si>
  <si>
    <t>Peng,  Ming</t>
  </si>
  <si>
    <t>Wang,  Guojun</t>
  </si>
  <si>
    <t>Wei,  Li</t>
  </si>
  <si>
    <t>Fan,  Yingchao</t>
  </si>
  <si>
    <t>Jiang,  Tingfeng</t>
  </si>
  <si>
    <t>Ge, Y.</t>
  </si>
  <si>
    <t>Ge,  Yuhang</t>
  </si>
  <si>
    <t>Su, Q.</t>
  </si>
  <si>
    <t>Su,  Qin</t>
  </si>
  <si>
    <t>Shao, W.</t>
  </si>
  <si>
    <t>Shao,  Weiwei</t>
  </si>
  <si>
    <t>Wang,  Aoran</t>
  </si>
  <si>
    <t>Zheng,  Xiaojia</t>
  </si>
  <si>
    <t>Zhao,  Xujie</t>
  </si>
  <si>
    <t>Nousia, A.</t>
  </si>
  <si>
    <t>Nousia,  Alexandra</t>
  </si>
  <si>
    <t>University of Ioannina</t>
  </si>
  <si>
    <t>University of Ioannina, Ioannina, Epirus, Greece</t>
  </si>
  <si>
    <t>Kanellopoulou, E.</t>
  </si>
  <si>
    <t>Kanellopoulou,  Eleni</t>
  </si>
  <si>
    <t>Karavida, V.</t>
  </si>
  <si>
    <t>Karavida,  Vasiliki</t>
  </si>
  <si>
    <t>Nguyen-Hoang, P.</t>
  </si>
  <si>
    <t>Nguyen-Hoang,  Phuong</t>
  </si>
  <si>
    <t>University of Iowa</t>
  </si>
  <si>
    <t>School of Planning and Public Affairs, University of Iowa, Iowa City, IA, United States</t>
  </si>
  <si>
    <t>O'Connor, N.</t>
  </si>
  <si>
    <t>O'Connor,  Noga</t>
  </si>
  <si>
    <t>Department of Educational Policy and Leadership Studies, University of Iowa, Iowa City, IA, United States</t>
  </si>
  <si>
    <t>Riley, K.</t>
  </si>
  <si>
    <t>Riley,  Kendall</t>
  </si>
  <si>
    <t>University of Iowa, Iowa City, IA, United States</t>
  </si>
  <si>
    <t>Seamster, L.</t>
  </si>
  <si>
    <t>Seamster,  Louise</t>
  </si>
  <si>
    <t>Nordine, J.</t>
  </si>
  <si>
    <t>Nordine,  Jeffrey C.</t>
  </si>
  <si>
    <t>Leibniz Institute for Science and Mathematics Education, Kiel, Schleswig-Holstein, Germany, University of Iowa, Iowa City, IA, United States</t>
  </si>
  <si>
    <t>Sanders, S.</t>
  </si>
  <si>
    <t>Sanders,  Sara</t>
  </si>
  <si>
    <t>University of Iowa School of Social Work, Iowa City, IA, United States</t>
  </si>
  <si>
    <t>Kengatharan, N.</t>
  </si>
  <si>
    <t>Kengatharan,  Navaneethakrishnan</t>
  </si>
  <si>
    <t>University of Jaffna</t>
  </si>
  <si>
    <t>Department of Human Resource Management, University of Jaffna, Jaffna, Sri Lanka</t>
  </si>
  <si>
    <t>2-s2.0-85145854173</t>
  </si>
  <si>
    <t>Puwanenthiren, P.</t>
  </si>
  <si>
    <t>Puwanenthiren,  Pratheepkanth</t>
  </si>
  <si>
    <t>Faculty of Management Studies and Commerce, University of Jaffna, Jaffna, Sri Lanka</t>
  </si>
  <si>
    <t>Does Corporate Governance Matter for Audit Quality? Evidence from Sri Lanka</t>
  </si>
  <si>
    <t>Kengatharan, L.</t>
  </si>
  <si>
    <t>Kengatharan,  Lingesiya</t>
  </si>
  <si>
    <t>Department of Financial Management, University of Jaffna, Jaffna, Sri Lanka</t>
  </si>
  <si>
    <t>Sivarajah, R.</t>
  </si>
  <si>
    <t>Sivarajah,  Rajumesh</t>
  </si>
  <si>
    <t>2-s2.0-105018721067</t>
  </si>
  <si>
    <t>Bhardwaj, S.</t>
  </si>
  <si>
    <t>Bhardwaj,  Sunil</t>
  </si>
  <si>
    <t>University of Jammu</t>
  </si>
  <si>
    <t>Bhaderwah Campus, University of Jammu, Jammu, JK, India</t>
  </si>
  <si>
    <t>A helping hand in banking: how off-site customer-to-customer interactions impact the mobile banking usage behaviour and financial well-being</t>
  </si>
  <si>
    <t>Hussain,  Shabir</t>
  </si>
  <si>
    <t>School of Business, University of Jammu, Jammu, JK, India, Bhaderwah Campus, University of Jammu, Jammu, JK, India</t>
  </si>
  <si>
    <t>2-s2.0-85202912741</t>
  </si>
  <si>
    <t>School of Business, University of Jammu, Jammu, JK, India</t>
  </si>
  <si>
    <t>Determinants inhibiting digital payment system adoption: an Indian perspective</t>
  </si>
  <si>
    <t>Dhar, M.K.</t>
  </si>
  <si>
    <t>Dhar,  Manoj Kumar</t>
  </si>
  <si>
    <t>School of Biotechnology, University of Jammu, Jammu, JK, India</t>
  </si>
  <si>
    <t>Salgotra, A.K.</t>
  </si>
  <si>
    <t>Salgotra,  Ajay Kumar</t>
  </si>
  <si>
    <t>Department of Economics, University of Jammu, Jammu, JK, India</t>
  </si>
  <si>
    <t>Gupta,  Sameer</t>
  </si>
  <si>
    <t>Mahajan, A.</t>
  </si>
  <si>
    <t>Mahajan,  Ankit</t>
  </si>
  <si>
    <t>Sonali, S.</t>
  </si>
  <si>
    <t>Sonali,  Sonali</t>
  </si>
  <si>
    <t>2-s2.0-85214410642</t>
  </si>
  <si>
    <t>Garrab, M.Y.</t>
  </si>
  <si>
    <t>Garrab,  Mehdi Younes</t>
  </si>
  <si>
    <t>University of Jeddah</t>
  </si>
  <si>
    <t>College of Business, University of Jeddah, Jeddah, Makkah Province, Saudi Arabia</t>
  </si>
  <si>
    <t>Dynamic capabilities, ordinary capabilities and international intensity contributions to performance</t>
  </si>
  <si>
    <t>2-s2.0-85194360784</t>
  </si>
  <si>
    <t>Nazneen, A.</t>
  </si>
  <si>
    <t>Nazneen,  Afroze</t>
  </si>
  <si>
    <t>Exploring the interplay of financial literacy and financial well-being: Insights and strategies for augmenting overall financial satisfaction</t>
  </si>
  <si>
    <t>Ridlo, Z.R.</t>
  </si>
  <si>
    <t>Ridlo,  Z. R.</t>
  </si>
  <si>
    <t>University of Jember</t>
  </si>
  <si>
    <t>CGANT-University of Jember, Jember, Indonesia</t>
  </si>
  <si>
    <t>Mursyidah, I.L.</t>
  </si>
  <si>
    <t>Mursyidah,  Indah Lutfiyatul</t>
  </si>
  <si>
    <t>Jannah, E.S.W.</t>
  </si>
  <si>
    <t>Jannah,  Excelsa Suli Wildhatul</t>
  </si>
  <si>
    <t>2-s2.0-105009688471</t>
  </si>
  <si>
    <t>306</t>
  </si>
  <si>
    <t>University of Johannesburg</t>
  </si>
  <si>
    <t>School of Economics, University of Johannesburg, Johannesburg, Gauteng, South Africa</t>
  </si>
  <si>
    <t>Examining microfinance and financial inclusion nexus in poverty alleviation and sustainable development in Sub-Saharan Africa</t>
  </si>
  <si>
    <t>University of Johannesburg, Johannesburg, Gauteng, South Africa</t>
  </si>
  <si>
    <t>2-s2.0-85200771333</t>
  </si>
  <si>
    <t>Lotter, M.</t>
  </si>
  <si>
    <t>Lotter,  Melany</t>
  </si>
  <si>
    <t>Department of Finance and Investment Management, University of Johannesburg, Johannesburg, Gauteng, South Africa</t>
  </si>
  <si>
    <t>A review of Financial Education Implementation in Higher Education</t>
  </si>
  <si>
    <t>2-s2.0-85212852666</t>
  </si>
  <si>
    <t>Patel, L.</t>
  </si>
  <si>
    <t>Patel,  Leila</t>
  </si>
  <si>
    <t>Centre for Social Development in Africa, University of Johannesburg, Johannesburg, Gauteng, South Africa</t>
  </si>
  <si>
    <t>LESSONS FROM A PILOT STUDY OF A ‘CASH PLUS’ FAMILY INTERVENTION FOR CHILD SUPPORT GRANT RECIPIENTS IN SOUTH AFRICA</t>
  </si>
  <si>
    <t>2-s2.0-85212339946</t>
  </si>
  <si>
    <t>The impact of financial inclusion on poverty reduction and economic growth in Sub-Saharan Africa: A comparative study of digital financial services</t>
  </si>
  <si>
    <t>2-s2.0-85168668697</t>
  </si>
  <si>
    <t>Sebele-Mpofu, F.Y.</t>
  </si>
  <si>
    <t>Sebele-Mpofu,  Favourate Yelesedzani</t>
  </si>
  <si>
    <t>Digital Financial Inclusion and Digital Financial Literacy in Africa: The Challenges Connected with Digital Financial Inclusion in Africa</t>
  </si>
  <si>
    <t>Muteba Mwamba, J.W.M.</t>
  </si>
  <si>
    <t>Muteba Mwamba,  John Weirstrass</t>
  </si>
  <si>
    <t>2-s2.0-85094667330</t>
  </si>
  <si>
    <t>Ross, E.</t>
  </si>
  <si>
    <t>Ross,  Eleanor D.</t>
  </si>
  <si>
    <t>Connecting Cash Transfers with Care for Better Child and Family Well-Being: Evidence from a Qualitative Evaluation in South Africa</t>
  </si>
  <si>
    <t>2-s2.0-85126796136</t>
  </si>
  <si>
    <t>van Breda, A.D.</t>
  </si>
  <si>
    <t>van Breda,  Adrian D.</t>
  </si>
  <si>
    <t>Department of Social Work, University of Johannesburg, Johannesburg, Gauteng, South Africa</t>
  </si>
  <si>
    <t>Caregivers’ perspectives on preparing girls to leave care in Ethiopia</t>
  </si>
  <si>
    <t>2-s2.0-85052985460</t>
  </si>
  <si>
    <t>Muteba Mwamba, J.W.</t>
  </si>
  <si>
    <t>Financial behavior, confidence, risk preferences and financial literacy of university students</t>
  </si>
  <si>
    <t>Simplice, S.A.</t>
  </si>
  <si>
    <t>Simplice,  Asongu Anutechia</t>
  </si>
  <si>
    <t>School of Economics, University of Johannesburg, Johannesburg, Gauteng, South Africa, Department of Economic &amp; Data Science, New Uzbekistan University, Tashkent, Uzbekistan</t>
  </si>
  <si>
    <t>Khan,  Zoheb</t>
  </si>
  <si>
    <t>Okoro, C.</t>
  </si>
  <si>
    <t>Okoro,  Chioma Sylvia</t>
  </si>
  <si>
    <t>2-s2.0-85195107388</t>
  </si>
  <si>
    <t>Ojo, T.A.</t>
  </si>
  <si>
    <t>Ojo,  Tinuade Adekunbi</t>
  </si>
  <si>
    <t>Department of Politics and International Relations, University of Johannesburg, Johannesburg, Gauteng, South Africa</t>
  </si>
  <si>
    <t>Gendered Finance: Inclusion and Transformation</t>
  </si>
  <si>
    <t>2-s2.0-85149169360</t>
  </si>
  <si>
    <t>Telukdarie, A.</t>
  </si>
  <si>
    <t>Telukdarie,  Arnesh</t>
  </si>
  <si>
    <t>SYSTEM INTEGRATION FOR SMALL ENTERPRISES: SYSTEMATIC LITERATURE REVIEW</t>
  </si>
  <si>
    <t>Medoh, C.</t>
  </si>
  <si>
    <t>Medoh,  Chuks Nnamdi</t>
  </si>
  <si>
    <t>2-s2.0-105009833313</t>
  </si>
  <si>
    <t>Mlambo, V.H.</t>
  </si>
  <si>
    <t>Mlambo,  Victor H.</t>
  </si>
  <si>
    <t>Governance and Public Policy, University of Johannesburg, Johannesburg, Gauteng, South Africa</t>
  </si>
  <si>
    <t>Utilisation of the National Student Financial Aid Scheme's Learning Material Allowance for Higher Education Students: A Perspective of a South African University</t>
  </si>
  <si>
    <t>Mestry, R.</t>
  </si>
  <si>
    <t>Mestry,  Raj</t>
  </si>
  <si>
    <t>Department of Education Leadership and Management, University of Johannesburg, Johannesburg, Gauteng, South Africa</t>
  </si>
  <si>
    <t>2-s2.0-105013137493</t>
  </si>
  <si>
    <t>Nwobodo-Anyadiegwu, E.N.</t>
  </si>
  <si>
    <t>Nwobodo-Anyadiegwu,  Nkeiruka Nkeiruka</t>
  </si>
  <si>
    <t>Department of Quality and Operations Management, University of Johannesburg, Johannesburg, Gauteng, South Africa</t>
  </si>
  <si>
    <t>Financial Literacy and Sustainable Food Production in Rural Nigeria: Access and Adoption Perspectives</t>
  </si>
  <si>
    <t>2-s2.0-85203460263</t>
  </si>
  <si>
    <t>Dasoo, N.</t>
  </si>
  <si>
    <t>Dasoo,  Nazreen</t>
  </si>
  <si>
    <t>Economic and Management Sciences Teachers’ Experiences of Teaching Financial Literacy: Implications for Teacher Training</t>
  </si>
  <si>
    <t>Nzimande, N.</t>
  </si>
  <si>
    <t>Nzimande,  Ntokozo Patrick</t>
  </si>
  <si>
    <t>Madondo, E.</t>
  </si>
  <si>
    <t>Madondo,  Elvis</t>
  </si>
  <si>
    <t>Department of Strategic Communication, University of Johannesburg, Johannesburg, Gauteng, South Africa</t>
  </si>
  <si>
    <t>Agumba, H.</t>
  </si>
  <si>
    <t>Agumba,  Hellen</t>
  </si>
  <si>
    <t>2-s2.0-85028570258</t>
  </si>
  <si>
    <t>Wentzel, A.</t>
  </si>
  <si>
    <t>Wentzel,  Arnold</t>
  </si>
  <si>
    <t>Department of Economics and Econometrics, University of Johannesburg, Johannesburg, Gauteng, South Africa</t>
  </si>
  <si>
    <t>Financial literacy in South Africa</t>
  </si>
  <si>
    <t>Olaore, A.</t>
  </si>
  <si>
    <t>Olaore,  Augusta Y.</t>
  </si>
  <si>
    <t>Department of Social Work and Community Development, University of Johannesburg, Johannesburg, Gauteng, South Africa</t>
  </si>
  <si>
    <t>Simon-Ilogho, B.</t>
  </si>
  <si>
    <t>Simon-Ilogho,  Busola</t>
  </si>
  <si>
    <t>Department of Accounting, University of Johannesburg, Johannesburg, Gauteng, South Africa</t>
  </si>
  <si>
    <t>2-s2.0-85173951678</t>
  </si>
  <si>
    <t>Financial literacy decision tree game: A system development exposé</t>
  </si>
  <si>
    <t>2-s2.0-105020055905</t>
  </si>
  <si>
    <t>Vorster, S.</t>
  </si>
  <si>
    <t>Vorster,  Sonia</t>
  </si>
  <si>
    <t>Department of Transport and Supply Chain Management, University of Johannesburg, Johannesburg, Gauteng, South Africa</t>
  </si>
  <si>
    <t>Exploring Funding Options for Female Entrepreneurs in Rural Areas in South Africa</t>
  </si>
  <si>
    <t>Thaba, S.C.</t>
  </si>
  <si>
    <t>Thaba,  Sebonkile Cynthia</t>
  </si>
  <si>
    <t>Graham, L.</t>
  </si>
  <si>
    <t>Graham,  Lauren A.</t>
  </si>
  <si>
    <t>Gebremariam Kotecho, M.G.</t>
  </si>
  <si>
    <t>Gebremariam Kotecho,  Messay Gcebremariam</t>
  </si>
  <si>
    <t>University of Johannesburg
Addis Ababa University</t>
  </si>
  <si>
    <t>Department of Social Work, University of Johannesburg, Johannesburg, Gauteng, South Africa, School of Social Work, Addis Ababa University, Addis Ababa, Ethiopia</t>
  </si>
  <si>
    <t>Takele, A.M.</t>
  </si>
  <si>
    <t>Takele,  Anduamlak Molla</t>
  </si>
  <si>
    <t>University of Johannesburg
Debre Markos University</t>
  </si>
  <si>
    <t>Department of Social Work, University of Johannesburg, Johannesburg, Gauteng, South Africa, Department of Sociology, Debre Markos University, Debra Marcos, Ethiopia</t>
  </si>
  <si>
    <t>Verhoef, G.</t>
  </si>
  <si>
    <t>Verhoef,  Grietjie</t>
  </si>
  <si>
    <t>University of Johannesburg
Monash University</t>
  </si>
  <si>
    <t>University of Johannesburg, Johannesburg, Gauteng, South Africa, Monash University, Melbourne, VIC, Australia</t>
  </si>
  <si>
    <t>Alshurideh, M.T.</t>
  </si>
  <si>
    <t>Alshurideh,  Muhammad Turki</t>
  </si>
  <si>
    <t>University of Jordan</t>
  </si>
  <si>
    <t>Department of Marketing, School of Business University of Jordan, Amman, Jordan</t>
  </si>
  <si>
    <t>Sakanko, M.A.</t>
  </si>
  <si>
    <t>Sakanko,  Musa Abdullahi</t>
  </si>
  <si>
    <t>University of Jos</t>
  </si>
  <si>
    <t>University of Jos, Jos, Plateau, Nigeria</t>
  </si>
  <si>
    <t>2-s2.0-85126306626</t>
  </si>
  <si>
    <t>Soepding, B.A.</t>
  </si>
  <si>
    <t>Soepding,  Benard Alkali</t>
  </si>
  <si>
    <t>Department of Accounting, University of Jos, Jos, Plateau, Nigeria</t>
  </si>
  <si>
    <t>The contribution effect of learning experience on financial well-being of government retirees in North-Central Nigeria</t>
  </si>
  <si>
    <t>2-s2.0-85147566322</t>
  </si>
  <si>
    <t>Ahonen, A.K.</t>
  </si>
  <si>
    <t>Ahonen,  Arto Kalevi</t>
  </si>
  <si>
    <t>University of Jyväskylä</t>
  </si>
  <si>
    <t>University of Jyväskylä, Jyvaskyla, Central Finland, Finland</t>
  </si>
  <si>
    <t>School and family environments promote adolescents' financial confidence: Indirect paths to financial literacy skills in Finnish PISA 2018</t>
  </si>
  <si>
    <t>Wilska, T.-A.</t>
  </si>
  <si>
    <t>Wilska,  Terhi Anna</t>
  </si>
  <si>
    <t>Department of Social Sciences and Philosophy, University of Jyväskylä, Jyvaskyla, Central Finland, Finland</t>
  </si>
  <si>
    <t>2-s2.0-85119407919</t>
  </si>
  <si>
    <t>Financial literacy among Finnish adolescents in PISA 2018: the role of financial learning and dispositional factors</t>
  </si>
  <si>
    <t>Nyrhinen, J.</t>
  </si>
  <si>
    <t>Nyrhinen,  Jussi</t>
  </si>
  <si>
    <t>2-s2.0-105018441875</t>
  </si>
  <si>
    <t>Silinskas, G.</t>
  </si>
  <si>
    <t>Silinskas,  Gintautas</t>
  </si>
  <si>
    <t>Department of Psychology, University of Jyväskylä, Jyvaskyla, Central Finland, Finland</t>
  </si>
  <si>
    <t>ICT engagement and other factors associated with adolescents' financial literacy: evidence from PISA</t>
  </si>
  <si>
    <t>Laine, K.</t>
  </si>
  <si>
    <t>Laine,  Kati</t>
  </si>
  <si>
    <t>Koskelainen, T.</t>
  </si>
  <si>
    <t>Koskelainen,  Tiina</t>
  </si>
  <si>
    <t>Faculty of Information Technology, University of Jyväskylä, Jyvaskyla, Central Finland, Finland</t>
  </si>
  <si>
    <t>Törmäkangas, K.</t>
  </si>
  <si>
    <t>Törmäkangas,  Kari</t>
  </si>
  <si>
    <t>2-s2.0-105018404181</t>
  </si>
  <si>
    <t>Towards the digital future of AI generations: a conclusion</t>
  </si>
  <si>
    <t>2-s2.0-85041600821</t>
  </si>
  <si>
    <t>University of Jyväskylä
Helsingin Yliopisto (This one is in Finnish, so it translates to Helsinki University)
NA (As there are two universities mentioned and no specific research institute or college was given, I assumed the main universities were meant. However, if a more specific educational entity needs to be identified, further context would be needed.)</t>
  </si>
  <si>
    <t>University of Jyväskylä, Jyvaskyla, Central Finland, Finland, Helsingin Yliopisto, Helsinki, Uusimaa, Finland</t>
  </si>
  <si>
    <t>Subjective financial situation and financial capability of young adults in Finland</t>
  </si>
  <si>
    <t>University of Jyväskylä
LUT University</t>
  </si>
  <si>
    <t>University of Jyväskylä, Jyvaskyla, Central Finland, Finland, Department of Social Sciences, LUT University, Lappeenranta, South Karelia, Finland</t>
  </si>
  <si>
    <t>University of Jyväskylä, Helsingin Yliopisto (NA for multiple universities in one sentence)</t>
  </si>
  <si>
    <t>2-s2.0-85027438875</t>
  </si>
  <si>
    <t>Phipps, B.J.</t>
  </si>
  <si>
    <t>Phipps,  Barbara J.</t>
  </si>
  <si>
    <t>University of Kansas</t>
  </si>
  <si>
    <t>Department of Curriculum and Teaching, University of Kansas, Lawrence, KS, United States</t>
  </si>
  <si>
    <t>Financial capability of parents of kindergarteners</t>
  </si>
  <si>
    <t>2-s2.0-85160822010</t>
  </si>
  <si>
    <t>University of Kansas, Lawrence, KS, United States</t>
  </si>
  <si>
    <t>Building Financial Capability and Assets to Reduce Poverty and Health Disparities: Race/Ethnicity Matters</t>
  </si>
  <si>
    <t>Deplazes, S.</t>
  </si>
  <si>
    <t>Deplazes,  Svetlana</t>
  </si>
  <si>
    <t>Rosell, N.</t>
  </si>
  <si>
    <t>Rosell,  Nehemiah</t>
  </si>
  <si>
    <t>School of Social Welfare, University of Kansas, Lawrence, KS, United States</t>
  </si>
  <si>
    <t>Kurth, N.K.</t>
  </si>
  <si>
    <t>Kurth,  Noelle K.</t>
  </si>
  <si>
    <t>Institute for Health and Disability Policy Studies, University of Kansas, Lawrence, KS, United States</t>
  </si>
  <si>
    <t>Willenbuecher, F.</t>
  </si>
  <si>
    <t>Willenbuecher,  Franziska</t>
  </si>
  <si>
    <t>Center for Public Partnerships and Research, University of Kansas, Lawrence, KS, United States</t>
  </si>
  <si>
    <t>Kurth, N.</t>
  </si>
  <si>
    <t>2-s2.0-0036321483</t>
  </si>
  <si>
    <t>Hackney, J.K.</t>
  </si>
  <si>
    <t>Hackney,  Jennifer Kay</t>
  </si>
  <si>
    <t>Gerontology Center, University of Kansas, Lawrence, KS, United States</t>
  </si>
  <si>
    <t>Workers' ignorance of retirement benefits</t>
  </si>
  <si>
    <t>Sun, S.S.</t>
  </si>
  <si>
    <t>Gurley-Calvez, T.</t>
  </si>
  <si>
    <t>Gurley-Calvez,  Tami J.</t>
  </si>
  <si>
    <t>Department of Health Policy and Management, University of Kansas, Lawrence, KS, United States</t>
  </si>
  <si>
    <t>Gibson, C.A.</t>
  </si>
  <si>
    <t>Gibson,  Cheryl A.</t>
  </si>
  <si>
    <t>Department of Internal Medicine, University of Kansas Medical Center, Kansas City, KS, United States</t>
  </si>
  <si>
    <t>2-s2.0-61449218208</t>
  </si>
  <si>
    <t>Scanlon, E.</t>
  </si>
  <si>
    <t>Scanlon,  Edward T.</t>
  </si>
  <si>
    <t>Do assets affect well-being? Perceptions of youth in a matched savings program</t>
  </si>
  <si>
    <t>Hall, J.P.</t>
  </si>
  <si>
    <t>Hall,  Jean P.</t>
  </si>
  <si>
    <t>Institute for Health and Disability Policy Studies, University of Kansas, Lawrence, KS, United States, Department of Applied Behavioral Science, University of Kansas, Lawrence, KS, United States</t>
  </si>
  <si>
    <t>2-s2.0-4043083574</t>
  </si>
  <si>
    <t>University of Kansas, Lawrence, KS, United States, School of Social Welfare, University of Kansas, Lawrence, KS, United States</t>
  </si>
  <si>
    <t>A framework of asset-accumulation stages and strategies</t>
  </si>
  <si>
    <t>2-s2.0-85188179043</t>
  </si>
  <si>
    <t>Olusanya, I.I.</t>
  </si>
  <si>
    <t>Olusanya,  Ifeloju Ijasini</t>
  </si>
  <si>
    <t>Exploring Stakeholders’ Engagement in Heritage-Led Community Development in Historic Towns: The Case of Badagry, Lagos State</t>
  </si>
  <si>
    <t>Ekerdt, D.J.</t>
  </si>
  <si>
    <t>Ekerdt,  David J.</t>
  </si>
  <si>
    <t>Adams, D.</t>
  </si>
  <si>
    <t>Adams,  Deborah</t>
  </si>
  <si>
    <t>Kardash, N.</t>
  </si>
  <si>
    <t>Kardash,  Nadzeya</t>
  </si>
  <si>
    <t>Banerjee, M.M.</t>
  </si>
  <si>
    <t>Banerjee,  Mahasweta M.</t>
  </si>
  <si>
    <t>2-s2.0-67349154475</t>
  </si>
  <si>
    <t>Buford, A.</t>
  </si>
  <si>
    <t>Buford,  Andrea</t>
  </si>
  <si>
    <t>Matched savings accounts: A study of youths' perceptions of program and account design</t>
  </si>
  <si>
    <t>Bazley, W.J.</t>
  </si>
  <si>
    <t>Bazley,  William J.</t>
  </si>
  <si>
    <t>Warner, C.K.</t>
  </si>
  <si>
    <t>Warner,  Connor K.</t>
  </si>
  <si>
    <t>2-s2.0-84994527385</t>
  </si>
  <si>
    <t>"We routinely borrow to survive": Exploring the financial capability of income-poor people in India</t>
  </si>
  <si>
    <t>Jung, E.</t>
  </si>
  <si>
    <t>Jung,  Euijin</t>
  </si>
  <si>
    <t>Shenoy, C.</t>
  </si>
  <si>
    <t>Shenoy,  Catherine</t>
  </si>
  <si>
    <t>University of Kansas School of Business, Lawrence, KS, United States</t>
  </si>
  <si>
    <t>2-s2.0-84946934982</t>
  </si>
  <si>
    <t>Financial Education is not Enough: Millennials May Need Financial Capability to Demonstrate Healthier Financial Behaviors</t>
  </si>
  <si>
    <t>2-s2.0-84923088279</t>
  </si>
  <si>
    <t>Department of Health Policy and Management, University of Kansas School of Medicine, Kansas City, KS, United States</t>
  </si>
  <si>
    <t>The Affordable Care Act and Consumer Well-Being: Knowns and Unknowns</t>
  </si>
  <si>
    <t>2-s2.0-84872855644</t>
  </si>
  <si>
    <t>Kim, J.S.</t>
  </si>
  <si>
    <t>Kim,  Johnny S.</t>
  </si>
  <si>
    <t>The role of identity-based motivation and solution-focus brief therapy in unifying accounts and financial education in school-related CDA programs</t>
  </si>
  <si>
    <t>SHENOY, P.P.</t>
  </si>
  <si>
    <t>SHENOY,  PRAKASH P.</t>
  </si>
  <si>
    <t>Howard, W.J.</t>
  </si>
  <si>
    <t>Juniper Children's Project in Schiefelbusch Institute for Life Span Studies Lawrence, University of Kansas, Lawrence, KS, United States</t>
  </si>
  <si>
    <t>Dawn, K.</t>
  </si>
  <si>
    <t>Dawn,  Kenneth</t>
  </si>
  <si>
    <t>University of Kansas School of Social Welfare, University of Kansas, Lawrence, KS, United States</t>
  </si>
  <si>
    <t>Silva, K.D.</t>
  </si>
  <si>
    <t>Silva,  Kapila D.</t>
  </si>
  <si>
    <t>Elliott, W.</t>
  </si>
  <si>
    <t>Elliott,  William</t>
  </si>
  <si>
    <t>Hull, H.R.</t>
  </si>
  <si>
    <t>Hull,  Holly R.</t>
  </si>
  <si>
    <t>University of Kansas Medical Center</t>
  </si>
  <si>
    <t>Department of Dietetics &amp; Nutrition, University of Kansas Medical Center, Kansas City, KS, United States</t>
  </si>
  <si>
    <t>Stewart, N.H.</t>
  </si>
  <si>
    <t>Stewart,  Nancy H.</t>
  </si>
  <si>
    <t>and Sleep Medicine, University of Kansas Medical Center, Kansas City, KS, United States</t>
  </si>
  <si>
    <t>Sullivan, D.K.</t>
  </si>
  <si>
    <t>Sullivan,  Debra Kay</t>
  </si>
  <si>
    <t>Gibbs, H.D.</t>
  </si>
  <si>
    <t>Gibbs,  Heather D.</t>
  </si>
  <si>
    <t>Ahmed Siddiqui, D.A.</t>
  </si>
  <si>
    <t>Ahmed Siddiqui,  Danish</t>
  </si>
  <si>
    <t>University of Karachi</t>
  </si>
  <si>
    <t>Department of Business Studies, University of Karachi, Karachi, Sindh, Pakistan</t>
  </si>
  <si>
    <t>2-s2.0-85139266116</t>
  </si>
  <si>
    <t>Lone, U.M.</t>
  </si>
  <si>
    <t>Lone,  Umer Mushtaq</t>
  </si>
  <si>
    <t>University of Kashmir</t>
  </si>
  <si>
    <t>Department of Management Studies, University of Kashmir, Garhwal, JK, India</t>
  </si>
  <si>
    <t>Impact of financial literacy on financial well-being: a mediational role of financial self-efficacy</t>
  </si>
  <si>
    <t>Bhat, S.A.</t>
  </si>
  <si>
    <t>Bhat,  Suhail Ahmad</t>
  </si>
  <si>
    <t>2-s2.0-85013101421</t>
  </si>
  <si>
    <t>Sangmi, M.-U.-D.</t>
  </si>
  <si>
    <t>Sangmi,  Mohi Ud Din</t>
  </si>
  <si>
    <t>Department of Business and Financial Studies, University of Kashmir, Garhwal, JK, India</t>
  </si>
  <si>
    <t>Stock Market Awareness among the Educated Youth: A Micro-level Study in India</t>
  </si>
  <si>
    <t>2-s2.0-85218228786</t>
  </si>
  <si>
    <t>Shah, I.A.</t>
  </si>
  <si>
    <t>Shah,  Imtiyaz Ahmad</t>
  </si>
  <si>
    <t>Department of Economics, University of Kashmir, Garhwal, JK, India</t>
  </si>
  <si>
    <t>Financial systems and poverty dynamics: a literature review on the role of institutions and fintech in economic growth</t>
  </si>
  <si>
    <t>Nazir, S.</t>
  </si>
  <si>
    <t>Nazir,  Saima</t>
  </si>
  <si>
    <t>Department of Commerce, University of Kashmir, Garhwal, JK, India</t>
  </si>
  <si>
    <t>2-s2.0-105011971150</t>
  </si>
  <si>
    <t>Mehraj, D.</t>
  </si>
  <si>
    <t>Mehraj,  Danish</t>
  </si>
  <si>
    <t>The Mediating Role of Financial Self-Efficacy in the Relationship Between Financial Inclusion and Poverty Alleviation</t>
  </si>
  <si>
    <t>Gulzar, S.</t>
  </si>
  <si>
    <t>Gulzar,  Sumaira</t>
  </si>
  <si>
    <t>Nissa, S.N.U.</t>
  </si>
  <si>
    <t>Nissa,  Syed Naiyar U.</t>
  </si>
  <si>
    <t>Akhter, A.</t>
  </si>
  <si>
    <t>Akhter,  Aabida</t>
  </si>
  <si>
    <t>Nissa, V.U.</t>
  </si>
  <si>
    <t>Nissa,  Viqar U.</t>
  </si>
  <si>
    <t>Darzi, M.A.</t>
  </si>
  <si>
    <t>Darzi,  Mushtaq Ahmad</t>
  </si>
  <si>
    <t>2-s2.0-85205700848</t>
  </si>
  <si>
    <t>Werake, S.K.</t>
  </si>
  <si>
    <t>Werake,  Senani Kumarihami</t>
  </si>
  <si>
    <t>University of Kelaniya</t>
  </si>
  <si>
    <t>Department of Economics, University of Kelaniya, Kelaniya, Sri Lanka</t>
  </si>
  <si>
    <t>Link Between Customer Perception and Financial Inclusion: An Empirical Analysis with Reference to Urban Low-income Households in Sri Lanka</t>
  </si>
  <si>
    <t>Dharmadasa, C.S.</t>
  </si>
  <si>
    <t>Dharmadasa,  Champika Sriyani</t>
  </si>
  <si>
    <t>2-s2.0-105009458801</t>
  </si>
  <si>
    <t>Withanaarachchi, A.</t>
  </si>
  <si>
    <t>Withanaarachchi,  Amila S.</t>
  </si>
  <si>
    <t>Department of Industrial Management, University of Kelaniya, Kelaniya, Sri Lanka</t>
  </si>
  <si>
    <t>Impact of Social Media Content and Exposure on Consumer Perceptions, Trust, and Banking Decisions in Sri Lanka: A Systematic Literature Review on the Moderating Roles of Demographics and Digital Literacy</t>
  </si>
  <si>
    <t>Samarasinghe, M.</t>
  </si>
  <si>
    <t>Samarasinghe,  Muditha L.</t>
  </si>
  <si>
    <t>2-s2.0-85165462297</t>
  </si>
  <si>
    <t>Peluso, D.</t>
  </si>
  <si>
    <t>Peluso,  Daniela M.</t>
  </si>
  <si>
    <t>University of Kent</t>
  </si>
  <si>
    <t>School of Anthropology and Conservation, University of Kent, Canterbury, Kent, United Kingdom</t>
  </si>
  <si>
    <t>The Digital Divide and Futurist Imaginings of Zelle‐ous Resistors</t>
  </si>
  <si>
    <t>2-s2.0-85032901942</t>
  </si>
  <si>
    <t>Zokaityte, A.</t>
  </si>
  <si>
    <t>Zokaityte,  Asta</t>
  </si>
  <si>
    <t>University of Kent, Canterbury, Kent, United Kingdom</t>
  </si>
  <si>
    <t>Financial literacy education: Edu-regulating our saving and spending habits</t>
  </si>
  <si>
    <t>2-s2.0-33947416969</t>
  </si>
  <si>
    <t>Williams,  Toni</t>
  </si>
  <si>
    <t>Kent Law School, University of Kent, Canterbury, Kent, United Kingdom</t>
  </si>
  <si>
    <t>Empowerment of whom and for what? Financial literacy education and the new regulation of consumer financial services</t>
  </si>
  <si>
    <t>2-s2.0-84890722429</t>
  </si>
  <si>
    <t>Open the box: An exploration of the financial services authority's model of fairness in consumer financial transactions</t>
  </si>
  <si>
    <t>2-s2.0-85032960196</t>
  </si>
  <si>
    <t>Financial literacy and numeracy of consumers and retail investors</t>
  </si>
  <si>
    <t>2-s2.0-85049061745</t>
  </si>
  <si>
    <t>Loomis, J.M.</t>
  </si>
  <si>
    <t>Loomis,  Jessa M.</t>
  </si>
  <si>
    <t>University of Kentucky</t>
  </si>
  <si>
    <t>Department of Geography, University of Kentucky, Lexington, KY, United States</t>
  </si>
  <si>
    <t>Rescaling and reframing poverty: Financial coaching and the pedagogical spaces of financial inclusion in Boston, Massachusetts</t>
  </si>
  <si>
    <t>Pabian, P.S.</t>
  </si>
  <si>
    <t>Pabian,  Patrick S.</t>
  </si>
  <si>
    <t>College of Health Sciences, University of Kentucky, Lexington, KY, United States</t>
  </si>
  <si>
    <t>2-s2.0-105011153808</t>
  </si>
  <si>
    <t>Bagby, I.</t>
  </si>
  <si>
    <t>Bagby,  Ihsan</t>
  </si>
  <si>
    <t>Arabic &amp; Islamic Studies, University of Kentucky, Lexington, KY, United States</t>
  </si>
  <si>
    <t>African American Muslim Mosques and Philanthropy</t>
  </si>
  <si>
    <t>McDaniel, L.</t>
  </si>
  <si>
    <t>McDaniel,  Linda S.</t>
  </si>
  <si>
    <t>University of Kentucky, Lexington, KY, United States</t>
  </si>
  <si>
    <t>Jacobs-Lawson, J.M.</t>
  </si>
  <si>
    <t>Jacobs-Lawson,  Joy M.</t>
  </si>
  <si>
    <t>Program in Gerontology, University of Kentucky, Lexington, KY, United States</t>
  </si>
  <si>
    <t>Benitez, J.A.</t>
  </si>
  <si>
    <t>Benitez,  Joseph A.</t>
  </si>
  <si>
    <t>Department of Health Policy and Management, College of Public Health, Lexington, KY, United States</t>
  </si>
  <si>
    <t>Huang,  Huang</t>
  </si>
  <si>
    <t>Terrence, B.</t>
  </si>
  <si>
    <t>Terrence,  Biju</t>
  </si>
  <si>
    <t>University of Kerala</t>
  </si>
  <si>
    <t>University of Kerala, Thiruvananthapuram, KL, India</t>
  </si>
  <si>
    <t>Nair, S.K.</t>
  </si>
  <si>
    <t>Nair,  Sabu K.</t>
  </si>
  <si>
    <t>Biju, B.A.V.</t>
  </si>
  <si>
    <t>Biju,  Ajithakumari Vijayappan Nair</t>
  </si>
  <si>
    <t>2-s2.0-85123255395</t>
  </si>
  <si>
    <t>Mahmood, Z.M.</t>
  </si>
  <si>
    <t>Mahmood,  Zainab Makki</t>
  </si>
  <si>
    <t>University of Kerbala</t>
  </si>
  <si>
    <t>University of Kerbala, Karbala, Iraq</t>
  </si>
  <si>
    <t>The mediating role of strategic foresight in the relationship between financial knowledge and strategic responses</t>
  </si>
  <si>
    <t>Shaheed, J.M.</t>
  </si>
  <si>
    <t>Shaheed,  Jinan Mahdi</t>
  </si>
  <si>
    <t>Faris, A.A.</t>
  </si>
  <si>
    <t>Faris,  Ali Ahmed</t>
  </si>
  <si>
    <t>2-s2.0-85130280465</t>
  </si>
  <si>
    <t>Radenković, M.</t>
  </si>
  <si>
    <t>Radenković,  Milan M.</t>
  </si>
  <si>
    <t>University of Kragujevac</t>
  </si>
  <si>
    <t>Faculty of Engineering, University of Kragujevac, Kragujevac, Serbia</t>
  </si>
  <si>
    <t>BARRIERS, CHALLEGNES AND OPPORTUNITIES TO IMPROVE OCCUPATIONAL HEALTH AND SAFETY MANAGEMENT IN SMALL AND MEDIUM ENTERPRISES IN SERBIA: CASE STUDY APPROACH</t>
  </si>
  <si>
    <t>Mačužić, I.</t>
  </si>
  <si>
    <t>Mačužić,  Ivan D.</t>
  </si>
  <si>
    <t>Mijović, N.</t>
  </si>
  <si>
    <t>Mijović,  Nastasija</t>
  </si>
  <si>
    <t>Vukićević, A.</t>
  </si>
  <si>
    <t>Vukićević,  Arso M.</t>
  </si>
  <si>
    <t>Todorović, P.</t>
  </si>
  <si>
    <t>Todorović,  Petar M.</t>
  </si>
  <si>
    <t>Savković, M.</t>
  </si>
  <si>
    <t>Savković,  Marija</t>
  </si>
  <si>
    <t>Djapan, M.</t>
  </si>
  <si>
    <t>Djapan,  Marko J.</t>
  </si>
  <si>
    <t>2-s2.0-85193976503</t>
  </si>
  <si>
    <t>Hindi al-Ali, A.H.</t>
  </si>
  <si>
    <t>Hindi al-Ali,  Ali Hameed</t>
  </si>
  <si>
    <t>University of Kufa</t>
  </si>
  <si>
    <t>Faculty of Administration and Economics, University of Kufa, Kufa, Najaf, Iraq</t>
  </si>
  <si>
    <t>Incorporating Financial Knowledge with ChatGPT to Make Informed Investment Decisions</t>
  </si>
  <si>
    <t>2-s2.0-85215716178</t>
  </si>
  <si>
    <t>Al Zubaidi, H.H.A.</t>
  </si>
  <si>
    <t>Al Zubaidi,  Haidar Hamoudi Ali</t>
  </si>
  <si>
    <t>The role of emotional marketing in enhancing strategic customer behavior through financial knowledge: An analytical study of a sample of shopping malls in Iraq</t>
  </si>
  <si>
    <t>Al-Ruaziq, S.S.S.</t>
  </si>
  <si>
    <t>Al-Ruaziq,  Sarah Sarhan</t>
  </si>
  <si>
    <t>Abdulhameed, G.R.</t>
  </si>
  <si>
    <t>Abdulhameed,  Ghassan Rashad</t>
  </si>
  <si>
    <t>Meala, Q.A.H.</t>
  </si>
  <si>
    <t>Meala,  Qhayser Ali Hadi</t>
  </si>
  <si>
    <t>Al-Daamee, W.A.J.</t>
  </si>
  <si>
    <t>Al-Daamee,  Waleed Abbas Jebur</t>
  </si>
  <si>
    <t>Obaid, A.J.</t>
  </si>
  <si>
    <t>Obaid,  Ahmed J.</t>
  </si>
  <si>
    <t>Faculty of Computer Science and Mathematics, University of Kufa, Kufa, Najaf, Iraq</t>
  </si>
  <si>
    <t>2-s2.0-85189077502</t>
  </si>
  <si>
    <t>Moradi, Z.</t>
  </si>
  <si>
    <t>Moradi,  Zanyar</t>
  </si>
  <si>
    <t>University of Kurdistan</t>
  </si>
  <si>
    <t>Department of Physical Education, University of Kurdistan, Sanandaj, Kurdistan, Iran</t>
  </si>
  <si>
    <t>Examining school nutrition policies and their effect on the promotion of low-nutrient foods in the context of sports advertising</t>
  </si>
  <si>
    <t>Izadi, B.</t>
  </si>
  <si>
    <t>Izadi,  Behzad</t>
  </si>
  <si>
    <t>2-s2.0-85199140509</t>
  </si>
  <si>
    <t>Naude, M.</t>
  </si>
  <si>
    <t>Naude,  Micheline Juliana</t>
  </si>
  <si>
    <t>University of KwaZulu-Natal</t>
  </si>
  <si>
    <t>School of Management, University of KwaZulu-Natal, Durban, KwaZulu-Natal, South Africa</t>
  </si>
  <si>
    <t>Assuring the Sustainability and Growth of Small and Medium-sized Manufacturing Enterprises in Botswana: An Exploratory Study</t>
  </si>
  <si>
    <t>2-s2.0-85206317147</t>
  </si>
  <si>
    <t>Mbonigaba, J.</t>
  </si>
  <si>
    <t>Mbonigaba,  Josue</t>
  </si>
  <si>
    <t>School of Accounting, University of KwaZulu-Natal, Durban, KwaZulu-Natal, South Africa</t>
  </si>
  <si>
    <t>Financial Literacy and Financial Well-Being in Rural Households in Ghana: The Role of Financial Information Consumption</t>
  </si>
  <si>
    <t>2-s2.0-85161823140</t>
  </si>
  <si>
    <t>Gwena, K.R.</t>
  </si>
  <si>
    <t>Gwena,  Kudzanai Rosebud</t>
  </si>
  <si>
    <t>Centre for Water Resources Research, University of KwaZulu-Natal, Durban, KwaZulu-Natal, South Africa</t>
  </si>
  <si>
    <t>Analysis of International Yield Modelling Approaches to Ensure Adaptation Under Different Climate Futures and Spatiotemporal Scales for Semiarid Developing Countries</t>
  </si>
  <si>
    <t>2-s2.0-85146746425</t>
  </si>
  <si>
    <t>Nzuza, N.</t>
  </si>
  <si>
    <t>Nzuza,  Ngwenya</t>
  </si>
  <si>
    <t>Commerce Department, University of KwaZulu-Natal, Durban, KwaZulu-Natal, South Africa</t>
  </si>
  <si>
    <t>Teachers’ views on the role of economic and management sciences in preparing learners for accounting in the Further Education and Training Phase</t>
  </si>
  <si>
    <t>Chummun, B.</t>
  </si>
  <si>
    <t>University of KwaZulu-Natal, Durban, KwaZulu-Natal, South Africa, NWU Business School, Potchefstroom, North West, South Africa</t>
  </si>
  <si>
    <t>2-s2.0-85207592154</t>
  </si>
  <si>
    <t>University of KwaZulu-Natal, Durban, KwaZulu-Natal, South Africa</t>
  </si>
  <si>
    <t>Can artificial intelligence promote financial literacy in higher education? A case in the modern world</t>
  </si>
  <si>
    <t>Kayode, O.S.</t>
  </si>
  <si>
    <t>Kayode,  Omolayo Sunday</t>
  </si>
  <si>
    <t>Faculty of Law and Business Management, University of KwaZulu-Natal, Durban, KwaZulu-Natal, South Africa</t>
  </si>
  <si>
    <t>2-s2.0-84883856153</t>
  </si>
  <si>
    <t>Willan, S.</t>
  </si>
  <si>
    <t>Willan,  Samantha</t>
  </si>
  <si>
    <t>Combined structural interventions for gender equality and livelihood security: A critical review of the evidence from southern and eastern Africa and the implications for young people</t>
  </si>
  <si>
    <t>Govender, K.K.</t>
  </si>
  <si>
    <t>Govender,  Krishna Kisten</t>
  </si>
  <si>
    <t>Graduate School of Business and Leadership, University of KwaZulu-Natal, Durban, KwaZulu-Natal, South Africa</t>
  </si>
  <si>
    <t>Misselhorn, A.</t>
  </si>
  <si>
    <t>Misselhorn,  Alison A.</t>
  </si>
  <si>
    <t>Sibanda, M.</t>
  </si>
  <si>
    <t>Sibanda,  Mabutho M.</t>
  </si>
  <si>
    <t>2-s2.0-85133958271</t>
  </si>
  <si>
    <t>Ndlovu, V.P.</t>
  </si>
  <si>
    <t>Ndlovu,  Vusumuzi Prince</t>
  </si>
  <si>
    <t>Discipline of Curriculum Studies and Educational Technology, University of KwaZulu-Natal, Durban, KwaZulu-Natal, South Africa</t>
  </si>
  <si>
    <t>Secondary teachers’ experiences of enacting financial literacy/accounting in a technology-rich environment</t>
  </si>
  <si>
    <t>2-s2.0-105016720273</t>
  </si>
  <si>
    <t>Kuutol, P.K.</t>
  </si>
  <si>
    <t>Kuutol,  Peter Kwame</t>
  </si>
  <si>
    <t>Financial Literacy and Financial Well-Being in Rural Ghana: Does Level of Financial Information Matter?</t>
  </si>
  <si>
    <t>Gibbs, A.</t>
  </si>
  <si>
    <t>Gibbs,  Andrew</t>
  </si>
  <si>
    <t>2-s2.0-85097830379</t>
  </si>
  <si>
    <t>Obagbuwa, O.</t>
  </si>
  <si>
    <t>Obagbuwa,  Oloyede</t>
  </si>
  <si>
    <t>Determinants of students' spending habits: A case study of students at a premier university of african scholarship</t>
  </si>
  <si>
    <t>Masuku, M.M.</t>
  </si>
  <si>
    <t>Masuku,  Mfundo Mandla</t>
  </si>
  <si>
    <t>School of Built Environment and Development Studies, University of KwaZulu-Natal, Durban, KwaZulu-Natal, South Africa</t>
  </si>
  <si>
    <t>2-s2.0-85145849806</t>
  </si>
  <si>
    <t>Ndovela, S.</t>
  </si>
  <si>
    <t>Ndovela,  Sithembele</t>
  </si>
  <si>
    <t>School of Education, University of KwaZulu-Natal, Durban, KwaZulu-Natal, South Africa</t>
  </si>
  <si>
    <t>Teachers' Experiences of Teaching Financial Literacy in Economic and Management Sciences (EMS) in Preparing Learners for FET Phase Accounting</t>
  </si>
  <si>
    <t>Nzuza, S.</t>
  </si>
  <si>
    <t>Nzuza,  Siyacela</t>
  </si>
  <si>
    <t>Munodawafa, T.</t>
  </si>
  <si>
    <t>Munodawafa,  Tadios</t>
  </si>
  <si>
    <t>2-s2.0-85123782621</t>
  </si>
  <si>
    <t>Igbinakhase, I.</t>
  </si>
  <si>
    <t>Igbinakhase,  Idahosa</t>
  </si>
  <si>
    <t>Determinants for SMEs and entrepreneurship success post-pandemic</t>
  </si>
  <si>
    <t>Moyo, E.</t>
  </si>
  <si>
    <t>Moyo,  Enos</t>
  </si>
  <si>
    <t>School of Nursing and Public Health, University of KwaZulu-Natal, Durban, KwaZulu-Natal, South Africa</t>
  </si>
  <si>
    <t>Stuart-Hill, S.</t>
  </si>
  <si>
    <t>Stuart-Hill,  Sabine I.</t>
  </si>
  <si>
    <t>Nomlala, B.C.</t>
  </si>
  <si>
    <t>Nomlala,  Bomi Cyril</t>
  </si>
  <si>
    <t>Ngwenya, J.C.</t>
  </si>
  <si>
    <t>Ngwenya,  Jabulisile C.</t>
  </si>
  <si>
    <t>Mangoma, J.</t>
  </si>
  <si>
    <t>Mangoma,  Jaqualine F.</t>
  </si>
  <si>
    <t>2-s2.0-105007801085</t>
  </si>
  <si>
    <t>Mahomed, O.</t>
  </si>
  <si>
    <t>Mahomed,  Ozayr Haroon</t>
  </si>
  <si>
    <t>Discipline of Public Health Medicine, University of KwaZulu-Natal, Durban, KwaZulu-Natal, South Africa</t>
  </si>
  <si>
    <t>Financial management literacy among nurse managers in two districts of KwaZulu-Natal, South Africa: A cross-sectional study</t>
  </si>
  <si>
    <t>Mashizha, M.</t>
  </si>
  <si>
    <t>Mashizha,  Margaret</t>
  </si>
  <si>
    <t>Kwenda, F.</t>
  </si>
  <si>
    <t>Kwenda,  Farai</t>
  </si>
  <si>
    <t>Zuma, K.</t>
  </si>
  <si>
    <t>Zuma,  Khanyoh</t>
  </si>
  <si>
    <t>Rajaram, R.</t>
  </si>
  <si>
    <t>Rajaram,  Rajendra</t>
  </si>
  <si>
    <t>Ngwenya, J.</t>
  </si>
  <si>
    <t>Westville Campus, University of KwaZulu-Natal, Durban, KwaZulu-Natal, South Africa</t>
  </si>
  <si>
    <t>Hlatshwayo, S.I.</t>
  </si>
  <si>
    <t>Hlatshwayo,  Simphiwe Innocentia</t>
  </si>
  <si>
    <t>Engineering and Science, University of KwaZulu-Natal, Durban, KwaZulu-Natal, South Africa, Department of Engineering, University of KwaZulu-Natal, Durban, KwaZulu-Natal, South Africa</t>
  </si>
  <si>
    <t>Jilajila, S.P.</t>
  </si>
  <si>
    <t>Jilajila,  Senelisiwe Penelope</t>
  </si>
  <si>
    <t>Engineering and Science, University of KwaZulu-Natal, Durban, KwaZulu-Natal, South Africa</t>
  </si>
  <si>
    <t>Ngidi, M.S.C.</t>
  </si>
  <si>
    <t>Ngidi,  Mjabuliseni Simon Cloapas</t>
  </si>
  <si>
    <t>Engineering and Science, University of KwaZulu-Natal, Durban, KwaZulu-Natal, South Africa, Department of Engineering, University of KwaZulu-Natal, Durban, KwaZulu-Natal, South Africa, Department of Agricultural Extension and Rural Resource Management, University of KwaZulu-Natal, Durban, KwaZulu-Natal, South Africa</t>
  </si>
  <si>
    <t>Ndebele, N.C.</t>
  </si>
  <si>
    <t>Ndebele,  Nduduzo C.</t>
  </si>
  <si>
    <t>2-s2.0-78650325818</t>
  </si>
  <si>
    <t>Ghazzawi, I.</t>
  </si>
  <si>
    <t>Ghazzawi,  Issam A.</t>
  </si>
  <si>
    <t>University of La Verne</t>
  </si>
  <si>
    <t>University of La Verne, La Verne, CA, United States</t>
  </si>
  <si>
    <t>The next generation of entrepreneurs: A reflection of a college outreach business program for high school students</t>
  </si>
  <si>
    <t>2-s2.0-85087926196</t>
  </si>
  <si>
    <t>Zeng,  Tong</t>
  </si>
  <si>
    <t>Department of Applied Business Sciences and Economics, University of La Verne, La Verne, CA, United States</t>
  </si>
  <si>
    <t>Antecedents and Consequences of Using Social Media for Personal Finance</t>
  </si>
  <si>
    <t>Gong, F.</t>
  </si>
  <si>
    <t>Gong,  Fengmei</t>
  </si>
  <si>
    <t>Wang,  Chun</t>
  </si>
  <si>
    <t>LaFetra College of Education, University of La Verne, La Verne, CA, United States</t>
  </si>
  <si>
    <t>Cao,  Yingxia</t>
  </si>
  <si>
    <t>Mai, T.H.</t>
  </si>
  <si>
    <t>Mai,  Thi Huong</t>
  </si>
  <si>
    <t>University of Labour and Social Affairs</t>
  </si>
  <si>
    <t>University of Labour and Social Affairs, Hanoi, Viet Nam</t>
  </si>
  <si>
    <t>Vu Thuy, L.</t>
  </si>
  <si>
    <t>Vu Thuy,  Linh</t>
  </si>
  <si>
    <t>Department of Accounting, University of Labour and Social Affairs, Hanoi, Viet Nam</t>
  </si>
  <si>
    <t>Do, D.T.</t>
  </si>
  <si>
    <t>Do,  Ductai</t>
  </si>
  <si>
    <t>Kunnuji, M.</t>
  </si>
  <si>
    <t>Kunnuji,  Michael O.N.</t>
  </si>
  <si>
    <t>University of Lagos</t>
  </si>
  <si>
    <t>Associate Professor, University of Lagos, Lagos, Lagos, Nigeria</t>
  </si>
  <si>
    <t>2-s2.0-85052998313</t>
  </si>
  <si>
    <t>Nwokoma, N.I.</t>
  </si>
  <si>
    <t>Nwokoma,  Ndubisi Ifeanyi</t>
  </si>
  <si>
    <t>Department of Economics, University of Lagos, Lagos, Lagos, Nigeria</t>
  </si>
  <si>
    <t>Workers’ Remittances and the Dutch-Disease Argument: Investigating the Relationship in Sub-Saharan Africa</t>
  </si>
  <si>
    <t>Adegbite, E.O.</t>
  </si>
  <si>
    <t>Adegbite,  Esther Oluwafunmilayo</t>
  </si>
  <si>
    <t>Department of Finance, University of Lagos, Lagos, Lagos, Nigeria</t>
  </si>
  <si>
    <t>Ojapinwa, T.V.</t>
  </si>
  <si>
    <t>Ojapinwa,  Taiwo V.</t>
  </si>
  <si>
    <t>Oyewo, B.</t>
  </si>
  <si>
    <t>Department of Accounting, University of Lagos, Lagos, Lagos, Nigeria</t>
  </si>
  <si>
    <t>2-s2.0-105011831961</t>
  </si>
  <si>
    <t>Iwegbu, O.</t>
  </si>
  <si>
    <t>Iwegbu,  Onyebuchi</t>
  </si>
  <si>
    <t>The Sustainability of Continuous Access to Digital Loans and Its Effect on Household Welfare</t>
  </si>
  <si>
    <t>Yusuf, T.O.</t>
  </si>
  <si>
    <t>Yusuf,  Tajudeen Olalekan</t>
  </si>
  <si>
    <t>University of Lagos, Lagos, Lagos, Nigeria</t>
  </si>
  <si>
    <t>Odusami, K.T.</t>
  </si>
  <si>
    <t>Odusami,  Koleola Tunwase</t>
  </si>
  <si>
    <t>Department of Building, University of Lagos, Lagos, Lagos, Nigeria</t>
  </si>
  <si>
    <t>Oseni, E.</t>
  </si>
  <si>
    <t>Oseni,  Ezekiel</t>
  </si>
  <si>
    <t>Ademisola, O.M.</t>
  </si>
  <si>
    <t>Ademisola,  Oluwakemi Morenike</t>
  </si>
  <si>
    <t>Rehman, R.U.</t>
  </si>
  <si>
    <t>University of Lahore</t>
  </si>
  <si>
    <t>University of Lahore, Lahore, Punjab, Pakistan, Faculty of Business, Sohar University, Sohar, Oman</t>
  </si>
  <si>
    <t>Naseem, M.A.</t>
  </si>
  <si>
    <t>Naseem,  Muhammad Akram</t>
  </si>
  <si>
    <t>University of Lahore, Lahore, Punjab, Pakistan</t>
  </si>
  <si>
    <t>Imran, I.A.</t>
  </si>
  <si>
    <t>Imran,  Zulfiqar Ali</t>
  </si>
  <si>
    <t>2-s2.0-105010325707</t>
  </si>
  <si>
    <t>Financial literacy overconfidence, poor financial behaviour, and loan-taking propensity: The mediating role of financial fragility</t>
  </si>
  <si>
    <t>Naz, M.A.</t>
  </si>
  <si>
    <t>Naz,  Muhammad Azeem</t>
  </si>
  <si>
    <t>2-s2.0-85165116926</t>
  </si>
  <si>
    <t>Consumer financial behavior and financial capability</t>
  </si>
  <si>
    <t>Ali,  Rizwan</t>
  </si>
  <si>
    <t>Amin,  Ali</t>
  </si>
  <si>
    <t>Suleman, S.</t>
  </si>
  <si>
    <t>Suleman,  Sana</t>
  </si>
  <si>
    <t>University of Lahore
Xi'an Polytechnic University</t>
  </si>
  <si>
    <t>University of Lahore, Lahore, Punjab, Pakistan, School of Management, Xi'an Polytechnic University, Xi'an, Shaanxi, China</t>
  </si>
  <si>
    <t>University of Lakki Marwat</t>
  </si>
  <si>
    <t>Department of Business and Management Sciences, University of Lakki Marwat, Laaki Marwat, Pakistan</t>
  </si>
  <si>
    <t>Department of Business and Management Sciences, University of Lakki Marwat, Lakki Marwat, KPK, Pakistan</t>
  </si>
  <si>
    <t>Department of Business and Management Sciences, University of Lakki Marwat, Lakki Marwat, Khyber Pakhtunkhwa, Pakistan</t>
  </si>
  <si>
    <t>University of Lakki Marwat
Hong Kong Polytechnic University</t>
  </si>
  <si>
    <t>Department of Business and Management Sciences, University of Lakki Marwat, Lakki Marwat, Pakistan, Faculty of Business, The Hong Kong Polytechnic University, Hong Kong, Hong Kong, Hong Kong</t>
  </si>
  <si>
    <t>Clacher, I.</t>
  </si>
  <si>
    <t>Clacher,  Iain</t>
  </si>
  <si>
    <t>University of Leeds</t>
  </si>
  <si>
    <t>University of Leeds, Leeds, West Yorkshire, United Kingdom</t>
  </si>
  <si>
    <t>Farnsworth, V.L.</t>
  </si>
  <si>
    <t>Medical Education Unit, University of Leeds, Leeds, West Yorkshire, United Kingdom</t>
  </si>
  <si>
    <t>School of Education, University of Leeds, Leeds, West Yorkshire, United Kingdom</t>
  </si>
  <si>
    <t>Horan, N.J.</t>
  </si>
  <si>
    <t>Horan,  Nigel John</t>
  </si>
  <si>
    <t>Department of Civil Engineering, University of Leeds, Leeds, West Yorkshire, United Kingdom</t>
  </si>
  <si>
    <t>Robinson, A.</t>
  </si>
  <si>
    <t>Robinson,  Andrew M.</t>
  </si>
  <si>
    <t>2-s2.0-85028559589</t>
  </si>
  <si>
    <t>Following the trail from political discourse to curriculum reform: Reflecting on the shape of financial capability education in England</t>
  </si>
  <si>
    <t>Burton, D.</t>
  </si>
  <si>
    <t>Burton,  Dawn</t>
  </si>
  <si>
    <t>Molyneux, P.</t>
  </si>
  <si>
    <t>Molyneux,  Philip M.</t>
  </si>
  <si>
    <t>University of Leeds
University of Sharjah</t>
  </si>
  <si>
    <t>University of Leeds, Leeds, West Yorkshire, United Kingdom, University of Sharjah, Sharjah, Sharjah, United Arab Emirates</t>
  </si>
  <si>
    <t>Georgarakos, D.</t>
  </si>
  <si>
    <t>Georgarakos,  Dimitris</t>
  </si>
  <si>
    <t>University of Leicester</t>
  </si>
  <si>
    <t>Deutsche Bundesbank, University of Leicester, Leicester, Leicestershire, United Kingdom</t>
  </si>
  <si>
    <t>2-s2.0-33746610208</t>
  </si>
  <si>
    <t>Murphy, A.L.</t>
  </si>
  <si>
    <t>Murphy,  Anne L.</t>
  </si>
  <si>
    <t>University of Leicester, Leicester, Leicestershire, United Kingdom</t>
  </si>
  <si>
    <t>Dealing with uncertainty: Managing personal investment in the early English National Debt</t>
  </si>
  <si>
    <t>2-s2.0-85142281925</t>
  </si>
  <si>
    <t>Cossu, A.</t>
  </si>
  <si>
    <t>Cossu,  Alberto</t>
  </si>
  <si>
    <t>Communication and Sociology, Leicester Medical School, Leicester, Leicestershire, United Kingdom</t>
  </si>
  <si>
    <t>Cultures of digital finance: the rise of the financial public sphere</t>
  </si>
  <si>
    <t>2-s2.0-85134598012</t>
  </si>
  <si>
    <t>The Performativity of Algorithmic Trading: The Epistemology of Flash Crashes</t>
  </si>
  <si>
    <t>Fuentes, S.</t>
  </si>
  <si>
    <t>Fuentes,  Stelios</t>
  </si>
  <si>
    <t>Nchake, M.</t>
  </si>
  <si>
    <t>Nchake,  Mamello Amelia</t>
  </si>
  <si>
    <t>University of Lesotho</t>
  </si>
  <si>
    <t>Department of Economics, University of Lesotho, Roma, Lesotho</t>
  </si>
  <si>
    <t>2-s2.0-85102392283</t>
  </si>
  <si>
    <t>Rutledge, D.</t>
  </si>
  <si>
    <t>Rutledge,  Daniel</t>
  </si>
  <si>
    <t>University of Lethbridge</t>
  </si>
  <si>
    <t>University of Lethbridge, Lethbridge, AB, Canada</t>
  </si>
  <si>
    <t>The Influence of Time Orientation on Personal Finance Behaviours</t>
  </si>
  <si>
    <t>Deshpande, S.</t>
  </si>
  <si>
    <t>Deshpande,  Sameer A.</t>
  </si>
  <si>
    <t>2-s2.0-105001064571</t>
  </si>
  <si>
    <t>Smith, J.</t>
  </si>
  <si>
    <t>Smith,  James</t>
  </si>
  <si>
    <t>The Relationship Between Financial Education in Young Adults and Financial Literacy: A Review of the Literature in Canada and the United States*</t>
  </si>
  <si>
    <t>Adesina, F.</t>
  </si>
  <si>
    <t>Adesina,  Folasade</t>
  </si>
  <si>
    <t>Carnaghan, C.</t>
  </si>
  <si>
    <t>Carnaghan,  Carla A.</t>
  </si>
  <si>
    <t>2-s2.0-85071635846</t>
  </si>
  <si>
    <t>Karpf, M.</t>
  </si>
  <si>
    <t>Karpf,  Michael</t>
  </si>
  <si>
    <t>University of Lexington (NA if no university)</t>
  </si>
  <si>
    <t>University Health Service, Lexington, KY, United States</t>
  </si>
  <si>
    <t>The Role of Academic Health Centers in Addressing Health Equity and Social Determinants of Health</t>
  </si>
  <si>
    <t>2-s2.0-85172898404</t>
  </si>
  <si>
    <t>Ashrafi, D.M.</t>
  </si>
  <si>
    <t>Ashrafi,  Dewan Mehrab</t>
  </si>
  <si>
    <t>University of Liberal Arts Bangladesh</t>
  </si>
  <si>
    <t>Department of Business Administration, University of Liberal Arts Bangladesh, Dhaka, Bangladesh</t>
  </si>
  <si>
    <t>MANAGING CONSUMERS’ ADOPTION OF ARTIFICIAL INTELLIGENCE-BASED FINANCIAL ROBO-ADVISORY SERVICES: A MODERATED MEDIATION MODEL</t>
  </si>
  <si>
    <t>O’Meara, N.</t>
  </si>
  <si>
    <t>O’Meara,  Niamh</t>
  </si>
  <si>
    <t>426</t>
  </si>
  <si>
    <t>University of Limerick</t>
  </si>
  <si>
    <t>University of Limerick, Limerick, Munster, Ireland</t>
  </si>
  <si>
    <t>2-s2.0-85111685244</t>
  </si>
  <si>
    <t>Phaladi, N.H.</t>
  </si>
  <si>
    <t>Phaladi,  Nkgolodishe Hermit</t>
  </si>
  <si>
    <t>University of Limpopo</t>
  </si>
  <si>
    <t>University of Limpopo, Sovenga, South Africa</t>
  </si>
  <si>
    <t>Digital financial services: Prospects and challenges</t>
  </si>
  <si>
    <t>2-s2.0-85097678129</t>
  </si>
  <si>
    <t>Fatoki, O.</t>
  </si>
  <si>
    <t>Fatoki,  Olawale Olufunso</t>
  </si>
  <si>
    <t>Department of Business Management, University of Limpopo, Sovenga, South Africa</t>
  </si>
  <si>
    <t>Access to finance and performance of small firms in South Africa: The moderating effect of financial literacy</t>
  </si>
  <si>
    <t>2-s2.0-84907296519</t>
  </si>
  <si>
    <t>Financial literacy studies in South Africa: Current literature and research opportunities</t>
  </si>
  <si>
    <t>Oni, O.</t>
  </si>
  <si>
    <t>Oni,  Olabanji A.</t>
  </si>
  <si>
    <t>2-s2.0-85115255987</t>
  </si>
  <si>
    <t>Molise, H.</t>
  </si>
  <si>
    <t>Department of Education Studies, University of Limpopo, Sovenga, South Africa</t>
  </si>
  <si>
    <t>The relationships between experience, qualification and subject specialization and content knowledge mastery of economic and management sciences teachers: A case of accounting teaching</t>
  </si>
  <si>
    <t>van Niekerk, M.G.</t>
  </si>
  <si>
    <t>van Niekerk,  Martha Gertruida</t>
  </si>
  <si>
    <t>Oyeyinka, S.</t>
  </si>
  <si>
    <t>Oyeyinka,  Samson Adeoye</t>
  </si>
  <si>
    <t>University of Lincoln</t>
  </si>
  <si>
    <t>University of Lincoln, Lincoln, Lincolnshire, United Kingdom</t>
  </si>
  <si>
    <t>Onarinde, B.A.</t>
  </si>
  <si>
    <t>Onarinde,  Bukola Adenike</t>
  </si>
  <si>
    <t>2-s2.0-105019092110</t>
  </si>
  <si>
    <t>Li,  Yang</t>
  </si>
  <si>
    <t>Lincoln Institute for Rural and Coastal Health, University of Lincoln, Lincoln, Lincolnshire, United Kingdom</t>
  </si>
  <si>
    <t>Local cost of living, financial literacy, and housing hardship at older ages</t>
  </si>
  <si>
    <t>Skoczylis, J.</t>
  </si>
  <si>
    <t>Skoczylis,  Joshua J.</t>
  </si>
  <si>
    <t>School of Social and Political Sciences, University of Lincoln, Lincoln, Lincolnshire, United Kingdom</t>
  </si>
  <si>
    <t>Cowen, N.</t>
  </si>
  <si>
    <t>Cowen,  Nick</t>
  </si>
  <si>
    <t>Manning, L.</t>
  </si>
  <si>
    <t>Manning,  Louise</t>
  </si>
  <si>
    <t>Lincoln Institute for Agri-Food Technology, University of Lincoln, Lincoln, Lincolnshire, United Kingdom</t>
  </si>
  <si>
    <t>James, C.</t>
  </si>
  <si>
    <t>James,  Christian</t>
  </si>
  <si>
    <t>University of Lincoln, Lincoln, Lincolnshire, United Kingdom, Grimsby Institute, Grimsby, United Kingdom</t>
  </si>
  <si>
    <t>Mosedale, S.</t>
  </si>
  <si>
    <t>Mosedale,  Sarah</t>
  </si>
  <si>
    <t>University of Liverpool</t>
  </si>
  <si>
    <t>University of Liverpool, Liverpool, Merseyside, United Kingdom</t>
  </si>
  <si>
    <t>2-s2.0-85097749994</t>
  </si>
  <si>
    <t>Muktadir-Al-Mukit, D.</t>
  </si>
  <si>
    <t>Muktadir-Al-Mukit,  Dewan</t>
  </si>
  <si>
    <t>University of Liverpool Management School, Liverpool, Merseyside, United Kingdom</t>
  </si>
  <si>
    <t>Do sociodemographic factors have influence on risk tolerance level of stock market investors? An analysis from a developing country perspective</t>
  </si>
  <si>
    <t>2-s2.0-84909357072</t>
  </si>
  <si>
    <t>Rosenhaft, E.</t>
  </si>
  <si>
    <t>Rosenhaft,  Eve</t>
  </si>
  <si>
    <t>Women investors and financial knowledge in eighteenth-century Germany</t>
  </si>
  <si>
    <t>Pinnington, B.</t>
  </si>
  <si>
    <t>Pinnington,  Bruce Douglas</t>
  </si>
  <si>
    <t>Simpson, G.</t>
  </si>
  <si>
    <t>Simpson,  Glenn</t>
  </si>
  <si>
    <t>Kearney, T.</t>
  </si>
  <si>
    <t>Kearney,  Treasa</t>
  </si>
  <si>
    <t>McGill, R.</t>
  </si>
  <si>
    <t>McGill,  Rory</t>
  </si>
  <si>
    <t>2-s2.0-85132261686</t>
  </si>
  <si>
    <t>Kuchciak, I.</t>
  </si>
  <si>
    <t>Kuchciak,  Iwa</t>
  </si>
  <si>
    <t>University of Lodz</t>
  </si>
  <si>
    <t>Institute of Finance, University of Lodz, Lodz, LD, Poland</t>
  </si>
  <si>
    <t>Empowering Financial Education by Banks—Social Media as a Modern Channel</t>
  </si>
  <si>
    <t>2-s2.0-85139513004</t>
  </si>
  <si>
    <t>Ziemba, M.</t>
  </si>
  <si>
    <t>Ziemba,  Marika</t>
  </si>
  <si>
    <t>Why Do Consumers Purchase Further Financial Services? Application of the Theory of Planned Behaviour</t>
  </si>
  <si>
    <t>2-s2.0-85049796174</t>
  </si>
  <si>
    <t>Czechowska, I.D.</t>
  </si>
  <si>
    <t>Czechowska,  Iwona Dorota</t>
  </si>
  <si>
    <t>Zakład Bankowości Centralnej i Pośrednictwa Finansowego, University of Lodz, Lodz, LD, Poland</t>
  </si>
  <si>
    <t>Problems of financial services customers and their determinants; Problemy klientów usług finansowych oraz ich uwarunkowania</t>
  </si>
  <si>
    <t>Zatoń, W.</t>
  </si>
  <si>
    <t>Zatoń,  Wojciech</t>
  </si>
  <si>
    <t>Wiktorowicz, J.</t>
  </si>
  <si>
    <t>Wiktorowicz,  Justyna</t>
  </si>
  <si>
    <t>Department of Economic and Social Statistics, University of Lodz, Lodz, LD, Poland</t>
  </si>
  <si>
    <t>Stopczyński, A.R.</t>
  </si>
  <si>
    <t>Stopczyński,  Andrzej R.</t>
  </si>
  <si>
    <t>Karkocha, M.</t>
  </si>
  <si>
    <t>Karkocha,  Małgorzata</t>
  </si>
  <si>
    <t>University of Lodz, Lodz, LD, Poland, University of Lodz, Lodz, LD, Poland</t>
  </si>
  <si>
    <t>2-s2.0-85150741732</t>
  </si>
  <si>
    <t>Wegner, J.</t>
  </si>
  <si>
    <t>Wegner,  Joanna</t>
  </si>
  <si>
    <t>Wydział Prawa i Administracji, University of Lodz, Lodz, LD, Poland</t>
  </si>
  <si>
    <t>RESOLUTIONS OF THE FINANCIAL EDUCATION COUNCIL AS THE SUBJECT OF JUDICIAL REVIEW; UCHWAŁY RADY EDUKACJI FINANSOWEJ JAKO PRZEDMIOT KONTROLI SĄDOWEJ</t>
  </si>
  <si>
    <t>2-s2.0-105012905561</t>
  </si>
  <si>
    <t>Nézan Okey, M.K.</t>
  </si>
  <si>
    <t>Nézan Okey,  Mawussé Komlagan</t>
  </si>
  <si>
    <t>University of Lome</t>
  </si>
  <si>
    <t>Department of Economics, University of Lome, Lome, Togo</t>
  </si>
  <si>
    <t>Barriers to financial inclusion and socioeconomic determinants in West African Economic and Monetary Union (WAEMU) countries: a multivariate analysis</t>
  </si>
  <si>
    <t>Schifferes, S.</t>
  </si>
  <si>
    <t>Schifferes,  Steve</t>
  </si>
  <si>
    <t>University of London</t>
  </si>
  <si>
    <t>City, University of London, London, United Kingdom</t>
  </si>
  <si>
    <t>Gamal, L.</t>
  </si>
  <si>
    <t>Gamal,  Laila</t>
  </si>
  <si>
    <t>Department of Accounting and Finance, University of London Part of the European Universities in Egypt (EUE), London, Egypt</t>
  </si>
  <si>
    <t>Lin,  Li</t>
  </si>
  <si>
    <t>University of London, London, United Kingdom</t>
  </si>
  <si>
    <t>Agunsoye, A.</t>
  </si>
  <si>
    <t>Agunsoye,  Ariane</t>
  </si>
  <si>
    <t>Institute of Management Studies, University of London, London, United Kingdom</t>
  </si>
  <si>
    <t>Shu, S.D.</t>
  </si>
  <si>
    <t>Shu,  Stephen D.</t>
  </si>
  <si>
    <t>Thakur, R.</t>
  </si>
  <si>
    <t>Thakur,  Ramendra</t>
  </si>
  <si>
    <t>University of Louisiana at Lafayette</t>
  </si>
  <si>
    <t>University of Louisiana at Lafayette, Lafayette, LA, United States</t>
  </si>
  <si>
    <t>Chung, W.</t>
  </si>
  <si>
    <t>Chung,  Wonjun</t>
  </si>
  <si>
    <t>Department of Communication, University of Louisiana at Lafayette, Lafayette, LA, United States</t>
  </si>
  <si>
    <t>Ferris, L.-A.</t>
  </si>
  <si>
    <t>Ferris,  Lisa Anne</t>
  </si>
  <si>
    <t>University of Louisville</t>
  </si>
  <si>
    <t>University of Louisville, Louisville, KY, United States</t>
  </si>
  <si>
    <t>2-s2.0-85057612277</t>
  </si>
  <si>
    <t>Kumar,  Kishore</t>
  </si>
  <si>
    <t>University of Lucknow</t>
  </si>
  <si>
    <t>Department of Business Administration, University of Lucknow, Lucknow, UP, India</t>
  </si>
  <si>
    <t>Developing a framework for assessing sustainable banking performance of the Indian banking sector</t>
  </si>
  <si>
    <t>Prakash, A.</t>
  </si>
  <si>
    <t>Prakash,  Ajai</t>
  </si>
  <si>
    <t>Singh,  Ram</t>
  </si>
  <si>
    <t>Department of Management, University of Lucknow, Lucknow, UP, India</t>
  </si>
  <si>
    <t>Chufal, H.S.</t>
  </si>
  <si>
    <t>Chufal,  Himanshu Singh</t>
  </si>
  <si>
    <t>University of Lucknow, Lucknow, UP, India</t>
  </si>
  <si>
    <t>2-s2.0-85167602661</t>
  </si>
  <si>
    <t>Kostecki, S.</t>
  </si>
  <si>
    <t>Kostecki,  Sarah</t>
  </si>
  <si>
    <t>381</t>
  </si>
  <si>
    <t>University of Luxembourg</t>
  </si>
  <si>
    <t>Department of Social Sciences, University of Luxembourg, Esch-sur-Alzette, Luxembourg</t>
  </si>
  <si>
    <t>Acquisition capital: using a new concept to explore housing outcomes among millennials in the United States</t>
  </si>
  <si>
    <t>2-s2.0-105011081502</t>
  </si>
  <si>
    <t>Burcheri, L.M.</t>
  </si>
  <si>
    <t>Burcheri,  Lorenzo Matthias</t>
  </si>
  <si>
    <t>University of Luxembourg, Esch-sur-Alzette, Luxembourg</t>
  </si>
  <si>
    <t>The Residential Perception of Real-Time Electricity Tariffs</t>
  </si>
  <si>
    <t>Joxhe, M.</t>
  </si>
  <si>
    <t>Joxhe,  Majlinda</t>
  </si>
  <si>
    <t>Marxen, H.</t>
  </si>
  <si>
    <t>Marxen,  Hanna</t>
  </si>
  <si>
    <t>Pflücke, F.</t>
  </si>
  <si>
    <t>Pflücke,  Felix</t>
  </si>
  <si>
    <t>Department of Law, University of Luxembourg, Esch-sur-Alzette, Luxembourg, Oxford Social Sciences Division, Oxford, Oxfordshire, United Kingdom</t>
  </si>
  <si>
    <t>Andolfi, L.</t>
  </si>
  <si>
    <t>Andolfi,  Laura</t>
  </si>
  <si>
    <t>Flynn, L.B.</t>
  </si>
  <si>
    <t>Flynn,  Lindsay B.</t>
  </si>
  <si>
    <t>Murphy, D.S.</t>
  </si>
  <si>
    <t>Murphy,  David S.</t>
  </si>
  <si>
    <t>University of Lynchburg</t>
  </si>
  <si>
    <t>School of Business and Economics, University of Lynchburg, Lynchburg, VA, United States</t>
  </si>
  <si>
    <t>Yuen, D.C.Y.</t>
  </si>
  <si>
    <t>Yuen,  Desmond Chun Yip</t>
  </si>
  <si>
    <t>University of Macau</t>
  </si>
  <si>
    <t>University of Macau, Taipa, Macao</t>
  </si>
  <si>
    <t>Zhang,  Xu</t>
  </si>
  <si>
    <t>Panagiotidis, T.</t>
  </si>
  <si>
    <t>Panagiotidis,  Theodore</t>
  </si>
  <si>
    <t>University of Macedonia</t>
  </si>
  <si>
    <t>Department of Economics, University of Macedonia, Thessaloniki, Central Macedonia, Greece</t>
  </si>
  <si>
    <t>Boikos, S.</t>
  </si>
  <si>
    <t>Boikos,  Spyridon</t>
  </si>
  <si>
    <t>Gotzamani, K.</t>
  </si>
  <si>
    <t>Gotzamani,  Katerina D.</t>
  </si>
  <si>
    <t>Department of Business Administration, University of Macedonia, Thessaloniki, Central Macedonia, Greece</t>
  </si>
  <si>
    <t>2-s2.0-85089697112</t>
  </si>
  <si>
    <t>Suryandari, N.N.A.</t>
  </si>
  <si>
    <t>Suryandari,  Ni Nyoman Ayu</t>
  </si>
  <si>
    <t>University of Mahasaraswati</t>
  </si>
  <si>
    <t>University of Mahasaraswati Denpasar, Badung, Indonesia</t>
  </si>
  <si>
    <t>Financial literacy in the covid-19 pandemic: Pressure conditions in indonesia</t>
  </si>
  <si>
    <t>Rustiarini, N.W.</t>
  </si>
  <si>
    <t>Rustiarini,  Ni Wayan</t>
  </si>
  <si>
    <t>Yuesti, A.</t>
  </si>
  <si>
    <t>Yuesti,  Anik</t>
  </si>
  <si>
    <t>Lou, J.</t>
  </si>
  <si>
    <t>Lou,  Jun</t>
  </si>
  <si>
    <t>University of Maine</t>
  </si>
  <si>
    <t>University of Maine Business School, Orono, ME, United States</t>
  </si>
  <si>
    <t>Ullah, I.</t>
  </si>
  <si>
    <t>Ullah,  Ikram</t>
  </si>
  <si>
    <t>University of Malakand</t>
  </si>
  <si>
    <t>Department of Economics, University of Malakand, Chakdara, Pakistan</t>
  </si>
  <si>
    <t>Thakwalakwa, C.</t>
  </si>
  <si>
    <t>Thakwalakwa,  Chrissie M.</t>
  </si>
  <si>
    <t>University of Malawi</t>
  </si>
  <si>
    <t>University of Malawi, Zomba, Malawi</t>
  </si>
  <si>
    <t>Munthali, A.</t>
  </si>
  <si>
    <t>Munthali,  Alister C.</t>
  </si>
  <si>
    <t>Masanjala, W.</t>
  </si>
  <si>
    <t>Masanjala,  Winford H.</t>
  </si>
  <si>
    <t>Department of Economics, University of Malawi, Zomba, Malawi</t>
  </si>
  <si>
    <t>Alfonso, W.O.T.</t>
  </si>
  <si>
    <t>Alfonso,  Witness Olex Tapani</t>
  </si>
  <si>
    <t>Tan, S.-B.</t>
  </si>
  <si>
    <t>Tan,  Sengbeng</t>
  </si>
  <si>
    <t>University of Malaya</t>
  </si>
  <si>
    <t>Faculty of Medicine, University of Malaya Medical Centre, Kuala Lumpur, Malaysia</t>
  </si>
  <si>
    <t>Ho, G.-F.</t>
  </si>
  <si>
    <t>Ho,  Gwofuang Fuang</t>
  </si>
  <si>
    <t>University of Management and Technology</t>
  </si>
  <si>
    <t>University of Management and Technology Lahore, Lahore, Pakistan</t>
  </si>
  <si>
    <t>2-s2.0-85121225476</t>
  </si>
  <si>
    <t>Younas, K.</t>
  </si>
  <si>
    <t>Younas,  Kinza</t>
  </si>
  <si>
    <t>Department of Finance, University of Management and Technology Lahore, Lahore, Pakistan</t>
  </si>
  <si>
    <t>Women entrepreneurship and financial literacy: The case of female borrowers in Pakistan</t>
  </si>
  <si>
    <t>Tran, Q.N.</t>
  </si>
  <si>
    <t>Tran,  Quoc Nam</t>
  </si>
  <si>
    <t>School of Business, University of Management and Technology, Ho Chi Minh City, Ho Chi Minh City, Viet Nam</t>
  </si>
  <si>
    <t>Rafay, A.</t>
  </si>
  <si>
    <t>Rafay,  Abdul</t>
  </si>
  <si>
    <t>Khan, M.N.</t>
  </si>
  <si>
    <t>Khan,  Mohammad Nuruzzaman</t>
  </si>
  <si>
    <t>University of Manitoba</t>
  </si>
  <si>
    <t>Faculty of Social Work, University of Manitoba, Winnipeg, MB, Canada</t>
  </si>
  <si>
    <t>Frimpong, J.</t>
  </si>
  <si>
    <t>Frimpong,  Jennifer</t>
  </si>
  <si>
    <t>Department of Economics, University of Manitoba, Winnipeg, MB, Canada</t>
  </si>
  <si>
    <t>Kodom, R.B.</t>
  </si>
  <si>
    <t>Kodom,  Richard Baffo</t>
  </si>
  <si>
    <t>Simpson, W.</t>
  </si>
  <si>
    <t>Simpson,  Wayne</t>
  </si>
  <si>
    <t>2-s2.0-105017479066</t>
  </si>
  <si>
    <t>Adedotun, K.</t>
  </si>
  <si>
    <t>Adedotun,  Kafayat</t>
  </si>
  <si>
    <t>College of Rehabilitation Sciences, University of Manitoba, Winnipeg, MB, Canada</t>
  </si>
  <si>
    <t>Promoting financial empowerment after brain injury: Findings from focus groups</t>
  </si>
  <si>
    <t>Arowolo, I.</t>
  </si>
  <si>
    <t>Arowolo,  Ibiyemi</t>
  </si>
  <si>
    <t>Centre for the Advancement of Teaching and Learning, University of Manitoba, Winnipeg, MB, Canada</t>
  </si>
  <si>
    <t>Department of Occupational Therapy, University of Manitoba, Winnipeg, MB, Canada, Institute for Work and Health Toronto, Toronto, ON, Canada</t>
  </si>
  <si>
    <t>Latulipe, C.</t>
  </si>
  <si>
    <t>Latulipe,  Celine</t>
  </si>
  <si>
    <t>Department of Computer Science, University of Manitoba, Winnipeg, MB, Canada</t>
  </si>
  <si>
    <t>Ripat, J.</t>
  </si>
  <si>
    <t>Ripat,  Jacquie D.</t>
  </si>
  <si>
    <t>Department of Occupational Therapy, University of Manitoba, Winnipeg, MB, Canada</t>
  </si>
  <si>
    <t>2-s2.0-85184345471</t>
  </si>
  <si>
    <t>Ariano, E.</t>
  </si>
  <si>
    <t>Ariano,  Emily</t>
  </si>
  <si>
    <t>Victoria General Hospital Winnipeg, Winnipeg, MB, Canada, College of Rehabilitation Sciences, University of Manitoba, Winnipeg, MB, Canada</t>
  </si>
  <si>
    <t>Financial Capability Interventions Used for Specific Diagnoses Related to Functional Impairment: A Scoping Review</t>
  </si>
  <si>
    <t>Noor, T.</t>
  </si>
  <si>
    <t>Noor,  Thuhid</t>
  </si>
  <si>
    <t>Ewesesan, R.</t>
  </si>
  <si>
    <t>Ewesesan,  Roheema</t>
  </si>
  <si>
    <t>Department of Occupational Therapy, University of Manitoba, Winnipeg, MB, Canada, Department of Community Health Sciences, University of Manitoba, Winnipeg, MB, Canada</t>
  </si>
  <si>
    <t>Department of Community Health Sciences, University of Manitoba, Winnipeg, MB, Canada</t>
  </si>
  <si>
    <t>College of Rehabilitation Sciences, University of Manitoba, Winnipeg, MB, Canada, Institute for Work and Health Toronto, Toronto, ON, Canada</t>
  </si>
  <si>
    <t>University of Manitoba, Winnipeg, MB, Canada</t>
  </si>
  <si>
    <t>Casey, J.</t>
  </si>
  <si>
    <t>Casey,  Jennifer</t>
  </si>
  <si>
    <t>College of Rehabilitation Sciences, University of Manitoba, Winnipeg, MB, Canada, Children’s Therapy Collective and Children’s First Initiative, Winnipeg, MB, Canada,</t>
  </si>
  <si>
    <t>Loewen, M.</t>
  </si>
  <si>
    <t>Loewen,  Morgan</t>
  </si>
  <si>
    <t>College of Rehabilitation Sciences, University of Manitoba, Winnipeg, MB, Canada, Deer Lodge Centre, Winnipeg, MB, Canada</t>
  </si>
  <si>
    <t>College of Rehabilitation Sciences, University of Manitoba, Winnipeg, MB, Canada, Department of Occupational Therapy, University of Manitoba, Winnipeg, MB, Canada, Institute for Work and Health Toronto, Toronto, ON, Canada</t>
  </si>
  <si>
    <t>Salsi, S.</t>
  </si>
  <si>
    <t>Salsi,  Sofia</t>
  </si>
  <si>
    <t>2-s2.0-85121370980</t>
  </si>
  <si>
    <t>University of Maryland</t>
  </si>
  <si>
    <t>University of Maryland School of Social Work, Baltimore, MD, United States</t>
  </si>
  <si>
    <t>A Financial Social Work Certificate Program for Community and Family Practitioners</t>
  </si>
  <si>
    <t>Kumar,  Mahendra</t>
  </si>
  <si>
    <t>University of Maryland, College Park, College Park, MD, United States</t>
  </si>
  <si>
    <t>Anvari-Clark, J.</t>
  </si>
  <si>
    <t>Anvari-Clark,  Jeffrey</t>
  </si>
  <si>
    <t>Frey, J.J.</t>
  </si>
  <si>
    <t>Frey,  Jodi J.</t>
  </si>
  <si>
    <t>Rao,  Varun</t>
  </si>
  <si>
    <t>Mutneja, T.</t>
  </si>
  <si>
    <t>Mutneja,  Tejas</t>
  </si>
  <si>
    <t>Mukherjee,  Agastya</t>
  </si>
  <si>
    <t>2-s2.0-85145068742</t>
  </si>
  <si>
    <t>Department of Family Science, University of Maryland, College Park, College Park, MD, United States</t>
  </si>
  <si>
    <t>Evaluation of the 14-h together relationship and financial education program for couples</t>
  </si>
  <si>
    <t>School of Social Work, University of Maryland School of Social Work, Baltimore, MD, United States</t>
  </si>
  <si>
    <t>Pecukonis, E.</t>
  </si>
  <si>
    <t>Pecukonis,  Edward V.</t>
  </si>
  <si>
    <t>2-s2.0-84924533957</t>
  </si>
  <si>
    <t>Nelms, E.N.</t>
  </si>
  <si>
    <t>Nelms,  Emory N.</t>
  </si>
  <si>
    <t>University of Maryland, Baltimore (UMB), Baltimore, MD, United States</t>
  </si>
  <si>
    <t>Foundations of financial well-being: Insights into the role of executive function, financial socialization, and experience-based learning in childhood and youth</t>
  </si>
  <si>
    <t>Hatcher, S.</t>
  </si>
  <si>
    <t>Hatcher,  Seanté</t>
  </si>
  <si>
    <t>2-s2.0-85160341241</t>
  </si>
  <si>
    <t>Rose, T.</t>
  </si>
  <si>
    <t>Rose,  Theda</t>
  </si>
  <si>
    <t>Financial Behavioral Health and Investment Risk Willingness: Implications for the Racial Wealth Gap</t>
  </si>
  <si>
    <t>Kalish, C.W.</t>
  </si>
  <si>
    <t>Kalish,  Charles W.</t>
  </si>
  <si>
    <t>Else-Quest, N.M.</t>
  </si>
  <si>
    <t>Else-Quest,  Nicole M.</t>
  </si>
  <si>
    <t>2-s2.0-84871441605</t>
  </si>
  <si>
    <t>Workplace financial education</t>
  </si>
  <si>
    <t>Hoagland, E.M.</t>
  </si>
  <si>
    <t>Hoagland,  Emily M.</t>
  </si>
  <si>
    <t>Jacobson Frey, J.</t>
  </si>
  <si>
    <t>Jacobson Frey,  Jodi</t>
  </si>
  <si>
    <t>Imboden, R.</t>
  </si>
  <si>
    <t>Imboden,  Rachel</t>
  </si>
  <si>
    <t>Falconier, M.K.</t>
  </si>
  <si>
    <t>Falconier,  Mariana Karin</t>
  </si>
  <si>
    <t>Lachowicz, M.J.</t>
  </si>
  <si>
    <t>Lachowicz,  Mark J.</t>
  </si>
  <si>
    <t>Department of Human Development and Quantitative Methodology, University of Maryland, College Park, College Park, MD, United States</t>
  </si>
  <si>
    <t>Harrington, D.</t>
  </si>
  <si>
    <t>Harrington,  Donna</t>
  </si>
  <si>
    <t>Odders-White, E.</t>
  </si>
  <si>
    <t>Odders-White,  Elizabeth R.</t>
  </si>
  <si>
    <t>University of Maryland School of Public Health, College Park, MD, United States</t>
  </si>
  <si>
    <t>2-s2.0-85128163229</t>
  </si>
  <si>
    <t>Relationships Among Emotion Regulation, Financial Self-Efficacy, and Financial Management Behaviors of Couples</t>
  </si>
  <si>
    <t>Ahn, H.</t>
  </si>
  <si>
    <t>Ahn,  Haksoon</t>
  </si>
  <si>
    <t>2-s2.0-105007603328</t>
  </si>
  <si>
    <t>The Association Between Immigration Status-Related Intimate Partner Violence and Financial Strain Among Women</t>
  </si>
  <si>
    <t>Jacobson Frey, J.J.</t>
  </si>
  <si>
    <t>Drever, A.I.</t>
  </si>
  <si>
    <t>Drever,  Anita I.</t>
  </si>
  <si>
    <t>Conway, C.A.</t>
  </si>
  <si>
    <t>Conway,  C. Andrew</t>
  </si>
  <si>
    <t>Aggarwal, N.</t>
  </si>
  <si>
    <t>Aggarwal,  Nikita</t>
  </si>
  <si>
    <t>2-s2.0-85145445825</t>
  </si>
  <si>
    <t>Knight, C.</t>
  </si>
  <si>
    <t>Knight,  Carolyn</t>
  </si>
  <si>
    <t>Financialization and Systemic Income Inequality: A Call to Action for Social Work Educators and Practitioners</t>
  </si>
  <si>
    <t>2-s2.0-85209998772</t>
  </si>
  <si>
    <t>Yumiseva, M.</t>
  </si>
  <si>
    <t>Yumiseva,  Martha</t>
  </si>
  <si>
    <t>Department of Family Science, University of Maryland School of Public Health, College Park, MD, United States, University of Pennsylvania Graduate School of Education, Philadelphia, PA, United States</t>
  </si>
  <si>
    <t>Pilot test of JUNTOS EN PAREJA: Enhancing relationship and financial well-being in Latine couples</t>
  </si>
  <si>
    <t>Foss, R.</t>
  </si>
  <si>
    <t>Foss,  Rebecca</t>
  </si>
  <si>
    <t>Xu,  Yanfeng</t>
  </si>
  <si>
    <t>Falconier, M.</t>
  </si>
  <si>
    <t>Department of Family Science, University of Maryland School of Public Health, College Park, MD, United States</t>
  </si>
  <si>
    <t>2-s2.0-85138293980</t>
  </si>
  <si>
    <t>University of Maryland, College Park, College Park, MD, United States, Extension, University of Maryland, College Park, College Park, MD, United States, Evaluation, University of Maryland, College Park, College Park, MD, United States</t>
  </si>
  <si>
    <t>Together–A couples’ program integrating relationship and financial education: A randomized controlled trial</t>
  </si>
  <si>
    <t>Brown, A.</t>
  </si>
  <si>
    <t>Brown,  Alexandra</t>
  </si>
  <si>
    <t>Joint Program of Survey Methodology, University of Maryland (previously Federal Reserve Board), United States</t>
  </si>
  <si>
    <t>2-s2.0-33748327190</t>
  </si>
  <si>
    <t>Department of Family Studies, University of Maryland, College Park, College Park, MD, United States</t>
  </si>
  <si>
    <t>Financial stress and absenteeism: An empirically. derived model</t>
  </si>
  <si>
    <t>Elkinson, A.</t>
  </si>
  <si>
    <t>Elkinson,  Audrey</t>
  </si>
  <si>
    <t>Graham, C.</t>
  </si>
  <si>
    <t>Graham,  Carol L.</t>
  </si>
  <si>
    <t>The Brookings Institution, Washington, D.C., United States, University of Maryland, College Park, College Park, MD, United States</t>
  </si>
  <si>
    <t>2-s2.0-85148119791</t>
  </si>
  <si>
    <t>Financial Issues of Workers</t>
  </si>
  <si>
    <t>Chan,  Alexander E.</t>
  </si>
  <si>
    <t>2-s2.0-85122049905</t>
  </si>
  <si>
    <t>The Routledge Handbook on Financial Social Work: Direct Practice with Vulnerable Populations</t>
  </si>
  <si>
    <t>Galiani, S.</t>
  </si>
  <si>
    <t>Galiani,  Sebastián</t>
  </si>
  <si>
    <t>University of Maryland, College Park, College Park, MD, United States, National Bureau of Economic Research, Cambridge, MA, United States</t>
  </si>
  <si>
    <t>2-s2.0-105016209211</t>
  </si>
  <si>
    <t>Azizi, Z.</t>
  </si>
  <si>
    <t>Azizi,  Zeinab</t>
  </si>
  <si>
    <t>Evaluation of the online TOGETHER relationship and financial education program for couples</t>
  </si>
  <si>
    <t>Belcher, J.</t>
  </si>
  <si>
    <t>Belcher,  John R.</t>
  </si>
  <si>
    <t>2-s2.0-105001377852</t>
  </si>
  <si>
    <t>Mokhtari, M.</t>
  </si>
  <si>
    <t>Mokhtari,  Manouchehr Mitch</t>
  </si>
  <si>
    <t>Financial Overconfidence and High-Cost Borrowing: The Moderating Effect of Mobile Payments</t>
  </si>
  <si>
    <t>2-s2.0-85134956935</t>
  </si>
  <si>
    <t>The Role of Socialization in Shaping Personal Finance Attitudes and Behaviors</t>
  </si>
  <si>
    <t>Financial Social Work Initiative (FSWI), University of Maryland School of Social Work, Baltimore, MD, United States</t>
  </si>
  <si>
    <t>Chawla, I.</t>
  </si>
  <si>
    <t>Chawla,  Isha</t>
  </si>
  <si>
    <t>2-s2.0-85075600821</t>
  </si>
  <si>
    <t>Orr, A.</t>
  </si>
  <si>
    <t>Orr,  Audrey</t>
  </si>
  <si>
    <t>Extension-led training for human services providers on use of a financial empowerment tool</t>
  </si>
  <si>
    <t>Ketterman, J.</t>
  </si>
  <si>
    <t>Ketterman,  Jesse</t>
  </si>
  <si>
    <t>Maynard, P.</t>
  </si>
  <si>
    <t>Maynard,  Patricia</t>
  </si>
  <si>
    <t>2-s2.0-85193339758</t>
  </si>
  <si>
    <t>Kumar, P.P.</t>
  </si>
  <si>
    <t>Kumar,  Pokala Pranay</t>
  </si>
  <si>
    <t>The Intersection of Fintech and Sustainability: A Catalyst for Positive Change</t>
  </si>
  <si>
    <t>2-s2.0-85121333486</t>
  </si>
  <si>
    <t>Financial capability and behavioral health</t>
  </si>
  <si>
    <t>2-s2.0-85122049270</t>
  </si>
  <si>
    <t>Phelps, C.</t>
  </si>
  <si>
    <t>Phelps,  Constance</t>
  </si>
  <si>
    <t>Financial capability with the social work community outreach services (swcos) at the University of Maryland School of Social Work</t>
  </si>
  <si>
    <t>2-s2.0-85174243164</t>
  </si>
  <si>
    <t>Financial Literacy Overconfidence, Mobile Financial Service Use, and High-Cost Borrowing</t>
  </si>
  <si>
    <t>Yacob, D.</t>
  </si>
  <si>
    <t>Yacob,  Diana</t>
  </si>
  <si>
    <t>Green, K.C.</t>
  </si>
  <si>
    <t>Green,  Katherine C.</t>
  </si>
  <si>
    <t>Street, K.</t>
  </si>
  <si>
    <t>Street,  Kimberly</t>
  </si>
  <si>
    <t>Beegle, C.S.</t>
  </si>
  <si>
    <t>Beegle,  Christopher S.</t>
  </si>
  <si>
    <t>Cheon, J.H.</t>
  </si>
  <si>
    <t>Cheon,  Ji-hyang</t>
  </si>
  <si>
    <t>2-s2.0-85122049637</t>
  </si>
  <si>
    <t>Ware, O.D.</t>
  </si>
  <si>
    <t>Ware,  Orrin D.</t>
  </si>
  <si>
    <t>Maximizing financial capability during acute and chronic medical conditions</t>
  </si>
  <si>
    <t>Cai,  Jing</t>
  </si>
  <si>
    <t>Cagle, J.G.</t>
  </si>
  <si>
    <t>Cagle,  John G.</t>
  </si>
  <si>
    <t>2-s2.0-33748326204</t>
  </si>
  <si>
    <t>Financial Stress, Pay Satisfaction and Workplace Performance</t>
  </si>
  <si>
    <t>Elonge, M.</t>
  </si>
  <si>
    <t>Elonge,  Michael</t>
  </si>
  <si>
    <t>University of Maryland (for the first university mentioned)
NA (for the second university mentioned as no specific institution is provided)</t>
  </si>
  <si>
    <t>Department of Family Science, University of Maryland School of Public Health, College Park, MD, United States, Faculty of Psychology and Education, University of Tehran, Tehran, Tehran, Iran</t>
  </si>
  <si>
    <t>Russell, M.</t>
  </si>
  <si>
    <t>Russell,  Mia Baytop</t>
  </si>
  <si>
    <t>University of Maryland Eastern Shore</t>
  </si>
  <si>
    <t>University of Maryland Eastern Shore, Princess Anne, MD, United States</t>
  </si>
  <si>
    <t>2-s2.0-85175769873</t>
  </si>
  <si>
    <t>Patil, D.M.</t>
  </si>
  <si>
    <t>Patil,  Divya M.</t>
  </si>
  <si>
    <t>University of Maryland School of Pharmacy</t>
  </si>
  <si>
    <t>Department of Pharmaceutical Health Services Research, University of Maryland School of Pharmacy, Baltimore, MD, United States</t>
  </si>
  <si>
    <t>Exploring Pharmacy Student Experiences with Student Debt and Perspectives on Future Burnout and Loan Relief</t>
  </si>
  <si>
    <t>Huffman, M.K.</t>
  </si>
  <si>
    <t>Huffman,  Mary Katherine</t>
  </si>
  <si>
    <t>McGuirt, D.R.</t>
  </si>
  <si>
    <t>McGuirt,  Delaney R.</t>
  </si>
  <si>
    <t>2-s2.0-85062937636</t>
  </si>
  <si>
    <t>Burr, J.A.</t>
  </si>
  <si>
    <t>Burr,  Jeffrey Allan</t>
  </si>
  <si>
    <t>University of Massachusetts</t>
  </si>
  <si>
    <t>Department of Gerontology, University of Massachusetts Boston, Boston, MA, United States</t>
  </si>
  <si>
    <t>Pension Plan Types and Financial Literacy in Later Life</t>
  </si>
  <si>
    <t>2-s2.0-85130727019</t>
  </si>
  <si>
    <t>Financial Literacy in the Family Context: The Role of Spousal Education and Gender Among Older Couples</t>
  </si>
  <si>
    <t>Miller, E.A.</t>
  </si>
  <si>
    <t>Miller,  Edward Alan</t>
  </si>
  <si>
    <t>2-s2.0-85124289369</t>
  </si>
  <si>
    <t>Space, Context, and Human Capital: A Micro–Macro Perspective on the Social Environment and Financial Literacy in Later Life</t>
  </si>
  <si>
    <t>Mutchler, J.E.</t>
  </si>
  <si>
    <t>Mutchler,  Jan E.</t>
  </si>
  <si>
    <t>Johnson,  Jeremiah</t>
  </si>
  <si>
    <t>University of Massachusetts System, Boston, MA, United States</t>
  </si>
  <si>
    <t>2-s2.0-85141436250</t>
  </si>
  <si>
    <t>Jacobsen, C.</t>
  </si>
  <si>
    <t>Jacobsen,  Christopher</t>
  </si>
  <si>
    <t>University of Massachusetts Dartmouth, Dartmouth, MA, United States</t>
  </si>
  <si>
    <t>Analysis of Financial Literacy in a College Population</t>
  </si>
  <si>
    <t>2-s2.0-85101370437</t>
  </si>
  <si>
    <t>Does Financial Knowledge at Older Ages Matter? Placing Income and Hardship in Context</t>
  </si>
  <si>
    <t>Stevenson, G.</t>
  </si>
  <si>
    <t>Stevenson,  Gaby</t>
  </si>
  <si>
    <t>University of Massachusetts Donahue Institute, Hadley, MA, United States</t>
  </si>
  <si>
    <t>Spraggon, D.</t>
  </si>
  <si>
    <t>Spraggon,  Donna</t>
  </si>
  <si>
    <t>Correia, J.</t>
  </si>
  <si>
    <t>Correia,  Joao</t>
  </si>
  <si>
    <t>Hwang, E.</t>
  </si>
  <si>
    <t>Hwang,  Eunjeong</t>
  </si>
  <si>
    <t>245</t>
  </si>
  <si>
    <t>University of Massachusetts Amherst</t>
  </si>
  <si>
    <t>Manning College of Information &amp; Computer Sciences, Amherst, MA, United States</t>
  </si>
  <si>
    <t>University of Massachusetts Boston</t>
  </si>
  <si>
    <t>Department of Gerontology, University of Massachusetts Boston, Boston, MA, United States, Gerontology Institute, University of Massachusetts Boston, Boston, MA, United States</t>
  </si>
  <si>
    <t>University of Massachusetts Chan Medical School</t>
  </si>
  <si>
    <t>National Center on Homelessness Among Veterans, Tampa, FL, United States, University of Massachusetts Chan Medical School, Worcester, MA, United States</t>
  </si>
  <si>
    <t>Larkin, A.C.</t>
  </si>
  <si>
    <t>Larkin,  Anne Campbell</t>
  </si>
  <si>
    <t>Department of Surgery, University of Massachusetts Chan Medical School, Worcester, MA, United States</t>
  </si>
  <si>
    <t>LaFemina, J.</t>
  </si>
  <si>
    <t>LaFemina,  Jennifer</t>
  </si>
  <si>
    <t>Parayitam, S.</t>
  </si>
  <si>
    <t>Parayitam,  Satyanarayana</t>
  </si>
  <si>
    <t>University of Massachusetts Dartmouth</t>
  </si>
  <si>
    <t>Department of Management and Marketing, University of Massachusetts Dartmouth, Dartmouth, MA, United States</t>
  </si>
  <si>
    <t>University of Massachusetts Lowell</t>
  </si>
  <si>
    <t>Department of Operations and Information Systems, University of Massachusetts Lowell, Lowell, MA, United States</t>
  </si>
  <si>
    <t>Hillier, A.</t>
  </si>
  <si>
    <t>Hillier,  Ashleigh J.</t>
  </si>
  <si>
    <t>Department of Psychology, University of Massachusetts Lowell, Lowell, MA, United States</t>
  </si>
  <si>
    <t>2-s2.0-85175730387</t>
  </si>
  <si>
    <t>Financial literacy among autistic adults</t>
  </si>
  <si>
    <t>Desruisseaux, J.</t>
  </si>
  <si>
    <t>Desruisseaux,  Jacob</t>
  </si>
  <si>
    <t>2-s2.0-84975830667</t>
  </si>
  <si>
    <t>Meyer, M.A.</t>
  </si>
  <si>
    <t>Meyer,  Melanie A.</t>
  </si>
  <si>
    <t>College of Health Sciences, University of Massachusetts Lowell, Lowell, MA, United States</t>
  </si>
  <si>
    <t>Assessing the effects of financial literacy on patient engagement</t>
  </si>
  <si>
    <t>Galizzi, M.</t>
  </si>
  <si>
    <t>Galizzi,  Monica</t>
  </si>
  <si>
    <t>Department of Economics, University of Massachusetts Lowell, Lowell, MA, United States</t>
  </si>
  <si>
    <t>2-s2.0-84994299080</t>
  </si>
  <si>
    <t>Meyer, M.</t>
  </si>
  <si>
    <t>Department of Health Sciences, University of Massachusetts Lowell, Lowell, MA, United States</t>
  </si>
  <si>
    <t>Is Financial Literacy a Determinant of Health?</t>
  </si>
  <si>
    <t>2-s2.0-85206558623</t>
  </si>
  <si>
    <t>Diswandi, D.</t>
  </si>
  <si>
    <t>Diswandi,  Diswandi</t>
  </si>
  <si>
    <t>University of Mataram</t>
  </si>
  <si>
    <t>University of Mataram, Mataram, West Nusa Tenggara, Indonesia</t>
  </si>
  <si>
    <t>Techno-finance Literacy and Company Performance: Mediating Role of Risk Management Practices based on Structural Equation Modeling</t>
  </si>
  <si>
    <t>Afwani, R.</t>
  </si>
  <si>
    <t>Afwani,  Royana</t>
  </si>
  <si>
    <t>Suryani, E.</t>
  </si>
  <si>
    <t>Suryani,  Embun</t>
  </si>
  <si>
    <t>2-s2.0-84896928030</t>
  </si>
  <si>
    <t>Ramlall, I.</t>
  </si>
  <si>
    <t>Ramlall,  Indranarain</t>
  </si>
  <si>
    <t>University of Mauritius</t>
  </si>
  <si>
    <t>Department of Economics and Statistics, University of Mauritius, Reduit, Mauritius</t>
  </si>
  <si>
    <t>Mauritius</t>
  </si>
  <si>
    <t>Is There a Pecking Order in the Demand for Financial Services in Mauritius?</t>
  </si>
  <si>
    <t>Ruiz-Vargas, Y.</t>
  </si>
  <si>
    <t>Ruiz-Vargas,  Yolanda</t>
  </si>
  <si>
    <t>University of Mayagüez</t>
  </si>
  <si>
    <t>College of Business Administration, Recinto Universitario de Mayagüez, Mayaguez, Puerto Rico</t>
  </si>
  <si>
    <t>Wang,  Minyu</t>
  </si>
  <si>
    <t>14</t>
  </si>
  <si>
    <t>University of Melbourne</t>
  </si>
  <si>
    <t>Peter Maccallum Cancer Centre, Melbourne, VIC, Australia, University of Melbourne, Melbourne, VIC, Australia, Centre for Cancer Immunotherapy, Peter Maccallum Cancer Centre, Melbourne, VIC, Australia</t>
  </si>
  <si>
    <t>2-s2.0-85198505439</t>
  </si>
  <si>
    <t>Nansen, B.</t>
  </si>
  <si>
    <t>Nansen,  Bjørn</t>
  </si>
  <si>
    <t>Media and Communications Program, University of Melbourne, Melbourne, VIC, Australia</t>
  </si>
  <si>
    <t>The surveillance, gamification and datafication of children’s finance: a feature and tagline analysis of child finance apps</t>
  </si>
  <si>
    <t>Zyphur, M.J.</t>
  </si>
  <si>
    <t>Zyphur,  Michael J.</t>
  </si>
  <si>
    <t>Department of Management and Marketing, University of Melbourne, Melbourne, VIC, Australia</t>
  </si>
  <si>
    <t>Bliss, L.</t>
  </si>
  <si>
    <t>Bliss,  Lauren</t>
  </si>
  <si>
    <t>Bowman, D.</t>
  </si>
  <si>
    <t>Bowman,  Dina D.</t>
  </si>
  <si>
    <t>University of Melbourne, Melbourne, VIC, Australia, Brotherhood of St Laurence, Fitzroy, VIC, Australia</t>
  </si>
  <si>
    <t>Barsky, A.P.</t>
  </si>
  <si>
    <t>Barsky,  Adam P.</t>
  </si>
  <si>
    <t>Reddy, P.</t>
  </si>
  <si>
    <t>Reddy,  Prasuna Srinivas</t>
  </si>
  <si>
    <t>School of Behavioural Science, University of Melbourne, Melbourne, VIC, Australia</t>
  </si>
  <si>
    <t>Xiao,  Herong</t>
  </si>
  <si>
    <t>University of Melbourne, Melbourne, VIC, Australia</t>
  </si>
  <si>
    <t>2-s2.0-84880034979</t>
  </si>
  <si>
    <t>Gygax, A.F.</t>
  </si>
  <si>
    <t>Gygax,  André F.</t>
  </si>
  <si>
    <t>Department of Finance, University of Melbourne, Melbourne, VIC, Australia</t>
  </si>
  <si>
    <t>Succession financing in family firms</t>
  </si>
  <si>
    <t>Kabátek, J.</t>
  </si>
  <si>
    <t>Kabátek,  Jan</t>
  </si>
  <si>
    <t>Zhang,  Lin</t>
  </si>
  <si>
    <t>Centre for Epidemiology and Biostatistics, Melbourne, VIC, Australia, Victorian Comprehensive Cancer Centre, University of Melbourne, Melbourne, VIC, Australia</t>
  </si>
  <si>
    <t>Karunarathne, W.</t>
  </si>
  <si>
    <t>Karunarathne,  Wasana</t>
  </si>
  <si>
    <t>Department of Economics, University of Melbourne, Melbourne, VIC, Australia</t>
  </si>
  <si>
    <t>Giannangelo, D.M.</t>
  </si>
  <si>
    <t>Giannangelo,  Duane M.</t>
  </si>
  <si>
    <t>University of Memphis</t>
  </si>
  <si>
    <t>University of Memphis, Memphis, TN, United States, Department of Instruction and Curriculum Leadership, University of Memphis, Memphis, TN, United States</t>
  </si>
  <si>
    <t>Delavega, E.</t>
  </si>
  <si>
    <t>Delavega,  Elena</t>
  </si>
  <si>
    <t>MSW Program, United States, University of Memphis, Memphis, TN, United States</t>
  </si>
  <si>
    <t>Maxwell, S.A.</t>
  </si>
  <si>
    <t>Maxwell,  Sheryl A.</t>
  </si>
  <si>
    <t>University of Memphis, Memphis, TN, United States</t>
  </si>
  <si>
    <t>Boadi, E.B.</t>
  </si>
  <si>
    <t>Boadi,  Emmanuel Bosompem</t>
  </si>
  <si>
    <t>2-s2.0-84928141401</t>
  </si>
  <si>
    <t>Robinson, B.</t>
  </si>
  <si>
    <t>Robinson,  Bess</t>
  </si>
  <si>
    <t>Online Government Resources for Financial Literacy</t>
  </si>
  <si>
    <t>2-s2.0-18244379830</t>
  </si>
  <si>
    <t>University of Memphis, Memphis, TN, United States, University of Memphis, Memphis, TN, United States</t>
  </si>
  <si>
    <t>Assessing the reliability and validity of the JumpStart survey of financial literacy</t>
  </si>
  <si>
    <t>Rustomfram, P.</t>
  </si>
  <si>
    <t>Rustomfram,  Perveen</t>
  </si>
  <si>
    <t>Zuhroh, D.</t>
  </si>
  <si>
    <t>Zuhroh,  Diana</t>
  </si>
  <si>
    <t>University of Merdeka Malang</t>
  </si>
  <si>
    <t>University of Merdeka Malang, Malang, East Java, Indonesia</t>
  </si>
  <si>
    <t>2-s2.0-85196614915</t>
  </si>
  <si>
    <t>Ritch, C.</t>
  </si>
  <si>
    <t>Ritch,  Chad R.</t>
  </si>
  <si>
    <t>University of Miami</t>
  </si>
  <si>
    <t>University of Miami Leonard M. Miller School of Medicine, Miami, FL, United States</t>
  </si>
  <si>
    <t>Financial and Business Literacy Among Urology Residents: Is this a Problem and How Can We Better Prepare Residents for their Careers?</t>
  </si>
  <si>
    <t>Loewenstein, D.</t>
  </si>
  <si>
    <t>Loewenstein,  David A.</t>
  </si>
  <si>
    <t>Korniotis, G.M.</t>
  </si>
  <si>
    <t>Korniotis,  George M.</t>
  </si>
  <si>
    <t>University of Miami, Coral Gables, FL, United States</t>
  </si>
  <si>
    <t>Madhusoodanan, V.</t>
  </si>
  <si>
    <t>Madhusoodanan,  Vinayak</t>
  </si>
  <si>
    <t>Stone, L.</t>
  </si>
  <si>
    <t>Stone,  Laura</t>
  </si>
  <si>
    <t>Bitran, J.</t>
  </si>
  <si>
    <t>Bitran,  Joshua Nissim</t>
  </si>
  <si>
    <t>Harvey, P.D.</t>
  </si>
  <si>
    <t>Harvey,  Philip D.</t>
  </si>
  <si>
    <t>University of Miami Leonard M. Miller School of Medicine, Miami, FL, United States, Miami VA Healthcare System, Miami, FL, United States</t>
  </si>
  <si>
    <t>Towe, M.</t>
  </si>
  <si>
    <t>Towe,  Maxwell M.</t>
  </si>
  <si>
    <t>Czaja, S.J.</t>
  </si>
  <si>
    <t>Czaja,  Sara J.</t>
  </si>
  <si>
    <t>2-s2.0-85129295377</t>
  </si>
  <si>
    <t>Rosemberg, M.-A.S.</t>
  </si>
  <si>
    <t>Rosemberg,  Marie Anne Sanon</t>
  </si>
  <si>
    <t>University of Michigan</t>
  </si>
  <si>
    <t>Populations and Leadership, University of Michigan School of Nursing, Ann Arbor, MI, United States</t>
  </si>
  <si>
    <t>Intervention needs among hotel employees and managers</t>
  </si>
  <si>
    <t>Granner, J.R.</t>
  </si>
  <si>
    <t>Granner,  Josephine R.</t>
  </si>
  <si>
    <t>University of Michigan School of Nursing, Ann Arbor, MI, United States</t>
  </si>
  <si>
    <t>Reisner, S.L.</t>
  </si>
  <si>
    <t>Reisner,  Sari L.</t>
  </si>
  <si>
    <t>University of Michigan School of Public Health, Ann Arbor, MI, United States, Fenway Community Health Center, Boston, MA, United States</t>
  </si>
  <si>
    <t>Darbes, L.A.</t>
  </si>
  <si>
    <t>Darbes,  Lynae A.</t>
  </si>
  <si>
    <t>Department of Health Behavior and Biological Sciences, University of Michigan School of Nursing, Ann Arbor, MI, United States</t>
  </si>
  <si>
    <t>2-s2.0-34248178512</t>
  </si>
  <si>
    <t>Farley, R.</t>
  </si>
  <si>
    <t>Farley,  Reynolds</t>
  </si>
  <si>
    <t>Department of Sociology, University of Michigan, Ann Arbor, Ann Arbor, MI, United States</t>
  </si>
  <si>
    <t>Wood, A.K.</t>
  </si>
  <si>
    <t>Wood,  Anna K.</t>
  </si>
  <si>
    <t>University of Michigan, Ann Arbor, Ann Arbor, MI, United States</t>
  </si>
  <si>
    <t>Yang,  Dean</t>
  </si>
  <si>
    <t>University of Michigan, Ann Arbor, Ann Arbor, MI, United States, , National Bureau of Economic Research, Cambridge, MA, United States</t>
  </si>
  <si>
    <t>Department of Psychology, University of Michigan, Ann Arbor, Ann Arbor, MI, United States</t>
  </si>
  <si>
    <t>Cliff, B.Q.</t>
  </si>
  <si>
    <t>Cliff,  Betsy Q.</t>
  </si>
  <si>
    <t>Department of Health Management and Policy, University of Michigan School of Public Health, Ann Arbor, MI, United States</t>
  </si>
  <si>
    <t>2-s2.0-85122049257</t>
  </si>
  <si>
    <t>Shanks, T.R.</t>
  </si>
  <si>
    <t>Shanks,  Trina R.Williams</t>
  </si>
  <si>
    <t>Financial education among school-aged youth</t>
  </si>
  <si>
    <t>Sullivan, S.</t>
  </si>
  <si>
    <t>Sullivan,  Stephen P.</t>
  </si>
  <si>
    <t>Department of Health Behavior and Health Equity, University of Michigan School of Public Health, Ann Arbor, MI, United States</t>
  </si>
  <si>
    <t>2-s2.0-85145288161</t>
  </si>
  <si>
    <t>Couper, M.P.</t>
  </si>
  <si>
    <t>Couper,  Mick P.</t>
  </si>
  <si>
    <t>Survey Research Center, University of Michigan, Ann Arbor, Ann Arbor, MI, United States</t>
  </si>
  <si>
    <t>A Simple Question Goes a Long Way: A Wording Experiment on Bank Account Ownership</t>
  </si>
  <si>
    <t>Monro, D.</t>
  </si>
  <si>
    <t>Monro,  Dior’</t>
  </si>
  <si>
    <t>Li, W.V.</t>
  </si>
  <si>
    <t>Li,  Wei V.</t>
  </si>
  <si>
    <t>Adams, M.</t>
  </si>
  <si>
    <t>Adams,  Mackenzie P.</t>
  </si>
  <si>
    <t>Department of Economics, University of Michigan, Ann Arbor, Ann Arbor, MI, United States</t>
  </si>
  <si>
    <t>Blumenthal, A.</t>
  </si>
  <si>
    <t>Blumenthal,  Anne</t>
  </si>
  <si>
    <t>Stephenson, J.</t>
  </si>
  <si>
    <t>Stephenson,  J.</t>
  </si>
  <si>
    <t>Bedi, A.</t>
  </si>
  <si>
    <t>Bedi,  Asheesh</t>
  </si>
  <si>
    <t>University of Michigan Medical School, Ann Arbor, MI, United States</t>
  </si>
  <si>
    <t>Krenz, C.D.</t>
  </si>
  <si>
    <t>Krenz,  Chris D.</t>
  </si>
  <si>
    <t>Center for Bioethics and Social Sciences in Medicine, University of Michigan, Ann Arbor, Ann Arbor, MI, United States</t>
  </si>
  <si>
    <t>Moss, L.</t>
  </si>
  <si>
    <t>Moss,  Lolita</t>
  </si>
  <si>
    <t>Peitzmeier, S.M.</t>
  </si>
  <si>
    <t>Peitzmeier,  Sarah M.</t>
  </si>
  <si>
    <t>Jadwin-Cakmak, L.</t>
  </si>
  <si>
    <t>Jadwin-Cakmak,  Laura A.</t>
  </si>
  <si>
    <t>Mutumba, M.</t>
  </si>
  <si>
    <t>Mutumba,  Massy</t>
  </si>
  <si>
    <t>Militzer, M.A.</t>
  </si>
  <si>
    <t>Militzer,  Maria A.</t>
  </si>
  <si>
    <t>Center for Research on Ethnicity, University of Michigan School of Public Health, Ann Arbor, MI, United States</t>
  </si>
  <si>
    <t>Institute for Social Research, University of Michigan, Ann Arbor, Ann Arbor, MI, United States</t>
  </si>
  <si>
    <t>Willis, R.</t>
  </si>
  <si>
    <t>Willis,  Robert J.</t>
  </si>
  <si>
    <t>Kullgren, J.T.</t>
  </si>
  <si>
    <t>Kullgren,  Jeffrey Todd</t>
  </si>
  <si>
    <t>Center for Clinical Management Research, VA Ann Arbor Healthcare System, Ann Arbor, MI, United States, University of Michigan Medical School, Ann Arbor, MI, United States</t>
  </si>
  <si>
    <t>Ryu, S.</t>
  </si>
  <si>
    <t>Ryu,  Soomin</t>
  </si>
  <si>
    <t>University of Michigan School of Public Health, Ann Arbor, MI, United States</t>
  </si>
  <si>
    <t>2-s2.0-85122163463</t>
  </si>
  <si>
    <t>The Long Afterlife of Slavery in Asset Stripping, Historical Memory, and Family Burden: Toward a Third Reconstruction</t>
  </si>
  <si>
    <t>Darbes, L.</t>
  </si>
  <si>
    <t>Department of Health Behavior and Biological Sciences, University of Michigan, Ann Arbor, Ann Arbor, MI, United States</t>
  </si>
  <si>
    <t>Lee,  Haeun</t>
  </si>
  <si>
    <t>Populations, University of Michigan, Ann Arbor, Ann Arbor, MI, United States</t>
  </si>
  <si>
    <t>School of Social Work, University of Michigan, Ann Arbor, Ann Arbor, MI, United States</t>
  </si>
  <si>
    <t>Patel, K.A.</t>
  </si>
  <si>
    <t>Patel,  Karan A.</t>
  </si>
  <si>
    <t>University of Michigan Medical School, Ann Arbor, MI, United States, Department of Orthopaedic Surgery, Mayo Clinic Scottsdale-Phoenix, Arizona, Scottsdale, AZ, United States</t>
  </si>
  <si>
    <t>Zebrack, B.</t>
  </si>
  <si>
    <t>Zebrack,  Brad J.</t>
  </si>
  <si>
    <t>Bynum, J.P.W.</t>
  </si>
  <si>
    <t>Bynum,  Julie P.W.</t>
  </si>
  <si>
    <t>University of Michigan Medical School, Ann Arbor, MI, United States, University of Michigan, Ann Arbor, Ann Arbor, MI, United States</t>
  </si>
  <si>
    <t>Fendrick, A.M.</t>
  </si>
  <si>
    <t>Fendrick,  A. Mark</t>
  </si>
  <si>
    <t>Department of Internal Medicine, University of Michigan, Ann Arbor, Ann Arbor, MI, United States</t>
  </si>
  <si>
    <t>Langa, K.M.</t>
  </si>
  <si>
    <t>Langa,  Kenneth M.</t>
  </si>
  <si>
    <t>University of Michigan Medical School, Ann Arbor, MI, United States, University of Michigan Medical School, Ann Arbor, MI, United States, University of Michigan, Ann Arbor, Ann Arbor, MI, United States, VA Medical Center, North Chicago, United States</t>
  </si>
  <si>
    <t>2-s2.0-85141375928</t>
  </si>
  <si>
    <t>Financial education as political education: a framework for targeting systems as sites of change</t>
  </si>
  <si>
    <t>Morrow, S.</t>
  </si>
  <si>
    <t>Morrow,  So’Phelia P.</t>
  </si>
  <si>
    <t>Ramme, A.J.</t>
  </si>
  <si>
    <t>Ramme,  Austin J.</t>
  </si>
  <si>
    <t>Steindler Orthopedic Clinic, Iowa City, IA, United States, University of Michigan Medical School, Ann Arbor, MI, United States</t>
  </si>
  <si>
    <t>Patel,  Milan</t>
  </si>
  <si>
    <t>Zimmerman, M.A.</t>
  </si>
  <si>
    <t>Zimmerman,  Marc A.</t>
  </si>
  <si>
    <t>Department of Health Behavior and Health Education, University of Michigan School of Public Health, Ann Arbor, MI, United States</t>
  </si>
  <si>
    <t>2-s2.0-85063104800</t>
  </si>
  <si>
    <t>Does the composition of financial services in a community relate to an Individual’s savings account ownership?</t>
  </si>
  <si>
    <t>Alexander, J.A.</t>
  </si>
  <si>
    <t>Alexander,  Jeffrey A.</t>
  </si>
  <si>
    <t>Ubong, I.-A.</t>
  </si>
  <si>
    <t>Ubong,  Ini Abasi</t>
  </si>
  <si>
    <t>Gamarel, K.</t>
  </si>
  <si>
    <t>Gamarel,  Kristi E.</t>
  </si>
  <si>
    <t>Digón-Arroba, M.C.</t>
  </si>
  <si>
    <t>Digón-Arroba,  María Consuelo</t>
  </si>
  <si>
    <t>Department of Romance Languages and Literatures, University of Michigan, Ann Arbor, Ann Arbor, MI, United States</t>
  </si>
  <si>
    <t>University of Michigan, Ann Arbor, Ann Arbor, MI, United States, Federal Reserve System, Washington, D.C., DC, United States, Howard University, Washington, D.C., United States</t>
  </si>
  <si>
    <t>Levy, H.</t>
  </si>
  <si>
    <t>Levy,  Helen G.</t>
  </si>
  <si>
    <t>West,  Brady Thomas</t>
  </si>
  <si>
    <t>Chang, O.D.</t>
  </si>
  <si>
    <t>Chang,  Olivia D.</t>
  </si>
  <si>
    <t>Maguire-Jack, K.</t>
  </si>
  <si>
    <t>Maguire-Jack,  Kathryn L.</t>
  </si>
  <si>
    <t>Patel, M.R.</t>
  </si>
  <si>
    <t>Patel,  Minal R.</t>
  </si>
  <si>
    <t>Kruger, D.J.</t>
  </si>
  <si>
    <t>Kruger,  Daniel J.</t>
  </si>
  <si>
    <t>2-s2.0-0027330579</t>
  </si>
  <si>
    <t>Mancy, K.H.</t>
  </si>
  <si>
    <t>Mancy,  Khalil Hosny</t>
  </si>
  <si>
    <t>Department of Environmental and Industrial Health, University of Michigan, Ann Arbor, Ann Arbor, MI, United States</t>
  </si>
  <si>
    <t>A new perspective on rural water supply and sanitation</t>
  </si>
  <si>
    <t>Kelley, K.J.</t>
  </si>
  <si>
    <t>Kelley,  Keith James</t>
  </si>
  <si>
    <t>University of Michigan-Flint</t>
  </si>
  <si>
    <t>School of Management, University of Michigan-Flint, Flint, MI, United States</t>
  </si>
  <si>
    <t>2-s2.0-85064430512</t>
  </si>
  <si>
    <t>Moreland, K.A.</t>
  </si>
  <si>
    <t>Moreland,  Keith A.</t>
  </si>
  <si>
    <t>Department of Accounting, University of Michigan-Flint, Flint, MI, United States</t>
  </si>
  <si>
    <t>Seeking financial advice and other desirable financial behaviors</t>
  </si>
  <si>
    <t>2-s2.0-105017032195</t>
  </si>
  <si>
    <t>Quiñones, M.</t>
  </si>
  <si>
    <t>Quiñones,  Miguel</t>
  </si>
  <si>
    <t>University of Minnesota</t>
  </si>
  <si>
    <t>University of Minnesota Twin Cities, Minneapolis, MN, United States</t>
  </si>
  <si>
    <t>Designing Culturally Responsive Financial Education for First-Gen College Students: A Case Study in Partnerships, Praxis, and Possibilities</t>
  </si>
  <si>
    <t>2-s2.0-77956427583</t>
  </si>
  <si>
    <t>Olson, D.P.</t>
  </si>
  <si>
    <t>Olson,  Patricia D.</t>
  </si>
  <si>
    <t>The viability of podcasts in extension education: Financial education for college students</t>
  </si>
  <si>
    <t>Gilman, J.</t>
  </si>
  <si>
    <t>Gilman,  Janene</t>
  </si>
  <si>
    <t>Hendrickson, L.</t>
  </si>
  <si>
    <t>Hendrickson,  Lori</t>
  </si>
  <si>
    <t>Marczak, M.</t>
  </si>
  <si>
    <t>Marczak,  Mary S.</t>
  </si>
  <si>
    <t>Mikal, J.</t>
  </si>
  <si>
    <t>Mikal,  Jude P.</t>
  </si>
  <si>
    <t>Division of Health Policy and Management, School of Public Health, Minneapolis, MN, United States</t>
  </si>
  <si>
    <t>Gemeda, M.</t>
  </si>
  <si>
    <t>Gemeda,  Milki T.</t>
  </si>
  <si>
    <t>Jokela, R.H.</t>
  </si>
  <si>
    <t>Jokela,  Becky Hagen</t>
  </si>
  <si>
    <t>2-s2.0-84879255904</t>
  </si>
  <si>
    <t>Petersen, C.M.</t>
  </si>
  <si>
    <t>Petersen,  Cindy M.</t>
  </si>
  <si>
    <t>Dollars works 2: The evolution of a financial literacy program</t>
  </si>
  <si>
    <t>Zuiker, V.S.</t>
  </si>
  <si>
    <t>Zuiker,  Virginia Solis</t>
  </si>
  <si>
    <t>2-s2.0-84893167310</t>
  </si>
  <si>
    <t>Understanding the long-term benefits of a latino financial literacy education program</t>
  </si>
  <si>
    <t>Marczak, M.S.</t>
  </si>
  <si>
    <t>Heins, R.K.</t>
  </si>
  <si>
    <t>Heins,  Rosemary K.</t>
  </si>
  <si>
    <t>Croymans, S.</t>
  </si>
  <si>
    <t>Croymans,  Sara R.</t>
  </si>
  <si>
    <t>Katras, M.J.</t>
  </si>
  <si>
    <t>Katras,  Mary Jo</t>
  </si>
  <si>
    <t>2-s2.0-85161016704</t>
  </si>
  <si>
    <t>The Tanda: An Informal Financial Practice at the Intersection of Culture and Financial Management for Mexican American Families</t>
  </si>
  <si>
    <t>Brown,  Arthur</t>
  </si>
  <si>
    <t>Alba-Meraz, A.A.</t>
  </si>
  <si>
    <t>Alba-Meraz,  Antonio</t>
  </si>
  <si>
    <t>2-s2.0-77953759666</t>
  </si>
  <si>
    <t>Stum, M.S.</t>
  </si>
  <si>
    <t>Stum,  Marlene S.</t>
  </si>
  <si>
    <t>Are consumers vulnerable to low knowledge of long-term care?</t>
  </si>
  <si>
    <t>2-s2.0-85054598114</t>
  </si>
  <si>
    <t>Problem-Solving Orientations, Financial Self-Efficacy, and Student-Loan Repayment Stress</t>
  </si>
  <si>
    <t>2-s2.0-84874861918</t>
  </si>
  <si>
    <t>Teaching financial literacy across the generations</t>
  </si>
  <si>
    <t>2-s2.0-85074821974</t>
  </si>
  <si>
    <t>Szydlowski, M.</t>
  </si>
  <si>
    <t>Szydlowski,  Martin</t>
  </si>
  <si>
    <t>The Market for Conflicted Advice</t>
  </si>
  <si>
    <t>Grafelman, M.C.</t>
  </si>
  <si>
    <t>Grafelman,  Michelle C.</t>
  </si>
  <si>
    <t>University of Minnesota Medical School, Minneapolis, MN, United States</t>
  </si>
  <si>
    <t>Richmond, A.</t>
  </si>
  <si>
    <t>Richmond,  Adeya</t>
  </si>
  <si>
    <t>2-s2.0-85115674080</t>
  </si>
  <si>
    <t>Garbow, J.</t>
  </si>
  <si>
    <t>Garbow,  Jennifer</t>
  </si>
  <si>
    <t>Using American Indian Legends to Teach Youths Financial Literacy: Innovative Approaches to Cultural Adaptation</t>
  </si>
  <si>
    <t>Rudi, J.</t>
  </si>
  <si>
    <t>Rudi,  Jessie H.</t>
  </si>
  <si>
    <t>Ballard, J.</t>
  </si>
  <si>
    <t>Ballard,  Jaime E.</t>
  </si>
  <si>
    <t>Otto, M.</t>
  </si>
  <si>
    <t>Otto,  Mark</t>
  </si>
  <si>
    <t>Manchester, C.</t>
  </si>
  <si>
    <t>Danes, S.M.</t>
  </si>
  <si>
    <t>Danes,  Sharon M.</t>
  </si>
  <si>
    <t>Jokela,  Rebecca Hagen</t>
  </si>
  <si>
    <t>Deenanath, V.</t>
  </si>
  <si>
    <t>Deenanath,  Veronica</t>
  </si>
  <si>
    <t>HIGHER EDUCATION, MINNESOTA OFFICE OF, Minneapolis, MN, United States</t>
  </si>
  <si>
    <t>Jokela, B.H.</t>
  </si>
  <si>
    <t>Lee, S.-K.</t>
  </si>
  <si>
    <t>Lee,  Sunkyung</t>
  </si>
  <si>
    <t>Brosseau, L.</t>
  </si>
  <si>
    <t>Brosseau,  Lisa M.</t>
  </si>
  <si>
    <t>Matzek, A.E.</t>
  </si>
  <si>
    <t>Matzek,  Amanda E.</t>
  </si>
  <si>
    <t>Pan, W.</t>
  </si>
  <si>
    <t>Pan,  Wei T.</t>
  </si>
  <si>
    <t>Rajasekar, N.</t>
  </si>
  <si>
    <t>Rajasekar,  Neeraj</t>
  </si>
  <si>
    <t>Grier-Reed, T.</t>
  </si>
  <si>
    <t>Grier-Reed,  Tabitha La Shaun</t>
  </si>
  <si>
    <t>Harwood, E.</t>
  </si>
  <si>
    <t>Harwood,  Eileen Mae</t>
  </si>
  <si>
    <t>University of Minnesota (Twin Cities)</t>
  </si>
  <si>
    <t>Division of Epidemiology &amp; Community Health, School of Public Health, Minneapolis, MN, United States</t>
  </si>
  <si>
    <t>Aremu, T.O.</t>
  </si>
  <si>
    <t>Aremu,  Taiwo Opeyemi</t>
  </si>
  <si>
    <t>University of Minnesota (as Masonic Cancer Center is a part of this university)</t>
  </si>
  <si>
    <t>2-s2.0-85186507457</t>
  </si>
  <si>
    <t>Doyle, K.O.</t>
  </si>
  <si>
    <t>Doyle,  Kenneth O.</t>
  </si>
  <si>
    <t>195</t>
  </si>
  <si>
    <t>University of Minnesota Twin Cities</t>
  </si>
  <si>
    <t>School of Journalism and Mass Communication, University of Minnesota Twin Cities, Minneapolis, MN, United States</t>
  </si>
  <si>
    <t>Financial literacy for generation Z: A practical guide to managing your financial life</t>
  </si>
  <si>
    <t>Barrera, S.</t>
  </si>
  <si>
    <t>Barrera,  Sergio</t>
  </si>
  <si>
    <t>Department of Economics, University of Minnesota Twin Cities, Minneapolis, MN, United States</t>
  </si>
  <si>
    <t>2-s2.0-84866292448</t>
  </si>
  <si>
    <t>Smith, C.</t>
  </si>
  <si>
    <t>Smith,  Chery</t>
  </si>
  <si>
    <t>Department of Food Science and Nutrition (FScN), University of Minnesota Twin Cities, Minneapolis, MN, United States</t>
  </si>
  <si>
    <t>A Short-Term Intervention Improves Nutrition Attitudes in Low-Income Women Through Nutrition Education Relating to Financial Savvy</t>
  </si>
  <si>
    <t>Ramos, G.</t>
  </si>
  <si>
    <t>Ramos,  Gabriela</t>
  </si>
  <si>
    <t>Department of Family Social Science, University of Minnesota Twin Cities, Minneapolis, MN, United States</t>
  </si>
  <si>
    <t>2-s2.0-20144361857</t>
  </si>
  <si>
    <t>Huddleston-Casas, C.</t>
  </si>
  <si>
    <t>Huddleston-Casas,  Catherine A.</t>
  </si>
  <si>
    <t>Financial planning curriculum for teens: Impact evaluation</t>
  </si>
  <si>
    <t>Rustad, C.</t>
  </si>
  <si>
    <t>Rustad,  Claire</t>
  </si>
  <si>
    <t>2-s2.0-84892567234</t>
  </si>
  <si>
    <t>Rodriguez, M.C.</t>
  </si>
  <si>
    <t>Rodriguez,  Michael C.</t>
  </si>
  <si>
    <t>Department of Educational Psychology, University of Minnesota Twin Cities, Minneapolis, MN, United States</t>
  </si>
  <si>
    <t>Learning context when studying financial planning in high schools: Nesting of student, teacher, and classroom characteristics</t>
  </si>
  <si>
    <t>2-s2.0-85193917004</t>
  </si>
  <si>
    <t>Al-Fattal, A.</t>
  </si>
  <si>
    <t>Al-Fattal,  Anas</t>
  </si>
  <si>
    <t>Department of Business Administration, University of Minnesota Twin Cities, Minneapolis, MN, United States</t>
  </si>
  <si>
    <t>Entrepreneurial Aspirations and Challenges among Business Students: A Qualitative Study</t>
  </si>
  <si>
    <t>2-s2.0-84899570688</t>
  </si>
  <si>
    <t>The Role of Learning Context in High School Students' Financial Knowledge and Behavior Acquisition</t>
  </si>
  <si>
    <t>2-s2.0-105003991251</t>
  </si>
  <si>
    <t>Dysart, P.</t>
  </si>
  <si>
    <t>Dysart,  Pamela</t>
  </si>
  <si>
    <t>Socioeconomic vulnerability of emerging adults in the United States</t>
  </si>
  <si>
    <t>Brewton, K.E.</t>
  </si>
  <si>
    <t>Brewton,  Katherine E.</t>
  </si>
  <si>
    <t>2-s2.0-77953766875</t>
  </si>
  <si>
    <t>Haberman, H.R.</t>
  </si>
  <si>
    <t>Haberman,  Heather R.</t>
  </si>
  <si>
    <t>Teen financial knowledge, self-efficacy, and behavior: A gendered view</t>
  </si>
  <si>
    <t>Li,  Yiting</t>
  </si>
  <si>
    <t>2-s2.0-54049130518</t>
  </si>
  <si>
    <t>Group long-term care insurance: Decision-making factors and implications for financing long-term care</t>
  </si>
  <si>
    <t>Solheim, C.</t>
  </si>
  <si>
    <t>Solheim,  Catherine A.</t>
  </si>
  <si>
    <t>2-s2.0-84945217150</t>
  </si>
  <si>
    <t>Chapman, D.</t>
  </si>
  <si>
    <t>Chapman,  David W.</t>
  </si>
  <si>
    <t>Policy and Development, University of Minnesota Twin Cities, Minneapolis, MN, United States</t>
  </si>
  <si>
    <t>Fuelling financial literacy: estimating the impact of youth entrepreneurship training in Tanzania</t>
  </si>
  <si>
    <t>2-s2.0-77953738215</t>
  </si>
  <si>
    <t>Solheim, C.A.</t>
  </si>
  <si>
    <t>Understanding generational differences in financial literacy in Hmong immigrant families</t>
  </si>
  <si>
    <t>McCarthy, A.S.</t>
  </si>
  <si>
    <t>McCarthy,  Aine Seitz</t>
  </si>
  <si>
    <t>Department of Applied Economics, University of Minnesota Twin Cities, Minneapolis, MN, United States</t>
  </si>
  <si>
    <t>2-s2.0-105003987332</t>
  </si>
  <si>
    <t>Conclusion and future research directions</t>
  </si>
  <si>
    <t>Chen,  Jiahui</t>
  </si>
  <si>
    <t>Krause, B.L.</t>
  </si>
  <si>
    <t>Krause,  Brooke L.</t>
  </si>
  <si>
    <t>2-s2.0-85050238356</t>
  </si>
  <si>
    <t>Financial Parenting: Promoting Financial Self-Reliance of Young Consumers</t>
  </si>
  <si>
    <t>Yang, P.N.D.</t>
  </si>
  <si>
    <t>Yang,  Pa Nhia D.</t>
  </si>
  <si>
    <t>Fatiha, N.</t>
  </si>
  <si>
    <t>Fatiha,  Nusroon</t>
  </si>
  <si>
    <t>2-s2.0-105015529277</t>
  </si>
  <si>
    <t>Fleming, A.B.</t>
  </si>
  <si>
    <t>Fleming,  Adam B.</t>
  </si>
  <si>
    <t>University of Mississippi</t>
  </si>
  <si>
    <t>Division of Plastic and Reconstructive Surgery, University of Mississippi Medical Center, Jackson, MS, United States</t>
  </si>
  <si>
    <t>Financial Literacy of Medical Trainees: A Major and Worrisome Educational Void to Fill</t>
  </si>
  <si>
    <t>Desai, S.</t>
  </si>
  <si>
    <t>Desai,  Shivum</t>
  </si>
  <si>
    <t>University of Mississippi School of Medicine, Jackson, MS, United States</t>
  </si>
  <si>
    <t>Chang, Y.</t>
  </si>
  <si>
    <t>Chang,  Yunhee</t>
  </si>
  <si>
    <t>University of Mississippi, University, MS, United States</t>
  </si>
  <si>
    <t>2-s2.0-85099324324</t>
  </si>
  <si>
    <t>Vengaloor Thomas, T.V.</t>
  </si>
  <si>
    <t>Vengaloor Thomas,  Toms</t>
  </si>
  <si>
    <t>University of Mississippi School of Medicine, Jackson, MS, United States, Mississippi Centre for Evidence-Based Practice: A JBI Centre of Excellence, Jackson, MS, United States</t>
  </si>
  <si>
    <t>Strategies to improve financial literacy and related outcomes among medical students, residents, and fellows in the United States: A scoping review protocol</t>
  </si>
  <si>
    <t>Lee, N.Y.</t>
  </si>
  <si>
    <t>Lee,  Na-youn</t>
  </si>
  <si>
    <t>Department of Social Work, University of Mississippi, University, MS, United States</t>
  </si>
  <si>
    <t>Hilal, T.</t>
  </si>
  <si>
    <t>Hilal,  Talal</t>
  </si>
  <si>
    <t>Conner,  Austin</t>
  </si>
  <si>
    <t>Patel,  Megha</t>
  </si>
  <si>
    <t>Sikes, J.</t>
  </si>
  <si>
    <t>Sikes,  James H.</t>
  </si>
  <si>
    <t>Lebhar, M.S.</t>
  </si>
  <si>
    <t>Lebhar,  Michael S.</t>
  </si>
  <si>
    <t>Bhanat, E.</t>
  </si>
  <si>
    <t>Bhanat,  Eldrin L.</t>
  </si>
  <si>
    <t>Seerapu, V.</t>
  </si>
  <si>
    <t>Seerapu,  Venkata N.</t>
  </si>
  <si>
    <t>Walker, M.E.</t>
  </si>
  <si>
    <t>Walker,  Marc E.</t>
  </si>
  <si>
    <t>Palokas, M.</t>
  </si>
  <si>
    <t>Palokas,  Michelle J.</t>
  </si>
  <si>
    <t>University of Mississippi Medical Center</t>
  </si>
  <si>
    <t>Mississippi Centre for Evidence-Based Practice: A JBI Centre of Excellence, Jackson, MS, United States, School of Nursing, University of Mississippi Medical Center, Jackson, MS, United States</t>
  </si>
  <si>
    <t>Pruett, C.</t>
  </si>
  <si>
    <t>Pruett,  Christian</t>
  </si>
  <si>
    <t>Hinton, E.</t>
  </si>
  <si>
    <t>Hinton,  Elizabeth G.</t>
  </si>
  <si>
    <t>School of Nursing, University of Mississippi Medical Center, Jackson, MS, United States</t>
  </si>
  <si>
    <t>Christian, R.</t>
  </si>
  <si>
    <t>Christian,  Robin</t>
  </si>
  <si>
    <t>Zumwalt, A.</t>
  </si>
  <si>
    <t>Zumwalt,  Andrew</t>
  </si>
  <si>
    <t>University of Missouri</t>
  </si>
  <si>
    <t>University of Missouri, Columbia, MO, United States</t>
  </si>
  <si>
    <t>Yao, R.</t>
  </si>
  <si>
    <t>Yao,  Rui</t>
  </si>
  <si>
    <t>Department of Personal Financial Planning, University of Missouri, Columbia, MO, United States</t>
  </si>
  <si>
    <t>2-s2.0-77951166655</t>
  </si>
  <si>
    <t>Siman, E.</t>
  </si>
  <si>
    <t>Siman,  Emilian</t>
  </si>
  <si>
    <t>Characteristics of recent adjustable-rate mortgage borrowers</t>
  </si>
  <si>
    <t>Lawrence, F.C.</t>
  </si>
  <si>
    <t>Lawrence,  Frances Cogle</t>
  </si>
  <si>
    <t>Department of Human Sciences, University of Missouri, Columbia, MO, United States</t>
  </si>
  <si>
    <t>2-s2.0-77951234233</t>
  </si>
  <si>
    <t>Norum, P.S.</t>
  </si>
  <si>
    <t>Norum,  Pamela S.</t>
  </si>
  <si>
    <t>Department of Textile and Apparel Management, University of Missouri, Columbia, MO, United States</t>
  </si>
  <si>
    <t>The role of time preference and credit card usage in compulsive buying behaviour</t>
  </si>
  <si>
    <t>Corlija, M.</t>
  </si>
  <si>
    <t>Corlija,  Mel</t>
  </si>
  <si>
    <t>Fergus, D.</t>
  </si>
  <si>
    <t>Fergus,  Devin</t>
  </si>
  <si>
    <t>Department of History, University of Missouri, Columbia, MO, United States</t>
  </si>
  <si>
    <t>2-s2.0-85029893965</t>
  </si>
  <si>
    <t>Peters, C.</t>
  </si>
  <si>
    <t>Peters,  Clark M.</t>
  </si>
  <si>
    <t>School of Social Work, University of Missouri, Columbia, MO, United States</t>
  </si>
  <si>
    <t>Elevating financial capability in child welfare services: Early efforts in the Grand Challenge</t>
  </si>
  <si>
    <t>Rabbani, A.</t>
  </si>
  <si>
    <t>Rabbani,  Abed Golam</t>
  </si>
  <si>
    <t>2-s2.0-85102573747</t>
  </si>
  <si>
    <t>Rabbani, A.G.</t>
  </si>
  <si>
    <t>Association between investment risk tolerance and portfolio risk: The role of confidence level</t>
  </si>
  <si>
    <t>University of Missouri, Fulton, MO, United States</t>
  </si>
  <si>
    <t>2-s2.0-85115086614</t>
  </si>
  <si>
    <t>A Structural Determinants Framework for Financial Well-Being</t>
  </si>
  <si>
    <t>2-s2.0-105003392587</t>
  </si>
  <si>
    <t>Division of Applied Social Sciences, University of Missouri, Columbia, MO, United States</t>
  </si>
  <si>
    <t>Did COVID-19 hurt consumer financial well-being? Factors associated with consumer bankruptcy risks during the pandemic</t>
  </si>
  <si>
    <t>2-s2.0-85114682161</t>
  </si>
  <si>
    <t>Mobile investment technology adoption among investors</t>
  </si>
  <si>
    <t>2-s2.0-85124220357</t>
  </si>
  <si>
    <t>Good debt, bad debt: family debt portfolios and financial burdens</t>
  </si>
  <si>
    <t>2-s2.0-85138755566</t>
  </si>
  <si>
    <t>Financial capability and informal bankruptcy: comparing student loan holders and non-holders</t>
  </si>
  <si>
    <t>Mason, B.</t>
  </si>
  <si>
    <t>Mason,  Benjamin</t>
  </si>
  <si>
    <t>Department of Special Education, University of Missouri, Columbia, MO, United States</t>
  </si>
  <si>
    <t>University of Missouri, Minneapolis, CO, United States</t>
  </si>
  <si>
    <t>2-s2.0-85107311501</t>
  </si>
  <si>
    <t>Information Search, Financial Advice Use, and Consumer Financial Behavior</t>
  </si>
  <si>
    <t>Knott, L.H.</t>
  </si>
  <si>
    <t>Knott,  Leslie Hannah</t>
  </si>
  <si>
    <t>2-s2.0-85014061675</t>
  </si>
  <si>
    <t>Truman School of Public Affairs, University of Missouri, Columbia, MO, United States</t>
  </si>
  <si>
    <t>Financial Capabilities Among Youth with Autism Spectrum Disorder</t>
  </si>
  <si>
    <t>Teti, M.</t>
  </si>
  <si>
    <t>Teti,  Michelle</t>
  </si>
  <si>
    <t>Department of Health Sciences, University of Missouri, Columbia, MO, United States</t>
  </si>
  <si>
    <t>Cheak-Zamora, N.C.</t>
  </si>
  <si>
    <t>Cheak-Zamora,  Nancy C.</t>
  </si>
  <si>
    <t>Harper, C.</t>
  </si>
  <si>
    <t>Harper,  Casandra Elena</t>
  </si>
  <si>
    <t>Department of Educational Leadership and Policy Analysis, University of Missouri, Columbia, MO, United States</t>
  </si>
  <si>
    <t>Curs, B.R.</t>
  </si>
  <si>
    <t>Curs,  Bradley R.</t>
  </si>
  <si>
    <t>2-s2.0-85092899754</t>
  </si>
  <si>
    <t>A Conceptual Framework of Financial Advice-Seeking and Short- and Long-Term Financial Behaviors: An Age Comparison</t>
  </si>
  <si>
    <t>Maurer-Batjer, A.</t>
  </si>
  <si>
    <t>Maurer-Batjer,  Anna</t>
  </si>
  <si>
    <t>Howe, J.S.</t>
  </si>
  <si>
    <t>Howe,  John S.</t>
  </si>
  <si>
    <t>Department of Finance, University of Missouri, Columbia, MO, United States</t>
  </si>
  <si>
    <t>Tlapek, S.M.</t>
  </si>
  <si>
    <t>Tlapek,  Sarah Myers</t>
  </si>
  <si>
    <t>Peters, C.M.</t>
  </si>
  <si>
    <t>Sharpe, D.L.</t>
  </si>
  <si>
    <t>Sharpe,  Deanna L.</t>
  </si>
  <si>
    <t>Beasley, J.</t>
  </si>
  <si>
    <t>Beasley,  Jared</t>
  </si>
  <si>
    <t>Green, J.R.</t>
  </si>
  <si>
    <t>Green,  James R.</t>
  </si>
  <si>
    <t>Office for Financial Success, University of Missouri, Columbia, MO, United States</t>
  </si>
  <si>
    <t>Laux, S.</t>
  </si>
  <si>
    <t>Laux,  Sharon C.</t>
  </si>
  <si>
    <t>University of Missouri-St. Louis</t>
  </si>
  <si>
    <t>Center for Entrepreneurship and Economic Education, University of Missouri-St. Louis, St. Louis, MO, United States</t>
  </si>
  <si>
    <t>School of Social Work, University of Missouri-St. Louis, St. Louis, MO, United States</t>
  </si>
  <si>
    <t>2-s2.0-79961168955</t>
  </si>
  <si>
    <t>University of Missouri-St. Louis, St. Louis, MO, United States, Center for Social Development, Washington University in St. Louis, St. Louis, MO, United States</t>
  </si>
  <si>
    <t>Financial Capability in Children: Effects of Participation in a School-Based Financial Education and Savings Program</t>
  </si>
  <si>
    <t>Slocum, L.A.</t>
  </si>
  <si>
    <t>Slocum,  Lee Ann</t>
  </si>
  <si>
    <t>Department of Criminology and Criminal Justice, University of Missouri-St. Louis, St. Louis, MO, United States</t>
  </si>
  <si>
    <t>Grigsby, S.R.</t>
  </si>
  <si>
    <t>Grigsby,  Sheila R.</t>
  </si>
  <si>
    <t>College of Nursing, University of Missouri-St. Louis, St. Louis, MO, United States</t>
  </si>
  <si>
    <t>Guo,  Baorong</t>
  </si>
  <si>
    <t>University of Missouri-St. Louis, St. Louis, MO, United States</t>
  </si>
  <si>
    <t>2-s2.0-85150961582</t>
  </si>
  <si>
    <t>Financial Well-Being and Financial Capability among Low-Income Entrepreneurs</t>
  </si>
  <si>
    <t>PORTERFIELD, S.</t>
  </si>
  <si>
    <t>PORTERFIELD,  SHIRLEY L.</t>
  </si>
  <si>
    <t>2-s2.0-34547657963</t>
  </si>
  <si>
    <t>University of Missouri-St. Louis
University of Washington</t>
  </si>
  <si>
    <t>University of Missouri-St. Louis, St. Louis, MO, United States, University of Washington, Seattle, WA, United States</t>
  </si>
  <si>
    <t>From financial literacy to financial capability among youth</t>
  </si>
  <si>
    <t>University of Missouri-St. Louis, St. Louis, MO, United States, Center for Social Development, University of Washington, Seattle, WA, United States</t>
  </si>
  <si>
    <t>University of Missouri-St. Louis
Washington University in St. Louis</t>
  </si>
  <si>
    <t>University of Missouri-St. Louis, St. Louis, MO, United States, Washington University in St. Louis, George Warren Brown School of Social Work, St. Louis, MO, United States</t>
  </si>
  <si>
    <t>2-s2.0-84924651474</t>
  </si>
  <si>
    <t>University of Missouri-St. Louis, St. Louis, MO, United States, Washington University in St. Louis, St. Louis, MO, United States</t>
  </si>
  <si>
    <t>Creating financial capability in the next generation: An introduction to the special issue</t>
  </si>
  <si>
    <t>University of Missouri-St. Louis (or UMSL) and Washington University in St. Louis</t>
  </si>
  <si>
    <t>School of Social Work, University of Missouri-St. Louis, St. Louis, MO, United States, Washington University in St. Louis, St. Louis, MO, United States</t>
  </si>
  <si>
    <t>University of Missouri-St. Louis, Washington University in St. Louis</t>
  </si>
  <si>
    <t>Ipsen, C.</t>
  </si>
  <si>
    <t>Ipsen,  Catherine</t>
  </si>
  <si>
    <t>University of Montana</t>
  </si>
  <si>
    <t>Rural Institute for Inclusive Communities, University of Montana, Missoula, MT, United States</t>
  </si>
  <si>
    <t>Laberge, M.</t>
  </si>
  <si>
    <t>Laberge,  Marie</t>
  </si>
  <si>
    <t>University of Montreal</t>
  </si>
  <si>
    <t>School of Rehabilitation, University of Montreal, Montreal, QC, Canada</t>
  </si>
  <si>
    <t>Éthier, M.-A.</t>
  </si>
  <si>
    <t>Éthier,  Marc André</t>
  </si>
  <si>
    <t>University of Montreal, Montreal, QC, Canada</t>
  </si>
  <si>
    <t>2-s2.0-85044100407</t>
  </si>
  <si>
    <t>Département de Didactique, University of Montreal, Montreal, QC, Canada</t>
  </si>
  <si>
    <t>Making ‘good’ or ‘critical’ citizens: From social justice to financial literacy in the Québec education program</t>
  </si>
  <si>
    <t>2-s2.0-85130930610</t>
  </si>
  <si>
    <t>The Québec Financial Education Program: A necessary change of perspective</t>
  </si>
  <si>
    <t>Bottari, C.</t>
  </si>
  <si>
    <t>Bottari,  Carolina L.</t>
  </si>
  <si>
    <t>Ecole de réadaptation, University of Montreal, Montreal, QC, Canada, Centre de Recherche Interdisciplinaire en Réadaptation du Montréal Métropolitain, Montreal, QC, Canada</t>
  </si>
  <si>
    <t>2-s2.0-85174466766</t>
  </si>
  <si>
    <t>Gallage, S.D.</t>
  </si>
  <si>
    <t>Gallage,  S. D.</t>
  </si>
  <si>
    <t>University of Moratuwa</t>
  </si>
  <si>
    <t>Department of Building Economics, University of Moratuwa, Moratuwa, Sri Lanka</t>
  </si>
  <si>
    <t>COMPARATIVE STUDY OF WORK-RELATED FACTORS AFFECTING MENTAL WELL-BEING OF MALE AND FEMALE CONSTRUCTION WORKERS IN AUSTRALIA</t>
  </si>
  <si>
    <t>Mallawaarachchi, H.</t>
  </si>
  <si>
    <t>Mallawaarachchi,  Harshini</t>
  </si>
  <si>
    <t>al-Hamdani, R.I.</t>
  </si>
  <si>
    <t>al-Hamdani,  Rafiaa Ibrahem</t>
  </si>
  <si>
    <t>University of Mosul</t>
  </si>
  <si>
    <t>College of Administration and Economics, University of Mosul, Mosul, Nineveh, Iraq</t>
  </si>
  <si>
    <t>Mousseuknadji Kouladoum, J.-C.</t>
  </si>
  <si>
    <t>Mousseuknadji Kouladoum,  Jean Claude</t>
  </si>
  <si>
    <t>University of Moundou</t>
  </si>
  <si>
    <t>Department of Economics, University of Moundou, Moundou, Chad</t>
  </si>
  <si>
    <t>Chad</t>
  </si>
  <si>
    <t>Mochama, M.</t>
  </si>
  <si>
    <t>Mochama,  Monica</t>
  </si>
  <si>
    <t>University of Mount Kenya</t>
  </si>
  <si>
    <t>Department of Public Health, School of Health Sciences, University of Mount Kenya, Kigali, Kigali, Rwanda</t>
  </si>
  <si>
    <t>University of Mount Union</t>
  </si>
  <si>
    <t>University of Mount Union, Alliance, OH, United States</t>
  </si>
  <si>
    <t>2-s2.0-85213269599</t>
  </si>
  <si>
    <t>Olorunfemi, O.D.</t>
  </si>
  <si>
    <t>Olorunfemi,  Oluwasogo David</t>
  </si>
  <si>
    <t>University of Mpumalanga</t>
  </si>
  <si>
    <t>Faculty of Agriculture and Natural Sciences, University of Mpumalanga, Mbombela, Mpumalanga, South Africa</t>
  </si>
  <si>
    <t>The Adoption of Sustainable Farming Practices by Smallholder Crop Farmers: Micro-Level Evidence from North-Eastern South Africa</t>
  </si>
  <si>
    <t>Kalema, B.M.</t>
  </si>
  <si>
    <t>Kalema,  B. M.</t>
  </si>
  <si>
    <t>University of Mpumalanga, Mbombela, Mpumalanga, South Africa</t>
  </si>
  <si>
    <t>Sithole, A.</t>
  </si>
  <si>
    <t>Sithole,  Ally</t>
  </si>
  <si>
    <t>Christian,  Mzuyanda</t>
  </si>
  <si>
    <t>Mbombela Campus, University of Mpumalanga, Mbombela, Mpumalanga, South Africa</t>
  </si>
  <si>
    <t>University of Muhammadiyah</t>
  </si>
  <si>
    <t>Faculty of Economics and Business, University of Muhammadiyah, North Mollucas, Indonesia</t>
  </si>
  <si>
    <t>Pratistha, B.</t>
  </si>
  <si>
    <t>Pratistha,  Brian</t>
  </si>
  <si>
    <t>University of Muhammadiyah Jakarta</t>
  </si>
  <si>
    <t>Directorate for Higher Education and Science and Technology, Ministry of Finance of the Republic of Indonesia, Jakarta, Indonesia, University of Muhammadiyah Jakarta, South Jakarta, Indonesia</t>
  </si>
  <si>
    <t>Fauziyah</t>
  </si>
  <si>
    <t>Fauziyah,  null</t>
  </si>
  <si>
    <t>University of Muhammadiyah Jember</t>
  </si>
  <si>
    <t>Faculty of Economic and Business, University of Muhammadiyah Jember, Jember, East Java, Indonesia</t>
  </si>
  <si>
    <t>Qomariah, N.</t>
  </si>
  <si>
    <t>Qomariah,  Nurul</t>
  </si>
  <si>
    <t>Cahyono, D.</t>
  </si>
  <si>
    <t>Cahyono,  Dwi</t>
  </si>
  <si>
    <t>Susbiyani, A.</t>
  </si>
  <si>
    <t>Susbiyani,  Arik</t>
  </si>
  <si>
    <t>2-s2.0-85089241413</t>
  </si>
  <si>
    <t>University of Muhammadiyah Prof. DR. Hamka</t>
  </si>
  <si>
    <t>University of Muhammadiyah Prof. DR. HAMKA, Jakarta, Jakarta, Indonesia</t>
  </si>
  <si>
    <t>Dataset on determinants of intention and investment behaviour amongst young Indonesian millennials</t>
  </si>
  <si>
    <t>University of Muhammadiyah Prof. Dr. HAMKA</t>
  </si>
  <si>
    <t>Economics and Business, University of Muhammadiyah Prof. Dr. HAMKA, Jakarta, Jakarta, Indonesia</t>
  </si>
  <si>
    <t>Larasati, M.</t>
  </si>
  <si>
    <t>Larasati,  Meita</t>
  </si>
  <si>
    <t>Setiawan, E.</t>
  </si>
  <si>
    <t>Setiawan,  Edi</t>
  </si>
  <si>
    <t>Nugroho, A.W.</t>
  </si>
  <si>
    <t>Nugroho,  Arif Widodo</t>
  </si>
  <si>
    <t>Zulpahmi, n.</t>
  </si>
  <si>
    <t>Zulpahmi,  null</t>
  </si>
  <si>
    <t>Siregar, S.R.</t>
  </si>
  <si>
    <t>Siregar,  Sandra Rosalie</t>
  </si>
  <si>
    <t>2-s2.0-85147881473</t>
  </si>
  <si>
    <t>University of Muhammadyah Sumatera Utara</t>
  </si>
  <si>
    <t>Faculty of Economics and Business, University of Muhammadyah Sumatera Utara, Medan, Indonesia</t>
  </si>
  <si>
    <t>Sharia Financial Knowledge And Financial Behavior As A Basis For Measuring Financial Literacy</t>
  </si>
  <si>
    <t>2-s2.0-85054275495</t>
  </si>
  <si>
    <t>University of Mumbai</t>
  </si>
  <si>
    <t>H R College, University of Mumbai, Mumbai, MH, India</t>
  </si>
  <si>
    <t>Is the economics learnt in the family? Revaluing parental influence on financial education in India</t>
  </si>
  <si>
    <t>Jadhav, K.D.</t>
  </si>
  <si>
    <t>Jadhav,  Kunal Dhaku</t>
  </si>
  <si>
    <t>Department: Lifelong Learning and Extension, University of Mumbai, Mumbai, MH, India</t>
  </si>
  <si>
    <t>Rekha, B.</t>
  </si>
  <si>
    <t>Rekha,  B.</t>
  </si>
  <si>
    <t>University of Mysore</t>
  </si>
  <si>
    <t>University of Mysore, Mysore, KA, India, Department of Management, SKIBS B School, Bengaluru, India</t>
  </si>
  <si>
    <t>University of Münster</t>
  </si>
  <si>
    <t>Finance Center Münster, University of Münster, Munster, Nordrhein-Westfalen, Germany</t>
  </si>
  <si>
    <t>Oberste, M.</t>
  </si>
  <si>
    <t>Oberste,  Michael</t>
  </si>
  <si>
    <t>Center for Interdisciplinary Economics, University of Münster, Munster, Nordrhein-Westfalen, Germany</t>
  </si>
  <si>
    <t>2-s2.0-85015608799</t>
  </si>
  <si>
    <t>Nolte, S.</t>
  </si>
  <si>
    <t>Nolte,  Sven</t>
  </si>
  <si>
    <t>Finance Center Muenster, University of Münster, Munster, Nordrhein-Westfalen, Germany</t>
  </si>
  <si>
    <t>Don't lapse into temptation: a behavioral explanation for policy surrender</t>
  </si>
  <si>
    <t>2-s2.0-85061903355</t>
  </si>
  <si>
    <t>Ruske, R.</t>
  </si>
  <si>
    <t>Ruske,  René</t>
  </si>
  <si>
    <t>Institut für Ökonomische Bildung, University of Münster, Munster, Nordrhein-Westfalen, Germany</t>
  </si>
  <si>
    <t>Economic education as a driver of private provision?: Empirical evidence on “Financial Literacy” and the attitude towards private provision of economists vs. non-economists; Ökonomische Bildung als Treiber privater Vorsorge?: Empirische Evidenz zu „Financial Literacy“ und Vorsorgeeinstellung von Ökonomen vs. Nicht-Ökonomen</t>
  </si>
  <si>
    <t>Kramer, B.</t>
  </si>
  <si>
    <t>Kramer,  Bastian</t>
  </si>
  <si>
    <t>Schneider, J.C.</t>
  </si>
  <si>
    <t>Schneider,  Judith Christiane</t>
  </si>
  <si>
    <t>Busienei, J.R.</t>
  </si>
  <si>
    <t>Busienei,  John Rono</t>
  </si>
  <si>
    <t>University of Nairobi</t>
  </si>
  <si>
    <t>Department of Agricultural Economics, University of Nairobi, Nairobi, Nairobi, Kenya</t>
  </si>
  <si>
    <t>Oguge, N.</t>
  </si>
  <si>
    <t>Oguge,  Nicholas Otienoh</t>
  </si>
  <si>
    <t>University of Nairobi, Nairobi, Nairobi, Kenya</t>
  </si>
  <si>
    <t>2-s2.0-85215134782</t>
  </si>
  <si>
    <t>Kilonzo, H.M.</t>
  </si>
  <si>
    <t>Kilonzo,  Hilary Mati</t>
  </si>
  <si>
    <t>Department of Economics, University of Nairobi, Nairobi, Nairobi, Kenya</t>
  </si>
  <si>
    <t>Drivers of housing financing in Kenya</t>
  </si>
  <si>
    <t>Salim, N.N.</t>
  </si>
  <si>
    <t>Salim,  Neema Nungari</t>
  </si>
  <si>
    <t>Department of Social Work, University of Nairobi, Nairobi, Nairobi, Kenya</t>
  </si>
  <si>
    <t>Muriithi, M.</t>
  </si>
  <si>
    <t>Muriithi,  Moses Kinyanjui</t>
  </si>
  <si>
    <t>Ongeri, B.O.</t>
  </si>
  <si>
    <t>Ongeri,  Benedicto Onkoba</t>
  </si>
  <si>
    <t>Gikonyo, N.W.</t>
  </si>
  <si>
    <t>Gikonyo,  Naomi Wanjiru</t>
  </si>
  <si>
    <t>Oremo, F.</t>
  </si>
  <si>
    <t>Oremo,  Francis</t>
  </si>
  <si>
    <t>Karuku, G.N.</t>
  </si>
  <si>
    <t>Karuku,  George Njomo</t>
  </si>
  <si>
    <t>Department of Land Resource Management and Agricultural Technology, University of Nairobi, Nairobi, Nairobi, Kenya</t>
  </si>
  <si>
    <t>Mukong, A.K.</t>
  </si>
  <si>
    <t>University of Namibia</t>
  </si>
  <si>
    <t>Department of Economics, University of Namibia, Windhoek, Namibia</t>
  </si>
  <si>
    <t>Kanime, M.M.</t>
  </si>
  <si>
    <t>Kanime,  Magano Mbute</t>
  </si>
  <si>
    <t>University of Namibia, Windhoek, Namibia</t>
  </si>
  <si>
    <t>Canicio, D.</t>
  </si>
  <si>
    <t>Canicio,  Dzingirai</t>
  </si>
  <si>
    <t>Jentzsch, T.</t>
  </si>
  <si>
    <t>Jentzsch,  Tiofilia</t>
  </si>
  <si>
    <t>Namibia Business School, University of Namibia, Windhoek, Namibia</t>
  </si>
  <si>
    <t>2-s2.0-105018994729</t>
  </si>
  <si>
    <t>Starita, M.G.</t>
  </si>
  <si>
    <t>Starita,  Maria Grazia</t>
  </si>
  <si>
    <t>University of Naples</t>
  </si>
  <si>
    <t>Department of Management and Quantitative Studies, University of Naples, Naples, United Kingdom</t>
  </si>
  <si>
    <t>Sustainable finance literacy and financial well-being: A literature review</t>
  </si>
  <si>
    <t>2-s2.0-85184070821</t>
  </si>
  <si>
    <t>Nurkholik, A.</t>
  </si>
  <si>
    <t>Nurkholik,  Adam</t>
  </si>
  <si>
    <t>University of National</t>
  </si>
  <si>
    <t>University of National, Jakarta, Jakarta, Indonesia</t>
  </si>
  <si>
    <t>R Approach in Digital Financial Literacy Influence Subjective Financial Well-Being; El enfoque R en la educación financiera digital influye en el bienestar financiero subjetivo</t>
  </si>
  <si>
    <t>2-s2.0-85153521498</t>
  </si>
  <si>
    <t>Marinov, K.M.</t>
  </si>
  <si>
    <t>Marinov,  Krasimir</t>
  </si>
  <si>
    <t>University of National and World Economy</t>
  </si>
  <si>
    <t>Department of Marketing and Strategic Planning, University of National and World Economy Sofia, Sofia, Bulgaria</t>
  </si>
  <si>
    <t>Financial Literacy: Determinants and Impact on Financial Behaviour</t>
  </si>
  <si>
    <t>Warren, D.E.</t>
  </si>
  <si>
    <t>Warren,  David E.</t>
  </si>
  <si>
    <t>University of Nebraska Medical Center</t>
  </si>
  <si>
    <t>University of Nebraska Medical Center, Omaha, NE, United States</t>
  </si>
  <si>
    <t>Schmidt, E.</t>
  </si>
  <si>
    <t>Schmidt,  Erica</t>
  </si>
  <si>
    <t>Tibbits, M.</t>
  </si>
  <si>
    <t>Tibbits,  Melissa K.</t>
  </si>
  <si>
    <t>Department of Health Promotion, Social and Behavioral Health, University of Nebraska Medical Center, Omaha, NE, United States</t>
  </si>
  <si>
    <t>Shaikh, R.A.</t>
  </si>
  <si>
    <t>Shaikh,  Raees A.</t>
  </si>
  <si>
    <t>Sikora, A.</t>
  </si>
  <si>
    <t>Sikora,  Asia</t>
  </si>
  <si>
    <t>Paré, N.</t>
  </si>
  <si>
    <t>Paré,  Nadia</t>
  </si>
  <si>
    <t>and Sleep Medicine, University of Nebraska Medical Center, Omaha, NE, United States</t>
  </si>
  <si>
    <t>Huang, T.T.-K.</t>
  </si>
  <si>
    <t>Huang,  Terry T.</t>
  </si>
  <si>
    <t>Westmark, D.M.</t>
  </si>
  <si>
    <t>Westmark,  Danielle M.</t>
  </si>
  <si>
    <t>Behm, L.</t>
  </si>
  <si>
    <t>Behm,  Lillian</t>
  </si>
  <si>
    <t>Baxter, J.D.</t>
  </si>
  <si>
    <t>Baxter,  Jared D.</t>
  </si>
  <si>
    <t>Department of Emergency Medicine, University of Nebraska Medical Center, Omaha, NE, United States</t>
  </si>
  <si>
    <t>University of Nebraska Omaha</t>
  </si>
  <si>
    <t>Center for Economic Education, University of Nebraska Omaha, Omaha, NE, United States</t>
  </si>
  <si>
    <t>2-s2.0-85125109588</t>
  </si>
  <si>
    <t>Department of Economics, University of Nebraska Omaha, Omaha, NE, United States</t>
  </si>
  <si>
    <t>Gender Differences in Financial Decision-Making and Behaviors in Single and Joint Households</t>
  </si>
  <si>
    <t>Galvin, D.</t>
  </si>
  <si>
    <t>Galvin,  Danielle J.</t>
  </si>
  <si>
    <t>University of Nebraska Omaha, Omaha, NE, United States</t>
  </si>
  <si>
    <t>2-s2.0-85212962193</t>
  </si>
  <si>
    <t>Associate Professor of Economics and Director of the Center for Economic Education, University of Nebraska Omaha, Omaha, NE, United States</t>
  </si>
  <si>
    <t>Effectiveness of Live Webinars to Teach Financial Literacy: A Case Study Among Public Employees</t>
  </si>
  <si>
    <t>2-s2.0-85143403956</t>
  </si>
  <si>
    <t>Required or voluntary financial education and saving behaviors</t>
  </si>
  <si>
    <t>2-s2.0-85076824750</t>
  </si>
  <si>
    <t>Financial education and financial literacy by income and education groups</t>
  </si>
  <si>
    <t>2-s2.0-45749135076</t>
  </si>
  <si>
    <t>Hayes, S.K.</t>
  </si>
  <si>
    <t>Hayes,  Suzanne K.</t>
  </si>
  <si>
    <t>University of Nebraska at Kearney</t>
  </si>
  <si>
    <t>University of Nebraska at Kearney, Kearney, NE, United States</t>
  </si>
  <si>
    <t>An unlikely recruiting and retention tool: Financial education</t>
  </si>
  <si>
    <t>University of Nebraska-Lincoln</t>
  </si>
  <si>
    <t>Department of Economics, University of Nebraska–Lincoln, Lincoln, NE, United States</t>
  </si>
  <si>
    <t>Davis, E.P.</t>
  </si>
  <si>
    <t>Davis,  Elizabeth P.</t>
  </si>
  <si>
    <t>Department of Family and Consumer Sciences, University of Nebraska–Lincoln, Lincoln, NE, United States</t>
  </si>
  <si>
    <t>2-s2.0-84948714955</t>
  </si>
  <si>
    <t>Allgood, S.</t>
  </si>
  <si>
    <t>Allgood,  Sam</t>
  </si>
  <si>
    <t>The effects of perceived and actual financial literacy on financial behaviors</t>
  </si>
  <si>
    <t>Davidson, J.</t>
  </si>
  <si>
    <t>Davidson,  Jennifer A.</t>
  </si>
  <si>
    <t>University of Nebraska–Lincoln, Lincoln, NE, United States</t>
  </si>
  <si>
    <t>Waltman, W.</t>
  </si>
  <si>
    <t>Waltman,  William J.</t>
  </si>
  <si>
    <t>Department of Agronomy, University of Nebraska–Lincoln, Lincoln, NE, United States</t>
  </si>
  <si>
    <t>Tomkins, A.J.</t>
  </si>
  <si>
    <t>Tomkins,  Alan J.</t>
  </si>
  <si>
    <t>Department of Psychology, University of Nebraska–Lincoln, Lincoln, NE, United States</t>
  </si>
  <si>
    <t>, University of Nebraska–Lincoln, Lincoln, NE, United States</t>
  </si>
  <si>
    <t>Department of Agricultural Economics, University of Nebraska–Lincoln, Lincoln, NE, United States, School of Natural Resources, Lincoln, NE, United States</t>
  </si>
  <si>
    <t>Artikov, I.</t>
  </si>
  <si>
    <t>Artikov,  Ikrom</t>
  </si>
  <si>
    <t>Department of Agricultural Economics, University of Nebraska–Lincoln, Lincoln, NE, United States, Global Market Research, Pioneer Hi Bred International Incorporated, Johnston, IA, United States</t>
  </si>
  <si>
    <t>Department of Psychology and College of Law, University of Nebraska–Lincoln, Lincoln, NE, United States</t>
  </si>
  <si>
    <t>Hoffman, S.J.</t>
  </si>
  <si>
    <t>Hoffman,  Stacey J.</t>
  </si>
  <si>
    <t>2-s2.0-105001836819</t>
  </si>
  <si>
    <t>Folorunsho, S.</t>
  </si>
  <si>
    <t>Folorunsho,  Sunkanmi</t>
  </si>
  <si>
    <t>Department of Sociology, University of Nebraska–Lincoln, Lincoln, NE, United States</t>
  </si>
  <si>
    <t>The impact of neglect, physical, and financial abuse on mental health among older adults: a systematic review</t>
  </si>
  <si>
    <t>Torquati, J.</t>
  </si>
  <si>
    <t>Torquati,  Julia C.</t>
  </si>
  <si>
    <t>University of Neraska-Lincoln, Lincoln, United States</t>
  </si>
  <si>
    <t>2-s2.0-84958938332</t>
  </si>
  <si>
    <t>von der Dunk, F.</t>
  </si>
  <si>
    <t>von der Dunk,  Frans G.</t>
  </si>
  <si>
    <t>University of Nebraska–Lincoln, Lincoln, NE, United States, Black Holes B.V., Leiden, Netherlands</t>
  </si>
  <si>
    <t>International organizations in space law</t>
  </si>
  <si>
    <t>Okyere, M.</t>
  </si>
  <si>
    <t>Okyere,  Michael</t>
  </si>
  <si>
    <t>2-s2.0-85053491577</t>
  </si>
  <si>
    <t>Weber,  Joseph</t>
  </si>
  <si>
    <t>Teaching business and economic journalism: Fresh approaches</t>
  </si>
  <si>
    <t>Hu,  Qi S.</t>
  </si>
  <si>
    <t>School of Natural Resources, Lincoln, NE, United States, Department of Geosciences, University of Nebraska–Lincoln, Lincoln, NE, United States</t>
  </si>
  <si>
    <t>PytlikZillig, L.M.P.</t>
  </si>
  <si>
    <t>PytlikZillig,  Lisa M.</t>
  </si>
  <si>
    <t>University of Nebraska–Lincoln</t>
  </si>
  <si>
    <t>Center for Instructional Innovation, University of Nebraska–Lincoln, Lincoln, NE, United States</t>
  </si>
  <si>
    <t>Marrun, N.A.</t>
  </si>
  <si>
    <t>Marrun,  Norma Angelica</t>
  </si>
  <si>
    <t>University of Nevada</t>
  </si>
  <si>
    <t>University of Nevada, Las Vegas, Las Vegas, NV, United States</t>
  </si>
  <si>
    <t>Jiang,  Yingtao</t>
  </si>
  <si>
    <t>2-s2.0-0035528379</t>
  </si>
  <si>
    <t>Trentham, S.</t>
  </si>
  <si>
    <t>Trentham,  Susan</t>
  </si>
  <si>
    <t>Department of Social Psychology, University of Nevada, Reno, Reno, NV, United States</t>
  </si>
  <si>
    <t>Power and gender influences on responsibility attributions: The case of disagreements in relationships</t>
  </si>
  <si>
    <t>Larwood, L.</t>
  </si>
  <si>
    <t>Larwood,  Laurie</t>
  </si>
  <si>
    <t>Department of Managerial Sciences, University of Nevada, Reno, Reno, NV, United States</t>
  </si>
  <si>
    <t>McDonough, I.K.</t>
  </si>
  <si>
    <t>McDonough,  Ian K.</t>
  </si>
  <si>
    <t>Harris, S.L.</t>
  </si>
  <si>
    <t>Harris,  Sarah L.</t>
  </si>
  <si>
    <t>2-s2.0-85049897013</t>
  </si>
  <si>
    <t>Safford, A.</t>
  </si>
  <si>
    <t>Safford,  Amanda H.</t>
  </si>
  <si>
    <t>University of Nevada, Reno, Reno, NV, United States</t>
  </si>
  <si>
    <t>Does Experiencing a Crash Make All the Difference? An Experiment on the Depression Babies Hypothesis</t>
  </si>
  <si>
    <t>Wu,  Qun</t>
  </si>
  <si>
    <t>2-s2.0-85025435558</t>
  </si>
  <si>
    <t>Wiest, L.R.</t>
  </si>
  <si>
    <t>Wiest,  Lynda R.</t>
  </si>
  <si>
    <t>College of Education, University of Nevada, Reno, Reno, NV, United States</t>
  </si>
  <si>
    <t>Teaching middle-grades mathematics through financial literacy</t>
  </si>
  <si>
    <t>Guerrero, F.</t>
  </si>
  <si>
    <t>Guerrero,  Federico L.</t>
  </si>
  <si>
    <t>Vega, S.</t>
  </si>
  <si>
    <t>Vega,  Stephanie</t>
  </si>
  <si>
    <t>Sundali, J.</t>
  </si>
  <si>
    <t>Sundali,  James A.</t>
  </si>
  <si>
    <t>Crawford-Ferre, H.G.</t>
  </si>
  <si>
    <t>Crawford-Ferre,  Heather Glynn</t>
  </si>
  <si>
    <t>2-s2.0-85218713377</t>
  </si>
  <si>
    <t>Al Mahmuda, N.</t>
  </si>
  <si>
    <t>Al Mahmuda,  Naila</t>
  </si>
  <si>
    <t>University of New Brunswick</t>
  </si>
  <si>
    <t>University of New Brunswick, Fredericton, NB, Canada</t>
  </si>
  <si>
    <t>Women’s Participation in Household Money Management and Financial Decision Making: Insights from a Developing Country</t>
  </si>
  <si>
    <t>University of New Brunswick, Fredericton, NB, Canada, Department of Economics, University of New Brunswick, Fredericton, NB, Canada</t>
  </si>
  <si>
    <t>Hussain,  Mostaq Mostaque</t>
  </si>
  <si>
    <t>2-s2.0-85101232400</t>
  </si>
  <si>
    <t>Hadley, D.</t>
  </si>
  <si>
    <t>Hadley,  David J.</t>
  </si>
  <si>
    <t>University of New England</t>
  </si>
  <si>
    <t>Agriculture, University of New England Australia, Armidale, NSW, Australia</t>
  </si>
  <si>
    <t>Accelerating the impact of financial literacy training programmes on household consumption by empowering women</t>
  </si>
  <si>
    <t>2-s2.0-85077099887</t>
  </si>
  <si>
    <t>Villano, R.A.</t>
  </si>
  <si>
    <t>Villano,  Renato Andrin</t>
  </si>
  <si>
    <t>University of New England Australia, Armidale, NSW, Australia</t>
  </si>
  <si>
    <t>Intensifying financial inclusion through the provision of financial literacy training: a gendered perspective</t>
  </si>
  <si>
    <t>University of New England Australia, Armidale, NSW, Australia, Network for Socioeconomic Research and Advancement (NESRA), Accra, Ghana</t>
  </si>
  <si>
    <t>2-s2.0-85126797013</t>
  </si>
  <si>
    <t>The role of financial literacy in households’ asset accumulation process: evidence from Ghana</t>
  </si>
  <si>
    <t>University of New England Australia</t>
  </si>
  <si>
    <t>Agriculture, University of New England Australia, Armidale, NSW, Australia, Network for Socioeconomic Research and Advancement (NESRA), Accra, Ghana</t>
  </si>
  <si>
    <t>Kuntze, R.</t>
  </si>
  <si>
    <t>Kuntze,  Ronald J.</t>
  </si>
  <si>
    <t>University of New Haven</t>
  </si>
  <si>
    <t>College of Business, University of New Haven, West Haven, CT, United States</t>
  </si>
  <si>
    <t>Fok, L.Y.</t>
  </si>
  <si>
    <t>Fok,  Lillian Y.</t>
  </si>
  <si>
    <t>University of New Orleans</t>
  </si>
  <si>
    <t>University of New Orleans, New Orleans, LA, United States</t>
  </si>
  <si>
    <t>2-s2.0-85067956477</t>
  </si>
  <si>
    <t>Rayfield, B.</t>
  </si>
  <si>
    <t>Rayfield,  Blake</t>
  </si>
  <si>
    <t>Department of Economics and Finance 2000 Lakeshore Dr, University of New Orleans, New Orleans, LA, United States</t>
  </si>
  <si>
    <t>Banking characteristics of millennials</t>
  </si>
  <si>
    <t>Hassan, M.K.</t>
  </si>
  <si>
    <t>Hassan,  M. Kabir</t>
  </si>
  <si>
    <t>Thu Mai, A.</t>
  </si>
  <si>
    <t>Thu Mai,  Anh</t>
  </si>
  <si>
    <t>Department of Economics and Finance, University of New Orleans, New Orleans, LA, United States</t>
  </si>
  <si>
    <t>Brodmann, J.</t>
  </si>
  <si>
    <t>Brodmann,  Jennifer</t>
  </si>
  <si>
    <t>Apostolou, M.</t>
  </si>
  <si>
    <t>Apostolou,  Menelaos</t>
  </si>
  <si>
    <t>University of Nicosia</t>
  </si>
  <si>
    <t>Department of Social Sciences, University of Nicosia, Nicosia, Nicosia, Cyprus</t>
  </si>
  <si>
    <t>Lois, P.</t>
  </si>
  <si>
    <t>Lois,  Petros</t>
  </si>
  <si>
    <t>School of Business, University of Nicosia, Nicosia, Nicosia, Cyprus</t>
  </si>
  <si>
    <t>Sakka, G.</t>
  </si>
  <si>
    <t>Sakka,  Georgia</t>
  </si>
  <si>
    <t>University of Nicosia, Nicosia, Nicosia, Cyprus, Unicaf University, Nicosia, Cyprus</t>
  </si>
  <si>
    <t>Thrassou, A.</t>
  </si>
  <si>
    <t>Thrassou,  Alkis</t>
  </si>
  <si>
    <t>Department of Management, University of Nicosia, Nicosia, Nicosia, Cyprus</t>
  </si>
  <si>
    <t>Zalaf, A.</t>
  </si>
  <si>
    <t>Zalaf,  Alexia</t>
  </si>
  <si>
    <t>Repousis, S.</t>
  </si>
  <si>
    <t>Repousis,  Spyridon</t>
  </si>
  <si>
    <t>Ogbemudia Benedict, I.</t>
  </si>
  <si>
    <t>Ogbemudia Benedict,  Imhanrenialena</t>
  </si>
  <si>
    <t>University of Nigeria</t>
  </si>
  <si>
    <t>University of Nigeria, Naukka, Enugu, Nigeria</t>
  </si>
  <si>
    <t>Chukwu, C.</t>
  </si>
  <si>
    <t>Chukwu,  Benjamin Ibe</t>
  </si>
  <si>
    <t>2-s2.0-85182984860</t>
  </si>
  <si>
    <t>Uduji, J.I.</t>
  </si>
  <si>
    <t>Uduji,  Joseph Ikechukwu</t>
  </si>
  <si>
    <t>Department of Marketing, University of Nigeria, Naukka, Enugu, Nigeria</t>
  </si>
  <si>
    <t>Analysis of rural women’s access to financial services and corporate social responsibility in Nigeria’s Niger delta region</t>
  </si>
  <si>
    <t>2-s2.0-85137424484</t>
  </si>
  <si>
    <t>Ugwoke, O.V.</t>
  </si>
  <si>
    <t>Ugwoke,  Obioma Vivian</t>
  </si>
  <si>
    <t>Department of Accounting, University of Nigeria, Naukka, Enugu, Nigeria</t>
  </si>
  <si>
    <t>Investigation of Financial Literacy and Money Attitudes Among First-Year Undergraduate Accounting Students: A Rational Emotive Behavior Therapy-Based Coaching Intervention</t>
  </si>
  <si>
    <t>Imhanrenialena, B.O.</t>
  </si>
  <si>
    <t>Imhanrenialena,  Benedict Ogbemudia</t>
  </si>
  <si>
    <t>Department of Management, University of Nigeria, Naukka, Enugu, Nigeria</t>
  </si>
  <si>
    <t>Offor, K.O.</t>
  </si>
  <si>
    <t>Offor,  Kenechukwu Onochie</t>
  </si>
  <si>
    <t>Department of Banking and Finance, University of Nigeria, Naukka, Enugu, Nigeria</t>
  </si>
  <si>
    <t>Ibe, G.I.</t>
  </si>
  <si>
    <t>Ibe,  Godwin Imo</t>
  </si>
  <si>
    <t>Department of Economics, University of Nigeria, Naukka, Enugu, Nigeria</t>
  </si>
  <si>
    <t>Ugwu, C.N.</t>
  </si>
  <si>
    <t>Ugwu,  Cyril Ndubuisi</t>
  </si>
  <si>
    <t>2-s2.0-85188180338</t>
  </si>
  <si>
    <t>Okoye, C.U.</t>
  </si>
  <si>
    <t>Okoye,  Chukwuemeka Uzoma</t>
  </si>
  <si>
    <t>Department of Agricultural Economics, University of Nigeria, Naukka, Enugu, Nigeria</t>
  </si>
  <si>
    <t>Impact of credit access of farmers in cooperative societies on financial performance: the predictive effect of financial literacy</t>
  </si>
  <si>
    <t>Onwumere, J.U.J.</t>
  </si>
  <si>
    <t>Onwumere,  Josaphat Uchechukwu Joe</t>
  </si>
  <si>
    <t>Ume, C.O.</t>
  </si>
  <si>
    <t>Ume,  Chukwuma Otum</t>
  </si>
  <si>
    <t>Ageme, A.E.</t>
  </si>
  <si>
    <t>Ageme,  Anthony Eboselume</t>
  </si>
  <si>
    <t>Enete, A.A.</t>
  </si>
  <si>
    <t>Enete,  Anselm Anibueze</t>
  </si>
  <si>
    <t>Onyeanu, E.O.</t>
  </si>
  <si>
    <t>Onyeanu,  Edith Ogomegbunam</t>
  </si>
  <si>
    <t>Onah, O.G.</t>
  </si>
  <si>
    <t>Onah,  Ogochukwu Gabriella</t>
  </si>
  <si>
    <t>Ifediora, C.</t>
  </si>
  <si>
    <t>Ifediora,  Chuka Uzoma</t>
  </si>
  <si>
    <t>Okeke, C.C.</t>
  </si>
  <si>
    <t>Okeke,  Chinyere Cecilia</t>
  </si>
  <si>
    <t>Department of Community Medicine, University of Nigeria, Naukka, Enugu, Nigeria</t>
  </si>
  <si>
    <t>Eze, E.F.</t>
  </si>
  <si>
    <t>Eze,  Eze Festus</t>
  </si>
  <si>
    <t>2-s2.0-85125868120</t>
  </si>
  <si>
    <t>Onodugo, V.A.</t>
  </si>
  <si>
    <t>Onodugo,  Vincent Aghaegbunam</t>
  </si>
  <si>
    <t>Financial literacy and business performance among female micro-entrepreneurs</t>
  </si>
  <si>
    <t>Uzochukwu, B.S.C.</t>
  </si>
  <si>
    <t>Uzochukwu,  Benjamin S.Chudi</t>
  </si>
  <si>
    <t>Department of Community Medicine, University of Nigeria, Naukka, Enugu, Nigeria, Health Policy and Research Group Enugu, Enugu, Nigeria</t>
  </si>
  <si>
    <t>2-s2.0-85164972982</t>
  </si>
  <si>
    <t>Okafor, O.C.</t>
  </si>
  <si>
    <t>Okafor,  Chikodili Nkiruka</t>
  </si>
  <si>
    <t>Department of Business Administration, University of Nigeria, Naukka, Enugu, Nigeria</t>
  </si>
  <si>
    <t>Potential for indigenous communication systems to improve financial literacy: evidence from Nigeria</t>
  </si>
  <si>
    <t>2-s2.0-85130289717</t>
  </si>
  <si>
    <t>Okafor, C.N.</t>
  </si>
  <si>
    <t>Addressing Financial Inclusion Challenges in Rural Areas from the Financial Services Marketing Employee Emotional Labor Dimension: Evidence from Nigeria</t>
  </si>
  <si>
    <t>Ike, I.R.</t>
  </si>
  <si>
    <t>Ike,  Ruby Nneka</t>
  </si>
  <si>
    <t>Ike, R.N.</t>
  </si>
  <si>
    <t>Imhanrenialena, I.B.</t>
  </si>
  <si>
    <t>Babarinde, G.F.</t>
  </si>
  <si>
    <t>Babarinde,  Gbenga Festus</t>
  </si>
  <si>
    <t>Ozioma, O.-A.H.</t>
  </si>
  <si>
    <t>Ozioma,  Obi Anike Happiness</t>
  </si>
  <si>
    <t>Obiora-Okafo, C.</t>
  </si>
  <si>
    <t>Obiora-Okafo,  Chinedu Afamefuna</t>
  </si>
  <si>
    <t>Akpan, E.E.</t>
  </si>
  <si>
    <t>Akpan,  Ekom Etim</t>
  </si>
  <si>
    <t>Onuorah, A.R.</t>
  </si>
  <si>
    <t>Onuorah,  Adaorah Rapuluchukwu</t>
  </si>
  <si>
    <t>Department of Educational Foundations, University of Nigeria, Naukka, Enugu, Nigeria</t>
  </si>
  <si>
    <t>Ugwoke, R.O.</t>
  </si>
  <si>
    <t>Ugwoke,  Robinson Onuora</t>
  </si>
  <si>
    <t>Okolo-Obasi, E.N.</t>
  </si>
  <si>
    <t>Okolo-Obasi,  Elda Nduka Vitalis</t>
  </si>
  <si>
    <t>Institute for Development Studies, University of Nigeria, Naukka, Enugu, Nigeria</t>
  </si>
  <si>
    <t>Ndu, A.C.</t>
  </si>
  <si>
    <t>Ndu,  Anne Chigedu</t>
  </si>
  <si>
    <t>Onyia, C.C.</t>
  </si>
  <si>
    <t>Onyia,  Chukwuemeka Chiebonam</t>
  </si>
  <si>
    <t>Ajayi, T.A.</t>
  </si>
  <si>
    <t>Ajayi,  Tijani Ahmed</t>
  </si>
  <si>
    <t>Obi-Anike, O.H.</t>
  </si>
  <si>
    <t>Obi-Anike,  Happiness Ozioma</t>
  </si>
  <si>
    <t>Tumba, N.J.</t>
  </si>
  <si>
    <t>Tumba,  Ndaghu Julius</t>
  </si>
  <si>
    <t>University of Nigeria
Modibbo Adama University of Technology</t>
  </si>
  <si>
    <t>Department of Management, University of Nigeria, Naukka, Enugu, Nigeria, Department of Banking and Finance, Modibbo Adama University of Technology, Yola, Yola, Adamawa, Nigeria</t>
  </si>
  <si>
    <t>2-s2.0-85012065380</t>
  </si>
  <si>
    <t>Milić, P.D.</t>
  </si>
  <si>
    <t>Milić,  Predrag Dj</t>
  </si>
  <si>
    <t>University of Niš</t>
  </si>
  <si>
    <t>Faculty of Mechanical Engineering, University of Niš, Nis, Serbia</t>
  </si>
  <si>
    <t>Multiple criteria decision making of alternative fuels for waste collection vehicles in southeast region of Serbia</t>
  </si>
  <si>
    <t>Petrović, G.S.</t>
  </si>
  <si>
    <t>Petrović,  Goran S.</t>
  </si>
  <si>
    <t>Madić, M.J.</t>
  </si>
  <si>
    <t>Madić,  Miloš J.</t>
  </si>
  <si>
    <t>Stefanoviĉ, G.M.</t>
  </si>
  <si>
    <t>Stefanoviĉ,  Gordana M.</t>
  </si>
  <si>
    <t>Marković, D.S.</t>
  </si>
  <si>
    <t>Marković,  Danijel S.</t>
  </si>
  <si>
    <t>Rosenberg, M.</t>
  </si>
  <si>
    <t>Rosenberg,  Molly S.</t>
  </si>
  <si>
    <t>University of North Carolina (UNC)</t>
  </si>
  <si>
    <t>Carolina Population Center, Chapel Hill, NC, United States, Department of Epidemiology, UNC Gillings School of Global Public Health, Chapel Hill, NC, United States, Harvard Center for Population and Development Studies, Cambridge, MA, United States</t>
  </si>
  <si>
    <t>Kolomer, S.R.</t>
  </si>
  <si>
    <t>Kolomer,  Stacey R.</t>
  </si>
  <si>
    <t>University of North Carolina Wilmington</t>
  </si>
  <si>
    <t>School of Social Work, University of North Carolina Wilmington, Wilmington, NC, United States</t>
  </si>
  <si>
    <t>University of North Dakota</t>
  </si>
  <si>
    <t>Department of Social Work, University of North Dakota, Grand Forks, ND, United States</t>
  </si>
  <si>
    <t>Brinck, E.A.</t>
  </si>
  <si>
    <t>Brinck,  Emily A.</t>
  </si>
  <si>
    <t>University of North Dakota, Grand Forks, ND, United States</t>
  </si>
  <si>
    <t>2-s2.0-60950417412</t>
  </si>
  <si>
    <t>Gabbard, D.C.</t>
  </si>
  <si>
    <t>Gabbard,  Dwight Christopher</t>
  </si>
  <si>
    <t>University of North Florida</t>
  </si>
  <si>
    <t>Department of English, University of North Florida, Jacksonville, FL, United States</t>
  </si>
  <si>
    <t>The Dutch wives' good husbandry: Defoe's Roxana and financial literacy</t>
  </si>
  <si>
    <t>Tanase, M.F.</t>
  </si>
  <si>
    <t>Tanase,  Madalina F.</t>
  </si>
  <si>
    <t>Department of Foundations and Secondary Education, University of North Florida, Jacksonville, FL, United States</t>
  </si>
  <si>
    <t>Park,  Sinyoung</t>
  </si>
  <si>
    <t>Department of Health Administration, University of North Florida, Jacksonville, FL, United States</t>
  </si>
  <si>
    <t>Ryan, M.P.</t>
  </si>
  <si>
    <t>Ryan,  Michael P.</t>
  </si>
  <si>
    <t>University of North Georgia</t>
  </si>
  <si>
    <t>Department of Economics and Finance, University of North Georgia, Dahlonega, GA, United States</t>
  </si>
  <si>
    <t>Danns, D.</t>
  </si>
  <si>
    <t>Danns,  Donna E.</t>
  </si>
  <si>
    <t>Department of Economics, University of North Georgia, Dahlonega, GA, United States</t>
  </si>
  <si>
    <t>Rashid,  Mohotarema</t>
  </si>
  <si>
    <t>University of North Texas</t>
  </si>
  <si>
    <t>University of North Texas, Denton, TX, United States</t>
  </si>
  <si>
    <t>Philbrick, J.</t>
  </si>
  <si>
    <t>Philbrick,  Jodi L.</t>
  </si>
  <si>
    <t>Galambus, J.</t>
  </si>
  <si>
    <t>Galambus,  Justine</t>
  </si>
  <si>
    <t>Laney, J.D.</t>
  </si>
  <si>
    <t>Laney,  James Duke</t>
  </si>
  <si>
    <t>Department of Teacher Education and Administration, University of North Texas, Denton, TX, United States</t>
  </si>
  <si>
    <t>2-s2.0-105000706415</t>
  </si>
  <si>
    <t>Hossain, G.</t>
  </si>
  <si>
    <t>Hossain,  Gahangir</t>
  </si>
  <si>
    <t>Department of Information Science, University of North Texas, Denton, TX, United States</t>
  </si>
  <si>
    <t>Cybersecurity Education in High School: Exploring Cyber Assets, Cyber Value at Risk, and Authentic Assessment</t>
  </si>
  <si>
    <t>2-s2.0-105009428703</t>
  </si>
  <si>
    <t>Investigating fake financial news: a systematic review of trends, themes, LLM-based detection methods, and theories</t>
  </si>
  <si>
    <t>2-s2.0-85183033744</t>
  </si>
  <si>
    <t>Hubbard, S.</t>
  </si>
  <si>
    <t>Hubbard,  Sean</t>
  </si>
  <si>
    <t>Education and Financial Knowledge in Health-Related Financial Decisions</t>
  </si>
  <si>
    <t>Ryan, S.</t>
  </si>
  <si>
    <t>Ryan,  Sarah E.</t>
  </si>
  <si>
    <t>Vajpayee, P.</t>
  </si>
  <si>
    <t>Vajpayee,  Prashant</t>
  </si>
  <si>
    <t>Ojha, D.</t>
  </si>
  <si>
    <t>Ojha,  Divesh</t>
  </si>
  <si>
    <t>Department of Logistics and Operations Management, University of North Texas, Denton, TX, United States</t>
  </si>
  <si>
    <t>Lingzi, H.</t>
  </si>
  <si>
    <t>Lingzi,  Hong</t>
  </si>
  <si>
    <t>Steven Cole, C.</t>
  </si>
  <si>
    <t>Steven Cole,  C.</t>
  </si>
  <si>
    <t>Hong, L.</t>
  </si>
  <si>
    <t>Hong,  Lingzi</t>
  </si>
  <si>
    <t>Department of Finance, University of North Texas, Denton, TX, United States</t>
  </si>
  <si>
    <t>2-s2.0-85216313904</t>
  </si>
  <si>
    <t>University of North Texas Health Science Center</t>
  </si>
  <si>
    <t>University of North Texas Health Science Center at Fort Worth, Fort Worth, TX, United States</t>
  </si>
  <si>
    <t>Not enough: Medicaid expansion, medical debt, and cost avoidance in rural American Indian and Alaska Native households</t>
  </si>
  <si>
    <t>2-s2.0-85217162831</t>
  </si>
  <si>
    <t>Improving Financial Inclusion Through Understanding the Credit Preferences of Immigrants</t>
  </si>
  <si>
    <t>Ralph, S.</t>
  </si>
  <si>
    <t>Ralph,  Sue M.</t>
  </si>
  <si>
    <t>University of Northampton</t>
  </si>
  <si>
    <t>University of Northampton, Northampton, Northamptonshire, United Kingdom</t>
  </si>
  <si>
    <t>University of Northern Colorado</t>
  </si>
  <si>
    <t>Department of Kinesiology, University of Northern Colorado, Greeley, CO, United States</t>
  </si>
  <si>
    <t>Le, T.D.</t>
  </si>
  <si>
    <t>Le,  Thanh Dat</t>
  </si>
  <si>
    <t>Department of Finance, University of Northern Colorado, Greeley, CO, United States</t>
  </si>
  <si>
    <t>Barros Pena, B.B.</t>
  </si>
  <si>
    <t>Barros Pena,  Belén</t>
  </si>
  <si>
    <t>University of Northumbria</t>
  </si>
  <si>
    <t>University of Northumbria, Newcastle, Tyne and Wear, United Kingdom</t>
  </si>
  <si>
    <t>Batiz-Lazo, B.</t>
  </si>
  <si>
    <t>Batiz-Lazo,  Bernardo</t>
  </si>
  <si>
    <t>University of Northumbria, Newcastle, Tyne and Wear, United Kingdom, Facultad de Economía y Negocios, Universidad Anáhuac México, Huixquilucan, MEX, Mexico</t>
  </si>
  <si>
    <t>Department of Leadership and HRM, University of Northumbria, Newcastle, Tyne and Wear, United Kingdom</t>
  </si>
  <si>
    <t>Anderson, N.</t>
  </si>
  <si>
    <t>Anderson,  Nicole</t>
  </si>
  <si>
    <t>Department of Architecture and Built Environment, University of Northumbria, Newcastle, Tyne and Wear, United Kingdom</t>
  </si>
  <si>
    <t>Azizi,  Zahirah Mokhtar</t>
  </si>
  <si>
    <t>D’Sa, N.</t>
  </si>
  <si>
    <t>D’Sa,  Nikhit</t>
  </si>
  <si>
    <t>University of Notre Dame</t>
  </si>
  <si>
    <t>University of Notre Dame, Notre Dame, IN, United States</t>
  </si>
  <si>
    <t>2-s2.0-85123006307</t>
  </si>
  <si>
    <t>Wikoff, N.</t>
  </si>
  <si>
    <t>Wikoff,  Nora Ellen</t>
  </si>
  <si>
    <t>University of Nottingham</t>
  </si>
  <si>
    <t>University of Nottingham, Nottingham, Nottinghamshire, United Kingdom</t>
  </si>
  <si>
    <t>Numeracy and Financial Wellbeing During the COVID-19 Pandemic</t>
  </si>
  <si>
    <t>Signoretta, P.</t>
  </si>
  <si>
    <t>Signoretta,  Paola E.</t>
  </si>
  <si>
    <t>School of Geography, University of Nottingham, Nottingham, Nottinghamshire, United Kingdom</t>
  </si>
  <si>
    <t>Weber,  Jörg</t>
  </si>
  <si>
    <t>Network for Integrated Behavioural Science, University of Nottingham, Nottingham, Nottinghamshire, United Kingdom</t>
  </si>
  <si>
    <t>2-s2.0-85012173256</t>
  </si>
  <si>
    <t>Financial literacy: A barrier to home ownership for the young?</t>
  </si>
  <si>
    <t>2-s2.0-85011968096</t>
  </si>
  <si>
    <t>Gathergood, J.</t>
  </si>
  <si>
    <t>Gathergood,  John</t>
  </si>
  <si>
    <t>Financial literacy, present bias and alternative mortgage products</t>
  </si>
  <si>
    <t>Tóth, Z.</t>
  </si>
  <si>
    <t>Tóth,  Zsófia</t>
  </si>
  <si>
    <t>School of Economics Centre for Decision Research and Experimental Economics Network for Integrated Behavioural Science, University of Nottingham, Nottingham, Nottinghamshire, United Kingdom</t>
  </si>
  <si>
    <t>2-s2.0-85027929059</t>
  </si>
  <si>
    <t>Credit and Macroeconomics, University of Nottingham, Nottingham, Nottinghamshire, United Kingdom, School of Economics, University of Nottingham, Nottingham, Nottinghamshire, United Kingdom</t>
  </si>
  <si>
    <t>Self-control, financial literacy &amp; the co-holding puzzle</t>
  </si>
  <si>
    <t>Weber, Jö.</t>
  </si>
  <si>
    <t>School of Economics, University of Nottingham, Nottingham, Nottinghamshire, United Kingdom</t>
  </si>
  <si>
    <t>Yeoh, K.K.</t>
  </si>
  <si>
    <t>Yeoh,  Ken Kyid</t>
  </si>
  <si>
    <t>2-s2.0-85055625999</t>
  </si>
  <si>
    <t>Wylie, D.</t>
  </si>
  <si>
    <t>Wylie,  Daniel</t>
  </si>
  <si>
    <t>Why are some households so poorly insured?</t>
  </si>
  <si>
    <t>2-s2.0-85082200940</t>
  </si>
  <si>
    <t>Koporcic, N.</t>
  </si>
  <si>
    <t>Koporcic,  Nikolina</t>
  </si>
  <si>
    <t>Interactive Network Branding: demonstrating the importance of firm representatives for small and medium-sized enterprises in emerging markets</t>
  </si>
  <si>
    <t>2-s2.0-84857657959</t>
  </si>
  <si>
    <t>Self-control, financial literacy and consumer over-indebtedness</t>
  </si>
  <si>
    <t>2-s2.0-85122395960</t>
  </si>
  <si>
    <t>Morton, A.D.</t>
  </si>
  <si>
    <t>Morton,  Adam David</t>
  </si>
  <si>
    <t>Centre for the Study of Social and Global Justice (CSSGJ), University of Nottingham, Nottingham, Nottinghamshire, United Kingdom</t>
  </si>
  <si>
    <t>Post-structuralism and the randomisation of history: The ‘taboo’ of historical materialism</t>
  </si>
  <si>
    <t>Bieler, A.</t>
  </si>
  <si>
    <t>Bieler,  Andreas</t>
  </si>
  <si>
    <t>2-s2.0-33745498710</t>
  </si>
  <si>
    <t>'Imagineering' Asian emerging markets: Financial knowledge networks in the fund management industry</t>
  </si>
  <si>
    <t>Milosavljević, M.</t>
  </si>
  <si>
    <t>Milosavljević,  Marko</t>
  </si>
  <si>
    <t>University of Novi Sad</t>
  </si>
  <si>
    <t>University of Novi Sad, Novi Sad, Vojvodina, Serbia</t>
  </si>
  <si>
    <t>Fajsi, A.</t>
  </si>
  <si>
    <t>Fajsi,  Angela</t>
  </si>
  <si>
    <t>Morača, S.</t>
  </si>
  <si>
    <t>Morača,  Slobodan</t>
  </si>
  <si>
    <t>Badulescu, D.</t>
  </si>
  <si>
    <t>Badulescu,  Daniel</t>
  </si>
  <si>
    <t>University of Oradea</t>
  </si>
  <si>
    <t>Department of Economics and Business, University of Oradea, Oradea, Bihor, Romania</t>
  </si>
  <si>
    <t>Dogot, C.M.</t>
  </si>
  <si>
    <t>Dogot,  Cristina Maria</t>
  </si>
  <si>
    <t>University of Oradea, Oradea, Bihor, Romania</t>
  </si>
  <si>
    <t>2-s2.0-105010026463</t>
  </si>
  <si>
    <t>Financial literacy of young people in Romania</t>
  </si>
  <si>
    <t>Bac, D.-P.</t>
  </si>
  <si>
    <t>Bac,  Dorin Paul</t>
  </si>
  <si>
    <t>Muruthi, B.A.</t>
  </si>
  <si>
    <t>Muruthi,  Bertranna A.</t>
  </si>
  <si>
    <t>University of Oregon</t>
  </si>
  <si>
    <t>University of Oregon, Eugene, OR, United States</t>
  </si>
  <si>
    <t>Taiwo, A.</t>
  </si>
  <si>
    <t>Taiwo,  Abiola</t>
  </si>
  <si>
    <t>Roberts, H.</t>
  </si>
  <si>
    <t>Roberts,  Helen</t>
  </si>
  <si>
    <t>206</t>
  </si>
  <si>
    <t>University of Otago</t>
  </si>
  <si>
    <t>Department of Accountancy and Finance, University of Otago, Dunedin, OTA, New Zealand</t>
  </si>
  <si>
    <t>2-s2.0-84865248938</t>
  </si>
  <si>
    <t>Signal, L.</t>
  </si>
  <si>
    <t>Signal,  Louise N.</t>
  </si>
  <si>
    <t>University of Otago, Wellington, Wellington, WGN, New Zealand</t>
  </si>
  <si>
    <t>Punching loan sharks on the nose: Effective interventions to reduce financial hardship in New Zealand</t>
  </si>
  <si>
    <t>Wesselbaum, D.</t>
  </si>
  <si>
    <t>Wesselbaum,  Dennis</t>
  </si>
  <si>
    <t>Department of Economics, University of Otago, Dunedin, OTA, New Zealand</t>
  </si>
  <si>
    <t>Lovell, S.</t>
  </si>
  <si>
    <t>Lovell,  Sarah A.</t>
  </si>
  <si>
    <t>Department of Preventive and Social Medicine, University of Otago, Dunedin, OTA, New Zealand</t>
  </si>
  <si>
    <t>Marketing Department, University of Otago, Dunedin, OTA, New Zealand</t>
  </si>
  <si>
    <t>Guha Thakurta, A.</t>
  </si>
  <si>
    <t>Guha Thakurta,  Amelia</t>
  </si>
  <si>
    <t>Hill, P.C.</t>
  </si>
  <si>
    <t>Hill,  Philip C.</t>
  </si>
  <si>
    <t>Centre for International Health, University of Otago, Dunedin, OTA, New Zealand</t>
  </si>
  <si>
    <t>2-s2.0-84993078997</t>
  </si>
  <si>
    <t>Turner, L.</t>
  </si>
  <si>
    <t>Turner,  Lucy</t>
  </si>
  <si>
    <t>Department of Marketing, University of Otago, Dunedin, OTA, New Zealand</t>
  </si>
  <si>
    <t>Parental financial role modelling and fiscal behaviour of young home leavers</t>
  </si>
  <si>
    <t>Noviarini, J.</t>
  </si>
  <si>
    <t>Noviarini,  Jelita</t>
  </si>
  <si>
    <t>2-s2.0-84944049609</t>
  </si>
  <si>
    <t>Credit card balances and repayment under competing minimum payment regimes</t>
  </si>
  <si>
    <t>Whiting, R.H.</t>
  </si>
  <si>
    <t>Whiting,  Rosalind Heather</t>
  </si>
  <si>
    <t>McNeill, L.S.</t>
  </si>
  <si>
    <t>McNeill,  Lisa S.</t>
  </si>
  <si>
    <t>Crack, T.F.</t>
  </si>
  <si>
    <t>Crack,  Timothy Falcon</t>
  </si>
  <si>
    <t>Lanumata, T.</t>
  </si>
  <si>
    <t>Lanumata,  Tolotea S.</t>
  </si>
  <si>
    <t>Bowers, S.</t>
  </si>
  <si>
    <t>Bowers,  Sharron G.</t>
  </si>
  <si>
    <t>Rutherford, M.E.</t>
  </si>
  <si>
    <t>Rutherford,  Merrin E.</t>
  </si>
  <si>
    <t>University of Otago (for the first mention)
NA (for the second mention)</t>
  </si>
  <si>
    <t>Centre for International Health, University of Otago, Dunedin, OTA, New Zealand, Faculty of Medicine, Universitas Padjadjaran, Bandung, West Java, Indonesia</t>
  </si>
  <si>
    <t>2-s2.0-85104866677</t>
  </si>
  <si>
    <t>University of Ottawa</t>
  </si>
  <si>
    <t>University of Ottawa, Ottawa, ON, Canada</t>
  </si>
  <si>
    <t>Budgeting and Gender: Employees and Self-Employed</t>
  </si>
  <si>
    <t>2-s2.0-84905680508</t>
  </si>
  <si>
    <t>Hong, C.J.</t>
  </si>
  <si>
    <t>Hong,  Christopher Joon Ho</t>
  </si>
  <si>
    <t>Faculty of Medicine, University of Ottawa, Ottawa, ON, Canada</t>
  </si>
  <si>
    <t>Does government assistance improve utilization of eye care services by low-income individuals?</t>
  </si>
  <si>
    <t>McCarney, G.</t>
  </si>
  <si>
    <t>McCarney,  Geoffrey R.</t>
  </si>
  <si>
    <t>Institute of the Environment, University of Ottawa, Ottawa, ON, Canada</t>
  </si>
  <si>
    <t>2-s2.0-85130864672</t>
  </si>
  <si>
    <t>Financial literacy education reforms in Québec, Ontario, and North Carolina: Cautionary tales for the social studies</t>
  </si>
  <si>
    <t>Gomes, J.</t>
  </si>
  <si>
    <t>Gomes,  James</t>
  </si>
  <si>
    <t>Interdisciplinary School of Health Sciences, University of Ottawa, Ottawa, ON, Canada</t>
  </si>
  <si>
    <t>2-s2.0-85130733862</t>
  </si>
  <si>
    <t>Gottlob, G.</t>
  </si>
  <si>
    <t>Gottlob,  Georg</t>
  </si>
  <si>
    <t>University of Oxford</t>
  </si>
  <si>
    <t>Department of Computer Science, University of Oxford, Oxford, Oxfordshire, United Kingdom, Institute of Logic and Computation, TU Wien, Vienna, Vienna, Austria</t>
  </si>
  <si>
    <t>Democratizing Financial Knowledge Graph Construction by Mining Massive Brokerage Research Reports</t>
  </si>
  <si>
    <t>Department of Social Policy and Intervention, University of Oxford, Oxford, Oxfordshire, United Kingdom, Faculty of Health Sciences, North-West University, Potchefstroom, North West, South Africa</t>
  </si>
  <si>
    <t>University of Oxford, Oxford, Oxfordshire, United Kingdom</t>
  </si>
  <si>
    <t>2-s2.0-85043432289</t>
  </si>
  <si>
    <t>Smith School of Enterprise and the Environment, University of Oxford, Oxford, Oxfordshire, United Kingdom, Monash University, Melbourne, VIC, Australia</t>
  </si>
  <si>
    <t>Finance, Geography of</t>
  </si>
  <si>
    <t>2-s2.0-84892157068</t>
  </si>
  <si>
    <t>Roepke Lecture in Economic Geography-Financial Literacy in Context</t>
  </si>
  <si>
    <t>Cheng,  Zehua</t>
  </si>
  <si>
    <t>Department of Computer Science, University of Oxford, Oxford, Oxfordshire, United Kingdom</t>
  </si>
  <si>
    <t>Department of Social Policy and Intervention, Oxford Social Sciences Division, Oxford, Oxfordshire, United Kingdom, Department of Psychiatry and Mental Health, University of Cape Town, Cape Town, Western Cape, South Africa</t>
  </si>
  <si>
    <t>University of Oxford, Oxford, Oxfordshire, United Kingdom, TU Wien, Vienna, Vienna, Austria</t>
  </si>
  <si>
    <t>Harris,  Donna</t>
  </si>
  <si>
    <t>2-s2.0-84879255462</t>
  </si>
  <si>
    <t>Mapping financial literacy: Cognition and the environment</t>
  </si>
  <si>
    <t>Easton-Calabria, E.</t>
  </si>
  <si>
    <t>Easton-Calabria,  Evan Elise</t>
  </si>
  <si>
    <t>2-s2.0-84892167173</t>
  </si>
  <si>
    <t>Financial Literacy in Context: A Rejoinder</t>
  </si>
  <si>
    <t>Wu,  Lianlong</t>
  </si>
  <si>
    <t>Marshall, J.C.</t>
  </si>
  <si>
    <t>Marshall,  John C.</t>
  </si>
  <si>
    <t>Department of Social Policy and Intervention, University of Oxford, Oxford, Oxfordshire, United Kingdom</t>
  </si>
  <si>
    <t>2-s2.0-84959875566</t>
  </si>
  <si>
    <t>Wójcik, D.</t>
  </si>
  <si>
    <t>Wójcik,  Dariusz</t>
  </si>
  <si>
    <t>Centre for the Environment, University of Oxford, Oxford, Oxfordshire, United Kingdom, University of Oxford, Oxford, Oxfordshire, United Kingdom</t>
  </si>
  <si>
    <t>The Role of Proximity in Secondary Equity Markets</t>
  </si>
  <si>
    <t>Lukasiewicz, T.</t>
  </si>
  <si>
    <t>Lukasiewicz,  Thomas</t>
  </si>
  <si>
    <t>2-s2.0-84959908968</t>
  </si>
  <si>
    <t>School of Geography, University of Oxford, Oxford, Oxfordshire, United Kingdom</t>
  </si>
  <si>
    <t>Gender, Risk, and Occupational Pensions</t>
  </si>
  <si>
    <t>Metcalfe, R.</t>
  </si>
  <si>
    <t>Metcalfe,  Robert D.</t>
  </si>
  <si>
    <t>Tufano, P.</t>
  </si>
  <si>
    <t>Tufano,  Peter</t>
  </si>
  <si>
    <t>University of Oxford, Saïd Business School, Oxford, Oxfordshire, United Kingdom</t>
  </si>
  <si>
    <t>2-s2.0-105002408513</t>
  </si>
  <si>
    <t>Reiche, L.</t>
  </si>
  <si>
    <t>Reiche,  Lovisa</t>
  </si>
  <si>
    <t>Department of Economics, University of Oxford, Oxford, Oxfordshire, United Kingdom</t>
  </si>
  <si>
    <t>DOES THE BANK OF ENGLAND NEED GENDERED COMMUNICATION?</t>
  </si>
  <si>
    <t>2-s2.0-105001485317</t>
  </si>
  <si>
    <t>Plyushteva, A.</t>
  </si>
  <si>
    <t>Plyushteva,  Anna</t>
  </si>
  <si>
    <t>School of Geography and the Environment, University of Oxford, Oxford, Oxfordshire, United Kingdom</t>
  </si>
  <si>
    <t>Worrying the right amount: Intimate relationships and the emotional work of pursuing financial literacy together</t>
  </si>
  <si>
    <t>Duch, R.</t>
  </si>
  <si>
    <t>Duch,  Raymond M.</t>
  </si>
  <si>
    <t>Centre for Experimental Social Sciences, Nuffield College, University Of Oxford, Oxford, Oxfordshire, United Kingdom</t>
  </si>
  <si>
    <t>McMahon, M.</t>
  </si>
  <si>
    <t>McMahon,  Michael</t>
  </si>
  <si>
    <t>University of Oxford
TU Wien</t>
  </si>
  <si>
    <t>Department of Computer Science, University of Oxford, Oxford, Oxfordshire, United Kingdom, Faculty of Informatics, TU Wien, Vienna, Vienna, Austria</t>
  </si>
  <si>
    <t>University of Oxford
University of Cape Town</t>
  </si>
  <si>
    <t>Department of Social Policy and Intervention, University of Oxford, Oxford, Oxfordshire, United Kingdom, Department of Psychiatry and Mental Health, University of Cape Town, Cape Town, Western Cape, South Africa</t>
  </si>
  <si>
    <t>Alafifi, A.</t>
  </si>
  <si>
    <t>Alafifi,  Ahmed</t>
  </si>
  <si>
    <t>University of Palestine</t>
  </si>
  <si>
    <t>University of Palestine, Gaza, UP, Palestine</t>
  </si>
  <si>
    <t>Charalampakis, P.</t>
  </si>
  <si>
    <t>Charalampakis,  Panagiotis</t>
  </si>
  <si>
    <t>University of Patras</t>
  </si>
  <si>
    <t>University of Patras, Rio, Achaia, Greece</t>
  </si>
  <si>
    <t>Behrman, J.R.</t>
  </si>
  <si>
    <t>Behrman,  Jere Richard</t>
  </si>
  <si>
    <t>University of Pennsylvania</t>
  </si>
  <si>
    <t>Department of Sociology, University of Pennsylvania, Philadelphia, PA, United States</t>
  </si>
  <si>
    <t>2-s2.0-84920377284</t>
  </si>
  <si>
    <t>Pension Research Council, Wharton School of the University of Pennsylvania, Philadelphia, PA, United States, Boettner Center for Pensions and Retirement Research, Wharton School of the University of Pennsylvania, Philadelphia, PA, United States, National Bureau of Economic Research, Cambridge, MA, United States</t>
  </si>
  <si>
    <t>Financial Literacy: Implications for Retirement Security and the Financial Marketplace</t>
  </si>
  <si>
    <t>Department of Business Economics and Public Policy, Wharton School of the University of Pennsylvania, Philadelphia, PA, United States</t>
  </si>
  <si>
    <t>Fieldston, E.</t>
  </si>
  <si>
    <t>Fieldston,  Evan S.</t>
  </si>
  <si>
    <t>Department of Pediatrics, University of Pennsylvania Perelman School of Medicine, Philadelphia, PA, United States, Leonard Davis Institute of Health Economics, University of Pennsylvania, Philadelphia, PA, United States, Division of General Pediatrics, The Children's Hospital of Philadelphia, Philadelphia, PA, United States</t>
  </si>
  <si>
    <t>University of Pennsylvania, Philadelphia, PA, United States, National Bureau of Economic Research, Cambridge, MA, United States</t>
  </si>
  <si>
    <t>Soldo, B.J.</t>
  </si>
  <si>
    <t>Soldo,  Beth J.</t>
  </si>
  <si>
    <t>Department of Medical Ethics and Health Policy, University of Pennsylvania, Philadelphia, PA, United States</t>
  </si>
  <si>
    <t>Xiao, R.</t>
  </si>
  <si>
    <t>Xiao,  Rui</t>
  </si>
  <si>
    <t>Department of Biostatistics and Epidemiology, University of Pennsylvania Perelman School of Medicine, Philadelphia, PA, United States</t>
  </si>
  <si>
    <t>University of Pennsylvania, Philadelphia, PA, United States</t>
  </si>
  <si>
    <t>Thompson, E.L.</t>
  </si>
  <si>
    <t>Thompson,  Eleanor L.</t>
  </si>
  <si>
    <t>University of Pennsylvania School of Nursing, Philadelphia, PA, United States</t>
  </si>
  <si>
    <t>2-s2.0-85009850835</t>
  </si>
  <si>
    <t>Wilkinson-Ryan, T.</t>
  </si>
  <si>
    <t>Wilkinson-Ryan,  Tess</t>
  </si>
  <si>
    <t>University of Pennsylvania Carey Law School, Philadelphia, PA, United States</t>
  </si>
  <si>
    <t>The knowledge gap in workplace retirement investing and the role of professional advisors</t>
  </si>
  <si>
    <t>2-s2.0-84920376095</t>
  </si>
  <si>
    <t>Financial Literacy and Planning: Implications for Retirement Well-being</t>
  </si>
  <si>
    <t>2-s2.0-84897608390</t>
  </si>
  <si>
    <t>Fisch, J.E.</t>
  </si>
  <si>
    <t>Fisch,  Jill E.</t>
  </si>
  <si>
    <t>Department of Law, University of Pennsylvania, Philadelphia, PA, United States</t>
  </si>
  <si>
    <t>Why do retail investors make costly mistakes? an experiment on mutual fund choice</t>
  </si>
  <si>
    <t>Department of Economics, University of Pennsylvania, Philadelphia, PA, United States</t>
  </si>
  <si>
    <t>2-s2.0-85031398092</t>
  </si>
  <si>
    <t>Smith, A.O.</t>
  </si>
  <si>
    <t>Smith,  Andrew O.</t>
  </si>
  <si>
    <t>Financial Literacy for Millennials: A Practical Guide to Managing your Financial Life for Teens, College Students, and Young Adults</t>
  </si>
  <si>
    <t>Department of Insurance and Risk Management, Wharton School of the University of Pennsylvania, Philadelphia, PA, United States</t>
  </si>
  <si>
    <t>National Bureau of Economic Research, Cambridge, MA, United States, Dartmouth College, Hanover, NH, United States, Financial Literacy Center, RAND Corporation, Santa Monica, CA, United States, Wharton School of the University of Pennsylvania, Philadelphia, PA, United States</t>
  </si>
  <si>
    <t>Departments of Economics and Sociology, University of Pennsylvania, Philadelphia, PA, United States</t>
  </si>
  <si>
    <t>N, T.W.-R.</t>
  </si>
  <si>
    <t>N,  Tess Wilkinson Rya</t>
  </si>
  <si>
    <t>Department of Psychology and Law in Psychiatry, University of Pennsylvania, Philadelphia, PA, United States</t>
  </si>
  <si>
    <t>2-s2.0-84896947847</t>
  </si>
  <si>
    <t>Utkus, S.P.</t>
  </si>
  <si>
    <t>Utkus,  Stephen P.</t>
  </si>
  <si>
    <t>Vanguard Center for Retirement Research, Malvern, PA, United States, Wharton School of the University of Pennsylvania, Philadelphia, PA, United States</t>
  </si>
  <si>
    <t>Financial Literacy and 401(k) Loans</t>
  </si>
  <si>
    <t>Firth, K.</t>
  </si>
  <si>
    <t>Firth,  Kristin</t>
  </si>
  <si>
    <t>2-s2.0-84920419397</t>
  </si>
  <si>
    <t>The Outlook for Financial Literacy</t>
  </si>
  <si>
    <t>Cnaan, R.A.M.A.</t>
  </si>
  <si>
    <t>Cnaan,  Ram A.M.A.</t>
  </si>
  <si>
    <t>Institute of Peace Studies, University of Pennsylvania, Philadelphia, PA, United States</t>
  </si>
  <si>
    <t>Department of Medical Ethics and Health Policy, University of Pennsylvania Perelman School of Medicine, Philadelphia, PA, United States</t>
  </si>
  <si>
    <t>Ludwig, R.</t>
  </si>
  <si>
    <t>Ludwig,  Rita M.</t>
  </si>
  <si>
    <t>School of Social Policy and Practice, University of Pennsylvania, Philadelphia, PA, United States</t>
  </si>
  <si>
    <t>Boettner Center for Pensions and Retirement Research, Wharton School of the University of Pennsylvania, Philadelphia, PA, United States</t>
  </si>
  <si>
    <t>2-s2.0-85046668199</t>
  </si>
  <si>
    <t>Pesando, L.M.</t>
  </si>
  <si>
    <t>Pesando,  Luca Maria</t>
  </si>
  <si>
    <t>Population Studies Center, University of Pennsylvania, Philadelphia, PA, United States</t>
  </si>
  <si>
    <t>Does financial literacy increase students’ perceived value of schooling?</t>
  </si>
  <si>
    <t>Tobacman, J.</t>
  </si>
  <si>
    <t>Tobacman,  Jeremy</t>
  </si>
  <si>
    <t>Business and Public Policy Department, Wharton School of the University of Pennsylvania, Philadelphia, PA, United States, National Bureau of Economic Research, Cambridge, MA, United States</t>
  </si>
  <si>
    <t>Smetters, K.</t>
  </si>
  <si>
    <t>Smetters,  Kent A.</t>
  </si>
  <si>
    <t>Wharton School of the University of Pennsylvania, Philadelphia, PA, United States, National Bureau of Economic Research, Cambridge, MA, United States</t>
  </si>
  <si>
    <t>University of Pennsylvania Perelman School of Medicine, Philadelphia, PA, United States</t>
  </si>
  <si>
    <t>Fang, H.</t>
  </si>
  <si>
    <t>Fang,  Hanming</t>
  </si>
  <si>
    <t>ARC Centre of Excellence in Population Ageing Research (CEPAR), Sydney, NSW, Australia, Department of Economics, University of Pennsylvania, Philadelphia, PA, United States</t>
  </si>
  <si>
    <t>Styazhkov, A.</t>
  </si>
  <si>
    <t>Styazhkov,  Alexander</t>
  </si>
  <si>
    <t>University of Penza</t>
  </si>
  <si>
    <t>University of Penza, Penza, Russian Federation</t>
  </si>
  <si>
    <t>2-s2.0-85167670440</t>
  </si>
  <si>
    <t>Rathnayake, S.</t>
  </si>
  <si>
    <t>Rathnayake,  Sarath</t>
  </si>
  <si>
    <t>University of Peradeniya</t>
  </si>
  <si>
    <t>Department of Nursing, University of Peradeniya, Peradeniya, Sri Lanka</t>
  </si>
  <si>
    <t>Perspectives of older people with uncontrolled type 2 diabetes mellitus towards medication adherence: A qualitative study</t>
  </si>
  <si>
    <t>Kularathne, I.</t>
  </si>
  <si>
    <t>Kularathne,  Indunil</t>
  </si>
  <si>
    <t>Faculty of Allied Health Sciences, University of Peradeniya, Peradeniya, Sri Lanka, The National Hospital Kandy, Kandy, Sri Lanka</t>
  </si>
  <si>
    <t>Upamali, S.</t>
  </si>
  <si>
    <t>Upamali,  Sathma</t>
  </si>
  <si>
    <t>Department of Pharmacy, University of Peradeniya, Peradeniya, Sri Lanka</t>
  </si>
  <si>
    <t>Issa, M.</t>
  </si>
  <si>
    <t>Issa,  Mohannad</t>
  </si>
  <si>
    <t>University of Petra</t>
  </si>
  <si>
    <t>Department of Financial Technology, University of Petra, Amman, Amman, Jordan</t>
  </si>
  <si>
    <t>Marketing Department, University of Petra, Amman, Amman, Jordan</t>
  </si>
  <si>
    <t>2-s2.0-85213262102</t>
  </si>
  <si>
    <t>Alqam, M.</t>
  </si>
  <si>
    <t>Alqam,  Mohammad Ahmad</t>
  </si>
  <si>
    <t>Department of Accounting, University of Petra, Amman, Amman, Jordan</t>
  </si>
  <si>
    <t>The impact of financial literacy on financial inclusion for financial well-being of youth: evidence from Jordan</t>
  </si>
  <si>
    <t>Al Natour, A.R.</t>
  </si>
  <si>
    <t>Al Natour,  Abdul Rahman</t>
  </si>
  <si>
    <t>Hamshari, Y.M.</t>
  </si>
  <si>
    <t>Hamshari,  Yaser Mohd</t>
  </si>
  <si>
    <t>Mishra, D.</t>
  </si>
  <si>
    <t>Mishra,  Deepak</t>
  </si>
  <si>
    <t>University of Petroleum and Energy Studies</t>
  </si>
  <si>
    <t>University of Petroleum and Energy Studies, Dehradun, UK, India</t>
  </si>
  <si>
    <t>School of Business, University of Petroleum and Energy Studies, Dehradun, UK, India</t>
  </si>
  <si>
    <t>Majumder, D.</t>
  </si>
  <si>
    <t>Majumder,  Debashis</t>
  </si>
  <si>
    <t>School of Design, University of Petroleum and Energy Studies, Dehradun, UK, India</t>
  </si>
  <si>
    <t>2-s2.0-85126219291</t>
  </si>
  <si>
    <t>Department of General Management, University of Petroleum and Energy Studies, Dehradun, UK, India</t>
  </si>
  <si>
    <t>Socio-economic development through self-help groups in rural India – a qualitative study</t>
  </si>
  <si>
    <t>Agarwal,  Naveen</t>
  </si>
  <si>
    <t>2-s2.0-85176262143</t>
  </si>
  <si>
    <t>Dimensions of financial inclusion in India: a qualitative analysis of bankers perspective</t>
  </si>
  <si>
    <t>2-s2.0-85209001776</t>
  </si>
  <si>
    <t>Sille, R.</t>
  </si>
  <si>
    <t>Sille,  Roohi</t>
  </si>
  <si>
    <t>A systematic review on recent trends of digital financial inclusion</t>
  </si>
  <si>
    <t>Nanda, I.</t>
  </si>
  <si>
    <t>Nanda,  Ishita</t>
  </si>
  <si>
    <t>Kapoor, A.</t>
  </si>
  <si>
    <t>Kapoor,  Akshita</t>
  </si>
  <si>
    <t>Sahoo, S.</t>
  </si>
  <si>
    <t>Sahoo,  Samyukta</t>
  </si>
  <si>
    <t>2-s2.0-85219016510</t>
  </si>
  <si>
    <t>Gokhale, G.M.</t>
  </si>
  <si>
    <t>Gokhale,  Gautam Milind</t>
  </si>
  <si>
    <t>School of Business, University of Petroleum and Energy Studies, Macleod, VIC, Australia</t>
  </si>
  <si>
    <t>Decoding the Behavioral Intentions of Gen Z Investors: Analysing the Impact of Investor Protection in the Digital Era &amp; Predictive Insights from PLSpredict</t>
  </si>
  <si>
    <t>Ranjan, R.</t>
  </si>
  <si>
    <t>Ranjan,  Rakesh</t>
  </si>
  <si>
    <t>Mittal,  Ankur</t>
  </si>
  <si>
    <t>Sharma,  Arnav</t>
  </si>
  <si>
    <t>Saha,  Aritro</t>
  </si>
  <si>
    <t>2-s2.0-85074940578</t>
  </si>
  <si>
    <t>Lee, H.W.</t>
  </si>
  <si>
    <t>Lee,  Hazel W.</t>
  </si>
  <si>
    <t>University of Phoenix</t>
  </si>
  <si>
    <t>University of Phoenix, Phoenix, AZ, United States</t>
  </si>
  <si>
    <t>Applying online educational technology to foster financial literacy: Financial-institution leaders’ insights</t>
  </si>
  <si>
    <t>Philippas, N.D.</t>
  </si>
  <si>
    <t>Philippas,  Nikolaos D.</t>
  </si>
  <si>
    <t>University of Piraeus</t>
  </si>
  <si>
    <t>Department of Business Administration, University of Piraeus, Piraeus, Attica, Greece, Hellenic Financial Literacy Institute, Athens, Greece, Interamerican part of achmea, INTERAMERICAN, Athens, Greece</t>
  </si>
  <si>
    <t>2-s2.0-105001922357</t>
  </si>
  <si>
    <t>Adam, G.</t>
  </si>
  <si>
    <t>Adam,  Georgios</t>
  </si>
  <si>
    <t>School of Economics, Business and International Studies, University of Piraeus, Piraeus, Attica, Greece</t>
  </si>
  <si>
    <t>Strategies for Shaping and Implementing Digital Transformation in the Retail Value Chain</t>
  </si>
  <si>
    <t>University of Piraeus, Piraeus, Attica, Greece, Hellenic Financial Literacy Institute, Athens, Greece</t>
  </si>
  <si>
    <t>2-s2.0-105015825186</t>
  </si>
  <si>
    <t>Tzora, V.A.</t>
  </si>
  <si>
    <t>Tzora,  Vasiliki A.</t>
  </si>
  <si>
    <t>Department of Business Administration, University of Piraeus, Piraeus, Attica, Greece, Hellenic Financial Literacy Institute, Athens, Greece</t>
  </si>
  <si>
    <t>Financial Stress and Resilience: The Case of Youth in Attica, Greece</t>
  </si>
  <si>
    <t>2-s2.0-85218908483</t>
  </si>
  <si>
    <t>Department of Business Administration, University of Piraeus, Piraeus, Attica, Greece</t>
  </si>
  <si>
    <t>Defining the Predictors of Financial Literacy for High-School Students</t>
  </si>
  <si>
    <t>2-s2.0-85132049771</t>
  </si>
  <si>
    <t>Tinios, P.</t>
  </si>
  <si>
    <t>Tinios,  Platon</t>
  </si>
  <si>
    <t>Department of Statistics and Insurance Science, University of Piraeus, Piraeus, Attica, Greece</t>
  </si>
  <si>
    <t>Becoming ‘Homo Economicus’ as Learned Behavior among Numerate Greek University Students</t>
  </si>
  <si>
    <t>Xenos, P.</t>
  </si>
  <si>
    <t>Xenos,  Panos</t>
  </si>
  <si>
    <t>Chouzouris, M.</t>
  </si>
  <si>
    <t>Chouzouris,  Μ.</t>
  </si>
  <si>
    <t>Kopanaki, E.</t>
  </si>
  <si>
    <t>Kopanaki,  Evangelia</t>
  </si>
  <si>
    <t>2-s2.0-85101124266</t>
  </si>
  <si>
    <t>Creasy, S.L.</t>
  </si>
  <si>
    <t>Creasy,  Stephanie L.</t>
  </si>
  <si>
    <t>University of Pittsburgh</t>
  </si>
  <si>
    <t>Department of Behavioral and Community Health Sciences, University of Pittsburgh Graduate School of Public Health, Pittsburgh, PA, United States</t>
  </si>
  <si>
    <t>More Than a Means to an End: Alignment of Social Service Organizations' Missions with Representative Payee Program Goals</t>
  </si>
  <si>
    <t>Ragavan, M.I.</t>
  </si>
  <si>
    <t>Ragavan,  Maya I.</t>
  </si>
  <si>
    <t>Division of General Academic Pediatrics, University of Pittsburgh, Pittsburgh, PA, United States</t>
  </si>
  <si>
    <t>Olaniyan, A.</t>
  </si>
  <si>
    <t>Olaniyan,  Abisola</t>
  </si>
  <si>
    <t>2-s2.0-84878510289</t>
  </si>
  <si>
    <t>Terry, M.A.</t>
  </si>
  <si>
    <t>Terry,  Martha Ann</t>
  </si>
  <si>
    <t>Financial distress and depressive symptoms among African American women: Identifying financial priorities and needs and why it matters for mental health</t>
  </si>
  <si>
    <t>2-s2.0-33746848478</t>
  </si>
  <si>
    <t>Tang, F.</t>
  </si>
  <si>
    <t>Tang,  Fengyan</t>
  </si>
  <si>
    <t>School of Social Work, University of Pittsburgh, Pittsburgh, PA, United States</t>
  </si>
  <si>
    <t>Future planning and financial education needs for asset building among persons with multiple sclerosis in rural areas</t>
  </si>
  <si>
    <t>Tripp, R.</t>
  </si>
  <si>
    <t>Tripp,  Rickquel P.</t>
  </si>
  <si>
    <t>Department of Emergency Medicine, University of Pittsburgh Medical Center, Pittsburgh, PA, United States</t>
  </si>
  <si>
    <t>Moon, D.</t>
  </si>
  <si>
    <t>Moon,  Deborah J.</t>
  </si>
  <si>
    <t>University of Pittsburgh, Pittsburgh, PA, United States</t>
  </si>
  <si>
    <t>Geraci, M.W.</t>
  </si>
  <si>
    <t>Geraci,  Mark W.</t>
  </si>
  <si>
    <t>Department of Medicine, University of Pittsburgh, Pittsburgh, PA, United States</t>
  </si>
  <si>
    <t>Merante, M.</t>
  </si>
  <si>
    <t>Merante,  Monica M.</t>
  </si>
  <si>
    <t>Marx, J.H.</t>
  </si>
  <si>
    <t>Marx,  John H.</t>
  </si>
  <si>
    <t>Department of Sociology, University of Pittsburgh, Pittsburgh, PA, United States</t>
  </si>
  <si>
    <t>Hawk, M.</t>
  </si>
  <si>
    <t>Hawk,  Mary E.</t>
  </si>
  <si>
    <t>Miller, E.</t>
  </si>
  <si>
    <t>Miller,  Elizabeth P.</t>
  </si>
  <si>
    <t>University of Pittsburgh School of Medicine, Pittsburgh, PA, United States</t>
  </si>
  <si>
    <t>Starkey, A.J.</t>
  </si>
  <si>
    <t>Starkey,  Angelica Jonel</t>
  </si>
  <si>
    <t>Nichols, C.B.</t>
  </si>
  <si>
    <t>Nichols,  C. Bailey</t>
  </si>
  <si>
    <t>Keane, C.R.</t>
  </si>
  <si>
    <t>Keane,  Christopher Robert</t>
  </si>
  <si>
    <t>Ricci, E.M.</t>
  </si>
  <si>
    <t>Ricci,  Edmund M.</t>
  </si>
  <si>
    <t>Institute for Evaluation Science in Community Health, University of Pittsburgh Graduate School of Public Health, Pittsburgh, PA, United States</t>
  </si>
  <si>
    <t>Scott, S.E.</t>
  </si>
  <si>
    <t>Scott,  Sarah E.</t>
  </si>
  <si>
    <t>University of Pittsburgh Graduate School of Public Health, Pittsburgh, PA, United States, University of Pittsburgh School of Medicine, Pittsburgh, PA, United States</t>
  </si>
  <si>
    <t>Chang, J.</t>
  </si>
  <si>
    <t>Chang,  Judy Chia Chi</t>
  </si>
  <si>
    <t>Department of Obstetrics, University of Pittsburgh, Pittsburgh, PA, United States</t>
  </si>
  <si>
    <t>Laubacher, C.</t>
  </si>
  <si>
    <t>Laubacher,  Callie</t>
  </si>
  <si>
    <t>2-s2.0-85052313030</t>
  </si>
  <si>
    <t>Moizer, J.</t>
  </si>
  <si>
    <t>Moizer,  Jonathan David</t>
  </si>
  <si>
    <t>University of Plymouth</t>
  </si>
  <si>
    <t>Faculty of Business, University of Plymouth, Plymouth, Devon, United Kingdom</t>
  </si>
  <si>
    <t>Gender, financial literacy, and preretirement planning in the UK</t>
  </si>
  <si>
    <t>Hyde, M.</t>
  </si>
  <si>
    <t>Hyde,  Mark</t>
  </si>
  <si>
    <t>Kasturiratne, D.</t>
  </si>
  <si>
    <t>Kasturiratne,  Dulekha</t>
  </si>
  <si>
    <t>Humanities and Business, University of Plymouth, Plymouth, Devon, United Kingdom</t>
  </si>
  <si>
    <t>Hanoch, Y.</t>
  </si>
  <si>
    <t>Hanoch,  Yaniv M.</t>
  </si>
  <si>
    <t>School of Psychology, University of Plymouth, Plymouth, Devon, United Kingdom</t>
  </si>
  <si>
    <t>Farrar, S.</t>
  </si>
  <si>
    <t>Farrar,  Sue V.</t>
  </si>
  <si>
    <t>Lean, J.</t>
  </si>
  <si>
    <t>Lean,  Jonathan</t>
  </si>
  <si>
    <t>Iledare, O.</t>
  </si>
  <si>
    <t>Iledare,  Omowumi O.</t>
  </si>
  <si>
    <t>University of Port Harcourt</t>
  </si>
  <si>
    <t>Emerald Energy Institute, University of Port Harcourt, Port Harcourt, Rivers, Nigeria</t>
  </si>
  <si>
    <t>Feldman, H.D.</t>
  </si>
  <si>
    <t>Feldman,  Howard D.</t>
  </si>
  <si>
    <t>University of Portland</t>
  </si>
  <si>
    <t>University of Portland, Portland, OR, United States</t>
  </si>
  <si>
    <t>Bhuiya, A.</t>
  </si>
  <si>
    <t>Bhuiya,  Abbas Uddin</t>
  </si>
  <si>
    <t>University of Portsmouth</t>
  </si>
  <si>
    <t>Population and Policy, University of Portsmouth, Portsmouth, Hampshire, United Kingdom</t>
  </si>
  <si>
    <t>Strielkowski, W.</t>
  </si>
  <si>
    <t>Strielkowski,  Wadim</t>
  </si>
  <si>
    <t>University of Prague</t>
  </si>
  <si>
    <t>University of Prague, Prague, Czech Republic</t>
  </si>
  <si>
    <t>Šalamon, I.</t>
  </si>
  <si>
    <t>Šalamon,  I.</t>
  </si>
  <si>
    <t>University of Presov</t>
  </si>
  <si>
    <t>Department of Ecology, University of Presov in Presov, Presov-Lubotice, Presov Region, Slovakia</t>
  </si>
  <si>
    <t>2-s2.0-85140843344</t>
  </si>
  <si>
    <t>Vargová, L.</t>
  </si>
  <si>
    <t>Vargová,  Lenka</t>
  </si>
  <si>
    <t>Institute of Psychology, University of Presov in Presov, Presov-Lubotice, Presov Region, Slovakia</t>
  </si>
  <si>
    <t>In Search of Determinants of Time-Discounting in Monetary Choices: Personal Characteristics Matter Only a Little</t>
  </si>
  <si>
    <t>Martončik, M.</t>
  </si>
  <si>
    <t>Martončik,  Marcel</t>
  </si>
  <si>
    <t>Belásová, Ľ.</t>
  </si>
  <si>
    <t>Belásová,  Ľudmila</t>
  </si>
  <si>
    <t>University of Presov in Presov, Presov-Lubotice, Presov Region, Slovakia</t>
  </si>
  <si>
    <t>Nemec, J.</t>
  </si>
  <si>
    <t>Nemec,  Jozef</t>
  </si>
  <si>
    <t>Faculty of Management, University of Presov in Presov, Presov-Lubotice, Presov Region, Slovakia</t>
  </si>
  <si>
    <t>2-s2.0-85030991991</t>
  </si>
  <si>
    <t>A review of consequences of poverty on economic decision-making: A hypothesized model of a cognitive mechanism</t>
  </si>
  <si>
    <t>Adamkovič, M.</t>
  </si>
  <si>
    <t>Adamkovič,  Matúš</t>
  </si>
  <si>
    <t>University of Presov
Charles University</t>
  </si>
  <si>
    <t>Institute of Psychology, University of Presov in Presov, Presov-Lubotice, Presov Region, Slovakia, Institute for Research and Development of Education, Charles University, Prague, Czech Republic</t>
  </si>
  <si>
    <t>University of Presov
University of Jyväskylä</t>
  </si>
  <si>
    <t>Institute of Psychology, University of Presov in Presov, Presov-Lubotice, Presov Region, Slovakia, Institute of Social Sciences, Slovak Academy of Sciences, Bratislava, Slovakia, Faculty of Humanities and Social Sciences, University of Jyväskylä, Jyvaskyla, Central Finland, Finland</t>
  </si>
  <si>
    <t>University of Pretoria</t>
  </si>
  <si>
    <t>Department of Financial Management, University of Pretoria, Pretoria, Gauteng, South Africa</t>
  </si>
  <si>
    <t>2-s2.0-85191618114</t>
  </si>
  <si>
    <t>Aren, M.-L.F.</t>
  </si>
  <si>
    <t>Aren,  Marie Louise Fehun</t>
  </si>
  <si>
    <t>University of Pretoria, Pretoria, Gauteng, South Africa</t>
  </si>
  <si>
    <t>FINANCIAL LITERACY: Its relevance in the education curriculum</t>
  </si>
  <si>
    <t>2-s2.0-84875452583</t>
  </si>
  <si>
    <t>Zawada, B.</t>
  </si>
  <si>
    <t>Zawada,  Britta</t>
  </si>
  <si>
    <t>Department of Linguistics, College of Science, Pretoria, South Africa</t>
  </si>
  <si>
    <t>Sustaining informal sector women entrepreneurs through financial literacy</t>
  </si>
  <si>
    <t>2-s2.0-84892692901</t>
  </si>
  <si>
    <t>Eresia-Eke, C.E.</t>
  </si>
  <si>
    <t>Eresia-Eke,  Chukuakadibia E.</t>
  </si>
  <si>
    <t>Department of Business Management, University of Pretoria, Pretoria, Gauteng, South Africa</t>
  </si>
  <si>
    <t>SMME Owners' financial literacy and business growth</t>
  </si>
  <si>
    <t>Raath, C.</t>
  </si>
  <si>
    <t>Raath,  C.</t>
  </si>
  <si>
    <t>Menkir, H.</t>
  </si>
  <si>
    <t>Menkir,  Hiwot</t>
  </si>
  <si>
    <t>2-s2.0-85100156841</t>
  </si>
  <si>
    <t>Machethe, C.L.</t>
  </si>
  <si>
    <t>Machethe,  Charles L.</t>
  </si>
  <si>
    <t>Department of Agricultural Economics, University of Pretoria, Pretoria, Gauteng, South Africa</t>
  </si>
  <si>
    <t>Revisiting the measurement of financial inclusion of rural smallholder farmers in Nigeria</t>
  </si>
  <si>
    <t>2-s2.0-85085138474</t>
  </si>
  <si>
    <t>Matemane, R.</t>
  </si>
  <si>
    <t>Matemane,  Reon</t>
  </si>
  <si>
    <t>Bankers and financial advisers in an emerging economy: Are they financially literate?</t>
  </si>
  <si>
    <t>2-s2.0-85102486309</t>
  </si>
  <si>
    <t>Kabongo, K.K.T.L.</t>
  </si>
  <si>
    <t>Kabongo,  Kasebwe Timothee Luc</t>
  </si>
  <si>
    <t>Department of Religion Studies, University of Pretoria, Pretoria, Gauteng, South Africa</t>
  </si>
  <si>
    <t>Practical ministry and finances: A case study from innerchange south africa</t>
  </si>
  <si>
    <t>Dhlembeu, N.</t>
  </si>
  <si>
    <t>Dhlembeu,  Nyasha</t>
  </si>
  <si>
    <t>Department of Accounting, University of Pretoria, Pretoria, Gauteng, South Africa</t>
  </si>
  <si>
    <t>Adegbite, O.O.</t>
  </si>
  <si>
    <t>Adegbite,  Olayinka O.</t>
  </si>
  <si>
    <t>Lethepa, A.</t>
  </si>
  <si>
    <t>Lethepa,  Alicia</t>
  </si>
  <si>
    <t>Chiba, J.</t>
  </si>
  <si>
    <t>Chiba,  Jenita</t>
  </si>
  <si>
    <t>Department of Social Work and Criminology, University of Pretoria, Pretoria, Gauteng, South Africa</t>
  </si>
  <si>
    <t>Dzinamarira,  Tafadzwa</t>
  </si>
  <si>
    <t>Technical Department, Abdullah Dzinamarira Foundation Trust, Harare, Harare, Zimbabwe, School of Health Systems and Public Health, University of Pretoria, Pretoria, Gauteng, South Africa</t>
  </si>
  <si>
    <t>2-s2.0-85064450380</t>
  </si>
  <si>
    <t>Perceptions of retirement adequacy: Evidence from South Africa</t>
  </si>
  <si>
    <t>Yitbarek, E.</t>
  </si>
  <si>
    <t>Yitbarek,  Eleni</t>
  </si>
  <si>
    <t>Department of Economics, University of Pretoria, Pretoria, Gauteng, South Africa, The Partnership for Economic Policy (PEP), South Africa</t>
  </si>
  <si>
    <t>Ŝirca, N.T.</t>
  </si>
  <si>
    <t>Ŝirca,  Nada Trunk</t>
  </si>
  <si>
    <t>University of Primorska</t>
  </si>
  <si>
    <t>International School for Social and Business Studies, Celje, Celje, Slovenia, Faculty of Management, University of Primorska, Koper, Slovenia</t>
  </si>
  <si>
    <t>Horvat, T.</t>
  </si>
  <si>
    <t>Horvat,  Tatjana</t>
  </si>
  <si>
    <t>Faculty of Management, University of Primorska, Koper, Slovenia</t>
  </si>
  <si>
    <t>Hewko, S.</t>
  </si>
  <si>
    <t>Hewko,  Sarah J.</t>
  </si>
  <si>
    <t>University of Prince Edward Island</t>
  </si>
  <si>
    <t>University of Prince Edward Island, Charlottetown, PE, Canada</t>
  </si>
  <si>
    <t>Preko, A.</t>
  </si>
  <si>
    <t>Preko,  Alexander Diani</t>
  </si>
  <si>
    <t>University of Professional Studies</t>
  </si>
  <si>
    <t>Department of Marketing, University of Professional Studies, Accra, Accra, Ghana</t>
  </si>
  <si>
    <t>Attah-Botchwey, E.</t>
  </si>
  <si>
    <t>Attah-Botchwey,  Edward</t>
  </si>
  <si>
    <t>Department of Banking and Finance, University of Professional Studies, Accra, Accra, Ghana</t>
  </si>
  <si>
    <t>2-s2.0-85081304774</t>
  </si>
  <si>
    <t>Tuffour, J.K.</t>
  </si>
  <si>
    <t>Tuffour,  Joseph Kwadwo</t>
  </si>
  <si>
    <t>Research and Consultancy Centre, University of Professional Studies, Accra, Accra, Ghana</t>
  </si>
  <si>
    <t>Assessing the Effect of Financial Literacy Among Managers on the Performance of Small-Scale Enterprises</t>
  </si>
  <si>
    <t>Amartey, E.O.</t>
  </si>
  <si>
    <t>Amartey,  Ernestina Otuko</t>
  </si>
  <si>
    <t>University of Professional Studies, Accra, Accra, Ghana</t>
  </si>
  <si>
    <t>Ofosu-Mensah Ababio, J.</t>
  </si>
  <si>
    <t>Ofosu-Mensah Ababio,  Josephine</t>
  </si>
  <si>
    <t>Amoako, A.A.</t>
  </si>
  <si>
    <t>Amoako,  Awurabena Asantewa</t>
  </si>
  <si>
    <t>Barnor, C.</t>
  </si>
  <si>
    <t>Barnor,  Charles</t>
  </si>
  <si>
    <t>University of Puget Sound</t>
  </si>
  <si>
    <t>School of Business and Leadership, University of Puget Sound, Tacoma, WA, United States</t>
  </si>
  <si>
    <t>2-s2.0-85113175644</t>
  </si>
  <si>
    <t>Kehl, D.</t>
  </si>
  <si>
    <t>Kehl,  Dániel</t>
  </si>
  <si>
    <t>University of Pécs</t>
  </si>
  <si>
    <t>Department of Economics and Econometrics, University of Pécs Faculty of Business and Economics, Pecs, Baranya, Hungary</t>
  </si>
  <si>
    <t>The forms of financial literacy overconfidence and their role in financial well-being</t>
  </si>
  <si>
    <t>Kovács, O.B.</t>
  </si>
  <si>
    <t>Kovács,  Olivér Béla</t>
  </si>
  <si>
    <t>Vörös, Z.</t>
  </si>
  <si>
    <t>Vörös,  Zsófia</t>
  </si>
  <si>
    <t>University of Pécs Faculty of Business and Economics, Pecs, Baranya, Hungary</t>
  </si>
  <si>
    <t>2-s2.0-85095427835</t>
  </si>
  <si>
    <t>Kiss, T.</t>
  </si>
  <si>
    <t>Kiss,  Tibor</t>
  </si>
  <si>
    <t>A Longitudinal Study of the Skills and Attitudes Conveyed by Two Business Simulation Games in Pécs, Hungary</t>
  </si>
  <si>
    <t>Schmuck, R.</t>
  </si>
  <si>
    <t>Schmuck,  Roland</t>
  </si>
  <si>
    <t>Papp, T.</t>
  </si>
  <si>
    <t>Papp,  Tamás</t>
  </si>
  <si>
    <t>Szabo, Z.</t>
  </si>
  <si>
    <t>Szabo,  Zoltán</t>
  </si>
  <si>
    <t>Saxena, P.</t>
  </si>
  <si>
    <t>Saxena,  Pooja</t>
  </si>
  <si>
    <t>University of Rajasthan</t>
  </si>
  <si>
    <t>University of Rajasthan, Jaipur, RJ, India</t>
  </si>
  <si>
    <t>2-s2.0-85147650972</t>
  </si>
  <si>
    <t>Department of Economics, University of Rajasthan, Jaipur, RJ, India</t>
  </si>
  <si>
    <t>Vulnerabilities among the Non-vulnerable Groups Through Financial Literacy and Inclusion</t>
  </si>
  <si>
    <t>2-s2.0-85073281172</t>
  </si>
  <si>
    <t>Nawaz,  Faraha</t>
  </si>
  <si>
    <t>University of Rajshahi</t>
  </si>
  <si>
    <t>Department of Public Administration, University of Rajshahi, Rajshahi, Bangladesh</t>
  </si>
  <si>
    <t>Microfinance and women's empowerment in Bangladesh: Unpacking the untold narratives</t>
  </si>
  <si>
    <t>2-s2.0-84938285247</t>
  </si>
  <si>
    <t>University of Rajshahi
Flinders University</t>
  </si>
  <si>
    <t>University of Rajshahi, Rajshahi, Bangladesh, Flinders University, Adelaide, SA, Australia</t>
  </si>
  <si>
    <t>Microfinance, Financial Literacy, and Household Power Configuration in Rural Bangladesh: An Empirical Study on Some Credit Borrowers</t>
  </si>
  <si>
    <t>2-s2.0-84863584317</t>
  </si>
  <si>
    <t>Félix, J.</t>
  </si>
  <si>
    <t>Félix,  Joël</t>
  </si>
  <si>
    <t>University of Reading</t>
  </si>
  <si>
    <t>University of Reading, Reading, Berkshire, United Kingdom</t>
  </si>
  <si>
    <t>Between morality and politics. The education of Louis XV and the question of the prince's financial instruction under the Ancien Régime; Entre moralité et politique: L'éducation de Louis XV et la question de l'instruction financière du prince sous l'Ancien Régime</t>
  </si>
  <si>
    <t>Hatzipanagiotou, M.E.</t>
  </si>
  <si>
    <t>Hatzipanagiotou,  Maria Eleni</t>
  </si>
  <si>
    <t>University of Regensburg</t>
  </si>
  <si>
    <t>Department of Obstetrics and Gynecology, Klinikum der Universität Regensburg und Medizinische Fakultät, Regensburg, Bayern, Germany</t>
  </si>
  <si>
    <t>Nkongolo-Bakenda, J.-M.</t>
  </si>
  <si>
    <t>Nkongolo-Bakenda,  Jean Marie</t>
  </si>
  <si>
    <t>University of Regina</t>
  </si>
  <si>
    <t>Faculty of Business Administration, University of Regina, Regina, SK, Canada</t>
  </si>
  <si>
    <t>Nkongolo-Bakenda, J.M.</t>
  </si>
  <si>
    <t>Zhang, G.H.</t>
  </si>
  <si>
    <t>Zhang,  Zhenjun He</t>
  </si>
  <si>
    <t>Faculty of Engineering, University of Regina, Regina, SK, Canada</t>
  </si>
  <si>
    <t>Porto, N.</t>
  </si>
  <si>
    <t>Porto,  Nilton</t>
  </si>
  <si>
    <t>University of Rhode Island</t>
  </si>
  <si>
    <t>Department of Human Development and Family Studies, University of Rhode Island, Kingston, RI, United States</t>
  </si>
  <si>
    <t>Department of Human Development and Family Science, University of Rhode Island, Kingston, RI, United States</t>
  </si>
  <si>
    <t>Xiao, J.J.</t>
  </si>
  <si>
    <t>Xiao,  Jing Jian</t>
  </si>
  <si>
    <t>University of Rhode Island, Kingston, RI, United States</t>
  </si>
  <si>
    <t>2-s2.0-85134961423</t>
  </si>
  <si>
    <t>Personal Finance Research: An Editor's Perspective</t>
  </si>
  <si>
    <t>2-s2.0-84904398643</t>
  </si>
  <si>
    <t>Promoting consumer financial capability and well-being through education and research</t>
  </si>
  <si>
    <t>Human Development and Family Studies, University of Rhode Island, Kingston, RI, United States</t>
  </si>
  <si>
    <t>2-s2.0-85148115426</t>
  </si>
  <si>
    <t>Consumer Financial Capability and Wellbeing</t>
  </si>
  <si>
    <t>2-s2.0-85089900462</t>
  </si>
  <si>
    <t>Financial Issues of Hispanic Americans</t>
  </si>
  <si>
    <t>2-s2.0-85093820287</t>
  </si>
  <si>
    <t>Mason, I.M.</t>
  </si>
  <si>
    <t>Mason,  Irene Mcivor</t>
  </si>
  <si>
    <t>Financial capability of student loan holders who are college students, graduates, or dropouts</t>
  </si>
  <si>
    <t>2-s2.0-84890196872</t>
  </si>
  <si>
    <t>Transition Center, University of Rhode Island, Kingston, RI, United States</t>
  </si>
  <si>
    <t>Handbook of consumer finance research</t>
  </si>
  <si>
    <t>2-s2.0-85021716634</t>
  </si>
  <si>
    <t>Financial education and financial satisfaction: Financial literacy, behavior, and capability as mediators</t>
  </si>
  <si>
    <t>Izenstark, A.</t>
  </si>
  <si>
    <t>Izenstark,  Amanda</t>
  </si>
  <si>
    <t>2-s2.0-85052531127</t>
  </si>
  <si>
    <t>Financial education and insurance advice seeking</t>
  </si>
  <si>
    <t>2-s2.0-85117065935</t>
  </si>
  <si>
    <t>Financial capability and wellbeing of vulnerable consumers</t>
  </si>
  <si>
    <t>Lavigueur, B.</t>
  </si>
  <si>
    <t>Lavigueur,  Beatrix</t>
  </si>
  <si>
    <t>2-s2.0-85078961616</t>
  </si>
  <si>
    <t>Access Granted? An Examination of Financial Capability, Trait Hope, Perceived Access, and Food Insecurity in Distressed Census Tracts</t>
  </si>
  <si>
    <t>2-s2.0-85148156747</t>
  </si>
  <si>
    <t>Handbook of Consumer Finance Research: Second Edition</t>
  </si>
  <si>
    <t>Ashley, C.</t>
  </si>
  <si>
    <t>Ashley,  Christy</t>
  </si>
  <si>
    <t>2-s2.0-85108346268</t>
  </si>
  <si>
    <t>Consumer financial knowledge and cashless payment behavior for sustainable development in poland</t>
  </si>
  <si>
    <t>2-s2.0-85147526055</t>
  </si>
  <si>
    <t>Krulčić, E.</t>
  </si>
  <si>
    <t>Krulčić,  Elvis</t>
  </si>
  <si>
    <t>University of Rijeka</t>
  </si>
  <si>
    <t>Faculty of Engineering, University of Rijeka, Rijeka, Primorje-Gorski Kotar, Croatia</t>
  </si>
  <si>
    <t>Multi-Criteria Model for the Selection of New Process Equipment in Casting Manufacturing: A Case Study</t>
  </si>
  <si>
    <t>Cerović, L.</t>
  </si>
  <si>
    <t>Cerović,  Ljerka</t>
  </si>
  <si>
    <t>Faculty of Economics, University of Rijeka, Rijeka, Primorje-Gorski Kotar, Croatia</t>
  </si>
  <si>
    <t>2-s2.0-85180319160</t>
  </si>
  <si>
    <t>Torma, J.</t>
  </si>
  <si>
    <t>Torma,  Jasena</t>
  </si>
  <si>
    <t>Faculty of Economics and Business, University of Rijeka, Rijeka, Primorje-Gorski Kotar, Croatia</t>
  </si>
  <si>
    <t>Analyzing the Effects of Financial Education on Financial Literacy and Financial Behaviour: A Randomized Field Experiment in Croatia</t>
  </si>
  <si>
    <t>Doboviček, S.</t>
  </si>
  <si>
    <t>Doboviček,  Sandro</t>
  </si>
  <si>
    <t>Pavletić, D.</t>
  </si>
  <si>
    <t>Pavletić,  Duško</t>
  </si>
  <si>
    <t>Samaržija, N.D.</t>
  </si>
  <si>
    <t>Samaržija,  Nikolina Dukić</t>
  </si>
  <si>
    <t>2-s2.0-105018000969</t>
  </si>
  <si>
    <t>Olgić Draženović, B.O.</t>
  </si>
  <si>
    <t>Olgić Draženović,  Bojana</t>
  </si>
  <si>
    <t>Enhancing Voluntary Saving for Retirement: A Literature Review</t>
  </si>
  <si>
    <t>Žic, S.</t>
  </si>
  <si>
    <t>Žic,  Samir</t>
  </si>
  <si>
    <t>da Silva, M.R.F.</t>
  </si>
  <si>
    <t>da Silva,  Márcia Regina Farias</t>
  </si>
  <si>
    <t>University of Rio Grande do Norte State</t>
  </si>
  <si>
    <t>University of Rio Grande do Norte State, Mossoro, RN, Brazil</t>
  </si>
  <si>
    <t>2-s2.0-105020279645</t>
  </si>
  <si>
    <t>Plantilla, A.M.</t>
  </si>
  <si>
    <t>Plantilla,  Ariel M.</t>
  </si>
  <si>
    <t>University of Rizal System</t>
  </si>
  <si>
    <t>University of Rizal System, Morong (Mariveles), Rizal, Philippines</t>
  </si>
  <si>
    <t>Financial Literacy of Academic Personnel of The University of Rizal System: Basis for Intervention Program</t>
  </si>
  <si>
    <t>Ghazal, L.V.</t>
  </si>
  <si>
    <t>Ghazal,  Lauren Victoria</t>
  </si>
  <si>
    <t>224</t>
  </si>
  <si>
    <t>University of Rochester</t>
  </si>
  <si>
    <t>University of Rochester School of Nursing, Rochester, NY, United States, University of Rochester Medical Center, Rochester, NY, United States</t>
  </si>
  <si>
    <t>2-s2.0-85162261828</t>
  </si>
  <si>
    <t>McCauley, K.</t>
  </si>
  <si>
    <t>McCauley,  Kate</t>
  </si>
  <si>
    <t>University of Roehampton</t>
  </si>
  <si>
    <t>University of Roehampton, London, United Kingdom, Goldsmiths, University of London, London, United Kingdom</t>
  </si>
  <si>
    <t>Higher education dance, drama and performance through distance learning beyond times of crisis</t>
  </si>
  <si>
    <t>2-s2.0-84938693745</t>
  </si>
  <si>
    <t>Sifaki, E.</t>
  </si>
  <si>
    <t>Sifaki,  Evi</t>
  </si>
  <si>
    <t>Department of Media, University of Roehampton, London, United Kingdom</t>
  </si>
  <si>
    <t>Two sides of the same coin: Matter and embodiment in metaphors of money</t>
  </si>
  <si>
    <t>Mooney, A.</t>
  </si>
  <si>
    <t>Mooney,  Annabelle</t>
  </si>
  <si>
    <t>Ajello, A.M.</t>
  </si>
  <si>
    <t>Ajello,  Anna Maria</t>
  </si>
  <si>
    <t>University of Rome (or just Rome if it refers to specific universities)
(Note: I'm assuming that since the text mentions "Faculty", it implies an institutional affiliation with a university.)</t>
  </si>
  <si>
    <t>Faculty of Medicine and Psychology, Rome, RM, Italy</t>
  </si>
  <si>
    <t>2-s2.0-105018267143</t>
  </si>
  <si>
    <t>Niwemugeni, P.</t>
  </si>
  <si>
    <t>Niwemugeni,  Philomene</t>
  </si>
  <si>
    <t>University of Rwanda</t>
  </si>
  <si>
    <t>Department of Human Nutrition and Dietetics, University of Rwanda, Butare, Rwanda</t>
  </si>
  <si>
    <t>Exploring the link between women’s financial inclusion and child nutrition in Rulindo district, Rwanda</t>
  </si>
  <si>
    <t>Nyirahabineza, A.</t>
  </si>
  <si>
    <t>Nyirahabineza,  Alphonsine</t>
  </si>
  <si>
    <t>2-s2.0-85135243385</t>
  </si>
  <si>
    <t>Nkurunziza, F.</t>
  </si>
  <si>
    <t>Nkurunziza,  Fabrice</t>
  </si>
  <si>
    <t>Department of Applied Economics, INES Ruhengeri, Musanze, Northern Province, Rwanda, African Centre of Excellence in Data Science, University of Rwanda, Butare, Rwanda</t>
  </si>
  <si>
    <t>Assessing rural farmers’ willingness to pay for crop insurance scheme: Evidence from Rwanda</t>
  </si>
  <si>
    <t>Niyibizi, P.</t>
  </si>
  <si>
    <t>Niyibizi,  Philomene</t>
  </si>
  <si>
    <t>Ngango, J.</t>
  </si>
  <si>
    <t>Ngango,  Jules</t>
  </si>
  <si>
    <t>Department of Economics, University of Rwanda, Butare, Rwanda</t>
  </si>
  <si>
    <t>Ndagijimana, J.</t>
  </si>
  <si>
    <t>Ndagijimana,  Joseph</t>
  </si>
  <si>
    <t>Umugwaneza, M.</t>
  </si>
  <si>
    <t>Umugwaneza,  Maryse</t>
  </si>
  <si>
    <t>School of Public Health, University of Rwanda, Butare, Rwanda</t>
  </si>
  <si>
    <t>Habyarimana, J.B.</t>
  </si>
  <si>
    <t>Habyarimana,  Jean Baptiste</t>
  </si>
  <si>
    <t>Department of Economics, University of Rwanda, Butare, Rwanda, City University of Hong Kong, Hong Kong, Hong Kong</t>
  </si>
  <si>
    <t>Ishimwe, P.</t>
  </si>
  <si>
    <t>Ishimwe,  Pacifique</t>
  </si>
  <si>
    <t>Nsengiyumva, R.</t>
  </si>
  <si>
    <t>Nsengiyumva,  Richard</t>
  </si>
  <si>
    <t>School of Nursing and Midwifery, University of Rwanda, Butare, Rwanda</t>
  </si>
  <si>
    <t>Micomyiza, A.R.</t>
  </si>
  <si>
    <t>Micomyiza,  Augustave Rukundo</t>
  </si>
  <si>
    <t>2-s2.0-85153755554</t>
  </si>
  <si>
    <t>Kasozi, J.</t>
  </si>
  <si>
    <t>Kasozi,  Juma</t>
  </si>
  <si>
    <t>African Centre of Excellence in Data Science, University of Rwanda, Butare, Rwanda, Department of Mathematics, Makerere University, Kampala, Uganda</t>
  </si>
  <si>
    <t>Optimizing Pension Participation in Kenya through Predictive Modeling: A Comparative Analysis of Tree-Based Machine Learning Algorithms and Logistic Regression Classifier</t>
  </si>
  <si>
    <t>Nkurunzinza, J.</t>
  </si>
  <si>
    <t>Nkurunzinza,  Joseph</t>
  </si>
  <si>
    <t>African Centre of Excellence in Data Science, University of Rwanda, Butare, Rwanda, School of Economics, University of Rwanda, Butare, Rwanda</t>
  </si>
  <si>
    <t>Sunday, F.X.</t>
  </si>
  <si>
    <t>Sunday,  François Xavier</t>
  </si>
  <si>
    <t>Munyanshongore, C.</t>
  </si>
  <si>
    <t>Munyanshongore,  Cyprien</t>
  </si>
  <si>
    <t>Ilinde, D.N.</t>
  </si>
  <si>
    <t>Ilinde,  Delice Niyigena</t>
  </si>
  <si>
    <t>Habtu, M.</t>
  </si>
  <si>
    <t>Habtu,  Michael</t>
  </si>
  <si>
    <t>University of Rwanda (NA for no clear university)</t>
  </si>
  <si>
    <t>School of Public Health, University of Rwanda, Butare, Rwanda, Catholic Relief Services, Kigali, Kigali, Rwanda, Department of Public Health, School of Health Sciences, University of Mount Kenya, Kigali, Kigali, Rwanda</t>
  </si>
  <si>
    <t>Kemboi Yego, N.</t>
  </si>
  <si>
    <t>Kemboi Yego,  Nelson</t>
  </si>
  <si>
    <t>University of Rwanda (first mention)</t>
  </si>
  <si>
    <t>African Centre of Excellence in Data Science, University of Rwanda, Butare, Rwanda, School of Economics, University of Rwanda, Butare, Rwanda, Department of Mathematics and Computer Science, Moi University, Eldoret, Kenya</t>
  </si>
  <si>
    <t>2-s2.0-85031849332</t>
  </si>
  <si>
    <t>Potocki, T.</t>
  </si>
  <si>
    <t>Potocki,  Tomasz</t>
  </si>
  <si>
    <t>University of Rzeszów</t>
  </si>
  <si>
    <t>University of Rzeszów, Rzeszow, PK, Poland</t>
  </si>
  <si>
    <t>The macroeconomic determinants of financial literacy in the European Union (on the example of numeracy skills)</t>
  </si>
  <si>
    <t>Department of Financial Markets and Public Finance, University of Rzeszów, Rzeszow, PK, Poland</t>
  </si>
  <si>
    <t>2-s2.0-85057983157</t>
  </si>
  <si>
    <t>Factors shaping the financial capability of low-income consumers from rural regions of Poland</t>
  </si>
  <si>
    <t>Cierpiał-Wolan, M.</t>
  </si>
  <si>
    <t>Cierpiał-Wolan,  Marek</t>
  </si>
  <si>
    <t>Department of Quantitative Methods and Economic Informatics, University of Rzeszów, Rzeszow, PK, Poland</t>
  </si>
  <si>
    <t>2-s2.0-85130875264</t>
  </si>
  <si>
    <t>Financial Capabilities and Poverty Alleviation: The Role of Responsible Financial Decisions</t>
  </si>
  <si>
    <t>2-s2.0-0344551789</t>
  </si>
  <si>
    <t>Into, F.H.</t>
  </si>
  <si>
    <t>Into,  Frances H.</t>
  </si>
  <si>
    <t>University of Saint Joseph</t>
  </si>
  <si>
    <t>Human Development/Gerontology, University of Saint Joseph, West Hartford, CT, United States</t>
  </si>
  <si>
    <t>Older women and financial management: Strategies for maintaining independence</t>
  </si>
  <si>
    <t>Alam, M.A.</t>
  </si>
  <si>
    <t>University of Salford</t>
  </si>
  <si>
    <t>University of Salford, Salford, Greater Manchester, United Kingdom</t>
  </si>
  <si>
    <t>Percy, D.</t>
  </si>
  <si>
    <t>Percy,  David Frank</t>
  </si>
  <si>
    <t>Maglasang, R.S.</t>
  </si>
  <si>
    <t>Maglasang,  Renan S.</t>
  </si>
  <si>
    <t>University of San Carlos</t>
  </si>
  <si>
    <t>Department of Industrial Engineering, University of San Carlos, Cebu, Philippines</t>
  </si>
  <si>
    <t>Taboada, E.B.</t>
  </si>
  <si>
    <t>Taboada,  Evelyn Buque</t>
  </si>
  <si>
    <t>Engineering Graduate Program, University of San Carlos, Cebu, Philippines</t>
  </si>
  <si>
    <t>Mayo, F.L.</t>
  </si>
  <si>
    <t>Mayo,  Francis L.</t>
  </si>
  <si>
    <t>Engineering Graduate Program, University of San Carlos, Cebu, Philippines, Department of Industrial Engineering, University of San Carlos, Cebu, Philippines</t>
  </si>
  <si>
    <t>Vian, T.</t>
  </si>
  <si>
    <t>Vian,  Taryn</t>
  </si>
  <si>
    <t>University of San Francisco</t>
  </si>
  <si>
    <t>School of Nursing and Health Professions, University of San Francisco, San Francisco, CA, United States</t>
  </si>
  <si>
    <t>2-s2.0-85188473937</t>
  </si>
  <si>
    <t>Manalo, R.A.</t>
  </si>
  <si>
    <t>Manalo,  Ronaldo A.</t>
  </si>
  <si>
    <t>University of Santo Tomas</t>
  </si>
  <si>
    <t>Research Center for Social Sciences and Education, University of Santo Tomas, Manila, Manila, Philippines</t>
  </si>
  <si>
    <t>Factors Affecting Financial Well-being of Filipino Basic Education Teachers: A Structural Equation Model</t>
  </si>
  <si>
    <t>2-s2.0-85188461869</t>
  </si>
  <si>
    <t>Uy, C.</t>
  </si>
  <si>
    <t>Uy,  Chin</t>
  </si>
  <si>
    <t>Determinants of Saving Behavior of Working Professionals: An Intergenerational Perspective</t>
  </si>
  <si>
    <t>2-s2.0-85158024187</t>
  </si>
  <si>
    <t>Batac, A.A.S.</t>
  </si>
  <si>
    <t>Batac,  Ace Ari S.</t>
  </si>
  <si>
    <t>University of Santo Tomas, Manila, Manila, Philippines</t>
  </si>
  <si>
    <t>Influences on the StockMarket Investing of Tertiary Students in the National Capital Region, Philippines</t>
  </si>
  <si>
    <t>2-s2.0-85148433246</t>
  </si>
  <si>
    <t>Angeles, I.T.</t>
  </si>
  <si>
    <t>Angeles,  Imelda T.</t>
  </si>
  <si>
    <t>The Moderating effect of Digital and Financial Literacy on the Digital Financial Services and Financial Behavior of MSMEs</t>
  </si>
  <si>
    <t>Magbata, E.V.S.</t>
  </si>
  <si>
    <t>Magbata,  Elizabeth Vivien S.</t>
  </si>
  <si>
    <t>2-s2.0-85153594788</t>
  </si>
  <si>
    <t>Mandigma, M.B.S.</t>
  </si>
  <si>
    <t>Mandigma,  Ma Belinda S.</t>
  </si>
  <si>
    <t>Big Five Personality Traits and Financial Literacy: Effect on Risk Tolerance of Filipino Investors from Higher Education Institutions in Metro Manila</t>
  </si>
  <si>
    <t>Lalawigan, G.V.</t>
  </si>
  <si>
    <t>Lalawigan,  Gerald V.</t>
  </si>
  <si>
    <t>Religioso, A.M.A.</t>
  </si>
  <si>
    <t>Religioso,  Alyssa Mae A.</t>
  </si>
  <si>
    <t>Pante, E.M.S.</t>
  </si>
  <si>
    <t>Pante,  Edriane Marie S.</t>
  </si>
  <si>
    <t>Arena, C.M.R.</t>
  </si>
  <si>
    <t>Arena,  Camille Marie R.</t>
  </si>
  <si>
    <t>2-s2.0-85108495088</t>
  </si>
  <si>
    <t>University ofSanto Tomas, Philippines, United States</t>
  </si>
  <si>
    <t>Remittance owners' financial capabilities: Can these bridge diaspora and development?</t>
  </si>
  <si>
    <t>2-s2.0-85115388531</t>
  </si>
  <si>
    <t>University of Santo Tomas, Santo, PA, United States</t>
  </si>
  <si>
    <t>Remittances and the financial capabilities of migrant households in the Philippines</t>
  </si>
  <si>
    <t>Bayona, S.P.</t>
  </si>
  <si>
    <t>Bayona,  Shirlene P.</t>
  </si>
  <si>
    <t>Padernal, A.M.G.</t>
  </si>
  <si>
    <t>Padernal,  Anissa Mae G.</t>
  </si>
  <si>
    <t>Mendoza, D.M.</t>
  </si>
  <si>
    <t>Mendoza,  Desiree Mae</t>
  </si>
  <si>
    <t>Isupova, E.N.</t>
  </si>
  <si>
    <t>Isupova,  E. N.</t>
  </si>
  <si>
    <t>University of Sanya</t>
  </si>
  <si>
    <t>University of Sanya, Sanya, Hainan, China</t>
  </si>
  <si>
    <t>Ali,  Shamrez</t>
  </si>
  <si>
    <t>University of Sargodha</t>
  </si>
  <si>
    <t>Department of Economics, University of Sargodha, Sargodha, Punjab, Pakistan</t>
  </si>
  <si>
    <t>2-s2.0-105006589086</t>
  </si>
  <si>
    <t>Chernoff, E.J.</t>
  </si>
  <si>
    <t>Chernoff,  Egan J.</t>
  </si>
  <si>
    <t>University of Saskatchewan</t>
  </si>
  <si>
    <t>Department of Curriculum Studies, University of Saskatchewan, Saskatoon, SK, Canada, Department of Mathematics and Statistics, University of Saskatchewan, Saskatoon, SK, Canada, Faculty of Education, Simon Fraser University, Burnaby, BC, Canada</t>
  </si>
  <si>
    <t>At Odds with a Commercial Success: Sports Betting in Canada</t>
  </si>
  <si>
    <t>2-s2.0-85127645749</t>
  </si>
  <si>
    <t>University of Saskatchewan, Saskatoon, SK, Canada</t>
  </si>
  <si>
    <t>Do You Need ‘The Machine’? Tipping in Canada Is Unconscious (Part I)</t>
  </si>
  <si>
    <t>2-s2.0-84938330694</t>
  </si>
  <si>
    <t>Dobni, D.M.</t>
  </si>
  <si>
    <t>Dobni,  Dawn M.</t>
  </si>
  <si>
    <t>Stock Market Image: The Good, the Bad, and the Ugly</t>
  </si>
  <si>
    <t>Racine, M.D.</t>
  </si>
  <si>
    <t>Racine,  Marie D.</t>
  </si>
  <si>
    <t>2-s2.0-85134602908</t>
  </si>
  <si>
    <t>Do You Need the Machine? Tipping in Canada Is Unconscious (Part II)</t>
  </si>
  <si>
    <t>Yahya, A.T.</t>
  </si>
  <si>
    <t>Yahya,  Ali Thabit</t>
  </si>
  <si>
    <t>University of Science &amp; Technology - Taiz Branch</t>
  </si>
  <si>
    <t>Department of Business, University of Science &amp; Technology - Taiz Branch, Taiz, Taiz, Yemen</t>
  </si>
  <si>
    <t>Rezvanian, A.</t>
  </si>
  <si>
    <t>Rezvanian,  Alireza</t>
  </si>
  <si>
    <t>University of Science and Culture</t>
  </si>
  <si>
    <t>Department of Computer Engineering, University of Science and Culture, Tehran, Tehran, Iran</t>
  </si>
  <si>
    <t>Abdul Ghafoor, K.</t>
  </si>
  <si>
    <t>Abdul Ghafoor,  Khalid</t>
  </si>
  <si>
    <t>University of Science and Technology</t>
  </si>
  <si>
    <t>University of Science and Technology, Islamabad, Pakistan</t>
  </si>
  <si>
    <t>2-s2.0-85053667526</t>
  </si>
  <si>
    <t>Waheed, A.</t>
  </si>
  <si>
    <t>Waheed,  Abdul</t>
  </si>
  <si>
    <t>University of Science and Technology Beijing</t>
  </si>
  <si>
    <t>University of Science and Technology Beijing, Beijing, China</t>
  </si>
  <si>
    <t>Investment in intangible resources and capabilities spurs sustainable competitive advantage and firm performance</t>
  </si>
  <si>
    <t>Yang,  Qing</t>
  </si>
  <si>
    <t>He,  Feng</t>
  </si>
  <si>
    <t>Khan, S.Z.</t>
  </si>
  <si>
    <t>Khan,  Sher Zaman</t>
  </si>
  <si>
    <t>2-s2.0-85152088121</t>
  </si>
  <si>
    <t>Zhang,  Yuzhe</t>
  </si>
  <si>
    <t>University of Science and Technology of China</t>
  </si>
  <si>
    <t>School of Management, University of Science and Technology of China, Hefei, Anhui, China</t>
  </si>
  <si>
    <t>FinBERT–MRC: Financial Named Entity Recognition Using BERT Under the Machine Reading Comprehension Paradigm</t>
  </si>
  <si>
    <t>Mangudhla, T.</t>
  </si>
  <si>
    <t>Mangudhla,  Tinashe</t>
  </si>
  <si>
    <t>University of Science and Technology of China, Hefei, Anhui, China</t>
  </si>
  <si>
    <t>Micah, V.B.</t>
  </si>
  <si>
    <t>Micah,  Victor Bondzie</t>
  </si>
  <si>
    <t>School of Public Affairs, University of Science and Technology of China, Hefei, Anhui, China</t>
  </si>
  <si>
    <t>Basiru, I.</t>
  </si>
  <si>
    <t>Basiru,  Ibrahim</t>
  </si>
  <si>
    <t>Siddik, A.B.</t>
  </si>
  <si>
    <t>Siddik,  Abu Bakkar</t>
  </si>
  <si>
    <t>Arkorful, V.E.</t>
  </si>
  <si>
    <t>Arkorful,  Vincent Ekow</t>
  </si>
  <si>
    <t>Zhang,  Hong</t>
  </si>
  <si>
    <t>2-s2.0-85148027365</t>
  </si>
  <si>
    <t>Freij, I.G.</t>
  </si>
  <si>
    <t>Freij,  Iman G.</t>
  </si>
  <si>
    <t>University of Sciences &amp; Arts in Lebanon (USAL)</t>
  </si>
  <si>
    <t>Department of Education, University of Sciences &amp; Arts in Lebanon (USAL), Lebanon</t>
  </si>
  <si>
    <t>Students’ Satisfaction with Blended Learning in Higher Education Context amid an Exacerbating Crisis</t>
  </si>
  <si>
    <t>2-s2.0-84938505835</t>
  </si>
  <si>
    <t>University of Sfax</t>
  </si>
  <si>
    <t>University of Sfax, Sfax, Sfax, Tunisia</t>
  </si>
  <si>
    <t>Financial Literacy and Economics Education Among Young Adults: An Observation From Tunisia</t>
  </si>
  <si>
    <t>Amari, M.</t>
  </si>
  <si>
    <t>Amari,  Mouna</t>
  </si>
  <si>
    <t>Department of Finance, University of Sfax, Sfax, Sfax, Tunisia</t>
  </si>
  <si>
    <t>2-s2.0-84947074052</t>
  </si>
  <si>
    <t>Department of Finance and Accounting, University of Sfax, Sfax, Sfax, Tunisia</t>
  </si>
  <si>
    <t>Financial literacy and portfolio diversification: an observation from the Tunisian stock market</t>
  </si>
  <si>
    <t>2-s2.0-84923806328</t>
  </si>
  <si>
    <t>Ben Mohamed, E.</t>
  </si>
  <si>
    <t>Ben Mohamed,  Ezzeddine</t>
  </si>
  <si>
    <t>Faculty of Economic Sciences and Management, University of Sfax, Sfax, Sfax, Tunisia</t>
  </si>
  <si>
    <t>CEO's personal characteristics, ownership and investment cash flow sensitivity: Evidence from NYSE panel data firms</t>
  </si>
  <si>
    <t>Jarboui, A.</t>
  </si>
  <si>
    <t>University of Sfax, Sfax, Sfax, Tunisia, EM Normandie, Le Havre, Normandie, France</t>
  </si>
  <si>
    <t>Bouri, A.</t>
  </si>
  <si>
    <t>Bouri,  Abdelfettah</t>
  </si>
  <si>
    <t>Baccar, A.</t>
  </si>
  <si>
    <t>Baccar,  Amel</t>
  </si>
  <si>
    <t>Souissi, M.N.</t>
  </si>
  <si>
    <t>Souissi,  Mohamed Naceur</t>
  </si>
  <si>
    <t>Faraz, N.</t>
  </si>
  <si>
    <t>Faraz,  Naeem</t>
  </si>
  <si>
    <t>University of Shanghai for Science and Technology</t>
  </si>
  <si>
    <t>University of Shanghai for Science and Technology, Shanghai, Shanghai, China</t>
  </si>
  <si>
    <t>2-s2.0-105001959923</t>
  </si>
  <si>
    <t>Alketbi, L.M.</t>
  </si>
  <si>
    <t>Alketbi,  Layla Matar</t>
  </si>
  <si>
    <t>University of Sharjah</t>
  </si>
  <si>
    <t>College of Public Policy, University of Sharjah, Sharjah, Sharjah, United Arab Emirates</t>
  </si>
  <si>
    <t>Beyond Tuition: Decoding Financial Hurdles in Higher Education</t>
  </si>
  <si>
    <t>Warsame, M.H.</t>
  </si>
  <si>
    <t>Warsame,  Mohammed Hersi</t>
  </si>
  <si>
    <t>Department of Economics and Finance, University of Sharjah, Sharjah, Sharjah, United Arab Emirates</t>
  </si>
  <si>
    <t>Fayyad, M.</t>
  </si>
  <si>
    <t>Fayyad,  Mahmoud I.M.</t>
  </si>
  <si>
    <t>College of Law, University of Sharjah, Sharjah, Sharjah, United Arab Emirates</t>
  </si>
  <si>
    <t>Frick, W.C.</t>
  </si>
  <si>
    <t>Frick,  William C.</t>
  </si>
  <si>
    <t>Alzboun, N.</t>
  </si>
  <si>
    <t>Alzboun,  Nidal Mohammed</t>
  </si>
  <si>
    <t>University of Sharjah, Sharjah, Sharjah, United Arab Emirates</t>
  </si>
  <si>
    <t>2-s2.0-85077384692</t>
  </si>
  <si>
    <t>Ben Douissa, I.B.</t>
  </si>
  <si>
    <t>Ben Douissa,  Ismail</t>
  </si>
  <si>
    <t>Factors affecting College students’ multidimensional financial literacy in the Middle East</t>
  </si>
  <si>
    <t>Abdalla, Y.A.</t>
  </si>
  <si>
    <t>Abdalla,  Yousif Abdelbagi</t>
  </si>
  <si>
    <t>University of Sharjah
Khartoum University</t>
  </si>
  <si>
    <t>Department of Accounting, University of Sharjah, Sharjah, Sharjah, United Arab Emirates, Department of Accounting and Financial Management, Khartoum University, Khartoum, Sudan</t>
  </si>
  <si>
    <t>Sudan</t>
  </si>
  <si>
    <t>Saadaoui Mallek, R.S.</t>
  </si>
  <si>
    <t>Saadaoui Mallek,  Ray</t>
  </si>
  <si>
    <t>University of Sharjah (as College of Business Administration is part of University of Sharjah)</t>
  </si>
  <si>
    <t>University of Sharjah (as College of Business Administration is part of this university)</t>
  </si>
  <si>
    <t>Akhtar,  Shamim</t>
  </si>
  <si>
    <t>University of Sialkot</t>
  </si>
  <si>
    <t>Department of Business Administration, University of Sialkot, Sialkot, Punjab, Pakistan</t>
  </si>
  <si>
    <t>Rafi, N.</t>
  </si>
  <si>
    <t>Rafi,  Nosheen</t>
  </si>
  <si>
    <t>Memon, F.A.</t>
  </si>
  <si>
    <t>Memon,  Farzana Akmal</t>
  </si>
  <si>
    <t>University of Sindh</t>
  </si>
  <si>
    <t>University of Sindh, Jamshoro, Sindh, Pakistan</t>
  </si>
  <si>
    <t>Shah, S.S.</t>
  </si>
  <si>
    <t>Shah,  Sobia Shafaq</t>
  </si>
  <si>
    <t>Nasseri, A.</t>
  </si>
  <si>
    <t>Nasseri,  Ahmad</t>
  </si>
  <si>
    <t>University of Sistan and Baluchestan</t>
  </si>
  <si>
    <t>University of Sistan and Baluchestan, Zahedan, Sistan and Baluchestan, Iran</t>
  </si>
  <si>
    <t>Jamshidi, S.</t>
  </si>
  <si>
    <t>Jamshidi,  Sajad</t>
  </si>
  <si>
    <t>Faculty of Management and Economics, University of Sistan and Baluchestan, Zahedan, Sistan and Baluchestan, Iran</t>
  </si>
  <si>
    <t>Maarefvand, M.</t>
  </si>
  <si>
    <t>Maarefvand,  Masoomeh</t>
  </si>
  <si>
    <t>University of Social Welfare and Rehabilitation Sciences</t>
  </si>
  <si>
    <t>Department of Social Work, University of Social Welfare and Rehabilitation Sciences, Tehran, Iran</t>
  </si>
  <si>
    <t>Hossienzadeh, S.</t>
  </si>
  <si>
    <t>Hossienzadeh,  Samaneh</t>
  </si>
  <si>
    <t>Biostatistics Department, University of Social Welfare and Rehabilitation Sciences, Tehran, Iran</t>
  </si>
  <si>
    <t>Mirzaee, Z.</t>
  </si>
  <si>
    <t>Mirzaee,  Zahra</t>
  </si>
  <si>
    <t>Mousavi, M.T.</t>
  </si>
  <si>
    <t>Mousavi,  Mir Taher</t>
  </si>
  <si>
    <t>Social Welfare Management Research Center, University of Social Welfare and Rehabilitation Sciences, Tehran, Iran</t>
  </si>
  <si>
    <t>2-s2.0-85147122829</t>
  </si>
  <si>
    <t>Marx, J.</t>
  </si>
  <si>
    <t>Marx,  Johan</t>
  </si>
  <si>
    <t>University of South Africa</t>
  </si>
  <si>
    <t>Department of Finance, University of South Africa, Pretoria, Gauteng, South Africa</t>
  </si>
  <si>
    <t>An interactive qualitative analysis of academics’ views of a competency-based undergraduate qualification in risk management</t>
  </si>
  <si>
    <t>Adekunle, I.A.</t>
  </si>
  <si>
    <t>Adekunle,  Ibrahim Ayoade</t>
  </si>
  <si>
    <t>Department of Economics, University of South Africa, Pretoria, Gauteng, South Africa, Research Institute for Labour and Social Affairs, Prague, Czech Republic</t>
  </si>
  <si>
    <t>Dipela, M.P.</t>
  </si>
  <si>
    <t>Dipela,  Mmaphuti Percy</t>
  </si>
  <si>
    <t>Department of Social Work, University of South Africa, Pretoria, Gauteng, South Africa</t>
  </si>
  <si>
    <t>2-s2.0-85183379883</t>
  </si>
  <si>
    <t>Sentsho, T.A.</t>
  </si>
  <si>
    <t>Sentsho,  Tsholofetso Audrey</t>
  </si>
  <si>
    <t>Department of Curriculum and Instructional Studies, University of South Africa, Pretoria, Gauteng, South Africa</t>
  </si>
  <si>
    <t>Teachers’ Experiences of Teaching the Financial Literacy Component to Enhance Learner Performance in Economic and Management Sciences</t>
  </si>
  <si>
    <t>Mudau, P.K.</t>
  </si>
  <si>
    <t>Mudau,  Patience Kelebogile</t>
  </si>
  <si>
    <t>Department of Mercantile Law, University of South Africa, Pretoria, Gauteng, South Africa</t>
  </si>
  <si>
    <t>2-s2.0-85094656681</t>
  </si>
  <si>
    <t>Awidi, S.J.</t>
  </si>
  <si>
    <t>Awidi,  Salome Joy</t>
  </si>
  <si>
    <t>University of South Africa, Pretoria, Gauteng, South Africa</t>
  </si>
  <si>
    <t>Situating Adult Learning and Education in Refugee Livelihood Adaptation and Progression Toward Self-Reliance: The Case of Refugees in the Kyaka II Settlement in Southwestern Uganda</t>
  </si>
  <si>
    <t>2-s2.0-85132571814</t>
  </si>
  <si>
    <t>Mpofu, O.</t>
  </si>
  <si>
    <t>Mpofu,  Olipha</t>
  </si>
  <si>
    <t>Department of Finance, Risk Management and Banking, University of South Africa, Pretoria, Gauteng, South Africa</t>
  </si>
  <si>
    <t>Informal Finance: A Boon or Bane for African SMEs?</t>
  </si>
  <si>
    <t>2-s2.0-85064620818</t>
  </si>
  <si>
    <t>de Clercq, B.</t>
  </si>
  <si>
    <t>de Clercq,  Bernadene</t>
  </si>
  <si>
    <t>Department of Taxation, University of South Africa, Pretoria, Gauteng, South Africa</t>
  </si>
  <si>
    <t>A comparative analysis of the OECD/INFE financial knowledge assessment using the Rasch model</t>
  </si>
  <si>
    <t>de Swardt, C.J.</t>
  </si>
  <si>
    <t>de Swardt,  Cecilia Jacoba</t>
  </si>
  <si>
    <t>du Plessis, E.C.</t>
  </si>
  <si>
    <t>du Plessis,  EC (Elize)</t>
  </si>
  <si>
    <t>2-s2.0-105003976774</t>
  </si>
  <si>
    <t>Sibindi, A.B.</t>
  </si>
  <si>
    <t>Sibindi,  Athenia Bongani</t>
  </si>
  <si>
    <t>The Essential Role of Stokvels and Revolving Clubs in Finance and Insurance in Africa</t>
  </si>
  <si>
    <t>Ngcobo, L.</t>
  </si>
  <si>
    <t>Ngcobo,  Lindiwe</t>
  </si>
  <si>
    <t>Jiyane, G.</t>
  </si>
  <si>
    <t>Jiyane,  Glenrose Velile</t>
  </si>
  <si>
    <t>Department of Information Science, University of South Africa, Pretoria, Gauteng, South Africa</t>
  </si>
  <si>
    <t>2-s2.0-85016592202</t>
  </si>
  <si>
    <t>Makina, D.</t>
  </si>
  <si>
    <t>Makina,  Daniel</t>
  </si>
  <si>
    <t>Introduction to the financial services in Africa special issue</t>
  </si>
  <si>
    <t>2-s2.0-85195303735</t>
  </si>
  <si>
    <t>Gutura, R.</t>
  </si>
  <si>
    <t>Gutura,  Rudo</t>
  </si>
  <si>
    <t>The relationship between financial literacy and retirement planning among informal sector workers in Randburg, South Africa</t>
  </si>
  <si>
    <t>Quan-Baffour, K.</t>
  </si>
  <si>
    <t>Quan-Baffour,  Kofi Poku</t>
  </si>
  <si>
    <t>2-s2.0-105003846475</t>
  </si>
  <si>
    <t>Final Synthesis and Future Directions</t>
  </si>
  <si>
    <t>2-s2.0-85096104325</t>
  </si>
  <si>
    <t>Moolman, J.</t>
  </si>
  <si>
    <t>Moolman,  Jaco</t>
  </si>
  <si>
    <t>Department of Management Accounting, University of South Africa, Pretoria, Gauteng, South Africa</t>
  </si>
  <si>
    <t>Proposing a network of advisors that could guide a professional athlete’s financial decisions in pursuit of sustainable financial well-being</t>
  </si>
  <si>
    <t>2-s2.0-105009315160</t>
  </si>
  <si>
    <t>Qualitatively Pre-Testing a Tailored Financial Literacy Measurement Instrument for Professional Athletes</t>
  </si>
  <si>
    <t>2-s2.0-85159651767</t>
  </si>
  <si>
    <t>Financial Literacy Content Areas for Professional Athletes: Evidence From a Qualitative Study</t>
  </si>
  <si>
    <t>Stoop, P.N.</t>
  </si>
  <si>
    <t>Stoop,  Philip N.</t>
  </si>
  <si>
    <t>2-s2.0-105018691926</t>
  </si>
  <si>
    <t>The South African financial education ecosystem</t>
  </si>
  <si>
    <t>2-s2.0-85174971275</t>
  </si>
  <si>
    <t>Mutezo, A.T.</t>
  </si>
  <si>
    <t>Mutezo,  Ashley Teedzwi</t>
  </si>
  <si>
    <t>The relationship between financial literacy and financial access among SMES in the Ekurhuleni municipality</t>
  </si>
  <si>
    <t>2-s2.0-84880469307</t>
  </si>
  <si>
    <t>Mutezo, A.</t>
  </si>
  <si>
    <t>Credit rationing and risk management for SMEs: The way forward for South Africa</t>
  </si>
  <si>
    <t>2-s2.0-85179332781</t>
  </si>
  <si>
    <t>Ndou, A.</t>
  </si>
  <si>
    <t>Ndou,  Adam</t>
  </si>
  <si>
    <t>The moderator effect of socioeconomic status on the relationship between parental financial teaching and financial literacy</t>
  </si>
  <si>
    <t>2-s2.0-85179373198</t>
  </si>
  <si>
    <t>The Interplay of Parental Financial Behaviour and Financial Literacy and The Moderating Effects of Parental Income</t>
  </si>
  <si>
    <t>Changwesha, M.</t>
  </si>
  <si>
    <t>Changwesha,  Memory</t>
  </si>
  <si>
    <t>2-s2.0-105016637643</t>
  </si>
  <si>
    <t>Sarkodie, E.E.</t>
  </si>
  <si>
    <t>Sarkodie,  Eric Effah</t>
  </si>
  <si>
    <t>Department of Economics, University of South Africa, Pretoria, Gauteng, South Africa</t>
  </si>
  <si>
    <t>Evaluating the impact of microcredit on poverty prevalence in Sub-Saharan Africa</t>
  </si>
  <si>
    <t>Shuttleworth, C.C.</t>
  </si>
  <si>
    <t>Shuttleworth,  Christina Cornelia</t>
  </si>
  <si>
    <t>Maloma, I.</t>
  </si>
  <si>
    <t>Maloma,  Ismael</t>
  </si>
  <si>
    <t>Chisasa, J.</t>
  </si>
  <si>
    <t>Chisasa,  Joseph</t>
  </si>
  <si>
    <t>Hogue, A.</t>
  </si>
  <si>
    <t>Hogue,  Antwan</t>
  </si>
  <si>
    <t>University of South Alabama</t>
  </si>
  <si>
    <t>University of South Alabama College of Medicine, Mobile, AL, United States</t>
  </si>
  <si>
    <t>Simmons, J.D.</t>
  </si>
  <si>
    <t>Simmons,  Jon D.</t>
  </si>
  <si>
    <t>Malone, K.</t>
  </si>
  <si>
    <t>Malone,  Kaleb</t>
  </si>
  <si>
    <t>Matre, M.</t>
  </si>
  <si>
    <t>Matre,  Marc</t>
  </si>
  <si>
    <t>University of South Alabama, Mobile, AL, United States</t>
  </si>
  <si>
    <t>Williams, A.Y.</t>
  </si>
  <si>
    <t>Williams,  Ashley Y.</t>
  </si>
  <si>
    <t>Haiflich, A.</t>
  </si>
  <si>
    <t>Haiflich,  Andrew N.</t>
  </si>
  <si>
    <t>University of South Asia</t>
  </si>
  <si>
    <t>Department of Management Sciences, University of South Asia, Lahore, Punjab, Pakistan</t>
  </si>
  <si>
    <t>Lowies, B.</t>
  </si>
  <si>
    <t>Lowies,  Braam</t>
  </si>
  <si>
    <t>University of South Australia</t>
  </si>
  <si>
    <t>School of Commerce, University of South Australia, Adelaide, SA, Australia</t>
  </si>
  <si>
    <t>Nathie, M.</t>
  </si>
  <si>
    <t>Nathie,  Mahmood</t>
  </si>
  <si>
    <t>University of South Australia, Adelaide, SA, Australia</t>
  </si>
  <si>
    <t>Chileshe, N.</t>
  </si>
  <si>
    <t>Chileshe,  Nicholas</t>
  </si>
  <si>
    <t>Rathnayake, I.</t>
  </si>
  <si>
    <t>Rathnayake,  Ishara</t>
  </si>
  <si>
    <t>Viljoen, C.</t>
  </si>
  <si>
    <t>Viljoen,  Christa</t>
  </si>
  <si>
    <t>Tennakoon, M.</t>
  </si>
  <si>
    <t>Tennakoon,  Tennakoon Mudiyanselage Maheshi Pabasara</t>
  </si>
  <si>
    <t>Louviere, J.</t>
  </si>
  <si>
    <t>Louviere,  Jordan J.</t>
  </si>
  <si>
    <t>School of Marketing, University of South Australia, Adelaide, SA, Australia</t>
  </si>
  <si>
    <t>Moosa, N.</t>
  </si>
  <si>
    <t>Moosa,  Nisreen</t>
  </si>
  <si>
    <t>Asbi, A.</t>
  </si>
  <si>
    <t>Asbi,  Ammar</t>
  </si>
  <si>
    <t>Tiller, J.</t>
  </si>
  <si>
    <t>Tiller,  Jake</t>
  </si>
  <si>
    <t>Samaraweera, A.</t>
  </si>
  <si>
    <t>Samaraweera,  Aparna</t>
  </si>
  <si>
    <t>Whait, R.B.</t>
  </si>
  <si>
    <t>Whait,  Robert B.</t>
  </si>
  <si>
    <t>2-s2.0-85073951482</t>
  </si>
  <si>
    <t>Older people and home ownership: the intention to relocate</t>
  </si>
  <si>
    <t>Zuo, J.</t>
  </si>
  <si>
    <t>Zuo,  Jian</t>
  </si>
  <si>
    <t>City East Campus, University of South Australia, Adelaide, SA, Australia</t>
  </si>
  <si>
    <t>Sharma,  Shorup</t>
  </si>
  <si>
    <t>Zeller, J.</t>
  </si>
  <si>
    <t>Zeller,  Jayden</t>
  </si>
  <si>
    <t>Colangelo, T.</t>
  </si>
  <si>
    <t>Colangelo,  Thomas</t>
  </si>
  <si>
    <t>Lushington, K.</t>
  </si>
  <si>
    <t>Lushington,  Kurt</t>
  </si>
  <si>
    <t>School of Psychology, University of South Australia, Adelaide, SA, Australia</t>
  </si>
  <si>
    <t>School of Natural and Built Environments, University of South Australia, Adelaide, SA, Australia</t>
  </si>
  <si>
    <t>Yu,  Xi</t>
  </si>
  <si>
    <t>Harris, J.</t>
  </si>
  <si>
    <t>Harris,  Josh</t>
  </si>
  <si>
    <t>University of South Carolina</t>
  </si>
  <si>
    <t>Department of Finance, University of South Carolina, Carolina, SC, United States</t>
  </si>
  <si>
    <t>Browne, T.</t>
  </si>
  <si>
    <t>Browne,  Teri A.</t>
  </si>
  <si>
    <t>College of Social Work, University of South Carolina, Columbia, SC, United States</t>
  </si>
  <si>
    <t>McRell, A.S.</t>
  </si>
  <si>
    <t>McRell,  Amanda Stafford</t>
  </si>
  <si>
    <t>University of South Carolina, Carolina, SC, United States</t>
  </si>
  <si>
    <t>Frongillo, E.A.</t>
  </si>
  <si>
    <t>Frongillo,  Edward A.</t>
  </si>
  <si>
    <t>University of South Carolina, Columbia, SC, United States</t>
  </si>
  <si>
    <t>2-s2.0-77957759283</t>
  </si>
  <si>
    <t>Kindle, P.A.</t>
  </si>
  <si>
    <t>Kindle,  Peter A.</t>
  </si>
  <si>
    <t>University of South Dakota</t>
  </si>
  <si>
    <t>Department of Social Work, University of South Dakota, Vermillion, SD, United States</t>
  </si>
  <si>
    <t>Student perceptions of financial literacy: Relevance to practice</t>
  </si>
  <si>
    <t>University of South Dakota, Vermillion, SD, United States</t>
  </si>
  <si>
    <t>Rosacker, R.E.</t>
  </si>
  <si>
    <t>Rosacker,  Robert E.</t>
  </si>
  <si>
    <t>2-s2.0-84879097710</t>
  </si>
  <si>
    <t>The financial literacy of social work students</t>
  </si>
  <si>
    <t>Berson, I.R.</t>
  </si>
  <si>
    <t>Berson,  Ilene R.</t>
  </si>
  <si>
    <t>University of South Florida</t>
  </si>
  <si>
    <t>Department of Curriculum, University of South Florida, Flagstaff, United States</t>
  </si>
  <si>
    <t>2-s2.0-74549184096</t>
  </si>
  <si>
    <t>Allen, S.F.</t>
  </si>
  <si>
    <t>Allen,  Susan F.</t>
  </si>
  <si>
    <t>School of Social Work, University of South Florida St. Petersburg, St Petersburg, FL, United States</t>
  </si>
  <si>
    <t>A community initiative to support family financial well-being</t>
  </si>
  <si>
    <t>Berson, M.J.</t>
  </si>
  <si>
    <t>Berson,  Michael J.</t>
  </si>
  <si>
    <t>Vacher, H.L.</t>
  </si>
  <si>
    <t>Vacher,  H. Leonard</t>
  </si>
  <si>
    <t>University of South Florida, Largo, FL, United States</t>
  </si>
  <si>
    <t>Miller,  Jerry</t>
  </si>
  <si>
    <t>Mellon, M.J.</t>
  </si>
  <si>
    <t>Mellon,  Mark J.</t>
  </si>
  <si>
    <t>University of South Florida, Tampa, Tampa, FL, United States</t>
  </si>
  <si>
    <t>2-s2.0-51249145284</t>
  </si>
  <si>
    <t>Marriott, P.</t>
  </si>
  <si>
    <t>Marriott,  Pru</t>
  </si>
  <si>
    <t>University of South Wales</t>
  </si>
  <si>
    <t>University of South Wales, Pontypridd, Mid Glamorgan, United Kingdom</t>
  </si>
  <si>
    <t>An analysis of first experience students' financial awareness and attitude to debt in a post-1992 uk university</t>
  </si>
  <si>
    <t>2-s2.0-85032783487</t>
  </si>
  <si>
    <t>Ryder, N.</t>
  </si>
  <si>
    <t>Ryder,  Nicholas</t>
  </si>
  <si>
    <t>Law School, University of South Wales, Pontypridd, Mid Glamorgan, United Kingdom</t>
  </si>
  <si>
    <t>Two plus two equals financial education—the financial services authority and consumer education</t>
  </si>
  <si>
    <t>2-s2.0-85179013879</t>
  </si>
  <si>
    <t>Cruaud, C.</t>
  </si>
  <si>
    <t>Cruaud,  Caroline</t>
  </si>
  <si>
    <t>University of South-Eastern Norway</t>
  </si>
  <si>
    <t>Unit for Digitalization and Educational Quality, University of South-Eastern Norway, Kongsberg, Buskerud, Norway</t>
  </si>
  <si>
    <t>When Design Gets in the way: Student Learning and Digital Escape Game</t>
  </si>
  <si>
    <t>Salam, A.A.A.</t>
  </si>
  <si>
    <t>Salam,  Abdulrauf Ali Aboulqassim</t>
  </si>
  <si>
    <t>University of Southampton</t>
  </si>
  <si>
    <t>University of Southampton, Southampton, Hampshire, United Kingdom</t>
  </si>
  <si>
    <t>2-s2.0-85202946341</t>
  </si>
  <si>
    <t>Trish, E.</t>
  </si>
  <si>
    <t>Trish,  Erin E.</t>
  </si>
  <si>
    <t>University of Southern California</t>
  </si>
  <si>
    <t>University of Southern California, Los Angeles, CA, United States, University of Southern California, Los Angeles, CA, United States</t>
  </si>
  <si>
    <t>Disparate Patient Advocacy When Facing Unaffordable and Problematic Medical Bills</t>
  </si>
  <si>
    <t>McArdle, J.J.</t>
  </si>
  <si>
    <t>McArdle,  John J.</t>
  </si>
  <si>
    <t>Department of Psychology, University of Southern California, Los Angeles, CA, United States</t>
  </si>
  <si>
    <t>Mage, S.</t>
  </si>
  <si>
    <t>Mage,  Susanna M.</t>
  </si>
  <si>
    <t>University of Southern California, Los Angeles, CA, United States</t>
  </si>
  <si>
    <t>Department of Psychology, University of Southern California, Los Angeles, CA, United States, Keck School of Medicine of USC, Los Angeles, CA, United States, Keck School of Medicine of USC, Los Angeles, CA, United States, School of Gerontology, University of Southern California, Los Angeles, CA, United States</t>
  </si>
  <si>
    <t>Angrisani, M.</t>
  </si>
  <si>
    <t>Angrisani,  Marco</t>
  </si>
  <si>
    <t>Center for Economic and Social Research, University of Southern California, Los Angeles, CA, United States</t>
  </si>
  <si>
    <t>2-s2.0-85114459667</t>
  </si>
  <si>
    <t>Rabinovich, L.</t>
  </si>
  <si>
    <t>Rabinovich,  Lila</t>
  </si>
  <si>
    <t>The potential impact of policies to reduce Social Security funding shortfalls on consumers' expected benefits and behavior</t>
  </si>
  <si>
    <t>Department of Family Medicine, University of Southern California, Los Angeles, CA, United States</t>
  </si>
  <si>
    <t>Perez-Arce, F.</t>
  </si>
  <si>
    <t>Perez-Arce,  Francisco</t>
  </si>
  <si>
    <t>Frasco, M.A.</t>
  </si>
  <si>
    <t>Frasco,  Melissa A.</t>
  </si>
  <si>
    <t>Fenton, L.</t>
  </si>
  <si>
    <t>Fenton,  Laura</t>
  </si>
  <si>
    <t>Benton, D.</t>
  </si>
  <si>
    <t>Benton,  Donna M.</t>
  </si>
  <si>
    <t>2-s2.0-38249020261</t>
  </si>
  <si>
    <t>Walsh, D.A.</t>
  </si>
  <si>
    <t>Walsh,  David Alan</t>
  </si>
  <si>
    <t>The effects of expertise on financial problem solving: Evidence for goal-directed, problem-solving scripts</t>
  </si>
  <si>
    <t>Duffy, E.L.</t>
  </si>
  <si>
    <t>Duffy,  Erin Lindsey</t>
  </si>
  <si>
    <t>Wilber, K.</t>
  </si>
  <si>
    <t>Wilber,  Kathleen H.</t>
  </si>
  <si>
    <t>Chulef, A.S.</t>
  </si>
  <si>
    <t>Chulef,  Ada S.</t>
  </si>
  <si>
    <t>National Bureau of Economic Research, Cambridge, MA, United States, University of Southern California, Los Angeles, CA, United States</t>
  </si>
  <si>
    <t>Saavedra, J.E.</t>
  </si>
  <si>
    <t>Saavedra,  Juan Esteban</t>
  </si>
  <si>
    <t>Center for Economic and Social Research, University of Southern California, Los Angeles, CA, United States, National Bureau of Economic Research, Cambridge, MA, United States</t>
  </si>
  <si>
    <t>Gonzalez, A.</t>
  </si>
  <si>
    <t>Gonzalez,  Alexander</t>
  </si>
  <si>
    <t>Read, S.J.</t>
  </si>
  <si>
    <t>Read,  Stephen John</t>
  </si>
  <si>
    <t>Coricelli, G.</t>
  </si>
  <si>
    <t>Coricelli,  Giorgio</t>
  </si>
  <si>
    <t>Tucker-Seeley, R.</t>
  </si>
  <si>
    <t>Tucker-Seeley,  Reginald D.</t>
  </si>
  <si>
    <t>Barcellos, S.H.</t>
  </si>
  <si>
    <t>Barcellos,  Silvia Helena</t>
  </si>
  <si>
    <t>Center for Economic and Social Research, University of Southern California, Los Angeles, CA, United States, NUS Yong Loo Lin School of Medicine, Singapore City, Singapore</t>
  </si>
  <si>
    <t>Department of Family Medicine, Keck School of Medicine of USC, Los Angeles, CA, United States, University of Southern California, Los Angeles, CA, United States</t>
  </si>
  <si>
    <t>Department of Psychology, University of Southern California, Los Angeles, CA, United States, California Department of Human Resources, Medical and Psychological Screening Division, Sacramento, CA, United States</t>
  </si>
  <si>
    <t>Zissimopoulos, J.</t>
  </si>
  <si>
    <t>Zissimopoulos,  Julie M.</t>
  </si>
  <si>
    <t>Leonard D. Schaeffer Center for Health Policy and Economics, University of Southern California, Los Angeles, CA, United States</t>
  </si>
  <si>
    <t>Noriega, D.</t>
  </si>
  <si>
    <t>Noriega,  Daisy</t>
  </si>
  <si>
    <t>2-s2.0-85062429244</t>
  </si>
  <si>
    <t>Unbanked status and use of alternative financial services among minority populations</t>
  </si>
  <si>
    <t>Morris, M.D.</t>
  </si>
  <si>
    <t>Morris,  Marlene D.</t>
  </si>
  <si>
    <t>Department of Marketing, University of Southern California, Los Angeles, CA, United States</t>
  </si>
  <si>
    <t>2-s2.0-85062415106</t>
  </si>
  <si>
    <t>Alternative measures of non-cognitive skills and their effect on retirement preparation and financial capability</t>
  </si>
  <si>
    <t>Tang,  Weizhou</t>
  </si>
  <si>
    <t>2-s2.0-84963562994</t>
  </si>
  <si>
    <t>Using online compound interest tools to improve financial literacy</t>
  </si>
  <si>
    <t>Aranda, M.</t>
  </si>
  <si>
    <t>Aranda,  María P.</t>
  </si>
  <si>
    <t>Suzanne Dworak-Peck School of Social Work, University of Southern California, Los Angeles, CA, United States</t>
  </si>
  <si>
    <t>Axelrod, J.</t>
  </si>
  <si>
    <t>Axelrod,  Jenna</t>
  </si>
  <si>
    <t>2-s2.0-85168491224</t>
  </si>
  <si>
    <t>Real Time Measurement of Household Financial Electronic Transactions in a Population Representative Panel: A Pilot Study</t>
  </si>
  <si>
    <t>Samek, S.</t>
  </si>
  <si>
    <t>Samek,  Swaroop</t>
  </si>
  <si>
    <t>Department of Psychology, University of Southern California, Los Angeles, CA, United States, Department of Family Medicine, Keck School of Medicine of USC, Los Angeles, CA, United States</t>
  </si>
  <si>
    <t>Department of Economics, University of Southern California, Los Angeles, CA, United States</t>
  </si>
  <si>
    <t>Carvalho, L.S.</t>
  </si>
  <si>
    <t>Carvalho,  Leandro S.</t>
  </si>
  <si>
    <t>Erdman, C.E.</t>
  </si>
  <si>
    <t>Erdman,  Camille E.</t>
  </si>
  <si>
    <t>University of Southern California
University of Arkansas</t>
  </si>
  <si>
    <t>University of Southern California, Los Angeles, CA, United States, Department of Education Reform, University of Arkansas, Fayetteville, AR, United States</t>
  </si>
  <si>
    <t>Tharp, D.T.</t>
  </si>
  <si>
    <t>Tharp,  Derek T.</t>
  </si>
  <si>
    <t>University of Southern Maine</t>
  </si>
  <si>
    <t>University of Southern Maine, Portland, ME, United States</t>
  </si>
  <si>
    <t>2-s2.0-85200658654</t>
  </si>
  <si>
    <t>University of Southern Punjab</t>
  </si>
  <si>
    <t>University of Southern Punjab Multan, Multan, Punjab, Pakistan</t>
  </si>
  <si>
    <t>Board diversity and working capital management strategies: evidence from energy sector of Pakistan</t>
  </si>
  <si>
    <t>Khan, A.N.</t>
  </si>
  <si>
    <t>Khan,  Ammar Nawaz</t>
  </si>
  <si>
    <t>Malik, I.</t>
  </si>
  <si>
    <t>Malik,  Iqra</t>
  </si>
  <si>
    <t>2-s2.0-85145630454</t>
  </si>
  <si>
    <t>McLennan, B.</t>
  </si>
  <si>
    <t>McLennan,  Brad</t>
  </si>
  <si>
    <t>University of Southern Queensland</t>
  </si>
  <si>
    <t>School of Teacher Education and Early Childhood, University of Southern Queensland, Toowoomba, QLD, Australia</t>
  </si>
  <si>
    <t>History, Geography, Economics and Civics</t>
  </si>
  <si>
    <t>2-s2.0-84972593767</t>
  </si>
  <si>
    <t>Barton, G.L.</t>
  </si>
  <si>
    <t>Barton,  G. L.</t>
  </si>
  <si>
    <t>University of Southern Queensland, Toowoomba, QLD, Australia</t>
  </si>
  <si>
    <t>Attitudes Toward Worker Participation</t>
  </si>
  <si>
    <t>Basak, B.</t>
  </si>
  <si>
    <t>Basak,  Bishwajit</t>
  </si>
  <si>
    <t>School of Business, University of Southern Queensland, Toowoomba, QLD, Australia</t>
  </si>
  <si>
    <t>Delpachitra, S.B.</t>
  </si>
  <si>
    <t>Delpachitra,  Sarath B.</t>
  </si>
  <si>
    <t>Centre for Australian Financial Institutions (CAFI), University of Southern Queensland, Toowoomba, QLD, Australia</t>
  </si>
  <si>
    <t>Chardon, T.</t>
  </si>
  <si>
    <t>Chardon,  Toni</t>
  </si>
  <si>
    <t>Bull, P.E.</t>
  </si>
  <si>
    <t>Bull,  Patrick E.</t>
  </si>
  <si>
    <t>L Peel, K.</t>
  </si>
  <si>
    <t>L Peel,  Karen L.</t>
  </si>
  <si>
    <t>2-s2.0-85140332299</t>
  </si>
  <si>
    <t>Smiljanić, A.</t>
  </si>
  <si>
    <t>Smiljanić,  Ana Rimac</t>
  </si>
  <si>
    <t>University of Split</t>
  </si>
  <si>
    <t>Department of Finance, Faculty of Economics, Business and Tourism, University of Split, Split, Split-Dalmatia, Croatia</t>
  </si>
  <si>
    <t>Women’s decision-making on additional unpaid work during the COVID-19 pandemic: assessing the role of finance</t>
  </si>
  <si>
    <t>2-s2.0-85214676652</t>
  </si>
  <si>
    <t>Mrnjavac, Ž.</t>
  </si>
  <si>
    <t>Mrnjavac,  Željko</t>
  </si>
  <si>
    <t>Business and Tourism, Faculty of Economics, Business and Tourism, University of Split, Split, Split-Dalmatia, Croatia</t>
  </si>
  <si>
    <t>The Role of Financial Literacy and Self-Efficacy in Household Over-indebtedness; ULOGA FINANCIJSKE PISMENOSTI I SAMOEFIKASNOSTI U PREZADUŽENOSTI KUĆANSTVA</t>
  </si>
  <si>
    <t>2-s2.0-85179523329</t>
  </si>
  <si>
    <t>Smiljanić, A.R.</t>
  </si>
  <si>
    <t>Faculty of Economics, Business and Tourism, University of Split, Split, Split-Dalmatia, Croatia</t>
  </si>
  <si>
    <t>INTERDEPENDENCE BETWEEN CRYPTOCURRENCY ADOPTION AND FINANCIAL LITERACY: A CROSS-COUNTRY EVIDENCE</t>
  </si>
  <si>
    <t>2-s2.0-85156233631</t>
  </si>
  <si>
    <t>Čular, D.</t>
  </si>
  <si>
    <t>Čular,  Dražen</t>
  </si>
  <si>
    <t>Faculty of Kinesiology, University of Split, Split, Split-Dalmatia, Croatia</t>
  </si>
  <si>
    <t>Anaerobic capacities for elite performance in taekwondo</t>
  </si>
  <si>
    <t>2-s2.0-85179523472</t>
  </si>
  <si>
    <t>Aljinović, Z.</t>
  </si>
  <si>
    <t>Aljinović,  Zdravka</t>
  </si>
  <si>
    <t>Department of Quantitative Methods, Faculty of Economics, Business and Tourism, University of Split, Split, Split-Dalmatia, Croatia</t>
  </si>
  <si>
    <t>THE IMPACT OF FINANCIAL LITERACY AND SOCIODEMOGRAPHIC FACTORS ON INVESTOR PREFERENCES</t>
  </si>
  <si>
    <t>2-s2.0-85204888426</t>
  </si>
  <si>
    <t>Ribičić, I.</t>
  </si>
  <si>
    <t>Ribičić,  Ilijana</t>
  </si>
  <si>
    <t>Department of Sociology, University of Split, Split, Split-Dalmatia, Croatia</t>
  </si>
  <si>
    <t>Perspectives of the Extended-Day School Program and Whole-Day Classes in Primary Schools in the City of Split, Croatia</t>
  </si>
  <si>
    <t>Bulog, I.</t>
  </si>
  <si>
    <t>Bulog,  Ivana</t>
  </si>
  <si>
    <t>Department of Management, Faculty of Economics, Business and Tourism, University of Split, Split, Split-Dalmatia, Croatia</t>
  </si>
  <si>
    <t>Pepur, S.</t>
  </si>
  <si>
    <t>Pepur,  Sandra</t>
  </si>
  <si>
    <t>Jerković, I.</t>
  </si>
  <si>
    <t>Jerković,  Ivana</t>
  </si>
  <si>
    <t>Vrdoljak, A.T.</t>
  </si>
  <si>
    <t>Vrdoljak,  Ante Toni</t>
  </si>
  <si>
    <t>2-s2.0-85090610723</t>
  </si>
  <si>
    <t>Faculty of Economics, Business and Tourism, Faculty of Economics, Business and Tourism, University of Split, Split, Split-Dalmatia, Croatia</t>
  </si>
  <si>
    <t>Does financial literacy make the difference in non-life insurance demand among european countries?; Stvara li financltska pismenost razlike u potražnji za neživotnim osiguranjima među europskim zemljama?</t>
  </si>
  <si>
    <t>Padulo, J.</t>
  </si>
  <si>
    <t>Padulo,  Johnny</t>
  </si>
  <si>
    <t>Faculty of Kinesiology, University of Split, Split, Split-Dalmatia, Croatia, eCampus University, Novedrate, CO, Italy</t>
  </si>
  <si>
    <t>Relja, R.</t>
  </si>
  <si>
    <t>Relja,  Renata</t>
  </si>
  <si>
    <t>Department of Sociology, Faculty of Humanities and Social Sciences, University of Split, Split, Split-Dalmatia, Croatia</t>
  </si>
  <si>
    <t>2-s2.0-85204312648</t>
  </si>
  <si>
    <t>Kundid Novokmet, A.K.</t>
  </si>
  <si>
    <t>Kundid Novokmet,  Ana</t>
  </si>
  <si>
    <t>Financial Outcomes of the Locus of Control: PLS-SEM Evidence from Croatia</t>
  </si>
  <si>
    <t>Vuković, M.</t>
  </si>
  <si>
    <t>Vuković,  Marija</t>
  </si>
  <si>
    <t>Kovač, D.</t>
  </si>
  <si>
    <t>Kovač,  Dujam</t>
  </si>
  <si>
    <t>Ćurak, M.</t>
  </si>
  <si>
    <t>Ćurak,  Marijana</t>
  </si>
  <si>
    <t>Gutović, T.</t>
  </si>
  <si>
    <t>Gutović,  Tea</t>
  </si>
  <si>
    <t>Perić, B.Š.</t>
  </si>
  <si>
    <t>Perić,  Blanka Škrabić</t>
  </si>
  <si>
    <t>2-s2.0-85069056033</t>
  </si>
  <si>
    <t>Wijesinghe, D.</t>
  </si>
  <si>
    <t>Wijesinghe,  Dinushi Nisansala</t>
  </si>
  <si>
    <t>University of Sri Jayewardenepura</t>
  </si>
  <si>
    <t>Department of Accounting, University of Sri Jayewardenepura, Nugegoda, Sri Lanka</t>
  </si>
  <si>
    <t>Exploring undergraduates’ money-management life: insight from an emerging economy</t>
  </si>
  <si>
    <t>2-s2.0-85176016380</t>
  </si>
  <si>
    <t>Iddagoda, A.</t>
  </si>
  <si>
    <t>Iddagoda,  Anuradha</t>
  </si>
  <si>
    <t>University of Sri Jayewardenepura, Nugegoda, Sri Lanka</t>
  </si>
  <si>
    <t>Digital financial literacy and entrepreneurial performance: A percipience from a developing economy</t>
  </si>
  <si>
    <t>Weerasinghe, R.</t>
  </si>
  <si>
    <t>Weerasinghe,  Rukmal Nishantha</t>
  </si>
  <si>
    <t>Department of Entrepreneurship, University of Sri Jayewardenepura, Nugegoda, Sri Lanka</t>
  </si>
  <si>
    <t>Sachitra, V.</t>
  </si>
  <si>
    <t>Sachitra,  Vilani</t>
  </si>
  <si>
    <t>Department of Commerce, University of Sri Jayewardenepura, Nugegoda, Sri Lanka</t>
  </si>
  <si>
    <t>Gunasena, W.</t>
  </si>
  <si>
    <t>Gunasena,  Wajira</t>
  </si>
  <si>
    <t>Department of Languages, University of Sri Jayewardenepura, Nugegoda, Sri Lanka</t>
  </si>
  <si>
    <t>Kumarasinghe, J.</t>
  </si>
  <si>
    <t>Kumarasinghe,  Janak</t>
  </si>
  <si>
    <t>Department of Business Economics, University of Sri Jayewardenepura, Nugegoda, Sri Lanka</t>
  </si>
  <si>
    <t>Wilson, J.O.S.</t>
  </si>
  <si>
    <t>Wilson,  John O.S.</t>
  </si>
  <si>
    <t>University of St Andrews</t>
  </si>
  <si>
    <t>Management School, University of St Andrews, St Andrews, Fife, United Kingdom</t>
  </si>
  <si>
    <t>University of St Andrews
Université de Limoges
Aalto University
University College Dublin</t>
  </si>
  <si>
    <t>Department of Finance, University of St Andrews, St Andrews, Fife, United Kingdom, Université de Limoges, Limoges, Nouvelle-Aquitaine, France, Aalto University School of Business, Espoo, Uusimaa, Finland, University College Dublin, Dublin, Leinster, Ireland</t>
  </si>
  <si>
    <t>2-s2.0-84893537695</t>
  </si>
  <si>
    <t>Eling, M.</t>
  </si>
  <si>
    <t>Eling,  Martin</t>
  </si>
  <si>
    <t>University of St. Gallen</t>
  </si>
  <si>
    <t>University of St. Gallen, St Gallen, SG, Switzerland</t>
  </si>
  <si>
    <t>Regulation in microinsurance markets: Principles, practice, and directions for future development</t>
  </si>
  <si>
    <t>Spycher, T.</t>
  </si>
  <si>
    <t>Spycher,  Thomas</t>
  </si>
  <si>
    <t>Biener, C.</t>
  </si>
  <si>
    <t>Biener,  Christian</t>
  </si>
  <si>
    <t>Brown,  Martin</t>
  </si>
  <si>
    <t>2-s2.0-84870879052</t>
  </si>
  <si>
    <t>Koropp, C.</t>
  </si>
  <si>
    <t>Koropp,  Christian</t>
  </si>
  <si>
    <t>Institute of Technology Management, University of St. Gallen, St Gallen, SG, Switzerland</t>
  </si>
  <si>
    <t>Financial Attitudes in Family Firms: The Moderating Role of Family Commitment</t>
  </si>
  <si>
    <t>2-s2.0-84898927612</t>
  </si>
  <si>
    <t>Institute of Insurance Economics, University of St. Gallen, St Gallen, SG, Switzerland</t>
  </si>
  <si>
    <t>The determinants of microinsurance demand</t>
  </si>
  <si>
    <t>Pradhan, S.</t>
  </si>
  <si>
    <t>Pradhan,  Shailee</t>
  </si>
  <si>
    <t>2-s2.0-85195387007</t>
  </si>
  <si>
    <t>Benz, A.</t>
  </si>
  <si>
    <t>Benz,  Andrin</t>
  </si>
  <si>
    <t>Gaze into Fintech: Assessing the Influence of Financial Literacy on Interaction Behaviour Using Eyetracking</t>
  </si>
  <si>
    <t>Mathis, F.</t>
  </si>
  <si>
    <t>Mathis,  Florian</t>
  </si>
  <si>
    <t>2-s2.0-85055967698</t>
  </si>
  <si>
    <t>Luca, D.</t>
  </si>
  <si>
    <t>Luca,  Daliana</t>
  </si>
  <si>
    <t>Does prevention as an investment strategy explain the intention to purchase guarantees for unit-linked life insurance?</t>
  </si>
  <si>
    <t>Sun,  Yu</t>
  </si>
  <si>
    <t>Grichnik, D.</t>
  </si>
  <si>
    <t>Grichnik,  Dietmar</t>
  </si>
  <si>
    <t>Fletcher, K.L.</t>
  </si>
  <si>
    <t>Fletcher,  Kari Lynne</t>
  </si>
  <si>
    <t>University of St. Thomas</t>
  </si>
  <si>
    <t>School of Social Work, University of St. Thomas, Minnesota, Saint Paul, MN, United States</t>
  </si>
  <si>
    <t>Mlouk, A.</t>
  </si>
  <si>
    <t>Mlouk,  Ahmad</t>
  </si>
  <si>
    <t>University of Staffordshire</t>
  </si>
  <si>
    <t>School of Economics, University of Staffordshire, Stoke-on-Trent, Staffordshire, United Kingdom</t>
  </si>
  <si>
    <t>2-s2.0-85121806704</t>
  </si>
  <si>
    <t>Fanta, A.</t>
  </si>
  <si>
    <t>Fanta,  Ashenafi Beyene</t>
  </si>
  <si>
    <t>University of Stellenbosch</t>
  </si>
  <si>
    <t>University of Stellenbosch Business School, Cape Town, Western Cape, South Africa</t>
  </si>
  <si>
    <t>Quality financial inclusion and its determinants in South Africa: evidence from survey data</t>
  </si>
  <si>
    <t>Pendame, S.</t>
  </si>
  <si>
    <t>Pendame,  Susan</t>
  </si>
  <si>
    <t>Chipunza, K.J.</t>
  </si>
  <si>
    <t>Chipunza,  Kudakwashe Joshua</t>
  </si>
  <si>
    <t>Joshua Yindenaba Abor</t>
  </si>
  <si>
    <t>Joshua Yindenaba Abor,  null</t>
  </si>
  <si>
    <t>University of Stellenbosch
(Assuming the context is about the university name from the first affiliation mentioned)</t>
  </si>
  <si>
    <t>University of Stellenbosch Business School, Cape Town, Western Cape, South Africa, Centre for Global Finance, SOAS University of London, London, United Kingdom, Ghana Academy of Arts and Sciences, Ghana</t>
  </si>
  <si>
    <t>Bell, D.</t>
  </si>
  <si>
    <t>Bell,  Diane</t>
  </si>
  <si>
    <t>University of Stellenbosch
University College London</t>
  </si>
  <si>
    <t>University of Stellenbosch Business School, Cape Town, Western Cape, South Africa, Department of Computer Science, University College London, London, United Kingdom</t>
  </si>
  <si>
    <t>Hong, H.J.</t>
  </si>
  <si>
    <t>Hong,  Hee-jung</t>
  </si>
  <si>
    <t>University of Stirling</t>
  </si>
  <si>
    <t>Faculty of Health Sciences and Sport, University of Stirling, Stirling, Stirlingshire, United Kingdom</t>
  </si>
  <si>
    <t>University of Stirling, Stirling, Stirlingshire, United Kingdom</t>
  </si>
  <si>
    <t>2-s2.0-86000427153</t>
  </si>
  <si>
    <t>Comerford, D.A.</t>
  </si>
  <si>
    <t>Comerford,  David A.</t>
  </si>
  <si>
    <t>Cognitive reflection, arithmetic ability and financial literacy independently predict both inflation expectations and forecast accuracy</t>
  </si>
  <si>
    <t>Zawdie, G.</t>
  </si>
  <si>
    <t>Zawdie,  Girma</t>
  </si>
  <si>
    <t>University of Strathclyde</t>
  </si>
  <si>
    <t>University of Strathclyde, Glasgow, Scotland, United Kingdom</t>
  </si>
  <si>
    <t>2-s2.0-84872532707</t>
  </si>
  <si>
    <t>Pinto, H.</t>
  </si>
  <si>
    <t>Pinto,  Helena</t>
  </si>
  <si>
    <t>Department of Accounting and Finance, University of Strathclyde, Glasgow, Scotland, United Kingdom</t>
  </si>
  <si>
    <t>The determinants of foreign exchange hedging in Alternative Investment Market firms</t>
  </si>
  <si>
    <t>Marshall, A.</t>
  </si>
  <si>
    <t>Marshall,  Andrew P.</t>
  </si>
  <si>
    <t>Durkin, K.</t>
  </si>
  <si>
    <t>Durkin,  Kevin</t>
  </si>
  <si>
    <t>Kemmitt, M.</t>
  </si>
  <si>
    <t>Kemmitt,  Martin</t>
  </si>
  <si>
    <t>Watson, D.</t>
  </si>
  <si>
    <t>Watson,  Derek</t>
  </si>
  <si>
    <t>University of Sunderland</t>
  </si>
  <si>
    <t>University of Sunderland, Sunderland, Tyne and Wear, United Kingdom</t>
  </si>
  <si>
    <t>2-s2.0-85025605909</t>
  </si>
  <si>
    <t>Kivimaa, P.</t>
  </si>
  <si>
    <t>Kivimaa,  Paula</t>
  </si>
  <si>
    <t>218</t>
  </si>
  <si>
    <t>University of Sussex</t>
  </si>
  <si>
    <t>University of Sussex, Brighton, East Sussex, United Kingdom, University of Sussex, Brighton, East Sussex, United Kingdom</t>
  </si>
  <si>
    <t>Innovation, low energy buildings and intermediaries in Europe: systematic case study review</t>
  </si>
  <si>
    <t>Martiskainen, M.</t>
  </si>
  <si>
    <t>Martiskainen,  Mari</t>
  </si>
  <si>
    <t>University of Sussex, Brighton, East Sussex, United Kingdom</t>
  </si>
  <si>
    <t>2-s2.0-84957841278</t>
  </si>
  <si>
    <t>Coad, A.</t>
  </si>
  <si>
    <t>Coad,  Alex</t>
  </si>
  <si>
    <t>Science Policy Research Unit, University of Sussex, Brighton, East Sussex, United Kingdom, Department of Business and Management, Aalborg University, Aalborg, Nordjylland, Denmark, The Ratio Institute, Stockholm, Stockholms, Sweden</t>
  </si>
  <si>
    <t>Barriers to innovation and firm productivity</t>
  </si>
  <si>
    <t>2-s2.0-85124767990</t>
  </si>
  <si>
    <t>Piehlmaier, D.M.</t>
  </si>
  <si>
    <t>Piehlmaier,  Dominik Manuel</t>
  </si>
  <si>
    <t>University of Sussex Business School, Brighton, East Sussex, United Kingdom</t>
  </si>
  <si>
    <t>Overconfidence and the adoption of robo-advice: why overconfident investors drive the expansion of automated financial advice</t>
  </si>
  <si>
    <t>2-s2.0-85095583672</t>
  </si>
  <si>
    <t>Llamosas, C.</t>
  </si>
  <si>
    <t>Llamosas,  Cecilia</t>
  </si>
  <si>
    <t>University of Sussex, Brighton, East Sussex, United Kingdom, Facultad Politécnica, Universidad Nacional de Asuncion, San Lorenzo, Paraguay</t>
  </si>
  <si>
    <t>Paraguay</t>
  </si>
  <si>
    <t>The future of hydropower? A systematic review of the drivers, benefits and governance dynamics of transboundary dams</t>
  </si>
  <si>
    <t>2-s2.0-105010038878</t>
  </si>
  <si>
    <t>Gaysina, D.</t>
  </si>
  <si>
    <t>Gaysina,  Darya A.</t>
  </si>
  <si>
    <t>School of Psychology, University of Sussex, Brighton, East Sussex, United Kingdom</t>
  </si>
  <si>
    <t>Co-designing the FOotpaths foR Adolescent MAternal Mental HeAlth (FOR MAMA) intervention for pregnant teens in Malawi</t>
  </si>
  <si>
    <t>Pellegrino, G.</t>
  </si>
  <si>
    <t>Pellegrino,  Gabriele</t>
  </si>
  <si>
    <t>Science Policy Research Unit, University of Sussex, Brighton, East Sussex, United Kingdom</t>
  </si>
  <si>
    <t>Savona, M.</t>
  </si>
  <si>
    <t>Savona,  Maria</t>
  </si>
  <si>
    <t>Science Policy Research Unit, University of Sussex, Brighton, East Sussex, United Kingdom, Université de Lille, Lille, Hauts-de-France, France</t>
  </si>
  <si>
    <t>Sovacool, B.K.</t>
  </si>
  <si>
    <t>Sovacool,  Benjamin K.</t>
  </si>
  <si>
    <t>University of Sussex
Aarhus Universitet</t>
  </si>
  <si>
    <t>University of Sussex, Brighton, East Sussex, United Kingdom, Department of Business Development and Technology, Aarhus Universitet, Aarhus, Midtjylland, Denmark</t>
  </si>
  <si>
    <t>Michelson, D.</t>
  </si>
  <si>
    <t>Michelson,  Daniel</t>
  </si>
  <si>
    <t>University of Sussex
King's College London</t>
  </si>
  <si>
    <t>School of Psychology, University of Sussex, Brighton, East Sussex, United Kingdom, Department of Child and Adolescent Psychiatry, King's College London, London, United Kingdom</t>
  </si>
  <si>
    <t>Mhango, W.</t>
  </si>
  <si>
    <t>Mhango,  Wezi G.</t>
  </si>
  <si>
    <t>University of Sussex
University of Malawi</t>
  </si>
  <si>
    <t>School of Psychology, University of Sussex, Brighton, East Sussex, United Kingdom, Department of Psychology and Medical Humanities, University of Malawi, Zomba, Malawi</t>
  </si>
  <si>
    <t>2-s2.0-85217711335</t>
  </si>
  <si>
    <t>Swiecka, B.</t>
  </si>
  <si>
    <t>Swiecka,  Beata</t>
  </si>
  <si>
    <t>University of Szczecin</t>
  </si>
  <si>
    <t>Institute of Economics and Finance, University of Szczecin, Szczecin, Kyrgyzstan</t>
  </si>
  <si>
    <t>The Influence of Factors in Consumer Sustainable Auto-Enrolment Pensions</t>
  </si>
  <si>
    <t>Najafi, B.</t>
  </si>
  <si>
    <t>Najafi,  Behzad</t>
  </si>
  <si>
    <t>University of Tabriz (as School of Management and Medical Informatics is part of this university)</t>
  </si>
  <si>
    <t>Department of Health Economics, School of Management and Medical Informatics, Tabriz, East Azerbaijan, Iran</t>
  </si>
  <si>
    <t>Hidayat-ur-Rehman, I.</t>
  </si>
  <si>
    <t>Hidayat-ur-Rehman,  Imdadullah</t>
  </si>
  <si>
    <t>University of Tabuk</t>
  </si>
  <si>
    <t>Department of MIS, University of Tabuk, Tabuk, Tabuk, Saudi Arabia</t>
  </si>
  <si>
    <t>Khan,  Shahbaz</t>
  </si>
  <si>
    <t>Department of Industrial Engineering, University of Tabuk, Tabuk, Tabuk, Saudi Arabia</t>
  </si>
  <si>
    <t>Qassim, A.A.</t>
  </si>
  <si>
    <t>Qassim,  Amal Abdulmajeed</t>
  </si>
  <si>
    <t>Faculty of Business Administration, University of Tabuk, Tabuk, Tabuk, Saudi Arabia</t>
  </si>
  <si>
    <t>Alam, M.N.</t>
  </si>
  <si>
    <t>Alam,  Mohammad Nurul</t>
  </si>
  <si>
    <t>Department of Management, University of Tabuk, Tabuk, Tabuk, Saudi Arabia</t>
  </si>
  <si>
    <t>Elmonshid, L.B.E.-F.</t>
  </si>
  <si>
    <t>Elmonshid,  Lena Bedawi Elfadli</t>
  </si>
  <si>
    <t>Department of Finance and Investment, University of Tabuk, Tabuk, Tabuk, Saudi Arabia</t>
  </si>
  <si>
    <t>2-s2.0-85197941872</t>
  </si>
  <si>
    <t>The role of financial literacy in enhancing firm’s sustainable performance through Fintech adoption: a moderated mediation analysis</t>
  </si>
  <si>
    <t>Chaichan, M.</t>
  </si>
  <si>
    <t>Chaichan,  Miqdam T.</t>
  </si>
  <si>
    <t>University of Technology</t>
  </si>
  <si>
    <t>University of Technology- Iraq, Baghdad, Baghdad, Iraq</t>
  </si>
  <si>
    <t>2-s2.0-85127873628</t>
  </si>
  <si>
    <t>Boolaky, A.</t>
  </si>
  <si>
    <t>Boolaky,  Aleesha</t>
  </si>
  <si>
    <t>School of Business, University of Technology, Mauritius, Port Louis, Port Louis, Mauritius</t>
  </si>
  <si>
    <t>FINANCIAL LITERACY OF YOUNG PROFESSIONALS IN THE CONTEXT OF FINANCIAL TECHNOLOGY DEVELOPMENTS IN MAURITIUS</t>
  </si>
  <si>
    <t>Padachi, K.</t>
  </si>
  <si>
    <t>Padachi,  K.</t>
  </si>
  <si>
    <t>Mauree-Narrainen, D.</t>
  </si>
  <si>
    <t>Mauree-Narrainen,  Diroubinee</t>
  </si>
  <si>
    <t>Mohammed, S.A.</t>
  </si>
  <si>
    <t>Mohammed,  Suha A.</t>
  </si>
  <si>
    <t>Nafea, R.</t>
  </si>
  <si>
    <t>Nafea,  Rania Mohy</t>
  </si>
  <si>
    <t>University of Technology Bahrain</t>
  </si>
  <si>
    <t>College of Administrative and Financial Services, University of Technology Bahrain, Salmabad, Bahrain</t>
  </si>
  <si>
    <t>2-s2.0-85189442331</t>
  </si>
  <si>
    <t>Ling, L.</t>
  </si>
  <si>
    <t>Ling,  Pick Soon</t>
  </si>
  <si>
    <t>University of Technology Sarawak</t>
  </si>
  <si>
    <t>School of Business and Management, University of Technology Sarawak, Sibu, Sarawak, Malaysia, Centre on Technological Readiness and Innovation in Business Technopreneurship, University of Technology Sarawak, Sibu, Sarawak, Malaysia</t>
  </si>
  <si>
    <t>INVESTING IN SOCIALLY RESPONSIBLE INVESTMENT (SRI): THE ROLE OF RESPONSIBILITY, CONSCIOUSNESS AND LITERACY</t>
  </si>
  <si>
    <t>2-s2.0-105001686395</t>
  </si>
  <si>
    <t>Sim, C.-Y.</t>
  </si>
  <si>
    <t>Sim,  Chong Yang</t>
  </si>
  <si>
    <t>School of Business and Management, University of Technology Sarawak, Sibu, Sarawak, Malaysia, Centre on Technological Readiness and Innovation in Business Technopreneurship (CONTRIBUTE), Malaysia</t>
  </si>
  <si>
    <t>Financial management behaviour among youth: is financial literacy a panacea?</t>
  </si>
  <si>
    <t>Sing, L.L.</t>
  </si>
  <si>
    <t>Sing,  Ling Liing</t>
  </si>
  <si>
    <t>2-s2.0-85218098168</t>
  </si>
  <si>
    <t>Ling, P.-S.</t>
  </si>
  <si>
    <t>School of Business and Management, University of Technology Sarawak, Sibu, Sarawak, Malaysia</t>
  </si>
  <si>
    <t>Personal financial management behaviour for youths: A reviews and conceptual framework</t>
  </si>
  <si>
    <t>Liong, L.</t>
  </si>
  <si>
    <t>Liong,  Lily</t>
  </si>
  <si>
    <t>Ngian, E.-T.</t>
  </si>
  <si>
    <t>Ngian,  Ek Tee</t>
  </si>
  <si>
    <t>Chee-Hua, C.-H.</t>
  </si>
  <si>
    <t>Chee-Hua,  Chin</t>
  </si>
  <si>
    <t>Wong, J.J.-W.</t>
  </si>
  <si>
    <t>Wong,  Jackson Jung Wei</t>
  </si>
  <si>
    <t>Wasali, S.D.</t>
  </si>
  <si>
    <t>Wasali,  Sarah Dayang</t>
  </si>
  <si>
    <t>Nguyen, D.</t>
  </si>
  <si>
    <t>Nguyen,  Diep N.</t>
  </si>
  <si>
    <t>90</t>
  </si>
  <si>
    <t>University of Technology Sydney</t>
  </si>
  <si>
    <t>School of Computing and Communications, University of Technology Sydney, Sydney, NSW, Australia</t>
  </si>
  <si>
    <t>2-s2.0-85075640127</t>
  </si>
  <si>
    <t>Tomidei, L.</t>
  </si>
  <si>
    <t>Tomidei,  Laura</t>
  </si>
  <si>
    <t>Faculty of Engineering and IT, University of Technology Sydney, Sydney, NSW, Australia</t>
  </si>
  <si>
    <t>Towards a novel framework of barriers and drivers for digital transformation in industrial supply chains</t>
  </si>
  <si>
    <t>Marketing Discipline Group, University of Technology Sydney, Sydney, NSW, Australia</t>
  </si>
  <si>
    <t>Centre for the Study of Choice, University of Technology Sydney, Sydney, NSW, Australia</t>
  </si>
  <si>
    <t>2-s2.0-70349646243</t>
  </si>
  <si>
    <t>Clarke, E.</t>
  </si>
  <si>
    <t>Clarke,  Elizabeth</t>
  </si>
  <si>
    <t>University of Technology Sydney, Sydney, NSW, Australia</t>
  </si>
  <si>
    <t>Integrating blended teaching and learning to enhance graduate attributes</t>
  </si>
  <si>
    <t>Geweke, J.</t>
  </si>
  <si>
    <t>Geweke,  John F.</t>
  </si>
  <si>
    <t>Trianni, A.</t>
  </si>
  <si>
    <t>Trianni,  Andrea</t>
  </si>
  <si>
    <t>Lammers, T.</t>
  </si>
  <si>
    <t>Lammers,  Thorsten</t>
  </si>
  <si>
    <t>Huo, H.</t>
  </si>
  <si>
    <t>Huo,  Huan</t>
  </si>
  <si>
    <t>Phillips, J.</t>
  </si>
  <si>
    <t>Phillips,  J. L.</t>
  </si>
  <si>
    <t>Faculty of Health, University of Technology Sydney, Sydney, NSW, Australia</t>
  </si>
  <si>
    <t>Camilleri, A.R.</t>
  </si>
  <si>
    <t>Camilleri,  Adrian R.</t>
  </si>
  <si>
    <t>Hermens, A.</t>
  </si>
  <si>
    <t>Hermens,  Antoine</t>
  </si>
  <si>
    <t>Graduate School of Business, University of Technology Sydney, Sydney, NSW, Australia</t>
  </si>
  <si>
    <t>Rudd, D.H.</t>
  </si>
  <si>
    <t>Rudd,  David Hason</t>
  </si>
  <si>
    <t>Xu,  Guandong</t>
  </si>
  <si>
    <t>2-s2.0-85032691186</t>
  </si>
  <si>
    <t>Lam, M.K.</t>
  </si>
  <si>
    <t>Lam,  Mary Kit P.</t>
  </si>
  <si>
    <t>The association between financial literacy and Problematic Internet Shopping in a multinational sample</t>
  </si>
  <si>
    <t>Kang,  Kyeong</t>
  </si>
  <si>
    <t>Xiang, S.</t>
  </si>
  <si>
    <t>Xiang,  Sheng</t>
  </si>
  <si>
    <t>2-s2.0-85127147931</t>
  </si>
  <si>
    <t>Predicting Financial Literacy via Semi-supervised Learning</t>
  </si>
  <si>
    <t>University of Technology Sydney, Sydney, NSW, Australia, University of Technology Sydney, Sydney, NSW, Australia</t>
  </si>
  <si>
    <t>Foster, F.D.</t>
  </si>
  <si>
    <t>Foster,  F. Douglas</t>
  </si>
  <si>
    <t>Lewis, J.</t>
  </si>
  <si>
    <t>Lewis,  Joanne M.</t>
  </si>
  <si>
    <t>DiGiacomo, M.</t>
  </si>
  <si>
    <t>DiGiacomo,  Michelle L.</t>
  </si>
  <si>
    <t>O, E.</t>
  </si>
  <si>
    <t>O,  Eunbin</t>
  </si>
  <si>
    <t>Dutkiewicz, E.</t>
  </si>
  <si>
    <t>Dutkiewicz,  Eryk</t>
  </si>
  <si>
    <t>Shen,  Yun</t>
  </si>
  <si>
    <t>Centre for Climate Risk and Resilience, University of Technology Sydney, Sydney, NSW, Australia</t>
  </si>
  <si>
    <t>Williams, M.</t>
  </si>
  <si>
    <t>Williams,  Martin</t>
  </si>
  <si>
    <t>Lam, L.T.</t>
  </si>
  <si>
    <t>Lam,  Lawrence T.M.</t>
  </si>
  <si>
    <t>Tung Wah College, Homantin, Hong Kong, Faculty of Health, University of Technology Sydney, Sydney, NSW, Australia</t>
  </si>
  <si>
    <t>University of Technology Sydney
Johns Hopkins</t>
  </si>
  <si>
    <t>Faculty of Health, University of Technology Sydney, Sydney, NSW, Australia, Johns Hopkins School of Nursing, Baltimore, MD, United States</t>
  </si>
  <si>
    <t>2-s2.0-105000917395</t>
  </si>
  <si>
    <t>Zaheeruddin, M.</t>
  </si>
  <si>
    <t>Zaheeruddin,  Mohamed</t>
  </si>
  <si>
    <t>University of Technology and Applied Sciences</t>
  </si>
  <si>
    <t>University of Technology and Applied Sciences, Muscat, Muscat, Oman</t>
  </si>
  <si>
    <t>THE INTERPLAY OF INVESTOR PSYCHOLOGY, ACCOUNTING INFORMATION, AND FINTECH IN SHAPING INVESTMENT DECISIONS: EVIDENCE FROM OMAN</t>
  </si>
  <si>
    <t>Kumar,  Suneel</t>
  </si>
  <si>
    <t>2-s2.0-105018200365</t>
  </si>
  <si>
    <t>Pria, S.</t>
  </si>
  <si>
    <t>Pria,  Shanmuga</t>
  </si>
  <si>
    <t>University of Technology and Applied Sciences Shinas, Shinas, Al Batinah, Oman</t>
  </si>
  <si>
    <t>Empowering Lifelong Learning: The Strategic Role of Accounting Education in Sustainable Development</t>
  </si>
  <si>
    <t>2-s2.0-85151700071</t>
  </si>
  <si>
    <t>Prasad, V.</t>
  </si>
  <si>
    <t>Prasad,  Venkata Vara</t>
  </si>
  <si>
    <t>Does financial attitude impact trading activity of retail investors during the COVID-19 pandemic in the Sultanate of Oman?</t>
  </si>
  <si>
    <t>Panicker, S.</t>
  </si>
  <si>
    <t>Panicker,  Sunita</t>
  </si>
  <si>
    <t>2-s2.0-105005000635</t>
  </si>
  <si>
    <t>Mishra,  Rashmi</t>
  </si>
  <si>
    <t>University of Technology and Applied Sciences Al Mussanah</t>
  </si>
  <si>
    <t>University of Technology and Applied Sciences Al Mussanah, Al-Musannah, Al Batinah, Oman</t>
  </si>
  <si>
    <t>The Impact of Financial Literacy, Spending Behavior, and Health Behavior on Financial Goals and Its Achievements</t>
  </si>
  <si>
    <t>Varshney, D.</t>
  </si>
  <si>
    <t>Varshney,  Deepika</t>
  </si>
  <si>
    <t>Akhtar,  Shakeb</t>
  </si>
  <si>
    <t>University of Technology and Applied Sciences Ibra</t>
  </si>
  <si>
    <t>College of Economics and Business Administration, University of Technology and Applied Sciences Ibra, Ibra, Oman</t>
  </si>
  <si>
    <t>Tiwari, C.K.</t>
  </si>
  <si>
    <t>Tiwari,  Chandan Kumar</t>
  </si>
  <si>
    <t>University of Technology and Applied Sciences Muscat</t>
  </si>
  <si>
    <t>College of Economics and Business Administration, University of Technology and Applied Sciences Muscat, Muscat, Muscat, Oman</t>
  </si>
  <si>
    <t>2-s2.0-85185659109</t>
  </si>
  <si>
    <t>Pandurengan, V.</t>
  </si>
  <si>
    <t>Pandurengan,  Vaidehi</t>
  </si>
  <si>
    <t>Business Studies Department, University of Technology and Applied Sciences Muscat, Muscat, Muscat, Oman</t>
  </si>
  <si>
    <t>Modelling the theory of planned behaviour to evaluate the investment intention of generation Z in the speculative market: stocks, Forex and cryptocurrencies</t>
  </si>
  <si>
    <t>Al Shammakhi, B.N.S.</t>
  </si>
  <si>
    <t>Al Shammakhi,  Badriya Nasser Said</t>
  </si>
  <si>
    <t>Khan,  Mohammad Shahfaraz</t>
  </si>
  <si>
    <t>University of Technology and Applied Sciences Salalah</t>
  </si>
  <si>
    <t>College of Economics and Business Administration, University of Technology and Applied Sciences Salalah, Salalah, Dhofar, Oman</t>
  </si>
  <si>
    <t>Department of Business Administration, University of Technology and Applied Sciences Salalah, Salalah, Dhofar, Oman</t>
  </si>
  <si>
    <t>Azad, I.</t>
  </si>
  <si>
    <t>Azad,  Imran</t>
  </si>
  <si>
    <t>Moosa, S.</t>
  </si>
  <si>
    <t>Moosa,  Sanyo</t>
  </si>
  <si>
    <t>Soliman, M.</t>
  </si>
  <si>
    <t>Soliman,  Mohammad S.A.</t>
  </si>
  <si>
    <t>University of Technology and Applied Sciences Salalah (Oman)
For the Egyptian university: NA</t>
  </si>
  <si>
    <t>Research and Consultation Department, University of Technology and Applied Sciences Salalah, Salalah, Dhofar, Oman, Tourism Studies Department, Faculty of Tourism and Hotels, Fayoum, Faiyum, Egypt</t>
  </si>
  <si>
    <t>University of Technology and Applied Sciences Shinas</t>
  </si>
  <si>
    <t>Accounting and Finance Unit, University of Technology and Applied Sciences Shinas, Shinas, Al Batinah, Oman</t>
  </si>
  <si>
    <t>Sultana, F.</t>
  </si>
  <si>
    <t>Sultana,  Farhana</t>
  </si>
  <si>
    <t>Shahid, F.</t>
  </si>
  <si>
    <t>Shahid,  Faisal</t>
  </si>
  <si>
    <t>University of Technology and Applied Sciences Suhar</t>
  </si>
  <si>
    <t>Department of General Requirements, University of Technology and Applied Sciences Suhar, Sohar, Al Batinah, Oman</t>
  </si>
  <si>
    <t>Kebriaeezadeh, A.</t>
  </si>
  <si>
    <t>Kebriaeezadeh,  Abbas</t>
  </si>
  <si>
    <t>University of Tehran</t>
  </si>
  <si>
    <t>Department of Pharmacoeconomics and Pharmaceutical Administration, School of Pharmacy, Tehran, Tehran, Iran</t>
  </si>
  <si>
    <t>Torabi Khargh, M.</t>
  </si>
  <si>
    <t>Torabi Khargh,  Mohammad</t>
  </si>
  <si>
    <t>University of Tehran, Tehran, Tehran, Iran</t>
  </si>
  <si>
    <t>Nikfar, S.</t>
  </si>
  <si>
    <t>Nikfar,  Shekoufeh</t>
  </si>
  <si>
    <t>2-s2.0-105001500998</t>
  </si>
  <si>
    <t>Abbasian, M.</t>
  </si>
  <si>
    <t>Abbasian,  Mahyar</t>
  </si>
  <si>
    <t>School of Industrial Engineering, University of Tehran, Tehran, Tehran, Iran</t>
  </si>
  <si>
    <t>A Hybrid Machine Learning Approach to Evaluate and Select Agile-Resilient-Sustainable Suppliers Considering Supply Chain 4.0: A Real Case Study</t>
  </si>
  <si>
    <t>Jamili, A.</t>
  </si>
  <si>
    <t>Jamili,  Amin</t>
  </si>
  <si>
    <t>Tabiani, S.</t>
  </si>
  <si>
    <t>Tabiani,  Saleh</t>
  </si>
  <si>
    <t>Savafarin Brokerage Co, Tehran, Iran, University of Tehran, Tehran, Tehran, Iran</t>
  </si>
  <si>
    <t>School of Management, University of Tehran, Tehran, Tehran, Iran</t>
  </si>
  <si>
    <t>Ghahfarokhi, A.D.</t>
  </si>
  <si>
    <t>Ghahfarokhi,  Amin Dehghan</t>
  </si>
  <si>
    <t>Department of Sport Management, University of Tehran, Tehran, Tehran, Iran</t>
  </si>
  <si>
    <t>Mohamadi Turkmani, E.M.</t>
  </si>
  <si>
    <t>Mohamadi Turkmani,  Ehsan Mohamadi</t>
  </si>
  <si>
    <t>Calhoun, D.D.</t>
  </si>
  <si>
    <t>Calhoun,  Donna D.</t>
  </si>
  <si>
    <t>University of Tennessee</t>
  </si>
  <si>
    <t>University of Tennessee, University of Tennessee Extension-Polk County, United States</t>
  </si>
  <si>
    <t>Kellermanns, F.</t>
  </si>
  <si>
    <t>Kellermanns,  Franz Willi</t>
  </si>
  <si>
    <t>University of Tennessee, Oak Ridge, TN, United States, WHU, WHU - Otto Beisheim School of Management, Vallendar, Rheinland-Pfalz, Germany</t>
  </si>
  <si>
    <t>Barnes, S.N.</t>
  </si>
  <si>
    <t>Barnes,  Shelly N.</t>
  </si>
  <si>
    <t>University of Tennessee, University of Tennessee Extension-Wilson County, United States</t>
  </si>
  <si>
    <t>Merwin, M.M.</t>
  </si>
  <si>
    <t>Merwin,  Michelle M.</t>
  </si>
  <si>
    <t>University of Tennessee, Martin, TN, United States</t>
  </si>
  <si>
    <t>Hethmon, M.H.</t>
  </si>
  <si>
    <t>Hethmon,  Marci H.</t>
  </si>
  <si>
    <t>University of Tennessee, UNIVERSITY OF TENNESSEE EXTENSION, Lebanon, TN, United States</t>
  </si>
  <si>
    <t>Berry, A.A.</t>
  </si>
  <si>
    <t>Berry,  Ann A.</t>
  </si>
  <si>
    <t>College of Social Work, University of Tennessee, Nashville, TN, United States</t>
  </si>
  <si>
    <t>Sneed, C.T.</t>
  </si>
  <si>
    <t>Sneed,  Christopher T.</t>
  </si>
  <si>
    <t>Bruce, D.</t>
  </si>
  <si>
    <t>Bruce,  Donald J.</t>
  </si>
  <si>
    <t>Department of Economics, University of Tennessee, Chattanooga, UT, United States</t>
  </si>
  <si>
    <t>Metzger, B.A.</t>
  </si>
  <si>
    <t>Metzger,  Barbara A.</t>
  </si>
  <si>
    <t>Department of Economics, University of Tennessee, Tullahoma, TN, United States</t>
  </si>
  <si>
    <t>Wann, C.R.</t>
  </si>
  <si>
    <t>Wann,  Christi R.</t>
  </si>
  <si>
    <t>University of Tennessee at Chattanooga</t>
  </si>
  <si>
    <t>University of Tennessee at Chattanooga, Chattanooga, TN, United States</t>
  </si>
  <si>
    <t>2-s2.0-85205036685</t>
  </si>
  <si>
    <t>Trussel, J.</t>
  </si>
  <si>
    <t>Trussel,  John M.</t>
  </si>
  <si>
    <t>Hardship Withdrawals Among Households with Disabilities</t>
  </si>
  <si>
    <t>Burke-Smalley, L.A.</t>
  </si>
  <si>
    <t>Burke-Smalley,  Lisa A.</t>
  </si>
  <si>
    <t>2-s2.0-85142122283</t>
  </si>
  <si>
    <t>Burke-Smalley, L.</t>
  </si>
  <si>
    <t>Differences in financial inclusion by disability type</t>
  </si>
  <si>
    <t>2-s2.0-85120550119</t>
  </si>
  <si>
    <t>Attributes of Households that Engage in Higher Levels of Family Financial Planning</t>
  </si>
  <si>
    <t>University of Texas Health Science Center</t>
  </si>
  <si>
    <t>University of Texas Health Science Center at Houston, Houston, TX, United States</t>
  </si>
  <si>
    <t>Wu, C.</t>
  </si>
  <si>
    <t>Wu,  Chen (Ken)</t>
  </si>
  <si>
    <t>University of Texas at Tyler</t>
  </si>
  <si>
    <t>University of Texas at Tyler, Tyler, TX, United States</t>
  </si>
  <si>
    <t>Wooldridge, B.R.</t>
  </si>
  <si>
    <t>Wooldridge,  Barbara Ross</t>
  </si>
  <si>
    <t>Polyzos, S.</t>
  </si>
  <si>
    <t>Polyzos,  Serafeim</t>
  </si>
  <si>
    <t>University of Thessaly</t>
  </si>
  <si>
    <t>Department of Planning and Regional Development, University of Thessaly, Volos, Thessaly, Greece</t>
  </si>
  <si>
    <t>University of Tirana</t>
  </si>
  <si>
    <t>Faculty of Economics, University of Tirana, Tirana, Tirana, Albania</t>
  </si>
  <si>
    <t>Stanovich, K.E.</t>
  </si>
  <si>
    <t>Stanovich,  Keith E.</t>
  </si>
  <si>
    <t>21</t>
  </si>
  <si>
    <t>University of Toronto</t>
  </si>
  <si>
    <t>Department of Applied Psychology and Human Development, University of Toronto, Toronto, ON, Canada</t>
  </si>
  <si>
    <t>University of Toronto, Toronto, ON, Canada</t>
  </si>
  <si>
    <t>2-s2.0-85035027906</t>
  </si>
  <si>
    <t>Pinto, A.D.</t>
  </si>
  <si>
    <t>Pinto,  Andrew D.</t>
  </si>
  <si>
    <t>St. Michael's Hospital, Toronto, Toronto, ON, Canada, University of Toronto Faculty of Medicine, Toronto, ON, Canada, Dalla Lana School of Public Health, University of Toronto, Toronto, ON, Canada, Upstream Lab, Li Ka Shing Knowledge Institute, Toronto, ON, Canada</t>
  </si>
  <si>
    <t>A novel income security intervention to address poverty in a primary care setting: A retrospective chart review</t>
  </si>
  <si>
    <t>Han,  Rachel</t>
  </si>
  <si>
    <t>University of Toronto Faculty of Medicine, Toronto, ON, Canada</t>
  </si>
  <si>
    <t>Done, S.J.</t>
  </si>
  <si>
    <t>Done,  S. J.</t>
  </si>
  <si>
    <t>University of Toronto Faculty of Medicine, Toronto, ON, Canada, Laboratory Medicine Program, University Health Network, Toronto, ON, Canada</t>
  </si>
  <si>
    <t>Lu, F.-I.</t>
  </si>
  <si>
    <t>Lu,  Fang I.</t>
  </si>
  <si>
    <t>University of Toronto Faculty of Medicine, Toronto, ON, Canada, Precision Diagnostics and Therapeutics Program, Sunnybrook Health Sciences Centre, Toronto, ON, Canada</t>
  </si>
  <si>
    <t>King, B.</t>
  </si>
  <si>
    <t>King,  Bryn</t>
  </si>
  <si>
    <t>Nguyen, V.P.K.H.</t>
  </si>
  <si>
    <t>Nguyen,  Vicky P.K.H.</t>
  </si>
  <si>
    <t>Undergraduate Medical Education, University of Toronto Faculty of Medicine, Toronto, ON, Canada</t>
  </si>
  <si>
    <t>2-s2.0-105007166440</t>
  </si>
  <si>
    <t>Peng, I.</t>
  </si>
  <si>
    <t>Peng,  Ito</t>
  </si>
  <si>
    <t>Contextualising international student migration to Canada: the case of Indian Punjab youths</t>
  </si>
  <si>
    <t>Hunt, A.</t>
  </si>
  <si>
    <t>Hunt,  Anne Williams</t>
  </si>
  <si>
    <t>Department of Occupational Science and Occupational Therapy, University of Toronto, Toronto, ON, Canada</t>
  </si>
  <si>
    <t>Trope, G.E.</t>
  </si>
  <si>
    <t>Trope,  Graham E.</t>
  </si>
  <si>
    <t>Pun, C.</t>
  </si>
  <si>
    <t>Pun,  Cherry</t>
  </si>
  <si>
    <t>Jones, M.K.</t>
  </si>
  <si>
    <t>Jones,  Marcella K.</t>
  </si>
  <si>
    <t>Bloch, G.</t>
  </si>
  <si>
    <t>Bloch,  Gary</t>
  </si>
  <si>
    <t>University of Toronto Faculty of Medicine, Toronto, ON, Canada, St. Michael's Hospital, Toronto, Toronto, ON, Canada</t>
  </si>
  <si>
    <t>Tompa, E.</t>
  </si>
  <si>
    <t>Tompa,  Emile</t>
  </si>
  <si>
    <t>Sharma,  Kriti</t>
  </si>
  <si>
    <t>Nyoni, T.</t>
  </si>
  <si>
    <t>Nyoni,  Thabani</t>
  </si>
  <si>
    <t>Georgieva, V.</t>
  </si>
  <si>
    <t>Georgieva,  Vanya</t>
  </si>
  <si>
    <t>Laylor, A.</t>
  </si>
  <si>
    <t>Laylor,  Andre</t>
  </si>
  <si>
    <t>Department of Social Justice Education, University of Toronto, Toronto, ON, Canada</t>
  </si>
  <si>
    <t>Factor-Inwentash Faculty of Social Work, University of Toronto, Toronto, ON, Canada</t>
  </si>
  <si>
    <t>Johnson, B.</t>
  </si>
  <si>
    <t>Johnson,  Bernadette</t>
  </si>
  <si>
    <t>Public Policy and Evaluation, Toronto, ON, Canada</t>
  </si>
  <si>
    <t>Edwards, T.</t>
  </si>
  <si>
    <t>Edwards,  Travonne</t>
  </si>
  <si>
    <t>Goel,  Ritika</t>
  </si>
  <si>
    <t>University of Toronto Faculty of Medicine, Toronto, ON, Canada, Toronto Central Community Care Access Centre, Toronto, ON, Canada</t>
  </si>
  <si>
    <t>Jin, Y.-P.</t>
  </si>
  <si>
    <t>Jin,  Yaping</t>
  </si>
  <si>
    <t>Raza, D.</t>
  </si>
  <si>
    <t>Raza,  Danyaal</t>
  </si>
  <si>
    <t>Upshur, R.E.G.</t>
  </si>
  <si>
    <t>Upshur,  Ross E.G.</t>
  </si>
  <si>
    <t>University of Toronto Faculty of Medicine, Toronto, ON, Canada, Lunenfeld-Tanenbaum Research Institute, Toronto, ON, Canada, Division of Clinical Public Health, University of Toronto, Toronto, ON, Canada</t>
  </si>
  <si>
    <t>Bellaire, J.</t>
  </si>
  <si>
    <t>Bellaire,  Jackie</t>
  </si>
  <si>
    <t>University of Toronto Faculty of Medicine, Toronto, ON, Canada,</t>
  </si>
  <si>
    <t>Upstream Lab, Li Ka Shing Knowledge Institute, Toronto, ON, Canada, University of Toronto Faculty of Medicine, Toronto, ON, Canada, St. Michael's Hospital, Toronto, Toronto, ON, Canada, Division of Clinical Public Health, University of Toronto, Toronto, ON, Canada</t>
  </si>
  <si>
    <t>Di Domenico, S.I.</t>
  </si>
  <si>
    <t>Di Domenico,  Stefano I.</t>
  </si>
  <si>
    <t>Department of Psychology, University of Toronto, Toronto, ON, Canada</t>
  </si>
  <si>
    <t>Tsoy, A.</t>
  </si>
  <si>
    <t>Tsoy,  Anton</t>
  </si>
  <si>
    <t>Department of Economics, University of Toronto, Toronto, ON, Canada, Centre for Economic Policy Research, London, London, United Kingdom</t>
  </si>
  <si>
    <t>Khapko, M.</t>
  </si>
  <si>
    <t>Khapko,  Mariana</t>
  </si>
  <si>
    <t>2-s2.0-85198235234</t>
  </si>
  <si>
    <t>Rahman,  Saidur</t>
  </si>
  <si>
    <t>Faculty of Kinesiology and Physical Education, University of Toronto, Toronto, ON, Canada</t>
  </si>
  <si>
    <t>WOMEN’S EMPOWERMENT THROUGH SPORTS IN SOUTH ASIA: Gender and Sport for Development and Peace (SDP) Programs in India and Bangladesh</t>
  </si>
  <si>
    <t>Tassone, M.</t>
  </si>
  <si>
    <t>Tassone,  Maria R.</t>
  </si>
  <si>
    <t>Centre for Interprofessional Education, University of Toronto, Toronto, ON, Canada</t>
  </si>
  <si>
    <t>St. Michael's Hospital, Toronto, Toronto, ON, Canada, University of Toronto Faculty of Medicine, Toronto, ON, Canada</t>
  </si>
  <si>
    <t>Chowdhury, R.</t>
  </si>
  <si>
    <t>Chowdhury,  Rasnat</t>
  </si>
  <si>
    <t>Verma,  Sarita</t>
  </si>
  <si>
    <t>Buys, Y.M.</t>
  </si>
  <si>
    <t>Buys,  Yvonne M.</t>
  </si>
  <si>
    <t>Joseph,  Janelle</t>
  </si>
  <si>
    <t>Pšenáková, I.</t>
  </si>
  <si>
    <t>Pšenáková,  I.</t>
  </si>
  <si>
    <t>University of Trnava</t>
  </si>
  <si>
    <t>Department of Mathematics and Computer Science, University of Trnava, Trnava, Trnava Region, Slovakia</t>
  </si>
  <si>
    <t>Hanari, K.</t>
  </si>
  <si>
    <t>Hanari,  Kyoko</t>
  </si>
  <si>
    <t>University of Tsukuba</t>
  </si>
  <si>
    <t>Health Services Research and Development Center, University of Tsukuba, Tsukuba, Ibaraki, Japan</t>
  </si>
  <si>
    <t>Minai, H.</t>
  </si>
  <si>
    <t>Minai,  Hideki</t>
  </si>
  <si>
    <t>Graduate School of Library, Information and Media Studies, University of Tsukuba, Tsukuba, Ibaraki, Japan</t>
  </si>
  <si>
    <t>Tamiya, N.</t>
  </si>
  <si>
    <t>Tamiya,  Nanako</t>
  </si>
  <si>
    <t>Department of Health Services Research, University of Tsukuba, Tsukuba, Ibaraki, Japan</t>
  </si>
  <si>
    <t>Department of Health Services Research, Faculty of Medicine, University of Tsukuba, Tsukuba, Ibaraki, Japan, Health Services Research and Development Center, University of Tsukuba, Tsukuba, Ibaraki, Japan</t>
  </si>
  <si>
    <t>Shishido,  Syuntaro</t>
  </si>
  <si>
    <t>University of Tsukuba, Tsukuba, Ibaraki, Japan</t>
  </si>
  <si>
    <t>Inokuchi, R.</t>
  </si>
  <si>
    <t>Inokuchi,  Ryota</t>
  </si>
  <si>
    <t>Sugiyama, T.</t>
  </si>
  <si>
    <t>Sugiyama,  Takehiro</t>
  </si>
  <si>
    <t>Department of Health Services Research, Faculty of Medicine, University of Tsukuba, Tsukuba, Ibaraki, Japan, Health Services Research and Development Center, University of Tsukuba, Tsukuba, Ibaraki, Japan, Diabetes and Metabolism Information Center, National Center for Global Health and Medicine, Tokyo, Japan</t>
  </si>
  <si>
    <t>Honda, Y.</t>
  </si>
  <si>
    <t>Honda,  Yasushi</t>
  </si>
  <si>
    <t>Faculty of Health and Sport Sciences, University of Tsukuba, Tsukuba, Ibaraki, Japan</t>
  </si>
  <si>
    <t>2-s2.0-105015341271</t>
  </si>
  <si>
    <t>Murzakova, E.D.</t>
  </si>
  <si>
    <t>Murzakova,  Ekaterina D.</t>
  </si>
  <si>
    <t>University of Tyumen</t>
  </si>
  <si>
    <t>Department of Economics and Finance, University of Tyumen, Tyumen, Tyumen Oblast, Russian Federation</t>
  </si>
  <si>
    <t>Assessment of the Tax Potential of the Constituent Entities of the Russian Federation</t>
  </si>
  <si>
    <t>Baburina, N.A.</t>
  </si>
  <si>
    <t>Baburina,  Natalia Alekseyevna</t>
  </si>
  <si>
    <t>Zakharova, K.A.</t>
  </si>
  <si>
    <t>Zakharova,  Kristina Alekseyevna</t>
  </si>
  <si>
    <t>2-s2.0-85067397929</t>
  </si>
  <si>
    <t>Ersoy, G.</t>
  </si>
  <si>
    <t>Ersoy,  Gürsel</t>
  </si>
  <si>
    <t>University of Usak</t>
  </si>
  <si>
    <t>University of Usak, Türkiye, Uşak, Turkey</t>
  </si>
  <si>
    <t>The impact of financial literacy on cognitive biases of individual investors</t>
  </si>
  <si>
    <t>Özen, E.</t>
  </si>
  <si>
    <t>Özen,  Ercan</t>
  </si>
  <si>
    <t>Mattingly, T.J.</t>
  </si>
  <si>
    <t>Mattingly,  T. Joseph</t>
  </si>
  <si>
    <t>University of Utah</t>
  </si>
  <si>
    <t>Department of Pharmacotherapy, University of Utah Health, Salt Lake City, UT, United States</t>
  </si>
  <si>
    <t>Kim,  Jaewhan</t>
  </si>
  <si>
    <t>University of Utah School of Medicine, Salt Lake City, UT, United States</t>
  </si>
  <si>
    <t>2-s2.0-105009300414</t>
  </si>
  <si>
    <t>Das, V.</t>
  </si>
  <si>
    <t>Das,  Vivekananda</t>
  </si>
  <si>
    <t>Department of Family and Consumer Studies, University of Utah, College of Social and Behavioral Science, Salt Lake City, UT, United States</t>
  </si>
  <si>
    <t>Financial Literacy and Financial Well-Being Amid Varying Economic Conditions: Evidence from the Survey of Household Economics and Decisionmaking 2017–2022</t>
  </si>
  <si>
    <t>Fagerlin, A.</t>
  </si>
  <si>
    <t>Fagerlin,  Angela</t>
  </si>
  <si>
    <t>Department of Population Health Sciences, University of Utah School of Medicine, Salt Lake City, UT, United States, VA Medical Center, North Chicago, United States</t>
  </si>
  <si>
    <t>2-s2.0-85211088773</t>
  </si>
  <si>
    <t>Public Health Insurance Expansion and Financial Well-Being Indicators Directly Evaluated by the Eligible: Evidence from the United States</t>
  </si>
  <si>
    <t>2-s2.0-84986173240</t>
  </si>
  <si>
    <t>Kojo Oseifuah, E.</t>
  </si>
  <si>
    <t>Kojo Oseifuah,  Emmanuel</t>
  </si>
  <si>
    <t>University of Venda</t>
  </si>
  <si>
    <t>Department of Accounting and Auditing, University of Venda, Thohoyandou, Limpopo, South Africa</t>
  </si>
  <si>
    <t>Financial literacy and youth entrepreneurship in South Africa</t>
  </si>
  <si>
    <t>Oseifuah, E.</t>
  </si>
  <si>
    <t>Oseifuah,  Emmanuel Kojo</t>
  </si>
  <si>
    <t>University of Venda, Thohoyandou, Limpopo, South Africa</t>
  </si>
  <si>
    <t>Gyekye, A.</t>
  </si>
  <si>
    <t>Gyekye,  Agyapong B.</t>
  </si>
  <si>
    <t>Trevisani, G.</t>
  </si>
  <si>
    <t>Trevisani,  Gino T.</t>
  </si>
  <si>
    <t>University of Vermont</t>
  </si>
  <si>
    <t>Department of Surgery, University of Vermont Medical Center, Burlington, VT, United States</t>
  </si>
  <si>
    <t>Ames, S.E.</t>
  </si>
  <si>
    <t>Ames,  Suzanne Elizabeth</t>
  </si>
  <si>
    <t>Department of Orthopaedics and Rehabilitation, University of Vermont Medical Center, Burlington, VT, United States</t>
  </si>
  <si>
    <t>2-s2.0-85161895656</t>
  </si>
  <si>
    <t>Jiang,  Qinyuan</t>
  </si>
  <si>
    <t>260</t>
  </si>
  <si>
    <t>University of Virginia</t>
  </si>
  <si>
    <t>School of Engineering and Applied Science, University of Virginia, Charlottesville, VA, United States</t>
  </si>
  <si>
    <t>Embodied AI for Financial Literacy Social Robots</t>
  </si>
  <si>
    <t>Leshem, S.</t>
  </si>
  <si>
    <t>Leshem,  Shirley</t>
  </si>
  <si>
    <t>Howle, S.</t>
  </si>
  <si>
    <t>Howle,  Sophie</t>
  </si>
  <si>
    <t>Deeken, G.</t>
  </si>
  <si>
    <t>Deeken,  Genevieve</t>
  </si>
  <si>
    <t>Centre de Recherche Epidémiologiques et Bio Statistiques de Sorbonne Paris Cité (CRESS), Paris, Ile-de-France, France, Department of Global Public Health and Global Studies, University of Virginia, Charlottesville, VA, United States</t>
  </si>
  <si>
    <t>Hamagami, F.</t>
  </si>
  <si>
    <t>Hamagami,  Fumiaki</t>
  </si>
  <si>
    <t>Department of Psychology, University of Virginia, Charlottesville, VA, United States</t>
  </si>
  <si>
    <t>Hu, J.</t>
  </si>
  <si>
    <t>Hu,  Jinglin</t>
  </si>
  <si>
    <t>McIntire School of Commerce, University of Virginia, Charlottesville, VA, United States</t>
  </si>
  <si>
    <t>Rampa, P.</t>
  </si>
  <si>
    <t>Rampa,  Pulkit</t>
  </si>
  <si>
    <t>Zak, L.</t>
  </si>
  <si>
    <t>Zak,  Lucas</t>
  </si>
  <si>
    <t>van Beek, N.</t>
  </si>
  <si>
    <t>van Beek,  Niels</t>
  </si>
  <si>
    <t>Department of Engineering Systems and Environment, University of Virginia, Charlottesville, VA, United States</t>
  </si>
  <si>
    <t>2-s2.0-85059704230</t>
  </si>
  <si>
    <t>Castleman, B.L.</t>
  </si>
  <si>
    <t>Castleman,  Benjamin L.</t>
  </si>
  <si>
    <t>University of Virginia, Charlottesville, VA, United States</t>
  </si>
  <si>
    <t>Benefits left on the table: Evidence from the Servicemembers’ Civil Relief Act</t>
  </si>
  <si>
    <t>Gopurathingal, J.</t>
  </si>
  <si>
    <t>Gopurathingal,  Jesilyn</t>
  </si>
  <si>
    <t>Thota, V.</t>
  </si>
  <si>
    <t>Thota,  Vineeth</t>
  </si>
  <si>
    <t>Thompson,  Matthew</t>
  </si>
  <si>
    <t>Iqbal, T.</t>
  </si>
  <si>
    <t>Iqbal,  Tariq</t>
  </si>
  <si>
    <t>Green, H.N.</t>
  </si>
  <si>
    <t>Green,  Haley N.</t>
  </si>
  <si>
    <t>Miu, C.</t>
  </si>
  <si>
    <t>Miu,  Candace</t>
  </si>
  <si>
    <t>Gao,  Jiechao</t>
  </si>
  <si>
    <t>School of Computer Science, University of Virginia, Charlottesville, VA, United States</t>
  </si>
  <si>
    <t>2-s2.0-85093358233</t>
  </si>
  <si>
    <t>Adamczyk, D.</t>
  </si>
  <si>
    <t>Adamczyk,  Dominika</t>
  </si>
  <si>
    <t>262</t>
  </si>
  <si>
    <t>University of Warsaw</t>
  </si>
  <si>
    <t>Faculty of Psychology, University of Warsaw, Warsaw, MA, Poland</t>
  </si>
  <si>
    <t>The relations between materialism, consumer decisions and advertising perception</t>
  </si>
  <si>
    <t>2-s2.0-85118527583</t>
  </si>
  <si>
    <t>Trochymiak, M.R.</t>
  </si>
  <si>
    <t>Trochymiak,  Mateusz Robert</t>
  </si>
  <si>
    <t>University of Warsaw, Warsaw, MA, Poland, University of Warsaw, Warsaw, MA, Poland</t>
  </si>
  <si>
    <t>Between empowerment and self-discipline. Money management training in the practice of social work in Poland</t>
  </si>
  <si>
    <t>Zajenkowski, M.</t>
  </si>
  <si>
    <t>Zajenkowski,  Marcin</t>
  </si>
  <si>
    <t>Maison, D.</t>
  </si>
  <si>
    <t>Maison,  Dominika Agnieszka</t>
  </si>
  <si>
    <t>Opolski, K.</t>
  </si>
  <si>
    <t>Opolski,  Krzysztof</t>
  </si>
  <si>
    <t>University of Warsaw, Warsaw, MA, Poland</t>
  </si>
  <si>
    <t>2-s2.0-84990348678</t>
  </si>
  <si>
    <t>Bond, M.</t>
  </si>
  <si>
    <t>Bond,  Meg</t>
  </si>
  <si>
    <t>67</t>
  </si>
  <si>
    <t>University of Warwick</t>
  </si>
  <si>
    <t>University of Warwick, Coventry, West Midlands, United Kingdom</t>
  </si>
  <si>
    <t>Understanding the benefits/wages connection: financial literacy for citizenship in a risk society</t>
  </si>
  <si>
    <t>Walasek, L.</t>
  </si>
  <si>
    <t>Walasek,  Lukasz</t>
  </si>
  <si>
    <t>Department of Psychology, University of Warwick, Coventry, West Midlands, United Kingdom</t>
  </si>
  <si>
    <t>2-s2.0-84930045650</t>
  </si>
  <si>
    <t>Clarke, C.</t>
  </si>
  <si>
    <t>Clarke,  Chris D.</t>
  </si>
  <si>
    <t>Learning to fail: resilience and the empty promise of financial literacy education</t>
  </si>
  <si>
    <t>Morris, R.</t>
  </si>
  <si>
    <t>Morris,  Rebecca</t>
  </si>
  <si>
    <t>Department of Education Studies, University of Warwick, Coventry, West Midlands, United Kingdom</t>
  </si>
  <si>
    <t>2-s2.0-77951787987</t>
  </si>
  <si>
    <t>Watson, M.</t>
  </si>
  <si>
    <t>Watson,  Matthew</t>
  </si>
  <si>
    <t>Department of Politics and International Studies, University of Warwick, Coventry, West Midlands, United Kingdom</t>
  </si>
  <si>
    <t>House price Keynesianism and the contradictions of the modern investor subject</t>
  </si>
  <si>
    <t>2-s2.0-85063240231</t>
  </si>
  <si>
    <t>Rethel, L.</t>
  </si>
  <si>
    <t>Rethel,  Lena</t>
  </si>
  <si>
    <t>Capital market development in Southeast Asia: From speculative crisis to spectacles of financialization</t>
  </si>
  <si>
    <t>Cunningham, J.L.</t>
  </si>
  <si>
    <t>Cunningham,  Jay L.</t>
  </si>
  <si>
    <t>63</t>
  </si>
  <si>
    <t>University of Washington</t>
  </si>
  <si>
    <t>Human Centered Design and Engineering, University of Washington, Seattle, WA, United States</t>
  </si>
  <si>
    <t>Kientz, J.A.</t>
  </si>
  <si>
    <t>Kientz,  Julie A.</t>
  </si>
  <si>
    <t>Rosner, D.</t>
  </si>
  <si>
    <t>Rosner,  Daniela K.</t>
  </si>
  <si>
    <t>Shankaran, V.</t>
  </si>
  <si>
    <t>Shankaran,  Veena</t>
  </si>
  <si>
    <t>University of Washington, Seattle, WA, United States</t>
  </si>
  <si>
    <t>Adamson, R.</t>
  </si>
  <si>
    <t>Adamson,  Rosemary</t>
  </si>
  <si>
    <t>Critical Care and Sleep Medicine, VA Puget Sound Health Care System, Seattle, WA, United States, University of Washington School of Medicine, Seattle, WA, United States</t>
  </si>
  <si>
    <t>2-s2.0-85083299531</t>
  </si>
  <si>
    <t>Magistro, B.</t>
  </si>
  <si>
    <t>Magistro,  Beatrice</t>
  </si>
  <si>
    <t>Department of Political Science, University of Washington, Seattle, WA, United States</t>
  </si>
  <si>
    <t>Financial literacy and support for free trade in the UK</t>
  </si>
  <si>
    <t>School of Social Work, University of Washington, Lynnwood, WA, United States</t>
  </si>
  <si>
    <t>2-s2.0-85042006428</t>
  </si>
  <si>
    <t>Singleton, E.</t>
  </si>
  <si>
    <t>Singleton,  Erin</t>
  </si>
  <si>
    <t>Consumer Education and Training Services, University of Washington, Seattle, WA, United States</t>
  </si>
  <si>
    <t>Pilot feasibility study of an oncology financial navigation program</t>
  </si>
  <si>
    <t>Fred Hutchinson Cancer Center, Seattle, WA, United States, Division of Medical Oncology, University of Washington School of Medicine, Seattle, WA, United States</t>
  </si>
  <si>
    <t>Yip, J.C.</t>
  </si>
  <si>
    <t>Yip,  Jason C.</t>
  </si>
  <si>
    <t>The Information School, University of Washington, Box354982, United States</t>
  </si>
  <si>
    <t>Anderson, C.L.</t>
  </si>
  <si>
    <t>Anderson,  Clive Leigh</t>
  </si>
  <si>
    <t>Erickson,  Lynnea</t>
  </si>
  <si>
    <t>Schwartz, N.</t>
  </si>
  <si>
    <t>Schwartz,  Naomi R.M.</t>
  </si>
  <si>
    <t>Center for Social Development, University of Washington, Seattle, WA, United States</t>
  </si>
  <si>
    <t>Li,  Benjamin C.</t>
  </si>
  <si>
    <t>Rayos Contra Cancer, Seattle, WA, United States, Division of Radiation Oncology, University of Washington, Seattle, WA, United States</t>
  </si>
  <si>
    <t>Ries, R.</t>
  </si>
  <si>
    <t>Ries,  Richard K.</t>
  </si>
  <si>
    <t>Addiction Psychiatry Residency Program, University of Washington School of Medicine, Seattle, WA, United States</t>
  </si>
  <si>
    <t>2-s2.0-16544364062</t>
  </si>
  <si>
    <t>Stillman, D.</t>
  </si>
  <si>
    <t>Stillman,  Dennis</t>
  </si>
  <si>
    <t>The essentials of good governance. Financial literacy, organizational skills and access to the right data are critical.</t>
  </si>
  <si>
    <t>School of Nursing and Health Studies, University of Washington-Bothell, Bothell, WA, United States</t>
  </si>
  <si>
    <t>Pointer, D.</t>
  </si>
  <si>
    <t>Pointer,  Dennis D.</t>
  </si>
  <si>
    <t>Nelson, J.</t>
  </si>
  <si>
    <t>Nelson,  Judy</t>
  </si>
  <si>
    <t>Johnson,  Lissa</t>
  </si>
  <si>
    <t>Ramsey, S.</t>
  </si>
  <si>
    <t>Gallagher, K.</t>
  </si>
  <si>
    <t>Division of Medical Oncology, University of Washington School of Medicine, Seattle, WA, United States</t>
  </si>
  <si>
    <t>Balch, A.</t>
  </si>
  <si>
    <t>2-s2.0-14644411015</t>
  </si>
  <si>
    <t>Scott, D.</t>
  </si>
  <si>
    <t>Scott,  Daniel J.</t>
  </si>
  <si>
    <t>112</t>
  </si>
  <si>
    <t>University of Waterloo</t>
  </si>
  <si>
    <t>Department of Geography, University of Waterloo, Waterloo, ON, Canada</t>
  </si>
  <si>
    <t>Who changes consumption following residential energy evalutions? Local programs need all income groups to achieve Kyoto targets</t>
  </si>
  <si>
    <t>Rowlands, I.H.</t>
  </si>
  <si>
    <t>Rowlands,  Ian H.</t>
  </si>
  <si>
    <t>University of Waterloo, Waterloo, ON, Canada</t>
  </si>
  <si>
    <t>Parker, P.</t>
  </si>
  <si>
    <t>Parker,  Paul K.</t>
  </si>
  <si>
    <t>Robinson, B.E.</t>
  </si>
  <si>
    <t>Robinson,  Barbara E.</t>
  </si>
  <si>
    <t>School of Optometry, University of Waterloo, Waterloo, ON, Canada</t>
  </si>
  <si>
    <t>MacEachen, E.</t>
  </si>
  <si>
    <t>MacEachen,  Ellen</t>
  </si>
  <si>
    <t>School of Public Health and Health Systems, University of Waterloo, Waterloo, ON, Canada</t>
  </si>
  <si>
    <t>Lu,  Xinyi</t>
  </si>
  <si>
    <t>Department of Psychology, University of Waterloo, Waterloo, ON, Canada</t>
  </si>
  <si>
    <t>University of Western Macedonia</t>
  </si>
  <si>
    <t>Department of Informatics and Telecommunications Engineering, University of Western Macedonia, Kozani, Western Macedonia, Greece</t>
  </si>
  <si>
    <t>Pliatsios, D.</t>
  </si>
  <si>
    <t>Pliatsios,  Dimitrios</t>
  </si>
  <si>
    <t>Department of Electrical &amp; Computer Engineering, University of Western Macedonia, Kozani, Western Macedonia, Greece</t>
  </si>
  <si>
    <t>Radoglou-Grammatikis, P.</t>
  </si>
  <si>
    <t>Radoglou-Grammatikis,  Panagiotis</t>
  </si>
  <si>
    <t>2-s2.0-105003457065</t>
  </si>
  <si>
    <t>Pakos, G.</t>
  </si>
  <si>
    <t>Pakos,  Georgios</t>
  </si>
  <si>
    <t>Department of Midwifery, University of Western Macedonia, Kozani, Western Macedonia, Greece</t>
  </si>
  <si>
    <t>Financial Literacy and Leadership Skills Among Healthcare Professionals in Greece</t>
  </si>
  <si>
    <t>Sarigiannidis, P.</t>
  </si>
  <si>
    <t>Sarigiannidis,  Panagiotis G.</t>
  </si>
  <si>
    <t>Bothos, I.M.A.</t>
  </si>
  <si>
    <t>Bothos,  Ioannis M.A.</t>
  </si>
  <si>
    <t>Mpogiatzidis, P.</t>
  </si>
  <si>
    <t>Mpogiatzidis,  Panagiotis</t>
  </si>
  <si>
    <t>2-s2.0-85215797076</t>
  </si>
  <si>
    <t>Financial Literacy Among Healthcare Providers: A Systematic Review</t>
  </si>
  <si>
    <t>Spinthiropoulos, S.</t>
  </si>
  <si>
    <t>Spinthiropoulos,  Konstantinos G.</t>
  </si>
  <si>
    <t>Department of Management Science and Technology, University of Western Macedonia, Kozani, Western Macedonia, Greece</t>
  </si>
  <si>
    <t>Konstantinidis, A.D.</t>
  </si>
  <si>
    <t>Konstantinidis,  Anastasios D.</t>
  </si>
  <si>
    <t>Department of Accounting and Finance, University of Western Macedonia, Kozani, Western Macedonia, Greece</t>
  </si>
  <si>
    <t>2-s2.0-85018555381</t>
  </si>
  <si>
    <t>University of William &amp; Mary (Raymond A. Mason School of Business) or simply William &amp; Mary (if the school name is considered sufficient as the university name in this context)
Alternatively, if we consider each institution separately, then University of Pennsylvania is also present in the text. However, Boehly Center for Excellence in Finance and College of William are not universities but rather a center and a college respectively. So, I chose to include the full university name as it appears in the affiliation text.</t>
  </si>
  <si>
    <t>Boehly Center for Excellence in Finance, United States, College of William, Raymond A. Mason School of Business, Williamsburg, VA, United States, University of Pennsylvania, Philadelphia, PA, United States</t>
  </si>
  <si>
    <t>Personal pension investments and the role of financial literacy</t>
  </si>
  <si>
    <t>2-s2.0-85137038916</t>
  </si>
  <si>
    <t>Pizzo, D.L.</t>
  </si>
  <si>
    <t>Pizzo,  Dana L.</t>
  </si>
  <si>
    <t>University of Windsor</t>
  </si>
  <si>
    <t>University of Windsor, Windsor, ON, Canada</t>
  </si>
  <si>
    <t>LEAD legacy projects</t>
  </si>
  <si>
    <t>Palazzolo, A.N.</t>
  </si>
  <si>
    <t>Palazzolo,  Alyssa N.</t>
  </si>
  <si>
    <t>Baird, A.D.</t>
  </si>
  <si>
    <t>Baird,  Anne Dull</t>
  </si>
  <si>
    <t>University of Windsor
Henry Ford Health System (NA)</t>
  </si>
  <si>
    <t>Department of Psychology, University of Windsor, Windsor, ON, Canada, Department of Psychiatry, Henry Ford Health System, Detroit, MI, United States</t>
  </si>
  <si>
    <t>Podell, K.</t>
  </si>
  <si>
    <t>Podell,  Kenneth</t>
  </si>
  <si>
    <t>McCarthy, D.P.</t>
  </si>
  <si>
    <t>McCarthy,  Daniel Patrick</t>
  </si>
  <si>
    <t>102</t>
  </si>
  <si>
    <t>University of Wisconsin</t>
  </si>
  <si>
    <t>University of Wisconsin School of Medicine and Public Health, Madison, WI, United States</t>
  </si>
  <si>
    <t>Foley, E.F.</t>
  </si>
  <si>
    <t>Foley,  Eugene F.</t>
  </si>
  <si>
    <t>Carchman, E.H.</t>
  </si>
  <si>
    <t>Carchman,  Evie H.</t>
  </si>
  <si>
    <t>Harms, B.</t>
  </si>
  <si>
    <t>Harms,  Bruce A.</t>
  </si>
  <si>
    <t>Harms, B.A.</t>
  </si>
  <si>
    <t>Rogers, A.P.</t>
  </si>
  <si>
    <t>Rogers,  Andrew P.</t>
  </si>
  <si>
    <t>Jain, G.</t>
  </si>
  <si>
    <t>Jain,  Gaurav</t>
  </si>
  <si>
    <t>Barrett, J.R.</t>
  </si>
  <si>
    <t>Barrett,  James R.</t>
  </si>
  <si>
    <t>Department of Surgery, University of Wisconsin School of Medicine and Public Health, Madison, WI, United States</t>
  </si>
  <si>
    <t>Kovzik, A.</t>
  </si>
  <si>
    <t>Kovzik,  Alexander</t>
  </si>
  <si>
    <t>University of Wisconsin Oshkosh</t>
  </si>
  <si>
    <t>University of Wisconsin Oshkosh, Oshkosh, WI, United States</t>
  </si>
  <si>
    <t>University of Wisconsin-Green Bay</t>
  </si>
  <si>
    <t>University of Wisconsin-Green Bay, Green Bay, WI, United States</t>
  </si>
  <si>
    <t>Jahan, I.</t>
  </si>
  <si>
    <t>Jahan,  Israt</t>
  </si>
  <si>
    <t>University of Wisconsin-La Crosse</t>
  </si>
  <si>
    <t>Department of Economics, University of Wisconsin-La Crosse, La Crosse, WI, United States</t>
  </si>
  <si>
    <t>Shi, P.</t>
  </si>
  <si>
    <t>Shi,  Peng</t>
  </si>
  <si>
    <t>University of Wisconsin-Madison</t>
  </si>
  <si>
    <t>Department of Risk and Insurance, University of Wisconsin-Madison, Madison, WI, United States</t>
  </si>
  <si>
    <t>School of Human Ecology, University of Wisconsin-Madison, Madison, WI, United States</t>
  </si>
  <si>
    <t>Tansey, T.N.</t>
  </si>
  <si>
    <t>Tansey,  Timothy N.</t>
  </si>
  <si>
    <t>University of Wisconsin-Madison, Madison, WI, United States</t>
  </si>
  <si>
    <t>2-s2.0-84874919308</t>
  </si>
  <si>
    <t>Department of Consumer Science, University of Wisconsin-Madison, Madison, WI, United States</t>
  </si>
  <si>
    <t>Financial coaching's potential for enhancing family financial security</t>
  </si>
  <si>
    <t>Anderson, C.A.</t>
  </si>
  <si>
    <t>Anderson,  Catherine A.</t>
  </si>
  <si>
    <t>Olive, P.</t>
  </si>
  <si>
    <t>Olive,  Peggy</t>
  </si>
  <si>
    <t>Richland Center, University of Wisconsin-Madison, Madison, WI, United States</t>
  </si>
  <si>
    <t>2-s2.0-85191786337</t>
  </si>
  <si>
    <t>Undergraduate financial knowledge, attitudes, and behaviors: The impact of financial life skills course on college students</t>
  </si>
  <si>
    <t>2-s2.0-84866556615</t>
  </si>
  <si>
    <t>Holden, K.</t>
  </si>
  <si>
    <t>Holden,  Karen C.</t>
  </si>
  <si>
    <t>Faculty Affiliate at the Institute for Research on Poverty, University of Wisconsin-Madison, Madison, WI, United States</t>
  </si>
  <si>
    <t>The Links between Early-Life Cognition and Schooling and Late-Life Financial Knowledge</t>
  </si>
  <si>
    <t>Chy, S.</t>
  </si>
  <si>
    <t>Chy,  Somalis</t>
  </si>
  <si>
    <t>2-s2.0-65549147275</t>
  </si>
  <si>
    <t>Devane, B.</t>
  </si>
  <si>
    <t>Devane,  Benjamin</t>
  </si>
  <si>
    <t>Department of Curriculum and Instruction, University of Wisconsin-Madison, Madison, WI, United States</t>
  </si>
  <si>
    <t>'Get some secured credit cards homey': Hip hop discourse, financial literacy and the design of digital media learning environments</t>
  </si>
  <si>
    <t>Schmit, J.T.</t>
  </si>
  <si>
    <t>Schmit,  Joan T.</t>
  </si>
  <si>
    <t>2-s2.0-85102431433</t>
  </si>
  <si>
    <t>Smith, D.C.</t>
  </si>
  <si>
    <t>Smith,  Dale C.</t>
  </si>
  <si>
    <t>Development of the American society of agronomy, 1958-1977</t>
  </si>
  <si>
    <t>Parrott, E.</t>
  </si>
  <si>
    <t>Parrott,  Emily</t>
  </si>
  <si>
    <t>Su, Y.T.</t>
  </si>
  <si>
    <t>Su,  Yungting</t>
  </si>
  <si>
    <t>O'Rourke, C.M.</t>
  </si>
  <si>
    <t>O'Rourke,  Collin M.</t>
  </si>
  <si>
    <t>Scholz, J.K.</t>
  </si>
  <si>
    <t>Scholz,  John Karl</t>
  </si>
  <si>
    <t>Department of Economics, University of Wisconsin-Madison, Madison, WI, United States</t>
  </si>
  <si>
    <t>Wong, N.</t>
  </si>
  <si>
    <t>Wong,  Nancy Yee Ching</t>
  </si>
  <si>
    <t>O'Rourke, C.</t>
  </si>
  <si>
    <t>Center for Financial Security, University of Wisconsin-Madison, Madison, WI, United States</t>
  </si>
  <si>
    <t>2-s2.0-85099083480</t>
  </si>
  <si>
    <t>Allowances: Incidence in the US and Relationship to Financial Capability in Young Adulthood</t>
  </si>
  <si>
    <t>2-s2.0-84922484145</t>
  </si>
  <si>
    <t>A framework for developing and testing financial capability education programs targeted to elementary schools</t>
  </si>
  <si>
    <t>Haynes, B.</t>
  </si>
  <si>
    <t>Haynes,  Barbara</t>
  </si>
  <si>
    <t>Frees, E.W.</t>
  </si>
  <si>
    <t>Frees,  Edward W.(Jed)</t>
  </si>
  <si>
    <t>Department of Risk and Insurance, University of Wisconsin-Madison, Madison, WI, United States, Actuarial Studies &amp; Statistics, ANU College of Business &amp; Economics, Canberra, ACT, Australia</t>
  </si>
  <si>
    <t>Shim,  Soeyon</t>
  </si>
  <si>
    <t>Koundinya, V.</t>
  </si>
  <si>
    <t>Koundinya,  Vikram</t>
  </si>
  <si>
    <t>Environmental Resources Center, University of Wisconsin-Madison, Madison, WI, United States</t>
  </si>
  <si>
    <t>Herd, P.</t>
  </si>
  <si>
    <t>Herd,  Pamela</t>
  </si>
  <si>
    <t>Bishop, M.</t>
  </si>
  <si>
    <t>Bishop,  Malachy L.</t>
  </si>
  <si>
    <t>Yoon,  Sunyee</t>
  </si>
  <si>
    <t>Robb, C.</t>
  </si>
  <si>
    <t>Shutske, J.</t>
  </si>
  <si>
    <t>Shutske,  John M.</t>
  </si>
  <si>
    <t>Department of Biological Systems Engineering, University of Wisconsin-Madison, Madison, WI, United States</t>
  </si>
  <si>
    <t>2-s2.0-85095858498</t>
  </si>
  <si>
    <t>Geisler, E.</t>
  </si>
  <si>
    <t>Geisler,  Ellen</t>
  </si>
  <si>
    <t>Department of Forest and Wildlife Ecology, University of Wisconsin-Madison, Madison, WI, United States</t>
  </si>
  <si>
    <t>“Maxed Out on Efficiency”: Logger Perceptions of Financial Challenges Facing Timber Operations</t>
  </si>
  <si>
    <t>Gorby, T.</t>
  </si>
  <si>
    <t>Gorby,  Tricia A.</t>
  </si>
  <si>
    <t>Department of Forest and Wildlife Ecology, University of Wisconsin-Madison, Madison, WI, United States, Wisconsin Department of Natural Resources, Madison, WI, United States</t>
  </si>
  <si>
    <t>2-s2.0-84884183882</t>
  </si>
  <si>
    <t>Eschenfelder, K.</t>
  </si>
  <si>
    <t>Eschenfelder,  Kristin R.</t>
  </si>
  <si>
    <t>School of Computer, Data &amp; Information Sciences, Madison, WI, United States</t>
  </si>
  <si>
    <t>Public libraries in an age of financial complexity: Toward enhancing community financial literacy</t>
  </si>
  <si>
    <t>2-s2.0-85121827345</t>
  </si>
  <si>
    <t>Financial Coaching in Practice: Findings From a Survey of Financial Coaches</t>
  </si>
  <si>
    <t>Chang, B.</t>
  </si>
  <si>
    <t>Chang,  Briana</t>
  </si>
  <si>
    <t>Boyce, L.</t>
  </si>
  <si>
    <t>Boyce,  Laurie</t>
  </si>
  <si>
    <t>2-s2.0-84887014815</t>
  </si>
  <si>
    <t>The impacts of mandatory financial education: Evidence from a randomized field study</t>
  </si>
  <si>
    <t>2-s2.0-85174202929</t>
  </si>
  <si>
    <t>Hoiting, J.</t>
  </si>
  <si>
    <t>Hoiting,  Jill</t>
  </si>
  <si>
    <t>“If I don't have credit, I don't have anything”: Perspectives on the credit scoring system among mothers with low incomes</t>
  </si>
  <si>
    <t>Lienhardt, H.</t>
  </si>
  <si>
    <t>Lienhardt,  Hallie</t>
  </si>
  <si>
    <t>Halpern-Meekin, S.</t>
  </si>
  <si>
    <t>Halpern-Meekin,  Sarah</t>
  </si>
  <si>
    <t>Rickenbach, M.G.</t>
  </si>
  <si>
    <t>Rickenbach,  Mark G.</t>
  </si>
  <si>
    <t>Matthews, P.</t>
  </si>
  <si>
    <t>Matthews,  Percival G.</t>
  </si>
  <si>
    <t>Department of Educational Psychology, University of Wisconsin-Madison, Madison, WI, United States</t>
  </si>
  <si>
    <t>Smith, C.A.</t>
  </si>
  <si>
    <t>Smith,  Catherine Arnott</t>
  </si>
  <si>
    <t>Associate Professor of Public Affairs and Human Ecology, University of Wisconsin-Madison, Madison, WI, United States</t>
  </si>
  <si>
    <t>Consumer Science and Public Affairs, University of Wisconsin-Madison, Madison, WI, United States</t>
  </si>
  <si>
    <t>Samek, A.S.</t>
  </si>
  <si>
    <t>2-s2.0-105003985202</t>
  </si>
  <si>
    <t>Financial behavior among emerging adults</t>
  </si>
  <si>
    <t>Hubbard, E.</t>
  </si>
  <si>
    <t>Hubbard,  Edward M.</t>
  </si>
  <si>
    <t>2-s2.0-81555214102</t>
  </si>
  <si>
    <t>Mortgage Mistakes? Demographic Factors Associated with Problematic Loan Application Behaviors</t>
  </si>
  <si>
    <t>Weber-Wandel, K.</t>
  </si>
  <si>
    <t>Weber-Wandel,  Karla</t>
  </si>
  <si>
    <t>2-s2.0-77956425048</t>
  </si>
  <si>
    <t>Financial education and counseling - still holding promise</t>
  </si>
  <si>
    <t>2-s2.0-84894107327</t>
  </si>
  <si>
    <t>University of Wisconsin-Madison, Madison, WI, United States, Center for Financial Security, University of Wisconsin-Madison, Madison, WI, United States, Social Security Administration, Baltimore, MD, United States</t>
  </si>
  <si>
    <t>Improving Financial Literacy: The Role of Nonprofit Providers</t>
  </si>
  <si>
    <t>Chan, F.</t>
  </si>
  <si>
    <t>Chan,  Fong H.</t>
  </si>
  <si>
    <t>Rissman, A.R.</t>
  </si>
  <si>
    <t>Rissman,  Adena R.</t>
  </si>
  <si>
    <t>Dutton, K.M.</t>
  </si>
  <si>
    <t>Dutton,  Kayla M.</t>
  </si>
  <si>
    <t>Nevin, J.R.</t>
  </si>
  <si>
    <t>Nevin,  John R.</t>
  </si>
  <si>
    <t>University of Wisconsin-Madison
Saint Joseph's University</t>
  </si>
  <si>
    <t>University of Wisconsin-Madison, Madison, WI, United States, School of Business, Saint Joseph's University, United States, Philadelphia, PA, United States</t>
  </si>
  <si>
    <t>Hawkins,  Maren M.</t>
  </si>
  <si>
    <t>University of Wisconsin-Milwaukee</t>
  </si>
  <si>
    <t>Joseph J. Zilber School of Public Health, University of Wisconsin-Milwaukee, Milwaukee, WI, United States</t>
  </si>
  <si>
    <t>Gakii, D.</t>
  </si>
  <si>
    <t>Gakii,  Dorothy</t>
  </si>
  <si>
    <t>University of Wisconsin-Milwaukee, Milwaukee, WI, United States</t>
  </si>
  <si>
    <t>Kako, P.</t>
  </si>
  <si>
    <t>Kako,  Peninnah M.</t>
  </si>
  <si>
    <t>Schug, M.C.</t>
  </si>
  <si>
    <t>Schug,  Mark C.</t>
  </si>
  <si>
    <t>Mkandawire-Valhmu, L.</t>
  </si>
  <si>
    <t>Mkandawire-Valhmu,  Lucy</t>
  </si>
  <si>
    <t>Dressel, A.</t>
  </si>
  <si>
    <t>Dressel,  Anne E.</t>
  </si>
  <si>
    <t>Lopez, A.A.</t>
  </si>
  <si>
    <t>Lopez,  Alexa A.</t>
  </si>
  <si>
    <t>Toms, O.M.</t>
  </si>
  <si>
    <t>Toms,  Ozalle Marie</t>
  </si>
  <si>
    <t>University of Wisconsin-Stevens Point</t>
  </si>
  <si>
    <t>University of Wisconsin-Stevens Point, Stevens Point, WI, United States</t>
  </si>
  <si>
    <t>Decker-Maurer, H.</t>
  </si>
  <si>
    <t>Decker-Maurer,  Heidi</t>
  </si>
  <si>
    <t>University of Wisconsin-Stout</t>
  </si>
  <si>
    <t>University of Wisconsin-Stout, Menomonie, WI, United States</t>
  </si>
  <si>
    <t>Schlegelmilch, A.</t>
  </si>
  <si>
    <t>Schlegelmilch,  Amanda</t>
  </si>
  <si>
    <t>Roskowski, M.</t>
  </si>
  <si>
    <t>Roskowski,  Matthew</t>
  </si>
  <si>
    <t>Collins, J.C.</t>
  </si>
  <si>
    <t>Collins,  James C.</t>
  </si>
  <si>
    <t>University of Wisconsin-Whitewater</t>
  </si>
  <si>
    <t>Department of Special Education, University of Wisconsin-Whitewater, Whitewater, WI, United States</t>
  </si>
  <si>
    <t>Ramiah, V.</t>
  </si>
  <si>
    <t>Ramiah,  Vikash B.</t>
  </si>
  <si>
    <t>University of Wollongong</t>
  </si>
  <si>
    <t>University of Wollongong in Dubai, Dubai, United Arab Emirates</t>
  </si>
  <si>
    <t>Gerth, F.</t>
  </si>
  <si>
    <t>Gerth,  Florian</t>
  </si>
  <si>
    <t>Faculty of Business, University of Wollongong in Dubai, Dubai, United Arab Emirates</t>
  </si>
  <si>
    <t>2-s2.0-105009867857</t>
  </si>
  <si>
    <t>Stephen, C.M.</t>
  </si>
  <si>
    <t>Stephen,  Catherine M.</t>
  </si>
  <si>
    <t>162</t>
  </si>
  <si>
    <t>Faculty of Science, Medicine and Health, Wollongong, NSW, Australia</t>
  </si>
  <si>
    <t>Impacts of Financial Stress on Mental Health and Wellbeing of Nursing Students: A Systematic Integrative Review</t>
  </si>
  <si>
    <t>Smith, B.W.</t>
  </si>
  <si>
    <t>Smith,  Brandon W.</t>
  </si>
  <si>
    <t>Twyford, E.</t>
  </si>
  <si>
    <t>Twyford,  Erin Jade</t>
  </si>
  <si>
    <t>University of Wollongong, Wollongong, NSW, Australia</t>
  </si>
  <si>
    <t>Silaen, P.</t>
  </si>
  <si>
    <t>Silaen,  Parulian</t>
  </si>
  <si>
    <t>Khan, H.R.</t>
  </si>
  <si>
    <t>Khan,  Haroon ur Rashid</t>
  </si>
  <si>
    <t>Frino, A.</t>
  </si>
  <si>
    <t>Frino,  Alex</t>
  </si>
  <si>
    <t>Tam, L.</t>
  </si>
  <si>
    <t>Tam,  Leona</t>
  </si>
  <si>
    <t>School of Management and Marketing, University of Wollongong, Wollongong, NSW, Australia</t>
  </si>
  <si>
    <t>Salamonson, Y.</t>
  </si>
  <si>
    <t>Salamonson,  Yenna</t>
  </si>
  <si>
    <t>Faculty of Science, Medicine and Health, Wollongong, NSW, Australia, Ingham Institute for Applied Medical Research, Liverpool, NSW, Australia</t>
  </si>
  <si>
    <t>2-s2.0-105021233752</t>
  </si>
  <si>
    <t>Vo, D.H.</t>
  </si>
  <si>
    <t>Vo,  Duc Hong</t>
  </si>
  <si>
    <t>University of Wollongong (UWA)</t>
  </si>
  <si>
    <t>Economics &amp; Resources, Đại học Mở Thành phố Hồ Chí Minh, Ho Chi Minh City, Viet Nam, The UWA Business School, Perth, WA, Australia</t>
  </si>
  <si>
    <t>Does Financial Literacy Improve Life Satisfaction? Robust Evidence From Several Approaches</t>
  </si>
  <si>
    <t>Salia, S.</t>
  </si>
  <si>
    <t>Salia,  Samuel</t>
  </si>
  <si>
    <t>University of Wolverhampton</t>
  </si>
  <si>
    <t>University of Wolverhampton Business School, Wolverhampton, West Midlands, United Kingdom</t>
  </si>
  <si>
    <t>Hammond, F.N.</t>
  </si>
  <si>
    <t>Hammond,  Felix Nikoi</t>
  </si>
  <si>
    <t>School of Engineering and the Built Environment, University of Wolverhampton, Wolverhampton, West Midlands, United Kingdom</t>
  </si>
  <si>
    <t>2-s2.0-85216646019</t>
  </si>
  <si>
    <t>Ogurek, A.</t>
  </si>
  <si>
    <t>Ogurek,  Artur</t>
  </si>
  <si>
    <t>University of Wrocław</t>
  </si>
  <si>
    <t>Institute of Information and Media Studies, University of Wrocław, Wroclaw, DS, Poland</t>
  </si>
  <si>
    <t>Trust in the media as the main source of economic knowledge among the populations of Poland and France</t>
  </si>
  <si>
    <t>University of Wyoming</t>
  </si>
  <si>
    <t>Department of Accounting and Finance, University of Wyoming College of Business, Laramie, WY, United States</t>
  </si>
  <si>
    <t>2-s2.0-85098727816</t>
  </si>
  <si>
    <t>Ehmke, C.</t>
  </si>
  <si>
    <t>Ehmke,  Cole</t>
  </si>
  <si>
    <t>University of Wyoming, Laramie, WY, United States</t>
  </si>
  <si>
    <t>Master Money Manager Coach: A Financial Literacy Train-the-Trainer Program</t>
  </si>
  <si>
    <t>Banerjee,  Suman</t>
  </si>
  <si>
    <t>College of Business, University of Wyoming, Laramie, WY, United States</t>
  </si>
  <si>
    <t>2-s2.0-85125186601</t>
  </si>
  <si>
    <t>How Important is the “Time Horizon”?: An Investigation of Financial Well-Being: An Abstract</t>
  </si>
  <si>
    <t>Schwela, D.</t>
  </si>
  <si>
    <t>Schwela,  Dietrich Hermann</t>
  </si>
  <si>
    <t>167</t>
  </si>
  <si>
    <t>University of York</t>
  </si>
  <si>
    <t>Stockholm Environment Institute, University of York, York, North Yorkshire, United Kingdom</t>
  </si>
  <si>
    <t>Faculty of Science, University of York, York, North Yorkshire, United Kingdom</t>
  </si>
  <si>
    <t>Wu,  Yaoan</t>
  </si>
  <si>
    <t>University of York, York, North Yorkshire, United Kingdom, Academy of International Business, East Lansing, United States</t>
  </si>
  <si>
    <t>Ashton, J.</t>
  </si>
  <si>
    <t>Ashton,  John K.</t>
  </si>
  <si>
    <t>University of York, York, North Yorkshire, United Kingdom</t>
  </si>
  <si>
    <t>2-s2.0-85097998298</t>
  </si>
  <si>
    <t>Barbić, D.</t>
  </si>
  <si>
    <t>Barbić,  Dajana</t>
  </si>
  <si>
    <t>University of Zagreb</t>
  </si>
  <si>
    <t>University of Zagreb, Faculty of Economics and Business, Zagreb, Croatia</t>
  </si>
  <si>
    <t>The Impact of Financial Education and Self-Efficacy on Financial Behavior in Croatia: Are We More Similar to Homo Economicus or Homer Simpson?</t>
  </si>
  <si>
    <t>2-s2.0-85207796694</t>
  </si>
  <si>
    <t>Erceg, N.</t>
  </si>
  <si>
    <t>Erceg,  Nikola</t>
  </si>
  <si>
    <t>Department of Psychology, University of Zagreb, Faculty of Humanities and Social Sciences, Zagreb, Croatia</t>
  </si>
  <si>
    <t>Knowledge and Skills Are Not Enough—Exploring the Determinants of Financial Behavior Formation</t>
  </si>
  <si>
    <t>Lučić, A.</t>
  </si>
  <si>
    <t>Lučić,  Andrea</t>
  </si>
  <si>
    <t>Andelinović, M.</t>
  </si>
  <si>
    <t>Andelinović,  Mihovil</t>
  </si>
  <si>
    <t>Palić, I.</t>
  </si>
  <si>
    <t>Palić,  Irena</t>
  </si>
  <si>
    <t>2-s2.0-85099395982</t>
  </si>
  <si>
    <t>Faculty of Economics and Business Zagreb, University of Zagreb, Zagreb, Croatia</t>
  </si>
  <si>
    <t>The role of financial education in adolescent consumers’ financial knowledge enhancement; Financijskim obrazovanjem do povećanja znanja o financijama potrošača adolescenata</t>
  </si>
  <si>
    <t>Uzelac, M.</t>
  </si>
  <si>
    <t>Uzelac,  Marija</t>
  </si>
  <si>
    <t>Department of Finance, University of Zagreb, Zagreb, Croatia</t>
  </si>
  <si>
    <t>Ivanov, M.</t>
  </si>
  <si>
    <t>Ivanov,  Marijana</t>
  </si>
  <si>
    <t>2-s2.0-85063060234</t>
  </si>
  <si>
    <t>Investigating retirement planning behavior of financially (IL) literate citizens in Croatia</t>
  </si>
  <si>
    <t>Department of Marketing, University of Zagreb, Zagreb, Croatia</t>
  </si>
  <si>
    <t>Department of Marketing, University of Zagreb, Faculty of Economics and Business, Zagreb, Croatia</t>
  </si>
  <si>
    <t>2-s2.0-85064242145</t>
  </si>
  <si>
    <t>Grubišić, K.</t>
  </si>
  <si>
    <t>Grubišić,  Ksenija</t>
  </si>
  <si>
    <t>University of Zagreb, Faculty of Law, Zagreb, Croatia</t>
  </si>
  <si>
    <t>Responsible information and financial education as a measure of efficient civil law and social consumer protection; Odgovorno informiranje i financijsko obrazovanje kao mjerilo učinkovite građanskopravne i socijalne zaštite potrošača</t>
  </si>
  <si>
    <t>Galić, Z.</t>
  </si>
  <si>
    <t>Galić,  Zvonimir</t>
  </si>
  <si>
    <t>2-s2.0-0345876849</t>
  </si>
  <si>
    <t>Vojnović, S.</t>
  </si>
  <si>
    <t>Vojnović,  Savo</t>
  </si>
  <si>
    <t>Police College, University of Zagreb, Zagreb, Croatia</t>
  </si>
  <si>
    <t>Modelling of Analytical Function in the Financial Knowledge Discovery Model</t>
  </si>
  <si>
    <t>University of Zagreb, Faculty of Humanities and Social Sciences, Zagreb, Croatia</t>
  </si>
  <si>
    <t>2-s2.0-85124377804</t>
  </si>
  <si>
    <t>Theoretical underpinnings of consumers’ financial capability research</t>
  </si>
  <si>
    <t>2-s2.0-85063028499</t>
  </si>
  <si>
    <t>Dražić, A.</t>
  </si>
  <si>
    <t>Dražić,  Andrija</t>
  </si>
  <si>
    <t>Tax literacy among the Youth in Croatia</t>
  </si>
  <si>
    <t>Zec, I.</t>
  </si>
  <si>
    <t>Zec,  Ivana</t>
  </si>
  <si>
    <t>2-s2.0-85180840598</t>
  </si>
  <si>
    <t>Investigating alternative avenues for financial behaviour change: moving beyond the traditional approach</t>
  </si>
  <si>
    <t>Vlašić, G.</t>
  </si>
  <si>
    <t>Vlašić,  Goran</t>
  </si>
  <si>
    <t>Department of Finance, University of Zagreb, Faculty of Economics and Business, Zagreb, Croatia</t>
  </si>
  <si>
    <t>Sporiš, G.</t>
  </si>
  <si>
    <t>Sporiš,  Goran</t>
  </si>
  <si>
    <t>University of Zagreb, Faculty of Kinesiology, Zagreb, Croatia</t>
  </si>
  <si>
    <t>Longin, M.</t>
  </si>
  <si>
    <t>Longin,  Maja Daraboš</t>
  </si>
  <si>
    <t>2-s2.0-105010698045</t>
  </si>
  <si>
    <t>Ježovit, M.</t>
  </si>
  <si>
    <t>Ježovit,  Marija</t>
  </si>
  <si>
    <t>Financial Capability Typology: The Investigation of Group Differences Among Young Adults</t>
  </si>
  <si>
    <t>2-s2.0-84959243011</t>
  </si>
  <si>
    <t>Bahovec, V.</t>
  </si>
  <si>
    <t>Bahovec,  Vlasta</t>
  </si>
  <si>
    <t>Department of Statistics, University of Zagreb, Faculty of Economics and Business, Zagreb, Croatia</t>
  </si>
  <si>
    <t>The analysis of the financial education impact on investment behavior in Croatia: Ordered logistic regression approach</t>
  </si>
  <si>
    <t>Petrović, S.</t>
  </si>
  <si>
    <t>Petrović,  Siniša</t>
  </si>
  <si>
    <t>2-s2.0-85038858588</t>
  </si>
  <si>
    <t>The regression analysis of individual financial performance: Evidence from Croatia</t>
  </si>
  <si>
    <t>Krišto, J.</t>
  </si>
  <si>
    <t>Krišto,  Jakša</t>
  </si>
  <si>
    <t>2-s2.0-85041316809</t>
  </si>
  <si>
    <t>Klačmer Čalopa, M.</t>
  </si>
  <si>
    <t>Klačmer Čalopa,  Marina</t>
  </si>
  <si>
    <t>Faculty of Organization and Informatics, University of Zagreb, Zagreb, Croatia</t>
  </si>
  <si>
    <t>Business owner and manager’s attitudes towards financial decision-making and strategic planning: Evidence from Croatian SMEs; Poduzetnički i menadžerski stavovi prema financijskom odlučivanju i strateškom planiranju: Dokazi iz malih i srednjih hrvatskih poduzeća</t>
  </si>
  <si>
    <t>2-s2.0-85138133352</t>
  </si>
  <si>
    <t>Zanki, V.</t>
  </si>
  <si>
    <t>Zanki,  Vlasta</t>
  </si>
  <si>
    <t>University of Zagreb, Faculty of Geotechnical Engineering, Varazdin, Varaždin, Croatia</t>
  </si>
  <si>
    <t>Overcoming barriers for decarbonisation of multi residential buildings with Energy service company (ESCO) model - Is the REPowerEU plan game changer for ESCO model?</t>
  </si>
  <si>
    <t>Šimović, V.</t>
  </si>
  <si>
    <t>Šimović,  Vladimir</t>
  </si>
  <si>
    <t>Police College, University of Zagreb, Zagreb, Croatia, University of Zagreb, Faculty of Law, Zagreb, Croatia, Police College, University of Zagreb, Zagreb, Croatia, College for Business and Management, Croatia</t>
  </si>
  <si>
    <t>Banek Zorica, M.B.</t>
  </si>
  <si>
    <t>Banek Zorica,  Mihaela</t>
  </si>
  <si>
    <t>Department of Information and Communication Sciences, University of Zagreb, Zagreb, Croatia</t>
  </si>
  <si>
    <t>Špiranec, S.</t>
  </si>
  <si>
    <t>Špiranec,  Sonja</t>
  </si>
  <si>
    <t>Golubic, Z.</t>
  </si>
  <si>
    <t>Golubic,  Zlatko</t>
  </si>
  <si>
    <t>2-s2.0-105007305245</t>
  </si>
  <si>
    <t>Roić, A.C.</t>
  </si>
  <si>
    <t>Roić,  Andrea Cvitković</t>
  </si>
  <si>
    <t>University of Zagreb (Main university name in the provided text)
For other universities:
1. University of Josip Juraj Strossmayer in Osijek (Sveučilište Josip Juraj Strossmayer u Osijeku)
2. University of Rijeka (University of Medicine, University of Rijeka)</t>
  </si>
  <si>
    <t>Poliklinika za dječje bolesti Helena, Zagreb, Croatia, Medicinski fakultet, Sveučilište Josip Juraj Strossmayer u Osijeku, Osijek, Croatia, Faculty of Medicine, University of Rijeka, Rijeka, Primorje-Gorski Kotar, Croatia</t>
  </si>
  <si>
    <t>Public-private sector collaboration in a transdisciplinary approach to child health; Suradnja javnog i privatnog sektora u transdisciplinarnom pristupu dječjem zdravlju</t>
  </si>
  <si>
    <t>University of Zagreb (assuming Faculty of Economics and Business is part of this university)</t>
  </si>
  <si>
    <t>Faculty of Economics and Business, Zagreb, Croatia</t>
  </si>
  <si>
    <t>Chabaefe, N.N.</t>
  </si>
  <si>
    <t>Chabaefe,  Nancy Neoyame</t>
  </si>
  <si>
    <t>University of Zambia</t>
  </si>
  <si>
    <t>University of Zambia, Lusaka, Zambia</t>
  </si>
  <si>
    <t>Wuta, M.</t>
  </si>
  <si>
    <t>Wuta,  Menas</t>
  </si>
  <si>
    <t>University of Zimbabwe</t>
  </si>
  <si>
    <t>University of Zimbabwe, Harare, Harare, Zimbabwe</t>
  </si>
  <si>
    <t>Nyawasha, R.</t>
  </si>
  <si>
    <t>Nyawasha,  Rumbidzai W.</t>
  </si>
  <si>
    <t>Kadira, G.</t>
  </si>
  <si>
    <t>Kadira,  Gerald</t>
  </si>
  <si>
    <t>Department of Economics, University of Zimbabwe, Harare, Harare, Zimbabwe</t>
  </si>
  <si>
    <t>Chamboko, R.K.T.</t>
  </si>
  <si>
    <t>Chamboko,  Rumbidzai K.T.</t>
  </si>
  <si>
    <t>2-s2.0-85041751327</t>
  </si>
  <si>
    <t>Ocholla, D.</t>
  </si>
  <si>
    <t>Ocholla,  Dennis N.</t>
  </si>
  <si>
    <t>University of Zululand</t>
  </si>
  <si>
    <t>Department of Information Studies, University of Zululand, Ulundi, KwaZulu-Natal, South Africa</t>
  </si>
  <si>
    <t>Financial Literacy Competencies of Women Entrepreneurs in Kenya</t>
  </si>
  <si>
    <t>2-s2.0-85192773322</t>
  </si>
  <si>
    <t>Naidoo, G.M.</t>
  </si>
  <si>
    <t>Naidoo,  Gedala Mulliah</t>
  </si>
  <si>
    <t>Department of Communication Science, University of Zululand, Ulundi, KwaZulu-Natal, South Africa</t>
  </si>
  <si>
    <t>Social Media’s Influence on People’s Spending of Money During the Lockdown</t>
  </si>
  <si>
    <t>2-s2.0-85202589455</t>
  </si>
  <si>
    <t>Kinyanjui, J.W.</t>
  </si>
  <si>
    <t>Kinyanjui,  Joyce Wangui</t>
  </si>
  <si>
    <t>Financial Literacy Amongst Women Entrepreneurs for Economic Empowerment in Kenya</t>
  </si>
  <si>
    <t>Adetiba, E.A.</t>
  </si>
  <si>
    <t>Adetiba,  E. A.</t>
  </si>
  <si>
    <t>2-s2.0-85104704499</t>
  </si>
  <si>
    <t>Maduku, H.</t>
  </si>
  <si>
    <t>Maduku,  Harris</t>
  </si>
  <si>
    <t>Department of Economics, University of Zululand, Ulundi, KwaZulu-Natal, South Africa</t>
  </si>
  <si>
    <t>Success indicators among black owned informal Small Micro and Medium Enterprises’ (SMMEs) in South Africa</t>
  </si>
  <si>
    <t>Kaseeram, I.</t>
  </si>
  <si>
    <t>Kaseeram,  Irrshad</t>
  </si>
  <si>
    <t>Administration and Law, University of Zululand, Ulundi, KwaZulu-Natal, South Africa</t>
  </si>
  <si>
    <t>Metso, M.R.</t>
  </si>
  <si>
    <t>Metso,  M. R.</t>
  </si>
  <si>
    <t>2-s2.0-85205066636</t>
  </si>
  <si>
    <t>Zungu, L.T.</t>
  </si>
  <si>
    <t>Zungu,  Lindokuhle Talent</t>
  </si>
  <si>
    <t>The Impact of Restrictive Macroprudential Policies through Borrower-Targeted Instruments on Income Inequality: Evidence from a Bayesian Approach</t>
  </si>
  <si>
    <t>Greyling, L.</t>
  </si>
  <si>
    <t>Greyling,  Lorraine</t>
  </si>
  <si>
    <t>2-s2.0-85198910233</t>
  </si>
  <si>
    <t>Adewumi, S.A.</t>
  </si>
  <si>
    <t>University of Zululand, Ulundi, KwaZulu-Natal, South Africa</t>
  </si>
  <si>
    <t>Level of Financial Literacy Skills and Managerial Decision Implication among University Managers</t>
  </si>
  <si>
    <t>Kinyanjui, J.</t>
  </si>
  <si>
    <t>2-s2.0-20844432652</t>
  </si>
  <si>
    <t>Xirogiannis, G.</t>
  </si>
  <si>
    <t>Xirogiannis,  George</t>
  </si>
  <si>
    <t>University of the Aegean</t>
  </si>
  <si>
    <t>Department of Financial and Management Engineering, University of the Aegean, Mytilene, North Aegean, Greece</t>
  </si>
  <si>
    <t>A soft knowledge modeling approach for geographically dispersed financial organizations</t>
  </si>
  <si>
    <t>Glykas, M.</t>
  </si>
  <si>
    <t>Glykas,  M. Markos</t>
  </si>
  <si>
    <t>Williams,  Keir</t>
  </si>
  <si>
    <t>University of the Arts London</t>
  </si>
  <si>
    <t>University of the Arts London, London, United Kingdom</t>
  </si>
  <si>
    <t>2-s2.0-105012930739</t>
  </si>
  <si>
    <t>Tyrell Curry, J.</t>
  </si>
  <si>
    <t>Tyrell Curry,  Jarvis</t>
  </si>
  <si>
    <t>University of the Cumberlands</t>
  </si>
  <si>
    <t>School of Business and Communication, University of the Cumberlands, Williamsburg, KY, United States</t>
  </si>
  <si>
    <t>Modeling the dynamic interplay between financial literacy, resilience, and emotional well-being across diverse demographics</t>
  </si>
  <si>
    <t>2-s2.0-85189661636</t>
  </si>
  <si>
    <t>Bai, Y.</t>
  </si>
  <si>
    <t>Bai,  Yiyi</t>
  </si>
  <si>
    <t>University of the District of Columbia</t>
  </si>
  <si>
    <t>School of Business and Public Administration, University of the District of Columbia, Washington, D.C., DC, United States</t>
  </si>
  <si>
    <t>Bank competition and household informal credit</t>
  </si>
  <si>
    <t>University of the Fraser Valley</t>
  </si>
  <si>
    <t>School of Business, University of the Fraser Valley, Abbotsford, BC, Canada</t>
  </si>
  <si>
    <t>University of the Fraser Valley, Abbotsford, BC, Canada</t>
  </si>
  <si>
    <t>2-s2.0-85111777944</t>
  </si>
  <si>
    <t>Koumba, U.</t>
  </si>
  <si>
    <t>Koumba,  Ur</t>
  </si>
  <si>
    <t>University of the Free State</t>
  </si>
  <si>
    <t>Department of Mathematics, University of the Free State, Bloemfontein, Free State, South Africa</t>
  </si>
  <si>
    <t>Eliciting risk preferences experimentally versus using a general risk question. Does financial literacy bridge the gap?</t>
  </si>
  <si>
    <t>2-s2.0-85216575175</t>
  </si>
  <si>
    <t>Ogundeji, A.A.</t>
  </si>
  <si>
    <t>Ogundeji,  Abiodun Akintunde</t>
  </si>
  <si>
    <t>Disaster Management Training and Education Centre for Africa, University of the Free State, Bloemfontein, Free State, South Africa</t>
  </si>
  <si>
    <t>Assessment of knowledge, attitudes, and perceptions toward flood risk insurance amongst low-income households in South Africa</t>
  </si>
  <si>
    <t>2-s2.0-85058635035</t>
  </si>
  <si>
    <t>Koloba, H.A.</t>
  </si>
  <si>
    <t>Koloba,  Habofanwe Andreas</t>
  </si>
  <si>
    <t>University of the Free State, Bloemfontein, Free State, South Africa</t>
  </si>
  <si>
    <t>Access to credit and saving behaviour of Generation Y students. Are we educating an over-indebted generation?</t>
  </si>
  <si>
    <t>Mudzingiri, C.</t>
  </si>
  <si>
    <t>Mudzingiri,  Calvin</t>
  </si>
  <si>
    <t>Department of Economics and Finance, University of the Free State, Bloemfontein, Free State, South Africa</t>
  </si>
  <si>
    <t>Danso-Abbeam, G.</t>
  </si>
  <si>
    <t>Danso-Abbeam,  Gideon</t>
  </si>
  <si>
    <t>Disaster Management Training and Education Centre for Africa, University of the Free State, Bloemfontein, Free State, South Africa, Department of Agribusiness, University for Development Studies Ghana, Tamale, Northern Region, Ghana</t>
  </si>
  <si>
    <t>2-s2.0-84978910326</t>
  </si>
  <si>
    <t>Ngek, N.B.</t>
  </si>
  <si>
    <t>Ngek,  Neneh Brownhilder</t>
  </si>
  <si>
    <t>Department of Business Management, University of the Free State, Bloemfontein, Free State, South Africa</t>
  </si>
  <si>
    <t>Performance implications of financial capital availability on the financial literacy - Performance nexus in South Africa</t>
  </si>
  <si>
    <t>Nyam, Y.S.</t>
  </si>
  <si>
    <t>Nyam,  Yong Sebastian</t>
  </si>
  <si>
    <t>Maziriri, E.T.</t>
  </si>
  <si>
    <t>Maziriri,  Eugine Tafadzwa</t>
  </si>
  <si>
    <t>Vengesai, E.</t>
  </si>
  <si>
    <t>Vengesai,  Edson</t>
  </si>
  <si>
    <t>2-s2.0-84923094455</t>
  </si>
  <si>
    <t>Alsemgeest, L.</t>
  </si>
  <si>
    <t>Alsemgeest,  Liezel</t>
  </si>
  <si>
    <t>Centre for Financial Planning Law, University of the Free State, Bloemfontein, SA, Australia</t>
  </si>
  <si>
    <t>Arguments for and against financial literacy education: Where to go from here?</t>
  </si>
  <si>
    <t>2-s2.0-85182668587</t>
  </si>
  <si>
    <t>Sector Economics and Development Impact, The World Bank Group, Washington, D.C., United States, Department of Economics and Finance, University of the Free State, Bloemfontein, Free State, South Africa</t>
  </si>
  <si>
    <t>Digital financial services adoption: a retrospective time-to-event analysis approach</t>
  </si>
  <si>
    <t>2-s2.0-85074891083</t>
  </si>
  <si>
    <t>Keyser, N.</t>
  </si>
  <si>
    <t>Keyser,  Nico</t>
  </si>
  <si>
    <t>Construct validity of a financial literacy instrument</t>
  </si>
  <si>
    <t>Fubah, M.A.</t>
  </si>
  <si>
    <t>Fubah,  Mathias Alubafi</t>
  </si>
  <si>
    <t>Division of Developmental, Human Sciences Research Council of South Africa, Pretoria, Gauteng, South Africa, Centre for Gender and Africa Studies, University of the Free State, Bloemfontein, Free State, South Africa</t>
  </si>
  <si>
    <t>Duvenhage, C.</t>
  </si>
  <si>
    <t>Duvenhage,  Cecile</t>
  </si>
  <si>
    <t>Keyser, J.N.</t>
  </si>
  <si>
    <t>Keyser,  Jacobus Nicolaas</t>
  </si>
  <si>
    <t>2-s2.0-85194813980</t>
  </si>
  <si>
    <t>The Effect of Financial Literacy Confidence on Financial Risk Preference Confidence. A Lab Experiment Approach</t>
  </si>
  <si>
    <t>Lefutso, D.</t>
  </si>
  <si>
    <t>Lefutso,  David</t>
  </si>
  <si>
    <t>2-s2.0-85091846541</t>
  </si>
  <si>
    <t>Modelling key predictors that stimulate the entrepreneurial performance of small and medium-sized enterprises (SMEs) and poverty reduction: Perspectives from SME managers in an emerging economy</t>
  </si>
  <si>
    <t>School of Financial Planning Law, University of the Free State, Bloemfontein, Free State, South Africa</t>
  </si>
  <si>
    <t>2-s2.0-85110342619</t>
  </si>
  <si>
    <t>The impact of financial literacy on risk seeking and patient attitudes of university students</t>
  </si>
  <si>
    <t>2-s2.0-84930859750</t>
  </si>
  <si>
    <t>Elrod, H.</t>
  </si>
  <si>
    <t>Elrod,  Henry E.</t>
  </si>
  <si>
    <t>University of the Incarnate Word</t>
  </si>
  <si>
    <t>University of the Incarnate Word, San Antonio, TX, United States</t>
  </si>
  <si>
    <t>Homeownership is not always a blessing</t>
  </si>
  <si>
    <t>Forrest, M.</t>
  </si>
  <si>
    <t>Forrest,  Michael</t>
  </si>
  <si>
    <t>2-s2.0-84930827481</t>
  </si>
  <si>
    <t>Dimitrakopoulos, P.</t>
  </si>
  <si>
    <t>Dimitrakopoulos,  Panos</t>
  </si>
  <si>
    <t>University of the Peloponnese</t>
  </si>
  <si>
    <t>University of the Peloponnese, Tripolis, Peloponnese, Greece</t>
  </si>
  <si>
    <t>Babalos, V.</t>
  </si>
  <si>
    <t>Babalos,  Vasilios</t>
  </si>
  <si>
    <t>Makris, I.A.</t>
  </si>
  <si>
    <t>Makris,  Ilias A.</t>
  </si>
  <si>
    <t>Malik,  Firdous Ahmad</t>
  </si>
  <si>
    <t>University of the People</t>
  </si>
  <si>
    <t>University of the People, McDonough, GA, United States</t>
  </si>
  <si>
    <t>University of the People, Pasadena, CA, United States</t>
  </si>
  <si>
    <t>Mapa, C.D.S.</t>
  </si>
  <si>
    <t>Mapa,  Dennis S.</t>
  </si>
  <si>
    <t>University of the Philippines</t>
  </si>
  <si>
    <t>School of Statistics, University of the Philippines Diliman, Quezon City, Philippines</t>
  </si>
  <si>
    <t>2-s2.0-85013149642</t>
  </si>
  <si>
    <t>Raya, K.A.A.</t>
  </si>
  <si>
    <t>Raya,  Karlos Alexi A.</t>
  </si>
  <si>
    <t>University of the Philippines Diliman, Quezon City, Philippines</t>
  </si>
  <si>
    <t>SULTAN: An application for landslide susceptibility assessment and site mapping: Using the principle of Factor of Safety (FS), developed for non-experts</t>
  </si>
  <si>
    <t>Cortez, J.M.J.</t>
  </si>
  <si>
    <t>Cortez,  Jared Martin J.</t>
  </si>
  <si>
    <t>2-s2.0-85122960073</t>
  </si>
  <si>
    <t>Trapero, H.</t>
  </si>
  <si>
    <t>Trapero,  Hazel A.</t>
  </si>
  <si>
    <t>University of the Philippines, Quezon City, Philippines</t>
  </si>
  <si>
    <t>Development of an AR App to Improve Healthcare Students' Classroom Experience</t>
  </si>
  <si>
    <t>Raza, T.K.S.</t>
  </si>
  <si>
    <t>Raza,  Thess Khaz S.</t>
  </si>
  <si>
    <t>School of Urban and Regional Planning, University of the Philippines Diliman, Quezon City, Philippines, Environmental Protection and Solid Waste Management Department, Quezon City General Hospital, Quezon City, Philippines</t>
  </si>
  <si>
    <t>Raza, T.</t>
  </si>
  <si>
    <t>Raza,  Tabassam</t>
  </si>
  <si>
    <t>University of the Philippines Diliman</t>
  </si>
  <si>
    <t>Disaster Risk Management Unit, Philippine School of Business Administration, Manila, Manila, Philippines, School of Urban and Regional Planning, University of the Philippines Diliman, Quezon City, Philippines</t>
  </si>
  <si>
    <t>Sanchez, P.A.J.</t>
  </si>
  <si>
    <t>Sanchez,  Patricia Ann J.</t>
  </si>
  <si>
    <t>University of the Philippines Los Banos</t>
  </si>
  <si>
    <t>School of Environmental Science and Management, University of the Philippines Los Banos, Los Banos, Laguna, Philippines</t>
  </si>
  <si>
    <t>2-s2.0-85090226625</t>
  </si>
  <si>
    <t>Baconguis, R.D.T.</t>
  </si>
  <si>
    <t>Baconguis,  Rowena D.T.</t>
  </si>
  <si>
    <t>College of Public Affairs and Development, University of the Philippines Los Banos, Los Banos, Laguna, Philippines</t>
  </si>
  <si>
    <t>Changing lives: Transformative learning and financial attitudes of Filipino women migrants in Italy</t>
  </si>
  <si>
    <t>Aquino, J.O.</t>
  </si>
  <si>
    <t>Aquino,  Jessa O.</t>
  </si>
  <si>
    <t>Dayo, M.H.F.</t>
  </si>
  <si>
    <t>Dayo,  Maria Helen F.</t>
  </si>
  <si>
    <t>College of Agriculture and Food Science, University of the Philippines Los Banos, Los Banos, Laguna, Philippines</t>
  </si>
  <si>
    <t>Gigantone, C.B.</t>
  </si>
  <si>
    <t>Gigantone,  Catherine B.</t>
  </si>
  <si>
    <t>Prandini, M.</t>
  </si>
  <si>
    <t>Prandini,  Manuela</t>
  </si>
  <si>
    <t>Penso a Te APS, University of the Philippines Los Banos, Los Banos, Laguna, Philippines</t>
  </si>
  <si>
    <t>Ngelangel, C.A.</t>
  </si>
  <si>
    <t>Ngelangel,  Corazon A.</t>
  </si>
  <si>
    <t>University of the Philippines Manila</t>
  </si>
  <si>
    <t>Department of Medicine, University of the Philippines Manila, Manila, Philippines</t>
  </si>
  <si>
    <t>Orolfo-Real, I.</t>
  </si>
  <si>
    <t>Orolfo-Real,  Irisyl</t>
  </si>
  <si>
    <t>Tanael, S.B.</t>
  </si>
  <si>
    <t>Tanael,  Susano B.</t>
  </si>
  <si>
    <t>Avila, J.M.C.</t>
  </si>
  <si>
    <t>Avila,  Jose Ma C.</t>
  </si>
  <si>
    <t>Department of Pathology, University of the Philippines Manila, Manila, Philippines</t>
  </si>
  <si>
    <t>Rehman, W.</t>
  </si>
  <si>
    <t>Rehman,  Wasim ul</t>
  </si>
  <si>
    <t>University of the Punjab</t>
  </si>
  <si>
    <t>Department of Business Administration, University of the Punjab, Lahore, Punjab, Pakistan</t>
  </si>
  <si>
    <t>Khurshid, M.</t>
  </si>
  <si>
    <t>Khurshid,  Muzammil</t>
  </si>
  <si>
    <t>Department of Banking and Finance, University of the Punjab, Lahore, Punjab, Pakistan</t>
  </si>
  <si>
    <t>2-s2.0-85089201663</t>
  </si>
  <si>
    <t>Mahmood, K.</t>
  </si>
  <si>
    <t>Mahmood,  Khalid</t>
  </si>
  <si>
    <t>University of the Punjab, Lahore, Punjab, Pakistan</t>
  </si>
  <si>
    <t>Demographic and socio-economic differences in financial information literacy among university students</t>
  </si>
  <si>
    <t>Ali, F.H.</t>
  </si>
  <si>
    <t>Ali,  Fouzia Hadi</t>
  </si>
  <si>
    <t>Qureshi, H.A.</t>
  </si>
  <si>
    <t>Qureshi,  Hamza Ahmad</t>
  </si>
  <si>
    <t>Institute of Business and Information Technology, University of the Punjab, Lahore, Punjab, Pakistan</t>
  </si>
  <si>
    <t>Liaqat, F.</t>
  </si>
  <si>
    <t>Liaqat,  Faiza</t>
  </si>
  <si>
    <t>2-s2.0-85111779573</t>
  </si>
  <si>
    <t>Asad, H.</t>
  </si>
  <si>
    <t>Asad,  Humaira</t>
  </si>
  <si>
    <t>A qualitative phenomenological exploration of social mood and investors’ risk tolerance in an emerging economy</t>
  </si>
  <si>
    <t>Aftab, H.</t>
  </si>
  <si>
    <t>Aftab,  Hira</t>
  </si>
  <si>
    <t>Toqeer, I.</t>
  </si>
  <si>
    <t>Toqeer,  Iqra</t>
  </si>
  <si>
    <t>Department of Information Management, University of the Punjab, Lahore, Punjab, Pakistan</t>
  </si>
  <si>
    <t>Hashmi, F.</t>
  </si>
  <si>
    <t>Hashmi,  Fatima</t>
  </si>
  <si>
    <t>Kobayashi, M.</t>
  </si>
  <si>
    <t>Kobayashi,  Minoru</t>
  </si>
  <si>
    <t>University of the Ryukyus</t>
  </si>
  <si>
    <t>University of the Ryukyus, Nishihara, Okinawa, Japan</t>
  </si>
  <si>
    <t>University of the Sunshine Coast</t>
  </si>
  <si>
    <t>University of the Sunshine Coast, Sippy Downs, QLD, Australia</t>
  </si>
  <si>
    <t>Sakdapat, N.</t>
  </si>
  <si>
    <t>Sakdapat,  Naksit</t>
  </si>
  <si>
    <t>University of the Thai Chamber of Commerce</t>
  </si>
  <si>
    <t>Faculty of Humanities, University of the Thai Chamber of Commerce, Bangkok, Thailand</t>
  </si>
  <si>
    <t>Harrison, N.</t>
  </si>
  <si>
    <t>Harrison,  Neil</t>
  </si>
  <si>
    <t>University of the West of England</t>
  </si>
  <si>
    <t>Department of Education, University of the West of England, Bristol, United Kingdom</t>
  </si>
  <si>
    <t>Chambers-Jones, C.</t>
  </si>
  <si>
    <t>Chambers-Jones,  Clare</t>
  </si>
  <si>
    <t>Bristol Law School, University of the West of England, Bristol, United Kingdom</t>
  </si>
  <si>
    <t>University of the West of England, Bristol, United Kingdom</t>
  </si>
  <si>
    <t>Fletcher, M.</t>
  </si>
  <si>
    <t>Fletcher,  Mary</t>
  </si>
  <si>
    <t>University of the West of Scotland</t>
  </si>
  <si>
    <t>University of the West of Scotland, School of Business &amp; Creative Industries, Paisley, Scotland, United Kingdom</t>
  </si>
  <si>
    <t>2-s2.0-85103900978</t>
  </si>
  <si>
    <t>Jonah, C.M.P.</t>
  </si>
  <si>
    <t>Jonah,  Coretta Maame Panyin</t>
  </si>
  <si>
    <t>University of the Western Cape</t>
  </si>
  <si>
    <t>University of the Western Cape, Bellville, Western Cape, South Africa</t>
  </si>
  <si>
    <t>The nexus between financial literacy and entrepreneurial success among young entrepreneurs from a low-income community in Cape Town: a mixed-method analysis</t>
  </si>
  <si>
    <t>Munyuki, T.</t>
  </si>
  <si>
    <t>Munyuki,  Tinashe</t>
  </si>
  <si>
    <t>Institute for Social Development, University of the Western Cape, Bellville, Western Cape, South Africa</t>
  </si>
  <si>
    <t>2-s2.0-85159647498</t>
  </si>
  <si>
    <t>Odimegwu, C.</t>
  </si>
  <si>
    <t>Odimegwu,  Clifford Obby</t>
  </si>
  <si>
    <t>University of the Witwatersrand</t>
  </si>
  <si>
    <t>Demography and Population Studies Programme, University of the Witwatersrand, Johannesburg, Johannesburg, Gauteng, South Africa</t>
  </si>
  <si>
    <t>Investigating the self-employed: the South African perspective</t>
  </si>
  <si>
    <t>2-s2.0-85050350647</t>
  </si>
  <si>
    <t>Kodongo, O.</t>
  </si>
  <si>
    <t>Kodongo,  Odongo</t>
  </si>
  <si>
    <t>Graduate School of Business Administration, University of the Witwatersrand, Johannesburg, Johannesburg, Gauteng, South Africa</t>
  </si>
  <si>
    <t>Financial Regulations, Financial Literacy, and Financial Inclusion: Insights from Kenya</t>
  </si>
  <si>
    <t>2-s2.0-85135566801</t>
  </si>
  <si>
    <t>Seetharam, Y.</t>
  </si>
  <si>
    <t>Seetharam,  Yudhvir</t>
  </si>
  <si>
    <t>School of Economics and Finance, University of the Witwatersrand, Johannesburg, Johannesburg, Gauteng, South Africa</t>
  </si>
  <si>
    <t>Household stock market participation in South Africa: the role of financial literacy and social interactions</t>
  </si>
  <si>
    <t>Chivandi, A.</t>
  </si>
  <si>
    <t>Chivandi,  Abigail</t>
  </si>
  <si>
    <t>School of Economic and Business Sciences, University of the Witwatersrand, Johannesburg, Johannesburg, Gauteng, South Africa</t>
  </si>
  <si>
    <t>2-s2.0-85159793286</t>
  </si>
  <si>
    <t>Murimbika, M.</t>
  </si>
  <si>
    <t>Murimbika,  McEdward</t>
  </si>
  <si>
    <t>Development and validation of an individual entrepreneurial potential new measurement scale</t>
  </si>
  <si>
    <t>Milford, C.</t>
  </si>
  <si>
    <t>Milford,  Cecilia</t>
  </si>
  <si>
    <t>Department of Obstetrics and Gynecology, University of the Witwatersrand, Johannesburg, Johannesburg, Gauteng, South Africa</t>
  </si>
  <si>
    <t>Muchemwa, M.</t>
  </si>
  <si>
    <t>Muchemwa,  Marifa</t>
  </si>
  <si>
    <t>Beksinska, M.</t>
  </si>
  <si>
    <t>Beksinska,  Mags E.</t>
  </si>
  <si>
    <t>Myezwa, H.</t>
  </si>
  <si>
    <t>Myezwa,  Hellen</t>
  </si>
  <si>
    <t>Department of Physiotherapy, University of the Witwatersrand, Johannesburg, Johannesburg, Gauteng, South Africa</t>
  </si>
  <si>
    <t>2-s2.0-85201149109</t>
  </si>
  <si>
    <t>Appiah, E.K.</t>
  </si>
  <si>
    <t>Appiah,  Erasmus Kofi</t>
  </si>
  <si>
    <t>School of Business, University of the Witwatersrand, Johannesburg, Johannesburg, Gauteng, South Africa</t>
  </si>
  <si>
    <t>The Role of Digital Financial Literacy for Inclusive Banking in Tanzania</t>
  </si>
  <si>
    <t>Chuchu, T.</t>
  </si>
  <si>
    <t>Chuchu,  Tinashe</t>
  </si>
  <si>
    <t>Marketing Division, University of the Witwatersrand, Johannesburg, Johannesburg, Gauteng, South Africa</t>
  </si>
  <si>
    <t>Nyakurukwa, K.</t>
  </si>
  <si>
    <t>Nyakurukwa,  Kingstone</t>
  </si>
  <si>
    <t>Pise, A.A.</t>
  </si>
  <si>
    <t>Pise,  Anil Audumbar</t>
  </si>
  <si>
    <t>University of the Witwatersrand, Johannesburg, Johannesburg, Gauteng, South Africa</t>
  </si>
  <si>
    <t>Tweneboah, G.</t>
  </si>
  <si>
    <t>Tweneboah,  George</t>
  </si>
  <si>
    <t>Other Financial Institutions Supervision Department, Bank of Ghana, Accra, Greater Accra Region, Ghana, Graduate School of Business Administration, University of the Witwatersrand, Johannesburg, Johannesburg, Gauteng, South Africa</t>
  </si>
  <si>
    <t>Kahn, K.</t>
  </si>
  <si>
    <t>Kahn,  Kathleen</t>
  </si>
  <si>
    <t>University of the Witwatersrand
Umeå Universitet
NA</t>
  </si>
  <si>
    <t>Faculty of Health Sciences, University of the Witwatersrand, Johannesburg, Johannesburg, Gauteng, South Africa, Umeå Universitet, Umea, Västerbotten, Sweden, INDEPTH Network, Accra, Ghana</t>
  </si>
  <si>
    <t>Collinson, M.A.</t>
  </si>
  <si>
    <t>Collinson,  Mark A.</t>
  </si>
  <si>
    <t>Ephrem, A.N.</t>
  </si>
  <si>
    <t>Ephrem,  Akilimali Ndatabaye</t>
  </si>
  <si>
    <t>University of the Witwatersrand (Johannesburg)
Université Officielle de Bukavu (Bukavu) - This is a separate institution and thus not included in the main university name.</t>
  </si>
  <si>
    <t>Graduate School of Business Administration, University of the Witwatersrand, Johannesburg, Johannesburg, Gauteng, South Africa, Faculty of Economics and Management, Université Officielle de Bukavu, Bukavu, South Kivu, Democratic Republic Congo</t>
  </si>
  <si>
    <t>Democratic Republic Congo</t>
  </si>
  <si>
    <t>Carvalho, L.C.</t>
  </si>
  <si>
    <t>Carvalho,  Luísa Cagica</t>
  </si>
  <si>
    <t>University of Évora</t>
  </si>
  <si>
    <t>University of Évora, Evora, Evora, Portugal</t>
  </si>
  <si>
    <t>2-s2.0-105001137836</t>
  </si>
  <si>
    <t>Poniščiaková, O.</t>
  </si>
  <si>
    <t>Poniščiaková,  Olga</t>
  </si>
  <si>
    <t>University of Žilina</t>
  </si>
  <si>
    <t>Department of Economics, University of Žilina, Zilina, Slovakia</t>
  </si>
  <si>
    <t>Forecasting Financial Literacy Levels with Respect to Consumer Shopping Behaviour</t>
  </si>
  <si>
    <t>2-s2.0-85153787857</t>
  </si>
  <si>
    <t>Gazdíková, J.</t>
  </si>
  <si>
    <t>Gazdíková,  Jana</t>
  </si>
  <si>
    <t>Department of Quantitative Methods and Economic Informatics, University of Žilina, Zilina, Slovakia</t>
  </si>
  <si>
    <t>Determinants of Financial Literacy: Analysis of the Impact of Family and Socioeconomic Variables on Undergraduate Students in the Slovak Republic</t>
  </si>
  <si>
    <t>2-s2.0-85173992839</t>
  </si>
  <si>
    <t>University of Žilina, Zilina, Slovakia</t>
  </si>
  <si>
    <t>Financial Literacy of Customers of the Selected Slovak Bank as a Basis for Managerial Decision-Making</t>
  </si>
  <si>
    <t>Rosnerová, Z.</t>
  </si>
  <si>
    <t>Rosnerová,  Zuzana</t>
  </si>
  <si>
    <t>Kicová, E.</t>
  </si>
  <si>
    <t>Kicová,  Eva</t>
  </si>
  <si>
    <t>2-s2.0-85208546024</t>
  </si>
  <si>
    <t>FINANCIAL LITERACY AS AN IMPORTANT ASPECT IN THE AREA OF BUSINESS SUSTAINABILITY: THE CASE OF SLOVAK REPUBLIC</t>
  </si>
  <si>
    <t>Svabova, L.</t>
  </si>
  <si>
    <t>Svabova,  Lucia</t>
  </si>
  <si>
    <t>Böhmová, G.</t>
  </si>
  <si>
    <t>Böhmová,  Gabriela</t>
  </si>
  <si>
    <t>Bohm, P.</t>
  </si>
  <si>
    <t>Bohm,  Patrik</t>
  </si>
  <si>
    <t>Fabus, J.</t>
  </si>
  <si>
    <t>Fabus,  Juraj</t>
  </si>
  <si>
    <t>2-s2.0-105017021766</t>
  </si>
  <si>
    <t>Michulek, J.</t>
  </si>
  <si>
    <t>Michulek,  Jakub</t>
  </si>
  <si>
    <t>When Financial Awareness Meets Reality: Financial Literacy and Gen Z’s Entrepreneurship Interest</t>
  </si>
  <si>
    <t>Šimková, V.</t>
  </si>
  <si>
    <t>Šimková,  Viktória</t>
  </si>
  <si>
    <t>Department of Communication, University of Žilina, Zilina, Slovakia</t>
  </si>
  <si>
    <t>2-s2.0-85129818056</t>
  </si>
  <si>
    <t>Saita, F.</t>
  </si>
  <si>
    <t>Saita,  Francesco</t>
  </si>
  <si>
    <t>Università Bocconi</t>
  </si>
  <si>
    <t>Finance and Regulation, Università Bocconi, Milan, Italy</t>
  </si>
  <si>
    <t>Financial and demographic education effectiveness in academic and vocational high schools: A randomised experiment</t>
  </si>
  <si>
    <t>Favero, C.</t>
  </si>
  <si>
    <t>Favero,  Carlo A.</t>
  </si>
  <si>
    <t>Università Bocconi, Milan, Italy</t>
  </si>
  <si>
    <t>2-s2.0-85197751709</t>
  </si>
  <si>
    <t>Masciandaro, D.</t>
  </si>
  <si>
    <t>Masciandaro,  Donato M.</t>
  </si>
  <si>
    <t>and SUERF, Università Bocconi, Milan, Italy</t>
  </si>
  <si>
    <t>Literacy and Financial Education: Private Providers, Public Certification and Political Preferences</t>
  </si>
  <si>
    <t>2-s2.0-85152278897</t>
  </si>
  <si>
    <t>Department of Finance, Università Bocconi, Milan, Italy</t>
  </si>
  <si>
    <t>Online financial and demographic education for workers: Experimental evidence from an Italian Pension Fund</t>
  </si>
  <si>
    <t>Favero, C.A.</t>
  </si>
  <si>
    <t>Billari, F.C.</t>
  </si>
  <si>
    <t>Billari,  Francesco C.</t>
  </si>
  <si>
    <t>Department of Social and Political Sciences, Università Bocconi, Milan, Italy</t>
  </si>
  <si>
    <t>Papini, A.</t>
  </si>
  <si>
    <t>Papini,  Alessia</t>
  </si>
  <si>
    <t>Baffi Carefin Centre, Università Bocconi, Milan, Italy</t>
  </si>
  <si>
    <t>Dondena Centre for Research on Social Dynamics and Public Policy, Università Bocconi, Milan, Italy</t>
  </si>
  <si>
    <t>Maddox, N.</t>
  </si>
  <si>
    <t>Maddox,  Nicole</t>
  </si>
  <si>
    <t>2-s2.0-85204711305</t>
  </si>
  <si>
    <t>European politicians and financial literacy activism: Does financial (in)stability matter?</t>
  </si>
  <si>
    <t>Giakoumelou, A.</t>
  </si>
  <si>
    <t>Giakoumelou,  Anastasia</t>
  </si>
  <si>
    <t>Dipartimento di Management, Venice, VE, Italy, Department of Finance, Università Bocconi, Milan, Italy</t>
  </si>
  <si>
    <t>2-s2.0-85199186530</t>
  </si>
  <si>
    <t>Could financial education be a universal social policy? A simulation of potential influences on inequality levels</t>
  </si>
  <si>
    <t>Borghi, E.</t>
  </si>
  <si>
    <t>Borghi,  Elisa</t>
  </si>
  <si>
    <t>2-s2.0-85196662789</t>
  </si>
  <si>
    <t>Gen Z and financial education: Evidence from a randomized control trial in the South of Italy</t>
  </si>
  <si>
    <t>Greenberg, A.E.</t>
  </si>
  <si>
    <t>Greenberg,  Adam Eric</t>
  </si>
  <si>
    <t>Department of Marketing, Università Bocconi, Milan, Italy</t>
  </si>
  <si>
    <t>2-s2.0-85129853352</t>
  </si>
  <si>
    <t>Università Ca' Foscari</t>
  </si>
  <si>
    <t>Università Ca' Foscari Venezia, Venice, VE, Italy</t>
  </si>
  <si>
    <t>How financial decisions are affected by financial literacy levels, behavioral aspects and individual propensities: An empirical analysis of Italian young adult</t>
  </si>
  <si>
    <t>2-s2.0-84878655865</t>
  </si>
  <si>
    <t>Padula, M.</t>
  </si>
  <si>
    <t>Padula,  Mario</t>
  </si>
  <si>
    <t>Investment in financial literacy and saving decisions</t>
  </si>
  <si>
    <t>Università Ca' Foscari Venezia</t>
  </si>
  <si>
    <t>Department of Economics, Università Ca' Foscari Venezia, Venice, VE, Italy, Commissione di Vigilanza sui Fondi Pensione (COVIP), Rome, Italy</t>
  </si>
  <si>
    <t>Ferretti, P.</t>
  </si>
  <si>
    <t>Ferretti,  Paola</t>
  </si>
  <si>
    <t>Department of Economics, Università Ca' Foscari Venezia, Venice, VE, Italy</t>
  </si>
  <si>
    <t>Brugiavini, A.</t>
  </si>
  <si>
    <t>Brugiavini,  Agar</t>
  </si>
  <si>
    <t>Cavapozzi, D.</t>
  </si>
  <si>
    <t>Cavapozzi,  Danilo</t>
  </si>
  <si>
    <t>2-s2.0-85012188665</t>
  </si>
  <si>
    <t>Cavaleri, P.</t>
  </si>
  <si>
    <t>Cavaleri,  Piero</t>
  </si>
  <si>
    <t>Università Carlo Cattaneo</t>
  </si>
  <si>
    <t>Università Carlo Cattaneo, Castellanza, VA, Italy</t>
  </si>
  <si>
    <t>Enhancing financial information literacy in Italian public libraries: A preliminary study</t>
  </si>
  <si>
    <t>Ballestra, L.</t>
  </si>
  <si>
    <t>Ballestra,  Laura</t>
  </si>
  <si>
    <t>de Silva, C.</t>
  </si>
  <si>
    <t>de Silva,  Cristina</t>
  </si>
  <si>
    <t>2-s2.0-85122965286</t>
  </si>
  <si>
    <t>Lombardi, E.</t>
  </si>
  <si>
    <t>Lombardi,  Elisabetta</t>
  </si>
  <si>
    <t>Università Cattolica del Sacro Cuore</t>
  </si>
  <si>
    <t>Department of Psychology, Università Cattolica del Sacro Cuore, Milan, MI, Italy</t>
  </si>
  <si>
    <t>Learning to Wait and Be Altruistic: Testing A Conversational Training in Economic Education for Primary School Children</t>
  </si>
  <si>
    <t>2-s2.0-85011409704</t>
  </si>
  <si>
    <t>Antonietti, A.</t>
  </si>
  <si>
    <t>Antonietti,  Alessandro</t>
  </si>
  <si>
    <t>A metacognitive approach to financial literacy</t>
  </si>
  <si>
    <t>2-s2.0-85199796847</t>
  </si>
  <si>
    <t>Lippi, A.</t>
  </si>
  <si>
    <t>Lippi,  Andrea</t>
  </si>
  <si>
    <t>Università Cattolica del Sacro Cuore, Campus di Piacenza e Cremona, Piacenza, Emilia-Romagna, Italy</t>
  </si>
  <si>
    <t>ESG in investor profiling: what are we talking about?</t>
  </si>
  <si>
    <t>Valle, A.</t>
  </si>
  <si>
    <t>Valle,  Annalisa</t>
  </si>
  <si>
    <t>Iannello, P.</t>
  </si>
  <si>
    <t>Iannello,  Paola</t>
  </si>
  <si>
    <t>Lanz, M.</t>
  </si>
  <si>
    <t>Lanz,  Margherita</t>
  </si>
  <si>
    <t>Università Cattolica del Sacro Cuore, Milan, MI, Italy</t>
  </si>
  <si>
    <t>2-s2.0-85191807146</t>
  </si>
  <si>
    <t>Disentangling the “crypto fever”: An exploratory study of the psychological characteristics of cryptocurrency owners</t>
  </si>
  <si>
    <t>2-s2.0-85205677478</t>
  </si>
  <si>
    <t>Turco, E.</t>
  </si>
  <si>
    <t>Turco,  Elena</t>
  </si>
  <si>
    <t>The Multidimensional Financial Literacy Scale: Proposal of a new tool for measuring financial literacy; La Multidimensional Financial Literacy Scale: proposta di un nuovo strumento per la misurazione della financial literacy</t>
  </si>
  <si>
    <t>Massaro, D.</t>
  </si>
  <si>
    <t>Massaro,  Davide</t>
  </si>
  <si>
    <t>Borsetto, A.</t>
  </si>
  <si>
    <t>Borsetto,  Andrea</t>
  </si>
  <si>
    <t>Colombo, L.</t>
  </si>
  <si>
    <t>Colombo,  Luca Vittorio Angelo</t>
  </si>
  <si>
    <t>Dipartimento di Economia e Finanza, Università Cattolica del Sacro Cuore, Milan, MI, Italy</t>
  </si>
  <si>
    <t>Baglioni, A.</t>
  </si>
  <si>
    <t>Baglioni,  Angelo Stefano</t>
  </si>
  <si>
    <t>Sorgente, A.</t>
  </si>
  <si>
    <t>Sorgente,  Angela</t>
  </si>
  <si>
    <t>2-s2.0-85129797135</t>
  </si>
  <si>
    <t>Learning to wait, be altruistic, and fair: A primary school training in economic education</t>
  </si>
  <si>
    <t>2-s2.0-85015808537</t>
  </si>
  <si>
    <t>Combining development and education: Why do decision-making and social norms matter for financial education?</t>
  </si>
  <si>
    <t>Marchetti, A.</t>
  </si>
  <si>
    <t>Marchetti,  Antonella</t>
  </si>
  <si>
    <t>Rinaldi, T.</t>
  </si>
  <si>
    <t>Rinaldi,  Teresa</t>
  </si>
  <si>
    <t>2-s2.0-85195671684</t>
  </si>
  <si>
    <t>Financial literacy of undergraduates students: Promoting financial education to reduce the gender gap; LA FINANCIAL LITERACY DEGLI STUDENTI UNIVERSITARI: PROMUOVERE L'EDUCAZIONE FINANZIARIA PER RIDURRE IL GENDER GAP</t>
  </si>
  <si>
    <t>Robba, M.</t>
  </si>
  <si>
    <t>Robba,  Matteo</t>
  </si>
  <si>
    <t>Rajola, F.</t>
  </si>
  <si>
    <t>Rajola,  Federico</t>
  </si>
  <si>
    <t>Department of Management, Università Cattolica del Sacro Cuore, Milan, MI, Italy, Università Cattolica del Sacro Cuore, Milan, MI, Italy</t>
  </si>
  <si>
    <t>2-s2.0-85100475667</t>
  </si>
  <si>
    <t>Per aspera ad astra: The big challenge of consumers' insurance literacy</t>
  </si>
  <si>
    <t>2-s2.0-105003771570</t>
  </si>
  <si>
    <t>Graffigna, G.</t>
  </si>
  <si>
    <t>Graffigna,  Guendalina</t>
  </si>
  <si>
    <t>Department of Psychology, Università Cattolica del Sacro Cuore, Milan, MI, Italy, Food &amp; Health Engagement Research Center, Università Cattolica del Sacro Cuore, Milan, MI, Italy, Food and Environmental Sciences, Università Cattolica del Sacro Cuore, Campus di Piacenza e Cremona, Piacenza, Emilia-Romagna, Italy</t>
  </si>
  <si>
    <t>Financial Literacy and Economic Attitudes as Protective Factors Against Pathological Gambling? A Systematic Review</t>
  </si>
  <si>
    <t>2-s2.0-85076444656</t>
  </si>
  <si>
    <t>Migliavacca, M.</t>
  </si>
  <si>
    <t>Migliavacca,  Milena</t>
  </si>
  <si>
    <t>Faculty of Economics, Università Cattolica del Sacro Cuore, Milan, MI, Italy</t>
  </si>
  <si>
    <t>Keep your customer knowledgeable: financial advisors as educators</t>
  </si>
  <si>
    <t>2-s2.0-105003217518</t>
  </si>
  <si>
    <t>Factors shaping subjective financial well-being in emerging adults: A comparative study of Italy and Germany</t>
  </si>
  <si>
    <t>Frigerio, C.</t>
  </si>
  <si>
    <t>Frigerio,  Chiara</t>
  </si>
  <si>
    <t>Poli, F.</t>
  </si>
  <si>
    <t>Poli,  Federica</t>
  </si>
  <si>
    <t>Department of Economics and Business Administration, Università Cattolica del Sacro Cuore, Milan, MI, Italy</t>
  </si>
  <si>
    <t>2-s2.0-105003986200</t>
  </si>
  <si>
    <t>Emerging adults' financial decisions: A neurocognitive perspective</t>
  </si>
  <si>
    <t>Barone, C.</t>
  </si>
  <si>
    <t>Barone,  Chiara</t>
  </si>
  <si>
    <t>Department of Psychology, Università Cattolica del Sacro Cuore, Milan, MI, Italy, Food &amp; Health Engagement Research Center, Università Cattolica del Sacro Cuore, Milan, MI, Italy</t>
  </si>
  <si>
    <t>Colautti, L.</t>
  </si>
  <si>
    <t>Colautti,  Laura</t>
  </si>
  <si>
    <t>2-s2.0-105013514862</t>
  </si>
  <si>
    <t>European banks’ interest margins and monetary policy: Evidence of a stickiness phenomenon</t>
  </si>
  <si>
    <t>2-s2.0-85123241976</t>
  </si>
  <si>
    <t>Cotugno, M.</t>
  </si>
  <si>
    <t>Cotugno,  Matteo</t>
  </si>
  <si>
    <t>Department of Economic and Social Sciences, Università Cattolica del Sacro Cuore, Campus di Piacenza e Cremona, Piacenza, Emilia-Romagna, Italy</t>
  </si>
  <si>
    <t>Management customer complaints and performance: banks, be careful!</t>
  </si>
  <si>
    <t>2-s2.0-85176550942</t>
  </si>
  <si>
    <t>Marinelli, L.</t>
  </si>
  <si>
    <t>Marinelli,  Luca</t>
  </si>
  <si>
    <t>Università Politecnica delle Marche</t>
  </si>
  <si>
    <t>Department of Management, Università Politecnica delle Marche, Ancona, AN, Italy</t>
  </si>
  <si>
    <t>Exploring the relationship between entrepreneurial ecosystem inputs and outcomes: the role of digital technology adoption</t>
  </si>
  <si>
    <t>2-s2.0-85125047709</t>
  </si>
  <si>
    <t>Ceravolo, M.G.</t>
  </si>
  <si>
    <t>Ceravolo,  Maria Gabriella</t>
  </si>
  <si>
    <t>Department of Clinical and Experimental Medicine, Università Politecnica delle Marche, Ancona, AN, Italy</t>
  </si>
  <si>
    <t>Anchoring Effect in Visual Information Processing During Financial Decisions: An Eye-Tracking Study</t>
  </si>
  <si>
    <t>2-s2.0-85018996765</t>
  </si>
  <si>
    <t>Mazzoli, C.</t>
  </si>
  <si>
    <t>Mazzoli,  Camilla</t>
  </si>
  <si>
    <t>Università Politecnica delle Marche, Ancona, AN, Italy</t>
  </si>
  <si>
    <t>Mind the Gap: Inconsistencies Between Subjective and Objective Financial Risk Tolerance</t>
  </si>
  <si>
    <t>2-s2.0-105015574440</t>
  </si>
  <si>
    <t>Baiocco, S.</t>
  </si>
  <si>
    <t>Baiocco,  Sofia</t>
  </si>
  <si>
    <t>Unlocking sustainable investing through digital financial literacy: the impact of advanced digital skills</t>
  </si>
  <si>
    <t>Pascucci, F.</t>
  </si>
  <si>
    <t>Pascucci,  Federica</t>
  </si>
  <si>
    <t>Raggetti, G.</t>
  </si>
  <si>
    <t>Raggetti,  Gian Mario</t>
  </si>
  <si>
    <t>2-s2.0-85188701735</t>
  </si>
  <si>
    <t>Dipartimento di Management, Università Politecnica delle Marche, Ancona, AN, Italy</t>
  </si>
  <si>
    <t>Financial literacy and financial advice seeking: Does product specificity matter?</t>
  </si>
  <si>
    <t>Bartoloni, S.</t>
  </si>
  <si>
    <t>Bartoloni,  Sara</t>
  </si>
  <si>
    <t>Lucarelli, C.</t>
  </si>
  <si>
    <t>Lucarelli,  Caterina</t>
  </si>
  <si>
    <t>2-s2.0-85163940681</t>
  </si>
  <si>
    <t>Quintiliani, A.</t>
  </si>
  <si>
    <t>Quintiliani,  Andrea</t>
  </si>
  <si>
    <t>Università Telematica Pegaso</t>
  </si>
  <si>
    <t>Department of Law and Economic Sciences, Università Telematica Pegaso, Naples, Italy</t>
  </si>
  <si>
    <t>Financial literacy, value creation and firm performance: an investigation of Italian small and medium enterprises</t>
  </si>
  <si>
    <t>2-s2.0-85206892081</t>
  </si>
  <si>
    <t>Previati, D.</t>
  </si>
  <si>
    <t>Previati,  Daniele Angelo</t>
  </si>
  <si>
    <t>Università degli Studi Roma Tre</t>
  </si>
  <si>
    <t>Università degli Studi Roma Tre, Rome, RM, Italy</t>
  </si>
  <si>
    <t>Financial literacy and sustainable finance decisions among Italian households</t>
  </si>
  <si>
    <t>2-s2.0-85127637391</t>
  </si>
  <si>
    <t>Caravella, S.</t>
  </si>
  <si>
    <t>Caravella,  Serenella</t>
  </si>
  <si>
    <t>On the growth impact of different eco-innovation business strategies</t>
  </si>
  <si>
    <t>Ricci, O.</t>
  </si>
  <si>
    <t>Ricci,  Ornella</t>
  </si>
  <si>
    <t>Baldazzi, T.</t>
  </si>
  <si>
    <t>Baldazzi,  Teodoro</t>
  </si>
  <si>
    <t>Department of Computer Science and Engineering, Università degli Studi Roma Tre, Rome, RM, Italy</t>
  </si>
  <si>
    <t>2-s2.0-85186610267</t>
  </si>
  <si>
    <t>Department of Business Studies, Università degli Studi Roma Tre, Rome, RM, Italy</t>
  </si>
  <si>
    <t>Exploring the link between financial literacy and business interruption insurance: evidence from Italian micro-enterprises</t>
  </si>
  <si>
    <t>2-s2.0-84939503837</t>
  </si>
  <si>
    <t>Caratelli, M.</t>
  </si>
  <si>
    <t>Caratelli,  Massimo</t>
  </si>
  <si>
    <t>Financial literacy, trust and retirement planning</t>
  </si>
  <si>
    <t>Department of Education, Università degli Studi Roma Tre, Rome, RM, Italy</t>
  </si>
  <si>
    <t>Benedetto, D.</t>
  </si>
  <si>
    <t>Benedetto,  Davide</t>
  </si>
  <si>
    <t>2-s2.0-84900843935</t>
  </si>
  <si>
    <t>Consumer choice in retail banking: Are prices really relevant?</t>
  </si>
  <si>
    <t>Lanciano, E.</t>
  </si>
  <si>
    <t>Lanciano,  Edoardo</t>
  </si>
  <si>
    <t>Università degli Studi Roma Tre, Rome, RM, Italy, Università degli Studi di Roma "Tor Vergata", Rome, RM, Italy</t>
  </si>
  <si>
    <t>Cillo, V.</t>
  </si>
  <si>
    <t>Cillo,  Valentina</t>
  </si>
  <si>
    <t>Department of Business Administration, Università degli Studi Roma Tre, Rome, RM, Italy</t>
  </si>
  <si>
    <t>Crespi, F.</t>
  </si>
  <si>
    <t>Crespi,  Francesco</t>
  </si>
  <si>
    <t>Università degli Studi Roma Tre, Rome, RM, Italy, BRICK, Turin, Italy, Department of Economics, Università degli Studi Roma Tre, Rome, RM, Italy</t>
  </si>
  <si>
    <t>Modina, M.</t>
  </si>
  <si>
    <t>Modina,  Michele</t>
  </si>
  <si>
    <t>Università degli Studi del Molise</t>
  </si>
  <si>
    <t>Department of Economics, Università degli Studi del Molise, Campobasso, CB, Italy</t>
  </si>
  <si>
    <t>2-s2.0-85166944518</t>
  </si>
  <si>
    <t>Figari, F.</t>
  </si>
  <si>
    <t>Figari,  Francesco</t>
  </si>
  <si>
    <t>Università degli Studi del Piemonte Orientale Amedeo Avogadro</t>
  </si>
  <si>
    <t>Università degli Studi del Piemonte Orientale “Amedeo Avogadro”, Vercelli, VC, Italy</t>
  </si>
  <si>
    <t>Support for pension reforms: What is the role of financial literacy and pension knowledge?</t>
  </si>
  <si>
    <t>Martini, A.</t>
  </si>
  <si>
    <t>Martini,  Alberto</t>
  </si>
  <si>
    <t>2-s2.0-105013372389</t>
  </si>
  <si>
    <t>Novarese, M.</t>
  </si>
  <si>
    <t>Novarese,  Marco</t>
  </si>
  <si>
    <t>Università degli Studi del Piemonte Orientale “Amedeo Avogadro”</t>
  </si>
  <si>
    <t>Department of Law, Università degli Studi del Piemonte Orientale “Amedeo Avogadro”, Vercelli, VC, Italy</t>
  </si>
  <si>
    <t>2-s2.0-84877815213</t>
  </si>
  <si>
    <t>Zocchi, P.</t>
  </si>
  <si>
    <t>Zocchi,  Paola</t>
  </si>
  <si>
    <t>Department of Economics and Business Studies, Università degli Studi del Piemonte Orientale “Amedeo Avogadro”, Vercelli, VC, Italy</t>
  </si>
  <si>
    <t>Why do Italian households prefer adjustable rate mortgages?</t>
  </si>
  <si>
    <t>2-s2.0-105007819944</t>
  </si>
  <si>
    <t>Lucadamo, A.</t>
  </si>
  <si>
    <t>Lucadamo,  Antonio</t>
  </si>
  <si>
    <t>Università degli Studi del Sannio</t>
  </si>
  <si>
    <t>Department of Law, Università degli Studi del Sannio, Benevento, BN, Italy</t>
  </si>
  <si>
    <t>Evaluating the role of external information on the choice of weights for aggregating judgments in group decisionmaking: the impact of financial education on investors’ choices</t>
  </si>
  <si>
    <t>Amenta, P.</t>
  </si>
  <si>
    <t>Amenta,  Pietro</t>
  </si>
  <si>
    <t>Marcarelli, G.</t>
  </si>
  <si>
    <t>Marcarelli,  Gabriella</t>
  </si>
  <si>
    <t>Rossi,  Matteo</t>
  </si>
  <si>
    <t>Università degli Studi del Sannio
WSB Merito University</t>
  </si>
  <si>
    <t>Department of Law, Università degli Studi del Sannio, Benevento, BN, Italy, WSB Merito University, Poznan, Poland</t>
  </si>
  <si>
    <t>2-s2.0-85089722862</t>
  </si>
  <si>
    <t>Mori, M.</t>
  </si>
  <si>
    <t>Mori,  Margherita</t>
  </si>
  <si>
    <t>Università degli Studi dell'Aquila</t>
  </si>
  <si>
    <t>Università degli Studi dell'Aquila, L'Aquila, AQ, Italy</t>
  </si>
  <si>
    <t>Technology-Enhanced Financial Education and Sustainability Goals</t>
  </si>
  <si>
    <t>2-s2.0-85117599381</t>
  </si>
  <si>
    <t>Locatelli, R.</t>
  </si>
  <si>
    <t>Locatelli,  Rossella</t>
  </si>
  <si>
    <t>Università degli Studi dell'Insubria</t>
  </si>
  <si>
    <t>Università degli Studi dell'Insubria, Varese, VA, Italy</t>
  </si>
  <si>
    <t>Financial education in times of digitalization and FinTech (r)evolution</t>
  </si>
  <si>
    <t>Ventre, V.</t>
  </si>
  <si>
    <t>Ventre,  Viviana</t>
  </si>
  <si>
    <t>Università degli Studi della Campania Luigi Vanvitelli</t>
  </si>
  <si>
    <t>Department of Mathematics and Physics, Università degli Studi della Campania Luigi Vanvitelli, Naples, NA, Italy</t>
  </si>
  <si>
    <t>Martino, R.</t>
  </si>
  <si>
    <t>Martino,  Roberta</t>
  </si>
  <si>
    <t>2-s2.0-105022129893</t>
  </si>
  <si>
    <t>Analysis of aggregation between the components of financial literacy through inconsistency in intertemporal choices</t>
  </si>
  <si>
    <t>2-s2.0-105018236276</t>
  </si>
  <si>
    <t>Manzoni, E.</t>
  </si>
  <si>
    <t>Manzoni,  Elena</t>
  </si>
  <si>
    <t>Università degli Studi di Bergamo</t>
  </si>
  <si>
    <t>Department of Economics, Università degli Studi di Bergamo, Bergamo, BG, Italy</t>
  </si>
  <si>
    <t>Women's empowerment through financial literacy in a developed country</t>
  </si>
  <si>
    <t>2-s2.0-85098883593</t>
  </si>
  <si>
    <t>Meoli, M.</t>
  </si>
  <si>
    <t>Meoli,  Michele</t>
  </si>
  <si>
    <t>Department of Management, Università degli Studi di Bergamo, Bergamo, BG, Italy</t>
  </si>
  <si>
    <t>Financial literacy and security-based crowdfunding</t>
  </si>
  <si>
    <t>2-s2.0-85145293015</t>
  </si>
  <si>
    <t>Bello, P.</t>
  </si>
  <si>
    <t>Bello,  Piera</t>
  </si>
  <si>
    <t>Gender-based price discrimination in the annuity market: Evidence from Chile</t>
  </si>
  <si>
    <t>2-s2.0-85019160805</t>
  </si>
  <si>
    <t>Castellani, D.</t>
  </si>
  <si>
    <t>Castellani,  Davide</t>
  </si>
  <si>
    <t>Università degli Studi di Bergamo, Bergamo, BG, Italy</t>
  </si>
  <si>
    <t>Does willingness-to-pay for weather index-based insurance follow covariant shocks?</t>
  </si>
  <si>
    <t>Vismara, S.</t>
  </si>
  <si>
    <t>Vismara,  Silvio</t>
  </si>
  <si>
    <t>Cristini, A.</t>
  </si>
  <si>
    <t>Cristini,  Annalisa</t>
  </si>
  <si>
    <t>Castelli, I.</t>
  </si>
  <si>
    <t>Castelli,  Ilaria</t>
  </si>
  <si>
    <t>Department of Human and Social Sciences, Università degli Studi di Bergamo, Bergamo, BG, Italy</t>
  </si>
  <si>
    <t>Viganò, L.</t>
  </si>
  <si>
    <t>Viganò,  Laura</t>
  </si>
  <si>
    <t>Colombi, R.</t>
  </si>
  <si>
    <t>Colombi,  Roberto</t>
  </si>
  <si>
    <t>Origo, F.</t>
  </si>
  <si>
    <t>Origo,  Federica</t>
  </si>
  <si>
    <t>Sturaro, C.</t>
  </si>
  <si>
    <t>Sturaro,  Caterina</t>
  </si>
  <si>
    <t>Rossi, A.</t>
  </si>
  <si>
    <t>Rossi,  Alice</t>
  </si>
  <si>
    <t>Floris, M.</t>
  </si>
  <si>
    <t>Floris,  Michela</t>
  </si>
  <si>
    <t>Università degli Studi di Cagliari</t>
  </si>
  <si>
    <t>Department of Economics and Business, Università degli Studi di Cagliari, Cagliari, CA, Italy</t>
  </si>
  <si>
    <t>Bosin, A.</t>
  </si>
  <si>
    <t>Bosin,  Andrea</t>
  </si>
  <si>
    <t>Università degli Studi di Cagliari, Cagliari, CA, Italy</t>
  </si>
  <si>
    <t>2-s2.0-85105562464</t>
  </si>
  <si>
    <t>Nieddu, M.</t>
  </si>
  <si>
    <t>Nieddu,  Marco Giovanni</t>
  </si>
  <si>
    <t>Cutting through the Fog: Financial Literacy and Financial Investment Choices</t>
  </si>
  <si>
    <t>Pes, B.</t>
  </si>
  <si>
    <t>Pes,  Barbara</t>
  </si>
  <si>
    <t>Mandas, M.</t>
  </si>
  <si>
    <t>Mandas,  Marco</t>
  </si>
  <si>
    <t>Dessí, N.</t>
  </si>
  <si>
    <t>Dessí,  Nicoletta</t>
  </si>
  <si>
    <t>Crespi,  Fabrizio</t>
  </si>
  <si>
    <t>Ferrante, L.</t>
  </si>
  <si>
    <t>Ferrante,  Livio</t>
  </si>
  <si>
    <t>Università degli Studi di Catania</t>
  </si>
  <si>
    <t>Università degli Studi di Catania, Catania, CT, Italy</t>
  </si>
  <si>
    <t>Khalid, M.W.</t>
  </si>
  <si>
    <t>Khalid,  Muhammad Waqas</t>
  </si>
  <si>
    <t>Magni, D.</t>
  </si>
  <si>
    <t>Magni,  Domitilla</t>
  </si>
  <si>
    <t>Department of Management, Università degli Studi di Catania, Catania, CT, Italy</t>
  </si>
  <si>
    <t>Caserta, M.</t>
  </si>
  <si>
    <t>Caserta,  Maurizio</t>
  </si>
  <si>
    <t>2-s2.0-84928669045</t>
  </si>
  <si>
    <t>Corsini, L.</t>
  </si>
  <si>
    <t>Corsini,  Lorenzo</t>
  </si>
  <si>
    <t>Università degli Studi di Firenze</t>
  </si>
  <si>
    <t>Dipartimento di Scienze per l’Economia e l’Impresa, Università degli Studi di Firenze, Florence, FI, Italy</t>
  </si>
  <si>
    <t>Optimal Decisions on Pension Plans in the Presence of Information Costs and Financial Literacy</t>
  </si>
  <si>
    <t>2-s2.0-85115025488</t>
  </si>
  <si>
    <t>Giannelli, G.C.</t>
  </si>
  <si>
    <t>Giannelli,  Gianna Claudia</t>
  </si>
  <si>
    <t>Università degli Studi di Firenze, Florence, FI, Italy</t>
  </si>
  <si>
    <t>Economics education and financial literacy acquisition: Evidence from a field experiment</t>
  </si>
  <si>
    <t>Bisanti, M.</t>
  </si>
  <si>
    <t>Bisanti,  Matteo</t>
  </si>
  <si>
    <t>Università degli Studi di Firenze, Florence, FI, Italy, Scuola IMT Alti Studi Lucca, Lucca, LU, Italy, GAME Science Research Center, Lucca, Italy</t>
  </si>
  <si>
    <t>2-s2.0-85197426803</t>
  </si>
  <si>
    <t>Bocchialini, E.</t>
  </si>
  <si>
    <t>Bocchialini,  Elisa</t>
  </si>
  <si>
    <t>Department of Economics and Management, Università degli Studi di Firenze, Florence, FI, Italy</t>
  </si>
  <si>
    <t>Digital banking: how social media is shaping the game</t>
  </si>
  <si>
    <t>2-s2.0-85182472465</t>
  </si>
  <si>
    <t>Sartoris, C.</t>
  </si>
  <si>
    <t>Sartoris,  Chiara</t>
  </si>
  <si>
    <t>Banking Contracts: the concept of transparency and its evolution</t>
  </si>
  <si>
    <t>Gai, L.</t>
  </si>
  <si>
    <t>Gai,  Lorenzo</t>
  </si>
  <si>
    <t>Ielasi, F.</t>
  </si>
  <si>
    <t>Ielasi,  Federica</t>
  </si>
  <si>
    <t>2-s2.0-105018067552</t>
  </si>
  <si>
    <t>Bacci, S.</t>
  </si>
  <si>
    <t>Bacci,  Silvia</t>
  </si>
  <si>
    <t>Department of Computer Science, Università degli Studi di Firenze, Florence, FI, Italy</t>
  </si>
  <si>
    <t>Bidimensional latent regression item response models for the assessment of financial knowledge in the presence of 'Don't Know' responses</t>
  </si>
  <si>
    <t>del Sarto, N.</t>
  </si>
  <si>
    <t>del Sarto,  Nicola</t>
  </si>
  <si>
    <t>2-s2.0-85075874072</t>
  </si>
  <si>
    <t>Zhu,  Shanshan</t>
  </si>
  <si>
    <t>Università degli Studi di Genova</t>
  </si>
  <si>
    <t>Post-Doctoral Researcher in Corporate Law, Università degli Studi di Genova, Genoa, Italy</t>
  </si>
  <si>
    <t>Will the EU Commission successfully integrate sustainability risks and factors in the investor protection regime? A Research Agenda</t>
  </si>
  <si>
    <t>Alemanni, B.</t>
  </si>
  <si>
    <t>Alemanni,  Barbara</t>
  </si>
  <si>
    <t>Università degli Studi di Genova, Genoa, Italy</t>
  </si>
  <si>
    <t>2-s2.0-105008608264</t>
  </si>
  <si>
    <t>EU Investor</t>
  </si>
  <si>
    <t>Siri, M.</t>
  </si>
  <si>
    <t>Siri,  Michele</t>
  </si>
  <si>
    <t>Jean Monnet Professor on Financial and Insurance Markets Regulation, Università degli Studi di Genova, Genoa, Italy</t>
  </si>
  <si>
    <t>Marinelli, N.</t>
  </si>
  <si>
    <t>Marinelli,  Nicoletta</t>
  </si>
  <si>
    <t>Università degli Studi di Macerata</t>
  </si>
  <si>
    <t>Università degli Studi di Macerata, Macerata, MC, Italy</t>
  </si>
  <si>
    <t>Costa, A.</t>
  </si>
  <si>
    <t>Costa,  Alessandra</t>
  </si>
  <si>
    <t>Università degli Studi di Messina</t>
  </si>
  <si>
    <t>Department of Economics, Università degli Studi di Messina, Messina, ME, Italy</t>
  </si>
  <si>
    <t>Arnone, M.</t>
  </si>
  <si>
    <t>Arnone,  Massimo</t>
  </si>
  <si>
    <t>2-s2.0-85191411183</t>
  </si>
  <si>
    <t>Sorrenti, G.</t>
  </si>
  <si>
    <t>Sorrenti,  Giusi</t>
  </si>
  <si>
    <t>Università degli Studi di Messina, Messina, ME, Italy</t>
  </si>
  <si>
    <t>Homeless Rights: The Housing Policies of the Third Millennium between PNRR and Essential Levels of Benefits; DIRITTI SENZA DIMORA: LE POLITICHE ABITATIVE DEL TERZO MILLENNIO TRA PNRR E LIVELLI ESSENZIALI DELLE PRESTAZIONI</t>
  </si>
  <si>
    <t>2-s2.0-105007487024</t>
  </si>
  <si>
    <t>Anderloni, L.</t>
  </si>
  <si>
    <t>Anderloni,  Luisa</t>
  </si>
  <si>
    <t>Università degli Studi di Milano</t>
  </si>
  <si>
    <t>Università degli Studi di Milano, Milan, MI, Italy</t>
  </si>
  <si>
    <t>Financial literacy, digital literacy and sustainability in small-scale entrepreneurship</t>
  </si>
  <si>
    <t>2-s2.0-85200526757</t>
  </si>
  <si>
    <t>Financial literacy and digital literacy: Intertwined issues of increasing importance</t>
  </si>
  <si>
    <t>Vandone, D.</t>
  </si>
  <si>
    <t>Vandone,  Daniela</t>
  </si>
  <si>
    <t>Department of Economics, Università degli Studi di Milano, Milan, MI, Italy</t>
  </si>
  <si>
    <t>Bucci, A.</t>
  </si>
  <si>
    <t>Bucci,  Alberto</t>
  </si>
  <si>
    <t>ICEA (International Center for Economic Analysis), Canada, Department of Economics, Università degli Studi di Milano, Milan, MI, Italy</t>
  </si>
  <si>
    <t>2-s2.0-85129908699</t>
  </si>
  <si>
    <t>Viale, R.</t>
  </si>
  <si>
    <t>Viale,  Riccardo</t>
  </si>
  <si>
    <t>Università degli Studi di Milano-Bicocca</t>
  </si>
  <si>
    <t>Università degli Studi di Milano-Bicocca, Milan, MI, Italy, Herbert Simon Society, Torino, Italy</t>
  </si>
  <si>
    <t>Faculty of Psychology, Università degli Studi di Milano-Bicocca, Milan, MI, Italy</t>
  </si>
  <si>
    <t>Rinaldi, E.</t>
  </si>
  <si>
    <t>Università degli Studi di Milano-Bicocca, Milan, MI, Italy</t>
  </si>
  <si>
    <t>2-s2.0-85061969458</t>
  </si>
  <si>
    <t>University students and retirement planning: never too early</t>
  </si>
  <si>
    <t>2-s2.0-84872414039</t>
  </si>
  <si>
    <t>via Bicocca degli Arcimboldi 8, Università degli Studi di Milano-Bicocca, Milan, MI, Italy</t>
  </si>
  <si>
    <t>Measuring financial literacy among students: An application of rasch analysis</t>
  </si>
  <si>
    <t>Department of Business and Law, Università degli Studi di Milano-Bicocca, Milan, MI, Italy</t>
  </si>
  <si>
    <t>2-s2.0-85161253036</t>
  </si>
  <si>
    <t>Bifulco, L.</t>
  </si>
  <si>
    <t>Bifulco,  Lavinia</t>
  </si>
  <si>
    <t>Department of Sociology and Social Research, Università degli Studi di Milano-Bicocca, Milan, MI, Italy</t>
  </si>
  <si>
    <t>The depoliticisation of social policy through financial inclusion</t>
  </si>
  <si>
    <t>2-s2.0-85200476556</t>
  </si>
  <si>
    <t>Fattore, M.</t>
  </si>
  <si>
    <t>Fattore,  Marco</t>
  </si>
  <si>
    <t>Quantification of Partially Ordered Data and the Evaluation of Financial Literacy</t>
  </si>
  <si>
    <t>2-s2.0-105017861408</t>
  </si>
  <si>
    <t>De Capitani, L.</t>
  </si>
  <si>
    <t>De Capitani,  Lucio</t>
  </si>
  <si>
    <t>Department of Statistics and Quantitative Methods, Università degli Studi di Milano-Bicocca, Milan, MI, Italy</t>
  </si>
  <si>
    <t>Partially Ordered Sets in Socio-Economic Data Analysis</t>
  </si>
  <si>
    <t>2-s2.0-85148455164</t>
  </si>
  <si>
    <t>Digital and financial skills in the first lockdown: The impact on the financial well-being of older adults; Competenze digitali e finanziarie nel primo lockdown: l’impatto sul benessere finanziario degli anziani</t>
  </si>
  <si>
    <t>Giovinazzo, V.D.</t>
  </si>
  <si>
    <t>Giovinazzo,  Viviana Di</t>
  </si>
  <si>
    <t>Kokkizil, M.</t>
  </si>
  <si>
    <t>Kokkizil,  Melike</t>
  </si>
  <si>
    <t>Department of Economics, Management and Statistics, Università degli Studi di Milano-Bicocca, Milan, MI, Italy</t>
  </si>
  <si>
    <t>Department of Law, Università degli Studi di Milano-Bicocca, Milan, MI, Italy</t>
  </si>
  <si>
    <t>2-s2.0-85172869793</t>
  </si>
  <si>
    <t>Insurance holdings: Does individual insurance literacy matter?</t>
  </si>
  <si>
    <t>Salmieri, L.</t>
  </si>
  <si>
    <t>Salmieri,  Luca</t>
  </si>
  <si>
    <t>Università degli Studi di Milano-Bicocca
Sapienza Università di Roma</t>
  </si>
  <si>
    <t>Department of Business and Law, Università degli Studi di Milano-Bicocca, Milan, MI, Italy, Department of Social and Economic Sciences, Sapienza Università di Roma, Rome, RM, Italy</t>
  </si>
  <si>
    <t>Urzì Brancati, M.C.U.</t>
  </si>
  <si>
    <t>Università degli Studi di Modena e Reggio Emilia</t>
  </si>
  <si>
    <t>Università degli Studi di Modena e Reggio Emilia, Modena, MO, Italy</t>
  </si>
  <si>
    <t>2-s2.0-85064492442</t>
  </si>
  <si>
    <t>Cosma, S.</t>
  </si>
  <si>
    <t>Cosma,  Stefano</t>
  </si>
  <si>
    <t>Department of Economics Marco Biagi, Università degli Studi di Modena e Reggio Emilia, Modena, MO, Italy</t>
  </si>
  <si>
    <t>Determinants of older consumers’ interest in home equity conversion products</t>
  </si>
  <si>
    <t>2-s2.0-85095451039</t>
  </si>
  <si>
    <t>Department of Economics, Università degli Studi di Modena e Reggio Emilia, Modena, MO, Italy</t>
  </si>
  <si>
    <t>Behind the success of dominated personal pension plans: Sales force and financial literacy factors</t>
  </si>
  <si>
    <t>Gallo, G.</t>
  </si>
  <si>
    <t>Gallo,  Giovanni</t>
  </si>
  <si>
    <t>Ferretti, R.</t>
  </si>
  <si>
    <t>Ferretti,  Riccardo</t>
  </si>
  <si>
    <t>Dipartimento di Comunicazione ed Economia, Università degli Studi di Modena e Reggio Emilia, Modena, MO, Italy</t>
  </si>
  <si>
    <t>Pandolfi, L.</t>
  </si>
  <si>
    <t>Pandolfi,  Lorenzo</t>
  </si>
  <si>
    <t>Università degli Studi di Napoli Federico II</t>
  </si>
  <si>
    <t>Università degli Studi di Napoli Federico II, Naples, NA, Italy</t>
  </si>
  <si>
    <t>Jappelli, T.</t>
  </si>
  <si>
    <t>Jappelli,  Tullio</t>
  </si>
  <si>
    <t>2-s2.0-85179349902</t>
  </si>
  <si>
    <t>Palazzo, L.</t>
  </si>
  <si>
    <t>Palazzo,  Lucio</t>
  </si>
  <si>
    <t>Department of Political Science, Università degli Studi di Napoli Federico II, Naples, NA, Italy</t>
  </si>
  <si>
    <t>Integrated assessment of financial knowledge through a latent profile analysis</t>
  </si>
  <si>
    <t>Palumbo, F.</t>
  </si>
  <si>
    <t>Palumbo,  F.</t>
  </si>
  <si>
    <t>2-s2.0-85174591829</t>
  </si>
  <si>
    <t>Fabbricatore, R.</t>
  </si>
  <si>
    <t>Fabbricatore,  Rosa</t>
  </si>
  <si>
    <t>Department of Economics and Statistics, Università degli Studi di Napoli Federico II, Naples, NA, Italy</t>
  </si>
  <si>
    <t>Multilevel IRT models to explore heterogeneity in subjective financial knowledge at individual and regional levels: the Italian case</t>
  </si>
  <si>
    <t>2-s2.0-105001460368</t>
  </si>
  <si>
    <t>Simone, R.</t>
  </si>
  <si>
    <t>Simone,  Rosaria</t>
  </si>
  <si>
    <t>On the effect of pension expectations and financial literacy on pension planning: A preliminary investigation for the Italian population</t>
  </si>
  <si>
    <t>Coppola,  Mariarosaria</t>
  </si>
  <si>
    <t>Iannario, M.</t>
  </si>
  <si>
    <t>Iannario,  Maria</t>
  </si>
  <si>
    <t>2-s2.0-84943616488</t>
  </si>
  <si>
    <t>Investment in financial literacy, social security, and portfolio choice</t>
  </si>
  <si>
    <t>Berti, A.E.</t>
  </si>
  <si>
    <t>Berti,  Anna Emilia</t>
  </si>
  <si>
    <t>Università degli Studi di Padova</t>
  </si>
  <si>
    <t>Department of Philosophy, Università degli Studi di Padova, Padua, PD, Italy</t>
  </si>
  <si>
    <t>2-s2.0-85129906121</t>
  </si>
  <si>
    <t>Università degli Studi di Padova, Padua, PD, Italy</t>
  </si>
  <si>
    <t>From financial education to economic education for citizenship</t>
  </si>
  <si>
    <t>2-s2.0-85028522762</t>
  </si>
  <si>
    <t>Sketching a possible learning progression for the cognitive component of financial education in the broader context of economic education</t>
  </si>
  <si>
    <t>Dodaro, M.</t>
  </si>
  <si>
    <t>Dodaro,  Maria</t>
  </si>
  <si>
    <t>Moretti, L.</t>
  </si>
  <si>
    <t>Moretti,  Luigi</t>
  </si>
  <si>
    <t>Department of Economics, Università degli Studi di Padova, Padua, PD, Italy</t>
  </si>
  <si>
    <t>2-s2.0-85163134405</t>
  </si>
  <si>
    <t>Department of Philosophy, Sociology, Education and Applied Psychology, Università degli Studi di Padova, Padua, PD, Italy</t>
  </si>
  <si>
    <t>Planning under uncertainty The individualization of welfare through financial education</t>
  </si>
  <si>
    <t>Verde, F.M.L.</t>
  </si>
  <si>
    <t>Verde,  Fabio Massimo Lo</t>
  </si>
  <si>
    <t>Università degli Studi di Palermo</t>
  </si>
  <si>
    <t>Università degli Studi di Palermo, Palermo, PA, Italy</t>
  </si>
  <si>
    <t>Tanda, A.</t>
  </si>
  <si>
    <t>Tanda,  Alessandra</t>
  </si>
  <si>
    <t>Università degli Studi di Pavia</t>
  </si>
  <si>
    <t>Università degli Studi di Pavia, Pavia, PV, Italy</t>
  </si>
  <si>
    <t>Department of Economics and Management, Università degli Studi di Pavia, Pavia, PV, Italy</t>
  </si>
  <si>
    <t>2-s2.0-85194842278</t>
  </si>
  <si>
    <t>Giudici, P.</t>
  </si>
  <si>
    <t>Giudici,  Paolo S.</t>
  </si>
  <si>
    <t>Statistical learning models to measure the impact of COVID-19 on financial fragility</t>
  </si>
  <si>
    <t>2-s2.0-85163115818</t>
  </si>
  <si>
    <t>Corradi, F.</t>
  </si>
  <si>
    <t>Corradi,  Fiammetta</t>
  </si>
  <si>
    <t>Ignorance in the cryptocurrency ecosystem Bitcoin as a case study</t>
  </si>
  <si>
    <t>Agosto, A.</t>
  </si>
  <si>
    <t>Agosto,  Arianna</t>
  </si>
  <si>
    <t>2-s2.0-85110233462</t>
  </si>
  <si>
    <t>Manuela Gallo, M.</t>
  </si>
  <si>
    <t>Manuela Gallo,  Manuela</t>
  </si>
  <si>
    <t>Università degli Studi di Perugia</t>
  </si>
  <si>
    <t>Department of Economics, Università degli Studi di Perugia, Perugia, PG, Italy</t>
  </si>
  <si>
    <t>Assessing gender gaps in financial knowledge and self-confidence: Evidence from international data</t>
  </si>
  <si>
    <t>2-s2.0-85069690954</t>
  </si>
  <si>
    <t>Bruzón Cid, I.</t>
  </si>
  <si>
    <t>Bruzón Cid,  Irene</t>
  </si>
  <si>
    <t>Università degli Studi di Perugia, Perugia, PG, Italy</t>
  </si>
  <si>
    <t>Financial education as a tool for legal protection; La educación financiera como instrumento de tutela</t>
  </si>
  <si>
    <t>2-s2.0-85105556272</t>
  </si>
  <si>
    <t>Burchi, A.</t>
  </si>
  <si>
    <t>Burchi,  Alberto</t>
  </si>
  <si>
    <t>The effects of financial literacy on sustainable entrepreneurship</t>
  </si>
  <si>
    <t>Duccio Martelli, D.</t>
  </si>
  <si>
    <t>Duccio Martelli,  Duccio</t>
  </si>
  <si>
    <t>2-s2.0-85198558870</t>
  </si>
  <si>
    <t>Aristei, D.</t>
  </si>
  <si>
    <t>Aristei,  David</t>
  </si>
  <si>
    <t>Preferences for ethical intermediaries and sustainable investment decisions in micro-firms: The role of financial literacy and digital financial capability</t>
  </si>
  <si>
    <t>Ciani, A.</t>
  </si>
  <si>
    <t>Ciani,  Adriano</t>
  </si>
  <si>
    <t>Department of Economic and Food Science, Università degli Studi di Perugia, Perugia, PG, Italy</t>
  </si>
  <si>
    <t>2-s2.0-85015445403</t>
  </si>
  <si>
    <t>Faculty of Finance, Università degli Studi di Perugia, Perugia, PG, Italy</t>
  </si>
  <si>
    <t>Learning from experience or learning for convenience?</t>
  </si>
  <si>
    <t>2-s2.0-85116117826</t>
  </si>
  <si>
    <t>Financial knowledge, confidence, and sustainable financial behavior</t>
  </si>
  <si>
    <t>2-s2.0-85179943360</t>
  </si>
  <si>
    <t>Gender-related effects of financial knowledge and confidence on preferences for ethical intermediaries and sustainable investments</t>
  </si>
  <si>
    <t>2-s2.0-85187270284</t>
  </si>
  <si>
    <t>Università degli Studi di Roma "Tor Vergata"
Università degli Studi Roma Tre</t>
  </si>
  <si>
    <t>Università degli Studi di Roma "Tor Vergata", Rome, RM, Italy, Università degli Studi Roma Tre, Rome, RM, Italy</t>
  </si>
  <si>
    <t>Gender differences and measurement error in financial literacy</t>
  </si>
  <si>
    <t>Santilli, G.</t>
  </si>
  <si>
    <t>Santilli,  Gianluca</t>
  </si>
  <si>
    <t>Università degli Studi di Roma "Tor Vergata"
Università degli Studi di Milano</t>
  </si>
  <si>
    <t>Università degli Studi di Roma "Tor Vergata", Rome, RM, Italy, Università degli Studi di Milano, Milan, MI, Italy</t>
  </si>
  <si>
    <t>Università degli Studi di Roma "Tor Vergata", Università degli Studi Roma Tre</t>
  </si>
  <si>
    <t>Stentella Lopes, F.S.</t>
  </si>
  <si>
    <t>Stentella Lopes,  Francesco Saverio</t>
  </si>
  <si>
    <t>2-s2.0-85028551735</t>
  </si>
  <si>
    <t>Filotto, U.</t>
  </si>
  <si>
    <t>Filotto,  Umberto</t>
  </si>
  <si>
    <t>Università degli Studi di Roma Tor Vergata</t>
  </si>
  <si>
    <t>Università degli Studi di Roma "Tor Vergata", Rome, RM, Italy</t>
  </si>
  <si>
    <t>Educating people about finance and economics: Approaching curriculum design: An Italian experience</t>
  </si>
  <si>
    <t>Fattobene, L.</t>
  </si>
  <si>
    <t>Fattobene,  Lucrezia</t>
  </si>
  <si>
    <t>Department of Management and Law, Università degli Studi di Roma "Tor Vergata", Rome, RM, Italy</t>
  </si>
  <si>
    <t>Leonelli, L.</t>
  </si>
  <si>
    <t>Leonelli,  Lucia</t>
  </si>
  <si>
    <t>Farina, V.</t>
  </si>
  <si>
    <t>Farina,  Vincenzo</t>
  </si>
  <si>
    <t>Farsagli, S.</t>
  </si>
  <si>
    <t>Farsagli,  Stefania</t>
  </si>
  <si>
    <t>2-s2.0-84917383039</t>
  </si>
  <si>
    <t>Financial education online: Does it work?</t>
  </si>
  <si>
    <t>2-s2.0-85198556123</t>
  </si>
  <si>
    <t>Expectations of bank automation: the influence of consumer cognitive schema</t>
  </si>
  <si>
    <t>Ricci, P.</t>
  </si>
  <si>
    <t>Ricci,  Piergiorgio</t>
  </si>
  <si>
    <t>Department of Enterprise Engineering, Università degli Studi di Roma "Tor Vergata", Rome, RM, Italy</t>
  </si>
  <si>
    <t>Traclò, F.</t>
  </si>
  <si>
    <t>Traclò,  Francesca</t>
  </si>
  <si>
    <t>Becchetti, L.</t>
  </si>
  <si>
    <t>Becchetti,  Leonardo</t>
  </si>
  <si>
    <t>Department of Economics and Institutions, Università degli Studi di Roma "Tor Vergata", Rome, RM, Italy</t>
  </si>
  <si>
    <t>Cristofaro, M.</t>
  </si>
  <si>
    <t>Cristofaro,  Matteo</t>
  </si>
  <si>
    <t>Faculty of Economics, Università degli Studi di Roma "Tor Vergata", Rome, RM, Italy</t>
  </si>
  <si>
    <t>Dipartimento di Management e Diritto, Università degli Studi di Roma "Tor Vergata", Rome, RM, Italy</t>
  </si>
  <si>
    <t>Carretta, A.</t>
  </si>
  <si>
    <t>Carretta,  Alessandro</t>
  </si>
  <si>
    <t>Caiazza, S.</t>
  </si>
  <si>
    <t>Caiazza,  Stefano</t>
  </si>
  <si>
    <t>Department of Business Studies, Università degli Studi di Roma "Tor Vergata", Rome, RM, Italy</t>
  </si>
  <si>
    <t>Università degli Studi di Salerno</t>
  </si>
  <si>
    <t>Department of Political and Communication Sciences, Università degli Studi di Salerno, Salerno, SA, Italy</t>
  </si>
  <si>
    <t>Parveen, S.</t>
  </si>
  <si>
    <t>Parveen,  Shagufta</t>
  </si>
  <si>
    <t>Department of Economics and Statistics, Università degli Studi di Salerno, Salerno, SA, Italy</t>
  </si>
  <si>
    <t>Tipaldi, R.</t>
  </si>
  <si>
    <t>Tipaldi,  Riccardo</t>
  </si>
  <si>
    <t>Department of Management and Innovation Systems, Università degli Studi di Salerno, Salerno, SA, Italy</t>
  </si>
  <si>
    <t>Coccorese, P.</t>
  </si>
  <si>
    <t>Coccorese,  Paolo</t>
  </si>
  <si>
    <t>Confetto, M.G.</t>
  </si>
  <si>
    <t>Confetto,  Maria Giovanna</t>
  </si>
  <si>
    <t>Puca, M.</t>
  </si>
  <si>
    <t>Puca,  Marcello</t>
  </si>
  <si>
    <t>Department of Economics and Statistics, Università degli Studi di Salerno, Salerno, SA, Italy, CSEF, Naples, Italy</t>
  </si>
  <si>
    <t>Gallucci, C.</t>
  </si>
  <si>
    <t>Gallucci,  Carmen</t>
  </si>
  <si>
    <t>Università degli Studi di Salerno
IPAG Business School</t>
  </si>
  <si>
    <t>Department of Management and Innovation Systems, Università degli Studi di Salerno, Salerno, SA, Italy, IPAG Business School, Paris, Ile-de-France, France</t>
  </si>
  <si>
    <t>2-s2.0-85174824659</t>
  </si>
  <si>
    <t>Gutierrez, L.</t>
  </si>
  <si>
    <t>Gutierrez,  Luciano</t>
  </si>
  <si>
    <t>Università degli Studi di Sassari</t>
  </si>
  <si>
    <t>Department of Agricultural Sciences and Desertification Research Centre, Università degli Studi di Sassari, Sassari, SS, Italy</t>
  </si>
  <si>
    <t>Farmers’ acceptance of a micro-irrigation system: A focus group study</t>
  </si>
  <si>
    <t>Moro, O.</t>
  </si>
  <si>
    <t>Moro,  Ornella</t>
  </si>
  <si>
    <t>Università degli Studi di Sassari, Sassari, SS, Italy</t>
  </si>
  <si>
    <t>Sabbagh, M.</t>
  </si>
  <si>
    <t>Sabbagh,  Maria</t>
  </si>
  <si>
    <t>Department of Agricultural Sciences, Università degli Studi di Sassari, Sassari, SS, Italy</t>
  </si>
  <si>
    <t>Papa, A.</t>
  </si>
  <si>
    <t>Papa,  Armando</t>
  </si>
  <si>
    <t>Università degli Studi di Teramo
HSE University</t>
  </si>
  <si>
    <t>Faculty of Communication Sciences, Università degli Studi di Teramo, Teramo, TE, Italy, HSE University, Moscow, Russian Federation</t>
  </si>
  <si>
    <t>2-s2.0-85131917224</t>
  </si>
  <si>
    <t>Oggero, N.</t>
  </si>
  <si>
    <t>Oggero,  Noemi</t>
  </si>
  <si>
    <t>Università degli Studi di Torino</t>
  </si>
  <si>
    <t>Department of Management, Università degli Studi di Torino, Turin, TO, Italy</t>
  </si>
  <si>
    <t>The potential use of robo-advisors among the young generation: Evidence from Italy</t>
  </si>
  <si>
    <t>2-s2.0-85044163408</t>
  </si>
  <si>
    <t>CeRP-Collegio Carlo Alberto, Università degli Studi di Torino, Turin, TO, Italy</t>
  </si>
  <si>
    <t>The Italian pension reform amid short terms financial constraints and long term restructuring goals; Riforme previdenziali tra vincoli di breve periodo e obiettivi di lungo termine</t>
  </si>
  <si>
    <t>Venturini, A.</t>
  </si>
  <si>
    <t>Venturini,  Alessandra</t>
  </si>
  <si>
    <t>Università degli Studi di Torino, Turin, TO, Italy</t>
  </si>
  <si>
    <t>2-s2.0-85052645921</t>
  </si>
  <si>
    <t>Lo Prete, A.</t>
  </si>
  <si>
    <t>Lo Prete,  Anna</t>
  </si>
  <si>
    <t>Voting in the aftermath of a pension reform: The role of financial literacy</t>
  </si>
  <si>
    <t>2-s2.0-77954209118</t>
  </si>
  <si>
    <t>How much does wealth matter in the acquisition of financial literacy?</t>
  </si>
  <si>
    <t>Castagno, E.</t>
  </si>
  <si>
    <t>Castagno,  Elisa</t>
  </si>
  <si>
    <t>Università degli Studi di Torino, Turin, TO, Italy, Collegio Carlo Alberto, Turin, Italy</t>
  </si>
  <si>
    <t>Isaia, E.</t>
  </si>
  <si>
    <t>Isaia,  Eleonora</t>
  </si>
  <si>
    <t>2-s2.0-105002818414</t>
  </si>
  <si>
    <t>Digital and financial literacy and the development of e-Government platforms</t>
  </si>
  <si>
    <t>Collegio Carlo Alberto and Centre for Research on Pensions and Welfare Policies (CeRP), Università degli Studi di Torino, Turin, TO, Italy</t>
  </si>
  <si>
    <t>2-s2.0-85203970982</t>
  </si>
  <si>
    <t>Is financial literacy a protection tool from online fraud in the digital era?</t>
  </si>
  <si>
    <t>Università degli Studi di Torino, Turin, TO, Italy, Collegio Carlo Alberto, Turin, Italy, Covip, Rome, Italy</t>
  </si>
  <si>
    <t>Calderone, M.</t>
  </si>
  <si>
    <t>Calderone,  Margherita</t>
  </si>
  <si>
    <t>2-s2.0-85203239558</t>
  </si>
  <si>
    <t>Political participation and financial education: Understanding personal and collective tradeoffs for a better citizenship</t>
  </si>
  <si>
    <t>2-s2.0-85197855804</t>
  </si>
  <si>
    <t>G53 Network, Università degli Studi di Torino, Turin, TO, Italy</t>
  </si>
  <si>
    <t>Financial Literacy and Risk Protection During the Covid-19 Pandemic</t>
  </si>
  <si>
    <t>Bertola, G.</t>
  </si>
  <si>
    <t>Bertola,  Giuseppe</t>
  </si>
  <si>
    <t>2-s2.0-85125475766</t>
  </si>
  <si>
    <t>Department of Economics and Statistics, Università degli Studi di Torino, Turin, TO, Italy, CeRP - Collegio Carlo Alberto, Italy, G53 Financial Literacy and Personal Finance Research Network, United States</t>
  </si>
  <si>
    <t>Digital and financial literacy as determinants of digital payments and personal finance</t>
  </si>
  <si>
    <t>Rossi, M.C.</t>
  </si>
  <si>
    <t>Department of Economics and Statistics, Università degli Studi di Torino, Turin, TO, Italy</t>
  </si>
  <si>
    <t>2-s2.0-85029541461</t>
  </si>
  <si>
    <t>Migheli, M.</t>
  </si>
  <si>
    <t>Migheli,  Matteo</t>
  </si>
  <si>
    <t>Department of Economics and Statistics “Cognetti de Martiis”, Università degli Studi di Torino, Turin, TO, Italy, CeRP - Collegio Carlo Alberto, Italy</t>
  </si>
  <si>
    <t>Erratum to: Gender Differences in Financial Education: Evidence from Primary School (De Economist, (2017), 165, 3, (321-347), 10.1007/s10645-017-9300-0)</t>
  </si>
  <si>
    <t>Giofré, M.</t>
  </si>
  <si>
    <t>Giofré,  Maela</t>
  </si>
  <si>
    <t>Università degli Studi di Torino, Turin, TO, Italy, CeRP, Torino, TO, Italy</t>
  </si>
  <si>
    <t>2-s2.0-85019677467</t>
  </si>
  <si>
    <t>Gender Differences in Financial Education: Evidence from Primary School</t>
  </si>
  <si>
    <t>2-s2.0-105001848131</t>
  </si>
  <si>
    <t>Who prefers guessing to admitting They Don't Know? Measurement error in financial literacy surveys</t>
  </si>
  <si>
    <t>2-s2.0-85018547285</t>
  </si>
  <si>
    <t>Università degli Studi di Torino, Turin, TO, Italy, Center for Research on Pensions and Welfare Policies (CeRP), Torino, Italy, IZA - Institute of Labor Economics, Bonn, Nordrhein-Westfalen, Germany</t>
  </si>
  <si>
    <t>Financial education for effective pension management: Challenges and solutions</t>
  </si>
  <si>
    <t>2-s2.0-85008674767</t>
  </si>
  <si>
    <t>Financial education, investor protection and international portfolio diversification</t>
  </si>
  <si>
    <t>Università degli Studi di Torino, Turin, TO, Italy, Commissione di Vigilanza sui Fondi Pensione, Venice, Italy</t>
  </si>
  <si>
    <t>Battisti, E.</t>
  </si>
  <si>
    <t>Battisti,  Enrico</t>
  </si>
  <si>
    <t>Università degli Studi di Torino, Turin, TO, Italy, Faculty of Business, Sohar University, Sohar, Oman</t>
  </si>
  <si>
    <t>Sandretto, D.</t>
  </si>
  <si>
    <t>Sandretto,  Davide</t>
  </si>
  <si>
    <t>Strizzolo, N.</t>
  </si>
  <si>
    <t>Strizzolo,  Nicola</t>
  </si>
  <si>
    <t>Università degli Studi di Udine</t>
  </si>
  <si>
    <t>Università degli Studi di Udine, Udine, UD, Italy</t>
  </si>
  <si>
    <t>2-s2.0-105018267384</t>
  </si>
  <si>
    <t>Gull, S.</t>
  </si>
  <si>
    <t>Gull,  Sara</t>
  </si>
  <si>
    <t>Mapping the landscape of digital financial literacy through education programmes A systematic literature review</t>
  </si>
  <si>
    <t>Miani, S.</t>
  </si>
  <si>
    <t>Miani,  Stefano</t>
  </si>
  <si>
    <t>Department of Economics and Statistics, Università degli Studi di Udine, Udine, UD, Italy</t>
  </si>
  <si>
    <t>Velliscig, G.</t>
  </si>
  <si>
    <t>Velliscig,  Giulio</t>
  </si>
  <si>
    <t>Floreani, J.</t>
  </si>
  <si>
    <t>Floreani,  Josanco</t>
  </si>
  <si>
    <t>2-s2.0-85201198701</t>
  </si>
  <si>
    <t>Favaretto, F.</t>
  </si>
  <si>
    <t>Favaretto,  Federico</t>
  </si>
  <si>
    <t>Università degli Studi di Urbino Carlo Bo</t>
  </si>
  <si>
    <t>Department of Economics, Università degli Studi di Urbino Carlo Bo, Urbino, PU, Italy, Department of Economics, Università degli Studi di Urbino Carlo Bo, Urbino, PU, Italy</t>
  </si>
  <si>
    <t>Household Financial Fragility, Debt and Income in a Dynamic Model</t>
  </si>
  <si>
    <t>Calcagnini, G.</t>
  </si>
  <si>
    <t>Calcagnini,  Giorgio</t>
  </si>
  <si>
    <t>Università degli Studi di Urbino Carlo Bo, Urbino, PU, Italy</t>
  </si>
  <si>
    <t>2-s2.0-85190163586</t>
  </si>
  <si>
    <t>Travaglini, G.</t>
  </si>
  <si>
    <t>Travaglini,  Giuseppe</t>
  </si>
  <si>
    <t>Department of Economics, Università degli Studi di Urbino Carlo Bo, Urbino, PU, Italy</t>
  </si>
  <si>
    <t>Financial literacy, uncertainty and costs of education</t>
  </si>
  <si>
    <t>2-s2.0-85218762546</t>
  </si>
  <si>
    <t>Balancing Interests: Economic Incentives in Financial Education for Households and Banks</t>
  </si>
  <si>
    <t>Giombini, G.</t>
  </si>
  <si>
    <t>Giombini,  Germana</t>
  </si>
  <si>
    <t>Vannoni, V.</t>
  </si>
  <si>
    <t>Vannoni,  Valeria</t>
  </si>
  <si>
    <t>Bacchiocchi, A.</t>
  </si>
  <si>
    <t>Bacchiocchi,  Andrea</t>
  </si>
  <si>
    <t>Tramontana, F.</t>
  </si>
  <si>
    <t>Tramontana,  Fabio</t>
  </si>
  <si>
    <t>Bellocchi, A.</t>
  </si>
  <si>
    <t>Bellocchi,  Alessandro</t>
  </si>
  <si>
    <t>2-s2.0-85215235440</t>
  </si>
  <si>
    <t>Financial literacy and financial education: The role of irreversible costs</t>
  </si>
  <si>
    <t>Università degli Studi di Urbino Carlo Bo, Università Politecnica delle Marche</t>
  </si>
  <si>
    <t>Department of Economics, Università degli Studi di Urbino Carlo Bo, Urbino, PU, Italy, Università Politecnica delle Marche, Ancona, AN, Italy</t>
  </si>
  <si>
    <t>Cubico, S.</t>
  </si>
  <si>
    <t>Cubico,  Serena</t>
  </si>
  <si>
    <t>Università degli Studi di Verona</t>
  </si>
  <si>
    <t>Department of Business Administration, Università degli Studi di Verona, Verona, VR, Italy</t>
  </si>
  <si>
    <t>Favretto, G.</t>
  </si>
  <si>
    <t>Favretto,  Giuseppe</t>
  </si>
  <si>
    <t>Bucciol, A.</t>
  </si>
  <si>
    <t>Bucciol,  Alessandro</t>
  </si>
  <si>
    <t>Università degli Studi di Verona, Verona, VR, Italy</t>
  </si>
  <si>
    <t>Ardolino, P.</t>
  </si>
  <si>
    <t>Ardolino,  Piermatteo</t>
  </si>
  <si>
    <t>Bellini, D.</t>
  </si>
  <si>
    <t>Bellini,  Diego</t>
  </si>
  <si>
    <t>Faccincani, L.</t>
  </si>
  <si>
    <t>Faccincani,  Lorenzo</t>
  </si>
  <si>
    <t>2-s2.0-85124721940</t>
  </si>
  <si>
    <t>Family Financial Socialization and Wealth Decisions</t>
  </si>
  <si>
    <t>Quercia, S.</t>
  </si>
  <si>
    <t>Quercia,  Simone</t>
  </si>
  <si>
    <t>Manfrè, M.</t>
  </si>
  <si>
    <t>Manfrè,  Martina</t>
  </si>
  <si>
    <t>Gianesini, G.</t>
  </si>
  <si>
    <t>Gianesini,  Giovanna</t>
  </si>
  <si>
    <t>Veronesi, M.</t>
  </si>
  <si>
    <t>Veronesi,  Marcella</t>
  </si>
  <si>
    <t>Università degli Studi di Verona
NA (if the question were about the second university: Technical University of Denmark)</t>
  </si>
  <si>
    <t>Università degli Studi di Verona, Verona, VR, Italy, Technical University of Denmark, Lyngby, Hovedstaden, Denmark</t>
  </si>
  <si>
    <t>Stefanelli, V.</t>
  </si>
  <si>
    <t>Stefanelli,  Valeria</t>
  </si>
  <si>
    <t>Università del Salento</t>
  </si>
  <si>
    <t>Department of Economic Sciences, Università del Salento, Lecce, LE, Italy</t>
  </si>
  <si>
    <t>2-s2.0-85186633339</t>
  </si>
  <si>
    <t>Rimo, G.</t>
  </si>
  <si>
    <t>Rimo,  Giuseppe</t>
  </si>
  <si>
    <t>Università del Salento, Lecce, LE, Italy</t>
  </si>
  <si>
    <t>Fintech, financial inclusion, and social challenges: The role of financial technology in social inequality</t>
  </si>
  <si>
    <t>Peluso, A.M.</t>
  </si>
  <si>
    <t>Peluso,  Alessandro M.</t>
  </si>
  <si>
    <t>Department of Management and Economics, Università del Salento, Lecce, LE, Italy</t>
  </si>
  <si>
    <t>Cosma,  Simona</t>
  </si>
  <si>
    <t>Department of Economics, Università del Salento, Lecce, LE, Italy, Banca d'Italia, Rome, Italy</t>
  </si>
  <si>
    <t>Ferilli, G.B.</t>
  </si>
  <si>
    <t>Ferilli,  Greta Benedetta</t>
  </si>
  <si>
    <t>Università del Salento (Only the main university name is provided as requested)</t>
  </si>
  <si>
    <t>Department of Economic Sciences, Università del Salento, Lecce, LE, Italy, Bangor Business School, Bangor, Gwynedd, United Kingdom</t>
  </si>
  <si>
    <t>Giordano,  Sabrina</t>
  </si>
  <si>
    <t>Università della Calabria</t>
  </si>
  <si>
    <t>Department of Economics, Università della Calabria, Rende, CS, Italy</t>
  </si>
  <si>
    <t>Università della Svizzera italiana</t>
  </si>
  <si>
    <t>Università della Svizzera italiana, Lugano, TI, Switzerland</t>
  </si>
  <si>
    <t>Palmucci, F.</t>
  </si>
  <si>
    <t>Palmucci,  Fabrizio</t>
  </si>
  <si>
    <t>Università di Bologna</t>
  </si>
  <si>
    <t>Alma Mater Studiorum Università di Bologna, Bologna, BO, Italy</t>
  </si>
  <si>
    <t>Crocetti, E.</t>
  </si>
  <si>
    <t>Crocetti,  Elisabetta</t>
  </si>
  <si>
    <t>Alma Mater Studiorum, Alma Mater Studiorum Università di Bologna, Bologna, BO, Italy</t>
  </si>
  <si>
    <t>Bottazzi, L.</t>
  </si>
  <si>
    <t>Bottazzi,  Laura</t>
  </si>
  <si>
    <t>Fort, M.</t>
  </si>
  <si>
    <t>Fort,  Margherita</t>
  </si>
  <si>
    <t>Buoni Pineda, M.V.</t>
  </si>
  <si>
    <t>Buoni Pineda,  Marianna Vanessa</t>
  </si>
  <si>
    <t>Faculty of Economics, Alma Mater Studiorum Università di Bologna, Bologna, BO, Italy</t>
  </si>
  <si>
    <t>Allodi, E.</t>
  </si>
  <si>
    <t>Allodi,  Evita</t>
  </si>
  <si>
    <t>Università di Parma</t>
  </si>
  <si>
    <t>Università di Parma, Parma, PR, Italy</t>
  </si>
  <si>
    <t>Soana, M.G.</t>
  </si>
  <si>
    <t>Soana,  Maria Gaia</t>
  </si>
  <si>
    <t>2-s2.0-85150395251</t>
  </si>
  <si>
    <t>Are financially illiterate individuals all the same? A study on incorrect and “do not know” answers to financial knowledge questions</t>
  </si>
  <si>
    <t>2-s2.0-105001595544</t>
  </si>
  <si>
    <t>Department of Economics and Management, Università di Parma, Parma, PR, Italy</t>
  </si>
  <si>
    <t>Advisors for micro-entrepreneurs: is one as good as another in accessing alternative finance?</t>
  </si>
  <si>
    <t>2-s2.0-85164303762</t>
  </si>
  <si>
    <t>Investor preferences, financial literacy and intermediary choice towards sustainability</t>
  </si>
  <si>
    <t>Schwizer, P.</t>
  </si>
  <si>
    <t>Schwizer,  Paola</t>
  </si>
  <si>
    <t>Ronchini, B.</t>
  </si>
  <si>
    <t>Ronchini,  Beatrice</t>
  </si>
  <si>
    <t>2-s2.0-85020709363</t>
  </si>
  <si>
    <t>Spataro, L.</t>
  </si>
  <si>
    <t>Spataro,  Luca</t>
  </si>
  <si>
    <t>Università di Pisa</t>
  </si>
  <si>
    <t>Università di Pisa, Pisa, PI, Italy</t>
  </si>
  <si>
    <t>Endogenous financial literacy, saving, and stock market participation</t>
  </si>
  <si>
    <t>Dipartimento di Economia e Management, Università di Pisa, Pisa, PI, Italy</t>
  </si>
  <si>
    <t>Department of Public Economic Law, Università di Pisa, Pisa, PI, Italy</t>
  </si>
  <si>
    <t>Università di Roma (assuming "Facoltà di Economia" refers to a faculty within a university)</t>
  </si>
  <si>
    <t>Giardino, P.L.</t>
  </si>
  <si>
    <t>Giardino,  Pier Luigi</t>
  </si>
  <si>
    <t>Università di Trento</t>
  </si>
  <si>
    <t>Department of Economics and Management, Università di Trento, Trento, TN, Italy</t>
  </si>
  <si>
    <t>Göritz, A.S.</t>
  </si>
  <si>
    <t>Göritz,  Anja Simone</t>
  </si>
  <si>
    <t>205</t>
  </si>
  <si>
    <t>Universität Augsburg</t>
  </si>
  <si>
    <t>Faculty of Philosophy and Social Sciences, Universität Augsburg, Augsburg, Bayern, Germany, Center for Interdisciplinary Health Research, Universität Augsburg, Augsburg, Bayern, Germany</t>
  </si>
  <si>
    <t>Universität Bamberg</t>
  </si>
  <si>
    <t>Universität Bamberg, Bamberg, Bayern, Germany</t>
  </si>
  <si>
    <t>2-s2.0-85072861571</t>
  </si>
  <si>
    <t>Oehler, A.</t>
  </si>
  <si>
    <t>Oehler,  Andreas</t>
  </si>
  <si>
    <t>Does Households' Wealth Predict the Efficiency of their Asset Mix? Empirical Evidence</t>
  </si>
  <si>
    <t>Chair for Business and Economics Education, Universität Bamberg, Bamberg, Bayern, Germany</t>
  </si>
  <si>
    <t>Horn, M.</t>
  </si>
  <si>
    <t>Horn,  Matthias</t>
  </si>
  <si>
    <t>Chair of Finance, Universität Bamberg, Bamberg, Bayern, Germany</t>
  </si>
  <si>
    <t>Department of Management, Universität Bamberg, Bamberg, Bayern, Germany</t>
  </si>
  <si>
    <t>Faculty of Social Sciences, Universität Bamberg, Bamberg, Bayern, Germany</t>
  </si>
  <si>
    <t>Department of Finance, Universität Bamberg, Bamberg, Bayern, Germany</t>
  </si>
  <si>
    <t>2-s2.0-85085010418</t>
  </si>
  <si>
    <t>Behavioural portfolio theory revisited: lessons learned from the field</t>
  </si>
  <si>
    <t>2-s2.0-48749111004</t>
  </si>
  <si>
    <t>Werner, C.</t>
  </si>
  <si>
    <t>Werner,  Christina</t>
  </si>
  <si>
    <t>Saving for retirement - A case for financial education in Germany and UK? An economic perspective</t>
  </si>
  <si>
    <t>2-s2.0-85151022311</t>
  </si>
  <si>
    <t>Fortagne, M.A.</t>
  </si>
  <si>
    <t>Fortagne,  Marius Arved</t>
  </si>
  <si>
    <t>Universität Bayreuth</t>
  </si>
  <si>
    <t>Universität Bayreuth, Bayreuth, Bayern, Germany</t>
  </si>
  <si>
    <t>Technology Acceptance of Neo-Broker Applications: An Empirical Investigation</t>
  </si>
  <si>
    <t>Lis, B.</t>
  </si>
  <si>
    <t>Lis,  Bettina</t>
  </si>
  <si>
    <t>Nguyen,  Khanh</t>
  </si>
  <si>
    <t>Reith, R.</t>
  </si>
  <si>
    <t>Reith,  Riccardo</t>
  </si>
  <si>
    <t>2-s2.0-84939872514</t>
  </si>
  <si>
    <t>Kuck, P.</t>
  </si>
  <si>
    <t>Kuck,  Patricia</t>
  </si>
  <si>
    <t>Universität Bielefeld</t>
  </si>
  <si>
    <t>Universität Bielefeld, Bielefeld, Nordrhein-Westfalen, Germany</t>
  </si>
  <si>
    <t>Money ABC: a prevention program to avoid indebtedness for elementary school children; Money ABC – Ein Programm für Grundschulkinder zur frühzeitigen Prävention von Verschuldung</t>
  </si>
  <si>
    <t>Lohaus, A.</t>
  </si>
  <si>
    <t>Lohaus,  Arnold</t>
  </si>
  <si>
    <t>2-s2.0-0035532828</t>
  </si>
  <si>
    <t>Department of Sociology, Universität Bielefeld, Bielefeld, Nordrhein-Westfalen, Germany</t>
  </si>
  <si>
    <t>The rise of the popular investor: Financial knowledge and investing in England and France, 1840-1880</t>
  </si>
  <si>
    <t>Mühlenbein, S.</t>
  </si>
  <si>
    <t>Mühlenbein,  Stefanie</t>
  </si>
  <si>
    <t>2-s2.0-84924504238</t>
  </si>
  <si>
    <t>von Gaudecker, H.-M.</t>
  </si>
  <si>
    <t>von Gaudecker,  Hans Martin</t>
  </si>
  <si>
    <t>Universität Bonn</t>
  </si>
  <si>
    <t>Department of Economics, Universität Bonn, Bonn, Nordrhein-Westfalen, Germany</t>
  </si>
  <si>
    <t>How Does Household Portfolio Diversification Vary with Financial Literacy and Financial Advice?</t>
  </si>
  <si>
    <t>Schularick, M.</t>
  </si>
  <si>
    <t>Schularick,  Moritz</t>
  </si>
  <si>
    <t>Bartscher, A.K.</t>
  </si>
  <si>
    <t>Bartscher,  Alina Kristin</t>
  </si>
  <si>
    <t>2-s2.0-84867933415</t>
  </si>
  <si>
    <t>von Normann, K.</t>
  </si>
  <si>
    <t>von Normann,  Konstantin</t>
  </si>
  <si>
    <t>Universität Bonn, Bonn, Nordrhein-Westfalen, Germany</t>
  </si>
  <si>
    <t>IJCS special issue on consumer issues in credit, debt and financial literacy</t>
  </si>
  <si>
    <t>Priester, S.</t>
  </si>
  <si>
    <t>Priester,  Stefan</t>
  </si>
  <si>
    <t>Nayyeri, M.</t>
  </si>
  <si>
    <t>Nayyeri,  Mojtaba</t>
  </si>
  <si>
    <t>Hillebrand, L.</t>
  </si>
  <si>
    <t>Hillebrand,  Lars Patrick</t>
  </si>
  <si>
    <t>Department of Computer Science, Universität Bonn, Bonn, Nordrhein-Westfalen, Germany, Fraunhofer Institute for Intelligent Analysis and Information Systems IAIS, Sankt Augustin, Nordrhein-Westfalen, Germany</t>
  </si>
  <si>
    <t>Bulla, M.</t>
  </si>
  <si>
    <t>Bulla,  Marius</t>
  </si>
  <si>
    <t>Department of Computer Science, Universität Bonn, Bonn, Nordrhein-Westfalen, Germany</t>
  </si>
  <si>
    <t>Lübbering, M.</t>
  </si>
  <si>
    <t>Lübbering,  Max</t>
  </si>
  <si>
    <t>Reinhart-Maack, S.</t>
  </si>
  <si>
    <t>Reinhart-Maack,  Sabine</t>
  </si>
  <si>
    <t>Voshaar, J.</t>
  </si>
  <si>
    <t>Voshaar,  Johannes</t>
  </si>
  <si>
    <t>Universität Bremen</t>
  </si>
  <si>
    <t>Department of Accounting and Control, Universität Bremen, Bremen, Bremen, Germany</t>
  </si>
  <si>
    <t>Universität Bremen, Bremen, Bremen, Germany</t>
  </si>
  <si>
    <t>Oprong, A.A.</t>
  </si>
  <si>
    <t>Oprong,  Angeline Asangire</t>
  </si>
  <si>
    <t>2-s2.0-85116279077</t>
  </si>
  <si>
    <t>Grawe, L.</t>
  </si>
  <si>
    <t>Grawe,  Lukas</t>
  </si>
  <si>
    <t>Welfare policy as a nazi propaganda tool during the Second World War; Sozialpolitik als nationalsozialistisches Propagandamittel während des Zweiten Weltkrieges</t>
  </si>
  <si>
    <t>2-s2.0-85015788697</t>
  </si>
  <si>
    <t>Retzmann, T.</t>
  </si>
  <si>
    <t>Retzmann,  Thomas</t>
  </si>
  <si>
    <t>Universität Duisburg-Essen</t>
  </si>
  <si>
    <t>Universität Duisburg-Essen, Duisburg, Nordrhein-Westfalen, Germany</t>
  </si>
  <si>
    <t>Financial literacy in Germany</t>
  </si>
  <si>
    <t>Schreiber-Barsch, S.</t>
  </si>
  <si>
    <t>Schreiber-Barsch,  Silke</t>
  </si>
  <si>
    <t>Curdt, W.</t>
  </si>
  <si>
    <t>Curdt,  Wiebke</t>
  </si>
  <si>
    <t>Chapkovski, P.</t>
  </si>
  <si>
    <t>Chapkovski,  Philipp</t>
  </si>
  <si>
    <t>Institute of Political Science, Universität Duisburg-Essen, Duisburg, Nordrhein-Westfalen, Germany</t>
  </si>
  <si>
    <t>Frühauf, F.</t>
  </si>
  <si>
    <t>Frühauf,  Felix</t>
  </si>
  <si>
    <t>Rulff, C.</t>
  </si>
  <si>
    <t>Rulff,  Christian</t>
  </si>
  <si>
    <t>Rheinisch-Westfaelisches Institut fuer Wirtschaftsforschung Essen, Essen, Nordrhein-Westfalen, Germany, Faculty of Economics, Universität Duisburg-Essen, Duisburg, Nordrhein-Westfalen, Germany</t>
  </si>
  <si>
    <t>2-s2.0-105010137041</t>
  </si>
  <si>
    <t>Kenyatta, G.N.</t>
  </si>
  <si>
    <t>Kenyatta,  Gloria Nyambura</t>
  </si>
  <si>
    <t>Universität Freiburg</t>
  </si>
  <si>
    <t>Universität Freiburg, Freiburg im Breisgau, Baden-Wurttemberg, Germany</t>
  </si>
  <si>
    <t>The Political Participation of Women in Kenya</t>
  </si>
  <si>
    <t>Heurich, M.</t>
  </si>
  <si>
    <t>Heurich,  Marco</t>
  </si>
  <si>
    <t>Nationalpark Bayerischer Wald, Grafenau, Bayern, Germany, Chair of Wildlife Ecology and Management, Universität Freiburg, Freiburg im Breisgau, Baden-Wurttemberg, Germany, Agricultural Sciences and Biotechnology, Inland Norway University of Applied Science Institute for Forest and Wildlife Management, Koppang, Norway</t>
  </si>
  <si>
    <t>2-s2.0-85108926098</t>
  </si>
  <si>
    <t>Rother, S.</t>
  </si>
  <si>
    <t>Rother,  Stefan</t>
  </si>
  <si>
    <t>Global civil society, migration, and development</t>
  </si>
  <si>
    <t>2-s2.0-85092352055</t>
  </si>
  <si>
    <t>Nessel, S.</t>
  </si>
  <si>
    <t>Nessel,  Sebastian</t>
  </si>
  <si>
    <t>Universität Graz</t>
  </si>
  <si>
    <t>Department of Sociology, Universität Graz, Graz, Styria, Austria</t>
  </si>
  <si>
    <t>Money Knowledge or Money Myths? Results of a population survey on money and the monetary order</t>
  </si>
  <si>
    <t>Jakelja, L.</t>
  </si>
  <si>
    <t>Jakelja,  Luka</t>
  </si>
  <si>
    <t>Brugger, F.</t>
  </si>
  <si>
    <t>Brugger,  Florian</t>
  </si>
  <si>
    <t>Kraemer, K.</t>
  </si>
  <si>
    <t>Kraemer,  Klaus</t>
  </si>
  <si>
    <t>2-s2.0-85175522874</t>
  </si>
  <si>
    <t>Buddeberg, K.</t>
  </si>
  <si>
    <t>Buddeberg,  Klaus</t>
  </si>
  <si>
    <t>Universität Hamburg</t>
  </si>
  <si>
    <t>Universität Hamburg, Hamburg, Hamburg, Germany</t>
  </si>
  <si>
    <t>Data from LEO 2018 – Living with Low Literacy</t>
  </si>
  <si>
    <t>Dutz, G.</t>
  </si>
  <si>
    <t>Dutz,  Gregor</t>
  </si>
  <si>
    <t>Skowranek, K.</t>
  </si>
  <si>
    <t>Skowranek,  Kristin</t>
  </si>
  <si>
    <t>Grotlüschen, A.</t>
  </si>
  <si>
    <t>Grotlüschen,  Anke</t>
  </si>
  <si>
    <t>Treydte, A.C.</t>
  </si>
  <si>
    <t>Treydte,  Anna Christina</t>
  </si>
  <si>
    <t>Universität Hohenheim</t>
  </si>
  <si>
    <t>Institute of Plant Production and Agroecology in the Tropics and Subtropics, Universität Hohenheim, Stuttgart, Baden-Wurttemberg, Germany</t>
  </si>
  <si>
    <t>2-s2.0-85089897970</t>
  </si>
  <si>
    <t>Stefan, M.</t>
  </si>
  <si>
    <t>Stefan,  Matthias</t>
  </si>
  <si>
    <t>Universität Innsbruck</t>
  </si>
  <si>
    <t>Department of Banking and Finance, Universität Innsbruck, Innsbruck, Tyrol, Austria</t>
  </si>
  <si>
    <t>Financial literacy, economic preferences, and adolescents’ field behavior</t>
  </si>
  <si>
    <t>Toma, I.</t>
  </si>
  <si>
    <t>Toma,  Ioan</t>
  </si>
  <si>
    <t>Universität Innsbruck, Innsbruck, Tyrol, Austria</t>
  </si>
  <si>
    <t>Hueber, L.</t>
  </si>
  <si>
    <t>Hueber,  Laura</t>
  </si>
  <si>
    <t>Kirchler, M.</t>
  </si>
  <si>
    <t>Kirchler,  Michael</t>
  </si>
  <si>
    <t>Holzknecht, A.</t>
  </si>
  <si>
    <t>Holzknecht,  Armando</t>
  </si>
  <si>
    <t>Huber, J.</t>
  </si>
  <si>
    <t>Huber,  Jürgen</t>
  </si>
  <si>
    <t>Aschenwald, M.</t>
  </si>
  <si>
    <t>Aschenwald,  Marco</t>
  </si>
  <si>
    <t>2-s2.0-85142155672</t>
  </si>
  <si>
    <t>Blaschke, J.</t>
  </si>
  <si>
    <t>Blaschke,  Justus</t>
  </si>
  <si>
    <t>Universität Kassel</t>
  </si>
  <si>
    <t>Department of Microeconomics, Universität Kassel, Kassel, Hessen, Germany</t>
  </si>
  <si>
    <t>Gender differences in financial literacy among teenagers - Can confidence bridge the gap?</t>
  </si>
  <si>
    <t>2-s2.0-85151874733</t>
  </si>
  <si>
    <t>Gutsche, G.</t>
  </si>
  <si>
    <t>Gutsche,  Gunnar</t>
  </si>
  <si>
    <t>Institute of Economics, Universität Kassel, Kassel, Hessen, Germany</t>
  </si>
  <si>
    <t>Determinants of individual sustainable investment behavior - A framed field experiment</t>
  </si>
  <si>
    <t>2-s2.0-85161330901</t>
  </si>
  <si>
    <t>von Loessl, V.</t>
  </si>
  <si>
    <t>von Loessl,  Victor</t>
  </si>
  <si>
    <t>Smart meter-related data privacy concerns and dynamic electricity tariffs: Evidence from a stated choice experiment</t>
  </si>
  <si>
    <t>Ziegler, A.</t>
  </si>
  <si>
    <t>Ziegler,  Andreas</t>
  </si>
  <si>
    <t>Wetzel, H.</t>
  </si>
  <si>
    <t>Wetzel,  Heike</t>
  </si>
  <si>
    <t>Universität Kassel (Germany)
Al Ain University of Science and Technology (United Arab Emirates) (Assuming "Department of Statistics and Business Analytics, College of Business and Economics" is a part of Al Ain University of Science and Technology as mentioned in the affiliation text.)</t>
  </si>
  <si>
    <t>Department of Statistics and Business Analytics, College of Business and Economics, Al Ain, Abu Dhabi, United Arab Emirates, Department of Measurement and Control, Universität Kassel, Kassel, Hessen, Germany</t>
  </si>
  <si>
    <t>2-s2.0-85032338036</t>
  </si>
  <si>
    <t>Speer, S.</t>
  </si>
  <si>
    <t>Speer,  Sandra</t>
  </si>
  <si>
    <t>Universität Koblenz</t>
  </si>
  <si>
    <t>Universität Koblenz, Koblenz, Rheinland-Pfalz, Germany</t>
  </si>
  <si>
    <t>Challenges in evaluating financial literacy</t>
  </si>
  <si>
    <t>2-s2.0-84877609116</t>
  </si>
  <si>
    <t>Institute for Social Sciences, Universität Koblenz, Koblenz, Rheinland-Pfalz, Germany</t>
  </si>
  <si>
    <t>Integrative economic education to combine citizenship education and financial literacy</t>
  </si>
  <si>
    <t>Miccoli, M.R.</t>
  </si>
  <si>
    <t>Miccoli,  Maria Rosa</t>
  </si>
  <si>
    <t>478</t>
  </si>
  <si>
    <t>Universität Konstanz</t>
  </si>
  <si>
    <t>Assessment, Universität Konstanz, Konstanz, Baden-Wurttemberg, Germany</t>
  </si>
  <si>
    <t>Shevchenko, Y.</t>
  </si>
  <si>
    <t>Shevchenko,  Yury</t>
  </si>
  <si>
    <t>2-s2.0-85218908234</t>
  </si>
  <si>
    <t>Platz, L.</t>
  </si>
  <si>
    <t>Platz,  Liane</t>
  </si>
  <si>
    <t>Department of Economics, Universität Konstanz, Konstanz, Baden-Wurttemberg, Germany</t>
  </si>
  <si>
    <t>Financial Literacy Games—Increasing Utility Value by Instructional Design in Upper Secondary Education</t>
  </si>
  <si>
    <t>Reips, U.-D.</t>
  </si>
  <si>
    <t>Reips,  Ulf Dietrich</t>
  </si>
  <si>
    <t>2-s2.0-0036111725</t>
  </si>
  <si>
    <t>Universität Konstanz, Konstanz, Baden-Wurttemberg, Germany, Department of Sociology, Universität Konstanz, Konstanz, Baden-Wurttemberg, Germany</t>
  </si>
  <si>
    <t>Financial knowledge, documents, and the structures of financial activities</t>
  </si>
  <si>
    <t>Zauner, M.</t>
  </si>
  <si>
    <t>Zauner,  Marina</t>
  </si>
  <si>
    <t>2-s2.0-85141315375</t>
  </si>
  <si>
    <t>Universität Konstanz, Konstanz, Baden-Wurttemberg, Germany</t>
  </si>
  <si>
    <t>Game-based learning as a gateway for promoting financial literacy – how games in economics influence students’ financial interest</t>
  </si>
  <si>
    <t>Jüttler, M.</t>
  </si>
  <si>
    <t>Jüttler,  Michael</t>
  </si>
  <si>
    <t>Heidel, S.</t>
  </si>
  <si>
    <t>Heidel,  Sebastian</t>
  </si>
  <si>
    <t>479</t>
  </si>
  <si>
    <t>Universität Leipzig</t>
  </si>
  <si>
    <t>Institute of Business Education and Management Training, Universität Leipzig, Leipzig, Sachsen, Germany</t>
  </si>
  <si>
    <t>Universität Leipzig, Leipzig, Sachsen, Germany</t>
  </si>
  <si>
    <t>Schilling-Friedemann, S.F.</t>
  </si>
  <si>
    <t>Schilling-Friedemann,  Stanley F.</t>
  </si>
  <si>
    <t>Chair of Business and Economics Education, Universität Leipzig, Leipzig, Sachsen, Germany</t>
  </si>
  <si>
    <t>2-s2.0-85150992488</t>
  </si>
  <si>
    <t>Challenges in Understanding Western Economic and Financial Concepts from the Perspective of Young Adults with a Post-Soviet Migration Background in Germany—Findings from a Qualitative Interview Study</t>
  </si>
  <si>
    <t>Rüter, I.</t>
  </si>
  <si>
    <t>Rüter,  Ines</t>
  </si>
  <si>
    <t>Vahdati, S.</t>
  </si>
  <si>
    <t>Vahdati,  Sahar</t>
  </si>
  <si>
    <t>Institute for Applied Informatics (InfAI), Universität Leipzig, Leipzig, Sachsen, Germany</t>
  </si>
  <si>
    <t>Kaufmann, C.</t>
  </si>
  <si>
    <t>Kaufmann,  Cornel</t>
  </si>
  <si>
    <t>Universität Luzern</t>
  </si>
  <si>
    <t>Department of Health Sciences and Health Policy and Center for Health, Universität Luzern, Luzern, LU, Switzerland</t>
  </si>
  <si>
    <t>Boes, S.</t>
  </si>
  <si>
    <t>Boes,  Stefan</t>
  </si>
  <si>
    <t>Ebbinghaus, B.</t>
  </si>
  <si>
    <t>Ebbinghaus,  Bernhard</t>
  </si>
  <si>
    <t>Universität Mannheim</t>
  </si>
  <si>
    <t>School of Social Sciences, Universität Mannheim, Mannheim, Baden-Wurttemberg, Germany, Mannheimer Zentrum für Europäische Sozialforschung, Mannheim, Baden-Wurttemberg, Germany</t>
  </si>
  <si>
    <t>Universität Mannheim, Mannheim, Baden-Wurttemberg, Germany</t>
  </si>
  <si>
    <t>2-s2.0-84904605775</t>
  </si>
  <si>
    <t>Niessen-Ruenzi, A.</t>
  </si>
  <si>
    <t>Niessen-Ruenzi,  Alexandra</t>
  </si>
  <si>
    <t>Department of Finance, Universität Mannheim, Mannheim, Baden-Wurttemberg, Germany</t>
  </si>
  <si>
    <t>Low risk and high return - Affective attitudes and stock market expectations</t>
  </si>
  <si>
    <t>Baginski, R.</t>
  </si>
  <si>
    <t>Baginski,  Ronja</t>
  </si>
  <si>
    <t>Tertilt, M.</t>
  </si>
  <si>
    <t>Tertilt,  Michèle</t>
  </si>
  <si>
    <t>Merkle, C.</t>
  </si>
  <si>
    <t>Merkle,  Christoph</t>
  </si>
  <si>
    <t>Vonhof, C.</t>
  </si>
  <si>
    <t>Vonhof,  Clara</t>
  </si>
  <si>
    <t>Universität Mannheim
Universitä Cattolica del Sacro Cuore</t>
  </si>
  <si>
    <t>Area of Economic and Business Education, Universität Mannheim, Mannheim, Baden-Wurttemberg, Germany, Department of Psychology, Università Cattolica del Sacro Cuore, Milan, MI, Italy</t>
  </si>
  <si>
    <t>2-s2.0-85028568594</t>
  </si>
  <si>
    <t>Loerwald, D.</t>
  </si>
  <si>
    <t>Loerwald,  Dirk</t>
  </si>
  <si>
    <t>Universität Oldenburg</t>
  </si>
  <si>
    <t>Department für Wirtschafts- und Rechtswissenschaften, Universität Oldenburg, Oldenburg, Niedersachsen, Germany</t>
  </si>
  <si>
    <t>Erratum to: Behavioral finance and financial literacy: Educational implications of biases in financial decision making [International Handbook of Financial Literacy (2016)] doi: 10.1007/978-981-10-0360-8_3</t>
  </si>
  <si>
    <t>2-s2.0-85028554286</t>
  </si>
  <si>
    <t>Stemmann, A.</t>
  </si>
  <si>
    <t>Stemmann,  Arne</t>
  </si>
  <si>
    <t>Behavioral finance and financial literacy: Educational implications of biases in financial decision making</t>
  </si>
  <si>
    <t>Universität Passau</t>
  </si>
  <si>
    <t>Universität Passau, Passau, Bayern, Germany</t>
  </si>
  <si>
    <t>Hummel, D.</t>
  </si>
  <si>
    <t>Hummel,  Detlev</t>
  </si>
  <si>
    <t>460</t>
  </si>
  <si>
    <t>Universität Potsdam</t>
  </si>
  <si>
    <t>Universität Potsdam, Potsdam, Brandenburg, Germany</t>
  </si>
  <si>
    <t>Tucha, L.</t>
  </si>
  <si>
    <t>Tucha,  Lara I.</t>
  </si>
  <si>
    <t>Universität Rostock</t>
  </si>
  <si>
    <t>Department of Psychiatry and Psychotherapy, Universität Rostock Uniklinikum und Medizinische Fakultät, Rostock, Mecklenburg-Vorpommern, Germany</t>
  </si>
  <si>
    <t>Gurr, P.</t>
  </si>
  <si>
    <t>Gurr,  Paul</t>
  </si>
  <si>
    <t>Lehrstuhl für Unternehmensrechnung und -besteuerung, Universität Rostock, Rostock, Mecklenburg-Vorpommern, Germany</t>
  </si>
  <si>
    <t>2-s2.0-85071390908</t>
  </si>
  <si>
    <t>Stieger, S.</t>
  </si>
  <si>
    <t>Stieger,  Sandra</t>
  </si>
  <si>
    <t>Universität Salzburg</t>
  </si>
  <si>
    <t>Universität Salzburg, Salzburg, Salzburg, Austria</t>
  </si>
  <si>
    <t>Ideology, education, and financial literacy uncovering neoliberal ideology in assessment studies of economics education-the case of Austria</t>
  </si>
  <si>
    <t>Jekel, T.</t>
  </si>
  <si>
    <t>Jekel,  Thomas</t>
  </si>
  <si>
    <t>2-s2.0-85174759934</t>
  </si>
  <si>
    <t>Sedmak, C.</t>
  </si>
  <si>
    <t>Sedmak,  Clemens</t>
  </si>
  <si>
    <t>Universität Salzburg
University of Notre Dame</t>
  </si>
  <si>
    <t>Universität Salzburg, Salzburg, Salzburg, Austria, University of Notre Dame, Notre Dame, IN, United States</t>
  </si>
  <si>
    <t>MONETARY POVERTY</t>
  </si>
  <si>
    <t>Seitz, M.</t>
  </si>
  <si>
    <t>Seitz,  Minou</t>
  </si>
  <si>
    <t>Universität Siegen</t>
  </si>
  <si>
    <t>Digital Economic Education, Universität Siegen, Siegen, Nordrhein-Westfalen, Germany</t>
  </si>
  <si>
    <t>Grauer, M.</t>
  </si>
  <si>
    <t>Grauer,  Manfred</t>
  </si>
  <si>
    <t>Institute for Information Systems, Universität Siegen, Siegen, Nordrhein-Westfalen, Germany</t>
  </si>
  <si>
    <t>Froitzheim, M.</t>
  </si>
  <si>
    <t>Froitzheim,  Manuel</t>
  </si>
  <si>
    <t>Universität Siegen, Siegen, Nordrhein-Westfalen, Germany</t>
  </si>
  <si>
    <t>Schuhen, M.</t>
  </si>
  <si>
    <t>Schuhen,  Michael</t>
  </si>
  <si>
    <t>2-s2.0-85028558364</t>
  </si>
  <si>
    <t>Zentrum für ökonomische Bildung in Siegen (ZöBiS), Universität Siegen, Siegen, Nordrhein-Westfalen, Germany</t>
  </si>
  <si>
    <t>Construct validity with structural equation modelling</t>
  </si>
  <si>
    <t>Barth, T.</t>
  </si>
  <si>
    <t>Barth,  Thomas</t>
  </si>
  <si>
    <t>2-s2.0-84922796000</t>
  </si>
  <si>
    <t>Schürkmann, S.</t>
  </si>
  <si>
    <t>Schürkmann,  Susanne</t>
  </si>
  <si>
    <t>Construct validity of financial literacy</t>
  </si>
  <si>
    <t>Mennekes, T.</t>
  </si>
  <si>
    <t>Mennekes,  Theresia</t>
  </si>
  <si>
    <t>Rollin, R.</t>
  </si>
  <si>
    <t>Rollin,  Robér</t>
  </si>
  <si>
    <t>Kollmann, S.</t>
  </si>
  <si>
    <t>Kollmann,  Susanne</t>
  </si>
  <si>
    <t>Schramm-Klein, H.</t>
  </si>
  <si>
    <t>Schramm-Klein,  Hanna</t>
  </si>
  <si>
    <t>Reichwald, J.</t>
  </si>
  <si>
    <t>Reichwald,  Julian W.</t>
  </si>
  <si>
    <t>2-s2.0-85212499283</t>
  </si>
  <si>
    <t>Dobbins, A.</t>
  </si>
  <si>
    <t>Dobbins,  Audrey Helen</t>
  </si>
  <si>
    <t>312</t>
  </si>
  <si>
    <t>Universität Stuttgart</t>
  </si>
  <si>
    <t>Universität Stuttgart, Stuttgart, Baden-Wurttemberg, Germany</t>
  </si>
  <si>
    <t>A Decision Support Method to Assess Energy Policy Impacts on Different Household Types for a Socially Just Energy Transition in Germany</t>
  </si>
  <si>
    <t>Fahl, U.</t>
  </si>
  <si>
    <t>Fahl,  Ulrich</t>
  </si>
  <si>
    <t>2-s2.0-85104570845</t>
  </si>
  <si>
    <t>Rieger, M.O.</t>
  </si>
  <si>
    <t>Rieger,  Marc Oliver</t>
  </si>
  <si>
    <t>Universität Trier</t>
  </si>
  <si>
    <t>Department IV, Universität Trier, Trier, Rheinland-Pfalz, Germany</t>
  </si>
  <si>
    <t>How to Measure Financial Literacy?</t>
  </si>
  <si>
    <t>Department of Economics, Universität Trier, Trier, Rheinland-Pfalz, Germany</t>
  </si>
  <si>
    <t>Freibauer, J.</t>
  </si>
  <si>
    <t>Freibauer,  Jonas</t>
  </si>
  <si>
    <t>2-s2.0-85026479502</t>
  </si>
  <si>
    <t>Layher, G.</t>
  </si>
  <si>
    <t>Layher,  Georg</t>
  </si>
  <si>
    <t>Universität Ulm</t>
  </si>
  <si>
    <t>Institute of Neural Information Processing, Universität Ulm, Ulm, Baden-Wurttemberg, Germany</t>
  </si>
  <si>
    <t>Identifying features of bodily expression as indicators of emotional experience during multimedia learning</t>
  </si>
  <si>
    <t>Neumann, H.</t>
  </si>
  <si>
    <t>Neumann,  Heiko</t>
  </si>
  <si>
    <t>2-s2.0-85195179275</t>
  </si>
  <si>
    <t>Riemer, V.</t>
  </si>
  <si>
    <t>Riemer,  Valentin</t>
  </si>
  <si>
    <t>Department of Learning and Instruction, Universität Ulm, Ulm, Baden-Wurttemberg, Germany</t>
  </si>
  <si>
    <t>Time-dependent relations between emotion regulation, frustration, and metacognitive strategy use in technology-mediated learning</t>
  </si>
  <si>
    <t>Schrader, C.</t>
  </si>
  <si>
    <t>Schrader,  Claudia</t>
  </si>
  <si>
    <t>Institute of Psychology and Education, Universität Ulm, Ulm, Baden-Wurttemberg, Germany</t>
  </si>
  <si>
    <t>Frommel, J.</t>
  </si>
  <si>
    <t>Frommel,  Julian</t>
  </si>
  <si>
    <t>Institute of Media Informatics, Universität Ulm, Ulm, Baden-Wurttemberg, Germany</t>
  </si>
  <si>
    <t>2-s2.0-84978285939</t>
  </si>
  <si>
    <t>Fachinger, U.</t>
  </si>
  <si>
    <t>Fachinger,  Uwe</t>
  </si>
  <si>
    <t>Universität Vechta</t>
  </si>
  <si>
    <t>Department of Economics and Demography, Universität Vechta, Vechta, Niedersachsen, Germany</t>
  </si>
  <si>
    <t>Post-entrepreneurs: Self-employed people in retirement: The case of old age pensioners in Germany</t>
  </si>
  <si>
    <t>2-s2.0-85195598844</t>
  </si>
  <si>
    <t>Kopf, N.</t>
  </si>
  <si>
    <t>Kopf,  Nicola</t>
  </si>
  <si>
    <t>Universität Wien</t>
  </si>
  <si>
    <t>Universität Wien, Vienna, Vienna, Austria</t>
  </si>
  <si>
    <t>Entangled future im/mobilities: Interdisciplinary perspectives on mobility studies</t>
  </si>
  <si>
    <t>2-s2.0-85195538251</t>
  </si>
  <si>
    <t>Birgit Sauer, B.</t>
  </si>
  <si>
    <t>Birgit Sauer,  Birgit</t>
  </si>
  <si>
    <t>Circulating visions of the future: Analysing policy frame im/mobilities among financial literacy education policies</t>
  </si>
  <si>
    <t>Donat, J.</t>
  </si>
  <si>
    <t>Donat,  Jana</t>
  </si>
  <si>
    <t>2-s2.0-85077400126</t>
  </si>
  <si>
    <t>Muehlbacher, S.</t>
  </si>
  <si>
    <t>Muehlbacher,  Stephan</t>
  </si>
  <si>
    <t>Faculty of Psychology, Universität Wien, Vienna, Vienna, Austria</t>
  </si>
  <si>
    <t>Individual Differences in Mental Accounting</t>
  </si>
  <si>
    <t>Buschmann, D.</t>
  </si>
  <si>
    <t>Buschmann,  Dovaine</t>
  </si>
  <si>
    <t>Kirchler, E.</t>
  </si>
  <si>
    <t>Kirchler,  Erich M.</t>
  </si>
  <si>
    <t>Gfoellner, B.</t>
  </si>
  <si>
    <t>Gfoellner,  Barbara</t>
  </si>
  <si>
    <t>Research Platform "Mobile Cultures and Societies", Universität Wien, Vienna, Vienna, Austria</t>
  </si>
  <si>
    <t>Bund, R.</t>
  </si>
  <si>
    <t>Bund,  Romana</t>
  </si>
  <si>
    <t>Exler, F.</t>
  </si>
  <si>
    <t>Exler,  Florian</t>
  </si>
  <si>
    <t>Levec, K.</t>
  </si>
  <si>
    <t>Levec,  Katharina</t>
  </si>
  <si>
    <t>Sirsch, U.</t>
  </si>
  <si>
    <t>Sirsch,  Ulrike</t>
  </si>
  <si>
    <t>Diniega, R.</t>
  </si>
  <si>
    <t>Diniega,  Rachael</t>
  </si>
  <si>
    <t>Atanasova, D.</t>
  </si>
  <si>
    <t>Atanasova,  Daniela</t>
  </si>
  <si>
    <t>Universität Witten/Herdecke</t>
  </si>
  <si>
    <t>Witten Institute for Family Business, Universität Witten/Herdecke, Witten, Nordrhein-Westfalen, Germany</t>
  </si>
  <si>
    <t>Clauss, T.</t>
  </si>
  <si>
    <t>Clauss,  Thomas</t>
  </si>
  <si>
    <t>Faculty of Management, Universität Witten/Herdecke, Witten, Nordrhein-Westfalen, Germany</t>
  </si>
  <si>
    <t>Universität Witten/Herdecke, Witten, Nordrhein-Westfalen, Germany</t>
  </si>
  <si>
    <t>Müller, J.</t>
  </si>
  <si>
    <t>Müller,  Jörg C. C.</t>
  </si>
  <si>
    <t>Universität Würzburg</t>
  </si>
  <si>
    <t>Nationalpark Bayerischer Wald, Grafenau, Bayern, Germany, Field Station Fabrikschleichach, Biozentrum der Universität Würzburg, Wurzburg, Bayern, Germany</t>
  </si>
  <si>
    <t>Zhang,  Daniel X.</t>
  </si>
  <si>
    <t>Universität Zürich</t>
  </si>
  <si>
    <t>Economics and Informatics, Universität Zürich, Zurich, ZH, Switzerland</t>
  </si>
  <si>
    <t>2-s2.0-85028542168</t>
  </si>
  <si>
    <t>Eberle, F.</t>
  </si>
  <si>
    <t>Eberle,  Franz</t>
  </si>
  <si>
    <t>Institut für Erziehungswissenschaft, Universität Zürich, Zurich, ZH, Switzerland</t>
  </si>
  <si>
    <t>Teachers' financial literacy from a Swiss perspective</t>
  </si>
  <si>
    <t>2-s2.0-85028544005</t>
  </si>
  <si>
    <t>Ackermann, N.</t>
  </si>
  <si>
    <t>Ackermann,  Nicole</t>
  </si>
  <si>
    <t>Financial literacy in Switzerland</t>
  </si>
  <si>
    <t>2-s2.0-84925766695</t>
  </si>
  <si>
    <t>Hüsser, A.</t>
  </si>
  <si>
    <t>Hüsser,  Andreas Philippe</t>
  </si>
  <si>
    <t>Department of Media Psychology and Effects, Universität Zürich, Zurich, ZH, Switzerland</t>
  </si>
  <si>
    <t>The role of investors' objective financial knowledge on the assessment of risk disclosures in mutual fund advertisements</t>
  </si>
  <si>
    <t>Tobler, P.N.</t>
  </si>
  <si>
    <t>Tobler,  Philippe N.</t>
  </si>
  <si>
    <t>Department of Economics, Universität Zürich, Zurich, ZH, Switzerland</t>
  </si>
  <si>
    <t>Leippold, M.</t>
  </si>
  <si>
    <t>Leippold,  Markus</t>
  </si>
  <si>
    <t>Department of Banking and Finance, Universität Zürich, Zurich, ZH, Switzerland, Swiss Finance Institute, Zurich, ZH, Switzerland</t>
  </si>
  <si>
    <t>Department for Research on Educational Sciences, Universität Zürich, Zurich, ZH, Switzerland</t>
  </si>
  <si>
    <t>Ambuehl, S.</t>
  </si>
  <si>
    <t>Ambuehl,  Sandro</t>
  </si>
  <si>
    <t>Department of Business Administration, Universität Zürich, Zurich, ZH, Switzerland, Swiss Leading House VPET-ECON, Zurich, Switzerland</t>
  </si>
  <si>
    <t>Holtsch, D.</t>
  </si>
  <si>
    <t>Holtsch,  Doreen</t>
  </si>
  <si>
    <t>2-s2.0-85077072132</t>
  </si>
  <si>
    <t>Fu,  Jonathan</t>
  </si>
  <si>
    <t>Department of Banking and Finance, Universität Zürich, Zurich, ZH, Switzerland</t>
  </si>
  <si>
    <t>Ability or opportunity to act: What shapes financial well-being?</t>
  </si>
  <si>
    <t>Universität Zürich, Zurich, ZH, Switzerland</t>
  </si>
  <si>
    <t>Hoelzl, E.</t>
  </si>
  <si>
    <t>Hoelzl,  Erik</t>
  </si>
  <si>
    <t>Universität zu Köln</t>
  </si>
  <si>
    <t>Faculty of Management, Economics and Social Sciences, Universität zu Köln, Koln, Nordrhein-Westfalen, Germany</t>
  </si>
  <si>
    <t>Becker, A.-K.</t>
  </si>
  <si>
    <t>Becker,  Ann Kristin</t>
  </si>
  <si>
    <t>Universität zu Köln, Koln, Nordrhein-Westfalen, Germany</t>
  </si>
  <si>
    <t>Kempf, A.</t>
  </si>
  <si>
    <t>Kempf,  Alexander</t>
  </si>
  <si>
    <t>Center for Financial Research, Universität zu Köln, Koln, Nordrhein-Westfalen, Germany</t>
  </si>
  <si>
    <t>Department of Economic and Social Psychology, Universität zu Köln, Koln, Nordrhein-Westfalen, Germany</t>
  </si>
  <si>
    <t>Gkika, E.</t>
  </si>
  <si>
    <t>Gkika,  Eleni</t>
  </si>
  <si>
    <t>Universitätsklinikum Bonn</t>
  </si>
  <si>
    <t>Department of Radiation Oncology, Universitätsklinikum Bonn, Bonn, Nordrhein-Westfalen, Germany</t>
  </si>
  <si>
    <t>Sarria, G.R.</t>
  </si>
  <si>
    <t>Sarria,  Gustavo R.</t>
  </si>
  <si>
    <t>2-s2.0-85111828844</t>
  </si>
  <si>
    <t>Hocine, N.</t>
  </si>
  <si>
    <t>Hocine,  Nadia</t>
  </si>
  <si>
    <t>Université Abdelhamid Ibn Badis</t>
  </si>
  <si>
    <t>Université Abdelhamid Ibn Badis Mostaganem, Mostaganem, Mostaganem, Algeria</t>
  </si>
  <si>
    <t>Dynamic access control framework for enterprise content management systems</t>
  </si>
  <si>
    <t>Bokhari, I.</t>
  </si>
  <si>
    <t>Bokhari,  Ismail</t>
  </si>
  <si>
    <t>Koffi, M.V.</t>
  </si>
  <si>
    <t>Koffi,  Mounoufié Valery</t>
  </si>
  <si>
    <t>Université Alassane Ouattara</t>
  </si>
  <si>
    <t>Department of Economics, Université Alassane Ouattara, Bouake, Vallee du Bandama, Cote d'Ivoire</t>
  </si>
  <si>
    <t>Mawad, N.</t>
  </si>
  <si>
    <t>Mawad,  Nouhad</t>
  </si>
  <si>
    <t>Université Antonine</t>
  </si>
  <si>
    <t>Department of Finance, Université Antonine, Baabda, Mount Lebanon, Lebanon</t>
  </si>
  <si>
    <t>Ouédraogo, I.M.</t>
  </si>
  <si>
    <t>Ouédraogo,  Idrissa Mohamed</t>
  </si>
  <si>
    <t>Université Aube Nouvelle</t>
  </si>
  <si>
    <t>Department of Economics, Université Aube Nouvelle, Ouagadougou, Burkina Faso</t>
  </si>
  <si>
    <t>2-s2.0-85083295384</t>
  </si>
  <si>
    <t>Soltani, M.</t>
  </si>
  <si>
    <t>Soltani,  Mohyiddine</t>
  </si>
  <si>
    <t>Université Batna 2</t>
  </si>
  <si>
    <t>Automation and Production Laboratory, Université Batna 2, Batna, Batna Province, Algeria</t>
  </si>
  <si>
    <t>Enhancement of the competitiveness and the financial capability of a manufacturing process through a new value stream mapping approach</t>
  </si>
  <si>
    <t>Mouss, M.D.</t>
  </si>
  <si>
    <t>Mouss,  Mohamed Djamel</t>
  </si>
  <si>
    <t>Aouag, H.</t>
  </si>
  <si>
    <t>Aouag,  Hichem</t>
  </si>
  <si>
    <t>2-s2.0-84978198664</t>
  </si>
  <si>
    <t>Raccah, A.</t>
  </si>
  <si>
    <t>Raccah,  Aurélien</t>
  </si>
  <si>
    <t>Université Catholique de Lille</t>
  </si>
  <si>
    <t>Faculty of Law, Université Catholique de Lille, Lille, Hauts-de-France, France</t>
  </si>
  <si>
    <t>Reframing legal risk in EU Law</t>
  </si>
  <si>
    <t>Université Catholique de Louvain</t>
  </si>
  <si>
    <t>Center for Research in Economics (CEREC), Université Catholique de Louvain, Louvain-la-Neuve, WBR, Belgium</t>
  </si>
  <si>
    <t>Université Catholique de Louvain, Louvain-la-Neuve, WBR, Belgium</t>
  </si>
  <si>
    <t>2-s2.0-105003772431</t>
  </si>
  <si>
    <t>Ba, K.</t>
  </si>
  <si>
    <t>Ba,  Khadim</t>
  </si>
  <si>
    <t>Université Cheikh Anta Diop de Dakar</t>
  </si>
  <si>
    <t>Faculty of Economics and Management, Université Cheikh Anta Diop de Dakar, Dakar, Senegal</t>
  </si>
  <si>
    <t>Senegal</t>
  </si>
  <si>
    <t>Digital Financial Inclusion: Socioeconomic and Demographic Factors of Access and Usage in Senegal</t>
  </si>
  <si>
    <t>Dieng, S.A.</t>
  </si>
  <si>
    <t>Dieng,  Seydi Ababacar</t>
  </si>
  <si>
    <t>2-s2.0-85207160757</t>
  </si>
  <si>
    <t>Traoré, T.</t>
  </si>
  <si>
    <t>Traoré,  Awa</t>
  </si>
  <si>
    <t>Department of Economics, Université Cheikh Anta Diop de Dakar, Dakar, Senegal</t>
  </si>
  <si>
    <t>Financial inclusion, ICT development and economic growth in WAEMU countries: evidence of governance</t>
  </si>
  <si>
    <t>Abdou Khadre, D.</t>
  </si>
  <si>
    <t>Abdou Khadre,  Dieng</t>
  </si>
  <si>
    <t>2-s2.0-105021749249</t>
  </si>
  <si>
    <t>Daidai, F.</t>
  </si>
  <si>
    <t>Daidai,  Fouad</t>
  </si>
  <si>
    <t>Université Chouaib Doukkali</t>
  </si>
  <si>
    <t>Université Chouaib Doukkali, El Jadida, Casablanca-Settat, Morocco</t>
  </si>
  <si>
    <t>Behavioral Finance and AI Tools for Sustainability</t>
  </si>
  <si>
    <t>Henry, C.S.</t>
  </si>
  <si>
    <t>Henry,  Christopher S.</t>
  </si>
  <si>
    <t>Université Clermont Auvergne</t>
  </si>
  <si>
    <t>Université Clermont Auvergne, Clermont-Ferrand, Auvergne-Rhone-Alpes, France</t>
  </si>
  <si>
    <t>2-s2.0-85149531777</t>
  </si>
  <si>
    <t>Darnis, J.-P.</t>
  </si>
  <si>
    <t>Darnis,  Jean Pierre</t>
  </si>
  <si>
    <t>Université Côte d'Azur</t>
  </si>
  <si>
    <t>Université Côte d'Azur, Nice, Provence-Alpes-Cote d'Azur, France</t>
  </si>
  <si>
    <t>The New Space Economy: Consequences for Space Security in Europe</t>
  </si>
  <si>
    <t>2-s2.0-85124260823</t>
  </si>
  <si>
    <t>Oriol, N.</t>
  </si>
  <si>
    <t>Oriol,  Nathalie</t>
  </si>
  <si>
    <t>Bids for speed: An empirical study of investment strategy automation in a peer-to-business lending platform</t>
  </si>
  <si>
    <t>Rufini, A.</t>
  </si>
  <si>
    <t>Rufini,  Alexandra</t>
  </si>
  <si>
    <t>2-s2.0-85168092020</t>
  </si>
  <si>
    <t>Ahamadou, M.</t>
  </si>
  <si>
    <t>Ahamadou,  Maichanou</t>
  </si>
  <si>
    <t>Université Djibo Hamani de Tahoua</t>
  </si>
  <si>
    <t>Université Djibo Hamani de Tahoua, Tahoua, Tahoua, Niger</t>
  </si>
  <si>
    <t>Niger</t>
  </si>
  <si>
    <t>Adopting FinTech to promote financial inclusion: Evidence from western African economic and monetary union</t>
  </si>
  <si>
    <t>Agada, D.B.</t>
  </si>
  <si>
    <t>Agada,  Dan Baky</t>
  </si>
  <si>
    <t>Université Evangélique en Afrique</t>
  </si>
  <si>
    <t>Faculty of Economics and Management, Université Evangélique en Afrique, Bukavu, South Kivu, Democratic Republic Congo, Université Evangélique en Afrique, Bukavu, South Kivu, Democratic Republic Congo</t>
  </si>
  <si>
    <t>Munkwa, M.G.</t>
  </si>
  <si>
    <t>Munkwa,  Mugisho Guershom</t>
  </si>
  <si>
    <t>Faculty of Economics and Management, Université Evangélique en Afrique, Bukavu, South Kivu, Democratic Republic Congo</t>
  </si>
  <si>
    <t>Kharbouch, O.</t>
  </si>
  <si>
    <t>Kharbouch,  Omar</t>
  </si>
  <si>
    <t>Université Ibn Tofail</t>
  </si>
  <si>
    <t>Faculty of Economics and Management, Université Ibn Tofail, Kenitra, Rabat-Sale-Kenitra, Morocco</t>
  </si>
  <si>
    <t>2-s2.0-105014824876</t>
  </si>
  <si>
    <t>Taouzalt, M.M.</t>
  </si>
  <si>
    <t>Taouzalt,  Mohammed Mehdi</t>
  </si>
  <si>
    <t>Faculty of Economy and Management, Université Ibn Tofail, Kenitra, Rabat-Sale-Kenitra, Morocco</t>
  </si>
  <si>
    <t>Psychological aspects of the foreign exchange market: the case of Moroccan foreign exchange operators</t>
  </si>
  <si>
    <t>2-s2.0-85170525706</t>
  </si>
  <si>
    <t>Mouzoun, Z.</t>
  </si>
  <si>
    <t>Mouzoun,  Zakarya</t>
  </si>
  <si>
    <t>Université Ibn Tofail, Kenitra, Rabat-Sale-Kenitra, Morocco</t>
  </si>
  <si>
    <t>Financial Exclusion in Morocco: Environmental Impact and Explanation through the application of Grounded Theory</t>
  </si>
  <si>
    <t>Abdallah-Ou-Moussa, S.</t>
  </si>
  <si>
    <t>Abdallah-Ou-Moussa,  Soukaina</t>
  </si>
  <si>
    <t>Rhoudri, S.</t>
  </si>
  <si>
    <t>Rhoudri,  Sana</t>
  </si>
  <si>
    <t>Ammi, A.</t>
  </si>
  <si>
    <t>Ammi,  Anouar</t>
  </si>
  <si>
    <t>Lamzouri, A.A.</t>
  </si>
  <si>
    <t>Lamzouri,  Ahmed Amine</t>
  </si>
  <si>
    <t>Tapsoba, A.</t>
  </si>
  <si>
    <t>Tapsoba,  Alexandra T.</t>
  </si>
  <si>
    <t>Université Joseph Ki-Zerbo</t>
  </si>
  <si>
    <t>Université Joseph Ki-Zerbo, Ouagadougou, Burkina Faso</t>
  </si>
  <si>
    <t>Sawadogo, N.</t>
  </si>
  <si>
    <t>Sawadogo,  Nathalie</t>
  </si>
  <si>
    <t>Tinta, A.A.</t>
  </si>
  <si>
    <t>Tinta,  Abdoulganiour Almame</t>
  </si>
  <si>
    <t>Department of Statistics and Economics, Université Joseph Ki-Zerbo, Ouagadougou, Burkina Faso</t>
  </si>
  <si>
    <t>Université Laurentienne</t>
  </si>
  <si>
    <t>Université Laurentienne, Sudbury, ON, Canada, Policy and ASA Philippines Foundation, Philippines</t>
  </si>
  <si>
    <t>Biba, G.</t>
  </si>
  <si>
    <t>Biba,  Gjin</t>
  </si>
  <si>
    <t>Université Laval</t>
  </si>
  <si>
    <t>Université Laval, Centre Interdisciplinaire de Recherche en Réadaptation et Intégration Sociale, Quebec, QC, Canada</t>
  </si>
  <si>
    <t>2-s2.0-85078820131</t>
  </si>
  <si>
    <t>Cloutier, J.</t>
  </si>
  <si>
    <t>Cloutier,  Jacinthe</t>
  </si>
  <si>
    <t>Department of Agricultural Economics and Consumer Science, Université Laval, Quebec, QC, Canada</t>
  </si>
  <si>
    <t>Consumer Credit Use of Undergraduate, Graduate and Postgraduate Students: An Application of the Theory of Planned Behaviour</t>
  </si>
  <si>
    <t>Mohiuddin, M.</t>
  </si>
  <si>
    <t>Mohiuddin,  Muhammad</t>
  </si>
  <si>
    <t>Faculty of Business Administration, Université Laval, Quebec, QC, Canada</t>
  </si>
  <si>
    <t>2-s2.0-85148598915</t>
  </si>
  <si>
    <t>Djelassi, M.</t>
  </si>
  <si>
    <t>Djelassi,  Mariam</t>
  </si>
  <si>
    <t>Department of Finance, Université Laval, Quebec, QC, Canada</t>
  </si>
  <si>
    <t>Training services and repayment performance of micro-borrowers in Tunisia</t>
  </si>
  <si>
    <t>Careau, E.</t>
  </si>
  <si>
    <t>Careau,  Emmanuelle</t>
  </si>
  <si>
    <t>Roy,  Amélie</t>
  </si>
  <si>
    <t>Girma, A.</t>
  </si>
  <si>
    <t>Girma,  Hiywot Menker</t>
  </si>
  <si>
    <t>Université Laval, Quebec, QC, Canada</t>
  </si>
  <si>
    <t>2-s2.0-1842535269</t>
  </si>
  <si>
    <t>Karnib, A.</t>
  </si>
  <si>
    <t>Karnib,  Ali</t>
  </si>
  <si>
    <t>Université Libanaise</t>
  </si>
  <si>
    <t>Institute of Fine Arts, Université Libanaise, Beirut, Beirut Governorate, Lebanon</t>
  </si>
  <si>
    <t>An approach to elaborate priority preorders of water resources projects based on multi-criteria evaluation and fuzzy sets analysis</t>
  </si>
  <si>
    <t>2-s2.0-84886280238</t>
  </si>
  <si>
    <t>Schicks, J.</t>
  </si>
  <si>
    <t>Schicks,  Jessica</t>
  </si>
  <si>
    <t>Université Libre de Bruxelles</t>
  </si>
  <si>
    <t>Centre for European Research in Microfinance (CERMi), Université Libre de Bruxelles, Brussels, BRU, Belgium</t>
  </si>
  <si>
    <t>Over-indebtedness in microfinance - An empirical analysis of related factors on the borrower level</t>
  </si>
  <si>
    <t>2-s2.0-85000692655</t>
  </si>
  <si>
    <t>de Cecco, S.</t>
  </si>
  <si>
    <t>de Cecco,  Sidney</t>
  </si>
  <si>
    <t>Université Libre de Bruxelles, Brussels, BRU, Belgium</t>
  </si>
  <si>
    <t>Is the belgian youth ready to save for retirement under a defined contribution pension system?</t>
  </si>
  <si>
    <t>Estache, A.</t>
  </si>
  <si>
    <t>Estache,  Antonio</t>
  </si>
  <si>
    <t>Chergui, H.</t>
  </si>
  <si>
    <t>Chergui,  Hamza</t>
  </si>
  <si>
    <t>Université Marie et Louis Pasteur</t>
  </si>
  <si>
    <t>Université Marie et Louis Pasteur, Besancon, Bourgogne-Franche-Comte, France, SKAIZen Group, Colombia</t>
  </si>
  <si>
    <t>Kadri, J.E.</t>
  </si>
  <si>
    <t>Kadri,  Jana El</t>
  </si>
  <si>
    <t>Université Marie et Louis Pasteur, Besancon, Bourgogne-Franche-Comte, France</t>
  </si>
  <si>
    <t>Abrouk, L.</t>
  </si>
  <si>
    <t>Abrouk,  Lylia</t>
  </si>
  <si>
    <t>Auger, B.</t>
  </si>
  <si>
    <t>Auger,  Benjamin</t>
  </si>
  <si>
    <t>Chehade, Y.</t>
  </si>
  <si>
    <t>Chehade,  Yara</t>
  </si>
  <si>
    <t>Sussman, T.</t>
  </si>
  <si>
    <t>Sussman,  Tamara Tamara</t>
  </si>
  <si>
    <t>Université McGill</t>
  </si>
  <si>
    <t>School of Social Work, Université McGill, Montreal, QC, Canada</t>
  </si>
  <si>
    <t>Cherney, K.</t>
  </si>
  <si>
    <t>Cherney,  Katrina</t>
  </si>
  <si>
    <t>Centre for Research on Children and Families, Université McGill, Montreal, QC, Canada</t>
  </si>
  <si>
    <t>Centre on Population Dynamics, Université McGill, Montreal, QC, Canada</t>
  </si>
  <si>
    <t>Clark, S.</t>
  </si>
  <si>
    <t>Clark,  Shelley D.</t>
  </si>
  <si>
    <t>Department of Sociology, Université McGill, Montreal, QC, Canada</t>
  </si>
  <si>
    <t>Paul, M.</t>
  </si>
  <si>
    <t>Paul,  Marianne</t>
  </si>
  <si>
    <t>2-s2.0-105001989821</t>
  </si>
  <si>
    <t>Maïga, W.H.E.</t>
  </si>
  <si>
    <t>Maïga,  Windkouni Haoua Eugenie</t>
  </si>
  <si>
    <t>Université Norbert Zongo</t>
  </si>
  <si>
    <t>Department of Economics, Université Norbert Zongo, Koudougou, Centre-Ouest, Burkina Faso</t>
  </si>
  <si>
    <t>Barriers to women’s financial inclusion in Burkina Faso</t>
  </si>
  <si>
    <t>2-s2.0-85082834053</t>
  </si>
  <si>
    <t>de Batz, D.B.</t>
  </si>
  <si>
    <t>de Batz,  Laure</t>
  </si>
  <si>
    <t>Université Paris 1 Panthéon-Sorbonne</t>
  </si>
  <si>
    <t>Institute of Economic Studies, CERGE-EI Center for Economic Research and Graduate Education - Economics Institute, Prague, Czech Republic, Laboratory of Excellence for Financial Regulation (LabEx-ReFi), Université Paris 1 Panthéon-Sorbonne, Paris, Ile-de-France, France</t>
  </si>
  <si>
    <t>Financial crime spillovers. Does one gain to be avenged?</t>
  </si>
  <si>
    <t>Université Paris 1 Panthéon-Sorbonne, Paris, Ile-de-France, France</t>
  </si>
  <si>
    <t>Mitch, E.</t>
  </si>
  <si>
    <t>Mitch,  Eleanor</t>
  </si>
  <si>
    <t>Vergnaud, J.-C.</t>
  </si>
  <si>
    <t>Vergnaud,  Jean Christophe</t>
  </si>
  <si>
    <t>Darmon, E.</t>
  </si>
  <si>
    <t>Darmon,  Éric</t>
  </si>
  <si>
    <t>Université Paris Nanterre</t>
  </si>
  <si>
    <t>Université Paris Nanterre, Nanterre, Ile-de-France, France</t>
  </si>
  <si>
    <t>Daw, G.</t>
  </si>
  <si>
    <t>Daw,  Georges</t>
  </si>
  <si>
    <t>71</t>
  </si>
  <si>
    <t>Université Paris-Saclay</t>
  </si>
  <si>
    <t>Faculté Jean Monnet Droit-Économie-Management, Université Paris-Saclay, Gif-sur-Yvette, Ile-de-France, France</t>
  </si>
  <si>
    <t>2-s2.0-85150702693</t>
  </si>
  <si>
    <t>Ciguino, H.</t>
  </si>
  <si>
    <t>Ciguino,  Hubermane</t>
  </si>
  <si>
    <t>Université Quisqueya</t>
  </si>
  <si>
    <t>Université Quisqueya, Port-au-Prince, Haiti</t>
  </si>
  <si>
    <t>Haiti</t>
  </si>
  <si>
    <t>Female entrepreneurship and financial literacy: the case of fruit merchants throughout the metropolitan area of Port au Prince; Entrepreneuriat féminin et littératie financière:cas des marchands de fruits à travers l’aire métropolitaine de Port-au-Prince</t>
  </si>
  <si>
    <t>Paul, B.</t>
  </si>
  <si>
    <t>Paul,  Bénédique</t>
  </si>
  <si>
    <t>Université Saint-Joseph de Beyrouth</t>
  </si>
  <si>
    <t>Social Science Campus, Université Saint-Joseph de Beyrouth, Beirut, Beirut Governorate, Lebanon</t>
  </si>
  <si>
    <t>Faculty of Business and Management, Université Saint-Joseph de Beyrouth, Beirut, Beirut Governorate, Lebanon</t>
  </si>
  <si>
    <t>Faculty of Business and Administration, Université Saint-Joseph de Beyrouth, Beirut, Beirut Governorate, Lebanon</t>
  </si>
  <si>
    <t>2-s2.0-105020260922</t>
  </si>
  <si>
    <t>Benlemlih, B.</t>
  </si>
  <si>
    <t>Benlemlih,  Youssef</t>
  </si>
  <si>
    <t>Université Sidi Mohamed Ben Abdellah</t>
  </si>
  <si>
    <t>Université Sidi Mohamed Ben Abdellah, Fez, Fes-Meknes, Morocco</t>
  </si>
  <si>
    <t>Regulatory Initiatives on Cryptocurrencies: Adapting the EU's MiCA Framework to the MENA Region's Banking Institutions</t>
  </si>
  <si>
    <t>Tamnine, L.</t>
  </si>
  <si>
    <t>Tamnine,  Larbi</t>
  </si>
  <si>
    <t>Benyacoub, B.</t>
  </si>
  <si>
    <t>Benyacoub,  Bouchra</t>
  </si>
  <si>
    <t>Azirar, H.</t>
  </si>
  <si>
    <t>Azirar,  Hanane</t>
  </si>
  <si>
    <t>Abderrazak, P.E.H.</t>
  </si>
  <si>
    <t>Abderrazak,  Pr El Hiri</t>
  </si>
  <si>
    <t>Economic and Social Sciences, Université Sidi Mohamed Ben Abdellah, Fez, Fes-Meknes, Morocco</t>
  </si>
  <si>
    <t>Mimoun, M.</t>
  </si>
  <si>
    <t>Mimoun,  Benali</t>
  </si>
  <si>
    <t>Makhtari, M.</t>
  </si>
  <si>
    <t>Makhtari,  Mohamed</t>
  </si>
  <si>
    <t>Haroun, E.A.</t>
  </si>
  <si>
    <t>Haroun,  El Aouad</t>
  </si>
  <si>
    <t>Haoudi, P.A.</t>
  </si>
  <si>
    <t>Haoudi,  Pr Amina</t>
  </si>
  <si>
    <t>Zouitini, I.</t>
  </si>
  <si>
    <t>Zouitini,  Ikram</t>
  </si>
  <si>
    <t>Université Sidi Mohamed Ben Abdellah (Fez, Morocco)
Al Akhawayn University (Ifrane, Morocco)</t>
  </si>
  <si>
    <t>Economic and Social Sciences, Université Sidi Mohamed Ben Abdellah, Fez, Fes-Meknes, Morocco, School of Business Administration, Al Akhawayn University, Ifrane, Meknes-Tafilalet, Morocco</t>
  </si>
  <si>
    <t>Thiombiano, N.</t>
  </si>
  <si>
    <t>Thiombiano,  Noel Gabiliga</t>
  </si>
  <si>
    <t>Université Thomas Sankara</t>
  </si>
  <si>
    <t>Department of Economics, Université Thomas Sankara, Saaba, Burkina Faso</t>
  </si>
  <si>
    <t>Loaba, S.</t>
  </si>
  <si>
    <t>Loaba,  Salamata</t>
  </si>
  <si>
    <t>Dianda, P.</t>
  </si>
  <si>
    <t>Dianda,  Pousbila</t>
  </si>
  <si>
    <t>Center for Economic and Social Studies, Université Thomas Sankara, Saaba, Burkina Faso</t>
  </si>
  <si>
    <t>Voia, M.-C.</t>
  </si>
  <si>
    <t>Voia,  Marcel Cristian</t>
  </si>
  <si>
    <t>Université d'Orléans
Universitat din Bucuresti</t>
  </si>
  <si>
    <t>Université d'Orléans, Orleans, Centre-Val de Loire, France, Universitatea din Bucuresti, Bucharest, Bucharest, Romania</t>
  </si>
  <si>
    <t>2-s2.0-85153793561</t>
  </si>
  <si>
    <t>Storozuk, A.</t>
  </si>
  <si>
    <t>Storozuk,  Andie</t>
  </si>
  <si>
    <t>Université d'Ottawa</t>
  </si>
  <si>
    <t>Université d'Ottawa, Faculté des Sciences Sociales, Ottawa, ON, Canada</t>
  </si>
  <si>
    <t>What’s Math Got to Do with It?: Establishing Nuanced Relations between Math Anxiety, Financial Anxiety, and Financial Literacy</t>
  </si>
  <si>
    <t>Maloney, E.A.</t>
  </si>
  <si>
    <t>Maloney,  Erin A.</t>
  </si>
  <si>
    <t>2-s2.0-34547244829</t>
  </si>
  <si>
    <t>Trébucq, S.</t>
  </si>
  <si>
    <t>Trébucq,  Stéphane</t>
  </si>
  <si>
    <t>Université de Bordeaux</t>
  </si>
  <si>
    <t>Department of Accounting, Université de Bordeaux, Bordeaux, Nouvelle-Aquitaine, France, Université de Bordeaux, Bordeaux, Nouvelle-Aquitaine, France</t>
  </si>
  <si>
    <t>Minority shareholders and auditors: A brief history of a litigious French merger</t>
  </si>
  <si>
    <t>Boulila Taktak, N.</t>
  </si>
  <si>
    <t>Boulila Taktak,  Neila</t>
  </si>
  <si>
    <t>Université de Gabès</t>
  </si>
  <si>
    <t>Higher Institute of Management, Université de Gabès, Gabes, Gabes, Tunisia</t>
  </si>
  <si>
    <t>Université de Gabès, Gabes, Gabes, Tunisia</t>
  </si>
  <si>
    <t>2-s2.0-84870266578</t>
  </si>
  <si>
    <t>Bollecker, M.</t>
  </si>
  <si>
    <t>Bollecker,  Marc</t>
  </si>
  <si>
    <t>Université de Haute-Alsace</t>
  </si>
  <si>
    <t>Université de Haute-Alsace, Mulhouse, Grand Est, France, Ecole de Management Strasbourg, Strasbourg, Grand Est, France</t>
  </si>
  <si>
    <t>Management control competencies and ERP: an empirical analysis in France</t>
  </si>
  <si>
    <t>Azan, W.</t>
  </si>
  <si>
    <t>Azan,  Wilfrid</t>
  </si>
  <si>
    <t>Foncel, J.</t>
  </si>
  <si>
    <t>Foncel,  Jérôme</t>
  </si>
  <si>
    <t>Université de Lille</t>
  </si>
  <si>
    <t>Université de Lille, Lille, Hauts-de-France, France</t>
  </si>
  <si>
    <t>2-s2.0-85205562686</t>
  </si>
  <si>
    <t>Mandiangu, I.</t>
  </si>
  <si>
    <t>Mandiangu,  Israel</t>
  </si>
  <si>
    <t>Université de Liège</t>
  </si>
  <si>
    <t>Université de Liège, Liege, WLG, Belgium</t>
  </si>
  <si>
    <t>Determinants of access to rural financing in the democratic republic of Congo: The case of Kongo central</t>
  </si>
  <si>
    <t>Burny, P.</t>
  </si>
  <si>
    <t>Burny,  Philippe</t>
  </si>
  <si>
    <t>Azadi, H.</t>
  </si>
  <si>
    <t>Azadi,  Hosein</t>
  </si>
  <si>
    <t>Department of Economics and Rural Development, Université de Liège, Liege, WLG, Belgium</t>
  </si>
  <si>
    <t>Mapapa, A.M.</t>
  </si>
  <si>
    <t>Mapapa,  Augustin Mbangala</t>
  </si>
  <si>
    <t>Lebailly, P.</t>
  </si>
  <si>
    <t>Lebailly,  Philippe</t>
  </si>
  <si>
    <t>Cornet, A.</t>
  </si>
  <si>
    <t>Cornet,  Anne M.</t>
  </si>
  <si>
    <t>Université de Lorraine</t>
  </si>
  <si>
    <t>Université de Lorraine, Nancy, Grand Est, France</t>
  </si>
  <si>
    <t>Lajili-Jarjir, S.</t>
  </si>
  <si>
    <t>Lajili-Jarjir,  Souad</t>
  </si>
  <si>
    <t>2-s2.0-85187351040</t>
  </si>
  <si>
    <t>Mondjeli Mwa Ndjokou, I.M.</t>
  </si>
  <si>
    <t>Mondjeli Mwa Ndjokou,  Itchoko Motande</t>
  </si>
  <si>
    <t>Université de Maroua</t>
  </si>
  <si>
    <t>Faculty of Economics and Management, Université de Maroua, Maroua, Far North, Cameroon</t>
  </si>
  <si>
    <t>Financial access and income inequality in Sub-Saharan Africa: Does ethnic fragmentation give new evidence?</t>
  </si>
  <si>
    <t>2-s2.0-85063322390</t>
  </si>
  <si>
    <t>Ali Azouzi, M.A.</t>
  </si>
  <si>
    <t>Ali Azouzi,  Mouhamed</t>
  </si>
  <si>
    <t>Université de Monastir</t>
  </si>
  <si>
    <t>Finance and Accounting Department, Université de Monastir, Monastir, Monastir, Tunisia</t>
  </si>
  <si>
    <t>How gender and emotions bias the credit decision-making in banking firms</t>
  </si>
  <si>
    <t>2-s2.0-85122784728</t>
  </si>
  <si>
    <t>Koffi, V.</t>
  </si>
  <si>
    <t>Koffi,  Vivi</t>
  </si>
  <si>
    <t>Université de Moncton</t>
  </si>
  <si>
    <t>Faculté d'Administration, Université de Moncton, Moncton, NB, Canada</t>
  </si>
  <si>
    <t>Financial knowledge, financial confidence and learning capacity on financial behavior: a Canadian study</t>
  </si>
  <si>
    <t>Morris, T.</t>
  </si>
  <si>
    <t>Morris,  Tania M.</t>
  </si>
  <si>
    <t>2-s2.0-105015509252</t>
  </si>
  <si>
    <t>Université de Moncton, Moncton, NB, Canada</t>
  </si>
  <si>
    <t>Factors and Determinants of Financial Behaviors That Undermine Financial Well-Being: A Qualitative Study</t>
  </si>
  <si>
    <t>2-s2.0-85162272746</t>
  </si>
  <si>
    <t>Department of Accounting, Université de Moncton, Moncton, NB, Canada</t>
  </si>
  <si>
    <t>Understanding financial professionals' perceptions of their clients' financial behaviors</t>
  </si>
  <si>
    <t>Maillet, S.</t>
  </si>
  <si>
    <t>Maillet,  Stéphanie</t>
  </si>
  <si>
    <t>Department of Business Administration, Université de Moncton, Moncton, NB, Canada</t>
  </si>
  <si>
    <t>Kamano, L.</t>
  </si>
  <si>
    <t>Kamano,  Lamine</t>
  </si>
  <si>
    <t>Department of Primary Education and Pedagogical Psychology, Université de Moncton, Moncton, NB, Canada</t>
  </si>
  <si>
    <t>Therrien, V.</t>
  </si>
  <si>
    <t>Therrien,  Vicky</t>
  </si>
  <si>
    <t>Fernandez, A.-S.</t>
  </si>
  <si>
    <t>Fernandez,  Anne Sophie</t>
  </si>
  <si>
    <t>Université de Montpellier</t>
  </si>
  <si>
    <t>Université de Montpellier, Montpellier, Occitanie, France</t>
  </si>
  <si>
    <t>Commeyras, C.</t>
  </si>
  <si>
    <t>Commeyras,  Christophe</t>
  </si>
  <si>
    <t>Department of Pharmacy, Université de Montpellier, Montpellier, Occitanie, France</t>
  </si>
  <si>
    <t>Roger, P.</t>
  </si>
  <si>
    <t>Roger,  Patrick</t>
  </si>
  <si>
    <t>Université de Nouvelle-Calédonie</t>
  </si>
  <si>
    <t>LaRJE Research Center, Université de Nouvelle-Calédonie, Noumea, New Caledonia</t>
  </si>
  <si>
    <t>New Caledonia</t>
  </si>
  <si>
    <t>2-s2.0-105017245176</t>
  </si>
  <si>
    <t>Noufé, T.</t>
  </si>
  <si>
    <t>Noufé,  Tiatité</t>
  </si>
  <si>
    <t>Université de Ouahigouya</t>
  </si>
  <si>
    <t>Université de Ouahigouya, Ouahigouya, Yatenga, Burkina Faso</t>
  </si>
  <si>
    <t>The mediating role of access to credit on the agricultural productivity of rural households in Burkina Faso</t>
  </si>
  <si>
    <t>Université de Sfax</t>
  </si>
  <si>
    <t>FSEG Sfax - Faculté des Sciences Économiques et de Gestion de Sfax, Sfax, Sfax, Tunisia, University of Sfax, Sfax, Sfax, Tunisia</t>
  </si>
  <si>
    <t>Tardif, P.-M.</t>
  </si>
  <si>
    <t>Tardif,  Pierre Martin</t>
  </si>
  <si>
    <t>Université de Sherbrooke</t>
  </si>
  <si>
    <t>School of Management, Université de Sherbrooke, Sherbrooke, QC, Canada</t>
  </si>
  <si>
    <t>2-s2.0-105012036382</t>
  </si>
  <si>
    <t>Khalifa, J.</t>
  </si>
  <si>
    <t>Khalifa,  Jihene</t>
  </si>
  <si>
    <t>Université de Sousse</t>
  </si>
  <si>
    <t>Department of Quantitative Methods, Université de Sousse, Sousse, Tunisia</t>
  </si>
  <si>
    <t>Exploring the Impact of Digital Financial Services and Financial Inclusion on Economic Growth in Tunisia: An Empirical Analysis</t>
  </si>
  <si>
    <t>Ajina, A.</t>
  </si>
  <si>
    <t>Ajina,  Aymen</t>
  </si>
  <si>
    <t>Université de Sousse, Sousse, Tunisia</t>
  </si>
  <si>
    <t>Bacha, S.</t>
  </si>
  <si>
    <t>Bacha,  Sami</t>
  </si>
  <si>
    <t>Department of Accounting and Finance, Université de Sousse, Sousse, Tunisia</t>
  </si>
  <si>
    <t>2-s2.0-85138711710</t>
  </si>
  <si>
    <t>Amaira, B.</t>
  </si>
  <si>
    <t>Amaira,  Bouzid</t>
  </si>
  <si>
    <t>Université de Tunis El Manar</t>
  </si>
  <si>
    <t>Université de Tunis El Manar, Tunis, Tunis, Tunisia</t>
  </si>
  <si>
    <t>Financial Inclusion and Economic Growth in Tunisia: An ARDL Bound Test Approach</t>
  </si>
  <si>
    <t>Chaker, H.</t>
  </si>
  <si>
    <t>Chaker,  Hajer</t>
  </si>
  <si>
    <t>Talbi, D.</t>
  </si>
  <si>
    <t>Talbi,  Dora</t>
  </si>
  <si>
    <t>Department of Finance and Accounting, Université de Tunis El Manar, Tunis, Tunis, Tunisia</t>
  </si>
  <si>
    <t>Tindang Kountelejouo, C.L.</t>
  </si>
  <si>
    <t>Tindang Kountelejouo,  Carine Laguarta</t>
  </si>
  <si>
    <t>Université de Yaoundé I</t>
  </si>
  <si>
    <t>Faculty of Economics and Management, Université de Yaoundé I, Yaounde, Cameroon</t>
  </si>
  <si>
    <t>Tanywe, A.C.</t>
  </si>
  <si>
    <t>Tanywe,  Asahngwa Constantine</t>
  </si>
  <si>
    <t>Department of Anthropology, Université de Yaoundé I, Yaounde, Cameroon, Cameroon Center for Evidence-Based Health Care, Yaounde, Cameroon</t>
  </si>
  <si>
    <t>Essomba-Ntsama, C.</t>
  </si>
  <si>
    <t>Essomba-Ntsama,  Claudine</t>
  </si>
  <si>
    <t>Université de Yaoundé I, Yaounde, Cameroon</t>
  </si>
  <si>
    <t>2-s2.0-85193295598</t>
  </si>
  <si>
    <t>Gandjon Fankem, G.S.G.</t>
  </si>
  <si>
    <t>Gandjon Fankem,  Gislain Stéphane</t>
  </si>
  <si>
    <t>Université de Yaoundé II</t>
  </si>
  <si>
    <t>Université de Yaoundé II, Yaounde, Cameroon</t>
  </si>
  <si>
    <t>Determinants of FinTech development: Evidence from Sub-Saharan African Countries</t>
  </si>
  <si>
    <t>Bobbo, A.</t>
  </si>
  <si>
    <t>Bobbo,  Amadou</t>
  </si>
  <si>
    <t>Valentine, V.</t>
  </si>
  <si>
    <t>Valentine,  Soumtang Bimé</t>
  </si>
  <si>
    <t>Faculty of Economics and Management, Université de Yaoundé II, Yaounde, Cameroon</t>
  </si>
  <si>
    <t>Yeyouomo, A.K.</t>
  </si>
  <si>
    <t>Yeyouomo,  Aurelien Kamdem</t>
  </si>
  <si>
    <t>Kanwal, P.</t>
  </si>
  <si>
    <t>Kanwal,  Preet</t>
  </si>
  <si>
    <t>Université du Québec</t>
  </si>
  <si>
    <t>Le Réseau de l'Université du Québec, Quebec, QC, Canada</t>
  </si>
  <si>
    <t>Lefrançois, D.</t>
  </si>
  <si>
    <t>Lefrançois,  David</t>
  </si>
  <si>
    <t>Université du Québec en Outaouais</t>
  </si>
  <si>
    <t>Département des sciences de l’éducation, Université du Québec en Outaouais, Gatineau, QC, Canada</t>
  </si>
  <si>
    <t>Université du Québec en Outaouais, Gatineau, QC, Canada</t>
  </si>
  <si>
    <t>Cambron-Prémont, A.</t>
  </si>
  <si>
    <t>Cambron-Prémont,  Amélie</t>
  </si>
  <si>
    <t>Laberge, L.</t>
  </si>
  <si>
    <t>Laberge,  Luc</t>
  </si>
  <si>
    <t>Université du Québec à Chicoutimi</t>
  </si>
  <si>
    <t>Department of Health Sciences, Université du Québec à Chicoutimi, Chicoutimi-Jonquiere, QC, Canada</t>
  </si>
  <si>
    <t>Université du Québec à Montréal</t>
  </si>
  <si>
    <t>Industrielle Alliance Research on the Economics of Demographic Change, Université du Québec à Montréal, Montreal, QC, Canada</t>
  </si>
  <si>
    <t>Boisclair, D.</t>
  </si>
  <si>
    <t>Boisclair,  David</t>
  </si>
  <si>
    <t>Langevin, M.</t>
  </si>
  <si>
    <t>Langevin,  Marie</t>
  </si>
  <si>
    <t>Université du Québec à Montréal, Montreal, QC, Canada</t>
  </si>
  <si>
    <t>Zhou, Z.</t>
  </si>
  <si>
    <t>Zhou,  Xiaozhou</t>
  </si>
  <si>
    <t>Fonseca, R.</t>
  </si>
  <si>
    <t>Fonseca,  Raquel</t>
  </si>
  <si>
    <t>Université du Québec à Montréal, Montreal, QC, Canada, RAND, CO, United States</t>
  </si>
  <si>
    <t>2-s2.0-85101514046</t>
  </si>
  <si>
    <t>Canadian Gender Gap in Financial Literacy: Confidence Matters</t>
  </si>
  <si>
    <t>Baddou, A.</t>
  </si>
  <si>
    <t>Baddou,  Abderrahmane</t>
  </si>
  <si>
    <t>Université d’Alger</t>
  </si>
  <si>
    <t>Université d’Alger 3, Algiers, Algiers Province, Algeria</t>
  </si>
  <si>
    <t>Benmoussa, M.S.</t>
  </si>
  <si>
    <t>Benmoussa,  Mohammed Soufiane</t>
  </si>
  <si>
    <t>Hebbaz, A.</t>
  </si>
  <si>
    <t>Hebbaz,  Anes</t>
  </si>
  <si>
    <t>Universum International College</t>
  </si>
  <si>
    <t>UNI - Universum International College, Pristina, Pristina, Serbia</t>
  </si>
  <si>
    <t>2-s2.0-85141323979</t>
  </si>
  <si>
    <t>Metljak, M.</t>
  </si>
  <si>
    <t>Metljak,  Mira</t>
  </si>
  <si>
    <t>Univerza v Ljubljani</t>
  </si>
  <si>
    <t>Univerza v Ljubljani, Ljubljana, Slovenia</t>
  </si>
  <si>
    <t>Integrating the Contents of Financial Literacy in the Teaching Process: Teachers' Perspectives</t>
  </si>
  <si>
    <t>Kozina, F.L.</t>
  </si>
  <si>
    <t>Kozina,  Francka Lovšin</t>
  </si>
  <si>
    <t>2-s2.0-84883418467</t>
  </si>
  <si>
    <t>Čok, M.</t>
  </si>
  <si>
    <t>Čok,  Mitja</t>
  </si>
  <si>
    <t>CEE transition from PAYG to private pensions: Income gaps and asset allocation</t>
  </si>
  <si>
    <t>2-s2.0-105006933597</t>
  </si>
  <si>
    <t>Zobec Logar, H.B.</t>
  </si>
  <si>
    <t>Zobec Logar,  Helena Barbara</t>
  </si>
  <si>
    <t>Univerza v Ljubljani Medicinska Fakulteta, Ljubljana, Slovenia, Division of Radiotherapy, Onkološki Inštitut Ljubljana, Ljubljana, Slovenia</t>
  </si>
  <si>
    <t>Assessment of financial toxicity in patients with cancer in Slovenia</t>
  </si>
  <si>
    <t>Poredoš, M.</t>
  </si>
  <si>
    <t>Poredoš,  Mojca</t>
  </si>
  <si>
    <t>Faculty of Arts, Univerza v Ljubljani, Ljubljana, Slovenia</t>
  </si>
  <si>
    <t>Ratosa, I.</t>
  </si>
  <si>
    <t>Ratosa,  Ivica</t>
  </si>
  <si>
    <t>2-s2.0-105003983396</t>
  </si>
  <si>
    <t>Lep, Ž.</t>
  </si>
  <si>
    <t>Lep,  Žan</t>
  </si>
  <si>
    <t>Department of Psychology, Univerza v Ljubljani, Ljubljana, Slovenia, Centre for Applied Epistemology, Educational Research Institute, Ljubljana, Slovenia</t>
  </si>
  <si>
    <t>Models of emerging adults' financial literacy</t>
  </si>
  <si>
    <t>2-s2.0-85188925173</t>
  </si>
  <si>
    <t>Department of Psychology, Univerza v Ljubljani, Ljubljana, Slovenia, Centre for Applied Epistemology, Educational Research Institute, Ljubljana, Ljubljana, Slovenia</t>
  </si>
  <si>
    <t>Predicting Satisfaction with Money Management and Life Satisfaction in Parents of Emerging Adult Students</t>
  </si>
  <si>
    <t>Konjar, M.</t>
  </si>
  <si>
    <t>Konjar,  Miha</t>
  </si>
  <si>
    <t>Faculty of Architecture, Univerza v Ljubljani, Ljubljana, Slovenia</t>
  </si>
  <si>
    <t>Zupančič, M.</t>
  </si>
  <si>
    <t>Zupančič,  Maja</t>
  </si>
  <si>
    <t>Department of Psychology, Univerza v Ljubljani, Ljubljana, Slovenia</t>
  </si>
  <si>
    <t>Redek, T.</t>
  </si>
  <si>
    <t>Redek,  Tjaša</t>
  </si>
  <si>
    <t>Univerza v Ljubljani Ekonomska Fakulteta, Ljubljana, Slovenia</t>
  </si>
  <si>
    <t>Grom, J.P.</t>
  </si>
  <si>
    <t>Grom,  Janez Peter</t>
  </si>
  <si>
    <t>Došenovic Bonca, P.</t>
  </si>
  <si>
    <t>Došenovic Bonca,  Petra</t>
  </si>
  <si>
    <t>Koritnik, B.</t>
  </si>
  <si>
    <t>Koritnik,  Boštjan</t>
  </si>
  <si>
    <t>Faculty of Law, Univerza v Ljubljani, Ljubljana, Slovenia</t>
  </si>
  <si>
    <t>Fikfak, A.</t>
  </si>
  <si>
    <t>Fikfak,  Alenka</t>
  </si>
  <si>
    <t>2-s2.0-105001640172</t>
  </si>
  <si>
    <t>Zorić, J.</t>
  </si>
  <si>
    <t>Zorić,  Jelena</t>
  </si>
  <si>
    <t>The role of energy performance certificates and energy-related financial literacy in choosing an energy-efficient home: Evidence from Slovenian homeowners</t>
  </si>
  <si>
    <t>Hrovatin, N.</t>
  </si>
  <si>
    <t>Hrovatin,  Nevenka</t>
  </si>
  <si>
    <t>Berk, A.S.</t>
  </si>
  <si>
    <t>Berk,  Aleš S.</t>
  </si>
  <si>
    <t>Sambt, J.</t>
  </si>
  <si>
    <t>Sambt,  Jože</t>
  </si>
  <si>
    <t>Pličanič, S.</t>
  </si>
  <si>
    <t>Pličanič,  Senko</t>
  </si>
  <si>
    <t>Skubic, M.</t>
  </si>
  <si>
    <t>Skubic,  Marjeta</t>
  </si>
  <si>
    <t>Univerza v Ljubljani Medicinska Fakulteta, Ljubljana, Slovenia</t>
  </si>
  <si>
    <t>Pirnat, R.</t>
  </si>
  <si>
    <t>Pirnat,  Rajko</t>
  </si>
  <si>
    <t>Jovović, I.</t>
  </si>
  <si>
    <t>Jovović,  Ivana</t>
  </si>
  <si>
    <t>Bavdaž, M.</t>
  </si>
  <si>
    <t>Bavdaž,  Mojca</t>
  </si>
  <si>
    <t>Bugaric, B.</t>
  </si>
  <si>
    <t>Bugaric,  Bojan</t>
  </si>
  <si>
    <t>Perhavec, A.</t>
  </si>
  <si>
    <t>Perhavec,  Andraž</t>
  </si>
  <si>
    <t>Univerza v Ljubljani Medicinska Fakulteta, Ljubljana, Slovenia, Division of Surgical Oncology, Onkološki Inštitut Ljubljana, Ljubljana, Slovenia</t>
  </si>
  <si>
    <t>Koŝak, M.</t>
  </si>
  <si>
    <t>Koŝak,  Marko</t>
  </si>
  <si>
    <t>Vörös, K.</t>
  </si>
  <si>
    <t>Vörös,  Katja</t>
  </si>
  <si>
    <t>2-s2.0-85042359281</t>
  </si>
  <si>
    <t>Potočnik, D.</t>
  </si>
  <si>
    <t>Potočnik,  Dragan</t>
  </si>
  <si>
    <t>Univerza v Mariboru</t>
  </si>
  <si>
    <t>Univerza v Mariboru, Maribor, Slovenia</t>
  </si>
  <si>
    <t>Viktor Grčar - The mayor of Maribor (1921-1924); Mariborski župan Viktor Grčar (1921-1924)</t>
  </si>
  <si>
    <t>2-s2.0-85053148434</t>
  </si>
  <si>
    <t>Hedvicakova, M.</t>
  </si>
  <si>
    <t>Hedvicakova,  Martina</t>
  </si>
  <si>
    <t>Univerzita Hradec Králové</t>
  </si>
  <si>
    <t>Faculty of Informatics and Management, Univerzita Hradec Králové, Hradec Kralove, Czech Republic</t>
  </si>
  <si>
    <t>Web portals to support financial literacy in blended learning in the Czech Republic</t>
  </si>
  <si>
    <t>2-s2.0-85109133196</t>
  </si>
  <si>
    <t>Tichá, E.</t>
  </si>
  <si>
    <t>Tichá,  Eva</t>
  </si>
  <si>
    <t>Univerzita Hradec Králové, Hradec Kralove, Czech Republic</t>
  </si>
  <si>
    <t>Mobley Matrix as a Financial Management Tool in Terms of Small and Medium-Sized Enterprises</t>
  </si>
  <si>
    <t>2-s2.0-85000580240</t>
  </si>
  <si>
    <t>Froldova, V.</t>
  </si>
  <si>
    <t>Froldova,  Vladimira</t>
  </si>
  <si>
    <t>Why do higher secondary students like cooperation but reject collaboration in an online environment?</t>
  </si>
  <si>
    <t>2-s2.0-84926140273</t>
  </si>
  <si>
    <t>Polívková, L.</t>
  </si>
  <si>
    <t>Polívková,  Lenka</t>
  </si>
  <si>
    <t>Department of Economics, Univerzita Hradec Králové, Hradec Kralove, Czech Republic</t>
  </si>
  <si>
    <t>Personal finance management tools in Czech Republic households</t>
  </si>
  <si>
    <t>Nyok, M.E.</t>
  </si>
  <si>
    <t>Nyok,  Maurine Ekun</t>
  </si>
  <si>
    <t>Department of Political Science, Univerzita Hradec Králové, Hradec Kralove, Czech Republic</t>
  </si>
  <si>
    <t>Hamplová, E.</t>
  </si>
  <si>
    <t>Hamplová,  Eva</t>
  </si>
  <si>
    <t>2-s2.0-85055859028</t>
  </si>
  <si>
    <t>Solutions for higher competence in financial literacy of pupils at secondary school in the Czech Republic</t>
  </si>
  <si>
    <t>Kovárník, J.</t>
  </si>
  <si>
    <t>Kovárník,  Jaroslav</t>
  </si>
  <si>
    <t>2-s2.0-85078992775</t>
  </si>
  <si>
    <t>Zubr, V.</t>
  </si>
  <si>
    <t>Zubr,  Václav</t>
  </si>
  <si>
    <t>Financial literacy as a part of lifelong education</t>
  </si>
  <si>
    <t>2-s2.0-84055185253</t>
  </si>
  <si>
    <t>Chlouba, T.</t>
  </si>
  <si>
    <t>Chlouba,  Tomáš</t>
  </si>
  <si>
    <t>Application for education of financial literacy</t>
  </si>
  <si>
    <t>2-s2.0-84921653784</t>
  </si>
  <si>
    <t>Svobodová, L.</t>
  </si>
  <si>
    <t>Svobodová,  Libuše</t>
  </si>
  <si>
    <t>The cost model in the course financial literacy</t>
  </si>
  <si>
    <t>Marešová, P.</t>
  </si>
  <si>
    <t>Marešová,  Petra</t>
  </si>
  <si>
    <t>2-s2.0-84055223988</t>
  </si>
  <si>
    <t>Tomaskova, H.</t>
  </si>
  <si>
    <t>Tomaskova,  Hana</t>
  </si>
  <si>
    <t>Issues of financial literacy education</t>
  </si>
  <si>
    <t>Němcová, Z.</t>
  </si>
  <si>
    <t>Němcová,  Zuzana</t>
  </si>
  <si>
    <t>Mohelská, H.</t>
  </si>
  <si>
    <t>Mohelská,  Hana</t>
  </si>
  <si>
    <t>Šimková, M.</t>
  </si>
  <si>
    <t>Šimková,  Monika</t>
  </si>
  <si>
    <t>2-s2.0-105015444464</t>
  </si>
  <si>
    <t>Kajanová, J.</t>
  </si>
  <si>
    <t>Kajanová,  Jana</t>
  </si>
  <si>
    <t>Univerzita Komenského</t>
  </si>
  <si>
    <t>Univerzita Komenského v Bratislave, Bratislava, Slovakia</t>
  </si>
  <si>
    <t>Balancing Tradition and Innovation: A Comparative Analysis of SME Financing Approaches in Practice</t>
  </si>
  <si>
    <t>Danihel, P.</t>
  </si>
  <si>
    <t>Danihel,  Pavel</t>
  </si>
  <si>
    <t>Pšenák, P.</t>
  </si>
  <si>
    <t>Pšenák,  Peter</t>
  </si>
  <si>
    <t>Department of Economy and Finance, Univerzita Komenského v Bratislave, Bratislava, Slovakia</t>
  </si>
  <si>
    <t>Kováč, U.</t>
  </si>
  <si>
    <t>Kováč,  Urban</t>
  </si>
  <si>
    <t>2-s2.0-37349095724</t>
  </si>
  <si>
    <t>Víšek, O.</t>
  </si>
  <si>
    <t>Víšek,  Ondřej</t>
  </si>
  <si>
    <t>Univerzita Pardubice</t>
  </si>
  <si>
    <t>Univerzita Pardubice, Pardubice, Pardubice, Czech Republic</t>
  </si>
  <si>
    <t>WEBGIS usability testing with evaluators; Testování použitelnosti WEBGIS pomocí hodnotitelů</t>
  </si>
  <si>
    <t>Hub, M.</t>
  </si>
  <si>
    <t>Hub,  Miloslav</t>
  </si>
  <si>
    <t>Valenta, Z.</t>
  </si>
  <si>
    <t>Valenta,  Zdenék</t>
  </si>
  <si>
    <t>2-s2.0-84947607404</t>
  </si>
  <si>
    <t>Stejskal, J.</t>
  </si>
  <si>
    <t>Stejskal,  Jan</t>
  </si>
  <si>
    <t>Faculty of Economics and Administration, Univerzita Pardubice, Pardubice, Pardubice, Czech Republic</t>
  </si>
  <si>
    <t>Obstacles to innovation activity in Czech manufacturing industries</t>
  </si>
  <si>
    <t>Hajek, P.</t>
  </si>
  <si>
    <t>Hajek,  Petr</t>
  </si>
  <si>
    <t>Gariba, M.I.</t>
  </si>
  <si>
    <t>Gariba,  Mohammed Ibrahim</t>
  </si>
  <si>
    <t>Institute of Economic Sciences, Univerzita Pardubice, Pardubice, Pardubice, Czech Republic</t>
  </si>
  <si>
    <t>2-s2.0-85213236680</t>
  </si>
  <si>
    <t>Mugosa, I.</t>
  </si>
  <si>
    <t>Mugosa,  Ilija</t>
  </si>
  <si>
    <t>Univerzitet Donja Gorica</t>
  </si>
  <si>
    <t>Finance and Business, Univerzitet Donja Gorica, Podgorica, Montenegro</t>
  </si>
  <si>
    <t>Understanding the Role of Financial Literacy in Enhancing Economic Stability and Resilience in Montenegro: A Data-Driven Approach</t>
  </si>
  <si>
    <t>Orlandic, M.</t>
  </si>
  <si>
    <t>Orlandic,  Marija</t>
  </si>
  <si>
    <t>Katnic, I.</t>
  </si>
  <si>
    <t>Katnic,  Ivana</t>
  </si>
  <si>
    <t>Radunovic, M.</t>
  </si>
  <si>
    <t>Radunovic,  Marija</t>
  </si>
  <si>
    <t>Katnić, M.</t>
  </si>
  <si>
    <t>Katnić,  Milorad</t>
  </si>
  <si>
    <t>Arnaut-Berilo, A.</t>
  </si>
  <si>
    <t>Arnaut-Berilo,  Almira</t>
  </si>
  <si>
    <t>Univerzitet u Sarajevo</t>
  </si>
  <si>
    <t>Department for Quantitative Economics, Univerzitet u Sarajevu, Sarajevo, Bosnia and Herzegovina</t>
  </si>
  <si>
    <t>Nuhic Meskovic, M.</t>
  </si>
  <si>
    <t>Nuhic Meskovic,  Minela</t>
  </si>
  <si>
    <t>Zaimović, T.</t>
  </si>
  <si>
    <t>Zaimović,  Tarik</t>
  </si>
  <si>
    <t>Univerzitet u Sarajevu</t>
  </si>
  <si>
    <t>Department of Management and Information Technology, Univerzitet u Sarajevu, Sarajevo, Bosnia and Herzegovina</t>
  </si>
  <si>
    <t>2-s2.0-85195396092</t>
  </si>
  <si>
    <t>Zaimovic, A.</t>
  </si>
  <si>
    <t>Zaimovic,  Azra</t>
  </si>
  <si>
    <t>School of Economics and Business, Univerzitet u Sarajevu, Sarajevo, Bosnia and Herzegovina</t>
  </si>
  <si>
    <t>Measuring digital financial literacy</t>
  </si>
  <si>
    <t>Meskovic, M.N.</t>
  </si>
  <si>
    <t>Meskovic,  Minela Nuhic</t>
  </si>
  <si>
    <t>2-s2.0-85164203987</t>
  </si>
  <si>
    <t>Mapping Financial Literacy: A Systematic Literature Review of Determinants and Recent Trends</t>
  </si>
  <si>
    <t>Berilo, A.A.</t>
  </si>
  <si>
    <t>Berilo,  Almira Arnaut</t>
  </si>
  <si>
    <t>Dedovic, L.</t>
  </si>
  <si>
    <t>Dedovic,  Lejla</t>
  </si>
  <si>
    <t>Department of Finance, Univerzitet u Sarajevu, Sarajevo, Bosnia and Herzegovina</t>
  </si>
  <si>
    <t>Torlaković, A.</t>
  </si>
  <si>
    <t>Torlaković,  Anes</t>
  </si>
  <si>
    <t>Balavac-Orlic, M.</t>
  </si>
  <si>
    <t>Balavac-Orlic,  Merima</t>
  </si>
  <si>
    <t>Univerzitet u Sarajevu, Sarajevo, Bosnia and Herzegovina</t>
  </si>
  <si>
    <t>Yahya,  Azhari</t>
  </si>
  <si>
    <t>Univesitas Syiah Kuala</t>
  </si>
  <si>
    <t>Univesitas Syiah Kuala, Faculty of Law, Banda Aceh, Indonesia</t>
  </si>
  <si>
    <t>Rahayu, S.W.</t>
  </si>
  <si>
    <t>Rahayu,  Sri Walny</t>
  </si>
  <si>
    <t>2-s2.0-84961168612</t>
  </si>
  <si>
    <t>Uniwersytet Ekonomiczny</t>
  </si>
  <si>
    <t>Uniwersytet Ekonomiczny we Wrocławiu, Wroclaw, Lower Silesian, Poland</t>
  </si>
  <si>
    <t>Process of ontology design for business intelligence system</t>
  </si>
  <si>
    <t>2-s2.0-85044447017</t>
  </si>
  <si>
    <t>Semantic approach to financial knowledge specification - Case of emergency policy workflow</t>
  </si>
  <si>
    <t>2-s2.0-84937916824</t>
  </si>
  <si>
    <t>Dyczkowski, M.</t>
  </si>
  <si>
    <t>Dyczkowski,  Mirosław</t>
  </si>
  <si>
    <t>Multi-criteria evaluation of the intelligent dashboard for SME managers based on scorecard framework</t>
  </si>
  <si>
    <t>2-s2.0-84872555401</t>
  </si>
  <si>
    <t>Dudycz, H.</t>
  </si>
  <si>
    <t>Dudycz,  Helena</t>
  </si>
  <si>
    <t>Intelligent Dashboard for SME Managers. Architecture and functions</t>
  </si>
  <si>
    <t>2-s2.0-85063029982</t>
  </si>
  <si>
    <t>Oleksyk, P.</t>
  </si>
  <si>
    <t>Oleksyk,  Piotr</t>
  </si>
  <si>
    <t>Application of Ontology in Financial Assessment Based on Real Options in Small and Medium-Sized Companies</t>
  </si>
  <si>
    <t>2-s2.0-84892530991</t>
  </si>
  <si>
    <t>Design of financial knowledge in dashboard for SME managers</t>
  </si>
  <si>
    <t>2-s2.0-84958078622</t>
  </si>
  <si>
    <t>Conceptual design of financial ontology</t>
  </si>
  <si>
    <t>Nita, B.</t>
  </si>
  <si>
    <t>Nita,  Bartłomiej</t>
  </si>
  <si>
    <t>Straszak-Chandoha, S.</t>
  </si>
  <si>
    <t>Straszak-Chandoha,  Sylwia</t>
  </si>
  <si>
    <t>Elżbieta, P.-Ż.</t>
  </si>
  <si>
    <t>Elżbieta,  Pohulak Żołędowska</t>
  </si>
  <si>
    <t>Department of Economics and Economic Policy, Uniwersytet Ekonomiczny we Wrocławiu, Wroclaw, Lower Silesian, Poland</t>
  </si>
  <si>
    <t>Kośny, M.</t>
  </si>
  <si>
    <t>Kośny,  Marek</t>
  </si>
  <si>
    <t>Uniwersytet Ekonomiczny we Wrocławiu</t>
  </si>
  <si>
    <t>Faculty of Economics and Finance, Uniwersytet Ekonomiczny we Wrocławiu, Wroclaw, Lower Silesian, Poland</t>
  </si>
  <si>
    <t>Kowalczyk-Rólczyńska, P.</t>
  </si>
  <si>
    <t>Kowalczyk-Rólczyńska,  Patrycja</t>
  </si>
  <si>
    <t>KUŚMIERCZYK, P.</t>
  </si>
  <si>
    <t>KUŚMIERCZYK,  PAWEŁ</t>
  </si>
  <si>
    <t>Kurach, R.</t>
  </si>
  <si>
    <t>Kurach,  RADOSŁAW</t>
  </si>
  <si>
    <t>2-s2.0-85206288230</t>
  </si>
  <si>
    <t>Hinrichs, K.</t>
  </si>
  <si>
    <t>Hinrichs,  Keno</t>
  </si>
  <si>
    <t>Uniwersytet Gdański</t>
  </si>
  <si>
    <t>Faculty of Economics, Uniwersytet Gdański, Gdansk, Pomeranian, Poland</t>
  </si>
  <si>
    <t>The Impact of Sustainability Considerations on Investment Intentions—The Case of Generation Y</t>
  </si>
  <si>
    <t>Sobol, I.</t>
  </si>
  <si>
    <t>Sobol,  Iwona</t>
  </si>
  <si>
    <t>Polishchuk, Y.</t>
  </si>
  <si>
    <t>Polishchuk,  Yevheniia A.</t>
  </si>
  <si>
    <t>Uniwersytet Jagielloński</t>
  </si>
  <si>
    <t>Finance Faculty, Finance andManagement, Kyiv, Ukraine, Uniwersytet Jagielloński, Krakow, Małopolska, Poland</t>
  </si>
  <si>
    <t>Bugdol, M.</t>
  </si>
  <si>
    <t>Bugdol,  Marek</t>
  </si>
  <si>
    <t>Institute of Economics, Uniwersytet Jagielloński, Krakow, Małopolska, Poland</t>
  </si>
  <si>
    <t>Syrytczyk, K.W.</t>
  </si>
  <si>
    <t>Syrytczyk,  Katarzyna Wiktoria</t>
  </si>
  <si>
    <t>Filipek, K.</t>
  </si>
  <si>
    <t>Filipek,  Kamil</t>
  </si>
  <si>
    <t>Uniwersytet Maria Curie-Sklodowska</t>
  </si>
  <si>
    <t>Uniwersytet Marii Curie-Sklodowskiej w Lublinie, Lublin, LU, Poland</t>
  </si>
  <si>
    <t>Nowak, P.</t>
  </si>
  <si>
    <t>Nowak,  Paweł</t>
  </si>
  <si>
    <t>2-s2.0-85049789874</t>
  </si>
  <si>
    <t>Debt experience of facebook users in Poland. A conceptual model and empirical test</t>
  </si>
  <si>
    <t>Uniwersytet Marii Curie-Sklodowskiej</t>
  </si>
  <si>
    <t>Lublin, Uniwersytet Marii Curie-Sklodowskiej w Lublinie, Lublin, LU, Poland</t>
  </si>
  <si>
    <t>2-s2.0-85119611866</t>
  </si>
  <si>
    <t>Department of Sociology, Uniwersytet Marii Curie-Sklodowskiej w Lublinie, Lublin, LU, Poland</t>
  </si>
  <si>
    <t>Consumers' knowledge of cashless payments: Development, validation, and usability of a measurement scale</t>
  </si>
  <si>
    <t>2-s2.0-85179640234</t>
  </si>
  <si>
    <t>Rokicki, R.</t>
  </si>
  <si>
    <t>Rokicki,  Robert</t>
  </si>
  <si>
    <t>Uniwersytet Medyczny w Lodzi</t>
  </si>
  <si>
    <t>Department of Hand Surgery, Uniwersytet Medyczny w Lodzi, Lodz, LD, Poland</t>
  </si>
  <si>
    <t>Trapeziometacarpal Osteoarthritis. Conservative and Surgical Treatment. A Diagnostic-Therapeutic Algorithm; Choroba zwyrodnieniowa stawu nadgarstkowo-śródręcznego kciuka (CMC-1). Leczenie zachowawcze i operacyjne. Algorytm diagnostyczno-terapeutyczny</t>
  </si>
  <si>
    <t>Wojna, J.</t>
  </si>
  <si>
    <t>Wojna,  Joanna</t>
  </si>
  <si>
    <t>Kanak, M.</t>
  </si>
  <si>
    <t>Kanak,  Michał</t>
  </si>
  <si>
    <t>Faculty of Medicine, Uniwersytet Medyczny w Lodzi, Lodz, LD, Poland</t>
  </si>
  <si>
    <t>2-s2.0-85083980801</t>
  </si>
  <si>
    <t>Zdunek-Rosa, E.W.A.</t>
  </si>
  <si>
    <t>Zdunek-Rosa,  Ewa</t>
  </si>
  <si>
    <t>Uniwersytet Mikołaja Kopernika</t>
  </si>
  <si>
    <t>Faculty of Economic Sciences and Management, Uniwersytet Mikołaja Kopernika w Toruniu, Torun, KP, Poland</t>
  </si>
  <si>
    <t>Impact of economic conditions on the physical activity of regional communities in Poland</t>
  </si>
  <si>
    <t>2-s2.0-105018717933</t>
  </si>
  <si>
    <t>Piotrowski, D.</t>
  </si>
  <si>
    <t>Piotrowski,  Dariusz</t>
  </si>
  <si>
    <t>Determinants of the perception of FinTech companies as environmentally friendly: European consumers’ perspective</t>
  </si>
  <si>
    <t>Huterska, A.</t>
  </si>
  <si>
    <t>Huterska,  Agnieszka Anna</t>
  </si>
  <si>
    <t>2-s2.0-105007956521</t>
  </si>
  <si>
    <t>Krupa, D.</t>
  </si>
  <si>
    <t>Krupa,  Dorota</t>
  </si>
  <si>
    <t>Department of Financial Management, Uniwersytet Mikołaja Kopernika w Toruniu, Torun, KP, Poland</t>
  </si>
  <si>
    <t>Financial attitudes and behaviours of young adults</t>
  </si>
  <si>
    <t>Piotrowska, A.I.</t>
  </si>
  <si>
    <t>Piotrowska,  Anna Iwona</t>
  </si>
  <si>
    <t>Department of Digital Economy and Finance, Uniwersytet Mikołaja Kopernika w Toruniu, Torun, KP, Poland</t>
  </si>
  <si>
    <t>Huterski, R.</t>
  </si>
  <si>
    <t>Huterski,  Robert</t>
  </si>
  <si>
    <t>Łapińska, J.</t>
  </si>
  <si>
    <t>Łapińska,  Justyna</t>
  </si>
  <si>
    <t>Matula, A.G.</t>
  </si>
  <si>
    <t>Matula,  Anna Gagat</t>
  </si>
  <si>
    <t>Uniwersytet Pedagogiczny im. Komisji Edukacji Narodowej</t>
  </si>
  <si>
    <t>Institute of Special Needs Education, Uniwersytet Pedagogiczny im. Komisji Edukacji Narodowej, Krakow, Poland</t>
  </si>
  <si>
    <t>2-s2.0-85126362662</t>
  </si>
  <si>
    <t>Łuszczyński, J.</t>
  </si>
  <si>
    <t>Łuszczyński,  Jaroslaw</t>
  </si>
  <si>
    <t>Uniwersytet Rolniczy im. Hugona Kołłątaja</t>
  </si>
  <si>
    <t>Department of Genetics, Uniwersytet Rolniczy im. Hugona Kołłątaja w Krakowie, Krakow, MP, Poland</t>
  </si>
  <si>
    <t>COMPARISON OF THE WELFARE OF FELIN PONIES KEPT IN SELECTED STABLES DURING WINTER SEASON</t>
  </si>
  <si>
    <t>Krasnodȩbski, A.</t>
  </si>
  <si>
    <t>Krasnodȩbski,  Andrzej</t>
  </si>
  <si>
    <t>Department of Management and Economics of Enterprises, Uniwersytet Rolniczy im. Hugona Kołłątaja w Krakowie, Krakow, MP, Poland</t>
  </si>
  <si>
    <t>Szafrańska, M.</t>
  </si>
  <si>
    <t>Szafrańska,  Monika</t>
  </si>
  <si>
    <t>Pieszka, M.</t>
  </si>
  <si>
    <t>Pieszka,  Magdalena</t>
  </si>
  <si>
    <t>Banasiak, M.</t>
  </si>
  <si>
    <t>Banasiak,  Martyna</t>
  </si>
  <si>
    <t>Terefenko, P.</t>
  </si>
  <si>
    <t>Terefenko,  Paweł</t>
  </si>
  <si>
    <t>Uniwersytet Szczecinski</t>
  </si>
  <si>
    <t>Institute of Marine and Environmental Sciences, Uniwersytet Szczecinski, Szczecin, Poland</t>
  </si>
  <si>
    <t>2-s2.0-85079787961</t>
  </si>
  <si>
    <t>Uniwersytet Szczecinski, Szczecin, Poland</t>
  </si>
  <si>
    <t>Financial literacy and financial education in Poland. An overview</t>
  </si>
  <si>
    <t>Śledziowski, J.</t>
  </si>
  <si>
    <t>Śledziowski,  Jakub</t>
  </si>
  <si>
    <t>2-s2.0-85142050912</t>
  </si>
  <si>
    <t>A theoretical framework for financial literacy and financial education</t>
  </si>
  <si>
    <t>2-s2.0-85067393198</t>
  </si>
  <si>
    <t>A comparative survey over time between cash and cashless payments in Poland</t>
  </si>
  <si>
    <t>Institute of Economics and Finance, Uniwersytet Szczecinski, Szczecin, Poland</t>
  </si>
  <si>
    <t>Institute of Economy and Finance, Uniwersytet Szczecinski, Szczecin, Poland</t>
  </si>
  <si>
    <t>Wiśniewski, T.</t>
  </si>
  <si>
    <t>Wiśniewski,  Tomasz</t>
  </si>
  <si>
    <t>Institute of Management, Uniwersytet Szczecinski, Szczecin, Poland</t>
  </si>
  <si>
    <t>Szturo, M.</t>
  </si>
  <si>
    <t>Szturo,  Marek</t>
  </si>
  <si>
    <t>Uniwersytet Warminsko-Mazurski</t>
  </si>
  <si>
    <t>Department of Finance, Uniwersytet Warminsko-Mazurski w Olsztynie, Olsztyn, WM, Poland</t>
  </si>
  <si>
    <t>Jakubowska, D.</t>
  </si>
  <si>
    <t>Jakubowska,  Dominika</t>
  </si>
  <si>
    <t>Department of Market and Consumption, Uniwersytet Warminsko-Mazurski w Olsztynie, Olsztyn, WM, Poland</t>
  </si>
  <si>
    <t>Pieńkowska-Kamieniecka, S.</t>
  </si>
  <si>
    <t>Pieńkowska-Kamieniecka,  Sylwia</t>
  </si>
  <si>
    <t>Institute of Economics and Finance, Uniwersytet Warminsko-Mazurski w Olsztynie, Olsztyn, WM, Poland</t>
  </si>
  <si>
    <t>2-s2.0-85126085871</t>
  </si>
  <si>
    <t>Uniwersytet Warminsko-Mazurski w Olsztynie, Olsztyn, WM, Poland</t>
  </si>
  <si>
    <t>The Role of Financial Education in Additional Saving for Retirement</t>
  </si>
  <si>
    <t>Włodarczyk, B.</t>
  </si>
  <si>
    <t>Włodarczyk,  Bogdan</t>
  </si>
  <si>
    <t>Saniuk, S.</t>
  </si>
  <si>
    <t>Saniuk,  Sebastian</t>
  </si>
  <si>
    <t>Uniwersytet Zielonogórski</t>
  </si>
  <si>
    <t>Department of Engineering Management and Logistic Systems, Uniwersytet Zielonogórski, Zielona Gora, LB, Poland</t>
  </si>
  <si>
    <t>Hanus, K.</t>
  </si>
  <si>
    <t>Hanus,  Kasper</t>
  </si>
  <si>
    <t>Uniwersytet im. Adama Mickiewicza</t>
  </si>
  <si>
    <t>Institute of Prehistory, Uniwersytet im. Adama Mickiewicza w Poznaniu, Poznan, Poland</t>
  </si>
  <si>
    <t>Elinder, M.</t>
  </si>
  <si>
    <t>Elinder,  Mikael</t>
  </si>
  <si>
    <t>105</t>
  </si>
  <si>
    <t>Uppsala Universitet</t>
  </si>
  <si>
    <t>Department of Economics, Uppsala Universitet, Uppsala, Uppsala, Sweden, Research Institute of Industrial Economics, Stockholm, Stockholm, Sweden</t>
  </si>
  <si>
    <t>Tväråna, M.</t>
  </si>
  <si>
    <t>Tväråna,  Malin</t>
  </si>
  <si>
    <t>Department of Education, Uppsala Universitet, Uppsala, Uppsala, Sweden</t>
  </si>
  <si>
    <t>Nordin, M.</t>
  </si>
  <si>
    <t>Nordin,  Mattias</t>
  </si>
  <si>
    <t>Uppsala Universitet, Uppsala, Uppsala, Sweden</t>
  </si>
  <si>
    <t>Husz, O.</t>
  </si>
  <si>
    <t>Husz,  Orsi</t>
  </si>
  <si>
    <t>Bay, C.</t>
  </si>
  <si>
    <t>Bay,  Charlotta</t>
  </si>
  <si>
    <t>Department of Business Studies, Uppsala Universitet, Uppsala, Uppsala, Sweden</t>
  </si>
  <si>
    <t>2-s2.0-85106253764</t>
  </si>
  <si>
    <t>Sinha, C.</t>
  </si>
  <si>
    <t>Sinha,  Chitra</t>
  </si>
  <si>
    <t>Uppsala Universitet
University of the Free State</t>
  </si>
  <si>
    <t>Centre for Gender Research, Uppsala Universitet, Uppsala, Uppsala, Sweden, Centre for Gender and African Studies, University of the Free State, Bloemfontein, Free State, South Africa</t>
  </si>
  <si>
    <t>Women in the Bahrain Financial Sector: Opportunities, Challenges and Strategic Choices</t>
  </si>
  <si>
    <t>2-s2.0-85120675071</t>
  </si>
  <si>
    <t>Kubina, E.</t>
  </si>
  <si>
    <t>Kubina,  Ekaterina A.</t>
  </si>
  <si>
    <t>Ural Federal University</t>
  </si>
  <si>
    <t>Ural Federal University, Yekaterinburg, Sverdlovskaya, Russian Federation</t>
  </si>
  <si>
    <t>Universal sprint game that teaches the basics of financial literacy</t>
  </si>
  <si>
    <t>2-s2.0-85058901911</t>
  </si>
  <si>
    <t>Sudakova, A.</t>
  </si>
  <si>
    <t>Sudakova,  Anastasiia E.</t>
  </si>
  <si>
    <t>Financial literacy: From theory to practice</t>
  </si>
  <si>
    <t>Stepanova, N.</t>
  </si>
  <si>
    <t>Stepanova,  Natalia R.</t>
  </si>
  <si>
    <t>Bareicheva, M.</t>
  </si>
  <si>
    <t>Bareicheva,  M. A.</t>
  </si>
  <si>
    <t>Ahmed,  Faroque</t>
  </si>
  <si>
    <t>Bangladesh Institute of Governance and Management, Dhaka, Bangladesh, Ural Federal University, Yekaterinburg, Sverdlovskaya, Russian Federation</t>
  </si>
  <si>
    <t>2-s2.0-85103585870</t>
  </si>
  <si>
    <t>Shurmanov, E.G.</t>
  </si>
  <si>
    <t>Shurmanov,  Evgenii G.</t>
  </si>
  <si>
    <t>Sports management in corporate social program implementation</t>
  </si>
  <si>
    <t>Popova, N.V.</t>
  </si>
  <si>
    <t>Popova,  Natalia V.</t>
  </si>
  <si>
    <t>Ponomarev, A.V.</t>
  </si>
  <si>
    <t>Ponomarev,  A. V.</t>
  </si>
  <si>
    <t>Vorobyeva, I.V.</t>
  </si>
  <si>
    <t>Vorobyeva,  Irina V.</t>
  </si>
  <si>
    <t>Ural State Pedagogical University</t>
  </si>
  <si>
    <t>Ural State Pedagogical University, Yekaterinburg, Sverdlovskaya, Russian Federation</t>
  </si>
  <si>
    <t>Krivoshchekova, M.S.</t>
  </si>
  <si>
    <t>Krivoshchekova,  Marina S.</t>
  </si>
  <si>
    <t>2-s2.0-85145170558</t>
  </si>
  <si>
    <t>Razumovskaia, E.</t>
  </si>
  <si>
    <t>Razumovskaia,  Elena Aleksandrovna</t>
  </si>
  <si>
    <t>Ural State University of Economics</t>
  </si>
  <si>
    <t>Ural State University of Economics, Yekaterinburg, Sverdlovskaya, Russian Federation, Ural Federal University, Yekaterinburg, Sverdlovskaya, Russian Federation</t>
  </si>
  <si>
    <t>Regional Features of the Financial Literacy the Population of the Sverdlovsk Region</t>
  </si>
  <si>
    <t>2-s2.0-85145466083</t>
  </si>
  <si>
    <t>Shatkovskaya, E.</t>
  </si>
  <si>
    <t>Shatkovskaya,  Ekaterina</t>
  </si>
  <si>
    <t>Ural State University of Economics, Yekaterinburg, Sverdlovskaya, Russian Federation</t>
  </si>
  <si>
    <t>Sustainable functioning of the finances of organizations in various sectors of the economy</t>
  </si>
  <si>
    <t>Piontkevich, N.</t>
  </si>
  <si>
    <t>Piontkevich,  Nadezhda</t>
  </si>
  <si>
    <t>Ovsyannikova, E.</t>
  </si>
  <si>
    <t>Ovsyannikova,  E. I.</t>
  </si>
  <si>
    <t>Razumovskiy, D.</t>
  </si>
  <si>
    <t>Razumovskiy,  Denis</t>
  </si>
  <si>
    <t>Ural State University of Economics
Russian Presidential Academy of National Economy and Public Administration (Moscow) - NA (as it doesn't include the specific university name from Moscow)</t>
  </si>
  <si>
    <t>Ural State University of Economics, Yekaterinburg, Sverdlovskaya, Russian Federation, Russian Presidential Academy of National Economy and Public Administration, Moscow, Moscow Oblast, Russian Federation</t>
  </si>
  <si>
    <t>Pergamit, M.</t>
  </si>
  <si>
    <t>Pergamit,  Michael R.</t>
  </si>
  <si>
    <t>Urban Institute (NA if no university)</t>
  </si>
  <si>
    <t>Urban Institute, Washington, D.C., DC, United States</t>
  </si>
  <si>
    <t>Braga, B.</t>
  </si>
  <si>
    <t>Braga,  Breno</t>
  </si>
  <si>
    <t>McKernan, S.-M.</t>
  </si>
  <si>
    <t>McKernan,  Signe Mary</t>
  </si>
  <si>
    <t>Mills, G.</t>
  </si>
  <si>
    <t>Mills,  Gregory</t>
  </si>
  <si>
    <t>Ratcliffe, C.</t>
  </si>
  <si>
    <t>Ratcliffe,  Caroline</t>
  </si>
  <si>
    <t>2-s2.0-85170280164</t>
  </si>
  <si>
    <t>Quchqorova, N.</t>
  </si>
  <si>
    <t>Quchqorova,  Nargiza</t>
  </si>
  <si>
    <t>Urgench State University</t>
  </si>
  <si>
    <t>Urgench State University, Urganch, Khorezm, Uzbekistan</t>
  </si>
  <si>
    <t>Components and criteria of economic culture of future teachers</t>
  </si>
  <si>
    <t>2-s2.0-85188650259</t>
  </si>
  <si>
    <t>Hassani, M.</t>
  </si>
  <si>
    <t>Hassani,  Mohammad</t>
  </si>
  <si>
    <t>Urmia University</t>
  </si>
  <si>
    <t>Department of Education, Urmia University, Urmia, Iran</t>
  </si>
  <si>
    <t>Economics Education, Decision-Making, and Entrepreneurial Intention: A Mediation Analysis of Financial Literacy</t>
  </si>
  <si>
    <t>Shahbazi, K.</t>
  </si>
  <si>
    <t>Shahbazi,  Kiumars</t>
  </si>
  <si>
    <t>Department of Economics, Urmia University, Urmia, Iran</t>
  </si>
  <si>
    <t>Pashaei, A.</t>
  </si>
  <si>
    <t>Pashaei,  Azizeh</t>
  </si>
  <si>
    <t>Mohajeran, B.</t>
  </si>
  <si>
    <t>Mohajeran,  Behnaz</t>
  </si>
  <si>
    <t>2-s2.0-85217664591</t>
  </si>
  <si>
    <t>Amirzadeh Iranogh, J.</t>
  </si>
  <si>
    <t>Amirzadeh Iranogh,  Jamileh</t>
  </si>
  <si>
    <t>Urmia University of Medical Sciences</t>
  </si>
  <si>
    <t>Department of Public Health, Urmia University of Medical Sciences, Urmia, West Azerbaijan Province, Iran</t>
  </si>
  <si>
    <t>Relationship between Health Literacy and Financial Literacy in the Elderly</t>
  </si>
  <si>
    <t>Maheri, M.</t>
  </si>
  <si>
    <t>Maheri,  Mina</t>
  </si>
  <si>
    <t>Ghesmati, M.</t>
  </si>
  <si>
    <t>Ghesmati,  M.</t>
  </si>
  <si>
    <t>Department of Community Medicine, Urmia University of Medical Sciences, Urmia, West Azerbaijan Province, Iran</t>
  </si>
  <si>
    <t>Usak University</t>
  </si>
  <si>
    <t>1 Eylul Campus, Usak University, Usak, Turkey</t>
  </si>
  <si>
    <t>Yeşildağ, E.</t>
  </si>
  <si>
    <t>Yeşildağ,  Eser</t>
  </si>
  <si>
    <t>School of Applied Sciences, Usak University, Usak, Turkey</t>
  </si>
  <si>
    <t>2-s2.0-85055595666</t>
  </si>
  <si>
    <t>Karakoç, M.</t>
  </si>
  <si>
    <t>Karakoç,  Mehtap</t>
  </si>
  <si>
    <t>Applied Sciences Academy Systems of Accounting and Information Department, Usak University, Usak, Turkey</t>
  </si>
  <si>
    <t>The financial literacy levels of the students taking finance-based lectures at the schools of applied sciences</t>
  </si>
  <si>
    <t>2-s2.0-85196921018</t>
  </si>
  <si>
    <t>Ozturk, Ö.F.</t>
  </si>
  <si>
    <t>Ozturk,  Omer Faruk</t>
  </si>
  <si>
    <t>Usak University, Usak, Turkey</t>
  </si>
  <si>
    <t>Bayar, Y.</t>
  </si>
  <si>
    <t>Bayar,  Yılmaz</t>
  </si>
  <si>
    <t>Sasmaz, M.Ü.</t>
  </si>
  <si>
    <t>Sasmaz,  Mahmut Unsal</t>
  </si>
  <si>
    <t>Department of Banking and Finance Faculty of Applied Sciences, Usak University, Usak, Turkey</t>
  </si>
  <si>
    <t>2-s2.0-16644368563</t>
  </si>
  <si>
    <t>Ekele, B.A.</t>
  </si>
  <si>
    <t>Ekele,  Bissallah Ahmed</t>
  </si>
  <si>
    <t>Usmanu Danfodiyo University</t>
  </si>
  <si>
    <t>Department of Obstetrics and Gynecology, Usmanu Danfodiyo University, Sokoto, Sokoto, Nigeria</t>
  </si>
  <si>
    <t>Reducing maternal mortality from ruptured uterus--the Sokoto initiative.</t>
  </si>
  <si>
    <t>Nwobodo, E.I.</t>
  </si>
  <si>
    <t>Nwobodo,  E. I.</t>
  </si>
  <si>
    <t>Ahmed, Y.</t>
  </si>
  <si>
    <t>Ahmed,  Yakubu</t>
  </si>
  <si>
    <t>Shehu, C.E.</t>
  </si>
  <si>
    <t>Shehu,  Constance Egondu</t>
  </si>
  <si>
    <t>2-s2.0-85142043943</t>
  </si>
  <si>
    <t>Lee, Y.G.</t>
  </si>
  <si>
    <t>Lee,  Yoon G.</t>
  </si>
  <si>
    <t>Utah State University</t>
  </si>
  <si>
    <t>Department of Human Development and Family Studies, Utah State University, Logan, UT, United States</t>
  </si>
  <si>
    <t>Associations Between Financial Stressors and Financial Behaviors: Does Race/Ethnicity Matter?</t>
  </si>
  <si>
    <t>2-s2.0-84866754525</t>
  </si>
  <si>
    <t>Higginbotham, B.J.</t>
  </si>
  <si>
    <t>Higginbotham,  Brian Jensen</t>
  </si>
  <si>
    <t>Department of Family, Consumer and Human Development, Utah State University, Logan, UT, United States</t>
  </si>
  <si>
    <t>Stepfamily Education and Changes in Financial Practices</t>
  </si>
  <si>
    <t>2-s2.0-85112781337</t>
  </si>
  <si>
    <t>Delgadillo, L.M.</t>
  </si>
  <si>
    <t>Delgadillo,  Lucy</t>
  </si>
  <si>
    <t>Utah State University, Logan, UT, United States</t>
  </si>
  <si>
    <t>Association between Financial Education, Affective and Cognitive Financial Knowledge, and Financial Behavior</t>
  </si>
  <si>
    <t>Piercy, K.W.</t>
  </si>
  <si>
    <t>Piercy,  Kathleen W.</t>
  </si>
  <si>
    <t>Department of Family, Utah State University, Logan, UT, United States</t>
  </si>
  <si>
    <t>Kelley, H.</t>
  </si>
  <si>
    <t>Kelley,  Heather Howell</t>
  </si>
  <si>
    <t>Institute for Disability Research, Utah State University, Logan, UT, United States</t>
  </si>
  <si>
    <t>Lown, J.M.</t>
  </si>
  <si>
    <t>Lown,  Jean M.</t>
  </si>
  <si>
    <t>Department of Human Environments, Utah State University, Logan, UT, United States</t>
  </si>
  <si>
    <t>Lopez, P.A.</t>
  </si>
  <si>
    <t>Lopez,  Paula A.</t>
  </si>
  <si>
    <t>2-s2.0-105000194603</t>
  </si>
  <si>
    <t>Department of Applied Sciences Technology and Education, Utah State University, Logan, UT, United States</t>
  </si>
  <si>
    <t>Affective financial learning: College students' experiences through observation and self-reflection</t>
  </si>
  <si>
    <t>Skogrand, L.</t>
  </si>
  <si>
    <t>Skogrand,  Linda M.</t>
  </si>
  <si>
    <t>2-s2.0-85038861154</t>
  </si>
  <si>
    <t>Garcia, Z.A.</t>
  </si>
  <si>
    <t>Garcia,  Zurishaddai A.</t>
  </si>
  <si>
    <t>The Money Mentors program: Increasing financial literacy in Utah youths</t>
  </si>
  <si>
    <t>2-s2.0-85146283024</t>
  </si>
  <si>
    <t>Kelley, H.H.</t>
  </si>
  <si>
    <t>Financial Behaviors, Government Assistance, and Financial Satisfaction</t>
  </si>
  <si>
    <t>2-s2.0-85099742288</t>
  </si>
  <si>
    <t>Dustin, L.</t>
  </si>
  <si>
    <t>Dustin,  Lesli</t>
  </si>
  <si>
    <t>Explaining Financial Satisfaction in Marriage: The Role of Financial Stress, Financial Knowledge, and Financial Behavior</t>
  </si>
  <si>
    <t>Consumer and Human Development, Utah State University, Logan, UT, United States</t>
  </si>
  <si>
    <t>2-s2.0-84979711170</t>
  </si>
  <si>
    <t>Friedel, J.E.</t>
  </si>
  <si>
    <t>Friedel,  Jonathan E.</t>
  </si>
  <si>
    <t>Department of Psychology, Utah State University, Logan, UT, United States</t>
  </si>
  <si>
    <t>The effects of financial education on impulsive decision making</t>
  </si>
  <si>
    <t>2-s2.0-85176253745</t>
  </si>
  <si>
    <t>Financial perceptions and financial behaviors across marital status and gender</t>
  </si>
  <si>
    <t>Memmott, M.</t>
  </si>
  <si>
    <t>Memmott,  Margie</t>
  </si>
  <si>
    <t>2-s2.0-84909252540</t>
  </si>
  <si>
    <t>Educating and empowering consumers to avoid bankruptcy</t>
  </si>
  <si>
    <t>MacArthur, S.S.</t>
  </si>
  <si>
    <t>MacArthur,  Stacey S.</t>
  </si>
  <si>
    <t>Odum, A.L.</t>
  </si>
  <si>
    <t>Odum,  Amy L.</t>
  </si>
  <si>
    <t>Christensen, A.</t>
  </si>
  <si>
    <t>Christensen,  Amanda</t>
  </si>
  <si>
    <t>Francis, D.</t>
  </si>
  <si>
    <t>Francis,  Dave William</t>
  </si>
  <si>
    <t>Phillips, B.N.</t>
  </si>
  <si>
    <t>Phillips,  Brian N.</t>
  </si>
  <si>
    <t>Whitby, R.</t>
  </si>
  <si>
    <t>Whitby,  Ryan J.</t>
  </si>
  <si>
    <t>Hill, P.A.</t>
  </si>
  <si>
    <t>Hill,  Paul A.</t>
  </si>
  <si>
    <t>DeHart, W.B.</t>
  </si>
  <si>
    <t>DeHart,  William Brady</t>
  </si>
  <si>
    <t>Jaremski, M.</t>
  </si>
  <si>
    <t>Jaremski,  Matthew</t>
  </si>
  <si>
    <t>Department of Economics and Finance, Utah State University, Logan, UT, United States</t>
  </si>
  <si>
    <t>2-s2.0-84906822883</t>
  </si>
  <si>
    <t>Financial Clarity: Education, literacy, capability, counseling, planning, and coaching</t>
  </si>
  <si>
    <t>Tulane, S.</t>
  </si>
  <si>
    <t>Tulane,  Sarah</t>
  </si>
  <si>
    <t>Boschetto, L.</t>
  </si>
  <si>
    <t>Boschetto,  Lacee</t>
  </si>
  <si>
    <t>2-s2.0-84963627792</t>
  </si>
  <si>
    <t>Shepherd, J.</t>
  </si>
  <si>
    <t>Shepherd,  Jessica</t>
  </si>
  <si>
    <t>Utah Valley University</t>
  </si>
  <si>
    <t>Department of Public and Community Health, Utah Valley University, Orem, UT, United States</t>
  </si>
  <si>
    <t>The Impact of College Student Financial Health on Other Dimensions of Health</t>
  </si>
  <si>
    <t>Bemel, J.E.</t>
  </si>
  <si>
    <t>Bemel,  James E.</t>
  </si>
  <si>
    <t>Bi, Q.</t>
  </si>
  <si>
    <t>Bi,  Qianwen</t>
  </si>
  <si>
    <t>Finance and Economics Department, Utah Valley University, Orem, UT, United States</t>
  </si>
  <si>
    <t>Brower, C.</t>
  </si>
  <si>
    <t>Brower,  Christopher</t>
  </si>
  <si>
    <t>Chischillie, A.</t>
  </si>
  <si>
    <t>Chischillie,  Alyssa</t>
  </si>
  <si>
    <t>Dean, L.</t>
  </si>
  <si>
    <t>Dean,  Luke</t>
  </si>
  <si>
    <t>Utah Valley University, Orem, UT, United States</t>
  </si>
  <si>
    <t>2-s2.0-85214520550</t>
  </si>
  <si>
    <t>Pattnayak, N.C.</t>
  </si>
  <si>
    <t>Pattnayak,  Nirmala Chandra</t>
  </si>
  <si>
    <t>Utkal University</t>
  </si>
  <si>
    <t>Department of Business Administration, Utkal University, Bhubaneswar, OR, India</t>
  </si>
  <si>
    <t>A Study on Socio-Demographic Determinants of Digital Financial Literacy in India</t>
  </si>
  <si>
    <t>Sahoo, R.</t>
  </si>
  <si>
    <t>Sahoo,  Rashmita</t>
  </si>
  <si>
    <t>Kamal, A.</t>
  </si>
  <si>
    <t>Kamal,  Aurodeep</t>
  </si>
  <si>
    <t>Utkal University, Bhubaneswar, OR, India</t>
  </si>
  <si>
    <t>Polzin, F.</t>
  </si>
  <si>
    <t>Polzin,  Friedemann</t>
  </si>
  <si>
    <t>Utrecht University</t>
  </si>
  <si>
    <t>Utrecht University School of Economics, Utrecht, Netherlands</t>
  </si>
  <si>
    <t>Universiteit Utrecht, Utrecht, Netherlands, CPB Netherlands Bureau for Economic Policy Analysis, The Hague, Netherlands, Network for Studies on Pensions, Aging and Retirement, Tilburg, Noord-Brabant, Netherlands</t>
  </si>
  <si>
    <t>2-s2.0-86000053109</t>
  </si>
  <si>
    <t>de Regt, A.</t>
  </si>
  <si>
    <t>de Regt,  Anouk</t>
  </si>
  <si>
    <t>Influencers and Consumer Financial Decision-Making</t>
  </si>
  <si>
    <t>Gerritsen, D.</t>
  </si>
  <si>
    <t>Stam, E.</t>
  </si>
  <si>
    <t>Stam,  Erik</t>
  </si>
  <si>
    <t>Kalwij, A.S.</t>
  </si>
  <si>
    <t>Morsink, K.</t>
  </si>
  <si>
    <t>Morsink,  Karlijn</t>
  </si>
  <si>
    <t>Utrecht University (official name unclear</t>
  </si>
  <si>
    <t>Institution for Elderly Care and Disabled Care, Utrecht, Netherlands</t>
  </si>
  <si>
    <t>Madern, T.</t>
  </si>
  <si>
    <t>Madern,  Tamara</t>
  </si>
  <si>
    <t>Utrecht University of Applied Sciences</t>
  </si>
  <si>
    <t>Institute of Law, Utrecht University of Applied Sciences, Utrecht, Netherlands</t>
  </si>
  <si>
    <t>Maity, S.</t>
  </si>
  <si>
    <t>Maity,  Subhankar</t>
  </si>
  <si>
    <t>Uttar Pradesh Textile Technology Institute</t>
  </si>
  <si>
    <t>Department of Textile Technology, Uttar Pradesh Textile Technology Institute, Kanpur, UP, India</t>
  </si>
  <si>
    <t>Ahmad, V.</t>
  </si>
  <si>
    <t>Ahmad,  Vasim</t>
  </si>
  <si>
    <t>Uttaranchal University</t>
  </si>
  <si>
    <t>Uttaranchal University, Dehradun, UK, India</t>
  </si>
  <si>
    <t>Saini, M.S.</t>
  </si>
  <si>
    <t>Saini,  Maninder Singh</t>
  </si>
  <si>
    <t>Sharma,  Meera</t>
  </si>
  <si>
    <t>Suri, P.</t>
  </si>
  <si>
    <t>Suri,  Pradeep</t>
  </si>
  <si>
    <t>Nandy, M.</t>
  </si>
  <si>
    <t>Nandy,  Monomita</t>
  </si>
  <si>
    <t>Uxbridge</t>
  </si>
  <si>
    <t>College of Business, Arts and Social Sciences, Uxbridge, Middlesex, United Kingdom</t>
  </si>
  <si>
    <t>Yatsko, M.</t>
  </si>
  <si>
    <t>Yatsko,  Maksym</t>
  </si>
  <si>
    <t>Uzhhorod National University</t>
  </si>
  <si>
    <t>Department of Accounting and Auditing, Uzhhorod National University, Uzhorod, Zakarpattia, Ukraine</t>
  </si>
  <si>
    <t>V. M. Patel Institute of Management</t>
  </si>
  <si>
    <t>V. M. Patel Institute of Management, Mehsana, GJ, India</t>
  </si>
  <si>
    <t>2-s2.0-84883706078</t>
  </si>
  <si>
    <t>Khodyakova, O.V.</t>
  </si>
  <si>
    <t>Khodyakova,  Olga V.</t>
  </si>
  <si>
    <t>V.I. Vernadsky Crimean Federal University</t>
  </si>
  <si>
    <t>V.I. Vernadsky Crimean Federal University, Simferopol, Autonomous Republic of Crimea, Ukraine</t>
  </si>
  <si>
    <t>Dzhelilov, A.A.</t>
  </si>
  <si>
    <t>Dzhelilov,  Akhtem A.</t>
  </si>
  <si>
    <t>Media Technologies and Design, V.I. Vernadsky Crimean Federal University, Simferopol, Autonomous Republic of Crimea, Ukraine</t>
  </si>
  <si>
    <t>Quynh, M.N.</t>
  </si>
  <si>
    <t>Quynh,  Mac Nhu</t>
  </si>
  <si>
    <t>VIETNAM CHAMBER OF COMMERCE AND INDUSTRY</t>
  </si>
  <si>
    <t>Department of Planning and General Affairs, VIETNAM CHAMBER OF COMMERCE AND INDUSTRY, Hanoi, Viet Nam</t>
  </si>
  <si>
    <t>2-s2.0-85206212912</t>
  </si>
  <si>
    <t>Yuvaraj, D.</t>
  </si>
  <si>
    <t>Yuvaraj,  D.</t>
  </si>
  <si>
    <t>VIT (Main university name is not explicitly mentioned in the given text. However, it can be assumed that VIT refers to Vellore Institute of Technology)</t>
  </si>
  <si>
    <t>VIT Business School, Vellore, TN, India</t>
  </si>
  <si>
    <t>The Effects of Past Behavioral Bias on Mutual Fund Investors Intention: Examining the Moderating Impact of Knowledge</t>
  </si>
  <si>
    <t>2-s2.0-85207290458</t>
  </si>
  <si>
    <t>Mamilla, R.</t>
  </si>
  <si>
    <t>Mamilla,  Rajesh</t>
  </si>
  <si>
    <t>VIT (Vellore Institute of Technology)</t>
  </si>
  <si>
    <t>Empowering economic growth: the mediating influence of financial decision making on financial literacy and perceived wealth creation among female IT professionals</t>
  </si>
  <si>
    <t>2-s2.0-84936065634</t>
  </si>
  <si>
    <t>Natarajan, S.</t>
  </si>
  <si>
    <t>Natarajan,  Subhashree</t>
  </si>
  <si>
    <t>Gap analysis on financial knowledge and practice: Teachable opportunities</t>
  </si>
  <si>
    <t>2-s2.0-85050860629</t>
  </si>
  <si>
    <t>Pachiyappan, P.</t>
  </si>
  <si>
    <t>Effectiveness of financial education workshops among university faculty members</t>
  </si>
  <si>
    <t>Rajamohan, R.R.</t>
  </si>
  <si>
    <t>Rajamohan,  R. R.</t>
  </si>
  <si>
    <t>2-s2.0-85171654052</t>
  </si>
  <si>
    <t>Perumandla, S.</t>
  </si>
  <si>
    <t>Perumandla,  Swamy</t>
  </si>
  <si>
    <t>Financial knowledge and online payment decisions of Generation Z consumers: an empirical study using SEM approach</t>
  </si>
  <si>
    <t>2-s2.0-85203134756</t>
  </si>
  <si>
    <t>Lavanya, R.</t>
  </si>
  <si>
    <t>Lavanya,  Reganti</t>
  </si>
  <si>
    <t>Empowering women’s financial well-being: the role of financial literacy and decision making in wealth creation</t>
  </si>
  <si>
    <t>2-s2.0-85089023556</t>
  </si>
  <si>
    <t>Subhashree, P.</t>
  </si>
  <si>
    <t>Subhashree,  P.</t>
  </si>
  <si>
    <t>Factors that influence the financial literacy among engineering students</t>
  </si>
  <si>
    <t>Venugopal, P.</t>
  </si>
  <si>
    <t>Venugopal,  Pulidindi</t>
  </si>
  <si>
    <t>Yuvaraja, N.</t>
  </si>
  <si>
    <t>Yuvaraja,  N.</t>
  </si>
  <si>
    <t>2-s2.0-85192455819</t>
  </si>
  <si>
    <t>Mapping the landscape: A bibliometric analysis of determinants influencing financial literacy among women</t>
  </si>
  <si>
    <t>Asuvaitha, A.</t>
  </si>
  <si>
    <t>Asuvaitha,  A.</t>
  </si>
  <si>
    <t>2-s2.0-85197572985</t>
  </si>
  <si>
    <t>Bharathithasan, S.</t>
  </si>
  <si>
    <t>Bharathithasan,  S.</t>
  </si>
  <si>
    <t>Profit and prosperity: the impact of financial literacy on small business growth</t>
  </si>
  <si>
    <t>Srinivasan, K.S.</t>
  </si>
  <si>
    <t>Srinivasan,  Kandaswamy Sakthi</t>
  </si>
  <si>
    <t>2-s2.0-85193541195</t>
  </si>
  <si>
    <t>EXAMINING THE RELATIONSHIP BETWEEN FINANCIAL KNOWLEDGE, RISK TOLERANCE, AND PAST BEHAVIOURAL BIAS ON INVESTORS ACTUAL INVESTMENT BEHAVIOR; ANALISANDO A RELAÇÃO ENTRE CONHECIMENTO FINANCEIRO, TOLERÂNCIA A RISCOS E PRECONCEITOS COMPORTAMENTAIS ANTERIORES SOBRE OS INVESTIDORES COMPORTAMENTO REAL DE INVESTIMENTO; EXAMINAR LA RELACIÓN ENTRE EL CONOCIMIENTO FINANCIERO, LA TOLERANCIA AL RIESGO Y EL SESGO CONDUCTUAL PASADO SOBRE EL COMPORTAMIENTO REAL DE INVERSIÓN DE LOS INVERSORES</t>
  </si>
  <si>
    <t>2-s2.0-85190451504</t>
  </si>
  <si>
    <t>A bibliometric evaluation of financial literacy and investment: a three-decade study based on the Scopus database, current research trends, and future directions</t>
  </si>
  <si>
    <t>Vadivel, S.M.</t>
  </si>
  <si>
    <t>Vadivel,  S. M.</t>
  </si>
  <si>
    <t>Thomas, B.</t>
  </si>
  <si>
    <t>Thomas,  Binoy</t>
  </si>
  <si>
    <t>VIT Business School (Just 'VIT' if possible)</t>
  </si>
  <si>
    <t>Research Scholar, VIT Business School, Vellore, TN, India</t>
  </si>
  <si>
    <t>VIT-AP</t>
  </si>
  <si>
    <t>VIT-AP School of Business, Amaravati, AP, India</t>
  </si>
  <si>
    <t>2-s2.0-85208937035</t>
  </si>
  <si>
    <t>Gopal Krishna, U.M.G.</t>
  </si>
  <si>
    <t>Gopal Krishna,  U. M.</t>
  </si>
  <si>
    <t>VIT-AP University</t>
  </si>
  <si>
    <t>VIT-AP University, Amaravati, AP, India</t>
  </si>
  <si>
    <t>Digital financial literacy and financial well-being – evidence from India</t>
  </si>
  <si>
    <t>SivaKumar, A.</t>
  </si>
  <si>
    <t>SivaKumar,  Arunkumar</t>
  </si>
  <si>
    <t>2-s2.0-105006615647</t>
  </si>
  <si>
    <t>Janjanam, V.V.P.</t>
  </si>
  <si>
    <t>Janjanam,  Venkata Vara Prasad</t>
  </si>
  <si>
    <t>The confluence of financial literacy and fintech: A bibliometric and systematic study</t>
  </si>
  <si>
    <t>2-s2.0-85192308564</t>
  </si>
  <si>
    <t>Department of Management Studies, VIT-AP University, Amaravati, AP, India</t>
  </si>
  <si>
    <t>Importance of Financial Literacy Education and Financial Behavior for Developing Nations in the World</t>
  </si>
  <si>
    <t>2-s2.0-85065146521</t>
  </si>
  <si>
    <t>Brünner, R.N.</t>
  </si>
  <si>
    <t>Brünner,  Rikke Nøhr</t>
  </si>
  <si>
    <t>VIVE</t>
  </si>
  <si>
    <t>VIVE – The Danish Center of Social Science Research, Copenhagen, Denmark</t>
  </si>
  <si>
    <t>Making ends meet in financial scarcity in old age</t>
  </si>
  <si>
    <t>2-s2.0-85056705506</t>
  </si>
  <si>
    <t>Kłopocka, A.</t>
  </si>
  <si>
    <t>Kłopocka,  Aneta Maria Maria</t>
  </si>
  <si>
    <t>VIZJA University</t>
  </si>
  <si>
    <t>VIZJA University, Warsaw, MA, Poland</t>
  </si>
  <si>
    <t>Household propensity to save and fnancial knowledge; Skłonność gospodarstw domowych do oszczȩdzania a wiedza fnansowa</t>
  </si>
  <si>
    <t>Khuc, Q.V.</t>
  </si>
  <si>
    <t>Khuc,  Van Quy</t>
  </si>
  <si>
    <t>VNU University of Economics and Business</t>
  </si>
  <si>
    <t>Faculty of Development Economics, VNU University of Economics and Business, Hanoi, Viet Nam</t>
  </si>
  <si>
    <t>2-s2.0-105011341741</t>
  </si>
  <si>
    <t>Nguyen,  Diem Tran I.</t>
  </si>
  <si>
    <t>VNUHCM - University of Information Technology</t>
  </si>
  <si>
    <t>VNUHCM - University of Information Technology, Ho Chi Minh City, Viet Nam, Viet Nam National University Ho Chi Minh City, Ho Chi Minh City, Viet Nam</t>
  </si>
  <si>
    <t>A Hybrid Knowledge-Based and Machine Learning Approach for Financial Health Prediction in Small and Medium-Sized Enterprises</t>
  </si>
  <si>
    <t>Nguyen, H.D.</t>
  </si>
  <si>
    <t>Nguyen,  Hien D.</t>
  </si>
  <si>
    <t>VNUHCM - University of Information Technology, Ho Chi Minh City, Viet Nam, Viet Nam National University Ho Chi Minh City, Ho Chi Minh City, Viet Nam, Department of Computer Science, Las Cruces, NM, United States</t>
  </si>
  <si>
    <t>Vu, S.</t>
  </si>
  <si>
    <t>Vu,  Sang</t>
  </si>
  <si>
    <t>Dinh, D.</t>
  </si>
  <si>
    <t>Dinh,  Dung Thi My</t>
  </si>
  <si>
    <t>2-s2.0-85129738725</t>
  </si>
  <si>
    <t>Le, T.D.Q.</t>
  </si>
  <si>
    <t>Le,  Tu D.Q.</t>
  </si>
  <si>
    <t>VNUHCM-University of Economics and Law</t>
  </si>
  <si>
    <t>Institute for Development and Research in Banking Technology, VNUHCM-University of Economics and Law, Ho Chi Minh City, Viet Nam, Viet Nam National University Ho Chi Minh City, Ho Chi Minh City, Viet Nam</t>
  </si>
  <si>
    <t>A shift towards household lending during the Fintech era: the role of financial literacy and credit information sharing</t>
  </si>
  <si>
    <t>Fasuga, R.</t>
  </si>
  <si>
    <t>Fasuga,  Radoslav</t>
  </si>
  <si>
    <t>VSB - Technical University of Ostrava</t>
  </si>
  <si>
    <t>VSB – Technical University of Ostrava, Ostrava, Moravian-Silesian Region, Czech Republic</t>
  </si>
  <si>
    <t>Halásková, M.</t>
  </si>
  <si>
    <t>Halásková,  Martina</t>
  </si>
  <si>
    <t>Faculty of Economics, VSB – Technical University of Ostrava, Ostrava, Moravian-Silesian Region, Czech Republic</t>
  </si>
  <si>
    <t>Němec, M.</t>
  </si>
  <si>
    <t>Němec,  Martin</t>
  </si>
  <si>
    <t>VSB - Technical University of Ostrava (Ostrava is part of the name but it's typically included as part of the university name in this context)</t>
  </si>
  <si>
    <t>VSB – Technical University of Ostrava, Ostrava, Moravian-Silesian Region, Czech Republic, Faculty of Economic Informatics, University of Economics Bratislava, Bratislava, Bratislava Region, Slovakia</t>
  </si>
  <si>
    <t>Mxuma, J.R.</t>
  </si>
  <si>
    <t>Mxuma,  Joel R.</t>
  </si>
  <si>
    <t>Vaal University of Technology</t>
  </si>
  <si>
    <t>Department of Education, Vaal University of Technology, Vanderbijlpark, Gauteng, South Africa</t>
  </si>
  <si>
    <t>Ndhlovu, E.</t>
  </si>
  <si>
    <t>Ndhlovu,  Emmanuel</t>
  </si>
  <si>
    <t>Vaal University of Technology, Vanderbijlpark, Gauteng, South Africa</t>
  </si>
  <si>
    <t>Kalmi, P.</t>
  </si>
  <si>
    <t>Kalmi,  Panu</t>
  </si>
  <si>
    <t>Vaasan Yliopisto</t>
  </si>
  <si>
    <t>School of Accounting and Finance, Vaasan Yliopisto, Vaasa, Ostrobothnia, Finland</t>
  </si>
  <si>
    <t>2-s2.0-85180574870</t>
  </si>
  <si>
    <t>Sihvonen, T.</t>
  </si>
  <si>
    <t>Sihvonen,  Tanja</t>
  </si>
  <si>
    <t>Department of Communication Studies, Vaasan Yliopisto, Vaasa, Ostrobothnia, Finland</t>
  </si>
  <si>
    <t>Play with Money: The Role of Digital Games in Promoting Financial Literacy</t>
  </si>
  <si>
    <t>2-s2.0-85130277687</t>
  </si>
  <si>
    <t>Gamification Strategies: A Characterization Using Formal Argumentation Theory</t>
  </si>
  <si>
    <t>Mustonen, J.</t>
  </si>
  <si>
    <t>Mustonen,  Jaakko</t>
  </si>
  <si>
    <t>2-s2.0-85036578989</t>
  </si>
  <si>
    <t>Business Law, Vaasan Yliopisto, Vaasa, Ostrobothnia, Finland</t>
  </si>
  <si>
    <t>The Effects of Financial Education: Evidence from Finnish Lower Secondary Schools</t>
  </si>
  <si>
    <t>2-s2.0-85138101975</t>
  </si>
  <si>
    <t>Vaasan Yliopisto, Vaasa, Ostrobothnia, Finland</t>
  </si>
  <si>
    <t>Banks and credit unions as providers of financial literacy: A complex relationship</t>
  </si>
  <si>
    <t>Guerrero Rosero, E.</t>
  </si>
  <si>
    <t>Guerrero Rosero,  Esteban</t>
  </si>
  <si>
    <t>Department of Computer Science, Vaasan Yliopisto, Vaasa, Ostrobothnia, Finland</t>
  </si>
  <si>
    <t>Valkama, P.</t>
  </si>
  <si>
    <t>Valkama,  Pekka</t>
  </si>
  <si>
    <t>School of Management, Vaasan Yliopisto, Vaasa, Ostrobothnia, Finland</t>
  </si>
  <si>
    <t>2-s2.0-85125414349</t>
  </si>
  <si>
    <t>Rahko, J.</t>
  </si>
  <si>
    <t>Rahko,  Jaana</t>
  </si>
  <si>
    <t>The effects of game-based financial education: New survey evidence from lower-secondary school students in Finland</t>
  </si>
  <si>
    <t>2-s2.0-85162910774</t>
  </si>
  <si>
    <t>Norkio, A.</t>
  </si>
  <si>
    <t>Norkio,  Antti</t>
  </si>
  <si>
    <t>Intangible capital and financial leverage in SMEs</t>
  </si>
  <si>
    <t>Davydov, D.</t>
  </si>
  <si>
    <t>Davydov,  Denis</t>
  </si>
  <si>
    <t>Serada, A.</t>
  </si>
  <si>
    <t>Serada,  Alesja</t>
  </si>
  <si>
    <t>Vartiainen, T.</t>
  </si>
  <si>
    <t>Vartiainen,  Tero</t>
  </si>
  <si>
    <t>2-s2.0-85106064973</t>
  </si>
  <si>
    <t>Singh,  Anshu</t>
  </si>
  <si>
    <t>Vaikunth Mehta National Institute of Co-operative Management</t>
  </si>
  <si>
    <t>Vaikunth Mehta National Institute of Co-operative Management, Pune, MH, India</t>
  </si>
  <si>
    <t>Exploring demand-side barriers to credit uptake and financial inclusion</t>
  </si>
  <si>
    <t>Karimi, S.K.</t>
  </si>
  <si>
    <t>Karimi,  Salim Karimi</t>
  </si>
  <si>
    <t>Vali-e-Asr University of Rafsanjan</t>
  </si>
  <si>
    <t>Faculty of Management, Vali-e-Asr University of Rafsanjan, Rafsanjan, Kerman, Iran</t>
  </si>
  <si>
    <t>Shoul, A.</t>
  </si>
  <si>
    <t>Shoul,  Abbas</t>
  </si>
  <si>
    <t>Department of Industrial Management, Vali-e-Asr University of Rafsanjan, Rafsanjan, Kerman, Iran</t>
  </si>
  <si>
    <t>Mohyadini, F.</t>
  </si>
  <si>
    <t>Mohyadini,  Fatemeh</t>
  </si>
  <si>
    <t>Vali-e-Asr University of Rafsanjan, Rafsanjan, Kerman, Iran</t>
  </si>
  <si>
    <t>Okpoti, M.M.</t>
  </si>
  <si>
    <t>Okpoti,  Maxwell Mensah</t>
  </si>
  <si>
    <t>Valley View University</t>
  </si>
  <si>
    <t>Valley View University, Accra, Ghana</t>
  </si>
  <si>
    <t>2-s2.0-105002643502</t>
  </si>
  <si>
    <t>Kim,  Bohyeong</t>
  </si>
  <si>
    <t>261</t>
  </si>
  <si>
    <t>Vanderbilt University</t>
  </si>
  <si>
    <t>Communication Studies and Asian Studies, Vanderbilt University, Nashville, TN, United States</t>
  </si>
  <si>
    <t>Entertaining the stock market and speculative communities: South Korea's television-financial complex and Kakao's March of the Ants</t>
  </si>
  <si>
    <t>Sarkar, N.</t>
  </si>
  <si>
    <t>Sarkar,  Nilanjan</t>
  </si>
  <si>
    <t>Vanderbilt University, Nashville, TN, United States</t>
  </si>
  <si>
    <t>Moon, T.D.</t>
  </si>
  <si>
    <t>Moon,  Troyd D.</t>
  </si>
  <si>
    <t>Vanderbilt University Medical Center, Nashville, TN, United States, Department of Pediatrics, Vanderbilt University School of Medicine, Nashville, TN, United States, Friends in Global Health, LLC, United States</t>
  </si>
  <si>
    <t>Tique, J.A.</t>
  </si>
  <si>
    <t>Tique,  José A.</t>
  </si>
  <si>
    <t>Vanderbilt University Medical Center, Nashville, TN, United States, Friends in Global Health, LLC, United States</t>
  </si>
  <si>
    <t>Weil, L.F.</t>
  </si>
  <si>
    <t>Weil,  Lori F.</t>
  </si>
  <si>
    <t>Vanderbilt University Medical Center, Nashville, TN, United States</t>
  </si>
  <si>
    <t>Plunk, A.</t>
  </si>
  <si>
    <t>Plunk,  Abigale</t>
  </si>
  <si>
    <t>2-s2.0-85018782106</t>
  </si>
  <si>
    <t>Boatman, A.</t>
  </si>
  <si>
    <t>Boatman,  Angela</t>
  </si>
  <si>
    <t>Vanderbilt University's Peabody College, Nashville, TN, United States</t>
  </si>
  <si>
    <t>How Financial Literacy, Federal Aid Knowledge, and Credit Market Experience Predict Loan Aversion for Education</t>
  </si>
  <si>
    <t>2-s2.0-85186007214</t>
  </si>
  <si>
    <t>Lawless, R.E.</t>
  </si>
  <si>
    <t>Lawless,  Robert E.</t>
  </si>
  <si>
    <t>The Student’s Guide to Financial Literacy</t>
  </si>
  <si>
    <t>Vermund, S.H.</t>
  </si>
  <si>
    <t>Vermund,  Sten Havlor</t>
  </si>
  <si>
    <t>Vanderbilt University Medical Center, Nashville, TN, United States, Department of Pediatrics, Vanderbilt University School of Medicine, Nashville, TN, United States, Department of Medicine, Vanderbilt University School of Medicine, Nashville, TN, United States, Friends in Global Health, LLC, United States</t>
  </si>
  <si>
    <t>Carpenter, C.S.</t>
  </si>
  <si>
    <t>Carpenter,  Christopher S.</t>
  </si>
  <si>
    <t>Ciampa, P.J.</t>
  </si>
  <si>
    <t>Ciampa,  Philip J.</t>
  </si>
  <si>
    <t>Department of Medicine, Vanderbilt University School of Medicine, Nashville, TN, United States</t>
  </si>
  <si>
    <t>Evans, B.J.</t>
  </si>
  <si>
    <t>Evans,  Brent Joseph</t>
  </si>
  <si>
    <t>Polborn, M.</t>
  </si>
  <si>
    <t>Polborn,  Mattias K.</t>
  </si>
  <si>
    <t>Vanderbilt University
Universität zu Köln</t>
  </si>
  <si>
    <t>Department of Political Science, Vanderbilt University, Nashville, TN, United States, Department of Economics, Universität zu Köln, Koln, Nordrhein-Westfalen, Germany</t>
  </si>
  <si>
    <t>Young, J.A.</t>
  </si>
  <si>
    <t>Young,  Jean A.</t>
  </si>
  <si>
    <t>Vanguard Center (No specific university mentioned</t>
  </si>
  <si>
    <t>Vanguard Center for Retirement Research, Malvern, PA, United States</t>
  </si>
  <si>
    <t>Laxmi, K.V.</t>
  </si>
  <si>
    <t>Laxmi,  K. Vinaya</t>
  </si>
  <si>
    <t>Vardhaman College of Engineering</t>
  </si>
  <si>
    <t>Department of Management Studies, Vardhaman College of Engineering, Hyderabad, TS, India</t>
  </si>
  <si>
    <t>Nagamanasa, G.</t>
  </si>
  <si>
    <t>Nagamanasa,  Guduru</t>
  </si>
  <si>
    <t>Kasani, V.L.</t>
  </si>
  <si>
    <t>Kasani,  Vinaya Laxmi</t>
  </si>
  <si>
    <t>Vardhaman College of Engineering, Hyderabad, TS, India</t>
  </si>
  <si>
    <t>Islam, H.</t>
  </si>
  <si>
    <t>Islam,  Hasibul</t>
  </si>
  <si>
    <t>Varendra University</t>
  </si>
  <si>
    <t>Department of Business Administration, Varendra University, Rajshahi, Bangladesh</t>
  </si>
  <si>
    <t>2-s2.0-85166576107</t>
  </si>
  <si>
    <t>Abe, E.N.</t>
  </si>
  <si>
    <t>Abe,  Ethel Ndidiamaka</t>
  </si>
  <si>
    <t>Varsity College</t>
  </si>
  <si>
    <t>Varsity College, Sandton, South Africa</t>
  </si>
  <si>
    <t>Foreign Owned Small, Medium and Micro Enterprises in a South African Township and the COVID-19 Pandemic: Financial Inclusion and Foreign-Owned SMMEs</t>
  </si>
  <si>
    <t>Mukuku, D.V.</t>
  </si>
  <si>
    <t>Mukuku,  Doreen Vongai</t>
  </si>
  <si>
    <t>Soriano, L.</t>
  </si>
  <si>
    <t>Soriano,  Lisa</t>
  </si>
  <si>
    <t>Mulla, R.A.</t>
  </si>
  <si>
    <t>Mulla,  Rais Allauddin</t>
  </si>
  <si>
    <t>Vasantdada Patil Pratishthan's College of Engineering &amp; Visual Arts</t>
  </si>
  <si>
    <t>Department of Computer Engineering, Vasantdada Patil Pratishthan's College of Engineering &amp; Visual Arts, Mumbai, MH, India</t>
  </si>
  <si>
    <t>2-s2.0-105010044749</t>
  </si>
  <si>
    <t>Shurpa, S.</t>
  </si>
  <si>
    <t>Shurpa,  Svitlana</t>
  </si>
  <si>
    <t>Vasyl Stefanyk Carpathian National University</t>
  </si>
  <si>
    <t>Department of Management and Marketing, Vasyl Stefanyk Carpathian National University, Ivano-Frankivsk, Ivano-Frankivsk Oblast, Ukraine</t>
  </si>
  <si>
    <t>MARKET-CREATING INNOVATIONS IN THE AGRICULTURAL SECTOR AND THEIR FINANCING</t>
  </si>
  <si>
    <t>Labinska, H.</t>
  </si>
  <si>
    <t>Labinska,  Halyna</t>
  </si>
  <si>
    <t>Vasyl Stefanyk Carpathian National University, Ivano-Frankivsk, Ivano-Frankivsk Oblast, Ukraine</t>
  </si>
  <si>
    <t>Sus, T.</t>
  </si>
  <si>
    <t>Sus,  Taras</t>
  </si>
  <si>
    <t>Yemets, O.</t>
  </si>
  <si>
    <t>Yemets,  Olha I.</t>
  </si>
  <si>
    <t>Department of Theoretical and Applied Economics, Vasyl Stefanyk Carpathian National University, Ivano-Frankivsk, Ivano-Frankivsk Oblast, Ukraine</t>
  </si>
  <si>
    <t>Tsiupa, O.</t>
  </si>
  <si>
    <t>Tsiupa,  Oksana</t>
  </si>
  <si>
    <t>Department of Finance, Vasyl Stefanyk Carpathian National University, Ivano-Frankivsk, Ivano-Frankivsk Oblast, Ukraine</t>
  </si>
  <si>
    <t>Hrechanyk, N.</t>
  </si>
  <si>
    <t>Hrechanyk,  Nataliia</t>
  </si>
  <si>
    <t>Laktionova, O.</t>
  </si>
  <si>
    <t>Laktionova,  Oleksandra</t>
  </si>
  <si>
    <t>Vasyl' Stus Donetsk National University</t>
  </si>
  <si>
    <t>Vasyl‘ Stus Donetsk National University, Vinnytsia, Vinnytsia Oblast, Ukraine</t>
  </si>
  <si>
    <t>Momin, M.</t>
  </si>
  <si>
    <t>Momin,  Mohammadali K.</t>
  </si>
  <si>
    <t>Veer Narmad South Gujarat University</t>
  </si>
  <si>
    <t>Department of Commerce, Veer Narmad South Gujarat University, Surat, GJ, India</t>
  </si>
  <si>
    <t>Alleema, N.</t>
  </si>
  <si>
    <t>Alleema,  N. Noor</t>
  </si>
  <si>
    <t>Vel Tech Rangarajan Dr. Sagunthala R&amp;D Institute of Science and Technology</t>
  </si>
  <si>
    <t>Vel Tech Rangarajan Dr.Sagunthala R&amp;D Institute of Science and Technology, Chennai, TN, India</t>
  </si>
  <si>
    <t>Umanesan, R.</t>
  </si>
  <si>
    <t>Umanesan,  R.</t>
  </si>
  <si>
    <t>Vel Tech Rangarajan Dr.Sagunthala R&amp;D Institute (Name of the University)</t>
  </si>
  <si>
    <t>Sowmya, K.R.</t>
  </si>
  <si>
    <t>Sowmya,  K. R.</t>
  </si>
  <si>
    <t>Vel Tech Rangarajan Dr.Sagunthala R&amp;D Institute of Science and Technology</t>
  </si>
  <si>
    <t>Department of Management Studies, Vel Tech Rangarajan Dr.Sagunthala R&amp;D Institute of Science and Technology, Chennai, TN, India</t>
  </si>
  <si>
    <t>2-s2.0-105014173589</t>
  </si>
  <si>
    <t>Swaminathan, U.</t>
  </si>
  <si>
    <t>Swaminathan,  Usha</t>
  </si>
  <si>
    <t>Vellore Institute of Technology</t>
  </si>
  <si>
    <t>Department of Commerce, Vellore Institute of Technology, Vellore, TN, India</t>
  </si>
  <si>
    <t>Digital Finance and Social Media: A Bibliometric Analysis of Financial Influencers</t>
  </si>
  <si>
    <t>Aazib Afraz, T.N.</t>
  </si>
  <si>
    <t>Aazib Afraz,  T. N.</t>
  </si>
  <si>
    <t>Manoharan, M.</t>
  </si>
  <si>
    <t>Manoharan,  Ajay Adithya</t>
  </si>
  <si>
    <t>Veeraraghavan, R.</t>
  </si>
  <si>
    <t>Veeraraghavan,  R.</t>
  </si>
  <si>
    <t>Vellore Institute of Technology, Chennai, Chennai, TN, India</t>
  </si>
  <si>
    <t>2-s2.0-85044788419</t>
  </si>
  <si>
    <t>Manikandan, A.</t>
  </si>
  <si>
    <t>Manikandan,  Alagumuthu</t>
  </si>
  <si>
    <t>Role of engineering education in sustaining the economic development of India</t>
  </si>
  <si>
    <t>Subbalakshmi, A.V.V.S.</t>
  </si>
  <si>
    <t>Subbalakshmi,  A. V.V.S.</t>
  </si>
  <si>
    <t>Department of Management Studies, Vellore Institute of Technology, Vellore, TN, India</t>
  </si>
  <si>
    <t>2-s2.0-105021412418</t>
  </si>
  <si>
    <t>Das, R.R.</t>
  </si>
  <si>
    <t>Das,  Rashmi Ranjan</t>
  </si>
  <si>
    <t>School of Electrical Engineering, Vellore Institute of Technology, Vellore, TN, India</t>
  </si>
  <si>
    <t>Coinmeter: a real-time digital asset analysis platform for data-driven investment decisions utilizing advanced visualization technologies</t>
  </si>
  <si>
    <t>Muthumeenakshi, M.</t>
  </si>
  <si>
    <t>Muthumeenakshi,  Muralikrishna</t>
  </si>
  <si>
    <t>Thomas, S.B.</t>
  </si>
  <si>
    <t>Thomas,  Shweta B.</t>
  </si>
  <si>
    <t>Vellore Institute of Technology, Vellore, TN, India</t>
  </si>
  <si>
    <t>Akash, K.</t>
  </si>
  <si>
    <t>Akash,  K.</t>
  </si>
  <si>
    <t>Sona, D.R.</t>
  </si>
  <si>
    <t>Sona,  Deepika Rani</t>
  </si>
  <si>
    <t>2-s2.0-85205580198</t>
  </si>
  <si>
    <t>Mapping the landscape of financial knowledge and financial socialization: Evidence from bibliometric and systematic analysis</t>
  </si>
  <si>
    <t>Vijay, A.</t>
  </si>
  <si>
    <t>Vijay,  Aditya</t>
  </si>
  <si>
    <t>School of Mechanical Engineering, Vellore Institute of Technology, Vellore, TN, India</t>
  </si>
  <si>
    <t>Prakash, V.</t>
  </si>
  <si>
    <t>Prakash,  Vinayak</t>
  </si>
  <si>
    <t>2-s2.0-85217633434</t>
  </si>
  <si>
    <t>Dayana Anandhi, E.</t>
  </si>
  <si>
    <t>Dayana Anandhi,  E.</t>
  </si>
  <si>
    <t>The Impact of Financial Planning on Financial Well-Being with a mediating role of Tax Planning among salaried employees: An empirical study</t>
  </si>
  <si>
    <t>Velmurugan, G.</t>
  </si>
  <si>
    <t>Velmurugan,  G.</t>
  </si>
  <si>
    <t>Geetha, R.</t>
  </si>
  <si>
    <t>Geetha,  R.</t>
  </si>
  <si>
    <t>2-s2.0-85214441754</t>
  </si>
  <si>
    <t>Financial Self-Efficacy Research: A Systematic Bibliometric Mapping (1994-2023)</t>
  </si>
  <si>
    <t>Pratap, S.</t>
  </si>
  <si>
    <t>Pratap,  Suraj</t>
  </si>
  <si>
    <t>Yuvapriya, M.</t>
  </si>
  <si>
    <t>Yuvapriya,  M.</t>
  </si>
  <si>
    <t>Babu, J.</t>
  </si>
  <si>
    <t>Babu,  Jisa</t>
  </si>
  <si>
    <t>Rea, R.S.C.</t>
  </si>
  <si>
    <t>Rea,  R. S.Cordelin</t>
  </si>
  <si>
    <t>Renuka, T.</t>
  </si>
  <si>
    <t>Renuka,  T.</t>
  </si>
  <si>
    <t>2-s2.0-85066730752</t>
  </si>
  <si>
    <t>Vasantha, S.</t>
  </si>
  <si>
    <t>Vasantha,  S. S.</t>
  </si>
  <si>
    <t>Vels Institute of Science</t>
  </si>
  <si>
    <t>Vels Institute of Science, Technology &amp; Advanced Studies, Chennai, TN, India</t>
  </si>
  <si>
    <t>Ascertaining the mediating effect of financial literacy for accessing mobile banking services to achieve financial inclusion</t>
  </si>
  <si>
    <t>Bhuvana, M.</t>
  </si>
  <si>
    <t>Bhuvana,  M.</t>
  </si>
  <si>
    <t>Pellinen, A.</t>
  </si>
  <si>
    <t>Pellinen,  Antti</t>
  </si>
  <si>
    <t>Verist Ltd. (University Name NA)</t>
  </si>
  <si>
    <t>Verist Ltd., Finland</t>
  </si>
  <si>
    <t>Raffai, C.</t>
  </si>
  <si>
    <t>Raffai,  Csilla</t>
  </si>
  <si>
    <t>Veszprémi SZC</t>
  </si>
  <si>
    <t>Veszprémi SZC "SÉF" Hospitality-Tourism Technical and Vocational Training School, Veszprem, Hungary</t>
  </si>
  <si>
    <t>Roles, R.</t>
  </si>
  <si>
    <t>Roles,  Rob</t>
  </si>
  <si>
    <t>Vic.Tas</t>
  </si>
  <si>
    <t>Uniting Vic.Tas, Broadmeadows, VIC, Australia</t>
  </si>
  <si>
    <t>Stone, M.</t>
  </si>
  <si>
    <t>Stone,  Melissa</t>
  </si>
  <si>
    <t>Uniting Vic.Tas, Epping, VIC, Australia</t>
  </si>
  <si>
    <t>Mrad, M.</t>
  </si>
  <si>
    <t>Mrad,  Mona</t>
  </si>
  <si>
    <t>2-s2.0-85045884872</t>
  </si>
  <si>
    <t>Natoli, R.</t>
  </si>
  <si>
    <t>Natoli,  Riccardo</t>
  </si>
  <si>
    <t>Victoria University</t>
  </si>
  <si>
    <t>College of Business, Victoria University, Melbourne, VIC, Australia</t>
  </si>
  <si>
    <t>Factors contributing to financial literacy levels among a migrant group: An analysis of the Vietnamese cohort</t>
  </si>
  <si>
    <t>2-s2.0-84928710969</t>
  </si>
  <si>
    <t>Financial Education Research Unit, Victoria University, Melbourne, VIC, Australia</t>
  </si>
  <si>
    <t>Migrants and self-reported financial literacy: Insights from a case study of newly arrived CALD migrants</t>
  </si>
  <si>
    <t>Wickremasinghe, G.</t>
  </si>
  <si>
    <t>Wickremasinghe,  Guneratne B.</t>
  </si>
  <si>
    <t>Seedsman, T.</t>
  </si>
  <si>
    <t>Seedsman,  Terence A.</t>
  </si>
  <si>
    <t>Victoria University Melbourne, Institute for Health and Sport, Melbourne, VIC, Australia</t>
  </si>
  <si>
    <t>2-s2.0-84942118363</t>
  </si>
  <si>
    <t>Exploratory insights into the financial habits of CALD migrants: A case study of first and second wave Vietnamese migrants</t>
  </si>
  <si>
    <t>Zuhair, S.</t>
  </si>
  <si>
    <t>Zuhair,  Segu</t>
  </si>
  <si>
    <t>Cordery, C.J.</t>
  </si>
  <si>
    <t>Cordery,  Carolyn J.</t>
  </si>
  <si>
    <t>241</t>
  </si>
  <si>
    <t>Victoria University of Wellington</t>
  </si>
  <si>
    <t>School of Accounting and Commercial Law, Victoria University of Wellington, Wellington, WGN, New Zealand</t>
  </si>
  <si>
    <t>2-s2.0-77955883147</t>
  </si>
  <si>
    <t>Subactagin-Matto, A.</t>
  </si>
  <si>
    <t>Subactagin-Matto,  Annie</t>
  </si>
  <si>
    <t>Victoria University of Wellington, Wellington, WGN, New Zealand</t>
  </si>
  <si>
    <t>Improving the fiscal fitness of young adults: Translating knowledge into action</t>
  </si>
  <si>
    <t>Goncalves-Rorke, M.</t>
  </si>
  <si>
    <t>Goncalves-Rorke,  Maria</t>
  </si>
  <si>
    <t>2-s2.0-84863846030</t>
  </si>
  <si>
    <t>Altman, M.</t>
  </si>
  <si>
    <t>Altman,  Morris</t>
  </si>
  <si>
    <t>Victoria University of Wellington
University of Saskatchewan</t>
  </si>
  <si>
    <t>School of Economics and Finance, Victoria University of Wellington, Wellington, WGN, New Zealand, University of Saskatchewan, Saskatoon, SK, Canada</t>
  </si>
  <si>
    <t>Implications of behavioural economics for financial literacy and public policy</t>
  </si>
  <si>
    <t>Sahu, T.N.</t>
  </si>
  <si>
    <t>Sahu,  Tarak Nath</t>
  </si>
  <si>
    <t>Vidyasagar University</t>
  </si>
  <si>
    <t>Vidyasagar University, Purba Midnapore, WB, India</t>
  </si>
  <si>
    <t>Bag, S.</t>
  </si>
  <si>
    <t>Bag,  Sudin</t>
  </si>
  <si>
    <t>Department of Business Administration, Vidyasagar University, Purba Midnapore, WB, India</t>
  </si>
  <si>
    <t>2-s2.0-85208784730</t>
  </si>
  <si>
    <t>Pooja, M.R.</t>
  </si>
  <si>
    <t>Pooja,  M. R.</t>
  </si>
  <si>
    <t>Vidyavardhaka College of Engineering</t>
  </si>
  <si>
    <t>Department of Computer Science and Engineering, Vidyavardhaka College of Engineering, Mysore, Mysore, KA, India</t>
  </si>
  <si>
    <t>An Empirical Assessment of Botnets and Detection Methods</t>
  </si>
  <si>
    <t>Rakesh, H.M.</t>
  </si>
  <si>
    <t>Rakesh,  H. M.</t>
  </si>
  <si>
    <t>Department of MBA, Vidyavardhaka College of Engineering, Mysore, Mysore, KA, India</t>
  </si>
  <si>
    <t>Shivanna, D.</t>
  </si>
  <si>
    <t>Shivanna,  D.</t>
  </si>
  <si>
    <t>Greimel-Fuhrmann, B.</t>
  </si>
  <si>
    <t>Greimel-Fuhrmann,  Bettina</t>
  </si>
  <si>
    <t>Vienna University of Economics and Business</t>
  </si>
  <si>
    <t>WU Vienna University of Economics and Business, Vienna, Vienna, Austria</t>
  </si>
  <si>
    <t>Schneebaum, A.</t>
  </si>
  <si>
    <t>Schneebaum,  Alyssa</t>
  </si>
  <si>
    <t>2-s2.0-85028531776</t>
  </si>
  <si>
    <t>Taborsky, M.</t>
  </si>
  <si>
    <t>Taborsky,  Martin</t>
  </si>
  <si>
    <t>Financial literacy in Austria</t>
  </si>
  <si>
    <t>Hiep Phan, H.</t>
  </si>
  <si>
    <t>Hiep Phan,  Hai</t>
  </si>
  <si>
    <t>Viet Nam National University Ho Chi Minh City</t>
  </si>
  <si>
    <t>School of Industrial Management, Viet Nam National University Ho Chi Minh City, Ho Chi Minh City, Viet Nam</t>
  </si>
  <si>
    <t>Pham, U.</t>
  </si>
  <si>
    <t>Pham,  Uyen Hoang T.</t>
  </si>
  <si>
    <t>Viet Nam National University Ho Chi Minh City, Ho Chi Minh City, Viet Nam, University of Economics and Law, Ho Chi Minh City, Viet Nam</t>
  </si>
  <si>
    <t>Pham, Q.T.</t>
  </si>
  <si>
    <t>Pham,  Quoc Trung</t>
  </si>
  <si>
    <t>Vietnam National University</t>
  </si>
  <si>
    <t>Vietnam National University, HCMC International University, Viet Nam</t>
  </si>
  <si>
    <t>2-s2.0-105016185887</t>
  </si>
  <si>
    <t>Danh, V.A.N.</t>
  </si>
  <si>
    <t>Danh,  Viet Anh Nguyen</t>
  </si>
  <si>
    <t>International School, Vietnam National University, Hanoi, Hanoi, Viet Nam</t>
  </si>
  <si>
    <t>Impacts of Digital Financial Literacy and Usage of Digital Finance on Financial Inclusion in Vietnam</t>
  </si>
  <si>
    <t>Nguyen, H.L.</t>
  </si>
  <si>
    <t>Nguyen,  Hoang Lan Anh</t>
  </si>
  <si>
    <t>Do, P.H.</t>
  </si>
  <si>
    <t>Do,  Phuonghuyen</t>
  </si>
  <si>
    <t>Dinh, D.H.</t>
  </si>
  <si>
    <t>Dinh,  Dung Hai</t>
  </si>
  <si>
    <t>Vietnamese-German University</t>
  </si>
  <si>
    <t>Vietnamese-German University, Thu Dau Mot, Binh Duong, Viet Nam</t>
  </si>
  <si>
    <t>Faculty of Economics and Management, Vietnamese-German University, Thu Dau Mot, Binh Duong, Viet Nam</t>
  </si>
  <si>
    <t>2-s2.0-105015159321</t>
  </si>
  <si>
    <t>Rao, K.S.</t>
  </si>
  <si>
    <t>Rao,  K. Siva Nageswara</t>
  </si>
  <si>
    <t>Vignan Foundation for Science Technology and Research University</t>
  </si>
  <si>
    <t>Department of Management Studies, Vignans Foundation for Science Technology and Research University, Guntur, AP, India</t>
  </si>
  <si>
    <t>Mapping the Pathways to Financial Capability: A Conceptual Framework for Continuous Client Engagement in Microenterprise Lending</t>
  </si>
  <si>
    <t>Sama, H.R.</t>
  </si>
  <si>
    <t>Sama,  Hanumantha Rao</t>
  </si>
  <si>
    <t>Vignans Foundation for Science Technology and Research University, Guntur, AP, India</t>
  </si>
  <si>
    <t>Rani, D.R.</t>
  </si>
  <si>
    <t>Rani,  Deevi Radha</t>
  </si>
  <si>
    <t>Thunga, S.</t>
  </si>
  <si>
    <t>Thunga,  Subbarayudu</t>
  </si>
  <si>
    <t>Thumma, S.</t>
  </si>
  <si>
    <t>Thumma,  Sandhya</t>
  </si>
  <si>
    <t>Srinivasulu, B.V.</t>
  </si>
  <si>
    <t>Srinivasulu,  B. Venkata</t>
  </si>
  <si>
    <t>Vignan Institute of Technology and Science</t>
  </si>
  <si>
    <t>Vignan Institute of Technology and Science, Deshmukhi, TS, India</t>
  </si>
  <si>
    <t>2-s2.0-85187787429</t>
  </si>
  <si>
    <t>Dondeti, V.</t>
  </si>
  <si>
    <t>Dondeti,  Venkatesulu</t>
  </si>
  <si>
    <t>Vignans Foundation for Science Technology and Research University</t>
  </si>
  <si>
    <t>Computer Science and Engineering, Vignans Foundation for Science Technology and Research University, Guntur, AP, India</t>
  </si>
  <si>
    <t>Pothole Detection and Classification in Vehicular Networks using ResNet-18</t>
  </si>
  <si>
    <t>Bhupal Naik, D.S.B.</t>
  </si>
  <si>
    <t>Bhupal Naik,  D. S.</t>
  </si>
  <si>
    <t>Kees, J.</t>
  </si>
  <si>
    <t>Kees,  Jeremy</t>
  </si>
  <si>
    <t>Villanova University</t>
  </si>
  <si>
    <t>Department of Marketing, Villanova University, Villanova, PA, United States</t>
  </si>
  <si>
    <t>Manion, M.F.</t>
  </si>
  <si>
    <t>Manion,  Matthew F.</t>
  </si>
  <si>
    <t>Villanova University, Villanova, PA, United States</t>
  </si>
  <si>
    <t>Villanova School of Business, Villanova University, Villanova, PA, United States</t>
  </si>
  <si>
    <t>Andriejauskas, T.</t>
  </si>
  <si>
    <t>Andriejauskas,  Tadas</t>
  </si>
  <si>
    <t>Vilniaus Gedimino Technikos Universitetas</t>
  </si>
  <si>
    <t>Road Research Institute, Vilniaus Gedimino Technikos Universitetas, Vilnius, Lithuania</t>
  </si>
  <si>
    <t>2-s2.0-85181889986</t>
  </si>
  <si>
    <t>Miečinskiene, A.</t>
  </si>
  <si>
    <t>Miečinskiene,  Algita</t>
  </si>
  <si>
    <t>Department of Financial Engineering, Vilniaus Gedimino Technikos Universitetas, Vilnius, Lithuania</t>
  </si>
  <si>
    <t>THE ROLE OF FINANCIAL INTELLIGENCE QUOTIENT AND FINANCIAL LITERACY FOR PAVING A PATH TOWARDS FINANCIAL WELL-BEING</t>
  </si>
  <si>
    <t>2-s2.0-2942618867</t>
  </si>
  <si>
    <t>Gulbinas, A.</t>
  </si>
  <si>
    <t>Gulbinas,  Andrius</t>
  </si>
  <si>
    <t>Vilniaus Gedimino Technikos Universitetas, Vilnius, Lithuania</t>
  </si>
  <si>
    <t>Multiple criteria decision support web-based system for building refurbishment</t>
  </si>
  <si>
    <t>Zavadskas, E.K.</t>
  </si>
  <si>
    <t>Zavadskas,  Edmundas Kazimieras</t>
  </si>
  <si>
    <t>Gudelytė-Žilinskienė, L.</t>
  </si>
  <si>
    <t>Gudelytė-Žilinskienė,  Laura</t>
  </si>
  <si>
    <t>Vorobjovas, V.</t>
  </si>
  <si>
    <t>Vorobjovas,  Viktoras</t>
  </si>
  <si>
    <t>Kaklauskas, A.</t>
  </si>
  <si>
    <t>Kaklauskas,  Artūras</t>
  </si>
  <si>
    <t>Jurevičiene, D.</t>
  </si>
  <si>
    <t>Jurevičiene,  Daiva</t>
  </si>
  <si>
    <t>Department of Economics Engineering, Vilniaus Gedimino Technikos Universitetas, Vilnius, Lithuania</t>
  </si>
  <si>
    <t>Jagniatinskis, A.</t>
  </si>
  <si>
    <t>Jagniatinskis,  Aleksandras</t>
  </si>
  <si>
    <t>Laboratory of Acoustics, Vilniaus Gedimino Technikos Universitetas, Vilnius, Lithuania</t>
  </si>
  <si>
    <t>Tvaronavičienė, M.</t>
  </si>
  <si>
    <t>Tvaronavičienė,  Manuela</t>
  </si>
  <si>
    <t>Department of Economics and Management of Enterprises, Vilniaus Gedimino Technikos Universitetas, Vilnius, Lithuania</t>
  </si>
  <si>
    <t>Vaitkus, A.</t>
  </si>
  <si>
    <t>Vaitkus,  Audrius</t>
  </si>
  <si>
    <t>Danileviciene, I.</t>
  </si>
  <si>
    <t>Danileviciene,  Irena</t>
  </si>
  <si>
    <t>Fiks, B.</t>
  </si>
  <si>
    <t>Fiks,  Boris</t>
  </si>
  <si>
    <t>Taujanskaite, K.</t>
  </si>
  <si>
    <t>Taujanskaite,  Kamile</t>
  </si>
  <si>
    <t>Stankeviciene, J.</t>
  </si>
  <si>
    <t>Stankeviciene,  Jelena</t>
  </si>
  <si>
    <t>Vilniaus Gedimino Technikos Universitetas (Vilnius Gediminas Technical University) and Vilniaus Universitetas (Vilnius University) are the main universities mentioned in the text. However, since only one university name is required as per your request, I will return: Vilniaus Gedimino Technikos Universitetas. If no specific university name was intended to be extracted from this text, then it would be appropriate to return NA.</t>
  </si>
  <si>
    <t>Department of Financial Engineering, Vilniaus Gedimino Technikos Universitetas, Vilnius, Lithuania, Department of Finance, Vilniaus Universitetas, Vilnius, Vilnius, Lithuania</t>
  </si>
  <si>
    <t>Gedvilaite, D.</t>
  </si>
  <si>
    <t>Gedvilaite,  Dainora</t>
  </si>
  <si>
    <t>Vilniaus Kolegija/University of Applied Sciences</t>
  </si>
  <si>
    <t>Faculty of Economics, Vilniaus Kolegija/University of Applied Sciences, Vilnius, Lithuania</t>
  </si>
  <si>
    <t>Lapinskiene, G.</t>
  </si>
  <si>
    <t>Lapinskiene,  Giedre</t>
  </si>
  <si>
    <t>2-s2.0-85149739448</t>
  </si>
  <si>
    <t>Giedraitis, V.</t>
  </si>
  <si>
    <t>Giedraitis,  Vincent Rolandas</t>
  </si>
  <si>
    <t>Vilniaus Universitetas</t>
  </si>
  <si>
    <t>Faculty of Economics and Business Administration, Vilniaus Universitetas, Vilnius, Vilnius, Lithuania</t>
  </si>
  <si>
    <t>Energy-related financial literacy and retrofits of Soviet-era apartment buildings: The case of Lithuania</t>
  </si>
  <si>
    <t>2-s2.0-85136400395</t>
  </si>
  <si>
    <t>Astrauskaitė, L.</t>
  </si>
  <si>
    <t>Astrauskaitė,  Leva</t>
  </si>
  <si>
    <t>Vilniaus Universitetas, Vilnius, Vilnius, Lithuania</t>
  </si>
  <si>
    <t>From Crowdfunding Initiative to Fintech Hub: Lithuanian Case</t>
  </si>
  <si>
    <t>Mitkus, S.</t>
  </si>
  <si>
    <t>Mitkus,  Sigitas</t>
  </si>
  <si>
    <t>2-s2.0-84940877357</t>
  </si>
  <si>
    <t>Troskovaite, D.</t>
  </si>
  <si>
    <t>Troskovaite,  Dovile</t>
  </si>
  <si>
    <t>Karaite taxation in the grand duchy of Lithuania and its relation to population size before the First Jewish census of 1764/1765</t>
  </si>
  <si>
    <t>Paškevičius, A.</t>
  </si>
  <si>
    <t>Paškevičius,  Arvydas</t>
  </si>
  <si>
    <t>Finance Department, Vilniaus Universitetas, Vilnius, Vilnius, Lithuania</t>
  </si>
  <si>
    <t>Jarait́e, J.</t>
  </si>
  <si>
    <t>Jarait́e,  Jūratė</t>
  </si>
  <si>
    <t>Asmare, F.</t>
  </si>
  <si>
    <t>Asmare,  Fissha</t>
  </si>
  <si>
    <t>Kažukauskas, A.</t>
  </si>
  <si>
    <t>Kažukauskas,  Andrius</t>
  </si>
  <si>
    <t>Gudaitis, T.</t>
  </si>
  <si>
    <t>Gudaitis,  Tadas</t>
  </si>
  <si>
    <t>Vilniaus Universiteto Verslo Mokykla</t>
  </si>
  <si>
    <t>VIlniaus Universiteto Verslo Mokykla, Vilnius, Vilnius, Lithuania</t>
  </si>
  <si>
    <t>Brazaitis, J.</t>
  </si>
  <si>
    <t>Brazaitis,  Justinas</t>
  </si>
  <si>
    <t>2-s2.0-85215302199</t>
  </si>
  <si>
    <t>Bužienė, I.</t>
  </si>
  <si>
    <t>Bužienė,  Ieva</t>
  </si>
  <si>
    <t>FACTORS AND INDICATORS SHAPING FINANCIAL LITERACY: A MULTICRITERIA ANALYSIS OF SELECTED PROGRAMS AND STRATEGIC INSIGHTS FOR RESILIENT ECONOMIC DEVELOPMENT</t>
  </si>
  <si>
    <t>Žižys, J.</t>
  </si>
  <si>
    <t>Žižys,  Jurgis</t>
  </si>
  <si>
    <t>Thakur, D.</t>
  </si>
  <si>
    <t>Thakur,  Debdulal</t>
  </si>
  <si>
    <t>Vinayaka Mission's Research Foundation</t>
  </si>
  <si>
    <t>Vinayaka Mission's Research Foundation, Salem, TN, India</t>
  </si>
  <si>
    <t>Nguyen, T.T.C.</t>
  </si>
  <si>
    <t>Nguyen,  Thi Thu Cuc</t>
  </si>
  <si>
    <t>Vinh University</t>
  </si>
  <si>
    <t>Vinh University, Vinh, Nghệ An Province, Viet Nam</t>
  </si>
  <si>
    <t>2-s2.0-105009504189</t>
  </si>
  <si>
    <t>Mukherjee,  Shreya</t>
  </si>
  <si>
    <t>Vinod Gupta School of Management</t>
  </si>
  <si>
    <t>Vinod Gupta School of Management, Kharagpur, WB, India</t>
  </si>
  <si>
    <t>Factors impeding buy now, pay later (BNPL) adoption in India: A mixed-method approach</t>
  </si>
  <si>
    <t>2-s2.0-85160104181</t>
  </si>
  <si>
    <t>Hagiwara, N.</t>
  </si>
  <si>
    <t>Hagiwara,  Nao</t>
  </si>
  <si>
    <t>Virginia Commonwealth University</t>
  </si>
  <si>
    <t>Department of Psychology, Virginia Commonwealth University, Richmond, VA, United States</t>
  </si>
  <si>
    <t>Exploring Gender-and Race-Based Financial Stereotypes in Black and White College Students</t>
  </si>
  <si>
    <t>Benotsch, E.G.</t>
  </si>
  <si>
    <t>Benotsch,  Eric G.</t>
  </si>
  <si>
    <t>Dzokoto, V.</t>
  </si>
  <si>
    <t>Dzokoto,  Vivian Afi Abui</t>
  </si>
  <si>
    <t>Huhmann, B.A.</t>
  </si>
  <si>
    <t>Department of Marketing, Virginia Commonwealth University, Richmond, VA, United States</t>
  </si>
  <si>
    <t>School of Social Work, Virginia Commonwealth University, Richmond, VA, United States</t>
  </si>
  <si>
    <t>Smout, S.A.</t>
  </si>
  <si>
    <t>Smout,  Shelby A.</t>
  </si>
  <si>
    <t>Sawyer, A.N.</t>
  </si>
  <si>
    <t>Sawyer,  Ashlee N.</t>
  </si>
  <si>
    <t>Cathers, L.</t>
  </si>
  <si>
    <t>Cathers,  Lauretta A.</t>
  </si>
  <si>
    <t>2-s2.0-85021760554</t>
  </si>
  <si>
    <t>Literacy matters in marketing</t>
  </si>
  <si>
    <t>2-s2.0-85089744794</t>
  </si>
  <si>
    <t>Osei-Bryson, K.-M.</t>
  </si>
  <si>
    <t>Osei-Bryson,  Kweku Muata A.</t>
  </si>
  <si>
    <t>Department of Information Systems, Virginia Commonwealth University, Richmond, VA, United States</t>
  </si>
  <si>
    <t>Development of a consumer financial goals ontology for use with FinTech applications for improving financial capability</t>
  </si>
  <si>
    <t>Virginia Commonwealth University, Richmond, VA, United States</t>
  </si>
  <si>
    <t>2-s2.0-85084235867</t>
  </si>
  <si>
    <t>FinPathlight: Framework for an multiagent recommender system designed to increase consumer financial capability</t>
  </si>
  <si>
    <t>Bunnell, L.</t>
  </si>
  <si>
    <t>Bunnell,  Lawrence</t>
  </si>
  <si>
    <t>Yoon, V.Y.</t>
  </si>
  <si>
    <t>Yoon,  Victoria Youngohc</t>
  </si>
  <si>
    <t>Belgrave, F.</t>
  </si>
  <si>
    <t>Belgrave,  Faye Zollicoffer</t>
  </si>
  <si>
    <t>Virginia Polytechnic Institute (Virginia Tech)</t>
  </si>
  <si>
    <t>Virginia Polytechnic Institute and State University, Blacksburg, VA, United States</t>
  </si>
  <si>
    <t>Lahousse, M.</t>
  </si>
  <si>
    <t>Lahousse,  Marissa</t>
  </si>
  <si>
    <t>Byram, J.L.</t>
  </si>
  <si>
    <t>Byram,  Jamie Lynn</t>
  </si>
  <si>
    <t>Kratzer, C.Y.</t>
  </si>
  <si>
    <t>Kratzer,  Constance Y.</t>
  </si>
  <si>
    <t>2-s2.0-84939817652</t>
  </si>
  <si>
    <t>Kavanauch, A.L.</t>
  </si>
  <si>
    <t>Kavanauch,  Andrea L.</t>
  </si>
  <si>
    <t>Algeria, Morocco, and Tunisia</t>
  </si>
  <si>
    <t>Virginia Polytechnic Institute and State University</t>
  </si>
  <si>
    <t>Center for Organizational and Technological Advancement, Virginia Polytechnic Institute and State University, Blacksburg, VA, United States</t>
  </si>
  <si>
    <t>2-s2.0-84878319355</t>
  </si>
  <si>
    <t>Personal finance education for employees: Evidence on the bottom-line benefits</t>
  </si>
  <si>
    <t>Savla, J.</t>
  </si>
  <si>
    <t>Savla,  Jyoti Tina</t>
  </si>
  <si>
    <t>Center for Gerontology and Department of Human Development, Virginia Polytechnic Institute and State University, Blacksburg, VA, United States</t>
  </si>
  <si>
    <t>Asebedo, S.</t>
  </si>
  <si>
    <t>Virginia Tech</t>
  </si>
  <si>
    <t>Department of Agricultural and Applied Economics, Virginia Polytechnic Institute and State University, Blacksburg, VA, United States</t>
  </si>
  <si>
    <t>Das,  Nandini</t>
  </si>
  <si>
    <t>Department of Economics, Virginia Polytechnic Institute and State University, Blacksburg, VA, United States</t>
  </si>
  <si>
    <t>Butler Vi, J.L.</t>
  </si>
  <si>
    <t>Butler Vi,  John L.</t>
  </si>
  <si>
    <t>Department of Human Development, Virginia Polytechnic Institute and State University, Blacksburg, VA, United States</t>
  </si>
  <si>
    <t>Johri,  Aditya</t>
  </si>
  <si>
    <t>Virginia Tech College of Engineering, Blacksburg, VA, United States</t>
  </si>
  <si>
    <t>Artavanis, N.</t>
  </si>
  <si>
    <t>Artavanis,  Nikolaos</t>
  </si>
  <si>
    <t>Virginia Tech, Pamplin College of Business, Blacksburg, VA, United States</t>
  </si>
  <si>
    <t>Gupta,  Anubhab</t>
  </si>
  <si>
    <t>Emeritus Virginia Tech, United States</t>
  </si>
  <si>
    <t>2-s2.0-85029111024</t>
  </si>
  <si>
    <t>Learning from working on others' problems: Case study of an interdisciplinary project-based global service-learning program</t>
  </si>
  <si>
    <t>Smith, H.L.</t>
  </si>
  <si>
    <t>Smith,  Hyrum L.</t>
  </si>
  <si>
    <t>2-s2.0-85040007573</t>
  </si>
  <si>
    <t>Sirgy, M.J.</t>
  </si>
  <si>
    <t>Sirgy,  Joseph M.</t>
  </si>
  <si>
    <t>Department of Marketing, Virginia Tech, Pamplin College of Business, Blacksburg, VA, United States</t>
  </si>
  <si>
    <t>The Psychology of Material Well-Being</t>
  </si>
  <si>
    <t>2-s2.0-85090110240</t>
  </si>
  <si>
    <t>What Determines Subjective Material Well-Being?</t>
  </si>
  <si>
    <t>Rafique, S.</t>
  </si>
  <si>
    <t>Rafique,  Safia</t>
  </si>
  <si>
    <t>Virtual University of Pakistan</t>
  </si>
  <si>
    <t>Department of Management Sciences, Virtual University of Pakistan, Islamabad, Pakistan</t>
  </si>
  <si>
    <t>Milla, N.E.</t>
  </si>
  <si>
    <t>Milla,  Norberto E.</t>
  </si>
  <si>
    <t>Visayas State University</t>
  </si>
  <si>
    <t>Department of Statistics, Visayas State University, Baybay City, Leyte, Philippines</t>
  </si>
  <si>
    <t>De Los Santos, J.A.A.</t>
  </si>
  <si>
    <t>De Los Santos,  Janet Alexis A.</t>
  </si>
  <si>
    <t>College of Nursing, Visayas State University, Baybay City, Leyte, Philippines</t>
  </si>
  <si>
    <t>2-s2.0-105010198983</t>
  </si>
  <si>
    <t>Deshmane, I.D.</t>
  </si>
  <si>
    <t>Deshmane,  Isha Deepak</t>
  </si>
  <si>
    <t>Vishwakarma Institute of Information Technology</t>
  </si>
  <si>
    <t>Department of Information Technology, Vishwakarma Institute of Information Technology, Pune, MH, India</t>
  </si>
  <si>
    <t>AI - Driven Personalized Budget Planner</t>
  </si>
  <si>
    <t>Futane, P.</t>
  </si>
  <si>
    <t>Futane,  Pravin R.</t>
  </si>
  <si>
    <t>Habbu, K.</t>
  </si>
  <si>
    <t>Habbu,  Kshitij</t>
  </si>
  <si>
    <t>Jadhav, P.S.</t>
  </si>
  <si>
    <t>Jadhav,  Priyanka Subhash</t>
  </si>
  <si>
    <t>Avhale, S.A.</t>
  </si>
  <si>
    <t>Avhale,  Sanskruti</t>
  </si>
  <si>
    <t>Dedgaonkar, S.</t>
  </si>
  <si>
    <t>Dedgaonkar,  Suruchi Gaurav</t>
  </si>
  <si>
    <t>2-s2.0-85213406960</t>
  </si>
  <si>
    <t>Tejwani, D.</t>
  </si>
  <si>
    <t>Tejwani,  Dream</t>
  </si>
  <si>
    <t>Vishwakarma Institute of Technology</t>
  </si>
  <si>
    <t>Vishwakarma Institute of Technology, Pune, MH, India</t>
  </si>
  <si>
    <t>Enhancing Financial Literacy and Goal Achievement with WebFin</t>
  </si>
  <si>
    <t>2-s2.0-105010203734</t>
  </si>
  <si>
    <t>Bhoyar, A.</t>
  </si>
  <si>
    <t>Bhoyar,  Aditya</t>
  </si>
  <si>
    <t>Department of Information Technology, Vishwakarma Institute of Technology, Pune, MH, India</t>
  </si>
  <si>
    <t>FINAI-Personal Finance Simplified</t>
  </si>
  <si>
    <t>Chavan, A.</t>
  </si>
  <si>
    <t>Chavan,  Aayush</t>
  </si>
  <si>
    <t>Pimple, T.</t>
  </si>
  <si>
    <t>Pimple,  Tanishka</t>
  </si>
  <si>
    <t>Vayadande, K.</t>
  </si>
  <si>
    <t>Vayadande,  Kuldeep</t>
  </si>
  <si>
    <t>Raina, A.</t>
  </si>
  <si>
    <t>Raina,  Ashish</t>
  </si>
  <si>
    <t>Department of Electronics and Telecommunication Engineering, Vishwakarma Institute of Technology, Pune, MH, India</t>
  </si>
  <si>
    <t>Charoliya, Z.</t>
  </si>
  <si>
    <t>Charoliya,  Zulfikar S.</t>
  </si>
  <si>
    <t>Vartak, K.</t>
  </si>
  <si>
    <t>Vartak,  Kedar</t>
  </si>
  <si>
    <t>Bachhav, P.</t>
  </si>
  <si>
    <t>Bachhav,  Pranav</t>
  </si>
  <si>
    <t>Sarade, T.</t>
  </si>
  <si>
    <t>Sarade,  Tejas</t>
  </si>
  <si>
    <t>Bhat, A.</t>
  </si>
  <si>
    <t>Bhat,  Aditi</t>
  </si>
  <si>
    <t>Sawant, A.</t>
  </si>
  <si>
    <t>Sawant,  Aparna Mete</t>
  </si>
  <si>
    <t>Sahu, V.</t>
  </si>
  <si>
    <t>Sahu,  Varun</t>
  </si>
  <si>
    <t>Kulkarni,  Pooja</t>
  </si>
  <si>
    <t>Vishwakarma University</t>
  </si>
  <si>
    <t>Vishwakarma University, Pune, MH, India</t>
  </si>
  <si>
    <t>Gupta, R.</t>
  </si>
  <si>
    <t>Gupta,  Rajesh</t>
  </si>
  <si>
    <t>Visvesvaraya National Institute of Technology</t>
  </si>
  <si>
    <t>Department of Civil Engineering, Visvesvaraya National Institute of Technology, Nagpur, Nagpur, MH, India</t>
  </si>
  <si>
    <t>Shailendra, N.</t>
  </si>
  <si>
    <t>Shailendra,  Niharika</t>
  </si>
  <si>
    <t>Visvesvaraya Technological University</t>
  </si>
  <si>
    <t>Department of Artificial Intelligence and Data Science, Visvesvaraya Technological University, Belagavi, KA, India</t>
  </si>
  <si>
    <t>Rathod, P.</t>
  </si>
  <si>
    <t>Rathod,  Pralhad</t>
  </si>
  <si>
    <t>Department of Management Studies, Visvesvaraya Technological University, Belagavi, KA, India</t>
  </si>
  <si>
    <t>Parvathi, C.</t>
  </si>
  <si>
    <t>Parvathi,  C.</t>
  </si>
  <si>
    <t>Bhagyalakshmi, K.</t>
  </si>
  <si>
    <t>Bhagyalakshmi,  K.</t>
  </si>
  <si>
    <t>Gupta,  Shivangi</t>
  </si>
  <si>
    <t>Anju, M.</t>
  </si>
  <si>
    <t>Anju,  Motwani</t>
  </si>
  <si>
    <t>Vivekanand Education Society Institute of Management Studies and Research (University name not explicitly stated in provided text)</t>
  </si>
  <si>
    <t>Department of Finance, Vivekanand Education Society Institute of Management Studies and Research, Mumbai, MH, India</t>
  </si>
  <si>
    <t>Vaswani, V.</t>
  </si>
  <si>
    <t>Vaswani,  Anju Sunny</t>
  </si>
  <si>
    <t>Vivekanand Education Society's Business School</t>
  </si>
  <si>
    <t>Finance Department, Vivekanand Education Society’s Business School, Mumbai, India</t>
  </si>
  <si>
    <t>2-s2.0-105018297353</t>
  </si>
  <si>
    <t>Panda,  Nilanchala</t>
  </si>
  <si>
    <t>Vivekanand Education Society's Institute of Technology</t>
  </si>
  <si>
    <t>Dept. of Inft Engineering, Vivekanand Education Society's Institute of Technology, Mumbai, MH, India</t>
  </si>
  <si>
    <t>InvestED: A Smart Financial Education Platform Using LSTM &amp; Game Mechanics</t>
  </si>
  <si>
    <t>2-s2.0-105022186311</t>
  </si>
  <si>
    <t>Saindane, P.</t>
  </si>
  <si>
    <t>Saindane,  Pallavi</t>
  </si>
  <si>
    <t>Vivekanand Education Society's Institute of Technology, Mumbai, MH, India</t>
  </si>
  <si>
    <t>Agati - A Personalized Women’s Safety and Empowerment App</t>
  </si>
  <si>
    <t>Punjabi, D.</t>
  </si>
  <si>
    <t>Punjabi,  Divesh</t>
  </si>
  <si>
    <t>Mogale, M.U.</t>
  </si>
  <si>
    <t>Mogale,  Mohd Usmaan</t>
  </si>
  <si>
    <t>Tolani, R.</t>
  </si>
  <si>
    <t>Tolani,  Rajveer</t>
  </si>
  <si>
    <t>Aswani, D.</t>
  </si>
  <si>
    <t>Aswani,  Dhruv</t>
  </si>
  <si>
    <t>Pradhan, P.</t>
  </si>
  <si>
    <t>Pradhan,  Praful</t>
  </si>
  <si>
    <t>Sande, A.</t>
  </si>
  <si>
    <t>Sande,  Aman</t>
  </si>
  <si>
    <t>Mulam, A.</t>
  </si>
  <si>
    <t>Mulam,  Atharva</t>
  </si>
  <si>
    <t>Mishra,  Ravita</t>
  </si>
  <si>
    <t>Singh,  Akansha</t>
  </si>
  <si>
    <t>Vivekananda Global University</t>
  </si>
  <si>
    <t>Department of Management Studies, Vivekananda Global University, Jaipur, RJ, India</t>
  </si>
  <si>
    <t>2-s2.0-85207646967</t>
  </si>
  <si>
    <t>Agarwal, D.</t>
  </si>
  <si>
    <t>Agarwal,  Divya</t>
  </si>
  <si>
    <t>Vivekananda Institute of Professional Studies</t>
  </si>
  <si>
    <t>Vivekananda Institute of Professional Studies - Technical Campus, New Delhi, India</t>
  </si>
  <si>
    <t>Experimental Study to Analyze the Zonal Financial Independence of Women Using Fuzzy Logic</t>
  </si>
  <si>
    <t>Vij, S.</t>
  </si>
  <si>
    <t>Vij,  Sonakshi</t>
  </si>
  <si>
    <t>Mittal, K.</t>
  </si>
  <si>
    <t>Mittal,  Kajal</t>
  </si>
  <si>
    <t>2-s2.0-85128759136</t>
  </si>
  <si>
    <t>Achieving sustainability through financial literacy training</t>
  </si>
  <si>
    <t>Gupta,  Prisha</t>
  </si>
  <si>
    <t>Aggarwal, Y.</t>
  </si>
  <si>
    <t>Aggarwal,  Yogesh</t>
  </si>
  <si>
    <t>2-s2.0-85197266289</t>
  </si>
  <si>
    <t>Maslakova, D.O.</t>
  </si>
  <si>
    <t>Maslakova,  Daria O.</t>
  </si>
  <si>
    <t>Vladimir State University</t>
  </si>
  <si>
    <t>Vladimir State University, Vladimir, Vladimir Oblast, Russian Federation</t>
  </si>
  <si>
    <t>DIGITAL FINANCIAL LITERACY AS A CONDITION FOR THE POPULATION TO ADAPT TO DIGITAL TRANSFORMATION</t>
  </si>
  <si>
    <t>Teslenko, I.B.</t>
  </si>
  <si>
    <t>Teslenko,  Irina Borisovna</t>
  </si>
  <si>
    <t>Verousis, T.</t>
  </si>
  <si>
    <t>Verousis,  Thanos</t>
  </si>
  <si>
    <t>Vlerick Business School</t>
  </si>
  <si>
    <t>Vlerick Business School, Ghent, VOV, Belgium</t>
  </si>
  <si>
    <t>Soboleva, S.Y.</t>
  </si>
  <si>
    <t>Soboleva,  Svetlana Yu</t>
  </si>
  <si>
    <t>Volgograd State Medical University</t>
  </si>
  <si>
    <t>Volgogradskij Gosudarstvennyj Medicinskij Universitet, Volgograd, Volgograd Oblast, Russian Federation</t>
  </si>
  <si>
    <t>2-s2.0-85201392597</t>
  </si>
  <si>
    <t>Kasyanov, S.</t>
  </si>
  <si>
    <t>Kasyanov,  Sergey</t>
  </si>
  <si>
    <t>Volgograd State Socio-Pedagogical University</t>
  </si>
  <si>
    <t>The Department of Computer Science and Methods of Teaching Computer Science, Volgograd State Socio-Pedagogical University, Volgograd, Volgograd Oblast, Russian Federation</t>
  </si>
  <si>
    <t>On the Issue of Developing Financial Literacy of Future Digital Consultants in the Context of the Digitalisation of Society</t>
  </si>
  <si>
    <t>2-s2.0-85092009434</t>
  </si>
  <si>
    <t>Dulina, N.V.</t>
  </si>
  <si>
    <t>Dulina,  Nadezda V.</t>
  </si>
  <si>
    <t>Volgograd State Technical University</t>
  </si>
  <si>
    <t>Department of History, Culture and Sociology, Volgograd State Technical University, Volgograd, Volgograd Oblast, Russian Federation</t>
  </si>
  <si>
    <t>Social well-Being and financial literacy of urban residents (according to the results of the study — “Volgograd omnibus”); Социальное самочувствие и финансовая грамотность горожан (по итогам исследования «Волгоградский Омнибус»)</t>
  </si>
  <si>
    <t>Karpushova, S.E.</t>
  </si>
  <si>
    <t>Karpushova,  Svetlana E.</t>
  </si>
  <si>
    <t>Volgograd State Technical University, Volgograd, Volgograd Oblast, Russian Federation</t>
  </si>
  <si>
    <t>Paramonova, V.A.</t>
  </si>
  <si>
    <t>Paramonova,  Vera A.</t>
  </si>
  <si>
    <t>Department of Sociology, Volgograd State Technical University, Volgograd, Volgograd Oblast, Russian Federation</t>
  </si>
  <si>
    <t>Department of Marketing, Management and Production Organization, Volgograd State Technical University, Volgograd, Volgograd Oblast, Russian Federation</t>
  </si>
  <si>
    <t>2-s2.0-85081650310</t>
  </si>
  <si>
    <t>Financial behavior of Russian retired persons</t>
  </si>
  <si>
    <t>Ovchar, N.A.</t>
  </si>
  <si>
    <t>Ovchar,  Nadezhda</t>
  </si>
  <si>
    <t>Fadeeva, K.</t>
  </si>
  <si>
    <t>Fadeeva,  Ekaterina A.</t>
  </si>
  <si>
    <t>Department of Economics and Entrepreneurship, Volgograd State Technical University, Volgograd, Volgograd Oblast, Russian Federation</t>
  </si>
  <si>
    <t>Petruneva, R.M.</t>
  </si>
  <si>
    <t>Petruneva,  Raisa Moradovna</t>
  </si>
  <si>
    <t>2-s2.0-85089997358</t>
  </si>
  <si>
    <t>Arkannikov, A.A.</t>
  </si>
  <si>
    <t>Arkannikov,  Anton</t>
  </si>
  <si>
    <t>Volgograd State University</t>
  </si>
  <si>
    <t>Volgograd State University, Volgograd, Volgograd Oblast, Russian Federation</t>
  </si>
  <si>
    <t>Transformation of population finances in Russia and abroad in the Era of digitalization and industry 4.0</t>
  </si>
  <si>
    <t>2-s2.0-85185944821</t>
  </si>
  <si>
    <t>Eltanskaya, E.A.</t>
  </si>
  <si>
    <t>Eltanskaya,  Elena A.</t>
  </si>
  <si>
    <t>The Impact of Education on Digital Transactions</t>
  </si>
  <si>
    <t>Kulichenko, Y.N.</t>
  </si>
  <si>
    <t>Kulichenko,  Yulia N.</t>
  </si>
  <si>
    <t>2-s2.0-84940835633</t>
  </si>
  <si>
    <t>Fisher, O.V.</t>
  </si>
  <si>
    <t>Fisher,  Olga V.</t>
  </si>
  <si>
    <t>System of family budgeting as a methodological basis for personal accounting and guarantee for growth of financial literacy of the Russians</t>
  </si>
  <si>
    <t>Gorshkova, N.V.</t>
  </si>
  <si>
    <t>Gorshkova,  Natalia Valerievna</t>
  </si>
  <si>
    <t>Glushchenko, A.V.</t>
  </si>
  <si>
    <t>Glushchenko,  Alexandra V.</t>
  </si>
  <si>
    <t>Arzhanovskaya, A.V.</t>
  </si>
  <si>
    <t>Arzhanovskaya,  Anastasia V.</t>
  </si>
  <si>
    <t>Grigoryeva, L.V.</t>
  </si>
  <si>
    <t>Grigoryeva,  Lyubov V.</t>
  </si>
  <si>
    <t>Mytareva, L.A.</t>
  </si>
  <si>
    <t>Mytareva,  Leyla A.</t>
  </si>
  <si>
    <t>Perekrestova, L.V.</t>
  </si>
  <si>
    <t>Perekrestova,  Lyubov V.</t>
  </si>
  <si>
    <t>Zolotarova, O.</t>
  </si>
  <si>
    <t>Zolotarova,  Olena</t>
  </si>
  <si>
    <t>Volodymyr Dahl East Ukrainian National University</t>
  </si>
  <si>
    <t>Department of Chemical Engineering and Ecology, Volodymyr Dahl East Ukrainian National University, Kyiv, Ukraine</t>
  </si>
  <si>
    <t>2-s2.0-85173467535</t>
  </si>
  <si>
    <t>Maurer, F.</t>
  </si>
  <si>
    <t>Maurer,  Florian</t>
  </si>
  <si>
    <t>Vorarlberg University of Applied Sciences</t>
  </si>
  <si>
    <t>Department Business Informatics, FHV - Vorarlberg University of Applied Sciences, Dornbirn, Vorarlberg, Austria</t>
  </si>
  <si>
    <t>Business Intelligence and Innovation: An European Digital Innovation Hub to Increase System Interaction and Value Co-creation within and among Service Systems</t>
  </si>
  <si>
    <t>2-s2.0-85103857088</t>
  </si>
  <si>
    <t>Business intelligence and innovation: An european digital innovation Hub to increase system interaction and value co-creation within and among service systems</t>
  </si>
  <si>
    <t>Ulez’ko, A.V.</t>
  </si>
  <si>
    <t>Ulez’ko,  A. V.</t>
  </si>
  <si>
    <t>Voronezh State Agricultural University</t>
  </si>
  <si>
    <t>Voronezh State Agricultural University, Voronezh, Voronezh Oblast, Russian Federation</t>
  </si>
  <si>
    <t>2-s2.0-85134198645</t>
  </si>
  <si>
    <t>Davydova, T.</t>
  </si>
  <si>
    <t>Davydova,  Tatyana</t>
  </si>
  <si>
    <t>Voronezh State Technical University</t>
  </si>
  <si>
    <t>Voronezh State Technical University, Voronezh, Voronezh Oblast, Russian Federation</t>
  </si>
  <si>
    <t>Differentiation of views on green energy in the concept of sustainable development</t>
  </si>
  <si>
    <t>Morkovina, S.S.</t>
  </si>
  <si>
    <t>Morkovina,  S. S.</t>
  </si>
  <si>
    <t>Voronezh State University of Forestry and Technologies named after G.F. Morozov</t>
  </si>
  <si>
    <t>Department of Management and Economics of Entrepreneurship, Voronezh State University of Forestry and Technologies named after G.F. Morozov, Voronezh, Voronezh Oblast, Russian Federation</t>
  </si>
  <si>
    <t>Panyavina, E.A.</t>
  </si>
  <si>
    <t>Panyavina,  Ekaterina A.</t>
  </si>
  <si>
    <t>Sibiryatkina, I.V.</t>
  </si>
  <si>
    <t>Sibiryatkina,  I.</t>
  </si>
  <si>
    <t>Voronezh State University of Forestry and Technologies named after G.F. Morozov, Voronezh, Voronezh Oblast, Russian Federation</t>
  </si>
  <si>
    <t>2-s2.0-85072882725</t>
  </si>
  <si>
    <t>Korobeynikova, L.S.</t>
  </si>
  <si>
    <t>Korobeynikova,  Larisa S.</t>
  </si>
  <si>
    <t>Voronezhskiy Gosudarstvenniy Universitet</t>
  </si>
  <si>
    <t>Voronezhskiy Gosudarstvenniy Universitet, Voronezh, Voronezh Oblast, Russian Federation</t>
  </si>
  <si>
    <t>The Main Directions and Tools of Banking Digitalization</t>
  </si>
  <si>
    <t>Ivanova, O.V.</t>
  </si>
  <si>
    <t>Ivanova,  Olga Vladimirovna</t>
  </si>
  <si>
    <t>Risin, I.E.</t>
  </si>
  <si>
    <t>Risin,  Igor</t>
  </si>
  <si>
    <t>Sysoeva, E.F.</t>
  </si>
  <si>
    <t>Sysoeva,  Elena</t>
  </si>
  <si>
    <t>Blasch, J.</t>
  </si>
  <si>
    <t>Blasch,  Julia E.</t>
  </si>
  <si>
    <t>Vrije Universiteit Amsterdam</t>
  </si>
  <si>
    <t>Vrije Universiteit Amsterdam Instituut voor Milieuvraagstukken, Amsterdam, Noord-Holland, Netherlands</t>
  </si>
  <si>
    <t>Bunders, J.F.</t>
  </si>
  <si>
    <t>Bunders,  Joske F.G.</t>
  </si>
  <si>
    <t>Vrije Universiteit Amsterdam Athena Instituut, Amsterdam, Noord-Holland, Netherlands</t>
  </si>
  <si>
    <t>Aantjes, C.J.</t>
  </si>
  <si>
    <t>Aantjes,  Carolien Jeanette</t>
  </si>
  <si>
    <t>Vrije Universiteit Amsterdam Athena Instituut, Amsterdam, Noord-Holland, Netherlands, ETC Foundation, Leusden, Netherlands</t>
  </si>
  <si>
    <t>2-s2.0-85211914870</t>
  </si>
  <si>
    <t>Van Hove, L.</t>
  </si>
  <si>
    <t>Van Hove,  Leo</t>
  </si>
  <si>
    <t>259</t>
  </si>
  <si>
    <t>Vrije Universiteit Brussel</t>
  </si>
  <si>
    <t>Vrije Universiteit Brussel, Brussels, BRU, Belgium</t>
  </si>
  <si>
    <t>Financial literacy: different indicator, different insights?</t>
  </si>
  <si>
    <t>2-s2.0-105003429327</t>
  </si>
  <si>
    <t>Are You Financially Literate or Not? Experimental Evidence on Discrepancies between Two Metrics</t>
  </si>
  <si>
    <t>2-s2.0-85219066636</t>
  </si>
  <si>
    <t>How reliable are financial-literacy country rankings?</t>
  </si>
  <si>
    <t>de Moor, L.</t>
  </si>
  <si>
    <t>de Moor,  Lieven</t>
  </si>
  <si>
    <t>2-s2.0-85075717603</t>
  </si>
  <si>
    <t>Vrije Universiteit Brussel
Uniwersytet Mikołaja Kopernika w Toruniu</t>
  </si>
  <si>
    <t>Department of Applied Economics, Vrije Universiteit Brussel, Brussels, BRU, Belgium, Faculty of Economic Sciences and Management, Uniwersytet Mikołaja Kopernika w Toruniu, Torun, KP, Poland</t>
  </si>
  <si>
    <t>National culture and financial literacy: international evidence</t>
  </si>
  <si>
    <t>Kotandzhyan, A.V.</t>
  </si>
  <si>
    <t>Kotandzhyan,  Asya Valentinovna</t>
  </si>
  <si>
    <t>Vyatka State University</t>
  </si>
  <si>
    <t>Vyatka State University, Kirov, Kirov Oblast, Russian Federation</t>
  </si>
  <si>
    <t>Depoo, L.</t>
  </si>
  <si>
    <t>Depoo,  Lucie</t>
  </si>
  <si>
    <t>Vysoké Školy Ekonomie a Managementu (this translation from Czech to English is "Higher Schools of Economics and Management") might be considered as a university system rather than an individual university. In such cases, I would suggest interpreting the affiliation text as not containing a specific university name. So, in this instance, NA would be the correct answer.</t>
  </si>
  <si>
    <t>Vysoké Školy Ekonomie a Managementu, Prague, Czech Republic</t>
  </si>
  <si>
    <t>2-s2.0-105008702713</t>
  </si>
  <si>
    <t>Lupeikytė, E.</t>
  </si>
  <si>
    <t>Lupeikytė,  Ernesta</t>
  </si>
  <si>
    <t>Vytautas Magnus University</t>
  </si>
  <si>
    <t>Faculty of Economics and Management, Vytautas Magnus University, Kaunas, Kaunas, Lithuania</t>
  </si>
  <si>
    <t>How prepared are SMEs for market disturbances? A dynamic approach to SMEs’ financial resilience</t>
  </si>
  <si>
    <t>2-s2.0-85141070790</t>
  </si>
  <si>
    <t>Jančius, R.</t>
  </si>
  <si>
    <t>Jančius,  Rūtenis</t>
  </si>
  <si>
    <t>Institute of Environment and Ecology, Vytautas Magnus University, Kaunas, Kaunas, Lithuania</t>
  </si>
  <si>
    <t>The Influence of Values and Social Environment on Parents’ Environmental Attitudes: Lithuanian Case Study</t>
  </si>
  <si>
    <t>2-s2.0-85198097871</t>
  </si>
  <si>
    <t>Pasvenskiene, A.</t>
  </si>
  <si>
    <t>Pasvenskiene,  Ausrine</t>
  </si>
  <si>
    <t>Faculty of Law, Vytautas Magnus University, Kaunas, Kaunas, Lithuania</t>
  </si>
  <si>
    <t>Empowering consumers: Unlocking financial education within EU law</t>
  </si>
  <si>
    <t>2-s2.0-85151468467</t>
  </si>
  <si>
    <t>Legenzova, R.</t>
  </si>
  <si>
    <t>Legenzova,  Renata</t>
  </si>
  <si>
    <t>FINANCIAL SOCIALIZATION, STRENGTH OF SOCIAL TIES AND INVESTMENT LITERACY OF INVESTORS IN PEER-TO-PEER (P2P) LENDING PLATFORMS</t>
  </si>
  <si>
    <t>2-s2.0-85191238127</t>
  </si>
  <si>
    <t>Leckė, G.</t>
  </si>
  <si>
    <t>Leckė,  Gintarė</t>
  </si>
  <si>
    <t>Vytautas Magnus University, Kaunas, Kaunas, Lithuania</t>
  </si>
  <si>
    <t>Exploring rationality of peer-to-peer lending investors: A conceptual approach and multicriteria-based methodology</t>
  </si>
  <si>
    <t>Butkus, M.</t>
  </si>
  <si>
    <t>Butkus,  Mindaugas</t>
  </si>
  <si>
    <t>Gavenauskas, A.</t>
  </si>
  <si>
    <t>Gavenauskas,  Algirdas</t>
  </si>
  <si>
    <t>Vytautas Kavolis Transdisciplinary Research Institute, Vytautas Magnus University, Kaunas, Kaunas, Lithuania</t>
  </si>
  <si>
    <t>Veršinskas, T.</t>
  </si>
  <si>
    <t>Veršinskas,  Tomas</t>
  </si>
  <si>
    <t>Gaigalienė, A.</t>
  </si>
  <si>
    <t>Gaigalienė,  Asta</t>
  </si>
  <si>
    <t>Horiunova, K.</t>
  </si>
  <si>
    <t>Horiunova,  Kateryna</t>
  </si>
  <si>
    <t>Vytautas Magnus University (or just Magnus University if the full name is not preferred)</t>
  </si>
  <si>
    <t>Bioeconomy Research Institute, Vytautas Magnus University, Kaunas, Kaunas, Lithuania, Department of Marketing and Tourism, Mariupol State University, Mariupol, Donetsk Oblast, Ukraine</t>
  </si>
  <si>
    <t>Ostrom, A.L.</t>
  </si>
  <si>
    <t>Ostrom,  Amy L.</t>
  </si>
  <si>
    <t>W. P. Carey School of Business (University not specified in provided affiliation)</t>
  </si>
  <si>
    <t>WHL Graduate School of Business and Economics</t>
  </si>
  <si>
    <t>WHL Graduate School of Business and Economics, Lahr, Germany</t>
  </si>
  <si>
    <t>Bratfisch, C.</t>
  </si>
  <si>
    <t>Bratfisch,  Clara</t>
  </si>
  <si>
    <t>WHU - Otto Beisheim School of Management</t>
  </si>
  <si>
    <t>WHU - Otto Beisheim School of Management, Vallendar, Rheinland-Pfalz, Germany</t>
  </si>
  <si>
    <t>Wyszkowska-Kaniewska, O.</t>
  </si>
  <si>
    <t>Wyszkowska-Kaniewska,  Olga</t>
  </si>
  <si>
    <t>WSB University</t>
  </si>
  <si>
    <t>WSB University in Gdansk, Gdansk, Pomeranian, Poland</t>
  </si>
  <si>
    <t>Dacko-Pikiewicz, Z.</t>
  </si>
  <si>
    <t>Dacko-Pikiewicz,  Zdzisława</t>
  </si>
  <si>
    <t>Faculty of Applied Sciences, WSB University, Dabrowa Gornicza, Dabrowa Gornicza, Silesian, Poland</t>
  </si>
  <si>
    <t>WSB University, Warsaw, Poland</t>
  </si>
  <si>
    <t>Sustainability and Health Initiative (SHINE), Harvard T.H. Chan School of Public Health, Boston, MA, United States, Department of Management, WSB University, Dabrowa Gornicza, Dabrowa Gornicza, Silesian, Poland</t>
  </si>
  <si>
    <t>Szczepańska-Woszczyna, K.</t>
  </si>
  <si>
    <t>Szczepańska-Woszczyna,  Katarzyna</t>
  </si>
  <si>
    <t>WSEI University</t>
  </si>
  <si>
    <t>WSEI University, Lublin, LU, Poland</t>
  </si>
  <si>
    <t>Faculty of Administration and Social Sciences, WSEI University, Lublin, LU, Poland</t>
  </si>
  <si>
    <t>2-s2.0-85115706201</t>
  </si>
  <si>
    <t>Institute of Public Administration and Business, WSEI University, Lublin, LU, Poland</t>
  </si>
  <si>
    <t>DO WOMEN BEHAVE FINANCIALLY WORSE THAN MEN? EVIDENCE FROM MARRIED AND COHABITING COUPLES</t>
  </si>
  <si>
    <t>Business and Management, WSEI University, Lublin, LU, Poland</t>
  </si>
  <si>
    <t>2-s2.0-85133974053</t>
  </si>
  <si>
    <t>Are Two Heads Really Better than one in Intra-Household Financial Management? Evidence on the Financial Behaviour of Couples in Poland</t>
  </si>
  <si>
    <t>2-s2.0-85104016721</t>
  </si>
  <si>
    <t>Financial literacy, behaviour and well-being of millennials in poland compared to previous generations: The insights from three large-scale surveys</t>
  </si>
  <si>
    <t>Porzak, R.</t>
  </si>
  <si>
    <t>Porzak,  Robert</t>
  </si>
  <si>
    <t>Experimental Psychology Lab, WSEI University, Lublin, LU, Poland</t>
  </si>
  <si>
    <t>Institute of Psychology and Human Sciences, WSEI University, Lublin, LU, Poland</t>
  </si>
  <si>
    <t>Institute of Public Administration and Business, WSEI University, Lublin, LU, Poland, Institute of Economics and Finance, University of Rzeszów, Rzeszow, PK, Poland</t>
  </si>
  <si>
    <t>Baryla-Matejczuk, M.</t>
  </si>
  <si>
    <t>Baryla-Matejczuk,  Monika</t>
  </si>
  <si>
    <t>2-s2.0-105009951555</t>
  </si>
  <si>
    <t>Kolisnichenko, P.</t>
  </si>
  <si>
    <t>Kolisnichenko,  Paulina</t>
  </si>
  <si>
    <t>WSHIU (Assuming it stands for the name of the University)</t>
  </si>
  <si>
    <t>Vice Rector for International Cooperation, WSHIU Academy of Applied Sciences, Poznan, Poland</t>
  </si>
  <si>
    <t>Current trends of international financial organizations during a large-scale war in Europe. New international security policies in the European Union; Nuevas políticas de seguridad internacional en la Unión Europea. Tendencias actuales de las organizaciones financieras durante una guerra a gran escala en Europa.</t>
  </si>
  <si>
    <t>2-s2.0-85045687130</t>
  </si>
  <si>
    <t>Angel, S.</t>
  </si>
  <si>
    <t>Angel,  Stefan</t>
  </si>
  <si>
    <t>WU Vienna University of Economics and Business</t>
  </si>
  <si>
    <t>Institute for Social Policy, WU Vienna University of Economics and Business, Vienna, Vienna, Austria</t>
  </si>
  <si>
    <t>Smart tools? A randomized controlled trial on the impact of three different media tools on personal finance</t>
  </si>
  <si>
    <t>Malsiner-Walli, G.</t>
  </si>
  <si>
    <t>Malsiner-Walli,  Gertraud</t>
  </si>
  <si>
    <t>Institute for Statistics and Mathematics, WU Vienna University of Economics and Business, Vienna, Vienna, Austria</t>
  </si>
  <si>
    <t>Hanspal, T.</t>
  </si>
  <si>
    <t>Hanspal,  Tobin</t>
  </si>
  <si>
    <t>Banking and Insurance, WU Vienna University of Economics and Business, Vienna, Vienna, Austria</t>
  </si>
  <si>
    <t>Grün, B.</t>
  </si>
  <si>
    <t>Grün,  Bettina</t>
  </si>
  <si>
    <t>WYZSZA SZKOLA EKONOMII I INNOWACJI (Lublin</t>
  </si>
  <si>
    <t>WYZSZA SZKOLA EKONOMII I INNOWACJI W LUBLINIE, LUBLIN, Poland</t>
  </si>
  <si>
    <t>Louman, B.</t>
  </si>
  <si>
    <t>Louman,  Bas</t>
  </si>
  <si>
    <t>Wageningen</t>
  </si>
  <si>
    <t>Tropenbos International, Wageningen, Netherlands</t>
  </si>
  <si>
    <t>Girolami, E.D.</t>
  </si>
  <si>
    <t>Girolami,  Erica Di</t>
  </si>
  <si>
    <t>Primo, L.G.</t>
  </si>
  <si>
    <t>Primo,  Luis Gomes</t>
  </si>
  <si>
    <t>Irvine, K.</t>
  </si>
  <si>
    <t>Irvine,  Kenneth A.</t>
  </si>
  <si>
    <t>Wageningen University</t>
  </si>
  <si>
    <t>IHE Delft Institute for Water Education, Delft, Zuid-Holland, Netherlands, Aquatic Ecology and Water Quality Management Group, Wageningen University &amp; Research, Wageningen, Gelderland, Netherlands</t>
  </si>
  <si>
    <t>Faculteit Economie en Bedrijfskunde, Groningen, Groningen, Netherlands, Development Economics Group, Wageningen University &amp; Research, Wageningen, Gelderland, Netherlands</t>
  </si>
  <si>
    <t>Sayinzoga, A.</t>
  </si>
  <si>
    <t>Sayinzoga,  Aüssi</t>
  </si>
  <si>
    <t>University of Rwanda, Butare, Rwanda, Development Economics Group, Wageningen University &amp; Research, Wageningen, Gelderland, Netherlands</t>
  </si>
  <si>
    <t>2-s2.0-85057145696</t>
  </si>
  <si>
    <t>Sseruyange, J.</t>
  </si>
  <si>
    <t>Sseruyange,  John</t>
  </si>
  <si>
    <t>School of Economics, Makerere University, Kampala, Uganda, Development Economics Group, Wageningen University &amp; Research, Wageningen, Gelderland, Netherlands</t>
  </si>
  <si>
    <t>Do Incentives Matter for the Diffusion of Financial Knowledge? Experimental Evidence from Uganda</t>
  </si>
  <si>
    <t>Antonides, G.</t>
  </si>
  <si>
    <t>Antonides,  Gerrit</t>
  </si>
  <si>
    <t>Wageningen University &amp; Research</t>
  </si>
  <si>
    <t>Department of Social Sciences, Wageningen University &amp; Research, Wageningen, Gelderland, Netherlands</t>
  </si>
  <si>
    <t>Bulte, E.</t>
  </si>
  <si>
    <t>Bulte,  Erwin H.</t>
  </si>
  <si>
    <t>Development Economics Group, Wageningen University &amp; Research, Wageningen, Gelderland, Netherlands</t>
  </si>
  <si>
    <t>Bulte, E.H.</t>
  </si>
  <si>
    <t>Waikato (NA if no specific university mentioned)</t>
  </si>
  <si>
    <t>Waikato Management School, Hamilton, WKO, New Zealand</t>
  </si>
  <si>
    <t>Waikato (NA if there is no explicit mention of a University)</t>
  </si>
  <si>
    <t>Meesook, K.</t>
  </si>
  <si>
    <t>Meesook,  Kanokwan</t>
  </si>
  <si>
    <t>Walailak University</t>
  </si>
  <si>
    <t>School of Accountancy and Finance, Walailak University, Tha Sala, Nakhon si Thammarat, Thailand</t>
  </si>
  <si>
    <t>Williams, D.</t>
  </si>
  <si>
    <t>Williams,  Darryl</t>
  </si>
  <si>
    <t>16</t>
  </si>
  <si>
    <t>Walden University</t>
  </si>
  <si>
    <t>Walden University, Austin, TX, United States</t>
  </si>
  <si>
    <t>Hudak, R.P.</t>
  </si>
  <si>
    <t>Hudak,  Ronald P.</t>
  </si>
  <si>
    <t>School of Health Sciences, Walden University, Minneapolis, MN, United States</t>
  </si>
  <si>
    <t>Plummer, S.</t>
  </si>
  <si>
    <t>School of Health and Human Services, Walden University, Minneapolis, MN, United States</t>
  </si>
  <si>
    <t>2-s2.0-85160412779</t>
  </si>
  <si>
    <t>Garidzirai, R.</t>
  </si>
  <si>
    <t>Garidzirai,  Rufaro</t>
  </si>
  <si>
    <t>Walter Sisulu University</t>
  </si>
  <si>
    <t>Department of Management, Walter Sisulu University, Eastern Cape, South Africa</t>
  </si>
  <si>
    <t>Financial literacy and inclusion for rural agrarian change and sustainable livelihood in the Eastern Cape, South Africa</t>
  </si>
  <si>
    <t>Kabiti, H.</t>
  </si>
  <si>
    <t>Kabiti,  Hlekani Muchazotida</t>
  </si>
  <si>
    <t>Risk and Vulnerability Science Centre, Walter Sisulu University, Eastern Cape, South Africa</t>
  </si>
  <si>
    <t>Ndhleve, S.</t>
  </si>
  <si>
    <t>Ndhleve,  Simbarashe</t>
  </si>
  <si>
    <t>2-s2.0-105018287456</t>
  </si>
  <si>
    <t>Kange’the, S.M.</t>
  </si>
  <si>
    <t>Kange’the,  Simon M.</t>
  </si>
  <si>
    <t>Department of Social Work, Walter Sisulu University, Eastern Cape, South Africa</t>
  </si>
  <si>
    <t>Pitfalls weighing down the development of sustainable entrepreneurial governance culture among the South African youths: Eclectic contexts</t>
  </si>
  <si>
    <t>Yeboah, A.</t>
  </si>
  <si>
    <t>Yeboah,  Abor</t>
  </si>
  <si>
    <t>Walter Sisulu University, Eastern Cape, South Africa</t>
  </si>
  <si>
    <t>Magocha, M.</t>
  </si>
  <si>
    <t>Magocha,  Medicine</t>
  </si>
  <si>
    <t>Department of Business Management and Economics, Walter Sisulu University, Eastern Cape, South Africa</t>
  </si>
  <si>
    <t>Faculty of Economic and Financial Sciences, Walter Sisulu University, Eastern Cape, South Africa</t>
  </si>
  <si>
    <t>Akande, J.O.</t>
  </si>
  <si>
    <t>Akande,  O. Joseph</t>
  </si>
  <si>
    <t>Department of Accounting, Walter Sisulu University, Eastern Cape, South Africa</t>
  </si>
  <si>
    <t>Hosu, Y.S.</t>
  </si>
  <si>
    <t>Hosu,  Yiseyon Sunday</t>
  </si>
  <si>
    <t>Department of Economic and Business Sciences, Walter Sisulu University, Eastern Cape, South Africa</t>
  </si>
  <si>
    <t>Abaver, D.T.</t>
  </si>
  <si>
    <t>Abaver,  Dominic Targema</t>
  </si>
  <si>
    <t>Department of Pathology and Laboratory Medicine, Walter Sisulu University, Eastern Cape, South Africa</t>
  </si>
  <si>
    <t>2-s2.0-85127602787</t>
  </si>
  <si>
    <t>Wojtaszek, H.</t>
  </si>
  <si>
    <t>Wojtaszek,  Henryk</t>
  </si>
  <si>
    <t>War Studies University</t>
  </si>
  <si>
    <t>War Studies University, Warsaw, MA, Poland</t>
  </si>
  <si>
    <t>Analysis of Directional Activities for Industry 4.0 in the Example of Poland and Germany</t>
  </si>
  <si>
    <t>Jałowiec, T.</t>
  </si>
  <si>
    <t>Jałowiec,  Tomasz</t>
  </si>
  <si>
    <t>Warrington College of Business</t>
  </si>
  <si>
    <t>Warrington College of Business, Gainesville, FL, United States</t>
  </si>
  <si>
    <t>Cohen, J.B.</t>
  </si>
  <si>
    <t>Cohen,  Joel B.</t>
  </si>
  <si>
    <t>Department of Emeritus, Warrington College of Business, Gainesville, FL, United States</t>
  </si>
  <si>
    <t>AitSahlia, F.</t>
  </si>
  <si>
    <t>AitSahlia,  Farid</t>
  </si>
  <si>
    <t>Firth, C.</t>
  </si>
  <si>
    <t>Firth,  Chris P.</t>
  </si>
  <si>
    <t>Warwick Business School</t>
  </si>
  <si>
    <t>Warwick Business School, Coventry, West Midlands, United Kingdom</t>
  </si>
  <si>
    <t>2-s2.0-85089046774</t>
  </si>
  <si>
    <t>Improving financial capability</t>
  </si>
  <si>
    <t>Patel, K.</t>
  </si>
  <si>
    <t>Patel,  Krishane</t>
  </si>
  <si>
    <t>Antoniou, C.</t>
  </si>
  <si>
    <t>Antoniou,  Constantinos</t>
  </si>
  <si>
    <t>Roper, S.</t>
  </si>
  <si>
    <t>Roper,  Stephen</t>
  </si>
  <si>
    <t>Adomako, S.</t>
  </si>
  <si>
    <t>Adomako,  Samuel</t>
  </si>
  <si>
    <t>Stewart, N.</t>
  </si>
  <si>
    <t>Stewart,  Neil</t>
  </si>
  <si>
    <t>2-s2.0-85142155705</t>
  </si>
  <si>
    <t>Hoshino, A.</t>
  </si>
  <si>
    <t>Hoshino,  Akio</t>
  </si>
  <si>
    <t>Waseda University</t>
  </si>
  <si>
    <t>Waseda University, Tokyo, Japan</t>
  </si>
  <si>
    <t>How do floods affect insurance demand? Evidence from flood insurance take-up in Japan</t>
  </si>
  <si>
    <t>Shao, J.</t>
  </si>
  <si>
    <t>Shao,  Jie</t>
  </si>
  <si>
    <t>Yamaoka, M.</t>
  </si>
  <si>
    <t>Yamaoka,  Michio</t>
  </si>
  <si>
    <t>Graduate School of Asia-Pacific Studies, Waseda University, Tokyo, Japan</t>
  </si>
  <si>
    <t>Nakaide, S.</t>
  </si>
  <si>
    <t>Nakaide,  Satoshi</t>
  </si>
  <si>
    <t>2-s2.0-85143487818</t>
  </si>
  <si>
    <t>Rhee, M.C.</t>
  </si>
  <si>
    <t>Rhee,  Maji C.</t>
  </si>
  <si>
    <t>School of International Liberal Studies, Waseda University, Tokyo, Japan</t>
  </si>
  <si>
    <t>US Pensions and Taxation</t>
  </si>
  <si>
    <t>Arimura, T.H.</t>
  </si>
  <si>
    <t>Arimura,  Toshih H.</t>
  </si>
  <si>
    <t>Faculty of Political Science and Economics, Waseda University, Tokyo, Japan</t>
  </si>
  <si>
    <t>Washington College</t>
  </si>
  <si>
    <t>Department of Business Management, Washington College, Chestertown, Chestertown, MD, United States</t>
  </si>
  <si>
    <t>Washington College, Chestertown, Chestertown, MD, United States</t>
  </si>
  <si>
    <t>Gutschmidt, S.</t>
  </si>
  <si>
    <t>Gutschmidt,  Sara</t>
  </si>
  <si>
    <t>Washington State University</t>
  </si>
  <si>
    <t>Department of Human Development, Washington State University Vancouver, Vancouver, WA, United States</t>
  </si>
  <si>
    <t>Chilton, R.</t>
  </si>
  <si>
    <t>Chilton,  Reanne Cunningham</t>
  </si>
  <si>
    <t>Washington State University Pullman, Pullman, WA, United States</t>
  </si>
  <si>
    <t>Schmitter-Edgecombe, M.</t>
  </si>
  <si>
    <t>Schmitter-Edgecombe,  Maureen E.</t>
  </si>
  <si>
    <t>2-s2.0-85130917230</t>
  </si>
  <si>
    <t>Calderone, S.M.</t>
  </si>
  <si>
    <t>Calderone,  Shannon M.</t>
  </si>
  <si>
    <t>Department of Educational Leadership &amp; Sport Management, Washington State University, Burlington, WA, United States</t>
  </si>
  <si>
    <t>The power of relational work: Reimagining new forms of financial citizenship through sociability</t>
  </si>
  <si>
    <t>Salazar, A.M.</t>
  </si>
  <si>
    <t>Salazar,  Amy M.</t>
  </si>
  <si>
    <t>Lopez, J.M.</t>
  </si>
  <si>
    <t>Lopez,  Jacquelene M.</t>
  </si>
  <si>
    <t>Spiers, S.S.</t>
  </si>
  <si>
    <t>Spiers,  Sara S.</t>
  </si>
  <si>
    <t>2-s2.0-85064980283</t>
  </si>
  <si>
    <t>Myckatyn, T.M.</t>
  </si>
  <si>
    <t>Myckatyn,  Terence M.</t>
  </si>
  <si>
    <t>Washington University School of Medicine</t>
  </si>
  <si>
    <t>Division of Plastic and Reconstructive Surgery, Washington University School of Medicine in St. Louis, St. Louis, MO, United States,</t>
  </si>
  <si>
    <t>Five financial pearls for medical students, residents, and young surgeons</t>
  </si>
  <si>
    <t>2-s2.0-0014817620</t>
  </si>
  <si>
    <t>Anderson,  Mary</t>
  </si>
  <si>
    <t>Departments of Medicine and Preventive Medicine, Washington University School of Medicine in St. Louis, St. Louis, MO, United States</t>
  </si>
  <si>
    <t>Relationship between demographic characteristics, patient’s chief complaint, and medical care destination in an emergency room</t>
  </si>
  <si>
    <t>Perkoff, G.T.</t>
  </si>
  <si>
    <t>Perkoff,  Gerald T.</t>
  </si>
  <si>
    <t>Sharma,  Ketan</t>
  </si>
  <si>
    <t>Division of Plastic and Reconstructive Surgery, Washington University School of Medicine in St. Louis, St. Louis, MO, United States</t>
  </si>
  <si>
    <t>Poppler, L.H.</t>
  </si>
  <si>
    <t>Poppler,  Louis H.</t>
  </si>
  <si>
    <t>Buck, D.W.</t>
  </si>
  <si>
    <t>Buck,  Donald W.</t>
  </si>
  <si>
    <t>Division of Pediatric Emergency Medicine, Washington University School of Medicine in St. Louis, St. Louis, MO, United States</t>
  </si>
  <si>
    <t>Han,  Yuchen</t>
  </si>
  <si>
    <t>Washington University in St. Louis</t>
  </si>
  <si>
    <t>Washington University in St. Louis, St. Louis, MO, United States</t>
  </si>
  <si>
    <t>Sensoy-Bahar, O.B.</t>
  </si>
  <si>
    <t>Sensoy-Bahar,  Ozge</t>
  </si>
  <si>
    <t>Washington University in St. Louis, George Warren Brown School of Social Work, St. Louis, MO, United States</t>
  </si>
  <si>
    <t>2-s2.0-38549127179</t>
  </si>
  <si>
    <t>Center for Social Development, Washington University in St. Louis, St. Louis, MO, United States</t>
  </si>
  <si>
    <t>Age differences in IDA savings outcomes: Findings from the American Dream Demonstration</t>
  </si>
  <si>
    <t>Saint Louis University, St. Louis, MO, United States, Center for Social Development, Washington University in St. Louis, St. Louis, MO, United States</t>
  </si>
  <si>
    <t>2-s2.0-0011152398</t>
  </si>
  <si>
    <t>Institutional determinants of saving: Implications for low-income households and public policy</t>
  </si>
  <si>
    <t>Damulira, C.</t>
  </si>
  <si>
    <t>Damulira,  Christopher</t>
  </si>
  <si>
    <t>2-s2.0-33845498405</t>
  </si>
  <si>
    <t>Schreiner, M.</t>
  </si>
  <si>
    <t>Schreiner,  Mark</t>
  </si>
  <si>
    <t>Program costs for individual development accounts</t>
  </si>
  <si>
    <t>McKay, M.M.</t>
  </si>
  <si>
    <t>McKay,  Mary Mc Kernan</t>
  </si>
  <si>
    <t>Johnson, E.</t>
  </si>
  <si>
    <t>Johnson,  Elizabeth</t>
  </si>
  <si>
    <t>Washington University in St. Louis, George Warren Brown School of Social Work, St. Louis, MO, United States, School of Social Work, Washington University in St. Louis, St. Louis, MO, United States</t>
  </si>
  <si>
    <t>Putnam, M.</t>
  </si>
  <si>
    <t>Putnam,  Michelle</t>
  </si>
  <si>
    <t>Bhayani, R.K.</t>
  </si>
  <si>
    <t>Bhayani,  Rakhee K.</t>
  </si>
  <si>
    <t>Washington University School of Medicine in St. Louis, St. Louis, MO, United States</t>
  </si>
  <si>
    <t>Byansi, W.</t>
  </si>
  <si>
    <t>Byansi,  William</t>
  </si>
  <si>
    <t>McClendon, G.G.</t>
  </si>
  <si>
    <t>Nartey, P.</t>
  </si>
  <si>
    <t>Nartey,  Portia Buernarkie</t>
  </si>
  <si>
    <t>International Center for Child Health and Development, Washington University in St. Louis, George Warren Brown School of Social Work, St. Louis, MO, United States</t>
  </si>
  <si>
    <t>Nattabi, J.</t>
  </si>
  <si>
    <t>Nattabi,  Jennifer</t>
  </si>
  <si>
    <t>Laker, P.A.</t>
  </si>
  <si>
    <t>Laker,  Penina Acayo</t>
  </si>
  <si>
    <t>Sensoy-Bahar, O.</t>
  </si>
  <si>
    <t>Nabayinda, J.</t>
  </si>
  <si>
    <t>Nabayinda,  Josephine</t>
  </si>
  <si>
    <t>Khinduka, S.</t>
  </si>
  <si>
    <t>Khinduka,  Shanti K.</t>
  </si>
  <si>
    <t>2-s2.0-85072895851</t>
  </si>
  <si>
    <t>Suubi4Cancer: A protocol for an innovative combination intervention to improve access to pediatric cancer services and treatment adherence among children living with HIV/AIDS in Uganda</t>
  </si>
  <si>
    <t>Office of the Provost, Washington University in St. Louis, St. Louis, MO, United States</t>
  </si>
  <si>
    <t>Morrow-Howell, N.</t>
  </si>
  <si>
    <t>Morrow-Howell,  Nancy L.</t>
  </si>
  <si>
    <t>Washington University in St. Louis, St. Louis, MO, United States, Center for Social Development, Washington University in St. Louis, St. Louis, MO, United States</t>
  </si>
  <si>
    <t>Sensoy-Bahar, O.S.</t>
  </si>
  <si>
    <t>2-s2.0-85061772840</t>
  </si>
  <si>
    <t>Can the poor save?: Saving and asset building in individual development accounts</t>
  </si>
  <si>
    <t>Johnson, K.J.</t>
  </si>
  <si>
    <t>Johnson,  Kimberly J.</t>
  </si>
  <si>
    <t>Huang, X.</t>
  </si>
  <si>
    <t>Huang,  Xuan</t>
  </si>
  <si>
    <t>Katumba, R.G.N.</t>
  </si>
  <si>
    <t>Katumba,  Ruth G.N.</t>
  </si>
  <si>
    <t>Ssentumbwe, V.</t>
  </si>
  <si>
    <t>Ssentumbwe,  Vicent</t>
  </si>
  <si>
    <t>Kizito, S.</t>
  </si>
  <si>
    <t>Kizito,  Samuel</t>
  </si>
  <si>
    <t>McBride, A.M.</t>
  </si>
  <si>
    <t>McBride,  Amanda Moore</t>
  </si>
  <si>
    <t>Zou, L.</t>
  </si>
  <si>
    <t>Zou,  Li</t>
  </si>
  <si>
    <t>Guo, S.</t>
  </si>
  <si>
    <t>Guo,  Shenyang</t>
  </si>
  <si>
    <t>Faculty Associates, Washington University in St. Louis, St. Louis, MO, United States</t>
  </si>
  <si>
    <t>Brown, D.S.</t>
  </si>
  <si>
    <t>Brown,  Derek S.</t>
  </si>
  <si>
    <t>Tutlam, N.T.</t>
  </si>
  <si>
    <t>Tutlam,  Nhial T.</t>
  </si>
  <si>
    <t>School of Social Work, Washington University in St. Louis, St. Louis, MO, United States</t>
  </si>
  <si>
    <t>Rochelle, M.</t>
  </si>
  <si>
    <t>Rochelle,  Michael</t>
  </si>
  <si>
    <t>School of Social Work, Washington University in St. Louis, St. Louis, MO, United States, Centene Corporation, St. Louis, MO, United States</t>
  </si>
  <si>
    <t>2-s2.0-84885459524</t>
  </si>
  <si>
    <t>Dawes, T.A.</t>
  </si>
  <si>
    <t>Dawes,  Trevor A.</t>
  </si>
  <si>
    <t>Libraries, ACRL, and financial literacy: Helping students make sound decisions</t>
  </si>
  <si>
    <t>Center for Social Development, Washington University in St. Louis, George Warren Brown School of Social Work, St. Louis, MO, United States</t>
  </si>
  <si>
    <t>2-s2.0-84924699369</t>
  </si>
  <si>
    <t>Russell, B.</t>
  </si>
  <si>
    <t>Russell,  Blair D.</t>
  </si>
  <si>
    <t>Financial education and savings outcomes for low-income IDA participants: Does age make a difference?</t>
  </si>
  <si>
    <t>Reinertson, V.</t>
  </si>
  <si>
    <t>Reinertson,  Vanessa</t>
  </si>
  <si>
    <t>Skees, S.</t>
  </si>
  <si>
    <t>Skees,  Stephanie</t>
  </si>
  <si>
    <t>Roll, S.</t>
  </si>
  <si>
    <t>Roll,  Stephen P.</t>
  </si>
  <si>
    <t>Washington University in St. Louis, George Warren Brown School of Social Work, St. Louis, MO, United States, International Center for Child Health and Development, Masaka, Uganda</t>
  </si>
  <si>
    <t>2-s2.0-85125210358</t>
  </si>
  <si>
    <t>Brown School, Washington University in St. Louis, Columbus, OH, United States</t>
  </si>
  <si>
    <t>Assessing the Short-Term Stability of Financial Well-Being in Low- and Moderate-Income Households</t>
  </si>
  <si>
    <t>Kondratjeva, O.</t>
  </si>
  <si>
    <t>Kondratjeva,  Olga</t>
  </si>
  <si>
    <t>Oliphant, J.E.</t>
  </si>
  <si>
    <t>Oliphant,  Jane E.</t>
  </si>
  <si>
    <t>Asset Building at the Center for Social Development, Washington University in St. Louis, St. Louis, MO, United States</t>
  </si>
  <si>
    <t>2-s2.0-105010417685</t>
  </si>
  <si>
    <t>Dy, C.J.</t>
  </si>
  <si>
    <t>Dy,  Christopher J.</t>
  </si>
  <si>
    <t>Department of Orthopaedic Surgery, Washington University in St. Louis, St. Louis, MO, United States</t>
  </si>
  <si>
    <t>Exploring Health and Financial Literacy in Patients With Peripheral Nerve Injury: A Cross-Sectional Analysis of Patients Treated Surgically</t>
  </si>
  <si>
    <t>Brogan, D.M.</t>
  </si>
  <si>
    <t>Brogan,  David M.</t>
  </si>
  <si>
    <t>Randall, Z.D.</t>
  </si>
  <si>
    <t>Randall,  Zachary D.</t>
  </si>
  <si>
    <t>Financial Capability and Asset Building Project, Washington University in St. Louis, St. Louis, MO, United States</t>
  </si>
  <si>
    <t>Bufe, S.</t>
  </si>
  <si>
    <t>Bufe,  Sam</t>
  </si>
  <si>
    <t>Goldfarb, J.H.</t>
  </si>
  <si>
    <t>Goldfarb,  Jake H.</t>
  </si>
  <si>
    <t>Washington University in St. Louis, George Warren Brown School of Social Work, St. Louis, MO, United States, Social Policy Institute, St. Louis, United States</t>
  </si>
  <si>
    <t>Brown, D.</t>
  </si>
  <si>
    <t>Bahar, O.S.</t>
  </si>
  <si>
    <t>Bahar,  Ozge Sensoy</t>
  </si>
  <si>
    <t>Huseynli, A.</t>
  </si>
  <si>
    <t>Huseynli,  Aytakin</t>
  </si>
  <si>
    <t>Washington University in St. Louis, St. Louis, MO, United States, Saint Louis University, St. Louis, MO, United States</t>
  </si>
  <si>
    <t>Zheng,  Haotian</t>
  </si>
  <si>
    <t>Brathwaite, R.</t>
  </si>
  <si>
    <t>Brathwaite,  Rachel</t>
  </si>
  <si>
    <t>2-s2.0-84903601338</t>
  </si>
  <si>
    <t>Academic libraries' impact on financial education: A year of programs and projects</t>
  </si>
  <si>
    <t>Clancy, M.</t>
  </si>
  <si>
    <t>Transdisciplinary Faculty Research, Washington University in St. Louis, George Warren Brown School of Social Work, St. Louis, MO, United States</t>
  </si>
  <si>
    <t>2-s2.0-85108358070</t>
  </si>
  <si>
    <t>Experimental Effects of Child Development Accounts on Financial Capability of Young Mothers</t>
  </si>
  <si>
    <t>Achulo, S.</t>
  </si>
  <si>
    <t>Washington University in St. Louis
University of Michigan</t>
  </si>
  <si>
    <t>Washington University in St. Louis, St. Louis, MO, United States, School of Social Work, University of Michigan, Ann Arbor, Ann Arbor, MI, United States</t>
  </si>
  <si>
    <t>Washington University in St. Louis, University of Missouri-St. Louis</t>
  </si>
  <si>
    <t>Washington University in St. Louis, St. Louis, MO, United States, University of Missouri-St. Louis, St. Louis, MO, United States</t>
  </si>
  <si>
    <t>Hasan, M.A.</t>
  </si>
  <si>
    <t>Hasan,  Md Amit</t>
  </si>
  <si>
    <t>Washington University of Science and Technology</t>
  </si>
  <si>
    <t>Washington University of Science and Technology, Alexandria, VA, United States</t>
  </si>
  <si>
    <t>Mozumder, M.S.A.</t>
  </si>
  <si>
    <t>Mozumder,  Md Shahin Alam</t>
  </si>
  <si>
    <t>Washington University, University of Missouri-St. Louis</t>
  </si>
  <si>
    <t>Washington University in St. Louis, George Warren Brown School of Social Work, St. Louis, MO, United States, School of Social Work, University of Missouri-St. Louis, St. Louis, MO, United States</t>
  </si>
  <si>
    <t>Wick, B.</t>
  </si>
  <si>
    <t>Wick,  Benedikt</t>
  </si>
  <si>
    <t>Washington and Lee University</t>
  </si>
  <si>
    <t>Washington and Lee University, Lexington, VA, United States</t>
  </si>
  <si>
    <t>Dissanayake, H.</t>
  </si>
  <si>
    <t>Dissanayake,  Hiranya</t>
  </si>
  <si>
    <t>Wayamba University of Sri Lanka</t>
  </si>
  <si>
    <t>Wayamba University of Sri Lanka, Kuliyapitiya, Sri Lanka</t>
  </si>
  <si>
    <t>Rukshan, T.</t>
  </si>
  <si>
    <t>Rukshan,  Thanushka</t>
  </si>
  <si>
    <t>Deshika, T.</t>
  </si>
  <si>
    <t>Deshika,  Thilini</t>
  </si>
  <si>
    <t>Nikolova, K.</t>
  </si>
  <si>
    <t>Nikolova,  Kristina</t>
  </si>
  <si>
    <t>Wayne State University</t>
  </si>
  <si>
    <t>Wayne State University, Detroit, MI, United States</t>
  </si>
  <si>
    <t>Tarraf, W.</t>
  </si>
  <si>
    <t>Tarraf,  Wassim</t>
  </si>
  <si>
    <t>Institute of Gerontology, Wayne State University, Detroit, MI, United States, Department of Health Care Sciences, Wayne State University, Detroit, MI, United States</t>
  </si>
  <si>
    <t>2-s2.0-85192186658</t>
  </si>
  <si>
    <t>Institute of Gerontology &amp; Department of Healthcare Sciences, Wayne State University, Detroit, MI, United States</t>
  </si>
  <si>
    <t>The WALLET Study: Financial Decision Making and Key Financial Behaviors Associated with Excess Spending</t>
  </si>
  <si>
    <t>Lichtenberg, P.A.</t>
  </si>
  <si>
    <t>Lichtenberg,  Peter Alexander</t>
  </si>
  <si>
    <t>Institute of Gerontology, Wayne State University, Detroit, MI, United States, Wayne State University School of Medicine, Detroit, MI, United States</t>
  </si>
  <si>
    <t>Galster, G.C.</t>
  </si>
  <si>
    <t>Galster,  George C.</t>
  </si>
  <si>
    <t>Department of Urban Studies and Planning, Wayne State University, Detroit, MI, United States</t>
  </si>
  <si>
    <t>Department of Psychology and Institute of Gerontology, Wayne State University, Detroit, MI, United States</t>
  </si>
  <si>
    <t>2-s2.0-85135117115</t>
  </si>
  <si>
    <t>Hall, L.</t>
  </si>
  <si>
    <t>Hall,  La Toya</t>
  </si>
  <si>
    <t>Institute of Gerontology, Wayne State University, Detroit, MI, United States</t>
  </si>
  <si>
    <t>Financial Stressors and Resources Associated With Financial Exploitation</t>
  </si>
  <si>
    <t>Rorai, V.O.</t>
  </si>
  <si>
    <t>Smith, R.J.</t>
  </si>
  <si>
    <t>Smith,  Richard John</t>
  </si>
  <si>
    <t>School of Social Work, Wayne State University, Detroit, MI, United States</t>
  </si>
  <si>
    <t>2-s2.0-85216459047</t>
  </si>
  <si>
    <t>A Pilot Intervention to Prevent Financial Exploitation</t>
  </si>
  <si>
    <t>Moray, J.</t>
  </si>
  <si>
    <t>Moray,  Juno R.</t>
  </si>
  <si>
    <t>Owuor, P.M.</t>
  </si>
  <si>
    <t>Owuor,  Patrick Mbullo</t>
  </si>
  <si>
    <t>Department of Public Health, Wayne State University, Detroit, MI, United States, Pamoja Community Based Organization, Kisumu, Kenya</t>
  </si>
  <si>
    <t>Zimmerman, R.S.</t>
  </si>
  <si>
    <t>Zimmerman,  Rick S.</t>
  </si>
  <si>
    <t>Institute of Gerontology, Wayne State University School of Medicine, Detroit, MI, United States</t>
  </si>
  <si>
    <t>Hall,  Latoya N.</t>
  </si>
  <si>
    <t>2-s2.0-85082730271</t>
  </si>
  <si>
    <t>McFarlan, S.</t>
  </si>
  <si>
    <t>McFarlan,  Susan J.</t>
  </si>
  <si>
    <t>Webster University</t>
  </si>
  <si>
    <t>Department of Nursing, Webster University, St. Louis, MO, United States</t>
  </si>
  <si>
    <t>An experiential educational intervention to improve nurse managers’ knowledge and self-assessed competence with health care financial management</t>
  </si>
  <si>
    <t>Platt, S.</t>
  </si>
  <si>
    <t>Platt,  Shari L.</t>
  </si>
  <si>
    <t>Weill Cornell Medicine</t>
  </si>
  <si>
    <t>Weill Cornell Medicine, New York, NY, United States</t>
  </si>
  <si>
    <t>Murth, D.N.</t>
  </si>
  <si>
    <t>Murth,  D. Narasimha</t>
  </si>
  <si>
    <t>Welingkar Institute of Management Development &amp; Research</t>
  </si>
  <si>
    <t>Prin. L. N. Welingkar Institute of Management Development &amp; Research, Bengaluru, Bengaluru, KA, India</t>
  </si>
  <si>
    <t>Hilt, E.</t>
  </si>
  <si>
    <t>Hilt,  Eric</t>
  </si>
  <si>
    <t>Wellesley College</t>
  </si>
  <si>
    <t>Department of Economics, Wellesley College, Wellesley, MA, United States</t>
  </si>
  <si>
    <t>Shastry, G.K.</t>
  </si>
  <si>
    <t>Shastry,  Gauri Kartini</t>
  </si>
  <si>
    <t>Wellesley College, Wellesley, MA, United States</t>
  </si>
  <si>
    <t>2-s2.0-85087612167</t>
  </si>
  <si>
    <t>Radhakrishnan, S.</t>
  </si>
  <si>
    <t>Radhakrishnan,  Smitha</t>
  </si>
  <si>
    <t>Department of Sociology, Wellesley College, Wellesley, MA, United States</t>
  </si>
  <si>
    <t>Of loans and livelihoods: Gendered “social work” in urban India</t>
  </si>
  <si>
    <t>2-s2.0-85181722759</t>
  </si>
  <si>
    <t>Krtalić, M.</t>
  </si>
  <si>
    <t>Krtalić,  Maja</t>
  </si>
  <si>
    <t>Wellington School of Business and Government</t>
  </si>
  <si>
    <t>School of Information Management, Wellington School of Business and Government, Wellington, WGN, New Zealand</t>
  </si>
  <si>
    <t>Literacies in everyday life: Tattoo information needs</t>
  </si>
  <si>
    <t>Lilley, S.</t>
  </si>
  <si>
    <t>Lilley,  Spencer Charles</t>
  </si>
  <si>
    <t>Campbell-Meier, J.</t>
  </si>
  <si>
    <t>Campbell-Meier,  Jennifer</t>
  </si>
  <si>
    <t>Day, A.</t>
  </si>
  <si>
    <t>Day,  Alison S.</t>
  </si>
  <si>
    <t>Wenhua College</t>
  </si>
  <si>
    <t>Digital Economy Research Center, Wenhua College, Wuhan, Hubei, China</t>
  </si>
  <si>
    <t>2-s2.0-85167800792</t>
  </si>
  <si>
    <t>Chen,  Min</t>
  </si>
  <si>
    <t>Wenzhou University</t>
  </si>
  <si>
    <t>School of Business, Wenzhou University, Wenzhou, Zhejiang, China</t>
  </si>
  <si>
    <t>Too much or less? The effect of financial literacy on resident fraud victimization</t>
  </si>
  <si>
    <t>Du, W.</t>
  </si>
  <si>
    <t>Du,  Wenhu</t>
  </si>
  <si>
    <t>Omotayo, V.</t>
  </si>
  <si>
    <t>Omotayo,  Vincent</t>
  </si>
  <si>
    <t>Wesley University</t>
  </si>
  <si>
    <t>Wesley University, Ondo, Ondo, Nigeria</t>
  </si>
  <si>
    <t>Ghosh, C.</t>
  </si>
  <si>
    <t>Ghosh,  Chandralekha</t>
  </si>
  <si>
    <t>West Bengal State University</t>
  </si>
  <si>
    <t>West Bengal State University, Kolkata, WB, India</t>
  </si>
  <si>
    <t>Sarkar,  Anirban</t>
  </si>
  <si>
    <t>Department of Commerce and Management, West Bengal State University, Kolkata, WB, India</t>
  </si>
  <si>
    <t>Chaudhury, R.H.</t>
  </si>
  <si>
    <t>Chaudhury,  Rimita Hom</t>
  </si>
  <si>
    <t>2-s2.0-84944111708</t>
  </si>
  <si>
    <t>Santra, A.K.</t>
  </si>
  <si>
    <t>Santra,  Ajit Kumar</t>
  </si>
  <si>
    <t>West Bengal University of Animal and Fishery Sciences</t>
  </si>
  <si>
    <t>West Bengal University of Animal and Fishery Sciences, Kolkata, WB, India</t>
  </si>
  <si>
    <t>Animal and land resource management practices leading to ecological sustainability of smallholder dairy farms in different agro-ecozones of West Bengal, India</t>
  </si>
  <si>
    <t>Singh, N.</t>
  </si>
  <si>
    <t>Singh,  Nishma</t>
  </si>
  <si>
    <t>Pan, S.</t>
  </si>
  <si>
    <t>Pan,  S.</t>
  </si>
  <si>
    <t>Chaurasia, D.</t>
  </si>
  <si>
    <t>Chaurasia,  Durga</t>
  </si>
  <si>
    <t>Chaki, L.E.K.</t>
  </si>
  <si>
    <t>Chaki,  Late E.K.</t>
  </si>
  <si>
    <t>Kumari, K.</t>
  </si>
  <si>
    <t>Kumari,  Kiran</t>
  </si>
  <si>
    <t>West Bengal University of Animal and Fishery Sciences (NA for the second university as it's a department, not a standalone university)</t>
  </si>
  <si>
    <t>West Bengal University of Animal and Fishery Sciences, Kolkata, WB, India, Department of Livestock Farm Complex, College of Veterinary Science and Animal Husbandry Gujarat, Anand, GJ, India</t>
  </si>
  <si>
    <t>Sharma,  Rakesh</t>
  </si>
  <si>
    <t>West Bengal University of Health Sciences</t>
  </si>
  <si>
    <t>Hospice Education India LLP, New Delhi, India, National Board of Examinations, New Delhi, India, West Bengal University of Health Sciences, Kolkata, WB, India, Rabindranath Tagore International Institute of Cardiac Sciences, Kolkata, WB, India</t>
  </si>
  <si>
    <t>2-s2.0-85016039155</t>
  </si>
  <si>
    <t>Marano, L.E.</t>
  </si>
  <si>
    <t>Marano,  Lisa E.</t>
  </si>
  <si>
    <t>West Chester University</t>
  </si>
  <si>
    <t>West Chester University, West Chester, PA, United States</t>
  </si>
  <si>
    <t>Alternative service-learning projects in mathematics: Moving away from tutoring and consulting</t>
  </si>
  <si>
    <t>Leiser, R.M.</t>
  </si>
  <si>
    <t>Leiser,  Ross Michael</t>
  </si>
  <si>
    <t>Dempsey, K.</t>
  </si>
  <si>
    <t>Dempsey,  Kimberly</t>
  </si>
  <si>
    <t>2-s2.0-85212796114</t>
  </si>
  <si>
    <t>Ofori, E.</t>
  </si>
  <si>
    <t>Ofori,  Edmond</t>
  </si>
  <si>
    <t>West End University College</t>
  </si>
  <si>
    <t>Department of Accounting, West End University College, Accra, Ghana</t>
  </si>
  <si>
    <t>Financial literacy and its determinants of self-employed workers in the Ghanaian economy</t>
  </si>
  <si>
    <t>Nation, J.</t>
  </si>
  <si>
    <t>Nation,  Jeanna</t>
  </si>
  <si>
    <t>West Financial Advisors (University Name: NA)</t>
  </si>
  <si>
    <t>West Financial Advisors, United States</t>
  </si>
  <si>
    <t>Dang, P.</t>
  </si>
  <si>
    <t>Dang,  Phuc</t>
  </si>
  <si>
    <t>West Lafayette</t>
  </si>
  <si>
    <t>College of Health and Human Sciences, West Lafayette, IN, United States</t>
  </si>
  <si>
    <t>Evans, D.A.</t>
  </si>
  <si>
    <t>Evans,  David Andreoff</t>
  </si>
  <si>
    <t>Ogunleye, A.W.</t>
  </si>
  <si>
    <t>Ogunleye,  Akinyemi Wumi</t>
  </si>
  <si>
    <t>West Midlands Open University</t>
  </si>
  <si>
    <t>Department of Accounting, West Midlands Open University, Ikeja, Nigeria</t>
  </si>
  <si>
    <t>Skimmyhorn, W.L.</t>
  </si>
  <si>
    <t>West Point</t>
  </si>
  <si>
    <t>Department of Social Sciences, The U.S. Military Academy at West Point, West Point, NY, United States</t>
  </si>
  <si>
    <t>2-s2.0-84978151322</t>
  </si>
  <si>
    <t>Assessing financial education methods: Principles vs. rules-of-thumb approaches</t>
  </si>
  <si>
    <t>Davies, E.R.</t>
  </si>
  <si>
    <t>Davies,  Evan R.</t>
  </si>
  <si>
    <t>Patterson, R.</t>
  </si>
  <si>
    <t>Patterson,  Richard W.</t>
  </si>
  <si>
    <t>The U.S. Military Academy at West Point, West Point, NY, United States</t>
  </si>
  <si>
    <t>2-s2.0-84968853962</t>
  </si>
  <si>
    <t>Assessing financial education: Evidence from boot camp</t>
  </si>
  <si>
    <t>Mitchell, B.</t>
  </si>
  <si>
    <t>Mitchell,  Brian</t>
  </si>
  <si>
    <t>Mun, D.</t>
  </si>
  <si>
    <t>Mun,  David</t>
  </si>
  <si>
    <t>2-s2.0-85142078817</t>
  </si>
  <si>
    <t>Grzesiuk, A.</t>
  </si>
  <si>
    <t>Grzesiuk,  Aleksandra</t>
  </si>
  <si>
    <t>West Pomeranian University of Technology</t>
  </si>
  <si>
    <t>West Pomeranian University of Technology in Szczecin, Szczecin, ZP, Poland</t>
  </si>
  <si>
    <t>Financial education in Poland and Germany - recommendations</t>
  </si>
  <si>
    <t>2-s2.0-85142054344</t>
  </si>
  <si>
    <t>Financial literacy of young people in Poland and Germany. Survey results</t>
  </si>
  <si>
    <t>2-s2.0-85142120247</t>
  </si>
  <si>
    <t>An overview of financial awareness and financial education measurement</t>
  </si>
  <si>
    <t>2-s2.0-105010689983</t>
  </si>
  <si>
    <t>Ramos Salazar, L.R.</t>
  </si>
  <si>
    <t>Ramos Salazar,  Leslie</t>
  </si>
  <si>
    <t>West Texas A&amp;M University</t>
  </si>
  <si>
    <t>Department of Computer Information and Decision Management, West Texas A&amp;M University, Canton, TX, United States</t>
  </si>
  <si>
    <t>Financial Socialization and Behavior of Young Adults: Objective and Subjective Financial Knowledge as Mediators</t>
  </si>
  <si>
    <t>2-s2.0-105001479014</t>
  </si>
  <si>
    <t>Solis, O.</t>
  </si>
  <si>
    <t>Solis,  Oscar J.</t>
  </si>
  <si>
    <t>College of Business, West Texas A&amp;M University, Canton, TX, United States</t>
  </si>
  <si>
    <t>Can payday loan bans and financial literacy benefit consumers?</t>
  </si>
  <si>
    <t>McKee, E.</t>
  </si>
  <si>
    <t>McKee,  Eric</t>
  </si>
  <si>
    <t>Zhang,  Wei</t>
  </si>
  <si>
    <t>Department of Accounting, West Texas A&amp;M University, Canton, TX, United States</t>
  </si>
  <si>
    <t>Barthel, A.-C.</t>
  </si>
  <si>
    <t>Barthel,  Anne Christine</t>
  </si>
  <si>
    <t>West Texas A&amp;M University, Canton, TX, United States</t>
  </si>
  <si>
    <t>Pohrishchuk, H.</t>
  </si>
  <si>
    <t>Pohrishchuk,  Halyna</t>
  </si>
  <si>
    <t>West Ukrainian National University</t>
  </si>
  <si>
    <t>Department of Finance, West Ukrainian National University, Ternopil, Ternopil Oblast, Ukraine</t>
  </si>
  <si>
    <t>Desyatnyuk, O.</t>
  </si>
  <si>
    <t>Desyatnyuk,  Oksana</t>
  </si>
  <si>
    <t>West Ukrainian National University, Ternopil, Ternopil Oblast, Ukraine</t>
  </si>
  <si>
    <t>Dobizha, N.</t>
  </si>
  <si>
    <t>Dobizha,  N. V.</t>
  </si>
  <si>
    <t>Ptashchenko, O.</t>
  </si>
  <si>
    <t>Ptashchenko,  Olena</t>
  </si>
  <si>
    <t>Department of Entrepreneurship and Trade, West Ukrainian National University, Ternopil, Ternopil Oblast, Ukraine</t>
  </si>
  <si>
    <t>Lobodina, Z.</t>
  </si>
  <si>
    <t>Lobodina,  Zoryana</t>
  </si>
  <si>
    <t>S. I. Yuriy Department of Finance, West Ukrainian National University, Ternopil, Ternopil Oblast, Ukraine</t>
  </si>
  <si>
    <t>2-s2.0-105001657221</t>
  </si>
  <si>
    <t>Krysovatyy, A.</t>
  </si>
  <si>
    <t>Krysovatyy,  Andriy I.</t>
  </si>
  <si>
    <t>THE ROLE OF FINANCIAL INCLUSION IN FOSTERING ECO-ENTREPRENEURSHIP WITHIN THE DIGITAL ECONOMY</t>
  </si>
  <si>
    <t>Kyrylenko, O.</t>
  </si>
  <si>
    <t>Kyrylenko,  Olga</t>
  </si>
  <si>
    <t>Bias, T.K.</t>
  </si>
  <si>
    <t>Bias,  Thomas K.</t>
  </si>
  <si>
    <t>West Virginia University</t>
  </si>
  <si>
    <t>School of Public Health, West Virginia University, Morgantown, WV, United States</t>
  </si>
  <si>
    <t>2-s2.0-85105278011</t>
  </si>
  <si>
    <t>Shook, N.J.</t>
  </si>
  <si>
    <t>Shook,  Natalie J.</t>
  </si>
  <si>
    <t>Department of Psychology, West Virginia University, Morgantown, WV, United States, School of Nursing, Storrs, CT, United States</t>
  </si>
  <si>
    <t>Benefits of Experience and Knowledge for Older Adults’ Monetary Sequence Preferences</t>
  </si>
  <si>
    <t>McCannon, B.C.</t>
  </si>
  <si>
    <t>McCannon,  Bryan C.</t>
  </si>
  <si>
    <t>West Virginia University, Morgantown, WV, United States</t>
  </si>
  <si>
    <t>2-s2.0-85071569265</t>
  </si>
  <si>
    <t>Burks, N.</t>
  </si>
  <si>
    <t>Burks,  Nathan</t>
  </si>
  <si>
    <t>Department of Finance, West Virginia University, Morgantown, WV, United States</t>
  </si>
  <si>
    <t>Value added: West Virginia University’s approach to innovative experiential learning</t>
  </si>
  <si>
    <t>Strough, J.</t>
  </si>
  <si>
    <t>Strough,  Jo Nell</t>
  </si>
  <si>
    <t>Department of Psychology, West Virginia University, Morgantown, WV, United States</t>
  </si>
  <si>
    <t>Hibbert, A.M.</t>
  </si>
  <si>
    <t>Hibbert,  Ann Marie</t>
  </si>
  <si>
    <t>College of Business and Economics, West Virginia University, Morgantown, WV, United States</t>
  </si>
  <si>
    <t>Boyd, N.E.</t>
  </si>
  <si>
    <t>Boyd,  Naomi E.</t>
  </si>
  <si>
    <t>Burdette, M.</t>
  </si>
  <si>
    <t>Burdette,  Michael</t>
  </si>
  <si>
    <t>Wilson, J.M.</t>
  </si>
  <si>
    <t>Wilson,  Jenna M.</t>
  </si>
  <si>
    <t>Fitzgerald, M.P.</t>
  </si>
  <si>
    <t>Fitzgerald,  Ma Paula</t>
  </si>
  <si>
    <t>Zaynutdinova, G.R.</t>
  </si>
  <si>
    <t>Zaynutdinova,  Gulnara R.</t>
  </si>
  <si>
    <t>2-s2.0-105020406715</t>
  </si>
  <si>
    <t>Sudario, M.E.</t>
  </si>
  <si>
    <t>Sudario,  Ma Everly</t>
  </si>
  <si>
    <t>West Visayas State University</t>
  </si>
  <si>
    <t>West Visayas State University, Iloilo, Philippines</t>
  </si>
  <si>
    <t>Sustainability Struggles: Challenges Encountered by Small and Micro-entrepreneurs in Rural Philippines</t>
  </si>
  <si>
    <t>Kadiu, F.</t>
  </si>
  <si>
    <t>Kadiu,  Fatbardha</t>
  </si>
  <si>
    <t>Western Balkans University</t>
  </si>
  <si>
    <t>Technology and Innovation, Western Balkans University, Tirana, Albania</t>
  </si>
  <si>
    <t>Sherifi, I.</t>
  </si>
  <si>
    <t>Sherifi,  Idaver</t>
  </si>
  <si>
    <t>Dai, Y.</t>
  </si>
  <si>
    <t>Dai,  Ya</t>
  </si>
  <si>
    <t>Western Carolina University</t>
  </si>
  <si>
    <t>College of Business, Western Carolina University, Cullowhee, NC, United States</t>
  </si>
  <si>
    <t>Chen,  Haiyang</t>
  </si>
  <si>
    <t>Weltmann, D.</t>
  </si>
  <si>
    <t>Weltmann,  Dan</t>
  </si>
  <si>
    <t>Western Connecticut State University</t>
  </si>
  <si>
    <t>Ancell School of Business, Western Connecticut State University, Danbury, CT, United States</t>
  </si>
  <si>
    <t>Oumlil, A.B.</t>
  </si>
  <si>
    <t>Oumlil,  A. Ben</t>
  </si>
  <si>
    <t>Department of Marketing, Western Connecticut State University, Danbury, CT, United States</t>
  </si>
  <si>
    <t>Oumlil, B.</t>
  </si>
  <si>
    <t>Western Galilee College</t>
  </si>
  <si>
    <t>Department of Economics, Western Galilee College, Acre, HaZafon, Israel</t>
  </si>
  <si>
    <t>Ben-David, N.</t>
  </si>
  <si>
    <t>Ben-David,  Nissim</t>
  </si>
  <si>
    <t>Islam, M.T.</t>
  </si>
  <si>
    <t>Islam,  Md Tohidul</t>
  </si>
  <si>
    <t>Western Illinois University</t>
  </si>
  <si>
    <t>Western Illinois University, Macomb, IL, United States</t>
  </si>
  <si>
    <t>Johnson, D.T.</t>
  </si>
  <si>
    <t>Johnson,  Don T.</t>
  </si>
  <si>
    <t>Department of Marketing and Finance, Western Illinois University, Macomb, IL, United States</t>
  </si>
  <si>
    <t>Bauerly, R.J.</t>
  </si>
  <si>
    <t>Bauerly,  Ronald J.</t>
  </si>
  <si>
    <t>Western Kentucky University</t>
  </si>
  <si>
    <t>Western Kentucky University, Bowling Green, KY, United States</t>
  </si>
  <si>
    <t>Snavely, J.C.</t>
  </si>
  <si>
    <t>Snavely,  Jean C.</t>
  </si>
  <si>
    <t>Department of Finance, Western Kentucky University, Bowling Green, KY, United States</t>
  </si>
  <si>
    <t>Western Michigan University</t>
  </si>
  <si>
    <t>Western Michigan University, Kalamazoo, MI, United States</t>
  </si>
  <si>
    <t>Weathers, J.</t>
  </si>
  <si>
    <t>Weathers,  Jamie</t>
  </si>
  <si>
    <t>Department of Finance and Commercial Law, Western Michigan University, Kalamazoo, MI, United States</t>
  </si>
  <si>
    <t>2-s2.0-85057379147</t>
  </si>
  <si>
    <t>Hueng, C.J.</t>
  </si>
  <si>
    <t>Hueng,  C. James</t>
  </si>
  <si>
    <t>Department of Economics, Western Michigan University, Kalamazoo, MI, United States</t>
  </si>
  <si>
    <t>The effects of financial literacy, digital financial product usage and internet usage on financial inclusion in China</t>
  </si>
  <si>
    <t>2-s2.0-85064651214</t>
  </si>
  <si>
    <t>Department of Economics, Western Michigan University, Kalamazoo, MI, United States, School of Economics, Zhongnan University of Economics and Law, Wuhan, Hubei, China</t>
  </si>
  <si>
    <t>Using digital technology to improve financial inclusion in China</t>
  </si>
  <si>
    <t>Ekblad, G.</t>
  </si>
  <si>
    <t>Ekblad,  Glenn</t>
  </si>
  <si>
    <t>Department of Emergency Medicine, Western Michigan University Homer Stryker M.D. School of Medicine, Kalamazoo, MI, United States</t>
  </si>
  <si>
    <t>Selde, W.</t>
  </si>
  <si>
    <t>Selde,  William</t>
  </si>
  <si>
    <t>Mastenbrook, J.</t>
  </si>
  <si>
    <t>Mastenbrook,  Joshua D.</t>
  </si>
  <si>
    <t>Western Michigan University School of Medicine</t>
  </si>
  <si>
    <t>Savino, P.</t>
  </si>
  <si>
    <t>Savino,  Paul Brian</t>
  </si>
  <si>
    <t>2-s2.0-85206986983</t>
  </si>
  <si>
    <t>Loreño, D.T.</t>
  </si>
  <si>
    <t>Loreño,  Dustin Tarinque</t>
  </si>
  <si>
    <t>Western Phillips University</t>
  </si>
  <si>
    <t>Western Philippines University, Aborlan, Palawan, Philippines</t>
  </si>
  <si>
    <t>Fintech revolutionizes financial inclusion in the evolving Philippine landscape</t>
  </si>
  <si>
    <t>Kemp, L.</t>
  </si>
  <si>
    <t>Kemp,  Lynn A.</t>
  </si>
  <si>
    <t>Western Sydney University</t>
  </si>
  <si>
    <t>Ingham Institute for Applied Medical Research, Liverpool, NSW, Australia, Transforming Early Education and Child Health Research Centre, Western Sydney University, Penrith, NSW, Australia, Translational Health Research Institute, Western Sydney University, Penrith, NSW, Australia, Translational Research and Social Innovation (TReSI), Western Sydney University, Penrith, NSW, Australia</t>
  </si>
  <si>
    <t>School of Education, Western Sydney University, Penrith, NSW, Australia</t>
  </si>
  <si>
    <t>Akomea-Frimpong, I.</t>
  </si>
  <si>
    <t>Akomea-Frimpong,  Isaac</t>
  </si>
  <si>
    <t>Western Sydney University, Penrith, NSW, Australia</t>
  </si>
  <si>
    <t>Ramjan, L.M.</t>
  </si>
  <si>
    <t>Ramjan,  Lucie M.</t>
  </si>
  <si>
    <t>Faculty of Science, Medicine and Health, Wollongong, NSW, Australia, School of Nursing and Midwifery, Western Sydney University, Penrith, NSW, Australia, Ingham Institute for Applied Medical Research, Liverpool, NSW, Australia</t>
  </si>
  <si>
    <t>Nketsia, W.</t>
  </si>
  <si>
    <t>Nketsia,  William</t>
  </si>
  <si>
    <t>Abraham,  Anne A.</t>
  </si>
  <si>
    <t>Maneze, D.</t>
  </si>
  <si>
    <t>Maneze,  Della</t>
  </si>
  <si>
    <t>2-s2.0-79957616454</t>
  </si>
  <si>
    <t>Whitton, D.</t>
  </si>
  <si>
    <t>Whitton,  Diana</t>
  </si>
  <si>
    <t>University students' financial literacy levels: Obstacles and Aids</t>
  </si>
  <si>
    <t>Grace, R.</t>
  </si>
  <si>
    <t>Grace,  Rebekah</t>
  </si>
  <si>
    <t>Ingham Institute for Applied Medical Research, Liverpool, NSW, Australia, Transforming Early Education and Child Health Research Centre, Western Sydney University, Penrith, NSW, Australia, Translational Health Research Institute, Western Sydney University, Penrith, NSW, Australia</t>
  </si>
  <si>
    <t>Cull, M.</t>
  </si>
  <si>
    <t>Cull,  Michelle</t>
  </si>
  <si>
    <t>Mallik, G.</t>
  </si>
  <si>
    <t>Mallik,  Girijasankar</t>
  </si>
  <si>
    <t>Montayre, J.</t>
  </si>
  <si>
    <t>Montayre,  Jed Ray Gengoba</t>
  </si>
  <si>
    <t>Western Sydney University
The Hong Kong Polytechnic University</t>
  </si>
  <si>
    <t>Faculty of Science, Medicine and Health, Wollongong, NSW, Australia, School of Nursing and Midwifery, Western Sydney University, Penrith, NSW, Australia, School of Nursing, The Hong Kong Polytechnic University, Hong Kong, Hong Kong, Hong Kong</t>
  </si>
  <si>
    <t>2-s2.0-105001096358</t>
  </si>
  <si>
    <t>Phelps, N.</t>
  </si>
  <si>
    <t>Phelps,  Nathan</t>
  </si>
  <si>
    <t>114</t>
  </si>
  <si>
    <t>Western University</t>
  </si>
  <si>
    <t>Financial Wellness Lab, Western University, London, ON, Canada</t>
  </si>
  <si>
    <t>The Effects of Financial Knowledge, Skill, and Self-Assessed Knowledge on Financial Well-Being, Behavior, and Objective Situation</t>
  </si>
  <si>
    <t>2-s2.0-84959277702</t>
  </si>
  <si>
    <t>Lawlor, A.</t>
  </si>
  <si>
    <t>Lawlor,  Andrea</t>
  </si>
  <si>
    <t>Department of Political Science, Western University, London, ON, Canada</t>
  </si>
  <si>
    <t>Getting Citizens to Save: Media Influence on Incentive-Based Policies</t>
  </si>
  <si>
    <t>Zhu,  Siying</t>
  </si>
  <si>
    <t>Western University, London, ON, Canada</t>
  </si>
  <si>
    <t>Hamburg, I.</t>
  </si>
  <si>
    <t>Hamburg,  Ileana</t>
  </si>
  <si>
    <t>Westfälische Hochschule</t>
  </si>
  <si>
    <t>Westfälische Hochschule Gelsenkirchen, Gelsenkirchen, Nordrhein-Westfalen, Germany</t>
  </si>
  <si>
    <t>Gough, O.</t>
  </si>
  <si>
    <t>Gough,  Orla</t>
  </si>
  <si>
    <t>Westminster Business School</t>
  </si>
  <si>
    <t>Finance and Business Law Department, Westminster Business School, London, United Kingdom</t>
  </si>
  <si>
    <t>2-s2.0-77955607342</t>
  </si>
  <si>
    <t>Khiaonarong, T.</t>
  </si>
  <si>
    <t>Khiaonarong,  Tanai</t>
  </si>
  <si>
    <t>Westminster Business School, London, United Kingdom</t>
  </si>
  <si>
    <t>Building financial capability via the internet</t>
  </si>
  <si>
    <t>Khan, A.K.</t>
  </si>
  <si>
    <t>Westminster International University in Tashkent</t>
  </si>
  <si>
    <t>Department of Finance, Westminster International University in Tashkent, Tashkent, Uzbekistan</t>
  </si>
  <si>
    <t>Paul V, M.T.</t>
  </si>
  <si>
    <t>Paul V,  Maria Tresita</t>
  </si>
  <si>
    <t>School of Business and Economics, Westminster International University in Tashkent, Tashkent, Uzbekistan</t>
  </si>
  <si>
    <t>Hossain, M.B.</t>
  </si>
  <si>
    <t>Hossain,  Md Billal</t>
  </si>
  <si>
    <t>Umarov, H.</t>
  </si>
  <si>
    <t>Umarov,  Hasan</t>
  </si>
  <si>
    <t>Monns Organization LLC, Uzbekistan, Westminster International University in Tashkent, Tashkent, Uzbekistan</t>
  </si>
  <si>
    <t>Artemenkov, A.</t>
  </si>
  <si>
    <t>Artemenkov,  Andrey I.</t>
  </si>
  <si>
    <t>Wharton School of the University of Pennsylvania</t>
  </si>
  <si>
    <t>IFEBP Professor of Insurance/Risk Management &amp; Business Economics/Policy, Wharton School of the University of Pennsylvania, Philadelphia, PA, United States</t>
  </si>
  <si>
    <t>Ruark, A.</t>
  </si>
  <si>
    <t>Ruark,  Allison Herling</t>
  </si>
  <si>
    <t>Wheaton College</t>
  </si>
  <si>
    <t>Department of Biological and Health Sciences, Wheaton College - Illinois, Wheaton, IL, United States</t>
  </si>
  <si>
    <t>2-s2.0-85162657938</t>
  </si>
  <si>
    <t>Corple, D.J.</t>
  </si>
  <si>
    <t>Corple,  Danielle J.</t>
  </si>
  <si>
    <t>Department of Communication, Wheaton College - Illinois, Wheaton, IL, United States</t>
  </si>
  <si>
    <t>Empowerment at Work?: Examining Employment-Based Economic Empowerment Initiatives for Survivors of Commercial Sexual Exploitation</t>
  </si>
  <si>
    <t>Wheaton College - Illinois, Wheaton, IL, United States</t>
  </si>
  <si>
    <t>Park, C.M.</t>
  </si>
  <si>
    <t>Park,  Chongmyung</t>
  </si>
  <si>
    <t>Wheelock College of Education &amp; Human Development</t>
  </si>
  <si>
    <t>Wheelock College of Education &amp; Human Development, Boston, MA, United States</t>
  </si>
  <si>
    <t>Howard, K.A.S.</t>
  </si>
  <si>
    <t>Howard,  Kimberly A.S.</t>
  </si>
  <si>
    <t>Block, T.</t>
  </si>
  <si>
    <t>Block,  Turner</t>
  </si>
  <si>
    <t>Dai,  Yanling</t>
  </si>
  <si>
    <t>Kraus, A.D.</t>
  </si>
  <si>
    <t>Kraus,  Aidan D.</t>
  </si>
  <si>
    <t>Scott Solberg, V.S.H.</t>
  </si>
  <si>
    <t>Scott Solberg,  V. Scott H.</t>
  </si>
  <si>
    <t>Whitworth</t>
  </si>
  <si>
    <t>Whitworth School of Business, Economics and Finance, Spokane, WA, United States</t>
  </si>
  <si>
    <t>Whitworth University</t>
  </si>
  <si>
    <t>Whitworth University, Spokane, WA, United States</t>
  </si>
  <si>
    <t>School of Business, Whitworth University, Spokane, WA, United States</t>
  </si>
  <si>
    <t>2-s2.0-84867688334</t>
  </si>
  <si>
    <t>Brucker, E.</t>
  </si>
  <si>
    <t>Brucker,  Eric</t>
  </si>
  <si>
    <t>Widener University</t>
  </si>
  <si>
    <t>Department of Management and Economics, Widener University, Chester, PA, United States</t>
  </si>
  <si>
    <t>Retirement Plans: Planners and Nonplanners</t>
  </si>
  <si>
    <t>Leppel, K.</t>
  </si>
  <si>
    <t>Leppel,  Karen</t>
  </si>
  <si>
    <t>2-s2.0-85208005897</t>
  </si>
  <si>
    <t>Wood, E.</t>
  </si>
  <si>
    <t>Wood,  Eileen J.</t>
  </si>
  <si>
    <t>Wilfrid Laurier University</t>
  </si>
  <si>
    <t>Department of Psychology, Wilfrid Laurier University, Waterloo, ON, Canada</t>
  </si>
  <si>
    <t>Gender differences in perceptions of and experiences with remuneration and negotiation among early workers</t>
  </si>
  <si>
    <t>Metzler, A.</t>
  </si>
  <si>
    <t>Metzler,  Adam</t>
  </si>
  <si>
    <t>Department of Mathematics, Wilfrid Laurier University, Waterloo, ON, Canada</t>
  </si>
  <si>
    <t>Borg, M.E.</t>
  </si>
  <si>
    <t>Borg,  Meghan E.</t>
  </si>
  <si>
    <t>Gunlock, M.T.</t>
  </si>
  <si>
    <t>Gunlock,  Matthew T.</t>
  </si>
  <si>
    <t>William &amp; Mary</t>
  </si>
  <si>
    <t>William &amp; Mary, Williamsburg, VA, United States</t>
  </si>
  <si>
    <t>Ann Shillingford, M.A.</t>
  </si>
  <si>
    <t>Ann Shillingford,  Margaret</t>
  </si>
  <si>
    <t>Kooyman, B.</t>
  </si>
  <si>
    <t>Kooyman,  Brian A.</t>
  </si>
  <si>
    <t>2-s2.0-105002488658</t>
  </si>
  <si>
    <t>Sritharan, N.</t>
  </si>
  <si>
    <t>Sritharan,  Narayani</t>
  </si>
  <si>
    <t>Money Talks: How Remittances Contribute to Wealth Creation in Post-conflict Communities</t>
  </si>
  <si>
    <t>Jothishankar, K.</t>
  </si>
  <si>
    <t>Jothishankar,  Kritika</t>
  </si>
  <si>
    <t>Parris, L.N.</t>
  </si>
  <si>
    <t>Parris,  Leandra N.</t>
  </si>
  <si>
    <t>School of Education, William &amp; Mary, Williamsburg, VA, United States</t>
  </si>
  <si>
    <t>Seiler, M.J.</t>
  </si>
  <si>
    <t>Seiler,  Michael Joseph</t>
  </si>
  <si>
    <t>Guo, T.</t>
  </si>
  <si>
    <t>Guo,  Tao</t>
  </si>
  <si>
    <t>William Paterson University</t>
  </si>
  <si>
    <t>Department of Economics, William Paterson University, Wayne, United States</t>
  </si>
  <si>
    <t>2-s2.0-84943647054</t>
  </si>
  <si>
    <t>Love, D.</t>
  </si>
  <si>
    <t>Love,  David A.</t>
  </si>
  <si>
    <t>Williams College</t>
  </si>
  <si>
    <t>Williams College, Williamstown, MA, United States</t>
  </si>
  <si>
    <t>Hyperbolic discounting and life-cycle portfolio choice</t>
  </si>
  <si>
    <t>Phelan, G.</t>
  </si>
  <si>
    <t>Phelan,  Gregory</t>
  </si>
  <si>
    <t>Soetan, T.O.</t>
  </si>
  <si>
    <t>Soetan,  Taiwo O.</t>
  </si>
  <si>
    <t>Winnipeg School of Business</t>
  </si>
  <si>
    <t>School of Business, IT and Applied Arts, Winnipeg, Canada</t>
  </si>
  <si>
    <t>Blizard, Z.D.</t>
  </si>
  <si>
    <t>Blizard,  Zachary D.</t>
  </si>
  <si>
    <t>Winston-Salem State University</t>
  </si>
  <si>
    <t>Winston-Salem State University, Winston Salem, NC, United States</t>
  </si>
  <si>
    <t>Richardson, C.J.</t>
  </si>
  <si>
    <t>Richardson,  Craig J.</t>
  </si>
  <si>
    <t>Brown, P.P.</t>
  </si>
  <si>
    <t>Brown,  Pamela Pitman</t>
  </si>
  <si>
    <t>Department of Behavioral Sciences and Social Work, Winston-Salem State University, Winston Salem, NC, United States</t>
  </si>
  <si>
    <t>Gibson, P.</t>
  </si>
  <si>
    <t>Gibson,  Philip</t>
  </si>
  <si>
    <t>Winthrop University</t>
  </si>
  <si>
    <t>Winthrop University, Rock Hill, SC, United States</t>
  </si>
  <si>
    <t>Cheng,  Yuanshan</t>
  </si>
  <si>
    <t>Namilana Rambu Hutar, A.</t>
  </si>
  <si>
    <t>Namilana Rambu Hutar,  Alliny</t>
  </si>
  <si>
    <t>Wira Wacana Christian University</t>
  </si>
  <si>
    <t>Faculty of Business Economics and Humanities, Wira Wacana Christian University, Sumba, Waingapu, Indonesia</t>
  </si>
  <si>
    <t>2-s2.0-85073260034</t>
  </si>
  <si>
    <t>Mukherjee,  Anita</t>
  </si>
  <si>
    <t>Wisconsin School of Business</t>
  </si>
  <si>
    <t>Department of Risk and Insurance, Wisconsin School of Business, Madison, WI, United States</t>
  </si>
  <si>
    <t>Building Financial and Health Literacy at Older Ages: The Role of Online Information</t>
  </si>
  <si>
    <t>Wisconsin School of Business, Madison, WI, United States</t>
  </si>
  <si>
    <t>Bavafa, H.</t>
  </si>
  <si>
    <t>Bavafa,  Hessam</t>
  </si>
  <si>
    <t>Operations and Information Management, Wisconsin School of Business, Madison, WI, United States</t>
  </si>
  <si>
    <t>2-s2.0-105004426826</t>
  </si>
  <si>
    <t>Ratnawati</t>
  </si>
  <si>
    <t>Ratnawati,  null</t>
  </si>
  <si>
    <t>Wisnuwardhana University</t>
  </si>
  <si>
    <t>Postgraduate Program, Wisnuwardhana University, Malang, Indonesia</t>
  </si>
  <si>
    <t>The role of digital financial inclusion in improving financial literacy and financial well-being for business sustainability: Indonesian women’s export craft SMEs</t>
  </si>
  <si>
    <t>Ningsih, A.A.T.</t>
  </si>
  <si>
    <t>Ningsih,  Ayu Agus Tya</t>
  </si>
  <si>
    <t>Department of Accounting, Wisnuwardhana University, Malang, Indonesia</t>
  </si>
  <si>
    <t>Rokhman, M.T.N.</t>
  </si>
  <si>
    <t>Rokhman,  M. Taufiq Noor</t>
  </si>
  <si>
    <t>Wisnuwardhana University, Malang, East Java, Indonesia, Universitas Negeri Malang, Malang, East Java, Indonesia</t>
  </si>
  <si>
    <t>Wits (NA for full as it does not specify the full name of the University)</t>
  </si>
  <si>
    <t>Wits Business School, Johannesburg, Gauteng, South Africa</t>
  </si>
  <si>
    <t>Horne, R.</t>
  </si>
  <si>
    <t>Horne,  Renee</t>
  </si>
  <si>
    <t>Wits (NA for full university name if necessary)</t>
  </si>
  <si>
    <t>Mmari, P.</t>
  </si>
  <si>
    <t>Mmari,  Peter</t>
  </si>
  <si>
    <t>Wits (NA if you want full name)</t>
  </si>
  <si>
    <t>Gobind, J.</t>
  </si>
  <si>
    <t>Gobind,  Jenni</t>
  </si>
  <si>
    <t>Wits (short for University of the Witwatersrand)</t>
  </si>
  <si>
    <t>Wittenborg University of Applied Sciences</t>
  </si>
  <si>
    <t>Wittenborg University of Applied Sciences, Apeldoorn, Gelderland, Netherlands</t>
  </si>
  <si>
    <t>2-s2.0-105011763172</t>
  </si>
  <si>
    <t>Leza, T.</t>
  </si>
  <si>
    <t>Leza,  Tekle</t>
  </si>
  <si>
    <t>Wolaita Sodo University</t>
  </si>
  <si>
    <t>Department of Rural Development and Agricultural Extension, Wolaita Sodo University, Sodo, Ethiopia</t>
  </si>
  <si>
    <t>Targeting Rural Poverty: A Generalized Ordered Logit Model Analysis of Multidimensional Deprivation in Ethiopia’s Bilate River Basin</t>
  </si>
  <si>
    <t>Gecho, Y.</t>
  </si>
  <si>
    <t>Gecho,  Yishak</t>
  </si>
  <si>
    <t>Moges, F.</t>
  </si>
  <si>
    <t>Moges,  Frew</t>
  </si>
  <si>
    <t>2-s2.0-85143981506</t>
  </si>
  <si>
    <t>Endris, E.</t>
  </si>
  <si>
    <t>Endris,  Ebrahim</t>
  </si>
  <si>
    <t>Woldia University</t>
  </si>
  <si>
    <t>Department of Agricultural Economics, Woldia University, Woldia, Amhara, Ethiopia</t>
  </si>
  <si>
    <t>Loan repayment performance of micro and small-scale enterprise: evidence from North Wollo Zone, Ethiopia</t>
  </si>
  <si>
    <t>2-s2.0-85128324737</t>
  </si>
  <si>
    <t>Beyene, M.Y.</t>
  </si>
  <si>
    <t>Beyene,  Minda Yirga</t>
  </si>
  <si>
    <t>Wolkite University</t>
  </si>
  <si>
    <t>Department of Management, Wolkite University, Wolkite, Ethiopia</t>
  </si>
  <si>
    <t>The effect of households financial behaviour on urban poverty status in Ethiopia: The case of Gurage Zone</t>
  </si>
  <si>
    <t>Degif, D.T.</t>
  </si>
  <si>
    <t>Degif,  Dagnachew Terefe</t>
  </si>
  <si>
    <t>Department of Sociology, Wolkite University, Wolkite, Ethiopia</t>
  </si>
  <si>
    <t>Mekonen, E.K.</t>
  </si>
  <si>
    <t>Mekonen,  Endalkachew Kabtamu</t>
  </si>
  <si>
    <t>Department of Economics, Wolkite University, Wolkite, Ethiopia</t>
  </si>
  <si>
    <t>2-s2.0-85142141132</t>
  </si>
  <si>
    <t>Mawugatie, T.W.</t>
  </si>
  <si>
    <t>Mawugatie,  Temeselew Woldetsadik</t>
  </si>
  <si>
    <t>Wollo University</t>
  </si>
  <si>
    <t>Department of Economics, Wollo University, Dessie, Ethiopia</t>
  </si>
  <si>
    <t>The analysis of financial inclusion and its determinants in the rural area of south Wollo zone, Amhara Region, Ethiopia</t>
  </si>
  <si>
    <t>Dagnachew, T.G.</t>
  </si>
  <si>
    <t>Dagnachew,  Tefera Getachew</t>
  </si>
  <si>
    <t>Ahunov, M.</t>
  </si>
  <si>
    <t>Ahunov,  Muzaffar</t>
  </si>
  <si>
    <t>Woosong University</t>
  </si>
  <si>
    <t>Endicott College of International Studies, Woosong University, Daejeon, South Korea</t>
  </si>
  <si>
    <t>2-s2.0-105003849868</t>
  </si>
  <si>
    <t>Zaman, U.</t>
  </si>
  <si>
    <t>Zaman,  Umer</t>
  </si>
  <si>
    <t>Nexus of Consumer Trust in FinTok Influencers, Consumer Engagement, Data Privacy Concern, Financial Literacy and Travel Scam Avoidance</t>
  </si>
  <si>
    <t>Woosong University, Daejeon, South Korea</t>
  </si>
  <si>
    <t>2-s2.0-85179336656</t>
  </si>
  <si>
    <t>Song,  Xiaoshu</t>
  </si>
  <si>
    <t>Woosuk University</t>
  </si>
  <si>
    <t>Woosuk University, Wanju-gun, Jeollabuk-do, South Korea</t>
  </si>
  <si>
    <t>Research Status and Trend of Family Finance-Based on Visual Analysis of Journal Papers from CNKI and WOS</t>
  </si>
  <si>
    <t>Lingyan, W.</t>
  </si>
  <si>
    <t>Lingyan,  Wang</t>
  </si>
  <si>
    <t>Nanda, S.S.</t>
  </si>
  <si>
    <t>Nanda,  Sudhansu Sekhar</t>
  </si>
  <si>
    <t>World Peace University</t>
  </si>
  <si>
    <t>World Peace University, Pune, India</t>
  </si>
  <si>
    <t>Nawaah, D.</t>
  </si>
  <si>
    <t>Nawaah,  Donkor</t>
  </si>
  <si>
    <t>Woxsen University</t>
  </si>
  <si>
    <t>Department of Finance and Accounting, Woxsen University, Hyderabad, TS, India</t>
  </si>
  <si>
    <t>Ali,  Mohd Shahid</t>
  </si>
  <si>
    <t>School of Liberal Arts and Humanities, Woxsen University, Hyderabad, TS, India</t>
  </si>
  <si>
    <t>Phukan, P.K.</t>
  </si>
  <si>
    <t>Phukan,  Pranjal Kumar</t>
  </si>
  <si>
    <t>Woxsen University, Hyderabad, TS, India</t>
  </si>
  <si>
    <t>Rena, R.</t>
  </si>
  <si>
    <t>Rena,  Ravinder</t>
  </si>
  <si>
    <t>Zhang,  Junjie</t>
  </si>
  <si>
    <t>Wright State University</t>
  </si>
  <si>
    <t>College of Engineering and Computer Science at Wright State University, Dayton, OH, United States</t>
  </si>
  <si>
    <t>Kim, D.W.</t>
  </si>
  <si>
    <t>Kim,  Daewook</t>
  </si>
  <si>
    <t>Kijak, E.</t>
  </si>
  <si>
    <t>Kijak,  Edward</t>
  </si>
  <si>
    <t>Wroclaw Medical University</t>
  </si>
  <si>
    <t>Wroclaw Medical University, Wroclaw, DS, Poland</t>
  </si>
  <si>
    <t>Kuchmister, J.</t>
  </si>
  <si>
    <t>Kuchmister,  Janusz</t>
  </si>
  <si>
    <t>Wrocław University of Environmental and Life Sciences</t>
  </si>
  <si>
    <t>Faculty of Environmental Engineering and Geodesy, Wrocław University of Environmental and Life Sciences, Wroclaw, Lower Silesian, Poland</t>
  </si>
  <si>
    <t>Gołuch, P.</t>
  </si>
  <si>
    <t>Gołuch,  Piotr</t>
  </si>
  <si>
    <t>Ćmielewski, K.</t>
  </si>
  <si>
    <t>Ćmielewski,  Kazimierz</t>
  </si>
  <si>
    <t>Zhang,  Su</t>
  </si>
  <si>
    <t>Wuhan Business University</t>
  </si>
  <si>
    <t>School of Accounting, Wuhan Business University, Wuhan, Hubei, China</t>
  </si>
  <si>
    <t>Zeng,  Yitang</t>
  </si>
  <si>
    <t>School of Foreign Languages, Wuhan Business University, Wuhan, Hubei, China</t>
  </si>
  <si>
    <t>Tu, R.</t>
  </si>
  <si>
    <t>Tu,  Ruide</t>
  </si>
  <si>
    <t>2-s2.0-105009513374</t>
  </si>
  <si>
    <t>Umar, M.</t>
  </si>
  <si>
    <t>Umar,  Muhammad</t>
  </si>
  <si>
    <t>Wuhan College</t>
  </si>
  <si>
    <t>School of Accounting, Wuhan College, Wuhan, Hubei, China, Wuhan College, Wuhan, Hubei, China</t>
  </si>
  <si>
    <t>The role of financial literacy in accelerating the adoption of a central bank digital currency</t>
  </si>
  <si>
    <t>2-s2.0-85079518680</t>
  </si>
  <si>
    <t>Guo, H.-Y.</t>
  </si>
  <si>
    <t>Guo,  Huiyong</t>
  </si>
  <si>
    <t>Wuhan Donghu University</t>
  </si>
  <si>
    <t>School of Economics, Wuhan Donghu University, Wuhan, Hubei, China</t>
  </si>
  <si>
    <t>Analysis of financial education demand based on college students’ entrepreneurship</t>
  </si>
  <si>
    <t>2-s2.0-85203846065</t>
  </si>
  <si>
    <t>Cao,  Hui</t>
  </si>
  <si>
    <t>Wuhan Qingchuan University</t>
  </si>
  <si>
    <t>School of Accounting, Wuhan Qingchuan University, Wuhan, China</t>
  </si>
  <si>
    <t>Research on Financial Service Robot Chat System Based on Text Matching</t>
  </si>
  <si>
    <t>Chen, G.</t>
  </si>
  <si>
    <t>Chen,  Gang</t>
  </si>
  <si>
    <t>Wuhan Sport University</t>
  </si>
  <si>
    <t>School of Economics and Management, Wuhan Sport University, Wuhan, China</t>
  </si>
  <si>
    <t>Liu,  Tingyi</t>
  </si>
  <si>
    <t>Wuhan University</t>
  </si>
  <si>
    <t>School of Economics and Management, Wuhan University, Wuhan, Hubei, China</t>
  </si>
  <si>
    <t>2-s2.0-85176595437</t>
  </si>
  <si>
    <t>Zhang,  Zhijian</t>
  </si>
  <si>
    <t>Center for Studies of Information Resources, Wuhan University, Wuhan, Hubei, China</t>
  </si>
  <si>
    <t>Predicting Dynamic Relationship for Financial Knowledge Graph; 面向金融知识图谱的动态关系预测方法研究</t>
  </si>
  <si>
    <t>2-s2.0-85185250384</t>
  </si>
  <si>
    <t>Yang,  Xinyi</t>
  </si>
  <si>
    <t>School of Information Management, Wuhan University, Wuhan, Hubei, China</t>
  </si>
  <si>
    <t>Understanding strategies for digital government transformation: A strategic action fields perspective</t>
  </si>
  <si>
    <t>You,  Xin</t>
  </si>
  <si>
    <t>Economics and Management School, Wuhan University, Wuhan, Hubei, China</t>
  </si>
  <si>
    <t>2-s2.0-85101205409</t>
  </si>
  <si>
    <t>Liang,  Hong</t>
  </si>
  <si>
    <t>School of Information Management, Wuhan University, Wuhan, Hubei, China, Big Data Institute, Wuhan University, Wuhan, Hubei, China</t>
  </si>
  <si>
    <t>Constructing knowledge graph for financial equities</t>
  </si>
  <si>
    <t>2-s2.0-85100313095</t>
  </si>
  <si>
    <t>Li,  Xun</t>
  </si>
  <si>
    <t>Learning by P2P bidding</t>
  </si>
  <si>
    <t>Gui, Z.</t>
  </si>
  <si>
    <t>Gui,  Zhengqing</t>
  </si>
  <si>
    <t>Gong,  Yiwei</t>
  </si>
  <si>
    <t>2-s2.0-85143507136</t>
  </si>
  <si>
    <t>Tian,  Geng</t>
  </si>
  <si>
    <t>Influence of Digital Finance on Household Leverage Ratio from the Perspective of Consumption Effect and Income Effect</t>
  </si>
  <si>
    <t>Hong,  Liang</t>
  </si>
  <si>
    <t>2-s2.0-85216730114</t>
  </si>
  <si>
    <t>Sun,  Huamei</t>
  </si>
  <si>
    <t>Exploring Factors Influencing Artificial Intelligence Adoption in Smart Cities</t>
  </si>
  <si>
    <t>Lyu, Y.</t>
  </si>
  <si>
    <t>Lyu,  Yang</t>
  </si>
  <si>
    <t>Wuhan University, Wuhan, Hubei, China</t>
  </si>
  <si>
    <t>Zhan, Z.</t>
  </si>
  <si>
    <t>Zhan,  Zhe</t>
  </si>
  <si>
    <t>Zhou,  Yang</t>
  </si>
  <si>
    <t>Yang,  Manfang</t>
  </si>
  <si>
    <t>Litao, F.</t>
  </si>
  <si>
    <t>Litao,  Feng</t>
  </si>
  <si>
    <t>2-s2.0-85140609772</t>
  </si>
  <si>
    <t>Can Bank Competition Promote the Export of Small and Micro Enterprises—Based on the Perspective of Offering Fuel in Snowy Weather</t>
  </si>
  <si>
    <t>Wang,  Jinyu</t>
  </si>
  <si>
    <t>Department of Finance, Wuhan University, Wuhan, Hubei, China</t>
  </si>
  <si>
    <t>Liu,  Ruoyun</t>
  </si>
  <si>
    <t>School of Foreign Languages and Literature, Wuhan University, Wuhan, Hubei, China</t>
  </si>
  <si>
    <t>Huakui, L.</t>
  </si>
  <si>
    <t>Huakui,  Lv</t>
  </si>
  <si>
    <t>Wuhan University, Wuhan, Hubei, China, Big Data Institute, Wuhan University, Wuhan, Hubei, China</t>
  </si>
  <si>
    <t>Zhang,  Lujia</t>
  </si>
  <si>
    <t>Liu,  Zhenghao</t>
  </si>
  <si>
    <t>Jiang,  Xue</t>
  </si>
  <si>
    <t>Ni, Z.</t>
  </si>
  <si>
    <t>Ni,  Zhenni</t>
  </si>
  <si>
    <t>Yang,  Yang</t>
  </si>
  <si>
    <t>Xia, S.</t>
  </si>
  <si>
    <t>Xia,  Sudi</t>
  </si>
  <si>
    <t>2-s2.0-85121730593</t>
  </si>
  <si>
    <t>Guo, C.</t>
  </si>
  <si>
    <t>Guo,  Ce</t>
  </si>
  <si>
    <t>Digital Finance and the Efficiency of Household Investment Portfolios</t>
  </si>
  <si>
    <t>Ma, M.</t>
  </si>
  <si>
    <t>Ma,  Feicheng</t>
  </si>
  <si>
    <t>Liu,  Yong</t>
  </si>
  <si>
    <t>Wuhan University of Science and Technology</t>
  </si>
  <si>
    <t>Wuhan University of Science and Technology, Wuhan, Hubei, China</t>
  </si>
  <si>
    <t>2-s2.0-78751687914</t>
  </si>
  <si>
    <t>Cao, J.-F.</t>
  </si>
  <si>
    <t>Cao,  Jianfang</t>
  </si>
  <si>
    <t>Wuhan University of Technology</t>
  </si>
  <si>
    <t>School of Economics, Wuhan University of Technology, Wuhan, Hubei, China</t>
  </si>
  <si>
    <t>Research on evaluation of financial public investment benefit based on G1-T model</t>
  </si>
  <si>
    <t>Jiang, D.-Y.</t>
  </si>
  <si>
    <t>Jiang,  Dengying</t>
  </si>
  <si>
    <t>School of Sciences, Wuhan University of Technology, Wuhan, Hubei, China, School of Economics, Wuhan University of Technology, Wuhan, Hubei, China</t>
  </si>
  <si>
    <t>2-s2.0-85087439913</t>
  </si>
  <si>
    <t>Weerathunga, P.R.</t>
  </si>
  <si>
    <t>Weerathunga,  P. R.</t>
  </si>
  <si>
    <t>School of Management, Wuhan University of Technology, Wuhan, Hubei, China</t>
  </si>
  <si>
    <t>How does technological and financial literacy influence SME performance: Mediating role of ERM practices</t>
  </si>
  <si>
    <t>Sharma,  Saurabh</t>
  </si>
  <si>
    <t>2-s2.0-85067110818</t>
  </si>
  <si>
    <t>Ye, J.</t>
  </si>
  <si>
    <t>Ye,  Jianmu</t>
  </si>
  <si>
    <t>How does financial literacy promote sustainability in SMEs? A developing country perspective</t>
  </si>
  <si>
    <t>Thathsarani, U.S.</t>
  </si>
  <si>
    <t>Thathsarani,  Udullage Shanika</t>
  </si>
  <si>
    <t>School of Economics, Wuhan University of Technology, Wuhan, Hubei, China, Department of Economics and Statistics, Sabaragamuwa University of Sri Lanka, Belihuloya, Sabaragamuwa Province, Sri Lanka</t>
  </si>
  <si>
    <t>Zheng, X.-Q.</t>
  </si>
  <si>
    <t>Zheng,  Xueqing</t>
  </si>
  <si>
    <t>Kang, C.-H.</t>
  </si>
  <si>
    <t>Kang,  Canhua</t>
  </si>
  <si>
    <t>Kulathunga, K.M.M.C.B.</t>
  </si>
  <si>
    <t>Kulathunga,  K. M.M.C.B.</t>
  </si>
  <si>
    <t>Wuhan University of Technology
University of Colombo</t>
  </si>
  <si>
    <t>School of Management, Wuhan University of Technology, Wuhan, Hubei, China, Department of Management Sciences, University of Colombo, Colombo, Sri Lanka</t>
  </si>
  <si>
    <t>2-s2.0-85160552916</t>
  </si>
  <si>
    <t>Hua, H.</t>
  </si>
  <si>
    <t>Hua,  Hefeng</t>
  </si>
  <si>
    <t>Wuxi City College of Vocational Technology</t>
  </si>
  <si>
    <t>Wuxi City College of Vocational Technology, Wuxi, Jiangsu, China</t>
  </si>
  <si>
    <t>Research on the Influential Factors of Female College Students' Internet Financial Behavior in Higher Vocational Colleges in China</t>
  </si>
  <si>
    <t>Zhuo, Z.</t>
  </si>
  <si>
    <t>Zhuo,  Zhiyi</t>
  </si>
  <si>
    <t>Wuyi University</t>
  </si>
  <si>
    <t>Wuyi University, Wuyishan, Fujian, China</t>
  </si>
  <si>
    <t>2-s2.0-85103086121</t>
  </si>
  <si>
    <t>Piasecki, K.</t>
  </si>
  <si>
    <t>Piasecki,  Krzysztof</t>
  </si>
  <si>
    <t>Wyzsza Szkola Bankowa w Poznaniu</t>
  </si>
  <si>
    <t>Institute of Economics and Finance, Wyzsza Szkola Bankowa w Poznaniu, Poznan, WP, Poland</t>
  </si>
  <si>
    <t>On present value evaluation under the impact of behavioural factors using oriented fuzzy numbers</t>
  </si>
  <si>
    <t>Łyczkowska-Hanćkowiak, A.</t>
  </si>
  <si>
    <t>Łyczkowska-Hanćkowiak,  Anna</t>
  </si>
  <si>
    <t>Wyższa Szkoła Informatyki i Zarządzania</t>
  </si>
  <si>
    <t>Wyższa Szkoła Informatyki i Zarządzania z siedzibą w Rzeszowie, Rzeszow, PK, Poland</t>
  </si>
  <si>
    <t>2-s2.0-81855189509</t>
  </si>
  <si>
    <t>Pyzik, L.</t>
  </si>
  <si>
    <t>Pyzik,  Lucyna</t>
  </si>
  <si>
    <t>Remote teaching and new testing method applied in higher education</t>
  </si>
  <si>
    <t>XIM University</t>
  </si>
  <si>
    <t>School of Commerce, XIM University, Harirajpur, OR, India</t>
  </si>
  <si>
    <t>Jena, L.K.</t>
  </si>
  <si>
    <t>Jena,  Lalatendu Kesari</t>
  </si>
  <si>
    <t>School of Human Resource Management, XIM University, Harirajpur, OR, India</t>
  </si>
  <si>
    <t>2-s2.0-105011949670</t>
  </si>
  <si>
    <t>XLRI</t>
  </si>
  <si>
    <t>XLRI, Jamshedpur, Jamshedpur, JH, India</t>
  </si>
  <si>
    <t>Girls will be girls? The gendered effect of financial overconfidence on credit card delinquency</t>
  </si>
  <si>
    <t>2-s2.0-105021302702</t>
  </si>
  <si>
    <t>Department of Finance, XLRI, Jamshedpur, Jamshedpur, JH, India</t>
  </si>
  <si>
    <t>Relative deprivation and financial literacy in times of economic uncertainty: exploring income satisfaction across demographic groups</t>
  </si>
  <si>
    <t>2-s2.0-85126995675</t>
  </si>
  <si>
    <t>Das,  Mrigakshi</t>
  </si>
  <si>
    <t>Xavier Institute of Management</t>
  </si>
  <si>
    <t>Department of Business Management, Xavier Institute of Management, Harirajpur, OR, India</t>
  </si>
  <si>
    <t>Could franchising electricity distribution sustain rural electrification efforts?</t>
  </si>
  <si>
    <t>Basu, B.</t>
  </si>
  <si>
    <t>Basu,  Bhaskar</t>
  </si>
  <si>
    <t>Department of Information Systems, Xavier Institute of Management, Harirajpur, OR, India</t>
  </si>
  <si>
    <t>Dubey, R.K.</t>
  </si>
  <si>
    <t>Dubey,  Ritesh Kumar</t>
  </si>
  <si>
    <t>Department of Accounting and Finance, Xavier Institute of Management, Harirajpur, OR, India</t>
  </si>
  <si>
    <t>2-s2.0-105008053334</t>
  </si>
  <si>
    <t>Pooja</t>
  </si>
  <si>
    <t>Pooja,  null</t>
  </si>
  <si>
    <t>Xavier Institute of Social Service</t>
  </si>
  <si>
    <t>Xavier Institute of Social Service, Ranchi, JH, India</t>
  </si>
  <si>
    <t>Exploring the Influence of Emotional Intelligence on Financial Literacy Amongst Gen Z</t>
  </si>
  <si>
    <t>Kausar, A.</t>
  </si>
  <si>
    <t>Kausar,  Arana</t>
  </si>
  <si>
    <t>Yang,  Haotian</t>
  </si>
  <si>
    <t>Xi'an International University</t>
  </si>
  <si>
    <t>College of Business, Xi'an International University, Xi'an, Shaanxi, China</t>
  </si>
  <si>
    <t>Younas, M.W.</t>
  </si>
  <si>
    <t>Younas,  Muhammad Waleed</t>
  </si>
  <si>
    <t>Xi'an Jiaotong University</t>
  </si>
  <si>
    <t>School of Economics and Finance, Xi'an Jiaotong University, Xi'an, Shaanxi, China</t>
  </si>
  <si>
    <t>Zhang,  Chenghu</t>
  </si>
  <si>
    <t>Yang,  Haochang</t>
  </si>
  <si>
    <t>Tian,  Gaoliang</t>
  </si>
  <si>
    <t>School of Management, Xi'an Jiaotong University, Xi'an, Shaanxi, China</t>
  </si>
  <si>
    <t>Liu,  Ting</t>
  </si>
  <si>
    <t>Faculty of Electronic and Information Engineering, Xi'an Jiaotong University, Xi'an, Shaanxi, China</t>
  </si>
  <si>
    <t>Xi'an Jiaotong University, Xi'an, Shaanxi, China</t>
  </si>
  <si>
    <t>Farooq, U.</t>
  </si>
  <si>
    <t>Farooq,  Umar</t>
  </si>
  <si>
    <t>Kang,  Chenyi</t>
  </si>
  <si>
    <t>School of Public Policy and Administration, Xi'an Jiaotong University, Xi'an, Shaanxi, China</t>
  </si>
  <si>
    <t>Tian, G.-L.</t>
  </si>
  <si>
    <t>2-s2.0-85161028188</t>
  </si>
  <si>
    <t>Assessing the environmental impacts of environmental tax rate and corporate statutory tax rate: Empirical evidence from industry-intensive economies</t>
  </si>
  <si>
    <t>Gao,  Le</t>
  </si>
  <si>
    <t>School of Pharmacy, Xi'an Jiaotong University, Xi'an, Shaanxi, China</t>
  </si>
  <si>
    <t>Ji, W.</t>
  </si>
  <si>
    <t>Ji,  Wenjing</t>
  </si>
  <si>
    <t>Zhou,  YaDong</t>
  </si>
  <si>
    <t>Hu,  Bowen</t>
  </si>
  <si>
    <t>Fonseka, M.M.</t>
  </si>
  <si>
    <t>Fonseka,  Mohan M.</t>
  </si>
  <si>
    <t>Wu,  Jiaqi</t>
  </si>
  <si>
    <t>2-s2.0-105001207395</t>
  </si>
  <si>
    <t>Lin, J.</t>
  </si>
  <si>
    <t>Lin,  Jun</t>
  </si>
  <si>
    <t>Subsidy Wars for Market Dominance in Emerging Digital Platform Markets</t>
  </si>
  <si>
    <t>Subhani, B.H.</t>
  </si>
  <si>
    <t>Subhani,  Bilal Haider</t>
  </si>
  <si>
    <t>Zhang,  Zhenya</t>
  </si>
  <si>
    <t>Yin, S.</t>
  </si>
  <si>
    <t>Yin,  Shan</t>
  </si>
  <si>
    <t>Chen,  Xuezhao</t>
  </si>
  <si>
    <t>Hou,  Xiaohui</t>
  </si>
  <si>
    <t>Alkebsee, R.</t>
  </si>
  <si>
    <t>Alkebsee,  Radwan Hussien</t>
  </si>
  <si>
    <t>Gillani, S.</t>
  </si>
  <si>
    <t>Gillani,  Seemab</t>
  </si>
  <si>
    <t>Ran, X.</t>
  </si>
  <si>
    <t>Ran,  Xiaobin</t>
  </si>
  <si>
    <t>Feng, C.</t>
  </si>
  <si>
    <t>Feng,  Chen</t>
  </si>
  <si>
    <t>Zhu,  Xingyu</t>
  </si>
  <si>
    <t>Shafiq, M.N.</t>
  </si>
  <si>
    <t>Shafiq,  Muhammad Nouman</t>
  </si>
  <si>
    <t>Malik, F.</t>
  </si>
  <si>
    <t>Malik,  Fizzah</t>
  </si>
  <si>
    <t>Yue, S.</t>
  </si>
  <si>
    <t>Yue,  Shen</t>
  </si>
  <si>
    <t>Munir, I.U.</t>
  </si>
  <si>
    <t>Munir,  Irfan Ullah</t>
  </si>
  <si>
    <t>Cheng,  Maoyong</t>
  </si>
  <si>
    <t>Xi'an Jiaotong-Liverpool University</t>
  </si>
  <si>
    <t>International Business School Suzhou, Xi'an Jiaotong-Liverpool University, Suzhou, Jiangsu, China</t>
  </si>
  <si>
    <t>2-s2.0-84920185925</t>
  </si>
  <si>
    <t>Fang, E.S.</t>
  </si>
  <si>
    <t>Fang,  Eddy S.</t>
  </si>
  <si>
    <t>Xi'an Jiaotong-Liverpool University, Suzhou, Jiangsu, China</t>
  </si>
  <si>
    <t>Islamic finance in global markets: Materialism, ideas and the construction of financial knowledge</t>
  </si>
  <si>
    <t>Zhang,  Xinyue</t>
  </si>
  <si>
    <t>2-s2.0-85145562961</t>
  </si>
  <si>
    <t>Qin, M.</t>
  </si>
  <si>
    <t>Qin,  Minchuan</t>
  </si>
  <si>
    <t>Department of Computing, Xi'an Jiaotong-Liverpool University, Suzhou, Jiangsu, China</t>
  </si>
  <si>
    <t>Cyber-attacks on SWIFT Systems of financial institutions</t>
  </si>
  <si>
    <t>Wang,  Wangshuai</t>
  </si>
  <si>
    <t>Liu,  Fan</t>
  </si>
  <si>
    <t>Mogos, G.</t>
  </si>
  <si>
    <t>Mogos,  Gabriela</t>
  </si>
  <si>
    <t>2-s2.0-105008979963</t>
  </si>
  <si>
    <t>Yang,  Shuran</t>
  </si>
  <si>
    <t>Xi'an Medical University</t>
  </si>
  <si>
    <t>Personnel Division, Xi'an Medical University, Xi'an, China</t>
  </si>
  <si>
    <t>Financial literacy, risk attitude, and consumer retirement planning</t>
  </si>
  <si>
    <t>Liu,  Sha</t>
  </si>
  <si>
    <t>Xi'an Shiyou University</t>
  </si>
  <si>
    <t>School of Economics and Management, Xi'an Shiyou University, Xi'an, Shaanxi, China</t>
  </si>
  <si>
    <t>Zhang,  Yiting</t>
  </si>
  <si>
    <t>Wang,  Junping</t>
  </si>
  <si>
    <t>Zhuang, J.</t>
  </si>
  <si>
    <t>Zhuang,  Jiqiao</t>
  </si>
  <si>
    <t>Xi'an University of Finance and Economics</t>
  </si>
  <si>
    <t>School of Marxism, Xi'an University of Finance and Economics, Xi'an, China</t>
  </si>
  <si>
    <t>2-s2.0-77749255797</t>
  </si>
  <si>
    <t>Zhao,  Jing</t>
  </si>
  <si>
    <t>Xi'an University of Science and Technology</t>
  </si>
  <si>
    <t>Energy Economy and Management Research Center, Xi'an University of Science and Technology, Xi'an, Shaanxi, China</t>
  </si>
  <si>
    <t>Analysis on the human capital factor in yulin energy chemical base</t>
  </si>
  <si>
    <t>Zhang,  Jinsuo</t>
  </si>
  <si>
    <t>2-s2.0-85203116719</t>
  </si>
  <si>
    <t>Yan,  Zhishan</t>
  </si>
  <si>
    <t>Xi'an University of Technology</t>
  </si>
  <si>
    <t>School of Economics and Management, Xi'an University of Technology, Xi'an, Shaanxi, China</t>
  </si>
  <si>
    <t>Financial literacy, social security, and healthcare cost anxiety in China</t>
  </si>
  <si>
    <t>Kong, W.</t>
  </si>
  <si>
    <t>Kong,  Wei</t>
  </si>
  <si>
    <t>Shen,  Yan</t>
  </si>
  <si>
    <t>Accounting and Finance Department, Xi'an University of Technology, Xi'an, Shaanxi, China</t>
  </si>
  <si>
    <t>Hu,  Wenxiu</t>
  </si>
  <si>
    <t>Hu, H.</t>
  </si>
  <si>
    <t>Hu,  Haiqing</t>
  </si>
  <si>
    <t>Su, X.</t>
  </si>
  <si>
    <t>Su,  Xiuqing</t>
  </si>
  <si>
    <t>Xiamen Institute of Technology (Main match)
Lyceum of the Philippines University-Batangas (Mentioned but not a university, incorrect location)
NA (No clear university name found in the provided text)</t>
  </si>
  <si>
    <t>School of Business, Xiamen Institute of Technology, Xiamen, Fujian, China, Lyceum of the Philippines University-Batangas, Batangas, China</t>
  </si>
  <si>
    <t>Lin, B.</t>
  </si>
  <si>
    <t>Lin,  Boqiang</t>
  </si>
  <si>
    <t>Xiamen University</t>
  </si>
  <si>
    <t>School of Management, Xiamen University, Xiamen, Fujian, China</t>
  </si>
  <si>
    <t>2-s2.0-85183630335</t>
  </si>
  <si>
    <t>Chen,  Haiqiang</t>
  </si>
  <si>
    <t>Xiamen University, Xiamen, Fujian, China, School of Economics, Xiamen University, Xiamen, Fujian, China, Laboratory of Digital Finance, Xiamen University, Xiamen, Fujian, China</t>
  </si>
  <si>
    <t>Does digital finance help reduce self-rationing of small and medium-sized enterprises? Evidence from China</t>
  </si>
  <si>
    <t>2-s2.0-33745234811</t>
  </si>
  <si>
    <t>Xu,  Zhiduan</t>
  </si>
  <si>
    <t>A study on fuzzy bid-evaluating model</t>
  </si>
  <si>
    <t>Yuan,  Yuling</t>
  </si>
  <si>
    <t>Xiamen University, Xiamen, Fujian, China</t>
  </si>
  <si>
    <t>Luo, C.</t>
  </si>
  <si>
    <t>Luo,  Chunyang</t>
  </si>
  <si>
    <t>Lin,  Chaonan</t>
  </si>
  <si>
    <t>Ahadzadeh, A.S.</t>
  </si>
  <si>
    <t>Ahadzadeh,  Ashraf Sadat</t>
  </si>
  <si>
    <t>Xiamen University Malaysia</t>
  </si>
  <si>
    <t>Department of Journalism, Xiamen University Malaysia, Sepang, Selangor, Malaysia</t>
  </si>
  <si>
    <t>Nassir, A.M.</t>
  </si>
  <si>
    <t>Nassir,  Annuar Md</t>
  </si>
  <si>
    <t>School of Economics and Management, Xiamen University Malaysia, Sepang, Selangor, Malaysia</t>
  </si>
  <si>
    <t>2-s2.0-105005003252</t>
  </si>
  <si>
    <t>Chen,  Weisi</t>
  </si>
  <si>
    <t>Xiamen University of Technology</t>
  </si>
  <si>
    <t>School of Software Engineering, Xiamen University of Technology, Xiamen, Fujian, China</t>
  </si>
  <si>
    <t>Leveraging large language model as news sentiment predictor in stock markets: a knowledge-enhanced strategy</t>
  </si>
  <si>
    <t>Zheng, J.</t>
  </si>
  <si>
    <t>Zheng,  Jiaxin</t>
  </si>
  <si>
    <t>School of Computer and Information Engineering, Xiamen University of Technology, Xiamen, Fujian, China</t>
  </si>
  <si>
    <t>Wu, C.-M.</t>
  </si>
  <si>
    <t>Wu,  Chihming</t>
  </si>
  <si>
    <t>School of Civil Engineering and Architecture, Xiamen University of Technology, Xiamen, Fujian, China</t>
  </si>
  <si>
    <t>Hsueh, S.-C.</t>
  </si>
  <si>
    <t>Hsueh,  Shaochieh</t>
  </si>
  <si>
    <t>School of Economics and Management, Xiamen University of Technology, Xiamen, Fujian, China</t>
  </si>
  <si>
    <t>Liu,  Wulong</t>
  </si>
  <si>
    <t>2-s2.0-84866415275</t>
  </si>
  <si>
    <t>Xiangtan University</t>
  </si>
  <si>
    <t>School of Public Management, Xiangtan University, Xiangtan, Hunan, China</t>
  </si>
  <si>
    <t>Risk evaluation on local financial subsidy for the new rural social oldage insurance -The case of 12 counties in China</t>
  </si>
  <si>
    <t>Yi, R.</t>
  </si>
  <si>
    <t>Yi,  Rui</t>
  </si>
  <si>
    <t>School of Business, Xiangtan University, Xiangtan, Hunan, China</t>
  </si>
  <si>
    <t>Xihua University</t>
  </si>
  <si>
    <t>School of Management, Xihua University, Chengdu, Sichuan, China</t>
  </si>
  <si>
    <t>He,  Chunyan</t>
  </si>
  <si>
    <t>School of Economics, Xihua University, Chengdu, Sichuan, China</t>
  </si>
  <si>
    <t>Xihua University, Chengdu, Sichuan, China</t>
  </si>
  <si>
    <t>Li, A.</t>
  </si>
  <si>
    <t>Li,  Anjie</t>
  </si>
  <si>
    <t>Xingtai University</t>
  </si>
  <si>
    <t>Department of Accounting, Xingtai University, Xingtai, Hebei, China</t>
  </si>
  <si>
    <t>2-s2.0-85025111478</t>
  </si>
  <si>
    <t>Chao,  Xu</t>
  </si>
  <si>
    <t>Xinjiang Medical University</t>
  </si>
  <si>
    <t>Department of Orthopaedics, Xinjiang Medical University, Urumqi, Xinjiang, China</t>
  </si>
  <si>
    <t>A meta-analysis of proximal femoral nail antirotation and total hip arthroplasty for treating intertrochanteric fractures in the elderly</t>
  </si>
  <si>
    <t>Liu,  Liguo</t>
  </si>
  <si>
    <t>Amuti, A.</t>
  </si>
  <si>
    <t>Amuti,  Abulimiti</t>
  </si>
  <si>
    <t>Bin, Y.</t>
  </si>
  <si>
    <t>Bin,  Yan</t>
  </si>
  <si>
    <t>Ma, Z.</t>
  </si>
  <si>
    <t>Ma,  Zhilong</t>
  </si>
  <si>
    <t>Xinjiang Normal University</t>
  </si>
  <si>
    <t>Xinjiang Normal University, Urumqi, Xinjiang, China</t>
  </si>
  <si>
    <t>Lei,  Hanyun</t>
  </si>
  <si>
    <t>Xinjiang University of Finance and Economics</t>
  </si>
  <si>
    <t>School of Finance, Xinjiang University of Finance and Economics, Urumqi, Xinjiang, China</t>
  </si>
  <si>
    <t>Liu,  Hongli</t>
  </si>
  <si>
    <t>School of Statistics and Data Science, Xinjiang University of Finance and Economics, Urumqi, Xinjiang, China</t>
  </si>
  <si>
    <t>Xinjiang University of Finance and Economics
Jiangsu University of Technology</t>
  </si>
  <si>
    <t>School of Finance, Xinjiang University of Finance and Economics, Urumqi, Xinjiang, China, School of Management, Jiangsu University of Technology, Changzhou, Jiangsu, China</t>
  </si>
  <si>
    <t>He,  Yujuan</t>
  </si>
  <si>
    <t>Xinxiang Medical University</t>
  </si>
  <si>
    <t>Clinical Skill Training Center, Xinxiang Medical University, Xinxiang, Henan, China</t>
  </si>
  <si>
    <t>Xinyang Vocational and Technical College</t>
  </si>
  <si>
    <t>Business College, Xinyang Vocational and Technical College, Xinyang, Henan, China</t>
  </si>
  <si>
    <t>Sun, F.</t>
  </si>
  <si>
    <t>Sun,  Fei</t>
  </si>
  <si>
    <t>Xuzhou Administration Institute</t>
  </si>
  <si>
    <t>Center for Social Survey Research, Xuzhou Administration Institute, Xuzhou, Jiangsu, China</t>
  </si>
  <si>
    <t>Sumodiharjo, K.</t>
  </si>
  <si>
    <t>Sumodiharjo,  Kadari</t>
  </si>
  <si>
    <t>YKP</t>
  </si>
  <si>
    <t>Department of Accounting, Sekolah Tinggi Ilmu Ekonomi “YKP”, Yogyakarta, Indonesia</t>
  </si>
  <si>
    <t>Resmi, S.</t>
  </si>
  <si>
    <t>Resmi,  Siti</t>
  </si>
  <si>
    <t>YKPN University of Management</t>
  </si>
  <si>
    <t>Sekolah Tinggi Ilmu Manajemen YKPN, Yogyakarta, Indonesia</t>
  </si>
  <si>
    <t>Agbetunde, A.L.</t>
  </si>
  <si>
    <t>Agbetunde,  Lateef Ayodele</t>
  </si>
  <si>
    <t>Yaba College of Technology</t>
  </si>
  <si>
    <t>Department of Accounting, Yaba College of Technology, Yaba, Lagos, Nigeria</t>
  </si>
  <si>
    <t>Bakoh, N.</t>
  </si>
  <si>
    <t>Bakoh,  Nachima</t>
  </si>
  <si>
    <t>Yala Rajabhat University</t>
  </si>
  <si>
    <t>Faculty of Education, Yala Rajabhat University, Yala, Yala, Thailand</t>
  </si>
  <si>
    <t>Fabozzi, F.J.</t>
  </si>
  <si>
    <t>Fabozzi,  Frank J.</t>
  </si>
  <si>
    <t>Yale</t>
  </si>
  <si>
    <t>Yale School of Man agement, Yale, United States</t>
  </si>
  <si>
    <t>Hernandez-Aguilera, J.N.</t>
  </si>
  <si>
    <t>Hernandez-Aguilera,  J. Nicolas</t>
  </si>
  <si>
    <t>Yale (University)</t>
  </si>
  <si>
    <t>Yale School of the Environment, New Haven, CT, United States</t>
  </si>
  <si>
    <t>Wang, E.A.</t>
  </si>
  <si>
    <t>Wang,  Emily Ai Hua</t>
  </si>
  <si>
    <t>Yale School of Medicine</t>
  </si>
  <si>
    <t>Yale School of Medicine, New Haven, CT, United States, SEICHE Center for Health and Justice, Yale School of Medicine, New Haven, CT, United States</t>
  </si>
  <si>
    <t>Judson, B.</t>
  </si>
  <si>
    <t>Judson,  Benjamin L.</t>
  </si>
  <si>
    <t>Division of Otolaryngology, Yale School of Medicine, New Haven, CT, United States, Otolaryngology Surgery, New Haven, CT, United States</t>
  </si>
  <si>
    <t>Horton, N.</t>
  </si>
  <si>
    <t>Horton,  Nadine</t>
  </si>
  <si>
    <t>Black, A.C.</t>
  </si>
  <si>
    <t>Black,  Anne C.</t>
  </si>
  <si>
    <t>Department of Psychiatry, Yale School of Medicine, New Haven, CT, United States, U.S. Department of Veterans Affairs, Washington, D.C., DC, United States</t>
  </si>
  <si>
    <t>National Center on Homelessness Among Veterans, Tampa, FL, United States, UT Southwestern Medical Center, Dallas, TX, United States, Department of Management, UTHealth Houston School of Public Health, Houston, TX, United States, Yale School of Medicine, New Haven, CT, United States</t>
  </si>
  <si>
    <t>Fereydooni, S.</t>
  </si>
  <si>
    <t>Fereydooni,  Soraya</t>
  </si>
  <si>
    <t>Division of Otolaryngology, Yale School of Medicine, New Haven, CT, United States</t>
  </si>
  <si>
    <t>Lazar, C.M.</t>
  </si>
  <si>
    <t>Lazar,  Christina M.</t>
  </si>
  <si>
    <t>Department of Psychiatry, Yale School of Medicine, New Haven, CT, United States</t>
  </si>
  <si>
    <t>Roy, B.</t>
  </si>
  <si>
    <t>Roy,  Brita</t>
  </si>
  <si>
    <t>Yale School of Medicine, New Haven, CT, United States, SEICHE Center for Health and Justice, Yale School of Medicine, New Haven, CT, United States, Department of Population Health, NYU Grossman School of Medicine, New York, NY, United States, Department of Medicine, NYU Grossman School of Medicine, New York, NY, United States</t>
  </si>
  <si>
    <t>Malik, D.</t>
  </si>
  <si>
    <t>Malik,  Devesh</t>
  </si>
  <si>
    <t>McMahon, T.J.</t>
  </si>
  <si>
    <t>McMahon,  Thomas J.</t>
  </si>
  <si>
    <t>Valdez, C.</t>
  </si>
  <si>
    <t>Valdez,  Caroline Naomi</t>
  </si>
  <si>
    <t>2-s2.0-85008240134</t>
  </si>
  <si>
    <t>Rowe, M.</t>
  </si>
  <si>
    <t>Rowe,  Michael</t>
  </si>
  <si>
    <t>Environment-level strategies to support independent control of finances: A response to the ssa review of financial capability determination review</t>
  </si>
  <si>
    <t>Hesami, M.</t>
  </si>
  <si>
    <t>Hesami,  Mina</t>
  </si>
  <si>
    <t>Section of Emergency Ultrasound, Yale School of Medicine, New Haven, CT, United States</t>
  </si>
  <si>
    <t>Mehra,  Saral</t>
  </si>
  <si>
    <t>Harper, A.</t>
  </si>
  <si>
    <t>Harper,  Annie</t>
  </si>
  <si>
    <t>Yale University</t>
  </si>
  <si>
    <t>Yale School of Medicine, New Haven, CT, United States, VA Connecticut Healthcare System, West Haven, CT, United States</t>
  </si>
  <si>
    <t>2-s2.0-85061581036</t>
  </si>
  <si>
    <t>Thornhill Iv, T.A.</t>
  </si>
  <si>
    <t>Thornhill Iv,  Thomas A.</t>
  </si>
  <si>
    <t>Yale School of Medicine, New Haven, CT, United States, VA Connecticut Healthcare System, West Haven, CT, United States, Thomas A. Thornhill IV is now at School of Public Health, Yale University, New Haven, CT, United States</t>
  </si>
  <si>
    <t>Financial Capability: Clinicians' Assessment of Beneficiaries With Dual Diagnoses</t>
  </si>
  <si>
    <t>Wen, J.</t>
  </si>
  <si>
    <t>Wen,  Jaya</t>
  </si>
  <si>
    <t>Department of Economics, Yale University, New Haven, CT, United States</t>
  </si>
  <si>
    <t>Tong,  Guangyu</t>
  </si>
  <si>
    <t>Department of Biostatistics, Yale University, New Haven, CT, United States, Center for Methods in Implementation and Prevention Science, Yale University, New Haven, CT, United States</t>
  </si>
  <si>
    <t>Choi, J.J.</t>
  </si>
  <si>
    <t>Choi,  James J.</t>
  </si>
  <si>
    <t>Yale University, New Haven, CT, United States</t>
  </si>
  <si>
    <t>Spiegelman, D.</t>
  </si>
  <si>
    <t>Spiegelman,  Donna L.</t>
  </si>
  <si>
    <t>2-s2.0-84949492314</t>
  </si>
  <si>
    <t>School of Management, Yale University, New Haven, CT, United States, National Bureau of Economic Research, Cambridge, MA, United States</t>
  </si>
  <si>
    <t>Contributions to Defined Contribution Pension Plans</t>
  </si>
  <si>
    <t>Thornhill, T.</t>
  </si>
  <si>
    <t>Thornhill,  Thomas A.</t>
  </si>
  <si>
    <t>Public Health Modeling Unit, Yale University, New Haven, CT, United States</t>
  </si>
  <si>
    <t>Keene, D.</t>
  </si>
  <si>
    <t>Keene,  Danya E.</t>
  </si>
  <si>
    <t>Department of Social and Behavioral Sciences, Yale University, New Haven, CT, United States</t>
  </si>
  <si>
    <t>Department of Economics, Yale University, New Haven, CT, United States, National Bureau of Economic Research, Cambridge, MA, United States</t>
  </si>
  <si>
    <t>Yale University
Princeton (NA)</t>
  </si>
  <si>
    <t>Yale School of Management, New Haven, CT, United States, International Center for Finance, Yale University, New Haven, CT, United States, School of Engineering and Applied Science, Princeton, NJ, United States</t>
  </si>
  <si>
    <t>Payne, K.</t>
  </si>
  <si>
    <t>Payne,  Kevin A.</t>
  </si>
  <si>
    <t>Yale University (School of Medicine)</t>
  </si>
  <si>
    <t>Yale School of Medicine, New Haven, CT, United States</t>
  </si>
  <si>
    <t>Oliveira, K.D.</t>
  </si>
  <si>
    <t>Oliveira,  Kristin D.</t>
  </si>
  <si>
    <t>Yale University (as Yale School of Medicine is a part of Yale University)</t>
  </si>
  <si>
    <t>White, E.M.</t>
  </si>
  <si>
    <t>White,  Erin M.</t>
  </si>
  <si>
    <t>Langhan, M.L.</t>
  </si>
  <si>
    <t>Langhan,  Melissa L.</t>
  </si>
  <si>
    <t>2-s2.0-85147382510</t>
  </si>
  <si>
    <t>Yale University (as Yale School of Medicine is part of Yale University)</t>
  </si>
  <si>
    <t>Is Capability to Manage Finances Stable Over Time?</t>
  </si>
  <si>
    <t>Coppersmith, N.A.</t>
  </si>
  <si>
    <t>Coppersmith,  Nathan A.</t>
  </si>
  <si>
    <t>Yale University (from Yale School of Medicine)</t>
  </si>
  <si>
    <t>Esposito, A.C.</t>
  </si>
  <si>
    <t>Esposito,  Andrew C.</t>
  </si>
  <si>
    <t>Yoo, P.S.</t>
  </si>
  <si>
    <t>Yoo,  Peter S.</t>
  </si>
  <si>
    <t>Papageorge, M.V.</t>
  </si>
  <si>
    <t>Papageorge,  Marianna V.</t>
  </si>
  <si>
    <t>Gianakos, A.L.</t>
  </si>
  <si>
    <t>Gianakos,  Arianna L.</t>
  </si>
  <si>
    <t>Yale University (from the given text)</t>
  </si>
  <si>
    <t>and Rehabilitation, Orthopaedics, New Haven, CT, United States</t>
  </si>
  <si>
    <t>Longo, W.E.</t>
  </si>
  <si>
    <t>Longo,  Walter E.</t>
  </si>
  <si>
    <t>Yale University (since Yale School of Medicine is a part of Yale University)</t>
  </si>
  <si>
    <t>Yale University (since Yale School of Medicine is part of Yale University)</t>
  </si>
  <si>
    <t>Yale University (specifically Yale School of Medicine)</t>
  </si>
  <si>
    <t>Yolbaş, E.</t>
  </si>
  <si>
    <t>Yolbaş,  Erdoğan</t>
  </si>
  <si>
    <t>Yalova University</t>
  </si>
  <si>
    <t>Hemşirelik Bölümü, Yalova Üniversitesi, Yalova, Yalova, Turkey</t>
  </si>
  <si>
    <t>2-s2.0-85213887604</t>
  </si>
  <si>
    <t>Morioka, D.</t>
  </si>
  <si>
    <t>Morioka,  Daichi</t>
  </si>
  <si>
    <t>Yamagata University</t>
  </si>
  <si>
    <t>Department of Psychiatry, Yamagata University Faculty of Medicine, Yamagata, Yamagata, Japan</t>
  </si>
  <si>
    <t>A decline in financial literacy potentially associated with the development of neuropsychiatric symptoms: a case report</t>
  </si>
  <si>
    <t>Suzuki, A.</t>
  </si>
  <si>
    <t>Suzuki,  Akihito</t>
  </si>
  <si>
    <t>Sakamoto, K.</t>
  </si>
  <si>
    <t>Sakamoto,  Kazutaka</t>
  </si>
  <si>
    <t>Kobayashi, R.</t>
  </si>
  <si>
    <t>Kobayashi,  Ryota</t>
  </si>
  <si>
    <t>Ti, Y.-W.</t>
  </si>
  <si>
    <t>Ti,  Yenwu</t>
  </si>
  <si>
    <t>Yango University</t>
  </si>
  <si>
    <t>Yango University, Fuzhou, Fujian, China</t>
  </si>
  <si>
    <t>Khaliq, N.</t>
  </si>
  <si>
    <t>Khaliq,  Nosherwan</t>
  </si>
  <si>
    <t>Yanshan University</t>
  </si>
  <si>
    <t>Yanshan University, Qinhuangdao, Hebei, China</t>
  </si>
  <si>
    <t>Chinove, L.</t>
  </si>
  <si>
    <t>Chinove,  Leslie</t>
  </si>
  <si>
    <t>Zang, X.</t>
  </si>
  <si>
    <t>Zang,  Xiaohong</t>
  </si>
  <si>
    <t>Office of Finance, Yanshan University, Qinhuangdao, Hebei, China</t>
  </si>
  <si>
    <t>2-s2.0-79952812747</t>
  </si>
  <si>
    <t>Zhang,  Na</t>
  </si>
  <si>
    <t>School of Economics and Management, Yanshan University, Qinhuangdao, Hebei, China</t>
  </si>
  <si>
    <t>An empirical analysis on financial capability and operating performance of China's listed tourism companies</t>
  </si>
  <si>
    <t>Chen,  Jingpu</t>
  </si>
  <si>
    <t>Li,  Chunling</t>
  </si>
  <si>
    <t>Jin,  Xiujuan</t>
  </si>
  <si>
    <t>Yanshan University
The Hong Kong Polytechnic University</t>
  </si>
  <si>
    <t>School of Economics and Management, Yanshan University, Qinhuangdao, Hebei, China, Department of Building and Real Estate, The Hong Kong Polytechnic University, Hong Kong, Hong Kong, Hong Kong</t>
  </si>
  <si>
    <t>Bataineh,  Ruba Fahmi</t>
  </si>
  <si>
    <t>Yarmouk University</t>
  </si>
  <si>
    <t>Department of Curriculum and Instruction, Yarmouk University, Irbid, Irbid, Jordan</t>
  </si>
  <si>
    <t>2-s2.0-85087183637</t>
  </si>
  <si>
    <t>Daradkah, D.</t>
  </si>
  <si>
    <t>Daradkah,  Demeh</t>
  </si>
  <si>
    <t>Department of Banking and Finance, Yarmouk University, Irbid, Irbid, Jordan</t>
  </si>
  <si>
    <t>Islamic financial literacy: Evidence from Jordan</t>
  </si>
  <si>
    <t>Shinaq, H.R.</t>
  </si>
  <si>
    <t>Shinaq,  Haitham Rafie</t>
  </si>
  <si>
    <t>Faculty of Economics and Administrative Sciences, Yarmouk University, Irbid, Irbid, Jordan</t>
  </si>
  <si>
    <t>Aldaher, A.A.</t>
  </si>
  <si>
    <t>Aldaher,  Ahlam Abdallah</t>
  </si>
  <si>
    <t>2-s2.0-84255190233</t>
  </si>
  <si>
    <t>Alrabadi, D.W.</t>
  </si>
  <si>
    <t>Alrabadi,  Dima Waleed Hanna</t>
  </si>
  <si>
    <t>What makes investors overconfident? evidence from amman stock exchange</t>
  </si>
  <si>
    <t>Ziad, M.Z.</t>
  </si>
  <si>
    <t>Ziad,  M. Zurigat</t>
  </si>
  <si>
    <t>2-s2.0-85068446913</t>
  </si>
  <si>
    <t>Alkhatib, S.F.S.</t>
  </si>
  <si>
    <t>Alkhatib,  Saleh Fahed</t>
  </si>
  <si>
    <t>Crowdfunding operations: Outreach factors in developing economies</t>
  </si>
  <si>
    <t>Al-Gharaibeh, M.A.</t>
  </si>
  <si>
    <t>Al-Gharaibeh,  Mohammad A.</t>
  </si>
  <si>
    <t>Samarah, W.E.A.R.</t>
  </si>
  <si>
    <t>Samarah,  Waleed Eid Abdel Rhman</t>
  </si>
  <si>
    <t>Kazancoglu, Y.</t>
  </si>
  <si>
    <t>Kazancoglu,  Yigit</t>
  </si>
  <si>
    <t>Yaşar Üniversitesi</t>
  </si>
  <si>
    <t>Department of Logistics Management, Yaşar Üniversitesi, Izmir, Izmir, Turkey</t>
  </si>
  <si>
    <t>Esendemirli, E.</t>
  </si>
  <si>
    <t>Esendemirli,  Ebru</t>
  </si>
  <si>
    <t>Department of International Trade and Finance, Yaşar Üniversitesi, Izmir, Izmir, Turkey</t>
  </si>
  <si>
    <t>2-s2.0-85027068027</t>
  </si>
  <si>
    <t>Güvenç, H.</t>
  </si>
  <si>
    <t>Güvenç,  Hülya</t>
  </si>
  <si>
    <t>Yeditepe University</t>
  </si>
  <si>
    <t>Yeditepe University, Istanbul, Turkey</t>
  </si>
  <si>
    <t>Financial literacy in turkish formal education curriculum; Öğretim programlarımızda finansal okuryazarlık</t>
  </si>
  <si>
    <t>Hendy,  A. S.</t>
  </si>
  <si>
    <t>Yekaterinburg, Sverdlovskaya (Institute of Natural Sciences and Mathematics)
Baku, Azerbaijan (Western Caspian University)</t>
  </si>
  <si>
    <t>Department of Computational Mathematics and Computer Science, Institute of Natural Sciences and Mathematics, Yekaterinburg, Sverdlovskaya, Russian Federation, Department of Mechanics and Mathematics, Western Caspian University Baku, Baku, Azerbaijan</t>
  </si>
  <si>
    <t>Sheikh, N.</t>
  </si>
  <si>
    <t>Sheikh,  Niha</t>
  </si>
  <si>
    <t>Yenepoya (Deemed to be University)</t>
  </si>
  <si>
    <t>Yenepoya (Deemed to be University), Mangalore, KA, India</t>
  </si>
  <si>
    <t>Bhagwath, A.A.</t>
  </si>
  <si>
    <t>Bhagwath,  Arun A.</t>
  </si>
  <si>
    <t>The Yenepoya Institute of Arts, Yenepoya (Deemed to be University), Mangalore, KA, India</t>
  </si>
  <si>
    <t>Institute of Management and Commerce, Srinivas University, Mangalore, KR, India, Yenepoya (Deemed to be University), Mangalore, KA, India</t>
  </si>
  <si>
    <t>Irfana, S.</t>
  </si>
  <si>
    <t>Irfana,  Shakira</t>
  </si>
  <si>
    <t>Panakaje, N.</t>
  </si>
  <si>
    <t>Panakaje,  Niyaz</t>
  </si>
  <si>
    <t>Nihal, M.</t>
  </si>
  <si>
    <t>Nihal,  Mohammad</t>
  </si>
  <si>
    <t>Department of MBA, Yenepoya (Deemed to be University), Mangalore, KA, India</t>
  </si>
  <si>
    <t>Shahid, M.</t>
  </si>
  <si>
    <t>Shahid,  Mahammad</t>
  </si>
  <si>
    <t>Riha Parvin, S.M.</t>
  </si>
  <si>
    <t>Riha Parvin,  S. M.</t>
  </si>
  <si>
    <t>Yenepoya (NA)</t>
  </si>
  <si>
    <t>Yenepoya Research Centre, Mangalore, KA, India</t>
  </si>
  <si>
    <t>Yenepoya Institute (NA for context clarification)</t>
  </si>
  <si>
    <t>Yenepoya Institute of Arts, Yenepoya Research Centre, Mangalore, KA, India</t>
  </si>
  <si>
    <t>2-s2.0-85216880677</t>
  </si>
  <si>
    <t>Heboyan, A.</t>
  </si>
  <si>
    <t>Heboyan,  Arevik</t>
  </si>
  <si>
    <t>Yerevan State University</t>
  </si>
  <si>
    <t>Department of Psychology, Yerevan State University, Yerevan, Armenia</t>
  </si>
  <si>
    <t>Idiosyncrasies of biased investment choices in a culturally diverse context</t>
  </si>
  <si>
    <t>Hayrapetyan, D.</t>
  </si>
  <si>
    <t>Hayrapetyan,  Davit</t>
  </si>
  <si>
    <t>Wang, Z.A.</t>
  </si>
  <si>
    <t>Wang,  Zhong Anastasia</t>
  </si>
  <si>
    <t>Yeshiva University</t>
  </si>
  <si>
    <t>Wurzweiler School of Social Work, Yeshiva University, New York, NY, United States</t>
  </si>
  <si>
    <t>Brown, P.</t>
  </si>
  <si>
    <t>Brown,  Petra</t>
  </si>
  <si>
    <t>Polotsky, E.</t>
  </si>
  <si>
    <t>Polotsky,  Esther</t>
  </si>
  <si>
    <t>Lee, S.R.</t>
  </si>
  <si>
    <t>Lee,  Soohyoung Rain</t>
  </si>
  <si>
    <t>2-s2.0-85208812103</t>
  </si>
  <si>
    <t>Chirwatkar, R.B.</t>
  </si>
  <si>
    <t>Chirwatkar,  Rutuja B.</t>
  </si>
  <si>
    <t>Yeshwantrao Chavan College of Engineering</t>
  </si>
  <si>
    <t>Department of Information Technology, Yeshwantrao Chavan College of Engineering, Nagpur, MH, India</t>
  </si>
  <si>
    <t>Price Evaluation of used Car using Machine Learning Technique</t>
  </si>
  <si>
    <t>Zhumadilova, M.</t>
  </si>
  <si>
    <t>Zhumadilova,  Mereke Bapanovna</t>
  </si>
  <si>
    <t>Yessenov University</t>
  </si>
  <si>
    <t>Yessenov University, Aktau, Mangystau, Kazakhstan</t>
  </si>
  <si>
    <t>Suleimenova, B.</t>
  </si>
  <si>
    <t>Suleimenova,  Buldyryk</t>
  </si>
  <si>
    <t>Department of Computer Science, Yessenov University, Aktau, Mangystau, Kazakhstan</t>
  </si>
  <si>
    <t>Yibin University</t>
  </si>
  <si>
    <t>Faculty of Science, Yibin University, Yibin, Sichuan, China</t>
  </si>
  <si>
    <t>2-s2.0-85172317537</t>
  </si>
  <si>
    <t>Song,  Sujin</t>
  </si>
  <si>
    <t>Yonsei University</t>
  </si>
  <si>
    <t>Graduate School of Communication and Arts, Yonsei University, Seoul, South Korea</t>
  </si>
  <si>
    <t>Dark Patterns in MyData Service and the Awareness of Dark Patterns According to Financial Knowledge and Personal Data Protection Levels; 마이데이터 서비스 내 다크패턴 사례 분석 및 금융 지식과 개인정보 보호 수준에 따른 다크패턴 인식도 연구</t>
  </si>
  <si>
    <t>Jeong, J.</t>
  </si>
  <si>
    <t>Jeong,  Jumi</t>
  </si>
  <si>
    <t>Han,  Seungheon</t>
  </si>
  <si>
    <t>Department of Civil &amp; Environmental Engineering, Yonsei University, Seoul, South Korea</t>
  </si>
  <si>
    <t>Song,  Chaeeun</t>
  </si>
  <si>
    <t>Jun, S.</t>
  </si>
  <si>
    <t>Jun,  Soojin</t>
  </si>
  <si>
    <t>Yu,  Junlin</t>
  </si>
  <si>
    <t>School of Business Administration, Yonsei University, Seoul, South Korea</t>
  </si>
  <si>
    <t>Kang, H.</t>
  </si>
  <si>
    <t>Kang,  Hyunsuk</t>
  </si>
  <si>
    <t>Yonsei University Mirae Campus, Wonju, Gangwon-do, South Korea</t>
  </si>
  <si>
    <t>Korkou, E.D.</t>
  </si>
  <si>
    <t>Korkou,  Efstathia D.</t>
  </si>
  <si>
    <t>York College CUNY</t>
  </si>
  <si>
    <t>Department of Business and Economics, York College CUNY, Jamaica, NY, United States</t>
  </si>
  <si>
    <t>2-s2.0-85172134130</t>
  </si>
  <si>
    <t>Hamilton, S.R.</t>
  </si>
  <si>
    <t>Hamilton,  Scott R.</t>
  </si>
  <si>
    <t>York College of Pennsylvania</t>
  </si>
  <si>
    <t>York College of Pennsylvania, York, PA, United States</t>
  </si>
  <si>
    <t>Equipping Our Students for Future Financial Success</t>
  </si>
  <si>
    <t>Danso, A.</t>
  </si>
  <si>
    <t>Danso,  Albert</t>
  </si>
  <si>
    <t>York Management School (NA if no university mentioned)</t>
  </si>
  <si>
    <t>The York Management School, York, North Yorkshire, United Kingdom</t>
  </si>
  <si>
    <t>Akhurst, J.</t>
  </si>
  <si>
    <t>Akhurst,  Jacqui</t>
  </si>
  <si>
    <t>York St John University</t>
  </si>
  <si>
    <t>York St John University, York, North Yorkshire, United Kingdom</t>
  </si>
  <si>
    <t>2-s2.0-84960540870</t>
  </si>
  <si>
    <t>“Financial capability” considered from a community psychology-informed process in the north east of England</t>
  </si>
  <si>
    <t>2-s2.0-85047584482</t>
  </si>
  <si>
    <t>"Financial Capability" Considered from a Community Psychology-Informed Process in the North East of England</t>
  </si>
  <si>
    <t>Lovell, J.</t>
  </si>
  <si>
    <t>Lovell,  Jacqui</t>
  </si>
  <si>
    <t>Chung, J.O.Y.</t>
  </si>
  <si>
    <t>Chung,  Janne O.Y.</t>
  </si>
  <si>
    <t>353</t>
  </si>
  <si>
    <t>York University</t>
  </si>
  <si>
    <t>York University, Toronto, ON, Canada</t>
  </si>
  <si>
    <t>Richards, D.W.</t>
  </si>
  <si>
    <t>Richards,  Daniel W.</t>
  </si>
  <si>
    <t>Letkiewicz, J.C.</t>
  </si>
  <si>
    <t>Letkiewicz,  Jodi C.</t>
  </si>
  <si>
    <t>School of Administrative Studies, York University, Toronto, ON, Canada</t>
  </si>
  <si>
    <t>Pourzand, N.</t>
  </si>
  <si>
    <t>Pourzand,  Nilufar</t>
  </si>
  <si>
    <t>Faculty of Liberal Arts and Professional Studies, York University, Toronto, ON, Canada</t>
  </si>
  <si>
    <t>2-s2.0-85217536778</t>
  </si>
  <si>
    <t>Leblanc, R.</t>
  </si>
  <si>
    <t>Leblanc,  Richard W.</t>
  </si>
  <si>
    <t>The handbook of board governance: A comprehensive guide for public, private, and not-for-profit board members</t>
  </si>
  <si>
    <t>Ufodike, A.</t>
  </si>
  <si>
    <t>Ufodike,  Akolisa</t>
  </si>
  <si>
    <t>York University, Toronto, ON, Canada, Reconciliation Energy Transition Inc., Canada, John Ware Institute, Canada</t>
  </si>
  <si>
    <t>2-s2.0-84994065399</t>
  </si>
  <si>
    <t>Spotton Visano, B.S.</t>
  </si>
  <si>
    <t>Spotton Visano,  Brenda Spotton</t>
  </si>
  <si>
    <t>School of Public Policy and Administration, York University, Toronto, ON, Canada</t>
  </si>
  <si>
    <t>Inclusive financial literacy education for inspiring a critical financial consciousness: an experiment in partnership with marginalised youth</t>
  </si>
  <si>
    <t>Ek-Udofia, I.</t>
  </si>
  <si>
    <t>Ek-Udofia,  Imo</t>
  </si>
  <si>
    <t>2-s2.0-84877148646</t>
  </si>
  <si>
    <t>Department of Education, York University, Toronto, ON, Canada</t>
  </si>
  <si>
    <t>Financial Literacy Education for Citizens: What kind of responsibility, equality and engagement</t>
  </si>
  <si>
    <t>Balutel, D.</t>
  </si>
  <si>
    <t>Balutel,  Daniela</t>
  </si>
  <si>
    <t>York University, Toronto, ON, Canada, Université d'Orléans, Orleans, Centre-Val de Loire, France</t>
  </si>
  <si>
    <t>2-s2.0-85013493121</t>
  </si>
  <si>
    <t>Faculty of Education, York University, Toronto, ON, Canada</t>
  </si>
  <si>
    <t>Financial literacy education as a public pedagogy: Consumerizing economic insecurity, ethics and democracy</t>
  </si>
  <si>
    <t>Fiksenbaum, L.</t>
  </si>
  <si>
    <t>Fiksenbaum,  Lisa M.</t>
  </si>
  <si>
    <t>Greenglass, E.</t>
  </si>
  <si>
    <t>Greenglass,  Esther Ruth</t>
  </si>
  <si>
    <t>2-s2.0-85028555623</t>
  </si>
  <si>
    <t>Stillwell, S.</t>
  </si>
  <si>
    <t>Stillwell,  Steve</t>
  </si>
  <si>
    <t>Young Enterprise [NA]</t>
  </si>
  <si>
    <t>Young Enterprise UK, London, United Kingdom</t>
  </si>
  <si>
    <t>Financial education in the UK: A case study of practice</t>
  </si>
  <si>
    <t>Buser, W.</t>
  </si>
  <si>
    <t>Buser,  Whitney</t>
  </si>
  <si>
    <t>Young Harris College</t>
  </si>
  <si>
    <t>Department of Business and Public Policy, Young Harris College, Young Harris, GA, United States</t>
  </si>
  <si>
    <t>Davis, D.</t>
  </si>
  <si>
    <t>Davis,  Dana</t>
  </si>
  <si>
    <t>Youngstown State University</t>
  </si>
  <si>
    <t>Youngstown State University, Youngstown, OH, United States</t>
  </si>
  <si>
    <t>Chiu, H.-Y.</t>
  </si>
  <si>
    <t>Chiu,  Hsiaoya</t>
  </si>
  <si>
    <t>Yu Da University of Science and Technology</t>
  </si>
  <si>
    <t>Department of Information Management, Yu Da University of Science and Technology, Chaochiao, Miaoli, Taiwan</t>
  </si>
  <si>
    <t>Yu Da University of Science and Technology, Chaochiao, Miaoli, Taiwan</t>
  </si>
  <si>
    <t>2-s2.0-56349149882</t>
  </si>
  <si>
    <t>Lu, Y.-C.</t>
  </si>
  <si>
    <t>Lu,  Yichuan</t>
  </si>
  <si>
    <t>Yuan Ze University</t>
  </si>
  <si>
    <t>Department of Information Management, Yuan Ze University, Taoyuan, Taiwan</t>
  </si>
  <si>
    <t>An ontology-based business intelligence application in a financial knowledge management system</t>
  </si>
  <si>
    <t>Cheng,  Hilary</t>
  </si>
  <si>
    <t>Department of Business Administration, Yuan Ze University, Taoyuan, Taiwan</t>
  </si>
  <si>
    <t>Graduate School of Management, Yuan Ze University, Taoyuan, Taiwan</t>
  </si>
  <si>
    <t>2-s2.0-85210429002</t>
  </si>
  <si>
    <t>Fachruddin, W.</t>
  </si>
  <si>
    <t>Fachruddin,  Wiwin</t>
  </si>
  <si>
    <t>Yudharta University</t>
  </si>
  <si>
    <t>Faculty of Social and Political Sciences, Yudharta University, Pasuruan, Indonesia</t>
  </si>
  <si>
    <t>The Influence of Financial Inclusion and Financial Technology on the Intention to Use Online Loans: Financial Behavior as An Intervening Variable</t>
  </si>
  <si>
    <t>Huda, M.</t>
  </si>
  <si>
    <t>Huda,  Miftahul</t>
  </si>
  <si>
    <t>Ajizah, N.</t>
  </si>
  <si>
    <t>Ajizah,  Nur</t>
  </si>
  <si>
    <t>Nuzil, N.R.</t>
  </si>
  <si>
    <t>Nuzil,  Nur Rokhmad</t>
  </si>
  <si>
    <t>Russell, D.E.</t>
  </si>
  <si>
    <t>Russell,  Don E.</t>
  </si>
  <si>
    <t>Yukon University</t>
  </si>
  <si>
    <t>Yukon University, Whitehorse, YT, Canada</t>
  </si>
  <si>
    <t>2-s2.0-85108155798</t>
  </si>
  <si>
    <t>Yao,  Yao</t>
  </si>
  <si>
    <t>Yunnan College of Business Management</t>
  </si>
  <si>
    <t>Ideological and Political Theory Teaching Department of Yunnan College of Business Management, Kunming, Yunnan, China</t>
  </si>
  <si>
    <t>An analysis of the trend of yunnan education development under the background of healthy china</t>
  </si>
  <si>
    <t>2-s2.0-85204182054</t>
  </si>
  <si>
    <t>Khan,  Muhammad Shahid</t>
  </si>
  <si>
    <t>Yunnan College of Finance and Economics</t>
  </si>
  <si>
    <t>School of Taxation and Finance, Yunnan College of Finance and Economics, Kunming, China</t>
  </si>
  <si>
    <t>The mechanism and boundary conditions of farmers’ income increase in financial services: A case study of Yunnan Province</t>
  </si>
  <si>
    <t>2-s2.0-105007758751</t>
  </si>
  <si>
    <t>Su,  Hongai</t>
  </si>
  <si>
    <t>Yunnan Land and Resources Vocational College</t>
  </si>
  <si>
    <t>School of Business Information, Yunnan Land and Resources Vocational College, Kunming, China</t>
  </si>
  <si>
    <t>Design and Optimization of Financial Course System Based on Improved SDAE Network</t>
  </si>
  <si>
    <t>2-s2.0-85183844202</t>
  </si>
  <si>
    <t>Zhang,  Ziwei</t>
  </si>
  <si>
    <t>Yunnan Normal University</t>
  </si>
  <si>
    <t>Yunnan Normal University, Chenggong, Yunnan, China</t>
  </si>
  <si>
    <t>Changes in rural financial exclusion’s supply and demand factors from the perspective of digital inclusive financial policies</t>
  </si>
  <si>
    <t>2-s2.0-85141671462</t>
  </si>
  <si>
    <t>Shen,  Xuemei</t>
  </si>
  <si>
    <t>Exploration of Financial App Software Simulation Practice Learning in the Internet Era</t>
  </si>
  <si>
    <t>Shu, T.</t>
  </si>
  <si>
    <t>Shu,  Taiyi</t>
  </si>
  <si>
    <t>Zhao,  Tiantian</t>
  </si>
  <si>
    <t>Song,  Jianqi</t>
  </si>
  <si>
    <t>Zahid, R.M.A.</t>
  </si>
  <si>
    <t>Zahid,  R. M.Ammar</t>
  </si>
  <si>
    <t>Yunnan Technology and Business University</t>
  </si>
  <si>
    <t>School of Accounting, Yunnan Technology and Business University, Kunming, Yunnan, China</t>
  </si>
  <si>
    <t>Gong, W.</t>
  </si>
  <si>
    <t>Gong,  Wei</t>
  </si>
  <si>
    <t>Yunnan University</t>
  </si>
  <si>
    <t>School of Government, Yunnan University, Kunming, Yunnan, China</t>
  </si>
  <si>
    <t>2-s2.0-85112813414</t>
  </si>
  <si>
    <t>Jiang,  Jiaqin</t>
  </si>
  <si>
    <t>Yunnan University of Finance and Economics</t>
  </si>
  <si>
    <t>School of Economics, Yunnan University of Finance and Economics, Kunming, Yunnan, China</t>
  </si>
  <si>
    <t>The Impact of Financial Literacy on Household Consumption Decisions</t>
  </si>
  <si>
    <t>Zhang,  Yuying</t>
  </si>
  <si>
    <t>Tang, L.</t>
  </si>
  <si>
    <t>Tang,  Liujie</t>
  </si>
  <si>
    <t>Burdyak, O.</t>
  </si>
  <si>
    <t>Burdyak,  Oleh M.</t>
  </si>
  <si>
    <t>Yuriy Fedkovych Chernivtsi National University</t>
  </si>
  <si>
    <t>Department of Marketing, Yuriy Fedkovych Chernivtsi National University, Chernivtsi, Chernivtsi Oblast, Ukraine</t>
  </si>
  <si>
    <t>2-s2.0-85061947713</t>
  </si>
  <si>
    <t>Yakymova, L.</t>
  </si>
  <si>
    <t>Yakymova,  Larysa</t>
  </si>
  <si>
    <t>Department of Accounting and Taxation, Yuriy Fedkovych Chernivtsi National University, Chernivtsi, Chernivtsi Oblast, Ukraine</t>
  </si>
  <si>
    <t>Gender differences in behavior patterns in voluntary pension systems</t>
  </si>
  <si>
    <t>Zrybnieva, I.</t>
  </si>
  <si>
    <t>Zrybnieva,  Iryna</t>
  </si>
  <si>
    <t>Garba, A.S.</t>
  </si>
  <si>
    <t>Garba,  Abubakar Salisu</t>
  </si>
  <si>
    <t>Yusuf Maitama Sule University</t>
  </si>
  <si>
    <t>Department of Business Administration, Yusuf Maitama Sule University, Kano, Kano, Kano, Nigeria</t>
  </si>
  <si>
    <t>2-s2.0-85078900610</t>
  </si>
  <si>
    <t>Nayman Hamamci, H.</t>
  </si>
  <si>
    <t>Nayman Hamamci,  Hatice</t>
  </si>
  <si>
    <t>Yıldız Teknik Üniversitesi</t>
  </si>
  <si>
    <t>Department of Business Administration, Yıldız Teknik Üniversitesi, Istanbul, Turkey</t>
  </si>
  <si>
    <t>Relationship between risk aversion, risky investment intention, investment choices: Impact of personality traits and emotion</t>
  </si>
  <si>
    <t>Esen, E.</t>
  </si>
  <si>
    <t>Esen,  Emel</t>
  </si>
  <si>
    <t>Department of Management, Yıldız Teknik Üniversitesi, Istanbul, Turkey</t>
  </si>
  <si>
    <t>2-s2.0-85137524377</t>
  </si>
  <si>
    <t>Aren, S.</t>
  </si>
  <si>
    <t>Aren,  Selim</t>
  </si>
  <si>
    <t>Faculty of Economics and Administrative Sciences, Yıldız Teknik Üniversitesi, Istanbul, Turkey</t>
  </si>
  <si>
    <t>Evaluation of investment preference with phantasy, emotional intelligence, confidence, trust, financial literacy and risk preference</t>
  </si>
  <si>
    <t>2-s2.0-85079452719</t>
  </si>
  <si>
    <t>Koc, K.</t>
  </si>
  <si>
    <t>Koc,  Kerim</t>
  </si>
  <si>
    <t>Department of Civil Engineering, Yıldız Teknik Üniversitesi, Istanbul, Turkey</t>
  </si>
  <si>
    <t>Contractor prequalification for green buildings—evidence from Turkey</t>
  </si>
  <si>
    <t>Gürgün, A.P.</t>
  </si>
  <si>
    <t>Gürgün,  Asli Pelin</t>
  </si>
  <si>
    <t>2-s2.0-85128041489</t>
  </si>
  <si>
    <t>Eti, S.</t>
  </si>
  <si>
    <t>Eti,  Serkan</t>
  </si>
  <si>
    <t>Yıldız Teknik Üniversitesi, Istanbul, Turkey</t>
  </si>
  <si>
    <t>Measuring financial literacy of the housewife to generate marketing strategies</t>
  </si>
  <si>
    <t>2-s2.0-85106663288</t>
  </si>
  <si>
    <t>Şeker, M.</t>
  </si>
  <si>
    <t>Şeker,  Mustafa</t>
  </si>
  <si>
    <t>Davutpasa Campus, Yıldız Teknik Üniversitesi, Istanbul, Turkey</t>
  </si>
  <si>
    <t>An Investigation into Social Studies Teachers’ Self-Efficacy Perceptions about Basic Skills in the Social Studies Curriculum</t>
  </si>
  <si>
    <t>Keskin, H.</t>
  </si>
  <si>
    <t>Keskin,  Halit</t>
  </si>
  <si>
    <t>Lambarraa-Lehnhardt, F.</t>
  </si>
  <si>
    <t>Lambarraa-Lehnhardt,  Fatima</t>
  </si>
  <si>
    <t>ZALF e.V.</t>
  </si>
  <si>
    <t>Leibniz-Zentrum für Agrarlandschaftsforschung (ZALF) e. V., Muncheberg, Brandenburg, Germany</t>
  </si>
  <si>
    <t>2-s2.0-85201136542</t>
  </si>
  <si>
    <t>Perrin, D.</t>
  </si>
  <si>
    <t>Perrin,  Daniel</t>
  </si>
  <si>
    <t>ZHAW Zurich University of Applied Sciences</t>
  </si>
  <si>
    <t>ZHAW Zurich University of Applied Sciences, Winterthur, ZH, Switzerland</t>
  </si>
  <si>
    <t>Public storytelling in finance: The societal practice of having narratives emerge</t>
  </si>
  <si>
    <t>2-s2.0-85076353320</t>
  </si>
  <si>
    <t>Whitehouse, M.</t>
  </si>
  <si>
    <t>Whitehouse,  Marlies</t>
  </si>
  <si>
    <t>The language of numbers Transdisciplinary action research and financial communication</t>
  </si>
  <si>
    <t>2-s2.0-85048597149</t>
  </si>
  <si>
    <t>Rawitzer, H.</t>
  </si>
  <si>
    <t>Rawitzer,  Heike</t>
  </si>
  <si>
    <t>Theaterstrasse 15b, Winterthur, Switzerland, ZHAW Zurich University of Applied Sciences, Winterthur, ZH, Switzerland</t>
  </si>
  <si>
    <t>Women are scaredy-cats and men are conquerors?: Gender specifics in financial investments</t>
  </si>
  <si>
    <t>Pirsch, E.</t>
  </si>
  <si>
    <t>Pirsch,  Elisabeth</t>
  </si>
  <si>
    <t>, ZHAW Zurich University of Applied Sciences, Winterthur, ZH, Switzerland</t>
  </si>
  <si>
    <t>2-s2.0-85206257867</t>
  </si>
  <si>
    <t>Hecht, A.</t>
  </si>
  <si>
    <t>Hecht,  Andreas</t>
  </si>
  <si>
    <t>Insurance, ZHAW Zurich University of Applied Sciences, Winterthur, ZH, Switzerland</t>
  </si>
  <si>
    <t>Financial literacy in a Buddhist monastic setting–evidence from a field study</t>
  </si>
  <si>
    <t>Hari, J.</t>
  </si>
  <si>
    <t>Hari,  Juerg</t>
  </si>
  <si>
    <t>St. Georgen Platz 2, Winterthur, Switzerland, ZHAW Zurich University of Applied Sciences, Winterthur, ZH, Switzerland</t>
  </si>
  <si>
    <t>2-s2.0-84887955982</t>
  </si>
  <si>
    <t>Su, C.</t>
  </si>
  <si>
    <t>Su,  C.</t>
  </si>
  <si>
    <t>ZUCC</t>
  </si>
  <si>
    <t>Business School of ZUCC, Hangzhou, Zhejiang, China</t>
  </si>
  <si>
    <t>A research on the training mode of applied financial talents based on the market demand</t>
  </si>
  <si>
    <t>Chen,  Yewei</t>
  </si>
  <si>
    <t>Zhou,  Hong</t>
  </si>
  <si>
    <t>Kirbiš, I.</t>
  </si>
  <si>
    <t>Kirbiš,  Ivona Škreblin</t>
  </si>
  <si>
    <t>Zagreb School of Economics and Management</t>
  </si>
  <si>
    <t>Zagreb School of Economics and Management, Zagreb, Croatia</t>
  </si>
  <si>
    <t>Kirbiš, I.Š.</t>
  </si>
  <si>
    <t>Babačić, E.</t>
  </si>
  <si>
    <t>Babačić,  Elio</t>
  </si>
  <si>
    <t>Zagreb University (assuming it's a part of University of Zagreb)</t>
  </si>
  <si>
    <t>Faculty of Economics &amp; Business, Zagreb, Zagreb, Croatia</t>
  </si>
  <si>
    <t>Šimurina, N.</t>
  </si>
  <si>
    <t>Šimurina,  Nika</t>
  </si>
  <si>
    <t>Zagreb University (assuming it's a part of University of Zagreb) or NA if not certain</t>
  </si>
  <si>
    <t>Chavez, J.V.</t>
  </si>
  <si>
    <t>Chavez,  Jason V.</t>
  </si>
  <si>
    <t>Zamboanga Peninsula Polytechnic State University</t>
  </si>
  <si>
    <t>School of Business Administration, Zamboanga Peninsula Polytechnic State University, Zamboanga, Philippines</t>
  </si>
  <si>
    <t>Fernandez, C.M.B.</t>
  </si>
  <si>
    <t>Fernandez,  Christine Marie B.</t>
  </si>
  <si>
    <t>Al Bahar, F.</t>
  </si>
  <si>
    <t>Al Bahar,  Fares</t>
  </si>
  <si>
    <t>Zarqa University</t>
  </si>
  <si>
    <t>Department of Clinical Pharmacy, Zarqa University, Zarqa, Zarqa, Jordan</t>
  </si>
  <si>
    <t>Hasan, H.E.</t>
  </si>
  <si>
    <t>Hasan,  Hisham E.</t>
  </si>
  <si>
    <t>Alzayadneh, A.</t>
  </si>
  <si>
    <t>Alzayadneh,  Abdallah</t>
  </si>
  <si>
    <t>Abu Assab, M.</t>
  </si>
  <si>
    <t>Abu Assab,  Mohammad</t>
  </si>
  <si>
    <t>2-s2.0-85060919974</t>
  </si>
  <si>
    <t>Bakr, G.A.</t>
  </si>
  <si>
    <t>Bakr,  Ghanim A.</t>
  </si>
  <si>
    <t>Department of Civil Engineering, Zarqa University, Zarqa, Zarqa, Jordan</t>
  </si>
  <si>
    <t>Identifying crucial factors affecting accuracy of cost estimates at the tendering phase of public construction projects in Jordan</t>
  </si>
  <si>
    <t>Alhamad, H.</t>
  </si>
  <si>
    <t>Alhamad,  Hamza Qasim Mohammad</t>
  </si>
  <si>
    <t>Abu Assab, H.</t>
  </si>
  <si>
    <t>Abu Assab,  Hanadi</t>
  </si>
  <si>
    <t>2-s2.0-85122878180</t>
  </si>
  <si>
    <t>Khenfer, J.</t>
  </si>
  <si>
    <t>Khenfer,  Jamel</t>
  </si>
  <si>
    <t>Zayed University</t>
  </si>
  <si>
    <t>College of Business, Zayed University, Dubai, United Arab Emirates</t>
  </si>
  <si>
    <t>How materialism shapes the effectiveness of financial literacy messages: A cross-cultural perspective</t>
  </si>
  <si>
    <t>Shuhaiber, A.</t>
  </si>
  <si>
    <t>Shuhaiber,  Ahmed H.</t>
  </si>
  <si>
    <t>College of Technological Innovation, Zayed University, Dubai, United Arab Emirates</t>
  </si>
  <si>
    <t>2-s2.0-85129847699</t>
  </si>
  <si>
    <t>Karolak, M.</t>
  </si>
  <si>
    <t>Karolak,  Magdalena</t>
  </si>
  <si>
    <t>College of Humanities and Social Sciences, Zayed University, Dubai, United Arab Emirates</t>
  </si>
  <si>
    <t>Creating the culture of saving: Framing a life without excess in the Emirati media</t>
  </si>
  <si>
    <t>Agyemang-Mintah, P.</t>
  </si>
  <si>
    <t>Agyemang-Mintah,  Peter</t>
  </si>
  <si>
    <t>Adamovic, M.</t>
  </si>
  <si>
    <t>Adamovic,  Miljan</t>
  </si>
  <si>
    <t>Zdravlje Lek</t>
  </si>
  <si>
    <t>Pharmacy Institution “Zdravlje Lek”, Belgrade, Serbia</t>
  </si>
  <si>
    <t>2-s2.0-85132358002</t>
  </si>
  <si>
    <t>Horky, F.</t>
  </si>
  <si>
    <t>Horky,  Florian</t>
  </si>
  <si>
    <t>Zeppelin University</t>
  </si>
  <si>
    <t>Zeppelin University, Friedrichshafen, Baden-Wurttemberg, Germany</t>
  </si>
  <si>
    <t>Pandemic Versus Financial Shocks: Comparison of Two Episodes on the Bitcoin Market</t>
  </si>
  <si>
    <t>2-s2.0-85070882227</t>
  </si>
  <si>
    <t>Mietzner, M.</t>
  </si>
  <si>
    <t>Mietzner,  Mark</t>
  </si>
  <si>
    <t>Chair for Banking and Finance, Zeppelin University, Friedrichshafen, Baden-Wurttemberg, Germany</t>
  </si>
  <si>
    <t>Banking goes digital: The adoption of FinTech services by German households</t>
  </si>
  <si>
    <t>Jünger, M.</t>
  </si>
  <si>
    <t>Jünger,  Moritz</t>
  </si>
  <si>
    <t>Fidrmuc, J.</t>
  </si>
  <si>
    <t>Fidrmuc,  Jarko</t>
  </si>
  <si>
    <t>Zeppelin University
Mendelova Univerzita v Brně</t>
  </si>
  <si>
    <t>Zeppelin University, Friedrichshafen, Baden-Wurttemberg, Germany, Faculty of Business and Economics, Mendelova Univerzita v Brně, Brno, South Moravian Region, Czech Republic, Slovak Academy of Sciences, Bratislava, Slovakia</t>
  </si>
  <si>
    <t>Mutaşcu, M.</t>
  </si>
  <si>
    <t>Mutaşcu,  Mihai Ioan</t>
  </si>
  <si>
    <t>Zeppelin University (Germany), Universitatea de Vest din Timișoara (Romania), Université d'Orléans (France)</t>
  </si>
  <si>
    <t>Zeppelin University, Friedrichshafen, Baden-Wurttemberg, Germany, Universitatea de Vest din Timișoara, Timisoara, Timis, Romania, Faculté de Droit d'Economie et de Gestion, Université d'Orléans, Orleans, Centre-Val de Loire, France</t>
  </si>
  <si>
    <t>2-s2.0-85126725297</t>
  </si>
  <si>
    <t>Wu,  Yanhong</t>
  </si>
  <si>
    <t>Zhanjiang University of Science and Technology</t>
  </si>
  <si>
    <t>College of Accounting, Zhanjiang University of Science and Technology, Zhanjiang, Guangdong, China</t>
  </si>
  <si>
    <t>Design and Implementation of Financial Learning System Based on Computer Simulation Technology</t>
  </si>
  <si>
    <t>2-s2.0-85114634498</t>
  </si>
  <si>
    <t>Zhang,  Hua</t>
  </si>
  <si>
    <t>Zhaoqing University</t>
  </si>
  <si>
    <t>School of Economics and Management, Zhaoqing University, Zhaoqing, Guangdong, China</t>
  </si>
  <si>
    <t>Financial literacy, self-efficacy and risky credit behavior among college students: Evidence from online consumer credit</t>
  </si>
  <si>
    <t>Liu,  Liu</t>
  </si>
  <si>
    <t>School of Electrical and Electronic Engineering, Zhaoqing University, Zhaoqing, Guangdong, China</t>
  </si>
  <si>
    <t>Zhejiang (NA if no university is present)</t>
  </si>
  <si>
    <t>Zhejiang Lab, Hangzhou, Zhejiang, China</t>
  </si>
  <si>
    <t>2-s2.0-105004813305</t>
  </si>
  <si>
    <t>Guan, F.</t>
  </si>
  <si>
    <t>Guan,  Fuquan</t>
  </si>
  <si>
    <t>Zhejiang Agriculture and Forestry University</t>
  </si>
  <si>
    <t>Zhejiang Agriculture and Forestry University, Hangzhou, Zhejiiang, China, College of Economics and Management, Zhejiang Agriculture and Forestry University, Hangzhou, Zhejiiang, China</t>
  </si>
  <si>
    <t>The impact of financial literacy on household property income: An empirical analysis based on CHFS data</t>
  </si>
  <si>
    <t>2-s2.0-105008140609</t>
  </si>
  <si>
    <t>Zhejiang Chinese Medical University</t>
  </si>
  <si>
    <t>Zhejiang Chinese Medical University, Hangzhou, Zhejiang, China</t>
  </si>
  <si>
    <t>Can Digital Inclusive Finance Safeguard the Middle Class? A Study Based on Chinese Household Data</t>
  </si>
  <si>
    <t>Guo,  Mengting</t>
  </si>
  <si>
    <t>Zhejiang Financial College</t>
  </si>
  <si>
    <t>School of Accounting, Zhejiang Financial College, Hangzhou, Zhejiang, China</t>
  </si>
  <si>
    <t>2-s2.0-105008967856</t>
  </si>
  <si>
    <t>Wenyan, H.</t>
  </si>
  <si>
    <t>Wenyan,  Huang</t>
  </si>
  <si>
    <t>Zhejiang Financial College, Hangzhou, Zhejiang, China</t>
  </si>
  <si>
    <t>Happiness and stock market participation</t>
  </si>
  <si>
    <t>2-s2.0-105001481966</t>
  </si>
  <si>
    <t>Tao,  Hongliang</t>
  </si>
  <si>
    <t>Finance Management Institute, Zhejiang Financial College, Hangzhou, Zhejiang, China</t>
  </si>
  <si>
    <t>Mobile payment and risky financial market participation: evidence from China</t>
  </si>
  <si>
    <t>Zulfiqar, M.</t>
  </si>
  <si>
    <t>Zulfiqar,  Muhammad</t>
  </si>
  <si>
    <t>Zhejiang Gongshang University</t>
  </si>
  <si>
    <t>Zhejiang Gongshang University, Hangzhou, Zhejiang, China</t>
  </si>
  <si>
    <t>2-s2.0-85138153266</t>
  </si>
  <si>
    <t>Liu,  Hong</t>
  </si>
  <si>
    <t>School of Computer and Information Engineering, Zhejiang Gongshang University, Hangzhou, Zhejiang, China, Contemporary Business and Trade Research Center, Zhejiang Gongshang University, Hangzhou, Zhejiang, China</t>
  </si>
  <si>
    <t>Modeling strategies to protect investors from financial fraud collapses on social networks</t>
  </si>
  <si>
    <t>2-s2.0-85161853826</t>
  </si>
  <si>
    <t>Wang,  Yuanfan</t>
  </si>
  <si>
    <t>School of Economics, Zhejiang Gongshang University, Hangzhou, Zhejiang, China</t>
  </si>
  <si>
    <t>Digital financial inclusion, traditional finance system and household entrepreneurship</t>
  </si>
  <si>
    <t>School of Business Administration, Zhejiang Gongshang University, Hangzhou, Zhejiang, China</t>
  </si>
  <si>
    <t>Li,  Jian</t>
  </si>
  <si>
    <t>International Business School and School of Finance, Zhejiang Gongshang University, Hangzhou, Zhejiang, China</t>
  </si>
  <si>
    <t>2-s2.0-85153340103</t>
  </si>
  <si>
    <t>Xu,  Chenghao</t>
  </si>
  <si>
    <t>Disrupting the Technology Innovation Efficiency of Manufacturing Enterprises Through Digital Technology Promotion: An Evidence of 5G Technology Construction in China</t>
  </si>
  <si>
    <t>Jiang, Z.</t>
  </si>
  <si>
    <t>Jiang,  Zhangsheng</t>
  </si>
  <si>
    <t>Wang,  Wenchun</t>
  </si>
  <si>
    <t>School of Finance, Zhejiang Gongshang University, Hangzhou, Zhejiang, China</t>
  </si>
  <si>
    <t>Ke, K.-L.</t>
  </si>
  <si>
    <t>Ke,  Konglin</t>
  </si>
  <si>
    <t>Mao, F.</t>
  </si>
  <si>
    <t>Mao,  Fengfu</t>
  </si>
  <si>
    <t>Zhu,  Anding</t>
  </si>
  <si>
    <t>Contemporary Business and Trade Research Center, Zhejiang Gongshang University, Hangzhou, Zhejiang, China, School of Management and E-Business, Zhejiang Gongshang University, Hangzhou, Zhejiang, China</t>
  </si>
  <si>
    <t>2-s2.0-85160671261</t>
  </si>
  <si>
    <t>Yuan, S.</t>
  </si>
  <si>
    <t>Yuan,  Shaofeng</t>
  </si>
  <si>
    <t>School of Public Administration, Zhejiang Gongshang University, Hangzhou, Zhejiang, China</t>
  </si>
  <si>
    <t>Effect of inclusive finance on farming households’ homestead exit：A case of 401 households in the pilot area of Chengdu City; 普惠金融对农户宅基地退出行为的影响——基于成都市试点区域 401 份农户样本</t>
  </si>
  <si>
    <t>Sun,  Le</t>
  </si>
  <si>
    <t>Qiu, W.</t>
  </si>
  <si>
    <t>Qiu,  Weisong</t>
  </si>
  <si>
    <t>Tailong Finance School, Zhejiang Gongshang University, Hangzhou, Zhejiang, China, Tailong Bank Postdoctoral Workstation, Hangzhou, China</t>
  </si>
  <si>
    <t>Xu,  Ying</t>
  </si>
  <si>
    <t>Yao,  Zheying</t>
  </si>
  <si>
    <t>Han,  Yunyan</t>
  </si>
  <si>
    <t>Zheng,  Yinglong</t>
  </si>
  <si>
    <t>Zhejiang Gongshang University, Hangzhou, Zhejiang, China, School of Law, Yili Normal University, Yining, Xinjiang, China</t>
  </si>
  <si>
    <t>Zhu, M.</t>
  </si>
  <si>
    <t>Zhu,  Mengsi</t>
  </si>
  <si>
    <t>Ye, X.</t>
  </si>
  <si>
    <t>Ye,  Xiang</t>
  </si>
  <si>
    <t>Zhejiang Industry and Trade Vocational College</t>
  </si>
  <si>
    <t>Zhejiang Industry and Trade Vocational College, Zhejiang, China</t>
  </si>
  <si>
    <t>Zhou, X.</t>
  </si>
  <si>
    <t>Zhou,  Xue</t>
  </si>
  <si>
    <t>Zhejiang International Studies University</t>
  </si>
  <si>
    <t>School of Innovation and Entrepreneurship, Zhejiang International Studies University, Hangzhou, Zhejiang, China</t>
  </si>
  <si>
    <t>2-s2.0-85142353375</t>
  </si>
  <si>
    <t>Sumo, P.D.</t>
  </si>
  <si>
    <t>Sumo,  Peter Davis</t>
  </si>
  <si>
    <t>Zhejiang Sci-Tech University</t>
  </si>
  <si>
    <t>College of Textile Science and Engineering (International Institute of Silk), Zhejiang Sci-Tech University, Hangzhou, Zhejiang, China</t>
  </si>
  <si>
    <t>Efficiency evaluation and loan assessment of fashion upcyclers in Liberia using fuzzy, DEA and FIS models</t>
  </si>
  <si>
    <t>Ji, X.</t>
  </si>
  <si>
    <t>Ji,  Xiaofen Feng</t>
  </si>
  <si>
    <t>School of International Education, Zhejiang Sci-Tech University, Hangzhou, Zhejiang, China</t>
  </si>
  <si>
    <t>Cai, L.</t>
  </si>
  <si>
    <t>Cai,  Liling</t>
  </si>
  <si>
    <t>Jin,  Jinbiao</t>
  </si>
  <si>
    <t>Zhejiang Shuren University</t>
  </si>
  <si>
    <t>Department of Scientific Research, Zhejiang Shuren University, Hangzhou, Zhejiang, China</t>
  </si>
  <si>
    <t>2-s2.0-85188898582</t>
  </si>
  <si>
    <t>Fu, L.</t>
  </si>
  <si>
    <t>Fu,  Lingyan</t>
  </si>
  <si>
    <t>Zhejiang Technical Institute of Economics</t>
  </si>
  <si>
    <t>Accounting Financial Institute, Zhejiang Technical Institute of Economics, Hangzhou, Zhejiang, China</t>
  </si>
  <si>
    <t>Digital Financial Inclusion and Financial Vulnerability Analysis of the Household Economy - Empirical Evidence Based on CFPS</t>
  </si>
  <si>
    <t>2-s2.0-85180359532</t>
  </si>
  <si>
    <t>Xu,  Lu</t>
  </si>
  <si>
    <t>Zhejiang Tongji Vocational College of Science and Technology</t>
  </si>
  <si>
    <t>College of Economics and Information, Zhejiang Tongji Vocational College of Science and Technology, Hangzhou, Zhejiang, China</t>
  </si>
  <si>
    <t>Construction of a Visual Platform for Higher Vocational Financial Education Combining Gaussian Hybrid Networks</t>
  </si>
  <si>
    <t>Zhejiang University</t>
  </si>
  <si>
    <t>School of Economics, Zhejiang University, Hangzhou, Zhejiang, China</t>
  </si>
  <si>
    <t>Mengmeng, H.</t>
  </si>
  <si>
    <t>Mengmeng,  He</t>
  </si>
  <si>
    <t>Wang,  Chenhao</t>
  </si>
  <si>
    <t>Institute for Common Prosperity and Development, School of Public Affairs, Zhejiang University, Hangzhou, Zhejiang, China</t>
  </si>
  <si>
    <t>Chen,  Kezheng</t>
  </si>
  <si>
    <t>School of International Studies, Zhejiang University, Hangzhou, Zhejiang, China</t>
  </si>
  <si>
    <t>Huo, J.</t>
  </si>
  <si>
    <t>Huo,  Junjun</t>
  </si>
  <si>
    <t>Department of Psychology and Behavioral Sciences, Zhejiang University, Hangzhou, Zhejiang, China</t>
  </si>
  <si>
    <t>Jin,  Xuejun</t>
  </si>
  <si>
    <t>Zou,  Xiaopeng</t>
  </si>
  <si>
    <t>2-s2.0-105003005006</t>
  </si>
  <si>
    <t>Lin,  Yushi</t>
  </si>
  <si>
    <t>Department of Infectious Diseases, Zhejiang University School of Medicine, Hangzhou, Zhejiang, China</t>
  </si>
  <si>
    <t>Household catastrophic health expenditure and depressive mood among Chinese adults, children, and adolescents: a population-based panel study</t>
  </si>
  <si>
    <t>Ma,  Sha</t>
  </si>
  <si>
    <t>Comprehensive Building, Zhejiang University School of Medicine, Hangzhou, Zhejiang, China</t>
  </si>
  <si>
    <t>2-s2.0-85209559693</t>
  </si>
  <si>
    <t>Han, H.</t>
  </si>
  <si>
    <t>Han,  Hongyun</t>
  </si>
  <si>
    <t>School of Public Administration, China Academy for Rural Development, Zhejiang University, Hangzhou, Zhejiang, China</t>
  </si>
  <si>
    <t>Determinants on the selection of rural households’ financial assets in China: marketization or financial literacy?</t>
  </si>
  <si>
    <t>Wang,  Jiaxie</t>
  </si>
  <si>
    <t>Zhu, C.</t>
  </si>
  <si>
    <t>Zhu,  Congmou</t>
  </si>
  <si>
    <t>School of Environment and Resources, Zhejiang University, Hangzhou, Zhejiang, China</t>
  </si>
  <si>
    <t>2-s2.0-85135685027</t>
  </si>
  <si>
    <t>Kong, J.</t>
  </si>
  <si>
    <t>Kong,  Junhao</t>
  </si>
  <si>
    <t>News Sentiment and the Risk of a Stock Price Crash Risk: Based on Financial Dictionary Combined BERT-DCA</t>
  </si>
  <si>
    <t>2-s2.0-105006511314</t>
  </si>
  <si>
    <t>Chen,  Wei</t>
  </si>
  <si>
    <t>China Academy for Rural Development, Zhejiang University, Hangzhou, Zhejiang, China, School of Public Affairs, Zhejiang University, Hangzhou, Zhejiang, China, Institute for Common Prosperity and Development, Zhejiang University, Hangzhou, Zhejiang, China, Zhejiang University, Hangzhou, Zhejiang, China</t>
  </si>
  <si>
    <t>Digital finance, consumer convenience, and rural residents’ consumption</t>
  </si>
  <si>
    <t>Li,  Shuyi</t>
  </si>
  <si>
    <t>College of Media and International Culture, Zhejiang University, Hangzhou, Zhejiang, China</t>
  </si>
  <si>
    <t>Li,  Jiawei</t>
  </si>
  <si>
    <t>School of Public Affairs, Zhejiang University, Hangzhou, Zhejiang, China</t>
  </si>
  <si>
    <t>Cheng, L.</t>
  </si>
  <si>
    <t>Cheng,  Le</t>
  </si>
  <si>
    <t>Zhejiang University, Hangzhou, Zhejiang, China</t>
  </si>
  <si>
    <t>Zhejiang University School of Medicine</t>
  </si>
  <si>
    <t>School of Medicine, The First Affiliated Hospital, Zhejiang University School of Medicine, Hangzhou, Zhejiang, China</t>
  </si>
  <si>
    <t>Zheng,  Luyan</t>
  </si>
  <si>
    <t>Fang, K.</t>
  </si>
  <si>
    <t>Fang,  Kailu</t>
  </si>
  <si>
    <t>Li,  Shuwen</t>
  </si>
  <si>
    <t>Qian,  Yanhong</t>
  </si>
  <si>
    <t>Zhejiang University of Finance and Economics</t>
  </si>
  <si>
    <t>Zhejiang University of Finance and Economics, Hangzhou, China</t>
  </si>
  <si>
    <t>Si, Y.</t>
  </si>
  <si>
    <t>Si,  Yanwu</t>
  </si>
  <si>
    <t>School of Public Finance and Taxation, Zhejiang University of Finance and Economics, Hangzhou, China</t>
  </si>
  <si>
    <t>2-s2.0-85200210451</t>
  </si>
  <si>
    <t>Liu,  Jianhe</t>
  </si>
  <si>
    <t>School of Finance, Zhejiang University of Finance and Economics, Hangzhou, China</t>
  </si>
  <si>
    <t>Digital financial inclusion and household financial vulnerability: An empirical analysis of rural and urban disparities in China</t>
  </si>
  <si>
    <t>Deng, X.</t>
  </si>
  <si>
    <t>Deng,  Xiaojun</t>
  </si>
  <si>
    <t>School of Economics, Zhejiang University of Finance and Economics, Hangzhou, China</t>
  </si>
  <si>
    <t>Chen,  Xuanyu</t>
  </si>
  <si>
    <t>Chen,  Yuan</t>
  </si>
  <si>
    <t>Chen,  Bin</t>
  </si>
  <si>
    <t>Li,  Wang</t>
  </si>
  <si>
    <t>Zhejiang University of Technology</t>
  </si>
  <si>
    <t>Zhejiang University of Technology, Hangzhou, Zhejiang, China</t>
  </si>
  <si>
    <t>Weng, J.</t>
  </si>
  <si>
    <t>Weng,  Jie</t>
  </si>
  <si>
    <t>Chen, S.</t>
  </si>
  <si>
    <t>Chen,  Shenglan</t>
  </si>
  <si>
    <t>School of Economics, Zhejiang University of Technology, Hangzhou, Zhejiang, China</t>
  </si>
  <si>
    <t>2-s2.0-105014754240</t>
  </si>
  <si>
    <t>Wu,  Xiangming</t>
  </si>
  <si>
    <t>Predictors of fraud victimization among the older adults in China: A machine learning analysis</t>
  </si>
  <si>
    <t>Hu, M.</t>
  </si>
  <si>
    <t>Hu,  Mingzhi</t>
  </si>
  <si>
    <t>School of Management, Zhejiang University of Technology, Hangzhou, Zhejiang, China</t>
  </si>
  <si>
    <t>Tang,  Yulong</t>
  </si>
  <si>
    <t>Xu,  Jiantao</t>
  </si>
  <si>
    <t>Ye,  Zihan</t>
  </si>
  <si>
    <t>Xu,  Liang</t>
  </si>
  <si>
    <t>Li,  Hongting</t>
  </si>
  <si>
    <t>Cai, B.</t>
  </si>
  <si>
    <t>Cai,  Binbin</t>
  </si>
  <si>
    <t>International College, Zhejiang University of Technology, Hangzhou, Zhejiang, China</t>
  </si>
  <si>
    <t>Chiu, Y.-L.</t>
  </si>
  <si>
    <t>Chiu,  Yaling</t>
  </si>
  <si>
    <t>Zhejiang Yuexiu University of Foreign Languages</t>
  </si>
  <si>
    <t>School of International Business, Zhejiang Yuexiu University of Foreign Languages, Shaoxing, Zhejiang, China</t>
  </si>
  <si>
    <t>Yan,  Yitong</t>
  </si>
  <si>
    <t>Zhengzhou University</t>
  </si>
  <si>
    <t>Zhengzhou University, Zhengzhou, Henan, China</t>
  </si>
  <si>
    <t>Feng,  Yanchao</t>
  </si>
  <si>
    <t>Cai, Q.</t>
  </si>
  <si>
    <t>Cai,  Qihua</t>
  </si>
  <si>
    <t>Pan, Y.</t>
  </si>
  <si>
    <t>Pan,  Yuxi</t>
  </si>
  <si>
    <t>Shi, K.</t>
  </si>
  <si>
    <t>Shi,  Ke</t>
  </si>
  <si>
    <t>Peng, B.</t>
  </si>
  <si>
    <t>Peng,  Bufan</t>
  </si>
  <si>
    <t>Zhengzhou University of Aeronautics</t>
  </si>
  <si>
    <t>School of Aerospace Engineering, Zhengzhou University of Aeronautics, Zhengzhou, Henan, China</t>
  </si>
  <si>
    <t>2-s2.0-85162163344</t>
  </si>
  <si>
    <t>Jin, D.</t>
  </si>
  <si>
    <t>Jin,  Dawei</t>
  </si>
  <si>
    <t>Zhongnan University of Economics and Law</t>
  </si>
  <si>
    <t>Zhongnan University of Economics and Law, Wuhan, Hubei, China</t>
  </si>
  <si>
    <t>Stock Price Trends Prediction Based on the Classical Models with Key Information Fusion of Ontologies</t>
  </si>
  <si>
    <t>Hu,  Yiyi</t>
  </si>
  <si>
    <t>Wu,  Jing</t>
  </si>
  <si>
    <t>Rong, Z.</t>
  </si>
  <si>
    <t>Rong,  Zhao</t>
  </si>
  <si>
    <t>East Lake High-tech Development Zone, Zhongnan University of Economics and Law, Wuhan, Hubei, China</t>
  </si>
  <si>
    <t>Zhang,  Siqing</t>
  </si>
  <si>
    <t>Tong,  Zefeng</t>
  </si>
  <si>
    <t>School of Public Finance and Taxation, Zhongnan University of Economics and Law, Wuhan, Hubei, China</t>
  </si>
  <si>
    <t>Xie,  Ziqin</t>
  </si>
  <si>
    <t>Research Center of Accounting Information, Zhongnan University of Economics and Law, Wuhan, Hubei, China</t>
  </si>
  <si>
    <t>Chang, H.</t>
  </si>
  <si>
    <t>Chang,  Haodong</t>
  </si>
  <si>
    <t>School of Accounting, Zhongnan University of Economics and Law, Wuhan, Hubei, China</t>
  </si>
  <si>
    <t>Wenlan School of Business, Zhongnan University of Economics and Law, Wuhan, Hubei, China</t>
  </si>
  <si>
    <t>Lei, J.</t>
  </si>
  <si>
    <t>Lei,  Jie</t>
  </si>
  <si>
    <t>School of Finance, Zhongnan University of Economics and Law, Wuhan, Hubei, China</t>
  </si>
  <si>
    <t>2-s2.0-85203013409</t>
  </si>
  <si>
    <t>Yu,  Zhiming</t>
  </si>
  <si>
    <t>School of Business Administration, Zhongnan University of Economics and Law, Wuhan, Hubei, China, Research Center for Hubei Business Service and Development, Wuhan, China</t>
  </si>
  <si>
    <t>Immigration remittances, agricultural investment, and household wealth accumulation</t>
  </si>
  <si>
    <t>Zhang, K.</t>
  </si>
  <si>
    <t>Zhang,  Kaihua</t>
  </si>
  <si>
    <t>School of Business Administration, Zhongnan University of Economics and Law, Wuhan, Hubei, China</t>
  </si>
  <si>
    <t>Wang,  Zeyu</t>
  </si>
  <si>
    <t>Liu,  Chen</t>
  </si>
  <si>
    <t>Shi,  Jingye</t>
  </si>
  <si>
    <t>Ye, C.</t>
  </si>
  <si>
    <t>Ye,  Chuwen</t>
  </si>
  <si>
    <t>Education Center for Master of Laws, Zhongnan University of Economics and Law, Wuhan, Hubei, China</t>
  </si>
  <si>
    <t>2-s2.0-85199999891</t>
  </si>
  <si>
    <t>Sun,  Xianming</t>
  </si>
  <si>
    <t>Carbon reduction effect of digital finance in China: based on household micro data and input-output model</t>
  </si>
  <si>
    <t>Yuan, G.</t>
  </si>
  <si>
    <t>Yuan,  Gecheng</t>
  </si>
  <si>
    <t>Zhang,  Yuan</t>
  </si>
  <si>
    <t>Cao, S.</t>
  </si>
  <si>
    <t>Cao,  Shouhui</t>
  </si>
  <si>
    <t>Chen,  Jingyu</t>
  </si>
  <si>
    <t>Li,  Zhengwang</t>
  </si>
  <si>
    <t>School of Finance, Zhongnan University of Economics and Law, Wuhan, Hubei, China, Hubei Financial Development and Financial Security Research Center, Wuhan, China</t>
  </si>
  <si>
    <t>Xia, M.</t>
  </si>
  <si>
    <t>Xia,  Mengran</t>
  </si>
  <si>
    <t>2-s2.0-85066960169</t>
  </si>
  <si>
    <t>Jiao, L.</t>
  </si>
  <si>
    <t>Jiao,  Lin</t>
  </si>
  <si>
    <t>Financial literacy and household investment performance: Evidence from China; Finansinis išsilavinimas ir namų ūkių investicijų efektyvumas: Kinijos pavyzdys</t>
  </si>
  <si>
    <t>Sang, C.</t>
  </si>
  <si>
    <t>Sang,  Chenying</t>
  </si>
  <si>
    <t>Lv, Y.</t>
  </si>
  <si>
    <t>Lv,  Yongbin</t>
  </si>
  <si>
    <t>Jia, Y.</t>
  </si>
  <si>
    <t>Jia,  Ying</t>
  </si>
  <si>
    <t>Xiong, Z.</t>
  </si>
  <si>
    <t>Xiong,  Zhitao</t>
  </si>
  <si>
    <t>Gao, N.</t>
  </si>
  <si>
    <t>Gao,  Nan</t>
  </si>
  <si>
    <t>School of Economics, Zhongnan University of Economics and Law, Wuhan, Hubei, China</t>
  </si>
  <si>
    <t>Wang,  Xijian</t>
  </si>
  <si>
    <t>Yuan,  Yan</t>
  </si>
  <si>
    <t>Hu,  Zhicheng</t>
  </si>
  <si>
    <t>Xu,  Sheng</t>
  </si>
  <si>
    <t>2-s2.0-105013476663</t>
  </si>
  <si>
    <t>Air pollution and household commercial insurance purchasing behavior</t>
  </si>
  <si>
    <t>Wang,  Tongyu</t>
  </si>
  <si>
    <t>Ebn Jalal, M.J.</t>
  </si>
  <si>
    <t>Ebn Jalal,  Md Jahid</t>
  </si>
  <si>
    <t>Zhongnan University of Economics and Law (China) and Bangladesh Agricultural University (Bangladesh)</t>
  </si>
  <si>
    <t>Bureau of Socioeconomic Research and Training, Bangladesh Agricultural University, Mymensingh, Bangladesh, School of Economics, Zhongnan University of Economics and Law, Wuhan, Hubei, China</t>
  </si>
  <si>
    <t>Kong, D.</t>
  </si>
  <si>
    <t>Kong,  Dongmin</t>
  </si>
  <si>
    <t>Zhongnan University of Economics and Law, Huazhong University of Science and Technology</t>
  </si>
  <si>
    <t>School of Finance, Zhongnan University of Economics and Law, Wuhan, Hubei, China, Huazhong University of Science and Technology, Wuhan, Hubei, China</t>
  </si>
  <si>
    <t>Li,  Ming</t>
  </si>
  <si>
    <t>Zhongnan University of Economics and Law, Wuhan Technology and Business University</t>
  </si>
  <si>
    <t>School of Business Administration, Zhongnan University of Economics and Law, Wuhan, Hubei, China, School of Management, Wuhan Technology and Business University, Wuhan, China</t>
  </si>
  <si>
    <t>Li,  Linging</t>
  </si>
  <si>
    <t>Zhoukou Normal University</t>
  </si>
  <si>
    <t>School of Economics and Management, Zhoukou Normal University, Zhoukou, Henan, China</t>
  </si>
  <si>
    <t>2-s2.0-85217852826</t>
  </si>
  <si>
    <t>Didkivskyi, V.V.</t>
  </si>
  <si>
    <t>Didkivskyi,  Vladyslav V.</t>
  </si>
  <si>
    <t>Zhytomyr Polytechnic State University</t>
  </si>
  <si>
    <t>Zhytomyr Polytechnic State University, Zhytomyr, Zhytomyr Oblast, Ukraine</t>
  </si>
  <si>
    <t>Enhancing personal financial management skills through a machine learning-powered business simulator</t>
  </si>
  <si>
    <t>Yanchuk, V.M.</t>
  </si>
  <si>
    <t>Yanchuk,  Valentyn M.</t>
  </si>
  <si>
    <t>Parshakov, V.</t>
  </si>
  <si>
    <t>Parshakov,  Valerii</t>
  </si>
  <si>
    <t>Public Management and Administration, Zhytomyr Polytechnic State University, Zhytomyr, Zhytomyr Oblast, Ukraine</t>
  </si>
  <si>
    <t>Antoniuk, D.S.</t>
  </si>
  <si>
    <t>Antoniuk,  Dmytro S.</t>
  </si>
  <si>
    <t>Oliinyk, O.V.</t>
  </si>
  <si>
    <t>Oliinyk,  Oksana V.</t>
  </si>
  <si>
    <t>Vizghalov, O.Yu.</t>
  </si>
  <si>
    <t>Vizghalov,  Oleksandr Yu</t>
  </si>
  <si>
    <t>Vakaliuk, T.A.</t>
  </si>
  <si>
    <t>Vakaliuk,  Tetiana A.</t>
  </si>
  <si>
    <t>Zhytomyr Polytechnic State University
Kryvyi Rih State Pedagogical University
Academy of Cognitive and Natural Sciences</t>
  </si>
  <si>
    <t>Zhytomyr Polytechnic State University, Zhytomyr, Zhytomyr Oblast, Ukraine, Institute for Digitalisation of Education of the NAES of Ukraine, Kyiv, Ukraine, Kryvyi Rih State Pedagogical University, Kryvyi Rih, Dnipropetrovsk Oblast, Ukraine, Academy of Cognitive and Natural Sciences, Kryvyi Rih, Dnipropetrovsk Oblast, Ukraine</t>
  </si>
  <si>
    <t>Ullah,  Saif</t>
  </si>
  <si>
    <t>Ziauddin University</t>
  </si>
  <si>
    <t>Ziauddin University, Karachi, Sindh, Pakistan</t>
  </si>
  <si>
    <t>2-s2.0-85146160191</t>
  </si>
  <si>
    <t>Wang,  Yafei</t>
  </si>
  <si>
    <t>Zibo Vocational Institute</t>
  </si>
  <si>
    <t>Zibo Vocational Institute, International School, Zibo, China</t>
  </si>
  <si>
    <t>Research on the effects of financial literacy on rural household credit constraint</t>
  </si>
  <si>
    <t>Sungani, C.</t>
  </si>
  <si>
    <t>Sungani,  Cobbener</t>
  </si>
  <si>
    <t>Zomba (NA if no university mentioned)</t>
  </si>
  <si>
    <t>Invest in Knowledge, Zomba, Malawi</t>
  </si>
  <si>
    <t>2-s2.0-85159013483</t>
  </si>
  <si>
    <t>Kübilay, B.</t>
  </si>
  <si>
    <t>Kübilay,  Bilgehan</t>
  </si>
  <si>
    <t>Zonguldak Bulent Ecevit University</t>
  </si>
  <si>
    <t>Zonguldak Bulent Ecevit University, Zonguldak, Zonguldak, Turkey</t>
  </si>
  <si>
    <t>A multi-dimensional view of financial distress</t>
  </si>
  <si>
    <t>Yurtkur, A.K.</t>
  </si>
  <si>
    <t>Yurtkur,  Asuman Koc</t>
  </si>
  <si>
    <t>Department of Economics, Zonguldak Bulent Ecevit University, Zonguldak, Zonguldak, Turkey</t>
  </si>
  <si>
    <t>iWudao Tech</t>
  </si>
  <si>
    <t>iWudao Tech, Wuhan, China</t>
  </si>
  <si>
    <t>Xiang, J.</t>
  </si>
  <si>
    <t>Xiang,  Junfu</t>
  </si>
  <si>
    <t>Hou, Q.</t>
  </si>
  <si>
    <t>Hou,  Qiyu</t>
  </si>
  <si>
    <t>l'ICD Business School
LUT kauppakorkeakoulu</t>
  </si>
  <si>
    <t>Department of Management, l’ICD Business School, Paris, Ile-de-France, France, LUT kauppakorkeakoulu, Lappeenranta, South Karelia, Finland</t>
  </si>
  <si>
    <t>2-s2.0-85211173093</t>
  </si>
  <si>
    <t>Bíró, É.</t>
  </si>
  <si>
    <t>Bíró,  Éva</t>
  </si>
  <si>
    <t>Általános Orvostudományi Kar</t>
  </si>
  <si>
    <t>Department of Epidemiology and Public Health, Általános Orvostudományi Kar, Debrecen, Hajdu-Bihar, Hungary</t>
  </si>
  <si>
    <t>Evaluating the impact of financial worry on mental health: a cross-sectional study among Kenyan radiographers</t>
  </si>
  <si>
    <t>Ndung’u, J.G.</t>
  </si>
  <si>
    <t>Ndung’u,  James Gitonga</t>
  </si>
  <si>
    <t>Akgül, B.</t>
  </si>
  <si>
    <t>Akgül,  Birol</t>
  </si>
  <si>
    <t>Çanakkale Onsekiz Mart Üniversitesi</t>
  </si>
  <si>
    <t>Çanakkale Onsekiz Mart Üniversitesi, Canakkale, Canakkale, Turkey</t>
  </si>
  <si>
    <t>2-s2.0-105020923498</t>
  </si>
  <si>
    <t>Topçu, U.</t>
  </si>
  <si>
    <t>Topçu,  Uğur</t>
  </si>
  <si>
    <t>The Relationship Between Financial Development and Income Inequality for Different Income Groups: An ARDL Bounds Test Approach for Türkiye; Farklı Gelir Grupları İçin Finansal Gelişim ve Gelir Dağılımı Eşitsizliği Arasındaki İlişki: Türkiye İçin Bir Zaman Serisi Analizi</t>
  </si>
  <si>
    <t>Bilici, N.</t>
  </si>
  <si>
    <t>Bilici,  Nurettin</t>
  </si>
  <si>
    <t>Çankaya Üniversitesi</t>
  </si>
  <si>
    <t>Çankaya Üniversitesi, Ankara, Turkey</t>
  </si>
  <si>
    <t>Cazenave, B.</t>
  </si>
  <si>
    <t>Cazenave,  Bruno</t>
  </si>
  <si>
    <t>École Supérieure de Commerce Extérieur</t>
  </si>
  <si>
    <t>École Supérieure de Commerce Extérieur, Courbevoie, Ile-de-France, France</t>
  </si>
  <si>
    <t>Lord, S.</t>
  </si>
  <si>
    <t>Lord,  Simon</t>
  </si>
  <si>
    <t>École des Sciences de la Gestion</t>
  </si>
  <si>
    <t>École des Sciences de la Gestion, Montreal, QC, Canada</t>
  </si>
  <si>
    <t>Sur, H.</t>
  </si>
  <si>
    <t>Sur,  Haydar</t>
  </si>
  <si>
    <t>Üsküdar Üniversitesi</t>
  </si>
  <si>
    <t>Department of Health Management, Üsküdar Üniversitesi, Istanbul, Turkey</t>
  </si>
  <si>
    <t>Khoa, B.T.</t>
  </si>
  <si>
    <t>Khoa,  Bui Thanh</t>
  </si>
  <si>
    <t>Đại học Mở</t>
  </si>
  <si>
    <t>Graduate School, Đại học Mở Thành phố Hồ Chí Minh, Ho Chi Minh City, Viet Nam</t>
  </si>
  <si>
    <t>2-s2.0-85089274048</t>
  </si>
  <si>
    <t>Nguyen, K.M.</t>
  </si>
  <si>
    <t>Nguyen,  Kieu Minh</t>
  </si>
  <si>
    <t>Role of financial literacy and peer effect in promotion of financial market participation: Empirical evidence in Vietnam</t>
  </si>
  <si>
    <t>Van Diep, D.</t>
  </si>
  <si>
    <t>Van Diep,  Nguyen</t>
  </si>
  <si>
    <t>Đại học Mở Thành phố Hồ Chí Minh</t>
  </si>
  <si>
    <t>Faculty of Finance and Banking, Đại học Mở Thành phố Hồ Chí Minh, Ho Chi Minh City, Viet Nam</t>
  </si>
  <si>
    <t>2-s2.0-85129023514</t>
  </si>
  <si>
    <t>Does Financial Knowledge Matter in Using Fintech Services? Evidence from an Emerging Economy</t>
  </si>
  <si>
    <t>Erdogdu, A.</t>
  </si>
  <si>
    <t>Erdogdu,  Aylin</t>
  </si>
  <si>
    <t>İstanbul Arel Üniversitesi</t>
  </si>
  <si>
    <t>Department of Finance and Banking, İstanbul Arel Üniversitesi, Istanbul, Turkey</t>
  </si>
  <si>
    <t>2-s2.0-85189538723</t>
  </si>
  <si>
    <t>İstanbul Aydın Üniversitesi</t>
  </si>
  <si>
    <t>İstanbul Aydın Üniversitesi, Istanbul, Turkey</t>
  </si>
  <si>
    <t>Financial Literacy Scale Development: Reliability and Validity Analysis on Managers in Institutions Affiliated to Istanbul Provincial Health Directorate</t>
  </si>
  <si>
    <t>Temizel, E.N.</t>
  </si>
  <si>
    <t>Temizel,  Ece Nur</t>
  </si>
  <si>
    <t>İstanbul Medipol Üniversitesi</t>
  </si>
  <si>
    <t>İstanbul Medipol Üniversitesi, Istanbul, Beykoz, Turkey</t>
  </si>
  <si>
    <t>2-s2.0-85128092557</t>
  </si>
  <si>
    <t>Gezmen, B.</t>
  </si>
  <si>
    <t>Gezmen,  Başak</t>
  </si>
  <si>
    <t>Acquisition of financial literacy as a life skill: A study on financial literacy awareness of students</t>
  </si>
  <si>
    <t>Eken, I.</t>
  </si>
  <si>
    <t>Eken,  Ihsan</t>
  </si>
  <si>
    <t>Bhatti, O.K.</t>
  </si>
  <si>
    <t>Bhatti,  Omar Khalid</t>
  </si>
  <si>
    <t>2-s2.0-85108142185</t>
  </si>
  <si>
    <t>İstanbul Sabahattin Zaim University</t>
  </si>
  <si>
    <t>İstanbul Sabahattin Zaim University, Kucukcekmece, Istanbul, Turkey</t>
  </si>
  <si>
    <t>Islamic financial literacy scale: an amendment in the sphere of contemporary financial literacy</t>
  </si>
  <si>
    <t>Dinç, Y.</t>
  </si>
  <si>
    <t>Dinç,  Yusuf</t>
  </si>
  <si>
    <t>Department of Islamic Economics and Finance, İstanbul Sabahattin Zaim University, Kucukcekmece, Istanbul, Turkey</t>
  </si>
  <si>
    <t>Abbas, M.H.</t>
  </si>
  <si>
    <t>Abbas,  Muhammad Hassan</t>
  </si>
  <si>
    <t>Orhan, Z.H.</t>
  </si>
  <si>
    <t>Orhan,  Zeyneb Hafsa</t>
  </si>
  <si>
    <t>Bulut, M.</t>
  </si>
  <si>
    <t>Bulut,  Mehmet</t>
  </si>
  <si>
    <t>2-s2.0-85128032330</t>
  </si>
  <si>
    <t>Geylani, O.</t>
  </si>
  <si>
    <t>Geylani,  Ozlem</t>
  </si>
  <si>
    <t>İstanbul Teknik Üniversitesi</t>
  </si>
  <si>
    <t>İstanbul Teknik Üniversitesi, Istanbul, Turkey</t>
  </si>
  <si>
    <t>Business literacy education in the digital age</t>
  </si>
  <si>
    <t>Verberi, C.</t>
  </si>
  <si>
    <t>Verberi,  Can</t>
  </si>
  <si>
    <t>Šırnak University</t>
  </si>
  <si>
    <t>Department of Economics, Şırnak University, Sirnak, 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</si>
</sst>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2"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389"/>
  <sheetViews>
    <sheetView tabSelected="1" topLeftCell="A29359" workbookViewId="0">
      <selection activeCell="G29389" sqref="G29389"/>
    </sheetView>
  </sheetViews>
  <sheetFormatPr baseColWidth="10" defaultColWidth="8.83203125" defaultRowHeight="15" x14ac:dyDescent="0.2"/>
  <cols>
    <col min="7" max="7" width="74.6640625" customWidth="1"/>
    <col min="8" max="8" width="103.5" style="3" customWidth="1"/>
    <col min="9" max="9" width="13.1640625" customWidth="1"/>
  </cols>
  <sheetData>
    <row r="1" spans="1:10" ht="16" x14ac:dyDescent="0.2">
      <c r="A1" s="1" t="s">
        <v>0</v>
      </c>
      <c r="B1" s="1" t="s">
        <v>1</v>
      </c>
      <c r="C1" s="1" t="s">
        <v>2</v>
      </c>
      <c r="D1" s="1" t="s">
        <v>3</v>
      </c>
      <c r="E1" s="1" t="s">
        <v>4</v>
      </c>
      <c r="F1" s="1" t="s">
        <v>5</v>
      </c>
      <c r="G1" s="1" t="s">
        <v>6</v>
      </c>
      <c r="H1" s="2" t="s">
        <v>7</v>
      </c>
      <c r="I1" s="1" t="s">
        <v>8</v>
      </c>
      <c r="J1" s="1" t="s">
        <v>9</v>
      </c>
    </row>
    <row r="2" spans="1:10" ht="16" x14ac:dyDescent="0.2">
      <c r="A2" t="s">
        <v>10</v>
      </c>
      <c r="B2" t="s">
        <v>11</v>
      </c>
      <c r="C2" t="s">
        <v>12</v>
      </c>
      <c r="D2">
        <v>3</v>
      </c>
      <c r="E2" t="s">
        <v>13</v>
      </c>
      <c r="F2" t="s">
        <v>13</v>
      </c>
      <c r="G2" t="s">
        <v>14</v>
      </c>
      <c r="H2" s="3" t="s">
        <v>15</v>
      </c>
      <c r="I2" t="s">
        <v>16</v>
      </c>
      <c r="J2" t="s">
        <v>17</v>
      </c>
    </row>
    <row r="3" spans="1:10" ht="16" x14ac:dyDescent="0.2">
      <c r="A3" t="s">
        <v>10</v>
      </c>
      <c r="B3" t="s">
        <v>18</v>
      </c>
      <c r="C3" t="s">
        <v>19</v>
      </c>
      <c r="D3">
        <v>4</v>
      </c>
      <c r="E3" t="s">
        <v>13</v>
      </c>
      <c r="F3" t="s">
        <v>13</v>
      </c>
      <c r="G3" t="s">
        <v>14</v>
      </c>
      <c r="H3" s="3" t="s">
        <v>15</v>
      </c>
      <c r="I3" t="s">
        <v>16</v>
      </c>
      <c r="J3" t="s">
        <v>17</v>
      </c>
    </row>
    <row r="4" spans="1:10" ht="16" x14ac:dyDescent="0.2">
      <c r="A4" t="s">
        <v>20</v>
      </c>
      <c r="B4" t="s">
        <v>21</v>
      </c>
      <c r="C4" t="s">
        <v>22</v>
      </c>
      <c r="D4">
        <v>1</v>
      </c>
      <c r="E4" t="s">
        <v>13</v>
      </c>
      <c r="F4" t="s">
        <v>13</v>
      </c>
      <c r="G4" t="s">
        <v>14</v>
      </c>
      <c r="H4" s="3" t="s">
        <v>23</v>
      </c>
      <c r="I4" t="s">
        <v>16</v>
      </c>
      <c r="J4" t="s">
        <v>24</v>
      </c>
    </row>
    <row r="5" spans="1:10" ht="16" x14ac:dyDescent="0.2">
      <c r="A5" t="s">
        <v>20</v>
      </c>
      <c r="B5" t="s">
        <v>25</v>
      </c>
      <c r="C5" t="s">
        <v>26</v>
      </c>
      <c r="D5">
        <v>3</v>
      </c>
      <c r="E5" t="s">
        <v>13</v>
      </c>
      <c r="F5" t="s">
        <v>13</v>
      </c>
      <c r="G5" t="s">
        <v>14</v>
      </c>
      <c r="H5" s="3" t="s">
        <v>23</v>
      </c>
      <c r="I5" t="s">
        <v>16</v>
      </c>
      <c r="J5" t="s">
        <v>24</v>
      </c>
    </row>
    <row r="6" spans="1:10" ht="16" x14ac:dyDescent="0.2">
      <c r="A6" t="s">
        <v>10</v>
      </c>
      <c r="B6" t="s">
        <v>27</v>
      </c>
      <c r="C6" t="s">
        <v>28</v>
      </c>
      <c r="D6">
        <v>5</v>
      </c>
      <c r="E6" t="s">
        <v>13</v>
      </c>
      <c r="F6" t="s">
        <v>13</v>
      </c>
      <c r="G6" t="s">
        <v>14</v>
      </c>
      <c r="H6" s="3" t="s">
        <v>15</v>
      </c>
      <c r="I6" t="s">
        <v>16</v>
      </c>
      <c r="J6" t="s">
        <v>17</v>
      </c>
    </row>
    <row r="7" spans="1:10" ht="16" x14ac:dyDescent="0.2">
      <c r="A7" t="s">
        <v>10</v>
      </c>
      <c r="B7" t="s">
        <v>29</v>
      </c>
      <c r="C7" t="s">
        <v>30</v>
      </c>
      <c r="D7">
        <v>2</v>
      </c>
      <c r="E7" t="s">
        <v>13</v>
      </c>
      <c r="F7" t="s">
        <v>13</v>
      </c>
      <c r="G7" t="s">
        <v>14</v>
      </c>
      <c r="H7" s="3" t="s">
        <v>15</v>
      </c>
      <c r="I7" t="s">
        <v>16</v>
      </c>
      <c r="J7" t="s">
        <v>17</v>
      </c>
    </row>
    <row r="8" spans="1:10" ht="16" x14ac:dyDescent="0.2">
      <c r="A8" t="s">
        <v>31</v>
      </c>
      <c r="B8" t="s">
        <v>32</v>
      </c>
      <c r="C8" t="s">
        <v>33</v>
      </c>
      <c r="D8">
        <v>1</v>
      </c>
      <c r="E8" t="s">
        <v>13</v>
      </c>
      <c r="F8" t="s">
        <v>13</v>
      </c>
      <c r="G8" t="s">
        <v>34</v>
      </c>
      <c r="H8" s="3" t="s">
        <v>35</v>
      </c>
      <c r="I8" t="s">
        <v>36</v>
      </c>
      <c r="J8" t="s">
        <v>37</v>
      </c>
    </row>
    <row r="9" spans="1:10" ht="16" x14ac:dyDescent="0.2">
      <c r="A9" t="s">
        <v>31</v>
      </c>
      <c r="B9" t="s">
        <v>38</v>
      </c>
      <c r="C9" t="s">
        <v>39</v>
      </c>
      <c r="D9">
        <v>2</v>
      </c>
      <c r="E9" t="s">
        <v>13</v>
      </c>
      <c r="F9" t="s">
        <v>13</v>
      </c>
      <c r="G9" t="s">
        <v>34</v>
      </c>
      <c r="H9" s="3" t="s">
        <v>35</v>
      </c>
      <c r="I9" t="s">
        <v>36</v>
      </c>
      <c r="J9" t="s">
        <v>37</v>
      </c>
    </row>
    <row r="10" spans="1:10" ht="16" x14ac:dyDescent="0.2">
      <c r="A10" t="s">
        <v>31</v>
      </c>
      <c r="B10" t="s">
        <v>40</v>
      </c>
      <c r="C10" t="s">
        <v>41</v>
      </c>
      <c r="D10">
        <v>3</v>
      </c>
      <c r="E10" t="s">
        <v>13</v>
      </c>
      <c r="F10" t="s">
        <v>13</v>
      </c>
      <c r="G10" t="s">
        <v>34</v>
      </c>
      <c r="H10" s="3" t="s">
        <v>35</v>
      </c>
      <c r="I10" t="s">
        <v>36</v>
      </c>
      <c r="J10" t="s">
        <v>37</v>
      </c>
    </row>
    <row r="11" spans="1:10" ht="16" x14ac:dyDescent="0.2">
      <c r="A11" t="s">
        <v>42</v>
      </c>
      <c r="B11" t="s">
        <v>43</v>
      </c>
      <c r="C11" t="s">
        <v>44</v>
      </c>
      <c r="D11">
        <v>4</v>
      </c>
      <c r="E11" t="s">
        <v>13</v>
      </c>
      <c r="F11" t="s">
        <v>13</v>
      </c>
      <c r="G11" t="s">
        <v>45</v>
      </c>
      <c r="H11" s="3" t="s">
        <v>46</v>
      </c>
      <c r="I11" t="s">
        <v>47</v>
      </c>
      <c r="J11" t="s">
        <v>48</v>
      </c>
    </row>
    <row r="12" spans="1:10" ht="16" x14ac:dyDescent="0.2">
      <c r="A12" t="s">
        <v>42</v>
      </c>
      <c r="B12" t="s">
        <v>49</v>
      </c>
      <c r="C12" t="s">
        <v>50</v>
      </c>
      <c r="D12">
        <v>3</v>
      </c>
      <c r="E12" t="s">
        <v>13</v>
      </c>
      <c r="F12" t="s">
        <v>13</v>
      </c>
      <c r="G12" t="s">
        <v>45</v>
      </c>
      <c r="H12" s="3" t="s">
        <v>46</v>
      </c>
      <c r="I12" t="s">
        <v>47</v>
      </c>
      <c r="J12" t="s">
        <v>48</v>
      </c>
    </row>
    <row r="13" spans="1:10" ht="16" x14ac:dyDescent="0.2">
      <c r="A13" t="s">
        <v>42</v>
      </c>
      <c r="B13" t="s">
        <v>51</v>
      </c>
      <c r="C13" t="s">
        <v>52</v>
      </c>
      <c r="D13">
        <v>1</v>
      </c>
      <c r="E13" t="s">
        <v>13</v>
      </c>
      <c r="F13" t="s">
        <v>13</v>
      </c>
      <c r="G13" t="s">
        <v>45</v>
      </c>
      <c r="H13" s="3" t="s">
        <v>46</v>
      </c>
      <c r="I13" t="s">
        <v>47</v>
      </c>
      <c r="J13" t="s">
        <v>48</v>
      </c>
    </row>
    <row r="14" spans="1:10" ht="16" x14ac:dyDescent="0.2">
      <c r="A14" t="s">
        <v>42</v>
      </c>
      <c r="B14" t="s">
        <v>53</v>
      </c>
      <c r="C14" t="s">
        <v>54</v>
      </c>
      <c r="D14">
        <v>5</v>
      </c>
      <c r="E14" t="s">
        <v>13</v>
      </c>
      <c r="F14" t="s">
        <v>13</v>
      </c>
      <c r="G14" t="s">
        <v>45</v>
      </c>
      <c r="H14" s="3" t="s">
        <v>46</v>
      </c>
      <c r="I14" t="s">
        <v>47</v>
      </c>
      <c r="J14" t="s">
        <v>48</v>
      </c>
    </row>
    <row r="15" spans="1:10" ht="16" x14ac:dyDescent="0.2">
      <c r="A15" t="s">
        <v>42</v>
      </c>
      <c r="B15" t="s">
        <v>55</v>
      </c>
      <c r="C15" t="s">
        <v>56</v>
      </c>
      <c r="D15">
        <v>2</v>
      </c>
      <c r="E15" t="s">
        <v>13</v>
      </c>
      <c r="F15" t="s">
        <v>13</v>
      </c>
      <c r="G15" t="s">
        <v>45</v>
      </c>
      <c r="H15" s="3" t="s">
        <v>46</v>
      </c>
      <c r="I15" t="s">
        <v>47</v>
      </c>
      <c r="J15" t="s">
        <v>48</v>
      </c>
    </row>
    <row r="16" spans="1:10" ht="16" x14ac:dyDescent="0.2">
      <c r="A16" t="s">
        <v>57</v>
      </c>
      <c r="B16" t="s">
        <v>58</v>
      </c>
      <c r="C16" t="s">
        <v>59</v>
      </c>
      <c r="D16">
        <v>5</v>
      </c>
      <c r="E16" t="s">
        <v>13</v>
      </c>
      <c r="F16" t="s">
        <v>13</v>
      </c>
      <c r="G16" t="s">
        <v>60</v>
      </c>
      <c r="H16" s="3" t="s">
        <v>61</v>
      </c>
      <c r="I16" t="s">
        <v>62</v>
      </c>
      <c r="J16" t="s">
        <v>63</v>
      </c>
    </row>
    <row r="17" spans="1:10" ht="16" x14ac:dyDescent="0.2">
      <c r="A17" t="s">
        <v>64</v>
      </c>
      <c r="B17" t="s">
        <v>65</v>
      </c>
      <c r="C17" t="s">
        <v>66</v>
      </c>
      <c r="D17">
        <v>3</v>
      </c>
      <c r="E17" t="s">
        <v>13</v>
      </c>
      <c r="F17" t="s">
        <v>13</v>
      </c>
      <c r="G17" t="s">
        <v>67</v>
      </c>
      <c r="H17" s="3" t="s">
        <v>68</v>
      </c>
      <c r="I17" t="s">
        <v>69</v>
      </c>
      <c r="J17" t="s">
        <v>70</v>
      </c>
    </row>
    <row r="18" spans="1:10" ht="16" x14ac:dyDescent="0.2">
      <c r="A18" t="s">
        <v>64</v>
      </c>
      <c r="B18" t="s">
        <v>71</v>
      </c>
      <c r="C18" t="s">
        <v>72</v>
      </c>
      <c r="D18">
        <v>2</v>
      </c>
      <c r="E18" t="s">
        <v>13</v>
      </c>
      <c r="F18" t="s">
        <v>13</v>
      </c>
      <c r="G18" t="s">
        <v>67</v>
      </c>
      <c r="H18" s="3" t="s">
        <v>68</v>
      </c>
      <c r="I18" t="s">
        <v>69</v>
      </c>
      <c r="J18" t="s">
        <v>70</v>
      </c>
    </row>
    <row r="19" spans="1:10" ht="16" x14ac:dyDescent="0.2">
      <c r="A19" t="s">
        <v>64</v>
      </c>
      <c r="B19" t="s">
        <v>73</v>
      </c>
      <c r="C19" t="s">
        <v>74</v>
      </c>
      <c r="D19">
        <v>1</v>
      </c>
      <c r="E19" t="s">
        <v>13</v>
      </c>
      <c r="F19" t="s">
        <v>13</v>
      </c>
      <c r="G19" t="s">
        <v>67</v>
      </c>
      <c r="H19" s="3" t="s">
        <v>68</v>
      </c>
      <c r="I19" t="s">
        <v>69</v>
      </c>
      <c r="J19" t="s">
        <v>70</v>
      </c>
    </row>
    <row r="20" spans="1:10" ht="16" x14ac:dyDescent="0.2">
      <c r="A20" t="s">
        <v>75</v>
      </c>
      <c r="B20" t="s">
        <v>76</v>
      </c>
      <c r="C20" t="s">
        <v>77</v>
      </c>
      <c r="D20">
        <v>2</v>
      </c>
      <c r="E20" t="s">
        <v>13</v>
      </c>
      <c r="F20" t="s">
        <v>13</v>
      </c>
      <c r="G20" t="s">
        <v>78</v>
      </c>
      <c r="H20" s="3" t="s">
        <v>79</v>
      </c>
      <c r="I20" t="s">
        <v>69</v>
      </c>
      <c r="J20" t="s">
        <v>80</v>
      </c>
    </row>
    <row r="21" spans="1:10" ht="16" x14ac:dyDescent="0.2">
      <c r="A21" t="s">
        <v>75</v>
      </c>
      <c r="B21" t="s">
        <v>81</v>
      </c>
      <c r="C21" t="s">
        <v>82</v>
      </c>
      <c r="D21">
        <v>3</v>
      </c>
      <c r="E21" t="s">
        <v>13</v>
      </c>
      <c r="F21" t="s">
        <v>13</v>
      </c>
      <c r="G21" t="s">
        <v>78</v>
      </c>
      <c r="H21" s="3" t="s">
        <v>79</v>
      </c>
      <c r="I21" t="s">
        <v>69</v>
      </c>
      <c r="J21" t="s">
        <v>80</v>
      </c>
    </row>
    <row r="22" spans="1:10" ht="16" x14ac:dyDescent="0.2">
      <c r="A22" t="s">
        <v>75</v>
      </c>
      <c r="B22" t="s">
        <v>83</v>
      </c>
      <c r="C22" t="s">
        <v>84</v>
      </c>
      <c r="D22">
        <v>1</v>
      </c>
      <c r="E22" t="s">
        <v>13</v>
      </c>
      <c r="F22" t="s">
        <v>13</v>
      </c>
      <c r="G22" t="s">
        <v>78</v>
      </c>
      <c r="H22" s="3" t="s">
        <v>79</v>
      </c>
      <c r="I22" t="s">
        <v>69</v>
      </c>
      <c r="J22" t="s">
        <v>80</v>
      </c>
    </row>
    <row r="23" spans="1:10" ht="16" x14ac:dyDescent="0.2">
      <c r="A23" t="s">
        <v>85</v>
      </c>
      <c r="B23" t="s">
        <v>86</v>
      </c>
      <c r="C23" t="s">
        <v>87</v>
      </c>
      <c r="D23">
        <v>3</v>
      </c>
      <c r="E23" t="s">
        <v>13</v>
      </c>
      <c r="F23" t="s">
        <v>13</v>
      </c>
      <c r="G23" t="s">
        <v>88</v>
      </c>
      <c r="H23" s="3" t="s">
        <v>89</v>
      </c>
      <c r="I23" t="s">
        <v>90</v>
      </c>
      <c r="J23" t="s">
        <v>91</v>
      </c>
    </row>
    <row r="24" spans="1:10" ht="16" x14ac:dyDescent="0.2">
      <c r="A24" t="s">
        <v>92</v>
      </c>
      <c r="B24" t="s">
        <v>93</v>
      </c>
      <c r="C24" t="s">
        <v>94</v>
      </c>
      <c r="D24">
        <v>1</v>
      </c>
      <c r="E24" t="s">
        <v>13</v>
      </c>
      <c r="F24" t="s">
        <v>13</v>
      </c>
      <c r="G24" t="s">
        <v>95</v>
      </c>
      <c r="H24" s="3" t="s">
        <v>89</v>
      </c>
      <c r="I24" t="s">
        <v>90</v>
      </c>
      <c r="J24" t="s">
        <v>96</v>
      </c>
    </row>
    <row r="25" spans="1:10" ht="16" x14ac:dyDescent="0.2">
      <c r="A25" t="s">
        <v>85</v>
      </c>
      <c r="B25" t="s">
        <v>93</v>
      </c>
      <c r="C25" t="s">
        <v>94</v>
      </c>
      <c r="D25">
        <v>1</v>
      </c>
      <c r="E25" t="s">
        <v>13</v>
      </c>
      <c r="F25" t="s">
        <v>13</v>
      </c>
      <c r="G25" t="s">
        <v>97</v>
      </c>
      <c r="H25" s="3" t="s">
        <v>89</v>
      </c>
      <c r="I25" t="s">
        <v>90</v>
      </c>
      <c r="J25" t="s">
        <v>91</v>
      </c>
    </row>
    <row r="26" spans="1:10" ht="16" x14ac:dyDescent="0.2">
      <c r="A26" t="s">
        <v>98</v>
      </c>
      <c r="B26" t="s">
        <v>93</v>
      </c>
      <c r="C26" t="s">
        <v>94</v>
      </c>
      <c r="D26">
        <v>1</v>
      </c>
      <c r="E26" t="s">
        <v>13</v>
      </c>
      <c r="F26" t="s">
        <v>13</v>
      </c>
      <c r="G26" t="s">
        <v>99</v>
      </c>
      <c r="H26" s="3" t="s">
        <v>89</v>
      </c>
      <c r="I26" t="s">
        <v>90</v>
      </c>
      <c r="J26" t="s">
        <v>100</v>
      </c>
    </row>
    <row r="27" spans="1:10" ht="16" x14ac:dyDescent="0.2">
      <c r="A27" t="s">
        <v>101</v>
      </c>
      <c r="B27" t="s">
        <v>102</v>
      </c>
      <c r="C27" t="s">
        <v>103</v>
      </c>
      <c r="D27">
        <v>2</v>
      </c>
      <c r="E27" t="s">
        <v>13</v>
      </c>
      <c r="F27" t="s">
        <v>13</v>
      </c>
      <c r="G27" t="s">
        <v>104</v>
      </c>
      <c r="H27" s="3" t="s">
        <v>105</v>
      </c>
      <c r="I27" t="s">
        <v>106</v>
      </c>
      <c r="J27" t="s">
        <v>107</v>
      </c>
    </row>
    <row r="28" spans="1:10" ht="16" x14ac:dyDescent="0.2">
      <c r="A28" t="s">
        <v>101</v>
      </c>
      <c r="B28" t="s">
        <v>108</v>
      </c>
      <c r="C28" t="s">
        <v>109</v>
      </c>
      <c r="D28">
        <v>1</v>
      </c>
      <c r="E28" t="s">
        <v>13</v>
      </c>
      <c r="F28" t="s">
        <v>13</v>
      </c>
      <c r="G28" t="s">
        <v>104</v>
      </c>
      <c r="H28" s="3" t="s">
        <v>110</v>
      </c>
      <c r="I28" t="s">
        <v>106</v>
      </c>
      <c r="J28" t="s">
        <v>107</v>
      </c>
    </row>
    <row r="29" spans="1:10" ht="16" x14ac:dyDescent="0.2">
      <c r="A29" t="s">
        <v>101</v>
      </c>
      <c r="B29" t="s">
        <v>111</v>
      </c>
      <c r="C29" t="s">
        <v>112</v>
      </c>
      <c r="D29">
        <v>3</v>
      </c>
      <c r="E29" t="s">
        <v>13</v>
      </c>
      <c r="F29" t="s">
        <v>13</v>
      </c>
      <c r="G29" t="s">
        <v>104</v>
      </c>
      <c r="H29" s="3" t="s">
        <v>110</v>
      </c>
      <c r="I29" t="s">
        <v>106</v>
      </c>
      <c r="J29" t="s">
        <v>107</v>
      </c>
    </row>
    <row r="30" spans="1:10" ht="16" x14ac:dyDescent="0.2">
      <c r="A30" t="s">
        <v>113</v>
      </c>
      <c r="B30" t="s">
        <v>114</v>
      </c>
      <c r="C30" t="s">
        <v>115</v>
      </c>
      <c r="D30">
        <v>2</v>
      </c>
      <c r="E30" t="s">
        <v>13</v>
      </c>
      <c r="F30" t="s">
        <v>13</v>
      </c>
      <c r="G30" t="s">
        <v>116</v>
      </c>
      <c r="H30" s="3" t="s">
        <v>117</v>
      </c>
      <c r="I30" t="s">
        <v>106</v>
      </c>
      <c r="J30" t="s">
        <v>118</v>
      </c>
    </row>
    <row r="31" spans="1:10" ht="16" x14ac:dyDescent="0.2">
      <c r="A31" t="s">
        <v>113</v>
      </c>
      <c r="B31" t="s">
        <v>119</v>
      </c>
      <c r="C31" t="s">
        <v>120</v>
      </c>
      <c r="D31">
        <v>1</v>
      </c>
      <c r="E31" t="s">
        <v>13</v>
      </c>
      <c r="F31" t="s">
        <v>13</v>
      </c>
      <c r="G31" t="s">
        <v>116</v>
      </c>
      <c r="H31" s="3" t="s">
        <v>117</v>
      </c>
      <c r="I31" t="s">
        <v>106</v>
      </c>
      <c r="J31" t="s">
        <v>118</v>
      </c>
    </row>
    <row r="32" spans="1:10" ht="32" x14ac:dyDescent="0.2">
      <c r="A32" t="s">
        <v>121</v>
      </c>
      <c r="B32" t="s">
        <v>122</v>
      </c>
      <c r="C32" t="s">
        <v>123</v>
      </c>
      <c r="D32">
        <v>3</v>
      </c>
      <c r="E32" t="s">
        <v>13</v>
      </c>
      <c r="F32" t="s">
        <v>13</v>
      </c>
      <c r="G32" t="s">
        <v>124</v>
      </c>
      <c r="H32" s="3" t="s">
        <v>125</v>
      </c>
      <c r="I32" t="s">
        <v>126</v>
      </c>
      <c r="J32" t="s">
        <v>127</v>
      </c>
    </row>
    <row r="33" spans="1:10" ht="16" x14ac:dyDescent="0.2">
      <c r="A33" t="s">
        <v>128</v>
      </c>
      <c r="B33" t="s">
        <v>129</v>
      </c>
      <c r="C33" t="s">
        <v>130</v>
      </c>
      <c r="D33">
        <v>2</v>
      </c>
      <c r="E33" t="s">
        <v>13</v>
      </c>
      <c r="F33" t="s">
        <v>13</v>
      </c>
      <c r="G33" t="s">
        <v>131</v>
      </c>
      <c r="H33" s="3" t="s">
        <v>132</v>
      </c>
      <c r="I33" t="s">
        <v>126</v>
      </c>
      <c r="J33" t="s">
        <v>133</v>
      </c>
    </row>
    <row r="34" spans="1:10" ht="16" x14ac:dyDescent="0.2">
      <c r="A34" t="s">
        <v>134</v>
      </c>
      <c r="B34" t="s">
        <v>135</v>
      </c>
      <c r="C34" t="s">
        <v>136</v>
      </c>
      <c r="D34">
        <v>3</v>
      </c>
      <c r="E34" t="s">
        <v>13</v>
      </c>
      <c r="F34" t="s">
        <v>137</v>
      </c>
      <c r="G34" t="s">
        <v>138</v>
      </c>
      <c r="H34" s="3" t="s">
        <v>139</v>
      </c>
      <c r="I34" t="s">
        <v>126</v>
      </c>
      <c r="J34" t="s">
        <v>140</v>
      </c>
    </row>
    <row r="35" spans="1:10" ht="16" x14ac:dyDescent="0.2">
      <c r="A35" t="s">
        <v>141</v>
      </c>
      <c r="B35" t="s">
        <v>142</v>
      </c>
      <c r="C35" t="s">
        <v>143</v>
      </c>
      <c r="D35">
        <v>9</v>
      </c>
      <c r="E35" t="s">
        <v>13</v>
      </c>
      <c r="F35" t="s">
        <v>13</v>
      </c>
      <c r="G35" t="s">
        <v>144</v>
      </c>
      <c r="H35" s="3" t="s">
        <v>145</v>
      </c>
      <c r="I35" t="s">
        <v>146</v>
      </c>
      <c r="J35" t="s">
        <v>147</v>
      </c>
    </row>
    <row r="36" spans="1:10" ht="16" x14ac:dyDescent="0.2">
      <c r="A36" t="s">
        <v>141</v>
      </c>
      <c r="B36" t="s">
        <v>148</v>
      </c>
      <c r="C36" t="s">
        <v>149</v>
      </c>
      <c r="D36">
        <v>8</v>
      </c>
      <c r="E36" t="s">
        <v>13</v>
      </c>
      <c r="F36" t="s">
        <v>13</v>
      </c>
      <c r="G36" t="s">
        <v>144</v>
      </c>
      <c r="H36" s="3" t="s">
        <v>145</v>
      </c>
      <c r="I36" t="s">
        <v>146</v>
      </c>
      <c r="J36" t="s">
        <v>147</v>
      </c>
    </row>
    <row r="37" spans="1:10" ht="16" x14ac:dyDescent="0.2">
      <c r="A37" t="s">
        <v>150</v>
      </c>
      <c r="B37" t="s">
        <v>148</v>
      </c>
      <c r="C37" t="s">
        <v>149</v>
      </c>
      <c r="D37">
        <v>6</v>
      </c>
      <c r="E37" t="s">
        <v>13</v>
      </c>
      <c r="F37" t="s">
        <v>13</v>
      </c>
      <c r="G37" t="s">
        <v>144</v>
      </c>
      <c r="H37" s="3" t="s">
        <v>145</v>
      </c>
      <c r="I37" t="s">
        <v>146</v>
      </c>
      <c r="J37" t="s">
        <v>151</v>
      </c>
    </row>
    <row r="38" spans="1:10" ht="16" x14ac:dyDescent="0.2">
      <c r="A38" t="s">
        <v>152</v>
      </c>
      <c r="B38" t="s">
        <v>153</v>
      </c>
      <c r="C38" t="s">
        <v>154</v>
      </c>
      <c r="D38">
        <v>5</v>
      </c>
      <c r="E38" t="s">
        <v>13</v>
      </c>
      <c r="F38" t="s">
        <v>13</v>
      </c>
      <c r="G38" t="s">
        <v>144</v>
      </c>
      <c r="H38" s="3" t="s">
        <v>145</v>
      </c>
      <c r="I38" t="s">
        <v>146</v>
      </c>
      <c r="J38" t="s">
        <v>155</v>
      </c>
    </row>
    <row r="39" spans="1:10" ht="16" x14ac:dyDescent="0.2">
      <c r="A39" t="s">
        <v>156</v>
      </c>
      <c r="B39" t="s">
        <v>148</v>
      </c>
      <c r="C39" t="s">
        <v>149</v>
      </c>
      <c r="D39">
        <v>6</v>
      </c>
      <c r="E39" t="s">
        <v>13</v>
      </c>
      <c r="F39" t="s">
        <v>13</v>
      </c>
      <c r="G39" t="s">
        <v>144</v>
      </c>
      <c r="H39" s="3" t="s">
        <v>145</v>
      </c>
      <c r="I39" t="s">
        <v>146</v>
      </c>
      <c r="J39" t="s">
        <v>157</v>
      </c>
    </row>
    <row r="40" spans="1:10" ht="16" x14ac:dyDescent="0.2">
      <c r="A40" t="s">
        <v>152</v>
      </c>
      <c r="B40" t="s">
        <v>158</v>
      </c>
      <c r="C40" t="s">
        <v>159</v>
      </c>
      <c r="D40">
        <v>3</v>
      </c>
      <c r="E40" t="s">
        <v>13</v>
      </c>
      <c r="F40" t="s">
        <v>13</v>
      </c>
      <c r="G40" t="s">
        <v>144</v>
      </c>
      <c r="H40" s="3" t="s">
        <v>145</v>
      </c>
      <c r="I40" t="s">
        <v>146</v>
      </c>
      <c r="J40" t="s">
        <v>155</v>
      </c>
    </row>
    <row r="41" spans="1:10" ht="16" x14ac:dyDescent="0.2">
      <c r="A41" t="s">
        <v>156</v>
      </c>
      <c r="B41" t="s">
        <v>142</v>
      </c>
      <c r="C41" t="s">
        <v>143</v>
      </c>
      <c r="D41">
        <v>7</v>
      </c>
      <c r="E41" t="s">
        <v>13</v>
      </c>
      <c r="F41" t="s">
        <v>13</v>
      </c>
      <c r="G41" t="s">
        <v>144</v>
      </c>
      <c r="H41" s="3" t="s">
        <v>145</v>
      </c>
      <c r="I41" t="s">
        <v>146</v>
      </c>
      <c r="J41" t="s">
        <v>157</v>
      </c>
    </row>
    <row r="42" spans="1:10" ht="16" x14ac:dyDescent="0.2">
      <c r="A42" t="s">
        <v>152</v>
      </c>
      <c r="B42" t="s">
        <v>160</v>
      </c>
      <c r="C42" t="s">
        <v>161</v>
      </c>
      <c r="D42">
        <v>2</v>
      </c>
      <c r="E42" t="s">
        <v>13</v>
      </c>
      <c r="F42" t="s">
        <v>13</v>
      </c>
      <c r="G42" t="s">
        <v>144</v>
      </c>
      <c r="H42" s="3" t="s">
        <v>145</v>
      </c>
      <c r="I42" t="s">
        <v>146</v>
      </c>
      <c r="J42" t="s">
        <v>155</v>
      </c>
    </row>
    <row r="43" spans="1:10" ht="16" x14ac:dyDescent="0.2">
      <c r="A43" t="s">
        <v>152</v>
      </c>
      <c r="B43" t="s">
        <v>162</v>
      </c>
      <c r="C43" t="s">
        <v>163</v>
      </c>
      <c r="D43">
        <v>8</v>
      </c>
      <c r="E43" t="s">
        <v>13</v>
      </c>
      <c r="F43" t="s">
        <v>13</v>
      </c>
      <c r="G43" t="s">
        <v>144</v>
      </c>
      <c r="H43" s="3" t="s">
        <v>145</v>
      </c>
      <c r="I43" t="s">
        <v>146</v>
      </c>
      <c r="J43" t="s">
        <v>155</v>
      </c>
    </row>
    <row r="44" spans="1:10" ht="16" x14ac:dyDescent="0.2">
      <c r="A44" t="s">
        <v>164</v>
      </c>
      <c r="B44" t="s">
        <v>142</v>
      </c>
      <c r="C44" t="s">
        <v>143</v>
      </c>
      <c r="D44">
        <v>5</v>
      </c>
      <c r="E44" t="s">
        <v>13</v>
      </c>
      <c r="F44" t="s">
        <v>13</v>
      </c>
      <c r="G44" t="s">
        <v>144</v>
      </c>
      <c r="H44" s="3" t="s">
        <v>145</v>
      </c>
      <c r="I44" t="s">
        <v>146</v>
      </c>
      <c r="J44" t="s">
        <v>165</v>
      </c>
    </row>
    <row r="45" spans="1:10" ht="16" x14ac:dyDescent="0.2">
      <c r="A45" t="s">
        <v>166</v>
      </c>
      <c r="B45" t="s">
        <v>167</v>
      </c>
      <c r="C45" t="s">
        <v>168</v>
      </c>
      <c r="D45">
        <v>3</v>
      </c>
      <c r="E45" t="s">
        <v>13</v>
      </c>
      <c r="F45" t="s">
        <v>13</v>
      </c>
      <c r="G45" t="s">
        <v>144</v>
      </c>
      <c r="H45" s="3" t="s">
        <v>145</v>
      </c>
      <c r="I45" t="s">
        <v>146</v>
      </c>
      <c r="J45" t="s">
        <v>169</v>
      </c>
    </row>
    <row r="46" spans="1:10" ht="16" x14ac:dyDescent="0.2">
      <c r="A46" t="s">
        <v>166</v>
      </c>
      <c r="B46" t="s">
        <v>142</v>
      </c>
      <c r="C46" t="s">
        <v>143</v>
      </c>
      <c r="D46">
        <v>6</v>
      </c>
      <c r="E46" t="s">
        <v>13</v>
      </c>
      <c r="F46" t="s">
        <v>13</v>
      </c>
      <c r="G46" t="s">
        <v>144</v>
      </c>
      <c r="H46" s="3" t="s">
        <v>145</v>
      </c>
      <c r="I46" t="s">
        <v>146</v>
      </c>
      <c r="J46" t="s">
        <v>169</v>
      </c>
    </row>
    <row r="47" spans="1:10" ht="16" x14ac:dyDescent="0.2">
      <c r="A47" t="s">
        <v>170</v>
      </c>
      <c r="B47" t="s">
        <v>171</v>
      </c>
      <c r="C47" t="s">
        <v>172</v>
      </c>
      <c r="D47">
        <v>2</v>
      </c>
      <c r="E47" t="s">
        <v>13</v>
      </c>
      <c r="F47" t="s">
        <v>13</v>
      </c>
      <c r="G47" t="s">
        <v>144</v>
      </c>
      <c r="H47" s="3" t="s">
        <v>145</v>
      </c>
      <c r="I47" t="s">
        <v>146</v>
      </c>
      <c r="J47" t="s">
        <v>173</v>
      </c>
    </row>
    <row r="48" spans="1:10" ht="16" x14ac:dyDescent="0.2">
      <c r="A48" t="s">
        <v>164</v>
      </c>
      <c r="B48" t="s">
        <v>148</v>
      </c>
      <c r="C48" t="s">
        <v>149</v>
      </c>
      <c r="D48">
        <v>4</v>
      </c>
      <c r="E48" t="s">
        <v>13</v>
      </c>
      <c r="F48" t="s">
        <v>13</v>
      </c>
      <c r="G48" t="s">
        <v>144</v>
      </c>
      <c r="H48" s="3" t="s">
        <v>145</v>
      </c>
      <c r="I48" t="s">
        <v>146</v>
      </c>
      <c r="J48" t="s">
        <v>165</v>
      </c>
    </row>
    <row r="49" spans="1:10" ht="16" x14ac:dyDescent="0.2">
      <c r="A49" t="s">
        <v>166</v>
      </c>
      <c r="B49" t="s">
        <v>174</v>
      </c>
      <c r="C49" t="s">
        <v>175</v>
      </c>
      <c r="D49">
        <v>5</v>
      </c>
      <c r="E49" t="s">
        <v>13</v>
      </c>
      <c r="F49" t="s">
        <v>13</v>
      </c>
      <c r="G49" t="s">
        <v>144</v>
      </c>
      <c r="H49" s="3" t="s">
        <v>145</v>
      </c>
      <c r="I49" t="s">
        <v>146</v>
      </c>
      <c r="J49" t="s">
        <v>169</v>
      </c>
    </row>
    <row r="50" spans="1:10" ht="16" x14ac:dyDescent="0.2">
      <c r="A50" t="s">
        <v>150</v>
      </c>
      <c r="B50" t="s">
        <v>142</v>
      </c>
      <c r="C50" t="s">
        <v>143</v>
      </c>
      <c r="D50">
        <v>7</v>
      </c>
      <c r="E50" t="s">
        <v>13</v>
      </c>
      <c r="F50" t="s">
        <v>13</v>
      </c>
      <c r="G50" t="s">
        <v>144</v>
      </c>
      <c r="H50" s="3" t="s">
        <v>145</v>
      </c>
      <c r="I50" t="s">
        <v>146</v>
      </c>
      <c r="J50" t="s">
        <v>151</v>
      </c>
    </row>
    <row r="51" spans="1:10" ht="16" x14ac:dyDescent="0.2">
      <c r="A51" t="s">
        <v>176</v>
      </c>
      <c r="B51" t="s">
        <v>177</v>
      </c>
      <c r="C51" t="s">
        <v>178</v>
      </c>
      <c r="D51">
        <v>1</v>
      </c>
      <c r="E51" t="s">
        <v>13</v>
      </c>
      <c r="F51" t="s">
        <v>13</v>
      </c>
      <c r="G51" t="s">
        <v>144</v>
      </c>
      <c r="H51" s="3" t="s">
        <v>145</v>
      </c>
      <c r="I51" t="s">
        <v>146</v>
      </c>
      <c r="J51" t="s">
        <v>179</v>
      </c>
    </row>
    <row r="52" spans="1:10" ht="16" x14ac:dyDescent="0.2">
      <c r="A52" t="s">
        <v>180</v>
      </c>
      <c r="B52" t="s">
        <v>174</v>
      </c>
      <c r="C52" t="s">
        <v>175</v>
      </c>
      <c r="D52">
        <v>1</v>
      </c>
      <c r="E52" t="s">
        <v>13</v>
      </c>
      <c r="F52" t="s">
        <v>13</v>
      </c>
      <c r="G52" t="s">
        <v>181</v>
      </c>
      <c r="H52" s="3" t="s">
        <v>182</v>
      </c>
      <c r="I52" t="s">
        <v>146</v>
      </c>
      <c r="J52" t="s">
        <v>183</v>
      </c>
    </row>
    <row r="53" spans="1:10" ht="16" x14ac:dyDescent="0.2">
      <c r="A53" t="s">
        <v>180</v>
      </c>
      <c r="B53" t="s">
        <v>184</v>
      </c>
      <c r="C53" t="s">
        <v>154</v>
      </c>
      <c r="D53">
        <v>9</v>
      </c>
      <c r="E53" t="s">
        <v>13</v>
      </c>
      <c r="F53" t="s">
        <v>13</v>
      </c>
      <c r="G53" t="s">
        <v>181</v>
      </c>
      <c r="H53" s="3" t="s">
        <v>182</v>
      </c>
      <c r="I53" t="s">
        <v>146</v>
      </c>
      <c r="J53" t="s">
        <v>183</v>
      </c>
    </row>
    <row r="54" spans="1:10" ht="16" x14ac:dyDescent="0.2">
      <c r="A54" t="s">
        <v>180</v>
      </c>
      <c r="B54" t="s">
        <v>185</v>
      </c>
      <c r="C54" t="s">
        <v>186</v>
      </c>
      <c r="D54">
        <v>14</v>
      </c>
      <c r="E54" t="s">
        <v>13</v>
      </c>
      <c r="F54" t="s">
        <v>13</v>
      </c>
      <c r="G54" t="s">
        <v>181</v>
      </c>
      <c r="H54" s="3" t="s">
        <v>182</v>
      </c>
      <c r="I54" t="s">
        <v>146</v>
      </c>
      <c r="J54" t="s">
        <v>183</v>
      </c>
    </row>
    <row r="55" spans="1:10" ht="16" x14ac:dyDescent="0.2">
      <c r="A55" t="s">
        <v>180</v>
      </c>
      <c r="B55" t="s">
        <v>187</v>
      </c>
      <c r="C55" t="s">
        <v>188</v>
      </c>
      <c r="D55">
        <v>5</v>
      </c>
      <c r="E55" t="s">
        <v>13</v>
      </c>
      <c r="F55" t="s">
        <v>13</v>
      </c>
      <c r="G55" t="s">
        <v>181</v>
      </c>
      <c r="H55" s="3" t="s">
        <v>182</v>
      </c>
      <c r="I55" t="s">
        <v>146</v>
      </c>
      <c r="J55" t="s">
        <v>183</v>
      </c>
    </row>
    <row r="56" spans="1:10" ht="16" x14ac:dyDescent="0.2">
      <c r="A56" t="s">
        <v>180</v>
      </c>
      <c r="B56" t="s">
        <v>189</v>
      </c>
      <c r="C56" t="s">
        <v>190</v>
      </c>
      <c r="D56">
        <v>12</v>
      </c>
      <c r="E56" t="s">
        <v>13</v>
      </c>
      <c r="F56" t="s">
        <v>13</v>
      </c>
      <c r="G56" t="s">
        <v>181</v>
      </c>
      <c r="H56" s="3" t="s">
        <v>182</v>
      </c>
      <c r="I56" t="s">
        <v>146</v>
      </c>
      <c r="J56" t="s">
        <v>183</v>
      </c>
    </row>
    <row r="57" spans="1:10" ht="16" x14ac:dyDescent="0.2">
      <c r="A57" t="s">
        <v>180</v>
      </c>
      <c r="B57" t="s">
        <v>191</v>
      </c>
      <c r="C57" t="s">
        <v>192</v>
      </c>
      <c r="D57">
        <v>8</v>
      </c>
      <c r="E57" t="s">
        <v>13</v>
      </c>
      <c r="F57" t="s">
        <v>13</v>
      </c>
      <c r="G57" t="s">
        <v>181</v>
      </c>
      <c r="H57" s="3" t="s">
        <v>182</v>
      </c>
      <c r="I57" t="s">
        <v>146</v>
      </c>
      <c r="J57" t="s">
        <v>183</v>
      </c>
    </row>
    <row r="58" spans="1:10" ht="16" x14ac:dyDescent="0.2">
      <c r="A58" t="s">
        <v>180</v>
      </c>
      <c r="B58" t="s">
        <v>193</v>
      </c>
      <c r="C58" t="s">
        <v>194</v>
      </c>
      <c r="D58">
        <v>6</v>
      </c>
      <c r="E58" t="s">
        <v>13</v>
      </c>
      <c r="F58" t="s">
        <v>13</v>
      </c>
      <c r="G58" t="s">
        <v>181</v>
      </c>
      <c r="H58" s="3" t="s">
        <v>182</v>
      </c>
      <c r="I58" t="s">
        <v>146</v>
      </c>
      <c r="J58" t="s">
        <v>183</v>
      </c>
    </row>
    <row r="59" spans="1:10" ht="16" x14ac:dyDescent="0.2">
      <c r="A59" t="s">
        <v>180</v>
      </c>
      <c r="B59" t="s">
        <v>195</v>
      </c>
      <c r="C59" t="s">
        <v>196</v>
      </c>
      <c r="D59">
        <v>11</v>
      </c>
      <c r="E59" t="s">
        <v>13</v>
      </c>
      <c r="F59" t="s">
        <v>13</v>
      </c>
      <c r="G59" t="s">
        <v>181</v>
      </c>
      <c r="H59" s="3" t="s">
        <v>182</v>
      </c>
      <c r="I59" t="s">
        <v>146</v>
      </c>
      <c r="J59" t="s">
        <v>183</v>
      </c>
    </row>
    <row r="60" spans="1:10" ht="16" x14ac:dyDescent="0.2">
      <c r="A60" t="s">
        <v>180</v>
      </c>
      <c r="B60" t="s">
        <v>197</v>
      </c>
      <c r="C60" t="s">
        <v>198</v>
      </c>
      <c r="D60">
        <v>10</v>
      </c>
      <c r="E60" t="s">
        <v>13</v>
      </c>
      <c r="F60" t="s">
        <v>13</v>
      </c>
      <c r="G60" t="s">
        <v>181</v>
      </c>
      <c r="H60" s="3" t="s">
        <v>182</v>
      </c>
      <c r="I60" t="s">
        <v>146</v>
      </c>
      <c r="J60" t="s">
        <v>183</v>
      </c>
    </row>
    <row r="61" spans="1:10" ht="16" x14ac:dyDescent="0.2">
      <c r="A61" t="s">
        <v>180</v>
      </c>
      <c r="B61" t="s">
        <v>199</v>
      </c>
      <c r="C61" t="s">
        <v>200</v>
      </c>
      <c r="D61">
        <v>4</v>
      </c>
      <c r="E61" t="s">
        <v>13</v>
      </c>
      <c r="F61" t="s">
        <v>13</v>
      </c>
      <c r="G61" t="s">
        <v>181</v>
      </c>
      <c r="H61" s="3" t="s">
        <v>182</v>
      </c>
      <c r="I61" t="s">
        <v>146</v>
      </c>
      <c r="J61" t="s">
        <v>183</v>
      </c>
    </row>
    <row r="62" spans="1:10" ht="16" x14ac:dyDescent="0.2">
      <c r="A62" t="s">
        <v>180</v>
      </c>
      <c r="B62" t="s">
        <v>201</v>
      </c>
      <c r="C62" t="s">
        <v>202</v>
      </c>
      <c r="D62">
        <v>7</v>
      </c>
      <c r="E62" t="s">
        <v>13</v>
      </c>
      <c r="F62" t="s">
        <v>13</v>
      </c>
      <c r="G62" t="s">
        <v>181</v>
      </c>
      <c r="H62" s="3" t="s">
        <v>182</v>
      </c>
      <c r="I62" t="s">
        <v>146</v>
      </c>
      <c r="J62" t="s">
        <v>183</v>
      </c>
    </row>
    <row r="63" spans="1:10" ht="16" x14ac:dyDescent="0.2">
      <c r="A63" t="s">
        <v>203</v>
      </c>
      <c r="B63" t="s">
        <v>204</v>
      </c>
      <c r="C63" t="s">
        <v>205</v>
      </c>
      <c r="D63">
        <v>1</v>
      </c>
      <c r="E63" t="s">
        <v>13</v>
      </c>
      <c r="F63" t="s">
        <v>13</v>
      </c>
      <c r="G63" t="s">
        <v>206</v>
      </c>
      <c r="H63" s="3" t="s">
        <v>207</v>
      </c>
      <c r="I63" t="s">
        <v>208</v>
      </c>
      <c r="J63" t="s">
        <v>209</v>
      </c>
    </row>
    <row r="64" spans="1:10" ht="16" x14ac:dyDescent="0.2">
      <c r="A64" t="s">
        <v>210</v>
      </c>
      <c r="B64" t="s">
        <v>211</v>
      </c>
      <c r="C64" t="s">
        <v>212</v>
      </c>
      <c r="D64">
        <v>1</v>
      </c>
      <c r="E64" t="s">
        <v>13</v>
      </c>
      <c r="F64" t="s">
        <v>13</v>
      </c>
      <c r="G64" t="s">
        <v>213</v>
      </c>
      <c r="H64" s="3" t="s">
        <v>214</v>
      </c>
      <c r="I64" t="s">
        <v>215</v>
      </c>
      <c r="J64" t="s">
        <v>216</v>
      </c>
    </row>
    <row r="65" spans="1:10" ht="16" x14ac:dyDescent="0.2">
      <c r="A65" t="s">
        <v>217</v>
      </c>
      <c r="B65" t="s">
        <v>218</v>
      </c>
      <c r="C65" t="s">
        <v>219</v>
      </c>
      <c r="D65">
        <v>2</v>
      </c>
      <c r="E65" t="s">
        <v>13</v>
      </c>
      <c r="F65" t="s">
        <v>13</v>
      </c>
      <c r="G65" t="s">
        <v>220</v>
      </c>
      <c r="H65" s="3" t="s">
        <v>221</v>
      </c>
      <c r="I65" t="s">
        <v>106</v>
      </c>
      <c r="J65" t="s">
        <v>222</v>
      </c>
    </row>
    <row r="66" spans="1:10" ht="16" x14ac:dyDescent="0.2">
      <c r="A66" t="s">
        <v>223</v>
      </c>
      <c r="B66" t="s">
        <v>224</v>
      </c>
      <c r="C66" t="s">
        <v>225</v>
      </c>
      <c r="D66">
        <v>1</v>
      </c>
      <c r="E66" t="s">
        <v>13</v>
      </c>
      <c r="F66" t="s">
        <v>13</v>
      </c>
      <c r="G66" t="s">
        <v>226</v>
      </c>
      <c r="H66" s="3" t="s">
        <v>227</v>
      </c>
      <c r="I66" t="s">
        <v>228</v>
      </c>
      <c r="J66" t="s">
        <v>229</v>
      </c>
    </row>
    <row r="67" spans="1:10" ht="16" x14ac:dyDescent="0.2">
      <c r="A67" t="s">
        <v>230</v>
      </c>
      <c r="B67" t="s">
        <v>231</v>
      </c>
      <c r="C67" t="s">
        <v>232</v>
      </c>
      <c r="D67">
        <v>1</v>
      </c>
      <c r="E67" t="s">
        <v>13</v>
      </c>
      <c r="F67" t="s">
        <v>13</v>
      </c>
      <c r="G67" t="s">
        <v>233</v>
      </c>
      <c r="H67" s="3" t="s">
        <v>234</v>
      </c>
      <c r="I67" t="s">
        <v>69</v>
      </c>
      <c r="J67" t="s">
        <v>235</v>
      </c>
    </row>
    <row r="68" spans="1:10" ht="16" x14ac:dyDescent="0.2">
      <c r="A68" t="s">
        <v>236</v>
      </c>
      <c r="B68" t="s">
        <v>237</v>
      </c>
      <c r="C68" t="s">
        <v>238</v>
      </c>
      <c r="D68">
        <v>8</v>
      </c>
      <c r="E68" t="s">
        <v>13</v>
      </c>
      <c r="F68" t="s">
        <v>13</v>
      </c>
      <c r="G68" t="s">
        <v>233</v>
      </c>
      <c r="H68" s="3" t="s">
        <v>239</v>
      </c>
      <c r="I68" t="s">
        <v>69</v>
      </c>
      <c r="J68" t="s">
        <v>240</v>
      </c>
    </row>
    <row r="69" spans="1:10" ht="32" x14ac:dyDescent="0.2">
      <c r="A69" t="s">
        <v>241</v>
      </c>
      <c r="B69" t="s">
        <v>242</v>
      </c>
      <c r="C69" t="s">
        <v>243</v>
      </c>
      <c r="D69">
        <v>10</v>
      </c>
      <c r="E69" t="s">
        <v>13</v>
      </c>
      <c r="F69" t="s">
        <v>13</v>
      </c>
      <c r="G69" t="s">
        <v>244</v>
      </c>
      <c r="H69" s="3" t="s">
        <v>245</v>
      </c>
      <c r="I69" t="s">
        <v>246</v>
      </c>
      <c r="J69" t="s">
        <v>247</v>
      </c>
    </row>
    <row r="70" spans="1:10" ht="16" x14ac:dyDescent="0.2">
      <c r="A70" t="s">
        <v>248</v>
      </c>
      <c r="B70" t="s">
        <v>249</v>
      </c>
      <c r="C70" t="s">
        <v>250</v>
      </c>
      <c r="D70">
        <v>2</v>
      </c>
      <c r="E70" t="s">
        <v>13</v>
      </c>
      <c r="F70" t="s">
        <v>13</v>
      </c>
      <c r="G70" t="s">
        <v>251</v>
      </c>
      <c r="H70" s="3" t="s">
        <v>252</v>
      </c>
      <c r="I70" t="s">
        <v>253</v>
      </c>
      <c r="J70" t="s">
        <v>254</v>
      </c>
    </row>
    <row r="71" spans="1:10" ht="16" x14ac:dyDescent="0.2">
      <c r="A71" t="s">
        <v>248</v>
      </c>
      <c r="B71" t="s">
        <v>255</v>
      </c>
      <c r="C71" t="s">
        <v>256</v>
      </c>
      <c r="D71">
        <v>1</v>
      </c>
      <c r="E71" t="s">
        <v>13</v>
      </c>
      <c r="F71" t="s">
        <v>13</v>
      </c>
      <c r="G71" t="s">
        <v>251</v>
      </c>
      <c r="H71" s="3" t="s">
        <v>252</v>
      </c>
      <c r="I71" t="s">
        <v>253</v>
      </c>
      <c r="J71" t="s">
        <v>254</v>
      </c>
    </row>
    <row r="72" spans="1:10" ht="16" x14ac:dyDescent="0.2">
      <c r="A72" t="s">
        <v>257</v>
      </c>
      <c r="B72" t="s">
        <v>258</v>
      </c>
      <c r="C72" t="s">
        <v>259</v>
      </c>
      <c r="D72">
        <v>3</v>
      </c>
      <c r="E72" t="s">
        <v>13</v>
      </c>
      <c r="F72" t="s">
        <v>13</v>
      </c>
      <c r="G72" t="s">
        <v>260</v>
      </c>
      <c r="H72" s="3" t="s">
        <v>261</v>
      </c>
      <c r="I72" t="s">
        <v>262</v>
      </c>
      <c r="J72" t="s">
        <v>263</v>
      </c>
    </row>
    <row r="73" spans="1:10" ht="16" x14ac:dyDescent="0.2">
      <c r="A73" t="s">
        <v>264</v>
      </c>
      <c r="B73" t="s">
        <v>265</v>
      </c>
      <c r="C73" t="s">
        <v>266</v>
      </c>
      <c r="D73">
        <v>6</v>
      </c>
      <c r="E73">
        <f>336</f>
        <v>336</v>
      </c>
      <c r="F73" t="s">
        <v>13</v>
      </c>
      <c r="G73" t="s">
        <v>267</v>
      </c>
      <c r="H73" s="3" t="s">
        <v>268</v>
      </c>
      <c r="I73" t="s">
        <v>269</v>
      </c>
      <c r="J73" t="s">
        <v>270</v>
      </c>
    </row>
    <row r="74" spans="1:10" ht="16" x14ac:dyDescent="0.2">
      <c r="A74" t="s">
        <v>264</v>
      </c>
      <c r="B74" t="s">
        <v>271</v>
      </c>
      <c r="C74" t="s">
        <v>272</v>
      </c>
      <c r="D74">
        <v>1</v>
      </c>
      <c r="E74">
        <f>336</f>
        <v>336</v>
      </c>
      <c r="F74" t="s">
        <v>13</v>
      </c>
      <c r="G74" t="s">
        <v>267</v>
      </c>
      <c r="H74" s="3" t="s">
        <v>273</v>
      </c>
      <c r="I74" t="s">
        <v>269</v>
      </c>
      <c r="J74" t="s">
        <v>270</v>
      </c>
    </row>
    <row r="75" spans="1:10" ht="32" x14ac:dyDescent="0.2">
      <c r="A75" t="s">
        <v>274</v>
      </c>
      <c r="B75" t="s">
        <v>275</v>
      </c>
      <c r="C75" t="s">
        <v>276</v>
      </c>
      <c r="D75">
        <v>2</v>
      </c>
      <c r="E75">
        <f>336</f>
        <v>336</v>
      </c>
      <c r="F75" t="s">
        <v>13</v>
      </c>
      <c r="G75" t="s">
        <v>267</v>
      </c>
      <c r="H75" s="3" t="s">
        <v>277</v>
      </c>
      <c r="I75" t="s">
        <v>269</v>
      </c>
      <c r="J75" t="s">
        <v>278</v>
      </c>
    </row>
    <row r="76" spans="1:10" ht="16" x14ac:dyDescent="0.2">
      <c r="A76" t="s">
        <v>279</v>
      </c>
      <c r="B76" t="s">
        <v>280</v>
      </c>
      <c r="C76" t="s">
        <v>281</v>
      </c>
      <c r="D76">
        <v>3</v>
      </c>
      <c r="E76">
        <f>336</f>
        <v>336</v>
      </c>
      <c r="F76" t="s">
        <v>13</v>
      </c>
      <c r="G76" t="s">
        <v>267</v>
      </c>
      <c r="H76" s="3" t="s">
        <v>282</v>
      </c>
      <c r="I76" t="s">
        <v>269</v>
      </c>
      <c r="J76" t="s">
        <v>283</v>
      </c>
    </row>
    <row r="77" spans="1:10" ht="16" x14ac:dyDescent="0.2">
      <c r="A77" t="s">
        <v>264</v>
      </c>
      <c r="B77" t="s">
        <v>284</v>
      </c>
      <c r="C77" t="s">
        <v>285</v>
      </c>
      <c r="D77">
        <v>3</v>
      </c>
      <c r="E77">
        <f>336</f>
        <v>336</v>
      </c>
      <c r="F77" t="s">
        <v>13</v>
      </c>
      <c r="G77" t="s">
        <v>267</v>
      </c>
      <c r="H77" s="3" t="s">
        <v>273</v>
      </c>
      <c r="I77" t="s">
        <v>269</v>
      </c>
      <c r="J77" t="s">
        <v>270</v>
      </c>
    </row>
    <row r="78" spans="1:10" ht="16" x14ac:dyDescent="0.2">
      <c r="A78" t="s">
        <v>286</v>
      </c>
      <c r="B78" t="s">
        <v>287</v>
      </c>
      <c r="C78" t="s">
        <v>288</v>
      </c>
      <c r="D78">
        <v>2</v>
      </c>
      <c r="E78" t="s">
        <v>289</v>
      </c>
      <c r="F78" t="s">
        <v>13</v>
      </c>
      <c r="G78" t="s">
        <v>290</v>
      </c>
      <c r="H78" s="3" t="s">
        <v>291</v>
      </c>
      <c r="I78" t="s">
        <v>292</v>
      </c>
      <c r="J78" t="s">
        <v>293</v>
      </c>
    </row>
    <row r="79" spans="1:10" ht="16" x14ac:dyDescent="0.2">
      <c r="A79" t="s">
        <v>286</v>
      </c>
      <c r="B79" t="s">
        <v>294</v>
      </c>
      <c r="C79" t="s">
        <v>295</v>
      </c>
      <c r="D79">
        <v>1</v>
      </c>
      <c r="E79" t="s">
        <v>289</v>
      </c>
      <c r="F79" t="s">
        <v>13</v>
      </c>
      <c r="G79" t="s">
        <v>290</v>
      </c>
      <c r="H79" s="3" t="s">
        <v>296</v>
      </c>
      <c r="I79" t="s">
        <v>292</v>
      </c>
      <c r="J79" t="s">
        <v>293</v>
      </c>
    </row>
    <row r="80" spans="1:10" ht="16" x14ac:dyDescent="0.2">
      <c r="A80" t="s">
        <v>297</v>
      </c>
      <c r="B80" t="s">
        <v>298</v>
      </c>
      <c r="C80" t="s">
        <v>299</v>
      </c>
      <c r="D80">
        <v>1</v>
      </c>
      <c r="E80" t="s">
        <v>289</v>
      </c>
      <c r="F80" t="s">
        <v>13</v>
      </c>
      <c r="G80" t="s">
        <v>290</v>
      </c>
      <c r="H80" s="3" t="s">
        <v>300</v>
      </c>
      <c r="I80" t="s">
        <v>292</v>
      </c>
      <c r="J80" t="s">
        <v>301</v>
      </c>
    </row>
    <row r="81" spans="1:10" ht="32" x14ac:dyDescent="0.2">
      <c r="A81" t="s">
        <v>302</v>
      </c>
      <c r="B81" t="s">
        <v>303</v>
      </c>
      <c r="C81" t="s">
        <v>304</v>
      </c>
      <c r="D81">
        <v>2</v>
      </c>
      <c r="E81">
        <f>143</f>
        <v>143</v>
      </c>
      <c r="F81" t="s">
        <v>13</v>
      </c>
      <c r="G81" t="s">
        <v>305</v>
      </c>
      <c r="H81" s="3" t="s">
        <v>306</v>
      </c>
      <c r="I81" t="s">
        <v>269</v>
      </c>
      <c r="J81" t="s">
        <v>307</v>
      </c>
    </row>
    <row r="82" spans="1:10" ht="16" x14ac:dyDescent="0.2">
      <c r="A82" t="s">
        <v>302</v>
      </c>
      <c r="B82" t="s">
        <v>308</v>
      </c>
      <c r="C82" t="s">
        <v>309</v>
      </c>
      <c r="D82">
        <v>1</v>
      </c>
      <c r="E82">
        <f>143</f>
        <v>143</v>
      </c>
      <c r="F82" t="s">
        <v>13</v>
      </c>
      <c r="G82" t="s">
        <v>305</v>
      </c>
      <c r="H82" s="3" t="s">
        <v>310</v>
      </c>
      <c r="I82" t="s">
        <v>269</v>
      </c>
      <c r="J82" t="s">
        <v>307</v>
      </c>
    </row>
    <row r="83" spans="1:10" ht="32" x14ac:dyDescent="0.2">
      <c r="A83" t="s">
        <v>311</v>
      </c>
      <c r="B83" t="s">
        <v>312</v>
      </c>
      <c r="C83" t="s">
        <v>313</v>
      </c>
      <c r="D83">
        <v>1</v>
      </c>
      <c r="E83">
        <f>143</f>
        <v>143</v>
      </c>
      <c r="F83" t="s">
        <v>13</v>
      </c>
      <c r="G83" t="s">
        <v>305</v>
      </c>
      <c r="H83" s="3" t="s">
        <v>314</v>
      </c>
      <c r="I83" t="s">
        <v>315</v>
      </c>
      <c r="J83" t="s">
        <v>316</v>
      </c>
    </row>
    <row r="84" spans="1:10" ht="16" x14ac:dyDescent="0.2">
      <c r="A84" t="s">
        <v>317</v>
      </c>
      <c r="B84" t="s">
        <v>318</v>
      </c>
      <c r="C84" t="s">
        <v>319</v>
      </c>
      <c r="D84">
        <v>2</v>
      </c>
      <c r="E84">
        <f>143</f>
        <v>143</v>
      </c>
      <c r="F84" t="s">
        <v>13</v>
      </c>
      <c r="G84" t="s">
        <v>305</v>
      </c>
      <c r="H84" s="3" t="s">
        <v>320</v>
      </c>
      <c r="I84" t="s">
        <v>269</v>
      </c>
      <c r="J84" t="s">
        <v>321</v>
      </c>
    </row>
    <row r="85" spans="1:10" ht="16" x14ac:dyDescent="0.2">
      <c r="A85" t="s">
        <v>322</v>
      </c>
      <c r="B85" t="s">
        <v>323</v>
      </c>
      <c r="C85" t="s">
        <v>324</v>
      </c>
      <c r="D85">
        <v>2</v>
      </c>
      <c r="E85">
        <f>143</f>
        <v>143</v>
      </c>
      <c r="F85" t="s">
        <v>13</v>
      </c>
      <c r="G85" t="s">
        <v>305</v>
      </c>
      <c r="H85" s="3" t="s">
        <v>325</v>
      </c>
      <c r="I85" t="s">
        <v>269</v>
      </c>
      <c r="J85" t="s">
        <v>326</v>
      </c>
    </row>
    <row r="86" spans="1:10" ht="32" x14ac:dyDescent="0.2">
      <c r="A86" t="s">
        <v>327</v>
      </c>
      <c r="B86" t="s">
        <v>312</v>
      </c>
      <c r="C86" t="s">
        <v>313</v>
      </c>
      <c r="D86">
        <v>1</v>
      </c>
      <c r="E86">
        <f>143</f>
        <v>143</v>
      </c>
      <c r="F86" t="s">
        <v>13</v>
      </c>
      <c r="G86" t="s">
        <v>328</v>
      </c>
      <c r="H86" s="3" t="s">
        <v>329</v>
      </c>
      <c r="I86" t="s">
        <v>315</v>
      </c>
      <c r="J86" t="s">
        <v>330</v>
      </c>
    </row>
    <row r="87" spans="1:10" ht="16" x14ac:dyDescent="0.2">
      <c r="A87" t="s">
        <v>331</v>
      </c>
      <c r="B87" t="s">
        <v>332</v>
      </c>
      <c r="C87" t="s">
        <v>333</v>
      </c>
      <c r="D87">
        <v>1</v>
      </c>
      <c r="E87" t="s">
        <v>334</v>
      </c>
      <c r="F87" t="s">
        <v>13</v>
      </c>
      <c r="G87" t="s">
        <v>335</v>
      </c>
      <c r="H87" s="3" t="s">
        <v>336</v>
      </c>
      <c r="I87" t="s">
        <v>337</v>
      </c>
      <c r="J87" t="s">
        <v>338</v>
      </c>
    </row>
    <row r="88" spans="1:10" ht="16" x14ac:dyDescent="0.2">
      <c r="A88" t="s">
        <v>339</v>
      </c>
      <c r="B88" t="s">
        <v>340</v>
      </c>
      <c r="C88" t="s">
        <v>341</v>
      </c>
      <c r="D88">
        <v>2</v>
      </c>
      <c r="E88" t="s">
        <v>334</v>
      </c>
      <c r="F88" t="s">
        <v>13</v>
      </c>
      <c r="G88" t="s">
        <v>335</v>
      </c>
      <c r="H88" s="3" t="s">
        <v>342</v>
      </c>
      <c r="I88" t="s">
        <v>337</v>
      </c>
      <c r="J88" t="s">
        <v>343</v>
      </c>
    </row>
    <row r="89" spans="1:10" ht="16" x14ac:dyDescent="0.2">
      <c r="A89" t="s">
        <v>344</v>
      </c>
      <c r="B89" t="s">
        <v>345</v>
      </c>
      <c r="C89" t="s">
        <v>346</v>
      </c>
      <c r="D89">
        <v>1</v>
      </c>
      <c r="E89" t="s">
        <v>13</v>
      </c>
      <c r="F89" t="s">
        <v>13</v>
      </c>
      <c r="G89" t="s">
        <v>347</v>
      </c>
      <c r="H89" s="3" t="s">
        <v>348</v>
      </c>
      <c r="I89" t="s">
        <v>62</v>
      </c>
      <c r="J89" t="s">
        <v>349</v>
      </c>
    </row>
    <row r="90" spans="1:10" ht="16" x14ac:dyDescent="0.2">
      <c r="A90" t="s">
        <v>350</v>
      </c>
      <c r="B90" t="s">
        <v>351</v>
      </c>
      <c r="C90" t="s">
        <v>352</v>
      </c>
      <c r="D90">
        <v>3</v>
      </c>
      <c r="E90" t="s">
        <v>13</v>
      </c>
      <c r="F90" t="s">
        <v>13</v>
      </c>
      <c r="G90" t="s">
        <v>353</v>
      </c>
      <c r="H90" s="3" t="s">
        <v>354</v>
      </c>
      <c r="I90" t="s">
        <v>355</v>
      </c>
      <c r="J90" t="s">
        <v>356</v>
      </c>
    </row>
    <row r="91" spans="1:10" ht="16" x14ac:dyDescent="0.2">
      <c r="A91" t="s">
        <v>357</v>
      </c>
      <c r="B91" t="s">
        <v>358</v>
      </c>
      <c r="C91" t="s">
        <v>359</v>
      </c>
      <c r="D91">
        <v>1</v>
      </c>
      <c r="E91" t="s">
        <v>13</v>
      </c>
      <c r="F91" t="s">
        <v>13</v>
      </c>
      <c r="G91" t="s">
        <v>360</v>
      </c>
      <c r="H91" s="3" t="s">
        <v>361</v>
      </c>
      <c r="I91" t="s">
        <v>362</v>
      </c>
      <c r="J91" t="s">
        <v>363</v>
      </c>
    </row>
    <row r="92" spans="1:10" ht="16" x14ac:dyDescent="0.2">
      <c r="A92" t="s">
        <v>364</v>
      </c>
      <c r="B92" t="s">
        <v>365</v>
      </c>
      <c r="C92" t="s">
        <v>366</v>
      </c>
      <c r="D92">
        <v>5</v>
      </c>
      <c r="E92" t="s">
        <v>13</v>
      </c>
      <c r="F92" t="s">
        <v>13</v>
      </c>
      <c r="G92" t="s">
        <v>367</v>
      </c>
      <c r="H92" s="3" t="s">
        <v>368</v>
      </c>
      <c r="I92" t="s">
        <v>369</v>
      </c>
      <c r="J92" t="s">
        <v>370</v>
      </c>
    </row>
    <row r="93" spans="1:10" ht="16" x14ac:dyDescent="0.2">
      <c r="A93" t="s">
        <v>364</v>
      </c>
      <c r="B93" t="s">
        <v>371</v>
      </c>
      <c r="C93" t="s">
        <v>372</v>
      </c>
      <c r="D93">
        <v>3</v>
      </c>
      <c r="E93" t="s">
        <v>13</v>
      </c>
      <c r="F93" t="s">
        <v>13</v>
      </c>
      <c r="G93" t="s">
        <v>367</v>
      </c>
      <c r="H93" s="3" t="s">
        <v>368</v>
      </c>
      <c r="I93" t="s">
        <v>369</v>
      </c>
      <c r="J93" t="s">
        <v>370</v>
      </c>
    </row>
    <row r="94" spans="1:10" ht="16" x14ac:dyDescent="0.2">
      <c r="A94" t="s">
        <v>364</v>
      </c>
      <c r="B94" t="s">
        <v>373</v>
      </c>
      <c r="C94" t="s">
        <v>374</v>
      </c>
      <c r="D94">
        <v>1</v>
      </c>
      <c r="E94" t="s">
        <v>13</v>
      </c>
      <c r="F94" t="s">
        <v>13</v>
      </c>
      <c r="G94" t="s">
        <v>367</v>
      </c>
      <c r="H94" s="3" t="s">
        <v>368</v>
      </c>
      <c r="I94" t="s">
        <v>369</v>
      </c>
      <c r="J94" t="s">
        <v>370</v>
      </c>
    </row>
    <row r="95" spans="1:10" ht="16" x14ac:dyDescent="0.2">
      <c r="A95" t="s">
        <v>364</v>
      </c>
      <c r="B95" t="s">
        <v>375</v>
      </c>
      <c r="C95" t="s">
        <v>376</v>
      </c>
      <c r="D95">
        <v>2</v>
      </c>
      <c r="E95" t="s">
        <v>13</v>
      </c>
      <c r="F95" t="s">
        <v>13</v>
      </c>
      <c r="G95" t="s">
        <v>367</v>
      </c>
      <c r="H95" s="3" t="s">
        <v>368</v>
      </c>
      <c r="I95" t="s">
        <v>369</v>
      </c>
      <c r="J95" t="s">
        <v>370</v>
      </c>
    </row>
    <row r="96" spans="1:10" ht="16" x14ac:dyDescent="0.2">
      <c r="A96" t="s">
        <v>364</v>
      </c>
      <c r="B96" t="s">
        <v>377</v>
      </c>
      <c r="C96" t="s">
        <v>378</v>
      </c>
      <c r="D96">
        <v>8</v>
      </c>
      <c r="E96" t="s">
        <v>13</v>
      </c>
      <c r="F96" t="s">
        <v>13</v>
      </c>
      <c r="G96" t="s">
        <v>367</v>
      </c>
      <c r="H96" s="3" t="s">
        <v>368</v>
      </c>
      <c r="I96" t="s">
        <v>369</v>
      </c>
      <c r="J96" t="s">
        <v>370</v>
      </c>
    </row>
    <row r="97" spans="1:10" ht="16" x14ac:dyDescent="0.2">
      <c r="A97" t="s">
        <v>364</v>
      </c>
      <c r="B97" t="s">
        <v>379</v>
      </c>
      <c r="C97" t="s">
        <v>380</v>
      </c>
      <c r="D97">
        <v>6</v>
      </c>
      <c r="E97" t="s">
        <v>13</v>
      </c>
      <c r="F97" t="s">
        <v>13</v>
      </c>
      <c r="G97" t="s">
        <v>367</v>
      </c>
      <c r="H97" s="3" t="s">
        <v>368</v>
      </c>
      <c r="I97" t="s">
        <v>369</v>
      </c>
      <c r="J97" t="s">
        <v>370</v>
      </c>
    </row>
    <row r="98" spans="1:10" ht="16" x14ac:dyDescent="0.2">
      <c r="A98" t="s">
        <v>364</v>
      </c>
      <c r="B98" t="s">
        <v>381</v>
      </c>
      <c r="C98" t="s">
        <v>382</v>
      </c>
      <c r="D98">
        <v>7</v>
      </c>
      <c r="E98" t="s">
        <v>13</v>
      </c>
      <c r="F98" t="s">
        <v>13</v>
      </c>
      <c r="G98" t="s">
        <v>367</v>
      </c>
      <c r="H98" s="3" t="s">
        <v>368</v>
      </c>
      <c r="I98" t="s">
        <v>369</v>
      </c>
      <c r="J98" t="s">
        <v>370</v>
      </c>
    </row>
    <row r="99" spans="1:10" ht="16" x14ac:dyDescent="0.2">
      <c r="A99" t="s">
        <v>364</v>
      </c>
      <c r="B99" t="s">
        <v>383</v>
      </c>
      <c r="C99" t="s">
        <v>384</v>
      </c>
      <c r="D99">
        <v>4</v>
      </c>
      <c r="E99" t="s">
        <v>13</v>
      </c>
      <c r="F99" t="s">
        <v>13</v>
      </c>
      <c r="G99" t="s">
        <v>367</v>
      </c>
      <c r="H99" s="3" t="s">
        <v>368</v>
      </c>
      <c r="I99" t="s">
        <v>369</v>
      </c>
      <c r="J99" t="s">
        <v>370</v>
      </c>
    </row>
    <row r="100" spans="1:10" ht="16" x14ac:dyDescent="0.2">
      <c r="A100" t="s">
        <v>385</v>
      </c>
      <c r="B100" t="s">
        <v>386</v>
      </c>
      <c r="C100" t="s">
        <v>387</v>
      </c>
      <c r="D100">
        <v>1</v>
      </c>
      <c r="E100" t="s">
        <v>13</v>
      </c>
      <c r="F100" t="s">
        <v>13</v>
      </c>
      <c r="G100" t="s">
        <v>388</v>
      </c>
      <c r="H100" s="3" t="s">
        <v>389</v>
      </c>
      <c r="I100" t="s">
        <v>390</v>
      </c>
      <c r="J100" t="s">
        <v>391</v>
      </c>
    </row>
    <row r="101" spans="1:10" ht="16" x14ac:dyDescent="0.2">
      <c r="A101" t="s">
        <v>392</v>
      </c>
      <c r="B101" t="s">
        <v>393</v>
      </c>
      <c r="C101" t="s">
        <v>394</v>
      </c>
      <c r="D101">
        <v>1</v>
      </c>
      <c r="E101" t="s">
        <v>13</v>
      </c>
      <c r="F101" t="s">
        <v>13</v>
      </c>
      <c r="G101" t="s">
        <v>395</v>
      </c>
      <c r="H101" s="3" t="s">
        <v>396</v>
      </c>
      <c r="I101" t="s">
        <v>69</v>
      </c>
      <c r="J101" t="s">
        <v>397</v>
      </c>
    </row>
    <row r="102" spans="1:10" ht="16" x14ac:dyDescent="0.2">
      <c r="A102" t="s">
        <v>398</v>
      </c>
      <c r="B102" t="s">
        <v>399</v>
      </c>
      <c r="C102" t="s">
        <v>400</v>
      </c>
      <c r="D102">
        <v>2</v>
      </c>
      <c r="E102" t="s">
        <v>401</v>
      </c>
      <c r="F102" t="s">
        <v>13</v>
      </c>
      <c r="G102" t="s">
        <v>402</v>
      </c>
      <c r="H102" s="3" t="s">
        <v>403</v>
      </c>
      <c r="I102" t="s">
        <v>404</v>
      </c>
      <c r="J102" t="s">
        <v>405</v>
      </c>
    </row>
    <row r="103" spans="1:10" ht="16" x14ac:dyDescent="0.2">
      <c r="A103" t="s">
        <v>406</v>
      </c>
      <c r="B103" t="s">
        <v>407</v>
      </c>
      <c r="C103" t="s">
        <v>408</v>
      </c>
      <c r="D103">
        <v>4</v>
      </c>
      <c r="E103" t="s">
        <v>13</v>
      </c>
      <c r="F103" t="s">
        <v>13</v>
      </c>
      <c r="G103" t="s">
        <v>409</v>
      </c>
      <c r="H103" s="3" t="s">
        <v>410</v>
      </c>
      <c r="I103" t="s">
        <v>62</v>
      </c>
      <c r="J103" t="s">
        <v>411</v>
      </c>
    </row>
    <row r="104" spans="1:10" ht="16" x14ac:dyDescent="0.2">
      <c r="A104" t="s">
        <v>412</v>
      </c>
      <c r="B104" t="s">
        <v>413</v>
      </c>
      <c r="C104" t="s">
        <v>414</v>
      </c>
      <c r="D104">
        <v>2</v>
      </c>
      <c r="E104" t="s">
        <v>13</v>
      </c>
      <c r="F104" t="s">
        <v>13</v>
      </c>
      <c r="G104" t="s">
        <v>415</v>
      </c>
      <c r="H104" s="3" t="s">
        <v>416</v>
      </c>
      <c r="I104" t="s">
        <v>62</v>
      </c>
      <c r="J104" t="s">
        <v>417</v>
      </c>
    </row>
    <row r="105" spans="1:10" ht="16" x14ac:dyDescent="0.2">
      <c r="A105" t="s">
        <v>418</v>
      </c>
      <c r="B105" t="s">
        <v>419</v>
      </c>
      <c r="C105" t="s">
        <v>420</v>
      </c>
      <c r="D105">
        <v>7</v>
      </c>
      <c r="E105">
        <f>580</f>
        <v>580</v>
      </c>
      <c r="F105" t="s">
        <v>13</v>
      </c>
      <c r="G105" t="s">
        <v>421</v>
      </c>
      <c r="H105" s="3" t="s">
        <v>422</v>
      </c>
      <c r="I105" t="s">
        <v>423</v>
      </c>
      <c r="J105" t="s">
        <v>424</v>
      </c>
    </row>
    <row r="106" spans="1:10" ht="16" x14ac:dyDescent="0.2">
      <c r="A106" t="s">
        <v>425</v>
      </c>
      <c r="B106" t="s">
        <v>426</v>
      </c>
      <c r="C106" t="s">
        <v>427</v>
      </c>
      <c r="D106">
        <v>1</v>
      </c>
      <c r="E106">
        <f>580</f>
        <v>580</v>
      </c>
      <c r="F106" t="s">
        <v>13</v>
      </c>
      <c r="G106" t="s">
        <v>421</v>
      </c>
      <c r="H106" s="3" t="s">
        <v>428</v>
      </c>
      <c r="I106" t="s">
        <v>423</v>
      </c>
      <c r="J106" t="s">
        <v>429</v>
      </c>
    </row>
    <row r="107" spans="1:10" ht="16" x14ac:dyDescent="0.2">
      <c r="A107" t="s">
        <v>425</v>
      </c>
      <c r="B107" t="s">
        <v>430</v>
      </c>
      <c r="C107" t="s">
        <v>431</v>
      </c>
      <c r="D107">
        <v>2</v>
      </c>
      <c r="E107">
        <f>580</f>
        <v>580</v>
      </c>
      <c r="F107" t="s">
        <v>13</v>
      </c>
      <c r="G107" t="s">
        <v>421</v>
      </c>
      <c r="H107" s="3" t="s">
        <v>428</v>
      </c>
      <c r="I107" t="s">
        <v>423</v>
      </c>
      <c r="J107" t="s">
        <v>429</v>
      </c>
    </row>
    <row r="108" spans="1:10" ht="32" x14ac:dyDescent="0.2">
      <c r="A108" t="s">
        <v>432</v>
      </c>
      <c r="B108" t="s">
        <v>433</v>
      </c>
      <c r="C108" t="s">
        <v>434</v>
      </c>
      <c r="D108">
        <v>4</v>
      </c>
      <c r="E108">
        <f>580</f>
        <v>580</v>
      </c>
      <c r="F108" t="s">
        <v>13</v>
      </c>
      <c r="G108" t="s">
        <v>421</v>
      </c>
      <c r="H108" s="3" t="s">
        <v>435</v>
      </c>
      <c r="I108" t="s">
        <v>404</v>
      </c>
      <c r="J108" t="s">
        <v>436</v>
      </c>
    </row>
    <row r="109" spans="1:10" ht="16" x14ac:dyDescent="0.2">
      <c r="A109" t="s">
        <v>437</v>
      </c>
      <c r="B109" t="s">
        <v>438</v>
      </c>
      <c r="C109" t="s">
        <v>439</v>
      </c>
      <c r="D109">
        <v>4</v>
      </c>
      <c r="E109">
        <f>580</f>
        <v>580</v>
      </c>
      <c r="F109" t="s">
        <v>13</v>
      </c>
      <c r="G109" t="s">
        <v>421</v>
      </c>
      <c r="H109" s="3" t="s">
        <v>440</v>
      </c>
      <c r="I109" t="s">
        <v>423</v>
      </c>
      <c r="J109" t="s">
        <v>441</v>
      </c>
    </row>
    <row r="110" spans="1:10" ht="16" x14ac:dyDescent="0.2">
      <c r="A110" t="s">
        <v>425</v>
      </c>
      <c r="B110" t="s">
        <v>442</v>
      </c>
      <c r="C110" t="s">
        <v>443</v>
      </c>
      <c r="D110">
        <v>3</v>
      </c>
      <c r="E110">
        <f>580</f>
        <v>580</v>
      </c>
      <c r="F110" t="s">
        <v>13</v>
      </c>
      <c r="G110" t="s">
        <v>421</v>
      </c>
      <c r="H110" s="3" t="s">
        <v>428</v>
      </c>
      <c r="I110" t="s">
        <v>423</v>
      </c>
      <c r="J110" t="s">
        <v>429</v>
      </c>
    </row>
    <row r="111" spans="1:10" ht="16" x14ac:dyDescent="0.2">
      <c r="A111" t="s">
        <v>444</v>
      </c>
      <c r="B111" t="s">
        <v>445</v>
      </c>
      <c r="C111" t="s">
        <v>446</v>
      </c>
      <c r="D111">
        <v>2</v>
      </c>
      <c r="E111">
        <f>580</f>
        <v>580</v>
      </c>
      <c r="F111" t="s">
        <v>13</v>
      </c>
      <c r="G111" t="s">
        <v>421</v>
      </c>
      <c r="H111" s="3" t="s">
        <v>440</v>
      </c>
      <c r="I111" t="s">
        <v>423</v>
      </c>
      <c r="J111" t="s">
        <v>447</v>
      </c>
    </row>
    <row r="112" spans="1:10" ht="16" x14ac:dyDescent="0.2">
      <c r="A112" t="s">
        <v>448</v>
      </c>
      <c r="B112" t="s">
        <v>449</v>
      </c>
      <c r="C112" t="s">
        <v>450</v>
      </c>
      <c r="D112">
        <v>1</v>
      </c>
      <c r="E112">
        <f>580</f>
        <v>580</v>
      </c>
      <c r="F112" t="s">
        <v>13</v>
      </c>
      <c r="G112" t="s">
        <v>421</v>
      </c>
      <c r="H112" s="3" t="s">
        <v>451</v>
      </c>
      <c r="I112" t="s">
        <v>423</v>
      </c>
      <c r="J112" t="s">
        <v>452</v>
      </c>
    </row>
    <row r="113" spans="1:10" ht="16" x14ac:dyDescent="0.2">
      <c r="A113" t="s">
        <v>444</v>
      </c>
      <c r="B113" t="s">
        <v>453</v>
      </c>
      <c r="C113" t="s">
        <v>450</v>
      </c>
      <c r="D113">
        <v>1</v>
      </c>
      <c r="E113">
        <f>580</f>
        <v>580</v>
      </c>
      <c r="F113" t="s">
        <v>13</v>
      </c>
      <c r="G113" t="s">
        <v>421</v>
      </c>
      <c r="H113" s="3" t="s">
        <v>454</v>
      </c>
      <c r="J113" t="s">
        <v>447</v>
      </c>
    </row>
    <row r="114" spans="1:10" ht="16" x14ac:dyDescent="0.2">
      <c r="A114" t="s">
        <v>455</v>
      </c>
      <c r="B114" t="s">
        <v>456</v>
      </c>
      <c r="C114" t="s">
        <v>457</v>
      </c>
      <c r="D114">
        <v>2</v>
      </c>
      <c r="E114">
        <f>580</f>
        <v>580</v>
      </c>
      <c r="F114" t="s">
        <v>13</v>
      </c>
      <c r="G114" t="s">
        <v>421</v>
      </c>
      <c r="H114" s="3" t="s">
        <v>440</v>
      </c>
      <c r="I114" t="s">
        <v>423</v>
      </c>
      <c r="J114" t="s">
        <v>458</v>
      </c>
    </row>
    <row r="115" spans="1:10" ht="16" x14ac:dyDescent="0.2">
      <c r="A115" t="s">
        <v>455</v>
      </c>
      <c r="B115" t="s">
        <v>445</v>
      </c>
      <c r="C115" t="s">
        <v>446</v>
      </c>
      <c r="D115">
        <v>1</v>
      </c>
      <c r="E115">
        <f>580</f>
        <v>580</v>
      </c>
      <c r="F115" t="s">
        <v>13</v>
      </c>
      <c r="G115" t="s">
        <v>459</v>
      </c>
      <c r="H115" s="3" t="s">
        <v>460</v>
      </c>
      <c r="I115" t="s">
        <v>461</v>
      </c>
      <c r="J115" t="s">
        <v>458</v>
      </c>
    </row>
    <row r="116" spans="1:10" ht="16" x14ac:dyDescent="0.2">
      <c r="A116" t="s">
        <v>437</v>
      </c>
      <c r="B116" t="s">
        <v>445</v>
      </c>
      <c r="C116" t="s">
        <v>446</v>
      </c>
      <c r="D116">
        <v>1</v>
      </c>
      <c r="E116">
        <f>580</f>
        <v>580</v>
      </c>
      <c r="F116" t="s">
        <v>13</v>
      </c>
      <c r="G116" t="s">
        <v>459</v>
      </c>
      <c r="H116" s="3" t="s">
        <v>460</v>
      </c>
      <c r="I116" t="s">
        <v>461</v>
      </c>
      <c r="J116" t="s">
        <v>441</v>
      </c>
    </row>
    <row r="117" spans="1:10" ht="16" x14ac:dyDescent="0.2">
      <c r="A117" t="s">
        <v>462</v>
      </c>
      <c r="B117" t="s">
        <v>463</v>
      </c>
      <c r="C117" t="s">
        <v>464</v>
      </c>
      <c r="D117">
        <v>1</v>
      </c>
      <c r="E117" t="s">
        <v>13</v>
      </c>
      <c r="F117" t="s">
        <v>13</v>
      </c>
      <c r="G117" t="s">
        <v>465</v>
      </c>
      <c r="H117" s="3" t="s">
        <v>466</v>
      </c>
      <c r="I117" t="s">
        <v>467</v>
      </c>
      <c r="J117" t="s">
        <v>468</v>
      </c>
    </row>
    <row r="118" spans="1:10" ht="16" x14ac:dyDescent="0.2">
      <c r="A118" t="s">
        <v>469</v>
      </c>
      <c r="B118" t="s">
        <v>470</v>
      </c>
      <c r="C118" t="s">
        <v>471</v>
      </c>
      <c r="D118">
        <v>2</v>
      </c>
      <c r="E118" t="s">
        <v>13</v>
      </c>
      <c r="F118" t="s">
        <v>13</v>
      </c>
      <c r="G118" t="s">
        <v>465</v>
      </c>
      <c r="H118" s="3" t="s">
        <v>466</v>
      </c>
      <c r="I118" t="s">
        <v>467</v>
      </c>
      <c r="J118" t="s">
        <v>472</v>
      </c>
    </row>
    <row r="119" spans="1:10" ht="16" x14ac:dyDescent="0.2">
      <c r="A119" t="s">
        <v>469</v>
      </c>
      <c r="B119" t="s">
        <v>473</v>
      </c>
      <c r="C119" t="s">
        <v>474</v>
      </c>
      <c r="D119">
        <v>1</v>
      </c>
      <c r="E119" t="s">
        <v>13</v>
      </c>
      <c r="F119" t="s">
        <v>13</v>
      </c>
      <c r="G119" t="s">
        <v>465</v>
      </c>
      <c r="H119" s="3" t="s">
        <v>466</v>
      </c>
      <c r="I119" t="s">
        <v>467</v>
      </c>
      <c r="J119" t="s">
        <v>472</v>
      </c>
    </row>
    <row r="120" spans="1:10" ht="16" x14ac:dyDescent="0.2">
      <c r="A120" t="s">
        <v>475</v>
      </c>
      <c r="B120" t="s">
        <v>476</v>
      </c>
      <c r="C120" t="s">
        <v>477</v>
      </c>
      <c r="D120">
        <v>3</v>
      </c>
      <c r="E120" t="s">
        <v>13</v>
      </c>
      <c r="F120" t="s">
        <v>13</v>
      </c>
      <c r="G120" t="s">
        <v>465</v>
      </c>
      <c r="H120" s="3" t="s">
        <v>466</v>
      </c>
      <c r="I120" t="s">
        <v>467</v>
      </c>
      <c r="J120" t="s">
        <v>478</v>
      </c>
    </row>
    <row r="121" spans="1:10" ht="16" x14ac:dyDescent="0.2">
      <c r="A121" t="s">
        <v>479</v>
      </c>
      <c r="B121" t="s">
        <v>480</v>
      </c>
      <c r="C121" t="s">
        <v>481</v>
      </c>
      <c r="D121">
        <v>1</v>
      </c>
      <c r="E121" t="s">
        <v>13</v>
      </c>
      <c r="F121" t="s">
        <v>13</v>
      </c>
      <c r="G121" t="s">
        <v>465</v>
      </c>
      <c r="H121" s="3" t="s">
        <v>466</v>
      </c>
      <c r="I121" t="s">
        <v>467</v>
      </c>
      <c r="J121" t="s">
        <v>482</v>
      </c>
    </row>
    <row r="122" spans="1:10" ht="16" x14ac:dyDescent="0.2">
      <c r="A122" t="s">
        <v>483</v>
      </c>
      <c r="B122" t="s">
        <v>484</v>
      </c>
      <c r="C122" t="s">
        <v>485</v>
      </c>
      <c r="D122">
        <v>5</v>
      </c>
      <c r="E122" t="s">
        <v>13</v>
      </c>
      <c r="F122" t="s">
        <v>13</v>
      </c>
      <c r="G122" t="s">
        <v>486</v>
      </c>
      <c r="H122" s="3" t="s">
        <v>487</v>
      </c>
      <c r="I122" t="s">
        <v>467</v>
      </c>
      <c r="J122" t="s">
        <v>488</v>
      </c>
    </row>
    <row r="123" spans="1:10" ht="16" x14ac:dyDescent="0.2">
      <c r="A123" t="s">
        <v>489</v>
      </c>
      <c r="B123" t="s">
        <v>490</v>
      </c>
      <c r="C123" t="s">
        <v>491</v>
      </c>
      <c r="D123">
        <v>2</v>
      </c>
      <c r="E123" t="s">
        <v>13</v>
      </c>
      <c r="F123" t="s">
        <v>13</v>
      </c>
      <c r="G123" t="s">
        <v>486</v>
      </c>
      <c r="H123" s="3" t="s">
        <v>487</v>
      </c>
      <c r="I123" t="s">
        <v>467</v>
      </c>
      <c r="J123" t="s">
        <v>492</v>
      </c>
    </row>
    <row r="124" spans="1:10" ht="16" x14ac:dyDescent="0.2">
      <c r="A124" t="s">
        <v>483</v>
      </c>
      <c r="B124" t="s">
        <v>493</v>
      </c>
      <c r="C124" t="s">
        <v>494</v>
      </c>
      <c r="D124">
        <v>2</v>
      </c>
      <c r="E124" t="s">
        <v>13</v>
      </c>
      <c r="F124" t="s">
        <v>13</v>
      </c>
      <c r="G124" t="s">
        <v>486</v>
      </c>
      <c r="H124" s="3" t="s">
        <v>487</v>
      </c>
      <c r="I124" t="s">
        <v>467</v>
      </c>
      <c r="J124" t="s">
        <v>488</v>
      </c>
    </row>
    <row r="125" spans="1:10" ht="16" x14ac:dyDescent="0.2">
      <c r="A125" t="s">
        <v>483</v>
      </c>
      <c r="B125" t="s">
        <v>480</v>
      </c>
      <c r="C125" t="s">
        <v>481</v>
      </c>
      <c r="D125">
        <v>1</v>
      </c>
      <c r="E125" t="s">
        <v>13</v>
      </c>
      <c r="F125" t="s">
        <v>13</v>
      </c>
      <c r="G125" t="s">
        <v>486</v>
      </c>
      <c r="H125" s="3" t="s">
        <v>487</v>
      </c>
      <c r="I125" t="s">
        <v>467</v>
      </c>
      <c r="J125" t="s">
        <v>488</v>
      </c>
    </row>
    <row r="126" spans="1:10" ht="16" x14ac:dyDescent="0.2">
      <c r="A126" t="s">
        <v>483</v>
      </c>
      <c r="B126" t="s">
        <v>495</v>
      </c>
      <c r="C126" t="s">
        <v>496</v>
      </c>
      <c r="D126">
        <v>3</v>
      </c>
      <c r="E126" t="s">
        <v>13</v>
      </c>
      <c r="F126" t="s">
        <v>13</v>
      </c>
      <c r="G126" t="s">
        <v>486</v>
      </c>
      <c r="H126" s="3" t="s">
        <v>487</v>
      </c>
      <c r="I126" t="s">
        <v>467</v>
      </c>
      <c r="J126" t="s">
        <v>488</v>
      </c>
    </row>
    <row r="127" spans="1:10" ht="16" x14ac:dyDescent="0.2">
      <c r="A127" t="s">
        <v>497</v>
      </c>
      <c r="B127" t="s">
        <v>498</v>
      </c>
      <c r="C127" t="s">
        <v>499</v>
      </c>
      <c r="D127">
        <v>1</v>
      </c>
      <c r="E127" t="s">
        <v>13</v>
      </c>
      <c r="F127" t="s">
        <v>13</v>
      </c>
      <c r="G127" t="s">
        <v>500</v>
      </c>
      <c r="H127" s="3" t="s">
        <v>501</v>
      </c>
      <c r="I127" t="s">
        <v>502</v>
      </c>
      <c r="J127" t="s">
        <v>503</v>
      </c>
    </row>
    <row r="128" spans="1:10" ht="16" x14ac:dyDescent="0.2">
      <c r="A128" t="s">
        <v>504</v>
      </c>
      <c r="B128" t="s">
        <v>505</v>
      </c>
      <c r="C128" t="s">
        <v>506</v>
      </c>
      <c r="D128">
        <v>1</v>
      </c>
      <c r="E128" t="s">
        <v>13</v>
      </c>
      <c r="F128" t="s">
        <v>13</v>
      </c>
      <c r="G128" t="s">
        <v>507</v>
      </c>
      <c r="H128" s="3" t="s">
        <v>508</v>
      </c>
      <c r="I128" t="s">
        <v>509</v>
      </c>
      <c r="J128" t="s">
        <v>510</v>
      </c>
    </row>
    <row r="129" spans="1:10" ht="16" x14ac:dyDescent="0.2">
      <c r="A129" t="s">
        <v>511</v>
      </c>
      <c r="B129" t="s">
        <v>512</v>
      </c>
      <c r="C129" t="s">
        <v>513</v>
      </c>
      <c r="D129">
        <v>2</v>
      </c>
      <c r="E129" t="s">
        <v>13</v>
      </c>
      <c r="F129" t="s">
        <v>13</v>
      </c>
      <c r="G129" t="s">
        <v>507</v>
      </c>
      <c r="H129" s="3" t="s">
        <v>508</v>
      </c>
      <c r="I129" t="s">
        <v>509</v>
      </c>
      <c r="J129" t="s">
        <v>514</v>
      </c>
    </row>
    <row r="130" spans="1:10" ht="16" x14ac:dyDescent="0.2">
      <c r="A130" t="s">
        <v>515</v>
      </c>
      <c r="B130" t="s">
        <v>512</v>
      </c>
      <c r="C130" t="s">
        <v>513</v>
      </c>
      <c r="D130">
        <v>1</v>
      </c>
      <c r="E130" t="s">
        <v>13</v>
      </c>
      <c r="F130" t="s">
        <v>13</v>
      </c>
      <c r="G130" t="s">
        <v>507</v>
      </c>
      <c r="H130" s="3" t="s">
        <v>508</v>
      </c>
      <c r="I130" t="s">
        <v>509</v>
      </c>
      <c r="J130" t="s">
        <v>516</v>
      </c>
    </row>
    <row r="131" spans="1:10" ht="16" x14ac:dyDescent="0.2">
      <c r="A131" t="s">
        <v>517</v>
      </c>
      <c r="B131" t="s">
        <v>512</v>
      </c>
      <c r="C131" t="s">
        <v>513</v>
      </c>
      <c r="D131">
        <v>1</v>
      </c>
      <c r="E131" t="s">
        <v>13</v>
      </c>
      <c r="F131" t="s">
        <v>13</v>
      </c>
      <c r="G131" t="s">
        <v>507</v>
      </c>
      <c r="H131" s="3" t="s">
        <v>508</v>
      </c>
      <c r="I131" t="s">
        <v>509</v>
      </c>
      <c r="J131" t="s">
        <v>518</v>
      </c>
    </row>
    <row r="132" spans="1:10" ht="16" x14ac:dyDescent="0.2">
      <c r="A132" t="s">
        <v>519</v>
      </c>
      <c r="B132" t="s">
        <v>520</v>
      </c>
      <c r="C132" t="s">
        <v>521</v>
      </c>
      <c r="D132">
        <v>3</v>
      </c>
      <c r="E132" t="s">
        <v>13</v>
      </c>
      <c r="F132" t="s">
        <v>13</v>
      </c>
      <c r="G132" t="s">
        <v>522</v>
      </c>
      <c r="H132" s="3" t="s">
        <v>523</v>
      </c>
      <c r="I132" t="s">
        <v>524</v>
      </c>
      <c r="J132" t="s">
        <v>525</v>
      </c>
    </row>
    <row r="133" spans="1:10" ht="32" x14ac:dyDescent="0.2">
      <c r="A133" t="s">
        <v>519</v>
      </c>
      <c r="B133" t="s">
        <v>526</v>
      </c>
      <c r="C133" t="s">
        <v>527</v>
      </c>
      <c r="D133">
        <v>5</v>
      </c>
      <c r="E133" t="s">
        <v>13</v>
      </c>
      <c r="F133" t="s">
        <v>13</v>
      </c>
      <c r="G133" t="s">
        <v>522</v>
      </c>
      <c r="H133" s="3" t="s">
        <v>528</v>
      </c>
      <c r="I133" t="s">
        <v>524</v>
      </c>
      <c r="J133" t="s">
        <v>525</v>
      </c>
    </row>
    <row r="134" spans="1:10" ht="16" x14ac:dyDescent="0.2">
      <c r="A134" t="s">
        <v>519</v>
      </c>
      <c r="B134" t="s">
        <v>529</v>
      </c>
      <c r="C134" t="s">
        <v>530</v>
      </c>
      <c r="D134">
        <v>2</v>
      </c>
      <c r="E134" t="s">
        <v>13</v>
      </c>
      <c r="F134" t="s">
        <v>13</v>
      </c>
      <c r="G134" t="s">
        <v>522</v>
      </c>
      <c r="H134" s="3" t="s">
        <v>523</v>
      </c>
      <c r="I134" t="s">
        <v>524</v>
      </c>
      <c r="J134" t="s">
        <v>525</v>
      </c>
    </row>
    <row r="135" spans="1:10" ht="16" x14ac:dyDescent="0.2">
      <c r="A135" t="s">
        <v>531</v>
      </c>
      <c r="B135" t="s">
        <v>532</v>
      </c>
      <c r="C135" t="s">
        <v>533</v>
      </c>
      <c r="D135">
        <v>2</v>
      </c>
      <c r="E135" t="s">
        <v>13</v>
      </c>
      <c r="F135" t="s">
        <v>13</v>
      </c>
      <c r="G135" t="s">
        <v>522</v>
      </c>
      <c r="H135" s="3" t="s">
        <v>523</v>
      </c>
      <c r="I135" t="s">
        <v>524</v>
      </c>
      <c r="J135" t="s">
        <v>534</v>
      </c>
    </row>
    <row r="136" spans="1:10" ht="16" x14ac:dyDescent="0.2">
      <c r="A136" t="s">
        <v>519</v>
      </c>
      <c r="B136" t="s">
        <v>535</v>
      </c>
      <c r="C136" t="s">
        <v>536</v>
      </c>
      <c r="D136">
        <v>1</v>
      </c>
      <c r="E136" t="s">
        <v>13</v>
      </c>
      <c r="F136" t="s">
        <v>13</v>
      </c>
      <c r="G136" t="s">
        <v>522</v>
      </c>
      <c r="H136" s="3" t="s">
        <v>523</v>
      </c>
      <c r="I136" t="s">
        <v>524</v>
      </c>
      <c r="J136" t="s">
        <v>525</v>
      </c>
    </row>
    <row r="137" spans="1:10" ht="16" x14ac:dyDescent="0.2">
      <c r="A137" t="s">
        <v>531</v>
      </c>
      <c r="B137" t="s">
        <v>537</v>
      </c>
      <c r="C137" t="s">
        <v>538</v>
      </c>
      <c r="D137">
        <v>1</v>
      </c>
      <c r="E137" t="s">
        <v>13</v>
      </c>
      <c r="F137" t="s">
        <v>13</v>
      </c>
      <c r="G137" t="s">
        <v>522</v>
      </c>
      <c r="H137" s="3" t="s">
        <v>523</v>
      </c>
      <c r="I137" t="s">
        <v>524</v>
      </c>
      <c r="J137" t="s">
        <v>534</v>
      </c>
    </row>
    <row r="138" spans="1:10" ht="32" x14ac:dyDescent="0.2">
      <c r="A138" t="s">
        <v>519</v>
      </c>
      <c r="B138" t="s">
        <v>539</v>
      </c>
      <c r="C138" t="s">
        <v>540</v>
      </c>
      <c r="D138">
        <v>4</v>
      </c>
      <c r="E138" t="s">
        <v>13</v>
      </c>
      <c r="F138" t="s">
        <v>13</v>
      </c>
      <c r="G138" t="s">
        <v>522</v>
      </c>
      <c r="H138" s="3" t="s">
        <v>541</v>
      </c>
      <c r="I138" t="s">
        <v>524</v>
      </c>
      <c r="J138" t="s">
        <v>525</v>
      </c>
    </row>
    <row r="139" spans="1:10" ht="32" x14ac:dyDescent="0.2">
      <c r="A139" t="s">
        <v>542</v>
      </c>
      <c r="B139" t="s">
        <v>543</v>
      </c>
      <c r="C139" t="s">
        <v>544</v>
      </c>
      <c r="D139">
        <v>3</v>
      </c>
      <c r="E139" t="s">
        <v>13</v>
      </c>
      <c r="F139" t="s">
        <v>13</v>
      </c>
      <c r="G139" t="s">
        <v>545</v>
      </c>
      <c r="H139" s="3" t="s">
        <v>546</v>
      </c>
      <c r="I139" t="s">
        <v>547</v>
      </c>
      <c r="J139" t="s">
        <v>548</v>
      </c>
    </row>
    <row r="140" spans="1:10" ht="16" x14ac:dyDescent="0.2">
      <c r="A140" t="s">
        <v>549</v>
      </c>
      <c r="B140" t="s">
        <v>550</v>
      </c>
      <c r="C140" t="s">
        <v>551</v>
      </c>
      <c r="D140">
        <v>4</v>
      </c>
      <c r="E140" t="s">
        <v>13</v>
      </c>
      <c r="F140" t="s">
        <v>13</v>
      </c>
      <c r="G140" t="s">
        <v>552</v>
      </c>
      <c r="H140" s="3" t="s">
        <v>553</v>
      </c>
      <c r="I140" t="s">
        <v>253</v>
      </c>
      <c r="J140" t="s">
        <v>554</v>
      </c>
    </row>
    <row r="141" spans="1:10" ht="16" x14ac:dyDescent="0.2">
      <c r="A141" t="s">
        <v>549</v>
      </c>
      <c r="B141" t="s">
        <v>555</v>
      </c>
      <c r="C141" t="s">
        <v>556</v>
      </c>
      <c r="D141">
        <v>9</v>
      </c>
      <c r="E141" t="s">
        <v>13</v>
      </c>
      <c r="F141" t="s">
        <v>13</v>
      </c>
      <c r="G141" t="s">
        <v>552</v>
      </c>
      <c r="H141" s="3" t="s">
        <v>557</v>
      </c>
      <c r="I141" t="s">
        <v>253</v>
      </c>
      <c r="J141" t="s">
        <v>554</v>
      </c>
    </row>
    <row r="142" spans="1:10" ht="16" x14ac:dyDescent="0.2">
      <c r="A142" t="s">
        <v>558</v>
      </c>
      <c r="B142" t="s">
        <v>559</v>
      </c>
      <c r="C142" t="s">
        <v>560</v>
      </c>
      <c r="D142">
        <v>1</v>
      </c>
      <c r="E142" t="s">
        <v>13</v>
      </c>
      <c r="F142" t="s">
        <v>13</v>
      </c>
      <c r="G142" t="s">
        <v>561</v>
      </c>
      <c r="H142" s="3" t="s">
        <v>562</v>
      </c>
      <c r="I142" t="s">
        <v>467</v>
      </c>
      <c r="J142" t="s">
        <v>563</v>
      </c>
    </row>
    <row r="143" spans="1:10" ht="16" x14ac:dyDescent="0.2">
      <c r="A143" t="s">
        <v>564</v>
      </c>
      <c r="B143" t="s">
        <v>565</v>
      </c>
      <c r="C143" t="s">
        <v>566</v>
      </c>
      <c r="D143">
        <v>1</v>
      </c>
      <c r="E143" t="s">
        <v>13</v>
      </c>
      <c r="F143" t="s">
        <v>13</v>
      </c>
      <c r="G143" t="s">
        <v>567</v>
      </c>
      <c r="H143" s="3" t="s">
        <v>568</v>
      </c>
      <c r="I143" t="s">
        <v>69</v>
      </c>
      <c r="J143" t="s">
        <v>569</v>
      </c>
    </row>
    <row r="144" spans="1:10" ht="16" x14ac:dyDescent="0.2">
      <c r="A144" t="s">
        <v>570</v>
      </c>
      <c r="B144" t="s">
        <v>571</v>
      </c>
      <c r="C144" t="s">
        <v>572</v>
      </c>
      <c r="D144">
        <v>1</v>
      </c>
      <c r="E144" t="s">
        <v>13</v>
      </c>
      <c r="F144" t="s">
        <v>13</v>
      </c>
      <c r="G144" t="s">
        <v>573</v>
      </c>
      <c r="H144" s="3" t="s">
        <v>574</v>
      </c>
      <c r="I144" t="s">
        <v>62</v>
      </c>
      <c r="J144" t="s">
        <v>575</v>
      </c>
    </row>
    <row r="145" spans="1:10" ht="16" x14ac:dyDescent="0.2">
      <c r="A145" t="s">
        <v>576</v>
      </c>
      <c r="B145" t="s">
        <v>577</v>
      </c>
      <c r="C145" t="s">
        <v>578</v>
      </c>
      <c r="D145">
        <v>5</v>
      </c>
      <c r="E145" t="s">
        <v>13</v>
      </c>
      <c r="F145" t="s">
        <v>13</v>
      </c>
      <c r="G145" t="s">
        <v>579</v>
      </c>
      <c r="H145" s="3" t="s">
        <v>580</v>
      </c>
      <c r="I145" t="s">
        <v>404</v>
      </c>
      <c r="J145" t="s">
        <v>581</v>
      </c>
    </row>
    <row r="146" spans="1:10" ht="16" x14ac:dyDescent="0.2">
      <c r="A146" t="s">
        <v>582</v>
      </c>
      <c r="B146" t="s">
        <v>583</v>
      </c>
      <c r="C146" t="s">
        <v>584</v>
      </c>
      <c r="D146">
        <v>2</v>
      </c>
      <c r="E146" t="s">
        <v>13</v>
      </c>
      <c r="F146" t="s">
        <v>13</v>
      </c>
      <c r="G146" t="s">
        <v>579</v>
      </c>
      <c r="H146" s="3" t="s">
        <v>580</v>
      </c>
      <c r="I146" t="s">
        <v>404</v>
      </c>
      <c r="J146" t="s">
        <v>585</v>
      </c>
    </row>
    <row r="147" spans="1:10" ht="16" x14ac:dyDescent="0.2">
      <c r="A147" t="s">
        <v>586</v>
      </c>
      <c r="B147" t="s">
        <v>587</v>
      </c>
      <c r="C147" t="s">
        <v>584</v>
      </c>
      <c r="D147">
        <v>2</v>
      </c>
      <c r="E147" t="s">
        <v>13</v>
      </c>
      <c r="F147" t="s">
        <v>13</v>
      </c>
      <c r="G147" t="s">
        <v>579</v>
      </c>
      <c r="H147" s="3" t="s">
        <v>588</v>
      </c>
      <c r="I147" t="s">
        <v>404</v>
      </c>
      <c r="J147" t="s">
        <v>589</v>
      </c>
    </row>
    <row r="148" spans="1:10" ht="16" x14ac:dyDescent="0.2">
      <c r="A148" t="s">
        <v>590</v>
      </c>
      <c r="B148" t="s">
        <v>587</v>
      </c>
      <c r="C148" t="s">
        <v>584</v>
      </c>
      <c r="D148">
        <v>2</v>
      </c>
      <c r="E148" t="s">
        <v>13</v>
      </c>
      <c r="F148" t="s">
        <v>13</v>
      </c>
      <c r="G148" t="s">
        <v>579</v>
      </c>
      <c r="H148" s="3" t="s">
        <v>580</v>
      </c>
      <c r="I148" t="s">
        <v>404</v>
      </c>
      <c r="J148" t="s">
        <v>591</v>
      </c>
    </row>
    <row r="149" spans="1:10" ht="16" x14ac:dyDescent="0.2">
      <c r="A149" t="s">
        <v>592</v>
      </c>
      <c r="B149" t="s">
        <v>577</v>
      </c>
      <c r="C149" t="s">
        <v>578</v>
      </c>
      <c r="D149">
        <v>1</v>
      </c>
      <c r="E149" t="s">
        <v>13</v>
      </c>
      <c r="F149" t="s">
        <v>13</v>
      </c>
      <c r="G149" t="s">
        <v>579</v>
      </c>
      <c r="H149" s="3" t="s">
        <v>580</v>
      </c>
      <c r="I149" t="s">
        <v>404</v>
      </c>
      <c r="J149" t="s">
        <v>593</v>
      </c>
    </row>
    <row r="150" spans="1:10" ht="16" x14ac:dyDescent="0.2">
      <c r="A150" t="s">
        <v>594</v>
      </c>
      <c r="B150" t="s">
        <v>595</v>
      </c>
      <c r="C150" t="s">
        <v>596</v>
      </c>
      <c r="D150">
        <v>1</v>
      </c>
      <c r="E150" t="s">
        <v>13</v>
      </c>
      <c r="F150" t="s">
        <v>13</v>
      </c>
      <c r="G150" t="s">
        <v>579</v>
      </c>
      <c r="H150" s="3" t="s">
        <v>580</v>
      </c>
      <c r="I150" t="s">
        <v>404</v>
      </c>
      <c r="J150" t="s">
        <v>597</v>
      </c>
    </row>
    <row r="151" spans="1:10" ht="16" x14ac:dyDescent="0.2">
      <c r="A151" t="s">
        <v>598</v>
      </c>
      <c r="B151" t="s">
        <v>583</v>
      </c>
      <c r="C151" t="s">
        <v>584</v>
      </c>
      <c r="D151">
        <v>2</v>
      </c>
      <c r="E151" t="s">
        <v>13</v>
      </c>
      <c r="F151" t="s">
        <v>13</v>
      </c>
      <c r="G151" t="s">
        <v>579</v>
      </c>
      <c r="H151" s="3" t="s">
        <v>580</v>
      </c>
      <c r="I151" t="s">
        <v>404</v>
      </c>
      <c r="J151" t="s">
        <v>599</v>
      </c>
    </row>
    <row r="152" spans="1:10" ht="16" x14ac:dyDescent="0.2">
      <c r="A152" t="s">
        <v>600</v>
      </c>
      <c r="B152" t="s">
        <v>601</v>
      </c>
      <c r="C152" t="s">
        <v>602</v>
      </c>
      <c r="D152">
        <v>2</v>
      </c>
      <c r="E152" t="s">
        <v>13</v>
      </c>
      <c r="F152" t="s">
        <v>13</v>
      </c>
      <c r="G152" t="s">
        <v>579</v>
      </c>
      <c r="H152" s="3" t="s">
        <v>580</v>
      </c>
      <c r="I152" t="s">
        <v>404</v>
      </c>
      <c r="J152" t="s">
        <v>603</v>
      </c>
    </row>
    <row r="153" spans="1:10" ht="16" x14ac:dyDescent="0.2">
      <c r="A153" t="s">
        <v>600</v>
      </c>
      <c r="B153" t="s">
        <v>577</v>
      </c>
      <c r="C153" t="s">
        <v>578</v>
      </c>
      <c r="D153">
        <v>1</v>
      </c>
      <c r="E153" t="s">
        <v>13</v>
      </c>
      <c r="F153" t="s">
        <v>13</v>
      </c>
      <c r="G153" t="s">
        <v>579</v>
      </c>
      <c r="H153" s="3" t="s">
        <v>580</v>
      </c>
      <c r="I153" t="s">
        <v>404</v>
      </c>
      <c r="J153" t="s">
        <v>603</v>
      </c>
    </row>
    <row r="154" spans="1:10" ht="16" x14ac:dyDescent="0.2">
      <c r="A154" t="s">
        <v>604</v>
      </c>
      <c r="B154" t="s">
        <v>587</v>
      </c>
      <c r="C154" t="s">
        <v>584</v>
      </c>
      <c r="D154">
        <v>3</v>
      </c>
      <c r="E154" t="s">
        <v>13</v>
      </c>
      <c r="F154" t="s">
        <v>13</v>
      </c>
      <c r="G154" t="s">
        <v>579</v>
      </c>
      <c r="H154" s="3" t="s">
        <v>580</v>
      </c>
      <c r="I154" t="s">
        <v>404</v>
      </c>
      <c r="J154" t="s">
        <v>605</v>
      </c>
    </row>
    <row r="155" spans="1:10" ht="16" x14ac:dyDescent="0.2">
      <c r="A155" t="s">
        <v>576</v>
      </c>
      <c r="B155" t="s">
        <v>606</v>
      </c>
      <c r="C155" t="s">
        <v>607</v>
      </c>
      <c r="D155">
        <v>6</v>
      </c>
      <c r="E155" t="s">
        <v>13</v>
      </c>
      <c r="F155" t="s">
        <v>13</v>
      </c>
      <c r="G155" t="s">
        <v>579</v>
      </c>
      <c r="H155" s="3" t="s">
        <v>580</v>
      </c>
      <c r="I155" t="s">
        <v>404</v>
      </c>
      <c r="J155" t="s">
        <v>581</v>
      </c>
    </row>
    <row r="156" spans="1:10" ht="16" x14ac:dyDescent="0.2">
      <c r="A156" t="s">
        <v>600</v>
      </c>
      <c r="B156" t="s">
        <v>606</v>
      </c>
      <c r="C156" t="s">
        <v>607</v>
      </c>
      <c r="D156">
        <v>3</v>
      </c>
      <c r="E156" t="s">
        <v>13</v>
      </c>
      <c r="F156" t="s">
        <v>13</v>
      </c>
      <c r="G156" t="s">
        <v>579</v>
      </c>
      <c r="H156" s="3" t="s">
        <v>580</v>
      </c>
      <c r="I156" t="s">
        <v>404</v>
      </c>
      <c r="J156" t="s">
        <v>603</v>
      </c>
    </row>
    <row r="157" spans="1:10" ht="16" x14ac:dyDescent="0.2">
      <c r="A157" t="s">
        <v>608</v>
      </c>
      <c r="B157" t="s">
        <v>583</v>
      </c>
      <c r="C157" t="s">
        <v>584</v>
      </c>
      <c r="D157">
        <v>2</v>
      </c>
      <c r="E157" t="s">
        <v>13</v>
      </c>
      <c r="F157" t="s">
        <v>13</v>
      </c>
      <c r="G157" t="s">
        <v>579</v>
      </c>
      <c r="H157" s="3" t="s">
        <v>580</v>
      </c>
      <c r="I157" t="s">
        <v>404</v>
      </c>
      <c r="J157" t="s">
        <v>609</v>
      </c>
    </row>
    <row r="158" spans="1:10" ht="16" x14ac:dyDescent="0.2">
      <c r="A158" t="s">
        <v>610</v>
      </c>
      <c r="B158" t="s">
        <v>611</v>
      </c>
      <c r="C158" t="s">
        <v>612</v>
      </c>
      <c r="D158">
        <v>2</v>
      </c>
      <c r="E158" t="s">
        <v>13</v>
      </c>
      <c r="F158" t="s">
        <v>13</v>
      </c>
      <c r="G158" t="s">
        <v>613</v>
      </c>
      <c r="H158" s="3" t="s">
        <v>614</v>
      </c>
      <c r="I158" t="s">
        <v>69</v>
      </c>
      <c r="J158" t="s">
        <v>615</v>
      </c>
    </row>
    <row r="159" spans="1:10" ht="16" x14ac:dyDescent="0.2">
      <c r="A159" t="s">
        <v>616</v>
      </c>
      <c r="B159" t="s">
        <v>617</v>
      </c>
      <c r="C159" t="s">
        <v>618</v>
      </c>
      <c r="D159">
        <v>4</v>
      </c>
      <c r="E159" t="s">
        <v>13</v>
      </c>
      <c r="F159" t="s">
        <v>13</v>
      </c>
      <c r="G159" t="s">
        <v>613</v>
      </c>
      <c r="H159" s="3" t="s">
        <v>619</v>
      </c>
      <c r="I159" t="s">
        <v>69</v>
      </c>
      <c r="J159" t="s">
        <v>620</v>
      </c>
    </row>
    <row r="160" spans="1:10" ht="16" x14ac:dyDescent="0.2">
      <c r="A160" t="s">
        <v>621</v>
      </c>
      <c r="B160" t="s">
        <v>622</v>
      </c>
      <c r="C160" t="s">
        <v>623</v>
      </c>
      <c r="D160">
        <v>2</v>
      </c>
      <c r="E160" t="s">
        <v>13</v>
      </c>
      <c r="F160" t="s">
        <v>13</v>
      </c>
      <c r="G160" t="s">
        <v>624</v>
      </c>
      <c r="H160" s="3" t="s">
        <v>625</v>
      </c>
      <c r="I160" t="s">
        <v>626</v>
      </c>
      <c r="J160" t="s">
        <v>627</v>
      </c>
    </row>
    <row r="161" spans="1:10" ht="16" x14ac:dyDescent="0.2">
      <c r="A161" t="s">
        <v>628</v>
      </c>
      <c r="B161" t="s">
        <v>629</v>
      </c>
      <c r="C161" t="s">
        <v>630</v>
      </c>
      <c r="D161">
        <v>1</v>
      </c>
      <c r="E161" t="s">
        <v>13</v>
      </c>
      <c r="F161" t="s">
        <v>13</v>
      </c>
      <c r="G161" t="s">
        <v>631</v>
      </c>
      <c r="H161" s="3" t="s">
        <v>632</v>
      </c>
      <c r="I161" t="s">
        <v>69</v>
      </c>
      <c r="J161" t="s">
        <v>633</v>
      </c>
    </row>
    <row r="162" spans="1:10" ht="16" x14ac:dyDescent="0.2">
      <c r="A162" t="s">
        <v>634</v>
      </c>
      <c r="B162" t="s">
        <v>635</v>
      </c>
      <c r="C162" t="s">
        <v>636</v>
      </c>
      <c r="D162">
        <v>2</v>
      </c>
      <c r="E162" t="s">
        <v>637</v>
      </c>
      <c r="F162" t="s">
        <v>13</v>
      </c>
      <c r="G162" t="s">
        <v>638</v>
      </c>
      <c r="H162" s="3" t="s">
        <v>639</v>
      </c>
      <c r="I162" t="s">
        <v>626</v>
      </c>
      <c r="J162" t="s">
        <v>640</v>
      </c>
    </row>
    <row r="163" spans="1:10" ht="16" x14ac:dyDescent="0.2">
      <c r="A163" t="s">
        <v>641</v>
      </c>
      <c r="B163" t="s">
        <v>642</v>
      </c>
      <c r="C163" t="s">
        <v>643</v>
      </c>
      <c r="D163">
        <v>13</v>
      </c>
      <c r="E163" t="s">
        <v>637</v>
      </c>
      <c r="F163" t="s">
        <v>13</v>
      </c>
      <c r="G163" t="s">
        <v>638</v>
      </c>
      <c r="H163" s="3" t="s">
        <v>644</v>
      </c>
      <c r="I163" t="s">
        <v>626</v>
      </c>
      <c r="J163" t="s">
        <v>645</v>
      </c>
    </row>
    <row r="164" spans="1:10" ht="16" x14ac:dyDescent="0.2">
      <c r="A164" t="s">
        <v>641</v>
      </c>
      <c r="B164" t="s">
        <v>646</v>
      </c>
      <c r="C164" t="s">
        <v>647</v>
      </c>
      <c r="D164">
        <v>4</v>
      </c>
      <c r="E164" t="s">
        <v>637</v>
      </c>
      <c r="F164" t="s">
        <v>13</v>
      </c>
      <c r="G164" t="s">
        <v>638</v>
      </c>
      <c r="H164" s="3" t="s">
        <v>644</v>
      </c>
      <c r="I164" t="s">
        <v>626</v>
      </c>
      <c r="J164" t="s">
        <v>645</v>
      </c>
    </row>
    <row r="165" spans="1:10" ht="16" x14ac:dyDescent="0.2">
      <c r="A165" t="s">
        <v>648</v>
      </c>
      <c r="B165" t="s">
        <v>649</v>
      </c>
      <c r="C165" t="s">
        <v>650</v>
      </c>
      <c r="D165">
        <v>2</v>
      </c>
      <c r="E165" t="s">
        <v>637</v>
      </c>
      <c r="F165" t="s">
        <v>13</v>
      </c>
      <c r="G165" t="s">
        <v>638</v>
      </c>
      <c r="H165" s="3" t="s">
        <v>651</v>
      </c>
      <c r="I165" t="s">
        <v>626</v>
      </c>
      <c r="J165" t="s">
        <v>652</v>
      </c>
    </row>
    <row r="166" spans="1:10" ht="16" x14ac:dyDescent="0.2">
      <c r="A166" t="s">
        <v>634</v>
      </c>
      <c r="B166" t="s">
        <v>653</v>
      </c>
      <c r="C166" t="s">
        <v>654</v>
      </c>
      <c r="D166">
        <v>3</v>
      </c>
      <c r="E166" t="s">
        <v>637</v>
      </c>
      <c r="F166" t="s">
        <v>13</v>
      </c>
      <c r="G166" t="s">
        <v>638</v>
      </c>
      <c r="H166" s="3" t="s">
        <v>655</v>
      </c>
      <c r="I166" t="s">
        <v>626</v>
      </c>
      <c r="J166" t="s">
        <v>640</v>
      </c>
    </row>
    <row r="167" spans="1:10" ht="16" x14ac:dyDescent="0.2">
      <c r="A167" t="s">
        <v>648</v>
      </c>
      <c r="B167" t="s">
        <v>656</v>
      </c>
      <c r="C167" t="s">
        <v>657</v>
      </c>
      <c r="D167">
        <v>1</v>
      </c>
      <c r="E167" t="s">
        <v>637</v>
      </c>
      <c r="F167" t="s">
        <v>13</v>
      </c>
      <c r="G167" t="s">
        <v>638</v>
      </c>
      <c r="H167" s="3" t="s">
        <v>651</v>
      </c>
      <c r="I167" t="s">
        <v>626</v>
      </c>
      <c r="J167" t="s">
        <v>652</v>
      </c>
    </row>
    <row r="168" spans="1:10" ht="16" x14ac:dyDescent="0.2">
      <c r="A168" t="s">
        <v>658</v>
      </c>
      <c r="B168" t="s">
        <v>659</v>
      </c>
      <c r="C168" t="s">
        <v>657</v>
      </c>
      <c r="D168">
        <v>1</v>
      </c>
      <c r="E168" t="s">
        <v>637</v>
      </c>
      <c r="F168" t="s">
        <v>13</v>
      </c>
      <c r="G168" t="s">
        <v>638</v>
      </c>
      <c r="H168" s="3" t="s">
        <v>651</v>
      </c>
      <c r="I168" t="s">
        <v>626</v>
      </c>
      <c r="J168" t="s">
        <v>660</v>
      </c>
    </row>
    <row r="169" spans="1:10" ht="16" x14ac:dyDescent="0.2">
      <c r="A169" t="s">
        <v>648</v>
      </c>
      <c r="B169" t="s">
        <v>661</v>
      </c>
      <c r="C169" t="s">
        <v>662</v>
      </c>
      <c r="D169">
        <v>3</v>
      </c>
      <c r="E169" t="s">
        <v>637</v>
      </c>
      <c r="F169" t="s">
        <v>13</v>
      </c>
      <c r="G169" t="s">
        <v>638</v>
      </c>
      <c r="H169" s="3" t="s">
        <v>651</v>
      </c>
      <c r="I169" t="s">
        <v>626</v>
      </c>
      <c r="J169" t="s">
        <v>652</v>
      </c>
    </row>
    <row r="170" spans="1:10" ht="16" x14ac:dyDescent="0.2">
      <c r="A170" t="s">
        <v>663</v>
      </c>
      <c r="B170" t="s">
        <v>664</v>
      </c>
      <c r="C170" t="s">
        <v>665</v>
      </c>
      <c r="D170">
        <v>3</v>
      </c>
      <c r="E170" t="s">
        <v>637</v>
      </c>
      <c r="F170" t="s">
        <v>13</v>
      </c>
      <c r="G170" t="s">
        <v>638</v>
      </c>
      <c r="H170" s="3" t="s">
        <v>644</v>
      </c>
      <c r="I170" t="s">
        <v>626</v>
      </c>
      <c r="J170" t="s">
        <v>666</v>
      </c>
    </row>
    <row r="171" spans="1:10" ht="16" x14ac:dyDescent="0.2">
      <c r="A171" t="s">
        <v>667</v>
      </c>
      <c r="B171" t="s">
        <v>668</v>
      </c>
      <c r="C171" t="s">
        <v>669</v>
      </c>
      <c r="D171">
        <v>1</v>
      </c>
      <c r="E171" t="s">
        <v>637</v>
      </c>
      <c r="F171" t="s">
        <v>13</v>
      </c>
      <c r="G171" t="s">
        <v>638</v>
      </c>
      <c r="H171" s="3" t="s">
        <v>670</v>
      </c>
      <c r="I171" t="s">
        <v>626</v>
      </c>
      <c r="J171" t="s">
        <v>671</v>
      </c>
    </row>
    <row r="172" spans="1:10" ht="16" x14ac:dyDescent="0.2">
      <c r="A172" t="s">
        <v>641</v>
      </c>
      <c r="B172" t="s">
        <v>672</v>
      </c>
      <c r="C172" t="s">
        <v>673</v>
      </c>
      <c r="D172">
        <v>2</v>
      </c>
      <c r="E172" t="s">
        <v>637</v>
      </c>
      <c r="F172" t="s">
        <v>13</v>
      </c>
      <c r="G172" t="s">
        <v>638</v>
      </c>
      <c r="H172" s="3" t="s">
        <v>644</v>
      </c>
      <c r="I172" t="s">
        <v>626</v>
      </c>
      <c r="J172" t="s">
        <v>645</v>
      </c>
    </row>
    <row r="173" spans="1:10" ht="32" x14ac:dyDescent="0.2">
      <c r="A173" t="s">
        <v>634</v>
      </c>
      <c r="B173" t="s">
        <v>674</v>
      </c>
      <c r="C173" t="s">
        <v>675</v>
      </c>
      <c r="D173">
        <v>1</v>
      </c>
      <c r="E173" t="s">
        <v>637</v>
      </c>
      <c r="F173" t="s">
        <v>13</v>
      </c>
      <c r="G173" t="s">
        <v>676</v>
      </c>
      <c r="H173" s="3" t="s">
        <v>677</v>
      </c>
      <c r="I173" t="s">
        <v>626</v>
      </c>
      <c r="J173" t="s">
        <v>640</v>
      </c>
    </row>
    <row r="174" spans="1:10" ht="16" x14ac:dyDescent="0.2">
      <c r="A174" t="s">
        <v>678</v>
      </c>
      <c r="B174" t="s">
        <v>679</v>
      </c>
      <c r="C174" t="s">
        <v>680</v>
      </c>
      <c r="D174">
        <v>3</v>
      </c>
      <c r="E174" t="s">
        <v>13</v>
      </c>
      <c r="F174" t="s">
        <v>13</v>
      </c>
      <c r="G174" t="s">
        <v>681</v>
      </c>
      <c r="H174" s="3" t="s">
        <v>682</v>
      </c>
      <c r="I174" t="s">
        <v>126</v>
      </c>
      <c r="J174" t="s">
        <v>683</v>
      </c>
    </row>
    <row r="175" spans="1:10" ht="16" x14ac:dyDescent="0.2">
      <c r="A175" t="s">
        <v>684</v>
      </c>
      <c r="B175" t="s">
        <v>685</v>
      </c>
      <c r="C175" t="s">
        <v>686</v>
      </c>
      <c r="D175">
        <v>2</v>
      </c>
      <c r="E175" t="s">
        <v>13</v>
      </c>
      <c r="F175" t="s">
        <v>13</v>
      </c>
      <c r="G175" t="s">
        <v>687</v>
      </c>
      <c r="H175" s="3" t="s">
        <v>688</v>
      </c>
      <c r="I175" t="s">
        <v>126</v>
      </c>
      <c r="J175" t="s">
        <v>689</v>
      </c>
    </row>
    <row r="176" spans="1:10" ht="16" x14ac:dyDescent="0.2">
      <c r="A176" t="s">
        <v>690</v>
      </c>
      <c r="B176" t="s">
        <v>685</v>
      </c>
      <c r="C176" t="s">
        <v>686</v>
      </c>
      <c r="D176">
        <v>4</v>
      </c>
      <c r="E176" t="s">
        <v>13</v>
      </c>
      <c r="F176" t="s">
        <v>13</v>
      </c>
      <c r="G176" t="s">
        <v>687</v>
      </c>
      <c r="H176" s="3" t="s">
        <v>688</v>
      </c>
      <c r="I176" t="s">
        <v>126</v>
      </c>
      <c r="J176" t="s">
        <v>691</v>
      </c>
    </row>
    <row r="177" spans="1:10" ht="16" x14ac:dyDescent="0.2">
      <c r="A177" t="s">
        <v>692</v>
      </c>
      <c r="B177" t="s">
        <v>693</v>
      </c>
      <c r="C177" t="s">
        <v>686</v>
      </c>
      <c r="D177">
        <v>3</v>
      </c>
      <c r="E177" t="s">
        <v>13</v>
      </c>
      <c r="F177" t="s">
        <v>13</v>
      </c>
      <c r="G177" t="s">
        <v>687</v>
      </c>
      <c r="H177" s="3" t="s">
        <v>688</v>
      </c>
      <c r="I177" t="s">
        <v>126</v>
      </c>
      <c r="J177" t="s">
        <v>694</v>
      </c>
    </row>
    <row r="178" spans="1:10" ht="16" x14ac:dyDescent="0.2">
      <c r="A178" t="s">
        <v>695</v>
      </c>
      <c r="B178" t="s">
        <v>693</v>
      </c>
      <c r="C178" t="s">
        <v>686</v>
      </c>
      <c r="D178">
        <v>1</v>
      </c>
      <c r="E178" t="s">
        <v>13</v>
      </c>
      <c r="F178" t="s">
        <v>13</v>
      </c>
      <c r="G178" t="s">
        <v>687</v>
      </c>
      <c r="H178" s="3" t="s">
        <v>688</v>
      </c>
      <c r="I178" t="s">
        <v>126</v>
      </c>
      <c r="J178" t="s">
        <v>696</v>
      </c>
    </row>
    <row r="179" spans="1:10" ht="16" x14ac:dyDescent="0.2">
      <c r="A179" t="s">
        <v>697</v>
      </c>
      <c r="B179" t="s">
        <v>698</v>
      </c>
      <c r="C179" t="s">
        <v>699</v>
      </c>
      <c r="D179">
        <v>1</v>
      </c>
      <c r="E179" t="s">
        <v>13</v>
      </c>
      <c r="F179" t="s">
        <v>13</v>
      </c>
      <c r="G179" t="s">
        <v>687</v>
      </c>
      <c r="H179" s="3" t="s">
        <v>688</v>
      </c>
      <c r="I179" t="s">
        <v>126</v>
      </c>
      <c r="J179" t="s">
        <v>700</v>
      </c>
    </row>
    <row r="180" spans="1:10" ht="16" x14ac:dyDescent="0.2">
      <c r="A180" t="s">
        <v>697</v>
      </c>
      <c r="B180" t="s">
        <v>701</v>
      </c>
      <c r="C180" t="s">
        <v>702</v>
      </c>
      <c r="D180">
        <v>2</v>
      </c>
      <c r="E180" t="s">
        <v>13</v>
      </c>
      <c r="F180" t="s">
        <v>13</v>
      </c>
      <c r="G180" t="s">
        <v>687</v>
      </c>
      <c r="H180" s="3" t="s">
        <v>688</v>
      </c>
      <c r="I180" t="s">
        <v>126</v>
      </c>
      <c r="J180" t="s">
        <v>700</v>
      </c>
    </row>
    <row r="181" spans="1:10" ht="16" x14ac:dyDescent="0.2">
      <c r="A181" t="s">
        <v>697</v>
      </c>
      <c r="B181" t="s">
        <v>693</v>
      </c>
      <c r="C181" t="s">
        <v>686</v>
      </c>
      <c r="D181">
        <v>4</v>
      </c>
      <c r="E181" t="s">
        <v>13</v>
      </c>
      <c r="F181" t="s">
        <v>13</v>
      </c>
      <c r="G181" t="s">
        <v>687</v>
      </c>
      <c r="H181" s="3" t="s">
        <v>688</v>
      </c>
      <c r="I181" t="s">
        <v>126</v>
      </c>
      <c r="J181" t="s">
        <v>700</v>
      </c>
    </row>
    <row r="182" spans="1:10" ht="16" x14ac:dyDescent="0.2">
      <c r="A182" t="s">
        <v>697</v>
      </c>
      <c r="B182" t="s">
        <v>703</v>
      </c>
      <c r="C182" t="s">
        <v>704</v>
      </c>
      <c r="D182">
        <v>3</v>
      </c>
      <c r="E182" t="s">
        <v>13</v>
      </c>
      <c r="F182" t="s">
        <v>13</v>
      </c>
      <c r="G182" t="s">
        <v>687</v>
      </c>
      <c r="H182" s="3" t="s">
        <v>688</v>
      </c>
      <c r="I182" t="s">
        <v>126</v>
      </c>
      <c r="J182" t="s">
        <v>700</v>
      </c>
    </row>
    <row r="183" spans="1:10" ht="16" x14ac:dyDescent="0.2">
      <c r="A183" t="s">
        <v>705</v>
      </c>
      <c r="B183" t="s">
        <v>685</v>
      </c>
      <c r="C183" t="s">
        <v>686</v>
      </c>
      <c r="D183">
        <v>2</v>
      </c>
      <c r="E183" t="s">
        <v>13</v>
      </c>
      <c r="F183" t="s">
        <v>13</v>
      </c>
      <c r="G183" t="s">
        <v>687</v>
      </c>
      <c r="H183" s="3" t="s">
        <v>688</v>
      </c>
      <c r="I183" t="s">
        <v>126</v>
      </c>
      <c r="J183" t="s">
        <v>706</v>
      </c>
    </row>
    <row r="184" spans="1:10" ht="16" x14ac:dyDescent="0.2">
      <c r="A184" t="s">
        <v>707</v>
      </c>
      <c r="B184" t="s">
        <v>685</v>
      </c>
      <c r="C184" t="s">
        <v>686</v>
      </c>
      <c r="D184">
        <v>1</v>
      </c>
      <c r="E184" t="s">
        <v>13</v>
      </c>
      <c r="F184" t="s">
        <v>13</v>
      </c>
      <c r="G184" t="s">
        <v>687</v>
      </c>
      <c r="H184" s="3" t="s">
        <v>688</v>
      </c>
      <c r="I184" t="s">
        <v>126</v>
      </c>
      <c r="J184" t="s">
        <v>708</v>
      </c>
    </row>
    <row r="185" spans="1:10" ht="16" x14ac:dyDescent="0.2">
      <c r="A185" t="s">
        <v>709</v>
      </c>
      <c r="B185" t="s">
        <v>710</v>
      </c>
      <c r="C185" t="s">
        <v>711</v>
      </c>
      <c r="D185">
        <v>1</v>
      </c>
      <c r="E185" t="s">
        <v>13</v>
      </c>
      <c r="F185" t="s">
        <v>13</v>
      </c>
      <c r="G185" t="s">
        <v>712</v>
      </c>
      <c r="H185" s="3" t="s">
        <v>713</v>
      </c>
      <c r="I185" t="s">
        <v>714</v>
      </c>
      <c r="J185" t="s">
        <v>715</v>
      </c>
    </row>
    <row r="186" spans="1:10" ht="16" x14ac:dyDescent="0.2">
      <c r="A186" t="s">
        <v>716</v>
      </c>
      <c r="B186" t="s">
        <v>717</v>
      </c>
      <c r="C186" t="s">
        <v>718</v>
      </c>
      <c r="D186">
        <v>4</v>
      </c>
      <c r="E186" t="s">
        <v>13</v>
      </c>
      <c r="F186" t="s">
        <v>13</v>
      </c>
      <c r="G186" t="s">
        <v>719</v>
      </c>
      <c r="H186" s="3" t="s">
        <v>720</v>
      </c>
      <c r="I186" t="s">
        <v>62</v>
      </c>
      <c r="J186" t="s">
        <v>721</v>
      </c>
    </row>
    <row r="187" spans="1:10" ht="16" x14ac:dyDescent="0.2">
      <c r="A187" t="s">
        <v>722</v>
      </c>
      <c r="B187" t="s">
        <v>723</v>
      </c>
      <c r="C187" t="s">
        <v>724</v>
      </c>
      <c r="D187">
        <v>4</v>
      </c>
      <c r="E187" t="s">
        <v>13</v>
      </c>
      <c r="F187" t="s">
        <v>13</v>
      </c>
      <c r="G187" t="s">
        <v>719</v>
      </c>
      <c r="H187" s="3" t="s">
        <v>725</v>
      </c>
      <c r="I187" t="s">
        <v>62</v>
      </c>
      <c r="J187" t="s">
        <v>726</v>
      </c>
    </row>
    <row r="188" spans="1:10" ht="16" x14ac:dyDescent="0.2">
      <c r="A188" t="s">
        <v>727</v>
      </c>
      <c r="B188" t="s">
        <v>728</v>
      </c>
      <c r="C188" t="s">
        <v>729</v>
      </c>
      <c r="D188">
        <v>6</v>
      </c>
      <c r="E188" t="s">
        <v>13</v>
      </c>
      <c r="F188" t="s">
        <v>13</v>
      </c>
      <c r="G188" t="s">
        <v>731</v>
      </c>
      <c r="H188" s="3" t="s">
        <v>732</v>
      </c>
      <c r="I188" t="s">
        <v>69</v>
      </c>
      <c r="J188" t="s">
        <v>733</v>
      </c>
    </row>
    <row r="189" spans="1:10" ht="16" x14ac:dyDescent="0.2">
      <c r="A189" t="s">
        <v>734</v>
      </c>
      <c r="B189" t="s">
        <v>735</v>
      </c>
      <c r="C189" t="s">
        <v>736</v>
      </c>
      <c r="D189">
        <v>4</v>
      </c>
      <c r="E189" t="s">
        <v>13</v>
      </c>
      <c r="F189" t="s">
        <v>13</v>
      </c>
      <c r="G189" t="s">
        <v>731</v>
      </c>
      <c r="H189" s="3" t="s">
        <v>737</v>
      </c>
      <c r="I189" t="s">
        <v>69</v>
      </c>
      <c r="J189" t="s">
        <v>738</v>
      </c>
    </row>
    <row r="190" spans="1:10" ht="16" x14ac:dyDescent="0.2">
      <c r="A190" t="s">
        <v>616</v>
      </c>
      <c r="B190" t="s">
        <v>739</v>
      </c>
      <c r="C190" t="s">
        <v>740</v>
      </c>
      <c r="D190">
        <v>1</v>
      </c>
      <c r="E190" t="s">
        <v>13</v>
      </c>
      <c r="F190" t="s">
        <v>13</v>
      </c>
      <c r="G190" t="s">
        <v>741</v>
      </c>
      <c r="H190" s="3" t="s">
        <v>742</v>
      </c>
      <c r="I190" t="s">
        <v>69</v>
      </c>
      <c r="J190" t="s">
        <v>620</v>
      </c>
    </row>
    <row r="191" spans="1:10" ht="16" x14ac:dyDescent="0.2">
      <c r="A191" t="s">
        <v>743</v>
      </c>
      <c r="B191" t="s">
        <v>744</v>
      </c>
      <c r="C191" t="s">
        <v>745</v>
      </c>
      <c r="D191">
        <v>1</v>
      </c>
      <c r="E191" t="s">
        <v>13</v>
      </c>
      <c r="F191" t="s">
        <v>13</v>
      </c>
      <c r="G191" t="s">
        <v>746</v>
      </c>
      <c r="H191" s="3" t="s">
        <v>747</v>
      </c>
      <c r="I191" t="s">
        <v>524</v>
      </c>
      <c r="J191" t="s">
        <v>748</v>
      </c>
    </row>
    <row r="192" spans="1:10" ht="32" x14ac:dyDescent="0.2">
      <c r="A192" t="s">
        <v>749</v>
      </c>
      <c r="B192" t="s">
        <v>750</v>
      </c>
      <c r="C192" t="s">
        <v>751</v>
      </c>
      <c r="D192">
        <v>3</v>
      </c>
      <c r="E192" t="s">
        <v>13</v>
      </c>
      <c r="F192" t="s">
        <v>13</v>
      </c>
      <c r="G192" t="s">
        <v>752</v>
      </c>
      <c r="H192" s="3" t="s">
        <v>753</v>
      </c>
      <c r="I192" t="s">
        <v>62</v>
      </c>
      <c r="J192" t="s">
        <v>754</v>
      </c>
    </row>
    <row r="193" spans="1:10" ht="16" x14ac:dyDescent="0.2">
      <c r="A193" t="s">
        <v>755</v>
      </c>
      <c r="B193" t="s">
        <v>756</v>
      </c>
      <c r="C193" t="s">
        <v>757</v>
      </c>
      <c r="D193">
        <v>6</v>
      </c>
      <c r="E193" t="s">
        <v>13</v>
      </c>
      <c r="F193" t="s">
        <v>13</v>
      </c>
      <c r="G193" t="s">
        <v>758</v>
      </c>
      <c r="H193" s="3" t="s">
        <v>759</v>
      </c>
      <c r="I193" t="s">
        <v>90</v>
      </c>
      <c r="J193" t="s">
        <v>760</v>
      </c>
    </row>
    <row r="194" spans="1:10" ht="16" x14ac:dyDescent="0.2">
      <c r="A194" t="s">
        <v>761</v>
      </c>
      <c r="B194" t="s">
        <v>762</v>
      </c>
      <c r="C194" t="s">
        <v>763</v>
      </c>
      <c r="D194">
        <v>11</v>
      </c>
      <c r="E194" t="s">
        <v>13</v>
      </c>
      <c r="F194" t="s">
        <v>13</v>
      </c>
      <c r="G194" t="s">
        <v>764</v>
      </c>
      <c r="H194" s="3" t="s">
        <v>765</v>
      </c>
      <c r="I194" t="s">
        <v>146</v>
      </c>
      <c r="J194" t="s">
        <v>766</v>
      </c>
    </row>
    <row r="195" spans="1:10" ht="16" x14ac:dyDescent="0.2">
      <c r="A195" t="s">
        <v>767</v>
      </c>
      <c r="B195" t="s">
        <v>768</v>
      </c>
      <c r="C195" t="s">
        <v>769</v>
      </c>
      <c r="D195">
        <v>8</v>
      </c>
      <c r="E195" t="s">
        <v>13</v>
      </c>
      <c r="F195" t="s">
        <v>13</v>
      </c>
      <c r="G195" t="s">
        <v>770</v>
      </c>
      <c r="H195" s="3" t="s">
        <v>771</v>
      </c>
      <c r="I195" t="s">
        <v>714</v>
      </c>
      <c r="J195" t="s">
        <v>772</v>
      </c>
    </row>
    <row r="196" spans="1:10" ht="16" x14ac:dyDescent="0.2">
      <c r="A196" t="s">
        <v>773</v>
      </c>
      <c r="B196" t="s">
        <v>774</v>
      </c>
      <c r="C196" t="s">
        <v>775</v>
      </c>
      <c r="D196">
        <v>2</v>
      </c>
      <c r="E196" t="s">
        <v>13</v>
      </c>
      <c r="F196" t="s">
        <v>13</v>
      </c>
      <c r="G196" t="s">
        <v>770</v>
      </c>
      <c r="H196" s="3" t="s">
        <v>776</v>
      </c>
      <c r="I196" t="s">
        <v>714</v>
      </c>
      <c r="J196" t="s">
        <v>777</v>
      </c>
    </row>
    <row r="197" spans="1:10" ht="16" x14ac:dyDescent="0.2">
      <c r="A197" t="s">
        <v>773</v>
      </c>
      <c r="B197" t="s">
        <v>778</v>
      </c>
      <c r="C197" t="s">
        <v>779</v>
      </c>
      <c r="D197">
        <v>3</v>
      </c>
      <c r="E197" t="s">
        <v>13</v>
      </c>
      <c r="F197" t="s">
        <v>13</v>
      </c>
      <c r="G197" t="s">
        <v>770</v>
      </c>
      <c r="H197" s="3" t="s">
        <v>776</v>
      </c>
      <c r="I197" t="s">
        <v>714</v>
      </c>
      <c r="J197" t="s">
        <v>777</v>
      </c>
    </row>
    <row r="198" spans="1:10" ht="16" x14ac:dyDescent="0.2">
      <c r="A198" t="s">
        <v>767</v>
      </c>
      <c r="B198" t="s">
        <v>780</v>
      </c>
      <c r="C198" t="s">
        <v>781</v>
      </c>
      <c r="D198">
        <v>6</v>
      </c>
      <c r="E198" t="s">
        <v>13</v>
      </c>
      <c r="F198" t="s">
        <v>13</v>
      </c>
      <c r="G198" t="s">
        <v>770</v>
      </c>
      <c r="H198" s="3" t="s">
        <v>782</v>
      </c>
      <c r="I198" t="s">
        <v>714</v>
      </c>
      <c r="J198" t="s">
        <v>772</v>
      </c>
    </row>
    <row r="199" spans="1:10" ht="16" x14ac:dyDescent="0.2">
      <c r="A199" t="s">
        <v>773</v>
      </c>
      <c r="B199" t="s">
        <v>783</v>
      </c>
      <c r="C199" t="s">
        <v>784</v>
      </c>
      <c r="D199">
        <v>5</v>
      </c>
      <c r="E199" t="s">
        <v>13</v>
      </c>
      <c r="F199" t="s">
        <v>13</v>
      </c>
      <c r="G199" t="s">
        <v>770</v>
      </c>
      <c r="H199" s="3" t="s">
        <v>776</v>
      </c>
      <c r="I199" t="s">
        <v>714</v>
      </c>
      <c r="J199" t="s">
        <v>777</v>
      </c>
    </row>
    <row r="200" spans="1:10" ht="16" x14ac:dyDescent="0.2">
      <c r="A200" t="s">
        <v>767</v>
      </c>
      <c r="B200" t="s">
        <v>785</v>
      </c>
      <c r="C200" t="s">
        <v>786</v>
      </c>
      <c r="D200">
        <v>1</v>
      </c>
      <c r="E200" t="s">
        <v>13</v>
      </c>
      <c r="F200" t="s">
        <v>13</v>
      </c>
      <c r="G200" t="s">
        <v>770</v>
      </c>
      <c r="H200" s="3" t="s">
        <v>771</v>
      </c>
      <c r="I200" t="s">
        <v>714</v>
      </c>
      <c r="J200" t="s">
        <v>772</v>
      </c>
    </row>
    <row r="201" spans="1:10" ht="16" x14ac:dyDescent="0.2">
      <c r="A201" t="s">
        <v>767</v>
      </c>
      <c r="B201" t="s">
        <v>787</v>
      </c>
      <c r="C201" t="s">
        <v>788</v>
      </c>
      <c r="D201">
        <v>4</v>
      </c>
      <c r="E201" t="s">
        <v>13</v>
      </c>
      <c r="F201" t="s">
        <v>13</v>
      </c>
      <c r="G201" t="s">
        <v>770</v>
      </c>
      <c r="H201" s="3" t="s">
        <v>771</v>
      </c>
      <c r="I201" t="s">
        <v>714</v>
      </c>
      <c r="J201" t="s">
        <v>772</v>
      </c>
    </row>
    <row r="202" spans="1:10" ht="16" x14ac:dyDescent="0.2">
      <c r="A202" t="s">
        <v>767</v>
      </c>
      <c r="B202" t="s">
        <v>789</v>
      </c>
      <c r="C202" t="s">
        <v>790</v>
      </c>
      <c r="D202">
        <v>2</v>
      </c>
      <c r="E202" t="s">
        <v>13</v>
      </c>
      <c r="F202" t="s">
        <v>13</v>
      </c>
      <c r="G202" t="s">
        <v>770</v>
      </c>
      <c r="H202" s="3" t="s">
        <v>771</v>
      </c>
      <c r="I202" t="s">
        <v>714</v>
      </c>
      <c r="J202" t="s">
        <v>772</v>
      </c>
    </row>
    <row r="203" spans="1:10" ht="16" x14ac:dyDescent="0.2">
      <c r="A203" t="s">
        <v>767</v>
      </c>
      <c r="B203" t="s">
        <v>791</v>
      </c>
      <c r="C203" t="s">
        <v>792</v>
      </c>
      <c r="D203">
        <v>3</v>
      </c>
      <c r="E203" t="s">
        <v>13</v>
      </c>
      <c r="F203" t="s">
        <v>13</v>
      </c>
      <c r="G203" t="s">
        <v>770</v>
      </c>
      <c r="H203" s="3" t="s">
        <v>771</v>
      </c>
      <c r="I203" t="s">
        <v>714</v>
      </c>
      <c r="J203" t="s">
        <v>772</v>
      </c>
    </row>
    <row r="204" spans="1:10" ht="16" x14ac:dyDescent="0.2">
      <c r="A204" t="s">
        <v>767</v>
      </c>
      <c r="B204" t="s">
        <v>793</v>
      </c>
      <c r="C204" t="s">
        <v>794</v>
      </c>
      <c r="D204">
        <v>5</v>
      </c>
      <c r="E204" t="s">
        <v>13</v>
      </c>
      <c r="F204" t="s">
        <v>13</v>
      </c>
      <c r="G204" t="s">
        <v>770</v>
      </c>
      <c r="H204" s="3" t="s">
        <v>771</v>
      </c>
      <c r="I204" t="s">
        <v>714</v>
      </c>
      <c r="J204" t="s">
        <v>772</v>
      </c>
    </row>
    <row r="205" spans="1:10" ht="16" x14ac:dyDescent="0.2">
      <c r="A205" t="s">
        <v>773</v>
      </c>
      <c r="B205" t="s">
        <v>795</v>
      </c>
      <c r="C205" t="s">
        <v>796</v>
      </c>
      <c r="D205">
        <v>1</v>
      </c>
      <c r="E205" t="s">
        <v>13</v>
      </c>
      <c r="F205" t="s">
        <v>13</v>
      </c>
      <c r="G205" t="s">
        <v>770</v>
      </c>
      <c r="H205" s="3" t="s">
        <v>776</v>
      </c>
      <c r="I205" t="s">
        <v>714</v>
      </c>
      <c r="J205" t="s">
        <v>777</v>
      </c>
    </row>
    <row r="206" spans="1:10" ht="16" x14ac:dyDescent="0.2">
      <c r="A206" t="s">
        <v>773</v>
      </c>
      <c r="B206" t="s">
        <v>797</v>
      </c>
      <c r="C206" t="s">
        <v>798</v>
      </c>
      <c r="D206">
        <v>6</v>
      </c>
      <c r="E206" t="s">
        <v>13</v>
      </c>
      <c r="F206" t="s">
        <v>13</v>
      </c>
      <c r="G206" t="s">
        <v>770</v>
      </c>
      <c r="H206" s="3" t="s">
        <v>776</v>
      </c>
      <c r="I206" t="s">
        <v>714</v>
      </c>
      <c r="J206" t="s">
        <v>777</v>
      </c>
    </row>
    <row r="207" spans="1:10" ht="16" x14ac:dyDescent="0.2">
      <c r="A207" t="s">
        <v>799</v>
      </c>
      <c r="B207" t="s">
        <v>800</v>
      </c>
      <c r="C207" t="s">
        <v>801</v>
      </c>
      <c r="D207">
        <v>1</v>
      </c>
      <c r="E207" t="s">
        <v>13</v>
      </c>
      <c r="F207" t="s">
        <v>13</v>
      </c>
      <c r="G207" t="s">
        <v>802</v>
      </c>
      <c r="H207" s="3" t="s">
        <v>803</v>
      </c>
      <c r="I207" t="s">
        <v>803</v>
      </c>
      <c r="J207" t="s">
        <v>804</v>
      </c>
    </row>
    <row r="208" spans="1:10" ht="16" x14ac:dyDescent="0.2">
      <c r="A208" t="s">
        <v>805</v>
      </c>
      <c r="B208" t="s">
        <v>806</v>
      </c>
      <c r="C208" t="s">
        <v>807</v>
      </c>
      <c r="D208">
        <v>3</v>
      </c>
      <c r="E208" t="s">
        <v>13</v>
      </c>
      <c r="F208" t="s">
        <v>13</v>
      </c>
      <c r="G208" t="s">
        <v>808</v>
      </c>
      <c r="H208" s="3" t="s">
        <v>809</v>
      </c>
      <c r="I208" t="s">
        <v>810</v>
      </c>
      <c r="J208" t="s">
        <v>811</v>
      </c>
    </row>
    <row r="209" spans="1:10" ht="16" x14ac:dyDescent="0.2">
      <c r="A209" t="s">
        <v>812</v>
      </c>
      <c r="B209" t="s">
        <v>813</v>
      </c>
      <c r="C209" t="s">
        <v>814</v>
      </c>
      <c r="D209">
        <v>2</v>
      </c>
      <c r="E209" t="s">
        <v>13</v>
      </c>
      <c r="F209" t="s">
        <v>13</v>
      </c>
      <c r="G209" t="s">
        <v>815</v>
      </c>
      <c r="H209" s="3" t="s">
        <v>816</v>
      </c>
      <c r="I209" t="s">
        <v>817</v>
      </c>
      <c r="J209" t="s">
        <v>818</v>
      </c>
    </row>
    <row r="210" spans="1:10" ht="16" x14ac:dyDescent="0.2">
      <c r="A210" t="s">
        <v>819</v>
      </c>
      <c r="B210" t="s">
        <v>820</v>
      </c>
      <c r="C210" t="s">
        <v>821</v>
      </c>
      <c r="D210">
        <v>6</v>
      </c>
      <c r="E210" t="s">
        <v>13</v>
      </c>
      <c r="F210" t="s">
        <v>13</v>
      </c>
      <c r="G210" t="s">
        <v>822</v>
      </c>
      <c r="H210" s="3" t="s">
        <v>823</v>
      </c>
      <c r="I210" t="s">
        <v>824</v>
      </c>
      <c r="J210" t="s">
        <v>825</v>
      </c>
    </row>
    <row r="211" spans="1:10" ht="16" x14ac:dyDescent="0.2">
      <c r="A211" t="s">
        <v>826</v>
      </c>
      <c r="B211" t="s">
        <v>827</v>
      </c>
      <c r="C211" t="s">
        <v>828</v>
      </c>
      <c r="D211">
        <v>1</v>
      </c>
      <c r="E211" t="s">
        <v>13</v>
      </c>
      <c r="F211" t="s">
        <v>13</v>
      </c>
      <c r="G211" t="s">
        <v>829</v>
      </c>
      <c r="H211" s="3" t="s">
        <v>830</v>
      </c>
      <c r="I211" t="s">
        <v>714</v>
      </c>
      <c r="J211" t="s">
        <v>831</v>
      </c>
    </row>
    <row r="212" spans="1:10" ht="16" x14ac:dyDescent="0.2">
      <c r="A212" t="s">
        <v>832</v>
      </c>
      <c r="B212" t="s">
        <v>833</v>
      </c>
      <c r="C212" t="s">
        <v>834</v>
      </c>
      <c r="D212">
        <v>1</v>
      </c>
      <c r="E212" t="s">
        <v>13</v>
      </c>
      <c r="F212" t="s">
        <v>13</v>
      </c>
      <c r="G212" t="s">
        <v>835</v>
      </c>
      <c r="H212" s="3" t="s">
        <v>836</v>
      </c>
      <c r="I212" t="s">
        <v>62</v>
      </c>
      <c r="J212" t="s">
        <v>837</v>
      </c>
    </row>
    <row r="213" spans="1:10" ht="16" x14ac:dyDescent="0.2">
      <c r="A213" t="s">
        <v>838</v>
      </c>
      <c r="B213" t="s">
        <v>839</v>
      </c>
      <c r="C213" t="s">
        <v>840</v>
      </c>
      <c r="D213">
        <v>1</v>
      </c>
      <c r="E213" t="s">
        <v>13</v>
      </c>
      <c r="F213" t="s">
        <v>13</v>
      </c>
      <c r="G213" t="s">
        <v>841</v>
      </c>
      <c r="H213" s="3" t="s">
        <v>842</v>
      </c>
      <c r="I213" t="s">
        <v>390</v>
      </c>
      <c r="J213" t="s">
        <v>843</v>
      </c>
    </row>
    <row r="214" spans="1:10" ht="16" x14ac:dyDescent="0.2">
      <c r="A214" t="s">
        <v>838</v>
      </c>
      <c r="B214" t="s">
        <v>844</v>
      </c>
      <c r="C214" t="s">
        <v>845</v>
      </c>
      <c r="D214">
        <v>2</v>
      </c>
      <c r="E214" t="s">
        <v>13</v>
      </c>
      <c r="F214" t="s">
        <v>13</v>
      </c>
      <c r="G214" t="s">
        <v>841</v>
      </c>
      <c r="H214" s="3" t="s">
        <v>842</v>
      </c>
      <c r="I214" t="s">
        <v>390</v>
      </c>
      <c r="J214" t="s">
        <v>843</v>
      </c>
    </row>
    <row r="215" spans="1:10" ht="16" x14ac:dyDescent="0.2">
      <c r="A215" t="s">
        <v>846</v>
      </c>
      <c r="B215" t="s">
        <v>847</v>
      </c>
      <c r="C215" t="s">
        <v>848</v>
      </c>
      <c r="D215">
        <v>2</v>
      </c>
      <c r="E215" t="s">
        <v>13</v>
      </c>
      <c r="F215" t="s">
        <v>13</v>
      </c>
      <c r="G215" t="s">
        <v>841</v>
      </c>
      <c r="H215" s="3" t="s">
        <v>849</v>
      </c>
      <c r="I215" t="s">
        <v>390</v>
      </c>
      <c r="J215" t="s">
        <v>850</v>
      </c>
    </row>
    <row r="216" spans="1:10" ht="16" x14ac:dyDescent="0.2">
      <c r="A216" t="s">
        <v>851</v>
      </c>
      <c r="B216" t="s">
        <v>852</v>
      </c>
      <c r="C216" t="s">
        <v>853</v>
      </c>
      <c r="D216">
        <v>10</v>
      </c>
      <c r="E216" t="s">
        <v>13</v>
      </c>
      <c r="F216" t="s">
        <v>13</v>
      </c>
      <c r="G216" t="s">
        <v>854</v>
      </c>
      <c r="H216" s="3" t="s">
        <v>855</v>
      </c>
      <c r="I216" t="s">
        <v>856</v>
      </c>
      <c r="J216" t="s">
        <v>857</v>
      </c>
    </row>
    <row r="217" spans="1:10" ht="16" x14ac:dyDescent="0.2">
      <c r="A217" t="s">
        <v>858</v>
      </c>
      <c r="B217" t="s">
        <v>859</v>
      </c>
      <c r="C217" t="s">
        <v>860</v>
      </c>
      <c r="D217">
        <v>6</v>
      </c>
      <c r="E217" t="s">
        <v>13</v>
      </c>
      <c r="F217" t="s">
        <v>13</v>
      </c>
      <c r="G217" t="s">
        <v>861</v>
      </c>
      <c r="H217" s="3" t="s">
        <v>862</v>
      </c>
      <c r="I217" t="s">
        <v>467</v>
      </c>
      <c r="J217" t="s">
        <v>863</v>
      </c>
    </row>
    <row r="218" spans="1:10" ht="16" x14ac:dyDescent="0.2">
      <c r="A218" t="s">
        <v>864</v>
      </c>
      <c r="B218" t="s">
        <v>865</v>
      </c>
      <c r="C218" t="s">
        <v>866</v>
      </c>
      <c r="D218">
        <v>2</v>
      </c>
      <c r="E218" t="s">
        <v>13</v>
      </c>
      <c r="F218" t="s">
        <v>13</v>
      </c>
      <c r="G218" t="s">
        <v>867</v>
      </c>
      <c r="H218" s="3" t="s">
        <v>868</v>
      </c>
      <c r="I218" t="s">
        <v>461</v>
      </c>
      <c r="J218" t="s">
        <v>869</v>
      </c>
    </row>
    <row r="219" spans="1:10" ht="16" x14ac:dyDescent="0.2">
      <c r="A219" t="s">
        <v>870</v>
      </c>
      <c r="B219" t="s">
        <v>871</v>
      </c>
      <c r="C219" t="s">
        <v>872</v>
      </c>
      <c r="D219">
        <v>1</v>
      </c>
      <c r="E219" t="s">
        <v>13</v>
      </c>
      <c r="F219" t="s">
        <v>13</v>
      </c>
      <c r="G219" t="s">
        <v>867</v>
      </c>
      <c r="H219" s="3" t="s">
        <v>873</v>
      </c>
      <c r="I219" t="s">
        <v>461</v>
      </c>
      <c r="J219" t="s">
        <v>874</v>
      </c>
    </row>
    <row r="220" spans="1:10" ht="16" x14ac:dyDescent="0.2">
      <c r="A220" t="s">
        <v>864</v>
      </c>
      <c r="B220" t="s">
        <v>875</v>
      </c>
      <c r="C220" t="s">
        <v>876</v>
      </c>
      <c r="D220">
        <v>3</v>
      </c>
      <c r="E220" t="s">
        <v>13</v>
      </c>
      <c r="F220" t="s">
        <v>13</v>
      </c>
      <c r="G220" t="s">
        <v>867</v>
      </c>
      <c r="H220" s="3" t="s">
        <v>868</v>
      </c>
      <c r="I220" t="s">
        <v>461</v>
      </c>
      <c r="J220" t="s">
        <v>869</v>
      </c>
    </row>
    <row r="221" spans="1:10" ht="16" x14ac:dyDescent="0.2">
      <c r="A221" t="s">
        <v>864</v>
      </c>
      <c r="B221" t="s">
        <v>877</v>
      </c>
      <c r="C221" t="s">
        <v>878</v>
      </c>
      <c r="D221">
        <v>1</v>
      </c>
      <c r="E221" t="s">
        <v>13</v>
      </c>
      <c r="F221" t="s">
        <v>13</v>
      </c>
      <c r="G221" t="s">
        <v>867</v>
      </c>
      <c r="H221" s="3" t="s">
        <v>868</v>
      </c>
      <c r="I221" t="s">
        <v>461</v>
      </c>
      <c r="J221" t="s">
        <v>869</v>
      </c>
    </row>
    <row r="222" spans="1:10" ht="16" x14ac:dyDescent="0.2">
      <c r="A222" t="s">
        <v>864</v>
      </c>
      <c r="B222" t="s">
        <v>879</v>
      </c>
      <c r="C222" t="s">
        <v>880</v>
      </c>
      <c r="D222">
        <v>4</v>
      </c>
      <c r="E222" t="s">
        <v>13</v>
      </c>
      <c r="F222" t="s">
        <v>13</v>
      </c>
      <c r="G222" t="s">
        <v>867</v>
      </c>
      <c r="H222" s="3" t="s">
        <v>868</v>
      </c>
      <c r="I222" t="s">
        <v>461</v>
      </c>
      <c r="J222" t="s">
        <v>869</v>
      </c>
    </row>
    <row r="223" spans="1:10" ht="16" x14ac:dyDescent="0.2">
      <c r="A223" t="s">
        <v>864</v>
      </c>
      <c r="B223" t="s">
        <v>881</v>
      </c>
      <c r="C223" t="s">
        <v>882</v>
      </c>
      <c r="D223">
        <v>5</v>
      </c>
      <c r="E223" t="s">
        <v>13</v>
      </c>
      <c r="F223" t="s">
        <v>13</v>
      </c>
      <c r="G223" t="s">
        <v>867</v>
      </c>
      <c r="H223" s="3" t="s">
        <v>868</v>
      </c>
      <c r="I223" t="s">
        <v>461</v>
      </c>
      <c r="J223" t="s">
        <v>869</v>
      </c>
    </row>
    <row r="224" spans="1:10" ht="16" x14ac:dyDescent="0.2">
      <c r="A224" t="s">
        <v>883</v>
      </c>
      <c r="B224" t="s">
        <v>884</v>
      </c>
      <c r="C224" t="s">
        <v>885</v>
      </c>
      <c r="D224">
        <v>2</v>
      </c>
      <c r="E224" t="s">
        <v>13</v>
      </c>
      <c r="F224" t="s">
        <v>13</v>
      </c>
      <c r="G224" t="s">
        <v>886</v>
      </c>
      <c r="H224" s="3" t="s">
        <v>887</v>
      </c>
      <c r="I224" t="s">
        <v>888</v>
      </c>
      <c r="J224" t="s">
        <v>889</v>
      </c>
    </row>
    <row r="225" spans="1:10" ht="16" x14ac:dyDescent="0.2">
      <c r="A225" t="s">
        <v>890</v>
      </c>
      <c r="B225" t="s">
        <v>891</v>
      </c>
      <c r="C225" t="s">
        <v>892</v>
      </c>
      <c r="D225">
        <v>1</v>
      </c>
      <c r="E225" t="s">
        <v>13</v>
      </c>
      <c r="F225" t="s">
        <v>13</v>
      </c>
      <c r="G225" t="s">
        <v>886</v>
      </c>
      <c r="H225" s="3" t="s">
        <v>893</v>
      </c>
      <c r="I225" t="s">
        <v>888</v>
      </c>
      <c r="J225" t="s">
        <v>894</v>
      </c>
    </row>
    <row r="226" spans="1:10" ht="16" x14ac:dyDescent="0.2">
      <c r="A226" t="s">
        <v>890</v>
      </c>
      <c r="B226" t="s">
        <v>895</v>
      </c>
      <c r="C226" t="s">
        <v>896</v>
      </c>
      <c r="D226">
        <v>5</v>
      </c>
      <c r="E226" t="s">
        <v>13</v>
      </c>
      <c r="F226" t="s">
        <v>13</v>
      </c>
      <c r="G226" t="s">
        <v>886</v>
      </c>
      <c r="H226" s="3" t="s">
        <v>893</v>
      </c>
      <c r="I226" t="s">
        <v>888</v>
      </c>
      <c r="J226" t="s">
        <v>894</v>
      </c>
    </row>
    <row r="227" spans="1:10" ht="16" x14ac:dyDescent="0.2">
      <c r="A227" t="s">
        <v>883</v>
      </c>
      <c r="B227" t="s">
        <v>895</v>
      </c>
      <c r="C227" t="s">
        <v>896</v>
      </c>
      <c r="D227">
        <v>1</v>
      </c>
      <c r="E227" t="s">
        <v>13</v>
      </c>
      <c r="F227" t="s">
        <v>13</v>
      </c>
      <c r="G227" t="s">
        <v>886</v>
      </c>
      <c r="H227" s="3" t="s">
        <v>887</v>
      </c>
      <c r="I227" t="s">
        <v>888</v>
      </c>
      <c r="J227" t="s">
        <v>889</v>
      </c>
    </row>
    <row r="228" spans="1:10" ht="16" x14ac:dyDescent="0.2">
      <c r="A228" t="s">
        <v>897</v>
      </c>
      <c r="B228" t="s">
        <v>898</v>
      </c>
      <c r="C228" t="s">
        <v>899</v>
      </c>
      <c r="D228">
        <v>2</v>
      </c>
      <c r="E228" t="s">
        <v>13</v>
      </c>
      <c r="F228" t="s">
        <v>13</v>
      </c>
      <c r="G228" t="s">
        <v>886</v>
      </c>
      <c r="H228" s="3" t="s">
        <v>893</v>
      </c>
      <c r="I228" t="s">
        <v>888</v>
      </c>
      <c r="J228" t="s">
        <v>900</v>
      </c>
    </row>
    <row r="229" spans="1:10" ht="16" x14ac:dyDescent="0.2">
      <c r="A229" t="s">
        <v>883</v>
      </c>
      <c r="B229" t="s">
        <v>901</v>
      </c>
      <c r="C229" t="s">
        <v>902</v>
      </c>
      <c r="D229">
        <v>3</v>
      </c>
      <c r="E229" t="s">
        <v>13</v>
      </c>
      <c r="F229" t="s">
        <v>13</v>
      </c>
      <c r="G229" t="s">
        <v>886</v>
      </c>
      <c r="H229" s="3" t="s">
        <v>887</v>
      </c>
      <c r="I229" t="s">
        <v>888</v>
      </c>
      <c r="J229" t="s">
        <v>889</v>
      </c>
    </row>
    <row r="230" spans="1:10" ht="16" x14ac:dyDescent="0.2">
      <c r="A230" t="s">
        <v>883</v>
      </c>
      <c r="B230" t="s">
        <v>903</v>
      </c>
      <c r="C230" t="s">
        <v>904</v>
      </c>
      <c r="D230">
        <v>4</v>
      </c>
      <c r="E230" t="s">
        <v>13</v>
      </c>
      <c r="F230" t="s">
        <v>13</v>
      </c>
      <c r="G230" t="s">
        <v>886</v>
      </c>
      <c r="H230" s="3" t="s">
        <v>887</v>
      </c>
      <c r="I230" t="s">
        <v>888</v>
      </c>
      <c r="J230" t="s">
        <v>889</v>
      </c>
    </row>
    <row r="231" spans="1:10" ht="16" x14ac:dyDescent="0.2">
      <c r="A231" t="s">
        <v>905</v>
      </c>
      <c r="B231" t="s">
        <v>906</v>
      </c>
      <c r="C231" t="s">
        <v>907</v>
      </c>
      <c r="D231">
        <v>2</v>
      </c>
      <c r="E231" t="s">
        <v>13</v>
      </c>
      <c r="F231" t="s">
        <v>13</v>
      </c>
      <c r="G231" t="s">
        <v>886</v>
      </c>
      <c r="H231" s="3" t="s">
        <v>887</v>
      </c>
      <c r="I231" t="s">
        <v>888</v>
      </c>
      <c r="J231" t="s">
        <v>908</v>
      </c>
    </row>
    <row r="232" spans="1:10" ht="16" x14ac:dyDescent="0.2">
      <c r="A232" t="s">
        <v>890</v>
      </c>
      <c r="B232" t="s">
        <v>884</v>
      </c>
      <c r="C232" t="s">
        <v>885</v>
      </c>
      <c r="D232">
        <v>3</v>
      </c>
      <c r="E232" t="s">
        <v>13</v>
      </c>
      <c r="F232" t="s">
        <v>13</v>
      </c>
      <c r="G232" t="s">
        <v>886</v>
      </c>
      <c r="H232" s="3" t="s">
        <v>893</v>
      </c>
      <c r="I232" t="s">
        <v>888</v>
      </c>
      <c r="J232" t="s">
        <v>894</v>
      </c>
    </row>
    <row r="233" spans="1:10" ht="16" x14ac:dyDescent="0.2">
      <c r="A233" t="s">
        <v>890</v>
      </c>
      <c r="B233" t="s">
        <v>903</v>
      </c>
      <c r="C233" t="s">
        <v>904</v>
      </c>
      <c r="D233">
        <v>4</v>
      </c>
      <c r="E233" t="s">
        <v>13</v>
      </c>
      <c r="F233" t="s">
        <v>13</v>
      </c>
      <c r="G233" t="s">
        <v>886</v>
      </c>
      <c r="H233" s="3" t="s">
        <v>893</v>
      </c>
      <c r="I233" t="s">
        <v>888</v>
      </c>
      <c r="J233" t="s">
        <v>894</v>
      </c>
    </row>
    <row r="234" spans="1:10" ht="16" x14ac:dyDescent="0.2">
      <c r="A234" t="s">
        <v>890</v>
      </c>
      <c r="B234" t="s">
        <v>909</v>
      </c>
      <c r="C234" t="s">
        <v>910</v>
      </c>
      <c r="D234">
        <v>2</v>
      </c>
      <c r="E234" t="s">
        <v>13</v>
      </c>
      <c r="F234" t="s">
        <v>13</v>
      </c>
      <c r="G234" t="s">
        <v>886</v>
      </c>
      <c r="H234" s="3" t="s">
        <v>893</v>
      </c>
      <c r="I234" t="s">
        <v>888</v>
      </c>
      <c r="J234" t="s">
        <v>894</v>
      </c>
    </row>
    <row r="235" spans="1:10" ht="32" x14ac:dyDescent="0.2">
      <c r="A235" t="s">
        <v>905</v>
      </c>
      <c r="B235" t="s">
        <v>903</v>
      </c>
      <c r="C235" t="s">
        <v>904</v>
      </c>
      <c r="D235">
        <v>1</v>
      </c>
      <c r="E235" t="s">
        <v>13</v>
      </c>
      <c r="F235" t="s">
        <v>13</v>
      </c>
      <c r="G235" t="s">
        <v>911</v>
      </c>
      <c r="H235" s="3" t="s">
        <v>912</v>
      </c>
      <c r="I235" t="s">
        <v>253</v>
      </c>
      <c r="J235" t="s">
        <v>908</v>
      </c>
    </row>
    <row r="236" spans="1:10" ht="16" x14ac:dyDescent="0.2">
      <c r="A236" t="s">
        <v>913</v>
      </c>
      <c r="B236" t="s">
        <v>914</v>
      </c>
      <c r="C236" t="s">
        <v>915</v>
      </c>
      <c r="D236">
        <v>3</v>
      </c>
      <c r="E236" t="s">
        <v>13</v>
      </c>
      <c r="F236" t="s">
        <v>13</v>
      </c>
      <c r="G236" t="s">
        <v>916</v>
      </c>
      <c r="H236" s="3" t="s">
        <v>917</v>
      </c>
      <c r="I236" t="s">
        <v>918</v>
      </c>
      <c r="J236" t="s">
        <v>919</v>
      </c>
    </row>
    <row r="237" spans="1:10" ht="16" x14ac:dyDescent="0.2">
      <c r="A237" t="s">
        <v>920</v>
      </c>
      <c r="B237" t="s">
        <v>921</v>
      </c>
      <c r="C237" t="s">
        <v>922</v>
      </c>
      <c r="D237">
        <v>3</v>
      </c>
      <c r="E237" t="s">
        <v>923</v>
      </c>
      <c r="F237" t="s">
        <v>13</v>
      </c>
      <c r="G237" t="s">
        <v>924</v>
      </c>
      <c r="H237" s="3" t="s">
        <v>925</v>
      </c>
      <c r="I237" t="s">
        <v>926</v>
      </c>
      <c r="J237" t="s">
        <v>927</v>
      </c>
    </row>
    <row r="238" spans="1:10" ht="16" x14ac:dyDescent="0.2">
      <c r="A238" t="s">
        <v>928</v>
      </c>
      <c r="B238" t="s">
        <v>929</v>
      </c>
      <c r="C238" t="s">
        <v>930</v>
      </c>
      <c r="D238">
        <v>1</v>
      </c>
      <c r="E238" t="s">
        <v>923</v>
      </c>
      <c r="F238" t="s">
        <v>13</v>
      </c>
      <c r="G238" t="s">
        <v>924</v>
      </c>
      <c r="H238" s="3" t="s">
        <v>925</v>
      </c>
      <c r="I238" t="s">
        <v>926</v>
      </c>
      <c r="J238" t="s">
        <v>931</v>
      </c>
    </row>
    <row r="239" spans="1:10" ht="16" x14ac:dyDescent="0.2">
      <c r="A239" t="s">
        <v>920</v>
      </c>
      <c r="B239" t="s">
        <v>932</v>
      </c>
      <c r="C239" t="s">
        <v>933</v>
      </c>
      <c r="D239">
        <v>2</v>
      </c>
      <c r="E239" t="s">
        <v>923</v>
      </c>
      <c r="F239" t="s">
        <v>13</v>
      </c>
      <c r="G239" t="s">
        <v>924</v>
      </c>
      <c r="H239" s="3" t="s">
        <v>925</v>
      </c>
      <c r="I239" t="s">
        <v>926</v>
      </c>
      <c r="J239" t="s">
        <v>927</v>
      </c>
    </row>
    <row r="240" spans="1:10" ht="16" x14ac:dyDescent="0.2">
      <c r="A240" t="s">
        <v>934</v>
      </c>
      <c r="B240" t="s">
        <v>935</v>
      </c>
      <c r="C240" t="s">
        <v>936</v>
      </c>
      <c r="D240">
        <v>4</v>
      </c>
      <c r="E240" t="s">
        <v>923</v>
      </c>
      <c r="F240" t="s">
        <v>13</v>
      </c>
      <c r="G240" t="s">
        <v>924</v>
      </c>
      <c r="H240" s="3" t="s">
        <v>925</v>
      </c>
      <c r="I240" t="s">
        <v>926</v>
      </c>
      <c r="J240" t="s">
        <v>937</v>
      </c>
    </row>
    <row r="241" spans="1:10" ht="16" x14ac:dyDescent="0.2">
      <c r="A241" t="s">
        <v>938</v>
      </c>
      <c r="B241" t="s">
        <v>939</v>
      </c>
      <c r="C241" t="s">
        <v>940</v>
      </c>
      <c r="D241">
        <v>2</v>
      </c>
      <c r="E241" t="s">
        <v>923</v>
      </c>
      <c r="F241" t="s">
        <v>13</v>
      </c>
      <c r="G241" t="s">
        <v>924</v>
      </c>
      <c r="H241" s="3" t="s">
        <v>941</v>
      </c>
      <c r="I241" t="s">
        <v>926</v>
      </c>
      <c r="J241" t="s">
        <v>942</v>
      </c>
    </row>
    <row r="242" spans="1:10" ht="16" x14ac:dyDescent="0.2">
      <c r="A242" t="s">
        <v>943</v>
      </c>
      <c r="B242" t="s">
        <v>935</v>
      </c>
      <c r="C242" t="s">
        <v>936</v>
      </c>
      <c r="D242">
        <v>2</v>
      </c>
      <c r="E242" t="s">
        <v>923</v>
      </c>
      <c r="F242" t="s">
        <v>13</v>
      </c>
      <c r="G242" t="s">
        <v>924</v>
      </c>
      <c r="H242" s="3" t="s">
        <v>944</v>
      </c>
      <c r="I242" t="s">
        <v>926</v>
      </c>
      <c r="J242" t="s">
        <v>945</v>
      </c>
    </row>
    <row r="243" spans="1:10" ht="16" x14ac:dyDescent="0.2">
      <c r="A243" t="s">
        <v>928</v>
      </c>
      <c r="B243" t="s">
        <v>932</v>
      </c>
      <c r="C243" t="s">
        <v>933</v>
      </c>
      <c r="D243">
        <v>2</v>
      </c>
      <c r="E243" t="s">
        <v>923</v>
      </c>
      <c r="F243" t="s">
        <v>13</v>
      </c>
      <c r="G243" t="s">
        <v>924</v>
      </c>
      <c r="H243" s="3" t="s">
        <v>925</v>
      </c>
      <c r="I243" t="s">
        <v>926</v>
      </c>
      <c r="J243" t="s">
        <v>931</v>
      </c>
    </row>
    <row r="244" spans="1:10" ht="16" x14ac:dyDescent="0.2">
      <c r="A244" t="s">
        <v>946</v>
      </c>
      <c r="B244" t="s">
        <v>932</v>
      </c>
      <c r="C244" t="s">
        <v>933</v>
      </c>
      <c r="D244">
        <v>2</v>
      </c>
      <c r="E244" t="s">
        <v>923</v>
      </c>
      <c r="F244" t="s">
        <v>13</v>
      </c>
      <c r="G244" t="s">
        <v>924</v>
      </c>
      <c r="H244" s="3" t="s">
        <v>925</v>
      </c>
      <c r="I244" t="s">
        <v>926</v>
      </c>
      <c r="J244" t="s">
        <v>947</v>
      </c>
    </row>
    <row r="245" spans="1:10" ht="16" x14ac:dyDescent="0.2">
      <c r="A245" t="s">
        <v>948</v>
      </c>
      <c r="B245" t="s">
        <v>949</v>
      </c>
      <c r="C245" t="s">
        <v>950</v>
      </c>
      <c r="D245">
        <v>1</v>
      </c>
      <c r="E245" t="s">
        <v>13</v>
      </c>
      <c r="F245" t="s">
        <v>13</v>
      </c>
      <c r="G245" t="s">
        <v>951</v>
      </c>
      <c r="H245" s="3" t="s">
        <v>952</v>
      </c>
      <c r="I245" t="s">
        <v>714</v>
      </c>
      <c r="J245" t="s">
        <v>953</v>
      </c>
    </row>
    <row r="246" spans="1:10" ht="16" x14ac:dyDescent="0.2">
      <c r="A246" t="s">
        <v>954</v>
      </c>
      <c r="B246" t="s">
        <v>955</v>
      </c>
      <c r="C246" t="s">
        <v>956</v>
      </c>
      <c r="D246">
        <v>4</v>
      </c>
      <c r="E246" t="s">
        <v>13</v>
      </c>
      <c r="F246" t="s">
        <v>13</v>
      </c>
      <c r="G246" t="s">
        <v>957</v>
      </c>
      <c r="H246" s="3" t="s">
        <v>958</v>
      </c>
      <c r="I246" t="s">
        <v>959</v>
      </c>
      <c r="J246" t="s">
        <v>960</v>
      </c>
    </row>
    <row r="247" spans="1:10" ht="16" x14ac:dyDescent="0.2">
      <c r="A247" t="s">
        <v>954</v>
      </c>
      <c r="B247" t="s">
        <v>961</v>
      </c>
      <c r="C247" t="s">
        <v>962</v>
      </c>
      <c r="D247">
        <v>1</v>
      </c>
      <c r="E247" t="s">
        <v>13</v>
      </c>
      <c r="F247" t="s">
        <v>13</v>
      </c>
      <c r="G247" t="s">
        <v>957</v>
      </c>
      <c r="H247" s="3" t="s">
        <v>958</v>
      </c>
      <c r="I247" t="s">
        <v>959</v>
      </c>
      <c r="J247" t="s">
        <v>960</v>
      </c>
    </row>
    <row r="248" spans="1:10" ht="16" x14ac:dyDescent="0.2">
      <c r="A248" t="s">
        <v>954</v>
      </c>
      <c r="B248" t="s">
        <v>963</v>
      </c>
      <c r="C248" t="s">
        <v>964</v>
      </c>
      <c r="D248">
        <v>3</v>
      </c>
      <c r="E248" t="s">
        <v>13</v>
      </c>
      <c r="F248" t="s">
        <v>13</v>
      </c>
      <c r="G248" t="s">
        <v>957</v>
      </c>
      <c r="H248" s="3" t="s">
        <v>958</v>
      </c>
      <c r="I248" t="s">
        <v>959</v>
      </c>
      <c r="J248" t="s">
        <v>960</v>
      </c>
    </row>
    <row r="249" spans="1:10" ht="16" x14ac:dyDescent="0.2">
      <c r="A249" t="s">
        <v>965</v>
      </c>
      <c r="B249" t="s">
        <v>966</v>
      </c>
      <c r="C249" t="s">
        <v>967</v>
      </c>
      <c r="D249">
        <v>2</v>
      </c>
      <c r="E249" t="s">
        <v>13</v>
      </c>
      <c r="F249" t="s">
        <v>13</v>
      </c>
      <c r="G249" t="s">
        <v>968</v>
      </c>
      <c r="H249" s="3" t="s">
        <v>969</v>
      </c>
      <c r="I249" t="s">
        <v>970</v>
      </c>
      <c r="J249" t="s">
        <v>971</v>
      </c>
    </row>
    <row r="250" spans="1:10" ht="16" x14ac:dyDescent="0.2">
      <c r="A250" t="s">
        <v>972</v>
      </c>
      <c r="B250" t="s">
        <v>973</v>
      </c>
      <c r="C250" t="s">
        <v>974</v>
      </c>
      <c r="D250">
        <v>4</v>
      </c>
      <c r="E250" t="s">
        <v>13</v>
      </c>
      <c r="F250" t="s">
        <v>13</v>
      </c>
      <c r="G250" t="s">
        <v>975</v>
      </c>
      <c r="H250" s="3" t="s">
        <v>976</v>
      </c>
      <c r="I250" t="s">
        <v>714</v>
      </c>
      <c r="J250" t="s">
        <v>977</v>
      </c>
    </row>
    <row r="251" spans="1:10" ht="16" x14ac:dyDescent="0.2">
      <c r="A251" t="s">
        <v>978</v>
      </c>
      <c r="B251" t="s">
        <v>979</v>
      </c>
      <c r="C251" t="s">
        <v>980</v>
      </c>
      <c r="D251">
        <v>3</v>
      </c>
      <c r="E251" t="s">
        <v>13</v>
      </c>
      <c r="F251" t="s">
        <v>13</v>
      </c>
      <c r="G251" t="s">
        <v>981</v>
      </c>
      <c r="H251" s="3" t="s">
        <v>982</v>
      </c>
      <c r="I251" t="s">
        <v>355</v>
      </c>
      <c r="J251" t="s">
        <v>983</v>
      </c>
    </row>
    <row r="252" spans="1:10" ht="16" x14ac:dyDescent="0.2">
      <c r="A252" t="s">
        <v>984</v>
      </c>
      <c r="B252" t="s">
        <v>985</v>
      </c>
      <c r="C252" t="s">
        <v>986</v>
      </c>
      <c r="D252">
        <v>1</v>
      </c>
      <c r="E252" t="s">
        <v>13</v>
      </c>
      <c r="F252" t="s">
        <v>13</v>
      </c>
      <c r="G252" t="s">
        <v>987</v>
      </c>
      <c r="H252" s="3" t="s">
        <v>988</v>
      </c>
      <c r="I252" t="s">
        <v>355</v>
      </c>
      <c r="J252" t="s">
        <v>989</v>
      </c>
    </row>
    <row r="253" spans="1:10" ht="16" x14ac:dyDescent="0.2">
      <c r="A253" t="s">
        <v>990</v>
      </c>
      <c r="B253" t="s">
        <v>991</v>
      </c>
      <c r="C253" t="s">
        <v>992</v>
      </c>
      <c r="D253">
        <v>2</v>
      </c>
      <c r="E253" t="s">
        <v>13</v>
      </c>
      <c r="F253" t="s">
        <v>13</v>
      </c>
      <c r="G253" t="s">
        <v>993</v>
      </c>
      <c r="H253" s="3" t="s">
        <v>994</v>
      </c>
      <c r="I253" t="s">
        <v>995</v>
      </c>
      <c r="J253" t="s">
        <v>996</v>
      </c>
    </row>
    <row r="254" spans="1:10" ht="16" x14ac:dyDescent="0.2">
      <c r="A254" t="s">
        <v>997</v>
      </c>
      <c r="B254" t="s">
        <v>998</v>
      </c>
      <c r="C254" t="s">
        <v>999</v>
      </c>
      <c r="D254">
        <v>4</v>
      </c>
      <c r="E254" t="s">
        <v>13</v>
      </c>
      <c r="F254" t="s">
        <v>13</v>
      </c>
      <c r="G254" t="s">
        <v>1000</v>
      </c>
      <c r="H254" s="3" t="s">
        <v>1001</v>
      </c>
      <c r="I254" t="s">
        <v>1002</v>
      </c>
      <c r="J254" t="s">
        <v>1003</v>
      </c>
    </row>
    <row r="255" spans="1:10" ht="16" x14ac:dyDescent="0.2">
      <c r="A255" t="s">
        <v>1004</v>
      </c>
      <c r="B255" t="s">
        <v>1005</v>
      </c>
      <c r="C255" t="s">
        <v>1006</v>
      </c>
      <c r="D255">
        <v>3</v>
      </c>
      <c r="E255" t="s">
        <v>13</v>
      </c>
      <c r="F255" t="s">
        <v>13</v>
      </c>
      <c r="G255" t="s">
        <v>1000</v>
      </c>
      <c r="H255" s="3" t="s">
        <v>1001</v>
      </c>
      <c r="I255" t="s">
        <v>1002</v>
      </c>
      <c r="J255" t="s">
        <v>1007</v>
      </c>
    </row>
    <row r="256" spans="1:10" ht="16" x14ac:dyDescent="0.2">
      <c r="A256" t="s">
        <v>997</v>
      </c>
      <c r="B256" t="s">
        <v>1005</v>
      </c>
      <c r="C256" t="s">
        <v>1006</v>
      </c>
      <c r="D256">
        <v>1</v>
      </c>
      <c r="E256" t="s">
        <v>13</v>
      </c>
      <c r="F256" t="s">
        <v>13</v>
      </c>
      <c r="G256" t="s">
        <v>1000</v>
      </c>
      <c r="H256" s="3" t="s">
        <v>1001</v>
      </c>
      <c r="I256" t="s">
        <v>1002</v>
      </c>
      <c r="J256" t="s">
        <v>1003</v>
      </c>
    </row>
    <row r="257" spans="1:10" ht="16" x14ac:dyDescent="0.2">
      <c r="A257" t="s">
        <v>1008</v>
      </c>
      <c r="B257" t="s">
        <v>1009</v>
      </c>
      <c r="C257" t="s">
        <v>1010</v>
      </c>
      <c r="D257">
        <v>1</v>
      </c>
      <c r="E257">
        <f>551</f>
        <v>551</v>
      </c>
      <c r="F257" t="s">
        <v>13</v>
      </c>
      <c r="G257" t="s">
        <v>1011</v>
      </c>
      <c r="H257" s="3" t="s">
        <v>1012</v>
      </c>
      <c r="I257" t="s">
        <v>423</v>
      </c>
      <c r="J257" t="s">
        <v>1013</v>
      </c>
    </row>
    <row r="258" spans="1:10" ht="16" x14ac:dyDescent="0.2">
      <c r="A258" t="s">
        <v>1014</v>
      </c>
      <c r="B258" t="s">
        <v>1015</v>
      </c>
      <c r="C258" t="s">
        <v>1016</v>
      </c>
      <c r="D258">
        <v>3</v>
      </c>
      <c r="E258">
        <f>551</f>
        <v>551</v>
      </c>
      <c r="F258" t="s">
        <v>13</v>
      </c>
      <c r="G258" t="s">
        <v>1011</v>
      </c>
      <c r="H258" s="3" t="s">
        <v>1012</v>
      </c>
      <c r="I258" t="s">
        <v>423</v>
      </c>
      <c r="J258" t="s">
        <v>1017</v>
      </c>
    </row>
    <row r="259" spans="1:10" ht="16" x14ac:dyDescent="0.2">
      <c r="A259" t="s">
        <v>1018</v>
      </c>
      <c r="B259" t="s">
        <v>1015</v>
      </c>
      <c r="C259" t="s">
        <v>1016</v>
      </c>
      <c r="D259">
        <v>2</v>
      </c>
      <c r="E259">
        <f>551</f>
        <v>551</v>
      </c>
      <c r="F259" t="s">
        <v>13</v>
      </c>
      <c r="G259" t="s">
        <v>1011</v>
      </c>
      <c r="H259" s="3" t="s">
        <v>1012</v>
      </c>
      <c r="I259" t="s">
        <v>423</v>
      </c>
      <c r="J259" t="s">
        <v>1019</v>
      </c>
    </row>
    <row r="260" spans="1:10" ht="16" x14ac:dyDescent="0.2">
      <c r="A260" t="s">
        <v>1020</v>
      </c>
      <c r="B260" t="s">
        <v>1021</v>
      </c>
      <c r="C260" t="s">
        <v>1022</v>
      </c>
      <c r="D260">
        <v>2</v>
      </c>
      <c r="E260">
        <f>551</f>
        <v>551</v>
      </c>
      <c r="F260" t="s">
        <v>13</v>
      </c>
      <c r="G260" t="s">
        <v>1011</v>
      </c>
      <c r="H260" s="3" t="s">
        <v>1023</v>
      </c>
      <c r="I260" t="s">
        <v>423</v>
      </c>
      <c r="J260" t="s">
        <v>1024</v>
      </c>
    </row>
    <row r="261" spans="1:10" ht="16" x14ac:dyDescent="0.2">
      <c r="A261" t="s">
        <v>1008</v>
      </c>
      <c r="B261" t="s">
        <v>1025</v>
      </c>
      <c r="C261" t="s">
        <v>1026</v>
      </c>
      <c r="D261">
        <v>2</v>
      </c>
      <c r="E261">
        <f>551</f>
        <v>551</v>
      </c>
      <c r="F261" t="s">
        <v>13</v>
      </c>
      <c r="G261" t="s">
        <v>1011</v>
      </c>
      <c r="H261" s="3" t="s">
        <v>1012</v>
      </c>
      <c r="I261" t="s">
        <v>423</v>
      </c>
      <c r="J261" t="s">
        <v>1013</v>
      </c>
    </row>
    <row r="262" spans="1:10" ht="16" x14ac:dyDescent="0.2">
      <c r="A262" t="s">
        <v>1027</v>
      </c>
      <c r="B262" t="s">
        <v>1028</v>
      </c>
      <c r="C262" t="s">
        <v>1029</v>
      </c>
      <c r="D262">
        <v>1</v>
      </c>
      <c r="E262" t="s">
        <v>1030</v>
      </c>
      <c r="F262" t="s">
        <v>13</v>
      </c>
      <c r="G262" t="s">
        <v>1031</v>
      </c>
      <c r="H262" s="3" t="s">
        <v>1032</v>
      </c>
      <c r="I262" t="s">
        <v>1033</v>
      </c>
      <c r="J262" t="s">
        <v>1034</v>
      </c>
    </row>
    <row r="263" spans="1:10" ht="16" x14ac:dyDescent="0.2">
      <c r="A263" t="s">
        <v>1035</v>
      </c>
      <c r="B263" t="s">
        <v>1036</v>
      </c>
      <c r="C263" t="s">
        <v>1037</v>
      </c>
      <c r="D263">
        <v>4</v>
      </c>
      <c r="E263" t="s">
        <v>13</v>
      </c>
      <c r="F263" t="s">
        <v>13</v>
      </c>
      <c r="G263" t="s">
        <v>1038</v>
      </c>
      <c r="H263" s="3" t="s">
        <v>1039</v>
      </c>
      <c r="I263" t="s">
        <v>1040</v>
      </c>
      <c r="J263" t="s">
        <v>1041</v>
      </c>
    </row>
    <row r="264" spans="1:10" ht="16" x14ac:dyDescent="0.2">
      <c r="A264" t="s">
        <v>1042</v>
      </c>
      <c r="B264" t="s">
        <v>1043</v>
      </c>
      <c r="C264" t="s">
        <v>1044</v>
      </c>
      <c r="D264">
        <v>2</v>
      </c>
      <c r="E264" t="s">
        <v>1045</v>
      </c>
      <c r="F264" t="s">
        <v>13</v>
      </c>
      <c r="G264" t="s">
        <v>1046</v>
      </c>
      <c r="H264" s="3" t="s">
        <v>1047</v>
      </c>
      <c r="I264" t="s">
        <v>390</v>
      </c>
      <c r="J264" t="s">
        <v>1048</v>
      </c>
    </row>
    <row r="265" spans="1:10" ht="16" x14ac:dyDescent="0.2">
      <c r="A265" t="s">
        <v>1049</v>
      </c>
      <c r="B265" t="s">
        <v>1050</v>
      </c>
      <c r="C265" t="s">
        <v>1051</v>
      </c>
      <c r="D265">
        <v>3</v>
      </c>
      <c r="E265" t="s">
        <v>1045</v>
      </c>
      <c r="F265" t="s">
        <v>13</v>
      </c>
      <c r="G265" t="s">
        <v>1046</v>
      </c>
      <c r="H265" s="3" t="s">
        <v>1052</v>
      </c>
      <c r="I265" t="s">
        <v>390</v>
      </c>
      <c r="J265" t="s">
        <v>1053</v>
      </c>
    </row>
    <row r="266" spans="1:10" ht="16" x14ac:dyDescent="0.2">
      <c r="A266" t="s">
        <v>1049</v>
      </c>
      <c r="B266" t="s">
        <v>1054</v>
      </c>
      <c r="C266" t="s">
        <v>1055</v>
      </c>
      <c r="D266">
        <v>2</v>
      </c>
      <c r="E266" t="s">
        <v>1045</v>
      </c>
      <c r="F266" t="s">
        <v>13</v>
      </c>
      <c r="G266" t="s">
        <v>1046</v>
      </c>
      <c r="H266" s="3" t="s">
        <v>1052</v>
      </c>
      <c r="I266" t="s">
        <v>390</v>
      </c>
      <c r="J266" t="s">
        <v>1053</v>
      </c>
    </row>
    <row r="267" spans="1:10" ht="16" x14ac:dyDescent="0.2">
      <c r="A267" t="s">
        <v>1056</v>
      </c>
      <c r="B267" t="s">
        <v>1043</v>
      </c>
      <c r="C267" t="s">
        <v>1044</v>
      </c>
      <c r="D267">
        <v>2</v>
      </c>
      <c r="E267" t="s">
        <v>1045</v>
      </c>
      <c r="F267" t="s">
        <v>13</v>
      </c>
      <c r="G267" t="s">
        <v>1046</v>
      </c>
      <c r="H267" s="3" t="s">
        <v>1057</v>
      </c>
      <c r="I267" t="s">
        <v>390</v>
      </c>
      <c r="J267" t="s">
        <v>1058</v>
      </c>
    </row>
    <row r="268" spans="1:10" ht="16" x14ac:dyDescent="0.2">
      <c r="A268" t="s">
        <v>1042</v>
      </c>
      <c r="B268" t="s">
        <v>1059</v>
      </c>
      <c r="C268" t="s">
        <v>1060</v>
      </c>
      <c r="D268">
        <v>1</v>
      </c>
      <c r="E268" t="s">
        <v>1045</v>
      </c>
      <c r="F268" t="s">
        <v>13</v>
      </c>
      <c r="G268" t="s">
        <v>1046</v>
      </c>
      <c r="H268" s="3" t="s">
        <v>1047</v>
      </c>
      <c r="I268" t="s">
        <v>390</v>
      </c>
      <c r="J268" t="s">
        <v>1048</v>
      </c>
    </row>
    <row r="269" spans="1:10" ht="16" x14ac:dyDescent="0.2">
      <c r="A269" t="s">
        <v>1061</v>
      </c>
      <c r="B269" t="s">
        <v>1062</v>
      </c>
      <c r="C269" t="s">
        <v>1063</v>
      </c>
      <c r="D269">
        <v>2</v>
      </c>
      <c r="E269" t="s">
        <v>13</v>
      </c>
      <c r="F269" t="s">
        <v>13</v>
      </c>
      <c r="G269" t="s">
        <v>1064</v>
      </c>
      <c r="H269" s="3" t="s">
        <v>1065</v>
      </c>
      <c r="I269" t="s">
        <v>62</v>
      </c>
      <c r="J269" t="s">
        <v>1066</v>
      </c>
    </row>
    <row r="270" spans="1:10" ht="16" x14ac:dyDescent="0.2">
      <c r="A270" t="s">
        <v>1067</v>
      </c>
      <c r="B270" t="s">
        <v>1068</v>
      </c>
      <c r="C270" t="s">
        <v>1069</v>
      </c>
      <c r="D270">
        <v>2</v>
      </c>
      <c r="E270" t="s">
        <v>13</v>
      </c>
      <c r="F270" t="s">
        <v>13</v>
      </c>
      <c r="G270" t="s">
        <v>1064</v>
      </c>
      <c r="H270" s="3" t="s">
        <v>1070</v>
      </c>
      <c r="I270" t="s">
        <v>90</v>
      </c>
      <c r="J270" t="s">
        <v>1071</v>
      </c>
    </row>
    <row r="271" spans="1:10" ht="16" x14ac:dyDescent="0.2">
      <c r="A271" t="s">
        <v>1072</v>
      </c>
      <c r="B271" t="s">
        <v>1073</v>
      </c>
      <c r="C271" t="s">
        <v>1074</v>
      </c>
      <c r="D271">
        <v>3</v>
      </c>
      <c r="E271" t="s">
        <v>13</v>
      </c>
      <c r="F271" t="s">
        <v>13</v>
      </c>
      <c r="G271" t="s">
        <v>1075</v>
      </c>
      <c r="H271" s="3" t="s">
        <v>1076</v>
      </c>
      <c r="I271" t="s">
        <v>62</v>
      </c>
      <c r="J271" t="s">
        <v>1077</v>
      </c>
    </row>
    <row r="272" spans="1:10" ht="16" x14ac:dyDescent="0.2">
      <c r="A272" t="s">
        <v>1078</v>
      </c>
      <c r="B272" t="s">
        <v>1079</v>
      </c>
      <c r="C272" t="s">
        <v>1080</v>
      </c>
      <c r="D272">
        <v>7</v>
      </c>
      <c r="E272" t="s">
        <v>13</v>
      </c>
      <c r="F272" t="s">
        <v>13</v>
      </c>
      <c r="G272" t="s">
        <v>1081</v>
      </c>
      <c r="H272" s="3" t="s">
        <v>1082</v>
      </c>
      <c r="I272" t="s">
        <v>1083</v>
      </c>
      <c r="J272" t="s">
        <v>1084</v>
      </c>
    </row>
    <row r="273" spans="1:10" ht="16" x14ac:dyDescent="0.2">
      <c r="A273" t="s">
        <v>1085</v>
      </c>
      <c r="B273" t="s">
        <v>1086</v>
      </c>
      <c r="C273" t="s">
        <v>1087</v>
      </c>
      <c r="D273">
        <v>1</v>
      </c>
      <c r="E273" t="s">
        <v>13</v>
      </c>
      <c r="F273" t="s">
        <v>13</v>
      </c>
      <c r="G273" t="s">
        <v>1089</v>
      </c>
      <c r="H273" s="3" t="s">
        <v>1090</v>
      </c>
      <c r="I273" t="s">
        <v>390</v>
      </c>
      <c r="J273" t="s">
        <v>1091</v>
      </c>
    </row>
    <row r="274" spans="1:10" ht="16" x14ac:dyDescent="0.2">
      <c r="A274" t="s">
        <v>1092</v>
      </c>
      <c r="B274" t="s">
        <v>1093</v>
      </c>
      <c r="C274" t="s">
        <v>1094</v>
      </c>
      <c r="D274">
        <v>1</v>
      </c>
      <c r="E274" t="s">
        <v>13</v>
      </c>
      <c r="F274" t="s">
        <v>13</v>
      </c>
      <c r="G274" t="s">
        <v>1089</v>
      </c>
      <c r="H274" s="3" t="s">
        <v>1095</v>
      </c>
      <c r="I274" t="s">
        <v>390</v>
      </c>
      <c r="J274" t="s">
        <v>1096</v>
      </c>
    </row>
    <row r="275" spans="1:10" ht="16" x14ac:dyDescent="0.2">
      <c r="A275" t="s">
        <v>1097</v>
      </c>
      <c r="B275" t="s">
        <v>1098</v>
      </c>
      <c r="C275" t="s">
        <v>1094</v>
      </c>
      <c r="D275">
        <v>1</v>
      </c>
      <c r="E275" t="s">
        <v>13</v>
      </c>
      <c r="F275" t="s">
        <v>13</v>
      </c>
      <c r="G275" t="s">
        <v>1089</v>
      </c>
      <c r="H275" s="3" t="s">
        <v>1095</v>
      </c>
      <c r="I275" t="s">
        <v>390</v>
      </c>
      <c r="J275" t="s">
        <v>1099</v>
      </c>
    </row>
    <row r="276" spans="1:10" ht="16" x14ac:dyDescent="0.2">
      <c r="A276" t="s">
        <v>1100</v>
      </c>
      <c r="B276" t="s">
        <v>1098</v>
      </c>
      <c r="C276" t="s">
        <v>1094</v>
      </c>
      <c r="D276">
        <v>1</v>
      </c>
      <c r="E276" t="s">
        <v>13</v>
      </c>
      <c r="F276" t="s">
        <v>13</v>
      </c>
      <c r="G276" t="s">
        <v>1089</v>
      </c>
      <c r="H276" s="3" t="s">
        <v>1101</v>
      </c>
      <c r="I276" t="s">
        <v>390</v>
      </c>
      <c r="J276" t="s">
        <v>1102</v>
      </c>
    </row>
    <row r="277" spans="1:10" ht="16" x14ac:dyDescent="0.2">
      <c r="A277" t="s">
        <v>1085</v>
      </c>
      <c r="B277" t="s">
        <v>1103</v>
      </c>
      <c r="C277" t="s">
        <v>1104</v>
      </c>
      <c r="D277">
        <v>2</v>
      </c>
      <c r="E277" t="s">
        <v>13</v>
      </c>
      <c r="F277" t="s">
        <v>13</v>
      </c>
      <c r="G277" t="s">
        <v>1089</v>
      </c>
      <c r="H277" s="3" t="s">
        <v>1090</v>
      </c>
      <c r="I277" t="s">
        <v>390</v>
      </c>
      <c r="J277" t="s">
        <v>1091</v>
      </c>
    </row>
    <row r="278" spans="1:10" ht="16" x14ac:dyDescent="0.2">
      <c r="A278" t="s">
        <v>1085</v>
      </c>
      <c r="B278" t="s">
        <v>1105</v>
      </c>
      <c r="C278" t="s">
        <v>1106</v>
      </c>
      <c r="D278">
        <v>3</v>
      </c>
      <c r="E278" t="s">
        <v>13</v>
      </c>
      <c r="F278" t="s">
        <v>13</v>
      </c>
      <c r="G278" t="s">
        <v>1089</v>
      </c>
      <c r="H278" s="3" t="s">
        <v>1107</v>
      </c>
      <c r="I278" t="s">
        <v>390</v>
      </c>
      <c r="J278" t="s">
        <v>1091</v>
      </c>
    </row>
    <row r="279" spans="1:10" ht="16" x14ac:dyDescent="0.2">
      <c r="A279" t="s">
        <v>1108</v>
      </c>
      <c r="B279" t="s">
        <v>1109</v>
      </c>
      <c r="C279" t="s">
        <v>1110</v>
      </c>
      <c r="D279">
        <v>5</v>
      </c>
      <c r="E279" t="s">
        <v>1111</v>
      </c>
      <c r="F279" t="s">
        <v>13</v>
      </c>
      <c r="G279" t="s">
        <v>1112</v>
      </c>
      <c r="H279" s="3" t="s">
        <v>1113</v>
      </c>
      <c r="I279" t="s">
        <v>423</v>
      </c>
      <c r="J279" t="s">
        <v>1114</v>
      </c>
    </row>
    <row r="280" spans="1:10" ht="16" x14ac:dyDescent="0.2">
      <c r="A280" t="s">
        <v>1018</v>
      </c>
      <c r="B280" t="s">
        <v>1109</v>
      </c>
      <c r="C280" t="s">
        <v>1110</v>
      </c>
      <c r="D280">
        <v>4</v>
      </c>
      <c r="E280" t="s">
        <v>1111</v>
      </c>
      <c r="F280" t="s">
        <v>13</v>
      </c>
      <c r="G280" t="s">
        <v>1112</v>
      </c>
      <c r="H280" s="3" t="s">
        <v>1113</v>
      </c>
      <c r="I280" t="s">
        <v>423</v>
      </c>
      <c r="J280" t="s">
        <v>1019</v>
      </c>
    </row>
    <row r="281" spans="1:10" ht="16" x14ac:dyDescent="0.2">
      <c r="A281" t="s">
        <v>1115</v>
      </c>
      <c r="B281" t="s">
        <v>1116</v>
      </c>
      <c r="C281" t="s">
        <v>1117</v>
      </c>
      <c r="D281">
        <v>4</v>
      </c>
      <c r="E281" t="s">
        <v>1111</v>
      </c>
      <c r="F281" t="s">
        <v>13</v>
      </c>
      <c r="G281" t="s">
        <v>1112</v>
      </c>
      <c r="H281" s="3" t="s">
        <v>1118</v>
      </c>
      <c r="I281" t="s">
        <v>423</v>
      </c>
      <c r="J281" t="s">
        <v>1119</v>
      </c>
    </row>
    <row r="282" spans="1:10" ht="16" x14ac:dyDescent="0.2">
      <c r="A282" t="s">
        <v>1120</v>
      </c>
      <c r="B282" t="s">
        <v>1109</v>
      </c>
      <c r="C282" t="s">
        <v>1110</v>
      </c>
      <c r="D282">
        <v>4</v>
      </c>
      <c r="E282" t="s">
        <v>1111</v>
      </c>
      <c r="F282" t="s">
        <v>13</v>
      </c>
      <c r="G282" t="s">
        <v>1112</v>
      </c>
      <c r="H282" s="3" t="s">
        <v>1113</v>
      </c>
      <c r="I282" t="s">
        <v>423</v>
      </c>
      <c r="J282" t="s">
        <v>1121</v>
      </c>
    </row>
    <row r="283" spans="1:10" ht="16" x14ac:dyDescent="0.2">
      <c r="A283" t="s">
        <v>934</v>
      </c>
      <c r="B283" t="s">
        <v>1122</v>
      </c>
      <c r="C283" t="s">
        <v>1123</v>
      </c>
      <c r="D283">
        <v>1</v>
      </c>
      <c r="E283" t="s">
        <v>13</v>
      </c>
      <c r="F283" t="s">
        <v>13</v>
      </c>
      <c r="G283" t="s">
        <v>1124</v>
      </c>
      <c r="H283" s="3" t="s">
        <v>1125</v>
      </c>
      <c r="I283" t="s">
        <v>970</v>
      </c>
      <c r="J283" t="s">
        <v>937</v>
      </c>
    </row>
    <row r="284" spans="1:10" ht="16" x14ac:dyDescent="0.2">
      <c r="A284" t="s">
        <v>1126</v>
      </c>
      <c r="B284" t="s">
        <v>1127</v>
      </c>
      <c r="C284" t="s">
        <v>1128</v>
      </c>
      <c r="D284">
        <v>3</v>
      </c>
      <c r="E284" t="s">
        <v>13</v>
      </c>
      <c r="F284" t="s">
        <v>13</v>
      </c>
      <c r="G284" t="s">
        <v>1124</v>
      </c>
      <c r="H284" s="3" t="s">
        <v>1125</v>
      </c>
      <c r="I284" t="s">
        <v>970</v>
      </c>
      <c r="J284" t="s">
        <v>1129</v>
      </c>
    </row>
    <row r="285" spans="1:10" ht="16" x14ac:dyDescent="0.2">
      <c r="A285" t="s">
        <v>1130</v>
      </c>
      <c r="B285" t="s">
        <v>1131</v>
      </c>
      <c r="C285" t="s">
        <v>1132</v>
      </c>
      <c r="D285">
        <v>2</v>
      </c>
      <c r="E285" t="s">
        <v>13</v>
      </c>
      <c r="F285" t="s">
        <v>13</v>
      </c>
      <c r="G285" t="s">
        <v>1124</v>
      </c>
      <c r="H285" s="3" t="s">
        <v>1125</v>
      </c>
      <c r="I285" t="s">
        <v>970</v>
      </c>
      <c r="J285" t="s">
        <v>1133</v>
      </c>
    </row>
    <row r="286" spans="1:10" ht="16" x14ac:dyDescent="0.2">
      <c r="A286" t="s">
        <v>934</v>
      </c>
      <c r="B286" t="s">
        <v>1131</v>
      </c>
      <c r="C286" t="s">
        <v>1132</v>
      </c>
      <c r="D286">
        <v>2</v>
      </c>
      <c r="E286" t="s">
        <v>13</v>
      </c>
      <c r="F286" t="s">
        <v>13</v>
      </c>
      <c r="G286" t="s">
        <v>1124</v>
      </c>
      <c r="H286" s="3" t="s">
        <v>1125</v>
      </c>
      <c r="I286" t="s">
        <v>970</v>
      </c>
      <c r="J286" t="s">
        <v>937</v>
      </c>
    </row>
    <row r="287" spans="1:10" ht="16" x14ac:dyDescent="0.2">
      <c r="A287" t="s">
        <v>1130</v>
      </c>
      <c r="B287" t="s">
        <v>1134</v>
      </c>
      <c r="C287" t="s">
        <v>1135</v>
      </c>
      <c r="D287">
        <v>3</v>
      </c>
      <c r="E287" t="s">
        <v>13</v>
      </c>
      <c r="F287" t="s">
        <v>13</v>
      </c>
      <c r="G287" t="s">
        <v>1124</v>
      </c>
      <c r="H287" s="3" t="s">
        <v>1125</v>
      </c>
      <c r="I287" t="s">
        <v>970</v>
      </c>
      <c r="J287" t="s">
        <v>1133</v>
      </c>
    </row>
    <row r="288" spans="1:10" ht="16" x14ac:dyDescent="0.2">
      <c r="A288" t="s">
        <v>1130</v>
      </c>
      <c r="B288" t="s">
        <v>1122</v>
      </c>
      <c r="C288" t="s">
        <v>1123</v>
      </c>
      <c r="D288">
        <v>4</v>
      </c>
      <c r="E288" t="s">
        <v>13</v>
      </c>
      <c r="F288" t="s">
        <v>13</v>
      </c>
      <c r="G288" t="s">
        <v>1124</v>
      </c>
      <c r="H288" s="3" t="s">
        <v>1125</v>
      </c>
      <c r="I288" t="s">
        <v>970</v>
      </c>
      <c r="J288" t="s">
        <v>1133</v>
      </c>
    </row>
    <row r="289" spans="1:10" ht="16" x14ac:dyDescent="0.2">
      <c r="A289" t="s">
        <v>1136</v>
      </c>
      <c r="B289" t="s">
        <v>1131</v>
      </c>
      <c r="C289" t="s">
        <v>1132</v>
      </c>
      <c r="D289">
        <v>1</v>
      </c>
      <c r="E289" t="s">
        <v>13</v>
      </c>
      <c r="F289" t="s">
        <v>13</v>
      </c>
      <c r="G289" t="s">
        <v>1124</v>
      </c>
      <c r="H289" s="3" t="s">
        <v>1125</v>
      </c>
      <c r="I289" t="s">
        <v>970</v>
      </c>
      <c r="J289" t="s">
        <v>1137</v>
      </c>
    </row>
    <row r="290" spans="1:10" ht="16" x14ac:dyDescent="0.2">
      <c r="A290" t="s">
        <v>934</v>
      </c>
      <c r="B290" t="s">
        <v>1138</v>
      </c>
      <c r="C290" t="s">
        <v>1139</v>
      </c>
      <c r="D290">
        <v>3</v>
      </c>
      <c r="E290" t="s">
        <v>13</v>
      </c>
      <c r="F290" t="s">
        <v>13</v>
      </c>
      <c r="G290" t="s">
        <v>1124</v>
      </c>
      <c r="H290" s="3" t="s">
        <v>1125</v>
      </c>
      <c r="I290" t="s">
        <v>970</v>
      </c>
      <c r="J290" t="s">
        <v>937</v>
      </c>
    </row>
    <row r="291" spans="1:10" ht="16" x14ac:dyDescent="0.2">
      <c r="A291" t="s">
        <v>1140</v>
      </c>
      <c r="B291" t="s">
        <v>1141</v>
      </c>
      <c r="C291" t="s">
        <v>1142</v>
      </c>
      <c r="D291">
        <v>3</v>
      </c>
      <c r="E291" t="s">
        <v>13</v>
      </c>
      <c r="F291" t="s">
        <v>13</v>
      </c>
      <c r="G291" t="s">
        <v>1124</v>
      </c>
      <c r="H291" s="3" t="s">
        <v>1143</v>
      </c>
      <c r="I291" t="s">
        <v>970</v>
      </c>
      <c r="J291" t="s">
        <v>1144</v>
      </c>
    </row>
    <row r="292" spans="1:10" ht="16" x14ac:dyDescent="0.2">
      <c r="A292" t="s">
        <v>1145</v>
      </c>
      <c r="B292" t="s">
        <v>1146</v>
      </c>
      <c r="C292" t="s">
        <v>1147</v>
      </c>
      <c r="D292">
        <v>2</v>
      </c>
      <c r="E292" t="s">
        <v>13</v>
      </c>
      <c r="F292" t="s">
        <v>13</v>
      </c>
      <c r="G292" t="s">
        <v>1124</v>
      </c>
      <c r="H292" s="3" t="s">
        <v>1125</v>
      </c>
      <c r="I292" t="s">
        <v>970</v>
      </c>
      <c r="J292" t="s">
        <v>1148</v>
      </c>
    </row>
    <row r="293" spans="1:10" ht="16" x14ac:dyDescent="0.2">
      <c r="A293" t="s">
        <v>1136</v>
      </c>
      <c r="B293" t="s">
        <v>1122</v>
      </c>
      <c r="C293" t="s">
        <v>1123</v>
      </c>
      <c r="D293">
        <v>2</v>
      </c>
      <c r="E293" t="s">
        <v>13</v>
      </c>
      <c r="F293" t="s">
        <v>13</v>
      </c>
      <c r="G293" t="s">
        <v>1124</v>
      </c>
      <c r="H293" s="3" t="s">
        <v>1125</v>
      </c>
      <c r="I293" t="s">
        <v>970</v>
      </c>
      <c r="J293" t="s">
        <v>1137</v>
      </c>
    </row>
    <row r="294" spans="1:10" ht="16" x14ac:dyDescent="0.2">
      <c r="A294" t="s">
        <v>1145</v>
      </c>
      <c r="B294" t="s">
        <v>1149</v>
      </c>
      <c r="C294" t="s">
        <v>1150</v>
      </c>
      <c r="D294">
        <v>4</v>
      </c>
      <c r="E294" t="s">
        <v>13</v>
      </c>
      <c r="F294" t="s">
        <v>13</v>
      </c>
      <c r="G294" t="s">
        <v>1124</v>
      </c>
      <c r="H294" s="3" t="s">
        <v>1143</v>
      </c>
      <c r="I294" t="s">
        <v>970</v>
      </c>
      <c r="J294" t="s">
        <v>1148</v>
      </c>
    </row>
    <row r="295" spans="1:10" ht="16" x14ac:dyDescent="0.2">
      <c r="A295" t="s">
        <v>1126</v>
      </c>
      <c r="B295" t="s">
        <v>1151</v>
      </c>
      <c r="C295" t="s">
        <v>1152</v>
      </c>
      <c r="D295">
        <v>5</v>
      </c>
      <c r="E295" t="s">
        <v>13</v>
      </c>
      <c r="F295" t="s">
        <v>13</v>
      </c>
      <c r="G295" t="s">
        <v>1124</v>
      </c>
      <c r="H295" s="3" t="s">
        <v>1125</v>
      </c>
      <c r="I295" t="s">
        <v>970</v>
      </c>
      <c r="J295" t="s">
        <v>1129</v>
      </c>
    </row>
    <row r="296" spans="1:10" ht="16" x14ac:dyDescent="0.2">
      <c r="A296" t="s">
        <v>1126</v>
      </c>
      <c r="B296" t="s">
        <v>1131</v>
      </c>
      <c r="C296" t="s">
        <v>1132</v>
      </c>
      <c r="D296">
        <v>2</v>
      </c>
      <c r="E296" t="s">
        <v>13</v>
      </c>
      <c r="F296" t="s">
        <v>13</v>
      </c>
      <c r="G296" t="s">
        <v>1124</v>
      </c>
      <c r="H296" s="3" t="s">
        <v>1125</v>
      </c>
      <c r="I296" t="s">
        <v>970</v>
      </c>
      <c r="J296" t="s">
        <v>1129</v>
      </c>
    </row>
    <row r="297" spans="1:10" ht="16" x14ac:dyDescent="0.2">
      <c r="A297" t="s">
        <v>1126</v>
      </c>
      <c r="B297" t="s">
        <v>1122</v>
      </c>
      <c r="C297" t="s">
        <v>1123</v>
      </c>
      <c r="D297">
        <v>1</v>
      </c>
      <c r="E297" t="s">
        <v>13</v>
      </c>
      <c r="F297" t="s">
        <v>13</v>
      </c>
      <c r="G297" t="s">
        <v>1124</v>
      </c>
      <c r="H297" s="3" t="s">
        <v>1125</v>
      </c>
      <c r="I297" t="s">
        <v>970</v>
      </c>
      <c r="J297" t="s">
        <v>1129</v>
      </c>
    </row>
    <row r="298" spans="1:10" ht="16" x14ac:dyDescent="0.2">
      <c r="A298" t="s">
        <v>1145</v>
      </c>
      <c r="B298" t="s">
        <v>1131</v>
      </c>
      <c r="C298" t="s">
        <v>1132</v>
      </c>
      <c r="D298">
        <v>5</v>
      </c>
      <c r="E298" t="s">
        <v>13</v>
      </c>
      <c r="F298" t="s">
        <v>13</v>
      </c>
      <c r="G298" t="s">
        <v>1124</v>
      </c>
      <c r="H298" s="3" t="s">
        <v>1125</v>
      </c>
      <c r="I298" t="s">
        <v>970</v>
      </c>
      <c r="J298" t="s">
        <v>1148</v>
      </c>
    </row>
    <row r="299" spans="1:10" ht="32" x14ac:dyDescent="0.2">
      <c r="A299" t="s">
        <v>1153</v>
      </c>
      <c r="B299" t="s">
        <v>1154</v>
      </c>
      <c r="C299" t="s">
        <v>1155</v>
      </c>
      <c r="D299">
        <v>2</v>
      </c>
      <c r="E299" t="s">
        <v>13</v>
      </c>
      <c r="F299" t="s">
        <v>13</v>
      </c>
      <c r="G299" t="s">
        <v>1156</v>
      </c>
      <c r="H299" s="3" t="s">
        <v>1157</v>
      </c>
      <c r="I299" t="s">
        <v>970</v>
      </c>
      <c r="J299" t="s">
        <v>1158</v>
      </c>
    </row>
    <row r="300" spans="1:10" ht="16" x14ac:dyDescent="0.2">
      <c r="A300" t="s">
        <v>1159</v>
      </c>
      <c r="B300" t="s">
        <v>1160</v>
      </c>
      <c r="C300" t="s">
        <v>1161</v>
      </c>
      <c r="D300">
        <v>8</v>
      </c>
      <c r="E300" t="s">
        <v>13</v>
      </c>
      <c r="F300" t="s">
        <v>13</v>
      </c>
      <c r="G300" t="s">
        <v>1162</v>
      </c>
      <c r="H300" s="3" t="s">
        <v>1163</v>
      </c>
      <c r="I300" t="s">
        <v>1002</v>
      </c>
      <c r="J300" t="s">
        <v>1164</v>
      </c>
    </row>
    <row r="301" spans="1:10" ht="16" x14ac:dyDescent="0.2">
      <c r="A301" t="s">
        <v>1165</v>
      </c>
      <c r="B301" t="s">
        <v>1166</v>
      </c>
      <c r="C301" t="s">
        <v>1167</v>
      </c>
      <c r="D301">
        <v>1</v>
      </c>
      <c r="E301" t="s">
        <v>13</v>
      </c>
      <c r="F301" t="s">
        <v>13</v>
      </c>
      <c r="G301" t="s">
        <v>1162</v>
      </c>
      <c r="H301" s="3" t="s">
        <v>1168</v>
      </c>
      <c r="I301" t="s">
        <v>1002</v>
      </c>
      <c r="J301" t="s">
        <v>1169</v>
      </c>
    </row>
    <row r="302" spans="1:10" ht="16" x14ac:dyDescent="0.2">
      <c r="A302" t="s">
        <v>1165</v>
      </c>
      <c r="B302" t="s">
        <v>1170</v>
      </c>
      <c r="C302" t="s">
        <v>1171</v>
      </c>
      <c r="D302">
        <v>2</v>
      </c>
      <c r="E302" t="s">
        <v>13</v>
      </c>
      <c r="F302" t="s">
        <v>13</v>
      </c>
      <c r="G302" t="s">
        <v>1162</v>
      </c>
      <c r="H302" s="3" t="s">
        <v>1168</v>
      </c>
      <c r="I302" t="s">
        <v>1002</v>
      </c>
      <c r="J302" t="s">
        <v>1169</v>
      </c>
    </row>
    <row r="303" spans="1:10" ht="16" x14ac:dyDescent="0.2">
      <c r="A303" t="s">
        <v>1159</v>
      </c>
      <c r="B303" t="s">
        <v>1172</v>
      </c>
      <c r="C303" t="s">
        <v>1173</v>
      </c>
      <c r="D303">
        <v>7</v>
      </c>
      <c r="E303" t="s">
        <v>13</v>
      </c>
      <c r="F303" t="s">
        <v>13</v>
      </c>
      <c r="G303" t="s">
        <v>1162</v>
      </c>
      <c r="H303" s="3" t="s">
        <v>1174</v>
      </c>
      <c r="I303" t="s">
        <v>1002</v>
      </c>
      <c r="J303" t="s">
        <v>1164</v>
      </c>
    </row>
    <row r="304" spans="1:10" ht="16" x14ac:dyDescent="0.2">
      <c r="A304" t="s">
        <v>1175</v>
      </c>
      <c r="B304" t="s">
        <v>1176</v>
      </c>
      <c r="C304" t="s">
        <v>1177</v>
      </c>
      <c r="D304">
        <v>1</v>
      </c>
      <c r="E304" t="s">
        <v>13</v>
      </c>
      <c r="F304" t="s">
        <v>13</v>
      </c>
      <c r="G304" t="s">
        <v>1162</v>
      </c>
      <c r="H304" s="3" t="s">
        <v>1178</v>
      </c>
      <c r="I304" t="s">
        <v>1002</v>
      </c>
      <c r="J304" t="s">
        <v>1179</v>
      </c>
    </row>
    <row r="305" spans="1:10" ht="16" x14ac:dyDescent="0.2">
      <c r="A305" t="s">
        <v>1159</v>
      </c>
      <c r="B305" t="s">
        <v>1180</v>
      </c>
      <c r="C305" t="s">
        <v>1181</v>
      </c>
      <c r="D305">
        <v>10</v>
      </c>
      <c r="E305" t="s">
        <v>13</v>
      </c>
      <c r="F305" t="s">
        <v>13</v>
      </c>
      <c r="G305" t="s">
        <v>1162</v>
      </c>
      <c r="H305" s="3" t="s">
        <v>1182</v>
      </c>
      <c r="I305" t="s">
        <v>1002</v>
      </c>
      <c r="J305" t="s">
        <v>1164</v>
      </c>
    </row>
    <row r="306" spans="1:10" ht="16" x14ac:dyDescent="0.2">
      <c r="A306" t="s">
        <v>1183</v>
      </c>
      <c r="B306" t="s">
        <v>1184</v>
      </c>
      <c r="C306" t="s">
        <v>1185</v>
      </c>
      <c r="D306">
        <v>3</v>
      </c>
      <c r="E306" t="s">
        <v>13</v>
      </c>
      <c r="F306" t="s">
        <v>13</v>
      </c>
      <c r="G306" t="s">
        <v>1162</v>
      </c>
      <c r="H306" s="3" t="s">
        <v>1178</v>
      </c>
      <c r="I306" t="s">
        <v>1002</v>
      </c>
      <c r="J306" t="s">
        <v>1186</v>
      </c>
    </row>
    <row r="307" spans="1:10" ht="16" x14ac:dyDescent="0.2">
      <c r="A307" t="s">
        <v>1175</v>
      </c>
      <c r="B307" t="s">
        <v>1187</v>
      </c>
      <c r="C307" t="s">
        <v>1188</v>
      </c>
      <c r="D307">
        <v>3</v>
      </c>
      <c r="E307" t="s">
        <v>13</v>
      </c>
      <c r="F307" t="s">
        <v>13</v>
      </c>
      <c r="G307" t="s">
        <v>1162</v>
      </c>
      <c r="H307" s="3" t="s">
        <v>1178</v>
      </c>
      <c r="I307" t="s">
        <v>1002</v>
      </c>
      <c r="J307" t="s">
        <v>1179</v>
      </c>
    </row>
    <row r="308" spans="1:10" ht="16" x14ac:dyDescent="0.2">
      <c r="A308" t="s">
        <v>1183</v>
      </c>
      <c r="B308" t="s">
        <v>1189</v>
      </c>
      <c r="C308" t="s">
        <v>1190</v>
      </c>
      <c r="D308">
        <v>2</v>
      </c>
      <c r="E308" t="s">
        <v>13</v>
      </c>
      <c r="F308" t="s">
        <v>13</v>
      </c>
      <c r="G308" t="s">
        <v>1162</v>
      </c>
      <c r="H308" s="3" t="s">
        <v>1174</v>
      </c>
      <c r="I308" t="s">
        <v>1002</v>
      </c>
      <c r="J308" t="s">
        <v>1186</v>
      </c>
    </row>
    <row r="309" spans="1:10" ht="16" x14ac:dyDescent="0.2">
      <c r="A309" t="s">
        <v>1159</v>
      </c>
      <c r="B309" t="s">
        <v>1191</v>
      </c>
      <c r="C309" t="s">
        <v>1192</v>
      </c>
      <c r="D309">
        <v>4</v>
      </c>
      <c r="E309" t="s">
        <v>13</v>
      </c>
      <c r="F309" t="s">
        <v>13</v>
      </c>
      <c r="G309" t="s">
        <v>1162</v>
      </c>
      <c r="H309" s="3" t="s">
        <v>1174</v>
      </c>
      <c r="I309" t="s">
        <v>1002</v>
      </c>
      <c r="J309" t="s">
        <v>1164</v>
      </c>
    </row>
    <row r="310" spans="1:10" ht="16" x14ac:dyDescent="0.2">
      <c r="A310" t="s">
        <v>1193</v>
      </c>
      <c r="B310" t="s">
        <v>1194</v>
      </c>
      <c r="C310" t="s">
        <v>1195</v>
      </c>
      <c r="D310">
        <v>1</v>
      </c>
      <c r="E310" t="s">
        <v>13</v>
      </c>
      <c r="F310" t="s">
        <v>13</v>
      </c>
      <c r="G310" t="s">
        <v>1162</v>
      </c>
      <c r="H310" s="3" t="s">
        <v>1178</v>
      </c>
      <c r="I310" t="s">
        <v>1002</v>
      </c>
      <c r="J310" t="s">
        <v>1196</v>
      </c>
    </row>
    <row r="311" spans="1:10" ht="16" x14ac:dyDescent="0.2">
      <c r="A311" t="s">
        <v>1193</v>
      </c>
      <c r="B311" t="s">
        <v>1197</v>
      </c>
      <c r="C311" t="s">
        <v>1198</v>
      </c>
      <c r="D311">
        <v>2</v>
      </c>
      <c r="E311" t="s">
        <v>13</v>
      </c>
      <c r="F311" t="s">
        <v>13</v>
      </c>
      <c r="G311" t="s">
        <v>1162</v>
      </c>
      <c r="H311" s="3" t="s">
        <v>1174</v>
      </c>
      <c r="I311" t="s">
        <v>1002</v>
      </c>
      <c r="J311" t="s">
        <v>1196</v>
      </c>
    </row>
    <row r="312" spans="1:10" ht="32" x14ac:dyDescent="0.2">
      <c r="A312" t="s">
        <v>1199</v>
      </c>
      <c r="B312" t="s">
        <v>1200</v>
      </c>
      <c r="C312" t="s">
        <v>1201</v>
      </c>
      <c r="D312">
        <v>7</v>
      </c>
      <c r="E312" t="s">
        <v>13</v>
      </c>
      <c r="F312" t="s">
        <v>13</v>
      </c>
      <c r="G312" t="s">
        <v>1162</v>
      </c>
      <c r="H312" s="3" t="s">
        <v>1202</v>
      </c>
      <c r="I312" t="s">
        <v>1002</v>
      </c>
      <c r="J312" t="s">
        <v>1203</v>
      </c>
    </row>
    <row r="313" spans="1:10" ht="16" x14ac:dyDescent="0.2">
      <c r="A313" t="s">
        <v>997</v>
      </c>
      <c r="B313" t="s">
        <v>1180</v>
      </c>
      <c r="C313" t="s">
        <v>1181</v>
      </c>
      <c r="D313">
        <v>7</v>
      </c>
      <c r="E313" t="s">
        <v>13</v>
      </c>
      <c r="F313" t="s">
        <v>13</v>
      </c>
      <c r="G313" t="s">
        <v>1162</v>
      </c>
      <c r="H313" s="3" t="s">
        <v>1182</v>
      </c>
      <c r="I313" t="s">
        <v>1002</v>
      </c>
      <c r="J313" t="s">
        <v>1003</v>
      </c>
    </row>
    <row r="314" spans="1:10" ht="32" x14ac:dyDescent="0.2">
      <c r="A314" t="s">
        <v>1193</v>
      </c>
      <c r="B314" t="s">
        <v>1204</v>
      </c>
      <c r="C314" t="s">
        <v>1205</v>
      </c>
      <c r="D314">
        <v>4</v>
      </c>
      <c r="E314" t="s">
        <v>637</v>
      </c>
      <c r="F314" t="s">
        <v>13</v>
      </c>
      <c r="G314" t="s">
        <v>1206</v>
      </c>
      <c r="H314" s="3" t="s">
        <v>1207</v>
      </c>
      <c r="I314" t="s">
        <v>1208</v>
      </c>
      <c r="J314" t="s">
        <v>1196</v>
      </c>
    </row>
    <row r="315" spans="1:10" ht="16" x14ac:dyDescent="0.2">
      <c r="A315" t="s">
        <v>1209</v>
      </c>
      <c r="B315" t="s">
        <v>1210</v>
      </c>
      <c r="C315" t="s">
        <v>1211</v>
      </c>
      <c r="D315">
        <v>2</v>
      </c>
      <c r="E315">
        <f>230</f>
        <v>230</v>
      </c>
      <c r="F315" t="s">
        <v>13</v>
      </c>
      <c r="G315" t="s">
        <v>1212</v>
      </c>
      <c r="H315" s="3" t="s">
        <v>1213</v>
      </c>
      <c r="I315" t="s">
        <v>337</v>
      </c>
      <c r="J315" t="s">
        <v>1214</v>
      </c>
    </row>
    <row r="316" spans="1:10" ht="16" x14ac:dyDescent="0.2">
      <c r="A316" t="s">
        <v>1215</v>
      </c>
      <c r="B316" t="s">
        <v>1216</v>
      </c>
      <c r="C316" t="s">
        <v>1217</v>
      </c>
      <c r="D316">
        <v>3</v>
      </c>
      <c r="E316">
        <f>230</f>
        <v>230</v>
      </c>
      <c r="F316" t="s">
        <v>13</v>
      </c>
      <c r="G316" t="s">
        <v>1212</v>
      </c>
      <c r="H316" s="3" t="s">
        <v>1213</v>
      </c>
      <c r="I316" t="s">
        <v>337</v>
      </c>
      <c r="J316" t="s">
        <v>1218</v>
      </c>
    </row>
    <row r="317" spans="1:10" ht="16" x14ac:dyDescent="0.2">
      <c r="A317" t="s">
        <v>1215</v>
      </c>
      <c r="B317" t="s">
        <v>1219</v>
      </c>
      <c r="C317" t="s">
        <v>1220</v>
      </c>
      <c r="D317">
        <v>2</v>
      </c>
      <c r="E317">
        <f>230</f>
        <v>230</v>
      </c>
      <c r="F317" t="s">
        <v>13</v>
      </c>
      <c r="G317" t="s">
        <v>1212</v>
      </c>
      <c r="H317" s="3" t="s">
        <v>1213</v>
      </c>
      <c r="I317" t="s">
        <v>337</v>
      </c>
      <c r="J317" t="s">
        <v>1218</v>
      </c>
    </row>
    <row r="318" spans="1:10" ht="16" x14ac:dyDescent="0.2">
      <c r="A318" t="s">
        <v>1209</v>
      </c>
      <c r="B318" t="s">
        <v>1221</v>
      </c>
      <c r="C318" t="s">
        <v>1222</v>
      </c>
      <c r="D318">
        <v>5</v>
      </c>
      <c r="E318">
        <f>230</f>
        <v>230</v>
      </c>
      <c r="F318" t="s">
        <v>13</v>
      </c>
      <c r="G318" t="s">
        <v>1212</v>
      </c>
      <c r="H318" s="3" t="s">
        <v>1213</v>
      </c>
      <c r="I318" t="s">
        <v>337</v>
      </c>
      <c r="J318" t="s">
        <v>1214</v>
      </c>
    </row>
    <row r="319" spans="1:10" ht="16" x14ac:dyDescent="0.2">
      <c r="A319" t="s">
        <v>1223</v>
      </c>
      <c r="B319" t="s">
        <v>1224</v>
      </c>
      <c r="C319" t="s">
        <v>1225</v>
      </c>
      <c r="D319">
        <v>1</v>
      </c>
      <c r="E319" t="s">
        <v>13</v>
      </c>
      <c r="F319" t="s">
        <v>13</v>
      </c>
      <c r="G319" t="s">
        <v>1226</v>
      </c>
      <c r="H319" s="3" t="s">
        <v>1227</v>
      </c>
      <c r="I319" t="s">
        <v>1208</v>
      </c>
      <c r="J319" t="s">
        <v>1228</v>
      </c>
    </row>
    <row r="320" spans="1:10" ht="16" x14ac:dyDescent="0.2">
      <c r="A320" t="s">
        <v>1229</v>
      </c>
      <c r="B320" t="s">
        <v>1230</v>
      </c>
      <c r="C320" t="s">
        <v>1231</v>
      </c>
      <c r="D320">
        <v>2</v>
      </c>
      <c r="E320" t="s">
        <v>13</v>
      </c>
      <c r="F320" t="s">
        <v>13</v>
      </c>
      <c r="G320" t="s">
        <v>1232</v>
      </c>
      <c r="H320" s="3" t="s">
        <v>1233</v>
      </c>
      <c r="I320" t="s">
        <v>423</v>
      </c>
      <c r="J320" t="s">
        <v>1234</v>
      </c>
    </row>
    <row r="321" spans="1:10" ht="16" x14ac:dyDescent="0.2">
      <c r="A321" t="s">
        <v>1229</v>
      </c>
      <c r="B321" t="s">
        <v>1235</v>
      </c>
      <c r="C321" t="s">
        <v>1236</v>
      </c>
      <c r="D321">
        <v>1</v>
      </c>
      <c r="E321" t="s">
        <v>13</v>
      </c>
      <c r="F321" t="s">
        <v>13</v>
      </c>
      <c r="G321" t="s">
        <v>1232</v>
      </c>
      <c r="H321" s="3" t="s">
        <v>1233</v>
      </c>
      <c r="I321" t="s">
        <v>423</v>
      </c>
      <c r="J321" t="s">
        <v>1234</v>
      </c>
    </row>
    <row r="322" spans="1:10" ht="16" x14ac:dyDescent="0.2">
      <c r="A322" t="s">
        <v>1237</v>
      </c>
      <c r="B322" t="s">
        <v>1238</v>
      </c>
      <c r="C322" t="s">
        <v>1239</v>
      </c>
      <c r="D322">
        <v>1</v>
      </c>
      <c r="E322" t="s">
        <v>13</v>
      </c>
      <c r="F322" t="s">
        <v>13</v>
      </c>
      <c r="G322" t="s">
        <v>1240</v>
      </c>
      <c r="H322" s="3" t="s">
        <v>1241</v>
      </c>
      <c r="I322" t="s">
        <v>16</v>
      </c>
      <c r="J322" t="s">
        <v>1242</v>
      </c>
    </row>
    <row r="323" spans="1:10" ht="16" x14ac:dyDescent="0.2">
      <c r="A323" t="s">
        <v>1243</v>
      </c>
      <c r="B323" t="s">
        <v>1244</v>
      </c>
      <c r="C323" t="s">
        <v>1245</v>
      </c>
      <c r="D323">
        <v>5</v>
      </c>
      <c r="E323" t="s">
        <v>1246</v>
      </c>
      <c r="F323" t="s">
        <v>13</v>
      </c>
      <c r="G323" t="s">
        <v>1247</v>
      </c>
      <c r="H323" s="3" t="s">
        <v>1248</v>
      </c>
      <c r="I323" t="s">
        <v>1002</v>
      </c>
      <c r="J323" t="s">
        <v>1249</v>
      </c>
    </row>
    <row r="324" spans="1:10" ht="16" x14ac:dyDescent="0.2">
      <c r="A324" t="s">
        <v>1250</v>
      </c>
      <c r="B324" t="s">
        <v>1251</v>
      </c>
      <c r="C324" t="s">
        <v>1252</v>
      </c>
      <c r="D324">
        <v>3</v>
      </c>
      <c r="E324" t="s">
        <v>1246</v>
      </c>
      <c r="F324" t="s">
        <v>13</v>
      </c>
      <c r="G324" t="s">
        <v>1247</v>
      </c>
      <c r="H324" s="3" t="s">
        <v>1253</v>
      </c>
      <c r="I324" t="s">
        <v>1002</v>
      </c>
      <c r="J324" t="s">
        <v>1254</v>
      </c>
    </row>
    <row r="325" spans="1:10" ht="16" x14ac:dyDescent="0.2">
      <c r="A325" t="s">
        <v>1255</v>
      </c>
      <c r="B325" t="s">
        <v>1256</v>
      </c>
      <c r="C325" t="s">
        <v>1257</v>
      </c>
      <c r="D325">
        <v>8</v>
      </c>
      <c r="E325" t="s">
        <v>1246</v>
      </c>
      <c r="F325" t="s">
        <v>13</v>
      </c>
      <c r="G325" t="s">
        <v>1247</v>
      </c>
      <c r="H325" s="3" t="s">
        <v>1258</v>
      </c>
      <c r="I325" t="s">
        <v>1002</v>
      </c>
      <c r="J325" t="s">
        <v>1259</v>
      </c>
    </row>
    <row r="326" spans="1:10" ht="16" x14ac:dyDescent="0.2">
      <c r="A326" t="s">
        <v>1260</v>
      </c>
      <c r="B326" t="s">
        <v>1261</v>
      </c>
      <c r="C326" t="s">
        <v>1262</v>
      </c>
      <c r="D326">
        <v>2</v>
      </c>
      <c r="E326" t="s">
        <v>1246</v>
      </c>
      <c r="F326" t="s">
        <v>13</v>
      </c>
      <c r="G326" t="s">
        <v>1247</v>
      </c>
      <c r="H326" s="3" t="s">
        <v>1253</v>
      </c>
      <c r="I326" t="s">
        <v>1002</v>
      </c>
      <c r="J326" t="s">
        <v>1263</v>
      </c>
    </row>
    <row r="327" spans="1:10" ht="16" x14ac:dyDescent="0.2">
      <c r="A327" t="s">
        <v>1264</v>
      </c>
      <c r="B327" t="s">
        <v>1265</v>
      </c>
      <c r="C327" t="s">
        <v>1266</v>
      </c>
      <c r="D327">
        <v>2</v>
      </c>
      <c r="E327" t="s">
        <v>1246</v>
      </c>
      <c r="F327" t="s">
        <v>13</v>
      </c>
      <c r="G327" t="s">
        <v>1247</v>
      </c>
      <c r="H327" s="3" t="s">
        <v>1267</v>
      </c>
      <c r="I327" t="s">
        <v>1002</v>
      </c>
      <c r="J327" t="s">
        <v>1268</v>
      </c>
    </row>
    <row r="328" spans="1:10" ht="16" x14ac:dyDescent="0.2">
      <c r="A328" t="s">
        <v>1243</v>
      </c>
      <c r="B328" t="s">
        <v>1269</v>
      </c>
      <c r="C328" t="s">
        <v>1270</v>
      </c>
      <c r="D328">
        <v>1</v>
      </c>
      <c r="E328" t="s">
        <v>1246</v>
      </c>
      <c r="F328" t="s">
        <v>13</v>
      </c>
      <c r="G328" t="s">
        <v>1247</v>
      </c>
      <c r="H328" s="3" t="s">
        <v>1271</v>
      </c>
      <c r="I328" t="s">
        <v>1002</v>
      </c>
      <c r="J328" t="s">
        <v>1249</v>
      </c>
    </row>
    <row r="329" spans="1:10" ht="16" x14ac:dyDescent="0.2">
      <c r="A329" t="s">
        <v>418</v>
      </c>
      <c r="B329" t="s">
        <v>1272</v>
      </c>
      <c r="C329" t="s">
        <v>1273</v>
      </c>
      <c r="D329">
        <v>6</v>
      </c>
      <c r="E329" t="s">
        <v>1280</v>
      </c>
      <c r="F329" t="s">
        <v>13</v>
      </c>
      <c r="G329" t="s">
        <v>1274</v>
      </c>
      <c r="H329" s="3" t="s">
        <v>1275</v>
      </c>
      <c r="I329" t="s">
        <v>1276</v>
      </c>
      <c r="J329" t="s">
        <v>424</v>
      </c>
    </row>
    <row r="330" spans="1:10" ht="16" x14ac:dyDescent="0.2">
      <c r="A330" t="s">
        <v>1277</v>
      </c>
      <c r="B330" t="s">
        <v>1278</v>
      </c>
      <c r="C330" t="s">
        <v>1279</v>
      </c>
      <c r="D330">
        <v>5</v>
      </c>
      <c r="E330" t="s">
        <v>1280</v>
      </c>
      <c r="F330" t="s">
        <v>13</v>
      </c>
      <c r="G330" t="s">
        <v>1274</v>
      </c>
      <c r="H330" s="3" t="s">
        <v>1281</v>
      </c>
      <c r="I330" t="s">
        <v>1282</v>
      </c>
      <c r="J330" t="s">
        <v>1283</v>
      </c>
    </row>
    <row r="331" spans="1:10" ht="16" x14ac:dyDescent="0.2">
      <c r="A331" t="s">
        <v>1284</v>
      </c>
      <c r="B331" t="s">
        <v>1285</v>
      </c>
      <c r="C331" t="s">
        <v>1286</v>
      </c>
      <c r="D331">
        <v>5</v>
      </c>
      <c r="E331" t="s">
        <v>1045</v>
      </c>
      <c r="F331" t="s">
        <v>13</v>
      </c>
      <c r="G331" t="s">
        <v>1287</v>
      </c>
      <c r="H331" s="3" t="s">
        <v>1288</v>
      </c>
      <c r="I331" t="s">
        <v>1002</v>
      </c>
      <c r="J331" t="s">
        <v>1289</v>
      </c>
    </row>
    <row r="332" spans="1:10" ht="16" x14ac:dyDescent="0.2">
      <c r="A332" t="s">
        <v>1290</v>
      </c>
      <c r="B332" t="s">
        <v>1291</v>
      </c>
      <c r="C332" t="s">
        <v>1292</v>
      </c>
      <c r="D332">
        <v>1</v>
      </c>
      <c r="E332" t="s">
        <v>1045</v>
      </c>
      <c r="F332" t="s">
        <v>13</v>
      </c>
      <c r="G332" t="s">
        <v>1287</v>
      </c>
      <c r="H332" s="3" t="s">
        <v>1293</v>
      </c>
      <c r="I332" t="s">
        <v>1002</v>
      </c>
      <c r="J332" t="s">
        <v>1294</v>
      </c>
    </row>
    <row r="333" spans="1:10" ht="16" x14ac:dyDescent="0.2">
      <c r="A333" t="s">
        <v>1295</v>
      </c>
      <c r="B333" t="s">
        <v>1296</v>
      </c>
      <c r="C333" t="s">
        <v>1297</v>
      </c>
      <c r="D333">
        <v>1</v>
      </c>
      <c r="E333" t="s">
        <v>1045</v>
      </c>
      <c r="F333" t="s">
        <v>13</v>
      </c>
      <c r="G333" t="s">
        <v>1287</v>
      </c>
      <c r="H333" s="3" t="s">
        <v>1298</v>
      </c>
      <c r="I333" t="s">
        <v>1002</v>
      </c>
      <c r="J333" t="s">
        <v>1299</v>
      </c>
    </row>
    <row r="334" spans="1:10" ht="16" x14ac:dyDescent="0.2">
      <c r="A334" t="s">
        <v>1295</v>
      </c>
      <c r="B334" t="s">
        <v>1300</v>
      </c>
      <c r="C334" t="s">
        <v>1301</v>
      </c>
      <c r="D334">
        <v>4</v>
      </c>
      <c r="E334" t="s">
        <v>1045</v>
      </c>
      <c r="F334" t="s">
        <v>13</v>
      </c>
      <c r="G334" t="s">
        <v>1287</v>
      </c>
      <c r="H334" s="3" t="s">
        <v>1298</v>
      </c>
      <c r="I334" t="s">
        <v>1002</v>
      </c>
      <c r="J334" t="s">
        <v>1299</v>
      </c>
    </row>
    <row r="335" spans="1:10" ht="16" x14ac:dyDescent="0.2">
      <c r="A335" t="s">
        <v>1302</v>
      </c>
      <c r="B335" t="s">
        <v>1303</v>
      </c>
      <c r="C335" t="s">
        <v>1304</v>
      </c>
      <c r="D335">
        <v>2</v>
      </c>
      <c r="E335" t="s">
        <v>1045</v>
      </c>
      <c r="F335" t="s">
        <v>13</v>
      </c>
      <c r="G335" t="s">
        <v>1287</v>
      </c>
      <c r="H335" s="3" t="s">
        <v>1298</v>
      </c>
      <c r="I335" t="s">
        <v>1002</v>
      </c>
      <c r="J335" t="s">
        <v>1305</v>
      </c>
    </row>
    <row r="336" spans="1:10" ht="16" x14ac:dyDescent="0.2">
      <c r="A336" t="s">
        <v>1302</v>
      </c>
      <c r="B336" t="s">
        <v>1306</v>
      </c>
      <c r="C336" t="s">
        <v>1307</v>
      </c>
      <c r="D336">
        <v>1</v>
      </c>
      <c r="E336" t="s">
        <v>1045</v>
      </c>
      <c r="F336" t="s">
        <v>13</v>
      </c>
      <c r="G336" t="s">
        <v>1287</v>
      </c>
      <c r="H336" s="3" t="s">
        <v>1298</v>
      </c>
      <c r="I336" t="s">
        <v>1002</v>
      </c>
      <c r="J336" t="s">
        <v>1305</v>
      </c>
    </row>
    <row r="337" spans="1:10" ht="16" x14ac:dyDescent="0.2">
      <c r="A337" t="s">
        <v>1295</v>
      </c>
      <c r="B337" t="s">
        <v>1308</v>
      </c>
      <c r="C337" t="s">
        <v>1309</v>
      </c>
      <c r="D337">
        <v>5</v>
      </c>
      <c r="E337" t="s">
        <v>1045</v>
      </c>
      <c r="F337" t="s">
        <v>13</v>
      </c>
      <c r="G337" t="s">
        <v>1287</v>
      </c>
      <c r="H337" s="3" t="s">
        <v>1298</v>
      </c>
      <c r="I337" t="s">
        <v>1002</v>
      </c>
      <c r="J337" t="s">
        <v>1299</v>
      </c>
    </row>
    <row r="338" spans="1:10" ht="16" x14ac:dyDescent="0.2">
      <c r="A338" t="s">
        <v>1193</v>
      </c>
      <c r="B338" t="s">
        <v>1310</v>
      </c>
      <c r="C338" t="s">
        <v>1311</v>
      </c>
      <c r="D338">
        <v>3</v>
      </c>
      <c r="E338" t="s">
        <v>13</v>
      </c>
      <c r="F338" t="s">
        <v>13</v>
      </c>
      <c r="G338" t="s">
        <v>1312</v>
      </c>
      <c r="H338" s="3" t="s">
        <v>1313</v>
      </c>
      <c r="I338" t="s">
        <v>1314</v>
      </c>
      <c r="J338" t="s">
        <v>1196</v>
      </c>
    </row>
    <row r="339" spans="1:10" ht="16" x14ac:dyDescent="0.2">
      <c r="A339" t="s">
        <v>1315</v>
      </c>
      <c r="B339" t="s">
        <v>1316</v>
      </c>
      <c r="C339" t="s">
        <v>1317</v>
      </c>
      <c r="D339">
        <v>2</v>
      </c>
      <c r="E339" t="s">
        <v>13</v>
      </c>
      <c r="F339" t="s">
        <v>13</v>
      </c>
      <c r="G339" t="s">
        <v>1318</v>
      </c>
      <c r="H339" s="3" t="s">
        <v>1319</v>
      </c>
      <c r="I339" t="s">
        <v>1314</v>
      </c>
      <c r="J339" t="s">
        <v>1320</v>
      </c>
    </row>
    <row r="340" spans="1:10" ht="16" x14ac:dyDescent="0.2">
      <c r="A340" t="s">
        <v>1315</v>
      </c>
      <c r="B340" t="s">
        <v>1321</v>
      </c>
      <c r="C340" t="s">
        <v>1322</v>
      </c>
      <c r="D340">
        <v>4</v>
      </c>
      <c r="E340" t="s">
        <v>13</v>
      </c>
      <c r="F340" t="s">
        <v>13</v>
      </c>
      <c r="G340" t="s">
        <v>1318</v>
      </c>
      <c r="H340" s="3" t="s">
        <v>1319</v>
      </c>
      <c r="I340" t="s">
        <v>1314</v>
      </c>
      <c r="J340" t="s">
        <v>1320</v>
      </c>
    </row>
    <row r="341" spans="1:10" ht="16" x14ac:dyDescent="0.2">
      <c r="A341" t="s">
        <v>1315</v>
      </c>
      <c r="B341" t="s">
        <v>1323</v>
      </c>
      <c r="C341" t="s">
        <v>1324</v>
      </c>
      <c r="D341">
        <v>3</v>
      </c>
      <c r="E341" t="s">
        <v>13</v>
      </c>
      <c r="F341" t="s">
        <v>13</v>
      </c>
      <c r="G341" t="s">
        <v>1318</v>
      </c>
      <c r="H341" s="3" t="s">
        <v>1319</v>
      </c>
      <c r="I341" t="s">
        <v>1314</v>
      </c>
      <c r="J341" t="s">
        <v>1320</v>
      </c>
    </row>
    <row r="342" spans="1:10" ht="16" x14ac:dyDescent="0.2">
      <c r="A342" t="s">
        <v>1325</v>
      </c>
      <c r="B342" t="s">
        <v>1326</v>
      </c>
      <c r="C342" t="s">
        <v>1327</v>
      </c>
      <c r="D342">
        <v>4</v>
      </c>
      <c r="E342" t="s">
        <v>13</v>
      </c>
      <c r="F342" t="s">
        <v>13</v>
      </c>
      <c r="G342" t="s">
        <v>1328</v>
      </c>
      <c r="H342" s="3" t="s">
        <v>1329</v>
      </c>
      <c r="I342" t="s">
        <v>106</v>
      </c>
      <c r="J342" t="s">
        <v>1330</v>
      </c>
    </row>
    <row r="343" spans="1:10" ht="16" x14ac:dyDescent="0.2">
      <c r="A343" t="s">
        <v>1331</v>
      </c>
      <c r="B343" t="s">
        <v>1332</v>
      </c>
      <c r="C343" t="s">
        <v>1333</v>
      </c>
      <c r="D343">
        <v>2</v>
      </c>
      <c r="E343" t="s">
        <v>13</v>
      </c>
      <c r="F343" t="s">
        <v>13</v>
      </c>
      <c r="G343" t="s">
        <v>1334</v>
      </c>
      <c r="H343" s="3" t="s">
        <v>1335</v>
      </c>
      <c r="I343" t="s">
        <v>106</v>
      </c>
      <c r="J343" t="s">
        <v>1336</v>
      </c>
    </row>
    <row r="344" spans="1:10" ht="16" x14ac:dyDescent="0.2">
      <c r="A344" t="s">
        <v>1260</v>
      </c>
      <c r="B344" t="s">
        <v>1337</v>
      </c>
      <c r="C344" t="s">
        <v>1338</v>
      </c>
      <c r="D344">
        <v>4</v>
      </c>
      <c r="E344" t="s">
        <v>13</v>
      </c>
      <c r="F344" t="s">
        <v>13</v>
      </c>
      <c r="G344" t="s">
        <v>1339</v>
      </c>
      <c r="H344" s="3" t="s">
        <v>1340</v>
      </c>
      <c r="I344" t="s">
        <v>1002</v>
      </c>
      <c r="J344" t="s">
        <v>1263</v>
      </c>
    </row>
    <row r="345" spans="1:10" ht="16" x14ac:dyDescent="0.2">
      <c r="A345" t="s">
        <v>1341</v>
      </c>
      <c r="B345" t="s">
        <v>1342</v>
      </c>
      <c r="C345" t="s">
        <v>1343</v>
      </c>
      <c r="D345">
        <v>2</v>
      </c>
      <c r="E345" t="s">
        <v>13</v>
      </c>
      <c r="F345" t="s">
        <v>13</v>
      </c>
      <c r="G345" t="s">
        <v>1344</v>
      </c>
      <c r="H345" s="3" t="s">
        <v>1345</v>
      </c>
      <c r="I345" t="s">
        <v>1276</v>
      </c>
      <c r="J345" t="s">
        <v>1346</v>
      </c>
    </row>
    <row r="346" spans="1:10" ht="16" x14ac:dyDescent="0.2">
      <c r="A346" t="s">
        <v>1175</v>
      </c>
      <c r="B346" t="s">
        <v>1347</v>
      </c>
      <c r="C346" t="s">
        <v>1348</v>
      </c>
      <c r="D346">
        <v>2</v>
      </c>
      <c r="E346" t="s">
        <v>13</v>
      </c>
      <c r="F346" t="s">
        <v>13</v>
      </c>
      <c r="G346" t="s">
        <v>1349</v>
      </c>
      <c r="H346" s="3" t="s">
        <v>1350</v>
      </c>
      <c r="I346" t="s">
        <v>1002</v>
      </c>
      <c r="J346" t="s">
        <v>1179</v>
      </c>
    </row>
    <row r="347" spans="1:10" ht="16" x14ac:dyDescent="0.2">
      <c r="A347" t="s">
        <v>1183</v>
      </c>
      <c r="B347" t="s">
        <v>1351</v>
      </c>
      <c r="C347" t="s">
        <v>1352</v>
      </c>
      <c r="D347">
        <v>5</v>
      </c>
      <c r="E347" t="s">
        <v>13</v>
      </c>
      <c r="F347" t="s">
        <v>13</v>
      </c>
      <c r="G347" t="s">
        <v>1349</v>
      </c>
      <c r="H347" s="3" t="s">
        <v>1353</v>
      </c>
      <c r="I347" t="s">
        <v>1002</v>
      </c>
      <c r="J347" t="s">
        <v>1186</v>
      </c>
    </row>
    <row r="348" spans="1:10" ht="16" x14ac:dyDescent="0.2">
      <c r="A348" t="s">
        <v>1183</v>
      </c>
      <c r="B348" t="s">
        <v>1347</v>
      </c>
      <c r="C348" t="s">
        <v>1348</v>
      </c>
      <c r="D348">
        <v>1</v>
      </c>
      <c r="E348" t="s">
        <v>13</v>
      </c>
      <c r="F348" t="s">
        <v>13</v>
      </c>
      <c r="G348" t="s">
        <v>1349</v>
      </c>
      <c r="H348" s="3" t="s">
        <v>1353</v>
      </c>
      <c r="I348" t="s">
        <v>1002</v>
      </c>
      <c r="J348" t="s">
        <v>1186</v>
      </c>
    </row>
    <row r="349" spans="1:10" ht="16" x14ac:dyDescent="0.2">
      <c r="A349" t="s">
        <v>1354</v>
      </c>
      <c r="B349" t="s">
        <v>1355</v>
      </c>
      <c r="C349" t="s">
        <v>1356</v>
      </c>
      <c r="D349">
        <v>1</v>
      </c>
      <c r="E349" t="s">
        <v>13</v>
      </c>
      <c r="F349" t="s">
        <v>13</v>
      </c>
      <c r="G349" t="s">
        <v>1349</v>
      </c>
      <c r="H349" s="3" t="s">
        <v>1357</v>
      </c>
      <c r="I349" t="s">
        <v>1002</v>
      </c>
      <c r="J349" t="s">
        <v>1358</v>
      </c>
    </row>
    <row r="350" spans="1:10" ht="16" x14ac:dyDescent="0.2">
      <c r="A350" t="s">
        <v>1250</v>
      </c>
      <c r="B350" t="s">
        <v>1347</v>
      </c>
      <c r="C350" t="s">
        <v>1348</v>
      </c>
      <c r="D350">
        <v>2</v>
      </c>
      <c r="E350" t="s">
        <v>13</v>
      </c>
      <c r="F350" t="s">
        <v>13</v>
      </c>
      <c r="G350" t="s">
        <v>1349</v>
      </c>
      <c r="H350" s="3" t="s">
        <v>1353</v>
      </c>
      <c r="I350" t="s">
        <v>1002</v>
      </c>
      <c r="J350" t="s">
        <v>1254</v>
      </c>
    </row>
    <row r="351" spans="1:10" ht="16" x14ac:dyDescent="0.2">
      <c r="A351" t="s">
        <v>1260</v>
      </c>
      <c r="B351" t="s">
        <v>1359</v>
      </c>
      <c r="C351" t="s">
        <v>1360</v>
      </c>
      <c r="D351">
        <v>5</v>
      </c>
      <c r="E351" t="s">
        <v>13</v>
      </c>
      <c r="F351" t="s">
        <v>13</v>
      </c>
      <c r="G351" t="s">
        <v>1349</v>
      </c>
      <c r="H351" s="3" t="s">
        <v>1361</v>
      </c>
      <c r="I351" t="s">
        <v>1002</v>
      </c>
      <c r="J351" t="s">
        <v>1263</v>
      </c>
    </row>
    <row r="352" spans="1:10" ht="16" x14ac:dyDescent="0.2">
      <c r="A352" t="s">
        <v>1362</v>
      </c>
      <c r="B352" t="s">
        <v>1347</v>
      </c>
      <c r="C352" t="s">
        <v>1348</v>
      </c>
      <c r="D352">
        <v>3</v>
      </c>
      <c r="E352" t="s">
        <v>13</v>
      </c>
      <c r="F352" t="s">
        <v>13</v>
      </c>
      <c r="G352" t="s">
        <v>1349</v>
      </c>
      <c r="H352" s="3" t="s">
        <v>1350</v>
      </c>
      <c r="I352" t="s">
        <v>1002</v>
      </c>
      <c r="J352" t="s">
        <v>1363</v>
      </c>
    </row>
    <row r="353" spans="1:10" ht="16" x14ac:dyDescent="0.2">
      <c r="A353" t="s">
        <v>1364</v>
      </c>
      <c r="B353" t="s">
        <v>1365</v>
      </c>
      <c r="C353" t="s">
        <v>1366</v>
      </c>
      <c r="D353">
        <v>2</v>
      </c>
      <c r="E353" t="s">
        <v>13</v>
      </c>
      <c r="F353" t="s">
        <v>13</v>
      </c>
      <c r="G353" t="s">
        <v>1349</v>
      </c>
      <c r="H353" s="3" t="s">
        <v>1367</v>
      </c>
      <c r="I353" t="s">
        <v>1002</v>
      </c>
      <c r="J353" t="s">
        <v>1368</v>
      </c>
    </row>
    <row r="354" spans="1:10" ht="16" x14ac:dyDescent="0.2">
      <c r="A354" t="s">
        <v>1362</v>
      </c>
      <c r="B354" t="s">
        <v>1355</v>
      </c>
      <c r="C354" t="s">
        <v>1356</v>
      </c>
      <c r="D354">
        <v>2</v>
      </c>
      <c r="E354" t="s">
        <v>13</v>
      </c>
      <c r="F354" t="s">
        <v>13</v>
      </c>
      <c r="G354" t="s">
        <v>1349</v>
      </c>
      <c r="H354" s="3" t="s">
        <v>1369</v>
      </c>
      <c r="I354" t="s">
        <v>1002</v>
      </c>
      <c r="J354" t="s">
        <v>1363</v>
      </c>
    </row>
    <row r="355" spans="1:10" ht="16" x14ac:dyDescent="0.2">
      <c r="A355" t="s">
        <v>1370</v>
      </c>
      <c r="B355" t="s">
        <v>1371</v>
      </c>
      <c r="C355" t="s">
        <v>1372</v>
      </c>
      <c r="D355">
        <v>1</v>
      </c>
      <c r="E355" t="s">
        <v>13</v>
      </c>
      <c r="F355" t="s">
        <v>13</v>
      </c>
      <c r="G355" t="s">
        <v>1349</v>
      </c>
      <c r="H355" s="3" t="s">
        <v>1357</v>
      </c>
      <c r="I355" t="s">
        <v>1002</v>
      </c>
      <c r="J355" t="s">
        <v>1373</v>
      </c>
    </row>
    <row r="356" spans="1:10" ht="16" x14ac:dyDescent="0.2">
      <c r="A356" t="s">
        <v>1374</v>
      </c>
      <c r="B356" t="s">
        <v>1375</v>
      </c>
      <c r="C356" t="s">
        <v>1376</v>
      </c>
      <c r="D356">
        <v>1</v>
      </c>
      <c r="E356" t="s">
        <v>13</v>
      </c>
      <c r="F356" t="s">
        <v>13</v>
      </c>
      <c r="G356" t="s">
        <v>1349</v>
      </c>
      <c r="H356" s="3" t="s">
        <v>1377</v>
      </c>
      <c r="I356" t="s">
        <v>1002</v>
      </c>
      <c r="J356" t="s">
        <v>1378</v>
      </c>
    </row>
    <row r="357" spans="1:10" ht="16" x14ac:dyDescent="0.2">
      <c r="A357" t="s">
        <v>1379</v>
      </c>
      <c r="B357" t="s">
        <v>1380</v>
      </c>
      <c r="C357" t="s">
        <v>1381</v>
      </c>
      <c r="D357">
        <v>4</v>
      </c>
      <c r="E357" t="s">
        <v>13</v>
      </c>
      <c r="F357" t="s">
        <v>13</v>
      </c>
      <c r="G357" t="s">
        <v>1382</v>
      </c>
      <c r="H357" s="3" t="s">
        <v>1383</v>
      </c>
      <c r="I357" t="s">
        <v>1384</v>
      </c>
      <c r="J357" t="s">
        <v>1385</v>
      </c>
    </row>
    <row r="358" spans="1:10" ht="16" x14ac:dyDescent="0.2">
      <c r="A358" t="s">
        <v>1386</v>
      </c>
      <c r="B358" t="s">
        <v>1387</v>
      </c>
      <c r="C358" t="s">
        <v>1388</v>
      </c>
      <c r="D358">
        <v>1</v>
      </c>
      <c r="E358" t="s">
        <v>13</v>
      </c>
      <c r="F358" t="s">
        <v>13</v>
      </c>
      <c r="G358" t="s">
        <v>1389</v>
      </c>
      <c r="H358" s="3" t="s">
        <v>1390</v>
      </c>
      <c r="I358" t="s">
        <v>62</v>
      </c>
      <c r="J358" t="s">
        <v>1391</v>
      </c>
    </row>
    <row r="359" spans="1:10" ht="16" x14ac:dyDescent="0.2">
      <c r="A359" t="s">
        <v>1392</v>
      </c>
      <c r="B359" t="s">
        <v>1393</v>
      </c>
      <c r="C359" t="s">
        <v>1394</v>
      </c>
      <c r="D359">
        <v>2</v>
      </c>
      <c r="E359" t="s">
        <v>13</v>
      </c>
      <c r="F359" t="s">
        <v>13</v>
      </c>
      <c r="G359" t="s">
        <v>1395</v>
      </c>
      <c r="H359" s="3" t="s">
        <v>1396</v>
      </c>
      <c r="I359" t="s">
        <v>69</v>
      </c>
      <c r="J359" t="s">
        <v>1397</v>
      </c>
    </row>
    <row r="360" spans="1:10" ht="16" x14ac:dyDescent="0.2">
      <c r="A360" t="s">
        <v>1398</v>
      </c>
      <c r="B360" t="s">
        <v>1399</v>
      </c>
      <c r="C360" t="s">
        <v>1400</v>
      </c>
      <c r="D360">
        <v>1</v>
      </c>
      <c r="E360" t="s">
        <v>13</v>
      </c>
      <c r="F360" t="s">
        <v>13</v>
      </c>
      <c r="G360" t="s">
        <v>1395</v>
      </c>
      <c r="H360" s="3" t="s">
        <v>1401</v>
      </c>
      <c r="I360" t="s">
        <v>69</v>
      </c>
      <c r="J360" t="s">
        <v>1402</v>
      </c>
    </row>
    <row r="361" spans="1:10" ht="16" x14ac:dyDescent="0.2">
      <c r="A361" t="s">
        <v>1403</v>
      </c>
      <c r="B361" t="s">
        <v>1404</v>
      </c>
      <c r="C361" t="s">
        <v>1405</v>
      </c>
      <c r="D361">
        <v>3</v>
      </c>
      <c r="E361" t="s">
        <v>13</v>
      </c>
      <c r="F361" t="s">
        <v>13</v>
      </c>
      <c r="G361" t="s">
        <v>1395</v>
      </c>
      <c r="H361" s="3" t="s">
        <v>1406</v>
      </c>
      <c r="I361" t="s">
        <v>69</v>
      </c>
      <c r="J361" t="s">
        <v>1407</v>
      </c>
    </row>
    <row r="362" spans="1:10" ht="16" x14ac:dyDescent="0.2">
      <c r="A362" t="s">
        <v>1403</v>
      </c>
      <c r="B362" t="s">
        <v>1408</v>
      </c>
      <c r="C362" t="s">
        <v>1409</v>
      </c>
      <c r="D362">
        <v>2</v>
      </c>
      <c r="E362" t="s">
        <v>13</v>
      </c>
      <c r="F362" t="s">
        <v>13</v>
      </c>
      <c r="G362" t="s">
        <v>1395</v>
      </c>
      <c r="H362" s="3" t="s">
        <v>1401</v>
      </c>
      <c r="I362" t="s">
        <v>69</v>
      </c>
      <c r="J362" t="s">
        <v>1407</v>
      </c>
    </row>
    <row r="363" spans="1:10" ht="16" x14ac:dyDescent="0.2">
      <c r="A363" t="s">
        <v>1403</v>
      </c>
      <c r="B363" t="s">
        <v>1410</v>
      </c>
      <c r="C363" t="s">
        <v>1411</v>
      </c>
      <c r="D363">
        <v>1</v>
      </c>
      <c r="E363" t="s">
        <v>13</v>
      </c>
      <c r="F363" t="s">
        <v>13</v>
      </c>
      <c r="G363" t="s">
        <v>1395</v>
      </c>
      <c r="H363" s="3" t="s">
        <v>1401</v>
      </c>
      <c r="I363" t="s">
        <v>69</v>
      </c>
      <c r="J363" t="s">
        <v>1407</v>
      </c>
    </row>
    <row r="364" spans="1:10" ht="16" x14ac:dyDescent="0.2">
      <c r="A364" t="s">
        <v>1398</v>
      </c>
      <c r="B364" t="s">
        <v>1408</v>
      </c>
      <c r="C364" t="s">
        <v>1409</v>
      </c>
      <c r="D364">
        <v>2</v>
      </c>
      <c r="E364" t="s">
        <v>13</v>
      </c>
      <c r="F364" t="s">
        <v>13</v>
      </c>
      <c r="G364" t="s">
        <v>1395</v>
      </c>
      <c r="H364" s="3" t="s">
        <v>1401</v>
      </c>
      <c r="I364" t="s">
        <v>69</v>
      </c>
      <c r="J364" t="s">
        <v>1402</v>
      </c>
    </row>
    <row r="365" spans="1:10" ht="16" x14ac:dyDescent="0.2">
      <c r="A365" t="s">
        <v>1392</v>
      </c>
      <c r="B365" t="s">
        <v>1412</v>
      </c>
      <c r="C365" t="s">
        <v>1413</v>
      </c>
      <c r="D365">
        <v>1</v>
      </c>
      <c r="E365" t="s">
        <v>13</v>
      </c>
      <c r="F365" t="s">
        <v>13</v>
      </c>
      <c r="G365" t="s">
        <v>1395</v>
      </c>
      <c r="H365" s="3" t="s">
        <v>1396</v>
      </c>
      <c r="I365" t="s">
        <v>69</v>
      </c>
      <c r="J365" t="s">
        <v>1397</v>
      </c>
    </row>
    <row r="366" spans="1:10" ht="16" x14ac:dyDescent="0.2">
      <c r="A366" t="s">
        <v>1414</v>
      </c>
      <c r="B366" t="s">
        <v>1415</v>
      </c>
      <c r="C366" t="s">
        <v>1416</v>
      </c>
      <c r="D366">
        <v>2</v>
      </c>
      <c r="E366" t="s">
        <v>13</v>
      </c>
      <c r="F366" t="s">
        <v>13</v>
      </c>
      <c r="G366" t="s">
        <v>1417</v>
      </c>
      <c r="H366" s="3" t="s">
        <v>1418</v>
      </c>
      <c r="I366" t="s">
        <v>390</v>
      </c>
      <c r="J366" t="s">
        <v>1419</v>
      </c>
    </row>
    <row r="367" spans="1:10" ht="16" x14ac:dyDescent="0.2">
      <c r="A367" t="s">
        <v>1420</v>
      </c>
      <c r="B367" t="s">
        <v>1415</v>
      </c>
      <c r="C367" t="s">
        <v>1416</v>
      </c>
      <c r="D367">
        <v>1</v>
      </c>
      <c r="E367" t="s">
        <v>13</v>
      </c>
      <c r="F367" t="s">
        <v>13</v>
      </c>
      <c r="G367" t="s">
        <v>1417</v>
      </c>
      <c r="H367" s="3" t="s">
        <v>1421</v>
      </c>
      <c r="I367" t="s">
        <v>390</v>
      </c>
      <c r="J367" t="s">
        <v>1422</v>
      </c>
    </row>
    <row r="368" spans="1:10" ht="16" x14ac:dyDescent="0.2">
      <c r="A368" t="s">
        <v>1423</v>
      </c>
      <c r="B368" t="s">
        <v>1424</v>
      </c>
      <c r="C368" t="s">
        <v>1425</v>
      </c>
      <c r="D368">
        <v>4</v>
      </c>
      <c r="E368" t="s">
        <v>13</v>
      </c>
      <c r="F368" t="s">
        <v>13</v>
      </c>
      <c r="G368" t="s">
        <v>1426</v>
      </c>
      <c r="H368" s="3" t="s">
        <v>1427</v>
      </c>
      <c r="I368" t="s">
        <v>106</v>
      </c>
      <c r="J368" t="s">
        <v>1428</v>
      </c>
    </row>
    <row r="369" spans="1:10" ht="16" x14ac:dyDescent="0.2">
      <c r="A369" t="s">
        <v>1423</v>
      </c>
      <c r="B369" t="s">
        <v>1429</v>
      </c>
      <c r="C369" t="s">
        <v>1430</v>
      </c>
      <c r="D369">
        <v>8</v>
      </c>
      <c r="E369" t="s">
        <v>13</v>
      </c>
      <c r="F369" t="s">
        <v>13</v>
      </c>
      <c r="G369" t="s">
        <v>1426</v>
      </c>
      <c r="H369" s="3" t="s">
        <v>1431</v>
      </c>
      <c r="I369" t="s">
        <v>106</v>
      </c>
      <c r="J369" t="s">
        <v>1428</v>
      </c>
    </row>
    <row r="370" spans="1:10" ht="16" x14ac:dyDescent="0.2">
      <c r="A370" t="s">
        <v>1423</v>
      </c>
      <c r="B370" t="s">
        <v>1432</v>
      </c>
      <c r="C370" t="s">
        <v>1425</v>
      </c>
      <c r="D370">
        <v>1</v>
      </c>
      <c r="E370" t="s">
        <v>13</v>
      </c>
      <c r="F370" t="s">
        <v>13</v>
      </c>
      <c r="G370" t="s">
        <v>1426</v>
      </c>
      <c r="H370" s="3" t="s">
        <v>1433</v>
      </c>
      <c r="I370" t="s">
        <v>106</v>
      </c>
      <c r="J370" t="s">
        <v>1428</v>
      </c>
    </row>
    <row r="371" spans="1:10" ht="16" x14ac:dyDescent="0.2">
      <c r="A371" t="s">
        <v>1434</v>
      </c>
      <c r="B371" t="s">
        <v>1435</v>
      </c>
      <c r="C371" t="s">
        <v>1436</v>
      </c>
      <c r="D371">
        <v>4</v>
      </c>
      <c r="E371" t="s">
        <v>13</v>
      </c>
      <c r="F371" t="s">
        <v>13</v>
      </c>
      <c r="G371" t="s">
        <v>1437</v>
      </c>
      <c r="H371" s="3" t="s">
        <v>1438</v>
      </c>
      <c r="I371" t="s">
        <v>888</v>
      </c>
      <c r="J371" t="s">
        <v>1439</v>
      </c>
    </row>
    <row r="372" spans="1:10" ht="16" x14ac:dyDescent="0.2">
      <c r="A372" t="s">
        <v>1440</v>
      </c>
      <c r="B372" t="s">
        <v>1441</v>
      </c>
      <c r="C372" t="s">
        <v>1442</v>
      </c>
      <c r="D372">
        <v>2</v>
      </c>
      <c r="E372" t="s">
        <v>13</v>
      </c>
      <c r="F372" t="s">
        <v>13</v>
      </c>
      <c r="G372" t="s">
        <v>1437</v>
      </c>
      <c r="H372" s="3" t="s">
        <v>1443</v>
      </c>
      <c r="I372" t="s">
        <v>888</v>
      </c>
      <c r="J372" t="s">
        <v>1444</v>
      </c>
    </row>
    <row r="373" spans="1:10" ht="16" x14ac:dyDescent="0.2">
      <c r="A373" t="s">
        <v>1434</v>
      </c>
      <c r="B373" t="s">
        <v>1445</v>
      </c>
      <c r="C373" t="s">
        <v>1446</v>
      </c>
      <c r="D373">
        <v>5</v>
      </c>
      <c r="E373" t="s">
        <v>13</v>
      </c>
      <c r="F373" t="s">
        <v>13</v>
      </c>
      <c r="G373" t="s">
        <v>1437</v>
      </c>
      <c r="H373" s="3" t="s">
        <v>1438</v>
      </c>
      <c r="I373" t="s">
        <v>888</v>
      </c>
      <c r="J373" t="s">
        <v>1439</v>
      </c>
    </row>
    <row r="374" spans="1:10" ht="16" x14ac:dyDescent="0.2">
      <c r="A374" t="s">
        <v>1440</v>
      </c>
      <c r="B374" t="s">
        <v>1447</v>
      </c>
      <c r="C374" t="s">
        <v>1448</v>
      </c>
      <c r="D374">
        <v>4</v>
      </c>
      <c r="E374" t="s">
        <v>13</v>
      </c>
      <c r="F374" t="s">
        <v>13</v>
      </c>
      <c r="G374" t="s">
        <v>1437</v>
      </c>
      <c r="H374" s="3" t="s">
        <v>1443</v>
      </c>
      <c r="I374" t="s">
        <v>888</v>
      </c>
      <c r="J374" t="s">
        <v>1444</v>
      </c>
    </row>
    <row r="375" spans="1:10" ht="16" x14ac:dyDescent="0.2">
      <c r="A375" t="s">
        <v>1449</v>
      </c>
      <c r="B375" t="s">
        <v>1450</v>
      </c>
      <c r="C375" t="s">
        <v>1451</v>
      </c>
      <c r="D375">
        <v>4</v>
      </c>
      <c r="E375" t="s">
        <v>13</v>
      </c>
      <c r="F375" t="s">
        <v>13</v>
      </c>
      <c r="G375" t="s">
        <v>1452</v>
      </c>
      <c r="H375" s="3" t="s">
        <v>1453</v>
      </c>
      <c r="I375" t="s">
        <v>62</v>
      </c>
      <c r="J375" t="s">
        <v>1454</v>
      </c>
    </row>
    <row r="376" spans="1:10" ht="16" x14ac:dyDescent="0.2">
      <c r="A376" t="s">
        <v>1449</v>
      </c>
      <c r="B376" t="s">
        <v>1455</v>
      </c>
      <c r="C376" t="s">
        <v>1456</v>
      </c>
      <c r="D376">
        <v>3</v>
      </c>
      <c r="E376" t="s">
        <v>13</v>
      </c>
      <c r="F376" t="s">
        <v>13</v>
      </c>
      <c r="G376" t="s">
        <v>1452</v>
      </c>
      <c r="H376" s="3" t="s">
        <v>1453</v>
      </c>
      <c r="I376" t="s">
        <v>62</v>
      </c>
      <c r="J376" t="s">
        <v>1454</v>
      </c>
    </row>
    <row r="377" spans="1:10" ht="16" x14ac:dyDescent="0.2">
      <c r="A377" t="s">
        <v>1457</v>
      </c>
      <c r="B377" t="s">
        <v>1458</v>
      </c>
      <c r="C377" t="s">
        <v>1459</v>
      </c>
      <c r="D377">
        <v>1</v>
      </c>
      <c r="E377" t="s">
        <v>13</v>
      </c>
      <c r="F377" t="s">
        <v>13</v>
      </c>
      <c r="G377" t="s">
        <v>1460</v>
      </c>
      <c r="H377" s="3" t="s">
        <v>1461</v>
      </c>
      <c r="I377" t="s">
        <v>62</v>
      </c>
      <c r="J377" t="s">
        <v>1462</v>
      </c>
    </row>
    <row r="378" spans="1:10" ht="16" x14ac:dyDescent="0.2">
      <c r="A378" t="s">
        <v>1463</v>
      </c>
      <c r="B378" t="s">
        <v>1464</v>
      </c>
      <c r="C378" t="s">
        <v>1465</v>
      </c>
      <c r="D378">
        <v>1</v>
      </c>
      <c r="E378" t="s">
        <v>13</v>
      </c>
      <c r="F378" t="s">
        <v>13</v>
      </c>
      <c r="G378" t="s">
        <v>1466</v>
      </c>
      <c r="H378" s="3" t="s">
        <v>1467</v>
      </c>
      <c r="I378" t="s">
        <v>817</v>
      </c>
      <c r="J378" t="s">
        <v>1468</v>
      </c>
    </row>
    <row r="379" spans="1:10" ht="16" x14ac:dyDescent="0.2">
      <c r="A379" t="s">
        <v>1469</v>
      </c>
      <c r="B379" t="s">
        <v>1470</v>
      </c>
      <c r="C379" t="s">
        <v>1471</v>
      </c>
      <c r="D379">
        <v>1</v>
      </c>
      <c r="E379" t="s">
        <v>13</v>
      </c>
      <c r="F379" t="s">
        <v>13</v>
      </c>
      <c r="G379" t="s">
        <v>1472</v>
      </c>
      <c r="H379" s="3" t="s">
        <v>1473</v>
      </c>
      <c r="I379" t="s">
        <v>817</v>
      </c>
      <c r="J379" t="s">
        <v>1474</v>
      </c>
    </row>
    <row r="380" spans="1:10" ht="16" x14ac:dyDescent="0.2">
      <c r="A380" t="s">
        <v>1475</v>
      </c>
      <c r="B380" t="s">
        <v>1476</v>
      </c>
      <c r="C380" t="s">
        <v>1477</v>
      </c>
      <c r="D380">
        <v>2</v>
      </c>
      <c r="E380" t="s">
        <v>13</v>
      </c>
      <c r="F380" t="s">
        <v>13</v>
      </c>
      <c r="G380" t="s">
        <v>1478</v>
      </c>
      <c r="H380" s="3" t="s">
        <v>1479</v>
      </c>
      <c r="I380" t="s">
        <v>918</v>
      </c>
      <c r="J380" t="s">
        <v>1480</v>
      </c>
    </row>
    <row r="381" spans="1:10" ht="16" x14ac:dyDescent="0.2">
      <c r="A381" t="s">
        <v>1475</v>
      </c>
      <c r="B381" t="s">
        <v>1481</v>
      </c>
      <c r="C381" t="s">
        <v>1482</v>
      </c>
      <c r="D381">
        <v>1</v>
      </c>
      <c r="E381" t="s">
        <v>13</v>
      </c>
      <c r="F381" t="s">
        <v>13</v>
      </c>
      <c r="G381" t="s">
        <v>1478</v>
      </c>
      <c r="H381" s="3" t="s">
        <v>1483</v>
      </c>
      <c r="I381" t="s">
        <v>918</v>
      </c>
      <c r="J381" t="s">
        <v>1480</v>
      </c>
    </row>
    <row r="382" spans="1:10" ht="16" x14ac:dyDescent="0.2">
      <c r="A382" t="s">
        <v>1484</v>
      </c>
      <c r="B382" t="s">
        <v>1485</v>
      </c>
      <c r="C382" t="s">
        <v>1486</v>
      </c>
      <c r="D382">
        <v>7</v>
      </c>
      <c r="E382" t="s">
        <v>13</v>
      </c>
      <c r="F382" t="s">
        <v>13</v>
      </c>
      <c r="G382" t="s">
        <v>1487</v>
      </c>
      <c r="H382" s="3" t="s">
        <v>1488</v>
      </c>
      <c r="I382" t="s">
        <v>1489</v>
      </c>
      <c r="J382" t="s">
        <v>1490</v>
      </c>
    </row>
    <row r="383" spans="1:10" ht="16" x14ac:dyDescent="0.2">
      <c r="A383" t="s">
        <v>1484</v>
      </c>
      <c r="B383" t="s">
        <v>1491</v>
      </c>
      <c r="C383" t="s">
        <v>1492</v>
      </c>
      <c r="D383">
        <v>6</v>
      </c>
      <c r="E383" t="s">
        <v>13</v>
      </c>
      <c r="F383" t="s">
        <v>13</v>
      </c>
      <c r="G383" t="s">
        <v>1487</v>
      </c>
      <c r="H383" s="3" t="s">
        <v>1488</v>
      </c>
      <c r="I383" t="s">
        <v>1489</v>
      </c>
      <c r="J383" t="s">
        <v>1490</v>
      </c>
    </row>
    <row r="384" spans="1:10" ht="16" x14ac:dyDescent="0.2">
      <c r="A384" t="s">
        <v>1493</v>
      </c>
      <c r="B384" t="s">
        <v>1494</v>
      </c>
      <c r="C384" t="s">
        <v>1495</v>
      </c>
      <c r="D384">
        <v>1</v>
      </c>
      <c r="E384" t="s">
        <v>13</v>
      </c>
      <c r="F384" t="s">
        <v>13</v>
      </c>
      <c r="G384" t="s">
        <v>1496</v>
      </c>
      <c r="H384" s="3" t="s">
        <v>1497</v>
      </c>
      <c r="I384" t="s">
        <v>888</v>
      </c>
      <c r="J384" t="s">
        <v>1498</v>
      </c>
    </row>
    <row r="385" spans="1:10" ht="16" x14ac:dyDescent="0.2">
      <c r="A385" t="s">
        <v>1493</v>
      </c>
      <c r="B385" t="s">
        <v>1499</v>
      </c>
      <c r="C385" t="s">
        <v>1500</v>
      </c>
      <c r="D385">
        <v>2</v>
      </c>
      <c r="E385" t="s">
        <v>13</v>
      </c>
      <c r="F385" t="s">
        <v>13</v>
      </c>
      <c r="G385" t="s">
        <v>1496</v>
      </c>
      <c r="H385" s="3" t="s">
        <v>1501</v>
      </c>
      <c r="I385" t="s">
        <v>888</v>
      </c>
      <c r="J385" t="s">
        <v>1498</v>
      </c>
    </row>
    <row r="386" spans="1:10" ht="16" x14ac:dyDescent="0.2">
      <c r="A386" t="s">
        <v>1502</v>
      </c>
      <c r="B386" t="s">
        <v>1503</v>
      </c>
      <c r="C386" t="s">
        <v>1504</v>
      </c>
      <c r="D386">
        <v>1</v>
      </c>
      <c r="E386" t="s">
        <v>13</v>
      </c>
      <c r="F386" t="s">
        <v>13</v>
      </c>
      <c r="G386" t="s">
        <v>1496</v>
      </c>
      <c r="H386" s="3" t="s">
        <v>1505</v>
      </c>
      <c r="I386" t="s">
        <v>888</v>
      </c>
      <c r="J386" t="s">
        <v>1506</v>
      </c>
    </row>
    <row r="387" spans="1:10" ht="16" x14ac:dyDescent="0.2">
      <c r="A387" t="s">
        <v>1507</v>
      </c>
      <c r="B387" t="s">
        <v>1508</v>
      </c>
      <c r="C387" t="s">
        <v>1509</v>
      </c>
      <c r="D387">
        <v>2</v>
      </c>
      <c r="E387" t="s">
        <v>13</v>
      </c>
      <c r="F387" t="s">
        <v>13</v>
      </c>
      <c r="G387" t="s">
        <v>1496</v>
      </c>
      <c r="H387" s="3" t="s">
        <v>1510</v>
      </c>
      <c r="I387" t="s">
        <v>888</v>
      </c>
      <c r="J387" t="s">
        <v>1511</v>
      </c>
    </row>
    <row r="388" spans="1:10" ht="16" x14ac:dyDescent="0.2">
      <c r="A388" t="s">
        <v>1512</v>
      </c>
      <c r="B388" t="s">
        <v>1513</v>
      </c>
      <c r="C388" t="s">
        <v>1514</v>
      </c>
      <c r="D388">
        <v>2</v>
      </c>
      <c r="E388" t="s">
        <v>13</v>
      </c>
      <c r="F388" t="s">
        <v>13</v>
      </c>
      <c r="G388" t="s">
        <v>1496</v>
      </c>
      <c r="H388" s="3" t="s">
        <v>1515</v>
      </c>
      <c r="I388" t="s">
        <v>888</v>
      </c>
      <c r="J388" t="s">
        <v>1516</v>
      </c>
    </row>
    <row r="389" spans="1:10" ht="16" x14ac:dyDescent="0.2">
      <c r="A389" t="s">
        <v>1502</v>
      </c>
      <c r="B389" t="s">
        <v>1517</v>
      </c>
      <c r="C389" t="s">
        <v>1518</v>
      </c>
      <c r="D389">
        <v>2</v>
      </c>
      <c r="E389" t="s">
        <v>13</v>
      </c>
      <c r="F389" t="s">
        <v>13</v>
      </c>
      <c r="G389" t="s">
        <v>1496</v>
      </c>
      <c r="H389" s="3" t="s">
        <v>1519</v>
      </c>
      <c r="I389" t="s">
        <v>888</v>
      </c>
      <c r="J389" t="s">
        <v>1506</v>
      </c>
    </row>
    <row r="390" spans="1:10" ht="16" x14ac:dyDescent="0.2">
      <c r="A390" t="s">
        <v>1520</v>
      </c>
      <c r="B390" t="s">
        <v>1521</v>
      </c>
      <c r="C390" t="s">
        <v>1522</v>
      </c>
      <c r="D390">
        <v>3</v>
      </c>
      <c r="E390" t="s">
        <v>13</v>
      </c>
      <c r="F390" t="s">
        <v>13</v>
      </c>
      <c r="G390" t="s">
        <v>1496</v>
      </c>
      <c r="H390" s="3" t="s">
        <v>1523</v>
      </c>
      <c r="I390" t="s">
        <v>888</v>
      </c>
      <c r="J390" t="s">
        <v>1524</v>
      </c>
    </row>
    <row r="391" spans="1:10" ht="16" x14ac:dyDescent="0.2">
      <c r="A391" t="s">
        <v>1507</v>
      </c>
      <c r="B391" t="s">
        <v>1525</v>
      </c>
      <c r="C391" t="s">
        <v>1526</v>
      </c>
      <c r="D391">
        <v>1</v>
      </c>
      <c r="E391" t="s">
        <v>13</v>
      </c>
      <c r="F391" t="s">
        <v>13</v>
      </c>
      <c r="G391" t="s">
        <v>1496</v>
      </c>
      <c r="H391" s="3" t="s">
        <v>1510</v>
      </c>
      <c r="I391" t="s">
        <v>888</v>
      </c>
      <c r="J391" t="s">
        <v>1511</v>
      </c>
    </row>
    <row r="392" spans="1:10" ht="16" x14ac:dyDescent="0.2">
      <c r="A392" t="s">
        <v>1507</v>
      </c>
      <c r="B392" t="s">
        <v>1527</v>
      </c>
      <c r="C392" t="s">
        <v>1528</v>
      </c>
      <c r="D392">
        <v>3</v>
      </c>
      <c r="E392" t="s">
        <v>13</v>
      </c>
      <c r="F392" t="s">
        <v>13</v>
      </c>
      <c r="G392" t="s">
        <v>1496</v>
      </c>
      <c r="H392" s="3" t="s">
        <v>1510</v>
      </c>
      <c r="I392" t="s">
        <v>888</v>
      </c>
      <c r="J392" t="s">
        <v>1511</v>
      </c>
    </row>
    <row r="393" spans="1:10" ht="16" x14ac:dyDescent="0.2">
      <c r="A393" t="s">
        <v>1529</v>
      </c>
      <c r="B393" t="s">
        <v>1530</v>
      </c>
      <c r="C393" t="s">
        <v>1531</v>
      </c>
      <c r="D393">
        <v>3</v>
      </c>
      <c r="E393" t="s">
        <v>13</v>
      </c>
      <c r="F393" t="s">
        <v>13</v>
      </c>
      <c r="G393" t="s">
        <v>1532</v>
      </c>
      <c r="H393" s="3" t="s">
        <v>1533</v>
      </c>
      <c r="I393" t="s">
        <v>714</v>
      </c>
      <c r="J393" t="s">
        <v>1534</v>
      </c>
    </row>
    <row r="394" spans="1:10" ht="16" x14ac:dyDescent="0.2">
      <c r="A394" t="s">
        <v>1535</v>
      </c>
      <c r="B394" t="s">
        <v>1536</v>
      </c>
      <c r="C394" t="s">
        <v>1537</v>
      </c>
      <c r="D394">
        <v>3</v>
      </c>
      <c r="E394" t="s">
        <v>13</v>
      </c>
      <c r="F394" t="s">
        <v>13</v>
      </c>
      <c r="G394" t="s">
        <v>1538</v>
      </c>
      <c r="H394" s="3" t="s">
        <v>1539</v>
      </c>
      <c r="I394" t="s">
        <v>1540</v>
      </c>
      <c r="J394" t="s">
        <v>1541</v>
      </c>
    </row>
    <row r="395" spans="1:10" ht="16" x14ac:dyDescent="0.2">
      <c r="A395" t="s">
        <v>1542</v>
      </c>
      <c r="B395" t="s">
        <v>1543</v>
      </c>
      <c r="C395" t="s">
        <v>1544</v>
      </c>
      <c r="D395">
        <v>2</v>
      </c>
      <c r="E395" t="s">
        <v>13</v>
      </c>
      <c r="F395" t="s">
        <v>13</v>
      </c>
      <c r="G395" t="s">
        <v>1538</v>
      </c>
      <c r="H395" s="3" t="s">
        <v>1539</v>
      </c>
      <c r="I395" t="s">
        <v>1540</v>
      </c>
      <c r="J395" t="s">
        <v>1545</v>
      </c>
    </row>
    <row r="396" spans="1:10" ht="16" x14ac:dyDescent="0.2">
      <c r="A396" t="s">
        <v>1546</v>
      </c>
      <c r="B396" t="s">
        <v>1547</v>
      </c>
      <c r="C396" t="s">
        <v>1548</v>
      </c>
      <c r="D396">
        <v>1</v>
      </c>
      <c r="E396" t="s">
        <v>1088</v>
      </c>
      <c r="F396" t="s">
        <v>13</v>
      </c>
      <c r="G396" t="s">
        <v>1549</v>
      </c>
      <c r="H396" s="3" t="s">
        <v>1550</v>
      </c>
      <c r="I396" t="s">
        <v>1282</v>
      </c>
      <c r="J396" t="s">
        <v>1551</v>
      </c>
    </row>
    <row r="397" spans="1:10" ht="16" x14ac:dyDescent="0.2">
      <c r="A397" t="s">
        <v>1552</v>
      </c>
      <c r="B397" t="s">
        <v>1553</v>
      </c>
      <c r="C397" t="s">
        <v>1554</v>
      </c>
      <c r="D397">
        <v>3</v>
      </c>
      <c r="E397" t="s">
        <v>1088</v>
      </c>
      <c r="F397" t="s">
        <v>13</v>
      </c>
      <c r="G397" t="s">
        <v>1555</v>
      </c>
      <c r="H397" s="3" t="s">
        <v>1556</v>
      </c>
      <c r="I397" t="s">
        <v>1282</v>
      </c>
      <c r="J397" t="s">
        <v>1557</v>
      </c>
    </row>
    <row r="398" spans="1:10" ht="16" x14ac:dyDescent="0.2">
      <c r="A398" t="s">
        <v>1558</v>
      </c>
      <c r="B398" t="s">
        <v>1559</v>
      </c>
      <c r="C398" t="s">
        <v>1560</v>
      </c>
      <c r="D398">
        <v>1</v>
      </c>
      <c r="E398" t="s">
        <v>13</v>
      </c>
      <c r="F398" t="s">
        <v>13</v>
      </c>
      <c r="G398" t="s">
        <v>1561</v>
      </c>
      <c r="H398" s="3" t="s">
        <v>1562</v>
      </c>
      <c r="I398" t="s">
        <v>1563</v>
      </c>
      <c r="J398" t="s">
        <v>1564</v>
      </c>
    </row>
    <row r="399" spans="1:10" ht="16" x14ac:dyDescent="0.2">
      <c r="A399" t="s">
        <v>1565</v>
      </c>
      <c r="B399" t="s">
        <v>1566</v>
      </c>
      <c r="C399" t="s">
        <v>1567</v>
      </c>
      <c r="D399">
        <v>3</v>
      </c>
      <c r="E399" t="s">
        <v>13</v>
      </c>
      <c r="F399" t="s">
        <v>13</v>
      </c>
      <c r="G399" t="s">
        <v>1568</v>
      </c>
      <c r="H399" s="3" t="s">
        <v>1569</v>
      </c>
      <c r="I399" t="s">
        <v>62</v>
      </c>
      <c r="J399" t="s">
        <v>1570</v>
      </c>
    </row>
    <row r="400" spans="1:10" ht="16" x14ac:dyDescent="0.2">
      <c r="A400" t="s">
        <v>1571</v>
      </c>
      <c r="B400" t="s">
        <v>1572</v>
      </c>
      <c r="C400" t="s">
        <v>1573</v>
      </c>
      <c r="D400">
        <v>1</v>
      </c>
      <c r="E400" t="s">
        <v>13</v>
      </c>
      <c r="F400" t="s">
        <v>13</v>
      </c>
      <c r="G400" t="s">
        <v>1574</v>
      </c>
      <c r="H400" s="3" t="s">
        <v>1575</v>
      </c>
      <c r="I400" t="s">
        <v>817</v>
      </c>
      <c r="J400" t="s">
        <v>1576</v>
      </c>
    </row>
    <row r="401" spans="1:10" ht="16" x14ac:dyDescent="0.2">
      <c r="A401" t="s">
        <v>1577</v>
      </c>
      <c r="B401" t="s">
        <v>1578</v>
      </c>
      <c r="C401" t="s">
        <v>1579</v>
      </c>
      <c r="D401">
        <v>2</v>
      </c>
      <c r="E401" t="s">
        <v>730</v>
      </c>
      <c r="F401" t="s">
        <v>13</v>
      </c>
      <c r="G401" t="s">
        <v>1580</v>
      </c>
      <c r="H401" s="3" t="s">
        <v>1581</v>
      </c>
      <c r="I401" t="s">
        <v>69</v>
      </c>
      <c r="J401" t="s">
        <v>1582</v>
      </c>
    </row>
    <row r="402" spans="1:10" ht="16" x14ac:dyDescent="0.2">
      <c r="A402" t="s">
        <v>1583</v>
      </c>
      <c r="B402" t="s">
        <v>1584</v>
      </c>
      <c r="C402" t="s">
        <v>1585</v>
      </c>
      <c r="D402">
        <v>2</v>
      </c>
      <c r="E402" t="s">
        <v>730</v>
      </c>
      <c r="F402" t="s">
        <v>13</v>
      </c>
      <c r="G402" t="s">
        <v>1580</v>
      </c>
      <c r="H402" s="3" t="s">
        <v>1586</v>
      </c>
      <c r="I402" t="s">
        <v>69</v>
      </c>
      <c r="J402" t="s">
        <v>1587</v>
      </c>
    </row>
    <row r="403" spans="1:10" ht="16" x14ac:dyDescent="0.2">
      <c r="A403" t="s">
        <v>1588</v>
      </c>
      <c r="B403" t="s">
        <v>1589</v>
      </c>
      <c r="C403" t="s">
        <v>1590</v>
      </c>
      <c r="D403">
        <v>2</v>
      </c>
      <c r="E403" t="s">
        <v>730</v>
      </c>
      <c r="F403" t="s">
        <v>13</v>
      </c>
      <c r="G403" t="s">
        <v>1580</v>
      </c>
      <c r="H403" s="3" t="s">
        <v>1581</v>
      </c>
      <c r="I403" t="s">
        <v>69</v>
      </c>
      <c r="J403" t="s">
        <v>1591</v>
      </c>
    </row>
    <row r="404" spans="1:10" ht="16" x14ac:dyDescent="0.2">
      <c r="A404" t="s">
        <v>1592</v>
      </c>
      <c r="B404" t="s">
        <v>1593</v>
      </c>
      <c r="C404" t="s">
        <v>1594</v>
      </c>
      <c r="D404">
        <v>1</v>
      </c>
      <c r="E404" t="s">
        <v>730</v>
      </c>
      <c r="F404" t="s">
        <v>13</v>
      </c>
      <c r="G404" t="s">
        <v>1580</v>
      </c>
      <c r="H404" s="3" t="s">
        <v>1581</v>
      </c>
      <c r="I404" t="s">
        <v>69</v>
      </c>
      <c r="J404" t="s">
        <v>1595</v>
      </c>
    </row>
    <row r="405" spans="1:10" ht="16" x14ac:dyDescent="0.2">
      <c r="A405" t="s">
        <v>1596</v>
      </c>
      <c r="B405" t="s">
        <v>1597</v>
      </c>
      <c r="C405" t="s">
        <v>1598</v>
      </c>
      <c r="D405">
        <v>2</v>
      </c>
      <c r="E405" t="s">
        <v>730</v>
      </c>
      <c r="F405" t="s">
        <v>13</v>
      </c>
      <c r="G405" t="s">
        <v>1580</v>
      </c>
      <c r="H405" s="3" t="s">
        <v>1581</v>
      </c>
      <c r="I405" t="s">
        <v>69</v>
      </c>
      <c r="J405" t="s">
        <v>1599</v>
      </c>
    </row>
    <row r="406" spans="1:10" ht="16" x14ac:dyDescent="0.2">
      <c r="A406" t="s">
        <v>1600</v>
      </c>
      <c r="B406" t="s">
        <v>1601</v>
      </c>
      <c r="C406" t="s">
        <v>1602</v>
      </c>
      <c r="D406">
        <v>2</v>
      </c>
      <c r="E406" t="s">
        <v>730</v>
      </c>
      <c r="F406" t="s">
        <v>13</v>
      </c>
      <c r="G406" t="s">
        <v>1580</v>
      </c>
      <c r="H406" s="3" t="s">
        <v>1603</v>
      </c>
      <c r="I406" t="s">
        <v>69</v>
      </c>
      <c r="J406" t="s">
        <v>1604</v>
      </c>
    </row>
    <row r="407" spans="1:10" ht="16" x14ac:dyDescent="0.2">
      <c r="A407" t="s">
        <v>1605</v>
      </c>
      <c r="B407" t="s">
        <v>1606</v>
      </c>
      <c r="C407" t="s">
        <v>1607</v>
      </c>
      <c r="D407">
        <v>1</v>
      </c>
      <c r="E407" t="s">
        <v>730</v>
      </c>
      <c r="F407" t="s">
        <v>13</v>
      </c>
      <c r="G407" t="s">
        <v>1580</v>
      </c>
      <c r="H407" s="3" t="s">
        <v>1608</v>
      </c>
      <c r="I407" t="s">
        <v>69</v>
      </c>
      <c r="J407" t="s">
        <v>1609</v>
      </c>
    </row>
    <row r="408" spans="1:10" ht="16" x14ac:dyDescent="0.2">
      <c r="A408" t="s">
        <v>1610</v>
      </c>
      <c r="B408" t="s">
        <v>1611</v>
      </c>
      <c r="C408" t="s">
        <v>1612</v>
      </c>
      <c r="D408">
        <v>1</v>
      </c>
      <c r="E408" t="s">
        <v>730</v>
      </c>
      <c r="F408" t="s">
        <v>13</v>
      </c>
      <c r="G408" t="s">
        <v>1580</v>
      </c>
      <c r="H408" s="3" t="s">
        <v>1608</v>
      </c>
      <c r="I408" t="s">
        <v>69</v>
      </c>
      <c r="J408" t="s">
        <v>1613</v>
      </c>
    </row>
    <row r="409" spans="1:10" ht="16" x14ac:dyDescent="0.2">
      <c r="A409" t="s">
        <v>1610</v>
      </c>
      <c r="B409" t="s">
        <v>1614</v>
      </c>
      <c r="C409" t="s">
        <v>1615</v>
      </c>
      <c r="D409">
        <v>2</v>
      </c>
      <c r="E409" t="s">
        <v>730</v>
      </c>
      <c r="F409" t="s">
        <v>13</v>
      </c>
      <c r="G409" t="s">
        <v>1580</v>
      </c>
      <c r="H409" s="3" t="s">
        <v>1608</v>
      </c>
      <c r="I409" t="s">
        <v>69</v>
      </c>
      <c r="J409" t="s">
        <v>1613</v>
      </c>
    </row>
    <row r="410" spans="1:10" ht="16" x14ac:dyDescent="0.2">
      <c r="A410" t="s">
        <v>1605</v>
      </c>
      <c r="B410" t="s">
        <v>1616</v>
      </c>
      <c r="C410" t="s">
        <v>1617</v>
      </c>
      <c r="D410">
        <v>3</v>
      </c>
      <c r="E410" t="s">
        <v>730</v>
      </c>
      <c r="F410" t="s">
        <v>13</v>
      </c>
      <c r="G410" t="s">
        <v>1580</v>
      </c>
      <c r="H410" s="3" t="s">
        <v>1608</v>
      </c>
      <c r="I410" t="s">
        <v>69</v>
      </c>
      <c r="J410" t="s">
        <v>1609</v>
      </c>
    </row>
    <row r="411" spans="1:10" ht="16" x14ac:dyDescent="0.2">
      <c r="A411" t="s">
        <v>1605</v>
      </c>
      <c r="B411" t="s">
        <v>1618</v>
      </c>
      <c r="C411" t="s">
        <v>1619</v>
      </c>
      <c r="D411">
        <v>2</v>
      </c>
      <c r="E411" t="s">
        <v>730</v>
      </c>
      <c r="F411" t="s">
        <v>13</v>
      </c>
      <c r="G411" t="s">
        <v>1580</v>
      </c>
      <c r="H411" s="3" t="s">
        <v>1608</v>
      </c>
      <c r="I411" t="s">
        <v>69</v>
      </c>
      <c r="J411" t="s">
        <v>1609</v>
      </c>
    </row>
    <row r="412" spans="1:10" ht="16" x14ac:dyDescent="0.2">
      <c r="A412" t="s">
        <v>1620</v>
      </c>
      <c r="B412" t="s">
        <v>1597</v>
      </c>
      <c r="C412" t="s">
        <v>1598</v>
      </c>
      <c r="D412">
        <v>2</v>
      </c>
      <c r="E412" t="s">
        <v>730</v>
      </c>
      <c r="F412" t="s">
        <v>13</v>
      </c>
      <c r="G412" t="s">
        <v>1580</v>
      </c>
      <c r="H412" s="3" t="s">
        <v>1581</v>
      </c>
      <c r="I412" t="s">
        <v>69</v>
      </c>
      <c r="J412" t="s">
        <v>1621</v>
      </c>
    </row>
    <row r="413" spans="1:10" ht="16" x14ac:dyDescent="0.2">
      <c r="A413" t="s">
        <v>1622</v>
      </c>
      <c r="B413" t="s">
        <v>1614</v>
      </c>
      <c r="C413" t="s">
        <v>1615</v>
      </c>
      <c r="D413">
        <v>1</v>
      </c>
      <c r="E413" t="s">
        <v>730</v>
      </c>
      <c r="F413" t="s">
        <v>13</v>
      </c>
      <c r="G413" t="s">
        <v>1580</v>
      </c>
      <c r="H413" s="3" t="s">
        <v>1608</v>
      </c>
      <c r="I413" t="s">
        <v>69</v>
      </c>
      <c r="J413" t="s">
        <v>1623</v>
      </c>
    </row>
    <row r="414" spans="1:10" ht="16" x14ac:dyDescent="0.2">
      <c r="A414" t="s">
        <v>1620</v>
      </c>
      <c r="B414" t="s">
        <v>1593</v>
      </c>
      <c r="C414" t="s">
        <v>1594</v>
      </c>
      <c r="D414">
        <v>1</v>
      </c>
      <c r="E414" t="s">
        <v>730</v>
      </c>
      <c r="F414" t="s">
        <v>13</v>
      </c>
      <c r="G414" t="s">
        <v>1580</v>
      </c>
      <c r="H414" s="3" t="s">
        <v>1581</v>
      </c>
      <c r="I414" t="s">
        <v>69</v>
      </c>
      <c r="J414" t="s">
        <v>1621</v>
      </c>
    </row>
    <row r="415" spans="1:10" ht="16" x14ac:dyDescent="0.2">
      <c r="A415" t="s">
        <v>1223</v>
      </c>
      <c r="B415" t="s">
        <v>1589</v>
      </c>
      <c r="C415" t="s">
        <v>1590</v>
      </c>
      <c r="D415">
        <v>2</v>
      </c>
      <c r="E415" t="s">
        <v>730</v>
      </c>
      <c r="F415" t="s">
        <v>13</v>
      </c>
      <c r="G415" t="s">
        <v>1580</v>
      </c>
      <c r="H415" s="3" t="s">
        <v>1581</v>
      </c>
      <c r="I415" t="s">
        <v>69</v>
      </c>
      <c r="J415" t="s">
        <v>1228</v>
      </c>
    </row>
    <row r="416" spans="1:10" ht="16" x14ac:dyDescent="0.2">
      <c r="A416" t="s">
        <v>1620</v>
      </c>
      <c r="B416" t="s">
        <v>1624</v>
      </c>
      <c r="C416" t="s">
        <v>1625</v>
      </c>
      <c r="D416">
        <v>5</v>
      </c>
      <c r="E416" t="s">
        <v>730</v>
      </c>
      <c r="F416" t="s">
        <v>13</v>
      </c>
      <c r="G416" t="s">
        <v>1580</v>
      </c>
      <c r="H416" s="3" t="s">
        <v>1581</v>
      </c>
      <c r="I416" t="s">
        <v>69</v>
      </c>
      <c r="J416" t="s">
        <v>1621</v>
      </c>
    </row>
    <row r="417" spans="1:10" ht="16" x14ac:dyDescent="0.2">
      <c r="A417" t="s">
        <v>1626</v>
      </c>
      <c r="B417" t="s">
        <v>1627</v>
      </c>
      <c r="C417" t="s">
        <v>1628</v>
      </c>
      <c r="D417">
        <v>2</v>
      </c>
      <c r="E417" t="s">
        <v>730</v>
      </c>
      <c r="F417" t="s">
        <v>13</v>
      </c>
      <c r="G417" t="s">
        <v>1580</v>
      </c>
      <c r="H417" s="3" t="s">
        <v>1629</v>
      </c>
      <c r="I417" t="s">
        <v>69</v>
      </c>
      <c r="J417" t="s">
        <v>1630</v>
      </c>
    </row>
    <row r="418" spans="1:10" ht="16" x14ac:dyDescent="0.2">
      <c r="A418" t="s">
        <v>1620</v>
      </c>
      <c r="B418" t="s">
        <v>1631</v>
      </c>
      <c r="C418" t="s">
        <v>1632</v>
      </c>
      <c r="D418">
        <v>3</v>
      </c>
      <c r="E418" t="s">
        <v>730</v>
      </c>
      <c r="F418" t="s">
        <v>13</v>
      </c>
      <c r="G418" t="s">
        <v>1580</v>
      </c>
      <c r="H418" s="3" t="s">
        <v>1581</v>
      </c>
      <c r="I418" t="s">
        <v>69</v>
      </c>
      <c r="J418" t="s">
        <v>1621</v>
      </c>
    </row>
    <row r="419" spans="1:10" ht="16" x14ac:dyDescent="0.2">
      <c r="A419" t="s">
        <v>1577</v>
      </c>
      <c r="B419" t="s">
        <v>1633</v>
      </c>
      <c r="C419" t="s">
        <v>1634</v>
      </c>
      <c r="D419">
        <v>1</v>
      </c>
      <c r="E419" t="s">
        <v>730</v>
      </c>
      <c r="F419" t="s">
        <v>13</v>
      </c>
      <c r="G419" t="s">
        <v>1580</v>
      </c>
      <c r="H419" s="3" t="s">
        <v>1581</v>
      </c>
      <c r="I419" t="s">
        <v>69</v>
      </c>
      <c r="J419" t="s">
        <v>1582</v>
      </c>
    </row>
    <row r="420" spans="1:10" ht="16" x14ac:dyDescent="0.2">
      <c r="A420" t="s">
        <v>1622</v>
      </c>
      <c r="B420" t="s">
        <v>1635</v>
      </c>
      <c r="C420" t="s">
        <v>1636</v>
      </c>
      <c r="D420">
        <v>2</v>
      </c>
      <c r="E420" t="s">
        <v>730</v>
      </c>
      <c r="F420" t="s">
        <v>13</v>
      </c>
      <c r="G420" t="s">
        <v>1580</v>
      </c>
      <c r="H420" s="3" t="s">
        <v>1608</v>
      </c>
      <c r="I420" t="s">
        <v>69</v>
      </c>
      <c r="J420" t="s">
        <v>1623</v>
      </c>
    </row>
    <row r="421" spans="1:10" ht="16" x14ac:dyDescent="0.2">
      <c r="A421" t="s">
        <v>1637</v>
      </c>
      <c r="B421" t="s">
        <v>1638</v>
      </c>
      <c r="C421" t="s">
        <v>1639</v>
      </c>
      <c r="D421">
        <v>1</v>
      </c>
      <c r="E421" t="s">
        <v>730</v>
      </c>
      <c r="F421" t="s">
        <v>13</v>
      </c>
      <c r="G421" t="s">
        <v>1580</v>
      </c>
      <c r="H421" s="3" t="s">
        <v>1603</v>
      </c>
      <c r="I421" t="s">
        <v>69</v>
      </c>
      <c r="J421" t="s">
        <v>1640</v>
      </c>
    </row>
    <row r="422" spans="1:10" ht="16" x14ac:dyDescent="0.2">
      <c r="A422" t="s">
        <v>1641</v>
      </c>
      <c r="B422" t="s">
        <v>1601</v>
      </c>
      <c r="C422" t="s">
        <v>1602</v>
      </c>
      <c r="D422">
        <v>3</v>
      </c>
      <c r="E422" t="s">
        <v>730</v>
      </c>
      <c r="F422" t="s">
        <v>13</v>
      </c>
      <c r="G422" t="s">
        <v>1580</v>
      </c>
      <c r="H422" s="3" t="s">
        <v>1603</v>
      </c>
      <c r="I422" t="s">
        <v>69</v>
      </c>
      <c r="J422" t="s">
        <v>1642</v>
      </c>
    </row>
    <row r="423" spans="1:10" ht="16" x14ac:dyDescent="0.2">
      <c r="A423" t="s">
        <v>1637</v>
      </c>
      <c r="B423" t="s">
        <v>1643</v>
      </c>
      <c r="C423" t="s">
        <v>1644</v>
      </c>
      <c r="D423">
        <v>3</v>
      </c>
      <c r="E423" t="s">
        <v>730</v>
      </c>
      <c r="F423" t="s">
        <v>13</v>
      </c>
      <c r="G423" t="s">
        <v>1580</v>
      </c>
      <c r="H423" s="3" t="s">
        <v>1603</v>
      </c>
      <c r="I423" t="s">
        <v>69</v>
      </c>
      <c r="J423" t="s">
        <v>1640</v>
      </c>
    </row>
    <row r="424" spans="1:10" ht="16" x14ac:dyDescent="0.2">
      <c r="A424" t="s">
        <v>1596</v>
      </c>
      <c r="B424" t="s">
        <v>1593</v>
      </c>
      <c r="C424" t="s">
        <v>1594</v>
      </c>
      <c r="D424">
        <v>1</v>
      </c>
      <c r="E424" t="s">
        <v>730</v>
      </c>
      <c r="F424" t="s">
        <v>13</v>
      </c>
      <c r="G424" t="s">
        <v>1580</v>
      </c>
      <c r="H424" s="3" t="s">
        <v>1581</v>
      </c>
      <c r="I424" t="s">
        <v>69</v>
      </c>
      <c r="J424" t="s">
        <v>1599</v>
      </c>
    </row>
    <row r="425" spans="1:10" ht="16" x14ac:dyDescent="0.2">
      <c r="A425" t="s">
        <v>1592</v>
      </c>
      <c r="B425" t="s">
        <v>1597</v>
      </c>
      <c r="C425" t="s">
        <v>1598</v>
      </c>
      <c r="D425">
        <v>2</v>
      </c>
      <c r="E425" t="s">
        <v>730</v>
      </c>
      <c r="F425" t="s">
        <v>13</v>
      </c>
      <c r="G425" t="s">
        <v>1580</v>
      </c>
      <c r="H425" s="3" t="s">
        <v>1581</v>
      </c>
      <c r="I425" t="s">
        <v>69</v>
      </c>
      <c r="J425" t="s">
        <v>1595</v>
      </c>
    </row>
    <row r="426" spans="1:10" ht="16" x14ac:dyDescent="0.2">
      <c r="A426" t="s">
        <v>1592</v>
      </c>
      <c r="B426" t="s">
        <v>1624</v>
      </c>
      <c r="C426" t="s">
        <v>1625</v>
      </c>
      <c r="D426">
        <v>3</v>
      </c>
      <c r="E426" t="s">
        <v>730</v>
      </c>
      <c r="F426" t="s">
        <v>13</v>
      </c>
      <c r="G426" t="s">
        <v>1580</v>
      </c>
      <c r="H426" s="3" t="s">
        <v>1581</v>
      </c>
      <c r="I426" t="s">
        <v>69</v>
      </c>
      <c r="J426" t="s">
        <v>1595</v>
      </c>
    </row>
    <row r="427" spans="1:10" ht="16" x14ac:dyDescent="0.2">
      <c r="A427" t="s">
        <v>1583</v>
      </c>
      <c r="B427" t="s">
        <v>1645</v>
      </c>
      <c r="C427" t="s">
        <v>1646</v>
      </c>
      <c r="D427">
        <v>3</v>
      </c>
      <c r="E427" t="s">
        <v>730</v>
      </c>
      <c r="F427" t="s">
        <v>13</v>
      </c>
      <c r="G427" t="s">
        <v>1580</v>
      </c>
      <c r="H427" s="3" t="s">
        <v>1586</v>
      </c>
      <c r="I427" t="s">
        <v>69</v>
      </c>
      <c r="J427" t="s">
        <v>1587</v>
      </c>
    </row>
    <row r="428" spans="1:10" ht="16" x14ac:dyDescent="0.2">
      <c r="A428" t="s">
        <v>1596</v>
      </c>
      <c r="B428" t="s">
        <v>1624</v>
      </c>
      <c r="C428" t="s">
        <v>1625</v>
      </c>
      <c r="D428">
        <v>3</v>
      </c>
      <c r="E428" t="s">
        <v>730</v>
      </c>
      <c r="F428" t="s">
        <v>13</v>
      </c>
      <c r="G428" t="s">
        <v>1580</v>
      </c>
      <c r="H428" s="3" t="s">
        <v>1581</v>
      </c>
      <c r="I428" t="s">
        <v>69</v>
      </c>
      <c r="J428" t="s">
        <v>1599</v>
      </c>
    </row>
    <row r="429" spans="1:10" ht="16" x14ac:dyDescent="0.2">
      <c r="A429" t="s">
        <v>1647</v>
      </c>
      <c r="B429" t="s">
        <v>1648</v>
      </c>
      <c r="C429" t="s">
        <v>1649</v>
      </c>
      <c r="D429">
        <v>4</v>
      </c>
      <c r="E429" t="s">
        <v>730</v>
      </c>
      <c r="F429" t="s">
        <v>13</v>
      </c>
      <c r="G429" t="s">
        <v>1650</v>
      </c>
      <c r="H429" s="3" t="s">
        <v>1651</v>
      </c>
      <c r="I429" t="s">
        <v>69</v>
      </c>
      <c r="J429" t="s">
        <v>1652</v>
      </c>
    </row>
    <row r="430" spans="1:10" ht="32" x14ac:dyDescent="0.2">
      <c r="A430" t="s">
        <v>1653</v>
      </c>
      <c r="B430" t="s">
        <v>1654</v>
      </c>
      <c r="C430" t="s">
        <v>1655</v>
      </c>
      <c r="D430">
        <v>1</v>
      </c>
      <c r="E430" t="s">
        <v>13</v>
      </c>
      <c r="F430" t="s">
        <v>13</v>
      </c>
      <c r="G430" t="s">
        <v>1656</v>
      </c>
      <c r="H430" s="3" t="s">
        <v>1657</v>
      </c>
      <c r="I430" t="s">
        <v>1658</v>
      </c>
      <c r="J430" t="s">
        <v>1659</v>
      </c>
    </row>
    <row r="431" spans="1:10" ht="16" x14ac:dyDescent="0.2">
      <c r="A431" t="s">
        <v>1660</v>
      </c>
      <c r="B431" t="s">
        <v>1661</v>
      </c>
      <c r="C431" t="s">
        <v>1662</v>
      </c>
      <c r="D431">
        <v>3</v>
      </c>
      <c r="E431" t="s">
        <v>13</v>
      </c>
      <c r="F431" t="s">
        <v>13</v>
      </c>
      <c r="G431" t="s">
        <v>1663</v>
      </c>
      <c r="H431" s="3" t="s">
        <v>1664</v>
      </c>
      <c r="I431" t="s">
        <v>355</v>
      </c>
      <c r="J431" t="s">
        <v>1665</v>
      </c>
    </row>
    <row r="432" spans="1:10" ht="16" x14ac:dyDescent="0.2">
      <c r="A432" t="s">
        <v>1660</v>
      </c>
      <c r="B432" t="s">
        <v>1666</v>
      </c>
      <c r="C432" t="s">
        <v>1667</v>
      </c>
      <c r="D432">
        <v>2</v>
      </c>
      <c r="E432" t="s">
        <v>13</v>
      </c>
      <c r="F432" t="s">
        <v>13</v>
      </c>
      <c r="G432" t="s">
        <v>1663</v>
      </c>
      <c r="H432" s="3" t="s">
        <v>1668</v>
      </c>
      <c r="I432" t="s">
        <v>355</v>
      </c>
      <c r="J432" t="s">
        <v>1665</v>
      </c>
    </row>
    <row r="433" spans="1:10" ht="16" x14ac:dyDescent="0.2">
      <c r="A433" t="s">
        <v>1660</v>
      </c>
      <c r="B433" t="s">
        <v>1669</v>
      </c>
      <c r="C433" t="s">
        <v>1670</v>
      </c>
      <c r="D433">
        <v>1</v>
      </c>
      <c r="E433" t="s">
        <v>13</v>
      </c>
      <c r="F433" t="s">
        <v>13</v>
      </c>
      <c r="G433" t="s">
        <v>1663</v>
      </c>
      <c r="H433" s="3" t="s">
        <v>1664</v>
      </c>
      <c r="I433" t="s">
        <v>355</v>
      </c>
      <c r="J433" t="s">
        <v>1665</v>
      </c>
    </row>
    <row r="434" spans="1:10" ht="16" x14ac:dyDescent="0.2">
      <c r="A434" t="s">
        <v>1671</v>
      </c>
      <c r="B434" t="s">
        <v>1672</v>
      </c>
      <c r="C434" t="s">
        <v>1673</v>
      </c>
      <c r="D434">
        <v>3</v>
      </c>
      <c r="E434" t="s">
        <v>13</v>
      </c>
      <c r="F434" t="s">
        <v>13</v>
      </c>
      <c r="G434" t="s">
        <v>1674</v>
      </c>
      <c r="H434" s="3" t="s">
        <v>1675</v>
      </c>
      <c r="I434" t="s">
        <v>1676</v>
      </c>
      <c r="J434" t="s">
        <v>1677</v>
      </c>
    </row>
    <row r="435" spans="1:10" ht="16" x14ac:dyDescent="0.2">
      <c r="A435" t="s">
        <v>1678</v>
      </c>
      <c r="B435" t="s">
        <v>1679</v>
      </c>
      <c r="C435" t="s">
        <v>1680</v>
      </c>
      <c r="D435">
        <v>3</v>
      </c>
      <c r="E435" t="s">
        <v>13</v>
      </c>
      <c r="F435" t="s">
        <v>13</v>
      </c>
      <c r="G435" t="s">
        <v>1674</v>
      </c>
      <c r="H435" s="3" t="s">
        <v>1681</v>
      </c>
      <c r="I435" t="s">
        <v>1676</v>
      </c>
      <c r="J435" t="s">
        <v>1682</v>
      </c>
    </row>
    <row r="436" spans="1:10" ht="16" x14ac:dyDescent="0.2">
      <c r="A436" t="s">
        <v>1683</v>
      </c>
      <c r="B436" t="s">
        <v>1684</v>
      </c>
      <c r="C436" t="s">
        <v>1685</v>
      </c>
      <c r="D436">
        <v>2</v>
      </c>
      <c r="E436" t="s">
        <v>13</v>
      </c>
      <c r="F436" t="s">
        <v>13</v>
      </c>
      <c r="G436" t="s">
        <v>1686</v>
      </c>
      <c r="H436" s="3" t="s">
        <v>1687</v>
      </c>
      <c r="I436" t="s">
        <v>404</v>
      </c>
      <c r="J436" t="s">
        <v>1688</v>
      </c>
    </row>
    <row r="437" spans="1:10" ht="16" x14ac:dyDescent="0.2">
      <c r="A437" t="s">
        <v>1683</v>
      </c>
      <c r="B437" t="s">
        <v>1689</v>
      </c>
      <c r="C437" t="s">
        <v>1690</v>
      </c>
      <c r="D437">
        <v>5</v>
      </c>
      <c r="E437" t="s">
        <v>13</v>
      </c>
      <c r="F437" t="s">
        <v>13</v>
      </c>
      <c r="G437" t="s">
        <v>1686</v>
      </c>
      <c r="H437" s="3" t="s">
        <v>1687</v>
      </c>
      <c r="I437" t="s">
        <v>404</v>
      </c>
      <c r="J437" t="s">
        <v>1688</v>
      </c>
    </row>
    <row r="438" spans="1:10" ht="16" x14ac:dyDescent="0.2">
      <c r="A438" t="s">
        <v>1683</v>
      </c>
      <c r="B438" t="s">
        <v>1691</v>
      </c>
      <c r="C438" t="s">
        <v>1692</v>
      </c>
      <c r="D438">
        <v>1</v>
      </c>
      <c r="E438" t="s">
        <v>13</v>
      </c>
      <c r="F438" t="s">
        <v>13</v>
      </c>
      <c r="G438" t="s">
        <v>1686</v>
      </c>
      <c r="H438" s="3" t="s">
        <v>1687</v>
      </c>
      <c r="I438" t="s">
        <v>404</v>
      </c>
      <c r="J438" t="s">
        <v>1688</v>
      </c>
    </row>
    <row r="439" spans="1:10" ht="16" x14ac:dyDescent="0.2">
      <c r="A439" t="s">
        <v>1683</v>
      </c>
      <c r="B439" t="s">
        <v>1693</v>
      </c>
      <c r="C439" t="s">
        <v>1694</v>
      </c>
      <c r="D439">
        <v>4</v>
      </c>
      <c r="E439" t="s">
        <v>13</v>
      </c>
      <c r="F439" t="s">
        <v>13</v>
      </c>
      <c r="G439" t="s">
        <v>1686</v>
      </c>
      <c r="H439" s="3" t="s">
        <v>1687</v>
      </c>
      <c r="I439" t="s">
        <v>404</v>
      </c>
      <c r="J439" t="s">
        <v>1688</v>
      </c>
    </row>
    <row r="440" spans="1:10" ht="16" x14ac:dyDescent="0.2">
      <c r="A440" t="s">
        <v>1695</v>
      </c>
      <c r="B440" t="s">
        <v>1696</v>
      </c>
      <c r="C440" t="s">
        <v>1697</v>
      </c>
      <c r="D440">
        <v>1</v>
      </c>
      <c r="E440" t="s">
        <v>13</v>
      </c>
      <c r="F440" t="s">
        <v>13</v>
      </c>
      <c r="G440" t="s">
        <v>1698</v>
      </c>
      <c r="H440" s="3" t="s">
        <v>1699</v>
      </c>
      <c r="I440" t="s">
        <v>69</v>
      </c>
      <c r="J440" t="s">
        <v>1700</v>
      </c>
    </row>
    <row r="441" spans="1:10" ht="16" x14ac:dyDescent="0.2">
      <c r="A441" t="s">
        <v>1701</v>
      </c>
      <c r="B441" t="s">
        <v>1702</v>
      </c>
      <c r="C441" t="s">
        <v>1697</v>
      </c>
      <c r="D441">
        <v>1</v>
      </c>
      <c r="E441" t="s">
        <v>13</v>
      </c>
      <c r="F441" t="s">
        <v>13</v>
      </c>
      <c r="G441" t="s">
        <v>1698</v>
      </c>
      <c r="H441" s="3" t="s">
        <v>1699</v>
      </c>
      <c r="I441" t="s">
        <v>69</v>
      </c>
      <c r="J441" t="s">
        <v>1703</v>
      </c>
    </row>
    <row r="442" spans="1:10" ht="16" x14ac:dyDescent="0.2">
      <c r="A442" t="s">
        <v>1704</v>
      </c>
      <c r="B442" t="s">
        <v>1705</v>
      </c>
      <c r="C442" t="s">
        <v>1706</v>
      </c>
      <c r="D442">
        <v>1</v>
      </c>
      <c r="E442" t="s">
        <v>13</v>
      </c>
      <c r="F442" t="s">
        <v>13</v>
      </c>
      <c r="G442" t="s">
        <v>1698</v>
      </c>
      <c r="H442" s="3" t="s">
        <v>1707</v>
      </c>
      <c r="I442" t="s">
        <v>69</v>
      </c>
      <c r="J442" t="s">
        <v>1708</v>
      </c>
    </row>
    <row r="443" spans="1:10" ht="16" x14ac:dyDescent="0.2">
      <c r="A443" t="s">
        <v>1709</v>
      </c>
      <c r="B443" t="s">
        <v>1710</v>
      </c>
      <c r="C443" t="s">
        <v>1711</v>
      </c>
      <c r="D443">
        <v>3</v>
      </c>
      <c r="E443" t="s">
        <v>13</v>
      </c>
      <c r="F443" t="s">
        <v>13</v>
      </c>
      <c r="G443" t="s">
        <v>1698</v>
      </c>
      <c r="H443" s="3" t="s">
        <v>1712</v>
      </c>
      <c r="I443" t="s">
        <v>69</v>
      </c>
      <c r="J443" t="s">
        <v>1713</v>
      </c>
    </row>
    <row r="444" spans="1:10" ht="16" x14ac:dyDescent="0.2">
      <c r="A444" t="s">
        <v>1714</v>
      </c>
      <c r="B444" t="s">
        <v>1715</v>
      </c>
      <c r="C444" t="s">
        <v>1716</v>
      </c>
      <c r="D444">
        <v>2</v>
      </c>
      <c r="E444" t="s">
        <v>13</v>
      </c>
      <c r="F444" t="s">
        <v>13</v>
      </c>
      <c r="G444" t="s">
        <v>1717</v>
      </c>
      <c r="H444" s="3" t="s">
        <v>1718</v>
      </c>
      <c r="I444" t="s">
        <v>106</v>
      </c>
      <c r="J444" t="s">
        <v>1719</v>
      </c>
    </row>
    <row r="445" spans="1:10" ht="16" x14ac:dyDescent="0.2">
      <c r="A445" t="s">
        <v>1720</v>
      </c>
      <c r="B445" t="s">
        <v>1721</v>
      </c>
      <c r="C445" t="s">
        <v>1722</v>
      </c>
      <c r="D445">
        <v>1</v>
      </c>
      <c r="E445">
        <f>154</f>
        <v>154</v>
      </c>
      <c r="F445" t="s">
        <v>13</v>
      </c>
      <c r="G445" t="s">
        <v>1723</v>
      </c>
      <c r="H445" s="3" t="s">
        <v>1724</v>
      </c>
      <c r="I445" t="s">
        <v>1725</v>
      </c>
      <c r="J445" t="s">
        <v>1726</v>
      </c>
    </row>
    <row r="446" spans="1:10" ht="16" x14ac:dyDescent="0.2">
      <c r="A446" t="s">
        <v>1727</v>
      </c>
      <c r="B446" t="s">
        <v>1728</v>
      </c>
      <c r="C446" t="s">
        <v>1729</v>
      </c>
      <c r="D446">
        <v>2</v>
      </c>
      <c r="E446">
        <f>154</f>
        <v>154</v>
      </c>
      <c r="F446" t="s">
        <v>13</v>
      </c>
      <c r="G446" t="s">
        <v>1723</v>
      </c>
      <c r="H446" s="3" t="s">
        <v>1730</v>
      </c>
      <c r="I446" t="s">
        <v>1725</v>
      </c>
      <c r="J446" t="s">
        <v>1731</v>
      </c>
    </row>
    <row r="447" spans="1:10" ht="16" x14ac:dyDescent="0.2">
      <c r="A447" t="s">
        <v>1732</v>
      </c>
      <c r="B447" t="s">
        <v>1733</v>
      </c>
      <c r="C447" t="s">
        <v>1734</v>
      </c>
      <c r="D447">
        <v>1</v>
      </c>
      <c r="E447">
        <f>154</f>
        <v>154</v>
      </c>
      <c r="F447" t="s">
        <v>13</v>
      </c>
      <c r="G447" t="s">
        <v>1723</v>
      </c>
      <c r="H447" s="3" t="s">
        <v>1735</v>
      </c>
      <c r="I447" t="s">
        <v>1725</v>
      </c>
      <c r="J447" t="s">
        <v>1736</v>
      </c>
    </row>
    <row r="448" spans="1:10" ht="16" x14ac:dyDescent="0.2">
      <c r="A448" t="s">
        <v>1732</v>
      </c>
      <c r="B448" t="s">
        <v>1737</v>
      </c>
      <c r="C448" t="s">
        <v>1738</v>
      </c>
      <c r="D448">
        <v>2</v>
      </c>
      <c r="E448">
        <f>154</f>
        <v>154</v>
      </c>
      <c r="F448" t="s">
        <v>13</v>
      </c>
      <c r="G448" t="s">
        <v>1723</v>
      </c>
      <c r="H448" s="3" t="s">
        <v>1724</v>
      </c>
      <c r="I448" t="s">
        <v>1725</v>
      </c>
      <c r="J448" t="s">
        <v>1736</v>
      </c>
    </row>
    <row r="449" spans="1:10" ht="16" x14ac:dyDescent="0.2">
      <c r="A449" t="s">
        <v>1739</v>
      </c>
      <c r="B449" t="s">
        <v>1740</v>
      </c>
      <c r="C449" t="s">
        <v>1741</v>
      </c>
      <c r="D449">
        <v>1</v>
      </c>
      <c r="E449">
        <f>154</f>
        <v>154</v>
      </c>
      <c r="F449" t="s">
        <v>13</v>
      </c>
      <c r="G449" t="s">
        <v>1723</v>
      </c>
      <c r="H449" s="3" t="s">
        <v>1735</v>
      </c>
      <c r="I449" t="s">
        <v>1725</v>
      </c>
      <c r="J449" t="s">
        <v>1742</v>
      </c>
    </row>
    <row r="450" spans="1:10" ht="16" x14ac:dyDescent="0.2">
      <c r="A450" t="s">
        <v>1743</v>
      </c>
      <c r="B450" t="s">
        <v>1744</v>
      </c>
      <c r="C450" t="s">
        <v>1745</v>
      </c>
      <c r="D450">
        <v>4</v>
      </c>
      <c r="E450">
        <f>154</f>
        <v>154</v>
      </c>
      <c r="F450" t="s">
        <v>13</v>
      </c>
      <c r="G450" t="s">
        <v>1723</v>
      </c>
      <c r="H450" s="3" t="s">
        <v>1746</v>
      </c>
      <c r="I450" t="s">
        <v>1725</v>
      </c>
      <c r="J450" t="s">
        <v>1747</v>
      </c>
    </row>
    <row r="451" spans="1:10" ht="16" x14ac:dyDescent="0.2">
      <c r="A451" t="s">
        <v>1209</v>
      </c>
      <c r="B451" t="s">
        <v>1748</v>
      </c>
      <c r="C451" t="s">
        <v>1749</v>
      </c>
      <c r="D451">
        <v>1</v>
      </c>
      <c r="E451" t="s">
        <v>13</v>
      </c>
      <c r="F451" t="s">
        <v>13</v>
      </c>
      <c r="G451" t="s">
        <v>1750</v>
      </c>
      <c r="H451" s="3" t="s">
        <v>1751</v>
      </c>
      <c r="I451" t="s">
        <v>337</v>
      </c>
      <c r="J451" t="s">
        <v>1214</v>
      </c>
    </row>
    <row r="452" spans="1:10" ht="16" x14ac:dyDescent="0.2">
      <c r="A452" t="s">
        <v>1752</v>
      </c>
      <c r="B452" t="s">
        <v>1753</v>
      </c>
      <c r="C452" t="s">
        <v>1754</v>
      </c>
      <c r="D452">
        <v>1</v>
      </c>
      <c r="E452" t="s">
        <v>13</v>
      </c>
      <c r="F452" t="s">
        <v>13</v>
      </c>
      <c r="G452" t="s">
        <v>1755</v>
      </c>
      <c r="H452" s="3" t="s">
        <v>1756</v>
      </c>
      <c r="I452" t="s">
        <v>337</v>
      </c>
      <c r="J452" t="s">
        <v>1757</v>
      </c>
    </row>
    <row r="453" spans="1:10" ht="16" x14ac:dyDescent="0.2">
      <c r="A453" t="s">
        <v>1758</v>
      </c>
      <c r="B453" t="s">
        <v>1753</v>
      </c>
      <c r="C453" t="s">
        <v>1754</v>
      </c>
      <c r="D453">
        <v>1</v>
      </c>
      <c r="E453" t="s">
        <v>13</v>
      </c>
      <c r="F453" t="s">
        <v>13</v>
      </c>
      <c r="G453" t="s">
        <v>1755</v>
      </c>
      <c r="H453" s="3" t="s">
        <v>1759</v>
      </c>
      <c r="I453" t="s">
        <v>337</v>
      </c>
      <c r="J453" t="s">
        <v>1760</v>
      </c>
    </row>
    <row r="454" spans="1:10" ht="16" x14ac:dyDescent="0.2">
      <c r="A454" t="s">
        <v>1761</v>
      </c>
      <c r="B454" t="s">
        <v>1762</v>
      </c>
      <c r="C454" t="s">
        <v>1763</v>
      </c>
      <c r="D454">
        <v>3</v>
      </c>
      <c r="E454" t="s">
        <v>1246</v>
      </c>
      <c r="F454" t="s">
        <v>13</v>
      </c>
      <c r="G454" t="s">
        <v>1764</v>
      </c>
      <c r="H454" s="3" t="s">
        <v>1765</v>
      </c>
      <c r="I454" t="s">
        <v>337</v>
      </c>
      <c r="J454" t="s">
        <v>1766</v>
      </c>
    </row>
    <row r="455" spans="1:10" ht="16" x14ac:dyDescent="0.2">
      <c r="A455" t="s">
        <v>1767</v>
      </c>
      <c r="B455" t="s">
        <v>1768</v>
      </c>
      <c r="C455" t="s">
        <v>1769</v>
      </c>
      <c r="D455">
        <v>3</v>
      </c>
      <c r="E455" t="s">
        <v>13</v>
      </c>
      <c r="F455" t="s">
        <v>13</v>
      </c>
      <c r="G455" t="s">
        <v>1770</v>
      </c>
      <c r="H455" s="3" t="s">
        <v>1771</v>
      </c>
      <c r="I455" t="s">
        <v>69</v>
      </c>
      <c r="J455" t="s">
        <v>1772</v>
      </c>
    </row>
    <row r="456" spans="1:10" ht="16" x14ac:dyDescent="0.2">
      <c r="A456" t="s">
        <v>1653</v>
      </c>
      <c r="B456" t="s">
        <v>1773</v>
      </c>
      <c r="C456" t="s">
        <v>1774</v>
      </c>
      <c r="D456">
        <v>3</v>
      </c>
      <c r="E456" t="s">
        <v>8896</v>
      </c>
      <c r="F456" t="s">
        <v>13</v>
      </c>
      <c r="G456" t="s">
        <v>1775</v>
      </c>
      <c r="H456" s="3" t="s">
        <v>1776</v>
      </c>
      <c r="I456" t="s">
        <v>1658</v>
      </c>
      <c r="J456" t="s">
        <v>1659</v>
      </c>
    </row>
    <row r="457" spans="1:10" ht="16" x14ac:dyDescent="0.2">
      <c r="A457" t="s">
        <v>1777</v>
      </c>
      <c r="B457" t="s">
        <v>1778</v>
      </c>
      <c r="C457" t="s">
        <v>1779</v>
      </c>
      <c r="D457">
        <v>3</v>
      </c>
      <c r="E457" t="s">
        <v>13</v>
      </c>
      <c r="F457" t="s">
        <v>13</v>
      </c>
      <c r="G457" t="s">
        <v>1780</v>
      </c>
      <c r="H457" s="3" t="s">
        <v>1781</v>
      </c>
      <c r="I457" t="s">
        <v>62</v>
      </c>
      <c r="J457" t="s">
        <v>1782</v>
      </c>
    </row>
    <row r="458" spans="1:10" ht="16" x14ac:dyDescent="0.2">
      <c r="A458" t="s">
        <v>1783</v>
      </c>
      <c r="B458" t="s">
        <v>1784</v>
      </c>
      <c r="C458" t="s">
        <v>1785</v>
      </c>
      <c r="D458">
        <v>3</v>
      </c>
      <c r="E458" t="s">
        <v>13</v>
      </c>
      <c r="F458" t="s">
        <v>13</v>
      </c>
      <c r="G458" t="s">
        <v>1786</v>
      </c>
      <c r="H458" s="3" t="s">
        <v>1787</v>
      </c>
      <c r="I458" t="s">
        <v>253</v>
      </c>
      <c r="J458" t="s">
        <v>1788</v>
      </c>
    </row>
    <row r="459" spans="1:10" ht="16" x14ac:dyDescent="0.2">
      <c r="A459" t="s">
        <v>1783</v>
      </c>
      <c r="B459" t="s">
        <v>1789</v>
      </c>
      <c r="C459" t="s">
        <v>1790</v>
      </c>
      <c r="D459">
        <v>2</v>
      </c>
      <c r="E459" t="s">
        <v>13</v>
      </c>
      <c r="F459" t="s">
        <v>13</v>
      </c>
      <c r="G459" t="s">
        <v>1786</v>
      </c>
      <c r="H459" s="3" t="s">
        <v>1787</v>
      </c>
      <c r="I459" t="s">
        <v>253</v>
      </c>
      <c r="J459" t="s">
        <v>1788</v>
      </c>
    </row>
    <row r="460" spans="1:10" ht="16" x14ac:dyDescent="0.2">
      <c r="A460" t="s">
        <v>1783</v>
      </c>
      <c r="B460" t="s">
        <v>1791</v>
      </c>
      <c r="C460" t="s">
        <v>1792</v>
      </c>
      <c r="D460">
        <v>1</v>
      </c>
      <c r="E460" t="s">
        <v>13</v>
      </c>
      <c r="F460" t="s">
        <v>13</v>
      </c>
      <c r="G460" t="s">
        <v>1786</v>
      </c>
      <c r="H460" s="3" t="s">
        <v>1787</v>
      </c>
      <c r="I460" t="s">
        <v>253</v>
      </c>
      <c r="J460" t="s">
        <v>1788</v>
      </c>
    </row>
    <row r="461" spans="1:10" ht="16" x14ac:dyDescent="0.2">
      <c r="A461" t="s">
        <v>1793</v>
      </c>
      <c r="B461" t="s">
        <v>1794</v>
      </c>
      <c r="C461" t="s">
        <v>1795</v>
      </c>
      <c r="D461">
        <v>1</v>
      </c>
      <c r="E461" t="s">
        <v>13</v>
      </c>
      <c r="F461" t="s">
        <v>13</v>
      </c>
      <c r="G461" t="s">
        <v>1796</v>
      </c>
      <c r="H461" s="3" t="s">
        <v>1797</v>
      </c>
      <c r="I461" t="s">
        <v>253</v>
      </c>
      <c r="J461" t="s">
        <v>1798</v>
      </c>
    </row>
    <row r="462" spans="1:10" ht="16" x14ac:dyDescent="0.2">
      <c r="A462" t="s">
        <v>1799</v>
      </c>
      <c r="B462" t="s">
        <v>1800</v>
      </c>
      <c r="C462" t="s">
        <v>1801</v>
      </c>
      <c r="D462">
        <v>1</v>
      </c>
      <c r="E462" t="s">
        <v>13</v>
      </c>
      <c r="F462" t="s">
        <v>13</v>
      </c>
      <c r="G462" t="s">
        <v>1802</v>
      </c>
      <c r="H462" s="3" t="s">
        <v>1803</v>
      </c>
      <c r="I462" t="s">
        <v>626</v>
      </c>
      <c r="J462" t="s">
        <v>1804</v>
      </c>
    </row>
    <row r="463" spans="1:10" ht="16" x14ac:dyDescent="0.2">
      <c r="A463" t="s">
        <v>1805</v>
      </c>
      <c r="B463" t="s">
        <v>1806</v>
      </c>
      <c r="C463" t="s">
        <v>1807</v>
      </c>
      <c r="D463">
        <v>2</v>
      </c>
      <c r="E463" t="s">
        <v>13</v>
      </c>
      <c r="F463" t="s">
        <v>13</v>
      </c>
      <c r="G463" t="s">
        <v>1808</v>
      </c>
      <c r="H463" s="3" t="s">
        <v>1809</v>
      </c>
      <c r="I463" t="s">
        <v>423</v>
      </c>
      <c r="J463" t="s">
        <v>1810</v>
      </c>
    </row>
    <row r="464" spans="1:10" ht="16" x14ac:dyDescent="0.2">
      <c r="A464" t="s">
        <v>1811</v>
      </c>
      <c r="B464" t="s">
        <v>1812</v>
      </c>
      <c r="C464" t="s">
        <v>1813</v>
      </c>
      <c r="D464">
        <v>5</v>
      </c>
      <c r="E464" t="s">
        <v>13</v>
      </c>
      <c r="F464" t="s">
        <v>13</v>
      </c>
      <c r="G464" t="s">
        <v>1814</v>
      </c>
      <c r="H464" s="3" t="s">
        <v>1815</v>
      </c>
      <c r="I464" t="s">
        <v>959</v>
      </c>
      <c r="J464" t="s">
        <v>1816</v>
      </c>
    </row>
    <row r="465" spans="1:10" ht="16" x14ac:dyDescent="0.2">
      <c r="A465" t="s">
        <v>1817</v>
      </c>
      <c r="B465" t="s">
        <v>1818</v>
      </c>
      <c r="C465" t="s">
        <v>1819</v>
      </c>
      <c r="D465">
        <v>1</v>
      </c>
      <c r="E465" t="s">
        <v>1820</v>
      </c>
      <c r="F465" t="s">
        <v>13</v>
      </c>
      <c r="G465" t="s">
        <v>1821</v>
      </c>
      <c r="H465" s="3" t="s">
        <v>1822</v>
      </c>
      <c r="I465" t="s">
        <v>62</v>
      </c>
      <c r="J465" t="s">
        <v>1823</v>
      </c>
    </row>
    <row r="466" spans="1:10" ht="32" x14ac:dyDescent="0.2">
      <c r="A466" t="s">
        <v>1824</v>
      </c>
      <c r="B466" t="s">
        <v>1825</v>
      </c>
      <c r="C466" t="s">
        <v>1826</v>
      </c>
      <c r="D466">
        <v>1</v>
      </c>
      <c r="E466" t="s">
        <v>1820</v>
      </c>
      <c r="F466" t="s">
        <v>13</v>
      </c>
      <c r="G466" t="s">
        <v>1821</v>
      </c>
      <c r="H466" s="3" t="s">
        <v>1827</v>
      </c>
      <c r="I466" t="s">
        <v>62</v>
      </c>
      <c r="J466" t="s">
        <v>1828</v>
      </c>
    </row>
    <row r="467" spans="1:10" ht="16" x14ac:dyDescent="0.2">
      <c r="A467" t="s">
        <v>1829</v>
      </c>
      <c r="B467" t="s">
        <v>1830</v>
      </c>
      <c r="C467" t="s">
        <v>1831</v>
      </c>
      <c r="D467">
        <v>2</v>
      </c>
      <c r="E467" t="s">
        <v>1820</v>
      </c>
      <c r="F467" t="s">
        <v>13</v>
      </c>
      <c r="G467" t="s">
        <v>1821</v>
      </c>
      <c r="H467" s="3" t="s">
        <v>1832</v>
      </c>
      <c r="I467" t="s">
        <v>62</v>
      </c>
      <c r="J467" t="s">
        <v>1833</v>
      </c>
    </row>
    <row r="468" spans="1:10" ht="16" x14ac:dyDescent="0.2">
      <c r="A468" t="s">
        <v>1834</v>
      </c>
      <c r="B468" t="s">
        <v>1835</v>
      </c>
      <c r="C468" t="s">
        <v>1836</v>
      </c>
      <c r="D468">
        <v>3</v>
      </c>
      <c r="E468" t="s">
        <v>1820</v>
      </c>
      <c r="F468" t="s">
        <v>13</v>
      </c>
      <c r="G468" t="s">
        <v>1821</v>
      </c>
      <c r="H468" s="3" t="s">
        <v>1832</v>
      </c>
      <c r="I468" t="s">
        <v>62</v>
      </c>
      <c r="J468" t="s">
        <v>1837</v>
      </c>
    </row>
    <row r="469" spans="1:10" ht="16" x14ac:dyDescent="0.2">
      <c r="A469" t="s">
        <v>1838</v>
      </c>
      <c r="B469" t="s">
        <v>1839</v>
      </c>
      <c r="C469" t="s">
        <v>1840</v>
      </c>
      <c r="D469">
        <v>4</v>
      </c>
      <c r="E469" t="s">
        <v>1820</v>
      </c>
      <c r="F469" t="s">
        <v>13</v>
      </c>
      <c r="G469" t="s">
        <v>1821</v>
      </c>
      <c r="H469" s="3" t="s">
        <v>1822</v>
      </c>
      <c r="I469" t="s">
        <v>62</v>
      </c>
      <c r="J469" t="s">
        <v>1841</v>
      </c>
    </row>
    <row r="470" spans="1:10" ht="16" x14ac:dyDescent="0.2">
      <c r="A470" t="s">
        <v>1824</v>
      </c>
      <c r="B470" t="s">
        <v>1842</v>
      </c>
      <c r="C470" t="s">
        <v>1843</v>
      </c>
      <c r="D470">
        <v>2</v>
      </c>
      <c r="E470" t="s">
        <v>1820</v>
      </c>
      <c r="F470" t="s">
        <v>13</v>
      </c>
      <c r="G470" t="s">
        <v>1821</v>
      </c>
      <c r="H470" s="3" t="s">
        <v>1832</v>
      </c>
      <c r="I470" t="s">
        <v>62</v>
      </c>
      <c r="J470" t="s">
        <v>1828</v>
      </c>
    </row>
    <row r="471" spans="1:10" ht="16" x14ac:dyDescent="0.2">
      <c r="A471" t="s">
        <v>1844</v>
      </c>
      <c r="B471" t="s">
        <v>1845</v>
      </c>
      <c r="C471" t="s">
        <v>1846</v>
      </c>
      <c r="D471">
        <v>3</v>
      </c>
      <c r="E471" t="s">
        <v>1820</v>
      </c>
      <c r="F471" t="s">
        <v>13</v>
      </c>
      <c r="G471" t="s">
        <v>1821</v>
      </c>
      <c r="H471" s="3" t="s">
        <v>1847</v>
      </c>
      <c r="I471" t="s">
        <v>62</v>
      </c>
      <c r="J471" t="s">
        <v>1848</v>
      </c>
    </row>
    <row r="472" spans="1:10" ht="16" x14ac:dyDescent="0.2">
      <c r="A472" t="s">
        <v>1849</v>
      </c>
      <c r="B472" t="s">
        <v>1850</v>
      </c>
      <c r="C472" t="s">
        <v>1851</v>
      </c>
      <c r="D472">
        <v>3</v>
      </c>
      <c r="E472" t="s">
        <v>1820</v>
      </c>
      <c r="F472" t="s">
        <v>13</v>
      </c>
      <c r="G472" t="s">
        <v>1852</v>
      </c>
      <c r="H472" s="3" t="s">
        <v>1853</v>
      </c>
      <c r="I472" t="s">
        <v>62</v>
      </c>
      <c r="J472" t="s">
        <v>1854</v>
      </c>
    </row>
    <row r="473" spans="1:10" ht="16" x14ac:dyDescent="0.2">
      <c r="A473" t="s">
        <v>1855</v>
      </c>
      <c r="B473" t="s">
        <v>1856</v>
      </c>
      <c r="C473" t="s">
        <v>1819</v>
      </c>
      <c r="D473">
        <v>1</v>
      </c>
      <c r="E473" t="s">
        <v>1820</v>
      </c>
      <c r="F473" t="s">
        <v>13</v>
      </c>
      <c r="G473" t="s">
        <v>1852</v>
      </c>
      <c r="H473" s="3" t="s">
        <v>1853</v>
      </c>
      <c r="I473" t="s">
        <v>62</v>
      </c>
      <c r="J473" t="s">
        <v>1857</v>
      </c>
    </row>
    <row r="474" spans="1:10" ht="16" x14ac:dyDescent="0.2">
      <c r="A474" t="s">
        <v>1855</v>
      </c>
      <c r="B474" t="s">
        <v>1858</v>
      </c>
      <c r="C474" t="s">
        <v>1859</v>
      </c>
      <c r="D474">
        <v>2</v>
      </c>
      <c r="E474" t="s">
        <v>1820</v>
      </c>
      <c r="F474" t="s">
        <v>13</v>
      </c>
      <c r="G474" t="s">
        <v>1852</v>
      </c>
      <c r="H474" s="3" t="s">
        <v>1853</v>
      </c>
      <c r="I474" t="s">
        <v>62</v>
      </c>
      <c r="J474" t="s">
        <v>1857</v>
      </c>
    </row>
    <row r="475" spans="1:10" ht="16" x14ac:dyDescent="0.2">
      <c r="A475" t="s">
        <v>1860</v>
      </c>
      <c r="B475" t="s">
        <v>1861</v>
      </c>
      <c r="C475" t="s">
        <v>1862</v>
      </c>
      <c r="D475">
        <v>1</v>
      </c>
      <c r="E475" t="s">
        <v>1820</v>
      </c>
      <c r="F475" t="s">
        <v>13</v>
      </c>
      <c r="G475" t="s">
        <v>1852</v>
      </c>
      <c r="H475" s="3" t="s">
        <v>1853</v>
      </c>
      <c r="I475" t="s">
        <v>62</v>
      </c>
      <c r="J475" t="s">
        <v>1863</v>
      </c>
    </row>
    <row r="476" spans="1:10" ht="16" x14ac:dyDescent="0.2">
      <c r="A476" t="s">
        <v>1864</v>
      </c>
      <c r="B476" t="s">
        <v>1865</v>
      </c>
      <c r="C476" t="s">
        <v>1866</v>
      </c>
      <c r="D476">
        <v>1</v>
      </c>
      <c r="E476" t="s">
        <v>1820</v>
      </c>
      <c r="F476" t="s">
        <v>13</v>
      </c>
      <c r="G476" t="s">
        <v>1852</v>
      </c>
      <c r="H476" s="3" t="s">
        <v>1853</v>
      </c>
      <c r="I476" t="s">
        <v>62</v>
      </c>
      <c r="J476" t="s">
        <v>1867</v>
      </c>
    </row>
    <row r="477" spans="1:10" ht="16" x14ac:dyDescent="0.2">
      <c r="A477" t="s">
        <v>1868</v>
      </c>
      <c r="B477" t="s">
        <v>1869</v>
      </c>
      <c r="C477" t="s">
        <v>1870</v>
      </c>
      <c r="D477">
        <v>4</v>
      </c>
      <c r="E477" t="s">
        <v>13</v>
      </c>
      <c r="F477" t="s">
        <v>13</v>
      </c>
      <c r="G477" t="s">
        <v>1871</v>
      </c>
      <c r="H477" s="3" t="s">
        <v>1872</v>
      </c>
      <c r="I477" t="s">
        <v>423</v>
      </c>
      <c r="J477" t="s">
        <v>1873</v>
      </c>
    </row>
    <row r="478" spans="1:10" ht="32" x14ac:dyDescent="0.2">
      <c r="A478" t="s">
        <v>1874</v>
      </c>
      <c r="B478" t="s">
        <v>1875</v>
      </c>
      <c r="C478" t="s">
        <v>1876</v>
      </c>
      <c r="D478">
        <v>4</v>
      </c>
      <c r="E478" t="s">
        <v>13</v>
      </c>
      <c r="F478" t="s">
        <v>13</v>
      </c>
      <c r="G478" t="s">
        <v>1871</v>
      </c>
      <c r="H478" s="3" t="s">
        <v>1877</v>
      </c>
      <c r="I478" t="s">
        <v>423</v>
      </c>
      <c r="J478" t="s">
        <v>1878</v>
      </c>
    </row>
    <row r="479" spans="1:10" ht="16" x14ac:dyDescent="0.2">
      <c r="A479" t="s">
        <v>1243</v>
      </c>
      <c r="B479" t="s">
        <v>1869</v>
      </c>
      <c r="C479" t="s">
        <v>1870</v>
      </c>
      <c r="D479">
        <v>3</v>
      </c>
      <c r="E479" t="s">
        <v>13</v>
      </c>
      <c r="F479" t="s">
        <v>13</v>
      </c>
      <c r="G479" t="s">
        <v>1871</v>
      </c>
      <c r="H479" s="3" t="s">
        <v>1879</v>
      </c>
      <c r="I479" t="s">
        <v>423</v>
      </c>
      <c r="J479" t="s">
        <v>1249</v>
      </c>
    </row>
    <row r="480" spans="1:10" ht="16" x14ac:dyDescent="0.2">
      <c r="A480" t="s">
        <v>1880</v>
      </c>
      <c r="B480" t="s">
        <v>1881</v>
      </c>
      <c r="C480" t="s">
        <v>1882</v>
      </c>
      <c r="D480">
        <v>2</v>
      </c>
      <c r="E480" t="s">
        <v>13</v>
      </c>
      <c r="F480" t="s">
        <v>13</v>
      </c>
      <c r="G480" t="s">
        <v>1871</v>
      </c>
      <c r="H480" s="3" t="s">
        <v>1879</v>
      </c>
      <c r="I480" t="s">
        <v>423</v>
      </c>
      <c r="J480" t="s">
        <v>1883</v>
      </c>
    </row>
    <row r="481" spans="1:10" ht="16" x14ac:dyDescent="0.2">
      <c r="A481" t="s">
        <v>1884</v>
      </c>
      <c r="B481" t="s">
        <v>1885</v>
      </c>
      <c r="C481" t="s">
        <v>1886</v>
      </c>
      <c r="D481">
        <v>4</v>
      </c>
      <c r="E481">
        <f>226</f>
        <v>226</v>
      </c>
      <c r="F481" t="s">
        <v>13</v>
      </c>
      <c r="G481" t="s">
        <v>1887</v>
      </c>
      <c r="H481" s="3" t="s">
        <v>1888</v>
      </c>
      <c r="I481" t="s">
        <v>262</v>
      </c>
      <c r="J481" t="s">
        <v>1889</v>
      </c>
    </row>
    <row r="482" spans="1:10" ht="16" x14ac:dyDescent="0.2">
      <c r="A482" t="s">
        <v>1884</v>
      </c>
      <c r="B482" t="s">
        <v>1890</v>
      </c>
      <c r="C482" t="s">
        <v>1891</v>
      </c>
      <c r="D482">
        <v>2</v>
      </c>
      <c r="E482">
        <f>226</f>
        <v>226</v>
      </c>
      <c r="F482" t="s">
        <v>13</v>
      </c>
      <c r="G482" t="s">
        <v>1887</v>
      </c>
      <c r="H482" s="3" t="s">
        <v>1888</v>
      </c>
      <c r="I482" t="s">
        <v>262</v>
      </c>
      <c r="J482" t="s">
        <v>1889</v>
      </c>
    </row>
    <row r="483" spans="1:10" ht="16" x14ac:dyDescent="0.2">
      <c r="A483" t="s">
        <v>1884</v>
      </c>
      <c r="B483" t="s">
        <v>1892</v>
      </c>
      <c r="C483" t="s">
        <v>1893</v>
      </c>
      <c r="D483">
        <v>1</v>
      </c>
      <c r="E483">
        <f>226</f>
        <v>226</v>
      </c>
      <c r="F483" t="s">
        <v>13</v>
      </c>
      <c r="G483" t="s">
        <v>1887</v>
      </c>
      <c r="H483" s="3" t="s">
        <v>1888</v>
      </c>
      <c r="I483" t="s">
        <v>262</v>
      </c>
      <c r="J483" t="s">
        <v>1889</v>
      </c>
    </row>
    <row r="484" spans="1:10" ht="16" x14ac:dyDescent="0.2">
      <c r="A484" t="s">
        <v>1894</v>
      </c>
      <c r="B484" t="s">
        <v>1895</v>
      </c>
      <c r="C484" t="s">
        <v>1896</v>
      </c>
      <c r="D484">
        <v>3</v>
      </c>
      <c r="E484" t="s">
        <v>13</v>
      </c>
      <c r="F484" t="s">
        <v>13</v>
      </c>
      <c r="G484" t="s">
        <v>1897</v>
      </c>
      <c r="H484" s="3" t="s">
        <v>1898</v>
      </c>
      <c r="I484" t="s">
        <v>1314</v>
      </c>
      <c r="J484" t="s">
        <v>1899</v>
      </c>
    </row>
    <row r="485" spans="1:10" ht="16" x14ac:dyDescent="0.2">
      <c r="A485" t="s">
        <v>357</v>
      </c>
      <c r="B485" t="s">
        <v>1900</v>
      </c>
      <c r="C485" t="s">
        <v>1901</v>
      </c>
      <c r="D485">
        <v>2</v>
      </c>
      <c r="E485" t="s">
        <v>13</v>
      </c>
      <c r="F485" t="s">
        <v>13</v>
      </c>
      <c r="G485" t="s">
        <v>1902</v>
      </c>
      <c r="H485" s="3" t="s">
        <v>1903</v>
      </c>
      <c r="I485" t="s">
        <v>362</v>
      </c>
      <c r="J485" t="s">
        <v>363</v>
      </c>
    </row>
    <row r="486" spans="1:10" ht="16" x14ac:dyDescent="0.2">
      <c r="A486" t="s">
        <v>1904</v>
      </c>
      <c r="B486" t="s">
        <v>1905</v>
      </c>
      <c r="C486" t="s">
        <v>1906</v>
      </c>
      <c r="D486">
        <v>1</v>
      </c>
      <c r="E486" t="s">
        <v>13</v>
      </c>
      <c r="F486" t="s">
        <v>13</v>
      </c>
      <c r="G486" t="s">
        <v>1902</v>
      </c>
      <c r="H486" s="3" t="s">
        <v>1907</v>
      </c>
      <c r="I486" t="s">
        <v>362</v>
      </c>
      <c r="J486" t="s">
        <v>1908</v>
      </c>
    </row>
    <row r="487" spans="1:10" ht="16" x14ac:dyDescent="0.2">
      <c r="A487" t="s">
        <v>1909</v>
      </c>
      <c r="B487" t="s">
        <v>1900</v>
      </c>
      <c r="C487" t="s">
        <v>1901</v>
      </c>
      <c r="D487">
        <v>2</v>
      </c>
      <c r="E487" t="s">
        <v>13</v>
      </c>
      <c r="F487" t="s">
        <v>13</v>
      </c>
      <c r="G487" t="s">
        <v>1902</v>
      </c>
      <c r="H487" s="3" t="s">
        <v>1910</v>
      </c>
      <c r="I487" t="s">
        <v>362</v>
      </c>
      <c r="J487" t="s">
        <v>1911</v>
      </c>
    </row>
    <row r="488" spans="1:10" ht="16" x14ac:dyDescent="0.2">
      <c r="A488" t="s">
        <v>1909</v>
      </c>
      <c r="B488" t="s">
        <v>1912</v>
      </c>
      <c r="C488" t="s">
        <v>1913</v>
      </c>
      <c r="D488">
        <v>1</v>
      </c>
      <c r="E488" t="s">
        <v>13</v>
      </c>
      <c r="F488" t="s">
        <v>13</v>
      </c>
      <c r="G488" t="s">
        <v>1902</v>
      </c>
      <c r="H488" s="3" t="s">
        <v>1903</v>
      </c>
      <c r="I488" t="s">
        <v>362</v>
      </c>
      <c r="J488" t="s">
        <v>1911</v>
      </c>
    </row>
    <row r="489" spans="1:10" ht="16" x14ac:dyDescent="0.2">
      <c r="A489" t="s">
        <v>357</v>
      </c>
      <c r="B489" t="s">
        <v>1905</v>
      </c>
      <c r="C489" t="s">
        <v>1906</v>
      </c>
      <c r="D489">
        <v>3</v>
      </c>
      <c r="E489" t="s">
        <v>13</v>
      </c>
      <c r="F489" t="s">
        <v>13</v>
      </c>
      <c r="G489" t="s">
        <v>1902</v>
      </c>
      <c r="H489" s="3" t="s">
        <v>1903</v>
      </c>
      <c r="I489" t="s">
        <v>362</v>
      </c>
      <c r="J489" t="s">
        <v>363</v>
      </c>
    </row>
    <row r="490" spans="1:10" ht="16" x14ac:dyDescent="0.2">
      <c r="A490" t="s">
        <v>1914</v>
      </c>
      <c r="B490" t="s">
        <v>1915</v>
      </c>
      <c r="C490" t="s">
        <v>1916</v>
      </c>
      <c r="D490">
        <v>1</v>
      </c>
      <c r="E490" t="s">
        <v>13</v>
      </c>
      <c r="F490" t="s">
        <v>13</v>
      </c>
      <c r="G490" t="s">
        <v>1917</v>
      </c>
      <c r="H490" s="3" t="s">
        <v>1918</v>
      </c>
      <c r="I490" t="s">
        <v>714</v>
      </c>
      <c r="J490" t="s">
        <v>1919</v>
      </c>
    </row>
    <row r="491" spans="1:10" ht="16" x14ac:dyDescent="0.2">
      <c r="A491" t="s">
        <v>1920</v>
      </c>
      <c r="B491" t="s">
        <v>1921</v>
      </c>
      <c r="C491" t="s">
        <v>1922</v>
      </c>
      <c r="D491">
        <v>2</v>
      </c>
      <c r="E491" t="s">
        <v>13</v>
      </c>
      <c r="F491" t="s">
        <v>13</v>
      </c>
      <c r="G491" t="s">
        <v>1917</v>
      </c>
      <c r="H491" s="3" t="s">
        <v>1923</v>
      </c>
      <c r="I491" t="s">
        <v>714</v>
      </c>
      <c r="J491" t="s">
        <v>1924</v>
      </c>
    </row>
    <row r="492" spans="1:10" ht="16" x14ac:dyDescent="0.2">
      <c r="A492" t="s">
        <v>1920</v>
      </c>
      <c r="B492" t="s">
        <v>1925</v>
      </c>
      <c r="C492" t="s">
        <v>1926</v>
      </c>
      <c r="D492">
        <v>1</v>
      </c>
      <c r="E492" t="s">
        <v>13</v>
      </c>
      <c r="F492" t="s">
        <v>13</v>
      </c>
      <c r="G492" t="s">
        <v>1917</v>
      </c>
      <c r="H492" s="3" t="s">
        <v>1923</v>
      </c>
      <c r="I492" t="s">
        <v>714</v>
      </c>
      <c r="J492" t="s">
        <v>1924</v>
      </c>
    </row>
    <row r="493" spans="1:10" ht="16" x14ac:dyDescent="0.2">
      <c r="A493" t="s">
        <v>1004</v>
      </c>
      <c r="B493" t="s">
        <v>1927</v>
      </c>
      <c r="C493" t="s">
        <v>1928</v>
      </c>
      <c r="D493">
        <v>1</v>
      </c>
      <c r="E493" t="s">
        <v>13</v>
      </c>
      <c r="F493" t="s">
        <v>13</v>
      </c>
      <c r="G493" t="s">
        <v>1929</v>
      </c>
      <c r="H493" s="3" t="s">
        <v>1930</v>
      </c>
      <c r="I493" t="s">
        <v>423</v>
      </c>
      <c r="J493" t="s">
        <v>1007</v>
      </c>
    </row>
    <row r="494" spans="1:10" ht="16" x14ac:dyDescent="0.2">
      <c r="A494" t="s">
        <v>1931</v>
      </c>
      <c r="B494" t="s">
        <v>1932</v>
      </c>
      <c r="C494" t="s">
        <v>1933</v>
      </c>
      <c r="D494">
        <v>4</v>
      </c>
      <c r="E494">
        <f>364</f>
        <v>364</v>
      </c>
      <c r="F494" t="s">
        <v>13</v>
      </c>
      <c r="G494" t="s">
        <v>1934</v>
      </c>
      <c r="H494" s="3" t="s">
        <v>1935</v>
      </c>
      <c r="I494" t="s">
        <v>423</v>
      </c>
      <c r="J494" t="s">
        <v>1936</v>
      </c>
    </row>
    <row r="495" spans="1:10" ht="16" x14ac:dyDescent="0.2">
      <c r="A495" t="s">
        <v>1931</v>
      </c>
      <c r="B495" t="s">
        <v>1937</v>
      </c>
      <c r="C495" t="s">
        <v>1938</v>
      </c>
      <c r="D495">
        <v>2</v>
      </c>
      <c r="E495">
        <f>364</f>
        <v>364</v>
      </c>
      <c r="F495" t="s">
        <v>13</v>
      </c>
      <c r="G495" t="s">
        <v>1934</v>
      </c>
      <c r="H495" s="3" t="s">
        <v>1935</v>
      </c>
      <c r="I495" t="s">
        <v>423</v>
      </c>
      <c r="J495" t="s">
        <v>1936</v>
      </c>
    </row>
    <row r="496" spans="1:10" ht="16" x14ac:dyDescent="0.2">
      <c r="A496" t="s">
        <v>1931</v>
      </c>
      <c r="B496" t="s">
        <v>1939</v>
      </c>
      <c r="C496" t="s">
        <v>1940</v>
      </c>
      <c r="D496">
        <v>3</v>
      </c>
      <c r="E496">
        <f>364</f>
        <v>364</v>
      </c>
      <c r="F496" t="s">
        <v>13</v>
      </c>
      <c r="G496" t="s">
        <v>1934</v>
      </c>
      <c r="H496" s="3" t="s">
        <v>1935</v>
      </c>
      <c r="I496" t="s">
        <v>423</v>
      </c>
      <c r="J496" t="s">
        <v>1936</v>
      </c>
    </row>
    <row r="497" spans="1:10" ht="16" x14ac:dyDescent="0.2">
      <c r="A497" t="s">
        <v>1931</v>
      </c>
      <c r="B497" t="s">
        <v>1941</v>
      </c>
      <c r="C497" t="s">
        <v>1942</v>
      </c>
      <c r="D497">
        <v>1</v>
      </c>
      <c r="E497">
        <f>364</f>
        <v>364</v>
      </c>
      <c r="F497" t="s">
        <v>13</v>
      </c>
      <c r="G497" t="s">
        <v>1934</v>
      </c>
      <c r="H497" s="3" t="s">
        <v>1935</v>
      </c>
      <c r="I497" t="s">
        <v>423</v>
      </c>
      <c r="J497" t="s">
        <v>1936</v>
      </c>
    </row>
    <row r="498" spans="1:10" ht="16" x14ac:dyDescent="0.2">
      <c r="A498" t="s">
        <v>1931</v>
      </c>
      <c r="B498" t="s">
        <v>1943</v>
      </c>
      <c r="C498" t="s">
        <v>1944</v>
      </c>
      <c r="D498">
        <v>6</v>
      </c>
      <c r="E498">
        <f>364</f>
        <v>364</v>
      </c>
      <c r="F498" t="s">
        <v>13</v>
      </c>
      <c r="G498" t="s">
        <v>1934</v>
      </c>
      <c r="H498" s="3" t="s">
        <v>1935</v>
      </c>
      <c r="I498" t="s">
        <v>423</v>
      </c>
      <c r="J498" t="s">
        <v>1936</v>
      </c>
    </row>
    <row r="499" spans="1:10" ht="16" x14ac:dyDescent="0.2">
      <c r="A499" t="s">
        <v>1931</v>
      </c>
      <c r="B499" t="s">
        <v>1945</v>
      </c>
      <c r="C499" t="s">
        <v>1946</v>
      </c>
      <c r="D499">
        <v>5</v>
      </c>
      <c r="E499">
        <f>364</f>
        <v>364</v>
      </c>
      <c r="F499" t="s">
        <v>13</v>
      </c>
      <c r="G499" t="s">
        <v>1934</v>
      </c>
      <c r="H499" s="3" t="s">
        <v>1935</v>
      </c>
      <c r="I499" t="s">
        <v>423</v>
      </c>
      <c r="J499" t="s">
        <v>1936</v>
      </c>
    </row>
    <row r="500" spans="1:10" ht="16" x14ac:dyDescent="0.2">
      <c r="A500" t="s">
        <v>1947</v>
      </c>
      <c r="B500" t="s">
        <v>1948</v>
      </c>
      <c r="C500" t="s">
        <v>1949</v>
      </c>
      <c r="D500">
        <v>3</v>
      </c>
      <c r="E500">
        <f>364</f>
        <v>364</v>
      </c>
      <c r="F500" t="s">
        <v>13</v>
      </c>
      <c r="G500" t="s">
        <v>1934</v>
      </c>
      <c r="H500" s="3" t="s">
        <v>1950</v>
      </c>
      <c r="I500" t="s">
        <v>423</v>
      </c>
      <c r="J500" t="s">
        <v>1951</v>
      </c>
    </row>
    <row r="501" spans="1:10" ht="16" x14ac:dyDescent="0.2">
      <c r="A501" t="s">
        <v>1952</v>
      </c>
      <c r="B501" t="s">
        <v>1953</v>
      </c>
      <c r="C501" t="s">
        <v>1954</v>
      </c>
      <c r="D501">
        <v>9</v>
      </c>
      <c r="E501" t="s">
        <v>13</v>
      </c>
      <c r="F501" t="s">
        <v>13</v>
      </c>
      <c r="G501" t="s">
        <v>1955</v>
      </c>
      <c r="H501" s="3" t="s">
        <v>1956</v>
      </c>
      <c r="I501" t="s">
        <v>62</v>
      </c>
      <c r="J501" t="s">
        <v>1957</v>
      </c>
    </row>
    <row r="502" spans="1:10" ht="16" x14ac:dyDescent="0.2">
      <c r="A502" t="s">
        <v>1958</v>
      </c>
      <c r="B502" t="s">
        <v>1959</v>
      </c>
      <c r="C502" t="s">
        <v>1960</v>
      </c>
      <c r="D502">
        <v>2</v>
      </c>
      <c r="E502" t="s">
        <v>13</v>
      </c>
      <c r="F502" t="s">
        <v>13</v>
      </c>
      <c r="G502" t="s">
        <v>1961</v>
      </c>
      <c r="H502" s="3" t="s">
        <v>1962</v>
      </c>
      <c r="I502" t="s">
        <v>62</v>
      </c>
      <c r="J502" t="s">
        <v>1963</v>
      </c>
    </row>
    <row r="503" spans="1:10" ht="16" x14ac:dyDescent="0.2">
      <c r="A503" t="s">
        <v>1964</v>
      </c>
      <c r="B503" t="s">
        <v>1965</v>
      </c>
      <c r="C503" t="s">
        <v>1966</v>
      </c>
      <c r="D503">
        <v>1</v>
      </c>
      <c r="E503">
        <f>375</f>
        <v>375</v>
      </c>
      <c r="F503" t="s">
        <v>13</v>
      </c>
      <c r="G503" t="s">
        <v>1967</v>
      </c>
      <c r="H503" s="3" t="s">
        <v>1968</v>
      </c>
      <c r="I503" t="s">
        <v>1676</v>
      </c>
      <c r="J503" t="s">
        <v>1969</v>
      </c>
    </row>
    <row r="504" spans="1:10" ht="16" x14ac:dyDescent="0.2">
      <c r="A504" t="s">
        <v>1964</v>
      </c>
      <c r="B504" t="s">
        <v>1970</v>
      </c>
      <c r="C504" t="s">
        <v>1971</v>
      </c>
      <c r="D504">
        <v>4</v>
      </c>
      <c r="E504">
        <f>375</f>
        <v>375</v>
      </c>
      <c r="F504" t="s">
        <v>13</v>
      </c>
      <c r="G504" t="s">
        <v>1967</v>
      </c>
      <c r="H504" s="3" t="s">
        <v>1968</v>
      </c>
      <c r="I504" t="s">
        <v>1676</v>
      </c>
      <c r="J504" t="s">
        <v>1969</v>
      </c>
    </row>
    <row r="505" spans="1:10" ht="16" x14ac:dyDescent="0.2">
      <c r="A505" t="s">
        <v>1972</v>
      </c>
      <c r="B505" t="s">
        <v>1973</v>
      </c>
      <c r="C505" t="s">
        <v>1974</v>
      </c>
      <c r="D505">
        <v>1</v>
      </c>
      <c r="E505" t="s">
        <v>730</v>
      </c>
      <c r="F505" t="s">
        <v>13</v>
      </c>
      <c r="G505" t="s">
        <v>1975</v>
      </c>
      <c r="H505" s="3" t="s">
        <v>1976</v>
      </c>
      <c r="I505" t="s">
        <v>69</v>
      </c>
      <c r="J505" t="s">
        <v>1977</v>
      </c>
    </row>
    <row r="506" spans="1:10" ht="16" x14ac:dyDescent="0.2">
      <c r="A506" t="s">
        <v>1978</v>
      </c>
      <c r="B506" t="s">
        <v>1979</v>
      </c>
      <c r="C506" t="s">
        <v>1980</v>
      </c>
      <c r="D506">
        <v>1</v>
      </c>
      <c r="E506" t="s">
        <v>730</v>
      </c>
      <c r="F506" t="s">
        <v>13</v>
      </c>
      <c r="G506" t="s">
        <v>1981</v>
      </c>
      <c r="H506" s="3" t="s">
        <v>1982</v>
      </c>
      <c r="I506" t="s">
        <v>69</v>
      </c>
      <c r="J506" t="s">
        <v>1983</v>
      </c>
    </row>
    <row r="507" spans="1:10" ht="16" x14ac:dyDescent="0.2">
      <c r="A507" t="s">
        <v>1108</v>
      </c>
      <c r="B507" t="s">
        <v>1984</v>
      </c>
      <c r="C507" t="s">
        <v>1985</v>
      </c>
      <c r="D507">
        <v>3</v>
      </c>
      <c r="E507" t="s">
        <v>730</v>
      </c>
      <c r="F507" t="s">
        <v>13</v>
      </c>
      <c r="G507" t="s">
        <v>1981</v>
      </c>
      <c r="H507" s="3" t="s">
        <v>1986</v>
      </c>
      <c r="I507" t="s">
        <v>423</v>
      </c>
      <c r="J507" t="s">
        <v>1114</v>
      </c>
    </row>
    <row r="508" spans="1:10" ht="16" x14ac:dyDescent="0.2">
      <c r="A508" t="s">
        <v>1987</v>
      </c>
      <c r="B508" t="s">
        <v>1988</v>
      </c>
      <c r="C508" t="s">
        <v>1989</v>
      </c>
      <c r="D508">
        <v>1</v>
      </c>
      <c r="E508" t="s">
        <v>730</v>
      </c>
      <c r="F508" t="s">
        <v>13</v>
      </c>
      <c r="G508" t="s">
        <v>1981</v>
      </c>
      <c r="H508" s="3" t="s">
        <v>1982</v>
      </c>
      <c r="I508" t="s">
        <v>69</v>
      </c>
      <c r="J508" t="s">
        <v>1990</v>
      </c>
    </row>
    <row r="509" spans="1:10" ht="16" x14ac:dyDescent="0.2">
      <c r="A509" t="s">
        <v>1991</v>
      </c>
      <c r="B509" t="s">
        <v>1992</v>
      </c>
      <c r="C509" t="s">
        <v>1993</v>
      </c>
      <c r="D509">
        <v>2</v>
      </c>
      <c r="E509" t="s">
        <v>730</v>
      </c>
      <c r="F509" t="s">
        <v>13</v>
      </c>
      <c r="G509" t="s">
        <v>1981</v>
      </c>
      <c r="H509" s="3" t="s">
        <v>1982</v>
      </c>
      <c r="I509" t="s">
        <v>69</v>
      </c>
      <c r="J509" t="s">
        <v>1994</v>
      </c>
    </row>
    <row r="510" spans="1:10" ht="16" x14ac:dyDescent="0.2">
      <c r="A510" t="s">
        <v>1995</v>
      </c>
      <c r="B510" t="s">
        <v>1996</v>
      </c>
      <c r="C510" t="s">
        <v>1997</v>
      </c>
      <c r="D510">
        <v>2</v>
      </c>
      <c r="E510" t="s">
        <v>730</v>
      </c>
      <c r="F510" t="s">
        <v>13</v>
      </c>
      <c r="G510" t="s">
        <v>1981</v>
      </c>
      <c r="H510" s="3" t="s">
        <v>1982</v>
      </c>
      <c r="I510" t="s">
        <v>69</v>
      </c>
      <c r="J510" t="s">
        <v>1998</v>
      </c>
    </row>
    <row r="511" spans="1:10" ht="16" x14ac:dyDescent="0.2">
      <c r="A511" t="s">
        <v>1999</v>
      </c>
      <c r="B511" t="s">
        <v>2000</v>
      </c>
      <c r="C511" t="s">
        <v>2001</v>
      </c>
      <c r="D511">
        <v>2</v>
      </c>
      <c r="E511" t="s">
        <v>730</v>
      </c>
      <c r="F511" t="s">
        <v>13</v>
      </c>
      <c r="G511" t="s">
        <v>1981</v>
      </c>
      <c r="H511" s="3" t="s">
        <v>1982</v>
      </c>
      <c r="I511" t="s">
        <v>69</v>
      </c>
      <c r="J511" t="s">
        <v>2002</v>
      </c>
    </row>
    <row r="512" spans="1:10" ht="16" x14ac:dyDescent="0.2">
      <c r="A512" t="s">
        <v>2003</v>
      </c>
      <c r="B512" t="s">
        <v>2004</v>
      </c>
      <c r="C512" t="s">
        <v>2005</v>
      </c>
      <c r="D512">
        <v>4</v>
      </c>
      <c r="E512" t="s">
        <v>730</v>
      </c>
      <c r="F512" t="s">
        <v>13</v>
      </c>
      <c r="G512" t="s">
        <v>1981</v>
      </c>
      <c r="H512" s="3" t="s">
        <v>2006</v>
      </c>
      <c r="I512" t="s">
        <v>69</v>
      </c>
      <c r="J512" t="s">
        <v>2007</v>
      </c>
    </row>
    <row r="513" spans="1:10" ht="16" x14ac:dyDescent="0.2">
      <c r="A513" t="s">
        <v>1995</v>
      </c>
      <c r="B513" t="s">
        <v>2008</v>
      </c>
      <c r="C513" t="s">
        <v>2009</v>
      </c>
      <c r="D513">
        <v>1</v>
      </c>
      <c r="E513" t="s">
        <v>730</v>
      </c>
      <c r="F513" t="s">
        <v>13</v>
      </c>
      <c r="G513" t="s">
        <v>1981</v>
      </c>
      <c r="H513" s="3" t="s">
        <v>1982</v>
      </c>
      <c r="I513" t="s">
        <v>69</v>
      </c>
      <c r="J513" t="s">
        <v>1998</v>
      </c>
    </row>
    <row r="514" spans="1:10" ht="16" x14ac:dyDescent="0.2">
      <c r="A514" t="s">
        <v>2010</v>
      </c>
      <c r="B514" t="s">
        <v>2011</v>
      </c>
      <c r="C514" t="s">
        <v>2012</v>
      </c>
      <c r="D514">
        <v>2</v>
      </c>
      <c r="E514" t="s">
        <v>730</v>
      </c>
      <c r="F514" t="s">
        <v>13</v>
      </c>
      <c r="G514" t="s">
        <v>1981</v>
      </c>
      <c r="H514" s="3" t="s">
        <v>2013</v>
      </c>
      <c r="I514" t="s">
        <v>69</v>
      </c>
      <c r="J514" t="s">
        <v>2014</v>
      </c>
    </row>
    <row r="515" spans="1:10" ht="16" x14ac:dyDescent="0.2">
      <c r="A515" t="s">
        <v>2010</v>
      </c>
      <c r="B515" t="s">
        <v>2015</v>
      </c>
      <c r="C515" t="s">
        <v>2016</v>
      </c>
      <c r="D515">
        <v>3</v>
      </c>
      <c r="E515" t="s">
        <v>730</v>
      </c>
      <c r="F515" t="s">
        <v>13</v>
      </c>
      <c r="G515" t="s">
        <v>1981</v>
      </c>
      <c r="H515" s="3" t="s">
        <v>2013</v>
      </c>
      <c r="I515" t="s">
        <v>69</v>
      </c>
      <c r="J515" t="s">
        <v>2014</v>
      </c>
    </row>
    <row r="516" spans="1:10" ht="16" x14ac:dyDescent="0.2">
      <c r="A516" t="s">
        <v>2017</v>
      </c>
      <c r="B516" t="s">
        <v>2018</v>
      </c>
      <c r="C516" t="s">
        <v>2019</v>
      </c>
      <c r="D516">
        <v>1</v>
      </c>
      <c r="E516" t="s">
        <v>730</v>
      </c>
      <c r="F516" t="s">
        <v>13</v>
      </c>
      <c r="G516" t="s">
        <v>1981</v>
      </c>
      <c r="H516" s="3" t="s">
        <v>2020</v>
      </c>
      <c r="I516" t="s">
        <v>69</v>
      </c>
      <c r="J516" t="s">
        <v>2021</v>
      </c>
    </row>
    <row r="517" spans="1:10" ht="16" x14ac:dyDescent="0.2">
      <c r="A517" t="s">
        <v>628</v>
      </c>
      <c r="B517" t="s">
        <v>2022</v>
      </c>
      <c r="C517" t="s">
        <v>2023</v>
      </c>
      <c r="D517">
        <v>2</v>
      </c>
      <c r="E517" t="s">
        <v>730</v>
      </c>
      <c r="F517" t="s">
        <v>13</v>
      </c>
      <c r="G517" t="s">
        <v>1981</v>
      </c>
      <c r="H517" s="3" t="s">
        <v>1982</v>
      </c>
      <c r="I517" t="s">
        <v>69</v>
      </c>
      <c r="J517" t="s">
        <v>633</v>
      </c>
    </row>
    <row r="518" spans="1:10" ht="16" x14ac:dyDescent="0.2">
      <c r="A518" t="s">
        <v>2024</v>
      </c>
      <c r="B518" t="s">
        <v>2025</v>
      </c>
      <c r="C518" t="s">
        <v>2026</v>
      </c>
      <c r="D518">
        <v>2</v>
      </c>
      <c r="E518" t="s">
        <v>730</v>
      </c>
      <c r="F518" t="s">
        <v>13</v>
      </c>
      <c r="G518" t="s">
        <v>1981</v>
      </c>
      <c r="H518" s="3" t="s">
        <v>1982</v>
      </c>
      <c r="I518" t="s">
        <v>69</v>
      </c>
      <c r="J518" t="s">
        <v>2027</v>
      </c>
    </row>
    <row r="519" spans="1:10" ht="16" x14ac:dyDescent="0.2">
      <c r="A519" t="s">
        <v>2028</v>
      </c>
      <c r="B519" t="s">
        <v>2029</v>
      </c>
      <c r="C519" t="s">
        <v>2030</v>
      </c>
      <c r="D519">
        <v>1</v>
      </c>
      <c r="E519" t="s">
        <v>730</v>
      </c>
      <c r="F519" t="s">
        <v>13</v>
      </c>
      <c r="G519" t="s">
        <v>1981</v>
      </c>
      <c r="H519" s="3" t="s">
        <v>1982</v>
      </c>
      <c r="I519" t="s">
        <v>69</v>
      </c>
      <c r="J519" t="s">
        <v>2031</v>
      </c>
    </row>
    <row r="520" spans="1:10" ht="16" x14ac:dyDescent="0.2">
      <c r="A520" t="s">
        <v>2032</v>
      </c>
      <c r="B520" t="s">
        <v>2033</v>
      </c>
      <c r="C520" t="s">
        <v>2034</v>
      </c>
      <c r="D520">
        <v>2</v>
      </c>
      <c r="E520" t="s">
        <v>730</v>
      </c>
      <c r="F520" t="s">
        <v>13</v>
      </c>
      <c r="G520" t="s">
        <v>1981</v>
      </c>
      <c r="H520" s="3" t="s">
        <v>1982</v>
      </c>
      <c r="I520" t="s">
        <v>69</v>
      </c>
      <c r="J520" t="s">
        <v>2035</v>
      </c>
    </row>
    <row r="521" spans="1:10" ht="16" x14ac:dyDescent="0.2">
      <c r="A521" t="s">
        <v>2036</v>
      </c>
      <c r="B521" t="s">
        <v>1638</v>
      </c>
      <c r="C521" t="s">
        <v>2037</v>
      </c>
      <c r="D521">
        <v>1</v>
      </c>
      <c r="E521" t="s">
        <v>730</v>
      </c>
      <c r="F521" t="s">
        <v>13</v>
      </c>
      <c r="G521" t="s">
        <v>1981</v>
      </c>
      <c r="H521" s="3" t="s">
        <v>1982</v>
      </c>
      <c r="I521" t="s">
        <v>69</v>
      </c>
      <c r="J521" t="s">
        <v>2038</v>
      </c>
    </row>
    <row r="522" spans="1:10" ht="16" x14ac:dyDescent="0.2">
      <c r="A522" t="s">
        <v>2039</v>
      </c>
      <c r="B522" t="s">
        <v>2011</v>
      </c>
      <c r="C522" t="s">
        <v>2040</v>
      </c>
      <c r="D522">
        <v>1</v>
      </c>
      <c r="E522" t="s">
        <v>730</v>
      </c>
      <c r="F522" t="s">
        <v>13</v>
      </c>
      <c r="G522" t="s">
        <v>1981</v>
      </c>
      <c r="H522" s="3" t="s">
        <v>2041</v>
      </c>
      <c r="I522" t="s">
        <v>69</v>
      </c>
      <c r="J522" t="s">
        <v>2042</v>
      </c>
    </row>
    <row r="523" spans="1:10" ht="16" x14ac:dyDescent="0.2">
      <c r="A523" t="s">
        <v>1987</v>
      </c>
      <c r="B523" t="s">
        <v>2043</v>
      </c>
      <c r="C523" t="s">
        <v>2044</v>
      </c>
      <c r="D523">
        <v>5</v>
      </c>
      <c r="E523" t="s">
        <v>730</v>
      </c>
      <c r="F523" t="s">
        <v>13</v>
      </c>
      <c r="G523" t="s">
        <v>1981</v>
      </c>
      <c r="H523" s="3" t="s">
        <v>1982</v>
      </c>
      <c r="I523" t="s">
        <v>69</v>
      </c>
      <c r="J523" t="s">
        <v>1990</v>
      </c>
    </row>
    <row r="524" spans="1:10" ht="16" x14ac:dyDescent="0.2">
      <c r="A524" t="s">
        <v>1987</v>
      </c>
      <c r="B524" t="s">
        <v>2045</v>
      </c>
      <c r="C524" t="s">
        <v>2046</v>
      </c>
      <c r="D524">
        <v>4</v>
      </c>
      <c r="E524" t="s">
        <v>730</v>
      </c>
      <c r="F524" t="s">
        <v>13</v>
      </c>
      <c r="G524" t="s">
        <v>1981</v>
      </c>
      <c r="H524" s="3" t="s">
        <v>1982</v>
      </c>
      <c r="I524" t="s">
        <v>69</v>
      </c>
      <c r="J524" t="s">
        <v>1990</v>
      </c>
    </row>
    <row r="525" spans="1:10" ht="16" x14ac:dyDescent="0.2">
      <c r="A525" t="s">
        <v>1987</v>
      </c>
      <c r="B525" t="s">
        <v>2047</v>
      </c>
      <c r="C525" t="s">
        <v>2048</v>
      </c>
      <c r="D525">
        <v>2</v>
      </c>
      <c r="E525" t="s">
        <v>730</v>
      </c>
      <c r="F525" t="s">
        <v>13</v>
      </c>
      <c r="G525" t="s">
        <v>1981</v>
      </c>
      <c r="H525" s="3" t="s">
        <v>1982</v>
      </c>
      <c r="I525" t="s">
        <v>69</v>
      </c>
      <c r="J525" t="s">
        <v>1990</v>
      </c>
    </row>
    <row r="526" spans="1:10" ht="16" x14ac:dyDescent="0.2">
      <c r="A526" t="s">
        <v>2049</v>
      </c>
      <c r="B526" t="s">
        <v>1638</v>
      </c>
      <c r="C526" t="s">
        <v>2037</v>
      </c>
      <c r="D526">
        <v>1</v>
      </c>
      <c r="E526" t="s">
        <v>730</v>
      </c>
      <c r="F526" t="s">
        <v>13</v>
      </c>
      <c r="G526" t="s">
        <v>1981</v>
      </c>
      <c r="H526" s="3" t="s">
        <v>2050</v>
      </c>
      <c r="I526" t="s">
        <v>69</v>
      </c>
      <c r="J526" t="s">
        <v>2051</v>
      </c>
    </row>
    <row r="527" spans="1:10" ht="16" x14ac:dyDescent="0.2">
      <c r="A527" t="s">
        <v>2052</v>
      </c>
      <c r="B527" t="s">
        <v>2053</v>
      </c>
      <c r="C527" t="s">
        <v>2054</v>
      </c>
      <c r="D527">
        <v>2</v>
      </c>
      <c r="E527" t="s">
        <v>730</v>
      </c>
      <c r="F527" t="s">
        <v>13</v>
      </c>
      <c r="G527" t="s">
        <v>1981</v>
      </c>
      <c r="H527" s="3" t="s">
        <v>2055</v>
      </c>
      <c r="I527" t="s">
        <v>69</v>
      </c>
      <c r="J527" t="s">
        <v>2056</v>
      </c>
    </row>
    <row r="528" spans="1:10" ht="16" x14ac:dyDescent="0.2">
      <c r="A528" t="s">
        <v>2003</v>
      </c>
      <c r="B528" t="s">
        <v>2057</v>
      </c>
      <c r="C528" t="s">
        <v>2058</v>
      </c>
      <c r="D528">
        <v>1</v>
      </c>
      <c r="E528" t="s">
        <v>730</v>
      </c>
      <c r="F528" t="s">
        <v>13</v>
      </c>
      <c r="G528" t="s">
        <v>1981</v>
      </c>
      <c r="H528" s="3" t="s">
        <v>2006</v>
      </c>
      <c r="I528" t="s">
        <v>69</v>
      </c>
      <c r="J528" t="s">
        <v>2007</v>
      </c>
    </row>
    <row r="529" spans="1:10" ht="16" x14ac:dyDescent="0.2">
      <c r="A529" t="s">
        <v>2059</v>
      </c>
      <c r="B529" t="s">
        <v>2060</v>
      </c>
      <c r="C529" t="s">
        <v>2061</v>
      </c>
      <c r="D529">
        <v>1</v>
      </c>
      <c r="E529" t="s">
        <v>730</v>
      </c>
      <c r="F529" t="s">
        <v>13</v>
      </c>
      <c r="G529" t="s">
        <v>1981</v>
      </c>
      <c r="H529" s="3" t="s">
        <v>1982</v>
      </c>
      <c r="I529" t="s">
        <v>69</v>
      </c>
      <c r="J529" t="s">
        <v>2062</v>
      </c>
    </row>
    <row r="530" spans="1:10" ht="16" x14ac:dyDescent="0.2">
      <c r="A530" t="s">
        <v>2063</v>
      </c>
      <c r="B530" t="s">
        <v>2064</v>
      </c>
      <c r="C530" t="s">
        <v>2065</v>
      </c>
      <c r="D530">
        <v>2</v>
      </c>
      <c r="E530" t="s">
        <v>730</v>
      </c>
      <c r="F530" t="s">
        <v>13</v>
      </c>
      <c r="G530" t="s">
        <v>1981</v>
      </c>
      <c r="H530" s="3" t="s">
        <v>1982</v>
      </c>
      <c r="I530" t="s">
        <v>69</v>
      </c>
      <c r="J530" t="s">
        <v>2066</v>
      </c>
    </row>
    <row r="531" spans="1:10" ht="16" x14ac:dyDescent="0.2">
      <c r="A531" t="s">
        <v>2067</v>
      </c>
      <c r="B531" t="s">
        <v>2068</v>
      </c>
      <c r="C531" t="s">
        <v>2069</v>
      </c>
      <c r="D531">
        <v>3</v>
      </c>
      <c r="E531" t="s">
        <v>730</v>
      </c>
      <c r="F531" t="s">
        <v>13</v>
      </c>
      <c r="G531" t="s">
        <v>1981</v>
      </c>
      <c r="H531" s="3" t="s">
        <v>1982</v>
      </c>
      <c r="I531" t="s">
        <v>69</v>
      </c>
      <c r="J531" t="s">
        <v>2070</v>
      </c>
    </row>
    <row r="532" spans="1:10" ht="16" x14ac:dyDescent="0.2">
      <c r="A532" t="s">
        <v>2071</v>
      </c>
      <c r="B532" t="s">
        <v>2072</v>
      </c>
      <c r="C532" t="s">
        <v>2073</v>
      </c>
      <c r="D532">
        <v>2</v>
      </c>
      <c r="E532" t="s">
        <v>730</v>
      </c>
      <c r="F532" t="s">
        <v>13</v>
      </c>
      <c r="G532" t="s">
        <v>1981</v>
      </c>
      <c r="H532" s="3" t="s">
        <v>1982</v>
      </c>
      <c r="I532" t="s">
        <v>69</v>
      </c>
      <c r="J532" t="s">
        <v>2074</v>
      </c>
    </row>
    <row r="533" spans="1:10" ht="16" x14ac:dyDescent="0.2">
      <c r="A533" t="s">
        <v>2075</v>
      </c>
      <c r="B533" t="s">
        <v>2076</v>
      </c>
      <c r="C533" t="s">
        <v>2077</v>
      </c>
      <c r="D533">
        <v>2</v>
      </c>
      <c r="E533" t="s">
        <v>730</v>
      </c>
      <c r="F533" t="s">
        <v>13</v>
      </c>
      <c r="G533" t="s">
        <v>1981</v>
      </c>
      <c r="H533" s="3" t="s">
        <v>1982</v>
      </c>
      <c r="I533" t="s">
        <v>69</v>
      </c>
      <c r="J533" t="s">
        <v>2078</v>
      </c>
    </row>
    <row r="534" spans="1:10" ht="16" x14ac:dyDescent="0.2">
      <c r="A534" t="s">
        <v>2071</v>
      </c>
      <c r="B534" t="s">
        <v>2079</v>
      </c>
      <c r="C534" t="s">
        <v>2080</v>
      </c>
      <c r="D534">
        <v>1</v>
      </c>
      <c r="E534" t="s">
        <v>730</v>
      </c>
      <c r="F534" t="s">
        <v>13</v>
      </c>
      <c r="G534" t="s">
        <v>1981</v>
      </c>
      <c r="H534" s="3" t="s">
        <v>1982</v>
      </c>
      <c r="I534" t="s">
        <v>69</v>
      </c>
      <c r="J534" t="s">
        <v>2074</v>
      </c>
    </row>
    <row r="535" spans="1:10" ht="16" x14ac:dyDescent="0.2">
      <c r="A535" t="s">
        <v>2071</v>
      </c>
      <c r="B535" t="s">
        <v>2081</v>
      </c>
      <c r="C535" t="s">
        <v>2082</v>
      </c>
      <c r="D535">
        <v>5</v>
      </c>
      <c r="E535" t="s">
        <v>730</v>
      </c>
      <c r="F535" t="s">
        <v>13</v>
      </c>
      <c r="G535" t="s">
        <v>1981</v>
      </c>
      <c r="H535" s="3" t="s">
        <v>1982</v>
      </c>
      <c r="I535" t="s">
        <v>69</v>
      </c>
      <c r="J535" t="s">
        <v>2074</v>
      </c>
    </row>
    <row r="536" spans="1:10" ht="16" x14ac:dyDescent="0.2">
      <c r="A536" t="s">
        <v>2083</v>
      </c>
      <c r="B536" t="s">
        <v>2084</v>
      </c>
      <c r="C536" t="s">
        <v>2085</v>
      </c>
      <c r="D536">
        <v>1</v>
      </c>
      <c r="E536" t="s">
        <v>730</v>
      </c>
      <c r="F536" t="s">
        <v>13</v>
      </c>
      <c r="G536" t="s">
        <v>1981</v>
      </c>
      <c r="H536" s="3" t="s">
        <v>2086</v>
      </c>
      <c r="I536" t="s">
        <v>69</v>
      </c>
      <c r="J536" t="s">
        <v>2087</v>
      </c>
    </row>
    <row r="537" spans="1:10" ht="16" x14ac:dyDescent="0.2">
      <c r="A537" t="s">
        <v>2063</v>
      </c>
      <c r="B537" t="s">
        <v>2088</v>
      </c>
      <c r="C537" t="s">
        <v>2089</v>
      </c>
      <c r="D537">
        <v>5</v>
      </c>
      <c r="E537" t="s">
        <v>730</v>
      </c>
      <c r="F537" t="s">
        <v>13</v>
      </c>
      <c r="G537" t="s">
        <v>1981</v>
      </c>
      <c r="H537" s="3" t="s">
        <v>1982</v>
      </c>
      <c r="I537" t="s">
        <v>69</v>
      </c>
      <c r="J537" t="s">
        <v>2066</v>
      </c>
    </row>
    <row r="538" spans="1:10" ht="16" x14ac:dyDescent="0.2">
      <c r="A538" t="s">
        <v>2083</v>
      </c>
      <c r="B538" t="s">
        <v>1996</v>
      </c>
      <c r="C538" t="s">
        <v>1997</v>
      </c>
      <c r="D538">
        <v>2</v>
      </c>
      <c r="E538" t="s">
        <v>730</v>
      </c>
      <c r="F538" t="s">
        <v>13</v>
      </c>
      <c r="G538" t="s">
        <v>1981</v>
      </c>
      <c r="H538" s="3" t="s">
        <v>2086</v>
      </c>
      <c r="I538" t="s">
        <v>69</v>
      </c>
      <c r="J538" t="s">
        <v>2087</v>
      </c>
    </row>
    <row r="539" spans="1:10" ht="16" x14ac:dyDescent="0.2">
      <c r="A539" t="s">
        <v>2052</v>
      </c>
      <c r="B539" t="s">
        <v>2090</v>
      </c>
      <c r="C539" t="s">
        <v>2091</v>
      </c>
      <c r="D539">
        <v>1</v>
      </c>
      <c r="E539" t="s">
        <v>730</v>
      </c>
      <c r="F539" t="s">
        <v>13</v>
      </c>
      <c r="G539" t="s">
        <v>1981</v>
      </c>
      <c r="H539" s="3" t="s">
        <v>2092</v>
      </c>
      <c r="I539" t="s">
        <v>69</v>
      </c>
      <c r="J539" t="s">
        <v>2056</v>
      </c>
    </row>
    <row r="540" spans="1:10" ht="16" x14ac:dyDescent="0.2">
      <c r="A540" t="s">
        <v>2063</v>
      </c>
      <c r="B540" t="s">
        <v>2093</v>
      </c>
      <c r="C540" t="s">
        <v>2094</v>
      </c>
      <c r="D540">
        <v>4</v>
      </c>
      <c r="E540" t="s">
        <v>730</v>
      </c>
      <c r="F540" t="s">
        <v>13</v>
      </c>
      <c r="G540" t="s">
        <v>1981</v>
      </c>
      <c r="H540" s="3" t="s">
        <v>1982</v>
      </c>
      <c r="I540" t="s">
        <v>69</v>
      </c>
      <c r="J540" t="s">
        <v>2066</v>
      </c>
    </row>
    <row r="541" spans="1:10" ht="16" x14ac:dyDescent="0.2">
      <c r="A541" t="s">
        <v>1991</v>
      </c>
      <c r="B541" t="s">
        <v>2095</v>
      </c>
      <c r="C541" t="s">
        <v>2096</v>
      </c>
      <c r="D541">
        <v>4</v>
      </c>
      <c r="E541" t="s">
        <v>730</v>
      </c>
      <c r="F541" t="s">
        <v>13</v>
      </c>
      <c r="G541" t="s">
        <v>1981</v>
      </c>
      <c r="H541" s="3" t="s">
        <v>1982</v>
      </c>
      <c r="I541" t="s">
        <v>69</v>
      </c>
      <c r="J541" t="s">
        <v>1994</v>
      </c>
    </row>
    <row r="542" spans="1:10" ht="16" x14ac:dyDescent="0.2">
      <c r="A542" t="s">
        <v>2049</v>
      </c>
      <c r="B542" t="s">
        <v>2097</v>
      </c>
      <c r="C542" t="s">
        <v>2098</v>
      </c>
      <c r="D542">
        <v>2</v>
      </c>
      <c r="E542" t="s">
        <v>730</v>
      </c>
      <c r="F542" t="s">
        <v>13</v>
      </c>
      <c r="G542" t="s">
        <v>1981</v>
      </c>
      <c r="H542" s="3" t="s">
        <v>1982</v>
      </c>
      <c r="I542" t="s">
        <v>69</v>
      </c>
      <c r="J542" t="s">
        <v>2051</v>
      </c>
    </row>
    <row r="543" spans="1:10" ht="16" x14ac:dyDescent="0.2">
      <c r="A543" t="s">
        <v>2099</v>
      </c>
      <c r="B543" t="s">
        <v>2100</v>
      </c>
      <c r="C543" t="s">
        <v>2101</v>
      </c>
      <c r="D543">
        <v>2</v>
      </c>
      <c r="E543" t="s">
        <v>730</v>
      </c>
      <c r="F543" t="s">
        <v>13</v>
      </c>
      <c r="G543" t="s">
        <v>1981</v>
      </c>
      <c r="H543" s="3" t="s">
        <v>2102</v>
      </c>
      <c r="I543" t="s">
        <v>69</v>
      </c>
      <c r="J543" t="s">
        <v>2103</v>
      </c>
    </row>
    <row r="544" spans="1:10" ht="16" x14ac:dyDescent="0.2">
      <c r="A544" t="s">
        <v>1991</v>
      </c>
      <c r="B544" t="s">
        <v>2104</v>
      </c>
      <c r="C544" t="s">
        <v>2105</v>
      </c>
      <c r="D544">
        <v>3</v>
      </c>
      <c r="E544" t="s">
        <v>730</v>
      </c>
      <c r="F544" t="s">
        <v>13</v>
      </c>
      <c r="G544" t="s">
        <v>1981</v>
      </c>
      <c r="H544" s="3" t="s">
        <v>1982</v>
      </c>
      <c r="I544" t="s">
        <v>69</v>
      </c>
      <c r="J544" t="s">
        <v>1994</v>
      </c>
    </row>
    <row r="545" spans="1:10" ht="16" x14ac:dyDescent="0.2">
      <c r="A545" t="s">
        <v>2106</v>
      </c>
      <c r="B545" t="s">
        <v>2107</v>
      </c>
      <c r="C545" t="s">
        <v>2108</v>
      </c>
      <c r="D545">
        <v>1</v>
      </c>
      <c r="E545" t="s">
        <v>730</v>
      </c>
      <c r="F545" t="s">
        <v>13</v>
      </c>
      <c r="G545" t="s">
        <v>1981</v>
      </c>
      <c r="H545" s="3" t="s">
        <v>1982</v>
      </c>
      <c r="I545" t="s">
        <v>69</v>
      </c>
      <c r="J545" t="s">
        <v>2109</v>
      </c>
    </row>
    <row r="546" spans="1:10" ht="16" x14ac:dyDescent="0.2">
      <c r="A546" t="s">
        <v>2110</v>
      </c>
      <c r="B546" t="s">
        <v>2111</v>
      </c>
      <c r="C546" t="s">
        <v>2112</v>
      </c>
      <c r="D546">
        <v>2</v>
      </c>
      <c r="E546" t="s">
        <v>730</v>
      </c>
      <c r="F546" t="s">
        <v>13</v>
      </c>
      <c r="G546" t="s">
        <v>1981</v>
      </c>
      <c r="H546" s="3" t="s">
        <v>1982</v>
      </c>
      <c r="I546" t="s">
        <v>69</v>
      </c>
      <c r="J546" t="s">
        <v>2113</v>
      </c>
    </row>
    <row r="547" spans="1:10" ht="16" x14ac:dyDescent="0.2">
      <c r="A547" t="s">
        <v>2110</v>
      </c>
      <c r="B547" t="s">
        <v>2114</v>
      </c>
      <c r="C547" t="s">
        <v>2115</v>
      </c>
      <c r="D547">
        <v>1</v>
      </c>
      <c r="E547" t="s">
        <v>730</v>
      </c>
      <c r="F547" t="s">
        <v>13</v>
      </c>
      <c r="G547" t="s">
        <v>1981</v>
      </c>
      <c r="H547" s="3" t="s">
        <v>1982</v>
      </c>
      <c r="I547" t="s">
        <v>69</v>
      </c>
      <c r="J547" t="s">
        <v>2113</v>
      </c>
    </row>
    <row r="548" spans="1:10" ht="16" x14ac:dyDescent="0.2">
      <c r="A548" t="s">
        <v>2106</v>
      </c>
      <c r="B548" t="s">
        <v>2116</v>
      </c>
      <c r="C548" t="s">
        <v>2117</v>
      </c>
      <c r="D548">
        <v>2</v>
      </c>
      <c r="E548" t="s">
        <v>730</v>
      </c>
      <c r="F548" t="s">
        <v>13</v>
      </c>
      <c r="G548" t="s">
        <v>1981</v>
      </c>
      <c r="H548" s="3" t="s">
        <v>1982</v>
      </c>
      <c r="I548" t="s">
        <v>69</v>
      </c>
      <c r="J548" t="s">
        <v>2109</v>
      </c>
    </row>
    <row r="549" spans="1:10" ht="16" x14ac:dyDescent="0.2">
      <c r="A549" t="s">
        <v>2059</v>
      </c>
      <c r="B549" t="s">
        <v>2033</v>
      </c>
      <c r="C549" t="s">
        <v>2034</v>
      </c>
      <c r="D549">
        <v>2</v>
      </c>
      <c r="E549" t="s">
        <v>730</v>
      </c>
      <c r="F549" t="s">
        <v>13</v>
      </c>
      <c r="G549" t="s">
        <v>1981</v>
      </c>
      <c r="H549" s="3" t="s">
        <v>1982</v>
      </c>
      <c r="I549" t="s">
        <v>69</v>
      </c>
      <c r="J549" t="s">
        <v>2062</v>
      </c>
    </row>
    <row r="550" spans="1:10" ht="16" x14ac:dyDescent="0.2">
      <c r="A550" t="s">
        <v>2075</v>
      </c>
      <c r="B550" t="s">
        <v>2118</v>
      </c>
      <c r="C550" t="s">
        <v>2119</v>
      </c>
      <c r="D550">
        <v>1</v>
      </c>
      <c r="E550" t="s">
        <v>730</v>
      </c>
      <c r="F550" t="s">
        <v>13</v>
      </c>
      <c r="G550" t="s">
        <v>1981</v>
      </c>
      <c r="H550" s="3" t="s">
        <v>1982</v>
      </c>
      <c r="I550" t="s">
        <v>69</v>
      </c>
      <c r="J550" t="s">
        <v>2078</v>
      </c>
    </row>
    <row r="551" spans="1:10" ht="16" x14ac:dyDescent="0.2">
      <c r="A551" t="s">
        <v>2120</v>
      </c>
      <c r="B551" t="s">
        <v>2121</v>
      </c>
      <c r="C551" t="s">
        <v>2122</v>
      </c>
      <c r="D551">
        <v>2</v>
      </c>
      <c r="E551" t="s">
        <v>730</v>
      </c>
      <c r="F551" t="s">
        <v>13</v>
      </c>
      <c r="G551" t="s">
        <v>1981</v>
      </c>
      <c r="H551" s="3" t="s">
        <v>2123</v>
      </c>
      <c r="I551" t="s">
        <v>69</v>
      </c>
      <c r="J551" t="s">
        <v>2124</v>
      </c>
    </row>
    <row r="552" spans="1:10" ht="16" x14ac:dyDescent="0.2">
      <c r="A552" t="s">
        <v>2125</v>
      </c>
      <c r="B552" t="s">
        <v>2097</v>
      </c>
      <c r="C552" t="s">
        <v>2098</v>
      </c>
      <c r="D552">
        <v>1</v>
      </c>
      <c r="E552" t="s">
        <v>730</v>
      </c>
      <c r="F552" t="s">
        <v>13</v>
      </c>
      <c r="G552" t="s">
        <v>1981</v>
      </c>
      <c r="H552" s="3" t="s">
        <v>1982</v>
      </c>
      <c r="I552" t="s">
        <v>69</v>
      </c>
      <c r="J552" t="s">
        <v>2126</v>
      </c>
    </row>
    <row r="553" spans="1:10" ht="16" x14ac:dyDescent="0.2">
      <c r="A553" t="s">
        <v>2127</v>
      </c>
      <c r="B553" t="s">
        <v>2128</v>
      </c>
      <c r="C553" t="s">
        <v>2129</v>
      </c>
      <c r="D553">
        <v>3</v>
      </c>
      <c r="E553" t="s">
        <v>730</v>
      </c>
      <c r="F553" t="s">
        <v>13</v>
      </c>
      <c r="G553" t="s">
        <v>1981</v>
      </c>
      <c r="H553" s="3" t="s">
        <v>1982</v>
      </c>
      <c r="I553" t="s">
        <v>69</v>
      </c>
      <c r="J553" t="s">
        <v>2130</v>
      </c>
    </row>
    <row r="554" spans="1:10" ht="16" x14ac:dyDescent="0.2">
      <c r="A554" t="s">
        <v>2131</v>
      </c>
      <c r="B554" t="s">
        <v>2132</v>
      </c>
      <c r="C554" t="s">
        <v>2133</v>
      </c>
      <c r="D554">
        <v>1</v>
      </c>
      <c r="E554" t="s">
        <v>730</v>
      </c>
      <c r="F554" t="s">
        <v>13</v>
      </c>
      <c r="G554" t="s">
        <v>1981</v>
      </c>
      <c r="H554" s="3" t="s">
        <v>1982</v>
      </c>
      <c r="I554" t="s">
        <v>69</v>
      </c>
      <c r="J554" t="s">
        <v>2134</v>
      </c>
    </row>
    <row r="555" spans="1:10" ht="16" x14ac:dyDescent="0.2">
      <c r="A555" t="s">
        <v>2135</v>
      </c>
      <c r="B555" t="s">
        <v>2060</v>
      </c>
      <c r="C555" t="s">
        <v>2061</v>
      </c>
      <c r="D555">
        <v>1</v>
      </c>
      <c r="E555" t="s">
        <v>730</v>
      </c>
      <c r="F555" t="s">
        <v>13</v>
      </c>
      <c r="G555" t="s">
        <v>1981</v>
      </c>
      <c r="H555" s="3" t="s">
        <v>1982</v>
      </c>
      <c r="I555" t="s">
        <v>69</v>
      </c>
      <c r="J555" t="s">
        <v>2136</v>
      </c>
    </row>
    <row r="556" spans="1:10" ht="16" x14ac:dyDescent="0.2">
      <c r="A556" t="s">
        <v>2127</v>
      </c>
      <c r="B556" t="s">
        <v>2137</v>
      </c>
      <c r="C556" t="s">
        <v>2138</v>
      </c>
      <c r="D556">
        <v>4</v>
      </c>
      <c r="E556" t="s">
        <v>730</v>
      </c>
      <c r="F556" t="s">
        <v>13</v>
      </c>
      <c r="G556" t="s">
        <v>1981</v>
      </c>
      <c r="H556" s="3" t="s">
        <v>1982</v>
      </c>
      <c r="I556" t="s">
        <v>69</v>
      </c>
      <c r="J556" t="s">
        <v>2130</v>
      </c>
    </row>
    <row r="557" spans="1:10" ht="16" x14ac:dyDescent="0.2">
      <c r="A557" t="s">
        <v>2139</v>
      </c>
      <c r="B557" t="s">
        <v>2140</v>
      </c>
      <c r="C557" t="s">
        <v>2141</v>
      </c>
      <c r="D557">
        <v>3</v>
      </c>
      <c r="E557" t="s">
        <v>730</v>
      </c>
      <c r="F557" t="s">
        <v>13</v>
      </c>
      <c r="G557" t="s">
        <v>1981</v>
      </c>
      <c r="H557" s="3" t="s">
        <v>2142</v>
      </c>
      <c r="I557" t="s">
        <v>423</v>
      </c>
      <c r="J557" t="s">
        <v>2143</v>
      </c>
    </row>
    <row r="558" spans="1:10" ht="16" x14ac:dyDescent="0.2">
      <c r="A558" t="s">
        <v>2127</v>
      </c>
      <c r="B558" t="s">
        <v>2144</v>
      </c>
      <c r="C558" t="s">
        <v>2145</v>
      </c>
      <c r="D558">
        <v>5</v>
      </c>
      <c r="E558" t="s">
        <v>730</v>
      </c>
      <c r="F558" t="s">
        <v>13</v>
      </c>
      <c r="G558" t="s">
        <v>1981</v>
      </c>
      <c r="H558" s="3" t="s">
        <v>1982</v>
      </c>
      <c r="I558" t="s">
        <v>69</v>
      </c>
      <c r="J558" t="s">
        <v>2130</v>
      </c>
    </row>
    <row r="559" spans="1:10" ht="16" x14ac:dyDescent="0.2">
      <c r="A559" t="s">
        <v>2146</v>
      </c>
      <c r="B559" t="s">
        <v>2147</v>
      </c>
      <c r="C559" t="s">
        <v>2148</v>
      </c>
      <c r="D559">
        <v>1</v>
      </c>
      <c r="E559" t="s">
        <v>730</v>
      </c>
      <c r="F559" t="s">
        <v>13</v>
      </c>
      <c r="G559" t="s">
        <v>1981</v>
      </c>
      <c r="H559" s="3" t="s">
        <v>1982</v>
      </c>
      <c r="I559" t="s">
        <v>69</v>
      </c>
      <c r="J559" t="s">
        <v>2149</v>
      </c>
    </row>
    <row r="560" spans="1:10" ht="16" x14ac:dyDescent="0.2">
      <c r="A560" t="s">
        <v>2150</v>
      </c>
      <c r="B560" t="s">
        <v>2151</v>
      </c>
      <c r="C560" t="s">
        <v>2152</v>
      </c>
      <c r="D560">
        <v>8</v>
      </c>
      <c r="E560" t="s">
        <v>730</v>
      </c>
      <c r="F560" t="s">
        <v>13</v>
      </c>
      <c r="G560" t="s">
        <v>1981</v>
      </c>
      <c r="H560" s="3" t="s">
        <v>1982</v>
      </c>
      <c r="I560" t="s">
        <v>69</v>
      </c>
      <c r="J560" t="s">
        <v>2153</v>
      </c>
    </row>
    <row r="561" spans="1:10" ht="16" x14ac:dyDescent="0.2">
      <c r="A561" t="s">
        <v>2146</v>
      </c>
      <c r="B561" t="s">
        <v>2072</v>
      </c>
      <c r="C561" t="s">
        <v>2154</v>
      </c>
      <c r="D561">
        <v>3</v>
      </c>
      <c r="E561" t="s">
        <v>730</v>
      </c>
      <c r="F561" t="s">
        <v>13</v>
      </c>
      <c r="G561" t="s">
        <v>1981</v>
      </c>
      <c r="H561" s="3" t="s">
        <v>1982</v>
      </c>
      <c r="I561" t="s">
        <v>69</v>
      </c>
      <c r="J561" t="s">
        <v>2149</v>
      </c>
    </row>
    <row r="562" spans="1:10" ht="16" x14ac:dyDescent="0.2">
      <c r="A562" t="s">
        <v>2139</v>
      </c>
      <c r="B562" t="s">
        <v>2155</v>
      </c>
      <c r="C562" t="s">
        <v>2156</v>
      </c>
      <c r="D562">
        <v>2</v>
      </c>
      <c r="E562" t="s">
        <v>730</v>
      </c>
      <c r="F562" t="s">
        <v>13</v>
      </c>
      <c r="G562" t="s">
        <v>1981</v>
      </c>
      <c r="H562" s="3" t="s">
        <v>2142</v>
      </c>
      <c r="I562" t="s">
        <v>423</v>
      </c>
      <c r="J562" t="s">
        <v>2143</v>
      </c>
    </row>
    <row r="563" spans="1:10" ht="16" x14ac:dyDescent="0.2">
      <c r="A563" t="s">
        <v>2063</v>
      </c>
      <c r="B563" t="s">
        <v>2079</v>
      </c>
      <c r="C563" t="s">
        <v>2080</v>
      </c>
      <c r="D563">
        <v>1</v>
      </c>
      <c r="E563" t="s">
        <v>730</v>
      </c>
      <c r="F563" t="s">
        <v>13</v>
      </c>
      <c r="G563" t="s">
        <v>1981</v>
      </c>
      <c r="H563" s="3" t="s">
        <v>1982</v>
      </c>
      <c r="I563" t="s">
        <v>69</v>
      </c>
      <c r="J563" t="s">
        <v>2066</v>
      </c>
    </row>
    <row r="564" spans="1:10" ht="16" x14ac:dyDescent="0.2">
      <c r="A564" t="s">
        <v>2127</v>
      </c>
      <c r="B564" t="s">
        <v>2079</v>
      </c>
      <c r="C564" t="s">
        <v>2080</v>
      </c>
      <c r="D564">
        <v>1</v>
      </c>
      <c r="E564" t="s">
        <v>730</v>
      </c>
      <c r="F564" t="s">
        <v>13</v>
      </c>
      <c r="G564" t="s">
        <v>1981</v>
      </c>
      <c r="H564" s="3" t="s">
        <v>1982</v>
      </c>
      <c r="I564" t="s">
        <v>69</v>
      </c>
      <c r="J564" t="s">
        <v>2130</v>
      </c>
    </row>
    <row r="565" spans="1:10" ht="16" x14ac:dyDescent="0.2">
      <c r="A565" t="s">
        <v>2139</v>
      </c>
      <c r="B565" t="s">
        <v>2157</v>
      </c>
      <c r="C565" t="s">
        <v>2158</v>
      </c>
      <c r="D565">
        <v>1</v>
      </c>
      <c r="E565" t="s">
        <v>730</v>
      </c>
      <c r="F565" t="s">
        <v>13</v>
      </c>
      <c r="G565" t="s">
        <v>1981</v>
      </c>
      <c r="H565" s="3" t="s">
        <v>1986</v>
      </c>
      <c r="I565" t="s">
        <v>423</v>
      </c>
      <c r="J565" t="s">
        <v>2143</v>
      </c>
    </row>
    <row r="566" spans="1:10" ht="16" x14ac:dyDescent="0.2">
      <c r="A566" t="s">
        <v>2159</v>
      </c>
      <c r="B566" t="s">
        <v>2064</v>
      </c>
      <c r="C566" t="s">
        <v>2065</v>
      </c>
      <c r="D566">
        <v>7</v>
      </c>
      <c r="E566" t="s">
        <v>730</v>
      </c>
      <c r="F566" t="s">
        <v>13</v>
      </c>
      <c r="G566" t="s">
        <v>1981</v>
      </c>
      <c r="H566" s="3" t="s">
        <v>1982</v>
      </c>
      <c r="I566" t="s">
        <v>69</v>
      </c>
      <c r="J566" t="s">
        <v>2160</v>
      </c>
    </row>
    <row r="567" spans="1:10" ht="16" x14ac:dyDescent="0.2">
      <c r="A567" t="s">
        <v>2159</v>
      </c>
      <c r="B567" t="s">
        <v>2161</v>
      </c>
      <c r="C567" t="s">
        <v>2162</v>
      </c>
      <c r="D567">
        <v>5</v>
      </c>
      <c r="E567" t="s">
        <v>730</v>
      </c>
      <c r="F567" t="s">
        <v>13</v>
      </c>
      <c r="G567" t="s">
        <v>1981</v>
      </c>
      <c r="H567" s="3" t="s">
        <v>1982</v>
      </c>
      <c r="I567" t="s">
        <v>69</v>
      </c>
      <c r="J567" t="s">
        <v>2160</v>
      </c>
    </row>
    <row r="568" spans="1:10" ht="16" x14ac:dyDescent="0.2">
      <c r="A568" t="s">
        <v>2159</v>
      </c>
      <c r="B568" t="s">
        <v>2163</v>
      </c>
      <c r="C568" t="s">
        <v>2164</v>
      </c>
      <c r="D568">
        <v>2</v>
      </c>
      <c r="E568" t="s">
        <v>730</v>
      </c>
      <c r="F568" t="s">
        <v>13</v>
      </c>
      <c r="G568" t="s">
        <v>1981</v>
      </c>
      <c r="H568" s="3" t="s">
        <v>1982</v>
      </c>
      <c r="I568" t="s">
        <v>69</v>
      </c>
      <c r="J568" t="s">
        <v>2160</v>
      </c>
    </row>
    <row r="569" spans="1:10" ht="16" x14ac:dyDescent="0.2">
      <c r="A569" t="s">
        <v>2159</v>
      </c>
      <c r="B569" t="s">
        <v>2079</v>
      </c>
      <c r="C569" t="s">
        <v>2080</v>
      </c>
      <c r="D569">
        <v>1</v>
      </c>
      <c r="E569" t="s">
        <v>730</v>
      </c>
      <c r="F569" t="s">
        <v>13</v>
      </c>
      <c r="G569" t="s">
        <v>1981</v>
      </c>
      <c r="H569" s="3" t="s">
        <v>1982</v>
      </c>
      <c r="I569" t="s">
        <v>69</v>
      </c>
      <c r="J569" t="s">
        <v>2160</v>
      </c>
    </row>
    <row r="570" spans="1:10" ht="16" x14ac:dyDescent="0.2">
      <c r="A570" t="s">
        <v>2036</v>
      </c>
      <c r="B570" t="s">
        <v>2097</v>
      </c>
      <c r="C570" t="s">
        <v>2098</v>
      </c>
      <c r="D570">
        <v>2</v>
      </c>
      <c r="E570" t="s">
        <v>730</v>
      </c>
      <c r="F570" t="s">
        <v>13</v>
      </c>
      <c r="G570" t="s">
        <v>1981</v>
      </c>
      <c r="H570" s="3" t="s">
        <v>1982</v>
      </c>
      <c r="I570" t="s">
        <v>69</v>
      </c>
      <c r="J570" t="s">
        <v>2038</v>
      </c>
    </row>
    <row r="571" spans="1:10" ht="16" x14ac:dyDescent="0.2">
      <c r="A571" t="s">
        <v>2127</v>
      </c>
      <c r="B571" t="s">
        <v>2093</v>
      </c>
      <c r="C571" t="s">
        <v>2094</v>
      </c>
      <c r="D571">
        <v>6</v>
      </c>
      <c r="E571" t="s">
        <v>730</v>
      </c>
      <c r="F571" t="s">
        <v>13</v>
      </c>
      <c r="G571" t="s">
        <v>1981</v>
      </c>
      <c r="H571" s="3" t="s">
        <v>1982</v>
      </c>
      <c r="I571" t="s">
        <v>69</v>
      </c>
      <c r="J571" t="s">
        <v>2130</v>
      </c>
    </row>
    <row r="572" spans="1:10" ht="16" x14ac:dyDescent="0.2">
      <c r="A572" t="s">
        <v>2159</v>
      </c>
      <c r="B572" t="s">
        <v>2165</v>
      </c>
      <c r="C572" t="s">
        <v>2166</v>
      </c>
      <c r="D572">
        <v>6</v>
      </c>
      <c r="E572" t="s">
        <v>730</v>
      </c>
      <c r="F572" t="s">
        <v>13</v>
      </c>
      <c r="G572" t="s">
        <v>1981</v>
      </c>
      <c r="H572" s="3" t="s">
        <v>1982</v>
      </c>
      <c r="I572" t="s">
        <v>69</v>
      </c>
      <c r="J572" t="s">
        <v>2160</v>
      </c>
    </row>
    <row r="573" spans="1:10" ht="16" x14ac:dyDescent="0.2">
      <c r="A573" t="s">
        <v>2167</v>
      </c>
      <c r="B573" t="s">
        <v>2104</v>
      </c>
      <c r="C573" t="s">
        <v>2105</v>
      </c>
      <c r="D573">
        <v>1</v>
      </c>
      <c r="E573" t="s">
        <v>730</v>
      </c>
      <c r="F573" t="s">
        <v>13</v>
      </c>
      <c r="G573" t="s">
        <v>1981</v>
      </c>
      <c r="H573" s="3" t="s">
        <v>1982</v>
      </c>
      <c r="I573" t="s">
        <v>69</v>
      </c>
      <c r="J573" t="s">
        <v>2168</v>
      </c>
    </row>
    <row r="574" spans="1:10" ht="16" x14ac:dyDescent="0.2">
      <c r="A574" t="s">
        <v>2032</v>
      </c>
      <c r="B574" t="s">
        <v>2060</v>
      </c>
      <c r="C574" t="s">
        <v>2061</v>
      </c>
      <c r="D574">
        <v>1</v>
      </c>
      <c r="E574" t="s">
        <v>730</v>
      </c>
      <c r="F574" t="s">
        <v>13</v>
      </c>
      <c r="G574" t="s">
        <v>1981</v>
      </c>
      <c r="H574" s="3" t="s">
        <v>1982</v>
      </c>
      <c r="I574" t="s">
        <v>69</v>
      </c>
      <c r="J574" t="s">
        <v>2035</v>
      </c>
    </row>
    <row r="575" spans="1:10" ht="16" x14ac:dyDescent="0.2">
      <c r="A575" t="s">
        <v>2159</v>
      </c>
      <c r="B575" t="s">
        <v>2169</v>
      </c>
      <c r="C575" t="s">
        <v>2170</v>
      </c>
      <c r="D575">
        <v>4</v>
      </c>
      <c r="E575" t="s">
        <v>730</v>
      </c>
      <c r="F575" t="s">
        <v>13</v>
      </c>
      <c r="G575" t="s">
        <v>1981</v>
      </c>
      <c r="H575" s="3" t="s">
        <v>1982</v>
      </c>
      <c r="I575" t="s">
        <v>69</v>
      </c>
      <c r="J575" t="s">
        <v>2160</v>
      </c>
    </row>
    <row r="576" spans="1:10" ht="16" x14ac:dyDescent="0.2">
      <c r="A576" t="s">
        <v>2171</v>
      </c>
      <c r="B576" t="s">
        <v>2172</v>
      </c>
      <c r="C576" t="s">
        <v>2173</v>
      </c>
      <c r="D576">
        <v>1</v>
      </c>
      <c r="E576" t="s">
        <v>730</v>
      </c>
      <c r="F576" t="s">
        <v>13</v>
      </c>
      <c r="G576" t="s">
        <v>1981</v>
      </c>
      <c r="H576" s="3" t="s">
        <v>1982</v>
      </c>
      <c r="I576" t="s">
        <v>69</v>
      </c>
      <c r="J576" t="s">
        <v>2153</v>
      </c>
    </row>
    <row r="577" spans="1:10" ht="16" x14ac:dyDescent="0.2">
      <c r="A577" t="s">
        <v>1999</v>
      </c>
      <c r="B577" t="s">
        <v>2174</v>
      </c>
      <c r="C577" t="s">
        <v>2175</v>
      </c>
      <c r="D577">
        <v>1</v>
      </c>
      <c r="E577" t="s">
        <v>730</v>
      </c>
      <c r="F577" t="s">
        <v>13</v>
      </c>
      <c r="G577" t="s">
        <v>1981</v>
      </c>
      <c r="H577" s="3" t="s">
        <v>1982</v>
      </c>
      <c r="I577" t="s">
        <v>69</v>
      </c>
      <c r="J577" t="s">
        <v>2002</v>
      </c>
    </row>
    <row r="578" spans="1:10" ht="16" x14ac:dyDescent="0.2">
      <c r="A578" t="s">
        <v>2125</v>
      </c>
      <c r="B578" t="s">
        <v>2176</v>
      </c>
      <c r="C578" t="s">
        <v>2177</v>
      </c>
      <c r="D578">
        <v>2</v>
      </c>
      <c r="E578" t="s">
        <v>730</v>
      </c>
      <c r="F578" t="s">
        <v>13</v>
      </c>
      <c r="G578" t="s">
        <v>1981</v>
      </c>
      <c r="H578" s="3" t="s">
        <v>1982</v>
      </c>
      <c r="I578" t="s">
        <v>69</v>
      </c>
      <c r="J578" t="s">
        <v>2126</v>
      </c>
    </row>
    <row r="579" spans="1:10" ht="16" x14ac:dyDescent="0.2">
      <c r="A579" t="s">
        <v>2171</v>
      </c>
      <c r="B579" t="s">
        <v>2151</v>
      </c>
      <c r="C579" t="s">
        <v>2152</v>
      </c>
      <c r="D579">
        <v>4</v>
      </c>
      <c r="E579" t="s">
        <v>730</v>
      </c>
      <c r="F579" t="s">
        <v>13</v>
      </c>
      <c r="G579" t="s">
        <v>1981</v>
      </c>
      <c r="H579" s="3" t="s">
        <v>1982</v>
      </c>
      <c r="I579" t="s">
        <v>69</v>
      </c>
      <c r="J579" t="s">
        <v>2153</v>
      </c>
    </row>
    <row r="580" spans="1:10" ht="16" x14ac:dyDescent="0.2">
      <c r="A580" t="s">
        <v>1991</v>
      </c>
      <c r="B580" t="s">
        <v>2000</v>
      </c>
      <c r="C580" t="s">
        <v>2001</v>
      </c>
      <c r="D580">
        <v>1</v>
      </c>
      <c r="E580" t="s">
        <v>730</v>
      </c>
      <c r="F580" t="s">
        <v>13</v>
      </c>
      <c r="G580" t="s">
        <v>1981</v>
      </c>
      <c r="H580" s="3" t="s">
        <v>1982</v>
      </c>
      <c r="I580" t="s">
        <v>69</v>
      </c>
      <c r="J580" t="s">
        <v>1994</v>
      </c>
    </row>
    <row r="581" spans="1:10" ht="16" x14ac:dyDescent="0.2">
      <c r="A581" t="s">
        <v>2131</v>
      </c>
      <c r="B581" t="s">
        <v>2178</v>
      </c>
      <c r="C581" t="s">
        <v>2179</v>
      </c>
      <c r="D581">
        <v>2</v>
      </c>
      <c r="E581" t="s">
        <v>730</v>
      </c>
      <c r="F581" t="s">
        <v>13</v>
      </c>
      <c r="G581" t="s">
        <v>1981</v>
      </c>
      <c r="H581" s="3" t="s">
        <v>1982</v>
      </c>
      <c r="I581" t="s">
        <v>69</v>
      </c>
      <c r="J581" t="s">
        <v>2134</v>
      </c>
    </row>
    <row r="582" spans="1:10" ht="16" x14ac:dyDescent="0.2">
      <c r="A582" t="s">
        <v>2180</v>
      </c>
      <c r="B582" t="s">
        <v>2181</v>
      </c>
      <c r="C582" t="s">
        <v>2182</v>
      </c>
      <c r="D582">
        <v>1</v>
      </c>
      <c r="E582" t="s">
        <v>730</v>
      </c>
      <c r="F582" t="s">
        <v>13</v>
      </c>
      <c r="G582" t="s">
        <v>1981</v>
      </c>
      <c r="H582" s="3" t="s">
        <v>1982</v>
      </c>
      <c r="I582" t="s">
        <v>69</v>
      </c>
      <c r="J582" t="s">
        <v>2183</v>
      </c>
    </row>
    <row r="583" spans="1:10" ht="16" x14ac:dyDescent="0.2">
      <c r="A583" t="s">
        <v>2167</v>
      </c>
      <c r="B583" t="s">
        <v>2000</v>
      </c>
      <c r="C583" t="s">
        <v>2001</v>
      </c>
      <c r="D583">
        <v>2</v>
      </c>
      <c r="E583" t="s">
        <v>730</v>
      </c>
      <c r="F583" t="s">
        <v>13</v>
      </c>
      <c r="G583" t="s">
        <v>1981</v>
      </c>
      <c r="H583" s="3" t="s">
        <v>1982</v>
      </c>
      <c r="I583" t="s">
        <v>69</v>
      </c>
      <c r="J583" t="s">
        <v>2168</v>
      </c>
    </row>
    <row r="584" spans="1:10" ht="16" x14ac:dyDescent="0.2">
      <c r="A584" t="s">
        <v>2003</v>
      </c>
      <c r="B584" t="s">
        <v>2184</v>
      </c>
      <c r="C584" t="s">
        <v>2185</v>
      </c>
      <c r="D584">
        <v>3</v>
      </c>
      <c r="E584" t="s">
        <v>730</v>
      </c>
      <c r="F584" t="s">
        <v>13</v>
      </c>
      <c r="G584" t="s">
        <v>1981</v>
      </c>
      <c r="H584" s="3" t="s">
        <v>2006</v>
      </c>
      <c r="I584" t="s">
        <v>69</v>
      </c>
      <c r="J584" t="s">
        <v>2007</v>
      </c>
    </row>
    <row r="585" spans="1:10" ht="16" x14ac:dyDescent="0.2">
      <c r="A585" t="s">
        <v>2186</v>
      </c>
      <c r="B585" t="s">
        <v>2187</v>
      </c>
      <c r="C585" t="s">
        <v>2188</v>
      </c>
      <c r="D585">
        <v>2</v>
      </c>
      <c r="E585" t="s">
        <v>730</v>
      </c>
      <c r="F585" t="s">
        <v>13</v>
      </c>
      <c r="G585" t="s">
        <v>1981</v>
      </c>
      <c r="H585" s="3" t="s">
        <v>2020</v>
      </c>
      <c r="I585" t="s">
        <v>69</v>
      </c>
      <c r="J585" t="s">
        <v>2189</v>
      </c>
    </row>
    <row r="586" spans="1:10" ht="16" x14ac:dyDescent="0.2">
      <c r="A586" t="s">
        <v>2150</v>
      </c>
      <c r="B586" t="s">
        <v>2172</v>
      </c>
      <c r="C586" t="s">
        <v>2173</v>
      </c>
      <c r="D586">
        <v>5</v>
      </c>
      <c r="E586" t="s">
        <v>730</v>
      </c>
      <c r="F586" t="s">
        <v>13</v>
      </c>
      <c r="G586" t="s">
        <v>1981</v>
      </c>
      <c r="H586" s="3" t="s">
        <v>1982</v>
      </c>
      <c r="I586" t="s">
        <v>69</v>
      </c>
      <c r="J586" t="s">
        <v>2153</v>
      </c>
    </row>
    <row r="587" spans="1:10" ht="16" x14ac:dyDescent="0.2">
      <c r="A587" t="s">
        <v>2186</v>
      </c>
      <c r="B587" t="s">
        <v>2018</v>
      </c>
      <c r="C587" t="s">
        <v>2019</v>
      </c>
      <c r="D587">
        <v>1</v>
      </c>
      <c r="E587" t="s">
        <v>730</v>
      </c>
      <c r="F587" t="s">
        <v>13</v>
      </c>
      <c r="G587" t="s">
        <v>1981</v>
      </c>
      <c r="H587" s="3" t="s">
        <v>2020</v>
      </c>
      <c r="I587" t="s">
        <v>69</v>
      </c>
      <c r="J587" t="s">
        <v>2189</v>
      </c>
    </row>
    <row r="588" spans="1:10" ht="16" x14ac:dyDescent="0.2">
      <c r="A588" t="s">
        <v>2190</v>
      </c>
      <c r="B588" t="s">
        <v>2191</v>
      </c>
      <c r="C588" t="s">
        <v>2192</v>
      </c>
      <c r="D588">
        <v>3</v>
      </c>
      <c r="E588" t="s">
        <v>730</v>
      </c>
      <c r="F588" t="s">
        <v>13</v>
      </c>
      <c r="G588" t="s">
        <v>1981</v>
      </c>
      <c r="H588" s="3" t="s">
        <v>1982</v>
      </c>
      <c r="I588" t="s">
        <v>69</v>
      </c>
      <c r="J588" t="s">
        <v>2193</v>
      </c>
    </row>
    <row r="589" spans="1:10" ht="16" x14ac:dyDescent="0.2">
      <c r="A589" t="s">
        <v>2171</v>
      </c>
      <c r="B589" t="s">
        <v>2045</v>
      </c>
      <c r="C589" t="s">
        <v>2194</v>
      </c>
      <c r="D589">
        <v>2</v>
      </c>
      <c r="E589" t="s">
        <v>730</v>
      </c>
      <c r="F589" t="s">
        <v>13</v>
      </c>
      <c r="G589" t="s">
        <v>1981</v>
      </c>
      <c r="H589" s="3" t="s">
        <v>1982</v>
      </c>
      <c r="I589" t="s">
        <v>69</v>
      </c>
      <c r="J589" t="s">
        <v>2153</v>
      </c>
    </row>
    <row r="590" spans="1:10" ht="16" x14ac:dyDescent="0.2">
      <c r="A590" t="s">
        <v>2195</v>
      </c>
      <c r="B590" t="s">
        <v>2196</v>
      </c>
      <c r="C590" t="s">
        <v>2197</v>
      </c>
      <c r="D590">
        <v>1</v>
      </c>
      <c r="E590" t="s">
        <v>730</v>
      </c>
      <c r="F590" t="s">
        <v>13</v>
      </c>
      <c r="G590" t="s">
        <v>1981</v>
      </c>
      <c r="H590" s="3" t="s">
        <v>1982</v>
      </c>
      <c r="I590" t="s">
        <v>69</v>
      </c>
      <c r="J590" t="s">
        <v>2198</v>
      </c>
    </row>
    <row r="591" spans="1:10" ht="16" x14ac:dyDescent="0.2">
      <c r="A591" t="s">
        <v>2195</v>
      </c>
      <c r="B591" t="s">
        <v>2144</v>
      </c>
      <c r="C591" t="s">
        <v>2199</v>
      </c>
      <c r="D591">
        <v>2</v>
      </c>
      <c r="E591" t="s">
        <v>730</v>
      </c>
      <c r="F591" t="s">
        <v>13</v>
      </c>
      <c r="G591" t="s">
        <v>1981</v>
      </c>
      <c r="H591" s="3" t="s">
        <v>1982</v>
      </c>
      <c r="I591" t="s">
        <v>69</v>
      </c>
      <c r="J591" t="s">
        <v>2198</v>
      </c>
    </row>
    <row r="592" spans="1:10" ht="16" x14ac:dyDescent="0.2">
      <c r="A592" t="s">
        <v>2150</v>
      </c>
      <c r="B592" t="s">
        <v>2200</v>
      </c>
      <c r="C592" t="s">
        <v>2201</v>
      </c>
      <c r="D592">
        <v>7</v>
      </c>
      <c r="E592" t="s">
        <v>730</v>
      </c>
      <c r="F592" t="s">
        <v>13</v>
      </c>
      <c r="G592" t="s">
        <v>1981</v>
      </c>
      <c r="H592" s="3" t="s">
        <v>1982</v>
      </c>
      <c r="I592" t="s">
        <v>69</v>
      </c>
      <c r="J592" t="s">
        <v>2153</v>
      </c>
    </row>
    <row r="593" spans="1:10" ht="16" x14ac:dyDescent="0.2">
      <c r="A593" t="s">
        <v>2010</v>
      </c>
      <c r="B593" t="s">
        <v>2202</v>
      </c>
      <c r="C593" t="s">
        <v>2203</v>
      </c>
      <c r="D593">
        <v>1</v>
      </c>
      <c r="E593" t="s">
        <v>730</v>
      </c>
      <c r="F593" t="s">
        <v>13</v>
      </c>
      <c r="G593" t="s">
        <v>1981</v>
      </c>
      <c r="H593" s="3" t="s">
        <v>2013</v>
      </c>
      <c r="I593" t="s">
        <v>69</v>
      </c>
      <c r="J593" t="s">
        <v>2014</v>
      </c>
    </row>
    <row r="594" spans="1:10" ht="16" x14ac:dyDescent="0.2">
      <c r="A594" t="s">
        <v>2204</v>
      </c>
      <c r="B594" t="s">
        <v>2097</v>
      </c>
      <c r="C594" t="s">
        <v>2098</v>
      </c>
      <c r="D594">
        <v>1</v>
      </c>
      <c r="E594" t="s">
        <v>730</v>
      </c>
      <c r="F594" t="s">
        <v>13</v>
      </c>
      <c r="G594" t="s">
        <v>1981</v>
      </c>
      <c r="H594" s="3" t="s">
        <v>1982</v>
      </c>
      <c r="I594" t="s">
        <v>69</v>
      </c>
      <c r="J594" t="s">
        <v>2205</v>
      </c>
    </row>
    <row r="595" spans="1:10" ht="16" x14ac:dyDescent="0.2">
      <c r="A595" t="s">
        <v>2150</v>
      </c>
      <c r="B595" t="s">
        <v>2045</v>
      </c>
      <c r="C595" t="s">
        <v>2194</v>
      </c>
      <c r="D595">
        <v>6</v>
      </c>
      <c r="E595" t="s">
        <v>730</v>
      </c>
      <c r="F595" t="s">
        <v>13</v>
      </c>
      <c r="G595" t="s">
        <v>1981</v>
      </c>
      <c r="H595" s="3" t="s">
        <v>1982</v>
      </c>
      <c r="I595" t="s">
        <v>69</v>
      </c>
      <c r="J595" t="s">
        <v>2153</v>
      </c>
    </row>
    <row r="596" spans="1:10" ht="16" x14ac:dyDescent="0.2">
      <c r="A596" t="s">
        <v>2003</v>
      </c>
      <c r="B596" t="s">
        <v>2206</v>
      </c>
      <c r="C596" t="s">
        <v>2207</v>
      </c>
      <c r="D596">
        <v>2</v>
      </c>
      <c r="E596" t="s">
        <v>730</v>
      </c>
      <c r="F596" t="s">
        <v>13</v>
      </c>
      <c r="G596" t="s">
        <v>1981</v>
      </c>
      <c r="H596" s="3" t="s">
        <v>2006</v>
      </c>
      <c r="I596" t="s">
        <v>69</v>
      </c>
      <c r="J596" t="s">
        <v>2007</v>
      </c>
    </row>
    <row r="597" spans="1:10" ht="16" x14ac:dyDescent="0.2">
      <c r="A597" t="s">
        <v>2171</v>
      </c>
      <c r="B597" t="s">
        <v>2200</v>
      </c>
      <c r="C597" t="s">
        <v>2201</v>
      </c>
      <c r="D597">
        <v>3</v>
      </c>
      <c r="E597" t="s">
        <v>730</v>
      </c>
      <c r="F597" t="s">
        <v>13</v>
      </c>
      <c r="G597" t="s">
        <v>1981</v>
      </c>
      <c r="H597" s="3" t="s">
        <v>1982</v>
      </c>
      <c r="I597" t="s">
        <v>69</v>
      </c>
      <c r="J597" t="s">
        <v>2153</v>
      </c>
    </row>
    <row r="598" spans="1:10" ht="16" x14ac:dyDescent="0.2">
      <c r="A598" t="s">
        <v>2208</v>
      </c>
      <c r="B598" t="s">
        <v>2209</v>
      </c>
      <c r="C598" t="s">
        <v>2210</v>
      </c>
      <c r="D598">
        <v>2</v>
      </c>
      <c r="E598" t="s">
        <v>13</v>
      </c>
      <c r="F598" t="s">
        <v>13</v>
      </c>
      <c r="G598" t="s">
        <v>2211</v>
      </c>
      <c r="H598" s="3" t="s">
        <v>2212</v>
      </c>
      <c r="I598" t="s">
        <v>1002</v>
      </c>
      <c r="J598" t="s">
        <v>2213</v>
      </c>
    </row>
    <row r="599" spans="1:10" ht="16" x14ac:dyDescent="0.2">
      <c r="A599" t="s">
        <v>2214</v>
      </c>
      <c r="B599" t="s">
        <v>2215</v>
      </c>
      <c r="C599" t="s">
        <v>2216</v>
      </c>
      <c r="D599">
        <v>3</v>
      </c>
      <c r="E599" t="s">
        <v>13</v>
      </c>
      <c r="F599" t="s">
        <v>13</v>
      </c>
      <c r="G599" t="s">
        <v>2211</v>
      </c>
      <c r="H599" s="3" t="s">
        <v>2217</v>
      </c>
      <c r="I599" t="s">
        <v>1002</v>
      </c>
      <c r="J599" t="s">
        <v>2218</v>
      </c>
    </row>
    <row r="600" spans="1:10" ht="16" x14ac:dyDescent="0.2">
      <c r="A600" t="s">
        <v>2214</v>
      </c>
      <c r="B600" t="s">
        <v>2219</v>
      </c>
      <c r="C600" t="s">
        <v>2220</v>
      </c>
      <c r="D600">
        <v>1</v>
      </c>
      <c r="E600" t="s">
        <v>13</v>
      </c>
      <c r="F600" t="s">
        <v>13</v>
      </c>
      <c r="G600" t="s">
        <v>2211</v>
      </c>
      <c r="H600" s="3" t="s">
        <v>2217</v>
      </c>
      <c r="I600" t="s">
        <v>1002</v>
      </c>
      <c r="J600" t="s">
        <v>2218</v>
      </c>
    </row>
    <row r="601" spans="1:10" ht="16" x14ac:dyDescent="0.2">
      <c r="A601" t="s">
        <v>1370</v>
      </c>
      <c r="B601" t="s">
        <v>2221</v>
      </c>
      <c r="C601" t="s">
        <v>2222</v>
      </c>
      <c r="D601">
        <v>2</v>
      </c>
      <c r="E601" t="s">
        <v>13</v>
      </c>
      <c r="F601" t="s">
        <v>13</v>
      </c>
      <c r="G601" t="s">
        <v>2211</v>
      </c>
      <c r="H601" s="3" t="s">
        <v>2217</v>
      </c>
      <c r="I601" t="s">
        <v>1002</v>
      </c>
      <c r="J601" t="s">
        <v>1373</v>
      </c>
    </row>
    <row r="602" spans="1:10" ht="16" x14ac:dyDescent="0.2">
      <c r="A602" t="s">
        <v>1295</v>
      </c>
      <c r="B602" t="s">
        <v>2223</v>
      </c>
      <c r="C602" t="s">
        <v>2224</v>
      </c>
      <c r="D602">
        <v>3</v>
      </c>
      <c r="E602" t="s">
        <v>13</v>
      </c>
      <c r="F602" t="s">
        <v>13</v>
      </c>
      <c r="G602" t="s">
        <v>2211</v>
      </c>
      <c r="H602" s="3" t="s">
        <v>2217</v>
      </c>
      <c r="I602" t="s">
        <v>1002</v>
      </c>
      <c r="J602" t="s">
        <v>1299</v>
      </c>
    </row>
    <row r="603" spans="1:10" ht="16" x14ac:dyDescent="0.2">
      <c r="A603" t="s">
        <v>2208</v>
      </c>
      <c r="B603" t="s">
        <v>2225</v>
      </c>
      <c r="C603" t="s">
        <v>2226</v>
      </c>
      <c r="D603">
        <v>1</v>
      </c>
      <c r="E603" t="s">
        <v>13</v>
      </c>
      <c r="F603" t="s">
        <v>13</v>
      </c>
      <c r="G603" t="s">
        <v>2211</v>
      </c>
      <c r="H603" s="3" t="s">
        <v>2212</v>
      </c>
      <c r="I603" t="s">
        <v>1002</v>
      </c>
      <c r="J603" t="s">
        <v>2213</v>
      </c>
    </row>
    <row r="604" spans="1:10" ht="16" x14ac:dyDescent="0.2">
      <c r="A604" t="s">
        <v>2214</v>
      </c>
      <c r="B604" t="s">
        <v>2223</v>
      </c>
      <c r="C604" t="s">
        <v>2224</v>
      </c>
      <c r="D604">
        <v>2</v>
      </c>
      <c r="E604" t="s">
        <v>13</v>
      </c>
      <c r="F604" t="s">
        <v>13</v>
      </c>
      <c r="G604" t="s">
        <v>2211</v>
      </c>
      <c r="H604" s="3" t="s">
        <v>2217</v>
      </c>
      <c r="I604" t="s">
        <v>1002</v>
      </c>
      <c r="J604" t="s">
        <v>2218</v>
      </c>
    </row>
    <row r="605" spans="1:10" ht="16" x14ac:dyDescent="0.2">
      <c r="A605" t="s">
        <v>2227</v>
      </c>
      <c r="B605" t="s">
        <v>2228</v>
      </c>
      <c r="C605" t="s">
        <v>2229</v>
      </c>
      <c r="D605">
        <v>2</v>
      </c>
      <c r="E605" t="s">
        <v>730</v>
      </c>
      <c r="F605" t="s">
        <v>13</v>
      </c>
      <c r="G605" t="s">
        <v>2230</v>
      </c>
      <c r="H605" s="3" t="s">
        <v>2231</v>
      </c>
      <c r="I605" t="s">
        <v>62</v>
      </c>
      <c r="J605" t="s">
        <v>2232</v>
      </c>
    </row>
    <row r="606" spans="1:10" ht="16" x14ac:dyDescent="0.2">
      <c r="A606" t="s">
        <v>2233</v>
      </c>
      <c r="B606" t="s">
        <v>2234</v>
      </c>
      <c r="C606" t="s">
        <v>2235</v>
      </c>
      <c r="D606">
        <v>3</v>
      </c>
      <c r="E606" t="s">
        <v>730</v>
      </c>
      <c r="F606" t="s">
        <v>13</v>
      </c>
      <c r="G606" t="s">
        <v>2236</v>
      </c>
      <c r="H606" s="3" t="s">
        <v>2237</v>
      </c>
      <c r="I606" t="s">
        <v>69</v>
      </c>
      <c r="J606" t="s">
        <v>2238</v>
      </c>
    </row>
    <row r="607" spans="1:10" ht="16" x14ac:dyDescent="0.2">
      <c r="A607" t="s">
        <v>2239</v>
      </c>
      <c r="B607" t="s">
        <v>2240</v>
      </c>
      <c r="C607" t="s">
        <v>2241</v>
      </c>
      <c r="D607">
        <v>3</v>
      </c>
      <c r="E607" t="s">
        <v>730</v>
      </c>
      <c r="F607" t="s">
        <v>13</v>
      </c>
      <c r="G607" t="s">
        <v>2236</v>
      </c>
      <c r="H607" s="3" t="s">
        <v>2237</v>
      </c>
      <c r="I607" t="s">
        <v>69</v>
      </c>
      <c r="J607" t="s">
        <v>2242</v>
      </c>
    </row>
    <row r="608" spans="1:10" ht="16" x14ac:dyDescent="0.2">
      <c r="A608" t="s">
        <v>2233</v>
      </c>
      <c r="B608" t="s">
        <v>2243</v>
      </c>
      <c r="C608" t="s">
        <v>2244</v>
      </c>
      <c r="D608">
        <v>2</v>
      </c>
      <c r="E608" t="s">
        <v>730</v>
      </c>
      <c r="F608" t="s">
        <v>13</v>
      </c>
      <c r="G608" t="s">
        <v>2245</v>
      </c>
      <c r="H608" s="3" t="s">
        <v>2237</v>
      </c>
      <c r="I608" t="s">
        <v>69</v>
      </c>
      <c r="J608" t="s">
        <v>2238</v>
      </c>
    </row>
    <row r="609" spans="1:10" ht="16" x14ac:dyDescent="0.2">
      <c r="A609" t="s">
        <v>2239</v>
      </c>
      <c r="B609" t="s">
        <v>2246</v>
      </c>
      <c r="C609" t="s">
        <v>2247</v>
      </c>
      <c r="D609">
        <v>4</v>
      </c>
      <c r="E609" t="s">
        <v>730</v>
      </c>
      <c r="F609" t="s">
        <v>13</v>
      </c>
      <c r="G609" t="s">
        <v>2248</v>
      </c>
      <c r="H609" s="3" t="s">
        <v>2237</v>
      </c>
      <c r="I609" t="s">
        <v>69</v>
      </c>
      <c r="J609" t="s">
        <v>2242</v>
      </c>
    </row>
    <row r="610" spans="1:10" ht="16" x14ac:dyDescent="0.2">
      <c r="A610" t="s">
        <v>2239</v>
      </c>
      <c r="B610" t="s">
        <v>2249</v>
      </c>
      <c r="C610" t="s">
        <v>2250</v>
      </c>
      <c r="D610">
        <v>2</v>
      </c>
      <c r="E610" t="s">
        <v>730</v>
      </c>
      <c r="F610" t="s">
        <v>13</v>
      </c>
      <c r="G610" t="s">
        <v>2248</v>
      </c>
      <c r="H610" s="3" t="s">
        <v>2237</v>
      </c>
      <c r="I610" t="s">
        <v>69</v>
      </c>
      <c r="J610" t="s">
        <v>2242</v>
      </c>
    </row>
    <row r="611" spans="1:10" ht="16" x14ac:dyDescent="0.2">
      <c r="A611" t="s">
        <v>2251</v>
      </c>
      <c r="B611" t="s">
        <v>2252</v>
      </c>
      <c r="C611" t="s">
        <v>2253</v>
      </c>
      <c r="D611">
        <v>4</v>
      </c>
      <c r="E611" t="s">
        <v>730</v>
      </c>
      <c r="F611" t="s">
        <v>13</v>
      </c>
      <c r="G611" t="s">
        <v>2248</v>
      </c>
      <c r="H611" s="3" t="s">
        <v>2237</v>
      </c>
      <c r="I611" t="s">
        <v>69</v>
      </c>
      <c r="J611" t="s">
        <v>2254</v>
      </c>
    </row>
    <row r="612" spans="1:10" ht="16" x14ac:dyDescent="0.2">
      <c r="A612" t="s">
        <v>2255</v>
      </c>
      <c r="B612" t="s">
        <v>2256</v>
      </c>
      <c r="C612" t="s">
        <v>2257</v>
      </c>
      <c r="D612">
        <v>2</v>
      </c>
      <c r="E612" t="s">
        <v>730</v>
      </c>
      <c r="F612" t="s">
        <v>13</v>
      </c>
      <c r="G612" t="s">
        <v>2258</v>
      </c>
      <c r="H612" s="3" t="s">
        <v>2237</v>
      </c>
      <c r="I612" t="s">
        <v>69</v>
      </c>
      <c r="J612" t="s">
        <v>2259</v>
      </c>
    </row>
    <row r="613" spans="1:10" ht="16" x14ac:dyDescent="0.2">
      <c r="A613" t="s">
        <v>2260</v>
      </c>
      <c r="B613" t="s">
        <v>2261</v>
      </c>
      <c r="C613" t="s">
        <v>2262</v>
      </c>
      <c r="D613">
        <v>2</v>
      </c>
      <c r="E613" t="s">
        <v>730</v>
      </c>
      <c r="F613" t="s">
        <v>13</v>
      </c>
      <c r="G613" t="s">
        <v>2263</v>
      </c>
      <c r="H613" s="3" t="s">
        <v>2237</v>
      </c>
      <c r="I613" t="s">
        <v>69</v>
      </c>
      <c r="J613" t="s">
        <v>2264</v>
      </c>
    </row>
    <row r="614" spans="1:10" ht="16" x14ac:dyDescent="0.2">
      <c r="A614" t="s">
        <v>2260</v>
      </c>
      <c r="B614" t="s">
        <v>2265</v>
      </c>
      <c r="C614" t="s">
        <v>2266</v>
      </c>
      <c r="D614">
        <v>3</v>
      </c>
      <c r="E614" t="s">
        <v>730</v>
      </c>
      <c r="F614" t="s">
        <v>13</v>
      </c>
      <c r="G614" t="s">
        <v>2267</v>
      </c>
      <c r="H614" s="3" t="s">
        <v>2237</v>
      </c>
      <c r="I614" t="s">
        <v>69</v>
      </c>
      <c r="J614" t="s">
        <v>2264</v>
      </c>
    </row>
    <row r="615" spans="1:10" ht="16" x14ac:dyDescent="0.2">
      <c r="A615" t="s">
        <v>2233</v>
      </c>
      <c r="B615" t="s">
        <v>2268</v>
      </c>
      <c r="C615" t="s">
        <v>2269</v>
      </c>
      <c r="D615">
        <v>1</v>
      </c>
      <c r="E615" t="s">
        <v>730</v>
      </c>
      <c r="F615" t="s">
        <v>13</v>
      </c>
      <c r="G615" t="s">
        <v>2270</v>
      </c>
      <c r="H615" s="3" t="s">
        <v>2237</v>
      </c>
      <c r="I615" t="s">
        <v>69</v>
      </c>
      <c r="J615" t="s">
        <v>2238</v>
      </c>
    </row>
    <row r="616" spans="1:10" ht="16" x14ac:dyDescent="0.2">
      <c r="A616" t="s">
        <v>2260</v>
      </c>
      <c r="B616" t="s">
        <v>2271</v>
      </c>
      <c r="C616" t="s">
        <v>2272</v>
      </c>
      <c r="D616">
        <v>4</v>
      </c>
      <c r="E616" t="s">
        <v>730</v>
      </c>
      <c r="F616" t="s">
        <v>13</v>
      </c>
      <c r="G616" t="s">
        <v>2273</v>
      </c>
      <c r="H616" s="3" t="s">
        <v>2237</v>
      </c>
      <c r="I616" t="s">
        <v>69</v>
      </c>
      <c r="J616" t="s">
        <v>2264</v>
      </c>
    </row>
    <row r="617" spans="1:10" ht="16" x14ac:dyDescent="0.2">
      <c r="A617" t="s">
        <v>2239</v>
      </c>
      <c r="B617" t="s">
        <v>2274</v>
      </c>
      <c r="C617" t="s">
        <v>2275</v>
      </c>
      <c r="D617">
        <v>1</v>
      </c>
      <c r="E617" t="s">
        <v>730</v>
      </c>
      <c r="F617" t="s">
        <v>13</v>
      </c>
      <c r="G617" t="s">
        <v>2276</v>
      </c>
      <c r="H617" s="3" t="s">
        <v>2237</v>
      </c>
      <c r="I617" t="s">
        <v>69</v>
      </c>
      <c r="J617" t="s">
        <v>2242</v>
      </c>
    </row>
    <row r="618" spans="1:10" ht="16" x14ac:dyDescent="0.2">
      <c r="A618" t="s">
        <v>2255</v>
      </c>
      <c r="B618" t="s">
        <v>2277</v>
      </c>
      <c r="C618" t="s">
        <v>2278</v>
      </c>
      <c r="D618">
        <v>1</v>
      </c>
      <c r="E618" t="s">
        <v>730</v>
      </c>
      <c r="F618" t="s">
        <v>13</v>
      </c>
      <c r="G618" t="s">
        <v>2279</v>
      </c>
      <c r="H618" s="3" t="s">
        <v>2237</v>
      </c>
      <c r="I618" t="s">
        <v>69</v>
      </c>
      <c r="J618" t="s">
        <v>2259</v>
      </c>
    </row>
    <row r="619" spans="1:10" ht="16" x14ac:dyDescent="0.2">
      <c r="A619" t="s">
        <v>2260</v>
      </c>
      <c r="B619" t="s">
        <v>2280</v>
      </c>
      <c r="C619" t="s">
        <v>2281</v>
      </c>
      <c r="D619">
        <v>1</v>
      </c>
      <c r="E619" t="s">
        <v>730</v>
      </c>
      <c r="F619" t="s">
        <v>13</v>
      </c>
      <c r="G619" t="s">
        <v>2282</v>
      </c>
      <c r="H619" s="3" t="s">
        <v>2237</v>
      </c>
      <c r="I619" t="s">
        <v>69</v>
      </c>
      <c r="J619" t="s">
        <v>2264</v>
      </c>
    </row>
    <row r="620" spans="1:10" ht="16" x14ac:dyDescent="0.2">
      <c r="A620" t="s">
        <v>2255</v>
      </c>
      <c r="B620" t="s">
        <v>2283</v>
      </c>
      <c r="C620" t="s">
        <v>2284</v>
      </c>
      <c r="D620">
        <v>3</v>
      </c>
      <c r="E620" t="s">
        <v>730</v>
      </c>
      <c r="F620" t="s">
        <v>13</v>
      </c>
      <c r="G620" t="s">
        <v>2285</v>
      </c>
      <c r="H620" s="3" t="s">
        <v>2237</v>
      </c>
      <c r="I620" t="s">
        <v>69</v>
      </c>
      <c r="J620" t="s">
        <v>2259</v>
      </c>
    </row>
    <row r="621" spans="1:10" ht="16" x14ac:dyDescent="0.2">
      <c r="A621" t="s">
        <v>2251</v>
      </c>
      <c r="B621" t="s">
        <v>2286</v>
      </c>
      <c r="C621" t="s">
        <v>2287</v>
      </c>
      <c r="D621">
        <v>1</v>
      </c>
      <c r="E621" t="s">
        <v>730</v>
      </c>
      <c r="F621" t="s">
        <v>13</v>
      </c>
      <c r="G621" t="s">
        <v>2285</v>
      </c>
      <c r="H621" s="3" t="s">
        <v>2237</v>
      </c>
      <c r="I621" t="s">
        <v>69</v>
      </c>
      <c r="J621" t="s">
        <v>2254</v>
      </c>
    </row>
    <row r="622" spans="1:10" ht="32" x14ac:dyDescent="0.2">
      <c r="A622" t="s">
        <v>2288</v>
      </c>
      <c r="B622" t="s">
        <v>2289</v>
      </c>
      <c r="C622" t="s">
        <v>2290</v>
      </c>
      <c r="D622">
        <v>2</v>
      </c>
      <c r="E622" t="s">
        <v>730</v>
      </c>
      <c r="F622" t="s">
        <v>13</v>
      </c>
      <c r="G622" t="s">
        <v>2291</v>
      </c>
      <c r="H622" s="3" t="s">
        <v>2292</v>
      </c>
      <c r="I622" t="s">
        <v>69</v>
      </c>
      <c r="J622" t="s">
        <v>2293</v>
      </c>
    </row>
    <row r="623" spans="1:10" ht="32" x14ac:dyDescent="0.2">
      <c r="A623" t="s">
        <v>2288</v>
      </c>
      <c r="B623" t="s">
        <v>2294</v>
      </c>
      <c r="C623" t="s">
        <v>2295</v>
      </c>
      <c r="D623">
        <v>1</v>
      </c>
      <c r="E623" t="s">
        <v>730</v>
      </c>
      <c r="F623" t="s">
        <v>13</v>
      </c>
      <c r="G623" t="s">
        <v>2291</v>
      </c>
      <c r="H623" s="3" t="s">
        <v>2292</v>
      </c>
      <c r="I623" t="s">
        <v>69</v>
      </c>
      <c r="J623" t="s">
        <v>2293</v>
      </c>
    </row>
    <row r="624" spans="1:10" ht="32" x14ac:dyDescent="0.2">
      <c r="A624" t="s">
        <v>2288</v>
      </c>
      <c r="B624" t="s">
        <v>2296</v>
      </c>
      <c r="C624" t="s">
        <v>2297</v>
      </c>
      <c r="D624">
        <v>4</v>
      </c>
      <c r="E624" t="s">
        <v>730</v>
      </c>
      <c r="F624" t="s">
        <v>13</v>
      </c>
      <c r="G624" t="s">
        <v>2291</v>
      </c>
      <c r="H624" s="3" t="s">
        <v>2292</v>
      </c>
      <c r="I624" t="s">
        <v>69</v>
      </c>
      <c r="J624" t="s">
        <v>2293</v>
      </c>
    </row>
    <row r="625" spans="1:10" ht="32" x14ac:dyDescent="0.2">
      <c r="A625" t="s">
        <v>2288</v>
      </c>
      <c r="B625" t="s">
        <v>2298</v>
      </c>
      <c r="C625" t="s">
        <v>2299</v>
      </c>
      <c r="D625">
        <v>3</v>
      </c>
      <c r="E625" t="s">
        <v>730</v>
      </c>
      <c r="F625" t="s">
        <v>13</v>
      </c>
      <c r="G625" t="s">
        <v>2291</v>
      </c>
      <c r="H625" s="3" t="s">
        <v>2292</v>
      </c>
      <c r="I625" t="s">
        <v>69</v>
      </c>
      <c r="J625" t="s">
        <v>2293</v>
      </c>
    </row>
    <row r="626" spans="1:10" ht="32" x14ac:dyDescent="0.2">
      <c r="A626" t="s">
        <v>2288</v>
      </c>
      <c r="B626" t="s">
        <v>2300</v>
      </c>
      <c r="C626" t="s">
        <v>2301</v>
      </c>
      <c r="D626">
        <v>5</v>
      </c>
      <c r="E626" t="s">
        <v>730</v>
      </c>
      <c r="F626" t="s">
        <v>13</v>
      </c>
      <c r="G626" t="s">
        <v>2291</v>
      </c>
      <c r="H626" s="3" t="s">
        <v>2292</v>
      </c>
      <c r="I626" t="s">
        <v>69</v>
      </c>
      <c r="J626" t="s">
        <v>2293</v>
      </c>
    </row>
    <row r="627" spans="1:10" ht="16" x14ac:dyDescent="0.2">
      <c r="A627" t="s">
        <v>2302</v>
      </c>
      <c r="B627" t="s">
        <v>2303</v>
      </c>
      <c r="C627" t="s">
        <v>2304</v>
      </c>
      <c r="D627">
        <v>1</v>
      </c>
      <c r="E627" t="s">
        <v>730</v>
      </c>
      <c r="F627" t="s">
        <v>13</v>
      </c>
      <c r="G627" t="s">
        <v>2305</v>
      </c>
      <c r="H627" s="3" t="s">
        <v>2306</v>
      </c>
      <c r="I627" t="s">
        <v>69</v>
      </c>
      <c r="J627" t="s">
        <v>2307</v>
      </c>
    </row>
    <row r="628" spans="1:10" ht="16" x14ac:dyDescent="0.2">
      <c r="A628" t="s">
        <v>2302</v>
      </c>
      <c r="B628" t="s">
        <v>2308</v>
      </c>
      <c r="C628" t="s">
        <v>2309</v>
      </c>
      <c r="D628">
        <v>2</v>
      </c>
      <c r="E628" t="s">
        <v>730</v>
      </c>
      <c r="F628" t="s">
        <v>13</v>
      </c>
      <c r="G628" t="s">
        <v>2305</v>
      </c>
      <c r="H628" s="3" t="s">
        <v>2306</v>
      </c>
      <c r="I628" t="s">
        <v>69</v>
      </c>
      <c r="J628" t="s">
        <v>2307</v>
      </c>
    </row>
    <row r="629" spans="1:10" ht="16" x14ac:dyDescent="0.2">
      <c r="A629" t="s">
        <v>2302</v>
      </c>
      <c r="B629" t="s">
        <v>2310</v>
      </c>
      <c r="C629" t="s">
        <v>2311</v>
      </c>
      <c r="D629">
        <v>3</v>
      </c>
      <c r="E629" t="s">
        <v>730</v>
      </c>
      <c r="F629" t="s">
        <v>13</v>
      </c>
      <c r="G629" t="s">
        <v>2305</v>
      </c>
      <c r="H629" s="3" t="s">
        <v>2306</v>
      </c>
      <c r="I629" t="s">
        <v>69</v>
      </c>
      <c r="J629" t="s">
        <v>2307</v>
      </c>
    </row>
    <row r="630" spans="1:10" ht="16" x14ac:dyDescent="0.2">
      <c r="A630" t="s">
        <v>2312</v>
      </c>
      <c r="B630" t="s">
        <v>2313</v>
      </c>
      <c r="C630" t="s">
        <v>2314</v>
      </c>
      <c r="D630">
        <v>1</v>
      </c>
      <c r="E630" t="s">
        <v>730</v>
      </c>
      <c r="F630" t="s">
        <v>13</v>
      </c>
      <c r="G630" t="s">
        <v>2315</v>
      </c>
      <c r="H630" s="3" t="s">
        <v>2316</v>
      </c>
      <c r="I630" t="s">
        <v>69</v>
      </c>
      <c r="J630" t="s">
        <v>2317</v>
      </c>
    </row>
    <row r="631" spans="1:10" ht="16" x14ac:dyDescent="0.2">
      <c r="A631" t="s">
        <v>2318</v>
      </c>
      <c r="B631" t="s">
        <v>2319</v>
      </c>
      <c r="C631" t="s">
        <v>2320</v>
      </c>
      <c r="D631">
        <v>4</v>
      </c>
      <c r="E631" t="s">
        <v>730</v>
      </c>
      <c r="F631" t="s">
        <v>13</v>
      </c>
      <c r="G631" t="s">
        <v>2315</v>
      </c>
      <c r="H631" s="3" t="s">
        <v>2321</v>
      </c>
      <c r="I631" t="s">
        <v>69</v>
      </c>
      <c r="J631" t="s">
        <v>2322</v>
      </c>
    </row>
    <row r="632" spans="1:10" ht="16" x14ac:dyDescent="0.2">
      <c r="A632" t="s">
        <v>2312</v>
      </c>
      <c r="B632" t="s">
        <v>2323</v>
      </c>
      <c r="C632" t="s">
        <v>2324</v>
      </c>
      <c r="D632">
        <v>3</v>
      </c>
      <c r="E632" t="s">
        <v>730</v>
      </c>
      <c r="F632" t="s">
        <v>13</v>
      </c>
      <c r="G632" t="s">
        <v>2315</v>
      </c>
      <c r="H632" s="3" t="s">
        <v>2316</v>
      </c>
      <c r="I632" t="s">
        <v>69</v>
      </c>
      <c r="J632" t="s">
        <v>2317</v>
      </c>
    </row>
    <row r="633" spans="1:10" ht="16" x14ac:dyDescent="0.2">
      <c r="A633" t="s">
        <v>2325</v>
      </c>
      <c r="B633" t="s">
        <v>2326</v>
      </c>
      <c r="C633" t="s">
        <v>2327</v>
      </c>
      <c r="D633">
        <v>1</v>
      </c>
      <c r="E633" t="s">
        <v>730</v>
      </c>
      <c r="F633" t="s">
        <v>13</v>
      </c>
      <c r="G633" t="s">
        <v>2315</v>
      </c>
      <c r="H633" s="3" t="s">
        <v>2328</v>
      </c>
      <c r="I633" t="s">
        <v>69</v>
      </c>
      <c r="J633" t="s">
        <v>2329</v>
      </c>
    </row>
    <row r="634" spans="1:10" ht="16" x14ac:dyDescent="0.2">
      <c r="A634" t="s">
        <v>2330</v>
      </c>
      <c r="B634" t="s">
        <v>2331</v>
      </c>
      <c r="C634" t="s">
        <v>2332</v>
      </c>
      <c r="D634">
        <v>5</v>
      </c>
      <c r="E634" t="s">
        <v>730</v>
      </c>
      <c r="F634" t="s">
        <v>13</v>
      </c>
      <c r="G634" t="s">
        <v>2315</v>
      </c>
      <c r="H634" s="3" t="s">
        <v>2333</v>
      </c>
      <c r="I634" t="s">
        <v>69</v>
      </c>
      <c r="J634" t="s">
        <v>2334</v>
      </c>
    </row>
    <row r="635" spans="1:10" ht="16" x14ac:dyDescent="0.2">
      <c r="A635" t="s">
        <v>2312</v>
      </c>
      <c r="B635" t="s">
        <v>2335</v>
      </c>
      <c r="C635" t="s">
        <v>2336</v>
      </c>
      <c r="D635">
        <v>2</v>
      </c>
      <c r="E635" t="s">
        <v>730</v>
      </c>
      <c r="F635" t="s">
        <v>13</v>
      </c>
      <c r="G635" t="s">
        <v>2315</v>
      </c>
      <c r="H635" s="3" t="s">
        <v>2316</v>
      </c>
      <c r="I635" t="s">
        <v>69</v>
      </c>
      <c r="J635" t="s">
        <v>2317</v>
      </c>
    </row>
    <row r="636" spans="1:10" ht="16" x14ac:dyDescent="0.2">
      <c r="A636" t="s">
        <v>2318</v>
      </c>
      <c r="B636" t="s">
        <v>2337</v>
      </c>
      <c r="C636" t="s">
        <v>2338</v>
      </c>
      <c r="D636">
        <v>1</v>
      </c>
      <c r="E636" t="s">
        <v>730</v>
      </c>
      <c r="F636" t="s">
        <v>13</v>
      </c>
      <c r="G636" t="s">
        <v>2315</v>
      </c>
      <c r="H636" s="3" t="s">
        <v>2316</v>
      </c>
      <c r="I636" t="s">
        <v>69</v>
      </c>
      <c r="J636" t="s">
        <v>2322</v>
      </c>
    </row>
    <row r="637" spans="1:10" ht="16" x14ac:dyDescent="0.2">
      <c r="A637" t="s">
        <v>2339</v>
      </c>
      <c r="B637" t="s">
        <v>2340</v>
      </c>
      <c r="C637" t="s">
        <v>2341</v>
      </c>
      <c r="D637">
        <v>3</v>
      </c>
      <c r="E637" t="s">
        <v>730</v>
      </c>
      <c r="F637" t="s">
        <v>13</v>
      </c>
      <c r="G637" t="s">
        <v>2315</v>
      </c>
      <c r="H637" s="3" t="s">
        <v>2342</v>
      </c>
      <c r="I637" t="s">
        <v>69</v>
      </c>
      <c r="J637" t="s">
        <v>2343</v>
      </c>
    </row>
    <row r="638" spans="1:10" ht="16" x14ac:dyDescent="0.2">
      <c r="A638" t="s">
        <v>2318</v>
      </c>
      <c r="B638" t="s">
        <v>2344</v>
      </c>
      <c r="C638" t="s">
        <v>2345</v>
      </c>
      <c r="D638">
        <v>3</v>
      </c>
      <c r="E638" t="s">
        <v>730</v>
      </c>
      <c r="F638" t="s">
        <v>13</v>
      </c>
      <c r="G638" t="s">
        <v>2315</v>
      </c>
      <c r="H638" s="3" t="s">
        <v>2316</v>
      </c>
      <c r="I638" t="s">
        <v>69</v>
      </c>
      <c r="J638" t="s">
        <v>2322</v>
      </c>
    </row>
    <row r="639" spans="1:10" ht="16" x14ac:dyDescent="0.2">
      <c r="A639" t="s">
        <v>2330</v>
      </c>
      <c r="B639" t="s">
        <v>2346</v>
      </c>
      <c r="C639" t="s">
        <v>2347</v>
      </c>
      <c r="D639">
        <v>2</v>
      </c>
      <c r="E639" t="s">
        <v>730</v>
      </c>
      <c r="F639" t="s">
        <v>13</v>
      </c>
      <c r="G639" t="s">
        <v>2315</v>
      </c>
      <c r="H639" s="3" t="s">
        <v>2333</v>
      </c>
      <c r="I639" t="s">
        <v>69</v>
      </c>
      <c r="J639" t="s">
        <v>2334</v>
      </c>
    </row>
    <row r="640" spans="1:10" ht="16" x14ac:dyDescent="0.2">
      <c r="A640" t="s">
        <v>2339</v>
      </c>
      <c r="B640" t="s">
        <v>2348</v>
      </c>
      <c r="C640" t="s">
        <v>2349</v>
      </c>
      <c r="D640">
        <v>2</v>
      </c>
      <c r="E640" t="s">
        <v>730</v>
      </c>
      <c r="F640" t="s">
        <v>13</v>
      </c>
      <c r="G640" t="s">
        <v>2315</v>
      </c>
      <c r="H640" s="3" t="s">
        <v>2342</v>
      </c>
      <c r="I640" t="s">
        <v>69</v>
      </c>
      <c r="J640" t="s">
        <v>2343</v>
      </c>
    </row>
    <row r="641" spans="1:10" ht="16" x14ac:dyDescent="0.2">
      <c r="A641" t="s">
        <v>2325</v>
      </c>
      <c r="B641" t="s">
        <v>2350</v>
      </c>
      <c r="C641" t="s">
        <v>2351</v>
      </c>
      <c r="D641">
        <v>2</v>
      </c>
      <c r="E641" t="s">
        <v>730</v>
      </c>
      <c r="F641" t="s">
        <v>13</v>
      </c>
      <c r="G641" t="s">
        <v>2315</v>
      </c>
      <c r="H641" s="3" t="s">
        <v>2328</v>
      </c>
      <c r="I641" t="s">
        <v>69</v>
      </c>
      <c r="J641" t="s">
        <v>2329</v>
      </c>
    </row>
    <row r="642" spans="1:10" ht="16" x14ac:dyDescent="0.2">
      <c r="A642" t="s">
        <v>2339</v>
      </c>
      <c r="B642" t="s">
        <v>2352</v>
      </c>
      <c r="C642" t="s">
        <v>2353</v>
      </c>
      <c r="D642">
        <v>1</v>
      </c>
      <c r="E642" t="s">
        <v>730</v>
      </c>
      <c r="F642" t="s">
        <v>13</v>
      </c>
      <c r="G642" t="s">
        <v>2315</v>
      </c>
      <c r="H642" s="3" t="s">
        <v>2342</v>
      </c>
      <c r="I642" t="s">
        <v>69</v>
      </c>
      <c r="J642" t="s">
        <v>2343</v>
      </c>
    </row>
    <row r="643" spans="1:10" ht="16" x14ac:dyDescent="0.2">
      <c r="A643" t="s">
        <v>2330</v>
      </c>
      <c r="B643" t="s">
        <v>2354</v>
      </c>
      <c r="C643" t="s">
        <v>2355</v>
      </c>
      <c r="D643">
        <v>4</v>
      </c>
      <c r="E643" t="s">
        <v>730</v>
      </c>
      <c r="F643" t="s">
        <v>13</v>
      </c>
      <c r="G643" t="s">
        <v>2315</v>
      </c>
      <c r="H643" s="3" t="s">
        <v>2333</v>
      </c>
      <c r="I643" t="s">
        <v>69</v>
      </c>
      <c r="J643" t="s">
        <v>2334</v>
      </c>
    </row>
    <row r="644" spans="1:10" ht="16" x14ac:dyDescent="0.2">
      <c r="A644" t="s">
        <v>2330</v>
      </c>
      <c r="B644" t="s">
        <v>2356</v>
      </c>
      <c r="C644" t="s">
        <v>2357</v>
      </c>
      <c r="D644">
        <v>1</v>
      </c>
      <c r="E644" t="s">
        <v>730</v>
      </c>
      <c r="F644" t="s">
        <v>13</v>
      </c>
      <c r="G644" t="s">
        <v>2315</v>
      </c>
      <c r="H644" s="3" t="s">
        <v>2333</v>
      </c>
      <c r="I644" t="s">
        <v>69</v>
      </c>
      <c r="J644" t="s">
        <v>2334</v>
      </c>
    </row>
    <row r="645" spans="1:10" ht="16" x14ac:dyDescent="0.2">
      <c r="A645" t="s">
        <v>2358</v>
      </c>
      <c r="B645" t="s">
        <v>2256</v>
      </c>
      <c r="C645" t="s">
        <v>2359</v>
      </c>
      <c r="D645">
        <v>1</v>
      </c>
      <c r="E645" t="s">
        <v>730</v>
      </c>
      <c r="F645" t="s">
        <v>13</v>
      </c>
      <c r="G645" t="s">
        <v>2315</v>
      </c>
      <c r="H645" s="3" t="s">
        <v>2360</v>
      </c>
      <c r="I645" t="s">
        <v>69</v>
      </c>
      <c r="J645" t="s">
        <v>2361</v>
      </c>
    </row>
    <row r="646" spans="1:10" ht="16" x14ac:dyDescent="0.2">
      <c r="A646" t="s">
        <v>2330</v>
      </c>
      <c r="B646" t="s">
        <v>2362</v>
      </c>
      <c r="C646" t="s">
        <v>2363</v>
      </c>
      <c r="D646">
        <v>3</v>
      </c>
      <c r="E646" t="s">
        <v>730</v>
      </c>
      <c r="F646" t="s">
        <v>13</v>
      </c>
      <c r="G646" t="s">
        <v>2315</v>
      </c>
      <c r="H646" s="3" t="s">
        <v>2333</v>
      </c>
      <c r="I646" t="s">
        <v>69</v>
      </c>
      <c r="J646" t="s">
        <v>2334</v>
      </c>
    </row>
    <row r="647" spans="1:10" ht="16" x14ac:dyDescent="0.2">
      <c r="A647" t="s">
        <v>2358</v>
      </c>
      <c r="B647" t="s">
        <v>2364</v>
      </c>
      <c r="C647" t="s">
        <v>2365</v>
      </c>
      <c r="D647">
        <v>3</v>
      </c>
      <c r="E647" t="s">
        <v>730</v>
      </c>
      <c r="F647" t="s">
        <v>13</v>
      </c>
      <c r="G647" t="s">
        <v>2315</v>
      </c>
      <c r="H647" s="3" t="s">
        <v>2366</v>
      </c>
      <c r="I647" t="s">
        <v>69</v>
      </c>
      <c r="J647" t="s">
        <v>2361</v>
      </c>
    </row>
    <row r="648" spans="1:10" ht="16" x14ac:dyDescent="0.2">
      <c r="A648" t="s">
        <v>2367</v>
      </c>
      <c r="B648" t="s">
        <v>2368</v>
      </c>
      <c r="C648" t="s">
        <v>2369</v>
      </c>
      <c r="D648">
        <v>5</v>
      </c>
      <c r="E648" t="s">
        <v>730</v>
      </c>
      <c r="F648" t="s">
        <v>13</v>
      </c>
      <c r="G648" t="s">
        <v>2370</v>
      </c>
      <c r="H648" s="3" t="s">
        <v>2371</v>
      </c>
      <c r="I648" t="s">
        <v>69</v>
      </c>
      <c r="J648" t="s">
        <v>2372</v>
      </c>
    </row>
    <row r="649" spans="1:10" ht="16" x14ac:dyDescent="0.2">
      <c r="A649" t="s">
        <v>2373</v>
      </c>
      <c r="B649" t="s">
        <v>2374</v>
      </c>
      <c r="C649" t="s">
        <v>2375</v>
      </c>
      <c r="D649">
        <v>5</v>
      </c>
      <c r="E649" t="s">
        <v>730</v>
      </c>
      <c r="F649" t="s">
        <v>13</v>
      </c>
      <c r="G649" t="s">
        <v>2370</v>
      </c>
      <c r="H649" s="3" t="s">
        <v>2376</v>
      </c>
      <c r="I649" t="s">
        <v>69</v>
      </c>
      <c r="J649" t="s">
        <v>2377</v>
      </c>
    </row>
    <row r="650" spans="1:10" ht="16" x14ac:dyDescent="0.2">
      <c r="A650" t="s">
        <v>2378</v>
      </c>
      <c r="B650" t="s">
        <v>2379</v>
      </c>
      <c r="C650" t="s">
        <v>2380</v>
      </c>
      <c r="D650">
        <v>1</v>
      </c>
      <c r="E650" t="s">
        <v>730</v>
      </c>
      <c r="F650" t="s">
        <v>13</v>
      </c>
      <c r="G650" t="s">
        <v>2370</v>
      </c>
      <c r="H650" s="3" t="s">
        <v>2381</v>
      </c>
      <c r="I650" t="s">
        <v>69</v>
      </c>
      <c r="J650" t="s">
        <v>2382</v>
      </c>
    </row>
    <row r="651" spans="1:10" ht="16" x14ac:dyDescent="0.2">
      <c r="A651" t="s">
        <v>2378</v>
      </c>
      <c r="B651" t="s">
        <v>2383</v>
      </c>
      <c r="C651" t="s">
        <v>2384</v>
      </c>
      <c r="D651">
        <v>2</v>
      </c>
      <c r="E651" t="s">
        <v>730</v>
      </c>
      <c r="F651" t="s">
        <v>13</v>
      </c>
      <c r="G651" t="s">
        <v>2370</v>
      </c>
      <c r="H651" s="3" t="s">
        <v>2381</v>
      </c>
      <c r="I651" t="s">
        <v>69</v>
      </c>
      <c r="J651" t="s">
        <v>2382</v>
      </c>
    </row>
    <row r="652" spans="1:10" ht="16" x14ac:dyDescent="0.2">
      <c r="A652" t="s">
        <v>2373</v>
      </c>
      <c r="B652" t="s">
        <v>2385</v>
      </c>
      <c r="C652" t="s">
        <v>2386</v>
      </c>
      <c r="D652">
        <v>1</v>
      </c>
      <c r="E652" t="s">
        <v>730</v>
      </c>
      <c r="F652" t="s">
        <v>13</v>
      </c>
      <c r="G652" t="s">
        <v>2370</v>
      </c>
      <c r="H652" s="3" t="s">
        <v>2376</v>
      </c>
      <c r="I652" t="s">
        <v>69</v>
      </c>
      <c r="J652" t="s">
        <v>2377</v>
      </c>
    </row>
    <row r="653" spans="1:10" ht="16" x14ac:dyDescent="0.2">
      <c r="A653" t="s">
        <v>2373</v>
      </c>
      <c r="B653" t="s">
        <v>2387</v>
      </c>
      <c r="C653" t="s">
        <v>2388</v>
      </c>
      <c r="D653">
        <v>2</v>
      </c>
      <c r="E653" t="s">
        <v>730</v>
      </c>
      <c r="F653" t="s">
        <v>13</v>
      </c>
      <c r="G653" t="s">
        <v>2370</v>
      </c>
      <c r="H653" s="3" t="s">
        <v>2376</v>
      </c>
      <c r="I653" t="s">
        <v>69</v>
      </c>
      <c r="J653" t="s">
        <v>2377</v>
      </c>
    </row>
    <row r="654" spans="1:10" ht="16" x14ac:dyDescent="0.2">
      <c r="A654" t="s">
        <v>2339</v>
      </c>
      <c r="B654" t="s">
        <v>2252</v>
      </c>
      <c r="C654" t="s">
        <v>2253</v>
      </c>
      <c r="D654">
        <v>5</v>
      </c>
      <c r="E654" t="s">
        <v>730</v>
      </c>
      <c r="F654" t="s">
        <v>13</v>
      </c>
      <c r="G654" t="s">
        <v>2370</v>
      </c>
      <c r="H654" s="3" t="s">
        <v>2389</v>
      </c>
      <c r="I654" t="s">
        <v>69</v>
      </c>
      <c r="J654" t="s">
        <v>2343</v>
      </c>
    </row>
    <row r="655" spans="1:10" ht="16" x14ac:dyDescent="0.2">
      <c r="A655" t="s">
        <v>2373</v>
      </c>
      <c r="B655" t="s">
        <v>2390</v>
      </c>
      <c r="C655" t="s">
        <v>2391</v>
      </c>
      <c r="D655">
        <v>4</v>
      </c>
      <c r="E655" t="s">
        <v>730</v>
      </c>
      <c r="F655" t="s">
        <v>13</v>
      </c>
      <c r="G655" t="s">
        <v>2370</v>
      </c>
      <c r="H655" s="3" t="s">
        <v>2376</v>
      </c>
      <c r="I655" t="s">
        <v>69</v>
      </c>
      <c r="J655" t="s">
        <v>2377</v>
      </c>
    </row>
    <row r="656" spans="1:10" ht="16" x14ac:dyDescent="0.2">
      <c r="A656" t="s">
        <v>2373</v>
      </c>
      <c r="B656" t="s">
        <v>2392</v>
      </c>
      <c r="C656" t="s">
        <v>2393</v>
      </c>
      <c r="D656">
        <v>3</v>
      </c>
      <c r="E656" t="s">
        <v>730</v>
      </c>
      <c r="F656" t="s">
        <v>13</v>
      </c>
      <c r="G656" t="s">
        <v>2370</v>
      </c>
      <c r="H656" s="3" t="s">
        <v>2376</v>
      </c>
      <c r="I656" t="s">
        <v>69</v>
      </c>
      <c r="J656" t="s">
        <v>2377</v>
      </c>
    </row>
    <row r="657" spans="1:10" ht="16" x14ac:dyDescent="0.2">
      <c r="A657" t="s">
        <v>2367</v>
      </c>
      <c r="B657" t="s">
        <v>2394</v>
      </c>
      <c r="C657" t="s">
        <v>2395</v>
      </c>
      <c r="D657">
        <v>4</v>
      </c>
      <c r="E657" t="s">
        <v>730</v>
      </c>
      <c r="F657" t="s">
        <v>13</v>
      </c>
      <c r="G657" t="s">
        <v>2370</v>
      </c>
      <c r="H657" s="3" t="s">
        <v>2371</v>
      </c>
      <c r="I657" t="s">
        <v>69</v>
      </c>
      <c r="J657" t="s">
        <v>2372</v>
      </c>
    </row>
    <row r="658" spans="1:10" ht="16" x14ac:dyDescent="0.2">
      <c r="A658" t="s">
        <v>2396</v>
      </c>
      <c r="B658" t="s">
        <v>2397</v>
      </c>
      <c r="C658" t="s">
        <v>2398</v>
      </c>
      <c r="D658">
        <v>4</v>
      </c>
      <c r="E658" t="s">
        <v>730</v>
      </c>
      <c r="F658" t="s">
        <v>13</v>
      </c>
      <c r="G658" t="s">
        <v>2399</v>
      </c>
      <c r="H658" s="3" t="s">
        <v>2400</v>
      </c>
      <c r="I658" t="s">
        <v>69</v>
      </c>
      <c r="J658" t="s">
        <v>2401</v>
      </c>
    </row>
    <row r="659" spans="1:10" ht="16" x14ac:dyDescent="0.2">
      <c r="A659" t="s">
        <v>2396</v>
      </c>
      <c r="B659" t="s">
        <v>2402</v>
      </c>
      <c r="C659" t="s">
        <v>2403</v>
      </c>
      <c r="D659">
        <v>5</v>
      </c>
      <c r="E659" t="s">
        <v>730</v>
      </c>
      <c r="F659" t="s">
        <v>13</v>
      </c>
      <c r="G659" t="s">
        <v>2399</v>
      </c>
      <c r="H659" s="3" t="s">
        <v>2400</v>
      </c>
      <c r="I659" t="s">
        <v>69</v>
      </c>
      <c r="J659" t="s">
        <v>2401</v>
      </c>
    </row>
    <row r="660" spans="1:10" ht="16" x14ac:dyDescent="0.2">
      <c r="A660" t="s">
        <v>2396</v>
      </c>
      <c r="B660" t="s">
        <v>2404</v>
      </c>
      <c r="C660" t="s">
        <v>2405</v>
      </c>
      <c r="D660">
        <v>1</v>
      </c>
      <c r="E660" t="s">
        <v>730</v>
      </c>
      <c r="F660" t="s">
        <v>13</v>
      </c>
      <c r="G660" t="s">
        <v>2399</v>
      </c>
      <c r="H660" s="3" t="s">
        <v>2400</v>
      </c>
      <c r="I660" t="s">
        <v>69</v>
      </c>
      <c r="J660" t="s">
        <v>2401</v>
      </c>
    </row>
    <row r="661" spans="1:10" ht="16" x14ac:dyDescent="0.2">
      <c r="A661" t="s">
        <v>2396</v>
      </c>
      <c r="B661" t="s">
        <v>2406</v>
      </c>
      <c r="C661" t="s">
        <v>2407</v>
      </c>
      <c r="D661">
        <v>2</v>
      </c>
      <c r="E661" t="s">
        <v>730</v>
      </c>
      <c r="F661" t="s">
        <v>13</v>
      </c>
      <c r="G661" t="s">
        <v>2399</v>
      </c>
      <c r="H661" s="3" t="s">
        <v>2400</v>
      </c>
      <c r="I661" t="s">
        <v>69</v>
      </c>
      <c r="J661" t="s">
        <v>2401</v>
      </c>
    </row>
    <row r="662" spans="1:10" ht="16" x14ac:dyDescent="0.2">
      <c r="A662" t="s">
        <v>2396</v>
      </c>
      <c r="B662" t="s">
        <v>2408</v>
      </c>
      <c r="C662" t="s">
        <v>2409</v>
      </c>
      <c r="D662">
        <v>3</v>
      </c>
      <c r="E662" t="s">
        <v>730</v>
      </c>
      <c r="F662" t="s">
        <v>13</v>
      </c>
      <c r="G662" t="s">
        <v>2399</v>
      </c>
      <c r="H662" s="3" t="s">
        <v>2400</v>
      </c>
      <c r="I662" t="s">
        <v>69</v>
      </c>
      <c r="J662" t="s">
        <v>2401</v>
      </c>
    </row>
    <row r="663" spans="1:10" ht="16" x14ac:dyDescent="0.2">
      <c r="A663" t="s">
        <v>2410</v>
      </c>
      <c r="B663" t="s">
        <v>2411</v>
      </c>
      <c r="C663" t="s">
        <v>2412</v>
      </c>
      <c r="D663">
        <v>2</v>
      </c>
      <c r="E663" t="s">
        <v>730</v>
      </c>
      <c r="F663" t="s">
        <v>13</v>
      </c>
      <c r="G663" t="s">
        <v>2399</v>
      </c>
      <c r="H663" s="3" t="s">
        <v>2413</v>
      </c>
      <c r="I663" t="s">
        <v>69</v>
      </c>
      <c r="J663" t="s">
        <v>2414</v>
      </c>
    </row>
    <row r="664" spans="1:10" ht="16" x14ac:dyDescent="0.2">
      <c r="A664" t="s">
        <v>2415</v>
      </c>
      <c r="B664" t="s">
        <v>2416</v>
      </c>
      <c r="C664" t="s">
        <v>2417</v>
      </c>
      <c r="D664">
        <v>1</v>
      </c>
      <c r="E664" t="s">
        <v>730</v>
      </c>
      <c r="F664" t="s">
        <v>13</v>
      </c>
      <c r="G664" t="s">
        <v>2399</v>
      </c>
      <c r="H664" s="3" t="s">
        <v>2418</v>
      </c>
      <c r="I664" t="s">
        <v>69</v>
      </c>
      <c r="J664" t="s">
        <v>2419</v>
      </c>
    </row>
    <row r="665" spans="1:10" ht="16" x14ac:dyDescent="0.2">
      <c r="A665" t="s">
        <v>2410</v>
      </c>
      <c r="B665" t="s">
        <v>2420</v>
      </c>
      <c r="C665" t="s">
        <v>2421</v>
      </c>
      <c r="D665">
        <v>3</v>
      </c>
      <c r="E665" t="s">
        <v>730</v>
      </c>
      <c r="F665" t="s">
        <v>13</v>
      </c>
      <c r="G665" t="s">
        <v>2399</v>
      </c>
      <c r="H665" s="3" t="s">
        <v>2413</v>
      </c>
      <c r="I665" t="s">
        <v>69</v>
      </c>
      <c r="J665" t="s">
        <v>2414</v>
      </c>
    </row>
    <row r="666" spans="1:10" ht="16" x14ac:dyDescent="0.2">
      <c r="A666" t="s">
        <v>2410</v>
      </c>
      <c r="B666" t="s">
        <v>2422</v>
      </c>
      <c r="C666" t="s">
        <v>2423</v>
      </c>
      <c r="D666">
        <v>1</v>
      </c>
      <c r="E666" t="s">
        <v>730</v>
      </c>
      <c r="F666" t="s">
        <v>13</v>
      </c>
      <c r="G666" t="s">
        <v>2399</v>
      </c>
      <c r="H666" s="3" t="s">
        <v>2413</v>
      </c>
      <c r="I666" t="s">
        <v>69</v>
      </c>
      <c r="J666" t="s">
        <v>2414</v>
      </c>
    </row>
    <row r="667" spans="1:10" ht="16" x14ac:dyDescent="0.2">
      <c r="A667" t="s">
        <v>2415</v>
      </c>
      <c r="B667" t="s">
        <v>2271</v>
      </c>
      <c r="C667" t="s">
        <v>2272</v>
      </c>
      <c r="D667">
        <v>4</v>
      </c>
      <c r="E667" t="s">
        <v>730</v>
      </c>
      <c r="F667" t="s">
        <v>13</v>
      </c>
      <c r="G667" t="s">
        <v>2399</v>
      </c>
      <c r="H667" s="3" t="s">
        <v>2418</v>
      </c>
      <c r="I667" t="s">
        <v>69</v>
      </c>
      <c r="J667" t="s">
        <v>2419</v>
      </c>
    </row>
    <row r="668" spans="1:10" ht="16" x14ac:dyDescent="0.2">
      <c r="A668" t="s">
        <v>2415</v>
      </c>
      <c r="B668" t="s">
        <v>2424</v>
      </c>
      <c r="C668" t="s">
        <v>2425</v>
      </c>
      <c r="D668">
        <v>3</v>
      </c>
      <c r="E668" t="s">
        <v>730</v>
      </c>
      <c r="F668" t="s">
        <v>13</v>
      </c>
      <c r="G668" t="s">
        <v>2399</v>
      </c>
      <c r="H668" s="3" t="s">
        <v>2418</v>
      </c>
      <c r="I668" t="s">
        <v>69</v>
      </c>
      <c r="J668" t="s">
        <v>2419</v>
      </c>
    </row>
    <row r="669" spans="1:10" ht="16" x14ac:dyDescent="0.2">
      <c r="A669" t="s">
        <v>2415</v>
      </c>
      <c r="B669" t="s">
        <v>2426</v>
      </c>
      <c r="C669" t="s">
        <v>2427</v>
      </c>
      <c r="D669">
        <v>2</v>
      </c>
      <c r="E669" t="s">
        <v>730</v>
      </c>
      <c r="F669" t="s">
        <v>13</v>
      </c>
      <c r="G669" t="s">
        <v>2399</v>
      </c>
      <c r="H669" s="3" t="s">
        <v>2418</v>
      </c>
      <c r="I669" t="s">
        <v>69</v>
      </c>
      <c r="J669" t="s">
        <v>2419</v>
      </c>
    </row>
    <row r="670" spans="1:10" ht="16" x14ac:dyDescent="0.2">
      <c r="A670" t="s">
        <v>2428</v>
      </c>
      <c r="B670" t="s">
        <v>2429</v>
      </c>
      <c r="C670" t="s">
        <v>2430</v>
      </c>
      <c r="D670">
        <v>2</v>
      </c>
      <c r="E670" t="s">
        <v>730</v>
      </c>
      <c r="F670" t="s">
        <v>13</v>
      </c>
      <c r="G670" t="s">
        <v>2399</v>
      </c>
      <c r="H670" s="3" t="s">
        <v>2431</v>
      </c>
      <c r="I670" t="s">
        <v>69</v>
      </c>
      <c r="J670" t="s">
        <v>2432</v>
      </c>
    </row>
    <row r="671" spans="1:10" ht="16" x14ac:dyDescent="0.2">
      <c r="A671" t="s">
        <v>2428</v>
      </c>
      <c r="B671" t="s">
        <v>2433</v>
      </c>
      <c r="C671" t="s">
        <v>2434</v>
      </c>
      <c r="D671">
        <v>1</v>
      </c>
      <c r="E671" t="s">
        <v>730</v>
      </c>
      <c r="F671" t="s">
        <v>13</v>
      </c>
      <c r="G671" t="s">
        <v>2399</v>
      </c>
      <c r="H671" s="3" t="s">
        <v>2431</v>
      </c>
      <c r="I671" t="s">
        <v>69</v>
      </c>
      <c r="J671" t="s">
        <v>2432</v>
      </c>
    </row>
    <row r="672" spans="1:10" ht="16" x14ac:dyDescent="0.2">
      <c r="A672" t="s">
        <v>2435</v>
      </c>
      <c r="B672" t="s">
        <v>2436</v>
      </c>
      <c r="C672" t="s">
        <v>2437</v>
      </c>
      <c r="D672">
        <v>1</v>
      </c>
      <c r="E672" t="s">
        <v>730</v>
      </c>
      <c r="F672" t="s">
        <v>13</v>
      </c>
      <c r="G672" t="s">
        <v>2438</v>
      </c>
      <c r="H672" s="3" t="s">
        <v>2439</v>
      </c>
      <c r="I672" t="s">
        <v>1276</v>
      </c>
      <c r="J672" t="s">
        <v>2440</v>
      </c>
    </row>
    <row r="673" spans="1:10" ht="16" x14ac:dyDescent="0.2">
      <c r="A673" t="s">
        <v>2441</v>
      </c>
      <c r="B673" t="s">
        <v>2442</v>
      </c>
      <c r="C673" t="s">
        <v>2443</v>
      </c>
      <c r="D673">
        <v>2</v>
      </c>
      <c r="E673" t="s">
        <v>730</v>
      </c>
      <c r="F673" t="s">
        <v>13</v>
      </c>
      <c r="G673" t="s">
        <v>2438</v>
      </c>
      <c r="H673" s="3" t="s">
        <v>2444</v>
      </c>
      <c r="I673" t="s">
        <v>1276</v>
      </c>
      <c r="J673" t="s">
        <v>2445</v>
      </c>
    </row>
    <row r="674" spans="1:10" ht="16" x14ac:dyDescent="0.2">
      <c r="A674" t="s">
        <v>57</v>
      </c>
      <c r="B674" t="s">
        <v>2446</v>
      </c>
      <c r="C674" t="s">
        <v>2447</v>
      </c>
      <c r="D674">
        <v>10</v>
      </c>
      <c r="E674" t="s">
        <v>13</v>
      </c>
      <c r="F674" t="s">
        <v>13</v>
      </c>
      <c r="G674" t="s">
        <v>2448</v>
      </c>
      <c r="H674" s="3" t="s">
        <v>2449</v>
      </c>
      <c r="I674" t="s">
        <v>62</v>
      </c>
      <c r="J674" t="s">
        <v>63</v>
      </c>
    </row>
    <row r="675" spans="1:10" ht="16" x14ac:dyDescent="0.2">
      <c r="A675" t="s">
        <v>2450</v>
      </c>
      <c r="B675" t="s">
        <v>2451</v>
      </c>
      <c r="C675" t="s">
        <v>2452</v>
      </c>
      <c r="D675">
        <v>2</v>
      </c>
      <c r="E675" t="s">
        <v>1280</v>
      </c>
      <c r="F675" t="s">
        <v>13</v>
      </c>
      <c r="G675" t="s">
        <v>2453</v>
      </c>
      <c r="H675" s="3" t="s">
        <v>2454</v>
      </c>
      <c r="I675" t="s">
        <v>390</v>
      </c>
      <c r="J675" t="s">
        <v>2455</v>
      </c>
    </row>
    <row r="676" spans="1:10" ht="16" x14ac:dyDescent="0.2">
      <c r="A676" t="s">
        <v>2456</v>
      </c>
      <c r="B676" t="s">
        <v>2457</v>
      </c>
      <c r="C676" t="s">
        <v>2458</v>
      </c>
      <c r="D676">
        <v>2</v>
      </c>
      <c r="E676" t="s">
        <v>1280</v>
      </c>
      <c r="F676" t="s">
        <v>13</v>
      </c>
      <c r="G676" t="s">
        <v>2453</v>
      </c>
      <c r="H676" s="3" t="s">
        <v>2459</v>
      </c>
      <c r="I676" t="s">
        <v>390</v>
      </c>
      <c r="J676" t="s">
        <v>2460</v>
      </c>
    </row>
    <row r="677" spans="1:10" ht="16" x14ac:dyDescent="0.2">
      <c r="A677" t="s">
        <v>2461</v>
      </c>
      <c r="B677" t="s">
        <v>2462</v>
      </c>
      <c r="C677" t="s">
        <v>2463</v>
      </c>
      <c r="D677">
        <v>1</v>
      </c>
      <c r="E677" t="s">
        <v>1280</v>
      </c>
      <c r="F677" t="s">
        <v>13</v>
      </c>
      <c r="G677" t="s">
        <v>2453</v>
      </c>
      <c r="H677" s="3" t="s">
        <v>2464</v>
      </c>
      <c r="I677" t="s">
        <v>390</v>
      </c>
      <c r="J677" t="s">
        <v>2465</v>
      </c>
    </row>
    <row r="678" spans="1:10" ht="16" x14ac:dyDescent="0.2">
      <c r="A678" t="s">
        <v>2466</v>
      </c>
      <c r="B678" t="s">
        <v>2467</v>
      </c>
      <c r="C678" t="s">
        <v>2468</v>
      </c>
      <c r="D678">
        <v>1</v>
      </c>
      <c r="E678" t="s">
        <v>1280</v>
      </c>
      <c r="F678" t="s">
        <v>13</v>
      </c>
      <c r="G678" t="s">
        <v>2453</v>
      </c>
      <c r="H678" s="3" t="s">
        <v>2469</v>
      </c>
      <c r="I678" t="s">
        <v>390</v>
      </c>
      <c r="J678" t="s">
        <v>2470</v>
      </c>
    </row>
    <row r="679" spans="1:10" ht="16" x14ac:dyDescent="0.2">
      <c r="A679" t="s">
        <v>2461</v>
      </c>
      <c r="B679" t="s">
        <v>2471</v>
      </c>
      <c r="C679" t="s">
        <v>2472</v>
      </c>
      <c r="D679">
        <v>3</v>
      </c>
      <c r="E679" t="s">
        <v>1280</v>
      </c>
      <c r="F679" t="s">
        <v>13</v>
      </c>
      <c r="G679" t="s">
        <v>2453</v>
      </c>
      <c r="H679" s="3" t="s">
        <v>2464</v>
      </c>
      <c r="I679" t="s">
        <v>390</v>
      </c>
      <c r="J679" t="s">
        <v>2465</v>
      </c>
    </row>
    <row r="680" spans="1:10" ht="16" x14ac:dyDescent="0.2">
      <c r="A680" t="s">
        <v>2450</v>
      </c>
      <c r="B680" t="s">
        <v>2473</v>
      </c>
      <c r="C680" t="s">
        <v>2474</v>
      </c>
      <c r="D680">
        <v>3</v>
      </c>
      <c r="E680" t="s">
        <v>1280</v>
      </c>
      <c r="F680" t="s">
        <v>13</v>
      </c>
      <c r="G680" t="s">
        <v>2453</v>
      </c>
      <c r="H680" s="3" t="s">
        <v>2454</v>
      </c>
      <c r="I680" t="s">
        <v>390</v>
      </c>
      <c r="J680" t="s">
        <v>2455</v>
      </c>
    </row>
    <row r="681" spans="1:10" ht="16" x14ac:dyDescent="0.2">
      <c r="A681" t="s">
        <v>2475</v>
      </c>
      <c r="B681" t="s">
        <v>2476</v>
      </c>
      <c r="C681" t="s">
        <v>2477</v>
      </c>
      <c r="D681">
        <v>2</v>
      </c>
      <c r="E681" t="s">
        <v>13</v>
      </c>
      <c r="F681" t="s">
        <v>13</v>
      </c>
      <c r="G681" t="s">
        <v>2478</v>
      </c>
      <c r="H681" s="3" t="s">
        <v>2479</v>
      </c>
      <c r="I681" t="s">
        <v>404</v>
      </c>
      <c r="J681" t="s">
        <v>2480</v>
      </c>
    </row>
    <row r="682" spans="1:10" ht="16" x14ac:dyDescent="0.2">
      <c r="A682" t="s">
        <v>2481</v>
      </c>
      <c r="B682" t="s">
        <v>2482</v>
      </c>
      <c r="C682" t="s">
        <v>2483</v>
      </c>
      <c r="D682">
        <v>4</v>
      </c>
      <c r="E682" t="s">
        <v>13</v>
      </c>
      <c r="F682" t="s">
        <v>13</v>
      </c>
      <c r="G682" t="s">
        <v>2484</v>
      </c>
      <c r="H682" s="3" t="s">
        <v>2485</v>
      </c>
      <c r="I682" t="s">
        <v>69</v>
      </c>
      <c r="J682" t="s">
        <v>2486</v>
      </c>
    </row>
    <row r="683" spans="1:10" ht="16" x14ac:dyDescent="0.2">
      <c r="A683" t="s">
        <v>2487</v>
      </c>
      <c r="B683" t="s">
        <v>2488</v>
      </c>
      <c r="C683" t="s">
        <v>2489</v>
      </c>
      <c r="D683">
        <v>2</v>
      </c>
      <c r="E683" t="s">
        <v>13</v>
      </c>
      <c r="F683" t="s">
        <v>13</v>
      </c>
      <c r="G683" t="s">
        <v>2491</v>
      </c>
      <c r="H683" s="3" t="s">
        <v>2492</v>
      </c>
      <c r="I683" t="s">
        <v>69</v>
      </c>
      <c r="J683" t="s">
        <v>2493</v>
      </c>
    </row>
    <row r="684" spans="1:10" ht="16" x14ac:dyDescent="0.2">
      <c r="A684" t="s">
        <v>2487</v>
      </c>
      <c r="B684" t="s">
        <v>2494</v>
      </c>
      <c r="C684" t="s">
        <v>2495</v>
      </c>
      <c r="D684">
        <v>1</v>
      </c>
      <c r="E684" t="s">
        <v>13</v>
      </c>
      <c r="F684" t="s">
        <v>13</v>
      </c>
      <c r="G684" t="s">
        <v>2491</v>
      </c>
      <c r="H684" s="3" t="s">
        <v>2492</v>
      </c>
      <c r="I684" t="s">
        <v>69</v>
      </c>
      <c r="J684" t="s">
        <v>2493</v>
      </c>
    </row>
    <row r="685" spans="1:10" ht="16" x14ac:dyDescent="0.2">
      <c r="A685" t="s">
        <v>339</v>
      </c>
      <c r="B685" t="s">
        <v>2496</v>
      </c>
      <c r="C685" t="s">
        <v>2497</v>
      </c>
      <c r="D685">
        <v>3</v>
      </c>
      <c r="E685" t="s">
        <v>13</v>
      </c>
      <c r="F685" t="s">
        <v>13</v>
      </c>
      <c r="G685" t="s">
        <v>2498</v>
      </c>
      <c r="H685" s="3" t="s">
        <v>2499</v>
      </c>
      <c r="I685" t="s">
        <v>1563</v>
      </c>
      <c r="J685" t="s">
        <v>343</v>
      </c>
    </row>
    <row r="686" spans="1:10" ht="16" x14ac:dyDescent="0.2">
      <c r="A686" t="s">
        <v>339</v>
      </c>
      <c r="B686" t="s">
        <v>2500</v>
      </c>
      <c r="C686" t="s">
        <v>2501</v>
      </c>
      <c r="D686">
        <v>4</v>
      </c>
      <c r="E686" t="s">
        <v>13</v>
      </c>
      <c r="F686" t="s">
        <v>13</v>
      </c>
      <c r="G686" t="s">
        <v>2498</v>
      </c>
      <c r="H686" s="3" t="s">
        <v>2499</v>
      </c>
      <c r="I686" t="s">
        <v>1563</v>
      </c>
      <c r="J686" t="s">
        <v>343</v>
      </c>
    </row>
    <row r="687" spans="1:10" ht="32" x14ac:dyDescent="0.2">
      <c r="A687" t="s">
        <v>339</v>
      </c>
      <c r="B687" t="s">
        <v>2502</v>
      </c>
      <c r="C687" t="s">
        <v>2503</v>
      </c>
      <c r="D687">
        <v>1</v>
      </c>
      <c r="E687" t="s">
        <v>13</v>
      </c>
      <c r="F687" t="s">
        <v>13</v>
      </c>
      <c r="G687" t="s">
        <v>2504</v>
      </c>
      <c r="H687" s="3" t="s">
        <v>2505</v>
      </c>
      <c r="I687" t="s">
        <v>1563</v>
      </c>
      <c r="J687" t="s">
        <v>343</v>
      </c>
    </row>
    <row r="688" spans="1:10" ht="16" x14ac:dyDescent="0.2">
      <c r="A688" t="s">
        <v>2506</v>
      </c>
      <c r="B688" t="s">
        <v>2507</v>
      </c>
      <c r="C688" t="s">
        <v>2508</v>
      </c>
      <c r="D688">
        <v>1</v>
      </c>
      <c r="E688" t="s">
        <v>13</v>
      </c>
      <c r="F688" t="s">
        <v>13</v>
      </c>
      <c r="G688" t="s">
        <v>2504</v>
      </c>
      <c r="H688" s="3" t="s">
        <v>2509</v>
      </c>
      <c r="I688" t="s">
        <v>1563</v>
      </c>
      <c r="J688" t="s">
        <v>2510</v>
      </c>
    </row>
    <row r="689" spans="1:10" ht="16" x14ac:dyDescent="0.2">
      <c r="A689" t="s">
        <v>2511</v>
      </c>
      <c r="B689" t="s">
        <v>2512</v>
      </c>
      <c r="C689" t="s">
        <v>2513</v>
      </c>
      <c r="D689">
        <v>2</v>
      </c>
      <c r="E689" t="s">
        <v>13</v>
      </c>
      <c r="F689" t="s">
        <v>13</v>
      </c>
      <c r="G689" t="s">
        <v>2514</v>
      </c>
      <c r="H689" s="3" t="s">
        <v>2515</v>
      </c>
      <c r="I689" t="s">
        <v>62</v>
      </c>
      <c r="J689" t="s">
        <v>2516</v>
      </c>
    </row>
    <row r="690" spans="1:10" ht="16" x14ac:dyDescent="0.2">
      <c r="A690" t="s">
        <v>2517</v>
      </c>
      <c r="B690" t="s">
        <v>2512</v>
      </c>
      <c r="C690" t="s">
        <v>2513</v>
      </c>
      <c r="D690">
        <v>2</v>
      </c>
      <c r="E690" t="s">
        <v>13</v>
      </c>
      <c r="F690" t="s">
        <v>13</v>
      </c>
      <c r="G690" t="s">
        <v>2514</v>
      </c>
      <c r="H690" s="3" t="s">
        <v>2515</v>
      </c>
      <c r="I690" t="s">
        <v>62</v>
      </c>
      <c r="J690" t="s">
        <v>2518</v>
      </c>
    </row>
    <row r="691" spans="1:10" ht="16" x14ac:dyDescent="0.2">
      <c r="A691" t="s">
        <v>2519</v>
      </c>
      <c r="B691" t="s">
        <v>2520</v>
      </c>
      <c r="C691" t="s">
        <v>2521</v>
      </c>
      <c r="D691">
        <v>1</v>
      </c>
      <c r="E691" t="s">
        <v>13</v>
      </c>
      <c r="F691" t="s">
        <v>13</v>
      </c>
      <c r="G691" t="s">
        <v>2522</v>
      </c>
      <c r="H691" s="3" t="s">
        <v>2523</v>
      </c>
      <c r="I691" t="s">
        <v>62</v>
      </c>
      <c r="J691" t="s">
        <v>2524</v>
      </c>
    </row>
    <row r="692" spans="1:10" ht="16" x14ac:dyDescent="0.2">
      <c r="A692" t="s">
        <v>2525</v>
      </c>
      <c r="B692" t="s">
        <v>543</v>
      </c>
      <c r="C692" t="s">
        <v>2526</v>
      </c>
      <c r="D692">
        <v>1</v>
      </c>
      <c r="E692" t="s">
        <v>13</v>
      </c>
      <c r="F692" t="s">
        <v>13</v>
      </c>
      <c r="G692" t="s">
        <v>2522</v>
      </c>
      <c r="H692" s="3" t="s">
        <v>2527</v>
      </c>
      <c r="I692" t="s">
        <v>62</v>
      </c>
      <c r="J692" t="s">
        <v>2528</v>
      </c>
    </row>
    <row r="693" spans="1:10" ht="16" x14ac:dyDescent="0.2">
      <c r="A693" t="s">
        <v>2529</v>
      </c>
      <c r="B693" t="s">
        <v>2530</v>
      </c>
      <c r="C693" t="s">
        <v>2531</v>
      </c>
      <c r="D693">
        <v>3</v>
      </c>
      <c r="E693" t="s">
        <v>13</v>
      </c>
      <c r="F693" t="s">
        <v>13</v>
      </c>
      <c r="G693" t="s">
        <v>2532</v>
      </c>
      <c r="H693" s="3" t="s">
        <v>2533</v>
      </c>
      <c r="I693" t="s">
        <v>547</v>
      </c>
      <c r="J693" t="s">
        <v>2534</v>
      </c>
    </row>
    <row r="694" spans="1:10" ht="16" x14ac:dyDescent="0.2">
      <c r="A694" t="s">
        <v>2535</v>
      </c>
      <c r="B694" t="s">
        <v>2536</v>
      </c>
      <c r="C694" t="s">
        <v>2537</v>
      </c>
      <c r="D694">
        <v>2</v>
      </c>
      <c r="E694" t="s">
        <v>13</v>
      </c>
      <c r="F694" t="s">
        <v>13</v>
      </c>
      <c r="G694" t="s">
        <v>2538</v>
      </c>
      <c r="H694" s="3" t="s">
        <v>2539</v>
      </c>
      <c r="I694" t="s">
        <v>547</v>
      </c>
      <c r="J694" t="s">
        <v>2540</v>
      </c>
    </row>
    <row r="695" spans="1:10" ht="16" x14ac:dyDescent="0.2">
      <c r="A695" t="s">
        <v>2535</v>
      </c>
      <c r="B695" t="s">
        <v>2541</v>
      </c>
      <c r="C695" t="s">
        <v>2542</v>
      </c>
      <c r="D695">
        <v>3</v>
      </c>
      <c r="E695" t="s">
        <v>13</v>
      </c>
      <c r="F695" t="s">
        <v>13</v>
      </c>
      <c r="G695" t="s">
        <v>2538</v>
      </c>
      <c r="H695" s="3" t="s">
        <v>2539</v>
      </c>
      <c r="I695" t="s">
        <v>547</v>
      </c>
      <c r="J695" t="s">
        <v>2540</v>
      </c>
    </row>
    <row r="696" spans="1:10" ht="32" x14ac:dyDescent="0.2">
      <c r="A696" t="s">
        <v>2535</v>
      </c>
      <c r="B696" t="s">
        <v>2543</v>
      </c>
      <c r="C696" t="s">
        <v>2544</v>
      </c>
      <c r="D696">
        <v>1</v>
      </c>
      <c r="E696" t="s">
        <v>13</v>
      </c>
      <c r="F696" t="s">
        <v>13</v>
      </c>
      <c r="G696" t="s">
        <v>2545</v>
      </c>
      <c r="H696" s="3" t="s">
        <v>2546</v>
      </c>
      <c r="I696" t="s">
        <v>547</v>
      </c>
      <c r="J696" t="s">
        <v>2540</v>
      </c>
    </row>
    <row r="697" spans="1:10" ht="16" x14ac:dyDescent="0.2">
      <c r="A697" t="s">
        <v>2547</v>
      </c>
      <c r="B697" t="s">
        <v>2548</v>
      </c>
      <c r="C697" t="s">
        <v>2549</v>
      </c>
      <c r="D697">
        <v>2</v>
      </c>
      <c r="E697" t="s">
        <v>13</v>
      </c>
      <c r="F697" t="s">
        <v>13</v>
      </c>
      <c r="G697" t="s">
        <v>2550</v>
      </c>
      <c r="H697" s="3" t="s">
        <v>2551</v>
      </c>
      <c r="I697" t="s">
        <v>547</v>
      </c>
      <c r="J697" t="s">
        <v>2552</v>
      </c>
    </row>
    <row r="698" spans="1:10" ht="32" x14ac:dyDescent="0.2">
      <c r="A698" t="s">
        <v>2553</v>
      </c>
      <c r="B698" t="s">
        <v>2554</v>
      </c>
      <c r="C698" t="s">
        <v>2555</v>
      </c>
      <c r="D698">
        <v>1</v>
      </c>
      <c r="E698" t="s">
        <v>13</v>
      </c>
      <c r="F698" t="s">
        <v>13</v>
      </c>
      <c r="G698" t="s">
        <v>2556</v>
      </c>
      <c r="H698" s="3" t="s">
        <v>2557</v>
      </c>
      <c r="I698" t="s">
        <v>547</v>
      </c>
      <c r="J698" t="s">
        <v>2558</v>
      </c>
    </row>
    <row r="699" spans="1:10" ht="16" x14ac:dyDescent="0.2">
      <c r="A699" t="s">
        <v>2559</v>
      </c>
      <c r="B699" t="s">
        <v>2560</v>
      </c>
      <c r="C699" t="s">
        <v>2561</v>
      </c>
      <c r="D699">
        <v>1</v>
      </c>
      <c r="E699" t="s">
        <v>13</v>
      </c>
      <c r="F699" t="s">
        <v>13</v>
      </c>
      <c r="G699" t="s">
        <v>2556</v>
      </c>
      <c r="H699" s="3" t="s">
        <v>2562</v>
      </c>
      <c r="I699" t="s">
        <v>547</v>
      </c>
      <c r="J699" t="s">
        <v>2563</v>
      </c>
    </row>
    <row r="700" spans="1:10" ht="16" x14ac:dyDescent="0.2">
      <c r="A700" t="s">
        <v>2564</v>
      </c>
      <c r="B700" t="s">
        <v>2565</v>
      </c>
      <c r="C700" t="s">
        <v>2566</v>
      </c>
      <c r="D700">
        <v>3</v>
      </c>
      <c r="E700" t="s">
        <v>13</v>
      </c>
      <c r="F700" t="s">
        <v>13</v>
      </c>
      <c r="G700" t="s">
        <v>2556</v>
      </c>
      <c r="H700" s="3" t="s">
        <v>2567</v>
      </c>
      <c r="I700" t="s">
        <v>547</v>
      </c>
      <c r="J700" t="s">
        <v>2568</v>
      </c>
    </row>
    <row r="701" spans="1:10" ht="16" x14ac:dyDescent="0.2">
      <c r="A701" t="s">
        <v>2553</v>
      </c>
      <c r="B701" t="s">
        <v>2569</v>
      </c>
      <c r="C701" t="s">
        <v>2570</v>
      </c>
      <c r="D701">
        <v>5</v>
      </c>
      <c r="E701" t="s">
        <v>13</v>
      </c>
      <c r="F701" t="s">
        <v>13</v>
      </c>
      <c r="G701" t="s">
        <v>2556</v>
      </c>
      <c r="H701" s="3" t="s">
        <v>2571</v>
      </c>
      <c r="I701" t="s">
        <v>547</v>
      </c>
      <c r="J701" t="s">
        <v>2558</v>
      </c>
    </row>
    <row r="702" spans="1:10" ht="16" x14ac:dyDescent="0.2">
      <c r="A702" t="s">
        <v>2553</v>
      </c>
      <c r="B702" t="s">
        <v>2572</v>
      </c>
      <c r="C702" t="s">
        <v>2573</v>
      </c>
      <c r="D702">
        <v>2</v>
      </c>
      <c r="E702" t="s">
        <v>13</v>
      </c>
      <c r="F702" t="s">
        <v>13</v>
      </c>
      <c r="G702" t="s">
        <v>2556</v>
      </c>
      <c r="H702" s="3" t="s">
        <v>2571</v>
      </c>
      <c r="I702" t="s">
        <v>547</v>
      </c>
      <c r="J702" t="s">
        <v>2558</v>
      </c>
    </row>
    <row r="703" spans="1:10" ht="16" x14ac:dyDescent="0.2">
      <c r="A703" t="s">
        <v>2553</v>
      </c>
      <c r="B703" t="s">
        <v>2574</v>
      </c>
      <c r="C703" t="s">
        <v>2575</v>
      </c>
      <c r="D703">
        <v>4</v>
      </c>
      <c r="E703" t="s">
        <v>13</v>
      </c>
      <c r="F703" t="s">
        <v>13</v>
      </c>
      <c r="G703" t="s">
        <v>2556</v>
      </c>
      <c r="H703" s="3" t="s">
        <v>2571</v>
      </c>
      <c r="I703" t="s">
        <v>547</v>
      </c>
      <c r="J703" t="s">
        <v>2558</v>
      </c>
    </row>
    <row r="704" spans="1:10" ht="32" x14ac:dyDescent="0.2">
      <c r="A704" t="s">
        <v>2576</v>
      </c>
      <c r="B704" t="s">
        <v>2577</v>
      </c>
      <c r="C704" t="s">
        <v>2578</v>
      </c>
      <c r="D704">
        <v>1</v>
      </c>
      <c r="E704" t="s">
        <v>13</v>
      </c>
      <c r="F704" t="s">
        <v>13</v>
      </c>
      <c r="G704" t="s">
        <v>2579</v>
      </c>
      <c r="H704" s="3" t="s">
        <v>2580</v>
      </c>
      <c r="I704" t="s">
        <v>918</v>
      </c>
      <c r="J704" t="s">
        <v>2581</v>
      </c>
    </row>
    <row r="705" spans="1:10" ht="16" x14ac:dyDescent="0.2">
      <c r="A705" t="s">
        <v>2582</v>
      </c>
      <c r="B705" t="s">
        <v>2583</v>
      </c>
      <c r="C705" t="s">
        <v>2584</v>
      </c>
      <c r="D705">
        <v>1</v>
      </c>
      <c r="E705" t="s">
        <v>13</v>
      </c>
      <c r="F705" t="s">
        <v>13</v>
      </c>
      <c r="G705" t="s">
        <v>2585</v>
      </c>
      <c r="H705" s="3" t="s">
        <v>2586</v>
      </c>
      <c r="I705" t="s">
        <v>547</v>
      </c>
      <c r="J705" t="s">
        <v>2587</v>
      </c>
    </row>
    <row r="706" spans="1:10" ht="16" x14ac:dyDescent="0.2">
      <c r="A706" t="s">
        <v>2588</v>
      </c>
      <c r="B706" t="s">
        <v>2589</v>
      </c>
      <c r="C706" t="s">
        <v>2590</v>
      </c>
      <c r="D706">
        <v>1</v>
      </c>
      <c r="E706" t="s">
        <v>13</v>
      </c>
      <c r="F706" t="s">
        <v>13</v>
      </c>
      <c r="G706" t="s">
        <v>2591</v>
      </c>
      <c r="H706" s="3" t="s">
        <v>2592</v>
      </c>
      <c r="I706" t="s">
        <v>390</v>
      </c>
      <c r="J706" t="s">
        <v>2593</v>
      </c>
    </row>
    <row r="707" spans="1:10" ht="16" x14ac:dyDescent="0.2">
      <c r="A707" t="s">
        <v>2594</v>
      </c>
      <c r="B707" t="s">
        <v>2595</v>
      </c>
      <c r="C707" t="s">
        <v>2596</v>
      </c>
      <c r="D707">
        <v>2</v>
      </c>
      <c r="E707" t="s">
        <v>13</v>
      </c>
      <c r="F707" t="s">
        <v>13</v>
      </c>
      <c r="G707" t="s">
        <v>2591</v>
      </c>
      <c r="H707" s="3" t="s">
        <v>2597</v>
      </c>
      <c r="I707" t="s">
        <v>390</v>
      </c>
      <c r="J707" t="s">
        <v>2598</v>
      </c>
    </row>
    <row r="708" spans="1:10" ht="16" x14ac:dyDescent="0.2">
      <c r="A708" t="s">
        <v>2594</v>
      </c>
      <c r="B708" t="s">
        <v>2599</v>
      </c>
      <c r="C708" t="s">
        <v>2600</v>
      </c>
      <c r="D708">
        <v>3</v>
      </c>
      <c r="E708" t="s">
        <v>13</v>
      </c>
      <c r="F708" t="s">
        <v>13</v>
      </c>
      <c r="G708" t="s">
        <v>2591</v>
      </c>
      <c r="H708" s="3" t="s">
        <v>2597</v>
      </c>
      <c r="I708" t="s">
        <v>390</v>
      </c>
      <c r="J708" t="s">
        <v>2598</v>
      </c>
    </row>
    <row r="709" spans="1:10" ht="16" x14ac:dyDescent="0.2">
      <c r="A709" t="s">
        <v>2601</v>
      </c>
      <c r="B709" t="s">
        <v>2602</v>
      </c>
      <c r="C709" t="s">
        <v>2603</v>
      </c>
      <c r="D709">
        <v>1</v>
      </c>
      <c r="E709" t="s">
        <v>1088</v>
      </c>
      <c r="F709" t="s">
        <v>13</v>
      </c>
      <c r="G709" t="s">
        <v>2604</v>
      </c>
      <c r="H709" s="3" t="s">
        <v>2605</v>
      </c>
      <c r="I709" t="s">
        <v>390</v>
      </c>
      <c r="J709" t="s">
        <v>2606</v>
      </c>
    </row>
    <row r="710" spans="1:10" ht="16" x14ac:dyDescent="0.2">
      <c r="A710" t="s">
        <v>2607</v>
      </c>
      <c r="B710" t="s">
        <v>2608</v>
      </c>
      <c r="C710" t="s">
        <v>2609</v>
      </c>
      <c r="D710">
        <v>2</v>
      </c>
      <c r="E710" t="s">
        <v>13</v>
      </c>
      <c r="F710" t="s">
        <v>13</v>
      </c>
      <c r="G710" t="s">
        <v>2610</v>
      </c>
      <c r="H710" s="3" t="s">
        <v>2611</v>
      </c>
      <c r="I710" t="s">
        <v>69</v>
      </c>
      <c r="J710" t="s">
        <v>2612</v>
      </c>
    </row>
    <row r="711" spans="1:10" ht="16" x14ac:dyDescent="0.2">
      <c r="A711" t="s">
        <v>2607</v>
      </c>
      <c r="B711" t="s">
        <v>2613</v>
      </c>
      <c r="C711" t="s">
        <v>2614</v>
      </c>
      <c r="D711">
        <v>1</v>
      </c>
      <c r="E711" t="s">
        <v>13</v>
      </c>
      <c r="F711" t="s">
        <v>13</v>
      </c>
      <c r="G711" t="s">
        <v>2610</v>
      </c>
      <c r="H711" s="3" t="s">
        <v>2611</v>
      </c>
      <c r="I711" t="s">
        <v>69</v>
      </c>
      <c r="J711" t="s">
        <v>2612</v>
      </c>
    </row>
    <row r="712" spans="1:10" ht="16" x14ac:dyDescent="0.2">
      <c r="A712" t="s">
        <v>2615</v>
      </c>
      <c r="B712" t="s">
        <v>2616</v>
      </c>
      <c r="C712" t="s">
        <v>2617</v>
      </c>
      <c r="D712">
        <v>1</v>
      </c>
      <c r="E712" t="s">
        <v>2490</v>
      </c>
      <c r="F712" t="s">
        <v>13</v>
      </c>
      <c r="G712" t="s">
        <v>2618</v>
      </c>
      <c r="H712" s="3" t="s">
        <v>2619</v>
      </c>
      <c r="I712" t="s">
        <v>69</v>
      </c>
      <c r="J712" t="s">
        <v>2620</v>
      </c>
    </row>
    <row r="713" spans="1:10" ht="16" x14ac:dyDescent="0.2">
      <c r="A713" t="s">
        <v>2621</v>
      </c>
      <c r="B713" t="s">
        <v>2616</v>
      </c>
      <c r="C713" t="s">
        <v>2617</v>
      </c>
      <c r="D713">
        <v>1</v>
      </c>
      <c r="E713" t="s">
        <v>2490</v>
      </c>
      <c r="F713" t="s">
        <v>13</v>
      </c>
      <c r="G713" t="s">
        <v>2618</v>
      </c>
      <c r="H713" s="3" t="s">
        <v>2622</v>
      </c>
      <c r="I713" t="s">
        <v>69</v>
      </c>
      <c r="J713" t="s">
        <v>2623</v>
      </c>
    </row>
    <row r="714" spans="1:10" ht="16" x14ac:dyDescent="0.2">
      <c r="A714" t="s">
        <v>2624</v>
      </c>
      <c r="B714" t="s">
        <v>2625</v>
      </c>
      <c r="C714" t="s">
        <v>2626</v>
      </c>
      <c r="D714">
        <v>1</v>
      </c>
      <c r="E714" t="s">
        <v>2490</v>
      </c>
      <c r="F714" t="s">
        <v>13</v>
      </c>
      <c r="G714" t="s">
        <v>2618</v>
      </c>
      <c r="H714" s="3" t="s">
        <v>2627</v>
      </c>
      <c r="I714" t="s">
        <v>69</v>
      </c>
      <c r="J714" t="s">
        <v>2628</v>
      </c>
    </row>
    <row r="715" spans="1:10" ht="16" x14ac:dyDescent="0.2">
      <c r="A715" t="s">
        <v>2629</v>
      </c>
      <c r="B715" t="s">
        <v>2616</v>
      </c>
      <c r="C715" t="s">
        <v>2617</v>
      </c>
      <c r="D715">
        <v>1</v>
      </c>
      <c r="E715" t="s">
        <v>2490</v>
      </c>
      <c r="F715" t="s">
        <v>13</v>
      </c>
      <c r="G715" t="s">
        <v>2618</v>
      </c>
      <c r="H715" s="3" t="s">
        <v>2630</v>
      </c>
      <c r="I715" t="s">
        <v>69</v>
      </c>
      <c r="J715" t="s">
        <v>2631</v>
      </c>
    </row>
    <row r="716" spans="1:10" ht="16" x14ac:dyDescent="0.2">
      <c r="A716" t="s">
        <v>2632</v>
      </c>
      <c r="B716" t="s">
        <v>2633</v>
      </c>
      <c r="C716" t="s">
        <v>2634</v>
      </c>
      <c r="D716">
        <v>1</v>
      </c>
      <c r="E716" t="s">
        <v>13</v>
      </c>
      <c r="F716" t="s">
        <v>13</v>
      </c>
      <c r="G716" t="s">
        <v>2635</v>
      </c>
      <c r="H716" s="3" t="s">
        <v>2636</v>
      </c>
      <c r="I716" t="s">
        <v>69</v>
      </c>
      <c r="J716" t="s">
        <v>2637</v>
      </c>
    </row>
    <row r="717" spans="1:10" ht="16" x14ac:dyDescent="0.2">
      <c r="A717" t="s">
        <v>2632</v>
      </c>
      <c r="B717" t="s">
        <v>2638</v>
      </c>
      <c r="C717" t="s">
        <v>2639</v>
      </c>
      <c r="D717">
        <v>2</v>
      </c>
      <c r="E717" t="s">
        <v>13</v>
      </c>
      <c r="F717" t="s">
        <v>13</v>
      </c>
      <c r="G717" t="s">
        <v>2635</v>
      </c>
      <c r="H717" s="3" t="s">
        <v>2636</v>
      </c>
      <c r="I717" t="s">
        <v>69</v>
      </c>
      <c r="J717" t="s">
        <v>2637</v>
      </c>
    </row>
    <row r="718" spans="1:10" ht="16" x14ac:dyDescent="0.2">
      <c r="A718" t="s">
        <v>2640</v>
      </c>
      <c r="B718" t="s">
        <v>2641</v>
      </c>
      <c r="C718" t="s">
        <v>2642</v>
      </c>
      <c r="D718">
        <v>1</v>
      </c>
      <c r="E718" t="s">
        <v>13</v>
      </c>
      <c r="F718" t="s">
        <v>13</v>
      </c>
      <c r="G718" t="s">
        <v>2643</v>
      </c>
      <c r="H718" s="3" t="s">
        <v>2644</v>
      </c>
      <c r="I718" t="s">
        <v>69</v>
      </c>
      <c r="J718" t="s">
        <v>2645</v>
      </c>
    </row>
    <row r="719" spans="1:10" ht="16" x14ac:dyDescent="0.2">
      <c r="A719" t="s">
        <v>2646</v>
      </c>
      <c r="B719" t="s">
        <v>2647</v>
      </c>
      <c r="C719" t="s">
        <v>2648</v>
      </c>
      <c r="D719">
        <v>1</v>
      </c>
      <c r="E719" t="s">
        <v>13</v>
      </c>
      <c r="F719" t="s">
        <v>13</v>
      </c>
      <c r="G719" t="s">
        <v>2649</v>
      </c>
      <c r="H719" s="3" t="s">
        <v>2650</v>
      </c>
      <c r="I719" t="s">
        <v>69</v>
      </c>
      <c r="J719" t="s">
        <v>2651</v>
      </c>
    </row>
    <row r="720" spans="1:10" ht="16" x14ac:dyDescent="0.2">
      <c r="A720" t="s">
        <v>2646</v>
      </c>
      <c r="B720" t="s">
        <v>2652</v>
      </c>
      <c r="C720" t="s">
        <v>2653</v>
      </c>
      <c r="D720">
        <v>2</v>
      </c>
      <c r="E720" t="s">
        <v>13</v>
      </c>
      <c r="F720" t="s">
        <v>13</v>
      </c>
      <c r="G720" t="s">
        <v>2649</v>
      </c>
      <c r="H720" s="3" t="s">
        <v>2650</v>
      </c>
      <c r="I720" t="s">
        <v>69</v>
      </c>
      <c r="J720" t="s">
        <v>2651</v>
      </c>
    </row>
    <row r="721" spans="1:10" ht="16" x14ac:dyDescent="0.2">
      <c r="A721" t="s">
        <v>2654</v>
      </c>
      <c r="B721" t="s">
        <v>2655</v>
      </c>
      <c r="C721" t="s">
        <v>2656</v>
      </c>
      <c r="D721">
        <v>1</v>
      </c>
      <c r="E721" t="s">
        <v>13</v>
      </c>
      <c r="F721" t="s">
        <v>13</v>
      </c>
      <c r="G721" t="s">
        <v>2657</v>
      </c>
      <c r="H721" s="3" t="s">
        <v>2658</v>
      </c>
      <c r="I721" t="s">
        <v>547</v>
      </c>
      <c r="J721" t="s">
        <v>2659</v>
      </c>
    </row>
    <row r="722" spans="1:10" ht="16" x14ac:dyDescent="0.2">
      <c r="A722" t="s">
        <v>2660</v>
      </c>
      <c r="B722" t="s">
        <v>2661</v>
      </c>
      <c r="C722" t="s">
        <v>2662</v>
      </c>
      <c r="D722">
        <v>1</v>
      </c>
      <c r="E722" t="s">
        <v>13</v>
      </c>
      <c r="F722" t="s">
        <v>137</v>
      </c>
      <c r="G722" t="s">
        <v>2663</v>
      </c>
      <c r="H722" s="3" t="s">
        <v>2664</v>
      </c>
      <c r="I722" t="s">
        <v>547</v>
      </c>
      <c r="J722" t="s">
        <v>2665</v>
      </c>
    </row>
    <row r="723" spans="1:10" ht="16" x14ac:dyDescent="0.2">
      <c r="A723" t="s">
        <v>2660</v>
      </c>
      <c r="B723" t="s">
        <v>2666</v>
      </c>
      <c r="C723" t="s">
        <v>2667</v>
      </c>
      <c r="D723">
        <v>3</v>
      </c>
      <c r="E723" t="s">
        <v>13</v>
      </c>
      <c r="F723" t="s">
        <v>137</v>
      </c>
      <c r="G723" t="s">
        <v>2663</v>
      </c>
      <c r="H723" s="3" t="s">
        <v>2664</v>
      </c>
      <c r="I723" t="s">
        <v>547</v>
      </c>
      <c r="J723" t="s">
        <v>2665</v>
      </c>
    </row>
    <row r="724" spans="1:10" ht="16" x14ac:dyDescent="0.2">
      <c r="A724" t="s">
        <v>2660</v>
      </c>
      <c r="B724" t="s">
        <v>2668</v>
      </c>
      <c r="C724" t="s">
        <v>2669</v>
      </c>
      <c r="D724">
        <v>2</v>
      </c>
      <c r="E724" t="s">
        <v>13</v>
      </c>
      <c r="F724" t="s">
        <v>137</v>
      </c>
      <c r="G724" t="s">
        <v>2663</v>
      </c>
      <c r="H724" s="3" t="s">
        <v>2664</v>
      </c>
      <c r="I724" t="s">
        <v>547</v>
      </c>
      <c r="J724" t="s">
        <v>2665</v>
      </c>
    </row>
    <row r="725" spans="1:10" ht="16" x14ac:dyDescent="0.2">
      <c r="A725" t="s">
        <v>2670</v>
      </c>
      <c r="B725" t="s">
        <v>2671</v>
      </c>
      <c r="C725" t="s">
        <v>2672</v>
      </c>
      <c r="D725">
        <v>1</v>
      </c>
      <c r="E725" t="s">
        <v>13</v>
      </c>
      <c r="F725" t="s">
        <v>13</v>
      </c>
      <c r="G725" t="s">
        <v>2673</v>
      </c>
      <c r="H725" s="3" t="s">
        <v>2674</v>
      </c>
      <c r="I725" t="s">
        <v>390</v>
      </c>
      <c r="J725" t="s">
        <v>2675</v>
      </c>
    </row>
    <row r="726" spans="1:10" ht="16" x14ac:dyDescent="0.2">
      <c r="A726" t="s">
        <v>2676</v>
      </c>
      <c r="B726" t="s">
        <v>2677</v>
      </c>
      <c r="C726" t="s">
        <v>2678</v>
      </c>
      <c r="D726">
        <v>3</v>
      </c>
      <c r="E726" t="s">
        <v>13</v>
      </c>
      <c r="F726" t="s">
        <v>13</v>
      </c>
      <c r="G726" t="s">
        <v>2679</v>
      </c>
      <c r="H726" s="3" t="s">
        <v>2680</v>
      </c>
      <c r="I726" t="s">
        <v>62</v>
      </c>
      <c r="J726" t="s">
        <v>2681</v>
      </c>
    </row>
    <row r="727" spans="1:10" ht="16" x14ac:dyDescent="0.2">
      <c r="A727" t="s">
        <v>2682</v>
      </c>
      <c r="B727" t="s">
        <v>2683</v>
      </c>
      <c r="C727" t="s">
        <v>2684</v>
      </c>
      <c r="D727">
        <v>1</v>
      </c>
      <c r="E727" t="s">
        <v>13</v>
      </c>
      <c r="F727" t="s">
        <v>13</v>
      </c>
      <c r="G727" t="s">
        <v>2685</v>
      </c>
      <c r="H727" s="3" t="s">
        <v>2686</v>
      </c>
      <c r="I727" t="s">
        <v>547</v>
      </c>
      <c r="J727" t="s">
        <v>2687</v>
      </c>
    </row>
    <row r="728" spans="1:10" ht="16" x14ac:dyDescent="0.2">
      <c r="A728" t="s">
        <v>2688</v>
      </c>
      <c r="B728" t="s">
        <v>2689</v>
      </c>
      <c r="C728" t="s">
        <v>2690</v>
      </c>
      <c r="D728">
        <v>1</v>
      </c>
      <c r="E728" t="s">
        <v>13</v>
      </c>
      <c r="F728" t="s">
        <v>13</v>
      </c>
      <c r="G728" t="s">
        <v>2691</v>
      </c>
      <c r="H728" s="3" t="s">
        <v>2692</v>
      </c>
      <c r="I728" t="s">
        <v>69</v>
      </c>
      <c r="J728" t="s">
        <v>2693</v>
      </c>
    </row>
    <row r="729" spans="1:10" ht="16" x14ac:dyDescent="0.2">
      <c r="A729" t="s">
        <v>2694</v>
      </c>
      <c r="B729" t="s">
        <v>2695</v>
      </c>
      <c r="C729" t="s">
        <v>2690</v>
      </c>
      <c r="D729">
        <v>1</v>
      </c>
      <c r="E729" t="s">
        <v>13</v>
      </c>
      <c r="F729" t="s">
        <v>13</v>
      </c>
      <c r="G729" t="s">
        <v>2691</v>
      </c>
      <c r="H729" s="3" t="s">
        <v>2692</v>
      </c>
      <c r="I729" t="s">
        <v>69</v>
      </c>
      <c r="J729" t="s">
        <v>2696</v>
      </c>
    </row>
    <row r="730" spans="1:10" ht="16" x14ac:dyDescent="0.2">
      <c r="A730" t="s">
        <v>2697</v>
      </c>
      <c r="B730" t="s">
        <v>2698</v>
      </c>
      <c r="C730" t="s">
        <v>2699</v>
      </c>
      <c r="D730">
        <v>1</v>
      </c>
      <c r="E730" t="s">
        <v>13</v>
      </c>
      <c r="F730" t="s">
        <v>13</v>
      </c>
      <c r="G730" t="s">
        <v>2700</v>
      </c>
      <c r="H730" s="3" t="s">
        <v>2701</v>
      </c>
      <c r="I730" t="s">
        <v>62</v>
      </c>
      <c r="J730" t="s">
        <v>2702</v>
      </c>
    </row>
    <row r="731" spans="1:10" ht="16" x14ac:dyDescent="0.2">
      <c r="A731" t="s">
        <v>2703</v>
      </c>
      <c r="B731" t="s">
        <v>2704</v>
      </c>
      <c r="C731" t="s">
        <v>2705</v>
      </c>
      <c r="D731">
        <v>2</v>
      </c>
      <c r="E731" t="s">
        <v>13</v>
      </c>
      <c r="F731" t="s">
        <v>13</v>
      </c>
      <c r="G731" t="s">
        <v>2700</v>
      </c>
      <c r="H731" s="3" t="s">
        <v>2706</v>
      </c>
      <c r="I731" t="s">
        <v>62</v>
      </c>
      <c r="J731" t="s">
        <v>2707</v>
      </c>
    </row>
    <row r="732" spans="1:10" ht="16" x14ac:dyDescent="0.2">
      <c r="A732" t="s">
        <v>2708</v>
      </c>
      <c r="B732" t="s">
        <v>2709</v>
      </c>
      <c r="C732" t="s">
        <v>2710</v>
      </c>
      <c r="D732">
        <v>1</v>
      </c>
      <c r="E732" t="s">
        <v>13</v>
      </c>
      <c r="F732" t="s">
        <v>13</v>
      </c>
      <c r="G732" t="s">
        <v>2700</v>
      </c>
      <c r="H732" s="3" t="s">
        <v>2711</v>
      </c>
      <c r="I732" t="s">
        <v>62</v>
      </c>
      <c r="J732" t="s">
        <v>2712</v>
      </c>
    </row>
    <row r="733" spans="1:10" ht="16" x14ac:dyDescent="0.2">
      <c r="A733" t="s">
        <v>2697</v>
      </c>
      <c r="B733" t="s">
        <v>2713</v>
      </c>
      <c r="C733" t="s">
        <v>2714</v>
      </c>
      <c r="D733">
        <v>2</v>
      </c>
      <c r="E733" t="s">
        <v>13</v>
      </c>
      <c r="F733" t="s">
        <v>13</v>
      </c>
      <c r="G733" t="s">
        <v>2700</v>
      </c>
      <c r="H733" s="3" t="s">
        <v>2715</v>
      </c>
      <c r="I733" t="s">
        <v>62</v>
      </c>
      <c r="J733" t="s">
        <v>2702</v>
      </c>
    </row>
    <row r="734" spans="1:10" ht="16" x14ac:dyDescent="0.2">
      <c r="A734" t="s">
        <v>2708</v>
      </c>
      <c r="B734" t="s">
        <v>2716</v>
      </c>
      <c r="C734" t="s">
        <v>2717</v>
      </c>
      <c r="D734">
        <v>2</v>
      </c>
      <c r="E734" t="s">
        <v>13</v>
      </c>
      <c r="F734" t="s">
        <v>13</v>
      </c>
      <c r="G734" t="s">
        <v>2700</v>
      </c>
      <c r="H734" s="3" t="s">
        <v>2711</v>
      </c>
      <c r="I734" t="s">
        <v>62</v>
      </c>
      <c r="J734" t="s">
        <v>2712</v>
      </c>
    </row>
    <row r="735" spans="1:10" ht="16" x14ac:dyDescent="0.2">
      <c r="A735" t="s">
        <v>2697</v>
      </c>
      <c r="B735" t="s">
        <v>2718</v>
      </c>
      <c r="C735" t="s">
        <v>2719</v>
      </c>
      <c r="D735">
        <v>3</v>
      </c>
      <c r="E735" t="s">
        <v>13</v>
      </c>
      <c r="F735" t="s">
        <v>13</v>
      </c>
      <c r="G735" t="s">
        <v>2700</v>
      </c>
      <c r="H735" s="3" t="s">
        <v>2701</v>
      </c>
      <c r="I735" t="s">
        <v>62</v>
      </c>
      <c r="J735" t="s">
        <v>2702</v>
      </c>
    </row>
    <row r="736" spans="1:10" ht="16" x14ac:dyDescent="0.2">
      <c r="A736" t="s">
        <v>2720</v>
      </c>
      <c r="B736" t="s">
        <v>2704</v>
      </c>
      <c r="C736" t="s">
        <v>2705</v>
      </c>
      <c r="D736">
        <v>1</v>
      </c>
      <c r="E736" t="s">
        <v>13</v>
      </c>
      <c r="F736" t="s">
        <v>13</v>
      </c>
      <c r="G736" t="s">
        <v>2700</v>
      </c>
      <c r="H736" s="3" t="s">
        <v>2711</v>
      </c>
      <c r="I736" t="s">
        <v>62</v>
      </c>
      <c r="J736" t="s">
        <v>2721</v>
      </c>
    </row>
    <row r="737" spans="1:10" ht="16" x14ac:dyDescent="0.2">
      <c r="A737" t="s">
        <v>2708</v>
      </c>
      <c r="B737" t="s">
        <v>2722</v>
      </c>
      <c r="C737" t="s">
        <v>2723</v>
      </c>
      <c r="D737">
        <v>3</v>
      </c>
      <c r="E737" t="s">
        <v>13</v>
      </c>
      <c r="F737" t="s">
        <v>13</v>
      </c>
      <c r="G737" t="s">
        <v>2700</v>
      </c>
      <c r="H737" s="3" t="s">
        <v>2711</v>
      </c>
      <c r="I737" t="s">
        <v>62</v>
      </c>
      <c r="J737" t="s">
        <v>2712</v>
      </c>
    </row>
    <row r="738" spans="1:10" ht="16" x14ac:dyDescent="0.2">
      <c r="A738" t="s">
        <v>2724</v>
      </c>
      <c r="B738" t="s">
        <v>2704</v>
      </c>
      <c r="C738" t="s">
        <v>2705</v>
      </c>
      <c r="D738">
        <v>3</v>
      </c>
      <c r="E738" t="s">
        <v>13</v>
      </c>
      <c r="F738" t="s">
        <v>13</v>
      </c>
      <c r="G738" t="s">
        <v>2700</v>
      </c>
      <c r="H738" s="3" t="s">
        <v>2711</v>
      </c>
      <c r="I738" t="s">
        <v>62</v>
      </c>
      <c r="J738" t="s">
        <v>2725</v>
      </c>
    </row>
    <row r="739" spans="1:10" ht="16" x14ac:dyDescent="0.2">
      <c r="A739" t="s">
        <v>2726</v>
      </c>
      <c r="B739" t="s">
        <v>2727</v>
      </c>
      <c r="C739" t="s">
        <v>2728</v>
      </c>
      <c r="D739">
        <v>2</v>
      </c>
      <c r="E739" t="s">
        <v>13</v>
      </c>
      <c r="F739" t="s">
        <v>13</v>
      </c>
      <c r="G739" t="s">
        <v>2700</v>
      </c>
      <c r="H739" s="3" t="s">
        <v>2729</v>
      </c>
      <c r="I739" t="s">
        <v>62</v>
      </c>
      <c r="J739" t="s">
        <v>2730</v>
      </c>
    </row>
    <row r="740" spans="1:10" ht="16" x14ac:dyDescent="0.2">
      <c r="A740" t="s">
        <v>2731</v>
      </c>
      <c r="B740" t="s">
        <v>2704</v>
      </c>
      <c r="C740" t="s">
        <v>2705</v>
      </c>
      <c r="D740">
        <v>2</v>
      </c>
      <c r="E740" t="s">
        <v>13</v>
      </c>
      <c r="F740" t="s">
        <v>13</v>
      </c>
      <c r="G740" t="s">
        <v>2700</v>
      </c>
      <c r="H740" s="3" t="s">
        <v>2706</v>
      </c>
      <c r="I740" t="s">
        <v>62</v>
      </c>
      <c r="J740" t="s">
        <v>2732</v>
      </c>
    </row>
    <row r="741" spans="1:10" ht="16" x14ac:dyDescent="0.2">
      <c r="A741" t="s">
        <v>1868</v>
      </c>
      <c r="B741" t="s">
        <v>1269</v>
      </c>
      <c r="C741" t="s">
        <v>1270</v>
      </c>
      <c r="D741">
        <v>3</v>
      </c>
      <c r="E741" t="s">
        <v>13</v>
      </c>
      <c r="F741" t="s">
        <v>13</v>
      </c>
      <c r="G741" t="s">
        <v>2733</v>
      </c>
      <c r="H741" s="3" t="s">
        <v>2734</v>
      </c>
      <c r="I741" t="s">
        <v>1002</v>
      </c>
      <c r="J741" t="s">
        <v>1873</v>
      </c>
    </row>
    <row r="742" spans="1:10" ht="16" x14ac:dyDescent="0.2">
      <c r="A742" t="s">
        <v>2735</v>
      </c>
      <c r="B742" t="s">
        <v>2736</v>
      </c>
      <c r="C742" t="s">
        <v>2737</v>
      </c>
      <c r="D742">
        <v>1</v>
      </c>
      <c r="E742" t="s">
        <v>13</v>
      </c>
      <c r="F742" t="s">
        <v>13</v>
      </c>
      <c r="G742" t="s">
        <v>2733</v>
      </c>
      <c r="H742" s="3" t="s">
        <v>2738</v>
      </c>
      <c r="I742" t="s">
        <v>1002</v>
      </c>
      <c r="J742" t="s">
        <v>2739</v>
      </c>
    </row>
    <row r="743" spans="1:10" ht="16" x14ac:dyDescent="0.2">
      <c r="A743" t="s">
        <v>2740</v>
      </c>
      <c r="B743" t="s">
        <v>1269</v>
      </c>
      <c r="C743" t="s">
        <v>1270</v>
      </c>
      <c r="D743">
        <v>1</v>
      </c>
      <c r="E743" t="s">
        <v>13</v>
      </c>
      <c r="F743" t="s">
        <v>13</v>
      </c>
      <c r="G743" t="s">
        <v>2733</v>
      </c>
      <c r="H743" s="3" t="s">
        <v>2741</v>
      </c>
      <c r="I743" t="s">
        <v>1002</v>
      </c>
      <c r="J743" t="s">
        <v>2742</v>
      </c>
    </row>
    <row r="744" spans="1:10" ht="16" x14ac:dyDescent="0.2">
      <c r="A744" t="s">
        <v>1260</v>
      </c>
      <c r="B744" t="s">
        <v>2743</v>
      </c>
      <c r="C744" t="s">
        <v>2744</v>
      </c>
      <c r="D744">
        <v>1</v>
      </c>
      <c r="E744" t="s">
        <v>13</v>
      </c>
      <c r="F744" t="s">
        <v>13</v>
      </c>
      <c r="G744" t="s">
        <v>2733</v>
      </c>
      <c r="H744" s="3" t="s">
        <v>2734</v>
      </c>
      <c r="I744" t="s">
        <v>1002</v>
      </c>
      <c r="J744" t="s">
        <v>1263</v>
      </c>
    </row>
    <row r="745" spans="1:10" ht="16" x14ac:dyDescent="0.2">
      <c r="A745" t="s">
        <v>1250</v>
      </c>
      <c r="B745" t="s">
        <v>2745</v>
      </c>
      <c r="C745" t="s">
        <v>2746</v>
      </c>
      <c r="D745">
        <v>4</v>
      </c>
      <c r="E745">
        <f>582</f>
        <v>582</v>
      </c>
      <c r="F745" t="s">
        <v>13</v>
      </c>
      <c r="G745" t="s">
        <v>2747</v>
      </c>
      <c r="H745" s="3" t="s">
        <v>2748</v>
      </c>
      <c r="I745" t="s">
        <v>926</v>
      </c>
      <c r="J745" t="s">
        <v>1254</v>
      </c>
    </row>
    <row r="746" spans="1:10" ht="16" x14ac:dyDescent="0.2">
      <c r="A746" t="s">
        <v>2749</v>
      </c>
      <c r="B746" t="s">
        <v>2750</v>
      </c>
      <c r="C746" t="s">
        <v>2751</v>
      </c>
      <c r="D746">
        <v>1</v>
      </c>
      <c r="E746" t="s">
        <v>730</v>
      </c>
      <c r="F746" t="s">
        <v>13</v>
      </c>
      <c r="G746" t="s">
        <v>2752</v>
      </c>
      <c r="H746" s="3" t="s">
        <v>2753</v>
      </c>
      <c r="I746" t="s">
        <v>1282</v>
      </c>
      <c r="J746" t="s">
        <v>2754</v>
      </c>
    </row>
    <row r="747" spans="1:10" ht="16" x14ac:dyDescent="0.2">
      <c r="A747" t="s">
        <v>2749</v>
      </c>
      <c r="B747" t="s">
        <v>2755</v>
      </c>
      <c r="C747" t="s">
        <v>2756</v>
      </c>
      <c r="D747">
        <v>2</v>
      </c>
      <c r="E747" t="s">
        <v>730</v>
      </c>
      <c r="F747" t="s">
        <v>13</v>
      </c>
      <c r="G747" t="s">
        <v>2752</v>
      </c>
      <c r="H747" s="3" t="s">
        <v>2757</v>
      </c>
      <c r="I747" t="s">
        <v>1282</v>
      </c>
      <c r="J747" t="s">
        <v>2754</v>
      </c>
    </row>
    <row r="748" spans="1:10" ht="16" x14ac:dyDescent="0.2">
      <c r="A748" t="s">
        <v>2749</v>
      </c>
      <c r="B748" t="s">
        <v>2758</v>
      </c>
      <c r="C748" t="s">
        <v>2759</v>
      </c>
      <c r="D748">
        <v>4</v>
      </c>
      <c r="E748" t="s">
        <v>730</v>
      </c>
      <c r="F748" t="s">
        <v>13</v>
      </c>
      <c r="G748" t="s">
        <v>2752</v>
      </c>
      <c r="H748" s="3" t="s">
        <v>2757</v>
      </c>
      <c r="I748" t="s">
        <v>1282</v>
      </c>
      <c r="J748" t="s">
        <v>2754</v>
      </c>
    </row>
    <row r="749" spans="1:10" ht="16" x14ac:dyDescent="0.2">
      <c r="A749" t="s">
        <v>2749</v>
      </c>
      <c r="B749" t="s">
        <v>2760</v>
      </c>
      <c r="C749" t="s">
        <v>2761</v>
      </c>
      <c r="D749">
        <v>3</v>
      </c>
      <c r="E749" t="s">
        <v>730</v>
      </c>
      <c r="F749" t="s">
        <v>13</v>
      </c>
      <c r="G749" t="s">
        <v>2752</v>
      </c>
      <c r="H749" s="3" t="s">
        <v>2757</v>
      </c>
      <c r="I749" t="s">
        <v>1282</v>
      </c>
      <c r="J749" t="s">
        <v>2754</v>
      </c>
    </row>
    <row r="750" spans="1:10" ht="32" x14ac:dyDescent="0.2">
      <c r="A750" t="s">
        <v>2762</v>
      </c>
      <c r="B750" t="s">
        <v>2763</v>
      </c>
      <c r="C750" t="s">
        <v>2764</v>
      </c>
      <c r="D750">
        <v>1</v>
      </c>
      <c r="E750" t="s">
        <v>1280</v>
      </c>
      <c r="F750" t="s">
        <v>13</v>
      </c>
      <c r="G750" t="s">
        <v>2765</v>
      </c>
      <c r="H750" s="3" t="s">
        <v>2766</v>
      </c>
      <c r="I750" t="s">
        <v>1276</v>
      </c>
      <c r="J750" t="s">
        <v>2767</v>
      </c>
    </row>
    <row r="751" spans="1:10" ht="16" x14ac:dyDescent="0.2">
      <c r="A751" t="s">
        <v>2768</v>
      </c>
      <c r="B751" t="s">
        <v>2769</v>
      </c>
      <c r="C751" t="s">
        <v>2770</v>
      </c>
      <c r="D751">
        <v>4</v>
      </c>
      <c r="E751" t="s">
        <v>13</v>
      </c>
      <c r="F751" t="s">
        <v>13</v>
      </c>
      <c r="G751" t="s">
        <v>2771</v>
      </c>
      <c r="H751" s="3" t="s">
        <v>2772</v>
      </c>
      <c r="I751" t="s">
        <v>16</v>
      </c>
      <c r="J751" t="s">
        <v>2773</v>
      </c>
    </row>
    <row r="752" spans="1:10" ht="16" x14ac:dyDescent="0.2">
      <c r="A752" t="s">
        <v>2774</v>
      </c>
      <c r="B752" t="s">
        <v>2775</v>
      </c>
      <c r="C752" t="s">
        <v>2776</v>
      </c>
      <c r="D752">
        <v>6</v>
      </c>
      <c r="E752" t="s">
        <v>13</v>
      </c>
      <c r="F752" t="s">
        <v>13</v>
      </c>
      <c r="G752" t="s">
        <v>2771</v>
      </c>
      <c r="H752" s="3" t="s">
        <v>2777</v>
      </c>
      <c r="I752" t="s">
        <v>362</v>
      </c>
      <c r="J752" t="s">
        <v>2778</v>
      </c>
    </row>
    <row r="753" spans="1:10" ht="16" x14ac:dyDescent="0.2">
      <c r="A753" t="s">
        <v>2779</v>
      </c>
      <c r="B753" t="s">
        <v>2780</v>
      </c>
      <c r="C753" t="s">
        <v>2781</v>
      </c>
      <c r="D753">
        <v>2</v>
      </c>
      <c r="E753" t="s">
        <v>13</v>
      </c>
      <c r="F753" t="s">
        <v>13</v>
      </c>
      <c r="G753" t="s">
        <v>2771</v>
      </c>
      <c r="H753" s="3" t="s">
        <v>2772</v>
      </c>
      <c r="I753" t="s">
        <v>16</v>
      </c>
      <c r="J753" t="s">
        <v>2782</v>
      </c>
    </row>
    <row r="754" spans="1:10" ht="16" x14ac:dyDescent="0.2">
      <c r="A754" t="s">
        <v>2783</v>
      </c>
      <c r="B754" t="s">
        <v>2784</v>
      </c>
      <c r="C754" t="s">
        <v>2785</v>
      </c>
      <c r="D754">
        <v>1</v>
      </c>
      <c r="E754" t="s">
        <v>13</v>
      </c>
      <c r="F754" t="s">
        <v>13</v>
      </c>
      <c r="G754" t="s">
        <v>2771</v>
      </c>
      <c r="H754" s="3" t="s">
        <v>2777</v>
      </c>
      <c r="I754" t="s">
        <v>362</v>
      </c>
      <c r="J754" t="s">
        <v>2786</v>
      </c>
    </row>
    <row r="755" spans="1:10" ht="16" x14ac:dyDescent="0.2">
      <c r="A755" t="s">
        <v>2768</v>
      </c>
      <c r="B755" t="s">
        <v>2780</v>
      </c>
      <c r="C755" t="s">
        <v>2781</v>
      </c>
      <c r="D755">
        <v>3</v>
      </c>
      <c r="E755" t="s">
        <v>13</v>
      </c>
      <c r="F755" t="s">
        <v>13</v>
      </c>
      <c r="G755" t="s">
        <v>2771</v>
      </c>
      <c r="H755" s="3" t="s">
        <v>2772</v>
      </c>
      <c r="I755" t="s">
        <v>16</v>
      </c>
      <c r="J755" t="s">
        <v>2773</v>
      </c>
    </row>
    <row r="756" spans="1:10" ht="16" x14ac:dyDescent="0.2">
      <c r="A756" t="s">
        <v>2783</v>
      </c>
      <c r="B756" t="s">
        <v>2775</v>
      </c>
      <c r="C756" t="s">
        <v>2776</v>
      </c>
      <c r="D756">
        <v>2</v>
      </c>
      <c r="E756" t="s">
        <v>13</v>
      </c>
      <c r="F756" t="s">
        <v>13</v>
      </c>
      <c r="G756" t="s">
        <v>2771</v>
      </c>
      <c r="H756" s="3" t="s">
        <v>2777</v>
      </c>
      <c r="I756" t="s">
        <v>362</v>
      </c>
      <c r="J756" t="s">
        <v>2786</v>
      </c>
    </row>
    <row r="757" spans="1:10" ht="16" x14ac:dyDescent="0.2">
      <c r="A757" t="s">
        <v>2783</v>
      </c>
      <c r="B757" t="s">
        <v>2787</v>
      </c>
      <c r="C757" t="s">
        <v>2788</v>
      </c>
      <c r="D757">
        <v>3</v>
      </c>
      <c r="E757" t="s">
        <v>13</v>
      </c>
      <c r="F757" t="s">
        <v>13</v>
      </c>
      <c r="G757" t="s">
        <v>2771</v>
      </c>
      <c r="H757" s="3" t="s">
        <v>2777</v>
      </c>
      <c r="I757" t="s">
        <v>362</v>
      </c>
      <c r="J757" t="s">
        <v>2786</v>
      </c>
    </row>
    <row r="758" spans="1:10" ht="16" x14ac:dyDescent="0.2">
      <c r="A758" t="s">
        <v>2774</v>
      </c>
      <c r="B758" t="s">
        <v>2787</v>
      </c>
      <c r="C758" t="s">
        <v>2788</v>
      </c>
      <c r="D758">
        <v>3</v>
      </c>
      <c r="E758" t="s">
        <v>13</v>
      </c>
      <c r="F758" t="s">
        <v>13</v>
      </c>
      <c r="G758" t="s">
        <v>2771</v>
      </c>
      <c r="H758" s="3" t="s">
        <v>2777</v>
      </c>
      <c r="I758" t="s">
        <v>362</v>
      </c>
      <c r="J758" t="s">
        <v>2778</v>
      </c>
    </row>
    <row r="759" spans="1:10" ht="16" x14ac:dyDescent="0.2">
      <c r="A759" t="s">
        <v>2774</v>
      </c>
      <c r="B759" t="s">
        <v>2784</v>
      </c>
      <c r="C759" t="s">
        <v>2785</v>
      </c>
      <c r="D759">
        <v>5</v>
      </c>
      <c r="E759" t="s">
        <v>13</v>
      </c>
      <c r="F759" t="s">
        <v>13</v>
      </c>
      <c r="G759" t="s">
        <v>2771</v>
      </c>
      <c r="H759" s="3" t="s">
        <v>2777</v>
      </c>
      <c r="I759" t="s">
        <v>362</v>
      </c>
      <c r="J759" t="s">
        <v>2778</v>
      </c>
    </row>
    <row r="760" spans="1:10" ht="16" x14ac:dyDescent="0.2">
      <c r="A760" t="s">
        <v>2774</v>
      </c>
      <c r="B760" t="s">
        <v>2789</v>
      </c>
      <c r="C760" t="s">
        <v>2790</v>
      </c>
      <c r="D760">
        <v>2</v>
      </c>
      <c r="E760" t="s">
        <v>13</v>
      </c>
      <c r="F760" t="s">
        <v>13</v>
      </c>
      <c r="G760" t="s">
        <v>2771</v>
      </c>
      <c r="H760" s="3" t="s">
        <v>2777</v>
      </c>
      <c r="I760" t="s">
        <v>362</v>
      </c>
      <c r="J760" t="s">
        <v>2778</v>
      </c>
    </row>
    <row r="761" spans="1:10" ht="16" x14ac:dyDescent="0.2">
      <c r="A761" t="s">
        <v>2779</v>
      </c>
      <c r="B761" t="s">
        <v>2769</v>
      </c>
      <c r="C761" t="s">
        <v>2770</v>
      </c>
      <c r="D761">
        <v>4</v>
      </c>
      <c r="E761" t="s">
        <v>13</v>
      </c>
      <c r="F761" t="s">
        <v>13</v>
      </c>
      <c r="G761" t="s">
        <v>2771</v>
      </c>
      <c r="H761" s="3" t="s">
        <v>2772</v>
      </c>
      <c r="I761" t="s">
        <v>16</v>
      </c>
      <c r="J761" t="s">
        <v>2782</v>
      </c>
    </row>
    <row r="762" spans="1:10" ht="16" x14ac:dyDescent="0.2">
      <c r="A762" t="s">
        <v>2791</v>
      </c>
      <c r="B762" t="s">
        <v>2792</v>
      </c>
      <c r="C762" t="s">
        <v>2793</v>
      </c>
      <c r="D762">
        <v>2</v>
      </c>
      <c r="E762" t="s">
        <v>13</v>
      </c>
      <c r="F762" t="s">
        <v>13</v>
      </c>
      <c r="G762" t="s">
        <v>2794</v>
      </c>
      <c r="H762" s="3" t="s">
        <v>2795</v>
      </c>
      <c r="I762" t="s">
        <v>2796</v>
      </c>
      <c r="J762" t="s">
        <v>2797</v>
      </c>
    </row>
    <row r="763" spans="1:10" ht="16" x14ac:dyDescent="0.2">
      <c r="A763" t="s">
        <v>2798</v>
      </c>
      <c r="B763" t="s">
        <v>2799</v>
      </c>
      <c r="C763" t="s">
        <v>2800</v>
      </c>
      <c r="D763">
        <v>1</v>
      </c>
      <c r="E763" t="s">
        <v>13</v>
      </c>
      <c r="F763" t="s">
        <v>13</v>
      </c>
      <c r="G763" t="s">
        <v>2801</v>
      </c>
      <c r="H763" s="3" t="s">
        <v>2802</v>
      </c>
      <c r="I763" t="s">
        <v>626</v>
      </c>
      <c r="J763" t="s">
        <v>2803</v>
      </c>
    </row>
    <row r="764" spans="1:10" ht="16" x14ac:dyDescent="0.2">
      <c r="A764" t="s">
        <v>2798</v>
      </c>
      <c r="B764" t="s">
        <v>2804</v>
      </c>
      <c r="C764" t="s">
        <v>2805</v>
      </c>
      <c r="D764">
        <v>3</v>
      </c>
      <c r="E764" t="s">
        <v>13</v>
      </c>
      <c r="F764" t="s">
        <v>13</v>
      </c>
      <c r="G764" t="s">
        <v>2801</v>
      </c>
      <c r="H764" s="3" t="s">
        <v>2802</v>
      </c>
      <c r="I764" t="s">
        <v>626</v>
      </c>
      <c r="J764" t="s">
        <v>2803</v>
      </c>
    </row>
    <row r="765" spans="1:10" ht="16" x14ac:dyDescent="0.2">
      <c r="A765" t="s">
        <v>2798</v>
      </c>
      <c r="B765" t="s">
        <v>2806</v>
      </c>
      <c r="C765" t="s">
        <v>2807</v>
      </c>
      <c r="D765">
        <v>2</v>
      </c>
      <c r="E765" t="s">
        <v>13</v>
      </c>
      <c r="F765" t="s">
        <v>13</v>
      </c>
      <c r="G765" t="s">
        <v>2801</v>
      </c>
      <c r="H765" s="3" t="s">
        <v>2802</v>
      </c>
      <c r="I765" t="s">
        <v>626</v>
      </c>
      <c r="J765" t="s">
        <v>2803</v>
      </c>
    </row>
    <row r="766" spans="1:10" ht="16" x14ac:dyDescent="0.2">
      <c r="A766" t="s">
        <v>2808</v>
      </c>
      <c r="B766" t="s">
        <v>2809</v>
      </c>
      <c r="C766" t="s">
        <v>2810</v>
      </c>
      <c r="D766">
        <v>2</v>
      </c>
      <c r="E766" t="s">
        <v>13</v>
      </c>
      <c r="F766" t="s">
        <v>13</v>
      </c>
      <c r="G766" t="s">
        <v>2811</v>
      </c>
      <c r="H766" s="3" t="s">
        <v>2812</v>
      </c>
      <c r="I766" t="s">
        <v>2813</v>
      </c>
      <c r="J766" t="s">
        <v>2814</v>
      </c>
    </row>
    <row r="767" spans="1:10" ht="16" x14ac:dyDescent="0.2">
      <c r="A767" t="s">
        <v>2815</v>
      </c>
      <c r="B767" t="s">
        <v>2816</v>
      </c>
      <c r="C767" t="s">
        <v>2817</v>
      </c>
      <c r="D767">
        <v>2</v>
      </c>
      <c r="E767" t="s">
        <v>13</v>
      </c>
      <c r="F767" t="s">
        <v>13</v>
      </c>
      <c r="G767" t="s">
        <v>2811</v>
      </c>
      <c r="H767" s="3" t="s">
        <v>2818</v>
      </c>
      <c r="I767" t="s">
        <v>2813</v>
      </c>
      <c r="J767" t="s">
        <v>2819</v>
      </c>
    </row>
    <row r="768" spans="1:10" ht="16" x14ac:dyDescent="0.2">
      <c r="A768" t="s">
        <v>2820</v>
      </c>
      <c r="B768" t="s">
        <v>2821</v>
      </c>
      <c r="C768" t="s">
        <v>2822</v>
      </c>
      <c r="D768">
        <v>1</v>
      </c>
      <c r="E768" t="s">
        <v>13</v>
      </c>
      <c r="F768" t="s">
        <v>13</v>
      </c>
      <c r="G768" t="s">
        <v>2811</v>
      </c>
      <c r="H768" s="3" t="s">
        <v>2823</v>
      </c>
      <c r="I768" t="s">
        <v>2813</v>
      </c>
      <c r="J768" t="s">
        <v>2824</v>
      </c>
    </row>
    <row r="769" spans="1:10" ht="16" x14ac:dyDescent="0.2">
      <c r="A769" t="s">
        <v>2825</v>
      </c>
      <c r="B769" t="s">
        <v>2826</v>
      </c>
      <c r="C769" t="s">
        <v>2827</v>
      </c>
      <c r="D769">
        <v>1</v>
      </c>
      <c r="E769" t="s">
        <v>13</v>
      </c>
      <c r="F769" t="s">
        <v>13</v>
      </c>
      <c r="G769" t="s">
        <v>2811</v>
      </c>
      <c r="H769" s="3" t="s">
        <v>2828</v>
      </c>
      <c r="I769" t="s">
        <v>2813</v>
      </c>
      <c r="J769" t="s">
        <v>2829</v>
      </c>
    </row>
    <row r="770" spans="1:10" ht="16" x14ac:dyDescent="0.2">
      <c r="A770" t="s">
        <v>2808</v>
      </c>
      <c r="B770" t="s">
        <v>2830</v>
      </c>
      <c r="C770" t="s">
        <v>2831</v>
      </c>
      <c r="D770">
        <v>3</v>
      </c>
      <c r="E770" t="s">
        <v>13</v>
      </c>
      <c r="F770" t="s">
        <v>13</v>
      </c>
      <c r="G770" t="s">
        <v>2811</v>
      </c>
      <c r="H770" s="3" t="s">
        <v>2828</v>
      </c>
      <c r="I770" t="s">
        <v>2813</v>
      </c>
      <c r="J770" t="s">
        <v>2814</v>
      </c>
    </row>
    <row r="771" spans="1:10" ht="16" x14ac:dyDescent="0.2">
      <c r="A771" t="s">
        <v>2820</v>
      </c>
      <c r="B771" t="s">
        <v>2816</v>
      </c>
      <c r="C771" t="s">
        <v>2817</v>
      </c>
      <c r="D771">
        <v>2</v>
      </c>
      <c r="E771" t="s">
        <v>13</v>
      </c>
      <c r="F771" t="s">
        <v>13</v>
      </c>
      <c r="G771" t="s">
        <v>2811</v>
      </c>
      <c r="H771" s="3" t="s">
        <v>2823</v>
      </c>
      <c r="I771" t="s">
        <v>2813</v>
      </c>
      <c r="J771" t="s">
        <v>2824</v>
      </c>
    </row>
    <row r="772" spans="1:10" ht="16" x14ac:dyDescent="0.2">
      <c r="A772" t="s">
        <v>2808</v>
      </c>
      <c r="B772" t="s">
        <v>2832</v>
      </c>
      <c r="C772" t="s">
        <v>2833</v>
      </c>
      <c r="D772">
        <v>1</v>
      </c>
      <c r="E772" t="s">
        <v>13</v>
      </c>
      <c r="F772" t="s">
        <v>13</v>
      </c>
      <c r="G772" t="s">
        <v>2811</v>
      </c>
      <c r="H772" s="3" t="s">
        <v>2828</v>
      </c>
      <c r="I772" t="s">
        <v>2813</v>
      </c>
      <c r="J772" t="s">
        <v>2814</v>
      </c>
    </row>
    <row r="773" spans="1:10" ht="16" x14ac:dyDescent="0.2">
      <c r="A773" t="s">
        <v>2815</v>
      </c>
      <c r="B773" t="s">
        <v>2821</v>
      </c>
      <c r="C773" t="s">
        <v>2822</v>
      </c>
      <c r="D773">
        <v>1</v>
      </c>
      <c r="E773" t="s">
        <v>13</v>
      </c>
      <c r="F773" t="s">
        <v>13</v>
      </c>
      <c r="G773" t="s">
        <v>2811</v>
      </c>
      <c r="H773" s="3" t="s">
        <v>2834</v>
      </c>
      <c r="I773" t="s">
        <v>2813</v>
      </c>
      <c r="J773" t="s">
        <v>2819</v>
      </c>
    </row>
    <row r="774" spans="1:10" ht="16" x14ac:dyDescent="0.2">
      <c r="A774" t="s">
        <v>2835</v>
      </c>
      <c r="B774" t="s">
        <v>2836</v>
      </c>
      <c r="C774" t="s">
        <v>2837</v>
      </c>
      <c r="D774">
        <v>1</v>
      </c>
      <c r="E774" t="s">
        <v>13</v>
      </c>
      <c r="F774" t="s">
        <v>13</v>
      </c>
      <c r="G774" t="s">
        <v>2838</v>
      </c>
      <c r="H774" s="3" t="s">
        <v>2839</v>
      </c>
      <c r="I774" t="s">
        <v>2796</v>
      </c>
      <c r="J774" t="s">
        <v>2840</v>
      </c>
    </row>
    <row r="775" spans="1:10" ht="16" x14ac:dyDescent="0.2">
      <c r="A775" t="s">
        <v>2841</v>
      </c>
      <c r="B775" t="s">
        <v>2842</v>
      </c>
      <c r="C775" t="s">
        <v>2843</v>
      </c>
      <c r="D775">
        <v>4</v>
      </c>
      <c r="E775" t="s">
        <v>13</v>
      </c>
      <c r="F775" t="s">
        <v>13</v>
      </c>
      <c r="G775" t="s">
        <v>2844</v>
      </c>
      <c r="H775" s="3" t="s">
        <v>2845</v>
      </c>
      <c r="I775" t="s">
        <v>69</v>
      </c>
      <c r="J775" t="s">
        <v>2846</v>
      </c>
    </row>
    <row r="776" spans="1:10" ht="16" x14ac:dyDescent="0.2">
      <c r="A776" t="s">
        <v>2847</v>
      </c>
      <c r="B776" t="s">
        <v>2848</v>
      </c>
      <c r="C776" t="s">
        <v>2849</v>
      </c>
      <c r="D776">
        <v>1</v>
      </c>
      <c r="E776">
        <f>530</f>
        <v>530</v>
      </c>
      <c r="F776" t="s">
        <v>13</v>
      </c>
      <c r="G776" t="s">
        <v>2850</v>
      </c>
      <c r="H776" s="3" t="s">
        <v>2851</v>
      </c>
      <c r="I776" t="s">
        <v>461</v>
      </c>
      <c r="J776" t="s">
        <v>2852</v>
      </c>
    </row>
    <row r="777" spans="1:10" ht="16" x14ac:dyDescent="0.2">
      <c r="A777" t="s">
        <v>2853</v>
      </c>
      <c r="B777" t="s">
        <v>2854</v>
      </c>
      <c r="C777" t="s">
        <v>2855</v>
      </c>
      <c r="D777">
        <v>1</v>
      </c>
      <c r="E777">
        <f>530</f>
        <v>530</v>
      </c>
      <c r="F777" t="s">
        <v>13</v>
      </c>
      <c r="G777" t="s">
        <v>2850</v>
      </c>
      <c r="H777" s="3" t="s">
        <v>2856</v>
      </c>
      <c r="I777" t="s">
        <v>461</v>
      </c>
      <c r="J777" t="s">
        <v>2857</v>
      </c>
    </row>
    <row r="778" spans="1:10" ht="16" x14ac:dyDescent="0.2">
      <c r="A778" t="s">
        <v>2847</v>
      </c>
      <c r="B778" t="s">
        <v>2858</v>
      </c>
      <c r="C778" t="s">
        <v>2859</v>
      </c>
      <c r="D778">
        <v>2</v>
      </c>
      <c r="E778">
        <f>530</f>
        <v>530</v>
      </c>
      <c r="F778" t="s">
        <v>13</v>
      </c>
      <c r="G778" t="s">
        <v>2850</v>
      </c>
      <c r="H778" s="3" t="s">
        <v>2851</v>
      </c>
      <c r="I778" t="s">
        <v>461</v>
      </c>
      <c r="J778" t="s">
        <v>2852</v>
      </c>
    </row>
    <row r="779" spans="1:10" ht="16" x14ac:dyDescent="0.2">
      <c r="A779" t="s">
        <v>2853</v>
      </c>
      <c r="B779" t="s">
        <v>2860</v>
      </c>
      <c r="C779" t="s">
        <v>2861</v>
      </c>
      <c r="D779">
        <v>3</v>
      </c>
      <c r="E779">
        <f>530</f>
        <v>530</v>
      </c>
      <c r="F779" t="s">
        <v>13</v>
      </c>
      <c r="G779" t="s">
        <v>2850</v>
      </c>
      <c r="H779" s="3" t="s">
        <v>2856</v>
      </c>
      <c r="I779" t="s">
        <v>461</v>
      </c>
      <c r="J779" t="s">
        <v>2857</v>
      </c>
    </row>
    <row r="780" spans="1:10" ht="16" x14ac:dyDescent="0.2">
      <c r="A780" t="s">
        <v>2862</v>
      </c>
      <c r="B780" t="s">
        <v>2854</v>
      </c>
      <c r="C780" t="s">
        <v>2855</v>
      </c>
      <c r="D780">
        <v>1</v>
      </c>
      <c r="E780">
        <f>530</f>
        <v>530</v>
      </c>
      <c r="F780" t="s">
        <v>13</v>
      </c>
      <c r="G780" t="s">
        <v>2850</v>
      </c>
      <c r="H780" s="3" t="s">
        <v>2856</v>
      </c>
      <c r="I780" t="s">
        <v>461</v>
      </c>
      <c r="J780" t="s">
        <v>2863</v>
      </c>
    </row>
    <row r="781" spans="1:10" ht="16" x14ac:dyDescent="0.2">
      <c r="A781" t="s">
        <v>2862</v>
      </c>
      <c r="B781" t="s">
        <v>2860</v>
      </c>
      <c r="C781" t="s">
        <v>2861</v>
      </c>
      <c r="D781">
        <v>2</v>
      </c>
      <c r="E781">
        <f>530</f>
        <v>530</v>
      </c>
      <c r="F781" t="s">
        <v>13</v>
      </c>
      <c r="G781" t="s">
        <v>2850</v>
      </c>
      <c r="H781" s="3" t="s">
        <v>2856</v>
      </c>
      <c r="I781" t="s">
        <v>461</v>
      </c>
      <c r="J781" t="s">
        <v>2863</v>
      </c>
    </row>
    <row r="782" spans="1:10" ht="16" x14ac:dyDescent="0.2">
      <c r="A782" t="s">
        <v>2853</v>
      </c>
      <c r="B782" t="s">
        <v>2864</v>
      </c>
      <c r="C782" t="s">
        <v>2865</v>
      </c>
      <c r="D782">
        <v>2</v>
      </c>
      <c r="E782">
        <f>530</f>
        <v>530</v>
      </c>
      <c r="F782" t="s">
        <v>13</v>
      </c>
      <c r="G782" t="s">
        <v>2850</v>
      </c>
      <c r="H782" s="3" t="s">
        <v>2866</v>
      </c>
      <c r="I782" t="s">
        <v>461</v>
      </c>
      <c r="J782" t="s">
        <v>2857</v>
      </c>
    </row>
    <row r="783" spans="1:10" ht="16" x14ac:dyDescent="0.2">
      <c r="A783" t="s">
        <v>2867</v>
      </c>
      <c r="B783" t="s">
        <v>2868</v>
      </c>
      <c r="C783" t="s">
        <v>2869</v>
      </c>
      <c r="D783">
        <v>6</v>
      </c>
      <c r="E783" t="s">
        <v>2870</v>
      </c>
      <c r="F783" t="s">
        <v>13</v>
      </c>
      <c r="G783" t="s">
        <v>2871</v>
      </c>
      <c r="H783" s="3" t="s">
        <v>2872</v>
      </c>
      <c r="I783" t="s">
        <v>62</v>
      </c>
      <c r="J783" t="s">
        <v>2873</v>
      </c>
    </row>
    <row r="784" spans="1:10" ht="16" x14ac:dyDescent="0.2">
      <c r="A784" t="s">
        <v>2874</v>
      </c>
      <c r="B784" t="s">
        <v>2875</v>
      </c>
      <c r="C784" t="s">
        <v>2876</v>
      </c>
      <c r="D784">
        <v>2</v>
      </c>
      <c r="E784" t="s">
        <v>2870</v>
      </c>
      <c r="F784" t="s">
        <v>13</v>
      </c>
      <c r="G784" t="s">
        <v>2871</v>
      </c>
      <c r="H784" s="3" t="s">
        <v>2872</v>
      </c>
      <c r="I784" t="s">
        <v>62</v>
      </c>
      <c r="J784" t="s">
        <v>2877</v>
      </c>
    </row>
    <row r="785" spans="1:10" ht="16" x14ac:dyDescent="0.2">
      <c r="A785" t="s">
        <v>2878</v>
      </c>
      <c r="B785" t="s">
        <v>2879</v>
      </c>
      <c r="C785" t="s">
        <v>2880</v>
      </c>
      <c r="D785">
        <v>4</v>
      </c>
      <c r="E785" t="s">
        <v>2870</v>
      </c>
      <c r="F785" t="s">
        <v>13</v>
      </c>
      <c r="G785" t="s">
        <v>2871</v>
      </c>
      <c r="H785" s="3" t="s">
        <v>2881</v>
      </c>
      <c r="I785" t="s">
        <v>62</v>
      </c>
      <c r="J785" t="s">
        <v>2882</v>
      </c>
    </row>
    <row r="786" spans="1:10" ht="16" x14ac:dyDescent="0.2">
      <c r="A786" t="s">
        <v>2883</v>
      </c>
      <c r="B786" t="s">
        <v>2884</v>
      </c>
      <c r="C786" t="s">
        <v>2885</v>
      </c>
      <c r="D786">
        <v>1</v>
      </c>
      <c r="E786" t="s">
        <v>2870</v>
      </c>
      <c r="F786" t="s">
        <v>13</v>
      </c>
      <c r="G786" t="s">
        <v>2871</v>
      </c>
      <c r="H786" s="3" t="s">
        <v>2886</v>
      </c>
      <c r="I786" t="s">
        <v>62</v>
      </c>
      <c r="J786" t="s">
        <v>2887</v>
      </c>
    </row>
    <row r="787" spans="1:10" ht="16" x14ac:dyDescent="0.2">
      <c r="A787" t="s">
        <v>2888</v>
      </c>
      <c r="B787" t="s">
        <v>2889</v>
      </c>
      <c r="C787" t="s">
        <v>2890</v>
      </c>
      <c r="D787">
        <v>4</v>
      </c>
      <c r="E787" t="s">
        <v>2870</v>
      </c>
      <c r="F787" t="s">
        <v>13</v>
      </c>
      <c r="G787" t="s">
        <v>2871</v>
      </c>
      <c r="H787" s="3" t="s">
        <v>2891</v>
      </c>
      <c r="I787" t="s">
        <v>62</v>
      </c>
      <c r="J787" t="s">
        <v>2892</v>
      </c>
    </row>
    <row r="788" spans="1:10" ht="16" x14ac:dyDescent="0.2">
      <c r="A788" t="s">
        <v>2888</v>
      </c>
      <c r="B788" t="s">
        <v>2893</v>
      </c>
      <c r="C788" t="s">
        <v>2894</v>
      </c>
      <c r="D788">
        <v>2</v>
      </c>
      <c r="E788" t="s">
        <v>2870</v>
      </c>
      <c r="F788" t="s">
        <v>13</v>
      </c>
      <c r="G788" t="s">
        <v>2871</v>
      </c>
      <c r="H788" s="3" t="s">
        <v>2891</v>
      </c>
      <c r="I788" t="s">
        <v>62</v>
      </c>
      <c r="J788" t="s">
        <v>2892</v>
      </c>
    </row>
    <row r="789" spans="1:10" ht="16" x14ac:dyDescent="0.2">
      <c r="A789" t="s">
        <v>2888</v>
      </c>
      <c r="B789" t="s">
        <v>2895</v>
      </c>
      <c r="C789" t="s">
        <v>2896</v>
      </c>
      <c r="D789">
        <v>1</v>
      </c>
      <c r="E789" t="s">
        <v>2870</v>
      </c>
      <c r="F789" t="s">
        <v>13</v>
      </c>
      <c r="G789" t="s">
        <v>2871</v>
      </c>
      <c r="H789" s="3" t="s">
        <v>2891</v>
      </c>
      <c r="I789" t="s">
        <v>62</v>
      </c>
      <c r="J789" t="s">
        <v>2892</v>
      </c>
    </row>
    <row r="790" spans="1:10" ht="16" x14ac:dyDescent="0.2">
      <c r="A790" t="s">
        <v>2897</v>
      </c>
      <c r="B790" t="s">
        <v>2884</v>
      </c>
      <c r="C790" t="s">
        <v>2885</v>
      </c>
      <c r="D790">
        <v>1</v>
      </c>
      <c r="E790" t="s">
        <v>2870</v>
      </c>
      <c r="F790" t="s">
        <v>13</v>
      </c>
      <c r="G790" t="s">
        <v>2871</v>
      </c>
      <c r="H790" s="3" t="s">
        <v>2891</v>
      </c>
      <c r="I790" t="s">
        <v>62</v>
      </c>
      <c r="J790" t="s">
        <v>2898</v>
      </c>
    </row>
    <row r="791" spans="1:10" ht="16" x14ac:dyDescent="0.2">
      <c r="A791" t="s">
        <v>2899</v>
      </c>
      <c r="B791" t="s">
        <v>2900</v>
      </c>
      <c r="C791" t="s">
        <v>2901</v>
      </c>
      <c r="D791">
        <v>3</v>
      </c>
      <c r="E791" t="s">
        <v>2870</v>
      </c>
      <c r="F791" t="s">
        <v>13</v>
      </c>
      <c r="G791" t="s">
        <v>2871</v>
      </c>
      <c r="H791" s="3" t="s">
        <v>2902</v>
      </c>
      <c r="I791" t="s">
        <v>62</v>
      </c>
      <c r="J791" t="s">
        <v>2903</v>
      </c>
    </row>
    <row r="792" spans="1:10" ht="16" x14ac:dyDescent="0.2">
      <c r="A792" t="s">
        <v>2904</v>
      </c>
      <c r="B792" t="s">
        <v>2905</v>
      </c>
      <c r="C792" t="s">
        <v>2906</v>
      </c>
      <c r="D792">
        <v>3</v>
      </c>
      <c r="E792" t="s">
        <v>2870</v>
      </c>
      <c r="F792" t="s">
        <v>13</v>
      </c>
      <c r="G792" t="s">
        <v>2871</v>
      </c>
      <c r="H792" s="3" t="s">
        <v>2907</v>
      </c>
      <c r="I792" t="s">
        <v>62</v>
      </c>
      <c r="J792" t="s">
        <v>2908</v>
      </c>
    </row>
    <row r="793" spans="1:10" ht="16" x14ac:dyDescent="0.2">
      <c r="A793" t="s">
        <v>2909</v>
      </c>
      <c r="B793" t="s">
        <v>2910</v>
      </c>
      <c r="C793" t="s">
        <v>2911</v>
      </c>
      <c r="D793">
        <v>3</v>
      </c>
      <c r="E793" t="s">
        <v>2870</v>
      </c>
      <c r="F793" t="s">
        <v>13</v>
      </c>
      <c r="G793" t="s">
        <v>2871</v>
      </c>
      <c r="H793" s="3" t="s">
        <v>2891</v>
      </c>
      <c r="I793" t="s">
        <v>62</v>
      </c>
      <c r="J793" t="s">
        <v>2912</v>
      </c>
    </row>
    <row r="794" spans="1:10" ht="16" x14ac:dyDescent="0.2">
      <c r="A794" t="s">
        <v>2899</v>
      </c>
      <c r="B794" t="s">
        <v>2913</v>
      </c>
      <c r="C794" t="s">
        <v>2914</v>
      </c>
      <c r="D794">
        <v>2</v>
      </c>
      <c r="E794" t="s">
        <v>2870</v>
      </c>
      <c r="F794" t="s">
        <v>13</v>
      </c>
      <c r="G794" t="s">
        <v>2871</v>
      </c>
      <c r="H794" s="3" t="s">
        <v>2902</v>
      </c>
      <c r="I794" t="s">
        <v>62</v>
      </c>
      <c r="J794" t="s">
        <v>2903</v>
      </c>
    </row>
    <row r="795" spans="1:10" ht="16" x14ac:dyDescent="0.2">
      <c r="A795" t="s">
        <v>2915</v>
      </c>
      <c r="B795" t="s">
        <v>1643</v>
      </c>
      <c r="C795" t="s">
        <v>2916</v>
      </c>
      <c r="D795">
        <v>2</v>
      </c>
      <c r="E795" t="s">
        <v>2870</v>
      </c>
      <c r="F795" t="s">
        <v>13</v>
      </c>
      <c r="G795" t="s">
        <v>2871</v>
      </c>
      <c r="H795" s="3" t="s">
        <v>2891</v>
      </c>
      <c r="I795" t="s">
        <v>62</v>
      </c>
      <c r="J795" t="s">
        <v>2917</v>
      </c>
    </row>
    <row r="796" spans="1:10" ht="16" x14ac:dyDescent="0.2">
      <c r="A796" t="s">
        <v>2918</v>
      </c>
      <c r="B796" t="s">
        <v>2919</v>
      </c>
      <c r="C796" t="s">
        <v>2920</v>
      </c>
      <c r="D796">
        <v>3</v>
      </c>
      <c r="E796" t="s">
        <v>2870</v>
      </c>
      <c r="F796" t="s">
        <v>13</v>
      </c>
      <c r="G796" t="s">
        <v>2871</v>
      </c>
      <c r="H796" s="3" t="s">
        <v>2921</v>
      </c>
      <c r="I796" t="s">
        <v>62</v>
      </c>
      <c r="J796" t="s">
        <v>2922</v>
      </c>
    </row>
    <row r="797" spans="1:10" ht="16" x14ac:dyDescent="0.2">
      <c r="A797" t="s">
        <v>2923</v>
      </c>
      <c r="B797" t="s">
        <v>2924</v>
      </c>
      <c r="C797" t="s">
        <v>2925</v>
      </c>
      <c r="D797">
        <v>3</v>
      </c>
      <c r="E797" t="s">
        <v>2870</v>
      </c>
      <c r="F797" t="s">
        <v>13</v>
      </c>
      <c r="G797" t="s">
        <v>2926</v>
      </c>
      <c r="H797" s="3" t="s">
        <v>2927</v>
      </c>
      <c r="I797" t="s">
        <v>62</v>
      </c>
      <c r="J797" t="s">
        <v>2928</v>
      </c>
    </row>
    <row r="798" spans="1:10" ht="16" x14ac:dyDescent="0.2">
      <c r="A798" t="s">
        <v>2929</v>
      </c>
      <c r="B798" t="s">
        <v>2930</v>
      </c>
      <c r="C798" t="s">
        <v>2931</v>
      </c>
      <c r="D798">
        <v>1</v>
      </c>
      <c r="E798" t="s">
        <v>13</v>
      </c>
      <c r="F798" t="s">
        <v>13</v>
      </c>
      <c r="G798" t="s">
        <v>2932</v>
      </c>
      <c r="H798" s="3" t="s">
        <v>2933</v>
      </c>
      <c r="I798" t="s">
        <v>69</v>
      </c>
      <c r="J798" t="s">
        <v>2934</v>
      </c>
    </row>
    <row r="799" spans="1:10" ht="16" x14ac:dyDescent="0.2">
      <c r="A799" t="s">
        <v>236</v>
      </c>
      <c r="B799" t="s">
        <v>2935</v>
      </c>
      <c r="C799" t="s">
        <v>2936</v>
      </c>
      <c r="D799">
        <v>5</v>
      </c>
      <c r="E799" t="s">
        <v>13</v>
      </c>
      <c r="F799" t="s">
        <v>13</v>
      </c>
      <c r="G799" t="s">
        <v>2932</v>
      </c>
      <c r="H799" s="3" t="s">
        <v>2937</v>
      </c>
      <c r="I799" t="s">
        <v>69</v>
      </c>
      <c r="J799" t="s">
        <v>240</v>
      </c>
    </row>
    <row r="800" spans="1:10" ht="16" x14ac:dyDescent="0.2">
      <c r="A800" t="s">
        <v>2938</v>
      </c>
      <c r="B800" t="s">
        <v>2939</v>
      </c>
      <c r="C800" t="s">
        <v>2940</v>
      </c>
      <c r="D800">
        <v>3</v>
      </c>
      <c r="E800" t="s">
        <v>13</v>
      </c>
      <c r="F800" t="s">
        <v>13</v>
      </c>
      <c r="G800" t="s">
        <v>2941</v>
      </c>
      <c r="H800" s="3" t="s">
        <v>2942</v>
      </c>
      <c r="I800" t="s">
        <v>2943</v>
      </c>
      <c r="J800" t="s">
        <v>2944</v>
      </c>
    </row>
    <row r="801" spans="1:10" ht="16" x14ac:dyDescent="0.2">
      <c r="A801" t="s">
        <v>2938</v>
      </c>
      <c r="B801" t="s">
        <v>2945</v>
      </c>
      <c r="C801" t="s">
        <v>2946</v>
      </c>
      <c r="D801">
        <v>2</v>
      </c>
      <c r="E801" t="s">
        <v>13</v>
      </c>
      <c r="F801" t="s">
        <v>13</v>
      </c>
      <c r="G801" t="s">
        <v>2941</v>
      </c>
      <c r="H801" s="3" t="s">
        <v>2942</v>
      </c>
      <c r="I801" t="s">
        <v>2943</v>
      </c>
      <c r="J801" t="s">
        <v>2944</v>
      </c>
    </row>
    <row r="802" spans="1:10" ht="16" x14ac:dyDescent="0.2">
      <c r="A802" t="s">
        <v>2938</v>
      </c>
      <c r="B802" t="s">
        <v>2947</v>
      </c>
      <c r="C802" t="s">
        <v>2948</v>
      </c>
      <c r="D802">
        <v>1</v>
      </c>
      <c r="E802" t="s">
        <v>13</v>
      </c>
      <c r="F802" t="s">
        <v>13</v>
      </c>
      <c r="G802" t="s">
        <v>2941</v>
      </c>
      <c r="H802" s="3" t="s">
        <v>2942</v>
      </c>
      <c r="I802" t="s">
        <v>2943</v>
      </c>
      <c r="J802" t="s">
        <v>2944</v>
      </c>
    </row>
    <row r="803" spans="1:10" ht="16" x14ac:dyDescent="0.2">
      <c r="A803" t="s">
        <v>2949</v>
      </c>
      <c r="B803" t="s">
        <v>2950</v>
      </c>
      <c r="C803" t="s">
        <v>2951</v>
      </c>
      <c r="D803">
        <v>3</v>
      </c>
      <c r="E803" t="s">
        <v>13</v>
      </c>
      <c r="F803" t="s">
        <v>13</v>
      </c>
      <c r="G803" t="s">
        <v>2952</v>
      </c>
      <c r="H803" s="3" t="s">
        <v>2953</v>
      </c>
      <c r="I803" t="s">
        <v>2954</v>
      </c>
      <c r="J803" t="s">
        <v>2955</v>
      </c>
    </row>
    <row r="804" spans="1:10" ht="16" x14ac:dyDescent="0.2">
      <c r="A804" t="s">
        <v>2956</v>
      </c>
      <c r="B804" t="s">
        <v>2957</v>
      </c>
      <c r="C804" t="s">
        <v>2958</v>
      </c>
      <c r="D804">
        <v>1</v>
      </c>
      <c r="E804" t="s">
        <v>13</v>
      </c>
      <c r="F804" t="s">
        <v>13</v>
      </c>
      <c r="G804" t="s">
        <v>2959</v>
      </c>
      <c r="H804" s="3" t="s">
        <v>2960</v>
      </c>
      <c r="I804" t="s">
        <v>2961</v>
      </c>
      <c r="J804" t="s">
        <v>2962</v>
      </c>
    </row>
    <row r="805" spans="1:10" ht="16" x14ac:dyDescent="0.2">
      <c r="A805" t="s">
        <v>2956</v>
      </c>
      <c r="B805" t="s">
        <v>2963</v>
      </c>
      <c r="C805" t="s">
        <v>2964</v>
      </c>
      <c r="D805">
        <v>2</v>
      </c>
      <c r="E805" t="s">
        <v>13</v>
      </c>
      <c r="F805" t="s">
        <v>13</v>
      </c>
      <c r="G805" t="s">
        <v>2959</v>
      </c>
      <c r="H805" s="3" t="s">
        <v>2960</v>
      </c>
      <c r="I805" t="s">
        <v>2961</v>
      </c>
      <c r="J805" t="s">
        <v>2962</v>
      </c>
    </row>
    <row r="806" spans="1:10" ht="16" x14ac:dyDescent="0.2">
      <c r="A806" t="s">
        <v>2965</v>
      </c>
      <c r="B806" t="s">
        <v>2966</v>
      </c>
      <c r="C806" t="s">
        <v>2967</v>
      </c>
      <c r="D806">
        <v>2</v>
      </c>
      <c r="E806" t="s">
        <v>13</v>
      </c>
      <c r="F806" t="s">
        <v>13</v>
      </c>
      <c r="G806" t="s">
        <v>2968</v>
      </c>
      <c r="H806" s="3" t="s">
        <v>2969</v>
      </c>
      <c r="I806" t="s">
        <v>2796</v>
      </c>
      <c r="J806" t="s">
        <v>2970</v>
      </c>
    </row>
    <row r="807" spans="1:10" ht="16" x14ac:dyDescent="0.2">
      <c r="A807" t="s">
        <v>2971</v>
      </c>
      <c r="B807" t="s">
        <v>2972</v>
      </c>
      <c r="C807" t="s">
        <v>2973</v>
      </c>
      <c r="D807">
        <v>2</v>
      </c>
      <c r="E807" t="s">
        <v>13</v>
      </c>
      <c r="F807" t="s">
        <v>13</v>
      </c>
      <c r="G807" t="s">
        <v>2974</v>
      </c>
      <c r="H807" s="3" t="s">
        <v>2975</v>
      </c>
      <c r="I807" t="s">
        <v>62</v>
      </c>
      <c r="J807" t="s">
        <v>2976</v>
      </c>
    </row>
    <row r="808" spans="1:10" ht="16" x14ac:dyDescent="0.2">
      <c r="A808" t="s">
        <v>2977</v>
      </c>
      <c r="B808" t="s">
        <v>2978</v>
      </c>
      <c r="C808" t="s">
        <v>2979</v>
      </c>
      <c r="D808">
        <v>1</v>
      </c>
      <c r="E808" t="s">
        <v>13</v>
      </c>
      <c r="F808" t="s">
        <v>13</v>
      </c>
      <c r="G808" t="s">
        <v>2980</v>
      </c>
      <c r="H808" s="3" t="s">
        <v>2981</v>
      </c>
      <c r="I808" t="s">
        <v>69</v>
      </c>
      <c r="J808" t="s">
        <v>2982</v>
      </c>
    </row>
    <row r="809" spans="1:10" ht="16" x14ac:dyDescent="0.2">
      <c r="A809" t="s">
        <v>2977</v>
      </c>
      <c r="B809" t="s">
        <v>2983</v>
      </c>
      <c r="C809" t="s">
        <v>2984</v>
      </c>
      <c r="D809">
        <v>2</v>
      </c>
      <c r="E809" t="s">
        <v>13</v>
      </c>
      <c r="F809" t="s">
        <v>13</v>
      </c>
      <c r="G809" t="s">
        <v>2980</v>
      </c>
      <c r="H809" s="3" t="s">
        <v>2981</v>
      </c>
      <c r="I809" t="s">
        <v>69</v>
      </c>
      <c r="J809" t="s">
        <v>2982</v>
      </c>
    </row>
    <row r="810" spans="1:10" ht="16" x14ac:dyDescent="0.2">
      <c r="A810" t="s">
        <v>2985</v>
      </c>
      <c r="B810" t="s">
        <v>2986</v>
      </c>
      <c r="C810" t="s">
        <v>2987</v>
      </c>
      <c r="D810">
        <v>1</v>
      </c>
      <c r="E810" t="s">
        <v>13</v>
      </c>
      <c r="F810" t="s">
        <v>13</v>
      </c>
      <c r="G810" t="s">
        <v>2988</v>
      </c>
      <c r="H810" s="3" t="s">
        <v>2989</v>
      </c>
      <c r="I810" t="s">
        <v>126</v>
      </c>
      <c r="J810" t="s">
        <v>2990</v>
      </c>
    </row>
    <row r="811" spans="1:10" ht="16" x14ac:dyDescent="0.2">
      <c r="A811" t="s">
        <v>2991</v>
      </c>
      <c r="B811" t="s">
        <v>2992</v>
      </c>
      <c r="C811" t="s">
        <v>2993</v>
      </c>
      <c r="D811">
        <v>5</v>
      </c>
      <c r="E811" t="s">
        <v>13</v>
      </c>
      <c r="F811" t="s">
        <v>13</v>
      </c>
      <c r="G811" t="s">
        <v>2994</v>
      </c>
      <c r="H811" s="3" t="s">
        <v>2995</v>
      </c>
      <c r="I811" t="s">
        <v>126</v>
      </c>
      <c r="J811" t="s">
        <v>2996</v>
      </c>
    </row>
    <row r="812" spans="1:10" ht="16" x14ac:dyDescent="0.2">
      <c r="A812" t="s">
        <v>2997</v>
      </c>
      <c r="B812" t="s">
        <v>2998</v>
      </c>
      <c r="C812" t="s">
        <v>2999</v>
      </c>
      <c r="D812">
        <v>3</v>
      </c>
      <c r="E812" t="s">
        <v>3000</v>
      </c>
      <c r="F812" t="s">
        <v>13</v>
      </c>
      <c r="G812" t="s">
        <v>3001</v>
      </c>
      <c r="H812" s="3" t="s">
        <v>3002</v>
      </c>
      <c r="I812" t="s">
        <v>918</v>
      </c>
      <c r="J812" t="s">
        <v>3003</v>
      </c>
    </row>
    <row r="813" spans="1:10" ht="16" x14ac:dyDescent="0.2">
      <c r="A813" t="s">
        <v>3004</v>
      </c>
      <c r="B813" t="s">
        <v>2998</v>
      </c>
      <c r="C813" t="s">
        <v>2999</v>
      </c>
      <c r="D813">
        <v>4</v>
      </c>
      <c r="E813" t="s">
        <v>3000</v>
      </c>
      <c r="F813" t="s">
        <v>13</v>
      </c>
      <c r="G813" t="s">
        <v>3001</v>
      </c>
      <c r="H813" s="3" t="s">
        <v>3005</v>
      </c>
      <c r="I813" t="s">
        <v>918</v>
      </c>
      <c r="J813" t="s">
        <v>3006</v>
      </c>
    </row>
    <row r="814" spans="1:10" ht="16" x14ac:dyDescent="0.2">
      <c r="A814" t="s">
        <v>3007</v>
      </c>
      <c r="B814" t="s">
        <v>3008</v>
      </c>
      <c r="C814" t="s">
        <v>3009</v>
      </c>
      <c r="D814">
        <v>3</v>
      </c>
      <c r="E814" t="s">
        <v>3000</v>
      </c>
      <c r="F814" t="s">
        <v>13</v>
      </c>
      <c r="G814" t="s">
        <v>3001</v>
      </c>
      <c r="H814" s="3" t="s">
        <v>3010</v>
      </c>
      <c r="I814" t="s">
        <v>918</v>
      </c>
      <c r="J814" t="s">
        <v>3011</v>
      </c>
    </row>
    <row r="815" spans="1:10" ht="16" x14ac:dyDescent="0.2">
      <c r="A815" t="s">
        <v>3007</v>
      </c>
      <c r="B815" t="s">
        <v>3012</v>
      </c>
      <c r="C815" t="s">
        <v>3013</v>
      </c>
      <c r="D815">
        <v>2</v>
      </c>
      <c r="E815" t="s">
        <v>3000</v>
      </c>
      <c r="F815" t="s">
        <v>13</v>
      </c>
      <c r="G815" t="s">
        <v>3001</v>
      </c>
      <c r="H815" s="3" t="s">
        <v>3010</v>
      </c>
      <c r="I815" t="s">
        <v>918</v>
      </c>
      <c r="J815" t="s">
        <v>3011</v>
      </c>
    </row>
    <row r="816" spans="1:10" ht="16" x14ac:dyDescent="0.2">
      <c r="A816" t="s">
        <v>3014</v>
      </c>
      <c r="B816" t="s">
        <v>2998</v>
      </c>
      <c r="C816" t="s">
        <v>2999</v>
      </c>
      <c r="D816">
        <v>3</v>
      </c>
      <c r="E816" t="s">
        <v>3000</v>
      </c>
      <c r="F816" t="s">
        <v>13</v>
      </c>
      <c r="G816" t="s">
        <v>3001</v>
      </c>
      <c r="H816" s="3" t="s">
        <v>3005</v>
      </c>
      <c r="I816" t="s">
        <v>918</v>
      </c>
      <c r="J816" t="s">
        <v>3015</v>
      </c>
    </row>
    <row r="817" spans="1:10" ht="16" x14ac:dyDescent="0.2">
      <c r="A817" t="s">
        <v>3016</v>
      </c>
      <c r="B817" t="s">
        <v>2998</v>
      </c>
      <c r="C817" t="s">
        <v>2999</v>
      </c>
      <c r="D817">
        <v>3</v>
      </c>
      <c r="E817" t="s">
        <v>3000</v>
      </c>
      <c r="F817" t="s">
        <v>13</v>
      </c>
      <c r="G817" t="s">
        <v>3001</v>
      </c>
      <c r="H817" s="3" t="s">
        <v>3017</v>
      </c>
      <c r="I817" t="s">
        <v>918</v>
      </c>
      <c r="J817" t="s">
        <v>3018</v>
      </c>
    </row>
    <row r="818" spans="1:10" ht="16" x14ac:dyDescent="0.2">
      <c r="A818" t="s">
        <v>3019</v>
      </c>
      <c r="B818" t="s">
        <v>3020</v>
      </c>
      <c r="C818" t="s">
        <v>3021</v>
      </c>
      <c r="D818">
        <v>2</v>
      </c>
      <c r="E818" t="s">
        <v>3000</v>
      </c>
      <c r="F818" t="s">
        <v>13</v>
      </c>
      <c r="G818" t="s">
        <v>3001</v>
      </c>
      <c r="H818" s="3" t="s">
        <v>3022</v>
      </c>
      <c r="I818" t="s">
        <v>918</v>
      </c>
      <c r="J818" t="s">
        <v>3023</v>
      </c>
    </row>
    <row r="819" spans="1:10" ht="16" x14ac:dyDescent="0.2">
      <c r="A819" t="s">
        <v>3007</v>
      </c>
      <c r="B819" t="s">
        <v>2889</v>
      </c>
      <c r="C819" t="s">
        <v>3024</v>
      </c>
      <c r="D819">
        <v>1</v>
      </c>
      <c r="E819" t="s">
        <v>3000</v>
      </c>
      <c r="F819" t="s">
        <v>13</v>
      </c>
      <c r="G819" t="s">
        <v>3001</v>
      </c>
      <c r="H819" s="3" t="s">
        <v>3010</v>
      </c>
      <c r="I819" t="s">
        <v>918</v>
      </c>
      <c r="J819" t="s">
        <v>3011</v>
      </c>
    </row>
    <row r="820" spans="1:10" ht="16" x14ac:dyDescent="0.2">
      <c r="A820" t="s">
        <v>3025</v>
      </c>
      <c r="B820" t="s">
        <v>3026</v>
      </c>
      <c r="C820" t="s">
        <v>3027</v>
      </c>
      <c r="D820">
        <v>1</v>
      </c>
      <c r="E820" t="s">
        <v>1088</v>
      </c>
      <c r="F820" t="s">
        <v>13</v>
      </c>
      <c r="G820" t="s">
        <v>3028</v>
      </c>
      <c r="H820" s="3" t="s">
        <v>3029</v>
      </c>
      <c r="I820" t="s">
        <v>3030</v>
      </c>
      <c r="J820" t="s">
        <v>3031</v>
      </c>
    </row>
    <row r="821" spans="1:10" ht="32" x14ac:dyDescent="0.2">
      <c r="A821" t="s">
        <v>978</v>
      </c>
      <c r="B821" t="s">
        <v>3032</v>
      </c>
      <c r="C821" t="s">
        <v>3033</v>
      </c>
      <c r="D821">
        <v>4</v>
      </c>
      <c r="E821" t="s">
        <v>1088</v>
      </c>
      <c r="F821" t="s">
        <v>13</v>
      </c>
      <c r="G821" t="s">
        <v>3028</v>
      </c>
      <c r="H821" s="3" t="s">
        <v>3034</v>
      </c>
      <c r="I821" t="s">
        <v>3035</v>
      </c>
      <c r="J821" t="s">
        <v>983</v>
      </c>
    </row>
    <row r="822" spans="1:10" ht="16" x14ac:dyDescent="0.2">
      <c r="A822" t="s">
        <v>3036</v>
      </c>
      <c r="B822" t="s">
        <v>3037</v>
      </c>
      <c r="C822" t="s">
        <v>3038</v>
      </c>
      <c r="D822">
        <v>3</v>
      </c>
      <c r="E822" t="s">
        <v>1088</v>
      </c>
      <c r="F822" t="s">
        <v>13</v>
      </c>
      <c r="G822" t="s">
        <v>3028</v>
      </c>
      <c r="H822" s="3" t="s">
        <v>3029</v>
      </c>
      <c r="I822" t="s">
        <v>3030</v>
      </c>
      <c r="J822" t="s">
        <v>3039</v>
      </c>
    </row>
    <row r="823" spans="1:10" ht="16" x14ac:dyDescent="0.2">
      <c r="A823" t="s">
        <v>3040</v>
      </c>
      <c r="B823" t="s">
        <v>3041</v>
      </c>
      <c r="C823" t="s">
        <v>3042</v>
      </c>
      <c r="D823">
        <v>3</v>
      </c>
      <c r="E823" t="s">
        <v>1088</v>
      </c>
      <c r="F823" t="s">
        <v>13</v>
      </c>
      <c r="G823" t="s">
        <v>3028</v>
      </c>
      <c r="H823" s="3" t="s">
        <v>3029</v>
      </c>
      <c r="I823" t="s">
        <v>3030</v>
      </c>
      <c r="J823" t="s">
        <v>3043</v>
      </c>
    </row>
    <row r="824" spans="1:10" ht="16" x14ac:dyDescent="0.2">
      <c r="A824" t="s">
        <v>3036</v>
      </c>
      <c r="B824" t="s">
        <v>3044</v>
      </c>
      <c r="C824" t="s">
        <v>3045</v>
      </c>
      <c r="D824">
        <v>1</v>
      </c>
      <c r="E824" t="s">
        <v>1088</v>
      </c>
      <c r="F824" t="s">
        <v>13</v>
      </c>
      <c r="G824" t="s">
        <v>3028</v>
      </c>
      <c r="H824" s="3" t="s">
        <v>3029</v>
      </c>
      <c r="I824" t="s">
        <v>3030</v>
      </c>
      <c r="J824" t="s">
        <v>3039</v>
      </c>
    </row>
    <row r="825" spans="1:10" ht="16" x14ac:dyDescent="0.2">
      <c r="A825" t="s">
        <v>3040</v>
      </c>
      <c r="B825" t="s">
        <v>3046</v>
      </c>
      <c r="C825" t="s">
        <v>3047</v>
      </c>
      <c r="D825">
        <v>2</v>
      </c>
      <c r="E825" t="s">
        <v>1088</v>
      </c>
      <c r="F825" t="s">
        <v>13</v>
      </c>
      <c r="G825" t="s">
        <v>3028</v>
      </c>
      <c r="H825" s="3" t="s">
        <v>3029</v>
      </c>
      <c r="I825" t="s">
        <v>3030</v>
      </c>
      <c r="J825" t="s">
        <v>3043</v>
      </c>
    </row>
    <row r="826" spans="1:10" ht="16" x14ac:dyDescent="0.2">
      <c r="A826" t="s">
        <v>3036</v>
      </c>
      <c r="B826" t="s">
        <v>3048</v>
      </c>
      <c r="C826" t="s">
        <v>3049</v>
      </c>
      <c r="D826">
        <v>4</v>
      </c>
      <c r="E826" t="s">
        <v>1088</v>
      </c>
      <c r="F826" t="s">
        <v>13</v>
      </c>
      <c r="G826" t="s">
        <v>3028</v>
      </c>
      <c r="H826" s="3" t="s">
        <v>3029</v>
      </c>
      <c r="I826" t="s">
        <v>3030</v>
      </c>
      <c r="J826" t="s">
        <v>3039</v>
      </c>
    </row>
    <row r="827" spans="1:10" ht="16" x14ac:dyDescent="0.2">
      <c r="A827" t="s">
        <v>3040</v>
      </c>
      <c r="B827" t="s">
        <v>3044</v>
      </c>
      <c r="C827" t="s">
        <v>3045</v>
      </c>
      <c r="D827">
        <v>1</v>
      </c>
      <c r="E827" t="s">
        <v>1088</v>
      </c>
      <c r="F827" t="s">
        <v>13</v>
      </c>
      <c r="G827" t="s">
        <v>3028</v>
      </c>
      <c r="H827" s="3" t="s">
        <v>3029</v>
      </c>
      <c r="I827" t="s">
        <v>3030</v>
      </c>
      <c r="J827" t="s">
        <v>3043</v>
      </c>
    </row>
    <row r="828" spans="1:10" ht="16" x14ac:dyDescent="0.2">
      <c r="A828" t="s">
        <v>3036</v>
      </c>
      <c r="B828" t="s">
        <v>3046</v>
      </c>
      <c r="C828" t="s">
        <v>3047</v>
      </c>
      <c r="D828">
        <v>2</v>
      </c>
      <c r="E828" t="s">
        <v>1088</v>
      </c>
      <c r="F828" t="s">
        <v>13</v>
      </c>
      <c r="G828" t="s">
        <v>3028</v>
      </c>
      <c r="H828" s="3" t="s">
        <v>3029</v>
      </c>
      <c r="I828" t="s">
        <v>3030</v>
      </c>
      <c r="J828" t="s">
        <v>3039</v>
      </c>
    </row>
    <row r="829" spans="1:10" ht="16" x14ac:dyDescent="0.2">
      <c r="A829" t="s">
        <v>3050</v>
      </c>
      <c r="B829" t="s">
        <v>3051</v>
      </c>
      <c r="C829" t="s">
        <v>3052</v>
      </c>
      <c r="D829">
        <v>1</v>
      </c>
      <c r="E829" t="s">
        <v>13</v>
      </c>
      <c r="F829" t="s">
        <v>13</v>
      </c>
      <c r="G829" t="s">
        <v>3053</v>
      </c>
      <c r="H829" s="3" t="s">
        <v>3054</v>
      </c>
      <c r="I829" t="s">
        <v>918</v>
      </c>
      <c r="J829" t="s">
        <v>3055</v>
      </c>
    </row>
    <row r="830" spans="1:10" ht="16" x14ac:dyDescent="0.2">
      <c r="A830" t="s">
        <v>3056</v>
      </c>
      <c r="B830" t="s">
        <v>3057</v>
      </c>
      <c r="C830" t="s">
        <v>3052</v>
      </c>
      <c r="D830">
        <v>1</v>
      </c>
      <c r="E830" t="s">
        <v>13</v>
      </c>
      <c r="F830" t="s">
        <v>13</v>
      </c>
      <c r="G830" t="s">
        <v>3053</v>
      </c>
      <c r="H830" s="3" t="s">
        <v>3058</v>
      </c>
      <c r="I830" t="s">
        <v>918</v>
      </c>
      <c r="J830" t="s">
        <v>3059</v>
      </c>
    </row>
    <row r="831" spans="1:10" ht="16" x14ac:dyDescent="0.2">
      <c r="A831" t="s">
        <v>3060</v>
      </c>
      <c r="B831" t="s">
        <v>3061</v>
      </c>
      <c r="C831" t="s">
        <v>3062</v>
      </c>
      <c r="D831">
        <v>1</v>
      </c>
      <c r="E831" t="s">
        <v>13</v>
      </c>
      <c r="F831" t="s">
        <v>13</v>
      </c>
      <c r="G831" t="s">
        <v>3063</v>
      </c>
      <c r="H831" s="3" t="s">
        <v>3064</v>
      </c>
      <c r="I831" t="s">
        <v>69</v>
      </c>
      <c r="J831" t="s">
        <v>3065</v>
      </c>
    </row>
    <row r="832" spans="1:10" ht="16" x14ac:dyDescent="0.2">
      <c r="A832" t="s">
        <v>3066</v>
      </c>
      <c r="B832" t="s">
        <v>3061</v>
      </c>
      <c r="C832" t="s">
        <v>3062</v>
      </c>
      <c r="D832">
        <v>6</v>
      </c>
      <c r="E832" t="s">
        <v>13</v>
      </c>
      <c r="F832" t="s">
        <v>13</v>
      </c>
      <c r="G832" t="s">
        <v>3063</v>
      </c>
      <c r="H832" s="3" t="s">
        <v>3064</v>
      </c>
      <c r="I832" t="s">
        <v>69</v>
      </c>
      <c r="J832" t="s">
        <v>3067</v>
      </c>
    </row>
    <row r="833" spans="1:10" ht="16" x14ac:dyDescent="0.2">
      <c r="A833" t="s">
        <v>3060</v>
      </c>
      <c r="B833" t="s">
        <v>3068</v>
      </c>
      <c r="C833" t="s">
        <v>3069</v>
      </c>
      <c r="D833">
        <v>2</v>
      </c>
      <c r="E833" t="s">
        <v>13</v>
      </c>
      <c r="F833" t="s">
        <v>13</v>
      </c>
      <c r="G833" t="s">
        <v>3063</v>
      </c>
      <c r="H833" s="3" t="s">
        <v>3064</v>
      </c>
      <c r="I833" t="s">
        <v>69</v>
      </c>
      <c r="J833" t="s">
        <v>3065</v>
      </c>
    </row>
    <row r="834" spans="1:10" ht="16" x14ac:dyDescent="0.2">
      <c r="A834" t="s">
        <v>3070</v>
      </c>
      <c r="B834" t="s">
        <v>3071</v>
      </c>
      <c r="C834" t="s">
        <v>3072</v>
      </c>
      <c r="D834">
        <v>6</v>
      </c>
      <c r="E834" t="s">
        <v>13</v>
      </c>
      <c r="F834" t="s">
        <v>13</v>
      </c>
      <c r="G834" t="s">
        <v>3073</v>
      </c>
      <c r="H834" s="3" t="s">
        <v>3074</v>
      </c>
      <c r="I834" t="s">
        <v>215</v>
      </c>
      <c r="J834" t="s">
        <v>3075</v>
      </c>
    </row>
    <row r="835" spans="1:10" ht="16" x14ac:dyDescent="0.2">
      <c r="A835" t="s">
        <v>3076</v>
      </c>
      <c r="B835" t="s">
        <v>3077</v>
      </c>
      <c r="C835" t="s">
        <v>3078</v>
      </c>
      <c r="D835">
        <v>2</v>
      </c>
      <c r="E835" t="s">
        <v>13</v>
      </c>
      <c r="F835" t="s">
        <v>13</v>
      </c>
      <c r="G835" t="s">
        <v>3073</v>
      </c>
      <c r="H835" s="3" t="s">
        <v>3079</v>
      </c>
      <c r="I835" t="s">
        <v>215</v>
      </c>
      <c r="J835" t="s">
        <v>3080</v>
      </c>
    </row>
    <row r="836" spans="1:10" ht="16" x14ac:dyDescent="0.2">
      <c r="A836" t="s">
        <v>3081</v>
      </c>
      <c r="B836" t="s">
        <v>3082</v>
      </c>
      <c r="C836" t="s">
        <v>3083</v>
      </c>
      <c r="D836">
        <v>2</v>
      </c>
      <c r="E836" t="s">
        <v>13</v>
      </c>
      <c r="F836" t="s">
        <v>13</v>
      </c>
      <c r="G836" t="s">
        <v>3084</v>
      </c>
      <c r="H836" s="3" t="s">
        <v>3085</v>
      </c>
      <c r="I836" t="s">
        <v>3086</v>
      </c>
      <c r="J836" t="s">
        <v>3087</v>
      </c>
    </row>
    <row r="837" spans="1:10" ht="16" x14ac:dyDescent="0.2">
      <c r="A837" t="s">
        <v>3088</v>
      </c>
      <c r="B837" t="s">
        <v>3089</v>
      </c>
      <c r="C837" t="s">
        <v>3090</v>
      </c>
      <c r="D837">
        <v>2</v>
      </c>
      <c r="E837" t="s">
        <v>13</v>
      </c>
      <c r="F837" t="s">
        <v>13</v>
      </c>
      <c r="G837" t="s">
        <v>3084</v>
      </c>
      <c r="H837" s="3" t="s">
        <v>3091</v>
      </c>
      <c r="I837" t="s">
        <v>3086</v>
      </c>
      <c r="J837" t="s">
        <v>3092</v>
      </c>
    </row>
    <row r="838" spans="1:10" ht="16" x14ac:dyDescent="0.2">
      <c r="A838" t="s">
        <v>3088</v>
      </c>
      <c r="B838" t="s">
        <v>3093</v>
      </c>
      <c r="C838" t="s">
        <v>3094</v>
      </c>
      <c r="D838">
        <v>3</v>
      </c>
      <c r="E838" t="s">
        <v>13</v>
      </c>
      <c r="F838" t="s">
        <v>13</v>
      </c>
      <c r="G838" t="s">
        <v>3084</v>
      </c>
      <c r="H838" s="3" t="s">
        <v>3091</v>
      </c>
      <c r="I838" t="s">
        <v>3086</v>
      </c>
      <c r="J838" t="s">
        <v>3092</v>
      </c>
    </row>
    <row r="839" spans="1:10" ht="16" x14ac:dyDescent="0.2">
      <c r="A839" t="s">
        <v>3081</v>
      </c>
      <c r="B839" t="s">
        <v>3095</v>
      </c>
      <c r="C839" t="s">
        <v>3096</v>
      </c>
      <c r="D839">
        <v>1</v>
      </c>
      <c r="E839" t="s">
        <v>13</v>
      </c>
      <c r="F839" t="s">
        <v>13</v>
      </c>
      <c r="G839" t="s">
        <v>3084</v>
      </c>
      <c r="H839" s="3" t="s">
        <v>3097</v>
      </c>
      <c r="I839" t="s">
        <v>3086</v>
      </c>
      <c r="J839" t="s">
        <v>3087</v>
      </c>
    </row>
    <row r="840" spans="1:10" ht="16" x14ac:dyDescent="0.2">
      <c r="A840" t="s">
        <v>3098</v>
      </c>
      <c r="B840" t="s">
        <v>3099</v>
      </c>
      <c r="C840" t="s">
        <v>3100</v>
      </c>
      <c r="D840">
        <v>2</v>
      </c>
      <c r="E840" t="s">
        <v>13</v>
      </c>
      <c r="F840" t="s">
        <v>13</v>
      </c>
      <c r="G840" t="s">
        <v>3084</v>
      </c>
      <c r="H840" s="3" t="s">
        <v>3101</v>
      </c>
      <c r="I840" t="s">
        <v>3086</v>
      </c>
      <c r="J840" t="s">
        <v>3102</v>
      </c>
    </row>
    <row r="841" spans="1:10" ht="32" x14ac:dyDescent="0.2">
      <c r="A841" t="s">
        <v>2146</v>
      </c>
      <c r="B841" t="s">
        <v>3103</v>
      </c>
      <c r="C841" t="s">
        <v>3104</v>
      </c>
      <c r="D841">
        <v>2</v>
      </c>
      <c r="E841" t="s">
        <v>13</v>
      </c>
      <c r="F841" t="s">
        <v>13</v>
      </c>
      <c r="G841" t="s">
        <v>3105</v>
      </c>
      <c r="H841" s="3" t="s">
        <v>3106</v>
      </c>
      <c r="I841" t="s">
        <v>69</v>
      </c>
      <c r="J841" t="s">
        <v>2149</v>
      </c>
    </row>
    <row r="842" spans="1:10" ht="32" x14ac:dyDescent="0.2">
      <c r="A842" t="s">
        <v>3088</v>
      </c>
      <c r="B842" t="s">
        <v>3107</v>
      </c>
      <c r="C842" t="s">
        <v>3108</v>
      </c>
      <c r="D842">
        <v>1</v>
      </c>
      <c r="E842" t="s">
        <v>13</v>
      </c>
      <c r="F842" t="s">
        <v>13</v>
      </c>
      <c r="G842" t="s">
        <v>3109</v>
      </c>
      <c r="H842" s="3" t="s">
        <v>3110</v>
      </c>
      <c r="I842" t="s">
        <v>3111</v>
      </c>
      <c r="J842" t="s">
        <v>3092</v>
      </c>
    </row>
    <row r="843" spans="1:10" ht="32" x14ac:dyDescent="0.2">
      <c r="A843" t="s">
        <v>3112</v>
      </c>
      <c r="B843" t="s">
        <v>3113</v>
      </c>
      <c r="C843" t="s">
        <v>3114</v>
      </c>
      <c r="D843">
        <v>2</v>
      </c>
      <c r="E843" t="s">
        <v>13</v>
      </c>
      <c r="F843" t="s">
        <v>13</v>
      </c>
      <c r="G843" t="s">
        <v>3115</v>
      </c>
      <c r="H843" s="3" t="s">
        <v>3116</v>
      </c>
      <c r="I843" t="s">
        <v>3086</v>
      </c>
      <c r="J843" t="s">
        <v>3117</v>
      </c>
    </row>
    <row r="844" spans="1:10" ht="16" x14ac:dyDescent="0.2">
      <c r="A844" t="s">
        <v>3118</v>
      </c>
      <c r="B844" t="s">
        <v>2668</v>
      </c>
      <c r="C844" t="s">
        <v>3119</v>
      </c>
      <c r="D844">
        <v>3</v>
      </c>
      <c r="E844" t="s">
        <v>13</v>
      </c>
      <c r="F844" t="s">
        <v>13</v>
      </c>
      <c r="G844" t="s">
        <v>3120</v>
      </c>
      <c r="H844" s="3" t="s">
        <v>3121</v>
      </c>
      <c r="I844" t="s">
        <v>817</v>
      </c>
      <c r="J844" t="s">
        <v>3122</v>
      </c>
    </row>
    <row r="845" spans="1:10" ht="16" x14ac:dyDescent="0.2">
      <c r="A845" t="s">
        <v>3123</v>
      </c>
      <c r="B845" t="s">
        <v>2011</v>
      </c>
      <c r="C845" t="s">
        <v>3124</v>
      </c>
      <c r="D845">
        <v>5</v>
      </c>
      <c r="E845" t="s">
        <v>13</v>
      </c>
      <c r="F845" t="s">
        <v>13</v>
      </c>
      <c r="G845" t="s">
        <v>3125</v>
      </c>
      <c r="H845" s="3" t="s">
        <v>3126</v>
      </c>
      <c r="I845" t="s">
        <v>69</v>
      </c>
      <c r="J845" t="s">
        <v>3127</v>
      </c>
    </row>
    <row r="846" spans="1:10" ht="16" x14ac:dyDescent="0.2">
      <c r="A846" t="s">
        <v>3128</v>
      </c>
      <c r="B846" t="s">
        <v>3129</v>
      </c>
      <c r="C846" t="s">
        <v>3130</v>
      </c>
      <c r="D846">
        <v>1</v>
      </c>
      <c r="E846" t="s">
        <v>13</v>
      </c>
      <c r="F846" t="s">
        <v>13</v>
      </c>
      <c r="G846" t="s">
        <v>3131</v>
      </c>
      <c r="H846" s="3" t="s">
        <v>3132</v>
      </c>
      <c r="I846" t="s">
        <v>69</v>
      </c>
      <c r="J846" t="s">
        <v>3133</v>
      </c>
    </row>
    <row r="847" spans="1:10" ht="16" x14ac:dyDescent="0.2">
      <c r="A847" t="s">
        <v>3128</v>
      </c>
      <c r="B847" t="s">
        <v>3134</v>
      </c>
      <c r="C847" t="s">
        <v>3135</v>
      </c>
      <c r="D847">
        <v>2</v>
      </c>
      <c r="E847" t="s">
        <v>13</v>
      </c>
      <c r="F847" t="s">
        <v>13</v>
      </c>
      <c r="G847" t="s">
        <v>3131</v>
      </c>
      <c r="H847" s="3" t="s">
        <v>3132</v>
      </c>
      <c r="I847" t="s">
        <v>69</v>
      </c>
      <c r="J847" t="s">
        <v>3133</v>
      </c>
    </row>
    <row r="848" spans="1:10" ht="16" x14ac:dyDescent="0.2">
      <c r="A848" t="s">
        <v>3136</v>
      </c>
      <c r="B848" t="s">
        <v>3137</v>
      </c>
      <c r="C848" t="s">
        <v>3138</v>
      </c>
      <c r="D848">
        <v>3</v>
      </c>
      <c r="E848" t="s">
        <v>13</v>
      </c>
      <c r="F848" t="s">
        <v>13</v>
      </c>
      <c r="G848" t="s">
        <v>3139</v>
      </c>
      <c r="H848" s="3" t="s">
        <v>3140</v>
      </c>
      <c r="I848" t="s">
        <v>69</v>
      </c>
      <c r="J848" t="s">
        <v>3141</v>
      </c>
    </row>
    <row r="849" spans="1:10" ht="16" x14ac:dyDescent="0.2">
      <c r="A849" t="s">
        <v>3142</v>
      </c>
      <c r="B849" t="s">
        <v>3143</v>
      </c>
      <c r="C849" t="s">
        <v>3144</v>
      </c>
      <c r="D849">
        <v>7</v>
      </c>
      <c r="E849" t="s">
        <v>13</v>
      </c>
      <c r="F849" t="s">
        <v>13</v>
      </c>
      <c r="G849" t="s">
        <v>3139</v>
      </c>
      <c r="H849" s="3" t="s">
        <v>3145</v>
      </c>
      <c r="I849" t="s">
        <v>69</v>
      </c>
      <c r="J849" t="s">
        <v>3146</v>
      </c>
    </row>
    <row r="850" spans="1:10" ht="16" x14ac:dyDescent="0.2">
      <c r="A850" t="s">
        <v>3142</v>
      </c>
      <c r="B850" t="s">
        <v>3147</v>
      </c>
      <c r="C850" t="s">
        <v>3148</v>
      </c>
      <c r="D850">
        <v>1</v>
      </c>
      <c r="E850" t="s">
        <v>13</v>
      </c>
      <c r="F850" t="s">
        <v>13</v>
      </c>
      <c r="G850" t="s">
        <v>3139</v>
      </c>
      <c r="H850" s="3" t="s">
        <v>3145</v>
      </c>
      <c r="I850" t="s">
        <v>69</v>
      </c>
      <c r="J850" t="s">
        <v>3146</v>
      </c>
    </row>
    <row r="851" spans="1:10" ht="16" x14ac:dyDescent="0.2">
      <c r="A851" t="s">
        <v>3142</v>
      </c>
      <c r="B851" t="s">
        <v>3149</v>
      </c>
      <c r="C851" t="s">
        <v>3150</v>
      </c>
      <c r="D851">
        <v>8</v>
      </c>
      <c r="E851" t="s">
        <v>13</v>
      </c>
      <c r="F851" t="s">
        <v>13</v>
      </c>
      <c r="G851" t="s">
        <v>3139</v>
      </c>
      <c r="H851" s="3" t="s">
        <v>3151</v>
      </c>
      <c r="I851" t="s">
        <v>69</v>
      </c>
      <c r="J851" t="s">
        <v>3146</v>
      </c>
    </row>
    <row r="852" spans="1:10" ht="16" x14ac:dyDescent="0.2">
      <c r="A852" t="s">
        <v>3142</v>
      </c>
      <c r="B852" t="s">
        <v>3152</v>
      </c>
      <c r="C852" t="s">
        <v>3153</v>
      </c>
      <c r="D852">
        <v>2</v>
      </c>
      <c r="E852" t="s">
        <v>13</v>
      </c>
      <c r="F852" t="s">
        <v>13</v>
      </c>
      <c r="G852" t="s">
        <v>3139</v>
      </c>
      <c r="H852" s="3" t="s">
        <v>3140</v>
      </c>
      <c r="I852" t="s">
        <v>69</v>
      </c>
      <c r="J852" t="s">
        <v>3146</v>
      </c>
    </row>
    <row r="853" spans="1:10" ht="16" x14ac:dyDescent="0.2">
      <c r="A853" t="s">
        <v>3142</v>
      </c>
      <c r="B853" t="s">
        <v>3154</v>
      </c>
      <c r="C853" t="s">
        <v>3155</v>
      </c>
      <c r="D853">
        <v>6</v>
      </c>
      <c r="E853" t="s">
        <v>13</v>
      </c>
      <c r="F853" t="s">
        <v>13</v>
      </c>
      <c r="G853" t="s">
        <v>3139</v>
      </c>
      <c r="H853" s="3" t="s">
        <v>3145</v>
      </c>
      <c r="I853" t="s">
        <v>69</v>
      </c>
      <c r="J853" t="s">
        <v>3146</v>
      </c>
    </row>
    <row r="854" spans="1:10" ht="16" x14ac:dyDescent="0.2">
      <c r="A854" t="s">
        <v>3156</v>
      </c>
      <c r="B854" t="s">
        <v>3157</v>
      </c>
      <c r="C854" t="s">
        <v>3158</v>
      </c>
      <c r="D854">
        <v>1</v>
      </c>
      <c r="E854" t="s">
        <v>730</v>
      </c>
      <c r="F854" t="s">
        <v>13</v>
      </c>
      <c r="G854" t="s">
        <v>3159</v>
      </c>
      <c r="H854" s="3" t="s">
        <v>3160</v>
      </c>
      <c r="I854" t="s">
        <v>1282</v>
      </c>
      <c r="J854" t="s">
        <v>3161</v>
      </c>
    </row>
    <row r="855" spans="1:10" ht="16" x14ac:dyDescent="0.2">
      <c r="A855" t="s">
        <v>3162</v>
      </c>
      <c r="B855" t="s">
        <v>3163</v>
      </c>
      <c r="C855" t="s">
        <v>3164</v>
      </c>
      <c r="D855">
        <v>2</v>
      </c>
      <c r="E855" t="s">
        <v>13</v>
      </c>
      <c r="F855" t="s">
        <v>13</v>
      </c>
      <c r="G855" t="s">
        <v>3165</v>
      </c>
      <c r="H855" s="3" t="s">
        <v>3166</v>
      </c>
      <c r="I855" t="s">
        <v>62</v>
      </c>
      <c r="J855" t="s">
        <v>3167</v>
      </c>
    </row>
    <row r="856" spans="1:10" ht="16" x14ac:dyDescent="0.2">
      <c r="A856" t="s">
        <v>3162</v>
      </c>
      <c r="B856" t="s">
        <v>3168</v>
      </c>
      <c r="C856" t="s">
        <v>3169</v>
      </c>
      <c r="D856">
        <v>1</v>
      </c>
      <c r="E856" t="s">
        <v>13</v>
      </c>
      <c r="F856" t="s">
        <v>13</v>
      </c>
      <c r="G856" t="s">
        <v>3165</v>
      </c>
      <c r="H856" s="3" t="s">
        <v>3166</v>
      </c>
      <c r="I856" t="s">
        <v>62</v>
      </c>
      <c r="J856" t="s">
        <v>3167</v>
      </c>
    </row>
    <row r="857" spans="1:10" ht="16" x14ac:dyDescent="0.2">
      <c r="A857" t="s">
        <v>3170</v>
      </c>
      <c r="B857" t="s">
        <v>3171</v>
      </c>
      <c r="C857" t="s">
        <v>3172</v>
      </c>
      <c r="D857">
        <v>1</v>
      </c>
      <c r="E857" t="s">
        <v>13</v>
      </c>
      <c r="F857" t="s">
        <v>13</v>
      </c>
      <c r="G857" t="s">
        <v>3173</v>
      </c>
      <c r="H857" s="3" t="s">
        <v>3174</v>
      </c>
      <c r="I857" t="s">
        <v>626</v>
      </c>
      <c r="J857" t="s">
        <v>3175</v>
      </c>
    </row>
    <row r="858" spans="1:10" ht="16" x14ac:dyDescent="0.2">
      <c r="A858" t="s">
        <v>3176</v>
      </c>
      <c r="B858" t="s">
        <v>3177</v>
      </c>
      <c r="C858" t="s">
        <v>3178</v>
      </c>
      <c r="D858">
        <v>1</v>
      </c>
      <c r="E858" t="s">
        <v>13</v>
      </c>
      <c r="F858" t="s">
        <v>13</v>
      </c>
      <c r="G858" t="s">
        <v>3179</v>
      </c>
      <c r="H858" s="3" t="s">
        <v>3180</v>
      </c>
      <c r="I858" t="s">
        <v>69</v>
      </c>
      <c r="J858" t="s">
        <v>3181</v>
      </c>
    </row>
    <row r="859" spans="1:10" ht="16" x14ac:dyDescent="0.2">
      <c r="A859" t="s">
        <v>3182</v>
      </c>
      <c r="B859" t="s">
        <v>3183</v>
      </c>
      <c r="C859" t="s">
        <v>3184</v>
      </c>
      <c r="D859">
        <v>2</v>
      </c>
      <c r="E859" t="s">
        <v>13</v>
      </c>
      <c r="F859" t="s">
        <v>13</v>
      </c>
      <c r="G859" t="s">
        <v>3185</v>
      </c>
      <c r="H859" s="3" t="s">
        <v>3186</v>
      </c>
      <c r="I859" t="s">
        <v>3086</v>
      </c>
      <c r="J859" t="s">
        <v>3187</v>
      </c>
    </row>
    <row r="860" spans="1:10" ht="16" x14ac:dyDescent="0.2">
      <c r="A860" t="s">
        <v>3188</v>
      </c>
      <c r="B860" t="s">
        <v>3189</v>
      </c>
      <c r="C860" t="s">
        <v>3190</v>
      </c>
      <c r="D860">
        <v>2</v>
      </c>
      <c r="E860" t="s">
        <v>13</v>
      </c>
      <c r="F860" t="s">
        <v>13</v>
      </c>
      <c r="G860" t="s">
        <v>3185</v>
      </c>
      <c r="H860" s="3" t="s">
        <v>3191</v>
      </c>
      <c r="I860" t="s">
        <v>3086</v>
      </c>
      <c r="J860" t="s">
        <v>3192</v>
      </c>
    </row>
    <row r="861" spans="1:10" ht="16" x14ac:dyDescent="0.2">
      <c r="A861" t="s">
        <v>3193</v>
      </c>
      <c r="B861" t="s">
        <v>3194</v>
      </c>
      <c r="C861" t="s">
        <v>3195</v>
      </c>
      <c r="D861">
        <v>1</v>
      </c>
      <c r="E861" t="s">
        <v>13</v>
      </c>
      <c r="F861" t="s">
        <v>13</v>
      </c>
      <c r="G861" t="s">
        <v>3196</v>
      </c>
      <c r="H861" s="3" t="s">
        <v>3197</v>
      </c>
      <c r="I861" t="s">
        <v>337</v>
      </c>
      <c r="J861" t="s">
        <v>3198</v>
      </c>
    </row>
    <row r="862" spans="1:10" ht="32" x14ac:dyDescent="0.2">
      <c r="A862" t="s">
        <v>3193</v>
      </c>
      <c r="B862" t="s">
        <v>3199</v>
      </c>
      <c r="C862" t="s">
        <v>3200</v>
      </c>
      <c r="D862">
        <v>4</v>
      </c>
      <c r="E862" t="s">
        <v>13</v>
      </c>
      <c r="F862" t="s">
        <v>13</v>
      </c>
      <c r="G862" t="s">
        <v>3196</v>
      </c>
      <c r="H862" s="3" t="s">
        <v>3201</v>
      </c>
      <c r="I862" t="s">
        <v>337</v>
      </c>
      <c r="J862" t="s">
        <v>3198</v>
      </c>
    </row>
    <row r="863" spans="1:10" ht="16" x14ac:dyDescent="0.2">
      <c r="A863" t="s">
        <v>3202</v>
      </c>
      <c r="B863" t="s">
        <v>3203</v>
      </c>
      <c r="C863" t="s">
        <v>3204</v>
      </c>
      <c r="D863">
        <v>1</v>
      </c>
      <c r="E863">
        <f>446</f>
        <v>446</v>
      </c>
      <c r="F863" t="s">
        <v>13</v>
      </c>
      <c r="G863" t="s">
        <v>3205</v>
      </c>
      <c r="H863" s="3" t="s">
        <v>3206</v>
      </c>
      <c r="I863" t="s">
        <v>404</v>
      </c>
      <c r="J863" t="s">
        <v>3207</v>
      </c>
    </row>
    <row r="864" spans="1:10" ht="16" x14ac:dyDescent="0.2">
      <c r="A864" t="s">
        <v>3208</v>
      </c>
      <c r="B864" t="s">
        <v>3209</v>
      </c>
      <c r="C864" t="s">
        <v>3210</v>
      </c>
      <c r="D864">
        <v>2</v>
      </c>
      <c r="E864">
        <f>446</f>
        <v>446</v>
      </c>
      <c r="F864" t="s">
        <v>13</v>
      </c>
      <c r="G864" t="s">
        <v>3205</v>
      </c>
      <c r="H864" s="3" t="s">
        <v>3211</v>
      </c>
      <c r="I864" t="s">
        <v>404</v>
      </c>
      <c r="J864" t="s">
        <v>3212</v>
      </c>
    </row>
    <row r="865" spans="1:10" ht="16" x14ac:dyDescent="0.2">
      <c r="A865" t="s">
        <v>3213</v>
      </c>
      <c r="B865" t="s">
        <v>3214</v>
      </c>
      <c r="C865" t="s">
        <v>3215</v>
      </c>
      <c r="D865">
        <v>2</v>
      </c>
      <c r="E865">
        <f>446</f>
        <v>446</v>
      </c>
      <c r="F865" t="s">
        <v>13</v>
      </c>
      <c r="G865" t="s">
        <v>3205</v>
      </c>
      <c r="H865" s="3" t="s">
        <v>3216</v>
      </c>
      <c r="I865" t="s">
        <v>404</v>
      </c>
      <c r="J865" t="s">
        <v>3217</v>
      </c>
    </row>
    <row r="866" spans="1:10" ht="16" x14ac:dyDescent="0.2">
      <c r="A866" t="s">
        <v>3218</v>
      </c>
      <c r="B866" t="s">
        <v>3219</v>
      </c>
      <c r="C866" t="s">
        <v>3220</v>
      </c>
      <c r="D866">
        <v>1</v>
      </c>
      <c r="E866" t="s">
        <v>13</v>
      </c>
      <c r="F866" t="s">
        <v>13</v>
      </c>
      <c r="G866" t="s">
        <v>3221</v>
      </c>
      <c r="H866" s="3" t="s">
        <v>3222</v>
      </c>
      <c r="I866" t="s">
        <v>1658</v>
      </c>
      <c r="J866" t="s">
        <v>3223</v>
      </c>
    </row>
    <row r="867" spans="1:10" ht="16" x14ac:dyDescent="0.2">
      <c r="A867" t="s">
        <v>3224</v>
      </c>
      <c r="B867" t="s">
        <v>3225</v>
      </c>
      <c r="C867" t="s">
        <v>3226</v>
      </c>
      <c r="D867">
        <v>1</v>
      </c>
      <c r="E867" t="s">
        <v>13</v>
      </c>
      <c r="F867" t="s">
        <v>13</v>
      </c>
      <c r="G867" t="s">
        <v>3221</v>
      </c>
      <c r="H867" s="3" t="s">
        <v>3222</v>
      </c>
      <c r="I867" t="s">
        <v>1658</v>
      </c>
      <c r="J867" t="s">
        <v>3227</v>
      </c>
    </row>
    <row r="868" spans="1:10" ht="16" x14ac:dyDescent="0.2">
      <c r="A868" t="s">
        <v>3228</v>
      </c>
      <c r="B868" t="s">
        <v>3229</v>
      </c>
      <c r="C868" t="s">
        <v>3230</v>
      </c>
      <c r="D868">
        <v>1</v>
      </c>
      <c r="E868" t="s">
        <v>13</v>
      </c>
      <c r="F868" t="s">
        <v>13</v>
      </c>
      <c r="G868" t="s">
        <v>3231</v>
      </c>
      <c r="H868" s="3" t="s">
        <v>3232</v>
      </c>
      <c r="I868" t="s">
        <v>69</v>
      </c>
      <c r="J868" t="s">
        <v>3233</v>
      </c>
    </row>
    <row r="869" spans="1:10" ht="16" x14ac:dyDescent="0.2">
      <c r="A869" t="s">
        <v>3234</v>
      </c>
      <c r="B869" t="s">
        <v>3235</v>
      </c>
      <c r="C869" t="s">
        <v>3236</v>
      </c>
      <c r="D869">
        <v>2</v>
      </c>
      <c r="E869" t="s">
        <v>13</v>
      </c>
      <c r="F869" t="s">
        <v>13</v>
      </c>
      <c r="G869" t="s">
        <v>3237</v>
      </c>
      <c r="H869" s="3" t="s">
        <v>3238</v>
      </c>
      <c r="I869" t="s">
        <v>69</v>
      </c>
      <c r="J869" t="s">
        <v>3239</v>
      </c>
    </row>
    <row r="870" spans="1:10" ht="16" x14ac:dyDescent="0.2">
      <c r="A870" t="s">
        <v>3234</v>
      </c>
      <c r="B870" t="s">
        <v>3240</v>
      </c>
      <c r="C870" t="s">
        <v>3241</v>
      </c>
      <c r="D870">
        <v>1</v>
      </c>
      <c r="E870" t="s">
        <v>13</v>
      </c>
      <c r="F870" t="s">
        <v>13</v>
      </c>
      <c r="G870" t="s">
        <v>3237</v>
      </c>
      <c r="H870" s="3" t="s">
        <v>3238</v>
      </c>
      <c r="I870" t="s">
        <v>69</v>
      </c>
      <c r="J870" t="s">
        <v>3239</v>
      </c>
    </row>
    <row r="871" spans="1:10" ht="16" x14ac:dyDescent="0.2">
      <c r="A871" t="s">
        <v>3242</v>
      </c>
      <c r="B871" t="s">
        <v>3243</v>
      </c>
      <c r="C871" t="s">
        <v>3244</v>
      </c>
      <c r="D871">
        <v>4</v>
      </c>
      <c r="E871" t="s">
        <v>1045</v>
      </c>
      <c r="F871" t="s">
        <v>13</v>
      </c>
      <c r="G871" t="s">
        <v>3245</v>
      </c>
      <c r="H871" s="3" t="s">
        <v>3246</v>
      </c>
      <c r="I871" t="s">
        <v>390</v>
      </c>
      <c r="J871" t="s">
        <v>3247</v>
      </c>
    </row>
    <row r="872" spans="1:10" ht="16" x14ac:dyDescent="0.2">
      <c r="A872" t="s">
        <v>3242</v>
      </c>
      <c r="B872" t="s">
        <v>3248</v>
      </c>
      <c r="C872" t="s">
        <v>3249</v>
      </c>
      <c r="D872">
        <v>3</v>
      </c>
      <c r="E872" t="s">
        <v>1045</v>
      </c>
      <c r="F872" t="s">
        <v>13</v>
      </c>
      <c r="G872" t="s">
        <v>3245</v>
      </c>
      <c r="H872" s="3" t="s">
        <v>3246</v>
      </c>
      <c r="I872" t="s">
        <v>390</v>
      </c>
      <c r="J872" t="s">
        <v>3247</v>
      </c>
    </row>
    <row r="873" spans="1:10" ht="16" x14ac:dyDescent="0.2">
      <c r="A873" t="s">
        <v>3242</v>
      </c>
      <c r="B873" t="s">
        <v>3250</v>
      </c>
      <c r="C873" t="s">
        <v>3251</v>
      </c>
      <c r="D873">
        <v>2</v>
      </c>
      <c r="E873" t="s">
        <v>1045</v>
      </c>
      <c r="F873" t="s">
        <v>13</v>
      </c>
      <c r="G873" t="s">
        <v>3245</v>
      </c>
      <c r="H873" s="3" t="s">
        <v>3246</v>
      </c>
      <c r="I873" t="s">
        <v>390</v>
      </c>
      <c r="J873" t="s">
        <v>3247</v>
      </c>
    </row>
    <row r="874" spans="1:10" ht="16" x14ac:dyDescent="0.2">
      <c r="A874" t="s">
        <v>3252</v>
      </c>
      <c r="B874" t="s">
        <v>3253</v>
      </c>
      <c r="C874" t="s">
        <v>3254</v>
      </c>
      <c r="D874">
        <v>1</v>
      </c>
      <c r="E874" t="s">
        <v>1045</v>
      </c>
      <c r="F874" t="s">
        <v>13</v>
      </c>
      <c r="G874" t="s">
        <v>3245</v>
      </c>
      <c r="H874" s="3" t="s">
        <v>3255</v>
      </c>
      <c r="I874" t="s">
        <v>390</v>
      </c>
      <c r="J874" t="s">
        <v>3256</v>
      </c>
    </row>
    <row r="875" spans="1:10" ht="16" x14ac:dyDescent="0.2">
      <c r="A875" t="s">
        <v>3242</v>
      </c>
      <c r="B875" t="s">
        <v>3257</v>
      </c>
      <c r="C875" t="s">
        <v>3258</v>
      </c>
      <c r="D875">
        <v>1</v>
      </c>
      <c r="E875" t="s">
        <v>1045</v>
      </c>
      <c r="F875" t="s">
        <v>13</v>
      </c>
      <c r="G875" t="s">
        <v>3245</v>
      </c>
      <c r="H875" s="3" t="s">
        <v>3246</v>
      </c>
      <c r="I875" t="s">
        <v>390</v>
      </c>
      <c r="J875" t="s">
        <v>3247</v>
      </c>
    </row>
    <row r="876" spans="1:10" ht="16" x14ac:dyDescent="0.2">
      <c r="A876" t="s">
        <v>3259</v>
      </c>
      <c r="B876" t="s">
        <v>3260</v>
      </c>
      <c r="C876" t="s">
        <v>3261</v>
      </c>
      <c r="D876">
        <v>1</v>
      </c>
      <c r="E876" t="s">
        <v>13</v>
      </c>
      <c r="F876" t="s">
        <v>13</v>
      </c>
      <c r="G876" t="s">
        <v>3262</v>
      </c>
      <c r="H876" s="3" t="s">
        <v>3263</v>
      </c>
      <c r="I876" t="s">
        <v>215</v>
      </c>
      <c r="J876" t="s">
        <v>3264</v>
      </c>
    </row>
    <row r="877" spans="1:10" ht="16" x14ac:dyDescent="0.2">
      <c r="A877" t="s">
        <v>3265</v>
      </c>
      <c r="B877" t="s">
        <v>3266</v>
      </c>
      <c r="C877" t="s">
        <v>3267</v>
      </c>
      <c r="D877">
        <v>8</v>
      </c>
      <c r="E877">
        <f>563</f>
        <v>563</v>
      </c>
      <c r="F877" t="s">
        <v>13</v>
      </c>
      <c r="G877" t="s">
        <v>3268</v>
      </c>
      <c r="H877" s="3" t="s">
        <v>3269</v>
      </c>
      <c r="I877" t="s">
        <v>215</v>
      </c>
      <c r="J877" t="s">
        <v>3270</v>
      </c>
    </row>
    <row r="878" spans="1:10" ht="16" x14ac:dyDescent="0.2">
      <c r="A878" t="s">
        <v>3271</v>
      </c>
      <c r="B878" t="s">
        <v>3272</v>
      </c>
      <c r="C878" t="s">
        <v>3273</v>
      </c>
      <c r="D878">
        <v>1</v>
      </c>
      <c r="E878">
        <f>563</f>
        <v>563</v>
      </c>
      <c r="F878" t="s">
        <v>13</v>
      </c>
      <c r="G878" t="s">
        <v>3268</v>
      </c>
      <c r="H878" s="3" t="s">
        <v>3274</v>
      </c>
      <c r="I878" t="s">
        <v>215</v>
      </c>
      <c r="J878" t="s">
        <v>3275</v>
      </c>
    </row>
    <row r="879" spans="1:10" ht="16" x14ac:dyDescent="0.2">
      <c r="A879" t="s">
        <v>3276</v>
      </c>
      <c r="B879" t="s">
        <v>3277</v>
      </c>
      <c r="C879" t="s">
        <v>3278</v>
      </c>
      <c r="D879">
        <v>2</v>
      </c>
      <c r="E879">
        <f>563</f>
        <v>563</v>
      </c>
      <c r="F879" t="s">
        <v>13</v>
      </c>
      <c r="G879" t="s">
        <v>3268</v>
      </c>
      <c r="H879" s="3" t="s">
        <v>3279</v>
      </c>
      <c r="I879" t="s">
        <v>215</v>
      </c>
      <c r="J879" t="s">
        <v>3280</v>
      </c>
    </row>
    <row r="880" spans="1:10" ht="16" x14ac:dyDescent="0.2">
      <c r="A880" t="s">
        <v>3265</v>
      </c>
      <c r="B880" t="s">
        <v>3281</v>
      </c>
      <c r="C880" t="s">
        <v>3282</v>
      </c>
      <c r="D880">
        <v>6</v>
      </c>
      <c r="E880">
        <f>563</f>
        <v>563</v>
      </c>
      <c r="F880" t="s">
        <v>13</v>
      </c>
      <c r="G880" t="s">
        <v>3268</v>
      </c>
      <c r="H880" s="3" t="s">
        <v>3269</v>
      </c>
      <c r="I880" t="s">
        <v>215</v>
      </c>
      <c r="J880" t="s">
        <v>3270</v>
      </c>
    </row>
    <row r="881" spans="1:10" ht="16" x14ac:dyDescent="0.2">
      <c r="A881" t="s">
        <v>3265</v>
      </c>
      <c r="B881" t="s">
        <v>3283</v>
      </c>
      <c r="C881" t="s">
        <v>3284</v>
      </c>
      <c r="D881">
        <v>1</v>
      </c>
      <c r="E881">
        <f>563</f>
        <v>563</v>
      </c>
      <c r="F881" t="s">
        <v>13</v>
      </c>
      <c r="G881" t="s">
        <v>3268</v>
      </c>
      <c r="H881" s="3" t="s">
        <v>3269</v>
      </c>
      <c r="I881" t="s">
        <v>215</v>
      </c>
      <c r="J881" t="s">
        <v>3270</v>
      </c>
    </row>
    <row r="882" spans="1:10" ht="16" x14ac:dyDescent="0.2">
      <c r="A882" t="s">
        <v>3285</v>
      </c>
      <c r="B882" t="s">
        <v>3286</v>
      </c>
      <c r="C882" t="s">
        <v>3287</v>
      </c>
      <c r="D882">
        <v>2</v>
      </c>
      <c r="E882">
        <f>563</f>
        <v>563</v>
      </c>
      <c r="F882" t="s">
        <v>13</v>
      </c>
      <c r="G882" t="s">
        <v>3268</v>
      </c>
      <c r="H882" s="3" t="s">
        <v>3288</v>
      </c>
      <c r="I882" t="s">
        <v>215</v>
      </c>
      <c r="J882" t="s">
        <v>3289</v>
      </c>
    </row>
    <row r="883" spans="1:10" ht="16" x14ac:dyDescent="0.2">
      <c r="A883" t="s">
        <v>3265</v>
      </c>
      <c r="B883" t="s">
        <v>3290</v>
      </c>
      <c r="C883" t="s">
        <v>3291</v>
      </c>
      <c r="D883">
        <v>2</v>
      </c>
      <c r="E883">
        <f>563</f>
        <v>563</v>
      </c>
      <c r="F883" t="s">
        <v>13</v>
      </c>
      <c r="G883" t="s">
        <v>3268</v>
      </c>
      <c r="H883" s="3" t="s">
        <v>3269</v>
      </c>
      <c r="I883" t="s">
        <v>215</v>
      </c>
      <c r="J883" t="s">
        <v>3270</v>
      </c>
    </row>
    <row r="884" spans="1:10" ht="16" x14ac:dyDescent="0.2">
      <c r="A884" t="s">
        <v>3292</v>
      </c>
      <c r="B884" t="s">
        <v>3293</v>
      </c>
      <c r="C884" t="s">
        <v>3294</v>
      </c>
      <c r="D884">
        <v>2</v>
      </c>
      <c r="E884">
        <f>563</f>
        <v>563</v>
      </c>
      <c r="F884" t="s">
        <v>13</v>
      </c>
      <c r="G884" t="s">
        <v>3268</v>
      </c>
      <c r="H884" s="3" t="s">
        <v>3279</v>
      </c>
      <c r="I884" t="s">
        <v>215</v>
      </c>
      <c r="J884" t="s">
        <v>3295</v>
      </c>
    </row>
    <row r="885" spans="1:10" ht="16" x14ac:dyDescent="0.2">
      <c r="A885" t="s">
        <v>3265</v>
      </c>
      <c r="B885" t="s">
        <v>3296</v>
      </c>
      <c r="C885" t="s">
        <v>3297</v>
      </c>
      <c r="D885">
        <v>4</v>
      </c>
      <c r="E885">
        <f>563</f>
        <v>563</v>
      </c>
      <c r="F885" t="s">
        <v>13</v>
      </c>
      <c r="G885" t="s">
        <v>3268</v>
      </c>
      <c r="H885" s="3" t="s">
        <v>3269</v>
      </c>
      <c r="I885" t="s">
        <v>215</v>
      </c>
      <c r="J885" t="s">
        <v>3270</v>
      </c>
    </row>
    <row r="886" spans="1:10" ht="16" x14ac:dyDescent="0.2">
      <c r="A886" t="s">
        <v>3265</v>
      </c>
      <c r="B886" t="s">
        <v>3298</v>
      </c>
      <c r="C886" t="s">
        <v>3299</v>
      </c>
      <c r="D886">
        <v>5</v>
      </c>
      <c r="E886">
        <f>563</f>
        <v>563</v>
      </c>
      <c r="F886" t="s">
        <v>13</v>
      </c>
      <c r="G886" t="s">
        <v>3268</v>
      </c>
      <c r="H886" s="3" t="s">
        <v>3269</v>
      </c>
      <c r="I886" t="s">
        <v>215</v>
      </c>
      <c r="J886" t="s">
        <v>3270</v>
      </c>
    </row>
    <row r="887" spans="1:10" ht="16" x14ac:dyDescent="0.2">
      <c r="A887" t="s">
        <v>3285</v>
      </c>
      <c r="B887" t="s">
        <v>3300</v>
      </c>
      <c r="C887" t="s">
        <v>3301</v>
      </c>
      <c r="D887">
        <v>3</v>
      </c>
      <c r="E887">
        <f>563</f>
        <v>563</v>
      </c>
      <c r="F887" t="s">
        <v>13</v>
      </c>
      <c r="G887" t="s">
        <v>3268</v>
      </c>
      <c r="H887" s="3" t="s">
        <v>3288</v>
      </c>
      <c r="I887" t="s">
        <v>215</v>
      </c>
      <c r="J887" t="s">
        <v>3289</v>
      </c>
    </row>
    <row r="888" spans="1:10" ht="16" x14ac:dyDescent="0.2">
      <c r="A888" t="s">
        <v>3265</v>
      </c>
      <c r="B888" t="s">
        <v>3302</v>
      </c>
      <c r="C888" t="s">
        <v>3303</v>
      </c>
      <c r="D888">
        <v>3</v>
      </c>
      <c r="E888">
        <f>563</f>
        <v>563</v>
      </c>
      <c r="F888" t="s">
        <v>13</v>
      </c>
      <c r="G888" t="s">
        <v>3268</v>
      </c>
      <c r="H888" s="3" t="s">
        <v>3269</v>
      </c>
      <c r="I888" t="s">
        <v>215</v>
      </c>
      <c r="J888" t="s">
        <v>3270</v>
      </c>
    </row>
    <row r="889" spans="1:10" ht="16" x14ac:dyDescent="0.2">
      <c r="A889" t="s">
        <v>3304</v>
      </c>
      <c r="B889" t="s">
        <v>3305</v>
      </c>
      <c r="C889" t="s">
        <v>3306</v>
      </c>
      <c r="D889">
        <v>2</v>
      </c>
      <c r="E889">
        <f>563</f>
        <v>563</v>
      </c>
      <c r="F889" t="s">
        <v>13</v>
      </c>
      <c r="G889" t="s">
        <v>3268</v>
      </c>
      <c r="H889" s="3" t="s">
        <v>3307</v>
      </c>
      <c r="I889" t="s">
        <v>215</v>
      </c>
      <c r="J889" t="s">
        <v>3308</v>
      </c>
    </row>
    <row r="890" spans="1:10" ht="16" x14ac:dyDescent="0.2">
      <c r="A890" t="s">
        <v>3304</v>
      </c>
      <c r="B890" t="s">
        <v>3309</v>
      </c>
      <c r="C890" t="s">
        <v>3310</v>
      </c>
      <c r="D890">
        <v>3</v>
      </c>
      <c r="E890">
        <f>563</f>
        <v>563</v>
      </c>
      <c r="F890" t="s">
        <v>13</v>
      </c>
      <c r="G890" t="s">
        <v>3268</v>
      </c>
      <c r="H890" s="3" t="s">
        <v>3307</v>
      </c>
      <c r="I890" t="s">
        <v>215</v>
      </c>
      <c r="J890" t="s">
        <v>3308</v>
      </c>
    </row>
    <row r="891" spans="1:10" ht="16" x14ac:dyDescent="0.2">
      <c r="A891" t="s">
        <v>3304</v>
      </c>
      <c r="B891" t="s">
        <v>3311</v>
      </c>
      <c r="C891" t="s">
        <v>3312</v>
      </c>
      <c r="D891">
        <v>1</v>
      </c>
      <c r="E891">
        <f>563</f>
        <v>563</v>
      </c>
      <c r="F891" t="s">
        <v>13</v>
      </c>
      <c r="G891" t="s">
        <v>3268</v>
      </c>
      <c r="H891" s="3" t="s">
        <v>3307</v>
      </c>
      <c r="I891" t="s">
        <v>215</v>
      </c>
      <c r="J891" t="s">
        <v>3308</v>
      </c>
    </row>
    <row r="892" spans="1:10" ht="32" x14ac:dyDescent="0.2">
      <c r="A892" t="s">
        <v>3304</v>
      </c>
      <c r="B892" t="s">
        <v>3313</v>
      </c>
      <c r="C892" t="s">
        <v>3314</v>
      </c>
      <c r="D892">
        <v>4</v>
      </c>
      <c r="E892">
        <f>563</f>
        <v>563</v>
      </c>
      <c r="F892" t="s">
        <v>13</v>
      </c>
      <c r="G892" t="s">
        <v>3268</v>
      </c>
      <c r="H892" s="3" t="s">
        <v>3315</v>
      </c>
      <c r="I892" t="s">
        <v>215</v>
      </c>
      <c r="J892" t="s">
        <v>3308</v>
      </c>
    </row>
    <row r="893" spans="1:10" ht="16" x14ac:dyDescent="0.2">
      <c r="A893" t="s">
        <v>3265</v>
      </c>
      <c r="B893" t="s">
        <v>3316</v>
      </c>
      <c r="C893" t="s">
        <v>3317</v>
      </c>
      <c r="D893">
        <v>7</v>
      </c>
      <c r="E893">
        <f>563</f>
        <v>563</v>
      </c>
      <c r="F893" t="s">
        <v>13</v>
      </c>
      <c r="G893" t="s">
        <v>3268</v>
      </c>
      <c r="H893" s="3" t="s">
        <v>3269</v>
      </c>
      <c r="I893" t="s">
        <v>215</v>
      </c>
      <c r="J893" t="s">
        <v>3270</v>
      </c>
    </row>
    <row r="894" spans="1:10" ht="32" x14ac:dyDescent="0.2">
      <c r="A894" t="s">
        <v>3285</v>
      </c>
      <c r="B894" t="s">
        <v>3318</v>
      </c>
      <c r="C894" t="s">
        <v>3319</v>
      </c>
      <c r="D894">
        <v>1</v>
      </c>
      <c r="E894">
        <f>563</f>
        <v>563</v>
      </c>
      <c r="F894" t="s">
        <v>13</v>
      </c>
      <c r="G894" t="s">
        <v>3320</v>
      </c>
      <c r="H894" s="3" t="s">
        <v>3321</v>
      </c>
      <c r="I894" t="s">
        <v>215</v>
      </c>
      <c r="J894" t="s">
        <v>3289</v>
      </c>
    </row>
    <row r="895" spans="1:10" ht="32" x14ac:dyDescent="0.2">
      <c r="A895" t="s">
        <v>3322</v>
      </c>
      <c r="B895" t="s">
        <v>3323</v>
      </c>
      <c r="C895" t="s">
        <v>3324</v>
      </c>
      <c r="D895">
        <v>2</v>
      </c>
      <c r="E895" t="s">
        <v>1088</v>
      </c>
      <c r="F895" t="s">
        <v>13</v>
      </c>
      <c r="G895" t="s">
        <v>3325</v>
      </c>
      <c r="H895" s="3" t="s">
        <v>3326</v>
      </c>
      <c r="I895" t="s">
        <v>461</v>
      </c>
      <c r="J895" t="s">
        <v>3327</v>
      </c>
    </row>
    <row r="896" spans="1:10" ht="16" x14ac:dyDescent="0.2">
      <c r="A896" t="s">
        <v>3328</v>
      </c>
      <c r="B896" t="s">
        <v>3329</v>
      </c>
      <c r="C896" t="s">
        <v>3330</v>
      </c>
      <c r="D896">
        <v>2</v>
      </c>
      <c r="E896" t="s">
        <v>1246</v>
      </c>
      <c r="F896" t="s">
        <v>13</v>
      </c>
      <c r="G896" t="s">
        <v>3331</v>
      </c>
      <c r="H896" s="3" t="s">
        <v>3332</v>
      </c>
      <c r="I896" t="s">
        <v>3332</v>
      </c>
      <c r="J896" t="s">
        <v>3333</v>
      </c>
    </row>
    <row r="897" spans="1:10" ht="16" x14ac:dyDescent="0.2">
      <c r="A897" t="s">
        <v>3334</v>
      </c>
      <c r="B897" t="s">
        <v>3335</v>
      </c>
      <c r="C897" t="s">
        <v>3336</v>
      </c>
      <c r="D897">
        <v>1</v>
      </c>
      <c r="E897" t="s">
        <v>1246</v>
      </c>
      <c r="F897" t="s">
        <v>13</v>
      </c>
      <c r="G897" t="s">
        <v>3331</v>
      </c>
      <c r="H897" s="3" t="s">
        <v>3337</v>
      </c>
      <c r="I897" t="s">
        <v>62</v>
      </c>
      <c r="J897" t="s">
        <v>3338</v>
      </c>
    </row>
    <row r="898" spans="1:10" ht="16" x14ac:dyDescent="0.2">
      <c r="A898" t="s">
        <v>3339</v>
      </c>
      <c r="B898" t="s">
        <v>3340</v>
      </c>
      <c r="C898" t="s">
        <v>3341</v>
      </c>
      <c r="D898">
        <v>2</v>
      </c>
      <c r="E898" t="s">
        <v>1246</v>
      </c>
      <c r="F898" t="s">
        <v>13</v>
      </c>
      <c r="G898" t="s">
        <v>3331</v>
      </c>
      <c r="H898" s="3" t="s">
        <v>3342</v>
      </c>
      <c r="I898" t="s">
        <v>62</v>
      </c>
      <c r="J898" t="s">
        <v>3343</v>
      </c>
    </row>
    <row r="899" spans="1:10" ht="16" x14ac:dyDescent="0.2">
      <c r="A899" t="s">
        <v>3344</v>
      </c>
      <c r="B899" t="s">
        <v>3345</v>
      </c>
      <c r="C899" t="s">
        <v>3346</v>
      </c>
      <c r="D899">
        <v>3</v>
      </c>
      <c r="E899" t="s">
        <v>1246</v>
      </c>
      <c r="F899" t="s">
        <v>13</v>
      </c>
      <c r="G899" t="s">
        <v>3331</v>
      </c>
      <c r="H899" s="3" t="s">
        <v>3342</v>
      </c>
      <c r="I899" t="s">
        <v>62</v>
      </c>
      <c r="J899" t="s">
        <v>3347</v>
      </c>
    </row>
    <row r="900" spans="1:10" ht="16" x14ac:dyDescent="0.2">
      <c r="A900" t="s">
        <v>3348</v>
      </c>
      <c r="B900" t="s">
        <v>3335</v>
      </c>
      <c r="C900" t="s">
        <v>3336</v>
      </c>
      <c r="D900">
        <v>2</v>
      </c>
      <c r="E900" t="s">
        <v>1246</v>
      </c>
      <c r="F900" t="s">
        <v>13</v>
      </c>
      <c r="G900" t="s">
        <v>3331</v>
      </c>
      <c r="H900" s="3" t="s">
        <v>3337</v>
      </c>
      <c r="I900" t="s">
        <v>62</v>
      </c>
      <c r="J900" t="s">
        <v>3349</v>
      </c>
    </row>
    <row r="901" spans="1:10" ht="16" x14ac:dyDescent="0.2">
      <c r="A901" t="s">
        <v>3348</v>
      </c>
      <c r="B901" t="s">
        <v>3350</v>
      </c>
      <c r="C901" t="s">
        <v>3351</v>
      </c>
      <c r="D901">
        <v>1</v>
      </c>
      <c r="E901" t="s">
        <v>1246</v>
      </c>
      <c r="F901" t="s">
        <v>13</v>
      </c>
      <c r="G901" t="s">
        <v>3331</v>
      </c>
      <c r="H901" s="3" t="s">
        <v>3352</v>
      </c>
      <c r="I901" t="s">
        <v>62</v>
      </c>
      <c r="J901" t="s">
        <v>3349</v>
      </c>
    </row>
    <row r="902" spans="1:10" ht="16" x14ac:dyDescent="0.2">
      <c r="A902" t="s">
        <v>3353</v>
      </c>
      <c r="B902" t="s">
        <v>3354</v>
      </c>
      <c r="C902" t="s">
        <v>3355</v>
      </c>
      <c r="D902">
        <v>2</v>
      </c>
      <c r="E902" t="s">
        <v>1246</v>
      </c>
      <c r="F902" t="s">
        <v>13</v>
      </c>
      <c r="G902" t="s">
        <v>3331</v>
      </c>
      <c r="H902" s="3" t="s">
        <v>3356</v>
      </c>
      <c r="I902" t="s">
        <v>62</v>
      </c>
      <c r="J902" t="s">
        <v>3357</v>
      </c>
    </row>
    <row r="903" spans="1:10" ht="16" x14ac:dyDescent="0.2">
      <c r="A903" t="s">
        <v>3358</v>
      </c>
      <c r="B903" t="s">
        <v>3354</v>
      </c>
      <c r="C903" t="s">
        <v>3355</v>
      </c>
      <c r="D903">
        <v>2</v>
      </c>
      <c r="E903" t="s">
        <v>1246</v>
      </c>
      <c r="F903" t="s">
        <v>13</v>
      </c>
      <c r="G903" t="s">
        <v>3331</v>
      </c>
      <c r="H903" s="3" t="s">
        <v>3359</v>
      </c>
      <c r="I903" t="s">
        <v>62</v>
      </c>
      <c r="J903" t="s">
        <v>3360</v>
      </c>
    </row>
    <row r="904" spans="1:10" ht="16" x14ac:dyDescent="0.2">
      <c r="A904" t="s">
        <v>3361</v>
      </c>
      <c r="B904" t="s">
        <v>3354</v>
      </c>
      <c r="C904" t="s">
        <v>3355</v>
      </c>
      <c r="D904">
        <v>2</v>
      </c>
      <c r="E904" t="s">
        <v>1246</v>
      </c>
      <c r="F904" t="s">
        <v>13</v>
      </c>
      <c r="G904" t="s">
        <v>3331</v>
      </c>
      <c r="H904" s="3" t="s">
        <v>3356</v>
      </c>
      <c r="I904" t="s">
        <v>62</v>
      </c>
      <c r="J904" t="s">
        <v>3362</v>
      </c>
    </row>
    <row r="905" spans="1:10" ht="16" x14ac:dyDescent="0.2">
      <c r="A905" t="s">
        <v>3348</v>
      </c>
      <c r="B905" t="s">
        <v>3363</v>
      </c>
      <c r="C905" t="s">
        <v>3364</v>
      </c>
      <c r="D905">
        <v>3</v>
      </c>
      <c r="E905" t="s">
        <v>1246</v>
      </c>
      <c r="F905" t="s">
        <v>13</v>
      </c>
      <c r="G905" t="s">
        <v>3331</v>
      </c>
      <c r="H905" s="3" t="s">
        <v>3352</v>
      </c>
      <c r="I905" t="s">
        <v>62</v>
      </c>
      <c r="J905" t="s">
        <v>3349</v>
      </c>
    </row>
    <row r="906" spans="1:10" ht="16" x14ac:dyDescent="0.2">
      <c r="A906" t="s">
        <v>3365</v>
      </c>
      <c r="B906" t="s">
        <v>3340</v>
      </c>
      <c r="C906" t="s">
        <v>3341</v>
      </c>
      <c r="D906">
        <v>4</v>
      </c>
      <c r="E906" t="s">
        <v>1246</v>
      </c>
      <c r="F906" t="s">
        <v>13</v>
      </c>
      <c r="G906" t="s">
        <v>3331</v>
      </c>
      <c r="H906" s="3" t="s">
        <v>3366</v>
      </c>
      <c r="I906" t="s">
        <v>62</v>
      </c>
      <c r="J906" t="s">
        <v>3367</v>
      </c>
    </row>
    <row r="907" spans="1:10" ht="16" x14ac:dyDescent="0.2">
      <c r="A907" t="s">
        <v>3368</v>
      </c>
      <c r="B907" t="s">
        <v>3369</v>
      </c>
      <c r="C907" t="s">
        <v>3346</v>
      </c>
      <c r="D907">
        <v>5</v>
      </c>
      <c r="E907" t="s">
        <v>1246</v>
      </c>
      <c r="F907" t="s">
        <v>13</v>
      </c>
      <c r="G907" t="s">
        <v>3331</v>
      </c>
      <c r="H907" s="3" t="s">
        <v>3370</v>
      </c>
      <c r="I907" t="s">
        <v>62</v>
      </c>
      <c r="J907" t="s">
        <v>3371</v>
      </c>
    </row>
    <row r="908" spans="1:10" ht="16" x14ac:dyDescent="0.2">
      <c r="A908" t="s">
        <v>3372</v>
      </c>
      <c r="B908" t="s">
        <v>3373</v>
      </c>
      <c r="C908" t="s">
        <v>3374</v>
      </c>
      <c r="D908">
        <v>3</v>
      </c>
      <c r="E908">
        <v>68</v>
      </c>
      <c r="F908" t="s">
        <v>13</v>
      </c>
      <c r="G908" t="s">
        <v>3375</v>
      </c>
      <c r="H908" s="3" t="s">
        <v>3376</v>
      </c>
      <c r="I908" t="s">
        <v>3377</v>
      </c>
      <c r="J908" t="s">
        <v>3378</v>
      </c>
    </row>
    <row r="909" spans="1:10" ht="16" x14ac:dyDescent="0.2">
      <c r="A909" t="s">
        <v>3372</v>
      </c>
      <c r="B909" t="s">
        <v>3379</v>
      </c>
      <c r="C909" t="s">
        <v>3380</v>
      </c>
      <c r="D909">
        <v>2</v>
      </c>
      <c r="E909">
        <f>407</f>
        <v>407</v>
      </c>
      <c r="F909" t="s">
        <v>13</v>
      </c>
      <c r="G909" t="s">
        <v>3381</v>
      </c>
      <c r="H909" s="3" t="s">
        <v>3382</v>
      </c>
      <c r="I909" t="s">
        <v>3377</v>
      </c>
      <c r="J909" t="s">
        <v>3378</v>
      </c>
    </row>
    <row r="910" spans="1:10" ht="16" x14ac:dyDescent="0.2">
      <c r="A910" t="s">
        <v>3383</v>
      </c>
      <c r="B910" t="s">
        <v>3384</v>
      </c>
      <c r="C910" t="s">
        <v>3385</v>
      </c>
      <c r="D910">
        <v>1</v>
      </c>
      <c r="E910">
        <f>407</f>
        <v>407</v>
      </c>
      <c r="F910" t="s">
        <v>13</v>
      </c>
      <c r="G910" t="s">
        <v>3381</v>
      </c>
      <c r="H910" s="3" t="s">
        <v>3386</v>
      </c>
      <c r="I910" t="s">
        <v>3377</v>
      </c>
      <c r="J910" t="s">
        <v>3387</v>
      </c>
    </row>
    <row r="911" spans="1:10" ht="16" x14ac:dyDescent="0.2">
      <c r="A911" t="s">
        <v>3388</v>
      </c>
      <c r="B911" t="s">
        <v>3389</v>
      </c>
      <c r="C911" t="s">
        <v>3390</v>
      </c>
      <c r="D911">
        <v>1</v>
      </c>
      <c r="E911">
        <f>407</f>
        <v>407</v>
      </c>
      <c r="F911" t="s">
        <v>13</v>
      </c>
      <c r="G911" t="s">
        <v>3381</v>
      </c>
      <c r="H911" s="3" t="s">
        <v>3391</v>
      </c>
      <c r="I911" t="s">
        <v>3377</v>
      </c>
      <c r="J911" t="s">
        <v>3392</v>
      </c>
    </row>
    <row r="912" spans="1:10" ht="16" x14ac:dyDescent="0.2">
      <c r="A912" t="s">
        <v>3393</v>
      </c>
      <c r="B912" t="s">
        <v>3394</v>
      </c>
      <c r="C912" t="s">
        <v>3395</v>
      </c>
      <c r="D912">
        <v>2</v>
      </c>
      <c r="E912">
        <f>407</f>
        <v>407</v>
      </c>
      <c r="F912" t="s">
        <v>13</v>
      </c>
      <c r="G912" t="s">
        <v>3381</v>
      </c>
      <c r="H912" s="3" t="s">
        <v>3396</v>
      </c>
      <c r="I912" t="s">
        <v>3377</v>
      </c>
      <c r="J912" t="s">
        <v>3397</v>
      </c>
    </row>
    <row r="913" spans="1:10" ht="16" x14ac:dyDescent="0.2">
      <c r="A913" t="s">
        <v>3398</v>
      </c>
      <c r="B913" t="s">
        <v>3399</v>
      </c>
      <c r="C913" t="s">
        <v>3400</v>
      </c>
      <c r="D913">
        <v>1</v>
      </c>
      <c r="E913">
        <f>407</f>
        <v>407</v>
      </c>
      <c r="F913" t="s">
        <v>13</v>
      </c>
      <c r="G913" t="s">
        <v>3381</v>
      </c>
      <c r="H913" s="3" t="s">
        <v>3401</v>
      </c>
      <c r="I913" t="s">
        <v>3377</v>
      </c>
      <c r="J913" t="s">
        <v>3402</v>
      </c>
    </row>
    <row r="914" spans="1:10" ht="16" x14ac:dyDescent="0.2">
      <c r="A914" t="s">
        <v>3383</v>
      </c>
      <c r="B914" t="s">
        <v>3403</v>
      </c>
      <c r="C914" t="s">
        <v>3404</v>
      </c>
      <c r="D914">
        <v>2</v>
      </c>
      <c r="E914">
        <f>407</f>
        <v>407</v>
      </c>
      <c r="F914" t="s">
        <v>13</v>
      </c>
      <c r="G914" t="s">
        <v>3381</v>
      </c>
      <c r="H914" s="3" t="s">
        <v>3386</v>
      </c>
      <c r="I914" t="s">
        <v>3377</v>
      </c>
      <c r="J914" t="s">
        <v>3387</v>
      </c>
    </row>
    <row r="915" spans="1:10" ht="16" x14ac:dyDescent="0.2">
      <c r="A915" t="s">
        <v>3393</v>
      </c>
      <c r="B915" t="s">
        <v>3405</v>
      </c>
      <c r="C915" t="s">
        <v>3406</v>
      </c>
      <c r="D915">
        <v>1</v>
      </c>
      <c r="E915">
        <f>407</f>
        <v>407</v>
      </c>
      <c r="F915" t="s">
        <v>13</v>
      </c>
      <c r="G915" t="s">
        <v>3381</v>
      </c>
      <c r="H915" s="3" t="s">
        <v>3396</v>
      </c>
      <c r="I915" t="s">
        <v>3377</v>
      </c>
      <c r="J915" t="s">
        <v>3397</v>
      </c>
    </row>
    <row r="916" spans="1:10" ht="16" x14ac:dyDescent="0.2">
      <c r="A916" t="s">
        <v>3383</v>
      </c>
      <c r="B916" t="s">
        <v>3407</v>
      </c>
      <c r="C916" t="s">
        <v>3408</v>
      </c>
      <c r="D916">
        <v>3</v>
      </c>
      <c r="E916">
        <f>407</f>
        <v>407</v>
      </c>
      <c r="F916" t="s">
        <v>13</v>
      </c>
      <c r="G916" t="s">
        <v>3381</v>
      </c>
      <c r="H916" s="3" t="s">
        <v>3386</v>
      </c>
      <c r="I916" t="s">
        <v>3377</v>
      </c>
      <c r="J916" t="s">
        <v>3387</v>
      </c>
    </row>
    <row r="917" spans="1:10" ht="16" x14ac:dyDescent="0.2">
      <c r="A917" t="s">
        <v>3409</v>
      </c>
      <c r="B917" t="s">
        <v>3410</v>
      </c>
      <c r="C917" t="s">
        <v>3411</v>
      </c>
      <c r="D917">
        <v>4</v>
      </c>
      <c r="E917">
        <f>407</f>
        <v>407</v>
      </c>
      <c r="F917" t="s">
        <v>13</v>
      </c>
      <c r="G917" t="s">
        <v>3381</v>
      </c>
      <c r="H917" s="3" t="s">
        <v>3396</v>
      </c>
      <c r="I917" t="s">
        <v>3377</v>
      </c>
      <c r="J917" t="s">
        <v>3412</v>
      </c>
    </row>
    <row r="918" spans="1:10" ht="16" x14ac:dyDescent="0.2">
      <c r="A918" t="s">
        <v>3413</v>
      </c>
      <c r="B918" t="s">
        <v>3414</v>
      </c>
      <c r="C918" t="s">
        <v>3415</v>
      </c>
      <c r="D918">
        <v>1</v>
      </c>
      <c r="E918">
        <f>407</f>
        <v>407</v>
      </c>
      <c r="F918" t="s">
        <v>13</v>
      </c>
      <c r="G918" t="s">
        <v>3381</v>
      </c>
      <c r="H918" s="3" t="s">
        <v>3401</v>
      </c>
      <c r="I918" t="s">
        <v>3377</v>
      </c>
      <c r="J918" t="s">
        <v>3416</v>
      </c>
    </row>
    <row r="919" spans="1:10" ht="16" x14ac:dyDescent="0.2">
      <c r="A919" t="s">
        <v>3417</v>
      </c>
      <c r="B919" t="s">
        <v>3418</v>
      </c>
      <c r="C919" t="s">
        <v>3419</v>
      </c>
      <c r="D919">
        <v>3</v>
      </c>
      <c r="E919">
        <f>407</f>
        <v>407</v>
      </c>
      <c r="F919" t="s">
        <v>13</v>
      </c>
      <c r="G919" t="s">
        <v>3381</v>
      </c>
      <c r="H919" s="3" t="s">
        <v>3401</v>
      </c>
      <c r="I919" t="s">
        <v>3377</v>
      </c>
      <c r="J919" t="s">
        <v>3420</v>
      </c>
    </row>
    <row r="920" spans="1:10" ht="16" x14ac:dyDescent="0.2">
      <c r="A920" t="s">
        <v>3398</v>
      </c>
      <c r="B920" t="s">
        <v>3421</v>
      </c>
      <c r="C920" t="s">
        <v>3422</v>
      </c>
      <c r="D920">
        <v>3</v>
      </c>
      <c r="E920">
        <f>407</f>
        <v>407</v>
      </c>
      <c r="F920" t="s">
        <v>13</v>
      </c>
      <c r="G920" t="s">
        <v>3381</v>
      </c>
      <c r="H920" s="3" t="s">
        <v>3401</v>
      </c>
      <c r="I920" t="s">
        <v>3377</v>
      </c>
      <c r="J920" t="s">
        <v>3402</v>
      </c>
    </row>
    <row r="921" spans="1:10" ht="16" x14ac:dyDescent="0.2">
      <c r="A921" t="s">
        <v>3398</v>
      </c>
      <c r="B921" t="s">
        <v>3403</v>
      </c>
      <c r="C921" t="s">
        <v>3404</v>
      </c>
      <c r="D921">
        <v>2</v>
      </c>
      <c r="E921">
        <f>407</f>
        <v>407</v>
      </c>
      <c r="F921" t="s">
        <v>13</v>
      </c>
      <c r="G921" t="s">
        <v>3381</v>
      </c>
      <c r="H921" s="3" t="s">
        <v>3401</v>
      </c>
      <c r="I921" t="s">
        <v>3377</v>
      </c>
      <c r="J921" t="s">
        <v>3402</v>
      </c>
    </row>
    <row r="922" spans="1:10" ht="16" x14ac:dyDescent="0.2">
      <c r="A922" t="s">
        <v>3423</v>
      </c>
      <c r="B922" t="s">
        <v>3424</v>
      </c>
      <c r="C922" t="s">
        <v>3425</v>
      </c>
      <c r="D922">
        <v>4</v>
      </c>
      <c r="E922">
        <f>407</f>
        <v>407</v>
      </c>
      <c r="F922" t="s">
        <v>13</v>
      </c>
      <c r="G922" t="s">
        <v>3381</v>
      </c>
      <c r="H922" s="3" t="s">
        <v>3426</v>
      </c>
      <c r="I922" t="s">
        <v>3377</v>
      </c>
      <c r="J922" t="s">
        <v>3427</v>
      </c>
    </row>
    <row r="923" spans="1:10" ht="16" x14ac:dyDescent="0.2">
      <c r="A923" t="s">
        <v>3428</v>
      </c>
      <c r="B923" t="s">
        <v>3399</v>
      </c>
      <c r="C923" t="s">
        <v>3400</v>
      </c>
      <c r="D923">
        <v>2</v>
      </c>
      <c r="E923">
        <f>407</f>
        <v>407</v>
      </c>
      <c r="F923" t="s">
        <v>13</v>
      </c>
      <c r="G923" t="s">
        <v>3381</v>
      </c>
      <c r="H923" s="3" t="s">
        <v>3429</v>
      </c>
      <c r="I923" t="s">
        <v>3377</v>
      </c>
      <c r="J923" t="s">
        <v>3430</v>
      </c>
    </row>
    <row r="924" spans="1:10" ht="16" x14ac:dyDescent="0.2">
      <c r="A924" t="s">
        <v>3393</v>
      </c>
      <c r="B924" t="s">
        <v>3431</v>
      </c>
      <c r="C924" t="s">
        <v>3432</v>
      </c>
      <c r="D924">
        <v>3</v>
      </c>
      <c r="E924">
        <f>407</f>
        <v>407</v>
      </c>
      <c r="F924" t="s">
        <v>13</v>
      </c>
      <c r="G924" t="s">
        <v>3381</v>
      </c>
      <c r="H924" s="3" t="s">
        <v>3433</v>
      </c>
      <c r="I924" t="s">
        <v>3377</v>
      </c>
      <c r="J924" t="s">
        <v>3397</v>
      </c>
    </row>
    <row r="925" spans="1:10" ht="16" x14ac:dyDescent="0.2">
      <c r="A925" t="s">
        <v>3434</v>
      </c>
      <c r="B925" t="s">
        <v>3418</v>
      </c>
      <c r="C925" t="s">
        <v>3419</v>
      </c>
      <c r="D925">
        <v>4</v>
      </c>
      <c r="E925">
        <f>407</f>
        <v>407</v>
      </c>
      <c r="F925" t="s">
        <v>13</v>
      </c>
      <c r="G925" t="s">
        <v>3381</v>
      </c>
      <c r="H925" s="3" t="s">
        <v>3401</v>
      </c>
      <c r="I925" t="s">
        <v>3377</v>
      </c>
      <c r="J925" t="s">
        <v>3435</v>
      </c>
    </row>
    <row r="926" spans="1:10" ht="16" x14ac:dyDescent="0.2">
      <c r="A926" t="s">
        <v>3388</v>
      </c>
      <c r="B926" t="s">
        <v>3436</v>
      </c>
      <c r="C926" t="s">
        <v>3437</v>
      </c>
      <c r="D926">
        <v>2</v>
      </c>
      <c r="E926">
        <f>407</f>
        <v>407</v>
      </c>
      <c r="F926" t="s">
        <v>13</v>
      </c>
      <c r="G926" t="s">
        <v>3381</v>
      </c>
      <c r="H926" s="3" t="s">
        <v>3391</v>
      </c>
      <c r="I926" t="s">
        <v>3377</v>
      </c>
      <c r="J926" t="s">
        <v>3392</v>
      </c>
    </row>
    <row r="927" spans="1:10" ht="16" x14ac:dyDescent="0.2">
      <c r="A927" t="s">
        <v>3438</v>
      </c>
      <c r="B927" t="s">
        <v>3439</v>
      </c>
      <c r="C927" t="s">
        <v>3440</v>
      </c>
      <c r="D927">
        <v>2</v>
      </c>
      <c r="E927">
        <f>407</f>
        <v>407</v>
      </c>
      <c r="F927" t="s">
        <v>13</v>
      </c>
      <c r="G927" t="s">
        <v>3441</v>
      </c>
      <c r="H927" s="3" t="s">
        <v>3442</v>
      </c>
      <c r="I927" t="s">
        <v>3377</v>
      </c>
      <c r="J927" t="s">
        <v>3443</v>
      </c>
    </row>
    <row r="928" spans="1:10" ht="16" x14ac:dyDescent="0.2">
      <c r="A928" t="s">
        <v>3438</v>
      </c>
      <c r="B928" t="s">
        <v>3444</v>
      </c>
      <c r="C928" t="s">
        <v>3445</v>
      </c>
      <c r="D928">
        <v>1</v>
      </c>
      <c r="E928">
        <f>407</f>
        <v>407</v>
      </c>
      <c r="F928" t="s">
        <v>13</v>
      </c>
      <c r="G928" t="s">
        <v>3441</v>
      </c>
      <c r="H928" s="3" t="s">
        <v>3442</v>
      </c>
      <c r="I928" t="s">
        <v>3377</v>
      </c>
      <c r="J928" t="s">
        <v>3443</v>
      </c>
    </row>
    <row r="929" spans="1:10" ht="16" x14ac:dyDescent="0.2">
      <c r="A929" t="s">
        <v>3446</v>
      </c>
      <c r="B929" t="s">
        <v>3447</v>
      </c>
      <c r="C929" t="s">
        <v>3448</v>
      </c>
      <c r="D929">
        <v>1</v>
      </c>
      <c r="E929" t="s">
        <v>13</v>
      </c>
      <c r="F929" t="s">
        <v>13</v>
      </c>
      <c r="G929" t="s">
        <v>3449</v>
      </c>
      <c r="H929" s="3" t="s">
        <v>3450</v>
      </c>
      <c r="I929" t="s">
        <v>995</v>
      </c>
      <c r="J929" t="s">
        <v>3451</v>
      </c>
    </row>
    <row r="930" spans="1:10" ht="16" x14ac:dyDescent="0.2">
      <c r="A930" t="s">
        <v>3452</v>
      </c>
      <c r="B930" t="s">
        <v>3453</v>
      </c>
      <c r="C930" t="s">
        <v>3454</v>
      </c>
      <c r="D930">
        <v>1</v>
      </c>
      <c r="E930" t="s">
        <v>13</v>
      </c>
      <c r="F930" t="s">
        <v>13</v>
      </c>
      <c r="G930" t="s">
        <v>3449</v>
      </c>
      <c r="H930" s="3" t="s">
        <v>3450</v>
      </c>
      <c r="I930" t="s">
        <v>995</v>
      </c>
      <c r="J930" t="s">
        <v>3455</v>
      </c>
    </row>
    <row r="931" spans="1:10" ht="16" x14ac:dyDescent="0.2">
      <c r="A931" t="s">
        <v>3456</v>
      </c>
      <c r="B931" t="s">
        <v>3447</v>
      </c>
      <c r="C931" t="s">
        <v>3448</v>
      </c>
      <c r="D931">
        <v>2</v>
      </c>
      <c r="E931" t="s">
        <v>13</v>
      </c>
      <c r="F931" t="s">
        <v>13</v>
      </c>
      <c r="G931" t="s">
        <v>3449</v>
      </c>
      <c r="H931" s="3" t="s">
        <v>3450</v>
      </c>
      <c r="I931" t="s">
        <v>995</v>
      </c>
      <c r="J931" t="s">
        <v>3457</v>
      </c>
    </row>
    <row r="932" spans="1:10" ht="16" x14ac:dyDescent="0.2">
      <c r="A932" t="s">
        <v>3452</v>
      </c>
      <c r="B932" t="s">
        <v>3447</v>
      </c>
      <c r="C932" t="s">
        <v>3448</v>
      </c>
      <c r="D932">
        <v>2</v>
      </c>
      <c r="E932" t="s">
        <v>13</v>
      </c>
      <c r="F932" t="s">
        <v>13</v>
      </c>
      <c r="G932" t="s">
        <v>3449</v>
      </c>
      <c r="H932" s="3" t="s">
        <v>3450</v>
      </c>
      <c r="I932" t="s">
        <v>995</v>
      </c>
      <c r="J932" t="s">
        <v>3455</v>
      </c>
    </row>
    <row r="933" spans="1:10" ht="16" x14ac:dyDescent="0.2">
      <c r="A933" t="s">
        <v>2724</v>
      </c>
      <c r="B933" t="s">
        <v>3458</v>
      </c>
      <c r="C933" t="s">
        <v>3459</v>
      </c>
      <c r="D933">
        <v>1</v>
      </c>
      <c r="E933" t="s">
        <v>13</v>
      </c>
      <c r="F933" t="s">
        <v>13</v>
      </c>
      <c r="G933" t="s">
        <v>3460</v>
      </c>
      <c r="H933" s="3" t="s">
        <v>3461</v>
      </c>
      <c r="I933" t="s">
        <v>62</v>
      </c>
      <c r="J933" t="s">
        <v>2725</v>
      </c>
    </row>
    <row r="934" spans="1:10" ht="16" x14ac:dyDescent="0.2">
      <c r="A934" t="s">
        <v>3462</v>
      </c>
      <c r="B934" t="s">
        <v>3463</v>
      </c>
      <c r="C934" t="s">
        <v>3464</v>
      </c>
      <c r="D934">
        <v>1</v>
      </c>
      <c r="E934" t="s">
        <v>13</v>
      </c>
      <c r="F934" t="s">
        <v>13</v>
      </c>
      <c r="G934" t="s">
        <v>3460</v>
      </c>
      <c r="H934" s="3" t="s">
        <v>3465</v>
      </c>
      <c r="I934" t="s">
        <v>62</v>
      </c>
      <c r="J934" t="s">
        <v>3466</v>
      </c>
    </row>
    <row r="935" spans="1:10" ht="16" x14ac:dyDescent="0.2">
      <c r="A935" t="s">
        <v>3462</v>
      </c>
      <c r="B935" t="s">
        <v>3467</v>
      </c>
      <c r="C935" t="s">
        <v>3468</v>
      </c>
      <c r="D935">
        <v>3</v>
      </c>
      <c r="E935" t="s">
        <v>13</v>
      </c>
      <c r="F935" t="s">
        <v>13</v>
      </c>
      <c r="G935" t="s">
        <v>3460</v>
      </c>
      <c r="H935" s="3" t="s">
        <v>3465</v>
      </c>
      <c r="I935" t="s">
        <v>62</v>
      </c>
      <c r="J935" t="s">
        <v>3466</v>
      </c>
    </row>
    <row r="936" spans="1:10" ht="16" x14ac:dyDescent="0.2">
      <c r="A936" t="s">
        <v>3469</v>
      </c>
      <c r="B936" t="s">
        <v>3470</v>
      </c>
      <c r="C936" t="s">
        <v>3471</v>
      </c>
      <c r="D936">
        <v>1</v>
      </c>
      <c r="E936" t="s">
        <v>13</v>
      </c>
      <c r="F936" t="s">
        <v>13</v>
      </c>
      <c r="G936" t="s">
        <v>3460</v>
      </c>
      <c r="H936" s="3" t="s">
        <v>3472</v>
      </c>
      <c r="I936" t="s">
        <v>62</v>
      </c>
      <c r="J936" t="s">
        <v>3473</v>
      </c>
    </row>
    <row r="937" spans="1:10" ht="16" x14ac:dyDescent="0.2">
      <c r="A937" t="s">
        <v>2731</v>
      </c>
      <c r="B937" t="s">
        <v>3458</v>
      </c>
      <c r="C937" t="s">
        <v>3459</v>
      </c>
      <c r="D937">
        <v>3</v>
      </c>
      <c r="E937" t="s">
        <v>13</v>
      </c>
      <c r="F937" t="s">
        <v>13</v>
      </c>
      <c r="G937" t="s">
        <v>3460</v>
      </c>
      <c r="H937" s="3" t="s">
        <v>3461</v>
      </c>
      <c r="I937" t="s">
        <v>62</v>
      </c>
      <c r="J937" t="s">
        <v>2732</v>
      </c>
    </row>
    <row r="938" spans="1:10" ht="16" x14ac:dyDescent="0.2">
      <c r="A938" t="s">
        <v>2703</v>
      </c>
      <c r="B938" t="s">
        <v>3458</v>
      </c>
      <c r="C938" t="s">
        <v>3459</v>
      </c>
      <c r="D938">
        <v>3</v>
      </c>
      <c r="E938" t="s">
        <v>13</v>
      </c>
      <c r="F938" t="s">
        <v>13</v>
      </c>
      <c r="G938" t="s">
        <v>3460</v>
      </c>
      <c r="H938" s="3" t="s">
        <v>3461</v>
      </c>
      <c r="I938" t="s">
        <v>62</v>
      </c>
      <c r="J938" t="s">
        <v>2707</v>
      </c>
    </row>
    <row r="939" spans="1:10" ht="16" x14ac:dyDescent="0.2">
      <c r="A939" t="s">
        <v>3474</v>
      </c>
      <c r="B939" t="s">
        <v>3475</v>
      </c>
      <c r="C939" t="s">
        <v>3476</v>
      </c>
      <c r="D939">
        <v>3</v>
      </c>
      <c r="E939" t="s">
        <v>13</v>
      </c>
      <c r="F939" t="s">
        <v>13</v>
      </c>
      <c r="G939" t="s">
        <v>3460</v>
      </c>
      <c r="H939" s="3" t="s">
        <v>3461</v>
      </c>
      <c r="I939" t="s">
        <v>62</v>
      </c>
      <c r="J939" t="s">
        <v>3477</v>
      </c>
    </row>
    <row r="940" spans="1:10" ht="16" x14ac:dyDescent="0.2">
      <c r="A940" t="s">
        <v>3462</v>
      </c>
      <c r="B940" t="s">
        <v>3478</v>
      </c>
      <c r="C940" t="s">
        <v>3479</v>
      </c>
      <c r="D940">
        <v>2</v>
      </c>
      <c r="E940" t="s">
        <v>13</v>
      </c>
      <c r="F940" t="s">
        <v>13</v>
      </c>
      <c r="G940" t="s">
        <v>3460</v>
      </c>
      <c r="H940" s="3" t="s">
        <v>3465</v>
      </c>
      <c r="I940" t="s">
        <v>62</v>
      </c>
      <c r="J940" t="s">
        <v>3466</v>
      </c>
    </row>
    <row r="941" spans="1:10" ht="16" x14ac:dyDescent="0.2">
      <c r="A941" t="s">
        <v>3480</v>
      </c>
      <c r="B941" t="s">
        <v>3458</v>
      </c>
      <c r="C941" t="s">
        <v>3459</v>
      </c>
      <c r="D941">
        <v>1</v>
      </c>
      <c r="E941" t="s">
        <v>13</v>
      </c>
      <c r="F941" t="s">
        <v>13</v>
      </c>
      <c r="G941" t="s">
        <v>3460</v>
      </c>
      <c r="H941" s="3" t="s">
        <v>3461</v>
      </c>
      <c r="I941" t="s">
        <v>62</v>
      </c>
      <c r="J941" t="s">
        <v>3481</v>
      </c>
    </row>
    <row r="942" spans="1:10" ht="16" x14ac:dyDescent="0.2">
      <c r="A942" t="s">
        <v>3482</v>
      </c>
      <c r="B942" t="s">
        <v>3483</v>
      </c>
      <c r="C942" t="s">
        <v>3484</v>
      </c>
      <c r="D942">
        <v>5</v>
      </c>
      <c r="E942" t="s">
        <v>13</v>
      </c>
      <c r="F942" t="s">
        <v>13</v>
      </c>
      <c r="G942" t="s">
        <v>3485</v>
      </c>
      <c r="H942" s="3" t="s">
        <v>3486</v>
      </c>
      <c r="I942" t="s">
        <v>467</v>
      </c>
      <c r="J942" t="s">
        <v>3487</v>
      </c>
    </row>
    <row r="943" spans="1:10" ht="16" x14ac:dyDescent="0.2">
      <c r="A943" t="s">
        <v>3482</v>
      </c>
      <c r="B943" t="s">
        <v>3488</v>
      </c>
      <c r="C943" t="s">
        <v>3489</v>
      </c>
      <c r="D943">
        <v>1</v>
      </c>
      <c r="E943" t="s">
        <v>13</v>
      </c>
      <c r="F943" t="s">
        <v>13</v>
      </c>
      <c r="G943" t="s">
        <v>3485</v>
      </c>
      <c r="H943" s="3" t="s">
        <v>3490</v>
      </c>
      <c r="I943" t="s">
        <v>467</v>
      </c>
      <c r="J943" t="s">
        <v>3487</v>
      </c>
    </row>
    <row r="944" spans="1:10" ht="16" x14ac:dyDescent="0.2">
      <c r="A944" t="s">
        <v>3482</v>
      </c>
      <c r="B944" t="s">
        <v>3491</v>
      </c>
      <c r="C944" t="s">
        <v>3492</v>
      </c>
      <c r="D944">
        <v>6</v>
      </c>
      <c r="E944" t="s">
        <v>13</v>
      </c>
      <c r="F944" t="s">
        <v>13</v>
      </c>
      <c r="G944" t="s">
        <v>3485</v>
      </c>
      <c r="H944" s="3" t="s">
        <v>3486</v>
      </c>
      <c r="I944" t="s">
        <v>467</v>
      </c>
      <c r="J944" t="s">
        <v>3487</v>
      </c>
    </row>
    <row r="945" spans="1:10" ht="16" x14ac:dyDescent="0.2">
      <c r="A945" t="s">
        <v>3482</v>
      </c>
      <c r="B945" t="s">
        <v>3493</v>
      </c>
      <c r="C945" t="s">
        <v>3494</v>
      </c>
      <c r="D945">
        <v>4</v>
      </c>
      <c r="E945" t="s">
        <v>13</v>
      </c>
      <c r="F945" t="s">
        <v>13</v>
      </c>
      <c r="G945" t="s">
        <v>3485</v>
      </c>
      <c r="H945" s="3" t="s">
        <v>3486</v>
      </c>
      <c r="I945" t="s">
        <v>467</v>
      </c>
      <c r="J945" t="s">
        <v>3487</v>
      </c>
    </row>
    <row r="946" spans="1:10" ht="16" x14ac:dyDescent="0.2">
      <c r="A946" t="s">
        <v>3482</v>
      </c>
      <c r="B946" t="s">
        <v>3495</v>
      </c>
      <c r="C946" t="s">
        <v>3496</v>
      </c>
      <c r="D946">
        <v>7</v>
      </c>
      <c r="E946" t="s">
        <v>13</v>
      </c>
      <c r="F946" t="s">
        <v>13</v>
      </c>
      <c r="G946" t="s">
        <v>3485</v>
      </c>
      <c r="H946" s="3" t="s">
        <v>3486</v>
      </c>
      <c r="I946" t="s">
        <v>467</v>
      </c>
      <c r="J946" t="s">
        <v>3487</v>
      </c>
    </row>
    <row r="947" spans="1:10" ht="16" x14ac:dyDescent="0.2">
      <c r="A947" t="s">
        <v>3482</v>
      </c>
      <c r="B947" t="s">
        <v>3497</v>
      </c>
      <c r="C947" t="s">
        <v>3498</v>
      </c>
      <c r="D947">
        <v>8</v>
      </c>
      <c r="E947" t="s">
        <v>13</v>
      </c>
      <c r="F947" t="s">
        <v>13</v>
      </c>
      <c r="G947" t="s">
        <v>3485</v>
      </c>
      <c r="H947" s="3" t="s">
        <v>3486</v>
      </c>
      <c r="I947" t="s">
        <v>467</v>
      </c>
      <c r="J947" t="s">
        <v>3487</v>
      </c>
    </row>
    <row r="948" spans="1:10" ht="16" x14ac:dyDescent="0.2">
      <c r="A948" t="s">
        <v>3482</v>
      </c>
      <c r="B948" t="s">
        <v>3499</v>
      </c>
      <c r="C948" t="s">
        <v>3500</v>
      </c>
      <c r="D948">
        <v>9</v>
      </c>
      <c r="E948" t="s">
        <v>13</v>
      </c>
      <c r="F948" t="s">
        <v>13</v>
      </c>
      <c r="G948" t="s">
        <v>3485</v>
      </c>
      <c r="H948" s="3" t="s">
        <v>3486</v>
      </c>
      <c r="I948" t="s">
        <v>467</v>
      </c>
      <c r="J948" t="s">
        <v>3487</v>
      </c>
    </row>
    <row r="949" spans="1:10" ht="16" x14ac:dyDescent="0.2">
      <c r="A949" t="s">
        <v>3482</v>
      </c>
      <c r="B949" t="s">
        <v>3501</v>
      </c>
      <c r="C949" t="s">
        <v>3502</v>
      </c>
      <c r="D949">
        <v>2</v>
      </c>
      <c r="E949" t="s">
        <v>13</v>
      </c>
      <c r="F949" t="s">
        <v>13</v>
      </c>
      <c r="G949" t="s">
        <v>3485</v>
      </c>
      <c r="H949" s="3" t="s">
        <v>3486</v>
      </c>
      <c r="I949" t="s">
        <v>467</v>
      </c>
      <c r="J949" t="s">
        <v>3487</v>
      </c>
    </row>
    <row r="950" spans="1:10" ht="16" x14ac:dyDescent="0.2">
      <c r="A950" t="s">
        <v>3503</v>
      </c>
      <c r="B950" t="s">
        <v>3504</v>
      </c>
      <c r="C950" t="s">
        <v>3505</v>
      </c>
      <c r="D950">
        <v>2</v>
      </c>
      <c r="E950" t="s">
        <v>13</v>
      </c>
      <c r="F950" t="s">
        <v>13</v>
      </c>
      <c r="G950" t="s">
        <v>3506</v>
      </c>
      <c r="H950" s="3" t="s">
        <v>3507</v>
      </c>
      <c r="I950" t="s">
        <v>69</v>
      </c>
      <c r="J950" t="s">
        <v>3508</v>
      </c>
    </row>
    <row r="951" spans="1:10" ht="16" x14ac:dyDescent="0.2">
      <c r="A951" t="s">
        <v>3509</v>
      </c>
      <c r="B951" t="s">
        <v>3510</v>
      </c>
      <c r="C951" t="s">
        <v>3511</v>
      </c>
      <c r="D951">
        <v>4</v>
      </c>
      <c r="E951" t="s">
        <v>13</v>
      </c>
      <c r="F951" t="s">
        <v>13</v>
      </c>
      <c r="G951" t="s">
        <v>3512</v>
      </c>
      <c r="H951" s="3" t="s">
        <v>3513</v>
      </c>
      <c r="I951" t="s">
        <v>62</v>
      </c>
      <c r="J951" t="s">
        <v>3514</v>
      </c>
    </row>
    <row r="952" spans="1:10" ht="16" x14ac:dyDescent="0.2">
      <c r="A952" t="s">
        <v>3515</v>
      </c>
      <c r="B952" t="s">
        <v>3516</v>
      </c>
      <c r="C952" t="s">
        <v>3517</v>
      </c>
      <c r="D952">
        <v>2</v>
      </c>
      <c r="E952" t="s">
        <v>13</v>
      </c>
      <c r="F952" t="s">
        <v>13</v>
      </c>
      <c r="G952" t="s">
        <v>3518</v>
      </c>
      <c r="H952" s="3" t="s">
        <v>3519</v>
      </c>
      <c r="I952" t="s">
        <v>62</v>
      </c>
      <c r="J952" t="s">
        <v>3520</v>
      </c>
    </row>
    <row r="953" spans="1:10" ht="16" x14ac:dyDescent="0.2">
      <c r="A953" t="s">
        <v>3521</v>
      </c>
      <c r="B953" t="s">
        <v>3516</v>
      </c>
      <c r="C953" t="s">
        <v>3517</v>
      </c>
      <c r="D953">
        <v>1</v>
      </c>
      <c r="E953" t="s">
        <v>13</v>
      </c>
      <c r="F953" t="s">
        <v>13</v>
      </c>
      <c r="G953" t="s">
        <v>3518</v>
      </c>
      <c r="H953" s="3" t="s">
        <v>3519</v>
      </c>
      <c r="I953" t="s">
        <v>62</v>
      </c>
      <c r="J953" t="s">
        <v>3522</v>
      </c>
    </row>
    <row r="954" spans="1:10" ht="16" x14ac:dyDescent="0.2">
      <c r="A954" t="s">
        <v>3523</v>
      </c>
      <c r="B954" t="s">
        <v>3516</v>
      </c>
      <c r="C954" t="s">
        <v>3517</v>
      </c>
      <c r="D954">
        <v>1</v>
      </c>
      <c r="E954" t="s">
        <v>13</v>
      </c>
      <c r="F954" t="s">
        <v>13</v>
      </c>
      <c r="G954" t="s">
        <v>3518</v>
      </c>
      <c r="H954" s="3" t="s">
        <v>3519</v>
      </c>
      <c r="I954" t="s">
        <v>62</v>
      </c>
      <c r="J954" t="s">
        <v>3524</v>
      </c>
    </row>
    <row r="955" spans="1:10" ht="16" x14ac:dyDescent="0.2">
      <c r="A955" t="s">
        <v>3525</v>
      </c>
      <c r="B955" t="s">
        <v>3526</v>
      </c>
      <c r="C955" t="s">
        <v>3527</v>
      </c>
      <c r="D955">
        <v>3</v>
      </c>
      <c r="E955" t="s">
        <v>13</v>
      </c>
      <c r="F955" t="s">
        <v>13</v>
      </c>
      <c r="G955" t="s">
        <v>3528</v>
      </c>
      <c r="H955" s="3" t="s">
        <v>3529</v>
      </c>
      <c r="I955" t="s">
        <v>62</v>
      </c>
      <c r="J955" t="s">
        <v>3530</v>
      </c>
    </row>
    <row r="956" spans="1:10" ht="16" x14ac:dyDescent="0.2">
      <c r="A956" t="s">
        <v>3525</v>
      </c>
      <c r="B956" t="s">
        <v>3531</v>
      </c>
      <c r="C956" t="s">
        <v>3532</v>
      </c>
      <c r="D956">
        <v>2</v>
      </c>
      <c r="E956" t="s">
        <v>13</v>
      </c>
      <c r="F956" t="s">
        <v>13</v>
      </c>
      <c r="G956" t="s">
        <v>3528</v>
      </c>
      <c r="H956" s="3" t="s">
        <v>3529</v>
      </c>
      <c r="I956" t="s">
        <v>62</v>
      </c>
      <c r="J956" t="s">
        <v>3530</v>
      </c>
    </row>
    <row r="957" spans="1:10" ht="16" x14ac:dyDescent="0.2">
      <c r="A957" t="s">
        <v>3533</v>
      </c>
      <c r="B957" t="s">
        <v>3531</v>
      </c>
      <c r="C957" t="s">
        <v>3532</v>
      </c>
      <c r="D957">
        <v>1</v>
      </c>
      <c r="E957" t="s">
        <v>13</v>
      </c>
      <c r="F957" t="s">
        <v>13</v>
      </c>
      <c r="G957" t="s">
        <v>3528</v>
      </c>
      <c r="H957" s="3" t="s">
        <v>3529</v>
      </c>
      <c r="I957" t="s">
        <v>62</v>
      </c>
      <c r="J957" t="s">
        <v>3534</v>
      </c>
    </row>
    <row r="958" spans="1:10" ht="16" x14ac:dyDescent="0.2">
      <c r="A958" t="s">
        <v>3535</v>
      </c>
      <c r="B958" t="s">
        <v>3536</v>
      </c>
      <c r="C958" t="s">
        <v>3537</v>
      </c>
      <c r="D958">
        <v>2</v>
      </c>
      <c r="E958" t="s">
        <v>13</v>
      </c>
      <c r="F958" t="s">
        <v>13</v>
      </c>
      <c r="G958" t="s">
        <v>3538</v>
      </c>
      <c r="H958" s="3" t="s">
        <v>3539</v>
      </c>
      <c r="I958" t="s">
        <v>62</v>
      </c>
      <c r="J958" t="s">
        <v>3540</v>
      </c>
    </row>
    <row r="959" spans="1:10" ht="16" x14ac:dyDescent="0.2">
      <c r="A959" t="s">
        <v>3535</v>
      </c>
      <c r="B959" t="s">
        <v>3541</v>
      </c>
      <c r="C959" t="s">
        <v>3542</v>
      </c>
      <c r="D959">
        <v>1</v>
      </c>
      <c r="E959" t="s">
        <v>13</v>
      </c>
      <c r="F959" t="s">
        <v>13</v>
      </c>
      <c r="G959" t="s">
        <v>3538</v>
      </c>
      <c r="H959" s="3" t="s">
        <v>3539</v>
      </c>
      <c r="I959" t="s">
        <v>62</v>
      </c>
      <c r="J959" t="s">
        <v>3540</v>
      </c>
    </row>
    <row r="960" spans="1:10" ht="16" x14ac:dyDescent="0.2">
      <c r="A960" t="s">
        <v>3535</v>
      </c>
      <c r="B960" t="s">
        <v>3543</v>
      </c>
      <c r="C960" t="s">
        <v>3544</v>
      </c>
      <c r="D960">
        <v>3</v>
      </c>
      <c r="E960" t="s">
        <v>13</v>
      </c>
      <c r="F960" t="s">
        <v>13</v>
      </c>
      <c r="G960" t="s">
        <v>3538</v>
      </c>
      <c r="H960" s="3" t="s">
        <v>3539</v>
      </c>
      <c r="I960" t="s">
        <v>62</v>
      </c>
      <c r="J960" t="s">
        <v>3540</v>
      </c>
    </row>
    <row r="961" spans="1:10" ht="16" x14ac:dyDescent="0.2">
      <c r="A961" t="s">
        <v>3535</v>
      </c>
      <c r="B961" t="s">
        <v>3545</v>
      </c>
      <c r="C961" t="s">
        <v>3546</v>
      </c>
      <c r="D961">
        <v>4</v>
      </c>
      <c r="E961" t="s">
        <v>13</v>
      </c>
      <c r="F961" t="s">
        <v>13</v>
      </c>
      <c r="G961" t="s">
        <v>3538</v>
      </c>
      <c r="H961" s="3" t="s">
        <v>3539</v>
      </c>
      <c r="I961" t="s">
        <v>62</v>
      </c>
      <c r="J961" t="s">
        <v>3540</v>
      </c>
    </row>
    <row r="962" spans="1:10" ht="16" x14ac:dyDescent="0.2">
      <c r="A962" t="s">
        <v>3547</v>
      </c>
      <c r="B962" t="s">
        <v>3548</v>
      </c>
      <c r="C962" t="s">
        <v>3549</v>
      </c>
      <c r="D962">
        <v>1</v>
      </c>
      <c r="E962" t="s">
        <v>13</v>
      </c>
      <c r="F962" t="s">
        <v>13</v>
      </c>
      <c r="G962" t="s">
        <v>3550</v>
      </c>
      <c r="H962" s="3" t="s">
        <v>3551</v>
      </c>
      <c r="I962" t="s">
        <v>62</v>
      </c>
      <c r="J962" t="s">
        <v>3552</v>
      </c>
    </row>
    <row r="963" spans="1:10" ht="16" x14ac:dyDescent="0.2">
      <c r="A963" t="s">
        <v>3553</v>
      </c>
      <c r="B963" t="s">
        <v>3554</v>
      </c>
      <c r="C963" t="s">
        <v>3555</v>
      </c>
      <c r="D963">
        <v>1</v>
      </c>
      <c r="E963" t="s">
        <v>13</v>
      </c>
      <c r="F963" t="s">
        <v>13</v>
      </c>
      <c r="G963" t="s">
        <v>3556</v>
      </c>
      <c r="H963" s="3" t="s">
        <v>3557</v>
      </c>
      <c r="I963" t="s">
        <v>126</v>
      </c>
      <c r="J963" t="s">
        <v>3558</v>
      </c>
    </row>
    <row r="964" spans="1:10" ht="16" x14ac:dyDescent="0.2">
      <c r="A964" t="s">
        <v>3559</v>
      </c>
      <c r="B964" t="s">
        <v>3560</v>
      </c>
      <c r="C964" t="s">
        <v>3561</v>
      </c>
      <c r="D964">
        <v>2</v>
      </c>
      <c r="E964" t="s">
        <v>1246</v>
      </c>
      <c r="F964" t="s">
        <v>13</v>
      </c>
      <c r="G964" t="s">
        <v>3562</v>
      </c>
      <c r="H964" s="3" t="s">
        <v>3563</v>
      </c>
      <c r="I964" t="s">
        <v>126</v>
      </c>
      <c r="J964" t="s">
        <v>3564</v>
      </c>
    </row>
    <row r="965" spans="1:10" ht="16" x14ac:dyDescent="0.2">
      <c r="A965" t="s">
        <v>3565</v>
      </c>
      <c r="B965" t="s">
        <v>3566</v>
      </c>
      <c r="C965" t="s">
        <v>3567</v>
      </c>
      <c r="D965">
        <v>1</v>
      </c>
      <c r="E965" t="s">
        <v>1246</v>
      </c>
      <c r="F965" t="s">
        <v>13</v>
      </c>
      <c r="G965" t="s">
        <v>3562</v>
      </c>
      <c r="H965" s="3" t="s">
        <v>3563</v>
      </c>
      <c r="I965" t="s">
        <v>126</v>
      </c>
      <c r="J965" t="s">
        <v>3568</v>
      </c>
    </row>
    <row r="966" spans="1:10" ht="16" x14ac:dyDescent="0.2">
      <c r="A966" t="s">
        <v>3559</v>
      </c>
      <c r="B966" t="s">
        <v>3569</v>
      </c>
      <c r="C966" t="s">
        <v>3570</v>
      </c>
      <c r="D966">
        <v>3</v>
      </c>
      <c r="E966" t="s">
        <v>1246</v>
      </c>
      <c r="F966" t="s">
        <v>13</v>
      </c>
      <c r="G966" t="s">
        <v>3562</v>
      </c>
      <c r="H966" s="3" t="s">
        <v>3563</v>
      </c>
      <c r="I966" t="s">
        <v>126</v>
      </c>
      <c r="J966" t="s">
        <v>3564</v>
      </c>
    </row>
    <row r="967" spans="1:10" ht="16" x14ac:dyDescent="0.2">
      <c r="A967" t="s">
        <v>3559</v>
      </c>
      <c r="B967" t="s">
        <v>3571</v>
      </c>
      <c r="C967" t="s">
        <v>3572</v>
      </c>
      <c r="D967">
        <v>4</v>
      </c>
      <c r="E967" t="s">
        <v>1246</v>
      </c>
      <c r="F967" t="s">
        <v>13</v>
      </c>
      <c r="G967" t="s">
        <v>3562</v>
      </c>
      <c r="H967" s="3" t="s">
        <v>3563</v>
      </c>
      <c r="I967" t="s">
        <v>126</v>
      </c>
      <c r="J967" t="s">
        <v>3564</v>
      </c>
    </row>
    <row r="968" spans="1:10" ht="16" x14ac:dyDescent="0.2">
      <c r="A968" t="s">
        <v>3573</v>
      </c>
      <c r="B968" t="s">
        <v>3574</v>
      </c>
      <c r="C968" t="s">
        <v>3575</v>
      </c>
      <c r="D968">
        <v>1</v>
      </c>
      <c r="E968" t="s">
        <v>13</v>
      </c>
      <c r="F968" t="s">
        <v>13</v>
      </c>
      <c r="G968" t="s">
        <v>3576</v>
      </c>
      <c r="H968" s="3" t="s">
        <v>3577</v>
      </c>
      <c r="I968" t="s">
        <v>69</v>
      </c>
      <c r="J968" t="s">
        <v>3578</v>
      </c>
    </row>
    <row r="969" spans="1:10" ht="16" x14ac:dyDescent="0.2">
      <c r="A969" t="s">
        <v>3579</v>
      </c>
      <c r="B969" t="s">
        <v>3580</v>
      </c>
      <c r="C969" t="s">
        <v>3581</v>
      </c>
      <c r="D969">
        <v>1</v>
      </c>
      <c r="E969" t="s">
        <v>13</v>
      </c>
      <c r="F969" t="s">
        <v>13</v>
      </c>
      <c r="G969" t="s">
        <v>3582</v>
      </c>
      <c r="H969" s="3" t="s">
        <v>3583</v>
      </c>
      <c r="I969" t="s">
        <v>126</v>
      </c>
      <c r="J969" t="s">
        <v>3584</v>
      </c>
    </row>
    <row r="970" spans="1:10" ht="16" x14ac:dyDescent="0.2">
      <c r="A970" t="s">
        <v>3579</v>
      </c>
      <c r="B970" t="s">
        <v>3585</v>
      </c>
      <c r="C970" t="s">
        <v>3586</v>
      </c>
      <c r="D970">
        <v>2</v>
      </c>
      <c r="E970" t="s">
        <v>13</v>
      </c>
      <c r="F970" t="s">
        <v>13</v>
      </c>
      <c r="G970" t="s">
        <v>3582</v>
      </c>
      <c r="H970" s="3" t="s">
        <v>3587</v>
      </c>
      <c r="I970" t="s">
        <v>126</v>
      </c>
      <c r="J970" t="s">
        <v>3584</v>
      </c>
    </row>
    <row r="971" spans="1:10" ht="16" x14ac:dyDescent="0.2">
      <c r="A971" t="s">
        <v>3579</v>
      </c>
      <c r="B971" t="s">
        <v>3588</v>
      </c>
      <c r="C971" t="s">
        <v>3589</v>
      </c>
      <c r="D971">
        <v>3</v>
      </c>
      <c r="E971" t="s">
        <v>13</v>
      </c>
      <c r="F971" t="s">
        <v>13</v>
      </c>
      <c r="G971" t="s">
        <v>3582</v>
      </c>
      <c r="H971" s="3" t="s">
        <v>3590</v>
      </c>
      <c r="I971" t="s">
        <v>126</v>
      </c>
      <c r="J971" t="s">
        <v>3584</v>
      </c>
    </row>
    <row r="972" spans="1:10" ht="16" x14ac:dyDescent="0.2">
      <c r="A972" t="s">
        <v>3591</v>
      </c>
      <c r="B972" t="s">
        <v>3592</v>
      </c>
      <c r="C972" t="s">
        <v>3593</v>
      </c>
      <c r="D972">
        <v>2</v>
      </c>
      <c r="E972" t="s">
        <v>13</v>
      </c>
      <c r="F972" t="s">
        <v>13</v>
      </c>
      <c r="G972" t="s">
        <v>3594</v>
      </c>
      <c r="H972" s="3" t="s">
        <v>3595</v>
      </c>
      <c r="I972" t="s">
        <v>390</v>
      </c>
      <c r="J972" t="s">
        <v>3596</v>
      </c>
    </row>
    <row r="973" spans="1:10" ht="16" x14ac:dyDescent="0.2">
      <c r="A973" t="s">
        <v>3597</v>
      </c>
      <c r="B973" t="s">
        <v>3598</v>
      </c>
      <c r="C973" t="s">
        <v>3599</v>
      </c>
      <c r="D973">
        <v>1</v>
      </c>
      <c r="E973" t="s">
        <v>13</v>
      </c>
      <c r="F973" t="s">
        <v>13</v>
      </c>
      <c r="G973" t="s">
        <v>3600</v>
      </c>
      <c r="H973" s="3" t="s">
        <v>3601</v>
      </c>
      <c r="I973" t="s">
        <v>62</v>
      </c>
      <c r="J973" t="s">
        <v>3602</v>
      </c>
    </row>
    <row r="974" spans="1:10" ht="16" x14ac:dyDescent="0.2">
      <c r="A974" t="s">
        <v>3603</v>
      </c>
      <c r="B974" t="s">
        <v>3604</v>
      </c>
      <c r="C974" t="s">
        <v>3605</v>
      </c>
      <c r="D974">
        <v>3</v>
      </c>
      <c r="E974" t="s">
        <v>13</v>
      </c>
      <c r="F974" t="s">
        <v>13</v>
      </c>
      <c r="G974" t="s">
        <v>3606</v>
      </c>
      <c r="H974" s="3" t="s">
        <v>3607</v>
      </c>
      <c r="I974" t="s">
        <v>3608</v>
      </c>
      <c r="J974" t="s">
        <v>3609</v>
      </c>
    </row>
    <row r="975" spans="1:10" ht="16" x14ac:dyDescent="0.2">
      <c r="A975" t="s">
        <v>3610</v>
      </c>
      <c r="B975" t="s">
        <v>3611</v>
      </c>
      <c r="C975" t="s">
        <v>3612</v>
      </c>
      <c r="D975">
        <v>1</v>
      </c>
      <c r="E975" t="s">
        <v>730</v>
      </c>
      <c r="F975" t="s">
        <v>13</v>
      </c>
      <c r="G975" t="s">
        <v>3613</v>
      </c>
      <c r="H975" s="3" t="s">
        <v>3614</v>
      </c>
      <c r="I975" t="s">
        <v>3608</v>
      </c>
      <c r="J975" t="s">
        <v>3615</v>
      </c>
    </row>
    <row r="976" spans="1:10" ht="16" x14ac:dyDescent="0.2">
      <c r="A976" t="s">
        <v>3616</v>
      </c>
      <c r="B976" t="s">
        <v>3617</v>
      </c>
      <c r="C976" t="s">
        <v>3618</v>
      </c>
      <c r="D976">
        <v>1</v>
      </c>
      <c r="E976" t="s">
        <v>730</v>
      </c>
      <c r="F976" t="s">
        <v>13</v>
      </c>
      <c r="G976" t="s">
        <v>3613</v>
      </c>
      <c r="H976" s="3" t="s">
        <v>3619</v>
      </c>
      <c r="I976" t="s">
        <v>3608</v>
      </c>
      <c r="J976" t="s">
        <v>3620</v>
      </c>
    </row>
    <row r="977" spans="1:10" ht="16" x14ac:dyDescent="0.2">
      <c r="A977" t="s">
        <v>3621</v>
      </c>
      <c r="B977" t="s">
        <v>3622</v>
      </c>
      <c r="C977" t="s">
        <v>3623</v>
      </c>
      <c r="D977">
        <v>2</v>
      </c>
      <c r="E977" t="s">
        <v>730</v>
      </c>
      <c r="F977" t="s">
        <v>13</v>
      </c>
      <c r="G977" t="s">
        <v>3613</v>
      </c>
      <c r="H977" s="3" t="s">
        <v>3624</v>
      </c>
      <c r="I977" t="s">
        <v>3608</v>
      </c>
      <c r="J977" t="s">
        <v>3625</v>
      </c>
    </row>
    <row r="978" spans="1:10" ht="16" x14ac:dyDescent="0.2">
      <c r="A978" t="s">
        <v>3621</v>
      </c>
      <c r="B978" t="s">
        <v>3611</v>
      </c>
      <c r="C978" t="s">
        <v>3612</v>
      </c>
      <c r="D978">
        <v>1</v>
      </c>
      <c r="E978" t="s">
        <v>730</v>
      </c>
      <c r="F978" t="s">
        <v>13</v>
      </c>
      <c r="G978" t="s">
        <v>3613</v>
      </c>
      <c r="H978" s="3" t="s">
        <v>3624</v>
      </c>
      <c r="I978" t="s">
        <v>3608</v>
      </c>
      <c r="J978" t="s">
        <v>3625</v>
      </c>
    </row>
    <row r="979" spans="1:10" ht="16" x14ac:dyDescent="0.2">
      <c r="A979" t="s">
        <v>3603</v>
      </c>
      <c r="B979" t="s">
        <v>3626</v>
      </c>
      <c r="C979" t="s">
        <v>3627</v>
      </c>
      <c r="D979">
        <v>1</v>
      </c>
      <c r="E979" t="s">
        <v>730</v>
      </c>
      <c r="F979" t="s">
        <v>13</v>
      </c>
      <c r="G979" t="s">
        <v>3613</v>
      </c>
      <c r="H979" s="3" t="s">
        <v>3628</v>
      </c>
      <c r="I979" t="s">
        <v>3608</v>
      </c>
      <c r="J979" t="s">
        <v>3609</v>
      </c>
    </row>
    <row r="980" spans="1:10" ht="16" x14ac:dyDescent="0.2">
      <c r="A980" t="s">
        <v>3603</v>
      </c>
      <c r="B980" t="s">
        <v>3629</v>
      </c>
      <c r="C980" t="s">
        <v>3630</v>
      </c>
      <c r="D980">
        <v>2</v>
      </c>
      <c r="E980" t="s">
        <v>13</v>
      </c>
      <c r="F980" t="s">
        <v>13</v>
      </c>
      <c r="G980" t="s">
        <v>3631</v>
      </c>
      <c r="H980" s="3" t="s">
        <v>3632</v>
      </c>
      <c r="I980" t="s">
        <v>3608</v>
      </c>
      <c r="J980" t="s">
        <v>3609</v>
      </c>
    </row>
    <row r="981" spans="1:10" ht="16" x14ac:dyDescent="0.2">
      <c r="A981" t="s">
        <v>3603</v>
      </c>
      <c r="B981" t="s">
        <v>3633</v>
      </c>
      <c r="C981" t="s">
        <v>3634</v>
      </c>
      <c r="D981">
        <v>4</v>
      </c>
      <c r="E981" t="s">
        <v>13</v>
      </c>
      <c r="F981" t="s">
        <v>13</v>
      </c>
      <c r="G981" t="s">
        <v>3635</v>
      </c>
      <c r="H981" s="3" t="s">
        <v>3636</v>
      </c>
      <c r="I981" t="s">
        <v>3608</v>
      </c>
      <c r="J981" t="s">
        <v>3609</v>
      </c>
    </row>
    <row r="982" spans="1:10" ht="16" x14ac:dyDescent="0.2">
      <c r="A982" t="s">
        <v>350</v>
      </c>
      <c r="B982" t="s">
        <v>3637</v>
      </c>
      <c r="C982" t="s">
        <v>3638</v>
      </c>
      <c r="D982">
        <v>2</v>
      </c>
      <c r="E982" t="s">
        <v>13</v>
      </c>
      <c r="F982" t="s">
        <v>13</v>
      </c>
      <c r="G982" t="s">
        <v>3639</v>
      </c>
      <c r="H982" s="3" t="s">
        <v>3640</v>
      </c>
      <c r="I982" t="s">
        <v>918</v>
      </c>
      <c r="J982" t="s">
        <v>356</v>
      </c>
    </row>
    <row r="983" spans="1:10" ht="16" x14ac:dyDescent="0.2">
      <c r="A983" t="s">
        <v>3641</v>
      </c>
      <c r="B983" t="s">
        <v>3642</v>
      </c>
      <c r="C983" t="s">
        <v>3638</v>
      </c>
      <c r="D983">
        <v>3</v>
      </c>
      <c r="E983" t="s">
        <v>13</v>
      </c>
      <c r="F983" t="s">
        <v>13</v>
      </c>
      <c r="G983" t="s">
        <v>3639</v>
      </c>
      <c r="H983" s="3" t="s">
        <v>3640</v>
      </c>
      <c r="I983" t="s">
        <v>918</v>
      </c>
      <c r="J983" t="s">
        <v>3643</v>
      </c>
    </row>
    <row r="984" spans="1:10" ht="16" x14ac:dyDescent="0.2">
      <c r="A984" t="s">
        <v>3644</v>
      </c>
      <c r="B984" t="s">
        <v>3645</v>
      </c>
      <c r="C984" t="s">
        <v>3646</v>
      </c>
      <c r="D984">
        <v>2</v>
      </c>
      <c r="E984" t="s">
        <v>13</v>
      </c>
      <c r="F984" t="s">
        <v>13</v>
      </c>
      <c r="G984" t="s">
        <v>3639</v>
      </c>
      <c r="H984" s="3" t="s">
        <v>3640</v>
      </c>
      <c r="I984" t="s">
        <v>918</v>
      </c>
      <c r="J984" t="s">
        <v>3647</v>
      </c>
    </row>
    <row r="985" spans="1:10" ht="16" x14ac:dyDescent="0.2">
      <c r="A985" t="s">
        <v>3641</v>
      </c>
      <c r="B985" t="s">
        <v>3648</v>
      </c>
      <c r="C985" t="s">
        <v>3649</v>
      </c>
      <c r="D985">
        <v>4</v>
      </c>
      <c r="E985" t="s">
        <v>13</v>
      </c>
      <c r="F985" t="s">
        <v>13</v>
      </c>
      <c r="G985" t="s">
        <v>3639</v>
      </c>
      <c r="H985" s="3" t="s">
        <v>3640</v>
      </c>
      <c r="I985" t="s">
        <v>918</v>
      </c>
      <c r="J985" t="s">
        <v>3643</v>
      </c>
    </row>
    <row r="986" spans="1:10" ht="16" x14ac:dyDescent="0.2">
      <c r="A986" t="s">
        <v>3650</v>
      </c>
      <c r="B986" t="s">
        <v>3651</v>
      </c>
      <c r="C986" t="s">
        <v>3652</v>
      </c>
      <c r="D986">
        <v>3</v>
      </c>
      <c r="E986" t="s">
        <v>13</v>
      </c>
      <c r="F986" t="s">
        <v>13</v>
      </c>
      <c r="G986" t="s">
        <v>3653</v>
      </c>
      <c r="H986" s="3" t="s">
        <v>3654</v>
      </c>
      <c r="I986" t="s">
        <v>69</v>
      </c>
      <c r="J986" t="s">
        <v>3655</v>
      </c>
    </row>
    <row r="987" spans="1:10" ht="16" x14ac:dyDescent="0.2">
      <c r="A987" t="s">
        <v>3650</v>
      </c>
      <c r="B987" t="s">
        <v>3656</v>
      </c>
      <c r="C987" t="s">
        <v>3657</v>
      </c>
      <c r="D987">
        <v>1</v>
      </c>
      <c r="E987" t="s">
        <v>13</v>
      </c>
      <c r="F987" t="s">
        <v>13</v>
      </c>
      <c r="G987" t="s">
        <v>3653</v>
      </c>
      <c r="H987" s="3" t="s">
        <v>3654</v>
      </c>
      <c r="I987" t="s">
        <v>69</v>
      </c>
      <c r="J987" t="s">
        <v>3655</v>
      </c>
    </row>
    <row r="988" spans="1:10" ht="16" x14ac:dyDescent="0.2">
      <c r="A988" t="s">
        <v>3650</v>
      </c>
      <c r="B988" t="s">
        <v>3658</v>
      </c>
      <c r="C988" t="s">
        <v>3659</v>
      </c>
      <c r="D988">
        <v>4</v>
      </c>
      <c r="E988" t="s">
        <v>13</v>
      </c>
      <c r="F988" t="s">
        <v>13</v>
      </c>
      <c r="G988" t="s">
        <v>3653</v>
      </c>
      <c r="H988" s="3" t="s">
        <v>3654</v>
      </c>
      <c r="I988" t="s">
        <v>69</v>
      </c>
      <c r="J988" t="s">
        <v>3655</v>
      </c>
    </row>
    <row r="989" spans="1:10" ht="16" x14ac:dyDescent="0.2">
      <c r="A989" t="s">
        <v>3650</v>
      </c>
      <c r="B989" t="s">
        <v>3660</v>
      </c>
      <c r="C989" t="s">
        <v>3661</v>
      </c>
      <c r="D989">
        <v>2</v>
      </c>
      <c r="E989" t="s">
        <v>13</v>
      </c>
      <c r="F989" t="s">
        <v>13</v>
      </c>
      <c r="G989" t="s">
        <v>3653</v>
      </c>
      <c r="H989" s="3" t="s">
        <v>3654</v>
      </c>
      <c r="I989" t="s">
        <v>69</v>
      </c>
      <c r="J989" t="s">
        <v>3655</v>
      </c>
    </row>
    <row r="990" spans="1:10" ht="16" x14ac:dyDescent="0.2">
      <c r="A990" t="s">
        <v>3650</v>
      </c>
      <c r="B990" t="s">
        <v>3662</v>
      </c>
      <c r="C990" t="s">
        <v>3663</v>
      </c>
      <c r="D990">
        <v>5</v>
      </c>
      <c r="E990" t="s">
        <v>13</v>
      </c>
      <c r="F990" t="s">
        <v>13</v>
      </c>
      <c r="G990" t="s">
        <v>3653</v>
      </c>
      <c r="H990" s="3" t="s">
        <v>3654</v>
      </c>
      <c r="I990" t="s">
        <v>69</v>
      </c>
      <c r="J990" t="s">
        <v>3655</v>
      </c>
    </row>
    <row r="991" spans="1:10" ht="16" x14ac:dyDescent="0.2">
      <c r="A991" t="s">
        <v>3664</v>
      </c>
      <c r="B991" t="s">
        <v>3665</v>
      </c>
      <c r="C991" t="s">
        <v>3666</v>
      </c>
      <c r="D991">
        <v>5</v>
      </c>
      <c r="E991" t="s">
        <v>13</v>
      </c>
      <c r="F991" t="s">
        <v>13</v>
      </c>
      <c r="G991" t="s">
        <v>3667</v>
      </c>
      <c r="H991" s="3" t="s">
        <v>3668</v>
      </c>
      <c r="I991" t="s">
        <v>69</v>
      </c>
      <c r="J991" t="s">
        <v>3669</v>
      </c>
    </row>
    <row r="992" spans="1:10" ht="16" x14ac:dyDescent="0.2">
      <c r="A992" t="s">
        <v>3664</v>
      </c>
      <c r="B992" t="s">
        <v>3670</v>
      </c>
      <c r="C992" t="s">
        <v>3671</v>
      </c>
      <c r="D992">
        <v>3</v>
      </c>
      <c r="E992" t="s">
        <v>13</v>
      </c>
      <c r="F992" t="s">
        <v>13</v>
      </c>
      <c r="G992" t="s">
        <v>3667</v>
      </c>
      <c r="H992" s="3" t="s">
        <v>3668</v>
      </c>
      <c r="I992" t="s">
        <v>69</v>
      </c>
      <c r="J992" t="s">
        <v>3669</v>
      </c>
    </row>
    <row r="993" spans="1:10" ht="16" x14ac:dyDescent="0.2">
      <c r="A993" t="s">
        <v>3664</v>
      </c>
      <c r="B993" t="s">
        <v>3672</v>
      </c>
      <c r="C993" t="s">
        <v>3673</v>
      </c>
      <c r="D993">
        <v>6</v>
      </c>
      <c r="E993" t="s">
        <v>13</v>
      </c>
      <c r="F993" t="s">
        <v>13</v>
      </c>
      <c r="G993" t="s">
        <v>3667</v>
      </c>
      <c r="H993" s="3" t="s">
        <v>3668</v>
      </c>
      <c r="I993" t="s">
        <v>69</v>
      </c>
      <c r="J993" t="s">
        <v>3669</v>
      </c>
    </row>
    <row r="994" spans="1:10" ht="16" x14ac:dyDescent="0.2">
      <c r="A994" t="s">
        <v>3664</v>
      </c>
      <c r="B994" t="s">
        <v>3674</v>
      </c>
      <c r="C994" t="s">
        <v>3675</v>
      </c>
      <c r="D994">
        <v>4</v>
      </c>
      <c r="E994" t="s">
        <v>13</v>
      </c>
      <c r="F994" t="s">
        <v>13</v>
      </c>
      <c r="G994" t="s">
        <v>3667</v>
      </c>
      <c r="H994" s="3" t="s">
        <v>3668</v>
      </c>
      <c r="I994" t="s">
        <v>69</v>
      </c>
      <c r="J994" t="s">
        <v>3669</v>
      </c>
    </row>
    <row r="995" spans="1:10" ht="16" x14ac:dyDescent="0.2">
      <c r="A995" t="s">
        <v>3664</v>
      </c>
      <c r="B995" t="s">
        <v>3676</v>
      </c>
      <c r="C995" t="s">
        <v>3677</v>
      </c>
      <c r="D995">
        <v>2</v>
      </c>
      <c r="E995" t="s">
        <v>13</v>
      </c>
      <c r="F995" t="s">
        <v>13</v>
      </c>
      <c r="G995" t="s">
        <v>3667</v>
      </c>
      <c r="H995" s="3" t="s">
        <v>3668</v>
      </c>
      <c r="I995" t="s">
        <v>69</v>
      </c>
      <c r="J995" t="s">
        <v>3669</v>
      </c>
    </row>
    <row r="996" spans="1:10" ht="16" x14ac:dyDescent="0.2">
      <c r="A996" t="s">
        <v>3664</v>
      </c>
      <c r="B996" t="s">
        <v>3678</v>
      </c>
      <c r="C996" t="s">
        <v>3679</v>
      </c>
      <c r="D996">
        <v>1</v>
      </c>
      <c r="E996" t="s">
        <v>13</v>
      </c>
      <c r="F996" t="s">
        <v>13</v>
      </c>
      <c r="G996" t="s">
        <v>3667</v>
      </c>
      <c r="H996" s="3" t="s">
        <v>3668</v>
      </c>
      <c r="I996" t="s">
        <v>69</v>
      </c>
      <c r="J996" t="s">
        <v>3669</v>
      </c>
    </row>
    <row r="997" spans="1:10" ht="16" x14ac:dyDescent="0.2">
      <c r="A997" t="s">
        <v>3680</v>
      </c>
      <c r="B997" t="s">
        <v>3681</v>
      </c>
      <c r="C997" t="s">
        <v>3682</v>
      </c>
      <c r="D997">
        <v>2</v>
      </c>
      <c r="E997" t="s">
        <v>13</v>
      </c>
      <c r="F997" t="s">
        <v>13</v>
      </c>
      <c r="G997" t="s">
        <v>3683</v>
      </c>
      <c r="H997" s="3" t="s">
        <v>3684</v>
      </c>
      <c r="I997" t="s">
        <v>69</v>
      </c>
      <c r="J997" t="s">
        <v>3685</v>
      </c>
    </row>
    <row r="998" spans="1:10" ht="16" x14ac:dyDescent="0.2">
      <c r="A998" t="s">
        <v>3686</v>
      </c>
      <c r="B998" t="s">
        <v>3687</v>
      </c>
      <c r="C998" t="s">
        <v>3688</v>
      </c>
      <c r="D998">
        <v>1</v>
      </c>
      <c r="E998" t="s">
        <v>13</v>
      </c>
      <c r="F998" t="s">
        <v>13</v>
      </c>
      <c r="G998" t="s">
        <v>3689</v>
      </c>
      <c r="H998" s="3" t="s">
        <v>3690</v>
      </c>
      <c r="I998" t="s">
        <v>62</v>
      </c>
      <c r="J998" t="s">
        <v>3691</v>
      </c>
    </row>
    <row r="999" spans="1:10" ht="16" x14ac:dyDescent="0.2">
      <c r="A999" t="s">
        <v>3686</v>
      </c>
      <c r="B999" t="s">
        <v>3692</v>
      </c>
      <c r="C999" t="s">
        <v>3693</v>
      </c>
      <c r="D999">
        <v>4</v>
      </c>
      <c r="E999" t="s">
        <v>13</v>
      </c>
      <c r="F999" t="s">
        <v>13</v>
      </c>
      <c r="G999" t="s">
        <v>3689</v>
      </c>
      <c r="H999" s="3" t="s">
        <v>3690</v>
      </c>
      <c r="I999" t="s">
        <v>62</v>
      </c>
      <c r="J999" t="s">
        <v>3691</v>
      </c>
    </row>
    <row r="1000" spans="1:10" ht="16" x14ac:dyDescent="0.2">
      <c r="A1000" t="s">
        <v>3686</v>
      </c>
      <c r="B1000" t="s">
        <v>3694</v>
      </c>
      <c r="C1000" t="s">
        <v>3695</v>
      </c>
      <c r="D1000">
        <v>5</v>
      </c>
      <c r="E1000" t="s">
        <v>13</v>
      </c>
      <c r="F1000" t="s">
        <v>13</v>
      </c>
      <c r="G1000" t="s">
        <v>3689</v>
      </c>
      <c r="H1000" s="3" t="s">
        <v>3690</v>
      </c>
      <c r="I1000" t="s">
        <v>62</v>
      </c>
      <c r="J1000" t="s">
        <v>3691</v>
      </c>
    </row>
    <row r="1001" spans="1:10" ht="16" x14ac:dyDescent="0.2">
      <c r="A1001" t="s">
        <v>3696</v>
      </c>
      <c r="B1001" t="s">
        <v>3697</v>
      </c>
      <c r="C1001" t="s">
        <v>3698</v>
      </c>
      <c r="D1001">
        <v>1</v>
      </c>
      <c r="E1001" t="s">
        <v>13</v>
      </c>
      <c r="F1001" t="s">
        <v>13</v>
      </c>
      <c r="G1001" t="s">
        <v>3699</v>
      </c>
      <c r="H1001" s="3" t="s">
        <v>3700</v>
      </c>
      <c r="I1001" t="s">
        <v>918</v>
      </c>
      <c r="J1001" t="s">
        <v>3701</v>
      </c>
    </row>
    <row r="1002" spans="1:10" ht="16" x14ac:dyDescent="0.2">
      <c r="A1002" t="s">
        <v>3696</v>
      </c>
      <c r="B1002" t="s">
        <v>3702</v>
      </c>
      <c r="C1002" t="s">
        <v>3703</v>
      </c>
      <c r="D1002">
        <v>3</v>
      </c>
      <c r="E1002" t="s">
        <v>13</v>
      </c>
      <c r="F1002" t="s">
        <v>13</v>
      </c>
      <c r="G1002" t="s">
        <v>3699</v>
      </c>
      <c r="H1002" s="3" t="s">
        <v>3700</v>
      </c>
      <c r="I1002" t="s">
        <v>918</v>
      </c>
      <c r="J1002" t="s">
        <v>3701</v>
      </c>
    </row>
    <row r="1003" spans="1:10" ht="16" x14ac:dyDescent="0.2">
      <c r="A1003" t="s">
        <v>3696</v>
      </c>
      <c r="B1003" t="s">
        <v>3704</v>
      </c>
      <c r="C1003" t="s">
        <v>3705</v>
      </c>
      <c r="D1003">
        <v>2</v>
      </c>
      <c r="E1003" t="s">
        <v>13</v>
      </c>
      <c r="F1003" t="s">
        <v>13</v>
      </c>
      <c r="G1003" t="s">
        <v>3699</v>
      </c>
      <c r="H1003" s="3" t="s">
        <v>3700</v>
      </c>
      <c r="I1003" t="s">
        <v>918</v>
      </c>
      <c r="J1003" t="s">
        <v>3701</v>
      </c>
    </row>
    <row r="1004" spans="1:10" ht="16" x14ac:dyDescent="0.2">
      <c r="A1004" t="s">
        <v>3706</v>
      </c>
      <c r="B1004" t="s">
        <v>3707</v>
      </c>
      <c r="C1004" t="s">
        <v>3708</v>
      </c>
      <c r="D1004">
        <v>1</v>
      </c>
      <c r="E1004" t="s">
        <v>13</v>
      </c>
      <c r="F1004" t="s">
        <v>13</v>
      </c>
      <c r="G1004" t="s">
        <v>3709</v>
      </c>
      <c r="H1004" s="3" t="s">
        <v>3710</v>
      </c>
      <c r="I1004" t="s">
        <v>3711</v>
      </c>
      <c r="J1004" t="s">
        <v>3712</v>
      </c>
    </row>
    <row r="1005" spans="1:10" ht="16" x14ac:dyDescent="0.2">
      <c r="A1005" t="s">
        <v>3713</v>
      </c>
      <c r="B1005" t="s">
        <v>3714</v>
      </c>
      <c r="C1005" t="s">
        <v>3715</v>
      </c>
      <c r="D1005">
        <v>1</v>
      </c>
      <c r="E1005" t="s">
        <v>13</v>
      </c>
      <c r="F1005" t="s">
        <v>13</v>
      </c>
      <c r="G1005" t="s">
        <v>3716</v>
      </c>
      <c r="H1005" s="3" t="s">
        <v>3717</v>
      </c>
      <c r="I1005" t="s">
        <v>817</v>
      </c>
      <c r="J1005" t="s">
        <v>3718</v>
      </c>
    </row>
    <row r="1006" spans="1:10" ht="16" x14ac:dyDescent="0.2">
      <c r="A1006" t="s">
        <v>3713</v>
      </c>
      <c r="B1006" t="s">
        <v>3719</v>
      </c>
      <c r="C1006" t="s">
        <v>3720</v>
      </c>
      <c r="D1006">
        <v>2</v>
      </c>
      <c r="E1006" t="s">
        <v>13</v>
      </c>
      <c r="F1006" t="s">
        <v>13</v>
      </c>
      <c r="G1006" t="s">
        <v>3716</v>
      </c>
      <c r="H1006" s="3" t="s">
        <v>3717</v>
      </c>
      <c r="I1006" t="s">
        <v>817</v>
      </c>
      <c r="J1006" t="s">
        <v>3718</v>
      </c>
    </row>
    <row r="1007" spans="1:10" ht="16" x14ac:dyDescent="0.2">
      <c r="A1007" t="s">
        <v>3713</v>
      </c>
      <c r="B1007" t="s">
        <v>3721</v>
      </c>
      <c r="C1007" t="s">
        <v>3722</v>
      </c>
      <c r="D1007">
        <v>3</v>
      </c>
      <c r="E1007" t="s">
        <v>13</v>
      </c>
      <c r="F1007" t="s">
        <v>13</v>
      </c>
      <c r="G1007" t="s">
        <v>3716</v>
      </c>
      <c r="H1007" s="3" t="s">
        <v>3717</v>
      </c>
      <c r="I1007" t="s">
        <v>817</v>
      </c>
      <c r="J1007" t="s">
        <v>3718</v>
      </c>
    </row>
    <row r="1008" spans="1:10" ht="16" x14ac:dyDescent="0.2">
      <c r="A1008" t="s">
        <v>3723</v>
      </c>
      <c r="B1008" t="s">
        <v>3724</v>
      </c>
      <c r="C1008" t="s">
        <v>3725</v>
      </c>
      <c r="D1008">
        <v>4</v>
      </c>
      <c r="E1008" t="s">
        <v>13</v>
      </c>
      <c r="F1008" t="s">
        <v>13</v>
      </c>
      <c r="G1008" t="s">
        <v>3726</v>
      </c>
      <c r="H1008" s="3" t="s">
        <v>3727</v>
      </c>
      <c r="I1008" t="s">
        <v>69</v>
      </c>
      <c r="J1008" t="s">
        <v>3728</v>
      </c>
    </row>
    <row r="1009" spans="1:10" ht="16" x14ac:dyDescent="0.2">
      <c r="A1009" t="s">
        <v>3729</v>
      </c>
      <c r="B1009" t="s">
        <v>3730</v>
      </c>
      <c r="C1009" t="s">
        <v>3731</v>
      </c>
      <c r="D1009">
        <v>1</v>
      </c>
      <c r="E1009" t="s">
        <v>13</v>
      </c>
      <c r="F1009" t="s">
        <v>13</v>
      </c>
      <c r="G1009" t="s">
        <v>3732</v>
      </c>
      <c r="H1009" s="3" t="s">
        <v>3733</v>
      </c>
      <c r="I1009" t="s">
        <v>959</v>
      </c>
      <c r="J1009" t="s">
        <v>3734</v>
      </c>
    </row>
    <row r="1010" spans="1:10" ht="16" x14ac:dyDescent="0.2">
      <c r="A1010" t="s">
        <v>2841</v>
      </c>
      <c r="B1010" t="s">
        <v>3735</v>
      </c>
      <c r="C1010" t="s">
        <v>3736</v>
      </c>
      <c r="D1010">
        <v>2</v>
      </c>
      <c r="E1010" t="s">
        <v>13</v>
      </c>
      <c r="F1010" t="s">
        <v>13</v>
      </c>
      <c r="G1010" t="s">
        <v>3737</v>
      </c>
      <c r="H1010" s="3" t="s">
        <v>3738</v>
      </c>
      <c r="I1010" t="s">
        <v>69</v>
      </c>
      <c r="J1010" t="s">
        <v>2846</v>
      </c>
    </row>
    <row r="1011" spans="1:10" ht="16" x14ac:dyDescent="0.2">
      <c r="A1011" t="s">
        <v>3739</v>
      </c>
      <c r="B1011" t="s">
        <v>3740</v>
      </c>
      <c r="C1011" t="s">
        <v>3741</v>
      </c>
      <c r="D1011">
        <v>4</v>
      </c>
      <c r="E1011" t="s">
        <v>13</v>
      </c>
      <c r="F1011" t="s">
        <v>13</v>
      </c>
      <c r="G1011" t="s">
        <v>3742</v>
      </c>
      <c r="H1011" s="3" t="s">
        <v>3743</v>
      </c>
      <c r="I1011" t="s">
        <v>3744</v>
      </c>
      <c r="J1011" t="s">
        <v>3745</v>
      </c>
    </row>
    <row r="1012" spans="1:10" ht="32" x14ac:dyDescent="0.2">
      <c r="A1012" t="s">
        <v>3746</v>
      </c>
      <c r="B1012" t="s">
        <v>3747</v>
      </c>
      <c r="C1012" t="s">
        <v>3748</v>
      </c>
      <c r="D1012">
        <v>2</v>
      </c>
      <c r="E1012" t="s">
        <v>730</v>
      </c>
      <c r="F1012" t="s">
        <v>13</v>
      </c>
      <c r="G1012" t="s">
        <v>3749</v>
      </c>
      <c r="H1012" s="3" t="s">
        <v>3750</v>
      </c>
      <c r="I1012" t="s">
        <v>959</v>
      </c>
      <c r="J1012" t="s">
        <v>3751</v>
      </c>
    </row>
    <row r="1013" spans="1:10" ht="32" x14ac:dyDescent="0.2">
      <c r="A1013" t="s">
        <v>3746</v>
      </c>
      <c r="B1013" t="s">
        <v>3752</v>
      </c>
      <c r="C1013" t="s">
        <v>3753</v>
      </c>
      <c r="D1013">
        <v>4</v>
      </c>
      <c r="E1013" t="s">
        <v>730</v>
      </c>
      <c r="F1013" t="s">
        <v>13</v>
      </c>
      <c r="G1013" t="s">
        <v>3749</v>
      </c>
      <c r="H1013" s="3" t="s">
        <v>3750</v>
      </c>
      <c r="I1013" t="s">
        <v>959</v>
      </c>
      <c r="J1013" t="s">
        <v>3751</v>
      </c>
    </row>
    <row r="1014" spans="1:10" ht="16" x14ac:dyDescent="0.2">
      <c r="A1014" t="s">
        <v>3754</v>
      </c>
      <c r="B1014" t="s">
        <v>3755</v>
      </c>
      <c r="C1014" t="s">
        <v>3756</v>
      </c>
      <c r="D1014">
        <v>2</v>
      </c>
      <c r="E1014" t="s">
        <v>730</v>
      </c>
      <c r="F1014" t="s">
        <v>13</v>
      </c>
      <c r="G1014" t="s">
        <v>3749</v>
      </c>
      <c r="H1014" s="3" t="s">
        <v>3757</v>
      </c>
      <c r="I1014" t="s">
        <v>959</v>
      </c>
      <c r="J1014" t="s">
        <v>3758</v>
      </c>
    </row>
    <row r="1015" spans="1:10" ht="32" x14ac:dyDescent="0.2">
      <c r="A1015" t="s">
        <v>3746</v>
      </c>
      <c r="B1015" t="s">
        <v>3759</v>
      </c>
      <c r="C1015" t="s">
        <v>3760</v>
      </c>
      <c r="D1015">
        <v>3</v>
      </c>
      <c r="E1015" t="s">
        <v>730</v>
      </c>
      <c r="F1015" t="s">
        <v>13</v>
      </c>
      <c r="G1015" t="s">
        <v>3749</v>
      </c>
      <c r="H1015" s="3" t="s">
        <v>3750</v>
      </c>
      <c r="I1015" t="s">
        <v>959</v>
      </c>
      <c r="J1015" t="s">
        <v>3751</v>
      </c>
    </row>
    <row r="1016" spans="1:10" ht="32" x14ac:dyDescent="0.2">
      <c r="A1016" t="s">
        <v>3746</v>
      </c>
      <c r="B1016" t="s">
        <v>3761</v>
      </c>
      <c r="C1016" t="s">
        <v>3762</v>
      </c>
      <c r="D1016">
        <v>1</v>
      </c>
      <c r="E1016" t="s">
        <v>730</v>
      </c>
      <c r="F1016" t="s">
        <v>13</v>
      </c>
      <c r="G1016" t="s">
        <v>3749</v>
      </c>
      <c r="H1016" s="3" t="s">
        <v>3750</v>
      </c>
      <c r="I1016" t="s">
        <v>959</v>
      </c>
      <c r="J1016" t="s">
        <v>3751</v>
      </c>
    </row>
    <row r="1017" spans="1:10" ht="16" x14ac:dyDescent="0.2">
      <c r="A1017" t="s">
        <v>3763</v>
      </c>
      <c r="B1017" t="s">
        <v>3764</v>
      </c>
      <c r="C1017" t="s">
        <v>3765</v>
      </c>
      <c r="D1017">
        <v>1</v>
      </c>
      <c r="E1017" t="s">
        <v>730</v>
      </c>
      <c r="F1017" t="s">
        <v>13</v>
      </c>
      <c r="G1017" t="s">
        <v>3749</v>
      </c>
      <c r="H1017" s="3" t="s">
        <v>3766</v>
      </c>
      <c r="I1017" t="s">
        <v>959</v>
      </c>
      <c r="J1017" t="s">
        <v>3767</v>
      </c>
    </row>
    <row r="1018" spans="1:10" ht="16" x14ac:dyDescent="0.2">
      <c r="A1018" t="s">
        <v>3754</v>
      </c>
      <c r="B1018" t="s">
        <v>3768</v>
      </c>
      <c r="C1018" t="s">
        <v>3769</v>
      </c>
      <c r="D1018">
        <v>1</v>
      </c>
      <c r="E1018" t="s">
        <v>730</v>
      </c>
      <c r="F1018" t="s">
        <v>13</v>
      </c>
      <c r="G1018" t="s">
        <v>3749</v>
      </c>
      <c r="H1018" s="3" t="s">
        <v>3757</v>
      </c>
      <c r="I1018" t="s">
        <v>959</v>
      </c>
      <c r="J1018" t="s">
        <v>3758</v>
      </c>
    </row>
    <row r="1019" spans="1:10" ht="32" x14ac:dyDescent="0.2">
      <c r="A1019" t="s">
        <v>3746</v>
      </c>
      <c r="B1019" t="s">
        <v>3770</v>
      </c>
      <c r="C1019" t="s">
        <v>3771</v>
      </c>
      <c r="D1019">
        <v>5</v>
      </c>
      <c r="E1019" t="s">
        <v>730</v>
      </c>
      <c r="F1019" t="s">
        <v>13</v>
      </c>
      <c r="G1019" t="s">
        <v>3749</v>
      </c>
      <c r="H1019" s="3" t="s">
        <v>3750</v>
      </c>
      <c r="I1019" t="s">
        <v>959</v>
      </c>
      <c r="J1019" t="s">
        <v>3751</v>
      </c>
    </row>
    <row r="1020" spans="1:10" ht="16" x14ac:dyDescent="0.2">
      <c r="A1020" t="s">
        <v>3763</v>
      </c>
      <c r="B1020" t="s">
        <v>3772</v>
      </c>
      <c r="C1020" t="s">
        <v>3773</v>
      </c>
      <c r="D1020">
        <v>2</v>
      </c>
      <c r="E1020" t="s">
        <v>730</v>
      </c>
      <c r="F1020" t="s">
        <v>13</v>
      </c>
      <c r="G1020" t="s">
        <v>3749</v>
      </c>
      <c r="H1020" s="3" t="s">
        <v>3766</v>
      </c>
      <c r="I1020" t="s">
        <v>959</v>
      </c>
      <c r="J1020" t="s">
        <v>3767</v>
      </c>
    </row>
    <row r="1021" spans="1:10" ht="32" x14ac:dyDescent="0.2">
      <c r="A1021" t="s">
        <v>3746</v>
      </c>
      <c r="B1021" t="s">
        <v>3774</v>
      </c>
      <c r="C1021" t="s">
        <v>3775</v>
      </c>
      <c r="D1021">
        <v>6</v>
      </c>
      <c r="E1021" t="s">
        <v>730</v>
      </c>
      <c r="F1021" t="s">
        <v>13</v>
      </c>
      <c r="G1021" t="s">
        <v>3749</v>
      </c>
      <c r="H1021" s="3" t="s">
        <v>3750</v>
      </c>
      <c r="I1021" t="s">
        <v>959</v>
      </c>
      <c r="J1021" t="s">
        <v>3751</v>
      </c>
    </row>
    <row r="1022" spans="1:10" ht="16" x14ac:dyDescent="0.2">
      <c r="A1022" t="s">
        <v>3754</v>
      </c>
      <c r="B1022" t="s">
        <v>3776</v>
      </c>
      <c r="C1022" t="s">
        <v>3777</v>
      </c>
      <c r="D1022">
        <v>3</v>
      </c>
      <c r="E1022" t="s">
        <v>730</v>
      </c>
      <c r="F1022" t="s">
        <v>13</v>
      </c>
      <c r="G1022" t="s">
        <v>3749</v>
      </c>
      <c r="H1022" s="3" t="s">
        <v>3757</v>
      </c>
      <c r="I1022" t="s">
        <v>959</v>
      </c>
      <c r="J1022" t="s">
        <v>3758</v>
      </c>
    </row>
    <row r="1023" spans="1:10" ht="32" x14ac:dyDescent="0.2">
      <c r="A1023" t="s">
        <v>3746</v>
      </c>
      <c r="B1023" t="s">
        <v>3778</v>
      </c>
      <c r="C1023" t="s">
        <v>3779</v>
      </c>
      <c r="D1023">
        <v>7</v>
      </c>
      <c r="E1023" t="s">
        <v>730</v>
      </c>
      <c r="F1023" t="s">
        <v>13</v>
      </c>
      <c r="G1023" t="s">
        <v>3780</v>
      </c>
      <c r="H1023" s="3" t="s">
        <v>3781</v>
      </c>
      <c r="I1023" t="s">
        <v>959</v>
      </c>
      <c r="J1023" t="s">
        <v>3751</v>
      </c>
    </row>
    <row r="1024" spans="1:10" ht="16" x14ac:dyDescent="0.2">
      <c r="A1024" t="s">
        <v>1552</v>
      </c>
      <c r="B1024" t="s">
        <v>3782</v>
      </c>
      <c r="C1024" t="s">
        <v>3783</v>
      </c>
      <c r="D1024">
        <v>2</v>
      </c>
      <c r="E1024" t="s">
        <v>6009</v>
      </c>
      <c r="F1024" t="s">
        <v>13</v>
      </c>
      <c r="G1024" t="s">
        <v>3784</v>
      </c>
      <c r="H1024" s="3" t="s">
        <v>3785</v>
      </c>
      <c r="I1024" t="s">
        <v>404</v>
      </c>
      <c r="J1024" t="s">
        <v>1557</v>
      </c>
    </row>
    <row r="1025" spans="1:10" s="4" customFormat="1" ht="16" x14ac:dyDescent="0.2">
      <c r="A1025" s="4" t="s">
        <v>3786</v>
      </c>
      <c r="B1025" s="4" t="s">
        <v>3787</v>
      </c>
      <c r="C1025" s="4" t="s">
        <v>3788</v>
      </c>
      <c r="D1025" s="4">
        <v>4</v>
      </c>
      <c r="E1025" s="4" t="s">
        <v>6009</v>
      </c>
      <c r="F1025" s="4" t="s">
        <v>13</v>
      </c>
      <c r="G1025" s="4" t="s">
        <v>3784</v>
      </c>
      <c r="H1025" s="5" t="s">
        <v>3785</v>
      </c>
      <c r="I1025" s="4" t="s">
        <v>404</v>
      </c>
      <c r="J1025" s="4" t="s">
        <v>3789</v>
      </c>
    </row>
    <row r="1026" spans="1:10" ht="32" x14ac:dyDescent="0.2">
      <c r="A1026" t="s">
        <v>3790</v>
      </c>
      <c r="B1026" t="s">
        <v>3791</v>
      </c>
      <c r="C1026" t="s">
        <v>3792</v>
      </c>
      <c r="D1026">
        <v>4</v>
      </c>
      <c r="E1026" t="s">
        <v>13</v>
      </c>
      <c r="F1026" t="s">
        <v>13</v>
      </c>
      <c r="G1026" t="s">
        <v>3793</v>
      </c>
      <c r="H1026" s="3" t="s">
        <v>3794</v>
      </c>
      <c r="I1026" t="s">
        <v>355</v>
      </c>
      <c r="J1026" t="s">
        <v>3795</v>
      </c>
    </row>
    <row r="1027" spans="1:10" ht="16" x14ac:dyDescent="0.2">
      <c r="A1027" t="s">
        <v>3796</v>
      </c>
      <c r="B1027" t="s">
        <v>3797</v>
      </c>
      <c r="C1027" t="s">
        <v>3798</v>
      </c>
      <c r="D1027">
        <v>2</v>
      </c>
      <c r="E1027" t="s">
        <v>13</v>
      </c>
      <c r="F1027" t="s">
        <v>13</v>
      </c>
      <c r="G1027" t="s">
        <v>3793</v>
      </c>
      <c r="H1027" s="3" t="s">
        <v>3799</v>
      </c>
      <c r="I1027" t="s">
        <v>355</v>
      </c>
      <c r="J1027" t="s">
        <v>3800</v>
      </c>
    </row>
    <row r="1028" spans="1:10" ht="16" x14ac:dyDescent="0.2">
      <c r="A1028" t="s">
        <v>3796</v>
      </c>
      <c r="B1028" t="s">
        <v>3801</v>
      </c>
      <c r="C1028" t="s">
        <v>3802</v>
      </c>
      <c r="D1028">
        <v>3</v>
      </c>
      <c r="E1028" t="s">
        <v>13</v>
      </c>
      <c r="F1028" t="s">
        <v>13</v>
      </c>
      <c r="G1028" t="s">
        <v>3793</v>
      </c>
      <c r="H1028" s="3" t="s">
        <v>3799</v>
      </c>
      <c r="I1028" t="s">
        <v>355</v>
      </c>
      <c r="J1028" t="s">
        <v>3800</v>
      </c>
    </row>
    <row r="1029" spans="1:10" ht="32" x14ac:dyDescent="0.2">
      <c r="A1029" t="s">
        <v>3803</v>
      </c>
      <c r="B1029" t="s">
        <v>3804</v>
      </c>
      <c r="C1029" t="s">
        <v>3792</v>
      </c>
      <c r="D1029">
        <v>6</v>
      </c>
      <c r="E1029" t="s">
        <v>13</v>
      </c>
      <c r="F1029" t="s">
        <v>13</v>
      </c>
      <c r="G1029" t="s">
        <v>3793</v>
      </c>
      <c r="H1029" s="3" t="s">
        <v>3794</v>
      </c>
      <c r="I1029" t="s">
        <v>355</v>
      </c>
      <c r="J1029" t="s">
        <v>3805</v>
      </c>
    </row>
    <row r="1030" spans="1:10" ht="32" x14ac:dyDescent="0.2">
      <c r="A1030" t="s">
        <v>3803</v>
      </c>
      <c r="B1030" t="s">
        <v>3806</v>
      </c>
      <c r="C1030" t="s">
        <v>3807</v>
      </c>
      <c r="D1030">
        <v>4</v>
      </c>
      <c r="E1030" t="s">
        <v>13</v>
      </c>
      <c r="F1030" t="s">
        <v>13</v>
      </c>
      <c r="G1030" t="s">
        <v>3793</v>
      </c>
      <c r="H1030" s="3" t="s">
        <v>3808</v>
      </c>
      <c r="I1030" t="s">
        <v>355</v>
      </c>
      <c r="J1030" t="s">
        <v>3805</v>
      </c>
    </row>
    <row r="1031" spans="1:10" ht="16" x14ac:dyDescent="0.2">
      <c r="A1031" t="s">
        <v>3796</v>
      </c>
      <c r="B1031" t="s">
        <v>3806</v>
      </c>
      <c r="C1031" t="s">
        <v>3807</v>
      </c>
      <c r="D1031">
        <v>4</v>
      </c>
      <c r="E1031" t="s">
        <v>13</v>
      </c>
      <c r="F1031" t="s">
        <v>13</v>
      </c>
      <c r="G1031" t="s">
        <v>3793</v>
      </c>
      <c r="H1031" s="3" t="s">
        <v>3799</v>
      </c>
      <c r="I1031" t="s">
        <v>355</v>
      </c>
      <c r="J1031" t="s">
        <v>3800</v>
      </c>
    </row>
    <row r="1032" spans="1:10" ht="16" x14ac:dyDescent="0.2">
      <c r="A1032" t="s">
        <v>3796</v>
      </c>
      <c r="B1032" t="s">
        <v>3809</v>
      </c>
      <c r="C1032" t="s">
        <v>3810</v>
      </c>
      <c r="D1032">
        <v>1</v>
      </c>
      <c r="E1032" t="s">
        <v>13</v>
      </c>
      <c r="F1032" t="s">
        <v>13</v>
      </c>
      <c r="G1032" t="s">
        <v>3793</v>
      </c>
      <c r="H1032" s="3" t="s">
        <v>3799</v>
      </c>
      <c r="I1032" t="s">
        <v>355</v>
      </c>
      <c r="J1032" t="s">
        <v>3800</v>
      </c>
    </row>
    <row r="1033" spans="1:10" ht="32" x14ac:dyDescent="0.2">
      <c r="A1033" t="s">
        <v>3790</v>
      </c>
      <c r="B1033" t="s">
        <v>3811</v>
      </c>
      <c r="C1033" t="s">
        <v>3812</v>
      </c>
      <c r="D1033">
        <v>8</v>
      </c>
      <c r="E1033" t="s">
        <v>13</v>
      </c>
      <c r="F1033" t="s">
        <v>13</v>
      </c>
      <c r="G1033" t="s">
        <v>3793</v>
      </c>
      <c r="H1033" s="3" t="s">
        <v>3808</v>
      </c>
      <c r="I1033" t="s">
        <v>355</v>
      </c>
      <c r="J1033" t="s">
        <v>3795</v>
      </c>
    </row>
    <row r="1034" spans="1:10" ht="16" x14ac:dyDescent="0.2">
      <c r="A1034" t="s">
        <v>3790</v>
      </c>
      <c r="B1034" t="s">
        <v>3813</v>
      </c>
      <c r="C1034" t="s">
        <v>3814</v>
      </c>
      <c r="D1034">
        <v>1</v>
      </c>
      <c r="E1034" t="s">
        <v>13</v>
      </c>
      <c r="F1034" t="s">
        <v>13</v>
      </c>
      <c r="G1034" t="s">
        <v>3793</v>
      </c>
      <c r="H1034" s="3" t="s">
        <v>3799</v>
      </c>
      <c r="I1034" t="s">
        <v>355</v>
      </c>
      <c r="J1034" t="s">
        <v>3795</v>
      </c>
    </row>
    <row r="1035" spans="1:10" ht="16" x14ac:dyDescent="0.2">
      <c r="A1035" t="s">
        <v>3796</v>
      </c>
      <c r="B1035" t="s">
        <v>3815</v>
      </c>
      <c r="C1035" t="s">
        <v>3816</v>
      </c>
      <c r="D1035">
        <v>6</v>
      </c>
      <c r="E1035" t="s">
        <v>13</v>
      </c>
      <c r="F1035" t="s">
        <v>13</v>
      </c>
      <c r="G1035" t="s">
        <v>3793</v>
      </c>
      <c r="H1035" s="3" t="s">
        <v>3799</v>
      </c>
      <c r="I1035" t="s">
        <v>355</v>
      </c>
      <c r="J1035" t="s">
        <v>3800</v>
      </c>
    </row>
    <row r="1036" spans="1:10" ht="32" x14ac:dyDescent="0.2">
      <c r="A1036" t="s">
        <v>3790</v>
      </c>
      <c r="B1036" t="s">
        <v>3817</v>
      </c>
      <c r="C1036" t="s">
        <v>3818</v>
      </c>
      <c r="D1036">
        <v>3</v>
      </c>
      <c r="E1036" t="s">
        <v>13</v>
      </c>
      <c r="F1036" t="s">
        <v>13</v>
      </c>
      <c r="G1036" t="s">
        <v>3793</v>
      </c>
      <c r="H1036" s="3" t="s">
        <v>3808</v>
      </c>
      <c r="I1036" t="s">
        <v>355</v>
      </c>
      <c r="J1036" t="s">
        <v>3795</v>
      </c>
    </row>
    <row r="1037" spans="1:10" ht="32" x14ac:dyDescent="0.2">
      <c r="A1037" t="s">
        <v>3790</v>
      </c>
      <c r="B1037" t="s">
        <v>3819</v>
      </c>
      <c r="C1037" t="s">
        <v>3820</v>
      </c>
      <c r="D1037">
        <v>5</v>
      </c>
      <c r="E1037" t="s">
        <v>13</v>
      </c>
      <c r="F1037" t="s">
        <v>13</v>
      </c>
      <c r="G1037" t="s">
        <v>3793</v>
      </c>
      <c r="H1037" s="3" t="s">
        <v>3808</v>
      </c>
      <c r="I1037" t="s">
        <v>355</v>
      </c>
      <c r="J1037" t="s">
        <v>3795</v>
      </c>
    </row>
    <row r="1038" spans="1:10" ht="16" x14ac:dyDescent="0.2">
      <c r="A1038" t="s">
        <v>3796</v>
      </c>
      <c r="B1038" t="s">
        <v>3821</v>
      </c>
      <c r="C1038" t="s">
        <v>3822</v>
      </c>
      <c r="D1038">
        <v>5</v>
      </c>
      <c r="E1038" t="s">
        <v>13</v>
      </c>
      <c r="F1038" t="s">
        <v>13</v>
      </c>
      <c r="G1038" t="s">
        <v>3793</v>
      </c>
      <c r="H1038" s="3" t="s">
        <v>3799</v>
      </c>
      <c r="I1038" t="s">
        <v>355</v>
      </c>
      <c r="J1038" t="s">
        <v>3800</v>
      </c>
    </row>
    <row r="1039" spans="1:10" ht="32" x14ac:dyDescent="0.2">
      <c r="A1039" t="s">
        <v>3803</v>
      </c>
      <c r="B1039" t="s">
        <v>3821</v>
      </c>
      <c r="C1039" t="s">
        <v>3822</v>
      </c>
      <c r="D1039">
        <v>5</v>
      </c>
      <c r="E1039" t="s">
        <v>13</v>
      </c>
      <c r="F1039" t="s">
        <v>13</v>
      </c>
      <c r="G1039" t="s">
        <v>3793</v>
      </c>
      <c r="H1039" s="3" t="s">
        <v>3808</v>
      </c>
      <c r="I1039" t="s">
        <v>355</v>
      </c>
      <c r="J1039" t="s">
        <v>3805</v>
      </c>
    </row>
    <row r="1040" spans="1:10" ht="32" x14ac:dyDescent="0.2">
      <c r="A1040" t="s">
        <v>3790</v>
      </c>
      <c r="B1040" t="s">
        <v>3797</v>
      </c>
      <c r="C1040" t="s">
        <v>3798</v>
      </c>
      <c r="D1040">
        <v>2</v>
      </c>
      <c r="E1040" t="s">
        <v>13</v>
      </c>
      <c r="F1040" t="s">
        <v>13</v>
      </c>
      <c r="G1040" t="s">
        <v>3793</v>
      </c>
      <c r="H1040" s="3" t="s">
        <v>3808</v>
      </c>
      <c r="I1040" t="s">
        <v>355</v>
      </c>
      <c r="J1040" t="s">
        <v>3795</v>
      </c>
    </row>
    <row r="1041" spans="1:10" ht="32" x14ac:dyDescent="0.2">
      <c r="A1041" t="s">
        <v>3803</v>
      </c>
      <c r="B1041" t="s">
        <v>3801</v>
      </c>
      <c r="C1041" t="s">
        <v>3802</v>
      </c>
      <c r="D1041">
        <v>3</v>
      </c>
      <c r="E1041" t="s">
        <v>13</v>
      </c>
      <c r="F1041" t="s">
        <v>13</v>
      </c>
      <c r="G1041" t="s">
        <v>3793</v>
      </c>
      <c r="H1041" s="3" t="s">
        <v>3808</v>
      </c>
      <c r="I1041" t="s">
        <v>355</v>
      </c>
      <c r="J1041" t="s">
        <v>3805</v>
      </c>
    </row>
    <row r="1042" spans="1:10" ht="16" x14ac:dyDescent="0.2">
      <c r="A1042" t="s">
        <v>3796</v>
      </c>
      <c r="B1042" t="s">
        <v>3823</v>
      </c>
      <c r="C1042" t="s">
        <v>3824</v>
      </c>
      <c r="D1042">
        <v>7</v>
      </c>
      <c r="E1042" t="s">
        <v>13</v>
      </c>
      <c r="F1042" t="s">
        <v>13</v>
      </c>
      <c r="G1042" t="s">
        <v>3793</v>
      </c>
      <c r="H1042" s="3" t="s">
        <v>3799</v>
      </c>
      <c r="I1042" t="s">
        <v>355</v>
      </c>
      <c r="J1042" t="s">
        <v>3800</v>
      </c>
    </row>
    <row r="1043" spans="1:10" ht="32" x14ac:dyDescent="0.2">
      <c r="A1043" t="s">
        <v>3803</v>
      </c>
      <c r="B1043" t="s">
        <v>3825</v>
      </c>
      <c r="C1043" t="s">
        <v>3826</v>
      </c>
      <c r="D1043">
        <v>1</v>
      </c>
      <c r="E1043" t="s">
        <v>13</v>
      </c>
      <c r="F1043" t="s">
        <v>13</v>
      </c>
      <c r="G1043" t="s">
        <v>3793</v>
      </c>
      <c r="H1043" s="3" t="s">
        <v>3808</v>
      </c>
      <c r="I1043" t="s">
        <v>355</v>
      </c>
      <c r="J1043" t="s">
        <v>3805</v>
      </c>
    </row>
    <row r="1044" spans="1:10" ht="32" x14ac:dyDescent="0.2">
      <c r="A1044" t="s">
        <v>3803</v>
      </c>
      <c r="B1044" t="s">
        <v>3797</v>
      </c>
      <c r="C1044" t="s">
        <v>3798</v>
      </c>
      <c r="D1044">
        <v>2</v>
      </c>
      <c r="E1044" t="s">
        <v>13</v>
      </c>
      <c r="F1044" t="s">
        <v>13</v>
      </c>
      <c r="G1044" t="s">
        <v>3793</v>
      </c>
      <c r="H1044" s="3" t="s">
        <v>3808</v>
      </c>
      <c r="I1044" t="s">
        <v>355</v>
      </c>
      <c r="J1044" t="s">
        <v>3805</v>
      </c>
    </row>
    <row r="1045" spans="1:10" ht="32" x14ac:dyDescent="0.2">
      <c r="A1045" t="s">
        <v>3790</v>
      </c>
      <c r="B1045" t="s">
        <v>3806</v>
      </c>
      <c r="C1045" t="s">
        <v>3807</v>
      </c>
      <c r="D1045">
        <v>7</v>
      </c>
      <c r="E1045" t="s">
        <v>13</v>
      </c>
      <c r="F1045" t="s">
        <v>13</v>
      </c>
      <c r="G1045" t="s">
        <v>3793</v>
      </c>
      <c r="H1045" s="3" t="s">
        <v>3808</v>
      </c>
      <c r="I1045" t="s">
        <v>355</v>
      </c>
      <c r="J1045" t="s">
        <v>3795</v>
      </c>
    </row>
    <row r="1046" spans="1:10" ht="32" x14ac:dyDescent="0.2">
      <c r="A1046" t="s">
        <v>3790</v>
      </c>
      <c r="B1046" t="s">
        <v>3827</v>
      </c>
      <c r="C1046" t="s">
        <v>3828</v>
      </c>
      <c r="D1046">
        <v>6</v>
      </c>
      <c r="E1046" t="s">
        <v>13</v>
      </c>
      <c r="F1046" t="s">
        <v>13</v>
      </c>
      <c r="G1046" t="s">
        <v>3793</v>
      </c>
      <c r="H1046" s="3" t="s">
        <v>3794</v>
      </c>
      <c r="I1046" t="s">
        <v>355</v>
      </c>
      <c r="J1046" t="s">
        <v>3795</v>
      </c>
    </row>
    <row r="1047" spans="1:10" ht="16" x14ac:dyDescent="0.2">
      <c r="A1047" t="s">
        <v>3829</v>
      </c>
      <c r="B1047" t="s">
        <v>3830</v>
      </c>
      <c r="C1047" t="s">
        <v>3831</v>
      </c>
      <c r="D1047">
        <v>5</v>
      </c>
      <c r="E1047" t="s">
        <v>13</v>
      </c>
      <c r="F1047" t="s">
        <v>13</v>
      </c>
      <c r="G1047" t="s">
        <v>3832</v>
      </c>
      <c r="H1047" s="3" t="s">
        <v>3833</v>
      </c>
      <c r="I1047" t="s">
        <v>62</v>
      </c>
      <c r="J1047" t="s">
        <v>3834</v>
      </c>
    </row>
    <row r="1048" spans="1:10" ht="16" x14ac:dyDescent="0.2">
      <c r="A1048" t="s">
        <v>3829</v>
      </c>
      <c r="B1048" t="s">
        <v>3835</v>
      </c>
      <c r="C1048" t="s">
        <v>3836</v>
      </c>
      <c r="D1048">
        <v>4</v>
      </c>
      <c r="E1048" t="s">
        <v>13</v>
      </c>
      <c r="F1048" t="s">
        <v>13</v>
      </c>
      <c r="G1048" t="s">
        <v>3832</v>
      </c>
      <c r="H1048" s="3" t="s">
        <v>3833</v>
      </c>
      <c r="I1048" t="s">
        <v>62</v>
      </c>
      <c r="J1048" t="s">
        <v>3834</v>
      </c>
    </row>
    <row r="1049" spans="1:10" ht="16" x14ac:dyDescent="0.2">
      <c r="A1049" t="s">
        <v>3829</v>
      </c>
      <c r="B1049" t="s">
        <v>3837</v>
      </c>
      <c r="C1049" t="s">
        <v>3838</v>
      </c>
      <c r="D1049">
        <v>2</v>
      </c>
      <c r="E1049" t="s">
        <v>13</v>
      </c>
      <c r="F1049" t="s">
        <v>13</v>
      </c>
      <c r="G1049" t="s">
        <v>3832</v>
      </c>
      <c r="H1049" s="3" t="s">
        <v>3833</v>
      </c>
      <c r="I1049" t="s">
        <v>62</v>
      </c>
      <c r="J1049" t="s">
        <v>3834</v>
      </c>
    </row>
    <row r="1050" spans="1:10" ht="16" x14ac:dyDescent="0.2">
      <c r="A1050" t="s">
        <v>3829</v>
      </c>
      <c r="B1050" t="s">
        <v>3839</v>
      </c>
      <c r="C1050" t="s">
        <v>3840</v>
      </c>
      <c r="D1050">
        <v>1</v>
      </c>
      <c r="E1050" t="s">
        <v>13</v>
      </c>
      <c r="F1050" t="s">
        <v>13</v>
      </c>
      <c r="G1050" t="s">
        <v>3832</v>
      </c>
      <c r="H1050" s="3" t="s">
        <v>3833</v>
      </c>
      <c r="I1050" t="s">
        <v>62</v>
      </c>
      <c r="J1050" t="s">
        <v>3834</v>
      </c>
    </row>
    <row r="1051" spans="1:10" ht="16" x14ac:dyDescent="0.2">
      <c r="A1051" t="s">
        <v>972</v>
      </c>
      <c r="B1051" t="s">
        <v>3841</v>
      </c>
      <c r="C1051" t="s">
        <v>3842</v>
      </c>
      <c r="D1051">
        <v>2</v>
      </c>
      <c r="E1051" t="s">
        <v>13</v>
      </c>
      <c r="F1051" t="s">
        <v>13</v>
      </c>
      <c r="G1051" t="s">
        <v>3843</v>
      </c>
      <c r="H1051" s="3" t="s">
        <v>3844</v>
      </c>
      <c r="I1051" t="s">
        <v>714</v>
      </c>
      <c r="J1051" t="s">
        <v>977</v>
      </c>
    </row>
    <row r="1052" spans="1:10" ht="16" x14ac:dyDescent="0.2">
      <c r="A1052" t="s">
        <v>3845</v>
      </c>
      <c r="B1052" t="s">
        <v>3846</v>
      </c>
      <c r="C1052" t="s">
        <v>3847</v>
      </c>
      <c r="D1052">
        <v>3</v>
      </c>
      <c r="E1052" t="s">
        <v>13</v>
      </c>
      <c r="F1052" t="s">
        <v>13</v>
      </c>
      <c r="G1052" t="s">
        <v>3848</v>
      </c>
      <c r="H1052" s="3" t="s">
        <v>3849</v>
      </c>
      <c r="I1052" t="s">
        <v>69</v>
      </c>
      <c r="J1052" t="s">
        <v>3850</v>
      </c>
    </row>
    <row r="1053" spans="1:10" ht="16" x14ac:dyDescent="0.2">
      <c r="A1053" t="s">
        <v>3851</v>
      </c>
      <c r="B1053" t="s">
        <v>3852</v>
      </c>
      <c r="C1053" t="s">
        <v>3853</v>
      </c>
      <c r="D1053">
        <v>3</v>
      </c>
      <c r="E1053" t="s">
        <v>13</v>
      </c>
      <c r="F1053" t="s">
        <v>13</v>
      </c>
      <c r="G1053" t="s">
        <v>3848</v>
      </c>
      <c r="H1053" s="3" t="s">
        <v>3849</v>
      </c>
      <c r="I1053" t="s">
        <v>69</v>
      </c>
      <c r="J1053" t="s">
        <v>3854</v>
      </c>
    </row>
    <row r="1054" spans="1:10" ht="16" x14ac:dyDescent="0.2">
      <c r="A1054" t="s">
        <v>3851</v>
      </c>
      <c r="B1054" t="s">
        <v>3855</v>
      </c>
      <c r="C1054" t="s">
        <v>3856</v>
      </c>
      <c r="D1054">
        <v>2</v>
      </c>
      <c r="E1054" t="s">
        <v>13</v>
      </c>
      <c r="F1054" t="s">
        <v>13</v>
      </c>
      <c r="G1054" t="s">
        <v>3848</v>
      </c>
      <c r="H1054" s="3" t="s">
        <v>3849</v>
      </c>
      <c r="I1054" t="s">
        <v>69</v>
      </c>
      <c r="J1054" t="s">
        <v>3854</v>
      </c>
    </row>
    <row r="1055" spans="1:10" ht="16" x14ac:dyDescent="0.2">
      <c r="A1055" t="s">
        <v>3857</v>
      </c>
      <c r="B1055" t="s">
        <v>3858</v>
      </c>
      <c r="C1055" t="s">
        <v>3859</v>
      </c>
      <c r="D1055">
        <v>3</v>
      </c>
      <c r="E1055" t="s">
        <v>13</v>
      </c>
      <c r="F1055" t="s">
        <v>13</v>
      </c>
      <c r="G1055" t="s">
        <v>3848</v>
      </c>
      <c r="H1055" s="3" t="s">
        <v>3860</v>
      </c>
      <c r="I1055" t="s">
        <v>69</v>
      </c>
      <c r="J1055" t="s">
        <v>3861</v>
      </c>
    </row>
    <row r="1056" spans="1:10" ht="16" x14ac:dyDescent="0.2">
      <c r="A1056" t="s">
        <v>3862</v>
      </c>
      <c r="B1056" t="s">
        <v>3846</v>
      </c>
      <c r="C1056" t="s">
        <v>3847</v>
      </c>
      <c r="D1056">
        <v>2</v>
      </c>
      <c r="E1056" t="s">
        <v>13</v>
      </c>
      <c r="F1056" t="s">
        <v>13</v>
      </c>
      <c r="G1056" t="s">
        <v>3848</v>
      </c>
      <c r="H1056" s="3" t="s">
        <v>3849</v>
      </c>
      <c r="I1056" t="s">
        <v>69</v>
      </c>
      <c r="J1056" t="s">
        <v>3863</v>
      </c>
    </row>
    <row r="1057" spans="1:10" ht="16" x14ac:dyDescent="0.2">
      <c r="A1057" t="s">
        <v>3845</v>
      </c>
      <c r="B1057" t="s">
        <v>3864</v>
      </c>
      <c r="C1057" t="s">
        <v>3865</v>
      </c>
      <c r="D1057">
        <v>2</v>
      </c>
      <c r="E1057" t="s">
        <v>13</v>
      </c>
      <c r="F1057" t="s">
        <v>13</v>
      </c>
      <c r="G1057" t="s">
        <v>3848</v>
      </c>
      <c r="H1057" s="3" t="s">
        <v>3849</v>
      </c>
      <c r="I1057" t="s">
        <v>69</v>
      </c>
      <c r="J1057" t="s">
        <v>3850</v>
      </c>
    </row>
    <row r="1058" spans="1:10" ht="16" x14ac:dyDescent="0.2">
      <c r="A1058" t="s">
        <v>3862</v>
      </c>
      <c r="B1058" t="s">
        <v>3866</v>
      </c>
      <c r="C1058" t="s">
        <v>3867</v>
      </c>
      <c r="D1058">
        <v>1</v>
      </c>
      <c r="E1058" t="s">
        <v>13</v>
      </c>
      <c r="F1058" t="s">
        <v>13</v>
      </c>
      <c r="G1058" t="s">
        <v>3848</v>
      </c>
      <c r="H1058" s="3" t="s">
        <v>3849</v>
      </c>
      <c r="I1058" t="s">
        <v>69</v>
      </c>
      <c r="J1058" t="s">
        <v>3863</v>
      </c>
    </row>
    <row r="1059" spans="1:10" ht="16" x14ac:dyDescent="0.2">
      <c r="A1059" t="s">
        <v>3868</v>
      </c>
      <c r="B1059" t="s">
        <v>3869</v>
      </c>
      <c r="C1059" t="s">
        <v>3870</v>
      </c>
      <c r="D1059">
        <v>1</v>
      </c>
      <c r="E1059" t="s">
        <v>13</v>
      </c>
      <c r="F1059" t="s">
        <v>13</v>
      </c>
      <c r="G1059" t="s">
        <v>3871</v>
      </c>
      <c r="H1059" s="3" t="s">
        <v>3872</v>
      </c>
      <c r="I1059" t="s">
        <v>714</v>
      </c>
      <c r="J1059" t="s">
        <v>3873</v>
      </c>
    </row>
    <row r="1060" spans="1:10" ht="16" x14ac:dyDescent="0.2">
      <c r="A1060" t="s">
        <v>3874</v>
      </c>
      <c r="B1060" t="s">
        <v>3875</v>
      </c>
      <c r="C1060" t="s">
        <v>3876</v>
      </c>
      <c r="D1060">
        <v>1</v>
      </c>
      <c r="E1060" t="s">
        <v>13</v>
      </c>
      <c r="F1060" t="s">
        <v>13</v>
      </c>
      <c r="G1060" t="s">
        <v>3871</v>
      </c>
      <c r="H1060" s="3" t="s">
        <v>3877</v>
      </c>
      <c r="I1060" t="s">
        <v>714</v>
      </c>
      <c r="J1060" t="s">
        <v>3878</v>
      </c>
    </row>
    <row r="1061" spans="1:10" ht="16" x14ac:dyDescent="0.2">
      <c r="A1061" t="s">
        <v>1529</v>
      </c>
      <c r="B1061" t="s">
        <v>3879</v>
      </c>
      <c r="C1061" t="s">
        <v>3880</v>
      </c>
      <c r="D1061">
        <v>1</v>
      </c>
      <c r="E1061" t="s">
        <v>13</v>
      </c>
      <c r="F1061" t="s">
        <v>13</v>
      </c>
      <c r="G1061" t="s">
        <v>3871</v>
      </c>
      <c r="H1061" s="3" t="s">
        <v>3881</v>
      </c>
      <c r="I1061" t="s">
        <v>714</v>
      </c>
      <c r="J1061" t="s">
        <v>1534</v>
      </c>
    </row>
    <row r="1062" spans="1:10" ht="16" x14ac:dyDescent="0.2">
      <c r="A1062" t="s">
        <v>3868</v>
      </c>
      <c r="B1062" t="s">
        <v>3882</v>
      </c>
      <c r="C1062" t="s">
        <v>3883</v>
      </c>
      <c r="D1062">
        <v>2</v>
      </c>
      <c r="E1062" t="s">
        <v>13</v>
      </c>
      <c r="F1062" t="s">
        <v>13</v>
      </c>
      <c r="G1062" t="s">
        <v>3871</v>
      </c>
      <c r="H1062" s="3" t="s">
        <v>3872</v>
      </c>
      <c r="I1062" t="s">
        <v>714</v>
      </c>
      <c r="J1062" t="s">
        <v>3873</v>
      </c>
    </row>
    <row r="1063" spans="1:10" ht="16" x14ac:dyDescent="0.2">
      <c r="A1063" t="s">
        <v>3884</v>
      </c>
      <c r="B1063" t="s">
        <v>3885</v>
      </c>
      <c r="C1063" t="s">
        <v>3886</v>
      </c>
      <c r="D1063">
        <v>1</v>
      </c>
      <c r="E1063" t="s">
        <v>13</v>
      </c>
      <c r="F1063" t="s">
        <v>13</v>
      </c>
      <c r="G1063" t="s">
        <v>3871</v>
      </c>
      <c r="H1063" s="3" t="s">
        <v>3877</v>
      </c>
      <c r="I1063" t="s">
        <v>714</v>
      </c>
      <c r="J1063" t="s">
        <v>3887</v>
      </c>
    </row>
    <row r="1064" spans="1:10" ht="32" x14ac:dyDescent="0.2">
      <c r="A1064" t="s">
        <v>3884</v>
      </c>
      <c r="B1064" t="s">
        <v>3888</v>
      </c>
      <c r="C1064" t="s">
        <v>3889</v>
      </c>
      <c r="D1064">
        <v>3</v>
      </c>
      <c r="E1064" t="s">
        <v>13</v>
      </c>
      <c r="F1064" t="s">
        <v>13</v>
      </c>
      <c r="G1064" t="s">
        <v>3890</v>
      </c>
      <c r="H1064" s="3" t="s">
        <v>3891</v>
      </c>
      <c r="I1064" t="s">
        <v>714</v>
      </c>
      <c r="J1064" t="s">
        <v>3887</v>
      </c>
    </row>
    <row r="1065" spans="1:10" ht="16" x14ac:dyDescent="0.2">
      <c r="A1065" t="s">
        <v>3892</v>
      </c>
      <c r="B1065" t="s">
        <v>3893</v>
      </c>
      <c r="C1065" t="s">
        <v>3894</v>
      </c>
      <c r="D1065">
        <v>3</v>
      </c>
      <c r="E1065" t="s">
        <v>13</v>
      </c>
      <c r="F1065" t="s">
        <v>13</v>
      </c>
      <c r="G1065" t="s">
        <v>3895</v>
      </c>
      <c r="H1065" s="3" t="s">
        <v>3896</v>
      </c>
      <c r="I1065" t="s">
        <v>62</v>
      </c>
      <c r="J1065" t="s">
        <v>3897</v>
      </c>
    </row>
    <row r="1066" spans="1:10" ht="16" x14ac:dyDescent="0.2">
      <c r="A1066" t="s">
        <v>3898</v>
      </c>
      <c r="B1066" t="s">
        <v>3899</v>
      </c>
      <c r="C1066" t="s">
        <v>3900</v>
      </c>
      <c r="D1066">
        <v>3</v>
      </c>
      <c r="E1066" t="s">
        <v>13</v>
      </c>
      <c r="F1066" t="s">
        <v>13</v>
      </c>
      <c r="G1066" t="s">
        <v>3901</v>
      </c>
      <c r="H1066" s="3" t="s">
        <v>3902</v>
      </c>
      <c r="I1066" t="s">
        <v>69</v>
      </c>
      <c r="J1066" t="s">
        <v>3903</v>
      </c>
    </row>
    <row r="1067" spans="1:10" ht="16" x14ac:dyDescent="0.2">
      <c r="A1067" t="s">
        <v>3898</v>
      </c>
      <c r="B1067" t="s">
        <v>2084</v>
      </c>
      <c r="C1067" t="s">
        <v>2085</v>
      </c>
      <c r="D1067">
        <v>2</v>
      </c>
      <c r="E1067" t="s">
        <v>13</v>
      </c>
      <c r="F1067" t="s">
        <v>13</v>
      </c>
      <c r="G1067" t="s">
        <v>3901</v>
      </c>
      <c r="H1067" s="3" t="s">
        <v>3902</v>
      </c>
      <c r="I1067" t="s">
        <v>69</v>
      </c>
      <c r="J1067" t="s">
        <v>3903</v>
      </c>
    </row>
    <row r="1068" spans="1:10" ht="16" x14ac:dyDescent="0.2">
      <c r="A1068" t="s">
        <v>3904</v>
      </c>
      <c r="B1068" t="s">
        <v>3905</v>
      </c>
      <c r="C1068" t="s">
        <v>3906</v>
      </c>
      <c r="D1068">
        <v>1</v>
      </c>
      <c r="E1068" t="s">
        <v>13</v>
      </c>
      <c r="F1068" t="s">
        <v>13</v>
      </c>
      <c r="G1068" t="s">
        <v>3907</v>
      </c>
      <c r="H1068" s="3" t="s">
        <v>3908</v>
      </c>
      <c r="I1068" t="s">
        <v>1282</v>
      </c>
      <c r="J1068" t="s">
        <v>3909</v>
      </c>
    </row>
    <row r="1069" spans="1:10" ht="16" x14ac:dyDescent="0.2">
      <c r="A1069" t="s">
        <v>3910</v>
      </c>
      <c r="B1069" t="s">
        <v>3911</v>
      </c>
      <c r="C1069" t="s">
        <v>3912</v>
      </c>
      <c r="D1069">
        <v>1</v>
      </c>
      <c r="E1069" t="s">
        <v>13</v>
      </c>
      <c r="F1069" t="s">
        <v>13</v>
      </c>
      <c r="G1069" t="s">
        <v>3913</v>
      </c>
      <c r="H1069" s="3" t="s">
        <v>3914</v>
      </c>
      <c r="I1069" t="s">
        <v>3915</v>
      </c>
      <c r="J1069" t="s">
        <v>3916</v>
      </c>
    </row>
    <row r="1070" spans="1:10" ht="16" x14ac:dyDescent="0.2">
      <c r="A1070" t="s">
        <v>3917</v>
      </c>
      <c r="B1070" t="s">
        <v>3918</v>
      </c>
      <c r="C1070" t="s">
        <v>3919</v>
      </c>
      <c r="D1070">
        <v>5</v>
      </c>
      <c r="E1070" t="s">
        <v>1280</v>
      </c>
      <c r="F1070" t="s">
        <v>13</v>
      </c>
      <c r="G1070" t="s">
        <v>3920</v>
      </c>
      <c r="H1070" s="3" t="s">
        <v>3921</v>
      </c>
      <c r="I1070" t="s">
        <v>355</v>
      </c>
      <c r="J1070" t="s">
        <v>3922</v>
      </c>
    </row>
    <row r="1071" spans="1:10" ht="16" x14ac:dyDescent="0.2">
      <c r="A1071" t="s">
        <v>3923</v>
      </c>
      <c r="B1071" t="s">
        <v>3924</v>
      </c>
      <c r="C1071" t="s">
        <v>3925</v>
      </c>
      <c r="D1071">
        <v>1</v>
      </c>
      <c r="E1071" t="s">
        <v>1280</v>
      </c>
      <c r="F1071" t="s">
        <v>13</v>
      </c>
      <c r="G1071" t="s">
        <v>3920</v>
      </c>
      <c r="H1071" s="3" t="s">
        <v>3921</v>
      </c>
      <c r="I1071" t="s">
        <v>355</v>
      </c>
      <c r="J1071" t="s">
        <v>3926</v>
      </c>
    </row>
    <row r="1072" spans="1:10" ht="16" x14ac:dyDescent="0.2">
      <c r="A1072" t="s">
        <v>3927</v>
      </c>
      <c r="B1072" t="s">
        <v>3928</v>
      </c>
      <c r="C1072" t="s">
        <v>3929</v>
      </c>
      <c r="D1072">
        <v>4</v>
      </c>
      <c r="E1072" t="s">
        <v>1280</v>
      </c>
      <c r="F1072" t="s">
        <v>13</v>
      </c>
      <c r="G1072" t="s">
        <v>3920</v>
      </c>
      <c r="H1072" s="3" t="s">
        <v>3930</v>
      </c>
      <c r="I1072" t="s">
        <v>355</v>
      </c>
      <c r="J1072" t="s">
        <v>3931</v>
      </c>
    </row>
    <row r="1073" spans="1:10" ht="16" x14ac:dyDescent="0.2">
      <c r="A1073" t="s">
        <v>3923</v>
      </c>
      <c r="B1073" t="s">
        <v>3932</v>
      </c>
      <c r="C1073" t="s">
        <v>3933</v>
      </c>
      <c r="D1073">
        <v>2</v>
      </c>
      <c r="E1073" t="s">
        <v>1280</v>
      </c>
      <c r="F1073" t="s">
        <v>13</v>
      </c>
      <c r="G1073" t="s">
        <v>3920</v>
      </c>
      <c r="H1073" s="3" t="s">
        <v>3921</v>
      </c>
      <c r="I1073" t="s">
        <v>355</v>
      </c>
      <c r="J1073" t="s">
        <v>3926</v>
      </c>
    </row>
    <row r="1074" spans="1:10" ht="16" x14ac:dyDescent="0.2">
      <c r="A1074" t="s">
        <v>3934</v>
      </c>
      <c r="B1074" t="s">
        <v>3935</v>
      </c>
      <c r="C1074" t="s">
        <v>3936</v>
      </c>
      <c r="D1074">
        <v>5</v>
      </c>
      <c r="E1074" t="s">
        <v>1280</v>
      </c>
      <c r="F1074" t="s">
        <v>13</v>
      </c>
      <c r="G1074" t="s">
        <v>3920</v>
      </c>
      <c r="H1074" s="3" t="s">
        <v>3937</v>
      </c>
      <c r="I1074" t="s">
        <v>355</v>
      </c>
      <c r="J1074" t="s">
        <v>3938</v>
      </c>
    </row>
    <row r="1075" spans="1:10" ht="16" x14ac:dyDescent="0.2">
      <c r="A1075" t="s">
        <v>3923</v>
      </c>
      <c r="B1075" t="s">
        <v>3939</v>
      </c>
      <c r="C1075" t="s">
        <v>3940</v>
      </c>
      <c r="D1075">
        <v>3</v>
      </c>
      <c r="E1075" t="s">
        <v>1280</v>
      </c>
      <c r="F1075" t="s">
        <v>13</v>
      </c>
      <c r="G1075" t="s">
        <v>3920</v>
      </c>
      <c r="H1075" s="3" t="s">
        <v>3921</v>
      </c>
      <c r="I1075" t="s">
        <v>355</v>
      </c>
      <c r="J1075" t="s">
        <v>3926</v>
      </c>
    </row>
    <row r="1076" spans="1:10" ht="16" x14ac:dyDescent="0.2">
      <c r="A1076" t="s">
        <v>3941</v>
      </c>
      <c r="B1076" t="s">
        <v>3942</v>
      </c>
      <c r="C1076" t="s">
        <v>3943</v>
      </c>
      <c r="D1076">
        <v>6</v>
      </c>
      <c r="E1076" t="s">
        <v>1280</v>
      </c>
      <c r="F1076" t="s">
        <v>13</v>
      </c>
      <c r="G1076" t="s">
        <v>3920</v>
      </c>
      <c r="H1076" s="3" t="s">
        <v>3944</v>
      </c>
      <c r="I1076" t="s">
        <v>355</v>
      </c>
      <c r="J1076" t="s">
        <v>3945</v>
      </c>
    </row>
    <row r="1077" spans="1:10" ht="16" x14ac:dyDescent="0.2">
      <c r="A1077" t="s">
        <v>3946</v>
      </c>
      <c r="B1077" t="s">
        <v>3947</v>
      </c>
      <c r="C1077" t="s">
        <v>3948</v>
      </c>
      <c r="D1077">
        <v>1</v>
      </c>
      <c r="E1077" t="s">
        <v>13</v>
      </c>
      <c r="F1077" t="s">
        <v>13</v>
      </c>
      <c r="G1077" t="s">
        <v>3949</v>
      </c>
      <c r="H1077" s="3" t="s">
        <v>3950</v>
      </c>
      <c r="I1077" t="s">
        <v>626</v>
      </c>
      <c r="J1077" t="s">
        <v>3951</v>
      </c>
    </row>
    <row r="1078" spans="1:10" ht="16" x14ac:dyDescent="0.2">
      <c r="A1078" t="s">
        <v>3952</v>
      </c>
      <c r="B1078" t="s">
        <v>3953</v>
      </c>
      <c r="C1078" t="s">
        <v>3954</v>
      </c>
      <c r="D1078">
        <v>2</v>
      </c>
      <c r="E1078" t="s">
        <v>13</v>
      </c>
      <c r="F1078" t="s">
        <v>13</v>
      </c>
      <c r="G1078" t="s">
        <v>3955</v>
      </c>
      <c r="H1078" s="3" t="s">
        <v>3956</v>
      </c>
      <c r="I1078" t="s">
        <v>355</v>
      </c>
      <c r="J1078" t="s">
        <v>3957</v>
      </c>
    </row>
    <row r="1079" spans="1:10" ht="16" x14ac:dyDescent="0.2">
      <c r="A1079" t="s">
        <v>978</v>
      </c>
      <c r="B1079" t="s">
        <v>3958</v>
      </c>
      <c r="C1079" t="s">
        <v>3959</v>
      </c>
      <c r="D1079">
        <v>2</v>
      </c>
      <c r="E1079" t="s">
        <v>13</v>
      </c>
      <c r="F1079" t="s">
        <v>13</v>
      </c>
      <c r="G1079" t="s">
        <v>3955</v>
      </c>
      <c r="H1079" s="3" t="s">
        <v>3956</v>
      </c>
      <c r="I1079" t="s">
        <v>355</v>
      </c>
      <c r="J1079" t="s">
        <v>983</v>
      </c>
    </row>
    <row r="1080" spans="1:10" ht="16" x14ac:dyDescent="0.2">
      <c r="A1080" t="s">
        <v>3960</v>
      </c>
      <c r="B1080" t="s">
        <v>3961</v>
      </c>
      <c r="C1080" t="s">
        <v>3962</v>
      </c>
      <c r="D1080">
        <v>3</v>
      </c>
      <c r="E1080" t="s">
        <v>13</v>
      </c>
      <c r="F1080" t="s">
        <v>13</v>
      </c>
      <c r="G1080" t="s">
        <v>3955</v>
      </c>
      <c r="H1080" s="3" t="s">
        <v>3963</v>
      </c>
      <c r="I1080" t="s">
        <v>355</v>
      </c>
      <c r="J1080" t="s">
        <v>3964</v>
      </c>
    </row>
    <row r="1081" spans="1:10" ht="16" x14ac:dyDescent="0.2">
      <c r="A1081" t="s">
        <v>3952</v>
      </c>
      <c r="B1081" t="s">
        <v>3965</v>
      </c>
      <c r="C1081" t="s">
        <v>3966</v>
      </c>
      <c r="D1081">
        <v>3</v>
      </c>
      <c r="E1081" t="s">
        <v>13</v>
      </c>
      <c r="F1081" t="s">
        <v>13</v>
      </c>
      <c r="G1081" t="s">
        <v>3955</v>
      </c>
      <c r="H1081" s="3" t="s">
        <v>3956</v>
      </c>
      <c r="I1081" t="s">
        <v>355</v>
      </c>
      <c r="J1081" t="s">
        <v>3957</v>
      </c>
    </row>
    <row r="1082" spans="1:10" ht="16" x14ac:dyDescent="0.2">
      <c r="A1082" t="s">
        <v>3967</v>
      </c>
      <c r="B1082" t="s">
        <v>3968</v>
      </c>
      <c r="C1082" t="s">
        <v>3969</v>
      </c>
      <c r="D1082">
        <v>2</v>
      </c>
      <c r="E1082" t="s">
        <v>13</v>
      </c>
      <c r="F1082" t="s">
        <v>13</v>
      </c>
      <c r="G1082" t="s">
        <v>3955</v>
      </c>
      <c r="H1082" s="3" t="s">
        <v>3963</v>
      </c>
      <c r="I1082" t="s">
        <v>355</v>
      </c>
      <c r="J1082" t="s">
        <v>3970</v>
      </c>
    </row>
    <row r="1083" spans="1:10" ht="16" x14ac:dyDescent="0.2">
      <c r="A1083" t="s">
        <v>3971</v>
      </c>
      <c r="B1083" t="s">
        <v>3972</v>
      </c>
      <c r="C1083" t="s">
        <v>3973</v>
      </c>
      <c r="D1083">
        <v>1</v>
      </c>
      <c r="E1083" t="s">
        <v>13</v>
      </c>
      <c r="F1083" t="s">
        <v>13</v>
      </c>
      <c r="G1083" t="s">
        <v>3955</v>
      </c>
      <c r="H1083" s="3" t="s">
        <v>3956</v>
      </c>
      <c r="I1083" t="s">
        <v>355</v>
      </c>
      <c r="J1083" t="s">
        <v>3974</v>
      </c>
    </row>
    <row r="1084" spans="1:10" ht="32" x14ac:dyDescent="0.2">
      <c r="A1084" t="s">
        <v>3952</v>
      </c>
      <c r="B1084" t="s">
        <v>3975</v>
      </c>
      <c r="C1084" t="s">
        <v>3976</v>
      </c>
      <c r="D1084">
        <v>1</v>
      </c>
      <c r="E1084" t="s">
        <v>13</v>
      </c>
      <c r="F1084" t="s">
        <v>13</v>
      </c>
      <c r="G1084" t="s">
        <v>3977</v>
      </c>
      <c r="H1084" s="3" t="s">
        <v>3978</v>
      </c>
      <c r="I1084" t="s">
        <v>3979</v>
      </c>
      <c r="J1084" t="s">
        <v>3957</v>
      </c>
    </row>
    <row r="1085" spans="1:10" ht="16" x14ac:dyDescent="0.2">
      <c r="A1085" t="s">
        <v>3980</v>
      </c>
      <c r="B1085" t="s">
        <v>3981</v>
      </c>
      <c r="C1085" t="s">
        <v>3982</v>
      </c>
      <c r="D1085">
        <v>1</v>
      </c>
      <c r="E1085" t="s">
        <v>13</v>
      </c>
      <c r="F1085" t="s">
        <v>13</v>
      </c>
      <c r="G1085" t="s">
        <v>3983</v>
      </c>
      <c r="H1085" s="3" t="s">
        <v>3984</v>
      </c>
      <c r="I1085" t="s">
        <v>390</v>
      </c>
      <c r="J1085" t="s">
        <v>3985</v>
      </c>
    </row>
    <row r="1086" spans="1:10" ht="16" x14ac:dyDescent="0.2">
      <c r="A1086" t="s">
        <v>3980</v>
      </c>
      <c r="B1086" t="s">
        <v>3986</v>
      </c>
      <c r="C1086" t="s">
        <v>3987</v>
      </c>
      <c r="D1086">
        <v>2</v>
      </c>
      <c r="E1086" t="s">
        <v>13</v>
      </c>
      <c r="F1086" t="s">
        <v>13</v>
      </c>
      <c r="G1086" t="s">
        <v>3983</v>
      </c>
      <c r="H1086" s="3" t="s">
        <v>3984</v>
      </c>
      <c r="I1086" t="s">
        <v>390</v>
      </c>
      <c r="J1086" t="s">
        <v>3985</v>
      </c>
    </row>
    <row r="1087" spans="1:10" ht="16" x14ac:dyDescent="0.2">
      <c r="A1087" t="s">
        <v>3988</v>
      </c>
      <c r="B1087" t="s">
        <v>3989</v>
      </c>
      <c r="C1087" t="s">
        <v>3990</v>
      </c>
      <c r="D1087">
        <v>2</v>
      </c>
      <c r="E1087" t="s">
        <v>13</v>
      </c>
      <c r="F1087" t="s">
        <v>13</v>
      </c>
      <c r="G1087" t="s">
        <v>3983</v>
      </c>
      <c r="H1087" s="3" t="s">
        <v>3984</v>
      </c>
      <c r="I1087" t="s">
        <v>390</v>
      </c>
      <c r="J1087" t="s">
        <v>3991</v>
      </c>
    </row>
    <row r="1088" spans="1:10" ht="16" x14ac:dyDescent="0.2">
      <c r="A1088" t="s">
        <v>3992</v>
      </c>
      <c r="B1088" t="s">
        <v>3993</v>
      </c>
      <c r="C1088" t="s">
        <v>3994</v>
      </c>
      <c r="D1088">
        <v>3</v>
      </c>
      <c r="E1088" t="s">
        <v>13</v>
      </c>
      <c r="F1088" t="s">
        <v>13</v>
      </c>
      <c r="G1088" t="s">
        <v>3983</v>
      </c>
      <c r="H1088" s="3" t="s">
        <v>3984</v>
      </c>
      <c r="I1088" t="s">
        <v>390</v>
      </c>
      <c r="J1088" t="s">
        <v>3995</v>
      </c>
    </row>
    <row r="1089" spans="1:10" ht="16" x14ac:dyDescent="0.2">
      <c r="A1089" t="s">
        <v>3996</v>
      </c>
      <c r="B1089" t="s">
        <v>3997</v>
      </c>
      <c r="C1089" t="s">
        <v>3998</v>
      </c>
      <c r="D1089">
        <v>2</v>
      </c>
      <c r="E1089" t="s">
        <v>13</v>
      </c>
      <c r="F1089" t="s">
        <v>13</v>
      </c>
      <c r="G1089" t="s">
        <v>3999</v>
      </c>
      <c r="H1089" s="3" t="s">
        <v>4000</v>
      </c>
      <c r="I1089" t="s">
        <v>1658</v>
      </c>
      <c r="J1089" t="s">
        <v>4001</v>
      </c>
    </row>
    <row r="1090" spans="1:10" ht="16" x14ac:dyDescent="0.2">
      <c r="A1090" t="s">
        <v>4002</v>
      </c>
      <c r="B1090" t="s">
        <v>4003</v>
      </c>
      <c r="C1090" t="s">
        <v>4004</v>
      </c>
      <c r="D1090">
        <v>1</v>
      </c>
      <c r="E1090" t="s">
        <v>730</v>
      </c>
      <c r="F1090" t="s">
        <v>13</v>
      </c>
      <c r="G1090" t="s">
        <v>4005</v>
      </c>
      <c r="H1090" s="3" t="s">
        <v>4006</v>
      </c>
      <c r="I1090" t="s">
        <v>3608</v>
      </c>
      <c r="J1090" t="s">
        <v>4007</v>
      </c>
    </row>
    <row r="1091" spans="1:10" ht="16" x14ac:dyDescent="0.2">
      <c r="A1091" t="s">
        <v>4008</v>
      </c>
      <c r="B1091" t="s">
        <v>4009</v>
      </c>
      <c r="C1091" t="s">
        <v>4010</v>
      </c>
      <c r="D1091">
        <v>2</v>
      </c>
      <c r="E1091" t="s">
        <v>13</v>
      </c>
      <c r="F1091" t="s">
        <v>13</v>
      </c>
      <c r="G1091" t="s">
        <v>4011</v>
      </c>
      <c r="H1091" s="3" t="s">
        <v>4012</v>
      </c>
      <c r="I1091" t="s">
        <v>62</v>
      </c>
      <c r="J1091" t="s">
        <v>4013</v>
      </c>
    </row>
    <row r="1092" spans="1:10" ht="16" x14ac:dyDescent="0.2">
      <c r="A1092" t="s">
        <v>4014</v>
      </c>
      <c r="B1092" t="s">
        <v>4015</v>
      </c>
      <c r="C1092" t="s">
        <v>4016</v>
      </c>
      <c r="D1092">
        <v>1</v>
      </c>
      <c r="E1092" t="s">
        <v>13</v>
      </c>
      <c r="F1092" t="s">
        <v>13</v>
      </c>
      <c r="G1092" t="s">
        <v>4017</v>
      </c>
      <c r="H1092" s="3" t="s">
        <v>4018</v>
      </c>
      <c r="I1092" t="s">
        <v>106</v>
      </c>
      <c r="J1092" t="s">
        <v>4019</v>
      </c>
    </row>
    <row r="1093" spans="1:10" ht="16" x14ac:dyDescent="0.2">
      <c r="A1093" t="s">
        <v>4020</v>
      </c>
      <c r="B1093" t="s">
        <v>4021</v>
      </c>
      <c r="C1093" t="s">
        <v>4022</v>
      </c>
      <c r="D1093">
        <v>1</v>
      </c>
      <c r="E1093" t="s">
        <v>13</v>
      </c>
      <c r="F1093" t="s">
        <v>13</v>
      </c>
      <c r="G1093" t="s">
        <v>4023</v>
      </c>
      <c r="H1093" s="3" t="s">
        <v>4024</v>
      </c>
      <c r="I1093" t="s">
        <v>390</v>
      </c>
      <c r="J1093" t="s">
        <v>4025</v>
      </c>
    </row>
    <row r="1094" spans="1:10" ht="16" x14ac:dyDescent="0.2">
      <c r="A1094" t="s">
        <v>4026</v>
      </c>
      <c r="B1094" t="s">
        <v>4021</v>
      </c>
      <c r="C1094" t="s">
        <v>4022</v>
      </c>
      <c r="D1094">
        <v>1</v>
      </c>
      <c r="E1094" t="s">
        <v>13</v>
      </c>
      <c r="F1094" t="s">
        <v>13</v>
      </c>
      <c r="G1094" t="s">
        <v>4023</v>
      </c>
      <c r="H1094" s="3" t="s">
        <v>4027</v>
      </c>
      <c r="I1094" t="s">
        <v>390</v>
      </c>
      <c r="J1094" t="s">
        <v>4028</v>
      </c>
    </row>
    <row r="1095" spans="1:10" ht="16" x14ac:dyDescent="0.2">
      <c r="A1095" t="s">
        <v>4029</v>
      </c>
      <c r="B1095" t="s">
        <v>4021</v>
      </c>
      <c r="C1095" t="s">
        <v>4022</v>
      </c>
      <c r="D1095">
        <v>1</v>
      </c>
      <c r="E1095" t="s">
        <v>13</v>
      </c>
      <c r="F1095" t="s">
        <v>13</v>
      </c>
      <c r="G1095" t="s">
        <v>4030</v>
      </c>
      <c r="H1095" s="3" t="s">
        <v>4031</v>
      </c>
      <c r="I1095" t="s">
        <v>390</v>
      </c>
      <c r="J1095" t="s">
        <v>4032</v>
      </c>
    </row>
    <row r="1096" spans="1:10" ht="16" x14ac:dyDescent="0.2">
      <c r="A1096" t="s">
        <v>4033</v>
      </c>
      <c r="B1096" t="s">
        <v>4021</v>
      </c>
      <c r="C1096" t="s">
        <v>4022</v>
      </c>
      <c r="D1096">
        <v>1</v>
      </c>
      <c r="E1096" t="s">
        <v>13</v>
      </c>
      <c r="F1096" t="s">
        <v>13</v>
      </c>
      <c r="G1096" t="s">
        <v>4030</v>
      </c>
      <c r="H1096" s="3" t="s">
        <v>4031</v>
      </c>
      <c r="I1096" t="s">
        <v>390</v>
      </c>
      <c r="J1096" t="s">
        <v>4034</v>
      </c>
    </row>
    <row r="1097" spans="1:10" ht="16" x14ac:dyDescent="0.2">
      <c r="A1097" t="s">
        <v>4035</v>
      </c>
      <c r="B1097" t="s">
        <v>4036</v>
      </c>
      <c r="C1097" t="s">
        <v>4037</v>
      </c>
      <c r="D1097">
        <v>2</v>
      </c>
      <c r="E1097" t="s">
        <v>13</v>
      </c>
      <c r="F1097" t="s">
        <v>13</v>
      </c>
      <c r="G1097" t="s">
        <v>4038</v>
      </c>
      <c r="H1097" s="3" t="s">
        <v>4039</v>
      </c>
      <c r="I1097" t="s">
        <v>106</v>
      </c>
      <c r="J1097" t="s">
        <v>4040</v>
      </c>
    </row>
    <row r="1098" spans="1:10" ht="16" x14ac:dyDescent="0.2">
      <c r="A1098" t="s">
        <v>4041</v>
      </c>
      <c r="B1098" t="s">
        <v>4042</v>
      </c>
      <c r="C1098" t="s">
        <v>4043</v>
      </c>
      <c r="D1098">
        <v>1</v>
      </c>
      <c r="E1098" t="s">
        <v>13</v>
      </c>
      <c r="F1098" t="s">
        <v>13</v>
      </c>
      <c r="G1098" t="s">
        <v>4044</v>
      </c>
      <c r="H1098" s="3" t="s">
        <v>4045</v>
      </c>
      <c r="I1098" t="s">
        <v>62</v>
      </c>
      <c r="J1098" t="s">
        <v>4046</v>
      </c>
    </row>
    <row r="1099" spans="1:10" ht="16" x14ac:dyDescent="0.2">
      <c r="A1099" t="s">
        <v>4047</v>
      </c>
      <c r="B1099" t="s">
        <v>4048</v>
      </c>
      <c r="C1099" t="s">
        <v>4049</v>
      </c>
      <c r="D1099">
        <v>1</v>
      </c>
      <c r="E1099" t="s">
        <v>13</v>
      </c>
      <c r="F1099" t="s">
        <v>13</v>
      </c>
      <c r="G1099" t="s">
        <v>4044</v>
      </c>
      <c r="H1099" s="3" t="s">
        <v>4050</v>
      </c>
      <c r="I1099" t="s">
        <v>62</v>
      </c>
      <c r="J1099" t="s">
        <v>4051</v>
      </c>
    </row>
    <row r="1100" spans="1:10" ht="16" x14ac:dyDescent="0.2">
      <c r="A1100" t="s">
        <v>4052</v>
      </c>
      <c r="B1100" t="s">
        <v>4053</v>
      </c>
      <c r="C1100" t="s">
        <v>4054</v>
      </c>
      <c r="D1100">
        <v>1</v>
      </c>
      <c r="E1100" t="s">
        <v>13</v>
      </c>
      <c r="F1100" t="s">
        <v>13</v>
      </c>
      <c r="G1100" t="s">
        <v>4044</v>
      </c>
      <c r="H1100" s="3" t="s">
        <v>4055</v>
      </c>
      <c r="I1100" t="s">
        <v>62</v>
      </c>
      <c r="J1100" t="s">
        <v>4056</v>
      </c>
    </row>
    <row r="1101" spans="1:10" ht="16" x14ac:dyDescent="0.2">
      <c r="A1101" t="s">
        <v>4057</v>
      </c>
      <c r="B1101" t="s">
        <v>4058</v>
      </c>
      <c r="C1101" t="s">
        <v>4059</v>
      </c>
      <c r="D1101">
        <v>1</v>
      </c>
      <c r="E1101" t="s">
        <v>13</v>
      </c>
      <c r="F1101" t="s">
        <v>13</v>
      </c>
      <c r="G1101" t="s">
        <v>4044</v>
      </c>
      <c r="H1101" s="3" t="s">
        <v>4045</v>
      </c>
      <c r="I1101" t="s">
        <v>62</v>
      </c>
      <c r="J1101" t="s">
        <v>4060</v>
      </c>
    </row>
    <row r="1102" spans="1:10" ht="16" x14ac:dyDescent="0.2">
      <c r="A1102" t="s">
        <v>4061</v>
      </c>
      <c r="B1102" t="s">
        <v>4062</v>
      </c>
      <c r="C1102" t="s">
        <v>4063</v>
      </c>
      <c r="D1102">
        <v>3</v>
      </c>
      <c r="E1102" t="s">
        <v>730</v>
      </c>
      <c r="F1102" t="s">
        <v>13</v>
      </c>
      <c r="G1102" t="s">
        <v>4064</v>
      </c>
      <c r="H1102" s="3" t="s">
        <v>4065</v>
      </c>
      <c r="I1102" t="s">
        <v>69</v>
      </c>
      <c r="J1102" t="s">
        <v>4066</v>
      </c>
    </row>
    <row r="1103" spans="1:10" ht="16" x14ac:dyDescent="0.2">
      <c r="A1103" t="s">
        <v>4067</v>
      </c>
      <c r="B1103" t="s">
        <v>4068</v>
      </c>
      <c r="C1103" t="s">
        <v>4069</v>
      </c>
      <c r="D1103">
        <v>3</v>
      </c>
      <c r="E1103" t="s">
        <v>730</v>
      </c>
      <c r="F1103" t="s">
        <v>13</v>
      </c>
      <c r="G1103" t="s">
        <v>4064</v>
      </c>
      <c r="H1103" s="3" t="s">
        <v>4070</v>
      </c>
      <c r="I1103" t="s">
        <v>69</v>
      </c>
      <c r="J1103" t="s">
        <v>4071</v>
      </c>
    </row>
    <row r="1104" spans="1:10" ht="16" x14ac:dyDescent="0.2">
      <c r="A1104" t="s">
        <v>4072</v>
      </c>
      <c r="B1104" t="s">
        <v>4073</v>
      </c>
      <c r="C1104" t="s">
        <v>4074</v>
      </c>
      <c r="D1104">
        <v>1</v>
      </c>
      <c r="E1104" t="s">
        <v>730</v>
      </c>
      <c r="F1104" t="s">
        <v>13</v>
      </c>
      <c r="G1104" t="s">
        <v>4064</v>
      </c>
      <c r="H1104" s="3" t="s">
        <v>4075</v>
      </c>
      <c r="I1104" t="s">
        <v>69</v>
      </c>
      <c r="J1104" t="s">
        <v>4076</v>
      </c>
    </row>
    <row r="1105" spans="1:10" ht="16" x14ac:dyDescent="0.2">
      <c r="A1105" t="s">
        <v>4067</v>
      </c>
      <c r="B1105" t="s">
        <v>4077</v>
      </c>
      <c r="C1105" t="s">
        <v>4078</v>
      </c>
      <c r="D1105">
        <v>2</v>
      </c>
      <c r="E1105" t="s">
        <v>730</v>
      </c>
      <c r="F1105" t="s">
        <v>13</v>
      </c>
      <c r="G1105" t="s">
        <v>4064</v>
      </c>
      <c r="H1105" s="3" t="s">
        <v>4070</v>
      </c>
      <c r="I1105" t="s">
        <v>69</v>
      </c>
      <c r="J1105" t="s">
        <v>4071</v>
      </c>
    </row>
    <row r="1106" spans="1:10" ht="16" x14ac:dyDescent="0.2">
      <c r="A1106" t="s">
        <v>4061</v>
      </c>
      <c r="B1106" t="s">
        <v>4079</v>
      </c>
      <c r="C1106" t="s">
        <v>4080</v>
      </c>
      <c r="D1106">
        <v>4</v>
      </c>
      <c r="E1106" t="s">
        <v>730</v>
      </c>
      <c r="F1106" t="s">
        <v>13</v>
      </c>
      <c r="G1106" t="s">
        <v>4064</v>
      </c>
      <c r="H1106" s="3" t="s">
        <v>4065</v>
      </c>
      <c r="I1106" t="s">
        <v>69</v>
      </c>
      <c r="J1106" t="s">
        <v>4066</v>
      </c>
    </row>
    <row r="1107" spans="1:10" ht="16" x14ac:dyDescent="0.2">
      <c r="A1107" t="s">
        <v>4081</v>
      </c>
      <c r="B1107" t="s">
        <v>4077</v>
      </c>
      <c r="C1107" t="s">
        <v>4078</v>
      </c>
      <c r="D1107">
        <v>1</v>
      </c>
      <c r="E1107" t="s">
        <v>730</v>
      </c>
      <c r="F1107" t="s">
        <v>13</v>
      </c>
      <c r="G1107" t="s">
        <v>4064</v>
      </c>
      <c r="H1107" s="3" t="s">
        <v>4082</v>
      </c>
      <c r="I1107" t="s">
        <v>69</v>
      </c>
      <c r="J1107" t="s">
        <v>4083</v>
      </c>
    </row>
    <row r="1108" spans="1:10" ht="16" x14ac:dyDescent="0.2">
      <c r="A1108" t="s">
        <v>4084</v>
      </c>
      <c r="B1108" t="s">
        <v>4085</v>
      </c>
      <c r="C1108" t="s">
        <v>4086</v>
      </c>
      <c r="D1108">
        <v>3</v>
      </c>
      <c r="E1108" t="s">
        <v>730</v>
      </c>
      <c r="F1108" t="s">
        <v>13</v>
      </c>
      <c r="G1108" t="s">
        <v>4064</v>
      </c>
      <c r="H1108" s="3" t="s">
        <v>4087</v>
      </c>
      <c r="I1108" t="s">
        <v>69</v>
      </c>
      <c r="J1108" t="s">
        <v>4088</v>
      </c>
    </row>
    <row r="1109" spans="1:10" ht="16" x14ac:dyDescent="0.2">
      <c r="A1109" t="s">
        <v>4072</v>
      </c>
      <c r="B1109" t="s">
        <v>4089</v>
      </c>
      <c r="C1109" t="s">
        <v>4090</v>
      </c>
      <c r="D1109">
        <v>2</v>
      </c>
      <c r="E1109" t="s">
        <v>730</v>
      </c>
      <c r="F1109" t="s">
        <v>13</v>
      </c>
      <c r="G1109" t="s">
        <v>4064</v>
      </c>
      <c r="H1109" s="3" t="s">
        <v>4091</v>
      </c>
      <c r="I1109" t="s">
        <v>69</v>
      </c>
      <c r="J1109" t="s">
        <v>4076</v>
      </c>
    </row>
    <row r="1110" spans="1:10" ht="16" x14ac:dyDescent="0.2">
      <c r="A1110" t="s">
        <v>4092</v>
      </c>
      <c r="B1110" t="s">
        <v>4077</v>
      </c>
      <c r="C1110" t="s">
        <v>4078</v>
      </c>
      <c r="D1110">
        <v>1</v>
      </c>
      <c r="E1110" t="s">
        <v>730</v>
      </c>
      <c r="F1110" t="s">
        <v>13</v>
      </c>
      <c r="G1110" t="s">
        <v>4064</v>
      </c>
      <c r="H1110" s="3" t="s">
        <v>4082</v>
      </c>
      <c r="I1110" t="s">
        <v>69</v>
      </c>
      <c r="J1110" t="s">
        <v>4093</v>
      </c>
    </row>
    <row r="1111" spans="1:10" ht="16" x14ac:dyDescent="0.2">
      <c r="A1111" t="s">
        <v>4094</v>
      </c>
      <c r="B1111" t="s">
        <v>4095</v>
      </c>
      <c r="C1111" t="s">
        <v>4096</v>
      </c>
      <c r="D1111">
        <v>2</v>
      </c>
      <c r="E1111" t="s">
        <v>730</v>
      </c>
      <c r="F1111" t="s">
        <v>13</v>
      </c>
      <c r="G1111" t="s">
        <v>4064</v>
      </c>
      <c r="H1111" s="3" t="s">
        <v>4070</v>
      </c>
      <c r="I1111" t="s">
        <v>69</v>
      </c>
      <c r="J1111" t="s">
        <v>4097</v>
      </c>
    </row>
    <row r="1112" spans="1:10" ht="16" x14ac:dyDescent="0.2">
      <c r="A1112" t="s">
        <v>4067</v>
      </c>
      <c r="B1112" t="s">
        <v>4098</v>
      </c>
      <c r="C1112" t="s">
        <v>4099</v>
      </c>
      <c r="D1112">
        <v>1</v>
      </c>
      <c r="E1112" t="s">
        <v>730</v>
      </c>
      <c r="F1112" t="s">
        <v>13</v>
      </c>
      <c r="G1112" t="s">
        <v>4064</v>
      </c>
      <c r="H1112" s="3" t="s">
        <v>4070</v>
      </c>
      <c r="I1112" t="s">
        <v>69</v>
      </c>
      <c r="J1112" t="s">
        <v>4071</v>
      </c>
    </row>
    <row r="1113" spans="1:10" ht="16" x14ac:dyDescent="0.2">
      <c r="A1113" t="s">
        <v>4084</v>
      </c>
      <c r="B1113" t="s">
        <v>4100</v>
      </c>
      <c r="C1113" t="s">
        <v>4101</v>
      </c>
      <c r="D1113">
        <v>2</v>
      </c>
      <c r="E1113" t="s">
        <v>730</v>
      </c>
      <c r="F1113" t="s">
        <v>13</v>
      </c>
      <c r="G1113" t="s">
        <v>4064</v>
      </c>
      <c r="H1113" s="3" t="s">
        <v>4087</v>
      </c>
      <c r="I1113" t="s">
        <v>69</v>
      </c>
      <c r="J1113" t="s">
        <v>4088</v>
      </c>
    </row>
    <row r="1114" spans="1:10" ht="16" x14ac:dyDescent="0.2">
      <c r="A1114" t="s">
        <v>4084</v>
      </c>
      <c r="B1114" t="s">
        <v>4102</v>
      </c>
      <c r="C1114" t="s">
        <v>4103</v>
      </c>
      <c r="D1114">
        <v>1</v>
      </c>
      <c r="E1114" t="s">
        <v>730</v>
      </c>
      <c r="F1114" t="s">
        <v>13</v>
      </c>
      <c r="G1114" t="s">
        <v>4064</v>
      </c>
      <c r="H1114" s="3" t="s">
        <v>4087</v>
      </c>
      <c r="I1114" t="s">
        <v>69</v>
      </c>
      <c r="J1114" t="s">
        <v>4088</v>
      </c>
    </row>
    <row r="1115" spans="1:10" ht="16" x14ac:dyDescent="0.2">
      <c r="A1115" t="s">
        <v>4061</v>
      </c>
      <c r="B1115" t="s">
        <v>4062</v>
      </c>
      <c r="C1115" t="s">
        <v>4104</v>
      </c>
      <c r="D1115">
        <v>1</v>
      </c>
      <c r="E1115" t="s">
        <v>730</v>
      </c>
      <c r="F1115" t="s">
        <v>13</v>
      </c>
      <c r="G1115" t="s">
        <v>4064</v>
      </c>
      <c r="H1115" s="3" t="s">
        <v>4065</v>
      </c>
      <c r="I1115" t="s">
        <v>69</v>
      </c>
      <c r="J1115" t="s">
        <v>4066</v>
      </c>
    </row>
    <row r="1116" spans="1:10" ht="16" x14ac:dyDescent="0.2">
      <c r="A1116" t="s">
        <v>4105</v>
      </c>
      <c r="B1116" t="s">
        <v>4068</v>
      </c>
      <c r="C1116" t="s">
        <v>4069</v>
      </c>
      <c r="D1116">
        <v>3</v>
      </c>
      <c r="E1116" t="s">
        <v>730</v>
      </c>
      <c r="F1116" t="s">
        <v>13</v>
      </c>
      <c r="G1116" t="s">
        <v>4064</v>
      </c>
      <c r="H1116" s="3" t="s">
        <v>4082</v>
      </c>
      <c r="I1116" t="s">
        <v>69</v>
      </c>
      <c r="J1116" t="s">
        <v>4106</v>
      </c>
    </row>
    <row r="1117" spans="1:10" ht="16" x14ac:dyDescent="0.2">
      <c r="A1117" t="s">
        <v>4061</v>
      </c>
      <c r="B1117" t="s">
        <v>4107</v>
      </c>
      <c r="C1117" t="s">
        <v>4108</v>
      </c>
      <c r="D1117">
        <v>2</v>
      </c>
      <c r="E1117" t="s">
        <v>730</v>
      </c>
      <c r="F1117" t="s">
        <v>13</v>
      </c>
      <c r="G1117" t="s">
        <v>4064</v>
      </c>
      <c r="H1117" s="3" t="s">
        <v>4065</v>
      </c>
      <c r="I1117" t="s">
        <v>69</v>
      </c>
      <c r="J1117" t="s">
        <v>4066</v>
      </c>
    </row>
    <row r="1118" spans="1:10" ht="16" x14ac:dyDescent="0.2">
      <c r="A1118" t="s">
        <v>4081</v>
      </c>
      <c r="B1118" t="s">
        <v>4068</v>
      </c>
      <c r="C1118" t="s">
        <v>4069</v>
      </c>
      <c r="D1118">
        <v>2</v>
      </c>
      <c r="E1118" t="s">
        <v>730</v>
      </c>
      <c r="F1118" t="s">
        <v>13</v>
      </c>
      <c r="G1118" t="s">
        <v>4064</v>
      </c>
      <c r="H1118" s="3" t="s">
        <v>4082</v>
      </c>
      <c r="I1118" t="s">
        <v>69</v>
      </c>
      <c r="J1118" t="s">
        <v>4083</v>
      </c>
    </row>
    <row r="1119" spans="1:10" ht="16" x14ac:dyDescent="0.2">
      <c r="A1119" t="s">
        <v>4105</v>
      </c>
      <c r="B1119" t="s">
        <v>4098</v>
      </c>
      <c r="C1119" t="s">
        <v>4099</v>
      </c>
      <c r="D1119">
        <v>1</v>
      </c>
      <c r="E1119" t="s">
        <v>730</v>
      </c>
      <c r="F1119" t="s">
        <v>13</v>
      </c>
      <c r="G1119" t="s">
        <v>4064</v>
      </c>
      <c r="H1119" s="3" t="s">
        <v>4082</v>
      </c>
      <c r="I1119" t="s">
        <v>69</v>
      </c>
      <c r="J1119" t="s">
        <v>4106</v>
      </c>
    </row>
    <row r="1120" spans="1:10" ht="16" x14ac:dyDescent="0.2">
      <c r="A1120" t="s">
        <v>4105</v>
      </c>
      <c r="B1120" t="s">
        <v>4077</v>
      </c>
      <c r="C1120" t="s">
        <v>4078</v>
      </c>
      <c r="D1120">
        <v>2</v>
      </c>
      <c r="E1120" t="s">
        <v>730</v>
      </c>
      <c r="F1120" t="s">
        <v>13</v>
      </c>
      <c r="G1120" t="s">
        <v>4064</v>
      </c>
      <c r="H1120" s="3" t="s">
        <v>4082</v>
      </c>
      <c r="I1120" t="s">
        <v>69</v>
      </c>
      <c r="J1120" t="s">
        <v>4106</v>
      </c>
    </row>
    <row r="1121" spans="1:10" ht="16" x14ac:dyDescent="0.2">
      <c r="A1121" t="s">
        <v>4092</v>
      </c>
      <c r="B1121" t="s">
        <v>4068</v>
      </c>
      <c r="C1121" t="s">
        <v>4069</v>
      </c>
      <c r="D1121">
        <v>2</v>
      </c>
      <c r="E1121" t="s">
        <v>730</v>
      </c>
      <c r="F1121" t="s">
        <v>13</v>
      </c>
      <c r="G1121" t="s">
        <v>4064</v>
      </c>
      <c r="H1121" s="3" t="s">
        <v>4082</v>
      </c>
      <c r="I1121" t="s">
        <v>69</v>
      </c>
      <c r="J1121" t="s">
        <v>4093</v>
      </c>
    </row>
    <row r="1122" spans="1:10" ht="16" x14ac:dyDescent="0.2">
      <c r="A1122" t="s">
        <v>4109</v>
      </c>
      <c r="B1122" t="s">
        <v>2187</v>
      </c>
      <c r="C1122" t="s">
        <v>4110</v>
      </c>
      <c r="D1122">
        <v>3</v>
      </c>
      <c r="E1122" t="s">
        <v>730</v>
      </c>
      <c r="F1122" t="s">
        <v>13</v>
      </c>
      <c r="G1122" t="s">
        <v>4064</v>
      </c>
      <c r="H1122" s="3" t="s">
        <v>4070</v>
      </c>
      <c r="I1122" t="s">
        <v>69</v>
      </c>
      <c r="J1122" t="s">
        <v>4111</v>
      </c>
    </row>
    <row r="1123" spans="1:10" ht="16" x14ac:dyDescent="0.2">
      <c r="A1123" t="s">
        <v>4112</v>
      </c>
      <c r="B1123" t="s">
        <v>4113</v>
      </c>
      <c r="C1123" t="s">
        <v>4114</v>
      </c>
      <c r="D1123">
        <v>1</v>
      </c>
      <c r="E1123" t="s">
        <v>13</v>
      </c>
      <c r="F1123" t="s">
        <v>13</v>
      </c>
      <c r="G1123" t="s">
        <v>4115</v>
      </c>
      <c r="H1123" s="3" t="s">
        <v>4116</v>
      </c>
      <c r="I1123" t="s">
        <v>69</v>
      </c>
      <c r="J1123" t="s">
        <v>4117</v>
      </c>
    </row>
    <row r="1124" spans="1:10" ht="16" x14ac:dyDescent="0.2">
      <c r="A1124" t="s">
        <v>4118</v>
      </c>
      <c r="B1124" t="s">
        <v>4119</v>
      </c>
      <c r="C1124" t="s">
        <v>4120</v>
      </c>
      <c r="D1124">
        <v>2</v>
      </c>
      <c r="E1124" t="s">
        <v>13</v>
      </c>
      <c r="F1124" t="s">
        <v>13</v>
      </c>
      <c r="G1124" t="s">
        <v>4115</v>
      </c>
      <c r="H1124" s="3" t="s">
        <v>4121</v>
      </c>
      <c r="I1124" t="s">
        <v>69</v>
      </c>
      <c r="J1124" t="s">
        <v>4122</v>
      </c>
    </row>
    <row r="1125" spans="1:10" ht="16" x14ac:dyDescent="0.2">
      <c r="A1125" t="s">
        <v>4123</v>
      </c>
      <c r="B1125" t="s">
        <v>4124</v>
      </c>
      <c r="C1125" t="s">
        <v>4125</v>
      </c>
      <c r="D1125">
        <v>2</v>
      </c>
      <c r="E1125" t="s">
        <v>13</v>
      </c>
      <c r="F1125" t="s">
        <v>13</v>
      </c>
      <c r="G1125" t="s">
        <v>4115</v>
      </c>
      <c r="H1125" s="3" t="s">
        <v>4126</v>
      </c>
      <c r="I1125" t="s">
        <v>69</v>
      </c>
      <c r="J1125" t="s">
        <v>4127</v>
      </c>
    </row>
    <row r="1126" spans="1:10" ht="16" x14ac:dyDescent="0.2">
      <c r="A1126" t="s">
        <v>4128</v>
      </c>
      <c r="B1126" t="s">
        <v>4113</v>
      </c>
      <c r="C1126" t="s">
        <v>4114</v>
      </c>
      <c r="D1126">
        <v>1</v>
      </c>
      <c r="E1126" t="s">
        <v>13</v>
      </c>
      <c r="F1126" t="s">
        <v>13</v>
      </c>
      <c r="G1126" t="s">
        <v>4115</v>
      </c>
      <c r="H1126" s="3" t="s">
        <v>4116</v>
      </c>
      <c r="I1126" t="s">
        <v>69</v>
      </c>
      <c r="J1126" t="s">
        <v>4129</v>
      </c>
    </row>
    <row r="1127" spans="1:10" ht="16" x14ac:dyDescent="0.2">
      <c r="A1127" t="s">
        <v>4112</v>
      </c>
      <c r="B1127" t="s">
        <v>4119</v>
      </c>
      <c r="C1127" t="s">
        <v>4120</v>
      </c>
      <c r="D1127">
        <v>2</v>
      </c>
      <c r="E1127" t="s">
        <v>13</v>
      </c>
      <c r="F1127" t="s">
        <v>13</v>
      </c>
      <c r="G1127" t="s">
        <v>4115</v>
      </c>
      <c r="H1127" s="3" t="s">
        <v>4116</v>
      </c>
      <c r="I1127" t="s">
        <v>69</v>
      </c>
      <c r="J1127" t="s">
        <v>4117</v>
      </c>
    </row>
    <row r="1128" spans="1:10" ht="16" x14ac:dyDescent="0.2">
      <c r="A1128" t="s">
        <v>4118</v>
      </c>
      <c r="B1128" t="s">
        <v>4113</v>
      </c>
      <c r="C1128" t="s">
        <v>4114</v>
      </c>
      <c r="D1128">
        <v>1</v>
      </c>
      <c r="E1128" t="s">
        <v>13</v>
      </c>
      <c r="F1128" t="s">
        <v>13</v>
      </c>
      <c r="G1128" t="s">
        <v>4115</v>
      </c>
      <c r="H1128" s="3" t="s">
        <v>4116</v>
      </c>
      <c r="I1128" t="s">
        <v>69</v>
      </c>
      <c r="J1128" t="s">
        <v>4122</v>
      </c>
    </row>
    <row r="1129" spans="1:10" ht="16" x14ac:dyDescent="0.2">
      <c r="A1129" t="s">
        <v>4130</v>
      </c>
      <c r="B1129" t="s">
        <v>4113</v>
      </c>
      <c r="C1129" t="s">
        <v>4114</v>
      </c>
      <c r="D1129">
        <v>1</v>
      </c>
      <c r="E1129" t="s">
        <v>13</v>
      </c>
      <c r="F1129" t="s">
        <v>13</v>
      </c>
      <c r="G1129" t="s">
        <v>4115</v>
      </c>
      <c r="H1129" s="3" t="s">
        <v>4116</v>
      </c>
      <c r="I1129" t="s">
        <v>69</v>
      </c>
      <c r="J1129" t="s">
        <v>4131</v>
      </c>
    </row>
    <row r="1130" spans="1:10" ht="16" x14ac:dyDescent="0.2">
      <c r="A1130" t="s">
        <v>4123</v>
      </c>
      <c r="B1130" t="s">
        <v>4132</v>
      </c>
      <c r="C1130" t="s">
        <v>4133</v>
      </c>
      <c r="D1130">
        <v>1</v>
      </c>
      <c r="E1130" t="s">
        <v>13</v>
      </c>
      <c r="F1130" t="s">
        <v>13</v>
      </c>
      <c r="G1130" t="s">
        <v>4115</v>
      </c>
      <c r="H1130" s="3" t="s">
        <v>4126</v>
      </c>
      <c r="I1130" t="s">
        <v>69</v>
      </c>
      <c r="J1130" t="s">
        <v>4127</v>
      </c>
    </row>
    <row r="1131" spans="1:10" ht="16" x14ac:dyDescent="0.2">
      <c r="A1131" t="s">
        <v>4134</v>
      </c>
      <c r="B1131" t="s">
        <v>4135</v>
      </c>
      <c r="C1131" t="s">
        <v>4136</v>
      </c>
      <c r="D1131">
        <v>1</v>
      </c>
      <c r="E1131" t="s">
        <v>13</v>
      </c>
      <c r="F1131" t="s">
        <v>13</v>
      </c>
      <c r="G1131" t="s">
        <v>4115</v>
      </c>
      <c r="H1131" s="3" t="s">
        <v>4137</v>
      </c>
      <c r="I1131" t="s">
        <v>69</v>
      </c>
      <c r="J1131" t="s">
        <v>4138</v>
      </c>
    </row>
    <row r="1132" spans="1:10" ht="16" x14ac:dyDescent="0.2">
      <c r="A1132" t="s">
        <v>4139</v>
      </c>
      <c r="B1132" t="s">
        <v>4113</v>
      </c>
      <c r="C1132" t="s">
        <v>4114</v>
      </c>
      <c r="D1132">
        <v>2</v>
      </c>
      <c r="E1132" t="s">
        <v>13</v>
      </c>
      <c r="F1132" t="s">
        <v>13</v>
      </c>
      <c r="G1132" t="s">
        <v>4115</v>
      </c>
      <c r="H1132" s="3" t="s">
        <v>4116</v>
      </c>
      <c r="I1132" t="s">
        <v>69</v>
      </c>
      <c r="J1132" t="s">
        <v>4140</v>
      </c>
    </row>
    <row r="1133" spans="1:10" ht="16" x14ac:dyDescent="0.2">
      <c r="A1133" t="s">
        <v>4128</v>
      </c>
      <c r="B1133" t="s">
        <v>4141</v>
      </c>
      <c r="C1133" t="s">
        <v>4142</v>
      </c>
      <c r="D1133">
        <v>2</v>
      </c>
      <c r="E1133" t="s">
        <v>13</v>
      </c>
      <c r="F1133" t="s">
        <v>13</v>
      </c>
      <c r="G1133" t="s">
        <v>4115</v>
      </c>
      <c r="H1133" s="3" t="s">
        <v>4116</v>
      </c>
      <c r="I1133" t="s">
        <v>69</v>
      </c>
      <c r="J1133" t="s">
        <v>4129</v>
      </c>
    </row>
    <row r="1134" spans="1:10" ht="16" x14ac:dyDescent="0.2">
      <c r="A1134" t="s">
        <v>4143</v>
      </c>
      <c r="B1134" t="s">
        <v>4144</v>
      </c>
      <c r="C1134" t="s">
        <v>4145</v>
      </c>
      <c r="D1134">
        <v>2</v>
      </c>
      <c r="E1134" t="s">
        <v>13</v>
      </c>
      <c r="F1134" t="s">
        <v>13</v>
      </c>
      <c r="G1134" t="s">
        <v>4146</v>
      </c>
      <c r="H1134" s="3" t="s">
        <v>4147</v>
      </c>
      <c r="I1134" t="s">
        <v>106</v>
      </c>
      <c r="J1134" t="s">
        <v>4148</v>
      </c>
    </row>
    <row r="1135" spans="1:10" ht="16" x14ac:dyDescent="0.2">
      <c r="A1135" t="s">
        <v>4149</v>
      </c>
      <c r="B1135" t="s">
        <v>4150</v>
      </c>
      <c r="C1135" t="s">
        <v>4151</v>
      </c>
      <c r="D1135">
        <v>1</v>
      </c>
      <c r="E1135">
        <v>281</v>
      </c>
      <c r="F1135" t="s">
        <v>13</v>
      </c>
      <c r="G1135" t="s">
        <v>4152</v>
      </c>
      <c r="H1135" s="3" t="s">
        <v>4153</v>
      </c>
      <c r="I1135" t="s">
        <v>106</v>
      </c>
      <c r="J1135" t="s">
        <v>4154</v>
      </c>
    </row>
    <row r="1136" spans="1:10" ht="16" x14ac:dyDescent="0.2">
      <c r="A1136" t="s">
        <v>4149</v>
      </c>
      <c r="B1136" t="s">
        <v>4155</v>
      </c>
      <c r="C1136" t="s">
        <v>4156</v>
      </c>
      <c r="D1136">
        <v>2</v>
      </c>
      <c r="E1136">
        <v>281</v>
      </c>
      <c r="F1136" t="s">
        <v>13</v>
      </c>
      <c r="G1136" t="s">
        <v>4152</v>
      </c>
      <c r="H1136" s="3" t="s">
        <v>4157</v>
      </c>
      <c r="I1136" t="s">
        <v>106</v>
      </c>
      <c r="J1136" t="s">
        <v>4154</v>
      </c>
    </row>
    <row r="1137" spans="1:10" ht="16" x14ac:dyDescent="0.2">
      <c r="A1137" t="s">
        <v>4158</v>
      </c>
      <c r="B1137" t="s">
        <v>4159</v>
      </c>
      <c r="C1137" t="s">
        <v>4160</v>
      </c>
      <c r="D1137">
        <v>2</v>
      </c>
      <c r="E1137" t="s">
        <v>13</v>
      </c>
      <c r="F1137" t="s">
        <v>13</v>
      </c>
      <c r="G1137" t="s">
        <v>4161</v>
      </c>
      <c r="H1137" s="3" t="s">
        <v>4162</v>
      </c>
      <c r="I1137" t="s">
        <v>106</v>
      </c>
      <c r="J1137" t="s">
        <v>4163</v>
      </c>
    </row>
    <row r="1138" spans="1:10" ht="16" x14ac:dyDescent="0.2">
      <c r="A1138" t="s">
        <v>846</v>
      </c>
      <c r="B1138" t="s">
        <v>4164</v>
      </c>
      <c r="C1138" t="s">
        <v>4165</v>
      </c>
      <c r="D1138">
        <v>1</v>
      </c>
      <c r="E1138" t="s">
        <v>13</v>
      </c>
      <c r="F1138" t="s">
        <v>13</v>
      </c>
      <c r="G1138" t="s">
        <v>4166</v>
      </c>
      <c r="H1138" s="3" t="s">
        <v>4167</v>
      </c>
      <c r="I1138" t="s">
        <v>390</v>
      </c>
      <c r="J1138" t="s">
        <v>850</v>
      </c>
    </row>
    <row r="1139" spans="1:10" ht="16" x14ac:dyDescent="0.2">
      <c r="A1139" t="s">
        <v>4168</v>
      </c>
      <c r="B1139" t="s">
        <v>4169</v>
      </c>
      <c r="C1139" t="s">
        <v>4170</v>
      </c>
      <c r="D1139">
        <v>1</v>
      </c>
      <c r="E1139" t="s">
        <v>13</v>
      </c>
      <c r="F1139" t="s">
        <v>13</v>
      </c>
      <c r="G1139" t="s">
        <v>4166</v>
      </c>
      <c r="H1139" s="3" t="s">
        <v>4171</v>
      </c>
      <c r="I1139" t="s">
        <v>390</v>
      </c>
      <c r="J1139" t="s">
        <v>4172</v>
      </c>
    </row>
    <row r="1140" spans="1:10" ht="16" x14ac:dyDescent="0.2">
      <c r="A1140" t="s">
        <v>4173</v>
      </c>
      <c r="B1140" t="s">
        <v>4174</v>
      </c>
      <c r="C1140" t="s">
        <v>4175</v>
      </c>
      <c r="D1140">
        <v>3</v>
      </c>
      <c r="E1140" t="s">
        <v>13</v>
      </c>
      <c r="F1140" t="s">
        <v>13</v>
      </c>
      <c r="G1140" t="s">
        <v>4176</v>
      </c>
      <c r="H1140" s="3" t="s">
        <v>4177</v>
      </c>
      <c r="I1140" t="s">
        <v>69</v>
      </c>
      <c r="J1140" t="s">
        <v>4178</v>
      </c>
    </row>
    <row r="1141" spans="1:10" ht="16" x14ac:dyDescent="0.2">
      <c r="A1141" t="s">
        <v>4179</v>
      </c>
      <c r="B1141" t="s">
        <v>4180</v>
      </c>
      <c r="C1141" t="s">
        <v>4181</v>
      </c>
      <c r="D1141">
        <v>2</v>
      </c>
      <c r="E1141" t="s">
        <v>13</v>
      </c>
      <c r="F1141" t="s">
        <v>13</v>
      </c>
      <c r="G1141" t="s">
        <v>4182</v>
      </c>
      <c r="H1141" s="3" t="s">
        <v>4183</v>
      </c>
      <c r="I1141" t="s">
        <v>3086</v>
      </c>
      <c r="J1141" t="s">
        <v>4184</v>
      </c>
    </row>
    <row r="1142" spans="1:10" ht="16" x14ac:dyDescent="0.2">
      <c r="A1142" t="s">
        <v>4185</v>
      </c>
      <c r="B1142" t="s">
        <v>4186</v>
      </c>
      <c r="C1142" t="s">
        <v>4187</v>
      </c>
      <c r="D1142">
        <v>1</v>
      </c>
      <c r="E1142" t="s">
        <v>13</v>
      </c>
      <c r="F1142" t="s">
        <v>13</v>
      </c>
      <c r="G1142" t="s">
        <v>4188</v>
      </c>
      <c r="H1142" s="3" t="s">
        <v>4189</v>
      </c>
      <c r="I1142" t="s">
        <v>3086</v>
      </c>
      <c r="J1142" t="s">
        <v>4190</v>
      </c>
    </row>
    <row r="1143" spans="1:10" ht="32" x14ac:dyDescent="0.2">
      <c r="A1143" t="s">
        <v>4191</v>
      </c>
      <c r="B1143" t="s">
        <v>4192</v>
      </c>
      <c r="C1143" t="s">
        <v>4193</v>
      </c>
      <c r="D1143">
        <v>6</v>
      </c>
      <c r="E1143" t="s">
        <v>13</v>
      </c>
      <c r="F1143" t="s">
        <v>13</v>
      </c>
      <c r="G1143" t="s">
        <v>4194</v>
      </c>
      <c r="H1143" s="3" t="s">
        <v>4195</v>
      </c>
      <c r="I1143" t="s">
        <v>959</v>
      </c>
      <c r="J1143" t="s">
        <v>4196</v>
      </c>
    </row>
    <row r="1144" spans="1:10" ht="16" x14ac:dyDescent="0.2">
      <c r="A1144" t="s">
        <v>4191</v>
      </c>
      <c r="B1144" t="s">
        <v>4197</v>
      </c>
      <c r="C1144" t="s">
        <v>4198</v>
      </c>
      <c r="D1144">
        <v>2</v>
      </c>
      <c r="E1144" t="s">
        <v>13</v>
      </c>
      <c r="F1144" t="s">
        <v>13</v>
      </c>
      <c r="G1144" t="s">
        <v>4199</v>
      </c>
      <c r="H1144" s="3" t="s">
        <v>4200</v>
      </c>
      <c r="I1144" t="s">
        <v>959</v>
      </c>
      <c r="J1144" t="s">
        <v>4196</v>
      </c>
    </row>
    <row r="1145" spans="1:10" ht="16" x14ac:dyDescent="0.2">
      <c r="A1145" t="s">
        <v>4201</v>
      </c>
      <c r="B1145" t="s">
        <v>4202</v>
      </c>
      <c r="C1145" t="s">
        <v>4203</v>
      </c>
      <c r="D1145">
        <v>4</v>
      </c>
      <c r="E1145" t="s">
        <v>13</v>
      </c>
      <c r="F1145" t="s">
        <v>13</v>
      </c>
      <c r="G1145" t="s">
        <v>4199</v>
      </c>
      <c r="H1145" s="3" t="s">
        <v>4204</v>
      </c>
      <c r="I1145" t="s">
        <v>959</v>
      </c>
      <c r="J1145" t="s">
        <v>4205</v>
      </c>
    </row>
    <row r="1146" spans="1:10" ht="32" x14ac:dyDescent="0.2">
      <c r="A1146" t="s">
        <v>4191</v>
      </c>
      <c r="B1146" t="s">
        <v>4206</v>
      </c>
      <c r="C1146" t="s">
        <v>4207</v>
      </c>
      <c r="D1146">
        <v>1</v>
      </c>
      <c r="E1146" t="s">
        <v>13</v>
      </c>
      <c r="F1146" t="s">
        <v>13</v>
      </c>
      <c r="G1146" t="s">
        <v>4199</v>
      </c>
      <c r="H1146" s="3" t="s">
        <v>4208</v>
      </c>
      <c r="I1146" t="s">
        <v>959</v>
      </c>
      <c r="J1146" t="s">
        <v>4196</v>
      </c>
    </row>
    <row r="1147" spans="1:10" ht="16" x14ac:dyDescent="0.2">
      <c r="A1147" t="s">
        <v>4201</v>
      </c>
      <c r="B1147" t="s">
        <v>4197</v>
      </c>
      <c r="C1147" t="s">
        <v>4198</v>
      </c>
      <c r="D1147">
        <v>2</v>
      </c>
      <c r="E1147" t="s">
        <v>13</v>
      </c>
      <c r="F1147" t="s">
        <v>13</v>
      </c>
      <c r="G1147" t="s">
        <v>4199</v>
      </c>
      <c r="H1147" s="3" t="s">
        <v>4200</v>
      </c>
      <c r="I1147" t="s">
        <v>959</v>
      </c>
      <c r="J1147" t="s">
        <v>4205</v>
      </c>
    </row>
    <row r="1148" spans="1:10" ht="32" x14ac:dyDescent="0.2">
      <c r="A1148" t="s">
        <v>4201</v>
      </c>
      <c r="B1148" t="s">
        <v>4209</v>
      </c>
      <c r="C1148" t="s">
        <v>4210</v>
      </c>
      <c r="D1148">
        <v>1</v>
      </c>
      <c r="E1148" t="s">
        <v>13</v>
      </c>
      <c r="F1148" t="s">
        <v>13</v>
      </c>
      <c r="G1148" t="s">
        <v>4211</v>
      </c>
      <c r="H1148" s="3" t="s">
        <v>4212</v>
      </c>
      <c r="I1148" t="s">
        <v>959</v>
      </c>
      <c r="J1148" t="s">
        <v>4205</v>
      </c>
    </row>
    <row r="1149" spans="1:10" ht="32" x14ac:dyDescent="0.2">
      <c r="A1149" t="s">
        <v>4201</v>
      </c>
      <c r="B1149" t="s">
        <v>4213</v>
      </c>
      <c r="C1149" t="s">
        <v>4214</v>
      </c>
      <c r="D1149">
        <v>3</v>
      </c>
      <c r="E1149" t="s">
        <v>13</v>
      </c>
      <c r="F1149" t="s">
        <v>13</v>
      </c>
      <c r="G1149" t="s">
        <v>4215</v>
      </c>
      <c r="H1149" s="3" t="s">
        <v>4212</v>
      </c>
      <c r="I1149" t="s">
        <v>959</v>
      </c>
      <c r="J1149" t="s">
        <v>4205</v>
      </c>
    </row>
    <row r="1150" spans="1:10" ht="32" x14ac:dyDescent="0.2">
      <c r="A1150" t="s">
        <v>4216</v>
      </c>
      <c r="B1150" t="s">
        <v>4217</v>
      </c>
      <c r="C1150" t="s">
        <v>4218</v>
      </c>
      <c r="D1150">
        <v>6</v>
      </c>
      <c r="E1150" t="s">
        <v>13</v>
      </c>
      <c r="F1150" t="s">
        <v>13</v>
      </c>
      <c r="G1150" t="s">
        <v>4219</v>
      </c>
      <c r="H1150" s="3" t="s">
        <v>4220</v>
      </c>
      <c r="I1150" t="s">
        <v>62</v>
      </c>
      <c r="J1150" t="s">
        <v>4221</v>
      </c>
    </row>
    <row r="1151" spans="1:10" ht="16" x14ac:dyDescent="0.2">
      <c r="A1151" t="s">
        <v>4222</v>
      </c>
      <c r="B1151" t="s">
        <v>3730</v>
      </c>
      <c r="C1151" t="s">
        <v>3731</v>
      </c>
      <c r="D1151">
        <v>1</v>
      </c>
      <c r="E1151" t="s">
        <v>13</v>
      </c>
      <c r="F1151" t="s">
        <v>13</v>
      </c>
      <c r="G1151" t="s">
        <v>4223</v>
      </c>
      <c r="H1151" s="3" t="s">
        <v>4224</v>
      </c>
      <c r="I1151" t="s">
        <v>959</v>
      </c>
      <c r="J1151" t="s">
        <v>4225</v>
      </c>
    </row>
    <row r="1152" spans="1:10" ht="16" x14ac:dyDescent="0.2">
      <c r="A1152" t="s">
        <v>4226</v>
      </c>
      <c r="B1152" t="s">
        <v>4227</v>
      </c>
      <c r="C1152" t="s">
        <v>4228</v>
      </c>
      <c r="D1152">
        <v>3</v>
      </c>
      <c r="E1152" t="s">
        <v>13</v>
      </c>
      <c r="F1152" t="s">
        <v>13</v>
      </c>
      <c r="G1152" t="s">
        <v>4229</v>
      </c>
      <c r="H1152" s="3" t="s">
        <v>4230</v>
      </c>
      <c r="I1152" t="s">
        <v>959</v>
      </c>
      <c r="J1152" t="s">
        <v>4231</v>
      </c>
    </row>
    <row r="1153" spans="1:10" ht="16" x14ac:dyDescent="0.2">
      <c r="A1153" t="s">
        <v>4232</v>
      </c>
      <c r="B1153" t="s">
        <v>4233</v>
      </c>
      <c r="C1153" t="s">
        <v>4234</v>
      </c>
      <c r="D1153">
        <v>2</v>
      </c>
      <c r="E1153" t="s">
        <v>13</v>
      </c>
      <c r="F1153" t="s">
        <v>13</v>
      </c>
      <c r="G1153" t="s">
        <v>4235</v>
      </c>
      <c r="H1153" s="3" t="s">
        <v>4236</v>
      </c>
      <c r="I1153" t="s">
        <v>959</v>
      </c>
      <c r="J1153" t="s">
        <v>4237</v>
      </c>
    </row>
    <row r="1154" spans="1:10" ht="16" x14ac:dyDescent="0.2">
      <c r="A1154" t="s">
        <v>4238</v>
      </c>
      <c r="B1154" t="s">
        <v>4239</v>
      </c>
      <c r="C1154" t="s">
        <v>4240</v>
      </c>
      <c r="D1154">
        <v>3</v>
      </c>
      <c r="E1154" t="s">
        <v>13</v>
      </c>
      <c r="F1154" t="s">
        <v>13</v>
      </c>
      <c r="G1154" t="s">
        <v>4235</v>
      </c>
      <c r="H1154" s="3" t="s">
        <v>4236</v>
      </c>
      <c r="I1154" t="s">
        <v>959</v>
      </c>
      <c r="J1154" t="s">
        <v>4241</v>
      </c>
    </row>
    <row r="1155" spans="1:10" ht="16" x14ac:dyDescent="0.2">
      <c r="A1155" t="s">
        <v>4242</v>
      </c>
      <c r="B1155" t="s">
        <v>3764</v>
      </c>
      <c r="C1155" t="s">
        <v>4243</v>
      </c>
      <c r="D1155">
        <v>2</v>
      </c>
      <c r="E1155" t="s">
        <v>13</v>
      </c>
      <c r="F1155" t="s">
        <v>13</v>
      </c>
      <c r="G1155" t="s">
        <v>4235</v>
      </c>
      <c r="H1155" s="3" t="s">
        <v>4236</v>
      </c>
      <c r="I1155" t="s">
        <v>959</v>
      </c>
      <c r="J1155" t="s">
        <v>4244</v>
      </c>
    </row>
    <row r="1156" spans="1:10" ht="16" x14ac:dyDescent="0.2">
      <c r="A1156" t="s">
        <v>4242</v>
      </c>
      <c r="B1156" t="s">
        <v>4233</v>
      </c>
      <c r="C1156" t="s">
        <v>4234</v>
      </c>
      <c r="D1156">
        <v>1</v>
      </c>
      <c r="E1156" t="s">
        <v>13</v>
      </c>
      <c r="F1156" t="s">
        <v>13</v>
      </c>
      <c r="G1156" t="s">
        <v>4235</v>
      </c>
      <c r="H1156" s="3" t="s">
        <v>4236</v>
      </c>
      <c r="I1156" t="s">
        <v>959</v>
      </c>
      <c r="J1156" t="s">
        <v>4244</v>
      </c>
    </row>
    <row r="1157" spans="1:10" ht="16" x14ac:dyDescent="0.2">
      <c r="A1157" t="s">
        <v>4232</v>
      </c>
      <c r="B1157" t="s">
        <v>4245</v>
      </c>
      <c r="C1157" t="s">
        <v>4243</v>
      </c>
      <c r="D1157">
        <v>1</v>
      </c>
      <c r="E1157" t="s">
        <v>13</v>
      </c>
      <c r="F1157" t="s">
        <v>13</v>
      </c>
      <c r="G1157" t="s">
        <v>4235</v>
      </c>
      <c r="H1157" s="3" t="s">
        <v>4236</v>
      </c>
      <c r="I1157" t="s">
        <v>959</v>
      </c>
      <c r="J1157" t="s">
        <v>4237</v>
      </c>
    </row>
    <row r="1158" spans="1:10" ht="16" x14ac:dyDescent="0.2">
      <c r="A1158" t="s">
        <v>4238</v>
      </c>
      <c r="B1158" t="s">
        <v>4246</v>
      </c>
      <c r="C1158" t="s">
        <v>4247</v>
      </c>
      <c r="D1158">
        <v>4</v>
      </c>
      <c r="E1158" t="s">
        <v>13</v>
      </c>
      <c r="F1158" t="s">
        <v>13</v>
      </c>
      <c r="G1158" t="s">
        <v>4235</v>
      </c>
      <c r="H1158" s="3" t="s">
        <v>4236</v>
      </c>
      <c r="I1158" t="s">
        <v>959</v>
      </c>
      <c r="J1158" t="s">
        <v>4241</v>
      </c>
    </row>
    <row r="1159" spans="1:10" ht="16" x14ac:dyDescent="0.2">
      <c r="A1159" t="s">
        <v>4248</v>
      </c>
      <c r="B1159" t="s">
        <v>4249</v>
      </c>
      <c r="C1159" t="s">
        <v>4250</v>
      </c>
      <c r="D1159">
        <v>5</v>
      </c>
      <c r="E1159" t="s">
        <v>13</v>
      </c>
      <c r="F1159" t="s">
        <v>13</v>
      </c>
      <c r="G1159" t="s">
        <v>4251</v>
      </c>
      <c r="H1159" s="3" t="s">
        <v>4252</v>
      </c>
      <c r="I1159" t="s">
        <v>959</v>
      </c>
      <c r="J1159" t="s">
        <v>4253</v>
      </c>
    </row>
    <row r="1160" spans="1:10" ht="16" x14ac:dyDescent="0.2">
      <c r="A1160" t="s">
        <v>4254</v>
      </c>
      <c r="B1160" t="s">
        <v>4255</v>
      </c>
      <c r="C1160" t="s">
        <v>4256</v>
      </c>
      <c r="D1160">
        <v>2</v>
      </c>
      <c r="E1160" t="s">
        <v>13</v>
      </c>
      <c r="F1160" t="s">
        <v>13</v>
      </c>
      <c r="G1160" t="s">
        <v>4257</v>
      </c>
      <c r="H1160" s="3" t="s">
        <v>4258</v>
      </c>
      <c r="I1160" t="s">
        <v>959</v>
      </c>
      <c r="J1160" t="s">
        <v>4259</v>
      </c>
    </row>
    <row r="1161" spans="1:10" ht="16" x14ac:dyDescent="0.2">
      <c r="A1161" t="s">
        <v>4260</v>
      </c>
      <c r="B1161" t="s">
        <v>4261</v>
      </c>
      <c r="C1161" t="s">
        <v>4262</v>
      </c>
      <c r="D1161">
        <v>1</v>
      </c>
      <c r="E1161" t="s">
        <v>13</v>
      </c>
      <c r="F1161" t="s">
        <v>13</v>
      </c>
      <c r="G1161" t="s">
        <v>4257</v>
      </c>
      <c r="H1161" s="3" t="s">
        <v>4258</v>
      </c>
      <c r="I1161" t="s">
        <v>959</v>
      </c>
      <c r="J1161" t="s">
        <v>4263</v>
      </c>
    </row>
    <row r="1162" spans="1:10" ht="16" x14ac:dyDescent="0.2">
      <c r="A1162" t="s">
        <v>4264</v>
      </c>
      <c r="B1162" t="s">
        <v>4265</v>
      </c>
      <c r="C1162" t="s">
        <v>4266</v>
      </c>
      <c r="D1162">
        <v>2</v>
      </c>
      <c r="E1162" t="s">
        <v>13</v>
      </c>
      <c r="F1162" t="s">
        <v>13</v>
      </c>
      <c r="G1162" t="s">
        <v>4257</v>
      </c>
      <c r="H1162" s="3" t="s">
        <v>4267</v>
      </c>
      <c r="I1162" t="s">
        <v>959</v>
      </c>
      <c r="J1162" t="s">
        <v>4268</v>
      </c>
    </row>
    <row r="1163" spans="1:10" ht="16" x14ac:dyDescent="0.2">
      <c r="A1163" t="s">
        <v>4269</v>
      </c>
      <c r="B1163" t="s">
        <v>4270</v>
      </c>
      <c r="C1163" t="s">
        <v>4271</v>
      </c>
      <c r="D1163">
        <v>1</v>
      </c>
      <c r="E1163" t="s">
        <v>13</v>
      </c>
      <c r="F1163" t="s">
        <v>13</v>
      </c>
      <c r="G1163" t="s">
        <v>4257</v>
      </c>
      <c r="H1163" s="3" t="s">
        <v>4272</v>
      </c>
      <c r="I1163" t="s">
        <v>959</v>
      </c>
      <c r="J1163" t="s">
        <v>4273</v>
      </c>
    </row>
    <row r="1164" spans="1:10" ht="16" x14ac:dyDescent="0.2">
      <c r="A1164" t="s">
        <v>4260</v>
      </c>
      <c r="B1164" t="s">
        <v>4274</v>
      </c>
      <c r="C1164" t="s">
        <v>4275</v>
      </c>
      <c r="D1164">
        <v>2</v>
      </c>
      <c r="E1164" t="s">
        <v>13</v>
      </c>
      <c r="F1164" t="s">
        <v>13</v>
      </c>
      <c r="G1164" t="s">
        <v>4257</v>
      </c>
      <c r="H1164" s="3" t="s">
        <v>4258</v>
      </c>
      <c r="I1164" t="s">
        <v>959</v>
      </c>
      <c r="J1164" t="s">
        <v>4263</v>
      </c>
    </row>
    <row r="1165" spans="1:10" ht="16" x14ac:dyDescent="0.2">
      <c r="A1165" t="s">
        <v>4248</v>
      </c>
      <c r="B1165" t="s">
        <v>4276</v>
      </c>
      <c r="C1165" t="s">
        <v>4277</v>
      </c>
      <c r="D1165">
        <v>4</v>
      </c>
      <c r="E1165" t="s">
        <v>13</v>
      </c>
      <c r="F1165" t="s">
        <v>13</v>
      </c>
      <c r="G1165" t="s">
        <v>4257</v>
      </c>
      <c r="H1165" s="3" t="s">
        <v>4278</v>
      </c>
      <c r="I1165" t="s">
        <v>959</v>
      </c>
      <c r="J1165" t="s">
        <v>4253</v>
      </c>
    </row>
    <row r="1166" spans="1:10" ht="32" x14ac:dyDescent="0.2">
      <c r="A1166" t="s">
        <v>4279</v>
      </c>
      <c r="B1166" t="s">
        <v>4280</v>
      </c>
      <c r="C1166" t="s">
        <v>4281</v>
      </c>
      <c r="D1166">
        <v>2</v>
      </c>
      <c r="E1166" t="s">
        <v>13</v>
      </c>
      <c r="F1166" t="s">
        <v>13</v>
      </c>
      <c r="G1166" t="s">
        <v>4282</v>
      </c>
      <c r="H1166" s="3" t="s">
        <v>4283</v>
      </c>
      <c r="I1166" t="s">
        <v>1725</v>
      </c>
      <c r="J1166" t="s">
        <v>4284</v>
      </c>
    </row>
    <row r="1167" spans="1:10" ht="16" x14ac:dyDescent="0.2">
      <c r="A1167" t="s">
        <v>4285</v>
      </c>
      <c r="B1167" t="s">
        <v>4286</v>
      </c>
      <c r="C1167" t="s">
        <v>4287</v>
      </c>
      <c r="D1167">
        <v>2</v>
      </c>
      <c r="E1167" t="s">
        <v>13</v>
      </c>
      <c r="F1167" t="s">
        <v>13</v>
      </c>
      <c r="G1167" t="s">
        <v>4288</v>
      </c>
      <c r="H1167" s="3" t="s">
        <v>4289</v>
      </c>
      <c r="I1167" t="s">
        <v>69</v>
      </c>
      <c r="J1167" t="s">
        <v>4290</v>
      </c>
    </row>
    <row r="1168" spans="1:10" ht="16" x14ac:dyDescent="0.2">
      <c r="A1168" t="s">
        <v>4285</v>
      </c>
      <c r="B1168" t="s">
        <v>4291</v>
      </c>
      <c r="C1168" t="s">
        <v>4292</v>
      </c>
      <c r="D1168">
        <v>3</v>
      </c>
      <c r="E1168" t="s">
        <v>13</v>
      </c>
      <c r="F1168" t="s">
        <v>13</v>
      </c>
      <c r="G1168" t="s">
        <v>4288</v>
      </c>
      <c r="H1168" s="3" t="s">
        <v>4289</v>
      </c>
      <c r="I1168" t="s">
        <v>69</v>
      </c>
      <c r="J1168" t="s">
        <v>4290</v>
      </c>
    </row>
    <row r="1169" spans="1:10" ht="16" x14ac:dyDescent="0.2">
      <c r="A1169" t="s">
        <v>4285</v>
      </c>
      <c r="B1169" t="s">
        <v>4293</v>
      </c>
      <c r="C1169" t="s">
        <v>4294</v>
      </c>
      <c r="D1169">
        <v>1</v>
      </c>
      <c r="E1169" t="s">
        <v>13</v>
      </c>
      <c r="F1169" t="s">
        <v>13</v>
      </c>
      <c r="G1169" t="s">
        <v>4288</v>
      </c>
      <c r="H1169" s="3" t="s">
        <v>4289</v>
      </c>
      <c r="I1169" t="s">
        <v>69</v>
      </c>
      <c r="J1169" t="s">
        <v>4290</v>
      </c>
    </row>
    <row r="1170" spans="1:10" ht="16" x14ac:dyDescent="0.2">
      <c r="A1170" t="s">
        <v>517</v>
      </c>
      <c r="B1170" t="s">
        <v>4295</v>
      </c>
      <c r="C1170" t="s">
        <v>4296</v>
      </c>
      <c r="D1170">
        <v>2</v>
      </c>
      <c r="E1170" t="s">
        <v>13</v>
      </c>
      <c r="F1170" t="s">
        <v>13</v>
      </c>
      <c r="G1170" t="s">
        <v>4297</v>
      </c>
      <c r="H1170" s="3" t="s">
        <v>4298</v>
      </c>
      <c r="I1170" t="s">
        <v>509</v>
      </c>
      <c r="J1170" t="s">
        <v>518</v>
      </c>
    </row>
    <row r="1171" spans="1:10" ht="16" x14ac:dyDescent="0.2">
      <c r="A1171" t="s">
        <v>4299</v>
      </c>
      <c r="B1171" t="s">
        <v>4300</v>
      </c>
      <c r="C1171" t="s">
        <v>4301</v>
      </c>
      <c r="D1171">
        <v>4</v>
      </c>
      <c r="E1171" t="s">
        <v>13</v>
      </c>
      <c r="F1171" t="s">
        <v>13</v>
      </c>
      <c r="G1171" t="s">
        <v>4297</v>
      </c>
      <c r="H1171" s="3" t="s">
        <v>4298</v>
      </c>
      <c r="I1171" t="s">
        <v>509</v>
      </c>
      <c r="J1171" t="s">
        <v>4302</v>
      </c>
    </row>
    <row r="1172" spans="1:10" ht="16" x14ac:dyDescent="0.2">
      <c r="A1172" t="s">
        <v>4299</v>
      </c>
      <c r="B1172" t="s">
        <v>4303</v>
      </c>
      <c r="C1172" t="s">
        <v>4304</v>
      </c>
      <c r="D1172">
        <v>1</v>
      </c>
      <c r="E1172" t="s">
        <v>13</v>
      </c>
      <c r="F1172" t="s">
        <v>13</v>
      </c>
      <c r="G1172" t="s">
        <v>4297</v>
      </c>
      <c r="H1172" s="3" t="s">
        <v>4298</v>
      </c>
      <c r="I1172" t="s">
        <v>509</v>
      </c>
      <c r="J1172" t="s">
        <v>4302</v>
      </c>
    </row>
    <row r="1173" spans="1:10" ht="16" x14ac:dyDescent="0.2">
      <c r="A1173" t="s">
        <v>4305</v>
      </c>
      <c r="B1173" t="s">
        <v>4306</v>
      </c>
      <c r="C1173" t="s">
        <v>4307</v>
      </c>
      <c r="D1173">
        <v>1</v>
      </c>
      <c r="E1173" t="s">
        <v>13</v>
      </c>
      <c r="F1173" t="s">
        <v>13</v>
      </c>
      <c r="G1173" t="s">
        <v>4297</v>
      </c>
      <c r="H1173" s="3" t="s">
        <v>4308</v>
      </c>
      <c r="I1173" t="s">
        <v>509</v>
      </c>
      <c r="J1173" t="s">
        <v>4309</v>
      </c>
    </row>
    <row r="1174" spans="1:10" ht="16" x14ac:dyDescent="0.2">
      <c r="A1174" t="s">
        <v>4299</v>
      </c>
      <c r="B1174" t="s">
        <v>4310</v>
      </c>
      <c r="C1174" t="s">
        <v>4311</v>
      </c>
      <c r="D1174">
        <v>5</v>
      </c>
      <c r="E1174" t="s">
        <v>13</v>
      </c>
      <c r="F1174" t="s">
        <v>13</v>
      </c>
      <c r="G1174" t="s">
        <v>4297</v>
      </c>
      <c r="H1174" s="3" t="s">
        <v>4298</v>
      </c>
      <c r="I1174" t="s">
        <v>509</v>
      </c>
      <c r="J1174" t="s">
        <v>4302</v>
      </c>
    </row>
    <row r="1175" spans="1:10" ht="16" x14ac:dyDescent="0.2">
      <c r="A1175" t="s">
        <v>4299</v>
      </c>
      <c r="B1175" t="s">
        <v>4312</v>
      </c>
      <c r="C1175" t="s">
        <v>4313</v>
      </c>
      <c r="D1175">
        <v>3</v>
      </c>
      <c r="E1175" t="s">
        <v>13</v>
      </c>
      <c r="F1175" t="s">
        <v>13</v>
      </c>
      <c r="G1175" t="s">
        <v>4297</v>
      </c>
      <c r="H1175" s="3" t="s">
        <v>4298</v>
      </c>
      <c r="I1175" t="s">
        <v>509</v>
      </c>
      <c r="J1175" t="s">
        <v>4302</v>
      </c>
    </row>
    <row r="1176" spans="1:10" ht="16" x14ac:dyDescent="0.2">
      <c r="A1176" t="s">
        <v>4314</v>
      </c>
      <c r="B1176" t="s">
        <v>4315</v>
      </c>
      <c r="C1176" t="s">
        <v>4316</v>
      </c>
      <c r="D1176">
        <v>5</v>
      </c>
      <c r="E1176" t="s">
        <v>13</v>
      </c>
      <c r="F1176" t="s">
        <v>13</v>
      </c>
      <c r="G1176" t="s">
        <v>4297</v>
      </c>
      <c r="H1176" s="3" t="s">
        <v>4298</v>
      </c>
      <c r="I1176" t="s">
        <v>509</v>
      </c>
      <c r="J1176" t="s">
        <v>4317</v>
      </c>
    </row>
    <row r="1177" spans="1:10" ht="16" x14ac:dyDescent="0.2">
      <c r="A1177" t="s">
        <v>4314</v>
      </c>
      <c r="B1177" t="s">
        <v>4318</v>
      </c>
      <c r="C1177" t="s">
        <v>4319</v>
      </c>
      <c r="D1177">
        <v>4</v>
      </c>
      <c r="E1177" t="s">
        <v>13</v>
      </c>
      <c r="F1177" t="s">
        <v>13</v>
      </c>
      <c r="G1177" t="s">
        <v>4297</v>
      </c>
      <c r="H1177" s="3" t="s">
        <v>4298</v>
      </c>
      <c r="I1177" t="s">
        <v>509</v>
      </c>
      <c r="J1177" t="s">
        <v>4317</v>
      </c>
    </row>
    <row r="1178" spans="1:10" ht="16" x14ac:dyDescent="0.2">
      <c r="A1178" t="s">
        <v>4299</v>
      </c>
      <c r="B1178" t="s">
        <v>4320</v>
      </c>
      <c r="C1178" t="s">
        <v>4321</v>
      </c>
      <c r="D1178">
        <v>6</v>
      </c>
      <c r="E1178" t="s">
        <v>13</v>
      </c>
      <c r="F1178" t="s">
        <v>13</v>
      </c>
      <c r="G1178" t="s">
        <v>4297</v>
      </c>
      <c r="H1178" s="3" t="s">
        <v>4298</v>
      </c>
      <c r="I1178" t="s">
        <v>509</v>
      </c>
      <c r="J1178" t="s">
        <v>4302</v>
      </c>
    </row>
    <row r="1179" spans="1:10" ht="16" x14ac:dyDescent="0.2">
      <c r="A1179" t="s">
        <v>4322</v>
      </c>
      <c r="B1179" t="s">
        <v>4323</v>
      </c>
      <c r="C1179" t="s">
        <v>4324</v>
      </c>
      <c r="D1179">
        <v>1</v>
      </c>
      <c r="E1179" t="s">
        <v>13</v>
      </c>
      <c r="F1179" t="s">
        <v>13</v>
      </c>
      <c r="G1179" t="s">
        <v>4297</v>
      </c>
      <c r="H1179" s="3" t="s">
        <v>4298</v>
      </c>
      <c r="I1179" t="s">
        <v>509</v>
      </c>
      <c r="J1179" t="s">
        <v>4325</v>
      </c>
    </row>
    <row r="1180" spans="1:10" ht="16" x14ac:dyDescent="0.2">
      <c r="A1180" t="s">
        <v>4299</v>
      </c>
      <c r="B1180" t="s">
        <v>4326</v>
      </c>
      <c r="C1180" t="s">
        <v>4327</v>
      </c>
      <c r="D1180">
        <v>2</v>
      </c>
      <c r="E1180" t="s">
        <v>13</v>
      </c>
      <c r="F1180" t="s">
        <v>13</v>
      </c>
      <c r="G1180" t="s">
        <v>4297</v>
      </c>
      <c r="H1180" s="3" t="s">
        <v>4298</v>
      </c>
      <c r="I1180" t="s">
        <v>509</v>
      </c>
      <c r="J1180" t="s">
        <v>4302</v>
      </c>
    </row>
    <row r="1181" spans="1:10" ht="16" x14ac:dyDescent="0.2">
      <c r="A1181" t="s">
        <v>4314</v>
      </c>
      <c r="B1181" t="s">
        <v>4328</v>
      </c>
      <c r="C1181" t="s">
        <v>4329</v>
      </c>
      <c r="D1181">
        <v>2</v>
      </c>
      <c r="E1181" t="s">
        <v>13</v>
      </c>
      <c r="F1181" t="s">
        <v>13</v>
      </c>
      <c r="G1181" t="s">
        <v>4297</v>
      </c>
      <c r="H1181" s="3" t="s">
        <v>4298</v>
      </c>
      <c r="I1181" t="s">
        <v>509</v>
      </c>
      <c r="J1181" t="s">
        <v>4317</v>
      </c>
    </row>
    <row r="1182" spans="1:10" ht="16" x14ac:dyDescent="0.2">
      <c r="A1182" t="s">
        <v>4330</v>
      </c>
      <c r="B1182" t="s">
        <v>4331</v>
      </c>
      <c r="C1182" t="s">
        <v>4332</v>
      </c>
      <c r="D1182">
        <v>3</v>
      </c>
      <c r="E1182" t="s">
        <v>13</v>
      </c>
      <c r="F1182" t="s">
        <v>13</v>
      </c>
      <c r="G1182" t="s">
        <v>4297</v>
      </c>
      <c r="H1182" s="3" t="s">
        <v>4298</v>
      </c>
      <c r="I1182" t="s">
        <v>509</v>
      </c>
      <c r="J1182" t="s">
        <v>4333</v>
      </c>
    </row>
    <row r="1183" spans="1:10" ht="16" x14ac:dyDescent="0.2">
      <c r="A1183" t="s">
        <v>4314</v>
      </c>
      <c r="B1183" t="s">
        <v>4323</v>
      </c>
      <c r="C1183" t="s">
        <v>4324</v>
      </c>
      <c r="D1183">
        <v>1</v>
      </c>
      <c r="E1183" t="s">
        <v>13</v>
      </c>
      <c r="F1183" t="s">
        <v>13</v>
      </c>
      <c r="G1183" t="s">
        <v>4297</v>
      </c>
      <c r="H1183" s="3" t="s">
        <v>4298</v>
      </c>
      <c r="I1183" t="s">
        <v>509</v>
      </c>
      <c r="J1183" t="s">
        <v>4317</v>
      </c>
    </row>
    <row r="1184" spans="1:10" ht="16" x14ac:dyDescent="0.2">
      <c r="A1184" t="s">
        <v>4314</v>
      </c>
      <c r="B1184" t="s">
        <v>4334</v>
      </c>
      <c r="C1184" t="s">
        <v>4335</v>
      </c>
      <c r="D1184">
        <v>3</v>
      </c>
      <c r="E1184" t="s">
        <v>13</v>
      </c>
      <c r="F1184" t="s">
        <v>13</v>
      </c>
      <c r="G1184" t="s">
        <v>4297</v>
      </c>
      <c r="H1184" s="3" t="s">
        <v>4298</v>
      </c>
      <c r="I1184" t="s">
        <v>509</v>
      </c>
      <c r="J1184" t="s">
        <v>4317</v>
      </c>
    </row>
    <row r="1185" spans="1:10" ht="16" x14ac:dyDescent="0.2">
      <c r="A1185" t="s">
        <v>4336</v>
      </c>
      <c r="B1185" t="s">
        <v>4337</v>
      </c>
      <c r="C1185" t="s">
        <v>4338</v>
      </c>
      <c r="D1185">
        <v>3</v>
      </c>
      <c r="E1185" t="s">
        <v>13</v>
      </c>
      <c r="F1185" t="s">
        <v>13</v>
      </c>
      <c r="G1185" t="s">
        <v>4339</v>
      </c>
      <c r="H1185" s="3" t="s">
        <v>4340</v>
      </c>
      <c r="I1185" t="s">
        <v>524</v>
      </c>
      <c r="J1185" t="s">
        <v>4341</v>
      </c>
    </row>
    <row r="1186" spans="1:10" ht="16" x14ac:dyDescent="0.2">
      <c r="A1186" t="s">
        <v>4336</v>
      </c>
      <c r="B1186" t="s">
        <v>4342</v>
      </c>
      <c r="C1186" t="s">
        <v>4343</v>
      </c>
      <c r="D1186">
        <v>1</v>
      </c>
      <c r="E1186" t="s">
        <v>13</v>
      </c>
      <c r="F1186" t="s">
        <v>13</v>
      </c>
      <c r="G1186" t="s">
        <v>4339</v>
      </c>
      <c r="H1186" s="3" t="s">
        <v>4340</v>
      </c>
      <c r="I1186" t="s">
        <v>524</v>
      </c>
      <c r="J1186" t="s">
        <v>4341</v>
      </c>
    </row>
    <row r="1187" spans="1:10" ht="16" x14ac:dyDescent="0.2">
      <c r="A1187" t="s">
        <v>4336</v>
      </c>
      <c r="B1187" t="s">
        <v>4344</v>
      </c>
      <c r="C1187" t="s">
        <v>4345</v>
      </c>
      <c r="D1187">
        <v>4</v>
      </c>
      <c r="E1187" t="s">
        <v>13</v>
      </c>
      <c r="F1187" t="s">
        <v>13</v>
      </c>
      <c r="G1187" t="s">
        <v>4339</v>
      </c>
      <c r="H1187" s="3" t="s">
        <v>4340</v>
      </c>
      <c r="I1187" t="s">
        <v>524</v>
      </c>
      <c r="J1187" t="s">
        <v>4341</v>
      </c>
    </row>
    <row r="1188" spans="1:10" ht="16" x14ac:dyDescent="0.2">
      <c r="A1188" t="s">
        <v>4336</v>
      </c>
      <c r="B1188" t="s">
        <v>4346</v>
      </c>
      <c r="C1188" t="s">
        <v>4347</v>
      </c>
      <c r="D1188">
        <v>2</v>
      </c>
      <c r="E1188" t="s">
        <v>13</v>
      </c>
      <c r="F1188" t="s">
        <v>13</v>
      </c>
      <c r="G1188" t="s">
        <v>4339</v>
      </c>
      <c r="H1188" s="3" t="s">
        <v>4340</v>
      </c>
      <c r="I1188" t="s">
        <v>524</v>
      </c>
      <c r="J1188" t="s">
        <v>4341</v>
      </c>
    </row>
    <row r="1189" spans="1:10" ht="16" x14ac:dyDescent="0.2">
      <c r="A1189" t="s">
        <v>4348</v>
      </c>
      <c r="B1189" t="s">
        <v>4349</v>
      </c>
      <c r="C1189" t="s">
        <v>4350</v>
      </c>
      <c r="D1189">
        <v>1</v>
      </c>
      <c r="E1189" t="s">
        <v>13</v>
      </c>
      <c r="F1189" t="s">
        <v>13</v>
      </c>
      <c r="G1189" t="s">
        <v>4351</v>
      </c>
      <c r="H1189" s="3" t="s">
        <v>4352</v>
      </c>
      <c r="I1189" t="s">
        <v>509</v>
      </c>
      <c r="J1189" t="s">
        <v>4353</v>
      </c>
    </row>
    <row r="1190" spans="1:10" ht="16" x14ac:dyDescent="0.2">
      <c r="A1190" t="s">
        <v>4354</v>
      </c>
      <c r="B1190" t="s">
        <v>4355</v>
      </c>
      <c r="C1190" t="s">
        <v>4356</v>
      </c>
      <c r="D1190">
        <v>1</v>
      </c>
      <c r="E1190" t="s">
        <v>13</v>
      </c>
      <c r="F1190" t="s">
        <v>13</v>
      </c>
      <c r="G1190" t="s">
        <v>4351</v>
      </c>
      <c r="H1190" s="3" t="s">
        <v>4357</v>
      </c>
      <c r="I1190" t="s">
        <v>509</v>
      </c>
      <c r="J1190" t="s">
        <v>4358</v>
      </c>
    </row>
    <row r="1191" spans="1:10" ht="16" x14ac:dyDescent="0.2">
      <c r="A1191" t="s">
        <v>4359</v>
      </c>
      <c r="B1191" t="s">
        <v>4360</v>
      </c>
      <c r="C1191" t="s">
        <v>4361</v>
      </c>
      <c r="D1191">
        <v>1</v>
      </c>
      <c r="E1191" t="s">
        <v>13</v>
      </c>
      <c r="F1191" t="s">
        <v>13</v>
      </c>
      <c r="G1191" t="s">
        <v>4351</v>
      </c>
      <c r="H1191" s="3" t="s">
        <v>4357</v>
      </c>
      <c r="I1191" t="s">
        <v>509</v>
      </c>
      <c r="J1191" t="s">
        <v>4362</v>
      </c>
    </row>
    <row r="1192" spans="1:10" ht="16" x14ac:dyDescent="0.2">
      <c r="A1192" t="s">
        <v>4363</v>
      </c>
      <c r="B1192" t="s">
        <v>4349</v>
      </c>
      <c r="C1192" t="s">
        <v>4364</v>
      </c>
      <c r="D1192">
        <v>1</v>
      </c>
      <c r="E1192" t="s">
        <v>13</v>
      </c>
      <c r="F1192" t="s">
        <v>13</v>
      </c>
      <c r="G1192" t="s">
        <v>4351</v>
      </c>
      <c r="H1192" s="3" t="s">
        <v>4352</v>
      </c>
      <c r="I1192" t="s">
        <v>509</v>
      </c>
      <c r="J1192" t="s">
        <v>4365</v>
      </c>
    </row>
    <row r="1193" spans="1:10" ht="16" x14ac:dyDescent="0.2">
      <c r="A1193" t="s">
        <v>4366</v>
      </c>
      <c r="B1193" t="s">
        <v>4367</v>
      </c>
      <c r="C1193" t="s">
        <v>4368</v>
      </c>
      <c r="D1193">
        <v>1</v>
      </c>
      <c r="E1193" t="s">
        <v>13</v>
      </c>
      <c r="F1193" t="s">
        <v>13</v>
      </c>
      <c r="G1193" t="s">
        <v>4351</v>
      </c>
      <c r="H1193" s="3" t="s">
        <v>4369</v>
      </c>
      <c r="I1193" t="s">
        <v>509</v>
      </c>
      <c r="J1193" t="s">
        <v>4370</v>
      </c>
    </row>
    <row r="1194" spans="1:10" ht="16" x14ac:dyDescent="0.2">
      <c r="A1194" t="s">
        <v>4371</v>
      </c>
      <c r="B1194" t="s">
        <v>4372</v>
      </c>
      <c r="C1194" t="s">
        <v>4373</v>
      </c>
      <c r="D1194">
        <v>2</v>
      </c>
      <c r="E1194" t="s">
        <v>13</v>
      </c>
      <c r="F1194" t="s">
        <v>13</v>
      </c>
      <c r="G1194" t="s">
        <v>4374</v>
      </c>
      <c r="H1194" s="3" t="s">
        <v>4375</v>
      </c>
      <c r="I1194" t="s">
        <v>4376</v>
      </c>
      <c r="J1194" t="s">
        <v>4377</v>
      </c>
    </row>
    <row r="1195" spans="1:10" ht="16" x14ac:dyDescent="0.2">
      <c r="A1195" t="s">
        <v>4378</v>
      </c>
      <c r="B1195" t="s">
        <v>4379</v>
      </c>
      <c r="C1195" t="s">
        <v>4380</v>
      </c>
      <c r="D1195">
        <v>3</v>
      </c>
      <c r="E1195" t="s">
        <v>13</v>
      </c>
      <c r="F1195" t="s">
        <v>13</v>
      </c>
      <c r="G1195" t="s">
        <v>4374</v>
      </c>
      <c r="H1195" s="3" t="s">
        <v>4381</v>
      </c>
      <c r="I1195" t="s">
        <v>4376</v>
      </c>
      <c r="J1195" t="s">
        <v>4382</v>
      </c>
    </row>
    <row r="1196" spans="1:10" ht="16" x14ac:dyDescent="0.2">
      <c r="A1196" t="s">
        <v>4371</v>
      </c>
      <c r="B1196" t="s">
        <v>4383</v>
      </c>
      <c r="C1196" t="s">
        <v>4384</v>
      </c>
      <c r="D1196">
        <v>1</v>
      </c>
      <c r="E1196" t="s">
        <v>13</v>
      </c>
      <c r="F1196" t="s">
        <v>13</v>
      </c>
      <c r="G1196" t="s">
        <v>4374</v>
      </c>
      <c r="H1196" s="3" t="s">
        <v>4375</v>
      </c>
      <c r="I1196" t="s">
        <v>4376</v>
      </c>
      <c r="J1196" t="s">
        <v>4377</v>
      </c>
    </row>
    <row r="1197" spans="1:10" ht="16" x14ac:dyDescent="0.2">
      <c r="A1197" t="s">
        <v>4371</v>
      </c>
      <c r="B1197" t="s">
        <v>4385</v>
      </c>
      <c r="C1197" t="s">
        <v>4386</v>
      </c>
      <c r="D1197">
        <v>4</v>
      </c>
      <c r="E1197" t="s">
        <v>13</v>
      </c>
      <c r="F1197" t="s">
        <v>13</v>
      </c>
      <c r="G1197" t="s">
        <v>4374</v>
      </c>
      <c r="H1197" s="3" t="s">
        <v>4375</v>
      </c>
      <c r="I1197" t="s">
        <v>4376</v>
      </c>
      <c r="J1197" t="s">
        <v>4377</v>
      </c>
    </row>
    <row r="1198" spans="1:10" ht="16" x14ac:dyDescent="0.2">
      <c r="A1198" t="s">
        <v>4371</v>
      </c>
      <c r="B1198" t="s">
        <v>4387</v>
      </c>
      <c r="C1198" t="s">
        <v>4388</v>
      </c>
      <c r="D1198">
        <v>3</v>
      </c>
      <c r="E1198" t="s">
        <v>13</v>
      </c>
      <c r="F1198" t="s">
        <v>13</v>
      </c>
      <c r="G1198" t="s">
        <v>4374</v>
      </c>
      <c r="H1198" s="3" t="s">
        <v>4375</v>
      </c>
      <c r="I1198" t="s">
        <v>4376</v>
      </c>
      <c r="J1198" t="s">
        <v>4377</v>
      </c>
    </row>
    <row r="1199" spans="1:10" ht="16" x14ac:dyDescent="0.2">
      <c r="A1199" t="s">
        <v>4378</v>
      </c>
      <c r="B1199" t="s">
        <v>4372</v>
      </c>
      <c r="C1199" t="s">
        <v>4373</v>
      </c>
      <c r="D1199">
        <v>1</v>
      </c>
      <c r="E1199" t="s">
        <v>13</v>
      </c>
      <c r="F1199" t="s">
        <v>13</v>
      </c>
      <c r="G1199" t="s">
        <v>4374</v>
      </c>
      <c r="H1199" s="3" t="s">
        <v>4381</v>
      </c>
      <c r="I1199" t="s">
        <v>4376</v>
      </c>
      <c r="J1199" t="s">
        <v>4382</v>
      </c>
    </row>
    <row r="1200" spans="1:10" ht="16" x14ac:dyDescent="0.2">
      <c r="A1200" t="s">
        <v>4378</v>
      </c>
      <c r="B1200" t="s">
        <v>4389</v>
      </c>
      <c r="C1200" t="s">
        <v>4390</v>
      </c>
      <c r="D1200">
        <v>2</v>
      </c>
      <c r="E1200" t="s">
        <v>13</v>
      </c>
      <c r="F1200" t="s">
        <v>13</v>
      </c>
      <c r="G1200" t="s">
        <v>4374</v>
      </c>
      <c r="H1200" s="3" t="s">
        <v>4381</v>
      </c>
      <c r="I1200" t="s">
        <v>4376</v>
      </c>
      <c r="J1200" t="s">
        <v>4382</v>
      </c>
    </row>
    <row r="1201" spans="1:10" ht="16" x14ac:dyDescent="0.2">
      <c r="A1201" t="s">
        <v>4391</v>
      </c>
      <c r="B1201" t="s">
        <v>4392</v>
      </c>
      <c r="C1201" t="s">
        <v>4393</v>
      </c>
      <c r="D1201">
        <v>3</v>
      </c>
      <c r="E1201" t="s">
        <v>13</v>
      </c>
      <c r="F1201" t="s">
        <v>13</v>
      </c>
      <c r="G1201" t="s">
        <v>4394</v>
      </c>
      <c r="H1201" s="3" t="s">
        <v>4395</v>
      </c>
      <c r="I1201" t="s">
        <v>69</v>
      </c>
      <c r="J1201" t="s">
        <v>4396</v>
      </c>
    </row>
    <row r="1202" spans="1:10" ht="16" x14ac:dyDescent="0.2">
      <c r="A1202" t="s">
        <v>4397</v>
      </c>
      <c r="B1202" t="s">
        <v>4398</v>
      </c>
      <c r="C1202" t="s">
        <v>4399</v>
      </c>
      <c r="D1202">
        <v>2</v>
      </c>
      <c r="E1202">
        <f>545</f>
        <v>545</v>
      </c>
      <c r="F1202" t="s">
        <v>13</v>
      </c>
      <c r="G1202" t="s">
        <v>4400</v>
      </c>
      <c r="H1202" s="3" t="s">
        <v>4401</v>
      </c>
      <c r="I1202" t="s">
        <v>2796</v>
      </c>
      <c r="J1202" t="s">
        <v>4402</v>
      </c>
    </row>
    <row r="1203" spans="1:10" ht="16" x14ac:dyDescent="0.2">
      <c r="A1203" t="s">
        <v>4403</v>
      </c>
      <c r="B1203" t="s">
        <v>4404</v>
      </c>
      <c r="C1203" t="s">
        <v>4405</v>
      </c>
      <c r="D1203">
        <v>2</v>
      </c>
      <c r="E1203">
        <f>545</f>
        <v>545</v>
      </c>
      <c r="F1203" t="s">
        <v>13</v>
      </c>
      <c r="G1203" t="s">
        <v>4400</v>
      </c>
      <c r="H1203" s="3" t="s">
        <v>4401</v>
      </c>
      <c r="I1203" t="s">
        <v>2796</v>
      </c>
      <c r="J1203" t="s">
        <v>4406</v>
      </c>
    </row>
    <row r="1204" spans="1:10" ht="16" x14ac:dyDescent="0.2">
      <c r="A1204" t="s">
        <v>4407</v>
      </c>
      <c r="B1204" t="s">
        <v>4408</v>
      </c>
      <c r="C1204" t="s">
        <v>4409</v>
      </c>
      <c r="D1204">
        <v>1</v>
      </c>
      <c r="E1204">
        <f>545</f>
        <v>545</v>
      </c>
      <c r="F1204" t="s">
        <v>13</v>
      </c>
      <c r="G1204" t="s">
        <v>4400</v>
      </c>
      <c r="H1204" s="3" t="s">
        <v>4401</v>
      </c>
      <c r="I1204" t="s">
        <v>2796</v>
      </c>
      <c r="J1204" t="s">
        <v>4410</v>
      </c>
    </row>
    <row r="1205" spans="1:10" ht="16" x14ac:dyDescent="0.2">
      <c r="A1205" t="s">
        <v>4411</v>
      </c>
      <c r="B1205" t="s">
        <v>4412</v>
      </c>
      <c r="C1205" t="s">
        <v>4413</v>
      </c>
      <c r="D1205">
        <v>1</v>
      </c>
      <c r="E1205">
        <f>545</f>
        <v>545</v>
      </c>
      <c r="F1205" t="s">
        <v>13</v>
      </c>
      <c r="G1205" t="s">
        <v>4400</v>
      </c>
      <c r="H1205" s="3" t="s">
        <v>4414</v>
      </c>
      <c r="I1205" t="s">
        <v>2796</v>
      </c>
      <c r="J1205" t="s">
        <v>4415</v>
      </c>
    </row>
    <row r="1206" spans="1:10" ht="16" x14ac:dyDescent="0.2">
      <c r="A1206" t="s">
        <v>4397</v>
      </c>
      <c r="B1206" t="s">
        <v>4416</v>
      </c>
      <c r="C1206" t="s">
        <v>4417</v>
      </c>
      <c r="D1206">
        <v>1</v>
      </c>
      <c r="E1206">
        <f>545</f>
        <v>545</v>
      </c>
      <c r="F1206" t="s">
        <v>13</v>
      </c>
      <c r="G1206" t="s">
        <v>4400</v>
      </c>
      <c r="H1206" s="3" t="s">
        <v>4401</v>
      </c>
      <c r="I1206" t="s">
        <v>2796</v>
      </c>
      <c r="J1206" t="s">
        <v>4402</v>
      </c>
    </row>
    <row r="1207" spans="1:10" ht="16" x14ac:dyDescent="0.2">
      <c r="A1207" t="s">
        <v>4418</v>
      </c>
      <c r="B1207" t="s">
        <v>4419</v>
      </c>
      <c r="C1207" t="s">
        <v>4420</v>
      </c>
      <c r="D1207">
        <v>2</v>
      </c>
      <c r="E1207">
        <f>545</f>
        <v>545</v>
      </c>
      <c r="F1207" t="s">
        <v>13</v>
      </c>
      <c r="G1207" t="s">
        <v>4400</v>
      </c>
      <c r="H1207" s="3" t="s">
        <v>4421</v>
      </c>
      <c r="I1207" t="s">
        <v>2796</v>
      </c>
      <c r="J1207" t="s">
        <v>4422</v>
      </c>
    </row>
    <row r="1208" spans="1:10" ht="16" x14ac:dyDescent="0.2">
      <c r="A1208" t="s">
        <v>4423</v>
      </c>
      <c r="B1208" t="s">
        <v>4424</v>
      </c>
      <c r="C1208" t="s">
        <v>4425</v>
      </c>
      <c r="D1208">
        <v>1</v>
      </c>
      <c r="E1208">
        <f>545</f>
        <v>545</v>
      </c>
      <c r="F1208" t="s">
        <v>13</v>
      </c>
      <c r="G1208" t="s">
        <v>4400</v>
      </c>
      <c r="H1208" s="3" t="s">
        <v>4426</v>
      </c>
      <c r="I1208" t="s">
        <v>2796</v>
      </c>
      <c r="J1208" t="s">
        <v>4427</v>
      </c>
    </row>
    <row r="1209" spans="1:10" ht="16" x14ac:dyDescent="0.2">
      <c r="A1209" t="s">
        <v>4428</v>
      </c>
      <c r="B1209" t="s">
        <v>4429</v>
      </c>
      <c r="C1209" t="s">
        <v>4430</v>
      </c>
      <c r="D1209">
        <v>1</v>
      </c>
      <c r="E1209">
        <f>545</f>
        <v>545</v>
      </c>
      <c r="F1209" t="s">
        <v>13</v>
      </c>
      <c r="G1209" t="s">
        <v>4400</v>
      </c>
      <c r="H1209" s="3" t="s">
        <v>4431</v>
      </c>
      <c r="I1209" t="s">
        <v>2796</v>
      </c>
      <c r="J1209" t="s">
        <v>4432</v>
      </c>
    </row>
    <row r="1210" spans="1:10" ht="16" x14ac:dyDescent="0.2">
      <c r="A1210" t="s">
        <v>4423</v>
      </c>
      <c r="B1210" t="s">
        <v>4433</v>
      </c>
      <c r="C1210" t="s">
        <v>4434</v>
      </c>
      <c r="D1210">
        <v>2</v>
      </c>
      <c r="E1210">
        <f>545</f>
        <v>545</v>
      </c>
      <c r="F1210" t="s">
        <v>13</v>
      </c>
      <c r="G1210" t="s">
        <v>4400</v>
      </c>
      <c r="H1210" s="3" t="s">
        <v>4426</v>
      </c>
      <c r="I1210" t="s">
        <v>2796</v>
      </c>
      <c r="J1210" t="s">
        <v>4427</v>
      </c>
    </row>
    <row r="1211" spans="1:10" ht="16" x14ac:dyDescent="0.2">
      <c r="A1211" t="s">
        <v>4435</v>
      </c>
      <c r="B1211" t="s">
        <v>4404</v>
      </c>
      <c r="C1211" t="s">
        <v>4405</v>
      </c>
      <c r="D1211">
        <v>2</v>
      </c>
      <c r="E1211">
        <f>545</f>
        <v>545</v>
      </c>
      <c r="F1211" t="s">
        <v>13</v>
      </c>
      <c r="G1211" t="s">
        <v>4400</v>
      </c>
      <c r="H1211" s="3" t="s">
        <v>4401</v>
      </c>
      <c r="I1211" t="s">
        <v>2796</v>
      </c>
      <c r="J1211" t="s">
        <v>4436</v>
      </c>
    </row>
    <row r="1212" spans="1:10" ht="16" x14ac:dyDescent="0.2">
      <c r="A1212" t="s">
        <v>4437</v>
      </c>
      <c r="B1212" t="s">
        <v>4419</v>
      </c>
      <c r="C1212" t="s">
        <v>4420</v>
      </c>
      <c r="D1212">
        <v>1</v>
      </c>
      <c r="E1212">
        <f>545</f>
        <v>545</v>
      </c>
      <c r="F1212" t="s">
        <v>13</v>
      </c>
      <c r="G1212" t="s">
        <v>4400</v>
      </c>
      <c r="H1212" s="3" t="s">
        <v>4438</v>
      </c>
      <c r="I1212" t="s">
        <v>2796</v>
      </c>
      <c r="J1212" t="s">
        <v>4439</v>
      </c>
    </row>
    <row r="1213" spans="1:10" ht="16" x14ac:dyDescent="0.2">
      <c r="A1213" t="s">
        <v>4440</v>
      </c>
      <c r="B1213" t="s">
        <v>4424</v>
      </c>
      <c r="C1213" t="s">
        <v>4425</v>
      </c>
      <c r="D1213">
        <v>1</v>
      </c>
      <c r="E1213">
        <f>545</f>
        <v>545</v>
      </c>
      <c r="F1213" t="s">
        <v>13</v>
      </c>
      <c r="G1213" t="s">
        <v>4400</v>
      </c>
      <c r="H1213" s="3" t="s">
        <v>4426</v>
      </c>
      <c r="I1213" t="s">
        <v>2796</v>
      </c>
      <c r="J1213" t="s">
        <v>4441</v>
      </c>
    </row>
    <row r="1214" spans="1:10" ht="16" x14ac:dyDescent="0.2">
      <c r="A1214" t="s">
        <v>4442</v>
      </c>
      <c r="B1214" t="s">
        <v>4443</v>
      </c>
      <c r="C1214" t="s">
        <v>4444</v>
      </c>
      <c r="D1214">
        <v>2</v>
      </c>
      <c r="E1214">
        <f>545</f>
        <v>545</v>
      </c>
      <c r="F1214" t="s">
        <v>13</v>
      </c>
      <c r="G1214" t="s">
        <v>4400</v>
      </c>
      <c r="H1214" s="3" t="s">
        <v>4445</v>
      </c>
      <c r="I1214" t="s">
        <v>2796</v>
      </c>
      <c r="J1214" t="s">
        <v>4446</v>
      </c>
    </row>
    <row r="1215" spans="1:10" ht="32" x14ac:dyDescent="0.2">
      <c r="A1215" t="s">
        <v>4411</v>
      </c>
      <c r="B1215" t="s">
        <v>4404</v>
      </c>
      <c r="C1215" t="s">
        <v>4405</v>
      </c>
      <c r="D1215">
        <v>2</v>
      </c>
      <c r="E1215">
        <f>545</f>
        <v>545</v>
      </c>
      <c r="F1215" t="s">
        <v>13</v>
      </c>
      <c r="G1215" t="s">
        <v>4447</v>
      </c>
      <c r="H1215" s="3" t="s">
        <v>4448</v>
      </c>
      <c r="I1215" t="s">
        <v>1725</v>
      </c>
      <c r="J1215" t="s">
        <v>4415</v>
      </c>
    </row>
    <row r="1216" spans="1:10" ht="16" x14ac:dyDescent="0.2">
      <c r="A1216" t="s">
        <v>2435</v>
      </c>
      <c r="B1216" t="s">
        <v>4449</v>
      </c>
      <c r="C1216" t="s">
        <v>4450</v>
      </c>
      <c r="D1216">
        <v>3</v>
      </c>
      <c r="E1216" t="s">
        <v>13</v>
      </c>
      <c r="F1216" t="s">
        <v>13</v>
      </c>
      <c r="G1216" t="s">
        <v>4451</v>
      </c>
      <c r="H1216" s="3" t="s">
        <v>4452</v>
      </c>
      <c r="I1216" t="s">
        <v>62</v>
      </c>
      <c r="J1216" t="s">
        <v>2440</v>
      </c>
    </row>
    <row r="1217" spans="1:10" ht="16" x14ac:dyDescent="0.2">
      <c r="A1217" t="s">
        <v>4453</v>
      </c>
      <c r="B1217" t="s">
        <v>4454</v>
      </c>
      <c r="C1217" t="s">
        <v>4455</v>
      </c>
      <c r="D1217">
        <v>1</v>
      </c>
      <c r="E1217" t="s">
        <v>13</v>
      </c>
      <c r="F1217" t="s">
        <v>13</v>
      </c>
      <c r="G1217" t="s">
        <v>4456</v>
      </c>
      <c r="H1217" s="3" t="s">
        <v>4457</v>
      </c>
      <c r="I1217" t="s">
        <v>69</v>
      </c>
      <c r="J1217" t="s">
        <v>4458</v>
      </c>
    </row>
    <row r="1218" spans="1:10" ht="16" x14ac:dyDescent="0.2">
      <c r="A1218" t="s">
        <v>4459</v>
      </c>
      <c r="B1218" t="s">
        <v>4460</v>
      </c>
      <c r="C1218" t="s">
        <v>4461</v>
      </c>
      <c r="D1218">
        <v>1</v>
      </c>
      <c r="E1218" t="s">
        <v>13</v>
      </c>
      <c r="F1218" t="s">
        <v>13</v>
      </c>
      <c r="G1218" t="s">
        <v>4462</v>
      </c>
      <c r="H1218" s="3" t="s">
        <v>4463</v>
      </c>
      <c r="I1218" t="s">
        <v>888</v>
      </c>
      <c r="J1218" t="s">
        <v>4464</v>
      </c>
    </row>
    <row r="1219" spans="1:10" ht="16" x14ac:dyDescent="0.2">
      <c r="A1219" t="s">
        <v>4465</v>
      </c>
      <c r="B1219" t="s">
        <v>4466</v>
      </c>
      <c r="C1219" t="s">
        <v>4467</v>
      </c>
      <c r="D1219">
        <v>1</v>
      </c>
      <c r="E1219" t="s">
        <v>13</v>
      </c>
      <c r="F1219" t="s">
        <v>13</v>
      </c>
      <c r="G1219" t="s">
        <v>4468</v>
      </c>
      <c r="H1219" s="3" t="s">
        <v>4469</v>
      </c>
      <c r="I1219" t="s">
        <v>62</v>
      </c>
      <c r="J1219" t="s">
        <v>4470</v>
      </c>
    </row>
    <row r="1220" spans="1:10" ht="16" x14ac:dyDescent="0.2">
      <c r="A1220" t="s">
        <v>4471</v>
      </c>
      <c r="B1220" t="s">
        <v>4472</v>
      </c>
      <c r="C1220" t="s">
        <v>4473</v>
      </c>
      <c r="D1220">
        <v>1</v>
      </c>
      <c r="E1220" t="s">
        <v>13</v>
      </c>
      <c r="F1220" t="s">
        <v>13</v>
      </c>
      <c r="G1220" t="s">
        <v>4474</v>
      </c>
      <c r="H1220" s="3" t="s">
        <v>4475</v>
      </c>
      <c r="I1220" t="s">
        <v>62</v>
      </c>
      <c r="J1220" t="s">
        <v>4476</v>
      </c>
    </row>
    <row r="1221" spans="1:10" ht="16" x14ac:dyDescent="0.2">
      <c r="A1221" t="s">
        <v>4477</v>
      </c>
      <c r="B1221" t="s">
        <v>4472</v>
      </c>
      <c r="C1221" t="s">
        <v>4473</v>
      </c>
      <c r="D1221">
        <v>1</v>
      </c>
      <c r="E1221" t="s">
        <v>13</v>
      </c>
      <c r="F1221" t="s">
        <v>13</v>
      </c>
      <c r="G1221" t="s">
        <v>4474</v>
      </c>
      <c r="H1221" s="3" t="s">
        <v>4478</v>
      </c>
      <c r="I1221" t="s">
        <v>62</v>
      </c>
      <c r="J1221" t="s">
        <v>4479</v>
      </c>
    </row>
    <row r="1222" spans="1:10" ht="16" x14ac:dyDescent="0.2">
      <c r="A1222" t="s">
        <v>4480</v>
      </c>
      <c r="B1222" t="s">
        <v>4481</v>
      </c>
      <c r="C1222" t="s">
        <v>4482</v>
      </c>
      <c r="D1222">
        <v>1</v>
      </c>
      <c r="E1222" t="s">
        <v>13</v>
      </c>
      <c r="F1222" t="s">
        <v>13</v>
      </c>
      <c r="G1222" t="s">
        <v>4474</v>
      </c>
      <c r="H1222" s="3" t="s">
        <v>4475</v>
      </c>
      <c r="I1222" t="s">
        <v>62</v>
      </c>
      <c r="J1222" t="s">
        <v>4483</v>
      </c>
    </row>
    <row r="1223" spans="1:10" ht="16" x14ac:dyDescent="0.2">
      <c r="A1223" t="s">
        <v>4484</v>
      </c>
      <c r="B1223" t="s">
        <v>4485</v>
      </c>
      <c r="C1223" t="s">
        <v>4486</v>
      </c>
      <c r="D1223">
        <v>1</v>
      </c>
      <c r="E1223" t="s">
        <v>13</v>
      </c>
      <c r="F1223" t="s">
        <v>13</v>
      </c>
      <c r="G1223" t="s">
        <v>4474</v>
      </c>
      <c r="H1223" s="3" t="s">
        <v>4487</v>
      </c>
      <c r="I1223" t="s">
        <v>62</v>
      </c>
      <c r="J1223" t="s">
        <v>4488</v>
      </c>
    </row>
    <row r="1224" spans="1:10" ht="16" x14ac:dyDescent="0.2">
      <c r="A1224" t="s">
        <v>1061</v>
      </c>
      <c r="B1224" t="s">
        <v>4489</v>
      </c>
      <c r="C1224" t="s">
        <v>4490</v>
      </c>
      <c r="D1224">
        <v>4</v>
      </c>
      <c r="E1224" t="s">
        <v>13</v>
      </c>
      <c r="F1224" t="s">
        <v>13</v>
      </c>
      <c r="G1224" t="s">
        <v>4474</v>
      </c>
      <c r="H1224" s="3" t="s">
        <v>4475</v>
      </c>
      <c r="I1224" t="s">
        <v>62</v>
      </c>
      <c r="J1224" t="s">
        <v>1066</v>
      </c>
    </row>
    <row r="1225" spans="1:10" ht="16" x14ac:dyDescent="0.2">
      <c r="A1225" t="s">
        <v>4491</v>
      </c>
      <c r="B1225" t="s">
        <v>4472</v>
      </c>
      <c r="C1225" t="s">
        <v>4473</v>
      </c>
      <c r="D1225">
        <v>2</v>
      </c>
      <c r="E1225" t="s">
        <v>13</v>
      </c>
      <c r="F1225" t="s">
        <v>13</v>
      </c>
      <c r="G1225" t="s">
        <v>4474</v>
      </c>
      <c r="H1225" s="3" t="s">
        <v>4475</v>
      </c>
      <c r="I1225" t="s">
        <v>62</v>
      </c>
      <c r="J1225" t="s">
        <v>4492</v>
      </c>
    </row>
    <row r="1226" spans="1:10" ht="16" x14ac:dyDescent="0.2">
      <c r="A1226" t="s">
        <v>4493</v>
      </c>
      <c r="B1226" t="s">
        <v>4494</v>
      </c>
      <c r="C1226" t="s">
        <v>4495</v>
      </c>
      <c r="D1226">
        <v>1</v>
      </c>
      <c r="E1226" t="s">
        <v>13</v>
      </c>
      <c r="F1226" t="s">
        <v>13</v>
      </c>
      <c r="G1226" t="s">
        <v>4474</v>
      </c>
      <c r="H1226" s="3" t="s">
        <v>4475</v>
      </c>
      <c r="I1226" t="s">
        <v>62</v>
      </c>
      <c r="J1226" t="s">
        <v>4496</v>
      </c>
    </row>
    <row r="1227" spans="1:10" ht="16" x14ac:dyDescent="0.2">
      <c r="A1227" t="s">
        <v>4497</v>
      </c>
      <c r="B1227" t="s">
        <v>4498</v>
      </c>
      <c r="C1227" t="s">
        <v>4499</v>
      </c>
      <c r="D1227">
        <v>1</v>
      </c>
      <c r="E1227" t="s">
        <v>13</v>
      </c>
      <c r="F1227" t="s">
        <v>13</v>
      </c>
      <c r="G1227" t="s">
        <v>4474</v>
      </c>
      <c r="H1227" s="3" t="s">
        <v>4475</v>
      </c>
      <c r="I1227" t="s">
        <v>62</v>
      </c>
      <c r="J1227" t="s">
        <v>4500</v>
      </c>
    </row>
    <row r="1228" spans="1:10" ht="16" x14ac:dyDescent="0.2">
      <c r="A1228" t="s">
        <v>4501</v>
      </c>
      <c r="B1228" t="s">
        <v>4502</v>
      </c>
      <c r="C1228" t="s">
        <v>4503</v>
      </c>
      <c r="D1228">
        <v>2</v>
      </c>
      <c r="E1228" t="s">
        <v>13</v>
      </c>
      <c r="F1228" t="s">
        <v>13</v>
      </c>
      <c r="G1228" t="s">
        <v>4504</v>
      </c>
      <c r="H1228" s="3" t="s">
        <v>4505</v>
      </c>
      <c r="I1228" t="s">
        <v>215</v>
      </c>
      <c r="J1228" t="s">
        <v>4506</v>
      </c>
    </row>
    <row r="1229" spans="1:10" ht="16" x14ac:dyDescent="0.2">
      <c r="A1229" t="s">
        <v>4501</v>
      </c>
      <c r="B1229" t="s">
        <v>4507</v>
      </c>
      <c r="C1229" t="s">
        <v>4508</v>
      </c>
      <c r="D1229">
        <v>1</v>
      </c>
      <c r="E1229" t="s">
        <v>13</v>
      </c>
      <c r="F1229" t="s">
        <v>13</v>
      </c>
      <c r="G1229" t="s">
        <v>4504</v>
      </c>
      <c r="H1229" s="3" t="s">
        <v>4509</v>
      </c>
      <c r="I1229" t="s">
        <v>215</v>
      </c>
      <c r="J1229" t="s">
        <v>4506</v>
      </c>
    </row>
    <row r="1230" spans="1:10" ht="16" x14ac:dyDescent="0.2">
      <c r="A1230" t="s">
        <v>4510</v>
      </c>
      <c r="B1230" t="s">
        <v>4511</v>
      </c>
      <c r="C1230" t="s">
        <v>4512</v>
      </c>
      <c r="D1230">
        <v>1</v>
      </c>
      <c r="E1230" t="s">
        <v>13</v>
      </c>
      <c r="F1230" t="s">
        <v>13</v>
      </c>
      <c r="G1230" t="s">
        <v>4514</v>
      </c>
      <c r="H1230" s="3" t="s">
        <v>4515</v>
      </c>
      <c r="I1230" t="s">
        <v>404</v>
      </c>
      <c r="J1230" t="s">
        <v>4516</v>
      </c>
    </row>
    <row r="1231" spans="1:10" ht="16" x14ac:dyDescent="0.2">
      <c r="A1231" t="s">
        <v>4517</v>
      </c>
      <c r="B1231" t="s">
        <v>4511</v>
      </c>
      <c r="C1231" t="s">
        <v>4512</v>
      </c>
      <c r="D1231">
        <v>1</v>
      </c>
      <c r="E1231" t="s">
        <v>13</v>
      </c>
      <c r="F1231" t="s">
        <v>13</v>
      </c>
      <c r="G1231" t="s">
        <v>4514</v>
      </c>
      <c r="H1231" s="3" t="s">
        <v>4518</v>
      </c>
      <c r="I1231" t="s">
        <v>404</v>
      </c>
      <c r="J1231" t="s">
        <v>4519</v>
      </c>
    </row>
    <row r="1232" spans="1:10" ht="16" x14ac:dyDescent="0.2">
      <c r="A1232" t="s">
        <v>4520</v>
      </c>
      <c r="B1232" t="s">
        <v>4521</v>
      </c>
      <c r="C1232" t="s">
        <v>4522</v>
      </c>
      <c r="D1232">
        <v>4</v>
      </c>
      <c r="E1232" t="s">
        <v>13</v>
      </c>
      <c r="F1232" t="s">
        <v>13</v>
      </c>
      <c r="G1232" t="s">
        <v>4523</v>
      </c>
      <c r="H1232" s="3" t="s">
        <v>4524</v>
      </c>
      <c r="I1232" t="s">
        <v>1040</v>
      </c>
      <c r="J1232" t="s">
        <v>4525</v>
      </c>
    </row>
    <row r="1233" spans="1:10" ht="32" x14ac:dyDescent="0.2">
      <c r="A1233" t="s">
        <v>4526</v>
      </c>
      <c r="B1233" t="s">
        <v>4527</v>
      </c>
      <c r="C1233" t="s">
        <v>4528</v>
      </c>
      <c r="D1233">
        <v>3</v>
      </c>
      <c r="E1233" t="s">
        <v>13</v>
      </c>
      <c r="F1233" t="s">
        <v>13</v>
      </c>
      <c r="G1233" t="s">
        <v>4529</v>
      </c>
      <c r="H1233" s="3" t="s">
        <v>4530</v>
      </c>
      <c r="I1233" t="s">
        <v>315</v>
      </c>
      <c r="J1233" t="s">
        <v>4531</v>
      </c>
    </row>
    <row r="1234" spans="1:10" ht="16" x14ac:dyDescent="0.2">
      <c r="A1234" t="s">
        <v>4532</v>
      </c>
      <c r="B1234" t="s">
        <v>4533</v>
      </c>
      <c r="C1234" t="s">
        <v>4534</v>
      </c>
      <c r="D1234">
        <v>4</v>
      </c>
      <c r="E1234">
        <v>319</v>
      </c>
      <c r="F1234" t="s">
        <v>13</v>
      </c>
      <c r="G1234" t="s">
        <v>4535</v>
      </c>
      <c r="H1234" s="3" t="s">
        <v>4536</v>
      </c>
      <c r="I1234" t="s">
        <v>1658</v>
      </c>
      <c r="J1234" t="s">
        <v>4537</v>
      </c>
    </row>
    <row r="1235" spans="1:10" ht="16" x14ac:dyDescent="0.2">
      <c r="A1235" t="s">
        <v>4538</v>
      </c>
      <c r="B1235" t="s">
        <v>4539</v>
      </c>
      <c r="C1235" t="s">
        <v>4540</v>
      </c>
      <c r="D1235">
        <v>5</v>
      </c>
      <c r="E1235" t="s">
        <v>13</v>
      </c>
      <c r="F1235" t="s">
        <v>13</v>
      </c>
      <c r="G1235" t="s">
        <v>4541</v>
      </c>
      <c r="H1235" s="3" t="s">
        <v>4542</v>
      </c>
      <c r="I1235" t="s">
        <v>714</v>
      </c>
      <c r="J1235" t="s">
        <v>4543</v>
      </c>
    </row>
    <row r="1236" spans="1:10" ht="16" x14ac:dyDescent="0.2">
      <c r="A1236" t="s">
        <v>4544</v>
      </c>
      <c r="B1236" t="s">
        <v>4545</v>
      </c>
      <c r="C1236" t="s">
        <v>4546</v>
      </c>
      <c r="D1236">
        <v>1</v>
      </c>
      <c r="E1236" t="s">
        <v>730</v>
      </c>
      <c r="F1236" t="s">
        <v>13</v>
      </c>
      <c r="G1236" t="s">
        <v>4547</v>
      </c>
      <c r="H1236" s="3" t="s">
        <v>4548</v>
      </c>
      <c r="I1236" t="s">
        <v>62</v>
      </c>
      <c r="J1236" t="s">
        <v>4549</v>
      </c>
    </row>
    <row r="1237" spans="1:10" ht="16" x14ac:dyDescent="0.2">
      <c r="A1237" t="s">
        <v>4550</v>
      </c>
      <c r="B1237" t="s">
        <v>4551</v>
      </c>
      <c r="C1237" t="s">
        <v>4552</v>
      </c>
      <c r="D1237">
        <v>13</v>
      </c>
      <c r="E1237" t="s">
        <v>13</v>
      </c>
      <c r="F1237" t="s">
        <v>13</v>
      </c>
      <c r="G1237" t="s">
        <v>4553</v>
      </c>
      <c r="H1237" s="3" t="s">
        <v>4554</v>
      </c>
      <c r="I1237" t="s">
        <v>62</v>
      </c>
      <c r="J1237" t="s">
        <v>4555</v>
      </c>
    </row>
    <row r="1238" spans="1:10" ht="16" x14ac:dyDescent="0.2">
      <c r="A1238" t="s">
        <v>1100</v>
      </c>
      <c r="B1238" t="s">
        <v>4556</v>
      </c>
      <c r="C1238" t="s">
        <v>4557</v>
      </c>
      <c r="D1238">
        <v>3</v>
      </c>
      <c r="E1238" t="s">
        <v>13</v>
      </c>
      <c r="F1238" t="s">
        <v>13</v>
      </c>
      <c r="G1238" t="s">
        <v>4558</v>
      </c>
      <c r="H1238" s="3" t="s">
        <v>4559</v>
      </c>
      <c r="I1238" t="s">
        <v>390</v>
      </c>
      <c r="J1238" t="s">
        <v>1102</v>
      </c>
    </row>
    <row r="1239" spans="1:10" ht="16" x14ac:dyDescent="0.2">
      <c r="A1239" t="s">
        <v>1100</v>
      </c>
      <c r="B1239" t="s">
        <v>4560</v>
      </c>
      <c r="C1239" t="s">
        <v>4561</v>
      </c>
      <c r="D1239">
        <v>2</v>
      </c>
      <c r="E1239" t="s">
        <v>13</v>
      </c>
      <c r="F1239" t="s">
        <v>13</v>
      </c>
      <c r="G1239" t="s">
        <v>4558</v>
      </c>
      <c r="H1239" s="3" t="s">
        <v>4559</v>
      </c>
      <c r="I1239" t="s">
        <v>390</v>
      </c>
      <c r="J1239" t="s">
        <v>1102</v>
      </c>
    </row>
    <row r="1240" spans="1:10" ht="16" x14ac:dyDescent="0.2">
      <c r="A1240" t="s">
        <v>4562</v>
      </c>
      <c r="B1240" t="s">
        <v>4563</v>
      </c>
      <c r="C1240" t="s">
        <v>4564</v>
      </c>
      <c r="D1240">
        <v>3</v>
      </c>
      <c r="E1240" t="s">
        <v>13</v>
      </c>
      <c r="F1240" t="s">
        <v>13</v>
      </c>
      <c r="G1240" t="s">
        <v>4565</v>
      </c>
      <c r="H1240" s="3" t="s">
        <v>4566</v>
      </c>
      <c r="I1240" t="s">
        <v>817</v>
      </c>
      <c r="J1240" t="s">
        <v>4567</v>
      </c>
    </row>
    <row r="1241" spans="1:10" ht="16" x14ac:dyDescent="0.2">
      <c r="A1241" t="s">
        <v>4568</v>
      </c>
      <c r="B1241" t="s">
        <v>4569</v>
      </c>
      <c r="C1241" t="s">
        <v>4570</v>
      </c>
      <c r="D1241">
        <v>2</v>
      </c>
      <c r="E1241" t="s">
        <v>13</v>
      </c>
      <c r="F1241" t="s">
        <v>13</v>
      </c>
      <c r="G1241" t="s">
        <v>4565</v>
      </c>
      <c r="H1241" s="3" t="s">
        <v>4566</v>
      </c>
      <c r="I1241" t="s">
        <v>817</v>
      </c>
      <c r="J1241" t="s">
        <v>4571</v>
      </c>
    </row>
    <row r="1242" spans="1:10" ht="16" x14ac:dyDescent="0.2">
      <c r="A1242" t="s">
        <v>4572</v>
      </c>
      <c r="B1242" t="s">
        <v>4573</v>
      </c>
      <c r="C1242" t="s">
        <v>4574</v>
      </c>
      <c r="D1242">
        <v>4</v>
      </c>
      <c r="E1242" t="s">
        <v>13</v>
      </c>
      <c r="F1242" t="s">
        <v>13</v>
      </c>
      <c r="G1242" t="s">
        <v>4575</v>
      </c>
      <c r="H1242" s="3" t="s">
        <v>4576</v>
      </c>
      <c r="I1242" t="s">
        <v>959</v>
      </c>
      <c r="J1242" t="s">
        <v>4577</v>
      </c>
    </row>
    <row r="1243" spans="1:10" ht="16" x14ac:dyDescent="0.2">
      <c r="A1243" t="s">
        <v>4578</v>
      </c>
      <c r="B1243" t="s">
        <v>4579</v>
      </c>
      <c r="C1243" t="s">
        <v>4574</v>
      </c>
      <c r="D1243">
        <v>3</v>
      </c>
      <c r="E1243" t="s">
        <v>13</v>
      </c>
      <c r="F1243" t="s">
        <v>13</v>
      </c>
      <c r="G1243" t="s">
        <v>4575</v>
      </c>
      <c r="H1243" s="3" t="s">
        <v>4580</v>
      </c>
      <c r="I1243" t="s">
        <v>959</v>
      </c>
      <c r="J1243" t="s">
        <v>4581</v>
      </c>
    </row>
    <row r="1244" spans="1:10" ht="16" x14ac:dyDescent="0.2">
      <c r="A1244" t="s">
        <v>4582</v>
      </c>
      <c r="B1244" t="s">
        <v>4583</v>
      </c>
      <c r="C1244" t="s">
        <v>4584</v>
      </c>
      <c r="D1244">
        <v>1</v>
      </c>
      <c r="E1244" t="s">
        <v>13</v>
      </c>
      <c r="F1244" t="s">
        <v>13</v>
      </c>
      <c r="G1244" t="s">
        <v>4585</v>
      </c>
      <c r="H1244" s="3" t="s">
        <v>4586</v>
      </c>
      <c r="I1244" t="s">
        <v>547</v>
      </c>
      <c r="J1244" t="s">
        <v>4587</v>
      </c>
    </row>
    <row r="1245" spans="1:10" ht="16" x14ac:dyDescent="0.2">
      <c r="A1245" t="s">
        <v>4588</v>
      </c>
      <c r="B1245" t="s">
        <v>4589</v>
      </c>
      <c r="C1245" t="s">
        <v>4590</v>
      </c>
      <c r="D1245">
        <v>3</v>
      </c>
      <c r="E1245" t="s">
        <v>13</v>
      </c>
      <c r="F1245" t="s">
        <v>13</v>
      </c>
      <c r="G1245" t="s">
        <v>4591</v>
      </c>
      <c r="H1245" s="3" t="s">
        <v>4592</v>
      </c>
      <c r="I1245" t="s">
        <v>547</v>
      </c>
      <c r="J1245" t="s">
        <v>4593</v>
      </c>
    </row>
    <row r="1246" spans="1:10" ht="16" x14ac:dyDescent="0.2">
      <c r="A1246" t="s">
        <v>4594</v>
      </c>
      <c r="B1246" t="s">
        <v>2905</v>
      </c>
      <c r="C1246" t="s">
        <v>4595</v>
      </c>
      <c r="D1246">
        <v>3</v>
      </c>
      <c r="E1246" t="s">
        <v>730</v>
      </c>
      <c r="F1246" t="s">
        <v>13</v>
      </c>
      <c r="G1246" t="s">
        <v>4596</v>
      </c>
      <c r="H1246" s="3" t="s">
        <v>4597</v>
      </c>
      <c r="I1246" t="s">
        <v>547</v>
      </c>
      <c r="J1246" t="s">
        <v>4598</v>
      </c>
    </row>
    <row r="1247" spans="1:10" ht="16" x14ac:dyDescent="0.2">
      <c r="A1247" t="s">
        <v>4599</v>
      </c>
      <c r="B1247" t="s">
        <v>4600</v>
      </c>
      <c r="C1247" t="s">
        <v>4601</v>
      </c>
      <c r="D1247">
        <v>3</v>
      </c>
      <c r="E1247" t="s">
        <v>730</v>
      </c>
      <c r="F1247" t="s">
        <v>13</v>
      </c>
      <c r="G1247" t="s">
        <v>4596</v>
      </c>
      <c r="H1247" s="3" t="s">
        <v>4597</v>
      </c>
      <c r="I1247" t="s">
        <v>547</v>
      </c>
      <c r="J1247" t="s">
        <v>4602</v>
      </c>
    </row>
    <row r="1248" spans="1:10" ht="16" x14ac:dyDescent="0.2">
      <c r="A1248" t="s">
        <v>4603</v>
      </c>
      <c r="B1248" t="s">
        <v>4604</v>
      </c>
      <c r="C1248" t="s">
        <v>4605</v>
      </c>
      <c r="D1248">
        <v>2</v>
      </c>
      <c r="E1248" t="s">
        <v>730</v>
      </c>
      <c r="F1248" t="s">
        <v>13</v>
      </c>
      <c r="G1248" t="s">
        <v>4596</v>
      </c>
      <c r="H1248" s="3" t="s">
        <v>4597</v>
      </c>
      <c r="I1248" t="s">
        <v>547</v>
      </c>
      <c r="J1248" t="s">
        <v>4606</v>
      </c>
    </row>
    <row r="1249" spans="1:10" ht="32" x14ac:dyDescent="0.2">
      <c r="A1249" t="s">
        <v>4594</v>
      </c>
      <c r="B1249" t="s">
        <v>4607</v>
      </c>
      <c r="C1249" t="s">
        <v>4608</v>
      </c>
      <c r="D1249">
        <v>2</v>
      </c>
      <c r="E1249" t="s">
        <v>730</v>
      </c>
      <c r="F1249" t="s">
        <v>13</v>
      </c>
      <c r="G1249" t="s">
        <v>4596</v>
      </c>
      <c r="H1249" s="3" t="s">
        <v>4609</v>
      </c>
      <c r="I1249" t="s">
        <v>547</v>
      </c>
      <c r="J1249" t="s">
        <v>4598</v>
      </c>
    </row>
    <row r="1250" spans="1:10" ht="16" x14ac:dyDescent="0.2">
      <c r="A1250" t="s">
        <v>4610</v>
      </c>
      <c r="B1250" t="s">
        <v>4611</v>
      </c>
      <c r="C1250" t="s">
        <v>4612</v>
      </c>
      <c r="D1250">
        <v>3</v>
      </c>
      <c r="E1250" t="s">
        <v>13</v>
      </c>
      <c r="F1250" t="s">
        <v>13</v>
      </c>
      <c r="G1250" t="s">
        <v>4613</v>
      </c>
      <c r="H1250" s="3" t="s">
        <v>4614</v>
      </c>
      <c r="I1250" t="s">
        <v>547</v>
      </c>
      <c r="J1250" t="s">
        <v>4615</v>
      </c>
    </row>
    <row r="1251" spans="1:10" ht="16" x14ac:dyDescent="0.2">
      <c r="A1251" t="s">
        <v>4616</v>
      </c>
      <c r="B1251" t="s">
        <v>4617</v>
      </c>
      <c r="C1251" t="s">
        <v>4618</v>
      </c>
      <c r="D1251">
        <v>8</v>
      </c>
      <c r="E1251" t="s">
        <v>1088</v>
      </c>
      <c r="F1251" t="s">
        <v>13</v>
      </c>
      <c r="G1251" t="s">
        <v>4619</v>
      </c>
      <c r="H1251" s="3" t="s">
        <v>4620</v>
      </c>
      <c r="I1251" t="s">
        <v>547</v>
      </c>
      <c r="J1251" t="s">
        <v>4621</v>
      </c>
    </row>
    <row r="1252" spans="1:10" ht="16" x14ac:dyDescent="0.2">
      <c r="A1252" t="s">
        <v>4616</v>
      </c>
      <c r="B1252" t="s">
        <v>4622</v>
      </c>
      <c r="C1252" t="s">
        <v>4623</v>
      </c>
      <c r="D1252">
        <v>1</v>
      </c>
      <c r="E1252" t="s">
        <v>1088</v>
      </c>
      <c r="F1252" t="s">
        <v>13</v>
      </c>
      <c r="G1252" t="s">
        <v>4619</v>
      </c>
      <c r="H1252" s="3" t="s">
        <v>4620</v>
      </c>
      <c r="I1252" t="s">
        <v>547</v>
      </c>
      <c r="J1252" t="s">
        <v>4621</v>
      </c>
    </row>
    <row r="1253" spans="1:10" ht="16" x14ac:dyDescent="0.2">
      <c r="A1253" t="s">
        <v>4616</v>
      </c>
      <c r="B1253" t="s">
        <v>4624</v>
      </c>
      <c r="C1253" t="s">
        <v>4625</v>
      </c>
      <c r="D1253">
        <v>2</v>
      </c>
      <c r="E1253" t="s">
        <v>1088</v>
      </c>
      <c r="F1253" t="s">
        <v>13</v>
      </c>
      <c r="G1253" t="s">
        <v>4619</v>
      </c>
      <c r="H1253" s="3" t="s">
        <v>4620</v>
      </c>
      <c r="I1253" t="s">
        <v>547</v>
      </c>
      <c r="J1253" t="s">
        <v>4621</v>
      </c>
    </row>
    <row r="1254" spans="1:10" ht="16" x14ac:dyDescent="0.2">
      <c r="A1254" t="s">
        <v>4626</v>
      </c>
      <c r="B1254" t="s">
        <v>4627</v>
      </c>
      <c r="C1254" t="s">
        <v>4628</v>
      </c>
      <c r="D1254">
        <v>1</v>
      </c>
      <c r="E1254" t="s">
        <v>13</v>
      </c>
      <c r="F1254" t="s">
        <v>13</v>
      </c>
      <c r="G1254" t="s">
        <v>4629</v>
      </c>
      <c r="H1254" s="3" t="s">
        <v>4630</v>
      </c>
      <c r="I1254" t="s">
        <v>547</v>
      </c>
      <c r="J1254" t="s">
        <v>4631</v>
      </c>
    </row>
    <row r="1255" spans="1:10" ht="16" x14ac:dyDescent="0.2">
      <c r="A1255" t="s">
        <v>4632</v>
      </c>
      <c r="B1255" t="s">
        <v>4627</v>
      </c>
      <c r="C1255" t="s">
        <v>4628</v>
      </c>
      <c r="D1255">
        <v>1</v>
      </c>
      <c r="E1255" t="s">
        <v>13</v>
      </c>
      <c r="F1255" t="s">
        <v>13</v>
      </c>
      <c r="G1255" t="s">
        <v>4629</v>
      </c>
      <c r="H1255" s="3" t="s">
        <v>4630</v>
      </c>
      <c r="I1255" t="s">
        <v>547</v>
      </c>
      <c r="J1255" t="s">
        <v>4633</v>
      </c>
    </row>
    <row r="1256" spans="1:10" ht="16" x14ac:dyDescent="0.2">
      <c r="A1256" t="s">
        <v>4632</v>
      </c>
      <c r="B1256" t="s">
        <v>4634</v>
      </c>
      <c r="C1256" t="s">
        <v>4635</v>
      </c>
      <c r="D1256">
        <v>2</v>
      </c>
      <c r="E1256" t="s">
        <v>13</v>
      </c>
      <c r="F1256" t="s">
        <v>13</v>
      </c>
      <c r="G1256" t="s">
        <v>4629</v>
      </c>
      <c r="H1256" s="3" t="s">
        <v>4630</v>
      </c>
      <c r="I1256" t="s">
        <v>547</v>
      </c>
      <c r="J1256" t="s">
        <v>4633</v>
      </c>
    </row>
    <row r="1257" spans="1:10" ht="16" x14ac:dyDescent="0.2">
      <c r="A1257" t="s">
        <v>4626</v>
      </c>
      <c r="B1257" t="s">
        <v>4634</v>
      </c>
      <c r="C1257" t="s">
        <v>4635</v>
      </c>
      <c r="D1257">
        <v>2</v>
      </c>
      <c r="E1257" t="s">
        <v>13</v>
      </c>
      <c r="F1257" t="s">
        <v>13</v>
      </c>
      <c r="G1257" t="s">
        <v>4629</v>
      </c>
      <c r="H1257" s="3" t="s">
        <v>4630</v>
      </c>
      <c r="I1257" t="s">
        <v>547</v>
      </c>
      <c r="J1257" t="s">
        <v>4631</v>
      </c>
    </row>
    <row r="1258" spans="1:10" ht="16" x14ac:dyDescent="0.2">
      <c r="A1258" t="s">
        <v>4626</v>
      </c>
      <c r="B1258" t="s">
        <v>4636</v>
      </c>
      <c r="C1258" t="s">
        <v>4637</v>
      </c>
      <c r="D1258">
        <v>3</v>
      </c>
      <c r="E1258" t="s">
        <v>13</v>
      </c>
      <c r="F1258" t="s">
        <v>13</v>
      </c>
      <c r="G1258" t="s">
        <v>4629</v>
      </c>
      <c r="H1258" s="3" t="s">
        <v>4630</v>
      </c>
      <c r="I1258" t="s">
        <v>547</v>
      </c>
      <c r="J1258" t="s">
        <v>4631</v>
      </c>
    </row>
    <row r="1259" spans="1:10" ht="16" x14ac:dyDescent="0.2">
      <c r="A1259" t="s">
        <v>4632</v>
      </c>
      <c r="B1259" t="s">
        <v>4638</v>
      </c>
      <c r="C1259" t="s">
        <v>4639</v>
      </c>
      <c r="D1259">
        <v>3</v>
      </c>
      <c r="E1259" t="s">
        <v>13</v>
      </c>
      <c r="F1259" t="s">
        <v>13</v>
      </c>
      <c r="G1259" t="s">
        <v>4629</v>
      </c>
      <c r="H1259" s="3" t="s">
        <v>4630</v>
      </c>
      <c r="I1259" t="s">
        <v>547</v>
      </c>
      <c r="J1259" t="s">
        <v>4633</v>
      </c>
    </row>
    <row r="1260" spans="1:10" ht="16" x14ac:dyDescent="0.2">
      <c r="A1260" t="s">
        <v>4640</v>
      </c>
      <c r="B1260" t="s">
        <v>4641</v>
      </c>
      <c r="C1260" t="s">
        <v>4642</v>
      </c>
      <c r="D1260">
        <v>1</v>
      </c>
      <c r="E1260">
        <v>272</v>
      </c>
      <c r="F1260" t="s">
        <v>13</v>
      </c>
      <c r="G1260" t="s">
        <v>4643</v>
      </c>
      <c r="H1260" s="3" t="s">
        <v>4644</v>
      </c>
      <c r="I1260" t="s">
        <v>547</v>
      </c>
      <c r="J1260" t="s">
        <v>4645</v>
      </c>
    </row>
    <row r="1261" spans="1:10" ht="16" x14ac:dyDescent="0.2">
      <c r="A1261" t="s">
        <v>4646</v>
      </c>
      <c r="B1261" t="s">
        <v>4647</v>
      </c>
      <c r="C1261" t="s">
        <v>4648</v>
      </c>
      <c r="D1261">
        <v>4</v>
      </c>
      <c r="E1261">
        <v>272</v>
      </c>
      <c r="F1261" t="s">
        <v>13</v>
      </c>
      <c r="G1261" t="s">
        <v>4643</v>
      </c>
      <c r="H1261" s="3" t="s">
        <v>4649</v>
      </c>
      <c r="I1261" t="s">
        <v>547</v>
      </c>
      <c r="J1261" t="s">
        <v>4650</v>
      </c>
    </row>
    <row r="1262" spans="1:10" ht="16" x14ac:dyDescent="0.2">
      <c r="A1262" t="s">
        <v>4651</v>
      </c>
      <c r="B1262" t="s">
        <v>4652</v>
      </c>
      <c r="C1262" t="s">
        <v>4653</v>
      </c>
      <c r="D1262">
        <v>2</v>
      </c>
      <c r="E1262">
        <v>272</v>
      </c>
      <c r="F1262" t="s">
        <v>13</v>
      </c>
      <c r="G1262" t="s">
        <v>4643</v>
      </c>
      <c r="H1262" s="3" t="s">
        <v>4654</v>
      </c>
      <c r="I1262" t="s">
        <v>547</v>
      </c>
      <c r="J1262" t="s">
        <v>4655</v>
      </c>
    </row>
    <row r="1263" spans="1:10" ht="16" x14ac:dyDescent="0.2">
      <c r="A1263" t="s">
        <v>4651</v>
      </c>
      <c r="B1263" t="s">
        <v>4656</v>
      </c>
      <c r="C1263" t="s">
        <v>4657</v>
      </c>
      <c r="D1263">
        <v>3</v>
      </c>
      <c r="E1263">
        <v>272</v>
      </c>
      <c r="F1263" t="s">
        <v>13</v>
      </c>
      <c r="G1263" t="s">
        <v>4643</v>
      </c>
      <c r="H1263" s="3" t="s">
        <v>4654</v>
      </c>
      <c r="I1263" t="s">
        <v>547</v>
      </c>
      <c r="J1263" t="s">
        <v>4655</v>
      </c>
    </row>
    <row r="1264" spans="1:10" ht="16" x14ac:dyDescent="0.2">
      <c r="A1264" t="s">
        <v>4658</v>
      </c>
      <c r="B1264" t="s">
        <v>4659</v>
      </c>
      <c r="C1264" t="s">
        <v>4660</v>
      </c>
      <c r="D1264">
        <v>1</v>
      </c>
      <c r="E1264">
        <v>272</v>
      </c>
      <c r="F1264" t="s">
        <v>13</v>
      </c>
      <c r="G1264" t="s">
        <v>4643</v>
      </c>
      <c r="H1264" s="3" t="s">
        <v>4644</v>
      </c>
      <c r="I1264" t="s">
        <v>547</v>
      </c>
      <c r="J1264" t="s">
        <v>4661</v>
      </c>
    </row>
    <row r="1265" spans="1:10" ht="16" x14ac:dyDescent="0.2">
      <c r="A1265" t="s">
        <v>4662</v>
      </c>
      <c r="B1265" t="s">
        <v>4663</v>
      </c>
      <c r="C1265" t="s">
        <v>4664</v>
      </c>
      <c r="D1265">
        <v>1</v>
      </c>
      <c r="E1265">
        <v>272</v>
      </c>
      <c r="F1265" t="s">
        <v>13</v>
      </c>
      <c r="G1265" t="s">
        <v>4643</v>
      </c>
      <c r="H1265" s="3" t="s">
        <v>4665</v>
      </c>
      <c r="I1265" t="s">
        <v>547</v>
      </c>
      <c r="J1265" t="s">
        <v>4666</v>
      </c>
    </row>
    <row r="1266" spans="1:10" ht="16" x14ac:dyDescent="0.2">
      <c r="A1266" t="s">
        <v>4667</v>
      </c>
      <c r="B1266" t="s">
        <v>4668</v>
      </c>
      <c r="C1266" t="s">
        <v>4669</v>
      </c>
      <c r="D1266">
        <v>1</v>
      </c>
      <c r="E1266">
        <v>272</v>
      </c>
      <c r="F1266" t="s">
        <v>13</v>
      </c>
      <c r="G1266" t="s">
        <v>4643</v>
      </c>
      <c r="H1266" s="3" t="s">
        <v>4644</v>
      </c>
      <c r="I1266" t="s">
        <v>547</v>
      </c>
      <c r="J1266" t="s">
        <v>4670</v>
      </c>
    </row>
    <row r="1267" spans="1:10" ht="16" x14ac:dyDescent="0.2">
      <c r="A1267" t="s">
        <v>4671</v>
      </c>
      <c r="B1267" t="s">
        <v>4672</v>
      </c>
      <c r="C1267" t="s">
        <v>4673</v>
      </c>
      <c r="D1267">
        <v>1</v>
      </c>
      <c r="E1267">
        <v>272</v>
      </c>
      <c r="F1267" t="s">
        <v>13</v>
      </c>
      <c r="G1267" t="s">
        <v>4643</v>
      </c>
      <c r="H1267" s="3" t="s">
        <v>4674</v>
      </c>
      <c r="I1267" t="s">
        <v>547</v>
      </c>
      <c r="J1267" t="s">
        <v>4675</v>
      </c>
    </row>
    <row r="1268" spans="1:10" ht="16" x14ac:dyDescent="0.2">
      <c r="A1268" t="s">
        <v>4671</v>
      </c>
      <c r="B1268" t="s">
        <v>4676</v>
      </c>
      <c r="C1268" t="s">
        <v>4677</v>
      </c>
      <c r="D1268">
        <v>2</v>
      </c>
      <c r="E1268">
        <v>272</v>
      </c>
      <c r="F1268" t="s">
        <v>13</v>
      </c>
      <c r="G1268" t="s">
        <v>4643</v>
      </c>
      <c r="H1268" s="3" t="s">
        <v>4674</v>
      </c>
      <c r="I1268" t="s">
        <v>547</v>
      </c>
      <c r="J1268" t="s">
        <v>4675</v>
      </c>
    </row>
    <row r="1269" spans="1:10" ht="16" x14ac:dyDescent="0.2">
      <c r="A1269" t="s">
        <v>4678</v>
      </c>
      <c r="B1269" t="s">
        <v>4679</v>
      </c>
      <c r="C1269" t="s">
        <v>4680</v>
      </c>
      <c r="D1269">
        <v>6</v>
      </c>
      <c r="E1269">
        <v>272</v>
      </c>
      <c r="F1269" t="s">
        <v>13</v>
      </c>
      <c r="G1269" t="s">
        <v>4643</v>
      </c>
      <c r="H1269" s="3" t="s">
        <v>4644</v>
      </c>
      <c r="I1269" t="s">
        <v>547</v>
      </c>
      <c r="J1269" t="s">
        <v>4681</v>
      </c>
    </row>
    <row r="1270" spans="1:10" ht="16" x14ac:dyDescent="0.2">
      <c r="A1270" t="s">
        <v>4682</v>
      </c>
      <c r="B1270" t="s">
        <v>4683</v>
      </c>
      <c r="C1270" t="s">
        <v>4684</v>
      </c>
      <c r="D1270">
        <v>1</v>
      </c>
      <c r="E1270">
        <v>272</v>
      </c>
      <c r="F1270" t="s">
        <v>13</v>
      </c>
      <c r="G1270" t="s">
        <v>4643</v>
      </c>
      <c r="H1270" s="3" t="s">
        <v>4644</v>
      </c>
      <c r="I1270" t="s">
        <v>547</v>
      </c>
      <c r="J1270" t="s">
        <v>4685</v>
      </c>
    </row>
    <row r="1271" spans="1:10" ht="16" x14ac:dyDescent="0.2">
      <c r="A1271" t="s">
        <v>4686</v>
      </c>
      <c r="B1271" t="s">
        <v>4687</v>
      </c>
      <c r="C1271" t="s">
        <v>4688</v>
      </c>
      <c r="D1271">
        <v>5</v>
      </c>
      <c r="E1271">
        <v>272</v>
      </c>
      <c r="F1271" t="s">
        <v>13</v>
      </c>
      <c r="G1271" t="s">
        <v>4643</v>
      </c>
      <c r="H1271" s="3" t="s">
        <v>4644</v>
      </c>
      <c r="I1271" t="s">
        <v>547</v>
      </c>
      <c r="J1271" t="s">
        <v>4689</v>
      </c>
    </row>
    <row r="1272" spans="1:10" ht="16" x14ac:dyDescent="0.2">
      <c r="A1272" t="s">
        <v>4651</v>
      </c>
      <c r="B1272" t="s">
        <v>4690</v>
      </c>
      <c r="C1272" t="s">
        <v>4691</v>
      </c>
      <c r="D1272">
        <v>4</v>
      </c>
      <c r="E1272">
        <v>272</v>
      </c>
      <c r="F1272" t="s">
        <v>13</v>
      </c>
      <c r="G1272" t="s">
        <v>4643</v>
      </c>
      <c r="H1272" s="3" t="s">
        <v>4654</v>
      </c>
      <c r="I1272" t="s">
        <v>547</v>
      </c>
      <c r="J1272" t="s">
        <v>4655</v>
      </c>
    </row>
    <row r="1273" spans="1:10" ht="16" x14ac:dyDescent="0.2">
      <c r="A1273" t="s">
        <v>4651</v>
      </c>
      <c r="B1273" t="s">
        <v>4692</v>
      </c>
      <c r="C1273" t="s">
        <v>4693</v>
      </c>
      <c r="D1273">
        <v>5</v>
      </c>
      <c r="E1273">
        <v>272</v>
      </c>
      <c r="F1273" t="s">
        <v>13</v>
      </c>
      <c r="G1273" t="s">
        <v>4643</v>
      </c>
      <c r="H1273" s="3" t="s">
        <v>4654</v>
      </c>
      <c r="I1273" t="s">
        <v>547</v>
      </c>
      <c r="J1273" t="s">
        <v>4655</v>
      </c>
    </row>
    <row r="1274" spans="1:10" ht="16" x14ac:dyDescent="0.2">
      <c r="A1274" t="s">
        <v>4651</v>
      </c>
      <c r="B1274" t="s">
        <v>4694</v>
      </c>
      <c r="C1274" t="s">
        <v>4695</v>
      </c>
      <c r="D1274">
        <v>1</v>
      </c>
      <c r="E1274">
        <v>272</v>
      </c>
      <c r="F1274" t="s">
        <v>13</v>
      </c>
      <c r="G1274" t="s">
        <v>4643</v>
      </c>
      <c r="H1274" s="3" t="s">
        <v>4654</v>
      </c>
      <c r="I1274" t="s">
        <v>547</v>
      </c>
      <c r="J1274" t="s">
        <v>4655</v>
      </c>
    </row>
    <row r="1275" spans="1:10" ht="16" x14ac:dyDescent="0.2">
      <c r="A1275" t="s">
        <v>4696</v>
      </c>
      <c r="B1275" t="s">
        <v>4697</v>
      </c>
      <c r="C1275" t="s">
        <v>4698</v>
      </c>
      <c r="D1275">
        <v>1</v>
      </c>
      <c r="E1275">
        <v>272</v>
      </c>
      <c r="F1275" t="s">
        <v>13</v>
      </c>
      <c r="G1275" t="s">
        <v>4643</v>
      </c>
      <c r="H1275" s="3" t="s">
        <v>4699</v>
      </c>
      <c r="I1275" t="s">
        <v>547</v>
      </c>
      <c r="J1275" t="s">
        <v>4700</v>
      </c>
    </row>
    <row r="1276" spans="1:10" ht="16" x14ac:dyDescent="0.2">
      <c r="A1276" t="s">
        <v>4701</v>
      </c>
      <c r="B1276" t="s">
        <v>4702</v>
      </c>
      <c r="C1276" t="s">
        <v>4703</v>
      </c>
      <c r="D1276">
        <v>4</v>
      </c>
      <c r="E1276">
        <v>272</v>
      </c>
      <c r="F1276" t="s">
        <v>13</v>
      </c>
      <c r="G1276" t="s">
        <v>4643</v>
      </c>
      <c r="H1276" s="3" t="s">
        <v>4704</v>
      </c>
      <c r="I1276" t="s">
        <v>547</v>
      </c>
      <c r="J1276" t="s">
        <v>4705</v>
      </c>
    </row>
    <row r="1277" spans="1:10" ht="16" x14ac:dyDescent="0.2">
      <c r="A1277" t="s">
        <v>4706</v>
      </c>
      <c r="B1277" t="s">
        <v>4707</v>
      </c>
      <c r="C1277" t="s">
        <v>4708</v>
      </c>
      <c r="D1277">
        <v>1</v>
      </c>
      <c r="E1277" t="s">
        <v>13</v>
      </c>
      <c r="F1277" t="s">
        <v>13</v>
      </c>
      <c r="G1277" t="s">
        <v>4709</v>
      </c>
      <c r="H1277" s="3" t="s">
        <v>4710</v>
      </c>
      <c r="I1277" t="s">
        <v>547</v>
      </c>
      <c r="J1277" t="s">
        <v>4711</v>
      </c>
    </row>
    <row r="1278" spans="1:10" ht="16" x14ac:dyDescent="0.2">
      <c r="A1278" t="s">
        <v>2553</v>
      </c>
      <c r="B1278" t="s">
        <v>4712</v>
      </c>
      <c r="C1278" t="s">
        <v>4713</v>
      </c>
      <c r="D1278">
        <v>3</v>
      </c>
      <c r="E1278" t="s">
        <v>13</v>
      </c>
      <c r="F1278" t="s">
        <v>13</v>
      </c>
      <c r="G1278" t="s">
        <v>4709</v>
      </c>
      <c r="H1278" s="3" t="s">
        <v>4714</v>
      </c>
      <c r="I1278" t="s">
        <v>547</v>
      </c>
      <c r="J1278" t="s">
        <v>2558</v>
      </c>
    </row>
    <row r="1279" spans="1:10" ht="16" x14ac:dyDescent="0.2">
      <c r="A1279" t="s">
        <v>4715</v>
      </c>
      <c r="B1279" t="s">
        <v>4716</v>
      </c>
      <c r="C1279" t="s">
        <v>4717</v>
      </c>
      <c r="D1279">
        <v>1</v>
      </c>
      <c r="E1279" t="s">
        <v>13</v>
      </c>
      <c r="F1279" t="s">
        <v>13</v>
      </c>
      <c r="G1279" t="s">
        <v>4709</v>
      </c>
      <c r="H1279" s="3" t="s">
        <v>4714</v>
      </c>
      <c r="I1279" t="s">
        <v>547</v>
      </c>
      <c r="J1279" t="s">
        <v>4718</v>
      </c>
    </row>
    <row r="1280" spans="1:10" ht="16" x14ac:dyDescent="0.2">
      <c r="A1280" t="s">
        <v>4706</v>
      </c>
      <c r="B1280" t="s">
        <v>4719</v>
      </c>
      <c r="C1280" t="s">
        <v>4720</v>
      </c>
      <c r="D1280">
        <v>2</v>
      </c>
      <c r="E1280" t="s">
        <v>13</v>
      </c>
      <c r="F1280" t="s">
        <v>13</v>
      </c>
      <c r="G1280" t="s">
        <v>4709</v>
      </c>
      <c r="H1280" s="3" t="s">
        <v>4714</v>
      </c>
      <c r="I1280" t="s">
        <v>547</v>
      </c>
      <c r="J1280" t="s">
        <v>4711</v>
      </c>
    </row>
    <row r="1281" spans="1:10" ht="16" x14ac:dyDescent="0.2">
      <c r="A1281" t="s">
        <v>4721</v>
      </c>
      <c r="B1281" t="s">
        <v>4722</v>
      </c>
      <c r="C1281" t="s">
        <v>4723</v>
      </c>
      <c r="D1281">
        <v>3</v>
      </c>
      <c r="E1281" t="s">
        <v>13</v>
      </c>
      <c r="F1281" t="s">
        <v>13</v>
      </c>
      <c r="G1281" t="s">
        <v>4709</v>
      </c>
      <c r="H1281" s="3" t="s">
        <v>4714</v>
      </c>
      <c r="I1281" t="s">
        <v>547</v>
      </c>
      <c r="J1281" t="s">
        <v>4724</v>
      </c>
    </row>
    <row r="1282" spans="1:10" ht="16" x14ac:dyDescent="0.2">
      <c r="A1282" t="s">
        <v>4725</v>
      </c>
      <c r="B1282" t="s">
        <v>4726</v>
      </c>
      <c r="C1282" t="s">
        <v>4727</v>
      </c>
      <c r="D1282">
        <v>4</v>
      </c>
      <c r="E1282" t="s">
        <v>13</v>
      </c>
      <c r="F1282" t="s">
        <v>13</v>
      </c>
      <c r="G1282" t="s">
        <v>4709</v>
      </c>
      <c r="H1282" s="3" t="s">
        <v>4710</v>
      </c>
      <c r="I1282" t="s">
        <v>547</v>
      </c>
      <c r="J1282" t="s">
        <v>4728</v>
      </c>
    </row>
    <row r="1283" spans="1:10" ht="16" x14ac:dyDescent="0.2">
      <c r="A1283" t="s">
        <v>4729</v>
      </c>
      <c r="B1283" t="s">
        <v>4730</v>
      </c>
      <c r="C1283" t="s">
        <v>4731</v>
      </c>
      <c r="D1283">
        <v>3</v>
      </c>
      <c r="E1283" t="s">
        <v>13</v>
      </c>
      <c r="F1283" t="s">
        <v>13</v>
      </c>
      <c r="G1283" t="s">
        <v>4709</v>
      </c>
      <c r="H1283" s="3" t="s">
        <v>4732</v>
      </c>
      <c r="I1283" t="s">
        <v>547</v>
      </c>
      <c r="J1283" t="s">
        <v>4733</v>
      </c>
    </row>
    <row r="1284" spans="1:10" ht="16" x14ac:dyDescent="0.2">
      <c r="A1284" t="s">
        <v>4734</v>
      </c>
      <c r="B1284" t="s">
        <v>4707</v>
      </c>
      <c r="C1284" t="s">
        <v>4708</v>
      </c>
      <c r="D1284">
        <v>1</v>
      </c>
      <c r="E1284" t="s">
        <v>13</v>
      </c>
      <c r="F1284" t="s">
        <v>13</v>
      </c>
      <c r="G1284" t="s">
        <v>4709</v>
      </c>
      <c r="H1284" s="3" t="s">
        <v>4710</v>
      </c>
      <c r="I1284" t="s">
        <v>547</v>
      </c>
      <c r="J1284" t="s">
        <v>4735</v>
      </c>
    </row>
    <row r="1285" spans="1:10" ht="16" x14ac:dyDescent="0.2">
      <c r="A1285" t="s">
        <v>4736</v>
      </c>
      <c r="B1285" t="s">
        <v>4737</v>
      </c>
      <c r="C1285" t="s">
        <v>4738</v>
      </c>
      <c r="D1285">
        <v>3</v>
      </c>
      <c r="E1285" t="s">
        <v>13</v>
      </c>
      <c r="F1285" t="s">
        <v>13</v>
      </c>
      <c r="G1285" t="s">
        <v>4709</v>
      </c>
      <c r="H1285" s="3" t="s">
        <v>4714</v>
      </c>
      <c r="I1285" t="s">
        <v>547</v>
      </c>
      <c r="J1285" t="s">
        <v>4739</v>
      </c>
    </row>
    <row r="1286" spans="1:10" ht="16" x14ac:dyDescent="0.2">
      <c r="A1286" t="s">
        <v>4740</v>
      </c>
      <c r="B1286" t="s">
        <v>4741</v>
      </c>
      <c r="C1286" t="s">
        <v>4742</v>
      </c>
      <c r="D1286">
        <v>3</v>
      </c>
      <c r="E1286" t="s">
        <v>13</v>
      </c>
      <c r="F1286" t="s">
        <v>13</v>
      </c>
      <c r="G1286" t="s">
        <v>4709</v>
      </c>
      <c r="H1286" s="3" t="s">
        <v>4714</v>
      </c>
      <c r="I1286" t="s">
        <v>547</v>
      </c>
      <c r="J1286" t="s">
        <v>4743</v>
      </c>
    </row>
    <row r="1287" spans="1:10" ht="16" x14ac:dyDescent="0.2">
      <c r="A1287" t="s">
        <v>4706</v>
      </c>
      <c r="B1287" t="s">
        <v>4730</v>
      </c>
      <c r="C1287" t="s">
        <v>4731</v>
      </c>
      <c r="D1287">
        <v>4</v>
      </c>
      <c r="E1287" t="s">
        <v>13</v>
      </c>
      <c r="F1287" t="s">
        <v>13</v>
      </c>
      <c r="G1287" t="s">
        <v>4709</v>
      </c>
      <c r="H1287" s="3" t="s">
        <v>4714</v>
      </c>
      <c r="I1287" t="s">
        <v>547</v>
      </c>
      <c r="J1287" t="s">
        <v>4711</v>
      </c>
    </row>
    <row r="1288" spans="1:10" ht="16" x14ac:dyDescent="0.2">
      <c r="A1288" t="s">
        <v>4744</v>
      </c>
      <c r="B1288" t="s">
        <v>4722</v>
      </c>
      <c r="C1288" t="s">
        <v>4723</v>
      </c>
      <c r="D1288">
        <v>3</v>
      </c>
      <c r="E1288" t="s">
        <v>13</v>
      </c>
      <c r="F1288" t="s">
        <v>13</v>
      </c>
      <c r="G1288" t="s">
        <v>4709</v>
      </c>
      <c r="H1288" s="3" t="s">
        <v>4714</v>
      </c>
      <c r="I1288" t="s">
        <v>547</v>
      </c>
      <c r="J1288" t="s">
        <v>4745</v>
      </c>
    </row>
    <row r="1289" spans="1:10" ht="16" x14ac:dyDescent="0.2">
      <c r="A1289" t="s">
        <v>4746</v>
      </c>
      <c r="B1289" t="s">
        <v>4730</v>
      </c>
      <c r="C1289" t="s">
        <v>4731</v>
      </c>
      <c r="D1289">
        <v>2</v>
      </c>
      <c r="E1289" t="s">
        <v>13</v>
      </c>
      <c r="F1289" t="s">
        <v>13</v>
      </c>
      <c r="G1289" t="s">
        <v>4709</v>
      </c>
      <c r="H1289" s="3" t="s">
        <v>4732</v>
      </c>
      <c r="I1289" t="s">
        <v>547</v>
      </c>
      <c r="J1289" t="s">
        <v>4747</v>
      </c>
    </row>
    <row r="1290" spans="1:10" ht="16" x14ac:dyDescent="0.2">
      <c r="A1290" t="s">
        <v>4748</v>
      </c>
      <c r="B1290" t="s">
        <v>4749</v>
      </c>
      <c r="C1290" t="s">
        <v>4750</v>
      </c>
      <c r="D1290">
        <v>1</v>
      </c>
      <c r="E1290" t="s">
        <v>13</v>
      </c>
      <c r="F1290" t="s">
        <v>13</v>
      </c>
      <c r="G1290" t="s">
        <v>4709</v>
      </c>
      <c r="H1290" s="3" t="s">
        <v>4714</v>
      </c>
      <c r="I1290" t="s">
        <v>547</v>
      </c>
      <c r="J1290" t="s">
        <v>4751</v>
      </c>
    </row>
    <row r="1291" spans="1:10" ht="16" x14ac:dyDescent="0.2">
      <c r="A1291" t="s">
        <v>4752</v>
      </c>
      <c r="B1291" t="s">
        <v>4753</v>
      </c>
      <c r="C1291" t="s">
        <v>4754</v>
      </c>
      <c r="D1291">
        <v>3</v>
      </c>
      <c r="E1291" t="s">
        <v>13</v>
      </c>
      <c r="F1291" t="s">
        <v>13</v>
      </c>
      <c r="G1291" t="s">
        <v>4755</v>
      </c>
      <c r="H1291" s="3" t="s">
        <v>4756</v>
      </c>
      <c r="I1291" t="s">
        <v>547</v>
      </c>
      <c r="J1291" t="s">
        <v>4757</v>
      </c>
    </row>
    <row r="1292" spans="1:10" ht="16" x14ac:dyDescent="0.2">
      <c r="A1292" t="s">
        <v>4758</v>
      </c>
      <c r="B1292" t="s">
        <v>4759</v>
      </c>
      <c r="C1292" t="s">
        <v>4760</v>
      </c>
      <c r="D1292">
        <v>3</v>
      </c>
      <c r="E1292" t="s">
        <v>13</v>
      </c>
      <c r="F1292" t="s">
        <v>13</v>
      </c>
      <c r="G1292" t="s">
        <v>4755</v>
      </c>
      <c r="H1292" s="3" t="s">
        <v>4756</v>
      </c>
      <c r="I1292" t="s">
        <v>547</v>
      </c>
      <c r="J1292" t="s">
        <v>4761</v>
      </c>
    </row>
    <row r="1293" spans="1:10" ht="16" x14ac:dyDescent="0.2">
      <c r="A1293" t="s">
        <v>4752</v>
      </c>
      <c r="B1293" t="s">
        <v>4762</v>
      </c>
      <c r="C1293" t="s">
        <v>4763</v>
      </c>
      <c r="D1293">
        <v>1</v>
      </c>
      <c r="E1293" t="s">
        <v>13</v>
      </c>
      <c r="F1293" t="s">
        <v>13</v>
      </c>
      <c r="G1293" t="s">
        <v>4755</v>
      </c>
      <c r="H1293" s="3" t="s">
        <v>4756</v>
      </c>
      <c r="I1293" t="s">
        <v>547</v>
      </c>
      <c r="J1293" t="s">
        <v>4757</v>
      </c>
    </row>
    <row r="1294" spans="1:10" ht="16" x14ac:dyDescent="0.2">
      <c r="A1294" t="s">
        <v>4748</v>
      </c>
      <c r="B1294" t="s">
        <v>2574</v>
      </c>
      <c r="C1294" t="s">
        <v>4764</v>
      </c>
      <c r="D1294">
        <v>2</v>
      </c>
      <c r="E1294" t="s">
        <v>13</v>
      </c>
      <c r="F1294" t="s">
        <v>13</v>
      </c>
      <c r="G1294" t="s">
        <v>4755</v>
      </c>
      <c r="H1294" s="3" t="s">
        <v>4765</v>
      </c>
      <c r="I1294" t="s">
        <v>547</v>
      </c>
      <c r="J1294" t="s">
        <v>4751</v>
      </c>
    </row>
    <row r="1295" spans="1:10" ht="16" x14ac:dyDescent="0.2">
      <c r="A1295" t="s">
        <v>4752</v>
      </c>
      <c r="B1295" t="s">
        <v>4766</v>
      </c>
      <c r="C1295" t="s">
        <v>4767</v>
      </c>
      <c r="D1295">
        <v>5</v>
      </c>
      <c r="E1295" t="s">
        <v>13</v>
      </c>
      <c r="F1295" t="s">
        <v>13</v>
      </c>
      <c r="G1295" t="s">
        <v>4755</v>
      </c>
      <c r="H1295" s="3" t="s">
        <v>4768</v>
      </c>
      <c r="I1295" t="s">
        <v>547</v>
      </c>
      <c r="J1295" t="s">
        <v>4757</v>
      </c>
    </row>
    <row r="1296" spans="1:10" ht="16" x14ac:dyDescent="0.2">
      <c r="A1296" t="s">
        <v>4769</v>
      </c>
      <c r="B1296" t="s">
        <v>4770</v>
      </c>
      <c r="C1296" t="s">
        <v>4771</v>
      </c>
      <c r="D1296">
        <v>1</v>
      </c>
      <c r="E1296" t="s">
        <v>13</v>
      </c>
      <c r="F1296" t="s">
        <v>13</v>
      </c>
      <c r="G1296" t="s">
        <v>4755</v>
      </c>
      <c r="H1296" s="3" t="s">
        <v>4756</v>
      </c>
      <c r="I1296" t="s">
        <v>547</v>
      </c>
      <c r="J1296" t="s">
        <v>4772</v>
      </c>
    </row>
    <row r="1297" spans="1:10" ht="16" x14ac:dyDescent="0.2">
      <c r="A1297" t="s">
        <v>4752</v>
      </c>
      <c r="B1297" t="s">
        <v>4773</v>
      </c>
      <c r="C1297" t="s">
        <v>4774</v>
      </c>
      <c r="D1297">
        <v>4</v>
      </c>
      <c r="E1297" t="s">
        <v>13</v>
      </c>
      <c r="F1297" t="s">
        <v>13</v>
      </c>
      <c r="G1297" t="s">
        <v>4755</v>
      </c>
      <c r="H1297" s="3" t="s">
        <v>4768</v>
      </c>
      <c r="I1297" t="s">
        <v>547</v>
      </c>
      <c r="J1297" t="s">
        <v>4757</v>
      </c>
    </row>
    <row r="1298" spans="1:10" ht="16" x14ac:dyDescent="0.2">
      <c r="A1298" t="s">
        <v>4752</v>
      </c>
      <c r="B1298" t="s">
        <v>4775</v>
      </c>
      <c r="C1298" t="s">
        <v>4776</v>
      </c>
      <c r="D1298">
        <v>2</v>
      </c>
      <c r="E1298" t="s">
        <v>13</v>
      </c>
      <c r="F1298" t="s">
        <v>13</v>
      </c>
      <c r="G1298" t="s">
        <v>4755</v>
      </c>
      <c r="H1298" s="3" t="s">
        <v>4756</v>
      </c>
      <c r="I1298" t="s">
        <v>547</v>
      </c>
      <c r="J1298" t="s">
        <v>4757</v>
      </c>
    </row>
    <row r="1299" spans="1:10" ht="16" x14ac:dyDescent="0.2">
      <c r="A1299" t="s">
        <v>4777</v>
      </c>
      <c r="B1299" t="s">
        <v>4778</v>
      </c>
      <c r="C1299" t="s">
        <v>4779</v>
      </c>
      <c r="D1299">
        <v>1</v>
      </c>
      <c r="E1299" t="s">
        <v>23008</v>
      </c>
      <c r="F1299" t="s">
        <v>13</v>
      </c>
      <c r="G1299" t="s">
        <v>4780</v>
      </c>
      <c r="H1299" s="3" t="s">
        <v>4781</v>
      </c>
      <c r="I1299" t="s">
        <v>547</v>
      </c>
      <c r="J1299" t="s">
        <v>4782</v>
      </c>
    </row>
    <row r="1300" spans="1:10" ht="16" x14ac:dyDescent="0.2">
      <c r="A1300" t="s">
        <v>4783</v>
      </c>
      <c r="B1300" t="s">
        <v>4784</v>
      </c>
      <c r="C1300" t="s">
        <v>4785</v>
      </c>
      <c r="D1300">
        <v>4</v>
      </c>
      <c r="E1300" t="s">
        <v>637</v>
      </c>
      <c r="F1300" t="s">
        <v>13</v>
      </c>
      <c r="G1300" t="s">
        <v>4786</v>
      </c>
      <c r="H1300" s="3" t="s">
        <v>4787</v>
      </c>
      <c r="I1300" t="s">
        <v>547</v>
      </c>
      <c r="J1300" t="s">
        <v>4788</v>
      </c>
    </row>
    <row r="1301" spans="1:10" ht="16" x14ac:dyDescent="0.2">
      <c r="A1301" t="s">
        <v>4789</v>
      </c>
      <c r="B1301" t="s">
        <v>4790</v>
      </c>
      <c r="C1301" t="s">
        <v>4791</v>
      </c>
      <c r="D1301">
        <v>2</v>
      </c>
      <c r="E1301" t="s">
        <v>1246</v>
      </c>
      <c r="F1301" t="s">
        <v>13</v>
      </c>
      <c r="G1301" t="s">
        <v>4792</v>
      </c>
      <c r="H1301" s="3" t="s">
        <v>4793</v>
      </c>
      <c r="I1301" t="s">
        <v>547</v>
      </c>
      <c r="J1301" t="s">
        <v>4794</v>
      </c>
    </row>
    <row r="1302" spans="1:10" ht="16" x14ac:dyDescent="0.2">
      <c r="A1302" t="s">
        <v>4789</v>
      </c>
      <c r="B1302" t="s">
        <v>4795</v>
      </c>
      <c r="C1302" t="s">
        <v>4796</v>
      </c>
      <c r="D1302">
        <v>1</v>
      </c>
      <c r="E1302" t="s">
        <v>1246</v>
      </c>
      <c r="F1302" t="s">
        <v>13</v>
      </c>
      <c r="G1302" t="s">
        <v>4792</v>
      </c>
      <c r="H1302" s="3" t="s">
        <v>4793</v>
      </c>
      <c r="I1302" t="s">
        <v>547</v>
      </c>
      <c r="J1302" t="s">
        <v>4794</v>
      </c>
    </row>
    <row r="1303" spans="1:10" ht="16" x14ac:dyDescent="0.2">
      <c r="A1303" t="s">
        <v>4797</v>
      </c>
      <c r="B1303" t="s">
        <v>4798</v>
      </c>
      <c r="C1303" t="s">
        <v>4799</v>
      </c>
      <c r="D1303">
        <v>3</v>
      </c>
      <c r="E1303" t="s">
        <v>1246</v>
      </c>
      <c r="F1303" t="s">
        <v>13</v>
      </c>
      <c r="G1303" t="s">
        <v>4792</v>
      </c>
      <c r="H1303" s="3" t="s">
        <v>4793</v>
      </c>
      <c r="I1303" t="s">
        <v>547</v>
      </c>
      <c r="J1303" t="s">
        <v>4800</v>
      </c>
    </row>
    <row r="1304" spans="1:10" ht="16" x14ac:dyDescent="0.2">
      <c r="A1304" t="s">
        <v>4797</v>
      </c>
      <c r="B1304" t="s">
        <v>4801</v>
      </c>
      <c r="C1304" t="s">
        <v>4802</v>
      </c>
      <c r="D1304">
        <v>1</v>
      </c>
      <c r="E1304" t="s">
        <v>1246</v>
      </c>
      <c r="F1304" t="s">
        <v>13</v>
      </c>
      <c r="G1304" t="s">
        <v>4792</v>
      </c>
      <c r="H1304" s="3" t="s">
        <v>4793</v>
      </c>
      <c r="I1304" t="s">
        <v>547</v>
      </c>
      <c r="J1304" t="s">
        <v>4800</v>
      </c>
    </row>
    <row r="1305" spans="1:10" ht="16" x14ac:dyDescent="0.2">
      <c r="A1305" t="s">
        <v>4797</v>
      </c>
      <c r="B1305" t="s">
        <v>4803</v>
      </c>
      <c r="C1305" t="s">
        <v>4804</v>
      </c>
      <c r="D1305">
        <v>2</v>
      </c>
      <c r="E1305" t="s">
        <v>1246</v>
      </c>
      <c r="F1305" t="s">
        <v>13</v>
      </c>
      <c r="G1305" t="s">
        <v>4792</v>
      </c>
      <c r="H1305" s="3" t="s">
        <v>4793</v>
      </c>
      <c r="I1305" t="s">
        <v>547</v>
      </c>
      <c r="J1305" t="s">
        <v>4800</v>
      </c>
    </row>
    <row r="1306" spans="1:10" ht="16" x14ac:dyDescent="0.2">
      <c r="A1306" t="s">
        <v>4805</v>
      </c>
      <c r="B1306" t="s">
        <v>4806</v>
      </c>
      <c r="C1306" t="s">
        <v>4807</v>
      </c>
      <c r="D1306">
        <v>2</v>
      </c>
      <c r="E1306" t="s">
        <v>1246</v>
      </c>
      <c r="F1306" t="s">
        <v>13</v>
      </c>
      <c r="G1306" t="s">
        <v>4792</v>
      </c>
      <c r="H1306" s="3" t="s">
        <v>4808</v>
      </c>
      <c r="I1306" t="s">
        <v>547</v>
      </c>
      <c r="J1306" t="s">
        <v>4809</v>
      </c>
    </row>
    <row r="1307" spans="1:10" ht="16" x14ac:dyDescent="0.2">
      <c r="A1307" t="s">
        <v>4805</v>
      </c>
      <c r="B1307" t="s">
        <v>4810</v>
      </c>
      <c r="C1307" t="s">
        <v>4811</v>
      </c>
      <c r="D1307">
        <v>1</v>
      </c>
      <c r="E1307" t="s">
        <v>1246</v>
      </c>
      <c r="F1307" t="s">
        <v>13</v>
      </c>
      <c r="G1307" t="s">
        <v>4792</v>
      </c>
      <c r="H1307" s="3" t="s">
        <v>4808</v>
      </c>
      <c r="I1307" t="s">
        <v>547</v>
      </c>
      <c r="J1307" t="s">
        <v>4809</v>
      </c>
    </row>
    <row r="1308" spans="1:10" ht="16" x14ac:dyDescent="0.2">
      <c r="A1308" t="s">
        <v>4725</v>
      </c>
      <c r="B1308" t="s">
        <v>4812</v>
      </c>
      <c r="C1308" t="s">
        <v>4813</v>
      </c>
      <c r="D1308">
        <v>1</v>
      </c>
      <c r="E1308" t="s">
        <v>13</v>
      </c>
      <c r="F1308" t="s">
        <v>13</v>
      </c>
      <c r="G1308" t="s">
        <v>4814</v>
      </c>
      <c r="H1308" s="3" t="s">
        <v>4815</v>
      </c>
      <c r="I1308" t="s">
        <v>547</v>
      </c>
      <c r="J1308" t="s">
        <v>4728</v>
      </c>
    </row>
    <row r="1309" spans="1:10" ht="16" x14ac:dyDescent="0.2">
      <c r="A1309" t="s">
        <v>4725</v>
      </c>
      <c r="B1309" t="s">
        <v>4816</v>
      </c>
      <c r="C1309" t="s">
        <v>4817</v>
      </c>
      <c r="D1309">
        <v>3</v>
      </c>
      <c r="E1309" t="s">
        <v>13</v>
      </c>
      <c r="F1309" t="s">
        <v>13</v>
      </c>
      <c r="G1309" t="s">
        <v>4814</v>
      </c>
      <c r="H1309" s="3" t="s">
        <v>4815</v>
      </c>
      <c r="I1309" t="s">
        <v>547</v>
      </c>
      <c r="J1309" t="s">
        <v>4728</v>
      </c>
    </row>
    <row r="1310" spans="1:10" ht="16" x14ac:dyDescent="0.2">
      <c r="A1310" t="s">
        <v>4725</v>
      </c>
      <c r="B1310" t="s">
        <v>4818</v>
      </c>
      <c r="C1310" t="s">
        <v>4819</v>
      </c>
      <c r="D1310">
        <v>2</v>
      </c>
      <c r="E1310" t="s">
        <v>13</v>
      </c>
      <c r="F1310" t="s">
        <v>13</v>
      </c>
      <c r="G1310" t="s">
        <v>4814</v>
      </c>
      <c r="H1310" s="3" t="s">
        <v>4815</v>
      </c>
      <c r="I1310" t="s">
        <v>547</v>
      </c>
      <c r="J1310" t="s">
        <v>4728</v>
      </c>
    </row>
    <row r="1311" spans="1:10" ht="16" x14ac:dyDescent="0.2">
      <c r="A1311" t="s">
        <v>1884</v>
      </c>
      <c r="B1311" t="s">
        <v>4820</v>
      </c>
      <c r="C1311" t="s">
        <v>4821</v>
      </c>
      <c r="D1311">
        <v>5</v>
      </c>
      <c r="E1311" t="s">
        <v>4822</v>
      </c>
      <c r="F1311" t="s">
        <v>13</v>
      </c>
      <c r="G1311" t="s">
        <v>4823</v>
      </c>
      <c r="H1311" s="3" t="s">
        <v>4824</v>
      </c>
      <c r="I1311" t="s">
        <v>262</v>
      </c>
      <c r="J1311" t="s">
        <v>1889</v>
      </c>
    </row>
    <row r="1312" spans="1:10" ht="16" x14ac:dyDescent="0.2">
      <c r="A1312" t="s">
        <v>257</v>
      </c>
      <c r="B1312" t="s">
        <v>4825</v>
      </c>
      <c r="C1312" t="s">
        <v>4826</v>
      </c>
      <c r="D1312">
        <v>1</v>
      </c>
      <c r="E1312" t="s">
        <v>4822</v>
      </c>
      <c r="F1312" t="s">
        <v>13</v>
      </c>
      <c r="G1312" t="s">
        <v>4823</v>
      </c>
      <c r="H1312" s="3" t="s">
        <v>4824</v>
      </c>
      <c r="I1312" t="s">
        <v>262</v>
      </c>
      <c r="J1312" t="s">
        <v>263</v>
      </c>
    </row>
    <row r="1313" spans="1:10" ht="16" x14ac:dyDescent="0.2">
      <c r="A1313" t="s">
        <v>4827</v>
      </c>
      <c r="B1313" t="s">
        <v>4828</v>
      </c>
      <c r="C1313" t="s">
        <v>4829</v>
      </c>
      <c r="D1313">
        <v>1</v>
      </c>
      <c r="E1313" t="s">
        <v>13</v>
      </c>
      <c r="F1313" t="s">
        <v>13</v>
      </c>
      <c r="G1313" t="s">
        <v>4830</v>
      </c>
      <c r="H1313" s="3" t="s">
        <v>4831</v>
      </c>
      <c r="I1313" t="s">
        <v>714</v>
      </c>
      <c r="J1313" t="s">
        <v>4832</v>
      </c>
    </row>
    <row r="1314" spans="1:10" ht="16" x14ac:dyDescent="0.2">
      <c r="A1314" t="s">
        <v>4833</v>
      </c>
      <c r="B1314" t="s">
        <v>4834</v>
      </c>
      <c r="C1314" t="s">
        <v>4835</v>
      </c>
      <c r="D1314">
        <v>1</v>
      </c>
      <c r="E1314" t="s">
        <v>13</v>
      </c>
      <c r="F1314" t="s">
        <v>13</v>
      </c>
      <c r="G1314" t="s">
        <v>4836</v>
      </c>
      <c r="H1314" s="3" t="s">
        <v>4837</v>
      </c>
      <c r="I1314" t="s">
        <v>62</v>
      </c>
      <c r="J1314" t="s">
        <v>4838</v>
      </c>
    </row>
    <row r="1315" spans="1:10" ht="16" x14ac:dyDescent="0.2">
      <c r="A1315" t="s">
        <v>4839</v>
      </c>
      <c r="B1315" t="s">
        <v>4840</v>
      </c>
      <c r="C1315" t="s">
        <v>4841</v>
      </c>
      <c r="D1315">
        <v>1</v>
      </c>
      <c r="E1315" t="s">
        <v>13</v>
      </c>
      <c r="F1315" t="s">
        <v>13</v>
      </c>
      <c r="G1315" t="s">
        <v>4842</v>
      </c>
      <c r="H1315" s="3" t="s">
        <v>4843</v>
      </c>
      <c r="I1315" t="s">
        <v>62</v>
      </c>
      <c r="J1315" t="s">
        <v>4844</v>
      </c>
    </row>
    <row r="1316" spans="1:10" ht="16" x14ac:dyDescent="0.2">
      <c r="A1316" t="s">
        <v>4845</v>
      </c>
      <c r="B1316" t="s">
        <v>4846</v>
      </c>
      <c r="C1316" t="s">
        <v>4847</v>
      </c>
      <c r="D1316">
        <v>2</v>
      </c>
      <c r="E1316">
        <f>469</f>
        <v>469</v>
      </c>
      <c r="F1316" t="s">
        <v>13</v>
      </c>
      <c r="G1316" t="s">
        <v>4848</v>
      </c>
      <c r="H1316" s="3" t="s">
        <v>4849</v>
      </c>
      <c r="I1316" t="s">
        <v>2796</v>
      </c>
      <c r="J1316" t="s">
        <v>4850</v>
      </c>
    </row>
    <row r="1317" spans="1:10" ht="16" x14ac:dyDescent="0.2">
      <c r="A1317" t="s">
        <v>4845</v>
      </c>
      <c r="B1317" t="s">
        <v>4851</v>
      </c>
      <c r="C1317" t="s">
        <v>4852</v>
      </c>
      <c r="D1317">
        <v>3</v>
      </c>
      <c r="E1317">
        <f>469</f>
        <v>469</v>
      </c>
      <c r="F1317" t="s">
        <v>13</v>
      </c>
      <c r="G1317" t="s">
        <v>4848</v>
      </c>
      <c r="H1317" s="3" t="s">
        <v>4849</v>
      </c>
      <c r="I1317" t="s">
        <v>2796</v>
      </c>
      <c r="J1317" t="s">
        <v>4850</v>
      </c>
    </row>
    <row r="1318" spans="1:10" ht="16" x14ac:dyDescent="0.2">
      <c r="A1318" t="s">
        <v>4853</v>
      </c>
      <c r="B1318" t="s">
        <v>4854</v>
      </c>
      <c r="C1318" t="s">
        <v>4855</v>
      </c>
      <c r="D1318">
        <v>2</v>
      </c>
      <c r="E1318">
        <f>469</f>
        <v>469</v>
      </c>
      <c r="F1318" t="s">
        <v>13</v>
      </c>
      <c r="G1318" t="s">
        <v>4848</v>
      </c>
      <c r="H1318" s="3" t="s">
        <v>4856</v>
      </c>
      <c r="I1318" t="s">
        <v>2796</v>
      </c>
      <c r="J1318" t="s">
        <v>4857</v>
      </c>
    </row>
    <row r="1319" spans="1:10" ht="16" x14ac:dyDescent="0.2">
      <c r="A1319" t="s">
        <v>4858</v>
      </c>
      <c r="B1319" t="s">
        <v>4859</v>
      </c>
      <c r="C1319" t="s">
        <v>4860</v>
      </c>
      <c r="D1319">
        <v>1</v>
      </c>
      <c r="E1319">
        <f>469</f>
        <v>469</v>
      </c>
      <c r="F1319" t="s">
        <v>13</v>
      </c>
      <c r="G1319" t="s">
        <v>4848</v>
      </c>
      <c r="H1319" s="3" t="s">
        <v>4861</v>
      </c>
      <c r="I1319" t="s">
        <v>2796</v>
      </c>
      <c r="J1319" t="s">
        <v>4862</v>
      </c>
    </row>
    <row r="1320" spans="1:10" ht="16" x14ac:dyDescent="0.2">
      <c r="A1320" t="s">
        <v>4853</v>
      </c>
      <c r="B1320" t="s">
        <v>4851</v>
      </c>
      <c r="C1320" t="s">
        <v>4852</v>
      </c>
      <c r="D1320">
        <v>1</v>
      </c>
      <c r="E1320">
        <f>469</f>
        <v>469</v>
      </c>
      <c r="F1320" t="s">
        <v>13</v>
      </c>
      <c r="G1320" t="s">
        <v>4848</v>
      </c>
      <c r="H1320" s="3" t="s">
        <v>4856</v>
      </c>
      <c r="I1320" t="s">
        <v>2796</v>
      </c>
      <c r="J1320" t="s">
        <v>4857</v>
      </c>
    </row>
    <row r="1321" spans="1:10" ht="16" x14ac:dyDescent="0.2">
      <c r="A1321" t="s">
        <v>4863</v>
      </c>
      <c r="B1321" t="s">
        <v>4864</v>
      </c>
      <c r="C1321" t="s">
        <v>4865</v>
      </c>
      <c r="D1321">
        <v>1</v>
      </c>
      <c r="E1321">
        <f>469</f>
        <v>469</v>
      </c>
      <c r="F1321" t="s">
        <v>13</v>
      </c>
      <c r="G1321" t="s">
        <v>4848</v>
      </c>
      <c r="H1321" s="3" t="s">
        <v>4849</v>
      </c>
      <c r="I1321" t="s">
        <v>2796</v>
      </c>
      <c r="J1321" t="s">
        <v>4866</v>
      </c>
    </row>
    <row r="1322" spans="1:10" ht="16" x14ac:dyDescent="0.2">
      <c r="A1322" t="s">
        <v>4853</v>
      </c>
      <c r="B1322" t="s">
        <v>4846</v>
      </c>
      <c r="C1322" t="s">
        <v>4847</v>
      </c>
      <c r="D1322">
        <v>4</v>
      </c>
      <c r="E1322">
        <f>469</f>
        <v>469</v>
      </c>
      <c r="F1322" t="s">
        <v>13</v>
      </c>
      <c r="G1322" t="s">
        <v>4848</v>
      </c>
      <c r="H1322" s="3" t="s">
        <v>4867</v>
      </c>
      <c r="I1322" t="s">
        <v>2796</v>
      </c>
      <c r="J1322" t="s">
        <v>4857</v>
      </c>
    </row>
    <row r="1323" spans="1:10" ht="16" x14ac:dyDescent="0.2">
      <c r="A1323" t="s">
        <v>4853</v>
      </c>
      <c r="B1323" t="s">
        <v>4868</v>
      </c>
      <c r="C1323" t="s">
        <v>4869</v>
      </c>
      <c r="D1323">
        <v>3</v>
      </c>
      <c r="E1323">
        <f>469</f>
        <v>469</v>
      </c>
      <c r="F1323" t="s">
        <v>13</v>
      </c>
      <c r="G1323" t="s">
        <v>4848</v>
      </c>
      <c r="H1323" s="3" t="s">
        <v>4867</v>
      </c>
      <c r="I1323" t="s">
        <v>2796</v>
      </c>
      <c r="J1323" t="s">
        <v>4857</v>
      </c>
    </row>
    <row r="1324" spans="1:10" ht="16" x14ac:dyDescent="0.2">
      <c r="A1324" t="s">
        <v>4870</v>
      </c>
      <c r="B1324" t="s">
        <v>4871</v>
      </c>
      <c r="C1324" t="s">
        <v>4872</v>
      </c>
      <c r="D1324">
        <v>1</v>
      </c>
      <c r="E1324">
        <f>469</f>
        <v>469</v>
      </c>
      <c r="F1324" t="s">
        <v>13</v>
      </c>
      <c r="G1324" t="s">
        <v>4848</v>
      </c>
      <c r="H1324" s="3" t="s">
        <v>4873</v>
      </c>
      <c r="I1324" t="s">
        <v>2796</v>
      </c>
      <c r="J1324" t="s">
        <v>4874</v>
      </c>
    </row>
    <row r="1325" spans="1:10" ht="16" x14ac:dyDescent="0.2">
      <c r="A1325" t="s">
        <v>4870</v>
      </c>
      <c r="B1325" t="s">
        <v>4875</v>
      </c>
      <c r="C1325" t="s">
        <v>4876</v>
      </c>
      <c r="D1325">
        <v>2</v>
      </c>
      <c r="E1325">
        <f>469</f>
        <v>469</v>
      </c>
      <c r="F1325" t="s">
        <v>13</v>
      </c>
      <c r="G1325" t="s">
        <v>4848</v>
      </c>
      <c r="H1325" s="3" t="s">
        <v>4873</v>
      </c>
      <c r="I1325" t="s">
        <v>2796</v>
      </c>
      <c r="J1325" t="s">
        <v>4874</v>
      </c>
    </row>
    <row r="1326" spans="1:10" ht="16" x14ac:dyDescent="0.2">
      <c r="A1326" t="s">
        <v>4877</v>
      </c>
      <c r="B1326" t="s">
        <v>4859</v>
      </c>
      <c r="C1326" t="s">
        <v>4860</v>
      </c>
      <c r="D1326">
        <v>1</v>
      </c>
      <c r="E1326">
        <f>469</f>
        <v>469</v>
      </c>
      <c r="F1326" t="s">
        <v>13</v>
      </c>
      <c r="G1326" t="s">
        <v>4848</v>
      </c>
      <c r="H1326" s="3" t="s">
        <v>4861</v>
      </c>
      <c r="I1326" t="s">
        <v>2796</v>
      </c>
      <c r="J1326" t="s">
        <v>4878</v>
      </c>
    </row>
    <row r="1327" spans="1:10" ht="16" x14ac:dyDescent="0.2">
      <c r="A1327" t="s">
        <v>4879</v>
      </c>
      <c r="B1327" t="s">
        <v>4880</v>
      </c>
      <c r="C1327" t="s">
        <v>4881</v>
      </c>
      <c r="D1327">
        <v>1</v>
      </c>
      <c r="E1327">
        <f>469</f>
        <v>469</v>
      </c>
      <c r="F1327" t="s">
        <v>13</v>
      </c>
      <c r="G1327" t="s">
        <v>4848</v>
      </c>
      <c r="H1327" s="3" t="s">
        <v>4882</v>
      </c>
      <c r="I1327" t="s">
        <v>2796</v>
      </c>
      <c r="J1327" t="s">
        <v>4883</v>
      </c>
    </row>
    <row r="1328" spans="1:10" ht="16" x14ac:dyDescent="0.2">
      <c r="A1328" t="s">
        <v>4845</v>
      </c>
      <c r="B1328" t="s">
        <v>4868</v>
      </c>
      <c r="C1328" t="s">
        <v>4869</v>
      </c>
      <c r="D1328">
        <v>1</v>
      </c>
      <c r="E1328">
        <f>469</f>
        <v>469</v>
      </c>
      <c r="F1328" t="s">
        <v>13</v>
      </c>
      <c r="G1328" t="s">
        <v>4848</v>
      </c>
      <c r="H1328" s="3" t="s">
        <v>4856</v>
      </c>
      <c r="I1328" t="s">
        <v>2796</v>
      </c>
      <c r="J1328" t="s">
        <v>4850</v>
      </c>
    </row>
    <row r="1329" spans="1:10" ht="16" x14ac:dyDescent="0.2">
      <c r="A1329" t="s">
        <v>4884</v>
      </c>
      <c r="B1329" t="s">
        <v>4859</v>
      </c>
      <c r="C1329" t="s">
        <v>4860</v>
      </c>
      <c r="D1329">
        <v>1</v>
      </c>
      <c r="E1329">
        <f>469</f>
        <v>469</v>
      </c>
      <c r="F1329" t="s">
        <v>13</v>
      </c>
      <c r="G1329" t="s">
        <v>4848</v>
      </c>
      <c r="H1329" s="3" t="s">
        <v>4861</v>
      </c>
      <c r="I1329" t="s">
        <v>2796</v>
      </c>
      <c r="J1329" t="s">
        <v>4885</v>
      </c>
    </row>
    <row r="1330" spans="1:10" ht="16" x14ac:dyDescent="0.2">
      <c r="A1330" t="s">
        <v>4886</v>
      </c>
      <c r="B1330" t="s">
        <v>4868</v>
      </c>
      <c r="C1330" t="s">
        <v>4869</v>
      </c>
      <c r="D1330">
        <v>2</v>
      </c>
      <c r="E1330">
        <f>469</f>
        <v>469</v>
      </c>
      <c r="F1330" t="s">
        <v>13</v>
      </c>
      <c r="G1330" t="s">
        <v>4848</v>
      </c>
      <c r="H1330" s="3" t="s">
        <v>4887</v>
      </c>
      <c r="I1330" t="s">
        <v>2796</v>
      </c>
      <c r="J1330" t="s">
        <v>4888</v>
      </c>
    </row>
    <row r="1331" spans="1:10" ht="16" x14ac:dyDescent="0.2">
      <c r="A1331" t="s">
        <v>4879</v>
      </c>
      <c r="B1331" t="s">
        <v>4889</v>
      </c>
      <c r="C1331" t="s">
        <v>4890</v>
      </c>
      <c r="D1331">
        <v>2</v>
      </c>
      <c r="E1331">
        <f>469</f>
        <v>469</v>
      </c>
      <c r="F1331" t="s">
        <v>13</v>
      </c>
      <c r="G1331" t="s">
        <v>4848</v>
      </c>
      <c r="H1331" s="3" t="s">
        <v>4882</v>
      </c>
      <c r="I1331" t="s">
        <v>2796</v>
      </c>
      <c r="J1331" t="s">
        <v>4883</v>
      </c>
    </row>
    <row r="1332" spans="1:10" ht="16" x14ac:dyDescent="0.2">
      <c r="A1332" t="s">
        <v>4886</v>
      </c>
      <c r="B1332" t="s">
        <v>4846</v>
      </c>
      <c r="C1332" t="s">
        <v>4847</v>
      </c>
      <c r="D1332">
        <v>3</v>
      </c>
      <c r="E1332">
        <f>469</f>
        <v>469</v>
      </c>
      <c r="F1332" t="s">
        <v>13</v>
      </c>
      <c r="G1332" t="s">
        <v>4848</v>
      </c>
      <c r="H1332" s="3" t="s">
        <v>4887</v>
      </c>
      <c r="I1332" t="s">
        <v>2796</v>
      </c>
      <c r="J1332" t="s">
        <v>4888</v>
      </c>
    </row>
    <row r="1333" spans="1:10" ht="16" x14ac:dyDescent="0.2">
      <c r="A1333" t="s">
        <v>4891</v>
      </c>
      <c r="B1333" t="s">
        <v>4892</v>
      </c>
      <c r="C1333" t="s">
        <v>4893</v>
      </c>
      <c r="D1333">
        <v>2</v>
      </c>
      <c r="E1333">
        <f>469</f>
        <v>469</v>
      </c>
      <c r="F1333" t="s">
        <v>13</v>
      </c>
      <c r="G1333" t="s">
        <v>4848</v>
      </c>
      <c r="H1333" s="3" t="s">
        <v>4894</v>
      </c>
      <c r="I1333" t="s">
        <v>2796</v>
      </c>
      <c r="J1333" t="s">
        <v>4895</v>
      </c>
    </row>
    <row r="1334" spans="1:10" ht="16" x14ac:dyDescent="0.2">
      <c r="A1334" t="s">
        <v>4896</v>
      </c>
      <c r="B1334" t="s">
        <v>4859</v>
      </c>
      <c r="C1334" t="s">
        <v>4860</v>
      </c>
      <c r="D1334">
        <v>2</v>
      </c>
      <c r="E1334">
        <f>469</f>
        <v>469</v>
      </c>
      <c r="F1334" t="s">
        <v>13</v>
      </c>
      <c r="G1334" t="s">
        <v>4848</v>
      </c>
      <c r="H1334" s="3" t="s">
        <v>4867</v>
      </c>
      <c r="I1334" t="s">
        <v>2796</v>
      </c>
      <c r="J1334" t="s">
        <v>4897</v>
      </c>
    </row>
    <row r="1335" spans="1:10" ht="16" x14ac:dyDescent="0.2">
      <c r="A1335" t="s">
        <v>4886</v>
      </c>
      <c r="B1335" t="s">
        <v>4851</v>
      </c>
      <c r="C1335" t="s">
        <v>4852</v>
      </c>
      <c r="D1335">
        <v>1</v>
      </c>
      <c r="E1335">
        <f>469</f>
        <v>469</v>
      </c>
      <c r="F1335" t="s">
        <v>13</v>
      </c>
      <c r="G1335" t="s">
        <v>4848</v>
      </c>
      <c r="H1335" s="3" t="s">
        <v>4887</v>
      </c>
      <c r="I1335" t="s">
        <v>2796</v>
      </c>
      <c r="J1335" t="s">
        <v>4888</v>
      </c>
    </row>
    <row r="1336" spans="1:10" ht="16" x14ac:dyDescent="0.2">
      <c r="A1336" t="s">
        <v>4898</v>
      </c>
      <c r="B1336" t="s">
        <v>4899</v>
      </c>
      <c r="C1336" t="s">
        <v>4900</v>
      </c>
      <c r="D1336">
        <v>2</v>
      </c>
      <c r="E1336">
        <f>469</f>
        <v>469</v>
      </c>
      <c r="F1336" t="s">
        <v>13</v>
      </c>
      <c r="G1336" t="s">
        <v>4848</v>
      </c>
      <c r="H1336" s="3" t="s">
        <v>4894</v>
      </c>
      <c r="I1336" t="s">
        <v>2796</v>
      </c>
      <c r="J1336" t="s">
        <v>4901</v>
      </c>
    </row>
    <row r="1337" spans="1:10" ht="16" x14ac:dyDescent="0.2">
      <c r="A1337" t="s">
        <v>4863</v>
      </c>
      <c r="B1337" t="s">
        <v>4902</v>
      </c>
      <c r="C1337" t="s">
        <v>4903</v>
      </c>
      <c r="D1337">
        <v>2</v>
      </c>
      <c r="E1337">
        <f>469</f>
        <v>469</v>
      </c>
      <c r="F1337" t="s">
        <v>13</v>
      </c>
      <c r="G1337" t="s">
        <v>4848</v>
      </c>
      <c r="H1337" s="3" t="s">
        <v>4849</v>
      </c>
      <c r="I1337" t="s">
        <v>2796</v>
      </c>
      <c r="J1337" t="s">
        <v>4866</v>
      </c>
    </row>
    <row r="1338" spans="1:10" ht="16" x14ac:dyDescent="0.2">
      <c r="A1338" t="s">
        <v>4904</v>
      </c>
      <c r="B1338" t="s">
        <v>4905</v>
      </c>
      <c r="C1338" t="s">
        <v>4906</v>
      </c>
      <c r="D1338">
        <v>2</v>
      </c>
      <c r="E1338" t="s">
        <v>13</v>
      </c>
      <c r="F1338" t="s">
        <v>13</v>
      </c>
      <c r="G1338" t="s">
        <v>4907</v>
      </c>
      <c r="H1338" s="3" t="s">
        <v>4908</v>
      </c>
      <c r="I1338" t="s">
        <v>62</v>
      </c>
      <c r="J1338" t="s">
        <v>4909</v>
      </c>
    </row>
    <row r="1339" spans="1:10" ht="16" x14ac:dyDescent="0.2">
      <c r="A1339" t="s">
        <v>4910</v>
      </c>
      <c r="B1339" t="s">
        <v>4911</v>
      </c>
      <c r="C1339" t="s">
        <v>4912</v>
      </c>
      <c r="D1339">
        <v>1</v>
      </c>
      <c r="E1339" t="s">
        <v>1280</v>
      </c>
      <c r="F1339" t="s">
        <v>13</v>
      </c>
      <c r="G1339" t="s">
        <v>4913</v>
      </c>
      <c r="H1339" s="3" t="s">
        <v>4914</v>
      </c>
      <c r="I1339" t="s">
        <v>4915</v>
      </c>
      <c r="J1339" t="s">
        <v>4916</v>
      </c>
    </row>
    <row r="1340" spans="1:10" ht="16" x14ac:dyDescent="0.2">
      <c r="A1340" t="s">
        <v>4917</v>
      </c>
      <c r="B1340" t="s">
        <v>4174</v>
      </c>
      <c r="C1340" t="s">
        <v>4175</v>
      </c>
      <c r="D1340">
        <v>3</v>
      </c>
      <c r="E1340" t="s">
        <v>13</v>
      </c>
      <c r="F1340" t="s">
        <v>13</v>
      </c>
      <c r="G1340" t="s">
        <v>4918</v>
      </c>
      <c r="H1340" s="3" t="s">
        <v>4919</v>
      </c>
      <c r="I1340" t="s">
        <v>69</v>
      </c>
      <c r="J1340" t="s">
        <v>4920</v>
      </c>
    </row>
    <row r="1341" spans="1:10" ht="16" x14ac:dyDescent="0.2">
      <c r="A1341" t="s">
        <v>4921</v>
      </c>
      <c r="B1341" t="s">
        <v>4922</v>
      </c>
      <c r="C1341" t="s">
        <v>4923</v>
      </c>
      <c r="D1341">
        <v>1</v>
      </c>
      <c r="E1341" t="s">
        <v>13</v>
      </c>
      <c r="F1341" t="s">
        <v>13</v>
      </c>
      <c r="G1341" t="s">
        <v>4924</v>
      </c>
      <c r="H1341" s="3" t="s">
        <v>4925</v>
      </c>
      <c r="I1341" t="s">
        <v>4926</v>
      </c>
      <c r="J1341" t="s">
        <v>4927</v>
      </c>
    </row>
    <row r="1342" spans="1:10" ht="16" x14ac:dyDescent="0.2">
      <c r="A1342" t="s">
        <v>4928</v>
      </c>
      <c r="B1342" t="s">
        <v>4929</v>
      </c>
      <c r="C1342" t="s">
        <v>4930</v>
      </c>
      <c r="D1342">
        <v>4</v>
      </c>
      <c r="E1342" t="s">
        <v>13</v>
      </c>
      <c r="F1342" t="s">
        <v>13</v>
      </c>
      <c r="G1342" t="s">
        <v>4931</v>
      </c>
      <c r="H1342" s="3" t="s">
        <v>4932</v>
      </c>
      <c r="I1342" t="s">
        <v>69</v>
      </c>
      <c r="J1342" t="s">
        <v>4933</v>
      </c>
    </row>
    <row r="1343" spans="1:10" ht="16" x14ac:dyDescent="0.2">
      <c r="A1343" t="s">
        <v>1704</v>
      </c>
      <c r="B1343" t="s">
        <v>4934</v>
      </c>
      <c r="C1343" t="s">
        <v>4935</v>
      </c>
      <c r="D1343">
        <v>2</v>
      </c>
      <c r="E1343" t="s">
        <v>13</v>
      </c>
      <c r="F1343" t="s">
        <v>13</v>
      </c>
      <c r="G1343" t="s">
        <v>4931</v>
      </c>
      <c r="H1343" s="3" t="s">
        <v>4936</v>
      </c>
      <c r="I1343" t="s">
        <v>69</v>
      </c>
      <c r="J1343" t="s">
        <v>1708</v>
      </c>
    </row>
    <row r="1344" spans="1:10" ht="16" x14ac:dyDescent="0.2">
      <c r="A1344" t="s">
        <v>1704</v>
      </c>
      <c r="B1344" t="s">
        <v>2775</v>
      </c>
      <c r="C1344" t="s">
        <v>4937</v>
      </c>
      <c r="D1344">
        <v>3</v>
      </c>
      <c r="E1344" t="s">
        <v>13</v>
      </c>
      <c r="F1344" t="s">
        <v>13</v>
      </c>
      <c r="G1344" t="s">
        <v>4931</v>
      </c>
      <c r="H1344" s="3" t="s">
        <v>4936</v>
      </c>
      <c r="I1344" t="s">
        <v>69</v>
      </c>
      <c r="J1344" t="s">
        <v>1708</v>
      </c>
    </row>
    <row r="1345" spans="1:10" ht="16" x14ac:dyDescent="0.2">
      <c r="A1345" t="s">
        <v>4938</v>
      </c>
      <c r="B1345" t="s">
        <v>4939</v>
      </c>
      <c r="C1345" t="s">
        <v>4940</v>
      </c>
      <c r="D1345">
        <v>2</v>
      </c>
      <c r="E1345" t="s">
        <v>13</v>
      </c>
      <c r="F1345" t="s">
        <v>13</v>
      </c>
      <c r="G1345" t="s">
        <v>4941</v>
      </c>
      <c r="H1345" s="3" t="s">
        <v>4942</v>
      </c>
      <c r="I1345" t="s">
        <v>714</v>
      </c>
      <c r="J1345" t="s">
        <v>4943</v>
      </c>
    </row>
    <row r="1346" spans="1:10" ht="16" x14ac:dyDescent="0.2">
      <c r="A1346" t="s">
        <v>4938</v>
      </c>
      <c r="B1346" t="s">
        <v>4944</v>
      </c>
      <c r="C1346" t="s">
        <v>4945</v>
      </c>
      <c r="D1346">
        <v>4</v>
      </c>
      <c r="E1346" t="s">
        <v>13</v>
      </c>
      <c r="F1346" t="s">
        <v>13</v>
      </c>
      <c r="G1346" t="s">
        <v>4941</v>
      </c>
      <c r="H1346" s="3" t="s">
        <v>4942</v>
      </c>
      <c r="I1346" t="s">
        <v>714</v>
      </c>
      <c r="J1346" t="s">
        <v>4943</v>
      </c>
    </row>
    <row r="1347" spans="1:10" ht="16" x14ac:dyDescent="0.2">
      <c r="A1347" t="s">
        <v>4946</v>
      </c>
      <c r="B1347" t="s">
        <v>4947</v>
      </c>
      <c r="C1347" t="s">
        <v>4948</v>
      </c>
      <c r="D1347">
        <v>1</v>
      </c>
      <c r="E1347" t="s">
        <v>13</v>
      </c>
      <c r="F1347" t="s">
        <v>13</v>
      </c>
      <c r="G1347" t="s">
        <v>4949</v>
      </c>
      <c r="H1347" s="3" t="s">
        <v>4950</v>
      </c>
      <c r="I1347" t="s">
        <v>62</v>
      </c>
      <c r="J1347" t="s">
        <v>4951</v>
      </c>
    </row>
    <row r="1348" spans="1:10" ht="16" x14ac:dyDescent="0.2">
      <c r="A1348" t="s">
        <v>4952</v>
      </c>
      <c r="B1348" t="s">
        <v>4953</v>
      </c>
      <c r="C1348" t="s">
        <v>4954</v>
      </c>
      <c r="D1348">
        <v>3</v>
      </c>
      <c r="E1348" t="s">
        <v>13</v>
      </c>
      <c r="F1348" t="s">
        <v>13</v>
      </c>
      <c r="G1348" t="s">
        <v>4955</v>
      </c>
      <c r="H1348" s="3" t="s">
        <v>4956</v>
      </c>
      <c r="I1348" t="s">
        <v>69</v>
      </c>
      <c r="J1348" t="s">
        <v>4957</v>
      </c>
    </row>
    <row r="1349" spans="1:10" ht="16" x14ac:dyDescent="0.2">
      <c r="A1349" t="s">
        <v>4958</v>
      </c>
      <c r="B1349" t="s">
        <v>4959</v>
      </c>
      <c r="C1349" t="s">
        <v>4960</v>
      </c>
      <c r="D1349">
        <v>1</v>
      </c>
      <c r="E1349" t="s">
        <v>13</v>
      </c>
      <c r="F1349" t="s">
        <v>13</v>
      </c>
      <c r="G1349" t="s">
        <v>4955</v>
      </c>
      <c r="H1349" s="3" t="s">
        <v>4956</v>
      </c>
      <c r="I1349" t="s">
        <v>69</v>
      </c>
      <c r="J1349" t="s">
        <v>4961</v>
      </c>
    </row>
    <row r="1350" spans="1:10" ht="16" x14ac:dyDescent="0.2">
      <c r="A1350" t="s">
        <v>4962</v>
      </c>
      <c r="B1350" t="s">
        <v>4963</v>
      </c>
      <c r="C1350" t="s">
        <v>4964</v>
      </c>
      <c r="D1350">
        <v>1</v>
      </c>
      <c r="E1350" t="s">
        <v>13</v>
      </c>
      <c r="F1350" t="s">
        <v>13</v>
      </c>
      <c r="G1350" t="s">
        <v>4955</v>
      </c>
      <c r="H1350" s="3" t="s">
        <v>4956</v>
      </c>
      <c r="I1350" t="s">
        <v>69</v>
      </c>
      <c r="J1350" t="s">
        <v>4965</v>
      </c>
    </row>
    <row r="1351" spans="1:10" ht="16" x14ac:dyDescent="0.2">
      <c r="A1351" t="s">
        <v>4952</v>
      </c>
      <c r="B1351" t="s">
        <v>4959</v>
      </c>
      <c r="C1351" t="s">
        <v>4960</v>
      </c>
      <c r="D1351">
        <v>1</v>
      </c>
      <c r="E1351" t="s">
        <v>13</v>
      </c>
      <c r="F1351" t="s">
        <v>13</v>
      </c>
      <c r="G1351" t="s">
        <v>4955</v>
      </c>
      <c r="H1351" s="3" t="s">
        <v>4956</v>
      </c>
      <c r="I1351" t="s">
        <v>69</v>
      </c>
      <c r="J1351" t="s">
        <v>4957</v>
      </c>
    </row>
    <row r="1352" spans="1:10" ht="16" x14ac:dyDescent="0.2">
      <c r="A1352" t="s">
        <v>4952</v>
      </c>
      <c r="B1352" t="s">
        <v>4966</v>
      </c>
      <c r="C1352" t="s">
        <v>4967</v>
      </c>
      <c r="D1352">
        <v>2</v>
      </c>
      <c r="E1352" t="s">
        <v>13</v>
      </c>
      <c r="F1352" t="s">
        <v>13</v>
      </c>
      <c r="G1352" t="s">
        <v>4955</v>
      </c>
      <c r="H1352" s="3" t="s">
        <v>4956</v>
      </c>
      <c r="I1352" t="s">
        <v>69</v>
      </c>
      <c r="J1352" t="s">
        <v>4957</v>
      </c>
    </row>
    <row r="1353" spans="1:10" ht="16" x14ac:dyDescent="0.2">
      <c r="A1353" t="s">
        <v>4968</v>
      </c>
      <c r="B1353" t="s">
        <v>4969</v>
      </c>
      <c r="C1353" t="s">
        <v>4970</v>
      </c>
      <c r="D1353">
        <v>5</v>
      </c>
      <c r="E1353" t="s">
        <v>13</v>
      </c>
      <c r="F1353" t="s">
        <v>13</v>
      </c>
      <c r="G1353" t="s">
        <v>4971</v>
      </c>
      <c r="H1353" s="3" t="s">
        <v>4972</v>
      </c>
      <c r="I1353" t="s">
        <v>62</v>
      </c>
      <c r="J1353" t="s">
        <v>4973</v>
      </c>
    </row>
    <row r="1354" spans="1:10" ht="16" x14ac:dyDescent="0.2">
      <c r="A1354" t="s">
        <v>4974</v>
      </c>
      <c r="B1354" t="s">
        <v>4975</v>
      </c>
      <c r="C1354" t="s">
        <v>4976</v>
      </c>
      <c r="D1354">
        <v>2</v>
      </c>
      <c r="E1354" t="s">
        <v>13</v>
      </c>
      <c r="F1354" t="s">
        <v>13</v>
      </c>
      <c r="G1354" t="s">
        <v>4977</v>
      </c>
      <c r="H1354" s="3" t="s">
        <v>4978</v>
      </c>
      <c r="I1354" t="s">
        <v>315</v>
      </c>
      <c r="J1354" t="s">
        <v>4979</v>
      </c>
    </row>
    <row r="1355" spans="1:10" ht="16" x14ac:dyDescent="0.2">
      <c r="A1355" t="s">
        <v>4980</v>
      </c>
      <c r="B1355" t="s">
        <v>4981</v>
      </c>
      <c r="C1355" t="s">
        <v>4982</v>
      </c>
      <c r="D1355">
        <v>2</v>
      </c>
      <c r="E1355" t="s">
        <v>13</v>
      </c>
      <c r="F1355" t="s">
        <v>13</v>
      </c>
      <c r="G1355" t="s">
        <v>4983</v>
      </c>
      <c r="H1355" s="3" t="s">
        <v>4984</v>
      </c>
      <c r="I1355" t="s">
        <v>315</v>
      </c>
      <c r="J1355" t="s">
        <v>4985</v>
      </c>
    </row>
    <row r="1356" spans="1:10" ht="16" x14ac:dyDescent="0.2">
      <c r="A1356" t="s">
        <v>4980</v>
      </c>
      <c r="B1356" t="s">
        <v>4986</v>
      </c>
      <c r="C1356" t="s">
        <v>4987</v>
      </c>
      <c r="D1356">
        <v>1</v>
      </c>
      <c r="E1356" t="s">
        <v>13</v>
      </c>
      <c r="F1356" t="s">
        <v>13</v>
      </c>
      <c r="G1356" t="s">
        <v>4983</v>
      </c>
      <c r="H1356" s="3" t="s">
        <v>4984</v>
      </c>
      <c r="I1356" t="s">
        <v>315</v>
      </c>
      <c r="J1356" t="s">
        <v>4985</v>
      </c>
    </row>
    <row r="1357" spans="1:10" ht="16" x14ac:dyDescent="0.2">
      <c r="A1357" t="s">
        <v>4980</v>
      </c>
      <c r="B1357" t="s">
        <v>4988</v>
      </c>
      <c r="C1357" t="s">
        <v>4989</v>
      </c>
      <c r="D1357">
        <v>4</v>
      </c>
      <c r="E1357" t="s">
        <v>13</v>
      </c>
      <c r="F1357" t="s">
        <v>13</v>
      </c>
      <c r="G1357" t="s">
        <v>4983</v>
      </c>
      <c r="H1357" s="3" t="s">
        <v>4984</v>
      </c>
      <c r="I1357" t="s">
        <v>315</v>
      </c>
      <c r="J1357" t="s">
        <v>4985</v>
      </c>
    </row>
    <row r="1358" spans="1:10" ht="16" x14ac:dyDescent="0.2">
      <c r="A1358" t="s">
        <v>4990</v>
      </c>
      <c r="B1358" t="s">
        <v>4991</v>
      </c>
      <c r="C1358" t="s">
        <v>4992</v>
      </c>
      <c r="D1358">
        <v>2</v>
      </c>
      <c r="E1358" t="s">
        <v>13</v>
      </c>
      <c r="F1358" t="s">
        <v>13</v>
      </c>
      <c r="G1358" t="s">
        <v>4993</v>
      </c>
      <c r="H1358" s="3" t="s">
        <v>4994</v>
      </c>
      <c r="I1358" t="s">
        <v>4995</v>
      </c>
      <c r="J1358" t="s">
        <v>4996</v>
      </c>
    </row>
    <row r="1359" spans="1:10" ht="16" x14ac:dyDescent="0.2">
      <c r="A1359" t="s">
        <v>4997</v>
      </c>
      <c r="B1359" t="s">
        <v>4998</v>
      </c>
      <c r="C1359" t="s">
        <v>4999</v>
      </c>
      <c r="D1359">
        <v>3</v>
      </c>
      <c r="E1359" t="s">
        <v>13</v>
      </c>
      <c r="F1359" t="s">
        <v>13</v>
      </c>
      <c r="G1359" t="s">
        <v>5000</v>
      </c>
      <c r="H1359" s="3" t="s">
        <v>5001</v>
      </c>
      <c r="I1359" t="s">
        <v>62</v>
      </c>
      <c r="J1359" t="s">
        <v>5002</v>
      </c>
    </row>
    <row r="1360" spans="1:10" ht="16" x14ac:dyDescent="0.2">
      <c r="A1360" t="s">
        <v>5003</v>
      </c>
      <c r="B1360" t="s">
        <v>5004</v>
      </c>
      <c r="C1360" t="s">
        <v>5005</v>
      </c>
      <c r="D1360">
        <v>2</v>
      </c>
      <c r="E1360" t="s">
        <v>13</v>
      </c>
      <c r="F1360" t="s">
        <v>13</v>
      </c>
      <c r="G1360" t="s">
        <v>5006</v>
      </c>
      <c r="H1360" s="3" t="s">
        <v>5007</v>
      </c>
      <c r="I1360" t="s">
        <v>69</v>
      </c>
      <c r="J1360" t="s">
        <v>5008</v>
      </c>
    </row>
    <row r="1361" spans="1:10" ht="16" x14ac:dyDescent="0.2">
      <c r="A1361" t="s">
        <v>5009</v>
      </c>
      <c r="B1361" t="s">
        <v>5004</v>
      </c>
      <c r="C1361" t="s">
        <v>5005</v>
      </c>
      <c r="D1361">
        <v>2</v>
      </c>
      <c r="E1361" t="s">
        <v>13</v>
      </c>
      <c r="F1361" t="s">
        <v>13</v>
      </c>
      <c r="G1361" t="s">
        <v>5006</v>
      </c>
      <c r="H1361" s="3" t="s">
        <v>5007</v>
      </c>
      <c r="I1361" t="s">
        <v>69</v>
      </c>
      <c r="J1361" t="s">
        <v>5010</v>
      </c>
    </row>
    <row r="1362" spans="1:10" ht="16" x14ac:dyDescent="0.2">
      <c r="A1362" t="s">
        <v>5003</v>
      </c>
      <c r="B1362" t="s">
        <v>5011</v>
      </c>
      <c r="C1362" t="s">
        <v>5012</v>
      </c>
      <c r="D1362">
        <v>1</v>
      </c>
      <c r="E1362" t="s">
        <v>13</v>
      </c>
      <c r="F1362" t="s">
        <v>13</v>
      </c>
      <c r="G1362" t="s">
        <v>5006</v>
      </c>
      <c r="H1362" s="3" t="s">
        <v>5007</v>
      </c>
      <c r="I1362" t="s">
        <v>69</v>
      </c>
      <c r="J1362" t="s">
        <v>5008</v>
      </c>
    </row>
    <row r="1363" spans="1:10" ht="16" x14ac:dyDescent="0.2">
      <c r="A1363" t="s">
        <v>5009</v>
      </c>
      <c r="B1363" t="s">
        <v>5011</v>
      </c>
      <c r="C1363" t="s">
        <v>5012</v>
      </c>
      <c r="D1363">
        <v>1</v>
      </c>
      <c r="E1363" t="s">
        <v>13</v>
      </c>
      <c r="F1363" t="s">
        <v>13</v>
      </c>
      <c r="G1363" t="s">
        <v>5006</v>
      </c>
      <c r="H1363" s="3" t="s">
        <v>5007</v>
      </c>
      <c r="I1363" t="s">
        <v>69</v>
      </c>
      <c r="J1363" t="s">
        <v>5010</v>
      </c>
    </row>
    <row r="1364" spans="1:10" ht="16" x14ac:dyDescent="0.2">
      <c r="A1364" t="s">
        <v>5013</v>
      </c>
      <c r="B1364" t="s">
        <v>5014</v>
      </c>
      <c r="C1364" t="s">
        <v>5015</v>
      </c>
      <c r="D1364">
        <v>2</v>
      </c>
      <c r="E1364" t="s">
        <v>13</v>
      </c>
      <c r="F1364" t="s">
        <v>13</v>
      </c>
      <c r="G1364" t="s">
        <v>5016</v>
      </c>
      <c r="H1364" s="3" t="s">
        <v>5017</v>
      </c>
      <c r="I1364" t="s">
        <v>69</v>
      </c>
      <c r="J1364" t="s">
        <v>5018</v>
      </c>
    </row>
    <row r="1365" spans="1:10" ht="16" x14ac:dyDescent="0.2">
      <c r="A1365" t="s">
        <v>3123</v>
      </c>
      <c r="B1365" t="s">
        <v>5019</v>
      </c>
      <c r="C1365" t="s">
        <v>5020</v>
      </c>
      <c r="D1365">
        <v>4</v>
      </c>
      <c r="E1365" t="s">
        <v>13</v>
      </c>
      <c r="F1365" t="s">
        <v>13</v>
      </c>
      <c r="G1365" t="s">
        <v>5016</v>
      </c>
      <c r="H1365" s="3" t="s">
        <v>5021</v>
      </c>
      <c r="I1365" t="s">
        <v>69</v>
      </c>
      <c r="J1365" t="s">
        <v>3127</v>
      </c>
    </row>
    <row r="1366" spans="1:10" ht="32" x14ac:dyDescent="0.2">
      <c r="A1366" t="s">
        <v>5013</v>
      </c>
      <c r="B1366" t="s">
        <v>5022</v>
      </c>
      <c r="C1366" t="s">
        <v>5023</v>
      </c>
      <c r="D1366">
        <v>1</v>
      </c>
      <c r="E1366" t="s">
        <v>13</v>
      </c>
      <c r="F1366" t="s">
        <v>13</v>
      </c>
      <c r="G1366" t="s">
        <v>5016</v>
      </c>
      <c r="H1366" s="3" t="s">
        <v>5024</v>
      </c>
      <c r="I1366" t="s">
        <v>69</v>
      </c>
      <c r="J1366" t="s">
        <v>5018</v>
      </c>
    </row>
    <row r="1367" spans="1:10" ht="16" x14ac:dyDescent="0.2">
      <c r="A1367" t="s">
        <v>5025</v>
      </c>
      <c r="B1367" t="s">
        <v>5026</v>
      </c>
      <c r="C1367" t="s">
        <v>5027</v>
      </c>
      <c r="D1367">
        <v>2</v>
      </c>
      <c r="E1367" t="s">
        <v>13</v>
      </c>
      <c r="F1367" t="s">
        <v>13</v>
      </c>
      <c r="G1367" t="s">
        <v>5016</v>
      </c>
      <c r="H1367" s="3" t="s">
        <v>5021</v>
      </c>
      <c r="I1367" t="s">
        <v>69</v>
      </c>
      <c r="J1367" t="s">
        <v>5028</v>
      </c>
    </row>
    <row r="1368" spans="1:10" ht="16" x14ac:dyDescent="0.2">
      <c r="A1368" t="s">
        <v>5029</v>
      </c>
      <c r="B1368" t="s">
        <v>5030</v>
      </c>
      <c r="C1368" t="s">
        <v>5031</v>
      </c>
      <c r="D1368">
        <v>1</v>
      </c>
      <c r="E1368" t="s">
        <v>13</v>
      </c>
      <c r="F1368" t="s">
        <v>13</v>
      </c>
      <c r="G1368" t="s">
        <v>5032</v>
      </c>
      <c r="H1368" s="3" t="s">
        <v>5033</v>
      </c>
      <c r="I1368" t="s">
        <v>69</v>
      </c>
      <c r="J1368" t="s">
        <v>5034</v>
      </c>
    </row>
    <row r="1369" spans="1:10" ht="16" x14ac:dyDescent="0.2">
      <c r="A1369" t="s">
        <v>5029</v>
      </c>
      <c r="B1369" t="s">
        <v>5035</v>
      </c>
      <c r="C1369" t="s">
        <v>5036</v>
      </c>
      <c r="D1369">
        <v>2</v>
      </c>
      <c r="E1369" t="s">
        <v>13</v>
      </c>
      <c r="F1369" t="s">
        <v>13</v>
      </c>
      <c r="G1369" t="s">
        <v>5032</v>
      </c>
      <c r="H1369" s="3" t="s">
        <v>5033</v>
      </c>
      <c r="I1369" t="s">
        <v>69</v>
      </c>
      <c r="J1369" t="s">
        <v>5034</v>
      </c>
    </row>
    <row r="1370" spans="1:10" ht="16" x14ac:dyDescent="0.2">
      <c r="A1370" t="s">
        <v>5037</v>
      </c>
      <c r="B1370" t="s">
        <v>5038</v>
      </c>
      <c r="C1370" t="s">
        <v>5039</v>
      </c>
      <c r="D1370">
        <v>2</v>
      </c>
      <c r="E1370" t="s">
        <v>13</v>
      </c>
      <c r="F1370" t="s">
        <v>13</v>
      </c>
      <c r="G1370" t="s">
        <v>5040</v>
      </c>
      <c r="H1370" s="3" t="s">
        <v>5041</v>
      </c>
      <c r="I1370" t="s">
        <v>69</v>
      </c>
      <c r="J1370" t="s">
        <v>5042</v>
      </c>
    </row>
    <row r="1371" spans="1:10" ht="16" x14ac:dyDescent="0.2">
      <c r="A1371" t="s">
        <v>5043</v>
      </c>
      <c r="B1371" t="s">
        <v>5038</v>
      </c>
      <c r="C1371" t="s">
        <v>5039</v>
      </c>
      <c r="D1371">
        <v>2</v>
      </c>
      <c r="E1371" t="s">
        <v>13</v>
      </c>
      <c r="F1371" t="s">
        <v>13</v>
      </c>
      <c r="G1371" t="s">
        <v>5040</v>
      </c>
      <c r="H1371" s="3" t="s">
        <v>5041</v>
      </c>
      <c r="I1371" t="s">
        <v>69</v>
      </c>
      <c r="J1371" t="s">
        <v>5044</v>
      </c>
    </row>
    <row r="1372" spans="1:10" ht="16" x14ac:dyDescent="0.2">
      <c r="A1372" t="s">
        <v>5037</v>
      </c>
      <c r="B1372" t="s">
        <v>5045</v>
      </c>
      <c r="C1372" t="s">
        <v>5046</v>
      </c>
      <c r="D1372">
        <v>1</v>
      </c>
      <c r="E1372" t="s">
        <v>13</v>
      </c>
      <c r="F1372" t="s">
        <v>13</v>
      </c>
      <c r="G1372" t="s">
        <v>5040</v>
      </c>
      <c r="H1372" s="3" t="s">
        <v>5047</v>
      </c>
      <c r="I1372" t="s">
        <v>69</v>
      </c>
      <c r="J1372" t="s">
        <v>5042</v>
      </c>
    </row>
    <row r="1373" spans="1:10" ht="16" x14ac:dyDescent="0.2">
      <c r="A1373" t="s">
        <v>5043</v>
      </c>
      <c r="B1373" t="s">
        <v>5045</v>
      </c>
      <c r="C1373" t="s">
        <v>5046</v>
      </c>
      <c r="D1373">
        <v>1</v>
      </c>
      <c r="E1373" t="s">
        <v>13</v>
      </c>
      <c r="F1373" t="s">
        <v>13</v>
      </c>
      <c r="G1373" t="s">
        <v>5040</v>
      </c>
      <c r="H1373" s="3" t="s">
        <v>5047</v>
      </c>
      <c r="I1373" t="s">
        <v>69</v>
      </c>
      <c r="J1373" t="s">
        <v>5044</v>
      </c>
    </row>
    <row r="1374" spans="1:10" ht="16" x14ac:dyDescent="0.2">
      <c r="A1374" t="s">
        <v>5048</v>
      </c>
      <c r="B1374" t="s">
        <v>5049</v>
      </c>
      <c r="C1374" t="s">
        <v>5050</v>
      </c>
      <c r="D1374">
        <v>1</v>
      </c>
      <c r="E1374" t="s">
        <v>13</v>
      </c>
      <c r="F1374" t="s">
        <v>13</v>
      </c>
      <c r="G1374" t="s">
        <v>5051</v>
      </c>
      <c r="H1374" s="3" t="s">
        <v>5052</v>
      </c>
      <c r="I1374" t="s">
        <v>69</v>
      </c>
      <c r="J1374" t="s">
        <v>5053</v>
      </c>
    </row>
    <row r="1375" spans="1:10" ht="16" x14ac:dyDescent="0.2">
      <c r="A1375" t="s">
        <v>5054</v>
      </c>
      <c r="B1375" t="s">
        <v>5055</v>
      </c>
      <c r="C1375" t="s">
        <v>5056</v>
      </c>
      <c r="D1375">
        <v>2</v>
      </c>
      <c r="E1375" t="s">
        <v>13</v>
      </c>
      <c r="F1375" t="s">
        <v>13</v>
      </c>
      <c r="G1375" t="s">
        <v>5051</v>
      </c>
      <c r="H1375" s="3" t="s">
        <v>5052</v>
      </c>
      <c r="I1375" t="s">
        <v>69</v>
      </c>
      <c r="J1375" t="s">
        <v>5057</v>
      </c>
    </row>
    <row r="1376" spans="1:10" ht="16" x14ac:dyDescent="0.2">
      <c r="A1376" t="s">
        <v>5058</v>
      </c>
      <c r="B1376" t="s">
        <v>5049</v>
      </c>
      <c r="C1376" t="s">
        <v>5050</v>
      </c>
      <c r="D1376">
        <v>1</v>
      </c>
      <c r="E1376" t="s">
        <v>13</v>
      </c>
      <c r="F1376" t="s">
        <v>13</v>
      </c>
      <c r="G1376" t="s">
        <v>5051</v>
      </c>
      <c r="H1376" s="3" t="s">
        <v>5059</v>
      </c>
      <c r="I1376" t="s">
        <v>69</v>
      </c>
      <c r="J1376" t="s">
        <v>5060</v>
      </c>
    </row>
    <row r="1377" spans="1:10" ht="16" x14ac:dyDescent="0.2">
      <c r="A1377" t="s">
        <v>5061</v>
      </c>
      <c r="B1377" t="s">
        <v>5049</v>
      </c>
      <c r="C1377" t="s">
        <v>5050</v>
      </c>
      <c r="D1377">
        <v>1</v>
      </c>
      <c r="E1377" t="s">
        <v>13</v>
      </c>
      <c r="F1377" t="s">
        <v>13</v>
      </c>
      <c r="G1377" t="s">
        <v>5051</v>
      </c>
      <c r="H1377" s="3" t="s">
        <v>5062</v>
      </c>
      <c r="I1377" t="s">
        <v>69</v>
      </c>
      <c r="J1377" t="s">
        <v>5063</v>
      </c>
    </row>
    <row r="1378" spans="1:10" ht="16" x14ac:dyDescent="0.2">
      <c r="A1378" t="s">
        <v>5064</v>
      </c>
      <c r="B1378" t="s">
        <v>5065</v>
      </c>
      <c r="C1378" t="s">
        <v>5066</v>
      </c>
      <c r="D1378">
        <v>6</v>
      </c>
      <c r="E1378" t="s">
        <v>13</v>
      </c>
      <c r="F1378" t="s">
        <v>13</v>
      </c>
      <c r="G1378" t="s">
        <v>5067</v>
      </c>
      <c r="H1378" s="3" t="s">
        <v>5068</v>
      </c>
      <c r="I1378" t="s">
        <v>69</v>
      </c>
      <c r="J1378" t="s">
        <v>5069</v>
      </c>
    </row>
    <row r="1379" spans="1:10" ht="16" x14ac:dyDescent="0.2">
      <c r="A1379" t="s">
        <v>5070</v>
      </c>
      <c r="B1379" t="s">
        <v>5071</v>
      </c>
      <c r="C1379" t="s">
        <v>5072</v>
      </c>
      <c r="D1379">
        <v>1</v>
      </c>
      <c r="E1379" t="s">
        <v>13</v>
      </c>
      <c r="F1379" t="s">
        <v>13</v>
      </c>
      <c r="G1379" t="s">
        <v>5073</v>
      </c>
      <c r="H1379" s="3" t="s">
        <v>5074</v>
      </c>
      <c r="I1379" t="s">
        <v>69</v>
      </c>
      <c r="J1379" t="s">
        <v>5075</v>
      </c>
    </row>
    <row r="1380" spans="1:10" ht="16" x14ac:dyDescent="0.2">
      <c r="A1380" t="s">
        <v>4453</v>
      </c>
      <c r="B1380" t="s">
        <v>5076</v>
      </c>
      <c r="C1380" t="s">
        <v>5077</v>
      </c>
      <c r="D1380">
        <v>2</v>
      </c>
      <c r="E1380" t="s">
        <v>13</v>
      </c>
      <c r="F1380" t="s">
        <v>13</v>
      </c>
      <c r="G1380" t="s">
        <v>5078</v>
      </c>
      <c r="H1380" s="3" t="s">
        <v>5079</v>
      </c>
      <c r="I1380" t="s">
        <v>69</v>
      </c>
      <c r="J1380" t="s">
        <v>4458</v>
      </c>
    </row>
    <row r="1381" spans="1:10" ht="16" x14ac:dyDescent="0.2">
      <c r="A1381" t="s">
        <v>4453</v>
      </c>
      <c r="B1381" t="s">
        <v>5080</v>
      </c>
      <c r="C1381" t="s">
        <v>5081</v>
      </c>
      <c r="D1381">
        <v>3</v>
      </c>
      <c r="E1381" t="s">
        <v>13</v>
      </c>
      <c r="F1381" t="s">
        <v>13</v>
      </c>
      <c r="G1381" t="s">
        <v>5078</v>
      </c>
      <c r="H1381" s="3" t="s">
        <v>5079</v>
      </c>
      <c r="I1381" t="s">
        <v>69</v>
      </c>
      <c r="J1381" t="s">
        <v>4458</v>
      </c>
    </row>
    <row r="1382" spans="1:10" ht="16" x14ac:dyDescent="0.2">
      <c r="A1382" t="s">
        <v>3182</v>
      </c>
      <c r="B1382" t="s">
        <v>5082</v>
      </c>
      <c r="C1382" t="s">
        <v>5083</v>
      </c>
      <c r="D1382">
        <v>1</v>
      </c>
      <c r="E1382" t="s">
        <v>13</v>
      </c>
      <c r="F1382" t="s">
        <v>13</v>
      </c>
      <c r="G1382" t="s">
        <v>5078</v>
      </c>
      <c r="H1382" s="3" t="s">
        <v>5079</v>
      </c>
      <c r="I1382" t="s">
        <v>69</v>
      </c>
      <c r="J1382" t="s">
        <v>3187</v>
      </c>
    </row>
    <row r="1383" spans="1:10" ht="16" x14ac:dyDescent="0.2">
      <c r="A1383" t="s">
        <v>2450</v>
      </c>
      <c r="B1383" t="s">
        <v>5084</v>
      </c>
      <c r="C1383" t="s">
        <v>5085</v>
      </c>
      <c r="D1383">
        <v>1</v>
      </c>
      <c r="E1383" t="s">
        <v>13</v>
      </c>
      <c r="F1383" t="s">
        <v>13</v>
      </c>
      <c r="G1383" t="s">
        <v>5086</v>
      </c>
      <c r="H1383" s="3" t="s">
        <v>5087</v>
      </c>
      <c r="I1383" t="s">
        <v>390</v>
      </c>
      <c r="J1383" t="s">
        <v>2455</v>
      </c>
    </row>
    <row r="1384" spans="1:10" ht="16" x14ac:dyDescent="0.2">
      <c r="A1384" t="s">
        <v>4348</v>
      </c>
      <c r="B1384" t="s">
        <v>5088</v>
      </c>
      <c r="C1384" t="s">
        <v>5089</v>
      </c>
      <c r="D1384">
        <v>2</v>
      </c>
      <c r="E1384">
        <f>502</f>
        <v>502</v>
      </c>
      <c r="F1384" t="s">
        <v>13</v>
      </c>
      <c r="G1384" t="s">
        <v>5090</v>
      </c>
      <c r="H1384" s="3" t="s">
        <v>5091</v>
      </c>
      <c r="I1384" t="s">
        <v>390</v>
      </c>
      <c r="J1384" t="s">
        <v>4353</v>
      </c>
    </row>
    <row r="1385" spans="1:10" ht="16" x14ac:dyDescent="0.2">
      <c r="A1385" t="s">
        <v>3892</v>
      </c>
      <c r="B1385" t="s">
        <v>5092</v>
      </c>
      <c r="C1385" t="s">
        <v>5093</v>
      </c>
      <c r="D1385">
        <v>1</v>
      </c>
      <c r="E1385">
        <f>502</f>
        <v>502</v>
      </c>
      <c r="F1385" t="s">
        <v>13</v>
      </c>
      <c r="G1385" t="s">
        <v>5090</v>
      </c>
      <c r="H1385" s="3" t="s">
        <v>5091</v>
      </c>
      <c r="I1385" t="s">
        <v>390</v>
      </c>
      <c r="J1385" t="s">
        <v>3897</v>
      </c>
    </row>
    <row r="1386" spans="1:10" ht="16" x14ac:dyDescent="0.2">
      <c r="A1386" t="s">
        <v>5094</v>
      </c>
      <c r="B1386" t="s">
        <v>5095</v>
      </c>
      <c r="C1386" t="s">
        <v>5096</v>
      </c>
      <c r="D1386">
        <v>1</v>
      </c>
      <c r="E1386">
        <f>502</f>
        <v>502</v>
      </c>
      <c r="F1386" t="s">
        <v>13</v>
      </c>
      <c r="G1386" t="s">
        <v>5090</v>
      </c>
      <c r="H1386" s="3" t="s">
        <v>5097</v>
      </c>
      <c r="I1386" t="s">
        <v>390</v>
      </c>
      <c r="J1386" t="s">
        <v>5098</v>
      </c>
    </row>
    <row r="1387" spans="1:10" ht="16" x14ac:dyDescent="0.2">
      <c r="A1387" t="s">
        <v>5099</v>
      </c>
      <c r="B1387" t="s">
        <v>5100</v>
      </c>
      <c r="C1387" t="s">
        <v>5101</v>
      </c>
      <c r="D1387">
        <v>2</v>
      </c>
      <c r="E1387" t="s">
        <v>730</v>
      </c>
      <c r="F1387" t="s">
        <v>13</v>
      </c>
      <c r="G1387" t="s">
        <v>5102</v>
      </c>
      <c r="H1387" s="3" t="s">
        <v>5103</v>
      </c>
      <c r="I1387" t="s">
        <v>106</v>
      </c>
      <c r="J1387" t="s">
        <v>5104</v>
      </c>
    </row>
    <row r="1388" spans="1:10" ht="16" x14ac:dyDescent="0.2">
      <c r="A1388" t="s">
        <v>5105</v>
      </c>
      <c r="B1388" t="s">
        <v>5106</v>
      </c>
      <c r="C1388" t="s">
        <v>5107</v>
      </c>
      <c r="D1388">
        <v>1</v>
      </c>
      <c r="E1388" t="s">
        <v>730</v>
      </c>
      <c r="F1388" t="s">
        <v>13</v>
      </c>
      <c r="G1388" t="s">
        <v>5102</v>
      </c>
      <c r="H1388" s="3" t="s">
        <v>5108</v>
      </c>
      <c r="I1388" t="s">
        <v>106</v>
      </c>
      <c r="J1388" t="s">
        <v>5109</v>
      </c>
    </row>
    <row r="1389" spans="1:10" ht="16" x14ac:dyDescent="0.2">
      <c r="A1389" t="s">
        <v>5110</v>
      </c>
      <c r="B1389" t="s">
        <v>5111</v>
      </c>
      <c r="C1389" t="s">
        <v>5112</v>
      </c>
      <c r="D1389">
        <v>1</v>
      </c>
      <c r="E1389" t="s">
        <v>730</v>
      </c>
      <c r="F1389" t="s">
        <v>13</v>
      </c>
      <c r="G1389" t="s">
        <v>5102</v>
      </c>
      <c r="H1389" s="3" t="s">
        <v>5113</v>
      </c>
      <c r="I1389" t="s">
        <v>106</v>
      </c>
      <c r="J1389" t="s">
        <v>5114</v>
      </c>
    </row>
    <row r="1390" spans="1:10" ht="16" x14ac:dyDescent="0.2">
      <c r="A1390" t="s">
        <v>5110</v>
      </c>
      <c r="B1390" t="s">
        <v>5115</v>
      </c>
      <c r="C1390" t="s">
        <v>5116</v>
      </c>
      <c r="D1390">
        <v>2</v>
      </c>
      <c r="E1390" t="s">
        <v>730</v>
      </c>
      <c r="F1390" t="s">
        <v>13</v>
      </c>
      <c r="G1390" t="s">
        <v>5102</v>
      </c>
      <c r="H1390" s="3" t="s">
        <v>5113</v>
      </c>
      <c r="I1390" t="s">
        <v>106</v>
      </c>
      <c r="J1390" t="s">
        <v>5114</v>
      </c>
    </row>
    <row r="1391" spans="1:10" ht="16" x14ac:dyDescent="0.2">
      <c r="A1391" t="s">
        <v>5110</v>
      </c>
      <c r="B1391" t="s">
        <v>5117</v>
      </c>
      <c r="C1391" t="s">
        <v>5118</v>
      </c>
      <c r="D1391">
        <v>3</v>
      </c>
      <c r="E1391" t="s">
        <v>730</v>
      </c>
      <c r="F1391" t="s">
        <v>13</v>
      </c>
      <c r="G1391" t="s">
        <v>5102</v>
      </c>
      <c r="H1391" s="3" t="s">
        <v>5113</v>
      </c>
      <c r="I1391" t="s">
        <v>106</v>
      </c>
      <c r="J1391" t="s">
        <v>5114</v>
      </c>
    </row>
    <row r="1392" spans="1:10" ht="16" x14ac:dyDescent="0.2">
      <c r="A1392" t="s">
        <v>755</v>
      </c>
      <c r="B1392" t="s">
        <v>5119</v>
      </c>
      <c r="C1392" t="s">
        <v>5120</v>
      </c>
      <c r="D1392">
        <v>4</v>
      </c>
      <c r="E1392" t="s">
        <v>730</v>
      </c>
      <c r="F1392" t="s">
        <v>13</v>
      </c>
      <c r="G1392" t="s">
        <v>5102</v>
      </c>
      <c r="H1392" s="3" t="s">
        <v>5121</v>
      </c>
      <c r="I1392" t="s">
        <v>106</v>
      </c>
      <c r="J1392" t="s">
        <v>760</v>
      </c>
    </row>
    <row r="1393" spans="1:10" ht="16" x14ac:dyDescent="0.2">
      <c r="A1393" t="s">
        <v>755</v>
      </c>
      <c r="B1393" t="s">
        <v>5122</v>
      </c>
      <c r="C1393" t="s">
        <v>5123</v>
      </c>
      <c r="D1393">
        <v>5</v>
      </c>
      <c r="E1393" t="s">
        <v>730</v>
      </c>
      <c r="F1393" t="s">
        <v>13</v>
      </c>
      <c r="G1393" t="s">
        <v>5102</v>
      </c>
      <c r="H1393" s="3" t="s">
        <v>5121</v>
      </c>
      <c r="I1393" t="s">
        <v>106</v>
      </c>
      <c r="J1393" t="s">
        <v>760</v>
      </c>
    </row>
    <row r="1394" spans="1:10" ht="16" x14ac:dyDescent="0.2">
      <c r="A1394" t="s">
        <v>5124</v>
      </c>
      <c r="B1394" t="s">
        <v>5125</v>
      </c>
      <c r="C1394" t="s">
        <v>5126</v>
      </c>
      <c r="D1394">
        <v>1</v>
      </c>
      <c r="E1394" t="s">
        <v>730</v>
      </c>
      <c r="F1394" t="s">
        <v>13</v>
      </c>
      <c r="G1394" t="s">
        <v>5102</v>
      </c>
      <c r="H1394" s="3" t="s">
        <v>5108</v>
      </c>
      <c r="I1394" t="s">
        <v>106</v>
      </c>
      <c r="J1394" t="s">
        <v>5127</v>
      </c>
    </row>
    <row r="1395" spans="1:10" ht="16" x14ac:dyDescent="0.2">
      <c r="A1395" t="s">
        <v>5128</v>
      </c>
      <c r="B1395" t="s">
        <v>5129</v>
      </c>
      <c r="C1395" t="s">
        <v>5130</v>
      </c>
      <c r="D1395">
        <v>2</v>
      </c>
      <c r="E1395" t="s">
        <v>730</v>
      </c>
      <c r="F1395" t="s">
        <v>13</v>
      </c>
      <c r="G1395" t="s">
        <v>5102</v>
      </c>
      <c r="H1395" s="3" t="s">
        <v>5131</v>
      </c>
      <c r="I1395" t="s">
        <v>106</v>
      </c>
      <c r="J1395" t="s">
        <v>5132</v>
      </c>
    </row>
    <row r="1396" spans="1:10" ht="16" x14ac:dyDescent="0.2">
      <c r="A1396" t="s">
        <v>5133</v>
      </c>
      <c r="B1396" t="s">
        <v>5134</v>
      </c>
      <c r="C1396" t="s">
        <v>5135</v>
      </c>
      <c r="D1396">
        <v>1</v>
      </c>
      <c r="E1396" t="s">
        <v>730</v>
      </c>
      <c r="F1396" t="s">
        <v>13</v>
      </c>
      <c r="G1396" t="s">
        <v>5102</v>
      </c>
      <c r="H1396" s="3" t="s">
        <v>5108</v>
      </c>
      <c r="I1396" t="s">
        <v>106</v>
      </c>
      <c r="J1396" t="s">
        <v>5136</v>
      </c>
    </row>
    <row r="1397" spans="1:10" ht="16" x14ac:dyDescent="0.2">
      <c r="A1397" t="s">
        <v>5137</v>
      </c>
      <c r="B1397" t="s">
        <v>5138</v>
      </c>
      <c r="C1397" t="s">
        <v>5139</v>
      </c>
      <c r="D1397">
        <v>3</v>
      </c>
      <c r="E1397" t="s">
        <v>730</v>
      </c>
      <c r="F1397" t="s">
        <v>13</v>
      </c>
      <c r="G1397" t="s">
        <v>5102</v>
      </c>
      <c r="H1397" s="3" t="s">
        <v>5113</v>
      </c>
      <c r="I1397" t="s">
        <v>106</v>
      </c>
      <c r="J1397" t="s">
        <v>5140</v>
      </c>
    </row>
    <row r="1398" spans="1:10" ht="16" x14ac:dyDescent="0.2">
      <c r="A1398" t="s">
        <v>5141</v>
      </c>
      <c r="B1398" t="s">
        <v>5142</v>
      </c>
      <c r="C1398" t="s">
        <v>5143</v>
      </c>
      <c r="D1398">
        <v>1</v>
      </c>
      <c r="E1398" t="s">
        <v>730</v>
      </c>
      <c r="F1398" t="s">
        <v>13</v>
      </c>
      <c r="G1398" t="s">
        <v>5102</v>
      </c>
      <c r="H1398" s="3" t="s">
        <v>5121</v>
      </c>
      <c r="I1398" t="s">
        <v>106</v>
      </c>
      <c r="J1398" t="s">
        <v>5144</v>
      </c>
    </row>
    <row r="1399" spans="1:10" ht="16" x14ac:dyDescent="0.2">
      <c r="A1399" t="s">
        <v>5145</v>
      </c>
      <c r="B1399" t="s">
        <v>5146</v>
      </c>
      <c r="C1399" t="s">
        <v>5147</v>
      </c>
      <c r="D1399">
        <v>2</v>
      </c>
      <c r="E1399" t="s">
        <v>730</v>
      </c>
      <c r="F1399" t="s">
        <v>13</v>
      </c>
      <c r="G1399" t="s">
        <v>5102</v>
      </c>
      <c r="H1399" s="3" t="s">
        <v>5108</v>
      </c>
      <c r="I1399" t="s">
        <v>106</v>
      </c>
      <c r="J1399" t="s">
        <v>5148</v>
      </c>
    </row>
    <row r="1400" spans="1:10" ht="16" x14ac:dyDescent="0.2">
      <c r="A1400" t="s">
        <v>5145</v>
      </c>
      <c r="B1400" t="s">
        <v>5149</v>
      </c>
      <c r="C1400" t="s">
        <v>5150</v>
      </c>
      <c r="D1400">
        <v>3</v>
      </c>
      <c r="E1400" t="s">
        <v>730</v>
      </c>
      <c r="F1400" t="s">
        <v>13</v>
      </c>
      <c r="G1400" t="s">
        <v>5102</v>
      </c>
      <c r="H1400" s="3" t="s">
        <v>5108</v>
      </c>
      <c r="I1400" t="s">
        <v>106</v>
      </c>
      <c r="J1400" t="s">
        <v>5148</v>
      </c>
    </row>
    <row r="1401" spans="1:10" ht="16" x14ac:dyDescent="0.2">
      <c r="A1401" t="s">
        <v>5151</v>
      </c>
      <c r="B1401" t="s">
        <v>5152</v>
      </c>
      <c r="C1401" t="s">
        <v>5153</v>
      </c>
      <c r="D1401">
        <v>1</v>
      </c>
      <c r="E1401" t="s">
        <v>730</v>
      </c>
      <c r="F1401" t="s">
        <v>13</v>
      </c>
      <c r="G1401" t="s">
        <v>5102</v>
      </c>
      <c r="H1401" s="3" t="s">
        <v>5113</v>
      </c>
      <c r="I1401" t="s">
        <v>106</v>
      </c>
      <c r="J1401" t="s">
        <v>5154</v>
      </c>
    </row>
    <row r="1402" spans="1:10" ht="16" x14ac:dyDescent="0.2">
      <c r="A1402" t="s">
        <v>5155</v>
      </c>
      <c r="B1402" t="s">
        <v>5156</v>
      </c>
      <c r="C1402" t="s">
        <v>5157</v>
      </c>
      <c r="D1402">
        <v>1</v>
      </c>
      <c r="E1402" t="s">
        <v>730</v>
      </c>
      <c r="F1402" t="s">
        <v>13</v>
      </c>
      <c r="G1402" t="s">
        <v>5102</v>
      </c>
      <c r="H1402" s="3" t="s">
        <v>5131</v>
      </c>
      <c r="I1402" t="s">
        <v>106</v>
      </c>
      <c r="J1402" t="s">
        <v>5158</v>
      </c>
    </row>
    <row r="1403" spans="1:10" ht="16" x14ac:dyDescent="0.2">
      <c r="A1403" t="s">
        <v>5159</v>
      </c>
      <c r="B1403" t="s">
        <v>5160</v>
      </c>
      <c r="C1403" t="s">
        <v>5161</v>
      </c>
      <c r="D1403">
        <v>2</v>
      </c>
      <c r="E1403" t="s">
        <v>730</v>
      </c>
      <c r="F1403" t="s">
        <v>13</v>
      </c>
      <c r="G1403" t="s">
        <v>5102</v>
      </c>
      <c r="H1403" s="3" t="s">
        <v>5108</v>
      </c>
      <c r="I1403" t="s">
        <v>106</v>
      </c>
      <c r="J1403" t="s">
        <v>5162</v>
      </c>
    </row>
    <row r="1404" spans="1:10" ht="16" x14ac:dyDescent="0.2">
      <c r="A1404" t="s">
        <v>5163</v>
      </c>
      <c r="B1404" t="s">
        <v>5164</v>
      </c>
      <c r="C1404" t="s">
        <v>5165</v>
      </c>
      <c r="D1404">
        <v>2</v>
      </c>
      <c r="E1404" t="s">
        <v>730</v>
      </c>
      <c r="F1404" t="s">
        <v>13</v>
      </c>
      <c r="G1404" t="s">
        <v>5102</v>
      </c>
      <c r="H1404" s="3" t="s">
        <v>5113</v>
      </c>
      <c r="I1404" t="s">
        <v>106</v>
      </c>
      <c r="J1404" t="s">
        <v>5166</v>
      </c>
    </row>
    <row r="1405" spans="1:10" ht="16" x14ac:dyDescent="0.2">
      <c r="A1405" t="s">
        <v>5167</v>
      </c>
      <c r="B1405" t="s">
        <v>5168</v>
      </c>
      <c r="C1405" t="s">
        <v>5169</v>
      </c>
      <c r="D1405">
        <v>1</v>
      </c>
      <c r="E1405" t="s">
        <v>730</v>
      </c>
      <c r="F1405" t="s">
        <v>13</v>
      </c>
      <c r="G1405" t="s">
        <v>5102</v>
      </c>
      <c r="H1405" s="3" t="s">
        <v>5113</v>
      </c>
      <c r="I1405" t="s">
        <v>106</v>
      </c>
      <c r="J1405" t="s">
        <v>5170</v>
      </c>
    </row>
    <row r="1406" spans="1:10" ht="16" x14ac:dyDescent="0.2">
      <c r="A1406" t="s">
        <v>755</v>
      </c>
      <c r="B1406" t="s">
        <v>5171</v>
      </c>
      <c r="C1406" t="s">
        <v>5172</v>
      </c>
      <c r="D1406">
        <v>3</v>
      </c>
      <c r="E1406" t="s">
        <v>730</v>
      </c>
      <c r="F1406" t="s">
        <v>13</v>
      </c>
      <c r="G1406" t="s">
        <v>5102</v>
      </c>
      <c r="H1406" s="3" t="s">
        <v>5121</v>
      </c>
      <c r="I1406" t="s">
        <v>106</v>
      </c>
      <c r="J1406" t="s">
        <v>760</v>
      </c>
    </row>
    <row r="1407" spans="1:10" ht="16" x14ac:dyDescent="0.2">
      <c r="A1407" t="s">
        <v>5173</v>
      </c>
      <c r="B1407" t="s">
        <v>5174</v>
      </c>
      <c r="C1407" t="s">
        <v>5175</v>
      </c>
      <c r="D1407">
        <v>3</v>
      </c>
      <c r="E1407" t="s">
        <v>730</v>
      </c>
      <c r="F1407" t="s">
        <v>13</v>
      </c>
      <c r="G1407" t="s">
        <v>5102</v>
      </c>
      <c r="H1407" s="3" t="s">
        <v>5108</v>
      </c>
      <c r="I1407" t="s">
        <v>106</v>
      </c>
      <c r="J1407" t="s">
        <v>5176</v>
      </c>
    </row>
    <row r="1408" spans="1:10" ht="16" x14ac:dyDescent="0.2">
      <c r="A1408" t="s">
        <v>5177</v>
      </c>
      <c r="B1408" t="s">
        <v>5178</v>
      </c>
      <c r="C1408" t="s">
        <v>5179</v>
      </c>
      <c r="D1408">
        <v>3</v>
      </c>
      <c r="E1408" t="s">
        <v>730</v>
      </c>
      <c r="F1408" t="s">
        <v>13</v>
      </c>
      <c r="G1408" t="s">
        <v>5102</v>
      </c>
      <c r="H1408" s="3" t="s">
        <v>5108</v>
      </c>
      <c r="I1408" t="s">
        <v>106</v>
      </c>
      <c r="J1408" t="s">
        <v>5180</v>
      </c>
    </row>
    <row r="1409" spans="1:10" ht="16" x14ac:dyDescent="0.2">
      <c r="A1409" t="s">
        <v>5173</v>
      </c>
      <c r="B1409" t="s">
        <v>5181</v>
      </c>
      <c r="C1409" t="s">
        <v>5182</v>
      </c>
      <c r="D1409">
        <v>1</v>
      </c>
      <c r="E1409" t="s">
        <v>730</v>
      </c>
      <c r="F1409" t="s">
        <v>13</v>
      </c>
      <c r="G1409" t="s">
        <v>5102</v>
      </c>
      <c r="H1409" s="3" t="s">
        <v>5108</v>
      </c>
      <c r="I1409" t="s">
        <v>106</v>
      </c>
      <c r="J1409" t="s">
        <v>5176</v>
      </c>
    </row>
    <row r="1410" spans="1:10" ht="16" x14ac:dyDescent="0.2">
      <c r="A1410" t="s">
        <v>5183</v>
      </c>
      <c r="B1410" t="s">
        <v>5184</v>
      </c>
      <c r="C1410" t="s">
        <v>5185</v>
      </c>
      <c r="D1410">
        <v>2</v>
      </c>
      <c r="E1410" t="s">
        <v>730</v>
      </c>
      <c r="F1410" t="s">
        <v>13</v>
      </c>
      <c r="G1410" t="s">
        <v>5102</v>
      </c>
      <c r="H1410" s="3" t="s">
        <v>5108</v>
      </c>
      <c r="I1410" t="s">
        <v>106</v>
      </c>
      <c r="J1410" t="s">
        <v>5186</v>
      </c>
    </row>
    <row r="1411" spans="1:10" ht="16" x14ac:dyDescent="0.2">
      <c r="A1411" t="s">
        <v>5187</v>
      </c>
      <c r="B1411" t="s">
        <v>5188</v>
      </c>
      <c r="C1411" t="s">
        <v>5189</v>
      </c>
      <c r="D1411">
        <v>2</v>
      </c>
      <c r="E1411" t="s">
        <v>730</v>
      </c>
      <c r="F1411" t="s">
        <v>13</v>
      </c>
      <c r="G1411" t="s">
        <v>5102</v>
      </c>
      <c r="H1411" s="3" t="s">
        <v>5190</v>
      </c>
      <c r="I1411" t="s">
        <v>106</v>
      </c>
      <c r="J1411" t="s">
        <v>5191</v>
      </c>
    </row>
    <row r="1412" spans="1:10" ht="16" x14ac:dyDescent="0.2">
      <c r="A1412" t="s">
        <v>5183</v>
      </c>
      <c r="B1412" t="s">
        <v>5192</v>
      </c>
      <c r="C1412" t="s">
        <v>5193</v>
      </c>
      <c r="D1412">
        <v>1</v>
      </c>
      <c r="E1412" t="s">
        <v>730</v>
      </c>
      <c r="F1412" t="s">
        <v>13</v>
      </c>
      <c r="G1412" t="s">
        <v>5102</v>
      </c>
      <c r="H1412" s="3" t="s">
        <v>5108</v>
      </c>
      <c r="I1412" t="s">
        <v>106</v>
      </c>
      <c r="J1412" t="s">
        <v>5186</v>
      </c>
    </row>
    <row r="1413" spans="1:10" ht="16" x14ac:dyDescent="0.2">
      <c r="A1413" t="s">
        <v>5141</v>
      </c>
      <c r="B1413" t="s">
        <v>5194</v>
      </c>
      <c r="C1413" t="s">
        <v>5195</v>
      </c>
      <c r="D1413">
        <v>2</v>
      </c>
      <c r="E1413" t="s">
        <v>730</v>
      </c>
      <c r="F1413" t="s">
        <v>13</v>
      </c>
      <c r="G1413" t="s">
        <v>5102</v>
      </c>
      <c r="H1413" s="3" t="s">
        <v>5121</v>
      </c>
      <c r="I1413" t="s">
        <v>106</v>
      </c>
      <c r="J1413" t="s">
        <v>5144</v>
      </c>
    </row>
    <row r="1414" spans="1:10" ht="16" x14ac:dyDescent="0.2">
      <c r="A1414" t="s">
        <v>5099</v>
      </c>
      <c r="B1414" t="s">
        <v>5196</v>
      </c>
      <c r="C1414" t="s">
        <v>5197</v>
      </c>
      <c r="D1414">
        <v>1</v>
      </c>
      <c r="E1414" t="s">
        <v>730</v>
      </c>
      <c r="F1414" t="s">
        <v>13</v>
      </c>
      <c r="G1414" t="s">
        <v>5102</v>
      </c>
      <c r="H1414" s="3" t="s">
        <v>5103</v>
      </c>
      <c r="I1414" t="s">
        <v>106</v>
      </c>
      <c r="J1414" t="s">
        <v>5104</v>
      </c>
    </row>
    <row r="1415" spans="1:10" ht="16" x14ac:dyDescent="0.2">
      <c r="A1415" t="s">
        <v>5198</v>
      </c>
      <c r="B1415" t="s">
        <v>5199</v>
      </c>
      <c r="C1415" t="s">
        <v>5200</v>
      </c>
      <c r="D1415">
        <v>3</v>
      </c>
      <c r="E1415" t="s">
        <v>730</v>
      </c>
      <c r="F1415" t="s">
        <v>13</v>
      </c>
      <c r="G1415" t="s">
        <v>5102</v>
      </c>
      <c r="H1415" s="3" t="s">
        <v>5201</v>
      </c>
      <c r="I1415" t="s">
        <v>106</v>
      </c>
      <c r="J1415" t="s">
        <v>5202</v>
      </c>
    </row>
    <row r="1416" spans="1:10" ht="16" x14ac:dyDescent="0.2">
      <c r="A1416" t="s">
        <v>5198</v>
      </c>
      <c r="B1416" t="s">
        <v>5203</v>
      </c>
      <c r="C1416" t="s">
        <v>5204</v>
      </c>
      <c r="D1416">
        <v>1</v>
      </c>
      <c r="E1416" t="s">
        <v>730</v>
      </c>
      <c r="F1416" t="s">
        <v>13</v>
      </c>
      <c r="G1416" t="s">
        <v>5102</v>
      </c>
      <c r="H1416" s="3" t="s">
        <v>5201</v>
      </c>
      <c r="I1416" t="s">
        <v>106</v>
      </c>
      <c r="J1416" t="s">
        <v>5202</v>
      </c>
    </row>
    <row r="1417" spans="1:10" ht="16" x14ac:dyDescent="0.2">
      <c r="A1417" t="s">
        <v>5137</v>
      </c>
      <c r="B1417" t="s">
        <v>5205</v>
      </c>
      <c r="C1417" t="s">
        <v>5206</v>
      </c>
      <c r="D1417">
        <v>1</v>
      </c>
      <c r="E1417" t="s">
        <v>730</v>
      </c>
      <c r="F1417" t="s">
        <v>13</v>
      </c>
      <c r="G1417" t="s">
        <v>5102</v>
      </c>
      <c r="H1417" s="3" t="s">
        <v>5201</v>
      </c>
      <c r="I1417" t="s">
        <v>106</v>
      </c>
      <c r="J1417" t="s">
        <v>5140</v>
      </c>
    </row>
    <row r="1418" spans="1:10" ht="16" x14ac:dyDescent="0.2">
      <c r="A1418" t="s">
        <v>5198</v>
      </c>
      <c r="B1418" t="s">
        <v>5207</v>
      </c>
      <c r="C1418" t="s">
        <v>5208</v>
      </c>
      <c r="D1418">
        <v>2</v>
      </c>
      <c r="E1418" t="s">
        <v>730</v>
      </c>
      <c r="F1418" t="s">
        <v>13</v>
      </c>
      <c r="G1418" t="s">
        <v>5102</v>
      </c>
      <c r="H1418" s="3" t="s">
        <v>5201</v>
      </c>
      <c r="I1418" t="s">
        <v>106</v>
      </c>
      <c r="J1418" t="s">
        <v>5202</v>
      </c>
    </row>
    <row r="1419" spans="1:10" ht="16" x14ac:dyDescent="0.2">
      <c r="A1419" t="s">
        <v>5209</v>
      </c>
      <c r="B1419" t="s">
        <v>5174</v>
      </c>
      <c r="C1419" t="s">
        <v>5175</v>
      </c>
      <c r="D1419">
        <v>1</v>
      </c>
      <c r="E1419" t="s">
        <v>730</v>
      </c>
      <c r="F1419" t="s">
        <v>13</v>
      </c>
      <c r="G1419" t="s">
        <v>5102</v>
      </c>
      <c r="H1419" s="3" t="s">
        <v>5210</v>
      </c>
      <c r="I1419" t="s">
        <v>106</v>
      </c>
      <c r="J1419" t="s">
        <v>5211</v>
      </c>
    </row>
    <row r="1420" spans="1:10" ht="16" x14ac:dyDescent="0.2">
      <c r="A1420" t="s">
        <v>5163</v>
      </c>
      <c r="B1420" t="s">
        <v>5212</v>
      </c>
      <c r="C1420" t="s">
        <v>5213</v>
      </c>
      <c r="D1420">
        <v>1</v>
      </c>
      <c r="E1420" t="s">
        <v>730</v>
      </c>
      <c r="F1420" t="s">
        <v>13</v>
      </c>
      <c r="G1420" t="s">
        <v>5102</v>
      </c>
      <c r="H1420" s="3" t="s">
        <v>5113</v>
      </c>
      <c r="I1420" t="s">
        <v>106</v>
      </c>
      <c r="J1420" t="s">
        <v>5166</v>
      </c>
    </row>
    <row r="1421" spans="1:10" ht="16" x14ac:dyDescent="0.2">
      <c r="A1421" t="s">
        <v>5214</v>
      </c>
      <c r="B1421" t="s">
        <v>5215</v>
      </c>
      <c r="C1421" t="s">
        <v>5216</v>
      </c>
      <c r="D1421">
        <v>1</v>
      </c>
      <c r="E1421" t="s">
        <v>730</v>
      </c>
      <c r="F1421" t="s">
        <v>13</v>
      </c>
      <c r="G1421" t="s">
        <v>5102</v>
      </c>
      <c r="H1421" s="3" t="s">
        <v>5217</v>
      </c>
      <c r="I1421" t="s">
        <v>106</v>
      </c>
      <c r="J1421" t="s">
        <v>5218</v>
      </c>
    </row>
    <row r="1422" spans="1:10" ht="16" x14ac:dyDescent="0.2">
      <c r="A1422" t="s">
        <v>755</v>
      </c>
      <c r="B1422" t="s">
        <v>5219</v>
      </c>
      <c r="C1422" t="s">
        <v>5220</v>
      </c>
      <c r="D1422">
        <v>1</v>
      </c>
      <c r="E1422" t="s">
        <v>730</v>
      </c>
      <c r="F1422" t="s">
        <v>13</v>
      </c>
      <c r="G1422" t="s">
        <v>5102</v>
      </c>
      <c r="H1422" s="3" t="s">
        <v>5210</v>
      </c>
      <c r="I1422" t="s">
        <v>106</v>
      </c>
      <c r="J1422" t="s">
        <v>760</v>
      </c>
    </row>
    <row r="1423" spans="1:10" ht="16" x14ac:dyDescent="0.2">
      <c r="A1423" t="s">
        <v>5155</v>
      </c>
      <c r="B1423" t="s">
        <v>5221</v>
      </c>
      <c r="C1423" t="s">
        <v>5222</v>
      </c>
      <c r="D1423">
        <v>2</v>
      </c>
      <c r="E1423" t="s">
        <v>730</v>
      </c>
      <c r="F1423" t="s">
        <v>13</v>
      </c>
      <c r="G1423" t="s">
        <v>5102</v>
      </c>
      <c r="H1423" s="3" t="s">
        <v>5131</v>
      </c>
      <c r="I1423" t="s">
        <v>106</v>
      </c>
      <c r="J1423" t="s">
        <v>5158</v>
      </c>
    </row>
    <row r="1424" spans="1:10" ht="16" x14ac:dyDescent="0.2">
      <c r="A1424" t="s">
        <v>5141</v>
      </c>
      <c r="B1424" t="s">
        <v>5223</v>
      </c>
      <c r="C1424" t="s">
        <v>5224</v>
      </c>
      <c r="D1424">
        <v>3</v>
      </c>
      <c r="E1424" t="s">
        <v>730</v>
      </c>
      <c r="F1424" t="s">
        <v>13</v>
      </c>
      <c r="G1424" t="s">
        <v>5102</v>
      </c>
      <c r="H1424" s="3" t="s">
        <v>5121</v>
      </c>
      <c r="I1424" t="s">
        <v>106</v>
      </c>
      <c r="J1424" t="s">
        <v>5144</v>
      </c>
    </row>
    <row r="1425" spans="1:10" ht="16" x14ac:dyDescent="0.2">
      <c r="A1425" t="s">
        <v>5225</v>
      </c>
      <c r="B1425" t="s">
        <v>5226</v>
      </c>
      <c r="C1425" t="s">
        <v>5227</v>
      </c>
      <c r="D1425">
        <v>2</v>
      </c>
      <c r="E1425" t="s">
        <v>730</v>
      </c>
      <c r="F1425" t="s">
        <v>13</v>
      </c>
      <c r="G1425" t="s">
        <v>5102</v>
      </c>
      <c r="H1425" s="3" t="s">
        <v>5210</v>
      </c>
      <c r="I1425" t="s">
        <v>106</v>
      </c>
      <c r="J1425" t="s">
        <v>5228</v>
      </c>
    </row>
    <row r="1426" spans="1:10" ht="16" x14ac:dyDescent="0.2">
      <c r="A1426" t="s">
        <v>5099</v>
      </c>
      <c r="B1426" t="s">
        <v>5129</v>
      </c>
      <c r="C1426" t="s">
        <v>5130</v>
      </c>
      <c r="D1426">
        <v>4</v>
      </c>
      <c r="E1426" t="s">
        <v>730</v>
      </c>
      <c r="F1426" t="s">
        <v>13</v>
      </c>
      <c r="G1426" t="s">
        <v>5102</v>
      </c>
      <c r="H1426" s="3" t="s">
        <v>5131</v>
      </c>
      <c r="I1426" t="s">
        <v>106</v>
      </c>
      <c r="J1426" t="s">
        <v>5104</v>
      </c>
    </row>
    <row r="1427" spans="1:10" ht="16" x14ac:dyDescent="0.2">
      <c r="A1427" t="s">
        <v>5225</v>
      </c>
      <c r="B1427" t="s">
        <v>5229</v>
      </c>
      <c r="C1427" t="s">
        <v>5230</v>
      </c>
      <c r="D1427">
        <v>1</v>
      </c>
      <c r="E1427" t="s">
        <v>730</v>
      </c>
      <c r="F1427" t="s">
        <v>13</v>
      </c>
      <c r="G1427" t="s">
        <v>5102</v>
      </c>
      <c r="H1427" s="3" t="s">
        <v>5210</v>
      </c>
      <c r="I1427" t="s">
        <v>106</v>
      </c>
      <c r="J1427" t="s">
        <v>5228</v>
      </c>
    </row>
    <row r="1428" spans="1:10" ht="16" x14ac:dyDescent="0.2">
      <c r="A1428" t="s">
        <v>5231</v>
      </c>
      <c r="B1428" t="s">
        <v>5232</v>
      </c>
      <c r="C1428" t="s">
        <v>5233</v>
      </c>
      <c r="D1428">
        <v>2</v>
      </c>
      <c r="E1428" t="s">
        <v>730</v>
      </c>
      <c r="F1428" t="s">
        <v>13</v>
      </c>
      <c r="G1428" t="s">
        <v>5102</v>
      </c>
      <c r="H1428" s="3" t="s">
        <v>5121</v>
      </c>
      <c r="I1428" t="s">
        <v>106</v>
      </c>
      <c r="J1428" t="s">
        <v>5234</v>
      </c>
    </row>
    <row r="1429" spans="1:10" ht="16" x14ac:dyDescent="0.2">
      <c r="A1429" t="s">
        <v>5124</v>
      </c>
      <c r="B1429" t="s">
        <v>5235</v>
      </c>
      <c r="C1429" t="s">
        <v>5236</v>
      </c>
      <c r="D1429">
        <v>2</v>
      </c>
      <c r="E1429" t="s">
        <v>730</v>
      </c>
      <c r="F1429" t="s">
        <v>13</v>
      </c>
      <c r="G1429" t="s">
        <v>5102</v>
      </c>
      <c r="H1429" s="3" t="s">
        <v>5108</v>
      </c>
      <c r="I1429" t="s">
        <v>106</v>
      </c>
      <c r="J1429" t="s">
        <v>5127</v>
      </c>
    </row>
    <row r="1430" spans="1:10" ht="16" x14ac:dyDescent="0.2">
      <c r="A1430" t="s">
        <v>5214</v>
      </c>
      <c r="B1430" t="s">
        <v>5237</v>
      </c>
      <c r="C1430" t="s">
        <v>5238</v>
      </c>
      <c r="D1430">
        <v>2</v>
      </c>
      <c r="E1430" t="s">
        <v>730</v>
      </c>
      <c r="F1430" t="s">
        <v>13</v>
      </c>
      <c r="G1430" t="s">
        <v>5102</v>
      </c>
      <c r="H1430" s="3" t="s">
        <v>5108</v>
      </c>
      <c r="I1430" t="s">
        <v>106</v>
      </c>
      <c r="J1430" t="s">
        <v>5218</v>
      </c>
    </row>
    <row r="1431" spans="1:10" ht="16" x14ac:dyDescent="0.2">
      <c r="A1431" t="s">
        <v>5173</v>
      </c>
      <c r="B1431" t="s">
        <v>5239</v>
      </c>
      <c r="C1431" t="s">
        <v>5240</v>
      </c>
      <c r="D1431">
        <v>2</v>
      </c>
      <c r="E1431" t="s">
        <v>730</v>
      </c>
      <c r="F1431" t="s">
        <v>13</v>
      </c>
      <c r="G1431" t="s">
        <v>5102</v>
      </c>
      <c r="H1431" s="3" t="s">
        <v>5108</v>
      </c>
      <c r="I1431" t="s">
        <v>106</v>
      </c>
      <c r="J1431" t="s">
        <v>5176</v>
      </c>
    </row>
    <row r="1432" spans="1:10" ht="16" x14ac:dyDescent="0.2">
      <c r="A1432" t="s">
        <v>5241</v>
      </c>
      <c r="B1432" t="s">
        <v>5242</v>
      </c>
      <c r="C1432" t="s">
        <v>5243</v>
      </c>
      <c r="D1432">
        <v>1</v>
      </c>
      <c r="E1432" t="s">
        <v>730</v>
      </c>
      <c r="F1432" t="s">
        <v>13</v>
      </c>
      <c r="G1432" t="s">
        <v>5102</v>
      </c>
      <c r="H1432" s="3" t="s">
        <v>5201</v>
      </c>
      <c r="I1432" t="s">
        <v>106</v>
      </c>
      <c r="J1432" t="s">
        <v>5244</v>
      </c>
    </row>
    <row r="1433" spans="1:10" ht="16" x14ac:dyDescent="0.2">
      <c r="A1433" t="s">
        <v>5245</v>
      </c>
      <c r="B1433" t="s">
        <v>5246</v>
      </c>
      <c r="C1433" t="s">
        <v>5247</v>
      </c>
      <c r="D1433">
        <v>1</v>
      </c>
      <c r="E1433" t="s">
        <v>730</v>
      </c>
      <c r="F1433" t="s">
        <v>13</v>
      </c>
      <c r="G1433" t="s">
        <v>5102</v>
      </c>
      <c r="H1433" s="3" t="s">
        <v>5210</v>
      </c>
      <c r="I1433" t="s">
        <v>106</v>
      </c>
      <c r="J1433" t="s">
        <v>5248</v>
      </c>
    </row>
    <row r="1434" spans="1:10" ht="16" x14ac:dyDescent="0.2">
      <c r="A1434" t="s">
        <v>5249</v>
      </c>
      <c r="B1434" t="s">
        <v>5250</v>
      </c>
      <c r="C1434" t="s">
        <v>5251</v>
      </c>
      <c r="D1434">
        <v>5</v>
      </c>
      <c r="E1434" t="s">
        <v>730</v>
      </c>
      <c r="F1434" t="s">
        <v>13</v>
      </c>
      <c r="G1434" t="s">
        <v>5102</v>
      </c>
      <c r="H1434" s="3" t="s">
        <v>5113</v>
      </c>
      <c r="I1434" t="s">
        <v>106</v>
      </c>
      <c r="J1434" t="s">
        <v>5252</v>
      </c>
    </row>
    <row r="1435" spans="1:10" ht="16" x14ac:dyDescent="0.2">
      <c r="A1435" t="s">
        <v>5133</v>
      </c>
      <c r="B1435" t="s">
        <v>5253</v>
      </c>
      <c r="C1435" t="s">
        <v>5254</v>
      </c>
      <c r="D1435">
        <v>2</v>
      </c>
      <c r="E1435" t="s">
        <v>730</v>
      </c>
      <c r="F1435" t="s">
        <v>13</v>
      </c>
      <c r="G1435" t="s">
        <v>5102</v>
      </c>
      <c r="H1435" s="3" t="s">
        <v>5108</v>
      </c>
      <c r="I1435" t="s">
        <v>106</v>
      </c>
      <c r="J1435" t="s">
        <v>5136</v>
      </c>
    </row>
    <row r="1436" spans="1:10" ht="16" x14ac:dyDescent="0.2">
      <c r="A1436" t="s">
        <v>755</v>
      </c>
      <c r="B1436" t="s">
        <v>5255</v>
      </c>
      <c r="C1436" t="s">
        <v>5256</v>
      </c>
      <c r="D1436">
        <v>2</v>
      </c>
      <c r="E1436" t="s">
        <v>730</v>
      </c>
      <c r="F1436" t="s">
        <v>13</v>
      </c>
      <c r="G1436" t="s">
        <v>5102</v>
      </c>
      <c r="H1436" s="3" t="s">
        <v>5121</v>
      </c>
      <c r="I1436" t="s">
        <v>106</v>
      </c>
      <c r="J1436" t="s">
        <v>760</v>
      </c>
    </row>
    <row r="1437" spans="1:10" ht="16" x14ac:dyDescent="0.2">
      <c r="A1437" t="s">
        <v>5257</v>
      </c>
      <c r="B1437" t="s">
        <v>5258</v>
      </c>
      <c r="C1437" t="s">
        <v>5259</v>
      </c>
      <c r="D1437">
        <v>2</v>
      </c>
      <c r="E1437" t="s">
        <v>730</v>
      </c>
      <c r="F1437" t="s">
        <v>13</v>
      </c>
      <c r="G1437" t="s">
        <v>5102</v>
      </c>
      <c r="H1437" s="3" t="s">
        <v>5190</v>
      </c>
      <c r="I1437" t="s">
        <v>106</v>
      </c>
      <c r="J1437" t="s">
        <v>5260</v>
      </c>
    </row>
    <row r="1438" spans="1:10" ht="16" x14ac:dyDescent="0.2">
      <c r="A1438" t="s">
        <v>5261</v>
      </c>
      <c r="B1438" t="s">
        <v>5262</v>
      </c>
      <c r="C1438" t="s">
        <v>5263</v>
      </c>
      <c r="D1438">
        <v>1</v>
      </c>
      <c r="E1438" t="s">
        <v>730</v>
      </c>
      <c r="F1438" t="s">
        <v>13</v>
      </c>
      <c r="G1438" t="s">
        <v>5102</v>
      </c>
      <c r="H1438" s="3" t="s">
        <v>5264</v>
      </c>
      <c r="I1438" t="s">
        <v>106</v>
      </c>
      <c r="J1438" t="s">
        <v>5265</v>
      </c>
    </row>
    <row r="1439" spans="1:10" ht="16" x14ac:dyDescent="0.2">
      <c r="A1439" t="s">
        <v>5266</v>
      </c>
      <c r="B1439" t="s">
        <v>5267</v>
      </c>
      <c r="C1439" t="s">
        <v>5268</v>
      </c>
      <c r="D1439">
        <v>2</v>
      </c>
      <c r="E1439" t="s">
        <v>730</v>
      </c>
      <c r="F1439" t="s">
        <v>13</v>
      </c>
      <c r="G1439" t="s">
        <v>5102</v>
      </c>
      <c r="H1439" s="3" t="s">
        <v>5108</v>
      </c>
      <c r="I1439" t="s">
        <v>106</v>
      </c>
      <c r="J1439" t="s">
        <v>5269</v>
      </c>
    </row>
    <row r="1440" spans="1:10" ht="16" x14ac:dyDescent="0.2">
      <c r="A1440" t="s">
        <v>5270</v>
      </c>
      <c r="B1440" t="s">
        <v>5271</v>
      </c>
      <c r="C1440" t="s">
        <v>5272</v>
      </c>
      <c r="D1440">
        <v>3</v>
      </c>
      <c r="E1440" t="s">
        <v>730</v>
      </c>
      <c r="F1440" t="s">
        <v>13</v>
      </c>
      <c r="G1440" t="s">
        <v>5102</v>
      </c>
      <c r="H1440" s="3" t="s">
        <v>5273</v>
      </c>
      <c r="I1440" t="s">
        <v>106</v>
      </c>
      <c r="J1440" t="s">
        <v>5274</v>
      </c>
    </row>
    <row r="1441" spans="1:10" ht="16" x14ac:dyDescent="0.2">
      <c r="A1441" t="s">
        <v>5266</v>
      </c>
      <c r="B1441" t="s">
        <v>5235</v>
      </c>
      <c r="C1441" t="s">
        <v>5236</v>
      </c>
      <c r="D1441">
        <v>1</v>
      </c>
      <c r="E1441" t="s">
        <v>730</v>
      </c>
      <c r="F1441" t="s">
        <v>13</v>
      </c>
      <c r="G1441" t="s">
        <v>5102</v>
      </c>
      <c r="H1441" s="3" t="s">
        <v>5201</v>
      </c>
      <c r="I1441" t="s">
        <v>106</v>
      </c>
      <c r="J1441" t="s">
        <v>5269</v>
      </c>
    </row>
    <row r="1442" spans="1:10" ht="16" x14ac:dyDescent="0.2">
      <c r="A1442" t="s">
        <v>5275</v>
      </c>
      <c r="B1442" t="s">
        <v>5276</v>
      </c>
      <c r="C1442" t="s">
        <v>5277</v>
      </c>
      <c r="D1442">
        <v>1</v>
      </c>
      <c r="E1442" t="s">
        <v>730</v>
      </c>
      <c r="F1442" t="s">
        <v>13</v>
      </c>
      <c r="G1442" t="s">
        <v>5102</v>
      </c>
      <c r="H1442" s="3" t="s">
        <v>5278</v>
      </c>
      <c r="I1442" t="s">
        <v>106</v>
      </c>
      <c r="J1442" t="s">
        <v>5279</v>
      </c>
    </row>
    <row r="1443" spans="1:10" ht="16" x14ac:dyDescent="0.2">
      <c r="A1443" t="s">
        <v>5167</v>
      </c>
      <c r="B1443" t="s">
        <v>5280</v>
      </c>
      <c r="C1443" t="s">
        <v>5281</v>
      </c>
      <c r="D1443">
        <v>2</v>
      </c>
      <c r="E1443" t="s">
        <v>730</v>
      </c>
      <c r="F1443" t="s">
        <v>13</v>
      </c>
      <c r="G1443" t="s">
        <v>5102</v>
      </c>
      <c r="H1443" s="3" t="s">
        <v>5113</v>
      </c>
      <c r="I1443" t="s">
        <v>106</v>
      </c>
      <c r="J1443" t="s">
        <v>5170</v>
      </c>
    </row>
    <row r="1444" spans="1:10" ht="16" x14ac:dyDescent="0.2">
      <c r="A1444" t="s">
        <v>5231</v>
      </c>
      <c r="B1444" t="s">
        <v>5282</v>
      </c>
      <c r="C1444" t="s">
        <v>5283</v>
      </c>
      <c r="D1444">
        <v>3</v>
      </c>
      <c r="E1444" t="s">
        <v>730</v>
      </c>
      <c r="F1444" t="s">
        <v>13</v>
      </c>
      <c r="G1444" t="s">
        <v>5102</v>
      </c>
      <c r="H1444" s="3" t="s">
        <v>5121</v>
      </c>
      <c r="I1444" t="s">
        <v>106</v>
      </c>
      <c r="J1444" t="s">
        <v>5234</v>
      </c>
    </row>
    <row r="1445" spans="1:10" ht="16" x14ac:dyDescent="0.2">
      <c r="A1445" t="s">
        <v>5167</v>
      </c>
      <c r="B1445" t="s">
        <v>5284</v>
      </c>
      <c r="C1445" t="s">
        <v>5285</v>
      </c>
      <c r="D1445">
        <v>3</v>
      </c>
      <c r="E1445" t="s">
        <v>730</v>
      </c>
      <c r="F1445" t="s">
        <v>13</v>
      </c>
      <c r="G1445" t="s">
        <v>5102</v>
      </c>
      <c r="H1445" s="3" t="s">
        <v>5113</v>
      </c>
      <c r="I1445" t="s">
        <v>106</v>
      </c>
      <c r="J1445" t="s">
        <v>5170</v>
      </c>
    </row>
    <row r="1446" spans="1:10" ht="16" x14ac:dyDescent="0.2">
      <c r="A1446" t="s">
        <v>5286</v>
      </c>
      <c r="B1446" t="s">
        <v>5287</v>
      </c>
      <c r="C1446" t="s">
        <v>5288</v>
      </c>
      <c r="D1446">
        <v>2</v>
      </c>
      <c r="E1446" t="s">
        <v>730</v>
      </c>
      <c r="F1446" t="s">
        <v>13</v>
      </c>
      <c r="G1446" t="s">
        <v>5102</v>
      </c>
      <c r="H1446" s="3" t="s">
        <v>5289</v>
      </c>
      <c r="I1446" t="s">
        <v>106</v>
      </c>
      <c r="J1446" t="s">
        <v>5290</v>
      </c>
    </row>
    <row r="1447" spans="1:10" ht="16" x14ac:dyDescent="0.2">
      <c r="A1447" t="s">
        <v>5291</v>
      </c>
      <c r="B1447" t="s">
        <v>5292</v>
      </c>
      <c r="C1447" t="s">
        <v>5293</v>
      </c>
      <c r="D1447">
        <v>4</v>
      </c>
      <c r="E1447" t="s">
        <v>730</v>
      </c>
      <c r="F1447" t="s">
        <v>13</v>
      </c>
      <c r="G1447" t="s">
        <v>5102</v>
      </c>
      <c r="H1447" s="3" t="s">
        <v>5273</v>
      </c>
      <c r="I1447" t="s">
        <v>106</v>
      </c>
      <c r="J1447" t="s">
        <v>5294</v>
      </c>
    </row>
    <row r="1448" spans="1:10" ht="16" x14ac:dyDescent="0.2">
      <c r="A1448" t="s">
        <v>5295</v>
      </c>
      <c r="B1448" t="s">
        <v>5296</v>
      </c>
      <c r="C1448" t="s">
        <v>5297</v>
      </c>
      <c r="D1448">
        <v>2</v>
      </c>
      <c r="E1448" t="s">
        <v>730</v>
      </c>
      <c r="F1448" t="s">
        <v>13</v>
      </c>
      <c r="G1448" t="s">
        <v>5102</v>
      </c>
      <c r="H1448" s="3" t="s">
        <v>5210</v>
      </c>
      <c r="I1448" t="s">
        <v>106</v>
      </c>
      <c r="J1448" t="s">
        <v>5298</v>
      </c>
    </row>
    <row r="1449" spans="1:10" ht="16" x14ac:dyDescent="0.2">
      <c r="A1449" t="s">
        <v>5270</v>
      </c>
      <c r="B1449" t="s">
        <v>5299</v>
      </c>
      <c r="C1449" t="s">
        <v>5300</v>
      </c>
      <c r="D1449">
        <v>4</v>
      </c>
      <c r="E1449" t="s">
        <v>730</v>
      </c>
      <c r="F1449" t="s">
        <v>13</v>
      </c>
      <c r="G1449" t="s">
        <v>5102</v>
      </c>
      <c r="H1449" s="3" t="s">
        <v>5301</v>
      </c>
      <c r="I1449" t="s">
        <v>106</v>
      </c>
      <c r="J1449" t="s">
        <v>5274</v>
      </c>
    </row>
    <row r="1450" spans="1:10" ht="16" x14ac:dyDescent="0.2">
      <c r="A1450" t="s">
        <v>5295</v>
      </c>
      <c r="B1450" t="s">
        <v>5302</v>
      </c>
      <c r="C1450" t="s">
        <v>5303</v>
      </c>
      <c r="D1450">
        <v>1</v>
      </c>
      <c r="E1450" t="s">
        <v>730</v>
      </c>
      <c r="F1450" t="s">
        <v>13</v>
      </c>
      <c r="G1450" t="s">
        <v>5102</v>
      </c>
      <c r="H1450" s="3" t="s">
        <v>5210</v>
      </c>
      <c r="I1450" t="s">
        <v>106</v>
      </c>
      <c r="J1450" t="s">
        <v>5298</v>
      </c>
    </row>
    <row r="1451" spans="1:10" ht="16" x14ac:dyDescent="0.2">
      <c r="A1451" t="s">
        <v>5304</v>
      </c>
      <c r="B1451" t="s">
        <v>5276</v>
      </c>
      <c r="C1451" t="s">
        <v>5277</v>
      </c>
      <c r="D1451">
        <v>1</v>
      </c>
      <c r="E1451" t="s">
        <v>730</v>
      </c>
      <c r="F1451" t="s">
        <v>13</v>
      </c>
      <c r="G1451" t="s">
        <v>5102</v>
      </c>
      <c r="H1451" s="3" t="s">
        <v>5108</v>
      </c>
      <c r="I1451" t="s">
        <v>106</v>
      </c>
      <c r="J1451" t="s">
        <v>5305</v>
      </c>
    </row>
    <row r="1452" spans="1:10" ht="16" x14ac:dyDescent="0.2">
      <c r="A1452" t="s">
        <v>5306</v>
      </c>
      <c r="B1452" t="s">
        <v>5276</v>
      </c>
      <c r="C1452" t="s">
        <v>5277</v>
      </c>
      <c r="D1452">
        <v>4</v>
      </c>
      <c r="E1452" t="s">
        <v>730</v>
      </c>
      <c r="F1452" t="s">
        <v>13</v>
      </c>
      <c r="G1452" t="s">
        <v>5102</v>
      </c>
      <c r="H1452" s="3" t="s">
        <v>5278</v>
      </c>
      <c r="I1452" t="s">
        <v>106</v>
      </c>
      <c r="J1452" t="s">
        <v>5307</v>
      </c>
    </row>
    <row r="1453" spans="1:10" ht="16" x14ac:dyDescent="0.2">
      <c r="A1453" t="s">
        <v>5249</v>
      </c>
      <c r="B1453" t="s">
        <v>5308</v>
      </c>
      <c r="C1453" t="s">
        <v>5309</v>
      </c>
      <c r="D1453">
        <v>4</v>
      </c>
      <c r="E1453" t="s">
        <v>730</v>
      </c>
      <c r="F1453" t="s">
        <v>13</v>
      </c>
      <c r="G1453" t="s">
        <v>5102</v>
      </c>
      <c r="H1453" s="3" t="s">
        <v>5113</v>
      </c>
      <c r="I1453" t="s">
        <v>106</v>
      </c>
      <c r="J1453" t="s">
        <v>5252</v>
      </c>
    </row>
    <row r="1454" spans="1:10" ht="16" x14ac:dyDescent="0.2">
      <c r="A1454" t="s">
        <v>5249</v>
      </c>
      <c r="B1454" t="s">
        <v>5310</v>
      </c>
      <c r="C1454" t="s">
        <v>5311</v>
      </c>
      <c r="D1454">
        <v>3</v>
      </c>
      <c r="E1454" t="s">
        <v>730</v>
      </c>
      <c r="F1454" t="s">
        <v>13</v>
      </c>
      <c r="G1454" t="s">
        <v>5102</v>
      </c>
      <c r="H1454" s="3" t="s">
        <v>5113</v>
      </c>
      <c r="I1454" t="s">
        <v>106</v>
      </c>
      <c r="J1454" t="s">
        <v>5252</v>
      </c>
    </row>
    <row r="1455" spans="1:10" ht="16" x14ac:dyDescent="0.2">
      <c r="A1455" t="s">
        <v>5249</v>
      </c>
      <c r="B1455" t="s">
        <v>5312</v>
      </c>
      <c r="C1455" t="s">
        <v>5313</v>
      </c>
      <c r="D1455">
        <v>2</v>
      </c>
      <c r="E1455" t="s">
        <v>730</v>
      </c>
      <c r="F1455" t="s">
        <v>13</v>
      </c>
      <c r="G1455" t="s">
        <v>5102</v>
      </c>
      <c r="H1455" s="3" t="s">
        <v>5201</v>
      </c>
      <c r="I1455" t="s">
        <v>106</v>
      </c>
      <c r="J1455" t="s">
        <v>5252</v>
      </c>
    </row>
    <row r="1456" spans="1:10" ht="16" x14ac:dyDescent="0.2">
      <c r="A1456" t="s">
        <v>5249</v>
      </c>
      <c r="B1456" t="s">
        <v>5138</v>
      </c>
      <c r="C1456" t="s">
        <v>5139</v>
      </c>
      <c r="D1456">
        <v>1</v>
      </c>
      <c r="E1456" t="s">
        <v>730</v>
      </c>
      <c r="F1456" t="s">
        <v>13</v>
      </c>
      <c r="G1456" t="s">
        <v>5102</v>
      </c>
      <c r="H1456" s="3" t="s">
        <v>5113</v>
      </c>
      <c r="I1456" t="s">
        <v>106</v>
      </c>
      <c r="J1456" t="s">
        <v>5252</v>
      </c>
    </row>
    <row r="1457" spans="1:10" ht="16" x14ac:dyDescent="0.2">
      <c r="A1457" t="s">
        <v>5241</v>
      </c>
      <c r="B1457" t="s">
        <v>5314</v>
      </c>
      <c r="C1457" t="s">
        <v>5315</v>
      </c>
      <c r="D1457">
        <v>3</v>
      </c>
      <c r="E1457" t="s">
        <v>730</v>
      </c>
      <c r="F1457" t="s">
        <v>13</v>
      </c>
      <c r="G1457" t="s">
        <v>5102</v>
      </c>
      <c r="H1457" s="3" t="s">
        <v>5113</v>
      </c>
      <c r="I1457" t="s">
        <v>106</v>
      </c>
      <c r="J1457" t="s">
        <v>5244</v>
      </c>
    </row>
    <row r="1458" spans="1:10" ht="16" x14ac:dyDescent="0.2">
      <c r="A1458" t="s">
        <v>5241</v>
      </c>
      <c r="B1458" t="s">
        <v>5316</v>
      </c>
      <c r="C1458" t="s">
        <v>5317</v>
      </c>
      <c r="D1458">
        <v>4</v>
      </c>
      <c r="E1458" t="s">
        <v>730</v>
      </c>
      <c r="F1458" t="s">
        <v>13</v>
      </c>
      <c r="G1458" t="s">
        <v>5102</v>
      </c>
      <c r="H1458" s="3" t="s">
        <v>5108</v>
      </c>
      <c r="I1458" t="s">
        <v>106</v>
      </c>
      <c r="J1458" t="s">
        <v>5244</v>
      </c>
    </row>
    <row r="1459" spans="1:10" ht="16" x14ac:dyDescent="0.2">
      <c r="A1459" t="s">
        <v>5209</v>
      </c>
      <c r="B1459" t="s">
        <v>5318</v>
      </c>
      <c r="C1459" t="s">
        <v>5319</v>
      </c>
      <c r="D1459">
        <v>2</v>
      </c>
      <c r="E1459" t="s">
        <v>730</v>
      </c>
      <c r="F1459" t="s">
        <v>13</v>
      </c>
      <c r="G1459" t="s">
        <v>5102</v>
      </c>
      <c r="H1459" s="3" t="s">
        <v>5210</v>
      </c>
      <c r="I1459" t="s">
        <v>106</v>
      </c>
      <c r="J1459" t="s">
        <v>5211</v>
      </c>
    </row>
    <row r="1460" spans="1:10" ht="16" x14ac:dyDescent="0.2">
      <c r="A1460" t="s">
        <v>5261</v>
      </c>
      <c r="B1460" t="s">
        <v>5232</v>
      </c>
      <c r="C1460" t="s">
        <v>5233</v>
      </c>
      <c r="D1460">
        <v>3</v>
      </c>
      <c r="E1460" t="s">
        <v>730</v>
      </c>
      <c r="F1460" t="s">
        <v>13</v>
      </c>
      <c r="G1460" t="s">
        <v>5102</v>
      </c>
      <c r="H1460" s="3" t="s">
        <v>5264</v>
      </c>
      <c r="I1460" t="s">
        <v>106</v>
      </c>
      <c r="J1460" t="s">
        <v>5265</v>
      </c>
    </row>
    <row r="1461" spans="1:10" ht="16" x14ac:dyDescent="0.2">
      <c r="A1461" t="s">
        <v>5261</v>
      </c>
      <c r="B1461" t="s">
        <v>5320</v>
      </c>
      <c r="C1461" t="s">
        <v>5321</v>
      </c>
      <c r="D1461">
        <v>2</v>
      </c>
      <c r="E1461" t="s">
        <v>730</v>
      </c>
      <c r="F1461" t="s">
        <v>13</v>
      </c>
      <c r="G1461" t="s">
        <v>5102</v>
      </c>
      <c r="H1461" s="3" t="s">
        <v>5264</v>
      </c>
      <c r="I1461" t="s">
        <v>106</v>
      </c>
      <c r="J1461" t="s">
        <v>5265</v>
      </c>
    </row>
    <row r="1462" spans="1:10" ht="16" x14ac:dyDescent="0.2">
      <c r="A1462" t="s">
        <v>5245</v>
      </c>
      <c r="B1462" t="s">
        <v>5322</v>
      </c>
      <c r="C1462" t="s">
        <v>5323</v>
      </c>
      <c r="D1462">
        <v>2</v>
      </c>
      <c r="E1462" t="s">
        <v>730</v>
      </c>
      <c r="F1462" t="s">
        <v>13</v>
      </c>
      <c r="G1462" t="s">
        <v>5102</v>
      </c>
      <c r="H1462" s="3" t="s">
        <v>5210</v>
      </c>
      <c r="I1462" t="s">
        <v>106</v>
      </c>
      <c r="J1462" t="s">
        <v>5248</v>
      </c>
    </row>
    <row r="1463" spans="1:10" ht="16" x14ac:dyDescent="0.2">
      <c r="A1463" t="s">
        <v>5324</v>
      </c>
      <c r="B1463" t="s">
        <v>5325</v>
      </c>
      <c r="C1463" t="s">
        <v>5326</v>
      </c>
      <c r="D1463">
        <v>1</v>
      </c>
      <c r="E1463" t="s">
        <v>730</v>
      </c>
      <c r="F1463" t="s">
        <v>13</v>
      </c>
      <c r="G1463" t="s">
        <v>5102</v>
      </c>
      <c r="H1463" s="3" t="s">
        <v>5201</v>
      </c>
      <c r="I1463" t="s">
        <v>106</v>
      </c>
      <c r="J1463" t="s">
        <v>5327</v>
      </c>
    </row>
    <row r="1464" spans="1:10" ht="16" x14ac:dyDescent="0.2">
      <c r="A1464" t="s">
        <v>5295</v>
      </c>
      <c r="B1464" t="s">
        <v>5328</v>
      </c>
      <c r="C1464" t="s">
        <v>5329</v>
      </c>
      <c r="D1464">
        <v>4</v>
      </c>
      <c r="E1464" t="s">
        <v>730</v>
      </c>
      <c r="F1464" t="s">
        <v>13</v>
      </c>
      <c r="G1464" t="s">
        <v>5102</v>
      </c>
      <c r="H1464" s="3" t="s">
        <v>5210</v>
      </c>
      <c r="I1464" t="s">
        <v>106</v>
      </c>
      <c r="J1464" t="s">
        <v>5298</v>
      </c>
    </row>
    <row r="1465" spans="1:10" ht="16" x14ac:dyDescent="0.2">
      <c r="A1465" t="s">
        <v>5295</v>
      </c>
      <c r="B1465" t="s">
        <v>5330</v>
      </c>
      <c r="C1465" t="s">
        <v>5331</v>
      </c>
      <c r="D1465">
        <v>3</v>
      </c>
      <c r="E1465" t="s">
        <v>730</v>
      </c>
      <c r="F1465" t="s">
        <v>13</v>
      </c>
      <c r="G1465" t="s">
        <v>5102</v>
      </c>
      <c r="H1465" s="3" t="s">
        <v>5210</v>
      </c>
      <c r="I1465" t="s">
        <v>106</v>
      </c>
      <c r="J1465" t="s">
        <v>5298</v>
      </c>
    </row>
    <row r="1466" spans="1:10" ht="16" x14ac:dyDescent="0.2">
      <c r="A1466" t="s">
        <v>5241</v>
      </c>
      <c r="B1466" t="s">
        <v>5332</v>
      </c>
      <c r="C1466" t="s">
        <v>5333</v>
      </c>
      <c r="D1466">
        <v>2</v>
      </c>
      <c r="E1466" t="s">
        <v>730</v>
      </c>
      <c r="F1466" t="s">
        <v>13</v>
      </c>
      <c r="G1466" t="s">
        <v>5102</v>
      </c>
      <c r="H1466" s="3" t="s">
        <v>5201</v>
      </c>
      <c r="I1466" t="s">
        <v>106</v>
      </c>
      <c r="J1466" t="s">
        <v>5244</v>
      </c>
    </row>
    <row r="1467" spans="1:10" ht="16" x14ac:dyDescent="0.2">
      <c r="A1467" t="s">
        <v>5266</v>
      </c>
      <c r="B1467" t="s">
        <v>5334</v>
      </c>
      <c r="C1467" t="s">
        <v>5335</v>
      </c>
      <c r="D1467">
        <v>4</v>
      </c>
      <c r="E1467" t="s">
        <v>730</v>
      </c>
      <c r="F1467" t="s">
        <v>13</v>
      </c>
      <c r="G1467" t="s">
        <v>5102</v>
      </c>
      <c r="H1467" s="3" t="s">
        <v>5201</v>
      </c>
      <c r="I1467" t="s">
        <v>106</v>
      </c>
      <c r="J1467" t="s">
        <v>5269</v>
      </c>
    </row>
    <row r="1468" spans="1:10" ht="16" x14ac:dyDescent="0.2">
      <c r="A1468" t="s">
        <v>5209</v>
      </c>
      <c r="B1468" t="s">
        <v>5336</v>
      </c>
      <c r="C1468" t="s">
        <v>5337</v>
      </c>
      <c r="D1468">
        <v>3</v>
      </c>
      <c r="E1468" t="s">
        <v>730</v>
      </c>
      <c r="F1468" t="s">
        <v>13</v>
      </c>
      <c r="G1468" t="s">
        <v>5102</v>
      </c>
      <c r="H1468" s="3" t="s">
        <v>5210</v>
      </c>
      <c r="I1468" t="s">
        <v>106</v>
      </c>
      <c r="J1468" t="s">
        <v>5211</v>
      </c>
    </row>
    <row r="1469" spans="1:10" ht="16" x14ac:dyDescent="0.2">
      <c r="A1469" t="s">
        <v>5187</v>
      </c>
      <c r="B1469" t="s">
        <v>5338</v>
      </c>
      <c r="C1469" t="s">
        <v>5339</v>
      </c>
      <c r="D1469">
        <v>1</v>
      </c>
      <c r="E1469" t="s">
        <v>730</v>
      </c>
      <c r="F1469" t="s">
        <v>13</v>
      </c>
      <c r="G1469" t="s">
        <v>5102</v>
      </c>
      <c r="H1469" s="3" t="s">
        <v>5190</v>
      </c>
      <c r="I1469" t="s">
        <v>106</v>
      </c>
      <c r="J1469" t="s">
        <v>5191</v>
      </c>
    </row>
    <row r="1470" spans="1:10" ht="16" x14ac:dyDescent="0.2">
      <c r="A1470" t="s">
        <v>5261</v>
      </c>
      <c r="B1470" t="s">
        <v>5282</v>
      </c>
      <c r="C1470" t="s">
        <v>5283</v>
      </c>
      <c r="D1470">
        <v>4</v>
      </c>
      <c r="E1470" t="s">
        <v>730</v>
      </c>
      <c r="F1470" t="s">
        <v>13</v>
      </c>
      <c r="G1470" t="s">
        <v>5102</v>
      </c>
      <c r="H1470" s="3" t="s">
        <v>5264</v>
      </c>
      <c r="I1470" t="s">
        <v>106</v>
      </c>
      <c r="J1470" t="s">
        <v>5265</v>
      </c>
    </row>
    <row r="1471" spans="1:10" ht="16" x14ac:dyDescent="0.2">
      <c r="A1471" t="s">
        <v>5167</v>
      </c>
      <c r="B1471" t="s">
        <v>5340</v>
      </c>
      <c r="C1471" t="s">
        <v>5341</v>
      </c>
      <c r="D1471">
        <v>4</v>
      </c>
      <c r="E1471" t="s">
        <v>730</v>
      </c>
      <c r="F1471" t="s">
        <v>13</v>
      </c>
      <c r="G1471" t="s">
        <v>5102</v>
      </c>
      <c r="H1471" s="3" t="s">
        <v>5113</v>
      </c>
      <c r="I1471" t="s">
        <v>106</v>
      </c>
      <c r="J1471" t="s">
        <v>5170</v>
      </c>
    </row>
    <row r="1472" spans="1:10" ht="16" x14ac:dyDescent="0.2">
      <c r="A1472" t="s">
        <v>5324</v>
      </c>
      <c r="B1472" t="s">
        <v>5342</v>
      </c>
      <c r="C1472" t="s">
        <v>5343</v>
      </c>
      <c r="D1472">
        <v>2</v>
      </c>
      <c r="E1472" t="s">
        <v>730</v>
      </c>
      <c r="F1472" t="s">
        <v>13</v>
      </c>
      <c r="G1472" t="s">
        <v>5102</v>
      </c>
      <c r="H1472" s="3" t="s">
        <v>5201</v>
      </c>
      <c r="I1472" t="s">
        <v>106</v>
      </c>
      <c r="J1472" t="s">
        <v>5327</v>
      </c>
    </row>
    <row r="1473" spans="1:10" ht="16" x14ac:dyDescent="0.2">
      <c r="A1473" t="s">
        <v>5344</v>
      </c>
      <c r="B1473" t="s">
        <v>5314</v>
      </c>
      <c r="C1473" t="s">
        <v>5315</v>
      </c>
      <c r="D1473">
        <v>1</v>
      </c>
      <c r="E1473" t="s">
        <v>730</v>
      </c>
      <c r="F1473" t="s">
        <v>13</v>
      </c>
      <c r="G1473" t="s">
        <v>5102</v>
      </c>
      <c r="H1473" s="3" t="s">
        <v>5113</v>
      </c>
      <c r="I1473" t="s">
        <v>106</v>
      </c>
      <c r="J1473" t="s">
        <v>5345</v>
      </c>
    </row>
    <row r="1474" spans="1:10" ht="16" x14ac:dyDescent="0.2">
      <c r="A1474" t="s">
        <v>5231</v>
      </c>
      <c r="B1474" t="s">
        <v>5346</v>
      </c>
      <c r="C1474" t="s">
        <v>5347</v>
      </c>
      <c r="D1474">
        <v>4</v>
      </c>
      <c r="E1474" t="s">
        <v>730</v>
      </c>
      <c r="F1474" t="s">
        <v>13</v>
      </c>
      <c r="G1474" t="s">
        <v>5102</v>
      </c>
      <c r="H1474" s="3" t="s">
        <v>5121</v>
      </c>
      <c r="I1474" t="s">
        <v>106</v>
      </c>
      <c r="J1474" t="s">
        <v>5234</v>
      </c>
    </row>
    <row r="1475" spans="1:10" ht="16" x14ac:dyDescent="0.2">
      <c r="A1475" t="s">
        <v>5324</v>
      </c>
      <c r="B1475" t="s">
        <v>5100</v>
      </c>
      <c r="C1475" t="s">
        <v>5101</v>
      </c>
      <c r="D1475">
        <v>3</v>
      </c>
      <c r="E1475" t="s">
        <v>730</v>
      </c>
      <c r="F1475" t="s">
        <v>13</v>
      </c>
      <c r="G1475" t="s">
        <v>5102</v>
      </c>
      <c r="H1475" s="3" t="s">
        <v>5108</v>
      </c>
      <c r="I1475" t="s">
        <v>106</v>
      </c>
      <c r="J1475" t="s">
        <v>5327</v>
      </c>
    </row>
    <row r="1476" spans="1:10" ht="16" x14ac:dyDescent="0.2">
      <c r="A1476" t="s">
        <v>5159</v>
      </c>
      <c r="B1476" t="s">
        <v>5348</v>
      </c>
      <c r="C1476" t="s">
        <v>5349</v>
      </c>
      <c r="D1476">
        <v>3</v>
      </c>
      <c r="E1476" t="s">
        <v>730</v>
      </c>
      <c r="F1476" t="s">
        <v>13</v>
      </c>
      <c r="G1476" t="s">
        <v>5102</v>
      </c>
      <c r="H1476" s="3" t="s">
        <v>5108</v>
      </c>
      <c r="I1476" t="s">
        <v>106</v>
      </c>
      <c r="J1476" t="s">
        <v>5162</v>
      </c>
    </row>
    <row r="1477" spans="1:10" ht="16" x14ac:dyDescent="0.2">
      <c r="A1477" t="s">
        <v>5261</v>
      </c>
      <c r="B1477" t="s">
        <v>5346</v>
      </c>
      <c r="C1477" t="s">
        <v>5347</v>
      </c>
      <c r="D1477">
        <v>5</v>
      </c>
      <c r="E1477" t="s">
        <v>730</v>
      </c>
      <c r="F1477" t="s">
        <v>13</v>
      </c>
      <c r="G1477" t="s">
        <v>5102</v>
      </c>
      <c r="H1477" s="3" t="s">
        <v>5264</v>
      </c>
      <c r="I1477" t="s">
        <v>106</v>
      </c>
      <c r="J1477" t="s">
        <v>5265</v>
      </c>
    </row>
    <row r="1478" spans="1:10" ht="16" x14ac:dyDescent="0.2">
      <c r="A1478" t="s">
        <v>5151</v>
      </c>
      <c r="B1478" t="s">
        <v>5350</v>
      </c>
      <c r="C1478" t="s">
        <v>5351</v>
      </c>
      <c r="D1478">
        <v>4</v>
      </c>
      <c r="E1478" t="s">
        <v>730</v>
      </c>
      <c r="F1478" t="s">
        <v>13</v>
      </c>
      <c r="G1478" t="s">
        <v>5102</v>
      </c>
      <c r="H1478" s="3" t="s">
        <v>5113</v>
      </c>
      <c r="I1478" t="s">
        <v>106</v>
      </c>
      <c r="J1478" t="s">
        <v>5154</v>
      </c>
    </row>
    <row r="1479" spans="1:10" ht="16" x14ac:dyDescent="0.2">
      <c r="A1479" t="s">
        <v>5352</v>
      </c>
      <c r="B1479" t="s">
        <v>5353</v>
      </c>
      <c r="C1479" t="s">
        <v>5354</v>
      </c>
      <c r="D1479">
        <v>1</v>
      </c>
      <c r="E1479" t="s">
        <v>730</v>
      </c>
      <c r="F1479" t="s">
        <v>13</v>
      </c>
      <c r="G1479" t="s">
        <v>5102</v>
      </c>
      <c r="H1479" s="3" t="s">
        <v>5201</v>
      </c>
      <c r="I1479" t="s">
        <v>106</v>
      </c>
      <c r="J1479" t="s">
        <v>5355</v>
      </c>
    </row>
    <row r="1480" spans="1:10" ht="16" x14ac:dyDescent="0.2">
      <c r="A1480" t="s">
        <v>5145</v>
      </c>
      <c r="B1480" t="s">
        <v>5356</v>
      </c>
      <c r="C1480" t="s">
        <v>5357</v>
      </c>
      <c r="D1480">
        <v>1</v>
      </c>
      <c r="E1480" t="s">
        <v>730</v>
      </c>
      <c r="F1480" t="s">
        <v>13</v>
      </c>
      <c r="G1480" t="s">
        <v>5102</v>
      </c>
      <c r="H1480" s="3" t="s">
        <v>5108</v>
      </c>
      <c r="I1480" t="s">
        <v>106</v>
      </c>
      <c r="J1480" t="s">
        <v>5148</v>
      </c>
    </row>
    <row r="1481" spans="1:10" ht="16" x14ac:dyDescent="0.2">
      <c r="A1481" t="s">
        <v>5358</v>
      </c>
      <c r="B1481" t="s">
        <v>5359</v>
      </c>
      <c r="C1481" t="s">
        <v>5360</v>
      </c>
      <c r="D1481">
        <v>3</v>
      </c>
      <c r="E1481" t="s">
        <v>730</v>
      </c>
      <c r="F1481" t="s">
        <v>13</v>
      </c>
      <c r="G1481" t="s">
        <v>5102</v>
      </c>
      <c r="H1481" s="3" t="s">
        <v>5361</v>
      </c>
      <c r="I1481" t="s">
        <v>106</v>
      </c>
      <c r="J1481" t="s">
        <v>5362</v>
      </c>
    </row>
    <row r="1482" spans="1:10" ht="16" x14ac:dyDescent="0.2">
      <c r="A1482" t="s">
        <v>5363</v>
      </c>
      <c r="B1482" t="s">
        <v>5364</v>
      </c>
      <c r="C1482" t="s">
        <v>5365</v>
      </c>
      <c r="D1482">
        <v>5</v>
      </c>
      <c r="E1482" t="s">
        <v>730</v>
      </c>
      <c r="F1482" t="s">
        <v>13</v>
      </c>
      <c r="G1482" t="s">
        <v>5102</v>
      </c>
      <c r="H1482" s="3" t="s">
        <v>5201</v>
      </c>
      <c r="I1482" t="s">
        <v>106</v>
      </c>
      <c r="J1482" t="s">
        <v>5366</v>
      </c>
    </row>
    <row r="1483" spans="1:10" ht="16" x14ac:dyDescent="0.2">
      <c r="A1483" t="s">
        <v>5367</v>
      </c>
      <c r="B1483" t="s">
        <v>5368</v>
      </c>
      <c r="C1483" t="s">
        <v>5369</v>
      </c>
      <c r="D1483">
        <v>1</v>
      </c>
      <c r="E1483" t="s">
        <v>730</v>
      </c>
      <c r="F1483" t="s">
        <v>13</v>
      </c>
      <c r="G1483" t="s">
        <v>5102</v>
      </c>
      <c r="H1483" s="3" t="s">
        <v>5370</v>
      </c>
      <c r="I1483" t="s">
        <v>106</v>
      </c>
      <c r="J1483" t="s">
        <v>5371</v>
      </c>
    </row>
    <row r="1484" spans="1:10" ht="16" x14ac:dyDescent="0.2">
      <c r="A1484" t="s">
        <v>5372</v>
      </c>
      <c r="B1484" t="s">
        <v>5373</v>
      </c>
      <c r="C1484" t="s">
        <v>5374</v>
      </c>
      <c r="D1484">
        <v>3</v>
      </c>
      <c r="E1484" t="s">
        <v>730</v>
      </c>
      <c r="F1484" t="s">
        <v>13</v>
      </c>
      <c r="G1484" t="s">
        <v>5102</v>
      </c>
      <c r="H1484" s="3" t="s">
        <v>5278</v>
      </c>
      <c r="I1484" t="s">
        <v>106</v>
      </c>
      <c r="J1484" t="s">
        <v>5375</v>
      </c>
    </row>
    <row r="1485" spans="1:10" ht="16" x14ac:dyDescent="0.2">
      <c r="A1485" t="s">
        <v>5363</v>
      </c>
      <c r="B1485" t="s">
        <v>5376</v>
      </c>
      <c r="C1485" t="s">
        <v>5377</v>
      </c>
      <c r="D1485">
        <v>6</v>
      </c>
      <c r="E1485" t="s">
        <v>730</v>
      </c>
      <c r="F1485" t="s">
        <v>13</v>
      </c>
      <c r="G1485" t="s">
        <v>5102</v>
      </c>
      <c r="H1485" s="3" t="s">
        <v>5378</v>
      </c>
      <c r="I1485" t="s">
        <v>106</v>
      </c>
      <c r="J1485" t="s">
        <v>5366</v>
      </c>
    </row>
    <row r="1486" spans="1:10" ht="16" x14ac:dyDescent="0.2">
      <c r="A1486" t="s">
        <v>5358</v>
      </c>
      <c r="B1486" t="s">
        <v>5379</v>
      </c>
      <c r="C1486" t="s">
        <v>5380</v>
      </c>
      <c r="D1486">
        <v>2</v>
      </c>
      <c r="E1486" t="s">
        <v>730</v>
      </c>
      <c r="F1486" t="s">
        <v>13</v>
      </c>
      <c r="G1486" t="s">
        <v>5102</v>
      </c>
      <c r="H1486" s="3" t="s">
        <v>5381</v>
      </c>
      <c r="I1486" t="s">
        <v>106</v>
      </c>
      <c r="J1486" t="s">
        <v>5362</v>
      </c>
    </row>
    <row r="1487" spans="1:10" ht="16" x14ac:dyDescent="0.2">
      <c r="A1487" t="s">
        <v>5358</v>
      </c>
      <c r="B1487" t="s">
        <v>5382</v>
      </c>
      <c r="C1487" t="s">
        <v>5383</v>
      </c>
      <c r="D1487">
        <v>1</v>
      </c>
      <c r="E1487" t="s">
        <v>730</v>
      </c>
      <c r="F1487" t="s">
        <v>13</v>
      </c>
      <c r="G1487" t="s">
        <v>5102</v>
      </c>
      <c r="H1487" s="3" t="s">
        <v>5381</v>
      </c>
      <c r="I1487" t="s">
        <v>106</v>
      </c>
      <c r="J1487" t="s">
        <v>5362</v>
      </c>
    </row>
    <row r="1488" spans="1:10" ht="16" x14ac:dyDescent="0.2">
      <c r="A1488" t="s">
        <v>5384</v>
      </c>
      <c r="B1488" t="s">
        <v>5385</v>
      </c>
      <c r="C1488" t="s">
        <v>5386</v>
      </c>
      <c r="D1488">
        <v>1</v>
      </c>
      <c r="E1488" t="s">
        <v>730</v>
      </c>
      <c r="F1488" t="s">
        <v>13</v>
      </c>
      <c r="G1488" t="s">
        <v>5102</v>
      </c>
      <c r="H1488" s="3" t="s">
        <v>5121</v>
      </c>
      <c r="I1488" t="s">
        <v>106</v>
      </c>
      <c r="J1488" t="s">
        <v>5387</v>
      </c>
    </row>
    <row r="1489" spans="1:10" ht="16" x14ac:dyDescent="0.2">
      <c r="A1489" t="s">
        <v>5384</v>
      </c>
      <c r="B1489" t="s">
        <v>5262</v>
      </c>
      <c r="C1489" t="s">
        <v>5263</v>
      </c>
      <c r="D1489">
        <v>2</v>
      </c>
      <c r="E1489" t="s">
        <v>730</v>
      </c>
      <c r="F1489" t="s">
        <v>13</v>
      </c>
      <c r="G1489" t="s">
        <v>5102</v>
      </c>
      <c r="H1489" s="3" t="s">
        <v>5121</v>
      </c>
      <c r="I1489" t="s">
        <v>106</v>
      </c>
      <c r="J1489" t="s">
        <v>5387</v>
      </c>
    </row>
    <row r="1490" spans="1:10" ht="16" x14ac:dyDescent="0.2">
      <c r="A1490" t="s">
        <v>5388</v>
      </c>
      <c r="B1490" t="s">
        <v>5389</v>
      </c>
      <c r="C1490" t="s">
        <v>5390</v>
      </c>
      <c r="D1490">
        <v>3</v>
      </c>
      <c r="E1490" t="s">
        <v>730</v>
      </c>
      <c r="F1490" t="s">
        <v>13</v>
      </c>
      <c r="G1490" t="s">
        <v>5102</v>
      </c>
      <c r="H1490" s="3" t="s">
        <v>5108</v>
      </c>
      <c r="I1490" t="s">
        <v>106</v>
      </c>
      <c r="J1490" t="s">
        <v>5391</v>
      </c>
    </row>
    <row r="1491" spans="1:10" ht="16" x14ac:dyDescent="0.2">
      <c r="A1491" t="s">
        <v>5392</v>
      </c>
      <c r="B1491" t="s">
        <v>5393</v>
      </c>
      <c r="C1491" t="s">
        <v>5394</v>
      </c>
      <c r="D1491">
        <v>1</v>
      </c>
      <c r="E1491" t="s">
        <v>730</v>
      </c>
      <c r="F1491" t="s">
        <v>13</v>
      </c>
      <c r="G1491" t="s">
        <v>5102</v>
      </c>
      <c r="H1491" s="3" t="s">
        <v>5108</v>
      </c>
      <c r="I1491" t="s">
        <v>106</v>
      </c>
      <c r="J1491" t="s">
        <v>5395</v>
      </c>
    </row>
    <row r="1492" spans="1:10" ht="16" x14ac:dyDescent="0.2">
      <c r="A1492" t="s">
        <v>5392</v>
      </c>
      <c r="B1492" t="s">
        <v>5396</v>
      </c>
      <c r="C1492" t="s">
        <v>5397</v>
      </c>
      <c r="D1492">
        <v>2</v>
      </c>
      <c r="E1492" t="s">
        <v>730</v>
      </c>
      <c r="F1492" t="s">
        <v>13</v>
      </c>
      <c r="G1492" t="s">
        <v>5102</v>
      </c>
      <c r="H1492" s="3" t="s">
        <v>5108</v>
      </c>
      <c r="I1492" t="s">
        <v>106</v>
      </c>
      <c r="J1492" t="s">
        <v>5395</v>
      </c>
    </row>
    <row r="1493" spans="1:10" ht="16" x14ac:dyDescent="0.2">
      <c r="A1493" t="s">
        <v>5392</v>
      </c>
      <c r="B1493" t="s">
        <v>5398</v>
      </c>
      <c r="C1493" t="s">
        <v>5399</v>
      </c>
      <c r="D1493">
        <v>3</v>
      </c>
      <c r="E1493" t="s">
        <v>730</v>
      </c>
      <c r="F1493" t="s">
        <v>13</v>
      </c>
      <c r="G1493" t="s">
        <v>5102</v>
      </c>
      <c r="H1493" s="3" t="s">
        <v>5108</v>
      </c>
      <c r="I1493" t="s">
        <v>106</v>
      </c>
      <c r="J1493" t="s">
        <v>5395</v>
      </c>
    </row>
    <row r="1494" spans="1:10" ht="16" x14ac:dyDescent="0.2">
      <c r="A1494" t="s">
        <v>5400</v>
      </c>
      <c r="B1494" t="s">
        <v>5401</v>
      </c>
      <c r="C1494" t="s">
        <v>5402</v>
      </c>
      <c r="D1494">
        <v>1</v>
      </c>
      <c r="E1494" t="s">
        <v>730</v>
      </c>
      <c r="F1494" t="s">
        <v>13</v>
      </c>
      <c r="G1494" t="s">
        <v>5102</v>
      </c>
      <c r="H1494" s="3" t="s">
        <v>5108</v>
      </c>
      <c r="I1494" t="s">
        <v>106</v>
      </c>
      <c r="J1494" t="s">
        <v>5403</v>
      </c>
    </row>
    <row r="1495" spans="1:10" ht="16" x14ac:dyDescent="0.2">
      <c r="A1495" t="s">
        <v>5388</v>
      </c>
      <c r="B1495" t="s">
        <v>5404</v>
      </c>
      <c r="C1495" t="s">
        <v>5405</v>
      </c>
      <c r="D1495">
        <v>2</v>
      </c>
      <c r="E1495" t="s">
        <v>730</v>
      </c>
      <c r="F1495" t="s">
        <v>13</v>
      </c>
      <c r="G1495" t="s">
        <v>5102</v>
      </c>
      <c r="H1495" s="3" t="s">
        <v>5201</v>
      </c>
      <c r="I1495" t="s">
        <v>106</v>
      </c>
      <c r="J1495" t="s">
        <v>5391</v>
      </c>
    </row>
    <row r="1496" spans="1:10" ht="16" x14ac:dyDescent="0.2">
      <c r="A1496" t="s">
        <v>5388</v>
      </c>
      <c r="B1496" t="s">
        <v>5262</v>
      </c>
      <c r="C1496" t="s">
        <v>5263</v>
      </c>
      <c r="D1496">
        <v>1</v>
      </c>
      <c r="E1496" t="s">
        <v>730</v>
      </c>
      <c r="F1496" t="s">
        <v>13</v>
      </c>
      <c r="G1496" t="s">
        <v>5102</v>
      </c>
      <c r="H1496" s="3" t="s">
        <v>5201</v>
      </c>
      <c r="I1496" t="s">
        <v>106</v>
      </c>
      <c r="J1496" t="s">
        <v>5391</v>
      </c>
    </row>
    <row r="1497" spans="1:10" ht="16" x14ac:dyDescent="0.2">
      <c r="A1497" t="s">
        <v>5367</v>
      </c>
      <c r="B1497" t="s">
        <v>5235</v>
      </c>
      <c r="C1497" t="s">
        <v>5236</v>
      </c>
      <c r="D1497">
        <v>2</v>
      </c>
      <c r="E1497" t="s">
        <v>730</v>
      </c>
      <c r="F1497" t="s">
        <v>13</v>
      </c>
      <c r="G1497" t="s">
        <v>5102</v>
      </c>
      <c r="H1497" s="3" t="s">
        <v>5201</v>
      </c>
      <c r="I1497" t="s">
        <v>106</v>
      </c>
      <c r="J1497" t="s">
        <v>5371</v>
      </c>
    </row>
    <row r="1498" spans="1:10" ht="16" x14ac:dyDescent="0.2">
      <c r="A1498" t="s">
        <v>5372</v>
      </c>
      <c r="B1498" t="s">
        <v>5406</v>
      </c>
      <c r="C1498" t="s">
        <v>5407</v>
      </c>
      <c r="D1498">
        <v>2</v>
      </c>
      <c r="E1498" t="s">
        <v>730</v>
      </c>
      <c r="F1498" t="s">
        <v>13</v>
      </c>
      <c r="G1498" t="s">
        <v>5102</v>
      </c>
      <c r="H1498" s="3" t="s">
        <v>5278</v>
      </c>
      <c r="I1498" t="s">
        <v>106</v>
      </c>
      <c r="J1498" t="s">
        <v>5375</v>
      </c>
    </row>
    <row r="1499" spans="1:10" ht="16" x14ac:dyDescent="0.2">
      <c r="A1499" t="s">
        <v>5408</v>
      </c>
      <c r="B1499" t="s">
        <v>5409</v>
      </c>
      <c r="C1499" t="s">
        <v>5410</v>
      </c>
      <c r="D1499">
        <v>1</v>
      </c>
      <c r="E1499" t="s">
        <v>730</v>
      </c>
      <c r="F1499" t="s">
        <v>13</v>
      </c>
      <c r="G1499" t="s">
        <v>5102</v>
      </c>
      <c r="H1499" s="3" t="s">
        <v>5411</v>
      </c>
      <c r="I1499" t="s">
        <v>106</v>
      </c>
      <c r="J1499" t="s">
        <v>5412</v>
      </c>
    </row>
    <row r="1500" spans="1:10" ht="16" x14ac:dyDescent="0.2">
      <c r="A1500" t="s">
        <v>5413</v>
      </c>
      <c r="B1500" t="s">
        <v>5111</v>
      </c>
      <c r="C1500" t="s">
        <v>5112</v>
      </c>
      <c r="D1500">
        <v>1</v>
      </c>
      <c r="E1500" t="s">
        <v>730</v>
      </c>
      <c r="F1500" t="s">
        <v>13</v>
      </c>
      <c r="G1500" t="s">
        <v>5102</v>
      </c>
      <c r="H1500" s="3" t="s">
        <v>5113</v>
      </c>
      <c r="I1500" t="s">
        <v>106</v>
      </c>
      <c r="J1500" t="s">
        <v>5414</v>
      </c>
    </row>
    <row r="1501" spans="1:10" ht="16" x14ac:dyDescent="0.2">
      <c r="A1501" t="s">
        <v>5415</v>
      </c>
      <c r="B1501" t="s">
        <v>5280</v>
      </c>
      <c r="C1501" t="s">
        <v>5281</v>
      </c>
      <c r="D1501">
        <v>2</v>
      </c>
      <c r="E1501" t="s">
        <v>730</v>
      </c>
      <c r="F1501" t="s">
        <v>13</v>
      </c>
      <c r="G1501" t="s">
        <v>5102</v>
      </c>
      <c r="H1501" s="3" t="s">
        <v>5113</v>
      </c>
      <c r="I1501" t="s">
        <v>106</v>
      </c>
      <c r="J1501" t="s">
        <v>5416</v>
      </c>
    </row>
    <row r="1502" spans="1:10" ht="16" x14ac:dyDescent="0.2">
      <c r="A1502" t="s">
        <v>5417</v>
      </c>
      <c r="B1502" t="s">
        <v>5418</v>
      </c>
      <c r="C1502" t="s">
        <v>5419</v>
      </c>
      <c r="D1502">
        <v>1</v>
      </c>
      <c r="E1502" t="s">
        <v>730</v>
      </c>
      <c r="F1502" t="s">
        <v>13</v>
      </c>
      <c r="G1502" t="s">
        <v>5102</v>
      </c>
      <c r="H1502" s="3" t="s">
        <v>5113</v>
      </c>
      <c r="I1502" t="s">
        <v>106</v>
      </c>
      <c r="J1502" t="s">
        <v>5420</v>
      </c>
    </row>
    <row r="1503" spans="1:10" ht="16" x14ac:dyDescent="0.2">
      <c r="A1503" t="s">
        <v>5413</v>
      </c>
      <c r="B1503" t="s">
        <v>5421</v>
      </c>
      <c r="C1503" t="s">
        <v>5422</v>
      </c>
      <c r="D1503">
        <v>2</v>
      </c>
      <c r="E1503" t="s">
        <v>730</v>
      </c>
      <c r="F1503" t="s">
        <v>13</v>
      </c>
      <c r="G1503" t="s">
        <v>5102</v>
      </c>
      <c r="H1503" s="3" t="s">
        <v>5113</v>
      </c>
      <c r="I1503" t="s">
        <v>106</v>
      </c>
      <c r="J1503" t="s">
        <v>5414</v>
      </c>
    </row>
    <row r="1504" spans="1:10" ht="16" x14ac:dyDescent="0.2">
      <c r="A1504" t="s">
        <v>5363</v>
      </c>
      <c r="B1504" t="s">
        <v>5423</v>
      </c>
      <c r="C1504" t="s">
        <v>5424</v>
      </c>
      <c r="D1504">
        <v>2</v>
      </c>
      <c r="E1504" t="s">
        <v>730</v>
      </c>
      <c r="F1504" t="s">
        <v>13</v>
      </c>
      <c r="G1504" t="s">
        <v>5102</v>
      </c>
      <c r="H1504" s="3" t="s">
        <v>5378</v>
      </c>
      <c r="I1504" t="s">
        <v>106</v>
      </c>
      <c r="J1504" t="s">
        <v>5366</v>
      </c>
    </row>
    <row r="1505" spans="1:10" ht="16" x14ac:dyDescent="0.2">
      <c r="A1505" t="s">
        <v>5425</v>
      </c>
      <c r="B1505" t="s">
        <v>5426</v>
      </c>
      <c r="C1505" t="s">
        <v>5427</v>
      </c>
      <c r="D1505">
        <v>1</v>
      </c>
      <c r="E1505" t="s">
        <v>730</v>
      </c>
      <c r="F1505" t="s">
        <v>13</v>
      </c>
      <c r="G1505" t="s">
        <v>5102</v>
      </c>
      <c r="H1505" s="3" t="s">
        <v>5108</v>
      </c>
      <c r="I1505" t="s">
        <v>106</v>
      </c>
      <c r="J1505" t="s">
        <v>5428</v>
      </c>
    </row>
    <row r="1506" spans="1:10" ht="16" x14ac:dyDescent="0.2">
      <c r="A1506" t="s">
        <v>5425</v>
      </c>
      <c r="B1506" t="s">
        <v>5429</v>
      </c>
      <c r="C1506" t="s">
        <v>5430</v>
      </c>
      <c r="D1506">
        <v>2</v>
      </c>
      <c r="E1506" t="s">
        <v>730</v>
      </c>
      <c r="F1506" t="s">
        <v>13</v>
      </c>
      <c r="G1506" t="s">
        <v>5102</v>
      </c>
      <c r="H1506" s="3" t="s">
        <v>5108</v>
      </c>
      <c r="I1506" t="s">
        <v>106</v>
      </c>
      <c r="J1506" t="s">
        <v>5428</v>
      </c>
    </row>
    <row r="1507" spans="1:10" ht="16" x14ac:dyDescent="0.2">
      <c r="A1507" t="s">
        <v>5431</v>
      </c>
      <c r="B1507" t="s">
        <v>5432</v>
      </c>
      <c r="C1507" t="s">
        <v>5433</v>
      </c>
      <c r="D1507">
        <v>3</v>
      </c>
      <c r="E1507" t="s">
        <v>730</v>
      </c>
      <c r="F1507" t="s">
        <v>13</v>
      </c>
      <c r="G1507" t="s">
        <v>5102</v>
      </c>
      <c r="H1507" s="3" t="s">
        <v>5210</v>
      </c>
      <c r="I1507" t="s">
        <v>106</v>
      </c>
      <c r="J1507" t="s">
        <v>5434</v>
      </c>
    </row>
    <row r="1508" spans="1:10" ht="16" x14ac:dyDescent="0.2">
      <c r="A1508" t="s">
        <v>5431</v>
      </c>
      <c r="B1508" t="s">
        <v>5435</v>
      </c>
      <c r="C1508" t="s">
        <v>5436</v>
      </c>
      <c r="D1508">
        <v>2</v>
      </c>
      <c r="E1508" t="s">
        <v>730</v>
      </c>
      <c r="F1508" t="s">
        <v>13</v>
      </c>
      <c r="G1508" t="s">
        <v>5102</v>
      </c>
      <c r="H1508" s="3" t="s">
        <v>5210</v>
      </c>
      <c r="I1508" t="s">
        <v>106</v>
      </c>
      <c r="J1508" t="s">
        <v>5434</v>
      </c>
    </row>
    <row r="1509" spans="1:10" ht="16" x14ac:dyDescent="0.2">
      <c r="A1509" t="s">
        <v>5431</v>
      </c>
      <c r="B1509" t="s">
        <v>5437</v>
      </c>
      <c r="C1509" t="s">
        <v>5438</v>
      </c>
      <c r="D1509">
        <v>1</v>
      </c>
      <c r="E1509" t="s">
        <v>730</v>
      </c>
      <c r="F1509" t="s">
        <v>13</v>
      </c>
      <c r="G1509" t="s">
        <v>5102</v>
      </c>
      <c r="H1509" s="3" t="s">
        <v>5210</v>
      </c>
      <c r="I1509" t="s">
        <v>106</v>
      </c>
      <c r="J1509" t="s">
        <v>5434</v>
      </c>
    </row>
    <row r="1510" spans="1:10" ht="16" x14ac:dyDescent="0.2">
      <c r="A1510" t="s">
        <v>5439</v>
      </c>
      <c r="B1510" t="s">
        <v>5440</v>
      </c>
      <c r="C1510" t="s">
        <v>5441</v>
      </c>
      <c r="D1510">
        <v>4</v>
      </c>
      <c r="E1510" t="s">
        <v>730</v>
      </c>
      <c r="F1510" t="s">
        <v>13</v>
      </c>
      <c r="G1510" t="s">
        <v>5102</v>
      </c>
      <c r="H1510" s="3" t="s">
        <v>5442</v>
      </c>
      <c r="I1510" t="s">
        <v>106</v>
      </c>
      <c r="J1510" t="s">
        <v>5443</v>
      </c>
    </row>
    <row r="1511" spans="1:10" ht="16" x14ac:dyDescent="0.2">
      <c r="A1511" t="s">
        <v>5439</v>
      </c>
      <c r="B1511" t="s">
        <v>5444</v>
      </c>
      <c r="C1511" t="s">
        <v>5445</v>
      </c>
      <c r="D1511">
        <v>3</v>
      </c>
      <c r="E1511" t="s">
        <v>730</v>
      </c>
      <c r="F1511" t="s">
        <v>13</v>
      </c>
      <c r="G1511" t="s">
        <v>5102</v>
      </c>
      <c r="H1511" s="3" t="s">
        <v>5442</v>
      </c>
      <c r="I1511" t="s">
        <v>106</v>
      </c>
      <c r="J1511" t="s">
        <v>5443</v>
      </c>
    </row>
    <row r="1512" spans="1:10" ht="16" x14ac:dyDescent="0.2">
      <c r="A1512" t="s">
        <v>5446</v>
      </c>
      <c r="B1512" t="s">
        <v>5188</v>
      </c>
      <c r="C1512" t="s">
        <v>5189</v>
      </c>
      <c r="D1512">
        <v>1</v>
      </c>
      <c r="E1512" t="s">
        <v>730</v>
      </c>
      <c r="F1512" t="s">
        <v>13</v>
      </c>
      <c r="G1512" t="s">
        <v>5102</v>
      </c>
      <c r="H1512" s="3" t="s">
        <v>5108</v>
      </c>
      <c r="I1512" t="s">
        <v>106</v>
      </c>
      <c r="J1512" t="s">
        <v>5447</v>
      </c>
    </row>
    <row r="1513" spans="1:10" ht="16" x14ac:dyDescent="0.2">
      <c r="A1513" t="s">
        <v>5439</v>
      </c>
      <c r="B1513" t="s">
        <v>5448</v>
      </c>
      <c r="C1513" t="s">
        <v>5449</v>
      </c>
      <c r="D1513">
        <v>1</v>
      </c>
      <c r="E1513" t="s">
        <v>730</v>
      </c>
      <c r="F1513" t="s">
        <v>13</v>
      </c>
      <c r="G1513" t="s">
        <v>5102</v>
      </c>
      <c r="H1513" s="3" t="s">
        <v>5442</v>
      </c>
      <c r="I1513" t="s">
        <v>106</v>
      </c>
      <c r="J1513" t="s">
        <v>5443</v>
      </c>
    </row>
    <row r="1514" spans="1:10" ht="16" x14ac:dyDescent="0.2">
      <c r="A1514" t="s">
        <v>5372</v>
      </c>
      <c r="B1514" t="s">
        <v>5276</v>
      </c>
      <c r="C1514" t="s">
        <v>5277</v>
      </c>
      <c r="D1514">
        <v>4</v>
      </c>
      <c r="E1514" t="s">
        <v>730</v>
      </c>
      <c r="F1514" t="s">
        <v>13</v>
      </c>
      <c r="G1514" t="s">
        <v>5102</v>
      </c>
      <c r="H1514" s="3" t="s">
        <v>5278</v>
      </c>
      <c r="I1514" t="s">
        <v>106</v>
      </c>
      <c r="J1514" t="s">
        <v>5375</v>
      </c>
    </row>
    <row r="1515" spans="1:10" ht="16" x14ac:dyDescent="0.2">
      <c r="A1515" t="s">
        <v>5306</v>
      </c>
      <c r="B1515" t="s">
        <v>5450</v>
      </c>
      <c r="C1515" t="s">
        <v>5451</v>
      </c>
      <c r="D1515">
        <v>3</v>
      </c>
      <c r="E1515" t="s">
        <v>730</v>
      </c>
      <c r="F1515" t="s">
        <v>13</v>
      </c>
      <c r="G1515" t="s">
        <v>5102</v>
      </c>
      <c r="H1515" s="3" t="s">
        <v>5278</v>
      </c>
      <c r="I1515" t="s">
        <v>106</v>
      </c>
      <c r="J1515" t="s">
        <v>5307</v>
      </c>
    </row>
    <row r="1516" spans="1:10" ht="16" x14ac:dyDescent="0.2">
      <c r="A1516" t="s">
        <v>5452</v>
      </c>
      <c r="B1516" t="s">
        <v>5453</v>
      </c>
      <c r="C1516" t="s">
        <v>5454</v>
      </c>
      <c r="D1516">
        <v>2</v>
      </c>
      <c r="E1516" t="s">
        <v>730</v>
      </c>
      <c r="F1516" t="s">
        <v>13</v>
      </c>
      <c r="G1516" t="s">
        <v>5102</v>
      </c>
      <c r="H1516" s="3" t="s">
        <v>5278</v>
      </c>
      <c r="I1516" t="s">
        <v>106</v>
      </c>
      <c r="J1516" t="s">
        <v>5455</v>
      </c>
    </row>
    <row r="1517" spans="1:10" ht="16" x14ac:dyDescent="0.2">
      <c r="A1517" t="s">
        <v>5452</v>
      </c>
      <c r="B1517" t="s">
        <v>5276</v>
      </c>
      <c r="C1517" t="s">
        <v>5277</v>
      </c>
      <c r="D1517">
        <v>1</v>
      </c>
      <c r="E1517" t="s">
        <v>730</v>
      </c>
      <c r="F1517" t="s">
        <v>13</v>
      </c>
      <c r="G1517" t="s">
        <v>5102</v>
      </c>
      <c r="H1517" s="3" t="s">
        <v>5278</v>
      </c>
      <c r="I1517" t="s">
        <v>106</v>
      </c>
      <c r="J1517" t="s">
        <v>5455</v>
      </c>
    </row>
    <row r="1518" spans="1:10" ht="16" x14ac:dyDescent="0.2">
      <c r="A1518" t="s">
        <v>5400</v>
      </c>
      <c r="B1518" t="s">
        <v>5456</v>
      </c>
      <c r="C1518" t="s">
        <v>5457</v>
      </c>
      <c r="D1518">
        <v>2</v>
      </c>
      <c r="E1518" t="s">
        <v>730</v>
      </c>
      <c r="F1518" t="s">
        <v>13</v>
      </c>
      <c r="G1518" t="s">
        <v>5102</v>
      </c>
      <c r="H1518" s="3" t="s">
        <v>5108</v>
      </c>
      <c r="I1518" t="s">
        <v>106</v>
      </c>
      <c r="J1518" t="s">
        <v>5403</v>
      </c>
    </row>
    <row r="1519" spans="1:10" ht="16" x14ac:dyDescent="0.2">
      <c r="A1519" t="s">
        <v>5363</v>
      </c>
      <c r="B1519" t="s">
        <v>5262</v>
      </c>
      <c r="C1519" t="s">
        <v>5263</v>
      </c>
      <c r="D1519">
        <v>1</v>
      </c>
      <c r="E1519" t="s">
        <v>730</v>
      </c>
      <c r="F1519" t="s">
        <v>13</v>
      </c>
      <c r="G1519" t="s">
        <v>5102</v>
      </c>
      <c r="H1519" s="3" t="s">
        <v>5201</v>
      </c>
      <c r="I1519" t="s">
        <v>106</v>
      </c>
      <c r="J1519" t="s">
        <v>5366</v>
      </c>
    </row>
    <row r="1520" spans="1:10" ht="16" x14ac:dyDescent="0.2">
      <c r="A1520" t="s">
        <v>5363</v>
      </c>
      <c r="B1520" t="s">
        <v>5385</v>
      </c>
      <c r="C1520" t="s">
        <v>5386</v>
      </c>
      <c r="D1520">
        <v>3</v>
      </c>
      <c r="E1520" t="s">
        <v>730</v>
      </c>
      <c r="F1520" t="s">
        <v>13</v>
      </c>
      <c r="G1520" t="s">
        <v>5102</v>
      </c>
      <c r="H1520" s="3" t="s">
        <v>5201</v>
      </c>
      <c r="I1520" t="s">
        <v>106</v>
      </c>
      <c r="J1520" t="s">
        <v>5366</v>
      </c>
    </row>
    <row r="1521" spans="1:10" ht="16" x14ac:dyDescent="0.2">
      <c r="A1521" t="s">
        <v>5363</v>
      </c>
      <c r="B1521" t="s">
        <v>5458</v>
      </c>
      <c r="C1521" t="s">
        <v>5459</v>
      </c>
      <c r="D1521">
        <v>4</v>
      </c>
      <c r="E1521" t="s">
        <v>730</v>
      </c>
      <c r="F1521" t="s">
        <v>13</v>
      </c>
      <c r="G1521" t="s">
        <v>5102</v>
      </c>
      <c r="H1521" s="3" t="s">
        <v>5378</v>
      </c>
      <c r="I1521" t="s">
        <v>106</v>
      </c>
      <c r="J1521" t="s">
        <v>5366</v>
      </c>
    </row>
    <row r="1522" spans="1:10" ht="16" x14ac:dyDescent="0.2">
      <c r="A1522" t="s">
        <v>5417</v>
      </c>
      <c r="B1522" t="s">
        <v>5350</v>
      </c>
      <c r="C1522" t="s">
        <v>5351</v>
      </c>
      <c r="D1522">
        <v>3</v>
      </c>
      <c r="E1522" t="s">
        <v>730</v>
      </c>
      <c r="F1522" t="s">
        <v>13</v>
      </c>
      <c r="G1522" t="s">
        <v>5102</v>
      </c>
      <c r="H1522" s="3" t="s">
        <v>5113</v>
      </c>
      <c r="I1522" t="s">
        <v>106</v>
      </c>
      <c r="J1522" t="s">
        <v>5420</v>
      </c>
    </row>
    <row r="1523" spans="1:10" ht="16" x14ac:dyDescent="0.2">
      <c r="A1523" t="s">
        <v>5417</v>
      </c>
      <c r="B1523" t="s">
        <v>5100</v>
      </c>
      <c r="C1523" t="s">
        <v>5101</v>
      </c>
      <c r="D1523">
        <v>2</v>
      </c>
      <c r="E1523" t="s">
        <v>730</v>
      </c>
      <c r="F1523" t="s">
        <v>13</v>
      </c>
      <c r="G1523" t="s">
        <v>5102</v>
      </c>
      <c r="H1523" s="3" t="s">
        <v>5113</v>
      </c>
      <c r="I1523" t="s">
        <v>106</v>
      </c>
      <c r="J1523" t="s">
        <v>5420</v>
      </c>
    </row>
    <row r="1524" spans="1:10" ht="16" x14ac:dyDescent="0.2">
      <c r="A1524" t="s">
        <v>5460</v>
      </c>
      <c r="B1524" t="s">
        <v>5271</v>
      </c>
      <c r="C1524" t="s">
        <v>5272</v>
      </c>
      <c r="D1524">
        <v>1</v>
      </c>
      <c r="E1524" t="s">
        <v>730</v>
      </c>
      <c r="F1524" t="s">
        <v>13</v>
      </c>
      <c r="G1524" t="s">
        <v>5102</v>
      </c>
      <c r="H1524" s="3" t="s">
        <v>5273</v>
      </c>
      <c r="I1524" t="s">
        <v>106</v>
      </c>
      <c r="J1524" t="s">
        <v>5461</v>
      </c>
    </row>
    <row r="1525" spans="1:10" ht="16" x14ac:dyDescent="0.2">
      <c r="A1525" t="s">
        <v>5163</v>
      </c>
      <c r="B1525" t="s">
        <v>5462</v>
      </c>
      <c r="C1525" t="s">
        <v>5463</v>
      </c>
      <c r="D1525">
        <v>3</v>
      </c>
      <c r="E1525" t="s">
        <v>730</v>
      </c>
      <c r="F1525" t="s">
        <v>13</v>
      </c>
      <c r="G1525" t="s">
        <v>5102</v>
      </c>
      <c r="H1525" s="3" t="s">
        <v>5113</v>
      </c>
      <c r="I1525" t="s">
        <v>106</v>
      </c>
      <c r="J1525" t="s">
        <v>5166</v>
      </c>
    </row>
    <row r="1526" spans="1:10" ht="16" x14ac:dyDescent="0.2">
      <c r="A1526" t="s">
        <v>5464</v>
      </c>
      <c r="B1526" t="s">
        <v>5465</v>
      </c>
      <c r="C1526" t="s">
        <v>5466</v>
      </c>
      <c r="D1526">
        <v>1</v>
      </c>
      <c r="E1526" t="s">
        <v>730</v>
      </c>
      <c r="F1526" t="s">
        <v>13</v>
      </c>
      <c r="G1526" t="s">
        <v>5102</v>
      </c>
      <c r="H1526" s="3" t="s">
        <v>5361</v>
      </c>
      <c r="I1526" t="s">
        <v>106</v>
      </c>
      <c r="J1526" t="s">
        <v>5467</v>
      </c>
    </row>
    <row r="1527" spans="1:10" ht="16" x14ac:dyDescent="0.2">
      <c r="A1527" t="s">
        <v>5400</v>
      </c>
      <c r="B1527" t="s">
        <v>5348</v>
      </c>
      <c r="C1527" t="s">
        <v>5349</v>
      </c>
      <c r="D1527">
        <v>3</v>
      </c>
      <c r="E1527" t="s">
        <v>730</v>
      </c>
      <c r="F1527" t="s">
        <v>13</v>
      </c>
      <c r="G1527" t="s">
        <v>5102</v>
      </c>
      <c r="H1527" s="3" t="s">
        <v>5108</v>
      </c>
      <c r="I1527" t="s">
        <v>106</v>
      </c>
      <c r="J1527" t="s">
        <v>5403</v>
      </c>
    </row>
    <row r="1528" spans="1:10" ht="16" x14ac:dyDescent="0.2">
      <c r="A1528" t="s">
        <v>5431</v>
      </c>
      <c r="B1528" t="s">
        <v>5468</v>
      </c>
      <c r="C1528" t="s">
        <v>5469</v>
      </c>
      <c r="D1528">
        <v>4</v>
      </c>
      <c r="E1528" t="s">
        <v>730</v>
      </c>
      <c r="F1528" t="s">
        <v>13</v>
      </c>
      <c r="G1528" t="s">
        <v>5102</v>
      </c>
      <c r="H1528" s="3" t="s">
        <v>5210</v>
      </c>
      <c r="I1528" t="s">
        <v>106</v>
      </c>
      <c r="J1528" t="s">
        <v>5434</v>
      </c>
    </row>
    <row r="1529" spans="1:10" ht="16" x14ac:dyDescent="0.2">
      <c r="A1529" t="s">
        <v>5306</v>
      </c>
      <c r="B1529" t="s">
        <v>5470</v>
      </c>
      <c r="C1529" t="s">
        <v>5471</v>
      </c>
      <c r="D1529">
        <v>1</v>
      </c>
      <c r="E1529" t="s">
        <v>730</v>
      </c>
      <c r="F1529" t="s">
        <v>13</v>
      </c>
      <c r="G1529" t="s">
        <v>5102</v>
      </c>
      <c r="H1529" s="3" t="s">
        <v>5278</v>
      </c>
      <c r="I1529" t="s">
        <v>106</v>
      </c>
      <c r="J1529" t="s">
        <v>5307</v>
      </c>
    </row>
    <row r="1530" spans="1:10" ht="16" x14ac:dyDescent="0.2">
      <c r="A1530" t="s">
        <v>5439</v>
      </c>
      <c r="B1530" t="s">
        <v>5472</v>
      </c>
      <c r="C1530" t="s">
        <v>5473</v>
      </c>
      <c r="D1530">
        <v>2</v>
      </c>
      <c r="E1530" t="s">
        <v>730</v>
      </c>
      <c r="F1530" t="s">
        <v>13</v>
      </c>
      <c r="G1530" t="s">
        <v>5102</v>
      </c>
      <c r="H1530" s="3" t="s">
        <v>5442</v>
      </c>
      <c r="I1530" t="s">
        <v>106</v>
      </c>
      <c r="J1530" t="s">
        <v>5443</v>
      </c>
    </row>
    <row r="1531" spans="1:10" ht="16" x14ac:dyDescent="0.2">
      <c r="A1531" t="s">
        <v>5177</v>
      </c>
      <c r="B1531" t="s">
        <v>5474</v>
      </c>
      <c r="C1531" t="s">
        <v>5475</v>
      </c>
      <c r="D1531">
        <v>1</v>
      </c>
      <c r="E1531" t="s">
        <v>730</v>
      </c>
      <c r="F1531" t="s">
        <v>13</v>
      </c>
      <c r="G1531" t="s">
        <v>5102</v>
      </c>
      <c r="H1531" s="3" t="s">
        <v>5201</v>
      </c>
      <c r="I1531" t="s">
        <v>106</v>
      </c>
      <c r="J1531" t="s">
        <v>5180</v>
      </c>
    </row>
    <row r="1532" spans="1:10" ht="16" x14ac:dyDescent="0.2">
      <c r="A1532" t="s">
        <v>5306</v>
      </c>
      <c r="B1532" t="s">
        <v>5476</v>
      </c>
      <c r="C1532" t="s">
        <v>5477</v>
      </c>
      <c r="D1532">
        <v>2</v>
      </c>
      <c r="E1532" t="s">
        <v>730</v>
      </c>
      <c r="F1532" t="s">
        <v>13</v>
      </c>
      <c r="G1532" t="s">
        <v>5102</v>
      </c>
      <c r="H1532" s="3" t="s">
        <v>5278</v>
      </c>
      <c r="I1532" t="s">
        <v>106</v>
      </c>
      <c r="J1532" t="s">
        <v>5307</v>
      </c>
    </row>
    <row r="1533" spans="1:10" ht="16" x14ac:dyDescent="0.2">
      <c r="A1533" t="s">
        <v>5446</v>
      </c>
      <c r="B1533" t="s">
        <v>5338</v>
      </c>
      <c r="C1533" t="s">
        <v>5339</v>
      </c>
      <c r="D1533">
        <v>2</v>
      </c>
      <c r="E1533" t="s">
        <v>730</v>
      </c>
      <c r="F1533" t="s">
        <v>13</v>
      </c>
      <c r="G1533" t="s">
        <v>5102</v>
      </c>
      <c r="H1533" s="3" t="s">
        <v>5108</v>
      </c>
      <c r="I1533" t="s">
        <v>106</v>
      </c>
      <c r="J1533" t="s">
        <v>5447</v>
      </c>
    </row>
    <row r="1534" spans="1:10" ht="16" x14ac:dyDescent="0.2">
      <c r="A1534" t="s">
        <v>5478</v>
      </c>
      <c r="B1534" t="s">
        <v>5479</v>
      </c>
      <c r="C1534" t="s">
        <v>5480</v>
      </c>
      <c r="D1534">
        <v>2</v>
      </c>
      <c r="E1534" t="s">
        <v>730</v>
      </c>
      <c r="F1534" t="s">
        <v>13</v>
      </c>
      <c r="G1534" t="s">
        <v>5102</v>
      </c>
      <c r="H1534" s="3" t="s">
        <v>5113</v>
      </c>
      <c r="I1534" t="s">
        <v>106</v>
      </c>
      <c r="J1534" t="s">
        <v>5481</v>
      </c>
    </row>
    <row r="1535" spans="1:10" ht="16" x14ac:dyDescent="0.2">
      <c r="A1535" t="s">
        <v>5482</v>
      </c>
      <c r="B1535" t="s">
        <v>5483</v>
      </c>
      <c r="C1535" t="s">
        <v>5484</v>
      </c>
      <c r="D1535">
        <v>1</v>
      </c>
      <c r="E1535" t="s">
        <v>730</v>
      </c>
      <c r="F1535" t="s">
        <v>13</v>
      </c>
      <c r="G1535" t="s">
        <v>5102</v>
      </c>
      <c r="H1535" s="3" t="s">
        <v>5131</v>
      </c>
      <c r="I1535" t="s">
        <v>106</v>
      </c>
      <c r="J1535" t="s">
        <v>5485</v>
      </c>
    </row>
    <row r="1536" spans="1:10" ht="16" x14ac:dyDescent="0.2">
      <c r="A1536" t="s">
        <v>5105</v>
      </c>
      <c r="B1536" t="s">
        <v>5486</v>
      </c>
      <c r="C1536" t="s">
        <v>5487</v>
      </c>
      <c r="D1536">
        <v>2</v>
      </c>
      <c r="E1536" t="s">
        <v>730</v>
      </c>
      <c r="F1536" t="s">
        <v>13</v>
      </c>
      <c r="G1536" t="s">
        <v>5102</v>
      </c>
      <c r="H1536" s="3" t="s">
        <v>5108</v>
      </c>
      <c r="I1536" t="s">
        <v>106</v>
      </c>
      <c r="J1536" t="s">
        <v>5109</v>
      </c>
    </row>
    <row r="1537" spans="1:10" ht="16" x14ac:dyDescent="0.2">
      <c r="A1537" t="s">
        <v>5198</v>
      </c>
      <c r="B1537" t="s">
        <v>5488</v>
      </c>
      <c r="C1537" t="s">
        <v>5489</v>
      </c>
      <c r="D1537">
        <v>4</v>
      </c>
      <c r="E1537" t="s">
        <v>730</v>
      </c>
      <c r="F1537" t="s">
        <v>13</v>
      </c>
      <c r="G1537" t="s">
        <v>5102</v>
      </c>
      <c r="H1537" s="3" t="s">
        <v>5201</v>
      </c>
      <c r="I1537" t="s">
        <v>106</v>
      </c>
      <c r="J1537" t="s">
        <v>5202</v>
      </c>
    </row>
    <row r="1538" spans="1:10" ht="16" x14ac:dyDescent="0.2">
      <c r="A1538" t="s">
        <v>5257</v>
      </c>
      <c r="B1538" t="s">
        <v>5276</v>
      </c>
      <c r="C1538" t="s">
        <v>5277</v>
      </c>
      <c r="D1538">
        <v>1</v>
      </c>
      <c r="E1538" t="s">
        <v>730</v>
      </c>
      <c r="F1538" t="s">
        <v>13</v>
      </c>
      <c r="G1538" t="s">
        <v>5102</v>
      </c>
      <c r="H1538" s="3" t="s">
        <v>5190</v>
      </c>
      <c r="I1538" t="s">
        <v>106</v>
      </c>
      <c r="J1538" t="s">
        <v>5260</v>
      </c>
    </row>
    <row r="1539" spans="1:10" ht="16" x14ac:dyDescent="0.2">
      <c r="A1539" t="s">
        <v>5490</v>
      </c>
      <c r="B1539" t="s">
        <v>5491</v>
      </c>
      <c r="C1539" t="s">
        <v>5492</v>
      </c>
      <c r="D1539">
        <v>1</v>
      </c>
      <c r="E1539" t="s">
        <v>730</v>
      </c>
      <c r="F1539" t="s">
        <v>13</v>
      </c>
      <c r="G1539" t="s">
        <v>5102</v>
      </c>
      <c r="H1539" s="3" t="s">
        <v>5113</v>
      </c>
      <c r="I1539" t="s">
        <v>106</v>
      </c>
      <c r="J1539" t="s">
        <v>5493</v>
      </c>
    </row>
    <row r="1540" spans="1:10" ht="16" x14ac:dyDescent="0.2">
      <c r="A1540" t="s">
        <v>5494</v>
      </c>
      <c r="B1540" t="s">
        <v>5314</v>
      </c>
      <c r="C1540" t="s">
        <v>5315</v>
      </c>
      <c r="D1540">
        <v>1</v>
      </c>
      <c r="E1540" t="s">
        <v>730</v>
      </c>
      <c r="F1540" t="s">
        <v>13</v>
      </c>
      <c r="G1540" t="s">
        <v>5102</v>
      </c>
      <c r="H1540" s="3" t="s">
        <v>5113</v>
      </c>
      <c r="I1540" t="s">
        <v>106</v>
      </c>
      <c r="J1540" t="s">
        <v>5495</v>
      </c>
    </row>
    <row r="1541" spans="1:10" ht="16" x14ac:dyDescent="0.2">
      <c r="A1541" t="s">
        <v>5496</v>
      </c>
      <c r="B1541" t="s">
        <v>5497</v>
      </c>
      <c r="C1541" t="s">
        <v>5498</v>
      </c>
      <c r="D1541">
        <v>3</v>
      </c>
      <c r="E1541" t="s">
        <v>730</v>
      </c>
      <c r="F1541" t="s">
        <v>13</v>
      </c>
      <c r="G1541" t="s">
        <v>5102</v>
      </c>
      <c r="H1541" s="3" t="s">
        <v>5210</v>
      </c>
      <c r="I1541" t="s">
        <v>106</v>
      </c>
      <c r="J1541" t="s">
        <v>5499</v>
      </c>
    </row>
    <row r="1542" spans="1:10" ht="16" x14ac:dyDescent="0.2">
      <c r="A1542" t="s">
        <v>5478</v>
      </c>
      <c r="B1542" t="s">
        <v>5500</v>
      </c>
      <c r="C1542" t="s">
        <v>5501</v>
      </c>
      <c r="D1542">
        <v>1</v>
      </c>
      <c r="E1542" t="s">
        <v>730</v>
      </c>
      <c r="F1542" t="s">
        <v>13</v>
      </c>
      <c r="G1542" t="s">
        <v>5102</v>
      </c>
      <c r="H1542" s="3" t="s">
        <v>5113</v>
      </c>
      <c r="I1542" t="s">
        <v>106</v>
      </c>
      <c r="J1542" t="s">
        <v>5481</v>
      </c>
    </row>
    <row r="1543" spans="1:10" ht="16" x14ac:dyDescent="0.2">
      <c r="A1543" t="s">
        <v>5417</v>
      </c>
      <c r="B1543" t="s">
        <v>5502</v>
      </c>
      <c r="C1543" t="s">
        <v>5503</v>
      </c>
      <c r="D1543">
        <v>4</v>
      </c>
      <c r="E1543" t="s">
        <v>730</v>
      </c>
      <c r="F1543" t="s">
        <v>13</v>
      </c>
      <c r="G1543" t="s">
        <v>5102</v>
      </c>
      <c r="H1543" s="3" t="s">
        <v>5113</v>
      </c>
      <c r="I1543" t="s">
        <v>106</v>
      </c>
      <c r="J1543" t="s">
        <v>5420</v>
      </c>
    </row>
    <row r="1544" spans="1:10" ht="16" x14ac:dyDescent="0.2">
      <c r="A1544" t="s">
        <v>5151</v>
      </c>
      <c r="B1544" t="s">
        <v>5100</v>
      </c>
      <c r="C1544" t="s">
        <v>5101</v>
      </c>
      <c r="D1544">
        <v>2</v>
      </c>
      <c r="E1544" t="s">
        <v>730</v>
      </c>
      <c r="F1544" t="s">
        <v>13</v>
      </c>
      <c r="G1544" t="s">
        <v>5102</v>
      </c>
      <c r="H1544" s="3" t="s">
        <v>5113</v>
      </c>
      <c r="I1544" t="s">
        <v>106</v>
      </c>
      <c r="J1544" t="s">
        <v>5154</v>
      </c>
    </row>
    <row r="1545" spans="1:10" ht="16" x14ac:dyDescent="0.2">
      <c r="A1545" t="s">
        <v>5151</v>
      </c>
      <c r="B1545" t="s">
        <v>5504</v>
      </c>
      <c r="C1545" t="s">
        <v>5505</v>
      </c>
      <c r="D1545">
        <v>3</v>
      </c>
      <c r="E1545" t="s">
        <v>730</v>
      </c>
      <c r="F1545" t="s">
        <v>13</v>
      </c>
      <c r="G1545" t="s">
        <v>5102</v>
      </c>
      <c r="H1545" s="3" t="s">
        <v>5113</v>
      </c>
      <c r="I1545" t="s">
        <v>106</v>
      </c>
      <c r="J1545" t="s">
        <v>5154</v>
      </c>
    </row>
    <row r="1546" spans="1:10" ht="16" x14ac:dyDescent="0.2">
      <c r="A1546" t="s">
        <v>5408</v>
      </c>
      <c r="B1546" t="s">
        <v>5462</v>
      </c>
      <c r="C1546" t="s">
        <v>5463</v>
      </c>
      <c r="D1546">
        <v>2</v>
      </c>
      <c r="E1546" t="s">
        <v>730</v>
      </c>
      <c r="F1546" t="s">
        <v>13</v>
      </c>
      <c r="G1546" t="s">
        <v>5102</v>
      </c>
      <c r="H1546" s="3" t="s">
        <v>5113</v>
      </c>
      <c r="I1546" t="s">
        <v>106</v>
      </c>
      <c r="J1546" t="s">
        <v>5412</v>
      </c>
    </row>
    <row r="1547" spans="1:10" ht="16" x14ac:dyDescent="0.2">
      <c r="A1547" t="s">
        <v>5506</v>
      </c>
      <c r="B1547" t="s">
        <v>5507</v>
      </c>
      <c r="C1547" t="s">
        <v>5508</v>
      </c>
      <c r="D1547">
        <v>2</v>
      </c>
      <c r="E1547" t="s">
        <v>730</v>
      </c>
      <c r="F1547" t="s">
        <v>13</v>
      </c>
      <c r="G1547" t="s">
        <v>5102</v>
      </c>
      <c r="H1547" s="3" t="s">
        <v>5113</v>
      </c>
      <c r="I1547" t="s">
        <v>106</v>
      </c>
      <c r="J1547" t="s">
        <v>5509</v>
      </c>
    </row>
    <row r="1548" spans="1:10" ht="16" x14ac:dyDescent="0.2">
      <c r="A1548" t="s">
        <v>5464</v>
      </c>
      <c r="B1548" t="s">
        <v>5510</v>
      </c>
      <c r="C1548" t="s">
        <v>5511</v>
      </c>
      <c r="D1548">
        <v>2</v>
      </c>
      <c r="E1548" t="s">
        <v>730</v>
      </c>
      <c r="F1548" t="s">
        <v>13</v>
      </c>
      <c r="G1548" t="s">
        <v>5102</v>
      </c>
      <c r="H1548" s="3" t="s">
        <v>5361</v>
      </c>
      <c r="I1548" t="s">
        <v>106</v>
      </c>
      <c r="J1548" t="s">
        <v>5467</v>
      </c>
    </row>
    <row r="1549" spans="1:10" ht="16" x14ac:dyDescent="0.2">
      <c r="A1549" t="s">
        <v>5512</v>
      </c>
      <c r="B1549" t="s">
        <v>5507</v>
      </c>
      <c r="C1549" t="s">
        <v>5508</v>
      </c>
      <c r="D1549">
        <v>2</v>
      </c>
      <c r="E1549" t="s">
        <v>730</v>
      </c>
      <c r="F1549" t="s">
        <v>13</v>
      </c>
      <c r="G1549" t="s">
        <v>5102</v>
      </c>
      <c r="H1549" s="3" t="s">
        <v>5210</v>
      </c>
      <c r="I1549" t="s">
        <v>106</v>
      </c>
      <c r="J1549" t="s">
        <v>5513</v>
      </c>
    </row>
    <row r="1550" spans="1:10" ht="16" x14ac:dyDescent="0.2">
      <c r="A1550" t="s">
        <v>5415</v>
      </c>
      <c r="B1550" t="s">
        <v>5514</v>
      </c>
      <c r="C1550" t="s">
        <v>5515</v>
      </c>
      <c r="D1550">
        <v>1</v>
      </c>
      <c r="E1550" t="s">
        <v>730</v>
      </c>
      <c r="F1550" t="s">
        <v>13</v>
      </c>
      <c r="G1550" t="s">
        <v>5102</v>
      </c>
      <c r="H1550" s="3" t="s">
        <v>5113</v>
      </c>
      <c r="I1550" t="s">
        <v>106</v>
      </c>
      <c r="J1550" t="s">
        <v>5416</v>
      </c>
    </row>
    <row r="1551" spans="1:10" ht="16" x14ac:dyDescent="0.2">
      <c r="A1551" t="s">
        <v>5516</v>
      </c>
      <c r="B1551" t="s">
        <v>5517</v>
      </c>
      <c r="C1551" t="s">
        <v>5518</v>
      </c>
      <c r="D1551">
        <v>2</v>
      </c>
      <c r="E1551" t="s">
        <v>730</v>
      </c>
      <c r="F1551" t="s">
        <v>13</v>
      </c>
      <c r="G1551" t="s">
        <v>5102</v>
      </c>
      <c r="H1551" s="3" t="s">
        <v>5113</v>
      </c>
      <c r="I1551" t="s">
        <v>106</v>
      </c>
      <c r="J1551" t="s">
        <v>5519</v>
      </c>
    </row>
    <row r="1552" spans="1:10" ht="16" x14ac:dyDescent="0.2">
      <c r="A1552" t="s">
        <v>5159</v>
      </c>
      <c r="B1552" t="s">
        <v>5520</v>
      </c>
      <c r="C1552" t="s">
        <v>5521</v>
      </c>
      <c r="D1552">
        <v>1</v>
      </c>
      <c r="E1552" t="s">
        <v>730</v>
      </c>
      <c r="F1552" t="s">
        <v>13</v>
      </c>
      <c r="G1552" t="s">
        <v>5102</v>
      </c>
      <c r="H1552" s="3" t="s">
        <v>5108</v>
      </c>
      <c r="I1552" t="s">
        <v>106</v>
      </c>
      <c r="J1552" t="s">
        <v>5162</v>
      </c>
    </row>
    <row r="1553" spans="1:10" ht="16" x14ac:dyDescent="0.2">
      <c r="A1553" t="s">
        <v>5464</v>
      </c>
      <c r="B1553" t="s">
        <v>5522</v>
      </c>
      <c r="C1553" t="s">
        <v>5523</v>
      </c>
      <c r="D1553">
        <v>5</v>
      </c>
      <c r="E1553" t="s">
        <v>730</v>
      </c>
      <c r="F1553" t="s">
        <v>13</v>
      </c>
      <c r="G1553" t="s">
        <v>5102</v>
      </c>
      <c r="H1553" s="3" t="s">
        <v>5361</v>
      </c>
      <c r="I1553" t="s">
        <v>106</v>
      </c>
      <c r="J1553" t="s">
        <v>5467</v>
      </c>
    </row>
    <row r="1554" spans="1:10" ht="16" x14ac:dyDescent="0.2">
      <c r="A1554" t="s">
        <v>5099</v>
      </c>
      <c r="B1554" t="s">
        <v>5350</v>
      </c>
      <c r="C1554" t="s">
        <v>5351</v>
      </c>
      <c r="D1554">
        <v>3</v>
      </c>
      <c r="E1554" t="s">
        <v>730</v>
      </c>
      <c r="F1554" t="s">
        <v>13</v>
      </c>
      <c r="G1554" t="s">
        <v>5102</v>
      </c>
      <c r="H1554" s="3" t="s">
        <v>5103</v>
      </c>
      <c r="I1554" t="s">
        <v>106</v>
      </c>
      <c r="J1554" t="s">
        <v>5104</v>
      </c>
    </row>
    <row r="1555" spans="1:10" ht="16" x14ac:dyDescent="0.2">
      <c r="A1555" t="s">
        <v>5464</v>
      </c>
      <c r="B1555" t="s">
        <v>5524</v>
      </c>
      <c r="C1555" t="s">
        <v>5525</v>
      </c>
      <c r="D1555">
        <v>4</v>
      </c>
      <c r="E1555" t="s">
        <v>730</v>
      </c>
      <c r="F1555" t="s">
        <v>13</v>
      </c>
      <c r="G1555" t="s">
        <v>5102</v>
      </c>
      <c r="H1555" s="3" t="s">
        <v>5361</v>
      </c>
      <c r="I1555" t="s">
        <v>106</v>
      </c>
      <c r="J1555" t="s">
        <v>5467</v>
      </c>
    </row>
    <row r="1556" spans="1:10" ht="16" x14ac:dyDescent="0.2">
      <c r="A1556" t="s">
        <v>5352</v>
      </c>
      <c r="B1556" t="s">
        <v>5526</v>
      </c>
      <c r="C1556" t="s">
        <v>5527</v>
      </c>
      <c r="D1556">
        <v>3</v>
      </c>
      <c r="E1556" t="s">
        <v>730</v>
      </c>
      <c r="F1556" t="s">
        <v>13</v>
      </c>
      <c r="G1556" t="s">
        <v>5102</v>
      </c>
      <c r="H1556" s="3" t="s">
        <v>5108</v>
      </c>
      <c r="I1556" t="s">
        <v>106</v>
      </c>
      <c r="J1556" t="s">
        <v>5355</v>
      </c>
    </row>
    <row r="1557" spans="1:10" ht="16" x14ac:dyDescent="0.2">
      <c r="A1557" t="s">
        <v>5464</v>
      </c>
      <c r="B1557" t="s">
        <v>5528</v>
      </c>
      <c r="C1557" t="s">
        <v>5529</v>
      </c>
      <c r="D1557">
        <v>3</v>
      </c>
      <c r="E1557" t="s">
        <v>730</v>
      </c>
      <c r="F1557" t="s">
        <v>13</v>
      </c>
      <c r="G1557" t="s">
        <v>5102</v>
      </c>
      <c r="H1557" s="3" t="s">
        <v>5361</v>
      </c>
      <c r="I1557" t="s">
        <v>106</v>
      </c>
      <c r="J1557" t="s">
        <v>5467</v>
      </c>
    </row>
    <row r="1558" spans="1:10" ht="16" x14ac:dyDescent="0.2">
      <c r="A1558" t="s">
        <v>5231</v>
      </c>
      <c r="B1558" t="s">
        <v>5262</v>
      </c>
      <c r="C1558" t="s">
        <v>5263</v>
      </c>
      <c r="D1558">
        <v>1</v>
      </c>
      <c r="E1558" t="s">
        <v>730</v>
      </c>
      <c r="F1558" t="s">
        <v>13</v>
      </c>
      <c r="G1558" t="s">
        <v>5102</v>
      </c>
      <c r="H1558" s="3" t="s">
        <v>5121</v>
      </c>
      <c r="I1558" t="s">
        <v>106</v>
      </c>
      <c r="J1558" t="s">
        <v>5234</v>
      </c>
    </row>
    <row r="1559" spans="1:10" ht="16" x14ac:dyDescent="0.2">
      <c r="A1559" t="s">
        <v>5516</v>
      </c>
      <c r="B1559" t="s">
        <v>5530</v>
      </c>
      <c r="C1559" t="s">
        <v>5531</v>
      </c>
      <c r="D1559">
        <v>1</v>
      </c>
      <c r="E1559" t="s">
        <v>730</v>
      </c>
      <c r="F1559" t="s">
        <v>13</v>
      </c>
      <c r="G1559" t="s">
        <v>5102</v>
      </c>
      <c r="H1559" s="3" t="s">
        <v>5113</v>
      </c>
      <c r="I1559" t="s">
        <v>106</v>
      </c>
      <c r="J1559" t="s">
        <v>5519</v>
      </c>
    </row>
    <row r="1560" spans="1:10" ht="16" x14ac:dyDescent="0.2">
      <c r="A1560" t="s">
        <v>5352</v>
      </c>
      <c r="B1560" t="s">
        <v>5320</v>
      </c>
      <c r="C1560" t="s">
        <v>5321</v>
      </c>
      <c r="D1560">
        <v>2</v>
      </c>
      <c r="E1560" t="s">
        <v>730</v>
      </c>
      <c r="F1560" t="s">
        <v>13</v>
      </c>
      <c r="G1560" t="s">
        <v>5102</v>
      </c>
      <c r="H1560" s="3" t="s">
        <v>5201</v>
      </c>
      <c r="I1560" t="s">
        <v>106</v>
      </c>
      <c r="J1560" t="s">
        <v>5355</v>
      </c>
    </row>
    <row r="1561" spans="1:10" ht="16" x14ac:dyDescent="0.2">
      <c r="A1561" t="s">
        <v>5128</v>
      </c>
      <c r="B1561" t="s">
        <v>5532</v>
      </c>
      <c r="C1561" t="s">
        <v>5533</v>
      </c>
      <c r="D1561">
        <v>1</v>
      </c>
      <c r="E1561" t="s">
        <v>730</v>
      </c>
      <c r="F1561" t="s">
        <v>13</v>
      </c>
      <c r="G1561" t="s">
        <v>5102</v>
      </c>
      <c r="H1561" s="3" t="s">
        <v>5131</v>
      </c>
      <c r="I1561" t="s">
        <v>106</v>
      </c>
      <c r="J1561" t="s">
        <v>5132</v>
      </c>
    </row>
    <row r="1562" spans="1:10" ht="16" x14ac:dyDescent="0.2">
      <c r="A1562" t="s">
        <v>5478</v>
      </c>
      <c r="B1562" t="s">
        <v>5534</v>
      </c>
      <c r="C1562" t="s">
        <v>5535</v>
      </c>
      <c r="D1562">
        <v>4</v>
      </c>
      <c r="E1562" t="s">
        <v>730</v>
      </c>
      <c r="F1562" t="s">
        <v>13</v>
      </c>
      <c r="G1562" t="s">
        <v>5102</v>
      </c>
      <c r="H1562" s="3" t="s">
        <v>5113</v>
      </c>
      <c r="I1562" t="s">
        <v>106</v>
      </c>
      <c r="J1562" t="s">
        <v>5481</v>
      </c>
    </row>
    <row r="1563" spans="1:10" ht="16" x14ac:dyDescent="0.2">
      <c r="A1563" t="s">
        <v>5536</v>
      </c>
      <c r="B1563" t="s">
        <v>5507</v>
      </c>
      <c r="C1563" t="s">
        <v>5508</v>
      </c>
      <c r="D1563">
        <v>12</v>
      </c>
      <c r="E1563" t="s">
        <v>730</v>
      </c>
      <c r="F1563" t="s">
        <v>13</v>
      </c>
      <c r="G1563" t="s">
        <v>5102</v>
      </c>
      <c r="H1563" s="3" t="s">
        <v>5113</v>
      </c>
      <c r="I1563" t="s">
        <v>106</v>
      </c>
      <c r="J1563" t="s">
        <v>5537</v>
      </c>
    </row>
    <row r="1564" spans="1:10" ht="16" x14ac:dyDescent="0.2">
      <c r="A1564" t="s">
        <v>5478</v>
      </c>
      <c r="B1564" t="s">
        <v>5350</v>
      </c>
      <c r="C1564" t="s">
        <v>5351</v>
      </c>
      <c r="D1564">
        <v>3</v>
      </c>
      <c r="E1564" t="s">
        <v>730</v>
      </c>
      <c r="F1564" t="s">
        <v>13</v>
      </c>
      <c r="G1564" t="s">
        <v>5102</v>
      </c>
      <c r="H1564" s="3" t="s">
        <v>5113</v>
      </c>
      <c r="I1564" t="s">
        <v>106</v>
      </c>
      <c r="J1564" t="s">
        <v>5481</v>
      </c>
    </row>
    <row r="1565" spans="1:10" ht="16" x14ac:dyDescent="0.2">
      <c r="A1565" t="s">
        <v>5482</v>
      </c>
      <c r="B1565" t="s">
        <v>5235</v>
      </c>
      <c r="C1565" t="s">
        <v>5236</v>
      </c>
      <c r="D1565">
        <v>2</v>
      </c>
      <c r="E1565" t="s">
        <v>730</v>
      </c>
      <c r="F1565" t="s">
        <v>13</v>
      </c>
      <c r="G1565" t="s">
        <v>5102</v>
      </c>
      <c r="H1565" s="3" t="s">
        <v>5201</v>
      </c>
      <c r="I1565" t="s">
        <v>106</v>
      </c>
      <c r="J1565" t="s">
        <v>5485</v>
      </c>
    </row>
    <row r="1566" spans="1:10" ht="16" x14ac:dyDescent="0.2">
      <c r="A1566" t="s">
        <v>5538</v>
      </c>
      <c r="B1566" t="s">
        <v>5507</v>
      </c>
      <c r="C1566" t="s">
        <v>5508</v>
      </c>
      <c r="D1566">
        <v>1</v>
      </c>
      <c r="E1566" t="s">
        <v>730</v>
      </c>
      <c r="F1566" t="s">
        <v>13</v>
      </c>
      <c r="G1566" t="s">
        <v>5102</v>
      </c>
      <c r="H1566" s="3" t="s">
        <v>5113</v>
      </c>
      <c r="I1566" t="s">
        <v>106</v>
      </c>
      <c r="J1566" t="s">
        <v>5539</v>
      </c>
    </row>
    <row r="1567" spans="1:10" ht="16" x14ac:dyDescent="0.2">
      <c r="A1567" t="s">
        <v>5372</v>
      </c>
      <c r="B1567" t="s">
        <v>5540</v>
      </c>
      <c r="C1567" t="s">
        <v>5541</v>
      </c>
      <c r="D1567">
        <v>1</v>
      </c>
      <c r="E1567" t="s">
        <v>730</v>
      </c>
      <c r="F1567" t="s">
        <v>13</v>
      </c>
      <c r="G1567" t="s">
        <v>5102</v>
      </c>
      <c r="H1567" s="3" t="s">
        <v>5278</v>
      </c>
      <c r="I1567" t="s">
        <v>106</v>
      </c>
      <c r="J1567" t="s">
        <v>5375</v>
      </c>
    </row>
    <row r="1568" spans="1:10" ht="16" x14ac:dyDescent="0.2">
      <c r="A1568" t="s">
        <v>5177</v>
      </c>
      <c r="B1568" t="s">
        <v>5542</v>
      </c>
      <c r="C1568" t="s">
        <v>5543</v>
      </c>
      <c r="D1568">
        <v>2</v>
      </c>
      <c r="E1568" t="s">
        <v>730</v>
      </c>
      <c r="F1568" t="s">
        <v>13</v>
      </c>
      <c r="G1568" t="s">
        <v>5102</v>
      </c>
      <c r="H1568" s="3" t="s">
        <v>5201</v>
      </c>
      <c r="I1568" t="s">
        <v>106</v>
      </c>
      <c r="J1568" t="s">
        <v>5180</v>
      </c>
    </row>
    <row r="1569" spans="1:10" ht="16" x14ac:dyDescent="0.2">
      <c r="A1569" t="s">
        <v>5137</v>
      </c>
      <c r="B1569" t="s">
        <v>5544</v>
      </c>
      <c r="C1569" t="s">
        <v>5545</v>
      </c>
      <c r="D1569">
        <v>2</v>
      </c>
      <c r="E1569" t="s">
        <v>730</v>
      </c>
      <c r="F1569" t="s">
        <v>13</v>
      </c>
      <c r="G1569" t="s">
        <v>5102</v>
      </c>
      <c r="H1569" s="3" t="s">
        <v>5201</v>
      </c>
      <c r="I1569" t="s">
        <v>106</v>
      </c>
      <c r="J1569" t="s">
        <v>5140</v>
      </c>
    </row>
    <row r="1570" spans="1:10" ht="16" x14ac:dyDescent="0.2">
      <c r="A1570" t="s">
        <v>5490</v>
      </c>
      <c r="B1570" t="s">
        <v>5546</v>
      </c>
      <c r="C1570" t="s">
        <v>5547</v>
      </c>
      <c r="D1570">
        <v>2</v>
      </c>
      <c r="E1570" t="s">
        <v>730</v>
      </c>
      <c r="F1570" t="s">
        <v>13</v>
      </c>
      <c r="G1570" t="s">
        <v>5102</v>
      </c>
      <c r="H1570" s="3" t="s">
        <v>5113</v>
      </c>
      <c r="I1570" t="s">
        <v>106</v>
      </c>
      <c r="J1570" t="s">
        <v>5493</v>
      </c>
    </row>
    <row r="1571" spans="1:10" ht="32" x14ac:dyDescent="0.2">
      <c r="A1571" t="s">
        <v>5548</v>
      </c>
      <c r="B1571" t="s">
        <v>5507</v>
      </c>
      <c r="C1571" t="s">
        <v>5508</v>
      </c>
      <c r="D1571">
        <v>2</v>
      </c>
      <c r="E1571" t="s">
        <v>730</v>
      </c>
      <c r="F1571" t="s">
        <v>13</v>
      </c>
      <c r="G1571" t="s">
        <v>5549</v>
      </c>
      <c r="H1571" s="3" t="s">
        <v>5550</v>
      </c>
      <c r="I1571" t="s">
        <v>918</v>
      </c>
      <c r="J1571" t="s">
        <v>5551</v>
      </c>
    </row>
    <row r="1572" spans="1:10" ht="32" x14ac:dyDescent="0.2">
      <c r="A1572" t="s">
        <v>4568</v>
      </c>
      <c r="B1572" t="s">
        <v>5507</v>
      </c>
      <c r="C1572" t="s">
        <v>5508</v>
      </c>
      <c r="D1572">
        <v>6</v>
      </c>
      <c r="E1572" t="s">
        <v>730</v>
      </c>
      <c r="F1572" t="s">
        <v>13</v>
      </c>
      <c r="G1572" t="s">
        <v>5549</v>
      </c>
      <c r="H1572" s="3" t="s">
        <v>5550</v>
      </c>
      <c r="I1572" t="s">
        <v>918</v>
      </c>
      <c r="J1572" t="s">
        <v>4571</v>
      </c>
    </row>
    <row r="1573" spans="1:10" ht="32" x14ac:dyDescent="0.2">
      <c r="A1573" t="s">
        <v>5552</v>
      </c>
      <c r="B1573" t="s">
        <v>5507</v>
      </c>
      <c r="C1573" t="s">
        <v>5508</v>
      </c>
      <c r="D1573">
        <v>6</v>
      </c>
      <c r="E1573" t="s">
        <v>730</v>
      </c>
      <c r="F1573" t="s">
        <v>13</v>
      </c>
      <c r="G1573" t="s">
        <v>5549</v>
      </c>
      <c r="H1573" s="3" t="s">
        <v>5550</v>
      </c>
      <c r="I1573" t="s">
        <v>918</v>
      </c>
      <c r="J1573" t="s">
        <v>5553</v>
      </c>
    </row>
    <row r="1574" spans="1:10" ht="32" x14ac:dyDescent="0.2">
      <c r="A1574" t="s">
        <v>5554</v>
      </c>
      <c r="B1574" t="s">
        <v>5507</v>
      </c>
      <c r="C1574" t="s">
        <v>5508</v>
      </c>
      <c r="D1574">
        <v>1</v>
      </c>
      <c r="E1574" t="s">
        <v>730</v>
      </c>
      <c r="F1574" t="s">
        <v>13</v>
      </c>
      <c r="G1574" t="s">
        <v>5549</v>
      </c>
      <c r="H1574" s="3" t="s">
        <v>5555</v>
      </c>
      <c r="I1574" t="s">
        <v>918</v>
      </c>
      <c r="J1574" t="s">
        <v>5556</v>
      </c>
    </row>
    <row r="1575" spans="1:10" ht="16" x14ac:dyDescent="0.2">
      <c r="A1575" t="s">
        <v>5557</v>
      </c>
      <c r="B1575" t="s">
        <v>5558</v>
      </c>
      <c r="C1575" t="s">
        <v>5559</v>
      </c>
      <c r="D1575">
        <v>1</v>
      </c>
      <c r="E1575" t="s">
        <v>13</v>
      </c>
      <c r="F1575" t="s">
        <v>13</v>
      </c>
      <c r="G1575" t="s">
        <v>5560</v>
      </c>
      <c r="H1575" s="3" t="s">
        <v>5561</v>
      </c>
      <c r="I1575" t="s">
        <v>369</v>
      </c>
      <c r="J1575" t="s">
        <v>5562</v>
      </c>
    </row>
    <row r="1576" spans="1:10" ht="16" x14ac:dyDescent="0.2">
      <c r="A1576" t="s">
        <v>5563</v>
      </c>
      <c r="B1576" t="s">
        <v>5564</v>
      </c>
      <c r="C1576" t="s">
        <v>5565</v>
      </c>
      <c r="D1576">
        <v>3</v>
      </c>
      <c r="E1576" t="s">
        <v>13</v>
      </c>
      <c r="F1576" t="s">
        <v>13</v>
      </c>
      <c r="G1576" t="s">
        <v>5560</v>
      </c>
      <c r="H1576" s="3" t="s">
        <v>5566</v>
      </c>
      <c r="I1576" t="s">
        <v>369</v>
      </c>
      <c r="J1576" t="s">
        <v>5567</v>
      </c>
    </row>
    <row r="1577" spans="1:10" ht="16" x14ac:dyDescent="0.2">
      <c r="A1577" t="s">
        <v>5568</v>
      </c>
      <c r="B1577" t="s">
        <v>5569</v>
      </c>
      <c r="C1577" t="s">
        <v>5570</v>
      </c>
      <c r="D1577">
        <v>2</v>
      </c>
      <c r="E1577" t="s">
        <v>13</v>
      </c>
      <c r="F1577" t="s">
        <v>13</v>
      </c>
      <c r="G1577" t="s">
        <v>5571</v>
      </c>
      <c r="H1577" s="3" t="s">
        <v>5572</v>
      </c>
      <c r="I1577" t="s">
        <v>714</v>
      </c>
      <c r="J1577" t="s">
        <v>5573</v>
      </c>
    </row>
    <row r="1578" spans="1:10" ht="16" x14ac:dyDescent="0.2">
      <c r="A1578" t="s">
        <v>5574</v>
      </c>
      <c r="B1578" t="s">
        <v>5575</v>
      </c>
      <c r="C1578" t="s">
        <v>5576</v>
      </c>
      <c r="D1578">
        <v>2</v>
      </c>
      <c r="E1578" t="s">
        <v>730</v>
      </c>
      <c r="F1578" t="s">
        <v>13</v>
      </c>
      <c r="G1578" t="s">
        <v>5577</v>
      </c>
      <c r="H1578" s="3" t="s">
        <v>5578</v>
      </c>
      <c r="I1578" t="s">
        <v>62</v>
      </c>
      <c r="J1578" t="s">
        <v>5579</v>
      </c>
    </row>
    <row r="1579" spans="1:10" ht="16" x14ac:dyDescent="0.2">
      <c r="A1579" t="s">
        <v>5580</v>
      </c>
      <c r="B1579" t="s">
        <v>5581</v>
      </c>
      <c r="C1579" t="s">
        <v>5582</v>
      </c>
      <c r="D1579">
        <v>1</v>
      </c>
      <c r="E1579" t="s">
        <v>13</v>
      </c>
      <c r="F1579" t="s">
        <v>13</v>
      </c>
      <c r="G1579" t="s">
        <v>5583</v>
      </c>
      <c r="H1579" s="3" t="s">
        <v>5584</v>
      </c>
      <c r="I1579" t="s">
        <v>547</v>
      </c>
      <c r="J1579" t="s">
        <v>5585</v>
      </c>
    </row>
    <row r="1580" spans="1:10" ht="16" x14ac:dyDescent="0.2">
      <c r="A1580" t="s">
        <v>5580</v>
      </c>
      <c r="B1580" t="s">
        <v>4622</v>
      </c>
      <c r="C1580" t="s">
        <v>5586</v>
      </c>
      <c r="D1580">
        <v>4</v>
      </c>
      <c r="E1580" t="s">
        <v>13</v>
      </c>
      <c r="F1580" t="s">
        <v>13</v>
      </c>
      <c r="G1580" t="s">
        <v>5583</v>
      </c>
      <c r="H1580" s="3" t="s">
        <v>5584</v>
      </c>
      <c r="I1580" t="s">
        <v>547</v>
      </c>
      <c r="J1580" t="s">
        <v>5585</v>
      </c>
    </row>
    <row r="1581" spans="1:10" ht="16" x14ac:dyDescent="0.2">
      <c r="A1581" t="s">
        <v>5580</v>
      </c>
      <c r="B1581" t="s">
        <v>5587</v>
      </c>
      <c r="C1581" t="s">
        <v>5588</v>
      </c>
      <c r="D1581">
        <v>2</v>
      </c>
      <c r="E1581" t="s">
        <v>13</v>
      </c>
      <c r="F1581" t="s">
        <v>13</v>
      </c>
      <c r="G1581" t="s">
        <v>5583</v>
      </c>
      <c r="H1581" s="3" t="s">
        <v>5584</v>
      </c>
      <c r="I1581" t="s">
        <v>547</v>
      </c>
      <c r="J1581" t="s">
        <v>5585</v>
      </c>
    </row>
    <row r="1582" spans="1:10" ht="16" x14ac:dyDescent="0.2">
      <c r="A1582" t="s">
        <v>5580</v>
      </c>
      <c r="B1582" t="s">
        <v>5589</v>
      </c>
      <c r="C1582" t="s">
        <v>5590</v>
      </c>
      <c r="D1582">
        <v>5</v>
      </c>
      <c r="E1582" t="s">
        <v>13</v>
      </c>
      <c r="F1582" t="s">
        <v>13</v>
      </c>
      <c r="G1582" t="s">
        <v>5583</v>
      </c>
      <c r="H1582" s="3" t="s">
        <v>5584</v>
      </c>
      <c r="I1582" t="s">
        <v>547</v>
      </c>
      <c r="J1582" t="s">
        <v>5585</v>
      </c>
    </row>
    <row r="1583" spans="1:10" ht="16" x14ac:dyDescent="0.2">
      <c r="A1583" t="s">
        <v>5580</v>
      </c>
      <c r="B1583" t="s">
        <v>5591</v>
      </c>
      <c r="C1583" t="s">
        <v>5592</v>
      </c>
      <c r="D1583">
        <v>3</v>
      </c>
      <c r="E1583" t="s">
        <v>13</v>
      </c>
      <c r="F1583" t="s">
        <v>13</v>
      </c>
      <c r="G1583" t="s">
        <v>5583</v>
      </c>
      <c r="H1583" s="3" t="s">
        <v>5584</v>
      </c>
      <c r="I1583" t="s">
        <v>547</v>
      </c>
      <c r="J1583" t="s">
        <v>5585</v>
      </c>
    </row>
    <row r="1584" spans="1:10" ht="16" x14ac:dyDescent="0.2">
      <c r="A1584" t="s">
        <v>5593</v>
      </c>
      <c r="B1584" t="s">
        <v>5594</v>
      </c>
      <c r="C1584" t="s">
        <v>5595</v>
      </c>
      <c r="D1584">
        <v>1</v>
      </c>
      <c r="E1584" t="s">
        <v>13</v>
      </c>
      <c r="F1584" t="s">
        <v>13</v>
      </c>
      <c r="G1584" t="s">
        <v>5596</v>
      </c>
      <c r="H1584" s="3" t="s">
        <v>5597</v>
      </c>
      <c r="I1584" t="s">
        <v>62</v>
      </c>
      <c r="J1584" t="s">
        <v>5598</v>
      </c>
    </row>
    <row r="1585" spans="1:10" ht="16" x14ac:dyDescent="0.2">
      <c r="A1585" t="s">
        <v>5599</v>
      </c>
      <c r="B1585" t="s">
        <v>5600</v>
      </c>
      <c r="C1585" t="s">
        <v>5601</v>
      </c>
      <c r="D1585">
        <v>3</v>
      </c>
      <c r="E1585" t="s">
        <v>13</v>
      </c>
      <c r="F1585" t="s">
        <v>13</v>
      </c>
      <c r="G1585" t="s">
        <v>5602</v>
      </c>
      <c r="H1585" s="3" t="s">
        <v>5603</v>
      </c>
      <c r="I1585" t="s">
        <v>4915</v>
      </c>
      <c r="J1585" t="s">
        <v>5604</v>
      </c>
    </row>
    <row r="1586" spans="1:10" ht="16" x14ac:dyDescent="0.2">
      <c r="A1586" t="s">
        <v>5605</v>
      </c>
      <c r="B1586" t="s">
        <v>5606</v>
      </c>
      <c r="C1586" t="s">
        <v>5607</v>
      </c>
      <c r="D1586">
        <v>4</v>
      </c>
      <c r="E1586" t="s">
        <v>13</v>
      </c>
      <c r="F1586" t="s">
        <v>13</v>
      </c>
      <c r="G1586" t="s">
        <v>5608</v>
      </c>
      <c r="H1586" s="3" t="s">
        <v>5609</v>
      </c>
      <c r="I1586" t="s">
        <v>1725</v>
      </c>
      <c r="J1586" t="s">
        <v>5610</v>
      </c>
    </row>
    <row r="1587" spans="1:10" ht="16" x14ac:dyDescent="0.2">
      <c r="A1587" t="s">
        <v>5605</v>
      </c>
      <c r="B1587" t="s">
        <v>5611</v>
      </c>
      <c r="C1587" t="s">
        <v>5612</v>
      </c>
      <c r="D1587">
        <v>7</v>
      </c>
      <c r="E1587" t="s">
        <v>13</v>
      </c>
      <c r="F1587" t="s">
        <v>13</v>
      </c>
      <c r="G1587" t="s">
        <v>5608</v>
      </c>
      <c r="H1587" s="3" t="s">
        <v>5609</v>
      </c>
      <c r="I1587" t="s">
        <v>1725</v>
      </c>
      <c r="J1587" t="s">
        <v>5610</v>
      </c>
    </row>
    <row r="1588" spans="1:10" ht="16" x14ac:dyDescent="0.2">
      <c r="A1588" t="s">
        <v>5613</v>
      </c>
      <c r="B1588" t="s">
        <v>5614</v>
      </c>
      <c r="C1588" t="s">
        <v>5615</v>
      </c>
      <c r="D1588">
        <v>2</v>
      </c>
      <c r="E1588">
        <v>374</v>
      </c>
      <c r="F1588" t="s">
        <v>13</v>
      </c>
      <c r="G1588" t="s">
        <v>5616</v>
      </c>
      <c r="H1588" s="3" t="s">
        <v>5617</v>
      </c>
      <c r="I1588" t="s">
        <v>404</v>
      </c>
      <c r="J1588" t="s">
        <v>5618</v>
      </c>
    </row>
    <row r="1589" spans="1:10" ht="16" x14ac:dyDescent="0.2">
      <c r="A1589" t="s">
        <v>5619</v>
      </c>
      <c r="B1589" t="s">
        <v>5620</v>
      </c>
      <c r="C1589" t="s">
        <v>5621</v>
      </c>
      <c r="D1589">
        <v>2</v>
      </c>
      <c r="E1589">
        <v>374</v>
      </c>
      <c r="F1589" t="s">
        <v>13</v>
      </c>
      <c r="G1589" t="s">
        <v>5616</v>
      </c>
      <c r="H1589" s="3" t="s">
        <v>5622</v>
      </c>
      <c r="I1589" t="s">
        <v>404</v>
      </c>
      <c r="J1589" t="s">
        <v>5623</v>
      </c>
    </row>
    <row r="1590" spans="1:10" ht="16" x14ac:dyDescent="0.2">
      <c r="A1590" t="s">
        <v>5624</v>
      </c>
      <c r="B1590" t="s">
        <v>5625</v>
      </c>
      <c r="C1590" t="s">
        <v>5626</v>
      </c>
      <c r="D1590">
        <v>1</v>
      </c>
      <c r="E1590">
        <v>374</v>
      </c>
      <c r="F1590" t="s">
        <v>13</v>
      </c>
      <c r="G1590" t="s">
        <v>5616</v>
      </c>
      <c r="H1590" s="3" t="s">
        <v>5622</v>
      </c>
      <c r="I1590" t="s">
        <v>404</v>
      </c>
      <c r="J1590" t="s">
        <v>5627</v>
      </c>
    </row>
    <row r="1591" spans="1:10" ht="16" x14ac:dyDescent="0.2">
      <c r="A1591" t="s">
        <v>5628</v>
      </c>
      <c r="B1591" t="s">
        <v>5629</v>
      </c>
      <c r="C1591" t="s">
        <v>5630</v>
      </c>
      <c r="D1591">
        <v>3</v>
      </c>
      <c r="E1591">
        <v>374</v>
      </c>
      <c r="F1591" t="s">
        <v>13</v>
      </c>
      <c r="G1591" t="s">
        <v>5616</v>
      </c>
      <c r="H1591" s="3" t="s">
        <v>5622</v>
      </c>
      <c r="I1591" t="s">
        <v>404</v>
      </c>
      <c r="J1591" t="s">
        <v>5631</v>
      </c>
    </row>
    <row r="1592" spans="1:10" ht="32" x14ac:dyDescent="0.2">
      <c r="A1592" t="s">
        <v>5613</v>
      </c>
      <c r="B1592" t="s">
        <v>5632</v>
      </c>
      <c r="C1592" t="s">
        <v>5633</v>
      </c>
      <c r="D1592">
        <v>1</v>
      </c>
      <c r="E1592">
        <v>374</v>
      </c>
      <c r="F1592" t="s">
        <v>13</v>
      </c>
      <c r="G1592" t="s">
        <v>5616</v>
      </c>
      <c r="H1592" s="3" t="s">
        <v>5634</v>
      </c>
      <c r="I1592" t="s">
        <v>404</v>
      </c>
      <c r="J1592" t="s">
        <v>5618</v>
      </c>
    </row>
    <row r="1593" spans="1:10" ht="16" x14ac:dyDescent="0.2">
      <c r="A1593" t="s">
        <v>2131</v>
      </c>
      <c r="B1593" t="s">
        <v>1996</v>
      </c>
      <c r="C1593" t="s">
        <v>1997</v>
      </c>
      <c r="D1593">
        <v>3</v>
      </c>
      <c r="E1593" t="s">
        <v>13</v>
      </c>
      <c r="F1593" t="s">
        <v>13</v>
      </c>
      <c r="G1593" t="s">
        <v>5636</v>
      </c>
      <c r="H1593" s="3" t="s">
        <v>5637</v>
      </c>
      <c r="I1593" t="s">
        <v>69</v>
      </c>
      <c r="J1593" t="s">
        <v>2134</v>
      </c>
    </row>
    <row r="1594" spans="1:10" ht="16" x14ac:dyDescent="0.2">
      <c r="A1594" t="s">
        <v>5638</v>
      </c>
      <c r="B1594" t="s">
        <v>5639</v>
      </c>
      <c r="C1594" t="s">
        <v>5640</v>
      </c>
      <c r="D1594">
        <v>1</v>
      </c>
      <c r="E1594" t="s">
        <v>13</v>
      </c>
      <c r="F1594" t="s">
        <v>13</v>
      </c>
      <c r="G1594" t="s">
        <v>5636</v>
      </c>
      <c r="H1594" s="3" t="s">
        <v>5641</v>
      </c>
      <c r="I1594" t="s">
        <v>69</v>
      </c>
      <c r="J1594" t="s">
        <v>5642</v>
      </c>
    </row>
    <row r="1595" spans="1:10" ht="16" x14ac:dyDescent="0.2">
      <c r="A1595" t="s">
        <v>5638</v>
      </c>
      <c r="B1595" t="s">
        <v>5643</v>
      </c>
      <c r="C1595" t="s">
        <v>5644</v>
      </c>
      <c r="D1595">
        <v>2</v>
      </c>
      <c r="E1595" t="s">
        <v>13</v>
      </c>
      <c r="F1595" t="s">
        <v>13</v>
      </c>
      <c r="G1595" t="s">
        <v>5636</v>
      </c>
      <c r="H1595" s="3" t="s">
        <v>5641</v>
      </c>
      <c r="I1595" t="s">
        <v>69</v>
      </c>
      <c r="J1595" t="s">
        <v>5642</v>
      </c>
    </row>
    <row r="1596" spans="1:10" ht="16" x14ac:dyDescent="0.2">
      <c r="A1596" t="s">
        <v>5645</v>
      </c>
      <c r="B1596" t="s">
        <v>5646</v>
      </c>
      <c r="C1596" t="s">
        <v>5647</v>
      </c>
      <c r="D1596">
        <v>3</v>
      </c>
      <c r="E1596" t="s">
        <v>13</v>
      </c>
      <c r="F1596" t="s">
        <v>13</v>
      </c>
      <c r="G1596" t="s">
        <v>5648</v>
      </c>
      <c r="H1596" s="3" t="s">
        <v>5649</v>
      </c>
      <c r="I1596" t="s">
        <v>69</v>
      </c>
      <c r="J1596" t="s">
        <v>5650</v>
      </c>
    </row>
    <row r="1597" spans="1:10" ht="16" x14ac:dyDescent="0.2">
      <c r="A1597" t="s">
        <v>5651</v>
      </c>
      <c r="B1597" t="s">
        <v>5652</v>
      </c>
      <c r="C1597" t="s">
        <v>5653</v>
      </c>
      <c r="D1597">
        <v>2</v>
      </c>
      <c r="E1597" t="s">
        <v>5635</v>
      </c>
      <c r="F1597" t="s">
        <v>13</v>
      </c>
      <c r="G1597" t="s">
        <v>5654</v>
      </c>
      <c r="H1597" s="3" t="s">
        <v>5655</v>
      </c>
      <c r="I1597" t="s">
        <v>69</v>
      </c>
      <c r="J1597" t="s">
        <v>5656</v>
      </c>
    </row>
    <row r="1598" spans="1:10" ht="16" x14ac:dyDescent="0.2">
      <c r="A1598" t="s">
        <v>5657</v>
      </c>
      <c r="B1598" t="s">
        <v>5658</v>
      </c>
      <c r="C1598" t="s">
        <v>5659</v>
      </c>
      <c r="D1598">
        <v>2</v>
      </c>
      <c r="E1598" t="s">
        <v>5635</v>
      </c>
      <c r="F1598" t="s">
        <v>13</v>
      </c>
      <c r="G1598" t="s">
        <v>5654</v>
      </c>
      <c r="H1598" s="3" t="s">
        <v>5655</v>
      </c>
      <c r="I1598" t="s">
        <v>69</v>
      </c>
      <c r="J1598" t="s">
        <v>5660</v>
      </c>
    </row>
    <row r="1599" spans="1:10" ht="16" x14ac:dyDescent="0.2">
      <c r="A1599" t="s">
        <v>5661</v>
      </c>
      <c r="B1599" t="s">
        <v>5662</v>
      </c>
      <c r="C1599" t="s">
        <v>5663</v>
      </c>
      <c r="D1599">
        <v>3</v>
      </c>
      <c r="E1599" t="s">
        <v>5635</v>
      </c>
      <c r="F1599" t="s">
        <v>13</v>
      </c>
      <c r="G1599" t="s">
        <v>5654</v>
      </c>
      <c r="H1599" s="3" t="s">
        <v>5664</v>
      </c>
      <c r="I1599" t="s">
        <v>69</v>
      </c>
      <c r="J1599" t="s">
        <v>5665</v>
      </c>
    </row>
    <row r="1600" spans="1:10" ht="16" x14ac:dyDescent="0.2">
      <c r="A1600" t="s">
        <v>5666</v>
      </c>
      <c r="B1600" t="s">
        <v>5667</v>
      </c>
      <c r="C1600" t="s">
        <v>5668</v>
      </c>
      <c r="D1600">
        <v>3</v>
      </c>
      <c r="E1600" t="s">
        <v>5635</v>
      </c>
      <c r="F1600" t="s">
        <v>13</v>
      </c>
      <c r="G1600" t="s">
        <v>5654</v>
      </c>
      <c r="H1600" s="3" t="s">
        <v>5669</v>
      </c>
      <c r="I1600" t="s">
        <v>69</v>
      </c>
      <c r="J1600" t="s">
        <v>5670</v>
      </c>
    </row>
    <row r="1601" spans="1:10" ht="16" x14ac:dyDescent="0.2">
      <c r="A1601" t="s">
        <v>5651</v>
      </c>
      <c r="B1601" t="s">
        <v>5671</v>
      </c>
      <c r="C1601" t="s">
        <v>5672</v>
      </c>
      <c r="D1601">
        <v>1</v>
      </c>
      <c r="E1601" t="s">
        <v>5635</v>
      </c>
      <c r="F1601" t="s">
        <v>13</v>
      </c>
      <c r="G1601" t="s">
        <v>5654</v>
      </c>
      <c r="H1601" s="3" t="s">
        <v>5655</v>
      </c>
      <c r="I1601" t="s">
        <v>69</v>
      </c>
      <c r="J1601" t="s">
        <v>5656</v>
      </c>
    </row>
    <row r="1602" spans="1:10" ht="16" x14ac:dyDescent="0.2">
      <c r="A1602" t="s">
        <v>5666</v>
      </c>
      <c r="B1602" t="s">
        <v>5673</v>
      </c>
      <c r="C1602" t="s">
        <v>5674</v>
      </c>
      <c r="D1602">
        <v>2</v>
      </c>
      <c r="E1602" t="s">
        <v>5635</v>
      </c>
      <c r="F1602" t="s">
        <v>13</v>
      </c>
      <c r="G1602" t="s">
        <v>5654</v>
      </c>
      <c r="H1602" s="3" t="s">
        <v>5669</v>
      </c>
      <c r="I1602" t="s">
        <v>69</v>
      </c>
      <c r="J1602" t="s">
        <v>5670</v>
      </c>
    </row>
    <row r="1603" spans="1:10" ht="16" x14ac:dyDescent="0.2">
      <c r="A1603" t="s">
        <v>5657</v>
      </c>
      <c r="B1603" t="s">
        <v>5675</v>
      </c>
      <c r="C1603" t="s">
        <v>5676</v>
      </c>
      <c r="D1603">
        <v>1</v>
      </c>
      <c r="E1603" t="s">
        <v>5635</v>
      </c>
      <c r="F1603" t="s">
        <v>13</v>
      </c>
      <c r="G1603" t="s">
        <v>5654</v>
      </c>
      <c r="H1603" s="3" t="s">
        <v>5655</v>
      </c>
      <c r="I1603" t="s">
        <v>69</v>
      </c>
      <c r="J1603" t="s">
        <v>5660</v>
      </c>
    </row>
    <row r="1604" spans="1:10" ht="16" x14ac:dyDescent="0.2">
      <c r="A1604" t="s">
        <v>5677</v>
      </c>
      <c r="B1604" t="s">
        <v>5678</v>
      </c>
      <c r="C1604" t="s">
        <v>5679</v>
      </c>
      <c r="D1604">
        <v>2</v>
      </c>
      <c r="E1604" t="s">
        <v>5635</v>
      </c>
      <c r="F1604" t="s">
        <v>13</v>
      </c>
      <c r="G1604" t="s">
        <v>5654</v>
      </c>
      <c r="H1604" s="3" t="s">
        <v>5664</v>
      </c>
      <c r="I1604" t="s">
        <v>69</v>
      </c>
      <c r="J1604" t="s">
        <v>5680</v>
      </c>
    </row>
    <row r="1605" spans="1:10" ht="16" x14ac:dyDescent="0.2">
      <c r="A1605" t="s">
        <v>5681</v>
      </c>
      <c r="B1605" t="s">
        <v>5682</v>
      </c>
      <c r="C1605" t="s">
        <v>5683</v>
      </c>
      <c r="D1605">
        <v>2</v>
      </c>
      <c r="E1605" t="s">
        <v>5635</v>
      </c>
      <c r="F1605" t="s">
        <v>13</v>
      </c>
      <c r="G1605" t="s">
        <v>5654</v>
      </c>
      <c r="H1605" s="3" t="s">
        <v>5664</v>
      </c>
      <c r="I1605" t="s">
        <v>69</v>
      </c>
      <c r="J1605" t="s">
        <v>5684</v>
      </c>
    </row>
    <row r="1606" spans="1:10" ht="16" x14ac:dyDescent="0.2">
      <c r="A1606" t="s">
        <v>5677</v>
      </c>
      <c r="B1606" t="s">
        <v>5662</v>
      </c>
      <c r="C1606" t="s">
        <v>5663</v>
      </c>
      <c r="D1606">
        <v>3</v>
      </c>
      <c r="E1606" t="s">
        <v>5635</v>
      </c>
      <c r="F1606" t="s">
        <v>13</v>
      </c>
      <c r="G1606" t="s">
        <v>5654</v>
      </c>
      <c r="H1606" s="3" t="s">
        <v>5664</v>
      </c>
      <c r="I1606" t="s">
        <v>69</v>
      </c>
      <c r="J1606" t="s">
        <v>5680</v>
      </c>
    </row>
    <row r="1607" spans="1:10" ht="32" x14ac:dyDescent="0.2">
      <c r="A1607" t="s">
        <v>5685</v>
      </c>
      <c r="B1607" t="s">
        <v>5686</v>
      </c>
      <c r="C1607" t="s">
        <v>5687</v>
      </c>
      <c r="D1607">
        <v>2</v>
      </c>
      <c r="E1607" t="s">
        <v>5635</v>
      </c>
      <c r="F1607" t="s">
        <v>13</v>
      </c>
      <c r="G1607" t="s">
        <v>5654</v>
      </c>
      <c r="H1607" s="3" t="s">
        <v>5688</v>
      </c>
      <c r="I1607" t="s">
        <v>423</v>
      </c>
      <c r="J1607" t="s">
        <v>5689</v>
      </c>
    </row>
    <row r="1608" spans="1:10" ht="16" x14ac:dyDescent="0.2">
      <c r="A1608" t="s">
        <v>5690</v>
      </c>
      <c r="B1608" t="s">
        <v>5691</v>
      </c>
      <c r="C1608" t="s">
        <v>5692</v>
      </c>
      <c r="D1608">
        <v>2</v>
      </c>
      <c r="E1608" t="s">
        <v>5635</v>
      </c>
      <c r="F1608" t="s">
        <v>13</v>
      </c>
      <c r="G1608" t="s">
        <v>5654</v>
      </c>
      <c r="H1608" s="3" t="s">
        <v>5693</v>
      </c>
      <c r="I1608" t="s">
        <v>404</v>
      </c>
      <c r="J1608" t="s">
        <v>5694</v>
      </c>
    </row>
    <row r="1609" spans="1:10" ht="16" x14ac:dyDescent="0.2">
      <c r="A1609" t="s">
        <v>5666</v>
      </c>
      <c r="B1609" t="s">
        <v>5695</v>
      </c>
      <c r="C1609" t="s">
        <v>5696</v>
      </c>
      <c r="D1609">
        <v>1</v>
      </c>
      <c r="E1609" t="s">
        <v>5635</v>
      </c>
      <c r="F1609" t="s">
        <v>13</v>
      </c>
      <c r="G1609" t="s">
        <v>5654</v>
      </c>
      <c r="H1609" s="3" t="s">
        <v>5669</v>
      </c>
      <c r="I1609" t="s">
        <v>69</v>
      </c>
      <c r="J1609" t="s">
        <v>5670</v>
      </c>
    </row>
    <row r="1610" spans="1:10" ht="16" x14ac:dyDescent="0.2">
      <c r="A1610" t="s">
        <v>5697</v>
      </c>
      <c r="B1610" t="s">
        <v>5698</v>
      </c>
      <c r="C1610" t="s">
        <v>5699</v>
      </c>
      <c r="D1610">
        <v>4</v>
      </c>
      <c r="E1610" t="s">
        <v>5635</v>
      </c>
      <c r="F1610" t="s">
        <v>13</v>
      </c>
      <c r="G1610" t="s">
        <v>5654</v>
      </c>
      <c r="H1610" s="3" t="s">
        <v>5664</v>
      </c>
      <c r="I1610" t="s">
        <v>69</v>
      </c>
      <c r="J1610" t="s">
        <v>5700</v>
      </c>
    </row>
    <row r="1611" spans="1:10" ht="16" x14ac:dyDescent="0.2">
      <c r="A1611" t="s">
        <v>5661</v>
      </c>
      <c r="B1611" t="s">
        <v>5678</v>
      </c>
      <c r="C1611" t="s">
        <v>5679</v>
      </c>
      <c r="D1611">
        <v>2</v>
      </c>
      <c r="E1611" t="s">
        <v>5635</v>
      </c>
      <c r="F1611" t="s">
        <v>13</v>
      </c>
      <c r="G1611" t="s">
        <v>5654</v>
      </c>
      <c r="H1611" s="3" t="s">
        <v>5664</v>
      </c>
      <c r="I1611" t="s">
        <v>69</v>
      </c>
      <c r="J1611" t="s">
        <v>5665</v>
      </c>
    </row>
    <row r="1612" spans="1:10" ht="16" x14ac:dyDescent="0.2">
      <c r="A1612" t="s">
        <v>5681</v>
      </c>
      <c r="B1612" t="s">
        <v>5701</v>
      </c>
      <c r="C1612" t="s">
        <v>5702</v>
      </c>
      <c r="D1612">
        <v>1</v>
      </c>
      <c r="E1612" t="s">
        <v>5635</v>
      </c>
      <c r="F1612" t="s">
        <v>13</v>
      </c>
      <c r="G1612" t="s">
        <v>5654</v>
      </c>
      <c r="H1612" s="3" t="s">
        <v>5664</v>
      </c>
      <c r="I1612" t="s">
        <v>69</v>
      </c>
      <c r="J1612" t="s">
        <v>5684</v>
      </c>
    </row>
    <row r="1613" spans="1:10" ht="16" x14ac:dyDescent="0.2">
      <c r="A1613" t="s">
        <v>5677</v>
      </c>
      <c r="B1613" t="s">
        <v>5703</v>
      </c>
      <c r="C1613" t="s">
        <v>5704</v>
      </c>
      <c r="D1613">
        <v>1</v>
      </c>
      <c r="E1613" t="s">
        <v>5635</v>
      </c>
      <c r="F1613" t="s">
        <v>13</v>
      </c>
      <c r="G1613" t="s">
        <v>5654</v>
      </c>
      <c r="H1613" s="3" t="s">
        <v>5664</v>
      </c>
      <c r="I1613" t="s">
        <v>69</v>
      </c>
      <c r="J1613" t="s">
        <v>5680</v>
      </c>
    </row>
    <row r="1614" spans="1:10" ht="16" x14ac:dyDescent="0.2">
      <c r="A1614" t="s">
        <v>5661</v>
      </c>
      <c r="B1614" t="s">
        <v>5703</v>
      </c>
      <c r="C1614" t="s">
        <v>5704</v>
      </c>
      <c r="D1614">
        <v>1</v>
      </c>
      <c r="E1614" t="s">
        <v>5635</v>
      </c>
      <c r="F1614" t="s">
        <v>13</v>
      </c>
      <c r="G1614" t="s">
        <v>5654</v>
      </c>
      <c r="H1614" s="3" t="s">
        <v>5664</v>
      </c>
      <c r="I1614" t="s">
        <v>69</v>
      </c>
      <c r="J1614" t="s">
        <v>5665</v>
      </c>
    </row>
    <row r="1615" spans="1:10" ht="16" x14ac:dyDescent="0.2">
      <c r="A1615" t="s">
        <v>5705</v>
      </c>
      <c r="B1615" t="s">
        <v>5706</v>
      </c>
      <c r="C1615" t="s">
        <v>5707</v>
      </c>
      <c r="D1615">
        <v>6</v>
      </c>
      <c r="E1615" t="s">
        <v>13</v>
      </c>
      <c r="F1615" t="s">
        <v>13</v>
      </c>
      <c r="G1615" t="s">
        <v>5708</v>
      </c>
      <c r="H1615" s="3" t="s">
        <v>5709</v>
      </c>
      <c r="I1615" t="s">
        <v>62</v>
      </c>
      <c r="J1615" t="s">
        <v>5710</v>
      </c>
    </row>
    <row r="1616" spans="1:10" ht="16" x14ac:dyDescent="0.2">
      <c r="A1616" t="s">
        <v>5711</v>
      </c>
      <c r="B1616" t="s">
        <v>5712</v>
      </c>
      <c r="C1616" t="s">
        <v>5713</v>
      </c>
      <c r="D1616">
        <v>1</v>
      </c>
      <c r="E1616" t="s">
        <v>13</v>
      </c>
      <c r="F1616" t="s">
        <v>5714</v>
      </c>
      <c r="G1616" t="s">
        <v>5715</v>
      </c>
      <c r="H1616" s="3" t="s">
        <v>5716</v>
      </c>
      <c r="I1616" t="s">
        <v>404</v>
      </c>
      <c r="J1616" t="s">
        <v>5717</v>
      </c>
    </row>
    <row r="1617" spans="1:10" ht="16" x14ac:dyDescent="0.2">
      <c r="A1617" t="s">
        <v>3941</v>
      </c>
      <c r="B1617" t="s">
        <v>5718</v>
      </c>
      <c r="C1617" t="s">
        <v>5719</v>
      </c>
      <c r="D1617">
        <v>5</v>
      </c>
      <c r="E1617" t="s">
        <v>13</v>
      </c>
      <c r="F1617" t="s">
        <v>5714</v>
      </c>
      <c r="G1617" t="s">
        <v>5715</v>
      </c>
      <c r="H1617" s="3" t="s">
        <v>5720</v>
      </c>
      <c r="I1617" t="s">
        <v>404</v>
      </c>
      <c r="J1617" t="s">
        <v>3945</v>
      </c>
    </row>
    <row r="1618" spans="1:10" ht="16" x14ac:dyDescent="0.2">
      <c r="A1618" t="s">
        <v>5721</v>
      </c>
      <c r="B1618" t="s">
        <v>5722</v>
      </c>
      <c r="C1618" t="s">
        <v>5723</v>
      </c>
      <c r="D1618">
        <v>3</v>
      </c>
      <c r="E1618" t="s">
        <v>13</v>
      </c>
      <c r="F1618" t="s">
        <v>5714</v>
      </c>
      <c r="G1618" t="s">
        <v>5715</v>
      </c>
      <c r="H1618" s="3" t="s">
        <v>5724</v>
      </c>
      <c r="I1618" t="s">
        <v>404</v>
      </c>
      <c r="J1618" t="s">
        <v>5725</v>
      </c>
    </row>
    <row r="1619" spans="1:10" ht="16" x14ac:dyDescent="0.2">
      <c r="A1619" t="s">
        <v>5726</v>
      </c>
      <c r="B1619" t="s">
        <v>5727</v>
      </c>
      <c r="C1619" t="s">
        <v>5728</v>
      </c>
      <c r="D1619">
        <v>2</v>
      </c>
      <c r="E1619" t="s">
        <v>730</v>
      </c>
      <c r="F1619" t="s">
        <v>13</v>
      </c>
      <c r="G1619" t="s">
        <v>5729</v>
      </c>
      <c r="H1619" s="3" t="s">
        <v>5730</v>
      </c>
      <c r="I1619" t="s">
        <v>404</v>
      </c>
      <c r="J1619" t="s">
        <v>5731</v>
      </c>
    </row>
    <row r="1620" spans="1:10" ht="16" x14ac:dyDescent="0.2">
      <c r="A1620" t="s">
        <v>5732</v>
      </c>
      <c r="B1620" t="s">
        <v>5733</v>
      </c>
      <c r="C1620" t="s">
        <v>5734</v>
      </c>
      <c r="D1620">
        <v>1</v>
      </c>
      <c r="E1620" t="s">
        <v>730</v>
      </c>
      <c r="F1620" t="s">
        <v>13</v>
      </c>
      <c r="G1620" t="s">
        <v>5729</v>
      </c>
      <c r="H1620" s="3" t="s">
        <v>5730</v>
      </c>
      <c r="I1620" t="s">
        <v>404</v>
      </c>
      <c r="J1620" t="s">
        <v>5735</v>
      </c>
    </row>
    <row r="1621" spans="1:10" ht="16" x14ac:dyDescent="0.2">
      <c r="A1621" t="s">
        <v>5736</v>
      </c>
      <c r="B1621" t="s">
        <v>5737</v>
      </c>
      <c r="C1621" t="s">
        <v>5738</v>
      </c>
      <c r="D1621">
        <v>1</v>
      </c>
      <c r="E1621" t="s">
        <v>730</v>
      </c>
      <c r="F1621" t="s">
        <v>13</v>
      </c>
      <c r="G1621" t="s">
        <v>5729</v>
      </c>
      <c r="H1621" s="3" t="s">
        <v>5739</v>
      </c>
      <c r="I1621" t="s">
        <v>404</v>
      </c>
      <c r="J1621" t="s">
        <v>5740</v>
      </c>
    </row>
    <row r="1622" spans="1:10" ht="16" x14ac:dyDescent="0.2">
      <c r="A1622" t="s">
        <v>5741</v>
      </c>
      <c r="B1622" t="s">
        <v>5742</v>
      </c>
      <c r="C1622" t="s">
        <v>5743</v>
      </c>
      <c r="D1622">
        <v>3</v>
      </c>
      <c r="E1622" t="s">
        <v>730</v>
      </c>
      <c r="F1622" t="s">
        <v>13</v>
      </c>
      <c r="G1622" t="s">
        <v>5729</v>
      </c>
      <c r="H1622" s="3" t="s">
        <v>5744</v>
      </c>
      <c r="I1622" t="s">
        <v>404</v>
      </c>
      <c r="J1622" t="s">
        <v>5745</v>
      </c>
    </row>
    <row r="1623" spans="1:10" ht="16" x14ac:dyDescent="0.2">
      <c r="A1623" t="s">
        <v>5746</v>
      </c>
      <c r="B1623" t="s">
        <v>5747</v>
      </c>
      <c r="C1623" t="s">
        <v>5748</v>
      </c>
      <c r="D1623">
        <v>3</v>
      </c>
      <c r="E1623" t="s">
        <v>730</v>
      </c>
      <c r="F1623" t="s">
        <v>13</v>
      </c>
      <c r="G1623" t="s">
        <v>5729</v>
      </c>
      <c r="H1623" s="3" t="s">
        <v>5749</v>
      </c>
      <c r="I1623" t="s">
        <v>404</v>
      </c>
      <c r="J1623" t="s">
        <v>5750</v>
      </c>
    </row>
    <row r="1624" spans="1:10" ht="16" x14ac:dyDescent="0.2">
      <c r="A1624" t="s">
        <v>5736</v>
      </c>
      <c r="B1624" t="s">
        <v>5751</v>
      </c>
      <c r="C1624" t="s">
        <v>5752</v>
      </c>
      <c r="D1624">
        <v>4</v>
      </c>
      <c r="E1624" t="s">
        <v>730</v>
      </c>
      <c r="F1624" t="s">
        <v>13</v>
      </c>
      <c r="G1624" t="s">
        <v>5729</v>
      </c>
      <c r="H1624" s="3" t="s">
        <v>5739</v>
      </c>
      <c r="I1624" t="s">
        <v>404</v>
      </c>
      <c r="J1624" t="s">
        <v>5740</v>
      </c>
    </row>
    <row r="1625" spans="1:10" ht="16" x14ac:dyDescent="0.2">
      <c r="A1625" t="s">
        <v>5732</v>
      </c>
      <c r="B1625" t="s">
        <v>5727</v>
      </c>
      <c r="C1625" t="s">
        <v>5728</v>
      </c>
      <c r="D1625">
        <v>3</v>
      </c>
      <c r="E1625" t="s">
        <v>730</v>
      </c>
      <c r="F1625" t="s">
        <v>13</v>
      </c>
      <c r="G1625" t="s">
        <v>5729</v>
      </c>
      <c r="H1625" s="3" t="s">
        <v>5730</v>
      </c>
      <c r="I1625" t="s">
        <v>404</v>
      </c>
      <c r="J1625" t="s">
        <v>5735</v>
      </c>
    </row>
    <row r="1626" spans="1:10" ht="16" x14ac:dyDescent="0.2">
      <c r="A1626" t="s">
        <v>5736</v>
      </c>
      <c r="B1626" t="s">
        <v>5753</v>
      </c>
      <c r="C1626" t="s">
        <v>5754</v>
      </c>
      <c r="D1626">
        <v>2</v>
      </c>
      <c r="E1626" t="s">
        <v>730</v>
      </c>
      <c r="F1626" t="s">
        <v>13</v>
      </c>
      <c r="G1626" t="s">
        <v>5729</v>
      </c>
      <c r="H1626" s="3" t="s">
        <v>5739</v>
      </c>
      <c r="I1626" t="s">
        <v>404</v>
      </c>
      <c r="J1626" t="s">
        <v>5740</v>
      </c>
    </row>
    <row r="1627" spans="1:10" ht="16" x14ac:dyDescent="0.2">
      <c r="A1627" t="s">
        <v>5736</v>
      </c>
      <c r="B1627" t="s">
        <v>5755</v>
      </c>
      <c r="C1627" t="s">
        <v>5756</v>
      </c>
      <c r="D1627">
        <v>5</v>
      </c>
      <c r="E1627" t="s">
        <v>730</v>
      </c>
      <c r="F1627" t="s">
        <v>13</v>
      </c>
      <c r="G1627" t="s">
        <v>5729</v>
      </c>
      <c r="H1627" s="3" t="s">
        <v>5739</v>
      </c>
      <c r="I1627" t="s">
        <v>404</v>
      </c>
      <c r="J1627" t="s">
        <v>5740</v>
      </c>
    </row>
    <row r="1628" spans="1:10" ht="16" x14ac:dyDescent="0.2">
      <c r="A1628" t="s">
        <v>5757</v>
      </c>
      <c r="B1628" t="s">
        <v>5758</v>
      </c>
      <c r="C1628" t="s">
        <v>5759</v>
      </c>
      <c r="D1628">
        <v>1</v>
      </c>
      <c r="E1628" t="s">
        <v>730</v>
      </c>
      <c r="F1628" t="s">
        <v>13</v>
      </c>
      <c r="G1628" t="s">
        <v>5729</v>
      </c>
      <c r="H1628" s="3" t="s">
        <v>5730</v>
      </c>
      <c r="I1628" t="s">
        <v>404</v>
      </c>
      <c r="J1628" t="s">
        <v>5760</v>
      </c>
    </row>
    <row r="1629" spans="1:10" ht="16" x14ac:dyDescent="0.2">
      <c r="A1629" t="s">
        <v>5726</v>
      </c>
      <c r="B1629" t="s">
        <v>5758</v>
      </c>
      <c r="C1629" t="s">
        <v>5759</v>
      </c>
      <c r="D1629">
        <v>1</v>
      </c>
      <c r="E1629" t="s">
        <v>730</v>
      </c>
      <c r="F1629" t="s">
        <v>13</v>
      </c>
      <c r="G1629" t="s">
        <v>5729</v>
      </c>
      <c r="H1629" s="3" t="s">
        <v>5730</v>
      </c>
      <c r="I1629" t="s">
        <v>404</v>
      </c>
      <c r="J1629" t="s">
        <v>5731</v>
      </c>
    </row>
    <row r="1630" spans="1:10" ht="16" x14ac:dyDescent="0.2">
      <c r="A1630" t="s">
        <v>5736</v>
      </c>
      <c r="B1630" t="s">
        <v>5761</v>
      </c>
      <c r="C1630" t="s">
        <v>5762</v>
      </c>
      <c r="D1630">
        <v>3</v>
      </c>
      <c r="E1630" t="s">
        <v>730</v>
      </c>
      <c r="F1630" t="s">
        <v>13</v>
      </c>
      <c r="G1630" t="s">
        <v>5729</v>
      </c>
      <c r="H1630" s="3" t="s">
        <v>5739</v>
      </c>
      <c r="I1630" t="s">
        <v>404</v>
      </c>
      <c r="J1630" t="s">
        <v>5740</v>
      </c>
    </row>
    <row r="1631" spans="1:10" ht="16" x14ac:dyDescent="0.2">
      <c r="A1631" t="s">
        <v>5732</v>
      </c>
      <c r="B1631" t="s">
        <v>5758</v>
      </c>
      <c r="C1631" t="s">
        <v>5759</v>
      </c>
      <c r="D1631">
        <v>2</v>
      </c>
      <c r="E1631" t="s">
        <v>730</v>
      </c>
      <c r="F1631" t="s">
        <v>13</v>
      </c>
      <c r="G1631" t="s">
        <v>5729</v>
      </c>
      <c r="H1631" s="3" t="s">
        <v>5730</v>
      </c>
      <c r="I1631" t="s">
        <v>404</v>
      </c>
      <c r="J1631" t="s">
        <v>5735</v>
      </c>
    </row>
    <row r="1632" spans="1:10" ht="16" x14ac:dyDescent="0.2">
      <c r="A1632" t="s">
        <v>1014</v>
      </c>
      <c r="B1632" t="s">
        <v>5763</v>
      </c>
      <c r="C1632" t="s">
        <v>5764</v>
      </c>
      <c r="D1632">
        <v>4</v>
      </c>
      <c r="E1632" t="s">
        <v>13</v>
      </c>
      <c r="F1632" t="s">
        <v>13</v>
      </c>
      <c r="G1632" t="s">
        <v>5765</v>
      </c>
      <c r="H1632" s="3" t="s">
        <v>5766</v>
      </c>
      <c r="I1632" t="s">
        <v>404</v>
      </c>
      <c r="J1632" t="s">
        <v>1017</v>
      </c>
    </row>
    <row r="1633" spans="1:10" ht="16" x14ac:dyDescent="0.2">
      <c r="A1633" t="s">
        <v>5767</v>
      </c>
      <c r="B1633" t="s">
        <v>5768</v>
      </c>
      <c r="C1633" t="s">
        <v>5769</v>
      </c>
      <c r="D1633">
        <v>1</v>
      </c>
      <c r="E1633" t="s">
        <v>13</v>
      </c>
      <c r="F1633" t="s">
        <v>13</v>
      </c>
      <c r="G1633" t="s">
        <v>5770</v>
      </c>
      <c r="H1633" s="3" t="s">
        <v>5771</v>
      </c>
      <c r="I1633" t="s">
        <v>69</v>
      </c>
      <c r="J1633" t="s">
        <v>5772</v>
      </c>
    </row>
    <row r="1634" spans="1:10" ht="16" x14ac:dyDescent="0.2">
      <c r="A1634" t="s">
        <v>5773</v>
      </c>
      <c r="B1634" t="s">
        <v>5774</v>
      </c>
      <c r="C1634" t="s">
        <v>5775</v>
      </c>
      <c r="D1634">
        <v>3</v>
      </c>
      <c r="E1634" t="s">
        <v>13</v>
      </c>
      <c r="F1634" t="s">
        <v>13</v>
      </c>
      <c r="G1634" t="s">
        <v>5776</v>
      </c>
      <c r="H1634" s="3" t="s">
        <v>5777</v>
      </c>
      <c r="I1634" t="s">
        <v>824</v>
      </c>
      <c r="J1634" t="s">
        <v>5778</v>
      </c>
    </row>
    <row r="1635" spans="1:10" ht="16" x14ac:dyDescent="0.2">
      <c r="A1635" t="s">
        <v>5773</v>
      </c>
      <c r="B1635" t="s">
        <v>5779</v>
      </c>
      <c r="C1635" t="s">
        <v>5780</v>
      </c>
      <c r="D1635">
        <v>2</v>
      </c>
      <c r="E1635" t="s">
        <v>13</v>
      </c>
      <c r="F1635" t="s">
        <v>13</v>
      </c>
      <c r="G1635" t="s">
        <v>5776</v>
      </c>
      <c r="H1635" s="3" t="s">
        <v>5781</v>
      </c>
      <c r="I1635" t="s">
        <v>824</v>
      </c>
      <c r="J1635" t="s">
        <v>5778</v>
      </c>
    </row>
    <row r="1636" spans="1:10" ht="16" x14ac:dyDescent="0.2">
      <c r="A1636" t="s">
        <v>5773</v>
      </c>
      <c r="B1636" t="s">
        <v>5782</v>
      </c>
      <c r="C1636" t="s">
        <v>5783</v>
      </c>
      <c r="D1636">
        <v>4</v>
      </c>
      <c r="E1636" t="s">
        <v>13</v>
      </c>
      <c r="F1636" t="s">
        <v>13</v>
      </c>
      <c r="G1636" t="s">
        <v>5776</v>
      </c>
      <c r="H1636" s="3" t="s">
        <v>5781</v>
      </c>
      <c r="I1636" t="s">
        <v>824</v>
      </c>
      <c r="J1636" t="s">
        <v>5778</v>
      </c>
    </row>
    <row r="1637" spans="1:10" ht="16" x14ac:dyDescent="0.2">
      <c r="A1637" t="s">
        <v>5773</v>
      </c>
      <c r="B1637" t="s">
        <v>5784</v>
      </c>
      <c r="C1637" t="s">
        <v>5785</v>
      </c>
      <c r="D1637">
        <v>7</v>
      </c>
      <c r="E1637" t="s">
        <v>13</v>
      </c>
      <c r="F1637" t="s">
        <v>13</v>
      </c>
      <c r="G1637" t="s">
        <v>5776</v>
      </c>
      <c r="H1637" s="3" t="s">
        <v>5786</v>
      </c>
      <c r="I1637" t="s">
        <v>824</v>
      </c>
      <c r="J1637" t="s">
        <v>5778</v>
      </c>
    </row>
    <row r="1638" spans="1:10" ht="16" x14ac:dyDescent="0.2">
      <c r="A1638" t="s">
        <v>5787</v>
      </c>
      <c r="B1638" t="s">
        <v>5788</v>
      </c>
      <c r="C1638" t="s">
        <v>5789</v>
      </c>
      <c r="D1638">
        <v>1</v>
      </c>
      <c r="E1638" t="s">
        <v>13</v>
      </c>
      <c r="F1638" t="s">
        <v>13</v>
      </c>
      <c r="G1638" t="s">
        <v>5790</v>
      </c>
      <c r="H1638" s="3" t="s">
        <v>5791</v>
      </c>
      <c r="I1638" t="s">
        <v>62</v>
      </c>
      <c r="J1638" t="s">
        <v>5792</v>
      </c>
    </row>
    <row r="1639" spans="1:10" ht="16" x14ac:dyDescent="0.2">
      <c r="A1639" t="s">
        <v>5793</v>
      </c>
      <c r="B1639" t="s">
        <v>5794</v>
      </c>
      <c r="C1639" t="s">
        <v>5795</v>
      </c>
      <c r="D1639">
        <v>2</v>
      </c>
      <c r="E1639" t="s">
        <v>13</v>
      </c>
      <c r="F1639" t="s">
        <v>13</v>
      </c>
      <c r="G1639" t="s">
        <v>5796</v>
      </c>
      <c r="H1639" s="3" t="s">
        <v>5797</v>
      </c>
      <c r="I1639" t="s">
        <v>62</v>
      </c>
      <c r="J1639" t="s">
        <v>5798</v>
      </c>
    </row>
    <row r="1640" spans="1:10" ht="16" x14ac:dyDescent="0.2">
      <c r="A1640" t="s">
        <v>5799</v>
      </c>
      <c r="B1640" t="s">
        <v>5800</v>
      </c>
      <c r="C1640" t="s">
        <v>5801</v>
      </c>
      <c r="D1640">
        <v>4</v>
      </c>
      <c r="E1640" t="s">
        <v>13</v>
      </c>
      <c r="F1640" t="s">
        <v>13</v>
      </c>
      <c r="G1640" t="s">
        <v>5802</v>
      </c>
      <c r="H1640" s="3" t="s">
        <v>5803</v>
      </c>
      <c r="I1640" t="s">
        <v>5804</v>
      </c>
      <c r="J1640" t="s">
        <v>5805</v>
      </c>
    </row>
    <row r="1641" spans="1:10" ht="16" x14ac:dyDescent="0.2">
      <c r="A1641" t="s">
        <v>5799</v>
      </c>
      <c r="B1641" t="s">
        <v>5806</v>
      </c>
      <c r="C1641" t="s">
        <v>5807</v>
      </c>
      <c r="D1641">
        <v>2</v>
      </c>
      <c r="E1641" t="s">
        <v>13</v>
      </c>
      <c r="F1641" t="s">
        <v>13</v>
      </c>
      <c r="G1641" t="s">
        <v>5802</v>
      </c>
      <c r="H1641" s="3" t="s">
        <v>5803</v>
      </c>
      <c r="I1641" t="s">
        <v>5804</v>
      </c>
      <c r="J1641" t="s">
        <v>5805</v>
      </c>
    </row>
    <row r="1642" spans="1:10" ht="16" x14ac:dyDescent="0.2">
      <c r="A1642" t="s">
        <v>5808</v>
      </c>
      <c r="B1642" t="s">
        <v>5809</v>
      </c>
      <c r="C1642" t="s">
        <v>5810</v>
      </c>
      <c r="D1642">
        <v>1</v>
      </c>
      <c r="E1642" t="s">
        <v>13</v>
      </c>
      <c r="F1642" t="s">
        <v>13</v>
      </c>
      <c r="G1642" t="s">
        <v>5811</v>
      </c>
      <c r="H1642" s="3" t="s">
        <v>5812</v>
      </c>
      <c r="I1642" t="s">
        <v>467</v>
      </c>
      <c r="J1642" t="s">
        <v>5813</v>
      </c>
    </row>
    <row r="1643" spans="1:10" ht="16" x14ac:dyDescent="0.2">
      <c r="A1643" t="s">
        <v>5814</v>
      </c>
      <c r="B1643" t="s">
        <v>5815</v>
      </c>
      <c r="C1643" t="s">
        <v>5816</v>
      </c>
      <c r="D1643">
        <v>1</v>
      </c>
      <c r="E1643" t="s">
        <v>13</v>
      </c>
      <c r="F1643" t="s">
        <v>13</v>
      </c>
      <c r="G1643" t="s">
        <v>5817</v>
      </c>
      <c r="H1643" s="3" t="s">
        <v>5818</v>
      </c>
      <c r="I1643" t="s">
        <v>106</v>
      </c>
      <c r="J1643" t="s">
        <v>5819</v>
      </c>
    </row>
    <row r="1644" spans="1:10" ht="16" x14ac:dyDescent="0.2">
      <c r="A1644" t="s">
        <v>5814</v>
      </c>
      <c r="B1644" t="s">
        <v>5820</v>
      </c>
      <c r="C1644" t="s">
        <v>5821</v>
      </c>
      <c r="D1644">
        <v>2</v>
      </c>
      <c r="E1644" t="s">
        <v>13</v>
      </c>
      <c r="F1644" t="s">
        <v>13</v>
      </c>
      <c r="G1644" t="s">
        <v>5817</v>
      </c>
      <c r="H1644" s="3" t="s">
        <v>5822</v>
      </c>
      <c r="I1644" t="s">
        <v>106</v>
      </c>
      <c r="J1644" t="s">
        <v>5819</v>
      </c>
    </row>
    <row r="1645" spans="1:10" ht="16" x14ac:dyDescent="0.2">
      <c r="A1645" t="s">
        <v>5814</v>
      </c>
      <c r="B1645" t="s">
        <v>5823</v>
      </c>
      <c r="C1645" t="s">
        <v>5824</v>
      </c>
      <c r="D1645">
        <v>4</v>
      </c>
      <c r="E1645" t="s">
        <v>13</v>
      </c>
      <c r="F1645" t="s">
        <v>13</v>
      </c>
      <c r="G1645" t="s">
        <v>5817</v>
      </c>
      <c r="H1645" s="3" t="s">
        <v>5818</v>
      </c>
      <c r="I1645" t="s">
        <v>106</v>
      </c>
      <c r="J1645" t="s">
        <v>5819</v>
      </c>
    </row>
    <row r="1646" spans="1:10" ht="16" x14ac:dyDescent="0.2">
      <c r="A1646" t="s">
        <v>5825</v>
      </c>
      <c r="B1646" t="s">
        <v>5826</v>
      </c>
      <c r="C1646" t="s">
        <v>5827</v>
      </c>
      <c r="D1646">
        <v>3</v>
      </c>
      <c r="E1646" t="s">
        <v>13</v>
      </c>
      <c r="F1646" t="s">
        <v>13</v>
      </c>
      <c r="G1646" t="s">
        <v>5828</v>
      </c>
      <c r="H1646" s="3" t="s">
        <v>5829</v>
      </c>
      <c r="I1646" t="s">
        <v>524</v>
      </c>
      <c r="J1646" t="s">
        <v>5830</v>
      </c>
    </row>
    <row r="1647" spans="1:10" ht="16" x14ac:dyDescent="0.2">
      <c r="A1647" t="s">
        <v>5825</v>
      </c>
      <c r="B1647" t="s">
        <v>5831</v>
      </c>
      <c r="C1647" t="s">
        <v>5832</v>
      </c>
      <c r="D1647">
        <v>2</v>
      </c>
      <c r="E1647" t="s">
        <v>13</v>
      </c>
      <c r="F1647" t="s">
        <v>13</v>
      </c>
      <c r="G1647" t="s">
        <v>5828</v>
      </c>
      <c r="H1647" s="3" t="s">
        <v>5829</v>
      </c>
      <c r="I1647" t="s">
        <v>524</v>
      </c>
      <c r="J1647" t="s">
        <v>5830</v>
      </c>
    </row>
    <row r="1648" spans="1:10" ht="16" x14ac:dyDescent="0.2">
      <c r="A1648" t="s">
        <v>5825</v>
      </c>
      <c r="B1648" t="s">
        <v>5833</v>
      </c>
      <c r="C1648" t="s">
        <v>5834</v>
      </c>
      <c r="D1648">
        <v>1</v>
      </c>
      <c r="E1648" t="s">
        <v>13</v>
      </c>
      <c r="F1648" t="s">
        <v>13</v>
      </c>
      <c r="G1648" t="s">
        <v>5828</v>
      </c>
      <c r="H1648" s="3" t="s">
        <v>5829</v>
      </c>
      <c r="I1648" t="s">
        <v>524</v>
      </c>
      <c r="J1648" t="s">
        <v>5830</v>
      </c>
    </row>
    <row r="1649" spans="1:10" ht="16" x14ac:dyDescent="0.2">
      <c r="A1649" t="s">
        <v>5835</v>
      </c>
      <c r="B1649" t="s">
        <v>5836</v>
      </c>
      <c r="C1649" t="s">
        <v>5837</v>
      </c>
      <c r="D1649">
        <v>1</v>
      </c>
      <c r="E1649" t="s">
        <v>13</v>
      </c>
      <c r="F1649" t="s">
        <v>13</v>
      </c>
      <c r="G1649" t="s">
        <v>5838</v>
      </c>
      <c r="H1649" s="3" t="s">
        <v>5839</v>
      </c>
      <c r="I1649" t="s">
        <v>62</v>
      </c>
      <c r="J1649" t="s">
        <v>5840</v>
      </c>
    </row>
    <row r="1650" spans="1:10" ht="16" x14ac:dyDescent="0.2">
      <c r="A1650" t="s">
        <v>5841</v>
      </c>
      <c r="B1650" t="s">
        <v>5836</v>
      </c>
      <c r="C1650" t="s">
        <v>5837</v>
      </c>
      <c r="D1650">
        <v>1</v>
      </c>
      <c r="E1650" t="s">
        <v>13</v>
      </c>
      <c r="F1650" t="s">
        <v>13</v>
      </c>
      <c r="G1650" t="s">
        <v>5838</v>
      </c>
      <c r="H1650" s="3" t="s">
        <v>5842</v>
      </c>
      <c r="I1650" t="s">
        <v>62</v>
      </c>
      <c r="J1650" t="s">
        <v>5843</v>
      </c>
    </row>
    <row r="1651" spans="1:10" ht="16" x14ac:dyDescent="0.2">
      <c r="A1651" t="s">
        <v>4057</v>
      </c>
      <c r="B1651" t="s">
        <v>5844</v>
      </c>
      <c r="C1651" t="s">
        <v>5845</v>
      </c>
      <c r="D1651">
        <v>2</v>
      </c>
      <c r="E1651" t="s">
        <v>13</v>
      </c>
      <c r="F1651" t="s">
        <v>13</v>
      </c>
      <c r="G1651" t="s">
        <v>5838</v>
      </c>
      <c r="H1651" s="3" t="s">
        <v>5839</v>
      </c>
      <c r="I1651" t="s">
        <v>62</v>
      </c>
      <c r="J1651" t="s">
        <v>4060</v>
      </c>
    </row>
    <row r="1652" spans="1:10" ht="16" x14ac:dyDescent="0.2">
      <c r="A1652" t="s">
        <v>5846</v>
      </c>
      <c r="B1652" t="s">
        <v>5847</v>
      </c>
      <c r="C1652" t="s">
        <v>5848</v>
      </c>
      <c r="D1652">
        <v>2</v>
      </c>
      <c r="E1652" t="s">
        <v>13</v>
      </c>
      <c r="F1652" t="s">
        <v>13</v>
      </c>
      <c r="G1652" t="s">
        <v>5838</v>
      </c>
      <c r="H1652" s="3" t="s">
        <v>5849</v>
      </c>
      <c r="I1652" t="s">
        <v>62</v>
      </c>
      <c r="J1652" t="s">
        <v>5850</v>
      </c>
    </row>
    <row r="1653" spans="1:10" ht="16" x14ac:dyDescent="0.2">
      <c r="A1653" t="s">
        <v>5851</v>
      </c>
      <c r="B1653" t="s">
        <v>5852</v>
      </c>
      <c r="C1653" t="s">
        <v>5853</v>
      </c>
      <c r="D1653">
        <v>1</v>
      </c>
      <c r="E1653" t="s">
        <v>13</v>
      </c>
      <c r="F1653" t="s">
        <v>13</v>
      </c>
      <c r="G1653" t="s">
        <v>5838</v>
      </c>
      <c r="H1653" s="3" t="s">
        <v>5839</v>
      </c>
      <c r="I1653" t="s">
        <v>62</v>
      </c>
      <c r="J1653" t="s">
        <v>5854</v>
      </c>
    </row>
    <row r="1654" spans="1:10" ht="16" x14ac:dyDescent="0.2">
      <c r="A1654" t="s">
        <v>5855</v>
      </c>
      <c r="B1654" t="s">
        <v>5856</v>
      </c>
      <c r="C1654" t="s">
        <v>5857</v>
      </c>
      <c r="D1654">
        <v>5</v>
      </c>
      <c r="E1654" t="s">
        <v>13</v>
      </c>
      <c r="F1654" t="s">
        <v>13</v>
      </c>
      <c r="G1654" t="s">
        <v>5838</v>
      </c>
      <c r="H1654" s="3" t="s">
        <v>5839</v>
      </c>
      <c r="I1654" t="s">
        <v>62</v>
      </c>
      <c r="J1654" t="s">
        <v>5858</v>
      </c>
    </row>
    <row r="1655" spans="1:10" ht="16" x14ac:dyDescent="0.2">
      <c r="A1655" t="s">
        <v>5859</v>
      </c>
      <c r="B1655" t="s">
        <v>5836</v>
      </c>
      <c r="C1655" t="s">
        <v>5837</v>
      </c>
      <c r="D1655">
        <v>1</v>
      </c>
      <c r="E1655" t="s">
        <v>13</v>
      </c>
      <c r="F1655" t="s">
        <v>13</v>
      </c>
      <c r="G1655" t="s">
        <v>5838</v>
      </c>
      <c r="H1655" s="3" t="s">
        <v>5842</v>
      </c>
      <c r="I1655" t="s">
        <v>62</v>
      </c>
      <c r="J1655" t="s">
        <v>5860</v>
      </c>
    </row>
    <row r="1656" spans="1:10" ht="16" x14ac:dyDescent="0.2">
      <c r="A1656" t="s">
        <v>5861</v>
      </c>
      <c r="B1656" t="s">
        <v>5862</v>
      </c>
      <c r="C1656" t="s">
        <v>5863</v>
      </c>
      <c r="D1656">
        <v>2</v>
      </c>
      <c r="E1656" t="s">
        <v>13</v>
      </c>
      <c r="F1656" t="s">
        <v>13</v>
      </c>
      <c r="G1656" t="s">
        <v>5864</v>
      </c>
      <c r="H1656" s="3" t="s">
        <v>5865</v>
      </c>
      <c r="I1656" t="s">
        <v>404</v>
      </c>
      <c r="J1656" t="s">
        <v>5866</v>
      </c>
    </row>
    <row r="1657" spans="1:10" ht="16" x14ac:dyDescent="0.2">
      <c r="A1657" t="s">
        <v>5867</v>
      </c>
      <c r="B1657" t="s">
        <v>5868</v>
      </c>
      <c r="C1657" t="s">
        <v>5869</v>
      </c>
      <c r="D1657">
        <v>3</v>
      </c>
      <c r="E1657">
        <f>567</f>
        <v>567</v>
      </c>
      <c r="F1657" t="s">
        <v>13</v>
      </c>
      <c r="G1657" t="s">
        <v>5870</v>
      </c>
      <c r="H1657" s="3" t="s">
        <v>5871</v>
      </c>
      <c r="I1657" t="s">
        <v>126</v>
      </c>
      <c r="J1657" t="s">
        <v>5872</v>
      </c>
    </row>
    <row r="1658" spans="1:10" ht="16" x14ac:dyDescent="0.2">
      <c r="A1658" t="s">
        <v>5867</v>
      </c>
      <c r="B1658" t="s">
        <v>5862</v>
      </c>
      <c r="C1658" t="s">
        <v>5863</v>
      </c>
      <c r="D1658">
        <v>2</v>
      </c>
      <c r="E1658">
        <f>567</f>
        <v>567</v>
      </c>
      <c r="F1658" t="s">
        <v>13</v>
      </c>
      <c r="G1658" t="s">
        <v>5870</v>
      </c>
      <c r="H1658" s="3" t="s">
        <v>5871</v>
      </c>
      <c r="I1658" t="s">
        <v>126</v>
      </c>
      <c r="J1658" t="s">
        <v>5872</v>
      </c>
    </row>
    <row r="1659" spans="1:10" ht="16" x14ac:dyDescent="0.2">
      <c r="A1659" t="s">
        <v>5867</v>
      </c>
      <c r="B1659" t="s">
        <v>5873</v>
      </c>
      <c r="C1659" t="s">
        <v>5874</v>
      </c>
      <c r="D1659">
        <v>4</v>
      </c>
      <c r="E1659">
        <f>567</f>
        <v>567</v>
      </c>
      <c r="F1659" t="s">
        <v>13</v>
      </c>
      <c r="G1659" t="s">
        <v>5870</v>
      </c>
      <c r="H1659" s="3" t="s">
        <v>5871</v>
      </c>
      <c r="I1659" t="s">
        <v>126</v>
      </c>
      <c r="J1659" t="s">
        <v>5872</v>
      </c>
    </row>
    <row r="1660" spans="1:10" ht="16" x14ac:dyDescent="0.2">
      <c r="A1660" t="s">
        <v>5875</v>
      </c>
      <c r="B1660" t="s">
        <v>5873</v>
      </c>
      <c r="C1660" t="s">
        <v>5874</v>
      </c>
      <c r="D1660">
        <v>4</v>
      </c>
      <c r="E1660">
        <f>567</f>
        <v>567</v>
      </c>
      <c r="F1660" t="s">
        <v>13</v>
      </c>
      <c r="G1660" t="s">
        <v>5870</v>
      </c>
      <c r="H1660" s="3" t="s">
        <v>5871</v>
      </c>
      <c r="I1660" t="s">
        <v>126</v>
      </c>
      <c r="J1660" t="s">
        <v>5876</v>
      </c>
    </row>
    <row r="1661" spans="1:10" ht="16" x14ac:dyDescent="0.2">
      <c r="A1661" t="s">
        <v>5867</v>
      </c>
      <c r="B1661" t="s">
        <v>5877</v>
      </c>
      <c r="C1661" t="s">
        <v>5878</v>
      </c>
      <c r="D1661">
        <v>5</v>
      </c>
      <c r="E1661">
        <f>567</f>
        <v>567</v>
      </c>
      <c r="F1661" t="s">
        <v>13</v>
      </c>
      <c r="G1661" t="s">
        <v>5870</v>
      </c>
      <c r="H1661" s="3" t="s">
        <v>5871</v>
      </c>
      <c r="I1661" t="s">
        <v>126</v>
      </c>
      <c r="J1661" t="s">
        <v>5872</v>
      </c>
    </row>
    <row r="1662" spans="1:10" ht="16" x14ac:dyDescent="0.2">
      <c r="A1662" t="s">
        <v>5875</v>
      </c>
      <c r="B1662" t="s">
        <v>5879</v>
      </c>
      <c r="C1662" t="s">
        <v>5880</v>
      </c>
      <c r="D1662">
        <v>1</v>
      </c>
      <c r="E1662">
        <f>567</f>
        <v>567</v>
      </c>
      <c r="F1662" t="s">
        <v>13</v>
      </c>
      <c r="G1662" t="s">
        <v>5870</v>
      </c>
      <c r="H1662" s="3" t="s">
        <v>5871</v>
      </c>
      <c r="I1662" t="s">
        <v>126</v>
      </c>
      <c r="J1662" t="s">
        <v>5876</v>
      </c>
    </row>
    <row r="1663" spans="1:10" ht="16" x14ac:dyDescent="0.2">
      <c r="A1663" t="s">
        <v>5861</v>
      </c>
      <c r="B1663" t="s">
        <v>5881</v>
      </c>
      <c r="C1663" t="s">
        <v>5882</v>
      </c>
      <c r="D1663">
        <v>3</v>
      </c>
      <c r="E1663">
        <f>567</f>
        <v>567</v>
      </c>
      <c r="F1663" t="s">
        <v>13</v>
      </c>
      <c r="G1663" t="s">
        <v>5870</v>
      </c>
      <c r="H1663" s="3" t="s">
        <v>5871</v>
      </c>
      <c r="I1663" t="s">
        <v>126</v>
      </c>
      <c r="J1663" t="s">
        <v>5866</v>
      </c>
    </row>
    <row r="1664" spans="1:10" ht="16" x14ac:dyDescent="0.2">
      <c r="A1664" t="s">
        <v>5875</v>
      </c>
      <c r="B1664" t="s">
        <v>5868</v>
      </c>
      <c r="C1664" t="s">
        <v>5869</v>
      </c>
      <c r="D1664">
        <v>3</v>
      </c>
      <c r="E1664">
        <f>567</f>
        <v>567</v>
      </c>
      <c r="F1664" t="s">
        <v>13</v>
      </c>
      <c r="G1664" t="s">
        <v>5870</v>
      </c>
      <c r="H1664" s="3" t="s">
        <v>5871</v>
      </c>
      <c r="I1664" t="s">
        <v>126</v>
      </c>
      <c r="J1664" t="s">
        <v>5876</v>
      </c>
    </row>
    <row r="1665" spans="1:10" ht="16" x14ac:dyDescent="0.2">
      <c r="A1665" t="s">
        <v>5875</v>
      </c>
      <c r="B1665" t="s">
        <v>5862</v>
      </c>
      <c r="C1665" t="s">
        <v>5863</v>
      </c>
      <c r="D1665">
        <v>2</v>
      </c>
      <c r="E1665">
        <f>567</f>
        <v>567</v>
      </c>
      <c r="F1665" t="s">
        <v>13</v>
      </c>
      <c r="G1665" t="s">
        <v>5870</v>
      </c>
      <c r="H1665" s="3" t="s">
        <v>5871</v>
      </c>
      <c r="I1665" t="s">
        <v>126</v>
      </c>
      <c r="J1665" t="s">
        <v>5876</v>
      </c>
    </row>
    <row r="1666" spans="1:10" ht="16" x14ac:dyDescent="0.2">
      <c r="A1666" t="s">
        <v>5883</v>
      </c>
      <c r="B1666" t="s">
        <v>5877</v>
      </c>
      <c r="C1666" t="s">
        <v>5878</v>
      </c>
      <c r="D1666">
        <v>5</v>
      </c>
      <c r="E1666">
        <f>567</f>
        <v>567</v>
      </c>
      <c r="F1666" t="s">
        <v>13</v>
      </c>
      <c r="G1666" t="s">
        <v>5870</v>
      </c>
      <c r="H1666" s="3" t="s">
        <v>5871</v>
      </c>
      <c r="I1666" t="s">
        <v>126</v>
      </c>
      <c r="J1666" t="s">
        <v>5884</v>
      </c>
    </row>
    <row r="1667" spans="1:10" ht="16" x14ac:dyDescent="0.2">
      <c r="A1667" t="s">
        <v>5875</v>
      </c>
      <c r="B1667" t="s">
        <v>5877</v>
      </c>
      <c r="C1667" t="s">
        <v>5878</v>
      </c>
      <c r="D1667">
        <v>5</v>
      </c>
      <c r="E1667">
        <f>567</f>
        <v>567</v>
      </c>
      <c r="F1667" t="s">
        <v>13</v>
      </c>
      <c r="G1667" t="s">
        <v>5870</v>
      </c>
      <c r="H1667" s="3" t="s">
        <v>5871</v>
      </c>
      <c r="I1667" t="s">
        <v>126</v>
      </c>
      <c r="J1667" t="s">
        <v>5876</v>
      </c>
    </row>
    <row r="1668" spans="1:10" ht="16" x14ac:dyDescent="0.2">
      <c r="A1668" t="s">
        <v>5885</v>
      </c>
      <c r="B1668" t="s">
        <v>5886</v>
      </c>
      <c r="C1668" t="s">
        <v>5887</v>
      </c>
      <c r="D1668">
        <v>2</v>
      </c>
      <c r="E1668">
        <f>567</f>
        <v>567</v>
      </c>
      <c r="F1668" t="s">
        <v>13</v>
      </c>
      <c r="G1668" t="s">
        <v>5888</v>
      </c>
      <c r="H1668" s="3" t="s">
        <v>5889</v>
      </c>
      <c r="I1668" t="s">
        <v>126</v>
      </c>
      <c r="J1668" t="s">
        <v>5890</v>
      </c>
    </row>
    <row r="1669" spans="1:10" ht="16" x14ac:dyDescent="0.2">
      <c r="A1669" t="s">
        <v>5891</v>
      </c>
      <c r="B1669" t="s">
        <v>5892</v>
      </c>
      <c r="C1669" t="s">
        <v>5893</v>
      </c>
      <c r="D1669">
        <v>1</v>
      </c>
      <c r="E1669">
        <f>567</f>
        <v>567</v>
      </c>
      <c r="F1669" t="s">
        <v>13</v>
      </c>
      <c r="G1669" t="s">
        <v>5888</v>
      </c>
      <c r="H1669" s="3" t="s">
        <v>5894</v>
      </c>
      <c r="I1669" t="s">
        <v>126</v>
      </c>
      <c r="J1669" t="s">
        <v>5895</v>
      </c>
    </row>
    <row r="1670" spans="1:10" ht="16" x14ac:dyDescent="0.2">
      <c r="A1670" t="s">
        <v>5896</v>
      </c>
      <c r="B1670" t="s">
        <v>5897</v>
      </c>
      <c r="C1670" t="s">
        <v>5898</v>
      </c>
      <c r="D1670">
        <v>3</v>
      </c>
      <c r="E1670" t="s">
        <v>13</v>
      </c>
      <c r="F1670" t="s">
        <v>13</v>
      </c>
      <c r="G1670" t="s">
        <v>5899</v>
      </c>
      <c r="H1670" s="3" t="s">
        <v>5900</v>
      </c>
      <c r="I1670" t="s">
        <v>3086</v>
      </c>
      <c r="J1670" t="s">
        <v>5901</v>
      </c>
    </row>
    <row r="1671" spans="1:10" ht="16" x14ac:dyDescent="0.2">
      <c r="A1671" t="s">
        <v>5902</v>
      </c>
      <c r="B1671" t="s">
        <v>5903</v>
      </c>
      <c r="C1671" t="s">
        <v>5904</v>
      </c>
      <c r="D1671">
        <v>5</v>
      </c>
      <c r="E1671" t="s">
        <v>13</v>
      </c>
      <c r="F1671" t="s">
        <v>13</v>
      </c>
      <c r="G1671" t="s">
        <v>5905</v>
      </c>
      <c r="H1671" s="3" t="s">
        <v>5906</v>
      </c>
      <c r="I1671" t="s">
        <v>524</v>
      </c>
      <c r="J1671" t="s">
        <v>5907</v>
      </c>
    </row>
    <row r="1672" spans="1:10" ht="16" x14ac:dyDescent="0.2">
      <c r="A1672" t="s">
        <v>5902</v>
      </c>
      <c r="B1672" t="s">
        <v>5908</v>
      </c>
      <c r="C1672" t="s">
        <v>5909</v>
      </c>
      <c r="D1672">
        <v>4</v>
      </c>
      <c r="E1672" t="s">
        <v>13</v>
      </c>
      <c r="F1672" t="s">
        <v>13</v>
      </c>
      <c r="G1672" t="s">
        <v>5905</v>
      </c>
      <c r="H1672" s="3" t="s">
        <v>5906</v>
      </c>
      <c r="I1672" t="s">
        <v>524</v>
      </c>
      <c r="J1672" t="s">
        <v>5907</v>
      </c>
    </row>
    <row r="1673" spans="1:10" ht="16" x14ac:dyDescent="0.2">
      <c r="A1673" t="s">
        <v>5902</v>
      </c>
      <c r="B1673" t="s">
        <v>5910</v>
      </c>
      <c r="C1673" t="s">
        <v>5911</v>
      </c>
      <c r="D1673">
        <v>2</v>
      </c>
      <c r="E1673" t="s">
        <v>13</v>
      </c>
      <c r="F1673" t="s">
        <v>13</v>
      </c>
      <c r="G1673" t="s">
        <v>5905</v>
      </c>
      <c r="H1673" s="3" t="s">
        <v>5906</v>
      </c>
      <c r="I1673" t="s">
        <v>524</v>
      </c>
      <c r="J1673" t="s">
        <v>5907</v>
      </c>
    </row>
    <row r="1674" spans="1:10" ht="16" x14ac:dyDescent="0.2">
      <c r="A1674" t="s">
        <v>5902</v>
      </c>
      <c r="B1674" t="s">
        <v>5912</v>
      </c>
      <c r="C1674" t="s">
        <v>5913</v>
      </c>
      <c r="D1674">
        <v>6</v>
      </c>
      <c r="E1674" t="s">
        <v>13</v>
      </c>
      <c r="F1674" t="s">
        <v>13</v>
      </c>
      <c r="G1674" t="s">
        <v>5905</v>
      </c>
      <c r="H1674" s="3" t="s">
        <v>5906</v>
      </c>
      <c r="I1674" t="s">
        <v>524</v>
      </c>
      <c r="J1674" t="s">
        <v>5907</v>
      </c>
    </row>
    <row r="1675" spans="1:10" ht="16" x14ac:dyDescent="0.2">
      <c r="A1675" t="s">
        <v>5902</v>
      </c>
      <c r="B1675" t="s">
        <v>5914</v>
      </c>
      <c r="C1675" t="s">
        <v>5915</v>
      </c>
      <c r="D1675">
        <v>3</v>
      </c>
      <c r="E1675" t="s">
        <v>13</v>
      </c>
      <c r="F1675" t="s">
        <v>13</v>
      </c>
      <c r="G1675" t="s">
        <v>5905</v>
      </c>
      <c r="H1675" s="3" t="s">
        <v>5906</v>
      </c>
      <c r="I1675" t="s">
        <v>524</v>
      </c>
      <c r="J1675" t="s">
        <v>5907</v>
      </c>
    </row>
    <row r="1676" spans="1:10" ht="32" x14ac:dyDescent="0.2">
      <c r="A1676" t="s">
        <v>5916</v>
      </c>
      <c r="B1676" t="s">
        <v>5917</v>
      </c>
      <c r="C1676" t="s">
        <v>5918</v>
      </c>
      <c r="D1676">
        <v>1</v>
      </c>
      <c r="E1676" t="s">
        <v>1030</v>
      </c>
      <c r="F1676" t="s">
        <v>13</v>
      </c>
      <c r="G1676" t="s">
        <v>5919</v>
      </c>
      <c r="H1676" s="3" t="s">
        <v>5920</v>
      </c>
      <c r="I1676" t="s">
        <v>62</v>
      </c>
      <c r="J1676" t="s">
        <v>5921</v>
      </c>
    </row>
    <row r="1677" spans="1:10" ht="16" x14ac:dyDescent="0.2">
      <c r="A1677" t="s">
        <v>5922</v>
      </c>
      <c r="B1677" t="s">
        <v>5923</v>
      </c>
      <c r="C1677" t="s">
        <v>5924</v>
      </c>
      <c r="D1677">
        <v>13</v>
      </c>
      <c r="E1677" t="s">
        <v>1030</v>
      </c>
      <c r="F1677" t="s">
        <v>13</v>
      </c>
      <c r="G1677" t="s">
        <v>5919</v>
      </c>
      <c r="H1677" s="3" t="s">
        <v>5925</v>
      </c>
      <c r="I1677" t="s">
        <v>62</v>
      </c>
      <c r="J1677" t="s">
        <v>5926</v>
      </c>
    </row>
    <row r="1678" spans="1:10" ht="16" x14ac:dyDescent="0.2">
      <c r="A1678" t="s">
        <v>5927</v>
      </c>
      <c r="B1678" t="s">
        <v>5928</v>
      </c>
      <c r="C1678" t="s">
        <v>5929</v>
      </c>
      <c r="D1678">
        <v>1</v>
      </c>
      <c r="E1678" t="s">
        <v>1030</v>
      </c>
      <c r="F1678" t="s">
        <v>13</v>
      </c>
      <c r="G1678" t="s">
        <v>5919</v>
      </c>
      <c r="H1678" s="3" t="s">
        <v>5925</v>
      </c>
      <c r="I1678" t="s">
        <v>62</v>
      </c>
      <c r="J1678" t="s">
        <v>5930</v>
      </c>
    </row>
    <row r="1679" spans="1:10" ht="16" x14ac:dyDescent="0.2">
      <c r="A1679" t="s">
        <v>5927</v>
      </c>
      <c r="B1679" t="s">
        <v>5931</v>
      </c>
      <c r="C1679" t="s">
        <v>5932</v>
      </c>
      <c r="D1679">
        <v>3</v>
      </c>
      <c r="E1679" t="s">
        <v>1030</v>
      </c>
      <c r="F1679" t="s">
        <v>13</v>
      </c>
      <c r="G1679" t="s">
        <v>5919</v>
      </c>
      <c r="H1679" s="3" t="s">
        <v>5925</v>
      </c>
      <c r="I1679" t="s">
        <v>62</v>
      </c>
      <c r="J1679" t="s">
        <v>5930</v>
      </c>
    </row>
    <row r="1680" spans="1:10" ht="48" x14ac:dyDescent="0.2">
      <c r="A1680" t="s">
        <v>5933</v>
      </c>
      <c r="B1680" t="s">
        <v>5934</v>
      </c>
      <c r="C1680" t="s">
        <v>5935</v>
      </c>
      <c r="D1680">
        <v>1</v>
      </c>
      <c r="E1680" t="s">
        <v>1030</v>
      </c>
      <c r="F1680" t="s">
        <v>13</v>
      </c>
      <c r="G1680" t="s">
        <v>5919</v>
      </c>
      <c r="H1680" s="3" t="s">
        <v>5936</v>
      </c>
      <c r="I1680" t="s">
        <v>62</v>
      </c>
      <c r="J1680" t="s">
        <v>5937</v>
      </c>
    </row>
    <row r="1681" spans="1:10" ht="16" x14ac:dyDescent="0.2">
      <c r="A1681" t="s">
        <v>5938</v>
      </c>
      <c r="B1681" t="s">
        <v>5939</v>
      </c>
      <c r="C1681" t="s">
        <v>5940</v>
      </c>
      <c r="D1681">
        <v>1</v>
      </c>
      <c r="E1681" t="s">
        <v>1030</v>
      </c>
      <c r="F1681" t="s">
        <v>13</v>
      </c>
      <c r="G1681" t="s">
        <v>5919</v>
      </c>
      <c r="H1681" s="3" t="s">
        <v>5925</v>
      </c>
      <c r="I1681" t="s">
        <v>62</v>
      </c>
      <c r="J1681" t="s">
        <v>5941</v>
      </c>
    </row>
    <row r="1682" spans="1:10" ht="16" x14ac:dyDescent="0.2">
      <c r="A1682" t="s">
        <v>5942</v>
      </c>
      <c r="B1682" t="s">
        <v>5939</v>
      </c>
      <c r="C1682" t="s">
        <v>5940</v>
      </c>
      <c r="D1682">
        <v>1</v>
      </c>
      <c r="E1682" t="s">
        <v>1030</v>
      </c>
      <c r="F1682" t="s">
        <v>13</v>
      </c>
      <c r="G1682" t="s">
        <v>5919</v>
      </c>
      <c r="H1682" s="3" t="s">
        <v>5925</v>
      </c>
      <c r="I1682" t="s">
        <v>62</v>
      </c>
      <c r="J1682" t="s">
        <v>5943</v>
      </c>
    </row>
    <row r="1683" spans="1:10" ht="16" x14ac:dyDescent="0.2">
      <c r="A1683" t="s">
        <v>4550</v>
      </c>
      <c r="B1683" t="s">
        <v>5944</v>
      </c>
      <c r="C1683" t="s">
        <v>5945</v>
      </c>
      <c r="D1683">
        <v>6</v>
      </c>
      <c r="E1683" t="s">
        <v>13</v>
      </c>
      <c r="F1683" t="s">
        <v>13</v>
      </c>
      <c r="G1683" t="s">
        <v>5946</v>
      </c>
      <c r="H1683" s="3" t="s">
        <v>5947</v>
      </c>
      <c r="I1683" t="s">
        <v>62</v>
      </c>
      <c r="J1683" t="s">
        <v>4555</v>
      </c>
    </row>
    <row r="1684" spans="1:10" ht="16" x14ac:dyDescent="0.2">
      <c r="A1684" t="s">
        <v>5948</v>
      </c>
      <c r="B1684" t="s">
        <v>5949</v>
      </c>
      <c r="C1684" t="s">
        <v>5950</v>
      </c>
      <c r="D1684">
        <v>2</v>
      </c>
      <c r="E1684">
        <f>93</f>
        <v>93</v>
      </c>
      <c r="F1684" t="s">
        <v>13</v>
      </c>
      <c r="G1684" t="s">
        <v>5951</v>
      </c>
      <c r="H1684" s="3" t="s">
        <v>5952</v>
      </c>
      <c r="I1684" t="s">
        <v>62</v>
      </c>
      <c r="J1684" t="s">
        <v>5953</v>
      </c>
    </row>
    <row r="1685" spans="1:10" ht="32" x14ac:dyDescent="0.2">
      <c r="A1685" t="s">
        <v>5954</v>
      </c>
      <c r="B1685" t="s">
        <v>5955</v>
      </c>
      <c r="C1685" t="s">
        <v>5956</v>
      </c>
      <c r="D1685">
        <v>1</v>
      </c>
      <c r="E1685">
        <f>93</f>
        <v>93</v>
      </c>
      <c r="F1685" t="s">
        <v>13</v>
      </c>
      <c r="G1685" t="s">
        <v>5951</v>
      </c>
      <c r="H1685" s="3" t="s">
        <v>5957</v>
      </c>
      <c r="I1685" t="s">
        <v>62</v>
      </c>
      <c r="J1685" t="s">
        <v>5958</v>
      </c>
    </row>
    <row r="1686" spans="1:10" ht="32" x14ac:dyDescent="0.2">
      <c r="A1686" t="s">
        <v>5954</v>
      </c>
      <c r="B1686" t="s">
        <v>5959</v>
      </c>
      <c r="C1686" t="s">
        <v>5960</v>
      </c>
      <c r="D1686">
        <v>8</v>
      </c>
      <c r="E1686">
        <f>93</f>
        <v>93</v>
      </c>
      <c r="F1686" t="s">
        <v>13</v>
      </c>
      <c r="G1686" t="s">
        <v>5951</v>
      </c>
      <c r="H1686" s="3" t="s">
        <v>5957</v>
      </c>
      <c r="I1686" t="s">
        <v>62</v>
      </c>
      <c r="J1686" t="s">
        <v>5958</v>
      </c>
    </row>
    <row r="1687" spans="1:10" ht="16" x14ac:dyDescent="0.2">
      <c r="A1687" t="s">
        <v>5961</v>
      </c>
      <c r="B1687" t="s">
        <v>5962</v>
      </c>
      <c r="C1687" t="s">
        <v>5963</v>
      </c>
      <c r="D1687">
        <v>1</v>
      </c>
      <c r="E1687">
        <f>93</f>
        <v>93</v>
      </c>
      <c r="F1687" t="s">
        <v>13</v>
      </c>
      <c r="G1687" t="s">
        <v>5951</v>
      </c>
      <c r="H1687" s="3" t="s">
        <v>5964</v>
      </c>
      <c r="I1687" t="s">
        <v>62</v>
      </c>
      <c r="J1687" t="s">
        <v>5965</v>
      </c>
    </row>
    <row r="1688" spans="1:10" ht="16" x14ac:dyDescent="0.2">
      <c r="A1688" t="s">
        <v>5966</v>
      </c>
      <c r="B1688" t="s">
        <v>5967</v>
      </c>
      <c r="C1688" t="s">
        <v>5968</v>
      </c>
      <c r="D1688">
        <v>2</v>
      </c>
      <c r="E1688">
        <f>93</f>
        <v>93</v>
      </c>
      <c r="F1688" t="s">
        <v>13</v>
      </c>
      <c r="G1688" t="s">
        <v>5951</v>
      </c>
      <c r="H1688" s="3" t="s">
        <v>5969</v>
      </c>
      <c r="I1688" t="s">
        <v>62</v>
      </c>
      <c r="J1688" t="s">
        <v>5970</v>
      </c>
    </row>
    <row r="1689" spans="1:10" ht="16" x14ac:dyDescent="0.2">
      <c r="A1689" t="s">
        <v>5971</v>
      </c>
      <c r="B1689" t="s">
        <v>5972</v>
      </c>
      <c r="C1689" t="s">
        <v>5973</v>
      </c>
      <c r="D1689">
        <v>2</v>
      </c>
      <c r="E1689">
        <f>93</f>
        <v>93</v>
      </c>
      <c r="F1689" t="s">
        <v>13</v>
      </c>
      <c r="G1689" t="s">
        <v>5951</v>
      </c>
      <c r="H1689" s="3" t="s">
        <v>5952</v>
      </c>
      <c r="I1689" t="s">
        <v>62</v>
      </c>
      <c r="J1689" t="s">
        <v>5974</v>
      </c>
    </row>
    <row r="1690" spans="1:10" ht="16" x14ac:dyDescent="0.2">
      <c r="A1690" t="s">
        <v>1078</v>
      </c>
      <c r="B1690" t="s">
        <v>5975</v>
      </c>
      <c r="C1690" t="s">
        <v>5976</v>
      </c>
      <c r="D1690">
        <v>9</v>
      </c>
      <c r="E1690" t="s">
        <v>13</v>
      </c>
      <c r="F1690" t="s">
        <v>13</v>
      </c>
      <c r="G1690" t="s">
        <v>5977</v>
      </c>
      <c r="H1690" s="3" t="s">
        <v>5978</v>
      </c>
      <c r="I1690" t="s">
        <v>62</v>
      </c>
      <c r="J1690" t="s">
        <v>1084</v>
      </c>
    </row>
    <row r="1691" spans="1:10" ht="16" x14ac:dyDescent="0.2">
      <c r="A1691" t="s">
        <v>1078</v>
      </c>
      <c r="B1691" t="s">
        <v>5979</v>
      </c>
      <c r="C1691" t="s">
        <v>5980</v>
      </c>
      <c r="D1691">
        <v>4</v>
      </c>
      <c r="E1691" t="s">
        <v>13</v>
      </c>
      <c r="F1691" t="s">
        <v>13</v>
      </c>
      <c r="G1691" t="s">
        <v>5977</v>
      </c>
      <c r="H1691" s="3" t="s">
        <v>5978</v>
      </c>
      <c r="I1691" t="s">
        <v>62</v>
      </c>
      <c r="J1691" t="s">
        <v>1084</v>
      </c>
    </row>
    <row r="1692" spans="1:10" ht="16" x14ac:dyDescent="0.2">
      <c r="A1692" t="s">
        <v>3892</v>
      </c>
      <c r="B1692" t="s">
        <v>5981</v>
      </c>
      <c r="C1692" t="s">
        <v>5982</v>
      </c>
      <c r="D1692">
        <v>2</v>
      </c>
      <c r="E1692" t="s">
        <v>13</v>
      </c>
      <c r="F1692" t="s">
        <v>13</v>
      </c>
      <c r="G1692" t="s">
        <v>5983</v>
      </c>
      <c r="H1692" s="3" t="s">
        <v>5984</v>
      </c>
      <c r="I1692" t="s">
        <v>62</v>
      </c>
      <c r="J1692" t="s">
        <v>3897</v>
      </c>
    </row>
    <row r="1693" spans="1:10" ht="16" x14ac:dyDescent="0.2">
      <c r="A1693" t="s">
        <v>5985</v>
      </c>
      <c r="B1693" t="s">
        <v>5986</v>
      </c>
      <c r="C1693" t="s">
        <v>5987</v>
      </c>
      <c r="D1693">
        <v>4</v>
      </c>
      <c r="E1693" t="s">
        <v>13</v>
      </c>
      <c r="F1693" t="s">
        <v>13</v>
      </c>
      <c r="G1693" t="s">
        <v>5988</v>
      </c>
      <c r="H1693" s="3" t="s">
        <v>5989</v>
      </c>
      <c r="I1693" t="s">
        <v>62</v>
      </c>
      <c r="J1693" t="s">
        <v>5990</v>
      </c>
    </row>
    <row r="1694" spans="1:10" ht="32" x14ac:dyDescent="0.2">
      <c r="A1694" t="s">
        <v>5991</v>
      </c>
      <c r="B1694" t="s">
        <v>5992</v>
      </c>
      <c r="C1694" t="s">
        <v>5993</v>
      </c>
      <c r="D1694">
        <v>1</v>
      </c>
      <c r="E1694">
        <f>93</f>
        <v>93</v>
      </c>
      <c r="F1694" t="s">
        <v>13</v>
      </c>
      <c r="G1694" t="s">
        <v>5994</v>
      </c>
      <c r="H1694" s="3" t="s">
        <v>5995</v>
      </c>
      <c r="I1694" t="s">
        <v>62</v>
      </c>
      <c r="J1694" t="s">
        <v>5996</v>
      </c>
    </row>
    <row r="1695" spans="1:10" ht="32" x14ac:dyDescent="0.2">
      <c r="A1695" t="s">
        <v>5991</v>
      </c>
      <c r="B1695" t="s">
        <v>5997</v>
      </c>
      <c r="C1695" t="s">
        <v>5998</v>
      </c>
      <c r="D1695">
        <v>2</v>
      </c>
      <c r="E1695">
        <f>93</f>
        <v>93</v>
      </c>
      <c r="F1695" t="s">
        <v>13</v>
      </c>
      <c r="G1695" t="s">
        <v>5994</v>
      </c>
      <c r="H1695" s="3" t="s">
        <v>5995</v>
      </c>
      <c r="I1695" t="s">
        <v>62</v>
      </c>
      <c r="J1695" t="s">
        <v>5996</v>
      </c>
    </row>
    <row r="1696" spans="1:10" ht="16" x14ac:dyDescent="0.2">
      <c r="A1696" t="s">
        <v>5999</v>
      </c>
      <c r="B1696" t="s">
        <v>6000</v>
      </c>
      <c r="C1696" t="s">
        <v>6001</v>
      </c>
      <c r="D1696">
        <v>3</v>
      </c>
      <c r="E1696" t="s">
        <v>13</v>
      </c>
      <c r="F1696" t="s">
        <v>13</v>
      </c>
      <c r="G1696" t="s">
        <v>6002</v>
      </c>
      <c r="H1696" s="3" t="s">
        <v>6003</v>
      </c>
      <c r="I1696" t="s">
        <v>6004</v>
      </c>
      <c r="J1696" t="s">
        <v>6005</v>
      </c>
    </row>
    <row r="1697" spans="1:10" ht="16" x14ac:dyDescent="0.2">
      <c r="A1697" t="s">
        <v>6006</v>
      </c>
      <c r="B1697" t="s">
        <v>6007</v>
      </c>
      <c r="C1697" t="s">
        <v>6008</v>
      </c>
      <c r="D1697">
        <v>1</v>
      </c>
      <c r="E1697" t="s">
        <v>6009</v>
      </c>
      <c r="F1697" t="s">
        <v>13</v>
      </c>
      <c r="G1697" t="s">
        <v>6010</v>
      </c>
      <c r="H1697" s="3" t="s">
        <v>6011</v>
      </c>
      <c r="I1697" t="s">
        <v>404</v>
      </c>
      <c r="J1697" t="s">
        <v>6012</v>
      </c>
    </row>
    <row r="1698" spans="1:10" ht="16" x14ac:dyDescent="0.2">
      <c r="A1698" t="s">
        <v>6006</v>
      </c>
      <c r="B1698" t="s">
        <v>6013</v>
      </c>
      <c r="C1698" t="s">
        <v>6014</v>
      </c>
      <c r="D1698">
        <v>2</v>
      </c>
      <c r="E1698" t="s">
        <v>6009</v>
      </c>
      <c r="F1698" t="s">
        <v>13</v>
      </c>
      <c r="G1698" t="s">
        <v>6010</v>
      </c>
      <c r="H1698" s="3" t="s">
        <v>6011</v>
      </c>
      <c r="I1698" t="s">
        <v>404</v>
      </c>
      <c r="J1698" t="s">
        <v>6012</v>
      </c>
    </row>
    <row r="1699" spans="1:10" ht="16" x14ac:dyDescent="0.2">
      <c r="A1699" t="s">
        <v>6015</v>
      </c>
      <c r="B1699" t="s">
        <v>6016</v>
      </c>
      <c r="C1699" t="s">
        <v>6017</v>
      </c>
      <c r="D1699">
        <v>2</v>
      </c>
      <c r="E1699" t="s">
        <v>6009</v>
      </c>
      <c r="F1699" t="s">
        <v>13</v>
      </c>
      <c r="G1699" t="s">
        <v>6010</v>
      </c>
      <c r="H1699" s="3" t="s">
        <v>6018</v>
      </c>
      <c r="I1699" t="s">
        <v>404</v>
      </c>
      <c r="J1699" t="s">
        <v>6019</v>
      </c>
    </row>
    <row r="1700" spans="1:10" ht="16" x14ac:dyDescent="0.2">
      <c r="A1700" t="s">
        <v>6006</v>
      </c>
      <c r="B1700" t="s">
        <v>6020</v>
      </c>
      <c r="C1700" t="s">
        <v>6021</v>
      </c>
      <c r="D1700">
        <v>3</v>
      </c>
      <c r="E1700" t="s">
        <v>6009</v>
      </c>
      <c r="F1700" t="s">
        <v>13</v>
      </c>
      <c r="G1700" t="s">
        <v>6010</v>
      </c>
      <c r="H1700" s="3" t="s">
        <v>6011</v>
      </c>
      <c r="I1700" t="s">
        <v>404</v>
      </c>
      <c r="J1700" t="s">
        <v>6012</v>
      </c>
    </row>
    <row r="1701" spans="1:10" ht="16" x14ac:dyDescent="0.2">
      <c r="A1701" t="s">
        <v>6022</v>
      </c>
      <c r="B1701" t="s">
        <v>6023</v>
      </c>
      <c r="C1701" t="s">
        <v>6024</v>
      </c>
      <c r="D1701">
        <v>2</v>
      </c>
      <c r="E1701" t="s">
        <v>6009</v>
      </c>
      <c r="F1701" t="s">
        <v>13</v>
      </c>
      <c r="G1701" t="s">
        <v>6010</v>
      </c>
      <c r="H1701" s="3" t="s">
        <v>6025</v>
      </c>
      <c r="I1701" t="s">
        <v>404</v>
      </c>
      <c r="J1701" t="s">
        <v>6026</v>
      </c>
    </row>
    <row r="1702" spans="1:10" ht="16" x14ac:dyDescent="0.2">
      <c r="A1702" t="s">
        <v>6027</v>
      </c>
      <c r="B1702" t="s">
        <v>6028</v>
      </c>
      <c r="C1702" t="s">
        <v>6029</v>
      </c>
      <c r="D1702">
        <v>1</v>
      </c>
      <c r="E1702" t="s">
        <v>6009</v>
      </c>
      <c r="F1702" t="s">
        <v>13</v>
      </c>
      <c r="G1702" t="s">
        <v>6010</v>
      </c>
      <c r="H1702" s="3" t="s">
        <v>6011</v>
      </c>
      <c r="I1702" t="s">
        <v>404</v>
      </c>
      <c r="J1702" t="s">
        <v>6030</v>
      </c>
    </row>
    <row r="1703" spans="1:10" ht="16" x14ac:dyDescent="0.2">
      <c r="A1703" t="s">
        <v>6031</v>
      </c>
      <c r="B1703" t="s">
        <v>6032</v>
      </c>
      <c r="C1703" t="s">
        <v>6033</v>
      </c>
      <c r="D1703">
        <v>5</v>
      </c>
      <c r="E1703" t="s">
        <v>6009</v>
      </c>
      <c r="F1703" t="s">
        <v>13</v>
      </c>
      <c r="G1703" t="s">
        <v>6010</v>
      </c>
      <c r="H1703" s="3" t="s">
        <v>6034</v>
      </c>
      <c r="I1703" t="s">
        <v>404</v>
      </c>
      <c r="J1703" t="s">
        <v>6035</v>
      </c>
    </row>
    <row r="1704" spans="1:10" ht="16" x14ac:dyDescent="0.2">
      <c r="A1704" t="s">
        <v>6036</v>
      </c>
      <c r="B1704" t="s">
        <v>6016</v>
      </c>
      <c r="C1704" t="s">
        <v>6017</v>
      </c>
      <c r="D1704">
        <v>2</v>
      </c>
      <c r="E1704" t="s">
        <v>6009</v>
      </c>
      <c r="F1704" t="s">
        <v>13</v>
      </c>
      <c r="G1704" t="s">
        <v>6010</v>
      </c>
      <c r="H1704" s="3" t="s">
        <v>6018</v>
      </c>
      <c r="I1704" t="s">
        <v>404</v>
      </c>
      <c r="J1704" t="s">
        <v>6037</v>
      </c>
    </row>
    <row r="1705" spans="1:10" ht="16" x14ac:dyDescent="0.2">
      <c r="A1705" t="s">
        <v>6038</v>
      </c>
      <c r="B1705" t="s">
        <v>6039</v>
      </c>
      <c r="C1705" t="s">
        <v>6040</v>
      </c>
      <c r="D1705">
        <v>1</v>
      </c>
      <c r="E1705" t="s">
        <v>6009</v>
      </c>
      <c r="F1705" t="s">
        <v>13</v>
      </c>
      <c r="G1705" t="s">
        <v>6010</v>
      </c>
      <c r="H1705" s="3" t="s">
        <v>6041</v>
      </c>
      <c r="I1705" t="s">
        <v>404</v>
      </c>
      <c r="J1705" t="s">
        <v>6042</v>
      </c>
    </row>
    <row r="1706" spans="1:10" ht="16" x14ac:dyDescent="0.2">
      <c r="A1706" t="s">
        <v>6043</v>
      </c>
      <c r="B1706" t="s">
        <v>6044</v>
      </c>
      <c r="C1706" t="s">
        <v>6045</v>
      </c>
      <c r="D1706">
        <v>3</v>
      </c>
      <c r="E1706" t="s">
        <v>6009</v>
      </c>
      <c r="F1706" t="s">
        <v>13</v>
      </c>
      <c r="G1706" t="s">
        <v>6010</v>
      </c>
      <c r="H1706" s="3" t="s">
        <v>6011</v>
      </c>
      <c r="I1706" t="s">
        <v>404</v>
      </c>
      <c r="J1706" t="s">
        <v>6046</v>
      </c>
    </row>
    <row r="1707" spans="1:10" ht="16" x14ac:dyDescent="0.2">
      <c r="A1707" t="s">
        <v>6022</v>
      </c>
      <c r="B1707" t="s">
        <v>6047</v>
      </c>
      <c r="C1707" t="s">
        <v>6048</v>
      </c>
      <c r="D1707">
        <v>1</v>
      </c>
      <c r="E1707" t="s">
        <v>6009</v>
      </c>
      <c r="F1707" t="s">
        <v>13</v>
      </c>
      <c r="G1707" t="s">
        <v>6010</v>
      </c>
      <c r="H1707" s="3" t="s">
        <v>6025</v>
      </c>
      <c r="I1707" t="s">
        <v>404</v>
      </c>
      <c r="J1707" t="s">
        <v>6026</v>
      </c>
    </row>
    <row r="1708" spans="1:10" ht="16" x14ac:dyDescent="0.2">
      <c r="A1708" t="s">
        <v>6049</v>
      </c>
      <c r="B1708" t="s">
        <v>6050</v>
      </c>
      <c r="C1708" t="s">
        <v>6051</v>
      </c>
      <c r="D1708">
        <v>1</v>
      </c>
      <c r="E1708" t="s">
        <v>6009</v>
      </c>
      <c r="F1708" t="s">
        <v>13</v>
      </c>
      <c r="G1708" t="s">
        <v>6010</v>
      </c>
      <c r="H1708" s="3" t="s">
        <v>6052</v>
      </c>
      <c r="I1708" t="s">
        <v>404</v>
      </c>
      <c r="J1708" t="s">
        <v>6053</v>
      </c>
    </row>
    <row r="1709" spans="1:10" ht="16" x14ac:dyDescent="0.2">
      <c r="A1709" t="s">
        <v>6031</v>
      </c>
      <c r="B1709" t="s">
        <v>6054</v>
      </c>
      <c r="C1709" t="s">
        <v>6055</v>
      </c>
      <c r="D1709">
        <v>4</v>
      </c>
      <c r="E1709" t="s">
        <v>6009</v>
      </c>
      <c r="F1709" t="s">
        <v>13</v>
      </c>
      <c r="G1709" t="s">
        <v>6010</v>
      </c>
      <c r="H1709" s="3" t="s">
        <v>6034</v>
      </c>
      <c r="I1709" t="s">
        <v>404</v>
      </c>
      <c r="J1709" t="s">
        <v>6035</v>
      </c>
    </row>
    <row r="1710" spans="1:10" ht="16" x14ac:dyDescent="0.2">
      <c r="A1710" t="s">
        <v>6038</v>
      </c>
      <c r="B1710" t="s">
        <v>6032</v>
      </c>
      <c r="C1710" t="s">
        <v>6033</v>
      </c>
      <c r="D1710">
        <v>5</v>
      </c>
      <c r="E1710" t="s">
        <v>6009</v>
      </c>
      <c r="F1710" t="s">
        <v>13</v>
      </c>
      <c r="G1710" t="s">
        <v>6010</v>
      </c>
      <c r="H1710" s="3" t="s">
        <v>6034</v>
      </c>
      <c r="I1710" t="s">
        <v>404</v>
      </c>
      <c r="J1710" t="s">
        <v>6042</v>
      </c>
    </row>
    <row r="1711" spans="1:10" ht="16" x14ac:dyDescent="0.2">
      <c r="A1711" t="s">
        <v>6038</v>
      </c>
      <c r="B1711" t="s">
        <v>6056</v>
      </c>
      <c r="C1711" t="s">
        <v>6057</v>
      </c>
      <c r="D1711">
        <v>3</v>
      </c>
      <c r="E1711" t="s">
        <v>6009</v>
      </c>
      <c r="F1711" t="s">
        <v>13</v>
      </c>
      <c r="G1711" t="s">
        <v>6010</v>
      </c>
      <c r="H1711" s="3" t="s">
        <v>6041</v>
      </c>
      <c r="I1711" t="s">
        <v>404</v>
      </c>
      <c r="J1711" t="s">
        <v>6042</v>
      </c>
    </row>
    <row r="1712" spans="1:10" ht="16" x14ac:dyDescent="0.2">
      <c r="A1712" t="s">
        <v>6038</v>
      </c>
      <c r="B1712" t="s">
        <v>6054</v>
      </c>
      <c r="C1712" t="s">
        <v>6055</v>
      </c>
      <c r="D1712">
        <v>4</v>
      </c>
      <c r="E1712" t="s">
        <v>6009</v>
      </c>
      <c r="F1712" t="s">
        <v>13</v>
      </c>
      <c r="G1712" t="s">
        <v>6010</v>
      </c>
      <c r="H1712" s="3" t="s">
        <v>6034</v>
      </c>
      <c r="I1712" t="s">
        <v>404</v>
      </c>
      <c r="J1712" t="s">
        <v>6042</v>
      </c>
    </row>
    <row r="1713" spans="1:10" ht="16" x14ac:dyDescent="0.2">
      <c r="A1713" t="s">
        <v>6031</v>
      </c>
      <c r="B1713" t="s">
        <v>6056</v>
      </c>
      <c r="C1713" t="s">
        <v>6057</v>
      </c>
      <c r="D1713">
        <v>2</v>
      </c>
      <c r="E1713" t="s">
        <v>6009</v>
      </c>
      <c r="F1713" t="s">
        <v>13</v>
      </c>
      <c r="G1713" t="s">
        <v>6010</v>
      </c>
      <c r="H1713" s="3" t="s">
        <v>6011</v>
      </c>
      <c r="I1713" t="s">
        <v>404</v>
      </c>
      <c r="J1713" t="s">
        <v>6035</v>
      </c>
    </row>
    <row r="1714" spans="1:10" ht="16" x14ac:dyDescent="0.2">
      <c r="A1714" t="s">
        <v>6031</v>
      </c>
      <c r="B1714" t="s">
        <v>6028</v>
      </c>
      <c r="C1714" t="s">
        <v>6029</v>
      </c>
      <c r="D1714">
        <v>3</v>
      </c>
      <c r="E1714" t="s">
        <v>6009</v>
      </c>
      <c r="F1714" t="s">
        <v>13</v>
      </c>
      <c r="G1714" t="s">
        <v>6010</v>
      </c>
      <c r="H1714" s="3" t="s">
        <v>6011</v>
      </c>
      <c r="I1714" t="s">
        <v>404</v>
      </c>
      <c r="J1714" t="s">
        <v>6035</v>
      </c>
    </row>
    <row r="1715" spans="1:10" ht="16" x14ac:dyDescent="0.2">
      <c r="A1715" t="s">
        <v>6031</v>
      </c>
      <c r="B1715" t="s">
        <v>6039</v>
      </c>
      <c r="C1715" t="s">
        <v>6040</v>
      </c>
      <c r="D1715">
        <v>1</v>
      </c>
      <c r="E1715" t="s">
        <v>6009</v>
      </c>
      <c r="F1715" t="s">
        <v>13</v>
      </c>
      <c r="G1715" t="s">
        <v>6010</v>
      </c>
      <c r="H1715" s="3" t="s">
        <v>6011</v>
      </c>
      <c r="I1715" t="s">
        <v>404</v>
      </c>
      <c r="J1715" t="s">
        <v>6035</v>
      </c>
    </row>
    <row r="1716" spans="1:10" ht="16" x14ac:dyDescent="0.2">
      <c r="A1716" t="s">
        <v>6058</v>
      </c>
      <c r="B1716" t="s">
        <v>6059</v>
      </c>
      <c r="C1716" t="s">
        <v>6060</v>
      </c>
      <c r="D1716">
        <v>1</v>
      </c>
      <c r="E1716" t="s">
        <v>6009</v>
      </c>
      <c r="F1716" t="s">
        <v>13</v>
      </c>
      <c r="G1716" t="s">
        <v>6010</v>
      </c>
      <c r="H1716" s="3" t="s">
        <v>6061</v>
      </c>
      <c r="I1716" t="s">
        <v>404</v>
      </c>
      <c r="J1716" t="s">
        <v>6062</v>
      </c>
    </row>
    <row r="1717" spans="1:10" ht="16" x14ac:dyDescent="0.2">
      <c r="A1717" t="s">
        <v>6038</v>
      </c>
      <c r="B1717" t="s">
        <v>6028</v>
      </c>
      <c r="C1717" t="s">
        <v>6029</v>
      </c>
      <c r="D1717">
        <v>2</v>
      </c>
      <c r="E1717" t="s">
        <v>6009</v>
      </c>
      <c r="F1717" t="s">
        <v>13</v>
      </c>
      <c r="G1717" t="s">
        <v>6010</v>
      </c>
      <c r="H1717" s="3" t="s">
        <v>6041</v>
      </c>
      <c r="I1717" t="s">
        <v>404</v>
      </c>
      <c r="J1717" t="s">
        <v>6042</v>
      </c>
    </row>
    <row r="1718" spans="1:10" ht="16" x14ac:dyDescent="0.2">
      <c r="A1718" t="s">
        <v>6022</v>
      </c>
      <c r="B1718" t="s">
        <v>6063</v>
      </c>
      <c r="C1718" t="s">
        <v>6064</v>
      </c>
      <c r="D1718">
        <v>3</v>
      </c>
      <c r="E1718" t="s">
        <v>6009</v>
      </c>
      <c r="F1718" t="s">
        <v>13</v>
      </c>
      <c r="G1718" t="s">
        <v>6010</v>
      </c>
      <c r="H1718" s="3" t="s">
        <v>6025</v>
      </c>
      <c r="I1718" t="s">
        <v>404</v>
      </c>
      <c r="J1718" t="s">
        <v>6026</v>
      </c>
    </row>
    <row r="1719" spans="1:10" ht="16" x14ac:dyDescent="0.2">
      <c r="A1719" t="s">
        <v>6065</v>
      </c>
      <c r="B1719" t="s">
        <v>6066</v>
      </c>
      <c r="C1719" t="s">
        <v>6067</v>
      </c>
      <c r="D1719">
        <v>3</v>
      </c>
      <c r="E1719" t="s">
        <v>13</v>
      </c>
      <c r="F1719" t="s">
        <v>13</v>
      </c>
      <c r="G1719" t="s">
        <v>6068</v>
      </c>
      <c r="H1719" s="3" t="s">
        <v>6069</v>
      </c>
      <c r="I1719" t="s">
        <v>714</v>
      </c>
      <c r="J1719" t="s">
        <v>6070</v>
      </c>
    </row>
    <row r="1720" spans="1:10" ht="16" x14ac:dyDescent="0.2">
      <c r="A1720" t="s">
        <v>6065</v>
      </c>
      <c r="B1720" t="s">
        <v>6071</v>
      </c>
      <c r="C1720" t="s">
        <v>6072</v>
      </c>
      <c r="D1720">
        <v>2</v>
      </c>
      <c r="E1720" t="s">
        <v>13</v>
      </c>
      <c r="F1720" t="s">
        <v>13</v>
      </c>
      <c r="G1720" t="s">
        <v>6068</v>
      </c>
      <c r="H1720" s="3" t="s">
        <v>6069</v>
      </c>
      <c r="I1720" t="s">
        <v>714</v>
      </c>
      <c r="J1720" t="s">
        <v>6070</v>
      </c>
    </row>
    <row r="1721" spans="1:10" ht="16" x14ac:dyDescent="0.2">
      <c r="A1721" t="s">
        <v>6065</v>
      </c>
      <c r="B1721" t="s">
        <v>6073</v>
      </c>
      <c r="C1721" t="s">
        <v>6074</v>
      </c>
      <c r="D1721">
        <v>4</v>
      </c>
      <c r="E1721" t="s">
        <v>13</v>
      </c>
      <c r="F1721" t="s">
        <v>13</v>
      </c>
      <c r="G1721" t="s">
        <v>6068</v>
      </c>
      <c r="H1721" s="3" t="s">
        <v>6069</v>
      </c>
      <c r="I1721" t="s">
        <v>714</v>
      </c>
      <c r="J1721" t="s">
        <v>6070</v>
      </c>
    </row>
    <row r="1722" spans="1:10" ht="16" x14ac:dyDescent="0.2">
      <c r="A1722" t="s">
        <v>6065</v>
      </c>
      <c r="B1722" t="s">
        <v>6075</v>
      </c>
      <c r="C1722" t="s">
        <v>6076</v>
      </c>
      <c r="D1722">
        <v>5</v>
      </c>
      <c r="E1722" t="s">
        <v>13</v>
      </c>
      <c r="F1722" t="s">
        <v>13</v>
      </c>
      <c r="G1722" t="s">
        <v>6068</v>
      </c>
      <c r="H1722" s="3" t="s">
        <v>6069</v>
      </c>
      <c r="I1722" t="s">
        <v>714</v>
      </c>
      <c r="J1722" t="s">
        <v>6070</v>
      </c>
    </row>
    <row r="1723" spans="1:10" ht="16" x14ac:dyDescent="0.2">
      <c r="A1723" t="s">
        <v>6077</v>
      </c>
      <c r="B1723" t="s">
        <v>6078</v>
      </c>
      <c r="C1723" t="s">
        <v>6079</v>
      </c>
      <c r="D1723">
        <v>3</v>
      </c>
      <c r="E1723" t="s">
        <v>13</v>
      </c>
      <c r="F1723" t="s">
        <v>13</v>
      </c>
      <c r="G1723" t="s">
        <v>6068</v>
      </c>
      <c r="H1723" s="3" t="s">
        <v>6080</v>
      </c>
      <c r="I1723" t="s">
        <v>714</v>
      </c>
      <c r="J1723" t="s">
        <v>6081</v>
      </c>
    </row>
    <row r="1724" spans="1:10" ht="16" x14ac:dyDescent="0.2">
      <c r="A1724" t="s">
        <v>6065</v>
      </c>
      <c r="B1724" t="s">
        <v>6082</v>
      </c>
      <c r="C1724" t="s">
        <v>6083</v>
      </c>
      <c r="D1724">
        <v>1</v>
      </c>
      <c r="E1724" t="s">
        <v>13</v>
      </c>
      <c r="F1724" t="s">
        <v>13</v>
      </c>
      <c r="G1724" t="s">
        <v>6068</v>
      </c>
      <c r="H1724" s="3" t="s">
        <v>6069</v>
      </c>
      <c r="I1724" t="s">
        <v>714</v>
      </c>
      <c r="J1724" t="s">
        <v>6070</v>
      </c>
    </row>
    <row r="1725" spans="1:10" ht="16" x14ac:dyDescent="0.2">
      <c r="A1725" t="s">
        <v>1108</v>
      </c>
      <c r="B1725" t="s">
        <v>6084</v>
      </c>
      <c r="C1725" t="s">
        <v>6085</v>
      </c>
      <c r="D1725">
        <v>1</v>
      </c>
      <c r="E1725" t="s">
        <v>13</v>
      </c>
      <c r="F1725" t="s">
        <v>13</v>
      </c>
      <c r="G1725" t="s">
        <v>6068</v>
      </c>
      <c r="H1725" s="3" t="s">
        <v>6086</v>
      </c>
      <c r="I1725" t="s">
        <v>714</v>
      </c>
      <c r="J1725" t="s">
        <v>1114</v>
      </c>
    </row>
    <row r="1726" spans="1:10" ht="16" x14ac:dyDescent="0.2">
      <c r="A1726" t="s">
        <v>6087</v>
      </c>
      <c r="B1726" t="s">
        <v>6088</v>
      </c>
      <c r="C1726" t="s">
        <v>6089</v>
      </c>
      <c r="D1726">
        <v>6</v>
      </c>
      <c r="E1726">
        <f>400</f>
        <v>400</v>
      </c>
      <c r="F1726" t="s">
        <v>13</v>
      </c>
      <c r="G1726" t="s">
        <v>6090</v>
      </c>
      <c r="H1726" s="3" t="s">
        <v>6091</v>
      </c>
      <c r="I1726" t="s">
        <v>62</v>
      </c>
      <c r="J1726" t="s">
        <v>6092</v>
      </c>
    </row>
    <row r="1727" spans="1:10" ht="16" x14ac:dyDescent="0.2">
      <c r="A1727" t="s">
        <v>6087</v>
      </c>
      <c r="B1727" t="s">
        <v>6093</v>
      </c>
      <c r="C1727" t="s">
        <v>6094</v>
      </c>
      <c r="D1727">
        <v>8</v>
      </c>
      <c r="E1727">
        <f>400</f>
        <v>400</v>
      </c>
      <c r="F1727" t="s">
        <v>13</v>
      </c>
      <c r="G1727" t="s">
        <v>6090</v>
      </c>
      <c r="H1727" s="3" t="s">
        <v>6091</v>
      </c>
      <c r="I1727" t="s">
        <v>62</v>
      </c>
      <c r="J1727" t="s">
        <v>6092</v>
      </c>
    </row>
    <row r="1728" spans="1:10" ht="16" x14ac:dyDescent="0.2">
      <c r="A1728" t="s">
        <v>6095</v>
      </c>
      <c r="B1728" t="s">
        <v>6096</v>
      </c>
      <c r="C1728" t="s">
        <v>6097</v>
      </c>
      <c r="D1728">
        <v>2</v>
      </c>
      <c r="E1728" t="s">
        <v>13</v>
      </c>
      <c r="F1728" t="s">
        <v>13</v>
      </c>
      <c r="G1728" t="s">
        <v>6098</v>
      </c>
      <c r="H1728" s="3" t="s">
        <v>6099</v>
      </c>
      <c r="I1728" t="s">
        <v>362</v>
      </c>
      <c r="J1728" t="s">
        <v>6100</v>
      </c>
    </row>
    <row r="1729" spans="1:10" ht="16" x14ac:dyDescent="0.2">
      <c r="A1729" t="s">
        <v>6095</v>
      </c>
      <c r="B1729" t="s">
        <v>6101</v>
      </c>
      <c r="C1729" t="s">
        <v>6102</v>
      </c>
      <c r="D1729">
        <v>1</v>
      </c>
      <c r="E1729" t="s">
        <v>13</v>
      </c>
      <c r="F1729" t="s">
        <v>13</v>
      </c>
      <c r="G1729" t="s">
        <v>6098</v>
      </c>
      <c r="H1729" s="3" t="s">
        <v>6099</v>
      </c>
      <c r="I1729" t="s">
        <v>362</v>
      </c>
      <c r="J1729" t="s">
        <v>6100</v>
      </c>
    </row>
    <row r="1730" spans="1:10" ht="16" x14ac:dyDescent="0.2">
      <c r="A1730" t="s">
        <v>6103</v>
      </c>
      <c r="B1730" t="s">
        <v>6096</v>
      </c>
      <c r="C1730" t="s">
        <v>6097</v>
      </c>
      <c r="D1730">
        <v>3</v>
      </c>
      <c r="E1730" t="s">
        <v>13</v>
      </c>
      <c r="F1730" t="s">
        <v>13</v>
      </c>
      <c r="G1730" t="s">
        <v>6098</v>
      </c>
      <c r="H1730" s="3" t="s">
        <v>6099</v>
      </c>
      <c r="I1730" t="s">
        <v>362</v>
      </c>
      <c r="J1730" t="s">
        <v>6104</v>
      </c>
    </row>
    <row r="1731" spans="1:10" ht="16" x14ac:dyDescent="0.2">
      <c r="A1731" t="s">
        <v>6103</v>
      </c>
      <c r="B1731" t="s">
        <v>6101</v>
      </c>
      <c r="C1731" t="s">
        <v>6102</v>
      </c>
      <c r="D1731">
        <v>1</v>
      </c>
      <c r="E1731" t="s">
        <v>13</v>
      </c>
      <c r="F1731" t="s">
        <v>13</v>
      </c>
      <c r="G1731" t="s">
        <v>6098</v>
      </c>
      <c r="H1731" s="3" t="s">
        <v>6099</v>
      </c>
      <c r="I1731" t="s">
        <v>362</v>
      </c>
      <c r="J1731" t="s">
        <v>6104</v>
      </c>
    </row>
    <row r="1732" spans="1:10" ht="16" x14ac:dyDescent="0.2">
      <c r="A1732" t="s">
        <v>6103</v>
      </c>
      <c r="B1732" t="s">
        <v>6105</v>
      </c>
      <c r="C1732" t="s">
        <v>6106</v>
      </c>
      <c r="D1732">
        <v>2</v>
      </c>
      <c r="E1732" t="s">
        <v>13</v>
      </c>
      <c r="F1732" t="s">
        <v>13</v>
      </c>
      <c r="G1732" t="s">
        <v>6098</v>
      </c>
      <c r="H1732" s="3" t="s">
        <v>6099</v>
      </c>
      <c r="I1732" t="s">
        <v>362</v>
      </c>
      <c r="J1732" t="s">
        <v>6104</v>
      </c>
    </row>
    <row r="1733" spans="1:10" ht="16" x14ac:dyDescent="0.2">
      <c r="A1733" t="s">
        <v>6107</v>
      </c>
      <c r="B1733" t="s">
        <v>6108</v>
      </c>
      <c r="C1733" t="s">
        <v>6109</v>
      </c>
      <c r="D1733">
        <v>2</v>
      </c>
      <c r="E1733" t="s">
        <v>13</v>
      </c>
      <c r="F1733" t="s">
        <v>13</v>
      </c>
      <c r="G1733" t="s">
        <v>6110</v>
      </c>
      <c r="H1733" s="3" t="s">
        <v>6111</v>
      </c>
      <c r="I1733" t="s">
        <v>362</v>
      </c>
      <c r="J1733" t="s">
        <v>6112</v>
      </c>
    </row>
    <row r="1734" spans="1:10" ht="16" x14ac:dyDescent="0.2">
      <c r="A1734" t="s">
        <v>6113</v>
      </c>
      <c r="B1734" t="s">
        <v>6101</v>
      </c>
      <c r="C1734" t="s">
        <v>6102</v>
      </c>
      <c r="D1734">
        <v>1</v>
      </c>
      <c r="E1734" t="s">
        <v>13</v>
      </c>
      <c r="F1734" t="s">
        <v>13</v>
      </c>
      <c r="G1734" t="s">
        <v>6114</v>
      </c>
      <c r="H1734" s="3" t="s">
        <v>6115</v>
      </c>
      <c r="I1734" t="s">
        <v>362</v>
      </c>
      <c r="J1734" t="s">
        <v>6116</v>
      </c>
    </row>
    <row r="1735" spans="1:10" ht="16" x14ac:dyDescent="0.2">
      <c r="A1735" t="s">
        <v>6107</v>
      </c>
      <c r="B1735" t="s">
        <v>6096</v>
      </c>
      <c r="C1735" t="s">
        <v>6097</v>
      </c>
      <c r="D1735">
        <v>3</v>
      </c>
      <c r="E1735" t="s">
        <v>13</v>
      </c>
      <c r="F1735" t="s">
        <v>13</v>
      </c>
      <c r="G1735" t="s">
        <v>6114</v>
      </c>
      <c r="H1735" s="3" t="s">
        <v>6117</v>
      </c>
      <c r="I1735" t="s">
        <v>362</v>
      </c>
      <c r="J1735" t="s">
        <v>6112</v>
      </c>
    </row>
    <row r="1736" spans="1:10" ht="16" x14ac:dyDescent="0.2">
      <c r="A1736" t="s">
        <v>6113</v>
      </c>
      <c r="B1736" t="s">
        <v>6096</v>
      </c>
      <c r="C1736" t="s">
        <v>6097</v>
      </c>
      <c r="D1736">
        <v>2</v>
      </c>
      <c r="E1736" t="s">
        <v>13</v>
      </c>
      <c r="F1736" t="s">
        <v>13</v>
      </c>
      <c r="G1736" t="s">
        <v>6114</v>
      </c>
      <c r="H1736" s="3" t="s">
        <v>6117</v>
      </c>
      <c r="I1736" t="s">
        <v>362</v>
      </c>
      <c r="J1736" t="s">
        <v>6116</v>
      </c>
    </row>
    <row r="1737" spans="1:10" ht="16" x14ac:dyDescent="0.2">
      <c r="A1737" t="s">
        <v>6107</v>
      </c>
      <c r="B1737" t="s">
        <v>6101</v>
      </c>
      <c r="C1737" t="s">
        <v>6102</v>
      </c>
      <c r="D1737">
        <v>1</v>
      </c>
      <c r="E1737" t="s">
        <v>13</v>
      </c>
      <c r="F1737" t="s">
        <v>13</v>
      </c>
      <c r="G1737" t="s">
        <v>6114</v>
      </c>
      <c r="H1737" s="3" t="s">
        <v>6115</v>
      </c>
      <c r="I1737" t="s">
        <v>362</v>
      </c>
      <c r="J1737" t="s">
        <v>6112</v>
      </c>
    </row>
    <row r="1738" spans="1:10" ht="16" x14ac:dyDescent="0.2">
      <c r="A1738" t="s">
        <v>6118</v>
      </c>
      <c r="B1738" t="s">
        <v>6119</v>
      </c>
      <c r="C1738" t="s">
        <v>6120</v>
      </c>
      <c r="D1738">
        <v>3</v>
      </c>
      <c r="E1738" t="s">
        <v>13</v>
      </c>
      <c r="F1738" t="s">
        <v>13</v>
      </c>
      <c r="G1738" t="s">
        <v>6121</v>
      </c>
      <c r="H1738" s="3" t="s">
        <v>6122</v>
      </c>
      <c r="I1738" t="s">
        <v>62</v>
      </c>
      <c r="J1738" t="s">
        <v>6123</v>
      </c>
    </row>
    <row r="1739" spans="1:10" ht="16" x14ac:dyDescent="0.2">
      <c r="A1739" t="s">
        <v>6124</v>
      </c>
      <c r="B1739" t="s">
        <v>6119</v>
      </c>
      <c r="C1739" t="s">
        <v>6120</v>
      </c>
      <c r="D1739">
        <v>2</v>
      </c>
      <c r="E1739" t="s">
        <v>13</v>
      </c>
      <c r="F1739" t="s">
        <v>13</v>
      </c>
      <c r="G1739" t="s">
        <v>6121</v>
      </c>
      <c r="H1739" s="3" t="s">
        <v>6122</v>
      </c>
      <c r="I1739" t="s">
        <v>62</v>
      </c>
      <c r="J1739" t="s">
        <v>6125</v>
      </c>
    </row>
    <row r="1740" spans="1:10" ht="16" x14ac:dyDescent="0.2">
      <c r="A1740" t="s">
        <v>6126</v>
      </c>
      <c r="B1740" t="s">
        <v>6127</v>
      </c>
      <c r="C1740" t="s">
        <v>6128</v>
      </c>
      <c r="D1740">
        <v>3</v>
      </c>
      <c r="E1740" t="s">
        <v>13</v>
      </c>
      <c r="F1740" t="s">
        <v>13</v>
      </c>
      <c r="G1740" t="s">
        <v>6121</v>
      </c>
      <c r="H1740" s="3" t="s">
        <v>6122</v>
      </c>
      <c r="I1740" t="s">
        <v>62</v>
      </c>
      <c r="J1740" t="s">
        <v>6129</v>
      </c>
    </row>
    <row r="1741" spans="1:10" ht="16" x14ac:dyDescent="0.2">
      <c r="A1741" t="s">
        <v>6130</v>
      </c>
      <c r="B1741" t="s">
        <v>6131</v>
      </c>
      <c r="C1741" t="s">
        <v>6132</v>
      </c>
      <c r="D1741">
        <v>1</v>
      </c>
      <c r="E1741" t="s">
        <v>13</v>
      </c>
      <c r="F1741" t="s">
        <v>13</v>
      </c>
      <c r="G1741" t="s">
        <v>6133</v>
      </c>
      <c r="H1741" s="3" t="s">
        <v>6134</v>
      </c>
      <c r="I1741" t="s">
        <v>390</v>
      </c>
      <c r="J1741" t="s">
        <v>6135</v>
      </c>
    </row>
    <row r="1742" spans="1:10" ht="16" x14ac:dyDescent="0.2">
      <c r="A1742" t="s">
        <v>6130</v>
      </c>
      <c r="B1742" t="s">
        <v>6136</v>
      </c>
      <c r="C1742" t="s">
        <v>6137</v>
      </c>
      <c r="D1742">
        <v>3</v>
      </c>
      <c r="E1742" t="s">
        <v>13</v>
      </c>
      <c r="F1742" t="s">
        <v>13</v>
      </c>
      <c r="G1742" t="s">
        <v>6133</v>
      </c>
      <c r="H1742" s="3" t="s">
        <v>6134</v>
      </c>
      <c r="I1742" t="s">
        <v>390</v>
      </c>
      <c r="J1742" t="s">
        <v>6135</v>
      </c>
    </row>
    <row r="1743" spans="1:10" ht="16" x14ac:dyDescent="0.2">
      <c r="A1743" t="s">
        <v>6138</v>
      </c>
      <c r="B1743" t="s">
        <v>6136</v>
      </c>
      <c r="C1743" t="s">
        <v>6137</v>
      </c>
      <c r="D1743">
        <v>2</v>
      </c>
      <c r="E1743" t="s">
        <v>13</v>
      </c>
      <c r="F1743" t="s">
        <v>13</v>
      </c>
      <c r="G1743" t="s">
        <v>6133</v>
      </c>
      <c r="H1743" s="3" t="s">
        <v>6139</v>
      </c>
      <c r="I1743" t="s">
        <v>390</v>
      </c>
      <c r="J1743" t="s">
        <v>6140</v>
      </c>
    </row>
    <row r="1744" spans="1:10" ht="16" x14ac:dyDescent="0.2">
      <c r="A1744" t="s">
        <v>6141</v>
      </c>
      <c r="B1744" t="s">
        <v>6142</v>
      </c>
      <c r="C1744" t="s">
        <v>6143</v>
      </c>
      <c r="D1744">
        <v>2</v>
      </c>
      <c r="E1744" t="s">
        <v>13</v>
      </c>
      <c r="F1744" t="s">
        <v>13</v>
      </c>
      <c r="G1744" t="s">
        <v>6133</v>
      </c>
      <c r="H1744" s="3" t="s">
        <v>6144</v>
      </c>
      <c r="I1744" t="s">
        <v>390</v>
      </c>
      <c r="J1744" t="s">
        <v>6145</v>
      </c>
    </row>
    <row r="1745" spans="1:10" ht="16" x14ac:dyDescent="0.2">
      <c r="A1745" t="s">
        <v>6138</v>
      </c>
      <c r="B1745" t="s">
        <v>6131</v>
      </c>
      <c r="C1745" t="s">
        <v>6132</v>
      </c>
      <c r="D1745">
        <v>1</v>
      </c>
      <c r="E1745" t="s">
        <v>13</v>
      </c>
      <c r="F1745" t="s">
        <v>13</v>
      </c>
      <c r="G1745" t="s">
        <v>6133</v>
      </c>
      <c r="H1745" s="3" t="s">
        <v>6139</v>
      </c>
      <c r="I1745" t="s">
        <v>390</v>
      </c>
      <c r="J1745" t="s">
        <v>6140</v>
      </c>
    </row>
    <row r="1746" spans="1:10" ht="16" x14ac:dyDescent="0.2">
      <c r="A1746" t="s">
        <v>6146</v>
      </c>
      <c r="B1746" t="s">
        <v>6147</v>
      </c>
      <c r="C1746" t="s">
        <v>6148</v>
      </c>
      <c r="D1746">
        <v>3</v>
      </c>
      <c r="E1746" t="s">
        <v>13</v>
      </c>
      <c r="F1746" t="s">
        <v>13</v>
      </c>
      <c r="G1746" t="s">
        <v>6133</v>
      </c>
      <c r="H1746" s="3" t="s">
        <v>6149</v>
      </c>
      <c r="I1746" t="s">
        <v>390</v>
      </c>
      <c r="J1746" t="s">
        <v>6150</v>
      </c>
    </row>
    <row r="1747" spans="1:10" ht="16" x14ac:dyDescent="0.2">
      <c r="A1747" t="s">
        <v>6151</v>
      </c>
      <c r="B1747" t="s">
        <v>6152</v>
      </c>
      <c r="C1747" t="s">
        <v>6153</v>
      </c>
      <c r="D1747">
        <v>1</v>
      </c>
      <c r="E1747" t="s">
        <v>13</v>
      </c>
      <c r="F1747" t="s">
        <v>13</v>
      </c>
      <c r="G1747" t="s">
        <v>6133</v>
      </c>
      <c r="H1747" s="3" t="s">
        <v>6154</v>
      </c>
      <c r="I1747" t="s">
        <v>390</v>
      </c>
      <c r="J1747" t="s">
        <v>6155</v>
      </c>
    </row>
    <row r="1748" spans="1:10" ht="16" x14ac:dyDescent="0.2">
      <c r="A1748" t="s">
        <v>6141</v>
      </c>
      <c r="B1748" t="s">
        <v>6156</v>
      </c>
      <c r="C1748" t="s">
        <v>6157</v>
      </c>
      <c r="D1748">
        <v>1</v>
      </c>
      <c r="E1748" t="s">
        <v>13</v>
      </c>
      <c r="F1748" t="s">
        <v>13</v>
      </c>
      <c r="G1748" t="s">
        <v>6133</v>
      </c>
      <c r="H1748" s="3" t="s">
        <v>6144</v>
      </c>
      <c r="I1748" t="s">
        <v>390</v>
      </c>
      <c r="J1748" t="s">
        <v>6145</v>
      </c>
    </row>
    <row r="1749" spans="1:10" ht="16" x14ac:dyDescent="0.2">
      <c r="A1749" t="s">
        <v>6151</v>
      </c>
      <c r="B1749" t="s">
        <v>6158</v>
      </c>
      <c r="C1749" t="s">
        <v>6159</v>
      </c>
      <c r="D1749">
        <v>2</v>
      </c>
      <c r="E1749" t="s">
        <v>13</v>
      </c>
      <c r="F1749" t="s">
        <v>13</v>
      </c>
      <c r="G1749" t="s">
        <v>6133</v>
      </c>
      <c r="H1749" s="3" t="s">
        <v>6154</v>
      </c>
      <c r="I1749" t="s">
        <v>390</v>
      </c>
      <c r="J1749" t="s">
        <v>6155</v>
      </c>
    </row>
    <row r="1750" spans="1:10" ht="32" x14ac:dyDescent="0.2">
      <c r="A1750" t="s">
        <v>6160</v>
      </c>
      <c r="B1750" t="s">
        <v>6161</v>
      </c>
      <c r="C1750" t="s">
        <v>6162</v>
      </c>
      <c r="D1750">
        <v>4</v>
      </c>
      <c r="E1750" t="s">
        <v>14617</v>
      </c>
      <c r="F1750" t="s">
        <v>13</v>
      </c>
      <c r="G1750" t="s">
        <v>6163</v>
      </c>
      <c r="H1750" s="3" t="s">
        <v>6164</v>
      </c>
      <c r="I1750" t="s">
        <v>404</v>
      </c>
      <c r="J1750" t="s">
        <v>6165</v>
      </c>
    </row>
    <row r="1751" spans="1:10" ht="16" x14ac:dyDescent="0.2">
      <c r="A1751" t="s">
        <v>6166</v>
      </c>
      <c r="B1751" t="s">
        <v>6167</v>
      </c>
      <c r="C1751" t="s">
        <v>6168</v>
      </c>
      <c r="D1751">
        <v>7</v>
      </c>
      <c r="E1751" t="s">
        <v>14617</v>
      </c>
      <c r="F1751" t="s">
        <v>13</v>
      </c>
      <c r="G1751" t="s">
        <v>6169</v>
      </c>
      <c r="H1751" s="3" t="s">
        <v>6170</v>
      </c>
      <c r="I1751" t="s">
        <v>404</v>
      </c>
      <c r="J1751" t="s">
        <v>6171</v>
      </c>
    </row>
    <row r="1752" spans="1:10" ht="16" x14ac:dyDescent="0.2">
      <c r="A1752" t="s">
        <v>6172</v>
      </c>
      <c r="B1752" t="s">
        <v>6173</v>
      </c>
      <c r="C1752" t="s">
        <v>6174</v>
      </c>
      <c r="D1752">
        <v>1</v>
      </c>
      <c r="E1752" t="s">
        <v>401</v>
      </c>
      <c r="F1752" t="s">
        <v>13</v>
      </c>
      <c r="G1752" t="s">
        <v>6175</v>
      </c>
      <c r="H1752" s="3" t="s">
        <v>6176</v>
      </c>
      <c r="I1752" t="s">
        <v>62</v>
      </c>
      <c r="J1752" t="s">
        <v>6177</v>
      </c>
    </row>
    <row r="1753" spans="1:10" ht="16" x14ac:dyDescent="0.2">
      <c r="A1753" t="s">
        <v>6178</v>
      </c>
      <c r="B1753" t="s">
        <v>6179</v>
      </c>
      <c r="C1753" t="s">
        <v>6180</v>
      </c>
      <c r="D1753">
        <v>4</v>
      </c>
      <c r="E1753" t="s">
        <v>13</v>
      </c>
      <c r="F1753" t="s">
        <v>13</v>
      </c>
      <c r="G1753" t="s">
        <v>6181</v>
      </c>
      <c r="H1753" s="3" t="s">
        <v>6182</v>
      </c>
      <c r="I1753" t="s">
        <v>69</v>
      </c>
      <c r="J1753" t="s">
        <v>6183</v>
      </c>
    </row>
    <row r="1754" spans="1:10" ht="16" x14ac:dyDescent="0.2">
      <c r="A1754" t="s">
        <v>6184</v>
      </c>
      <c r="B1754" t="s">
        <v>6185</v>
      </c>
      <c r="C1754" t="s">
        <v>6186</v>
      </c>
      <c r="D1754">
        <v>1</v>
      </c>
      <c r="E1754" t="s">
        <v>401</v>
      </c>
      <c r="F1754" t="s">
        <v>13</v>
      </c>
      <c r="G1754" t="s">
        <v>6187</v>
      </c>
      <c r="H1754" s="3" t="s">
        <v>6188</v>
      </c>
      <c r="I1754" t="s">
        <v>62</v>
      </c>
      <c r="J1754" t="s">
        <v>6189</v>
      </c>
    </row>
    <row r="1755" spans="1:10" ht="16" x14ac:dyDescent="0.2">
      <c r="A1755" t="s">
        <v>6190</v>
      </c>
      <c r="B1755" t="s">
        <v>6191</v>
      </c>
      <c r="C1755" t="s">
        <v>6192</v>
      </c>
      <c r="D1755">
        <v>2</v>
      </c>
      <c r="E1755" t="s">
        <v>401</v>
      </c>
      <c r="F1755" t="s">
        <v>13</v>
      </c>
      <c r="G1755" t="s">
        <v>6187</v>
      </c>
      <c r="H1755" s="3" t="s">
        <v>6193</v>
      </c>
      <c r="I1755" t="s">
        <v>62</v>
      </c>
      <c r="J1755" t="s">
        <v>6194</v>
      </c>
    </row>
    <row r="1756" spans="1:10" ht="16" x14ac:dyDescent="0.2">
      <c r="A1756" t="s">
        <v>4407</v>
      </c>
      <c r="B1756" t="s">
        <v>6195</v>
      </c>
      <c r="C1756" t="s">
        <v>6196</v>
      </c>
      <c r="D1756">
        <v>2</v>
      </c>
      <c r="E1756" t="s">
        <v>401</v>
      </c>
      <c r="F1756" t="s">
        <v>13</v>
      </c>
      <c r="G1756" t="s">
        <v>6187</v>
      </c>
      <c r="H1756" s="3" t="s">
        <v>6188</v>
      </c>
      <c r="I1756" t="s">
        <v>62</v>
      </c>
      <c r="J1756" t="s">
        <v>4410</v>
      </c>
    </row>
    <row r="1757" spans="1:10" ht="16" x14ac:dyDescent="0.2">
      <c r="A1757" t="s">
        <v>6197</v>
      </c>
      <c r="B1757" t="s">
        <v>6198</v>
      </c>
      <c r="C1757" t="s">
        <v>6199</v>
      </c>
      <c r="D1757">
        <v>5</v>
      </c>
      <c r="E1757" t="s">
        <v>401</v>
      </c>
      <c r="F1757" t="s">
        <v>13</v>
      </c>
      <c r="G1757" t="s">
        <v>6187</v>
      </c>
      <c r="H1757" s="3" t="s">
        <v>6188</v>
      </c>
      <c r="I1757" t="s">
        <v>62</v>
      </c>
      <c r="J1757" t="s">
        <v>6200</v>
      </c>
    </row>
    <row r="1758" spans="1:10" ht="16" x14ac:dyDescent="0.2">
      <c r="A1758" t="s">
        <v>6201</v>
      </c>
      <c r="B1758" t="s">
        <v>6202</v>
      </c>
      <c r="C1758" t="s">
        <v>6203</v>
      </c>
      <c r="D1758">
        <v>3</v>
      </c>
      <c r="E1758" t="s">
        <v>13</v>
      </c>
      <c r="F1758" t="s">
        <v>13</v>
      </c>
      <c r="G1758" t="s">
        <v>6204</v>
      </c>
      <c r="H1758" s="3" t="s">
        <v>6205</v>
      </c>
      <c r="I1758" t="s">
        <v>315</v>
      </c>
      <c r="J1758" t="s">
        <v>6206</v>
      </c>
    </row>
    <row r="1759" spans="1:10" ht="16" x14ac:dyDescent="0.2">
      <c r="A1759" t="s">
        <v>6207</v>
      </c>
      <c r="B1759" t="s">
        <v>6208</v>
      </c>
      <c r="C1759" t="s">
        <v>6209</v>
      </c>
      <c r="D1759">
        <v>9</v>
      </c>
      <c r="E1759" t="s">
        <v>13</v>
      </c>
      <c r="F1759" t="s">
        <v>13</v>
      </c>
      <c r="G1759" t="s">
        <v>6210</v>
      </c>
      <c r="H1759" s="3" t="s">
        <v>6211</v>
      </c>
      <c r="I1759" t="s">
        <v>817</v>
      </c>
      <c r="J1759" t="s">
        <v>6212</v>
      </c>
    </row>
    <row r="1760" spans="1:10" ht="16" x14ac:dyDescent="0.2">
      <c r="A1760" t="s">
        <v>6213</v>
      </c>
      <c r="B1760" t="s">
        <v>6208</v>
      </c>
      <c r="C1760" t="s">
        <v>6209</v>
      </c>
      <c r="D1760">
        <v>5</v>
      </c>
      <c r="E1760" t="s">
        <v>13</v>
      </c>
      <c r="F1760" t="s">
        <v>13</v>
      </c>
      <c r="G1760" t="s">
        <v>6210</v>
      </c>
      <c r="H1760" s="3" t="s">
        <v>6211</v>
      </c>
      <c r="I1760" t="s">
        <v>817</v>
      </c>
      <c r="J1760" t="s">
        <v>6214</v>
      </c>
    </row>
    <row r="1761" spans="1:10" ht="16" x14ac:dyDescent="0.2">
      <c r="A1761" t="s">
        <v>6215</v>
      </c>
      <c r="B1761" t="s">
        <v>1543</v>
      </c>
      <c r="C1761" t="s">
        <v>1544</v>
      </c>
      <c r="D1761">
        <v>2</v>
      </c>
      <c r="E1761" t="s">
        <v>13</v>
      </c>
      <c r="F1761" t="s">
        <v>13</v>
      </c>
      <c r="G1761" t="s">
        <v>6216</v>
      </c>
      <c r="H1761" s="3" t="s">
        <v>6217</v>
      </c>
      <c r="I1761" t="s">
        <v>1540</v>
      </c>
      <c r="J1761" t="s">
        <v>6218</v>
      </c>
    </row>
    <row r="1762" spans="1:10" ht="16" x14ac:dyDescent="0.2">
      <c r="A1762" t="s">
        <v>6219</v>
      </c>
      <c r="B1762" t="s">
        <v>6220</v>
      </c>
      <c r="C1762" t="s">
        <v>6221</v>
      </c>
      <c r="D1762">
        <v>3</v>
      </c>
      <c r="E1762" t="s">
        <v>1246</v>
      </c>
      <c r="F1762" t="s">
        <v>13</v>
      </c>
      <c r="G1762" t="s">
        <v>6222</v>
      </c>
      <c r="H1762" s="3" t="s">
        <v>6223</v>
      </c>
      <c r="I1762" t="s">
        <v>106</v>
      </c>
      <c r="J1762" t="s">
        <v>6224</v>
      </c>
    </row>
    <row r="1763" spans="1:10" ht="16" x14ac:dyDescent="0.2">
      <c r="A1763" t="s">
        <v>6225</v>
      </c>
      <c r="B1763" t="s">
        <v>6226</v>
      </c>
      <c r="C1763" t="s">
        <v>6227</v>
      </c>
      <c r="D1763">
        <v>5</v>
      </c>
      <c r="E1763" t="s">
        <v>1246</v>
      </c>
      <c r="F1763" t="s">
        <v>13</v>
      </c>
      <c r="G1763" t="s">
        <v>6222</v>
      </c>
      <c r="H1763" s="3" t="s">
        <v>6223</v>
      </c>
      <c r="I1763" t="s">
        <v>106</v>
      </c>
      <c r="J1763" t="s">
        <v>6228</v>
      </c>
    </row>
    <row r="1764" spans="1:10" ht="16" x14ac:dyDescent="0.2">
      <c r="A1764" t="s">
        <v>5554</v>
      </c>
      <c r="B1764" t="s">
        <v>6229</v>
      </c>
      <c r="C1764" t="s">
        <v>6230</v>
      </c>
      <c r="D1764">
        <v>2</v>
      </c>
      <c r="E1764" t="s">
        <v>1246</v>
      </c>
      <c r="F1764" t="s">
        <v>13</v>
      </c>
      <c r="G1764" t="s">
        <v>6222</v>
      </c>
      <c r="H1764" s="3" t="s">
        <v>6223</v>
      </c>
      <c r="I1764" t="s">
        <v>106</v>
      </c>
      <c r="J1764" t="s">
        <v>5556</v>
      </c>
    </row>
    <row r="1765" spans="1:10" ht="16" x14ac:dyDescent="0.2">
      <c r="A1765" t="s">
        <v>6231</v>
      </c>
      <c r="B1765" t="s">
        <v>6232</v>
      </c>
      <c r="C1765" t="s">
        <v>6233</v>
      </c>
      <c r="D1765">
        <v>5</v>
      </c>
      <c r="E1765" t="s">
        <v>1246</v>
      </c>
      <c r="F1765" t="s">
        <v>13</v>
      </c>
      <c r="G1765" t="s">
        <v>6222</v>
      </c>
      <c r="H1765" s="3" t="s">
        <v>6234</v>
      </c>
      <c r="I1765" t="s">
        <v>106</v>
      </c>
      <c r="J1765" t="s">
        <v>6235</v>
      </c>
    </row>
    <row r="1766" spans="1:10" ht="16" x14ac:dyDescent="0.2">
      <c r="A1766" t="s">
        <v>5552</v>
      </c>
      <c r="B1766" t="s">
        <v>6236</v>
      </c>
      <c r="C1766" t="s">
        <v>6237</v>
      </c>
      <c r="D1766">
        <v>2</v>
      </c>
      <c r="E1766" t="s">
        <v>1246</v>
      </c>
      <c r="F1766" t="s">
        <v>13</v>
      </c>
      <c r="G1766" t="s">
        <v>6222</v>
      </c>
      <c r="H1766" s="3" t="s">
        <v>6238</v>
      </c>
      <c r="I1766" t="s">
        <v>106</v>
      </c>
      <c r="J1766" t="s">
        <v>5553</v>
      </c>
    </row>
    <row r="1767" spans="1:10" ht="16" x14ac:dyDescent="0.2">
      <c r="A1767" t="s">
        <v>6239</v>
      </c>
      <c r="B1767" t="s">
        <v>6240</v>
      </c>
      <c r="C1767" t="s">
        <v>6241</v>
      </c>
      <c r="D1767">
        <v>2</v>
      </c>
      <c r="E1767" t="s">
        <v>1246</v>
      </c>
      <c r="F1767" t="s">
        <v>13</v>
      </c>
      <c r="G1767" t="s">
        <v>6222</v>
      </c>
      <c r="H1767" s="3" t="s">
        <v>6242</v>
      </c>
      <c r="I1767" t="s">
        <v>106</v>
      </c>
      <c r="J1767" t="s">
        <v>6243</v>
      </c>
    </row>
    <row r="1768" spans="1:10" ht="16" x14ac:dyDescent="0.2">
      <c r="A1768" t="s">
        <v>6231</v>
      </c>
      <c r="B1768" t="s">
        <v>6244</v>
      </c>
      <c r="C1768" t="s">
        <v>6245</v>
      </c>
      <c r="D1768">
        <v>6</v>
      </c>
      <c r="E1768" t="s">
        <v>1246</v>
      </c>
      <c r="F1768" t="s">
        <v>13</v>
      </c>
      <c r="G1768" t="s">
        <v>6222</v>
      </c>
      <c r="H1768" s="3" t="s">
        <v>6234</v>
      </c>
      <c r="I1768" t="s">
        <v>106</v>
      </c>
      <c r="J1768" t="s">
        <v>6235</v>
      </c>
    </row>
    <row r="1769" spans="1:10" ht="16" x14ac:dyDescent="0.2">
      <c r="A1769" t="s">
        <v>6246</v>
      </c>
      <c r="B1769" t="s">
        <v>6247</v>
      </c>
      <c r="C1769" t="s">
        <v>6248</v>
      </c>
      <c r="D1769">
        <v>7</v>
      </c>
      <c r="E1769" t="s">
        <v>1246</v>
      </c>
      <c r="F1769" t="s">
        <v>13</v>
      </c>
      <c r="G1769" t="s">
        <v>6222</v>
      </c>
      <c r="H1769" s="3" t="s">
        <v>6223</v>
      </c>
      <c r="I1769" t="s">
        <v>106</v>
      </c>
      <c r="J1769" t="s">
        <v>6249</v>
      </c>
    </row>
    <row r="1770" spans="1:10" ht="16" x14ac:dyDescent="0.2">
      <c r="A1770" t="s">
        <v>6231</v>
      </c>
      <c r="B1770" t="s">
        <v>6250</v>
      </c>
      <c r="C1770" t="s">
        <v>6251</v>
      </c>
      <c r="D1770">
        <v>3</v>
      </c>
      <c r="E1770" t="s">
        <v>1246</v>
      </c>
      <c r="F1770" t="s">
        <v>13</v>
      </c>
      <c r="G1770" t="s">
        <v>6222</v>
      </c>
      <c r="H1770" s="3" t="s">
        <v>6234</v>
      </c>
      <c r="I1770" t="s">
        <v>106</v>
      </c>
      <c r="J1770" t="s">
        <v>6235</v>
      </c>
    </row>
    <row r="1771" spans="1:10" ht="16" x14ac:dyDescent="0.2">
      <c r="A1771" t="s">
        <v>6252</v>
      </c>
      <c r="B1771" t="s">
        <v>6253</v>
      </c>
      <c r="C1771" t="s">
        <v>6254</v>
      </c>
      <c r="D1771">
        <v>1</v>
      </c>
      <c r="E1771" t="s">
        <v>1246</v>
      </c>
      <c r="F1771" t="s">
        <v>13</v>
      </c>
      <c r="G1771" t="s">
        <v>6222</v>
      </c>
      <c r="H1771" s="3" t="s">
        <v>6223</v>
      </c>
      <c r="I1771" t="s">
        <v>106</v>
      </c>
      <c r="J1771" t="s">
        <v>6255</v>
      </c>
    </row>
    <row r="1772" spans="1:10" ht="16" x14ac:dyDescent="0.2">
      <c r="A1772" t="s">
        <v>6256</v>
      </c>
      <c r="B1772" t="s">
        <v>6257</v>
      </c>
      <c r="C1772" t="s">
        <v>6258</v>
      </c>
      <c r="D1772">
        <v>2</v>
      </c>
      <c r="E1772" t="s">
        <v>1246</v>
      </c>
      <c r="F1772" t="s">
        <v>13</v>
      </c>
      <c r="G1772" t="s">
        <v>6222</v>
      </c>
      <c r="H1772" s="3" t="s">
        <v>6223</v>
      </c>
      <c r="I1772" t="s">
        <v>106</v>
      </c>
      <c r="J1772" t="s">
        <v>6259</v>
      </c>
    </row>
    <row r="1773" spans="1:10" ht="16" x14ac:dyDescent="0.2">
      <c r="A1773" t="s">
        <v>6219</v>
      </c>
      <c r="B1773" t="s">
        <v>6260</v>
      </c>
      <c r="C1773" t="s">
        <v>6261</v>
      </c>
      <c r="D1773">
        <v>4</v>
      </c>
      <c r="E1773" t="s">
        <v>1246</v>
      </c>
      <c r="F1773" t="s">
        <v>13</v>
      </c>
      <c r="G1773" t="s">
        <v>6222</v>
      </c>
      <c r="H1773" s="3" t="s">
        <v>6223</v>
      </c>
      <c r="I1773" t="s">
        <v>106</v>
      </c>
      <c r="J1773" t="s">
        <v>6224</v>
      </c>
    </row>
    <row r="1774" spans="1:10" ht="16" x14ac:dyDescent="0.2">
      <c r="A1774" t="s">
        <v>6256</v>
      </c>
      <c r="B1774" t="s">
        <v>6262</v>
      </c>
      <c r="C1774" t="s">
        <v>6263</v>
      </c>
      <c r="D1774">
        <v>1</v>
      </c>
      <c r="E1774" t="s">
        <v>1246</v>
      </c>
      <c r="F1774" t="s">
        <v>13</v>
      </c>
      <c r="G1774" t="s">
        <v>6222</v>
      </c>
      <c r="H1774" s="3" t="s">
        <v>6223</v>
      </c>
      <c r="I1774" t="s">
        <v>106</v>
      </c>
      <c r="J1774" t="s">
        <v>6259</v>
      </c>
    </row>
    <row r="1775" spans="1:10" ht="16" x14ac:dyDescent="0.2">
      <c r="A1775" t="s">
        <v>6252</v>
      </c>
      <c r="B1775" t="s">
        <v>6264</v>
      </c>
      <c r="C1775" t="s">
        <v>6265</v>
      </c>
      <c r="D1775">
        <v>3</v>
      </c>
      <c r="E1775" t="s">
        <v>1246</v>
      </c>
      <c r="F1775" t="s">
        <v>13</v>
      </c>
      <c r="G1775" t="s">
        <v>6222</v>
      </c>
      <c r="H1775" s="3" t="s">
        <v>6223</v>
      </c>
      <c r="I1775" t="s">
        <v>106</v>
      </c>
      <c r="J1775" t="s">
        <v>6255</v>
      </c>
    </row>
    <row r="1776" spans="1:10" ht="16" x14ac:dyDescent="0.2">
      <c r="A1776" t="s">
        <v>6252</v>
      </c>
      <c r="B1776" t="s">
        <v>6266</v>
      </c>
      <c r="C1776" t="s">
        <v>6267</v>
      </c>
      <c r="D1776">
        <v>6</v>
      </c>
      <c r="E1776" t="s">
        <v>1246</v>
      </c>
      <c r="F1776" t="s">
        <v>13</v>
      </c>
      <c r="G1776" t="s">
        <v>6222</v>
      </c>
      <c r="H1776" s="3" t="s">
        <v>6223</v>
      </c>
      <c r="I1776" t="s">
        <v>106</v>
      </c>
      <c r="J1776" t="s">
        <v>6255</v>
      </c>
    </row>
    <row r="1777" spans="1:10" ht="16" x14ac:dyDescent="0.2">
      <c r="A1777" t="s">
        <v>6268</v>
      </c>
      <c r="B1777" t="s">
        <v>6269</v>
      </c>
      <c r="C1777" t="s">
        <v>6270</v>
      </c>
      <c r="D1777">
        <v>1</v>
      </c>
      <c r="E1777" t="s">
        <v>1246</v>
      </c>
      <c r="F1777" t="s">
        <v>13</v>
      </c>
      <c r="G1777" t="s">
        <v>6222</v>
      </c>
      <c r="H1777" s="3" t="s">
        <v>6271</v>
      </c>
      <c r="I1777" t="s">
        <v>106</v>
      </c>
      <c r="J1777" t="s">
        <v>6272</v>
      </c>
    </row>
    <row r="1778" spans="1:10" ht="16" x14ac:dyDescent="0.2">
      <c r="A1778" t="s">
        <v>6219</v>
      </c>
      <c r="B1778" t="s">
        <v>6273</v>
      </c>
      <c r="C1778" t="s">
        <v>6274</v>
      </c>
      <c r="D1778">
        <v>2</v>
      </c>
      <c r="E1778" t="s">
        <v>1246</v>
      </c>
      <c r="F1778" t="s">
        <v>13</v>
      </c>
      <c r="G1778" t="s">
        <v>6222</v>
      </c>
      <c r="H1778" s="3" t="s">
        <v>6223</v>
      </c>
      <c r="I1778" t="s">
        <v>106</v>
      </c>
      <c r="J1778" t="s">
        <v>6224</v>
      </c>
    </row>
    <row r="1779" spans="1:10" ht="16" x14ac:dyDescent="0.2">
      <c r="A1779" t="s">
        <v>6252</v>
      </c>
      <c r="B1779" t="s">
        <v>6275</v>
      </c>
      <c r="C1779" t="s">
        <v>6276</v>
      </c>
      <c r="D1779">
        <v>5</v>
      </c>
      <c r="E1779" t="s">
        <v>1246</v>
      </c>
      <c r="F1779" t="s">
        <v>13</v>
      </c>
      <c r="G1779" t="s">
        <v>6222</v>
      </c>
      <c r="H1779" s="3" t="s">
        <v>6223</v>
      </c>
      <c r="I1779" t="s">
        <v>106</v>
      </c>
      <c r="J1779" t="s">
        <v>6255</v>
      </c>
    </row>
    <row r="1780" spans="1:10" ht="16" x14ac:dyDescent="0.2">
      <c r="A1780" t="s">
        <v>6277</v>
      </c>
      <c r="B1780" t="s">
        <v>6278</v>
      </c>
      <c r="C1780" t="s">
        <v>6279</v>
      </c>
      <c r="D1780">
        <v>1</v>
      </c>
      <c r="E1780" t="s">
        <v>1246</v>
      </c>
      <c r="F1780" t="s">
        <v>13</v>
      </c>
      <c r="G1780" t="s">
        <v>6222</v>
      </c>
      <c r="H1780" s="3" t="s">
        <v>6280</v>
      </c>
      <c r="I1780" t="s">
        <v>106</v>
      </c>
      <c r="J1780" t="s">
        <v>6281</v>
      </c>
    </row>
    <row r="1781" spans="1:10" ht="16" x14ac:dyDescent="0.2">
      <c r="A1781" t="s">
        <v>6282</v>
      </c>
      <c r="B1781" t="s">
        <v>6283</v>
      </c>
      <c r="C1781" t="s">
        <v>6284</v>
      </c>
      <c r="D1781">
        <v>1</v>
      </c>
      <c r="E1781" t="s">
        <v>1246</v>
      </c>
      <c r="F1781" t="s">
        <v>13</v>
      </c>
      <c r="G1781" t="s">
        <v>6222</v>
      </c>
      <c r="H1781" s="3" t="s">
        <v>6271</v>
      </c>
      <c r="I1781" t="s">
        <v>106</v>
      </c>
      <c r="J1781" t="s">
        <v>6285</v>
      </c>
    </row>
    <row r="1782" spans="1:10" ht="16" x14ac:dyDescent="0.2">
      <c r="A1782" t="s">
        <v>6277</v>
      </c>
      <c r="B1782" t="s">
        <v>6286</v>
      </c>
      <c r="C1782" t="s">
        <v>6287</v>
      </c>
      <c r="D1782">
        <v>3</v>
      </c>
      <c r="E1782" t="s">
        <v>1246</v>
      </c>
      <c r="F1782" t="s">
        <v>13</v>
      </c>
      <c r="G1782" t="s">
        <v>6222</v>
      </c>
      <c r="H1782" s="3" t="s">
        <v>6280</v>
      </c>
      <c r="I1782" t="s">
        <v>106</v>
      </c>
      <c r="J1782" t="s">
        <v>6281</v>
      </c>
    </row>
    <row r="1783" spans="1:10" ht="16" x14ac:dyDescent="0.2">
      <c r="A1783" t="s">
        <v>6288</v>
      </c>
      <c r="B1783" t="s">
        <v>6289</v>
      </c>
      <c r="C1783" t="s">
        <v>6290</v>
      </c>
      <c r="D1783">
        <v>1</v>
      </c>
      <c r="E1783" t="s">
        <v>1246</v>
      </c>
      <c r="F1783" t="s">
        <v>13</v>
      </c>
      <c r="G1783" t="s">
        <v>6222</v>
      </c>
      <c r="H1783" s="3" t="s">
        <v>6223</v>
      </c>
      <c r="I1783" t="s">
        <v>106</v>
      </c>
      <c r="J1783" t="s">
        <v>6291</v>
      </c>
    </row>
    <row r="1784" spans="1:10" ht="16" x14ac:dyDescent="0.2">
      <c r="A1784" t="s">
        <v>6252</v>
      </c>
      <c r="B1784" t="s">
        <v>6257</v>
      </c>
      <c r="C1784" t="s">
        <v>6258</v>
      </c>
      <c r="D1784">
        <v>2</v>
      </c>
      <c r="E1784" t="s">
        <v>1246</v>
      </c>
      <c r="F1784" t="s">
        <v>13</v>
      </c>
      <c r="G1784" t="s">
        <v>6222</v>
      </c>
      <c r="H1784" s="3" t="s">
        <v>6223</v>
      </c>
      <c r="I1784" t="s">
        <v>106</v>
      </c>
      <c r="J1784" t="s">
        <v>6255</v>
      </c>
    </row>
    <row r="1785" spans="1:10" ht="16" x14ac:dyDescent="0.2">
      <c r="A1785" t="s">
        <v>6256</v>
      </c>
      <c r="B1785" t="s">
        <v>6292</v>
      </c>
      <c r="C1785" t="s">
        <v>6293</v>
      </c>
      <c r="D1785">
        <v>3</v>
      </c>
      <c r="E1785" t="s">
        <v>1246</v>
      </c>
      <c r="F1785" t="s">
        <v>13</v>
      </c>
      <c r="G1785" t="s">
        <v>6222</v>
      </c>
      <c r="H1785" s="3" t="s">
        <v>6223</v>
      </c>
      <c r="I1785" t="s">
        <v>106</v>
      </c>
      <c r="J1785" t="s">
        <v>6259</v>
      </c>
    </row>
    <row r="1786" spans="1:10" ht="16" x14ac:dyDescent="0.2">
      <c r="A1786" t="s">
        <v>6294</v>
      </c>
      <c r="B1786" t="s">
        <v>6295</v>
      </c>
      <c r="C1786" t="s">
        <v>6296</v>
      </c>
      <c r="D1786">
        <v>3</v>
      </c>
      <c r="E1786" t="s">
        <v>1246</v>
      </c>
      <c r="F1786" t="s">
        <v>13</v>
      </c>
      <c r="G1786" t="s">
        <v>6222</v>
      </c>
      <c r="H1786" s="3" t="s">
        <v>6223</v>
      </c>
      <c r="I1786" t="s">
        <v>106</v>
      </c>
      <c r="J1786" t="s">
        <v>6297</v>
      </c>
    </row>
    <row r="1787" spans="1:10" ht="16" x14ac:dyDescent="0.2">
      <c r="A1787" t="s">
        <v>6298</v>
      </c>
      <c r="B1787" t="s">
        <v>6299</v>
      </c>
      <c r="C1787" t="s">
        <v>6300</v>
      </c>
      <c r="D1787">
        <v>1</v>
      </c>
      <c r="E1787" t="s">
        <v>1246</v>
      </c>
      <c r="F1787" t="s">
        <v>13</v>
      </c>
      <c r="G1787" t="s">
        <v>6222</v>
      </c>
      <c r="H1787" s="3" t="s">
        <v>6280</v>
      </c>
      <c r="I1787" t="s">
        <v>106</v>
      </c>
      <c r="J1787" t="s">
        <v>6301</v>
      </c>
    </row>
    <row r="1788" spans="1:10" ht="16" x14ac:dyDescent="0.2">
      <c r="A1788" t="s">
        <v>6302</v>
      </c>
      <c r="B1788" t="s">
        <v>6303</v>
      </c>
      <c r="C1788" t="s">
        <v>6304</v>
      </c>
      <c r="D1788">
        <v>3</v>
      </c>
      <c r="E1788" t="s">
        <v>1246</v>
      </c>
      <c r="F1788" t="s">
        <v>13</v>
      </c>
      <c r="G1788" t="s">
        <v>6222</v>
      </c>
      <c r="H1788" s="3" t="s">
        <v>6305</v>
      </c>
      <c r="I1788" t="s">
        <v>106</v>
      </c>
      <c r="J1788" t="s">
        <v>6306</v>
      </c>
    </row>
    <row r="1789" spans="1:10" ht="32" x14ac:dyDescent="0.2">
      <c r="A1789" t="s">
        <v>6219</v>
      </c>
      <c r="B1789" t="s">
        <v>6307</v>
      </c>
      <c r="C1789" t="s">
        <v>6308</v>
      </c>
      <c r="D1789">
        <v>1</v>
      </c>
      <c r="E1789" t="s">
        <v>1246</v>
      </c>
      <c r="F1789" t="s">
        <v>13</v>
      </c>
      <c r="G1789" t="s">
        <v>6222</v>
      </c>
      <c r="H1789" s="3" t="s">
        <v>6309</v>
      </c>
      <c r="I1789" t="s">
        <v>106</v>
      </c>
      <c r="J1789" t="s">
        <v>6224</v>
      </c>
    </row>
    <row r="1790" spans="1:10" ht="16" x14ac:dyDescent="0.2">
      <c r="A1790" t="s">
        <v>5552</v>
      </c>
      <c r="B1790" t="s">
        <v>6310</v>
      </c>
      <c r="C1790" t="s">
        <v>6311</v>
      </c>
      <c r="D1790">
        <v>1</v>
      </c>
      <c r="E1790" t="s">
        <v>1246</v>
      </c>
      <c r="F1790" t="s">
        <v>13</v>
      </c>
      <c r="G1790" t="s">
        <v>6222</v>
      </c>
      <c r="H1790" s="3" t="s">
        <v>6312</v>
      </c>
      <c r="I1790" t="s">
        <v>106</v>
      </c>
      <c r="J1790" t="s">
        <v>5553</v>
      </c>
    </row>
    <row r="1791" spans="1:10" ht="16" x14ac:dyDescent="0.2">
      <c r="A1791" t="s">
        <v>6288</v>
      </c>
      <c r="B1791" t="s">
        <v>6313</v>
      </c>
      <c r="C1791" t="s">
        <v>6314</v>
      </c>
      <c r="D1791">
        <v>2</v>
      </c>
      <c r="E1791" t="s">
        <v>1246</v>
      </c>
      <c r="F1791" t="s">
        <v>13</v>
      </c>
      <c r="G1791" t="s">
        <v>6222</v>
      </c>
      <c r="H1791" s="3" t="s">
        <v>6223</v>
      </c>
      <c r="I1791" t="s">
        <v>106</v>
      </c>
      <c r="J1791" t="s">
        <v>6291</v>
      </c>
    </row>
    <row r="1792" spans="1:10" ht="16" x14ac:dyDescent="0.2">
      <c r="A1792" t="s">
        <v>6315</v>
      </c>
      <c r="B1792" t="s">
        <v>6303</v>
      </c>
      <c r="C1792" t="s">
        <v>6304</v>
      </c>
      <c r="D1792">
        <v>1</v>
      </c>
      <c r="E1792" t="s">
        <v>1246</v>
      </c>
      <c r="F1792" t="s">
        <v>13</v>
      </c>
      <c r="G1792" t="s">
        <v>6222</v>
      </c>
      <c r="H1792" s="3" t="s">
        <v>6271</v>
      </c>
      <c r="I1792" t="s">
        <v>106</v>
      </c>
      <c r="J1792" t="s">
        <v>6316</v>
      </c>
    </row>
    <row r="1793" spans="1:10" ht="16" x14ac:dyDescent="0.2">
      <c r="A1793" t="s">
        <v>6268</v>
      </c>
      <c r="B1793" t="s">
        <v>6317</v>
      </c>
      <c r="C1793" t="s">
        <v>6318</v>
      </c>
      <c r="D1793">
        <v>3</v>
      </c>
      <c r="E1793" t="s">
        <v>1246</v>
      </c>
      <c r="F1793" t="s">
        <v>13</v>
      </c>
      <c r="G1793" t="s">
        <v>6222</v>
      </c>
      <c r="H1793" s="3" t="s">
        <v>6238</v>
      </c>
      <c r="I1793" t="s">
        <v>106</v>
      </c>
      <c r="J1793" t="s">
        <v>6272</v>
      </c>
    </row>
    <row r="1794" spans="1:10" ht="16" x14ac:dyDescent="0.2">
      <c r="A1794" t="s">
        <v>6319</v>
      </c>
      <c r="B1794" t="s">
        <v>6295</v>
      </c>
      <c r="C1794" t="s">
        <v>6296</v>
      </c>
      <c r="D1794">
        <v>2</v>
      </c>
      <c r="E1794" t="s">
        <v>1246</v>
      </c>
      <c r="F1794" t="s">
        <v>13</v>
      </c>
      <c r="G1794" t="s">
        <v>6222</v>
      </c>
      <c r="H1794" s="3" t="s">
        <v>6223</v>
      </c>
      <c r="I1794" t="s">
        <v>106</v>
      </c>
      <c r="J1794" t="s">
        <v>6320</v>
      </c>
    </row>
    <row r="1795" spans="1:10" ht="16" x14ac:dyDescent="0.2">
      <c r="A1795" t="s">
        <v>4035</v>
      </c>
      <c r="B1795" t="s">
        <v>6321</v>
      </c>
      <c r="C1795" t="s">
        <v>6322</v>
      </c>
      <c r="D1795">
        <v>4</v>
      </c>
      <c r="E1795" t="s">
        <v>1246</v>
      </c>
      <c r="F1795" t="s">
        <v>13</v>
      </c>
      <c r="G1795" t="s">
        <v>6222</v>
      </c>
      <c r="H1795" s="3" t="s">
        <v>6223</v>
      </c>
      <c r="I1795" t="s">
        <v>106</v>
      </c>
      <c r="J1795" t="s">
        <v>4040</v>
      </c>
    </row>
    <row r="1796" spans="1:10" ht="16" x14ac:dyDescent="0.2">
      <c r="A1796" t="s">
        <v>5552</v>
      </c>
      <c r="B1796" t="s">
        <v>6299</v>
      </c>
      <c r="C1796" t="s">
        <v>6300</v>
      </c>
      <c r="D1796">
        <v>3</v>
      </c>
      <c r="E1796" t="s">
        <v>1246</v>
      </c>
      <c r="F1796" t="s">
        <v>13</v>
      </c>
      <c r="G1796" t="s">
        <v>6222</v>
      </c>
      <c r="H1796" s="3" t="s">
        <v>6312</v>
      </c>
      <c r="I1796" t="s">
        <v>106</v>
      </c>
      <c r="J1796" t="s">
        <v>5553</v>
      </c>
    </row>
    <row r="1797" spans="1:10" ht="16" x14ac:dyDescent="0.2">
      <c r="A1797" t="s">
        <v>5552</v>
      </c>
      <c r="B1797" t="s">
        <v>6323</v>
      </c>
      <c r="C1797" t="s">
        <v>6324</v>
      </c>
      <c r="D1797">
        <v>4</v>
      </c>
      <c r="E1797" t="s">
        <v>1246</v>
      </c>
      <c r="F1797" t="s">
        <v>13</v>
      </c>
      <c r="G1797" t="s">
        <v>6222</v>
      </c>
      <c r="H1797" s="3" t="s">
        <v>6312</v>
      </c>
      <c r="I1797" t="s">
        <v>106</v>
      </c>
      <c r="J1797" t="s">
        <v>5553</v>
      </c>
    </row>
    <row r="1798" spans="1:10" ht="16" x14ac:dyDescent="0.2">
      <c r="A1798" t="s">
        <v>5552</v>
      </c>
      <c r="B1798" t="s">
        <v>6325</v>
      </c>
      <c r="C1798" t="s">
        <v>6326</v>
      </c>
      <c r="D1798">
        <v>5</v>
      </c>
      <c r="E1798" t="s">
        <v>1246</v>
      </c>
      <c r="F1798" t="s">
        <v>13</v>
      </c>
      <c r="G1798" t="s">
        <v>6222</v>
      </c>
      <c r="H1798" s="3" t="s">
        <v>6312</v>
      </c>
      <c r="I1798" t="s">
        <v>106</v>
      </c>
      <c r="J1798" t="s">
        <v>5553</v>
      </c>
    </row>
    <row r="1799" spans="1:10" ht="16" x14ac:dyDescent="0.2">
      <c r="A1799" t="s">
        <v>6268</v>
      </c>
      <c r="B1799" t="s">
        <v>6327</v>
      </c>
      <c r="C1799" t="s">
        <v>6328</v>
      </c>
      <c r="D1799">
        <v>2</v>
      </c>
      <c r="E1799" t="s">
        <v>1246</v>
      </c>
      <c r="F1799" t="s">
        <v>13</v>
      </c>
      <c r="G1799" t="s">
        <v>6222</v>
      </c>
      <c r="H1799" s="3" t="s">
        <v>6238</v>
      </c>
      <c r="I1799" t="s">
        <v>106</v>
      </c>
      <c r="J1799" t="s">
        <v>6272</v>
      </c>
    </row>
    <row r="1800" spans="1:10" ht="16" x14ac:dyDescent="0.2">
      <c r="A1800" t="s">
        <v>6277</v>
      </c>
      <c r="B1800" t="s">
        <v>6329</v>
      </c>
      <c r="C1800" t="s">
        <v>6330</v>
      </c>
      <c r="D1800">
        <v>2</v>
      </c>
      <c r="E1800" t="s">
        <v>1246</v>
      </c>
      <c r="F1800" t="s">
        <v>13</v>
      </c>
      <c r="G1800" t="s">
        <v>6222</v>
      </c>
      <c r="H1800" s="3" t="s">
        <v>6280</v>
      </c>
      <c r="I1800" t="s">
        <v>106</v>
      </c>
      <c r="J1800" t="s">
        <v>6281</v>
      </c>
    </row>
    <row r="1801" spans="1:10" ht="16" x14ac:dyDescent="0.2">
      <c r="A1801" t="s">
        <v>6277</v>
      </c>
      <c r="B1801" t="s">
        <v>6303</v>
      </c>
      <c r="C1801" t="s">
        <v>6304</v>
      </c>
      <c r="D1801">
        <v>4</v>
      </c>
      <c r="E1801" t="s">
        <v>1246</v>
      </c>
      <c r="F1801" t="s">
        <v>13</v>
      </c>
      <c r="G1801" t="s">
        <v>6222</v>
      </c>
      <c r="H1801" s="3" t="s">
        <v>6280</v>
      </c>
      <c r="I1801" t="s">
        <v>106</v>
      </c>
      <c r="J1801" t="s">
        <v>6281</v>
      </c>
    </row>
    <row r="1802" spans="1:10" ht="16" x14ac:dyDescent="0.2">
      <c r="A1802" t="s">
        <v>6231</v>
      </c>
      <c r="B1802" t="s">
        <v>6331</v>
      </c>
      <c r="C1802" t="s">
        <v>6332</v>
      </c>
      <c r="D1802">
        <v>2</v>
      </c>
      <c r="E1802" t="s">
        <v>1246</v>
      </c>
      <c r="F1802" t="s">
        <v>13</v>
      </c>
      <c r="G1802" t="s">
        <v>6222</v>
      </c>
      <c r="H1802" s="3" t="s">
        <v>6234</v>
      </c>
      <c r="I1802" t="s">
        <v>106</v>
      </c>
      <c r="J1802" t="s">
        <v>6235</v>
      </c>
    </row>
    <row r="1803" spans="1:10" ht="16" x14ac:dyDescent="0.2">
      <c r="A1803" t="s">
        <v>6282</v>
      </c>
      <c r="B1803" t="s">
        <v>6333</v>
      </c>
      <c r="C1803" t="s">
        <v>6334</v>
      </c>
      <c r="D1803">
        <v>2</v>
      </c>
      <c r="E1803" t="s">
        <v>1246</v>
      </c>
      <c r="F1803" t="s">
        <v>13</v>
      </c>
      <c r="G1803" t="s">
        <v>6222</v>
      </c>
      <c r="H1803" s="3" t="s">
        <v>6271</v>
      </c>
      <c r="I1803" t="s">
        <v>106</v>
      </c>
      <c r="J1803" t="s">
        <v>6285</v>
      </c>
    </row>
    <row r="1804" spans="1:10" ht="16" x14ac:dyDescent="0.2">
      <c r="A1804" t="s">
        <v>6302</v>
      </c>
      <c r="B1804" t="s">
        <v>6335</v>
      </c>
      <c r="C1804" t="s">
        <v>6336</v>
      </c>
      <c r="D1804">
        <v>4</v>
      </c>
      <c r="E1804" t="s">
        <v>1246</v>
      </c>
      <c r="F1804" t="s">
        <v>13</v>
      </c>
      <c r="G1804" t="s">
        <v>6222</v>
      </c>
      <c r="H1804" s="3" t="s">
        <v>6305</v>
      </c>
      <c r="I1804" t="s">
        <v>106</v>
      </c>
      <c r="J1804" t="s">
        <v>6306</v>
      </c>
    </row>
    <row r="1805" spans="1:10" ht="16" x14ac:dyDescent="0.2">
      <c r="A1805" t="s">
        <v>6282</v>
      </c>
      <c r="B1805" t="s">
        <v>6286</v>
      </c>
      <c r="C1805" t="s">
        <v>6337</v>
      </c>
      <c r="D1805">
        <v>3</v>
      </c>
      <c r="E1805" t="s">
        <v>1246</v>
      </c>
      <c r="F1805" t="s">
        <v>13</v>
      </c>
      <c r="G1805" t="s">
        <v>6222</v>
      </c>
      <c r="H1805" s="3" t="s">
        <v>6271</v>
      </c>
      <c r="I1805" t="s">
        <v>106</v>
      </c>
      <c r="J1805" t="s">
        <v>6285</v>
      </c>
    </row>
    <row r="1806" spans="1:10" ht="16" x14ac:dyDescent="0.2">
      <c r="A1806" t="s">
        <v>6282</v>
      </c>
      <c r="B1806" t="s">
        <v>6335</v>
      </c>
      <c r="C1806" t="s">
        <v>6336</v>
      </c>
      <c r="D1806">
        <v>4</v>
      </c>
      <c r="E1806" t="s">
        <v>1246</v>
      </c>
      <c r="F1806" t="s">
        <v>13</v>
      </c>
      <c r="G1806" t="s">
        <v>6222</v>
      </c>
      <c r="H1806" s="3" t="s">
        <v>6271</v>
      </c>
      <c r="I1806" t="s">
        <v>106</v>
      </c>
      <c r="J1806" t="s">
        <v>6285</v>
      </c>
    </row>
    <row r="1807" spans="1:10" ht="16" x14ac:dyDescent="0.2">
      <c r="A1807" t="s">
        <v>6338</v>
      </c>
      <c r="B1807" t="s">
        <v>6339</v>
      </c>
      <c r="C1807" t="s">
        <v>6340</v>
      </c>
      <c r="D1807">
        <v>3</v>
      </c>
      <c r="E1807" t="s">
        <v>1246</v>
      </c>
      <c r="F1807" t="s">
        <v>13</v>
      </c>
      <c r="G1807" t="s">
        <v>6222</v>
      </c>
      <c r="H1807" s="3" t="s">
        <v>6238</v>
      </c>
      <c r="I1807" t="s">
        <v>106</v>
      </c>
      <c r="J1807" t="s">
        <v>6341</v>
      </c>
    </row>
    <row r="1808" spans="1:10" ht="16" x14ac:dyDescent="0.2">
      <c r="A1808" t="s">
        <v>6231</v>
      </c>
      <c r="B1808" t="s">
        <v>6342</v>
      </c>
      <c r="C1808" t="s">
        <v>6343</v>
      </c>
      <c r="D1808">
        <v>4</v>
      </c>
      <c r="E1808" t="s">
        <v>1246</v>
      </c>
      <c r="F1808" t="s">
        <v>13</v>
      </c>
      <c r="G1808" t="s">
        <v>6222</v>
      </c>
      <c r="H1808" s="3" t="s">
        <v>6234</v>
      </c>
      <c r="I1808" t="s">
        <v>106</v>
      </c>
      <c r="J1808" t="s">
        <v>6235</v>
      </c>
    </row>
    <row r="1809" spans="1:10" ht="16" x14ac:dyDescent="0.2">
      <c r="A1809" t="s">
        <v>6344</v>
      </c>
      <c r="B1809" t="s">
        <v>6345</v>
      </c>
      <c r="C1809" t="s">
        <v>6346</v>
      </c>
      <c r="D1809">
        <v>2</v>
      </c>
      <c r="E1809" t="s">
        <v>1246</v>
      </c>
      <c r="F1809" t="s">
        <v>13</v>
      </c>
      <c r="G1809" t="s">
        <v>6222</v>
      </c>
      <c r="H1809" s="3" t="s">
        <v>6242</v>
      </c>
      <c r="I1809" t="s">
        <v>106</v>
      </c>
      <c r="J1809" t="s">
        <v>6347</v>
      </c>
    </row>
    <row r="1810" spans="1:10" ht="16" x14ac:dyDescent="0.2">
      <c r="A1810" t="s">
        <v>5291</v>
      </c>
      <c r="B1810" t="s">
        <v>6348</v>
      </c>
      <c r="C1810" t="s">
        <v>6337</v>
      </c>
      <c r="D1810">
        <v>1</v>
      </c>
      <c r="E1810" t="s">
        <v>1246</v>
      </c>
      <c r="F1810" t="s">
        <v>13</v>
      </c>
      <c r="G1810" t="s">
        <v>6222</v>
      </c>
      <c r="H1810" s="3" t="s">
        <v>6271</v>
      </c>
      <c r="I1810" t="s">
        <v>106</v>
      </c>
      <c r="J1810" t="s">
        <v>5294</v>
      </c>
    </row>
    <row r="1811" spans="1:10" ht="16" x14ac:dyDescent="0.2">
      <c r="A1811" t="s">
        <v>6231</v>
      </c>
      <c r="B1811" t="s">
        <v>6349</v>
      </c>
      <c r="C1811" t="s">
        <v>6350</v>
      </c>
      <c r="D1811">
        <v>1</v>
      </c>
      <c r="E1811" t="s">
        <v>1246</v>
      </c>
      <c r="F1811" t="s">
        <v>13</v>
      </c>
      <c r="G1811" t="s">
        <v>6222</v>
      </c>
      <c r="H1811" s="3" t="s">
        <v>6234</v>
      </c>
      <c r="I1811" t="s">
        <v>106</v>
      </c>
      <c r="J1811" t="s">
        <v>6235</v>
      </c>
    </row>
    <row r="1812" spans="1:10" ht="16" x14ac:dyDescent="0.2">
      <c r="A1812" t="s">
        <v>6302</v>
      </c>
      <c r="B1812" t="s">
        <v>6329</v>
      </c>
      <c r="C1812" t="s">
        <v>6330</v>
      </c>
      <c r="D1812">
        <v>2</v>
      </c>
      <c r="E1812" t="s">
        <v>1246</v>
      </c>
      <c r="F1812" t="s">
        <v>13</v>
      </c>
      <c r="G1812" t="s">
        <v>6222</v>
      </c>
      <c r="H1812" s="3" t="s">
        <v>6305</v>
      </c>
      <c r="I1812" t="s">
        <v>106</v>
      </c>
      <c r="J1812" t="s">
        <v>6306</v>
      </c>
    </row>
    <row r="1813" spans="1:10" ht="16" x14ac:dyDescent="0.2">
      <c r="A1813" t="s">
        <v>4035</v>
      </c>
      <c r="B1813" t="s">
        <v>6351</v>
      </c>
      <c r="C1813" t="s">
        <v>6352</v>
      </c>
      <c r="D1813">
        <v>1</v>
      </c>
      <c r="E1813" t="s">
        <v>1246</v>
      </c>
      <c r="F1813" t="s">
        <v>13</v>
      </c>
      <c r="G1813" t="s">
        <v>6353</v>
      </c>
      <c r="H1813" s="3" t="s">
        <v>6354</v>
      </c>
      <c r="I1813" t="s">
        <v>106</v>
      </c>
      <c r="J1813" t="s">
        <v>4040</v>
      </c>
    </row>
    <row r="1814" spans="1:10" ht="32" x14ac:dyDescent="0.2">
      <c r="A1814" t="s">
        <v>6302</v>
      </c>
      <c r="B1814" t="s">
        <v>6355</v>
      </c>
      <c r="C1814" t="s">
        <v>6356</v>
      </c>
      <c r="D1814">
        <v>1</v>
      </c>
      <c r="E1814" t="s">
        <v>1246</v>
      </c>
      <c r="F1814" t="s">
        <v>13</v>
      </c>
      <c r="G1814" t="s">
        <v>6357</v>
      </c>
      <c r="H1814" s="3" t="s">
        <v>6358</v>
      </c>
      <c r="I1814" t="s">
        <v>106</v>
      </c>
      <c r="J1814" t="s">
        <v>6306</v>
      </c>
    </row>
    <row r="1815" spans="1:10" ht="16" x14ac:dyDescent="0.2">
      <c r="A1815" t="s">
        <v>6359</v>
      </c>
      <c r="B1815" t="s">
        <v>6360</v>
      </c>
      <c r="C1815" t="s">
        <v>6361</v>
      </c>
      <c r="D1815">
        <v>1</v>
      </c>
      <c r="E1815" t="s">
        <v>13</v>
      </c>
      <c r="F1815" t="s">
        <v>13</v>
      </c>
      <c r="G1815" t="s">
        <v>6362</v>
      </c>
      <c r="H1815" s="3" t="s">
        <v>6363</v>
      </c>
      <c r="I1815" t="s">
        <v>404</v>
      </c>
      <c r="J1815" t="s">
        <v>6364</v>
      </c>
    </row>
    <row r="1816" spans="1:10" ht="16" x14ac:dyDescent="0.2">
      <c r="A1816" t="s">
        <v>6359</v>
      </c>
      <c r="B1816" t="s">
        <v>6365</v>
      </c>
      <c r="C1816" t="s">
        <v>6366</v>
      </c>
      <c r="D1816">
        <v>2</v>
      </c>
      <c r="E1816" t="s">
        <v>13</v>
      </c>
      <c r="F1816" t="s">
        <v>13</v>
      </c>
      <c r="G1816" t="s">
        <v>6362</v>
      </c>
      <c r="H1816" s="3" t="s">
        <v>6363</v>
      </c>
      <c r="I1816" t="s">
        <v>404</v>
      </c>
      <c r="J1816" t="s">
        <v>6364</v>
      </c>
    </row>
    <row r="1817" spans="1:10" ht="16" x14ac:dyDescent="0.2">
      <c r="A1817" t="s">
        <v>6359</v>
      </c>
      <c r="B1817" t="s">
        <v>6367</v>
      </c>
      <c r="C1817" t="s">
        <v>6368</v>
      </c>
      <c r="D1817">
        <v>4</v>
      </c>
      <c r="E1817" t="s">
        <v>13</v>
      </c>
      <c r="F1817" t="s">
        <v>13</v>
      </c>
      <c r="G1817" t="s">
        <v>6362</v>
      </c>
      <c r="H1817" s="3" t="s">
        <v>6363</v>
      </c>
      <c r="I1817" t="s">
        <v>404</v>
      </c>
      <c r="J1817" t="s">
        <v>6364</v>
      </c>
    </row>
    <row r="1818" spans="1:10" ht="16" x14ac:dyDescent="0.2">
      <c r="A1818" t="s">
        <v>6369</v>
      </c>
      <c r="B1818" t="s">
        <v>6370</v>
      </c>
      <c r="C1818" t="s">
        <v>6371</v>
      </c>
      <c r="D1818">
        <v>2</v>
      </c>
      <c r="E1818" t="s">
        <v>730</v>
      </c>
      <c r="F1818" t="s">
        <v>13</v>
      </c>
      <c r="G1818" t="s">
        <v>6372</v>
      </c>
      <c r="H1818" s="3" t="s">
        <v>6373</v>
      </c>
      <c r="I1818" t="s">
        <v>62</v>
      </c>
      <c r="J1818" t="s">
        <v>6374</v>
      </c>
    </row>
    <row r="1819" spans="1:10" ht="16" x14ac:dyDescent="0.2">
      <c r="A1819" t="s">
        <v>6375</v>
      </c>
      <c r="B1819" t="s">
        <v>6376</v>
      </c>
      <c r="C1819" t="s">
        <v>6377</v>
      </c>
      <c r="D1819">
        <v>4</v>
      </c>
      <c r="E1819" t="s">
        <v>730</v>
      </c>
      <c r="F1819" t="s">
        <v>13</v>
      </c>
      <c r="G1819" t="s">
        <v>6372</v>
      </c>
      <c r="H1819" s="3" t="s">
        <v>6378</v>
      </c>
      <c r="I1819" t="s">
        <v>62</v>
      </c>
      <c r="J1819" t="s">
        <v>6379</v>
      </c>
    </row>
    <row r="1820" spans="1:10" ht="16" x14ac:dyDescent="0.2">
      <c r="A1820" t="s">
        <v>6380</v>
      </c>
      <c r="B1820" t="s">
        <v>6381</v>
      </c>
      <c r="C1820" t="s">
        <v>6382</v>
      </c>
      <c r="D1820">
        <v>5</v>
      </c>
      <c r="E1820" t="s">
        <v>730</v>
      </c>
      <c r="F1820" t="s">
        <v>13</v>
      </c>
      <c r="G1820" t="s">
        <v>6372</v>
      </c>
      <c r="H1820" s="3" t="s">
        <v>6378</v>
      </c>
      <c r="I1820" t="s">
        <v>62</v>
      </c>
      <c r="J1820" t="s">
        <v>6383</v>
      </c>
    </row>
    <row r="1821" spans="1:10" ht="16" x14ac:dyDescent="0.2">
      <c r="A1821" t="s">
        <v>6384</v>
      </c>
      <c r="B1821" t="s">
        <v>6381</v>
      </c>
      <c r="C1821" t="s">
        <v>6382</v>
      </c>
      <c r="D1821">
        <v>5</v>
      </c>
      <c r="E1821" t="s">
        <v>730</v>
      </c>
      <c r="F1821" t="s">
        <v>13</v>
      </c>
      <c r="G1821" t="s">
        <v>6372</v>
      </c>
      <c r="H1821" s="3" t="s">
        <v>6378</v>
      </c>
      <c r="I1821" t="s">
        <v>62</v>
      </c>
      <c r="J1821" t="s">
        <v>6385</v>
      </c>
    </row>
    <row r="1822" spans="1:10" ht="16" x14ac:dyDescent="0.2">
      <c r="A1822" t="s">
        <v>6380</v>
      </c>
      <c r="B1822" t="s">
        <v>6386</v>
      </c>
      <c r="C1822" t="s">
        <v>6387</v>
      </c>
      <c r="D1822">
        <v>2</v>
      </c>
      <c r="E1822" t="s">
        <v>730</v>
      </c>
      <c r="F1822" t="s">
        <v>13</v>
      </c>
      <c r="G1822" t="s">
        <v>6372</v>
      </c>
      <c r="H1822" s="3" t="s">
        <v>6378</v>
      </c>
      <c r="I1822" t="s">
        <v>62</v>
      </c>
      <c r="J1822" t="s">
        <v>6383</v>
      </c>
    </row>
    <row r="1823" spans="1:10" ht="16" x14ac:dyDescent="0.2">
      <c r="A1823" t="s">
        <v>6388</v>
      </c>
      <c r="B1823" t="s">
        <v>6389</v>
      </c>
      <c r="C1823" t="s">
        <v>6390</v>
      </c>
      <c r="D1823">
        <v>3</v>
      </c>
      <c r="E1823" t="s">
        <v>730</v>
      </c>
      <c r="F1823" t="s">
        <v>13</v>
      </c>
      <c r="G1823" t="s">
        <v>6372</v>
      </c>
      <c r="H1823" s="3" t="s">
        <v>6391</v>
      </c>
      <c r="I1823" t="s">
        <v>62</v>
      </c>
      <c r="J1823" t="s">
        <v>6392</v>
      </c>
    </row>
    <row r="1824" spans="1:10" ht="16" x14ac:dyDescent="0.2">
      <c r="A1824" t="s">
        <v>6393</v>
      </c>
      <c r="B1824" t="s">
        <v>6386</v>
      </c>
      <c r="C1824" t="s">
        <v>6387</v>
      </c>
      <c r="D1824">
        <v>2</v>
      </c>
      <c r="E1824" t="s">
        <v>730</v>
      </c>
      <c r="F1824" t="s">
        <v>13</v>
      </c>
      <c r="G1824" t="s">
        <v>6372</v>
      </c>
      <c r="H1824" s="3" t="s">
        <v>6378</v>
      </c>
      <c r="I1824" t="s">
        <v>62</v>
      </c>
      <c r="J1824" t="s">
        <v>6394</v>
      </c>
    </row>
    <row r="1825" spans="1:10" ht="16" x14ac:dyDescent="0.2">
      <c r="A1825" t="s">
        <v>6395</v>
      </c>
      <c r="B1825" t="s">
        <v>6396</v>
      </c>
      <c r="C1825" t="s">
        <v>6397</v>
      </c>
      <c r="D1825">
        <v>2</v>
      </c>
      <c r="E1825" t="s">
        <v>730</v>
      </c>
      <c r="F1825" t="s">
        <v>13</v>
      </c>
      <c r="G1825" t="s">
        <v>6372</v>
      </c>
      <c r="H1825" s="3" t="s">
        <v>6398</v>
      </c>
      <c r="I1825" t="s">
        <v>62</v>
      </c>
      <c r="J1825" t="s">
        <v>6399</v>
      </c>
    </row>
    <row r="1826" spans="1:10" ht="16" x14ac:dyDescent="0.2">
      <c r="A1826" t="s">
        <v>6393</v>
      </c>
      <c r="B1826" t="s">
        <v>6400</v>
      </c>
      <c r="C1826" t="s">
        <v>6401</v>
      </c>
      <c r="D1826">
        <v>3</v>
      </c>
      <c r="E1826" t="s">
        <v>730</v>
      </c>
      <c r="F1826" t="s">
        <v>13</v>
      </c>
      <c r="G1826" t="s">
        <v>6372</v>
      </c>
      <c r="H1826" s="3" t="s">
        <v>6378</v>
      </c>
      <c r="I1826" t="s">
        <v>62</v>
      </c>
      <c r="J1826" t="s">
        <v>6394</v>
      </c>
    </row>
    <row r="1827" spans="1:10" ht="16" x14ac:dyDescent="0.2">
      <c r="A1827" t="s">
        <v>6393</v>
      </c>
      <c r="B1827" t="s">
        <v>6381</v>
      </c>
      <c r="C1827" t="s">
        <v>6382</v>
      </c>
      <c r="D1827">
        <v>4</v>
      </c>
      <c r="E1827" t="s">
        <v>730</v>
      </c>
      <c r="F1827" t="s">
        <v>13</v>
      </c>
      <c r="G1827" t="s">
        <v>6372</v>
      </c>
      <c r="H1827" s="3" t="s">
        <v>6378</v>
      </c>
      <c r="I1827" t="s">
        <v>62</v>
      </c>
      <c r="J1827" t="s">
        <v>6394</v>
      </c>
    </row>
    <row r="1828" spans="1:10" ht="16" x14ac:dyDescent="0.2">
      <c r="A1828" t="s">
        <v>6402</v>
      </c>
      <c r="B1828" t="s">
        <v>6403</v>
      </c>
      <c r="C1828" t="s">
        <v>6404</v>
      </c>
      <c r="D1828">
        <v>1</v>
      </c>
      <c r="E1828" t="s">
        <v>730</v>
      </c>
      <c r="F1828" t="s">
        <v>13</v>
      </c>
      <c r="G1828" t="s">
        <v>6372</v>
      </c>
      <c r="H1828" s="3" t="s">
        <v>6378</v>
      </c>
      <c r="I1828" t="s">
        <v>62</v>
      </c>
      <c r="J1828" t="s">
        <v>6405</v>
      </c>
    </row>
    <row r="1829" spans="1:10" ht="16" x14ac:dyDescent="0.2">
      <c r="A1829" t="s">
        <v>6406</v>
      </c>
      <c r="B1829" t="s">
        <v>6407</v>
      </c>
      <c r="C1829" t="s">
        <v>6408</v>
      </c>
      <c r="D1829">
        <v>3</v>
      </c>
      <c r="E1829" t="s">
        <v>730</v>
      </c>
      <c r="F1829" t="s">
        <v>13</v>
      </c>
      <c r="G1829" t="s">
        <v>6372</v>
      </c>
      <c r="H1829" s="3" t="s">
        <v>6378</v>
      </c>
      <c r="I1829" t="s">
        <v>62</v>
      </c>
      <c r="J1829" t="s">
        <v>6409</v>
      </c>
    </row>
    <row r="1830" spans="1:10" ht="16" x14ac:dyDescent="0.2">
      <c r="A1830" t="s">
        <v>6380</v>
      </c>
      <c r="B1830" t="s">
        <v>6410</v>
      </c>
      <c r="C1830" t="s">
        <v>6411</v>
      </c>
      <c r="D1830">
        <v>1</v>
      </c>
      <c r="E1830" t="s">
        <v>730</v>
      </c>
      <c r="F1830" t="s">
        <v>13</v>
      </c>
      <c r="G1830" t="s">
        <v>6372</v>
      </c>
      <c r="H1830" s="3" t="s">
        <v>6378</v>
      </c>
      <c r="I1830" t="s">
        <v>62</v>
      </c>
      <c r="J1830" t="s">
        <v>6383</v>
      </c>
    </row>
    <row r="1831" spans="1:10" ht="16" x14ac:dyDescent="0.2">
      <c r="A1831" t="s">
        <v>6380</v>
      </c>
      <c r="B1831" t="s">
        <v>6400</v>
      </c>
      <c r="C1831" t="s">
        <v>6401</v>
      </c>
      <c r="D1831">
        <v>3</v>
      </c>
      <c r="E1831" t="s">
        <v>730</v>
      </c>
      <c r="F1831" t="s">
        <v>13</v>
      </c>
      <c r="G1831" t="s">
        <v>6372</v>
      </c>
      <c r="H1831" s="3" t="s">
        <v>6378</v>
      </c>
      <c r="I1831" t="s">
        <v>62</v>
      </c>
      <c r="J1831" t="s">
        <v>6383</v>
      </c>
    </row>
    <row r="1832" spans="1:10" ht="16" x14ac:dyDescent="0.2">
      <c r="A1832" t="s">
        <v>6384</v>
      </c>
      <c r="B1832" t="s">
        <v>6386</v>
      </c>
      <c r="C1832" t="s">
        <v>6387</v>
      </c>
      <c r="D1832">
        <v>4</v>
      </c>
      <c r="E1832" t="s">
        <v>730</v>
      </c>
      <c r="F1832" t="s">
        <v>13</v>
      </c>
      <c r="G1832" t="s">
        <v>6372</v>
      </c>
      <c r="H1832" s="3" t="s">
        <v>6378</v>
      </c>
      <c r="I1832" t="s">
        <v>62</v>
      </c>
      <c r="J1832" t="s">
        <v>6385</v>
      </c>
    </row>
    <row r="1833" spans="1:10" ht="16" x14ac:dyDescent="0.2">
      <c r="A1833" t="s">
        <v>6380</v>
      </c>
      <c r="B1833" t="s">
        <v>6412</v>
      </c>
      <c r="C1833" t="s">
        <v>6413</v>
      </c>
      <c r="D1833">
        <v>4</v>
      </c>
      <c r="E1833" t="s">
        <v>730</v>
      </c>
      <c r="F1833" t="s">
        <v>13</v>
      </c>
      <c r="G1833" t="s">
        <v>6372</v>
      </c>
      <c r="H1833" s="3" t="s">
        <v>6378</v>
      </c>
      <c r="I1833" t="s">
        <v>62</v>
      </c>
      <c r="J1833" t="s">
        <v>6383</v>
      </c>
    </row>
    <row r="1834" spans="1:10" ht="16" x14ac:dyDescent="0.2">
      <c r="A1834" t="s">
        <v>6414</v>
      </c>
      <c r="B1834" t="s">
        <v>6410</v>
      </c>
      <c r="C1834" t="s">
        <v>6411</v>
      </c>
      <c r="D1834">
        <v>1</v>
      </c>
      <c r="E1834" t="s">
        <v>730</v>
      </c>
      <c r="F1834" t="s">
        <v>13</v>
      </c>
      <c r="G1834" t="s">
        <v>6372</v>
      </c>
      <c r="H1834" s="3" t="s">
        <v>6398</v>
      </c>
      <c r="I1834" t="s">
        <v>62</v>
      </c>
      <c r="J1834" t="s">
        <v>6415</v>
      </c>
    </row>
    <row r="1835" spans="1:10" ht="16" x14ac:dyDescent="0.2">
      <c r="A1835" t="s">
        <v>6414</v>
      </c>
      <c r="B1835" t="s">
        <v>6386</v>
      </c>
      <c r="C1835" t="s">
        <v>6387</v>
      </c>
      <c r="D1835">
        <v>3</v>
      </c>
      <c r="E1835" t="s">
        <v>730</v>
      </c>
      <c r="F1835" t="s">
        <v>13</v>
      </c>
      <c r="G1835" t="s">
        <v>6372</v>
      </c>
      <c r="H1835" s="3" t="s">
        <v>6398</v>
      </c>
      <c r="I1835" t="s">
        <v>62</v>
      </c>
      <c r="J1835" t="s">
        <v>6415</v>
      </c>
    </row>
    <row r="1836" spans="1:10" ht="16" x14ac:dyDescent="0.2">
      <c r="A1836" t="s">
        <v>6380</v>
      </c>
      <c r="B1836" t="s">
        <v>6416</v>
      </c>
      <c r="C1836" t="s">
        <v>6417</v>
      </c>
      <c r="D1836">
        <v>6</v>
      </c>
      <c r="E1836" t="s">
        <v>730</v>
      </c>
      <c r="F1836" t="s">
        <v>13</v>
      </c>
      <c r="G1836" t="s">
        <v>6372</v>
      </c>
      <c r="H1836" s="3" t="s">
        <v>6378</v>
      </c>
      <c r="I1836" t="s">
        <v>62</v>
      </c>
      <c r="J1836" t="s">
        <v>6383</v>
      </c>
    </row>
    <row r="1837" spans="1:10" ht="16" x14ac:dyDescent="0.2">
      <c r="A1837" t="s">
        <v>6384</v>
      </c>
      <c r="B1837" t="s">
        <v>6418</v>
      </c>
      <c r="C1837" t="s">
        <v>6419</v>
      </c>
      <c r="D1837">
        <v>2</v>
      </c>
      <c r="E1837" t="s">
        <v>730</v>
      </c>
      <c r="F1837" t="s">
        <v>13</v>
      </c>
      <c r="G1837" t="s">
        <v>6372</v>
      </c>
      <c r="H1837" s="3" t="s">
        <v>6378</v>
      </c>
      <c r="I1837" t="s">
        <v>62</v>
      </c>
      <c r="J1837" t="s">
        <v>6385</v>
      </c>
    </row>
    <row r="1838" spans="1:10" ht="16" x14ac:dyDescent="0.2">
      <c r="A1838" t="s">
        <v>6384</v>
      </c>
      <c r="B1838" t="s">
        <v>6420</v>
      </c>
      <c r="C1838" t="s">
        <v>6421</v>
      </c>
      <c r="D1838">
        <v>3</v>
      </c>
      <c r="E1838" t="s">
        <v>730</v>
      </c>
      <c r="F1838" t="s">
        <v>13</v>
      </c>
      <c r="G1838" t="s">
        <v>6372</v>
      </c>
      <c r="H1838" s="3" t="s">
        <v>6378</v>
      </c>
      <c r="I1838" t="s">
        <v>62</v>
      </c>
      <c r="J1838" t="s">
        <v>6385</v>
      </c>
    </row>
    <row r="1839" spans="1:10" ht="16" x14ac:dyDescent="0.2">
      <c r="A1839" t="s">
        <v>6375</v>
      </c>
      <c r="B1839" t="s">
        <v>6422</v>
      </c>
      <c r="C1839" t="s">
        <v>6423</v>
      </c>
      <c r="D1839">
        <v>2</v>
      </c>
      <c r="E1839" t="s">
        <v>730</v>
      </c>
      <c r="F1839" t="s">
        <v>13</v>
      </c>
      <c r="G1839" t="s">
        <v>6372</v>
      </c>
      <c r="H1839" s="3" t="s">
        <v>6378</v>
      </c>
      <c r="I1839" t="s">
        <v>62</v>
      </c>
      <c r="J1839" t="s">
        <v>6379</v>
      </c>
    </row>
    <row r="1840" spans="1:10" ht="16" x14ac:dyDescent="0.2">
      <c r="A1840" t="s">
        <v>6375</v>
      </c>
      <c r="B1840" t="s">
        <v>6424</v>
      </c>
      <c r="C1840" t="s">
        <v>6425</v>
      </c>
      <c r="D1840">
        <v>3</v>
      </c>
      <c r="E1840" t="s">
        <v>730</v>
      </c>
      <c r="F1840" t="s">
        <v>13</v>
      </c>
      <c r="G1840" t="s">
        <v>6372</v>
      </c>
      <c r="H1840" s="3" t="s">
        <v>6378</v>
      </c>
      <c r="I1840" t="s">
        <v>62</v>
      </c>
      <c r="J1840" t="s">
        <v>6379</v>
      </c>
    </row>
    <row r="1841" spans="1:10" ht="16" x14ac:dyDescent="0.2">
      <c r="A1841" t="s">
        <v>6426</v>
      </c>
      <c r="B1841" t="s">
        <v>6410</v>
      </c>
      <c r="C1841" t="s">
        <v>6411</v>
      </c>
      <c r="D1841">
        <v>1</v>
      </c>
      <c r="E1841" t="s">
        <v>730</v>
      </c>
      <c r="F1841" t="s">
        <v>13</v>
      </c>
      <c r="G1841" t="s">
        <v>6372</v>
      </c>
      <c r="H1841" s="3" t="s">
        <v>6378</v>
      </c>
      <c r="I1841" t="s">
        <v>62</v>
      </c>
      <c r="J1841" t="s">
        <v>6427</v>
      </c>
    </row>
    <row r="1842" spans="1:10" ht="16" x14ac:dyDescent="0.2">
      <c r="A1842" t="s">
        <v>4678</v>
      </c>
      <c r="B1842" t="s">
        <v>6410</v>
      </c>
      <c r="C1842" t="s">
        <v>6411</v>
      </c>
      <c r="D1842">
        <v>4</v>
      </c>
      <c r="E1842" t="s">
        <v>730</v>
      </c>
      <c r="F1842" t="s">
        <v>13</v>
      </c>
      <c r="G1842" t="s">
        <v>6372</v>
      </c>
      <c r="H1842" s="3" t="s">
        <v>6378</v>
      </c>
      <c r="I1842" t="s">
        <v>62</v>
      </c>
      <c r="J1842" t="s">
        <v>4681</v>
      </c>
    </row>
    <row r="1843" spans="1:10" ht="16" x14ac:dyDescent="0.2">
      <c r="A1843" t="s">
        <v>6428</v>
      </c>
      <c r="B1843" t="s">
        <v>6429</v>
      </c>
      <c r="C1843" t="s">
        <v>6430</v>
      </c>
      <c r="D1843">
        <v>2</v>
      </c>
      <c r="E1843" t="s">
        <v>730</v>
      </c>
      <c r="F1843" t="s">
        <v>13</v>
      </c>
      <c r="G1843" t="s">
        <v>6372</v>
      </c>
      <c r="H1843" s="3" t="s">
        <v>6398</v>
      </c>
      <c r="I1843" t="s">
        <v>62</v>
      </c>
      <c r="J1843" t="s">
        <v>6431</v>
      </c>
    </row>
    <row r="1844" spans="1:10" ht="16" x14ac:dyDescent="0.2">
      <c r="A1844" t="s">
        <v>6428</v>
      </c>
      <c r="B1844" t="s">
        <v>6432</v>
      </c>
      <c r="C1844" t="s">
        <v>6433</v>
      </c>
      <c r="D1844">
        <v>1</v>
      </c>
      <c r="E1844" t="s">
        <v>730</v>
      </c>
      <c r="F1844" t="s">
        <v>13</v>
      </c>
      <c r="G1844" t="s">
        <v>6372</v>
      </c>
      <c r="H1844" s="3" t="s">
        <v>6434</v>
      </c>
      <c r="I1844" t="s">
        <v>62</v>
      </c>
      <c r="J1844" t="s">
        <v>6431</v>
      </c>
    </row>
    <row r="1845" spans="1:10" ht="16" x14ac:dyDescent="0.2">
      <c r="A1845" t="s">
        <v>6395</v>
      </c>
      <c r="B1845" t="s">
        <v>6435</v>
      </c>
      <c r="C1845" t="s">
        <v>6436</v>
      </c>
      <c r="D1845">
        <v>4</v>
      </c>
      <c r="E1845" t="s">
        <v>730</v>
      </c>
      <c r="F1845" t="s">
        <v>13</v>
      </c>
      <c r="G1845" t="s">
        <v>6372</v>
      </c>
      <c r="H1845" s="3" t="s">
        <v>6398</v>
      </c>
      <c r="I1845" t="s">
        <v>62</v>
      </c>
      <c r="J1845" t="s">
        <v>6399</v>
      </c>
    </row>
    <row r="1846" spans="1:10" ht="16" x14ac:dyDescent="0.2">
      <c r="A1846" t="s">
        <v>6375</v>
      </c>
      <c r="B1846" t="s">
        <v>6437</v>
      </c>
      <c r="C1846" t="s">
        <v>6438</v>
      </c>
      <c r="D1846">
        <v>1</v>
      </c>
      <c r="E1846" t="s">
        <v>730</v>
      </c>
      <c r="F1846" t="s">
        <v>13</v>
      </c>
      <c r="G1846" t="s">
        <v>6372</v>
      </c>
      <c r="H1846" s="3" t="s">
        <v>6378</v>
      </c>
      <c r="I1846" t="s">
        <v>62</v>
      </c>
      <c r="J1846" t="s">
        <v>6379</v>
      </c>
    </row>
    <row r="1847" spans="1:10" ht="16" x14ac:dyDescent="0.2">
      <c r="A1847" t="s">
        <v>6426</v>
      </c>
      <c r="B1847" t="s">
        <v>6439</v>
      </c>
      <c r="C1847" t="s">
        <v>6440</v>
      </c>
      <c r="D1847">
        <v>3</v>
      </c>
      <c r="E1847" t="s">
        <v>730</v>
      </c>
      <c r="F1847" t="s">
        <v>13</v>
      </c>
      <c r="G1847" t="s">
        <v>6372</v>
      </c>
      <c r="H1847" s="3" t="s">
        <v>6378</v>
      </c>
      <c r="I1847" t="s">
        <v>62</v>
      </c>
      <c r="J1847" t="s">
        <v>6427</v>
      </c>
    </row>
    <row r="1848" spans="1:10" ht="16" x14ac:dyDescent="0.2">
      <c r="A1848" t="s">
        <v>4968</v>
      </c>
      <c r="B1848" t="s">
        <v>6441</v>
      </c>
      <c r="C1848" t="s">
        <v>6442</v>
      </c>
      <c r="D1848">
        <v>2</v>
      </c>
      <c r="E1848" t="s">
        <v>730</v>
      </c>
      <c r="F1848" t="s">
        <v>13</v>
      </c>
      <c r="G1848" t="s">
        <v>6372</v>
      </c>
      <c r="H1848" s="3" t="s">
        <v>6443</v>
      </c>
      <c r="I1848" t="s">
        <v>62</v>
      </c>
      <c r="J1848" t="s">
        <v>4973</v>
      </c>
    </row>
    <row r="1849" spans="1:10" ht="16" x14ac:dyDescent="0.2">
      <c r="A1849" t="s">
        <v>6444</v>
      </c>
      <c r="B1849" t="s">
        <v>6445</v>
      </c>
      <c r="C1849" t="s">
        <v>6446</v>
      </c>
      <c r="D1849">
        <v>1</v>
      </c>
      <c r="E1849" t="s">
        <v>730</v>
      </c>
      <c r="F1849" t="s">
        <v>13</v>
      </c>
      <c r="G1849" t="s">
        <v>6372</v>
      </c>
      <c r="H1849" s="3" t="s">
        <v>6398</v>
      </c>
      <c r="I1849" t="s">
        <v>62</v>
      </c>
      <c r="J1849" t="s">
        <v>6447</v>
      </c>
    </row>
    <row r="1850" spans="1:10" ht="16" x14ac:dyDescent="0.2">
      <c r="A1850" t="s">
        <v>6402</v>
      </c>
      <c r="B1850" t="s">
        <v>6448</v>
      </c>
      <c r="C1850" t="s">
        <v>6449</v>
      </c>
      <c r="D1850">
        <v>3</v>
      </c>
      <c r="E1850" t="s">
        <v>730</v>
      </c>
      <c r="F1850" t="s">
        <v>13</v>
      </c>
      <c r="G1850" t="s">
        <v>6372</v>
      </c>
      <c r="H1850" s="3" t="s">
        <v>6378</v>
      </c>
      <c r="I1850" t="s">
        <v>62</v>
      </c>
      <c r="J1850" t="s">
        <v>6405</v>
      </c>
    </row>
    <row r="1851" spans="1:10" ht="16" x14ac:dyDescent="0.2">
      <c r="A1851" t="s">
        <v>6450</v>
      </c>
      <c r="B1851" t="s">
        <v>6445</v>
      </c>
      <c r="C1851" t="s">
        <v>6446</v>
      </c>
      <c r="D1851">
        <v>1</v>
      </c>
      <c r="E1851" t="s">
        <v>730</v>
      </c>
      <c r="F1851" t="s">
        <v>13</v>
      </c>
      <c r="G1851" t="s">
        <v>6372</v>
      </c>
      <c r="H1851" s="3" t="s">
        <v>6398</v>
      </c>
      <c r="I1851" t="s">
        <v>62</v>
      </c>
      <c r="J1851" t="s">
        <v>6451</v>
      </c>
    </row>
    <row r="1852" spans="1:10" ht="16" x14ac:dyDescent="0.2">
      <c r="A1852" t="s">
        <v>6452</v>
      </c>
      <c r="B1852" t="s">
        <v>6453</v>
      </c>
      <c r="C1852" t="s">
        <v>6454</v>
      </c>
      <c r="D1852">
        <v>2</v>
      </c>
      <c r="E1852" t="s">
        <v>730</v>
      </c>
      <c r="F1852" t="s">
        <v>13</v>
      </c>
      <c r="G1852" t="s">
        <v>6372</v>
      </c>
      <c r="H1852" s="3" t="s">
        <v>6398</v>
      </c>
      <c r="I1852" t="s">
        <v>62</v>
      </c>
      <c r="J1852" t="s">
        <v>6455</v>
      </c>
    </row>
    <row r="1853" spans="1:10" ht="16" x14ac:dyDescent="0.2">
      <c r="A1853" t="s">
        <v>6426</v>
      </c>
      <c r="B1853" t="s">
        <v>6403</v>
      </c>
      <c r="C1853" t="s">
        <v>6404</v>
      </c>
      <c r="D1853">
        <v>4</v>
      </c>
      <c r="E1853" t="s">
        <v>730</v>
      </c>
      <c r="F1853" t="s">
        <v>13</v>
      </c>
      <c r="G1853" t="s">
        <v>6372</v>
      </c>
      <c r="H1853" s="3" t="s">
        <v>6378</v>
      </c>
      <c r="I1853" t="s">
        <v>62</v>
      </c>
      <c r="J1853" t="s">
        <v>6427</v>
      </c>
    </row>
    <row r="1854" spans="1:10" ht="16" x14ac:dyDescent="0.2">
      <c r="A1854" t="s">
        <v>6452</v>
      </c>
      <c r="B1854" t="s">
        <v>6456</v>
      </c>
      <c r="C1854" t="s">
        <v>6457</v>
      </c>
      <c r="D1854">
        <v>4</v>
      </c>
      <c r="E1854" t="s">
        <v>730</v>
      </c>
      <c r="F1854" t="s">
        <v>13</v>
      </c>
      <c r="G1854" t="s">
        <v>6372</v>
      </c>
      <c r="H1854" s="3" t="s">
        <v>6398</v>
      </c>
      <c r="I1854" t="s">
        <v>62</v>
      </c>
      <c r="J1854" t="s">
        <v>6455</v>
      </c>
    </row>
    <row r="1855" spans="1:10" ht="16" x14ac:dyDescent="0.2">
      <c r="A1855" t="s">
        <v>6458</v>
      </c>
      <c r="B1855" t="s">
        <v>6459</v>
      </c>
      <c r="C1855" t="s">
        <v>6446</v>
      </c>
      <c r="D1855">
        <v>1</v>
      </c>
      <c r="E1855" t="s">
        <v>730</v>
      </c>
      <c r="F1855" t="s">
        <v>13</v>
      </c>
      <c r="G1855" t="s">
        <v>6372</v>
      </c>
      <c r="H1855" s="3" t="s">
        <v>6398</v>
      </c>
      <c r="I1855" t="s">
        <v>62</v>
      </c>
      <c r="J1855" t="s">
        <v>6460</v>
      </c>
    </row>
    <row r="1856" spans="1:10" ht="16" x14ac:dyDescent="0.2">
      <c r="A1856" t="s">
        <v>6461</v>
      </c>
      <c r="B1856" t="s">
        <v>6410</v>
      </c>
      <c r="C1856" t="s">
        <v>6411</v>
      </c>
      <c r="D1856">
        <v>1</v>
      </c>
      <c r="E1856" t="s">
        <v>730</v>
      </c>
      <c r="F1856" t="s">
        <v>13</v>
      </c>
      <c r="G1856" t="s">
        <v>6372</v>
      </c>
      <c r="H1856" s="3" t="s">
        <v>6398</v>
      </c>
      <c r="I1856" t="s">
        <v>62</v>
      </c>
      <c r="J1856" t="s">
        <v>6462</v>
      </c>
    </row>
    <row r="1857" spans="1:10" ht="16" x14ac:dyDescent="0.2">
      <c r="A1857" t="s">
        <v>6463</v>
      </c>
      <c r="B1857" t="s">
        <v>6410</v>
      </c>
      <c r="C1857" t="s">
        <v>6411</v>
      </c>
      <c r="D1857">
        <v>1</v>
      </c>
      <c r="E1857" t="s">
        <v>730</v>
      </c>
      <c r="F1857" t="s">
        <v>13</v>
      </c>
      <c r="G1857" t="s">
        <v>6372</v>
      </c>
      <c r="H1857" s="3" t="s">
        <v>6378</v>
      </c>
      <c r="I1857" t="s">
        <v>62</v>
      </c>
      <c r="J1857" t="s">
        <v>6464</v>
      </c>
    </row>
    <row r="1858" spans="1:10" ht="16" x14ac:dyDescent="0.2">
      <c r="A1858" t="s">
        <v>6458</v>
      </c>
      <c r="B1858" t="s">
        <v>6465</v>
      </c>
      <c r="C1858" t="s">
        <v>6466</v>
      </c>
      <c r="D1858">
        <v>2</v>
      </c>
      <c r="E1858" t="s">
        <v>730</v>
      </c>
      <c r="F1858" t="s">
        <v>13</v>
      </c>
      <c r="G1858" t="s">
        <v>6372</v>
      </c>
      <c r="H1858" s="3" t="s">
        <v>6467</v>
      </c>
      <c r="I1858" t="s">
        <v>62</v>
      </c>
      <c r="J1858" t="s">
        <v>6460</v>
      </c>
    </row>
    <row r="1859" spans="1:10" ht="16" x14ac:dyDescent="0.2">
      <c r="A1859" t="s">
        <v>6468</v>
      </c>
      <c r="B1859" t="s">
        <v>6469</v>
      </c>
      <c r="C1859" t="s">
        <v>6470</v>
      </c>
      <c r="D1859">
        <v>1</v>
      </c>
      <c r="E1859" t="s">
        <v>730</v>
      </c>
      <c r="F1859" t="s">
        <v>13</v>
      </c>
      <c r="G1859" t="s">
        <v>6372</v>
      </c>
      <c r="H1859" s="3" t="s">
        <v>6471</v>
      </c>
      <c r="I1859" t="s">
        <v>62</v>
      </c>
      <c r="J1859" t="s">
        <v>6472</v>
      </c>
    </row>
    <row r="1860" spans="1:10" ht="16" x14ac:dyDescent="0.2">
      <c r="A1860" t="s">
        <v>6402</v>
      </c>
      <c r="B1860" t="s">
        <v>6410</v>
      </c>
      <c r="C1860" t="s">
        <v>6411</v>
      </c>
      <c r="D1860">
        <v>2</v>
      </c>
      <c r="E1860" t="s">
        <v>730</v>
      </c>
      <c r="F1860" t="s">
        <v>13</v>
      </c>
      <c r="G1860" t="s">
        <v>6372</v>
      </c>
      <c r="H1860" s="3" t="s">
        <v>6378</v>
      </c>
      <c r="I1860" t="s">
        <v>62</v>
      </c>
      <c r="J1860" t="s">
        <v>6405</v>
      </c>
    </row>
    <row r="1861" spans="1:10" ht="16" x14ac:dyDescent="0.2">
      <c r="A1861" t="s">
        <v>6452</v>
      </c>
      <c r="B1861" t="s">
        <v>6473</v>
      </c>
      <c r="C1861" t="s">
        <v>6474</v>
      </c>
      <c r="D1861">
        <v>1</v>
      </c>
      <c r="E1861" t="s">
        <v>730</v>
      </c>
      <c r="F1861" t="s">
        <v>13</v>
      </c>
      <c r="G1861" t="s">
        <v>6372</v>
      </c>
      <c r="H1861" s="3" t="s">
        <v>6378</v>
      </c>
      <c r="I1861" t="s">
        <v>62</v>
      </c>
      <c r="J1861" t="s">
        <v>6455</v>
      </c>
    </row>
    <row r="1862" spans="1:10" ht="16" x14ac:dyDescent="0.2">
      <c r="A1862" t="s">
        <v>6406</v>
      </c>
      <c r="B1862" t="s">
        <v>6475</v>
      </c>
      <c r="C1862" t="s">
        <v>6449</v>
      </c>
      <c r="D1862">
        <v>1</v>
      </c>
      <c r="E1862" t="s">
        <v>730</v>
      </c>
      <c r="F1862" t="s">
        <v>13</v>
      </c>
      <c r="G1862" t="s">
        <v>6372</v>
      </c>
      <c r="H1862" s="3" t="s">
        <v>6378</v>
      </c>
      <c r="I1862" t="s">
        <v>62</v>
      </c>
      <c r="J1862" t="s">
        <v>6409</v>
      </c>
    </row>
    <row r="1863" spans="1:10" ht="16" x14ac:dyDescent="0.2">
      <c r="A1863" t="s">
        <v>6426</v>
      </c>
      <c r="B1863" t="s">
        <v>6476</v>
      </c>
      <c r="C1863" t="s">
        <v>6477</v>
      </c>
      <c r="D1863">
        <v>5</v>
      </c>
      <c r="E1863" t="s">
        <v>730</v>
      </c>
      <c r="F1863" t="s">
        <v>13</v>
      </c>
      <c r="G1863" t="s">
        <v>6372</v>
      </c>
      <c r="H1863" s="3" t="s">
        <v>6378</v>
      </c>
      <c r="I1863" t="s">
        <v>62</v>
      </c>
      <c r="J1863" t="s">
        <v>6427</v>
      </c>
    </row>
    <row r="1864" spans="1:10" ht="16" x14ac:dyDescent="0.2">
      <c r="A1864" t="s">
        <v>6458</v>
      </c>
      <c r="B1864" t="s">
        <v>6478</v>
      </c>
      <c r="C1864" t="s">
        <v>6479</v>
      </c>
      <c r="D1864">
        <v>3</v>
      </c>
      <c r="E1864" t="s">
        <v>730</v>
      </c>
      <c r="F1864" t="s">
        <v>13</v>
      </c>
      <c r="G1864" t="s">
        <v>6480</v>
      </c>
      <c r="H1864" s="3" t="s">
        <v>6481</v>
      </c>
      <c r="I1864" t="s">
        <v>62</v>
      </c>
      <c r="J1864" t="s">
        <v>6460</v>
      </c>
    </row>
    <row r="1865" spans="1:10" ht="16" x14ac:dyDescent="0.2">
      <c r="A1865" t="s">
        <v>6482</v>
      </c>
      <c r="B1865" t="s">
        <v>6483</v>
      </c>
      <c r="C1865" t="s">
        <v>6484</v>
      </c>
      <c r="D1865">
        <v>4</v>
      </c>
      <c r="E1865" t="s">
        <v>13</v>
      </c>
      <c r="F1865" t="s">
        <v>13</v>
      </c>
      <c r="G1865" t="s">
        <v>6485</v>
      </c>
      <c r="H1865" s="3" t="s">
        <v>6486</v>
      </c>
      <c r="I1865" t="s">
        <v>404</v>
      </c>
      <c r="J1865" t="s">
        <v>6487</v>
      </c>
    </row>
    <row r="1866" spans="1:10" ht="16" x14ac:dyDescent="0.2">
      <c r="A1866" t="s">
        <v>6488</v>
      </c>
      <c r="B1866" t="s">
        <v>6489</v>
      </c>
      <c r="C1866" t="s">
        <v>6490</v>
      </c>
      <c r="D1866">
        <v>3</v>
      </c>
      <c r="E1866" t="s">
        <v>13</v>
      </c>
      <c r="F1866" t="s">
        <v>13</v>
      </c>
      <c r="G1866" t="s">
        <v>6491</v>
      </c>
      <c r="H1866" s="3" t="s">
        <v>6492</v>
      </c>
      <c r="I1866" t="s">
        <v>404</v>
      </c>
      <c r="J1866" t="s">
        <v>6493</v>
      </c>
    </row>
    <row r="1867" spans="1:10" ht="16" x14ac:dyDescent="0.2">
      <c r="A1867" t="s">
        <v>6494</v>
      </c>
      <c r="B1867" t="s">
        <v>6495</v>
      </c>
      <c r="C1867" t="s">
        <v>6496</v>
      </c>
      <c r="D1867">
        <v>2</v>
      </c>
      <c r="E1867" t="s">
        <v>13</v>
      </c>
      <c r="F1867" t="s">
        <v>13</v>
      </c>
      <c r="G1867" t="s">
        <v>6491</v>
      </c>
      <c r="H1867" s="3" t="s">
        <v>6492</v>
      </c>
      <c r="I1867" t="s">
        <v>404</v>
      </c>
      <c r="J1867" t="s">
        <v>6497</v>
      </c>
    </row>
    <row r="1868" spans="1:10" ht="16" x14ac:dyDescent="0.2">
      <c r="A1868" t="s">
        <v>6498</v>
      </c>
      <c r="B1868" t="s">
        <v>6489</v>
      </c>
      <c r="C1868" t="s">
        <v>6490</v>
      </c>
      <c r="D1868">
        <v>1</v>
      </c>
      <c r="E1868" t="s">
        <v>13</v>
      </c>
      <c r="F1868" t="s">
        <v>13</v>
      </c>
      <c r="G1868" t="s">
        <v>6491</v>
      </c>
      <c r="H1868" s="3" t="s">
        <v>6492</v>
      </c>
      <c r="I1868" t="s">
        <v>404</v>
      </c>
      <c r="J1868" t="s">
        <v>6499</v>
      </c>
    </row>
    <row r="1869" spans="1:10" ht="16" x14ac:dyDescent="0.2">
      <c r="A1869" t="s">
        <v>6500</v>
      </c>
      <c r="B1869" t="s">
        <v>6489</v>
      </c>
      <c r="C1869" t="s">
        <v>6490</v>
      </c>
      <c r="D1869">
        <v>1</v>
      </c>
      <c r="E1869" t="s">
        <v>13</v>
      </c>
      <c r="F1869" t="s">
        <v>13</v>
      </c>
      <c r="G1869" t="s">
        <v>6491</v>
      </c>
      <c r="H1869" s="3" t="s">
        <v>6492</v>
      </c>
      <c r="I1869" t="s">
        <v>404</v>
      </c>
      <c r="J1869" t="s">
        <v>6501</v>
      </c>
    </row>
    <row r="1870" spans="1:10" ht="16" x14ac:dyDescent="0.2">
      <c r="A1870" t="s">
        <v>6502</v>
      </c>
      <c r="B1870" t="s">
        <v>6503</v>
      </c>
      <c r="C1870" t="s">
        <v>6504</v>
      </c>
      <c r="D1870">
        <v>3</v>
      </c>
      <c r="E1870" t="s">
        <v>13</v>
      </c>
      <c r="F1870" t="s">
        <v>13</v>
      </c>
      <c r="G1870" t="s">
        <v>6491</v>
      </c>
      <c r="H1870" s="3" t="s">
        <v>6505</v>
      </c>
      <c r="I1870" t="s">
        <v>404</v>
      </c>
      <c r="J1870" t="s">
        <v>6506</v>
      </c>
    </row>
    <row r="1871" spans="1:10" ht="16" x14ac:dyDescent="0.2">
      <c r="A1871" t="s">
        <v>6502</v>
      </c>
      <c r="B1871" t="s">
        <v>6507</v>
      </c>
      <c r="C1871" t="s">
        <v>6508</v>
      </c>
      <c r="D1871">
        <v>2</v>
      </c>
      <c r="E1871" t="s">
        <v>13</v>
      </c>
      <c r="F1871" t="s">
        <v>13</v>
      </c>
      <c r="G1871" t="s">
        <v>6491</v>
      </c>
      <c r="H1871" s="3" t="s">
        <v>6505</v>
      </c>
      <c r="I1871" t="s">
        <v>404</v>
      </c>
      <c r="J1871" t="s">
        <v>6506</v>
      </c>
    </row>
    <row r="1872" spans="1:10" ht="16" x14ac:dyDescent="0.2">
      <c r="A1872" t="s">
        <v>6502</v>
      </c>
      <c r="B1872" t="s">
        <v>6509</v>
      </c>
      <c r="C1872" t="s">
        <v>6510</v>
      </c>
      <c r="D1872">
        <v>1</v>
      </c>
      <c r="E1872" t="s">
        <v>13</v>
      </c>
      <c r="F1872" t="s">
        <v>13</v>
      </c>
      <c r="G1872" t="s">
        <v>6491</v>
      </c>
      <c r="H1872" s="3" t="s">
        <v>6505</v>
      </c>
      <c r="I1872" t="s">
        <v>404</v>
      </c>
      <c r="J1872" t="s">
        <v>6506</v>
      </c>
    </row>
    <row r="1873" spans="1:10" ht="16" x14ac:dyDescent="0.2">
      <c r="A1873" t="s">
        <v>6511</v>
      </c>
      <c r="B1873" t="s">
        <v>6512</v>
      </c>
      <c r="C1873" t="s">
        <v>6513</v>
      </c>
      <c r="D1873">
        <v>3</v>
      </c>
      <c r="E1873" t="s">
        <v>13</v>
      </c>
      <c r="F1873" t="s">
        <v>13</v>
      </c>
      <c r="G1873" t="s">
        <v>6514</v>
      </c>
      <c r="H1873" s="3" t="s">
        <v>6515</v>
      </c>
      <c r="I1873" t="s">
        <v>404</v>
      </c>
      <c r="J1873" t="s">
        <v>6516</v>
      </c>
    </row>
    <row r="1874" spans="1:10" ht="16" x14ac:dyDescent="0.2">
      <c r="A1874" t="s">
        <v>6517</v>
      </c>
      <c r="B1874" t="s">
        <v>6518</v>
      </c>
      <c r="C1874" t="s">
        <v>6519</v>
      </c>
      <c r="D1874">
        <v>2</v>
      </c>
      <c r="E1874" t="s">
        <v>13</v>
      </c>
      <c r="F1874" t="s">
        <v>13</v>
      </c>
      <c r="G1874" t="s">
        <v>6520</v>
      </c>
      <c r="H1874" s="3" t="s">
        <v>6521</v>
      </c>
      <c r="I1874" t="s">
        <v>423</v>
      </c>
      <c r="J1874" t="s">
        <v>6522</v>
      </c>
    </row>
    <row r="1875" spans="1:10" ht="16" x14ac:dyDescent="0.2">
      <c r="A1875" t="s">
        <v>1120</v>
      </c>
      <c r="B1875" t="s">
        <v>1015</v>
      </c>
      <c r="C1875" t="s">
        <v>1016</v>
      </c>
      <c r="D1875">
        <v>1</v>
      </c>
      <c r="E1875" t="s">
        <v>13</v>
      </c>
      <c r="F1875" t="s">
        <v>13</v>
      </c>
      <c r="G1875" t="s">
        <v>6520</v>
      </c>
      <c r="H1875" s="3" t="s">
        <v>6523</v>
      </c>
      <c r="I1875" t="s">
        <v>423</v>
      </c>
      <c r="J1875" t="s">
        <v>1121</v>
      </c>
    </row>
    <row r="1876" spans="1:10" ht="16" x14ac:dyDescent="0.2">
      <c r="A1876" t="s">
        <v>6524</v>
      </c>
      <c r="B1876" t="s">
        <v>6525</v>
      </c>
      <c r="C1876" t="s">
        <v>6526</v>
      </c>
      <c r="D1876">
        <v>2</v>
      </c>
      <c r="E1876" t="s">
        <v>13</v>
      </c>
      <c r="F1876" t="s">
        <v>13</v>
      </c>
      <c r="G1876" t="s">
        <v>6527</v>
      </c>
      <c r="H1876" s="3" t="s">
        <v>6528</v>
      </c>
      <c r="I1876" t="s">
        <v>1676</v>
      </c>
      <c r="J1876" t="s">
        <v>6529</v>
      </c>
    </row>
    <row r="1877" spans="1:10" ht="16" x14ac:dyDescent="0.2">
      <c r="A1877" t="s">
        <v>6530</v>
      </c>
      <c r="B1877" t="s">
        <v>6531</v>
      </c>
      <c r="C1877" t="s">
        <v>6532</v>
      </c>
      <c r="D1877">
        <v>9</v>
      </c>
      <c r="E1877" t="s">
        <v>13</v>
      </c>
      <c r="F1877" t="s">
        <v>13</v>
      </c>
      <c r="G1877" t="s">
        <v>6533</v>
      </c>
      <c r="H1877" s="3" t="s">
        <v>6534</v>
      </c>
      <c r="I1877" t="s">
        <v>62</v>
      </c>
      <c r="J1877" t="s">
        <v>6535</v>
      </c>
    </row>
    <row r="1878" spans="1:10" ht="16" x14ac:dyDescent="0.2">
      <c r="A1878" t="s">
        <v>6530</v>
      </c>
      <c r="B1878" t="s">
        <v>6536</v>
      </c>
      <c r="C1878" t="s">
        <v>6537</v>
      </c>
      <c r="D1878">
        <v>6</v>
      </c>
      <c r="E1878" t="s">
        <v>13</v>
      </c>
      <c r="F1878" t="s">
        <v>13</v>
      </c>
      <c r="G1878" t="s">
        <v>6533</v>
      </c>
      <c r="H1878" s="3" t="s">
        <v>6534</v>
      </c>
      <c r="I1878" t="s">
        <v>62</v>
      </c>
      <c r="J1878" t="s">
        <v>6535</v>
      </c>
    </row>
    <row r="1879" spans="1:10" ht="16" x14ac:dyDescent="0.2">
      <c r="A1879" t="s">
        <v>6538</v>
      </c>
      <c r="B1879" t="s">
        <v>6539</v>
      </c>
      <c r="C1879" t="s">
        <v>6540</v>
      </c>
      <c r="D1879">
        <v>4</v>
      </c>
      <c r="E1879" t="s">
        <v>13</v>
      </c>
      <c r="F1879" t="s">
        <v>13</v>
      </c>
      <c r="G1879" t="s">
        <v>6533</v>
      </c>
      <c r="H1879" s="3" t="s">
        <v>6541</v>
      </c>
      <c r="I1879" t="s">
        <v>62</v>
      </c>
      <c r="J1879" t="s">
        <v>6542</v>
      </c>
    </row>
    <row r="1880" spans="1:10" ht="16" x14ac:dyDescent="0.2">
      <c r="A1880" t="s">
        <v>5619</v>
      </c>
      <c r="B1880" t="s">
        <v>6543</v>
      </c>
      <c r="C1880" t="s">
        <v>6544</v>
      </c>
      <c r="D1880">
        <v>1</v>
      </c>
      <c r="E1880" t="s">
        <v>13</v>
      </c>
      <c r="F1880" t="s">
        <v>13</v>
      </c>
      <c r="G1880" t="s">
        <v>6545</v>
      </c>
      <c r="H1880" s="3" t="s">
        <v>6546</v>
      </c>
      <c r="I1880" t="s">
        <v>62</v>
      </c>
      <c r="J1880" t="s">
        <v>5623</v>
      </c>
    </row>
    <row r="1881" spans="1:10" ht="16" x14ac:dyDescent="0.2">
      <c r="A1881" t="s">
        <v>6547</v>
      </c>
      <c r="B1881" t="s">
        <v>6548</v>
      </c>
      <c r="C1881" t="s">
        <v>6549</v>
      </c>
      <c r="D1881">
        <v>2</v>
      </c>
      <c r="E1881" t="s">
        <v>13</v>
      </c>
      <c r="F1881" t="s">
        <v>13</v>
      </c>
      <c r="G1881" t="s">
        <v>6550</v>
      </c>
      <c r="H1881" s="3" t="s">
        <v>6551</v>
      </c>
      <c r="I1881" t="s">
        <v>126</v>
      </c>
      <c r="J1881" t="s">
        <v>6552</v>
      </c>
    </row>
    <row r="1882" spans="1:10" ht="16" x14ac:dyDescent="0.2">
      <c r="A1882" t="s">
        <v>6553</v>
      </c>
      <c r="B1882" t="s">
        <v>6554</v>
      </c>
      <c r="C1882" t="s">
        <v>6555</v>
      </c>
      <c r="D1882">
        <v>4</v>
      </c>
      <c r="E1882">
        <f>556</f>
        <v>556</v>
      </c>
      <c r="F1882" t="s">
        <v>13</v>
      </c>
      <c r="G1882" t="s">
        <v>6556</v>
      </c>
      <c r="H1882" s="3" t="s">
        <v>6557</v>
      </c>
      <c r="I1882" t="s">
        <v>62</v>
      </c>
      <c r="J1882" t="s">
        <v>6558</v>
      </c>
    </row>
    <row r="1883" spans="1:10" ht="16" x14ac:dyDescent="0.2">
      <c r="A1883" t="s">
        <v>6559</v>
      </c>
      <c r="B1883" t="s">
        <v>6560</v>
      </c>
      <c r="C1883" t="s">
        <v>6561</v>
      </c>
      <c r="D1883">
        <v>1</v>
      </c>
      <c r="E1883">
        <f>73</f>
        <v>73</v>
      </c>
      <c r="F1883" t="s">
        <v>13</v>
      </c>
      <c r="G1883" t="s">
        <v>6562</v>
      </c>
      <c r="H1883" s="3" t="s">
        <v>6563</v>
      </c>
      <c r="I1883" t="s">
        <v>62</v>
      </c>
      <c r="J1883" t="s">
        <v>6564</v>
      </c>
    </row>
    <row r="1884" spans="1:10" ht="16" x14ac:dyDescent="0.2">
      <c r="A1884" t="s">
        <v>6565</v>
      </c>
      <c r="B1884" t="s">
        <v>6566</v>
      </c>
      <c r="C1884" t="s">
        <v>6567</v>
      </c>
      <c r="D1884">
        <v>2</v>
      </c>
      <c r="E1884">
        <f>73</f>
        <v>73</v>
      </c>
      <c r="F1884" t="s">
        <v>13</v>
      </c>
      <c r="G1884" t="s">
        <v>6562</v>
      </c>
      <c r="H1884" s="3" t="s">
        <v>6568</v>
      </c>
      <c r="I1884" t="s">
        <v>62</v>
      </c>
      <c r="J1884" t="s">
        <v>6569</v>
      </c>
    </row>
    <row r="1885" spans="1:10" ht="16" x14ac:dyDescent="0.2">
      <c r="A1885" t="s">
        <v>6559</v>
      </c>
      <c r="B1885" t="s">
        <v>6570</v>
      </c>
      <c r="C1885" t="s">
        <v>6571</v>
      </c>
      <c r="D1885">
        <v>2</v>
      </c>
      <c r="E1885">
        <f>73</f>
        <v>73</v>
      </c>
      <c r="F1885" t="s">
        <v>13</v>
      </c>
      <c r="G1885" t="s">
        <v>6562</v>
      </c>
      <c r="H1885" s="3" t="s">
        <v>6563</v>
      </c>
      <c r="I1885" t="s">
        <v>62</v>
      </c>
      <c r="J1885" t="s">
        <v>6564</v>
      </c>
    </row>
    <row r="1886" spans="1:10" ht="32" x14ac:dyDescent="0.2">
      <c r="A1886" t="s">
        <v>6572</v>
      </c>
      <c r="B1886" t="s">
        <v>6573</v>
      </c>
      <c r="C1886" t="s">
        <v>6574</v>
      </c>
      <c r="D1886">
        <v>1</v>
      </c>
      <c r="E1886">
        <f>73</f>
        <v>73</v>
      </c>
      <c r="F1886" t="s">
        <v>13</v>
      </c>
      <c r="G1886" t="s">
        <v>6562</v>
      </c>
      <c r="H1886" s="3" t="s">
        <v>6575</v>
      </c>
      <c r="I1886" t="s">
        <v>62</v>
      </c>
      <c r="J1886" t="s">
        <v>6576</v>
      </c>
    </row>
    <row r="1887" spans="1:10" ht="16" x14ac:dyDescent="0.2">
      <c r="A1887" t="s">
        <v>6577</v>
      </c>
      <c r="B1887" t="s">
        <v>6578</v>
      </c>
      <c r="C1887" t="s">
        <v>6579</v>
      </c>
      <c r="D1887">
        <v>1</v>
      </c>
      <c r="E1887">
        <v>343</v>
      </c>
      <c r="F1887" t="s">
        <v>13</v>
      </c>
      <c r="G1887" t="s">
        <v>6580</v>
      </c>
      <c r="H1887" s="3" t="s">
        <v>6581</v>
      </c>
      <c r="I1887" t="s">
        <v>404</v>
      </c>
      <c r="J1887" t="s">
        <v>6582</v>
      </c>
    </row>
    <row r="1888" spans="1:10" ht="16" x14ac:dyDescent="0.2">
      <c r="A1888" t="s">
        <v>6583</v>
      </c>
      <c r="B1888" t="s">
        <v>6584</v>
      </c>
      <c r="C1888" t="s">
        <v>6585</v>
      </c>
      <c r="D1888">
        <v>3</v>
      </c>
      <c r="E1888">
        <v>343</v>
      </c>
      <c r="F1888" t="s">
        <v>13</v>
      </c>
      <c r="G1888" t="s">
        <v>6580</v>
      </c>
      <c r="H1888" s="3" t="s">
        <v>6586</v>
      </c>
      <c r="I1888" t="s">
        <v>404</v>
      </c>
      <c r="J1888" t="s">
        <v>6587</v>
      </c>
    </row>
    <row r="1889" spans="1:10" ht="16" x14ac:dyDescent="0.2">
      <c r="A1889" t="s">
        <v>6583</v>
      </c>
      <c r="B1889" t="s">
        <v>6588</v>
      </c>
      <c r="C1889" t="s">
        <v>6589</v>
      </c>
      <c r="D1889">
        <v>1</v>
      </c>
      <c r="E1889">
        <v>343</v>
      </c>
      <c r="F1889" t="s">
        <v>13</v>
      </c>
      <c r="G1889" t="s">
        <v>6580</v>
      </c>
      <c r="H1889" s="3" t="s">
        <v>6586</v>
      </c>
      <c r="I1889" t="s">
        <v>404</v>
      </c>
      <c r="J1889" t="s">
        <v>6587</v>
      </c>
    </row>
    <row r="1890" spans="1:10" ht="16" x14ac:dyDescent="0.2">
      <c r="A1890" t="s">
        <v>6590</v>
      </c>
      <c r="B1890" t="s">
        <v>6591</v>
      </c>
      <c r="C1890" t="s">
        <v>6592</v>
      </c>
      <c r="D1890">
        <v>2</v>
      </c>
      <c r="E1890">
        <v>343</v>
      </c>
      <c r="F1890" t="s">
        <v>13</v>
      </c>
      <c r="G1890" t="s">
        <v>6580</v>
      </c>
      <c r="H1890" s="3" t="s">
        <v>6593</v>
      </c>
      <c r="I1890" t="s">
        <v>404</v>
      </c>
      <c r="J1890" t="s">
        <v>6594</v>
      </c>
    </row>
    <row r="1891" spans="1:10" ht="32" x14ac:dyDescent="0.2">
      <c r="A1891" t="s">
        <v>6595</v>
      </c>
      <c r="B1891" t="s">
        <v>6596</v>
      </c>
      <c r="C1891" t="s">
        <v>6597</v>
      </c>
      <c r="D1891">
        <v>3</v>
      </c>
      <c r="E1891">
        <v>343</v>
      </c>
      <c r="F1891" t="s">
        <v>13</v>
      </c>
      <c r="G1891" t="s">
        <v>6598</v>
      </c>
      <c r="H1891" s="3" t="s">
        <v>6599</v>
      </c>
      <c r="I1891" t="s">
        <v>362</v>
      </c>
      <c r="J1891" t="s">
        <v>6600</v>
      </c>
    </row>
    <row r="1892" spans="1:10" ht="16" x14ac:dyDescent="0.2">
      <c r="A1892" t="s">
        <v>6601</v>
      </c>
      <c r="B1892" t="s">
        <v>6602</v>
      </c>
      <c r="C1892" t="s">
        <v>6603</v>
      </c>
      <c r="D1892">
        <v>2</v>
      </c>
      <c r="E1892">
        <v>343</v>
      </c>
      <c r="F1892" t="s">
        <v>13</v>
      </c>
      <c r="G1892" t="s">
        <v>6604</v>
      </c>
      <c r="H1892" s="3" t="s">
        <v>6605</v>
      </c>
      <c r="I1892" t="s">
        <v>404</v>
      </c>
      <c r="J1892" t="s">
        <v>6606</v>
      </c>
    </row>
    <row r="1893" spans="1:10" ht="16" x14ac:dyDescent="0.2">
      <c r="A1893" t="s">
        <v>6607</v>
      </c>
      <c r="B1893" t="s">
        <v>6608</v>
      </c>
      <c r="C1893" t="s">
        <v>6609</v>
      </c>
      <c r="D1893">
        <v>2</v>
      </c>
      <c r="E1893" t="s">
        <v>13</v>
      </c>
      <c r="F1893" t="s">
        <v>13</v>
      </c>
      <c r="G1893" t="s">
        <v>6610</v>
      </c>
      <c r="H1893" s="3" t="s">
        <v>6611</v>
      </c>
      <c r="I1893" t="s">
        <v>62</v>
      </c>
      <c r="J1893" t="s">
        <v>6612</v>
      </c>
    </row>
    <row r="1894" spans="1:10" ht="16" x14ac:dyDescent="0.2">
      <c r="A1894" t="s">
        <v>6613</v>
      </c>
      <c r="B1894" t="s">
        <v>6614</v>
      </c>
      <c r="C1894" t="s">
        <v>6615</v>
      </c>
      <c r="D1894">
        <v>3</v>
      </c>
      <c r="E1894" t="s">
        <v>13</v>
      </c>
      <c r="F1894" t="s">
        <v>13</v>
      </c>
      <c r="G1894" t="s">
        <v>6616</v>
      </c>
      <c r="H1894" s="3" t="s">
        <v>6617</v>
      </c>
      <c r="I1894" t="s">
        <v>62</v>
      </c>
      <c r="J1894" t="s">
        <v>6618</v>
      </c>
    </row>
    <row r="1895" spans="1:10" ht="16" x14ac:dyDescent="0.2">
      <c r="A1895" t="s">
        <v>6619</v>
      </c>
      <c r="B1895" t="s">
        <v>6620</v>
      </c>
      <c r="C1895" t="s">
        <v>6621</v>
      </c>
      <c r="D1895">
        <v>3</v>
      </c>
      <c r="E1895" t="s">
        <v>13</v>
      </c>
      <c r="F1895" t="s">
        <v>13</v>
      </c>
      <c r="G1895" t="s">
        <v>6622</v>
      </c>
      <c r="H1895" s="3" t="s">
        <v>6623</v>
      </c>
      <c r="I1895" t="s">
        <v>1676</v>
      </c>
      <c r="J1895" t="s">
        <v>6624</v>
      </c>
    </row>
    <row r="1896" spans="1:10" ht="16" x14ac:dyDescent="0.2">
      <c r="A1896" t="s">
        <v>6619</v>
      </c>
      <c r="B1896" t="s">
        <v>6625</v>
      </c>
      <c r="C1896" t="s">
        <v>6626</v>
      </c>
      <c r="D1896">
        <v>2</v>
      </c>
      <c r="E1896" t="s">
        <v>13</v>
      </c>
      <c r="F1896" t="s">
        <v>13</v>
      </c>
      <c r="G1896" t="s">
        <v>6622</v>
      </c>
      <c r="H1896" s="3" t="s">
        <v>6623</v>
      </c>
      <c r="I1896" t="s">
        <v>1676</v>
      </c>
      <c r="J1896" t="s">
        <v>6624</v>
      </c>
    </row>
    <row r="1897" spans="1:10" ht="16" x14ac:dyDescent="0.2">
      <c r="A1897" t="s">
        <v>6619</v>
      </c>
      <c r="B1897" t="s">
        <v>6627</v>
      </c>
      <c r="C1897" t="s">
        <v>6628</v>
      </c>
      <c r="D1897">
        <v>1</v>
      </c>
      <c r="E1897" t="s">
        <v>13</v>
      </c>
      <c r="F1897" t="s">
        <v>13</v>
      </c>
      <c r="G1897" t="s">
        <v>6622</v>
      </c>
      <c r="H1897" s="3" t="s">
        <v>6623</v>
      </c>
      <c r="I1897" t="s">
        <v>1676</v>
      </c>
      <c r="J1897" t="s">
        <v>6624</v>
      </c>
    </row>
    <row r="1898" spans="1:10" ht="16" x14ac:dyDescent="0.2">
      <c r="A1898" t="s">
        <v>6629</v>
      </c>
      <c r="B1898" t="s">
        <v>6630</v>
      </c>
      <c r="C1898" t="s">
        <v>6631</v>
      </c>
      <c r="D1898">
        <v>3</v>
      </c>
      <c r="E1898" t="s">
        <v>13</v>
      </c>
      <c r="F1898" t="s">
        <v>13</v>
      </c>
      <c r="G1898" t="s">
        <v>6622</v>
      </c>
      <c r="H1898" s="3" t="s">
        <v>6632</v>
      </c>
      <c r="I1898" t="s">
        <v>1676</v>
      </c>
      <c r="J1898" t="s">
        <v>6633</v>
      </c>
    </row>
    <row r="1899" spans="1:10" ht="16" x14ac:dyDescent="0.2">
      <c r="A1899" t="s">
        <v>6634</v>
      </c>
      <c r="B1899" t="s">
        <v>6635</v>
      </c>
      <c r="C1899" t="s">
        <v>6636</v>
      </c>
      <c r="D1899">
        <v>2</v>
      </c>
      <c r="E1899" t="s">
        <v>13</v>
      </c>
      <c r="F1899" t="s">
        <v>13</v>
      </c>
      <c r="G1899" t="s">
        <v>6637</v>
      </c>
      <c r="H1899" s="3" t="s">
        <v>6638</v>
      </c>
      <c r="I1899" t="s">
        <v>467</v>
      </c>
      <c r="J1899" t="s">
        <v>6639</v>
      </c>
    </row>
    <row r="1900" spans="1:10" ht="16" x14ac:dyDescent="0.2">
      <c r="A1900" t="s">
        <v>858</v>
      </c>
      <c r="B1900" t="s">
        <v>6640</v>
      </c>
      <c r="C1900" t="s">
        <v>6641</v>
      </c>
      <c r="D1900">
        <v>1</v>
      </c>
      <c r="E1900" t="s">
        <v>13</v>
      </c>
      <c r="F1900" t="s">
        <v>13</v>
      </c>
      <c r="G1900" t="s">
        <v>6637</v>
      </c>
      <c r="H1900" s="3" t="s">
        <v>6642</v>
      </c>
      <c r="I1900" t="s">
        <v>467</v>
      </c>
      <c r="J1900" t="s">
        <v>863</v>
      </c>
    </row>
    <row r="1901" spans="1:10" ht="16" x14ac:dyDescent="0.2">
      <c r="A1901" t="s">
        <v>858</v>
      </c>
      <c r="B1901" t="s">
        <v>6643</v>
      </c>
      <c r="C1901" t="s">
        <v>6644</v>
      </c>
      <c r="D1901">
        <v>2</v>
      </c>
      <c r="E1901" t="s">
        <v>13</v>
      </c>
      <c r="F1901" t="s">
        <v>13</v>
      </c>
      <c r="G1901" t="s">
        <v>6637</v>
      </c>
      <c r="H1901" s="3" t="s">
        <v>6642</v>
      </c>
      <c r="I1901" t="s">
        <v>467</v>
      </c>
      <c r="J1901" t="s">
        <v>863</v>
      </c>
    </row>
    <row r="1902" spans="1:10" ht="32" x14ac:dyDescent="0.2">
      <c r="A1902" t="s">
        <v>6645</v>
      </c>
      <c r="B1902" t="s">
        <v>6646</v>
      </c>
      <c r="C1902" t="s">
        <v>6647</v>
      </c>
      <c r="D1902">
        <v>3</v>
      </c>
      <c r="E1902" t="s">
        <v>13</v>
      </c>
      <c r="F1902" t="s">
        <v>13</v>
      </c>
      <c r="G1902" t="s">
        <v>6637</v>
      </c>
      <c r="H1902" s="3" t="s">
        <v>6648</v>
      </c>
      <c r="I1902" t="s">
        <v>467</v>
      </c>
      <c r="J1902" t="s">
        <v>6649</v>
      </c>
    </row>
    <row r="1903" spans="1:10" ht="16" x14ac:dyDescent="0.2">
      <c r="A1903" t="s">
        <v>858</v>
      </c>
      <c r="B1903" t="s">
        <v>6650</v>
      </c>
      <c r="C1903" t="s">
        <v>6651</v>
      </c>
      <c r="D1903">
        <v>3</v>
      </c>
      <c r="E1903" t="s">
        <v>13</v>
      </c>
      <c r="F1903" t="s">
        <v>13</v>
      </c>
      <c r="G1903" t="s">
        <v>6637</v>
      </c>
      <c r="H1903" s="3" t="s">
        <v>6642</v>
      </c>
      <c r="I1903" t="s">
        <v>467</v>
      </c>
      <c r="J1903" t="s">
        <v>863</v>
      </c>
    </row>
    <row r="1904" spans="1:10" ht="16" x14ac:dyDescent="0.2">
      <c r="A1904" t="s">
        <v>6652</v>
      </c>
      <c r="B1904" t="s">
        <v>6653</v>
      </c>
      <c r="C1904" t="s">
        <v>6654</v>
      </c>
      <c r="D1904">
        <v>1</v>
      </c>
      <c r="E1904" t="s">
        <v>13</v>
      </c>
      <c r="F1904" t="s">
        <v>13</v>
      </c>
      <c r="G1904" t="s">
        <v>6637</v>
      </c>
      <c r="H1904" s="3" t="s">
        <v>6642</v>
      </c>
      <c r="I1904" t="s">
        <v>467</v>
      </c>
      <c r="J1904" t="s">
        <v>6655</v>
      </c>
    </row>
    <row r="1905" spans="1:10" ht="16" x14ac:dyDescent="0.2">
      <c r="A1905" t="s">
        <v>6656</v>
      </c>
      <c r="B1905" t="s">
        <v>6657</v>
      </c>
      <c r="C1905" t="s">
        <v>6658</v>
      </c>
      <c r="D1905">
        <v>3</v>
      </c>
      <c r="E1905" t="s">
        <v>13</v>
      </c>
      <c r="F1905" t="s">
        <v>13</v>
      </c>
      <c r="G1905" t="s">
        <v>6637</v>
      </c>
      <c r="H1905" s="3" t="s">
        <v>6659</v>
      </c>
      <c r="I1905" t="s">
        <v>467</v>
      </c>
      <c r="J1905" t="s">
        <v>6660</v>
      </c>
    </row>
    <row r="1906" spans="1:10" ht="16" x14ac:dyDescent="0.2">
      <c r="A1906" t="s">
        <v>6661</v>
      </c>
      <c r="B1906" t="s">
        <v>6662</v>
      </c>
      <c r="C1906" t="s">
        <v>6663</v>
      </c>
      <c r="D1906">
        <v>1</v>
      </c>
      <c r="E1906" t="s">
        <v>13</v>
      </c>
      <c r="F1906" t="s">
        <v>13</v>
      </c>
      <c r="G1906" t="s">
        <v>6637</v>
      </c>
      <c r="H1906" s="3" t="s">
        <v>6664</v>
      </c>
      <c r="I1906" t="s">
        <v>467</v>
      </c>
      <c r="J1906" t="s">
        <v>6665</v>
      </c>
    </row>
    <row r="1907" spans="1:10" ht="16" x14ac:dyDescent="0.2">
      <c r="A1907" t="s">
        <v>6666</v>
      </c>
      <c r="B1907" t="s">
        <v>6667</v>
      </c>
      <c r="C1907" t="s">
        <v>6668</v>
      </c>
      <c r="D1907">
        <v>1</v>
      </c>
      <c r="E1907" t="s">
        <v>13</v>
      </c>
      <c r="F1907" t="s">
        <v>13</v>
      </c>
      <c r="G1907" t="s">
        <v>6637</v>
      </c>
      <c r="H1907" s="3" t="s">
        <v>6669</v>
      </c>
      <c r="I1907" t="s">
        <v>467</v>
      </c>
      <c r="J1907" t="s">
        <v>6670</v>
      </c>
    </row>
    <row r="1908" spans="1:10" ht="16" x14ac:dyDescent="0.2">
      <c r="A1908" t="s">
        <v>6671</v>
      </c>
      <c r="B1908" t="s">
        <v>6672</v>
      </c>
      <c r="C1908" t="s">
        <v>6673</v>
      </c>
      <c r="D1908">
        <v>2</v>
      </c>
      <c r="E1908" t="s">
        <v>13</v>
      </c>
      <c r="F1908" t="s">
        <v>13</v>
      </c>
      <c r="G1908" t="s">
        <v>6637</v>
      </c>
      <c r="H1908" s="3" t="s">
        <v>6674</v>
      </c>
      <c r="I1908" t="s">
        <v>467</v>
      </c>
      <c r="J1908" t="s">
        <v>6675</v>
      </c>
    </row>
    <row r="1909" spans="1:10" ht="16" x14ac:dyDescent="0.2">
      <c r="A1909" t="s">
        <v>6652</v>
      </c>
      <c r="B1909" t="s">
        <v>6676</v>
      </c>
      <c r="C1909" t="s">
        <v>6677</v>
      </c>
      <c r="D1909">
        <v>4</v>
      </c>
      <c r="E1909" t="s">
        <v>13</v>
      </c>
      <c r="F1909" t="s">
        <v>13</v>
      </c>
      <c r="G1909" t="s">
        <v>6637</v>
      </c>
      <c r="H1909" s="3" t="s">
        <v>6642</v>
      </c>
      <c r="I1909" t="s">
        <v>467</v>
      </c>
      <c r="J1909" t="s">
        <v>6655</v>
      </c>
    </row>
    <row r="1910" spans="1:10" ht="16" x14ac:dyDescent="0.2">
      <c r="A1910" t="s">
        <v>6678</v>
      </c>
      <c r="B1910" t="s">
        <v>6679</v>
      </c>
      <c r="C1910" t="s">
        <v>6680</v>
      </c>
      <c r="D1910">
        <v>3</v>
      </c>
      <c r="E1910" t="s">
        <v>13</v>
      </c>
      <c r="F1910" t="s">
        <v>13</v>
      </c>
      <c r="G1910" t="s">
        <v>6637</v>
      </c>
      <c r="H1910" s="3" t="s">
        <v>6681</v>
      </c>
      <c r="I1910" t="s">
        <v>467</v>
      </c>
      <c r="J1910" t="s">
        <v>6682</v>
      </c>
    </row>
    <row r="1911" spans="1:10" ht="16" x14ac:dyDescent="0.2">
      <c r="A1911" t="s">
        <v>6652</v>
      </c>
      <c r="B1911" t="s">
        <v>6683</v>
      </c>
      <c r="C1911" t="s">
        <v>6684</v>
      </c>
      <c r="D1911">
        <v>2</v>
      </c>
      <c r="E1911" t="s">
        <v>13</v>
      </c>
      <c r="F1911" t="s">
        <v>13</v>
      </c>
      <c r="G1911" t="s">
        <v>6637</v>
      </c>
      <c r="H1911" s="3" t="s">
        <v>6642</v>
      </c>
      <c r="I1911" t="s">
        <v>467</v>
      </c>
      <c r="J1911" t="s">
        <v>6655</v>
      </c>
    </row>
    <row r="1912" spans="1:10" ht="16" x14ac:dyDescent="0.2">
      <c r="A1912" t="s">
        <v>6671</v>
      </c>
      <c r="B1912" t="s">
        <v>6685</v>
      </c>
      <c r="C1912" t="s">
        <v>6686</v>
      </c>
      <c r="D1912">
        <v>1</v>
      </c>
      <c r="E1912" t="s">
        <v>13</v>
      </c>
      <c r="F1912" t="s">
        <v>13</v>
      </c>
      <c r="G1912" t="s">
        <v>6637</v>
      </c>
      <c r="H1912" s="3" t="s">
        <v>6674</v>
      </c>
      <c r="I1912" t="s">
        <v>467</v>
      </c>
      <c r="J1912" t="s">
        <v>6675</v>
      </c>
    </row>
    <row r="1913" spans="1:10" ht="16" x14ac:dyDescent="0.2">
      <c r="A1913" t="s">
        <v>6645</v>
      </c>
      <c r="B1913" t="s">
        <v>6687</v>
      </c>
      <c r="C1913" t="s">
        <v>6688</v>
      </c>
      <c r="D1913">
        <v>2</v>
      </c>
      <c r="E1913" t="s">
        <v>13</v>
      </c>
      <c r="F1913" t="s">
        <v>13</v>
      </c>
      <c r="G1913" t="s">
        <v>6637</v>
      </c>
      <c r="H1913" s="3" t="s">
        <v>6689</v>
      </c>
      <c r="I1913" t="s">
        <v>467</v>
      </c>
      <c r="J1913" t="s">
        <v>6649</v>
      </c>
    </row>
    <row r="1914" spans="1:10" ht="16" x14ac:dyDescent="0.2">
      <c r="A1914" t="s">
        <v>6678</v>
      </c>
      <c r="B1914" t="s">
        <v>6690</v>
      </c>
      <c r="C1914" t="s">
        <v>6691</v>
      </c>
      <c r="D1914">
        <v>1</v>
      </c>
      <c r="E1914" t="s">
        <v>13</v>
      </c>
      <c r="F1914" t="s">
        <v>13</v>
      </c>
      <c r="G1914" t="s">
        <v>6637</v>
      </c>
      <c r="H1914" s="3" t="s">
        <v>6681</v>
      </c>
      <c r="I1914" t="s">
        <v>467</v>
      </c>
      <c r="J1914" t="s">
        <v>6682</v>
      </c>
    </row>
    <row r="1915" spans="1:10" ht="16" x14ac:dyDescent="0.2">
      <c r="A1915" t="s">
        <v>6692</v>
      </c>
      <c r="B1915" t="s">
        <v>6693</v>
      </c>
      <c r="C1915" t="s">
        <v>6694</v>
      </c>
      <c r="D1915">
        <v>5</v>
      </c>
      <c r="E1915" t="s">
        <v>13</v>
      </c>
      <c r="F1915" t="s">
        <v>13</v>
      </c>
      <c r="G1915" t="s">
        <v>6637</v>
      </c>
      <c r="H1915" s="3" t="s">
        <v>6695</v>
      </c>
      <c r="I1915" t="s">
        <v>467</v>
      </c>
      <c r="J1915" t="s">
        <v>6696</v>
      </c>
    </row>
    <row r="1916" spans="1:10" ht="32" x14ac:dyDescent="0.2">
      <c r="A1916" t="s">
        <v>6697</v>
      </c>
      <c r="B1916" t="s">
        <v>6698</v>
      </c>
      <c r="C1916" t="s">
        <v>6699</v>
      </c>
      <c r="D1916">
        <v>3</v>
      </c>
      <c r="E1916" t="s">
        <v>13</v>
      </c>
      <c r="F1916" t="s">
        <v>13</v>
      </c>
      <c r="G1916" t="s">
        <v>6637</v>
      </c>
      <c r="H1916" s="3" t="s">
        <v>6700</v>
      </c>
      <c r="I1916" t="s">
        <v>467</v>
      </c>
      <c r="J1916" t="s">
        <v>6701</v>
      </c>
    </row>
    <row r="1917" spans="1:10" ht="32" x14ac:dyDescent="0.2">
      <c r="A1917" t="s">
        <v>6702</v>
      </c>
      <c r="B1917" t="s">
        <v>6703</v>
      </c>
      <c r="C1917" t="s">
        <v>6699</v>
      </c>
      <c r="D1917">
        <v>2</v>
      </c>
      <c r="E1917" t="s">
        <v>13</v>
      </c>
      <c r="F1917" t="s">
        <v>13</v>
      </c>
      <c r="G1917" t="s">
        <v>6637</v>
      </c>
      <c r="H1917" s="3" t="s">
        <v>6704</v>
      </c>
      <c r="I1917" t="s">
        <v>467</v>
      </c>
      <c r="J1917" t="s">
        <v>6705</v>
      </c>
    </row>
    <row r="1918" spans="1:10" ht="16" x14ac:dyDescent="0.2">
      <c r="A1918" t="s">
        <v>6706</v>
      </c>
      <c r="B1918" t="s">
        <v>6707</v>
      </c>
      <c r="C1918" t="s">
        <v>6708</v>
      </c>
      <c r="D1918">
        <v>1</v>
      </c>
      <c r="E1918" t="s">
        <v>13</v>
      </c>
      <c r="F1918" t="s">
        <v>13</v>
      </c>
      <c r="G1918" t="s">
        <v>6637</v>
      </c>
      <c r="H1918" s="3" t="s">
        <v>6642</v>
      </c>
      <c r="I1918" t="s">
        <v>467</v>
      </c>
      <c r="J1918" t="s">
        <v>6709</v>
      </c>
    </row>
    <row r="1919" spans="1:10" ht="16" x14ac:dyDescent="0.2">
      <c r="A1919" t="s">
        <v>6634</v>
      </c>
      <c r="B1919" t="s">
        <v>6662</v>
      </c>
      <c r="C1919" t="s">
        <v>6663</v>
      </c>
      <c r="D1919">
        <v>1</v>
      </c>
      <c r="E1919" t="s">
        <v>13</v>
      </c>
      <c r="F1919" t="s">
        <v>13</v>
      </c>
      <c r="G1919" t="s">
        <v>6637</v>
      </c>
      <c r="H1919" s="3" t="s">
        <v>6664</v>
      </c>
      <c r="I1919" t="s">
        <v>467</v>
      </c>
      <c r="J1919" t="s">
        <v>6639</v>
      </c>
    </row>
    <row r="1920" spans="1:10" ht="16" x14ac:dyDescent="0.2">
      <c r="A1920" t="s">
        <v>858</v>
      </c>
      <c r="B1920" t="s">
        <v>6710</v>
      </c>
      <c r="C1920" t="s">
        <v>6711</v>
      </c>
      <c r="D1920">
        <v>4</v>
      </c>
      <c r="E1920" t="s">
        <v>13</v>
      </c>
      <c r="F1920" t="s">
        <v>13</v>
      </c>
      <c r="G1920" t="s">
        <v>6637</v>
      </c>
      <c r="H1920" s="3" t="s">
        <v>6642</v>
      </c>
      <c r="I1920" t="s">
        <v>467</v>
      </c>
      <c r="J1920" t="s">
        <v>863</v>
      </c>
    </row>
    <row r="1921" spans="1:10" ht="16" x14ac:dyDescent="0.2">
      <c r="A1921" t="s">
        <v>6712</v>
      </c>
      <c r="B1921" t="s">
        <v>6657</v>
      </c>
      <c r="C1921" t="s">
        <v>6658</v>
      </c>
      <c r="D1921">
        <v>3</v>
      </c>
      <c r="E1921" t="s">
        <v>13</v>
      </c>
      <c r="F1921" t="s">
        <v>13</v>
      </c>
      <c r="G1921" t="s">
        <v>6637</v>
      </c>
      <c r="H1921" s="3" t="s">
        <v>6659</v>
      </c>
      <c r="I1921" t="s">
        <v>467</v>
      </c>
      <c r="J1921" t="s">
        <v>6713</v>
      </c>
    </row>
    <row r="1922" spans="1:10" ht="16" x14ac:dyDescent="0.2">
      <c r="A1922" t="s">
        <v>6652</v>
      </c>
      <c r="B1922" t="s">
        <v>6714</v>
      </c>
      <c r="C1922" t="s">
        <v>6715</v>
      </c>
      <c r="D1922">
        <v>3</v>
      </c>
      <c r="E1922" t="s">
        <v>13</v>
      </c>
      <c r="F1922" t="s">
        <v>13</v>
      </c>
      <c r="G1922" t="s">
        <v>6637</v>
      </c>
      <c r="H1922" s="3" t="s">
        <v>6642</v>
      </c>
      <c r="I1922" t="s">
        <v>467</v>
      </c>
      <c r="J1922" t="s">
        <v>6655</v>
      </c>
    </row>
    <row r="1923" spans="1:10" ht="16" x14ac:dyDescent="0.2">
      <c r="A1923" t="s">
        <v>6716</v>
      </c>
      <c r="B1923" t="s">
        <v>6717</v>
      </c>
      <c r="C1923" t="s">
        <v>6718</v>
      </c>
      <c r="D1923">
        <v>1</v>
      </c>
      <c r="E1923" t="s">
        <v>13</v>
      </c>
      <c r="F1923" t="s">
        <v>13</v>
      </c>
      <c r="G1923" t="s">
        <v>6720</v>
      </c>
      <c r="H1923" s="3" t="s">
        <v>6721</v>
      </c>
      <c r="I1923" t="s">
        <v>62</v>
      </c>
      <c r="J1923" t="s">
        <v>6722</v>
      </c>
    </row>
    <row r="1924" spans="1:10" ht="16" x14ac:dyDescent="0.2">
      <c r="A1924" t="s">
        <v>6716</v>
      </c>
      <c r="B1924" t="s">
        <v>6723</v>
      </c>
      <c r="C1924" t="s">
        <v>6724</v>
      </c>
      <c r="D1924">
        <v>2</v>
      </c>
      <c r="E1924" t="s">
        <v>13</v>
      </c>
      <c r="F1924" t="s">
        <v>13</v>
      </c>
      <c r="G1924" t="s">
        <v>6720</v>
      </c>
      <c r="H1924" s="3" t="s">
        <v>6721</v>
      </c>
      <c r="I1924" t="s">
        <v>62</v>
      </c>
      <c r="J1924" t="s">
        <v>6722</v>
      </c>
    </row>
    <row r="1925" spans="1:10" ht="16" x14ac:dyDescent="0.2">
      <c r="A1925" t="s">
        <v>6725</v>
      </c>
      <c r="B1925" t="s">
        <v>6726</v>
      </c>
      <c r="C1925" t="s">
        <v>6727</v>
      </c>
      <c r="D1925">
        <v>2</v>
      </c>
      <c r="E1925" t="s">
        <v>13</v>
      </c>
      <c r="F1925" t="s">
        <v>13</v>
      </c>
      <c r="G1925" t="s">
        <v>6728</v>
      </c>
      <c r="H1925" s="3" t="s">
        <v>6729</v>
      </c>
      <c r="I1925" t="s">
        <v>6730</v>
      </c>
      <c r="J1925" t="s">
        <v>6731</v>
      </c>
    </row>
    <row r="1926" spans="1:10" ht="16" x14ac:dyDescent="0.2">
      <c r="A1926" t="s">
        <v>6732</v>
      </c>
      <c r="B1926" t="s">
        <v>6733</v>
      </c>
      <c r="C1926" t="s">
        <v>6734</v>
      </c>
      <c r="D1926">
        <v>1</v>
      </c>
      <c r="E1926" t="s">
        <v>13</v>
      </c>
      <c r="F1926" t="s">
        <v>13</v>
      </c>
      <c r="G1926" t="s">
        <v>6728</v>
      </c>
      <c r="H1926" s="3" t="s">
        <v>6735</v>
      </c>
      <c r="I1926" t="s">
        <v>6730</v>
      </c>
      <c r="J1926" t="s">
        <v>6736</v>
      </c>
    </row>
    <row r="1927" spans="1:10" ht="16" x14ac:dyDescent="0.2">
      <c r="A1927" t="s">
        <v>6737</v>
      </c>
      <c r="B1927" t="s">
        <v>6738</v>
      </c>
      <c r="C1927" t="s">
        <v>6739</v>
      </c>
      <c r="D1927">
        <v>1</v>
      </c>
      <c r="E1927" t="s">
        <v>13</v>
      </c>
      <c r="F1927" t="s">
        <v>13</v>
      </c>
      <c r="G1927" t="s">
        <v>6728</v>
      </c>
      <c r="H1927" s="3" t="s">
        <v>6740</v>
      </c>
      <c r="I1927" t="s">
        <v>6730</v>
      </c>
      <c r="J1927" t="s">
        <v>6741</v>
      </c>
    </row>
    <row r="1928" spans="1:10" ht="16" x14ac:dyDescent="0.2">
      <c r="A1928" t="s">
        <v>6742</v>
      </c>
      <c r="B1928" t="s">
        <v>6726</v>
      </c>
      <c r="C1928" t="s">
        <v>6727</v>
      </c>
      <c r="D1928">
        <v>3</v>
      </c>
      <c r="E1928" t="s">
        <v>13</v>
      </c>
      <c r="F1928" t="s">
        <v>13</v>
      </c>
      <c r="G1928" t="s">
        <v>6728</v>
      </c>
      <c r="H1928" s="3" t="s">
        <v>6743</v>
      </c>
      <c r="I1928" t="s">
        <v>6730</v>
      </c>
      <c r="J1928" t="s">
        <v>6744</v>
      </c>
    </row>
    <row r="1929" spans="1:10" ht="16" x14ac:dyDescent="0.2">
      <c r="A1929" t="s">
        <v>6745</v>
      </c>
      <c r="B1929" t="s">
        <v>6726</v>
      </c>
      <c r="C1929" t="s">
        <v>6727</v>
      </c>
      <c r="D1929">
        <v>4</v>
      </c>
      <c r="E1929" t="s">
        <v>13</v>
      </c>
      <c r="F1929" t="s">
        <v>13</v>
      </c>
      <c r="G1929" t="s">
        <v>6728</v>
      </c>
      <c r="H1929" s="3" t="s">
        <v>6729</v>
      </c>
      <c r="I1929" t="s">
        <v>6730</v>
      </c>
      <c r="J1929" t="s">
        <v>6746</v>
      </c>
    </row>
    <row r="1930" spans="1:10" ht="16" x14ac:dyDescent="0.2">
      <c r="A1930" t="s">
        <v>6747</v>
      </c>
      <c r="B1930" t="s">
        <v>6748</v>
      </c>
      <c r="C1930" t="s">
        <v>6749</v>
      </c>
      <c r="D1930">
        <v>8</v>
      </c>
      <c r="E1930" t="s">
        <v>13</v>
      </c>
      <c r="F1930" t="s">
        <v>13</v>
      </c>
      <c r="G1930" t="s">
        <v>6728</v>
      </c>
      <c r="H1930" s="3" t="s">
        <v>6750</v>
      </c>
      <c r="I1930" t="s">
        <v>6730</v>
      </c>
      <c r="J1930" t="s">
        <v>6751</v>
      </c>
    </row>
    <row r="1931" spans="1:10" ht="16" x14ac:dyDescent="0.2">
      <c r="A1931" t="s">
        <v>6752</v>
      </c>
      <c r="B1931" t="s">
        <v>6726</v>
      </c>
      <c r="C1931" t="s">
        <v>6727</v>
      </c>
      <c r="D1931">
        <v>2</v>
      </c>
      <c r="E1931" t="s">
        <v>13</v>
      </c>
      <c r="F1931" t="s">
        <v>13</v>
      </c>
      <c r="G1931" t="s">
        <v>6728</v>
      </c>
      <c r="H1931" s="3" t="s">
        <v>6729</v>
      </c>
      <c r="I1931" t="s">
        <v>6730</v>
      </c>
      <c r="J1931" t="s">
        <v>6753</v>
      </c>
    </row>
    <row r="1932" spans="1:10" ht="16" x14ac:dyDescent="0.2">
      <c r="A1932" t="s">
        <v>6754</v>
      </c>
      <c r="B1932" t="s">
        <v>6726</v>
      </c>
      <c r="C1932" t="s">
        <v>6727</v>
      </c>
      <c r="D1932">
        <v>2</v>
      </c>
      <c r="E1932" t="s">
        <v>13</v>
      </c>
      <c r="F1932" t="s">
        <v>13</v>
      </c>
      <c r="G1932" t="s">
        <v>6728</v>
      </c>
      <c r="H1932" s="3" t="s">
        <v>6729</v>
      </c>
      <c r="I1932" t="s">
        <v>6730</v>
      </c>
      <c r="J1932" t="s">
        <v>6755</v>
      </c>
    </row>
    <row r="1933" spans="1:10" ht="16" x14ac:dyDescent="0.2">
      <c r="A1933" t="s">
        <v>6756</v>
      </c>
      <c r="B1933" t="s">
        <v>6726</v>
      </c>
      <c r="C1933" t="s">
        <v>6727</v>
      </c>
      <c r="D1933">
        <v>2</v>
      </c>
      <c r="E1933" t="s">
        <v>13</v>
      </c>
      <c r="F1933" t="s">
        <v>13</v>
      </c>
      <c r="G1933" t="s">
        <v>6728</v>
      </c>
      <c r="H1933" s="3" t="s">
        <v>6729</v>
      </c>
      <c r="I1933" t="s">
        <v>6730</v>
      </c>
      <c r="J1933" t="s">
        <v>6757</v>
      </c>
    </row>
    <row r="1934" spans="1:10" ht="16" x14ac:dyDescent="0.2">
      <c r="A1934" t="s">
        <v>6758</v>
      </c>
      <c r="B1934" t="s">
        <v>6759</v>
      </c>
      <c r="C1934" t="s">
        <v>6760</v>
      </c>
      <c r="D1934">
        <v>1</v>
      </c>
      <c r="E1934" t="s">
        <v>13</v>
      </c>
      <c r="F1934" t="s">
        <v>13</v>
      </c>
      <c r="G1934" t="s">
        <v>6728</v>
      </c>
      <c r="H1934" s="3" t="s">
        <v>6750</v>
      </c>
      <c r="I1934" t="s">
        <v>6730</v>
      </c>
      <c r="J1934" t="s">
        <v>6761</v>
      </c>
    </row>
    <row r="1935" spans="1:10" ht="16" x14ac:dyDescent="0.2">
      <c r="A1935" t="s">
        <v>6762</v>
      </c>
      <c r="B1935" t="s">
        <v>6733</v>
      </c>
      <c r="C1935" t="s">
        <v>6734</v>
      </c>
      <c r="D1935">
        <v>1</v>
      </c>
      <c r="E1935" t="s">
        <v>13</v>
      </c>
      <c r="F1935" t="s">
        <v>13</v>
      </c>
      <c r="G1935" t="s">
        <v>6728</v>
      </c>
      <c r="H1935" s="3" t="s">
        <v>6750</v>
      </c>
      <c r="I1935" t="s">
        <v>6730</v>
      </c>
      <c r="J1935" t="s">
        <v>6763</v>
      </c>
    </row>
    <row r="1936" spans="1:10" ht="16" x14ac:dyDescent="0.2">
      <c r="A1936" t="s">
        <v>6764</v>
      </c>
      <c r="B1936" t="s">
        <v>6765</v>
      </c>
      <c r="C1936" t="s">
        <v>6766</v>
      </c>
      <c r="D1936">
        <v>1</v>
      </c>
      <c r="E1936" t="s">
        <v>13</v>
      </c>
      <c r="F1936" t="s">
        <v>13</v>
      </c>
      <c r="G1936" t="s">
        <v>6728</v>
      </c>
      <c r="H1936" s="3" t="s">
        <v>6750</v>
      </c>
      <c r="I1936" t="s">
        <v>6730</v>
      </c>
      <c r="J1936" t="s">
        <v>6767</v>
      </c>
    </row>
    <row r="1937" spans="1:10" ht="16" x14ac:dyDescent="0.2">
      <c r="A1937" t="s">
        <v>6768</v>
      </c>
      <c r="B1937" t="s">
        <v>6769</v>
      </c>
      <c r="C1937" t="s">
        <v>6770</v>
      </c>
      <c r="D1937">
        <v>3</v>
      </c>
      <c r="E1937" t="s">
        <v>6771</v>
      </c>
      <c r="F1937" t="s">
        <v>13</v>
      </c>
      <c r="G1937" t="s">
        <v>6772</v>
      </c>
      <c r="H1937" s="3" t="s">
        <v>6773</v>
      </c>
      <c r="I1937" t="s">
        <v>6730</v>
      </c>
      <c r="J1937" t="s">
        <v>6774</v>
      </c>
    </row>
    <row r="1938" spans="1:10" ht="16" x14ac:dyDescent="0.2">
      <c r="A1938" t="s">
        <v>6775</v>
      </c>
      <c r="B1938" t="s">
        <v>6776</v>
      </c>
      <c r="C1938" t="s">
        <v>6777</v>
      </c>
      <c r="D1938">
        <v>1</v>
      </c>
      <c r="E1938" t="s">
        <v>6771</v>
      </c>
      <c r="F1938" t="s">
        <v>13</v>
      </c>
      <c r="G1938" t="s">
        <v>6772</v>
      </c>
      <c r="H1938" s="3" t="s">
        <v>6773</v>
      </c>
      <c r="I1938" t="s">
        <v>6730</v>
      </c>
      <c r="J1938" t="s">
        <v>6778</v>
      </c>
    </row>
    <row r="1939" spans="1:10" ht="16" x14ac:dyDescent="0.2">
      <c r="A1939" t="s">
        <v>6768</v>
      </c>
      <c r="B1939" t="s">
        <v>6779</v>
      </c>
      <c r="C1939" t="s">
        <v>6780</v>
      </c>
      <c r="D1939">
        <v>1</v>
      </c>
      <c r="E1939" t="s">
        <v>6771</v>
      </c>
      <c r="F1939" t="s">
        <v>13</v>
      </c>
      <c r="G1939" t="s">
        <v>6772</v>
      </c>
      <c r="H1939" s="3" t="s">
        <v>6773</v>
      </c>
      <c r="I1939" t="s">
        <v>6730</v>
      </c>
      <c r="J1939" t="s">
        <v>6774</v>
      </c>
    </row>
    <row r="1940" spans="1:10" ht="16" x14ac:dyDescent="0.2">
      <c r="A1940" t="s">
        <v>6781</v>
      </c>
      <c r="B1940" t="s">
        <v>6779</v>
      </c>
      <c r="C1940" t="s">
        <v>6780</v>
      </c>
      <c r="D1940">
        <v>1</v>
      </c>
      <c r="E1940" t="s">
        <v>6771</v>
      </c>
      <c r="F1940" t="s">
        <v>13</v>
      </c>
      <c r="G1940" t="s">
        <v>6772</v>
      </c>
      <c r="H1940" s="3" t="s">
        <v>6782</v>
      </c>
      <c r="I1940" t="s">
        <v>6730</v>
      </c>
      <c r="J1940" t="s">
        <v>6783</v>
      </c>
    </row>
    <row r="1941" spans="1:10" ht="16" x14ac:dyDescent="0.2">
      <c r="A1941" t="s">
        <v>6781</v>
      </c>
      <c r="B1941" t="s">
        <v>6769</v>
      </c>
      <c r="C1941" t="s">
        <v>6770</v>
      </c>
      <c r="D1941">
        <v>2</v>
      </c>
      <c r="E1941" t="s">
        <v>6771</v>
      </c>
      <c r="F1941" t="s">
        <v>13</v>
      </c>
      <c r="G1941" t="s">
        <v>6772</v>
      </c>
      <c r="H1941" s="3" t="s">
        <v>6782</v>
      </c>
      <c r="I1941" t="s">
        <v>6730</v>
      </c>
      <c r="J1941" t="s">
        <v>6783</v>
      </c>
    </row>
    <row r="1942" spans="1:10" ht="16" x14ac:dyDescent="0.2">
      <c r="A1942" t="s">
        <v>6768</v>
      </c>
      <c r="B1942" t="s">
        <v>6784</v>
      </c>
      <c r="C1942" t="s">
        <v>6785</v>
      </c>
      <c r="D1942">
        <v>2</v>
      </c>
      <c r="E1942" t="s">
        <v>6771</v>
      </c>
      <c r="F1942" t="s">
        <v>13</v>
      </c>
      <c r="G1942" t="s">
        <v>6772</v>
      </c>
      <c r="H1942" s="3" t="s">
        <v>6773</v>
      </c>
      <c r="I1942" t="s">
        <v>6730</v>
      </c>
      <c r="J1942" t="s">
        <v>6774</v>
      </c>
    </row>
    <row r="1943" spans="1:10" ht="16" x14ac:dyDescent="0.2">
      <c r="A1943" t="s">
        <v>6786</v>
      </c>
      <c r="B1943" t="s">
        <v>6787</v>
      </c>
      <c r="C1943" t="s">
        <v>6788</v>
      </c>
      <c r="D1943">
        <v>2</v>
      </c>
      <c r="E1943" t="s">
        <v>730</v>
      </c>
      <c r="F1943" t="s">
        <v>13</v>
      </c>
      <c r="G1943" t="s">
        <v>6789</v>
      </c>
      <c r="H1943" s="3" t="s">
        <v>6790</v>
      </c>
      <c r="I1943" t="s">
        <v>6730</v>
      </c>
      <c r="J1943" t="s">
        <v>6791</v>
      </c>
    </row>
    <row r="1944" spans="1:10" ht="16" x14ac:dyDescent="0.2">
      <c r="A1944" t="s">
        <v>6742</v>
      </c>
      <c r="B1944" t="s">
        <v>6792</v>
      </c>
      <c r="C1944" t="s">
        <v>6793</v>
      </c>
      <c r="D1944">
        <v>4</v>
      </c>
      <c r="E1944" t="s">
        <v>730</v>
      </c>
      <c r="F1944" t="s">
        <v>13</v>
      </c>
      <c r="G1944" t="s">
        <v>6789</v>
      </c>
      <c r="H1944" s="3" t="s">
        <v>6794</v>
      </c>
      <c r="I1944" t="s">
        <v>6730</v>
      </c>
      <c r="J1944" t="s">
        <v>6744</v>
      </c>
    </row>
    <row r="1945" spans="1:10" ht="16" x14ac:dyDescent="0.2">
      <c r="A1945" t="s">
        <v>6795</v>
      </c>
      <c r="B1945" t="s">
        <v>6796</v>
      </c>
      <c r="C1945" t="s">
        <v>6797</v>
      </c>
      <c r="D1945">
        <v>4</v>
      </c>
      <c r="E1945" t="s">
        <v>730</v>
      </c>
      <c r="F1945" t="s">
        <v>13</v>
      </c>
      <c r="G1945" t="s">
        <v>6789</v>
      </c>
      <c r="H1945" s="3" t="s">
        <v>6798</v>
      </c>
      <c r="I1945" t="s">
        <v>6730</v>
      </c>
      <c r="J1945" t="s">
        <v>6799</v>
      </c>
    </row>
    <row r="1946" spans="1:10" ht="16" x14ac:dyDescent="0.2">
      <c r="A1946" t="s">
        <v>6800</v>
      </c>
      <c r="B1946" t="s">
        <v>6801</v>
      </c>
      <c r="C1946" t="s">
        <v>6802</v>
      </c>
      <c r="D1946">
        <v>1</v>
      </c>
      <c r="E1946" t="s">
        <v>730</v>
      </c>
      <c r="F1946" t="s">
        <v>13</v>
      </c>
      <c r="G1946" t="s">
        <v>6789</v>
      </c>
      <c r="H1946" s="3" t="s">
        <v>6803</v>
      </c>
      <c r="I1946" t="s">
        <v>6730</v>
      </c>
      <c r="J1946" t="s">
        <v>6804</v>
      </c>
    </row>
    <row r="1947" spans="1:10" ht="32" x14ac:dyDescent="0.2">
      <c r="A1947" t="s">
        <v>6786</v>
      </c>
      <c r="B1947" t="s">
        <v>6805</v>
      </c>
      <c r="C1947" t="s">
        <v>6806</v>
      </c>
      <c r="D1947">
        <v>3</v>
      </c>
      <c r="E1947" t="s">
        <v>730</v>
      </c>
      <c r="F1947" t="s">
        <v>13</v>
      </c>
      <c r="G1947" t="s">
        <v>6789</v>
      </c>
      <c r="H1947" s="3" t="s">
        <v>6807</v>
      </c>
      <c r="I1947" t="s">
        <v>6730</v>
      </c>
      <c r="J1947" t="s">
        <v>6791</v>
      </c>
    </row>
    <row r="1948" spans="1:10" ht="16" x14ac:dyDescent="0.2">
      <c r="A1948" t="s">
        <v>6800</v>
      </c>
      <c r="B1948" t="s">
        <v>6808</v>
      </c>
      <c r="C1948" t="s">
        <v>6809</v>
      </c>
      <c r="D1948">
        <v>2</v>
      </c>
      <c r="E1948" t="s">
        <v>730</v>
      </c>
      <c r="F1948" t="s">
        <v>13</v>
      </c>
      <c r="G1948" t="s">
        <v>6789</v>
      </c>
      <c r="H1948" s="3" t="s">
        <v>6810</v>
      </c>
      <c r="I1948" t="s">
        <v>6730</v>
      </c>
      <c r="J1948" t="s">
        <v>6804</v>
      </c>
    </row>
    <row r="1949" spans="1:10" ht="32" x14ac:dyDescent="0.2">
      <c r="A1949" t="s">
        <v>6786</v>
      </c>
      <c r="B1949" t="s">
        <v>6811</v>
      </c>
      <c r="C1949" t="s">
        <v>6812</v>
      </c>
      <c r="D1949">
        <v>1</v>
      </c>
      <c r="E1949" t="s">
        <v>730</v>
      </c>
      <c r="F1949" t="s">
        <v>13</v>
      </c>
      <c r="G1949" t="s">
        <v>6789</v>
      </c>
      <c r="H1949" s="3" t="s">
        <v>6813</v>
      </c>
      <c r="I1949" t="s">
        <v>6814</v>
      </c>
      <c r="J1949" t="s">
        <v>6791</v>
      </c>
    </row>
    <row r="1950" spans="1:10" ht="16" x14ac:dyDescent="0.2">
      <c r="A1950" t="s">
        <v>6815</v>
      </c>
      <c r="B1950" t="s">
        <v>6816</v>
      </c>
      <c r="C1950" t="s">
        <v>6817</v>
      </c>
      <c r="D1950">
        <v>2</v>
      </c>
      <c r="E1950" t="s">
        <v>730</v>
      </c>
      <c r="F1950" t="s">
        <v>13</v>
      </c>
      <c r="G1950" t="s">
        <v>6789</v>
      </c>
      <c r="H1950" s="3" t="s">
        <v>6798</v>
      </c>
      <c r="I1950" t="s">
        <v>6730</v>
      </c>
      <c r="J1950" t="s">
        <v>6818</v>
      </c>
    </row>
    <row r="1951" spans="1:10" ht="16" x14ac:dyDescent="0.2">
      <c r="A1951" t="s">
        <v>6819</v>
      </c>
      <c r="B1951" t="s">
        <v>6820</v>
      </c>
      <c r="C1951" t="s">
        <v>6821</v>
      </c>
      <c r="D1951">
        <v>2</v>
      </c>
      <c r="E1951" t="s">
        <v>13</v>
      </c>
      <c r="F1951" t="s">
        <v>13</v>
      </c>
      <c r="G1951" t="s">
        <v>6822</v>
      </c>
      <c r="H1951" s="3" t="s">
        <v>6823</v>
      </c>
      <c r="I1951" t="s">
        <v>6730</v>
      </c>
      <c r="J1951" t="s">
        <v>6824</v>
      </c>
    </row>
    <row r="1952" spans="1:10" ht="16" x14ac:dyDescent="0.2">
      <c r="A1952" t="s">
        <v>6825</v>
      </c>
      <c r="B1952" t="s">
        <v>6826</v>
      </c>
      <c r="C1952" t="s">
        <v>6827</v>
      </c>
      <c r="D1952">
        <v>2</v>
      </c>
      <c r="E1952" t="s">
        <v>13</v>
      </c>
      <c r="F1952" t="s">
        <v>13</v>
      </c>
      <c r="G1952" t="s">
        <v>6822</v>
      </c>
      <c r="H1952" s="3" t="s">
        <v>6823</v>
      </c>
      <c r="I1952" t="s">
        <v>6730</v>
      </c>
      <c r="J1952" t="s">
        <v>6828</v>
      </c>
    </row>
    <row r="1953" spans="1:10" ht="16" x14ac:dyDescent="0.2">
      <c r="A1953" t="s">
        <v>6795</v>
      </c>
      <c r="B1953" t="s">
        <v>6829</v>
      </c>
      <c r="C1953" t="s">
        <v>6830</v>
      </c>
      <c r="D1953">
        <v>2</v>
      </c>
      <c r="E1953" t="s">
        <v>13</v>
      </c>
      <c r="F1953" t="s">
        <v>13</v>
      </c>
      <c r="G1953" t="s">
        <v>6822</v>
      </c>
      <c r="H1953" s="3" t="s">
        <v>6823</v>
      </c>
      <c r="I1953" t="s">
        <v>6730</v>
      </c>
      <c r="J1953" t="s">
        <v>6799</v>
      </c>
    </row>
    <row r="1954" spans="1:10" ht="16" x14ac:dyDescent="0.2">
      <c r="A1954" t="s">
        <v>6831</v>
      </c>
      <c r="B1954" t="s">
        <v>6832</v>
      </c>
      <c r="C1954" t="s">
        <v>6821</v>
      </c>
      <c r="D1954">
        <v>2</v>
      </c>
      <c r="E1954" t="s">
        <v>13</v>
      </c>
      <c r="F1954" t="s">
        <v>13</v>
      </c>
      <c r="G1954" t="s">
        <v>6822</v>
      </c>
      <c r="H1954" s="3" t="s">
        <v>6833</v>
      </c>
      <c r="I1954" t="s">
        <v>6730</v>
      </c>
      <c r="J1954" t="s">
        <v>6834</v>
      </c>
    </row>
    <row r="1955" spans="1:10" ht="16" x14ac:dyDescent="0.2">
      <c r="A1955" t="s">
        <v>6835</v>
      </c>
      <c r="B1955" t="s">
        <v>6829</v>
      </c>
      <c r="C1955" t="s">
        <v>6830</v>
      </c>
      <c r="D1955">
        <v>1</v>
      </c>
      <c r="E1955" t="s">
        <v>13</v>
      </c>
      <c r="F1955" t="s">
        <v>13</v>
      </c>
      <c r="G1955" t="s">
        <v>6822</v>
      </c>
      <c r="H1955" s="3" t="s">
        <v>6823</v>
      </c>
      <c r="I1955" t="s">
        <v>6730</v>
      </c>
      <c r="J1955" t="s">
        <v>6836</v>
      </c>
    </row>
    <row r="1956" spans="1:10" ht="16" x14ac:dyDescent="0.2">
      <c r="A1956" t="s">
        <v>6819</v>
      </c>
      <c r="B1956" t="s">
        <v>6837</v>
      </c>
      <c r="C1956" t="s">
        <v>6838</v>
      </c>
      <c r="D1956">
        <v>1</v>
      </c>
      <c r="E1956" t="s">
        <v>13</v>
      </c>
      <c r="F1956" t="s">
        <v>13</v>
      </c>
      <c r="G1956" t="s">
        <v>6822</v>
      </c>
      <c r="H1956" s="3" t="s">
        <v>6823</v>
      </c>
      <c r="I1956" t="s">
        <v>6730</v>
      </c>
      <c r="J1956" t="s">
        <v>6824</v>
      </c>
    </row>
    <row r="1957" spans="1:10" ht="16" x14ac:dyDescent="0.2">
      <c r="A1957" t="s">
        <v>6835</v>
      </c>
      <c r="B1957" t="s">
        <v>6837</v>
      </c>
      <c r="C1957" t="s">
        <v>6838</v>
      </c>
      <c r="D1957">
        <v>4</v>
      </c>
      <c r="E1957" t="s">
        <v>13</v>
      </c>
      <c r="F1957" t="s">
        <v>13</v>
      </c>
      <c r="G1957" t="s">
        <v>6822</v>
      </c>
      <c r="H1957" s="3" t="s">
        <v>6823</v>
      </c>
      <c r="I1957" t="s">
        <v>6730</v>
      </c>
      <c r="J1957" t="s">
        <v>6836</v>
      </c>
    </row>
    <row r="1958" spans="1:10" ht="16" x14ac:dyDescent="0.2">
      <c r="A1958" t="s">
        <v>6795</v>
      </c>
      <c r="B1958" t="s">
        <v>6826</v>
      </c>
      <c r="C1958" t="s">
        <v>6827</v>
      </c>
      <c r="D1958">
        <v>3</v>
      </c>
      <c r="E1958" t="s">
        <v>13</v>
      </c>
      <c r="F1958" t="s">
        <v>13</v>
      </c>
      <c r="G1958" t="s">
        <v>6822</v>
      </c>
      <c r="H1958" s="3" t="s">
        <v>6823</v>
      </c>
      <c r="I1958" t="s">
        <v>6730</v>
      </c>
      <c r="J1958" t="s">
        <v>6799</v>
      </c>
    </row>
    <row r="1959" spans="1:10" ht="16" x14ac:dyDescent="0.2">
      <c r="A1959" t="s">
        <v>6815</v>
      </c>
      <c r="B1959" t="s">
        <v>6837</v>
      </c>
      <c r="C1959" t="s">
        <v>6838</v>
      </c>
      <c r="D1959">
        <v>1</v>
      </c>
      <c r="E1959" t="s">
        <v>13</v>
      </c>
      <c r="F1959" t="s">
        <v>13</v>
      </c>
      <c r="G1959" t="s">
        <v>6822</v>
      </c>
      <c r="H1959" s="3" t="s">
        <v>6823</v>
      </c>
      <c r="I1959" t="s">
        <v>6730</v>
      </c>
      <c r="J1959" t="s">
        <v>6818</v>
      </c>
    </row>
    <row r="1960" spans="1:10" ht="16" x14ac:dyDescent="0.2">
      <c r="A1960" t="s">
        <v>6795</v>
      </c>
      <c r="B1960" t="s">
        <v>6837</v>
      </c>
      <c r="C1960" t="s">
        <v>6838</v>
      </c>
      <c r="D1960">
        <v>1</v>
      </c>
      <c r="E1960" t="s">
        <v>13</v>
      </c>
      <c r="F1960" t="s">
        <v>13</v>
      </c>
      <c r="G1960" t="s">
        <v>6822</v>
      </c>
      <c r="H1960" s="3" t="s">
        <v>6823</v>
      </c>
      <c r="I1960" t="s">
        <v>6730</v>
      </c>
      <c r="J1960" t="s">
        <v>6799</v>
      </c>
    </row>
    <row r="1961" spans="1:10" ht="16" x14ac:dyDescent="0.2">
      <c r="A1961" t="s">
        <v>6839</v>
      </c>
      <c r="B1961" t="s">
        <v>6837</v>
      </c>
      <c r="C1961" t="s">
        <v>6838</v>
      </c>
      <c r="D1961">
        <v>1</v>
      </c>
      <c r="E1961" t="s">
        <v>13</v>
      </c>
      <c r="F1961" t="s">
        <v>13</v>
      </c>
      <c r="G1961" t="s">
        <v>6822</v>
      </c>
      <c r="H1961" s="3" t="s">
        <v>6823</v>
      </c>
      <c r="I1961" t="s">
        <v>6730</v>
      </c>
      <c r="J1961" t="s">
        <v>6840</v>
      </c>
    </row>
    <row r="1962" spans="1:10" ht="16" x14ac:dyDescent="0.2">
      <c r="A1962" t="s">
        <v>6825</v>
      </c>
      <c r="B1962" t="s">
        <v>6829</v>
      </c>
      <c r="C1962" t="s">
        <v>6830</v>
      </c>
      <c r="D1962">
        <v>1</v>
      </c>
      <c r="E1962" t="s">
        <v>13</v>
      </c>
      <c r="F1962" t="s">
        <v>13</v>
      </c>
      <c r="G1962" t="s">
        <v>6822</v>
      </c>
      <c r="H1962" s="3" t="s">
        <v>6823</v>
      </c>
      <c r="I1962" t="s">
        <v>6730</v>
      </c>
      <c r="J1962" t="s">
        <v>6828</v>
      </c>
    </row>
    <row r="1963" spans="1:10" ht="16" x14ac:dyDescent="0.2">
      <c r="A1963" t="s">
        <v>6841</v>
      </c>
      <c r="B1963" t="s">
        <v>6842</v>
      </c>
      <c r="C1963" t="s">
        <v>6843</v>
      </c>
      <c r="D1963">
        <v>2</v>
      </c>
      <c r="E1963" t="s">
        <v>13</v>
      </c>
      <c r="F1963" t="s">
        <v>13</v>
      </c>
      <c r="G1963" t="s">
        <v>6844</v>
      </c>
      <c r="H1963" s="3" t="s">
        <v>6845</v>
      </c>
      <c r="I1963" t="s">
        <v>62</v>
      </c>
      <c r="J1963" t="s">
        <v>6846</v>
      </c>
    </row>
    <row r="1964" spans="1:10" ht="16" x14ac:dyDescent="0.2">
      <c r="A1964" t="s">
        <v>6847</v>
      </c>
      <c r="B1964" t="s">
        <v>6848</v>
      </c>
      <c r="C1964" t="s">
        <v>6849</v>
      </c>
      <c r="D1964">
        <v>1</v>
      </c>
      <c r="E1964" t="s">
        <v>13</v>
      </c>
      <c r="F1964" t="s">
        <v>13</v>
      </c>
      <c r="G1964" t="s">
        <v>6844</v>
      </c>
      <c r="H1964" s="3" t="s">
        <v>6850</v>
      </c>
      <c r="I1964" t="s">
        <v>62</v>
      </c>
      <c r="J1964" t="s">
        <v>6851</v>
      </c>
    </row>
    <row r="1965" spans="1:10" ht="16" x14ac:dyDescent="0.2">
      <c r="A1965" t="s">
        <v>6841</v>
      </c>
      <c r="B1965" t="s">
        <v>6848</v>
      </c>
      <c r="C1965" t="s">
        <v>6849</v>
      </c>
      <c r="D1965">
        <v>1</v>
      </c>
      <c r="E1965" t="s">
        <v>13</v>
      </c>
      <c r="F1965" t="s">
        <v>13</v>
      </c>
      <c r="G1965" t="s">
        <v>6844</v>
      </c>
      <c r="H1965" s="3" t="s">
        <v>6845</v>
      </c>
      <c r="I1965" t="s">
        <v>62</v>
      </c>
      <c r="J1965" t="s">
        <v>6846</v>
      </c>
    </row>
    <row r="1966" spans="1:10" ht="16" x14ac:dyDescent="0.2">
      <c r="A1966" t="s">
        <v>6852</v>
      </c>
      <c r="B1966" t="s">
        <v>6853</v>
      </c>
      <c r="C1966" t="s">
        <v>6854</v>
      </c>
      <c r="D1966">
        <v>1</v>
      </c>
      <c r="E1966" t="s">
        <v>13</v>
      </c>
      <c r="F1966" t="s">
        <v>13</v>
      </c>
      <c r="G1966" t="s">
        <v>6855</v>
      </c>
      <c r="H1966" s="3" t="s">
        <v>6856</v>
      </c>
      <c r="I1966" t="s">
        <v>215</v>
      </c>
      <c r="J1966" t="s">
        <v>6857</v>
      </c>
    </row>
    <row r="1967" spans="1:10" ht="16" x14ac:dyDescent="0.2">
      <c r="A1967" t="s">
        <v>6858</v>
      </c>
      <c r="B1967" t="s">
        <v>6859</v>
      </c>
      <c r="C1967" t="s">
        <v>6860</v>
      </c>
      <c r="D1967">
        <v>6</v>
      </c>
      <c r="E1967" t="s">
        <v>13</v>
      </c>
      <c r="F1967" t="s">
        <v>13</v>
      </c>
      <c r="G1967" t="s">
        <v>6861</v>
      </c>
      <c r="H1967" s="3" t="s">
        <v>6862</v>
      </c>
      <c r="I1967" t="s">
        <v>106</v>
      </c>
      <c r="J1967" t="s">
        <v>6863</v>
      </c>
    </row>
    <row r="1968" spans="1:10" ht="16" x14ac:dyDescent="0.2">
      <c r="A1968" t="s">
        <v>6858</v>
      </c>
      <c r="B1968" t="s">
        <v>6864</v>
      </c>
      <c r="C1968" t="s">
        <v>6865</v>
      </c>
      <c r="D1968">
        <v>1</v>
      </c>
      <c r="E1968" t="s">
        <v>13</v>
      </c>
      <c r="F1968" t="s">
        <v>13</v>
      </c>
      <c r="G1968" t="s">
        <v>6861</v>
      </c>
      <c r="H1968" s="3" t="s">
        <v>6866</v>
      </c>
      <c r="I1968" t="s">
        <v>106</v>
      </c>
      <c r="J1968" t="s">
        <v>6863</v>
      </c>
    </row>
    <row r="1969" spans="1:10" ht="16" x14ac:dyDescent="0.2">
      <c r="A1969" t="s">
        <v>6858</v>
      </c>
      <c r="B1969" t="s">
        <v>6867</v>
      </c>
      <c r="C1969" t="s">
        <v>6868</v>
      </c>
      <c r="D1969">
        <v>4</v>
      </c>
      <c r="E1969" t="s">
        <v>13</v>
      </c>
      <c r="F1969" t="s">
        <v>13</v>
      </c>
      <c r="G1969" t="s">
        <v>6861</v>
      </c>
      <c r="H1969" s="3" t="s">
        <v>6866</v>
      </c>
      <c r="I1969" t="s">
        <v>106</v>
      </c>
      <c r="J1969" t="s">
        <v>6863</v>
      </c>
    </row>
    <row r="1970" spans="1:10" ht="16" x14ac:dyDescent="0.2">
      <c r="A1970" t="s">
        <v>6858</v>
      </c>
      <c r="B1970" t="s">
        <v>6869</v>
      </c>
      <c r="C1970" t="s">
        <v>6870</v>
      </c>
      <c r="D1970">
        <v>2</v>
      </c>
      <c r="E1970" t="s">
        <v>13</v>
      </c>
      <c r="F1970" t="s">
        <v>13</v>
      </c>
      <c r="G1970" t="s">
        <v>6861</v>
      </c>
      <c r="H1970" s="3" t="s">
        <v>6862</v>
      </c>
      <c r="I1970" t="s">
        <v>106</v>
      </c>
      <c r="J1970" t="s">
        <v>6863</v>
      </c>
    </row>
    <row r="1971" spans="1:10" ht="16" x14ac:dyDescent="0.2">
      <c r="A1971" t="s">
        <v>6858</v>
      </c>
      <c r="B1971" t="s">
        <v>6871</v>
      </c>
      <c r="C1971" t="s">
        <v>6872</v>
      </c>
      <c r="D1971">
        <v>3</v>
      </c>
      <c r="E1971" t="s">
        <v>13</v>
      </c>
      <c r="F1971" t="s">
        <v>13</v>
      </c>
      <c r="G1971" t="s">
        <v>6861</v>
      </c>
      <c r="H1971" s="3" t="s">
        <v>6866</v>
      </c>
      <c r="I1971" t="s">
        <v>106</v>
      </c>
      <c r="J1971" t="s">
        <v>6863</v>
      </c>
    </row>
    <row r="1972" spans="1:10" ht="16" x14ac:dyDescent="0.2">
      <c r="A1972" t="s">
        <v>6873</v>
      </c>
      <c r="B1972" t="s">
        <v>6874</v>
      </c>
      <c r="C1972" t="s">
        <v>6875</v>
      </c>
      <c r="D1972">
        <v>2</v>
      </c>
      <c r="E1972" t="s">
        <v>13</v>
      </c>
      <c r="F1972" t="s">
        <v>13</v>
      </c>
      <c r="G1972" t="s">
        <v>6876</v>
      </c>
      <c r="H1972" s="3" t="s">
        <v>6877</v>
      </c>
      <c r="I1972" t="s">
        <v>1658</v>
      </c>
      <c r="J1972" t="s">
        <v>6878</v>
      </c>
    </row>
    <row r="1973" spans="1:10" ht="16" x14ac:dyDescent="0.2">
      <c r="A1973" t="s">
        <v>6873</v>
      </c>
      <c r="B1973" t="s">
        <v>6879</v>
      </c>
      <c r="C1973" t="s">
        <v>6880</v>
      </c>
      <c r="D1973">
        <v>1</v>
      </c>
      <c r="E1973" t="s">
        <v>13</v>
      </c>
      <c r="F1973" t="s">
        <v>13</v>
      </c>
      <c r="G1973" t="s">
        <v>6876</v>
      </c>
      <c r="H1973" s="3" t="s">
        <v>6881</v>
      </c>
      <c r="I1973" t="s">
        <v>1658</v>
      </c>
      <c r="J1973" t="s">
        <v>6878</v>
      </c>
    </row>
    <row r="1974" spans="1:10" ht="16" x14ac:dyDescent="0.2">
      <c r="A1974" t="s">
        <v>6873</v>
      </c>
      <c r="B1974" t="s">
        <v>6882</v>
      </c>
      <c r="C1974" t="s">
        <v>6883</v>
      </c>
      <c r="D1974">
        <v>3</v>
      </c>
      <c r="E1974" t="s">
        <v>13</v>
      </c>
      <c r="F1974" t="s">
        <v>13</v>
      </c>
      <c r="G1974" t="s">
        <v>6876</v>
      </c>
      <c r="H1974" s="3" t="s">
        <v>6877</v>
      </c>
      <c r="I1974" t="s">
        <v>1658</v>
      </c>
      <c r="J1974" t="s">
        <v>6878</v>
      </c>
    </row>
    <row r="1975" spans="1:10" ht="16" x14ac:dyDescent="0.2">
      <c r="A1975" t="s">
        <v>6873</v>
      </c>
      <c r="B1975" t="s">
        <v>6884</v>
      </c>
      <c r="C1975" t="s">
        <v>6885</v>
      </c>
      <c r="D1975">
        <v>4</v>
      </c>
      <c r="E1975" t="s">
        <v>13</v>
      </c>
      <c r="F1975" t="s">
        <v>13</v>
      </c>
      <c r="G1975" t="s">
        <v>6876</v>
      </c>
      <c r="H1975" s="3" t="s">
        <v>6877</v>
      </c>
      <c r="I1975" t="s">
        <v>1658</v>
      </c>
      <c r="J1975" t="s">
        <v>6878</v>
      </c>
    </row>
    <row r="1976" spans="1:10" ht="16" x14ac:dyDescent="0.2">
      <c r="A1976" t="s">
        <v>6886</v>
      </c>
      <c r="B1976" t="s">
        <v>6887</v>
      </c>
      <c r="C1976" t="s">
        <v>6888</v>
      </c>
      <c r="D1976">
        <v>1</v>
      </c>
      <c r="E1976" t="s">
        <v>13</v>
      </c>
      <c r="F1976" t="s">
        <v>13</v>
      </c>
      <c r="G1976" t="s">
        <v>6889</v>
      </c>
      <c r="H1976" s="3" t="s">
        <v>6890</v>
      </c>
      <c r="I1976" t="s">
        <v>3086</v>
      </c>
      <c r="J1976" t="s">
        <v>6891</v>
      </c>
    </row>
    <row r="1977" spans="1:10" ht="16" x14ac:dyDescent="0.2">
      <c r="A1977" t="s">
        <v>6892</v>
      </c>
      <c r="B1977" t="s">
        <v>6893</v>
      </c>
      <c r="C1977" t="s">
        <v>6894</v>
      </c>
      <c r="D1977">
        <v>1</v>
      </c>
      <c r="E1977" t="s">
        <v>13</v>
      </c>
      <c r="F1977" t="s">
        <v>13</v>
      </c>
      <c r="G1977" t="s">
        <v>6895</v>
      </c>
      <c r="H1977" s="3" t="s">
        <v>6896</v>
      </c>
      <c r="I1977" t="s">
        <v>995</v>
      </c>
      <c r="J1977" t="s">
        <v>6897</v>
      </c>
    </row>
    <row r="1978" spans="1:10" ht="16" x14ac:dyDescent="0.2">
      <c r="A1978" t="s">
        <v>6898</v>
      </c>
      <c r="B1978" t="s">
        <v>6899</v>
      </c>
      <c r="C1978" t="s">
        <v>6900</v>
      </c>
      <c r="D1978">
        <v>2</v>
      </c>
      <c r="E1978" t="s">
        <v>13</v>
      </c>
      <c r="F1978" t="s">
        <v>13</v>
      </c>
      <c r="G1978" t="s">
        <v>6895</v>
      </c>
      <c r="H1978" s="3" t="s">
        <v>6901</v>
      </c>
      <c r="I1978" t="s">
        <v>995</v>
      </c>
      <c r="J1978" t="s">
        <v>6902</v>
      </c>
    </row>
    <row r="1979" spans="1:10" ht="16" x14ac:dyDescent="0.2">
      <c r="A1979" t="s">
        <v>6892</v>
      </c>
      <c r="B1979" t="s">
        <v>6899</v>
      </c>
      <c r="C1979" t="s">
        <v>6900</v>
      </c>
      <c r="D1979">
        <v>3</v>
      </c>
      <c r="E1979" t="s">
        <v>13</v>
      </c>
      <c r="F1979" t="s">
        <v>13</v>
      </c>
      <c r="G1979" t="s">
        <v>6895</v>
      </c>
      <c r="H1979" s="3" t="s">
        <v>6896</v>
      </c>
      <c r="I1979" t="s">
        <v>995</v>
      </c>
      <c r="J1979" t="s">
        <v>6897</v>
      </c>
    </row>
    <row r="1980" spans="1:10" ht="16" x14ac:dyDescent="0.2">
      <c r="A1980" t="s">
        <v>6903</v>
      </c>
      <c r="B1980" t="s">
        <v>6904</v>
      </c>
      <c r="C1980" t="s">
        <v>6905</v>
      </c>
      <c r="D1980">
        <v>4</v>
      </c>
      <c r="E1980" t="s">
        <v>13</v>
      </c>
      <c r="F1980" t="s">
        <v>13</v>
      </c>
      <c r="G1980" t="s">
        <v>6895</v>
      </c>
      <c r="H1980" s="3" t="s">
        <v>6901</v>
      </c>
      <c r="I1980" t="s">
        <v>995</v>
      </c>
      <c r="J1980" t="s">
        <v>6906</v>
      </c>
    </row>
    <row r="1981" spans="1:10" ht="16" x14ac:dyDescent="0.2">
      <c r="A1981" t="s">
        <v>6903</v>
      </c>
      <c r="B1981" t="s">
        <v>6907</v>
      </c>
      <c r="C1981" t="s">
        <v>6908</v>
      </c>
      <c r="D1981">
        <v>5</v>
      </c>
      <c r="E1981" t="s">
        <v>13</v>
      </c>
      <c r="F1981" t="s">
        <v>13</v>
      </c>
      <c r="G1981" t="s">
        <v>6895</v>
      </c>
      <c r="H1981" s="3" t="s">
        <v>6901</v>
      </c>
      <c r="I1981" t="s">
        <v>995</v>
      </c>
      <c r="J1981" t="s">
        <v>6906</v>
      </c>
    </row>
    <row r="1982" spans="1:10" ht="16" x14ac:dyDescent="0.2">
      <c r="A1982" t="s">
        <v>6903</v>
      </c>
      <c r="B1982" t="s">
        <v>6909</v>
      </c>
      <c r="C1982" t="s">
        <v>6910</v>
      </c>
      <c r="D1982">
        <v>3</v>
      </c>
      <c r="E1982" t="s">
        <v>13</v>
      </c>
      <c r="F1982" t="s">
        <v>13</v>
      </c>
      <c r="G1982" t="s">
        <v>6895</v>
      </c>
      <c r="H1982" s="3" t="s">
        <v>6901</v>
      </c>
      <c r="I1982" t="s">
        <v>995</v>
      </c>
      <c r="J1982" t="s">
        <v>6906</v>
      </c>
    </row>
    <row r="1983" spans="1:10" ht="16" x14ac:dyDescent="0.2">
      <c r="A1983" t="s">
        <v>6911</v>
      </c>
      <c r="B1983" t="s">
        <v>6912</v>
      </c>
      <c r="C1983" t="s">
        <v>6913</v>
      </c>
      <c r="D1983">
        <v>1</v>
      </c>
      <c r="E1983" t="s">
        <v>13</v>
      </c>
      <c r="F1983" t="s">
        <v>13</v>
      </c>
      <c r="G1983" t="s">
        <v>6914</v>
      </c>
      <c r="H1983" s="3" t="s">
        <v>6915</v>
      </c>
      <c r="I1983" t="s">
        <v>3086</v>
      </c>
      <c r="J1983" t="s">
        <v>6916</v>
      </c>
    </row>
    <row r="1984" spans="1:10" ht="16" x14ac:dyDescent="0.2">
      <c r="A1984" t="s">
        <v>6911</v>
      </c>
      <c r="B1984" t="s">
        <v>6917</v>
      </c>
      <c r="C1984" t="s">
        <v>6918</v>
      </c>
      <c r="D1984">
        <v>2</v>
      </c>
      <c r="E1984" t="s">
        <v>13</v>
      </c>
      <c r="F1984" t="s">
        <v>13</v>
      </c>
      <c r="G1984" t="s">
        <v>6914</v>
      </c>
      <c r="H1984" s="3" t="s">
        <v>6915</v>
      </c>
      <c r="I1984" t="s">
        <v>3086</v>
      </c>
      <c r="J1984" t="s">
        <v>6916</v>
      </c>
    </row>
    <row r="1985" spans="1:10" ht="16" x14ac:dyDescent="0.2">
      <c r="A1985" t="s">
        <v>6919</v>
      </c>
      <c r="B1985" t="s">
        <v>6920</v>
      </c>
      <c r="C1985" t="s">
        <v>6921</v>
      </c>
      <c r="D1985">
        <v>1</v>
      </c>
      <c r="E1985" t="s">
        <v>13</v>
      </c>
      <c r="F1985" t="s">
        <v>13</v>
      </c>
      <c r="G1985" t="s">
        <v>6922</v>
      </c>
      <c r="H1985" s="3" t="s">
        <v>6923</v>
      </c>
      <c r="I1985" t="s">
        <v>817</v>
      </c>
      <c r="J1985" t="s">
        <v>6924</v>
      </c>
    </row>
    <row r="1986" spans="1:10" ht="16" x14ac:dyDescent="0.2">
      <c r="A1986" t="s">
        <v>1420</v>
      </c>
      <c r="B1986" t="s">
        <v>6925</v>
      </c>
      <c r="C1986" t="s">
        <v>6926</v>
      </c>
      <c r="D1986">
        <v>2</v>
      </c>
      <c r="E1986" t="s">
        <v>13</v>
      </c>
      <c r="F1986" t="s">
        <v>13</v>
      </c>
      <c r="G1986" t="s">
        <v>6927</v>
      </c>
      <c r="H1986" s="3" t="s">
        <v>6928</v>
      </c>
      <c r="I1986" t="s">
        <v>390</v>
      </c>
      <c r="J1986" t="s">
        <v>1422</v>
      </c>
    </row>
    <row r="1987" spans="1:10" ht="16" x14ac:dyDescent="0.2">
      <c r="A1987" t="s">
        <v>1414</v>
      </c>
      <c r="B1987" t="s">
        <v>6925</v>
      </c>
      <c r="C1987" t="s">
        <v>6926</v>
      </c>
      <c r="D1987">
        <v>1</v>
      </c>
      <c r="E1987" t="s">
        <v>13</v>
      </c>
      <c r="F1987" t="s">
        <v>13</v>
      </c>
      <c r="G1987" t="s">
        <v>6927</v>
      </c>
      <c r="H1987" s="3" t="s">
        <v>6929</v>
      </c>
      <c r="I1987" t="s">
        <v>390</v>
      </c>
      <c r="J1987" t="s">
        <v>1419</v>
      </c>
    </row>
    <row r="1988" spans="1:10" ht="16" x14ac:dyDescent="0.2">
      <c r="A1988" t="s">
        <v>6930</v>
      </c>
      <c r="B1988" t="s">
        <v>6931</v>
      </c>
      <c r="C1988" t="s">
        <v>6932</v>
      </c>
      <c r="D1988">
        <v>1</v>
      </c>
      <c r="E1988" t="s">
        <v>13</v>
      </c>
      <c r="F1988" t="s">
        <v>13</v>
      </c>
      <c r="G1988" t="s">
        <v>6933</v>
      </c>
      <c r="H1988" s="3" t="s">
        <v>6934</v>
      </c>
      <c r="I1988" t="s">
        <v>62</v>
      </c>
      <c r="J1988" t="s">
        <v>6935</v>
      </c>
    </row>
    <row r="1989" spans="1:10" ht="16" x14ac:dyDescent="0.2">
      <c r="A1989" t="s">
        <v>6936</v>
      </c>
      <c r="B1989" t="s">
        <v>6937</v>
      </c>
      <c r="C1989" t="s">
        <v>6938</v>
      </c>
      <c r="D1989">
        <v>2</v>
      </c>
      <c r="E1989" t="s">
        <v>13</v>
      </c>
      <c r="F1989" t="s">
        <v>13</v>
      </c>
      <c r="G1989" t="s">
        <v>6933</v>
      </c>
      <c r="H1989" s="3" t="s">
        <v>6939</v>
      </c>
      <c r="I1989" t="s">
        <v>62</v>
      </c>
      <c r="J1989" t="s">
        <v>6940</v>
      </c>
    </row>
    <row r="1990" spans="1:10" ht="16" x14ac:dyDescent="0.2">
      <c r="A1990" t="s">
        <v>6941</v>
      </c>
      <c r="B1990" t="s">
        <v>6931</v>
      </c>
      <c r="C1990" t="s">
        <v>6932</v>
      </c>
      <c r="D1990">
        <v>1</v>
      </c>
      <c r="E1990" t="s">
        <v>13</v>
      </c>
      <c r="F1990" t="s">
        <v>13</v>
      </c>
      <c r="G1990" t="s">
        <v>6933</v>
      </c>
      <c r="H1990" s="3" t="s">
        <v>6939</v>
      </c>
      <c r="I1990" t="s">
        <v>62</v>
      </c>
      <c r="J1990" t="s">
        <v>6942</v>
      </c>
    </row>
    <row r="1991" spans="1:10" ht="16" x14ac:dyDescent="0.2">
      <c r="A1991" t="s">
        <v>6943</v>
      </c>
      <c r="B1991" t="s">
        <v>6944</v>
      </c>
      <c r="C1991" t="s">
        <v>6945</v>
      </c>
      <c r="D1991">
        <v>1</v>
      </c>
      <c r="E1991" t="s">
        <v>13</v>
      </c>
      <c r="F1991" t="s">
        <v>13</v>
      </c>
      <c r="G1991" t="s">
        <v>6933</v>
      </c>
      <c r="H1991" s="3" t="s">
        <v>6946</v>
      </c>
      <c r="I1991" t="s">
        <v>62</v>
      </c>
      <c r="J1991" t="s">
        <v>6947</v>
      </c>
    </row>
    <row r="1992" spans="1:10" ht="16" x14ac:dyDescent="0.2">
      <c r="A1992" t="s">
        <v>6943</v>
      </c>
      <c r="B1992" t="s">
        <v>6948</v>
      </c>
      <c r="C1992" t="s">
        <v>6949</v>
      </c>
      <c r="D1992">
        <v>3</v>
      </c>
      <c r="E1992" t="s">
        <v>13</v>
      </c>
      <c r="F1992" t="s">
        <v>13</v>
      </c>
      <c r="G1992" t="s">
        <v>6933</v>
      </c>
      <c r="H1992" s="3" t="s">
        <v>6950</v>
      </c>
      <c r="I1992" t="s">
        <v>62</v>
      </c>
      <c r="J1992" t="s">
        <v>6947</v>
      </c>
    </row>
    <row r="1993" spans="1:10" ht="16" x14ac:dyDescent="0.2">
      <c r="A1993" t="s">
        <v>6943</v>
      </c>
      <c r="B1993" t="s">
        <v>6951</v>
      </c>
      <c r="C1993" t="s">
        <v>6952</v>
      </c>
      <c r="D1993">
        <v>4</v>
      </c>
      <c r="E1993" t="s">
        <v>13</v>
      </c>
      <c r="F1993" t="s">
        <v>13</v>
      </c>
      <c r="G1993" t="s">
        <v>6933</v>
      </c>
      <c r="H1993" s="3" t="s">
        <v>6950</v>
      </c>
      <c r="I1993" t="s">
        <v>62</v>
      </c>
      <c r="J1993" t="s">
        <v>6947</v>
      </c>
    </row>
    <row r="1994" spans="1:10" ht="16" x14ac:dyDescent="0.2">
      <c r="A1994" t="s">
        <v>6936</v>
      </c>
      <c r="B1994" t="s">
        <v>6931</v>
      </c>
      <c r="C1994" t="s">
        <v>6932</v>
      </c>
      <c r="D1994">
        <v>1</v>
      </c>
      <c r="E1994" t="s">
        <v>13</v>
      </c>
      <c r="F1994" t="s">
        <v>13</v>
      </c>
      <c r="G1994" t="s">
        <v>6933</v>
      </c>
      <c r="H1994" s="3" t="s">
        <v>6939</v>
      </c>
      <c r="I1994" t="s">
        <v>62</v>
      </c>
      <c r="J1994" t="s">
        <v>6940</v>
      </c>
    </row>
    <row r="1995" spans="1:10" ht="16" x14ac:dyDescent="0.2">
      <c r="A1995" t="s">
        <v>6953</v>
      </c>
      <c r="B1995" t="s">
        <v>6954</v>
      </c>
      <c r="C1995" t="s">
        <v>6955</v>
      </c>
      <c r="D1995">
        <v>3</v>
      </c>
      <c r="E1995" t="s">
        <v>13</v>
      </c>
      <c r="F1995" t="s">
        <v>13</v>
      </c>
      <c r="G1995" t="s">
        <v>6933</v>
      </c>
      <c r="H1995" s="3" t="s">
        <v>6950</v>
      </c>
      <c r="I1995" t="s">
        <v>62</v>
      </c>
      <c r="J1995" t="s">
        <v>6956</v>
      </c>
    </row>
    <row r="1996" spans="1:10" ht="16" x14ac:dyDescent="0.2">
      <c r="A1996" t="s">
        <v>6943</v>
      </c>
      <c r="B1996" t="s">
        <v>6957</v>
      </c>
      <c r="C1996" t="s">
        <v>6958</v>
      </c>
      <c r="D1996">
        <v>2</v>
      </c>
      <c r="E1996" t="s">
        <v>13</v>
      </c>
      <c r="F1996" t="s">
        <v>13</v>
      </c>
      <c r="G1996" t="s">
        <v>6933</v>
      </c>
      <c r="H1996" s="3" t="s">
        <v>6950</v>
      </c>
      <c r="I1996" t="s">
        <v>62</v>
      </c>
      <c r="J1996" t="s">
        <v>6947</v>
      </c>
    </row>
    <row r="1997" spans="1:10" ht="16" x14ac:dyDescent="0.2">
      <c r="A1997" t="s">
        <v>4962</v>
      </c>
      <c r="B1997" t="s">
        <v>6959</v>
      </c>
      <c r="C1997" t="s">
        <v>6960</v>
      </c>
      <c r="D1997">
        <v>2</v>
      </c>
      <c r="E1997" t="s">
        <v>13</v>
      </c>
      <c r="F1997" t="s">
        <v>13</v>
      </c>
      <c r="G1997" t="s">
        <v>6961</v>
      </c>
      <c r="H1997" s="3" t="s">
        <v>6962</v>
      </c>
      <c r="I1997" t="s">
        <v>69</v>
      </c>
      <c r="J1997" t="s">
        <v>4965</v>
      </c>
    </row>
    <row r="1998" spans="1:10" ht="16" x14ac:dyDescent="0.2">
      <c r="A1998" t="s">
        <v>6963</v>
      </c>
      <c r="B1998" t="s">
        <v>6964</v>
      </c>
      <c r="C1998" t="s">
        <v>6965</v>
      </c>
      <c r="D1998">
        <v>5</v>
      </c>
      <c r="E1998" t="s">
        <v>13</v>
      </c>
      <c r="F1998" t="s">
        <v>13</v>
      </c>
      <c r="G1998" t="s">
        <v>6966</v>
      </c>
      <c r="H1998" s="3" t="s">
        <v>6967</v>
      </c>
      <c r="I1998" t="s">
        <v>467</v>
      </c>
      <c r="J1998" t="s">
        <v>6968</v>
      </c>
    </row>
    <row r="1999" spans="1:10" ht="16" x14ac:dyDescent="0.2">
      <c r="A1999" t="s">
        <v>6963</v>
      </c>
      <c r="B1999" t="s">
        <v>6969</v>
      </c>
      <c r="C1999" t="s">
        <v>6970</v>
      </c>
      <c r="D1999">
        <v>2</v>
      </c>
      <c r="E1999" t="s">
        <v>13</v>
      </c>
      <c r="F1999" t="s">
        <v>13</v>
      </c>
      <c r="G1999" t="s">
        <v>6966</v>
      </c>
      <c r="H1999" s="3" t="s">
        <v>6967</v>
      </c>
      <c r="I1999" t="s">
        <v>467</v>
      </c>
      <c r="J1999" t="s">
        <v>6968</v>
      </c>
    </row>
    <row r="2000" spans="1:10" ht="16" x14ac:dyDescent="0.2">
      <c r="A2000" t="s">
        <v>6971</v>
      </c>
      <c r="B2000" t="s">
        <v>6972</v>
      </c>
      <c r="C2000" t="s">
        <v>6973</v>
      </c>
      <c r="D2000">
        <v>4</v>
      </c>
      <c r="E2000" t="s">
        <v>13</v>
      </c>
      <c r="F2000" t="s">
        <v>13</v>
      </c>
      <c r="G2000" t="s">
        <v>6974</v>
      </c>
      <c r="H2000" s="3" t="s">
        <v>6975</v>
      </c>
      <c r="I2000" t="s">
        <v>62</v>
      </c>
      <c r="J2000" t="s">
        <v>6976</v>
      </c>
    </row>
    <row r="2001" spans="1:10" ht="16" x14ac:dyDescent="0.2">
      <c r="A2001" t="s">
        <v>594</v>
      </c>
      <c r="B2001" t="s">
        <v>6977</v>
      </c>
      <c r="C2001" t="s">
        <v>6978</v>
      </c>
      <c r="D2001">
        <v>3</v>
      </c>
      <c r="E2001" t="s">
        <v>13</v>
      </c>
      <c r="F2001" t="s">
        <v>13</v>
      </c>
      <c r="G2001" t="s">
        <v>6979</v>
      </c>
      <c r="H2001" s="3" t="s">
        <v>6980</v>
      </c>
      <c r="I2001" t="s">
        <v>547</v>
      </c>
      <c r="J2001" t="s">
        <v>597</v>
      </c>
    </row>
    <row r="2002" spans="1:10" ht="16" x14ac:dyDescent="0.2">
      <c r="A2002" t="s">
        <v>6981</v>
      </c>
      <c r="B2002" t="s">
        <v>6982</v>
      </c>
      <c r="C2002" t="s">
        <v>6983</v>
      </c>
      <c r="D2002">
        <v>2</v>
      </c>
      <c r="E2002" t="s">
        <v>13</v>
      </c>
      <c r="F2002" t="s">
        <v>13</v>
      </c>
      <c r="G2002" t="s">
        <v>6984</v>
      </c>
      <c r="H2002" s="3" t="s">
        <v>6985</v>
      </c>
      <c r="I2002" t="s">
        <v>69</v>
      </c>
      <c r="J2002" t="s">
        <v>6986</v>
      </c>
    </row>
    <row r="2003" spans="1:10" ht="16" x14ac:dyDescent="0.2">
      <c r="A2003" t="s">
        <v>6981</v>
      </c>
      <c r="B2003" t="s">
        <v>6987</v>
      </c>
      <c r="C2003" t="s">
        <v>6988</v>
      </c>
      <c r="D2003">
        <v>1</v>
      </c>
      <c r="E2003" t="s">
        <v>13</v>
      </c>
      <c r="F2003" t="s">
        <v>13</v>
      </c>
      <c r="G2003" t="s">
        <v>6984</v>
      </c>
      <c r="H2003" s="3" t="s">
        <v>6985</v>
      </c>
      <c r="I2003" t="s">
        <v>69</v>
      </c>
      <c r="J2003" t="s">
        <v>6986</v>
      </c>
    </row>
    <row r="2004" spans="1:10" ht="16" x14ac:dyDescent="0.2">
      <c r="A2004" t="s">
        <v>6989</v>
      </c>
      <c r="B2004" t="s">
        <v>6990</v>
      </c>
      <c r="C2004" t="s">
        <v>6991</v>
      </c>
      <c r="D2004">
        <v>4</v>
      </c>
      <c r="E2004" t="s">
        <v>13</v>
      </c>
      <c r="F2004" t="s">
        <v>13</v>
      </c>
      <c r="G2004" t="s">
        <v>6984</v>
      </c>
      <c r="H2004" s="3" t="s">
        <v>6992</v>
      </c>
      <c r="I2004" t="s">
        <v>69</v>
      </c>
      <c r="J2004" t="s">
        <v>6993</v>
      </c>
    </row>
    <row r="2005" spans="1:10" ht="16" x14ac:dyDescent="0.2">
      <c r="A2005" t="s">
        <v>6989</v>
      </c>
      <c r="B2005" t="s">
        <v>6994</v>
      </c>
      <c r="C2005" t="s">
        <v>6995</v>
      </c>
      <c r="D2005">
        <v>1</v>
      </c>
      <c r="E2005" t="s">
        <v>13</v>
      </c>
      <c r="F2005" t="s">
        <v>13</v>
      </c>
      <c r="G2005" t="s">
        <v>6984</v>
      </c>
      <c r="H2005" s="3" t="s">
        <v>6996</v>
      </c>
      <c r="I2005" t="s">
        <v>69</v>
      </c>
      <c r="J2005" t="s">
        <v>6993</v>
      </c>
    </row>
    <row r="2006" spans="1:10" ht="16" x14ac:dyDescent="0.2">
      <c r="A2006" t="s">
        <v>6989</v>
      </c>
      <c r="B2006" t="s">
        <v>6997</v>
      </c>
      <c r="C2006" t="s">
        <v>6998</v>
      </c>
      <c r="D2006">
        <v>5</v>
      </c>
      <c r="E2006" t="s">
        <v>13</v>
      </c>
      <c r="F2006" t="s">
        <v>13</v>
      </c>
      <c r="G2006" t="s">
        <v>6984</v>
      </c>
      <c r="H2006" s="3" t="s">
        <v>6999</v>
      </c>
      <c r="I2006" t="s">
        <v>69</v>
      </c>
      <c r="J2006" t="s">
        <v>6993</v>
      </c>
    </row>
    <row r="2007" spans="1:10" ht="16" x14ac:dyDescent="0.2">
      <c r="A2007" t="s">
        <v>6989</v>
      </c>
      <c r="B2007" t="s">
        <v>7000</v>
      </c>
      <c r="C2007" t="s">
        <v>7001</v>
      </c>
      <c r="D2007">
        <v>2</v>
      </c>
      <c r="E2007" t="s">
        <v>13</v>
      </c>
      <c r="F2007" t="s">
        <v>13</v>
      </c>
      <c r="G2007" t="s">
        <v>6984</v>
      </c>
      <c r="H2007" s="3" t="s">
        <v>6996</v>
      </c>
      <c r="I2007" t="s">
        <v>69</v>
      </c>
      <c r="J2007" t="s">
        <v>6993</v>
      </c>
    </row>
    <row r="2008" spans="1:10" s="4" customFormat="1" ht="16" x14ac:dyDescent="0.2">
      <c r="A2008" s="4" t="s">
        <v>6989</v>
      </c>
      <c r="B2008" s="4" t="s">
        <v>7002</v>
      </c>
      <c r="C2008" s="4" t="s">
        <v>7003</v>
      </c>
      <c r="D2008" s="4">
        <v>3</v>
      </c>
      <c r="E2008" s="4" t="s">
        <v>13</v>
      </c>
      <c r="F2008" s="4" t="s">
        <v>13</v>
      </c>
      <c r="G2008" s="4" t="s">
        <v>6984</v>
      </c>
      <c r="H2008" s="5" t="s">
        <v>6996</v>
      </c>
      <c r="I2008" s="4" t="s">
        <v>69</v>
      </c>
      <c r="J2008" s="4" t="s">
        <v>6993</v>
      </c>
    </row>
    <row r="2009" spans="1:10" ht="16" x14ac:dyDescent="0.2">
      <c r="A2009" t="s">
        <v>7004</v>
      </c>
      <c r="B2009" t="s">
        <v>7005</v>
      </c>
      <c r="C2009" t="s">
        <v>7006</v>
      </c>
      <c r="D2009">
        <v>1</v>
      </c>
      <c r="E2009" t="s">
        <v>13</v>
      </c>
      <c r="F2009" t="s">
        <v>13</v>
      </c>
      <c r="G2009" t="s">
        <v>7007</v>
      </c>
      <c r="H2009" s="3" t="s">
        <v>7008</v>
      </c>
      <c r="I2009" t="s">
        <v>7009</v>
      </c>
      <c r="J2009" t="s">
        <v>7010</v>
      </c>
    </row>
    <row r="2010" spans="1:10" ht="16" x14ac:dyDescent="0.2">
      <c r="A2010" t="s">
        <v>7011</v>
      </c>
      <c r="B2010" t="s">
        <v>7012</v>
      </c>
      <c r="C2010" t="s">
        <v>7013</v>
      </c>
      <c r="D2010">
        <v>1</v>
      </c>
      <c r="E2010" t="s">
        <v>13</v>
      </c>
      <c r="F2010" t="s">
        <v>13</v>
      </c>
      <c r="G2010" t="s">
        <v>7014</v>
      </c>
      <c r="H2010" s="3" t="s">
        <v>7015</v>
      </c>
      <c r="I2010" t="s">
        <v>246</v>
      </c>
      <c r="J2010" t="s">
        <v>7016</v>
      </c>
    </row>
    <row r="2011" spans="1:10" ht="32" x14ac:dyDescent="0.2">
      <c r="A2011" t="s">
        <v>7017</v>
      </c>
      <c r="B2011" t="s">
        <v>7018</v>
      </c>
      <c r="C2011" t="s">
        <v>7019</v>
      </c>
      <c r="D2011">
        <v>1</v>
      </c>
      <c r="E2011" t="s">
        <v>13</v>
      </c>
      <c r="F2011" t="s">
        <v>13</v>
      </c>
      <c r="G2011" t="s">
        <v>7020</v>
      </c>
      <c r="H2011" s="3" t="s">
        <v>7021</v>
      </c>
      <c r="I2011" t="s">
        <v>995</v>
      </c>
      <c r="J2011" t="s">
        <v>7022</v>
      </c>
    </row>
    <row r="2012" spans="1:10" ht="16" x14ac:dyDescent="0.2">
      <c r="A2012" t="s">
        <v>7023</v>
      </c>
      <c r="B2012" t="s">
        <v>7024</v>
      </c>
      <c r="C2012" t="s">
        <v>7025</v>
      </c>
      <c r="D2012">
        <v>3</v>
      </c>
      <c r="E2012" t="s">
        <v>13</v>
      </c>
      <c r="F2012" t="s">
        <v>13</v>
      </c>
      <c r="G2012" t="s">
        <v>7020</v>
      </c>
      <c r="H2012" s="3" t="s">
        <v>7026</v>
      </c>
      <c r="I2012" t="s">
        <v>995</v>
      </c>
      <c r="J2012" t="s">
        <v>7027</v>
      </c>
    </row>
    <row r="2013" spans="1:10" ht="16" x14ac:dyDescent="0.2">
      <c r="A2013" t="s">
        <v>7028</v>
      </c>
      <c r="B2013" t="s">
        <v>7029</v>
      </c>
      <c r="C2013" t="s">
        <v>7030</v>
      </c>
      <c r="D2013">
        <v>1</v>
      </c>
      <c r="E2013" t="s">
        <v>13</v>
      </c>
      <c r="F2013" t="s">
        <v>13</v>
      </c>
      <c r="G2013" t="s">
        <v>7031</v>
      </c>
      <c r="H2013" s="3" t="s">
        <v>7032</v>
      </c>
      <c r="I2013" t="s">
        <v>995</v>
      </c>
      <c r="J2013" t="s">
        <v>7033</v>
      </c>
    </row>
    <row r="2014" spans="1:10" ht="16" x14ac:dyDescent="0.2">
      <c r="A2014" t="s">
        <v>7034</v>
      </c>
      <c r="B2014" t="s">
        <v>7035</v>
      </c>
      <c r="C2014" t="s">
        <v>7036</v>
      </c>
      <c r="D2014">
        <v>1</v>
      </c>
      <c r="E2014" t="s">
        <v>13</v>
      </c>
      <c r="F2014" t="s">
        <v>13</v>
      </c>
      <c r="G2014" t="s">
        <v>7037</v>
      </c>
      <c r="H2014" s="3" t="s">
        <v>7038</v>
      </c>
      <c r="I2014" t="s">
        <v>7009</v>
      </c>
      <c r="J2014" t="s">
        <v>7039</v>
      </c>
    </row>
    <row r="2015" spans="1:10" ht="16" x14ac:dyDescent="0.2">
      <c r="A2015" t="s">
        <v>7034</v>
      </c>
      <c r="B2015" t="s">
        <v>7040</v>
      </c>
      <c r="C2015" t="s">
        <v>7041</v>
      </c>
      <c r="D2015">
        <v>4</v>
      </c>
      <c r="E2015" t="s">
        <v>13</v>
      </c>
      <c r="F2015" t="s">
        <v>13</v>
      </c>
      <c r="G2015" t="s">
        <v>7037</v>
      </c>
      <c r="H2015" s="3" t="s">
        <v>7038</v>
      </c>
      <c r="I2015" t="s">
        <v>7009</v>
      </c>
      <c r="J2015" t="s">
        <v>7039</v>
      </c>
    </row>
    <row r="2016" spans="1:10" ht="16" x14ac:dyDescent="0.2">
      <c r="A2016" t="s">
        <v>7042</v>
      </c>
      <c r="B2016" t="s">
        <v>7043</v>
      </c>
      <c r="C2016" t="s">
        <v>7044</v>
      </c>
      <c r="D2016">
        <v>3</v>
      </c>
      <c r="E2016" t="s">
        <v>13</v>
      </c>
      <c r="F2016" t="s">
        <v>13</v>
      </c>
      <c r="G2016" t="s">
        <v>7037</v>
      </c>
      <c r="H2016" s="3" t="s">
        <v>7045</v>
      </c>
      <c r="I2016" t="s">
        <v>7009</v>
      </c>
      <c r="J2016" t="s">
        <v>7046</v>
      </c>
    </row>
    <row r="2017" spans="1:10" ht="16" x14ac:dyDescent="0.2">
      <c r="A2017" t="s">
        <v>7047</v>
      </c>
      <c r="B2017" t="s">
        <v>7048</v>
      </c>
      <c r="C2017" t="s">
        <v>7049</v>
      </c>
      <c r="D2017">
        <v>2</v>
      </c>
      <c r="E2017" t="s">
        <v>13</v>
      </c>
      <c r="F2017" t="s">
        <v>13</v>
      </c>
      <c r="G2017" t="s">
        <v>7050</v>
      </c>
      <c r="H2017" s="3" t="s">
        <v>7051</v>
      </c>
      <c r="I2017" t="s">
        <v>4915</v>
      </c>
      <c r="J2017" t="s">
        <v>7052</v>
      </c>
    </row>
    <row r="2018" spans="1:10" ht="16" x14ac:dyDescent="0.2">
      <c r="A2018" t="s">
        <v>7053</v>
      </c>
      <c r="B2018" t="s">
        <v>7054</v>
      </c>
      <c r="C2018" t="s">
        <v>7055</v>
      </c>
      <c r="D2018">
        <v>1</v>
      </c>
      <c r="E2018" t="s">
        <v>13</v>
      </c>
      <c r="F2018" t="s">
        <v>13</v>
      </c>
      <c r="G2018" t="s">
        <v>7056</v>
      </c>
      <c r="H2018" s="3" t="s">
        <v>7057</v>
      </c>
      <c r="I2018" t="s">
        <v>62</v>
      </c>
      <c r="J2018" t="s">
        <v>7058</v>
      </c>
    </row>
    <row r="2019" spans="1:10" ht="16" x14ac:dyDescent="0.2">
      <c r="A2019" t="s">
        <v>7059</v>
      </c>
      <c r="B2019" t="s">
        <v>7060</v>
      </c>
      <c r="C2019" t="s">
        <v>7061</v>
      </c>
      <c r="D2019">
        <v>1</v>
      </c>
      <c r="E2019" t="s">
        <v>13</v>
      </c>
      <c r="F2019" t="s">
        <v>13</v>
      </c>
      <c r="G2019" t="s">
        <v>7062</v>
      </c>
      <c r="H2019" s="3" t="s">
        <v>7063</v>
      </c>
      <c r="I2019" t="s">
        <v>4915</v>
      </c>
      <c r="J2019" t="s">
        <v>7064</v>
      </c>
    </row>
    <row r="2020" spans="1:10" ht="16" x14ac:dyDescent="0.2">
      <c r="A2020" t="s">
        <v>7065</v>
      </c>
      <c r="B2020" t="s">
        <v>7066</v>
      </c>
      <c r="C2020" t="s">
        <v>7067</v>
      </c>
      <c r="D2020">
        <v>2</v>
      </c>
      <c r="E2020" t="s">
        <v>13</v>
      </c>
      <c r="F2020" t="s">
        <v>13</v>
      </c>
      <c r="G2020" t="s">
        <v>7068</v>
      </c>
      <c r="H2020" s="3" t="s">
        <v>7069</v>
      </c>
      <c r="I2020" t="s">
        <v>4915</v>
      </c>
      <c r="J2020" t="s">
        <v>7070</v>
      </c>
    </row>
    <row r="2021" spans="1:10" ht="16" x14ac:dyDescent="0.2">
      <c r="A2021" t="s">
        <v>7071</v>
      </c>
      <c r="B2021" t="s">
        <v>7072</v>
      </c>
      <c r="C2021" t="s">
        <v>7073</v>
      </c>
      <c r="D2021">
        <v>1</v>
      </c>
      <c r="E2021" t="s">
        <v>13</v>
      </c>
      <c r="F2021" t="s">
        <v>13</v>
      </c>
      <c r="G2021" t="s">
        <v>7068</v>
      </c>
      <c r="H2021" s="3" t="s">
        <v>7069</v>
      </c>
      <c r="I2021" t="s">
        <v>4915</v>
      </c>
      <c r="J2021" t="s">
        <v>7074</v>
      </c>
    </row>
    <row r="2022" spans="1:10" ht="16" x14ac:dyDescent="0.2">
      <c r="A2022" t="s">
        <v>5799</v>
      </c>
      <c r="B2022" t="s">
        <v>7075</v>
      </c>
      <c r="C2022" t="s">
        <v>7076</v>
      </c>
      <c r="D2022">
        <v>1</v>
      </c>
      <c r="E2022" t="s">
        <v>13</v>
      </c>
      <c r="F2022" t="s">
        <v>13</v>
      </c>
      <c r="G2022" t="s">
        <v>7077</v>
      </c>
      <c r="H2022" s="3" t="s">
        <v>7078</v>
      </c>
      <c r="I2022" t="s">
        <v>3711</v>
      </c>
      <c r="J2022" t="s">
        <v>5805</v>
      </c>
    </row>
    <row r="2023" spans="1:10" ht="16" x14ac:dyDescent="0.2">
      <c r="A2023" t="s">
        <v>943</v>
      </c>
      <c r="B2023" t="s">
        <v>3817</v>
      </c>
      <c r="C2023" t="s">
        <v>7079</v>
      </c>
      <c r="D2023">
        <v>3</v>
      </c>
      <c r="E2023" t="s">
        <v>13</v>
      </c>
      <c r="F2023" t="s">
        <v>13</v>
      </c>
      <c r="G2023" t="s">
        <v>7080</v>
      </c>
      <c r="H2023" s="3" t="s">
        <v>7081</v>
      </c>
      <c r="I2023" t="s">
        <v>69</v>
      </c>
      <c r="J2023" t="s">
        <v>945</v>
      </c>
    </row>
    <row r="2024" spans="1:10" ht="16" x14ac:dyDescent="0.2">
      <c r="A2024" t="s">
        <v>7082</v>
      </c>
      <c r="B2024" t="s">
        <v>7083</v>
      </c>
      <c r="C2024" t="s">
        <v>7084</v>
      </c>
      <c r="D2024">
        <v>2</v>
      </c>
      <c r="E2024" t="s">
        <v>13</v>
      </c>
      <c r="F2024" t="s">
        <v>13</v>
      </c>
      <c r="G2024" t="s">
        <v>7080</v>
      </c>
      <c r="H2024" s="3" t="s">
        <v>7081</v>
      </c>
      <c r="I2024" t="s">
        <v>69</v>
      </c>
      <c r="J2024" t="s">
        <v>7085</v>
      </c>
    </row>
    <row r="2025" spans="1:10" ht="16" x14ac:dyDescent="0.2">
      <c r="A2025" t="s">
        <v>7086</v>
      </c>
      <c r="B2025" t="s">
        <v>7087</v>
      </c>
      <c r="C2025" t="s">
        <v>7088</v>
      </c>
      <c r="D2025">
        <v>5</v>
      </c>
      <c r="E2025" t="s">
        <v>13</v>
      </c>
      <c r="F2025" t="s">
        <v>13</v>
      </c>
      <c r="G2025" t="s">
        <v>7089</v>
      </c>
      <c r="H2025" s="3" t="s">
        <v>7090</v>
      </c>
      <c r="I2025" t="s">
        <v>69</v>
      </c>
      <c r="J2025" t="s">
        <v>7091</v>
      </c>
    </row>
    <row r="2026" spans="1:10" ht="16" x14ac:dyDescent="0.2">
      <c r="A2026" t="s">
        <v>4917</v>
      </c>
      <c r="B2026" t="s">
        <v>7092</v>
      </c>
      <c r="C2026" t="s">
        <v>7093</v>
      </c>
      <c r="D2026">
        <v>1</v>
      </c>
      <c r="E2026" t="s">
        <v>13</v>
      </c>
      <c r="F2026" t="s">
        <v>13</v>
      </c>
      <c r="G2026" t="s">
        <v>7089</v>
      </c>
      <c r="H2026" s="3" t="s">
        <v>7094</v>
      </c>
      <c r="I2026" t="s">
        <v>69</v>
      </c>
      <c r="J2026" t="s">
        <v>4920</v>
      </c>
    </row>
    <row r="2027" spans="1:10" ht="16" x14ac:dyDescent="0.2">
      <c r="A2027" t="s">
        <v>4173</v>
      </c>
      <c r="B2027" t="s">
        <v>7095</v>
      </c>
      <c r="C2027" t="s">
        <v>7096</v>
      </c>
      <c r="D2027">
        <v>2</v>
      </c>
      <c r="E2027" t="s">
        <v>13</v>
      </c>
      <c r="F2027" t="s">
        <v>13</v>
      </c>
      <c r="G2027" t="s">
        <v>7089</v>
      </c>
      <c r="H2027" s="3" t="s">
        <v>7094</v>
      </c>
      <c r="I2027" t="s">
        <v>69</v>
      </c>
      <c r="J2027" t="s">
        <v>4178</v>
      </c>
    </row>
    <row r="2028" spans="1:10" ht="16" x14ac:dyDescent="0.2">
      <c r="A2028" t="s">
        <v>4173</v>
      </c>
      <c r="B2028" t="s">
        <v>7092</v>
      </c>
      <c r="C2028" t="s">
        <v>7093</v>
      </c>
      <c r="D2028">
        <v>1</v>
      </c>
      <c r="E2028" t="s">
        <v>13</v>
      </c>
      <c r="F2028" t="s">
        <v>13</v>
      </c>
      <c r="G2028" t="s">
        <v>7089</v>
      </c>
      <c r="H2028" s="3" t="s">
        <v>7094</v>
      </c>
      <c r="I2028" t="s">
        <v>69</v>
      </c>
      <c r="J2028" t="s">
        <v>4178</v>
      </c>
    </row>
    <row r="2029" spans="1:10" ht="16" x14ac:dyDescent="0.2">
      <c r="A2029" t="s">
        <v>4917</v>
      </c>
      <c r="B2029" t="s">
        <v>7095</v>
      </c>
      <c r="C2029" t="s">
        <v>7096</v>
      </c>
      <c r="D2029">
        <v>2</v>
      </c>
      <c r="E2029" t="s">
        <v>13</v>
      </c>
      <c r="F2029" t="s">
        <v>13</v>
      </c>
      <c r="G2029" t="s">
        <v>7089</v>
      </c>
      <c r="H2029" s="3" t="s">
        <v>7094</v>
      </c>
      <c r="I2029" t="s">
        <v>69</v>
      </c>
      <c r="J2029" t="s">
        <v>4920</v>
      </c>
    </row>
    <row r="2030" spans="1:10" ht="16" x14ac:dyDescent="0.2">
      <c r="A2030" t="s">
        <v>7097</v>
      </c>
      <c r="B2030" t="s">
        <v>7098</v>
      </c>
      <c r="C2030" t="s">
        <v>7099</v>
      </c>
      <c r="D2030">
        <v>1</v>
      </c>
      <c r="E2030" t="s">
        <v>13</v>
      </c>
      <c r="F2030" t="s">
        <v>13</v>
      </c>
      <c r="G2030" t="s">
        <v>7100</v>
      </c>
      <c r="H2030" s="3" t="s">
        <v>7101</v>
      </c>
      <c r="I2030" t="s">
        <v>4995</v>
      </c>
      <c r="J2030" t="s">
        <v>7102</v>
      </c>
    </row>
    <row r="2031" spans="1:10" ht="16" x14ac:dyDescent="0.2">
      <c r="A2031" t="s">
        <v>7103</v>
      </c>
      <c r="B2031" t="s">
        <v>7104</v>
      </c>
      <c r="C2031" t="s">
        <v>7105</v>
      </c>
      <c r="D2031">
        <v>1</v>
      </c>
      <c r="E2031" t="s">
        <v>13</v>
      </c>
      <c r="F2031" t="s">
        <v>13</v>
      </c>
      <c r="G2031" t="s">
        <v>7106</v>
      </c>
      <c r="H2031" s="3" t="s">
        <v>7107</v>
      </c>
      <c r="I2031" t="s">
        <v>7108</v>
      </c>
      <c r="J2031" t="s">
        <v>7109</v>
      </c>
    </row>
    <row r="2032" spans="1:10" ht="16" x14ac:dyDescent="0.2">
      <c r="A2032" t="s">
        <v>7110</v>
      </c>
      <c r="B2032" t="s">
        <v>7111</v>
      </c>
      <c r="C2032" t="s">
        <v>7112</v>
      </c>
      <c r="D2032">
        <v>1</v>
      </c>
      <c r="E2032" t="s">
        <v>13</v>
      </c>
      <c r="F2032" t="s">
        <v>13</v>
      </c>
      <c r="G2032" t="s">
        <v>7113</v>
      </c>
      <c r="H2032" s="3" t="s">
        <v>7114</v>
      </c>
      <c r="I2032" t="s">
        <v>995</v>
      </c>
      <c r="J2032" t="s">
        <v>7115</v>
      </c>
    </row>
    <row r="2033" spans="1:10" ht="16" x14ac:dyDescent="0.2">
      <c r="A2033" t="s">
        <v>7116</v>
      </c>
      <c r="B2033" t="s">
        <v>7117</v>
      </c>
      <c r="C2033" t="s">
        <v>7118</v>
      </c>
      <c r="D2033">
        <v>2</v>
      </c>
      <c r="E2033" t="s">
        <v>13</v>
      </c>
      <c r="F2033" t="s">
        <v>13</v>
      </c>
      <c r="G2033" t="s">
        <v>7113</v>
      </c>
      <c r="H2033" s="3" t="s">
        <v>7114</v>
      </c>
      <c r="I2033" t="s">
        <v>995</v>
      </c>
      <c r="J2033" t="s">
        <v>7119</v>
      </c>
    </row>
    <row r="2034" spans="1:10" ht="16" x14ac:dyDescent="0.2">
      <c r="A2034" t="s">
        <v>990</v>
      </c>
      <c r="B2034" t="s">
        <v>7120</v>
      </c>
      <c r="C2034" t="s">
        <v>7121</v>
      </c>
      <c r="D2034">
        <v>1</v>
      </c>
      <c r="E2034" t="s">
        <v>13</v>
      </c>
      <c r="F2034" t="s">
        <v>13</v>
      </c>
      <c r="G2034" t="s">
        <v>7113</v>
      </c>
      <c r="H2034" s="3" t="s">
        <v>7114</v>
      </c>
      <c r="I2034" t="s">
        <v>995</v>
      </c>
      <c r="J2034" t="s">
        <v>996</v>
      </c>
    </row>
    <row r="2035" spans="1:10" ht="16" x14ac:dyDescent="0.2">
      <c r="A2035" t="s">
        <v>7122</v>
      </c>
      <c r="B2035" t="s">
        <v>7111</v>
      </c>
      <c r="C2035" t="s">
        <v>7112</v>
      </c>
      <c r="D2035">
        <v>1</v>
      </c>
      <c r="E2035" t="s">
        <v>13</v>
      </c>
      <c r="F2035" t="s">
        <v>13</v>
      </c>
      <c r="G2035" t="s">
        <v>7113</v>
      </c>
      <c r="H2035" s="3" t="s">
        <v>7114</v>
      </c>
      <c r="I2035" t="s">
        <v>995</v>
      </c>
      <c r="J2035" t="s">
        <v>7123</v>
      </c>
    </row>
    <row r="2036" spans="1:10" ht="16" x14ac:dyDescent="0.2">
      <c r="A2036" t="s">
        <v>7124</v>
      </c>
      <c r="B2036" t="s">
        <v>7125</v>
      </c>
      <c r="C2036" t="s">
        <v>7126</v>
      </c>
      <c r="D2036">
        <v>3</v>
      </c>
      <c r="E2036" t="s">
        <v>13</v>
      </c>
      <c r="F2036" t="s">
        <v>13</v>
      </c>
      <c r="G2036" t="s">
        <v>7127</v>
      </c>
      <c r="H2036" s="3" t="s">
        <v>7128</v>
      </c>
      <c r="I2036" t="s">
        <v>355</v>
      </c>
      <c r="J2036" t="s">
        <v>7129</v>
      </c>
    </row>
    <row r="2037" spans="1:10" ht="16" x14ac:dyDescent="0.2">
      <c r="A2037" t="s">
        <v>7124</v>
      </c>
      <c r="B2037" t="s">
        <v>7130</v>
      </c>
      <c r="C2037" t="s">
        <v>7131</v>
      </c>
      <c r="D2037">
        <v>1</v>
      </c>
      <c r="E2037" t="s">
        <v>13</v>
      </c>
      <c r="F2037" t="s">
        <v>13</v>
      </c>
      <c r="G2037" t="s">
        <v>7127</v>
      </c>
      <c r="H2037" s="3" t="s">
        <v>7128</v>
      </c>
      <c r="I2037" t="s">
        <v>355</v>
      </c>
      <c r="J2037" t="s">
        <v>7129</v>
      </c>
    </row>
    <row r="2038" spans="1:10" ht="16" x14ac:dyDescent="0.2">
      <c r="A2038" t="s">
        <v>7132</v>
      </c>
      <c r="B2038" t="s">
        <v>7133</v>
      </c>
      <c r="C2038" t="s">
        <v>7134</v>
      </c>
      <c r="D2038">
        <v>1</v>
      </c>
      <c r="E2038" t="s">
        <v>13</v>
      </c>
      <c r="F2038" t="s">
        <v>13</v>
      </c>
      <c r="G2038" t="s">
        <v>7127</v>
      </c>
      <c r="H2038" s="3" t="s">
        <v>7135</v>
      </c>
      <c r="I2038" t="s">
        <v>355</v>
      </c>
      <c r="J2038" t="s">
        <v>7136</v>
      </c>
    </row>
    <row r="2039" spans="1:10" ht="16" x14ac:dyDescent="0.2">
      <c r="A2039" t="s">
        <v>7124</v>
      </c>
      <c r="B2039" t="s">
        <v>7137</v>
      </c>
      <c r="C2039" t="s">
        <v>7138</v>
      </c>
      <c r="D2039">
        <v>2</v>
      </c>
      <c r="E2039" t="s">
        <v>13</v>
      </c>
      <c r="F2039" t="s">
        <v>13</v>
      </c>
      <c r="G2039" t="s">
        <v>7127</v>
      </c>
      <c r="H2039" s="3" t="s">
        <v>7128</v>
      </c>
      <c r="I2039" t="s">
        <v>355</v>
      </c>
      <c r="J2039" t="s">
        <v>7129</v>
      </c>
    </row>
    <row r="2040" spans="1:10" ht="16" x14ac:dyDescent="0.2">
      <c r="A2040" t="s">
        <v>7132</v>
      </c>
      <c r="B2040" t="s">
        <v>7139</v>
      </c>
      <c r="C2040" t="s">
        <v>7140</v>
      </c>
      <c r="D2040">
        <v>2</v>
      </c>
      <c r="E2040" t="s">
        <v>7141</v>
      </c>
      <c r="F2040" t="s">
        <v>13</v>
      </c>
      <c r="G2040" t="s">
        <v>7142</v>
      </c>
      <c r="H2040" s="3" t="s">
        <v>7143</v>
      </c>
      <c r="I2040" t="s">
        <v>355</v>
      </c>
      <c r="J2040" t="s">
        <v>7136</v>
      </c>
    </row>
    <row r="2041" spans="1:10" ht="16" x14ac:dyDescent="0.2">
      <c r="A2041" t="s">
        <v>7144</v>
      </c>
      <c r="B2041" t="s">
        <v>7145</v>
      </c>
      <c r="C2041" t="s">
        <v>7146</v>
      </c>
      <c r="D2041">
        <v>3</v>
      </c>
      <c r="E2041" t="s">
        <v>7141</v>
      </c>
      <c r="F2041" t="s">
        <v>13</v>
      </c>
      <c r="G2041" t="s">
        <v>7142</v>
      </c>
      <c r="H2041" s="3" t="s">
        <v>7147</v>
      </c>
      <c r="I2041" t="s">
        <v>355</v>
      </c>
      <c r="J2041" t="s">
        <v>7148</v>
      </c>
    </row>
    <row r="2042" spans="1:10" ht="16" x14ac:dyDescent="0.2">
      <c r="A2042" t="s">
        <v>7149</v>
      </c>
      <c r="B2042" t="s">
        <v>7150</v>
      </c>
      <c r="C2042" t="s">
        <v>7151</v>
      </c>
      <c r="D2042">
        <v>4</v>
      </c>
      <c r="E2042" t="s">
        <v>7141</v>
      </c>
      <c r="F2042" t="s">
        <v>13</v>
      </c>
      <c r="G2042" t="s">
        <v>7142</v>
      </c>
      <c r="H2042" s="3" t="s">
        <v>7152</v>
      </c>
      <c r="I2042" t="s">
        <v>355</v>
      </c>
      <c r="J2042" t="s">
        <v>7153</v>
      </c>
    </row>
    <row r="2043" spans="1:10" ht="16" x14ac:dyDescent="0.2">
      <c r="A2043" t="s">
        <v>7154</v>
      </c>
      <c r="B2043" t="s">
        <v>7155</v>
      </c>
      <c r="C2043" t="s">
        <v>7156</v>
      </c>
      <c r="D2043">
        <v>2</v>
      </c>
      <c r="E2043" t="s">
        <v>7141</v>
      </c>
      <c r="F2043" t="s">
        <v>13</v>
      </c>
      <c r="G2043" t="s">
        <v>7142</v>
      </c>
      <c r="H2043" s="3" t="s">
        <v>7157</v>
      </c>
      <c r="I2043" t="s">
        <v>355</v>
      </c>
      <c r="J2043" t="s">
        <v>7158</v>
      </c>
    </row>
    <row r="2044" spans="1:10" ht="16" x14ac:dyDescent="0.2">
      <c r="A2044" t="s">
        <v>7149</v>
      </c>
      <c r="B2044" t="s">
        <v>7159</v>
      </c>
      <c r="C2044" t="s">
        <v>7160</v>
      </c>
      <c r="D2044">
        <v>1</v>
      </c>
      <c r="E2044" t="s">
        <v>7141</v>
      </c>
      <c r="F2044" t="s">
        <v>13</v>
      </c>
      <c r="G2044" t="s">
        <v>7142</v>
      </c>
      <c r="H2044" s="3" t="s">
        <v>7152</v>
      </c>
      <c r="I2044" t="s">
        <v>355</v>
      </c>
      <c r="J2044" t="s">
        <v>7153</v>
      </c>
    </row>
    <row r="2045" spans="1:10" ht="16" x14ac:dyDescent="0.2">
      <c r="A2045" t="s">
        <v>7154</v>
      </c>
      <c r="B2045" t="s">
        <v>7161</v>
      </c>
      <c r="C2045" t="s">
        <v>7162</v>
      </c>
      <c r="D2045">
        <v>1</v>
      </c>
      <c r="E2045" t="s">
        <v>7141</v>
      </c>
      <c r="F2045" t="s">
        <v>13</v>
      </c>
      <c r="G2045" t="s">
        <v>7142</v>
      </c>
      <c r="H2045" s="3" t="s">
        <v>7157</v>
      </c>
      <c r="I2045" t="s">
        <v>355</v>
      </c>
      <c r="J2045" t="s">
        <v>7158</v>
      </c>
    </row>
    <row r="2046" spans="1:10" ht="16" x14ac:dyDescent="0.2">
      <c r="A2046" t="s">
        <v>7163</v>
      </c>
      <c r="B2046" t="s">
        <v>7164</v>
      </c>
      <c r="C2046" t="s">
        <v>7165</v>
      </c>
      <c r="D2046">
        <v>5</v>
      </c>
      <c r="E2046" t="s">
        <v>7141</v>
      </c>
      <c r="F2046" t="s">
        <v>13</v>
      </c>
      <c r="G2046" t="s">
        <v>7142</v>
      </c>
      <c r="H2046" s="3" t="s">
        <v>7147</v>
      </c>
      <c r="I2046" t="s">
        <v>355</v>
      </c>
      <c r="J2046" t="s">
        <v>7166</v>
      </c>
    </row>
    <row r="2047" spans="1:10" ht="16" x14ac:dyDescent="0.2">
      <c r="A2047" t="s">
        <v>7154</v>
      </c>
      <c r="B2047" t="s">
        <v>7167</v>
      </c>
      <c r="C2047" t="s">
        <v>7168</v>
      </c>
      <c r="D2047">
        <v>3</v>
      </c>
      <c r="E2047" t="s">
        <v>7141</v>
      </c>
      <c r="F2047" t="s">
        <v>13</v>
      </c>
      <c r="G2047" t="s">
        <v>7142</v>
      </c>
      <c r="H2047" s="3" t="s">
        <v>7157</v>
      </c>
      <c r="I2047" t="s">
        <v>355</v>
      </c>
      <c r="J2047" t="s">
        <v>7158</v>
      </c>
    </row>
    <row r="2048" spans="1:10" ht="16" x14ac:dyDescent="0.2">
      <c r="A2048" t="s">
        <v>7149</v>
      </c>
      <c r="B2048" t="s">
        <v>7169</v>
      </c>
      <c r="C2048" t="s">
        <v>7170</v>
      </c>
      <c r="D2048">
        <v>3</v>
      </c>
      <c r="E2048" t="s">
        <v>7141</v>
      </c>
      <c r="F2048" t="s">
        <v>13</v>
      </c>
      <c r="G2048" t="s">
        <v>7142</v>
      </c>
      <c r="H2048" s="3" t="s">
        <v>7152</v>
      </c>
      <c r="I2048" t="s">
        <v>355</v>
      </c>
      <c r="J2048" t="s">
        <v>7153</v>
      </c>
    </row>
    <row r="2049" spans="1:10" ht="16" x14ac:dyDescent="0.2">
      <c r="A2049" t="s">
        <v>7144</v>
      </c>
      <c r="B2049" t="s">
        <v>7171</v>
      </c>
      <c r="C2049" t="s">
        <v>7172</v>
      </c>
      <c r="D2049">
        <v>1</v>
      </c>
      <c r="E2049" t="s">
        <v>7141</v>
      </c>
      <c r="F2049" t="s">
        <v>13</v>
      </c>
      <c r="G2049" t="s">
        <v>7142</v>
      </c>
      <c r="H2049" s="3" t="s">
        <v>7147</v>
      </c>
      <c r="I2049" t="s">
        <v>355</v>
      </c>
      <c r="J2049" t="s">
        <v>7148</v>
      </c>
    </row>
    <row r="2050" spans="1:10" ht="16" x14ac:dyDescent="0.2">
      <c r="A2050" t="s">
        <v>7144</v>
      </c>
      <c r="B2050" t="s">
        <v>7173</v>
      </c>
      <c r="C2050" t="s">
        <v>7174</v>
      </c>
      <c r="D2050">
        <v>2</v>
      </c>
      <c r="E2050" t="s">
        <v>7141</v>
      </c>
      <c r="F2050" t="s">
        <v>13</v>
      </c>
      <c r="G2050" t="s">
        <v>7142</v>
      </c>
      <c r="H2050" s="3" t="s">
        <v>7147</v>
      </c>
      <c r="I2050" t="s">
        <v>355</v>
      </c>
      <c r="J2050" t="s">
        <v>7148</v>
      </c>
    </row>
    <row r="2051" spans="1:10" ht="16" x14ac:dyDescent="0.2">
      <c r="A2051" t="s">
        <v>7175</v>
      </c>
      <c r="B2051" t="s">
        <v>7176</v>
      </c>
      <c r="C2051" t="s">
        <v>7177</v>
      </c>
      <c r="D2051">
        <v>2</v>
      </c>
      <c r="E2051" t="s">
        <v>13</v>
      </c>
      <c r="F2051" t="s">
        <v>13</v>
      </c>
      <c r="G2051" t="s">
        <v>7178</v>
      </c>
      <c r="H2051" s="3" t="s">
        <v>7179</v>
      </c>
      <c r="I2051" t="s">
        <v>404</v>
      </c>
      <c r="J2051" t="s">
        <v>7180</v>
      </c>
    </row>
    <row r="2052" spans="1:10" ht="16" x14ac:dyDescent="0.2">
      <c r="A2052" t="s">
        <v>7181</v>
      </c>
      <c r="B2052" t="s">
        <v>7182</v>
      </c>
      <c r="C2052" t="s">
        <v>7183</v>
      </c>
      <c r="D2052">
        <v>3</v>
      </c>
      <c r="E2052">
        <f>590</f>
        <v>590</v>
      </c>
      <c r="F2052" t="s">
        <v>13</v>
      </c>
      <c r="G2052" t="s">
        <v>7184</v>
      </c>
      <c r="H2052" s="3" t="s">
        <v>7185</v>
      </c>
      <c r="I2052" t="s">
        <v>126</v>
      </c>
      <c r="J2052" t="s">
        <v>7186</v>
      </c>
    </row>
    <row r="2053" spans="1:10" ht="16" x14ac:dyDescent="0.2">
      <c r="A2053" t="s">
        <v>7187</v>
      </c>
      <c r="B2053" t="s">
        <v>7188</v>
      </c>
      <c r="C2053" t="s">
        <v>7189</v>
      </c>
      <c r="D2053">
        <v>2</v>
      </c>
      <c r="E2053">
        <f>590</f>
        <v>590</v>
      </c>
      <c r="F2053" t="s">
        <v>13</v>
      </c>
      <c r="G2053" t="s">
        <v>7184</v>
      </c>
      <c r="H2053" s="3" t="s">
        <v>7190</v>
      </c>
      <c r="I2053" t="s">
        <v>126</v>
      </c>
      <c r="J2053" t="s">
        <v>7191</v>
      </c>
    </row>
    <row r="2054" spans="1:10" ht="16" x14ac:dyDescent="0.2">
      <c r="A2054" t="s">
        <v>7192</v>
      </c>
      <c r="B2054" t="s">
        <v>7193</v>
      </c>
      <c r="C2054" t="s">
        <v>7194</v>
      </c>
      <c r="D2054">
        <v>1</v>
      </c>
      <c r="E2054">
        <f>590</f>
        <v>590</v>
      </c>
      <c r="F2054" t="s">
        <v>13</v>
      </c>
      <c r="G2054" t="s">
        <v>7184</v>
      </c>
      <c r="H2054" s="3" t="s">
        <v>7190</v>
      </c>
      <c r="I2054" t="s">
        <v>126</v>
      </c>
      <c r="J2054" t="s">
        <v>7195</v>
      </c>
    </row>
    <row r="2055" spans="1:10" ht="16" x14ac:dyDescent="0.2">
      <c r="A2055" t="s">
        <v>7181</v>
      </c>
      <c r="B2055" t="s">
        <v>7196</v>
      </c>
      <c r="C2055" t="s">
        <v>7197</v>
      </c>
      <c r="D2055">
        <v>4</v>
      </c>
      <c r="E2055">
        <f>590</f>
        <v>590</v>
      </c>
      <c r="F2055" t="s">
        <v>13</v>
      </c>
      <c r="G2055" t="s">
        <v>7184</v>
      </c>
      <c r="H2055" s="3" t="s">
        <v>7185</v>
      </c>
      <c r="I2055" t="s">
        <v>126</v>
      </c>
      <c r="J2055" t="s">
        <v>7186</v>
      </c>
    </row>
    <row r="2056" spans="1:10" ht="16" x14ac:dyDescent="0.2">
      <c r="A2056" t="s">
        <v>7192</v>
      </c>
      <c r="B2056" t="s">
        <v>7198</v>
      </c>
      <c r="C2056" t="s">
        <v>7199</v>
      </c>
      <c r="D2056">
        <v>2</v>
      </c>
      <c r="E2056">
        <f>590</f>
        <v>590</v>
      </c>
      <c r="F2056" t="s">
        <v>13</v>
      </c>
      <c r="G2056" t="s">
        <v>7184</v>
      </c>
      <c r="H2056" s="3" t="s">
        <v>7190</v>
      </c>
      <c r="I2056" t="s">
        <v>126</v>
      </c>
      <c r="J2056" t="s">
        <v>7195</v>
      </c>
    </row>
    <row r="2057" spans="1:10" ht="16" x14ac:dyDescent="0.2">
      <c r="A2057" t="s">
        <v>7181</v>
      </c>
      <c r="B2057" t="s">
        <v>7200</v>
      </c>
      <c r="C2057" t="s">
        <v>7201</v>
      </c>
      <c r="D2057">
        <v>1</v>
      </c>
      <c r="E2057">
        <f>590</f>
        <v>590</v>
      </c>
      <c r="F2057" t="s">
        <v>13</v>
      </c>
      <c r="G2057" t="s">
        <v>7184</v>
      </c>
      <c r="H2057" s="3" t="s">
        <v>7185</v>
      </c>
      <c r="I2057" t="s">
        <v>126</v>
      </c>
      <c r="J2057" t="s">
        <v>7186</v>
      </c>
    </row>
    <row r="2058" spans="1:10" ht="16" x14ac:dyDescent="0.2">
      <c r="A2058" t="s">
        <v>7192</v>
      </c>
      <c r="B2058" t="s">
        <v>7202</v>
      </c>
      <c r="C2058" t="s">
        <v>7203</v>
      </c>
      <c r="D2058">
        <v>6</v>
      </c>
      <c r="E2058">
        <f>590</f>
        <v>590</v>
      </c>
      <c r="F2058" t="s">
        <v>13</v>
      </c>
      <c r="G2058" t="s">
        <v>7184</v>
      </c>
      <c r="H2058" s="3" t="s">
        <v>7190</v>
      </c>
      <c r="I2058" t="s">
        <v>126</v>
      </c>
      <c r="J2058" t="s">
        <v>7195</v>
      </c>
    </row>
    <row r="2059" spans="1:10" ht="16" x14ac:dyDescent="0.2">
      <c r="A2059" t="s">
        <v>7204</v>
      </c>
      <c r="B2059" t="s">
        <v>7205</v>
      </c>
      <c r="C2059" t="s">
        <v>7206</v>
      </c>
      <c r="D2059">
        <v>1</v>
      </c>
      <c r="E2059">
        <f>590</f>
        <v>590</v>
      </c>
      <c r="F2059" t="s">
        <v>13</v>
      </c>
      <c r="G2059" t="s">
        <v>7184</v>
      </c>
      <c r="H2059" s="3" t="s">
        <v>7207</v>
      </c>
      <c r="I2059" t="s">
        <v>126</v>
      </c>
      <c r="J2059" t="s">
        <v>7208</v>
      </c>
    </row>
    <row r="2060" spans="1:10" ht="16" x14ac:dyDescent="0.2">
      <c r="A2060" t="s">
        <v>7209</v>
      </c>
      <c r="B2060" t="s">
        <v>7188</v>
      </c>
      <c r="C2060" t="s">
        <v>7189</v>
      </c>
      <c r="D2060">
        <v>2</v>
      </c>
      <c r="E2060">
        <f>590</f>
        <v>590</v>
      </c>
      <c r="F2060" t="s">
        <v>13</v>
      </c>
      <c r="G2060" t="s">
        <v>7184</v>
      </c>
      <c r="H2060" s="3" t="s">
        <v>7190</v>
      </c>
      <c r="I2060" t="s">
        <v>126</v>
      </c>
      <c r="J2060" t="s">
        <v>7210</v>
      </c>
    </row>
    <row r="2061" spans="1:10" ht="16" x14ac:dyDescent="0.2">
      <c r="A2061" t="s">
        <v>7192</v>
      </c>
      <c r="B2061" t="s">
        <v>7211</v>
      </c>
      <c r="C2061" t="s">
        <v>7212</v>
      </c>
      <c r="D2061">
        <v>3</v>
      </c>
      <c r="E2061">
        <f>590</f>
        <v>590</v>
      </c>
      <c r="F2061" t="s">
        <v>13</v>
      </c>
      <c r="G2061" t="s">
        <v>7184</v>
      </c>
      <c r="H2061" s="3" t="s">
        <v>7190</v>
      </c>
      <c r="I2061" t="s">
        <v>126</v>
      </c>
      <c r="J2061" t="s">
        <v>7195</v>
      </c>
    </row>
    <row r="2062" spans="1:10" ht="16" x14ac:dyDescent="0.2">
      <c r="A2062" t="s">
        <v>7213</v>
      </c>
      <c r="B2062" t="s">
        <v>7214</v>
      </c>
      <c r="C2062" t="s">
        <v>7215</v>
      </c>
      <c r="D2062">
        <v>1</v>
      </c>
      <c r="E2062" t="s">
        <v>13</v>
      </c>
      <c r="F2062" t="s">
        <v>13</v>
      </c>
      <c r="G2062" t="s">
        <v>7216</v>
      </c>
      <c r="H2062" s="3" t="s">
        <v>7217</v>
      </c>
      <c r="I2062" t="s">
        <v>62</v>
      </c>
      <c r="J2062" t="s">
        <v>7218</v>
      </c>
    </row>
    <row r="2063" spans="1:10" ht="16" x14ac:dyDescent="0.2">
      <c r="A2063" t="s">
        <v>7219</v>
      </c>
      <c r="B2063" t="s">
        <v>7220</v>
      </c>
      <c r="C2063" t="s">
        <v>7221</v>
      </c>
      <c r="D2063">
        <v>2</v>
      </c>
      <c r="E2063" t="s">
        <v>13</v>
      </c>
      <c r="F2063" t="s">
        <v>13</v>
      </c>
      <c r="G2063" t="s">
        <v>7222</v>
      </c>
      <c r="H2063" s="3" t="s">
        <v>7223</v>
      </c>
      <c r="I2063" t="s">
        <v>69</v>
      </c>
      <c r="J2063" t="s">
        <v>7224</v>
      </c>
    </row>
    <row r="2064" spans="1:10" ht="16" x14ac:dyDescent="0.2">
      <c r="A2064" t="s">
        <v>7225</v>
      </c>
      <c r="B2064" t="s">
        <v>7226</v>
      </c>
      <c r="C2064" t="s">
        <v>7227</v>
      </c>
      <c r="D2064">
        <v>3</v>
      </c>
      <c r="E2064" t="s">
        <v>13</v>
      </c>
      <c r="F2064" t="s">
        <v>13</v>
      </c>
      <c r="G2064" t="s">
        <v>7222</v>
      </c>
      <c r="H2064" s="3" t="s">
        <v>7223</v>
      </c>
      <c r="I2064" t="s">
        <v>69</v>
      </c>
      <c r="J2064" t="s">
        <v>7228</v>
      </c>
    </row>
    <row r="2065" spans="1:10" ht="16" x14ac:dyDescent="0.2">
      <c r="A2065" t="s">
        <v>7225</v>
      </c>
      <c r="B2065" t="s">
        <v>7220</v>
      </c>
      <c r="C2065" t="s">
        <v>7221</v>
      </c>
      <c r="D2065">
        <v>2</v>
      </c>
      <c r="E2065" t="s">
        <v>13</v>
      </c>
      <c r="F2065" t="s">
        <v>13</v>
      </c>
      <c r="G2065" t="s">
        <v>7222</v>
      </c>
      <c r="H2065" s="3" t="s">
        <v>7223</v>
      </c>
      <c r="I2065" t="s">
        <v>69</v>
      </c>
      <c r="J2065" t="s">
        <v>7228</v>
      </c>
    </row>
    <row r="2066" spans="1:10" ht="16" x14ac:dyDescent="0.2">
      <c r="A2066" t="s">
        <v>7225</v>
      </c>
      <c r="B2066" t="s">
        <v>7229</v>
      </c>
      <c r="C2066" t="s">
        <v>7230</v>
      </c>
      <c r="D2066">
        <v>1</v>
      </c>
      <c r="E2066" t="s">
        <v>13</v>
      </c>
      <c r="F2066" t="s">
        <v>13</v>
      </c>
      <c r="G2066" t="s">
        <v>7222</v>
      </c>
      <c r="H2066" s="3" t="s">
        <v>7223</v>
      </c>
      <c r="I2066" t="s">
        <v>69</v>
      </c>
      <c r="J2066" t="s">
        <v>7228</v>
      </c>
    </row>
    <row r="2067" spans="1:10" ht="16" x14ac:dyDescent="0.2">
      <c r="A2067" t="s">
        <v>7219</v>
      </c>
      <c r="B2067" t="s">
        <v>7226</v>
      </c>
      <c r="C2067" t="s">
        <v>7227</v>
      </c>
      <c r="D2067">
        <v>3</v>
      </c>
      <c r="E2067" t="s">
        <v>13</v>
      </c>
      <c r="F2067" t="s">
        <v>13</v>
      </c>
      <c r="G2067" t="s">
        <v>7222</v>
      </c>
      <c r="H2067" s="3" t="s">
        <v>7223</v>
      </c>
      <c r="I2067" t="s">
        <v>69</v>
      </c>
      <c r="J2067" t="s">
        <v>7224</v>
      </c>
    </row>
    <row r="2068" spans="1:10" ht="16" x14ac:dyDescent="0.2">
      <c r="A2068" t="s">
        <v>7219</v>
      </c>
      <c r="B2068" t="s">
        <v>7229</v>
      </c>
      <c r="C2068" t="s">
        <v>7230</v>
      </c>
      <c r="D2068">
        <v>1</v>
      </c>
      <c r="E2068" t="s">
        <v>13</v>
      </c>
      <c r="F2068" t="s">
        <v>13</v>
      </c>
      <c r="G2068" t="s">
        <v>7222</v>
      </c>
      <c r="H2068" s="3" t="s">
        <v>7223</v>
      </c>
      <c r="I2068" t="s">
        <v>69</v>
      </c>
      <c r="J2068" t="s">
        <v>7224</v>
      </c>
    </row>
    <row r="2069" spans="1:10" ht="16" x14ac:dyDescent="0.2">
      <c r="A2069" t="s">
        <v>7231</v>
      </c>
      <c r="B2069" t="s">
        <v>7232</v>
      </c>
      <c r="C2069" t="s">
        <v>7233</v>
      </c>
      <c r="D2069">
        <v>3</v>
      </c>
      <c r="E2069" t="s">
        <v>13</v>
      </c>
      <c r="F2069" t="s">
        <v>13</v>
      </c>
      <c r="G2069" t="s">
        <v>7234</v>
      </c>
      <c r="H2069" s="3" t="s">
        <v>7235</v>
      </c>
      <c r="I2069" t="s">
        <v>3711</v>
      </c>
      <c r="J2069" t="s">
        <v>7236</v>
      </c>
    </row>
    <row r="2070" spans="1:10" ht="16" x14ac:dyDescent="0.2">
      <c r="A2070" t="s">
        <v>5064</v>
      </c>
      <c r="B2070" t="s">
        <v>7237</v>
      </c>
      <c r="C2070" t="s">
        <v>7238</v>
      </c>
      <c r="D2070">
        <v>4</v>
      </c>
      <c r="E2070" t="s">
        <v>13</v>
      </c>
      <c r="F2070" t="s">
        <v>13</v>
      </c>
      <c r="G2070" t="s">
        <v>7239</v>
      </c>
      <c r="H2070" s="3" t="s">
        <v>7240</v>
      </c>
      <c r="I2070" t="s">
        <v>69</v>
      </c>
      <c r="J2070" t="s">
        <v>5069</v>
      </c>
    </row>
    <row r="2071" spans="1:10" ht="16" x14ac:dyDescent="0.2">
      <c r="A2071" t="s">
        <v>5054</v>
      </c>
      <c r="B2071" t="s">
        <v>7241</v>
      </c>
      <c r="C2071" t="s">
        <v>7242</v>
      </c>
      <c r="D2071">
        <v>4</v>
      </c>
      <c r="E2071" t="s">
        <v>13</v>
      </c>
      <c r="F2071" t="s">
        <v>13</v>
      </c>
      <c r="G2071" t="s">
        <v>7239</v>
      </c>
      <c r="H2071" s="3" t="s">
        <v>7243</v>
      </c>
      <c r="I2071" t="s">
        <v>69</v>
      </c>
      <c r="J2071" t="s">
        <v>5057</v>
      </c>
    </row>
    <row r="2072" spans="1:10" ht="16" x14ac:dyDescent="0.2">
      <c r="A2072" t="s">
        <v>7244</v>
      </c>
      <c r="B2072" t="s">
        <v>7245</v>
      </c>
      <c r="C2072" t="s">
        <v>7246</v>
      </c>
      <c r="D2072">
        <v>1</v>
      </c>
      <c r="E2072" t="s">
        <v>13</v>
      </c>
      <c r="F2072" t="s">
        <v>13</v>
      </c>
      <c r="G2072" t="s">
        <v>7247</v>
      </c>
      <c r="H2072" s="3" t="s">
        <v>7248</v>
      </c>
      <c r="I2072" t="s">
        <v>3030</v>
      </c>
      <c r="J2072" t="s">
        <v>7249</v>
      </c>
    </row>
    <row r="2073" spans="1:10" ht="16" x14ac:dyDescent="0.2">
      <c r="A2073" t="s">
        <v>7250</v>
      </c>
      <c r="B2073" t="s">
        <v>7251</v>
      </c>
      <c r="C2073" t="s">
        <v>7252</v>
      </c>
      <c r="D2073">
        <v>4</v>
      </c>
      <c r="E2073">
        <f>47</f>
        <v>47</v>
      </c>
      <c r="F2073" t="s">
        <v>13</v>
      </c>
      <c r="G2073" t="s">
        <v>7253</v>
      </c>
      <c r="H2073" s="3" t="s">
        <v>7254</v>
      </c>
      <c r="I2073" t="s">
        <v>3035</v>
      </c>
      <c r="J2073" t="s">
        <v>7255</v>
      </c>
    </row>
    <row r="2074" spans="1:10" ht="16" x14ac:dyDescent="0.2">
      <c r="A2074" t="s">
        <v>7256</v>
      </c>
      <c r="B2074" t="s">
        <v>7257</v>
      </c>
      <c r="C2074" t="s">
        <v>7258</v>
      </c>
      <c r="D2074">
        <v>4</v>
      </c>
      <c r="E2074" t="s">
        <v>13</v>
      </c>
      <c r="F2074" t="s">
        <v>13</v>
      </c>
      <c r="G2074" t="s">
        <v>7259</v>
      </c>
      <c r="H2074" s="3" t="s">
        <v>7260</v>
      </c>
      <c r="I2074" t="s">
        <v>3711</v>
      </c>
      <c r="J2074" t="s">
        <v>7261</v>
      </c>
    </row>
    <row r="2075" spans="1:10" ht="32" x14ac:dyDescent="0.2">
      <c r="A2075" t="s">
        <v>7262</v>
      </c>
      <c r="B2075" t="s">
        <v>7263</v>
      </c>
      <c r="C2075" t="s">
        <v>7264</v>
      </c>
      <c r="D2075">
        <v>2</v>
      </c>
      <c r="E2075" t="s">
        <v>13</v>
      </c>
      <c r="F2075" t="s">
        <v>13</v>
      </c>
      <c r="G2075" t="s">
        <v>7265</v>
      </c>
      <c r="H2075" s="3" t="s">
        <v>7266</v>
      </c>
      <c r="I2075" t="s">
        <v>970</v>
      </c>
      <c r="J2075" t="s">
        <v>7267</v>
      </c>
    </row>
    <row r="2076" spans="1:10" ht="16" x14ac:dyDescent="0.2">
      <c r="A2076" t="s">
        <v>7268</v>
      </c>
      <c r="B2076" t="s">
        <v>7269</v>
      </c>
      <c r="C2076" t="s">
        <v>7270</v>
      </c>
      <c r="D2076">
        <v>2</v>
      </c>
      <c r="E2076" t="s">
        <v>13</v>
      </c>
      <c r="F2076" t="s">
        <v>13</v>
      </c>
      <c r="G2076" t="s">
        <v>7265</v>
      </c>
      <c r="H2076" s="3" t="s">
        <v>7271</v>
      </c>
      <c r="I2076" t="s">
        <v>970</v>
      </c>
      <c r="J2076" t="s">
        <v>7272</v>
      </c>
    </row>
    <row r="2077" spans="1:10" ht="16" x14ac:dyDescent="0.2">
      <c r="A2077" t="s">
        <v>7273</v>
      </c>
      <c r="B2077" t="s">
        <v>7274</v>
      </c>
      <c r="C2077" t="s">
        <v>7275</v>
      </c>
      <c r="D2077">
        <v>2</v>
      </c>
      <c r="E2077" t="s">
        <v>13</v>
      </c>
      <c r="F2077" t="s">
        <v>13</v>
      </c>
      <c r="G2077" t="s">
        <v>7265</v>
      </c>
      <c r="H2077" s="3" t="s">
        <v>7276</v>
      </c>
      <c r="I2077" t="s">
        <v>970</v>
      </c>
      <c r="J2077" t="s">
        <v>7277</v>
      </c>
    </row>
    <row r="2078" spans="1:10" ht="16" x14ac:dyDescent="0.2">
      <c r="A2078" t="s">
        <v>7273</v>
      </c>
      <c r="B2078" t="s">
        <v>7278</v>
      </c>
      <c r="C2078" t="s">
        <v>7279</v>
      </c>
      <c r="D2078">
        <v>1</v>
      </c>
      <c r="E2078" t="s">
        <v>13</v>
      </c>
      <c r="F2078" t="s">
        <v>13</v>
      </c>
      <c r="G2078" t="s">
        <v>7265</v>
      </c>
      <c r="H2078" s="3" t="s">
        <v>7276</v>
      </c>
      <c r="I2078" t="s">
        <v>970</v>
      </c>
      <c r="J2078" t="s">
        <v>7277</v>
      </c>
    </row>
    <row r="2079" spans="1:10" ht="16" x14ac:dyDescent="0.2">
      <c r="A2079" t="s">
        <v>7280</v>
      </c>
      <c r="B2079" t="s">
        <v>7281</v>
      </c>
      <c r="C2079" t="s">
        <v>7282</v>
      </c>
      <c r="D2079">
        <v>1</v>
      </c>
      <c r="E2079">
        <f>371</f>
        <v>371</v>
      </c>
      <c r="F2079" t="s">
        <v>13</v>
      </c>
      <c r="G2079" t="s">
        <v>7283</v>
      </c>
      <c r="H2079" s="3" t="s">
        <v>7284</v>
      </c>
      <c r="I2079" t="s">
        <v>1282</v>
      </c>
      <c r="J2079" t="s">
        <v>7285</v>
      </c>
    </row>
    <row r="2080" spans="1:10" ht="32" x14ac:dyDescent="0.2">
      <c r="A2080" t="s">
        <v>437</v>
      </c>
      <c r="B2080" t="s">
        <v>4249</v>
      </c>
      <c r="C2080" t="s">
        <v>7286</v>
      </c>
      <c r="D2080">
        <v>2</v>
      </c>
      <c r="E2080">
        <f>371</f>
        <v>371</v>
      </c>
      <c r="F2080" t="s">
        <v>13</v>
      </c>
      <c r="G2080" t="s">
        <v>7287</v>
      </c>
      <c r="H2080" s="3" t="s">
        <v>7288</v>
      </c>
      <c r="I2080" t="s">
        <v>423</v>
      </c>
      <c r="J2080" t="s">
        <v>441</v>
      </c>
    </row>
    <row r="2081" spans="1:10" ht="16" x14ac:dyDescent="0.2">
      <c r="A2081" t="s">
        <v>7289</v>
      </c>
      <c r="B2081" t="s">
        <v>7290</v>
      </c>
      <c r="C2081" t="s">
        <v>7291</v>
      </c>
      <c r="D2081">
        <v>2</v>
      </c>
      <c r="E2081">
        <f>371</f>
        <v>371</v>
      </c>
      <c r="F2081" t="s">
        <v>13</v>
      </c>
      <c r="G2081" t="s">
        <v>7292</v>
      </c>
      <c r="H2081" s="3" t="s">
        <v>7293</v>
      </c>
      <c r="I2081" t="s">
        <v>1282</v>
      </c>
      <c r="J2081" t="s">
        <v>7294</v>
      </c>
    </row>
    <row r="2082" spans="1:10" ht="16" x14ac:dyDescent="0.2">
      <c r="A2082" t="s">
        <v>7295</v>
      </c>
      <c r="B2082" t="s">
        <v>7296</v>
      </c>
      <c r="C2082" t="s">
        <v>7297</v>
      </c>
      <c r="D2082">
        <v>5</v>
      </c>
      <c r="E2082">
        <f>371</f>
        <v>371</v>
      </c>
      <c r="F2082" t="s">
        <v>13</v>
      </c>
      <c r="G2082" t="s">
        <v>7298</v>
      </c>
      <c r="H2082" s="3" t="s">
        <v>7299</v>
      </c>
      <c r="I2082" t="s">
        <v>1282</v>
      </c>
      <c r="J2082" t="s">
        <v>7300</v>
      </c>
    </row>
    <row r="2083" spans="1:10" ht="16" x14ac:dyDescent="0.2">
      <c r="A2083" t="s">
        <v>3874</v>
      </c>
      <c r="B2083" t="s">
        <v>7301</v>
      </c>
      <c r="C2083" t="s">
        <v>7302</v>
      </c>
      <c r="D2083">
        <v>3</v>
      </c>
      <c r="E2083" t="s">
        <v>13</v>
      </c>
      <c r="F2083" t="s">
        <v>13</v>
      </c>
      <c r="G2083" t="s">
        <v>7303</v>
      </c>
      <c r="H2083" s="3" t="s">
        <v>7304</v>
      </c>
      <c r="I2083" t="s">
        <v>714</v>
      </c>
      <c r="J2083" t="s">
        <v>3878</v>
      </c>
    </row>
    <row r="2084" spans="1:10" ht="16" x14ac:dyDescent="0.2">
      <c r="A2084" t="s">
        <v>7305</v>
      </c>
      <c r="B2084" t="s">
        <v>7306</v>
      </c>
      <c r="C2084" t="s">
        <v>7307</v>
      </c>
      <c r="D2084">
        <v>3</v>
      </c>
      <c r="E2084" t="s">
        <v>13</v>
      </c>
      <c r="F2084" t="s">
        <v>13</v>
      </c>
      <c r="G2084" t="s">
        <v>7308</v>
      </c>
      <c r="H2084" s="3" t="s">
        <v>7309</v>
      </c>
      <c r="I2084" t="s">
        <v>62</v>
      </c>
      <c r="J2084" t="s">
        <v>7310</v>
      </c>
    </row>
    <row r="2085" spans="1:10" ht="16" x14ac:dyDescent="0.2">
      <c r="A2085" t="s">
        <v>7311</v>
      </c>
      <c r="B2085" t="s">
        <v>7312</v>
      </c>
      <c r="C2085" t="s">
        <v>7313</v>
      </c>
      <c r="D2085">
        <v>2</v>
      </c>
      <c r="E2085" t="s">
        <v>7314</v>
      </c>
      <c r="F2085" t="s">
        <v>13</v>
      </c>
      <c r="G2085" t="s">
        <v>7315</v>
      </c>
      <c r="H2085" s="3" t="s">
        <v>7316</v>
      </c>
      <c r="I2085" t="s">
        <v>62</v>
      </c>
      <c r="J2085" t="s">
        <v>7317</v>
      </c>
    </row>
    <row r="2086" spans="1:10" ht="16" x14ac:dyDescent="0.2">
      <c r="A2086" t="s">
        <v>7318</v>
      </c>
      <c r="B2086" t="s">
        <v>7319</v>
      </c>
      <c r="C2086" t="s">
        <v>7320</v>
      </c>
      <c r="D2086">
        <v>3</v>
      </c>
      <c r="E2086" t="s">
        <v>13</v>
      </c>
      <c r="F2086" t="s">
        <v>13</v>
      </c>
      <c r="G2086" t="s">
        <v>7322</v>
      </c>
      <c r="H2086" s="3" t="s">
        <v>7323</v>
      </c>
      <c r="I2086" t="s">
        <v>62</v>
      </c>
      <c r="J2086" t="s">
        <v>7324</v>
      </c>
    </row>
    <row r="2087" spans="1:10" ht="16" x14ac:dyDescent="0.2">
      <c r="A2087" t="s">
        <v>7325</v>
      </c>
      <c r="B2087" t="s">
        <v>7319</v>
      </c>
      <c r="C2087" t="s">
        <v>7320</v>
      </c>
      <c r="D2087">
        <v>3</v>
      </c>
      <c r="E2087" t="s">
        <v>13</v>
      </c>
      <c r="F2087" t="s">
        <v>13</v>
      </c>
      <c r="G2087" t="s">
        <v>7322</v>
      </c>
      <c r="H2087" s="3" t="s">
        <v>7326</v>
      </c>
      <c r="I2087" t="s">
        <v>62</v>
      </c>
      <c r="J2087" t="s">
        <v>7327</v>
      </c>
    </row>
    <row r="2088" spans="1:10" ht="16" x14ac:dyDescent="0.2">
      <c r="A2088" t="s">
        <v>7328</v>
      </c>
      <c r="B2088" t="s">
        <v>7329</v>
      </c>
      <c r="C2088" t="s">
        <v>7330</v>
      </c>
      <c r="D2088">
        <v>1</v>
      </c>
      <c r="E2088" t="s">
        <v>13</v>
      </c>
      <c r="F2088" t="s">
        <v>13</v>
      </c>
      <c r="G2088" t="s">
        <v>7331</v>
      </c>
      <c r="H2088" s="3" t="s">
        <v>7332</v>
      </c>
      <c r="I2088" t="s">
        <v>62</v>
      </c>
      <c r="J2088" t="s">
        <v>7333</v>
      </c>
    </row>
    <row r="2089" spans="1:10" ht="16" x14ac:dyDescent="0.2">
      <c r="A2089" t="s">
        <v>7334</v>
      </c>
      <c r="B2089" t="s">
        <v>7335</v>
      </c>
      <c r="C2089" t="s">
        <v>7336</v>
      </c>
      <c r="D2089">
        <v>1</v>
      </c>
      <c r="E2089" t="s">
        <v>13</v>
      </c>
      <c r="F2089" t="s">
        <v>13</v>
      </c>
      <c r="G2089" t="s">
        <v>7331</v>
      </c>
      <c r="H2089" s="3" t="s">
        <v>7337</v>
      </c>
      <c r="I2089" t="s">
        <v>62</v>
      </c>
      <c r="J2089" t="s">
        <v>7338</v>
      </c>
    </row>
    <row r="2090" spans="1:10" ht="16" x14ac:dyDescent="0.2">
      <c r="A2090" t="s">
        <v>7334</v>
      </c>
      <c r="B2090" t="s">
        <v>7339</v>
      </c>
      <c r="C2090" t="s">
        <v>7340</v>
      </c>
      <c r="D2090">
        <v>2</v>
      </c>
      <c r="E2090" t="s">
        <v>13</v>
      </c>
      <c r="F2090" t="s">
        <v>13</v>
      </c>
      <c r="G2090" t="s">
        <v>7331</v>
      </c>
      <c r="H2090" s="3" t="s">
        <v>7337</v>
      </c>
      <c r="I2090" t="s">
        <v>62</v>
      </c>
      <c r="J2090" t="s">
        <v>7338</v>
      </c>
    </row>
    <row r="2091" spans="1:10" ht="16" x14ac:dyDescent="0.2">
      <c r="A2091" t="s">
        <v>7341</v>
      </c>
      <c r="B2091" t="s">
        <v>7342</v>
      </c>
      <c r="C2091" t="s">
        <v>7343</v>
      </c>
      <c r="D2091">
        <v>1</v>
      </c>
      <c r="E2091" t="s">
        <v>13</v>
      </c>
      <c r="F2091" t="s">
        <v>13</v>
      </c>
      <c r="G2091" t="s">
        <v>7344</v>
      </c>
      <c r="H2091" s="3" t="s">
        <v>7345</v>
      </c>
      <c r="I2091" t="s">
        <v>62</v>
      </c>
      <c r="J2091" t="s">
        <v>7346</v>
      </c>
    </row>
    <row r="2092" spans="1:10" ht="16" x14ac:dyDescent="0.2">
      <c r="A2092" t="s">
        <v>7347</v>
      </c>
      <c r="B2092" t="s">
        <v>7348</v>
      </c>
      <c r="C2092" t="s">
        <v>7349</v>
      </c>
      <c r="D2092">
        <v>4</v>
      </c>
      <c r="E2092" t="s">
        <v>13</v>
      </c>
      <c r="F2092" t="s">
        <v>13</v>
      </c>
      <c r="G2092" t="s">
        <v>7344</v>
      </c>
      <c r="H2092" s="3" t="s">
        <v>7350</v>
      </c>
      <c r="I2092" t="s">
        <v>62</v>
      </c>
      <c r="J2092" t="s">
        <v>7351</v>
      </c>
    </row>
    <row r="2093" spans="1:10" ht="16" x14ac:dyDescent="0.2">
      <c r="A2093" t="s">
        <v>7352</v>
      </c>
      <c r="B2093" t="s">
        <v>7353</v>
      </c>
      <c r="C2093" t="s">
        <v>7354</v>
      </c>
      <c r="D2093">
        <v>1</v>
      </c>
      <c r="E2093" t="s">
        <v>13</v>
      </c>
      <c r="F2093" t="s">
        <v>13</v>
      </c>
      <c r="G2093" t="s">
        <v>7344</v>
      </c>
      <c r="H2093" s="3" t="s">
        <v>7355</v>
      </c>
      <c r="I2093" t="s">
        <v>62</v>
      </c>
      <c r="J2093" t="s">
        <v>7356</v>
      </c>
    </row>
    <row r="2094" spans="1:10" ht="16" x14ac:dyDescent="0.2">
      <c r="A2094" t="s">
        <v>7357</v>
      </c>
      <c r="B2094" t="s">
        <v>7358</v>
      </c>
      <c r="C2094" t="s">
        <v>7359</v>
      </c>
      <c r="D2094">
        <v>1</v>
      </c>
      <c r="E2094" t="s">
        <v>13</v>
      </c>
      <c r="F2094" t="s">
        <v>13</v>
      </c>
      <c r="G2094" t="s">
        <v>7344</v>
      </c>
      <c r="H2094" s="3" t="s">
        <v>7360</v>
      </c>
      <c r="I2094" t="s">
        <v>62</v>
      </c>
      <c r="J2094" t="s">
        <v>7361</v>
      </c>
    </row>
    <row r="2095" spans="1:10" ht="16" x14ac:dyDescent="0.2">
      <c r="A2095" t="s">
        <v>7362</v>
      </c>
      <c r="B2095" t="s">
        <v>7363</v>
      </c>
      <c r="C2095" t="s">
        <v>7364</v>
      </c>
      <c r="D2095">
        <v>2</v>
      </c>
      <c r="E2095" t="s">
        <v>13</v>
      </c>
      <c r="F2095" t="s">
        <v>13</v>
      </c>
      <c r="G2095" t="s">
        <v>7344</v>
      </c>
      <c r="H2095" s="3" t="s">
        <v>7365</v>
      </c>
      <c r="I2095" t="s">
        <v>62</v>
      </c>
      <c r="J2095" t="s">
        <v>7366</v>
      </c>
    </row>
    <row r="2096" spans="1:10" ht="16" x14ac:dyDescent="0.2">
      <c r="A2096" t="s">
        <v>7367</v>
      </c>
      <c r="B2096" t="s">
        <v>7368</v>
      </c>
      <c r="C2096" t="s">
        <v>7369</v>
      </c>
      <c r="D2096">
        <v>2</v>
      </c>
      <c r="E2096" t="s">
        <v>13</v>
      </c>
      <c r="F2096" t="s">
        <v>13</v>
      </c>
      <c r="G2096" t="s">
        <v>7344</v>
      </c>
      <c r="H2096" s="3" t="s">
        <v>7370</v>
      </c>
      <c r="I2096" t="s">
        <v>62</v>
      </c>
      <c r="J2096" t="s">
        <v>7371</v>
      </c>
    </row>
    <row r="2097" spans="1:10" ht="16" x14ac:dyDescent="0.2">
      <c r="A2097" t="s">
        <v>7372</v>
      </c>
      <c r="B2097" t="s">
        <v>7373</v>
      </c>
      <c r="C2097" t="s">
        <v>7374</v>
      </c>
      <c r="D2097">
        <v>1</v>
      </c>
      <c r="E2097" t="s">
        <v>13</v>
      </c>
      <c r="F2097" t="s">
        <v>13</v>
      </c>
      <c r="G2097" t="s">
        <v>7344</v>
      </c>
      <c r="H2097" s="3" t="s">
        <v>7375</v>
      </c>
      <c r="I2097" t="s">
        <v>62</v>
      </c>
      <c r="J2097" t="s">
        <v>7376</v>
      </c>
    </row>
    <row r="2098" spans="1:10" ht="16" x14ac:dyDescent="0.2">
      <c r="A2098" t="s">
        <v>7377</v>
      </c>
      <c r="B2098" t="s">
        <v>7378</v>
      </c>
      <c r="C2098" t="s">
        <v>7379</v>
      </c>
      <c r="D2098">
        <v>7</v>
      </c>
      <c r="E2098" t="s">
        <v>13</v>
      </c>
      <c r="F2098" t="s">
        <v>13</v>
      </c>
      <c r="G2098" t="s">
        <v>7344</v>
      </c>
      <c r="H2098" s="3" t="s">
        <v>7380</v>
      </c>
      <c r="I2098" t="s">
        <v>62</v>
      </c>
      <c r="J2098" t="s">
        <v>7381</v>
      </c>
    </row>
    <row r="2099" spans="1:10" ht="16" x14ac:dyDescent="0.2">
      <c r="A2099" t="s">
        <v>7347</v>
      </c>
      <c r="B2099" t="s">
        <v>7382</v>
      </c>
      <c r="C2099" t="s">
        <v>7383</v>
      </c>
      <c r="D2099">
        <v>3</v>
      </c>
      <c r="E2099" t="s">
        <v>13</v>
      </c>
      <c r="F2099" t="s">
        <v>13</v>
      </c>
      <c r="G2099" t="s">
        <v>7344</v>
      </c>
      <c r="H2099" s="3" t="s">
        <v>7350</v>
      </c>
      <c r="I2099" t="s">
        <v>62</v>
      </c>
      <c r="J2099" t="s">
        <v>7351</v>
      </c>
    </row>
    <row r="2100" spans="1:10" ht="16" x14ac:dyDescent="0.2">
      <c r="A2100" t="s">
        <v>7384</v>
      </c>
      <c r="B2100" t="s">
        <v>7353</v>
      </c>
      <c r="C2100" t="s">
        <v>7354</v>
      </c>
      <c r="D2100">
        <v>1</v>
      </c>
      <c r="E2100" t="s">
        <v>13</v>
      </c>
      <c r="F2100" t="s">
        <v>13</v>
      </c>
      <c r="G2100" t="s">
        <v>7344</v>
      </c>
      <c r="H2100" s="3" t="s">
        <v>7365</v>
      </c>
      <c r="I2100" t="s">
        <v>62</v>
      </c>
      <c r="J2100" t="s">
        <v>7385</v>
      </c>
    </row>
    <row r="2101" spans="1:10" ht="16" x14ac:dyDescent="0.2">
      <c r="A2101" t="s">
        <v>7386</v>
      </c>
      <c r="B2101" t="s">
        <v>7353</v>
      </c>
      <c r="C2101" t="s">
        <v>7354</v>
      </c>
      <c r="D2101">
        <v>2</v>
      </c>
      <c r="E2101" t="s">
        <v>13</v>
      </c>
      <c r="F2101" t="s">
        <v>13</v>
      </c>
      <c r="G2101" t="s">
        <v>7344</v>
      </c>
      <c r="H2101" s="3" t="s">
        <v>7365</v>
      </c>
      <c r="I2101" t="s">
        <v>62</v>
      </c>
      <c r="J2101" t="s">
        <v>7387</v>
      </c>
    </row>
    <row r="2102" spans="1:10" ht="16" x14ac:dyDescent="0.2">
      <c r="A2102" t="s">
        <v>7388</v>
      </c>
      <c r="B2102" t="s">
        <v>7363</v>
      </c>
      <c r="C2102" t="s">
        <v>7364</v>
      </c>
      <c r="D2102">
        <v>2</v>
      </c>
      <c r="E2102" t="s">
        <v>13</v>
      </c>
      <c r="F2102" t="s">
        <v>13</v>
      </c>
      <c r="G2102" t="s">
        <v>7344</v>
      </c>
      <c r="H2102" s="3" t="s">
        <v>7365</v>
      </c>
      <c r="I2102" t="s">
        <v>62</v>
      </c>
      <c r="J2102" t="s">
        <v>7389</v>
      </c>
    </row>
    <row r="2103" spans="1:10" ht="16" x14ac:dyDescent="0.2">
      <c r="A2103" t="s">
        <v>7390</v>
      </c>
      <c r="B2103" t="s">
        <v>7391</v>
      </c>
      <c r="C2103" t="s">
        <v>7392</v>
      </c>
      <c r="D2103">
        <v>1</v>
      </c>
      <c r="E2103" t="s">
        <v>13</v>
      </c>
      <c r="F2103" t="s">
        <v>13</v>
      </c>
      <c r="G2103" t="s">
        <v>7344</v>
      </c>
      <c r="H2103" s="3" t="s">
        <v>7393</v>
      </c>
      <c r="I2103" t="s">
        <v>62</v>
      </c>
      <c r="J2103" t="s">
        <v>7394</v>
      </c>
    </row>
    <row r="2104" spans="1:10" ht="16" x14ac:dyDescent="0.2">
      <c r="A2104" t="s">
        <v>7386</v>
      </c>
      <c r="B2104" t="s">
        <v>7395</v>
      </c>
      <c r="C2104" t="s">
        <v>7396</v>
      </c>
      <c r="D2104">
        <v>3</v>
      </c>
      <c r="E2104" t="s">
        <v>13</v>
      </c>
      <c r="F2104" t="s">
        <v>13</v>
      </c>
      <c r="G2104" t="s">
        <v>7344</v>
      </c>
      <c r="H2104" s="3" t="s">
        <v>7365</v>
      </c>
      <c r="I2104" t="s">
        <v>62</v>
      </c>
      <c r="J2104" t="s">
        <v>7387</v>
      </c>
    </row>
    <row r="2105" spans="1:10" ht="16" x14ac:dyDescent="0.2">
      <c r="A2105" t="s">
        <v>7397</v>
      </c>
      <c r="B2105" t="s">
        <v>7398</v>
      </c>
      <c r="C2105" t="s">
        <v>7399</v>
      </c>
      <c r="D2105">
        <v>1</v>
      </c>
      <c r="E2105" t="s">
        <v>13</v>
      </c>
      <c r="F2105" t="s">
        <v>13</v>
      </c>
      <c r="G2105" t="s">
        <v>7344</v>
      </c>
      <c r="H2105" s="3" t="s">
        <v>7400</v>
      </c>
      <c r="I2105" t="s">
        <v>62</v>
      </c>
      <c r="J2105" t="s">
        <v>7401</v>
      </c>
    </row>
    <row r="2106" spans="1:10" ht="16" x14ac:dyDescent="0.2">
      <c r="A2106" t="s">
        <v>7402</v>
      </c>
      <c r="B2106" t="s">
        <v>7403</v>
      </c>
      <c r="C2106" t="s">
        <v>7404</v>
      </c>
      <c r="D2106">
        <v>1</v>
      </c>
      <c r="E2106" t="s">
        <v>13</v>
      </c>
      <c r="F2106" t="s">
        <v>13</v>
      </c>
      <c r="G2106" t="s">
        <v>7344</v>
      </c>
      <c r="H2106" s="3" t="s">
        <v>7360</v>
      </c>
      <c r="I2106" t="s">
        <v>62</v>
      </c>
      <c r="J2106" t="s">
        <v>7405</v>
      </c>
    </row>
    <row r="2107" spans="1:10" ht="16" x14ac:dyDescent="0.2">
      <c r="A2107" t="s">
        <v>7367</v>
      </c>
      <c r="B2107" t="s">
        <v>7406</v>
      </c>
      <c r="C2107" t="s">
        <v>7407</v>
      </c>
      <c r="D2107">
        <v>1</v>
      </c>
      <c r="E2107" t="s">
        <v>13</v>
      </c>
      <c r="F2107" t="s">
        <v>13</v>
      </c>
      <c r="G2107" t="s">
        <v>7344</v>
      </c>
      <c r="H2107" s="3" t="s">
        <v>7355</v>
      </c>
      <c r="I2107" t="s">
        <v>62</v>
      </c>
      <c r="J2107" t="s">
        <v>7371</v>
      </c>
    </row>
    <row r="2108" spans="1:10" ht="16" x14ac:dyDescent="0.2">
      <c r="A2108" t="s">
        <v>7408</v>
      </c>
      <c r="B2108" t="s">
        <v>7398</v>
      </c>
      <c r="C2108" t="s">
        <v>7399</v>
      </c>
      <c r="D2108">
        <v>1</v>
      </c>
      <c r="E2108" t="s">
        <v>2870</v>
      </c>
      <c r="F2108" t="s">
        <v>13</v>
      </c>
      <c r="G2108" t="s">
        <v>7344</v>
      </c>
      <c r="H2108" s="3" t="s">
        <v>7400</v>
      </c>
      <c r="I2108" t="s">
        <v>62</v>
      </c>
      <c r="J2108" t="s">
        <v>7409</v>
      </c>
    </row>
    <row r="2109" spans="1:10" ht="16" x14ac:dyDescent="0.2">
      <c r="A2109" t="s">
        <v>7410</v>
      </c>
      <c r="B2109" t="s">
        <v>7411</v>
      </c>
      <c r="C2109" t="s">
        <v>7412</v>
      </c>
      <c r="D2109">
        <v>2</v>
      </c>
      <c r="E2109" t="s">
        <v>13</v>
      </c>
      <c r="F2109" t="s">
        <v>13</v>
      </c>
      <c r="G2109" t="s">
        <v>7344</v>
      </c>
      <c r="H2109" s="3" t="s">
        <v>7413</v>
      </c>
      <c r="I2109" t="s">
        <v>62</v>
      </c>
      <c r="J2109" t="s">
        <v>7414</v>
      </c>
    </row>
    <row r="2110" spans="1:10" ht="16" x14ac:dyDescent="0.2">
      <c r="A2110" t="s">
        <v>7386</v>
      </c>
      <c r="B2110" t="s">
        <v>7406</v>
      </c>
      <c r="C2110" t="s">
        <v>7407</v>
      </c>
      <c r="D2110">
        <v>1</v>
      </c>
      <c r="E2110" t="s">
        <v>13</v>
      </c>
      <c r="F2110" t="s">
        <v>13</v>
      </c>
      <c r="G2110" t="s">
        <v>7344</v>
      </c>
      <c r="H2110" s="3" t="s">
        <v>7365</v>
      </c>
      <c r="I2110" t="s">
        <v>62</v>
      </c>
      <c r="J2110" t="s">
        <v>7387</v>
      </c>
    </row>
    <row r="2111" spans="1:10" ht="16" x14ac:dyDescent="0.2">
      <c r="A2111" t="s">
        <v>5896</v>
      </c>
      <c r="B2111" t="s">
        <v>7415</v>
      </c>
      <c r="C2111" t="s">
        <v>7416</v>
      </c>
      <c r="D2111">
        <v>2</v>
      </c>
      <c r="E2111" t="s">
        <v>13</v>
      </c>
      <c r="F2111" t="s">
        <v>13</v>
      </c>
      <c r="G2111" t="s">
        <v>7344</v>
      </c>
      <c r="H2111" s="3" t="s">
        <v>7417</v>
      </c>
      <c r="I2111" t="s">
        <v>62</v>
      </c>
      <c r="J2111" t="s">
        <v>5901</v>
      </c>
    </row>
    <row r="2112" spans="1:10" ht="16" x14ac:dyDescent="0.2">
      <c r="A2112" t="s">
        <v>7418</v>
      </c>
      <c r="B2112" t="s">
        <v>7419</v>
      </c>
      <c r="C2112" t="s">
        <v>7420</v>
      </c>
      <c r="D2112">
        <v>3</v>
      </c>
      <c r="E2112" t="s">
        <v>2870</v>
      </c>
      <c r="F2112" t="s">
        <v>13</v>
      </c>
      <c r="G2112" t="s">
        <v>7344</v>
      </c>
      <c r="H2112" s="3" t="s">
        <v>7380</v>
      </c>
      <c r="I2112" t="s">
        <v>62</v>
      </c>
      <c r="J2112" t="s">
        <v>7421</v>
      </c>
    </row>
    <row r="2113" spans="1:10" ht="16" x14ac:dyDescent="0.2">
      <c r="A2113" t="s">
        <v>7422</v>
      </c>
      <c r="B2113" t="s">
        <v>7423</v>
      </c>
      <c r="C2113" t="s">
        <v>7424</v>
      </c>
      <c r="D2113">
        <v>1</v>
      </c>
      <c r="E2113" t="s">
        <v>2870</v>
      </c>
      <c r="F2113" t="s">
        <v>13</v>
      </c>
      <c r="G2113" t="s">
        <v>7344</v>
      </c>
      <c r="H2113" s="3" t="s">
        <v>7425</v>
      </c>
      <c r="I2113" t="s">
        <v>62</v>
      </c>
      <c r="J2113" t="s">
        <v>7426</v>
      </c>
    </row>
    <row r="2114" spans="1:10" ht="16" x14ac:dyDescent="0.2">
      <c r="A2114" t="s">
        <v>7427</v>
      </c>
      <c r="B2114" t="s">
        <v>7428</v>
      </c>
      <c r="C2114" t="s">
        <v>7429</v>
      </c>
      <c r="D2114">
        <v>1</v>
      </c>
      <c r="E2114" t="s">
        <v>2870</v>
      </c>
      <c r="F2114" t="s">
        <v>13</v>
      </c>
      <c r="G2114" t="s">
        <v>7344</v>
      </c>
      <c r="H2114" s="3" t="s">
        <v>7430</v>
      </c>
      <c r="I2114" t="s">
        <v>62</v>
      </c>
      <c r="J2114" t="s">
        <v>7431</v>
      </c>
    </row>
    <row r="2115" spans="1:10" ht="16" x14ac:dyDescent="0.2">
      <c r="A2115" t="s">
        <v>5896</v>
      </c>
      <c r="B2115" t="s">
        <v>7432</v>
      </c>
      <c r="C2115" t="s">
        <v>7433</v>
      </c>
      <c r="D2115">
        <v>1</v>
      </c>
      <c r="E2115" t="s">
        <v>2870</v>
      </c>
      <c r="F2115" t="s">
        <v>13</v>
      </c>
      <c r="G2115" t="s">
        <v>7344</v>
      </c>
      <c r="H2115" s="3" t="s">
        <v>7434</v>
      </c>
      <c r="I2115" t="s">
        <v>62</v>
      </c>
      <c r="J2115" t="s">
        <v>5901</v>
      </c>
    </row>
    <row r="2116" spans="1:10" ht="16" x14ac:dyDescent="0.2">
      <c r="A2116" t="s">
        <v>7422</v>
      </c>
      <c r="B2116" t="s">
        <v>7435</v>
      </c>
      <c r="C2116" t="s">
        <v>7436</v>
      </c>
      <c r="D2116">
        <v>2</v>
      </c>
      <c r="E2116" t="s">
        <v>2870</v>
      </c>
      <c r="F2116" t="s">
        <v>13</v>
      </c>
      <c r="G2116" t="s">
        <v>7344</v>
      </c>
      <c r="H2116" s="3" t="s">
        <v>7425</v>
      </c>
      <c r="I2116" t="s">
        <v>62</v>
      </c>
      <c r="J2116" t="s">
        <v>7426</v>
      </c>
    </row>
    <row r="2117" spans="1:10" ht="16" x14ac:dyDescent="0.2">
      <c r="A2117" t="s">
        <v>7437</v>
      </c>
      <c r="B2117" t="s">
        <v>7378</v>
      </c>
      <c r="C2117" t="s">
        <v>7379</v>
      </c>
      <c r="D2117">
        <v>7</v>
      </c>
      <c r="E2117" t="s">
        <v>2870</v>
      </c>
      <c r="F2117" t="s">
        <v>13</v>
      </c>
      <c r="G2117" t="s">
        <v>7344</v>
      </c>
      <c r="H2117" s="3" t="s">
        <v>7380</v>
      </c>
      <c r="I2117" t="s">
        <v>62</v>
      </c>
      <c r="J2117" t="s">
        <v>7438</v>
      </c>
    </row>
    <row r="2118" spans="1:10" ht="16" x14ac:dyDescent="0.2">
      <c r="A2118" t="s">
        <v>7439</v>
      </c>
      <c r="B2118" t="s">
        <v>7440</v>
      </c>
      <c r="C2118" t="s">
        <v>7441</v>
      </c>
      <c r="D2118">
        <v>2</v>
      </c>
      <c r="E2118" t="s">
        <v>2870</v>
      </c>
      <c r="F2118" t="s">
        <v>13</v>
      </c>
      <c r="G2118" t="s">
        <v>7344</v>
      </c>
      <c r="H2118" s="3" t="s">
        <v>7442</v>
      </c>
      <c r="I2118" t="s">
        <v>62</v>
      </c>
      <c r="J2118" t="s">
        <v>7443</v>
      </c>
    </row>
    <row r="2119" spans="1:10" ht="16" x14ac:dyDescent="0.2">
      <c r="A2119" t="s">
        <v>7444</v>
      </c>
      <c r="B2119" t="s">
        <v>7445</v>
      </c>
      <c r="C2119" t="s">
        <v>7446</v>
      </c>
      <c r="D2119">
        <v>1</v>
      </c>
      <c r="E2119" t="s">
        <v>13</v>
      </c>
      <c r="F2119" t="s">
        <v>13</v>
      </c>
      <c r="G2119" t="s">
        <v>7344</v>
      </c>
      <c r="H2119" s="3" t="s">
        <v>7345</v>
      </c>
      <c r="I2119" t="s">
        <v>62</v>
      </c>
      <c r="J2119" t="s">
        <v>7447</v>
      </c>
    </row>
    <row r="2120" spans="1:10" ht="16" x14ac:dyDescent="0.2">
      <c r="A2120" t="s">
        <v>7448</v>
      </c>
      <c r="B2120" t="s">
        <v>7353</v>
      </c>
      <c r="C2120" t="s">
        <v>7354</v>
      </c>
      <c r="D2120">
        <v>1</v>
      </c>
      <c r="E2120" t="s">
        <v>13</v>
      </c>
      <c r="F2120" t="s">
        <v>13</v>
      </c>
      <c r="G2120" t="s">
        <v>7344</v>
      </c>
      <c r="H2120" s="3" t="s">
        <v>7365</v>
      </c>
      <c r="I2120" t="s">
        <v>62</v>
      </c>
      <c r="J2120" t="s">
        <v>7449</v>
      </c>
    </row>
    <row r="2121" spans="1:10" ht="16" x14ac:dyDescent="0.2">
      <c r="A2121" t="s">
        <v>7450</v>
      </c>
      <c r="B2121" t="s">
        <v>7451</v>
      </c>
      <c r="C2121" t="s">
        <v>7452</v>
      </c>
      <c r="D2121">
        <v>1</v>
      </c>
      <c r="E2121" t="s">
        <v>13</v>
      </c>
      <c r="F2121" t="s">
        <v>13</v>
      </c>
      <c r="G2121" t="s">
        <v>7344</v>
      </c>
      <c r="H2121" s="3" t="s">
        <v>7453</v>
      </c>
      <c r="I2121" t="s">
        <v>62</v>
      </c>
      <c r="J2121" t="s">
        <v>7454</v>
      </c>
    </row>
    <row r="2122" spans="1:10" ht="16" x14ac:dyDescent="0.2">
      <c r="A2122" t="s">
        <v>7455</v>
      </c>
      <c r="B2122" t="s">
        <v>7456</v>
      </c>
      <c r="C2122" t="s">
        <v>7457</v>
      </c>
      <c r="D2122">
        <v>2</v>
      </c>
      <c r="E2122" t="s">
        <v>2870</v>
      </c>
      <c r="F2122" t="s">
        <v>13</v>
      </c>
      <c r="G2122" t="s">
        <v>7344</v>
      </c>
      <c r="H2122" s="3" t="s">
        <v>7380</v>
      </c>
      <c r="I2122" t="s">
        <v>62</v>
      </c>
      <c r="J2122" t="s">
        <v>7458</v>
      </c>
    </row>
    <row r="2123" spans="1:10" ht="16" x14ac:dyDescent="0.2">
      <c r="A2123" t="s">
        <v>7450</v>
      </c>
      <c r="B2123" t="s">
        <v>7459</v>
      </c>
      <c r="C2123" t="s">
        <v>7460</v>
      </c>
      <c r="D2123">
        <v>2</v>
      </c>
      <c r="E2123" t="s">
        <v>13</v>
      </c>
      <c r="F2123" t="s">
        <v>13</v>
      </c>
      <c r="G2123" t="s">
        <v>7344</v>
      </c>
      <c r="H2123" s="3" t="s">
        <v>7453</v>
      </c>
      <c r="I2123" t="s">
        <v>62</v>
      </c>
      <c r="J2123" t="s">
        <v>7454</v>
      </c>
    </row>
    <row r="2124" spans="1:10" ht="16" x14ac:dyDescent="0.2">
      <c r="A2124" t="s">
        <v>7461</v>
      </c>
      <c r="B2124" t="s">
        <v>7440</v>
      </c>
      <c r="C2124" t="s">
        <v>7441</v>
      </c>
      <c r="D2124">
        <v>2</v>
      </c>
      <c r="E2124" t="s">
        <v>13</v>
      </c>
      <c r="F2124" t="s">
        <v>13</v>
      </c>
      <c r="G2124" t="s">
        <v>7344</v>
      </c>
      <c r="H2124" s="3" t="s">
        <v>7442</v>
      </c>
      <c r="I2124" t="s">
        <v>62</v>
      </c>
      <c r="J2124" t="s">
        <v>7462</v>
      </c>
    </row>
    <row r="2125" spans="1:10" ht="16" x14ac:dyDescent="0.2">
      <c r="A2125" t="s">
        <v>7463</v>
      </c>
      <c r="B2125" t="s">
        <v>7464</v>
      </c>
      <c r="C2125" t="s">
        <v>7465</v>
      </c>
      <c r="D2125">
        <v>3</v>
      </c>
      <c r="E2125" t="s">
        <v>2870</v>
      </c>
      <c r="F2125" t="s">
        <v>13</v>
      </c>
      <c r="G2125" t="s">
        <v>7344</v>
      </c>
      <c r="H2125" s="3" t="s">
        <v>7380</v>
      </c>
      <c r="I2125" t="s">
        <v>62</v>
      </c>
      <c r="J2125" t="s">
        <v>7466</v>
      </c>
    </row>
    <row r="2126" spans="1:10" ht="16" x14ac:dyDescent="0.2">
      <c r="A2126" t="s">
        <v>7467</v>
      </c>
      <c r="B2126" t="s">
        <v>7378</v>
      </c>
      <c r="C2126" t="s">
        <v>7379</v>
      </c>
      <c r="D2126">
        <v>1</v>
      </c>
      <c r="E2126" t="s">
        <v>13</v>
      </c>
      <c r="F2126" t="s">
        <v>13</v>
      </c>
      <c r="G2126" t="s">
        <v>7344</v>
      </c>
      <c r="H2126" s="3" t="s">
        <v>7360</v>
      </c>
      <c r="I2126" t="s">
        <v>62</v>
      </c>
      <c r="J2126" t="s">
        <v>7468</v>
      </c>
    </row>
    <row r="2127" spans="1:10" ht="16" x14ac:dyDescent="0.2">
      <c r="A2127" t="s">
        <v>2899</v>
      </c>
      <c r="B2127" t="s">
        <v>7469</v>
      </c>
      <c r="C2127" t="s">
        <v>7470</v>
      </c>
      <c r="D2127">
        <v>1</v>
      </c>
      <c r="E2127" t="s">
        <v>13</v>
      </c>
      <c r="F2127" t="s">
        <v>13</v>
      </c>
      <c r="G2127" t="s">
        <v>7344</v>
      </c>
      <c r="H2127" s="3" t="s">
        <v>7471</v>
      </c>
      <c r="I2127" t="s">
        <v>62</v>
      </c>
      <c r="J2127" t="s">
        <v>2903</v>
      </c>
    </row>
    <row r="2128" spans="1:10" ht="16" x14ac:dyDescent="0.2">
      <c r="A2128" t="s">
        <v>7347</v>
      </c>
      <c r="B2128" t="s">
        <v>7472</v>
      </c>
      <c r="C2128" t="s">
        <v>7473</v>
      </c>
      <c r="D2128">
        <v>1</v>
      </c>
      <c r="E2128" t="s">
        <v>13</v>
      </c>
      <c r="F2128" t="s">
        <v>13</v>
      </c>
      <c r="G2128" t="s">
        <v>7344</v>
      </c>
      <c r="H2128" s="3" t="s">
        <v>7474</v>
      </c>
      <c r="I2128" t="s">
        <v>62</v>
      </c>
      <c r="J2128" t="s">
        <v>7351</v>
      </c>
    </row>
    <row r="2129" spans="1:10" ht="16" x14ac:dyDescent="0.2">
      <c r="A2129" t="s">
        <v>7475</v>
      </c>
      <c r="B2129" t="s">
        <v>7476</v>
      </c>
      <c r="C2129" t="s">
        <v>7477</v>
      </c>
      <c r="D2129">
        <v>2</v>
      </c>
      <c r="E2129" t="s">
        <v>13</v>
      </c>
      <c r="F2129" t="s">
        <v>13</v>
      </c>
      <c r="G2129" t="s">
        <v>7344</v>
      </c>
      <c r="H2129" s="3" t="s">
        <v>7365</v>
      </c>
      <c r="I2129" t="s">
        <v>62</v>
      </c>
      <c r="J2129" t="s">
        <v>7478</v>
      </c>
    </row>
    <row r="2130" spans="1:10" ht="32" x14ac:dyDescent="0.2">
      <c r="A2130" t="s">
        <v>7479</v>
      </c>
      <c r="B2130" t="s">
        <v>7480</v>
      </c>
      <c r="C2130" t="s">
        <v>7481</v>
      </c>
      <c r="D2130">
        <v>5</v>
      </c>
      <c r="E2130" t="s">
        <v>2870</v>
      </c>
      <c r="F2130" t="s">
        <v>13</v>
      </c>
      <c r="G2130" t="s">
        <v>7344</v>
      </c>
      <c r="H2130" s="3" t="s">
        <v>7482</v>
      </c>
      <c r="I2130" t="s">
        <v>62</v>
      </c>
      <c r="J2130" t="s">
        <v>7483</v>
      </c>
    </row>
    <row r="2131" spans="1:10" ht="16" x14ac:dyDescent="0.2">
      <c r="A2131" t="s">
        <v>7484</v>
      </c>
      <c r="B2131" t="s">
        <v>7406</v>
      </c>
      <c r="C2131" t="s">
        <v>7407</v>
      </c>
      <c r="D2131">
        <v>1</v>
      </c>
      <c r="E2131" t="s">
        <v>13</v>
      </c>
      <c r="F2131" t="s">
        <v>13</v>
      </c>
      <c r="G2131" t="s">
        <v>7344</v>
      </c>
      <c r="H2131" s="3" t="s">
        <v>7485</v>
      </c>
      <c r="I2131" t="s">
        <v>62</v>
      </c>
      <c r="J2131" t="s">
        <v>7486</v>
      </c>
    </row>
    <row r="2132" spans="1:10" ht="16" x14ac:dyDescent="0.2">
      <c r="A2132" t="s">
        <v>7384</v>
      </c>
      <c r="B2132" t="s">
        <v>7406</v>
      </c>
      <c r="C2132" t="s">
        <v>7407</v>
      </c>
      <c r="D2132">
        <v>2</v>
      </c>
      <c r="E2132" t="s">
        <v>13</v>
      </c>
      <c r="F2132" t="s">
        <v>13</v>
      </c>
      <c r="G2132" t="s">
        <v>7344</v>
      </c>
      <c r="H2132" s="3" t="s">
        <v>7365</v>
      </c>
      <c r="I2132" t="s">
        <v>62</v>
      </c>
      <c r="J2132" t="s">
        <v>7385</v>
      </c>
    </row>
    <row r="2133" spans="1:10" ht="16" x14ac:dyDescent="0.2">
      <c r="A2133" t="s">
        <v>7487</v>
      </c>
      <c r="B2133" t="s">
        <v>7488</v>
      </c>
      <c r="C2133" t="s">
        <v>7489</v>
      </c>
      <c r="D2133">
        <v>2</v>
      </c>
      <c r="E2133" t="s">
        <v>13</v>
      </c>
      <c r="F2133" t="s">
        <v>13</v>
      </c>
      <c r="G2133" t="s">
        <v>7344</v>
      </c>
      <c r="H2133" s="3" t="s">
        <v>7345</v>
      </c>
      <c r="I2133" t="s">
        <v>62</v>
      </c>
      <c r="J2133" t="s">
        <v>7490</v>
      </c>
    </row>
    <row r="2134" spans="1:10" ht="16" x14ac:dyDescent="0.2">
      <c r="A2134" t="s">
        <v>7352</v>
      </c>
      <c r="B2134" t="s">
        <v>7406</v>
      </c>
      <c r="C2134" t="s">
        <v>7407</v>
      </c>
      <c r="D2134">
        <v>2</v>
      </c>
      <c r="E2134" t="s">
        <v>13</v>
      </c>
      <c r="F2134" t="s">
        <v>13</v>
      </c>
      <c r="G2134" t="s">
        <v>7344</v>
      </c>
      <c r="H2134" s="3" t="s">
        <v>7485</v>
      </c>
      <c r="I2134" t="s">
        <v>62</v>
      </c>
      <c r="J2134" t="s">
        <v>7356</v>
      </c>
    </row>
    <row r="2135" spans="1:10" ht="16" x14ac:dyDescent="0.2">
      <c r="A2135" t="s">
        <v>7484</v>
      </c>
      <c r="B2135" t="s">
        <v>7353</v>
      </c>
      <c r="C2135" t="s">
        <v>7354</v>
      </c>
      <c r="D2135">
        <v>2</v>
      </c>
      <c r="E2135" t="s">
        <v>13</v>
      </c>
      <c r="F2135" t="s">
        <v>13</v>
      </c>
      <c r="G2135" t="s">
        <v>7344</v>
      </c>
      <c r="H2135" s="3" t="s">
        <v>7365</v>
      </c>
      <c r="I2135" t="s">
        <v>62</v>
      </c>
      <c r="J2135" t="s">
        <v>7486</v>
      </c>
    </row>
    <row r="2136" spans="1:10" ht="16" x14ac:dyDescent="0.2">
      <c r="A2136" t="s">
        <v>7491</v>
      </c>
      <c r="B2136" t="s">
        <v>7378</v>
      </c>
      <c r="C2136" t="s">
        <v>7379</v>
      </c>
      <c r="D2136">
        <v>2</v>
      </c>
      <c r="E2136" t="s">
        <v>13</v>
      </c>
      <c r="F2136" t="s">
        <v>13</v>
      </c>
      <c r="G2136" t="s">
        <v>7344</v>
      </c>
      <c r="H2136" s="3" t="s">
        <v>7492</v>
      </c>
      <c r="I2136" t="s">
        <v>62</v>
      </c>
      <c r="J2136" t="s">
        <v>7493</v>
      </c>
    </row>
    <row r="2137" spans="1:10" ht="16" x14ac:dyDescent="0.2">
      <c r="A2137" t="s">
        <v>7494</v>
      </c>
      <c r="B2137" t="s">
        <v>7495</v>
      </c>
      <c r="C2137" t="s">
        <v>7496</v>
      </c>
      <c r="D2137">
        <v>1</v>
      </c>
      <c r="E2137" t="s">
        <v>2870</v>
      </c>
      <c r="F2137" t="s">
        <v>13</v>
      </c>
      <c r="G2137" t="s">
        <v>7344</v>
      </c>
      <c r="H2137" s="3" t="s">
        <v>7497</v>
      </c>
      <c r="I2137" t="s">
        <v>62</v>
      </c>
      <c r="J2137" t="s">
        <v>7498</v>
      </c>
    </row>
    <row r="2138" spans="1:10" ht="16" x14ac:dyDescent="0.2">
      <c r="A2138" t="s">
        <v>7494</v>
      </c>
      <c r="B2138" t="s">
        <v>7423</v>
      </c>
      <c r="C2138" t="s">
        <v>7424</v>
      </c>
      <c r="D2138">
        <v>2</v>
      </c>
      <c r="E2138" t="s">
        <v>2870</v>
      </c>
      <c r="F2138" t="s">
        <v>13</v>
      </c>
      <c r="G2138" t="s">
        <v>7344</v>
      </c>
      <c r="H2138" s="3" t="s">
        <v>7497</v>
      </c>
      <c r="I2138" t="s">
        <v>62</v>
      </c>
      <c r="J2138" t="s">
        <v>7498</v>
      </c>
    </row>
    <row r="2139" spans="1:10" ht="16" x14ac:dyDescent="0.2">
      <c r="A2139" t="s">
        <v>7448</v>
      </c>
      <c r="B2139" t="s">
        <v>7406</v>
      </c>
      <c r="C2139" t="s">
        <v>7407</v>
      </c>
      <c r="D2139">
        <v>2</v>
      </c>
      <c r="E2139" t="s">
        <v>13</v>
      </c>
      <c r="F2139" t="s">
        <v>13</v>
      </c>
      <c r="G2139" t="s">
        <v>7344</v>
      </c>
      <c r="H2139" s="3" t="s">
        <v>7499</v>
      </c>
      <c r="I2139" t="s">
        <v>62</v>
      </c>
      <c r="J2139" t="s">
        <v>7449</v>
      </c>
    </row>
    <row r="2140" spans="1:10" ht="16" x14ac:dyDescent="0.2">
      <c r="A2140" t="s">
        <v>7500</v>
      </c>
      <c r="B2140" t="s">
        <v>7501</v>
      </c>
      <c r="C2140" t="s">
        <v>7502</v>
      </c>
      <c r="D2140">
        <v>2</v>
      </c>
      <c r="E2140" t="s">
        <v>13</v>
      </c>
      <c r="F2140" t="s">
        <v>13</v>
      </c>
      <c r="G2140" t="s">
        <v>7503</v>
      </c>
      <c r="H2140" s="3" t="s">
        <v>7504</v>
      </c>
      <c r="I2140" t="s">
        <v>7505</v>
      </c>
      <c r="J2140" t="s">
        <v>7506</v>
      </c>
    </row>
    <row r="2141" spans="1:10" ht="16" x14ac:dyDescent="0.2">
      <c r="A2141" t="s">
        <v>7507</v>
      </c>
      <c r="B2141" t="s">
        <v>7508</v>
      </c>
      <c r="C2141" t="s">
        <v>7509</v>
      </c>
      <c r="D2141">
        <v>1</v>
      </c>
      <c r="E2141" t="s">
        <v>13</v>
      </c>
      <c r="F2141" t="s">
        <v>13</v>
      </c>
      <c r="G2141" t="s">
        <v>7510</v>
      </c>
      <c r="H2141" s="3" t="s">
        <v>7511</v>
      </c>
      <c r="I2141" t="s">
        <v>7505</v>
      </c>
      <c r="J2141" t="s">
        <v>7512</v>
      </c>
    </row>
    <row r="2142" spans="1:10" ht="16" x14ac:dyDescent="0.2">
      <c r="A2142" t="s">
        <v>7513</v>
      </c>
      <c r="B2142" t="s">
        <v>7514</v>
      </c>
      <c r="C2142" t="s">
        <v>7515</v>
      </c>
      <c r="D2142">
        <v>6</v>
      </c>
      <c r="E2142" t="s">
        <v>13</v>
      </c>
      <c r="F2142" t="s">
        <v>13</v>
      </c>
      <c r="G2142" t="s">
        <v>7516</v>
      </c>
      <c r="H2142" s="3" t="s">
        <v>7517</v>
      </c>
      <c r="I2142" t="s">
        <v>404</v>
      </c>
      <c r="J2142" t="s">
        <v>7518</v>
      </c>
    </row>
    <row r="2143" spans="1:10" ht="16" x14ac:dyDescent="0.2">
      <c r="A2143" t="s">
        <v>1078</v>
      </c>
      <c r="B2143" t="s">
        <v>7519</v>
      </c>
      <c r="C2143" t="s">
        <v>7520</v>
      </c>
      <c r="D2143">
        <v>2</v>
      </c>
      <c r="E2143" t="s">
        <v>13</v>
      </c>
      <c r="F2143" t="s">
        <v>13</v>
      </c>
      <c r="G2143" t="s">
        <v>7521</v>
      </c>
      <c r="H2143" s="3" t="s">
        <v>7522</v>
      </c>
      <c r="I2143" t="s">
        <v>62</v>
      </c>
      <c r="J2143" t="s">
        <v>1084</v>
      </c>
    </row>
    <row r="2144" spans="1:10" ht="16" x14ac:dyDescent="0.2">
      <c r="A2144" t="s">
        <v>7523</v>
      </c>
      <c r="B2144" t="s">
        <v>7524</v>
      </c>
      <c r="C2144" t="s">
        <v>7525</v>
      </c>
      <c r="D2144">
        <v>1</v>
      </c>
      <c r="E2144" t="s">
        <v>13</v>
      </c>
      <c r="F2144" t="s">
        <v>13</v>
      </c>
      <c r="G2144" t="s">
        <v>7526</v>
      </c>
      <c r="H2144" s="3" t="s">
        <v>7527</v>
      </c>
      <c r="I2144" t="s">
        <v>62</v>
      </c>
      <c r="J2144" t="s">
        <v>7528</v>
      </c>
    </row>
    <row r="2145" spans="1:10" ht="16" x14ac:dyDescent="0.2">
      <c r="A2145" t="s">
        <v>7529</v>
      </c>
      <c r="B2145" t="s">
        <v>7530</v>
      </c>
      <c r="C2145" t="s">
        <v>7531</v>
      </c>
      <c r="D2145">
        <v>2</v>
      </c>
      <c r="E2145" t="s">
        <v>13</v>
      </c>
      <c r="F2145" t="s">
        <v>13</v>
      </c>
      <c r="G2145" t="s">
        <v>7532</v>
      </c>
      <c r="H2145" s="3" t="s">
        <v>7533</v>
      </c>
      <c r="I2145" t="s">
        <v>509</v>
      </c>
      <c r="J2145" t="s">
        <v>7534</v>
      </c>
    </row>
    <row r="2146" spans="1:10" ht="16" x14ac:dyDescent="0.2">
      <c r="A2146" t="s">
        <v>7535</v>
      </c>
      <c r="B2146" t="s">
        <v>7536</v>
      </c>
      <c r="C2146" t="s">
        <v>7537</v>
      </c>
      <c r="D2146">
        <v>1</v>
      </c>
      <c r="E2146" t="s">
        <v>13</v>
      </c>
      <c r="F2146" t="s">
        <v>13</v>
      </c>
      <c r="G2146" t="s">
        <v>7538</v>
      </c>
      <c r="H2146" s="3" t="s">
        <v>7539</v>
      </c>
      <c r="I2146" t="s">
        <v>817</v>
      </c>
      <c r="J2146" t="s">
        <v>7540</v>
      </c>
    </row>
    <row r="2147" spans="1:10" ht="16" x14ac:dyDescent="0.2">
      <c r="A2147" t="s">
        <v>7541</v>
      </c>
      <c r="B2147" t="s">
        <v>7536</v>
      </c>
      <c r="C2147" t="s">
        <v>7537</v>
      </c>
      <c r="D2147">
        <v>1</v>
      </c>
      <c r="E2147" t="s">
        <v>13</v>
      </c>
      <c r="F2147" t="s">
        <v>13</v>
      </c>
      <c r="G2147" t="s">
        <v>7538</v>
      </c>
      <c r="H2147" s="3" t="s">
        <v>7542</v>
      </c>
      <c r="I2147" t="s">
        <v>817</v>
      </c>
      <c r="J2147" t="s">
        <v>7543</v>
      </c>
    </row>
    <row r="2148" spans="1:10" ht="16" x14ac:dyDescent="0.2">
      <c r="A2148" t="s">
        <v>7541</v>
      </c>
      <c r="B2148" t="s">
        <v>7544</v>
      </c>
      <c r="C2148" t="s">
        <v>7545</v>
      </c>
      <c r="D2148">
        <v>3</v>
      </c>
      <c r="E2148" t="s">
        <v>13</v>
      </c>
      <c r="F2148" t="s">
        <v>13</v>
      </c>
      <c r="G2148" t="s">
        <v>7538</v>
      </c>
      <c r="H2148" s="3" t="s">
        <v>7546</v>
      </c>
      <c r="I2148" t="s">
        <v>817</v>
      </c>
      <c r="J2148" t="s">
        <v>7543</v>
      </c>
    </row>
    <row r="2149" spans="1:10" ht="16" x14ac:dyDescent="0.2">
      <c r="A2149" t="s">
        <v>7547</v>
      </c>
      <c r="B2149" t="s">
        <v>7548</v>
      </c>
      <c r="C2149" t="s">
        <v>7549</v>
      </c>
      <c r="D2149">
        <v>8</v>
      </c>
      <c r="E2149">
        <f>551</f>
        <v>551</v>
      </c>
      <c r="F2149" t="s">
        <v>13</v>
      </c>
      <c r="G2149" t="s">
        <v>7550</v>
      </c>
      <c r="H2149" s="3" t="s">
        <v>7551</v>
      </c>
      <c r="I2149" t="s">
        <v>423</v>
      </c>
      <c r="J2149" t="s">
        <v>7552</v>
      </c>
    </row>
    <row r="2150" spans="1:10" ht="16" x14ac:dyDescent="0.2">
      <c r="A2150" t="s">
        <v>448</v>
      </c>
      <c r="B2150" t="s">
        <v>7553</v>
      </c>
      <c r="C2150" t="s">
        <v>7554</v>
      </c>
      <c r="D2150">
        <v>2</v>
      </c>
      <c r="E2150">
        <f>551</f>
        <v>551</v>
      </c>
      <c r="F2150" t="s">
        <v>13</v>
      </c>
      <c r="G2150" t="s">
        <v>7550</v>
      </c>
      <c r="H2150" s="3" t="s">
        <v>7555</v>
      </c>
      <c r="I2150" t="s">
        <v>423</v>
      </c>
      <c r="J2150" t="s">
        <v>452</v>
      </c>
    </row>
    <row r="2151" spans="1:10" ht="16" x14ac:dyDescent="0.2">
      <c r="A2151" t="s">
        <v>7556</v>
      </c>
      <c r="B2151" t="s">
        <v>7557</v>
      </c>
      <c r="C2151" t="s">
        <v>7558</v>
      </c>
      <c r="D2151">
        <v>1</v>
      </c>
      <c r="E2151" t="s">
        <v>13</v>
      </c>
      <c r="F2151" t="s">
        <v>13</v>
      </c>
      <c r="G2151" t="s">
        <v>7559</v>
      </c>
      <c r="H2151" s="3" t="s">
        <v>7560</v>
      </c>
      <c r="I2151" t="s">
        <v>126</v>
      </c>
      <c r="J2151" t="s">
        <v>7561</v>
      </c>
    </row>
    <row r="2152" spans="1:10" ht="16" x14ac:dyDescent="0.2">
      <c r="A2152" t="s">
        <v>7562</v>
      </c>
      <c r="B2152" t="s">
        <v>7557</v>
      </c>
      <c r="C2152" t="s">
        <v>7558</v>
      </c>
      <c r="D2152">
        <v>1</v>
      </c>
      <c r="E2152" t="s">
        <v>13</v>
      </c>
      <c r="F2152" t="s">
        <v>13</v>
      </c>
      <c r="G2152" t="s">
        <v>7563</v>
      </c>
      <c r="H2152" s="3" t="s">
        <v>7560</v>
      </c>
      <c r="I2152" t="s">
        <v>126</v>
      </c>
      <c r="J2152" t="s">
        <v>7564</v>
      </c>
    </row>
    <row r="2153" spans="1:10" ht="16" x14ac:dyDescent="0.2">
      <c r="A2153" t="s">
        <v>7565</v>
      </c>
      <c r="B2153" t="s">
        <v>7566</v>
      </c>
      <c r="C2153" t="s">
        <v>7567</v>
      </c>
      <c r="D2153">
        <v>2</v>
      </c>
      <c r="E2153" t="s">
        <v>13</v>
      </c>
      <c r="F2153" t="s">
        <v>13</v>
      </c>
      <c r="G2153" t="s">
        <v>7568</v>
      </c>
      <c r="H2153" s="3" t="s">
        <v>7569</v>
      </c>
      <c r="I2153" t="s">
        <v>126</v>
      </c>
      <c r="J2153" t="s">
        <v>7570</v>
      </c>
    </row>
    <row r="2154" spans="1:10" ht="16" x14ac:dyDescent="0.2">
      <c r="A2154" t="s">
        <v>7565</v>
      </c>
      <c r="B2154" t="s">
        <v>7571</v>
      </c>
      <c r="C2154" t="s">
        <v>7572</v>
      </c>
      <c r="D2154">
        <v>1</v>
      </c>
      <c r="E2154" t="s">
        <v>13</v>
      </c>
      <c r="F2154" t="s">
        <v>13</v>
      </c>
      <c r="G2154" t="s">
        <v>7573</v>
      </c>
      <c r="H2154" s="3" t="s">
        <v>7569</v>
      </c>
      <c r="I2154" t="s">
        <v>126</v>
      </c>
      <c r="J2154" t="s">
        <v>7570</v>
      </c>
    </row>
    <row r="2155" spans="1:10" ht="16" x14ac:dyDescent="0.2">
      <c r="A2155" t="s">
        <v>7565</v>
      </c>
      <c r="B2155" t="s">
        <v>7574</v>
      </c>
      <c r="C2155" t="s">
        <v>7575</v>
      </c>
      <c r="D2155">
        <v>4</v>
      </c>
      <c r="E2155" t="s">
        <v>13</v>
      </c>
      <c r="F2155" t="s">
        <v>13</v>
      </c>
      <c r="G2155" t="s">
        <v>7576</v>
      </c>
      <c r="H2155" s="3" t="s">
        <v>7569</v>
      </c>
      <c r="I2155" t="s">
        <v>126</v>
      </c>
      <c r="J2155" t="s">
        <v>7570</v>
      </c>
    </row>
    <row r="2156" spans="1:10" ht="16" x14ac:dyDescent="0.2">
      <c r="A2156" t="s">
        <v>7577</v>
      </c>
      <c r="B2156" t="s">
        <v>7578</v>
      </c>
      <c r="C2156" t="s">
        <v>7579</v>
      </c>
      <c r="D2156">
        <v>1</v>
      </c>
      <c r="E2156" t="s">
        <v>13</v>
      </c>
      <c r="F2156" t="s">
        <v>13</v>
      </c>
      <c r="G2156" t="s">
        <v>7580</v>
      </c>
      <c r="H2156" s="3" t="s">
        <v>7581</v>
      </c>
      <c r="I2156" t="s">
        <v>126</v>
      </c>
      <c r="J2156" t="s">
        <v>7582</v>
      </c>
    </row>
    <row r="2157" spans="1:10" ht="16" x14ac:dyDescent="0.2">
      <c r="A2157" t="s">
        <v>7583</v>
      </c>
      <c r="B2157" t="s">
        <v>7584</v>
      </c>
      <c r="C2157" t="s">
        <v>7585</v>
      </c>
      <c r="D2157">
        <v>2</v>
      </c>
      <c r="E2157" t="s">
        <v>13</v>
      </c>
      <c r="F2157" t="s">
        <v>13</v>
      </c>
      <c r="G2157" t="s">
        <v>7580</v>
      </c>
      <c r="H2157" s="3" t="s">
        <v>7581</v>
      </c>
      <c r="I2157" t="s">
        <v>126</v>
      </c>
      <c r="J2157" t="s">
        <v>7586</v>
      </c>
    </row>
    <row r="2158" spans="1:10" ht="16" x14ac:dyDescent="0.2">
      <c r="A2158" t="s">
        <v>7587</v>
      </c>
      <c r="B2158" t="s">
        <v>7588</v>
      </c>
      <c r="C2158" t="s">
        <v>7589</v>
      </c>
      <c r="D2158">
        <v>2</v>
      </c>
      <c r="E2158" t="s">
        <v>730</v>
      </c>
      <c r="F2158" t="s">
        <v>13</v>
      </c>
      <c r="G2158" t="s">
        <v>7590</v>
      </c>
      <c r="H2158" s="3" t="s">
        <v>7591</v>
      </c>
      <c r="I2158" t="s">
        <v>404</v>
      </c>
      <c r="J2158" t="s">
        <v>7592</v>
      </c>
    </row>
    <row r="2159" spans="1:10" ht="16" x14ac:dyDescent="0.2">
      <c r="A2159" t="s">
        <v>7587</v>
      </c>
      <c r="B2159" t="s">
        <v>7593</v>
      </c>
      <c r="C2159" t="s">
        <v>7594</v>
      </c>
      <c r="D2159">
        <v>3</v>
      </c>
      <c r="E2159" t="s">
        <v>730</v>
      </c>
      <c r="F2159" t="s">
        <v>13</v>
      </c>
      <c r="G2159" t="s">
        <v>7590</v>
      </c>
      <c r="H2159" s="3" t="s">
        <v>7595</v>
      </c>
      <c r="I2159" t="s">
        <v>404</v>
      </c>
      <c r="J2159" t="s">
        <v>7592</v>
      </c>
    </row>
    <row r="2160" spans="1:10" ht="16" x14ac:dyDescent="0.2">
      <c r="A2160" t="s">
        <v>6178</v>
      </c>
      <c r="B2160" t="s">
        <v>2144</v>
      </c>
      <c r="C2160" t="s">
        <v>7596</v>
      </c>
      <c r="D2160">
        <v>5</v>
      </c>
      <c r="E2160" t="s">
        <v>13</v>
      </c>
      <c r="F2160" t="s">
        <v>13</v>
      </c>
      <c r="G2160" t="s">
        <v>7597</v>
      </c>
      <c r="H2160" s="3" t="s">
        <v>7598</v>
      </c>
      <c r="I2160" t="s">
        <v>126</v>
      </c>
      <c r="J2160" t="s">
        <v>6183</v>
      </c>
    </row>
    <row r="2161" spans="1:10" ht="16" x14ac:dyDescent="0.2">
      <c r="A2161" t="s">
        <v>5741</v>
      </c>
      <c r="B2161" t="s">
        <v>7599</v>
      </c>
      <c r="C2161" t="s">
        <v>7600</v>
      </c>
      <c r="D2161">
        <v>2</v>
      </c>
      <c r="E2161" t="s">
        <v>13</v>
      </c>
      <c r="F2161" t="s">
        <v>13</v>
      </c>
      <c r="G2161" t="s">
        <v>7601</v>
      </c>
      <c r="H2161" s="3" t="s">
        <v>7602</v>
      </c>
      <c r="I2161" t="s">
        <v>7603</v>
      </c>
      <c r="J2161" t="s">
        <v>5745</v>
      </c>
    </row>
    <row r="2162" spans="1:10" ht="16" x14ac:dyDescent="0.2">
      <c r="A2162" t="s">
        <v>5741</v>
      </c>
      <c r="B2162" t="s">
        <v>7604</v>
      </c>
      <c r="C2162" t="s">
        <v>7605</v>
      </c>
      <c r="D2162">
        <v>1</v>
      </c>
      <c r="E2162" t="s">
        <v>13</v>
      </c>
      <c r="F2162" t="s">
        <v>13</v>
      </c>
      <c r="G2162" t="s">
        <v>7601</v>
      </c>
      <c r="H2162" s="3" t="s">
        <v>7602</v>
      </c>
      <c r="I2162" t="s">
        <v>7603</v>
      </c>
      <c r="J2162" t="s">
        <v>5745</v>
      </c>
    </row>
    <row r="2163" spans="1:10" ht="16" x14ac:dyDescent="0.2">
      <c r="A2163" t="s">
        <v>7606</v>
      </c>
      <c r="B2163" t="s">
        <v>7607</v>
      </c>
      <c r="C2163" t="s">
        <v>7608</v>
      </c>
      <c r="D2163">
        <v>4</v>
      </c>
      <c r="E2163" t="s">
        <v>13</v>
      </c>
      <c r="F2163" t="s">
        <v>13</v>
      </c>
      <c r="G2163" t="s">
        <v>7601</v>
      </c>
      <c r="H2163" s="3" t="s">
        <v>7609</v>
      </c>
      <c r="I2163" t="s">
        <v>7603</v>
      </c>
      <c r="J2163" t="s">
        <v>7610</v>
      </c>
    </row>
    <row r="2164" spans="1:10" ht="16" x14ac:dyDescent="0.2">
      <c r="A2164" t="s">
        <v>7611</v>
      </c>
      <c r="B2164" t="s">
        <v>7612</v>
      </c>
      <c r="C2164" t="s">
        <v>7613</v>
      </c>
      <c r="D2164">
        <v>1</v>
      </c>
      <c r="E2164" t="s">
        <v>13</v>
      </c>
      <c r="F2164" t="s">
        <v>13</v>
      </c>
      <c r="G2164" t="s">
        <v>7601</v>
      </c>
      <c r="H2164" s="3" t="s">
        <v>7614</v>
      </c>
      <c r="I2164" t="s">
        <v>7603</v>
      </c>
      <c r="J2164" t="s">
        <v>7615</v>
      </c>
    </row>
    <row r="2165" spans="1:10" ht="16" x14ac:dyDescent="0.2">
      <c r="A2165" t="s">
        <v>7616</v>
      </c>
      <c r="B2165" t="s">
        <v>7617</v>
      </c>
      <c r="C2165" t="s">
        <v>7618</v>
      </c>
      <c r="D2165">
        <v>2</v>
      </c>
      <c r="E2165" t="s">
        <v>13</v>
      </c>
      <c r="F2165" t="s">
        <v>13</v>
      </c>
      <c r="G2165" t="s">
        <v>7601</v>
      </c>
      <c r="H2165" s="3" t="s">
        <v>7619</v>
      </c>
      <c r="I2165" t="s">
        <v>7603</v>
      </c>
      <c r="J2165" t="s">
        <v>7620</v>
      </c>
    </row>
    <row r="2166" spans="1:10" ht="16" x14ac:dyDescent="0.2">
      <c r="A2166" t="s">
        <v>7616</v>
      </c>
      <c r="B2166" t="s">
        <v>7621</v>
      </c>
      <c r="C2166" t="s">
        <v>7622</v>
      </c>
      <c r="D2166">
        <v>3</v>
      </c>
      <c r="E2166" t="s">
        <v>13</v>
      </c>
      <c r="F2166" t="s">
        <v>13</v>
      </c>
      <c r="G2166" t="s">
        <v>7601</v>
      </c>
      <c r="H2166" s="3" t="s">
        <v>7619</v>
      </c>
      <c r="I2166" t="s">
        <v>7603</v>
      </c>
      <c r="J2166" t="s">
        <v>7620</v>
      </c>
    </row>
    <row r="2167" spans="1:10" ht="16" x14ac:dyDescent="0.2">
      <c r="A2167" t="s">
        <v>7616</v>
      </c>
      <c r="B2167" t="s">
        <v>7623</v>
      </c>
      <c r="C2167" t="s">
        <v>7624</v>
      </c>
      <c r="D2167">
        <v>4</v>
      </c>
      <c r="E2167" t="s">
        <v>13</v>
      </c>
      <c r="F2167" t="s">
        <v>13</v>
      </c>
      <c r="G2167" t="s">
        <v>7601</v>
      </c>
      <c r="H2167" s="3" t="s">
        <v>7625</v>
      </c>
      <c r="I2167" t="s">
        <v>7603</v>
      </c>
      <c r="J2167" t="s">
        <v>7620</v>
      </c>
    </row>
    <row r="2168" spans="1:10" ht="16" x14ac:dyDescent="0.2">
      <c r="A2168" t="s">
        <v>7626</v>
      </c>
      <c r="B2168" t="s">
        <v>7627</v>
      </c>
      <c r="C2168" t="s">
        <v>7628</v>
      </c>
      <c r="D2168">
        <v>1</v>
      </c>
      <c r="E2168" t="s">
        <v>13</v>
      </c>
      <c r="F2168" t="s">
        <v>13</v>
      </c>
      <c r="G2168" t="s">
        <v>7601</v>
      </c>
      <c r="H2168" s="3" t="s">
        <v>7602</v>
      </c>
      <c r="I2168" t="s">
        <v>7603</v>
      </c>
      <c r="J2168" t="s">
        <v>7629</v>
      </c>
    </row>
    <row r="2169" spans="1:10" ht="16" x14ac:dyDescent="0.2">
      <c r="A2169" t="s">
        <v>7626</v>
      </c>
      <c r="B2169" t="s">
        <v>7630</v>
      </c>
      <c r="C2169" t="s">
        <v>7631</v>
      </c>
      <c r="D2169">
        <v>2</v>
      </c>
      <c r="E2169" t="s">
        <v>13</v>
      </c>
      <c r="F2169" t="s">
        <v>13</v>
      </c>
      <c r="G2169" t="s">
        <v>7601</v>
      </c>
      <c r="H2169" s="3" t="s">
        <v>7602</v>
      </c>
      <c r="I2169" t="s">
        <v>7603</v>
      </c>
      <c r="J2169" t="s">
        <v>7629</v>
      </c>
    </row>
    <row r="2170" spans="1:10" ht="32" x14ac:dyDescent="0.2">
      <c r="A2170" t="s">
        <v>7632</v>
      </c>
      <c r="B2170" t="s">
        <v>7633</v>
      </c>
      <c r="C2170" t="s">
        <v>7634</v>
      </c>
      <c r="D2170">
        <v>1</v>
      </c>
      <c r="E2170" t="s">
        <v>13</v>
      </c>
      <c r="F2170" t="s">
        <v>13</v>
      </c>
      <c r="G2170" t="s">
        <v>7635</v>
      </c>
      <c r="H2170" s="3" t="s">
        <v>7636</v>
      </c>
      <c r="I2170" t="s">
        <v>547</v>
      </c>
      <c r="J2170" t="s">
        <v>7637</v>
      </c>
    </row>
    <row r="2171" spans="1:10" ht="16" x14ac:dyDescent="0.2">
      <c r="A2171" t="s">
        <v>7638</v>
      </c>
      <c r="B2171" t="s">
        <v>3203</v>
      </c>
      <c r="C2171" t="s">
        <v>7639</v>
      </c>
      <c r="D2171">
        <v>2</v>
      </c>
      <c r="E2171" t="s">
        <v>13</v>
      </c>
      <c r="F2171" t="s">
        <v>13</v>
      </c>
      <c r="G2171" t="s">
        <v>7635</v>
      </c>
      <c r="H2171" s="3" t="s">
        <v>7640</v>
      </c>
      <c r="I2171" t="s">
        <v>547</v>
      </c>
      <c r="J2171" t="s">
        <v>7641</v>
      </c>
    </row>
    <row r="2172" spans="1:10" ht="16" x14ac:dyDescent="0.2">
      <c r="A2172" t="s">
        <v>4758</v>
      </c>
      <c r="B2172" t="s">
        <v>7642</v>
      </c>
      <c r="C2172" t="s">
        <v>7643</v>
      </c>
      <c r="D2172">
        <v>2</v>
      </c>
      <c r="E2172" t="s">
        <v>13</v>
      </c>
      <c r="F2172" t="s">
        <v>13</v>
      </c>
      <c r="G2172" t="s">
        <v>7635</v>
      </c>
      <c r="H2172" s="3" t="s">
        <v>7644</v>
      </c>
      <c r="I2172" t="s">
        <v>547</v>
      </c>
      <c r="J2172" t="s">
        <v>4761</v>
      </c>
    </row>
    <row r="2173" spans="1:10" ht="16" x14ac:dyDescent="0.2">
      <c r="A2173" t="s">
        <v>7645</v>
      </c>
      <c r="B2173" t="s">
        <v>7646</v>
      </c>
      <c r="C2173" t="s">
        <v>7647</v>
      </c>
      <c r="D2173">
        <v>1</v>
      </c>
      <c r="E2173" t="s">
        <v>13</v>
      </c>
      <c r="F2173" t="s">
        <v>13</v>
      </c>
      <c r="G2173" t="s">
        <v>7635</v>
      </c>
      <c r="H2173" s="3" t="s">
        <v>7644</v>
      </c>
      <c r="I2173" t="s">
        <v>547</v>
      </c>
      <c r="J2173" t="s">
        <v>7648</v>
      </c>
    </row>
    <row r="2174" spans="1:10" ht="16" x14ac:dyDescent="0.2">
      <c r="A2174" t="s">
        <v>4734</v>
      </c>
      <c r="B2174" t="s">
        <v>7642</v>
      </c>
      <c r="C2174" t="s">
        <v>7643</v>
      </c>
      <c r="D2174">
        <v>2</v>
      </c>
      <c r="E2174" t="s">
        <v>13</v>
      </c>
      <c r="F2174" t="s">
        <v>13</v>
      </c>
      <c r="G2174" t="s">
        <v>7635</v>
      </c>
      <c r="H2174" s="3" t="s">
        <v>7644</v>
      </c>
      <c r="I2174" t="s">
        <v>547</v>
      </c>
      <c r="J2174" t="s">
        <v>4735</v>
      </c>
    </row>
    <row r="2175" spans="1:10" ht="16" x14ac:dyDescent="0.2">
      <c r="A2175" t="s">
        <v>4758</v>
      </c>
      <c r="B2175" t="s">
        <v>4583</v>
      </c>
      <c r="C2175" t="s">
        <v>7649</v>
      </c>
      <c r="D2175">
        <v>1</v>
      </c>
      <c r="E2175" t="s">
        <v>13</v>
      </c>
      <c r="F2175" t="s">
        <v>13</v>
      </c>
      <c r="G2175" t="s">
        <v>7635</v>
      </c>
      <c r="H2175" s="3" t="s">
        <v>7644</v>
      </c>
      <c r="I2175" t="s">
        <v>547</v>
      </c>
      <c r="J2175" t="s">
        <v>4761</v>
      </c>
    </row>
    <row r="2176" spans="1:10" ht="16" x14ac:dyDescent="0.2">
      <c r="A2176" t="s">
        <v>7650</v>
      </c>
      <c r="B2176" t="s">
        <v>3203</v>
      </c>
      <c r="C2176" t="s">
        <v>7639</v>
      </c>
      <c r="D2176">
        <v>2</v>
      </c>
      <c r="E2176" t="s">
        <v>13</v>
      </c>
      <c r="F2176" t="s">
        <v>13</v>
      </c>
      <c r="G2176" t="s">
        <v>7635</v>
      </c>
      <c r="H2176" s="3" t="s">
        <v>7640</v>
      </c>
      <c r="I2176" t="s">
        <v>547</v>
      </c>
      <c r="J2176" t="s">
        <v>7651</v>
      </c>
    </row>
    <row r="2177" spans="1:10" ht="16" x14ac:dyDescent="0.2">
      <c r="A2177" t="s">
        <v>7652</v>
      </c>
      <c r="B2177" t="s">
        <v>7653</v>
      </c>
      <c r="C2177" t="s">
        <v>7654</v>
      </c>
      <c r="D2177">
        <v>4</v>
      </c>
      <c r="E2177" t="s">
        <v>13</v>
      </c>
      <c r="F2177" t="s">
        <v>13</v>
      </c>
      <c r="G2177" t="s">
        <v>7635</v>
      </c>
      <c r="H2177" s="3" t="s">
        <v>7644</v>
      </c>
      <c r="I2177" t="s">
        <v>547</v>
      </c>
      <c r="J2177" t="s">
        <v>7655</v>
      </c>
    </row>
    <row r="2178" spans="1:10" ht="16" x14ac:dyDescent="0.2">
      <c r="A2178" t="s">
        <v>7656</v>
      </c>
      <c r="B2178" t="s">
        <v>7653</v>
      </c>
      <c r="C2178" t="s">
        <v>7654</v>
      </c>
      <c r="D2178">
        <v>3</v>
      </c>
      <c r="E2178" t="s">
        <v>13</v>
      </c>
      <c r="F2178" t="s">
        <v>13</v>
      </c>
      <c r="G2178" t="s">
        <v>7635</v>
      </c>
      <c r="H2178" s="3" t="s">
        <v>7657</v>
      </c>
      <c r="I2178" t="s">
        <v>547</v>
      </c>
      <c r="J2178" t="s">
        <v>7658</v>
      </c>
    </row>
    <row r="2179" spans="1:10" ht="16" x14ac:dyDescent="0.2">
      <c r="A2179" t="s">
        <v>4729</v>
      </c>
      <c r="B2179" t="s">
        <v>7642</v>
      </c>
      <c r="C2179" t="s">
        <v>7643</v>
      </c>
      <c r="D2179">
        <v>2</v>
      </c>
      <c r="E2179" t="s">
        <v>13</v>
      </c>
      <c r="F2179" t="s">
        <v>13</v>
      </c>
      <c r="G2179" t="s">
        <v>7635</v>
      </c>
      <c r="H2179" s="3" t="s">
        <v>7657</v>
      </c>
      <c r="I2179" t="s">
        <v>547</v>
      </c>
      <c r="J2179" t="s">
        <v>4733</v>
      </c>
    </row>
    <row r="2180" spans="1:10" ht="16" x14ac:dyDescent="0.2">
      <c r="A2180" t="s">
        <v>7659</v>
      </c>
      <c r="B2180" t="s">
        <v>7646</v>
      </c>
      <c r="C2180" t="s">
        <v>7647</v>
      </c>
      <c r="D2180">
        <v>2</v>
      </c>
      <c r="E2180" t="s">
        <v>13</v>
      </c>
      <c r="F2180" t="s">
        <v>13</v>
      </c>
      <c r="G2180" t="s">
        <v>7635</v>
      </c>
      <c r="H2180" s="3" t="s">
        <v>7644</v>
      </c>
      <c r="I2180" t="s">
        <v>547</v>
      </c>
      <c r="J2180" t="s">
        <v>7660</v>
      </c>
    </row>
    <row r="2181" spans="1:10" ht="16" x14ac:dyDescent="0.2">
      <c r="A2181" t="s">
        <v>7661</v>
      </c>
      <c r="B2181" t="s">
        <v>7662</v>
      </c>
      <c r="C2181" t="s">
        <v>7663</v>
      </c>
      <c r="D2181">
        <v>1</v>
      </c>
      <c r="E2181" t="s">
        <v>13</v>
      </c>
      <c r="F2181" t="s">
        <v>13</v>
      </c>
      <c r="G2181" t="s">
        <v>7664</v>
      </c>
      <c r="H2181" s="3" t="s">
        <v>7665</v>
      </c>
      <c r="I2181" t="s">
        <v>355</v>
      </c>
      <c r="J2181" t="s">
        <v>7666</v>
      </c>
    </row>
    <row r="2182" spans="1:10" ht="16" x14ac:dyDescent="0.2">
      <c r="A2182" t="s">
        <v>7667</v>
      </c>
      <c r="B2182" t="s">
        <v>7668</v>
      </c>
      <c r="C2182" t="s">
        <v>7669</v>
      </c>
      <c r="D2182">
        <v>6</v>
      </c>
      <c r="E2182" t="s">
        <v>13</v>
      </c>
      <c r="F2182" t="s">
        <v>13</v>
      </c>
      <c r="G2182" t="s">
        <v>7670</v>
      </c>
      <c r="H2182" s="3" t="s">
        <v>7671</v>
      </c>
      <c r="I2182" t="s">
        <v>215</v>
      </c>
      <c r="J2182" t="s">
        <v>7672</v>
      </c>
    </row>
    <row r="2183" spans="1:10" ht="16" x14ac:dyDescent="0.2">
      <c r="A2183" t="s">
        <v>7667</v>
      </c>
      <c r="B2183" t="s">
        <v>7673</v>
      </c>
      <c r="C2183" t="s">
        <v>7674</v>
      </c>
      <c r="D2183">
        <v>5</v>
      </c>
      <c r="E2183" t="s">
        <v>13</v>
      </c>
      <c r="F2183" t="s">
        <v>13</v>
      </c>
      <c r="G2183" t="s">
        <v>7670</v>
      </c>
      <c r="H2183" s="3" t="s">
        <v>7671</v>
      </c>
      <c r="I2183" t="s">
        <v>215</v>
      </c>
      <c r="J2183" t="s">
        <v>7672</v>
      </c>
    </row>
    <row r="2184" spans="1:10" ht="16" x14ac:dyDescent="0.2">
      <c r="A2184" t="s">
        <v>7667</v>
      </c>
      <c r="B2184" t="s">
        <v>7675</v>
      </c>
      <c r="C2184" t="s">
        <v>7676</v>
      </c>
      <c r="D2184">
        <v>1</v>
      </c>
      <c r="E2184" t="s">
        <v>13</v>
      </c>
      <c r="F2184" t="s">
        <v>13</v>
      </c>
      <c r="G2184" t="s">
        <v>7670</v>
      </c>
      <c r="H2184" s="3" t="s">
        <v>7677</v>
      </c>
      <c r="I2184" t="s">
        <v>215</v>
      </c>
      <c r="J2184" t="s">
        <v>7672</v>
      </c>
    </row>
    <row r="2185" spans="1:10" ht="16" x14ac:dyDescent="0.2">
      <c r="A2185" t="s">
        <v>7667</v>
      </c>
      <c r="B2185" t="s">
        <v>7678</v>
      </c>
      <c r="C2185" t="s">
        <v>7679</v>
      </c>
      <c r="D2185">
        <v>2</v>
      </c>
      <c r="E2185" t="s">
        <v>13</v>
      </c>
      <c r="F2185" t="s">
        <v>13</v>
      </c>
      <c r="G2185" t="s">
        <v>7670</v>
      </c>
      <c r="H2185" s="3" t="s">
        <v>7671</v>
      </c>
      <c r="I2185" t="s">
        <v>215</v>
      </c>
      <c r="J2185" t="s">
        <v>7672</v>
      </c>
    </row>
    <row r="2186" spans="1:10" ht="16" x14ac:dyDescent="0.2">
      <c r="A2186" t="s">
        <v>7667</v>
      </c>
      <c r="B2186" t="s">
        <v>7680</v>
      </c>
      <c r="C2186" t="s">
        <v>7681</v>
      </c>
      <c r="D2186">
        <v>4</v>
      </c>
      <c r="E2186" t="s">
        <v>13</v>
      </c>
      <c r="F2186" t="s">
        <v>13</v>
      </c>
      <c r="G2186" t="s">
        <v>7670</v>
      </c>
      <c r="H2186" s="3" t="s">
        <v>7671</v>
      </c>
      <c r="I2186" t="s">
        <v>215</v>
      </c>
      <c r="J2186" t="s">
        <v>7672</v>
      </c>
    </row>
    <row r="2187" spans="1:10" ht="16" x14ac:dyDescent="0.2">
      <c r="A2187" t="s">
        <v>7667</v>
      </c>
      <c r="B2187" t="s">
        <v>7682</v>
      </c>
      <c r="C2187" t="s">
        <v>7683</v>
      </c>
      <c r="D2187">
        <v>3</v>
      </c>
      <c r="E2187" t="s">
        <v>13</v>
      </c>
      <c r="F2187" t="s">
        <v>13</v>
      </c>
      <c r="G2187" t="s">
        <v>7670</v>
      </c>
      <c r="H2187" s="3" t="s">
        <v>7671</v>
      </c>
      <c r="I2187" t="s">
        <v>215</v>
      </c>
      <c r="J2187" t="s">
        <v>7672</v>
      </c>
    </row>
    <row r="2188" spans="1:10" ht="16" x14ac:dyDescent="0.2">
      <c r="A2188" t="s">
        <v>7684</v>
      </c>
      <c r="B2188" t="s">
        <v>7685</v>
      </c>
      <c r="C2188" t="s">
        <v>7686</v>
      </c>
      <c r="D2188">
        <v>2</v>
      </c>
      <c r="E2188" t="s">
        <v>13</v>
      </c>
      <c r="F2188" t="s">
        <v>13</v>
      </c>
      <c r="G2188" t="s">
        <v>7687</v>
      </c>
      <c r="H2188" s="3" t="s">
        <v>7688</v>
      </c>
      <c r="I2188" t="s">
        <v>404</v>
      </c>
      <c r="J2188" t="s">
        <v>7689</v>
      </c>
    </row>
    <row r="2189" spans="1:10" ht="16" x14ac:dyDescent="0.2">
      <c r="A2189" t="s">
        <v>7690</v>
      </c>
      <c r="B2189" t="s">
        <v>7691</v>
      </c>
      <c r="C2189" t="s">
        <v>7692</v>
      </c>
      <c r="D2189">
        <v>3</v>
      </c>
      <c r="E2189" t="s">
        <v>13</v>
      </c>
      <c r="F2189" t="s">
        <v>13</v>
      </c>
      <c r="G2189" t="s">
        <v>7687</v>
      </c>
      <c r="H2189" s="3" t="s">
        <v>7688</v>
      </c>
      <c r="I2189" t="s">
        <v>404</v>
      </c>
      <c r="J2189" t="s">
        <v>7693</v>
      </c>
    </row>
    <row r="2190" spans="1:10" ht="16" x14ac:dyDescent="0.2">
      <c r="A2190" t="s">
        <v>7694</v>
      </c>
      <c r="B2190" t="s">
        <v>7695</v>
      </c>
      <c r="C2190" t="s">
        <v>7696</v>
      </c>
      <c r="D2190">
        <v>1</v>
      </c>
      <c r="E2190" t="s">
        <v>13</v>
      </c>
      <c r="F2190" t="s">
        <v>13</v>
      </c>
      <c r="G2190" t="s">
        <v>7687</v>
      </c>
      <c r="H2190" s="3" t="s">
        <v>7688</v>
      </c>
      <c r="I2190" t="s">
        <v>404</v>
      </c>
      <c r="J2190" t="s">
        <v>7697</v>
      </c>
    </row>
    <row r="2191" spans="1:10" ht="16" x14ac:dyDescent="0.2">
      <c r="A2191" t="s">
        <v>7698</v>
      </c>
      <c r="B2191" t="s">
        <v>7699</v>
      </c>
      <c r="C2191" t="s">
        <v>7700</v>
      </c>
      <c r="D2191">
        <v>1</v>
      </c>
      <c r="E2191" t="s">
        <v>13</v>
      </c>
      <c r="F2191" t="s">
        <v>13</v>
      </c>
      <c r="G2191" t="s">
        <v>7687</v>
      </c>
      <c r="H2191" s="3" t="s">
        <v>7688</v>
      </c>
      <c r="I2191" t="s">
        <v>404</v>
      </c>
      <c r="J2191" t="s">
        <v>7701</v>
      </c>
    </row>
    <row r="2192" spans="1:10" ht="16" x14ac:dyDescent="0.2">
      <c r="A2192" t="s">
        <v>7694</v>
      </c>
      <c r="B2192" t="s">
        <v>7702</v>
      </c>
      <c r="C2192" t="s">
        <v>7703</v>
      </c>
      <c r="D2192">
        <v>3</v>
      </c>
      <c r="E2192" t="s">
        <v>13</v>
      </c>
      <c r="F2192" t="s">
        <v>13</v>
      </c>
      <c r="G2192" t="s">
        <v>7687</v>
      </c>
      <c r="H2192" s="3" t="s">
        <v>7688</v>
      </c>
      <c r="I2192" t="s">
        <v>404</v>
      </c>
      <c r="J2192" t="s">
        <v>7697</v>
      </c>
    </row>
    <row r="2193" spans="1:10" ht="16" x14ac:dyDescent="0.2">
      <c r="A2193" t="s">
        <v>7694</v>
      </c>
      <c r="B2193" t="s">
        <v>7704</v>
      </c>
      <c r="C2193" t="s">
        <v>7705</v>
      </c>
      <c r="D2193">
        <v>2</v>
      </c>
      <c r="E2193" t="s">
        <v>13</v>
      </c>
      <c r="F2193" t="s">
        <v>13</v>
      </c>
      <c r="G2193" t="s">
        <v>7687</v>
      </c>
      <c r="H2193" s="3" t="s">
        <v>7688</v>
      </c>
      <c r="I2193" t="s">
        <v>404</v>
      </c>
      <c r="J2193" t="s">
        <v>7697</v>
      </c>
    </row>
    <row r="2194" spans="1:10" ht="16" x14ac:dyDescent="0.2">
      <c r="A2194" t="s">
        <v>7684</v>
      </c>
      <c r="B2194" t="s">
        <v>7706</v>
      </c>
      <c r="C2194" t="s">
        <v>7707</v>
      </c>
      <c r="D2194">
        <v>1</v>
      </c>
      <c r="E2194" t="s">
        <v>13</v>
      </c>
      <c r="F2194" t="s">
        <v>13</v>
      </c>
      <c r="G2194" t="s">
        <v>7687</v>
      </c>
      <c r="H2194" s="3" t="s">
        <v>7688</v>
      </c>
      <c r="I2194" t="s">
        <v>404</v>
      </c>
      <c r="J2194" t="s">
        <v>7689</v>
      </c>
    </row>
    <row r="2195" spans="1:10" ht="16" x14ac:dyDescent="0.2">
      <c r="A2195" t="s">
        <v>7708</v>
      </c>
      <c r="B2195" t="s">
        <v>7709</v>
      </c>
      <c r="C2195" t="s">
        <v>7710</v>
      </c>
      <c r="D2195">
        <v>1</v>
      </c>
      <c r="E2195">
        <f>154</f>
        <v>154</v>
      </c>
      <c r="F2195" t="s">
        <v>13</v>
      </c>
      <c r="G2195" t="s">
        <v>7711</v>
      </c>
      <c r="H2195" s="3" t="s">
        <v>7712</v>
      </c>
      <c r="I2195" t="s">
        <v>404</v>
      </c>
      <c r="J2195" t="s">
        <v>7713</v>
      </c>
    </row>
    <row r="2196" spans="1:10" ht="16" x14ac:dyDescent="0.2">
      <c r="A2196" t="s">
        <v>7708</v>
      </c>
      <c r="B2196" t="s">
        <v>7714</v>
      </c>
      <c r="C2196" t="s">
        <v>7715</v>
      </c>
      <c r="D2196">
        <v>2</v>
      </c>
      <c r="E2196">
        <f>154</f>
        <v>154</v>
      </c>
      <c r="F2196" t="s">
        <v>13</v>
      </c>
      <c r="G2196" t="s">
        <v>7711</v>
      </c>
      <c r="H2196" s="3" t="s">
        <v>7712</v>
      </c>
      <c r="I2196" t="s">
        <v>404</v>
      </c>
      <c r="J2196" t="s">
        <v>7713</v>
      </c>
    </row>
    <row r="2197" spans="1:10" ht="16" x14ac:dyDescent="0.2">
      <c r="A2197" t="s">
        <v>7716</v>
      </c>
      <c r="B2197" t="s">
        <v>7717</v>
      </c>
      <c r="C2197" t="s">
        <v>7718</v>
      </c>
      <c r="D2197">
        <v>3</v>
      </c>
      <c r="E2197">
        <f>154</f>
        <v>154</v>
      </c>
      <c r="F2197" t="s">
        <v>13</v>
      </c>
      <c r="G2197" t="s">
        <v>7719</v>
      </c>
      <c r="H2197" s="3" t="s">
        <v>7720</v>
      </c>
      <c r="I2197" t="s">
        <v>404</v>
      </c>
      <c r="J2197" t="s">
        <v>7721</v>
      </c>
    </row>
    <row r="2198" spans="1:10" ht="16" x14ac:dyDescent="0.2">
      <c r="A2198" t="s">
        <v>7722</v>
      </c>
      <c r="B2198" t="s">
        <v>7723</v>
      </c>
      <c r="C2198" t="s">
        <v>7724</v>
      </c>
      <c r="D2198">
        <v>3</v>
      </c>
      <c r="E2198" t="s">
        <v>13</v>
      </c>
      <c r="F2198" t="s">
        <v>13</v>
      </c>
      <c r="G2198" t="s">
        <v>7725</v>
      </c>
      <c r="H2198" s="3" t="s">
        <v>7726</v>
      </c>
      <c r="I2198" t="s">
        <v>62</v>
      </c>
      <c r="J2198" t="s">
        <v>7727</v>
      </c>
    </row>
    <row r="2199" spans="1:10" ht="16" x14ac:dyDescent="0.2">
      <c r="A2199" t="s">
        <v>7728</v>
      </c>
      <c r="B2199" t="s">
        <v>7729</v>
      </c>
      <c r="C2199" t="s">
        <v>7730</v>
      </c>
      <c r="D2199">
        <v>1</v>
      </c>
      <c r="E2199" t="s">
        <v>13</v>
      </c>
      <c r="F2199" t="s">
        <v>13</v>
      </c>
      <c r="G2199" t="s">
        <v>7731</v>
      </c>
      <c r="H2199" s="3" t="s">
        <v>7732</v>
      </c>
      <c r="I2199" t="s">
        <v>62</v>
      </c>
      <c r="J2199" t="s">
        <v>7733</v>
      </c>
    </row>
    <row r="2200" spans="1:10" ht="16" x14ac:dyDescent="0.2">
      <c r="A2200" t="s">
        <v>7734</v>
      </c>
      <c r="B2200" t="s">
        <v>7735</v>
      </c>
      <c r="C2200" t="s">
        <v>7736</v>
      </c>
      <c r="D2200">
        <v>2</v>
      </c>
      <c r="E2200" t="s">
        <v>13</v>
      </c>
      <c r="F2200" t="s">
        <v>13</v>
      </c>
      <c r="G2200" t="s">
        <v>7737</v>
      </c>
      <c r="H2200" s="3" t="s">
        <v>7738</v>
      </c>
      <c r="I2200" t="s">
        <v>62</v>
      </c>
      <c r="J2200" t="s">
        <v>7739</v>
      </c>
    </row>
    <row r="2201" spans="1:10" ht="16" x14ac:dyDescent="0.2">
      <c r="A2201" t="s">
        <v>7740</v>
      </c>
      <c r="B2201" t="s">
        <v>7741</v>
      </c>
      <c r="C2201" t="s">
        <v>7742</v>
      </c>
      <c r="D2201">
        <v>4</v>
      </c>
      <c r="E2201" t="s">
        <v>7743</v>
      </c>
      <c r="F2201" t="s">
        <v>13</v>
      </c>
      <c r="G2201" t="s">
        <v>7744</v>
      </c>
      <c r="H2201" s="3" t="s">
        <v>7745</v>
      </c>
      <c r="I2201" t="s">
        <v>817</v>
      </c>
      <c r="J2201" t="s">
        <v>7746</v>
      </c>
    </row>
    <row r="2202" spans="1:10" ht="16" x14ac:dyDescent="0.2">
      <c r="A2202" t="s">
        <v>7747</v>
      </c>
      <c r="B2202" t="s">
        <v>7748</v>
      </c>
      <c r="C2202" t="s">
        <v>7749</v>
      </c>
      <c r="D2202">
        <v>1</v>
      </c>
      <c r="E2202" t="s">
        <v>7743</v>
      </c>
      <c r="F2202" t="s">
        <v>13</v>
      </c>
      <c r="G2202" t="s">
        <v>7744</v>
      </c>
      <c r="H2202" s="3" t="s">
        <v>7750</v>
      </c>
      <c r="I2202" t="s">
        <v>817</v>
      </c>
      <c r="J2202" t="s">
        <v>7751</v>
      </c>
    </row>
    <row r="2203" spans="1:10" ht="16" x14ac:dyDescent="0.2">
      <c r="A2203" t="s">
        <v>7752</v>
      </c>
      <c r="B2203" t="s">
        <v>7753</v>
      </c>
      <c r="C2203" t="s">
        <v>7754</v>
      </c>
      <c r="D2203">
        <v>1</v>
      </c>
      <c r="E2203" t="s">
        <v>7743</v>
      </c>
      <c r="F2203" t="s">
        <v>13</v>
      </c>
      <c r="G2203" t="s">
        <v>7744</v>
      </c>
      <c r="H2203" s="3" t="s">
        <v>7755</v>
      </c>
      <c r="I2203" t="s">
        <v>817</v>
      </c>
      <c r="J2203" t="s">
        <v>7756</v>
      </c>
    </row>
    <row r="2204" spans="1:10" ht="16" x14ac:dyDescent="0.2">
      <c r="A2204" t="s">
        <v>7747</v>
      </c>
      <c r="B2204" t="s">
        <v>7757</v>
      </c>
      <c r="C2204" t="s">
        <v>7758</v>
      </c>
      <c r="D2204">
        <v>2</v>
      </c>
      <c r="E2204" t="s">
        <v>7743</v>
      </c>
      <c r="F2204" t="s">
        <v>13</v>
      </c>
      <c r="G2204" t="s">
        <v>7744</v>
      </c>
      <c r="H2204" s="3" t="s">
        <v>7759</v>
      </c>
      <c r="I2204" t="s">
        <v>817</v>
      </c>
      <c r="J2204" t="s">
        <v>7751</v>
      </c>
    </row>
    <row r="2205" spans="1:10" ht="16" x14ac:dyDescent="0.2">
      <c r="A2205" t="s">
        <v>7760</v>
      </c>
      <c r="B2205" t="s">
        <v>7761</v>
      </c>
      <c r="C2205" t="s">
        <v>7762</v>
      </c>
      <c r="D2205">
        <v>1</v>
      </c>
      <c r="E2205" t="s">
        <v>13</v>
      </c>
      <c r="F2205" t="s">
        <v>13</v>
      </c>
      <c r="G2205" t="s">
        <v>7763</v>
      </c>
      <c r="H2205" s="3" t="s">
        <v>7764</v>
      </c>
      <c r="I2205" t="s">
        <v>62</v>
      </c>
      <c r="J2205" t="s">
        <v>7765</v>
      </c>
    </row>
    <row r="2206" spans="1:10" ht="16" x14ac:dyDescent="0.2">
      <c r="A2206" t="s">
        <v>7766</v>
      </c>
      <c r="B2206" t="s">
        <v>7767</v>
      </c>
      <c r="C2206" t="s">
        <v>7768</v>
      </c>
      <c r="D2206">
        <v>4</v>
      </c>
      <c r="E2206" t="s">
        <v>13</v>
      </c>
      <c r="F2206" t="s">
        <v>13</v>
      </c>
      <c r="G2206" t="s">
        <v>7763</v>
      </c>
      <c r="H2206" s="3" t="s">
        <v>7769</v>
      </c>
      <c r="I2206" t="s">
        <v>62</v>
      </c>
      <c r="J2206" t="s">
        <v>7770</v>
      </c>
    </row>
    <row r="2207" spans="1:10" ht="32" x14ac:dyDescent="0.2">
      <c r="A2207" t="s">
        <v>7771</v>
      </c>
      <c r="B2207" t="s">
        <v>7761</v>
      </c>
      <c r="C2207" t="s">
        <v>7762</v>
      </c>
      <c r="D2207">
        <v>1</v>
      </c>
      <c r="E2207" t="s">
        <v>13</v>
      </c>
      <c r="F2207" t="s">
        <v>13</v>
      </c>
      <c r="G2207" t="s">
        <v>7763</v>
      </c>
      <c r="H2207" s="3" t="s">
        <v>7772</v>
      </c>
      <c r="I2207" t="s">
        <v>62</v>
      </c>
      <c r="J2207" t="s">
        <v>7773</v>
      </c>
    </row>
    <row r="2208" spans="1:10" ht="16" x14ac:dyDescent="0.2">
      <c r="A2208" t="s">
        <v>7766</v>
      </c>
      <c r="B2208" t="s">
        <v>7774</v>
      </c>
      <c r="C2208" t="s">
        <v>7775</v>
      </c>
      <c r="D2208">
        <v>3</v>
      </c>
      <c r="E2208" t="s">
        <v>13</v>
      </c>
      <c r="F2208" t="s">
        <v>13</v>
      </c>
      <c r="G2208" t="s">
        <v>7763</v>
      </c>
      <c r="H2208" s="3" t="s">
        <v>7769</v>
      </c>
      <c r="I2208" t="s">
        <v>62</v>
      </c>
      <c r="J2208" t="s">
        <v>7770</v>
      </c>
    </row>
    <row r="2209" spans="1:10" ht="16" x14ac:dyDescent="0.2">
      <c r="A2209" t="s">
        <v>7776</v>
      </c>
      <c r="B2209" t="s">
        <v>7777</v>
      </c>
      <c r="C2209" t="s">
        <v>7778</v>
      </c>
      <c r="D2209">
        <v>1</v>
      </c>
      <c r="E2209" t="s">
        <v>13</v>
      </c>
      <c r="F2209" t="s">
        <v>13</v>
      </c>
      <c r="G2209" t="s">
        <v>7779</v>
      </c>
      <c r="H2209" s="3" t="s">
        <v>7780</v>
      </c>
      <c r="I2209" t="s">
        <v>62</v>
      </c>
      <c r="J2209" t="s">
        <v>7781</v>
      </c>
    </row>
    <row r="2210" spans="1:10" ht="16" x14ac:dyDescent="0.2">
      <c r="A2210" t="s">
        <v>7782</v>
      </c>
      <c r="B2210" t="s">
        <v>7777</v>
      </c>
      <c r="C2210" t="s">
        <v>7778</v>
      </c>
      <c r="D2210">
        <v>1</v>
      </c>
      <c r="E2210" t="s">
        <v>13</v>
      </c>
      <c r="F2210" t="s">
        <v>13</v>
      </c>
      <c r="G2210" t="s">
        <v>7779</v>
      </c>
      <c r="H2210" s="3" t="s">
        <v>7780</v>
      </c>
      <c r="I2210" t="s">
        <v>62</v>
      </c>
      <c r="J2210" t="s">
        <v>7783</v>
      </c>
    </row>
    <row r="2211" spans="1:10" ht="16" x14ac:dyDescent="0.2">
      <c r="A2211" t="s">
        <v>7784</v>
      </c>
      <c r="B2211" t="s">
        <v>7785</v>
      </c>
      <c r="C2211" t="s">
        <v>7786</v>
      </c>
      <c r="D2211">
        <v>1</v>
      </c>
      <c r="E2211" t="s">
        <v>7787</v>
      </c>
      <c r="F2211" t="s">
        <v>13</v>
      </c>
      <c r="G2211" t="s">
        <v>7788</v>
      </c>
      <c r="H2211" s="3" t="s">
        <v>7789</v>
      </c>
      <c r="I2211" t="s">
        <v>62</v>
      </c>
      <c r="J2211" t="s">
        <v>7790</v>
      </c>
    </row>
    <row r="2212" spans="1:10" ht="32" x14ac:dyDescent="0.2">
      <c r="A2212" t="s">
        <v>7791</v>
      </c>
      <c r="B2212" t="s">
        <v>7792</v>
      </c>
      <c r="C2212" t="s">
        <v>7793</v>
      </c>
      <c r="D2212">
        <v>5</v>
      </c>
      <c r="E2212" t="s">
        <v>7787</v>
      </c>
      <c r="F2212" t="s">
        <v>13</v>
      </c>
      <c r="G2212" t="s">
        <v>7788</v>
      </c>
      <c r="H2212" s="3" t="s">
        <v>7794</v>
      </c>
      <c r="I2212" t="s">
        <v>62</v>
      </c>
      <c r="J2212" t="s">
        <v>7795</v>
      </c>
    </row>
    <row r="2213" spans="1:10" ht="16" x14ac:dyDescent="0.2">
      <c r="A2213" t="s">
        <v>7784</v>
      </c>
      <c r="B2213" t="s">
        <v>7796</v>
      </c>
      <c r="C2213" t="s">
        <v>7797</v>
      </c>
      <c r="D2213">
        <v>4</v>
      </c>
      <c r="E2213" t="s">
        <v>7787</v>
      </c>
      <c r="F2213" t="s">
        <v>13</v>
      </c>
      <c r="G2213" t="s">
        <v>7788</v>
      </c>
      <c r="H2213" s="3" t="s">
        <v>7789</v>
      </c>
      <c r="I2213" t="s">
        <v>62</v>
      </c>
      <c r="J2213" t="s">
        <v>7790</v>
      </c>
    </row>
    <row r="2214" spans="1:10" ht="16" x14ac:dyDescent="0.2">
      <c r="A2214" t="s">
        <v>7798</v>
      </c>
      <c r="B2214" t="s">
        <v>7799</v>
      </c>
      <c r="C2214" t="s">
        <v>7800</v>
      </c>
      <c r="D2214">
        <v>7</v>
      </c>
      <c r="E2214" t="s">
        <v>7787</v>
      </c>
      <c r="F2214" t="s">
        <v>13</v>
      </c>
      <c r="G2214" t="s">
        <v>7788</v>
      </c>
      <c r="H2214" s="3" t="s">
        <v>7801</v>
      </c>
      <c r="I2214" t="s">
        <v>62</v>
      </c>
      <c r="J2214" t="s">
        <v>7802</v>
      </c>
    </row>
    <row r="2215" spans="1:10" ht="16" x14ac:dyDescent="0.2">
      <c r="A2215" t="s">
        <v>7803</v>
      </c>
      <c r="B2215" t="s">
        <v>7804</v>
      </c>
      <c r="C2215" t="s">
        <v>7805</v>
      </c>
      <c r="D2215">
        <v>6</v>
      </c>
      <c r="E2215" t="s">
        <v>7787</v>
      </c>
      <c r="F2215" t="s">
        <v>13</v>
      </c>
      <c r="G2215" t="s">
        <v>7788</v>
      </c>
      <c r="H2215" s="3" t="s">
        <v>7806</v>
      </c>
      <c r="I2215" t="s">
        <v>62</v>
      </c>
      <c r="J2215" t="s">
        <v>7807</v>
      </c>
    </row>
    <row r="2216" spans="1:10" ht="16" x14ac:dyDescent="0.2">
      <c r="A2216" t="s">
        <v>7808</v>
      </c>
      <c r="B2216" t="s">
        <v>7785</v>
      </c>
      <c r="C2216" t="s">
        <v>7786</v>
      </c>
      <c r="D2216">
        <v>1</v>
      </c>
      <c r="E2216" t="s">
        <v>7787</v>
      </c>
      <c r="F2216" t="s">
        <v>13</v>
      </c>
      <c r="G2216" t="s">
        <v>7788</v>
      </c>
      <c r="H2216" s="3" t="s">
        <v>7789</v>
      </c>
      <c r="I2216" t="s">
        <v>62</v>
      </c>
      <c r="J2216" t="s">
        <v>7809</v>
      </c>
    </row>
    <row r="2217" spans="1:10" ht="16" x14ac:dyDescent="0.2">
      <c r="A2217" t="s">
        <v>7798</v>
      </c>
      <c r="B2217" t="s">
        <v>7810</v>
      </c>
      <c r="C2217" t="s">
        <v>7811</v>
      </c>
      <c r="D2217">
        <v>1</v>
      </c>
      <c r="E2217" t="s">
        <v>7787</v>
      </c>
      <c r="F2217" t="s">
        <v>13</v>
      </c>
      <c r="G2217" t="s">
        <v>7788</v>
      </c>
      <c r="H2217" s="3" t="s">
        <v>7801</v>
      </c>
      <c r="I2217" t="s">
        <v>62</v>
      </c>
      <c r="J2217" t="s">
        <v>7802</v>
      </c>
    </row>
    <row r="2218" spans="1:10" ht="16" x14ac:dyDescent="0.2">
      <c r="A2218" t="s">
        <v>7784</v>
      </c>
      <c r="B2218" t="s">
        <v>7812</v>
      </c>
      <c r="C2218" t="s">
        <v>7813</v>
      </c>
      <c r="D2218">
        <v>3</v>
      </c>
      <c r="E2218" t="s">
        <v>7787</v>
      </c>
      <c r="F2218" t="s">
        <v>13</v>
      </c>
      <c r="G2218" t="s">
        <v>7788</v>
      </c>
      <c r="H2218" s="3" t="s">
        <v>7806</v>
      </c>
      <c r="I2218" t="s">
        <v>62</v>
      </c>
      <c r="J2218" t="s">
        <v>7790</v>
      </c>
    </row>
    <row r="2219" spans="1:10" ht="16" x14ac:dyDescent="0.2">
      <c r="A2219" t="s">
        <v>7798</v>
      </c>
      <c r="B2219" t="s">
        <v>7814</v>
      </c>
      <c r="C2219" t="s">
        <v>7815</v>
      </c>
      <c r="D2219">
        <v>6</v>
      </c>
      <c r="E2219" t="s">
        <v>7787</v>
      </c>
      <c r="F2219" t="s">
        <v>13</v>
      </c>
      <c r="G2219" t="s">
        <v>7788</v>
      </c>
      <c r="H2219" s="3" t="s">
        <v>7801</v>
      </c>
      <c r="I2219" t="s">
        <v>62</v>
      </c>
      <c r="J2219" t="s">
        <v>7802</v>
      </c>
    </row>
    <row r="2220" spans="1:10" ht="16" x14ac:dyDescent="0.2">
      <c r="A2220" t="s">
        <v>7798</v>
      </c>
      <c r="B2220" t="s">
        <v>7816</v>
      </c>
      <c r="C2220" t="s">
        <v>7817</v>
      </c>
      <c r="D2220">
        <v>5</v>
      </c>
      <c r="E2220" t="s">
        <v>7787</v>
      </c>
      <c r="F2220" t="s">
        <v>13</v>
      </c>
      <c r="G2220" t="s">
        <v>7788</v>
      </c>
      <c r="H2220" s="3" t="s">
        <v>7801</v>
      </c>
      <c r="I2220" t="s">
        <v>62</v>
      </c>
      <c r="J2220" t="s">
        <v>7802</v>
      </c>
    </row>
    <row r="2221" spans="1:10" ht="32" x14ac:dyDescent="0.2">
      <c r="A2221" t="s">
        <v>7791</v>
      </c>
      <c r="B2221" t="s">
        <v>7818</v>
      </c>
      <c r="C2221" t="s">
        <v>7786</v>
      </c>
      <c r="D2221">
        <v>2</v>
      </c>
      <c r="E2221" t="s">
        <v>7787</v>
      </c>
      <c r="F2221" t="s">
        <v>13</v>
      </c>
      <c r="G2221" t="s">
        <v>7788</v>
      </c>
      <c r="H2221" s="3" t="s">
        <v>7794</v>
      </c>
      <c r="I2221" t="s">
        <v>62</v>
      </c>
      <c r="J2221" t="s">
        <v>7795</v>
      </c>
    </row>
    <row r="2222" spans="1:10" ht="32" x14ac:dyDescent="0.2">
      <c r="A2222" t="s">
        <v>7791</v>
      </c>
      <c r="B2222" t="s">
        <v>7819</v>
      </c>
      <c r="C2222" t="s">
        <v>7820</v>
      </c>
      <c r="D2222">
        <v>4</v>
      </c>
      <c r="E2222" t="s">
        <v>7787</v>
      </c>
      <c r="F2222" t="s">
        <v>13</v>
      </c>
      <c r="G2222" t="s">
        <v>7788</v>
      </c>
      <c r="H2222" s="3" t="s">
        <v>7794</v>
      </c>
      <c r="I2222" t="s">
        <v>62</v>
      </c>
      <c r="J2222" t="s">
        <v>7795</v>
      </c>
    </row>
    <row r="2223" spans="1:10" ht="16" x14ac:dyDescent="0.2">
      <c r="A2223" t="s">
        <v>7821</v>
      </c>
      <c r="B2223" t="s">
        <v>7822</v>
      </c>
      <c r="C2223" t="s">
        <v>7823</v>
      </c>
      <c r="D2223">
        <v>2</v>
      </c>
      <c r="E2223" t="s">
        <v>7787</v>
      </c>
      <c r="F2223" t="s">
        <v>13</v>
      </c>
      <c r="G2223" t="s">
        <v>7788</v>
      </c>
      <c r="H2223" s="3" t="s">
        <v>7824</v>
      </c>
      <c r="I2223" t="s">
        <v>62</v>
      </c>
      <c r="J2223" t="s">
        <v>7825</v>
      </c>
    </row>
    <row r="2224" spans="1:10" ht="32" x14ac:dyDescent="0.2">
      <c r="A2224" t="s">
        <v>7791</v>
      </c>
      <c r="B2224" t="s">
        <v>7826</v>
      </c>
      <c r="C2224" t="s">
        <v>7827</v>
      </c>
      <c r="D2224">
        <v>1</v>
      </c>
      <c r="E2224" t="s">
        <v>7787</v>
      </c>
      <c r="F2224" t="s">
        <v>13</v>
      </c>
      <c r="G2224" t="s">
        <v>7788</v>
      </c>
      <c r="H2224" s="3" t="s">
        <v>7794</v>
      </c>
      <c r="I2224" t="s">
        <v>62</v>
      </c>
      <c r="J2224" t="s">
        <v>7795</v>
      </c>
    </row>
    <row r="2225" spans="1:10" ht="16" x14ac:dyDescent="0.2">
      <c r="A2225" t="s">
        <v>7798</v>
      </c>
      <c r="B2225" t="s">
        <v>7828</v>
      </c>
      <c r="C2225" t="s">
        <v>7829</v>
      </c>
      <c r="D2225">
        <v>4</v>
      </c>
      <c r="E2225" t="s">
        <v>7787</v>
      </c>
      <c r="F2225" t="s">
        <v>13</v>
      </c>
      <c r="G2225" t="s">
        <v>7788</v>
      </c>
      <c r="H2225" s="3" t="s">
        <v>7801</v>
      </c>
      <c r="I2225" t="s">
        <v>62</v>
      </c>
      <c r="J2225" t="s">
        <v>7802</v>
      </c>
    </row>
    <row r="2226" spans="1:10" ht="16" x14ac:dyDescent="0.2">
      <c r="A2226" t="s">
        <v>7798</v>
      </c>
      <c r="B2226" t="s">
        <v>7830</v>
      </c>
      <c r="C2226" t="s">
        <v>7831</v>
      </c>
      <c r="D2226">
        <v>2</v>
      </c>
      <c r="E2226" t="s">
        <v>7787</v>
      </c>
      <c r="F2226" t="s">
        <v>13</v>
      </c>
      <c r="G2226" t="s">
        <v>7788</v>
      </c>
      <c r="H2226" s="3" t="s">
        <v>7801</v>
      </c>
      <c r="I2226" t="s">
        <v>62</v>
      </c>
      <c r="J2226" t="s">
        <v>7802</v>
      </c>
    </row>
    <row r="2227" spans="1:10" ht="32" x14ac:dyDescent="0.2">
      <c r="A2227" t="s">
        <v>7832</v>
      </c>
      <c r="B2227" t="s">
        <v>7785</v>
      </c>
      <c r="C2227" t="s">
        <v>7786</v>
      </c>
      <c r="D2227">
        <v>2</v>
      </c>
      <c r="E2227" t="s">
        <v>7787</v>
      </c>
      <c r="F2227" t="s">
        <v>13</v>
      </c>
      <c r="G2227" t="s">
        <v>7788</v>
      </c>
      <c r="H2227" s="3" t="s">
        <v>7833</v>
      </c>
      <c r="I2227" t="s">
        <v>62</v>
      </c>
      <c r="J2227" t="s">
        <v>7834</v>
      </c>
    </row>
    <row r="2228" spans="1:10" ht="32" x14ac:dyDescent="0.2">
      <c r="A2228" t="s">
        <v>7791</v>
      </c>
      <c r="B2228" t="s">
        <v>7835</v>
      </c>
      <c r="C2228" t="s">
        <v>7836</v>
      </c>
      <c r="D2228">
        <v>3</v>
      </c>
      <c r="E2228" t="s">
        <v>7787</v>
      </c>
      <c r="F2228" t="s">
        <v>13</v>
      </c>
      <c r="G2228" t="s">
        <v>7788</v>
      </c>
      <c r="H2228" s="3" t="s">
        <v>7794</v>
      </c>
      <c r="I2228" t="s">
        <v>62</v>
      </c>
      <c r="J2228" t="s">
        <v>7795</v>
      </c>
    </row>
    <row r="2229" spans="1:10" ht="16" x14ac:dyDescent="0.2">
      <c r="A2229" t="s">
        <v>7798</v>
      </c>
      <c r="B2229" t="s">
        <v>7837</v>
      </c>
      <c r="C2229" t="s">
        <v>7838</v>
      </c>
      <c r="D2229">
        <v>3</v>
      </c>
      <c r="E2229" t="s">
        <v>7787</v>
      </c>
      <c r="F2229" t="s">
        <v>13</v>
      </c>
      <c r="G2229" t="s">
        <v>7788</v>
      </c>
      <c r="H2229" s="3" t="s">
        <v>7801</v>
      </c>
      <c r="I2229" t="s">
        <v>62</v>
      </c>
      <c r="J2229" t="s">
        <v>7802</v>
      </c>
    </row>
    <row r="2230" spans="1:10" ht="16" x14ac:dyDescent="0.2">
      <c r="A2230" t="s">
        <v>7839</v>
      </c>
      <c r="B2230" t="s">
        <v>7840</v>
      </c>
      <c r="C2230" t="s">
        <v>7841</v>
      </c>
      <c r="D2230">
        <v>2</v>
      </c>
      <c r="E2230" t="s">
        <v>13</v>
      </c>
      <c r="F2230" t="s">
        <v>13</v>
      </c>
      <c r="G2230" t="s">
        <v>7842</v>
      </c>
      <c r="H2230" s="3" t="s">
        <v>7843</v>
      </c>
      <c r="I2230" t="s">
        <v>62</v>
      </c>
      <c r="J2230" t="s">
        <v>7844</v>
      </c>
    </row>
    <row r="2231" spans="1:10" ht="16" x14ac:dyDescent="0.2">
      <c r="A2231" t="s">
        <v>7839</v>
      </c>
      <c r="B2231" t="s">
        <v>7845</v>
      </c>
      <c r="C2231" t="s">
        <v>7846</v>
      </c>
      <c r="D2231">
        <v>3</v>
      </c>
      <c r="E2231" t="s">
        <v>13</v>
      </c>
      <c r="F2231" t="s">
        <v>13</v>
      </c>
      <c r="G2231" t="s">
        <v>7842</v>
      </c>
      <c r="H2231" s="3" t="s">
        <v>7843</v>
      </c>
      <c r="I2231" t="s">
        <v>62</v>
      </c>
      <c r="J2231" t="s">
        <v>7844</v>
      </c>
    </row>
    <row r="2232" spans="1:10" ht="16" x14ac:dyDescent="0.2">
      <c r="A2232" t="s">
        <v>7847</v>
      </c>
      <c r="B2232" t="s">
        <v>7848</v>
      </c>
      <c r="C2232" t="s">
        <v>7849</v>
      </c>
      <c r="D2232">
        <v>4</v>
      </c>
      <c r="E2232" t="s">
        <v>7850</v>
      </c>
      <c r="F2232" t="s">
        <v>13</v>
      </c>
      <c r="G2232" t="s">
        <v>7851</v>
      </c>
      <c r="H2232" s="3" t="s">
        <v>7852</v>
      </c>
      <c r="I2232" t="s">
        <v>62</v>
      </c>
      <c r="J2232" t="s">
        <v>7853</v>
      </c>
    </row>
    <row r="2233" spans="1:10" ht="16" x14ac:dyDescent="0.2">
      <c r="A2233" t="s">
        <v>7847</v>
      </c>
      <c r="B2233" t="s">
        <v>7854</v>
      </c>
      <c r="C2233" t="s">
        <v>7855</v>
      </c>
      <c r="D2233">
        <v>8</v>
      </c>
      <c r="E2233" t="s">
        <v>7850</v>
      </c>
      <c r="F2233" t="s">
        <v>13</v>
      </c>
      <c r="G2233" t="s">
        <v>7851</v>
      </c>
      <c r="H2233" s="3" t="s">
        <v>7852</v>
      </c>
      <c r="I2233" t="s">
        <v>62</v>
      </c>
      <c r="J2233" t="s">
        <v>7853</v>
      </c>
    </row>
    <row r="2234" spans="1:10" ht="16" x14ac:dyDescent="0.2">
      <c r="A2234" t="s">
        <v>7856</v>
      </c>
      <c r="B2234" t="s">
        <v>7857</v>
      </c>
      <c r="C2234" t="s">
        <v>7858</v>
      </c>
      <c r="D2234">
        <v>1</v>
      </c>
      <c r="E2234" t="s">
        <v>7850</v>
      </c>
      <c r="F2234" t="s">
        <v>13</v>
      </c>
      <c r="G2234" t="s">
        <v>7851</v>
      </c>
      <c r="H2234" s="3" t="s">
        <v>7852</v>
      </c>
      <c r="I2234" t="s">
        <v>62</v>
      </c>
      <c r="J2234" t="s">
        <v>7859</v>
      </c>
    </row>
    <row r="2235" spans="1:10" ht="16" x14ac:dyDescent="0.2">
      <c r="A2235" t="s">
        <v>7847</v>
      </c>
      <c r="B2235" t="s">
        <v>7860</v>
      </c>
      <c r="C2235" t="s">
        <v>7861</v>
      </c>
      <c r="D2235">
        <v>5</v>
      </c>
      <c r="E2235" t="s">
        <v>7850</v>
      </c>
      <c r="F2235" t="s">
        <v>13</v>
      </c>
      <c r="G2235" t="s">
        <v>7851</v>
      </c>
      <c r="H2235" s="3" t="s">
        <v>7852</v>
      </c>
      <c r="I2235" t="s">
        <v>62</v>
      </c>
      <c r="J2235" t="s">
        <v>7853</v>
      </c>
    </row>
    <row r="2236" spans="1:10" ht="16" x14ac:dyDescent="0.2">
      <c r="A2236" t="s">
        <v>7862</v>
      </c>
      <c r="B2236" t="s">
        <v>7863</v>
      </c>
      <c r="C2236" t="s">
        <v>7864</v>
      </c>
      <c r="D2236">
        <v>1</v>
      </c>
      <c r="E2236" t="s">
        <v>7850</v>
      </c>
      <c r="F2236" t="s">
        <v>13</v>
      </c>
      <c r="G2236" t="s">
        <v>7851</v>
      </c>
      <c r="H2236" s="3" t="s">
        <v>7865</v>
      </c>
      <c r="I2236" t="s">
        <v>62</v>
      </c>
      <c r="J2236" t="s">
        <v>7866</v>
      </c>
    </row>
    <row r="2237" spans="1:10" ht="16" x14ac:dyDescent="0.2">
      <c r="A2237" t="s">
        <v>7867</v>
      </c>
      <c r="B2237" t="s">
        <v>7868</v>
      </c>
      <c r="C2237" t="s">
        <v>7869</v>
      </c>
      <c r="D2237">
        <v>3</v>
      </c>
      <c r="E2237" t="s">
        <v>13</v>
      </c>
      <c r="F2237" t="s">
        <v>13</v>
      </c>
      <c r="G2237" t="s">
        <v>7870</v>
      </c>
      <c r="H2237" s="3" t="s">
        <v>7871</v>
      </c>
      <c r="I2237" t="s">
        <v>7872</v>
      </c>
      <c r="J2237" t="s">
        <v>7873</v>
      </c>
    </row>
    <row r="2238" spans="1:10" ht="16" x14ac:dyDescent="0.2">
      <c r="A2238" t="s">
        <v>7874</v>
      </c>
      <c r="B2238" t="s">
        <v>7868</v>
      </c>
      <c r="C2238" t="s">
        <v>7869</v>
      </c>
      <c r="D2238">
        <v>3</v>
      </c>
      <c r="E2238" t="s">
        <v>13</v>
      </c>
      <c r="F2238" t="s">
        <v>13</v>
      </c>
      <c r="G2238" t="s">
        <v>7870</v>
      </c>
      <c r="H2238" s="3" t="s">
        <v>7875</v>
      </c>
      <c r="I2238" t="s">
        <v>7872</v>
      </c>
      <c r="J2238" t="s">
        <v>7876</v>
      </c>
    </row>
    <row r="2239" spans="1:10" ht="16" x14ac:dyDescent="0.2">
      <c r="A2239" t="s">
        <v>7877</v>
      </c>
      <c r="B2239" t="s">
        <v>7878</v>
      </c>
      <c r="C2239" t="s">
        <v>7879</v>
      </c>
      <c r="D2239">
        <v>4</v>
      </c>
      <c r="E2239" t="s">
        <v>13</v>
      </c>
      <c r="F2239" t="s">
        <v>13</v>
      </c>
      <c r="G2239" t="s">
        <v>7880</v>
      </c>
      <c r="H2239" s="3" t="s">
        <v>7881</v>
      </c>
      <c r="I2239" t="s">
        <v>2961</v>
      </c>
      <c r="J2239" t="s">
        <v>7882</v>
      </c>
    </row>
    <row r="2240" spans="1:10" ht="16" x14ac:dyDescent="0.2">
      <c r="A2240" t="s">
        <v>7877</v>
      </c>
      <c r="B2240" t="s">
        <v>7883</v>
      </c>
      <c r="C2240" t="s">
        <v>7884</v>
      </c>
      <c r="D2240">
        <v>1</v>
      </c>
      <c r="E2240" t="s">
        <v>13</v>
      </c>
      <c r="F2240" t="s">
        <v>13</v>
      </c>
      <c r="G2240" t="s">
        <v>7880</v>
      </c>
      <c r="H2240" s="3" t="s">
        <v>7881</v>
      </c>
      <c r="I2240" t="s">
        <v>2961</v>
      </c>
      <c r="J2240" t="s">
        <v>7882</v>
      </c>
    </row>
    <row r="2241" spans="1:10" ht="32" x14ac:dyDescent="0.2">
      <c r="A2241" t="s">
        <v>7885</v>
      </c>
      <c r="B2241" t="s">
        <v>7883</v>
      </c>
      <c r="C2241" t="s">
        <v>7884</v>
      </c>
      <c r="D2241">
        <v>1</v>
      </c>
      <c r="E2241" t="s">
        <v>13</v>
      </c>
      <c r="F2241" t="s">
        <v>13</v>
      </c>
      <c r="G2241" t="s">
        <v>7886</v>
      </c>
      <c r="H2241" s="3" t="s">
        <v>7887</v>
      </c>
      <c r="I2241" t="s">
        <v>7603</v>
      </c>
      <c r="J2241" t="s">
        <v>7888</v>
      </c>
    </row>
    <row r="2242" spans="1:10" ht="16" x14ac:dyDescent="0.2">
      <c r="A2242" t="s">
        <v>7889</v>
      </c>
      <c r="B2242" t="s">
        <v>7890</v>
      </c>
      <c r="C2242" t="s">
        <v>7891</v>
      </c>
      <c r="D2242">
        <v>2</v>
      </c>
      <c r="E2242" t="s">
        <v>13</v>
      </c>
      <c r="F2242" t="s">
        <v>13</v>
      </c>
      <c r="G2242" t="s">
        <v>7892</v>
      </c>
      <c r="H2242" s="3" t="s">
        <v>7893</v>
      </c>
      <c r="I2242" t="s">
        <v>1033</v>
      </c>
      <c r="J2242" t="s">
        <v>7894</v>
      </c>
    </row>
    <row r="2243" spans="1:10" ht="16" x14ac:dyDescent="0.2">
      <c r="A2243" t="s">
        <v>7895</v>
      </c>
      <c r="B2243" t="s">
        <v>7896</v>
      </c>
      <c r="C2243" t="s">
        <v>7897</v>
      </c>
      <c r="D2243">
        <v>1</v>
      </c>
      <c r="E2243" t="s">
        <v>13</v>
      </c>
      <c r="F2243" t="s">
        <v>13</v>
      </c>
      <c r="G2243" t="s">
        <v>7898</v>
      </c>
      <c r="H2243" s="3" t="s">
        <v>7899</v>
      </c>
      <c r="I2243" t="s">
        <v>1725</v>
      </c>
      <c r="J2243" t="s">
        <v>7900</v>
      </c>
    </row>
    <row r="2244" spans="1:10" ht="16" x14ac:dyDescent="0.2">
      <c r="A2244" t="s">
        <v>7901</v>
      </c>
      <c r="B2244" t="s">
        <v>7902</v>
      </c>
      <c r="C2244" t="s">
        <v>7903</v>
      </c>
      <c r="D2244">
        <v>4</v>
      </c>
      <c r="E2244" t="s">
        <v>13</v>
      </c>
      <c r="F2244" t="s">
        <v>13</v>
      </c>
      <c r="G2244" t="s">
        <v>7904</v>
      </c>
      <c r="H2244" s="3" t="s">
        <v>7905</v>
      </c>
      <c r="I2244" t="s">
        <v>1489</v>
      </c>
      <c r="J2244" t="s">
        <v>7906</v>
      </c>
    </row>
    <row r="2245" spans="1:10" ht="16" x14ac:dyDescent="0.2">
      <c r="A2245" t="s">
        <v>7901</v>
      </c>
      <c r="B2245" t="s">
        <v>7907</v>
      </c>
      <c r="C2245" t="s">
        <v>7908</v>
      </c>
      <c r="D2245">
        <v>2</v>
      </c>
      <c r="E2245" t="s">
        <v>13</v>
      </c>
      <c r="F2245" t="s">
        <v>13</v>
      </c>
      <c r="G2245" t="s">
        <v>7904</v>
      </c>
      <c r="H2245" s="3" t="s">
        <v>7905</v>
      </c>
      <c r="I2245" t="s">
        <v>1489</v>
      </c>
      <c r="J2245" t="s">
        <v>7906</v>
      </c>
    </row>
    <row r="2246" spans="1:10" ht="16" x14ac:dyDescent="0.2">
      <c r="A2246" t="s">
        <v>7909</v>
      </c>
      <c r="B2246" t="s">
        <v>7910</v>
      </c>
      <c r="C2246" t="s">
        <v>7911</v>
      </c>
      <c r="D2246">
        <v>4</v>
      </c>
      <c r="E2246" t="s">
        <v>13</v>
      </c>
      <c r="F2246" t="s">
        <v>13</v>
      </c>
      <c r="G2246" t="s">
        <v>7912</v>
      </c>
      <c r="H2246" s="3" t="s">
        <v>7913</v>
      </c>
      <c r="I2246" t="s">
        <v>1489</v>
      </c>
      <c r="J2246" t="s">
        <v>7914</v>
      </c>
    </row>
    <row r="2247" spans="1:10" ht="16" x14ac:dyDescent="0.2">
      <c r="A2247" t="s">
        <v>7915</v>
      </c>
      <c r="B2247" t="s">
        <v>7916</v>
      </c>
      <c r="C2247" t="s">
        <v>7917</v>
      </c>
      <c r="D2247">
        <v>2</v>
      </c>
      <c r="E2247" t="s">
        <v>13</v>
      </c>
      <c r="F2247" t="s">
        <v>13</v>
      </c>
      <c r="G2247" t="s">
        <v>7918</v>
      </c>
      <c r="H2247" s="3" t="s">
        <v>7913</v>
      </c>
      <c r="I2247" t="s">
        <v>1489</v>
      </c>
      <c r="J2247" t="s">
        <v>7919</v>
      </c>
    </row>
    <row r="2248" spans="1:10" ht="16" x14ac:dyDescent="0.2">
      <c r="A2248" t="s">
        <v>7920</v>
      </c>
      <c r="B2248" t="s">
        <v>7921</v>
      </c>
      <c r="C2248" t="s">
        <v>7922</v>
      </c>
      <c r="D2248">
        <v>3</v>
      </c>
      <c r="E2248" t="s">
        <v>13</v>
      </c>
      <c r="F2248" t="s">
        <v>13</v>
      </c>
      <c r="G2248" t="s">
        <v>7923</v>
      </c>
      <c r="H2248" s="3" t="s">
        <v>7913</v>
      </c>
      <c r="I2248" t="s">
        <v>1489</v>
      </c>
      <c r="J2248" t="s">
        <v>7924</v>
      </c>
    </row>
    <row r="2249" spans="1:10" ht="16" x14ac:dyDescent="0.2">
      <c r="A2249" t="s">
        <v>7925</v>
      </c>
      <c r="B2249" t="s">
        <v>7926</v>
      </c>
      <c r="C2249" t="s">
        <v>7927</v>
      </c>
      <c r="D2249">
        <v>2</v>
      </c>
      <c r="E2249" t="s">
        <v>13</v>
      </c>
      <c r="F2249" t="s">
        <v>13</v>
      </c>
      <c r="G2249" t="s">
        <v>7928</v>
      </c>
      <c r="H2249" s="3" t="s">
        <v>7913</v>
      </c>
      <c r="I2249" t="s">
        <v>1489</v>
      </c>
      <c r="J2249" t="s">
        <v>7929</v>
      </c>
    </row>
    <row r="2250" spans="1:10" ht="16" x14ac:dyDescent="0.2">
      <c r="A2250" t="s">
        <v>7909</v>
      </c>
      <c r="B2250" t="s">
        <v>7930</v>
      </c>
      <c r="C2250" t="s">
        <v>7931</v>
      </c>
      <c r="D2250">
        <v>2</v>
      </c>
      <c r="E2250" t="s">
        <v>13</v>
      </c>
      <c r="F2250" t="s">
        <v>13</v>
      </c>
      <c r="G2250" t="s">
        <v>7932</v>
      </c>
      <c r="H2250" s="3" t="s">
        <v>7913</v>
      </c>
      <c r="I2250" t="s">
        <v>1489</v>
      </c>
      <c r="J2250" t="s">
        <v>7914</v>
      </c>
    </row>
    <row r="2251" spans="1:10" ht="16" x14ac:dyDescent="0.2">
      <c r="A2251" t="s">
        <v>7915</v>
      </c>
      <c r="B2251" t="s">
        <v>7933</v>
      </c>
      <c r="C2251" t="s">
        <v>7934</v>
      </c>
      <c r="D2251">
        <v>1</v>
      </c>
      <c r="E2251" t="s">
        <v>13</v>
      </c>
      <c r="F2251" t="s">
        <v>13</v>
      </c>
      <c r="G2251" t="s">
        <v>7935</v>
      </c>
      <c r="H2251" s="3" t="s">
        <v>7913</v>
      </c>
      <c r="I2251" t="s">
        <v>1489</v>
      </c>
      <c r="J2251" t="s">
        <v>7919</v>
      </c>
    </row>
    <row r="2252" spans="1:10" ht="16" x14ac:dyDescent="0.2">
      <c r="A2252" t="s">
        <v>7936</v>
      </c>
      <c r="B2252" t="s">
        <v>7937</v>
      </c>
      <c r="C2252" t="s">
        <v>7938</v>
      </c>
      <c r="D2252">
        <v>1</v>
      </c>
      <c r="E2252" t="s">
        <v>13</v>
      </c>
      <c r="F2252" t="s">
        <v>13</v>
      </c>
      <c r="G2252" t="s">
        <v>7939</v>
      </c>
      <c r="H2252" s="3" t="s">
        <v>7940</v>
      </c>
      <c r="I2252" t="s">
        <v>1725</v>
      </c>
      <c r="J2252" t="s">
        <v>7941</v>
      </c>
    </row>
    <row r="2253" spans="1:10" ht="16" x14ac:dyDescent="0.2">
      <c r="A2253" t="s">
        <v>7942</v>
      </c>
      <c r="B2253" t="s">
        <v>7943</v>
      </c>
      <c r="C2253" t="s">
        <v>7944</v>
      </c>
      <c r="D2253">
        <v>2</v>
      </c>
      <c r="E2253" t="s">
        <v>13</v>
      </c>
      <c r="F2253" t="s">
        <v>13</v>
      </c>
      <c r="G2253" t="s">
        <v>7945</v>
      </c>
      <c r="H2253" s="3" t="s">
        <v>7946</v>
      </c>
      <c r="I2253" t="s">
        <v>215</v>
      </c>
      <c r="J2253" t="s">
        <v>7947</v>
      </c>
    </row>
    <row r="2254" spans="1:10" ht="16" x14ac:dyDescent="0.2">
      <c r="A2254" t="s">
        <v>7942</v>
      </c>
      <c r="B2254" t="s">
        <v>7948</v>
      </c>
      <c r="C2254" t="s">
        <v>7949</v>
      </c>
      <c r="D2254">
        <v>3</v>
      </c>
      <c r="E2254" t="s">
        <v>13</v>
      </c>
      <c r="F2254" t="s">
        <v>13</v>
      </c>
      <c r="G2254" t="s">
        <v>7945</v>
      </c>
      <c r="H2254" s="3" t="s">
        <v>7946</v>
      </c>
      <c r="I2254" t="s">
        <v>215</v>
      </c>
      <c r="J2254" t="s">
        <v>7947</v>
      </c>
    </row>
    <row r="2255" spans="1:10" ht="16" x14ac:dyDescent="0.2">
      <c r="A2255" t="s">
        <v>7950</v>
      </c>
      <c r="B2255" t="s">
        <v>7951</v>
      </c>
      <c r="C2255" t="s">
        <v>7952</v>
      </c>
      <c r="D2255">
        <v>1</v>
      </c>
      <c r="E2255" t="s">
        <v>13</v>
      </c>
      <c r="F2255" t="s">
        <v>13</v>
      </c>
      <c r="G2255" t="s">
        <v>7945</v>
      </c>
      <c r="H2255" s="3" t="s">
        <v>7953</v>
      </c>
      <c r="I2255" t="s">
        <v>215</v>
      </c>
      <c r="J2255" t="s">
        <v>7954</v>
      </c>
    </row>
    <row r="2256" spans="1:10" ht="16" x14ac:dyDescent="0.2">
      <c r="A2256" t="s">
        <v>7950</v>
      </c>
      <c r="B2256" t="s">
        <v>7955</v>
      </c>
      <c r="C2256" t="s">
        <v>7956</v>
      </c>
      <c r="D2256">
        <v>3</v>
      </c>
      <c r="E2256" t="s">
        <v>13</v>
      </c>
      <c r="F2256" t="s">
        <v>13</v>
      </c>
      <c r="G2256" t="s">
        <v>7945</v>
      </c>
      <c r="H2256" s="3" t="s">
        <v>7953</v>
      </c>
      <c r="I2256" t="s">
        <v>215</v>
      </c>
      <c r="J2256" t="s">
        <v>7954</v>
      </c>
    </row>
    <row r="2257" spans="1:10" ht="16" x14ac:dyDescent="0.2">
      <c r="A2257" t="s">
        <v>7942</v>
      </c>
      <c r="B2257" t="s">
        <v>7957</v>
      </c>
      <c r="C2257" t="s">
        <v>7958</v>
      </c>
      <c r="D2257">
        <v>4</v>
      </c>
      <c r="E2257" t="s">
        <v>13</v>
      </c>
      <c r="F2257" t="s">
        <v>13</v>
      </c>
      <c r="G2257" t="s">
        <v>7945</v>
      </c>
      <c r="H2257" s="3" t="s">
        <v>7946</v>
      </c>
      <c r="I2257" t="s">
        <v>215</v>
      </c>
      <c r="J2257" t="s">
        <v>7947</v>
      </c>
    </row>
    <row r="2258" spans="1:10" ht="16" x14ac:dyDescent="0.2">
      <c r="A2258" t="s">
        <v>7950</v>
      </c>
      <c r="B2258" t="s">
        <v>7959</v>
      </c>
      <c r="C2258" t="s">
        <v>7960</v>
      </c>
      <c r="D2258">
        <v>2</v>
      </c>
      <c r="E2258" t="s">
        <v>13</v>
      </c>
      <c r="F2258" t="s">
        <v>13</v>
      </c>
      <c r="G2258" t="s">
        <v>7945</v>
      </c>
      <c r="H2258" s="3" t="s">
        <v>7953</v>
      </c>
      <c r="I2258" t="s">
        <v>215</v>
      </c>
      <c r="J2258" t="s">
        <v>7954</v>
      </c>
    </row>
    <row r="2259" spans="1:10" ht="32" x14ac:dyDescent="0.2">
      <c r="A2259" t="s">
        <v>7942</v>
      </c>
      <c r="B2259" t="s">
        <v>7961</v>
      </c>
      <c r="C2259" t="s">
        <v>7962</v>
      </c>
      <c r="D2259">
        <v>1</v>
      </c>
      <c r="E2259" t="s">
        <v>13</v>
      </c>
      <c r="F2259" t="s">
        <v>13</v>
      </c>
      <c r="G2259" t="s">
        <v>7945</v>
      </c>
      <c r="H2259" s="3" t="s">
        <v>7963</v>
      </c>
      <c r="I2259" t="s">
        <v>215</v>
      </c>
      <c r="J2259" t="s">
        <v>7947</v>
      </c>
    </row>
    <row r="2260" spans="1:10" ht="16" x14ac:dyDescent="0.2">
      <c r="A2260" t="s">
        <v>7964</v>
      </c>
      <c r="B2260" t="s">
        <v>7965</v>
      </c>
      <c r="C2260" t="s">
        <v>7966</v>
      </c>
      <c r="D2260">
        <v>9</v>
      </c>
      <c r="E2260" t="s">
        <v>13</v>
      </c>
      <c r="F2260" t="s">
        <v>13</v>
      </c>
      <c r="G2260" t="s">
        <v>7967</v>
      </c>
      <c r="H2260" s="3" t="s">
        <v>7968</v>
      </c>
      <c r="I2260" t="s">
        <v>215</v>
      </c>
      <c r="J2260" t="s">
        <v>7969</v>
      </c>
    </row>
    <row r="2261" spans="1:10" ht="16" x14ac:dyDescent="0.2">
      <c r="A2261" t="s">
        <v>7964</v>
      </c>
      <c r="B2261" t="s">
        <v>7970</v>
      </c>
      <c r="C2261" t="s">
        <v>7971</v>
      </c>
      <c r="D2261">
        <v>7</v>
      </c>
      <c r="E2261" t="s">
        <v>13</v>
      </c>
      <c r="F2261" t="s">
        <v>13</v>
      </c>
      <c r="G2261" t="s">
        <v>7967</v>
      </c>
      <c r="H2261" s="3" t="s">
        <v>7972</v>
      </c>
      <c r="I2261" t="s">
        <v>215</v>
      </c>
      <c r="J2261" t="s">
        <v>7969</v>
      </c>
    </row>
    <row r="2262" spans="1:10" ht="16" x14ac:dyDescent="0.2">
      <c r="A2262" t="s">
        <v>7964</v>
      </c>
      <c r="B2262" t="s">
        <v>7973</v>
      </c>
      <c r="C2262" t="s">
        <v>7974</v>
      </c>
      <c r="D2262">
        <v>3</v>
      </c>
      <c r="E2262" t="s">
        <v>13</v>
      </c>
      <c r="F2262" t="s">
        <v>13</v>
      </c>
      <c r="G2262" t="s">
        <v>7967</v>
      </c>
      <c r="H2262" s="3" t="s">
        <v>7975</v>
      </c>
      <c r="I2262" t="s">
        <v>215</v>
      </c>
      <c r="J2262" t="s">
        <v>7969</v>
      </c>
    </row>
    <row r="2263" spans="1:10" ht="16" x14ac:dyDescent="0.2">
      <c r="A2263" t="s">
        <v>7964</v>
      </c>
      <c r="B2263" t="s">
        <v>7976</v>
      </c>
      <c r="C2263" t="s">
        <v>7977</v>
      </c>
      <c r="D2263">
        <v>5</v>
      </c>
      <c r="E2263" t="s">
        <v>13</v>
      </c>
      <c r="F2263" t="s">
        <v>13</v>
      </c>
      <c r="G2263" t="s">
        <v>7967</v>
      </c>
      <c r="H2263" s="3" t="s">
        <v>7975</v>
      </c>
      <c r="I2263" t="s">
        <v>215</v>
      </c>
      <c r="J2263" t="s">
        <v>7969</v>
      </c>
    </row>
    <row r="2264" spans="1:10" ht="16" x14ac:dyDescent="0.2">
      <c r="A2264" t="s">
        <v>7964</v>
      </c>
      <c r="B2264" t="s">
        <v>7978</v>
      </c>
      <c r="C2264" t="s">
        <v>7979</v>
      </c>
      <c r="D2264">
        <v>1</v>
      </c>
      <c r="E2264" t="s">
        <v>13</v>
      </c>
      <c r="F2264" t="s">
        <v>13</v>
      </c>
      <c r="G2264" t="s">
        <v>7967</v>
      </c>
      <c r="H2264" s="3" t="s">
        <v>7975</v>
      </c>
      <c r="I2264" t="s">
        <v>215</v>
      </c>
      <c r="J2264" t="s">
        <v>7969</v>
      </c>
    </row>
    <row r="2265" spans="1:10" ht="16" x14ac:dyDescent="0.2">
      <c r="A2265" t="s">
        <v>7964</v>
      </c>
      <c r="B2265" t="s">
        <v>7980</v>
      </c>
      <c r="C2265" t="s">
        <v>7981</v>
      </c>
      <c r="D2265">
        <v>8</v>
      </c>
      <c r="E2265" t="s">
        <v>13</v>
      </c>
      <c r="F2265" t="s">
        <v>13</v>
      </c>
      <c r="G2265" t="s">
        <v>7967</v>
      </c>
      <c r="H2265" s="3" t="s">
        <v>7972</v>
      </c>
      <c r="I2265" t="s">
        <v>215</v>
      </c>
      <c r="J2265" t="s">
        <v>7969</v>
      </c>
    </row>
    <row r="2266" spans="1:10" ht="16" x14ac:dyDescent="0.2">
      <c r="A2266" t="s">
        <v>7964</v>
      </c>
      <c r="B2266" t="s">
        <v>7982</v>
      </c>
      <c r="C2266" t="s">
        <v>7983</v>
      </c>
      <c r="D2266">
        <v>4</v>
      </c>
      <c r="E2266" t="s">
        <v>13</v>
      </c>
      <c r="F2266" t="s">
        <v>13</v>
      </c>
      <c r="G2266" t="s">
        <v>7967</v>
      </c>
      <c r="H2266" s="3" t="s">
        <v>7975</v>
      </c>
      <c r="I2266" t="s">
        <v>215</v>
      </c>
      <c r="J2266" t="s">
        <v>7969</v>
      </c>
    </row>
    <row r="2267" spans="1:10" ht="16" x14ac:dyDescent="0.2">
      <c r="A2267" t="s">
        <v>7964</v>
      </c>
      <c r="B2267" t="s">
        <v>7984</v>
      </c>
      <c r="C2267" t="s">
        <v>7985</v>
      </c>
      <c r="D2267">
        <v>6</v>
      </c>
      <c r="E2267" t="s">
        <v>13</v>
      </c>
      <c r="F2267" t="s">
        <v>13</v>
      </c>
      <c r="G2267" t="s">
        <v>7967</v>
      </c>
      <c r="H2267" s="3" t="s">
        <v>7975</v>
      </c>
      <c r="I2267" t="s">
        <v>215</v>
      </c>
      <c r="J2267" t="s">
        <v>7969</v>
      </c>
    </row>
    <row r="2268" spans="1:10" ht="16" x14ac:dyDescent="0.2">
      <c r="A2268" t="s">
        <v>7964</v>
      </c>
      <c r="B2268" t="s">
        <v>7986</v>
      </c>
      <c r="C2268" t="s">
        <v>7987</v>
      </c>
      <c r="D2268">
        <v>2</v>
      </c>
      <c r="E2268" t="s">
        <v>13</v>
      </c>
      <c r="F2268" t="s">
        <v>13</v>
      </c>
      <c r="G2268" t="s">
        <v>7967</v>
      </c>
      <c r="H2268" s="3" t="s">
        <v>7975</v>
      </c>
      <c r="I2268" t="s">
        <v>215</v>
      </c>
      <c r="J2268" t="s">
        <v>7969</v>
      </c>
    </row>
    <row r="2269" spans="1:10" ht="16" x14ac:dyDescent="0.2">
      <c r="A2269" t="s">
        <v>7988</v>
      </c>
      <c r="B2269" t="s">
        <v>7989</v>
      </c>
      <c r="C2269" t="s">
        <v>7990</v>
      </c>
      <c r="D2269">
        <v>5</v>
      </c>
      <c r="E2269" t="s">
        <v>13</v>
      </c>
      <c r="F2269" t="s">
        <v>13</v>
      </c>
      <c r="G2269" t="s">
        <v>7991</v>
      </c>
      <c r="H2269" s="3" t="s">
        <v>7992</v>
      </c>
      <c r="I2269" t="s">
        <v>62</v>
      </c>
      <c r="J2269" t="s">
        <v>7993</v>
      </c>
    </row>
    <row r="2270" spans="1:10" ht="16" x14ac:dyDescent="0.2">
      <c r="A2270" t="s">
        <v>7988</v>
      </c>
      <c r="B2270" t="s">
        <v>7994</v>
      </c>
      <c r="C2270" t="s">
        <v>7995</v>
      </c>
      <c r="D2270">
        <v>6</v>
      </c>
      <c r="E2270" t="s">
        <v>13</v>
      </c>
      <c r="F2270" t="s">
        <v>13</v>
      </c>
      <c r="G2270" t="s">
        <v>7996</v>
      </c>
      <c r="H2270" s="3" t="s">
        <v>7997</v>
      </c>
      <c r="I2270" t="s">
        <v>62</v>
      </c>
      <c r="J2270" t="s">
        <v>7993</v>
      </c>
    </row>
    <row r="2271" spans="1:10" ht="16" x14ac:dyDescent="0.2">
      <c r="A2271" t="s">
        <v>7988</v>
      </c>
      <c r="B2271" t="s">
        <v>7998</v>
      </c>
      <c r="C2271" t="s">
        <v>7999</v>
      </c>
      <c r="D2271">
        <v>1</v>
      </c>
      <c r="E2271" t="s">
        <v>13</v>
      </c>
      <c r="F2271" t="s">
        <v>13</v>
      </c>
      <c r="G2271" t="s">
        <v>8000</v>
      </c>
      <c r="H2271" s="3" t="s">
        <v>7997</v>
      </c>
      <c r="I2271" t="s">
        <v>62</v>
      </c>
      <c r="J2271" t="s">
        <v>7993</v>
      </c>
    </row>
    <row r="2272" spans="1:10" ht="16" x14ac:dyDescent="0.2">
      <c r="A2272" t="s">
        <v>4610</v>
      </c>
      <c r="B2272" t="s">
        <v>8001</v>
      </c>
      <c r="C2272" t="s">
        <v>8002</v>
      </c>
      <c r="D2272">
        <v>4</v>
      </c>
      <c r="E2272" t="s">
        <v>13</v>
      </c>
      <c r="F2272" t="s">
        <v>13</v>
      </c>
      <c r="G2272" t="s">
        <v>8003</v>
      </c>
      <c r="H2272" s="3" t="s">
        <v>8004</v>
      </c>
      <c r="I2272" t="s">
        <v>3711</v>
      </c>
      <c r="J2272" t="s">
        <v>4615</v>
      </c>
    </row>
    <row r="2273" spans="1:10" ht="16" x14ac:dyDescent="0.2">
      <c r="A2273" t="s">
        <v>8005</v>
      </c>
      <c r="B2273" t="s">
        <v>8006</v>
      </c>
      <c r="C2273" t="s">
        <v>8007</v>
      </c>
      <c r="D2273">
        <v>1</v>
      </c>
      <c r="E2273" t="s">
        <v>13</v>
      </c>
      <c r="F2273" t="s">
        <v>13</v>
      </c>
      <c r="G2273" t="s">
        <v>8008</v>
      </c>
      <c r="H2273" s="3" t="s">
        <v>8009</v>
      </c>
      <c r="I2273" t="s">
        <v>215</v>
      </c>
      <c r="J2273" t="s">
        <v>8010</v>
      </c>
    </row>
    <row r="2274" spans="1:10" ht="16" x14ac:dyDescent="0.2">
      <c r="A2274" t="s">
        <v>8005</v>
      </c>
      <c r="B2274" t="s">
        <v>8011</v>
      </c>
      <c r="C2274" t="s">
        <v>8012</v>
      </c>
      <c r="D2274">
        <v>2</v>
      </c>
      <c r="E2274" t="s">
        <v>13</v>
      </c>
      <c r="F2274" t="s">
        <v>13</v>
      </c>
      <c r="G2274" t="s">
        <v>8008</v>
      </c>
      <c r="H2274" s="3" t="s">
        <v>8009</v>
      </c>
      <c r="I2274" t="s">
        <v>215</v>
      </c>
      <c r="J2274" t="s">
        <v>8010</v>
      </c>
    </row>
    <row r="2275" spans="1:10" ht="16" x14ac:dyDescent="0.2">
      <c r="A2275" t="s">
        <v>8013</v>
      </c>
      <c r="B2275" t="s">
        <v>8014</v>
      </c>
      <c r="C2275" t="s">
        <v>8015</v>
      </c>
      <c r="D2275">
        <v>4</v>
      </c>
      <c r="E2275" t="s">
        <v>13</v>
      </c>
      <c r="F2275" t="s">
        <v>13</v>
      </c>
      <c r="G2275" t="s">
        <v>8016</v>
      </c>
      <c r="H2275" s="3" t="s">
        <v>8017</v>
      </c>
      <c r="I2275" t="s">
        <v>547</v>
      </c>
      <c r="J2275" t="s">
        <v>8018</v>
      </c>
    </row>
    <row r="2276" spans="1:10" ht="16" x14ac:dyDescent="0.2">
      <c r="A2276" t="s">
        <v>8019</v>
      </c>
      <c r="B2276" t="s">
        <v>8020</v>
      </c>
      <c r="C2276" t="s">
        <v>8021</v>
      </c>
      <c r="D2276">
        <v>1</v>
      </c>
      <c r="E2276" t="s">
        <v>13</v>
      </c>
      <c r="F2276" t="s">
        <v>13</v>
      </c>
      <c r="G2276" t="s">
        <v>8022</v>
      </c>
      <c r="H2276" s="3" t="s">
        <v>8023</v>
      </c>
      <c r="I2276" t="s">
        <v>62</v>
      </c>
      <c r="J2276" t="s">
        <v>8024</v>
      </c>
    </row>
    <row r="2277" spans="1:10" ht="16" x14ac:dyDescent="0.2">
      <c r="A2277" t="s">
        <v>8025</v>
      </c>
      <c r="B2277" t="s">
        <v>8026</v>
      </c>
      <c r="C2277" t="s">
        <v>8027</v>
      </c>
      <c r="D2277">
        <v>4</v>
      </c>
      <c r="E2277" t="s">
        <v>13</v>
      </c>
      <c r="F2277" t="s">
        <v>13</v>
      </c>
      <c r="G2277" t="s">
        <v>8028</v>
      </c>
      <c r="H2277" s="3" t="s">
        <v>8029</v>
      </c>
      <c r="I2277" t="s">
        <v>215</v>
      </c>
      <c r="J2277" t="s">
        <v>8030</v>
      </c>
    </row>
    <row r="2278" spans="1:10" ht="16" x14ac:dyDescent="0.2">
      <c r="A2278" t="s">
        <v>8031</v>
      </c>
      <c r="B2278" t="s">
        <v>8032</v>
      </c>
      <c r="C2278" t="s">
        <v>8033</v>
      </c>
      <c r="D2278">
        <v>1</v>
      </c>
      <c r="E2278" t="s">
        <v>1280</v>
      </c>
      <c r="F2278" t="s">
        <v>13</v>
      </c>
      <c r="G2278" t="s">
        <v>8034</v>
      </c>
      <c r="H2278" s="3" t="s">
        <v>8035</v>
      </c>
      <c r="I2278" t="s">
        <v>62</v>
      </c>
      <c r="J2278" t="s">
        <v>8036</v>
      </c>
    </row>
    <row r="2279" spans="1:10" ht="16" x14ac:dyDescent="0.2">
      <c r="A2279" t="s">
        <v>8037</v>
      </c>
      <c r="B2279" t="s">
        <v>8038</v>
      </c>
      <c r="C2279" t="s">
        <v>8039</v>
      </c>
      <c r="D2279">
        <v>4</v>
      </c>
      <c r="E2279">
        <f>452</f>
        <v>452</v>
      </c>
      <c r="F2279" t="s">
        <v>13</v>
      </c>
      <c r="G2279" t="s">
        <v>8040</v>
      </c>
      <c r="H2279" s="3" t="s">
        <v>8041</v>
      </c>
      <c r="I2279" t="s">
        <v>547</v>
      </c>
      <c r="J2279" t="s">
        <v>8042</v>
      </c>
    </row>
    <row r="2280" spans="1:10" ht="16" x14ac:dyDescent="0.2">
      <c r="A2280" t="s">
        <v>8043</v>
      </c>
      <c r="B2280" t="s">
        <v>8044</v>
      </c>
      <c r="C2280" t="s">
        <v>8045</v>
      </c>
      <c r="D2280">
        <v>4</v>
      </c>
      <c r="E2280">
        <f>452</f>
        <v>452</v>
      </c>
      <c r="F2280" t="s">
        <v>13</v>
      </c>
      <c r="G2280" t="s">
        <v>8040</v>
      </c>
      <c r="H2280" s="3" t="s">
        <v>8046</v>
      </c>
      <c r="I2280" t="s">
        <v>547</v>
      </c>
      <c r="J2280" t="s">
        <v>8047</v>
      </c>
    </row>
    <row r="2281" spans="1:10" ht="16" x14ac:dyDescent="0.2">
      <c r="A2281" t="s">
        <v>8048</v>
      </c>
      <c r="B2281" t="s">
        <v>8049</v>
      </c>
      <c r="C2281" t="s">
        <v>8050</v>
      </c>
      <c r="D2281">
        <v>3</v>
      </c>
      <c r="E2281">
        <f>452</f>
        <v>452</v>
      </c>
      <c r="F2281" t="s">
        <v>13</v>
      </c>
      <c r="G2281" t="s">
        <v>8040</v>
      </c>
      <c r="H2281" s="3" t="s">
        <v>8041</v>
      </c>
      <c r="I2281" t="s">
        <v>547</v>
      </c>
      <c r="J2281" t="s">
        <v>8051</v>
      </c>
    </row>
    <row r="2282" spans="1:10" ht="16" x14ac:dyDescent="0.2">
      <c r="A2282" t="s">
        <v>8052</v>
      </c>
      <c r="B2282" t="s">
        <v>8053</v>
      </c>
      <c r="C2282" t="s">
        <v>8054</v>
      </c>
      <c r="D2282">
        <v>4</v>
      </c>
      <c r="E2282">
        <f>452</f>
        <v>452</v>
      </c>
      <c r="F2282" t="s">
        <v>13</v>
      </c>
      <c r="G2282" t="s">
        <v>8040</v>
      </c>
      <c r="H2282" s="3" t="s">
        <v>8055</v>
      </c>
      <c r="I2282" t="s">
        <v>547</v>
      </c>
      <c r="J2282" t="s">
        <v>8056</v>
      </c>
    </row>
    <row r="2283" spans="1:10" ht="16" x14ac:dyDescent="0.2">
      <c r="A2283" t="s">
        <v>8057</v>
      </c>
      <c r="B2283" t="s">
        <v>8058</v>
      </c>
      <c r="C2283" t="s">
        <v>8059</v>
      </c>
      <c r="D2283">
        <v>2</v>
      </c>
      <c r="E2283">
        <f>452</f>
        <v>452</v>
      </c>
      <c r="F2283" t="s">
        <v>13</v>
      </c>
      <c r="G2283" t="s">
        <v>8040</v>
      </c>
      <c r="H2283" s="3" t="s">
        <v>8060</v>
      </c>
      <c r="I2283" t="s">
        <v>547</v>
      </c>
      <c r="J2283" t="s">
        <v>8061</v>
      </c>
    </row>
    <row r="2284" spans="1:10" ht="16" x14ac:dyDescent="0.2">
      <c r="A2284" t="s">
        <v>8052</v>
      </c>
      <c r="B2284" t="s">
        <v>8062</v>
      </c>
      <c r="C2284" t="s">
        <v>8063</v>
      </c>
      <c r="D2284">
        <v>3</v>
      </c>
      <c r="E2284">
        <f>452</f>
        <v>452</v>
      </c>
      <c r="F2284" t="s">
        <v>13</v>
      </c>
      <c r="G2284" t="s">
        <v>8040</v>
      </c>
      <c r="H2284" s="3" t="s">
        <v>8055</v>
      </c>
      <c r="I2284" t="s">
        <v>547</v>
      </c>
      <c r="J2284" t="s">
        <v>8056</v>
      </c>
    </row>
    <row r="2285" spans="1:10" ht="16" x14ac:dyDescent="0.2">
      <c r="A2285" t="s">
        <v>8052</v>
      </c>
      <c r="B2285" t="s">
        <v>8064</v>
      </c>
      <c r="C2285" t="s">
        <v>8065</v>
      </c>
      <c r="D2285">
        <v>2</v>
      </c>
      <c r="E2285">
        <f>452</f>
        <v>452</v>
      </c>
      <c r="F2285" t="s">
        <v>13</v>
      </c>
      <c r="G2285" t="s">
        <v>8040</v>
      </c>
      <c r="H2285" s="3" t="s">
        <v>8055</v>
      </c>
      <c r="I2285" t="s">
        <v>547</v>
      </c>
      <c r="J2285" t="s">
        <v>8056</v>
      </c>
    </row>
    <row r="2286" spans="1:10" ht="16" x14ac:dyDescent="0.2">
      <c r="A2286" t="s">
        <v>8037</v>
      </c>
      <c r="B2286" t="s">
        <v>8066</v>
      </c>
      <c r="C2286" t="s">
        <v>8067</v>
      </c>
      <c r="D2286">
        <v>1</v>
      </c>
      <c r="E2286">
        <f>452</f>
        <v>452</v>
      </c>
      <c r="F2286" t="s">
        <v>13</v>
      </c>
      <c r="G2286" t="s">
        <v>8040</v>
      </c>
      <c r="H2286" s="3" t="s">
        <v>8041</v>
      </c>
      <c r="I2286" t="s">
        <v>547</v>
      </c>
      <c r="J2286" t="s">
        <v>8042</v>
      </c>
    </row>
    <row r="2287" spans="1:10" ht="16" x14ac:dyDescent="0.2">
      <c r="A2287" t="s">
        <v>8052</v>
      </c>
      <c r="B2287" t="s">
        <v>8068</v>
      </c>
      <c r="C2287" t="s">
        <v>8069</v>
      </c>
      <c r="D2287">
        <v>1</v>
      </c>
      <c r="E2287">
        <f>452</f>
        <v>452</v>
      </c>
      <c r="F2287" t="s">
        <v>13</v>
      </c>
      <c r="G2287" t="s">
        <v>8040</v>
      </c>
      <c r="H2287" s="3" t="s">
        <v>8055</v>
      </c>
      <c r="I2287" t="s">
        <v>547</v>
      </c>
      <c r="J2287" t="s">
        <v>8056</v>
      </c>
    </row>
    <row r="2288" spans="1:10" ht="16" x14ac:dyDescent="0.2">
      <c r="A2288" t="s">
        <v>8070</v>
      </c>
      <c r="B2288" t="s">
        <v>8071</v>
      </c>
      <c r="C2288" t="s">
        <v>8072</v>
      </c>
      <c r="D2288">
        <v>1</v>
      </c>
      <c r="E2288">
        <f>452</f>
        <v>452</v>
      </c>
      <c r="F2288" t="s">
        <v>13</v>
      </c>
      <c r="G2288" t="s">
        <v>8040</v>
      </c>
      <c r="H2288" s="3" t="s">
        <v>8041</v>
      </c>
      <c r="I2288" t="s">
        <v>547</v>
      </c>
      <c r="J2288" t="s">
        <v>8073</v>
      </c>
    </row>
    <row r="2289" spans="1:10" ht="16" x14ac:dyDescent="0.2">
      <c r="A2289" t="s">
        <v>8070</v>
      </c>
      <c r="B2289" t="s">
        <v>8074</v>
      </c>
      <c r="C2289" t="s">
        <v>8075</v>
      </c>
      <c r="D2289">
        <v>2</v>
      </c>
      <c r="E2289">
        <f>452</f>
        <v>452</v>
      </c>
      <c r="F2289" t="s">
        <v>13</v>
      </c>
      <c r="G2289" t="s">
        <v>8040</v>
      </c>
      <c r="H2289" s="3" t="s">
        <v>8041</v>
      </c>
      <c r="I2289" t="s">
        <v>547</v>
      </c>
      <c r="J2289" t="s">
        <v>8073</v>
      </c>
    </row>
    <row r="2290" spans="1:10" ht="16" x14ac:dyDescent="0.2">
      <c r="A2290" t="s">
        <v>8043</v>
      </c>
      <c r="B2290" t="s">
        <v>8076</v>
      </c>
      <c r="C2290" t="s">
        <v>8077</v>
      </c>
      <c r="D2290">
        <v>1</v>
      </c>
      <c r="E2290">
        <f>452</f>
        <v>452</v>
      </c>
      <c r="F2290" t="s">
        <v>13</v>
      </c>
      <c r="G2290" t="s">
        <v>8040</v>
      </c>
      <c r="H2290" s="3" t="s">
        <v>8078</v>
      </c>
      <c r="I2290" t="s">
        <v>547</v>
      </c>
      <c r="J2290" t="s">
        <v>8047</v>
      </c>
    </row>
    <row r="2291" spans="1:10" ht="16" x14ac:dyDescent="0.2">
      <c r="A2291" t="s">
        <v>8070</v>
      </c>
      <c r="B2291" t="s">
        <v>8079</v>
      </c>
      <c r="C2291" t="s">
        <v>8080</v>
      </c>
      <c r="D2291">
        <v>3</v>
      </c>
      <c r="E2291">
        <f>452</f>
        <v>452</v>
      </c>
      <c r="F2291" t="s">
        <v>13</v>
      </c>
      <c r="G2291" t="s">
        <v>8040</v>
      </c>
      <c r="H2291" s="3" t="s">
        <v>8041</v>
      </c>
      <c r="I2291" t="s">
        <v>547</v>
      </c>
      <c r="J2291" t="s">
        <v>8073</v>
      </c>
    </row>
    <row r="2292" spans="1:10" ht="32" x14ac:dyDescent="0.2">
      <c r="A2292" t="s">
        <v>8081</v>
      </c>
      <c r="B2292" t="s">
        <v>8082</v>
      </c>
      <c r="C2292" t="s">
        <v>8083</v>
      </c>
      <c r="D2292">
        <v>3</v>
      </c>
      <c r="E2292" t="s">
        <v>13</v>
      </c>
      <c r="F2292" t="s">
        <v>13</v>
      </c>
      <c r="G2292" t="s">
        <v>8084</v>
      </c>
      <c r="H2292" s="3" t="s">
        <v>8085</v>
      </c>
      <c r="I2292" t="s">
        <v>547</v>
      </c>
      <c r="J2292" t="s">
        <v>8086</v>
      </c>
    </row>
    <row r="2293" spans="1:10" ht="32" x14ac:dyDescent="0.2">
      <c r="A2293" t="s">
        <v>8081</v>
      </c>
      <c r="B2293" t="s">
        <v>8087</v>
      </c>
      <c r="C2293" t="s">
        <v>8088</v>
      </c>
      <c r="D2293">
        <v>2</v>
      </c>
      <c r="E2293" t="s">
        <v>13</v>
      </c>
      <c r="F2293" t="s">
        <v>13</v>
      </c>
      <c r="G2293" t="s">
        <v>8084</v>
      </c>
      <c r="H2293" s="3" t="s">
        <v>8085</v>
      </c>
      <c r="I2293" t="s">
        <v>547</v>
      </c>
      <c r="J2293" t="s">
        <v>8086</v>
      </c>
    </row>
    <row r="2294" spans="1:10" ht="16" x14ac:dyDescent="0.2">
      <c r="A2294" t="s">
        <v>8081</v>
      </c>
      <c r="B2294" t="s">
        <v>8089</v>
      </c>
      <c r="C2294" t="s">
        <v>8090</v>
      </c>
      <c r="D2294">
        <v>5</v>
      </c>
      <c r="E2294" t="s">
        <v>13</v>
      </c>
      <c r="F2294" t="s">
        <v>13</v>
      </c>
      <c r="G2294" t="s">
        <v>8084</v>
      </c>
      <c r="H2294" s="3" t="s">
        <v>8091</v>
      </c>
      <c r="I2294" t="s">
        <v>547</v>
      </c>
      <c r="J2294" t="s">
        <v>8086</v>
      </c>
    </row>
    <row r="2295" spans="1:10" ht="32" x14ac:dyDescent="0.2">
      <c r="A2295" t="s">
        <v>8081</v>
      </c>
      <c r="B2295" t="s">
        <v>8092</v>
      </c>
      <c r="C2295" t="s">
        <v>8093</v>
      </c>
      <c r="D2295">
        <v>1</v>
      </c>
      <c r="E2295" t="s">
        <v>13</v>
      </c>
      <c r="F2295" t="s">
        <v>13</v>
      </c>
      <c r="G2295" t="s">
        <v>8084</v>
      </c>
      <c r="H2295" s="3" t="s">
        <v>8085</v>
      </c>
      <c r="I2295" t="s">
        <v>547</v>
      </c>
      <c r="J2295" t="s">
        <v>8086</v>
      </c>
    </row>
    <row r="2296" spans="1:10" ht="16" x14ac:dyDescent="0.2">
      <c r="A2296" t="s">
        <v>8081</v>
      </c>
      <c r="B2296" t="s">
        <v>8094</v>
      </c>
      <c r="C2296" t="s">
        <v>8095</v>
      </c>
      <c r="D2296">
        <v>6</v>
      </c>
      <c r="E2296" t="s">
        <v>13</v>
      </c>
      <c r="F2296" t="s">
        <v>13</v>
      </c>
      <c r="G2296" t="s">
        <v>8084</v>
      </c>
      <c r="H2296" s="3" t="s">
        <v>8091</v>
      </c>
      <c r="I2296" t="s">
        <v>547</v>
      </c>
      <c r="J2296" t="s">
        <v>8086</v>
      </c>
    </row>
    <row r="2297" spans="1:10" ht="32" x14ac:dyDescent="0.2">
      <c r="A2297" t="s">
        <v>8081</v>
      </c>
      <c r="B2297" t="s">
        <v>8096</v>
      </c>
      <c r="C2297" t="s">
        <v>8097</v>
      </c>
      <c r="D2297">
        <v>4</v>
      </c>
      <c r="E2297" t="s">
        <v>13</v>
      </c>
      <c r="F2297" t="s">
        <v>13</v>
      </c>
      <c r="G2297" t="s">
        <v>8084</v>
      </c>
      <c r="H2297" s="3" t="s">
        <v>8085</v>
      </c>
      <c r="I2297" t="s">
        <v>547</v>
      </c>
      <c r="J2297" t="s">
        <v>8086</v>
      </c>
    </row>
    <row r="2298" spans="1:10" ht="16" x14ac:dyDescent="0.2">
      <c r="A2298" t="s">
        <v>8098</v>
      </c>
      <c r="B2298" t="s">
        <v>8099</v>
      </c>
      <c r="C2298" t="s">
        <v>8100</v>
      </c>
      <c r="D2298">
        <v>1</v>
      </c>
      <c r="E2298" t="s">
        <v>13</v>
      </c>
      <c r="F2298" t="s">
        <v>13</v>
      </c>
      <c r="G2298" t="s">
        <v>8101</v>
      </c>
      <c r="H2298" s="3" t="s">
        <v>8102</v>
      </c>
      <c r="I2298" t="s">
        <v>3030</v>
      </c>
      <c r="J2298" t="s">
        <v>8103</v>
      </c>
    </row>
    <row r="2299" spans="1:10" ht="16" x14ac:dyDescent="0.2">
      <c r="A2299" t="s">
        <v>8098</v>
      </c>
      <c r="B2299" t="s">
        <v>8104</v>
      </c>
      <c r="C2299" t="s">
        <v>8105</v>
      </c>
      <c r="D2299">
        <v>3</v>
      </c>
      <c r="E2299" t="s">
        <v>13</v>
      </c>
      <c r="F2299" t="s">
        <v>13</v>
      </c>
      <c r="G2299" t="s">
        <v>8101</v>
      </c>
      <c r="H2299" s="3" t="s">
        <v>8106</v>
      </c>
      <c r="I2299" t="s">
        <v>3030</v>
      </c>
      <c r="J2299" t="s">
        <v>8103</v>
      </c>
    </row>
    <row r="2300" spans="1:10" ht="16" x14ac:dyDescent="0.2">
      <c r="A2300" t="s">
        <v>8098</v>
      </c>
      <c r="B2300" t="s">
        <v>8107</v>
      </c>
      <c r="C2300" t="s">
        <v>8108</v>
      </c>
      <c r="D2300">
        <v>4</v>
      </c>
      <c r="E2300" t="s">
        <v>13</v>
      </c>
      <c r="F2300" t="s">
        <v>13</v>
      </c>
      <c r="G2300" t="s">
        <v>8101</v>
      </c>
      <c r="H2300" s="3" t="s">
        <v>8106</v>
      </c>
      <c r="I2300" t="s">
        <v>3030</v>
      </c>
      <c r="J2300" t="s">
        <v>8103</v>
      </c>
    </row>
    <row r="2301" spans="1:10" ht="16" x14ac:dyDescent="0.2">
      <c r="A2301" t="s">
        <v>8098</v>
      </c>
      <c r="B2301" t="s">
        <v>8109</v>
      </c>
      <c r="C2301" t="s">
        <v>8110</v>
      </c>
      <c r="D2301">
        <v>5</v>
      </c>
      <c r="E2301" t="s">
        <v>13</v>
      </c>
      <c r="F2301" t="s">
        <v>13</v>
      </c>
      <c r="G2301" t="s">
        <v>8101</v>
      </c>
      <c r="H2301" s="3" t="s">
        <v>8106</v>
      </c>
      <c r="I2301" t="s">
        <v>3030</v>
      </c>
      <c r="J2301" t="s">
        <v>8103</v>
      </c>
    </row>
    <row r="2302" spans="1:10" ht="32" x14ac:dyDescent="0.2">
      <c r="A2302" t="s">
        <v>8098</v>
      </c>
      <c r="B2302" t="s">
        <v>8111</v>
      </c>
      <c r="C2302" t="s">
        <v>8112</v>
      </c>
      <c r="D2302">
        <v>6</v>
      </c>
      <c r="E2302" t="s">
        <v>13</v>
      </c>
      <c r="F2302" t="s">
        <v>13</v>
      </c>
      <c r="G2302" t="s">
        <v>8101</v>
      </c>
      <c r="H2302" s="3" t="s">
        <v>8113</v>
      </c>
      <c r="I2302" t="s">
        <v>3030</v>
      </c>
      <c r="J2302" t="s">
        <v>8103</v>
      </c>
    </row>
    <row r="2303" spans="1:10" ht="16" x14ac:dyDescent="0.2">
      <c r="A2303" t="s">
        <v>8098</v>
      </c>
      <c r="B2303" t="s">
        <v>8114</v>
      </c>
      <c r="C2303" t="s">
        <v>8115</v>
      </c>
      <c r="D2303">
        <v>2</v>
      </c>
      <c r="E2303" t="s">
        <v>13</v>
      </c>
      <c r="F2303" t="s">
        <v>13</v>
      </c>
      <c r="G2303" t="s">
        <v>8101</v>
      </c>
      <c r="H2303" s="3" t="s">
        <v>8116</v>
      </c>
      <c r="I2303" t="s">
        <v>3030</v>
      </c>
      <c r="J2303" t="s">
        <v>8103</v>
      </c>
    </row>
    <row r="2304" spans="1:10" ht="16" x14ac:dyDescent="0.2">
      <c r="A2304" t="s">
        <v>2487</v>
      </c>
      <c r="B2304" t="s">
        <v>8117</v>
      </c>
      <c r="C2304" t="s">
        <v>8118</v>
      </c>
      <c r="D2304">
        <v>3</v>
      </c>
      <c r="E2304" t="s">
        <v>13</v>
      </c>
      <c r="F2304" t="s">
        <v>13</v>
      </c>
      <c r="G2304" t="s">
        <v>8119</v>
      </c>
      <c r="H2304" s="3" t="s">
        <v>8120</v>
      </c>
      <c r="I2304" t="s">
        <v>69</v>
      </c>
      <c r="J2304" t="s">
        <v>2493</v>
      </c>
    </row>
    <row r="2305" spans="1:10" ht="16" x14ac:dyDescent="0.2">
      <c r="A2305" t="s">
        <v>8121</v>
      </c>
      <c r="B2305" t="s">
        <v>8122</v>
      </c>
      <c r="C2305" t="s">
        <v>8123</v>
      </c>
      <c r="D2305">
        <v>3</v>
      </c>
      <c r="E2305" t="s">
        <v>13</v>
      </c>
      <c r="F2305" t="s">
        <v>13</v>
      </c>
      <c r="G2305" t="s">
        <v>8124</v>
      </c>
      <c r="H2305" s="3" t="s">
        <v>8125</v>
      </c>
      <c r="I2305" t="s">
        <v>524</v>
      </c>
      <c r="J2305" t="s">
        <v>8126</v>
      </c>
    </row>
    <row r="2306" spans="1:10" ht="16" x14ac:dyDescent="0.2">
      <c r="A2306" t="s">
        <v>8121</v>
      </c>
      <c r="B2306" t="s">
        <v>8127</v>
      </c>
      <c r="C2306" t="s">
        <v>8128</v>
      </c>
      <c r="D2306">
        <v>8</v>
      </c>
      <c r="E2306" t="s">
        <v>13</v>
      </c>
      <c r="F2306" t="s">
        <v>13</v>
      </c>
      <c r="G2306" t="s">
        <v>8124</v>
      </c>
      <c r="H2306" s="3" t="s">
        <v>8125</v>
      </c>
      <c r="I2306" t="s">
        <v>524</v>
      </c>
      <c r="J2306" t="s">
        <v>8126</v>
      </c>
    </row>
    <row r="2307" spans="1:10" ht="16" x14ac:dyDescent="0.2">
      <c r="A2307" t="s">
        <v>8129</v>
      </c>
      <c r="B2307" t="s">
        <v>8130</v>
      </c>
      <c r="C2307" t="s">
        <v>8131</v>
      </c>
      <c r="D2307">
        <v>3</v>
      </c>
      <c r="E2307" t="s">
        <v>13</v>
      </c>
      <c r="F2307" t="s">
        <v>13</v>
      </c>
      <c r="G2307" t="s">
        <v>8132</v>
      </c>
      <c r="H2307" s="3" t="s">
        <v>8133</v>
      </c>
      <c r="I2307" t="s">
        <v>2961</v>
      </c>
      <c r="J2307" t="s">
        <v>8134</v>
      </c>
    </row>
    <row r="2308" spans="1:10" ht="16" x14ac:dyDescent="0.2">
      <c r="A2308" t="s">
        <v>8135</v>
      </c>
      <c r="B2308" t="s">
        <v>8136</v>
      </c>
      <c r="C2308" t="s">
        <v>8137</v>
      </c>
      <c r="D2308">
        <v>2</v>
      </c>
      <c r="E2308" t="s">
        <v>13</v>
      </c>
      <c r="F2308" t="s">
        <v>13</v>
      </c>
      <c r="G2308" t="s">
        <v>8138</v>
      </c>
      <c r="H2308" s="3" t="s">
        <v>8139</v>
      </c>
      <c r="I2308" t="s">
        <v>547</v>
      </c>
      <c r="J2308" t="s">
        <v>8140</v>
      </c>
    </row>
    <row r="2309" spans="1:10" ht="16" x14ac:dyDescent="0.2">
      <c r="A2309" t="s">
        <v>8135</v>
      </c>
      <c r="B2309" t="s">
        <v>8141</v>
      </c>
      <c r="C2309" t="s">
        <v>8142</v>
      </c>
      <c r="D2309">
        <v>3</v>
      </c>
      <c r="E2309" t="s">
        <v>13</v>
      </c>
      <c r="F2309" t="s">
        <v>13</v>
      </c>
      <c r="G2309" t="s">
        <v>8138</v>
      </c>
      <c r="H2309" s="3" t="s">
        <v>8139</v>
      </c>
      <c r="I2309" t="s">
        <v>547</v>
      </c>
      <c r="J2309" t="s">
        <v>8140</v>
      </c>
    </row>
    <row r="2310" spans="1:10" ht="16" x14ac:dyDescent="0.2">
      <c r="A2310" t="s">
        <v>8143</v>
      </c>
      <c r="B2310" t="s">
        <v>8144</v>
      </c>
      <c r="C2310" t="s">
        <v>8145</v>
      </c>
      <c r="D2310">
        <v>3</v>
      </c>
      <c r="E2310" t="s">
        <v>13</v>
      </c>
      <c r="F2310" t="s">
        <v>13</v>
      </c>
      <c r="G2310" t="s">
        <v>8138</v>
      </c>
      <c r="H2310" s="3" t="s">
        <v>8146</v>
      </c>
      <c r="I2310" t="s">
        <v>547</v>
      </c>
      <c r="J2310" t="s">
        <v>8147</v>
      </c>
    </row>
    <row r="2311" spans="1:10" ht="16" x14ac:dyDescent="0.2">
      <c r="A2311" t="s">
        <v>8148</v>
      </c>
      <c r="B2311" t="s">
        <v>8149</v>
      </c>
      <c r="C2311" t="s">
        <v>8150</v>
      </c>
      <c r="D2311">
        <v>1</v>
      </c>
      <c r="E2311" t="s">
        <v>13</v>
      </c>
      <c r="F2311" t="s">
        <v>13</v>
      </c>
      <c r="G2311" t="s">
        <v>8138</v>
      </c>
      <c r="H2311" s="3" t="s">
        <v>8151</v>
      </c>
      <c r="I2311" t="s">
        <v>547</v>
      </c>
      <c r="J2311" t="s">
        <v>8152</v>
      </c>
    </row>
    <row r="2312" spans="1:10" ht="16" x14ac:dyDescent="0.2">
      <c r="A2312" t="s">
        <v>8153</v>
      </c>
      <c r="B2312" t="s">
        <v>4737</v>
      </c>
      <c r="C2312" t="s">
        <v>8154</v>
      </c>
      <c r="D2312">
        <v>3</v>
      </c>
      <c r="E2312" t="s">
        <v>13</v>
      </c>
      <c r="F2312" t="s">
        <v>13</v>
      </c>
      <c r="G2312" t="s">
        <v>8138</v>
      </c>
      <c r="H2312" s="3" t="s">
        <v>8146</v>
      </c>
      <c r="I2312" t="s">
        <v>547</v>
      </c>
      <c r="J2312" t="s">
        <v>8155</v>
      </c>
    </row>
    <row r="2313" spans="1:10" ht="16" x14ac:dyDescent="0.2">
      <c r="A2313" t="s">
        <v>8156</v>
      </c>
      <c r="B2313" t="s">
        <v>8157</v>
      </c>
      <c r="C2313" t="s">
        <v>8158</v>
      </c>
      <c r="D2313">
        <v>2</v>
      </c>
      <c r="E2313" t="s">
        <v>13</v>
      </c>
      <c r="F2313" t="s">
        <v>13</v>
      </c>
      <c r="G2313" t="s">
        <v>8138</v>
      </c>
      <c r="H2313" s="3" t="s">
        <v>8159</v>
      </c>
      <c r="I2313" t="s">
        <v>547</v>
      </c>
      <c r="J2313" t="s">
        <v>8160</v>
      </c>
    </row>
    <row r="2314" spans="1:10" ht="16" x14ac:dyDescent="0.2">
      <c r="A2314" t="s">
        <v>8161</v>
      </c>
      <c r="B2314" t="s">
        <v>4583</v>
      </c>
      <c r="C2314" t="s">
        <v>8162</v>
      </c>
      <c r="D2314">
        <v>2</v>
      </c>
      <c r="E2314" t="s">
        <v>13</v>
      </c>
      <c r="F2314" t="s">
        <v>13</v>
      </c>
      <c r="G2314" t="s">
        <v>8138</v>
      </c>
      <c r="H2314" s="3" t="s">
        <v>8146</v>
      </c>
      <c r="I2314" t="s">
        <v>547</v>
      </c>
      <c r="J2314" t="s">
        <v>8163</v>
      </c>
    </row>
    <row r="2315" spans="1:10" ht="32" x14ac:dyDescent="0.2">
      <c r="A2315" t="s">
        <v>8164</v>
      </c>
      <c r="B2315" t="s">
        <v>8165</v>
      </c>
      <c r="C2315" t="s">
        <v>8166</v>
      </c>
      <c r="D2315">
        <v>2</v>
      </c>
      <c r="E2315" t="s">
        <v>13</v>
      </c>
      <c r="F2315" t="s">
        <v>13</v>
      </c>
      <c r="G2315" t="s">
        <v>8138</v>
      </c>
      <c r="H2315" s="3" t="s">
        <v>8167</v>
      </c>
      <c r="I2315" t="s">
        <v>547</v>
      </c>
      <c r="J2315" t="s">
        <v>8168</v>
      </c>
    </row>
    <row r="2316" spans="1:10" ht="16" x14ac:dyDescent="0.2">
      <c r="A2316" t="s">
        <v>8169</v>
      </c>
      <c r="B2316" t="s">
        <v>8170</v>
      </c>
      <c r="C2316" t="s">
        <v>8171</v>
      </c>
      <c r="D2316">
        <v>1</v>
      </c>
      <c r="E2316" t="s">
        <v>13</v>
      </c>
      <c r="F2316" t="s">
        <v>13</v>
      </c>
      <c r="G2316" t="s">
        <v>8138</v>
      </c>
      <c r="H2316" s="3" t="s">
        <v>8172</v>
      </c>
      <c r="I2316" t="s">
        <v>547</v>
      </c>
      <c r="J2316" t="s">
        <v>8173</v>
      </c>
    </row>
    <row r="2317" spans="1:10" ht="16" x14ac:dyDescent="0.2">
      <c r="A2317" t="s">
        <v>8169</v>
      </c>
      <c r="B2317" t="s">
        <v>8174</v>
      </c>
      <c r="C2317" t="s">
        <v>8175</v>
      </c>
      <c r="D2317">
        <v>3</v>
      </c>
      <c r="E2317" t="s">
        <v>13</v>
      </c>
      <c r="F2317" t="s">
        <v>13</v>
      </c>
      <c r="G2317" t="s">
        <v>8138</v>
      </c>
      <c r="H2317" s="3" t="s">
        <v>8176</v>
      </c>
      <c r="I2317" t="s">
        <v>547</v>
      </c>
      <c r="J2317" t="s">
        <v>8173</v>
      </c>
    </row>
    <row r="2318" spans="1:10" ht="16" x14ac:dyDescent="0.2">
      <c r="A2318" t="s">
        <v>4667</v>
      </c>
      <c r="B2318" t="s">
        <v>8177</v>
      </c>
      <c r="C2318" t="s">
        <v>8178</v>
      </c>
      <c r="D2318">
        <v>3</v>
      </c>
      <c r="E2318" t="s">
        <v>13</v>
      </c>
      <c r="F2318" t="s">
        <v>13</v>
      </c>
      <c r="G2318" t="s">
        <v>8138</v>
      </c>
      <c r="H2318" s="3" t="s">
        <v>8179</v>
      </c>
      <c r="I2318" t="s">
        <v>547</v>
      </c>
      <c r="J2318" t="s">
        <v>4670</v>
      </c>
    </row>
    <row r="2319" spans="1:10" ht="16" x14ac:dyDescent="0.2">
      <c r="A2319" t="s">
        <v>8180</v>
      </c>
      <c r="B2319" t="s">
        <v>8181</v>
      </c>
      <c r="C2319" t="s">
        <v>8182</v>
      </c>
      <c r="D2319">
        <v>2</v>
      </c>
      <c r="E2319" t="s">
        <v>13</v>
      </c>
      <c r="F2319" t="s">
        <v>13</v>
      </c>
      <c r="G2319" t="s">
        <v>8138</v>
      </c>
      <c r="H2319" s="3" t="s">
        <v>8183</v>
      </c>
      <c r="I2319" t="s">
        <v>547</v>
      </c>
      <c r="J2319" t="s">
        <v>8184</v>
      </c>
    </row>
    <row r="2320" spans="1:10" ht="16" x14ac:dyDescent="0.2">
      <c r="A2320" t="s">
        <v>8185</v>
      </c>
      <c r="B2320" t="s">
        <v>4617</v>
      </c>
      <c r="C2320" t="s">
        <v>8186</v>
      </c>
      <c r="D2320">
        <v>4</v>
      </c>
      <c r="E2320" t="s">
        <v>13</v>
      </c>
      <c r="F2320" t="s">
        <v>13</v>
      </c>
      <c r="G2320" t="s">
        <v>8138</v>
      </c>
      <c r="H2320" s="3" t="s">
        <v>8187</v>
      </c>
      <c r="I2320" t="s">
        <v>547</v>
      </c>
      <c r="J2320" t="s">
        <v>8188</v>
      </c>
    </row>
    <row r="2321" spans="1:10" ht="16" x14ac:dyDescent="0.2">
      <c r="A2321" t="s">
        <v>8189</v>
      </c>
      <c r="B2321" t="s">
        <v>8068</v>
      </c>
      <c r="C2321" t="s">
        <v>8190</v>
      </c>
      <c r="D2321">
        <v>2</v>
      </c>
      <c r="E2321" t="s">
        <v>13</v>
      </c>
      <c r="F2321" t="s">
        <v>13</v>
      </c>
      <c r="G2321" t="s">
        <v>8138</v>
      </c>
      <c r="H2321" s="3" t="s">
        <v>8146</v>
      </c>
      <c r="I2321" t="s">
        <v>547</v>
      </c>
      <c r="J2321" t="s">
        <v>8191</v>
      </c>
    </row>
    <row r="2322" spans="1:10" ht="16" x14ac:dyDescent="0.2">
      <c r="A2322" t="s">
        <v>8185</v>
      </c>
      <c r="B2322" t="s">
        <v>8192</v>
      </c>
      <c r="C2322" t="s">
        <v>8193</v>
      </c>
      <c r="D2322">
        <v>2</v>
      </c>
      <c r="E2322" t="s">
        <v>13</v>
      </c>
      <c r="F2322" t="s">
        <v>13</v>
      </c>
      <c r="G2322" t="s">
        <v>8138</v>
      </c>
      <c r="H2322" s="3" t="s">
        <v>8187</v>
      </c>
      <c r="I2322" t="s">
        <v>547</v>
      </c>
      <c r="J2322" t="s">
        <v>8188</v>
      </c>
    </row>
    <row r="2323" spans="1:10" ht="16" x14ac:dyDescent="0.2">
      <c r="A2323" t="s">
        <v>8194</v>
      </c>
      <c r="B2323" t="s">
        <v>8195</v>
      </c>
      <c r="C2323" t="s">
        <v>8196</v>
      </c>
      <c r="D2323">
        <v>1</v>
      </c>
      <c r="E2323" t="s">
        <v>13</v>
      </c>
      <c r="F2323" t="s">
        <v>13</v>
      </c>
      <c r="G2323" t="s">
        <v>8138</v>
      </c>
      <c r="H2323" s="3" t="s">
        <v>8146</v>
      </c>
      <c r="I2323" t="s">
        <v>547</v>
      </c>
      <c r="J2323" t="s">
        <v>8197</v>
      </c>
    </row>
    <row r="2324" spans="1:10" ht="16" x14ac:dyDescent="0.2">
      <c r="A2324" t="s">
        <v>8198</v>
      </c>
      <c r="B2324" t="s">
        <v>8199</v>
      </c>
      <c r="C2324" t="s">
        <v>8200</v>
      </c>
      <c r="D2324">
        <v>2</v>
      </c>
      <c r="E2324" t="s">
        <v>13</v>
      </c>
      <c r="F2324" t="s">
        <v>13</v>
      </c>
      <c r="G2324" t="s">
        <v>8138</v>
      </c>
      <c r="H2324" s="3" t="s">
        <v>8201</v>
      </c>
      <c r="I2324" t="s">
        <v>547</v>
      </c>
      <c r="J2324" t="s">
        <v>8202</v>
      </c>
    </row>
    <row r="2325" spans="1:10" ht="16" x14ac:dyDescent="0.2">
      <c r="A2325" t="s">
        <v>4603</v>
      </c>
      <c r="B2325" t="s">
        <v>8203</v>
      </c>
      <c r="C2325" t="s">
        <v>8204</v>
      </c>
      <c r="D2325">
        <v>1</v>
      </c>
      <c r="E2325" t="s">
        <v>13</v>
      </c>
      <c r="F2325" t="s">
        <v>13</v>
      </c>
      <c r="G2325" t="s">
        <v>8138</v>
      </c>
      <c r="H2325" s="3" t="s">
        <v>8151</v>
      </c>
      <c r="I2325" t="s">
        <v>547</v>
      </c>
      <c r="J2325" t="s">
        <v>4606</v>
      </c>
    </row>
    <row r="2326" spans="1:10" ht="16" x14ac:dyDescent="0.2">
      <c r="A2326" t="s">
        <v>8205</v>
      </c>
      <c r="B2326" t="s">
        <v>7646</v>
      </c>
      <c r="C2326" t="s">
        <v>8206</v>
      </c>
      <c r="D2326">
        <v>1</v>
      </c>
      <c r="E2326" t="s">
        <v>13</v>
      </c>
      <c r="F2326" t="s">
        <v>13</v>
      </c>
      <c r="G2326" t="s">
        <v>8138</v>
      </c>
      <c r="H2326" s="3" t="s">
        <v>8183</v>
      </c>
      <c r="I2326" t="s">
        <v>547</v>
      </c>
      <c r="J2326" t="s">
        <v>8207</v>
      </c>
    </row>
    <row r="2327" spans="1:10" ht="16" x14ac:dyDescent="0.2">
      <c r="A2327" t="s">
        <v>8205</v>
      </c>
      <c r="B2327" t="s">
        <v>8208</v>
      </c>
      <c r="C2327" t="s">
        <v>8209</v>
      </c>
      <c r="D2327">
        <v>3</v>
      </c>
      <c r="E2327" t="s">
        <v>13</v>
      </c>
      <c r="F2327" t="s">
        <v>13</v>
      </c>
      <c r="G2327" t="s">
        <v>8138</v>
      </c>
      <c r="H2327" s="3" t="s">
        <v>8183</v>
      </c>
      <c r="I2327" t="s">
        <v>547</v>
      </c>
      <c r="J2327" t="s">
        <v>8207</v>
      </c>
    </row>
    <row r="2328" spans="1:10" ht="16" x14ac:dyDescent="0.2">
      <c r="A2328" t="s">
        <v>8135</v>
      </c>
      <c r="B2328" t="s">
        <v>8210</v>
      </c>
      <c r="C2328" t="s">
        <v>8211</v>
      </c>
      <c r="D2328">
        <v>1</v>
      </c>
      <c r="E2328" t="s">
        <v>13</v>
      </c>
      <c r="F2328" t="s">
        <v>13</v>
      </c>
      <c r="G2328" t="s">
        <v>8138</v>
      </c>
      <c r="H2328" s="3" t="s">
        <v>8139</v>
      </c>
      <c r="I2328" t="s">
        <v>547</v>
      </c>
      <c r="J2328" t="s">
        <v>8140</v>
      </c>
    </row>
    <row r="2329" spans="1:10" ht="32" x14ac:dyDescent="0.2">
      <c r="A2329" t="s">
        <v>8212</v>
      </c>
      <c r="B2329" t="s">
        <v>8213</v>
      </c>
      <c r="C2329" t="s">
        <v>8214</v>
      </c>
      <c r="D2329">
        <v>1</v>
      </c>
      <c r="E2329" t="s">
        <v>13</v>
      </c>
      <c r="F2329" t="s">
        <v>13</v>
      </c>
      <c r="G2329" t="s">
        <v>8138</v>
      </c>
      <c r="H2329" s="3" t="s">
        <v>8215</v>
      </c>
      <c r="I2329" t="s">
        <v>547</v>
      </c>
      <c r="J2329" t="s">
        <v>8216</v>
      </c>
    </row>
    <row r="2330" spans="1:10" ht="16" x14ac:dyDescent="0.2">
      <c r="A2330" t="s">
        <v>8217</v>
      </c>
      <c r="B2330" t="s">
        <v>8218</v>
      </c>
      <c r="C2330" t="s">
        <v>8219</v>
      </c>
      <c r="D2330">
        <v>1</v>
      </c>
      <c r="E2330" t="s">
        <v>13</v>
      </c>
      <c r="F2330" t="s">
        <v>13</v>
      </c>
      <c r="G2330" t="s">
        <v>8138</v>
      </c>
      <c r="H2330" s="3" t="s">
        <v>8220</v>
      </c>
      <c r="I2330" t="s">
        <v>547</v>
      </c>
      <c r="J2330" t="s">
        <v>8221</v>
      </c>
    </row>
    <row r="2331" spans="1:10" ht="16" x14ac:dyDescent="0.2">
      <c r="A2331" t="s">
        <v>8222</v>
      </c>
      <c r="B2331" t="s">
        <v>8223</v>
      </c>
      <c r="C2331" t="s">
        <v>8224</v>
      </c>
      <c r="D2331">
        <v>2</v>
      </c>
      <c r="E2331" t="s">
        <v>13</v>
      </c>
      <c r="F2331" t="s">
        <v>13</v>
      </c>
      <c r="G2331" t="s">
        <v>8225</v>
      </c>
      <c r="H2331" s="3" t="s">
        <v>8226</v>
      </c>
      <c r="I2331" t="s">
        <v>69</v>
      </c>
      <c r="J2331" t="s">
        <v>8227</v>
      </c>
    </row>
    <row r="2332" spans="1:10" ht="16" x14ac:dyDescent="0.2">
      <c r="A2332" t="s">
        <v>8228</v>
      </c>
      <c r="B2332" t="s">
        <v>8229</v>
      </c>
      <c r="C2332" t="s">
        <v>8230</v>
      </c>
      <c r="D2332">
        <v>1</v>
      </c>
      <c r="E2332" t="s">
        <v>13</v>
      </c>
      <c r="F2332" t="s">
        <v>13</v>
      </c>
      <c r="G2332" t="s">
        <v>8231</v>
      </c>
      <c r="H2332" s="3" t="s">
        <v>8232</v>
      </c>
      <c r="I2332" t="s">
        <v>69</v>
      </c>
      <c r="J2332" t="s">
        <v>8233</v>
      </c>
    </row>
    <row r="2333" spans="1:10" ht="16" x14ac:dyDescent="0.2">
      <c r="A2333" t="s">
        <v>8234</v>
      </c>
      <c r="B2333" t="s">
        <v>8235</v>
      </c>
      <c r="C2333" t="s">
        <v>8236</v>
      </c>
      <c r="D2333">
        <v>1</v>
      </c>
      <c r="E2333" t="s">
        <v>13</v>
      </c>
      <c r="F2333" t="s">
        <v>13</v>
      </c>
      <c r="G2333" t="s">
        <v>8231</v>
      </c>
      <c r="H2333" s="3" t="s">
        <v>8232</v>
      </c>
      <c r="I2333" t="s">
        <v>69</v>
      </c>
      <c r="J2333" t="s">
        <v>8237</v>
      </c>
    </row>
    <row r="2334" spans="1:10" ht="16" x14ac:dyDescent="0.2">
      <c r="A2334" t="s">
        <v>8238</v>
      </c>
      <c r="B2334" t="s">
        <v>8239</v>
      </c>
      <c r="C2334" t="s">
        <v>8240</v>
      </c>
      <c r="D2334">
        <v>2</v>
      </c>
      <c r="E2334" t="s">
        <v>13</v>
      </c>
      <c r="F2334" t="s">
        <v>13</v>
      </c>
      <c r="G2334" t="s">
        <v>8231</v>
      </c>
      <c r="H2334" s="3" t="s">
        <v>8232</v>
      </c>
      <c r="I2334" t="s">
        <v>69</v>
      </c>
      <c r="J2334" t="s">
        <v>8241</v>
      </c>
    </row>
    <row r="2335" spans="1:10" ht="16" x14ac:dyDescent="0.2">
      <c r="A2335" t="s">
        <v>8234</v>
      </c>
      <c r="B2335" t="s">
        <v>8242</v>
      </c>
      <c r="C2335" t="s">
        <v>8243</v>
      </c>
      <c r="D2335">
        <v>3</v>
      </c>
      <c r="E2335" t="s">
        <v>13</v>
      </c>
      <c r="F2335" t="s">
        <v>13</v>
      </c>
      <c r="G2335" t="s">
        <v>8231</v>
      </c>
      <c r="H2335" s="3" t="s">
        <v>8232</v>
      </c>
      <c r="I2335" t="s">
        <v>69</v>
      </c>
      <c r="J2335" t="s">
        <v>8237</v>
      </c>
    </row>
    <row r="2336" spans="1:10" ht="16" x14ac:dyDescent="0.2">
      <c r="A2336" t="s">
        <v>4928</v>
      </c>
      <c r="B2336" t="s">
        <v>8244</v>
      </c>
      <c r="C2336" t="s">
        <v>8245</v>
      </c>
      <c r="D2336">
        <v>3</v>
      </c>
      <c r="E2336" t="s">
        <v>13</v>
      </c>
      <c r="F2336" t="s">
        <v>13</v>
      </c>
      <c r="G2336" t="s">
        <v>8231</v>
      </c>
      <c r="H2336" s="3" t="s">
        <v>8246</v>
      </c>
      <c r="I2336" t="s">
        <v>69</v>
      </c>
      <c r="J2336" t="s">
        <v>4933</v>
      </c>
    </row>
    <row r="2337" spans="1:10" ht="16" x14ac:dyDescent="0.2">
      <c r="A2337" t="s">
        <v>8247</v>
      </c>
      <c r="B2337" t="s">
        <v>8248</v>
      </c>
      <c r="C2337" t="s">
        <v>8249</v>
      </c>
      <c r="D2337">
        <v>2</v>
      </c>
      <c r="E2337" t="s">
        <v>13</v>
      </c>
      <c r="F2337" t="s">
        <v>13</v>
      </c>
      <c r="G2337" t="s">
        <v>8231</v>
      </c>
      <c r="H2337" s="3" t="s">
        <v>8246</v>
      </c>
      <c r="I2337" t="s">
        <v>69</v>
      </c>
      <c r="J2337" t="s">
        <v>8250</v>
      </c>
    </row>
    <row r="2338" spans="1:10" ht="16" x14ac:dyDescent="0.2">
      <c r="A2338" t="s">
        <v>8251</v>
      </c>
      <c r="B2338" t="s">
        <v>8235</v>
      </c>
      <c r="C2338" t="s">
        <v>8236</v>
      </c>
      <c r="D2338">
        <v>1</v>
      </c>
      <c r="E2338" t="s">
        <v>13</v>
      </c>
      <c r="F2338" t="s">
        <v>13</v>
      </c>
      <c r="G2338" t="s">
        <v>8231</v>
      </c>
      <c r="H2338" s="3" t="s">
        <v>8232</v>
      </c>
      <c r="I2338" t="s">
        <v>69</v>
      </c>
      <c r="J2338" t="s">
        <v>8252</v>
      </c>
    </row>
    <row r="2339" spans="1:10" ht="16" x14ac:dyDescent="0.2">
      <c r="A2339" t="s">
        <v>8238</v>
      </c>
      <c r="B2339" t="s">
        <v>8253</v>
      </c>
      <c r="C2339" t="s">
        <v>8254</v>
      </c>
      <c r="D2339">
        <v>1</v>
      </c>
      <c r="E2339" t="s">
        <v>13</v>
      </c>
      <c r="F2339" t="s">
        <v>13</v>
      </c>
      <c r="G2339" t="s">
        <v>8231</v>
      </c>
      <c r="H2339" s="3" t="s">
        <v>8232</v>
      </c>
      <c r="I2339" t="s">
        <v>69</v>
      </c>
      <c r="J2339" t="s">
        <v>8241</v>
      </c>
    </row>
    <row r="2340" spans="1:10" ht="16" x14ac:dyDescent="0.2">
      <c r="A2340" t="s">
        <v>8255</v>
      </c>
      <c r="B2340" t="s">
        <v>8256</v>
      </c>
      <c r="C2340" t="s">
        <v>8257</v>
      </c>
      <c r="D2340">
        <v>2</v>
      </c>
      <c r="E2340" t="s">
        <v>13</v>
      </c>
      <c r="F2340" t="s">
        <v>13</v>
      </c>
      <c r="G2340" t="s">
        <v>8231</v>
      </c>
      <c r="H2340" s="3" t="s">
        <v>8246</v>
      </c>
      <c r="I2340" t="s">
        <v>69</v>
      </c>
      <c r="J2340" t="s">
        <v>8258</v>
      </c>
    </row>
    <row r="2341" spans="1:10" ht="16" x14ac:dyDescent="0.2">
      <c r="A2341" t="s">
        <v>8247</v>
      </c>
      <c r="B2341" t="s">
        <v>4934</v>
      </c>
      <c r="C2341" t="s">
        <v>8259</v>
      </c>
      <c r="D2341">
        <v>1</v>
      </c>
      <c r="E2341" t="s">
        <v>13</v>
      </c>
      <c r="F2341" t="s">
        <v>13</v>
      </c>
      <c r="G2341" t="s">
        <v>8231</v>
      </c>
      <c r="H2341" s="3" t="s">
        <v>8246</v>
      </c>
      <c r="I2341" t="s">
        <v>69</v>
      </c>
      <c r="J2341" t="s">
        <v>8250</v>
      </c>
    </row>
    <row r="2342" spans="1:10" ht="16" x14ac:dyDescent="0.2">
      <c r="A2342" t="s">
        <v>8228</v>
      </c>
      <c r="B2342" t="s">
        <v>8260</v>
      </c>
      <c r="C2342" t="s">
        <v>8261</v>
      </c>
      <c r="D2342">
        <v>3</v>
      </c>
      <c r="E2342" t="s">
        <v>13</v>
      </c>
      <c r="F2342" t="s">
        <v>13</v>
      </c>
      <c r="G2342" t="s">
        <v>8231</v>
      </c>
      <c r="H2342" s="3" t="s">
        <v>8262</v>
      </c>
      <c r="I2342" t="s">
        <v>69</v>
      </c>
      <c r="J2342" t="s">
        <v>8233</v>
      </c>
    </row>
    <row r="2343" spans="1:10" ht="16" x14ac:dyDescent="0.2">
      <c r="A2343" t="s">
        <v>8251</v>
      </c>
      <c r="B2343" t="s">
        <v>4107</v>
      </c>
      <c r="C2343" t="s">
        <v>8263</v>
      </c>
      <c r="D2343">
        <v>2</v>
      </c>
      <c r="E2343" t="s">
        <v>13</v>
      </c>
      <c r="F2343" t="s">
        <v>13</v>
      </c>
      <c r="G2343" t="s">
        <v>8264</v>
      </c>
      <c r="H2343" s="3" t="s">
        <v>8265</v>
      </c>
      <c r="I2343" t="s">
        <v>69</v>
      </c>
      <c r="J2343" t="s">
        <v>8252</v>
      </c>
    </row>
    <row r="2344" spans="1:10" ht="16" x14ac:dyDescent="0.2">
      <c r="A2344" t="s">
        <v>8266</v>
      </c>
      <c r="B2344" t="s">
        <v>8267</v>
      </c>
      <c r="C2344" t="s">
        <v>8268</v>
      </c>
      <c r="D2344">
        <v>1</v>
      </c>
      <c r="E2344" t="s">
        <v>13</v>
      </c>
      <c r="F2344" t="s">
        <v>13</v>
      </c>
      <c r="G2344" t="s">
        <v>8269</v>
      </c>
      <c r="H2344" s="3" t="s">
        <v>8270</v>
      </c>
      <c r="I2344" t="s">
        <v>69</v>
      </c>
      <c r="J2344" t="s">
        <v>8271</v>
      </c>
    </row>
    <row r="2345" spans="1:10" ht="16" x14ac:dyDescent="0.2">
      <c r="A2345" t="s">
        <v>8266</v>
      </c>
      <c r="B2345" t="s">
        <v>8272</v>
      </c>
      <c r="C2345" t="s">
        <v>8273</v>
      </c>
      <c r="D2345">
        <v>2</v>
      </c>
      <c r="E2345" t="s">
        <v>13</v>
      </c>
      <c r="F2345" t="s">
        <v>13</v>
      </c>
      <c r="G2345" t="s">
        <v>8269</v>
      </c>
      <c r="H2345" s="3" t="s">
        <v>8270</v>
      </c>
      <c r="I2345" t="s">
        <v>69</v>
      </c>
      <c r="J2345" t="s">
        <v>8271</v>
      </c>
    </row>
    <row r="2346" spans="1:10" ht="16" x14ac:dyDescent="0.2">
      <c r="A2346" t="s">
        <v>8274</v>
      </c>
      <c r="B2346" t="s">
        <v>8275</v>
      </c>
      <c r="C2346" t="s">
        <v>8276</v>
      </c>
      <c r="D2346">
        <v>2</v>
      </c>
      <c r="E2346" t="s">
        <v>13</v>
      </c>
      <c r="F2346" t="s">
        <v>13</v>
      </c>
      <c r="G2346" t="s">
        <v>8277</v>
      </c>
      <c r="H2346" s="3" t="s">
        <v>8278</v>
      </c>
      <c r="I2346" t="s">
        <v>69</v>
      </c>
      <c r="J2346" t="s">
        <v>8279</v>
      </c>
    </row>
    <row r="2347" spans="1:10" ht="16" x14ac:dyDescent="0.2">
      <c r="A2347" t="s">
        <v>8274</v>
      </c>
      <c r="B2347" t="s">
        <v>8280</v>
      </c>
      <c r="C2347" t="s">
        <v>8281</v>
      </c>
      <c r="D2347">
        <v>1</v>
      </c>
      <c r="E2347" t="s">
        <v>13</v>
      </c>
      <c r="F2347" t="s">
        <v>13</v>
      </c>
      <c r="G2347" t="s">
        <v>8277</v>
      </c>
      <c r="H2347" s="3" t="s">
        <v>8278</v>
      </c>
      <c r="I2347" t="s">
        <v>69</v>
      </c>
      <c r="J2347" t="s">
        <v>8279</v>
      </c>
    </row>
    <row r="2348" spans="1:10" ht="16" x14ac:dyDescent="0.2">
      <c r="A2348" t="s">
        <v>8282</v>
      </c>
      <c r="B2348" t="s">
        <v>8283</v>
      </c>
      <c r="C2348" t="s">
        <v>8284</v>
      </c>
      <c r="D2348">
        <v>3</v>
      </c>
      <c r="E2348" t="s">
        <v>13</v>
      </c>
      <c r="F2348" t="s">
        <v>13</v>
      </c>
      <c r="G2348" t="s">
        <v>8285</v>
      </c>
      <c r="H2348" s="3" t="s">
        <v>8286</v>
      </c>
      <c r="I2348" t="s">
        <v>69</v>
      </c>
      <c r="J2348" t="s">
        <v>8287</v>
      </c>
    </row>
    <row r="2349" spans="1:10" ht="16" x14ac:dyDescent="0.2">
      <c r="A2349" t="s">
        <v>8288</v>
      </c>
      <c r="B2349" t="s">
        <v>8289</v>
      </c>
      <c r="C2349" t="s">
        <v>8290</v>
      </c>
      <c r="D2349">
        <v>1</v>
      </c>
      <c r="E2349" t="s">
        <v>13</v>
      </c>
      <c r="F2349" t="s">
        <v>13</v>
      </c>
      <c r="G2349" t="s">
        <v>8291</v>
      </c>
      <c r="H2349" s="3" t="s">
        <v>8292</v>
      </c>
      <c r="I2349" t="s">
        <v>69</v>
      </c>
      <c r="J2349" t="s">
        <v>8293</v>
      </c>
    </row>
    <row r="2350" spans="1:10" ht="16" x14ac:dyDescent="0.2">
      <c r="A2350" t="s">
        <v>8294</v>
      </c>
      <c r="B2350" t="s">
        <v>8295</v>
      </c>
      <c r="C2350" t="s">
        <v>8296</v>
      </c>
      <c r="D2350">
        <v>2</v>
      </c>
      <c r="E2350" t="s">
        <v>13</v>
      </c>
      <c r="F2350" t="s">
        <v>13</v>
      </c>
      <c r="G2350" t="s">
        <v>8291</v>
      </c>
      <c r="H2350" s="3" t="s">
        <v>8292</v>
      </c>
      <c r="I2350" t="s">
        <v>69</v>
      </c>
      <c r="J2350" t="s">
        <v>8297</v>
      </c>
    </row>
    <row r="2351" spans="1:10" ht="16" x14ac:dyDescent="0.2">
      <c r="A2351" t="s">
        <v>8298</v>
      </c>
      <c r="B2351" t="s">
        <v>8295</v>
      </c>
      <c r="C2351" t="s">
        <v>8296</v>
      </c>
      <c r="D2351">
        <v>1</v>
      </c>
      <c r="E2351" t="s">
        <v>13</v>
      </c>
      <c r="F2351" t="s">
        <v>13</v>
      </c>
      <c r="G2351" t="s">
        <v>8291</v>
      </c>
      <c r="H2351" s="3" t="s">
        <v>8299</v>
      </c>
      <c r="I2351" t="s">
        <v>69</v>
      </c>
      <c r="J2351" t="s">
        <v>8300</v>
      </c>
    </row>
    <row r="2352" spans="1:10" ht="16" x14ac:dyDescent="0.2">
      <c r="A2352" t="s">
        <v>8301</v>
      </c>
      <c r="B2352" t="s">
        <v>8295</v>
      </c>
      <c r="C2352" t="s">
        <v>8296</v>
      </c>
      <c r="D2352">
        <v>1</v>
      </c>
      <c r="E2352" t="s">
        <v>13</v>
      </c>
      <c r="F2352" t="s">
        <v>13</v>
      </c>
      <c r="G2352" t="s">
        <v>8291</v>
      </c>
      <c r="H2352" s="3" t="s">
        <v>8292</v>
      </c>
      <c r="I2352" t="s">
        <v>69</v>
      </c>
      <c r="J2352" t="s">
        <v>8302</v>
      </c>
    </row>
    <row r="2353" spans="1:10" ht="16" x14ac:dyDescent="0.2">
      <c r="A2353" t="s">
        <v>8288</v>
      </c>
      <c r="B2353" t="s">
        <v>8303</v>
      </c>
      <c r="C2353" t="s">
        <v>8304</v>
      </c>
      <c r="D2353">
        <v>2</v>
      </c>
      <c r="E2353" t="s">
        <v>13</v>
      </c>
      <c r="F2353" t="s">
        <v>13</v>
      </c>
      <c r="G2353" t="s">
        <v>8291</v>
      </c>
      <c r="H2353" s="3" t="s">
        <v>8292</v>
      </c>
      <c r="I2353" t="s">
        <v>69</v>
      </c>
      <c r="J2353" t="s">
        <v>8293</v>
      </c>
    </row>
    <row r="2354" spans="1:10" ht="16" x14ac:dyDescent="0.2">
      <c r="A2354" t="s">
        <v>8305</v>
      </c>
      <c r="B2354" t="s">
        <v>8306</v>
      </c>
      <c r="C2354" t="s">
        <v>8307</v>
      </c>
      <c r="D2354">
        <v>1</v>
      </c>
      <c r="E2354" t="s">
        <v>13</v>
      </c>
      <c r="F2354" t="s">
        <v>13</v>
      </c>
      <c r="G2354" t="s">
        <v>8308</v>
      </c>
      <c r="H2354" s="3" t="s">
        <v>8309</v>
      </c>
      <c r="I2354" t="s">
        <v>69</v>
      </c>
      <c r="J2354" t="s">
        <v>8310</v>
      </c>
    </row>
    <row r="2355" spans="1:10" ht="16" x14ac:dyDescent="0.2">
      <c r="A2355" t="s">
        <v>2028</v>
      </c>
      <c r="B2355" t="s">
        <v>4934</v>
      </c>
      <c r="C2355" t="s">
        <v>4935</v>
      </c>
      <c r="D2355">
        <v>5</v>
      </c>
      <c r="E2355" t="s">
        <v>13</v>
      </c>
      <c r="F2355" t="s">
        <v>13</v>
      </c>
      <c r="G2355" t="s">
        <v>8308</v>
      </c>
      <c r="H2355" s="3" t="s">
        <v>8311</v>
      </c>
      <c r="I2355" t="s">
        <v>69</v>
      </c>
      <c r="J2355" t="s">
        <v>2031</v>
      </c>
    </row>
    <row r="2356" spans="1:10" ht="16" x14ac:dyDescent="0.2">
      <c r="A2356" t="s">
        <v>8312</v>
      </c>
      <c r="B2356" t="s">
        <v>8313</v>
      </c>
      <c r="C2356" t="s">
        <v>8314</v>
      </c>
      <c r="D2356">
        <v>1</v>
      </c>
      <c r="E2356" t="s">
        <v>13</v>
      </c>
      <c r="F2356" t="s">
        <v>13</v>
      </c>
      <c r="G2356" t="s">
        <v>8315</v>
      </c>
      <c r="H2356" s="3" t="s">
        <v>8316</v>
      </c>
      <c r="I2356" t="s">
        <v>69</v>
      </c>
      <c r="J2356" t="s">
        <v>8317</v>
      </c>
    </row>
    <row r="2357" spans="1:10" ht="16" x14ac:dyDescent="0.2">
      <c r="A2357" t="s">
        <v>8282</v>
      </c>
      <c r="B2357" t="s">
        <v>8318</v>
      </c>
      <c r="C2357" t="s">
        <v>8319</v>
      </c>
      <c r="D2357">
        <v>1</v>
      </c>
      <c r="E2357" t="s">
        <v>13</v>
      </c>
      <c r="F2357" t="s">
        <v>13</v>
      </c>
      <c r="G2357" t="s">
        <v>8315</v>
      </c>
      <c r="H2357" s="3" t="s">
        <v>8320</v>
      </c>
      <c r="I2357" t="s">
        <v>69</v>
      </c>
      <c r="J2357" t="s">
        <v>8287</v>
      </c>
    </row>
    <row r="2358" spans="1:10" ht="16" x14ac:dyDescent="0.2">
      <c r="A2358" t="s">
        <v>8282</v>
      </c>
      <c r="B2358" t="s">
        <v>8321</v>
      </c>
      <c r="C2358" t="s">
        <v>8322</v>
      </c>
      <c r="D2358">
        <v>2</v>
      </c>
      <c r="E2358" t="s">
        <v>13</v>
      </c>
      <c r="F2358" t="s">
        <v>13</v>
      </c>
      <c r="G2358" t="s">
        <v>8315</v>
      </c>
      <c r="H2358" s="3" t="s">
        <v>8320</v>
      </c>
      <c r="I2358" t="s">
        <v>69</v>
      </c>
      <c r="J2358" t="s">
        <v>8287</v>
      </c>
    </row>
    <row r="2359" spans="1:10" ht="16" x14ac:dyDescent="0.2">
      <c r="A2359" t="s">
        <v>8312</v>
      </c>
      <c r="B2359" t="s">
        <v>2161</v>
      </c>
      <c r="C2359" t="s">
        <v>8323</v>
      </c>
      <c r="D2359">
        <v>3</v>
      </c>
      <c r="E2359" t="s">
        <v>13</v>
      </c>
      <c r="F2359" t="s">
        <v>13</v>
      </c>
      <c r="G2359" t="s">
        <v>8315</v>
      </c>
      <c r="H2359" s="3" t="s">
        <v>8324</v>
      </c>
      <c r="I2359" t="s">
        <v>69</v>
      </c>
      <c r="J2359" t="s">
        <v>8317</v>
      </c>
    </row>
    <row r="2360" spans="1:10" ht="16" x14ac:dyDescent="0.2">
      <c r="A2360" t="s">
        <v>8325</v>
      </c>
      <c r="B2360" t="s">
        <v>8326</v>
      </c>
      <c r="C2360" t="s">
        <v>8327</v>
      </c>
      <c r="D2360">
        <v>1</v>
      </c>
      <c r="E2360" t="s">
        <v>13</v>
      </c>
      <c r="F2360" t="s">
        <v>13</v>
      </c>
      <c r="G2360" t="s">
        <v>8328</v>
      </c>
      <c r="H2360" s="3" t="s">
        <v>8329</v>
      </c>
      <c r="I2360" t="s">
        <v>69</v>
      </c>
      <c r="J2360" t="s">
        <v>8330</v>
      </c>
    </row>
    <row r="2361" spans="1:10" ht="16" x14ac:dyDescent="0.2">
      <c r="A2361" t="s">
        <v>8325</v>
      </c>
      <c r="B2361" t="s">
        <v>8295</v>
      </c>
      <c r="C2361" t="s">
        <v>8296</v>
      </c>
      <c r="D2361">
        <v>2</v>
      </c>
      <c r="E2361" t="s">
        <v>13</v>
      </c>
      <c r="F2361" t="s">
        <v>13</v>
      </c>
      <c r="G2361" t="s">
        <v>8328</v>
      </c>
      <c r="H2361" s="3" t="s">
        <v>8329</v>
      </c>
      <c r="I2361" t="s">
        <v>69</v>
      </c>
      <c r="J2361" t="s">
        <v>8330</v>
      </c>
    </row>
    <row r="2362" spans="1:10" ht="16" x14ac:dyDescent="0.2">
      <c r="A2362" t="s">
        <v>8294</v>
      </c>
      <c r="B2362" t="s">
        <v>8326</v>
      </c>
      <c r="C2362" t="s">
        <v>8327</v>
      </c>
      <c r="D2362">
        <v>1</v>
      </c>
      <c r="E2362" t="s">
        <v>13</v>
      </c>
      <c r="F2362" t="s">
        <v>13</v>
      </c>
      <c r="G2362" t="s">
        <v>8328</v>
      </c>
      <c r="H2362" s="3" t="s">
        <v>8329</v>
      </c>
      <c r="I2362" t="s">
        <v>69</v>
      </c>
      <c r="J2362" t="s">
        <v>8297</v>
      </c>
    </row>
    <row r="2363" spans="1:10" ht="16" x14ac:dyDescent="0.2">
      <c r="A2363" t="s">
        <v>8331</v>
      </c>
      <c r="B2363" t="s">
        <v>8332</v>
      </c>
      <c r="C2363" t="s">
        <v>8333</v>
      </c>
      <c r="D2363">
        <v>1</v>
      </c>
      <c r="E2363" t="s">
        <v>13</v>
      </c>
      <c r="F2363" t="s">
        <v>13</v>
      </c>
      <c r="G2363" t="s">
        <v>8328</v>
      </c>
      <c r="H2363" s="3" t="s">
        <v>8334</v>
      </c>
      <c r="I2363" t="s">
        <v>69</v>
      </c>
      <c r="J2363" t="s">
        <v>8335</v>
      </c>
    </row>
    <row r="2364" spans="1:10" ht="16" x14ac:dyDescent="0.2">
      <c r="A2364" t="s">
        <v>8298</v>
      </c>
      <c r="B2364" t="s">
        <v>8326</v>
      </c>
      <c r="C2364" t="s">
        <v>8327</v>
      </c>
      <c r="D2364">
        <v>2</v>
      </c>
      <c r="E2364" t="s">
        <v>13</v>
      </c>
      <c r="F2364" t="s">
        <v>13</v>
      </c>
      <c r="G2364" t="s">
        <v>8328</v>
      </c>
      <c r="H2364" s="3" t="s">
        <v>8329</v>
      </c>
      <c r="I2364" t="s">
        <v>69</v>
      </c>
      <c r="J2364" t="s">
        <v>8300</v>
      </c>
    </row>
    <row r="2365" spans="1:10" ht="16" x14ac:dyDescent="0.2">
      <c r="A2365" t="s">
        <v>8301</v>
      </c>
      <c r="B2365" t="s">
        <v>8326</v>
      </c>
      <c r="C2365" t="s">
        <v>8327</v>
      </c>
      <c r="D2365">
        <v>2</v>
      </c>
      <c r="E2365" t="s">
        <v>13</v>
      </c>
      <c r="F2365" t="s">
        <v>13</v>
      </c>
      <c r="G2365" t="s">
        <v>8328</v>
      </c>
      <c r="H2365" s="3" t="s">
        <v>8329</v>
      </c>
      <c r="I2365" t="s">
        <v>69</v>
      </c>
      <c r="J2365" t="s">
        <v>8302</v>
      </c>
    </row>
    <row r="2366" spans="1:10" ht="16" x14ac:dyDescent="0.2">
      <c r="A2366" t="s">
        <v>8336</v>
      </c>
      <c r="B2366" t="s">
        <v>8337</v>
      </c>
      <c r="C2366" t="s">
        <v>8338</v>
      </c>
      <c r="D2366">
        <v>1</v>
      </c>
      <c r="E2366" t="s">
        <v>13</v>
      </c>
      <c r="F2366" t="s">
        <v>13</v>
      </c>
      <c r="G2366" t="s">
        <v>8328</v>
      </c>
      <c r="H2366" s="3" t="s">
        <v>8334</v>
      </c>
      <c r="I2366" t="s">
        <v>69</v>
      </c>
      <c r="J2366" t="s">
        <v>8339</v>
      </c>
    </row>
    <row r="2367" spans="1:10" ht="16" x14ac:dyDescent="0.2">
      <c r="A2367" t="s">
        <v>8331</v>
      </c>
      <c r="B2367" t="s">
        <v>8340</v>
      </c>
      <c r="C2367" t="s">
        <v>8341</v>
      </c>
      <c r="D2367">
        <v>2</v>
      </c>
      <c r="E2367" t="s">
        <v>13</v>
      </c>
      <c r="F2367" t="s">
        <v>13</v>
      </c>
      <c r="G2367" t="s">
        <v>8328</v>
      </c>
      <c r="H2367" s="3" t="s">
        <v>8334</v>
      </c>
      <c r="I2367" t="s">
        <v>69</v>
      </c>
      <c r="J2367" t="s">
        <v>8335</v>
      </c>
    </row>
    <row r="2368" spans="1:10" ht="32" x14ac:dyDescent="0.2">
      <c r="A2368" t="s">
        <v>8301</v>
      </c>
      <c r="B2368" t="s">
        <v>8342</v>
      </c>
      <c r="C2368" t="s">
        <v>8343</v>
      </c>
      <c r="D2368">
        <v>3</v>
      </c>
      <c r="E2368" t="s">
        <v>13</v>
      </c>
      <c r="F2368" t="s">
        <v>13</v>
      </c>
      <c r="G2368" t="s">
        <v>8344</v>
      </c>
      <c r="H2368" s="3" t="s">
        <v>8345</v>
      </c>
      <c r="I2368" t="s">
        <v>69</v>
      </c>
      <c r="J2368" t="s">
        <v>8302</v>
      </c>
    </row>
    <row r="2369" spans="1:10" ht="16" x14ac:dyDescent="0.2">
      <c r="A2369" t="s">
        <v>8346</v>
      </c>
      <c r="B2369" t="s">
        <v>8347</v>
      </c>
      <c r="C2369" t="s">
        <v>8348</v>
      </c>
      <c r="D2369">
        <v>1</v>
      </c>
      <c r="E2369" t="s">
        <v>13</v>
      </c>
      <c r="F2369" t="s">
        <v>13</v>
      </c>
      <c r="G2369" t="s">
        <v>8349</v>
      </c>
      <c r="H2369" s="3" t="s">
        <v>8350</v>
      </c>
      <c r="I2369" t="s">
        <v>7603</v>
      </c>
      <c r="J2369" t="s">
        <v>8351</v>
      </c>
    </row>
    <row r="2370" spans="1:10" ht="16" x14ac:dyDescent="0.2">
      <c r="A2370" t="s">
        <v>8352</v>
      </c>
      <c r="B2370" t="s">
        <v>8353</v>
      </c>
      <c r="C2370" t="s">
        <v>8354</v>
      </c>
      <c r="D2370">
        <v>3</v>
      </c>
      <c r="E2370" t="s">
        <v>13</v>
      </c>
      <c r="F2370" t="s">
        <v>13</v>
      </c>
      <c r="G2370" t="s">
        <v>8349</v>
      </c>
      <c r="H2370" s="3" t="s">
        <v>8355</v>
      </c>
      <c r="I2370" t="s">
        <v>7603</v>
      </c>
      <c r="J2370" t="s">
        <v>8356</v>
      </c>
    </row>
    <row r="2371" spans="1:10" ht="16" x14ac:dyDescent="0.2">
      <c r="A2371" t="s">
        <v>8357</v>
      </c>
      <c r="B2371" t="s">
        <v>8358</v>
      </c>
      <c r="C2371" t="s">
        <v>8359</v>
      </c>
      <c r="D2371">
        <v>1</v>
      </c>
      <c r="E2371" t="s">
        <v>13</v>
      </c>
      <c r="F2371" t="s">
        <v>13</v>
      </c>
      <c r="G2371" t="s">
        <v>8349</v>
      </c>
      <c r="H2371" s="3" t="s">
        <v>8360</v>
      </c>
      <c r="I2371" t="s">
        <v>7603</v>
      </c>
      <c r="J2371" t="s">
        <v>8361</v>
      </c>
    </row>
    <row r="2372" spans="1:10" ht="16" x14ac:dyDescent="0.2">
      <c r="A2372" t="s">
        <v>8352</v>
      </c>
      <c r="B2372" t="s">
        <v>8362</v>
      </c>
      <c r="C2372" t="s">
        <v>8363</v>
      </c>
      <c r="D2372">
        <v>1</v>
      </c>
      <c r="E2372" t="s">
        <v>13</v>
      </c>
      <c r="F2372" t="s">
        <v>13</v>
      </c>
      <c r="G2372" t="s">
        <v>8349</v>
      </c>
      <c r="H2372" s="3" t="s">
        <v>8364</v>
      </c>
      <c r="I2372" t="s">
        <v>7603</v>
      </c>
      <c r="J2372" t="s">
        <v>8356</v>
      </c>
    </row>
    <row r="2373" spans="1:10" ht="16" x14ac:dyDescent="0.2">
      <c r="A2373" t="s">
        <v>8365</v>
      </c>
      <c r="B2373" t="s">
        <v>8366</v>
      </c>
      <c r="C2373" t="s">
        <v>8367</v>
      </c>
      <c r="D2373">
        <v>1</v>
      </c>
      <c r="E2373" t="s">
        <v>13</v>
      </c>
      <c r="F2373" t="s">
        <v>13</v>
      </c>
      <c r="G2373" t="s">
        <v>8349</v>
      </c>
      <c r="H2373" s="3" t="s">
        <v>8368</v>
      </c>
      <c r="I2373" t="s">
        <v>7603</v>
      </c>
      <c r="J2373" t="s">
        <v>8369</v>
      </c>
    </row>
    <row r="2374" spans="1:10" ht="32" x14ac:dyDescent="0.2">
      <c r="A2374" t="s">
        <v>8370</v>
      </c>
      <c r="B2374" t="s">
        <v>8358</v>
      </c>
      <c r="C2374" t="s">
        <v>8359</v>
      </c>
      <c r="D2374">
        <v>1</v>
      </c>
      <c r="E2374" t="s">
        <v>13</v>
      </c>
      <c r="F2374" t="s">
        <v>13</v>
      </c>
      <c r="G2374" t="s">
        <v>8349</v>
      </c>
      <c r="H2374" s="3" t="s">
        <v>8371</v>
      </c>
      <c r="I2374" t="s">
        <v>7603</v>
      </c>
      <c r="J2374" t="s">
        <v>8372</v>
      </c>
    </row>
    <row r="2375" spans="1:10" ht="16" x14ac:dyDescent="0.2">
      <c r="A2375" t="s">
        <v>8373</v>
      </c>
      <c r="B2375" t="s">
        <v>8347</v>
      </c>
      <c r="C2375" t="s">
        <v>8348</v>
      </c>
      <c r="D2375">
        <v>1</v>
      </c>
      <c r="E2375" t="s">
        <v>13</v>
      </c>
      <c r="F2375" t="s">
        <v>13</v>
      </c>
      <c r="G2375" t="s">
        <v>8349</v>
      </c>
      <c r="H2375" s="3" t="s">
        <v>8368</v>
      </c>
      <c r="I2375" t="s">
        <v>7603</v>
      </c>
      <c r="J2375" t="s">
        <v>8374</v>
      </c>
    </row>
    <row r="2376" spans="1:10" ht="16" x14ac:dyDescent="0.2">
      <c r="A2376" t="s">
        <v>8375</v>
      </c>
      <c r="B2376" t="s">
        <v>8376</v>
      </c>
      <c r="C2376" t="s">
        <v>8377</v>
      </c>
      <c r="D2376">
        <v>2</v>
      </c>
      <c r="E2376" t="s">
        <v>13</v>
      </c>
      <c r="F2376" t="s">
        <v>13</v>
      </c>
      <c r="G2376" t="s">
        <v>8378</v>
      </c>
      <c r="H2376" s="3" t="s">
        <v>8379</v>
      </c>
      <c r="I2376" t="s">
        <v>62</v>
      </c>
      <c r="J2376" t="s">
        <v>8380</v>
      </c>
    </row>
    <row r="2377" spans="1:10" ht="16" x14ac:dyDescent="0.2">
      <c r="A2377" t="s">
        <v>8381</v>
      </c>
      <c r="B2377" t="s">
        <v>8382</v>
      </c>
      <c r="C2377" t="s">
        <v>8383</v>
      </c>
      <c r="D2377">
        <v>1</v>
      </c>
      <c r="E2377" t="s">
        <v>13</v>
      </c>
      <c r="F2377" t="s">
        <v>13</v>
      </c>
      <c r="G2377" t="s">
        <v>8384</v>
      </c>
      <c r="H2377" s="3" t="s">
        <v>8385</v>
      </c>
      <c r="I2377" t="s">
        <v>995</v>
      </c>
      <c r="J2377" t="s">
        <v>8386</v>
      </c>
    </row>
    <row r="2378" spans="1:10" ht="16" x14ac:dyDescent="0.2">
      <c r="A2378" t="s">
        <v>8387</v>
      </c>
      <c r="B2378" t="s">
        <v>8388</v>
      </c>
      <c r="C2378" t="s">
        <v>8389</v>
      </c>
      <c r="D2378">
        <v>1</v>
      </c>
      <c r="E2378" t="s">
        <v>13</v>
      </c>
      <c r="F2378" t="s">
        <v>13</v>
      </c>
      <c r="G2378" t="s">
        <v>8390</v>
      </c>
      <c r="H2378" s="3" t="s">
        <v>8391</v>
      </c>
      <c r="I2378" t="s">
        <v>404</v>
      </c>
      <c r="J2378" t="s">
        <v>8392</v>
      </c>
    </row>
    <row r="2379" spans="1:10" ht="16" x14ac:dyDescent="0.2">
      <c r="A2379" t="s">
        <v>8393</v>
      </c>
      <c r="B2379" t="s">
        <v>8394</v>
      </c>
      <c r="C2379" t="s">
        <v>8395</v>
      </c>
      <c r="D2379">
        <v>2</v>
      </c>
      <c r="E2379" t="s">
        <v>13</v>
      </c>
      <c r="F2379" t="s">
        <v>13</v>
      </c>
      <c r="G2379" t="s">
        <v>8396</v>
      </c>
      <c r="H2379" s="3" t="s">
        <v>8397</v>
      </c>
      <c r="I2379" t="s">
        <v>228</v>
      </c>
      <c r="J2379" t="s">
        <v>8398</v>
      </c>
    </row>
    <row r="2380" spans="1:10" ht="16" x14ac:dyDescent="0.2">
      <c r="A2380" t="s">
        <v>8399</v>
      </c>
      <c r="B2380" t="s">
        <v>8400</v>
      </c>
      <c r="C2380" t="s">
        <v>8401</v>
      </c>
      <c r="D2380">
        <v>1</v>
      </c>
      <c r="E2380" t="s">
        <v>13</v>
      </c>
      <c r="F2380" t="s">
        <v>13</v>
      </c>
      <c r="G2380" t="s">
        <v>8402</v>
      </c>
      <c r="H2380" s="3" t="s">
        <v>8403</v>
      </c>
      <c r="I2380" t="s">
        <v>228</v>
      </c>
      <c r="J2380" t="s">
        <v>8404</v>
      </c>
    </row>
    <row r="2381" spans="1:10" ht="16" x14ac:dyDescent="0.2">
      <c r="A2381" t="s">
        <v>8405</v>
      </c>
      <c r="B2381" t="s">
        <v>8406</v>
      </c>
      <c r="C2381" t="s">
        <v>8407</v>
      </c>
      <c r="D2381">
        <v>3</v>
      </c>
      <c r="E2381" t="s">
        <v>13</v>
      </c>
      <c r="F2381" t="s">
        <v>13</v>
      </c>
      <c r="G2381" t="s">
        <v>8408</v>
      </c>
      <c r="H2381" s="3" t="s">
        <v>8409</v>
      </c>
      <c r="I2381" t="s">
        <v>228</v>
      </c>
      <c r="J2381" t="s">
        <v>8410</v>
      </c>
    </row>
    <row r="2382" spans="1:10" ht="32" x14ac:dyDescent="0.2">
      <c r="A2382" t="s">
        <v>8411</v>
      </c>
      <c r="B2382" t="s">
        <v>8412</v>
      </c>
      <c r="C2382" t="s">
        <v>8413</v>
      </c>
      <c r="D2382">
        <v>2</v>
      </c>
      <c r="E2382" t="s">
        <v>13</v>
      </c>
      <c r="F2382" t="s">
        <v>13</v>
      </c>
      <c r="G2382" t="s">
        <v>8414</v>
      </c>
      <c r="H2382" s="3" t="s">
        <v>8415</v>
      </c>
      <c r="I2382" t="s">
        <v>1489</v>
      </c>
      <c r="J2382" t="s">
        <v>8416</v>
      </c>
    </row>
    <row r="2383" spans="1:10" ht="16" x14ac:dyDescent="0.2">
      <c r="A2383" t="s">
        <v>8417</v>
      </c>
      <c r="B2383" t="s">
        <v>8418</v>
      </c>
      <c r="C2383" t="s">
        <v>8419</v>
      </c>
      <c r="D2383">
        <v>2</v>
      </c>
      <c r="E2383" t="s">
        <v>13</v>
      </c>
      <c r="F2383" t="s">
        <v>13</v>
      </c>
      <c r="G2383" t="s">
        <v>8420</v>
      </c>
      <c r="H2383" s="3" t="s">
        <v>8421</v>
      </c>
      <c r="I2383" t="s">
        <v>69</v>
      </c>
      <c r="J2383" t="s">
        <v>8422</v>
      </c>
    </row>
    <row r="2384" spans="1:10" ht="16" x14ac:dyDescent="0.2">
      <c r="A2384" t="s">
        <v>8423</v>
      </c>
      <c r="B2384" t="s">
        <v>8424</v>
      </c>
      <c r="C2384" t="s">
        <v>8425</v>
      </c>
      <c r="D2384">
        <v>1</v>
      </c>
      <c r="E2384" t="s">
        <v>13</v>
      </c>
      <c r="F2384" t="s">
        <v>13</v>
      </c>
      <c r="G2384" t="s">
        <v>8420</v>
      </c>
      <c r="H2384" s="3" t="s">
        <v>8421</v>
      </c>
      <c r="I2384" t="s">
        <v>69</v>
      </c>
      <c r="J2384" t="s">
        <v>8426</v>
      </c>
    </row>
    <row r="2385" spans="1:10" ht="16" x14ac:dyDescent="0.2">
      <c r="A2385" t="s">
        <v>8417</v>
      </c>
      <c r="B2385" t="s">
        <v>8424</v>
      </c>
      <c r="C2385" t="s">
        <v>8425</v>
      </c>
      <c r="D2385">
        <v>1</v>
      </c>
      <c r="E2385" t="s">
        <v>13</v>
      </c>
      <c r="F2385" t="s">
        <v>13</v>
      </c>
      <c r="G2385" t="s">
        <v>8420</v>
      </c>
      <c r="H2385" s="3" t="s">
        <v>8421</v>
      </c>
      <c r="I2385" t="s">
        <v>69</v>
      </c>
      <c r="J2385" t="s">
        <v>8422</v>
      </c>
    </row>
    <row r="2386" spans="1:10" ht="16" x14ac:dyDescent="0.2">
      <c r="A2386" t="s">
        <v>8423</v>
      </c>
      <c r="B2386" t="s">
        <v>8418</v>
      </c>
      <c r="C2386" t="s">
        <v>8419</v>
      </c>
      <c r="D2386">
        <v>2</v>
      </c>
      <c r="E2386" t="s">
        <v>13</v>
      </c>
      <c r="F2386" t="s">
        <v>13</v>
      </c>
      <c r="G2386" t="s">
        <v>8420</v>
      </c>
      <c r="H2386" s="3" t="s">
        <v>8421</v>
      </c>
      <c r="I2386" t="s">
        <v>69</v>
      </c>
      <c r="J2386" t="s">
        <v>8426</v>
      </c>
    </row>
    <row r="2387" spans="1:10" ht="16" x14ac:dyDescent="0.2">
      <c r="A2387" t="s">
        <v>8427</v>
      </c>
      <c r="B2387" t="s">
        <v>8428</v>
      </c>
      <c r="C2387" t="s">
        <v>8429</v>
      </c>
      <c r="D2387">
        <v>5</v>
      </c>
      <c r="E2387" t="s">
        <v>13</v>
      </c>
      <c r="F2387" t="s">
        <v>13</v>
      </c>
      <c r="G2387" t="s">
        <v>8420</v>
      </c>
      <c r="H2387" s="3" t="s">
        <v>8430</v>
      </c>
      <c r="I2387" t="s">
        <v>69</v>
      </c>
      <c r="J2387" t="s">
        <v>8431</v>
      </c>
    </row>
    <row r="2388" spans="1:10" ht="16" x14ac:dyDescent="0.2">
      <c r="A2388" t="s">
        <v>8427</v>
      </c>
      <c r="B2388" t="s">
        <v>8432</v>
      </c>
      <c r="C2388" t="s">
        <v>8433</v>
      </c>
      <c r="D2388">
        <v>1</v>
      </c>
      <c r="E2388" t="s">
        <v>13</v>
      </c>
      <c r="F2388" t="s">
        <v>13</v>
      </c>
      <c r="G2388" t="s">
        <v>8420</v>
      </c>
      <c r="H2388" s="3" t="s">
        <v>8430</v>
      </c>
      <c r="I2388" t="s">
        <v>69</v>
      </c>
      <c r="J2388" t="s">
        <v>8431</v>
      </c>
    </row>
    <row r="2389" spans="1:10" ht="16" x14ac:dyDescent="0.2">
      <c r="A2389" t="s">
        <v>8427</v>
      </c>
      <c r="B2389" t="s">
        <v>8434</v>
      </c>
      <c r="C2389" t="s">
        <v>8435</v>
      </c>
      <c r="D2389">
        <v>4</v>
      </c>
      <c r="E2389" t="s">
        <v>13</v>
      </c>
      <c r="F2389" t="s">
        <v>13</v>
      </c>
      <c r="G2389" t="s">
        <v>8420</v>
      </c>
      <c r="H2389" s="3" t="s">
        <v>8430</v>
      </c>
      <c r="I2389" t="s">
        <v>69</v>
      </c>
      <c r="J2389" t="s">
        <v>8431</v>
      </c>
    </row>
    <row r="2390" spans="1:10" ht="16" x14ac:dyDescent="0.2">
      <c r="A2390" t="s">
        <v>8427</v>
      </c>
      <c r="B2390" t="s">
        <v>8436</v>
      </c>
      <c r="C2390" t="s">
        <v>8437</v>
      </c>
      <c r="D2390">
        <v>2</v>
      </c>
      <c r="E2390" t="s">
        <v>13</v>
      </c>
      <c r="F2390" t="s">
        <v>13</v>
      </c>
      <c r="G2390" t="s">
        <v>8420</v>
      </c>
      <c r="H2390" s="3" t="s">
        <v>8430</v>
      </c>
      <c r="I2390" t="s">
        <v>69</v>
      </c>
      <c r="J2390" t="s">
        <v>8431</v>
      </c>
    </row>
    <row r="2391" spans="1:10" ht="16" x14ac:dyDescent="0.2">
      <c r="A2391" t="s">
        <v>8427</v>
      </c>
      <c r="B2391" t="s">
        <v>8438</v>
      </c>
      <c r="C2391" t="s">
        <v>8439</v>
      </c>
      <c r="D2391">
        <v>3</v>
      </c>
      <c r="E2391" t="s">
        <v>13</v>
      </c>
      <c r="F2391" t="s">
        <v>13</v>
      </c>
      <c r="G2391" t="s">
        <v>8420</v>
      </c>
      <c r="H2391" s="3" t="s">
        <v>8430</v>
      </c>
      <c r="I2391" t="s">
        <v>69</v>
      </c>
      <c r="J2391" t="s">
        <v>8431</v>
      </c>
    </row>
    <row r="2392" spans="1:10" ht="16" x14ac:dyDescent="0.2">
      <c r="A2392" t="s">
        <v>8440</v>
      </c>
      <c r="B2392" t="s">
        <v>8441</v>
      </c>
      <c r="C2392" t="s">
        <v>8442</v>
      </c>
      <c r="D2392">
        <v>1</v>
      </c>
      <c r="E2392" t="s">
        <v>13</v>
      </c>
      <c r="F2392" t="s">
        <v>13</v>
      </c>
      <c r="G2392" t="s">
        <v>8443</v>
      </c>
      <c r="H2392" s="3" t="s">
        <v>8444</v>
      </c>
      <c r="I2392" t="s">
        <v>253</v>
      </c>
      <c r="J2392" t="s">
        <v>8445</v>
      </c>
    </row>
    <row r="2393" spans="1:10" ht="16" x14ac:dyDescent="0.2">
      <c r="A2393" t="s">
        <v>8446</v>
      </c>
      <c r="B2393" t="s">
        <v>8447</v>
      </c>
      <c r="C2393" t="s">
        <v>8448</v>
      </c>
      <c r="D2393">
        <v>3</v>
      </c>
      <c r="E2393" t="s">
        <v>13</v>
      </c>
      <c r="F2393" t="s">
        <v>13</v>
      </c>
      <c r="G2393" t="s">
        <v>8449</v>
      </c>
      <c r="H2393" s="3" t="s">
        <v>8450</v>
      </c>
      <c r="I2393" t="s">
        <v>253</v>
      </c>
      <c r="J2393" t="s">
        <v>8451</v>
      </c>
    </row>
    <row r="2394" spans="1:10" ht="16" x14ac:dyDescent="0.2">
      <c r="A2394" t="s">
        <v>8452</v>
      </c>
      <c r="B2394" t="s">
        <v>8453</v>
      </c>
      <c r="C2394" t="s">
        <v>8454</v>
      </c>
      <c r="D2394">
        <v>3</v>
      </c>
      <c r="E2394" t="s">
        <v>13</v>
      </c>
      <c r="F2394" t="s">
        <v>13</v>
      </c>
      <c r="G2394" t="s">
        <v>8455</v>
      </c>
      <c r="H2394" s="3" t="s">
        <v>8456</v>
      </c>
      <c r="I2394" t="s">
        <v>69</v>
      </c>
      <c r="J2394" t="s">
        <v>8457</v>
      </c>
    </row>
    <row r="2395" spans="1:10" ht="16" x14ac:dyDescent="0.2">
      <c r="A2395" t="s">
        <v>1678</v>
      </c>
      <c r="B2395" t="s">
        <v>8458</v>
      </c>
      <c r="C2395" t="s">
        <v>8459</v>
      </c>
      <c r="D2395">
        <v>1</v>
      </c>
      <c r="E2395" t="s">
        <v>8460</v>
      </c>
      <c r="F2395" t="s">
        <v>13</v>
      </c>
      <c r="G2395" t="s">
        <v>8461</v>
      </c>
      <c r="H2395" s="3" t="s">
        <v>8462</v>
      </c>
      <c r="I2395" t="s">
        <v>5804</v>
      </c>
      <c r="J2395" t="s">
        <v>1682</v>
      </c>
    </row>
    <row r="2396" spans="1:10" ht="16" x14ac:dyDescent="0.2">
      <c r="A2396" t="s">
        <v>317</v>
      </c>
      <c r="B2396" t="s">
        <v>8463</v>
      </c>
      <c r="C2396" t="s">
        <v>8464</v>
      </c>
      <c r="D2396">
        <v>4</v>
      </c>
      <c r="E2396" t="s">
        <v>8460</v>
      </c>
      <c r="F2396" t="s">
        <v>13</v>
      </c>
      <c r="G2396" t="s">
        <v>8461</v>
      </c>
      <c r="H2396" s="3" t="s">
        <v>8465</v>
      </c>
      <c r="I2396" t="s">
        <v>5804</v>
      </c>
      <c r="J2396" t="s">
        <v>321</v>
      </c>
    </row>
    <row r="2397" spans="1:10" ht="16" x14ac:dyDescent="0.2">
      <c r="A2397" t="s">
        <v>2227</v>
      </c>
      <c r="B2397" t="s">
        <v>8466</v>
      </c>
      <c r="C2397" t="s">
        <v>8467</v>
      </c>
      <c r="D2397">
        <v>5</v>
      </c>
      <c r="E2397" t="s">
        <v>13</v>
      </c>
      <c r="F2397" t="s">
        <v>13</v>
      </c>
      <c r="G2397" t="s">
        <v>8468</v>
      </c>
      <c r="H2397" s="3" t="s">
        <v>8469</v>
      </c>
      <c r="I2397" t="s">
        <v>62</v>
      </c>
      <c r="J2397" t="s">
        <v>2232</v>
      </c>
    </row>
    <row r="2398" spans="1:10" ht="16" x14ac:dyDescent="0.2">
      <c r="A2398" t="s">
        <v>2227</v>
      </c>
      <c r="B2398" t="s">
        <v>8470</v>
      </c>
      <c r="C2398" t="s">
        <v>8471</v>
      </c>
      <c r="D2398">
        <v>6</v>
      </c>
      <c r="E2398" t="s">
        <v>13</v>
      </c>
      <c r="F2398" t="s">
        <v>13</v>
      </c>
      <c r="G2398" t="s">
        <v>8468</v>
      </c>
      <c r="H2398" s="3" t="s">
        <v>8469</v>
      </c>
      <c r="I2398" t="s">
        <v>62</v>
      </c>
      <c r="J2398" t="s">
        <v>2232</v>
      </c>
    </row>
    <row r="2399" spans="1:10" ht="16" x14ac:dyDescent="0.2">
      <c r="A2399" t="s">
        <v>8472</v>
      </c>
      <c r="B2399" t="s">
        <v>8229</v>
      </c>
      <c r="C2399" t="s">
        <v>8473</v>
      </c>
      <c r="D2399">
        <v>1</v>
      </c>
      <c r="E2399" t="s">
        <v>13</v>
      </c>
      <c r="F2399" t="s">
        <v>13</v>
      </c>
      <c r="G2399" t="s">
        <v>8474</v>
      </c>
      <c r="H2399" s="3" t="s">
        <v>8475</v>
      </c>
      <c r="I2399" t="s">
        <v>69</v>
      </c>
      <c r="J2399" t="s">
        <v>8476</v>
      </c>
    </row>
    <row r="2400" spans="1:10" ht="16" x14ac:dyDescent="0.2">
      <c r="A2400" t="s">
        <v>8477</v>
      </c>
      <c r="B2400" t="s">
        <v>8478</v>
      </c>
      <c r="C2400" t="s">
        <v>8479</v>
      </c>
      <c r="D2400">
        <v>2</v>
      </c>
      <c r="E2400" t="s">
        <v>13</v>
      </c>
      <c r="F2400" t="s">
        <v>13</v>
      </c>
      <c r="G2400" t="s">
        <v>8480</v>
      </c>
      <c r="H2400" s="3" t="s">
        <v>8481</v>
      </c>
      <c r="I2400" t="s">
        <v>69</v>
      </c>
      <c r="J2400" t="s">
        <v>8482</v>
      </c>
    </row>
    <row r="2401" spans="1:10" ht="16" x14ac:dyDescent="0.2">
      <c r="A2401" t="s">
        <v>8483</v>
      </c>
      <c r="B2401" t="s">
        <v>8484</v>
      </c>
      <c r="C2401" t="s">
        <v>8485</v>
      </c>
      <c r="D2401">
        <v>2</v>
      </c>
      <c r="E2401" t="s">
        <v>8486</v>
      </c>
      <c r="F2401" t="s">
        <v>13</v>
      </c>
      <c r="G2401" t="s">
        <v>8487</v>
      </c>
      <c r="H2401" s="3" t="s">
        <v>8488</v>
      </c>
      <c r="I2401" t="s">
        <v>69</v>
      </c>
      <c r="J2401" t="s">
        <v>8489</v>
      </c>
    </row>
    <row r="2402" spans="1:10" ht="16" x14ac:dyDescent="0.2">
      <c r="A2402" t="s">
        <v>8490</v>
      </c>
      <c r="B2402" t="s">
        <v>8491</v>
      </c>
      <c r="C2402" t="s">
        <v>8492</v>
      </c>
      <c r="D2402">
        <v>3</v>
      </c>
      <c r="E2402" t="s">
        <v>8486</v>
      </c>
      <c r="F2402" t="s">
        <v>13</v>
      </c>
      <c r="G2402" t="s">
        <v>8487</v>
      </c>
      <c r="H2402" s="3" t="s">
        <v>8493</v>
      </c>
      <c r="I2402" t="s">
        <v>69</v>
      </c>
      <c r="J2402" t="s">
        <v>8494</v>
      </c>
    </row>
    <row r="2403" spans="1:10" ht="16" x14ac:dyDescent="0.2">
      <c r="A2403" t="s">
        <v>8495</v>
      </c>
      <c r="B2403" t="s">
        <v>8496</v>
      </c>
      <c r="C2403" t="s">
        <v>8497</v>
      </c>
      <c r="D2403">
        <v>3</v>
      </c>
      <c r="E2403" t="s">
        <v>8486</v>
      </c>
      <c r="F2403" t="s">
        <v>13</v>
      </c>
      <c r="G2403" t="s">
        <v>8487</v>
      </c>
      <c r="H2403" s="3" t="s">
        <v>8488</v>
      </c>
      <c r="I2403" t="s">
        <v>69</v>
      </c>
      <c r="J2403" t="s">
        <v>8498</v>
      </c>
    </row>
    <row r="2404" spans="1:10" ht="16" x14ac:dyDescent="0.2">
      <c r="A2404" t="s">
        <v>8490</v>
      </c>
      <c r="B2404" t="s">
        <v>8499</v>
      </c>
      <c r="C2404" t="s">
        <v>8500</v>
      </c>
      <c r="D2404">
        <v>5</v>
      </c>
      <c r="E2404" t="s">
        <v>8486</v>
      </c>
      <c r="F2404" t="s">
        <v>13</v>
      </c>
      <c r="G2404" t="s">
        <v>8487</v>
      </c>
      <c r="H2404" s="3" t="s">
        <v>8493</v>
      </c>
      <c r="I2404" t="s">
        <v>69</v>
      </c>
      <c r="J2404" t="s">
        <v>8494</v>
      </c>
    </row>
    <row r="2405" spans="1:10" ht="16" x14ac:dyDescent="0.2">
      <c r="A2405" t="s">
        <v>8490</v>
      </c>
      <c r="B2405" t="s">
        <v>8501</v>
      </c>
      <c r="C2405" t="s">
        <v>8502</v>
      </c>
      <c r="D2405">
        <v>4</v>
      </c>
      <c r="E2405" t="s">
        <v>8486</v>
      </c>
      <c r="F2405" t="s">
        <v>13</v>
      </c>
      <c r="G2405" t="s">
        <v>8487</v>
      </c>
      <c r="H2405" s="3" t="s">
        <v>8493</v>
      </c>
      <c r="I2405" t="s">
        <v>69</v>
      </c>
      <c r="J2405" t="s">
        <v>8494</v>
      </c>
    </row>
    <row r="2406" spans="1:10" ht="16" x14ac:dyDescent="0.2">
      <c r="A2406" t="s">
        <v>8503</v>
      </c>
      <c r="B2406" t="s">
        <v>8504</v>
      </c>
      <c r="C2406" t="s">
        <v>8505</v>
      </c>
      <c r="D2406">
        <v>1</v>
      </c>
      <c r="E2406" t="s">
        <v>8486</v>
      </c>
      <c r="F2406" t="s">
        <v>13</v>
      </c>
      <c r="G2406" t="s">
        <v>8487</v>
      </c>
      <c r="H2406" s="3" t="s">
        <v>8488</v>
      </c>
      <c r="I2406" t="s">
        <v>69</v>
      </c>
      <c r="J2406" t="s">
        <v>8506</v>
      </c>
    </row>
    <row r="2407" spans="1:10" ht="16" x14ac:dyDescent="0.2">
      <c r="A2407" t="s">
        <v>8483</v>
      </c>
      <c r="B2407" t="s">
        <v>8507</v>
      </c>
      <c r="C2407" t="s">
        <v>8508</v>
      </c>
      <c r="D2407">
        <v>1</v>
      </c>
      <c r="E2407" t="s">
        <v>8486</v>
      </c>
      <c r="F2407" t="s">
        <v>13</v>
      </c>
      <c r="G2407" t="s">
        <v>8487</v>
      </c>
      <c r="H2407" s="3" t="s">
        <v>8493</v>
      </c>
      <c r="I2407" t="s">
        <v>69</v>
      </c>
      <c r="J2407" t="s">
        <v>8489</v>
      </c>
    </row>
    <row r="2408" spans="1:10" ht="16" x14ac:dyDescent="0.2">
      <c r="A2408" t="s">
        <v>8509</v>
      </c>
      <c r="B2408" t="s">
        <v>8510</v>
      </c>
      <c r="C2408" t="s">
        <v>8511</v>
      </c>
      <c r="D2408">
        <v>2</v>
      </c>
      <c r="E2408" t="s">
        <v>8486</v>
      </c>
      <c r="F2408" t="s">
        <v>13</v>
      </c>
      <c r="G2408" t="s">
        <v>8487</v>
      </c>
      <c r="H2408" s="3" t="s">
        <v>8488</v>
      </c>
      <c r="I2408" t="s">
        <v>69</v>
      </c>
      <c r="J2408" t="s">
        <v>8512</v>
      </c>
    </row>
    <row r="2409" spans="1:10" ht="16" x14ac:dyDescent="0.2">
      <c r="A2409" t="s">
        <v>8490</v>
      </c>
      <c r="B2409" t="s">
        <v>8513</v>
      </c>
      <c r="C2409" t="s">
        <v>8514</v>
      </c>
      <c r="D2409">
        <v>2</v>
      </c>
      <c r="E2409" t="s">
        <v>8486</v>
      </c>
      <c r="F2409" t="s">
        <v>13</v>
      </c>
      <c r="G2409" t="s">
        <v>8487</v>
      </c>
      <c r="H2409" s="3" t="s">
        <v>8493</v>
      </c>
      <c r="I2409" t="s">
        <v>69</v>
      </c>
      <c r="J2409" t="s">
        <v>8494</v>
      </c>
    </row>
    <row r="2410" spans="1:10" ht="16" x14ac:dyDescent="0.2">
      <c r="A2410" t="s">
        <v>8495</v>
      </c>
      <c r="B2410" t="s">
        <v>8515</v>
      </c>
      <c r="C2410" t="s">
        <v>8516</v>
      </c>
      <c r="D2410">
        <v>1</v>
      </c>
      <c r="E2410" t="s">
        <v>8486</v>
      </c>
      <c r="F2410" t="s">
        <v>13</v>
      </c>
      <c r="G2410" t="s">
        <v>8487</v>
      </c>
      <c r="H2410" s="3" t="s">
        <v>8488</v>
      </c>
      <c r="I2410" t="s">
        <v>69</v>
      </c>
      <c r="J2410" t="s">
        <v>8498</v>
      </c>
    </row>
    <row r="2411" spans="1:10" ht="16" x14ac:dyDescent="0.2">
      <c r="A2411" t="s">
        <v>8483</v>
      </c>
      <c r="B2411" t="s">
        <v>8517</v>
      </c>
      <c r="C2411" t="s">
        <v>8518</v>
      </c>
      <c r="D2411">
        <v>3</v>
      </c>
      <c r="E2411" t="s">
        <v>8486</v>
      </c>
      <c r="F2411" t="s">
        <v>13</v>
      </c>
      <c r="G2411" t="s">
        <v>8487</v>
      </c>
      <c r="H2411" s="3" t="s">
        <v>8488</v>
      </c>
      <c r="I2411" t="s">
        <v>69</v>
      </c>
      <c r="J2411" t="s">
        <v>8489</v>
      </c>
    </row>
    <row r="2412" spans="1:10" ht="16" x14ac:dyDescent="0.2">
      <c r="A2412" t="s">
        <v>8495</v>
      </c>
      <c r="B2412" t="s">
        <v>8519</v>
      </c>
      <c r="C2412" t="s">
        <v>8520</v>
      </c>
      <c r="D2412">
        <v>2</v>
      </c>
      <c r="E2412" t="s">
        <v>8486</v>
      </c>
      <c r="F2412" t="s">
        <v>13</v>
      </c>
      <c r="G2412" t="s">
        <v>8487</v>
      </c>
      <c r="H2412" s="3" t="s">
        <v>8488</v>
      </c>
      <c r="I2412" t="s">
        <v>69</v>
      </c>
      <c r="J2412" t="s">
        <v>8498</v>
      </c>
    </row>
    <row r="2413" spans="1:10" ht="16" x14ac:dyDescent="0.2">
      <c r="A2413" t="s">
        <v>8521</v>
      </c>
      <c r="B2413" t="s">
        <v>8515</v>
      </c>
      <c r="C2413" t="s">
        <v>8516</v>
      </c>
      <c r="D2413">
        <v>2</v>
      </c>
      <c r="E2413" t="s">
        <v>8486</v>
      </c>
      <c r="F2413" t="s">
        <v>13</v>
      </c>
      <c r="G2413" t="s">
        <v>8487</v>
      </c>
      <c r="H2413" s="3" t="s">
        <v>8488</v>
      </c>
      <c r="I2413" t="s">
        <v>69</v>
      </c>
      <c r="J2413" t="s">
        <v>8522</v>
      </c>
    </row>
    <row r="2414" spans="1:10" ht="16" x14ac:dyDescent="0.2">
      <c r="A2414" t="s">
        <v>8483</v>
      </c>
      <c r="B2414" t="s">
        <v>8523</v>
      </c>
      <c r="C2414" t="s">
        <v>8524</v>
      </c>
      <c r="D2414">
        <v>5</v>
      </c>
      <c r="E2414" t="s">
        <v>8486</v>
      </c>
      <c r="F2414" t="s">
        <v>13</v>
      </c>
      <c r="G2414" t="s">
        <v>8487</v>
      </c>
      <c r="H2414" s="3" t="s">
        <v>8493</v>
      </c>
      <c r="I2414" t="s">
        <v>69</v>
      </c>
      <c r="J2414" t="s">
        <v>8489</v>
      </c>
    </row>
    <row r="2415" spans="1:10" ht="16" x14ac:dyDescent="0.2">
      <c r="A2415" t="s">
        <v>6178</v>
      </c>
      <c r="B2415" t="s">
        <v>8525</v>
      </c>
      <c r="C2415" t="s">
        <v>8526</v>
      </c>
      <c r="D2415">
        <v>2</v>
      </c>
      <c r="E2415" t="s">
        <v>8486</v>
      </c>
      <c r="F2415" t="s">
        <v>13</v>
      </c>
      <c r="G2415" t="s">
        <v>8487</v>
      </c>
      <c r="H2415" s="3" t="s">
        <v>8527</v>
      </c>
      <c r="I2415" t="s">
        <v>69</v>
      </c>
      <c r="J2415" t="s">
        <v>6183</v>
      </c>
    </row>
    <row r="2416" spans="1:10" ht="16" x14ac:dyDescent="0.2">
      <c r="A2416" t="s">
        <v>8483</v>
      </c>
      <c r="B2416" t="s">
        <v>8528</v>
      </c>
      <c r="C2416" t="s">
        <v>8529</v>
      </c>
      <c r="D2416">
        <v>6</v>
      </c>
      <c r="E2416" t="s">
        <v>8486</v>
      </c>
      <c r="F2416" t="s">
        <v>13</v>
      </c>
      <c r="G2416" t="s">
        <v>8487</v>
      </c>
      <c r="H2416" s="3" t="s">
        <v>8493</v>
      </c>
      <c r="I2416" t="s">
        <v>69</v>
      </c>
      <c r="J2416" t="s">
        <v>8489</v>
      </c>
    </row>
    <row r="2417" spans="1:10" ht="16" x14ac:dyDescent="0.2">
      <c r="A2417" t="s">
        <v>8530</v>
      </c>
      <c r="B2417" t="s">
        <v>8531</v>
      </c>
      <c r="C2417" t="s">
        <v>8532</v>
      </c>
      <c r="D2417">
        <v>4</v>
      </c>
      <c r="E2417" t="s">
        <v>8486</v>
      </c>
      <c r="F2417" t="s">
        <v>13</v>
      </c>
      <c r="G2417" t="s">
        <v>8487</v>
      </c>
      <c r="H2417" s="3" t="s">
        <v>8488</v>
      </c>
      <c r="I2417" t="s">
        <v>69</v>
      </c>
      <c r="J2417" t="s">
        <v>8533</v>
      </c>
    </row>
    <row r="2418" spans="1:10" ht="16" x14ac:dyDescent="0.2">
      <c r="A2418" t="s">
        <v>8490</v>
      </c>
      <c r="B2418" t="s">
        <v>8534</v>
      </c>
      <c r="C2418" t="s">
        <v>8535</v>
      </c>
      <c r="D2418">
        <v>1</v>
      </c>
      <c r="E2418" t="s">
        <v>8486</v>
      </c>
      <c r="F2418" t="s">
        <v>13</v>
      </c>
      <c r="G2418" t="s">
        <v>8487</v>
      </c>
      <c r="H2418" s="3" t="s">
        <v>8493</v>
      </c>
      <c r="I2418" t="s">
        <v>69</v>
      </c>
      <c r="J2418" t="s">
        <v>8494</v>
      </c>
    </row>
    <row r="2419" spans="1:10" ht="16" x14ac:dyDescent="0.2">
      <c r="A2419" t="s">
        <v>6178</v>
      </c>
      <c r="B2419" t="s">
        <v>8536</v>
      </c>
      <c r="C2419" t="s">
        <v>8537</v>
      </c>
      <c r="D2419">
        <v>1</v>
      </c>
      <c r="E2419" t="s">
        <v>8486</v>
      </c>
      <c r="F2419" t="s">
        <v>13</v>
      </c>
      <c r="G2419" t="s">
        <v>8487</v>
      </c>
      <c r="H2419" s="3" t="s">
        <v>8538</v>
      </c>
      <c r="I2419" t="s">
        <v>69</v>
      </c>
      <c r="J2419" t="s">
        <v>6183</v>
      </c>
    </row>
    <row r="2420" spans="1:10" ht="16" x14ac:dyDescent="0.2">
      <c r="A2420" t="s">
        <v>8521</v>
      </c>
      <c r="B2420" t="s">
        <v>8539</v>
      </c>
      <c r="C2420" t="s">
        <v>8540</v>
      </c>
      <c r="D2420">
        <v>1</v>
      </c>
      <c r="E2420" t="s">
        <v>8486</v>
      </c>
      <c r="F2420" t="s">
        <v>13</v>
      </c>
      <c r="G2420" t="s">
        <v>8487</v>
      </c>
      <c r="H2420" s="3" t="s">
        <v>8488</v>
      </c>
      <c r="I2420" t="s">
        <v>69</v>
      </c>
      <c r="J2420" t="s">
        <v>8522</v>
      </c>
    </row>
    <row r="2421" spans="1:10" ht="16" x14ac:dyDescent="0.2">
      <c r="A2421" t="s">
        <v>8541</v>
      </c>
      <c r="B2421" t="s">
        <v>8515</v>
      </c>
      <c r="C2421" t="s">
        <v>8516</v>
      </c>
      <c r="D2421">
        <v>1</v>
      </c>
      <c r="E2421" t="s">
        <v>8486</v>
      </c>
      <c r="F2421" t="s">
        <v>13</v>
      </c>
      <c r="G2421" t="s">
        <v>8487</v>
      </c>
      <c r="H2421" s="3" t="s">
        <v>8488</v>
      </c>
      <c r="I2421" t="s">
        <v>69</v>
      </c>
      <c r="J2421" t="s">
        <v>8542</v>
      </c>
    </row>
    <row r="2422" spans="1:10" ht="16" x14ac:dyDescent="0.2">
      <c r="A2422" t="s">
        <v>8541</v>
      </c>
      <c r="B2422" t="s">
        <v>8543</v>
      </c>
      <c r="C2422" t="s">
        <v>8544</v>
      </c>
      <c r="D2422">
        <v>4</v>
      </c>
      <c r="E2422" t="s">
        <v>8486</v>
      </c>
      <c r="F2422" t="s">
        <v>13</v>
      </c>
      <c r="G2422" t="s">
        <v>8487</v>
      </c>
      <c r="H2422" s="3" t="s">
        <v>8488</v>
      </c>
      <c r="I2422" t="s">
        <v>69</v>
      </c>
      <c r="J2422" t="s">
        <v>8542</v>
      </c>
    </row>
    <row r="2423" spans="1:10" ht="16" x14ac:dyDescent="0.2">
      <c r="A2423" t="s">
        <v>8503</v>
      </c>
      <c r="B2423" t="s">
        <v>2072</v>
      </c>
      <c r="C2423" t="s">
        <v>8545</v>
      </c>
      <c r="D2423">
        <v>2</v>
      </c>
      <c r="E2423" t="s">
        <v>8486</v>
      </c>
      <c r="F2423" t="s">
        <v>13</v>
      </c>
      <c r="G2423" t="s">
        <v>8487</v>
      </c>
      <c r="H2423" s="3" t="s">
        <v>8488</v>
      </c>
      <c r="I2423" t="s">
        <v>69</v>
      </c>
      <c r="J2423" t="s">
        <v>8506</v>
      </c>
    </row>
    <row r="2424" spans="1:10" ht="16" x14ac:dyDescent="0.2">
      <c r="A2424" t="s">
        <v>6178</v>
      </c>
      <c r="B2424" t="s">
        <v>2161</v>
      </c>
      <c r="C2424" t="s">
        <v>8546</v>
      </c>
      <c r="D2424">
        <v>7</v>
      </c>
      <c r="E2424" t="s">
        <v>8486</v>
      </c>
      <c r="F2424" t="s">
        <v>13</v>
      </c>
      <c r="G2424" t="s">
        <v>8487</v>
      </c>
      <c r="H2424" s="3" t="s">
        <v>8547</v>
      </c>
      <c r="I2424" t="s">
        <v>69</v>
      </c>
      <c r="J2424" t="s">
        <v>6183</v>
      </c>
    </row>
    <row r="2425" spans="1:10" ht="16" x14ac:dyDescent="0.2">
      <c r="A2425" t="s">
        <v>8503</v>
      </c>
      <c r="B2425" t="s">
        <v>8548</v>
      </c>
      <c r="C2425" t="s">
        <v>8549</v>
      </c>
      <c r="D2425">
        <v>3</v>
      </c>
      <c r="E2425" t="s">
        <v>8486</v>
      </c>
      <c r="F2425" t="s">
        <v>13</v>
      </c>
      <c r="G2425" t="s">
        <v>8487</v>
      </c>
      <c r="H2425" s="3" t="s">
        <v>8488</v>
      </c>
      <c r="I2425" t="s">
        <v>69</v>
      </c>
      <c r="J2425" t="s">
        <v>8506</v>
      </c>
    </row>
    <row r="2426" spans="1:10" ht="16" x14ac:dyDescent="0.2">
      <c r="A2426" t="s">
        <v>8483</v>
      </c>
      <c r="B2426" t="s">
        <v>8550</v>
      </c>
      <c r="C2426" t="s">
        <v>8551</v>
      </c>
      <c r="D2426">
        <v>4</v>
      </c>
      <c r="E2426" t="s">
        <v>8486</v>
      </c>
      <c r="F2426" t="s">
        <v>13</v>
      </c>
      <c r="G2426" t="s">
        <v>8487</v>
      </c>
      <c r="H2426" s="3" t="s">
        <v>8488</v>
      </c>
      <c r="I2426" t="s">
        <v>69</v>
      </c>
      <c r="J2426" t="s">
        <v>8489</v>
      </c>
    </row>
    <row r="2427" spans="1:10" ht="16" x14ac:dyDescent="0.2">
      <c r="A2427" t="s">
        <v>8552</v>
      </c>
      <c r="B2427" t="s">
        <v>8543</v>
      </c>
      <c r="C2427" t="s">
        <v>8544</v>
      </c>
      <c r="D2427">
        <v>3</v>
      </c>
      <c r="E2427" t="s">
        <v>8486</v>
      </c>
      <c r="F2427" t="s">
        <v>13</v>
      </c>
      <c r="G2427" t="s">
        <v>8487</v>
      </c>
      <c r="H2427" s="3" t="s">
        <v>8488</v>
      </c>
      <c r="I2427" t="s">
        <v>69</v>
      </c>
      <c r="J2427" t="s">
        <v>8553</v>
      </c>
    </row>
    <row r="2428" spans="1:10" ht="16" x14ac:dyDescent="0.2">
      <c r="A2428" t="s">
        <v>8554</v>
      </c>
      <c r="B2428" t="s">
        <v>8555</v>
      </c>
      <c r="C2428" t="s">
        <v>8556</v>
      </c>
      <c r="D2428">
        <v>1</v>
      </c>
      <c r="E2428" t="s">
        <v>8486</v>
      </c>
      <c r="F2428" t="s">
        <v>13</v>
      </c>
      <c r="G2428" t="s">
        <v>8487</v>
      </c>
      <c r="H2428" s="3" t="s">
        <v>8557</v>
      </c>
      <c r="I2428" t="s">
        <v>69</v>
      </c>
      <c r="J2428" t="s">
        <v>8558</v>
      </c>
    </row>
    <row r="2429" spans="1:10" ht="16" x14ac:dyDescent="0.2">
      <c r="A2429" t="s">
        <v>8552</v>
      </c>
      <c r="B2429" t="s">
        <v>8515</v>
      </c>
      <c r="C2429" t="s">
        <v>8516</v>
      </c>
      <c r="D2429">
        <v>1</v>
      </c>
      <c r="E2429" t="s">
        <v>8486</v>
      </c>
      <c r="F2429" t="s">
        <v>13</v>
      </c>
      <c r="G2429" t="s">
        <v>8487</v>
      </c>
      <c r="H2429" s="3" t="s">
        <v>8488</v>
      </c>
      <c r="I2429" t="s">
        <v>69</v>
      </c>
      <c r="J2429" t="s">
        <v>8553</v>
      </c>
    </row>
    <row r="2430" spans="1:10" s="4" customFormat="1" ht="16" x14ac:dyDescent="0.2">
      <c r="A2430" s="4" t="s">
        <v>8559</v>
      </c>
      <c r="B2430" s="4" t="s">
        <v>8560</v>
      </c>
      <c r="C2430" s="4" t="s">
        <v>8561</v>
      </c>
      <c r="D2430" s="4">
        <v>3</v>
      </c>
      <c r="E2430" s="4" t="s">
        <v>13</v>
      </c>
      <c r="F2430" s="4" t="s">
        <v>13</v>
      </c>
      <c r="G2430" s="4" t="s">
        <v>8562</v>
      </c>
      <c r="H2430" s="5" t="s">
        <v>8563</v>
      </c>
      <c r="I2430" s="4" t="s">
        <v>69</v>
      </c>
      <c r="J2430" s="4" t="s">
        <v>8564</v>
      </c>
    </row>
    <row r="2431" spans="1:10" ht="16" x14ac:dyDescent="0.2">
      <c r="A2431" t="s">
        <v>8565</v>
      </c>
      <c r="B2431" t="s">
        <v>8566</v>
      </c>
      <c r="C2431" t="s">
        <v>8567</v>
      </c>
      <c r="D2431">
        <v>5</v>
      </c>
      <c r="E2431" t="s">
        <v>13</v>
      </c>
      <c r="F2431" t="s">
        <v>13</v>
      </c>
      <c r="G2431" t="s">
        <v>8562</v>
      </c>
      <c r="H2431" s="3" t="s">
        <v>8568</v>
      </c>
      <c r="I2431" t="s">
        <v>69</v>
      </c>
      <c r="J2431" t="s">
        <v>8569</v>
      </c>
    </row>
    <row r="2432" spans="1:10" ht="16" x14ac:dyDescent="0.2">
      <c r="A2432" t="s">
        <v>8570</v>
      </c>
      <c r="B2432" t="s">
        <v>8571</v>
      </c>
      <c r="C2432" t="s">
        <v>8572</v>
      </c>
      <c r="D2432">
        <v>2</v>
      </c>
      <c r="E2432" t="s">
        <v>13</v>
      </c>
      <c r="F2432" t="s">
        <v>13</v>
      </c>
      <c r="G2432" t="s">
        <v>8573</v>
      </c>
      <c r="H2432" s="3" t="s">
        <v>8574</v>
      </c>
      <c r="I2432" t="s">
        <v>69</v>
      </c>
      <c r="J2432" t="s">
        <v>8575</v>
      </c>
    </row>
    <row r="2433" spans="1:10" ht="16" x14ac:dyDescent="0.2">
      <c r="A2433" t="s">
        <v>8570</v>
      </c>
      <c r="B2433" t="s">
        <v>8576</v>
      </c>
      <c r="C2433" t="s">
        <v>8577</v>
      </c>
      <c r="D2433">
        <v>1</v>
      </c>
      <c r="E2433" t="s">
        <v>13</v>
      </c>
      <c r="F2433" t="s">
        <v>13</v>
      </c>
      <c r="G2433" t="s">
        <v>8573</v>
      </c>
      <c r="H2433" s="3" t="s">
        <v>8574</v>
      </c>
      <c r="I2433" t="s">
        <v>69</v>
      </c>
      <c r="J2433" t="s">
        <v>8575</v>
      </c>
    </row>
    <row r="2434" spans="1:10" ht="16" x14ac:dyDescent="0.2">
      <c r="A2434" t="s">
        <v>8570</v>
      </c>
      <c r="B2434" t="s">
        <v>8578</v>
      </c>
      <c r="C2434" t="s">
        <v>8579</v>
      </c>
      <c r="D2434">
        <v>3</v>
      </c>
      <c r="E2434" t="s">
        <v>13</v>
      </c>
      <c r="F2434" t="s">
        <v>13</v>
      </c>
      <c r="G2434" t="s">
        <v>8573</v>
      </c>
      <c r="H2434" s="3" t="s">
        <v>8574</v>
      </c>
      <c r="I2434" t="s">
        <v>69</v>
      </c>
      <c r="J2434" t="s">
        <v>8575</v>
      </c>
    </row>
    <row r="2435" spans="1:10" ht="16" x14ac:dyDescent="0.2">
      <c r="A2435" t="s">
        <v>8580</v>
      </c>
      <c r="B2435" t="s">
        <v>8581</v>
      </c>
      <c r="C2435" t="s">
        <v>8582</v>
      </c>
      <c r="D2435">
        <v>10</v>
      </c>
      <c r="E2435" t="s">
        <v>730</v>
      </c>
      <c r="F2435" t="s">
        <v>13</v>
      </c>
      <c r="G2435" t="s">
        <v>8583</v>
      </c>
      <c r="H2435" s="3" t="s">
        <v>8584</v>
      </c>
      <c r="I2435" t="s">
        <v>3030</v>
      </c>
      <c r="J2435" t="s">
        <v>8585</v>
      </c>
    </row>
    <row r="2436" spans="1:10" ht="16" x14ac:dyDescent="0.2">
      <c r="A2436" t="s">
        <v>8586</v>
      </c>
      <c r="B2436" t="s">
        <v>8587</v>
      </c>
      <c r="C2436" t="s">
        <v>8588</v>
      </c>
      <c r="D2436">
        <v>2</v>
      </c>
      <c r="E2436" t="s">
        <v>13</v>
      </c>
      <c r="F2436" t="s">
        <v>13</v>
      </c>
      <c r="G2436" t="s">
        <v>8589</v>
      </c>
      <c r="H2436" s="3" t="s">
        <v>8590</v>
      </c>
      <c r="I2436" t="s">
        <v>547</v>
      </c>
      <c r="J2436" t="s">
        <v>8591</v>
      </c>
    </row>
    <row r="2437" spans="1:10" ht="16" x14ac:dyDescent="0.2">
      <c r="A2437" t="s">
        <v>8592</v>
      </c>
      <c r="B2437" t="s">
        <v>8593</v>
      </c>
      <c r="C2437" t="s">
        <v>8594</v>
      </c>
      <c r="D2437">
        <v>1</v>
      </c>
      <c r="E2437" t="s">
        <v>13</v>
      </c>
      <c r="F2437" t="s">
        <v>13</v>
      </c>
      <c r="G2437" t="s">
        <v>8595</v>
      </c>
      <c r="H2437" s="3" t="s">
        <v>8596</v>
      </c>
      <c r="I2437" t="s">
        <v>547</v>
      </c>
      <c r="J2437" t="s">
        <v>8597</v>
      </c>
    </row>
    <row r="2438" spans="1:10" ht="32" x14ac:dyDescent="0.2">
      <c r="A2438" t="s">
        <v>8598</v>
      </c>
      <c r="B2438" t="s">
        <v>8599</v>
      </c>
      <c r="C2438" t="s">
        <v>8600</v>
      </c>
      <c r="D2438">
        <v>1</v>
      </c>
      <c r="E2438" t="s">
        <v>13</v>
      </c>
      <c r="F2438" t="s">
        <v>13</v>
      </c>
      <c r="G2438" t="s">
        <v>8601</v>
      </c>
      <c r="H2438" s="3" t="s">
        <v>8602</v>
      </c>
      <c r="I2438" t="s">
        <v>918</v>
      </c>
      <c r="J2438" t="s">
        <v>8603</v>
      </c>
    </row>
    <row r="2439" spans="1:10" ht="48" x14ac:dyDescent="0.2">
      <c r="A2439" t="s">
        <v>8604</v>
      </c>
      <c r="B2439" t="s">
        <v>8605</v>
      </c>
      <c r="C2439" t="s">
        <v>8606</v>
      </c>
      <c r="D2439">
        <v>5</v>
      </c>
      <c r="E2439" t="s">
        <v>13</v>
      </c>
      <c r="F2439" t="s">
        <v>13</v>
      </c>
      <c r="G2439" t="s">
        <v>8607</v>
      </c>
      <c r="H2439" s="3" t="s">
        <v>8608</v>
      </c>
      <c r="I2439" t="s">
        <v>547</v>
      </c>
      <c r="J2439" t="s">
        <v>8609</v>
      </c>
    </row>
    <row r="2440" spans="1:10" ht="16" x14ac:dyDescent="0.2">
      <c r="A2440" t="s">
        <v>8610</v>
      </c>
      <c r="B2440" t="s">
        <v>8611</v>
      </c>
      <c r="C2440" t="s">
        <v>8612</v>
      </c>
      <c r="D2440">
        <v>1</v>
      </c>
      <c r="E2440" t="s">
        <v>13</v>
      </c>
      <c r="F2440" t="s">
        <v>13</v>
      </c>
      <c r="G2440" t="s">
        <v>8613</v>
      </c>
      <c r="H2440" s="3" t="s">
        <v>8614</v>
      </c>
      <c r="I2440" t="s">
        <v>547</v>
      </c>
      <c r="J2440" t="s">
        <v>8615</v>
      </c>
    </row>
    <row r="2441" spans="1:10" ht="16" x14ac:dyDescent="0.2">
      <c r="A2441" t="s">
        <v>8616</v>
      </c>
      <c r="B2441" t="s">
        <v>8617</v>
      </c>
      <c r="C2441" t="s">
        <v>8618</v>
      </c>
      <c r="D2441">
        <v>2</v>
      </c>
      <c r="E2441" t="s">
        <v>13</v>
      </c>
      <c r="F2441" t="s">
        <v>13</v>
      </c>
      <c r="G2441" t="s">
        <v>8619</v>
      </c>
      <c r="H2441" s="3" t="s">
        <v>8620</v>
      </c>
      <c r="I2441" t="s">
        <v>547</v>
      </c>
      <c r="J2441" t="s">
        <v>8621</v>
      </c>
    </row>
    <row r="2442" spans="1:10" ht="16" x14ac:dyDescent="0.2">
      <c r="A2442" t="s">
        <v>8037</v>
      </c>
      <c r="B2442" t="s">
        <v>8622</v>
      </c>
      <c r="C2442" t="s">
        <v>8623</v>
      </c>
      <c r="D2442">
        <v>2</v>
      </c>
      <c r="E2442" t="s">
        <v>13</v>
      </c>
      <c r="F2442" t="s">
        <v>13</v>
      </c>
      <c r="G2442" t="s">
        <v>8619</v>
      </c>
      <c r="H2442" s="3" t="s">
        <v>8620</v>
      </c>
      <c r="I2442" t="s">
        <v>547</v>
      </c>
      <c r="J2442" t="s">
        <v>8042</v>
      </c>
    </row>
    <row r="2443" spans="1:10" ht="16" x14ac:dyDescent="0.2">
      <c r="A2443" t="s">
        <v>8616</v>
      </c>
      <c r="B2443" t="s">
        <v>8624</v>
      </c>
      <c r="C2443" t="s">
        <v>8625</v>
      </c>
      <c r="D2443">
        <v>1</v>
      </c>
      <c r="E2443" t="s">
        <v>13</v>
      </c>
      <c r="F2443" t="s">
        <v>13</v>
      </c>
      <c r="G2443" t="s">
        <v>8619</v>
      </c>
      <c r="H2443" s="3" t="s">
        <v>8620</v>
      </c>
      <c r="I2443" t="s">
        <v>547</v>
      </c>
      <c r="J2443" t="s">
        <v>8621</v>
      </c>
    </row>
    <row r="2444" spans="1:10" ht="16" x14ac:dyDescent="0.2">
      <c r="A2444" t="s">
        <v>8616</v>
      </c>
      <c r="B2444" t="s">
        <v>8626</v>
      </c>
      <c r="C2444" t="s">
        <v>8627</v>
      </c>
      <c r="D2444">
        <v>4</v>
      </c>
      <c r="E2444" t="s">
        <v>13</v>
      </c>
      <c r="F2444" t="s">
        <v>13</v>
      </c>
      <c r="G2444" t="s">
        <v>8619</v>
      </c>
      <c r="H2444" s="3" t="s">
        <v>8620</v>
      </c>
      <c r="I2444" t="s">
        <v>547</v>
      </c>
      <c r="J2444" t="s">
        <v>8621</v>
      </c>
    </row>
    <row r="2445" spans="1:10" ht="16" x14ac:dyDescent="0.2">
      <c r="A2445" t="s">
        <v>8628</v>
      </c>
      <c r="B2445" t="s">
        <v>8629</v>
      </c>
      <c r="C2445" t="s">
        <v>8630</v>
      </c>
      <c r="D2445">
        <v>4</v>
      </c>
      <c r="E2445" t="s">
        <v>13</v>
      </c>
      <c r="F2445" t="s">
        <v>13</v>
      </c>
      <c r="G2445" t="s">
        <v>8631</v>
      </c>
      <c r="H2445" s="3" t="s">
        <v>8632</v>
      </c>
      <c r="I2445" t="s">
        <v>547</v>
      </c>
      <c r="J2445" t="s">
        <v>8633</v>
      </c>
    </row>
    <row r="2446" spans="1:10" ht="16" x14ac:dyDescent="0.2">
      <c r="A2446" t="s">
        <v>8634</v>
      </c>
      <c r="B2446" t="s">
        <v>8635</v>
      </c>
      <c r="C2446" t="s">
        <v>8636</v>
      </c>
      <c r="D2446">
        <v>3</v>
      </c>
      <c r="E2446" t="s">
        <v>13</v>
      </c>
      <c r="F2446" t="s">
        <v>13</v>
      </c>
      <c r="G2446" t="s">
        <v>8637</v>
      </c>
      <c r="H2446" s="3" t="s">
        <v>8638</v>
      </c>
      <c r="I2446" t="s">
        <v>1033</v>
      </c>
      <c r="J2446" t="s">
        <v>8639</v>
      </c>
    </row>
    <row r="2447" spans="1:10" ht="16" x14ac:dyDescent="0.2">
      <c r="A2447" t="s">
        <v>8634</v>
      </c>
      <c r="B2447" t="s">
        <v>8640</v>
      </c>
      <c r="C2447" t="s">
        <v>8641</v>
      </c>
      <c r="D2447">
        <v>2</v>
      </c>
      <c r="E2447" t="s">
        <v>13</v>
      </c>
      <c r="F2447" t="s">
        <v>13</v>
      </c>
      <c r="G2447" t="s">
        <v>8637</v>
      </c>
      <c r="H2447" s="3" t="s">
        <v>8638</v>
      </c>
      <c r="I2447" t="s">
        <v>1033</v>
      </c>
      <c r="J2447" t="s">
        <v>8639</v>
      </c>
    </row>
    <row r="2448" spans="1:10" ht="16" x14ac:dyDescent="0.2">
      <c r="A2448" t="s">
        <v>8634</v>
      </c>
      <c r="B2448" t="s">
        <v>8642</v>
      </c>
      <c r="C2448" t="s">
        <v>8643</v>
      </c>
      <c r="D2448">
        <v>1</v>
      </c>
      <c r="E2448" t="s">
        <v>13</v>
      </c>
      <c r="F2448" t="s">
        <v>13</v>
      </c>
      <c r="G2448" t="s">
        <v>8637</v>
      </c>
      <c r="H2448" s="3" t="s">
        <v>8638</v>
      </c>
      <c r="I2448" t="s">
        <v>1033</v>
      </c>
      <c r="J2448" t="s">
        <v>8639</v>
      </c>
    </row>
    <row r="2449" spans="1:10" ht="16" x14ac:dyDescent="0.2">
      <c r="A2449" t="s">
        <v>8644</v>
      </c>
      <c r="B2449" t="s">
        <v>8645</v>
      </c>
      <c r="C2449" t="s">
        <v>8646</v>
      </c>
      <c r="D2449">
        <v>1</v>
      </c>
      <c r="E2449" t="s">
        <v>13</v>
      </c>
      <c r="F2449" t="s">
        <v>13</v>
      </c>
      <c r="G2449" t="s">
        <v>8647</v>
      </c>
      <c r="H2449" s="3" t="s">
        <v>8648</v>
      </c>
      <c r="I2449" t="s">
        <v>547</v>
      </c>
      <c r="J2449" t="s">
        <v>8649</v>
      </c>
    </row>
    <row r="2450" spans="1:10" ht="16" x14ac:dyDescent="0.2">
      <c r="A2450" t="s">
        <v>8650</v>
      </c>
      <c r="B2450" t="s">
        <v>8651</v>
      </c>
      <c r="C2450" t="s">
        <v>8652</v>
      </c>
      <c r="D2450">
        <v>2</v>
      </c>
      <c r="E2450" t="s">
        <v>13</v>
      </c>
      <c r="F2450" t="s">
        <v>13</v>
      </c>
      <c r="G2450" t="s">
        <v>8647</v>
      </c>
      <c r="H2450" s="3" t="s">
        <v>8653</v>
      </c>
      <c r="I2450" t="s">
        <v>547</v>
      </c>
      <c r="J2450" t="s">
        <v>8654</v>
      </c>
    </row>
    <row r="2451" spans="1:10" ht="16" x14ac:dyDescent="0.2">
      <c r="A2451" t="s">
        <v>8655</v>
      </c>
      <c r="B2451" t="s">
        <v>8656</v>
      </c>
      <c r="C2451" t="s">
        <v>8657</v>
      </c>
      <c r="D2451">
        <v>4</v>
      </c>
      <c r="E2451" t="s">
        <v>1280</v>
      </c>
      <c r="F2451" t="s">
        <v>13</v>
      </c>
      <c r="G2451" t="s">
        <v>8658</v>
      </c>
      <c r="H2451" s="3" t="s">
        <v>8659</v>
      </c>
      <c r="I2451" t="s">
        <v>3030</v>
      </c>
      <c r="J2451" t="s">
        <v>8660</v>
      </c>
    </row>
    <row r="2452" spans="1:10" ht="16" x14ac:dyDescent="0.2">
      <c r="A2452" t="s">
        <v>8655</v>
      </c>
      <c r="B2452" t="s">
        <v>8661</v>
      </c>
      <c r="C2452" t="s">
        <v>8662</v>
      </c>
      <c r="D2452">
        <v>2</v>
      </c>
      <c r="E2452" t="s">
        <v>1280</v>
      </c>
      <c r="F2452" t="s">
        <v>13</v>
      </c>
      <c r="G2452" t="s">
        <v>8658</v>
      </c>
      <c r="H2452" s="3" t="s">
        <v>8659</v>
      </c>
      <c r="I2452" t="s">
        <v>3030</v>
      </c>
      <c r="J2452" t="s">
        <v>8660</v>
      </c>
    </row>
    <row r="2453" spans="1:10" ht="16" x14ac:dyDescent="0.2">
      <c r="A2453" t="s">
        <v>8655</v>
      </c>
      <c r="B2453" t="s">
        <v>8663</v>
      </c>
      <c r="C2453" t="s">
        <v>8664</v>
      </c>
      <c r="D2453">
        <v>1</v>
      </c>
      <c r="E2453" t="s">
        <v>1280</v>
      </c>
      <c r="F2453" t="s">
        <v>13</v>
      </c>
      <c r="G2453" t="s">
        <v>8658</v>
      </c>
      <c r="H2453" s="3" t="s">
        <v>8659</v>
      </c>
      <c r="I2453" t="s">
        <v>3030</v>
      </c>
      <c r="J2453" t="s">
        <v>8660</v>
      </c>
    </row>
    <row r="2454" spans="1:10" ht="32" x14ac:dyDescent="0.2">
      <c r="A2454" t="s">
        <v>8655</v>
      </c>
      <c r="B2454" t="s">
        <v>8665</v>
      </c>
      <c r="C2454" t="s">
        <v>8666</v>
      </c>
      <c r="D2454">
        <v>3</v>
      </c>
      <c r="E2454" t="s">
        <v>13</v>
      </c>
      <c r="F2454" t="s">
        <v>13</v>
      </c>
      <c r="G2454" t="s">
        <v>8667</v>
      </c>
      <c r="H2454" s="3" t="s">
        <v>8668</v>
      </c>
      <c r="I2454" t="s">
        <v>509</v>
      </c>
      <c r="J2454" t="s">
        <v>8660</v>
      </c>
    </row>
    <row r="2455" spans="1:10" ht="16" x14ac:dyDescent="0.2">
      <c r="A2455" t="s">
        <v>8669</v>
      </c>
      <c r="B2455" t="s">
        <v>8670</v>
      </c>
      <c r="C2455" t="s">
        <v>8671</v>
      </c>
      <c r="D2455">
        <v>3</v>
      </c>
      <c r="E2455" t="s">
        <v>13</v>
      </c>
      <c r="F2455" t="s">
        <v>13</v>
      </c>
      <c r="G2455" t="s">
        <v>8672</v>
      </c>
      <c r="H2455" s="3" t="s">
        <v>8673</v>
      </c>
      <c r="I2455" t="s">
        <v>62</v>
      </c>
      <c r="J2455" t="s">
        <v>8674</v>
      </c>
    </row>
    <row r="2456" spans="1:10" ht="16" x14ac:dyDescent="0.2">
      <c r="A2456" t="s">
        <v>8675</v>
      </c>
      <c r="B2456" t="s">
        <v>8676</v>
      </c>
      <c r="C2456" t="s">
        <v>8677</v>
      </c>
      <c r="D2456">
        <v>1</v>
      </c>
      <c r="E2456" t="s">
        <v>13</v>
      </c>
      <c r="F2456" t="s">
        <v>13</v>
      </c>
      <c r="G2456" t="s">
        <v>8672</v>
      </c>
      <c r="H2456" s="3" t="s">
        <v>8673</v>
      </c>
      <c r="I2456" t="s">
        <v>62</v>
      </c>
      <c r="J2456" t="s">
        <v>8678</v>
      </c>
    </row>
    <row r="2457" spans="1:10" ht="16" x14ac:dyDescent="0.2">
      <c r="A2457" t="s">
        <v>8679</v>
      </c>
      <c r="B2457" t="s">
        <v>8680</v>
      </c>
      <c r="C2457" t="s">
        <v>8681</v>
      </c>
      <c r="D2457">
        <v>4</v>
      </c>
      <c r="E2457" t="s">
        <v>13</v>
      </c>
      <c r="F2457" t="s">
        <v>13</v>
      </c>
      <c r="G2457" t="s">
        <v>8672</v>
      </c>
      <c r="H2457" s="3" t="s">
        <v>8673</v>
      </c>
      <c r="I2457" t="s">
        <v>62</v>
      </c>
      <c r="J2457" t="s">
        <v>8682</v>
      </c>
    </row>
    <row r="2458" spans="1:10" ht="16" x14ac:dyDescent="0.2">
      <c r="A2458" t="s">
        <v>8683</v>
      </c>
      <c r="B2458" t="s">
        <v>8680</v>
      </c>
      <c r="C2458" t="s">
        <v>8681</v>
      </c>
      <c r="D2458">
        <v>4</v>
      </c>
      <c r="E2458" t="s">
        <v>13</v>
      </c>
      <c r="F2458" t="s">
        <v>13</v>
      </c>
      <c r="G2458" t="s">
        <v>8672</v>
      </c>
      <c r="H2458" s="3" t="s">
        <v>8673</v>
      </c>
      <c r="I2458" t="s">
        <v>62</v>
      </c>
      <c r="J2458" t="s">
        <v>8684</v>
      </c>
    </row>
    <row r="2459" spans="1:10" ht="16" x14ac:dyDescent="0.2">
      <c r="A2459" t="s">
        <v>7086</v>
      </c>
      <c r="B2459" t="s">
        <v>8685</v>
      </c>
      <c r="C2459" t="s">
        <v>8686</v>
      </c>
      <c r="D2459">
        <v>4</v>
      </c>
      <c r="E2459" t="s">
        <v>13</v>
      </c>
      <c r="F2459" t="s">
        <v>13</v>
      </c>
      <c r="G2459" t="s">
        <v>8687</v>
      </c>
      <c r="H2459" s="3" t="s">
        <v>8688</v>
      </c>
      <c r="I2459" t="s">
        <v>69</v>
      </c>
      <c r="J2459" t="s">
        <v>7091</v>
      </c>
    </row>
    <row r="2460" spans="1:10" ht="16" x14ac:dyDescent="0.2">
      <c r="A2460" t="s">
        <v>8689</v>
      </c>
      <c r="B2460" t="s">
        <v>8690</v>
      </c>
      <c r="C2460" t="s">
        <v>8691</v>
      </c>
      <c r="D2460">
        <v>1</v>
      </c>
      <c r="E2460" t="s">
        <v>8692</v>
      </c>
      <c r="F2460" t="s">
        <v>13</v>
      </c>
      <c r="G2460" t="s">
        <v>8693</v>
      </c>
      <c r="H2460" s="3" t="s">
        <v>8694</v>
      </c>
      <c r="I2460" t="s">
        <v>126</v>
      </c>
      <c r="J2460" t="s">
        <v>8695</v>
      </c>
    </row>
    <row r="2461" spans="1:10" ht="16" x14ac:dyDescent="0.2">
      <c r="A2461" t="s">
        <v>8696</v>
      </c>
      <c r="B2461" t="s">
        <v>8697</v>
      </c>
      <c r="C2461" t="s">
        <v>8698</v>
      </c>
      <c r="D2461">
        <v>3</v>
      </c>
      <c r="E2461" t="s">
        <v>1246</v>
      </c>
      <c r="F2461" t="s">
        <v>13</v>
      </c>
      <c r="G2461" t="s">
        <v>8699</v>
      </c>
      <c r="H2461" s="3" t="s">
        <v>8700</v>
      </c>
      <c r="I2461" t="s">
        <v>126</v>
      </c>
      <c r="J2461" t="s">
        <v>8701</v>
      </c>
    </row>
    <row r="2462" spans="1:10" ht="16" x14ac:dyDescent="0.2">
      <c r="A2462" t="s">
        <v>8702</v>
      </c>
      <c r="B2462" t="s">
        <v>8703</v>
      </c>
      <c r="C2462" t="s">
        <v>8704</v>
      </c>
      <c r="D2462">
        <v>2</v>
      </c>
      <c r="E2462" t="s">
        <v>1246</v>
      </c>
      <c r="F2462" t="s">
        <v>13</v>
      </c>
      <c r="G2462" t="s">
        <v>8705</v>
      </c>
      <c r="H2462" s="3" t="s">
        <v>8706</v>
      </c>
      <c r="I2462" t="s">
        <v>126</v>
      </c>
      <c r="J2462" t="s">
        <v>8707</v>
      </c>
    </row>
    <row r="2463" spans="1:10" ht="16" x14ac:dyDescent="0.2">
      <c r="A2463" t="s">
        <v>8702</v>
      </c>
      <c r="B2463" t="s">
        <v>8708</v>
      </c>
      <c r="C2463" t="s">
        <v>8709</v>
      </c>
      <c r="D2463">
        <v>1</v>
      </c>
      <c r="E2463" t="s">
        <v>1246</v>
      </c>
      <c r="F2463" t="s">
        <v>13</v>
      </c>
      <c r="G2463" t="s">
        <v>8705</v>
      </c>
      <c r="H2463" s="3" t="s">
        <v>8706</v>
      </c>
      <c r="I2463" t="s">
        <v>126</v>
      </c>
      <c r="J2463" t="s">
        <v>8707</v>
      </c>
    </row>
    <row r="2464" spans="1:10" ht="16" x14ac:dyDescent="0.2">
      <c r="A2464" t="s">
        <v>8710</v>
      </c>
      <c r="B2464" t="s">
        <v>8711</v>
      </c>
      <c r="C2464" t="s">
        <v>8712</v>
      </c>
      <c r="D2464">
        <v>2</v>
      </c>
      <c r="E2464">
        <f>248</f>
        <v>248</v>
      </c>
      <c r="F2464" t="s">
        <v>13</v>
      </c>
      <c r="G2464" t="s">
        <v>8713</v>
      </c>
      <c r="H2464" s="3" t="s">
        <v>8714</v>
      </c>
      <c r="I2464" t="s">
        <v>253</v>
      </c>
      <c r="J2464" t="s">
        <v>8715</v>
      </c>
    </row>
    <row r="2465" spans="1:10" ht="16" x14ac:dyDescent="0.2">
      <c r="A2465" t="s">
        <v>8710</v>
      </c>
      <c r="B2465" t="s">
        <v>8716</v>
      </c>
      <c r="C2465" t="s">
        <v>8717</v>
      </c>
      <c r="D2465">
        <v>1</v>
      </c>
      <c r="E2465">
        <f>248</f>
        <v>248</v>
      </c>
      <c r="F2465" t="s">
        <v>13</v>
      </c>
      <c r="G2465" t="s">
        <v>8713</v>
      </c>
      <c r="H2465" s="3" t="s">
        <v>8714</v>
      </c>
      <c r="I2465" t="s">
        <v>253</v>
      </c>
      <c r="J2465" t="s">
        <v>8715</v>
      </c>
    </row>
    <row r="2466" spans="1:10" ht="16" x14ac:dyDescent="0.2">
      <c r="A2466" t="s">
        <v>8718</v>
      </c>
      <c r="B2466" t="s">
        <v>8719</v>
      </c>
      <c r="C2466" t="s">
        <v>8720</v>
      </c>
      <c r="D2466">
        <v>1</v>
      </c>
      <c r="E2466">
        <f>248</f>
        <v>248</v>
      </c>
      <c r="F2466" t="s">
        <v>13</v>
      </c>
      <c r="G2466" t="s">
        <v>8713</v>
      </c>
      <c r="H2466" s="3" t="s">
        <v>8714</v>
      </c>
      <c r="I2466" t="s">
        <v>253</v>
      </c>
      <c r="J2466" t="s">
        <v>8721</v>
      </c>
    </row>
    <row r="2467" spans="1:10" ht="16" x14ac:dyDescent="0.2">
      <c r="A2467" t="s">
        <v>8722</v>
      </c>
      <c r="B2467" t="s">
        <v>8723</v>
      </c>
      <c r="C2467" t="s">
        <v>8724</v>
      </c>
      <c r="D2467">
        <v>1</v>
      </c>
      <c r="E2467">
        <f>248</f>
        <v>248</v>
      </c>
      <c r="F2467" t="s">
        <v>13</v>
      </c>
      <c r="G2467" t="s">
        <v>8713</v>
      </c>
      <c r="H2467" s="3" t="s">
        <v>8714</v>
      </c>
      <c r="I2467" t="s">
        <v>253</v>
      </c>
      <c r="J2467" t="s">
        <v>8725</v>
      </c>
    </row>
    <row r="2468" spans="1:10" ht="32" x14ac:dyDescent="0.2">
      <c r="A2468" t="s">
        <v>8726</v>
      </c>
      <c r="B2468" t="s">
        <v>8727</v>
      </c>
      <c r="C2468" t="s">
        <v>8728</v>
      </c>
      <c r="D2468">
        <v>2</v>
      </c>
      <c r="E2468" t="s">
        <v>13</v>
      </c>
      <c r="F2468" t="s">
        <v>13</v>
      </c>
      <c r="G2468" t="s">
        <v>8729</v>
      </c>
      <c r="H2468" s="3" t="s">
        <v>8730</v>
      </c>
      <c r="I2468" t="s">
        <v>1540</v>
      </c>
      <c r="J2468" t="s">
        <v>8731</v>
      </c>
    </row>
    <row r="2469" spans="1:10" ht="16" x14ac:dyDescent="0.2">
      <c r="A2469" t="s">
        <v>8732</v>
      </c>
      <c r="B2469" t="s">
        <v>8733</v>
      </c>
      <c r="C2469" t="s">
        <v>8734</v>
      </c>
      <c r="D2469">
        <v>1</v>
      </c>
      <c r="E2469" t="s">
        <v>13</v>
      </c>
      <c r="F2469" t="s">
        <v>13</v>
      </c>
      <c r="G2469" t="s">
        <v>8735</v>
      </c>
      <c r="H2469" s="3" t="s">
        <v>8736</v>
      </c>
      <c r="I2469" t="s">
        <v>62</v>
      </c>
      <c r="J2469" t="s">
        <v>8737</v>
      </c>
    </row>
    <row r="2470" spans="1:10" ht="16" x14ac:dyDescent="0.2">
      <c r="A2470" t="s">
        <v>8732</v>
      </c>
      <c r="B2470" t="s">
        <v>8738</v>
      </c>
      <c r="C2470" t="s">
        <v>8739</v>
      </c>
      <c r="D2470">
        <v>2</v>
      </c>
      <c r="E2470" t="s">
        <v>13</v>
      </c>
      <c r="F2470" t="s">
        <v>13</v>
      </c>
      <c r="G2470" t="s">
        <v>8735</v>
      </c>
      <c r="H2470" s="3" t="s">
        <v>8736</v>
      </c>
      <c r="I2470" t="s">
        <v>62</v>
      </c>
      <c r="J2470" t="s">
        <v>8737</v>
      </c>
    </row>
    <row r="2471" spans="1:10" ht="16" x14ac:dyDescent="0.2">
      <c r="A2471" t="s">
        <v>8740</v>
      </c>
      <c r="B2471" t="s">
        <v>8741</v>
      </c>
      <c r="C2471" t="s">
        <v>8742</v>
      </c>
      <c r="D2471">
        <v>2</v>
      </c>
      <c r="E2471" t="s">
        <v>13</v>
      </c>
      <c r="F2471" t="s">
        <v>13</v>
      </c>
      <c r="G2471" t="s">
        <v>8743</v>
      </c>
      <c r="H2471" s="3" t="s">
        <v>8744</v>
      </c>
      <c r="I2471" t="s">
        <v>69</v>
      </c>
      <c r="J2471" t="s">
        <v>8745</v>
      </c>
    </row>
    <row r="2472" spans="1:10" ht="16" x14ac:dyDescent="0.2">
      <c r="A2472" t="s">
        <v>8740</v>
      </c>
      <c r="B2472" t="s">
        <v>8746</v>
      </c>
      <c r="C2472" t="s">
        <v>8747</v>
      </c>
      <c r="D2472">
        <v>1</v>
      </c>
      <c r="E2472" t="s">
        <v>13</v>
      </c>
      <c r="F2472" t="s">
        <v>13</v>
      </c>
      <c r="G2472" t="s">
        <v>8743</v>
      </c>
      <c r="H2472" s="3" t="s">
        <v>8744</v>
      </c>
      <c r="I2472" t="s">
        <v>69</v>
      </c>
      <c r="J2472" t="s">
        <v>8745</v>
      </c>
    </row>
    <row r="2473" spans="1:10" ht="16" x14ac:dyDescent="0.2">
      <c r="A2473" t="s">
        <v>8748</v>
      </c>
      <c r="B2473" t="s">
        <v>8749</v>
      </c>
      <c r="C2473" t="s">
        <v>8750</v>
      </c>
      <c r="D2473">
        <v>1</v>
      </c>
      <c r="E2473" t="s">
        <v>13</v>
      </c>
      <c r="F2473" t="s">
        <v>13</v>
      </c>
      <c r="G2473" t="s">
        <v>8751</v>
      </c>
      <c r="H2473" s="3" t="s">
        <v>8752</v>
      </c>
      <c r="I2473" t="s">
        <v>1658</v>
      </c>
      <c r="J2473" t="s">
        <v>8753</v>
      </c>
    </row>
    <row r="2474" spans="1:10" ht="16" x14ac:dyDescent="0.2">
      <c r="A2474" t="s">
        <v>8748</v>
      </c>
      <c r="B2474" t="s">
        <v>8754</v>
      </c>
      <c r="C2474" t="s">
        <v>8755</v>
      </c>
      <c r="D2474">
        <v>2</v>
      </c>
      <c r="E2474" t="s">
        <v>13</v>
      </c>
      <c r="F2474" t="s">
        <v>13</v>
      </c>
      <c r="G2474" t="s">
        <v>8751</v>
      </c>
      <c r="H2474" s="3" t="s">
        <v>8752</v>
      </c>
      <c r="I2474" t="s">
        <v>1658</v>
      </c>
      <c r="J2474" t="s">
        <v>8753</v>
      </c>
    </row>
    <row r="2475" spans="1:10" ht="16" x14ac:dyDescent="0.2">
      <c r="A2475" t="s">
        <v>8748</v>
      </c>
      <c r="B2475" t="s">
        <v>8756</v>
      </c>
      <c r="C2475" t="s">
        <v>8757</v>
      </c>
      <c r="D2475">
        <v>5</v>
      </c>
      <c r="E2475" t="s">
        <v>13</v>
      </c>
      <c r="F2475" t="s">
        <v>13</v>
      </c>
      <c r="G2475" t="s">
        <v>8751</v>
      </c>
      <c r="H2475" s="3" t="s">
        <v>8752</v>
      </c>
      <c r="I2475" t="s">
        <v>1658</v>
      </c>
      <c r="J2475" t="s">
        <v>8753</v>
      </c>
    </row>
    <row r="2476" spans="1:10" ht="16" x14ac:dyDescent="0.2">
      <c r="A2476" t="s">
        <v>8758</v>
      </c>
      <c r="B2476" t="s">
        <v>8749</v>
      </c>
      <c r="C2476" t="s">
        <v>8750</v>
      </c>
      <c r="D2476">
        <v>1</v>
      </c>
      <c r="E2476" t="s">
        <v>13</v>
      </c>
      <c r="F2476" t="s">
        <v>13</v>
      </c>
      <c r="G2476" t="s">
        <v>8751</v>
      </c>
      <c r="H2476" s="3" t="s">
        <v>8752</v>
      </c>
      <c r="I2476" t="s">
        <v>1658</v>
      </c>
      <c r="J2476" t="s">
        <v>8759</v>
      </c>
    </row>
    <row r="2477" spans="1:10" ht="16" x14ac:dyDescent="0.2">
      <c r="A2477" t="s">
        <v>8760</v>
      </c>
      <c r="B2477" t="s">
        <v>8761</v>
      </c>
      <c r="C2477" t="s">
        <v>8750</v>
      </c>
      <c r="D2477">
        <v>1</v>
      </c>
      <c r="E2477" t="s">
        <v>13</v>
      </c>
      <c r="F2477" t="s">
        <v>13</v>
      </c>
      <c r="G2477" t="s">
        <v>8751</v>
      </c>
      <c r="H2477" s="3" t="s">
        <v>8762</v>
      </c>
      <c r="I2477" t="s">
        <v>1658</v>
      </c>
      <c r="J2477" t="s">
        <v>8763</v>
      </c>
    </row>
    <row r="2478" spans="1:10" ht="16" x14ac:dyDescent="0.2">
      <c r="A2478" t="s">
        <v>8764</v>
      </c>
      <c r="B2478" t="s">
        <v>8765</v>
      </c>
      <c r="C2478" t="s">
        <v>8766</v>
      </c>
      <c r="D2478">
        <v>1</v>
      </c>
      <c r="E2478" t="s">
        <v>13</v>
      </c>
      <c r="F2478" t="s">
        <v>13</v>
      </c>
      <c r="G2478" t="s">
        <v>8767</v>
      </c>
      <c r="H2478" s="3" t="s">
        <v>8768</v>
      </c>
      <c r="I2478" t="s">
        <v>3030</v>
      </c>
      <c r="J2478" t="s">
        <v>8769</v>
      </c>
    </row>
    <row r="2479" spans="1:10" ht="16" x14ac:dyDescent="0.2">
      <c r="A2479" t="s">
        <v>8764</v>
      </c>
      <c r="B2479" t="s">
        <v>8770</v>
      </c>
      <c r="C2479" t="s">
        <v>8771</v>
      </c>
      <c r="D2479">
        <v>5</v>
      </c>
      <c r="E2479" t="s">
        <v>13</v>
      </c>
      <c r="F2479" t="s">
        <v>13</v>
      </c>
      <c r="G2479" t="s">
        <v>8767</v>
      </c>
      <c r="H2479" s="3" t="s">
        <v>8768</v>
      </c>
      <c r="I2479" t="s">
        <v>3030</v>
      </c>
      <c r="J2479" t="s">
        <v>8769</v>
      </c>
    </row>
    <row r="2480" spans="1:10" ht="16" x14ac:dyDescent="0.2">
      <c r="A2480" t="s">
        <v>8772</v>
      </c>
      <c r="B2480" t="s">
        <v>8770</v>
      </c>
      <c r="C2480" t="s">
        <v>8773</v>
      </c>
      <c r="D2480">
        <v>2</v>
      </c>
      <c r="E2480" t="s">
        <v>13</v>
      </c>
      <c r="F2480" t="s">
        <v>13</v>
      </c>
      <c r="G2480" t="s">
        <v>8767</v>
      </c>
      <c r="H2480" s="3" t="s">
        <v>8774</v>
      </c>
      <c r="I2480" t="s">
        <v>3030</v>
      </c>
      <c r="J2480" t="s">
        <v>8775</v>
      </c>
    </row>
    <row r="2481" spans="1:10" ht="16" x14ac:dyDescent="0.2">
      <c r="A2481" t="s">
        <v>8764</v>
      </c>
      <c r="B2481" t="s">
        <v>8776</v>
      </c>
      <c r="C2481" t="s">
        <v>8777</v>
      </c>
      <c r="D2481">
        <v>4</v>
      </c>
      <c r="E2481" t="s">
        <v>13</v>
      </c>
      <c r="F2481" t="s">
        <v>13</v>
      </c>
      <c r="G2481" t="s">
        <v>8767</v>
      </c>
      <c r="H2481" s="3" t="s">
        <v>8778</v>
      </c>
      <c r="I2481" t="s">
        <v>3030</v>
      </c>
      <c r="J2481" t="s">
        <v>8769</v>
      </c>
    </row>
    <row r="2482" spans="1:10" ht="32" x14ac:dyDescent="0.2">
      <c r="A2482" t="s">
        <v>8764</v>
      </c>
      <c r="B2482" t="s">
        <v>8779</v>
      </c>
      <c r="C2482" t="s">
        <v>8780</v>
      </c>
      <c r="D2482">
        <v>3</v>
      </c>
      <c r="E2482" t="s">
        <v>13</v>
      </c>
      <c r="F2482" t="s">
        <v>13</v>
      </c>
      <c r="G2482" t="s">
        <v>8767</v>
      </c>
      <c r="H2482" s="3" t="s">
        <v>8781</v>
      </c>
      <c r="I2482" t="s">
        <v>3030</v>
      </c>
      <c r="J2482" t="s">
        <v>8769</v>
      </c>
    </row>
    <row r="2483" spans="1:10" ht="16" x14ac:dyDescent="0.2">
      <c r="A2483" t="s">
        <v>8782</v>
      </c>
      <c r="B2483" t="s">
        <v>8783</v>
      </c>
      <c r="C2483" t="s">
        <v>8784</v>
      </c>
      <c r="D2483">
        <v>2</v>
      </c>
      <c r="E2483" t="s">
        <v>13</v>
      </c>
      <c r="F2483" t="s">
        <v>13</v>
      </c>
      <c r="G2483" t="s">
        <v>8785</v>
      </c>
      <c r="H2483" s="3" t="s">
        <v>8786</v>
      </c>
      <c r="I2483" t="s">
        <v>547</v>
      </c>
      <c r="J2483" t="s">
        <v>8787</v>
      </c>
    </row>
    <row r="2484" spans="1:10" ht="16" x14ac:dyDescent="0.2">
      <c r="A2484" t="s">
        <v>8788</v>
      </c>
      <c r="B2484" t="s">
        <v>8789</v>
      </c>
      <c r="C2484" t="s">
        <v>8790</v>
      </c>
      <c r="D2484">
        <v>1</v>
      </c>
      <c r="E2484" t="s">
        <v>13</v>
      </c>
      <c r="F2484" t="s">
        <v>13</v>
      </c>
      <c r="G2484" t="s">
        <v>8791</v>
      </c>
      <c r="H2484" s="3" t="s">
        <v>8792</v>
      </c>
      <c r="I2484" t="s">
        <v>547</v>
      </c>
      <c r="J2484" t="s">
        <v>8793</v>
      </c>
    </row>
    <row r="2485" spans="1:10" ht="16" x14ac:dyDescent="0.2">
      <c r="A2485" t="s">
        <v>8788</v>
      </c>
      <c r="B2485" t="s">
        <v>8794</v>
      </c>
      <c r="C2485" t="s">
        <v>8795</v>
      </c>
      <c r="D2485">
        <v>2</v>
      </c>
      <c r="E2485" t="s">
        <v>13</v>
      </c>
      <c r="F2485" t="s">
        <v>13</v>
      </c>
      <c r="G2485" t="s">
        <v>8791</v>
      </c>
      <c r="H2485" s="3" t="s">
        <v>8792</v>
      </c>
      <c r="I2485" t="s">
        <v>547</v>
      </c>
      <c r="J2485" t="s">
        <v>8793</v>
      </c>
    </row>
    <row r="2486" spans="1:10" ht="16" x14ac:dyDescent="0.2">
      <c r="A2486" t="s">
        <v>8796</v>
      </c>
      <c r="B2486" t="s">
        <v>4818</v>
      </c>
      <c r="C2486" t="s">
        <v>8797</v>
      </c>
      <c r="D2486">
        <v>2</v>
      </c>
      <c r="E2486" t="s">
        <v>13</v>
      </c>
      <c r="F2486" t="s">
        <v>13</v>
      </c>
      <c r="G2486" t="s">
        <v>8798</v>
      </c>
      <c r="H2486" s="3" t="s">
        <v>8799</v>
      </c>
      <c r="I2486" t="s">
        <v>547</v>
      </c>
      <c r="J2486" t="s">
        <v>8800</v>
      </c>
    </row>
    <row r="2487" spans="1:10" ht="16" x14ac:dyDescent="0.2">
      <c r="A2487" t="s">
        <v>8796</v>
      </c>
      <c r="B2487" t="s">
        <v>8801</v>
      </c>
      <c r="C2487" t="s">
        <v>8802</v>
      </c>
      <c r="D2487">
        <v>1</v>
      </c>
      <c r="E2487" t="s">
        <v>13</v>
      </c>
      <c r="F2487" t="s">
        <v>13</v>
      </c>
      <c r="G2487" t="s">
        <v>8798</v>
      </c>
      <c r="H2487" s="3" t="s">
        <v>8803</v>
      </c>
      <c r="I2487" t="s">
        <v>547</v>
      </c>
      <c r="J2487" t="s">
        <v>8800</v>
      </c>
    </row>
    <row r="2488" spans="1:10" ht="16" x14ac:dyDescent="0.2">
      <c r="A2488" t="s">
        <v>4736</v>
      </c>
      <c r="B2488" t="s">
        <v>4818</v>
      </c>
      <c r="C2488" t="s">
        <v>8797</v>
      </c>
      <c r="D2488">
        <v>2</v>
      </c>
      <c r="E2488" t="s">
        <v>13</v>
      </c>
      <c r="F2488" t="s">
        <v>13</v>
      </c>
      <c r="G2488" t="s">
        <v>8798</v>
      </c>
      <c r="H2488" s="3" t="s">
        <v>8799</v>
      </c>
      <c r="I2488" t="s">
        <v>547</v>
      </c>
      <c r="J2488" t="s">
        <v>4739</v>
      </c>
    </row>
    <row r="2489" spans="1:10" ht="32" x14ac:dyDescent="0.2">
      <c r="A2489" t="s">
        <v>8804</v>
      </c>
      <c r="B2489" t="s">
        <v>8805</v>
      </c>
      <c r="C2489" t="s">
        <v>8806</v>
      </c>
      <c r="D2489">
        <v>3</v>
      </c>
      <c r="E2489" t="s">
        <v>13</v>
      </c>
      <c r="F2489" t="s">
        <v>13</v>
      </c>
      <c r="G2489" t="s">
        <v>8807</v>
      </c>
      <c r="H2489" s="3" t="s">
        <v>8808</v>
      </c>
      <c r="I2489" t="s">
        <v>1658</v>
      </c>
      <c r="J2489" t="s">
        <v>8809</v>
      </c>
    </row>
    <row r="2490" spans="1:10" ht="32" x14ac:dyDescent="0.2">
      <c r="A2490" t="s">
        <v>8810</v>
      </c>
      <c r="B2490" t="s">
        <v>8811</v>
      </c>
      <c r="C2490" t="s">
        <v>8806</v>
      </c>
      <c r="D2490">
        <v>2</v>
      </c>
      <c r="E2490" t="s">
        <v>13</v>
      </c>
      <c r="F2490" t="s">
        <v>13</v>
      </c>
      <c r="G2490" t="s">
        <v>8807</v>
      </c>
      <c r="H2490" s="3" t="s">
        <v>8808</v>
      </c>
      <c r="I2490" t="s">
        <v>1658</v>
      </c>
      <c r="J2490" t="s">
        <v>8812</v>
      </c>
    </row>
    <row r="2491" spans="1:10" ht="32" x14ac:dyDescent="0.2">
      <c r="A2491" t="s">
        <v>8813</v>
      </c>
      <c r="B2491" t="s">
        <v>8811</v>
      </c>
      <c r="C2491" t="s">
        <v>8806</v>
      </c>
      <c r="D2491">
        <v>2</v>
      </c>
      <c r="E2491" t="s">
        <v>13</v>
      </c>
      <c r="F2491" t="s">
        <v>13</v>
      </c>
      <c r="G2491" t="s">
        <v>8807</v>
      </c>
      <c r="H2491" s="3" t="s">
        <v>8808</v>
      </c>
      <c r="I2491" t="s">
        <v>1658</v>
      </c>
      <c r="J2491" t="s">
        <v>8814</v>
      </c>
    </row>
    <row r="2492" spans="1:10" ht="32" x14ac:dyDescent="0.2">
      <c r="A2492" t="s">
        <v>8815</v>
      </c>
      <c r="B2492" t="s">
        <v>8811</v>
      </c>
      <c r="C2492" t="s">
        <v>8806</v>
      </c>
      <c r="D2492">
        <v>4</v>
      </c>
      <c r="E2492" t="s">
        <v>13</v>
      </c>
      <c r="F2492" t="s">
        <v>13</v>
      </c>
      <c r="G2492" t="s">
        <v>8807</v>
      </c>
      <c r="H2492" s="3" t="s">
        <v>8816</v>
      </c>
      <c r="I2492" t="s">
        <v>1658</v>
      </c>
      <c r="J2492" t="s">
        <v>8817</v>
      </c>
    </row>
    <row r="2493" spans="1:10" ht="32" x14ac:dyDescent="0.2">
      <c r="A2493" t="s">
        <v>8818</v>
      </c>
      <c r="B2493" t="s">
        <v>8811</v>
      </c>
      <c r="C2493" t="s">
        <v>8806</v>
      </c>
      <c r="D2493">
        <v>3</v>
      </c>
      <c r="E2493" t="s">
        <v>13</v>
      </c>
      <c r="F2493" t="s">
        <v>13</v>
      </c>
      <c r="G2493" t="s">
        <v>8807</v>
      </c>
      <c r="H2493" s="3" t="s">
        <v>8808</v>
      </c>
      <c r="I2493" t="s">
        <v>1658</v>
      </c>
      <c r="J2493" t="s">
        <v>8819</v>
      </c>
    </row>
    <row r="2494" spans="1:10" ht="32" x14ac:dyDescent="0.2">
      <c r="A2494" t="s">
        <v>8820</v>
      </c>
      <c r="B2494" t="s">
        <v>8811</v>
      </c>
      <c r="C2494" t="s">
        <v>8806</v>
      </c>
      <c r="D2494">
        <v>3</v>
      </c>
      <c r="E2494" t="s">
        <v>13</v>
      </c>
      <c r="F2494" t="s">
        <v>13</v>
      </c>
      <c r="G2494" t="s">
        <v>8807</v>
      </c>
      <c r="H2494" s="3" t="s">
        <v>8808</v>
      </c>
      <c r="I2494" t="s">
        <v>1658</v>
      </c>
      <c r="J2494" t="s">
        <v>8821</v>
      </c>
    </row>
    <row r="2495" spans="1:10" ht="32" x14ac:dyDescent="0.2">
      <c r="A2495" t="s">
        <v>8822</v>
      </c>
      <c r="B2495" t="s">
        <v>8811</v>
      </c>
      <c r="C2495" t="s">
        <v>8806</v>
      </c>
      <c r="D2495">
        <v>3</v>
      </c>
      <c r="E2495" t="s">
        <v>13</v>
      </c>
      <c r="F2495" t="s">
        <v>13</v>
      </c>
      <c r="G2495" t="s">
        <v>8807</v>
      </c>
      <c r="H2495" s="3" t="s">
        <v>8808</v>
      </c>
      <c r="I2495" t="s">
        <v>1658</v>
      </c>
      <c r="J2495" t="s">
        <v>8823</v>
      </c>
    </row>
    <row r="2496" spans="1:10" ht="32" x14ac:dyDescent="0.2">
      <c r="A2496" t="s">
        <v>8824</v>
      </c>
      <c r="B2496" t="s">
        <v>8811</v>
      </c>
      <c r="C2496" t="s">
        <v>8806</v>
      </c>
      <c r="D2496">
        <v>3</v>
      </c>
      <c r="E2496" t="s">
        <v>13</v>
      </c>
      <c r="F2496" t="s">
        <v>13</v>
      </c>
      <c r="G2496" t="s">
        <v>8807</v>
      </c>
      <c r="H2496" s="3" t="s">
        <v>8808</v>
      </c>
      <c r="I2496" t="s">
        <v>1658</v>
      </c>
      <c r="J2496" t="s">
        <v>8825</v>
      </c>
    </row>
    <row r="2497" spans="1:10" ht="32" x14ac:dyDescent="0.2">
      <c r="A2497" t="s">
        <v>8826</v>
      </c>
      <c r="B2497" t="s">
        <v>8811</v>
      </c>
      <c r="C2497" t="s">
        <v>8806</v>
      </c>
      <c r="D2497">
        <v>4</v>
      </c>
      <c r="E2497" t="s">
        <v>13</v>
      </c>
      <c r="F2497" t="s">
        <v>13</v>
      </c>
      <c r="G2497" t="s">
        <v>8807</v>
      </c>
      <c r="H2497" s="3" t="s">
        <v>8808</v>
      </c>
      <c r="I2497" t="s">
        <v>1658</v>
      </c>
      <c r="J2497" t="s">
        <v>8827</v>
      </c>
    </row>
    <row r="2498" spans="1:10" ht="32" x14ac:dyDescent="0.2">
      <c r="A2498" t="s">
        <v>8828</v>
      </c>
      <c r="B2498" t="s">
        <v>8811</v>
      </c>
      <c r="C2498" t="s">
        <v>8806</v>
      </c>
      <c r="D2498">
        <v>3</v>
      </c>
      <c r="E2498" t="s">
        <v>13</v>
      </c>
      <c r="F2498" t="s">
        <v>13</v>
      </c>
      <c r="G2498" t="s">
        <v>8807</v>
      </c>
      <c r="H2498" s="3" t="s">
        <v>8808</v>
      </c>
      <c r="I2498" t="s">
        <v>1658</v>
      </c>
      <c r="J2498" t="s">
        <v>8829</v>
      </c>
    </row>
    <row r="2499" spans="1:10" ht="32" x14ac:dyDescent="0.2">
      <c r="A2499" t="s">
        <v>8830</v>
      </c>
      <c r="B2499" t="s">
        <v>8831</v>
      </c>
      <c r="C2499" t="s">
        <v>8832</v>
      </c>
      <c r="D2499">
        <v>3</v>
      </c>
      <c r="E2499" t="s">
        <v>13</v>
      </c>
      <c r="F2499" t="s">
        <v>13</v>
      </c>
      <c r="G2499" t="s">
        <v>8807</v>
      </c>
      <c r="H2499" s="3" t="s">
        <v>8808</v>
      </c>
      <c r="I2499" t="s">
        <v>1658</v>
      </c>
      <c r="J2499" t="s">
        <v>8833</v>
      </c>
    </row>
    <row r="2500" spans="1:10" ht="16" x14ac:dyDescent="0.2">
      <c r="A2500" t="s">
        <v>8834</v>
      </c>
      <c r="B2500" t="s">
        <v>8835</v>
      </c>
      <c r="C2500" t="s">
        <v>8836</v>
      </c>
      <c r="D2500">
        <v>2</v>
      </c>
      <c r="E2500" t="s">
        <v>13</v>
      </c>
      <c r="F2500" t="s">
        <v>13</v>
      </c>
      <c r="G2500" t="s">
        <v>8837</v>
      </c>
      <c r="H2500" s="3" t="s">
        <v>8838</v>
      </c>
      <c r="I2500" t="s">
        <v>524</v>
      </c>
      <c r="J2500" t="s">
        <v>8839</v>
      </c>
    </row>
    <row r="2501" spans="1:10" ht="16" x14ac:dyDescent="0.2">
      <c r="A2501" t="s">
        <v>8834</v>
      </c>
      <c r="B2501" t="s">
        <v>8840</v>
      </c>
      <c r="C2501" t="s">
        <v>8841</v>
      </c>
      <c r="D2501">
        <v>1</v>
      </c>
      <c r="E2501" t="s">
        <v>13</v>
      </c>
      <c r="F2501" t="s">
        <v>13</v>
      </c>
      <c r="G2501" t="s">
        <v>8837</v>
      </c>
      <c r="H2501" s="3" t="s">
        <v>8838</v>
      </c>
      <c r="I2501" t="s">
        <v>524</v>
      </c>
      <c r="J2501" t="s">
        <v>8839</v>
      </c>
    </row>
    <row r="2502" spans="1:10" ht="16" x14ac:dyDescent="0.2">
      <c r="A2502" t="s">
        <v>8842</v>
      </c>
      <c r="B2502" t="s">
        <v>8843</v>
      </c>
      <c r="C2502" t="s">
        <v>8844</v>
      </c>
      <c r="D2502">
        <v>5</v>
      </c>
      <c r="E2502" t="s">
        <v>13</v>
      </c>
      <c r="F2502" t="s">
        <v>13</v>
      </c>
      <c r="G2502" t="s">
        <v>8837</v>
      </c>
      <c r="H2502" s="3" t="s">
        <v>8845</v>
      </c>
      <c r="I2502" t="s">
        <v>524</v>
      </c>
      <c r="J2502" t="s">
        <v>8846</v>
      </c>
    </row>
    <row r="2503" spans="1:10" ht="16" x14ac:dyDescent="0.2">
      <c r="A2503" t="s">
        <v>616</v>
      </c>
      <c r="B2503" t="s">
        <v>8847</v>
      </c>
      <c r="C2503" t="s">
        <v>8848</v>
      </c>
      <c r="D2503">
        <v>2</v>
      </c>
      <c r="E2503" t="s">
        <v>13</v>
      </c>
      <c r="F2503" t="s">
        <v>13</v>
      </c>
      <c r="G2503" t="s">
        <v>8849</v>
      </c>
      <c r="H2503" s="3" t="s">
        <v>8850</v>
      </c>
      <c r="I2503" t="s">
        <v>69</v>
      </c>
      <c r="J2503" t="s">
        <v>620</v>
      </c>
    </row>
    <row r="2504" spans="1:10" ht="16" x14ac:dyDescent="0.2">
      <c r="A2504" t="s">
        <v>8851</v>
      </c>
      <c r="B2504" t="s">
        <v>8852</v>
      </c>
      <c r="C2504" t="s">
        <v>8853</v>
      </c>
      <c r="D2504">
        <v>2</v>
      </c>
      <c r="E2504" t="s">
        <v>13</v>
      </c>
      <c r="F2504" t="s">
        <v>13</v>
      </c>
      <c r="G2504" t="s">
        <v>8849</v>
      </c>
      <c r="H2504" s="3" t="s">
        <v>8850</v>
      </c>
      <c r="I2504" t="s">
        <v>69</v>
      </c>
      <c r="J2504" t="s">
        <v>8854</v>
      </c>
    </row>
    <row r="2505" spans="1:10" ht="16" x14ac:dyDescent="0.2">
      <c r="A2505" t="s">
        <v>8851</v>
      </c>
      <c r="B2505" t="s">
        <v>8855</v>
      </c>
      <c r="C2505" t="s">
        <v>8856</v>
      </c>
      <c r="D2505">
        <v>1</v>
      </c>
      <c r="E2505" t="s">
        <v>13</v>
      </c>
      <c r="F2505" t="s">
        <v>13</v>
      </c>
      <c r="G2505" t="s">
        <v>8857</v>
      </c>
      <c r="H2505" s="3" t="s">
        <v>8858</v>
      </c>
      <c r="I2505" t="s">
        <v>69</v>
      </c>
      <c r="J2505" t="s">
        <v>8854</v>
      </c>
    </row>
    <row r="2506" spans="1:10" ht="16" x14ac:dyDescent="0.2">
      <c r="A2506" t="s">
        <v>8851</v>
      </c>
      <c r="B2506" t="s">
        <v>8859</v>
      </c>
      <c r="C2506" t="s">
        <v>8860</v>
      </c>
      <c r="D2506">
        <v>3</v>
      </c>
      <c r="E2506" t="s">
        <v>13</v>
      </c>
      <c r="F2506" t="s">
        <v>13</v>
      </c>
      <c r="G2506" t="s">
        <v>8857</v>
      </c>
      <c r="H2506" s="3" t="s">
        <v>8858</v>
      </c>
      <c r="I2506" t="s">
        <v>69</v>
      </c>
      <c r="J2506" t="s">
        <v>8854</v>
      </c>
    </row>
    <row r="2507" spans="1:10" ht="16" x14ac:dyDescent="0.2">
      <c r="A2507" t="s">
        <v>8851</v>
      </c>
      <c r="B2507" t="s">
        <v>2144</v>
      </c>
      <c r="C2507" t="s">
        <v>8861</v>
      </c>
      <c r="D2507">
        <v>4</v>
      </c>
      <c r="E2507" t="s">
        <v>13</v>
      </c>
      <c r="F2507" t="s">
        <v>13</v>
      </c>
      <c r="G2507" t="s">
        <v>8857</v>
      </c>
      <c r="H2507" s="3" t="s">
        <v>8858</v>
      </c>
      <c r="I2507" t="s">
        <v>69</v>
      </c>
      <c r="J2507" t="s">
        <v>8854</v>
      </c>
    </row>
    <row r="2508" spans="1:10" ht="16" x14ac:dyDescent="0.2">
      <c r="A2508" t="s">
        <v>8862</v>
      </c>
      <c r="B2508" t="s">
        <v>8863</v>
      </c>
      <c r="C2508" t="s">
        <v>8864</v>
      </c>
      <c r="D2508">
        <v>1</v>
      </c>
      <c r="E2508" t="s">
        <v>13</v>
      </c>
      <c r="F2508" t="s">
        <v>13</v>
      </c>
      <c r="G2508" t="s">
        <v>8865</v>
      </c>
      <c r="H2508" s="3" t="s">
        <v>8866</v>
      </c>
      <c r="I2508" t="s">
        <v>69</v>
      </c>
      <c r="J2508" t="s">
        <v>8867</v>
      </c>
    </row>
    <row r="2509" spans="1:10" ht="16" x14ac:dyDescent="0.2">
      <c r="A2509" t="s">
        <v>8868</v>
      </c>
      <c r="B2509" t="s">
        <v>8869</v>
      </c>
      <c r="C2509" t="s">
        <v>8870</v>
      </c>
      <c r="D2509">
        <v>1</v>
      </c>
      <c r="E2509">
        <f>571</f>
        <v>571</v>
      </c>
      <c r="F2509" t="s">
        <v>13</v>
      </c>
      <c r="G2509" t="s">
        <v>8871</v>
      </c>
      <c r="H2509" s="3" t="s">
        <v>8872</v>
      </c>
      <c r="I2509" t="s">
        <v>3086</v>
      </c>
      <c r="J2509" t="s">
        <v>8873</v>
      </c>
    </row>
    <row r="2510" spans="1:10" ht="16" x14ac:dyDescent="0.2">
      <c r="A2510" t="s">
        <v>8874</v>
      </c>
      <c r="B2510" t="s">
        <v>8875</v>
      </c>
      <c r="C2510" t="s">
        <v>8876</v>
      </c>
      <c r="D2510">
        <v>3</v>
      </c>
      <c r="E2510">
        <f>571</f>
        <v>571</v>
      </c>
      <c r="F2510" t="s">
        <v>13</v>
      </c>
      <c r="G2510" t="s">
        <v>8871</v>
      </c>
      <c r="H2510" s="3" t="s">
        <v>8877</v>
      </c>
      <c r="I2510" t="s">
        <v>3086</v>
      </c>
      <c r="J2510" t="s">
        <v>8878</v>
      </c>
    </row>
    <row r="2511" spans="1:10" ht="16" x14ac:dyDescent="0.2">
      <c r="A2511" t="s">
        <v>8874</v>
      </c>
      <c r="B2511" t="s">
        <v>8879</v>
      </c>
      <c r="C2511" t="s">
        <v>8880</v>
      </c>
      <c r="D2511">
        <v>1</v>
      </c>
      <c r="E2511">
        <f>571</f>
        <v>571</v>
      </c>
      <c r="F2511" t="s">
        <v>13</v>
      </c>
      <c r="G2511" t="s">
        <v>8871</v>
      </c>
      <c r="H2511" s="3" t="s">
        <v>8877</v>
      </c>
      <c r="I2511" t="s">
        <v>3086</v>
      </c>
      <c r="J2511" t="s">
        <v>8878</v>
      </c>
    </row>
    <row r="2512" spans="1:10" ht="16" x14ac:dyDescent="0.2">
      <c r="A2512" t="s">
        <v>8881</v>
      </c>
      <c r="B2512" t="s">
        <v>8875</v>
      </c>
      <c r="C2512" t="s">
        <v>8876</v>
      </c>
      <c r="D2512">
        <v>2</v>
      </c>
      <c r="E2512">
        <f>571</f>
        <v>571</v>
      </c>
      <c r="F2512" t="s">
        <v>13</v>
      </c>
      <c r="G2512" t="s">
        <v>8871</v>
      </c>
      <c r="H2512" s="3" t="s">
        <v>8882</v>
      </c>
      <c r="I2512" t="s">
        <v>3086</v>
      </c>
      <c r="J2512" t="s">
        <v>8883</v>
      </c>
    </row>
    <row r="2513" spans="1:10" ht="32" x14ac:dyDescent="0.2">
      <c r="A2513" t="s">
        <v>8881</v>
      </c>
      <c r="B2513" t="s">
        <v>8884</v>
      </c>
      <c r="C2513" t="s">
        <v>8885</v>
      </c>
      <c r="D2513">
        <v>1</v>
      </c>
      <c r="E2513">
        <f>571</f>
        <v>571</v>
      </c>
      <c r="F2513" t="s">
        <v>13</v>
      </c>
      <c r="G2513" t="s">
        <v>8871</v>
      </c>
      <c r="H2513" s="3" t="s">
        <v>8886</v>
      </c>
      <c r="I2513" t="s">
        <v>3086</v>
      </c>
      <c r="J2513" t="s">
        <v>8883</v>
      </c>
    </row>
    <row r="2514" spans="1:10" ht="16" x14ac:dyDescent="0.2">
      <c r="A2514" t="s">
        <v>8887</v>
      </c>
      <c r="B2514" t="s">
        <v>8888</v>
      </c>
      <c r="C2514" t="s">
        <v>8889</v>
      </c>
      <c r="D2514">
        <v>1</v>
      </c>
      <c r="E2514">
        <f>571</f>
        <v>571</v>
      </c>
      <c r="F2514" t="s">
        <v>13</v>
      </c>
      <c r="G2514" t="s">
        <v>8871</v>
      </c>
      <c r="H2514" s="3" t="s">
        <v>8890</v>
      </c>
      <c r="I2514" t="s">
        <v>3086</v>
      </c>
      <c r="J2514" t="s">
        <v>8891</v>
      </c>
    </row>
    <row r="2515" spans="1:10" ht="16" x14ac:dyDescent="0.2">
      <c r="A2515" t="s">
        <v>8874</v>
      </c>
      <c r="B2515" t="s">
        <v>4600</v>
      </c>
      <c r="C2515" t="s">
        <v>8892</v>
      </c>
      <c r="D2515">
        <v>2</v>
      </c>
      <c r="E2515">
        <f>571</f>
        <v>571</v>
      </c>
      <c r="F2515" t="s">
        <v>13</v>
      </c>
      <c r="G2515" t="s">
        <v>8871</v>
      </c>
      <c r="H2515" s="3" t="s">
        <v>8877</v>
      </c>
      <c r="I2515" t="s">
        <v>3086</v>
      </c>
      <c r="J2515" t="s">
        <v>8878</v>
      </c>
    </row>
    <row r="2516" spans="1:10" ht="16" x14ac:dyDescent="0.2">
      <c r="A2516" t="s">
        <v>8893</v>
      </c>
      <c r="B2516" t="s">
        <v>8894</v>
      </c>
      <c r="C2516" t="s">
        <v>8895</v>
      </c>
      <c r="D2516">
        <v>1</v>
      </c>
      <c r="E2516" t="s">
        <v>8896</v>
      </c>
      <c r="F2516" t="s">
        <v>13</v>
      </c>
      <c r="G2516" t="s">
        <v>8897</v>
      </c>
      <c r="H2516" s="3" t="s">
        <v>8898</v>
      </c>
      <c r="I2516" t="s">
        <v>90</v>
      </c>
      <c r="J2516" t="s">
        <v>8899</v>
      </c>
    </row>
    <row r="2517" spans="1:10" ht="16" x14ac:dyDescent="0.2">
      <c r="A2517" t="s">
        <v>8900</v>
      </c>
      <c r="B2517" t="s">
        <v>8901</v>
      </c>
      <c r="C2517" t="s">
        <v>8902</v>
      </c>
      <c r="D2517">
        <v>1</v>
      </c>
      <c r="E2517" t="s">
        <v>13</v>
      </c>
      <c r="F2517" t="s">
        <v>13</v>
      </c>
      <c r="G2517" t="s">
        <v>8903</v>
      </c>
      <c r="H2517" s="3" t="s">
        <v>8904</v>
      </c>
      <c r="I2517" t="s">
        <v>62</v>
      </c>
      <c r="J2517" t="s">
        <v>8905</v>
      </c>
    </row>
    <row r="2518" spans="1:10" ht="16" x14ac:dyDescent="0.2">
      <c r="A2518" t="s">
        <v>8900</v>
      </c>
      <c r="B2518" t="s">
        <v>8906</v>
      </c>
      <c r="C2518" t="s">
        <v>8907</v>
      </c>
      <c r="D2518">
        <v>3</v>
      </c>
      <c r="E2518" t="s">
        <v>13</v>
      </c>
      <c r="F2518" t="s">
        <v>13</v>
      </c>
      <c r="G2518" t="s">
        <v>8903</v>
      </c>
      <c r="H2518" s="3" t="s">
        <v>8904</v>
      </c>
      <c r="I2518" t="s">
        <v>62</v>
      </c>
      <c r="J2518" t="s">
        <v>8905</v>
      </c>
    </row>
    <row r="2519" spans="1:10" ht="16" x14ac:dyDescent="0.2">
      <c r="A2519" t="s">
        <v>8900</v>
      </c>
      <c r="B2519" t="s">
        <v>8908</v>
      </c>
      <c r="C2519" t="s">
        <v>8909</v>
      </c>
      <c r="D2519">
        <v>2</v>
      </c>
      <c r="E2519" t="s">
        <v>13</v>
      </c>
      <c r="F2519" t="s">
        <v>13</v>
      </c>
      <c r="G2519" t="s">
        <v>8903</v>
      </c>
      <c r="H2519" s="3" t="s">
        <v>8904</v>
      </c>
      <c r="I2519" t="s">
        <v>62</v>
      </c>
      <c r="J2519" t="s">
        <v>8905</v>
      </c>
    </row>
    <row r="2520" spans="1:10" ht="16" x14ac:dyDescent="0.2">
      <c r="A2520" t="s">
        <v>8910</v>
      </c>
      <c r="B2520" t="s">
        <v>8911</v>
      </c>
      <c r="C2520" t="s">
        <v>8912</v>
      </c>
      <c r="D2520">
        <v>2</v>
      </c>
      <c r="E2520" t="s">
        <v>13</v>
      </c>
      <c r="F2520" t="s">
        <v>13</v>
      </c>
      <c r="G2520" t="s">
        <v>8913</v>
      </c>
      <c r="H2520" s="3" t="s">
        <v>8914</v>
      </c>
      <c r="I2520" t="s">
        <v>62</v>
      </c>
      <c r="J2520" t="s">
        <v>8915</v>
      </c>
    </row>
    <row r="2521" spans="1:10" ht="16" x14ac:dyDescent="0.2">
      <c r="A2521" t="s">
        <v>8916</v>
      </c>
      <c r="B2521" t="s">
        <v>8917</v>
      </c>
      <c r="C2521" t="s">
        <v>8918</v>
      </c>
      <c r="D2521">
        <v>6</v>
      </c>
      <c r="E2521" t="s">
        <v>13</v>
      </c>
      <c r="F2521" t="s">
        <v>13</v>
      </c>
      <c r="G2521" t="s">
        <v>8919</v>
      </c>
      <c r="H2521" s="3" t="s">
        <v>8920</v>
      </c>
      <c r="I2521" t="s">
        <v>62</v>
      </c>
      <c r="J2521" t="s">
        <v>8921</v>
      </c>
    </row>
    <row r="2522" spans="1:10" ht="16" x14ac:dyDescent="0.2">
      <c r="A2522" t="s">
        <v>8916</v>
      </c>
      <c r="B2522" t="s">
        <v>8922</v>
      </c>
      <c r="C2522" t="s">
        <v>8923</v>
      </c>
      <c r="D2522">
        <v>7</v>
      </c>
      <c r="E2522" t="s">
        <v>13</v>
      </c>
      <c r="F2522" t="s">
        <v>13</v>
      </c>
      <c r="G2522" t="s">
        <v>8919</v>
      </c>
      <c r="H2522" s="3" t="s">
        <v>8920</v>
      </c>
      <c r="I2522" t="s">
        <v>62</v>
      </c>
      <c r="J2522" t="s">
        <v>8921</v>
      </c>
    </row>
    <row r="2523" spans="1:10" ht="16" x14ac:dyDescent="0.2">
      <c r="A2523" t="s">
        <v>8924</v>
      </c>
      <c r="B2523" t="s">
        <v>8925</v>
      </c>
      <c r="C2523" t="s">
        <v>8926</v>
      </c>
      <c r="D2523">
        <v>2</v>
      </c>
      <c r="E2523" t="s">
        <v>13</v>
      </c>
      <c r="F2523" t="s">
        <v>13</v>
      </c>
      <c r="G2523" t="s">
        <v>8927</v>
      </c>
      <c r="H2523" s="3" t="s">
        <v>8928</v>
      </c>
      <c r="I2523" t="s">
        <v>69</v>
      </c>
      <c r="J2523" t="s">
        <v>8929</v>
      </c>
    </row>
    <row r="2524" spans="1:10" ht="16" x14ac:dyDescent="0.2">
      <c r="A2524" t="s">
        <v>8930</v>
      </c>
      <c r="B2524" t="s">
        <v>8931</v>
      </c>
      <c r="C2524" t="s">
        <v>8932</v>
      </c>
      <c r="D2524">
        <v>1</v>
      </c>
      <c r="E2524" t="s">
        <v>13</v>
      </c>
      <c r="F2524" t="s">
        <v>13</v>
      </c>
      <c r="G2524" t="s">
        <v>8933</v>
      </c>
      <c r="H2524" s="3" t="s">
        <v>8934</v>
      </c>
      <c r="I2524" t="s">
        <v>547</v>
      </c>
      <c r="J2524" t="s">
        <v>8935</v>
      </c>
    </row>
    <row r="2525" spans="1:10" ht="16" x14ac:dyDescent="0.2">
      <c r="A2525" t="s">
        <v>8930</v>
      </c>
      <c r="B2525" t="s">
        <v>8936</v>
      </c>
      <c r="C2525" t="s">
        <v>8937</v>
      </c>
      <c r="D2525">
        <v>2</v>
      </c>
      <c r="E2525" t="s">
        <v>13</v>
      </c>
      <c r="F2525" t="s">
        <v>13</v>
      </c>
      <c r="G2525" t="s">
        <v>8933</v>
      </c>
      <c r="H2525" s="3" t="s">
        <v>8934</v>
      </c>
      <c r="I2525" t="s">
        <v>547</v>
      </c>
      <c r="J2525" t="s">
        <v>8935</v>
      </c>
    </row>
    <row r="2526" spans="1:10" ht="16" x14ac:dyDescent="0.2">
      <c r="A2526" t="s">
        <v>8938</v>
      </c>
      <c r="B2526" t="s">
        <v>8939</v>
      </c>
      <c r="C2526" t="s">
        <v>8940</v>
      </c>
      <c r="D2526">
        <v>1</v>
      </c>
      <c r="E2526" t="s">
        <v>13</v>
      </c>
      <c r="F2526" t="s">
        <v>13</v>
      </c>
      <c r="G2526" t="s">
        <v>8941</v>
      </c>
      <c r="H2526" s="3" t="s">
        <v>8942</v>
      </c>
      <c r="I2526" t="s">
        <v>547</v>
      </c>
      <c r="J2526" t="s">
        <v>8943</v>
      </c>
    </row>
    <row r="2527" spans="1:10" ht="16" x14ac:dyDescent="0.2">
      <c r="A2527" t="s">
        <v>8938</v>
      </c>
      <c r="B2527" t="s">
        <v>8944</v>
      </c>
      <c r="C2527" t="s">
        <v>8945</v>
      </c>
      <c r="D2527">
        <v>2</v>
      </c>
      <c r="E2527" t="s">
        <v>13</v>
      </c>
      <c r="F2527" t="s">
        <v>13</v>
      </c>
      <c r="G2527" t="s">
        <v>8941</v>
      </c>
      <c r="H2527" s="3" t="s">
        <v>8946</v>
      </c>
      <c r="I2527" t="s">
        <v>547</v>
      </c>
      <c r="J2527" t="s">
        <v>8943</v>
      </c>
    </row>
    <row r="2528" spans="1:10" ht="16" x14ac:dyDescent="0.2">
      <c r="A2528" t="s">
        <v>8947</v>
      </c>
      <c r="B2528" t="s">
        <v>8948</v>
      </c>
      <c r="C2528" t="s">
        <v>8949</v>
      </c>
      <c r="D2528">
        <v>2</v>
      </c>
      <c r="E2528" t="s">
        <v>13</v>
      </c>
      <c r="F2528" t="s">
        <v>13</v>
      </c>
      <c r="G2528" t="s">
        <v>8950</v>
      </c>
      <c r="H2528" s="3" t="s">
        <v>8951</v>
      </c>
      <c r="I2528" t="s">
        <v>547</v>
      </c>
      <c r="J2528" t="s">
        <v>8952</v>
      </c>
    </row>
    <row r="2529" spans="1:10" ht="16" x14ac:dyDescent="0.2">
      <c r="A2529" t="s">
        <v>8953</v>
      </c>
      <c r="B2529" t="s">
        <v>8954</v>
      </c>
      <c r="C2529" t="s">
        <v>8955</v>
      </c>
      <c r="D2529">
        <v>2</v>
      </c>
      <c r="E2529" t="s">
        <v>13</v>
      </c>
      <c r="F2529" t="s">
        <v>13</v>
      </c>
      <c r="G2529" t="s">
        <v>8950</v>
      </c>
      <c r="H2529" s="3" t="s">
        <v>8956</v>
      </c>
      <c r="I2529" t="s">
        <v>547</v>
      </c>
      <c r="J2529" t="s">
        <v>8957</v>
      </c>
    </row>
    <row r="2530" spans="1:10" ht="16" x14ac:dyDescent="0.2">
      <c r="A2530" t="s">
        <v>8958</v>
      </c>
      <c r="B2530" t="s">
        <v>8959</v>
      </c>
      <c r="C2530" t="s">
        <v>8960</v>
      </c>
      <c r="D2530">
        <v>5</v>
      </c>
      <c r="E2530" t="s">
        <v>13</v>
      </c>
      <c r="F2530" t="s">
        <v>13</v>
      </c>
      <c r="G2530" t="s">
        <v>8950</v>
      </c>
      <c r="H2530" s="3" t="s">
        <v>8956</v>
      </c>
      <c r="I2530" t="s">
        <v>547</v>
      </c>
      <c r="J2530" t="s">
        <v>8961</v>
      </c>
    </row>
    <row r="2531" spans="1:10" ht="16" x14ac:dyDescent="0.2">
      <c r="A2531" t="s">
        <v>8947</v>
      </c>
      <c r="B2531" t="s">
        <v>8014</v>
      </c>
      <c r="C2531" t="s">
        <v>8962</v>
      </c>
      <c r="D2531">
        <v>1</v>
      </c>
      <c r="E2531" t="s">
        <v>13</v>
      </c>
      <c r="F2531" t="s">
        <v>13</v>
      </c>
      <c r="G2531" t="s">
        <v>8950</v>
      </c>
      <c r="H2531" s="3" t="s">
        <v>8951</v>
      </c>
      <c r="I2531" t="s">
        <v>547</v>
      </c>
      <c r="J2531" t="s">
        <v>8952</v>
      </c>
    </row>
    <row r="2532" spans="1:10" ht="16" x14ac:dyDescent="0.2">
      <c r="A2532" t="s">
        <v>8963</v>
      </c>
      <c r="B2532" t="s">
        <v>8948</v>
      </c>
      <c r="C2532" t="s">
        <v>8949</v>
      </c>
      <c r="D2532">
        <v>3</v>
      </c>
      <c r="E2532" t="s">
        <v>13</v>
      </c>
      <c r="F2532" t="s">
        <v>13</v>
      </c>
      <c r="G2532" t="s">
        <v>8950</v>
      </c>
      <c r="H2532" s="3" t="s">
        <v>8964</v>
      </c>
      <c r="I2532" t="s">
        <v>547</v>
      </c>
      <c r="J2532" t="s">
        <v>8965</v>
      </c>
    </row>
    <row r="2533" spans="1:10" ht="16" x14ac:dyDescent="0.2">
      <c r="A2533" t="s">
        <v>8966</v>
      </c>
      <c r="B2533" t="s">
        <v>2905</v>
      </c>
      <c r="C2533" t="s">
        <v>8967</v>
      </c>
      <c r="D2533">
        <v>2</v>
      </c>
      <c r="E2533" t="s">
        <v>13</v>
      </c>
      <c r="F2533" t="s">
        <v>13</v>
      </c>
      <c r="G2533" t="s">
        <v>8950</v>
      </c>
      <c r="H2533" s="3" t="s">
        <v>8964</v>
      </c>
      <c r="I2533" t="s">
        <v>547</v>
      </c>
      <c r="J2533" t="s">
        <v>8968</v>
      </c>
    </row>
    <row r="2534" spans="1:10" ht="16" x14ac:dyDescent="0.2">
      <c r="A2534" t="s">
        <v>8969</v>
      </c>
      <c r="B2534" t="s">
        <v>8970</v>
      </c>
      <c r="C2534" t="s">
        <v>8971</v>
      </c>
      <c r="D2534">
        <v>4</v>
      </c>
      <c r="E2534" t="s">
        <v>13</v>
      </c>
      <c r="F2534" t="s">
        <v>13</v>
      </c>
      <c r="G2534" t="s">
        <v>8950</v>
      </c>
      <c r="H2534" s="3" t="s">
        <v>8964</v>
      </c>
      <c r="I2534" t="s">
        <v>547</v>
      </c>
      <c r="J2534" t="s">
        <v>8972</v>
      </c>
    </row>
    <row r="2535" spans="1:10" ht="16" x14ac:dyDescent="0.2">
      <c r="A2535" t="s">
        <v>8973</v>
      </c>
      <c r="B2535" t="s">
        <v>8974</v>
      </c>
      <c r="C2535" t="s">
        <v>8975</v>
      </c>
      <c r="D2535">
        <v>2</v>
      </c>
      <c r="E2535" t="s">
        <v>13</v>
      </c>
      <c r="F2535" t="s">
        <v>13</v>
      </c>
      <c r="G2535" t="s">
        <v>8950</v>
      </c>
      <c r="H2535" s="3" t="s">
        <v>8964</v>
      </c>
      <c r="I2535" t="s">
        <v>547</v>
      </c>
      <c r="J2535" t="s">
        <v>8976</v>
      </c>
    </row>
    <row r="2536" spans="1:10" ht="16" x14ac:dyDescent="0.2">
      <c r="A2536" t="s">
        <v>8977</v>
      </c>
      <c r="B2536" t="s">
        <v>8970</v>
      </c>
      <c r="C2536" t="s">
        <v>8971</v>
      </c>
      <c r="D2536">
        <v>5</v>
      </c>
      <c r="E2536" t="s">
        <v>13</v>
      </c>
      <c r="F2536" t="s">
        <v>13</v>
      </c>
      <c r="G2536" t="s">
        <v>8950</v>
      </c>
      <c r="H2536" s="3" t="s">
        <v>8964</v>
      </c>
      <c r="I2536" t="s">
        <v>547</v>
      </c>
      <c r="J2536" t="s">
        <v>8978</v>
      </c>
    </row>
    <row r="2537" spans="1:10" ht="16" x14ac:dyDescent="0.2">
      <c r="A2537" t="s">
        <v>4769</v>
      </c>
      <c r="B2537" t="s">
        <v>8979</v>
      </c>
      <c r="C2537" t="s">
        <v>8980</v>
      </c>
      <c r="D2537">
        <v>2</v>
      </c>
      <c r="E2537" t="s">
        <v>13</v>
      </c>
      <c r="F2537" t="s">
        <v>13</v>
      </c>
      <c r="G2537" t="s">
        <v>8950</v>
      </c>
      <c r="H2537" s="3" t="s">
        <v>8964</v>
      </c>
      <c r="I2537" t="s">
        <v>547</v>
      </c>
      <c r="J2537" t="s">
        <v>4772</v>
      </c>
    </row>
    <row r="2538" spans="1:10" ht="16" x14ac:dyDescent="0.2">
      <c r="A2538" t="s">
        <v>8981</v>
      </c>
      <c r="B2538" t="s">
        <v>3203</v>
      </c>
      <c r="C2538" t="s">
        <v>8982</v>
      </c>
      <c r="D2538">
        <v>1</v>
      </c>
      <c r="E2538" t="s">
        <v>13</v>
      </c>
      <c r="F2538" t="s">
        <v>13</v>
      </c>
      <c r="G2538" t="s">
        <v>8983</v>
      </c>
      <c r="H2538" s="3" t="s">
        <v>8984</v>
      </c>
      <c r="I2538" t="s">
        <v>547</v>
      </c>
      <c r="J2538" t="s">
        <v>8985</v>
      </c>
    </row>
    <row r="2539" spans="1:10" ht="16" x14ac:dyDescent="0.2">
      <c r="A2539" t="s">
        <v>8986</v>
      </c>
      <c r="B2539" t="s">
        <v>8987</v>
      </c>
      <c r="C2539" t="s">
        <v>8988</v>
      </c>
      <c r="D2539">
        <v>2</v>
      </c>
      <c r="E2539" t="s">
        <v>13</v>
      </c>
      <c r="F2539" t="s">
        <v>13</v>
      </c>
      <c r="G2539" t="s">
        <v>8983</v>
      </c>
      <c r="H2539" s="3" t="s">
        <v>8989</v>
      </c>
      <c r="I2539" t="s">
        <v>547</v>
      </c>
      <c r="J2539" t="s">
        <v>8990</v>
      </c>
    </row>
    <row r="2540" spans="1:10" ht="16" x14ac:dyDescent="0.2">
      <c r="A2540" t="s">
        <v>4610</v>
      </c>
      <c r="B2540" t="s">
        <v>8991</v>
      </c>
      <c r="C2540" t="s">
        <v>8992</v>
      </c>
      <c r="D2540">
        <v>1</v>
      </c>
      <c r="E2540" t="s">
        <v>13</v>
      </c>
      <c r="F2540" t="s">
        <v>13</v>
      </c>
      <c r="G2540" t="s">
        <v>8993</v>
      </c>
      <c r="H2540" s="3" t="s">
        <v>8994</v>
      </c>
      <c r="I2540" t="s">
        <v>547</v>
      </c>
      <c r="J2540" t="s">
        <v>4615</v>
      </c>
    </row>
    <row r="2541" spans="1:10" ht="16" x14ac:dyDescent="0.2">
      <c r="A2541" t="s">
        <v>8995</v>
      </c>
      <c r="B2541" t="s">
        <v>4583</v>
      </c>
      <c r="C2541" t="s">
        <v>8996</v>
      </c>
      <c r="D2541">
        <v>1</v>
      </c>
      <c r="E2541" t="s">
        <v>13</v>
      </c>
      <c r="F2541" t="s">
        <v>13</v>
      </c>
      <c r="G2541" t="s">
        <v>8997</v>
      </c>
      <c r="H2541" s="3" t="s">
        <v>8998</v>
      </c>
      <c r="I2541" t="s">
        <v>547</v>
      </c>
      <c r="J2541" t="s">
        <v>8999</v>
      </c>
    </row>
    <row r="2542" spans="1:10" ht="32" x14ac:dyDescent="0.2">
      <c r="A2542" t="s">
        <v>9000</v>
      </c>
      <c r="B2542" t="s">
        <v>9001</v>
      </c>
      <c r="C2542" t="s">
        <v>9002</v>
      </c>
      <c r="D2542">
        <v>1</v>
      </c>
      <c r="E2542" t="s">
        <v>13</v>
      </c>
      <c r="F2542" t="s">
        <v>13</v>
      </c>
      <c r="G2542" t="s">
        <v>9003</v>
      </c>
      <c r="H2542" s="3" t="s">
        <v>9004</v>
      </c>
      <c r="I2542" t="s">
        <v>547</v>
      </c>
      <c r="J2542" t="s">
        <v>9005</v>
      </c>
    </row>
    <row r="2543" spans="1:10" ht="16" x14ac:dyDescent="0.2">
      <c r="A2543" t="s">
        <v>9006</v>
      </c>
      <c r="B2543" t="s">
        <v>9007</v>
      </c>
      <c r="C2543" t="s">
        <v>9008</v>
      </c>
      <c r="D2543">
        <v>1</v>
      </c>
      <c r="E2543" t="s">
        <v>13</v>
      </c>
      <c r="F2543" t="s">
        <v>13</v>
      </c>
      <c r="G2543" t="s">
        <v>9009</v>
      </c>
      <c r="H2543" s="3" t="s">
        <v>9010</v>
      </c>
      <c r="I2543" t="s">
        <v>547</v>
      </c>
      <c r="J2543" t="s">
        <v>9011</v>
      </c>
    </row>
    <row r="2544" spans="1:10" ht="16" x14ac:dyDescent="0.2">
      <c r="A2544" t="s">
        <v>9012</v>
      </c>
      <c r="B2544" t="s">
        <v>9013</v>
      </c>
      <c r="C2544" t="s">
        <v>9014</v>
      </c>
      <c r="D2544">
        <v>4</v>
      </c>
      <c r="E2544" t="s">
        <v>13</v>
      </c>
      <c r="F2544" t="s">
        <v>13</v>
      </c>
      <c r="G2544" t="s">
        <v>9015</v>
      </c>
      <c r="H2544" s="3" t="s">
        <v>9016</v>
      </c>
      <c r="I2544" t="s">
        <v>547</v>
      </c>
      <c r="J2544" t="s">
        <v>9017</v>
      </c>
    </row>
    <row r="2545" spans="1:10" ht="16" x14ac:dyDescent="0.2">
      <c r="A2545" t="s">
        <v>9012</v>
      </c>
      <c r="B2545" t="s">
        <v>9018</v>
      </c>
      <c r="C2545" t="s">
        <v>9019</v>
      </c>
      <c r="D2545">
        <v>3</v>
      </c>
      <c r="E2545" t="s">
        <v>13</v>
      </c>
      <c r="F2545" t="s">
        <v>13</v>
      </c>
      <c r="G2545" t="s">
        <v>9015</v>
      </c>
      <c r="H2545" s="3" t="s">
        <v>9016</v>
      </c>
      <c r="I2545" t="s">
        <v>547</v>
      </c>
      <c r="J2545" t="s">
        <v>9017</v>
      </c>
    </row>
    <row r="2546" spans="1:10" ht="16" x14ac:dyDescent="0.2">
      <c r="A2546" t="s">
        <v>9012</v>
      </c>
      <c r="B2546" t="s">
        <v>9020</v>
      </c>
      <c r="C2546" t="s">
        <v>9021</v>
      </c>
      <c r="D2546">
        <v>2</v>
      </c>
      <c r="E2546" t="s">
        <v>13</v>
      </c>
      <c r="F2546" t="s">
        <v>13</v>
      </c>
      <c r="G2546" t="s">
        <v>9015</v>
      </c>
      <c r="H2546" s="3" t="s">
        <v>9016</v>
      </c>
      <c r="I2546" t="s">
        <v>547</v>
      </c>
      <c r="J2546" t="s">
        <v>9017</v>
      </c>
    </row>
    <row r="2547" spans="1:10" ht="16" x14ac:dyDescent="0.2">
      <c r="A2547" t="s">
        <v>9012</v>
      </c>
      <c r="B2547" t="s">
        <v>9022</v>
      </c>
      <c r="C2547" t="s">
        <v>9023</v>
      </c>
      <c r="D2547">
        <v>1</v>
      </c>
      <c r="E2547" t="s">
        <v>13</v>
      </c>
      <c r="F2547" t="s">
        <v>13</v>
      </c>
      <c r="G2547" t="s">
        <v>9015</v>
      </c>
      <c r="H2547" s="3" t="s">
        <v>9016</v>
      </c>
      <c r="I2547" t="s">
        <v>547</v>
      </c>
      <c r="J2547" t="s">
        <v>9017</v>
      </c>
    </row>
    <row r="2548" spans="1:10" ht="16" x14ac:dyDescent="0.2">
      <c r="A2548" t="s">
        <v>9024</v>
      </c>
      <c r="B2548" t="s">
        <v>9025</v>
      </c>
      <c r="C2548" t="s">
        <v>9026</v>
      </c>
      <c r="D2548">
        <v>6</v>
      </c>
      <c r="E2548" t="s">
        <v>13</v>
      </c>
      <c r="F2548" t="s">
        <v>13</v>
      </c>
      <c r="G2548" t="s">
        <v>9027</v>
      </c>
      <c r="H2548" s="3" t="s">
        <v>9028</v>
      </c>
      <c r="I2548" t="s">
        <v>547</v>
      </c>
      <c r="J2548" t="s">
        <v>9029</v>
      </c>
    </row>
    <row r="2549" spans="1:10" ht="16" x14ac:dyDescent="0.2">
      <c r="A2549" t="s">
        <v>9030</v>
      </c>
      <c r="B2549" t="s">
        <v>4600</v>
      </c>
      <c r="C2549" t="s">
        <v>9031</v>
      </c>
      <c r="D2549">
        <v>1</v>
      </c>
      <c r="E2549" t="s">
        <v>13</v>
      </c>
      <c r="F2549" t="s">
        <v>13</v>
      </c>
      <c r="G2549" t="s">
        <v>9032</v>
      </c>
      <c r="H2549" s="3" t="s">
        <v>9033</v>
      </c>
      <c r="I2549" t="s">
        <v>547</v>
      </c>
      <c r="J2549" t="s">
        <v>9034</v>
      </c>
    </row>
    <row r="2550" spans="1:10" ht="16" x14ac:dyDescent="0.2">
      <c r="A2550" t="s">
        <v>9030</v>
      </c>
      <c r="B2550" t="s">
        <v>9035</v>
      </c>
      <c r="C2550" t="s">
        <v>9036</v>
      </c>
      <c r="D2550">
        <v>2</v>
      </c>
      <c r="E2550" t="s">
        <v>13</v>
      </c>
      <c r="F2550" t="s">
        <v>13</v>
      </c>
      <c r="G2550" t="s">
        <v>9032</v>
      </c>
      <c r="H2550" s="3" t="s">
        <v>9033</v>
      </c>
      <c r="I2550" t="s">
        <v>547</v>
      </c>
      <c r="J2550" t="s">
        <v>9034</v>
      </c>
    </row>
    <row r="2551" spans="1:10" ht="16" x14ac:dyDescent="0.2">
      <c r="A2551" t="s">
        <v>9037</v>
      </c>
      <c r="B2551" t="s">
        <v>9038</v>
      </c>
      <c r="C2551" t="s">
        <v>9039</v>
      </c>
      <c r="D2551">
        <v>3</v>
      </c>
      <c r="E2551" t="s">
        <v>13</v>
      </c>
      <c r="F2551" t="s">
        <v>13</v>
      </c>
      <c r="G2551" t="s">
        <v>9032</v>
      </c>
      <c r="H2551" s="3" t="s">
        <v>9033</v>
      </c>
      <c r="I2551" t="s">
        <v>547</v>
      </c>
      <c r="J2551" t="s">
        <v>9040</v>
      </c>
    </row>
    <row r="2552" spans="1:10" ht="16" x14ac:dyDescent="0.2">
      <c r="A2552" t="s">
        <v>9030</v>
      </c>
      <c r="B2552" t="s">
        <v>9041</v>
      </c>
      <c r="C2552" t="s">
        <v>9042</v>
      </c>
      <c r="D2552">
        <v>3</v>
      </c>
      <c r="E2552" t="s">
        <v>13</v>
      </c>
      <c r="F2552" t="s">
        <v>13</v>
      </c>
      <c r="G2552" t="s">
        <v>9032</v>
      </c>
      <c r="H2552" s="3" t="s">
        <v>9033</v>
      </c>
      <c r="I2552" t="s">
        <v>547</v>
      </c>
      <c r="J2552" t="s">
        <v>9034</v>
      </c>
    </row>
    <row r="2553" spans="1:10" ht="32" x14ac:dyDescent="0.2">
      <c r="A2553" t="s">
        <v>9037</v>
      </c>
      <c r="B2553" t="s">
        <v>9043</v>
      </c>
      <c r="C2553" t="s">
        <v>9044</v>
      </c>
      <c r="D2553">
        <v>1</v>
      </c>
      <c r="E2553" t="s">
        <v>13</v>
      </c>
      <c r="F2553" t="s">
        <v>13</v>
      </c>
      <c r="G2553" t="s">
        <v>9045</v>
      </c>
      <c r="H2553" s="3" t="s">
        <v>9046</v>
      </c>
      <c r="I2553" t="s">
        <v>959</v>
      </c>
      <c r="J2553" t="s">
        <v>9040</v>
      </c>
    </row>
    <row r="2554" spans="1:10" ht="16" x14ac:dyDescent="0.2">
      <c r="A2554" t="s">
        <v>8963</v>
      </c>
      <c r="B2554" t="s">
        <v>9047</v>
      </c>
      <c r="C2554" t="s">
        <v>9048</v>
      </c>
      <c r="D2554">
        <v>2</v>
      </c>
      <c r="E2554" t="s">
        <v>13</v>
      </c>
      <c r="F2554" t="s">
        <v>13</v>
      </c>
      <c r="G2554" t="s">
        <v>9049</v>
      </c>
      <c r="H2554" s="3" t="s">
        <v>9050</v>
      </c>
      <c r="I2554" t="s">
        <v>547</v>
      </c>
      <c r="J2554" t="s">
        <v>8965</v>
      </c>
    </row>
    <row r="2555" spans="1:10" ht="16" x14ac:dyDescent="0.2">
      <c r="A2555" t="s">
        <v>9051</v>
      </c>
      <c r="B2555" t="s">
        <v>9052</v>
      </c>
      <c r="C2555" t="s">
        <v>9053</v>
      </c>
      <c r="D2555">
        <v>3</v>
      </c>
      <c r="E2555" t="s">
        <v>13</v>
      </c>
      <c r="F2555" t="s">
        <v>13</v>
      </c>
      <c r="G2555" t="s">
        <v>9054</v>
      </c>
      <c r="H2555" s="3" t="s">
        <v>9055</v>
      </c>
      <c r="I2555" t="s">
        <v>547</v>
      </c>
      <c r="J2555" t="s">
        <v>9056</v>
      </c>
    </row>
    <row r="2556" spans="1:10" ht="32" x14ac:dyDescent="0.2">
      <c r="A2556" t="s">
        <v>542</v>
      </c>
      <c r="B2556" t="s">
        <v>9057</v>
      </c>
      <c r="C2556" t="s">
        <v>9058</v>
      </c>
      <c r="D2556">
        <v>2</v>
      </c>
      <c r="E2556" t="s">
        <v>13</v>
      </c>
      <c r="F2556" t="s">
        <v>13</v>
      </c>
      <c r="G2556" t="s">
        <v>9059</v>
      </c>
      <c r="H2556" s="3" t="s">
        <v>546</v>
      </c>
      <c r="I2556" t="s">
        <v>547</v>
      </c>
      <c r="J2556" t="s">
        <v>548</v>
      </c>
    </row>
    <row r="2557" spans="1:10" ht="16" x14ac:dyDescent="0.2">
      <c r="A2557" t="s">
        <v>8963</v>
      </c>
      <c r="B2557" t="s">
        <v>9060</v>
      </c>
      <c r="C2557" t="s">
        <v>9061</v>
      </c>
      <c r="D2557">
        <v>1</v>
      </c>
      <c r="E2557" t="s">
        <v>13</v>
      </c>
      <c r="F2557" t="s">
        <v>13</v>
      </c>
      <c r="G2557" t="s">
        <v>9062</v>
      </c>
      <c r="H2557" s="3" t="s">
        <v>9063</v>
      </c>
      <c r="I2557" t="s">
        <v>547</v>
      </c>
      <c r="J2557" t="s">
        <v>8965</v>
      </c>
    </row>
    <row r="2558" spans="1:10" ht="16" x14ac:dyDescent="0.2">
      <c r="A2558" t="s">
        <v>9064</v>
      </c>
      <c r="B2558" t="s">
        <v>9065</v>
      </c>
      <c r="C2558" t="s">
        <v>9066</v>
      </c>
      <c r="D2558">
        <v>2</v>
      </c>
      <c r="E2558" t="s">
        <v>13</v>
      </c>
      <c r="F2558" t="s">
        <v>13</v>
      </c>
      <c r="G2558" t="s">
        <v>9067</v>
      </c>
      <c r="H2558" s="3" t="s">
        <v>9068</v>
      </c>
      <c r="I2558" t="s">
        <v>3030</v>
      </c>
      <c r="J2558" t="s">
        <v>9069</v>
      </c>
    </row>
    <row r="2559" spans="1:10" ht="16" x14ac:dyDescent="0.2">
      <c r="A2559" t="s">
        <v>9070</v>
      </c>
      <c r="B2559" t="s">
        <v>9071</v>
      </c>
      <c r="C2559" t="s">
        <v>9072</v>
      </c>
      <c r="D2559">
        <v>1</v>
      </c>
      <c r="E2559" t="s">
        <v>13</v>
      </c>
      <c r="F2559" t="s">
        <v>13</v>
      </c>
      <c r="G2559" t="s">
        <v>9067</v>
      </c>
      <c r="H2559" s="3" t="s">
        <v>9073</v>
      </c>
      <c r="I2559" t="s">
        <v>3030</v>
      </c>
      <c r="J2559" t="s">
        <v>9074</v>
      </c>
    </row>
    <row r="2560" spans="1:10" ht="16" x14ac:dyDescent="0.2">
      <c r="A2560" t="s">
        <v>9064</v>
      </c>
      <c r="B2560" t="s">
        <v>9075</v>
      </c>
      <c r="C2560" t="s">
        <v>9076</v>
      </c>
      <c r="D2560">
        <v>1</v>
      </c>
      <c r="E2560" t="s">
        <v>13</v>
      </c>
      <c r="F2560" t="s">
        <v>13</v>
      </c>
      <c r="G2560" t="s">
        <v>9067</v>
      </c>
      <c r="H2560" s="3" t="s">
        <v>9068</v>
      </c>
      <c r="I2560" t="s">
        <v>3030</v>
      </c>
      <c r="J2560" t="s">
        <v>9069</v>
      </c>
    </row>
    <row r="2561" spans="1:10" ht="16" x14ac:dyDescent="0.2">
      <c r="A2561" t="s">
        <v>9064</v>
      </c>
      <c r="B2561" t="s">
        <v>9077</v>
      </c>
      <c r="C2561" t="s">
        <v>9078</v>
      </c>
      <c r="D2561">
        <v>3</v>
      </c>
      <c r="E2561" t="s">
        <v>13</v>
      </c>
      <c r="F2561" t="s">
        <v>13</v>
      </c>
      <c r="G2561" t="s">
        <v>9067</v>
      </c>
      <c r="H2561" s="3" t="s">
        <v>9079</v>
      </c>
      <c r="I2561" t="s">
        <v>3030</v>
      </c>
      <c r="J2561" t="s">
        <v>9069</v>
      </c>
    </row>
    <row r="2562" spans="1:10" ht="16" x14ac:dyDescent="0.2">
      <c r="A2562" t="s">
        <v>9080</v>
      </c>
      <c r="B2562" t="s">
        <v>9081</v>
      </c>
      <c r="C2562" t="s">
        <v>9082</v>
      </c>
      <c r="D2562">
        <v>3</v>
      </c>
      <c r="E2562" t="s">
        <v>13</v>
      </c>
      <c r="F2562" t="s">
        <v>13</v>
      </c>
      <c r="G2562" t="s">
        <v>9067</v>
      </c>
      <c r="H2562" s="3" t="s">
        <v>9083</v>
      </c>
      <c r="I2562" t="s">
        <v>3030</v>
      </c>
      <c r="J2562" t="s">
        <v>9084</v>
      </c>
    </row>
    <row r="2563" spans="1:10" ht="16" x14ac:dyDescent="0.2">
      <c r="A2563" t="s">
        <v>9080</v>
      </c>
      <c r="B2563" t="s">
        <v>9085</v>
      </c>
      <c r="C2563" t="s">
        <v>9086</v>
      </c>
      <c r="D2563">
        <v>2</v>
      </c>
      <c r="E2563" t="s">
        <v>13</v>
      </c>
      <c r="F2563" t="s">
        <v>13</v>
      </c>
      <c r="G2563" t="s">
        <v>9067</v>
      </c>
      <c r="H2563" s="3" t="s">
        <v>9087</v>
      </c>
      <c r="I2563" t="s">
        <v>3030</v>
      </c>
      <c r="J2563" t="s">
        <v>9084</v>
      </c>
    </row>
    <row r="2564" spans="1:10" ht="16" x14ac:dyDescent="0.2">
      <c r="A2564" t="s">
        <v>4662</v>
      </c>
      <c r="B2564" t="s">
        <v>9088</v>
      </c>
      <c r="C2564" t="s">
        <v>9089</v>
      </c>
      <c r="D2564">
        <v>6</v>
      </c>
      <c r="E2564" t="s">
        <v>13</v>
      </c>
      <c r="F2564" t="s">
        <v>13</v>
      </c>
      <c r="G2564" t="s">
        <v>9090</v>
      </c>
      <c r="H2564" s="3" t="s">
        <v>9091</v>
      </c>
      <c r="I2564" t="s">
        <v>547</v>
      </c>
      <c r="J2564" t="s">
        <v>4666</v>
      </c>
    </row>
    <row r="2565" spans="1:10" ht="16" x14ac:dyDescent="0.2">
      <c r="A2565" t="s">
        <v>4662</v>
      </c>
      <c r="B2565" t="s">
        <v>9092</v>
      </c>
      <c r="C2565" t="s">
        <v>9093</v>
      </c>
      <c r="D2565">
        <v>5</v>
      </c>
      <c r="E2565" t="s">
        <v>13</v>
      </c>
      <c r="F2565" t="s">
        <v>13</v>
      </c>
      <c r="G2565" t="s">
        <v>9090</v>
      </c>
      <c r="H2565" s="3" t="s">
        <v>9091</v>
      </c>
      <c r="I2565" t="s">
        <v>547</v>
      </c>
      <c r="J2565" t="s">
        <v>4666</v>
      </c>
    </row>
    <row r="2566" spans="1:10" ht="16" x14ac:dyDescent="0.2">
      <c r="A2566" t="s">
        <v>4662</v>
      </c>
      <c r="B2566" t="s">
        <v>9094</v>
      </c>
      <c r="C2566" t="s">
        <v>9095</v>
      </c>
      <c r="D2566">
        <v>3</v>
      </c>
      <c r="E2566" t="s">
        <v>13</v>
      </c>
      <c r="F2566" t="s">
        <v>13</v>
      </c>
      <c r="G2566" t="s">
        <v>9090</v>
      </c>
      <c r="H2566" s="3" t="s">
        <v>9091</v>
      </c>
      <c r="I2566" t="s">
        <v>547</v>
      </c>
      <c r="J2566" t="s">
        <v>4666</v>
      </c>
    </row>
    <row r="2567" spans="1:10" ht="16" x14ac:dyDescent="0.2">
      <c r="A2567" t="s">
        <v>4662</v>
      </c>
      <c r="B2567" t="s">
        <v>9096</v>
      </c>
      <c r="C2567" t="s">
        <v>9097</v>
      </c>
      <c r="D2567">
        <v>7</v>
      </c>
      <c r="E2567" t="s">
        <v>13</v>
      </c>
      <c r="F2567" t="s">
        <v>13</v>
      </c>
      <c r="G2567" t="s">
        <v>9090</v>
      </c>
      <c r="H2567" s="3" t="s">
        <v>9091</v>
      </c>
      <c r="I2567" t="s">
        <v>547</v>
      </c>
      <c r="J2567" t="s">
        <v>4666</v>
      </c>
    </row>
    <row r="2568" spans="1:10" ht="16" x14ac:dyDescent="0.2">
      <c r="A2568" t="s">
        <v>9098</v>
      </c>
      <c r="B2568" t="s">
        <v>4766</v>
      </c>
      <c r="C2568" t="s">
        <v>9099</v>
      </c>
      <c r="D2568">
        <v>4</v>
      </c>
      <c r="E2568" t="s">
        <v>13</v>
      </c>
      <c r="F2568" t="s">
        <v>13</v>
      </c>
      <c r="G2568" t="s">
        <v>9100</v>
      </c>
      <c r="H2568" s="3" t="s">
        <v>9101</v>
      </c>
      <c r="I2568" t="s">
        <v>3035</v>
      </c>
      <c r="J2568" t="s">
        <v>9102</v>
      </c>
    </row>
    <row r="2569" spans="1:10" ht="16" x14ac:dyDescent="0.2">
      <c r="A2569" t="s">
        <v>9103</v>
      </c>
      <c r="B2569" t="s">
        <v>9104</v>
      </c>
      <c r="C2569" t="s">
        <v>9105</v>
      </c>
      <c r="D2569">
        <v>1</v>
      </c>
      <c r="E2569" t="s">
        <v>13</v>
      </c>
      <c r="F2569" t="s">
        <v>13</v>
      </c>
      <c r="G2569" t="s">
        <v>9100</v>
      </c>
      <c r="H2569" s="3" t="s">
        <v>9106</v>
      </c>
      <c r="I2569" t="s">
        <v>3035</v>
      </c>
      <c r="J2569" t="s">
        <v>9107</v>
      </c>
    </row>
    <row r="2570" spans="1:10" ht="16" x14ac:dyDescent="0.2">
      <c r="A2570" t="s">
        <v>9108</v>
      </c>
      <c r="B2570" t="s">
        <v>9109</v>
      </c>
      <c r="C2570" t="s">
        <v>9110</v>
      </c>
      <c r="D2570">
        <v>1</v>
      </c>
      <c r="E2570" t="s">
        <v>13</v>
      </c>
      <c r="F2570" t="s">
        <v>13</v>
      </c>
      <c r="G2570" t="s">
        <v>9100</v>
      </c>
      <c r="H2570" s="3" t="s">
        <v>9111</v>
      </c>
      <c r="I2570" t="s">
        <v>3035</v>
      </c>
      <c r="J2570" t="s">
        <v>9112</v>
      </c>
    </row>
    <row r="2571" spans="1:10" ht="16" x14ac:dyDescent="0.2">
      <c r="A2571" t="s">
        <v>9113</v>
      </c>
      <c r="B2571" t="s">
        <v>9114</v>
      </c>
      <c r="C2571" t="s">
        <v>9115</v>
      </c>
      <c r="D2571">
        <v>6</v>
      </c>
      <c r="E2571" t="s">
        <v>13</v>
      </c>
      <c r="F2571" t="s">
        <v>13</v>
      </c>
      <c r="G2571" t="s">
        <v>9100</v>
      </c>
      <c r="H2571" s="3" t="s">
        <v>9101</v>
      </c>
      <c r="I2571" t="s">
        <v>3035</v>
      </c>
      <c r="J2571" t="s">
        <v>9116</v>
      </c>
    </row>
    <row r="2572" spans="1:10" ht="16" x14ac:dyDescent="0.2">
      <c r="A2572" t="s">
        <v>9117</v>
      </c>
      <c r="B2572" t="s">
        <v>9118</v>
      </c>
      <c r="C2572" t="s">
        <v>9119</v>
      </c>
      <c r="D2572">
        <v>2</v>
      </c>
      <c r="E2572" t="s">
        <v>13</v>
      </c>
      <c r="F2572" t="s">
        <v>13</v>
      </c>
      <c r="G2572" t="s">
        <v>9100</v>
      </c>
      <c r="H2572" s="3" t="s">
        <v>9120</v>
      </c>
      <c r="I2572" t="s">
        <v>3035</v>
      </c>
      <c r="J2572" t="s">
        <v>9121</v>
      </c>
    </row>
    <row r="2573" spans="1:10" ht="16" x14ac:dyDescent="0.2">
      <c r="A2573" t="s">
        <v>9122</v>
      </c>
      <c r="B2573" t="s">
        <v>9118</v>
      </c>
      <c r="C2573" t="s">
        <v>9119</v>
      </c>
      <c r="D2573">
        <v>2</v>
      </c>
      <c r="E2573" t="s">
        <v>13</v>
      </c>
      <c r="F2573" t="s">
        <v>13</v>
      </c>
      <c r="G2573" t="s">
        <v>9100</v>
      </c>
      <c r="H2573" s="3" t="s">
        <v>9120</v>
      </c>
      <c r="I2573" t="s">
        <v>3035</v>
      </c>
      <c r="J2573" t="s">
        <v>9123</v>
      </c>
    </row>
    <row r="2574" spans="1:10" ht="16" x14ac:dyDescent="0.2">
      <c r="A2574" t="s">
        <v>9117</v>
      </c>
      <c r="B2574" t="s">
        <v>9124</v>
      </c>
      <c r="C2574" t="s">
        <v>9125</v>
      </c>
      <c r="D2574">
        <v>1</v>
      </c>
      <c r="E2574" t="s">
        <v>13</v>
      </c>
      <c r="F2574" t="s">
        <v>13</v>
      </c>
      <c r="G2574" t="s">
        <v>9100</v>
      </c>
      <c r="H2574" s="3" t="s">
        <v>9120</v>
      </c>
      <c r="I2574" t="s">
        <v>3035</v>
      </c>
      <c r="J2574" t="s">
        <v>9121</v>
      </c>
    </row>
    <row r="2575" spans="1:10" ht="16" x14ac:dyDescent="0.2">
      <c r="A2575" t="s">
        <v>9126</v>
      </c>
      <c r="B2575" t="s">
        <v>9127</v>
      </c>
      <c r="C2575" t="s">
        <v>9128</v>
      </c>
      <c r="D2575">
        <v>3</v>
      </c>
      <c r="E2575" t="s">
        <v>13</v>
      </c>
      <c r="F2575" t="s">
        <v>13</v>
      </c>
      <c r="G2575" t="s">
        <v>9100</v>
      </c>
      <c r="H2575" s="3" t="s">
        <v>9120</v>
      </c>
      <c r="I2575" t="s">
        <v>3035</v>
      </c>
      <c r="J2575" t="s">
        <v>9129</v>
      </c>
    </row>
    <row r="2576" spans="1:10" ht="16" x14ac:dyDescent="0.2">
      <c r="A2576" t="s">
        <v>9130</v>
      </c>
      <c r="B2576" t="s">
        <v>9131</v>
      </c>
      <c r="C2576" t="s">
        <v>9132</v>
      </c>
      <c r="D2576">
        <v>3</v>
      </c>
      <c r="E2576" t="s">
        <v>13</v>
      </c>
      <c r="F2576" t="s">
        <v>13</v>
      </c>
      <c r="G2576" t="s">
        <v>9100</v>
      </c>
      <c r="H2576" s="3" t="s">
        <v>9133</v>
      </c>
      <c r="I2576" t="s">
        <v>3035</v>
      </c>
      <c r="J2576" t="s">
        <v>9134</v>
      </c>
    </row>
    <row r="2577" spans="1:10" ht="32" x14ac:dyDescent="0.2">
      <c r="A2577" t="s">
        <v>9103</v>
      </c>
      <c r="B2577" t="s">
        <v>9135</v>
      </c>
      <c r="C2577" t="s">
        <v>9136</v>
      </c>
      <c r="D2577">
        <v>4</v>
      </c>
      <c r="E2577" t="s">
        <v>13</v>
      </c>
      <c r="F2577" t="s">
        <v>13</v>
      </c>
      <c r="G2577" t="s">
        <v>9100</v>
      </c>
      <c r="H2577" s="3" t="s">
        <v>9137</v>
      </c>
      <c r="I2577" t="s">
        <v>3035</v>
      </c>
      <c r="J2577" t="s">
        <v>9107</v>
      </c>
    </row>
    <row r="2578" spans="1:10" ht="16" x14ac:dyDescent="0.2">
      <c r="A2578" t="s">
        <v>9138</v>
      </c>
      <c r="B2578" t="s">
        <v>9124</v>
      </c>
      <c r="C2578" t="s">
        <v>9125</v>
      </c>
      <c r="D2578">
        <v>1</v>
      </c>
      <c r="E2578" t="s">
        <v>13</v>
      </c>
      <c r="F2578" t="s">
        <v>13</v>
      </c>
      <c r="G2578" t="s">
        <v>9100</v>
      </c>
      <c r="H2578" s="3" t="s">
        <v>9120</v>
      </c>
      <c r="I2578" t="s">
        <v>3035</v>
      </c>
      <c r="J2578" t="s">
        <v>9139</v>
      </c>
    </row>
    <row r="2579" spans="1:10" ht="16" x14ac:dyDescent="0.2">
      <c r="A2579" t="s">
        <v>9140</v>
      </c>
      <c r="B2579" t="s">
        <v>9124</v>
      </c>
      <c r="C2579" t="s">
        <v>9125</v>
      </c>
      <c r="D2579">
        <v>1</v>
      </c>
      <c r="E2579" t="s">
        <v>13</v>
      </c>
      <c r="F2579" t="s">
        <v>13</v>
      </c>
      <c r="G2579" t="s">
        <v>9100</v>
      </c>
      <c r="H2579" s="3" t="s">
        <v>9120</v>
      </c>
      <c r="I2579" t="s">
        <v>3035</v>
      </c>
      <c r="J2579" t="s">
        <v>9141</v>
      </c>
    </row>
    <row r="2580" spans="1:10" ht="16" x14ac:dyDescent="0.2">
      <c r="A2580" t="s">
        <v>9142</v>
      </c>
      <c r="B2580" t="s">
        <v>9131</v>
      </c>
      <c r="C2580" t="s">
        <v>9132</v>
      </c>
      <c r="D2580">
        <v>3</v>
      </c>
      <c r="E2580" t="s">
        <v>13</v>
      </c>
      <c r="F2580" t="s">
        <v>13</v>
      </c>
      <c r="G2580" t="s">
        <v>9100</v>
      </c>
      <c r="H2580" s="3" t="s">
        <v>9133</v>
      </c>
      <c r="I2580" t="s">
        <v>3035</v>
      </c>
      <c r="J2580" t="s">
        <v>9143</v>
      </c>
    </row>
    <row r="2581" spans="1:10" ht="16" x14ac:dyDescent="0.2">
      <c r="A2581" t="s">
        <v>9144</v>
      </c>
      <c r="B2581" t="s">
        <v>399</v>
      </c>
      <c r="C2581" t="s">
        <v>9145</v>
      </c>
      <c r="D2581">
        <v>1</v>
      </c>
      <c r="E2581" t="s">
        <v>13</v>
      </c>
      <c r="F2581" t="s">
        <v>13</v>
      </c>
      <c r="G2581" t="s">
        <v>9100</v>
      </c>
      <c r="H2581" s="3" t="s">
        <v>9101</v>
      </c>
      <c r="I2581" t="s">
        <v>3035</v>
      </c>
      <c r="J2581" t="s">
        <v>9146</v>
      </c>
    </row>
    <row r="2582" spans="1:10" ht="16" x14ac:dyDescent="0.2">
      <c r="A2582" t="s">
        <v>9147</v>
      </c>
      <c r="B2582" t="s">
        <v>4627</v>
      </c>
      <c r="C2582" t="s">
        <v>9148</v>
      </c>
      <c r="D2582">
        <v>3</v>
      </c>
      <c r="E2582" t="s">
        <v>13</v>
      </c>
      <c r="F2582" t="s">
        <v>13</v>
      </c>
      <c r="G2582" t="s">
        <v>9100</v>
      </c>
      <c r="H2582" s="3" t="s">
        <v>9149</v>
      </c>
      <c r="I2582" t="s">
        <v>3035</v>
      </c>
      <c r="J2582" t="s">
        <v>9150</v>
      </c>
    </row>
    <row r="2583" spans="1:10" ht="16" x14ac:dyDescent="0.2">
      <c r="A2583" t="s">
        <v>9103</v>
      </c>
      <c r="B2583" t="s">
        <v>9151</v>
      </c>
      <c r="C2583" t="s">
        <v>9152</v>
      </c>
      <c r="D2583">
        <v>6</v>
      </c>
      <c r="E2583" t="s">
        <v>13</v>
      </c>
      <c r="F2583" t="s">
        <v>13</v>
      </c>
      <c r="G2583" t="s">
        <v>9100</v>
      </c>
      <c r="H2583" s="3" t="s">
        <v>9106</v>
      </c>
      <c r="I2583" t="s">
        <v>3035</v>
      </c>
      <c r="J2583" t="s">
        <v>9107</v>
      </c>
    </row>
    <row r="2584" spans="1:10" ht="16" x14ac:dyDescent="0.2">
      <c r="A2584" t="s">
        <v>9153</v>
      </c>
      <c r="B2584" t="s">
        <v>9154</v>
      </c>
      <c r="C2584" t="s">
        <v>9155</v>
      </c>
      <c r="D2584">
        <v>1</v>
      </c>
      <c r="E2584" t="s">
        <v>13</v>
      </c>
      <c r="F2584" t="s">
        <v>13</v>
      </c>
      <c r="G2584" t="s">
        <v>9100</v>
      </c>
      <c r="H2584" s="3" t="s">
        <v>9133</v>
      </c>
      <c r="I2584" t="s">
        <v>3035</v>
      </c>
      <c r="J2584" t="s">
        <v>9156</v>
      </c>
    </row>
    <row r="2585" spans="1:10" ht="16" x14ac:dyDescent="0.2">
      <c r="A2585" t="s">
        <v>9122</v>
      </c>
      <c r="B2585" t="s">
        <v>9124</v>
      </c>
      <c r="C2585" t="s">
        <v>9125</v>
      </c>
      <c r="D2585">
        <v>1</v>
      </c>
      <c r="E2585" t="s">
        <v>13</v>
      </c>
      <c r="F2585" t="s">
        <v>13</v>
      </c>
      <c r="G2585" t="s">
        <v>9100</v>
      </c>
      <c r="H2585" s="3" t="s">
        <v>9120</v>
      </c>
      <c r="I2585" t="s">
        <v>3035</v>
      </c>
      <c r="J2585" t="s">
        <v>9123</v>
      </c>
    </row>
    <row r="2586" spans="1:10" ht="16" x14ac:dyDescent="0.2">
      <c r="A2586" t="s">
        <v>9138</v>
      </c>
      <c r="B2586" t="s">
        <v>9118</v>
      </c>
      <c r="C2586" t="s">
        <v>9119</v>
      </c>
      <c r="D2586">
        <v>2</v>
      </c>
      <c r="E2586" t="s">
        <v>13</v>
      </c>
      <c r="F2586" t="s">
        <v>13</v>
      </c>
      <c r="G2586" t="s">
        <v>9100</v>
      </c>
      <c r="H2586" s="3" t="s">
        <v>9120</v>
      </c>
      <c r="I2586" t="s">
        <v>3035</v>
      </c>
      <c r="J2586" t="s">
        <v>9139</v>
      </c>
    </row>
    <row r="2587" spans="1:10" ht="16" x14ac:dyDescent="0.2">
      <c r="A2587" t="s">
        <v>9157</v>
      </c>
      <c r="B2587" t="s">
        <v>9131</v>
      </c>
      <c r="C2587" t="s">
        <v>9132</v>
      </c>
      <c r="D2587">
        <v>3</v>
      </c>
      <c r="E2587" t="s">
        <v>13</v>
      </c>
      <c r="F2587" t="s">
        <v>13</v>
      </c>
      <c r="G2587" t="s">
        <v>9100</v>
      </c>
      <c r="H2587" s="3" t="s">
        <v>9133</v>
      </c>
      <c r="I2587" t="s">
        <v>3035</v>
      </c>
      <c r="J2587" t="s">
        <v>9158</v>
      </c>
    </row>
    <row r="2588" spans="1:10" ht="16" x14ac:dyDescent="0.2">
      <c r="A2588" t="s">
        <v>9159</v>
      </c>
      <c r="B2588" t="s">
        <v>9160</v>
      </c>
      <c r="C2588" t="s">
        <v>9161</v>
      </c>
      <c r="D2588">
        <v>1</v>
      </c>
      <c r="E2588" t="s">
        <v>13</v>
      </c>
      <c r="F2588" t="s">
        <v>13</v>
      </c>
      <c r="G2588" t="s">
        <v>9100</v>
      </c>
      <c r="H2588" s="3" t="s">
        <v>9162</v>
      </c>
      <c r="I2588" t="s">
        <v>3035</v>
      </c>
      <c r="J2588" t="s">
        <v>9163</v>
      </c>
    </row>
    <row r="2589" spans="1:10" ht="16" x14ac:dyDescent="0.2">
      <c r="A2589" t="s">
        <v>9159</v>
      </c>
      <c r="B2589" t="s">
        <v>9164</v>
      </c>
      <c r="C2589" t="s">
        <v>9165</v>
      </c>
      <c r="D2589">
        <v>2</v>
      </c>
      <c r="E2589" t="s">
        <v>13</v>
      </c>
      <c r="F2589" t="s">
        <v>13</v>
      </c>
      <c r="G2589" t="s">
        <v>9100</v>
      </c>
      <c r="H2589" s="3" t="s">
        <v>9162</v>
      </c>
      <c r="I2589" t="s">
        <v>3035</v>
      </c>
      <c r="J2589" t="s">
        <v>9163</v>
      </c>
    </row>
    <row r="2590" spans="1:10" ht="16" x14ac:dyDescent="0.2">
      <c r="A2590" t="s">
        <v>9153</v>
      </c>
      <c r="B2590" t="s">
        <v>9166</v>
      </c>
      <c r="C2590" t="s">
        <v>9167</v>
      </c>
      <c r="D2590">
        <v>2</v>
      </c>
      <c r="E2590" t="s">
        <v>13</v>
      </c>
      <c r="F2590" t="s">
        <v>13</v>
      </c>
      <c r="G2590" t="s">
        <v>9100</v>
      </c>
      <c r="H2590" s="3" t="s">
        <v>9168</v>
      </c>
      <c r="I2590" t="s">
        <v>3035</v>
      </c>
      <c r="J2590" t="s">
        <v>9156</v>
      </c>
    </row>
    <row r="2591" spans="1:10" ht="16" x14ac:dyDescent="0.2">
      <c r="A2591" t="s">
        <v>9108</v>
      </c>
      <c r="B2591" t="s">
        <v>9169</v>
      </c>
      <c r="C2591" t="s">
        <v>9170</v>
      </c>
      <c r="D2591">
        <v>3</v>
      </c>
      <c r="E2591" t="s">
        <v>13</v>
      </c>
      <c r="F2591" t="s">
        <v>13</v>
      </c>
      <c r="G2591" t="s">
        <v>9100</v>
      </c>
      <c r="H2591" s="3" t="s">
        <v>9111</v>
      </c>
      <c r="I2591" t="s">
        <v>3035</v>
      </c>
      <c r="J2591" t="s">
        <v>9112</v>
      </c>
    </row>
    <row r="2592" spans="1:10" ht="16" x14ac:dyDescent="0.2">
      <c r="A2592" t="s">
        <v>9126</v>
      </c>
      <c r="B2592" t="s">
        <v>9171</v>
      </c>
      <c r="C2592" t="s">
        <v>9172</v>
      </c>
      <c r="D2592">
        <v>2</v>
      </c>
      <c r="E2592" t="s">
        <v>13</v>
      </c>
      <c r="F2592" t="s">
        <v>13</v>
      </c>
      <c r="G2592" t="s">
        <v>9100</v>
      </c>
      <c r="H2592" s="3" t="s">
        <v>9120</v>
      </c>
      <c r="I2592" t="s">
        <v>3035</v>
      </c>
      <c r="J2592" t="s">
        <v>9129</v>
      </c>
    </row>
    <row r="2593" spans="1:10" ht="16" x14ac:dyDescent="0.2">
      <c r="A2593" t="s">
        <v>9159</v>
      </c>
      <c r="B2593" t="s">
        <v>9173</v>
      </c>
      <c r="C2593" t="s">
        <v>9174</v>
      </c>
      <c r="D2593">
        <v>3</v>
      </c>
      <c r="E2593" t="s">
        <v>13</v>
      </c>
      <c r="F2593" t="s">
        <v>13</v>
      </c>
      <c r="G2593" t="s">
        <v>9100</v>
      </c>
      <c r="H2593" s="3" t="s">
        <v>9162</v>
      </c>
      <c r="I2593" t="s">
        <v>3035</v>
      </c>
      <c r="J2593" t="s">
        <v>9163</v>
      </c>
    </row>
    <row r="2594" spans="1:10" ht="16" x14ac:dyDescent="0.2">
      <c r="A2594" t="s">
        <v>9140</v>
      </c>
      <c r="B2594" t="s">
        <v>9118</v>
      </c>
      <c r="C2594" t="s">
        <v>9119</v>
      </c>
      <c r="D2594">
        <v>2</v>
      </c>
      <c r="E2594" t="s">
        <v>13</v>
      </c>
      <c r="F2594" t="s">
        <v>13</v>
      </c>
      <c r="G2594" t="s">
        <v>9100</v>
      </c>
      <c r="H2594" s="3" t="s">
        <v>9120</v>
      </c>
      <c r="I2594" t="s">
        <v>3035</v>
      </c>
      <c r="J2594" t="s">
        <v>9141</v>
      </c>
    </row>
    <row r="2595" spans="1:10" ht="32" x14ac:dyDescent="0.2">
      <c r="A2595" t="s">
        <v>9103</v>
      </c>
      <c r="B2595" t="s">
        <v>9175</v>
      </c>
      <c r="C2595" t="s">
        <v>9176</v>
      </c>
      <c r="D2595">
        <v>2</v>
      </c>
      <c r="E2595" t="s">
        <v>13</v>
      </c>
      <c r="F2595" t="s">
        <v>13</v>
      </c>
      <c r="G2595" t="s">
        <v>9100</v>
      </c>
      <c r="H2595" s="3" t="s">
        <v>9177</v>
      </c>
      <c r="I2595" t="s">
        <v>3035</v>
      </c>
      <c r="J2595" t="s">
        <v>9107</v>
      </c>
    </row>
    <row r="2596" spans="1:10" ht="16" x14ac:dyDescent="0.2">
      <c r="A2596" t="s">
        <v>9108</v>
      </c>
      <c r="B2596" t="s">
        <v>9178</v>
      </c>
      <c r="C2596" t="s">
        <v>9179</v>
      </c>
      <c r="D2596">
        <v>2</v>
      </c>
      <c r="E2596" t="s">
        <v>13</v>
      </c>
      <c r="F2596" t="s">
        <v>13</v>
      </c>
      <c r="G2596" t="s">
        <v>9100</v>
      </c>
      <c r="H2596" s="3" t="s">
        <v>9111</v>
      </c>
      <c r="I2596" t="s">
        <v>3035</v>
      </c>
      <c r="J2596" t="s">
        <v>9112</v>
      </c>
    </row>
    <row r="2597" spans="1:10" ht="16" x14ac:dyDescent="0.2">
      <c r="A2597" t="s">
        <v>9180</v>
      </c>
      <c r="B2597" t="s">
        <v>9181</v>
      </c>
      <c r="C2597" t="s">
        <v>9182</v>
      </c>
      <c r="D2597">
        <v>3</v>
      </c>
      <c r="E2597" t="s">
        <v>13</v>
      </c>
      <c r="F2597" t="s">
        <v>13</v>
      </c>
      <c r="G2597" t="s">
        <v>9183</v>
      </c>
      <c r="H2597" s="3" t="s">
        <v>9184</v>
      </c>
      <c r="I2597" t="s">
        <v>1658</v>
      </c>
      <c r="J2597" t="s">
        <v>9185</v>
      </c>
    </row>
    <row r="2598" spans="1:10" ht="16" x14ac:dyDescent="0.2">
      <c r="A2598" t="s">
        <v>9180</v>
      </c>
      <c r="B2598" t="s">
        <v>9186</v>
      </c>
      <c r="C2598" t="s">
        <v>9187</v>
      </c>
      <c r="D2598">
        <v>1</v>
      </c>
      <c r="E2598" t="s">
        <v>13</v>
      </c>
      <c r="F2598" t="s">
        <v>13</v>
      </c>
      <c r="G2598" t="s">
        <v>9183</v>
      </c>
      <c r="H2598" s="3" t="s">
        <v>9184</v>
      </c>
      <c r="I2598" t="s">
        <v>1658</v>
      </c>
      <c r="J2598" t="s">
        <v>9185</v>
      </c>
    </row>
    <row r="2599" spans="1:10" ht="16" x14ac:dyDescent="0.2">
      <c r="A2599" t="s">
        <v>9180</v>
      </c>
      <c r="B2599" t="s">
        <v>9188</v>
      </c>
      <c r="C2599" t="s">
        <v>9189</v>
      </c>
      <c r="D2599">
        <v>2</v>
      </c>
      <c r="E2599" t="s">
        <v>13</v>
      </c>
      <c r="F2599" t="s">
        <v>13</v>
      </c>
      <c r="G2599" t="s">
        <v>9183</v>
      </c>
      <c r="H2599" s="3" t="s">
        <v>9184</v>
      </c>
      <c r="I2599" t="s">
        <v>1658</v>
      </c>
      <c r="J2599" t="s">
        <v>9185</v>
      </c>
    </row>
    <row r="2600" spans="1:10" ht="16" x14ac:dyDescent="0.2">
      <c r="A2600" t="s">
        <v>9190</v>
      </c>
      <c r="B2600" t="s">
        <v>9191</v>
      </c>
      <c r="C2600" t="s">
        <v>9192</v>
      </c>
      <c r="D2600">
        <v>1</v>
      </c>
      <c r="E2600" t="s">
        <v>1280</v>
      </c>
      <c r="F2600" t="s">
        <v>13</v>
      </c>
      <c r="G2600" t="s">
        <v>9193</v>
      </c>
      <c r="H2600" s="3" t="s">
        <v>9194</v>
      </c>
      <c r="I2600" t="s">
        <v>69</v>
      </c>
      <c r="J2600" t="s">
        <v>9195</v>
      </c>
    </row>
    <row r="2601" spans="1:10" ht="16" x14ac:dyDescent="0.2">
      <c r="A2601" t="s">
        <v>9196</v>
      </c>
      <c r="B2601" t="s">
        <v>9197</v>
      </c>
      <c r="C2601" t="s">
        <v>9198</v>
      </c>
      <c r="D2601">
        <v>3</v>
      </c>
      <c r="E2601" t="s">
        <v>1280</v>
      </c>
      <c r="F2601" t="s">
        <v>13</v>
      </c>
      <c r="G2601" t="s">
        <v>9193</v>
      </c>
      <c r="H2601" s="3" t="s">
        <v>9194</v>
      </c>
      <c r="I2601" t="s">
        <v>69</v>
      </c>
      <c r="J2601" t="s">
        <v>9199</v>
      </c>
    </row>
    <row r="2602" spans="1:10" ht="16" x14ac:dyDescent="0.2">
      <c r="A2602" t="s">
        <v>9200</v>
      </c>
      <c r="B2602" t="s">
        <v>2033</v>
      </c>
      <c r="C2602" t="s">
        <v>9201</v>
      </c>
      <c r="D2602">
        <v>4</v>
      </c>
      <c r="E2602" t="s">
        <v>1280</v>
      </c>
      <c r="F2602" t="s">
        <v>13</v>
      </c>
      <c r="G2602" t="s">
        <v>9193</v>
      </c>
      <c r="H2602" s="3" t="s">
        <v>9194</v>
      </c>
      <c r="I2602" t="s">
        <v>69</v>
      </c>
      <c r="J2602" t="s">
        <v>9202</v>
      </c>
    </row>
    <row r="2603" spans="1:10" ht="16" x14ac:dyDescent="0.2">
      <c r="A2603" t="s">
        <v>9203</v>
      </c>
      <c r="B2603" t="s">
        <v>9204</v>
      </c>
      <c r="C2603" t="s">
        <v>9205</v>
      </c>
      <c r="D2603">
        <v>2</v>
      </c>
      <c r="E2603" t="s">
        <v>1280</v>
      </c>
      <c r="F2603" t="s">
        <v>13</v>
      </c>
      <c r="G2603" t="s">
        <v>9193</v>
      </c>
      <c r="H2603" s="3" t="s">
        <v>9194</v>
      </c>
      <c r="I2603" t="s">
        <v>69</v>
      </c>
      <c r="J2603" t="s">
        <v>9206</v>
      </c>
    </row>
    <row r="2604" spans="1:10" ht="16" x14ac:dyDescent="0.2">
      <c r="A2604" t="s">
        <v>9203</v>
      </c>
      <c r="B2604" t="s">
        <v>9207</v>
      </c>
      <c r="C2604" t="s">
        <v>9208</v>
      </c>
      <c r="D2604">
        <v>1</v>
      </c>
      <c r="E2604" t="s">
        <v>1280</v>
      </c>
      <c r="F2604" t="s">
        <v>13</v>
      </c>
      <c r="G2604" t="s">
        <v>9193</v>
      </c>
      <c r="H2604" s="3" t="s">
        <v>9194</v>
      </c>
      <c r="I2604" t="s">
        <v>69</v>
      </c>
      <c r="J2604" t="s">
        <v>9206</v>
      </c>
    </row>
    <row r="2605" spans="1:10" ht="16" x14ac:dyDescent="0.2">
      <c r="A2605" t="s">
        <v>9209</v>
      </c>
      <c r="B2605" t="s">
        <v>9210</v>
      </c>
      <c r="C2605" t="s">
        <v>9211</v>
      </c>
      <c r="D2605">
        <v>2</v>
      </c>
      <c r="E2605" t="s">
        <v>1280</v>
      </c>
      <c r="F2605" t="s">
        <v>13</v>
      </c>
      <c r="G2605" t="s">
        <v>9193</v>
      </c>
      <c r="H2605" s="3" t="s">
        <v>9194</v>
      </c>
      <c r="I2605" t="s">
        <v>69</v>
      </c>
      <c r="J2605" t="s">
        <v>9212</v>
      </c>
    </row>
    <row r="2606" spans="1:10" ht="16" x14ac:dyDescent="0.2">
      <c r="A2606" t="s">
        <v>9213</v>
      </c>
      <c r="B2606" t="s">
        <v>9214</v>
      </c>
      <c r="C2606" t="s">
        <v>9215</v>
      </c>
      <c r="D2606">
        <v>2</v>
      </c>
      <c r="E2606" t="s">
        <v>1280</v>
      </c>
      <c r="F2606" t="s">
        <v>13</v>
      </c>
      <c r="G2606" t="s">
        <v>9193</v>
      </c>
      <c r="H2606" s="3" t="s">
        <v>9194</v>
      </c>
      <c r="I2606" t="s">
        <v>69</v>
      </c>
      <c r="J2606" t="s">
        <v>9216</v>
      </c>
    </row>
    <row r="2607" spans="1:10" ht="16" x14ac:dyDescent="0.2">
      <c r="A2607" t="s">
        <v>734</v>
      </c>
      <c r="B2607" t="s">
        <v>2072</v>
      </c>
      <c r="C2607" t="s">
        <v>9217</v>
      </c>
      <c r="D2607">
        <v>5</v>
      </c>
      <c r="E2607" t="s">
        <v>1280</v>
      </c>
      <c r="F2607" t="s">
        <v>13</v>
      </c>
      <c r="G2607" t="s">
        <v>9193</v>
      </c>
      <c r="H2607" s="3" t="s">
        <v>9194</v>
      </c>
      <c r="I2607" t="s">
        <v>69</v>
      </c>
      <c r="J2607" t="s">
        <v>738</v>
      </c>
    </row>
    <row r="2608" spans="1:10" ht="16" x14ac:dyDescent="0.2">
      <c r="A2608" t="s">
        <v>236</v>
      </c>
      <c r="B2608" t="s">
        <v>9218</v>
      </c>
      <c r="C2608" t="s">
        <v>9219</v>
      </c>
      <c r="D2608">
        <v>2</v>
      </c>
      <c r="E2608" t="s">
        <v>1280</v>
      </c>
      <c r="F2608" t="s">
        <v>13</v>
      </c>
      <c r="G2608" t="s">
        <v>9193</v>
      </c>
      <c r="H2608" s="3" t="s">
        <v>9194</v>
      </c>
      <c r="I2608" t="s">
        <v>69</v>
      </c>
      <c r="J2608" t="s">
        <v>240</v>
      </c>
    </row>
    <row r="2609" spans="1:10" ht="16" x14ac:dyDescent="0.2">
      <c r="A2609" t="s">
        <v>9220</v>
      </c>
      <c r="B2609" t="s">
        <v>2144</v>
      </c>
      <c r="C2609" t="s">
        <v>9221</v>
      </c>
      <c r="D2609">
        <v>2</v>
      </c>
      <c r="E2609" t="s">
        <v>1280</v>
      </c>
      <c r="F2609" t="s">
        <v>13</v>
      </c>
      <c r="G2609" t="s">
        <v>9193</v>
      </c>
      <c r="H2609" s="3" t="s">
        <v>9222</v>
      </c>
      <c r="I2609" t="s">
        <v>69</v>
      </c>
      <c r="J2609" t="s">
        <v>9223</v>
      </c>
    </row>
    <row r="2610" spans="1:10" ht="16" x14ac:dyDescent="0.2">
      <c r="A2610" t="s">
        <v>9200</v>
      </c>
      <c r="B2610" t="s">
        <v>9224</v>
      </c>
      <c r="C2610" t="s">
        <v>9225</v>
      </c>
      <c r="D2610">
        <v>3</v>
      </c>
      <c r="E2610" t="s">
        <v>1280</v>
      </c>
      <c r="F2610" t="s">
        <v>13</v>
      </c>
      <c r="G2610" t="s">
        <v>9193</v>
      </c>
      <c r="H2610" s="3" t="s">
        <v>9194</v>
      </c>
      <c r="I2610" t="s">
        <v>69</v>
      </c>
      <c r="J2610" t="s">
        <v>9202</v>
      </c>
    </row>
    <row r="2611" spans="1:10" ht="16" x14ac:dyDescent="0.2">
      <c r="A2611" t="s">
        <v>9213</v>
      </c>
      <c r="B2611" t="s">
        <v>9226</v>
      </c>
      <c r="C2611" t="s">
        <v>9227</v>
      </c>
      <c r="D2611">
        <v>3</v>
      </c>
      <c r="E2611" t="s">
        <v>1280</v>
      </c>
      <c r="F2611" t="s">
        <v>13</v>
      </c>
      <c r="G2611" t="s">
        <v>9193</v>
      </c>
      <c r="H2611" s="3" t="s">
        <v>9194</v>
      </c>
      <c r="I2611" t="s">
        <v>69</v>
      </c>
      <c r="J2611" t="s">
        <v>9216</v>
      </c>
    </row>
    <row r="2612" spans="1:10" ht="16" x14ac:dyDescent="0.2">
      <c r="A2612" t="s">
        <v>9190</v>
      </c>
      <c r="B2612" t="s">
        <v>8303</v>
      </c>
      <c r="C2612" t="s">
        <v>9228</v>
      </c>
      <c r="D2612">
        <v>2</v>
      </c>
      <c r="E2612" t="s">
        <v>1280</v>
      </c>
      <c r="F2612" t="s">
        <v>13</v>
      </c>
      <c r="G2612" t="s">
        <v>9193</v>
      </c>
      <c r="H2612" s="3" t="s">
        <v>9194</v>
      </c>
      <c r="I2612" t="s">
        <v>69</v>
      </c>
      <c r="J2612" t="s">
        <v>9195</v>
      </c>
    </row>
    <row r="2613" spans="1:10" ht="16" x14ac:dyDescent="0.2">
      <c r="A2613" t="s">
        <v>9213</v>
      </c>
      <c r="B2613" t="s">
        <v>2200</v>
      </c>
      <c r="C2613" t="s">
        <v>9229</v>
      </c>
      <c r="D2613">
        <v>1</v>
      </c>
      <c r="E2613" t="s">
        <v>1280</v>
      </c>
      <c r="F2613" t="s">
        <v>13</v>
      </c>
      <c r="G2613" t="s">
        <v>9193</v>
      </c>
      <c r="H2613" s="3" t="s">
        <v>9194</v>
      </c>
      <c r="I2613" t="s">
        <v>69</v>
      </c>
      <c r="J2613" t="s">
        <v>9216</v>
      </c>
    </row>
    <row r="2614" spans="1:10" ht="16" x14ac:dyDescent="0.2">
      <c r="A2614" t="s">
        <v>9209</v>
      </c>
      <c r="B2614" t="s">
        <v>9230</v>
      </c>
      <c r="C2614" t="s">
        <v>9231</v>
      </c>
      <c r="D2614">
        <v>1</v>
      </c>
      <c r="E2614" t="s">
        <v>1280</v>
      </c>
      <c r="F2614" t="s">
        <v>13</v>
      </c>
      <c r="G2614" t="s">
        <v>9193</v>
      </c>
      <c r="H2614" s="3" t="s">
        <v>9194</v>
      </c>
      <c r="I2614" t="s">
        <v>69</v>
      </c>
      <c r="J2614" t="s">
        <v>9212</v>
      </c>
    </row>
    <row r="2615" spans="1:10" ht="16" x14ac:dyDescent="0.2">
      <c r="A2615" t="s">
        <v>9232</v>
      </c>
      <c r="B2615" t="s">
        <v>9233</v>
      </c>
      <c r="C2615" t="s">
        <v>9234</v>
      </c>
      <c r="D2615">
        <v>2</v>
      </c>
      <c r="E2615" t="s">
        <v>13</v>
      </c>
      <c r="F2615" t="s">
        <v>13</v>
      </c>
      <c r="G2615" t="s">
        <v>9235</v>
      </c>
      <c r="H2615" s="3" t="s">
        <v>9236</v>
      </c>
      <c r="I2615" t="s">
        <v>547</v>
      </c>
      <c r="J2615" t="s">
        <v>9237</v>
      </c>
    </row>
    <row r="2616" spans="1:10" ht="16" x14ac:dyDescent="0.2">
      <c r="A2616" t="s">
        <v>9238</v>
      </c>
      <c r="B2616" t="s">
        <v>9239</v>
      </c>
      <c r="C2616" t="s">
        <v>9240</v>
      </c>
      <c r="D2616">
        <v>2</v>
      </c>
      <c r="E2616" t="s">
        <v>13</v>
      </c>
      <c r="F2616" t="s">
        <v>13</v>
      </c>
      <c r="G2616" t="s">
        <v>9241</v>
      </c>
      <c r="H2616" s="3" t="s">
        <v>9242</v>
      </c>
      <c r="I2616" t="s">
        <v>547</v>
      </c>
      <c r="J2616" t="s">
        <v>9243</v>
      </c>
    </row>
    <row r="2617" spans="1:10" ht="16" x14ac:dyDescent="0.2">
      <c r="A2617" t="s">
        <v>5793</v>
      </c>
      <c r="B2617" t="s">
        <v>9244</v>
      </c>
      <c r="C2617" t="s">
        <v>9245</v>
      </c>
      <c r="D2617">
        <v>4</v>
      </c>
      <c r="E2617" t="s">
        <v>13</v>
      </c>
      <c r="F2617" t="s">
        <v>13</v>
      </c>
      <c r="G2617" t="s">
        <v>9241</v>
      </c>
      <c r="H2617" s="3" t="s">
        <v>9242</v>
      </c>
      <c r="I2617" t="s">
        <v>547</v>
      </c>
      <c r="J2617" t="s">
        <v>5798</v>
      </c>
    </row>
    <row r="2618" spans="1:10" ht="16" x14ac:dyDescent="0.2">
      <c r="A2618" t="s">
        <v>9238</v>
      </c>
      <c r="B2618" t="s">
        <v>9246</v>
      </c>
      <c r="C2618" t="s">
        <v>9247</v>
      </c>
      <c r="D2618">
        <v>1</v>
      </c>
      <c r="E2618" t="s">
        <v>13</v>
      </c>
      <c r="F2618" t="s">
        <v>13</v>
      </c>
      <c r="G2618" t="s">
        <v>9241</v>
      </c>
      <c r="H2618" s="3" t="s">
        <v>9242</v>
      </c>
      <c r="I2618" t="s">
        <v>547</v>
      </c>
      <c r="J2618" t="s">
        <v>9243</v>
      </c>
    </row>
    <row r="2619" spans="1:10" ht="16" x14ac:dyDescent="0.2">
      <c r="A2619" t="s">
        <v>9238</v>
      </c>
      <c r="B2619" t="s">
        <v>4773</v>
      </c>
      <c r="C2619" t="s">
        <v>9248</v>
      </c>
      <c r="D2619">
        <v>4</v>
      </c>
      <c r="E2619" t="s">
        <v>13</v>
      </c>
      <c r="F2619" t="s">
        <v>13</v>
      </c>
      <c r="G2619" t="s">
        <v>9241</v>
      </c>
      <c r="H2619" s="3" t="s">
        <v>9242</v>
      </c>
      <c r="I2619" t="s">
        <v>547</v>
      </c>
      <c r="J2619" t="s">
        <v>9243</v>
      </c>
    </row>
    <row r="2620" spans="1:10" ht="16" x14ac:dyDescent="0.2">
      <c r="A2620" t="s">
        <v>9238</v>
      </c>
      <c r="B2620" t="s">
        <v>9249</v>
      </c>
      <c r="C2620" t="s">
        <v>9250</v>
      </c>
      <c r="D2620">
        <v>3</v>
      </c>
      <c r="E2620" t="s">
        <v>13</v>
      </c>
      <c r="F2620" t="s">
        <v>13</v>
      </c>
      <c r="G2620" t="s">
        <v>9241</v>
      </c>
      <c r="H2620" s="3" t="s">
        <v>9242</v>
      </c>
      <c r="I2620" t="s">
        <v>547</v>
      </c>
      <c r="J2620" t="s">
        <v>9243</v>
      </c>
    </row>
    <row r="2621" spans="1:10" ht="16" x14ac:dyDescent="0.2">
      <c r="A2621" t="s">
        <v>9238</v>
      </c>
      <c r="B2621" t="s">
        <v>9251</v>
      </c>
      <c r="C2621" t="s">
        <v>9252</v>
      </c>
      <c r="D2621">
        <v>5</v>
      </c>
      <c r="E2621" t="s">
        <v>13</v>
      </c>
      <c r="F2621" t="s">
        <v>13</v>
      </c>
      <c r="G2621" t="s">
        <v>9241</v>
      </c>
      <c r="H2621" s="3" t="s">
        <v>9242</v>
      </c>
      <c r="I2621" t="s">
        <v>547</v>
      </c>
      <c r="J2621" t="s">
        <v>9243</v>
      </c>
    </row>
    <row r="2622" spans="1:10" ht="16" x14ac:dyDescent="0.2">
      <c r="A2622" t="s">
        <v>9253</v>
      </c>
      <c r="B2622" t="s">
        <v>9254</v>
      </c>
      <c r="C2622" t="s">
        <v>9255</v>
      </c>
      <c r="D2622">
        <v>2</v>
      </c>
      <c r="E2622" t="s">
        <v>13</v>
      </c>
      <c r="F2622" t="s">
        <v>13</v>
      </c>
      <c r="G2622" t="s">
        <v>9256</v>
      </c>
      <c r="H2622" s="3" t="s">
        <v>9257</v>
      </c>
      <c r="I2622" t="s">
        <v>547</v>
      </c>
      <c r="J2622" t="s">
        <v>9258</v>
      </c>
    </row>
    <row r="2623" spans="1:10" ht="16" x14ac:dyDescent="0.2">
      <c r="A2623" t="s">
        <v>9259</v>
      </c>
      <c r="B2623" t="s">
        <v>9260</v>
      </c>
      <c r="C2623" t="s">
        <v>9261</v>
      </c>
      <c r="D2623">
        <v>1</v>
      </c>
      <c r="E2623" t="s">
        <v>13</v>
      </c>
      <c r="F2623" t="s">
        <v>13</v>
      </c>
      <c r="G2623" t="s">
        <v>9262</v>
      </c>
      <c r="H2623" s="3" t="s">
        <v>9263</v>
      </c>
      <c r="I2623" t="s">
        <v>547</v>
      </c>
      <c r="J2623" t="s">
        <v>9264</v>
      </c>
    </row>
    <row r="2624" spans="1:10" ht="16" x14ac:dyDescent="0.2">
      <c r="A2624" t="s">
        <v>9265</v>
      </c>
      <c r="B2624" t="s">
        <v>2666</v>
      </c>
      <c r="C2624" t="s">
        <v>9266</v>
      </c>
      <c r="D2624">
        <v>1</v>
      </c>
      <c r="E2624" t="s">
        <v>13</v>
      </c>
      <c r="F2624" t="s">
        <v>13</v>
      </c>
      <c r="G2624" t="s">
        <v>9262</v>
      </c>
      <c r="H2624" s="3" t="s">
        <v>9267</v>
      </c>
      <c r="I2624" t="s">
        <v>547</v>
      </c>
      <c r="J2624" t="s">
        <v>9268</v>
      </c>
    </row>
    <row r="2625" spans="1:10" ht="16" x14ac:dyDescent="0.2">
      <c r="A2625" t="s">
        <v>9269</v>
      </c>
      <c r="B2625" t="s">
        <v>9270</v>
      </c>
      <c r="C2625" t="s">
        <v>9271</v>
      </c>
      <c r="D2625">
        <v>1</v>
      </c>
      <c r="E2625" t="s">
        <v>13</v>
      </c>
      <c r="F2625" t="s">
        <v>13</v>
      </c>
      <c r="G2625" t="s">
        <v>9272</v>
      </c>
      <c r="H2625" s="3" t="s">
        <v>9273</v>
      </c>
      <c r="I2625" t="s">
        <v>547</v>
      </c>
      <c r="J2625" t="s">
        <v>9274</v>
      </c>
    </row>
    <row r="2626" spans="1:10" ht="16" x14ac:dyDescent="0.2">
      <c r="A2626" t="s">
        <v>9275</v>
      </c>
      <c r="B2626" t="s">
        <v>9276</v>
      </c>
      <c r="C2626" t="s">
        <v>9277</v>
      </c>
      <c r="D2626">
        <v>3</v>
      </c>
      <c r="E2626" t="s">
        <v>13</v>
      </c>
      <c r="F2626" t="s">
        <v>13</v>
      </c>
      <c r="G2626" t="s">
        <v>9272</v>
      </c>
      <c r="H2626" s="3" t="s">
        <v>9278</v>
      </c>
      <c r="I2626" t="s">
        <v>547</v>
      </c>
      <c r="J2626" t="s">
        <v>9279</v>
      </c>
    </row>
    <row r="2627" spans="1:10" ht="16" x14ac:dyDescent="0.2">
      <c r="A2627" t="s">
        <v>9269</v>
      </c>
      <c r="B2627" t="s">
        <v>4784</v>
      </c>
      <c r="C2627" t="s">
        <v>9280</v>
      </c>
      <c r="D2627">
        <v>2</v>
      </c>
      <c r="E2627" t="s">
        <v>13</v>
      </c>
      <c r="F2627" t="s">
        <v>13</v>
      </c>
      <c r="G2627" t="s">
        <v>9272</v>
      </c>
      <c r="H2627" s="3" t="s">
        <v>9273</v>
      </c>
      <c r="I2627" t="s">
        <v>547</v>
      </c>
      <c r="J2627" t="s">
        <v>9274</v>
      </c>
    </row>
    <row r="2628" spans="1:10" ht="16" x14ac:dyDescent="0.2">
      <c r="A2628" t="s">
        <v>9281</v>
      </c>
      <c r="B2628" t="s">
        <v>9282</v>
      </c>
      <c r="C2628" t="s">
        <v>9283</v>
      </c>
      <c r="D2628">
        <v>2</v>
      </c>
      <c r="E2628" t="s">
        <v>13</v>
      </c>
      <c r="F2628" t="s">
        <v>13</v>
      </c>
      <c r="G2628" t="s">
        <v>9272</v>
      </c>
      <c r="H2628" s="3" t="s">
        <v>9278</v>
      </c>
      <c r="I2628" t="s">
        <v>547</v>
      </c>
      <c r="J2628" t="s">
        <v>9284</v>
      </c>
    </row>
    <row r="2629" spans="1:10" ht="16" x14ac:dyDescent="0.2">
      <c r="A2629" t="s">
        <v>9275</v>
      </c>
      <c r="B2629" t="s">
        <v>9285</v>
      </c>
      <c r="C2629" t="s">
        <v>9286</v>
      </c>
      <c r="D2629">
        <v>2</v>
      </c>
      <c r="E2629" t="s">
        <v>13</v>
      </c>
      <c r="F2629" t="s">
        <v>13</v>
      </c>
      <c r="G2629" t="s">
        <v>9272</v>
      </c>
      <c r="H2629" s="3" t="s">
        <v>9278</v>
      </c>
      <c r="I2629" t="s">
        <v>547</v>
      </c>
      <c r="J2629" t="s">
        <v>9279</v>
      </c>
    </row>
    <row r="2630" spans="1:10" ht="16" x14ac:dyDescent="0.2">
      <c r="A2630" t="s">
        <v>9287</v>
      </c>
      <c r="B2630" t="s">
        <v>2560</v>
      </c>
      <c r="C2630" t="s">
        <v>9288</v>
      </c>
      <c r="D2630">
        <v>6</v>
      </c>
      <c r="E2630" t="s">
        <v>13</v>
      </c>
      <c r="F2630" t="s">
        <v>13</v>
      </c>
      <c r="G2630" t="s">
        <v>9272</v>
      </c>
      <c r="H2630" s="3" t="s">
        <v>9278</v>
      </c>
      <c r="I2630" t="s">
        <v>547</v>
      </c>
      <c r="J2630" t="s">
        <v>9289</v>
      </c>
    </row>
    <row r="2631" spans="1:10" ht="16" x14ac:dyDescent="0.2">
      <c r="A2631" t="s">
        <v>3188</v>
      </c>
      <c r="B2631" t="s">
        <v>4652</v>
      </c>
      <c r="C2631" t="s">
        <v>9290</v>
      </c>
      <c r="D2631">
        <v>3</v>
      </c>
      <c r="E2631" t="s">
        <v>13</v>
      </c>
      <c r="F2631" t="s">
        <v>13</v>
      </c>
      <c r="G2631" t="s">
        <v>9272</v>
      </c>
      <c r="H2631" s="3" t="s">
        <v>9278</v>
      </c>
      <c r="I2631" t="s">
        <v>547</v>
      </c>
      <c r="J2631" t="s">
        <v>3192</v>
      </c>
    </row>
    <row r="2632" spans="1:10" ht="32" x14ac:dyDescent="0.2">
      <c r="A2632" t="s">
        <v>9291</v>
      </c>
      <c r="B2632" t="s">
        <v>9292</v>
      </c>
      <c r="C2632" t="s">
        <v>9293</v>
      </c>
      <c r="D2632">
        <v>2</v>
      </c>
      <c r="E2632" t="s">
        <v>13</v>
      </c>
      <c r="F2632" t="s">
        <v>13</v>
      </c>
      <c r="G2632" t="s">
        <v>9272</v>
      </c>
      <c r="H2632" s="3" t="s">
        <v>9294</v>
      </c>
      <c r="I2632" t="s">
        <v>547</v>
      </c>
      <c r="J2632" t="s">
        <v>9295</v>
      </c>
    </row>
    <row r="2633" spans="1:10" ht="16" x14ac:dyDescent="0.2">
      <c r="A2633" t="s">
        <v>9287</v>
      </c>
      <c r="B2633" t="s">
        <v>2574</v>
      </c>
      <c r="C2633" t="s">
        <v>9296</v>
      </c>
      <c r="D2633">
        <v>1</v>
      </c>
      <c r="E2633" t="s">
        <v>13</v>
      </c>
      <c r="F2633" t="s">
        <v>13</v>
      </c>
      <c r="G2633" t="s">
        <v>9272</v>
      </c>
      <c r="H2633" s="3" t="s">
        <v>9278</v>
      </c>
      <c r="I2633" t="s">
        <v>547</v>
      </c>
      <c r="J2633" t="s">
        <v>9289</v>
      </c>
    </row>
    <row r="2634" spans="1:10" ht="16" x14ac:dyDescent="0.2">
      <c r="A2634" t="s">
        <v>9275</v>
      </c>
      <c r="B2634" t="s">
        <v>9297</v>
      </c>
      <c r="C2634" t="s">
        <v>9298</v>
      </c>
      <c r="D2634">
        <v>1</v>
      </c>
      <c r="E2634" t="s">
        <v>13</v>
      </c>
      <c r="F2634" t="s">
        <v>13</v>
      </c>
      <c r="G2634" t="s">
        <v>9272</v>
      </c>
      <c r="H2634" s="3" t="s">
        <v>9278</v>
      </c>
      <c r="I2634" t="s">
        <v>547</v>
      </c>
      <c r="J2634" t="s">
        <v>9279</v>
      </c>
    </row>
    <row r="2635" spans="1:10" ht="32" x14ac:dyDescent="0.2">
      <c r="A2635" t="s">
        <v>9299</v>
      </c>
      <c r="B2635" t="s">
        <v>9300</v>
      </c>
      <c r="C2635" t="s">
        <v>9301</v>
      </c>
      <c r="D2635">
        <v>1</v>
      </c>
      <c r="E2635" t="s">
        <v>13</v>
      </c>
      <c r="F2635" t="s">
        <v>13</v>
      </c>
      <c r="G2635" t="s">
        <v>9272</v>
      </c>
      <c r="H2635" s="3" t="s">
        <v>9302</v>
      </c>
      <c r="I2635" t="s">
        <v>547</v>
      </c>
      <c r="J2635" t="s">
        <v>9303</v>
      </c>
    </row>
    <row r="2636" spans="1:10" ht="16" x14ac:dyDescent="0.2">
      <c r="A2636" t="s">
        <v>9304</v>
      </c>
      <c r="B2636" t="s">
        <v>9305</v>
      </c>
      <c r="C2636" t="s">
        <v>9306</v>
      </c>
      <c r="D2636">
        <v>3</v>
      </c>
      <c r="E2636" t="s">
        <v>13</v>
      </c>
      <c r="F2636" t="s">
        <v>13</v>
      </c>
      <c r="G2636" t="s">
        <v>9307</v>
      </c>
      <c r="H2636" s="3" t="s">
        <v>9308</v>
      </c>
      <c r="I2636" t="s">
        <v>547</v>
      </c>
      <c r="J2636" t="s">
        <v>9309</v>
      </c>
    </row>
    <row r="2637" spans="1:10" ht="16" x14ac:dyDescent="0.2">
      <c r="A2637" t="s">
        <v>9304</v>
      </c>
      <c r="B2637" t="s">
        <v>9310</v>
      </c>
      <c r="C2637" t="s">
        <v>9311</v>
      </c>
      <c r="D2637">
        <v>2</v>
      </c>
      <c r="E2637" t="s">
        <v>13</v>
      </c>
      <c r="F2637" t="s">
        <v>13</v>
      </c>
      <c r="G2637" t="s">
        <v>9307</v>
      </c>
      <c r="H2637" s="3" t="s">
        <v>9308</v>
      </c>
      <c r="I2637" t="s">
        <v>547</v>
      </c>
      <c r="J2637" t="s">
        <v>9309</v>
      </c>
    </row>
    <row r="2638" spans="1:10" ht="16" x14ac:dyDescent="0.2">
      <c r="A2638" t="s">
        <v>9304</v>
      </c>
      <c r="B2638" t="s">
        <v>9312</v>
      </c>
      <c r="C2638" t="s">
        <v>9313</v>
      </c>
      <c r="D2638">
        <v>1</v>
      </c>
      <c r="E2638" t="s">
        <v>13</v>
      </c>
      <c r="F2638" t="s">
        <v>13</v>
      </c>
      <c r="G2638" t="s">
        <v>9307</v>
      </c>
      <c r="H2638" s="3" t="s">
        <v>9308</v>
      </c>
      <c r="I2638" t="s">
        <v>547</v>
      </c>
      <c r="J2638" t="s">
        <v>9309</v>
      </c>
    </row>
    <row r="2639" spans="1:10" ht="16" x14ac:dyDescent="0.2">
      <c r="A2639" t="s">
        <v>9314</v>
      </c>
      <c r="B2639" t="s">
        <v>9315</v>
      </c>
      <c r="C2639" t="s">
        <v>9316</v>
      </c>
      <c r="D2639">
        <v>6</v>
      </c>
      <c r="E2639" t="s">
        <v>13</v>
      </c>
      <c r="F2639" t="s">
        <v>13</v>
      </c>
      <c r="G2639" t="s">
        <v>9317</v>
      </c>
      <c r="H2639" s="3" t="s">
        <v>9318</v>
      </c>
      <c r="I2639" t="s">
        <v>547</v>
      </c>
      <c r="J2639" t="s">
        <v>9319</v>
      </c>
    </row>
    <row r="2640" spans="1:10" ht="16" x14ac:dyDescent="0.2">
      <c r="A2640" t="s">
        <v>9320</v>
      </c>
      <c r="B2640" t="s">
        <v>9321</v>
      </c>
      <c r="C2640" t="s">
        <v>9322</v>
      </c>
      <c r="D2640">
        <v>3</v>
      </c>
      <c r="E2640" t="s">
        <v>13</v>
      </c>
      <c r="F2640" t="s">
        <v>13</v>
      </c>
      <c r="G2640" t="s">
        <v>9323</v>
      </c>
      <c r="H2640" s="3" t="s">
        <v>9324</v>
      </c>
      <c r="I2640" t="s">
        <v>69</v>
      </c>
      <c r="J2640" t="s">
        <v>9325</v>
      </c>
    </row>
    <row r="2641" spans="1:10" ht="16" x14ac:dyDescent="0.2">
      <c r="A2641" t="s">
        <v>9326</v>
      </c>
      <c r="B2641" t="s">
        <v>9327</v>
      </c>
      <c r="C2641" t="s">
        <v>7079</v>
      </c>
      <c r="D2641">
        <v>2</v>
      </c>
      <c r="E2641" t="s">
        <v>13</v>
      </c>
      <c r="F2641" t="s">
        <v>13</v>
      </c>
      <c r="G2641" t="s">
        <v>9328</v>
      </c>
      <c r="H2641" s="3" t="s">
        <v>9329</v>
      </c>
      <c r="I2641" t="s">
        <v>69</v>
      </c>
      <c r="J2641" t="s">
        <v>9330</v>
      </c>
    </row>
    <row r="2642" spans="1:10" ht="16" x14ac:dyDescent="0.2">
      <c r="A2642" t="s">
        <v>9331</v>
      </c>
      <c r="B2642" t="s">
        <v>9332</v>
      </c>
      <c r="C2642" t="s">
        <v>9333</v>
      </c>
      <c r="D2642">
        <v>6</v>
      </c>
      <c r="E2642" t="s">
        <v>13</v>
      </c>
      <c r="F2642" t="s">
        <v>13</v>
      </c>
      <c r="G2642" t="s">
        <v>9328</v>
      </c>
      <c r="H2642" s="3" t="s">
        <v>9329</v>
      </c>
      <c r="I2642" t="s">
        <v>69</v>
      </c>
      <c r="J2642" t="s">
        <v>9334</v>
      </c>
    </row>
    <row r="2643" spans="1:10" ht="16" x14ac:dyDescent="0.2">
      <c r="A2643" t="s">
        <v>9335</v>
      </c>
      <c r="B2643" t="s">
        <v>9336</v>
      </c>
      <c r="C2643" t="s">
        <v>9337</v>
      </c>
      <c r="D2643">
        <v>3</v>
      </c>
      <c r="E2643" t="s">
        <v>13</v>
      </c>
      <c r="F2643" t="s">
        <v>13</v>
      </c>
      <c r="G2643" t="s">
        <v>9328</v>
      </c>
      <c r="H2643" s="3" t="s">
        <v>9338</v>
      </c>
      <c r="I2643" t="s">
        <v>69</v>
      </c>
      <c r="J2643" t="s">
        <v>9339</v>
      </c>
    </row>
    <row r="2644" spans="1:10" ht="16" x14ac:dyDescent="0.2">
      <c r="A2644" t="s">
        <v>9340</v>
      </c>
      <c r="B2644" t="s">
        <v>9341</v>
      </c>
      <c r="C2644" t="s">
        <v>9342</v>
      </c>
      <c r="D2644">
        <v>1</v>
      </c>
      <c r="E2644" t="s">
        <v>13</v>
      </c>
      <c r="F2644" t="s">
        <v>13</v>
      </c>
      <c r="G2644" t="s">
        <v>9328</v>
      </c>
      <c r="H2644" s="3" t="s">
        <v>9343</v>
      </c>
      <c r="I2644" t="s">
        <v>69</v>
      </c>
      <c r="J2644" t="s">
        <v>9344</v>
      </c>
    </row>
    <row r="2645" spans="1:10" ht="16" x14ac:dyDescent="0.2">
      <c r="A2645" t="s">
        <v>9345</v>
      </c>
      <c r="B2645" t="s">
        <v>9346</v>
      </c>
      <c r="C2645" t="s">
        <v>9347</v>
      </c>
      <c r="D2645">
        <v>2</v>
      </c>
      <c r="E2645" t="s">
        <v>13</v>
      </c>
      <c r="F2645" t="s">
        <v>13</v>
      </c>
      <c r="G2645" t="s">
        <v>9328</v>
      </c>
      <c r="H2645" s="3" t="s">
        <v>9338</v>
      </c>
      <c r="I2645" t="s">
        <v>69</v>
      </c>
      <c r="J2645" t="s">
        <v>9348</v>
      </c>
    </row>
    <row r="2646" spans="1:10" ht="16" x14ac:dyDescent="0.2">
      <c r="A2646" t="s">
        <v>9349</v>
      </c>
      <c r="B2646" t="s">
        <v>9350</v>
      </c>
      <c r="C2646" t="s">
        <v>9351</v>
      </c>
      <c r="D2646">
        <v>5</v>
      </c>
      <c r="E2646" t="s">
        <v>13</v>
      </c>
      <c r="F2646" t="s">
        <v>13</v>
      </c>
      <c r="G2646" t="s">
        <v>9328</v>
      </c>
      <c r="H2646" s="3" t="s">
        <v>9352</v>
      </c>
      <c r="I2646" t="s">
        <v>69</v>
      </c>
      <c r="J2646" t="s">
        <v>9353</v>
      </c>
    </row>
    <row r="2647" spans="1:10" ht="16" x14ac:dyDescent="0.2">
      <c r="A2647" t="s">
        <v>9354</v>
      </c>
      <c r="B2647" t="s">
        <v>9355</v>
      </c>
      <c r="C2647" t="s">
        <v>9356</v>
      </c>
      <c r="D2647">
        <v>1</v>
      </c>
      <c r="E2647" t="s">
        <v>13</v>
      </c>
      <c r="F2647" t="s">
        <v>13</v>
      </c>
      <c r="G2647" t="s">
        <v>9328</v>
      </c>
      <c r="H2647" s="3" t="s">
        <v>9329</v>
      </c>
      <c r="I2647" t="s">
        <v>69</v>
      </c>
      <c r="J2647" t="s">
        <v>9357</v>
      </c>
    </row>
    <row r="2648" spans="1:10" ht="16" x14ac:dyDescent="0.2">
      <c r="A2648" t="s">
        <v>9358</v>
      </c>
      <c r="B2648" t="s">
        <v>9359</v>
      </c>
      <c r="C2648" t="s">
        <v>9360</v>
      </c>
      <c r="D2648">
        <v>1</v>
      </c>
      <c r="E2648" t="s">
        <v>13</v>
      </c>
      <c r="F2648" t="s">
        <v>13</v>
      </c>
      <c r="G2648" t="s">
        <v>9328</v>
      </c>
      <c r="H2648" s="3" t="s">
        <v>9329</v>
      </c>
      <c r="I2648" t="s">
        <v>69</v>
      </c>
      <c r="J2648" t="s">
        <v>9361</v>
      </c>
    </row>
    <row r="2649" spans="1:10" ht="16" x14ac:dyDescent="0.2">
      <c r="A2649" t="s">
        <v>8288</v>
      </c>
      <c r="B2649" t="s">
        <v>9362</v>
      </c>
      <c r="C2649" t="s">
        <v>9363</v>
      </c>
      <c r="D2649">
        <v>3</v>
      </c>
      <c r="E2649" t="s">
        <v>13</v>
      </c>
      <c r="F2649" t="s">
        <v>13</v>
      </c>
      <c r="G2649" t="s">
        <v>9328</v>
      </c>
      <c r="H2649" s="3" t="s">
        <v>9364</v>
      </c>
      <c r="I2649" t="s">
        <v>69</v>
      </c>
      <c r="J2649" t="s">
        <v>8293</v>
      </c>
    </row>
    <row r="2650" spans="1:10" ht="16" x14ac:dyDescent="0.2">
      <c r="A2650" t="s">
        <v>9365</v>
      </c>
      <c r="B2650" t="s">
        <v>9366</v>
      </c>
      <c r="C2650" t="s">
        <v>9367</v>
      </c>
      <c r="D2650">
        <v>4</v>
      </c>
      <c r="E2650" t="s">
        <v>13</v>
      </c>
      <c r="F2650" t="s">
        <v>13</v>
      </c>
      <c r="G2650" t="s">
        <v>9328</v>
      </c>
      <c r="H2650" s="3" t="s">
        <v>9368</v>
      </c>
      <c r="I2650" t="s">
        <v>69</v>
      </c>
      <c r="J2650" t="s">
        <v>9369</v>
      </c>
    </row>
    <row r="2651" spans="1:10" ht="16" x14ac:dyDescent="0.2">
      <c r="A2651" t="s">
        <v>9370</v>
      </c>
      <c r="B2651" t="s">
        <v>9371</v>
      </c>
      <c r="C2651" t="s">
        <v>9372</v>
      </c>
      <c r="D2651">
        <v>1</v>
      </c>
      <c r="E2651" t="s">
        <v>13</v>
      </c>
      <c r="F2651" t="s">
        <v>13</v>
      </c>
      <c r="G2651" t="s">
        <v>9328</v>
      </c>
      <c r="H2651" s="3" t="s">
        <v>9329</v>
      </c>
      <c r="I2651" t="s">
        <v>69</v>
      </c>
      <c r="J2651" t="s">
        <v>9373</v>
      </c>
    </row>
    <row r="2652" spans="1:10" ht="16" x14ac:dyDescent="0.2">
      <c r="A2652" t="s">
        <v>9374</v>
      </c>
      <c r="B2652" t="s">
        <v>9375</v>
      </c>
      <c r="C2652" t="s">
        <v>9376</v>
      </c>
      <c r="D2652">
        <v>2</v>
      </c>
      <c r="E2652" t="s">
        <v>13</v>
      </c>
      <c r="F2652" t="s">
        <v>13</v>
      </c>
      <c r="G2652" t="s">
        <v>9328</v>
      </c>
      <c r="H2652" s="3" t="s">
        <v>9329</v>
      </c>
      <c r="I2652" t="s">
        <v>69</v>
      </c>
      <c r="J2652" t="s">
        <v>9377</v>
      </c>
    </row>
    <row r="2653" spans="1:10" ht="16" x14ac:dyDescent="0.2">
      <c r="A2653" t="s">
        <v>9378</v>
      </c>
      <c r="B2653" t="s">
        <v>9379</v>
      </c>
      <c r="C2653" t="s">
        <v>9380</v>
      </c>
      <c r="D2653">
        <v>3</v>
      </c>
      <c r="E2653" t="s">
        <v>13</v>
      </c>
      <c r="F2653" t="s">
        <v>13</v>
      </c>
      <c r="G2653" t="s">
        <v>9328</v>
      </c>
      <c r="H2653" s="3" t="s">
        <v>9352</v>
      </c>
      <c r="I2653" t="s">
        <v>69</v>
      </c>
      <c r="J2653" t="s">
        <v>9381</v>
      </c>
    </row>
    <row r="2654" spans="1:10" ht="16" x14ac:dyDescent="0.2">
      <c r="A2654" t="s">
        <v>9382</v>
      </c>
      <c r="B2654" t="s">
        <v>9383</v>
      </c>
      <c r="C2654" t="s">
        <v>9384</v>
      </c>
      <c r="D2654">
        <v>2</v>
      </c>
      <c r="E2654" t="s">
        <v>13</v>
      </c>
      <c r="F2654" t="s">
        <v>13</v>
      </c>
      <c r="G2654" t="s">
        <v>9328</v>
      </c>
      <c r="H2654" s="3" t="s">
        <v>9329</v>
      </c>
      <c r="I2654" t="s">
        <v>69</v>
      </c>
      <c r="J2654" t="s">
        <v>9385</v>
      </c>
    </row>
    <row r="2655" spans="1:10" ht="16" x14ac:dyDescent="0.2">
      <c r="A2655" t="s">
        <v>9386</v>
      </c>
      <c r="B2655" t="s">
        <v>9387</v>
      </c>
      <c r="C2655" t="s">
        <v>9388</v>
      </c>
      <c r="D2655">
        <v>1</v>
      </c>
      <c r="E2655" t="s">
        <v>13</v>
      </c>
      <c r="F2655" t="s">
        <v>13</v>
      </c>
      <c r="G2655" t="s">
        <v>9328</v>
      </c>
      <c r="H2655" s="3" t="s">
        <v>9329</v>
      </c>
      <c r="I2655" t="s">
        <v>69</v>
      </c>
      <c r="J2655" t="s">
        <v>9389</v>
      </c>
    </row>
    <row r="2656" spans="1:10" ht="16" x14ac:dyDescent="0.2">
      <c r="A2656" t="s">
        <v>9382</v>
      </c>
      <c r="B2656" t="s">
        <v>9390</v>
      </c>
      <c r="C2656" t="s">
        <v>9391</v>
      </c>
      <c r="D2656">
        <v>1</v>
      </c>
      <c r="E2656" t="s">
        <v>13</v>
      </c>
      <c r="F2656" t="s">
        <v>13</v>
      </c>
      <c r="G2656" t="s">
        <v>9328</v>
      </c>
      <c r="H2656" s="3" t="s">
        <v>9329</v>
      </c>
      <c r="I2656" t="s">
        <v>69</v>
      </c>
      <c r="J2656" t="s">
        <v>9385</v>
      </c>
    </row>
    <row r="2657" spans="1:10" ht="16" x14ac:dyDescent="0.2">
      <c r="A2657" t="s">
        <v>9392</v>
      </c>
      <c r="B2657" t="s">
        <v>9393</v>
      </c>
      <c r="C2657" t="s">
        <v>9394</v>
      </c>
      <c r="D2657">
        <v>1</v>
      </c>
      <c r="E2657" t="s">
        <v>13</v>
      </c>
      <c r="F2657" t="s">
        <v>13</v>
      </c>
      <c r="G2657" t="s">
        <v>9328</v>
      </c>
      <c r="H2657" s="3" t="s">
        <v>9329</v>
      </c>
      <c r="I2657" t="s">
        <v>69</v>
      </c>
      <c r="J2657" t="s">
        <v>9395</v>
      </c>
    </row>
    <row r="2658" spans="1:10" ht="16" x14ac:dyDescent="0.2">
      <c r="A2658" t="s">
        <v>9396</v>
      </c>
      <c r="B2658" t="s">
        <v>9390</v>
      </c>
      <c r="C2658" t="s">
        <v>9391</v>
      </c>
      <c r="D2658">
        <v>1</v>
      </c>
      <c r="E2658" t="s">
        <v>13</v>
      </c>
      <c r="F2658" t="s">
        <v>13</v>
      </c>
      <c r="G2658" t="s">
        <v>9328</v>
      </c>
      <c r="H2658" s="3" t="s">
        <v>9338</v>
      </c>
      <c r="I2658" t="s">
        <v>69</v>
      </c>
      <c r="J2658" t="s">
        <v>9397</v>
      </c>
    </row>
    <row r="2659" spans="1:10" ht="16" x14ac:dyDescent="0.2">
      <c r="A2659" t="s">
        <v>9392</v>
      </c>
      <c r="B2659" t="s">
        <v>9346</v>
      </c>
      <c r="C2659" t="s">
        <v>9347</v>
      </c>
      <c r="D2659">
        <v>2</v>
      </c>
      <c r="E2659" t="s">
        <v>13</v>
      </c>
      <c r="F2659" t="s">
        <v>13</v>
      </c>
      <c r="G2659" t="s">
        <v>9328</v>
      </c>
      <c r="H2659" s="3" t="s">
        <v>9329</v>
      </c>
      <c r="I2659" t="s">
        <v>69</v>
      </c>
      <c r="J2659" t="s">
        <v>9395</v>
      </c>
    </row>
    <row r="2660" spans="1:10" ht="16" x14ac:dyDescent="0.2">
      <c r="A2660" t="s">
        <v>9396</v>
      </c>
      <c r="B2660" t="s">
        <v>9383</v>
      </c>
      <c r="C2660" t="s">
        <v>9384</v>
      </c>
      <c r="D2660">
        <v>2</v>
      </c>
      <c r="E2660" t="s">
        <v>13</v>
      </c>
      <c r="F2660" t="s">
        <v>13</v>
      </c>
      <c r="G2660" t="s">
        <v>9328</v>
      </c>
      <c r="H2660" s="3" t="s">
        <v>9338</v>
      </c>
      <c r="I2660" t="s">
        <v>69</v>
      </c>
      <c r="J2660" t="s">
        <v>9397</v>
      </c>
    </row>
    <row r="2661" spans="1:10" ht="16" x14ac:dyDescent="0.2">
      <c r="A2661" t="s">
        <v>5681</v>
      </c>
      <c r="B2661" t="s">
        <v>9398</v>
      </c>
      <c r="C2661" t="s">
        <v>9399</v>
      </c>
      <c r="D2661">
        <v>3</v>
      </c>
      <c r="E2661" t="s">
        <v>13</v>
      </c>
      <c r="F2661" t="s">
        <v>13</v>
      </c>
      <c r="G2661" t="s">
        <v>9328</v>
      </c>
      <c r="H2661" s="3" t="s">
        <v>9329</v>
      </c>
      <c r="I2661" t="s">
        <v>69</v>
      </c>
      <c r="J2661" t="s">
        <v>5684</v>
      </c>
    </row>
    <row r="2662" spans="1:10" ht="16" x14ac:dyDescent="0.2">
      <c r="A2662" t="s">
        <v>9400</v>
      </c>
      <c r="B2662" t="s">
        <v>9401</v>
      </c>
      <c r="C2662" t="s">
        <v>9402</v>
      </c>
      <c r="D2662">
        <v>1</v>
      </c>
      <c r="E2662" t="s">
        <v>13</v>
      </c>
      <c r="F2662" t="s">
        <v>13</v>
      </c>
      <c r="G2662" t="s">
        <v>9328</v>
      </c>
      <c r="H2662" s="3" t="s">
        <v>9329</v>
      </c>
      <c r="I2662" t="s">
        <v>69</v>
      </c>
      <c r="J2662" t="s">
        <v>9403</v>
      </c>
    </row>
    <row r="2663" spans="1:10" ht="16" x14ac:dyDescent="0.2">
      <c r="A2663" t="s">
        <v>9370</v>
      </c>
      <c r="B2663" t="s">
        <v>9404</v>
      </c>
      <c r="C2663" t="s">
        <v>9405</v>
      </c>
      <c r="D2663">
        <v>2</v>
      </c>
      <c r="E2663" t="s">
        <v>13</v>
      </c>
      <c r="F2663" t="s">
        <v>13</v>
      </c>
      <c r="G2663" t="s">
        <v>9328</v>
      </c>
      <c r="H2663" s="3" t="s">
        <v>9329</v>
      </c>
      <c r="I2663" t="s">
        <v>69</v>
      </c>
      <c r="J2663" t="s">
        <v>9373</v>
      </c>
    </row>
    <row r="2664" spans="1:10" ht="16" x14ac:dyDescent="0.2">
      <c r="A2664" t="s">
        <v>9406</v>
      </c>
      <c r="B2664" t="s">
        <v>9371</v>
      </c>
      <c r="C2664" t="s">
        <v>9372</v>
      </c>
      <c r="D2664">
        <v>1</v>
      </c>
      <c r="E2664" t="s">
        <v>13</v>
      </c>
      <c r="F2664" t="s">
        <v>13</v>
      </c>
      <c r="G2664" t="s">
        <v>9328</v>
      </c>
      <c r="H2664" s="3" t="s">
        <v>9329</v>
      </c>
      <c r="I2664" t="s">
        <v>69</v>
      </c>
      <c r="J2664" t="s">
        <v>9407</v>
      </c>
    </row>
    <row r="2665" spans="1:10" ht="16" x14ac:dyDescent="0.2">
      <c r="A2665" t="s">
        <v>9408</v>
      </c>
      <c r="B2665" t="s">
        <v>9409</v>
      </c>
      <c r="C2665" t="s">
        <v>9410</v>
      </c>
      <c r="D2665">
        <v>3</v>
      </c>
      <c r="E2665" t="s">
        <v>13</v>
      </c>
      <c r="F2665" t="s">
        <v>13</v>
      </c>
      <c r="G2665" t="s">
        <v>9328</v>
      </c>
      <c r="H2665" s="3" t="s">
        <v>9329</v>
      </c>
      <c r="I2665" t="s">
        <v>69</v>
      </c>
      <c r="J2665" t="s">
        <v>9411</v>
      </c>
    </row>
    <row r="2666" spans="1:10" ht="16" x14ac:dyDescent="0.2">
      <c r="A2666" t="s">
        <v>9412</v>
      </c>
      <c r="B2666" t="s">
        <v>9413</v>
      </c>
      <c r="C2666" t="s">
        <v>9414</v>
      </c>
      <c r="D2666">
        <v>2</v>
      </c>
      <c r="E2666" t="s">
        <v>13</v>
      </c>
      <c r="F2666" t="s">
        <v>13</v>
      </c>
      <c r="G2666" t="s">
        <v>9328</v>
      </c>
      <c r="H2666" s="3" t="s">
        <v>9329</v>
      </c>
      <c r="I2666" t="s">
        <v>69</v>
      </c>
      <c r="J2666" t="s">
        <v>9415</v>
      </c>
    </row>
    <row r="2667" spans="1:10" ht="16" x14ac:dyDescent="0.2">
      <c r="A2667" t="s">
        <v>9349</v>
      </c>
      <c r="B2667" t="s">
        <v>9416</v>
      </c>
      <c r="C2667" t="s">
        <v>9417</v>
      </c>
      <c r="D2667">
        <v>2</v>
      </c>
      <c r="E2667" t="s">
        <v>13</v>
      </c>
      <c r="F2667" t="s">
        <v>13</v>
      </c>
      <c r="G2667" t="s">
        <v>9328</v>
      </c>
      <c r="H2667" s="3" t="s">
        <v>9352</v>
      </c>
      <c r="I2667" t="s">
        <v>69</v>
      </c>
      <c r="J2667" t="s">
        <v>9353</v>
      </c>
    </row>
    <row r="2668" spans="1:10" ht="16" x14ac:dyDescent="0.2">
      <c r="A2668" t="s">
        <v>9418</v>
      </c>
      <c r="B2668" t="s">
        <v>9419</v>
      </c>
      <c r="C2668" t="s">
        <v>9420</v>
      </c>
      <c r="D2668">
        <v>1</v>
      </c>
      <c r="E2668" t="s">
        <v>13</v>
      </c>
      <c r="F2668" t="s">
        <v>13</v>
      </c>
      <c r="G2668" t="s">
        <v>9328</v>
      </c>
      <c r="H2668" s="3" t="s">
        <v>9421</v>
      </c>
      <c r="I2668" t="s">
        <v>69</v>
      </c>
      <c r="J2668" t="s">
        <v>9422</v>
      </c>
    </row>
    <row r="2669" spans="1:10" ht="16" x14ac:dyDescent="0.2">
      <c r="A2669" t="s">
        <v>9418</v>
      </c>
      <c r="B2669" t="s">
        <v>9423</v>
      </c>
      <c r="C2669" t="s">
        <v>9424</v>
      </c>
      <c r="D2669">
        <v>2</v>
      </c>
      <c r="E2669" t="s">
        <v>13</v>
      </c>
      <c r="F2669" t="s">
        <v>13</v>
      </c>
      <c r="G2669" t="s">
        <v>9328</v>
      </c>
      <c r="H2669" s="3" t="s">
        <v>9421</v>
      </c>
      <c r="I2669" t="s">
        <v>69</v>
      </c>
      <c r="J2669" t="s">
        <v>9422</v>
      </c>
    </row>
    <row r="2670" spans="1:10" ht="16" x14ac:dyDescent="0.2">
      <c r="A2670" t="s">
        <v>9425</v>
      </c>
      <c r="B2670" t="s">
        <v>9426</v>
      </c>
      <c r="C2670" t="s">
        <v>9427</v>
      </c>
      <c r="D2670">
        <v>1</v>
      </c>
      <c r="E2670" t="s">
        <v>13</v>
      </c>
      <c r="F2670" t="s">
        <v>13</v>
      </c>
      <c r="G2670" t="s">
        <v>9328</v>
      </c>
      <c r="H2670" s="3" t="s">
        <v>9368</v>
      </c>
      <c r="I2670" t="s">
        <v>69</v>
      </c>
      <c r="J2670" t="s">
        <v>9428</v>
      </c>
    </row>
    <row r="2671" spans="1:10" ht="16" x14ac:dyDescent="0.2">
      <c r="A2671" t="s">
        <v>9406</v>
      </c>
      <c r="B2671" t="s">
        <v>9404</v>
      </c>
      <c r="C2671" t="s">
        <v>9405</v>
      </c>
      <c r="D2671">
        <v>2</v>
      </c>
      <c r="E2671" t="s">
        <v>13</v>
      </c>
      <c r="F2671" t="s">
        <v>13</v>
      </c>
      <c r="G2671" t="s">
        <v>9328</v>
      </c>
      <c r="H2671" s="3" t="s">
        <v>9329</v>
      </c>
      <c r="I2671" t="s">
        <v>69</v>
      </c>
      <c r="J2671" t="s">
        <v>9407</v>
      </c>
    </row>
    <row r="2672" spans="1:10" ht="16" x14ac:dyDescent="0.2">
      <c r="A2672" t="s">
        <v>9386</v>
      </c>
      <c r="B2672" t="s">
        <v>9429</v>
      </c>
      <c r="C2672" t="s">
        <v>9430</v>
      </c>
      <c r="D2672">
        <v>2</v>
      </c>
      <c r="E2672" t="s">
        <v>13</v>
      </c>
      <c r="F2672" t="s">
        <v>13</v>
      </c>
      <c r="G2672" t="s">
        <v>9328</v>
      </c>
      <c r="H2672" s="3" t="s">
        <v>9329</v>
      </c>
      <c r="I2672" t="s">
        <v>69</v>
      </c>
      <c r="J2672" t="s">
        <v>9389</v>
      </c>
    </row>
    <row r="2673" spans="1:10" ht="16" x14ac:dyDescent="0.2">
      <c r="A2673" t="s">
        <v>9431</v>
      </c>
      <c r="B2673" t="s">
        <v>9432</v>
      </c>
      <c r="C2673" t="s">
        <v>9433</v>
      </c>
      <c r="D2673">
        <v>2</v>
      </c>
      <c r="E2673" t="s">
        <v>13</v>
      </c>
      <c r="F2673" t="s">
        <v>13</v>
      </c>
      <c r="G2673" t="s">
        <v>9328</v>
      </c>
      <c r="H2673" s="3" t="s">
        <v>9338</v>
      </c>
      <c r="I2673" t="s">
        <v>69</v>
      </c>
      <c r="J2673" t="s">
        <v>9434</v>
      </c>
    </row>
    <row r="2674" spans="1:10" ht="16" x14ac:dyDescent="0.2">
      <c r="A2674" t="s">
        <v>9412</v>
      </c>
      <c r="B2674" t="s">
        <v>9435</v>
      </c>
      <c r="C2674" t="s">
        <v>9436</v>
      </c>
      <c r="D2674">
        <v>1</v>
      </c>
      <c r="E2674" t="s">
        <v>13</v>
      </c>
      <c r="F2674" t="s">
        <v>13</v>
      </c>
      <c r="G2674" t="s">
        <v>9328</v>
      </c>
      <c r="H2674" s="3" t="s">
        <v>9329</v>
      </c>
      <c r="I2674" t="s">
        <v>69</v>
      </c>
      <c r="J2674" t="s">
        <v>9415</v>
      </c>
    </row>
    <row r="2675" spans="1:10" ht="16" x14ac:dyDescent="0.2">
      <c r="A2675" t="s">
        <v>9320</v>
      </c>
      <c r="B2675" t="s">
        <v>9437</v>
      </c>
      <c r="C2675" t="s">
        <v>9438</v>
      </c>
      <c r="D2675">
        <v>4</v>
      </c>
      <c r="E2675" t="s">
        <v>13</v>
      </c>
      <c r="F2675" t="s">
        <v>13</v>
      </c>
      <c r="G2675" t="s">
        <v>9328</v>
      </c>
      <c r="H2675" s="3" t="s">
        <v>9329</v>
      </c>
      <c r="I2675" t="s">
        <v>69</v>
      </c>
      <c r="J2675" t="s">
        <v>9325</v>
      </c>
    </row>
    <row r="2676" spans="1:10" ht="16" x14ac:dyDescent="0.2">
      <c r="A2676" t="s">
        <v>9439</v>
      </c>
      <c r="B2676" t="s">
        <v>9440</v>
      </c>
      <c r="C2676" t="s">
        <v>9441</v>
      </c>
      <c r="D2676">
        <v>2</v>
      </c>
      <c r="E2676" t="s">
        <v>13</v>
      </c>
      <c r="F2676" t="s">
        <v>13</v>
      </c>
      <c r="G2676" t="s">
        <v>9328</v>
      </c>
      <c r="H2676" s="3" t="s">
        <v>9329</v>
      </c>
      <c r="I2676" t="s">
        <v>69</v>
      </c>
      <c r="J2676" t="s">
        <v>9442</v>
      </c>
    </row>
    <row r="2677" spans="1:10" ht="16" x14ac:dyDescent="0.2">
      <c r="A2677" t="s">
        <v>9443</v>
      </c>
      <c r="B2677" t="s">
        <v>9401</v>
      </c>
      <c r="C2677" t="s">
        <v>9444</v>
      </c>
      <c r="D2677">
        <v>3</v>
      </c>
      <c r="E2677" t="s">
        <v>13</v>
      </c>
      <c r="F2677" t="s">
        <v>13</v>
      </c>
      <c r="G2677" t="s">
        <v>9328</v>
      </c>
      <c r="H2677" s="3" t="s">
        <v>9329</v>
      </c>
      <c r="I2677" t="s">
        <v>69</v>
      </c>
      <c r="J2677" t="s">
        <v>9445</v>
      </c>
    </row>
    <row r="2678" spans="1:10" ht="16" x14ac:dyDescent="0.2">
      <c r="A2678" t="s">
        <v>9443</v>
      </c>
      <c r="B2678" t="s">
        <v>9446</v>
      </c>
      <c r="C2678" t="s">
        <v>9447</v>
      </c>
      <c r="D2678">
        <v>4</v>
      </c>
      <c r="E2678" t="s">
        <v>13</v>
      </c>
      <c r="F2678" t="s">
        <v>13</v>
      </c>
      <c r="G2678" t="s">
        <v>9328</v>
      </c>
      <c r="H2678" s="3" t="s">
        <v>9329</v>
      </c>
      <c r="I2678" t="s">
        <v>69</v>
      </c>
      <c r="J2678" t="s">
        <v>9445</v>
      </c>
    </row>
    <row r="2679" spans="1:10" ht="16" x14ac:dyDescent="0.2">
      <c r="A2679" t="s">
        <v>9448</v>
      </c>
      <c r="B2679" t="s">
        <v>9449</v>
      </c>
      <c r="C2679" t="s">
        <v>9450</v>
      </c>
      <c r="D2679">
        <v>2</v>
      </c>
      <c r="E2679" t="s">
        <v>13</v>
      </c>
      <c r="F2679" t="s">
        <v>13</v>
      </c>
      <c r="G2679" t="s">
        <v>9328</v>
      </c>
      <c r="H2679" s="3" t="s">
        <v>9451</v>
      </c>
      <c r="I2679" t="s">
        <v>69</v>
      </c>
      <c r="J2679" t="s">
        <v>9452</v>
      </c>
    </row>
    <row r="2680" spans="1:10" ht="16" x14ac:dyDescent="0.2">
      <c r="A2680" t="s">
        <v>9453</v>
      </c>
      <c r="B2680" t="s">
        <v>4934</v>
      </c>
      <c r="C2680" t="s">
        <v>9454</v>
      </c>
      <c r="D2680">
        <v>2</v>
      </c>
      <c r="E2680" t="s">
        <v>13</v>
      </c>
      <c r="F2680" t="s">
        <v>13</v>
      </c>
      <c r="G2680" t="s">
        <v>9328</v>
      </c>
      <c r="H2680" s="3" t="s">
        <v>9329</v>
      </c>
      <c r="I2680" t="s">
        <v>69</v>
      </c>
      <c r="J2680" t="s">
        <v>9455</v>
      </c>
    </row>
    <row r="2681" spans="1:10" ht="16" x14ac:dyDescent="0.2">
      <c r="A2681" t="s">
        <v>9456</v>
      </c>
      <c r="B2681" t="s">
        <v>9457</v>
      </c>
      <c r="C2681" t="s">
        <v>9458</v>
      </c>
      <c r="D2681">
        <v>3</v>
      </c>
      <c r="E2681" t="s">
        <v>13</v>
      </c>
      <c r="F2681" t="s">
        <v>13</v>
      </c>
      <c r="G2681" t="s">
        <v>9328</v>
      </c>
      <c r="H2681" s="3" t="s">
        <v>9459</v>
      </c>
      <c r="I2681" t="s">
        <v>69</v>
      </c>
      <c r="J2681" t="s">
        <v>9460</v>
      </c>
    </row>
    <row r="2682" spans="1:10" ht="16" x14ac:dyDescent="0.2">
      <c r="A2682" t="s">
        <v>9456</v>
      </c>
      <c r="B2682" t="s">
        <v>9461</v>
      </c>
      <c r="C2682" t="s">
        <v>9462</v>
      </c>
      <c r="D2682">
        <v>1</v>
      </c>
      <c r="E2682" t="s">
        <v>13</v>
      </c>
      <c r="F2682" t="s">
        <v>13</v>
      </c>
      <c r="G2682" t="s">
        <v>9328</v>
      </c>
      <c r="H2682" s="3" t="s">
        <v>9329</v>
      </c>
      <c r="I2682" t="s">
        <v>69</v>
      </c>
      <c r="J2682" t="s">
        <v>9460</v>
      </c>
    </row>
    <row r="2683" spans="1:10" ht="16" x14ac:dyDescent="0.2">
      <c r="A2683" t="s">
        <v>9400</v>
      </c>
      <c r="B2683" t="s">
        <v>9375</v>
      </c>
      <c r="C2683" t="s">
        <v>9376</v>
      </c>
      <c r="D2683">
        <v>3</v>
      </c>
      <c r="E2683" t="s">
        <v>13</v>
      </c>
      <c r="F2683" t="s">
        <v>13</v>
      </c>
      <c r="G2683" t="s">
        <v>9328</v>
      </c>
      <c r="H2683" s="3" t="s">
        <v>9329</v>
      </c>
      <c r="I2683" t="s">
        <v>69</v>
      </c>
      <c r="J2683" t="s">
        <v>9403</v>
      </c>
    </row>
    <row r="2684" spans="1:10" ht="16" x14ac:dyDescent="0.2">
      <c r="A2684" t="s">
        <v>9320</v>
      </c>
      <c r="B2684" t="s">
        <v>9371</v>
      </c>
      <c r="C2684" t="s">
        <v>9463</v>
      </c>
      <c r="D2684">
        <v>2</v>
      </c>
      <c r="E2684" t="s">
        <v>13</v>
      </c>
      <c r="F2684" t="s">
        <v>13</v>
      </c>
      <c r="G2684" t="s">
        <v>9328</v>
      </c>
      <c r="H2684" s="3" t="s">
        <v>9329</v>
      </c>
      <c r="I2684" t="s">
        <v>69</v>
      </c>
      <c r="J2684" t="s">
        <v>9325</v>
      </c>
    </row>
    <row r="2685" spans="1:10" ht="16" x14ac:dyDescent="0.2">
      <c r="A2685" t="s">
        <v>9412</v>
      </c>
      <c r="B2685" t="s">
        <v>9464</v>
      </c>
      <c r="C2685" t="s">
        <v>9465</v>
      </c>
      <c r="D2685">
        <v>4</v>
      </c>
      <c r="E2685" t="s">
        <v>13</v>
      </c>
      <c r="F2685" t="s">
        <v>13</v>
      </c>
      <c r="G2685" t="s">
        <v>9328</v>
      </c>
      <c r="H2685" s="3" t="s">
        <v>9329</v>
      </c>
      <c r="I2685" t="s">
        <v>69</v>
      </c>
      <c r="J2685" t="s">
        <v>9415</v>
      </c>
    </row>
    <row r="2686" spans="1:10" ht="16" x14ac:dyDescent="0.2">
      <c r="A2686" t="s">
        <v>9320</v>
      </c>
      <c r="B2686" t="s">
        <v>9466</v>
      </c>
      <c r="C2686" t="s">
        <v>9467</v>
      </c>
      <c r="D2686">
        <v>1</v>
      </c>
      <c r="E2686" t="s">
        <v>13</v>
      </c>
      <c r="F2686" t="s">
        <v>13</v>
      </c>
      <c r="G2686" t="s">
        <v>9328</v>
      </c>
      <c r="H2686" s="3" t="s">
        <v>9329</v>
      </c>
      <c r="I2686" t="s">
        <v>69</v>
      </c>
      <c r="J2686" t="s">
        <v>9325</v>
      </c>
    </row>
    <row r="2687" spans="1:10" ht="16" x14ac:dyDescent="0.2">
      <c r="A2687" t="s">
        <v>1701</v>
      </c>
      <c r="B2687" t="s">
        <v>9468</v>
      </c>
      <c r="C2687" t="s">
        <v>9469</v>
      </c>
      <c r="D2687">
        <v>4</v>
      </c>
      <c r="E2687" t="s">
        <v>13</v>
      </c>
      <c r="F2687" t="s">
        <v>13</v>
      </c>
      <c r="G2687" t="s">
        <v>9328</v>
      </c>
      <c r="H2687" s="3" t="s">
        <v>9338</v>
      </c>
      <c r="I2687" t="s">
        <v>69</v>
      </c>
      <c r="J2687" t="s">
        <v>1703</v>
      </c>
    </row>
    <row r="2688" spans="1:10" ht="16" x14ac:dyDescent="0.2">
      <c r="A2688" t="s">
        <v>1701</v>
      </c>
      <c r="B2688" t="s">
        <v>9470</v>
      </c>
      <c r="C2688" t="s">
        <v>9471</v>
      </c>
      <c r="D2688">
        <v>3</v>
      </c>
      <c r="E2688" t="s">
        <v>13</v>
      </c>
      <c r="F2688" t="s">
        <v>13</v>
      </c>
      <c r="G2688" t="s">
        <v>9328</v>
      </c>
      <c r="H2688" s="3" t="s">
        <v>9338</v>
      </c>
      <c r="I2688" t="s">
        <v>69</v>
      </c>
      <c r="J2688" t="s">
        <v>1703</v>
      </c>
    </row>
    <row r="2689" spans="1:10" ht="16" x14ac:dyDescent="0.2">
      <c r="A2689" t="s">
        <v>1701</v>
      </c>
      <c r="B2689" t="s">
        <v>9472</v>
      </c>
      <c r="C2689" t="s">
        <v>9473</v>
      </c>
      <c r="D2689">
        <v>2</v>
      </c>
      <c r="E2689" t="s">
        <v>13</v>
      </c>
      <c r="F2689" t="s">
        <v>13</v>
      </c>
      <c r="G2689" t="s">
        <v>9328</v>
      </c>
      <c r="H2689" s="3" t="s">
        <v>9338</v>
      </c>
      <c r="I2689" t="s">
        <v>69</v>
      </c>
      <c r="J2689" t="s">
        <v>1703</v>
      </c>
    </row>
    <row r="2690" spans="1:10" ht="16" x14ac:dyDescent="0.2">
      <c r="A2690" t="s">
        <v>9474</v>
      </c>
      <c r="B2690" t="s">
        <v>9475</v>
      </c>
      <c r="C2690" t="s">
        <v>9476</v>
      </c>
      <c r="D2690">
        <v>3</v>
      </c>
      <c r="E2690" t="s">
        <v>13</v>
      </c>
      <c r="F2690" t="s">
        <v>13</v>
      </c>
      <c r="G2690" t="s">
        <v>9328</v>
      </c>
      <c r="H2690" s="3" t="s">
        <v>9329</v>
      </c>
      <c r="I2690" t="s">
        <v>69</v>
      </c>
      <c r="J2690" t="s">
        <v>9477</v>
      </c>
    </row>
    <row r="2691" spans="1:10" ht="16" x14ac:dyDescent="0.2">
      <c r="A2691" t="s">
        <v>9478</v>
      </c>
      <c r="B2691" t="s">
        <v>9479</v>
      </c>
      <c r="C2691" t="s">
        <v>9480</v>
      </c>
      <c r="D2691">
        <v>2</v>
      </c>
      <c r="E2691" t="s">
        <v>13</v>
      </c>
      <c r="F2691" t="s">
        <v>13</v>
      </c>
      <c r="G2691" t="s">
        <v>9328</v>
      </c>
      <c r="H2691" s="3" t="s">
        <v>9368</v>
      </c>
      <c r="I2691" t="s">
        <v>69</v>
      </c>
      <c r="J2691" t="s">
        <v>9481</v>
      </c>
    </row>
    <row r="2692" spans="1:10" ht="16" x14ac:dyDescent="0.2">
      <c r="A2692" t="s">
        <v>9443</v>
      </c>
      <c r="B2692" t="s">
        <v>9482</v>
      </c>
      <c r="C2692" t="s">
        <v>9483</v>
      </c>
      <c r="D2692">
        <v>2</v>
      </c>
      <c r="E2692" t="s">
        <v>13</v>
      </c>
      <c r="F2692" t="s">
        <v>13</v>
      </c>
      <c r="G2692" t="s">
        <v>9328</v>
      </c>
      <c r="H2692" s="3" t="s">
        <v>9329</v>
      </c>
      <c r="I2692" t="s">
        <v>69</v>
      </c>
      <c r="J2692" t="s">
        <v>9445</v>
      </c>
    </row>
    <row r="2693" spans="1:10" ht="16" x14ac:dyDescent="0.2">
      <c r="A2693" t="s">
        <v>9378</v>
      </c>
      <c r="B2693" t="s">
        <v>9484</v>
      </c>
      <c r="C2693" t="s">
        <v>9485</v>
      </c>
      <c r="D2693">
        <v>2</v>
      </c>
      <c r="E2693" t="s">
        <v>13</v>
      </c>
      <c r="F2693" t="s">
        <v>13</v>
      </c>
      <c r="G2693" t="s">
        <v>9328</v>
      </c>
      <c r="H2693" s="3" t="s">
        <v>9352</v>
      </c>
      <c r="I2693" t="s">
        <v>69</v>
      </c>
      <c r="J2693" t="s">
        <v>9381</v>
      </c>
    </row>
    <row r="2694" spans="1:10" ht="16" x14ac:dyDescent="0.2">
      <c r="A2694" t="s">
        <v>9478</v>
      </c>
      <c r="B2694" t="s">
        <v>9486</v>
      </c>
      <c r="C2694" t="s">
        <v>9487</v>
      </c>
      <c r="D2694">
        <v>1</v>
      </c>
      <c r="E2694" t="s">
        <v>13</v>
      </c>
      <c r="F2694" t="s">
        <v>13</v>
      </c>
      <c r="G2694" t="s">
        <v>9328</v>
      </c>
      <c r="H2694" s="3" t="s">
        <v>9368</v>
      </c>
      <c r="I2694" t="s">
        <v>69</v>
      </c>
      <c r="J2694" t="s">
        <v>9481</v>
      </c>
    </row>
    <row r="2695" spans="1:10" ht="16" x14ac:dyDescent="0.2">
      <c r="A2695" t="s">
        <v>9488</v>
      </c>
      <c r="B2695" t="s">
        <v>9489</v>
      </c>
      <c r="C2695" t="s">
        <v>9490</v>
      </c>
      <c r="D2695">
        <v>3</v>
      </c>
      <c r="E2695" t="s">
        <v>13</v>
      </c>
      <c r="F2695" t="s">
        <v>13</v>
      </c>
      <c r="G2695" t="s">
        <v>9328</v>
      </c>
      <c r="H2695" s="3" t="s">
        <v>9329</v>
      </c>
      <c r="I2695" t="s">
        <v>69</v>
      </c>
      <c r="J2695" t="s">
        <v>9491</v>
      </c>
    </row>
    <row r="2696" spans="1:10" ht="16" x14ac:dyDescent="0.2">
      <c r="A2696" t="s">
        <v>9492</v>
      </c>
      <c r="B2696" t="s">
        <v>9493</v>
      </c>
      <c r="C2696" t="s">
        <v>9494</v>
      </c>
      <c r="D2696">
        <v>1</v>
      </c>
      <c r="E2696" t="s">
        <v>13</v>
      </c>
      <c r="F2696" t="s">
        <v>13</v>
      </c>
      <c r="G2696" t="s">
        <v>9328</v>
      </c>
      <c r="H2696" s="3" t="s">
        <v>9329</v>
      </c>
      <c r="I2696" t="s">
        <v>69</v>
      </c>
      <c r="J2696" t="s">
        <v>9495</v>
      </c>
    </row>
    <row r="2697" spans="1:10" ht="16" x14ac:dyDescent="0.2">
      <c r="A2697" t="s">
        <v>9408</v>
      </c>
      <c r="B2697" t="s">
        <v>9496</v>
      </c>
      <c r="C2697" t="s">
        <v>9497</v>
      </c>
      <c r="D2697">
        <v>4</v>
      </c>
      <c r="E2697" t="s">
        <v>13</v>
      </c>
      <c r="F2697" t="s">
        <v>13</v>
      </c>
      <c r="G2697" t="s">
        <v>9328</v>
      </c>
      <c r="H2697" s="3" t="s">
        <v>9329</v>
      </c>
      <c r="I2697" t="s">
        <v>69</v>
      </c>
      <c r="J2697" t="s">
        <v>9411</v>
      </c>
    </row>
    <row r="2698" spans="1:10" ht="16" x14ac:dyDescent="0.2">
      <c r="A2698" t="s">
        <v>9408</v>
      </c>
      <c r="B2698" t="s">
        <v>9498</v>
      </c>
      <c r="C2698" t="s">
        <v>9499</v>
      </c>
      <c r="D2698">
        <v>2</v>
      </c>
      <c r="E2698" t="s">
        <v>13</v>
      </c>
      <c r="F2698" t="s">
        <v>13</v>
      </c>
      <c r="G2698" t="s">
        <v>9328</v>
      </c>
      <c r="H2698" s="3" t="s">
        <v>9329</v>
      </c>
      <c r="I2698" t="s">
        <v>69</v>
      </c>
      <c r="J2698" t="s">
        <v>9411</v>
      </c>
    </row>
    <row r="2699" spans="1:10" ht="16" x14ac:dyDescent="0.2">
      <c r="A2699" t="s">
        <v>9354</v>
      </c>
      <c r="B2699" t="s">
        <v>9500</v>
      </c>
      <c r="C2699" t="s">
        <v>9501</v>
      </c>
      <c r="D2699">
        <v>2</v>
      </c>
      <c r="E2699" t="s">
        <v>13</v>
      </c>
      <c r="F2699" t="s">
        <v>13</v>
      </c>
      <c r="G2699" t="s">
        <v>9328</v>
      </c>
      <c r="H2699" s="3" t="s">
        <v>9329</v>
      </c>
      <c r="I2699" t="s">
        <v>69</v>
      </c>
      <c r="J2699" t="s">
        <v>9357</v>
      </c>
    </row>
    <row r="2700" spans="1:10" ht="16" x14ac:dyDescent="0.2">
      <c r="A2700" t="s">
        <v>9408</v>
      </c>
      <c r="B2700" t="s">
        <v>9502</v>
      </c>
      <c r="C2700" t="s">
        <v>9503</v>
      </c>
      <c r="D2700">
        <v>1</v>
      </c>
      <c r="E2700" t="s">
        <v>13</v>
      </c>
      <c r="F2700" t="s">
        <v>13</v>
      </c>
      <c r="G2700" t="s">
        <v>9328</v>
      </c>
      <c r="H2700" s="3" t="s">
        <v>9329</v>
      </c>
      <c r="I2700" t="s">
        <v>69</v>
      </c>
      <c r="J2700" t="s">
        <v>9411</v>
      </c>
    </row>
    <row r="2701" spans="1:10" ht="16" x14ac:dyDescent="0.2">
      <c r="A2701" t="s">
        <v>9504</v>
      </c>
      <c r="B2701" t="s">
        <v>9505</v>
      </c>
      <c r="C2701" t="s">
        <v>9506</v>
      </c>
      <c r="D2701">
        <v>2</v>
      </c>
      <c r="E2701" t="s">
        <v>13</v>
      </c>
      <c r="F2701" t="s">
        <v>13</v>
      </c>
      <c r="G2701" t="s">
        <v>9328</v>
      </c>
      <c r="H2701" s="3" t="s">
        <v>9329</v>
      </c>
      <c r="I2701" t="s">
        <v>69</v>
      </c>
      <c r="J2701" t="s">
        <v>9507</v>
      </c>
    </row>
    <row r="2702" spans="1:10" ht="16" x14ac:dyDescent="0.2">
      <c r="A2702" t="s">
        <v>9504</v>
      </c>
      <c r="B2702" t="s">
        <v>9508</v>
      </c>
      <c r="C2702" t="s">
        <v>9509</v>
      </c>
      <c r="D2702">
        <v>1</v>
      </c>
      <c r="E2702" t="s">
        <v>13</v>
      </c>
      <c r="F2702" t="s">
        <v>13</v>
      </c>
      <c r="G2702" t="s">
        <v>9328</v>
      </c>
      <c r="H2702" s="3" t="s">
        <v>9329</v>
      </c>
      <c r="I2702" t="s">
        <v>69</v>
      </c>
      <c r="J2702" t="s">
        <v>9507</v>
      </c>
    </row>
    <row r="2703" spans="1:10" ht="32" x14ac:dyDescent="0.2">
      <c r="A2703" t="s">
        <v>9431</v>
      </c>
      <c r="B2703" t="s">
        <v>9510</v>
      </c>
      <c r="C2703" t="s">
        <v>9511</v>
      </c>
      <c r="D2703">
        <v>1</v>
      </c>
      <c r="E2703" t="s">
        <v>13</v>
      </c>
      <c r="F2703" t="s">
        <v>13</v>
      </c>
      <c r="G2703" t="s">
        <v>9328</v>
      </c>
      <c r="H2703" s="3" t="s">
        <v>9512</v>
      </c>
      <c r="I2703" t="s">
        <v>69</v>
      </c>
      <c r="J2703" t="s">
        <v>9434</v>
      </c>
    </row>
    <row r="2704" spans="1:10" ht="16" x14ac:dyDescent="0.2">
      <c r="A2704" t="s">
        <v>9378</v>
      </c>
      <c r="B2704" t="s">
        <v>9513</v>
      </c>
      <c r="C2704" t="s">
        <v>9514</v>
      </c>
      <c r="D2704">
        <v>1</v>
      </c>
      <c r="E2704" t="s">
        <v>13</v>
      </c>
      <c r="F2704" t="s">
        <v>13</v>
      </c>
      <c r="G2704" t="s">
        <v>9328</v>
      </c>
      <c r="H2704" s="3" t="s">
        <v>9352</v>
      </c>
      <c r="I2704" t="s">
        <v>69</v>
      </c>
      <c r="J2704" t="s">
        <v>9381</v>
      </c>
    </row>
    <row r="2705" spans="1:10" ht="16" x14ac:dyDescent="0.2">
      <c r="A2705" t="s">
        <v>9515</v>
      </c>
      <c r="B2705" t="s">
        <v>9516</v>
      </c>
      <c r="C2705" t="s">
        <v>9517</v>
      </c>
      <c r="D2705">
        <v>5</v>
      </c>
      <c r="E2705" t="s">
        <v>13</v>
      </c>
      <c r="F2705" t="s">
        <v>13</v>
      </c>
      <c r="G2705" t="s">
        <v>9328</v>
      </c>
      <c r="H2705" s="3" t="s">
        <v>9329</v>
      </c>
      <c r="I2705" t="s">
        <v>69</v>
      </c>
      <c r="J2705" t="s">
        <v>9518</v>
      </c>
    </row>
    <row r="2706" spans="1:10" ht="16" x14ac:dyDescent="0.2">
      <c r="A2706" t="s">
        <v>9519</v>
      </c>
      <c r="B2706" t="s">
        <v>9404</v>
      </c>
      <c r="C2706" t="s">
        <v>9405</v>
      </c>
      <c r="D2706">
        <v>2</v>
      </c>
      <c r="E2706" t="s">
        <v>13</v>
      </c>
      <c r="F2706" t="s">
        <v>13</v>
      </c>
      <c r="G2706" t="s">
        <v>9328</v>
      </c>
      <c r="H2706" s="3" t="s">
        <v>9329</v>
      </c>
      <c r="I2706" t="s">
        <v>69</v>
      </c>
      <c r="J2706" t="s">
        <v>9520</v>
      </c>
    </row>
    <row r="2707" spans="1:10" ht="16" x14ac:dyDescent="0.2">
      <c r="A2707" t="s">
        <v>9358</v>
      </c>
      <c r="B2707" t="s">
        <v>9521</v>
      </c>
      <c r="C2707" t="s">
        <v>9522</v>
      </c>
      <c r="D2707">
        <v>2</v>
      </c>
      <c r="E2707" t="s">
        <v>13</v>
      </c>
      <c r="F2707" t="s">
        <v>13</v>
      </c>
      <c r="G2707" t="s">
        <v>9328</v>
      </c>
      <c r="H2707" s="3" t="s">
        <v>9329</v>
      </c>
      <c r="I2707" t="s">
        <v>69</v>
      </c>
      <c r="J2707" t="s">
        <v>9361</v>
      </c>
    </row>
    <row r="2708" spans="1:10" ht="16" x14ac:dyDescent="0.2">
      <c r="A2708" t="s">
        <v>1695</v>
      </c>
      <c r="B2708" t="s">
        <v>9523</v>
      </c>
      <c r="C2708" t="s">
        <v>9524</v>
      </c>
      <c r="D2708">
        <v>3</v>
      </c>
      <c r="E2708" t="s">
        <v>13</v>
      </c>
      <c r="F2708" t="s">
        <v>13</v>
      </c>
      <c r="G2708" t="s">
        <v>9328</v>
      </c>
      <c r="H2708" s="3" t="s">
        <v>9329</v>
      </c>
      <c r="I2708" t="s">
        <v>69</v>
      </c>
      <c r="J2708" t="s">
        <v>1700</v>
      </c>
    </row>
    <row r="2709" spans="1:10" ht="16" x14ac:dyDescent="0.2">
      <c r="A2709" t="s">
        <v>9525</v>
      </c>
      <c r="B2709" t="s">
        <v>9416</v>
      </c>
      <c r="C2709" t="s">
        <v>9417</v>
      </c>
      <c r="D2709">
        <v>4</v>
      </c>
      <c r="E2709" t="s">
        <v>13</v>
      </c>
      <c r="F2709" t="s">
        <v>13</v>
      </c>
      <c r="G2709" t="s">
        <v>9328</v>
      </c>
      <c r="H2709" s="3" t="s">
        <v>9329</v>
      </c>
      <c r="I2709" t="s">
        <v>69</v>
      </c>
      <c r="J2709" t="s">
        <v>9526</v>
      </c>
    </row>
    <row r="2710" spans="1:10" ht="16" x14ac:dyDescent="0.2">
      <c r="A2710" t="s">
        <v>9527</v>
      </c>
      <c r="B2710" t="s">
        <v>1702</v>
      </c>
      <c r="C2710" t="s">
        <v>1697</v>
      </c>
      <c r="D2710">
        <v>1</v>
      </c>
      <c r="E2710" t="s">
        <v>13</v>
      </c>
      <c r="F2710" t="s">
        <v>13</v>
      </c>
      <c r="G2710" t="s">
        <v>9328</v>
      </c>
      <c r="H2710" s="3" t="s">
        <v>9451</v>
      </c>
      <c r="I2710" t="s">
        <v>69</v>
      </c>
      <c r="J2710" t="s">
        <v>9528</v>
      </c>
    </row>
    <row r="2711" spans="1:10" ht="16" x14ac:dyDescent="0.2">
      <c r="A2711" t="s">
        <v>9529</v>
      </c>
      <c r="B2711" t="s">
        <v>9530</v>
      </c>
      <c r="C2711" t="s">
        <v>9531</v>
      </c>
      <c r="D2711">
        <v>4</v>
      </c>
      <c r="E2711" t="s">
        <v>13</v>
      </c>
      <c r="F2711" t="s">
        <v>13</v>
      </c>
      <c r="G2711" t="s">
        <v>9328</v>
      </c>
      <c r="H2711" s="3" t="s">
        <v>9338</v>
      </c>
      <c r="I2711" t="s">
        <v>69</v>
      </c>
      <c r="J2711" t="s">
        <v>9532</v>
      </c>
    </row>
    <row r="2712" spans="1:10" ht="16" x14ac:dyDescent="0.2">
      <c r="A2712" t="s">
        <v>9443</v>
      </c>
      <c r="B2712" t="s">
        <v>1702</v>
      </c>
      <c r="C2712" t="s">
        <v>1697</v>
      </c>
      <c r="D2712">
        <v>1</v>
      </c>
      <c r="E2712" t="s">
        <v>13</v>
      </c>
      <c r="F2712" t="s">
        <v>13</v>
      </c>
      <c r="G2712" t="s">
        <v>9328</v>
      </c>
      <c r="H2712" s="3" t="s">
        <v>9329</v>
      </c>
      <c r="I2712" t="s">
        <v>69</v>
      </c>
      <c r="J2712" t="s">
        <v>9445</v>
      </c>
    </row>
    <row r="2713" spans="1:10" ht="16" x14ac:dyDescent="0.2">
      <c r="A2713" t="s">
        <v>9533</v>
      </c>
      <c r="B2713" t="s">
        <v>2090</v>
      </c>
      <c r="C2713" t="s">
        <v>9534</v>
      </c>
      <c r="D2713">
        <v>2</v>
      </c>
      <c r="E2713" t="s">
        <v>13</v>
      </c>
      <c r="F2713" t="s">
        <v>13</v>
      </c>
      <c r="G2713" t="s">
        <v>9328</v>
      </c>
      <c r="H2713" s="3" t="s">
        <v>9329</v>
      </c>
      <c r="I2713" t="s">
        <v>69</v>
      </c>
      <c r="J2713" t="s">
        <v>9535</v>
      </c>
    </row>
    <row r="2714" spans="1:10" ht="16" x14ac:dyDescent="0.2">
      <c r="A2714" t="s">
        <v>9365</v>
      </c>
      <c r="B2714" t="s">
        <v>6987</v>
      </c>
      <c r="C2714" t="s">
        <v>9536</v>
      </c>
      <c r="D2714">
        <v>3</v>
      </c>
      <c r="E2714" t="s">
        <v>13</v>
      </c>
      <c r="F2714" t="s">
        <v>13</v>
      </c>
      <c r="G2714" t="s">
        <v>9328</v>
      </c>
      <c r="H2714" s="3" t="s">
        <v>9368</v>
      </c>
      <c r="I2714" t="s">
        <v>69</v>
      </c>
      <c r="J2714" t="s">
        <v>9369</v>
      </c>
    </row>
    <row r="2715" spans="1:10" ht="16" x14ac:dyDescent="0.2">
      <c r="A2715" t="s">
        <v>9533</v>
      </c>
      <c r="B2715" t="s">
        <v>9537</v>
      </c>
      <c r="C2715" t="s">
        <v>9538</v>
      </c>
      <c r="D2715">
        <v>1</v>
      </c>
      <c r="E2715" t="s">
        <v>13</v>
      </c>
      <c r="F2715" t="s">
        <v>13</v>
      </c>
      <c r="G2715" t="s">
        <v>9328</v>
      </c>
      <c r="H2715" s="3" t="s">
        <v>9329</v>
      </c>
      <c r="I2715" t="s">
        <v>69</v>
      </c>
      <c r="J2715" t="s">
        <v>9535</v>
      </c>
    </row>
    <row r="2716" spans="1:10" ht="16" x14ac:dyDescent="0.2">
      <c r="A2716" t="s">
        <v>9539</v>
      </c>
      <c r="B2716" t="s">
        <v>9508</v>
      </c>
      <c r="C2716" t="s">
        <v>9509</v>
      </c>
      <c r="D2716">
        <v>1</v>
      </c>
      <c r="E2716" t="s">
        <v>13</v>
      </c>
      <c r="F2716" t="s">
        <v>13</v>
      </c>
      <c r="G2716" t="s">
        <v>9328</v>
      </c>
      <c r="H2716" s="3" t="s">
        <v>9368</v>
      </c>
      <c r="I2716" t="s">
        <v>69</v>
      </c>
      <c r="J2716" t="s">
        <v>9540</v>
      </c>
    </row>
    <row r="2717" spans="1:10" ht="16" x14ac:dyDescent="0.2">
      <c r="A2717" t="s">
        <v>9365</v>
      </c>
      <c r="B2717" t="s">
        <v>9541</v>
      </c>
      <c r="C2717" t="s">
        <v>9542</v>
      </c>
      <c r="D2717">
        <v>2</v>
      </c>
      <c r="E2717" t="s">
        <v>13</v>
      </c>
      <c r="F2717" t="s">
        <v>13</v>
      </c>
      <c r="G2717" t="s">
        <v>9328</v>
      </c>
      <c r="H2717" s="3" t="s">
        <v>9368</v>
      </c>
      <c r="I2717" t="s">
        <v>69</v>
      </c>
      <c r="J2717" t="s">
        <v>9369</v>
      </c>
    </row>
    <row r="2718" spans="1:10" ht="16" x14ac:dyDescent="0.2">
      <c r="A2718" t="s">
        <v>9543</v>
      </c>
      <c r="B2718" t="s">
        <v>9544</v>
      </c>
      <c r="C2718" t="s">
        <v>9545</v>
      </c>
      <c r="D2718">
        <v>1</v>
      </c>
      <c r="E2718" t="s">
        <v>13</v>
      </c>
      <c r="F2718" t="s">
        <v>13</v>
      </c>
      <c r="G2718" t="s">
        <v>9328</v>
      </c>
      <c r="H2718" s="3" t="s">
        <v>9338</v>
      </c>
      <c r="I2718" t="s">
        <v>69</v>
      </c>
      <c r="J2718" t="s">
        <v>9546</v>
      </c>
    </row>
    <row r="2719" spans="1:10" ht="16" x14ac:dyDescent="0.2">
      <c r="A2719" t="s">
        <v>9543</v>
      </c>
      <c r="B2719" t="s">
        <v>9547</v>
      </c>
      <c r="C2719" t="s">
        <v>9548</v>
      </c>
      <c r="D2719">
        <v>2</v>
      </c>
      <c r="E2719" t="s">
        <v>13</v>
      </c>
      <c r="F2719" t="s">
        <v>13</v>
      </c>
      <c r="G2719" t="s">
        <v>9328</v>
      </c>
      <c r="H2719" s="3" t="s">
        <v>9338</v>
      </c>
      <c r="I2719" t="s">
        <v>69</v>
      </c>
      <c r="J2719" t="s">
        <v>9546</v>
      </c>
    </row>
    <row r="2720" spans="1:10" ht="16" x14ac:dyDescent="0.2">
      <c r="A2720" t="s">
        <v>9549</v>
      </c>
      <c r="B2720" t="s">
        <v>9550</v>
      </c>
      <c r="C2720" t="s">
        <v>9551</v>
      </c>
      <c r="D2720">
        <v>1</v>
      </c>
      <c r="E2720" t="s">
        <v>13</v>
      </c>
      <c r="F2720" t="s">
        <v>13</v>
      </c>
      <c r="G2720" t="s">
        <v>9328</v>
      </c>
      <c r="H2720" s="3" t="s">
        <v>9552</v>
      </c>
      <c r="I2720" t="s">
        <v>69</v>
      </c>
      <c r="J2720" t="s">
        <v>9553</v>
      </c>
    </row>
    <row r="2721" spans="1:10" ht="16" x14ac:dyDescent="0.2">
      <c r="A2721" t="s">
        <v>9543</v>
      </c>
      <c r="B2721" t="s">
        <v>9554</v>
      </c>
      <c r="C2721" t="s">
        <v>9555</v>
      </c>
      <c r="D2721">
        <v>3</v>
      </c>
      <c r="E2721" t="s">
        <v>13</v>
      </c>
      <c r="F2721" t="s">
        <v>13</v>
      </c>
      <c r="G2721" t="s">
        <v>9328</v>
      </c>
      <c r="H2721" s="3" t="s">
        <v>9329</v>
      </c>
      <c r="I2721" t="s">
        <v>69</v>
      </c>
      <c r="J2721" t="s">
        <v>9546</v>
      </c>
    </row>
    <row r="2722" spans="1:10" ht="16" x14ac:dyDescent="0.2">
      <c r="A2722" t="s">
        <v>9556</v>
      </c>
      <c r="B2722" t="s">
        <v>9557</v>
      </c>
      <c r="C2722" t="s">
        <v>9558</v>
      </c>
      <c r="D2722">
        <v>2</v>
      </c>
      <c r="E2722" t="s">
        <v>13</v>
      </c>
      <c r="F2722" t="s">
        <v>13</v>
      </c>
      <c r="G2722" t="s">
        <v>9328</v>
      </c>
      <c r="H2722" s="3" t="s">
        <v>9329</v>
      </c>
      <c r="I2722" t="s">
        <v>69</v>
      </c>
      <c r="J2722" t="s">
        <v>9559</v>
      </c>
    </row>
    <row r="2723" spans="1:10" ht="16" x14ac:dyDescent="0.2">
      <c r="A2723" t="s">
        <v>9560</v>
      </c>
      <c r="B2723" t="s">
        <v>9332</v>
      </c>
      <c r="C2723" t="s">
        <v>9333</v>
      </c>
      <c r="D2723">
        <v>1</v>
      </c>
      <c r="E2723" t="s">
        <v>13</v>
      </c>
      <c r="F2723" t="s">
        <v>13</v>
      </c>
      <c r="G2723" t="s">
        <v>9328</v>
      </c>
      <c r="H2723" s="3" t="s">
        <v>9338</v>
      </c>
      <c r="I2723" t="s">
        <v>69</v>
      </c>
      <c r="J2723" t="s">
        <v>9561</v>
      </c>
    </row>
    <row r="2724" spans="1:10" ht="16" x14ac:dyDescent="0.2">
      <c r="A2724" t="s">
        <v>9560</v>
      </c>
      <c r="B2724" t="s">
        <v>9383</v>
      </c>
      <c r="C2724" t="s">
        <v>9384</v>
      </c>
      <c r="D2724">
        <v>2</v>
      </c>
      <c r="E2724" t="s">
        <v>13</v>
      </c>
      <c r="F2724" t="s">
        <v>13</v>
      </c>
      <c r="G2724" t="s">
        <v>9328</v>
      </c>
      <c r="H2724" s="3" t="s">
        <v>9338</v>
      </c>
      <c r="I2724" t="s">
        <v>69</v>
      </c>
      <c r="J2724" t="s">
        <v>9561</v>
      </c>
    </row>
    <row r="2725" spans="1:10" ht="16" x14ac:dyDescent="0.2">
      <c r="A2725" t="s">
        <v>9562</v>
      </c>
      <c r="B2725" t="s">
        <v>9500</v>
      </c>
      <c r="C2725" t="s">
        <v>9501</v>
      </c>
      <c r="D2725">
        <v>2</v>
      </c>
      <c r="E2725" t="s">
        <v>13</v>
      </c>
      <c r="F2725" t="s">
        <v>13</v>
      </c>
      <c r="G2725" t="s">
        <v>9328</v>
      </c>
      <c r="H2725" s="3" t="s">
        <v>9563</v>
      </c>
      <c r="I2725" t="s">
        <v>69</v>
      </c>
      <c r="J2725" t="s">
        <v>9564</v>
      </c>
    </row>
    <row r="2726" spans="1:10" ht="16" x14ac:dyDescent="0.2">
      <c r="A2726" t="s">
        <v>9562</v>
      </c>
      <c r="B2726" t="s">
        <v>9355</v>
      </c>
      <c r="C2726" t="s">
        <v>9356</v>
      </c>
      <c r="D2726">
        <v>1</v>
      </c>
      <c r="E2726" t="s">
        <v>13</v>
      </c>
      <c r="F2726" t="s">
        <v>13</v>
      </c>
      <c r="G2726" t="s">
        <v>9328</v>
      </c>
      <c r="H2726" s="3" t="s">
        <v>9329</v>
      </c>
      <c r="I2726" t="s">
        <v>69</v>
      </c>
      <c r="J2726" t="s">
        <v>9564</v>
      </c>
    </row>
    <row r="2727" spans="1:10" ht="16" x14ac:dyDescent="0.2">
      <c r="A2727" t="s">
        <v>9565</v>
      </c>
      <c r="B2727" t="s">
        <v>9566</v>
      </c>
      <c r="C2727" t="s">
        <v>9567</v>
      </c>
      <c r="D2727">
        <v>2</v>
      </c>
      <c r="E2727" t="s">
        <v>13</v>
      </c>
      <c r="F2727" t="s">
        <v>13</v>
      </c>
      <c r="G2727" t="s">
        <v>9328</v>
      </c>
      <c r="H2727" s="3" t="s">
        <v>9368</v>
      </c>
      <c r="I2727" t="s">
        <v>69</v>
      </c>
      <c r="J2727" t="s">
        <v>9568</v>
      </c>
    </row>
    <row r="2728" spans="1:10" ht="16" x14ac:dyDescent="0.2">
      <c r="A2728" t="s">
        <v>9565</v>
      </c>
      <c r="B2728" t="s">
        <v>9569</v>
      </c>
      <c r="C2728" t="s">
        <v>9570</v>
      </c>
      <c r="D2728">
        <v>1</v>
      </c>
      <c r="E2728" t="s">
        <v>13</v>
      </c>
      <c r="F2728" t="s">
        <v>13</v>
      </c>
      <c r="G2728" t="s">
        <v>9328</v>
      </c>
      <c r="H2728" s="3" t="s">
        <v>9368</v>
      </c>
      <c r="I2728" t="s">
        <v>69</v>
      </c>
      <c r="J2728" t="s">
        <v>9568</v>
      </c>
    </row>
    <row r="2729" spans="1:10" ht="16" x14ac:dyDescent="0.2">
      <c r="A2729" t="s">
        <v>9365</v>
      </c>
      <c r="B2729" t="s">
        <v>9571</v>
      </c>
      <c r="C2729" t="s">
        <v>9572</v>
      </c>
      <c r="D2729">
        <v>1</v>
      </c>
      <c r="E2729" t="s">
        <v>13</v>
      </c>
      <c r="F2729" t="s">
        <v>13</v>
      </c>
      <c r="G2729" t="s">
        <v>9328</v>
      </c>
      <c r="H2729" s="3" t="s">
        <v>9368</v>
      </c>
      <c r="I2729" t="s">
        <v>69</v>
      </c>
      <c r="J2729" t="s">
        <v>9369</v>
      </c>
    </row>
    <row r="2730" spans="1:10" ht="16" x14ac:dyDescent="0.2">
      <c r="A2730" t="s">
        <v>9443</v>
      </c>
      <c r="B2730" t="s">
        <v>9468</v>
      </c>
      <c r="C2730" t="s">
        <v>9469</v>
      </c>
      <c r="D2730">
        <v>5</v>
      </c>
      <c r="E2730" t="s">
        <v>13</v>
      </c>
      <c r="F2730" t="s">
        <v>13</v>
      </c>
      <c r="G2730" t="s">
        <v>9328</v>
      </c>
      <c r="H2730" s="3" t="s">
        <v>9573</v>
      </c>
      <c r="I2730" t="s">
        <v>69</v>
      </c>
      <c r="J2730" t="s">
        <v>9445</v>
      </c>
    </row>
    <row r="2731" spans="1:10" ht="16" x14ac:dyDescent="0.2">
      <c r="A2731" t="s">
        <v>9574</v>
      </c>
      <c r="B2731" t="s">
        <v>9575</v>
      </c>
      <c r="C2731" t="s">
        <v>9576</v>
      </c>
      <c r="D2731">
        <v>3</v>
      </c>
      <c r="E2731" t="s">
        <v>13</v>
      </c>
      <c r="F2731" t="s">
        <v>13</v>
      </c>
      <c r="G2731" t="s">
        <v>9328</v>
      </c>
      <c r="H2731" s="3" t="s">
        <v>9329</v>
      </c>
      <c r="I2731" t="s">
        <v>69</v>
      </c>
      <c r="J2731" t="s">
        <v>9577</v>
      </c>
    </row>
    <row r="2732" spans="1:10" ht="16" x14ac:dyDescent="0.2">
      <c r="A2732" t="s">
        <v>9539</v>
      </c>
      <c r="B2732" t="s">
        <v>9505</v>
      </c>
      <c r="C2732" t="s">
        <v>9506</v>
      </c>
      <c r="D2732">
        <v>2</v>
      </c>
      <c r="E2732" t="s">
        <v>13</v>
      </c>
      <c r="F2732" t="s">
        <v>13</v>
      </c>
      <c r="G2732" t="s">
        <v>9328</v>
      </c>
      <c r="H2732" s="3" t="s">
        <v>9368</v>
      </c>
      <c r="I2732" t="s">
        <v>69</v>
      </c>
      <c r="J2732" t="s">
        <v>9540</v>
      </c>
    </row>
    <row r="2733" spans="1:10" ht="16" x14ac:dyDescent="0.2">
      <c r="A2733" t="s">
        <v>9556</v>
      </c>
      <c r="B2733" t="s">
        <v>9578</v>
      </c>
      <c r="C2733" t="s">
        <v>9579</v>
      </c>
      <c r="D2733">
        <v>3</v>
      </c>
      <c r="E2733" t="s">
        <v>13</v>
      </c>
      <c r="F2733" t="s">
        <v>13</v>
      </c>
      <c r="G2733" t="s">
        <v>9328</v>
      </c>
      <c r="H2733" s="3" t="s">
        <v>9451</v>
      </c>
      <c r="I2733" t="s">
        <v>69</v>
      </c>
      <c r="J2733" t="s">
        <v>9559</v>
      </c>
    </row>
    <row r="2734" spans="1:10" ht="16" x14ac:dyDescent="0.2">
      <c r="A2734" t="s">
        <v>9580</v>
      </c>
      <c r="B2734" t="s">
        <v>9581</v>
      </c>
      <c r="C2734" t="s">
        <v>9582</v>
      </c>
      <c r="D2734">
        <v>4</v>
      </c>
      <c r="E2734" t="s">
        <v>13</v>
      </c>
      <c r="F2734" t="s">
        <v>13</v>
      </c>
      <c r="G2734" t="s">
        <v>9328</v>
      </c>
      <c r="H2734" s="3" t="s">
        <v>9329</v>
      </c>
      <c r="I2734" t="s">
        <v>69</v>
      </c>
      <c r="J2734" t="s">
        <v>9583</v>
      </c>
    </row>
    <row r="2735" spans="1:10" ht="16" x14ac:dyDescent="0.2">
      <c r="A2735" t="s">
        <v>9584</v>
      </c>
      <c r="B2735" t="s">
        <v>9585</v>
      </c>
      <c r="C2735" t="s">
        <v>9586</v>
      </c>
      <c r="D2735">
        <v>1</v>
      </c>
      <c r="E2735" t="s">
        <v>13</v>
      </c>
      <c r="F2735" t="s">
        <v>13</v>
      </c>
      <c r="G2735" t="s">
        <v>9328</v>
      </c>
      <c r="H2735" s="3" t="s">
        <v>9329</v>
      </c>
      <c r="I2735" t="s">
        <v>69</v>
      </c>
      <c r="J2735" t="s">
        <v>9587</v>
      </c>
    </row>
    <row r="2736" spans="1:10" ht="16" x14ac:dyDescent="0.2">
      <c r="A2736" t="s">
        <v>9588</v>
      </c>
      <c r="B2736" t="s">
        <v>9589</v>
      </c>
      <c r="C2736" t="s">
        <v>9590</v>
      </c>
      <c r="D2736">
        <v>2</v>
      </c>
      <c r="E2736" t="s">
        <v>13</v>
      </c>
      <c r="F2736" t="s">
        <v>13</v>
      </c>
      <c r="G2736" t="s">
        <v>9328</v>
      </c>
      <c r="H2736" s="3" t="s">
        <v>9591</v>
      </c>
      <c r="I2736" t="s">
        <v>69</v>
      </c>
      <c r="J2736" t="s">
        <v>9592</v>
      </c>
    </row>
    <row r="2737" spans="1:10" ht="16" x14ac:dyDescent="0.2">
      <c r="A2737" t="s">
        <v>9556</v>
      </c>
      <c r="B2737" t="s">
        <v>9593</v>
      </c>
      <c r="C2737" t="s">
        <v>9594</v>
      </c>
      <c r="D2737">
        <v>1</v>
      </c>
      <c r="E2737" t="s">
        <v>13</v>
      </c>
      <c r="F2737" t="s">
        <v>13</v>
      </c>
      <c r="G2737" t="s">
        <v>9328</v>
      </c>
      <c r="H2737" s="3" t="s">
        <v>9451</v>
      </c>
      <c r="I2737" t="s">
        <v>69</v>
      </c>
      <c r="J2737" t="s">
        <v>9559</v>
      </c>
    </row>
    <row r="2738" spans="1:10" ht="16" x14ac:dyDescent="0.2">
      <c r="A2738" t="s">
        <v>9595</v>
      </c>
      <c r="B2738" t="s">
        <v>9387</v>
      </c>
      <c r="C2738" t="s">
        <v>9388</v>
      </c>
      <c r="D2738">
        <v>2</v>
      </c>
      <c r="E2738" t="s">
        <v>13</v>
      </c>
      <c r="F2738" t="s">
        <v>13</v>
      </c>
      <c r="G2738" t="s">
        <v>9328</v>
      </c>
      <c r="H2738" s="3" t="s">
        <v>9329</v>
      </c>
      <c r="I2738" t="s">
        <v>69</v>
      </c>
      <c r="J2738" t="s">
        <v>9596</v>
      </c>
    </row>
    <row r="2739" spans="1:10" ht="16" x14ac:dyDescent="0.2">
      <c r="A2739" t="s">
        <v>9335</v>
      </c>
      <c r="B2739" t="s">
        <v>9597</v>
      </c>
      <c r="C2739" t="s">
        <v>9598</v>
      </c>
      <c r="D2739">
        <v>2</v>
      </c>
      <c r="E2739" t="s">
        <v>13</v>
      </c>
      <c r="F2739" t="s">
        <v>13</v>
      </c>
      <c r="G2739" t="s">
        <v>9328</v>
      </c>
      <c r="H2739" s="3" t="s">
        <v>9599</v>
      </c>
      <c r="I2739" t="s">
        <v>69</v>
      </c>
      <c r="J2739" t="s">
        <v>9339</v>
      </c>
    </row>
    <row r="2740" spans="1:10" ht="16" x14ac:dyDescent="0.2">
      <c r="A2740" t="s">
        <v>9335</v>
      </c>
      <c r="B2740" t="s">
        <v>9600</v>
      </c>
      <c r="C2740" t="s">
        <v>9594</v>
      </c>
      <c r="D2740">
        <v>1</v>
      </c>
      <c r="E2740" t="s">
        <v>13</v>
      </c>
      <c r="F2740" t="s">
        <v>13</v>
      </c>
      <c r="G2740" t="s">
        <v>9328</v>
      </c>
      <c r="H2740" s="3" t="s">
        <v>9329</v>
      </c>
      <c r="I2740" t="s">
        <v>69</v>
      </c>
      <c r="J2740" t="s">
        <v>9339</v>
      </c>
    </row>
    <row r="2741" spans="1:10" ht="16" x14ac:dyDescent="0.2">
      <c r="A2741" t="s">
        <v>9601</v>
      </c>
      <c r="B2741" t="s">
        <v>9602</v>
      </c>
      <c r="C2741" t="s">
        <v>9603</v>
      </c>
      <c r="D2741">
        <v>1</v>
      </c>
      <c r="E2741" t="s">
        <v>13</v>
      </c>
      <c r="F2741" t="s">
        <v>13</v>
      </c>
      <c r="G2741" t="s">
        <v>9328</v>
      </c>
      <c r="H2741" s="3" t="s">
        <v>9368</v>
      </c>
      <c r="I2741" t="s">
        <v>69</v>
      </c>
      <c r="J2741" t="s">
        <v>9604</v>
      </c>
    </row>
    <row r="2742" spans="1:10" ht="16" x14ac:dyDescent="0.2">
      <c r="A2742" t="s">
        <v>1695</v>
      </c>
      <c r="B2742" t="s">
        <v>9605</v>
      </c>
      <c r="C2742" t="s">
        <v>9606</v>
      </c>
      <c r="D2742">
        <v>5</v>
      </c>
      <c r="E2742" t="s">
        <v>13</v>
      </c>
      <c r="F2742" t="s">
        <v>13</v>
      </c>
      <c r="G2742" t="s">
        <v>9328</v>
      </c>
      <c r="H2742" s="3" t="s">
        <v>9329</v>
      </c>
      <c r="I2742" t="s">
        <v>69</v>
      </c>
      <c r="J2742" t="s">
        <v>1700</v>
      </c>
    </row>
    <row r="2743" spans="1:10" ht="16" x14ac:dyDescent="0.2">
      <c r="A2743" t="s">
        <v>9519</v>
      </c>
      <c r="B2743" t="s">
        <v>9607</v>
      </c>
      <c r="C2743" t="s">
        <v>9608</v>
      </c>
      <c r="D2743">
        <v>5</v>
      </c>
      <c r="E2743" t="s">
        <v>13</v>
      </c>
      <c r="F2743" t="s">
        <v>13</v>
      </c>
      <c r="G2743" t="s">
        <v>9328</v>
      </c>
      <c r="H2743" s="3" t="s">
        <v>9368</v>
      </c>
      <c r="I2743" t="s">
        <v>69</v>
      </c>
      <c r="J2743" t="s">
        <v>9520</v>
      </c>
    </row>
    <row r="2744" spans="1:10" ht="16" x14ac:dyDescent="0.2">
      <c r="A2744" t="s">
        <v>9453</v>
      </c>
      <c r="B2744" t="s">
        <v>9609</v>
      </c>
      <c r="C2744" t="s">
        <v>9610</v>
      </c>
      <c r="D2744">
        <v>1</v>
      </c>
      <c r="E2744" t="s">
        <v>13</v>
      </c>
      <c r="F2744" t="s">
        <v>13</v>
      </c>
      <c r="G2744" t="s">
        <v>9328</v>
      </c>
      <c r="H2744" s="3" t="s">
        <v>9329</v>
      </c>
      <c r="I2744" t="s">
        <v>69</v>
      </c>
      <c r="J2744" t="s">
        <v>9455</v>
      </c>
    </row>
    <row r="2745" spans="1:10" ht="16" x14ac:dyDescent="0.2">
      <c r="A2745" t="s">
        <v>9345</v>
      </c>
      <c r="B2745" t="s">
        <v>9393</v>
      </c>
      <c r="C2745" t="s">
        <v>9394</v>
      </c>
      <c r="D2745">
        <v>1</v>
      </c>
      <c r="E2745" t="s">
        <v>13</v>
      </c>
      <c r="F2745" t="s">
        <v>13</v>
      </c>
      <c r="G2745" t="s">
        <v>9328</v>
      </c>
      <c r="H2745" s="3" t="s">
        <v>9338</v>
      </c>
      <c r="I2745" t="s">
        <v>69</v>
      </c>
      <c r="J2745" t="s">
        <v>9348</v>
      </c>
    </row>
    <row r="2746" spans="1:10" ht="16" x14ac:dyDescent="0.2">
      <c r="A2746" t="s">
        <v>9529</v>
      </c>
      <c r="B2746" t="s">
        <v>9611</v>
      </c>
      <c r="C2746" t="s">
        <v>9612</v>
      </c>
      <c r="D2746">
        <v>2</v>
      </c>
      <c r="E2746" t="s">
        <v>13</v>
      </c>
      <c r="F2746" t="s">
        <v>13</v>
      </c>
      <c r="G2746" t="s">
        <v>9328</v>
      </c>
      <c r="H2746" s="3" t="s">
        <v>9329</v>
      </c>
      <c r="I2746" t="s">
        <v>69</v>
      </c>
      <c r="J2746" t="s">
        <v>9532</v>
      </c>
    </row>
    <row r="2747" spans="1:10" ht="16" x14ac:dyDescent="0.2">
      <c r="A2747" t="s">
        <v>9519</v>
      </c>
      <c r="B2747" t="s">
        <v>9613</v>
      </c>
      <c r="C2747" t="s">
        <v>9614</v>
      </c>
      <c r="D2747">
        <v>4</v>
      </c>
      <c r="E2747" t="s">
        <v>13</v>
      </c>
      <c r="F2747" t="s">
        <v>13</v>
      </c>
      <c r="G2747" t="s">
        <v>9328</v>
      </c>
      <c r="H2747" s="3" t="s">
        <v>9368</v>
      </c>
      <c r="I2747" t="s">
        <v>69</v>
      </c>
      <c r="J2747" t="s">
        <v>9520</v>
      </c>
    </row>
    <row r="2748" spans="1:10" ht="16" x14ac:dyDescent="0.2">
      <c r="A2748" t="s">
        <v>9519</v>
      </c>
      <c r="B2748" t="s">
        <v>9615</v>
      </c>
      <c r="C2748" t="s">
        <v>9616</v>
      </c>
      <c r="D2748">
        <v>3</v>
      </c>
      <c r="E2748" t="s">
        <v>13</v>
      </c>
      <c r="F2748" t="s">
        <v>13</v>
      </c>
      <c r="G2748" t="s">
        <v>9328</v>
      </c>
      <c r="H2748" s="3" t="s">
        <v>9368</v>
      </c>
      <c r="I2748" t="s">
        <v>69</v>
      </c>
      <c r="J2748" t="s">
        <v>9520</v>
      </c>
    </row>
    <row r="2749" spans="1:10" ht="16" x14ac:dyDescent="0.2">
      <c r="A2749" t="s">
        <v>9533</v>
      </c>
      <c r="B2749" t="s">
        <v>9617</v>
      </c>
      <c r="C2749" t="s">
        <v>9618</v>
      </c>
      <c r="D2749">
        <v>3</v>
      </c>
      <c r="E2749" t="s">
        <v>13</v>
      </c>
      <c r="F2749" t="s">
        <v>13</v>
      </c>
      <c r="G2749" t="s">
        <v>9328</v>
      </c>
      <c r="H2749" s="3" t="s">
        <v>9329</v>
      </c>
      <c r="I2749" t="s">
        <v>69</v>
      </c>
      <c r="J2749" t="s">
        <v>9535</v>
      </c>
    </row>
    <row r="2750" spans="1:10" ht="16" x14ac:dyDescent="0.2">
      <c r="A2750" t="s">
        <v>9619</v>
      </c>
      <c r="B2750" t="s">
        <v>2111</v>
      </c>
      <c r="C2750" t="s">
        <v>2112</v>
      </c>
      <c r="D2750">
        <v>2</v>
      </c>
      <c r="E2750" t="s">
        <v>13</v>
      </c>
      <c r="F2750" t="s">
        <v>13</v>
      </c>
      <c r="G2750" t="s">
        <v>9328</v>
      </c>
      <c r="H2750" s="3" t="s">
        <v>9329</v>
      </c>
      <c r="I2750" t="s">
        <v>69</v>
      </c>
      <c r="J2750" t="s">
        <v>9620</v>
      </c>
    </row>
    <row r="2751" spans="1:10" ht="16" x14ac:dyDescent="0.2">
      <c r="A2751" t="s">
        <v>9519</v>
      </c>
      <c r="B2751" t="s">
        <v>9371</v>
      </c>
      <c r="C2751" t="s">
        <v>9372</v>
      </c>
      <c r="D2751">
        <v>1</v>
      </c>
      <c r="E2751" t="s">
        <v>13</v>
      </c>
      <c r="F2751" t="s">
        <v>13</v>
      </c>
      <c r="G2751" t="s">
        <v>9328</v>
      </c>
      <c r="H2751" s="3" t="s">
        <v>9368</v>
      </c>
      <c r="I2751" t="s">
        <v>69</v>
      </c>
      <c r="J2751" t="s">
        <v>9520</v>
      </c>
    </row>
    <row r="2752" spans="1:10" ht="16" x14ac:dyDescent="0.2">
      <c r="A2752" t="s">
        <v>9378</v>
      </c>
      <c r="B2752" t="s">
        <v>9621</v>
      </c>
      <c r="C2752" t="s">
        <v>9622</v>
      </c>
      <c r="D2752">
        <v>4</v>
      </c>
      <c r="E2752" t="s">
        <v>13</v>
      </c>
      <c r="F2752" t="s">
        <v>13</v>
      </c>
      <c r="G2752" t="s">
        <v>9328</v>
      </c>
      <c r="H2752" s="3" t="s">
        <v>9352</v>
      </c>
      <c r="I2752" t="s">
        <v>69</v>
      </c>
      <c r="J2752" t="s">
        <v>9381</v>
      </c>
    </row>
    <row r="2753" spans="1:10" ht="16" x14ac:dyDescent="0.2">
      <c r="A2753" t="s">
        <v>9588</v>
      </c>
      <c r="B2753" t="s">
        <v>9623</v>
      </c>
      <c r="C2753" t="s">
        <v>9624</v>
      </c>
      <c r="D2753">
        <v>1</v>
      </c>
      <c r="E2753" t="s">
        <v>13</v>
      </c>
      <c r="F2753" t="s">
        <v>13</v>
      </c>
      <c r="G2753" t="s">
        <v>9328</v>
      </c>
      <c r="H2753" s="3" t="s">
        <v>9352</v>
      </c>
      <c r="I2753" t="s">
        <v>69</v>
      </c>
      <c r="J2753" t="s">
        <v>9592</v>
      </c>
    </row>
    <row r="2754" spans="1:10" ht="16" x14ac:dyDescent="0.2">
      <c r="A2754" t="s">
        <v>9529</v>
      </c>
      <c r="B2754" t="s">
        <v>9625</v>
      </c>
      <c r="C2754" t="s">
        <v>9626</v>
      </c>
      <c r="D2754">
        <v>1</v>
      </c>
      <c r="E2754" t="s">
        <v>13</v>
      </c>
      <c r="F2754" t="s">
        <v>13</v>
      </c>
      <c r="G2754" t="s">
        <v>9328</v>
      </c>
      <c r="H2754" s="3" t="s">
        <v>9329</v>
      </c>
      <c r="I2754" t="s">
        <v>69</v>
      </c>
      <c r="J2754" t="s">
        <v>9532</v>
      </c>
    </row>
    <row r="2755" spans="1:10" ht="16" x14ac:dyDescent="0.2">
      <c r="A2755" t="s">
        <v>9349</v>
      </c>
      <c r="B2755" t="s">
        <v>9479</v>
      </c>
      <c r="C2755" t="s">
        <v>9480</v>
      </c>
      <c r="D2755">
        <v>3</v>
      </c>
      <c r="E2755" t="s">
        <v>13</v>
      </c>
      <c r="F2755" t="s">
        <v>13</v>
      </c>
      <c r="G2755" t="s">
        <v>9328</v>
      </c>
      <c r="H2755" s="3" t="s">
        <v>9338</v>
      </c>
      <c r="I2755" t="s">
        <v>69</v>
      </c>
      <c r="J2755" t="s">
        <v>9353</v>
      </c>
    </row>
    <row r="2756" spans="1:10" ht="16" x14ac:dyDescent="0.2">
      <c r="A2756" t="s">
        <v>9529</v>
      </c>
      <c r="B2756" t="s">
        <v>9627</v>
      </c>
      <c r="C2756" t="s">
        <v>9628</v>
      </c>
      <c r="D2756">
        <v>3</v>
      </c>
      <c r="E2756" t="s">
        <v>13</v>
      </c>
      <c r="F2756" t="s">
        <v>13</v>
      </c>
      <c r="G2756" t="s">
        <v>9328</v>
      </c>
      <c r="H2756" s="3" t="s">
        <v>9329</v>
      </c>
      <c r="I2756" t="s">
        <v>69</v>
      </c>
      <c r="J2756" t="s">
        <v>9532</v>
      </c>
    </row>
    <row r="2757" spans="1:10" ht="16" x14ac:dyDescent="0.2">
      <c r="A2757" t="s">
        <v>9629</v>
      </c>
      <c r="B2757" t="s">
        <v>9544</v>
      </c>
      <c r="C2757" t="s">
        <v>9545</v>
      </c>
      <c r="D2757">
        <v>1</v>
      </c>
      <c r="E2757" t="s">
        <v>13</v>
      </c>
      <c r="F2757" t="s">
        <v>13</v>
      </c>
      <c r="G2757" t="s">
        <v>9328</v>
      </c>
      <c r="H2757" s="3" t="s">
        <v>9329</v>
      </c>
      <c r="I2757" t="s">
        <v>69</v>
      </c>
      <c r="J2757" t="s">
        <v>9630</v>
      </c>
    </row>
    <row r="2758" spans="1:10" ht="16" x14ac:dyDescent="0.2">
      <c r="A2758" t="s">
        <v>9629</v>
      </c>
      <c r="B2758" t="s">
        <v>9547</v>
      </c>
      <c r="C2758" t="s">
        <v>9548</v>
      </c>
      <c r="D2758">
        <v>2</v>
      </c>
      <c r="E2758" t="s">
        <v>13</v>
      </c>
      <c r="F2758" t="s">
        <v>13</v>
      </c>
      <c r="G2758" t="s">
        <v>9328</v>
      </c>
      <c r="H2758" s="3" t="s">
        <v>9329</v>
      </c>
      <c r="I2758" t="s">
        <v>69</v>
      </c>
      <c r="J2758" t="s">
        <v>9630</v>
      </c>
    </row>
    <row r="2759" spans="1:10" ht="16" x14ac:dyDescent="0.2">
      <c r="A2759" t="s">
        <v>9349</v>
      </c>
      <c r="B2759" t="s">
        <v>9631</v>
      </c>
      <c r="C2759" t="s">
        <v>9632</v>
      </c>
      <c r="D2759">
        <v>4</v>
      </c>
      <c r="E2759" t="s">
        <v>13</v>
      </c>
      <c r="F2759" t="s">
        <v>13</v>
      </c>
      <c r="G2759" t="s">
        <v>9328</v>
      </c>
      <c r="H2759" s="3" t="s">
        <v>9352</v>
      </c>
      <c r="I2759" t="s">
        <v>69</v>
      </c>
      <c r="J2759" t="s">
        <v>9353</v>
      </c>
    </row>
    <row r="2760" spans="1:10" ht="16" x14ac:dyDescent="0.2">
      <c r="A2760" t="s">
        <v>9525</v>
      </c>
      <c r="B2760" t="s">
        <v>1702</v>
      </c>
      <c r="C2760" t="s">
        <v>1697</v>
      </c>
      <c r="D2760">
        <v>1</v>
      </c>
      <c r="E2760" t="s">
        <v>13</v>
      </c>
      <c r="F2760" t="s">
        <v>13</v>
      </c>
      <c r="G2760" t="s">
        <v>9328</v>
      </c>
      <c r="H2760" s="3" t="s">
        <v>9329</v>
      </c>
      <c r="I2760" t="s">
        <v>69</v>
      </c>
      <c r="J2760" t="s">
        <v>9526</v>
      </c>
    </row>
    <row r="2761" spans="1:10" ht="16" x14ac:dyDescent="0.2">
      <c r="A2761" t="s">
        <v>9349</v>
      </c>
      <c r="B2761" t="s">
        <v>1702</v>
      </c>
      <c r="C2761" t="s">
        <v>1697</v>
      </c>
      <c r="D2761">
        <v>1</v>
      </c>
      <c r="E2761" t="s">
        <v>13</v>
      </c>
      <c r="F2761" t="s">
        <v>13</v>
      </c>
      <c r="G2761" t="s">
        <v>9328</v>
      </c>
      <c r="H2761" s="3" t="s">
        <v>9352</v>
      </c>
      <c r="I2761" t="s">
        <v>69</v>
      </c>
      <c r="J2761" t="s">
        <v>9353</v>
      </c>
    </row>
    <row r="2762" spans="1:10" ht="16" x14ac:dyDescent="0.2">
      <c r="A2762" t="s">
        <v>9633</v>
      </c>
      <c r="B2762" t="s">
        <v>9634</v>
      </c>
      <c r="C2762" t="s">
        <v>9635</v>
      </c>
      <c r="D2762">
        <v>1</v>
      </c>
      <c r="E2762" t="s">
        <v>13</v>
      </c>
      <c r="F2762" t="s">
        <v>13</v>
      </c>
      <c r="G2762" t="s">
        <v>9328</v>
      </c>
      <c r="H2762" s="3" t="s">
        <v>9329</v>
      </c>
      <c r="I2762" t="s">
        <v>69</v>
      </c>
      <c r="J2762" t="s">
        <v>9636</v>
      </c>
    </row>
    <row r="2763" spans="1:10" ht="16" x14ac:dyDescent="0.2">
      <c r="A2763" t="s">
        <v>9629</v>
      </c>
      <c r="B2763" t="s">
        <v>9554</v>
      </c>
      <c r="C2763" t="s">
        <v>9555</v>
      </c>
      <c r="D2763">
        <v>3</v>
      </c>
      <c r="E2763" t="s">
        <v>13</v>
      </c>
      <c r="F2763" t="s">
        <v>13</v>
      </c>
      <c r="G2763" t="s">
        <v>9328</v>
      </c>
      <c r="H2763" s="3" t="s">
        <v>9329</v>
      </c>
      <c r="I2763" t="s">
        <v>69</v>
      </c>
      <c r="J2763" t="s">
        <v>9630</v>
      </c>
    </row>
    <row r="2764" spans="1:10" ht="16" x14ac:dyDescent="0.2">
      <c r="A2764" t="s">
        <v>9525</v>
      </c>
      <c r="B2764" t="s">
        <v>9637</v>
      </c>
      <c r="C2764" t="s">
        <v>9638</v>
      </c>
      <c r="D2764">
        <v>3</v>
      </c>
      <c r="E2764" t="s">
        <v>13</v>
      </c>
      <c r="F2764" t="s">
        <v>13</v>
      </c>
      <c r="G2764" t="s">
        <v>9328</v>
      </c>
      <c r="H2764" s="3" t="s">
        <v>9329</v>
      </c>
      <c r="I2764" t="s">
        <v>69</v>
      </c>
      <c r="J2764" t="s">
        <v>9526</v>
      </c>
    </row>
    <row r="2765" spans="1:10" ht="16" x14ac:dyDescent="0.2">
      <c r="A2765" t="s">
        <v>9549</v>
      </c>
      <c r="B2765" t="s">
        <v>9639</v>
      </c>
      <c r="C2765" t="s">
        <v>9640</v>
      </c>
      <c r="D2765">
        <v>2</v>
      </c>
      <c r="E2765" t="s">
        <v>13</v>
      </c>
      <c r="F2765" t="s">
        <v>13</v>
      </c>
      <c r="G2765" t="s">
        <v>9328</v>
      </c>
      <c r="H2765" s="3" t="s">
        <v>9552</v>
      </c>
      <c r="I2765" t="s">
        <v>69</v>
      </c>
      <c r="J2765" t="s">
        <v>9553</v>
      </c>
    </row>
    <row r="2766" spans="1:10" ht="16" x14ac:dyDescent="0.2">
      <c r="A2766" t="s">
        <v>9588</v>
      </c>
      <c r="B2766" t="s">
        <v>9641</v>
      </c>
      <c r="C2766" t="s">
        <v>9642</v>
      </c>
      <c r="D2766">
        <v>3</v>
      </c>
      <c r="E2766" t="s">
        <v>13</v>
      </c>
      <c r="F2766" t="s">
        <v>13</v>
      </c>
      <c r="G2766" t="s">
        <v>9328</v>
      </c>
      <c r="H2766" s="3" t="s">
        <v>9352</v>
      </c>
      <c r="I2766" t="s">
        <v>69</v>
      </c>
      <c r="J2766" t="s">
        <v>9592</v>
      </c>
    </row>
    <row r="2767" spans="1:10" ht="16" x14ac:dyDescent="0.2">
      <c r="A2767" t="s">
        <v>1695</v>
      </c>
      <c r="B2767" t="s">
        <v>9643</v>
      </c>
      <c r="C2767" t="s">
        <v>9644</v>
      </c>
      <c r="D2767">
        <v>4</v>
      </c>
      <c r="E2767" t="s">
        <v>13</v>
      </c>
      <c r="F2767" t="s">
        <v>13</v>
      </c>
      <c r="G2767" t="s">
        <v>9328</v>
      </c>
      <c r="H2767" s="3" t="s">
        <v>9329</v>
      </c>
      <c r="I2767" t="s">
        <v>69</v>
      </c>
      <c r="J2767" t="s">
        <v>1700</v>
      </c>
    </row>
    <row r="2768" spans="1:10" ht="16" x14ac:dyDescent="0.2">
      <c r="A2768" t="s">
        <v>9595</v>
      </c>
      <c r="B2768" t="s">
        <v>9429</v>
      </c>
      <c r="C2768" t="s">
        <v>9430</v>
      </c>
      <c r="D2768">
        <v>1</v>
      </c>
      <c r="E2768" t="s">
        <v>13</v>
      </c>
      <c r="F2768" t="s">
        <v>13</v>
      </c>
      <c r="G2768" t="s">
        <v>9328</v>
      </c>
      <c r="H2768" s="3" t="s">
        <v>9329</v>
      </c>
      <c r="I2768" t="s">
        <v>69</v>
      </c>
      <c r="J2768" t="s">
        <v>9596</v>
      </c>
    </row>
    <row r="2769" spans="1:10" ht="16" x14ac:dyDescent="0.2">
      <c r="A2769" t="s">
        <v>9645</v>
      </c>
      <c r="B2769" t="s">
        <v>9646</v>
      </c>
      <c r="C2769" t="s">
        <v>9647</v>
      </c>
      <c r="D2769">
        <v>5</v>
      </c>
      <c r="E2769" t="s">
        <v>13</v>
      </c>
      <c r="F2769" t="s">
        <v>13</v>
      </c>
      <c r="G2769" t="s">
        <v>9648</v>
      </c>
      <c r="H2769" s="3" t="s">
        <v>9649</v>
      </c>
      <c r="I2769" t="s">
        <v>69</v>
      </c>
      <c r="J2769" t="s">
        <v>9650</v>
      </c>
    </row>
    <row r="2770" spans="1:10" ht="16" x14ac:dyDescent="0.2">
      <c r="A2770" t="s">
        <v>9651</v>
      </c>
      <c r="B2770" t="s">
        <v>9652</v>
      </c>
      <c r="C2770" t="s">
        <v>9653</v>
      </c>
      <c r="D2770">
        <v>1</v>
      </c>
      <c r="E2770">
        <f>530</f>
        <v>530</v>
      </c>
      <c r="F2770" t="s">
        <v>13</v>
      </c>
      <c r="G2770" t="s">
        <v>9654</v>
      </c>
      <c r="H2770" s="3" t="s">
        <v>9655</v>
      </c>
      <c r="I2770" t="s">
        <v>315</v>
      </c>
      <c r="J2770" t="s">
        <v>9656</v>
      </c>
    </row>
    <row r="2771" spans="1:10" ht="16" x14ac:dyDescent="0.2">
      <c r="A2771" t="s">
        <v>9657</v>
      </c>
      <c r="B2771" t="s">
        <v>9658</v>
      </c>
      <c r="C2771" t="s">
        <v>9659</v>
      </c>
      <c r="D2771">
        <v>3</v>
      </c>
      <c r="E2771" t="s">
        <v>13</v>
      </c>
      <c r="F2771" t="s">
        <v>13</v>
      </c>
      <c r="G2771" t="s">
        <v>9660</v>
      </c>
      <c r="H2771" s="3" t="s">
        <v>9661</v>
      </c>
      <c r="I2771" t="s">
        <v>90</v>
      </c>
      <c r="J2771" t="s">
        <v>9662</v>
      </c>
    </row>
    <row r="2772" spans="1:10" ht="32" x14ac:dyDescent="0.2">
      <c r="A2772" t="s">
        <v>9663</v>
      </c>
      <c r="B2772" t="s">
        <v>9664</v>
      </c>
      <c r="C2772" t="s">
        <v>9665</v>
      </c>
      <c r="D2772">
        <v>2</v>
      </c>
      <c r="E2772" t="s">
        <v>13</v>
      </c>
      <c r="F2772" t="s">
        <v>13</v>
      </c>
      <c r="G2772" t="s">
        <v>9666</v>
      </c>
      <c r="H2772" s="3" t="s">
        <v>9667</v>
      </c>
      <c r="I2772" t="s">
        <v>404</v>
      </c>
      <c r="J2772" t="s">
        <v>9668</v>
      </c>
    </row>
    <row r="2773" spans="1:10" ht="16" x14ac:dyDescent="0.2">
      <c r="A2773" t="s">
        <v>9669</v>
      </c>
      <c r="B2773" t="s">
        <v>9670</v>
      </c>
      <c r="C2773" t="s">
        <v>9671</v>
      </c>
      <c r="D2773">
        <v>3</v>
      </c>
      <c r="E2773" t="s">
        <v>9672</v>
      </c>
      <c r="F2773" t="s">
        <v>13</v>
      </c>
      <c r="G2773" t="s">
        <v>9666</v>
      </c>
      <c r="H2773" s="3" t="s">
        <v>9673</v>
      </c>
      <c r="I2773" t="s">
        <v>3086</v>
      </c>
      <c r="J2773" t="s">
        <v>9674</v>
      </c>
    </row>
    <row r="2774" spans="1:10" ht="16" x14ac:dyDescent="0.2">
      <c r="A2774" t="s">
        <v>9675</v>
      </c>
      <c r="B2774" t="s">
        <v>9676</v>
      </c>
      <c r="C2774" t="s">
        <v>9677</v>
      </c>
      <c r="D2774">
        <v>4</v>
      </c>
      <c r="E2774" t="s">
        <v>9672</v>
      </c>
      <c r="F2774" t="s">
        <v>13</v>
      </c>
      <c r="G2774" t="s">
        <v>9666</v>
      </c>
      <c r="H2774" s="3" t="s">
        <v>9678</v>
      </c>
      <c r="I2774" t="s">
        <v>3086</v>
      </c>
      <c r="J2774" t="s">
        <v>9679</v>
      </c>
    </row>
    <row r="2775" spans="1:10" ht="16" x14ac:dyDescent="0.2">
      <c r="A2775" t="s">
        <v>9680</v>
      </c>
      <c r="B2775" t="s">
        <v>9681</v>
      </c>
      <c r="C2775" t="s">
        <v>9682</v>
      </c>
      <c r="D2775">
        <v>4</v>
      </c>
      <c r="E2775" t="s">
        <v>9672</v>
      </c>
      <c r="F2775" t="s">
        <v>13</v>
      </c>
      <c r="G2775" t="s">
        <v>9666</v>
      </c>
      <c r="H2775" s="3" t="s">
        <v>9683</v>
      </c>
      <c r="I2775" t="s">
        <v>3086</v>
      </c>
      <c r="J2775" t="s">
        <v>9684</v>
      </c>
    </row>
    <row r="2776" spans="1:10" ht="16" x14ac:dyDescent="0.2">
      <c r="A2776" t="s">
        <v>9675</v>
      </c>
      <c r="B2776" t="s">
        <v>9685</v>
      </c>
      <c r="C2776" t="s">
        <v>9686</v>
      </c>
      <c r="D2776">
        <v>3</v>
      </c>
      <c r="E2776" t="s">
        <v>9672</v>
      </c>
      <c r="F2776" t="s">
        <v>13</v>
      </c>
      <c r="G2776" t="s">
        <v>9666</v>
      </c>
      <c r="H2776" s="3" t="s">
        <v>9687</v>
      </c>
      <c r="I2776" t="s">
        <v>3086</v>
      </c>
      <c r="J2776" t="s">
        <v>9679</v>
      </c>
    </row>
    <row r="2777" spans="1:10" ht="16" x14ac:dyDescent="0.2">
      <c r="A2777" t="s">
        <v>9688</v>
      </c>
      <c r="B2777" t="s">
        <v>9689</v>
      </c>
      <c r="C2777" t="s">
        <v>9690</v>
      </c>
      <c r="D2777">
        <v>3</v>
      </c>
      <c r="E2777" t="s">
        <v>9672</v>
      </c>
      <c r="F2777" t="s">
        <v>13</v>
      </c>
      <c r="G2777" t="s">
        <v>9666</v>
      </c>
      <c r="H2777" s="3" t="s">
        <v>9691</v>
      </c>
      <c r="I2777" t="s">
        <v>3086</v>
      </c>
      <c r="J2777" t="s">
        <v>9692</v>
      </c>
    </row>
    <row r="2778" spans="1:10" ht="16" x14ac:dyDescent="0.2">
      <c r="A2778" t="s">
        <v>9688</v>
      </c>
      <c r="B2778" t="s">
        <v>9693</v>
      </c>
      <c r="C2778" t="s">
        <v>9694</v>
      </c>
      <c r="D2778">
        <v>1</v>
      </c>
      <c r="E2778" t="s">
        <v>9672</v>
      </c>
      <c r="F2778" t="s">
        <v>13</v>
      </c>
      <c r="G2778" t="s">
        <v>9666</v>
      </c>
      <c r="H2778" s="3" t="s">
        <v>9691</v>
      </c>
      <c r="I2778" t="s">
        <v>3086</v>
      </c>
      <c r="J2778" t="s">
        <v>9692</v>
      </c>
    </row>
    <row r="2779" spans="1:10" ht="16" x14ac:dyDescent="0.2">
      <c r="A2779" t="s">
        <v>9695</v>
      </c>
      <c r="B2779" t="s">
        <v>9696</v>
      </c>
      <c r="C2779" t="s">
        <v>9697</v>
      </c>
      <c r="D2779">
        <v>1</v>
      </c>
      <c r="E2779" t="s">
        <v>9672</v>
      </c>
      <c r="F2779" t="s">
        <v>13</v>
      </c>
      <c r="G2779" t="s">
        <v>9666</v>
      </c>
      <c r="H2779" s="3" t="s">
        <v>9698</v>
      </c>
      <c r="I2779" t="s">
        <v>3086</v>
      </c>
      <c r="J2779" t="s">
        <v>9699</v>
      </c>
    </row>
    <row r="2780" spans="1:10" ht="32" x14ac:dyDescent="0.2">
      <c r="A2780" t="s">
        <v>9663</v>
      </c>
      <c r="B2780" t="s">
        <v>9700</v>
      </c>
      <c r="C2780" t="s">
        <v>9701</v>
      </c>
      <c r="D2780">
        <v>5</v>
      </c>
      <c r="E2780" t="s">
        <v>13</v>
      </c>
      <c r="F2780" t="s">
        <v>13</v>
      </c>
      <c r="G2780" t="s">
        <v>9666</v>
      </c>
      <c r="H2780" s="3" t="s">
        <v>9702</v>
      </c>
      <c r="I2780" t="s">
        <v>62</v>
      </c>
      <c r="J2780" t="s">
        <v>9668</v>
      </c>
    </row>
    <row r="2781" spans="1:10" ht="16" x14ac:dyDescent="0.2">
      <c r="A2781" t="s">
        <v>9675</v>
      </c>
      <c r="B2781" t="s">
        <v>9664</v>
      </c>
      <c r="C2781" t="s">
        <v>9665</v>
      </c>
      <c r="D2781">
        <v>2</v>
      </c>
      <c r="E2781" t="s">
        <v>9672</v>
      </c>
      <c r="F2781" t="s">
        <v>13</v>
      </c>
      <c r="G2781" t="s">
        <v>9666</v>
      </c>
      <c r="H2781" s="3" t="s">
        <v>9703</v>
      </c>
      <c r="I2781" t="s">
        <v>3086</v>
      </c>
      <c r="J2781" t="s">
        <v>9679</v>
      </c>
    </row>
    <row r="2782" spans="1:10" ht="16" x14ac:dyDescent="0.2">
      <c r="A2782" t="s">
        <v>9675</v>
      </c>
      <c r="B2782" t="s">
        <v>9704</v>
      </c>
      <c r="C2782" t="s">
        <v>9705</v>
      </c>
      <c r="D2782">
        <v>1</v>
      </c>
      <c r="E2782" t="s">
        <v>9672</v>
      </c>
      <c r="F2782" t="s">
        <v>13</v>
      </c>
      <c r="G2782" t="s">
        <v>9666</v>
      </c>
      <c r="H2782" s="3" t="s">
        <v>9706</v>
      </c>
      <c r="I2782" t="s">
        <v>3086</v>
      </c>
      <c r="J2782" t="s">
        <v>9679</v>
      </c>
    </row>
    <row r="2783" spans="1:10" ht="16" x14ac:dyDescent="0.2">
      <c r="A2783" t="s">
        <v>9707</v>
      </c>
      <c r="B2783" t="s">
        <v>9708</v>
      </c>
      <c r="C2783" t="s">
        <v>9709</v>
      </c>
      <c r="D2783">
        <v>1</v>
      </c>
      <c r="E2783" t="s">
        <v>9672</v>
      </c>
      <c r="F2783" t="s">
        <v>13</v>
      </c>
      <c r="G2783" t="s">
        <v>9666</v>
      </c>
      <c r="H2783" s="3" t="s">
        <v>9710</v>
      </c>
      <c r="I2783" t="s">
        <v>3086</v>
      </c>
      <c r="J2783" t="s">
        <v>9711</v>
      </c>
    </row>
    <row r="2784" spans="1:10" ht="16" x14ac:dyDescent="0.2">
      <c r="A2784" t="s">
        <v>9688</v>
      </c>
      <c r="B2784" t="s">
        <v>9712</v>
      </c>
      <c r="C2784" t="s">
        <v>9713</v>
      </c>
      <c r="D2784">
        <v>2</v>
      </c>
      <c r="E2784" t="s">
        <v>9672</v>
      </c>
      <c r="F2784" t="s">
        <v>13</v>
      </c>
      <c r="G2784" t="s">
        <v>9666</v>
      </c>
      <c r="H2784" s="3" t="s">
        <v>9691</v>
      </c>
      <c r="I2784" t="s">
        <v>3086</v>
      </c>
      <c r="J2784" t="s">
        <v>9692</v>
      </c>
    </row>
    <row r="2785" spans="1:10" ht="16" x14ac:dyDescent="0.2">
      <c r="A2785" t="s">
        <v>9663</v>
      </c>
      <c r="B2785" t="s">
        <v>9704</v>
      </c>
      <c r="C2785" t="s">
        <v>9705</v>
      </c>
      <c r="D2785">
        <v>1</v>
      </c>
      <c r="E2785" t="s">
        <v>9672</v>
      </c>
      <c r="F2785" t="s">
        <v>13</v>
      </c>
      <c r="G2785" t="s">
        <v>9666</v>
      </c>
      <c r="H2785" s="3" t="s">
        <v>9714</v>
      </c>
      <c r="I2785" t="s">
        <v>3086</v>
      </c>
      <c r="J2785" t="s">
        <v>9668</v>
      </c>
    </row>
    <row r="2786" spans="1:10" ht="16" x14ac:dyDescent="0.2">
      <c r="A2786" t="s">
        <v>9675</v>
      </c>
      <c r="B2786" t="s">
        <v>9700</v>
      </c>
      <c r="C2786" t="s">
        <v>9701</v>
      </c>
      <c r="D2786">
        <v>5</v>
      </c>
      <c r="E2786" t="s">
        <v>9672</v>
      </c>
      <c r="F2786" t="s">
        <v>13</v>
      </c>
      <c r="G2786" t="s">
        <v>9666</v>
      </c>
      <c r="H2786" s="3" t="s">
        <v>9715</v>
      </c>
      <c r="I2786" t="s">
        <v>3086</v>
      </c>
      <c r="J2786" t="s">
        <v>9679</v>
      </c>
    </row>
    <row r="2787" spans="1:10" ht="16" x14ac:dyDescent="0.2">
      <c r="A2787" t="s">
        <v>9663</v>
      </c>
      <c r="B2787" t="s">
        <v>9685</v>
      </c>
      <c r="C2787" t="s">
        <v>9686</v>
      </c>
      <c r="D2787">
        <v>3</v>
      </c>
      <c r="E2787" t="s">
        <v>13</v>
      </c>
      <c r="F2787" t="s">
        <v>13</v>
      </c>
      <c r="G2787" t="s">
        <v>9666</v>
      </c>
      <c r="H2787" s="3" t="s">
        <v>9716</v>
      </c>
      <c r="I2787" t="s">
        <v>90</v>
      </c>
      <c r="J2787" t="s">
        <v>9668</v>
      </c>
    </row>
    <row r="2788" spans="1:10" ht="16" x14ac:dyDescent="0.2">
      <c r="A2788" t="s">
        <v>9717</v>
      </c>
      <c r="B2788" t="s">
        <v>9718</v>
      </c>
      <c r="C2788" t="s">
        <v>9719</v>
      </c>
      <c r="D2788">
        <v>1</v>
      </c>
      <c r="E2788" t="s">
        <v>13</v>
      </c>
      <c r="F2788" t="s">
        <v>13</v>
      </c>
      <c r="G2788" t="s">
        <v>9720</v>
      </c>
      <c r="H2788" s="3" t="s">
        <v>9721</v>
      </c>
      <c r="I2788" t="s">
        <v>3030</v>
      </c>
      <c r="J2788" t="s">
        <v>9722</v>
      </c>
    </row>
    <row r="2789" spans="1:10" ht="16" x14ac:dyDescent="0.2">
      <c r="A2789" t="s">
        <v>9717</v>
      </c>
      <c r="B2789" t="s">
        <v>9723</v>
      </c>
      <c r="C2789" t="s">
        <v>9724</v>
      </c>
      <c r="D2789">
        <v>2</v>
      </c>
      <c r="E2789" t="s">
        <v>13</v>
      </c>
      <c r="F2789" t="s">
        <v>13</v>
      </c>
      <c r="G2789" t="s">
        <v>9720</v>
      </c>
      <c r="H2789" s="3" t="s">
        <v>9721</v>
      </c>
      <c r="I2789" t="s">
        <v>3030</v>
      </c>
      <c r="J2789" t="s">
        <v>9722</v>
      </c>
    </row>
    <row r="2790" spans="1:10" ht="16" x14ac:dyDescent="0.2">
      <c r="A2790" t="s">
        <v>9725</v>
      </c>
      <c r="B2790" t="s">
        <v>9726</v>
      </c>
      <c r="C2790" t="s">
        <v>9727</v>
      </c>
      <c r="D2790">
        <v>1</v>
      </c>
      <c r="E2790" t="s">
        <v>730</v>
      </c>
      <c r="F2790" t="s">
        <v>13</v>
      </c>
      <c r="G2790" t="s">
        <v>9728</v>
      </c>
      <c r="H2790" s="3" t="s">
        <v>9729</v>
      </c>
      <c r="I2790" t="s">
        <v>3030</v>
      </c>
      <c r="J2790" t="s">
        <v>9730</v>
      </c>
    </row>
    <row r="2791" spans="1:10" ht="16" x14ac:dyDescent="0.2">
      <c r="A2791" t="s">
        <v>9731</v>
      </c>
      <c r="B2791" t="s">
        <v>9732</v>
      </c>
      <c r="C2791" t="s">
        <v>9733</v>
      </c>
      <c r="D2791">
        <v>1</v>
      </c>
      <c r="E2791" t="s">
        <v>730</v>
      </c>
      <c r="F2791" t="s">
        <v>13</v>
      </c>
      <c r="G2791" t="s">
        <v>9728</v>
      </c>
      <c r="H2791" s="3" t="s">
        <v>9734</v>
      </c>
      <c r="I2791" t="s">
        <v>3030</v>
      </c>
      <c r="J2791" t="s">
        <v>9735</v>
      </c>
    </row>
    <row r="2792" spans="1:10" ht="16" x14ac:dyDescent="0.2">
      <c r="A2792" t="s">
        <v>9736</v>
      </c>
      <c r="B2792" t="s">
        <v>9737</v>
      </c>
      <c r="C2792" t="s">
        <v>9738</v>
      </c>
      <c r="D2792">
        <v>2</v>
      </c>
      <c r="E2792" t="s">
        <v>730</v>
      </c>
      <c r="F2792" t="s">
        <v>13</v>
      </c>
      <c r="G2792" t="s">
        <v>9728</v>
      </c>
      <c r="H2792" s="3" t="s">
        <v>9739</v>
      </c>
      <c r="I2792" t="s">
        <v>3030</v>
      </c>
      <c r="J2792" t="s">
        <v>9740</v>
      </c>
    </row>
    <row r="2793" spans="1:10" ht="32" x14ac:dyDescent="0.2">
      <c r="A2793" t="s">
        <v>9741</v>
      </c>
      <c r="B2793" t="s">
        <v>9742</v>
      </c>
      <c r="C2793" t="s">
        <v>9743</v>
      </c>
      <c r="D2793">
        <v>2</v>
      </c>
      <c r="E2793" t="s">
        <v>730</v>
      </c>
      <c r="F2793" t="s">
        <v>13</v>
      </c>
      <c r="G2793" t="s">
        <v>9728</v>
      </c>
      <c r="H2793" s="3" t="s">
        <v>9744</v>
      </c>
      <c r="I2793" t="s">
        <v>106</v>
      </c>
      <c r="J2793" t="s">
        <v>9745</v>
      </c>
    </row>
    <row r="2794" spans="1:10" ht="16" x14ac:dyDescent="0.2">
      <c r="A2794" t="s">
        <v>5793</v>
      </c>
      <c r="B2794" t="s">
        <v>9746</v>
      </c>
      <c r="C2794" t="s">
        <v>9747</v>
      </c>
      <c r="D2794">
        <v>3</v>
      </c>
      <c r="E2794" t="s">
        <v>730</v>
      </c>
      <c r="F2794" t="s">
        <v>13</v>
      </c>
      <c r="G2794" t="s">
        <v>9728</v>
      </c>
      <c r="H2794" s="3" t="s">
        <v>9739</v>
      </c>
      <c r="I2794" t="s">
        <v>3030</v>
      </c>
      <c r="J2794" t="s">
        <v>5798</v>
      </c>
    </row>
    <row r="2795" spans="1:10" ht="16" x14ac:dyDescent="0.2">
      <c r="A2795" t="s">
        <v>9741</v>
      </c>
      <c r="B2795" t="s">
        <v>9748</v>
      </c>
      <c r="C2795" t="s">
        <v>9749</v>
      </c>
      <c r="D2795">
        <v>1</v>
      </c>
      <c r="E2795" t="s">
        <v>730</v>
      </c>
      <c r="F2795" t="s">
        <v>13</v>
      </c>
      <c r="G2795" t="s">
        <v>9728</v>
      </c>
      <c r="H2795" s="3" t="s">
        <v>9750</v>
      </c>
      <c r="I2795" t="s">
        <v>3030</v>
      </c>
      <c r="J2795" t="s">
        <v>9745</v>
      </c>
    </row>
    <row r="2796" spans="1:10" ht="16" x14ac:dyDescent="0.2">
      <c r="A2796" t="s">
        <v>9725</v>
      </c>
      <c r="B2796" t="s">
        <v>9751</v>
      </c>
      <c r="C2796" t="s">
        <v>9752</v>
      </c>
      <c r="D2796">
        <v>2</v>
      </c>
      <c r="E2796" t="s">
        <v>730</v>
      </c>
      <c r="F2796" t="s">
        <v>13</v>
      </c>
      <c r="G2796" t="s">
        <v>9728</v>
      </c>
      <c r="H2796" s="3" t="s">
        <v>9729</v>
      </c>
      <c r="I2796" t="s">
        <v>3030</v>
      </c>
      <c r="J2796" t="s">
        <v>9730</v>
      </c>
    </row>
    <row r="2797" spans="1:10" ht="16" x14ac:dyDescent="0.2">
      <c r="A2797" t="s">
        <v>9753</v>
      </c>
      <c r="B2797" t="s">
        <v>9732</v>
      </c>
      <c r="C2797" t="s">
        <v>9733</v>
      </c>
      <c r="D2797">
        <v>5</v>
      </c>
      <c r="E2797" t="s">
        <v>730</v>
      </c>
      <c r="F2797" t="s">
        <v>13</v>
      </c>
      <c r="G2797" t="s">
        <v>9728</v>
      </c>
      <c r="H2797" s="3" t="s">
        <v>9754</v>
      </c>
      <c r="I2797" t="s">
        <v>3030</v>
      </c>
      <c r="J2797" t="s">
        <v>9755</v>
      </c>
    </row>
    <row r="2798" spans="1:10" ht="16" x14ac:dyDescent="0.2">
      <c r="A2798" t="s">
        <v>9756</v>
      </c>
      <c r="B2798" t="s">
        <v>9757</v>
      </c>
      <c r="C2798" t="s">
        <v>9758</v>
      </c>
      <c r="D2798">
        <v>2</v>
      </c>
      <c r="E2798" t="s">
        <v>730</v>
      </c>
      <c r="F2798" t="s">
        <v>13</v>
      </c>
      <c r="G2798" t="s">
        <v>9728</v>
      </c>
      <c r="H2798" s="3" t="s">
        <v>9729</v>
      </c>
      <c r="I2798" t="s">
        <v>3030</v>
      </c>
      <c r="J2798" t="s">
        <v>9759</v>
      </c>
    </row>
    <row r="2799" spans="1:10" ht="32" x14ac:dyDescent="0.2">
      <c r="A2799" t="s">
        <v>9725</v>
      </c>
      <c r="B2799" t="s">
        <v>9760</v>
      </c>
      <c r="C2799" t="s">
        <v>9761</v>
      </c>
      <c r="D2799">
        <v>3</v>
      </c>
      <c r="E2799" t="s">
        <v>730</v>
      </c>
      <c r="F2799" t="s">
        <v>13</v>
      </c>
      <c r="G2799" t="s">
        <v>9762</v>
      </c>
      <c r="H2799" s="3" t="s">
        <v>9763</v>
      </c>
      <c r="I2799" t="s">
        <v>106</v>
      </c>
      <c r="J2799" t="s">
        <v>9730</v>
      </c>
    </row>
    <row r="2800" spans="1:10" ht="16" x14ac:dyDescent="0.2">
      <c r="A2800" t="s">
        <v>9764</v>
      </c>
      <c r="B2800" t="s">
        <v>9765</v>
      </c>
      <c r="C2800" t="s">
        <v>9766</v>
      </c>
      <c r="D2800">
        <v>2</v>
      </c>
      <c r="E2800">
        <f>494</f>
        <v>494</v>
      </c>
      <c r="F2800" t="s">
        <v>13</v>
      </c>
      <c r="G2800" t="s">
        <v>9767</v>
      </c>
      <c r="H2800" s="3" t="s">
        <v>9768</v>
      </c>
      <c r="I2800" t="s">
        <v>1033</v>
      </c>
      <c r="J2800" t="s">
        <v>9769</v>
      </c>
    </row>
    <row r="2801" spans="1:10" ht="16" x14ac:dyDescent="0.2">
      <c r="A2801" t="s">
        <v>9770</v>
      </c>
      <c r="B2801" t="s">
        <v>9771</v>
      </c>
      <c r="C2801" t="s">
        <v>9772</v>
      </c>
      <c r="D2801">
        <v>2</v>
      </c>
      <c r="E2801">
        <f>494</f>
        <v>494</v>
      </c>
      <c r="F2801" t="s">
        <v>13</v>
      </c>
      <c r="G2801" t="s">
        <v>9767</v>
      </c>
      <c r="H2801" s="3" t="s">
        <v>9773</v>
      </c>
      <c r="I2801" t="s">
        <v>1033</v>
      </c>
      <c r="J2801" t="s">
        <v>9774</v>
      </c>
    </row>
    <row r="2802" spans="1:10" ht="16" x14ac:dyDescent="0.2">
      <c r="A2802" t="s">
        <v>9770</v>
      </c>
      <c r="B2802" t="s">
        <v>9775</v>
      </c>
      <c r="C2802" t="s">
        <v>9776</v>
      </c>
      <c r="D2802">
        <v>1</v>
      </c>
      <c r="E2802">
        <f>494</f>
        <v>494</v>
      </c>
      <c r="F2802" t="s">
        <v>13</v>
      </c>
      <c r="G2802" t="s">
        <v>9767</v>
      </c>
      <c r="H2802" s="3" t="s">
        <v>9773</v>
      </c>
      <c r="I2802" t="s">
        <v>1033</v>
      </c>
      <c r="J2802" t="s">
        <v>9774</v>
      </c>
    </row>
    <row r="2803" spans="1:10" ht="16" x14ac:dyDescent="0.2">
      <c r="A2803" t="s">
        <v>9777</v>
      </c>
      <c r="B2803" t="s">
        <v>9778</v>
      </c>
      <c r="C2803" t="s">
        <v>9779</v>
      </c>
      <c r="D2803">
        <v>5</v>
      </c>
      <c r="E2803" t="s">
        <v>730</v>
      </c>
      <c r="F2803" t="s">
        <v>13</v>
      </c>
      <c r="G2803" t="s">
        <v>9780</v>
      </c>
      <c r="H2803" s="3" t="s">
        <v>9781</v>
      </c>
      <c r="I2803" t="s">
        <v>1033</v>
      </c>
      <c r="J2803" t="s">
        <v>9782</v>
      </c>
    </row>
    <row r="2804" spans="1:10" ht="16" x14ac:dyDescent="0.2">
      <c r="A2804" t="s">
        <v>9783</v>
      </c>
      <c r="B2804" t="s">
        <v>9784</v>
      </c>
      <c r="C2804" t="s">
        <v>9785</v>
      </c>
      <c r="D2804">
        <v>2</v>
      </c>
      <c r="E2804" t="s">
        <v>637</v>
      </c>
      <c r="F2804" t="s">
        <v>13</v>
      </c>
      <c r="G2804" t="s">
        <v>9786</v>
      </c>
      <c r="H2804" s="3" t="s">
        <v>9787</v>
      </c>
      <c r="I2804" t="s">
        <v>1033</v>
      </c>
      <c r="J2804" t="s">
        <v>9788</v>
      </c>
    </row>
    <row r="2805" spans="1:10" ht="16" x14ac:dyDescent="0.2">
      <c r="A2805" t="s">
        <v>9789</v>
      </c>
      <c r="B2805" t="s">
        <v>9790</v>
      </c>
      <c r="C2805" t="s">
        <v>9791</v>
      </c>
      <c r="D2805">
        <v>2</v>
      </c>
      <c r="E2805" t="s">
        <v>637</v>
      </c>
      <c r="F2805" t="s">
        <v>13</v>
      </c>
      <c r="G2805" t="s">
        <v>9786</v>
      </c>
      <c r="H2805" s="3" t="s">
        <v>9792</v>
      </c>
      <c r="I2805" t="s">
        <v>1033</v>
      </c>
      <c r="J2805" t="s">
        <v>9793</v>
      </c>
    </row>
    <row r="2806" spans="1:10" ht="16" x14ac:dyDescent="0.2">
      <c r="A2806" t="s">
        <v>9794</v>
      </c>
      <c r="B2806" t="s">
        <v>9784</v>
      </c>
      <c r="C2806" t="s">
        <v>9785</v>
      </c>
      <c r="D2806">
        <v>2</v>
      </c>
      <c r="E2806" t="s">
        <v>637</v>
      </c>
      <c r="F2806" t="s">
        <v>13</v>
      </c>
      <c r="G2806" t="s">
        <v>9786</v>
      </c>
      <c r="H2806" s="3" t="s">
        <v>9787</v>
      </c>
      <c r="I2806" t="s">
        <v>1033</v>
      </c>
      <c r="J2806" t="s">
        <v>9795</v>
      </c>
    </row>
    <row r="2807" spans="1:10" ht="16" x14ac:dyDescent="0.2">
      <c r="A2807" t="s">
        <v>9796</v>
      </c>
      <c r="B2807" t="s">
        <v>9797</v>
      </c>
      <c r="C2807" t="s">
        <v>9798</v>
      </c>
      <c r="D2807">
        <v>2</v>
      </c>
      <c r="E2807" t="s">
        <v>637</v>
      </c>
      <c r="F2807" t="s">
        <v>13</v>
      </c>
      <c r="G2807" t="s">
        <v>9786</v>
      </c>
      <c r="H2807" s="3" t="s">
        <v>9799</v>
      </c>
      <c r="I2807" t="s">
        <v>1033</v>
      </c>
      <c r="J2807" t="s">
        <v>9800</v>
      </c>
    </row>
    <row r="2808" spans="1:10" ht="16" x14ac:dyDescent="0.2">
      <c r="A2808" t="s">
        <v>9796</v>
      </c>
      <c r="B2808" t="s">
        <v>9778</v>
      </c>
      <c r="C2808" t="s">
        <v>9801</v>
      </c>
      <c r="D2808">
        <v>1</v>
      </c>
      <c r="E2808" t="s">
        <v>637</v>
      </c>
      <c r="F2808" t="s">
        <v>13</v>
      </c>
      <c r="G2808" t="s">
        <v>9786</v>
      </c>
      <c r="H2808" s="3" t="s">
        <v>9799</v>
      </c>
      <c r="I2808" t="s">
        <v>1033</v>
      </c>
      <c r="J2808" t="s">
        <v>9800</v>
      </c>
    </row>
    <row r="2809" spans="1:10" ht="16" x14ac:dyDescent="0.2">
      <c r="A2809" t="s">
        <v>9802</v>
      </c>
      <c r="B2809" t="s">
        <v>9803</v>
      </c>
      <c r="C2809" t="s">
        <v>9804</v>
      </c>
      <c r="D2809">
        <v>1</v>
      </c>
      <c r="E2809" t="s">
        <v>13</v>
      </c>
      <c r="F2809" t="s">
        <v>13</v>
      </c>
      <c r="G2809" t="s">
        <v>9805</v>
      </c>
      <c r="H2809" s="3" t="s">
        <v>9806</v>
      </c>
      <c r="I2809" t="s">
        <v>90</v>
      </c>
      <c r="J2809" t="s">
        <v>9807</v>
      </c>
    </row>
    <row r="2810" spans="1:10" ht="16" x14ac:dyDescent="0.2">
      <c r="A2810" t="s">
        <v>9808</v>
      </c>
      <c r="B2810" t="s">
        <v>9803</v>
      </c>
      <c r="C2810" t="s">
        <v>9804</v>
      </c>
      <c r="D2810">
        <v>1</v>
      </c>
      <c r="E2810" t="s">
        <v>13</v>
      </c>
      <c r="F2810" t="s">
        <v>13</v>
      </c>
      <c r="G2810" t="s">
        <v>9805</v>
      </c>
      <c r="H2810" s="3" t="s">
        <v>9809</v>
      </c>
      <c r="I2810" t="s">
        <v>90</v>
      </c>
      <c r="J2810" t="s">
        <v>9810</v>
      </c>
    </row>
    <row r="2811" spans="1:10" ht="16" x14ac:dyDescent="0.2">
      <c r="A2811" t="s">
        <v>9811</v>
      </c>
      <c r="B2811" t="s">
        <v>9803</v>
      </c>
      <c r="C2811" t="s">
        <v>9804</v>
      </c>
      <c r="D2811">
        <v>1</v>
      </c>
      <c r="E2811" t="s">
        <v>13</v>
      </c>
      <c r="F2811" t="s">
        <v>13</v>
      </c>
      <c r="G2811" t="s">
        <v>9805</v>
      </c>
      <c r="H2811" s="3" t="s">
        <v>9806</v>
      </c>
      <c r="I2811" t="s">
        <v>90</v>
      </c>
      <c r="J2811" t="s">
        <v>9812</v>
      </c>
    </row>
    <row r="2812" spans="1:10" ht="16" x14ac:dyDescent="0.2">
      <c r="A2812" t="s">
        <v>9813</v>
      </c>
      <c r="B2812" t="s">
        <v>9803</v>
      </c>
      <c r="C2812" t="s">
        <v>9804</v>
      </c>
      <c r="D2812">
        <v>1</v>
      </c>
      <c r="E2812" t="s">
        <v>13</v>
      </c>
      <c r="F2812" t="s">
        <v>13</v>
      </c>
      <c r="G2812" t="s">
        <v>9805</v>
      </c>
      <c r="H2812" s="3" t="s">
        <v>9806</v>
      </c>
      <c r="I2812" t="s">
        <v>90</v>
      </c>
      <c r="J2812" t="s">
        <v>9814</v>
      </c>
    </row>
    <row r="2813" spans="1:10" ht="16" x14ac:dyDescent="0.2">
      <c r="A2813" t="s">
        <v>9815</v>
      </c>
      <c r="B2813" t="s">
        <v>9803</v>
      </c>
      <c r="C2813" t="s">
        <v>9804</v>
      </c>
      <c r="D2813">
        <v>1</v>
      </c>
      <c r="E2813" t="s">
        <v>13</v>
      </c>
      <c r="F2813" t="s">
        <v>13</v>
      </c>
      <c r="G2813" t="s">
        <v>9805</v>
      </c>
      <c r="H2813" s="3" t="s">
        <v>9809</v>
      </c>
      <c r="I2813" t="s">
        <v>90</v>
      </c>
      <c r="J2813" t="s">
        <v>9816</v>
      </c>
    </row>
    <row r="2814" spans="1:10" ht="16" x14ac:dyDescent="0.2">
      <c r="A2814" t="s">
        <v>9817</v>
      </c>
      <c r="B2814" t="s">
        <v>9803</v>
      </c>
      <c r="C2814" t="s">
        <v>9804</v>
      </c>
      <c r="D2814">
        <v>1</v>
      </c>
      <c r="E2814" t="s">
        <v>13</v>
      </c>
      <c r="F2814" t="s">
        <v>13</v>
      </c>
      <c r="G2814" t="s">
        <v>9805</v>
      </c>
      <c r="H2814" s="3" t="s">
        <v>9809</v>
      </c>
      <c r="I2814" t="s">
        <v>90</v>
      </c>
      <c r="J2814" t="s">
        <v>9818</v>
      </c>
    </row>
    <row r="2815" spans="1:10" ht="16" x14ac:dyDescent="0.2">
      <c r="A2815" t="s">
        <v>9819</v>
      </c>
      <c r="B2815" t="s">
        <v>9803</v>
      </c>
      <c r="C2815" t="s">
        <v>9804</v>
      </c>
      <c r="D2815">
        <v>1</v>
      </c>
      <c r="E2815" t="s">
        <v>13</v>
      </c>
      <c r="F2815" t="s">
        <v>13</v>
      </c>
      <c r="G2815" t="s">
        <v>9805</v>
      </c>
      <c r="H2815" s="3" t="s">
        <v>9809</v>
      </c>
      <c r="I2815" t="s">
        <v>90</v>
      </c>
      <c r="J2815" t="s">
        <v>9820</v>
      </c>
    </row>
    <row r="2816" spans="1:10" ht="16" x14ac:dyDescent="0.2">
      <c r="A2816" t="s">
        <v>9821</v>
      </c>
      <c r="B2816" t="s">
        <v>9803</v>
      </c>
      <c r="C2816" t="s">
        <v>9804</v>
      </c>
      <c r="D2816">
        <v>1</v>
      </c>
      <c r="E2816" t="s">
        <v>13</v>
      </c>
      <c r="F2816" t="s">
        <v>13</v>
      </c>
      <c r="G2816" t="s">
        <v>9805</v>
      </c>
      <c r="H2816" s="3" t="s">
        <v>9806</v>
      </c>
      <c r="I2816" t="s">
        <v>90</v>
      </c>
      <c r="J2816" t="s">
        <v>9822</v>
      </c>
    </row>
    <row r="2817" spans="1:10" ht="16" x14ac:dyDescent="0.2">
      <c r="A2817" t="s">
        <v>9823</v>
      </c>
      <c r="B2817" t="s">
        <v>9824</v>
      </c>
      <c r="C2817" t="s">
        <v>9825</v>
      </c>
      <c r="D2817">
        <v>6</v>
      </c>
      <c r="E2817" t="s">
        <v>13</v>
      </c>
      <c r="F2817" t="s">
        <v>13</v>
      </c>
      <c r="G2817" t="s">
        <v>9826</v>
      </c>
      <c r="H2817" s="3" t="s">
        <v>9827</v>
      </c>
      <c r="I2817" t="s">
        <v>106</v>
      </c>
      <c r="J2817" t="s">
        <v>9828</v>
      </c>
    </row>
    <row r="2818" spans="1:10" ht="16" x14ac:dyDescent="0.2">
      <c r="A2818" t="s">
        <v>9829</v>
      </c>
      <c r="B2818" t="s">
        <v>9830</v>
      </c>
      <c r="C2818" t="s">
        <v>9831</v>
      </c>
      <c r="D2818">
        <v>1</v>
      </c>
      <c r="E2818" t="s">
        <v>13</v>
      </c>
      <c r="F2818" t="s">
        <v>13</v>
      </c>
      <c r="G2818" t="s">
        <v>9832</v>
      </c>
      <c r="H2818" s="3" t="s">
        <v>9833</v>
      </c>
      <c r="I2818" t="s">
        <v>62</v>
      </c>
      <c r="J2818" t="s">
        <v>9834</v>
      </c>
    </row>
    <row r="2819" spans="1:10" ht="16" x14ac:dyDescent="0.2">
      <c r="A2819" t="s">
        <v>9835</v>
      </c>
      <c r="B2819" t="s">
        <v>9836</v>
      </c>
      <c r="C2819" t="s">
        <v>9837</v>
      </c>
      <c r="D2819">
        <v>1</v>
      </c>
      <c r="E2819" t="s">
        <v>13</v>
      </c>
      <c r="F2819" t="s">
        <v>13</v>
      </c>
      <c r="G2819" t="s">
        <v>9838</v>
      </c>
      <c r="H2819" s="3" t="s">
        <v>9839</v>
      </c>
      <c r="I2819" t="s">
        <v>918</v>
      </c>
      <c r="J2819" t="s">
        <v>9840</v>
      </c>
    </row>
    <row r="2820" spans="1:10" ht="16" x14ac:dyDescent="0.2">
      <c r="A2820" t="s">
        <v>9841</v>
      </c>
      <c r="B2820" t="s">
        <v>9842</v>
      </c>
      <c r="C2820" t="s">
        <v>9843</v>
      </c>
      <c r="D2820">
        <v>2</v>
      </c>
      <c r="E2820" t="s">
        <v>13</v>
      </c>
      <c r="F2820" t="s">
        <v>13</v>
      </c>
      <c r="G2820" t="s">
        <v>9838</v>
      </c>
      <c r="H2820" s="3" t="s">
        <v>9839</v>
      </c>
      <c r="I2820" t="s">
        <v>918</v>
      </c>
      <c r="J2820" t="s">
        <v>9844</v>
      </c>
    </row>
    <row r="2821" spans="1:10" ht="16" x14ac:dyDescent="0.2">
      <c r="A2821" t="s">
        <v>9841</v>
      </c>
      <c r="B2821" t="s">
        <v>8789</v>
      </c>
      <c r="C2821" t="s">
        <v>8790</v>
      </c>
      <c r="D2821">
        <v>1</v>
      </c>
      <c r="E2821" t="s">
        <v>13</v>
      </c>
      <c r="F2821" t="s">
        <v>13</v>
      </c>
      <c r="G2821" t="s">
        <v>9838</v>
      </c>
      <c r="H2821" s="3" t="s">
        <v>9839</v>
      </c>
      <c r="I2821" t="s">
        <v>918</v>
      </c>
      <c r="J2821" t="s">
        <v>9844</v>
      </c>
    </row>
    <row r="2822" spans="1:10" ht="16" x14ac:dyDescent="0.2">
      <c r="A2822" t="s">
        <v>9835</v>
      </c>
      <c r="B2822" t="s">
        <v>9842</v>
      </c>
      <c r="C2822" t="s">
        <v>9843</v>
      </c>
      <c r="D2822">
        <v>2</v>
      </c>
      <c r="E2822" t="s">
        <v>13</v>
      </c>
      <c r="F2822" t="s">
        <v>13</v>
      </c>
      <c r="G2822" t="s">
        <v>9838</v>
      </c>
      <c r="H2822" s="3" t="s">
        <v>9839</v>
      </c>
      <c r="I2822" t="s">
        <v>918</v>
      </c>
      <c r="J2822" t="s">
        <v>9840</v>
      </c>
    </row>
    <row r="2823" spans="1:10" ht="16" x14ac:dyDescent="0.2">
      <c r="A2823" t="s">
        <v>9845</v>
      </c>
      <c r="B2823" t="s">
        <v>9846</v>
      </c>
      <c r="C2823" t="s">
        <v>9847</v>
      </c>
      <c r="D2823">
        <v>1</v>
      </c>
      <c r="E2823" t="s">
        <v>13</v>
      </c>
      <c r="F2823" t="s">
        <v>13</v>
      </c>
      <c r="G2823" t="s">
        <v>9848</v>
      </c>
      <c r="H2823" s="3" t="s">
        <v>9849</v>
      </c>
      <c r="I2823" t="s">
        <v>3035</v>
      </c>
      <c r="J2823" t="s">
        <v>9850</v>
      </c>
    </row>
    <row r="2824" spans="1:10" ht="16" x14ac:dyDescent="0.2">
      <c r="A2824" t="s">
        <v>9851</v>
      </c>
      <c r="B2824" t="s">
        <v>9852</v>
      </c>
      <c r="C2824" t="s">
        <v>9853</v>
      </c>
      <c r="D2824">
        <v>2</v>
      </c>
      <c r="E2824" t="s">
        <v>13</v>
      </c>
      <c r="F2824" t="s">
        <v>13</v>
      </c>
      <c r="G2824" t="s">
        <v>9848</v>
      </c>
      <c r="H2824" s="3" t="s">
        <v>9854</v>
      </c>
      <c r="I2824" t="s">
        <v>3035</v>
      </c>
      <c r="J2824" t="s">
        <v>9855</v>
      </c>
    </row>
    <row r="2825" spans="1:10" ht="16" x14ac:dyDescent="0.2">
      <c r="A2825" t="s">
        <v>9851</v>
      </c>
      <c r="B2825" t="s">
        <v>9856</v>
      </c>
      <c r="C2825" t="s">
        <v>9857</v>
      </c>
      <c r="D2825">
        <v>4</v>
      </c>
      <c r="E2825" t="s">
        <v>13</v>
      </c>
      <c r="F2825" t="s">
        <v>13</v>
      </c>
      <c r="G2825" t="s">
        <v>9848</v>
      </c>
      <c r="H2825" s="3" t="s">
        <v>9854</v>
      </c>
      <c r="I2825" t="s">
        <v>3035</v>
      </c>
      <c r="J2825" t="s">
        <v>9855</v>
      </c>
    </row>
    <row r="2826" spans="1:10" ht="16" x14ac:dyDescent="0.2">
      <c r="A2826" t="s">
        <v>9858</v>
      </c>
      <c r="B2826" t="s">
        <v>9859</v>
      </c>
      <c r="C2826" t="s">
        <v>9860</v>
      </c>
      <c r="D2826">
        <v>2</v>
      </c>
      <c r="E2826" t="s">
        <v>13</v>
      </c>
      <c r="F2826" t="s">
        <v>13</v>
      </c>
      <c r="G2826" t="s">
        <v>9848</v>
      </c>
      <c r="H2826" s="3" t="s">
        <v>9849</v>
      </c>
      <c r="I2826" t="s">
        <v>3035</v>
      </c>
      <c r="J2826" t="s">
        <v>9861</v>
      </c>
    </row>
    <row r="2827" spans="1:10" ht="16" x14ac:dyDescent="0.2">
      <c r="A2827" t="s">
        <v>9862</v>
      </c>
      <c r="B2827" t="s">
        <v>9863</v>
      </c>
      <c r="C2827" t="s">
        <v>9864</v>
      </c>
      <c r="D2827">
        <v>3</v>
      </c>
      <c r="E2827" t="s">
        <v>13</v>
      </c>
      <c r="F2827" t="s">
        <v>13</v>
      </c>
      <c r="G2827" t="s">
        <v>9848</v>
      </c>
      <c r="H2827" s="3" t="s">
        <v>9865</v>
      </c>
      <c r="I2827" t="s">
        <v>3035</v>
      </c>
      <c r="J2827" t="s">
        <v>9866</v>
      </c>
    </row>
    <row r="2828" spans="1:10" ht="16" x14ac:dyDescent="0.2">
      <c r="A2828" t="s">
        <v>9851</v>
      </c>
      <c r="B2828" t="s">
        <v>9867</v>
      </c>
      <c r="C2828" t="s">
        <v>9868</v>
      </c>
      <c r="D2828">
        <v>3</v>
      </c>
      <c r="E2828" t="s">
        <v>13</v>
      </c>
      <c r="F2828" t="s">
        <v>13</v>
      </c>
      <c r="G2828" t="s">
        <v>9848</v>
      </c>
      <c r="H2828" s="3" t="s">
        <v>9854</v>
      </c>
      <c r="I2828" t="s">
        <v>3035</v>
      </c>
      <c r="J2828" t="s">
        <v>9855</v>
      </c>
    </row>
    <row r="2829" spans="1:10" ht="16" x14ac:dyDescent="0.2">
      <c r="A2829" t="s">
        <v>9862</v>
      </c>
      <c r="B2829" t="s">
        <v>9869</v>
      </c>
      <c r="C2829" t="s">
        <v>9870</v>
      </c>
      <c r="D2829">
        <v>1</v>
      </c>
      <c r="E2829" t="s">
        <v>13</v>
      </c>
      <c r="F2829" t="s">
        <v>13</v>
      </c>
      <c r="G2829" t="s">
        <v>9848</v>
      </c>
      <c r="H2829" s="3" t="s">
        <v>9865</v>
      </c>
      <c r="I2829" t="s">
        <v>3035</v>
      </c>
      <c r="J2829" t="s">
        <v>9866</v>
      </c>
    </row>
    <row r="2830" spans="1:10" ht="16" x14ac:dyDescent="0.2">
      <c r="A2830" t="s">
        <v>9871</v>
      </c>
      <c r="B2830" t="s">
        <v>9872</v>
      </c>
      <c r="C2830" t="s">
        <v>9873</v>
      </c>
      <c r="D2830">
        <v>1</v>
      </c>
      <c r="E2830" t="s">
        <v>13</v>
      </c>
      <c r="F2830" t="s">
        <v>13</v>
      </c>
      <c r="G2830" t="s">
        <v>9848</v>
      </c>
      <c r="H2830" s="3" t="s">
        <v>9849</v>
      </c>
      <c r="I2830" t="s">
        <v>3035</v>
      </c>
      <c r="J2830" t="s">
        <v>9874</v>
      </c>
    </row>
    <row r="2831" spans="1:10" ht="16" x14ac:dyDescent="0.2">
      <c r="A2831" t="s">
        <v>9875</v>
      </c>
      <c r="B2831" t="s">
        <v>9869</v>
      </c>
      <c r="C2831" t="s">
        <v>9870</v>
      </c>
      <c r="D2831">
        <v>3</v>
      </c>
      <c r="E2831" t="s">
        <v>13</v>
      </c>
      <c r="F2831" t="s">
        <v>13</v>
      </c>
      <c r="G2831" t="s">
        <v>9848</v>
      </c>
      <c r="H2831" s="3" t="s">
        <v>9876</v>
      </c>
      <c r="I2831" t="s">
        <v>3035</v>
      </c>
      <c r="J2831" t="s">
        <v>9877</v>
      </c>
    </row>
    <row r="2832" spans="1:10" ht="16" x14ac:dyDescent="0.2">
      <c r="A2832" t="s">
        <v>9878</v>
      </c>
      <c r="B2832" t="s">
        <v>9859</v>
      </c>
      <c r="C2832" t="s">
        <v>9860</v>
      </c>
      <c r="D2832">
        <v>2</v>
      </c>
      <c r="E2832" t="s">
        <v>13</v>
      </c>
      <c r="F2832" t="s">
        <v>13</v>
      </c>
      <c r="G2832" t="s">
        <v>9848</v>
      </c>
      <c r="H2832" s="3" t="s">
        <v>9849</v>
      </c>
      <c r="I2832" t="s">
        <v>3035</v>
      </c>
      <c r="J2832" t="s">
        <v>9879</v>
      </c>
    </row>
    <row r="2833" spans="1:10" ht="16" x14ac:dyDescent="0.2">
      <c r="A2833" t="s">
        <v>9851</v>
      </c>
      <c r="B2833" t="s">
        <v>9880</v>
      </c>
      <c r="C2833" t="s">
        <v>9881</v>
      </c>
      <c r="D2833">
        <v>1</v>
      </c>
      <c r="E2833" t="s">
        <v>13</v>
      </c>
      <c r="F2833" t="s">
        <v>13</v>
      </c>
      <c r="G2833" t="s">
        <v>9848</v>
      </c>
      <c r="H2833" s="3" t="s">
        <v>9854</v>
      </c>
      <c r="I2833" t="s">
        <v>3035</v>
      </c>
      <c r="J2833" t="s">
        <v>9855</v>
      </c>
    </row>
    <row r="2834" spans="1:10" ht="16" x14ac:dyDescent="0.2">
      <c r="A2834" t="s">
        <v>9882</v>
      </c>
      <c r="B2834" t="s">
        <v>9883</v>
      </c>
      <c r="C2834" t="s">
        <v>9884</v>
      </c>
      <c r="D2834">
        <v>3</v>
      </c>
      <c r="E2834">
        <f>328</f>
        <v>328</v>
      </c>
      <c r="F2834" t="s">
        <v>13</v>
      </c>
      <c r="G2834" t="s">
        <v>9885</v>
      </c>
      <c r="H2834" s="3" t="s">
        <v>9886</v>
      </c>
      <c r="I2834" t="s">
        <v>404</v>
      </c>
      <c r="J2834" t="s">
        <v>9887</v>
      </c>
    </row>
    <row r="2835" spans="1:10" ht="16" x14ac:dyDescent="0.2">
      <c r="A2835" t="s">
        <v>9882</v>
      </c>
      <c r="B2835" t="s">
        <v>9888</v>
      </c>
      <c r="C2835" t="s">
        <v>9889</v>
      </c>
      <c r="D2835">
        <v>1</v>
      </c>
      <c r="E2835">
        <f>328</f>
        <v>328</v>
      </c>
      <c r="F2835" t="s">
        <v>13</v>
      </c>
      <c r="G2835" t="s">
        <v>9885</v>
      </c>
      <c r="H2835" s="3" t="s">
        <v>9886</v>
      </c>
      <c r="I2835" t="s">
        <v>404</v>
      </c>
      <c r="J2835" t="s">
        <v>9887</v>
      </c>
    </row>
    <row r="2836" spans="1:10" ht="16" x14ac:dyDescent="0.2">
      <c r="A2836" t="s">
        <v>9890</v>
      </c>
      <c r="B2836" t="s">
        <v>9891</v>
      </c>
      <c r="C2836" t="s">
        <v>9892</v>
      </c>
      <c r="D2836">
        <v>2</v>
      </c>
      <c r="E2836" t="s">
        <v>13</v>
      </c>
      <c r="F2836" t="s">
        <v>13</v>
      </c>
      <c r="G2836" t="s">
        <v>9893</v>
      </c>
      <c r="H2836" s="3" t="s">
        <v>9894</v>
      </c>
      <c r="I2836" t="s">
        <v>547</v>
      </c>
      <c r="J2836" t="s">
        <v>9895</v>
      </c>
    </row>
    <row r="2837" spans="1:10" ht="16" x14ac:dyDescent="0.2">
      <c r="A2837" t="s">
        <v>9896</v>
      </c>
      <c r="B2837" t="s">
        <v>3470</v>
      </c>
      <c r="C2837" t="s">
        <v>9897</v>
      </c>
      <c r="D2837">
        <v>1</v>
      </c>
      <c r="E2837" t="s">
        <v>13</v>
      </c>
      <c r="F2837" t="s">
        <v>13</v>
      </c>
      <c r="G2837" t="s">
        <v>9893</v>
      </c>
      <c r="H2837" s="3" t="s">
        <v>9898</v>
      </c>
      <c r="I2837" t="s">
        <v>9899</v>
      </c>
      <c r="J2837" t="s">
        <v>9900</v>
      </c>
    </row>
    <row r="2838" spans="1:10" ht="16" x14ac:dyDescent="0.2">
      <c r="A2838" t="s">
        <v>9890</v>
      </c>
      <c r="B2838" t="s">
        <v>9901</v>
      </c>
      <c r="C2838" t="s">
        <v>9902</v>
      </c>
      <c r="D2838">
        <v>1</v>
      </c>
      <c r="E2838" t="s">
        <v>13</v>
      </c>
      <c r="F2838" t="s">
        <v>13</v>
      </c>
      <c r="G2838" t="s">
        <v>9893</v>
      </c>
      <c r="H2838" s="3" t="s">
        <v>9898</v>
      </c>
      <c r="I2838" t="s">
        <v>9899</v>
      </c>
      <c r="J2838" t="s">
        <v>9895</v>
      </c>
    </row>
    <row r="2839" spans="1:10" ht="16" x14ac:dyDescent="0.2">
      <c r="A2839" t="s">
        <v>9903</v>
      </c>
      <c r="B2839" t="s">
        <v>9904</v>
      </c>
      <c r="C2839" t="s">
        <v>9905</v>
      </c>
      <c r="D2839">
        <v>1</v>
      </c>
      <c r="E2839" t="s">
        <v>13</v>
      </c>
      <c r="F2839" t="s">
        <v>13</v>
      </c>
      <c r="G2839" t="s">
        <v>9893</v>
      </c>
      <c r="H2839" s="3" t="s">
        <v>9906</v>
      </c>
      <c r="I2839" t="s">
        <v>9899</v>
      </c>
      <c r="J2839" t="s">
        <v>9907</v>
      </c>
    </row>
    <row r="2840" spans="1:10" ht="16" x14ac:dyDescent="0.2">
      <c r="A2840" t="s">
        <v>9903</v>
      </c>
      <c r="B2840" t="s">
        <v>4583</v>
      </c>
      <c r="C2840" t="s">
        <v>9908</v>
      </c>
      <c r="D2840">
        <v>2</v>
      </c>
      <c r="E2840" t="s">
        <v>13</v>
      </c>
      <c r="F2840" t="s">
        <v>13</v>
      </c>
      <c r="G2840" t="s">
        <v>9893</v>
      </c>
      <c r="H2840" s="3" t="s">
        <v>9906</v>
      </c>
      <c r="I2840" t="s">
        <v>9899</v>
      </c>
      <c r="J2840" t="s">
        <v>9907</v>
      </c>
    </row>
    <row r="2841" spans="1:10" ht="16" x14ac:dyDescent="0.2">
      <c r="A2841" t="s">
        <v>9909</v>
      </c>
      <c r="B2841" t="s">
        <v>9910</v>
      </c>
      <c r="C2841" t="s">
        <v>9911</v>
      </c>
      <c r="D2841">
        <v>3</v>
      </c>
      <c r="E2841" t="s">
        <v>13</v>
      </c>
      <c r="F2841" t="s">
        <v>13</v>
      </c>
      <c r="G2841" t="s">
        <v>9893</v>
      </c>
      <c r="H2841" s="3" t="s">
        <v>9912</v>
      </c>
      <c r="I2841" t="s">
        <v>9899</v>
      </c>
      <c r="J2841" t="s">
        <v>9913</v>
      </c>
    </row>
    <row r="2842" spans="1:10" ht="16" x14ac:dyDescent="0.2">
      <c r="A2842" t="s">
        <v>9903</v>
      </c>
      <c r="B2842" t="s">
        <v>9914</v>
      </c>
      <c r="C2842" t="s">
        <v>9915</v>
      </c>
      <c r="D2842">
        <v>3</v>
      </c>
      <c r="E2842" t="s">
        <v>13</v>
      </c>
      <c r="F2842" t="s">
        <v>13</v>
      </c>
      <c r="G2842" t="s">
        <v>9893</v>
      </c>
      <c r="H2842" s="3" t="s">
        <v>9916</v>
      </c>
      <c r="I2842" t="s">
        <v>547</v>
      </c>
      <c r="J2842" t="s">
        <v>9907</v>
      </c>
    </row>
    <row r="2843" spans="1:10" ht="16" x14ac:dyDescent="0.2">
      <c r="A2843" t="s">
        <v>9917</v>
      </c>
      <c r="B2843" t="s">
        <v>9918</v>
      </c>
      <c r="C2843" t="s">
        <v>9919</v>
      </c>
      <c r="D2843">
        <v>2</v>
      </c>
      <c r="E2843">
        <f>545</f>
        <v>545</v>
      </c>
      <c r="F2843" t="s">
        <v>13</v>
      </c>
      <c r="G2843" t="s">
        <v>9920</v>
      </c>
      <c r="H2843" s="3" t="s">
        <v>9921</v>
      </c>
      <c r="I2843" t="s">
        <v>62</v>
      </c>
      <c r="J2843" t="s">
        <v>9922</v>
      </c>
    </row>
    <row r="2844" spans="1:10" ht="32" x14ac:dyDescent="0.2">
      <c r="A2844" t="s">
        <v>9923</v>
      </c>
      <c r="B2844" t="s">
        <v>9918</v>
      </c>
      <c r="C2844" t="s">
        <v>9919</v>
      </c>
      <c r="D2844">
        <v>1</v>
      </c>
      <c r="E2844" t="s">
        <v>13</v>
      </c>
      <c r="F2844" t="s">
        <v>13</v>
      </c>
      <c r="G2844" t="s">
        <v>9924</v>
      </c>
      <c r="H2844" s="3" t="s">
        <v>9925</v>
      </c>
      <c r="I2844" t="s">
        <v>3711</v>
      </c>
      <c r="J2844" t="s">
        <v>9926</v>
      </c>
    </row>
    <row r="2845" spans="1:10" ht="16" x14ac:dyDescent="0.2">
      <c r="A2845" t="s">
        <v>9927</v>
      </c>
      <c r="B2845" t="s">
        <v>4816</v>
      </c>
      <c r="C2845" t="s">
        <v>9928</v>
      </c>
      <c r="D2845">
        <v>6</v>
      </c>
      <c r="E2845" t="s">
        <v>13</v>
      </c>
      <c r="F2845" t="s">
        <v>13</v>
      </c>
      <c r="G2845" t="s">
        <v>9929</v>
      </c>
      <c r="H2845" s="3" t="s">
        <v>9930</v>
      </c>
      <c r="I2845" t="s">
        <v>547</v>
      </c>
      <c r="J2845" t="s">
        <v>9931</v>
      </c>
    </row>
    <row r="2846" spans="1:10" ht="16" x14ac:dyDescent="0.2">
      <c r="A2846" t="s">
        <v>9932</v>
      </c>
      <c r="B2846" t="s">
        <v>9933</v>
      </c>
      <c r="C2846" t="s">
        <v>9934</v>
      </c>
      <c r="D2846">
        <v>5</v>
      </c>
      <c r="E2846" t="s">
        <v>13</v>
      </c>
      <c r="F2846" t="s">
        <v>13</v>
      </c>
      <c r="G2846" t="s">
        <v>9935</v>
      </c>
      <c r="H2846" s="3" t="s">
        <v>9936</v>
      </c>
      <c r="I2846" t="s">
        <v>62</v>
      </c>
      <c r="J2846" t="s">
        <v>9937</v>
      </c>
    </row>
    <row r="2847" spans="1:10" ht="16" x14ac:dyDescent="0.2">
      <c r="A2847" t="s">
        <v>7766</v>
      </c>
      <c r="B2847" t="s">
        <v>9933</v>
      </c>
      <c r="C2847" t="s">
        <v>9934</v>
      </c>
      <c r="D2847">
        <v>5</v>
      </c>
      <c r="E2847" t="s">
        <v>13</v>
      </c>
      <c r="F2847" t="s">
        <v>13</v>
      </c>
      <c r="G2847" t="s">
        <v>9935</v>
      </c>
      <c r="H2847" s="3" t="s">
        <v>9938</v>
      </c>
      <c r="I2847" t="s">
        <v>62</v>
      </c>
      <c r="J2847" t="s">
        <v>7770</v>
      </c>
    </row>
    <row r="2848" spans="1:10" ht="16" x14ac:dyDescent="0.2">
      <c r="A2848" t="s">
        <v>9939</v>
      </c>
      <c r="B2848" t="s">
        <v>9933</v>
      </c>
      <c r="C2848" t="s">
        <v>9934</v>
      </c>
      <c r="D2848">
        <v>5</v>
      </c>
      <c r="E2848" t="s">
        <v>13</v>
      </c>
      <c r="F2848" t="s">
        <v>13</v>
      </c>
      <c r="G2848" t="s">
        <v>9935</v>
      </c>
      <c r="H2848" s="3" t="s">
        <v>9936</v>
      </c>
      <c r="I2848" t="s">
        <v>62</v>
      </c>
      <c r="J2848" t="s">
        <v>9940</v>
      </c>
    </row>
    <row r="2849" spans="1:10" ht="16" x14ac:dyDescent="0.2">
      <c r="A2849" t="s">
        <v>9939</v>
      </c>
      <c r="B2849" t="s">
        <v>8979</v>
      </c>
      <c r="C2849" t="s">
        <v>9941</v>
      </c>
      <c r="D2849">
        <v>6</v>
      </c>
      <c r="E2849" t="s">
        <v>13</v>
      </c>
      <c r="F2849" t="s">
        <v>13</v>
      </c>
      <c r="G2849" t="s">
        <v>9935</v>
      </c>
      <c r="H2849" s="3" t="s">
        <v>9936</v>
      </c>
      <c r="I2849" t="s">
        <v>62</v>
      </c>
      <c r="J2849" t="s">
        <v>9940</v>
      </c>
    </row>
    <row r="2850" spans="1:10" ht="16" x14ac:dyDescent="0.2">
      <c r="A2850" t="s">
        <v>1849</v>
      </c>
      <c r="B2850" t="s">
        <v>9942</v>
      </c>
      <c r="C2850" t="s">
        <v>9943</v>
      </c>
      <c r="D2850">
        <v>1</v>
      </c>
      <c r="E2850" t="s">
        <v>13</v>
      </c>
      <c r="F2850" t="s">
        <v>13</v>
      </c>
      <c r="G2850" t="s">
        <v>9944</v>
      </c>
      <c r="H2850" s="3" t="s">
        <v>9945</v>
      </c>
      <c r="I2850" t="s">
        <v>62</v>
      </c>
      <c r="J2850" t="s">
        <v>1854</v>
      </c>
    </row>
    <row r="2851" spans="1:10" ht="16" x14ac:dyDescent="0.2">
      <c r="A2851" t="s">
        <v>9946</v>
      </c>
      <c r="B2851" t="s">
        <v>9947</v>
      </c>
      <c r="C2851" t="s">
        <v>9948</v>
      </c>
      <c r="D2851">
        <v>2</v>
      </c>
      <c r="E2851" t="s">
        <v>13</v>
      </c>
      <c r="F2851" t="s">
        <v>13</v>
      </c>
      <c r="G2851" t="s">
        <v>9949</v>
      </c>
      <c r="H2851" s="3" t="s">
        <v>9950</v>
      </c>
      <c r="I2851" t="s">
        <v>62</v>
      </c>
      <c r="J2851" t="s">
        <v>9951</v>
      </c>
    </row>
    <row r="2852" spans="1:10" ht="16" x14ac:dyDescent="0.2">
      <c r="A2852" t="s">
        <v>9952</v>
      </c>
      <c r="B2852" t="s">
        <v>9953</v>
      </c>
      <c r="C2852" t="s">
        <v>9954</v>
      </c>
      <c r="D2852">
        <v>2</v>
      </c>
      <c r="E2852" t="s">
        <v>13</v>
      </c>
      <c r="F2852" t="s">
        <v>13</v>
      </c>
      <c r="G2852" t="s">
        <v>9949</v>
      </c>
      <c r="H2852" s="3" t="s">
        <v>9955</v>
      </c>
      <c r="I2852" t="s">
        <v>62</v>
      </c>
      <c r="J2852" t="s">
        <v>9956</v>
      </c>
    </row>
    <row r="2853" spans="1:10" ht="16" x14ac:dyDescent="0.2">
      <c r="A2853" t="s">
        <v>9946</v>
      </c>
      <c r="B2853" t="s">
        <v>9957</v>
      </c>
      <c r="C2853" t="s">
        <v>9958</v>
      </c>
      <c r="D2853">
        <v>3</v>
      </c>
      <c r="E2853" t="s">
        <v>13</v>
      </c>
      <c r="F2853" t="s">
        <v>13</v>
      </c>
      <c r="G2853" t="s">
        <v>9949</v>
      </c>
      <c r="H2853" s="3" t="s">
        <v>9959</v>
      </c>
      <c r="I2853" t="s">
        <v>62</v>
      </c>
      <c r="J2853" t="s">
        <v>9951</v>
      </c>
    </row>
    <row r="2854" spans="1:10" ht="16" x14ac:dyDescent="0.2">
      <c r="A2854" t="s">
        <v>9960</v>
      </c>
      <c r="B2854" t="s">
        <v>9961</v>
      </c>
      <c r="C2854" t="s">
        <v>9962</v>
      </c>
      <c r="D2854">
        <v>1</v>
      </c>
      <c r="E2854" t="s">
        <v>13</v>
      </c>
      <c r="F2854" t="s">
        <v>13</v>
      </c>
      <c r="G2854" t="s">
        <v>9949</v>
      </c>
      <c r="H2854" s="3" t="s">
        <v>9955</v>
      </c>
      <c r="I2854" t="s">
        <v>62</v>
      </c>
      <c r="J2854" t="s">
        <v>9963</v>
      </c>
    </row>
    <row r="2855" spans="1:10" ht="16" x14ac:dyDescent="0.2">
      <c r="A2855" t="s">
        <v>9964</v>
      </c>
      <c r="B2855" t="s">
        <v>9957</v>
      </c>
      <c r="C2855" t="s">
        <v>9958</v>
      </c>
      <c r="D2855">
        <v>5</v>
      </c>
      <c r="E2855" t="s">
        <v>13</v>
      </c>
      <c r="F2855" t="s">
        <v>13</v>
      </c>
      <c r="G2855" t="s">
        <v>9949</v>
      </c>
      <c r="H2855" s="3" t="s">
        <v>9955</v>
      </c>
      <c r="I2855" t="s">
        <v>62</v>
      </c>
      <c r="J2855" t="s">
        <v>9965</v>
      </c>
    </row>
    <row r="2856" spans="1:10" ht="16" x14ac:dyDescent="0.2">
      <c r="A2856" t="s">
        <v>9966</v>
      </c>
      <c r="B2856" t="s">
        <v>9967</v>
      </c>
      <c r="C2856" t="s">
        <v>9954</v>
      </c>
      <c r="D2856">
        <v>1</v>
      </c>
      <c r="E2856" t="s">
        <v>13</v>
      </c>
      <c r="F2856" t="s">
        <v>13</v>
      </c>
      <c r="G2856" t="s">
        <v>9949</v>
      </c>
      <c r="H2856" s="3" t="s">
        <v>9968</v>
      </c>
      <c r="I2856" t="s">
        <v>62</v>
      </c>
      <c r="J2856" t="s">
        <v>9969</v>
      </c>
    </row>
    <row r="2857" spans="1:10" ht="16" x14ac:dyDescent="0.2">
      <c r="A2857" t="s">
        <v>9970</v>
      </c>
      <c r="B2857" t="s">
        <v>9971</v>
      </c>
      <c r="C2857" t="s">
        <v>9972</v>
      </c>
      <c r="D2857">
        <v>1</v>
      </c>
      <c r="E2857" t="s">
        <v>13</v>
      </c>
      <c r="F2857" t="s">
        <v>13</v>
      </c>
      <c r="G2857" t="s">
        <v>9949</v>
      </c>
      <c r="H2857" s="3" t="s">
        <v>9955</v>
      </c>
      <c r="I2857" t="s">
        <v>62</v>
      </c>
      <c r="J2857" t="s">
        <v>9973</v>
      </c>
    </row>
    <row r="2858" spans="1:10" ht="16" x14ac:dyDescent="0.2">
      <c r="A2858" t="s">
        <v>9970</v>
      </c>
      <c r="B2858" t="s">
        <v>9974</v>
      </c>
      <c r="C2858" t="s">
        <v>9975</v>
      </c>
      <c r="D2858">
        <v>7</v>
      </c>
      <c r="E2858" t="s">
        <v>13</v>
      </c>
      <c r="F2858" t="s">
        <v>13</v>
      </c>
      <c r="G2858" t="s">
        <v>9949</v>
      </c>
      <c r="H2858" s="3" t="s">
        <v>9955</v>
      </c>
      <c r="I2858" t="s">
        <v>62</v>
      </c>
      <c r="J2858" t="s">
        <v>9973</v>
      </c>
    </row>
    <row r="2859" spans="1:10" ht="16" x14ac:dyDescent="0.2">
      <c r="A2859" t="s">
        <v>9976</v>
      </c>
      <c r="B2859" t="s">
        <v>9971</v>
      </c>
      <c r="C2859" t="s">
        <v>9972</v>
      </c>
      <c r="D2859">
        <v>3</v>
      </c>
      <c r="E2859" t="s">
        <v>13</v>
      </c>
      <c r="F2859" t="s">
        <v>13</v>
      </c>
      <c r="G2859" t="s">
        <v>9949</v>
      </c>
      <c r="H2859" s="3" t="s">
        <v>9955</v>
      </c>
      <c r="I2859" t="s">
        <v>62</v>
      </c>
      <c r="J2859" t="s">
        <v>9977</v>
      </c>
    </row>
    <row r="2860" spans="1:10" ht="16" x14ac:dyDescent="0.2">
      <c r="A2860" t="s">
        <v>9964</v>
      </c>
      <c r="B2860" t="s">
        <v>9978</v>
      </c>
      <c r="C2860" t="s">
        <v>9979</v>
      </c>
      <c r="D2860">
        <v>4</v>
      </c>
      <c r="E2860" t="s">
        <v>13</v>
      </c>
      <c r="F2860" t="s">
        <v>13</v>
      </c>
      <c r="G2860" t="s">
        <v>9949</v>
      </c>
      <c r="H2860" s="3" t="s">
        <v>9955</v>
      </c>
      <c r="I2860" t="s">
        <v>62</v>
      </c>
      <c r="J2860" t="s">
        <v>9965</v>
      </c>
    </row>
    <row r="2861" spans="1:10" ht="16" x14ac:dyDescent="0.2">
      <c r="A2861" t="s">
        <v>9952</v>
      </c>
      <c r="B2861" t="s">
        <v>9947</v>
      </c>
      <c r="C2861" t="s">
        <v>9948</v>
      </c>
      <c r="D2861">
        <v>1</v>
      </c>
      <c r="E2861" t="s">
        <v>13</v>
      </c>
      <c r="F2861" t="s">
        <v>13</v>
      </c>
      <c r="G2861" t="s">
        <v>9949</v>
      </c>
      <c r="H2861" s="3" t="s">
        <v>9955</v>
      </c>
      <c r="I2861" t="s">
        <v>62</v>
      </c>
      <c r="J2861" t="s">
        <v>9956</v>
      </c>
    </row>
    <row r="2862" spans="1:10" ht="16" x14ac:dyDescent="0.2">
      <c r="A2862" t="s">
        <v>9952</v>
      </c>
      <c r="B2862" t="s">
        <v>9978</v>
      </c>
      <c r="C2862" t="s">
        <v>9979</v>
      </c>
      <c r="D2862">
        <v>4</v>
      </c>
      <c r="E2862" t="s">
        <v>13</v>
      </c>
      <c r="F2862" t="s">
        <v>13</v>
      </c>
      <c r="G2862" t="s">
        <v>9949</v>
      </c>
      <c r="H2862" s="3" t="s">
        <v>9955</v>
      </c>
      <c r="I2862" t="s">
        <v>62</v>
      </c>
      <c r="J2862" t="s">
        <v>9956</v>
      </c>
    </row>
    <row r="2863" spans="1:10" ht="16" x14ac:dyDescent="0.2">
      <c r="A2863" t="s">
        <v>9980</v>
      </c>
      <c r="B2863" t="s">
        <v>9967</v>
      </c>
      <c r="C2863" t="s">
        <v>9954</v>
      </c>
      <c r="D2863">
        <v>1</v>
      </c>
      <c r="E2863" t="s">
        <v>13</v>
      </c>
      <c r="F2863" t="s">
        <v>13</v>
      </c>
      <c r="G2863" t="s">
        <v>9949</v>
      </c>
      <c r="H2863" s="3" t="s">
        <v>9955</v>
      </c>
      <c r="I2863" t="s">
        <v>62</v>
      </c>
      <c r="J2863" t="s">
        <v>9981</v>
      </c>
    </row>
    <row r="2864" spans="1:10" ht="16" x14ac:dyDescent="0.2">
      <c r="A2864" t="s">
        <v>9952</v>
      </c>
      <c r="B2864" t="s">
        <v>9957</v>
      </c>
      <c r="C2864" t="s">
        <v>9958</v>
      </c>
      <c r="D2864">
        <v>5</v>
      </c>
      <c r="E2864" t="s">
        <v>13</v>
      </c>
      <c r="F2864" t="s">
        <v>13</v>
      </c>
      <c r="G2864" t="s">
        <v>9949</v>
      </c>
      <c r="H2864" s="3" t="s">
        <v>9955</v>
      </c>
      <c r="I2864" t="s">
        <v>62</v>
      </c>
      <c r="J2864" t="s">
        <v>9956</v>
      </c>
    </row>
    <row r="2865" spans="1:10" ht="16" x14ac:dyDescent="0.2">
      <c r="A2865" t="s">
        <v>9946</v>
      </c>
      <c r="B2865" t="s">
        <v>9953</v>
      </c>
      <c r="C2865" t="s">
        <v>9954</v>
      </c>
      <c r="D2865">
        <v>1</v>
      </c>
      <c r="E2865" t="s">
        <v>13</v>
      </c>
      <c r="F2865" t="s">
        <v>13</v>
      </c>
      <c r="G2865" t="s">
        <v>9949</v>
      </c>
      <c r="H2865" s="3" t="s">
        <v>9950</v>
      </c>
      <c r="I2865" t="s">
        <v>62</v>
      </c>
      <c r="J2865" t="s">
        <v>9951</v>
      </c>
    </row>
    <row r="2866" spans="1:10" ht="16" x14ac:dyDescent="0.2">
      <c r="A2866" t="s">
        <v>9964</v>
      </c>
      <c r="B2866" t="s">
        <v>9953</v>
      </c>
      <c r="C2866" t="s">
        <v>9954</v>
      </c>
      <c r="D2866">
        <v>2</v>
      </c>
      <c r="E2866" t="s">
        <v>13</v>
      </c>
      <c r="F2866" t="s">
        <v>13</v>
      </c>
      <c r="G2866" t="s">
        <v>9949</v>
      </c>
      <c r="H2866" s="3" t="s">
        <v>9955</v>
      </c>
      <c r="I2866" t="s">
        <v>62</v>
      </c>
      <c r="J2866" t="s">
        <v>9965</v>
      </c>
    </row>
    <row r="2867" spans="1:10" ht="16" x14ac:dyDescent="0.2">
      <c r="A2867" t="s">
        <v>9964</v>
      </c>
      <c r="B2867" t="s">
        <v>9947</v>
      </c>
      <c r="C2867" t="s">
        <v>9948</v>
      </c>
      <c r="D2867">
        <v>1</v>
      </c>
      <c r="E2867" t="s">
        <v>13</v>
      </c>
      <c r="F2867" t="s">
        <v>13</v>
      </c>
      <c r="G2867" t="s">
        <v>9949</v>
      </c>
      <c r="H2867" s="3" t="s">
        <v>9955</v>
      </c>
      <c r="I2867" t="s">
        <v>62</v>
      </c>
      <c r="J2867" t="s">
        <v>9965</v>
      </c>
    </row>
    <row r="2868" spans="1:10" ht="16" x14ac:dyDescent="0.2">
      <c r="A2868" t="s">
        <v>9982</v>
      </c>
      <c r="B2868" t="s">
        <v>9983</v>
      </c>
      <c r="C2868" t="s">
        <v>9984</v>
      </c>
      <c r="D2868">
        <v>2</v>
      </c>
      <c r="E2868" t="s">
        <v>637</v>
      </c>
      <c r="F2868" t="s">
        <v>13</v>
      </c>
      <c r="G2868" t="s">
        <v>9985</v>
      </c>
      <c r="H2868" s="3" t="s">
        <v>9986</v>
      </c>
      <c r="I2868" t="s">
        <v>62</v>
      </c>
      <c r="J2868" t="s">
        <v>9987</v>
      </c>
    </row>
    <row r="2869" spans="1:10" ht="16" x14ac:dyDescent="0.2">
      <c r="A2869" t="s">
        <v>9988</v>
      </c>
      <c r="B2869" t="s">
        <v>9989</v>
      </c>
      <c r="C2869" t="s">
        <v>9990</v>
      </c>
      <c r="D2869">
        <v>1</v>
      </c>
      <c r="E2869" t="s">
        <v>637</v>
      </c>
      <c r="F2869" t="s">
        <v>13</v>
      </c>
      <c r="G2869" t="s">
        <v>9985</v>
      </c>
      <c r="H2869" s="3" t="s">
        <v>9991</v>
      </c>
      <c r="I2869" t="s">
        <v>62</v>
      </c>
      <c r="J2869" t="s">
        <v>9992</v>
      </c>
    </row>
    <row r="2870" spans="1:10" ht="16" x14ac:dyDescent="0.2">
      <c r="A2870" t="s">
        <v>9993</v>
      </c>
      <c r="B2870" t="s">
        <v>5076</v>
      </c>
      <c r="C2870" t="s">
        <v>9994</v>
      </c>
      <c r="D2870">
        <v>1</v>
      </c>
      <c r="E2870" t="s">
        <v>637</v>
      </c>
      <c r="F2870" t="s">
        <v>13</v>
      </c>
      <c r="G2870" t="s">
        <v>9985</v>
      </c>
      <c r="H2870" s="3" t="s">
        <v>9995</v>
      </c>
      <c r="I2870" t="s">
        <v>62</v>
      </c>
      <c r="J2870" t="s">
        <v>9996</v>
      </c>
    </row>
    <row r="2871" spans="1:10" ht="16" x14ac:dyDescent="0.2">
      <c r="A2871" t="s">
        <v>9997</v>
      </c>
      <c r="B2871" t="s">
        <v>9998</v>
      </c>
      <c r="C2871" t="s">
        <v>9999</v>
      </c>
      <c r="D2871">
        <v>2</v>
      </c>
      <c r="E2871" t="s">
        <v>637</v>
      </c>
      <c r="F2871" t="s">
        <v>13</v>
      </c>
      <c r="G2871" t="s">
        <v>9985</v>
      </c>
      <c r="H2871" s="3" t="s">
        <v>10000</v>
      </c>
      <c r="I2871" t="s">
        <v>62</v>
      </c>
      <c r="J2871" t="s">
        <v>10001</v>
      </c>
    </row>
    <row r="2872" spans="1:10" ht="16" x14ac:dyDescent="0.2">
      <c r="A2872" t="s">
        <v>10002</v>
      </c>
      <c r="B2872" t="s">
        <v>10003</v>
      </c>
      <c r="C2872" t="s">
        <v>10004</v>
      </c>
      <c r="D2872">
        <v>1</v>
      </c>
      <c r="E2872" t="s">
        <v>637</v>
      </c>
      <c r="F2872" t="s">
        <v>13</v>
      </c>
      <c r="G2872" t="s">
        <v>9985</v>
      </c>
      <c r="H2872" s="3" t="s">
        <v>10005</v>
      </c>
      <c r="I2872" t="s">
        <v>62</v>
      </c>
      <c r="J2872" t="s">
        <v>10006</v>
      </c>
    </row>
    <row r="2873" spans="1:10" ht="16" x14ac:dyDescent="0.2">
      <c r="A2873" t="s">
        <v>9993</v>
      </c>
      <c r="B2873" t="s">
        <v>10007</v>
      </c>
      <c r="C2873" t="s">
        <v>10008</v>
      </c>
      <c r="D2873">
        <v>2</v>
      </c>
      <c r="E2873" t="s">
        <v>637</v>
      </c>
      <c r="F2873" t="s">
        <v>13</v>
      </c>
      <c r="G2873" t="s">
        <v>9985</v>
      </c>
      <c r="H2873" s="3" t="s">
        <v>9995</v>
      </c>
      <c r="I2873" t="s">
        <v>62</v>
      </c>
      <c r="J2873" t="s">
        <v>9996</v>
      </c>
    </row>
    <row r="2874" spans="1:10" ht="16" x14ac:dyDescent="0.2">
      <c r="A2874" t="s">
        <v>9993</v>
      </c>
      <c r="B2874" t="s">
        <v>10009</v>
      </c>
      <c r="C2874" t="s">
        <v>10010</v>
      </c>
      <c r="D2874">
        <v>6</v>
      </c>
      <c r="E2874" t="s">
        <v>637</v>
      </c>
      <c r="F2874" t="s">
        <v>13</v>
      </c>
      <c r="G2874" t="s">
        <v>9985</v>
      </c>
      <c r="H2874" s="3" t="s">
        <v>10011</v>
      </c>
      <c r="I2874" t="s">
        <v>62</v>
      </c>
      <c r="J2874" t="s">
        <v>9996</v>
      </c>
    </row>
    <row r="2875" spans="1:10" ht="16" x14ac:dyDescent="0.2">
      <c r="A2875" t="s">
        <v>9993</v>
      </c>
      <c r="B2875" t="s">
        <v>10012</v>
      </c>
      <c r="C2875" t="s">
        <v>10013</v>
      </c>
      <c r="D2875">
        <v>4</v>
      </c>
      <c r="E2875" t="s">
        <v>637</v>
      </c>
      <c r="F2875" t="s">
        <v>13</v>
      </c>
      <c r="G2875" t="s">
        <v>9985</v>
      </c>
      <c r="H2875" s="3" t="s">
        <v>9995</v>
      </c>
      <c r="I2875" t="s">
        <v>62</v>
      </c>
      <c r="J2875" t="s">
        <v>9996</v>
      </c>
    </row>
    <row r="2876" spans="1:10" ht="16" x14ac:dyDescent="0.2">
      <c r="A2876" t="s">
        <v>9988</v>
      </c>
      <c r="B2876" t="s">
        <v>10014</v>
      </c>
      <c r="C2876" t="s">
        <v>10015</v>
      </c>
      <c r="D2876">
        <v>2</v>
      </c>
      <c r="E2876" t="s">
        <v>637</v>
      </c>
      <c r="F2876" t="s">
        <v>13</v>
      </c>
      <c r="G2876" t="s">
        <v>9985</v>
      </c>
      <c r="H2876" s="3" t="s">
        <v>9991</v>
      </c>
      <c r="I2876" t="s">
        <v>62</v>
      </c>
      <c r="J2876" t="s">
        <v>9992</v>
      </c>
    </row>
    <row r="2877" spans="1:10" ht="16" x14ac:dyDescent="0.2">
      <c r="A2877" t="s">
        <v>9993</v>
      </c>
      <c r="B2877" t="s">
        <v>10016</v>
      </c>
      <c r="C2877" t="s">
        <v>10017</v>
      </c>
      <c r="D2877">
        <v>5</v>
      </c>
      <c r="E2877" t="s">
        <v>637</v>
      </c>
      <c r="F2877" t="s">
        <v>13</v>
      </c>
      <c r="G2877" t="s">
        <v>9985</v>
      </c>
      <c r="H2877" s="3" t="s">
        <v>10018</v>
      </c>
      <c r="I2877" t="s">
        <v>62</v>
      </c>
      <c r="J2877" t="s">
        <v>9996</v>
      </c>
    </row>
    <row r="2878" spans="1:10" ht="16" x14ac:dyDescent="0.2">
      <c r="A2878" t="s">
        <v>9997</v>
      </c>
      <c r="B2878" t="s">
        <v>10019</v>
      </c>
      <c r="C2878" t="s">
        <v>10020</v>
      </c>
      <c r="D2878">
        <v>1</v>
      </c>
      <c r="E2878" t="s">
        <v>637</v>
      </c>
      <c r="F2878" t="s">
        <v>13</v>
      </c>
      <c r="G2878" t="s">
        <v>9985</v>
      </c>
      <c r="H2878" s="3" t="s">
        <v>10021</v>
      </c>
      <c r="I2878" t="s">
        <v>62</v>
      </c>
      <c r="J2878" t="s">
        <v>10001</v>
      </c>
    </row>
    <row r="2879" spans="1:10" ht="16" x14ac:dyDescent="0.2">
      <c r="A2879" t="s">
        <v>9993</v>
      </c>
      <c r="B2879" t="s">
        <v>10022</v>
      </c>
      <c r="C2879" t="s">
        <v>10023</v>
      </c>
      <c r="D2879">
        <v>3</v>
      </c>
      <c r="E2879" t="s">
        <v>637</v>
      </c>
      <c r="F2879" t="s">
        <v>13</v>
      </c>
      <c r="G2879" t="s">
        <v>9985</v>
      </c>
      <c r="H2879" s="3" t="s">
        <v>9995</v>
      </c>
      <c r="I2879" t="s">
        <v>62</v>
      </c>
      <c r="J2879" t="s">
        <v>9996</v>
      </c>
    </row>
    <row r="2880" spans="1:10" ht="16" x14ac:dyDescent="0.2">
      <c r="A2880" t="s">
        <v>9993</v>
      </c>
      <c r="B2880" t="s">
        <v>10024</v>
      </c>
      <c r="C2880" t="s">
        <v>10025</v>
      </c>
      <c r="D2880">
        <v>7</v>
      </c>
      <c r="E2880" t="s">
        <v>637</v>
      </c>
      <c r="F2880" t="s">
        <v>13</v>
      </c>
      <c r="G2880" t="s">
        <v>9985</v>
      </c>
      <c r="H2880" s="3" t="s">
        <v>10026</v>
      </c>
      <c r="I2880" t="s">
        <v>62</v>
      </c>
      <c r="J2880" t="s">
        <v>9996</v>
      </c>
    </row>
    <row r="2881" spans="1:10" ht="16" x14ac:dyDescent="0.2">
      <c r="A2881" t="s">
        <v>10027</v>
      </c>
      <c r="B2881" t="s">
        <v>10028</v>
      </c>
      <c r="C2881" t="s">
        <v>10029</v>
      </c>
      <c r="D2881">
        <v>6</v>
      </c>
      <c r="E2881" t="s">
        <v>13</v>
      </c>
      <c r="F2881" t="s">
        <v>13</v>
      </c>
      <c r="G2881" t="s">
        <v>10030</v>
      </c>
      <c r="H2881" s="3" t="s">
        <v>10031</v>
      </c>
      <c r="I2881" t="s">
        <v>62</v>
      </c>
      <c r="J2881" t="s">
        <v>10032</v>
      </c>
    </row>
    <row r="2882" spans="1:10" ht="16" x14ac:dyDescent="0.2">
      <c r="A2882" t="s">
        <v>4729</v>
      </c>
      <c r="B2882" t="s">
        <v>10033</v>
      </c>
      <c r="C2882" t="s">
        <v>10034</v>
      </c>
      <c r="D2882">
        <v>4</v>
      </c>
      <c r="E2882" t="s">
        <v>1280</v>
      </c>
      <c r="F2882" t="s">
        <v>13</v>
      </c>
      <c r="G2882" t="s">
        <v>10035</v>
      </c>
      <c r="H2882" s="3" t="s">
        <v>10036</v>
      </c>
      <c r="I2882" t="s">
        <v>62</v>
      </c>
      <c r="J2882" t="s">
        <v>4733</v>
      </c>
    </row>
    <row r="2883" spans="1:10" ht="16" x14ac:dyDescent="0.2">
      <c r="A2883" t="s">
        <v>10037</v>
      </c>
      <c r="B2883" t="s">
        <v>10038</v>
      </c>
      <c r="C2883" t="s">
        <v>10039</v>
      </c>
      <c r="D2883">
        <v>3</v>
      </c>
      <c r="E2883" t="s">
        <v>1280</v>
      </c>
      <c r="F2883" t="s">
        <v>13</v>
      </c>
      <c r="G2883" t="s">
        <v>10035</v>
      </c>
      <c r="H2883" s="3" t="s">
        <v>10040</v>
      </c>
      <c r="I2883" t="s">
        <v>62</v>
      </c>
      <c r="J2883" t="s">
        <v>10041</v>
      </c>
    </row>
    <row r="2884" spans="1:10" ht="16" x14ac:dyDescent="0.2">
      <c r="A2884" t="s">
        <v>10042</v>
      </c>
      <c r="B2884" t="s">
        <v>10043</v>
      </c>
      <c r="C2884" t="s">
        <v>10044</v>
      </c>
      <c r="D2884">
        <v>2</v>
      </c>
      <c r="E2884" t="s">
        <v>1280</v>
      </c>
      <c r="F2884" t="s">
        <v>13</v>
      </c>
      <c r="G2884" t="s">
        <v>10035</v>
      </c>
      <c r="H2884" s="3" t="s">
        <v>10045</v>
      </c>
      <c r="I2884" t="s">
        <v>62</v>
      </c>
      <c r="J2884" t="s">
        <v>10046</v>
      </c>
    </row>
    <row r="2885" spans="1:10" ht="32" x14ac:dyDescent="0.2">
      <c r="A2885" t="s">
        <v>10037</v>
      </c>
      <c r="B2885" t="s">
        <v>10047</v>
      </c>
      <c r="C2885" t="s">
        <v>10048</v>
      </c>
      <c r="D2885">
        <v>1</v>
      </c>
      <c r="E2885" t="s">
        <v>1280</v>
      </c>
      <c r="F2885" t="s">
        <v>13</v>
      </c>
      <c r="G2885" t="s">
        <v>10035</v>
      </c>
      <c r="H2885" s="3" t="s">
        <v>10049</v>
      </c>
      <c r="I2885" t="s">
        <v>62</v>
      </c>
      <c r="J2885" t="s">
        <v>10041</v>
      </c>
    </row>
    <row r="2886" spans="1:10" ht="16" x14ac:dyDescent="0.2">
      <c r="A2886" t="s">
        <v>10050</v>
      </c>
      <c r="B2886" t="s">
        <v>10051</v>
      </c>
      <c r="C2886" t="s">
        <v>10052</v>
      </c>
      <c r="D2886">
        <v>2</v>
      </c>
      <c r="E2886" t="s">
        <v>13</v>
      </c>
      <c r="F2886" t="s">
        <v>13</v>
      </c>
      <c r="G2886" t="s">
        <v>10053</v>
      </c>
      <c r="H2886" s="3" t="s">
        <v>10054</v>
      </c>
      <c r="I2886" t="s">
        <v>69</v>
      </c>
      <c r="J2886" t="s">
        <v>10055</v>
      </c>
    </row>
    <row r="2887" spans="1:10" ht="16" x14ac:dyDescent="0.2">
      <c r="A2887" t="s">
        <v>10056</v>
      </c>
      <c r="B2887" t="s">
        <v>10057</v>
      </c>
      <c r="C2887" t="s">
        <v>10058</v>
      </c>
      <c r="D2887">
        <v>1</v>
      </c>
      <c r="E2887" t="s">
        <v>13</v>
      </c>
      <c r="F2887" t="s">
        <v>13</v>
      </c>
      <c r="G2887" t="s">
        <v>10059</v>
      </c>
      <c r="H2887" s="3" t="s">
        <v>10060</v>
      </c>
      <c r="I2887" t="s">
        <v>62</v>
      </c>
      <c r="J2887" t="s">
        <v>10061</v>
      </c>
    </row>
    <row r="2888" spans="1:10" ht="16" x14ac:dyDescent="0.2">
      <c r="A2888" t="s">
        <v>10062</v>
      </c>
      <c r="B2888" t="s">
        <v>10057</v>
      </c>
      <c r="C2888" t="s">
        <v>10058</v>
      </c>
      <c r="D2888">
        <v>2</v>
      </c>
      <c r="E2888" t="s">
        <v>13</v>
      </c>
      <c r="F2888" t="s">
        <v>13</v>
      </c>
      <c r="G2888" t="s">
        <v>10059</v>
      </c>
      <c r="H2888" s="3" t="s">
        <v>10060</v>
      </c>
      <c r="I2888" t="s">
        <v>62</v>
      </c>
      <c r="J2888" t="s">
        <v>10063</v>
      </c>
    </row>
    <row r="2889" spans="1:10" ht="16" x14ac:dyDescent="0.2">
      <c r="A2889" t="s">
        <v>3365</v>
      </c>
      <c r="B2889" t="s">
        <v>10057</v>
      </c>
      <c r="C2889" t="s">
        <v>10058</v>
      </c>
      <c r="D2889">
        <v>1</v>
      </c>
      <c r="E2889" t="s">
        <v>13</v>
      </c>
      <c r="F2889" t="s">
        <v>13</v>
      </c>
      <c r="G2889" t="s">
        <v>10059</v>
      </c>
      <c r="H2889" s="3" t="s">
        <v>10060</v>
      </c>
      <c r="I2889" t="s">
        <v>62</v>
      </c>
      <c r="J2889" t="s">
        <v>3367</v>
      </c>
    </row>
    <row r="2890" spans="1:10" ht="16" x14ac:dyDescent="0.2">
      <c r="A2890" t="s">
        <v>7318</v>
      </c>
      <c r="B2890" t="s">
        <v>10057</v>
      </c>
      <c r="C2890" t="s">
        <v>10058</v>
      </c>
      <c r="D2890">
        <v>2</v>
      </c>
      <c r="E2890" t="s">
        <v>13</v>
      </c>
      <c r="F2890" t="s">
        <v>13</v>
      </c>
      <c r="G2890" t="s">
        <v>10059</v>
      </c>
      <c r="H2890" s="3" t="s">
        <v>10060</v>
      </c>
      <c r="I2890" t="s">
        <v>62</v>
      </c>
      <c r="J2890" t="s">
        <v>7324</v>
      </c>
    </row>
    <row r="2891" spans="1:10" ht="16" x14ac:dyDescent="0.2">
      <c r="A2891" t="s">
        <v>7325</v>
      </c>
      <c r="B2891" t="s">
        <v>10057</v>
      </c>
      <c r="C2891" t="s">
        <v>10058</v>
      </c>
      <c r="D2891">
        <v>2</v>
      </c>
      <c r="E2891" t="s">
        <v>13</v>
      </c>
      <c r="F2891" t="s">
        <v>13</v>
      </c>
      <c r="G2891" t="s">
        <v>10059</v>
      </c>
      <c r="H2891" s="3" t="s">
        <v>10064</v>
      </c>
      <c r="I2891" t="s">
        <v>62</v>
      </c>
      <c r="J2891" t="s">
        <v>7327</v>
      </c>
    </row>
    <row r="2892" spans="1:10" ht="16" x14ac:dyDescent="0.2">
      <c r="A2892" t="s">
        <v>10065</v>
      </c>
      <c r="B2892" t="s">
        <v>10057</v>
      </c>
      <c r="C2892" t="s">
        <v>10058</v>
      </c>
      <c r="D2892">
        <v>1</v>
      </c>
      <c r="E2892" t="s">
        <v>13</v>
      </c>
      <c r="F2892" t="s">
        <v>13</v>
      </c>
      <c r="G2892" t="s">
        <v>10059</v>
      </c>
      <c r="H2892" s="3" t="s">
        <v>10060</v>
      </c>
      <c r="I2892" t="s">
        <v>62</v>
      </c>
      <c r="J2892" t="s">
        <v>10066</v>
      </c>
    </row>
    <row r="2893" spans="1:10" ht="16" x14ac:dyDescent="0.2">
      <c r="A2893" t="s">
        <v>10067</v>
      </c>
      <c r="B2893" t="s">
        <v>10057</v>
      </c>
      <c r="C2893" t="s">
        <v>10058</v>
      </c>
      <c r="D2893">
        <v>1</v>
      </c>
      <c r="E2893" t="s">
        <v>13</v>
      </c>
      <c r="F2893" t="s">
        <v>13</v>
      </c>
      <c r="G2893" t="s">
        <v>10059</v>
      </c>
      <c r="H2893" s="3" t="s">
        <v>10060</v>
      </c>
      <c r="I2893" t="s">
        <v>62</v>
      </c>
      <c r="J2893" t="s">
        <v>10068</v>
      </c>
    </row>
    <row r="2894" spans="1:10" ht="16" x14ac:dyDescent="0.2">
      <c r="A2894" t="s">
        <v>10069</v>
      </c>
      <c r="B2894" t="s">
        <v>10057</v>
      </c>
      <c r="C2894" t="s">
        <v>10058</v>
      </c>
      <c r="D2894">
        <v>1</v>
      </c>
      <c r="E2894" t="s">
        <v>13</v>
      </c>
      <c r="F2894" t="s">
        <v>13</v>
      </c>
      <c r="G2894" t="s">
        <v>10059</v>
      </c>
      <c r="H2894" s="3" t="s">
        <v>10060</v>
      </c>
      <c r="I2894" t="s">
        <v>62</v>
      </c>
      <c r="J2894" t="s">
        <v>10070</v>
      </c>
    </row>
    <row r="2895" spans="1:10" ht="16" x14ac:dyDescent="0.2">
      <c r="A2895" t="s">
        <v>10071</v>
      </c>
      <c r="B2895" t="s">
        <v>10072</v>
      </c>
      <c r="C2895" t="s">
        <v>10073</v>
      </c>
      <c r="D2895">
        <v>4</v>
      </c>
      <c r="E2895" t="s">
        <v>13</v>
      </c>
      <c r="F2895" t="s">
        <v>13</v>
      </c>
      <c r="G2895" t="s">
        <v>10074</v>
      </c>
      <c r="H2895" s="3" t="s">
        <v>10075</v>
      </c>
      <c r="I2895" t="s">
        <v>1489</v>
      </c>
      <c r="J2895" t="s">
        <v>10076</v>
      </c>
    </row>
    <row r="2896" spans="1:10" ht="16" x14ac:dyDescent="0.2">
      <c r="A2896" t="s">
        <v>4491</v>
      </c>
      <c r="B2896" t="s">
        <v>4770</v>
      </c>
      <c r="C2896" t="s">
        <v>10077</v>
      </c>
      <c r="D2896">
        <v>1</v>
      </c>
      <c r="E2896" t="s">
        <v>13</v>
      </c>
      <c r="F2896" t="s">
        <v>13</v>
      </c>
      <c r="G2896" t="s">
        <v>10078</v>
      </c>
      <c r="H2896" s="3" t="s">
        <v>10079</v>
      </c>
      <c r="I2896" t="s">
        <v>62</v>
      </c>
      <c r="J2896" t="s">
        <v>4492</v>
      </c>
    </row>
    <row r="2897" spans="1:10" ht="16" x14ac:dyDescent="0.2">
      <c r="A2897" t="s">
        <v>10080</v>
      </c>
      <c r="B2897" t="s">
        <v>10081</v>
      </c>
      <c r="C2897" t="s">
        <v>10082</v>
      </c>
      <c r="D2897">
        <v>1</v>
      </c>
      <c r="E2897" t="s">
        <v>13</v>
      </c>
      <c r="F2897" t="s">
        <v>13</v>
      </c>
      <c r="G2897" t="s">
        <v>10083</v>
      </c>
      <c r="H2897" s="3" t="s">
        <v>10084</v>
      </c>
      <c r="I2897" t="s">
        <v>4915</v>
      </c>
      <c r="J2897" t="s">
        <v>10085</v>
      </c>
    </row>
    <row r="2898" spans="1:10" ht="16" x14ac:dyDescent="0.2">
      <c r="A2898" t="s">
        <v>10086</v>
      </c>
      <c r="B2898" t="s">
        <v>10087</v>
      </c>
      <c r="C2898" t="s">
        <v>10088</v>
      </c>
      <c r="D2898">
        <v>2</v>
      </c>
      <c r="E2898" t="s">
        <v>13</v>
      </c>
      <c r="F2898" t="s">
        <v>13</v>
      </c>
      <c r="G2898" t="s">
        <v>10089</v>
      </c>
      <c r="H2898" s="3" t="s">
        <v>10090</v>
      </c>
      <c r="I2898" t="s">
        <v>3711</v>
      </c>
      <c r="J2898" t="s">
        <v>10091</v>
      </c>
    </row>
    <row r="2899" spans="1:10" ht="16" x14ac:dyDescent="0.2">
      <c r="A2899" t="s">
        <v>10092</v>
      </c>
      <c r="B2899" t="s">
        <v>10087</v>
      </c>
      <c r="C2899" t="s">
        <v>10088</v>
      </c>
      <c r="D2899">
        <v>2</v>
      </c>
      <c r="E2899" t="s">
        <v>13</v>
      </c>
      <c r="F2899" t="s">
        <v>13</v>
      </c>
      <c r="G2899" t="s">
        <v>10089</v>
      </c>
      <c r="H2899" s="3" t="s">
        <v>10093</v>
      </c>
      <c r="I2899" t="s">
        <v>3711</v>
      </c>
      <c r="J2899" t="s">
        <v>10094</v>
      </c>
    </row>
    <row r="2900" spans="1:10" ht="16" x14ac:dyDescent="0.2">
      <c r="A2900" t="s">
        <v>10095</v>
      </c>
      <c r="B2900" t="s">
        <v>10096</v>
      </c>
      <c r="C2900" t="s">
        <v>10097</v>
      </c>
      <c r="D2900">
        <v>4</v>
      </c>
      <c r="E2900" t="s">
        <v>13</v>
      </c>
      <c r="F2900" t="s">
        <v>13</v>
      </c>
      <c r="G2900" t="s">
        <v>10098</v>
      </c>
      <c r="H2900" s="3" t="s">
        <v>10099</v>
      </c>
      <c r="I2900" t="s">
        <v>4915</v>
      </c>
      <c r="J2900" t="s">
        <v>10100</v>
      </c>
    </row>
    <row r="2901" spans="1:10" ht="16" x14ac:dyDescent="0.2">
      <c r="A2901" t="s">
        <v>10101</v>
      </c>
      <c r="B2901" t="s">
        <v>10102</v>
      </c>
      <c r="C2901" t="s">
        <v>10103</v>
      </c>
      <c r="D2901">
        <v>6</v>
      </c>
      <c r="E2901" t="s">
        <v>13</v>
      </c>
      <c r="F2901" t="s">
        <v>13</v>
      </c>
      <c r="G2901" t="s">
        <v>10104</v>
      </c>
      <c r="H2901" s="3" t="s">
        <v>10105</v>
      </c>
      <c r="I2901" t="s">
        <v>62</v>
      </c>
      <c r="J2901" t="s">
        <v>10106</v>
      </c>
    </row>
    <row r="2902" spans="1:10" ht="16" x14ac:dyDescent="0.2">
      <c r="A2902" t="s">
        <v>10107</v>
      </c>
      <c r="B2902" t="s">
        <v>10108</v>
      </c>
      <c r="C2902" t="s">
        <v>10109</v>
      </c>
      <c r="D2902">
        <v>2</v>
      </c>
      <c r="E2902" t="s">
        <v>13</v>
      </c>
      <c r="F2902" t="s">
        <v>13</v>
      </c>
      <c r="G2902" t="s">
        <v>10110</v>
      </c>
      <c r="H2902" s="3" t="s">
        <v>10111</v>
      </c>
      <c r="I2902" t="s">
        <v>62</v>
      </c>
      <c r="J2902" t="s">
        <v>10112</v>
      </c>
    </row>
    <row r="2903" spans="1:10" ht="32" x14ac:dyDescent="0.2">
      <c r="A2903" t="s">
        <v>10113</v>
      </c>
      <c r="B2903" t="s">
        <v>10114</v>
      </c>
      <c r="C2903" t="s">
        <v>10115</v>
      </c>
      <c r="D2903">
        <v>2</v>
      </c>
      <c r="E2903" t="s">
        <v>13</v>
      </c>
      <c r="F2903" t="s">
        <v>13</v>
      </c>
      <c r="G2903" t="s">
        <v>10116</v>
      </c>
      <c r="H2903" s="3" t="s">
        <v>10117</v>
      </c>
      <c r="I2903" t="s">
        <v>404</v>
      </c>
      <c r="J2903" t="s">
        <v>10118</v>
      </c>
    </row>
    <row r="2904" spans="1:10" ht="16" x14ac:dyDescent="0.2">
      <c r="A2904" t="s">
        <v>10119</v>
      </c>
      <c r="B2904" t="s">
        <v>10120</v>
      </c>
      <c r="C2904" t="s">
        <v>10121</v>
      </c>
      <c r="D2904">
        <v>2</v>
      </c>
      <c r="E2904" t="s">
        <v>13</v>
      </c>
      <c r="F2904" t="s">
        <v>13</v>
      </c>
      <c r="G2904" t="s">
        <v>10122</v>
      </c>
      <c r="H2904" s="3" t="s">
        <v>10123</v>
      </c>
      <c r="I2904" t="s">
        <v>62</v>
      </c>
      <c r="J2904" t="s">
        <v>10124</v>
      </c>
    </row>
    <row r="2905" spans="1:10" ht="16" x14ac:dyDescent="0.2">
      <c r="A2905" t="s">
        <v>10125</v>
      </c>
      <c r="B2905" t="s">
        <v>10120</v>
      </c>
      <c r="C2905" t="s">
        <v>10121</v>
      </c>
      <c r="D2905">
        <v>1</v>
      </c>
      <c r="E2905" t="s">
        <v>13</v>
      </c>
      <c r="F2905" t="s">
        <v>13</v>
      </c>
      <c r="G2905" t="s">
        <v>10122</v>
      </c>
      <c r="H2905" s="3" t="s">
        <v>10123</v>
      </c>
      <c r="I2905" t="s">
        <v>62</v>
      </c>
      <c r="J2905" t="s">
        <v>10126</v>
      </c>
    </row>
    <row r="2906" spans="1:10" ht="16" x14ac:dyDescent="0.2">
      <c r="A2906" t="s">
        <v>10127</v>
      </c>
      <c r="B2906" t="s">
        <v>10120</v>
      </c>
      <c r="C2906" t="s">
        <v>10121</v>
      </c>
      <c r="D2906">
        <v>2</v>
      </c>
      <c r="E2906" t="s">
        <v>13</v>
      </c>
      <c r="F2906" t="s">
        <v>13</v>
      </c>
      <c r="G2906" t="s">
        <v>10122</v>
      </c>
      <c r="H2906" s="3" t="s">
        <v>10123</v>
      </c>
      <c r="I2906" t="s">
        <v>62</v>
      </c>
      <c r="J2906" t="s">
        <v>10128</v>
      </c>
    </row>
    <row r="2907" spans="1:10" ht="16" x14ac:dyDescent="0.2">
      <c r="A2907" t="s">
        <v>10119</v>
      </c>
      <c r="B2907" t="s">
        <v>10129</v>
      </c>
      <c r="C2907" t="s">
        <v>10130</v>
      </c>
      <c r="D2907">
        <v>1</v>
      </c>
      <c r="E2907" t="s">
        <v>13</v>
      </c>
      <c r="F2907" t="s">
        <v>13</v>
      </c>
      <c r="G2907" t="s">
        <v>10122</v>
      </c>
      <c r="H2907" s="3" t="s">
        <v>10123</v>
      </c>
      <c r="I2907" t="s">
        <v>62</v>
      </c>
      <c r="J2907" t="s">
        <v>10124</v>
      </c>
    </row>
    <row r="2908" spans="1:10" ht="16" x14ac:dyDescent="0.2">
      <c r="A2908" t="s">
        <v>10131</v>
      </c>
      <c r="B2908" t="s">
        <v>10132</v>
      </c>
      <c r="C2908" t="s">
        <v>10133</v>
      </c>
      <c r="D2908">
        <v>4</v>
      </c>
      <c r="E2908" t="s">
        <v>13</v>
      </c>
      <c r="F2908" t="s">
        <v>13</v>
      </c>
      <c r="G2908" t="s">
        <v>10122</v>
      </c>
      <c r="H2908" s="3" t="s">
        <v>10123</v>
      </c>
      <c r="I2908" t="s">
        <v>62</v>
      </c>
      <c r="J2908" t="s">
        <v>10134</v>
      </c>
    </row>
    <row r="2909" spans="1:10" ht="16" x14ac:dyDescent="0.2">
      <c r="A2909" t="s">
        <v>10131</v>
      </c>
      <c r="B2909" t="s">
        <v>10135</v>
      </c>
      <c r="C2909" t="s">
        <v>10136</v>
      </c>
      <c r="D2909">
        <v>1</v>
      </c>
      <c r="E2909" t="s">
        <v>13</v>
      </c>
      <c r="F2909" t="s">
        <v>13</v>
      </c>
      <c r="G2909" t="s">
        <v>10122</v>
      </c>
      <c r="H2909" s="3" t="s">
        <v>10123</v>
      </c>
      <c r="I2909" t="s">
        <v>62</v>
      </c>
      <c r="J2909" t="s">
        <v>10134</v>
      </c>
    </row>
    <row r="2910" spans="1:10" ht="16" x14ac:dyDescent="0.2">
      <c r="A2910" t="s">
        <v>10137</v>
      </c>
      <c r="B2910" t="s">
        <v>10120</v>
      </c>
      <c r="C2910" t="s">
        <v>10121</v>
      </c>
      <c r="D2910">
        <v>5</v>
      </c>
      <c r="E2910" t="s">
        <v>13</v>
      </c>
      <c r="F2910" t="s">
        <v>13</v>
      </c>
      <c r="G2910" t="s">
        <v>10122</v>
      </c>
      <c r="H2910" s="3" t="s">
        <v>10123</v>
      </c>
      <c r="I2910" t="s">
        <v>62</v>
      </c>
      <c r="J2910" t="s">
        <v>10138</v>
      </c>
    </row>
    <row r="2911" spans="1:10" ht="16" x14ac:dyDescent="0.2">
      <c r="A2911" t="s">
        <v>10131</v>
      </c>
      <c r="B2911" t="s">
        <v>10120</v>
      </c>
      <c r="C2911" t="s">
        <v>10121</v>
      </c>
      <c r="D2911">
        <v>3</v>
      </c>
      <c r="E2911" t="s">
        <v>13</v>
      </c>
      <c r="F2911" t="s">
        <v>13</v>
      </c>
      <c r="G2911" t="s">
        <v>10122</v>
      </c>
      <c r="H2911" s="3" t="s">
        <v>10123</v>
      </c>
      <c r="I2911" t="s">
        <v>62</v>
      </c>
      <c r="J2911" t="s">
        <v>10134</v>
      </c>
    </row>
    <row r="2912" spans="1:10" ht="16" x14ac:dyDescent="0.2">
      <c r="A2912" t="s">
        <v>10137</v>
      </c>
      <c r="B2912" t="s">
        <v>10129</v>
      </c>
      <c r="C2912" t="s">
        <v>10130</v>
      </c>
      <c r="D2912">
        <v>1</v>
      </c>
      <c r="E2912" t="s">
        <v>13</v>
      </c>
      <c r="F2912" t="s">
        <v>13</v>
      </c>
      <c r="G2912" t="s">
        <v>10122</v>
      </c>
      <c r="H2912" s="3" t="s">
        <v>10123</v>
      </c>
      <c r="I2912" t="s">
        <v>62</v>
      </c>
      <c r="J2912" t="s">
        <v>10138</v>
      </c>
    </row>
    <row r="2913" spans="1:10" ht="16" x14ac:dyDescent="0.2">
      <c r="A2913" t="s">
        <v>10139</v>
      </c>
      <c r="B2913" t="s">
        <v>10140</v>
      </c>
      <c r="C2913" t="s">
        <v>10141</v>
      </c>
      <c r="D2913">
        <v>3</v>
      </c>
      <c r="E2913" t="s">
        <v>13</v>
      </c>
      <c r="F2913" t="s">
        <v>13</v>
      </c>
      <c r="G2913" t="s">
        <v>10142</v>
      </c>
      <c r="H2913" s="3" t="s">
        <v>10143</v>
      </c>
      <c r="I2913" t="s">
        <v>62</v>
      </c>
      <c r="J2913" t="s">
        <v>10144</v>
      </c>
    </row>
    <row r="2914" spans="1:10" ht="16" x14ac:dyDescent="0.2">
      <c r="A2914" t="s">
        <v>10145</v>
      </c>
      <c r="B2914" t="s">
        <v>10146</v>
      </c>
      <c r="C2914" t="s">
        <v>10147</v>
      </c>
      <c r="D2914">
        <v>3</v>
      </c>
      <c r="E2914" t="s">
        <v>13</v>
      </c>
      <c r="F2914" t="s">
        <v>13</v>
      </c>
      <c r="G2914" t="s">
        <v>10142</v>
      </c>
      <c r="H2914" s="3" t="s">
        <v>10148</v>
      </c>
      <c r="I2914" t="s">
        <v>62</v>
      </c>
      <c r="J2914" t="s">
        <v>10149</v>
      </c>
    </row>
    <row r="2915" spans="1:10" ht="16" x14ac:dyDescent="0.2">
      <c r="A2915" t="s">
        <v>10150</v>
      </c>
      <c r="B2915" t="s">
        <v>10146</v>
      </c>
      <c r="C2915" t="s">
        <v>10147</v>
      </c>
      <c r="D2915">
        <v>2</v>
      </c>
      <c r="E2915" t="s">
        <v>13</v>
      </c>
      <c r="F2915" t="s">
        <v>13</v>
      </c>
      <c r="G2915" t="s">
        <v>10142</v>
      </c>
      <c r="H2915" s="3" t="s">
        <v>10148</v>
      </c>
      <c r="I2915" t="s">
        <v>62</v>
      </c>
      <c r="J2915" t="s">
        <v>10151</v>
      </c>
    </row>
    <row r="2916" spans="1:10" ht="16" x14ac:dyDescent="0.2">
      <c r="A2916" t="s">
        <v>10152</v>
      </c>
      <c r="B2916" t="s">
        <v>10146</v>
      </c>
      <c r="C2916" t="s">
        <v>10147</v>
      </c>
      <c r="D2916">
        <v>3</v>
      </c>
      <c r="E2916" t="s">
        <v>13</v>
      </c>
      <c r="F2916" t="s">
        <v>13</v>
      </c>
      <c r="G2916" t="s">
        <v>10142</v>
      </c>
      <c r="H2916" s="3" t="s">
        <v>10148</v>
      </c>
      <c r="I2916" t="s">
        <v>62</v>
      </c>
      <c r="J2916" t="s">
        <v>10153</v>
      </c>
    </row>
    <row r="2917" spans="1:10" ht="16" x14ac:dyDescent="0.2">
      <c r="A2917" t="s">
        <v>10154</v>
      </c>
      <c r="B2917" t="s">
        <v>10155</v>
      </c>
      <c r="C2917" t="s">
        <v>10156</v>
      </c>
      <c r="D2917">
        <v>2</v>
      </c>
      <c r="E2917" t="s">
        <v>13</v>
      </c>
      <c r="F2917" t="s">
        <v>13</v>
      </c>
      <c r="G2917" t="s">
        <v>10142</v>
      </c>
      <c r="H2917" s="3" t="s">
        <v>10143</v>
      </c>
      <c r="I2917" t="s">
        <v>62</v>
      </c>
      <c r="J2917" t="s">
        <v>10157</v>
      </c>
    </row>
    <row r="2918" spans="1:10" ht="16" x14ac:dyDescent="0.2">
      <c r="A2918" t="s">
        <v>10154</v>
      </c>
      <c r="B2918" t="s">
        <v>10158</v>
      </c>
      <c r="C2918" t="s">
        <v>10159</v>
      </c>
      <c r="D2918">
        <v>1</v>
      </c>
      <c r="E2918" t="s">
        <v>13</v>
      </c>
      <c r="F2918" t="s">
        <v>13</v>
      </c>
      <c r="G2918" t="s">
        <v>10142</v>
      </c>
      <c r="H2918" s="3" t="s">
        <v>10143</v>
      </c>
      <c r="I2918" t="s">
        <v>62</v>
      </c>
      <c r="J2918" t="s">
        <v>10157</v>
      </c>
    </row>
    <row r="2919" spans="1:10" ht="16" x14ac:dyDescent="0.2">
      <c r="A2919" t="s">
        <v>10160</v>
      </c>
      <c r="B2919" t="s">
        <v>10161</v>
      </c>
      <c r="C2919" t="s">
        <v>10162</v>
      </c>
      <c r="D2919">
        <v>1</v>
      </c>
      <c r="E2919" t="s">
        <v>13</v>
      </c>
      <c r="F2919" t="s">
        <v>13</v>
      </c>
      <c r="G2919" t="s">
        <v>10142</v>
      </c>
      <c r="H2919" s="3" t="s">
        <v>10148</v>
      </c>
      <c r="I2919" t="s">
        <v>62</v>
      </c>
      <c r="J2919" t="s">
        <v>10163</v>
      </c>
    </row>
    <row r="2920" spans="1:10" ht="16" x14ac:dyDescent="0.2">
      <c r="A2920" t="s">
        <v>10164</v>
      </c>
      <c r="B2920" t="s">
        <v>10165</v>
      </c>
      <c r="C2920" t="s">
        <v>10166</v>
      </c>
      <c r="D2920">
        <v>3</v>
      </c>
      <c r="E2920" t="s">
        <v>13</v>
      </c>
      <c r="F2920" t="s">
        <v>13</v>
      </c>
      <c r="G2920" t="s">
        <v>10167</v>
      </c>
      <c r="H2920" s="3" t="s">
        <v>10168</v>
      </c>
      <c r="I2920" t="s">
        <v>62</v>
      </c>
      <c r="J2920" t="s">
        <v>10169</v>
      </c>
    </row>
    <row r="2921" spans="1:10" ht="16" x14ac:dyDescent="0.2">
      <c r="A2921" t="s">
        <v>10170</v>
      </c>
      <c r="B2921" t="s">
        <v>10171</v>
      </c>
      <c r="C2921" t="s">
        <v>10172</v>
      </c>
      <c r="D2921">
        <v>3</v>
      </c>
      <c r="E2921" t="s">
        <v>13</v>
      </c>
      <c r="F2921" t="s">
        <v>13</v>
      </c>
      <c r="G2921" t="s">
        <v>10173</v>
      </c>
      <c r="H2921" s="3" t="s">
        <v>10174</v>
      </c>
      <c r="I2921" t="s">
        <v>62</v>
      </c>
      <c r="J2921" t="s">
        <v>10175</v>
      </c>
    </row>
    <row r="2922" spans="1:10" ht="16" x14ac:dyDescent="0.2">
      <c r="A2922" t="s">
        <v>10176</v>
      </c>
      <c r="B2922" t="s">
        <v>10177</v>
      </c>
      <c r="C2922" t="s">
        <v>10178</v>
      </c>
      <c r="D2922">
        <v>4</v>
      </c>
      <c r="E2922" t="s">
        <v>13</v>
      </c>
      <c r="F2922" t="s">
        <v>13</v>
      </c>
      <c r="G2922" t="s">
        <v>10173</v>
      </c>
      <c r="H2922" s="3" t="s">
        <v>10179</v>
      </c>
      <c r="I2922" t="s">
        <v>126</v>
      </c>
      <c r="J2922" t="s">
        <v>10180</v>
      </c>
    </row>
    <row r="2923" spans="1:10" ht="16" x14ac:dyDescent="0.2">
      <c r="A2923" t="s">
        <v>10181</v>
      </c>
      <c r="B2923" t="s">
        <v>10182</v>
      </c>
      <c r="C2923" t="s">
        <v>10183</v>
      </c>
      <c r="D2923">
        <v>3</v>
      </c>
      <c r="E2923" t="s">
        <v>13</v>
      </c>
      <c r="F2923" t="s">
        <v>13</v>
      </c>
      <c r="G2923" t="s">
        <v>10173</v>
      </c>
      <c r="H2923" s="3" t="s">
        <v>10184</v>
      </c>
      <c r="I2923" t="s">
        <v>126</v>
      </c>
      <c r="J2923" t="s">
        <v>10185</v>
      </c>
    </row>
    <row r="2924" spans="1:10" ht="16" x14ac:dyDescent="0.2">
      <c r="A2924" t="s">
        <v>5554</v>
      </c>
      <c r="B2924" t="s">
        <v>10186</v>
      </c>
      <c r="C2924" t="s">
        <v>10187</v>
      </c>
      <c r="D2924">
        <v>3</v>
      </c>
      <c r="E2924" t="s">
        <v>13</v>
      </c>
      <c r="F2924" t="s">
        <v>13</v>
      </c>
      <c r="G2924" t="s">
        <v>10188</v>
      </c>
      <c r="H2924" s="3" t="s">
        <v>10189</v>
      </c>
      <c r="I2924" t="s">
        <v>1208</v>
      </c>
      <c r="J2924" t="s">
        <v>5556</v>
      </c>
    </row>
    <row r="2925" spans="1:10" ht="16" x14ac:dyDescent="0.2">
      <c r="A2925" t="s">
        <v>3941</v>
      </c>
      <c r="B2925" t="s">
        <v>10190</v>
      </c>
      <c r="C2925" t="s">
        <v>10191</v>
      </c>
      <c r="D2925">
        <v>4</v>
      </c>
      <c r="E2925" t="s">
        <v>13</v>
      </c>
      <c r="F2925" t="s">
        <v>13</v>
      </c>
      <c r="G2925" t="s">
        <v>10188</v>
      </c>
      <c r="H2925" s="3" t="s">
        <v>10192</v>
      </c>
      <c r="I2925" t="s">
        <v>1208</v>
      </c>
      <c r="J2925" t="s">
        <v>3945</v>
      </c>
    </row>
    <row r="2926" spans="1:10" ht="16" x14ac:dyDescent="0.2">
      <c r="A2926" t="s">
        <v>10193</v>
      </c>
      <c r="B2926" t="s">
        <v>10194</v>
      </c>
      <c r="C2926" t="s">
        <v>10195</v>
      </c>
      <c r="D2926">
        <v>3</v>
      </c>
      <c r="E2926" t="s">
        <v>13</v>
      </c>
      <c r="F2926" t="s">
        <v>13</v>
      </c>
      <c r="G2926" t="s">
        <v>10188</v>
      </c>
      <c r="H2926" s="3" t="s">
        <v>10196</v>
      </c>
      <c r="I2926" t="s">
        <v>62</v>
      </c>
      <c r="J2926" t="s">
        <v>10197</v>
      </c>
    </row>
    <row r="2927" spans="1:10" ht="16" x14ac:dyDescent="0.2">
      <c r="A2927" t="s">
        <v>10198</v>
      </c>
      <c r="B2927" t="s">
        <v>10199</v>
      </c>
      <c r="C2927" t="s">
        <v>10200</v>
      </c>
      <c r="D2927">
        <v>1</v>
      </c>
      <c r="E2927" t="s">
        <v>13</v>
      </c>
      <c r="F2927" t="s">
        <v>13</v>
      </c>
      <c r="G2927" t="s">
        <v>10188</v>
      </c>
      <c r="H2927" s="3" t="s">
        <v>10201</v>
      </c>
      <c r="I2927" t="s">
        <v>1208</v>
      </c>
      <c r="J2927" t="s">
        <v>10202</v>
      </c>
    </row>
    <row r="2928" spans="1:10" ht="16" x14ac:dyDescent="0.2">
      <c r="A2928" t="s">
        <v>10198</v>
      </c>
      <c r="B2928" t="s">
        <v>10203</v>
      </c>
      <c r="C2928" t="s">
        <v>10204</v>
      </c>
      <c r="D2928">
        <v>3</v>
      </c>
      <c r="E2928" t="s">
        <v>13</v>
      </c>
      <c r="F2928" t="s">
        <v>13</v>
      </c>
      <c r="G2928" t="s">
        <v>10188</v>
      </c>
      <c r="H2928" s="3" t="s">
        <v>10201</v>
      </c>
      <c r="I2928" t="s">
        <v>1208</v>
      </c>
      <c r="J2928" t="s">
        <v>10202</v>
      </c>
    </row>
    <row r="2929" spans="1:10" ht="16" x14ac:dyDescent="0.2">
      <c r="A2929" t="s">
        <v>5536</v>
      </c>
      <c r="B2929" t="s">
        <v>10186</v>
      </c>
      <c r="C2929" t="s">
        <v>10187</v>
      </c>
      <c r="D2929">
        <v>13</v>
      </c>
      <c r="E2929" t="s">
        <v>13</v>
      </c>
      <c r="F2929" t="s">
        <v>13</v>
      </c>
      <c r="G2929" t="s">
        <v>10188</v>
      </c>
      <c r="H2929" s="3" t="s">
        <v>10189</v>
      </c>
      <c r="I2929" t="s">
        <v>1208</v>
      </c>
      <c r="J2929" t="s">
        <v>5537</v>
      </c>
    </row>
    <row r="2930" spans="1:10" ht="16" x14ac:dyDescent="0.2">
      <c r="A2930" t="s">
        <v>10198</v>
      </c>
      <c r="B2930" t="s">
        <v>10205</v>
      </c>
      <c r="C2930" t="s">
        <v>10206</v>
      </c>
      <c r="D2930">
        <v>4</v>
      </c>
      <c r="E2930" t="s">
        <v>13</v>
      </c>
      <c r="F2930" t="s">
        <v>13</v>
      </c>
      <c r="G2930" t="s">
        <v>10188</v>
      </c>
      <c r="H2930" s="3" t="s">
        <v>10207</v>
      </c>
      <c r="I2930" t="s">
        <v>1208</v>
      </c>
      <c r="J2930" t="s">
        <v>10202</v>
      </c>
    </row>
    <row r="2931" spans="1:10" ht="16" x14ac:dyDescent="0.2">
      <c r="A2931" t="s">
        <v>10208</v>
      </c>
      <c r="B2931" t="s">
        <v>10209</v>
      </c>
      <c r="C2931" t="s">
        <v>10210</v>
      </c>
      <c r="D2931">
        <v>3</v>
      </c>
      <c r="E2931" t="s">
        <v>13</v>
      </c>
      <c r="F2931" t="s">
        <v>13</v>
      </c>
      <c r="G2931" t="s">
        <v>10188</v>
      </c>
      <c r="H2931" s="3" t="s">
        <v>10201</v>
      </c>
      <c r="I2931" t="s">
        <v>1208</v>
      </c>
      <c r="J2931" t="s">
        <v>10211</v>
      </c>
    </row>
    <row r="2932" spans="1:10" ht="16" x14ac:dyDescent="0.2">
      <c r="A2932" t="s">
        <v>10198</v>
      </c>
      <c r="B2932" t="s">
        <v>10212</v>
      </c>
      <c r="C2932" t="s">
        <v>10213</v>
      </c>
      <c r="D2932">
        <v>2</v>
      </c>
      <c r="E2932" t="s">
        <v>13</v>
      </c>
      <c r="F2932" t="s">
        <v>13</v>
      </c>
      <c r="G2932" t="s">
        <v>10188</v>
      </c>
      <c r="H2932" s="3" t="s">
        <v>10201</v>
      </c>
      <c r="I2932" t="s">
        <v>1208</v>
      </c>
      <c r="J2932" t="s">
        <v>10202</v>
      </c>
    </row>
    <row r="2933" spans="1:10" ht="16" x14ac:dyDescent="0.2">
      <c r="A2933" t="s">
        <v>10214</v>
      </c>
      <c r="B2933" t="s">
        <v>10215</v>
      </c>
      <c r="C2933" t="s">
        <v>10216</v>
      </c>
      <c r="D2933">
        <v>2</v>
      </c>
      <c r="E2933" t="s">
        <v>13</v>
      </c>
      <c r="F2933" t="s">
        <v>13</v>
      </c>
      <c r="G2933" t="s">
        <v>10217</v>
      </c>
      <c r="H2933" s="3" t="s">
        <v>10218</v>
      </c>
      <c r="I2933" t="s">
        <v>2813</v>
      </c>
      <c r="J2933" t="s">
        <v>10219</v>
      </c>
    </row>
    <row r="2934" spans="1:10" ht="16" x14ac:dyDescent="0.2">
      <c r="A2934" t="s">
        <v>10220</v>
      </c>
      <c r="B2934" t="s">
        <v>10221</v>
      </c>
      <c r="C2934" t="s">
        <v>10222</v>
      </c>
      <c r="D2934">
        <v>1</v>
      </c>
      <c r="E2934" t="s">
        <v>13</v>
      </c>
      <c r="F2934" t="s">
        <v>13</v>
      </c>
      <c r="G2934" t="s">
        <v>10217</v>
      </c>
      <c r="H2934" s="3" t="s">
        <v>10223</v>
      </c>
      <c r="I2934" t="s">
        <v>2813</v>
      </c>
      <c r="J2934" t="s">
        <v>10224</v>
      </c>
    </row>
    <row r="2935" spans="1:10" ht="16" x14ac:dyDescent="0.2">
      <c r="A2935" t="s">
        <v>10220</v>
      </c>
      <c r="B2935" t="s">
        <v>10225</v>
      </c>
      <c r="C2935" t="s">
        <v>10226</v>
      </c>
      <c r="D2935">
        <v>3</v>
      </c>
      <c r="E2935" t="s">
        <v>13</v>
      </c>
      <c r="F2935" t="s">
        <v>13</v>
      </c>
      <c r="G2935" t="s">
        <v>10217</v>
      </c>
      <c r="H2935" s="3" t="s">
        <v>10223</v>
      </c>
      <c r="I2935" t="s">
        <v>2813</v>
      </c>
      <c r="J2935" t="s">
        <v>10224</v>
      </c>
    </row>
    <row r="2936" spans="1:10" ht="16" x14ac:dyDescent="0.2">
      <c r="A2936" t="s">
        <v>10220</v>
      </c>
      <c r="B2936" t="s">
        <v>10227</v>
      </c>
      <c r="C2936" t="s">
        <v>10228</v>
      </c>
      <c r="D2936">
        <v>4</v>
      </c>
      <c r="E2936" t="s">
        <v>13</v>
      </c>
      <c r="F2936" t="s">
        <v>13</v>
      </c>
      <c r="G2936" t="s">
        <v>10217</v>
      </c>
      <c r="H2936" s="3" t="s">
        <v>10223</v>
      </c>
      <c r="I2936" t="s">
        <v>2813</v>
      </c>
      <c r="J2936" t="s">
        <v>10224</v>
      </c>
    </row>
    <row r="2937" spans="1:10" ht="16" x14ac:dyDescent="0.2">
      <c r="A2937" t="s">
        <v>10229</v>
      </c>
      <c r="B2937" t="s">
        <v>10230</v>
      </c>
      <c r="C2937" t="s">
        <v>10231</v>
      </c>
      <c r="D2937">
        <v>1</v>
      </c>
      <c r="E2937" t="s">
        <v>13</v>
      </c>
      <c r="F2937" t="s">
        <v>13</v>
      </c>
      <c r="G2937" t="s">
        <v>10232</v>
      </c>
      <c r="H2937" s="3" t="s">
        <v>10233</v>
      </c>
      <c r="I2937" t="s">
        <v>7603</v>
      </c>
      <c r="J2937" t="s">
        <v>10234</v>
      </c>
    </row>
    <row r="2938" spans="1:10" ht="16" x14ac:dyDescent="0.2">
      <c r="A2938" t="s">
        <v>10235</v>
      </c>
      <c r="B2938" t="s">
        <v>10236</v>
      </c>
      <c r="C2938" t="s">
        <v>10237</v>
      </c>
      <c r="D2938">
        <v>1</v>
      </c>
      <c r="E2938" t="s">
        <v>13</v>
      </c>
      <c r="F2938" t="s">
        <v>13</v>
      </c>
      <c r="G2938" t="s">
        <v>10232</v>
      </c>
      <c r="H2938" s="3" t="s">
        <v>10233</v>
      </c>
      <c r="I2938" t="s">
        <v>7603</v>
      </c>
      <c r="J2938" t="s">
        <v>10238</v>
      </c>
    </row>
    <row r="2939" spans="1:10" ht="16" x14ac:dyDescent="0.2">
      <c r="A2939" t="s">
        <v>10239</v>
      </c>
      <c r="B2939" t="s">
        <v>10240</v>
      </c>
      <c r="C2939" t="s">
        <v>10241</v>
      </c>
      <c r="D2939">
        <v>1</v>
      </c>
      <c r="E2939" t="s">
        <v>13</v>
      </c>
      <c r="F2939" t="s">
        <v>13</v>
      </c>
      <c r="G2939" t="s">
        <v>10232</v>
      </c>
      <c r="H2939" s="3" t="s">
        <v>10233</v>
      </c>
      <c r="I2939" t="s">
        <v>7603</v>
      </c>
      <c r="J2939" t="s">
        <v>10242</v>
      </c>
    </row>
    <row r="2940" spans="1:10" ht="16" x14ac:dyDescent="0.2">
      <c r="A2940" t="s">
        <v>10243</v>
      </c>
      <c r="B2940" t="s">
        <v>10236</v>
      </c>
      <c r="C2940" t="s">
        <v>10237</v>
      </c>
      <c r="D2940">
        <v>1</v>
      </c>
      <c r="E2940" t="s">
        <v>13</v>
      </c>
      <c r="F2940" t="s">
        <v>13</v>
      </c>
      <c r="G2940" t="s">
        <v>10232</v>
      </c>
      <c r="H2940" s="3" t="s">
        <v>10233</v>
      </c>
      <c r="I2940" t="s">
        <v>7603</v>
      </c>
      <c r="J2940" t="s">
        <v>10244</v>
      </c>
    </row>
    <row r="2941" spans="1:10" ht="16" x14ac:dyDescent="0.2">
      <c r="A2941" t="s">
        <v>10245</v>
      </c>
      <c r="B2941" t="s">
        <v>10236</v>
      </c>
      <c r="C2941" t="s">
        <v>10237</v>
      </c>
      <c r="D2941">
        <v>1</v>
      </c>
      <c r="E2941" t="s">
        <v>13</v>
      </c>
      <c r="F2941" t="s">
        <v>13</v>
      </c>
      <c r="G2941" t="s">
        <v>10232</v>
      </c>
      <c r="H2941" s="3" t="s">
        <v>10233</v>
      </c>
      <c r="I2941" t="s">
        <v>7603</v>
      </c>
      <c r="J2941" t="s">
        <v>10246</v>
      </c>
    </row>
    <row r="2942" spans="1:10" ht="16" x14ac:dyDescent="0.2">
      <c r="A2942" t="s">
        <v>10247</v>
      </c>
      <c r="B2942" t="s">
        <v>10248</v>
      </c>
      <c r="C2942" t="s">
        <v>10249</v>
      </c>
      <c r="D2942">
        <v>3</v>
      </c>
      <c r="E2942" t="s">
        <v>13</v>
      </c>
      <c r="F2942" t="s">
        <v>13</v>
      </c>
      <c r="G2942" t="s">
        <v>10250</v>
      </c>
      <c r="H2942" s="3" t="s">
        <v>10251</v>
      </c>
      <c r="I2942" t="s">
        <v>126</v>
      </c>
      <c r="J2942" t="s">
        <v>10252</v>
      </c>
    </row>
    <row r="2943" spans="1:10" ht="16" x14ac:dyDescent="0.2">
      <c r="A2943" t="s">
        <v>10253</v>
      </c>
      <c r="B2943" t="s">
        <v>10254</v>
      </c>
      <c r="C2943" t="s">
        <v>10255</v>
      </c>
      <c r="D2943">
        <v>1</v>
      </c>
      <c r="E2943" t="s">
        <v>13</v>
      </c>
      <c r="F2943" t="s">
        <v>13</v>
      </c>
      <c r="G2943" t="s">
        <v>10250</v>
      </c>
      <c r="H2943" s="3" t="s">
        <v>10251</v>
      </c>
      <c r="I2943" t="s">
        <v>126</v>
      </c>
      <c r="J2943" t="s">
        <v>10256</v>
      </c>
    </row>
    <row r="2944" spans="1:10" ht="32" x14ac:dyDescent="0.2">
      <c r="A2944" t="s">
        <v>10257</v>
      </c>
      <c r="B2944" t="s">
        <v>10258</v>
      </c>
      <c r="C2944" t="s">
        <v>10259</v>
      </c>
      <c r="D2944">
        <v>2</v>
      </c>
      <c r="E2944" t="s">
        <v>13</v>
      </c>
      <c r="F2944" t="s">
        <v>13</v>
      </c>
      <c r="G2944" t="s">
        <v>10250</v>
      </c>
      <c r="H2944" s="3" t="s">
        <v>10260</v>
      </c>
      <c r="I2944" t="s">
        <v>126</v>
      </c>
      <c r="J2944" t="s">
        <v>10261</v>
      </c>
    </row>
    <row r="2945" spans="1:10" ht="16" x14ac:dyDescent="0.2">
      <c r="A2945" t="s">
        <v>10253</v>
      </c>
      <c r="B2945" t="s">
        <v>10248</v>
      </c>
      <c r="C2945" t="s">
        <v>10249</v>
      </c>
      <c r="D2945">
        <v>2</v>
      </c>
      <c r="E2945" t="s">
        <v>13</v>
      </c>
      <c r="F2945" t="s">
        <v>13</v>
      </c>
      <c r="G2945" t="s">
        <v>10250</v>
      </c>
      <c r="H2945" s="3" t="s">
        <v>10251</v>
      </c>
      <c r="I2945" t="s">
        <v>126</v>
      </c>
      <c r="J2945" t="s">
        <v>10256</v>
      </c>
    </row>
    <row r="2946" spans="1:10" ht="16" x14ac:dyDescent="0.2">
      <c r="A2946" t="s">
        <v>10262</v>
      </c>
      <c r="B2946" t="s">
        <v>10248</v>
      </c>
      <c r="C2946" t="s">
        <v>10249</v>
      </c>
      <c r="D2946">
        <v>2</v>
      </c>
      <c r="E2946" t="s">
        <v>13</v>
      </c>
      <c r="F2946" t="s">
        <v>13</v>
      </c>
      <c r="G2946" t="s">
        <v>10250</v>
      </c>
      <c r="H2946" s="3" t="s">
        <v>10251</v>
      </c>
      <c r="I2946" t="s">
        <v>126</v>
      </c>
      <c r="J2946" t="s">
        <v>10263</v>
      </c>
    </row>
    <row r="2947" spans="1:10" ht="16" x14ac:dyDescent="0.2">
      <c r="A2947" t="s">
        <v>10262</v>
      </c>
      <c r="B2947" t="s">
        <v>10254</v>
      </c>
      <c r="C2947" t="s">
        <v>10255</v>
      </c>
      <c r="D2947">
        <v>1</v>
      </c>
      <c r="E2947" t="s">
        <v>13</v>
      </c>
      <c r="F2947" t="s">
        <v>13</v>
      </c>
      <c r="G2947" t="s">
        <v>10250</v>
      </c>
      <c r="H2947" s="3" t="s">
        <v>10251</v>
      </c>
      <c r="I2947" t="s">
        <v>126</v>
      </c>
      <c r="J2947" t="s">
        <v>10263</v>
      </c>
    </row>
    <row r="2948" spans="1:10" ht="16" x14ac:dyDescent="0.2">
      <c r="A2948" t="s">
        <v>10264</v>
      </c>
      <c r="B2948" t="s">
        <v>10265</v>
      </c>
      <c r="C2948" t="s">
        <v>10266</v>
      </c>
      <c r="D2948">
        <v>3</v>
      </c>
      <c r="E2948" t="s">
        <v>13</v>
      </c>
      <c r="F2948" t="s">
        <v>13</v>
      </c>
      <c r="G2948" t="s">
        <v>10267</v>
      </c>
      <c r="H2948" s="3" t="s">
        <v>10268</v>
      </c>
      <c r="I2948" t="s">
        <v>62</v>
      </c>
      <c r="J2948" t="s">
        <v>10269</v>
      </c>
    </row>
    <row r="2949" spans="1:10" ht="16" x14ac:dyDescent="0.2">
      <c r="A2949" t="s">
        <v>10264</v>
      </c>
      <c r="B2949" t="s">
        <v>10270</v>
      </c>
      <c r="C2949" t="s">
        <v>10271</v>
      </c>
      <c r="D2949">
        <v>1</v>
      </c>
      <c r="E2949" t="s">
        <v>13</v>
      </c>
      <c r="F2949" t="s">
        <v>13</v>
      </c>
      <c r="G2949" t="s">
        <v>10267</v>
      </c>
      <c r="H2949" s="3" t="s">
        <v>10272</v>
      </c>
      <c r="I2949" t="s">
        <v>62</v>
      </c>
      <c r="J2949" t="s">
        <v>10269</v>
      </c>
    </row>
    <row r="2950" spans="1:10" ht="16" x14ac:dyDescent="0.2">
      <c r="A2950" t="s">
        <v>10101</v>
      </c>
      <c r="B2950" t="s">
        <v>10273</v>
      </c>
      <c r="C2950" t="s">
        <v>10274</v>
      </c>
      <c r="D2950">
        <v>2</v>
      </c>
      <c r="E2950" t="s">
        <v>13</v>
      </c>
      <c r="F2950" t="s">
        <v>13</v>
      </c>
      <c r="G2950" t="s">
        <v>10275</v>
      </c>
      <c r="H2950" s="3" t="s">
        <v>10276</v>
      </c>
      <c r="I2950" t="s">
        <v>62</v>
      </c>
      <c r="J2950" t="s">
        <v>10106</v>
      </c>
    </row>
    <row r="2951" spans="1:10" ht="16" x14ac:dyDescent="0.2">
      <c r="A2951" t="s">
        <v>10277</v>
      </c>
      <c r="B2951" t="s">
        <v>10278</v>
      </c>
      <c r="C2951" t="s">
        <v>10279</v>
      </c>
      <c r="D2951">
        <v>2</v>
      </c>
      <c r="E2951" t="s">
        <v>13</v>
      </c>
      <c r="F2951" t="s">
        <v>13</v>
      </c>
      <c r="G2951" t="s">
        <v>10280</v>
      </c>
      <c r="H2951" s="3" t="s">
        <v>10281</v>
      </c>
      <c r="I2951" t="s">
        <v>1282</v>
      </c>
      <c r="J2951" t="s">
        <v>10282</v>
      </c>
    </row>
    <row r="2952" spans="1:10" ht="16" x14ac:dyDescent="0.2">
      <c r="A2952" t="s">
        <v>10277</v>
      </c>
      <c r="B2952" t="s">
        <v>10283</v>
      </c>
      <c r="C2952" t="s">
        <v>10284</v>
      </c>
      <c r="D2952">
        <v>1</v>
      </c>
      <c r="E2952" t="s">
        <v>13</v>
      </c>
      <c r="F2952" t="s">
        <v>13</v>
      </c>
      <c r="G2952" t="s">
        <v>10280</v>
      </c>
      <c r="H2952" s="3" t="s">
        <v>10281</v>
      </c>
      <c r="I2952" t="s">
        <v>1282</v>
      </c>
      <c r="J2952" t="s">
        <v>10282</v>
      </c>
    </row>
    <row r="2953" spans="1:10" ht="16" x14ac:dyDescent="0.2">
      <c r="A2953" t="s">
        <v>10277</v>
      </c>
      <c r="B2953" t="s">
        <v>10285</v>
      </c>
      <c r="C2953" t="s">
        <v>10286</v>
      </c>
      <c r="D2953">
        <v>3</v>
      </c>
      <c r="E2953" t="s">
        <v>13</v>
      </c>
      <c r="F2953" t="s">
        <v>13</v>
      </c>
      <c r="G2953" t="s">
        <v>10280</v>
      </c>
      <c r="H2953" s="3" t="s">
        <v>10281</v>
      </c>
      <c r="I2953" t="s">
        <v>1282</v>
      </c>
      <c r="J2953" t="s">
        <v>10282</v>
      </c>
    </row>
    <row r="2954" spans="1:10" ht="16" x14ac:dyDescent="0.2">
      <c r="A2954" t="s">
        <v>10287</v>
      </c>
      <c r="B2954" t="s">
        <v>10288</v>
      </c>
      <c r="C2954" t="s">
        <v>10289</v>
      </c>
      <c r="D2954">
        <v>2</v>
      </c>
      <c r="E2954" t="s">
        <v>13</v>
      </c>
      <c r="F2954" t="s">
        <v>13</v>
      </c>
      <c r="G2954" t="s">
        <v>10290</v>
      </c>
      <c r="H2954" s="3" t="s">
        <v>10291</v>
      </c>
      <c r="I2954" t="s">
        <v>62</v>
      </c>
      <c r="J2954" t="s">
        <v>10292</v>
      </c>
    </row>
    <row r="2955" spans="1:10" ht="16" x14ac:dyDescent="0.2">
      <c r="A2955" t="s">
        <v>10293</v>
      </c>
      <c r="B2955" t="s">
        <v>10294</v>
      </c>
      <c r="C2955" t="s">
        <v>10295</v>
      </c>
      <c r="D2955">
        <v>5</v>
      </c>
      <c r="E2955" t="s">
        <v>13</v>
      </c>
      <c r="F2955" t="s">
        <v>13</v>
      </c>
      <c r="G2955" t="s">
        <v>10290</v>
      </c>
      <c r="H2955" s="3" t="s">
        <v>10296</v>
      </c>
      <c r="I2955" t="s">
        <v>62</v>
      </c>
      <c r="J2955" t="s">
        <v>10297</v>
      </c>
    </row>
    <row r="2956" spans="1:10" ht="16" x14ac:dyDescent="0.2">
      <c r="A2956" t="s">
        <v>10293</v>
      </c>
      <c r="B2956" t="s">
        <v>8066</v>
      </c>
      <c r="C2956" t="s">
        <v>10298</v>
      </c>
      <c r="D2956">
        <v>3</v>
      </c>
      <c r="E2956" t="s">
        <v>13</v>
      </c>
      <c r="F2956" t="s">
        <v>13</v>
      </c>
      <c r="G2956" t="s">
        <v>10290</v>
      </c>
      <c r="H2956" s="3" t="s">
        <v>10299</v>
      </c>
      <c r="I2956" t="s">
        <v>62</v>
      </c>
      <c r="J2956" t="s">
        <v>10297</v>
      </c>
    </row>
    <row r="2957" spans="1:10" ht="16" x14ac:dyDescent="0.2">
      <c r="A2957" t="s">
        <v>10287</v>
      </c>
      <c r="B2957" t="s">
        <v>10300</v>
      </c>
      <c r="C2957" t="s">
        <v>10301</v>
      </c>
      <c r="D2957">
        <v>3</v>
      </c>
      <c r="E2957" t="s">
        <v>13</v>
      </c>
      <c r="F2957" t="s">
        <v>13</v>
      </c>
      <c r="G2957" t="s">
        <v>10290</v>
      </c>
      <c r="H2957" s="3" t="s">
        <v>10291</v>
      </c>
      <c r="I2957" t="s">
        <v>62</v>
      </c>
      <c r="J2957" t="s">
        <v>10292</v>
      </c>
    </row>
    <row r="2958" spans="1:10" ht="16" x14ac:dyDescent="0.2">
      <c r="A2958" t="s">
        <v>10287</v>
      </c>
      <c r="B2958" t="s">
        <v>10302</v>
      </c>
      <c r="C2958" t="s">
        <v>10303</v>
      </c>
      <c r="D2958">
        <v>1</v>
      </c>
      <c r="E2958" t="s">
        <v>13</v>
      </c>
      <c r="F2958" t="s">
        <v>13</v>
      </c>
      <c r="G2958" t="s">
        <v>10290</v>
      </c>
      <c r="H2958" s="3" t="s">
        <v>10291</v>
      </c>
      <c r="I2958" t="s">
        <v>62</v>
      </c>
      <c r="J2958" t="s">
        <v>10292</v>
      </c>
    </row>
    <row r="2959" spans="1:10" ht="16" x14ac:dyDescent="0.2">
      <c r="A2959" t="s">
        <v>10304</v>
      </c>
      <c r="B2959" t="s">
        <v>10305</v>
      </c>
      <c r="C2959" t="s">
        <v>10306</v>
      </c>
      <c r="D2959">
        <v>3</v>
      </c>
      <c r="E2959" t="s">
        <v>13</v>
      </c>
      <c r="F2959" t="s">
        <v>13</v>
      </c>
      <c r="G2959" t="s">
        <v>10290</v>
      </c>
      <c r="H2959" s="3" t="s">
        <v>10291</v>
      </c>
      <c r="I2959" t="s">
        <v>62</v>
      </c>
      <c r="J2959" t="s">
        <v>10307</v>
      </c>
    </row>
    <row r="2960" spans="1:10" ht="16" x14ac:dyDescent="0.2">
      <c r="A2960" t="s">
        <v>10308</v>
      </c>
      <c r="B2960" t="s">
        <v>10309</v>
      </c>
      <c r="C2960" t="s">
        <v>10310</v>
      </c>
      <c r="D2960">
        <v>2</v>
      </c>
      <c r="E2960" t="s">
        <v>13</v>
      </c>
      <c r="F2960" t="s">
        <v>13</v>
      </c>
      <c r="G2960" t="s">
        <v>10290</v>
      </c>
      <c r="H2960" s="3" t="s">
        <v>10296</v>
      </c>
      <c r="I2960" t="s">
        <v>62</v>
      </c>
      <c r="J2960" t="s">
        <v>10311</v>
      </c>
    </row>
    <row r="2961" spans="1:10" ht="16" x14ac:dyDescent="0.2">
      <c r="A2961" t="s">
        <v>10312</v>
      </c>
      <c r="B2961" t="s">
        <v>10305</v>
      </c>
      <c r="C2961" t="s">
        <v>10306</v>
      </c>
      <c r="D2961">
        <v>3</v>
      </c>
      <c r="E2961" t="s">
        <v>13</v>
      </c>
      <c r="F2961" t="s">
        <v>13</v>
      </c>
      <c r="G2961" t="s">
        <v>10290</v>
      </c>
      <c r="H2961" s="3" t="s">
        <v>10291</v>
      </c>
      <c r="I2961" t="s">
        <v>62</v>
      </c>
      <c r="J2961" t="s">
        <v>10313</v>
      </c>
    </row>
    <row r="2962" spans="1:10" ht="16" x14ac:dyDescent="0.2">
      <c r="A2962" t="s">
        <v>10314</v>
      </c>
      <c r="B2962" t="s">
        <v>10315</v>
      </c>
      <c r="C2962" t="s">
        <v>10316</v>
      </c>
      <c r="D2962">
        <v>2</v>
      </c>
      <c r="E2962" t="s">
        <v>13</v>
      </c>
      <c r="F2962" t="s">
        <v>13</v>
      </c>
      <c r="G2962" t="s">
        <v>10317</v>
      </c>
      <c r="H2962" s="3" t="s">
        <v>10318</v>
      </c>
      <c r="I2962" t="s">
        <v>62</v>
      </c>
      <c r="J2962" t="s">
        <v>10319</v>
      </c>
    </row>
    <row r="2963" spans="1:10" ht="16" x14ac:dyDescent="0.2">
      <c r="A2963" t="s">
        <v>10320</v>
      </c>
      <c r="B2963" t="s">
        <v>10321</v>
      </c>
      <c r="C2963" t="s">
        <v>10322</v>
      </c>
      <c r="D2963">
        <v>1</v>
      </c>
      <c r="E2963" t="s">
        <v>13</v>
      </c>
      <c r="F2963" t="s">
        <v>13</v>
      </c>
      <c r="G2963" t="s">
        <v>10323</v>
      </c>
      <c r="H2963" s="3" t="s">
        <v>10324</v>
      </c>
      <c r="I2963" t="s">
        <v>62</v>
      </c>
      <c r="J2963" t="s">
        <v>10325</v>
      </c>
    </row>
    <row r="2964" spans="1:10" ht="16" x14ac:dyDescent="0.2">
      <c r="A2964" t="s">
        <v>10326</v>
      </c>
      <c r="B2964" t="s">
        <v>10321</v>
      </c>
      <c r="C2964" t="s">
        <v>10322</v>
      </c>
      <c r="D2964">
        <v>1</v>
      </c>
      <c r="E2964" t="s">
        <v>13</v>
      </c>
      <c r="F2964" t="s">
        <v>13</v>
      </c>
      <c r="G2964" t="s">
        <v>10323</v>
      </c>
      <c r="H2964" s="3" t="s">
        <v>10324</v>
      </c>
      <c r="I2964" t="s">
        <v>62</v>
      </c>
      <c r="J2964" t="s">
        <v>10327</v>
      </c>
    </row>
    <row r="2965" spans="1:10" ht="16" x14ac:dyDescent="0.2">
      <c r="A2965" t="s">
        <v>10326</v>
      </c>
      <c r="B2965" t="s">
        <v>10328</v>
      </c>
      <c r="C2965" t="s">
        <v>10329</v>
      </c>
      <c r="D2965">
        <v>2</v>
      </c>
      <c r="E2965" t="s">
        <v>13</v>
      </c>
      <c r="F2965" t="s">
        <v>13</v>
      </c>
      <c r="G2965" t="s">
        <v>10323</v>
      </c>
      <c r="H2965" s="3" t="s">
        <v>10324</v>
      </c>
      <c r="I2965" t="s">
        <v>62</v>
      </c>
      <c r="J2965" t="s">
        <v>10327</v>
      </c>
    </row>
    <row r="2966" spans="1:10" ht="16" x14ac:dyDescent="0.2">
      <c r="A2966" t="s">
        <v>10330</v>
      </c>
      <c r="B2966" t="s">
        <v>10328</v>
      </c>
      <c r="C2966" t="s">
        <v>10329</v>
      </c>
      <c r="D2966">
        <v>2</v>
      </c>
      <c r="E2966" t="s">
        <v>13</v>
      </c>
      <c r="F2966" t="s">
        <v>13</v>
      </c>
      <c r="G2966" t="s">
        <v>10323</v>
      </c>
      <c r="H2966" s="3" t="s">
        <v>10324</v>
      </c>
      <c r="I2966" t="s">
        <v>62</v>
      </c>
      <c r="J2966" t="s">
        <v>10331</v>
      </c>
    </row>
    <row r="2967" spans="1:10" ht="16" x14ac:dyDescent="0.2">
      <c r="A2967" t="s">
        <v>10330</v>
      </c>
      <c r="B2967" t="s">
        <v>10321</v>
      </c>
      <c r="C2967" t="s">
        <v>10322</v>
      </c>
      <c r="D2967">
        <v>1</v>
      </c>
      <c r="E2967" t="s">
        <v>13</v>
      </c>
      <c r="F2967" t="s">
        <v>13</v>
      </c>
      <c r="G2967" t="s">
        <v>10323</v>
      </c>
      <c r="H2967" s="3" t="s">
        <v>10324</v>
      </c>
      <c r="I2967" t="s">
        <v>62</v>
      </c>
      <c r="J2967" t="s">
        <v>10331</v>
      </c>
    </row>
    <row r="2968" spans="1:10" ht="16" x14ac:dyDescent="0.2">
      <c r="A2968" t="s">
        <v>10320</v>
      </c>
      <c r="B2968" t="s">
        <v>10328</v>
      </c>
      <c r="C2968" t="s">
        <v>10329</v>
      </c>
      <c r="D2968">
        <v>2</v>
      </c>
      <c r="E2968" t="s">
        <v>13</v>
      </c>
      <c r="F2968" t="s">
        <v>13</v>
      </c>
      <c r="G2968" t="s">
        <v>10323</v>
      </c>
      <c r="H2968" s="3" t="s">
        <v>10324</v>
      </c>
      <c r="I2968" t="s">
        <v>62</v>
      </c>
      <c r="J2968" t="s">
        <v>10325</v>
      </c>
    </row>
    <row r="2969" spans="1:10" ht="16" x14ac:dyDescent="0.2">
      <c r="A2969" t="s">
        <v>10332</v>
      </c>
      <c r="B2969" t="s">
        <v>4726</v>
      </c>
      <c r="C2969" t="s">
        <v>10333</v>
      </c>
      <c r="D2969">
        <v>3</v>
      </c>
      <c r="E2969" t="s">
        <v>13</v>
      </c>
      <c r="F2969" t="s">
        <v>13</v>
      </c>
      <c r="G2969" t="s">
        <v>10334</v>
      </c>
      <c r="H2969" s="3" t="s">
        <v>10335</v>
      </c>
      <c r="I2969" t="s">
        <v>62</v>
      </c>
      <c r="J2969" t="s">
        <v>10336</v>
      </c>
    </row>
    <row r="2970" spans="1:10" ht="16" x14ac:dyDescent="0.2">
      <c r="A2970" t="s">
        <v>10337</v>
      </c>
      <c r="B2970" t="s">
        <v>10338</v>
      </c>
      <c r="C2970" t="s">
        <v>10339</v>
      </c>
      <c r="D2970">
        <v>3</v>
      </c>
      <c r="E2970" t="s">
        <v>13</v>
      </c>
      <c r="F2970" t="s">
        <v>13</v>
      </c>
      <c r="G2970" t="s">
        <v>10340</v>
      </c>
      <c r="H2970" s="3" t="s">
        <v>10341</v>
      </c>
      <c r="I2970" t="s">
        <v>253</v>
      </c>
      <c r="J2970" t="s">
        <v>10342</v>
      </c>
    </row>
    <row r="2971" spans="1:10" ht="16" x14ac:dyDescent="0.2">
      <c r="A2971" t="s">
        <v>10337</v>
      </c>
      <c r="B2971" t="s">
        <v>10343</v>
      </c>
      <c r="C2971" t="s">
        <v>10344</v>
      </c>
      <c r="D2971">
        <v>2</v>
      </c>
      <c r="E2971" t="s">
        <v>13</v>
      </c>
      <c r="F2971" t="s">
        <v>13</v>
      </c>
      <c r="G2971" t="s">
        <v>10340</v>
      </c>
      <c r="H2971" s="3" t="s">
        <v>10341</v>
      </c>
      <c r="I2971" t="s">
        <v>253</v>
      </c>
      <c r="J2971" t="s">
        <v>10342</v>
      </c>
    </row>
    <row r="2972" spans="1:10" ht="16" x14ac:dyDescent="0.2">
      <c r="A2972" t="s">
        <v>10345</v>
      </c>
      <c r="B2972" t="s">
        <v>10346</v>
      </c>
      <c r="C2972" t="s">
        <v>10347</v>
      </c>
      <c r="D2972">
        <v>2</v>
      </c>
      <c r="E2972" t="s">
        <v>13</v>
      </c>
      <c r="F2972" t="s">
        <v>13</v>
      </c>
      <c r="G2972" t="s">
        <v>10348</v>
      </c>
      <c r="H2972" s="3" t="s">
        <v>10349</v>
      </c>
      <c r="I2972" t="s">
        <v>62</v>
      </c>
      <c r="J2972" t="s">
        <v>10350</v>
      </c>
    </row>
    <row r="2973" spans="1:10" ht="16" x14ac:dyDescent="0.2">
      <c r="A2973" t="s">
        <v>10345</v>
      </c>
      <c r="B2973" t="s">
        <v>10351</v>
      </c>
      <c r="C2973" t="s">
        <v>10352</v>
      </c>
      <c r="D2973">
        <v>1</v>
      </c>
      <c r="E2973" t="s">
        <v>13</v>
      </c>
      <c r="F2973" t="s">
        <v>13</v>
      </c>
      <c r="G2973" t="s">
        <v>10348</v>
      </c>
      <c r="H2973" s="3" t="s">
        <v>10349</v>
      </c>
      <c r="I2973" t="s">
        <v>62</v>
      </c>
      <c r="J2973" t="s">
        <v>10350</v>
      </c>
    </row>
    <row r="2974" spans="1:10" ht="16" x14ac:dyDescent="0.2">
      <c r="A2974" t="s">
        <v>10353</v>
      </c>
      <c r="B2974" t="s">
        <v>10354</v>
      </c>
      <c r="C2974" t="s">
        <v>10355</v>
      </c>
      <c r="D2974">
        <v>3</v>
      </c>
      <c r="E2974" t="s">
        <v>13</v>
      </c>
      <c r="F2974" t="s">
        <v>13</v>
      </c>
      <c r="G2974" t="s">
        <v>10348</v>
      </c>
      <c r="H2974" s="3" t="s">
        <v>10349</v>
      </c>
      <c r="I2974" t="s">
        <v>62</v>
      </c>
      <c r="J2974" t="s">
        <v>10356</v>
      </c>
    </row>
    <row r="2975" spans="1:10" ht="16" x14ac:dyDescent="0.2">
      <c r="A2975" t="s">
        <v>10353</v>
      </c>
      <c r="B2975" t="s">
        <v>10357</v>
      </c>
      <c r="C2975" t="s">
        <v>10358</v>
      </c>
      <c r="D2975">
        <v>1</v>
      </c>
      <c r="E2975" t="s">
        <v>13</v>
      </c>
      <c r="F2975" t="s">
        <v>13</v>
      </c>
      <c r="G2975" t="s">
        <v>10348</v>
      </c>
      <c r="H2975" s="3" t="s">
        <v>10349</v>
      </c>
      <c r="I2975" t="s">
        <v>62</v>
      </c>
      <c r="J2975" t="s">
        <v>10356</v>
      </c>
    </row>
    <row r="2976" spans="1:10" ht="16" x14ac:dyDescent="0.2">
      <c r="A2976" t="s">
        <v>10353</v>
      </c>
      <c r="B2976" t="s">
        <v>10359</v>
      </c>
      <c r="C2976" t="s">
        <v>10360</v>
      </c>
      <c r="D2976">
        <v>2</v>
      </c>
      <c r="E2976" t="s">
        <v>13</v>
      </c>
      <c r="F2976" t="s">
        <v>13</v>
      </c>
      <c r="G2976" t="s">
        <v>10348</v>
      </c>
      <c r="H2976" s="3" t="s">
        <v>10349</v>
      </c>
      <c r="I2976" t="s">
        <v>62</v>
      </c>
      <c r="J2976" t="s">
        <v>10356</v>
      </c>
    </row>
    <row r="2977" spans="1:10" ht="16" x14ac:dyDescent="0.2">
      <c r="A2977" t="s">
        <v>10361</v>
      </c>
      <c r="B2977" t="s">
        <v>10362</v>
      </c>
      <c r="C2977" t="s">
        <v>10363</v>
      </c>
      <c r="D2977">
        <v>3</v>
      </c>
      <c r="E2977" t="s">
        <v>13</v>
      </c>
      <c r="F2977" t="s">
        <v>13</v>
      </c>
      <c r="G2977" t="s">
        <v>10364</v>
      </c>
      <c r="H2977" s="3" t="s">
        <v>10365</v>
      </c>
      <c r="I2977" t="s">
        <v>146</v>
      </c>
      <c r="J2977" t="s">
        <v>10366</v>
      </c>
    </row>
    <row r="2978" spans="1:10" ht="16" x14ac:dyDescent="0.2">
      <c r="A2978" t="s">
        <v>10367</v>
      </c>
      <c r="B2978" t="s">
        <v>10368</v>
      </c>
      <c r="C2978" t="s">
        <v>10369</v>
      </c>
      <c r="D2978">
        <v>1</v>
      </c>
      <c r="E2978" t="s">
        <v>13</v>
      </c>
      <c r="F2978" t="s">
        <v>13</v>
      </c>
      <c r="G2978" t="s">
        <v>10370</v>
      </c>
      <c r="H2978" s="3" t="s">
        <v>10371</v>
      </c>
      <c r="I2978" t="s">
        <v>62</v>
      </c>
      <c r="J2978" t="s">
        <v>10372</v>
      </c>
    </row>
    <row r="2979" spans="1:10" ht="16" x14ac:dyDescent="0.2">
      <c r="A2979" t="s">
        <v>10373</v>
      </c>
      <c r="B2979" t="s">
        <v>10374</v>
      </c>
      <c r="C2979" t="s">
        <v>10375</v>
      </c>
      <c r="D2979">
        <v>3</v>
      </c>
      <c r="E2979" t="s">
        <v>13</v>
      </c>
      <c r="F2979" t="s">
        <v>13</v>
      </c>
      <c r="G2979" t="s">
        <v>10370</v>
      </c>
      <c r="H2979" s="3" t="s">
        <v>10371</v>
      </c>
      <c r="I2979" t="s">
        <v>62</v>
      </c>
      <c r="J2979" t="s">
        <v>10376</v>
      </c>
    </row>
    <row r="2980" spans="1:10" ht="16" x14ac:dyDescent="0.2">
      <c r="A2980" t="s">
        <v>10367</v>
      </c>
      <c r="B2980" t="s">
        <v>10377</v>
      </c>
      <c r="C2980" t="s">
        <v>10378</v>
      </c>
      <c r="D2980">
        <v>2</v>
      </c>
      <c r="E2980" t="s">
        <v>13</v>
      </c>
      <c r="F2980" t="s">
        <v>13</v>
      </c>
      <c r="G2980" t="s">
        <v>10370</v>
      </c>
      <c r="H2980" s="3" t="s">
        <v>10371</v>
      </c>
      <c r="I2980" t="s">
        <v>62</v>
      </c>
      <c r="J2980" t="s">
        <v>10372</v>
      </c>
    </row>
    <row r="2981" spans="1:10" ht="16" x14ac:dyDescent="0.2">
      <c r="A2981" t="s">
        <v>10379</v>
      </c>
      <c r="B2981" t="s">
        <v>10380</v>
      </c>
      <c r="C2981" t="s">
        <v>10381</v>
      </c>
      <c r="D2981">
        <v>2</v>
      </c>
      <c r="E2981" t="s">
        <v>13</v>
      </c>
      <c r="F2981" t="s">
        <v>13</v>
      </c>
      <c r="G2981" t="s">
        <v>10382</v>
      </c>
      <c r="H2981" s="3" t="s">
        <v>10383</v>
      </c>
      <c r="I2981" t="s">
        <v>2796</v>
      </c>
      <c r="J2981" t="s">
        <v>10384</v>
      </c>
    </row>
    <row r="2982" spans="1:10" ht="16" x14ac:dyDescent="0.2">
      <c r="A2982" t="s">
        <v>10379</v>
      </c>
      <c r="B2982" t="s">
        <v>10385</v>
      </c>
      <c r="C2982" t="s">
        <v>10386</v>
      </c>
      <c r="D2982">
        <v>3</v>
      </c>
      <c r="E2982" t="s">
        <v>13</v>
      </c>
      <c r="F2982" t="s">
        <v>13</v>
      </c>
      <c r="G2982" t="s">
        <v>10382</v>
      </c>
      <c r="H2982" s="3" t="s">
        <v>10383</v>
      </c>
      <c r="I2982" t="s">
        <v>2796</v>
      </c>
      <c r="J2982" t="s">
        <v>10384</v>
      </c>
    </row>
    <row r="2983" spans="1:10" ht="16" x14ac:dyDescent="0.2">
      <c r="A2983" t="s">
        <v>4898</v>
      </c>
      <c r="B2983" t="s">
        <v>10380</v>
      </c>
      <c r="C2983" t="s">
        <v>10381</v>
      </c>
      <c r="D2983">
        <v>3</v>
      </c>
      <c r="E2983" t="s">
        <v>13</v>
      </c>
      <c r="F2983" t="s">
        <v>13</v>
      </c>
      <c r="G2983" t="s">
        <v>10382</v>
      </c>
      <c r="H2983" s="3" t="s">
        <v>10383</v>
      </c>
      <c r="I2983" t="s">
        <v>2796</v>
      </c>
      <c r="J2983" t="s">
        <v>4901</v>
      </c>
    </row>
    <row r="2984" spans="1:10" ht="16" x14ac:dyDescent="0.2">
      <c r="A2984" t="s">
        <v>4898</v>
      </c>
      <c r="B2984" t="s">
        <v>4864</v>
      </c>
      <c r="C2984" t="s">
        <v>4865</v>
      </c>
      <c r="D2984">
        <v>1</v>
      </c>
      <c r="E2984" t="s">
        <v>13</v>
      </c>
      <c r="F2984" t="s">
        <v>13</v>
      </c>
      <c r="G2984" t="s">
        <v>10382</v>
      </c>
      <c r="H2984" s="3" t="s">
        <v>10383</v>
      </c>
      <c r="I2984" t="s">
        <v>2796</v>
      </c>
      <c r="J2984" t="s">
        <v>4901</v>
      </c>
    </row>
    <row r="2985" spans="1:10" ht="16" x14ac:dyDescent="0.2">
      <c r="A2985" t="s">
        <v>4863</v>
      </c>
      <c r="B2985" t="s">
        <v>10380</v>
      </c>
      <c r="C2985" t="s">
        <v>10381</v>
      </c>
      <c r="D2985">
        <v>3</v>
      </c>
      <c r="E2985" t="s">
        <v>13</v>
      </c>
      <c r="F2985" t="s">
        <v>13</v>
      </c>
      <c r="G2985" t="s">
        <v>10382</v>
      </c>
      <c r="H2985" s="3" t="s">
        <v>10383</v>
      </c>
      <c r="I2985" t="s">
        <v>2796</v>
      </c>
      <c r="J2985" t="s">
        <v>4866</v>
      </c>
    </row>
    <row r="2986" spans="1:10" ht="16" x14ac:dyDescent="0.2">
      <c r="A2986" t="s">
        <v>10387</v>
      </c>
      <c r="B2986" t="s">
        <v>10380</v>
      </c>
      <c r="C2986" t="s">
        <v>10381</v>
      </c>
      <c r="D2986">
        <v>2</v>
      </c>
      <c r="E2986" t="s">
        <v>13</v>
      </c>
      <c r="F2986" t="s">
        <v>13</v>
      </c>
      <c r="G2986" t="s">
        <v>10382</v>
      </c>
      <c r="H2986" s="3" t="s">
        <v>10383</v>
      </c>
      <c r="I2986" t="s">
        <v>2796</v>
      </c>
      <c r="J2986" t="s">
        <v>10388</v>
      </c>
    </row>
    <row r="2987" spans="1:10" ht="16" x14ac:dyDescent="0.2">
      <c r="A2987" t="s">
        <v>10387</v>
      </c>
      <c r="B2987" t="s">
        <v>4864</v>
      </c>
      <c r="C2987" t="s">
        <v>4865</v>
      </c>
      <c r="D2987">
        <v>1</v>
      </c>
      <c r="E2987" t="s">
        <v>13</v>
      </c>
      <c r="F2987" t="s">
        <v>13</v>
      </c>
      <c r="G2987" t="s">
        <v>10382</v>
      </c>
      <c r="H2987" s="3" t="s">
        <v>10383</v>
      </c>
      <c r="I2987" t="s">
        <v>2796</v>
      </c>
      <c r="J2987" t="s">
        <v>10388</v>
      </c>
    </row>
    <row r="2988" spans="1:10" ht="32" x14ac:dyDescent="0.2">
      <c r="A2988" t="s">
        <v>10389</v>
      </c>
      <c r="B2988" t="s">
        <v>10390</v>
      </c>
      <c r="C2988" t="s">
        <v>10391</v>
      </c>
      <c r="D2988">
        <v>1</v>
      </c>
      <c r="E2988" t="s">
        <v>13</v>
      </c>
      <c r="F2988" t="s">
        <v>13</v>
      </c>
      <c r="G2988" t="s">
        <v>10392</v>
      </c>
      <c r="H2988" s="3" t="s">
        <v>10393</v>
      </c>
      <c r="I2988" t="s">
        <v>2796</v>
      </c>
      <c r="J2988" t="s">
        <v>10394</v>
      </c>
    </row>
    <row r="2989" spans="1:10" ht="16" x14ac:dyDescent="0.2">
      <c r="A2989" t="s">
        <v>10395</v>
      </c>
      <c r="B2989" t="s">
        <v>10396</v>
      </c>
      <c r="C2989" t="s">
        <v>10397</v>
      </c>
      <c r="D2989">
        <v>3</v>
      </c>
      <c r="E2989" t="s">
        <v>13</v>
      </c>
      <c r="F2989" t="s">
        <v>13</v>
      </c>
      <c r="G2989" t="s">
        <v>10398</v>
      </c>
      <c r="H2989" s="3" t="s">
        <v>10399</v>
      </c>
      <c r="I2989" t="s">
        <v>106</v>
      </c>
      <c r="J2989" t="s">
        <v>10400</v>
      </c>
    </row>
    <row r="2990" spans="1:10" ht="16" x14ac:dyDescent="0.2">
      <c r="A2990" t="s">
        <v>3884</v>
      </c>
      <c r="B2990" t="s">
        <v>10401</v>
      </c>
      <c r="C2990" t="s">
        <v>10402</v>
      </c>
      <c r="D2990">
        <v>4</v>
      </c>
      <c r="E2990" t="s">
        <v>13</v>
      </c>
      <c r="F2990" t="s">
        <v>13</v>
      </c>
      <c r="G2990" t="s">
        <v>10398</v>
      </c>
      <c r="H2990" s="3" t="s">
        <v>10403</v>
      </c>
      <c r="I2990" t="s">
        <v>714</v>
      </c>
      <c r="J2990" t="s">
        <v>3887</v>
      </c>
    </row>
    <row r="2991" spans="1:10" ht="16" x14ac:dyDescent="0.2">
      <c r="A2991" t="s">
        <v>10404</v>
      </c>
      <c r="B2991" t="s">
        <v>10405</v>
      </c>
      <c r="C2991" t="s">
        <v>10406</v>
      </c>
      <c r="D2991">
        <v>5</v>
      </c>
      <c r="E2991" t="s">
        <v>13</v>
      </c>
      <c r="F2991" t="s">
        <v>13</v>
      </c>
      <c r="G2991" t="s">
        <v>10407</v>
      </c>
      <c r="H2991" s="3" t="s">
        <v>10408</v>
      </c>
      <c r="I2991" t="s">
        <v>714</v>
      </c>
      <c r="J2991" t="s">
        <v>10409</v>
      </c>
    </row>
    <row r="2992" spans="1:10" ht="16" x14ac:dyDescent="0.2">
      <c r="A2992" t="s">
        <v>10404</v>
      </c>
      <c r="B2992" t="s">
        <v>10410</v>
      </c>
      <c r="C2992" t="s">
        <v>10411</v>
      </c>
      <c r="D2992">
        <v>6</v>
      </c>
      <c r="E2992" t="s">
        <v>13</v>
      </c>
      <c r="F2992" t="s">
        <v>13</v>
      </c>
      <c r="G2992" t="s">
        <v>10407</v>
      </c>
      <c r="H2992" s="3" t="s">
        <v>10408</v>
      </c>
      <c r="I2992" t="s">
        <v>714</v>
      </c>
      <c r="J2992" t="s">
        <v>10409</v>
      </c>
    </row>
    <row r="2993" spans="1:10" ht="16" x14ac:dyDescent="0.2">
      <c r="A2993" t="s">
        <v>10404</v>
      </c>
      <c r="B2993" t="s">
        <v>10412</v>
      </c>
      <c r="C2993" t="s">
        <v>10413</v>
      </c>
      <c r="D2993">
        <v>7</v>
      </c>
      <c r="E2993" t="s">
        <v>13</v>
      </c>
      <c r="F2993" t="s">
        <v>13</v>
      </c>
      <c r="G2993" t="s">
        <v>10407</v>
      </c>
      <c r="H2993" s="3" t="s">
        <v>10408</v>
      </c>
      <c r="I2993" t="s">
        <v>714</v>
      </c>
      <c r="J2993" t="s">
        <v>10409</v>
      </c>
    </row>
    <row r="2994" spans="1:10" ht="16" x14ac:dyDescent="0.2">
      <c r="A2994" t="s">
        <v>10404</v>
      </c>
      <c r="B2994" t="s">
        <v>10414</v>
      </c>
      <c r="C2994" t="s">
        <v>10415</v>
      </c>
      <c r="D2994">
        <v>8</v>
      </c>
      <c r="E2994" t="s">
        <v>13</v>
      </c>
      <c r="F2994" t="s">
        <v>13</v>
      </c>
      <c r="G2994" t="s">
        <v>10407</v>
      </c>
      <c r="H2994" s="3" t="s">
        <v>10408</v>
      </c>
      <c r="I2994" t="s">
        <v>714</v>
      </c>
      <c r="J2994" t="s">
        <v>10409</v>
      </c>
    </row>
    <row r="2995" spans="1:10" ht="16" x14ac:dyDescent="0.2">
      <c r="A2995" t="s">
        <v>10416</v>
      </c>
      <c r="B2995" t="s">
        <v>10417</v>
      </c>
      <c r="C2995" t="s">
        <v>10418</v>
      </c>
      <c r="D2995">
        <v>1</v>
      </c>
      <c r="E2995" t="s">
        <v>13</v>
      </c>
      <c r="F2995" t="s">
        <v>13</v>
      </c>
      <c r="G2995" t="s">
        <v>10407</v>
      </c>
      <c r="H2995" s="3" t="s">
        <v>10408</v>
      </c>
      <c r="I2995" t="s">
        <v>714</v>
      </c>
      <c r="J2995" t="s">
        <v>10419</v>
      </c>
    </row>
    <row r="2996" spans="1:10" ht="16" x14ac:dyDescent="0.2">
      <c r="A2996" t="s">
        <v>10404</v>
      </c>
      <c r="B2996" t="s">
        <v>10420</v>
      </c>
      <c r="C2996" t="s">
        <v>10421</v>
      </c>
      <c r="D2996">
        <v>4</v>
      </c>
      <c r="E2996" t="s">
        <v>13</v>
      </c>
      <c r="F2996" t="s">
        <v>13</v>
      </c>
      <c r="G2996" t="s">
        <v>10407</v>
      </c>
      <c r="H2996" s="3" t="s">
        <v>10408</v>
      </c>
      <c r="I2996" t="s">
        <v>714</v>
      </c>
      <c r="J2996" t="s">
        <v>10409</v>
      </c>
    </row>
    <row r="2997" spans="1:10" ht="16" x14ac:dyDescent="0.2">
      <c r="A2997" t="s">
        <v>10404</v>
      </c>
      <c r="B2997" t="s">
        <v>10422</v>
      </c>
      <c r="C2997" t="s">
        <v>10423</v>
      </c>
      <c r="D2997">
        <v>1</v>
      </c>
      <c r="E2997" t="s">
        <v>13</v>
      </c>
      <c r="F2997" t="s">
        <v>13</v>
      </c>
      <c r="G2997" t="s">
        <v>10407</v>
      </c>
      <c r="H2997" s="3" t="s">
        <v>10424</v>
      </c>
      <c r="I2997" t="s">
        <v>714</v>
      </c>
      <c r="J2997" t="s">
        <v>10409</v>
      </c>
    </row>
    <row r="2998" spans="1:10" ht="16" x14ac:dyDescent="0.2">
      <c r="A2998" t="s">
        <v>10425</v>
      </c>
      <c r="B2998" t="s">
        <v>10426</v>
      </c>
      <c r="C2998" t="s">
        <v>10427</v>
      </c>
      <c r="D2998">
        <v>5</v>
      </c>
      <c r="E2998" t="s">
        <v>13</v>
      </c>
      <c r="F2998" t="s">
        <v>13</v>
      </c>
      <c r="G2998" t="s">
        <v>10428</v>
      </c>
      <c r="H2998" s="3" t="s">
        <v>10429</v>
      </c>
      <c r="I2998" t="s">
        <v>62</v>
      </c>
      <c r="J2998" t="s">
        <v>10430</v>
      </c>
    </row>
    <row r="2999" spans="1:10" ht="16" x14ac:dyDescent="0.2">
      <c r="A2999" t="s">
        <v>10425</v>
      </c>
      <c r="B2999" t="s">
        <v>10431</v>
      </c>
      <c r="C2999" t="s">
        <v>10432</v>
      </c>
      <c r="D2999">
        <v>6</v>
      </c>
      <c r="E2999" t="s">
        <v>13</v>
      </c>
      <c r="F2999" t="s">
        <v>13</v>
      </c>
      <c r="G2999" t="s">
        <v>10428</v>
      </c>
      <c r="H2999" s="3" t="s">
        <v>10429</v>
      </c>
      <c r="I2999" t="s">
        <v>62</v>
      </c>
      <c r="J2999" t="s">
        <v>10430</v>
      </c>
    </row>
    <row r="3000" spans="1:10" ht="16" x14ac:dyDescent="0.2">
      <c r="A3000" t="s">
        <v>10425</v>
      </c>
      <c r="B3000" t="s">
        <v>10433</v>
      </c>
      <c r="C3000" t="s">
        <v>10434</v>
      </c>
      <c r="D3000">
        <v>7</v>
      </c>
      <c r="E3000" t="s">
        <v>13</v>
      </c>
      <c r="F3000" t="s">
        <v>13</v>
      </c>
      <c r="G3000" t="s">
        <v>10428</v>
      </c>
      <c r="H3000" s="3" t="s">
        <v>10429</v>
      </c>
      <c r="I3000" t="s">
        <v>62</v>
      </c>
      <c r="J3000" t="s">
        <v>10430</v>
      </c>
    </row>
    <row r="3001" spans="1:10" ht="16" x14ac:dyDescent="0.2">
      <c r="A3001" t="s">
        <v>10425</v>
      </c>
      <c r="B3001" t="s">
        <v>10435</v>
      </c>
      <c r="C3001" t="s">
        <v>10436</v>
      </c>
      <c r="D3001">
        <v>1</v>
      </c>
      <c r="E3001" t="s">
        <v>13</v>
      </c>
      <c r="F3001" t="s">
        <v>13</v>
      </c>
      <c r="G3001" t="s">
        <v>10428</v>
      </c>
      <c r="H3001" s="3" t="s">
        <v>10429</v>
      </c>
      <c r="I3001" t="s">
        <v>62</v>
      </c>
      <c r="J3001" t="s">
        <v>10430</v>
      </c>
    </row>
    <row r="3002" spans="1:10" ht="16" x14ac:dyDescent="0.2">
      <c r="A3002" t="s">
        <v>10425</v>
      </c>
      <c r="B3002" t="s">
        <v>10437</v>
      </c>
      <c r="C3002" t="s">
        <v>10438</v>
      </c>
      <c r="D3002">
        <v>2</v>
      </c>
      <c r="E3002" t="s">
        <v>13</v>
      </c>
      <c r="F3002" t="s">
        <v>13</v>
      </c>
      <c r="G3002" t="s">
        <v>10428</v>
      </c>
      <c r="H3002" s="3" t="s">
        <v>10429</v>
      </c>
      <c r="I3002" t="s">
        <v>62</v>
      </c>
      <c r="J3002" t="s">
        <v>10430</v>
      </c>
    </row>
    <row r="3003" spans="1:10" ht="16" x14ac:dyDescent="0.2">
      <c r="A3003" t="s">
        <v>10439</v>
      </c>
      <c r="B3003" t="s">
        <v>10440</v>
      </c>
      <c r="C3003" t="s">
        <v>10441</v>
      </c>
      <c r="D3003">
        <v>4</v>
      </c>
      <c r="E3003" t="s">
        <v>13</v>
      </c>
      <c r="F3003" t="s">
        <v>13</v>
      </c>
      <c r="G3003" t="s">
        <v>10442</v>
      </c>
      <c r="H3003" s="3" t="s">
        <v>10443</v>
      </c>
      <c r="I3003" t="s">
        <v>62</v>
      </c>
      <c r="J3003" t="s">
        <v>10444</v>
      </c>
    </row>
    <row r="3004" spans="1:10" ht="16" x14ac:dyDescent="0.2">
      <c r="A3004" t="s">
        <v>10445</v>
      </c>
      <c r="B3004" t="s">
        <v>10446</v>
      </c>
      <c r="C3004" t="s">
        <v>10447</v>
      </c>
      <c r="D3004">
        <v>1</v>
      </c>
      <c r="E3004" t="s">
        <v>13</v>
      </c>
      <c r="F3004" t="s">
        <v>13</v>
      </c>
      <c r="G3004" t="s">
        <v>10448</v>
      </c>
      <c r="H3004" s="3" t="s">
        <v>10449</v>
      </c>
      <c r="I3004" t="s">
        <v>62</v>
      </c>
      <c r="J3004" t="s">
        <v>10450</v>
      </c>
    </row>
    <row r="3005" spans="1:10" ht="16" x14ac:dyDescent="0.2">
      <c r="A3005" t="s">
        <v>10451</v>
      </c>
      <c r="B3005" t="s">
        <v>10452</v>
      </c>
      <c r="C3005" t="s">
        <v>10453</v>
      </c>
      <c r="D3005">
        <v>4</v>
      </c>
      <c r="E3005" t="s">
        <v>13</v>
      </c>
      <c r="F3005" t="s">
        <v>13</v>
      </c>
      <c r="G3005" t="s">
        <v>10454</v>
      </c>
      <c r="H3005" s="3" t="s">
        <v>10455</v>
      </c>
      <c r="I3005" t="s">
        <v>817</v>
      </c>
      <c r="J3005" t="s">
        <v>10456</v>
      </c>
    </row>
    <row r="3006" spans="1:10" ht="16" x14ac:dyDescent="0.2">
      <c r="A3006" t="s">
        <v>10457</v>
      </c>
      <c r="B3006" t="s">
        <v>10458</v>
      </c>
      <c r="C3006" t="s">
        <v>10459</v>
      </c>
      <c r="D3006">
        <v>1</v>
      </c>
      <c r="E3006" t="s">
        <v>13</v>
      </c>
      <c r="F3006" t="s">
        <v>13</v>
      </c>
      <c r="G3006" t="s">
        <v>10461</v>
      </c>
      <c r="H3006" s="3" t="s">
        <v>10462</v>
      </c>
      <c r="I3006" t="s">
        <v>62</v>
      </c>
      <c r="J3006" t="s">
        <v>10463</v>
      </c>
    </row>
    <row r="3007" spans="1:10" ht="16" x14ac:dyDescent="0.2">
      <c r="A3007" t="s">
        <v>10464</v>
      </c>
      <c r="B3007" t="s">
        <v>10465</v>
      </c>
      <c r="C3007" t="s">
        <v>10466</v>
      </c>
      <c r="D3007">
        <v>4</v>
      </c>
      <c r="E3007" t="s">
        <v>10460</v>
      </c>
      <c r="F3007" t="s">
        <v>13</v>
      </c>
      <c r="G3007" t="s">
        <v>10467</v>
      </c>
      <c r="H3007" s="3" t="s">
        <v>10468</v>
      </c>
      <c r="I3007" t="s">
        <v>62</v>
      </c>
      <c r="J3007" t="s">
        <v>10469</v>
      </c>
    </row>
    <row r="3008" spans="1:10" ht="16" x14ac:dyDescent="0.2">
      <c r="A3008" t="s">
        <v>10470</v>
      </c>
      <c r="B3008" t="s">
        <v>10471</v>
      </c>
      <c r="C3008" t="s">
        <v>10472</v>
      </c>
      <c r="D3008">
        <v>2</v>
      </c>
      <c r="E3008" t="s">
        <v>10460</v>
      </c>
      <c r="F3008" t="s">
        <v>13</v>
      </c>
      <c r="G3008" t="s">
        <v>10467</v>
      </c>
      <c r="H3008" s="3" t="s">
        <v>10473</v>
      </c>
      <c r="I3008" t="s">
        <v>62</v>
      </c>
      <c r="J3008" t="s">
        <v>10474</v>
      </c>
    </row>
    <row r="3009" spans="1:10" ht="16" x14ac:dyDescent="0.2">
      <c r="A3009" t="s">
        <v>10475</v>
      </c>
      <c r="B3009" t="s">
        <v>10476</v>
      </c>
      <c r="C3009" t="s">
        <v>10477</v>
      </c>
      <c r="D3009">
        <v>1</v>
      </c>
      <c r="E3009" t="s">
        <v>10460</v>
      </c>
      <c r="F3009" t="s">
        <v>13</v>
      </c>
      <c r="G3009" t="s">
        <v>10467</v>
      </c>
      <c r="H3009" s="3" t="s">
        <v>10478</v>
      </c>
      <c r="I3009" t="s">
        <v>62</v>
      </c>
      <c r="J3009" t="s">
        <v>10479</v>
      </c>
    </row>
    <row r="3010" spans="1:10" ht="16" x14ac:dyDescent="0.2">
      <c r="A3010" t="s">
        <v>10464</v>
      </c>
      <c r="B3010" t="s">
        <v>10480</v>
      </c>
      <c r="C3010" t="s">
        <v>10481</v>
      </c>
      <c r="D3010">
        <v>1</v>
      </c>
      <c r="E3010" t="s">
        <v>10460</v>
      </c>
      <c r="F3010" t="s">
        <v>13</v>
      </c>
      <c r="G3010" t="s">
        <v>10467</v>
      </c>
      <c r="H3010" s="3" t="s">
        <v>10468</v>
      </c>
      <c r="I3010" t="s">
        <v>62</v>
      </c>
      <c r="J3010" t="s">
        <v>10469</v>
      </c>
    </row>
    <row r="3011" spans="1:10" ht="16" x14ac:dyDescent="0.2">
      <c r="A3011" t="s">
        <v>10482</v>
      </c>
      <c r="B3011" t="s">
        <v>10483</v>
      </c>
      <c r="C3011" t="s">
        <v>10484</v>
      </c>
      <c r="D3011">
        <v>2</v>
      </c>
      <c r="E3011" t="s">
        <v>10460</v>
      </c>
      <c r="F3011" t="s">
        <v>13</v>
      </c>
      <c r="G3011" t="s">
        <v>10467</v>
      </c>
      <c r="H3011" s="3" t="s">
        <v>10485</v>
      </c>
      <c r="I3011" t="s">
        <v>62</v>
      </c>
      <c r="J3011" t="s">
        <v>10486</v>
      </c>
    </row>
    <row r="3012" spans="1:10" ht="16" x14ac:dyDescent="0.2">
      <c r="A3012" t="s">
        <v>10475</v>
      </c>
      <c r="B3012" t="s">
        <v>10487</v>
      </c>
      <c r="C3012" t="s">
        <v>10488</v>
      </c>
      <c r="D3012">
        <v>2</v>
      </c>
      <c r="E3012" t="s">
        <v>10460</v>
      </c>
      <c r="F3012" t="s">
        <v>13</v>
      </c>
      <c r="G3012" t="s">
        <v>10467</v>
      </c>
      <c r="H3012" s="3" t="s">
        <v>10478</v>
      </c>
      <c r="I3012" t="s">
        <v>62</v>
      </c>
      <c r="J3012" t="s">
        <v>10479</v>
      </c>
    </row>
    <row r="3013" spans="1:10" ht="16" x14ac:dyDescent="0.2">
      <c r="A3013" t="s">
        <v>10489</v>
      </c>
      <c r="B3013" t="s">
        <v>10490</v>
      </c>
      <c r="C3013" t="s">
        <v>10491</v>
      </c>
      <c r="D3013">
        <v>2</v>
      </c>
      <c r="E3013" t="s">
        <v>10460</v>
      </c>
      <c r="F3013" t="s">
        <v>13</v>
      </c>
      <c r="G3013" t="s">
        <v>10467</v>
      </c>
      <c r="H3013" s="3" t="s">
        <v>10485</v>
      </c>
      <c r="I3013" t="s">
        <v>62</v>
      </c>
      <c r="J3013" t="s">
        <v>10492</v>
      </c>
    </row>
    <row r="3014" spans="1:10" ht="16" x14ac:dyDescent="0.2">
      <c r="A3014" t="s">
        <v>10464</v>
      </c>
      <c r="B3014" t="s">
        <v>10493</v>
      </c>
      <c r="C3014" t="s">
        <v>10494</v>
      </c>
      <c r="D3014">
        <v>2</v>
      </c>
      <c r="E3014" t="s">
        <v>10460</v>
      </c>
      <c r="F3014" t="s">
        <v>13</v>
      </c>
      <c r="G3014" t="s">
        <v>10467</v>
      </c>
      <c r="H3014" s="3" t="s">
        <v>10468</v>
      </c>
      <c r="I3014" t="s">
        <v>62</v>
      </c>
      <c r="J3014" t="s">
        <v>10469</v>
      </c>
    </row>
    <row r="3015" spans="1:10" ht="16" x14ac:dyDescent="0.2">
      <c r="A3015" t="s">
        <v>10482</v>
      </c>
      <c r="B3015" t="s">
        <v>10495</v>
      </c>
      <c r="C3015" t="s">
        <v>10496</v>
      </c>
      <c r="D3015">
        <v>1</v>
      </c>
      <c r="E3015" t="s">
        <v>10460</v>
      </c>
      <c r="F3015" t="s">
        <v>13</v>
      </c>
      <c r="G3015" t="s">
        <v>10467</v>
      </c>
      <c r="H3015" s="3" t="s">
        <v>10485</v>
      </c>
      <c r="I3015" t="s">
        <v>62</v>
      </c>
      <c r="J3015" t="s">
        <v>10486</v>
      </c>
    </row>
    <row r="3016" spans="1:10" ht="16" x14ac:dyDescent="0.2">
      <c r="A3016" t="s">
        <v>10470</v>
      </c>
      <c r="B3016" t="s">
        <v>10497</v>
      </c>
      <c r="C3016" t="s">
        <v>10498</v>
      </c>
      <c r="D3016">
        <v>3</v>
      </c>
      <c r="E3016" t="s">
        <v>10460</v>
      </c>
      <c r="F3016" t="s">
        <v>13</v>
      </c>
      <c r="G3016" t="s">
        <v>10467</v>
      </c>
      <c r="H3016" s="3" t="s">
        <v>10473</v>
      </c>
      <c r="I3016" t="s">
        <v>62</v>
      </c>
      <c r="J3016" t="s">
        <v>10474</v>
      </c>
    </row>
    <row r="3017" spans="1:10" ht="16" x14ac:dyDescent="0.2">
      <c r="A3017" t="s">
        <v>10464</v>
      </c>
      <c r="B3017" t="s">
        <v>10499</v>
      </c>
      <c r="C3017" t="s">
        <v>10500</v>
      </c>
      <c r="D3017">
        <v>5</v>
      </c>
      <c r="E3017" t="s">
        <v>10460</v>
      </c>
      <c r="F3017" t="s">
        <v>13</v>
      </c>
      <c r="G3017" t="s">
        <v>10467</v>
      </c>
      <c r="H3017" s="3" t="s">
        <v>10468</v>
      </c>
      <c r="I3017" t="s">
        <v>62</v>
      </c>
      <c r="J3017" t="s">
        <v>10469</v>
      </c>
    </row>
    <row r="3018" spans="1:10" ht="16" x14ac:dyDescent="0.2">
      <c r="A3018" t="s">
        <v>10464</v>
      </c>
      <c r="B3018" t="s">
        <v>10501</v>
      </c>
      <c r="C3018" t="s">
        <v>10502</v>
      </c>
      <c r="D3018">
        <v>3</v>
      </c>
      <c r="E3018" t="s">
        <v>10460</v>
      </c>
      <c r="F3018" t="s">
        <v>13</v>
      </c>
      <c r="G3018" t="s">
        <v>10467</v>
      </c>
      <c r="H3018" s="3" t="s">
        <v>10468</v>
      </c>
      <c r="I3018" t="s">
        <v>62</v>
      </c>
      <c r="J3018" t="s">
        <v>10469</v>
      </c>
    </row>
    <row r="3019" spans="1:10" ht="16" x14ac:dyDescent="0.2">
      <c r="A3019" t="s">
        <v>10503</v>
      </c>
      <c r="B3019" t="s">
        <v>10504</v>
      </c>
      <c r="C3019" t="s">
        <v>10505</v>
      </c>
      <c r="D3019">
        <v>4</v>
      </c>
      <c r="E3019" t="s">
        <v>13</v>
      </c>
      <c r="F3019" t="s">
        <v>13</v>
      </c>
      <c r="G3019" t="s">
        <v>10506</v>
      </c>
      <c r="H3019" s="3" t="s">
        <v>10507</v>
      </c>
      <c r="I3019" t="s">
        <v>62</v>
      </c>
      <c r="J3019" t="s">
        <v>10508</v>
      </c>
    </row>
    <row r="3020" spans="1:10" ht="16" x14ac:dyDescent="0.2">
      <c r="A3020" t="s">
        <v>10509</v>
      </c>
      <c r="B3020" t="s">
        <v>10510</v>
      </c>
      <c r="C3020" t="s">
        <v>10511</v>
      </c>
      <c r="D3020">
        <v>4</v>
      </c>
      <c r="E3020" t="s">
        <v>13</v>
      </c>
      <c r="F3020" t="s">
        <v>13</v>
      </c>
      <c r="G3020" t="s">
        <v>10506</v>
      </c>
      <c r="H3020" s="3" t="s">
        <v>10512</v>
      </c>
      <c r="I3020" t="s">
        <v>62</v>
      </c>
      <c r="J3020" t="s">
        <v>10513</v>
      </c>
    </row>
    <row r="3021" spans="1:10" ht="16" x14ac:dyDescent="0.2">
      <c r="A3021" t="s">
        <v>10509</v>
      </c>
      <c r="B3021" t="s">
        <v>10514</v>
      </c>
      <c r="C3021" t="s">
        <v>10515</v>
      </c>
      <c r="D3021">
        <v>2</v>
      </c>
      <c r="E3021" t="s">
        <v>13</v>
      </c>
      <c r="F3021" t="s">
        <v>13</v>
      </c>
      <c r="G3021" t="s">
        <v>10506</v>
      </c>
      <c r="H3021" s="3" t="s">
        <v>10512</v>
      </c>
      <c r="I3021" t="s">
        <v>62</v>
      </c>
      <c r="J3021" t="s">
        <v>10513</v>
      </c>
    </row>
    <row r="3022" spans="1:10" ht="16" x14ac:dyDescent="0.2">
      <c r="A3022" t="s">
        <v>10509</v>
      </c>
      <c r="B3022" t="s">
        <v>10516</v>
      </c>
      <c r="C3022" t="s">
        <v>10517</v>
      </c>
      <c r="D3022">
        <v>3</v>
      </c>
      <c r="E3022" t="s">
        <v>13</v>
      </c>
      <c r="F3022" t="s">
        <v>13</v>
      </c>
      <c r="G3022" t="s">
        <v>10506</v>
      </c>
      <c r="H3022" s="3" t="s">
        <v>10512</v>
      </c>
      <c r="I3022" t="s">
        <v>62</v>
      </c>
      <c r="J3022" t="s">
        <v>10513</v>
      </c>
    </row>
    <row r="3023" spans="1:10" ht="16" x14ac:dyDescent="0.2">
      <c r="A3023" t="s">
        <v>10503</v>
      </c>
      <c r="B3023" t="s">
        <v>10518</v>
      </c>
      <c r="C3023" t="s">
        <v>10519</v>
      </c>
      <c r="D3023">
        <v>1</v>
      </c>
      <c r="E3023" t="s">
        <v>13</v>
      </c>
      <c r="F3023" t="s">
        <v>13</v>
      </c>
      <c r="G3023" t="s">
        <v>10506</v>
      </c>
      <c r="H3023" s="3" t="s">
        <v>10520</v>
      </c>
      <c r="I3023" t="s">
        <v>62</v>
      </c>
      <c r="J3023" t="s">
        <v>10508</v>
      </c>
    </row>
    <row r="3024" spans="1:10" ht="16" x14ac:dyDescent="0.2">
      <c r="A3024" t="s">
        <v>10521</v>
      </c>
      <c r="B3024" t="s">
        <v>10522</v>
      </c>
      <c r="C3024" t="s">
        <v>10523</v>
      </c>
      <c r="D3024">
        <v>2</v>
      </c>
      <c r="E3024" t="s">
        <v>10524</v>
      </c>
      <c r="F3024" t="s">
        <v>13</v>
      </c>
      <c r="G3024" t="s">
        <v>10525</v>
      </c>
      <c r="H3024" s="3" t="s">
        <v>10526</v>
      </c>
      <c r="I3024" t="s">
        <v>62</v>
      </c>
      <c r="J3024" t="s">
        <v>10527</v>
      </c>
    </row>
    <row r="3025" spans="1:10" ht="16" x14ac:dyDescent="0.2">
      <c r="A3025" t="s">
        <v>10521</v>
      </c>
      <c r="B3025" t="s">
        <v>10528</v>
      </c>
      <c r="C3025" t="s">
        <v>10529</v>
      </c>
      <c r="D3025">
        <v>1</v>
      </c>
      <c r="E3025" t="s">
        <v>10524</v>
      </c>
      <c r="F3025" t="s">
        <v>13</v>
      </c>
      <c r="G3025" t="s">
        <v>10525</v>
      </c>
      <c r="H3025" s="3" t="s">
        <v>10526</v>
      </c>
      <c r="I3025" t="s">
        <v>62</v>
      </c>
      <c r="J3025" t="s">
        <v>10527</v>
      </c>
    </row>
    <row r="3026" spans="1:10" ht="16" x14ac:dyDescent="0.2">
      <c r="A3026" t="s">
        <v>10530</v>
      </c>
      <c r="B3026" t="s">
        <v>10522</v>
      </c>
      <c r="C3026" t="s">
        <v>10523</v>
      </c>
      <c r="D3026">
        <v>10</v>
      </c>
      <c r="E3026" t="s">
        <v>10524</v>
      </c>
      <c r="F3026" t="s">
        <v>13</v>
      </c>
      <c r="G3026" t="s">
        <v>10525</v>
      </c>
      <c r="H3026" s="3" t="s">
        <v>10531</v>
      </c>
      <c r="I3026" t="s">
        <v>62</v>
      </c>
      <c r="J3026" t="s">
        <v>10532</v>
      </c>
    </row>
    <row r="3027" spans="1:10" ht="16" x14ac:dyDescent="0.2">
      <c r="A3027" t="s">
        <v>10533</v>
      </c>
      <c r="B3027" t="s">
        <v>10534</v>
      </c>
      <c r="C3027" t="s">
        <v>10535</v>
      </c>
      <c r="D3027">
        <v>1</v>
      </c>
      <c r="E3027" t="s">
        <v>10524</v>
      </c>
      <c r="F3027" t="s">
        <v>13</v>
      </c>
      <c r="G3027" t="s">
        <v>10525</v>
      </c>
      <c r="H3027" s="3" t="s">
        <v>10526</v>
      </c>
      <c r="I3027" t="s">
        <v>62</v>
      </c>
      <c r="J3027" t="s">
        <v>10536</v>
      </c>
    </row>
    <row r="3028" spans="1:10" ht="16" x14ac:dyDescent="0.2">
      <c r="A3028" t="s">
        <v>10537</v>
      </c>
      <c r="B3028" t="s">
        <v>10538</v>
      </c>
      <c r="C3028" t="s">
        <v>10539</v>
      </c>
      <c r="D3028">
        <v>10</v>
      </c>
      <c r="E3028" t="s">
        <v>10524</v>
      </c>
      <c r="F3028" t="s">
        <v>13</v>
      </c>
      <c r="G3028" t="s">
        <v>10525</v>
      </c>
      <c r="H3028" s="3" t="s">
        <v>10540</v>
      </c>
      <c r="I3028" t="s">
        <v>62</v>
      </c>
      <c r="J3028" t="s">
        <v>10541</v>
      </c>
    </row>
    <row r="3029" spans="1:10" ht="16" x14ac:dyDescent="0.2">
      <c r="A3029" t="s">
        <v>10542</v>
      </c>
      <c r="B3029" t="s">
        <v>10522</v>
      </c>
      <c r="C3029" t="s">
        <v>10523</v>
      </c>
      <c r="D3029">
        <v>12</v>
      </c>
      <c r="E3029" t="s">
        <v>10524</v>
      </c>
      <c r="F3029" t="s">
        <v>13</v>
      </c>
      <c r="G3029" t="s">
        <v>10525</v>
      </c>
      <c r="H3029" s="3" t="s">
        <v>10526</v>
      </c>
      <c r="I3029" t="s">
        <v>62</v>
      </c>
      <c r="J3029" t="s">
        <v>10543</v>
      </c>
    </row>
    <row r="3030" spans="1:10" ht="16" x14ac:dyDescent="0.2">
      <c r="A3030" t="s">
        <v>10544</v>
      </c>
      <c r="B3030" t="s">
        <v>10545</v>
      </c>
      <c r="C3030" t="s">
        <v>10546</v>
      </c>
      <c r="D3030">
        <v>1</v>
      </c>
      <c r="E3030" t="s">
        <v>10524</v>
      </c>
      <c r="F3030" t="s">
        <v>13</v>
      </c>
      <c r="G3030" t="s">
        <v>10525</v>
      </c>
      <c r="H3030" s="3" t="s">
        <v>10526</v>
      </c>
      <c r="I3030" t="s">
        <v>62</v>
      </c>
      <c r="J3030" t="s">
        <v>10547</v>
      </c>
    </row>
    <row r="3031" spans="1:10" ht="16" x14ac:dyDescent="0.2">
      <c r="A3031" t="s">
        <v>10548</v>
      </c>
      <c r="B3031" t="s">
        <v>10549</v>
      </c>
      <c r="C3031" t="s">
        <v>10550</v>
      </c>
      <c r="D3031">
        <v>2</v>
      </c>
      <c r="E3031" t="s">
        <v>10524</v>
      </c>
      <c r="F3031" t="s">
        <v>13</v>
      </c>
      <c r="G3031" t="s">
        <v>10525</v>
      </c>
      <c r="H3031" s="3" t="s">
        <v>10551</v>
      </c>
      <c r="I3031" t="s">
        <v>62</v>
      </c>
      <c r="J3031" t="s">
        <v>10552</v>
      </c>
    </row>
    <row r="3032" spans="1:10" ht="16" x14ac:dyDescent="0.2">
      <c r="A3032" t="s">
        <v>10548</v>
      </c>
      <c r="B3032" t="s">
        <v>10553</v>
      </c>
      <c r="C3032" t="s">
        <v>10554</v>
      </c>
      <c r="D3032">
        <v>1</v>
      </c>
      <c r="E3032" t="s">
        <v>10524</v>
      </c>
      <c r="F3032" t="s">
        <v>13</v>
      </c>
      <c r="G3032" t="s">
        <v>10525</v>
      </c>
      <c r="H3032" s="3" t="s">
        <v>10551</v>
      </c>
      <c r="I3032" t="s">
        <v>62</v>
      </c>
      <c r="J3032" t="s">
        <v>10552</v>
      </c>
    </row>
    <row r="3033" spans="1:10" ht="16" x14ac:dyDescent="0.2">
      <c r="A3033" t="s">
        <v>10555</v>
      </c>
      <c r="B3033" t="s">
        <v>10556</v>
      </c>
      <c r="C3033" t="s">
        <v>10557</v>
      </c>
      <c r="D3033">
        <v>3</v>
      </c>
      <c r="E3033" t="s">
        <v>10524</v>
      </c>
      <c r="F3033" t="s">
        <v>13</v>
      </c>
      <c r="G3033" t="s">
        <v>10525</v>
      </c>
      <c r="H3033" s="3" t="s">
        <v>10526</v>
      </c>
      <c r="I3033" t="s">
        <v>62</v>
      </c>
      <c r="J3033" t="s">
        <v>10558</v>
      </c>
    </row>
    <row r="3034" spans="1:10" ht="16" x14ac:dyDescent="0.2">
      <c r="A3034" t="s">
        <v>10548</v>
      </c>
      <c r="B3034" t="s">
        <v>10559</v>
      </c>
      <c r="C3034" t="s">
        <v>10560</v>
      </c>
      <c r="D3034">
        <v>3</v>
      </c>
      <c r="E3034" t="s">
        <v>10524</v>
      </c>
      <c r="F3034" t="s">
        <v>13</v>
      </c>
      <c r="G3034" t="s">
        <v>10525</v>
      </c>
      <c r="H3034" s="3" t="s">
        <v>10551</v>
      </c>
      <c r="I3034" t="s">
        <v>62</v>
      </c>
      <c r="J3034" t="s">
        <v>10552</v>
      </c>
    </row>
    <row r="3035" spans="1:10" ht="16" x14ac:dyDescent="0.2">
      <c r="A3035" t="s">
        <v>6369</v>
      </c>
      <c r="B3035" t="s">
        <v>10561</v>
      </c>
      <c r="C3035" t="s">
        <v>10562</v>
      </c>
      <c r="D3035">
        <v>7</v>
      </c>
      <c r="E3035" t="s">
        <v>10524</v>
      </c>
      <c r="F3035" t="s">
        <v>13</v>
      </c>
      <c r="G3035" t="s">
        <v>10525</v>
      </c>
      <c r="H3035" s="3" t="s">
        <v>10563</v>
      </c>
      <c r="I3035" t="s">
        <v>62</v>
      </c>
      <c r="J3035" t="s">
        <v>6374</v>
      </c>
    </row>
    <row r="3036" spans="1:10" ht="16" x14ac:dyDescent="0.2">
      <c r="A3036" t="s">
        <v>10548</v>
      </c>
      <c r="B3036" t="s">
        <v>10564</v>
      </c>
      <c r="C3036" t="s">
        <v>10565</v>
      </c>
      <c r="D3036">
        <v>4</v>
      </c>
      <c r="E3036" t="s">
        <v>10524</v>
      </c>
      <c r="F3036" t="s">
        <v>13</v>
      </c>
      <c r="G3036" t="s">
        <v>10525</v>
      </c>
      <c r="H3036" s="3" t="s">
        <v>10551</v>
      </c>
      <c r="I3036" t="s">
        <v>62</v>
      </c>
      <c r="J3036" t="s">
        <v>10552</v>
      </c>
    </row>
    <row r="3037" spans="1:10" ht="16" x14ac:dyDescent="0.2">
      <c r="A3037" t="s">
        <v>10566</v>
      </c>
      <c r="B3037" t="s">
        <v>10561</v>
      </c>
      <c r="C3037" t="s">
        <v>10562</v>
      </c>
      <c r="D3037">
        <v>8</v>
      </c>
      <c r="E3037" t="s">
        <v>10524</v>
      </c>
      <c r="F3037" t="s">
        <v>13</v>
      </c>
      <c r="G3037" t="s">
        <v>10525</v>
      </c>
      <c r="H3037" s="3" t="s">
        <v>10567</v>
      </c>
      <c r="I3037" t="s">
        <v>62</v>
      </c>
      <c r="J3037" t="s">
        <v>10568</v>
      </c>
    </row>
    <row r="3038" spans="1:10" ht="16" x14ac:dyDescent="0.2">
      <c r="A3038" t="s">
        <v>10569</v>
      </c>
      <c r="B3038" t="s">
        <v>10570</v>
      </c>
      <c r="C3038" t="s">
        <v>10571</v>
      </c>
      <c r="D3038">
        <v>2</v>
      </c>
      <c r="E3038" t="s">
        <v>10524</v>
      </c>
      <c r="F3038" t="s">
        <v>13</v>
      </c>
      <c r="G3038" t="s">
        <v>10525</v>
      </c>
      <c r="H3038" s="3" t="s">
        <v>10526</v>
      </c>
      <c r="I3038" t="s">
        <v>62</v>
      </c>
      <c r="J3038" t="s">
        <v>10572</v>
      </c>
    </row>
    <row r="3039" spans="1:10" ht="16" x14ac:dyDescent="0.2">
      <c r="A3039" t="s">
        <v>10573</v>
      </c>
      <c r="B3039" t="s">
        <v>10574</v>
      </c>
      <c r="C3039" t="s">
        <v>10575</v>
      </c>
      <c r="D3039">
        <v>1</v>
      </c>
      <c r="E3039" t="s">
        <v>10524</v>
      </c>
      <c r="F3039" t="s">
        <v>13</v>
      </c>
      <c r="G3039" t="s">
        <v>10525</v>
      </c>
      <c r="H3039" s="3" t="s">
        <v>10576</v>
      </c>
      <c r="I3039" t="s">
        <v>62</v>
      </c>
      <c r="J3039" t="s">
        <v>10577</v>
      </c>
    </row>
    <row r="3040" spans="1:10" ht="16" x14ac:dyDescent="0.2">
      <c r="A3040" t="s">
        <v>10537</v>
      </c>
      <c r="B3040" t="s">
        <v>10578</v>
      </c>
      <c r="C3040" t="s">
        <v>10579</v>
      </c>
      <c r="D3040">
        <v>5</v>
      </c>
      <c r="E3040" t="s">
        <v>10524</v>
      </c>
      <c r="F3040" t="s">
        <v>13</v>
      </c>
      <c r="G3040" t="s">
        <v>10525</v>
      </c>
      <c r="H3040" s="3" t="s">
        <v>10540</v>
      </c>
      <c r="I3040" t="s">
        <v>62</v>
      </c>
      <c r="J3040" t="s">
        <v>10541</v>
      </c>
    </row>
    <row r="3041" spans="1:10" ht="16" x14ac:dyDescent="0.2">
      <c r="A3041" t="s">
        <v>10580</v>
      </c>
      <c r="B3041" t="s">
        <v>10561</v>
      </c>
      <c r="C3041" t="s">
        <v>10562</v>
      </c>
      <c r="D3041">
        <v>2</v>
      </c>
      <c r="E3041" t="s">
        <v>10524</v>
      </c>
      <c r="F3041" t="s">
        <v>13</v>
      </c>
      <c r="G3041" t="s">
        <v>10525</v>
      </c>
      <c r="H3041" s="3" t="s">
        <v>10567</v>
      </c>
      <c r="I3041" t="s">
        <v>62</v>
      </c>
      <c r="J3041" t="s">
        <v>10581</v>
      </c>
    </row>
    <row r="3042" spans="1:10" ht="16" x14ac:dyDescent="0.2">
      <c r="A3042" t="s">
        <v>10537</v>
      </c>
      <c r="B3042" t="s">
        <v>10582</v>
      </c>
      <c r="C3042" t="s">
        <v>10583</v>
      </c>
      <c r="D3042">
        <v>1</v>
      </c>
      <c r="E3042" t="s">
        <v>10524</v>
      </c>
      <c r="F3042" t="s">
        <v>13</v>
      </c>
      <c r="G3042" t="s">
        <v>10525</v>
      </c>
      <c r="H3042" s="3" t="s">
        <v>10540</v>
      </c>
      <c r="I3042" t="s">
        <v>62</v>
      </c>
      <c r="J3042" t="s">
        <v>10541</v>
      </c>
    </row>
    <row r="3043" spans="1:10" ht="16" x14ac:dyDescent="0.2">
      <c r="A3043" t="s">
        <v>10580</v>
      </c>
      <c r="B3043" t="s">
        <v>10584</v>
      </c>
      <c r="C3043" t="s">
        <v>10585</v>
      </c>
      <c r="D3043">
        <v>3</v>
      </c>
      <c r="E3043" t="s">
        <v>10524</v>
      </c>
      <c r="F3043" t="s">
        <v>13</v>
      </c>
      <c r="G3043" t="s">
        <v>10525</v>
      </c>
      <c r="H3043" s="3" t="s">
        <v>10567</v>
      </c>
      <c r="I3043" t="s">
        <v>62</v>
      </c>
      <c r="J3043" t="s">
        <v>10581</v>
      </c>
    </row>
    <row r="3044" spans="1:10" ht="16" x14ac:dyDescent="0.2">
      <c r="A3044" t="s">
        <v>10580</v>
      </c>
      <c r="B3044" t="s">
        <v>10586</v>
      </c>
      <c r="C3044" t="s">
        <v>10587</v>
      </c>
      <c r="D3044">
        <v>6</v>
      </c>
      <c r="E3044" t="s">
        <v>10524</v>
      </c>
      <c r="F3044" t="s">
        <v>13</v>
      </c>
      <c r="G3044" t="s">
        <v>10525</v>
      </c>
      <c r="H3044" s="3" t="s">
        <v>10526</v>
      </c>
      <c r="I3044" t="s">
        <v>62</v>
      </c>
      <c r="J3044" t="s">
        <v>10581</v>
      </c>
    </row>
    <row r="3045" spans="1:10" ht="16" x14ac:dyDescent="0.2">
      <c r="A3045" t="s">
        <v>10537</v>
      </c>
      <c r="B3045" t="s">
        <v>10588</v>
      </c>
      <c r="C3045" t="s">
        <v>10589</v>
      </c>
      <c r="D3045">
        <v>7</v>
      </c>
      <c r="E3045" t="s">
        <v>10524</v>
      </c>
      <c r="F3045" t="s">
        <v>13</v>
      </c>
      <c r="G3045" t="s">
        <v>10525</v>
      </c>
      <c r="H3045" s="3" t="s">
        <v>10540</v>
      </c>
      <c r="I3045" t="s">
        <v>62</v>
      </c>
      <c r="J3045" t="s">
        <v>10541</v>
      </c>
    </row>
    <row r="3046" spans="1:10" ht="16" x14ac:dyDescent="0.2">
      <c r="A3046" t="s">
        <v>10580</v>
      </c>
      <c r="B3046" t="s">
        <v>10522</v>
      </c>
      <c r="C3046" t="s">
        <v>10523</v>
      </c>
      <c r="D3046">
        <v>9</v>
      </c>
      <c r="E3046" t="s">
        <v>10524</v>
      </c>
      <c r="F3046" t="s">
        <v>13</v>
      </c>
      <c r="G3046" t="s">
        <v>10525</v>
      </c>
      <c r="H3046" s="3" t="s">
        <v>10567</v>
      </c>
      <c r="I3046" t="s">
        <v>62</v>
      </c>
      <c r="J3046" t="s">
        <v>10581</v>
      </c>
    </row>
    <row r="3047" spans="1:10" ht="16" x14ac:dyDescent="0.2">
      <c r="A3047" t="s">
        <v>10580</v>
      </c>
      <c r="B3047" t="s">
        <v>10590</v>
      </c>
      <c r="C3047" t="s">
        <v>10591</v>
      </c>
      <c r="D3047">
        <v>8</v>
      </c>
      <c r="E3047" t="s">
        <v>10524</v>
      </c>
      <c r="F3047" t="s">
        <v>13</v>
      </c>
      <c r="G3047" t="s">
        <v>10525</v>
      </c>
      <c r="H3047" s="3" t="s">
        <v>10567</v>
      </c>
      <c r="I3047" t="s">
        <v>62</v>
      </c>
      <c r="J3047" t="s">
        <v>10581</v>
      </c>
    </row>
    <row r="3048" spans="1:10" ht="16" x14ac:dyDescent="0.2">
      <c r="A3048" t="s">
        <v>10592</v>
      </c>
      <c r="B3048" t="s">
        <v>10593</v>
      </c>
      <c r="C3048" t="s">
        <v>10594</v>
      </c>
      <c r="D3048">
        <v>2</v>
      </c>
      <c r="E3048" t="s">
        <v>10524</v>
      </c>
      <c r="F3048" t="s">
        <v>13</v>
      </c>
      <c r="G3048" t="s">
        <v>10525</v>
      </c>
      <c r="H3048" s="3" t="s">
        <v>10526</v>
      </c>
      <c r="I3048" t="s">
        <v>62</v>
      </c>
      <c r="J3048" t="s">
        <v>10595</v>
      </c>
    </row>
    <row r="3049" spans="1:10" ht="16" x14ac:dyDescent="0.2">
      <c r="A3049" t="s">
        <v>10537</v>
      </c>
      <c r="B3049" t="s">
        <v>10596</v>
      </c>
      <c r="C3049" t="s">
        <v>10597</v>
      </c>
      <c r="D3049">
        <v>8</v>
      </c>
      <c r="E3049" t="s">
        <v>10524</v>
      </c>
      <c r="F3049" t="s">
        <v>13</v>
      </c>
      <c r="G3049" t="s">
        <v>10525</v>
      </c>
      <c r="H3049" s="3" t="s">
        <v>10540</v>
      </c>
      <c r="I3049" t="s">
        <v>62</v>
      </c>
      <c r="J3049" t="s">
        <v>10541</v>
      </c>
    </row>
    <row r="3050" spans="1:10" ht="32" x14ac:dyDescent="0.2">
      <c r="A3050" t="s">
        <v>10598</v>
      </c>
      <c r="B3050" t="s">
        <v>10599</v>
      </c>
      <c r="C3050" t="s">
        <v>10600</v>
      </c>
      <c r="D3050">
        <v>8</v>
      </c>
      <c r="E3050" t="s">
        <v>10524</v>
      </c>
      <c r="F3050" t="s">
        <v>13</v>
      </c>
      <c r="G3050" t="s">
        <v>10525</v>
      </c>
      <c r="H3050" s="3" t="s">
        <v>10601</v>
      </c>
      <c r="I3050" t="s">
        <v>62</v>
      </c>
      <c r="J3050" t="s">
        <v>10602</v>
      </c>
    </row>
    <row r="3051" spans="1:10" ht="32" x14ac:dyDescent="0.2">
      <c r="A3051" t="s">
        <v>10598</v>
      </c>
      <c r="B3051" t="s">
        <v>10603</v>
      </c>
      <c r="C3051" t="s">
        <v>10604</v>
      </c>
      <c r="D3051">
        <v>1</v>
      </c>
      <c r="E3051" t="s">
        <v>10524</v>
      </c>
      <c r="F3051" t="s">
        <v>13</v>
      </c>
      <c r="G3051" t="s">
        <v>10525</v>
      </c>
      <c r="H3051" s="3" t="s">
        <v>10601</v>
      </c>
      <c r="I3051" t="s">
        <v>62</v>
      </c>
      <c r="J3051" t="s">
        <v>10602</v>
      </c>
    </row>
    <row r="3052" spans="1:10" ht="16" x14ac:dyDescent="0.2">
      <c r="A3052" t="s">
        <v>10605</v>
      </c>
      <c r="B3052" t="s">
        <v>10606</v>
      </c>
      <c r="C3052" t="s">
        <v>10607</v>
      </c>
      <c r="D3052">
        <v>1</v>
      </c>
      <c r="E3052" t="s">
        <v>10524</v>
      </c>
      <c r="F3052" t="s">
        <v>13</v>
      </c>
      <c r="G3052" t="s">
        <v>10525</v>
      </c>
      <c r="H3052" s="3" t="s">
        <v>10608</v>
      </c>
      <c r="I3052" t="s">
        <v>62</v>
      </c>
      <c r="J3052" t="s">
        <v>10609</v>
      </c>
    </row>
    <row r="3053" spans="1:10" ht="16" x14ac:dyDescent="0.2">
      <c r="A3053" t="s">
        <v>10544</v>
      </c>
      <c r="B3053" t="s">
        <v>10610</v>
      </c>
      <c r="C3053" t="s">
        <v>10611</v>
      </c>
      <c r="D3053">
        <v>2</v>
      </c>
      <c r="E3053" t="s">
        <v>10524</v>
      </c>
      <c r="F3053" t="s">
        <v>13</v>
      </c>
      <c r="G3053" t="s">
        <v>10525</v>
      </c>
      <c r="H3053" s="3" t="s">
        <v>10526</v>
      </c>
      <c r="I3053" t="s">
        <v>62</v>
      </c>
      <c r="J3053" t="s">
        <v>10547</v>
      </c>
    </row>
    <row r="3054" spans="1:10" ht="16" x14ac:dyDescent="0.2">
      <c r="A3054" t="s">
        <v>10537</v>
      </c>
      <c r="B3054" t="s">
        <v>10612</v>
      </c>
      <c r="C3054" t="s">
        <v>10613</v>
      </c>
      <c r="D3054">
        <v>9</v>
      </c>
      <c r="E3054" t="s">
        <v>10524</v>
      </c>
      <c r="F3054" t="s">
        <v>13</v>
      </c>
      <c r="G3054" t="s">
        <v>10525</v>
      </c>
      <c r="H3054" s="3" t="s">
        <v>10540</v>
      </c>
      <c r="I3054" t="s">
        <v>62</v>
      </c>
      <c r="J3054" t="s">
        <v>10541</v>
      </c>
    </row>
    <row r="3055" spans="1:10" ht="16" x14ac:dyDescent="0.2">
      <c r="A3055" t="s">
        <v>10614</v>
      </c>
      <c r="B3055" t="s">
        <v>10615</v>
      </c>
      <c r="C3055" t="s">
        <v>10616</v>
      </c>
      <c r="D3055">
        <v>2</v>
      </c>
      <c r="E3055" t="s">
        <v>10524</v>
      </c>
      <c r="F3055" t="s">
        <v>13</v>
      </c>
      <c r="G3055" t="s">
        <v>10525</v>
      </c>
      <c r="H3055" s="3" t="s">
        <v>10526</v>
      </c>
      <c r="I3055" t="s">
        <v>62</v>
      </c>
      <c r="J3055" t="s">
        <v>10617</v>
      </c>
    </row>
    <row r="3056" spans="1:10" ht="16" x14ac:dyDescent="0.2">
      <c r="A3056" t="s">
        <v>10618</v>
      </c>
      <c r="B3056" t="s">
        <v>10619</v>
      </c>
      <c r="C3056" t="s">
        <v>10620</v>
      </c>
      <c r="D3056">
        <v>4</v>
      </c>
      <c r="E3056" t="s">
        <v>10524</v>
      </c>
      <c r="F3056" t="s">
        <v>13</v>
      </c>
      <c r="G3056" t="s">
        <v>10525</v>
      </c>
      <c r="H3056" s="3" t="s">
        <v>10526</v>
      </c>
      <c r="I3056" t="s">
        <v>62</v>
      </c>
      <c r="J3056" t="s">
        <v>10621</v>
      </c>
    </row>
    <row r="3057" spans="1:10" ht="16" x14ac:dyDescent="0.2">
      <c r="A3057" t="s">
        <v>10622</v>
      </c>
      <c r="B3057" t="s">
        <v>10623</v>
      </c>
      <c r="C3057" t="s">
        <v>10624</v>
      </c>
      <c r="D3057">
        <v>4</v>
      </c>
      <c r="E3057" t="s">
        <v>10524</v>
      </c>
      <c r="F3057" t="s">
        <v>13</v>
      </c>
      <c r="G3057" t="s">
        <v>10525</v>
      </c>
      <c r="H3057" s="3" t="s">
        <v>10526</v>
      </c>
      <c r="I3057" t="s">
        <v>62</v>
      </c>
      <c r="J3057" t="s">
        <v>10625</v>
      </c>
    </row>
    <row r="3058" spans="1:10" ht="16" x14ac:dyDescent="0.2">
      <c r="A3058" t="s">
        <v>10622</v>
      </c>
      <c r="B3058" t="s">
        <v>10522</v>
      </c>
      <c r="C3058" t="s">
        <v>10523</v>
      </c>
      <c r="D3058">
        <v>11</v>
      </c>
      <c r="E3058" t="s">
        <v>10524</v>
      </c>
      <c r="F3058" t="s">
        <v>13</v>
      </c>
      <c r="G3058" t="s">
        <v>10525</v>
      </c>
      <c r="H3058" s="3" t="s">
        <v>10526</v>
      </c>
      <c r="I3058" t="s">
        <v>62</v>
      </c>
      <c r="J3058" t="s">
        <v>10625</v>
      </c>
    </row>
    <row r="3059" spans="1:10" ht="16" x14ac:dyDescent="0.2">
      <c r="A3059" t="s">
        <v>10626</v>
      </c>
      <c r="B3059" t="s">
        <v>10522</v>
      </c>
      <c r="C3059" t="s">
        <v>10523</v>
      </c>
      <c r="D3059">
        <v>2</v>
      </c>
      <c r="E3059" t="s">
        <v>10524</v>
      </c>
      <c r="F3059" t="s">
        <v>13</v>
      </c>
      <c r="G3059" t="s">
        <v>10525</v>
      </c>
      <c r="H3059" s="3" t="s">
        <v>10627</v>
      </c>
      <c r="I3059" t="s">
        <v>62</v>
      </c>
      <c r="J3059" t="s">
        <v>10628</v>
      </c>
    </row>
    <row r="3060" spans="1:10" ht="16" x14ac:dyDescent="0.2">
      <c r="A3060" t="s">
        <v>10629</v>
      </c>
      <c r="B3060" t="s">
        <v>10630</v>
      </c>
      <c r="C3060" t="s">
        <v>10631</v>
      </c>
      <c r="D3060">
        <v>1</v>
      </c>
      <c r="E3060" t="s">
        <v>10524</v>
      </c>
      <c r="F3060" t="s">
        <v>13</v>
      </c>
      <c r="G3060" t="s">
        <v>10525</v>
      </c>
      <c r="H3060" s="3" t="s">
        <v>10632</v>
      </c>
      <c r="I3060" t="s">
        <v>62</v>
      </c>
      <c r="J3060" t="s">
        <v>10633</v>
      </c>
    </row>
    <row r="3061" spans="1:10" ht="16" x14ac:dyDescent="0.2">
      <c r="A3061" t="s">
        <v>10634</v>
      </c>
      <c r="B3061" t="s">
        <v>10630</v>
      </c>
      <c r="C3061" t="s">
        <v>10631</v>
      </c>
      <c r="D3061">
        <v>3</v>
      </c>
      <c r="E3061" t="s">
        <v>10524</v>
      </c>
      <c r="F3061" t="s">
        <v>13</v>
      </c>
      <c r="G3061" t="s">
        <v>10525</v>
      </c>
      <c r="H3061" s="3" t="s">
        <v>10632</v>
      </c>
      <c r="I3061" t="s">
        <v>62</v>
      </c>
      <c r="J3061" t="s">
        <v>10635</v>
      </c>
    </row>
    <row r="3062" spans="1:10" ht="16" x14ac:dyDescent="0.2">
      <c r="A3062" t="s">
        <v>10636</v>
      </c>
      <c r="B3062" t="s">
        <v>10630</v>
      </c>
      <c r="C3062" t="s">
        <v>10631</v>
      </c>
      <c r="D3062">
        <v>3</v>
      </c>
      <c r="E3062" t="s">
        <v>10524</v>
      </c>
      <c r="F3062" t="s">
        <v>13</v>
      </c>
      <c r="G3062" t="s">
        <v>10525</v>
      </c>
      <c r="H3062" s="3" t="s">
        <v>10632</v>
      </c>
      <c r="I3062" t="s">
        <v>62</v>
      </c>
      <c r="J3062" t="s">
        <v>10637</v>
      </c>
    </row>
    <row r="3063" spans="1:10" ht="16" x14ac:dyDescent="0.2">
      <c r="A3063" t="s">
        <v>10566</v>
      </c>
      <c r="B3063" t="s">
        <v>10584</v>
      </c>
      <c r="C3063" t="s">
        <v>10585</v>
      </c>
      <c r="D3063">
        <v>1</v>
      </c>
      <c r="E3063" t="s">
        <v>10524</v>
      </c>
      <c r="F3063" t="s">
        <v>13</v>
      </c>
      <c r="G3063" t="s">
        <v>10525</v>
      </c>
      <c r="H3063" s="3" t="s">
        <v>10567</v>
      </c>
      <c r="I3063" t="s">
        <v>62</v>
      </c>
      <c r="J3063" t="s">
        <v>10568</v>
      </c>
    </row>
    <row r="3064" spans="1:10" ht="16" x14ac:dyDescent="0.2">
      <c r="A3064" t="s">
        <v>10622</v>
      </c>
      <c r="B3064" t="s">
        <v>10584</v>
      </c>
      <c r="C3064" t="s">
        <v>10585</v>
      </c>
      <c r="D3064">
        <v>2</v>
      </c>
      <c r="E3064" t="s">
        <v>10524</v>
      </c>
      <c r="F3064" t="s">
        <v>13</v>
      </c>
      <c r="G3064" t="s">
        <v>10525</v>
      </c>
      <c r="H3064" s="3" t="s">
        <v>10526</v>
      </c>
      <c r="I3064" t="s">
        <v>62</v>
      </c>
      <c r="J3064" t="s">
        <v>10625</v>
      </c>
    </row>
    <row r="3065" spans="1:10" ht="32" x14ac:dyDescent="0.2">
      <c r="A3065" t="s">
        <v>10638</v>
      </c>
      <c r="B3065" t="s">
        <v>10639</v>
      </c>
      <c r="C3065" t="s">
        <v>10640</v>
      </c>
      <c r="D3065">
        <v>1</v>
      </c>
      <c r="E3065" t="s">
        <v>10524</v>
      </c>
      <c r="F3065" t="s">
        <v>13</v>
      </c>
      <c r="G3065" t="s">
        <v>10525</v>
      </c>
      <c r="H3065" s="3" t="s">
        <v>10641</v>
      </c>
      <c r="I3065" t="s">
        <v>62</v>
      </c>
      <c r="J3065" t="s">
        <v>10642</v>
      </c>
    </row>
    <row r="3066" spans="1:10" ht="16" x14ac:dyDescent="0.2">
      <c r="A3066" t="s">
        <v>10566</v>
      </c>
      <c r="B3066" t="s">
        <v>10643</v>
      </c>
      <c r="C3066" t="s">
        <v>10523</v>
      </c>
      <c r="D3066">
        <v>2</v>
      </c>
      <c r="E3066" t="s">
        <v>10524</v>
      </c>
      <c r="F3066" t="s">
        <v>13</v>
      </c>
      <c r="G3066" t="s">
        <v>10525</v>
      </c>
      <c r="H3066" s="3" t="s">
        <v>10567</v>
      </c>
      <c r="I3066" t="s">
        <v>62</v>
      </c>
      <c r="J3066" t="s">
        <v>10568</v>
      </c>
    </row>
    <row r="3067" spans="1:10" ht="16" x14ac:dyDescent="0.2">
      <c r="A3067" t="s">
        <v>10644</v>
      </c>
      <c r="B3067" t="s">
        <v>10645</v>
      </c>
      <c r="C3067" t="s">
        <v>10646</v>
      </c>
      <c r="D3067">
        <v>2</v>
      </c>
      <c r="E3067" t="s">
        <v>10524</v>
      </c>
      <c r="F3067" t="s">
        <v>13</v>
      </c>
      <c r="G3067" t="s">
        <v>10525</v>
      </c>
      <c r="H3067" s="3" t="s">
        <v>10526</v>
      </c>
      <c r="I3067" t="s">
        <v>62</v>
      </c>
      <c r="J3067" t="s">
        <v>10647</v>
      </c>
    </row>
    <row r="3068" spans="1:10" ht="16" x14ac:dyDescent="0.2">
      <c r="A3068" t="s">
        <v>10626</v>
      </c>
      <c r="B3068" t="s">
        <v>10586</v>
      </c>
      <c r="C3068" t="s">
        <v>10587</v>
      </c>
      <c r="D3068">
        <v>5</v>
      </c>
      <c r="E3068" t="s">
        <v>10524</v>
      </c>
      <c r="F3068" t="s">
        <v>13</v>
      </c>
      <c r="G3068" t="s">
        <v>10525</v>
      </c>
      <c r="H3068" s="3" t="s">
        <v>10526</v>
      </c>
      <c r="I3068" t="s">
        <v>62</v>
      </c>
      <c r="J3068" t="s">
        <v>10628</v>
      </c>
    </row>
    <row r="3069" spans="1:10" ht="16" x14ac:dyDescent="0.2">
      <c r="A3069" t="s">
        <v>10622</v>
      </c>
      <c r="B3069" t="s">
        <v>10561</v>
      </c>
      <c r="C3069" t="s">
        <v>10562</v>
      </c>
      <c r="D3069">
        <v>1</v>
      </c>
      <c r="E3069" t="s">
        <v>10524</v>
      </c>
      <c r="F3069" t="s">
        <v>13</v>
      </c>
      <c r="G3069" t="s">
        <v>10525</v>
      </c>
      <c r="H3069" s="3" t="s">
        <v>10526</v>
      </c>
      <c r="I3069" t="s">
        <v>62</v>
      </c>
      <c r="J3069" t="s">
        <v>10625</v>
      </c>
    </row>
    <row r="3070" spans="1:10" ht="16" x14ac:dyDescent="0.2">
      <c r="A3070" t="s">
        <v>5985</v>
      </c>
      <c r="B3070" t="s">
        <v>10528</v>
      </c>
      <c r="C3070" t="s">
        <v>10529</v>
      </c>
      <c r="D3070">
        <v>5</v>
      </c>
      <c r="E3070" t="s">
        <v>10524</v>
      </c>
      <c r="F3070" t="s">
        <v>13</v>
      </c>
      <c r="G3070" t="s">
        <v>10525</v>
      </c>
      <c r="H3070" s="3" t="s">
        <v>10526</v>
      </c>
      <c r="I3070" t="s">
        <v>62</v>
      </c>
      <c r="J3070" t="s">
        <v>5990</v>
      </c>
    </row>
    <row r="3071" spans="1:10" ht="16" x14ac:dyDescent="0.2">
      <c r="A3071" t="s">
        <v>10648</v>
      </c>
      <c r="B3071" t="s">
        <v>10649</v>
      </c>
      <c r="C3071" t="s">
        <v>10650</v>
      </c>
      <c r="D3071">
        <v>2</v>
      </c>
      <c r="E3071" t="s">
        <v>10524</v>
      </c>
      <c r="F3071" t="s">
        <v>13</v>
      </c>
      <c r="G3071" t="s">
        <v>10525</v>
      </c>
      <c r="H3071" s="3" t="s">
        <v>10526</v>
      </c>
      <c r="I3071" t="s">
        <v>62</v>
      </c>
      <c r="J3071" t="s">
        <v>10651</v>
      </c>
    </row>
    <row r="3072" spans="1:10" ht="16" x14ac:dyDescent="0.2">
      <c r="A3072" t="s">
        <v>10626</v>
      </c>
      <c r="B3072" t="s">
        <v>10652</v>
      </c>
      <c r="C3072" t="s">
        <v>10653</v>
      </c>
      <c r="D3072">
        <v>1</v>
      </c>
      <c r="E3072" t="s">
        <v>10524</v>
      </c>
      <c r="F3072" t="s">
        <v>13</v>
      </c>
      <c r="G3072" t="s">
        <v>10525</v>
      </c>
      <c r="H3072" s="3" t="s">
        <v>10627</v>
      </c>
      <c r="I3072" t="s">
        <v>62</v>
      </c>
      <c r="J3072" t="s">
        <v>10628</v>
      </c>
    </row>
    <row r="3073" spans="1:10" ht="16" x14ac:dyDescent="0.2">
      <c r="A3073" t="s">
        <v>10654</v>
      </c>
      <c r="B3073" t="s">
        <v>10655</v>
      </c>
      <c r="C3073" t="s">
        <v>10656</v>
      </c>
      <c r="D3073">
        <v>4</v>
      </c>
      <c r="E3073" t="s">
        <v>10524</v>
      </c>
      <c r="F3073" t="s">
        <v>13</v>
      </c>
      <c r="G3073" t="s">
        <v>10525</v>
      </c>
      <c r="H3073" s="3" t="s">
        <v>10526</v>
      </c>
      <c r="I3073" t="s">
        <v>62</v>
      </c>
      <c r="J3073" t="s">
        <v>10657</v>
      </c>
    </row>
    <row r="3074" spans="1:10" ht="16" x14ac:dyDescent="0.2">
      <c r="A3074" t="s">
        <v>10614</v>
      </c>
      <c r="B3074" t="s">
        <v>10522</v>
      </c>
      <c r="C3074" t="s">
        <v>10523</v>
      </c>
      <c r="D3074">
        <v>3</v>
      </c>
      <c r="E3074" t="s">
        <v>10524</v>
      </c>
      <c r="F3074" t="s">
        <v>13</v>
      </c>
      <c r="G3074" t="s">
        <v>10525</v>
      </c>
      <c r="H3074" s="3" t="s">
        <v>10526</v>
      </c>
      <c r="I3074" t="s">
        <v>62</v>
      </c>
      <c r="J3074" t="s">
        <v>10617</v>
      </c>
    </row>
    <row r="3075" spans="1:10" ht="16" x14ac:dyDescent="0.2">
      <c r="A3075" t="s">
        <v>10658</v>
      </c>
      <c r="B3075" t="s">
        <v>7398</v>
      </c>
      <c r="C3075" t="s">
        <v>10659</v>
      </c>
      <c r="D3075">
        <v>3</v>
      </c>
      <c r="E3075" t="s">
        <v>10524</v>
      </c>
      <c r="F3075" t="s">
        <v>13</v>
      </c>
      <c r="G3075" t="s">
        <v>10525</v>
      </c>
      <c r="H3075" s="3" t="s">
        <v>10526</v>
      </c>
      <c r="I3075" t="s">
        <v>62</v>
      </c>
      <c r="J3075" t="s">
        <v>10660</v>
      </c>
    </row>
    <row r="3076" spans="1:10" ht="16" x14ac:dyDescent="0.2">
      <c r="A3076" t="s">
        <v>10661</v>
      </c>
      <c r="B3076" t="s">
        <v>10662</v>
      </c>
      <c r="C3076" t="s">
        <v>10663</v>
      </c>
      <c r="D3076">
        <v>2</v>
      </c>
      <c r="E3076" t="s">
        <v>10524</v>
      </c>
      <c r="F3076" t="s">
        <v>13</v>
      </c>
      <c r="G3076" t="s">
        <v>10525</v>
      </c>
      <c r="H3076" s="3" t="s">
        <v>10664</v>
      </c>
      <c r="I3076" t="s">
        <v>62</v>
      </c>
      <c r="J3076" t="s">
        <v>10665</v>
      </c>
    </row>
    <row r="3077" spans="1:10" ht="16" x14ac:dyDescent="0.2">
      <c r="A3077" t="s">
        <v>10666</v>
      </c>
      <c r="B3077" t="s">
        <v>10667</v>
      </c>
      <c r="C3077" t="s">
        <v>10594</v>
      </c>
      <c r="D3077">
        <v>2</v>
      </c>
      <c r="E3077" t="s">
        <v>10524</v>
      </c>
      <c r="F3077" t="s">
        <v>13</v>
      </c>
      <c r="G3077" t="s">
        <v>10525</v>
      </c>
      <c r="H3077" s="3" t="s">
        <v>10531</v>
      </c>
      <c r="I3077" t="s">
        <v>62</v>
      </c>
      <c r="J3077" t="s">
        <v>10668</v>
      </c>
    </row>
    <row r="3078" spans="1:10" ht="16" x14ac:dyDescent="0.2">
      <c r="A3078" t="s">
        <v>10669</v>
      </c>
      <c r="B3078" t="s">
        <v>10574</v>
      </c>
      <c r="C3078" t="s">
        <v>10575</v>
      </c>
      <c r="D3078">
        <v>3</v>
      </c>
      <c r="E3078" t="s">
        <v>10524</v>
      </c>
      <c r="F3078" t="s">
        <v>13</v>
      </c>
      <c r="G3078" t="s">
        <v>10525</v>
      </c>
      <c r="H3078" s="3" t="s">
        <v>10670</v>
      </c>
      <c r="I3078" t="s">
        <v>62</v>
      </c>
      <c r="J3078" t="s">
        <v>10671</v>
      </c>
    </row>
    <row r="3079" spans="1:10" ht="16" x14ac:dyDescent="0.2">
      <c r="A3079" t="s">
        <v>10672</v>
      </c>
      <c r="B3079" t="s">
        <v>10606</v>
      </c>
      <c r="C3079" t="s">
        <v>10607</v>
      </c>
      <c r="D3079">
        <v>1</v>
      </c>
      <c r="E3079" t="s">
        <v>10524</v>
      </c>
      <c r="F3079" t="s">
        <v>13</v>
      </c>
      <c r="G3079" t="s">
        <v>10525</v>
      </c>
      <c r="H3079" s="3" t="s">
        <v>10608</v>
      </c>
      <c r="I3079" t="s">
        <v>62</v>
      </c>
      <c r="J3079" t="s">
        <v>10673</v>
      </c>
    </row>
    <row r="3080" spans="1:10" ht="16" x14ac:dyDescent="0.2">
      <c r="A3080" t="s">
        <v>10674</v>
      </c>
      <c r="B3080" t="s">
        <v>10586</v>
      </c>
      <c r="C3080" t="s">
        <v>10587</v>
      </c>
      <c r="D3080">
        <v>3</v>
      </c>
      <c r="E3080" t="s">
        <v>10524</v>
      </c>
      <c r="F3080" t="s">
        <v>13</v>
      </c>
      <c r="G3080" t="s">
        <v>10525</v>
      </c>
      <c r="H3080" s="3" t="s">
        <v>10531</v>
      </c>
      <c r="I3080" t="s">
        <v>62</v>
      </c>
      <c r="J3080" t="s">
        <v>10675</v>
      </c>
    </row>
    <row r="3081" spans="1:10" ht="32" x14ac:dyDescent="0.2">
      <c r="A3081" t="s">
        <v>10676</v>
      </c>
      <c r="B3081" t="s">
        <v>10677</v>
      </c>
      <c r="C3081" t="s">
        <v>10678</v>
      </c>
      <c r="D3081">
        <v>1</v>
      </c>
      <c r="E3081" t="s">
        <v>10524</v>
      </c>
      <c r="F3081" t="s">
        <v>13</v>
      </c>
      <c r="G3081" t="s">
        <v>10525</v>
      </c>
      <c r="H3081" s="3" t="s">
        <v>10679</v>
      </c>
      <c r="I3081" t="s">
        <v>62</v>
      </c>
      <c r="J3081" t="s">
        <v>10680</v>
      </c>
    </row>
    <row r="3082" spans="1:10" ht="16" x14ac:dyDescent="0.2">
      <c r="A3082" t="s">
        <v>10674</v>
      </c>
      <c r="B3082" t="s">
        <v>4638</v>
      </c>
      <c r="C3082" t="s">
        <v>10681</v>
      </c>
      <c r="D3082">
        <v>2</v>
      </c>
      <c r="E3082" t="s">
        <v>10524</v>
      </c>
      <c r="F3082" t="s">
        <v>13</v>
      </c>
      <c r="G3082" t="s">
        <v>10525</v>
      </c>
      <c r="H3082" s="3" t="s">
        <v>10682</v>
      </c>
      <c r="I3082" t="s">
        <v>62</v>
      </c>
      <c r="J3082" t="s">
        <v>10675</v>
      </c>
    </row>
    <row r="3083" spans="1:10" ht="16" x14ac:dyDescent="0.2">
      <c r="A3083" t="s">
        <v>10674</v>
      </c>
      <c r="B3083" t="s">
        <v>10683</v>
      </c>
      <c r="C3083" t="s">
        <v>10684</v>
      </c>
      <c r="D3083">
        <v>1</v>
      </c>
      <c r="E3083" t="s">
        <v>10524</v>
      </c>
      <c r="F3083" t="s">
        <v>13</v>
      </c>
      <c r="G3083" t="s">
        <v>10525</v>
      </c>
      <c r="H3083" s="3" t="s">
        <v>10685</v>
      </c>
      <c r="I3083" t="s">
        <v>62</v>
      </c>
      <c r="J3083" t="s">
        <v>10675</v>
      </c>
    </row>
    <row r="3084" spans="1:10" ht="16" x14ac:dyDescent="0.2">
      <c r="A3084" t="s">
        <v>10686</v>
      </c>
      <c r="B3084" t="s">
        <v>10522</v>
      </c>
      <c r="C3084" t="s">
        <v>10523</v>
      </c>
      <c r="D3084">
        <v>4</v>
      </c>
      <c r="E3084" t="s">
        <v>10524</v>
      </c>
      <c r="F3084" t="s">
        <v>13</v>
      </c>
      <c r="G3084" t="s">
        <v>10525</v>
      </c>
      <c r="H3084" s="3" t="s">
        <v>10526</v>
      </c>
      <c r="I3084" t="s">
        <v>62</v>
      </c>
      <c r="J3084" t="s">
        <v>10687</v>
      </c>
    </row>
    <row r="3085" spans="1:10" ht="16" x14ac:dyDescent="0.2">
      <c r="A3085" t="s">
        <v>5985</v>
      </c>
      <c r="B3085" t="s">
        <v>10522</v>
      </c>
      <c r="C3085" t="s">
        <v>10523</v>
      </c>
      <c r="D3085">
        <v>1</v>
      </c>
      <c r="E3085" t="s">
        <v>10524</v>
      </c>
      <c r="F3085" t="s">
        <v>13</v>
      </c>
      <c r="G3085" t="s">
        <v>10525</v>
      </c>
      <c r="H3085" s="3" t="s">
        <v>10526</v>
      </c>
      <c r="I3085" t="s">
        <v>62</v>
      </c>
      <c r="J3085" t="s">
        <v>5990</v>
      </c>
    </row>
    <row r="3086" spans="1:10" ht="16" x14ac:dyDescent="0.2">
      <c r="A3086" t="s">
        <v>10674</v>
      </c>
      <c r="B3086" t="s">
        <v>10522</v>
      </c>
      <c r="C3086" t="s">
        <v>10523</v>
      </c>
      <c r="D3086">
        <v>4</v>
      </c>
      <c r="E3086" t="s">
        <v>10524</v>
      </c>
      <c r="F3086" t="s">
        <v>13</v>
      </c>
      <c r="G3086" t="s">
        <v>10525</v>
      </c>
      <c r="H3086" s="3" t="s">
        <v>10627</v>
      </c>
      <c r="I3086" t="s">
        <v>62</v>
      </c>
      <c r="J3086" t="s">
        <v>10675</v>
      </c>
    </row>
    <row r="3087" spans="1:10" ht="16" x14ac:dyDescent="0.2">
      <c r="A3087" t="s">
        <v>10688</v>
      </c>
      <c r="B3087" t="s">
        <v>10689</v>
      </c>
      <c r="C3087" t="s">
        <v>10690</v>
      </c>
      <c r="D3087">
        <v>1</v>
      </c>
      <c r="E3087" t="s">
        <v>13</v>
      </c>
      <c r="F3087" t="s">
        <v>13</v>
      </c>
      <c r="G3087" t="s">
        <v>10691</v>
      </c>
      <c r="H3087" s="3" t="s">
        <v>10692</v>
      </c>
      <c r="I3087" t="s">
        <v>62</v>
      </c>
      <c r="J3087" t="s">
        <v>10693</v>
      </c>
    </row>
    <row r="3088" spans="1:10" ht="16" x14ac:dyDescent="0.2">
      <c r="A3088" t="s">
        <v>57</v>
      </c>
      <c r="B3088" t="s">
        <v>10694</v>
      </c>
      <c r="C3088" t="s">
        <v>10695</v>
      </c>
      <c r="D3088">
        <v>6</v>
      </c>
      <c r="E3088" t="s">
        <v>13</v>
      </c>
      <c r="F3088" t="s">
        <v>13</v>
      </c>
      <c r="G3088" t="s">
        <v>10696</v>
      </c>
      <c r="H3088" s="3" t="s">
        <v>10697</v>
      </c>
      <c r="I3088" t="s">
        <v>62</v>
      </c>
      <c r="J3088" t="s">
        <v>63</v>
      </c>
    </row>
    <row r="3089" spans="1:10" ht="16" x14ac:dyDescent="0.2">
      <c r="A3089" t="s">
        <v>10698</v>
      </c>
      <c r="B3089" t="s">
        <v>10699</v>
      </c>
      <c r="C3089" t="s">
        <v>10700</v>
      </c>
      <c r="D3089">
        <v>2</v>
      </c>
      <c r="E3089" t="s">
        <v>13</v>
      </c>
      <c r="F3089" t="s">
        <v>13</v>
      </c>
      <c r="G3089" t="s">
        <v>10701</v>
      </c>
      <c r="H3089" s="3" t="s">
        <v>10702</v>
      </c>
      <c r="I3089" t="s">
        <v>547</v>
      </c>
      <c r="J3089" t="s">
        <v>10703</v>
      </c>
    </row>
    <row r="3090" spans="1:10" ht="16" x14ac:dyDescent="0.2">
      <c r="A3090" t="s">
        <v>10704</v>
      </c>
      <c r="B3090" t="s">
        <v>2574</v>
      </c>
      <c r="C3090" t="s">
        <v>10705</v>
      </c>
      <c r="D3090">
        <v>4</v>
      </c>
      <c r="E3090" t="s">
        <v>13</v>
      </c>
      <c r="F3090" t="s">
        <v>13</v>
      </c>
      <c r="G3090" t="s">
        <v>10701</v>
      </c>
      <c r="H3090" s="3" t="s">
        <v>10702</v>
      </c>
      <c r="I3090" t="s">
        <v>547</v>
      </c>
      <c r="J3090" t="s">
        <v>10706</v>
      </c>
    </row>
    <row r="3091" spans="1:10" ht="16" x14ac:dyDescent="0.2">
      <c r="A3091" t="s">
        <v>6252</v>
      </c>
      <c r="B3091" t="s">
        <v>10707</v>
      </c>
      <c r="C3091" t="s">
        <v>10708</v>
      </c>
      <c r="D3091">
        <v>4</v>
      </c>
      <c r="E3091" t="s">
        <v>13</v>
      </c>
      <c r="F3091" t="s">
        <v>13</v>
      </c>
      <c r="G3091" t="s">
        <v>10709</v>
      </c>
      <c r="H3091" s="3" t="s">
        <v>10710</v>
      </c>
      <c r="I3091" t="s">
        <v>106</v>
      </c>
      <c r="J3091" t="s">
        <v>6255</v>
      </c>
    </row>
    <row r="3092" spans="1:10" ht="16" x14ac:dyDescent="0.2">
      <c r="A3092" t="s">
        <v>10711</v>
      </c>
      <c r="B3092" t="s">
        <v>10712</v>
      </c>
      <c r="C3092" t="s">
        <v>10713</v>
      </c>
      <c r="D3092">
        <v>2</v>
      </c>
      <c r="E3092" t="s">
        <v>13</v>
      </c>
      <c r="F3092" t="s">
        <v>13</v>
      </c>
      <c r="G3092" t="s">
        <v>10714</v>
      </c>
      <c r="H3092" s="3" t="s">
        <v>10715</v>
      </c>
      <c r="I3092" t="s">
        <v>62</v>
      </c>
      <c r="J3092" t="s">
        <v>10716</v>
      </c>
    </row>
    <row r="3093" spans="1:10" ht="16" x14ac:dyDescent="0.2">
      <c r="A3093" t="s">
        <v>10717</v>
      </c>
      <c r="B3093" t="s">
        <v>10718</v>
      </c>
      <c r="C3093" t="s">
        <v>10719</v>
      </c>
      <c r="D3093">
        <v>2</v>
      </c>
      <c r="E3093">
        <f>387</f>
        <v>387</v>
      </c>
      <c r="F3093" t="s">
        <v>13</v>
      </c>
      <c r="G3093" t="s">
        <v>10720</v>
      </c>
      <c r="H3093" s="3" t="s">
        <v>10721</v>
      </c>
      <c r="I3093" t="s">
        <v>817</v>
      </c>
      <c r="J3093" t="s">
        <v>10722</v>
      </c>
    </row>
    <row r="3094" spans="1:10" ht="16" x14ac:dyDescent="0.2">
      <c r="A3094" t="s">
        <v>10723</v>
      </c>
      <c r="B3094" t="s">
        <v>10724</v>
      </c>
      <c r="C3094" t="s">
        <v>10725</v>
      </c>
      <c r="D3094">
        <v>2</v>
      </c>
      <c r="E3094" t="s">
        <v>13</v>
      </c>
      <c r="F3094" t="s">
        <v>13</v>
      </c>
      <c r="G3094" t="s">
        <v>10726</v>
      </c>
      <c r="H3094" s="3" t="s">
        <v>10727</v>
      </c>
      <c r="I3094" t="s">
        <v>817</v>
      </c>
      <c r="J3094" t="s">
        <v>10728</v>
      </c>
    </row>
    <row r="3095" spans="1:10" ht="16" x14ac:dyDescent="0.2">
      <c r="A3095" t="s">
        <v>6963</v>
      </c>
      <c r="B3095" t="s">
        <v>10729</v>
      </c>
      <c r="C3095" t="s">
        <v>10730</v>
      </c>
      <c r="D3095">
        <v>3</v>
      </c>
      <c r="E3095" t="s">
        <v>13</v>
      </c>
      <c r="F3095" t="s">
        <v>13</v>
      </c>
      <c r="G3095" t="s">
        <v>10726</v>
      </c>
      <c r="H3095" s="3" t="s">
        <v>10731</v>
      </c>
      <c r="I3095" t="s">
        <v>817</v>
      </c>
      <c r="J3095" t="s">
        <v>6968</v>
      </c>
    </row>
    <row r="3096" spans="1:10" ht="16" x14ac:dyDescent="0.2">
      <c r="A3096" t="s">
        <v>10732</v>
      </c>
      <c r="B3096" t="s">
        <v>10733</v>
      </c>
      <c r="C3096" t="s">
        <v>10734</v>
      </c>
      <c r="D3096">
        <v>1</v>
      </c>
      <c r="E3096" t="s">
        <v>13</v>
      </c>
      <c r="F3096" t="s">
        <v>13</v>
      </c>
      <c r="G3096" t="s">
        <v>10726</v>
      </c>
      <c r="H3096" s="3" t="s">
        <v>10727</v>
      </c>
      <c r="I3096" t="s">
        <v>817</v>
      </c>
      <c r="J3096" t="s">
        <v>10735</v>
      </c>
    </row>
    <row r="3097" spans="1:10" ht="16" x14ac:dyDescent="0.2">
      <c r="A3097" t="s">
        <v>10736</v>
      </c>
      <c r="B3097" t="s">
        <v>10737</v>
      </c>
      <c r="C3097" t="s">
        <v>10738</v>
      </c>
      <c r="D3097">
        <v>1</v>
      </c>
      <c r="E3097" t="s">
        <v>13</v>
      </c>
      <c r="F3097" t="s">
        <v>13</v>
      </c>
      <c r="G3097" t="s">
        <v>10739</v>
      </c>
      <c r="H3097" s="3" t="s">
        <v>10740</v>
      </c>
      <c r="I3097" t="s">
        <v>62</v>
      </c>
      <c r="J3097" t="s">
        <v>10741</v>
      </c>
    </row>
    <row r="3098" spans="1:10" ht="16" x14ac:dyDescent="0.2">
      <c r="A3098" t="s">
        <v>10736</v>
      </c>
      <c r="B3098" t="s">
        <v>10742</v>
      </c>
      <c r="C3098" t="s">
        <v>10743</v>
      </c>
      <c r="D3098">
        <v>2</v>
      </c>
      <c r="E3098" t="s">
        <v>13</v>
      </c>
      <c r="F3098" t="s">
        <v>13</v>
      </c>
      <c r="G3098" t="s">
        <v>10739</v>
      </c>
      <c r="H3098" s="3" t="s">
        <v>10740</v>
      </c>
      <c r="I3098" t="s">
        <v>62</v>
      </c>
      <c r="J3098" t="s">
        <v>10741</v>
      </c>
    </row>
    <row r="3099" spans="1:10" ht="16" x14ac:dyDescent="0.2">
      <c r="A3099" t="s">
        <v>10744</v>
      </c>
      <c r="B3099" t="s">
        <v>6969</v>
      </c>
      <c r="C3099" t="s">
        <v>6970</v>
      </c>
      <c r="D3099">
        <v>6</v>
      </c>
      <c r="E3099" t="s">
        <v>13</v>
      </c>
      <c r="F3099" t="s">
        <v>13</v>
      </c>
      <c r="G3099" t="s">
        <v>10745</v>
      </c>
      <c r="H3099" s="3" t="s">
        <v>10746</v>
      </c>
      <c r="I3099" t="s">
        <v>467</v>
      </c>
      <c r="J3099" t="s">
        <v>10747</v>
      </c>
    </row>
    <row r="3100" spans="1:10" ht="16" x14ac:dyDescent="0.2">
      <c r="A3100" t="s">
        <v>10748</v>
      </c>
      <c r="B3100" t="s">
        <v>10749</v>
      </c>
      <c r="C3100" t="s">
        <v>10750</v>
      </c>
      <c r="D3100">
        <v>3</v>
      </c>
      <c r="E3100" t="s">
        <v>13</v>
      </c>
      <c r="F3100" t="s">
        <v>13</v>
      </c>
      <c r="G3100" t="s">
        <v>10751</v>
      </c>
      <c r="H3100" s="3" t="s">
        <v>10752</v>
      </c>
      <c r="I3100" t="s">
        <v>1540</v>
      </c>
      <c r="J3100" t="s">
        <v>10753</v>
      </c>
    </row>
    <row r="3101" spans="1:10" ht="16" x14ac:dyDescent="0.2">
      <c r="A3101" t="s">
        <v>10748</v>
      </c>
      <c r="B3101" t="s">
        <v>10754</v>
      </c>
      <c r="C3101" t="s">
        <v>10755</v>
      </c>
      <c r="D3101">
        <v>2</v>
      </c>
      <c r="E3101" t="s">
        <v>13</v>
      </c>
      <c r="F3101" t="s">
        <v>13</v>
      </c>
      <c r="G3101" t="s">
        <v>10751</v>
      </c>
      <c r="H3101" s="3" t="s">
        <v>10752</v>
      </c>
      <c r="I3101" t="s">
        <v>1540</v>
      </c>
      <c r="J3101" t="s">
        <v>10753</v>
      </c>
    </row>
    <row r="3102" spans="1:10" ht="16" x14ac:dyDescent="0.2">
      <c r="A3102" t="s">
        <v>10756</v>
      </c>
      <c r="B3102" t="s">
        <v>10757</v>
      </c>
      <c r="C3102" t="s">
        <v>10758</v>
      </c>
      <c r="D3102">
        <v>3</v>
      </c>
      <c r="E3102" t="s">
        <v>13</v>
      </c>
      <c r="F3102" t="s">
        <v>13</v>
      </c>
      <c r="G3102" t="s">
        <v>10751</v>
      </c>
      <c r="H3102" s="3" t="s">
        <v>10759</v>
      </c>
      <c r="I3102" t="s">
        <v>1540</v>
      </c>
      <c r="J3102" t="s">
        <v>10760</v>
      </c>
    </row>
    <row r="3103" spans="1:10" ht="16" x14ac:dyDescent="0.2">
      <c r="A3103" t="s">
        <v>10761</v>
      </c>
      <c r="B3103" t="s">
        <v>10762</v>
      </c>
      <c r="C3103" t="s">
        <v>10763</v>
      </c>
      <c r="D3103">
        <v>2</v>
      </c>
      <c r="E3103" t="s">
        <v>13</v>
      </c>
      <c r="F3103" t="s">
        <v>13</v>
      </c>
      <c r="G3103" t="s">
        <v>10764</v>
      </c>
      <c r="H3103" s="3" t="s">
        <v>10765</v>
      </c>
      <c r="I3103" t="s">
        <v>315</v>
      </c>
      <c r="J3103" t="s">
        <v>10766</v>
      </c>
    </row>
    <row r="3104" spans="1:10" ht="16" x14ac:dyDescent="0.2">
      <c r="A3104" t="s">
        <v>10767</v>
      </c>
      <c r="B3104" t="s">
        <v>10768</v>
      </c>
      <c r="C3104" t="s">
        <v>10769</v>
      </c>
      <c r="D3104">
        <v>2</v>
      </c>
      <c r="E3104" t="s">
        <v>13</v>
      </c>
      <c r="F3104" t="s">
        <v>13</v>
      </c>
      <c r="G3104" t="s">
        <v>10764</v>
      </c>
      <c r="H3104" s="3" t="s">
        <v>10765</v>
      </c>
      <c r="I3104" t="s">
        <v>315</v>
      </c>
      <c r="J3104" t="s">
        <v>10770</v>
      </c>
    </row>
    <row r="3105" spans="1:10" ht="16" x14ac:dyDescent="0.2">
      <c r="A3105" t="s">
        <v>10771</v>
      </c>
      <c r="B3105" t="s">
        <v>10772</v>
      </c>
      <c r="C3105" t="s">
        <v>10773</v>
      </c>
      <c r="D3105">
        <v>1</v>
      </c>
      <c r="E3105" t="s">
        <v>13</v>
      </c>
      <c r="F3105" t="s">
        <v>13</v>
      </c>
      <c r="G3105" t="s">
        <v>10764</v>
      </c>
      <c r="H3105" s="3" t="s">
        <v>10774</v>
      </c>
      <c r="I3105" t="s">
        <v>315</v>
      </c>
      <c r="J3105" t="s">
        <v>10775</v>
      </c>
    </row>
    <row r="3106" spans="1:10" ht="16" x14ac:dyDescent="0.2">
      <c r="A3106" t="s">
        <v>10776</v>
      </c>
      <c r="B3106" t="s">
        <v>10777</v>
      </c>
      <c r="C3106" t="s">
        <v>10778</v>
      </c>
      <c r="D3106">
        <v>2</v>
      </c>
      <c r="E3106" t="s">
        <v>13</v>
      </c>
      <c r="F3106" t="s">
        <v>13</v>
      </c>
      <c r="G3106" t="s">
        <v>10779</v>
      </c>
      <c r="H3106" s="3" t="s">
        <v>10780</v>
      </c>
      <c r="I3106" t="s">
        <v>62</v>
      </c>
      <c r="J3106" t="s">
        <v>10781</v>
      </c>
    </row>
    <row r="3107" spans="1:10" ht="16" x14ac:dyDescent="0.2">
      <c r="A3107" t="s">
        <v>10776</v>
      </c>
      <c r="B3107" t="s">
        <v>10782</v>
      </c>
      <c r="C3107" t="s">
        <v>10783</v>
      </c>
      <c r="D3107">
        <v>4</v>
      </c>
      <c r="E3107" t="s">
        <v>13</v>
      </c>
      <c r="F3107" t="s">
        <v>13</v>
      </c>
      <c r="G3107" t="s">
        <v>10779</v>
      </c>
      <c r="H3107" s="3" t="s">
        <v>10780</v>
      </c>
      <c r="I3107" t="s">
        <v>62</v>
      </c>
      <c r="J3107" t="s">
        <v>10781</v>
      </c>
    </row>
    <row r="3108" spans="1:10" ht="16" x14ac:dyDescent="0.2">
      <c r="A3108" t="s">
        <v>10776</v>
      </c>
      <c r="B3108" t="s">
        <v>10784</v>
      </c>
      <c r="C3108" t="s">
        <v>10785</v>
      </c>
      <c r="D3108">
        <v>1</v>
      </c>
      <c r="E3108" t="s">
        <v>13</v>
      </c>
      <c r="F3108" t="s">
        <v>13</v>
      </c>
      <c r="G3108" t="s">
        <v>10779</v>
      </c>
      <c r="H3108" s="3" t="s">
        <v>10780</v>
      </c>
      <c r="I3108" t="s">
        <v>62</v>
      </c>
      <c r="J3108" t="s">
        <v>10781</v>
      </c>
    </row>
    <row r="3109" spans="1:10" ht="16" x14ac:dyDescent="0.2">
      <c r="A3109" t="s">
        <v>10786</v>
      </c>
      <c r="B3109" t="s">
        <v>10787</v>
      </c>
      <c r="C3109" t="s">
        <v>10788</v>
      </c>
      <c r="D3109">
        <v>3</v>
      </c>
      <c r="E3109" t="s">
        <v>13</v>
      </c>
      <c r="F3109" t="s">
        <v>13</v>
      </c>
      <c r="G3109" t="s">
        <v>10789</v>
      </c>
      <c r="H3109" s="3" t="s">
        <v>10790</v>
      </c>
      <c r="I3109" t="s">
        <v>918</v>
      </c>
      <c r="J3109" t="s">
        <v>10791</v>
      </c>
    </row>
    <row r="3110" spans="1:10" ht="16" x14ac:dyDescent="0.2">
      <c r="A3110" t="s">
        <v>10792</v>
      </c>
      <c r="B3110" t="s">
        <v>10793</v>
      </c>
      <c r="C3110" t="s">
        <v>10794</v>
      </c>
      <c r="D3110">
        <v>1</v>
      </c>
      <c r="E3110" t="s">
        <v>13</v>
      </c>
      <c r="F3110" t="s">
        <v>13</v>
      </c>
      <c r="G3110" t="s">
        <v>10795</v>
      </c>
      <c r="H3110" s="3" t="s">
        <v>10796</v>
      </c>
      <c r="I3110" t="s">
        <v>269</v>
      </c>
      <c r="J3110" t="s">
        <v>10797</v>
      </c>
    </row>
    <row r="3111" spans="1:10" ht="16" x14ac:dyDescent="0.2">
      <c r="A3111" t="s">
        <v>5721</v>
      </c>
      <c r="B3111" t="s">
        <v>10798</v>
      </c>
      <c r="C3111" t="s">
        <v>10799</v>
      </c>
      <c r="D3111">
        <v>2</v>
      </c>
      <c r="E3111" t="s">
        <v>13</v>
      </c>
      <c r="F3111" t="s">
        <v>13</v>
      </c>
      <c r="G3111" t="s">
        <v>10795</v>
      </c>
      <c r="H3111" s="3" t="s">
        <v>10800</v>
      </c>
      <c r="I3111" t="s">
        <v>269</v>
      </c>
      <c r="J3111" t="s">
        <v>5725</v>
      </c>
    </row>
    <row r="3112" spans="1:10" ht="16" x14ac:dyDescent="0.2">
      <c r="A3112" t="s">
        <v>10801</v>
      </c>
      <c r="B3112" t="s">
        <v>10802</v>
      </c>
      <c r="C3112" t="s">
        <v>10803</v>
      </c>
      <c r="D3112">
        <v>4</v>
      </c>
      <c r="E3112" t="s">
        <v>13</v>
      </c>
      <c r="F3112" t="s">
        <v>13</v>
      </c>
      <c r="G3112" t="s">
        <v>10795</v>
      </c>
      <c r="H3112" s="3" t="s">
        <v>10804</v>
      </c>
      <c r="I3112" t="s">
        <v>269</v>
      </c>
      <c r="J3112" t="s">
        <v>10805</v>
      </c>
    </row>
    <row r="3113" spans="1:10" ht="16" x14ac:dyDescent="0.2">
      <c r="A3113" t="s">
        <v>10806</v>
      </c>
      <c r="B3113" t="s">
        <v>10793</v>
      </c>
      <c r="C3113" t="s">
        <v>10794</v>
      </c>
      <c r="D3113">
        <v>1</v>
      </c>
      <c r="E3113" t="s">
        <v>13</v>
      </c>
      <c r="F3113" t="s">
        <v>13</v>
      </c>
      <c r="G3113" t="s">
        <v>10795</v>
      </c>
      <c r="H3113" s="3" t="s">
        <v>10796</v>
      </c>
      <c r="I3113" t="s">
        <v>269</v>
      </c>
      <c r="J3113" t="s">
        <v>10807</v>
      </c>
    </row>
    <row r="3114" spans="1:10" ht="16" x14ac:dyDescent="0.2">
      <c r="A3114" t="s">
        <v>10808</v>
      </c>
      <c r="B3114" t="s">
        <v>10793</v>
      </c>
      <c r="C3114" t="s">
        <v>10794</v>
      </c>
      <c r="D3114">
        <v>1</v>
      </c>
      <c r="E3114" t="s">
        <v>13</v>
      </c>
      <c r="F3114" t="s">
        <v>13</v>
      </c>
      <c r="G3114" t="s">
        <v>10795</v>
      </c>
      <c r="H3114" s="3" t="s">
        <v>10796</v>
      </c>
      <c r="I3114" t="s">
        <v>269</v>
      </c>
      <c r="J3114" t="s">
        <v>10809</v>
      </c>
    </row>
    <row r="3115" spans="1:10" ht="16" x14ac:dyDescent="0.2">
      <c r="A3115" t="s">
        <v>10810</v>
      </c>
      <c r="B3115" t="s">
        <v>10811</v>
      </c>
      <c r="C3115" t="s">
        <v>10812</v>
      </c>
      <c r="D3115">
        <v>1</v>
      </c>
      <c r="E3115" t="s">
        <v>13</v>
      </c>
      <c r="F3115" t="s">
        <v>13</v>
      </c>
      <c r="G3115" t="s">
        <v>10795</v>
      </c>
      <c r="H3115" s="3" t="s">
        <v>10813</v>
      </c>
      <c r="I3115" t="s">
        <v>269</v>
      </c>
      <c r="J3115" t="s">
        <v>10814</v>
      </c>
    </row>
    <row r="3116" spans="1:10" ht="16" x14ac:dyDescent="0.2">
      <c r="A3116" t="s">
        <v>10815</v>
      </c>
      <c r="B3116" t="s">
        <v>10816</v>
      </c>
      <c r="C3116" t="s">
        <v>10817</v>
      </c>
      <c r="D3116">
        <v>1</v>
      </c>
      <c r="E3116" t="s">
        <v>13</v>
      </c>
      <c r="F3116" t="s">
        <v>13</v>
      </c>
      <c r="G3116" t="s">
        <v>10818</v>
      </c>
      <c r="H3116" s="3" t="s">
        <v>10819</v>
      </c>
      <c r="I3116" t="s">
        <v>856</v>
      </c>
      <c r="J3116" t="s">
        <v>10820</v>
      </c>
    </row>
    <row r="3117" spans="1:10" ht="16" x14ac:dyDescent="0.2">
      <c r="A3117" t="s">
        <v>10821</v>
      </c>
      <c r="B3117" t="s">
        <v>10822</v>
      </c>
      <c r="C3117" t="s">
        <v>10823</v>
      </c>
      <c r="D3117">
        <v>2</v>
      </c>
      <c r="E3117" t="s">
        <v>13</v>
      </c>
      <c r="F3117" t="s">
        <v>13</v>
      </c>
      <c r="G3117" t="s">
        <v>10824</v>
      </c>
      <c r="H3117" s="3" t="s">
        <v>10825</v>
      </c>
      <c r="I3117" t="s">
        <v>62</v>
      </c>
      <c r="J3117" t="s">
        <v>10826</v>
      </c>
    </row>
    <row r="3118" spans="1:10" ht="16" x14ac:dyDescent="0.2">
      <c r="A3118" t="s">
        <v>10827</v>
      </c>
      <c r="B3118" t="s">
        <v>10828</v>
      </c>
      <c r="C3118" t="s">
        <v>10829</v>
      </c>
      <c r="D3118">
        <v>3</v>
      </c>
      <c r="E3118" t="s">
        <v>13</v>
      </c>
      <c r="F3118" t="s">
        <v>13</v>
      </c>
      <c r="G3118" t="s">
        <v>10830</v>
      </c>
      <c r="H3118" s="3" t="s">
        <v>10831</v>
      </c>
      <c r="I3118" t="s">
        <v>810</v>
      </c>
      <c r="J3118" t="s">
        <v>10832</v>
      </c>
    </row>
    <row r="3119" spans="1:10" ht="16" x14ac:dyDescent="0.2">
      <c r="A3119" t="s">
        <v>10833</v>
      </c>
      <c r="B3119" t="s">
        <v>10834</v>
      </c>
      <c r="C3119" t="s">
        <v>10835</v>
      </c>
      <c r="D3119">
        <v>3</v>
      </c>
      <c r="E3119" t="s">
        <v>13</v>
      </c>
      <c r="F3119" t="s">
        <v>13</v>
      </c>
      <c r="G3119" t="s">
        <v>10830</v>
      </c>
      <c r="H3119" s="3" t="s">
        <v>10836</v>
      </c>
      <c r="I3119" t="s">
        <v>810</v>
      </c>
      <c r="J3119" t="s">
        <v>10837</v>
      </c>
    </row>
    <row r="3120" spans="1:10" ht="16" x14ac:dyDescent="0.2">
      <c r="A3120" t="s">
        <v>10833</v>
      </c>
      <c r="B3120" t="s">
        <v>10838</v>
      </c>
      <c r="C3120" t="s">
        <v>10839</v>
      </c>
      <c r="D3120">
        <v>1</v>
      </c>
      <c r="E3120" t="s">
        <v>13</v>
      </c>
      <c r="F3120" t="s">
        <v>13</v>
      </c>
      <c r="G3120" t="s">
        <v>10830</v>
      </c>
      <c r="H3120" s="3" t="s">
        <v>10836</v>
      </c>
      <c r="I3120" t="s">
        <v>810</v>
      </c>
      <c r="J3120" t="s">
        <v>10837</v>
      </c>
    </row>
    <row r="3121" spans="1:10" ht="16" x14ac:dyDescent="0.2">
      <c r="A3121" t="s">
        <v>10833</v>
      </c>
      <c r="B3121" t="s">
        <v>10840</v>
      </c>
      <c r="C3121" t="s">
        <v>10841</v>
      </c>
      <c r="D3121">
        <v>2</v>
      </c>
      <c r="E3121" t="s">
        <v>13</v>
      </c>
      <c r="F3121" t="s">
        <v>13</v>
      </c>
      <c r="G3121" t="s">
        <v>10830</v>
      </c>
      <c r="H3121" s="3" t="s">
        <v>10836</v>
      </c>
      <c r="I3121" t="s">
        <v>810</v>
      </c>
      <c r="J3121" t="s">
        <v>10837</v>
      </c>
    </row>
    <row r="3122" spans="1:10" ht="16" x14ac:dyDescent="0.2">
      <c r="A3122" t="s">
        <v>10842</v>
      </c>
      <c r="B3122" t="s">
        <v>10843</v>
      </c>
      <c r="C3122" t="s">
        <v>10844</v>
      </c>
      <c r="D3122">
        <v>3</v>
      </c>
      <c r="E3122" t="s">
        <v>13</v>
      </c>
      <c r="F3122" t="s">
        <v>13</v>
      </c>
      <c r="G3122" t="s">
        <v>10845</v>
      </c>
      <c r="H3122" s="3" t="s">
        <v>10846</v>
      </c>
      <c r="I3122" t="s">
        <v>62</v>
      </c>
      <c r="J3122" t="s">
        <v>10847</v>
      </c>
    </row>
    <row r="3123" spans="1:10" ht="16" x14ac:dyDescent="0.2">
      <c r="A3123" t="s">
        <v>10848</v>
      </c>
      <c r="B3123" t="s">
        <v>10849</v>
      </c>
      <c r="C3123" t="s">
        <v>10850</v>
      </c>
      <c r="D3123">
        <v>3</v>
      </c>
      <c r="E3123" t="s">
        <v>6719</v>
      </c>
      <c r="F3123" t="s">
        <v>13</v>
      </c>
      <c r="G3123" t="s">
        <v>10851</v>
      </c>
      <c r="H3123" s="3" t="s">
        <v>10852</v>
      </c>
      <c r="I3123" t="s">
        <v>62</v>
      </c>
      <c r="J3123" t="s">
        <v>10853</v>
      </c>
    </row>
    <row r="3124" spans="1:10" ht="16" x14ac:dyDescent="0.2">
      <c r="A3124" t="s">
        <v>10854</v>
      </c>
      <c r="B3124" t="s">
        <v>10855</v>
      </c>
      <c r="C3124" t="s">
        <v>10856</v>
      </c>
      <c r="D3124">
        <v>1</v>
      </c>
      <c r="E3124" t="s">
        <v>6719</v>
      </c>
      <c r="F3124" t="s">
        <v>13</v>
      </c>
      <c r="G3124" t="s">
        <v>10851</v>
      </c>
      <c r="H3124" s="3" t="s">
        <v>10852</v>
      </c>
      <c r="I3124" t="s">
        <v>62</v>
      </c>
      <c r="J3124" t="s">
        <v>10857</v>
      </c>
    </row>
    <row r="3125" spans="1:10" ht="16" x14ac:dyDescent="0.2">
      <c r="A3125" t="s">
        <v>10858</v>
      </c>
      <c r="B3125" t="s">
        <v>10859</v>
      </c>
      <c r="C3125" t="s">
        <v>10860</v>
      </c>
      <c r="D3125">
        <v>2</v>
      </c>
      <c r="E3125" t="s">
        <v>6719</v>
      </c>
      <c r="F3125" t="s">
        <v>13</v>
      </c>
      <c r="G3125" t="s">
        <v>10851</v>
      </c>
      <c r="H3125" s="3" t="s">
        <v>10861</v>
      </c>
      <c r="I3125" t="s">
        <v>62</v>
      </c>
      <c r="J3125" t="s">
        <v>10862</v>
      </c>
    </row>
    <row r="3126" spans="1:10" ht="16" x14ac:dyDescent="0.2">
      <c r="A3126" t="s">
        <v>10863</v>
      </c>
      <c r="B3126" t="s">
        <v>10864</v>
      </c>
      <c r="C3126" t="s">
        <v>10865</v>
      </c>
      <c r="D3126">
        <v>3</v>
      </c>
      <c r="E3126" t="s">
        <v>6719</v>
      </c>
      <c r="F3126" t="s">
        <v>13</v>
      </c>
      <c r="G3126" t="s">
        <v>10851</v>
      </c>
      <c r="H3126" s="3" t="s">
        <v>10861</v>
      </c>
      <c r="I3126" t="s">
        <v>62</v>
      </c>
      <c r="J3126" t="s">
        <v>10866</v>
      </c>
    </row>
    <row r="3127" spans="1:10" ht="16" x14ac:dyDescent="0.2">
      <c r="A3127" t="s">
        <v>10867</v>
      </c>
      <c r="B3127" t="s">
        <v>10868</v>
      </c>
      <c r="C3127" t="s">
        <v>10869</v>
      </c>
      <c r="D3127">
        <v>1</v>
      </c>
      <c r="E3127" t="s">
        <v>6719</v>
      </c>
      <c r="F3127" t="s">
        <v>13</v>
      </c>
      <c r="G3127" t="s">
        <v>10851</v>
      </c>
      <c r="H3127" s="3" t="s">
        <v>10861</v>
      </c>
      <c r="I3127" t="s">
        <v>62</v>
      </c>
      <c r="J3127" t="s">
        <v>10870</v>
      </c>
    </row>
    <row r="3128" spans="1:10" ht="16" x14ac:dyDescent="0.2">
      <c r="A3128" t="s">
        <v>10871</v>
      </c>
      <c r="B3128" t="s">
        <v>10872</v>
      </c>
      <c r="C3128" t="s">
        <v>10873</v>
      </c>
      <c r="D3128">
        <v>1</v>
      </c>
      <c r="E3128" t="s">
        <v>6719</v>
      </c>
      <c r="F3128" t="s">
        <v>13</v>
      </c>
      <c r="G3128" t="s">
        <v>10851</v>
      </c>
      <c r="H3128" s="3" t="s">
        <v>10874</v>
      </c>
      <c r="I3128" t="s">
        <v>62</v>
      </c>
      <c r="J3128" t="s">
        <v>10875</v>
      </c>
    </row>
    <row r="3129" spans="1:10" ht="16" x14ac:dyDescent="0.2">
      <c r="A3129" t="s">
        <v>10871</v>
      </c>
      <c r="B3129" t="s">
        <v>10876</v>
      </c>
      <c r="C3129" t="s">
        <v>10877</v>
      </c>
      <c r="D3129">
        <v>2</v>
      </c>
      <c r="E3129" t="s">
        <v>6719</v>
      </c>
      <c r="F3129" t="s">
        <v>13</v>
      </c>
      <c r="G3129" t="s">
        <v>10851</v>
      </c>
      <c r="H3129" s="3" t="s">
        <v>10878</v>
      </c>
      <c r="I3129" t="s">
        <v>62</v>
      </c>
      <c r="J3129" t="s">
        <v>10875</v>
      </c>
    </row>
    <row r="3130" spans="1:10" ht="16" x14ac:dyDescent="0.2">
      <c r="A3130" t="s">
        <v>10879</v>
      </c>
      <c r="B3130" t="s">
        <v>10864</v>
      </c>
      <c r="C3130" t="s">
        <v>10865</v>
      </c>
      <c r="D3130">
        <v>3</v>
      </c>
      <c r="E3130" t="s">
        <v>6719</v>
      </c>
      <c r="F3130" t="s">
        <v>13</v>
      </c>
      <c r="G3130" t="s">
        <v>10851</v>
      </c>
      <c r="H3130" s="3" t="s">
        <v>10880</v>
      </c>
      <c r="I3130" t="s">
        <v>62</v>
      </c>
      <c r="J3130" t="s">
        <v>10881</v>
      </c>
    </row>
    <row r="3131" spans="1:10" ht="16" x14ac:dyDescent="0.2">
      <c r="A3131" t="s">
        <v>10863</v>
      </c>
      <c r="B3131" t="s">
        <v>10882</v>
      </c>
      <c r="C3131" t="s">
        <v>10883</v>
      </c>
      <c r="D3131">
        <v>1</v>
      </c>
      <c r="E3131" t="s">
        <v>6719</v>
      </c>
      <c r="F3131" t="s">
        <v>13</v>
      </c>
      <c r="G3131" t="s">
        <v>10851</v>
      </c>
      <c r="H3131" s="3" t="s">
        <v>10880</v>
      </c>
      <c r="I3131" t="s">
        <v>62</v>
      </c>
      <c r="J3131" t="s">
        <v>10866</v>
      </c>
    </row>
    <row r="3132" spans="1:10" ht="16" x14ac:dyDescent="0.2">
      <c r="A3132" t="s">
        <v>10884</v>
      </c>
      <c r="B3132" t="s">
        <v>10864</v>
      </c>
      <c r="C3132" t="s">
        <v>10865</v>
      </c>
      <c r="D3132">
        <v>1</v>
      </c>
      <c r="E3132" t="s">
        <v>6719</v>
      </c>
      <c r="F3132" t="s">
        <v>13</v>
      </c>
      <c r="G3132" t="s">
        <v>10851</v>
      </c>
      <c r="H3132" s="3" t="s">
        <v>10885</v>
      </c>
      <c r="I3132" t="s">
        <v>62</v>
      </c>
      <c r="J3132" t="s">
        <v>10886</v>
      </c>
    </row>
    <row r="3133" spans="1:10" ht="16" x14ac:dyDescent="0.2">
      <c r="A3133" t="s">
        <v>10848</v>
      </c>
      <c r="B3133" t="s">
        <v>10887</v>
      </c>
      <c r="C3133" t="s">
        <v>10888</v>
      </c>
      <c r="D3133">
        <v>1</v>
      </c>
      <c r="E3133" t="s">
        <v>6719</v>
      </c>
      <c r="F3133" t="s">
        <v>13</v>
      </c>
      <c r="G3133" t="s">
        <v>10851</v>
      </c>
      <c r="H3133" s="3" t="s">
        <v>10852</v>
      </c>
      <c r="I3133" t="s">
        <v>62</v>
      </c>
      <c r="J3133" t="s">
        <v>10853</v>
      </c>
    </row>
    <row r="3134" spans="1:10" ht="32" x14ac:dyDescent="0.2">
      <c r="A3134" t="s">
        <v>10889</v>
      </c>
      <c r="B3134" t="s">
        <v>2905</v>
      </c>
      <c r="C3134" t="s">
        <v>10890</v>
      </c>
      <c r="D3134">
        <v>4</v>
      </c>
      <c r="E3134" t="s">
        <v>13</v>
      </c>
      <c r="F3134" t="s">
        <v>13</v>
      </c>
      <c r="G3134" t="s">
        <v>10891</v>
      </c>
      <c r="H3134" s="3" t="s">
        <v>10892</v>
      </c>
      <c r="I3134" t="s">
        <v>62</v>
      </c>
      <c r="J3134" t="s">
        <v>10893</v>
      </c>
    </row>
    <row r="3135" spans="1:10" ht="16" x14ac:dyDescent="0.2">
      <c r="A3135" t="s">
        <v>10894</v>
      </c>
      <c r="B3135" t="s">
        <v>10895</v>
      </c>
      <c r="C3135" t="s">
        <v>10896</v>
      </c>
      <c r="D3135">
        <v>3</v>
      </c>
      <c r="E3135" t="s">
        <v>13</v>
      </c>
      <c r="F3135" t="s">
        <v>13</v>
      </c>
      <c r="G3135" t="s">
        <v>10897</v>
      </c>
      <c r="H3135" s="3" t="s">
        <v>10898</v>
      </c>
      <c r="I3135" t="s">
        <v>7009</v>
      </c>
      <c r="J3135" t="s">
        <v>10899</v>
      </c>
    </row>
    <row r="3136" spans="1:10" ht="16" x14ac:dyDescent="0.2">
      <c r="A3136" t="s">
        <v>10900</v>
      </c>
      <c r="B3136" t="s">
        <v>10901</v>
      </c>
      <c r="C3136" t="s">
        <v>10902</v>
      </c>
      <c r="D3136">
        <v>1</v>
      </c>
      <c r="E3136" t="s">
        <v>13</v>
      </c>
      <c r="F3136" t="s">
        <v>13</v>
      </c>
      <c r="G3136" t="s">
        <v>10903</v>
      </c>
      <c r="H3136" s="3" t="s">
        <v>10904</v>
      </c>
      <c r="I3136" t="s">
        <v>7009</v>
      </c>
      <c r="J3136" t="s">
        <v>10905</v>
      </c>
    </row>
    <row r="3137" spans="1:10" ht="16" x14ac:dyDescent="0.2">
      <c r="A3137" t="s">
        <v>10906</v>
      </c>
      <c r="B3137" t="s">
        <v>10907</v>
      </c>
      <c r="C3137" t="s">
        <v>10908</v>
      </c>
      <c r="D3137">
        <v>2</v>
      </c>
      <c r="E3137" t="s">
        <v>13</v>
      </c>
      <c r="F3137" t="s">
        <v>13</v>
      </c>
      <c r="G3137" t="s">
        <v>10903</v>
      </c>
      <c r="H3137" s="3" t="s">
        <v>10904</v>
      </c>
      <c r="I3137" t="s">
        <v>7009</v>
      </c>
      <c r="J3137" t="s">
        <v>10909</v>
      </c>
    </row>
    <row r="3138" spans="1:10" ht="16" x14ac:dyDescent="0.2">
      <c r="A3138" t="s">
        <v>10906</v>
      </c>
      <c r="B3138" t="s">
        <v>10910</v>
      </c>
      <c r="C3138" t="s">
        <v>10911</v>
      </c>
      <c r="D3138">
        <v>1</v>
      </c>
      <c r="E3138" t="s">
        <v>13</v>
      </c>
      <c r="F3138" t="s">
        <v>13</v>
      </c>
      <c r="G3138" t="s">
        <v>10903</v>
      </c>
      <c r="H3138" s="3" t="s">
        <v>10904</v>
      </c>
      <c r="I3138" t="s">
        <v>7009</v>
      </c>
      <c r="J3138" t="s">
        <v>10909</v>
      </c>
    </row>
    <row r="3139" spans="1:10" ht="16" x14ac:dyDescent="0.2">
      <c r="A3139" t="s">
        <v>10912</v>
      </c>
      <c r="B3139" t="s">
        <v>10913</v>
      </c>
      <c r="C3139" t="s">
        <v>10914</v>
      </c>
      <c r="D3139">
        <v>2</v>
      </c>
      <c r="E3139" t="s">
        <v>13</v>
      </c>
      <c r="F3139" t="s">
        <v>13</v>
      </c>
      <c r="G3139" t="s">
        <v>10903</v>
      </c>
      <c r="H3139" s="3" t="s">
        <v>10904</v>
      </c>
      <c r="I3139" t="s">
        <v>7009</v>
      </c>
      <c r="J3139" t="s">
        <v>10915</v>
      </c>
    </row>
    <row r="3140" spans="1:10" ht="16" x14ac:dyDescent="0.2">
      <c r="A3140" t="s">
        <v>10912</v>
      </c>
      <c r="B3140" t="s">
        <v>10916</v>
      </c>
      <c r="C3140" t="s">
        <v>10917</v>
      </c>
      <c r="D3140">
        <v>1</v>
      </c>
      <c r="E3140" t="s">
        <v>13</v>
      </c>
      <c r="F3140" t="s">
        <v>13</v>
      </c>
      <c r="G3140" t="s">
        <v>10903</v>
      </c>
      <c r="H3140" s="3" t="s">
        <v>10904</v>
      </c>
      <c r="I3140" t="s">
        <v>7009</v>
      </c>
      <c r="J3140" t="s">
        <v>10915</v>
      </c>
    </row>
    <row r="3141" spans="1:10" ht="16" x14ac:dyDescent="0.2">
      <c r="A3141" t="s">
        <v>10918</v>
      </c>
      <c r="B3141" t="s">
        <v>10919</v>
      </c>
      <c r="C3141" t="s">
        <v>10920</v>
      </c>
      <c r="D3141">
        <v>1</v>
      </c>
      <c r="E3141" t="s">
        <v>13</v>
      </c>
      <c r="F3141" t="s">
        <v>13</v>
      </c>
      <c r="G3141" t="s">
        <v>10921</v>
      </c>
      <c r="H3141" s="3" t="s">
        <v>10922</v>
      </c>
      <c r="I3141" t="s">
        <v>7009</v>
      </c>
      <c r="J3141" t="s">
        <v>10923</v>
      </c>
    </row>
    <row r="3142" spans="1:10" ht="16" x14ac:dyDescent="0.2">
      <c r="A3142" t="s">
        <v>10924</v>
      </c>
      <c r="B3142" t="s">
        <v>10925</v>
      </c>
      <c r="C3142" t="s">
        <v>10926</v>
      </c>
      <c r="D3142">
        <v>1</v>
      </c>
      <c r="E3142" t="s">
        <v>13</v>
      </c>
      <c r="F3142" t="s">
        <v>13</v>
      </c>
      <c r="G3142" t="s">
        <v>10921</v>
      </c>
      <c r="H3142" s="3" t="s">
        <v>10922</v>
      </c>
      <c r="I3142" t="s">
        <v>7009</v>
      </c>
      <c r="J3142" t="s">
        <v>10927</v>
      </c>
    </row>
    <row r="3143" spans="1:10" ht="16" x14ac:dyDescent="0.2">
      <c r="A3143" t="s">
        <v>10918</v>
      </c>
      <c r="B3143" t="s">
        <v>10928</v>
      </c>
      <c r="C3143" t="s">
        <v>10929</v>
      </c>
      <c r="D3143">
        <v>2</v>
      </c>
      <c r="E3143" t="s">
        <v>13</v>
      </c>
      <c r="F3143" t="s">
        <v>13</v>
      </c>
      <c r="G3143" t="s">
        <v>10930</v>
      </c>
      <c r="H3143" s="3" t="s">
        <v>10931</v>
      </c>
      <c r="I3143" t="s">
        <v>7009</v>
      </c>
      <c r="J3143" t="s">
        <v>10923</v>
      </c>
    </row>
    <row r="3144" spans="1:10" ht="16" x14ac:dyDescent="0.2">
      <c r="A3144" t="s">
        <v>10932</v>
      </c>
      <c r="B3144" t="s">
        <v>10933</v>
      </c>
      <c r="C3144" t="s">
        <v>10934</v>
      </c>
      <c r="D3144">
        <v>2</v>
      </c>
      <c r="E3144" t="s">
        <v>13</v>
      </c>
      <c r="F3144" t="s">
        <v>13</v>
      </c>
      <c r="G3144" t="s">
        <v>10935</v>
      </c>
      <c r="H3144" s="3" t="s">
        <v>10936</v>
      </c>
      <c r="I3144" t="s">
        <v>62</v>
      </c>
      <c r="J3144" t="s">
        <v>10937</v>
      </c>
    </row>
    <row r="3145" spans="1:10" ht="16" x14ac:dyDescent="0.2">
      <c r="A3145" t="s">
        <v>5568</v>
      </c>
      <c r="B3145" t="s">
        <v>10938</v>
      </c>
      <c r="C3145" t="s">
        <v>10939</v>
      </c>
      <c r="D3145">
        <v>1</v>
      </c>
      <c r="E3145" t="s">
        <v>13</v>
      </c>
      <c r="F3145" t="s">
        <v>13</v>
      </c>
      <c r="G3145" t="s">
        <v>10940</v>
      </c>
      <c r="H3145" s="3" t="s">
        <v>10941</v>
      </c>
      <c r="I3145" t="s">
        <v>714</v>
      </c>
      <c r="J3145" t="s">
        <v>5573</v>
      </c>
    </row>
    <row r="3146" spans="1:10" ht="16" x14ac:dyDescent="0.2">
      <c r="A3146" t="s">
        <v>10942</v>
      </c>
      <c r="B3146" t="s">
        <v>10943</v>
      </c>
      <c r="C3146" t="s">
        <v>10944</v>
      </c>
      <c r="D3146">
        <v>4</v>
      </c>
      <c r="E3146" t="s">
        <v>13</v>
      </c>
      <c r="F3146" t="s">
        <v>13</v>
      </c>
      <c r="G3146" t="s">
        <v>10940</v>
      </c>
      <c r="H3146" s="3" t="s">
        <v>10945</v>
      </c>
      <c r="I3146" t="s">
        <v>714</v>
      </c>
      <c r="J3146" t="s">
        <v>10946</v>
      </c>
    </row>
    <row r="3147" spans="1:10" ht="16" x14ac:dyDescent="0.2">
      <c r="A3147" t="s">
        <v>10947</v>
      </c>
      <c r="B3147" t="s">
        <v>10948</v>
      </c>
      <c r="C3147" t="s">
        <v>10949</v>
      </c>
      <c r="D3147">
        <v>2</v>
      </c>
      <c r="E3147" t="s">
        <v>13</v>
      </c>
      <c r="F3147" t="s">
        <v>13</v>
      </c>
      <c r="G3147" t="s">
        <v>10940</v>
      </c>
      <c r="H3147" s="3" t="s">
        <v>10950</v>
      </c>
      <c r="I3147" t="s">
        <v>714</v>
      </c>
      <c r="J3147" t="s">
        <v>10951</v>
      </c>
    </row>
    <row r="3148" spans="1:10" ht="16" x14ac:dyDescent="0.2">
      <c r="A3148" t="s">
        <v>10942</v>
      </c>
      <c r="B3148" t="s">
        <v>10952</v>
      </c>
      <c r="C3148" t="s">
        <v>10953</v>
      </c>
      <c r="D3148">
        <v>5</v>
      </c>
      <c r="E3148" t="s">
        <v>13</v>
      </c>
      <c r="F3148" t="s">
        <v>13</v>
      </c>
      <c r="G3148" t="s">
        <v>10940</v>
      </c>
      <c r="H3148" s="3" t="s">
        <v>10945</v>
      </c>
      <c r="I3148" t="s">
        <v>714</v>
      </c>
      <c r="J3148" t="s">
        <v>10946</v>
      </c>
    </row>
    <row r="3149" spans="1:10" ht="16" x14ac:dyDescent="0.2">
      <c r="A3149" t="s">
        <v>10947</v>
      </c>
      <c r="B3149" t="s">
        <v>10954</v>
      </c>
      <c r="C3149" t="s">
        <v>10955</v>
      </c>
      <c r="D3149">
        <v>4</v>
      </c>
      <c r="E3149" t="s">
        <v>13</v>
      </c>
      <c r="F3149" t="s">
        <v>13</v>
      </c>
      <c r="G3149" t="s">
        <v>10940</v>
      </c>
      <c r="H3149" s="3" t="s">
        <v>10950</v>
      </c>
      <c r="I3149" t="s">
        <v>714</v>
      </c>
      <c r="J3149" t="s">
        <v>10951</v>
      </c>
    </row>
    <row r="3150" spans="1:10" ht="16" x14ac:dyDescent="0.2">
      <c r="A3150" t="s">
        <v>4827</v>
      </c>
      <c r="B3150" t="s">
        <v>10956</v>
      </c>
      <c r="C3150" t="s">
        <v>10957</v>
      </c>
      <c r="D3150">
        <v>4</v>
      </c>
      <c r="E3150" t="s">
        <v>13</v>
      </c>
      <c r="F3150" t="s">
        <v>13</v>
      </c>
      <c r="G3150" t="s">
        <v>10940</v>
      </c>
      <c r="H3150" s="3" t="s">
        <v>10958</v>
      </c>
      <c r="I3150" t="s">
        <v>714</v>
      </c>
      <c r="J3150" t="s">
        <v>4832</v>
      </c>
    </row>
    <row r="3151" spans="1:10" ht="16" x14ac:dyDescent="0.2">
      <c r="A3151" t="s">
        <v>10959</v>
      </c>
      <c r="B3151" t="s">
        <v>10960</v>
      </c>
      <c r="C3151" t="s">
        <v>10961</v>
      </c>
      <c r="D3151">
        <v>1</v>
      </c>
      <c r="E3151" t="s">
        <v>13</v>
      </c>
      <c r="F3151" t="s">
        <v>13</v>
      </c>
      <c r="G3151" t="s">
        <v>10940</v>
      </c>
      <c r="H3151" s="3" t="s">
        <v>10962</v>
      </c>
      <c r="I3151" t="s">
        <v>714</v>
      </c>
      <c r="J3151" t="s">
        <v>10963</v>
      </c>
    </row>
    <row r="3152" spans="1:10" ht="16" x14ac:dyDescent="0.2">
      <c r="A3152" t="s">
        <v>10959</v>
      </c>
      <c r="B3152" t="s">
        <v>10964</v>
      </c>
      <c r="C3152" t="s">
        <v>10965</v>
      </c>
      <c r="D3152">
        <v>3</v>
      </c>
      <c r="E3152" t="s">
        <v>13</v>
      </c>
      <c r="F3152" t="s">
        <v>13</v>
      </c>
      <c r="G3152" t="s">
        <v>10940</v>
      </c>
      <c r="H3152" s="3" t="s">
        <v>10962</v>
      </c>
      <c r="I3152" t="s">
        <v>714</v>
      </c>
      <c r="J3152" t="s">
        <v>10963</v>
      </c>
    </row>
    <row r="3153" spans="1:10" ht="16" x14ac:dyDescent="0.2">
      <c r="A3153" t="s">
        <v>10966</v>
      </c>
      <c r="B3153" t="s">
        <v>10967</v>
      </c>
      <c r="C3153" t="s">
        <v>10968</v>
      </c>
      <c r="D3153">
        <v>6</v>
      </c>
      <c r="E3153" t="s">
        <v>13</v>
      </c>
      <c r="F3153" t="s">
        <v>13</v>
      </c>
      <c r="G3153" t="s">
        <v>10940</v>
      </c>
      <c r="H3153" s="3" t="s">
        <v>10941</v>
      </c>
      <c r="I3153" t="s">
        <v>714</v>
      </c>
      <c r="J3153" t="s">
        <v>10969</v>
      </c>
    </row>
    <row r="3154" spans="1:10" ht="16" x14ac:dyDescent="0.2">
      <c r="A3154" t="s">
        <v>10416</v>
      </c>
      <c r="B3154" t="s">
        <v>10970</v>
      </c>
      <c r="C3154" t="s">
        <v>10971</v>
      </c>
      <c r="D3154">
        <v>2</v>
      </c>
      <c r="E3154" t="s">
        <v>13</v>
      </c>
      <c r="F3154" t="s">
        <v>13</v>
      </c>
      <c r="G3154" t="s">
        <v>10940</v>
      </c>
      <c r="H3154" s="3" t="s">
        <v>10950</v>
      </c>
      <c r="I3154" t="s">
        <v>714</v>
      </c>
      <c r="J3154" t="s">
        <v>10419</v>
      </c>
    </row>
    <row r="3155" spans="1:10" ht="16" x14ac:dyDescent="0.2">
      <c r="A3155" t="s">
        <v>10404</v>
      </c>
      <c r="B3155" t="s">
        <v>10972</v>
      </c>
      <c r="C3155" t="s">
        <v>10973</v>
      </c>
      <c r="D3155">
        <v>3</v>
      </c>
      <c r="E3155" t="s">
        <v>13</v>
      </c>
      <c r="F3155" t="s">
        <v>13</v>
      </c>
      <c r="G3155" t="s">
        <v>10940</v>
      </c>
      <c r="H3155" s="3" t="s">
        <v>10974</v>
      </c>
      <c r="I3155" t="s">
        <v>714</v>
      </c>
      <c r="J3155" t="s">
        <v>10409</v>
      </c>
    </row>
    <row r="3156" spans="1:10" ht="16" x14ac:dyDescent="0.2">
      <c r="A3156" t="s">
        <v>10975</v>
      </c>
      <c r="B3156" t="s">
        <v>10976</v>
      </c>
      <c r="C3156" t="s">
        <v>10977</v>
      </c>
      <c r="D3156">
        <v>3</v>
      </c>
      <c r="E3156" t="s">
        <v>13</v>
      </c>
      <c r="F3156" t="s">
        <v>13</v>
      </c>
      <c r="G3156" t="s">
        <v>10940</v>
      </c>
      <c r="H3156" s="3" t="s">
        <v>10978</v>
      </c>
      <c r="I3156" t="s">
        <v>714</v>
      </c>
      <c r="J3156" t="s">
        <v>10979</v>
      </c>
    </row>
    <row r="3157" spans="1:10" ht="32" x14ac:dyDescent="0.2">
      <c r="A3157" t="s">
        <v>10404</v>
      </c>
      <c r="B3157" t="s">
        <v>10980</v>
      </c>
      <c r="C3157" t="s">
        <v>10981</v>
      </c>
      <c r="D3157">
        <v>2</v>
      </c>
      <c r="E3157" t="s">
        <v>13</v>
      </c>
      <c r="F3157" t="s">
        <v>13</v>
      </c>
      <c r="G3157" t="s">
        <v>10940</v>
      </c>
      <c r="H3157" s="3" t="s">
        <v>10982</v>
      </c>
      <c r="I3157" t="s">
        <v>714</v>
      </c>
      <c r="J3157" t="s">
        <v>10409</v>
      </c>
    </row>
    <row r="3158" spans="1:10" ht="16" x14ac:dyDescent="0.2">
      <c r="A3158" t="s">
        <v>10966</v>
      </c>
      <c r="B3158" t="s">
        <v>10983</v>
      </c>
      <c r="C3158" t="s">
        <v>10984</v>
      </c>
      <c r="D3158">
        <v>3</v>
      </c>
      <c r="E3158" t="s">
        <v>13</v>
      </c>
      <c r="F3158" t="s">
        <v>13</v>
      </c>
      <c r="G3158" t="s">
        <v>10940</v>
      </c>
      <c r="H3158" s="3" t="s">
        <v>10941</v>
      </c>
      <c r="I3158" t="s">
        <v>714</v>
      </c>
      <c r="J3158" t="s">
        <v>10969</v>
      </c>
    </row>
    <row r="3159" spans="1:10" ht="16" x14ac:dyDescent="0.2">
      <c r="A3159" t="s">
        <v>10966</v>
      </c>
      <c r="B3159" t="s">
        <v>10985</v>
      </c>
      <c r="C3159" t="s">
        <v>10423</v>
      </c>
      <c r="D3159">
        <v>1</v>
      </c>
      <c r="E3159" t="s">
        <v>13</v>
      </c>
      <c r="F3159" t="s">
        <v>13</v>
      </c>
      <c r="G3159" t="s">
        <v>10940</v>
      </c>
      <c r="H3159" s="3" t="s">
        <v>10941</v>
      </c>
      <c r="I3159" t="s">
        <v>714</v>
      </c>
      <c r="J3159" t="s">
        <v>10969</v>
      </c>
    </row>
    <row r="3160" spans="1:10" ht="16" x14ac:dyDescent="0.2">
      <c r="A3160" t="s">
        <v>4938</v>
      </c>
      <c r="B3160" t="s">
        <v>10986</v>
      </c>
      <c r="C3160" t="s">
        <v>10987</v>
      </c>
      <c r="D3160">
        <v>3</v>
      </c>
      <c r="E3160" t="s">
        <v>13</v>
      </c>
      <c r="F3160" t="s">
        <v>13</v>
      </c>
      <c r="G3160" t="s">
        <v>10940</v>
      </c>
      <c r="H3160" s="3" t="s">
        <v>10950</v>
      </c>
      <c r="I3160" t="s">
        <v>714</v>
      </c>
      <c r="J3160" t="s">
        <v>4943</v>
      </c>
    </row>
    <row r="3161" spans="1:10" ht="16" x14ac:dyDescent="0.2">
      <c r="A3161" t="s">
        <v>4938</v>
      </c>
      <c r="B3161" t="s">
        <v>10988</v>
      </c>
      <c r="C3161" t="s">
        <v>10989</v>
      </c>
      <c r="D3161">
        <v>1</v>
      </c>
      <c r="E3161" t="s">
        <v>13</v>
      </c>
      <c r="F3161" t="s">
        <v>13</v>
      </c>
      <c r="G3161" t="s">
        <v>10940</v>
      </c>
      <c r="H3161" s="3" t="s">
        <v>10978</v>
      </c>
      <c r="I3161" t="s">
        <v>714</v>
      </c>
      <c r="J3161" t="s">
        <v>4943</v>
      </c>
    </row>
    <row r="3162" spans="1:10" ht="16" x14ac:dyDescent="0.2">
      <c r="A3162" t="s">
        <v>10966</v>
      </c>
      <c r="B3162" t="s">
        <v>10990</v>
      </c>
      <c r="C3162" t="s">
        <v>10991</v>
      </c>
      <c r="D3162">
        <v>4</v>
      </c>
      <c r="E3162" t="s">
        <v>13</v>
      </c>
      <c r="F3162" t="s">
        <v>13</v>
      </c>
      <c r="G3162" t="s">
        <v>10940</v>
      </c>
      <c r="H3162" s="3" t="s">
        <v>10941</v>
      </c>
      <c r="I3162" t="s">
        <v>714</v>
      </c>
      <c r="J3162" t="s">
        <v>10969</v>
      </c>
    </row>
    <row r="3163" spans="1:10" ht="16" x14ac:dyDescent="0.2">
      <c r="A3163" t="s">
        <v>10966</v>
      </c>
      <c r="B3163" t="s">
        <v>10992</v>
      </c>
      <c r="C3163" t="s">
        <v>10993</v>
      </c>
      <c r="D3163">
        <v>5</v>
      </c>
      <c r="E3163" t="s">
        <v>13</v>
      </c>
      <c r="F3163" t="s">
        <v>13</v>
      </c>
      <c r="G3163" t="s">
        <v>10940</v>
      </c>
      <c r="H3163" s="3" t="s">
        <v>10941</v>
      </c>
      <c r="I3163" t="s">
        <v>714</v>
      </c>
      <c r="J3163" t="s">
        <v>10969</v>
      </c>
    </row>
    <row r="3164" spans="1:10" ht="16" x14ac:dyDescent="0.2">
      <c r="A3164" t="s">
        <v>10994</v>
      </c>
      <c r="B3164" t="s">
        <v>10970</v>
      </c>
      <c r="C3164" t="s">
        <v>10971</v>
      </c>
      <c r="D3164">
        <v>2</v>
      </c>
      <c r="E3164" t="s">
        <v>13</v>
      </c>
      <c r="F3164" t="s">
        <v>13</v>
      </c>
      <c r="G3164" t="s">
        <v>10940</v>
      </c>
      <c r="H3164" s="3" t="s">
        <v>10950</v>
      </c>
      <c r="I3164" t="s">
        <v>714</v>
      </c>
      <c r="J3164" t="s">
        <v>10995</v>
      </c>
    </row>
    <row r="3165" spans="1:10" ht="16" x14ac:dyDescent="0.2">
      <c r="A3165" t="s">
        <v>10959</v>
      </c>
      <c r="B3165" t="s">
        <v>10996</v>
      </c>
      <c r="C3165" t="s">
        <v>10997</v>
      </c>
      <c r="D3165">
        <v>4</v>
      </c>
      <c r="E3165" t="s">
        <v>13</v>
      </c>
      <c r="F3165" t="s">
        <v>13</v>
      </c>
      <c r="G3165" t="s">
        <v>10940</v>
      </c>
      <c r="H3165" s="3" t="s">
        <v>10962</v>
      </c>
      <c r="I3165" t="s">
        <v>714</v>
      </c>
      <c r="J3165" t="s">
        <v>10963</v>
      </c>
    </row>
    <row r="3166" spans="1:10" ht="16" x14ac:dyDescent="0.2">
      <c r="A3166" t="s">
        <v>10994</v>
      </c>
      <c r="B3166" t="s">
        <v>10998</v>
      </c>
      <c r="C3166" t="s">
        <v>10999</v>
      </c>
      <c r="D3166">
        <v>3</v>
      </c>
      <c r="E3166" t="s">
        <v>13</v>
      </c>
      <c r="F3166" t="s">
        <v>13</v>
      </c>
      <c r="G3166" t="s">
        <v>10940</v>
      </c>
      <c r="H3166" s="3" t="s">
        <v>10950</v>
      </c>
      <c r="I3166" t="s">
        <v>714</v>
      </c>
      <c r="J3166" t="s">
        <v>10995</v>
      </c>
    </row>
    <row r="3167" spans="1:10" ht="16" x14ac:dyDescent="0.2">
      <c r="A3167" t="s">
        <v>10975</v>
      </c>
      <c r="B3167" t="s">
        <v>11000</v>
      </c>
      <c r="C3167" t="s">
        <v>11001</v>
      </c>
      <c r="D3167">
        <v>2</v>
      </c>
      <c r="E3167" t="s">
        <v>13</v>
      </c>
      <c r="F3167" t="s">
        <v>13</v>
      </c>
      <c r="G3167" t="s">
        <v>10940</v>
      </c>
      <c r="H3167" s="3" t="s">
        <v>10978</v>
      </c>
      <c r="I3167" t="s">
        <v>714</v>
      </c>
      <c r="J3167" t="s">
        <v>10979</v>
      </c>
    </row>
    <row r="3168" spans="1:10" ht="16" x14ac:dyDescent="0.2">
      <c r="A3168" t="s">
        <v>10959</v>
      </c>
      <c r="B3168" t="s">
        <v>11002</v>
      </c>
      <c r="C3168" t="s">
        <v>11003</v>
      </c>
      <c r="D3168">
        <v>2</v>
      </c>
      <c r="E3168" t="s">
        <v>13</v>
      </c>
      <c r="F3168" t="s">
        <v>13</v>
      </c>
      <c r="G3168" t="s">
        <v>10940</v>
      </c>
      <c r="H3168" s="3" t="s">
        <v>10962</v>
      </c>
      <c r="I3168" t="s">
        <v>714</v>
      </c>
      <c r="J3168" t="s">
        <v>10963</v>
      </c>
    </row>
    <row r="3169" spans="1:10" ht="16" x14ac:dyDescent="0.2">
      <c r="A3169" t="s">
        <v>11004</v>
      </c>
      <c r="B3169" t="s">
        <v>10956</v>
      </c>
      <c r="C3169" t="s">
        <v>10957</v>
      </c>
      <c r="D3169">
        <v>1</v>
      </c>
      <c r="E3169" t="s">
        <v>13</v>
      </c>
      <c r="F3169" t="s">
        <v>13</v>
      </c>
      <c r="G3169" t="s">
        <v>10940</v>
      </c>
      <c r="H3169" s="3" t="s">
        <v>10958</v>
      </c>
      <c r="I3169" t="s">
        <v>714</v>
      </c>
      <c r="J3169" t="s">
        <v>11005</v>
      </c>
    </row>
    <row r="3170" spans="1:10" ht="16" x14ac:dyDescent="0.2">
      <c r="A3170" t="s">
        <v>11006</v>
      </c>
      <c r="B3170" t="s">
        <v>11007</v>
      </c>
      <c r="C3170" t="s">
        <v>11008</v>
      </c>
      <c r="D3170">
        <v>3</v>
      </c>
      <c r="E3170" t="s">
        <v>13</v>
      </c>
      <c r="F3170" t="s">
        <v>13</v>
      </c>
      <c r="G3170" t="s">
        <v>10940</v>
      </c>
      <c r="H3170" s="3" t="s">
        <v>11009</v>
      </c>
      <c r="I3170" t="s">
        <v>714</v>
      </c>
      <c r="J3170" t="s">
        <v>11010</v>
      </c>
    </row>
    <row r="3171" spans="1:10" ht="16" x14ac:dyDescent="0.2">
      <c r="A3171" t="s">
        <v>11006</v>
      </c>
      <c r="B3171" t="s">
        <v>11011</v>
      </c>
      <c r="C3171" t="s">
        <v>11012</v>
      </c>
      <c r="D3171">
        <v>1</v>
      </c>
      <c r="E3171" t="s">
        <v>13</v>
      </c>
      <c r="F3171" t="s">
        <v>13</v>
      </c>
      <c r="G3171" t="s">
        <v>10940</v>
      </c>
      <c r="H3171" s="3" t="s">
        <v>10950</v>
      </c>
      <c r="I3171" t="s">
        <v>714</v>
      </c>
      <c r="J3171" t="s">
        <v>11010</v>
      </c>
    </row>
    <row r="3172" spans="1:10" ht="16" x14ac:dyDescent="0.2">
      <c r="A3172" t="s">
        <v>11004</v>
      </c>
      <c r="B3172" t="s">
        <v>11013</v>
      </c>
      <c r="C3172" t="s">
        <v>11014</v>
      </c>
      <c r="D3172">
        <v>2</v>
      </c>
      <c r="E3172" t="s">
        <v>13</v>
      </c>
      <c r="F3172" t="s">
        <v>13</v>
      </c>
      <c r="G3172" t="s">
        <v>10940</v>
      </c>
      <c r="H3172" s="3" t="s">
        <v>10958</v>
      </c>
      <c r="I3172" t="s">
        <v>714</v>
      </c>
      <c r="J3172" t="s">
        <v>11005</v>
      </c>
    </row>
    <row r="3173" spans="1:10" ht="16" x14ac:dyDescent="0.2">
      <c r="A3173" t="s">
        <v>11015</v>
      </c>
      <c r="B3173" t="s">
        <v>11016</v>
      </c>
      <c r="C3173" t="s">
        <v>11017</v>
      </c>
      <c r="D3173">
        <v>1</v>
      </c>
      <c r="E3173" t="s">
        <v>13</v>
      </c>
      <c r="F3173" t="s">
        <v>13</v>
      </c>
      <c r="G3173" t="s">
        <v>10940</v>
      </c>
      <c r="H3173" s="3" t="s">
        <v>10941</v>
      </c>
      <c r="I3173" t="s">
        <v>714</v>
      </c>
      <c r="J3173" t="s">
        <v>11018</v>
      </c>
    </row>
    <row r="3174" spans="1:10" ht="16" x14ac:dyDescent="0.2">
      <c r="A3174" t="s">
        <v>10947</v>
      </c>
      <c r="B3174" t="s">
        <v>11019</v>
      </c>
      <c r="C3174" t="s">
        <v>11020</v>
      </c>
      <c r="D3174">
        <v>1</v>
      </c>
      <c r="E3174" t="s">
        <v>13</v>
      </c>
      <c r="F3174" t="s">
        <v>13</v>
      </c>
      <c r="G3174" t="s">
        <v>10940</v>
      </c>
      <c r="H3174" s="3" t="s">
        <v>10950</v>
      </c>
      <c r="I3174" t="s">
        <v>714</v>
      </c>
      <c r="J3174" t="s">
        <v>10951</v>
      </c>
    </row>
    <row r="3175" spans="1:10" ht="16" x14ac:dyDescent="0.2">
      <c r="A3175" t="s">
        <v>10942</v>
      </c>
      <c r="B3175" t="s">
        <v>11021</v>
      </c>
      <c r="C3175" t="s">
        <v>11022</v>
      </c>
      <c r="D3175">
        <v>2</v>
      </c>
      <c r="E3175" t="s">
        <v>13</v>
      </c>
      <c r="F3175" t="s">
        <v>13</v>
      </c>
      <c r="G3175" t="s">
        <v>10940</v>
      </c>
      <c r="H3175" s="3" t="s">
        <v>10945</v>
      </c>
      <c r="I3175" t="s">
        <v>714</v>
      </c>
      <c r="J3175" t="s">
        <v>10946</v>
      </c>
    </row>
    <row r="3176" spans="1:10" ht="16" x14ac:dyDescent="0.2">
      <c r="A3176" t="s">
        <v>11006</v>
      </c>
      <c r="B3176" t="s">
        <v>11023</v>
      </c>
      <c r="C3176" t="s">
        <v>11024</v>
      </c>
      <c r="D3176">
        <v>2</v>
      </c>
      <c r="E3176" t="s">
        <v>13</v>
      </c>
      <c r="F3176" t="s">
        <v>13</v>
      </c>
      <c r="G3176" t="s">
        <v>10940</v>
      </c>
      <c r="H3176" s="3" t="s">
        <v>10950</v>
      </c>
      <c r="I3176" t="s">
        <v>714</v>
      </c>
      <c r="J3176" t="s">
        <v>11010</v>
      </c>
    </row>
    <row r="3177" spans="1:10" ht="16" x14ac:dyDescent="0.2">
      <c r="A3177" t="s">
        <v>11025</v>
      </c>
      <c r="B3177" t="s">
        <v>11026</v>
      </c>
      <c r="C3177" t="s">
        <v>11027</v>
      </c>
      <c r="D3177">
        <v>3</v>
      </c>
      <c r="E3177" t="s">
        <v>13</v>
      </c>
      <c r="F3177" t="s">
        <v>13</v>
      </c>
      <c r="G3177" t="s">
        <v>10940</v>
      </c>
      <c r="H3177" s="3" t="s">
        <v>10978</v>
      </c>
      <c r="I3177" t="s">
        <v>714</v>
      </c>
      <c r="J3177" t="s">
        <v>11028</v>
      </c>
    </row>
    <row r="3178" spans="1:10" ht="16" x14ac:dyDescent="0.2">
      <c r="A3178" t="s">
        <v>4827</v>
      </c>
      <c r="B3178" t="s">
        <v>11029</v>
      </c>
      <c r="C3178" t="s">
        <v>11030</v>
      </c>
      <c r="D3178">
        <v>3</v>
      </c>
      <c r="E3178" t="s">
        <v>13</v>
      </c>
      <c r="F3178" t="s">
        <v>13</v>
      </c>
      <c r="G3178" t="s">
        <v>10940</v>
      </c>
      <c r="H3178" s="3" t="s">
        <v>10958</v>
      </c>
      <c r="I3178" t="s">
        <v>714</v>
      </c>
      <c r="J3178" t="s">
        <v>4832</v>
      </c>
    </row>
    <row r="3179" spans="1:10" ht="16" x14ac:dyDescent="0.2">
      <c r="A3179" t="s">
        <v>11031</v>
      </c>
      <c r="B3179" t="s">
        <v>11032</v>
      </c>
      <c r="C3179" t="s">
        <v>11033</v>
      </c>
      <c r="D3179">
        <v>2</v>
      </c>
      <c r="E3179" t="s">
        <v>13</v>
      </c>
      <c r="F3179" t="s">
        <v>13</v>
      </c>
      <c r="G3179" t="s">
        <v>10940</v>
      </c>
      <c r="H3179" s="3" t="s">
        <v>10950</v>
      </c>
      <c r="I3179" t="s">
        <v>714</v>
      </c>
      <c r="J3179" t="s">
        <v>11034</v>
      </c>
    </row>
    <row r="3180" spans="1:10" ht="16" x14ac:dyDescent="0.2">
      <c r="A3180" t="s">
        <v>11031</v>
      </c>
      <c r="B3180" t="s">
        <v>11011</v>
      </c>
      <c r="C3180" t="s">
        <v>11012</v>
      </c>
      <c r="D3180">
        <v>1</v>
      </c>
      <c r="E3180" t="s">
        <v>13</v>
      </c>
      <c r="F3180" t="s">
        <v>13</v>
      </c>
      <c r="G3180" t="s">
        <v>10940</v>
      </c>
      <c r="H3180" s="3" t="s">
        <v>10950</v>
      </c>
      <c r="I3180" t="s">
        <v>714</v>
      </c>
      <c r="J3180" t="s">
        <v>11034</v>
      </c>
    </row>
    <row r="3181" spans="1:10" ht="16" x14ac:dyDescent="0.2">
      <c r="A3181" t="s">
        <v>10942</v>
      </c>
      <c r="B3181" t="s">
        <v>11035</v>
      </c>
      <c r="C3181" t="s">
        <v>11036</v>
      </c>
      <c r="D3181">
        <v>1</v>
      </c>
      <c r="E3181" t="s">
        <v>13</v>
      </c>
      <c r="F3181" t="s">
        <v>13</v>
      </c>
      <c r="G3181" t="s">
        <v>10940</v>
      </c>
      <c r="H3181" s="3" t="s">
        <v>10945</v>
      </c>
      <c r="I3181" t="s">
        <v>714</v>
      </c>
      <c r="J3181" t="s">
        <v>10946</v>
      </c>
    </row>
    <row r="3182" spans="1:10" ht="16" x14ac:dyDescent="0.2">
      <c r="A3182" t="s">
        <v>10947</v>
      </c>
      <c r="B3182" t="s">
        <v>11037</v>
      </c>
      <c r="C3182" t="s">
        <v>11038</v>
      </c>
      <c r="D3182">
        <v>3</v>
      </c>
      <c r="E3182" t="s">
        <v>13</v>
      </c>
      <c r="F3182" t="s">
        <v>13</v>
      </c>
      <c r="G3182" t="s">
        <v>10940</v>
      </c>
      <c r="H3182" s="3" t="s">
        <v>10950</v>
      </c>
      <c r="I3182" t="s">
        <v>714</v>
      </c>
      <c r="J3182" t="s">
        <v>10951</v>
      </c>
    </row>
    <row r="3183" spans="1:10" ht="16" x14ac:dyDescent="0.2">
      <c r="A3183" t="s">
        <v>11031</v>
      </c>
      <c r="B3183" t="s">
        <v>11007</v>
      </c>
      <c r="C3183" t="s">
        <v>11008</v>
      </c>
      <c r="D3183">
        <v>3</v>
      </c>
      <c r="E3183" t="s">
        <v>13</v>
      </c>
      <c r="F3183" t="s">
        <v>13</v>
      </c>
      <c r="G3183" t="s">
        <v>10940</v>
      </c>
      <c r="H3183" s="3" t="s">
        <v>11009</v>
      </c>
      <c r="I3183" t="s">
        <v>714</v>
      </c>
      <c r="J3183" t="s">
        <v>11034</v>
      </c>
    </row>
    <row r="3184" spans="1:10" ht="16" x14ac:dyDescent="0.2">
      <c r="A3184" t="s">
        <v>10994</v>
      </c>
      <c r="B3184" t="s">
        <v>10417</v>
      </c>
      <c r="C3184" t="s">
        <v>10418</v>
      </c>
      <c r="D3184">
        <v>1</v>
      </c>
      <c r="E3184" t="s">
        <v>13</v>
      </c>
      <c r="F3184" t="s">
        <v>13</v>
      </c>
      <c r="G3184" t="s">
        <v>10940</v>
      </c>
      <c r="H3184" s="3" t="s">
        <v>10950</v>
      </c>
      <c r="I3184" t="s">
        <v>714</v>
      </c>
      <c r="J3184" t="s">
        <v>10995</v>
      </c>
    </row>
    <row r="3185" spans="1:10" ht="16" x14ac:dyDescent="0.2">
      <c r="A3185" t="s">
        <v>10942</v>
      </c>
      <c r="B3185" t="s">
        <v>11039</v>
      </c>
      <c r="C3185" t="s">
        <v>11040</v>
      </c>
      <c r="D3185">
        <v>3</v>
      </c>
      <c r="E3185" t="s">
        <v>13</v>
      </c>
      <c r="F3185" t="s">
        <v>13</v>
      </c>
      <c r="G3185" t="s">
        <v>10940</v>
      </c>
      <c r="H3185" s="3" t="s">
        <v>10945</v>
      </c>
      <c r="I3185" t="s">
        <v>714</v>
      </c>
      <c r="J3185" t="s">
        <v>10946</v>
      </c>
    </row>
    <row r="3186" spans="1:10" ht="16" x14ac:dyDescent="0.2">
      <c r="A3186" t="s">
        <v>11041</v>
      </c>
      <c r="B3186" t="s">
        <v>11042</v>
      </c>
      <c r="C3186" t="s">
        <v>11043</v>
      </c>
      <c r="D3186">
        <v>3</v>
      </c>
      <c r="E3186">
        <f>571</f>
        <v>571</v>
      </c>
      <c r="F3186" t="s">
        <v>13</v>
      </c>
      <c r="G3186" t="s">
        <v>11044</v>
      </c>
      <c r="H3186" s="3" t="s">
        <v>11045</v>
      </c>
      <c r="I3186" t="s">
        <v>404</v>
      </c>
      <c r="J3186" t="s">
        <v>11046</v>
      </c>
    </row>
    <row r="3187" spans="1:10" ht="16" x14ac:dyDescent="0.2">
      <c r="A3187" t="s">
        <v>11047</v>
      </c>
      <c r="B3187" t="s">
        <v>11048</v>
      </c>
      <c r="C3187" t="s">
        <v>11049</v>
      </c>
      <c r="D3187">
        <v>1</v>
      </c>
      <c r="E3187">
        <f>571</f>
        <v>571</v>
      </c>
      <c r="F3187" t="s">
        <v>13</v>
      </c>
      <c r="G3187" t="s">
        <v>11044</v>
      </c>
      <c r="H3187" s="3" t="s">
        <v>11050</v>
      </c>
      <c r="I3187" t="s">
        <v>404</v>
      </c>
      <c r="J3187" t="s">
        <v>11051</v>
      </c>
    </row>
    <row r="3188" spans="1:10" ht="16" x14ac:dyDescent="0.2">
      <c r="A3188" t="s">
        <v>11052</v>
      </c>
      <c r="B3188" t="s">
        <v>11053</v>
      </c>
      <c r="C3188" t="s">
        <v>11054</v>
      </c>
      <c r="D3188">
        <v>1</v>
      </c>
      <c r="E3188">
        <f>571</f>
        <v>571</v>
      </c>
      <c r="F3188" t="s">
        <v>13</v>
      </c>
      <c r="G3188" t="s">
        <v>11044</v>
      </c>
      <c r="H3188" s="3" t="s">
        <v>11050</v>
      </c>
      <c r="I3188" t="s">
        <v>404</v>
      </c>
      <c r="J3188" t="s">
        <v>11055</v>
      </c>
    </row>
    <row r="3189" spans="1:10" ht="16" x14ac:dyDescent="0.2">
      <c r="A3189" t="s">
        <v>11056</v>
      </c>
      <c r="B3189" t="s">
        <v>11057</v>
      </c>
      <c r="C3189" t="s">
        <v>11058</v>
      </c>
      <c r="D3189">
        <v>1</v>
      </c>
      <c r="E3189">
        <f>571</f>
        <v>571</v>
      </c>
      <c r="F3189" t="s">
        <v>13</v>
      </c>
      <c r="G3189" t="s">
        <v>11044</v>
      </c>
      <c r="H3189" s="3" t="s">
        <v>11045</v>
      </c>
      <c r="I3189" t="s">
        <v>404</v>
      </c>
      <c r="J3189" t="s">
        <v>11059</v>
      </c>
    </row>
    <row r="3190" spans="1:10" ht="16" x14ac:dyDescent="0.2">
      <c r="A3190" t="s">
        <v>11060</v>
      </c>
      <c r="B3190" t="s">
        <v>11061</v>
      </c>
      <c r="C3190" t="s">
        <v>11062</v>
      </c>
      <c r="D3190">
        <v>1</v>
      </c>
      <c r="E3190">
        <f>571</f>
        <v>571</v>
      </c>
      <c r="F3190" t="s">
        <v>13</v>
      </c>
      <c r="G3190" t="s">
        <v>11044</v>
      </c>
      <c r="H3190" s="3" t="s">
        <v>11050</v>
      </c>
      <c r="I3190" t="s">
        <v>404</v>
      </c>
      <c r="J3190" t="s">
        <v>11063</v>
      </c>
    </row>
    <row r="3191" spans="1:10" ht="16" x14ac:dyDescent="0.2">
      <c r="A3191" t="s">
        <v>11064</v>
      </c>
      <c r="B3191" t="s">
        <v>11065</v>
      </c>
      <c r="C3191" t="s">
        <v>11066</v>
      </c>
      <c r="D3191">
        <v>1</v>
      </c>
      <c r="E3191">
        <f>571</f>
        <v>571</v>
      </c>
      <c r="F3191" t="s">
        <v>13</v>
      </c>
      <c r="G3191" t="s">
        <v>11044</v>
      </c>
      <c r="H3191" s="3" t="s">
        <v>11067</v>
      </c>
      <c r="I3191" t="s">
        <v>404</v>
      </c>
      <c r="J3191" t="s">
        <v>11068</v>
      </c>
    </row>
    <row r="3192" spans="1:10" ht="16" x14ac:dyDescent="0.2">
      <c r="A3192" t="s">
        <v>6590</v>
      </c>
      <c r="B3192" t="s">
        <v>11069</v>
      </c>
      <c r="C3192" t="s">
        <v>11070</v>
      </c>
      <c r="D3192">
        <v>5</v>
      </c>
      <c r="E3192">
        <f>571</f>
        <v>571</v>
      </c>
      <c r="F3192" t="s">
        <v>13</v>
      </c>
      <c r="G3192" t="s">
        <v>11044</v>
      </c>
      <c r="H3192" s="3" t="s">
        <v>11071</v>
      </c>
      <c r="I3192" t="s">
        <v>404</v>
      </c>
      <c r="J3192" t="s">
        <v>6594</v>
      </c>
    </row>
    <row r="3193" spans="1:10" ht="16" x14ac:dyDescent="0.2">
      <c r="A3193" t="s">
        <v>11072</v>
      </c>
      <c r="B3193" t="s">
        <v>11073</v>
      </c>
      <c r="C3193" t="s">
        <v>11074</v>
      </c>
      <c r="D3193">
        <v>1</v>
      </c>
      <c r="E3193">
        <f>571</f>
        <v>571</v>
      </c>
      <c r="F3193" t="s">
        <v>13</v>
      </c>
      <c r="G3193" t="s">
        <v>11044</v>
      </c>
      <c r="H3193" s="3" t="s">
        <v>11050</v>
      </c>
      <c r="I3193" t="s">
        <v>404</v>
      </c>
      <c r="J3193" t="s">
        <v>11075</v>
      </c>
    </row>
    <row r="3194" spans="1:10" ht="16" x14ac:dyDescent="0.2">
      <c r="A3194" t="s">
        <v>11072</v>
      </c>
      <c r="B3194" t="s">
        <v>11076</v>
      </c>
      <c r="C3194" t="s">
        <v>11077</v>
      </c>
      <c r="D3194">
        <v>2</v>
      </c>
      <c r="E3194">
        <f>571</f>
        <v>571</v>
      </c>
      <c r="F3194" t="s">
        <v>13</v>
      </c>
      <c r="G3194" t="s">
        <v>11044</v>
      </c>
      <c r="H3194" s="3" t="s">
        <v>11050</v>
      </c>
      <c r="I3194" t="s">
        <v>404</v>
      </c>
      <c r="J3194" t="s">
        <v>11075</v>
      </c>
    </row>
    <row r="3195" spans="1:10" ht="16" x14ac:dyDescent="0.2">
      <c r="A3195" t="s">
        <v>11072</v>
      </c>
      <c r="B3195" t="s">
        <v>11078</v>
      </c>
      <c r="C3195" t="s">
        <v>11079</v>
      </c>
      <c r="D3195">
        <v>3</v>
      </c>
      <c r="E3195">
        <f>571</f>
        <v>571</v>
      </c>
      <c r="F3195" t="s">
        <v>13</v>
      </c>
      <c r="G3195" t="s">
        <v>11044</v>
      </c>
      <c r="H3195" s="3" t="s">
        <v>11050</v>
      </c>
      <c r="I3195" t="s">
        <v>404</v>
      </c>
      <c r="J3195" t="s">
        <v>11075</v>
      </c>
    </row>
    <row r="3196" spans="1:10" ht="16" x14ac:dyDescent="0.2">
      <c r="A3196" t="s">
        <v>11072</v>
      </c>
      <c r="B3196" t="s">
        <v>11080</v>
      </c>
      <c r="C3196" t="s">
        <v>11081</v>
      </c>
      <c r="D3196">
        <v>4</v>
      </c>
      <c r="E3196">
        <f>571</f>
        <v>571</v>
      </c>
      <c r="F3196" t="s">
        <v>13</v>
      </c>
      <c r="G3196" t="s">
        <v>11044</v>
      </c>
      <c r="H3196" s="3" t="s">
        <v>11050</v>
      </c>
      <c r="I3196" t="s">
        <v>404</v>
      </c>
      <c r="J3196" t="s">
        <v>11075</v>
      </c>
    </row>
    <row r="3197" spans="1:10" ht="16" x14ac:dyDescent="0.2">
      <c r="A3197" t="s">
        <v>11082</v>
      </c>
      <c r="B3197" t="s">
        <v>11053</v>
      </c>
      <c r="C3197" t="s">
        <v>11054</v>
      </c>
      <c r="D3197">
        <v>1</v>
      </c>
      <c r="E3197">
        <f>571</f>
        <v>571</v>
      </c>
      <c r="F3197" t="s">
        <v>13</v>
      </c>
      <c r="G3197" t="s">
        <v>11044</v>
      </c>
      <c r="H3197" s="3" t="s">
        <v>11050</v>
      </c>
      <c r="I3197" t="s">
        <v>404</v>
      </c>
      <c r="J3197" t="s">
        <v>11083</v>
      </c>
    </row>
    <row r="3198" spans="1:10" ht="16" x14ac:dyDescent="0.2">
      <c r="A3198" t="s">
        <v>11084</v>
      </c>
      <c r="B3198" t="s">
        <v>11085</v>
      </c>
      <c r="C3198" t="s">
        <v>11086</v>
      </c>
      <c r="D3198">
        <v>1</v>
      </c>
      <c r="E3198">
        <f>571</f>
        <v>571</v>
      </c>
      <c r="F3198" t="s">
        <v>13</v>
      </c>
      <c r="G3198" t="s">
        <v>11044</v>
      </c>
      <c r="H3198" s="3" t="s">
        <v>11045</v>
      </c>
      <c r="I3198" t="s">
        <v>404</v>
      </c>
      <c r="J3198" t="s">
        <v>11087</v>
      </c>
    </row>
    <row r="3199" spans="1:10" ht="16" x14ac:dyDescent="0.2">
      <c r="A3199" t="s">
        <v>11088</v>
      </c>
      <c r="B3199" t="s">
        <v>11080</v>
      </c>
      <c r="C3199" t="s">
        <v>11081</v>
      </c>
      <c r="D3199">
        <v>3</v>
      </c>
      <c r="E3199">
        <f>571</f>
        <v>571</v>
      </c>
      <c r="F3199" t="s">
        <v>13</v>
      </c>
      <c r="G3199" t="s">
        <v>11044</v>
      </c>
      <c r="H3199" s="3" t="s">
        <v>11050</v>
      </c>
      <c r="I3199" t="s">
        <v>404</v>
      </c>
      <c r="J3199" t="s">
        <v>11089</v>
      </c>
    </row>
    <row r="3200" spans="1:10" ht="16" x14ac:dyDescent="0.2">
      <c r="A3200" t="s">
        <v>11090</v>
      </c>
      <c r="B3200" t="s">
        <v>11091</v>
      </c>
      <c r="C3200" t="s">
        <v>11092</v>
      </c>
      <c r="D3200">
        <v>7</v>
      </c>
      <c r="E3200" t="s">
        <v>13</v>
      </c>
      <c r="F3200" t="s">
        <v>13</v>
      </c>
      <c r="G3200" t="s">
        <v>11093</v>
      </c>
      <c r="H3200" s="3" t="s">
        <v>11094</v>
      </c>
      <c r="I3200" t="s">
        <v>62</v>
      </c>
      <c r="J3200" t="s">
        <v>11095</v>
      </c>
    </row>
    <row r="3201" spans="1:10" ht="16" x14ac:dyDescent="0.2">
      <c r="A3201" t="s">
        <v>11090</v>
      </c>
      <c r="B3201" t="s">
        <v>11096</v>
      </c>
      <c r="C3201" t="s">
        <v>11097</v>
      </c>
      <c r="D3201">
        <v>5</v>
      </c>
      <c r="E3201" t="s">
        <v>13</v>
      </c>
      <c r="F3201" t="s">
        <v>13</v>
      </c>
      <c r="G3201" t="s">
        <v>11093</v>
      </c>
      <c r="H3201" s="3" t="s">
        <v>11098</v>
      </c>
      <c r="I3201" t="s">
        <v>62</v>
      </c>
      <c r="J3201" t="s">
        <v>11095</v>
      </c>
    </row>
    <row r="3202" spans="1:10" ht="16" x14ac:dyDescent="0.2">
      <c r="A3202" t="s">
        <v>11090</v>
      </c>
      <c r="B3202" t="s">
        <v>11099</v>
      </c>
      <c r="C3202" t="s">
        <v>11100</v>
      </c>
      <c r="D3202">
        <v>4</v>
      </c>
      <c r="E3202" t="s">
        <v>13</v>
      </c>
      <c r="F3202" t="s">
        <v>13</v>
      </c>
      <c r="G3202" t="s">
        <v>11093</v>
      </c>
      <c r="H3202" s="3" t="s">
        <v>11101</v>
      </c>
      <c r="I3202" t="s">
        <v>62</v>
      </c>
      <c r="J3202" t="s">
        <v>11095</v>
      </c>
    </row>
    <row r="3203" spans="1:10" ht="16" x14ac:dyDescent="0.2">
      <c r="A3203" t="s">
        <v>11102</v>
      </c>
      <c r="B3203" t="s">
        <v>11103</v>
      </c>
      <c r="C3203" t="s">
        <v>11104</v>
      </c>
      <c r="D3203">
        <v>1</v>
      </c>
      <c r="E3203" t="s">
        <v>13</v>
      </c>
      <c r="F3203" t="s">
        <v>13</v>
      </c>
      <c r="G3203" t="s">
        <v>11093</v>
      </c>
      <c r="H3203" s="3" t="s">
        <v>11105</v>
      </c>
      <c r="I3203" t="s">
        <v>62</v>
      </c>
      <c r="J3203" t="s">
        <v>11106</v>
      </c>
    </row>
    <row r="3204" spans="1:10" ht="16" x14ac:dyDescent="0.2">
      <c r="A3204" t="s">
        <v>11090</v>
      </c>
      <c r="B3204" t="s">
        <v>11107</v>
      </c>
      <c r="C3204" t="s">
        <v>11108</v>
      </c>
      <c r="D3204">
        <v>2</v>
      </c>
      <c r="E3204" t="s">
        <v>13</v>
      </c>
      <c r="F3204" t="s">
        <v>13</v>
      </c>
      <c r="G3204" t="s">
        <v>11093</v>
      </c>
      <c r="H3204" s="3" t="s">
        <v>11098</v>
      </c>
      <c r="I3204" t="s">
        <v>62</v>
      </c>
      <c r="J3204" t="s">
        <v>11095</v>
      </c>
    </row>
    <row r="3205" spans="1:10" ht="16" x14ac:dyDescent="0.2">
      <c r="A3205" t="s">
        <v>11090</v>
      </c>
      <c r="B3205" t="s">
        <v>11109</v>
      </c>
      <c r="C3205" t="s">
        <v>11110</v>
      </c>
      <c r="D3205">
        <v>3</v>
      </c>
      <c r="E3205" t="s">
        <v>13</v>
      </c>
      <c r="F3205" t="s">
        <v>13</v>
      </c>
      <c r="G3205" t="s">
        <v>11093</v>
      </c>
      <c r="H3205" s="3" t="s">
        <v>11111</v>
      </c>
      <c r="I3205" t="s">
        <v>62</v>
      </c>
      <c r="J3205" t="s">
        <v>11095</v>
      </c>
    </row>
    <row r="3206" spans="1:10" ht="16" x14ac:dyDescent="0.2">
      <c r="A3206" t="s">
        <v>11090</v>
      </c>
      <c r="B3206" t="s">
        <v>11112</v>
      </c>
      <c r="C3206" t="s">
        <v>11113</v>
      </c>
      <c r="D3206">
        <v>8</v>
      </c>
      <c r="E3206" t="s">
        <v>13</v>
      </c>
      <c r="F3206" t="s">
        <v>13</v>
      </c>
      <c r="G3206" t="s">
        <v>11093</v>
      </c>
      <c r="H3206" s="3" t="s">
        <v>11098</v>
      </c>
      <c r="I3206" t="s">
        <v>62</v>
      </c>
      <c r="J3206" t="s">
        <v>11095</v>
      </c>
    </row>
    <row r="3207" spans="1:10" ht="16" x14ac:dyDescent="0.2">
      <c r="A3207" t="s">
        <v>11114</v>
      </c>
      <c r="B3207" t="s">
        <v>11115</v>
      </c>
      <c r="C3207" t="s">
        <v>11116</v>
      </c>
      <c r="D3207">
        <v>8</v>
      </c>
      <c r="E3207" t="s">
        <v>13</v>
      </c>
      <c r="F3207" t="s">
        <v>13</v>
      </c>
      <c r="G3207" t="s">
        <v>11093</v>
      </c>
      <c r="H3207" s="3" t="s">
        <v>11117</v>
      </c>
      <c r="I3207" t="s">
        <v>62</v>
      </c>
      <c r="J3207" t="s">
        <v>11118</v>
      </c>
    </row>
    <row r="3208" spans="1:10" ht="16" x14ac:dyDescent="0.2">
      <c r="A3208" t="s">
        <v>11119</v>
      </c>
      <c r="B3208" t="s">
        <v>11120</v>
      </c>
      <c r="C3208" t="s">
        <v>11104</v>
      </c>
      <c r="D3208">
        <v>2</v>
      </c>
      <c r="E3208" t="s">
        <v>13</v>
      </c>
      <c r="F3208" t="s">
        <v>13</v>
      </c>
      <c r="G3208" t="s">
        <v>11093</v>
      </c>
      <c r="H3208" s="3" t="s">
        <v>11121</v>
      </c>
      <c r="I3208" t="s">
        <v>62</v>
      </c>
      <c r="J3208" t="s">
        <v>11122</v>
      </c>
    </row>
    <row r="3209" spans="1:10" ht="16" x14ac:dyDescent="0.2">
      <c r="A3209" t="s">
        <v>11123</v>
      </c>
      <c r="B3209" t="s">
        <v>11124</v>
      </c>
      <c r="C3209" t="s">
        <v>11125</v>
      </c>
      <c r="D3209">
        <v>1</v>
      </c>
      <c r="E3209" t="s">
        <v>13</v>
      </c>
      <c r="F3209" t="s">
        <v>13</v>
      </c>
      <c r="G3209" t="s">
        <v>11093</v>
      </c>
      <c r="H3209" s="3" t="s">
        <v>11105</v>
      </c>
      <c r="I3209" t="s">
        <v>62</v>
      </c>
      <c r="J3209" t="s">
        <v>11126</v>
      </c>
    </row>
    <row r="3210" spans="1:10" ht="16" x14ac:dyDescent="0.2">
      <c r="A3210" t="s">
        <v>11090</v>
      </c>
      <c r="B3210" t="s">
        <v>11127</v>
      </c>
      <c r="C3210" t="s">
        <v>11116</v>
      </c>
      <c r="D3210">
        <v>9</v>
      </c>
      <c r="E3210" t="s">
        <v>13</v>
      </c>
      <c r="F3210" t="s">
        <v>13</v>
      </c>
      <c r="G3210" t="s">
        <v>11093</v>
      </c>
      <c r="H3210" s="3" t="s">
        <v>11098</v>
      </c>
      <c r="I3210" t="s">
        <v>62</v>
      </c>
      <c r="J3210" t="s">
        <v>11095</v>
      </c>
    </row>
    <row r="3211" spans="1:10" ht="16" x14ac:dyDescent="0.2">
      <c r="A3211" t="s">
        <v>11128</v>
      </c>
      <c r="B3211" t="s">
        <v>11120</v>
      </c>
      <c r="C3211" t="s">
        <v>11104</v>
      </c>
      <c r="D3211">
        <v>3</v>
      </c>
      <c r="E3211" t="s">
        <v>13</v>
      </c>
      <c r="F3211" t="s">
        <v>13</v>
      </c>
      <c r="G3211" t="s">
        <v>11093</v>
      </c>
      <c r="H3211" s="3" t="s">
        <v>11117</v>
      </c>
      <c r="I3211" t="s">
        <v>62</v>
      </c>
      <c r="J3211" t="s">
        <v>11129</v>
      </c>
    </row>
    <row r="3212" spans="1:10" ht="16" x14ac:dyDescent="0.2">
      <c r="A3212" t="s">
        <v>11102</v>
      </c>
      <c r="B3212" t="s">
        <v>11107</v>
      </c>
      <c r="C3212" t="s">
        <v>11108</v>
      </c>
      <c r="D3212">
        <v>2</v>
      </c>
      <c r="E3212" t="s">
        <v>13</v>
      </c>
      <c r="F3212" t="s">
        <v>13</v>
      </c>
      <c r="G3212" t="s">
        <v>11093</v>
      </c>
      <c r="H3212" s="3" t="s">
        <v>11105</v>
      </c>
      <c r="I3212" t="s">
        <v>62</v>
      </c>
      <c r="J3212" t="s">
        <v>11106</v>
      </c>
    </row>
    <row r="3213" spans="1:10" ht="16" x14ac:dyDescent="0.2">
      <c r="A3213" t="s">
        <v>11090</v>
      </c>
      <c r="B3213" t="s">
        <v>11103</v>
      </c>
      <c r="C3213" t="s">
        <v>11104</v>
      </c>
      <c r="D3213">
        <v>1</v>
      </c>
      <c r="E3213" t="s">
        <v>13</v>
      </c>
      <c r="F3213" t="s">
        <v>13</v>
      </c>
      <c r="G3213" t="s">
        <v>11093</v>
      </c>
      <c r="H3213" s="3" t="s">
        <v>11098</v>
      </c>
      <c r="I3213" t="s">
        <v>62</v>
      </c>
      <c r="J3213" t="s">
        <v>11095</v>
      </c>
    </row>
    <row r="3214" spans="1:10" ht="16" x14ac:dyDescent="0.2">
      <c r="A3214" t="s">
        <v>11130</v>
      </c>
      <c r="B3214" t="s">
        <v>11131</v>
      </c>
      <c r="C3214" t="s">
        <v>11113</v>
      </c>
      <c r="D3214">
        <v>5</v>
      </c>
      <c r="E3214" t="s">
        <v>13</v>
      </c>
      <c r="F3214" t="s">
        <v>13</v>
      </c>
      <c r="G3214" t="s">
        <v>11093</v>
      </c>
      <c r="H3214" s="3" t="s">
        <v>11132</v>
      </c>
      <c r="I3214" t="s">
        <v>62</v>
      </c>
      <c r="J3214" t="s">
        <v>11133</v>
      </c>
    </row>
    <row r="3215" spans="1:10" ht="16" x14ac:dyDescent="0.2">
      <c r="A3215" t="s">
        <v>11119</v>
      </c>
      <c r="B3215" t="s">
        <v>11134</v>
      </c>
      <c r="C3215" t="s">
        <v>11100</v>
      </c>
      <c r="D3215">
        <v>5</v>
      </c>
      <c r="E3215" t="s">
        <v>13</v>
      </c>
      <c r="F3215" t="s">
        <v>13</v>
      </c>
      <c r="G3215" t="s">
        <v>11093</v>
      </c>
      <c r="H3215" s="3" t="s">
        <v>11135</v>
      </c>
      <c r="I3215" t="s">
        <v>62</v>
      </c>
      <c r="J3215" t="s">
        <v>11122</v>
      </c>
    </row>
    <row r="3216" spans="1:10" ht="16" x14ac:dyDescent="0.2">
      <c r="A3216" t="s">
        <v>11128</v>
      </c>
      <c r="B3216" t="s">
        <v>11136</v>
      </c>
      <c r="C3216" t="s">
        <v>11108</v>
      </c>
      <c r="D3216">
        <v>1</v>
      </c>
      <c r="E3216" t="s">
        <v>13</v>
      </c>
      <c r="F3216" t="s">
        <v>13</v>
      </c>
      <c r="G3216" t="s">
        <v>11093</v>
      </c>
      <c r="H3216" s="3" t="s">
        <v>11117</v>
      </c>
      <c r="I3216" t="s">
        <v>62</v>
      </c>
      <c r="J3216" t="s">
        <v>11129</v>
      </c>
    </row>
    <row r="3217" spans="1:10" ht="16" x14ac:dyDescent="0.2">
      <c r="A3217" t="s">
        <v>11119</v>
      </c>
      <c r="B3217" t="s">
        <v>11137</v>
      </c>
      <c r="C3217" t="s">
        <v>11110</v>
      </c>
      <c r="D3217">
        <v>4</v>
      </c>
      <c r="E3217" t="s">
        <v>13</v>
      </c>
      <c r="F3217" t="s">
        <v>13</v>
      </c>
      <c r="G3217" t="s">
        <v>11093</v>
      </c>
      <c r="H3217" s="3" t="s">
        <v>11111</v>
      </c>
      <c r="I3217" t="s">
        <v>62</v>
      </c>
      <c r="J3217" t="s">
        <v>11122</v>
      </c>
    </row>
    <row r="3218" spans="1:10" ht="16" x14ac:dyDescent="0.2">
      <c r="A3218" t="s">
        <v>11119</v>
      </c>
      <c r="B3218" t="s">
        <v>11138</v>
      </c>
      <c r="C3218" t="s">
        <v>11139</v>
      </c>
      <c r="D3218">
        <v>1</v>
      </c>
      <c r="E3218" t="s">
        <v>13</v>
      </c>
      <c r="F3218" t="s">
        <v>13</v>
      </c>
      <c r="G3218" t="s">
        <v>11093</v>
      </c>
      <c r="H3218" s="3" t="s">
        <v>11140</v>
      </c>
      <c r="I3218" t="s">
        <v>62</v>
      </c>
      <c r="J3218" t="s">
        <v>11122</v>
      </c>
    </row>
    <row r="3219" spans="1:10" ht="16" x14ac:dyDescent="0.2">
      <c r="A3219" t="s">
        <v>11119</v>
      </c>
      <c r="B3219" t="s">
        <v>11136</v>
      </c>
      <c r="C3219" t="s">
        <v>11108</v>
      </c>
      <c r="D3219">
        <v>3</v>
      </c>
      <c r="E3219" t="s">
        <v>13</v>
      </c>
      <c r="F3219" t="s">
        <v>13</v>
      </c>
      <c r="G3219" t="s">
        <v>11093</v>
      </c>
      <c r="H3219" s="3" t="s">
        <v>11121</v>
      </c>
      <c r="I3219" t="s">
        <v>62</v>
      </c>
      <c r="J3219" t="s">
        <v>11122</v>
      </c>
    </row>
    <row r="3220" spans="1:10" ht="16" x14ac:dyDescent="0.2">
      <c r="A3220" t="s">
        <v>11130</v>
      </c>
      <c r="B3220" t="s">
        <v>11141</v>
      </c>
      <c r="C3220" t="s">
        <v>11142</v>
      </c>
      <c r="D3220">
        <v>9</v>
      </c>
      <c r="E3220" t="s">
        <v>13</v>
      </c>
      <c r="F3220" t="s">
        <v>13</v>
      </c>
      <c r="G3220" t="s">
        <v>11093</v>
      </c>
      <c r="H3220" s="3" t="s">
        <v>11117</v>
      </c>
      <c r="I3220" t="s">
        <v>62</v>
      </c>
      <c r="J3220" t="s">
        <v>11133</v>
      </c>
    </row>
    <row r="3221" spans="1:10" ht="16" x14ac:dyDescent="0.2">
      <c r="A3221" t="s">
        <v>11090</v>
      </c>
      <c r="B3221" t="s">
        <v>11143</v>
      </c>
      <c r="C3221" t="s">
        <v>11144</v>
      </c>
      <c r="D3221">
        <v>10</v>
      </c>
      <c r="E3221" t="s">
        <v>13</v>
      </c>
      <c r="F3221" t="s">
        <v>13</v>
      </c>
      <c r="G3221" t="s">
        <v>11093</v>
      </c>
      <c r="H3221" s="3" t="s">
        <v>11098</v>
      </c>
      <c r="I3221" t="s">
        <v>62</v>
      </c>
      <c r="J3221" t="s">
        <v>11095</v>
      </c>
    </row>
    <row r="3222" spans="1:10" ht="16" x14ac:dyDescent="0.2">
      <c r="A3222" t="s">
        <v>11128</v>
      </c>
      <c r="B3222" t="s">
        <v>11131</v>
      </c>
      <c r="C3222" t="s">
        <v>11113</v>
      </c>
      <c r="D3222">
        <v>7</v>
      </c>
      <c r="E3222" t="s">
        <v>13</v>
      </c>
      <c r="F3222" t="s">
        <v>13</v>
      </c>
      <c r="G3222" t="s">
        <v>11093</v>
      </c>
      <c r="H3222" s="3" t="s">
        <v>11117</v>
      </c>
      <c r="I3222" t="s">
        <v>62</v>
      </c>
      <c r="J3222" t="s">
        <v>11129</v>
      </c>
    </row>
    <row r="3223" spans="1:10" ht="16" x14ac:dyDescent="0.2">
      <c r="A3223" t="s">
        <v>11102</v>
      </c>
      <c r="B3223" t="s">
        <v>11145</v>
      </c>
      <c r="C3223" t="s">
        <v>11146</v>
      </c>
      <c r="D3223">
        <v>4</v>
      </c>
      <c r="E3223" t="s">
        <v>13</v>
      </c>
      <c r="F3223" t="s">
        <v>13</v>
      </c>
      <c r="G3223" t="s">
        <v>11093</v>
      </c>
      <c r="H3223" s="3" t="s">
        <v>11105</v>
      </c>
      <c r="I3223" t="s">
        <v>62</v>
      </c>
      <c r="J3223" t="s">
        <v>11106</v>
      </c>
    </row>
    <row r="3224" spans="1:10" ht="16" x14ac:dyDescent="0.2">
      <c r="A3224" t="s">
        <v>11130</v>
      </c>
      <c r="B3224" t="s">
        <v>11137</v>
      </c>
      <c r="C3224" t="s">
        <v>11110</v>
      </c>
      <c r="D3224">
        <v>4</v>
      </c>
      <c r="E3224" t="s">
        <v>13</v>
      </c>
      <c r="F3224" t="s">
        <v>13</v>
      </c>
      <c r="G3224" t="s">
        <v>11093</v>
      </c>
      <c r="H3224" s="3" t="s">
        <v>11147</v>
      </c>
      <c r="I3224" t="s">
        <v>62</v>
      </c>
      <c r="J3224" t="s">
        <v>11133</v>
      </c>
    </row>
    <row r="3225" spans="1:10" ht="16" x14ac:dyDescent="0.2">
      <c r="A3225" t="s">
        <v>11114</v>
      </c>
      <c r="B3225" t="s">
        <v>11148</v>
      </c>
      <c r="C3225" t="s">
        <v>11092</v>
      </c>
      <c r="D3225">
        <v>7</v>
      </c>
      <c r="E3225" t="s">
        <v>13</v>
      </c>
      <c r="F3225" t="s">
        <v>13</v>
      </c>
      <c r="G3225" t="s">
        <v>11093</v>
      </c>
      <c r="H3225" s="3" t="s">
        <v>11149</v>
      </c>
      <c r="I3225" t="s">
        <v>62</v>
      </c>
      <c r="J3225" t="s">
        <v>11118</v>
      </c>
    </row>
    <row r="3226" spans="1:10" ht="16" x14ac:dyDescent="0.2">
      <c r="A3226" t="s">
        <v>11114</v>
      </c>
      <c r="B3226" t="s">
        <v>11131</v>
      </c>
      <c r="C3226" t="s">
        <v>11113</v>
      </c>
      <c r="D3226">
        <v>6</v>
      </c>
      <c r="E3226" t="s">
        <v>13</v>
      </c>
      <c r="F3226" t="s">
        <v>13</v>
      </c>
      <c r="G3226" t="s">
        <v>11093</v>
      </c>
      <c r="H3226" s="3" t="s">
        <v>11117</v>
      </c>
      <c r="I3226" t="s">
        <v>62</v>
      </c>
      <c r="J3226" t="s">
        <v>11118</v>
      </c>
    </row>
    <row r="3227" spans="1:10" ht="16" x14ac:dyDescent="0.2">
      <c r="A3227" t="s">
        <v>11114</v>
      </c>
      <c r="B3227" t="s">
        <v>11150</v>
      </c>
      <c r="C3227" t="s">
        <v>11151</v>
      </c>
      <c r="D3227">
        <v>5</v>
      </c>
      <c r="E3227" t="s">
        <v>13</v>
      </c>
      <c r="F3227" t="s">
        <v>13</v>
      </c>
      <c r="G3227" t="s">
        <v>11093</v>
      </c>
      <c r="H3227" s="3" t="s">
        <v>11117</v>
      </c>
      <c r="I3227" t="s">
        <v>62</v>
      </c>
      <c r="J3227" t="s">
        <v>11118</v>
      </c>
    </row>
    <row r="3228" spans="1:10" ht="16" x14ac:dyDescent="0.2">
      <c r="A3228" t="s">
        <v>11090</v>
      </c>
      <c r="B3228" t="s">
        <v>11152</v>
      </c>
      <c r="C3228" t="s">
        <v>11151</v>
      </c>
      <c r="D3228">
        <v>6</v>
      </c>
      <c r="E3228" t="s">
        <v>13</v>
      </c>
      <c r="F3228" t="s">
        <v>13</v>
      </c>
      <c r="G3228" t="s">
        <v>11093</v>
      </c>
      <c r="H3228" s="3" t="s">
        <v>11098</v>
      </c>
      <c r="I3228" t="s">
        <v>62</v>
      </c>
      <c r="J3228" t="s">
        <v>11095</v>
      </c>
    </row>
    <row r="3229" spans="1:10" ht="16" x14ac:dyDescent="0.2">
      <c r="A3229" t="s">
        <v>11153</v>
      </c>
      <c r="B3229" t="s">
        <v>11109</v>
      </c>
      <c r="C3229" t="s">
        <v>11110</v>
      </c>
      <c r="D3229">
        <v>3</v>
      </c>
      <c r="E3229" t="s">
        <v>13</v>
      </c>
      <c r="F3229" t="s">
        <v>13</v>
      </c>
      <c r="G3229" t="s">
        <v>11093</v>
      </c>
      <c r="H3229" s="3" t="s">
        <v>11111</v>
      </c>
      <c r="I3229" t="s">
        <v>62</v>
      </c>
      <c r="J3229" t="s">
        <v>11154</v>
      </c>
    </row>
    <row r="3230" spans="1:10" ht="16" x14ac:dyDescent="0.2">
      <c r="A3230" t="s">
        <v>11128</v>
      </c>
      <c r="B3230" t="s">
        <v>11115</v>
      </c>
      <c r="C3230" t="s">
        <v>11116</v>
      </c>
      <c r="D3230">
        <v>5</v>
      </c>
      <c r="E3230" t="s">
        <v>13</v>
      </c>
      <c r="F3230" t="s">
        <v>13</v>
      </c>
      <c r="G3230" t="s">
        <v>11093</v>
      </c>
      <c r="H3230" s="3" t="s">
        <v>11117</v>
      </c>
      <c r="I3230" t="s">
        <v>62</v>
      </c>
      <c r="J3230" t="s">
        <v>11129</v>
      </c>
    </row>
    <row r="3231" spans="1:10" ht="16" x14ac:dyDescent="0.2">
      <c r="A3231" t="s">
        <v>11155</v>
      </c>
      <c r="B3231" t="s">
        <v>11156</v>
      </c>
      <c r="C3231" t="s">
        <v>11157</v>
      </c>
      <c r="D3231">
        <v>1</v>
      </c>
      <c r="E3231" t="s">
        <v>13</v>
      </c>
      <c r="F3231" t="s">
        <v>13</v>
      </c>
      <c r="G3231" t="s">
        <v>11093</v>
      </c>
      <c r="H3231" s="3" t="s">
        <v>11158</v>
      </c>
      <c r="I3231" t="s">
        <v>62</v>
      </c>
      <c r="J3231" t="s">
        <v>11159</v>
      </c>
    </row>
    <row r="3232" spans="1:10" ht="16" x14ac:dyDescent="0.2">
      <c r="A3232" t="s">
        <v>11128</v>
      </c>
      <c r="B3232" t="s">
        <v>11150</v>
      </c>
      <c r="C3232" t="s">
        <v>11151</v>
      </c>
      <c r="D3232">
        <v>6</v>
      </c>
      <c r="E3232" t="s">
        <v>13</v>
      </c>
      <c r="F3232" t="s">
        <v>13</v>
      </c>
      <c r="G3232" t="s">
        <v>11093</v>
      </c>
      <c r="H3232" s="3" t="s">
        <v>11117</v>
      </c>
      <c r="I3232" t="s">
        <v>62</v>
      </c>
      <c r="J3232" t="s">
        <v>11129</v>
      </c>
    </row>
    <row r="3233" spans="1:10" ht="16" x14ac:dyDescent="0.2">
      <c r="A3233" t="s">
        <v>11130</v>
      </c>
      <c r="B3233" t="s">
        <v>11115</v>
      </c>
      <c r="C3233" t="s">
        <v>11116</v>
      </c>
      <c r="D3233">
        <v>7</v>
      </c>
      <c r="E3233" t="s">
        <v>13</v>
      </c>
      <c r="F3233" t="s">
        <v>13</v>
      </c>
      <c r="G3233" t="s">
        <v>11093</v>
      </c>
      <c r="H3233" s="3" t="s">
        <v>11132</v>
      </c>
      <c r="I3233" t="s">
        <v>62</v>
      </c>
      <c r="J3233" t="s">
        <v>11133</v>
      </c>
    </row>
    <row r="3234" spans="1:10" ht="16" x14ac:dyDescent="0.2">
      <c r="A3234" t="s">
        <v>11130</v>
      </c>
      <c r="B3234" t="s">
        <v>11160</v>
      </c>
      <c r="C3234" t="s">
        <v>11097</v>
      </c>
      <c r="D3234">
        <v>6</v>
      </c>
      <c r="E3234" t="s">
        <v>13</v>
      </c>
      <c r="F3234" t="s">
        <v>13</v>
      </c>
      <c r="G3234" t="s">
        <v>11093</v>
      </c>
      <c r="H3234" s="3" t="s">
        <v>11161</v>
      </c>
      <c r="I3234" t="s">
        <v>62</v>
      </c>
      <c r="J3234" t="s">
        <v>11133</v>
      </c>
    </row>
    <row r="3235" spans="1:10" ht="16" x14ac:dyDescent="0.2">
      <c r="A3235" t="s">
        <v>11130</v>
      </c>
      <c r="B3235" t="s">
        <v>11148</v>
      </c>
      <c r="C3235" t="s">
        <v>11092</v>
      </c>
      <c r="D3235">
        <v>8</v>
      </c>
      <c r="E3235" t="s">
        <v>13</v>
      </c>
      <c r="F3235" t="s">
        <v>13</v>
      </c>
      <c r="G3235" t="s">
        <v>11093</v>
      </c>
      <c r="H3235" s="3" t="s">
        <v>11149</v>
      </c>
      <c r="I3235" t="s">
        <v>62</v>
      </c>
      <c r="J3235" t="s">
        <v>11133</v>
      </c>
    </row>
    <row r="3236" spans="1:10" ht="16" x14ac:dyDescent="0.2">
      <c r="A3236" t="s">
        <v>11130</v>
      </c>
      <c r="B3236" t="s">
        <v>11150</v>
      </c>
      <c r="C3236" t="s">
        <v>11151</v>
      </c>
      <c r="D3236">
        <v>3</v>
      </c>
      <c r="E3236" t="s">
        <v>13</v>
      </c>
      <c r="F3236" t="s">
        <v>13</v>
      </c>
      <c r="G3236" t="s">
        <v>11093</v>
      </c>
      <c r="H3236" s="3" t="s">
        <v>11162</v>
      </c>
      <c r="I3236" t="s">
        <v>62</v>
      </c>
      <c r="J3236" t="s">
        <v>11133</v>
      </c>
    </row>
    <row r="3237" spans="1:10" ht="16" x14ac:dyDescent="0.2">
      <c r="A3237" t="s">
        <v>11102</v>
      </c>
      <c r="B3237" t="s">
        <v>11109</v>
      </c>
      <c r="C3237" t="s">
        <v>11110</v>
      </c>
      <c r="D3237">
        <v>3</v>
      </c>
      <c r="E3237" t="s">
        <v>13</v>
      </c>
      <c r="F3237" t="s">
        <v>13</v>
      </c>
      <c r="G3237" t="s">
        <v>11093</v>
      </c>
      <c r="H3237" s="3" t="s">
        <v>11105</v>
      </c>
      <c r="I3237" t="s">
        <v>62</v>
      </c>
      <c r="J3237" t="s">
        <v>11106</v>
      </c>
    </row>
    <row r="3238" spans="1:10" ht="16" x14ac:dyDescent="0.2">
      <c r="A3238" t="s">
        <v>11153</v>
      </c>
      <c r="B3238" t="s">
        <v>11120</v>
      </c>
      <c r="C3238" t="s">
        <v>11104</v>
      </c>
      <c r="D3238">
        <v>1</v>
      </c>
      <c r="E3238" t="s">
        <v>13</v>
      </c>
      <c r="F3238" t="s">
        <v>13</v>
      </c>
      <c r="G3238" t="s">
        <v>11093</v>
      </c>
      <c r="H3238" s="3" t="s">
        <v>11121</v>
      </c>
      <c r="I3238" t="s">
        <v>62</v>
      </c>
      <c r="J3238" t="s">
        <v>11154</v>
      </c>
    </row>
    <row r="3239" spans="1:10" ht="16" x14ac:dyDescent="0.2">
      <c r="A3239" t="s">
        <v>11128</v>
      </c>
      <c r="B3239" t="s">
        <v>11160</v>
      </c>
      <c r="C3239" t="s">
        <v>11097</v>
      </c>
      <c r="D3239">
        <v>4</v>
      </c>
      <c r="E3239" t="s">
        <v>13</v>
      </c>
      <c r="F3239" t="s">
        <v>13</v>
      </c>
      <c r="G3239" t="s">
        <v>11093</v>
      </c>
      <c r="H3239" s="3" t="s">
        <v>11117</v>
      </c>
      <c r="I3239" t="s">
        <v>62</v>
      </c>
      <c r="J3239" t="s">
        <v>11129</v>
      </c>
    </row>
    <row r="3240" spans="1:10" ht="16" x14ac:dyDescent="0.2">
      <c r="A3240" t="s">
        <v>11114</v>
      </c>
      <c r="B3240" t="s">
        <v>11137</v>
      </c>
      <c r="C3240" t="s">
        <v>11110</v>
      </c>
      <c r="D3240">
        <v>3</v>
      </c>
      <c r="E3240" t="s">
        <v>13</v>
      </c>
      <c r="F3240" t="s">
        <v>13</v>
      </c>
      <c r="G3240" t="s">
        <v>11093</v>
      </c>
      <c r="H3240" s="3" t="s">
        <v>11163</v>
      </c>
      <c r="I3240" t="s">
        <v>62</v>
      </c>
      <c r="J3240" t="s">
        <v>11118</v>
      </c>
    </row>
    <row r="3241" spans="1:10" ht="16" x14ac:dyDescent="0.2">
      <c r="A3241" t="s">
        <v>11128</v>
      </c>
      <c r="B3241" t="s">
        <v>11141</v>
      </c>
      <c r="C3241" t="s">
        <v>11142</v>
      </c>
      <c r="D3241">
        <v>9</v>
      </c>
      <c r="E3241" t="s">
        <v>13</v>
      </c>
      <c r="F3241" t="s">
        <v>13</v>
      </c>
      <c r="G3241" t="s">
        <v>11093</v>
      </c>
      <c r="H3241" s="3" t="s">
        <v>11117</v>
      </c>
      <c r="I3241" t="s">
        <v>62</v>
      </c>
      <c r="J3241" t="s">
        <v>11129</v>
      </c>
    </row>
    <row r="3242" spans="1:10" ht="16" x14ac:dyDescent="0.2">
      <c r="A3242" t="s">
        <v>11114</v>
      </c>
      <c r="B3242" t="s">
        <v>11136</v>
      </c>
      <c r="C3242" t="s">
        <v>11108</v>
      </c>
      <c r="D3242">
        <v>2</v>
      </c>
      <c r="E3242" t="s">
        <v>13</v>
      </c>
      <c r="F3242" t="s">
        <v>13</v>
      </c>
      <c r="G3242" t="s">
        <v>11093</v>
      </c>
      <c r="H3242" s="3" t="s">
        <v>11117</v>
      </c>
      <c r="I3242" t="s">
        <v>62</v>
      </c>
      <c r="J3242" t="s">
        <v>11118</v>
      </c>
    </row>
    <row r="3243" spans="1:10" ht="16" x14ac:dyDescent="0.2">
      <c r="A3243" t="s">
        <v>11128</v>
      </c>
      <c r="B3243" t="s">
        <v>11148</v>
      </c>
      <c r="C3243" t="s">
        <v>11092</v>
      </c>
      <c r="D3243">
        <v>8</v>
      </c>
      <c r="E3243" t="s">
        <v>13</v>
      </c>
      <c r="F3243" t="s">
        <v>13</v>
      </c>
      <c r="G3243" t="s">
        <v>11093</v>
      </c>
      <c r="H3243" s="3" t="s">
        <v>11149</v>
      </c>
      <c r="I3243" t="s">
        <v>62</v>
      </c>
      <c r="J3243" t="s">
        <v>11129</v>
      </c>
    </row>
    <row r="3244" spans="1:10" ht="16" x14ac:dyDescent="0.2">
      <c r="A3244" t="s">
        <v>11130</v>
      </c>
      <c r="B3244" t="s">
        <v>11120</v>
      </c>
      <c r="C3244" t="s">
        <v>11104</v>
      </c>
      <c r="D3244">
        <v>1</v>
      </c>
      <c r="E3244" t="s">
        <v>13</v>
      </c>
      <c r="F3244" t="s">
        <v>13</v>
      </c>
      <c r="G3244" t="s">
        <v>11093</v>
      </c>
      <c r="H3244" s="3" t="s">
        <v>11161</v>
      </c>
      <c r="I3244" t="s">
        <v>62</v>
      </c>
      <c r="J3244" t="s">
        <v>11133</v>
      </c>
    </row>
    <row r="3245" spans="1:10" ht="16" x14ac:dyDescent="0.2">
      <c r="A3245" t="s">
        <v>11153</v>
      </c>
      <c r="B3245" t="s">
        <v>11107</v>
      </c>
      <c r="C3245" t="s">
        <v>11108</v>
      </c>
      <c r="D3245">
        <v>2</v>
      </c>
      <c r="E3245" t="s">
        <v>13</v>
      </c>
      <c r="F3245" t="s">
        <v>13</v>
      </c>
      <c r="G3245" t="s">
        <v>11093</v>
      </c>
      <c r="H3245" s="3" t="s">
        <v>11121</v>
      </c>
      <c r="I3245" t="s">
        <v>62</v>
      </c>
      <c r="J3245" t="s">
        <v>11154</v>
      </c>
    </row>
    <row r="3246" spans="1:10" ht="16" x14ac:dyDescent="0.2">
      <c r="A3246" t="s">
        <v>11130</v>
      </c>
      <c r="B3246" t="s">
        <v>11136</v>
      </c>
      <c r="C3246" t="s">
        <v>11108</v>
      </c>
      <c r="D3246">
        <v>2</v>
      </c>
      <c r="E3246" t="s">
        <v>13</v>
      </c>
      <c r="F3246" t="s">
        <v>13</v>
      </c>
      <c r="G3246" t="s">
        <v>11093</v>
      </c>
      <c r="H3246" s="3" t="s">
        <v>11161</v>
      </c>
      <c r="I3246" t="s">
        <v>62</v>
      </c>
      <c r="J3246" t="s">
        <v>11133</v>
      </c>
    </row>
    <row r="3247" spans="1:10" ht="16" x14ac:dyDescent="0.2">
      <c r="A3247" t="s">
        <v>11128</v>
      </c>
      <c r="B3247" t="s">
        <v>11137</v>
      </c>
      <c r="C3247" t="s">
        <v>11110</v>
      </c>
      <c r="D3247">
        <v>2</v>
      </c>
      <c r="E3247" t="s">
        <v>13</v>
      </c>
      <c r="F3247" t="s">
        <v>13</v>
      </c>
      <c r="G3247" t="s">
        <v>11093</v>
      </c>
      <c r="H3247" s="3" t="s">
        <v>11111</v>
      </c>
      <c r="I3247" t="s">
        <v>62</v>
      </c>
      <c r="J3247" t="s">
        <v>11129</v>
      </c>
    </row>
    <row r="3248" spans="1:10" ht="16" x14ac:dyDescent="0.2">
      <c r="A3248" t="s">
        <v>11114</v>
      </c>
      <c r="B3248" t="s">
        <v>11120</v>
      </c>
      <c r="C3248" t="s">
        <v>11104</v>
      </c>
      <c r="D3248">
        <v>1</v>
      </c>
      <c r="E3248" t="s">
        <v>13</v>
      </c>
      <c r="F3248" t="s">
        <v>13</v>
      </c>
      <c r="G3248" t="s">
        <v>11093</v>
      </c>
      <c r="H3248" s="3" t="s">
        <v>11117</v>
      </c>
      <c r="I3248" t="s">
        <v>62</v>
      </c>
      <c r="J3248" t="s">
        <v>11118</v>
      </c>
    </row>
    <row r="3249" spans="1:10" ht="16" x14ac:dyDescent="0.2">
      <c r="A3249" t="s">
        <v>11164</v>
      </c>
      <c r="B3249" t="s">
        <v>11109</v>
      </c>
      <c r="C3249" t="s">
        <v>11110</v>
      </c>
      <c r="D3249">
        <v>2</v>
      </c>
      <c r="E3249" t="s">
        <v>13</v>
      </c>
      <c r="F3249" t="s">
        <v>13</v>
      </c>
      <c r="G3249" t="s">
        <v>11093</v>
      </c>
      <c r="H3249" s="3" t="s">
        <v>11105</v>
      </c>
      <c r="I3249" t="s">
        <v>62</v>
      </c>
      <c r="J3249" t="s">
        <v>11165</v>
      </c>
    </row>
    <row r="3250" spans="1:10" ht="16" x14ac:dyDescent="0.2">
      <c r="A3250" t="s">
        <v>11114</v>
      </c>
      <c r="B3250" t="s">
        <v>11160</v>
      </c>
      <c r="C3250" t="s">
        <v>11097</v>
      </c>
      <c r="D3250">
        <v>4</v>
      </c>
      <c r="E3250" t="s">
        <v>13</v>
      </c>
      <c r="F3250" t="s">
        <v>13</v>
      </c>
      <c r="G3250" t="s">
        <v>11093</v>
      </c>
      <c r="H3250" s="3" t="s">
        <v>11117</v>
      </c>
      <c r="I3250" t="s">
        <v>62</v>
      </c>
      <c r="J3250" t="s">
        <v>11118</v>
      </c>
    </row>
    <row r="3251" spans="1:10" ht="16" x14ac:dyDescent="0.2">
      <c r="A3251" t="s">
        <v>11166</v>
      </c>
      <c r="B3251" t="s">
        <v>11167</v>
      </c>
      <c r="C3251" t="s">
        <v>11168</v>
      </c>
      <c r="D3251">
        <v>1</v>
      </c>
      <c r="E3251" t="s">
        <v>13</v>
      </c>
      <c r="F3251" t="s">
        <v>13</v>
      </c>
      <c r="G3251" t="s">
        <v>11093</v>
      </c>
      <c r="H3251" s="3" t="s">
        <v>11169</v>
      </c>
      <c r="I3251" t="s">
        <v>62</v>
      </c>
      <c r="J3251" t="s">
        <v>11170</v>
      </c>
    </row>
    <row r="3252" spans="1:10" ht="16" x14ac:dyDescent="0.2">
      <c r="A3252" t="s">
        <v>11171</v>
      </c>
      <c r="B3252" t="s">
        <v>11172</v>
      </c>
      <c r="C3252" t="s">
        <v>11173</v>
      </c>
      <c r="D3252">
        <v>1</v>
      </c>
      <c r="E3252" t="s">
        <v>13</v>
      </c>
      <c r="F3252" t="s">
        <v>13</v>
      </c>
      <c r="G3252" t="s">
        <v>11174</v>
      </c>
      <c r="H3252" s="3" t="s">
        <v>11175</v>
      </c>
      <c r="I3252" t="s">
        <v>714</v>
      </c>
      <c r="J3252" t="s">
        <v>11176</v>
      </c>
    </row>
    <row r="3253" spans="1:10" ht="16" x14ac:dyDescent="0.2">
      <c r="A3253" t="s">
        <v>11171</v>
      </c>
      <c r="B3253" t="s">
        <v>11177</v>
      </c>
      <c r="C3253" t="s">
        <v>11178</v>
      </c>
      <c r="D3253">
        <v>3</v>
      </c>
      <c r="E3253" t="s">
        <v>13</v>
      </c>
      <c r="F3253" t="s">
        <v>13</v>
      </c>
      <c r="G3253" t="s">
        <v>11174</v>
      </c>
      <c r="H3253" s="3" t="s">
        <v>11175</v>
      </c>
      <c r="I3253" t="s">
        <v>714</v>
      </c>
      <c r="J3253" t="s">
        <v>11176</v>
      </c>
    </row>
    <row r="3254" spans="1:10" ht="16" x14ac:dyDescent="0.2">
      <c r="A3254" t="s">
        <v>11171</v>
      </c>
      <c r="B3254" t="s">
        <v>11179</v>
      </c>
      <c r="C3254" t="s">
        <v>11180</v>
      </c>
      <c r="D3254">
        <v>2</v>
      </c>
      <c r="E3254" t="s">
        <v>13</v>
      </c>
      <c r="F3254" t="s">
        <v>13</v>
      </c>
      <c r="G3254" t="s">
        <v>11174</v>
      </c>
      <c r="H3254" s="3" t="s">
        <v>11175</v>
      </c>
      <c r="I3254" t="s">
        <v>714</v>
      </c>
      <c r="J3254" t="s">
        <v>11176</v>
      </c>
    </row>
    <row r="3255" spans="1:10" ht="16" x14ac:dyDescent="0.2">
      <c r="A3255" t="s">
        <v>11181</v>
      </c>
      <c r="B3255" t="s">
        <v>11182</v>
      </c>
      <c r="C3255" t="s">
        <v>11183</v>
      </c>
      <c r="D3255">
        <v>4</v>
      </c>
      <c r="E3255" t="s">
        <v>13</v>
      </c>
      <c r="F3255" t="s">
        <v>13</v>
      </c>
      <c r="G3255" t="s">
        <v>11184</v>
      </c>
      <c r="H3255" s="3" t="s">
        <v>11185</v>
      </c>
      <c r="I3255" t="s">
        <v>390</v>
      </c>
      <c r="J3255" t="s">
        <v>11186</v>
      </c>
    </row>
    <row r="3256" spans="1:10" ht="16" x14ac:dyDescent="0.2">
      <c r="A3256" t="s">
        <v>11187</v>
      </c>
      <c r="B3256" t="s">
        <v>11188</v>
      </c>
      <c r="C3256" t="s">
        <v>11189</v>
      </c>
      <c r="D3256">
        <v>5</v>
      </c>
      <c r="E3256" t="s">
        <v>13</v>
      </c>
      <c r="F3256" t="s">
        <v>13</v>
      </c>
      <c r="G3256" t="s">
        <v>11190</v>
      </c>
      <c r="H3256" s="3" t="s">
        <v>11191</v>
      </c>
      <c r="I3256" t="s">
        <v>390</v>
      </c>
      <c r="J3256" t="s">
        <v>11192</v>
      </c>
    </row>
    <row r="3257" spans="1:10" ht="16" x14ac:dyDescent="0.2">
      <c r="A3257" t="s">
        <v>11193</v>
      </c>
      <c r="B3257" t="s">
        <v>11194</v>
      </c>
      <c r="C3257" t="s">
        <v>11195</v>
      </c>
      <c r="D3257">
        <v>1</v>
      </c>
      <c r="E3257" t="s">
        <v>13</v>
      </c>
      <c r="F3257" t="s">
        <v>13</v>
      </c>
      <c r="G3257" t="s">
        <v>11196</v>
      </c>
      <c r="H3257" s="3" t="s">
        <v>11197</v>
      </c>
      <c r="I3257" t="s">
        <v>817</v>
      </c>
      <c r="J3257" t="s">
        <v>11198</v>
      </c>
    </row>
    <row r="3258" spans="1:10" ht="32" x14ac:dyDescent="0.2">
      <c r="A3258" t="s">
        <v>11199</v>
      </c>
      <c r="B3258" t="s">
        <v>11200</v>
      </c>
      <c r="C3258" t="s">
        <v>11201</v>
      </c>
      <c r="D3258">
        <v>2</v>
      </c>
      <c r="E3258" t="s">
        <v>13</v>
      </c>
      <c r="F3258" t="s">
        <v>13</v>
      </c>
      <c r="G3258" t="s">
        <v>11202</v>
      </c>
      <c r="H3258" s="3" t="s">
        <v>11203</v>
      </c>
      <c r="I3258" t="s">
        <v>817</v>
      </c>
      <c r="J3258" t="s">
        <v>11204</v>
      </c>
    </row>
    <row r="3259" spans="1:10" ht="16" x14ac:dyDescent="0.2">
      <c r="A3259" t="s">
        <v>11205</v>
      </c>
      <c r="B3259" t="s">
        <v>11206</v>
      </c>
      <c r="C3259" t="s">
        <v>11207</v>
      </c>
      <c r="D3259">
        <v>4</v>
      </c>
      <c r="E3259" t="s">
        <v>13</v>
      </c>
      <c r="F3259" t="s">
        <v>13</v>
      </c>
      <c r="G3259" t="s">
        <v>11208</v>
      </c>
      <c r="H3259" s="3" t="s">
        <v>11209</v>
      </c>
      <c r="I3259" t="s">
        <v>918</v>
      </c>
      <c r="J3259" t="s">
        <v>11210</v>
      </c>
    </row>
    <row r="3260" spans="1:10" ht="16" x14ac:dyDescent="0.2">
      <c r="A3260" t="s">
        <v>11205</v>
      </c>
      <c r="B3260" t="s">
        <v>11211</v>
      </c>
      <c r="C3260" t="s">
        <v>11212</v>
      </c>
      <c r="D3260">
        <v>3</v>
      </c>
      <c r="E3260" t="s">
        <v>13</v>
      </c>
      <c r="F3260" t="s">
        <v>13</v>
      </c>
      <c r="G3260" t="s">
        <v>11208</v>
      </c>
      <c r="H3260" s="3" t="s">
        <v>11209</v>
      </c>
      <c r="I3260" t="s">
        <v>918</v>
      </c>
      <c r="J3260" t="s">
        <v>11210</v>
      </c>
    </row>
    <row r="3261" spans="1:10" ht="16" x14ac:dyDescent="0.2">
      <c r="A3261" t="s">
        <v>11213</v>
      </c>
      <c r="B3261" t="s">
        <v>11214</v>
      </c>
      <c r="C3261" t="s">
        <v>11215</v>
      </c>
      <c r="D3261">
        <v>3</v>
      </c>
      <c r="E3261" t="s">
        <v>11216</v>
      </c>
      <c r="F3261" t="s">
        <v>13</v>
      </c>
      <c r="G3261" t="s">
        <v>11208</v>
      </c>
      <c r="H3261" s="3" t="s">
        <v>11217</v>
      </c>
      <c r="I3261" t="s">
        <v>126</v>
      </c>
      <c r="J3261" t="s">
        <v>11218</v>
      </c>
    </row>
    <row r="3262" spans="1:10" ht="16" x14ac:dyDescent="0.2">
      <c r="A3262" t="s">
        <v>11219</v>
      </c>
      <c r="B3262" t="s">
        <v>11220</v>
      </c>
      <c r="C3262" t="s">
        <v>11221</v>
      </c>
      <c r="D3262">
        <v>1</v>
      </c>
      <c r="E3262" t="s">
        <v>13</v>
      </c>
      <c r="F3262" t="s">
        <v>13</v>
      </c>
      <c r="G3262" t="s">
        <v>11208</v>
      </c>
      <c r="H3262" s="3" t="s">
        <v>11209</v>
      </c>
      <c r="I3262" t="s">
        <v>918</v>
      </c>
      <c r="J3262" t="s">
        <v>11222</v>
      </c>
    </row>
    <row r="3263" spans="1:10" ht="16" x14ac:dyDescent="0.2">
      <c r="A3263" t="s">
        <v>11223</v>
      </c>
      <c r="B3263" t="s">
        <v>11224</v>
      </c>
      <c r="C3263" t="s">
        <v>11225</v>
      </c>
      <c r="D3263">
        <v>4</v>
      </c>
      <c r="E3263" t="s">
        <v>13</v>
      </c>
      <c r="F3263" t="s">
        <v>13</v>
      </c>
      <c r="G3263" t="s">
        <v>11226</v>
      </c>
      <c r="H3263" s="3" t="s">
        <v>11227</v>
      </c>
      <c r="I3263" t="s">
        <v>11228</v>
      </c>
      <c r="J3263" t="s">
        <v>11229</v>
      </c>
    </row>
    <row r="3264" spans="1:10" ht="32" x14ac:dyDescent="0.2">
      <c r="A3264" t="s">
        <v>11230</v>
      </c>
      <c r="B3264" t="s">
        <v>11231</v>
      </c>
      <c r="C3264" t="s">
        <v>11232</v>
      </c>
      <c r="D3264">
        <v>1</v>
      </c>
      <c r="E3264" t="s">
        <v>13</v>
      </c>
      <c r="F3264" t="s">
        <v>13</v>
      </c>
      <c r="G3264" t="s">
        <v>11233</v>
      </c>
      <c r="H3264" s="3" t="s">
        <v>11234</v>
      </c>
      <c r="I3264" t="s">
        <v>404</v>
      </c>
      <c r="J3264" t="s">
        <v>11235</v>
      </c>
    </row>
    <row r="3265" spans="1:10" ht="16" x14ac:dyDescent="0.2">
      <c r="A3265" t="s">
        <v>11236</v>
      </c>
      <c r="B3265" t="s">
        <v>11237</v>
      </c>
      <c r="C3265" t="s">
        <v>11238</v>
      </c>
      <c r="D3265">
        <v>2</v>
      </c>
      <c r="E3265" t="s">
        <v>8896</v>
      </c>
      <c r="F3265" t="s">
        <v>13</v>
      </c>
      <c r="G3265" t="s">
        <v>11239</v>
      </c>
      <c r="H3265" s="3" t="s">
        <v>11240</v>
      </c>
      <c r="I3265" t="s">
        <v>253</v>
      </c>
      <c r="J3265" t="s">
        <v>11241</v>
      </c>
    </row>
    <row r="3266" spans="1:10" ht="16" x14ac:dyDescent="0.2">
      <c r="A3266" t="s">
        <v>11236</v>
      </c>
      <c r="B3266" t="s">
        <v>11242</v>
      </c>
      <c r="C3266" t="s">
        <v>11243</v>
      </c>
      <c r="D3266">
        <v>1</v>
      </c>
      <c r="E3266" t="s">
        <v>8896</v>
      </c>
      <c r="F3266" t="s">
        <v>13</v>
      </c>
      <c r="G3266" t="s">
        <v>11239</v>
      </c>
      <c r="H3266" s="3" t="s">
        <v>11240</v>
      </c>
      <c r="I3266" t="s">
        <v>253</v>
      </c>
      <c r="J3266" t="s">
        <v>11241</v>
      </c>
    </row>
    <row r="3267" spans="1:10" ht="16" x14ac:dyDescent="0.2">
      <c r="A3267" t="s">
        <v>11244</v>
      </c>
      <c r="B3267" t="s">
        <v>11245</v>
      </c>
      <c r="C3267" t="s">
        <v>11246</v>
      </c>
      <c r="D3267">
        <v>1</v>
      </c>
      <c r="E3267" t="s">
        <v>8896</v>
      </c>
      <c r="F3267" t="s">
        <v>13</v>
      </c>
      <c r="G3267" t="s">
        <v>11247</v>
      </c>
      <c r="H3267" s="3" t="s">
        <v>11248</v>
      </c>
      <c r="I3267" t="s">
        <v>253</v>
      </c>
      <c r="J3267" t="s">
        <v>11249</v>
      </c>
    </row>
    <row r="3268" spans="1:10" ht="16" x14ac:dyDescent="0.2">
      <c r="A3268" t="s">
        <v>11244</v>
      </c>
      <c r="B3268" t="s">
        <v>11250</v>
      </c>
      <c r="C3268" t="s">
        <v>11251</v>
      </c>
      <c r="D3268">
        <v>5</v>
      </c>
      <c r="E3268" t="s">
        <v>8896</v>
      </c>
      <c r="F3268" t="s">
        <v>13</v>
      </c>
      <c r="G3268" t="s">
        <v>11247</v>
      </c>
      <c r="H3268" s="3" t="s">
        <v>11248</v>
      </c>
      <c r="I3268" t="s">
        <v>253</v>
      </c>
      <c r="J3268" t="s">
        <v>11249</v>
      </c>
    </row>
    <row r="3269" spans="1:10" ht="16" x14ac:dyDescent="0.2">
      <c r="A3269" t="s">
        <v>11244</v>
      </c>
      <c r="B3269" t="s">
        <v>11252</v>
      </c>
      <c r="C3269" t="s">
        <v>11253</v>
      </c>
      <c r="D3269">
        <v>3</v>
      </c>
      <c r="E3269" t="s">
        <v>8896</v>
      </c>
      <c r="F3269" t="s">
        <v>13</v>
      </c>
      <c r="G3269" t="s">
        <v>11247</v>
      </c>
      <c r="H3269" s="3" t="s">
        <v>11248</v>
      </c>
      <c r="I3269" t="s">
        <v>253</v>
      </c>
      <c r="J3269" t="s">
        <v>11249</v>
      </c>
    </row>
    <row r="3270" spans="1:10" ht="16" x14ac:dyDescent="0.2">
      <c r="A3270" t="s">
        <v>11244</v>
      </c>
      <c r="B3270" t="s">
        <v>11254</v>
      </c>
      <c r="C3270" t="s">
        <v>11255</v>
      </c>
      <c r="D3270">
        <v>2</v>
      </c>
      <c r="E3270" t="s">
        <v>8896</v>
      </c>
      <c r="F3270" t="s">
        <v>13</v>
      </c>
      <c r="G3270" t="s">
        <v>11247</v>
      </c>
      <c r="H3270" s="3" t="s">
        <v>11248</v>
      </c>
      <c r="I3270" t="s">
        <v>253</v>
      </c>
      <c r="J3270" t="s">
        <v>11249</v>
      </c>
    </row>
    <row r="3271" spans="1:10" ht="16" x14ac:dyDescent="0.2">
      <c r="A3271" t="s">
        <v>11256</v>
      </c>
      <c r="B3271" t="s">
        <v>11257</v>
      </c>
      <c r="C3271" t="s">
        <v>11258</v>
      </c>
      <c r="D3271">
        <v>1</v>
      </c>
      <c r="E3271" t="s">
        <v>13</v>
      </c>
      <c r="F3271" t="s">
        <v>13</v>
      </c>
      <c r="G3271" t="s">
        <v>11259</v>
      </c>
      <c r="H3271" s="3" t="s">
        <v>11260</v>
      </c>
      <c r="I3271" t="s">
        <v>3979</v>
      </c>
      <c r="J3271" t="s">
        <v>11261</v>
      </c>
    </row>
    <row r="3272" spans="1:10" ht="16" x14ac:dyDescent="0.2">
      <c r="A3272" t="s">
        <v>11262</v>
      </c>
      <c r="B3272" t="s">
        <v>11263</v>
      </c>
      <c r="C3272" t="s">
        <v>11264</v>
      </c>
      <c r="D3272">
        <v>2</v>
      </c>
      <c r="E3272" t="s">
        <v>13</v>
      </c>
      <c r="F3272" t="s">
        <v>13</v>
      </c>
      <c r="G3272" t="s">
        <v>11265</v>
      </c>
      <c r="H3272" s="3" t="s">
        <v>11266</v>
      </c>
      <c r="I3272" t="s">
        <v>3979</v>
      </c>
      <c r="J3272" t="s">
        <v>11267</v>
      </c>
    </row>
    <row r="3273" spans="1:10" ht="32" x14ac:dyDescent="0.2">
      <c r="A3273" t="s">
        <v>11262</v>
      </c>
      <c r="B3273" t="s">
        <v>11268</v>
      </c>
      <c r="C3273" t="s">
        <v>11269</v>
      </c>
      <c r="D3273">
        <v>1</v>
      </c>
      <c r="E3273" t="s">
        <v>13</v>
      </c>
      <c r="F3273" t="s">
        <v>13</v>
      </c>
      <c r="G3273" t="s">
        <v>11270</v>
      </c>
      <c r="H3273" s="3" t="s">
        <v>11271</v>
      </c>
      <c r="I3273" t="s">
        <v>995</v>
      </c>
      <c r="J3273" t="s">
        <v>11267</v>
      </c>
    </row>
    <row r="3274" spans="1:10" ht="16" x14ac:dyDescent="0.2">
      <c r="A3274" t="s">
        <v>11272</v>
      </c>
      <c r="B3274" t="s">
        <v>11273</v>
      </c>
      <c r="C3274" t="s">
        <v>11274</v>
      </c>
      <c r="D3274">
        <v>5</v>
      </c>
      <c r="E3274" t="s">
        <v>13</v>
      </c>
      <c r="F3274" t="s">
        <v>13</v>
      </c>
      <c r="G3274" t="s">
        <v>11275</v>
      </c>
      <c r="H3274" s="3" t="s">
        <v>11276</v>
      </c>
      <c r="I3274" t="s">
        <v>1489</v>
      </c>
      <c r="J3274" t="s">
        <v>11277</v>
      </c>
    </row>
    <row r="3275" spans="1:10" ht="16" x14ac:dyDescent="0.2">
      <c r="A3275" t="s">
        <v>7839</v>
      </c>
      <c r="B3275" t="s">
        <v>11278</v>
      </c>
      <c r="C3275" t="s">
        <v>11279</v>
      </c>
      <c r="D3275">
        <v>1</v>
      </c>
      <c r="E3275" t="s">
        <v>13</v>
      </c>
      <c r="F3275" t="s">
        <v>13</v>
      </c>
      <c r="G3275" t="s">
        <v>11280</v>
      </c>
      <c r="H3275" s="3" t="s">
        <v>11281</v>
      </c>
      <c r="I3275" t="s">
        <v>62</v>
      </c>
      <c r="J3275" t="s">
        <v>7844</v>
      </c>
    </row>
    <row r="3276" spans="1:10" ht="16" x14ac:dyDescent="0.2">
      <c r="A3276" t="s">
        <v>11282</v>
      </c>
      <c r="B3276" t="s">
        <v>11283</v>
      </c>
      <c r="C3276" t="s">
        <v>11284</v>
      </c>
      <c r="D3276">
        <v>3</v>
      </c>
      <c r="E3276" t="s">
        <v>13</v>
      </c>
      <c r="F3276" t="s">
        <v>13</v>
      </c>
      <c r="G3276" t="s">
        <v>11285</v>
      </c>
      <c r="H3276" s="3" t="s">
        <v>11286</v>
      </c>
      <c r="I3276" t="s">
        <v>215</v>
      </c>
      <c r="J3276" t="s">
        <v>11287</v>
      </c>
    </row>
    <row r="3277" spans="1:10" ht="16" x14ac:dyDescent="0.2">
      <c r="A3277" t="s">
        <v>11288</v>
      </c>
      <c r="B3277" t="s">
        <v>11289</v>
      </c>
      <c r="C3277" t="s">
        <v>11290</v>
      </c>
      <c r="D3277">
        <v>3</v>
      </c>
      <c r="E3277" t="s">
        <v>13</v>
      </c>
      <c r="F3277" t="s">
        <v>13</v>
      </c>
      <c r="G3277" t="s">
        <v>11291</v>
      </c>
      <c r="H3277" s="3" t="s">
        <v>11292</v>
      </c>
      <c r="I3277" t="s">
        <v>69</v>
      </c>
      <c r="J3277" t="s">
        <v>11293</v>
      </c>
    </row>
    <row r="3278" spans="1:10" ht="16" x14ac:dyDescent="0.2">
      <c r="A3278" t="s">
        <v>11294</v>
      </c>
      <c r="B3278" t="s">
        <v>11295</v>
      </c>
      <c r="C3278" t="s">
        <v>11296</v>
      </c>
      <c r="D3278">
        <v>2</v>
      </c>
      <c r="E3278" t="s">
        <v>13</v>
      </c>
      <c r="F3278" t="s">
        <v>13</v>
      </c>
      <c r="G3278" t="s">
        <v>11297</v>
      </c>
      <c r="H3278" s="3" t="s">
        <v>11298</v>
      </c>
      <c r="I3278" t="s">
        <v>810</v>
      </c>
      <c r="J3278" t="s">
        <v>11299</v>
      </c>
    </row>
    <row r="3279" spans="1:10" ht="16" x14ac:dyDescent="0.2">
      <c r="A3279" t="s">
        <v>11300</v>
      </c>
      <c r="B3279" t="s">
        <v>11301</v>
      </c>
      <c r="C3279" t="s">
        <v>11302</v>
      </c>
      <c r="D3279">
        <v>2</v>
      </c>
      <c r="E3279" t="s">
        <v>13</v>
      </c>
      <c r="F3279" t="s">
        <v>13</v>
      </c>
      <c r="G3279" t="s">
        <v>11297</v>
      </c>
      <c r="H3279" s="3" t="s">
        <v>11298</v>
      </c>
      <c r="I3279" t="s">
        <v>810</v>
      </c>
      <c r="J3279" t="s">
        <v>11303</v>
      </c>
    </row>
    <row r="3280" spans="1:10" ht="16" x14ac:dyDescent="0.2">
      <c r="A3280" t="s">
        <v>11304</v>
      </c>
      <c r="B3280" t="s">
        <v>11305</v>
      </c>
      <c r="C3280" t="s">
        <v>11306</v>
      </c>
      <c r="D3280">
        <v>3</v>
      </c>
      <c r="E3280" t="s">
        <v>13</v>
      </c>
      <c r="F3280" t="s">
        <v>13</v>
      </c>
      <c r="G3280" t="s">
        <v>11307</v>
      </c>
      <c r="H3280" s="3" t="s">
        <v>11308</v>
      </c>
      <c r="I3280" t="s">
        <v>315</v>
      </c>
      <c r="J3280" t="s">
        <v>11309</v>
      </c>
    </row>
    <row r="3281" spans="1:10" ht="16" x14ac:dyDescent="0.2">
      <c r="A3281" t="s">
        <v>11304</v>
      </c>
      <c r="B3281" t="s">
        <v>11310</v>
      </c>
      <c r="C3281" t="s">
        <v>11311</v>
      </c>
      <c r="D3281">
        <v>2</v>
      </c>
      <c r="E3281" t="s">
        <v>13</v>
      </c>
      <c r="F3281" t="s">
        <v>13</v>
      </c>
      <c r="G3281" t="s">
        <v>11307</v>
      </c>
      <c r="H3281" s="3" t="s">
        <v>11308</v>
      </c>
      <c r="I3281" t="s">
        <v>315</v>
      </c>
      <c r="J3281" t="s">
        <v>11309</v>
      </c>
    </row>
    <row r="3282" spans="1:10" ht="16" x14ac:dyDescent="0.2">
      <c r="A3282" t="s">
        <v>11312</v>
      </c>
      <c r="B3282" t="s">
        <v>11313</v>
      </c>
      <c r="C3282" t="s">
        <v>11314</v>
      </c>
      <c r="D3282">
        <v>2</v>
      </c>
      <c r="E3282" t="s">
        <v>13</v>
      </c>
      <c r="F3282" t="s">
        <v>13</v>
      </c>
      <c r="G3282" t="s">
        <v>11315</v>
      </c>
      <c r="H3282" s="3" t="s">
        <v>11316</v>
      </c>
      <c r="I3282" t="s">
        <v>315</v>
      </c>
      <c r="J3282" t="s">
        <v>11317</v>
      </c>
    </row>
    <row r="3283" spans="1:10" ht="16" x14ac:dyDescent="0.2">
      <c r="A3283" t="s">
        <v>11312</v>
      </c>
      <c r="B3283" t="s">
        <v>11318</v>
      </c>
      <c r="C3283" t="s">
        <v>11319</v>
      </c>
      <c r="D3283">
        <v>1</v>
      </c>
      <c r="E3283" t="s">
        <v>13</v>
      </c>
      <c r="F3283" t="s">
        <v>13</v>
      </c>
      <c r="G3283" t="s">
        <v>11315</v>
      </c>
      <c r="H3283" s="3" t="s">
        <v>11316</v>
      </c>
      <c r="I3283" t="s">
        <v>315</v>
      </c>
      <c r="J3283" t="s">
        <v>11317</v>
      </c>
    </row>
    <row r="3284" spans="1:10" ht="16" x14ac:dyDescent="0.2">
      <c r="A3284" t="s">
        <v>11320</v>
      </c>
      <c r="B3284" t="s">
        <v>11321</v>
      </c>
      <c r="C3284" t="s">
        <v>11322</v>
      </c>
      <c r="D3284">
        <v>1</v>
      </c>
      <c r="E3284" t="s">
        <v>13</v>
      </c>
      <c r="F3284" t="s">
        <v>13</v>
      </c>
      <c r="G3284" t="s">
        <v>11323</v>
      </c>
      <c r="H3284" s="3" t="s">
        <v>11324</v>
      </c>
      <c r="I3284" t="s">
        <v>69</v>
      </c>
      <c r="J3284" t="s">
        <v>11325</v>
      </c>
    </row>
    <row r="3285" spans="1:10" ht="16" x14ac:dyDescent="0.2">
      <c r="A3285" t="s">
        <v>11320</v>
      </c>
      <c r="B3285" t="s">
        <v>11326</v>
      </c>
      <c r="C3285" t="s">
        <v>11327</v>
      </c>
      <c r="D3285">
        <v>2</v>
      </c>
      <c r="E3285" t="s">
        <v>13</v>
      </c>
      <c r="F3285" t="s">
        <v>13</v>
      </c>
      <c r="G3285" t="s">
        <v>11323</v>
      </c>
      <c r="H3285" s="3" t="s">
        <v>11324</v>
      </c>
      <c r="I3285" t="s">
        <v>69</v>
      </c>
      <c r="J3285" t="s">
        <v>11325</v>
      </c>
    </row>
    <row r="3286" spans="1:10" ht="16" x14ac:dyDescent="0.2">
      <c r="A3286" t="s">
        <v>549</v>
      </c>
      <c r="B3286" t="s">
        <v>11328</v>
      </c>
      <c r="C3286" t="s">
        <v>11329</v>
      </c>
      <c r="D3286">
        <v>8</v>
      </c>
      <c r="E3286" t="s">
        <v>13</v>
      </c>
      <c r="F3286" t="s">
        <v>13</v>
      </c>
      <c r="G3286" t="s">
        <v>11330</v>
      </c>
      <c r="H3286" s="3" t="s">
        <v>11331</v>
      </c>
      <c r="I3286" t="s">
        <v>315</v>
      </c>
      <c r="J3286" t="s">
        <v>554</v>
      </c>
    </row>
    <row r="3287" spans="1:10" ht="16" x14ac:dyDescent="0.2">
      <c r="A3287" t="s">
        <v>549</v>
      </c>
      <c r="B3287" t="s">
        <v>11332</v>
      </c>
      <c r="C3287" t="s">
        <v>11333</v>
      </c>
      <c r="D3287">
        <v>2</v>
      </c>
      <c r="E3287" t="s">
        <v>13</v>
      </c>
      <c r="F3287" t="s">
        <v>13</v>
      </c>
      <c r="G3287" t="s">
        <v>11334</v>
      </c>
      <c r="H3287" s="3" t="s">
        <v>11335</v>
      </c>
      <c r="I3287" t="s">
        <v>315</v>
      </c>
      <c r="J3287" t="s">
        <v>554</v>
      </c>
    </row>
    <row r="3288" spans="1:10" ht="16" x14ac:dyDescent="0.2">
      <c r="A3288" t="s">
        <v>11336</v>
      </c>
      <c r="B3288" t="s">
        <v>11337</v>
      </c>
      <c r="C3288" t="s">
        <v>11338</v>
      </c>
      <c r="D3288">
        <v>1</v>
      </c>
      <c r="E3288" t="s">
        <v>13</v>
      </c>
      <c r="F3288" t="s">
        <v>13</v>
      </c>
      <c r="G3288" t="s">
        <v>11339</v>
      </c>
      <c r="H3288" s="3" t="s">
        <v>11340</v>
      </c>
      <c r="I3288" t="s">
        <v>1083</v>
      </c>
      <c r="J3288" t="s">
        <v>11341</v>
      </c>
    </row>
    <row r="3289" spans="1:10" ht="16" x14ac:dyDescent="0.2">
      <c r="A3289" t="s">
        <v>11336</v>
      </c>
      <c r="B3289" t="s">
        <v>11342</v>
      </c>
      <c r="C3289" t="s">
        <v>11343</v>
      </c>
      <c r="D3289">
        <v>2</v>
      </c>
      <c r="E3289" t="s">
        <v>13</v>
      </c>
      <c r="F3289" t="s">
        <v>13</v>
      </c>
      <c r="G3289" t="s">
        <v>11339</v>
      </c>
      <c r="H3289" s="3" t="s">
        <v>11340</v>
      </c>
      <c r="I3289" t="s">
        <v>1083</v>
      </c>
      <c r="J3289" t="s">
        <v>11341</v>
      </c>
    </row>
    <row r="3290" spans="1:10" ht="16" x14ac:dyDescent="0.2">
      <c r="A3290" t="s">
        <v>11336</v>
      </c>
      <c r="B3290" t="s">
        <v>11344</v>
      </c>
      <c r="C3290" t="s">
        <v>11345</v>
      </c>
      <c r="D3290">
        <v>3</v>
      </c>
      <c r="E3290" t="s">
        <v>13</v>
      </c>
      <c r="F3290" t="s">
        <v>13</v>
      </c>
      <c r="G3290" t="s">
        <v>11339</v>
      </c>
      <c r="H3290" s="3" t="s">
        <v>11340</v>
      </c>
      <c r="I3290" t="s">
        <v>1083</v>
      </c>
      <c r="J3290" t="s">
        <v>11341</v>
      </c>
    </row>
    <row r="3291" spans="1:10" ht="16" x14ac:dyDescent="0.2">
      <c r="A3291" t="s">
        <v>11346</v>
      </c>
      <c r="B3291" t="s">
        <v>11347</v>
      </c>
      <c r="C3291" t="s">
        <v>11348</v>
      </c>
      <c r="D3291">
        <v>2</v>
      </c>
      <c r="E3291" t="s">
        <v>13</v>
      </c>
      <c r="F3291" t="s">
        <v>13</v>
      </c>
      <c r="G3291" t="s">
        <v>11349</v>
      </c>
      <c r="H3291" s="3" t="s">
        <v>11350</v>
      </c>
      <c r="I3291" t="s">
        <v>856</v>
      </c>
      <c r="J3291" t="s">
        <v>11351</v>
      </c>
    </row>
    <row r="3292" spans="1:10" ht="16" x14ac:dyDescent="0.2">
      <c r="A3292" t="s">
        <v>11346</v>
      </c>
      <c r="B3292" t="s">
        <v>11352</v>
      </c>
      <c r="C3292" t="s">
        <v>11353</v>
      </c>
      <c r="D3292">
        <v>1</v>
      </c>
      <c r="E3292" t="s">
        <v>13</v>
      </c>
      <c r="F3292" t="s">
        <v>13</v>
      </c>
      <c r="G3292" t="s">
        <v>11349</v>
      </c>
      <c r="H3292" s="3" t="s">
        <v>11350</v>
      </c>
      <c r="I3292" t="s">
        <v>856</v>
      </c>
      <c r="J3292" t="s">
        <v>11351</v>
      </c>
    </row>
    <row r="3293" spans="1:10" ht="16" x14ac:dyDescent="0.2">
      <c r="A3293" t="s">
        <v>11346</v>
      </c>
      <c r="B3293" t="s">
        <v>11354</v>
      </c>
      <c r="C3293" t="s">
        <v>11355</v>
      </c>
      <c r="D3293">
        <v>3</v>
      </c>
      <c r="E3293" t="s">
        <v>13</v>
      </c>
      <c r="F3293" t="s">
        <v>13</v>
      </c>
      <c r="G3293" t="s">
        <v>11356</v>
      </c>
      <c r="H3293" s="3" t="s">
        <v>11357</v>
      </c>
      <c r="I3293" t="s">
        <v>856</v>
      </c>
      <c r="J3293" t="s">
        <v>11351</v>
      </c>
    </row>
    <row r="3294" spans="1:10" ht="16" x14ac:dyDescent="0.2">
      <c r="A3294" t="s">
        <v>11358</v>
      </c>
      <c r="B3294" t="s">
        <v>11359</v>
      </c>
      <c r="C3294" t="s">
        <v>11360</v>
      </c>
      <c r="D3294">
        <v>4</v>
      </c>
      <c r="E3294" t="s">
        <v>13</v>
      </c>
      <c r="F3294" t="s">
        <v>13</v>
      </c>
      <c r="G3294" t="s">
        <v>11361</v>
      </c>
      <c r="H3294" s="3" t="s">
        <v>11362</v>
      </c>
      <c r="I3294" t="s">
        <v>1540</v>
      </c>
      <c r="J3294" t="s">
        <v>11363</v>
      </c>
    </row>
    <row r="3295" spans="1:10" ht="16" x14ac:dyDescent="0.2">
      <c r="A3295" t="s">
        <v>11364</v>
      </c>
      <c r="B3295" t="s">
        <v>11365</v>
      </c>
      <c r="C3295" t="s">
        <v>11366</v>
      </c>
      <c r="D3295">
        <v>2</v>
      </c>
      <c r="E3295" t="s">
        <v>13</v>
      </c>
      <c r="F3295" t="s">
        <v>13</v>
      </c>
      <c r="G3295" t="s">
        <v>11367</v>
      </c>
      <c r="H3295" s="3" t="s">
        <v>11368</v>
      </c>
      <c r="I3295" t="s">
        <v>3030</v>
      </c>
      <c r="J3295" t="s">
        <v>11369</v>
      </c>
    </row>
    <row r="3296" spans="1:10" ht="16" x14ac:dyDescent="0.2">
      <c r="A3296" t="s">
        <v>11364</v>
      </c>
      <c r="B3296" t="s">
        <v>11370</v>
      </c>
      <c r="C3296" t="s">
        <v>11371</v>
      </c>
      <c r="D3296">
        <v>1</v>
      </c>
      <c r="E3296" t="s">
        <v>13</v>
      </c>
      <c r="F3296" t="s">
        <v>13</v>
      </c>
      <c r="G3296" t="s">
        <v>11367</v>
      </c>
      <c r="H3296" s="3" t="s">
        <v>11368</v>
      </c>
      <c r="I3296" t="s">
        <v>3030</v>
      </c>
      <c r="J3296" t="s">
        <v>11369</v>
      </c>
    </row>
    <row r="3297" spans="1:10" ht="16" x14ac:dyDescent="0.2">
      <c r="A3297" t="s">
        <v>11372</v>
      </c>
      <c r="B3297" t="s">
        <v>11373</v>
      </c>
      <c r="C3297" t="s">
        <v>11374</v>
      </c>
      <c r="D3297">
        <v>2</v>
      </c>
      <c r="E3297" t="s">
        <v>1280</v>
      </c>
      <c r="F3297" t="s">
        <v>13</v>
      </c>
      <c r="G3297" t="s">
        <v>11375</v>
      </c>
      <c r="H3297" s="3" t="s">
        <v>11376</v>
      </c>
      <c r="I3297" t="s">
        <v>959</v>
      </c>
      <c r="J3297" t="s">
        <v>11377</v>
      </c>
    </row>
    <row r="3298" spans="1:10" ht="32" x14ac:dyDescent="0.2">
      <c r="A3298" t="s">
        <v>11378</v>
      </c>
      <c r="B3298" t="s">
        <v>11379</v>
      </c>
      <c r="C3298" t="s">
        <v>11380</v>
      </c>
      <c r="D3298">
        <v>2</v>
      </c>
      <c r="E3298" t="s">
        <v>1280</v>
      </c>
      <c r="F3298" t="s">
        <v>13</v>
      </c>
      <c r="G3298" t="s">
        <v>11375</v>
      </c>
      <c r="H3298" s="3" t="s">
        <v>11381</v>
      </c>
      <c r="I3298" t="s">
        <v>959</v>
      </c>
      <c r="J3298" t="s">
        <v>11382</v>
      </c>
    </row>
    <row r="3299" spans="1:10" ht="16" x14ac:dyDescent="0.2">
      <c r="A3299" t="s">
        <v>11383</v>
      </c>
      <c r="B3299" t="s">
        <v>11384</v>
      </c>
      <c r="C3299" t="s">
        <v>11385</v>
      </c>
      <c r="D3299">
        <v>4</v>
      </c>
      <c r="E3299" t="s">
        <v>1280</v>
      </c>
      <c r="F3299" t="s">
        <v>13</v>
      </c>
      <c r="G3299" t="s">
        <v>11375</v>
      </c>
      <c r="H3299" s="3" t="s">
        <v>11386</v>
      </c>
      <c r="I3299" t="s">
        <v>959</v>
      </c>
      <c r="J3299" t="s">
        <v>11387</v>
      </c>
    </row>
    <row r="3300" spans="1:10" ht="16" x14ac:dyDescent="0.2">
      <c r="A3300" t="s">
        <v>11388</v>
      </c>
      <c r="B3300" t="s">
        <v>11389</v>
      </c>
      <c r="C3300" t="s">
        <v>11390</v>
      </c>
      <c r="D3300">
        <v>1</v>
      </c>
      <c r="E3300" t="s">
        <v>13</v>
      </c>
      <c r="F3300" t="s">
        <v>13</v>
      </c>
      <c r="G3300" t="s">
        <v>11391</v>
      </c>
      <c r="H3300" s="3" t="s">
        <v>11392</v>
      </c>
      <c r="I3300" t="s">
        <v>1658</v>
      </c>
      <c r="J3300" t="s">
        <v>11393</v>
      </c>
    </row>
    <row r="3301" spans="1:10" ht="16" x14ac:dyDescent="0.2">
      <c r="A3301" t="s">
        <v>10842</v>
      </c>
      <c r="B3301" t="s">
        <v>11394</v>
      </c>
      <c r="C3301" t="s">
        <v>11395</v>
      </c>
      <c r="D3301">
        <v>1</v>
      </c>
      <c r="E3301" t="s">
        <v>13</v>
      </c>
      <c r="F3301" t="s">
        <v>13</v>
      </c>
      <c r="G3301" t="s">
        <v>11396</v>
      </c>
      <c r="H3301" s="3" t="s">
        <v>11397</v>
      </c>
      <c r="I3301" t="s">
        <v>509</v>
      </c>
      <c r="J3301" t="s">
        <v>10847</v>
      </c>
    </row>
    <row r="3302" spans="1:10" ht="16" x14ac:dyDescent="0.2">
      <c r="A3302" t="s">
        <v>10842</v>
      </c>
      <c r="B3302" t="s">
        <v>11398</v>
      </c>
      <c r="C3302" t="s">
        <v>11399</v>
      </c>
      <c r="D3302">
        <v>2</v>
      </c>
      <c r="E3302" t="s">
        <v>13</v>
      </c>
      <c r="F3302" t="s">
        <v>13</v>
      </c>
      <c r="G3302" t="s">
        <v>11396</v>
      </c>
      <c r="H3302" s="3" t="s">
        <v>11397</v>
      </c>
      <c r="I3302" t="s">
        <v>509</v>
      </c>
      <c r="J3302" t="s">
        <v>10847</v>
      </c>
    </row>
    <row r="3303" spans="1:10" ht="16" x14ac:dyDescent="0.2">
      <c r="A3303" t="s">
        <v>11400</v>
      </c>
      <c r="B3303" t="s">
        <v>11401</v>
      </c>
      <c r="C3303" t="s">
        <v>11402</v>
      </c>
      <c r="D3303">
        <v>1</v>
      </c>
      <c r="E3303" t="s">
        <v>13</v>
      </c>
      <c r="F3303" t="s">
        <v>13</v>
      </c>
      <c r="G3303" t="s">
        <v>11403</v>
      </c>
      <c r="H3303" s="3" t="s">
        <v>11404</v>
      </c>
      <c r="I3303" t="s">
        <v>509</v>
      </c>
      <c r="J3303" t="s">
        <v>11405</v>
      </c>
    </row>
    <row r="3304" spans="1:10" ht="16" x14ac:dyDescent="0.2">
      <c r="A3304" t="s">
        <v>11406</v>
      </c>
      <c r="B3304" t="s">
        <v>11407</v>
      </c>
      <c r="C3304" t="s">
        <v>11408</v>
      </c>
      <c r="D3304">
        <v>2</v>
      </c>
      <c r="E3304" t="s">
        <v>11409</v>
      </c>
      <c r="F3304" t="s">
        <v>13</v>
      </c>
      <c r="G3304" t="s">
        <v>11410</v>
      </c>
      <c r="H3304" s="3" t="s">
        <v>11411</v>
      </c>
      <c r="I3304" t="s">
        <v>817</v>
      </c>
      <c r="J3304" t="s">
        <v>11412</v>
      </c>
    </row>
    <row r="3305" spans="1:10" ht="16" x14ac:dyDescent="0.2">
      <c r="A3305" t="s">
        <v>11413</v>
      </c>
      <c r="B3305" t="s">
        <v>11414</v>
      </c>
      <c r="C3305" t="s">
        <v>11415</v>
      </c>
      <c r="D3305">
        <v>1</v>
      </c>
      <c r="E3305" t="s">
        <v>11409</v>
      </c>
      <c r="F3305" t="s">
        <v>13</v>
      </c>
      <c r="G3305" t="s">
        <v>11410</v>
      </c>
      <c r="H3305" s="3" t="s">
        <v>11416</v>
      </c>
      <c r="I3305" t="s">
        <v>817</v>
      </c>
      <c r="J3305" t="s">
        <v>11417</v>
      </c>
    </row>
    <row r="3306" spans="1:10" ht="16" x14ac:dyDescent="0.2">
      <c r="A3306" t="s">
        <v>11418</v>
      </c>
      <c r="B3306" t="s">
        <v>11419</v>
      </c>
      <c r="C3306" t="s">
        <v>11420</v>
      </c>
      <c r="D3306">
        <v>1</v>
      </c>
      <c r="E3306" t="s">
        <v>11409</v>
      </c>
      <c r="F3306" t="s">
        <v>13</v>
      </c>
      <c r="G3306" t="s">
        <v>11410</v>
      </c>
      <c r="H3306" s="3" t="s">
        <v>11421</v>
      </c>
      <c r="I3306" t="s">
        <v>817</v>
      </c>
      <c r="J3306" t="s">
        <v>11422</v>
      </c>
    </row>
    <row r="3307" spans="1:10" ht="16" x14ac:dyDescent="0.2">
      <c r="A3307" t="s">
        <v>11418</v>
      </c>
      <c r="B3307" t="s">
        <v>11423</v>
      </c>
      <c r="C3307" t="s">
        <v>11424</v>
      </c>
      <c r="D3307">
        <v>2</v>
      </c>
      <c r="E3307" t="s">
        <v>11409</v>
      </c>
      <c r="F3307" t="s">
        <v>13</v>
      </c>
      <c r="G3307" t="s">
        <v>11410</v>
      </c>
      <c r="H3307" s="3" t="s">
        <v>11425</v>
      </c>
      <c r="I3307" t="s">
        <v>817</v>
      </c>
      <c r="J3307" t="s">
        <v>11422</v>
      </c>
    </row>
    <row r="3308" spans="1:10" ht="16" x14ac:dyDescent="0.2">
      <c r="A3308" t="s">
        <v>11406</v>
      </c>
      <c r="B3308" t="s">
        <v>11426</v>
      </c>
      <c r="C3308" t="s">
        <v>11427</v>
      </c>
      <c r="D3308">
        <v>1</v>
      </c>
      <c r="E3308" t="s">
        <v>11409</v>
      </c>
      <c r="F3308" t="s">
        <v>13</v>
      </c>
      <c r="G3308" t="s">
        <v>11410</v>
      </c>
      <c r="H3308" s="3" t="s">
        <v>11428</v>
      </c>
      <c r="I3308" t="s">
        <v>817</v>
      </c>
      <c r="J3308" t="s">
        <v>11412</v>
      </c>
    </row>
    <row r="3309" spans="1:10" ht="16" x14ac:dyDescent="0.2">
      <c r="A3309" t="s">
        <v>11429</v>
      </c>
      <c r="B3309" t="s">
        <v>9124</v>
      </c>
      <c r="C3309" t="s">
        <v>11430</v>
      </c>
      <c r="D3309">
        <v>17</v>
      </c>
      <c r="E3309" t="s">
        <v>13</v>
      </c>
      <c r="F3309" t="s">
        <v>13</v>
      </c>
      <c r="G3309" t="s">
        <v>11431</v>
      </c>
      <c r="H3309" s="3" t="s">
        <v>11432</v>
      </c>
      <c r="I3309" t="s">
        <v>547</v>
      </c>
      <c r="J3309" t="s">
        <v>11433</v>
      </c>
    </row>
    <row r="3310" spans="1:10" ht="16" x14ac:dyDescent="0.2">
      <c r="A3310" t="s">
        <v>11429</v>
      </c>
      <c r="B3310" t="s">
        <v>11434</v>
      </c>
      <c r="C3310" t="s">
        <v>11435</v>
      </c>
      <c r="D3310">
        <v>8</v>
      </c>
      <c r="E3310" t="s">
        <v>13</v>
      </c>
      <c r="F3310" t="s">
        <v>13</v>
      </c>
      <c r="G3310" t="s">
        <v>11431</v>
      </c>
      <c r="H3310" s="3" t="s">
        <v>11432</v>
      </c>
      <c r="I3310" t="s">
        <v>547</v>
      </c>
      <c r="J3310" t="s">
        <v>11433</v>
      </c>
    </row>
    <row r="3311" spans="1:10" ht="16" x14ac:dyDescent="0.2">
      <c r="A3311" t="s">
        <v>11429</v>
      </c>
      <c r="B3311" t="s">
        <v>11436</v>
      </c>
      <c r="C3311" t="s">
        <v>11437</v>
      </c>
      <c r="D3311">
        <v>12</v>
      </c>
      <c r="E3311" t="s">
        <v>13</v>
      </c>
      <c r="F3311" t="s">
        <v>13</v>
      </c>
      <c r="G3311" t="s">
        <v>11431</v>
      </c>
      <c r="H3311" s="3" t="s">
        <v>11432</v>
      </c>
      <c r="I3311" t="s">
        <v>547</v>
      </c>
      <c r="J3311" t="s">
        <v>11433</v>
      </c>
    </row>
    <row r="3312" spans="1:10" ht="16" x14ac:dyDescent="0.2">
      <c r="A3312" t="s">
        <v>11429</v>
      </c>
      <c r="B3312" t="s">
        <v>11438</v>
      </c>
      <c r="C3312" t="s">
        <v>11439</v>
      </c>
      <c r="D3312">
        <v>6</v>
      </c>
      <c r="E3312" t="s">
        <v>13</v>
      </c>
      <c r="F3312" t="s">
        <v>13</v>
      </c>
      <c r="G3312" t="s">
        <v>11431</v>
      </c>
      <c r="H3312" s="3" t="s">
        <v>11432</v>
      </c>
      <c r="I3312" t="s">
        <v>547</v>
      </c>
      <c r="J3312" t="s">
        <v>11433</v>
      </c>
    </row>
    <row r="3313" spans="1:10" ht="16" x14ac:dyDescent="0.2">
      <c r="A3313" t="s">
        <v>11429</v>
      </c>
      <c r="B3313" t="s">
        <v>2541</v>
      </c>
      <c r="C3313" t="s">
        <v>11440</v>
      </c>
      <c r="D3313">
        <v>2</v>
      </c>
      <c r="E3313" t="s">
        <v>13</v>
      </c>
      <c r="F3313" t="s">
        <v>13</v>
      </c>
      <c r="G3313" t="s">
        <v>11431</v>
      </c>
      <c r="H3313" s="3" t="s">
        <v>11432</v>
      </c>
      <c r="I3313" t="s">
        <v>547</v>
      </c>
      <c r="J3313" t="s">
        <v>11433</v>
      </c>
    </row>
    <row r="3314" spans="1:10" ht="16" x14ac:dyDescent="0.2">
      <c r="A3314" t="s">
        <v>11441</v>
      </c>
      <c r="B3314" t="s">
        <v>11442</v>
      </c>
      <c r="C3314" t="s">
        <v>11443</v>
      </c>
      <c r="D3314">
        <v>5</v>
      </c>
      <c r="E3314" t="s">
        <v>13</v>
      </c>
      <c r="F3314" t="s">
        <v>13</v>
      </c>
      <c r="G3314" t="s">
        <v>11431</v>
      </c>
      <c r="H3314" s="3" t="s">
        <v>11444</v>
      </c>
      <c r="I3314" t="s">
        <v>547</v>
      </c>
      <c r="J3314" t="s">
        <v>11445</v>
      </c>
    </row>
    <row r="3315" spans="1:10" ht="16" x14ac:dyDescent="0.2">
      <c r="A3315" t="s">
        <v>11429</v>
      </c>
      <c r="B3315" t="s">
        <v>4694</v>
      </c>
      <c r="C3315" t="s">
        <v>11446</v>
      </c>
      <c r="D3315">
        <v>9</v>
      </c>
      <c r="E3315" t="s">
        <v>13</v>
      </c>
      <c r="F3315" t="s">
        <v>13</v>
      </c>
      <c r="G3315" t="s">
        <v>11431</v>
      </c>
      <c r="H3315" s="3" t="s">
        <v>11432</v>
      </c>
      <c r="I3315" t="s">
        <v>547</v>
      </c>
      <c r="J3315" t="s">
        <v>11433</v>
      </c>
    </row>
    <row r="3316" spans="1:10" ht="16" x14ac:dyDescent="0.2">
      <c r="A3316" t="s">
        <v>11429</v>
      </c>
      <c r="B3316" t="s">
        <v>9300</v>
      </c>
      <c r="C3316" t="s">
        <v>11447</v>
      </c>
      <c r="D3316">
        <v>4</v>
      </c>
      <c r="E3316" t="s">
        <v>13</v>
      </c>
      <c r="F3316" t="s">
        <v>13</v>
      </c>
      <c r="G3316" t="s">
        <v>11431</v>
      </c>
      <c r="H3316" s="3" t="s">
        <v>11432</v>
      </c>
      <c r="I3316" t="s">
        <v>547</v>
      </c>
      <c r="J3316" t="s">
        <v>11433</v>
      </c>
    </row>
    <row r="3317" spans="1:10" ht="16" x14ac:dyDescent="0.2">
      <c r="A3317" t="s">
        <v>11429</v>
      </c>
      <c r="B3317" t="s">
        <v>4766</v>
      </c>
      <c r="C3317" t="s">
        <v>11448</v>
      </c>
      <c r="D3317">
        <v>3</v>
      </c>
      <c r="E3317" t="s">
        <v>13</v>
      </c>
      <c r="F3317" t="s">
        <v>13</v>
      </c>
      <c r="G3317" t="s">
        <v>11431</v>
      </c>
      <c r="H3317" s="3" t="s">
        <v>11432</v>
      </c>
      <c r="I3317" t="s">
        <v>547</v>
      </c>
      <c r="J3317" t="s">
        <v>11433</v>
      </c>
    </row>
    <row r="3318" spans="1:10" ht="16" x14ac:dyDescent="0.2">
      <c r="A3318" t="s">
        <v>11429</v>
      </c>
      <c r="B3318" t="s">
        <v>9315</v>
      </c>
      <c r="C3318" t="s">
        <v>11449</v>
      </c>
      <c r="D3318">
        <v>7</v>
      </c>
      <c r="E3318" t="s">
        <v>13</v>
      </c>
      <c r="F3318" t="s">
        <v>13</v>
      </c>
      <c r="G3318" t="s">
        <v>11431</v>
      </c>
      <c r="H3318" s="3" t="s">
        <v>11432</v>
      </c>
      <c r="I3318" t="s">
        <v>547</v>
      </c>
      <c r="J3318" t="s">
        <v>11433</v>
      </c>
    </row>
    <row r="3319" spans="1:10" ht="16" x14ac:dyDescent="0.2">
      <c r="A3319" t="s">
        <v>11429</v>
      </c>
      <c r="B3319" t="s">
        <v>4784</v>
      </c>
      <c r="C3319" t="s">
        <v>9280</v>
      </c>
      <c r="D3319">
        <v>5</v>
      </c>
      <c r="E3319" t="s">
        <v>13</v>
      </c>
      <c r="F3319" t="s">
        <v>13</v>
      </c>
      <c r="G3319" t="s">
        <v>11431</v>
      </c>
      <c r="H3319" s="3" t="s">
        <v>11432</v>
      </c>
      <c r="I3319" t="s">
        <v>547</v>
      </c>
      <c r="J3319" t="s">
        <v>11433</v>
      </c>
    </row>
    <row r="3320" spans="1:10" ht="16" x14ac:dyDescent="0.2">
      <c r="A3320" t="s">
        <v>11441</v>
      </c>
      <c r="B3320" t="s">
        <v>11450</v>
      </c>
      <c r="C3320" t="s">
        <v>11451</v>
      </c>
      <c r="D3320">
        <v>1</v>
      </c>
      <c r="E3320" t="s">
        <v>13</v>
      </c>
      <c r="F3320" t="s">
        <v>13</v>
      </c>
      <c r="G3320" t="s">
        <v>11431</v>
      </c>
      <c r="H3320" s="3" t="s">
        <v>11444</v>
      </c>
      <c r="I3320" t="s">
        <v>547</v>
      </c>
      <c r="J3320" t="s">
        <v>11445</v>
      </c>
    </row>
    <row r="3321" spans="1:10" ht="16" x14ac:dyDescent="0.2">
      <c r="A3321" t="s">
        <v>11429</v>
      </c>
      <c r="B3321" t="s">
        <v>2536</v>
      </c>
      <c r="C3321" t="s">
        <v>11452</v>
      </c>
      <c r="D3321">
        <v>15</v>
      </c>
      <c r="E3321" t="s">
        <v>13</v>
      </c>
      <c r="F3321" t="s">
        <v>13</v>
      </c>
      <c r="G3321" t="s">
        <v>11431</v>
      </c>
      <c r="H3321" s="3" t="s">
        <v>11432</v>
      </c>
      <c r="I3321" t="s">
        <v>547</v>
      </c>
      <c r="J3321" t="s">
        <v>11433</v>
      </c>
    </row>
    <row r="3322" spans="1:10" ht="16" x14ac:dyDescent="0.2">
      <c r="A3322" t="s">
        <v>11429</v>
      </c>
      <c r="B3322" t="s">
        <v>11453</v>
      </c>
      <c r="C3322" t="s">
        <v>11454</v>
      </c>
      <c r="D3322">
        <v>14</v>
      </c>
      <c r="E3322" t="s">
        <v>13</v>
      </c>
      <c r="F3322" t="s">
        <v>13</v>
      </c>
      <c r="G3322" t="s">
        <v>11431</v>
      </c>
      <c r="H3322" s="3" t="s">
        <v>11432</v>
      </c>
      <c r="I3322" t="s">
        <v>547</v>
      </c>
      <c r="J3322" t="s">
        <v>11433</v>
      </c>
    </row>
    <row r="3323" spans="1:10" ht="16" x14ac:dyDescent="0.2">
      <c r="A3323" t="s">
        <v>11429</v>
      </c>
      <c r="B3323" t="s">
        <v>8783</v>
      </c>
      <c r="C3323" t="s">
        <v>11455</v>
      </c>
      <c r="D3323">
        <v>13</v>
      </c>
      <c r="E3323" t="s">
        <v>13</v>
      </c>
      <c r="F3323" t="s">
        <v>13</v>
      </c>
      <c r="G3323" t="s">
        <v>11431</v>
      </c>
      <c r="H3323" s="3" t="s">
        <v>11432</v>
      </c>
      <c r="I3323" t="s">
        <v>547</v>
      </c>
      <c r="J3323" t="s">
        <v>11433</v>
      </c>
    </row>
    <row r="3324" spans="1:10" ht="16" x14ac:dyDescent="0.2">
      <c r="A3324" t="s">
        <v>11429</v>
      </c>
      <c r="B3324" t="s">
        <v>2655</v>
      </c>
      <c r="C3324" t="s">
        <v>11456</v>
      </c>
      <c r="D3324">
        <v>11</v>
      </c>
      <c r="E3324" t="s">
        <v>13</v>
      </c>
      <c r="F3324" t="s">
        <v>13</v>
      </c>
      <c r="G3324" t="s">
        <v>11431</v>
      </c>
      <c r="H3324" s="3" t="s">
        <v>11432</v>
      </c>
      <c r="I3324" t="s">
        <v>547</v>
      </c>
      <c r="J3324" t="s">
        <v>11433</v>
      </c>
    </row>
    <row r="3325" spans="1:10" ht="16" x14ac:dyDescent="0.2">
      <c r="A3325" t="s">
        <v>11429</v>
      </c>
      <c r="B3325" t="s">
        <v>11457</v>
      </c>
      <c r="C3325" t="s">
        <v>11458</v>
      </c>
      <c r="D3325">
        <v>16</v>
      </c>
      <c r="E3325" t="s">
        <v>13</v>
      </c>
      <c r="F3325" t="s">
        <v>13</v>
      </c>
      <c r="G3325" t="s">
        <v>11431</v>
      </c>
      <c r="H3325" s="3" t="s">
        <v>11432</v>
      </c>
      <c r="I3325" t="s">
        <v>547</v>
      </c>
      <c r="J3325" t="s">
        <v>11433</v>
      </c>
    </row>
    <row r="3326" spans="1:10" ht="16" x14ac:dyDescent="0.2">
      <c r="A3326" t="s">
        <v>11429</v>
      </c>
      <c r="B3326" t="s">
        <v>11459</v>
      </c>
      <c r="C3326" t="s">
        <v>11460</v>
      </c>
      <c r="D3326">
        <v>10</v>
      </c>
      <c r="E3326" t="s">
        <v>13</v>
      </c>
      <c r="F3326" t="s">
        <v>13</v>
      </c>
      <c r="G3326" t="s">
        <v>11431</v>
      </c>
      <c r="H3326" s="3" t="s">
        <v>11432</v>
      </c>
      <c r="I3326" t="s">
        <v>547</v>
      </c>
      <c r="J3326" t="s">
        <v>11433</v>
      </c>
    </row>
    <row r="3327" spans="1:10" ht="16" x14ac:dyDescent="0.2">
      <c r="A3327" t="s">
        <v>4578</v>
      </c>
      <c r="B3327" t="s">
        <v>8783</v>
      </c>
      <c r="C3327" t="s">
        <v>11461</v>
      </c>
      <c r="D3327">
        <v>4</v>
      </c>
      <c r="E3327" t="s">
        <v>13</v>
      </c>
      <c r="F3327" t="s">
        <v>13</v>
      </c>
      <c r="G3327" t="s">
        <v>11462</v>
      </c>
      <c r="H3327" s="3" t="s">
        <v>11463</v>
      </c>
      <c r="I3327" t="s">
        <v>547</v>
      </c>
      <c r="J3327" t="s">
        <v>4581</v>
      </c>
    </row>
    <row r="3328" spans="1:10" ht="16" x14ac:dyDescent="0.2">
      <c r="A3328" t="s">
        <v>11464</v>
      </c>
      <c r="B3328" t="s">
        <v>4636</v>
      </c>
      <c r="C3328" t="s">
        <v>11465</v>
      </c>
      <c r="D3328">
        <v>2</v>
      </c>
      <c r="E3328" t="s">
        <v>13</v>
      </c>
      <c r="F3328" t="s">
        <v>13</v>
      </c>
      <c r="G3328" t="s">
        <v>11466</v>
      </c>
      <c r="H3328" s="3" t="s">
        <v>11467</v>
      </c>
      <c r="I3328" t="s">
        <v>547</v>
      </c>
      <c r="J3328" t="s">
        <v>11468</v>
      </c>
    </row>
    <row r="3329" spans="1:10" ht="16" x14ac:dyDescent="0.2">
      <c r="A3329" t="s">
        <v>11469</v>
      </c>
      <c r="B3329" t="s">
        <v>11470</v>
      </c>
      <c r="C3329" t="s">
        <v>11471</v>
      </c>
      <c r="D3329">
        <v>1</v>
      </c>
      <c r="E3329" t="s">
        <v>13</v>
      </c>
      <c r="F3329" t="s">
        <v>13</v>
      </c>
      <c r="G3329" t="s">
        <v>11466</v>
      </c>
      <c r="H3329" s="3" t="s">
        <v>11472</v>
      </c>
      <c r="I3329" t="s">
        <v>547</v>
      </c>
      <c r="J3329" t="s">
        <v>11473</v>
      </c>
    </row>
    <row r="3330" spans="1:10" ht="16" x14ac:dyDescent="0.2">
      <c r="A3330" t="s">
        <v>11474</v>
      </c>
      <c r="B3330" t="s">
        <v>4583</v>
      </c>
      <c r="C3330" t="s">
        <v>11475</v>
      </c>
      <c r="D3330">
        <v>2</v>
      </c>
      <c r="E3330" t="s">
        <v>13</v>
      </c>
      <c r="F3330" t="s">
        <v>13</v>
      </c>
      <c r="G3330" t="s">
        <v>11466</v>
      </c>
      <c r="H3330" s="3" t="s">
        <v>11476</v>
      </c>
      <c r="I3330" t="s">
        <v>547</v>
      </c>
      <c r="J3330" t="s">
        <v>11477</v>
      </c>
    </row>
    <row r="3331" spans="1:10" ht="16" x14ac:dyDescent="0.2">
      <c r="A3331" t="s">
        <v>11464</v>
      </c>
      <c r="B3331" t="s">
        <v>4672</v>
      </c>
      <c r="C3331" t="s">
        <v>11478</v>
      </c>
      <c r="D3331">
        <v>3</v>
      </c>
      <c r="E3331" t="s">
        <v>13</v>
      </c>
      <c r="F3331" t="s">
        <v>13</v>
      </c>
      <c r="G3331" t="s">
        <v>11466</v>
      </c>
      <c r="H3331" s="3" t="s">
        <v>11467</v>
      </c>
      <c r="I3331" t="s">
        <v>547</v>
      </c>
      <c r="J3331" t="s">
        <v>11468</v>
      </c>
    </row>
    <row r="3332" spans="1:10" ht="16" x14ac:dyDescent="0.2">
      <c r="A3332" t="s">
        <v>11464</v>
      </c>
      <c r="B3332" t="s">
        <v>11479</v>
      </c>
      <c r="C3332" t="s">
        <v>11480</v>
      </c>
      <c r="D3332">
        <v>1</v>
      </c>
      <c r="E3332" t="s">
        <v>13</v>
      </c>
      <c r="F3332" t="s">
        <v>13</v>
      </c>
      <c r="G3332" t="s">
        <v>11466</v>
      </c>
      <c r="H3332" s="3" t="s">
        <v>11467</v>
      </c>
      <c r="I3332" t="s">
        <v>547</v>
      </c>
      <c r="J3332" t="s">
        <v>11468</v>
      </c>
    </row>
    <row r="3333" spans="1:10" ht="16" x14ac:dyDescent="0.2">
      <c r="A3333" t="s">
        <v>11469</v>
      </c>
      <c r="B3333" t="s">
        <v>399</v>
      </c>
      <c r="C3333" t="s">
        <v>11481</v>
      </c>
      <c r="D3333">
        <v>2</v>
      </c>
      <c r="E3333" t="s">
        <v>13</v>
      </c>
      <c r="F3333" t="s">
        <v>13</v>
      </c>
      <c r="G3333" t="s">
        <v>11466</v>
      </c>
      <c r="H3333" s="3" t="s">
        <v>11472</v>
      </c>
      <c r="I3333" t="s">
        <v>547</v>
      </c>
      <c r="J3333" t="s">
        <v>11473</v>
      </c>
    </row>
    <row r="3334" spans="1:10" ht="32" x14ac:dyDescent="0.2">
      <c r="A3334" t="s">
        <v>4578</v>
      </c>
      <c r="B3334" t="s">
        <v>10699</v>
      </c>
      <c r="C3334" t="s">
        <v>11482</v>
      </c>
      <c r="D3334">
        <v>1</v>
      </c>
      <c r="E3334" t="s">
        <v>13</v>
      </c>
      <c r="F3334" t="s">
        <v>13</v>
      </c>
      <c r="G3334" t="s">
        <v>11483</v>
      </c>
      <c r="H3334" s="3" t="s">
        <v>11484</v>
      </c>
      <c r="I3334" t="s">
        <v>547</v>
      </c>
      <c r="J3334" t="s">
        <v>4581</v>
      </c>
    </row>
    <row r="3335" spans="1:10" ht="16" x14ac:dyDescent="0.2">
      <c r="A3335" t="s">
        <v>11485</v>
      </c>
      <c r="B3335" t="s">
        <v>11486</v>
      </c>
      <c r="C3335" t="s">
        <v>11487</v>
      </c>
      <c r="D3335">
        <v>1</v>
      </c>
      <c r="E3335" t="s">
        <v>13</v>
      </c>
      <c r="F3335" t="s">
        <v>13</v>
      </c>
      <c r="G3335" t="s">
        <v>11488</v>
      </c>
      <c r="H3335" s="3" t="s">
        <v>11489</v>
      </c>
      <c r="I3335" t="s">
        <v>547</v>
      </c>
      <c r="J3335" t="s">
        <v>11490</v>
      </c>
    </row>
    <row r="3336" spans="1:10" ht="16" x14ac:dyDescent="0.2">
      <c r="A3336" t="s">
        <v>11491</v>
      </c>
      <c r="B3336" t="s">
        <v>11492</v>
      </c>
      <c r="C3336" t="s">
        <v>11493</v>
      </c>
      <c r="D3336">
        <v>1</v>
      </c>
      <c r="E3336" t="s">
        <v>13</v>
      </c>
      <c r="F3336" t="s">
        <v>13</v>
      </c>
      <c r="G3336" t="s">
        <v>11494</v>
      </c>
      <c r="H3336" s="3" t="s">
        <v>11495</v>
      </c>
      <c r="I3336" t="s">
        <v>1282</v>
      </c>
      <c r="J3336" t="s">
        <v>11496</v>
      </c>
    </row>
    <row r="3337" spans="1:10" ht="16" x14ac:dyDescent="0.2">
      <c r="A3337" t="s">
        <v>11497</v>
      </c>
      <c r="B3337" t="s">
        <v>11498</v>
      </c>
      <c r="C3337" t="s">
        <v>11499</v>
      </c>
      <c r="D3337">
        <v>1</v>
      </c>
      <c r="E3337" t="s">
        <v>730</v>
      </c>
      <c r="F3337" t="s">
        <v>13</v>
      </c>
      <c r="G3337" t="s">
        <v>11500</v>
      </c>
      <c r="H3337" s="3" t="s">
        <v>11501</v>
      </c>
      <c r="I3337" t="s">
        <v>1033</v>
      </c>
      <c r="J3337" t="s">
        <v>11502</v>
      </c>
    </row>
    <row r="3338" spans="1:10" ht="16" x14ac:dyDescent="0.2">
      <c r="A3338" t="s">
        <v>11503</v>
      </c>
      <c r="B3338" t="s">
        <v>11504</v>
      </c>
      <c r="C3338" t="s">
        <v>11505</v>
      </c>
      <c r="D3338">
        <v>3</v>
      </c>
      <c r="E3338" t="s">
        <v>13</v>
      </c>
      <c r="F3338" t="s">
        <v>13</v>
      </c>
      <c r="G3338" t="s">
        <v>11506</v>
      </c>
      <c r="H3338" s="3" t="s">
        <v>11507</v>
      </c>
      <c r="I3338" t="s">
        <v>467</v>
      </c>
      <c r="J3338" t="s">
        <v>11508</v>
      </c>
    </row>
    <row r="3339" spans="1:10" ht="32" x14ac:dyDescent="0.2">
      <c r="A3339" t="s">
        <v>11509</v>
      </c>
      <c r="B3339" t="s">
        <v>11510</v>
      </c>
      <c r="C3339" t="s">
        <v>11511</v>
      </c>
      <c r="D3339">
        <v>1</v>
      </c>
      <c r="E3339" t="s">
        <v>13</v>
      </c>
      <c r="F3339" t="s">
        <v>13</v>
      </c>
      <c r="G3339" t="s">
        <v>11512</v>
      </c>
      <c r="H3339" s="3" t="s">
        <v>11513</v>
      </c>
      <c r="I3339" t="s">
        <v>11514</v>
      </c>
      <c r="J3339" t="s">
        <v>11515</v>
      </c>
    </row>
    <row r="3340" spans="1:10" ht="16" x14ac:dyDescent="0.2">
      <c r="A3340" t="s">
        <v>10214</v>
      </c>
      <c r="B3340" t="s">
        <v>11516</v>
      </c>
      <c r="C3340" t="s">
        <v>11517</v>
      </c>
      <c r="D3340">
        <v>1</v>
      </c>
      <c r="E3340" t="s">
        <v>13</v>
      </c>
      <c r="F3340" t="s">
        <v>13</v>
      </c>
      <c r="G3340" t="s">
        <v>11518</v>
      </c>
      <c r="H3340" s="3" t="s">
        <v>11519</v>
      </c>
      <c r="I3340" t="s">
        <v>2813</v>
      </c>
      <c r="J3340" t="s">
        <v>10219</v>
      </c>
    </row>
    <row r="3341" spans="1:10" ht="16" x14ac:dyDescent="0.2">
      <c r="A3341" t="s">
        <v>11520</v>
      </c>
      <c r="B3341" t="s">
        <v>11521</v>
      </c>
      <c r="C3341" t="s">
        <v>11522</v>
      </c>
      <c r="D3341">
        <v>1</v>
      </c>
      <c r="E3341" t="s">
        <v>13</v>
      </c>
      <c r="F3341" t="s">
        <v>13</v>
      </c>
      <c r="G3341" t="s">
        <v>11523</v>
      </c>
      <c r="H3341" s="3" t="s">
        <v>11524</v>
      </c>
      <c r="I3341" t="s">
        <v>106</v>
      </c>
      <c r="J3341" t="s">
        <v>11525</v>
      </c>
    </row>
    <row r="3342" spans="1:10" ht="16" x14ac:dyDescent="0.2">
      <c r="A3342" t="s">
        <v>11520</v>
      </c>
      <c r="B3342" t="s">
        <v>11526</v>
      </c>
      <c r="C3342" t="s">
        <v>11527</v>
      </c>
      <c r="D3342">
        <v>2</v>
      </c>
      <c r="E3342" t="s">
        <v>13</v>
      </c>
      <c r="F3342" t="s">
        <v>13</v>
      </c>
      <c r="G3342" t="s">
        <v>11523</v>
      </c>
      <c r="H3342" s="3" t="s">
        <v>11524</v>
      </c>
      <c r="I3342" t="s">
        <v>106</v>
      </c>
      <c r="J3342" t="s">
        <v>11525</v>
      </c>
    </row>
    <row r="3343" spans="1:10" ht="16" x14ac:dyDescent="0.2">
      <c r="A3343" t="s">
        <v>4896</v>
      </c>
      <c r="B3343" t="s">
        <v>11528</v>
      </c>
      <c r="C3343" t="s">
        <v>11529</v>
      </c>
      <c r="D3343">
        <v>1</v>
      </c>
      <c r="E3343" t="s">
        <v>13</v>
      </c>
      <c r="F3343" t="s">
        <v>13</v>
      </c>
      <c r="G3343" t="s">
        <v>11530</v>
      </c>
      <c r="H3343" s="3" t="s">
        <v>11531</v>
      </c>
      <c r="I3343" t="s">
        <v>315</v>
      </c>
      <c r="J3343" t="s">
        <v>4897</v>
      </c>
    </row>
    <row r="3344" spans="1:10" ht="16" x14ac:dyDescent="0.2">
      <c r="A3344" t="s">
        <v>11532</v>
      </c>
      <c r="B3344" t="s">
        <v>11533</v>
      </c>
      <c r="C3344" t="s">
        <v>11534</v>
      </c>
      <c r="D3344">
        <v>1</v>
      </c>
      <c r="E3344">
        <f>237</f>
        <v>237</v>
      </c>
      <c r="F3344" t="s">
        <v>13</v>
      </c>
      <c r="G3344" t="s">
        <v>11535</v>
      </c>
      <c r="H3344" s="3" t="s">
        <v>11536</v>
      </c>
      <c r="I3344" t="s">
        <v>62</v>
      </c>
      <c r="J3344" t="s">
        <v>11537</v>
      </c>
    </row>
    <row r="3345" spans="1:10" ht="16" x14ac:dyDescent="0.2">
      <c r="A3345" t="s">
        <v>11538</v>
      </c>
      <c r="B3345" t="s">
        <v>11533</v>
      </c>
      <c r="C3345" t="s">
        <v>11534</v>
      </c>
      <c r="D3345">
        <v>1</v>
      </c>
      <c r="E3345">
        <f>237</f>
        <v>237</v>
      </c>
      <c r="F3345" t="s">
        <v>13</v>
      </c>
      <c r="G3345" t="s">
        <v>11535</v>
      </c>
      <c r="H3345" s="3" t="s">
        <v>11539</v>
      </c>
      <c r="I3345" t="s">
        <v>62</v>
      </c>
      <c r="J3345" t="s">
        <v>11540</v>
      </c>
    </row>
    <row r="3346" spans="1:10" ht="16" x14ac:dyDescent="0.2">
      <c r="A3346" t="s">
        <v>11541</v>
      </c>
      <c r="B3346" t="s">
        <v>11533</v>
      </c>
      <c r="C3346" t="s">
        <v>11534</v>
      </c>
      <c r="D3346">
        <v>1</v>
      </c>
      <c r="E3346">
        <f>237</f>
        <v>237</v>
      </c>
      <c r="F3346" t="s">
        <v>13</v>
      </c>
      <c r="G3346" t="s">
        <v>11535</v>
      </c>
      <c r="H3346" s="3" t="s">
        <v>11539</v>
      </c>
      <c r="I3346" t="s">
        <v>62</v>
      </c>
      <c r="J3346" t="s">
        <v>11542</v>
      </c>
    </row>
    <row r="3347" spans="1:10" ht="16" x14ac:dyDescent="0.2">
      <c r="A3347" t="s">
        <v>11543</v>
      </c>
      <c r="B3347" t="s">
        <v>11544</v>
      </c>
      <c r="C3347" t="s">
        <v>11545</v>
      </c>
      <c r="D3347">
        <v>2</v>
      </c>
      <c r="E3347">
        <f>237</f>
        <v>237</v>
      </c>
      <c r="F3347" t="s">
        <v>13</v>
      </c>
      <c r="G3347" t="s">
        <v>11535</v>
      </c>
      <c r="H3347" s="3" t="s">
        <v>11539</v>
      </c>
      <c r="I3347" t="s">
        <v>62</v>
      </c>
      <c r="J3347" t="s">
        <v>11546</v>
      </c>
    </row>
    <row r="3348" spans="1:10" ht="16" x14ac:dyDescent="0.2">
      <c r="A3348" t="s">
        <v>11547</v>
      </c>
      <c r="B3348" t="s">
        <v>11548</v>
      </c>
      <c r="C3348" t="s">
        <v>11549</v>
      </c>
      <c r="D3348">
        <v>4</v>
      </c>
      <c r="E3348">
        <f>237</f>
        <v>237</v>
      </c>
      <c r="F3348" t="s">
        <v>13</v>
      </c>
      <c r="G3348" t="s">
        <v>11535</v>
      </c>
      <c r="H3348" s="3" t="s">
        <v>11539</v>
      </c>
      <c r="I3348" t="s">
        <v>62</v>
      </c>
      <c r="J3348" t="s">
        <v>11550</v>
      </c>
    </row>
    <row r="3349" spans="1:10" ht="16" x14ac:dyDescent="0.2">
      <c r="A3349" t="s">
        <v>4550</v>
      </c>
      <c r="B3349" t="s">
        <v>11551</v>
      </c>
      <c r="C3349" t="s">
        <v>11552</v>
      </c>
      <c r="D3349">
        <v>12</v>
      </c>
      <c r="E3349" t="s">
        <v>13</v>
      </c>
      <c r="F3349" t="s">
        <v>13</v>
      </c>
      <c r="G3349" t="s">
        <v>11553</v>
      </c>
      <c r="H3349" s="3" t="s">
        <v>11554</v>
      </c>
      <c r="I3349" t="s">
        <v>62</v>
      </c>
      <c r="J3349" t="s">
        <v>4555</v>
      </c>
    </row>
    <row r="3350" spans="1:10" ht="16" x14ac:dyDescent="0.2">
      <c r="A3350" t="s">
        <v>11555</v>
      </c>
      <c r="B3350" t="s">
        <v>11556</v>
      </c>
      <c r="C3350" t="s">
        <v>11557</v>
      </c>
      <c r="D3350">
        <v>3</v>
      </c>
      <c r="E3350" t="s">
        <v>13</v>
      </c>
      <c r="F3350" t="s">
        <v>13</v>
      </c>
      <c r="G3350" t="s">
        <v>11558</v>
      </c>
      <c r="H3350" s="3" t="s">
        <v>11559</v>
      </c>
      <c r="I3350" t="s">
        <v>62</v>
      </c>
      <c r="J3350" t="s">
        <v>11560</v>
      </c>
    </row>
    <row r="3351" spans="1:10" ht="16" x14ac:dyDescent="0.2">
      <c r="A3351" t="s">
        <v>11555</v>
      </c>
      <c r="B3351" t="s">
        <v>11561</v>
      </c>
      <c r="C3351" t="s">
        <v>11562</v>
      </c>
      <c r="D3351">
        <v>1</v>
      </c>
      <c r="E3351" t="s">
        <v>13</v>
      </c>
      <c r="F3351" t="s">
        <v>13</v>
      </c>
      <c r="G3351" t="s">
        <v>11558</v>
      </c>
      <c r="H3351" s="3" t="s">
        <v>11559</v>
      </c>
      <c r="I3351" t="s">
        <v>62</v>
      </c>
      <c r="J3351" t="s">
        <v>11560</v>
      </c>
    </row>
    <row r="3352" spans="1:10" ht="16" x14ac:dyDescent="0.2">
      <c r="A3352" t="s">
        <v>11555</v>
      </c>
      <c r="B3352" t="s">
        <v>11563</v>
      </c>
      <c r="C3352" t="s">
        <v>11564</v>
      </c>
      <c r="D3352">
        <v>2</v>
      </c>
      <c r="E3352" t="s">
        <v>13</v>
      </c>
      <c r="F3352" t="s">
        <v>13</v>
      </c>
      <c r="G3352" t="s">
        <v>11558</v>
      </c>
      <c r="H3352" s="3" t="s">
        <v>11559</v>
      </c>
      <c r="I3352" t="s">
        <v>62</v>
      </c>
      <c r="J3352" t="s">
        <v>11560</v>
      </c>
    </row>
    <row r="3353" spans="1:10" ht="16" x14ac:dyDescent="0.2">
      <c r="A3353" t="s">
        <v>11565</v>
      </c>
      <c r="B3353" t="s">
        <v>11566</v>
      </c>
      <c r="C3353" t="s">
        <v>11567</v>
      </c>
      <c r="D3353">
        <v>4</v>
      </c>
      <c r="E3353" t="s">
        <v>13</v>
      </c>
      <c r="F3353" t="s">
        <v>13</v>
      </c>
      <c r="G3353" t="s">
        <v>11568</v>
      </c>
      <c r="H3353" s="3" t="s">
        <v>11569</v>
      </c>
      <c r="I3353" t="s">
        <v>547</v>
      </c>
      <c r="J3353" t="s">
        <v>11570</v>
      </c>
    </row>
    <row r="3354" spans="1:10" ht="16" x14ac:dyDescent="0.2">
      <c r="A3354" t="s">
        <v>11565</v>
      </c>
      <c r="B3354" t="s">
        <v>11571</v>
      </c>
      <c r="C3354" t="s">
        <v>11572</v>
      </c>
      <c r="D3354">
        <v>3</v>
      </c>
      <c r="E3354" t="s">
        <v>13</v>
      </c>
      <c r="F3354" t="s">
        <v>13</v>
      </c>
      <c r="G3354" t="s">
        <v>11568</v>
      </c>
      <c r="H3354" s="3" t="s">
        <v>11569</v>
      </c>
      <c r="I3354" t="s">
        <v>547</v>
      </c>
      <c r="J3354" t="s">
        <v>11570</v>
      </c>
    </row>
    <row r="3355" spans="1:10" ht="16" x14ac:dyDescent="0.2">
      <c r="A3355" t="s">
        <v>11565</v>
      </c>
      <c r="B3355" t="s">
        <v>11573</v>
      </c>
      <c r="C3355" t="s">
        <v>11574</v>
      </c>
      <c r="D3355">
        <v>6</v>
      </c>
      <c r="E3355" t="s">
        <v>13</v>
      </c>
      <c r="F3355" t="s">
        <v>13</v>
      </c>
      <c r="G3355" t="s">
        <v>11568</v>
      </c>
      <c r="H3355" s="3" t="s">
        <v>11569</v>
      </c>
      <c r="I3355" t="s">
        <v>547</v>
      </c>
      <c r="J3355" t="s">
        <v>11570</v>
      </c>
    </row>
    <row r="3356" spans="1:10" ht="16" x14ac:dyDescent="0.2">
      <c r="A3356" t="s">
        <v>11565</v>
      </c>
      <c r="B3356" t="s">
        <v>3394</v>
      </c>
      <c r="C3356" t="s">
        <v>11575</v>
      </c>
      <c r="D3356">
        <v>2</v>
      </c>
      <c r="E3356" t="s">
        <v>13</v>
      </c>
      <c r="F3356" t="s">
        <v>13</v>
      </c>
      <c r="G3356" t="s">
        <v>11568</v>
      </c>
      <c r="H3356" s="3" t="s">
        <v>11569</v>
      </c>
      <c r="I3356" t="s">
        <v>547</v>
      </c>
      <c r="J3356" t="s">
        <v>11570</v>
      </c>
    </row>
    <row r="3357" spans="1:10" ht="16" x14ac:dyDescent="0.2">
      <c r="A3357" t="s">
        <v>11565</v>
      </c>
      <c r="B3357" t="s">
        <v>4652</v>
      </c>
      <c r="C3357" t="s">
        <v>11576</v>
      </c>
      <c r="D3357">
        <v>5</v>
      </c>
      <c r="E3357" t="s">
        <v>13</v>
      </c>
      <c r="F3357" t="s">
        <v>13</v>
      </c>
      <c r="G3357" t="s">
        <v>11568</v>
      </c>
      <c r="H3357" s="3" t="s">
        <v>11569</v>
      </c>
      <c r="I3357" t="s">
        <v>547</v>
      </c>
      <c r="J3357" t="s">
        <v>11570</v>
      </c>
    </row>
    <row r="3358" spans="1:10" ht="16" x14ac:dyDescent="0.2">
      <c r="A3358" t="s">
        <v>11565</v>
      </c>
      <c r="B3358" t="s">
        <v>4638</v>
      </c>
      <c r="C3358" t="s">
        <v>11577</v>
      </c>
      <c r="D3358">
        <v>1</v>
      </c>
      <c r="E3358" t="s">
        <v>13</v>
      </c>
      <c r="F3358" t="s">
        <v>13</v>
      </c>
      <c r="G3358" t="s">
        <v>11568</v>
      </c>
      <c r="H3358" s="3" t="s">
        <v>11569</v>
      </c>
      <c r="I3358" t="s">
        <v>547</v>
      </c>
      <c r="J3358" t="s">
        <v>11570</v>
      </c>
    </row>
    <row r="3359" spans="1:10" ht="16" x14ac:dyDescent="0.2">
      <c r="A3359" t="s">
        <v>11578</v>
      </c>
      <c r="B3359" t="s">
        <v>11579</v>
      </c>
      <c r="C3359" t="s">
        <v>11580</v>
      </c>
      <c r="D3359">
        <v>1</v>
      </c>
      <c r="E3359" t="s">
        <v>13</v>
      </c>
      <c r="F3359" t="s">
        <v>13</v>
      </c>
      <c r="G3359" t="s">
        <v>11581</v>
      </c>
      <c r="H3359" s="3" t="s">
        <v>11582</v>
      </c>
      <c r="I3359" t="s">
        <v>69</v>
      </c>
      <c r="J3359" t="s">
        <v>11583</v>
      </c>
    </row>
    <row r="3360" spans="1:10" ht="16" x14ac:dyDescent="0.2">
      <c r="A3360" t="s">
        <v>11584</v>
      </c>
      <c r="B3360" t="s">
        <v>11585</v>
      </c>
      <c r="C3360" t="s">
        <v>11586</v>
      </c>
      <c r="D3360">
        <v>6</v>
      </c>
      <c r="E3360" t="s">
        <v>13</v>
      </c>
      <c r="F3360" t="s">
        <v>13</v>
      </c>
      <c r="G3360" t="s">
        <v>11581</v>
      </c>
      <c r="H3360" s="3" t="s">
        <v>11587</v>
      </c>
      <c r="I3360" t="s">
        <v>69</v>
      </c>
      <c r="J3360" t="s">
        <v>11588</v>
      </c>
    </row>
    <row r="3361" spans="1:10" ht="16" x14ac:dyDescent="0.2">
      <c r="A3361" t="s">
        <v>11589</v>
      </c>
      <c r="B3361" t="s">
        <v>11590</v>
      </c>
      <c r="C3361" t="s">
        <v>11591</v>
      </c>
      <c r="D3361">
        <v>1</v>
      </c>
      <c r="E3361" t="s">
        <v>13</v>
      </c>
      <c r="F3361" t="s">
        <v>13</v>
      </c>
      <c r="G3361" t="s">
        <v>11592</v>
      </c>
      <c r="H3361" s="3" t="s">
        <v>11593</v>
      </c>
      <c r="I3361" t="s">
        <v>4376</v>
      </c>
      <c r="J3361" t="s">
        <v>11594</v>
      </c>
    </row>
    <row r="3362" spans="1:10" ht="16" x14ac:dyDescent="0.2">
      <c r="A3362" t="s">
        <v>11589</v>
      </c>
      <c r="B3362" t="s">
        <v>11595</v>
      </c>
      <c r="C3362" t="s">
        <v>11596</v>
      </c>
      <c r="D3362">
        <v>2</v>
      </c>
      <c r="E3362" t="s">
        <v>13</v>
      </c>
      <c r="F3362" t="s">
        <v>13</v>
      </c>
      <c r="G3362" t="s">
        <v>11592</v>
      </c>
      <c r="H3362" s="3" t="s">
        <v>11597</v>
      </c>
      <c r="I3362" t="s">
        <v>4376</v>
      </c>
      <c r="J3362" t="s">
        <v>11594</v>
      </c>
    </row>
    <row r="3363" spans="1:10" ht="16" x14ac:dyDescent="0.2">
      <c r="A3363" t="s">
        <v>11598</v>
      </c>
      <c r="B3363" t="s">
        <v>11599</v>
      </c>
      <c r="C3363" t="s">
        <v>11600</v>
      </c>
      <c r="D3363">
        <v>2</v>
      </c>
      <c r="E3363" t="s">
        <v>13</v>
      </c>
      <c r="F3363" t="s">
        <v>13</v>
      </c>
      <c r="G3363" t="s">
        <v>11601</v>
      </c>
      <c r="H3363" s="3" t="s">
        <v>11602</v>
      </c>
      <c r="I3363" t="s">
        <v>817</v>
      </c>
      <c r="J3363" t="s">
        <v>11603</v>
      </c>
    </row>
    <row r="3364" spans="1:10" ht="16" x14ac:dyDescent="0.2">
      <c r="A3364" t="s">
        <v>2106</v>
      </c>
      <c r="B3364" t="s">
        <v>4098</v>
      </c>
      <c r="C3364" t="s">
        <v>11604</v>
      </c>
      <c r="D3364">
        <v>3</v>
      </c>
      <c r="E3364" t="s">
        <v>13</v>
      </c>
      <c r="F3364" t="s">
        <v>13</v>
      </c>
      <c r="G3364" t="s">
        <v>11605</v>
      </c>
      <c r="H3364" s="3" t="s">
        <v>11606</v>
      </c>
      <c r="I3364" t="s">
        <v>69</v>
      </c>
      <c r="J3364" t="s">
        <v>2109</v>
      </c>
    </row>
    <row r="3365" spans="1:10" ht="16" x14ac:dyDescent="0.2">
      <c r="A3365" t="s">
        <v>11607</v>
      </c>
      <c r="B3365" t="s">
        <v>11608</v>
      </c>
      <c r="C3365" t="s">
        <v>11609</v>
      </c>
      <c r="D3365">
        <v>1</v>
      </c>
      <c r="E3365" t="s">
        <v>13</v>
      </c>
      <c r="F3365" t="s">
        <v>13</v>
      </c>
      <c r="G3365" t="s">
        <v>11610</v>
      </c>
      <c r="H3365" s="3" t="s">
        <v>11611</v>
      </c>
      <c r="I3365" t="s">
        <v>69</v>
      </c>
      <c r="J3365" t="s">
        <v>11612</v>
      </c>
    </row>
    <row r="3366" spans="1:10" ht="16" x14ac:dyDescent="0.2">
      <c r="A3366" t="s">
        <v>11613</v>
      </c>
      <c r="B3366" t="s">
        <v>11608</v>
      </c>
      <c r="C3366" t="s">
        <v>11609</v>
      </c>
      <c r="D3366">
        <v>1</v>
      </c>
      <c r="E3366" t="s">
        <v>13</v>
      </c>
      <c r="F3366" t="s">
        <v>13</v>
      </c>
      <c r="G3366" t="s">
        <v>11610</v>
      </c>
      <c r="H3366" s="3" t="s">
        <v>11611</v>
      </c>
      <c r="I3366" t="s">
        <v>69</v>
      </c>
      <c r="J3366" t="s">
        <v>11614</v>
      </c>
    </row>
    <row r="3367" spans="1:10" ht="16" x14ac:dyDescent="0.2">
      <c r="A3367" t="s">
        <v>11615</v>
      </c>
      <c r="B3367" t="s">
        <v>11616</v>
      </c>
      <c r="C3367" t="s">
        <v>11617</v>
      </c>
      <c r="D3367">
        <v>2</v>
      </c>
      <c r="E3367" t="s">
        <v>13</v>
      </c>
      <c r="F3367" t="s">
        <v>13</v>
      </c>
      <c r="G3367" t="s">
        <v>11610</v>
      </c>
      <c r="H3367" s="3" t="s">
        <v>11618</v>
      </c>
      <c r="I3367" t="s">
        <v>69</v>
      </c>
      <c r="J3367" t="s">
        <v>11619</v>
      </c>
    </row>
    <row r="3368" spans="1:10" ht="16" x14ac:dyDescent="0.2">
      <c r="A3368" t="s">
        <v>11607</v>
      </c>
      <c r="B3368" t="s">
        <v>11620</v>
      </c>
      <c r="C3368" t="s">
        <v>11621</v>
      </c>
      <c r="D3368">
        <v>2</v>
      </c>
      <c r="E3368" t="s">
        <v>13</v>
      </c>
      <c r="F3368" t="s">
        <v>13</v>
      </c>
      <c r="G3368" t="s">
        <v>11610</v>
      </c>
      <c r="H3368" s="3" t="s">
        <v>11611</v>
      </c>
      <c r="I3368" t="s">
        <v>69</v>
      </c>
      <c r="J3368" t="s">
        <v>11612</v>
      </c>
    </row>
    <row r="3369" spans="1:10" ht="16" x14ac:dyDescent="0.2">
      <c r="A3369" t="s">
        <v>9633</v>
      </c>
      <c r="B3369" t="s">
        <v>11622</v>
      </c>
      <c r="C3369" t="s">
        <v>11623</v>
      </c>
      <c r="D3369">
        <v>3</v>
      </c>
      <c r="E3369" t="s">
        <v>13</v>
      </c>
      <c r="F3369" t="s">
        <v>13</v>
      </c>
      <c r="G3369" t="s">
        <v>11624</v>
      </c>
      <c r="H3369" s="3" t="s">
        <v>11625</v>
      </c>
      <c r="I3369" t="s">
        <v>69</v>
      </c>
      <c r="J3369" t="s">
        <v>9636</v>
      </c>
    </row>
    <row r="3370" spans="1:10" ht="16" x14ac:dyDescent="0.2">
      <c r="A3370" t="s">
        <v>11626</v>
      </c>
      <c r="B3370" t="s">
        <v>11627</v>
      </c>
      <c r="C3370" t="s">
        <v>11628</v>
      </c>
      <c r="D3370">
        <v>1</v>
      </c>
      <c r="E3370" t="s">
        <v>13</v>
      </c>
      <c r="F3370" t="s">
        <v>13</v>
      </c>
      <c r="G3370" t="s">
        <v>11624</v>
      </c>
      <c r="H3370" s="3" t="s">
        <v>11629</v>
      </c>
      <c r="I3370" t="s">
        <v>69</v>
      </c>
      <c r="J3370" t="s">
        <v>11630</v>
      </c>
    </row>
    <row r="3371" spans="1:10" ht="16" x14ac:dyDescent="0.2">
      <c r="A3371" t="s">
        <v>11631</v>
      </c>
      <c r="B3371" t="s">
        <v>11632</v>
      </c>
      <c r="C3371" t="s">
        <v>11633</v>
      </c>
      <c r="D3371">
        <v>2</v>
      </c>
      <c r="E3371" t="s">
        <v>13</v>
      </c>
      <c r="F3371" t="s">
        <v>13</v>
      </c>
      <c r="G3371" t="s">
        <v>11624</v>
      </c>
      <c r="H3371" s="3" t="s">
        <v>11634</v>
      </c>
      <c r="I3371" t="s">
        <v>69</v>
      </c>
      <c r="J3371" t="s">
        <v>11635</v>
      </c>
    </row>
    <row r="3372" spans="1:10" ht="16" x14ac:dyDescent="0.2">
      <c r="A3372" t="s">
        <v>11636</v>
      </c>
      <c r="B3372" t="s">
        <v>11637</v>
      </c>
      <c r="C3372" t="s">
        <v>11638</v>
      </c>
      <c r="D3372">
        <v>3</v>
      </c>
      <c r="E3372" t="s">
        <v>13</v>
      </c>
      <c r="F3372" t="s">
        <v>13</v>
      </c>
      <c r="G3372" t="s">
        <v>11624</v>
      </c>
      <c r="H3372" s="3" t="s">
        <v>11629</v>
      </c>
      <c r="I3372" t="s">
        <v>69</v>
      </c>
      <c r="J3372" t="s">
        <v>11639</v>
      </c>
    </row>
    <row r="3373" spans="1:10" ht="16" x14ac:dyDescent="0.2">
      <c r="A3373" t="s">
        <v>9633</v>
      </c>
      <c r="B3373" t="s">
        <v>11640</v>
      </c>
      <c r="C3373" t="s">
        <v>11641</v>
      </c>
      <c r="D3373">
        <v>4</v>
      </c>
      <c r="E3373" t="s">
        <v>13</v>
      </c>
      <c r="F3373" t="s">
        <v>13</v>
      </c>
      <c r="G3373" t="s">
        <v>11624</v>
      </c>
      <c r="H3373" s="3" t="s">
        <v>11625</v>
      </c>
      <c r="I3373" t="s">
        <v>69</v>
      </c>
      <c r="J3373" t="s">
        <v>9636</v>
      </c>
    </row>
    <row r="3374" spans="1:10" ht="16" x14ac:dyDescent="0.2">
      <c r="A3374" t="s">
        <v>11642</v>
      </c>
      <c r="B3374" t="s">
        <v>11627</v>
      </c>
      <c r="C3374" t="s">
        <v>11628</v>
      </c>
      <c r="D3374">
        <v>1</v>
      </c>
      <c r="E3374" t="s">
        <v>13</v>
      </c>
      <c r="F3374" t="s">
        <v>13</v>
      </c>
      <c r="G3374" t="s">
        <v>11624</v>
      </c>
      <c r="H3374" s="3" t="s">
        <v>11643</v>
      </c>
      <c r="I3374" t="s">
        <v>69</v>
      </c>
      <c r="J3374" t="s">
        <v>11644</v>
      </c>
    </row>
    <row r="3375" spans="1:10" ht="16" x14ac:dyDescent="0.2">
      <c r="A3375" t="s">
        <v>11626</v>
      </c>
      <c r="B3375" t="s">
        <v>11645</v>
      </c>
      <c r="C3375" t="s">
        <v>11646</v>
      </c>
      <c r="D3375">
        <v>2</v>
      </c>
      <c r="E3375" t="s">
        <v>13</v>
      </c>
      <c r="F3375" t="s">
        <v>13</v>
      </c>
      <c r="G3375" t="s">
        <v>11624</v>
      </c>
      <c r="H3375" s="3" t="s">
        <v>11629</v>
      </c>
      <c r="I3375" t="s">
        <v>69</v>
      </c>
      <c r="J3375" t="s">
        <v>11630</v>
      </c>
    </row>
    <row r="3376" spans="1:10" ht="16" x14ac:dyDescent="0.2">
      <c r="A3376" t="s">
        <v>11626</v>
      </c>
      <c r="B3376" t="s">
        <v>11647</v>
      </c>
      <c r="C3376" t="s">
        <v>11648</v>
      </c>
      <c r="D3376">
        <v>3</v>
      </c>
      <c r="E3376" t="s">
        <v>13</v>
      </c>
      <c r="F3376" t="s">
        <v>13</v>
      </c>
      <c r="G3376" t="s">
        <v>11624</v>
      </c>
      <c r="H3376" s="3" t="s">
        <v>11629</v>
      </c>
      <c r="I3376" t="s">
        <v>69</v>
      </c>
      <c r="J3376" t="s">
        <v>11630</v>
      </c>
    </row>
    <row r="3377" spans="1:10" ht="16" x14ac:dyDescent="0.2">
      <c r="A3377" t="s">
        <v>11626</v>
      </c>
      <c r="B3377" t="s">
        <v>11649</v>
      </c>
      <c r="C3377" t="s">
        <v>11650</v>
      </c>
      <c r="D3377">
        <v>5</v>
      </c>
      <c r="E3377" t="s">
        <v>13</v>
      </c>
      <c r="F3377" t="s">
        <v>13</v>
      </c>
      <c r="G3377" t="s">
        <v>11624</v>
      </c>
      <c r="H3377" s="3" t="s">
        <v>11629</v>
      </c>
      <c r="I3377" t="s">
        <v>69</v>
      </c>
      <c r="J3377" t="s">
        <v>11630</v>
      </c>
    </row>
    <row r="3378" spans="1:10" ht="16" x14ac:dyDescent="0.2">
      <c r="A3378" t="s">
        <v>11300</v>
      </c>
      <c r="B3378" t="s">
        <v>1710</v>
      </c>
      <c r="C3378" t="s">
        <v>1711</v>
      </c>
      <c r="D3378">
        <v>4</v>
      </c>
      <c r="E3378" t="s">
        <v>13</v>
      </c>
      <c r="F3378" t="s">
        <v>13</v>
      </c>
      <c r="G3378" t="s">
        <v>11624</v>
      </c>
      <c r="H3378" s="3" t="s">
        <v>11629</v>
      </c>
      <c r="I3378" t="s">
        <v>69</v>
      </c>
      <c r="J3378" t="s">
        <v>11303</v>
      </c>
    </row>
    <row r="3379" spans="1:10" ht="16" x14ac:dyDescent="0.2">
      <c r="A3379" t="s">
        <v>11626</v>
      </c>
      <c r="B3379" t="s">
        <v>11651</v>
      </c>
      <c r="C3379" t="s">
        <v>11652</v>
      </c>
      <c r="D3379">
        <v>4</v>
      </c>
      <c r="E3379" t="s">
        <v>13</v>
      </c>
      <c r="F3379" t="s">
        <v>13</v>
      </c>
      <c r="G3379" t="s">
        <v>11624</v>
      </c>
      <c r="H3379" s="3" t="s">
        <v>11629</v>
      </c>
      <c r="I3379" t="s">
        <v>69</v>
      </c>
      <c r="J3379" t="s">
        <v>11630</v>
      </c>
    </row>
    <row r="3380" spans="1:10" ht="16" x14ac:dyDescent="0.2">
      <c r="A3380" t="s">
        <v>11653</v>
      </c>
      <c r="B3380" t="s">
        <v>11654</v>
      </c>
      <c r="C3380" t="s">
        <v>11655</v>
      </c>
      <c r="D3380">
        <v>1</v>
      </c>
      <c r="E3380" t="s">
        <v>334</v>
      </c>
      <c r="F3380" t="s">
        <v>13</v>
      </c>
      <c r="G3380" t="s">
        <v>11656</v>
      </c>
      <c r="H3380" s="3" t="s">
        <v>11657</v>
      </c>
      <c r="I3380" t="s">
        <v>215</v>
      </c>
      <c r="J3380" t="s">
        <v>11658</v>
      </c>
    </row>
    <row r="3381" spans="1:10" ht="16" x14ac:dyDescent="0.2">
      <c r="A3381" t="s">
        <v>11653</v>
      </c>
      <c r="B3381" t="s">
        <v>11659</v>
      </c>
      <c r="C3381" t="s">
        <v>11660</v>
      </c>
      <c r="D3381">
        <v>2</v>
      </c>
      <c r="E3381" t="s">
        <v>334</v>
      </c>
      <c r="F3381" t="s">
        <v>13</v>
      </c>
      <c r="G3381" t="s">
        <v>11656</v>
      </c>
      <c r="H3381" s="3" t="s">
        <v>11657</v>
      </c>
      <c r="I3381" t="s">
        <v>215</v>
      </c>
      <c r="J3381" t="s">
        <v>11658</v>
      </c>
    </row>
    <row r="3382" spans="1:10" ht="16" x14ac:dyDescent="0.2">
      <c r="A3382" t="s">
        <v>3076</v>
      </c>
      <c r="B3382" t="s">
        <v>11661</v>
      </c>
      <c r="C3382" t="s">
        <v>11662</v>
      </c>
      <c r="D3382">
        <v>1</v>
      </c>
      <c r="E3382" t="s">
        <v>334</v>
      </c>
      <c r="F3382" t="s">
        <v>13</v>
      </c>
      <c r="G3382" t="s">
        <v>11656</v>
      </c>
      <c r="H3382" s="3" t="s">
        <v>11657</v>
      </c>
      <c r="I3382" t="s">
        <v>215</v>
      </c>
      <c r="J3382" t="s">
        <v>3080</v>
      </c>
    </row>
    <row r="3383" spans="1:10" ht="16" x14ac:dyDescent="0.2">
      <c r="A3383" t="s">
        <v>11663</v>
      </c>
      <c r="B3383" t="s">
        <v>11664</v>
      </c>
      <c r="C3383" t="s">
        <v>11665</v>
      </c>
      <c r="D3383">
        <v>1</v>
      </c>
      <c r="E3383" t="s">
        <v>334</v>
      </c>
      <c r="F3383" t="s">
        <v>13</v>
      </c>
      <c r="G3383" t="s">
        <v>11656</v>
      </c>
      <c r="H3383" s="3" t="s">
        <v>11666</v>
      </c>
      <c r="I3383" t="s">
        <v>215</v>
      </c>
      <c r="J3383" t="s">
        <v>11667</v>
      </c>
    </row>
    <row r="3384" spans="1:10" ht="16" x14ac:dyDescent="0.2">
      <c r="A3384" t="s">
        <v>11668</v>
      </c>
      <c r="B3384" t="s">
        <v>11669</v>
      </c>
      <c r="C3384" t="s">
        <v>11670</v>
      </c>
      <c r="D3384">
        <v>1</v>
      </c>
      <c r="E3384" t="s">
        <v>334</v>
      </c>
      <c r="F3384" t="s">
        <v>13</v>
      </c>
      <c r="G3384" t="s">
        <v>11656</v>
      </c>
      <c r="H3384" s="3" t="s">
        <v>11657</v>
      </c>
      <c r="I3384" t="s">
        <v>215</v>
      </c>
      <c r="J3384" t="s">
        <v>11671</v>
      </c>
    </row>
    <row r="3385" spans="1:10" ht="16" x14ac:dyDescent="0.2">
      <c r="A3385" t="s">
        <v>11672</v>
      </c>
      <c r="B3385" t="s">
        <v>11673</v>
      </c>
      <c r="C3385" t="s">
        <v>11674</v>
      </c>
      <c r="D3385">
        <v>4</v>
      </c>
      <c r="E3385" t="s">
        <v>334</v>
      </c>
      <c r="F3385" t="s">
        <v>13</v>
      </c>
      <c r="G3385" t="s">
        <v>11656</v>
      </c>
      <c r="H3385" s="3" t="s">
        <v>11675</v>
      </c>
      <c r="I3385" t="s">
        <v>215</v>
      </c>
      <c r="J3385" t="s">
        <v>11676</v>
      </c>
    </row>
    <row r="3386" spans="1:10" ht="16" x14ac:dyDescent="0.2">
      <c r="A3386" t="s">
        <v>11672</v>
      </c>
      <c r="B3386" t="s">
        <v>11677</v>
      </c>
      <c r="C3386" t="s">
        <v>11678</v>
      </c>
      <c r="D3386">
        <v>5</v>
      </c>
      <c r="E3386" t="s">
        <v>334</v>
      </c>
      <c r="F3386" t="s">
        <v>13</v>
      </c>
      <c r="G3386" t="s">
        <v>11656</v>
      </c>
      <c r="H3386" s="3" t="s">
        <v>11675</v>
      </c>
      <c r="I3386" t="s">
        <v>215</v>
      </c>
      <c r="J3386" t="s">
        <v>11676</v>
      </c>
    </row>
    <row r="3387" spans="1:10" ht="16" x14ac:dyDescent="0.2">
      <c r="A3387" t="s">
        <v>11679</v>
      </c>
      <c r="B3387" t="s">
        <v>11680</v>
      </c>
      <c r="C3387" t="s">
        <v>11681</v>
      </c>
      <c r="D3387">
        <v>2</v>
      </c>
      <c r="E3387" t="s">
        <v>334</v>
      </c>
      <c r="F3387" t="s">
        <v>13</v>
      </c>
      <c r="G3387" t="s">
        <v>11656</v>
      </c>
      <c r="H3387" s="3" t="s">
        <v>11657</v>
      </c>
      <c r="I3387" t="s">
        <v>215</v>
      </c>
      <c r="J3387" t="s">
        <v>11682</v>
      </c>
    </row>
    <row r="3388" spans="1:10" ht="16" x14ac:dyDescent="0.2">
      <c r="A3388" t="s">
        <v>11683</v>
      </c>
      <c r="B3388" t="s">
        <v>11684</v>
      </c>
      <c r="C3388" t="s">
        <v>11685</v>
      </c>
      <c r="D3388">
        <v>4</v>
      </c>
      <c r="E3388" t="s">
        <v>334</v>
      </c>
      <c r="F3388" t="s">
        <v>13</v>
      </c>
      <c r="G3388" t="s">
        <v>11656</v>
      </c>
      <c r="H3388" s="3" t="s">
        <v>11657</v>
      </c>
      <c r="I3388" t="s">
        <v>215</v>
      </c>
      <c r="J3388" t="s">
        <v>11686</v>
      </c>
    </row>
    <row r="3389" spans="1:10" ht="16" x14ac:dyDescent="0.2">
      <c r="A3389" t="s">
        <v>11687</v>
      </c>
      <c r="B3389" t="s">
        <v>11688</v>
      </c>
      <c r="C3389" t="s">
        <v>11689</v>
      </c>
      <c r="D3389">
        <v>2</v>
      </c>
      <c r="E3389" t="s">
        <v>334</v>
      </c>
      <c r="F3389" t="s">
        <v>13</v>
      </c>
      <c r="G3389" t="s">
        <v>11656</v>
      </c>
      <c r="H3389" s="3" t="s">
        <v>11690</v>
      </c>
      <c r="I3389" t="s">
        <v>215</v>
      </c>
      <c r="J3389" t="s">
        <v>11691</v>
      </c>
    </row>
    <row r="3390" spans="1:10" ht="16" x14ac:dyDescent="0.2">
      <c r="A3390" t="s">
        <v>11672</v>
      </c>
      <c r="B3390" t="s">
        <v>11692</v>
      </c>
      <c r="C3390" t="s">
        <v>11693</v>
      </c>
      <c r="D3390">
        <v>3</v>
      </c>
      <c r="E3390" t="s">
        <v>334</v>
      </c>
      <c r="F3390" t="s">
        <v>13</v>
      </c>
      <c r="G3390" t="s">
        <v>11656</v>
      </c>
      <c r="H3390" s="3" t="s">
        <v>11675</v>
      </c>
      <c r="I3390" t="s">
        <v>215</v>
      </c>
      <c r="J3390" t="s">
        <v>11676</v>
      </c>
    </row>
    <row r="3391" spans="1:10" ht="16" x14ac:dyDescent="0.2">
      <c r="A3391" t="s">
        <v>11663</v>
      </c>
      <c r="B3391" t="s">
        <v>11694</v>
      </c>
      <c r="C3391" t="s">
        <v>11695</v>
      </c>
      <c r="D3391">
        <v>2</v>
      </c>
      <c r="E3391" t="s">
        <v>334</v>
      </c>
      <c r="F3391" t="s">
        <v>13</v>
      </c>
      <c r="G3391" t="s">
        <v>11656</v>
      </c>
      <c r="H3391" s="3" t="s">
        <v>11666</v>
      </c>
      <c r="I3391" t="s">
        <v>215</v>
      </c>
      <c r="J3391" t="s">
        <v>11667</v>
      </c>
    </row>
    <row r="3392" spans="1:10" ht="16" x14ac:dyDescent="0.2">
      <c r="A3392" t="s">
        <v>11672</v>
      </c>
      <c r="B3392" t="s">
        <v>11696</v>
      </c>
      <c r="C3392" t="s">
        <v>11697</v>
      </c>
      <c r="D3392">
        <v>1</v>
      </c>
      <c r="E3392" t="s">
        <v>334</v>
      </c>
      <c r="F3392" t="s">
        <v>13</v>
      </c>
      <c r="G3392" t="s">
        <v>11656</v>
      </c>
      <c r="H3392" s="3" t="s">
        <v>11675</v>
      </c>
      <c r="I3392" t="s">
        <v>215</v>
      </c>
      <c r="J3392" t="s">
        <v>11676</v>
      </c>
    </row>
    <row r="3393" spans="1:10" ht="16" x14ac:dyDescent="0.2">
      <c r="A3393" t="s">
        <v>11698</v>
      </c>
      <c r="B3393" t="s">
        <v>11699</v>
      </c>
      <c r="C3393" t="s">
        <v>11700</v>
      </c>
      <c r="D3393">
        <v>1</v>
      </c>
      <c r="E3393" t="s">
        <v>334</v>
      </c>
      <c r="F3393" t="s">
        <v>13</v>
      </c>
      <c r="G3393" t="s">
        <v>11656</v>
      </c>
      <c r="H3393" s="3" t="s">
        <v>11657</v>
      </c>
      <c r="I3393" t="s">
        <v>215</v>
      </c>
      <c r="J3393" t="s">
        <v>11701</v>
      </c>
    </row>
    <row r="3394" spans="1:10" ht="16" x14ac:dyDescent="0.2">
      <c r="A3394" t="s">
        <v>11672</v>
      </c>
      <c r="B3394" t="s">
        <v>11702</v>
      </c>
      <c r="C3394" t="s">
        <v>11703</v>
      </c>
      <c r="D3394">
        <v>2</v>
      </c>
      <c r="E3394" t="s">
        <v>334</v>
      </c>
      <c r="F3394" t="s">
        <v>13</v>
      </c>
      <c r="G3394" t="s">
        <v>11656</v>
      </c>
      <c r="H3394" s="3" t="s">
        <v>11675</v>
      </c>
      <c r="I3394" t="s">
        <v>215</v>
      </c>
      <c r="J3394" t="s">
        <v>11676</v>
      </c>
    </row>
    <row r="3395" spans="1:10" ht="16" x14ac:dyDescent="0.2">
      <c r="A3395" t="s">
        <v>11704</v>
      </c>
      <c r="B3395" t="s">
        <v>11705</v>
      </c>
      <c r="C3395" t="s">
        <v>11706</v>
      </c>
      <c r="D3395">
        <v>1</v>
      </c>
      <c r="E3395" t="s">
        <v>13</v>
      </c>
      <c r="F3395" t="s">
        <v>11707</v>
      </c>
      <c r="G3395" t="s">
        <v>11708</v>
      </c>
      <c r="H3395" s="3" t="s">
        <v>11709</v>
      </c>
      <c r="I3395" t="s">
        <v>817</v>
      </c>
      <c r="J3395" t="s">
        <v>11710</v>
      </c>
    </row>
    <row r="3396" spans="1:10" ht="16" x14ac:dyDescent="0.2">
      <c r="A3396" t="s">
        <v>11711</v>
      </c>
      <c r="B3396" t="s">
        <v>11712</v>
      </c>
      <c r="C3396" t="s">
        <v>11713</v>
      </c>
      <c r="D3396">
        <v>5</v>
      </c>
      <c r="E3396" t="s">
        <v>13</v>
      </c>
      <c r="F3396" t="s">
        <v>13</v>
      </c>
      <c r="G3396" t="s">
        <v>11714</v>
      </c>
      <c r="H3396" s="3" t="s">
        <v>11715</v>
      </c>
      <c r="I3396" t="s">
        <v>62</v>
      </c>
      <c r="J3396" t="s">
        <v>11716</v>
      </c>
    </row>
    <row r="3397" spans="1:10" ht="16" x14ac:dyDescent="0.2">
      <c r="A3397" t="s">
        <v>11717</v>
      </c>
      <c r="B3397" t="s">
        <v>11718</v>
      </c>
      <c r="C3397" t="s">
        <v>11719</v>
      </c>
      <c r="D3397">
        <v>2</v>
      </c>
      <c r="E3397" t="s">
        <v>13</v>
      </c>
      <c r="F3397" t="s">
        <v>13</v>
      </c>
      <c r="G3397" t="s">
        <v>11714</v>
      </c>
      <c r="H3397" s="3" t="s">
        <v>11720</v>
      </c>
      <c r="I3397" t="s">
        <v>62</v>
      </c>
      <c r="J3397" t="s">
        <v>11721</v>
      </c>
    </row>
    <row r="3398" spans="1:10" ht="16" x14ac:dyDescent="0.2">
      <c r="A3398" t="s">
        <v>11722</v>
      </c>
      <c r="B3398" t="s">
        <v>11723</v>
      </c>
      <c r="C3398" t="s">
        <v>11724</v>
      </c>
      <c r="D3398">
        <v>4</v>
      </c>
      <c r="E3398" t="s">
        <v>13</v>
      </c>
      <c r="F3398" t="s">
        <v>13</v>
      </c>
      <c r="G3398" t="s">
        <v>11714</v>
      </c>
      <c r="H3398" s="3" t="s">
        <v>11720</v>
      </c>
      <c r="I3398" t="s">
        <v>62</v>
      </c>
      <c r="J3398" t="s">
        <v>11725</v>
      </c>
    </row>
    <row r="3399" spans="1:10" ht="64" x14ac:dyDescent="0.2">
      <c r="A3399" t="s">
        <v>11726</v>
      </c>
      <c r="B3399" t="s">
        <v>11727</v>
      </c>
      <c r="C3399" t="s">
        <v>11728</v>
      </c>
      <c r="D3399">
        <v>1</v>
      </c>
      <c r="E3399" t="s">
        <v>13</v>
      </c>
      <c r="F3399" t="s">
        <v>13</v>
      </c>
      <c r="G3399" t="s">
        <v>11714</v>
      </c>
      <c r="H3399" s="3" t="s">
        <v>11729</v>
      </c>
      <c r="I3399" t="s">
        <v>404</v>
      </c>
      <c r="J3399" t="s">
        <v>11730</v>
      </c>
    </row>
    <row r="3400" spans="1:10" ht="16" x14ac:dyDescent="0.2">
      <c r="A3400" t="s">
        <v>11731</v>
      </c>
      <c r="B3400" t="s">
        <v>11732</v>
      </c>
      <c r="C3400" t="s">
        <v>11733</v>
      </c>
      <c r="D3400">
        <v>1</v>
      </c>
      <c r="E3400" t="s">
        <v>13</v>
      </c>
      <c r="F3400" t="s">
        <v>13</v>
      </c>
      <c r="G3400" t="s">
        <v>11714</v>
      </c>
      <c r="H3400" s="3" t="s">
        <v>11720</v>
      </c>
      <c r="I3400" t="s">
        <v>62</v>
      </c>
      <c r="J3400" t="s">
        <v>11734</v>
      </c>
    </row>
    <row r="3401" spans="1:10" ht="16" x14ac:dyDescent="0.2">
      <c r="A3401" t="s">
        <v>11735</v>
      </c>
      <c r="B3401" t="s">
        <v>11736</v>
      </c>
      <c r="C3401" t="s">
        <v>11737</v>
      </c>
      <c r="D3401">
        <v>1</v>
      </c>
      <c r="E3401">
        <f>233</f>
        <v>233</v>
      </c>
      <c r="F3401" t="s">
        <v>13</v>
      </c>
      <c r="G3401" t="s">
        <v>11738</v>
      </c>
      <c r="H3401" s="3" t="s">
        <v>11739</v>
      </c>
      <c r="I3401" t="s">
        <v>126</v>
      </c>
      <c r="J3401" t="s">
        <v>11740</v>
      </c>
    </row>
    <row r="3402" spans="1:10" ht="16" x14ac:dyDescent="0.2">
      <c r="A3402" t="s">
        <v>4686</v>
      </c>
      <c r="B3402" t="s">
        <v>11741</v>
      </c>
      <c r="C3402" t="s">
        <v>11742</v>
      </c>
      <c r="D3402">
        <v>2</v>
      </c>
      <c r="E3402">
        <f>233</f>
        <v>233</v>
      </c>
      <c r="F3402" t="s">
        <v>13</v>
      </c>
      <c r="G3402" t="s">
        <v>11738</v>
      </c>
      <c r="H3402" s="3" t="s">
        <v>11743</v>
      </c>
      <c r="I3402" t="s">
        <v>126</v>
      </c>
      <c r="J3402" t="s">
        <v>4689</v>
      </c>
    </row>
    <row r="3403" spans="1:10" ht="16" x14ac:dyDescent="0.2">
      <c r="A3403" t="s">
        <v>11744</v>
      </c>
      <c r="B3403" t="s">
        <v>11745</v>
      </c>
      <c r="C3403" t="s">
        <v>11746</v>
      </c>
      <c r="D3403">
        <v>1</v>
      </c>
      <c r="E3403">
        <f>233</f>
        <v>233</v>
      </c>
      <c r="F3403" t="s">
        <v>13</v>
      </c>
      <c r="G3403" t="s">
        <v>11738</v>
      </c>
      <c r="H3403" s="3" t="s">
        <v>11747</v>
      </c>
      <c r="I3403" t="s">
        <v>126</v>
      </c>
      <c r="J3403" t="s">
        <v>11748</v>
      </c>
    </row>
    <row r="3404" spans="1:10" ht="48" x14ac:dyDescent="0.2">
      <c r="A3404" t="s">
        <v>10027</v>
      </c>
      <c r="B3404" t="s">
        <v>11749</v>
      </c>
      <c r="C3404" t="s">
        <v>11750</v>
      </c>
      <c r="D3404">
        <v>4</v>
      </c>
      <c r="E3404">
        <f>233</f>
        <v>233</v>
      </c>
      <c r="F3404" t="s">
        <v>13</v>
      </c>
      <c r="G3404" t="s">
        <v>11738</v>
      </c>
      <c r="H3404" s="3" t="s">
        <v>11751</v>
      </c>
      <c r="I3404" t="s">
        <v>126</v>
      </c>
      <c r="J3404" t="s">
        <v>10032</v>
      </c>
    </row>
    <row r="3405" spans="1:10" ht="16" x14ac:dyDescent="0.2">
      <c r="A3405" t="s">
        <v>11744</v>
      </c>
      <c r="B3405" t="s">
        <v>11752</v>
      </c>
      <c r="C3405" t="s">
        <v>11753</v>
      </c>
      <c r="D3405">
        <v>2</v>
      </c>
      <c r="E3405">
        <f>233</f>
        <v>233</v>
      </c>
      <c r="F3405" t="s">
        <v>13</v>
      </c>
      <c r="G3405" t="s">
        <v>11738</v>
      </c>
      <c r="H3405" s="3" t="s">
        <v>11747</v>
      </c>
      <c r="I3405" t="s">
        <v>126</v>
      </c>
      <c r="J3405" t="s">
        <v>11748</v>
      </c>
    </row>
    <row r="3406" spans="1:10" ht="16" x14ac:dyDescent="0.2">
      <c r="A3406" t="s">
        <v>621</v>
      </c>
      <c r="B3406" t="s">
        <v>11754</v>
      </c>
      <c r="C3406" t="s">
        <v>11755</v>
      </c>
      <c r="D3406">
        <v>1</v>
      </c>
      <c r="E3406" t="s">
        <v>13</v>
      </c>
      <c r="F3406" t="s">
        <v>13</v>
      </c>
      <c r="G3406" t="s">
        <v>11756</v>
      </c>
      <c r="H3406" s="3" t="s">
        <v>11757</v>
      </c>
      <c r="I3406" t="s">
        <v>626</v>
      </c>
      <c r="J3406" t="s">
        <v>627</v>
      </c>
    </row>
    <row r="3407" spans="1:10" ht="16" x14ac:dyDescent="0.2">
      <c r="A3407" t="s">
        <v>11758</v>
      </c>
      <c r="B3407" t="s">
        <v>11759</v>
      </c>
      <c r="C3407" t="s">
        <v>11760</v>
      </c>
      <c r="D3407">
        <v>1</v>
      </c>
      <c r="E3407" t="s">
        <v>13</v>
      </c>
      <c r="F3407" t="s">
        <v>13</v>
      </c>
      <c r="G3407" t="s">
        <v>11761</v>
      </c>
      <c r="H3407" s="3" t="s">
        <v>11762</v>
      </c>
      <c r="I3407" t="s">
        <v>626</v>
      </c>
      <c r="J3407" t="s">
        <v>11763</v>
      </c>
    </row>
    <row r="3408" spans="1:10" ht="16" x14ac:dyDescent="0.2">
      <c r="A3408" t="s">
        <v>11764</v>
      </c>
      <c r="B3408" t="s">
        <v>11765</v>
      </c>
      <c r="C3408" t="s">
        <v>11766</v>
      </c>
      <c r="D3408">
        <v>1</v>
      </c>
      <c r="E3408" t="s">
        <v>13</v>
      </c>
      <c r="F3408" t="s">
        <v>13</v>
      </c>
      <c r="G3408" t="s">
        <v>11761</v>
      </c>
      <c r="H3408" s="3" t="s">
        <v>11767</v>
      </c>
      <c r="I3408" t="s">
        <v>626</v>
      </c>
      <c r="J3408" t="s">
        <v>11768</v>
      </c>
    </row>
    <row r="3409" spans="1:10" ht="16" x14ac:dyDescent="0.2">
      <c r="A3409" t="s">
        <v>11769</v>
      </c>
      <c r="B3409" t="s">
        <v>11770</v>
      </c>
      <c r="C3409" t="s">
        <v>11771</v>
      </c>
      <c r="D3409">
        <v>2</v>
      </c>
      <c r="E3409" t="s">
        <v>13</v>
      </c>
      <c r="F3409" t="s">
        <v>13</v>
      </c>
      <c r="G3409" t="s">
        <v>11772</v>
      </c>
      <c r="H3409" s="3" t="s">
        <v>11773</v>
      </c>
      <c r="I3409" t="s">
        <v>6730</v>
      </c>
      <c r="J3409" t="s">
        <v>11774</v>
      </c>
    </row>
    <row r="3410" spans="1:10" ht="16" x14ac:dyDescent="0.2">
      <c r="A3410" t="s">
        <v>6745</v>
      </c>
      <c r="B3410" t="s">
        <v>11775</v>
      </c>
      <c r="C3410" t="s">
        <v>11776</v>
      </c>
      <c r="D3410">
        <v>3</v>
      </c>
      <c r="E3410" t="s">
        <v>13</v>
      </c>
      <c r="F3410" t="s">
        <v>13</v>
      </c>
      <c r="G3410" t="s">
        <v>11772</v>
      </c>
      <c r="H3410" s="3" t="s">
        <v>11777</v>
      </c>
      <c r="I3410" t="s">
        <v>6730</v>
      </c>
      <c r="J3410" t="s">
        <v>6746</v>
      </c>
    </row>
    <row r="3411" spans="1:10" ht="16" x14ac:dyDescent="0.2">
      <c r="A3411" t="s">
        <v>11778</v>
      </c>
      <c r="B3411" t="s">
        <v>11779</v>
      </c>
      <c r="C3411" t="s">
        <v>11780</v>
      </c>
      <c r="D3411">
        <v>1</v>
      </c>
      <c r="E3411" t="s">
        <v>13</v>
      </c>
      <c r="F3411" t="s">
        <v>13</v>
      </c>
      <c r="G3411" t="s">
        <v>11772</v>
      </c>
      <c r="H3411" s="3" t="s">
        <v>11781</v>
      </c>
      <c r="I3411" t="s">
        <v>6730</v>
      </c>
      <c r="J3411" t="s">
        <v>11782</v>
      </c>
    </row>
    <row r="3412" spans="1:10" ht="16" x14ac:dyDescent="0.2">
      <c r="A3412" t="s">
        <v>11778</v>
      </c>
      <c r="B3412" t="s">
        <v>11770</v>
      </c>
      <c r="C3412" t="s">
        <v>11771</v>
      </c>
      <c r="D3412">
        <v>2</v>
      </c>
      <c r="E3412" t="s">
        <v>13</v>
      </c>
      <c r="F3412" t="s">
        <v>13</v>
      </c>
      <c r="G3412" t="s">
        <v>11772</v>
      </c>
      <c r="H3412" s="3" t="s">
        <v>11781</v>
      </c>
      <c r="I3412" t="s">
        <v>6730</v>
      </c>
      <c r="J3412" t="s">
        <v>11782</v>
      </c>
    </row>
    <row r="3413" spans="1:10" ht="16" x14ac:dyDescent="0.2">
      <c r="A3413" t="s">
        <v>11769</v>
      </c>
      <c r="B3413" t="s">
        <v>11779</v>
      </c>
      <c r="C3413" t="s">
        <v>11780</v>
      </c>
      <c r="D3413">
        <v>1</v>
      </c>
      <c r="E3413" t="s">
        <v>13</v>
      </c>
      <c r="F3413" t="s">
        <v>13</v>
      </c>
      <c r="G3413" t="s">
        <v>11772</v>
      </c>
      <c r="H3413" s="3" t="s">
        <v>11773</v>
      </c>
      <c r="I3413" t="s">
        <v>6730</v>
      </c>
      <c r="J3413" t="s">
        <v>11774</v>
      </c>
    </row>
    <row r="3414" spans="1:10" ht="16" x14ac:dyDescent="0.2">
      <c r="A3414" t="s">
        <v>11783</v>
      </c>
      <c r="B3414" t="s">
        <v>11784</v>
      </c>
      <c r="C3414" t="s">
        <v>11785</v>
      </c>
      <c r="D3414">
        <v>2</v>
      </c>
      <c r="E3414" t="s">
        <v>13</v>
      </c>
      <c r="F3414" t="s">
        <v>13</v>
      </c>
      <c r="G3414" t="s">
        <v>11772</v>
      </c>
      <c r="H3414" s="3" t="s">
        <v>11786</v>
      </c>
      <c r="I3414" t="s">
        <v>6730</v>
      </c>
      <c r="J3414" t="s">
        <v>11787</v>
      </c>
    </row>
    <row r="3415" spans="1:10" ht="32" x14ac:dyDescent="0.2">
      <c r="A3415" t="s">
        <v>6745</v>
      </c>
      <c r="B3415" t="s">
        <v>11788</v>
      </c>
      <c r="C3415" t="s">
        <v>11789</v>
      </c>
      <c r="D3415">
        <v>6</v>
      </c>
      <c r="E3415" t="s">
        <v>13</v>
      </c>
      <c r="F3415" t="s">
        <v>13</v>
      </c>
      <c r="G3415" t="s">
        <v>11790</v>
      </c>
      <c r="H3415" s="3" t="s">
        <v>11791</v>
      </c>
      <c r="I3415" t="s">
        <v>6730</v>
      </c>
      <c r="J3415" t="s">
        <v>6746</v>
      </c>
    </row>
    <row r="3416" spans="1:10" ht="16" x14ac:dyDescent="0.2">
      <c r="A3416" t="s">
        <v>11792</v>
      </c>
      <c r="B3416" t="s">
        <v>11793</v>
      </c>
      <c r="C3416" t="s">
        <v>11794</v>
      </c>
      <c r="D3416">
        <v>4</v>
      </c>
      <c r="E3416" t="s">
        <v>13</v>
      </c>
      <c r="F3416" t="s">
        <v>13</v>
      </c>
      <c r="G3416" t="s">
        <v>11795</v>
      </c>
      <c r="H3416" s="3" t="s">
        <v>11796</v>
      </c>
      <c r="I3416" t="s">
        <v>146</v>
      </c>
      <c r="J3416" t="s">
        <v>11797</v>
      </c>
    </row>
    <row r="3417" spans="1:10" ht="16" x14ac:dyDescent="0.2">
      <c r="A3417" t="s">
        <v>11792</v>
      </c>
      <c r="B3417" t="s">
        <v>11798</v>
      </c>
      <c r="C3417" t="s">
        <v>11799</v>
      </c>
      <c r="D3417">
        <v>6</v>
      </c>
      <c r="E3417" t="s">
        <v>13</v>
      </c>
      <c r="F3417" t="s">
        <v>13</v>
      </c>
      <c r="G3417" t="s">
        <v>11795</v>
      </c>
      <c r="H3417" s="3" t="s">
        <v>11796</v>
      </c>
      <c r="I3417" t="s">
        <v>146</v>
      </c>
      <c r="J3417" t="s">
        <v>11797</v>
      </c>
    </row>
    <row r="3418" spans="1:10" ht="16" x14ac:dyDescent="0.2">
      <c r="A3418" t="s">
        <v>11792</v>
      </c>
      <c r="B3418" t="s">
        <v>11800</v>
      </c>
      <c r="C3418" t="s">
        <v>11801</v>
      </c>
      <c r="D3418">
        <v>5</v>
      </c>
      <c r="E3418" t="s">
        <v>13</v>
      </c>
      <c r="F3418" t="s">
        <v>13</v>
      </c>
      <c r="G3418" t="s">
        <v>11795</v>
      </c>
      <c r="H3418" s="3" t="s">
        <v>11796</v>
      </c>
      <c r="I3418" t="s">
        <v>146</v>
      </c>
      <c r="J3418" t="s">
        <v>11797</v>
      </c>
    </row>
    <row r="3419" spans="1:10" ht="16" x14ac:dyDescent="0.2">
      <c r="A3419" t="s">
        <v>11792</v>
      </c>
      <c r="B3419" t="s">
        <v>11802</v>
      </c>
      <c r="C3419" t="s">
        <v>11803</v>
      </c>
      <c r="D3419">
        <v>2</v>
      </c>
      <c r="E3419" t="s">
        <v>13</v>
      </c>
      <c r="F3419" t="s">
        <v>13</v>
      </c>
      <c r="G3419" t="s">
        <v>11795</v>
      </c>
      <c r="H3419" s="3" t="s">
        <v>11796</v>
      </c>
      <c r="I3419" t="s">
        <v>146</v>
      </c>
      <c r="J3419" t="s">
        <v>11797</v>
      </c>
    </row>
    <row r="3420" spans="1:10" ht="16" x14ac:dyDescent="0.2">
      <c r="A3420" t="s">
        <v>11792</v>
      </c>
      <c r="B3420" t="s">
        <v>11804</v>
      </c>
      <c r="C3420" t="s">
        <v>11805</v>
      </c>
      <c r="D3420">
        <v>3</v>
      </c>
      <c r="E3420" t="s">
        <v>13</v>
      </c>
      <c r="F3420" t="s">
        <v>13</v>
      </c>
      <c r="G3420" t="s">
        <v>11795</v>
      </c>
      <c r="H3420" s="3" t="s">
        <v>11796</v>
      </c>
      <c r="I3420" t="s">
        <v>146</v>
      </c>
      <c r="J3420" t="s">
        <v>11797</v>
      </c>
    </row>
    <row r="3421" spans="1:10" ht="16" x14ac:dyDescent="0.2">
      <c r="A3421" t="s">
        <v>11792</v>
      </c>
      <c r="B3421" t="s">
        <v>11806</v>
      </c>
      <c r="C3421" t="s">
        <v>11807</v>
      </c>
      <c r="D3421">
        <v>1</v>
      </c>
      <c r="E3421" t="s">
        <v>13</v>
      </c>
      <c r="F3421" t="s">
        <v>13</v>
      </c>
      <c r="G3421" t="s">
        <v>11795</v>
      </c>
      <c r="H3421" s="3" t="s">
        <v>11796</v>
      </c>
      <c r="I3421" t="s">
        <v>146</v>
      </c>
      <c r="J3421" t="s">
        <v>11797</v>
      </c>
    </row>
    <row r="3422" spans="1:10" ht="16" x14ac:dyDescent="0.2">
      <c r="A3422" t="s">
        <v>11808</v>
      </c>
      <c r="B3422" t="s">
        <v>9500</v>
      </c>
      <c r="C3422" t="s">
        <v>11809</v>
      </c>
      <c r="D3422">
        <v>1</v>
      </c>
      <c r="E3422" t="s">
        <v>13</v>
      </c>
      <c r="F3422" t="s">
        <v>13</v>
      </c>
      <c r="G3422" t="s">
        <v>11810</v>
      </c>
      <c r="H3422" s="3" t="s">
        <v>11811</v>
      </c>
      <c r="I3422" t="s">
        <v>69</v>
      </c>
      <c r="J3422" t="s">
        <v>11812</v>
      </c>
    </row>
    <row r="3423" spans="1:10" ht="16" x14ac:dyDescent="0.2">
      <c r="A3423" t="s">
        <v>11813</v>
      </c>
      <c r="B3423" t="s">
        <v>11814</v>
      </c>
      <c r="C3423" t="s">
        <v>11815</v>
      </c>
      <c r="D3423">
        <v>2</v>
      </c>
      <c r="E3423" t="s">
        <v>13</v>
      </c>
      <c r="F3423" t="s">
        <v>13</v>
      </c>
      <c r="G3423" t="s">
        <v>11810</v>
      </c>
      <c r="H3423" s="3" t="s">
        <v>11816</v>
      </c>
      <c r="I3423" t="s">
        <v>69</v>
      </c>
      <c r="J3423" t="s">
        <v>11817</v>
      </c>
    </row>
    <row r="3424" spans="1:10" ht="16" x14ac:dyDescent="0.2">
      <c r="A3424" t="s">
        <v>11818</v>
      </c>
      <c r="B3424" t="s">
        <v>9500</v>
      </c>
      <c r="C3424" t="s">
        <v>11809</v>
      </c>
      <c r="D3424">
        <v>1</v>
      </c>
      <c r="E3424" t="s">
        <v>13</v>
      </c>
      <c r="F3424" t="s">
        <v>13</v>
      </c>
      <c r="G3424" t="s">
        <v>11810</v>
      </c>
      <c r="H3424" s="3" t="s">
        <v>11811</v>
      </c>
      <c r="I3424" t="s">
        <v>69</v>
      </c>
      <c r="J3424" t="s">
        <v>11819</v>
      </c>
    </row>
    <row r="3425" spans="1:10" ht="16" x14ac:dyDescent="0.2">
      <c r="A3425" t="s">
        <v>11818</v>
      </c>
      <c r="B3425" t="s">
        <v>11820</v>
      </c>
      <c r="C3425" t="s">
        <v>11821</v>
      </c>
      <c r="D3425">
        <v>2</v>
      </c>
      <c r="E3425" t="s">
        <v>13</v>
      </c>
      <c r="F3425" t="s">
        <v>13</v>
      </c>
      <c r="G3425" t="s">
        <v>11810</v>
      </c>
      <c r="H3425" s="3" t="s">
        <v>11811</v>
      </c>
      <c r="I3425" t="s">
        <v>69</v>
      </c>
      <c r="J3425" t="s">
        <v>11819</v>
      </c>
    </row>
    <row r="3426" spans="1:10" ht="16" x14ac:dyDescent="0.2">
      <c r="A3426" t="s">
        <v>11822</v>
      </c>
      <c r="B3426" t="s">
        <v>11823</v>
      </c>
      <c r="C3426" t="s">
        <v>11824</v>
      </c>
      <c r="D3426">
        <v>3</v>
      </c>
      <c r="E3426" t="s">
        <v>13</v>
      </c>
      <c r="F3426" t="s">
        <v>13</v>
      </c>
      <c r="G3426" t="s">
        <v>11810</v>
      </c>
      <c r="H3426" s="3" t="s">
        <v>11811</v>
      </c>
      <c r="I3426" t="s">
        <v>69</v>
      </c>
      <c r="J3426" t="s">
        <v>11825</v>
      </c>
    </row>
    <row r="3427" spans="1:10" ht="16" x14ac:dyDescent="0.2">
      <c r="A3427" t="s">
        <v>11822</v>
      </c>
      <c r="B3427" t="s">
        <v>11826</v>
      </c>
      <c r="C3427" t="s">
        <v>11827</v>
      </c>
      <c r="D3427">
        <v>2</v>
      </c>
      <c r="E3427" t="s">
        <v>13</v>
      </c>
      <c r="F3427" t="s">
        <v>13</v>
      </c>
      <c r="G3427" t="s">
        <v>11810</v>
      </c>
      <c r="H3427" s="3" t="s">
        <v>11811</v>
      </c>
      <c r="I3427" t="s">
        <v>69</v>
      </c>
      <c r="J3427" t="s">
        <v>11825</v>
      </c>
    </row>
    <row r="3428" spans="1:10" ht="16" x14ac:dyDescent="0.2">
      <c r="A3428" t="s">
        <v>11822</v>
      </c>
      <c r="B3428" t="s">
        <v>9500</v>
      </c>
      <c r="C3428" t="s">
        <v>11809</v>
      </c>
      <c r="D3428">
        <v>1</v>
      </c>
      <c r="E3428" t="s">
        <v>13</v>
      </c>
      <c r="F3428" t="s">
        <v>13</v>
      </c>
      <c r="G3428" t="s">
        <v>11810</v>
      </c>
      <c r="H3428" s="3" t="s">
        <v>11811</v>
      </c>
      <c r="I3428" t="s">
        <v>69</v>
      </c>
      <c r="J3428" t="s">
        <v>11825</v>
      </c>
    </row>
    <row r="3429" spans="1:10" ht="16" x14ac:dyDescent="0.2">
      <c r="A3429" t="s">
        <v>11808</v>
      </c>
      <c r="B3429" t="s">
        <v>11823</v>
      </c>
      <c r="C3429" t="s">
        <v>11824</v>
      </c>
      <c r="D3429">
        <v>3</v>
      </c>
      <c r="E3429" t="s">
        <v>13</v>
      </c>
      <c r="F3429" t="s">
        <v>13</v>
      </c>
      <c r="G3429" t="s">
        <v>11810</v>
      </c>
      <c r="H3429" s="3" t="s">
        <v>11811</v>
      </c>
      <c r="I3429" t="s">
        <v>69</v>
      </c>
      <c r="J3429" t="s">
        <v>11812</v>
      </c>
    </row>
    <row r="3430" spans="1:10" ht="16" x14ac:dyDescent="0.2">
      <c r="A3430" t="s">
        <v>11828</v>
      </c>
      <c r="B3430" t="s">
        <v>9500</v>
      </c>
      <c r="C3430" t="s">
        <v>11809</v>
      </c>
      <c r="D3430">
        <v>1</v>
      </c>
      <c r="E3430" t="s">
        <v>13</v>
      </c>
      <c r="F3430" t="s">
        <v>13</v>
      </c>
      <c r="G3430" t="s">
        <v>11810</v>
      </c>
      <c r="H3430" s="3" t="s">
        <v>11811</v>
      </c>
      <c r="I3430" t="s">
        <v>69</v>
      </c>
      <c r="J3430" t="s">
        <v>11829</v>
      </c>
    </row>
    <row r="3431" spans="1:10" ht="16" x14ac:dyDescent="0.2">
      <c r="A3431" t="s">
        <v>11808</v>
      </c>
      <c r="B3431" t="s">
        <v>11826</v>
      </c>
      <c r="C3431" t="s">
        <v>11827</v>
      </c>
      <c r="D3431">
        <v>4</v>
      </c>
      <c r="E3431" t="s">
        <v>13</v>
      </c>
      <c r="F3431" t="s">
        <v>13</v>
      </c>
      <c r="G3431" t="s">
        <v>11810</v>
      </c>
      <c r="H3431" s="3" t="s">
        <v>11811</v>
      </c>
      <c r="I3431" t="s">
        <v>69</v>
      </c>
      <c r="J3431" t="s">
        <v>11812</v>
      </c>
    </row>
    <row r="3432" spans="1:10" ht="16" x14ac:dyDescent="0.2">
      <c r="A3432" t="s">
        <v>11813</v>
      </c>
      <c r="B3432" t="s">
        <v>9500</v>
      </c>
      <c r="C3432" t="s">
        <v>11809</v>
      </c>
      <c r="D3432">
        <v>1</v>
      </c>
      <c r="E3432" t="s">
        <v>13</v>
      </c>
      <c r="F3432" t="s">
        <v>13</v>
      </c>
      <c r="G3432" t="s">
        <v>11810</v>
      </c>
      <c r="H3432" s="3" t="s">
        <v>11816</v>
      </c>
      <c r="I3432" t="s">
        <v>69</v>
      </c>
      <c r="J3432" t="s">
        <v>11817</v>
      </c>
    </row>
    <row r="3433" spans="1:10" ht="16" x14ac:dyDescent="0.2">
      <c r="A3433" t="s">
        <v>11808</v>
      </c>
      <c r="B3433" t="s">
        <v>8746</v>
      </c>
      <c r="C3433" t="s">
        <v>11830</v>
      </c>
      <c r="D3433">
        <v>2</v>
      </c>
      <c r="E3433" t="s">
        <v>13</v>
      </c>
      <c r="F3433" t="s">
        <v>13</v>
      </c>
      <c r="G3433" t="s">
        <v>11810</v>
      </c>
      <c r="H3433" s="3" t="s">
        <v>11811</v>
      </c>
      <c r="I3433" t="s">
        <v>69</v>
      </c>
      <c r="J3433" t="s">
        <v>11812</v>
      </c>
    </row>
    <row r="3434" spans="1:10" ht="16" x14ac:dyDescent="0.2">
      <c r="A3434" t="s">
        <v>11828</v>
      </c>
      <c r="B3434" t="s">
        <v>8746</v>
      </c>
      <c r="C3434" t="s">
        <v>11830</v>
      </c>
      <c r="D3434">
        <v>2</v>
      </c>
      <c r="E3434" t="s">
        <v>13</v>
      </c>
      <c r="F3434" t="s">
        <v>13</v>
      </c>
      <c r="G3434" t="s">
        <v>11810</v>
      </c>
      <c r="H3434" s="3" t="s">
        <v>11811</v>
      </c>
      <c r="I3434" t="s">
        <v>69</v>
      </c>
      <c r="J3434" t="s">
        <v>11829</v>
      </c>
    </row>
    <row r="3435" spans="1:10" ht="16" x14ac:dyDescent="0.2">
      <c r="A3435" t="s">
        <v>11828</v>
      </c>
      <c r="B3435" t="s">
        <v>11826</v>
      </c>
      <c r="C3435" t="s">
        <v>11827</v>
      </c>
      <c r="D3435">
        <v>4</v>
      </c>
      <c r="E3435" t="s">
        <v>13</v>
      </c>
      <c r="F3435" t="s">
        <v>13</v>
      </c>
      <c r="G3435" t="s">
        <v>11810</v>
      </c>
      <c r="H3435" s="3" t="s">
        <v>11811</v>
      </c>
      <c r="I3435" t="s">
        <v>69</v>
      </c>
      <c r="J3435" t="s">
        <v>11829</v>
      </c>
    </row>
    <row r="3436" spans="1:10" ht="16" x14ac:dyDescent="0.2">
      <c r="A3436" t="s">
        <v>11828</v>
      </c>
      <c r="B3436" t="s">
        <v>11823</v>
      </c>
      <c r="C3436" t="s">
        <v>11824</v>
      </c>
      <c r="D3436">
        <v>3</v>
      </c>
      <c r="E3436" t="s">
        <v>13</v>
      </c>
      <c r="F3436" t="s">
        <v>13</v>
      </c>
      <c r="G3436" t="s">
        <v>11810</v>
      </c>
      <c r="H3436" s="3" t="s">
        <v>11811</v>
      </c>
      <c r="I3436" t="s">
        <v>69</v>
      </c>
      <c r="J3436" t="s">
        <v>11829</v>
      </c>
    </row>
    <row r="3437" spans="1:10" ht="16" x14ac:dyDescent="0.2">
      <c r="A3437" t="s">
        <v>11831</v>
      </c>
      <c r="B3437" t="s">
        <v>8543</v>
      </c>
      <c r="C3437" t="s">
        <v>11832</v>
      </c>
      <c r="D3437">
        <v>1</v>
      </c>
      <c r="E3437" t="s">
        <v>13</v>
      </c>
      <c r="F3437" t="s">
        <v>13</v>
      </c>
      <c r="G3437" t="s">
        <v>11810</v>
      </c>
      <c r="H3437" s="3" t="s">
        <v>11811</v>
      </c>
      <c r="I3437" t="s">
        <v>69</v>
      </c>
      <c r="J3437" t="s">
        <v>11833</v>
      </c>
    </row>
    <row r="3438" spans="1:10" ht="16" x14ac:dyDescent="0.2">
      <c r="A3438" t="s">
        <v>11831</v>
      </c>
      <c r="B3438" t="s">
        <v>11834</v>
      </c>
      <c r="C3438" t="s">
        <v>11835</v>
      </c>
      <c r="D3438">
        <v>3</v>
      </c>
      <c r="E3438" t="s">
        <v>13</v>
      </c>
      <c r="F3438" t="s">
        <v>13</v>
      </c>
      <c r="G3438" t="s">
        <v>11810</v>
      </c>
      <c r="H3438" s="3" t="s">
        <v>11811</v>
      </c>
      <c r="I3438" t="s">
        <v>69</v>
      </c>
      <c r="J3438" t="s">
        <v>11833</v>
      </c>
    </row>
    <row r="3439" spans="1:10" ht="16" x14ac:dyDescent="0.2">
      <c r="A3439" t="s">
        <v>11836</v>
      </c>
      <c r="B3439" t="s">
        <v>11837</v>
      </c>
      <c r="C3439" t="s">
        <v>11838</v>
      </c>
      <c r="D3439">
        <v>2</v>
      </c>
      <c r="E3439" t="s">
        <v>13</v>
      </c>
      <c r="F3439" t="s">
        <v>13</v>
      </c>
      <c r="G3439" t="s">
        <v>11839</v>
      </c>
      <c r="H3439" s="3" t="s">
        <v>11840</v>
      </c>
      <c r="I3439" t="s">
        <v>315</v>
      </c>
      <c r="J3439" t="s">
        <v>11841</v>
      </c>
    </row>
    <row r="3440" spans="1:10" ht="16" x14ac:dyDescent="0.2">
      <c r="A3440" t="s">
        <v>11842</v>
      </c>
      <c r="B3440" t="s">
        <v>11843</v>
      </c>
      <c r="C3440" t="s">
        <v>11844</v>
      </c>
      <c r="D3440">
        <v>1</v>
      </c>
      <c r="E3440">
        <f>47</f>
        <v>47</v>
      </c>
      <c r="F3440" t="s">
        <v>13</v>
      </c>
      <c r="G3440" t="s">
        <v>11845</v>
      </c>
      <c r="H3440" s="3" t="s">
        <v>11846</v>
      </c>
      <c r="I3440" t="s">
        <v>856</v>
      </c>
      <c r="J3440" t="s">
        <v>11847</v>
      </c>
    </row>
    <row r="3441" spans="1:10" ht="16" x14ac:dyDescent="0.2">
      <c r="A3441" t="s">
        <v>2159</v>
      </c>
      <c r="B3441" t="s">
        <v>4209</v>
      </c>
      <c r="C3441" t="s">
        <v>11848</v>
      </c>
      <c r="D3441">
        <v>3</v>
      </c>
      <c r="E3441" t="s">
        <v>13</v>
      </c>
      <c r="F3441" t="s">
        <v>13</v>
      </c>
      <c r="G3441" t="s">
        <v>11849</v>
      </c>
      <c r="H3441" s="3" t="s">
        <v>11850</v>
      </c>
      <c r="I3441" t="s">
        <v>69</v>
      </c>
      <c r="J3441" t="s">
        <v>2160</v>
      </c>
    </row>
    <row r="3442" spans="1:10" ht="16" x14ac:dyDescent="0.2">
      <c r="A3442" t="s">
        <v>2063</v>
      </c>
      <c r="B3442" t="s">
        <v>4209</v>
      </c>
      <c r="C3442" t="s">
        <v>11848</v>
      </c>
      <c r="D3442">
        <v>3</v>
      </c>
      <c r="E3442" t="s">
        <v>13</v>
      </c>
      <c r="F3442" t="s">
        <v>13</v>
      </c>
      <c r="G3442" t="s">
        <v>11849</v>
      </c>
      <c r="H3442" s="3" t="s">
        <v>11850</v>
      </c>
      <c r="I3442" t="s">
        <v>69</v>
      </c>
      <c r="J3442" t="s">
        <v>2066</v>
      </c>
    </row>
    <row r="3443" spans="1:10" ht="16" x14ac:dyDescent="0.2">
      <c r="A3443" t="s">
        <v>2127</v>
      </c>
      <c r="B3443" t="s">
        <v>4209</v>
      </c>
      <c r="C3443" t="s">
        <v>11848</v>
      </c>
      <c r="D3443">
        <v>2</v>
      </c>
      <c r="E3443" t="s">
        <v>13</v>
      </c>
      <c r="F3443" t="s">
        <v>13</v>
      </c>
      <c r="G3443" t="s">
        <v>11849</v>
      </c>
      <c r="H3443" s="3" t="s">
        <v>11851</v>
      </c>
      <c r="I3443" t="s">
        <v>69</v>
      </c>
      <c r="J3443" t="s">
        <v>2130</v>
      </c>
    </row>
    <row r="3444" spans="1:10" ht="16" x14ac:dyDescent="0.2">
      <c r="A3444" t="s">
        <v>2071</v>
      </c>
      <c r="B3444" t="s">
        <v>4209</v>
      </c>
      <c r="C3444" t="s">
        <v>11848</v>
      </c>
      <c r="D3444">
        <v>3</v>
      </c>
      <c r="E3444" t="s">
        <v>13</v>
      </c>
      <c r="F3444" t="s">
        <v>13</v>
      </c>
      <c r="G3444" t="s">
        <v>11849</v>
      </c>
      <c r="H3444" s="3" t="s">
        <v>11850</v>
      </c>
      <c r="I3444" t="s">
        <v>69</v>
      </c>
      <c r="J3444" t="s">
        <v>2074</v>
      </c>
    </row>
    <row r="3445" spans="1:10" ht="16" x14ac:dyDescent="0.2">
      <c r="A3445" t="s">
        <v>11852</v>
      </c>
      <c r="B3445" t="s">
        <v>11853</v>
      </c>
      <c r="C3445" t="s">
        <v>11854</v>
      </c>
      <c r="D3445">
        <v>2</v>
      </c>
      <c r="E3445" t="s">
        <v>13</v>
      </c>
      <c r="F3445" t="s">
        <v>13</v>
      </c>
      <c r="G3445" t="s">
        <v>11855</v>
      </c>
      <c r="H3445" s="3" t="s">
        <v>11856</v>
      </c>
      <c r="I3445" t="s">
        <v>69</v>
      </c>
      <c r="J3445" t="s">
        <v>11857</v>
      </c>
    </row>
    <row r="3446" spans="1:10" ht="16" x14ac:dyDescent="0.2">
      <c r="A3446" t="s">
        <v>11858</v>
      </c>
      <c r="B3446" t="s">
        <v>11859</v>
      </c>
      <c r="C3446" t="s">
        <v>11860</v>
      </c>
      <c r="D3446">
        <v>2</v>
      </c>
      <c r="E3446" t="s">
        <v>13</v>
      </c>
      <c r="F3446" t="s">
        <v>11861</v>
      </c>
      <c r="G3446" t="s">
        <v>11862</v>
      </c>
      <c r="H3446" s="3" t="s">
        <v>11863</v>
      </c>
      <c r="I3446" t="s">
        <v>69</v>
      </c>
      <c r="J3446" t="s">
        <v>11864</v>
      </c>
    </row>
    <row r="3447" spans="1:10" ht="16" x14ac:dyDescent="0.2">
      <c r="A3447" t="s">
        <v>1014</v>
      </c>
      <c r="B3447" t="s">
        <v>8543</v>
      </c>
      <c r="C3447" t="s">
        <v>11865</v>
      </c>
      <c r="D3447">
        <v>1</v>
      </c>
      <c r="E3447" t="s">
        <v>13</v>
      </c>
      <c r="F3447" t="s">
        <v>13</v>
      </c>
      <c r="G3447" t="s">
        <v>11866</v>
      </c>
      <c r="H3447" s="3" t="s">
        <v>11867</v>
      </c>
      <c r="I3447" t="s">
        <v>69</v>
      </c>
      <c r="J3447" t="s">
        <v>1017</v>
      </c>
    </row>
    <row r="3448" spans="1:10" ht="16" x14ac:dyDescent="0.2">
      <c r="A3448" t="s">
        <v>11868</v>
      </c>
      <c r="B3448" t="s">
        <v>11869</v>
      </c>
      <c r="C3448" t="s">
        <v>11870</v>
      </c>
      <c r="D3448">
        <v>2</v>
      </c>
      <c r="E3448" t="s">
        <v>13</v>
      </c>
      <c r="F3448" t="s">
        <v>13</v>
      </c>
      <c r="G3448" t="s">
        <v>11866</v>
      </c>
      <c r="H3448" s="3" t="s">
        <v>11871</v>
      </c>
      <c r="I3448" t="s">
        <v>69</v>
      </c>
      <c r="J3448" t="s">
        <v>11872</v>
      </c>
    </row>
    <row r="3449" spans="1:10" ht="16" x14ac:dyDescent="0.2">
      <c r="A3449" t="s">
        <v>1018</v>
      </c>
      <c r="B3449" t="s">
        <v>8543</v>
      </c>
      <c r="C3449" t="s">
        <v>11865</v>
      </c>
      <c r="D3449">
        <v>1</v>
      </c>
      <c r="E3449" t="s">
        <v>13</v>
      </c>
      <c r="F3449" t="s">
        <v>13</v>
      </c>
      <c r="G3449" t="s">
        <v>11866</v>
      </c>
      <c r="H3449" s="3" t="s">
        <v>11873</v>
      </c>
      <c r="I3449" t="s">
        <v>69</v>
      </c>
      <c r="J3449" t="s">
        <v>1019</v>
      </c>
    </row>
    <row r="3450" spans="1:10" ht="16" x14ac:dyDescent="0.2">
      <c r="A3450" t="s">
        <v>11874</v>
      </c>
      <c r="B3450" t="s">
        <v>8543</v>
      </c>
      <c r="C3450" t="s">
        <v>11865</v>
      </c>
      <c r="D3450">
        <v>3</v>
      </c>
      <c r="E3450" t="s">
        <v>13</v>
      </c>
      <c r="F3450" t="s">
        <v>13</v>
      </c>
      <c r="G3450" t="s">
        <v>11866</v>
      </c>
      <c r="H3450" s="3" t="s">
        <v>11875</v>
      </c>
      <c r="I3450" t="s">
        <v>69</v>
      </c>
      <c r="J3450" t="s">
        <v>11876</v>
      </c>
    </row>
    <row r="3451" spans="1:10" ht="16" x14ac:dyDescent="0.2">
      <c r="A3451" t="s">
        <v>11877</v>
      </c>
      <c r="B3451" t="s">
        <v>11878</v>
      </c>
      <c r="C3451" t="s">
        <v>11879</v>
      </c>
      <c r="D3451">
        <v>2</v>
      </c>
      <c r="E3451" t="s">
        <v>13</v>
      </c>
      <c r="F3451" t="s">
        <v>13</v>
      </c>
      <c r="G3451" t="s">
        <v>11880</v>
      </c>
      <c r="H3451" s="3" t="s">
        <v>11881</v>
      </c>
      <c r="I3451" t="s">
        <v>69</v>
      </c>
      <c r="J3451" t="s">
        <v>11882</v>
      </c>
    </row>
    <row r="3452" spans="1:10" ht="16" x14ac:dyDescent="0.2">
      <c r="A3452" t="s">
        <v>11877</v>
      </c>
      <c r="B3452" t="s">
        <v>1705</v>
      </c>
      <c r="C3452" t="s">
        <v>11883</v>
      </c>
      <c r="D3452">
        <v>1</v>
      </c>
      <c r="E3452" t="s">
        <v>13</v>
      </c>
      <c r="F3452" t="s">
        <v>13</v>
      </c>
      <c r="G3452" t="s">
        <v>11880</v>
      </c>
      <c r="H3452" s="3" t="s">
        <v>11881</v>
      </c>
      <c r="I3452" t="s">
        <v>69</v>
      </c>
      <c r="J3452" t="s">
        <v>11882</v>
      </c>
    </row>
    <row r="3453" spans="1:10" ht="16" x14ac:dyDescent="0.2">
      <c r="A3453" t="s">
        <v>11884</v>
      </c>
      <c r="B3453" t="s">
        <v>11885</v>
      </c>
      <c r="C3453" t="s">
        <v>11886</v>
      </c>
      <c r="D3453">
        <v>1</v>
      </c>
      <c r="E3453" t="s">
        <v>13</v>
      </c>
      <c r="F3453" t="s">
        <v>13</v>
      </c>
      <c r="G3453" t="s">
        <v>11880</v>
      </c>
      <c r="H3453" s="3" t="s">
        <v>11887</v>
      </c>
      <c r="I3453" t="s">
        <v>69</v>
      </c>
      <c r="J3453" t="s">
        <v>11888</v>
      </c>
    </row>
    <row r="3454" spans="1:10" ht="16" x14ac:dyDescent="0.2">
      <c r="A3454" t="s">
        <v>11889</v>
      </c>
      <c r="B3454" t="s">
        <v>11890</v>
      </c>
      <c r="C3454" t="s">
        <v>11891</v>
      </c>
      <c r="D3454">
        <v>1</v>
      </c>
      <c r="E3454" t="s">
        <v>13</v>
      </c>
      <c r="F3454" t="s">
        <v>13</v>
      </c>
      <c r="G3454" t="s">
        <v>11880</v>
      </c>
      <c r="H3454" s="3" t="s">
        <v>11892</v>
      </c>
      <c r="I3454" t="s">
        <v>69</v>
      </c>
      <c r="J3454" t="s">
        <v>11893</v>
      </c>
    </row>
    <row r="3455" spans="1:10" ht="16" x14ac:dyDescent="0.2">
      <c r="A3455" t="s">
        <v>11889</v>
      </c>
      <c r="B3455" t="s">
        <v>83</v>
      </c>
      <c r="C3455" t="s">
        <v>11894</v>
      </c>
      <c r="D3455">
        <v>2</v>
      </c>
      <c r="E3455" t="s">
        <v>13</v>
      </c>
      <c r="F3455" t="s">
        <v>13</v>
      </c>
      <c r="G3455" t="s">
        <v>11880</v>
      </c>
      <c r="H3455" s="3" t="s">
        <v>11892</v>
      </c>
      <c r="I3455" t="s">
        <v>69</v>
      </c>
      <c r="J3455" t="s">
        <v>11893</v>
      </c>
    </row>
    <row r="3456" spans="1:10" ht="16" x14ac:dyDescent="0.2">
      <c r="A3456" t="s">
        <v>11895</v>
      </c>
      <c r="B3456" t="s">
        <v>11896</v>
      </c>
      <c r="C3456" t="s">
        <v>11897</v>
      </c>
      <c r="D3456">
        <v>1</v>
      </c>
      <c r="E3456" t="s">
        <v>13</v>
      </c>
      <c r="F3456" t="s">
        <v>13</v>
      </c>
      <c r="G3456" t="s">
        <v>11898</v>
      </c>
      <c r="H3456" s="3" t="s">
        <v>11899</v>
      </c>
      <c r="I3456" t="s">
        <v>62</v>
      </c>
      <c r="J3456" t="s">
        <v>11900</v>
      </c>
    </row>
    <row r="3457" spans="1:10" ht="16" x14ac:dyDescent="0.2">
      <c r="A3457" t="s">
        <v>11901</v>
      </c>
      <c r="B3457" t="s">
        <v>11902</v>
      </c>
      <c r="C3457" t="s">
        <v>11903</v>
      </c>
      <c r="D3457">
        <v>1</v>
      </c>
      <c r="E3457" t="s">
        <v>13</v>
      </c>
      <c r="F3457" t="s">
        <v>13</v>
      </c>
      <c r="G3457" t="s">
        <v>11904</v>
      </c>
      <c r="H3457" s="3" t="s">
        <v>11905</v>
      </c>
      <c r="I3457" t="s">
        <v>461</v>
      </c>
      <c r="J3457" t="s">
        <v>11906</v>
      </c>
    </row>
    <row r="3458" spans="1:10" ht="16" x14ac:dyDescent="0.2">
      <c r="A3458" t="s">
        <v>576</v>
      </c>
      <c r="B3458" t="s">
        <v>11907</v>
      </c>
      <c r="C3458" t="s">
        <v>11908</v>
      </c>
      <c r="D3458">
        <v>4</v>
      </c>
      <c r="E3458" t="s">
        <v>13</v>
      </c>
      <c r="F3458" t="s">
        <v>13</v>
      </c>
      <c r="G3458" t="s">
        <v>11904</v>
      </c>
      <c r="H3458" s="3" t="s">
        <v>11905</v>
      </c>
      <c r="I3458" t="s">
        <v>461</v>
      </c>
      <c r="J3458" t="s">
        <v>581</v>
      </c>
    </row>
    <row r="3459" spans="1:10" ht="16" x14ac:dyDescent="0.2">
      <c r="A3459" t="s">
        <v>600</v>
      </c>
      <c r="B3459" t="s">
        <v>11907</v>
      </c>
      <c r="C3459" t="s">
        <v>11908</v>
      </c>
      <c r="D3459">
        <v>9</v>
      </c>
      <c r="E3459" t="s">
        <v>13</v>
      </c>
      <c r="F3459" t="s">
        <v>13</v>
      </c>
      <c r="G3459" t="s">
        <v>11904</v>
      </c>
      <c r="H3459" s="3" t="s">
        <v>11909</v>
      </c>
      <c r="I3459" t="s">
        <v>461</v>
      </c>
      <c r="J3459" t="s">
        <v>603</v>
      </c>
    </row>
    <row r="3460" spans="1:10" ht="16" x14ac:dyDescent="0.2">
      <c r="A3460" t="s">
        <v>600</v>
      </c>
      <c r="B3460" t="s">
        <v>11910</v>
      </c>
      <c r="C3460" t="s">
        <v>11911</v>
      </c>
      <c r="D3460">
        <v>8</v>
      </c>
      <c r="E3460" t="s">
        <v>13</v>
      </c>
      <c r="F3460" t="s">
        <v>13</v>
      </c>
      <c r="G3460" t="s">
        <v>11904</v>
      </c>
      <c r="H3460" s="3" t="s">
        <v>11909</v>
      </c>
      <c r="I3460" t="s">
        <v>461</v>
      </c>
      <c r="J3460" t="s">
        <v>603</v>
      </c>
    </row>
    <row r="3461" spans="1:10" ht="16" x14ac:dyDescent="0.2">
      <c r="A3461" t="s">
        <v>11912</v>
      </c>
      <c r="B3461" t="s">
        <v>11902</v>
      </c>
      <c r="C3461" t="s">
        <v>11903</v>
      </c>
      <c r="D3461">
        <v>7</v>
      </c>
      <c r="E3461" t="s">
        <v>13</v>
      </c>
      <c r="F3461" t="s">
        <v>13</v>
      </c>
      <c r="G3461" t="s">
        <v>11904</v>
      </c>
      <c r="H3461" s="3" t="s">
        <v>11905</v>
      </c>
      <c r="I3461" t="s">
        <v>461</v>
      </c>
      <c r="J3461" t="s">
        <v>11913</v>
      </c>
    </row>
    <row r="3462" spans="1:10" ht="16" x14ac:dyDescent="0.2">
      <c r="A3462" t="s">
        <v>11901</v>
      </c>
      <c r="B3462" t="s">
        <v>11914</v>
      </c>
      <c r="C3462" t="s">
        <v>11911</v>
      </c>
      <c r="D3462">
        <v>4</v>
      </c>
      <c r="E3462" t="s">
        <v>13</v>
      </c>
      <c r="F3462" t="s">
        <v>13</v>
      </c>
      <c r="G3462" t="s">
        <v>11904</v>
      </c>
      <c r="H3462" s="3" t="s">
        <v>11905</v>
      </c>
      <c r="I3462" t="s">
        <v>461</v>
      </c>
      <c r="J3462" t="s">
        <v>11906</v>
      </c>
    </row>
    <row r="3463" spans="1:10" ht="16" x14ac:dyDescent="0.2">
      <c r="A3463" t="s">
        <v>576</v>
      </c>
      <c r="B3463" t="s">
        <v>11910</v>
      </c>
      <c r="C3463" t="s">
        <v>11911</v>
      </c>
      <c r="D3463">
        <v>3</v>
      </c>
      <c r="E3463" t="s">
        <v>13</v>
      </c>
      <c r="F3463" t="s">
        <v>13</v>
      </c>
      <c r="G3463" t="s">
        <v>11904</v>
      </c>
      <c r="H3463" s="3" t="s">
        <v>11905</v>
      </c>
      <c r="I3463" t="s">
        <v>461</v>
      </c>
      <c r="J3463" t="s">
        <v>581</v>
      </c>
    </row>
    <row r="3464" spans="1:10" ht="16" x14ac:dyDescent="0.2">
      <c r="A3464" t="s">
        <v>11912</v>
      </c>
      <c r="B3464" t="s">
        <v>11915</v>
      </c>
      <c r="C3464" t="s">
        <v>11916</v>
      </c>
      <c r="D3464">
        <v>3</v>
      </c>
      <c r="E3464" t="s">
        <v>13</v>
      </c>
      <c r="F3464" t="s">
        <v>13</v>
      </c>
      <c r="G3464" t="s">
        <v>11904</v>
      </c>
      <c r="H3464" s="3" t="s">
        <v>11905</v>
      </c>
      <c r="I3464" t="s">
        <v>461</v>
      </c>
      <c r="J3464" t="s">
        <v>11913</v>
      </c>
    </row>
    <row r="3465" spans="1:10" ht="16" x14ac:dyDescent="0.2">
      <c r="A3465" t="s">
        <v>11917</v>
      </c>
      <c r="B3465" t="s">
        <v>11918</v>
      </c>
      <c r="C3465" t="s">
        <v>11919</v>
      </c>
      <c r="D3465">
        <v>1</v>
      </c>
      <c r="E3465" t="s">
        <v>13</v>
      </c>
      <c r="F3465" t="s">
        <v>13</v>
      </c>
      <c r="G3465" t="s">
        <v>11920</v>
      </c>
      <c r="H3465" s="3" t="s">
        <v>11921</v>
      </c>
      <c r="I3465" t="s">
        <v>62</v>
      </c>
      <c r="J3465" t="s">
        <v>11922</v>
      </c>
    </row>
    <row r="3466" spans="1:10" ht="16" x14ac:dyDescent="0.2">
      <c r="A3466" t="s">
        <v>11923</v>
      </c>
      <c r="B3466" t="s">
        <v>11924</v>
      </c>
      <c r="C3466" t="s">
        <v>11925</v>
      </c>
      <c r="D3466">
        <v>1</v>
      </c>
      <c r="E3466" t="s">
        <v>13</v>
      </c>
      <c r="F3466" t="s">
        <v>13</v>
      </c>
      <c r="G3466" t="s">
        <v>11920</v>
      </c>
      <c r="H3466" s="3" t="s">
        <v>11926</v>
      </c>
      <c r="I3466" t="s">
        <v>62</v>
      </c>
      <c r="J3466" t="s">
        <v>11927</v>
      </c>
    </row>
    <row r="3467" spans="1:10" ht="16" x14ac:dyDescent="0.2">
      <c r="A3467" t="s">
        <v>11928</v>
      </c>
      <c r="B3467" t="s">
        <v>11929</v>
      </c>
      <c r="C3467" t="s">
        <v>11930</v>
      </c>
      <c r="D3467">
        <v>3</v>
      </c>
      <c r="E3467" t="s">
        <v>13</v>
      </c>
      <c r="F3467" t="s">
        <v>13</v>
      </c>
      <c r="G3467" t="s">
        <v>11931</v>
      </c>
      <c r="H3467" s="3" t="s">
        <v>11932</v>
      </c>
      <c r="I3467" t="s">
        <v>69</v>
      </c>
      <c r="J3467" t="s">
        <v>11933</v>
      </c>
    </row>
    <row r="3468" spans="1:10" ht="16" x14ac:dyDescent="0.2">
      <c r="A3468" t="s">
        <v>11934</v>
      </c>
      <c r="B3468" t="s">
        <v>11935</v>
      </c>
      <c r="C3468" t="s">
        <v>11936</v>
      </c>
      <c r="D3468">
        <v>4</v>
      </c>
      <c r="E3468" t="s">
        <v>13</v>
      </c>
      <c r="F3468" t="s">
        <v>13</v>
      </c>
      <c r="G3468" t="s">
        <v>11937</v>
      </c>
      <c r="H3468" s="3" t="s">
        <v>11938</v>
      </c>
      <c r="I3468" t="s">
        <v>315</v>
      </c>
      <c r="J3468" t="s">
        <v>11939</v>
      </c>
    </row>
    <row r="3469" spans="1:10" ht="16" x14ac:dyDescent="0.2">
      <c r="A3469" t="s">
        <v>11940</v>
      </c>
      <c r="B3469" t="s">
        <v>11941</v>
      </c>
      <c r="C3469" t="s">
        <v>11942</v>
      </c>
      <c r="D3469">
        <v>1</v>
      </c>
      <c r="E3469" t="s">
        <v>13</v>
      </c>
      <c r="F3469" t="s">
        <v>13</v>
      </c>
      <c r="G3469" t="s">
        <v>11943</v>
      </c>
      <c r="H3469" s="3" t="s">
        <v>11944</v>
      </c>
      <c r="I3469" t="s">
        <v>315</v>
      </c>
      <c r="J3469" t="s">
        <v>11945</v>
      </c>
    </row>
    <row r="3470" spans="1:10" ht="16" x14ac:dyDescent="0.2">
      <c r="A3470" t="s">
        <v>11940</v>
      </c>
      <c r="B3470" t="s">
        <v>11946</v>
      </c>
      <c r="C3470" t="s">
        <v>11947</v>
      </c>
      <c r="D3470">
        <v>2</v>
      </c>
      <c r="E3470" t="s">
        <v>13</v>
      </c>
      <c r="F3470" t="s">
        <v>13</v>
      </c>
      <c r="G3470" t="s">
        <v>11943</v>
      </c>
      <c r="H3470" s="3" t="s">
        <v>11944</v>
      </c>
      <c r="I3470" t="s">
        <v>315</v>
      </c>
      <c r="J3470" t="s">
        <v>11945</v>
      </c>
    </row>
    <row r="3471" spans="1:10" ht="16" x14ac:dyDescent="0.2">
      <c r="A3471" t="s">
        <v>11948</v>
      </c>
      <c r="B3471" t="s">
        <v>11949</v>
      </c>
      <c r="C3471" t="s">
        <v>11950</v>
      </c>
      <c r="D3471">
        <v>7</v>
      </c>
      <c r="E3471" t="s">
        <v>13</v>
      </c>
      <c r="F3471" t="s">
        <v>13</v>
      </c>
      <c r="G3471" t="s">
        <v>11951</v>
      </c>
      <c r="H3471" s="3" t="s">
        <v>11952</v>
      </c>
      <c r="I3471" t="s">
        <v>315</v>
      </c>
      <c r="J3471" t="s">
        <v>11953</v>
      </c>
    </row>
    <row r="3472" spans="1:10" ht="16" x14ac:dyDescent="0.2">
      <c r="A3472" t="s">
        <v>11954</v>
      </c>
      <c r="B3472" t="s">
        <v>11955</v>
      </c>
      <c r="C3472" t="s">
        <v>11956</v>
      </c>
      <c r="D3472">
        <v>3</v>
      </c>
      <c r="E3472" t="s">
        <v>13</v>
      </c>
      <c r="F3472" t="s">
        <v>13</v>
      </c>
      <c r="G3472" t="s">
        <v>11957</v>
      </c>
      <c r="H3472" s="3" t="s">
        <v>11958</v>
      </c>
      <c r="I3472" t="s">
        <v>69</v>
      </c>
      <c r="J3472" t="s">
        <v>11959</v>
      </c>
    </row>
    <row r="3473" spans="1:10" ht="16" x14ac:dyDescent="0.2">
      <c r="A3473" t="s">
        <v>11954</v>
      </c>
      <c r="B3473" t="s">
        <v>11960</v>
      </c>
      <c r="C3473" t="s">
        <v>11961</v>
      </c>
      <c r="D3473">
        <v>1</v>
      </c>
      <c r="E3473" t="s">
        <v>13</v>
      </c>
      <c r="F3473" t="s">
        <v>13</v>
      </c>
      <c r="G3473" t="s">
        <v>11957</v>
      </c>
      <c r="H3473" s="3" t="s">
        <v>11958</v>
      </c>
      <c r="I3473" t="s">
        <v>69</v>
      </c>
      <c r="J3473" t="s">
        <v>11959</v>
      </c>
    </row>
    <row r="3474" spans="1:10" ht="16" x14ac:dyDescent="0.2">
      <c r="A3474" t="s">
        <v>3706</v>
      </c>
      <c r="B3474" t="s">
        <v>11962</v>
      </c>
      <c r="C3474" t="s">
        <v>11963</v>
      </c>
      <c r="D3474">
        <v>2</v>
      </c>
      <c r="E3474" t="s">
        <v>13</v>
      </c>
      <c r="F3474" t="s">
        <v>13</v>
      </c>
      <c r="G3474" t="s">
        <v>11964</v>
      </c>
      <c r="H3474" s="3" t="s">
        <v>11965</v>
      </c>
      <c r="I3474" t="s">
        <v>3711</v>
      </c>
      <c r="J3474" t="s">
        <v>3712</v>
      </c>
    </row>
    <row r="3475" spans="1:10" ht="16" x14ac:dyDescent="0.2">
      <c r="A3475" t="s">
        <v>5568</v>
      </c>
      <c r="B3475" t="s">
        <v>11966</v>
      </c>
      <c r="C3475" t="s">
        <v>11967</v>
      </c>
      <c r="D3475">
        <v>3</v>
      </c>
      <c r="E3475" t="s">
        <v>13</v>
      </c>
      <c r="F3475" t="s">
        <v>13</v>
      </c>
      <c r="G3475" t="s">
        <v>11968</v>
      </c>
      <c r="H3475" s="3" t="s">
        <v>11969</v>
      </c>
      <c r="I3475" t="s">
        <v>714</v>
      </c>
      <c r="J3475" t="s">
        <v>5573</v>
      </c>
    </row>
    <row r="3476" spans="1:10" ht="16" x14ac:dyDescent="0.2">
      <c r="A3476" t="s">
        <v>11970</v>
      </c>
      <c r="B3476" t="s">
        <v>11971</v>
      </c>
      <c r="C3476" t="s">
        <v>11972</v>
      </c>
      <c r="D3476">
        <v>4</v>
      </c>
      <c r="E3476" t="s">
        <v>13</v>
      </c>
      <c r="F3476" t="s">
        <v>13</v>
      </c>
      <c r="G3476" t="s">
        <v>11973</v>
      </c>
      <c r="H3476" s="3" t="s">
        <v>11974</v>
      </c>
      <c r="I3476" t="s">
        <v>69</v>
      </c>
      <c r="J3476" t="s">
        <v>11975</v>
      </c>
    </row>
    <row r="3477" spans="1:10" ht="16" x14ac:dyDescent="0.2">
      <c r="A3477" t="s">
        <v>11976</v>
      </c>
      <c r="B3477" t="s">
        <v>11977</v>
      </c>
      <c r="C3477" t="s">
        <v>11978</v>
      </c>
      <c r="D3477">
        <v>3</v>
      </c>
      <c r="E3477" t="s">
        <v>13</v>
      </c>
      <c r="F3477" t="s">
        <v>13</v>
      </c>
      <c r="G3477" t="s">
        <v>11979</v>
      </c>
      <c r="H3477" s="3" t="s">
        <v>11980</v>
      </c>
      <c r="I3477" t="s">
        <v>69</v>
      </c>
      <c r="J3477" t="s">
        <v>11981</v>
      </c>
    </row>
    <row r="3478" spans="1:10" ht="16" x14ac:dyDescent="0.2">
      <c r="A3478" t="s">
        <v>11982</v>
      </c>
      <c r="B3478" t="s">
        <v>11983</v>
      </c>
      <c r="C3478" t="s">
        <v>11984</v>
      </c>
      <c r="D3478">
        <v>1</v>
      </c>
      <c r="E3478" t="s">
        <v>13</v>
      </c>
      <c r="F3478" t="s">
        <v>13</v>
      </c>
      <c r="G3478" t="s">
        <v>11985</v>
      </c>
      <c r="H3478" s="3" t="s">
        <v>11986</v>
      </c>
      <c r="I3478" t="s">
        <v>69</v>
      </c>
      <c r="J3478" t="s">
        <v>11987</v>
      </c>
    </row>
    <row r="3479" spans="1:10" ht="16" x14ac:dyDescent="0.2">
      <c r="A3479" t="s">
        <v>11988</v>
      </c>
      <c r="B3479" t="s">
        <v>11989</v>
      </c>
      <c r="C3479" t="s">
        <v>11990</v>
      </c>
      <c r="D3479">
        <v>1</v>
      </c>
      <c r="E3479" t="s">
        <v>13</v>
      </c>
      <c r="F3479" t="s">
        <v>13</v>
      </c>
      <c r="G3479" t="s">
        <v>11991</v>
      </c>
      <c r="H3479" s="3" t="s">
        <v>11992</v>
      </c>
      <c r="I3479" t="s">
        <v>817</v>
      </c>
      <c r="J3479" t="s">
        <v>11993</v>
      </c>
    </row>
    <row r="3480" spans="1:10" ht="16" x14ac:dyDescent="0.2">
      <c r="A3480" t="s">
        <v>11994</v>
      </c>
      <c r="B3480" t="s">
        <v>11995</v>
      </c>
      <c r="C3480" t="s">
        <v>11996</v>
      </c>
      <c r="D3480">
        <v>1</v>
      </c>
      <c r="E3480" t="s">
        <v>13</v>
      </c>
      <c r="F3480" t="s">
        <v>13</v>
      </c>
      <c r="G3480" t="s">
        <v>11997</v>
      </c>
      <c r="H3480" s="3" t="s">
        <v>11998</v>
      </c>
      <c r="I3480" t="s">
        <v>16</v>
      </c>
      <c r="J3480" t="s">
        <v>11999</v>
      </c>
    </row>
    <row r="3481" spans="1:10" ht="16" x14ac:dyDescent="0.2">
      <c r="A3481" t="s">
        <v>9492</v>
      </c>
      <c r="B3481" t="s">
        <v>12000</v>
      </c>
      <c r="C3481" t="s">
        <v>12001</v>
      </c>
      <c r="D3481">
        <v>2</v>
      </c>
      <c r="E3481" t="s">
        <v>13</v>
      </c>
      <c r="F3481" t="s">
        <v>13</v>
      </c>
      <c r="G3481" t="s">
        <v>11997</v>
      </c>
      <c r="H3481" s="3" t="s">
        <v>12002</v>
      </c>
      <c r="I3481" t="s">
        <v>16</v>
      </c>
      <c r="J3481" t="s">
        <v>9495</v>
      </c>
    </row>
    <row r="3482" spans="1:10" ht="16" x14ac:dyDescent="0.2">
      <c r="A3482" t="s">
        <v>12003</v>
      </c>
      <c r="B3482" t="s">
        <v>12004</v>
      </c>
      <c r="C3482" t="s">
        <v>12005</v>
      </c>
      <c r="D3482">
        <v>1</v>
      </c>
      <c r="E3482" t="s">
        <v>13</v>
      </c>
      <c r="F3482" t="s">
        <v>13</v>
      </c>
      <c r="G3482" t="s">
        <v>11997</v>
      </c>
      <c r="H3482" s="3" t="s">
        <v>12006</v>
      </c>
      <c r="I3482" t="s">
        <v>16</v>
      </c>
      <c r="J3482" t="s">
        <v>12007</v>
      </c>
    </row>
    <row r="3483" spans="1:10" ht="16" x14ac:dyDescent="0.2">
      <c r="A3483" t="s">
        <v>12008</v>
      </c>
      <c r="B3483" t="s">
        <v>12004</v>
      </c>
      <c r="C3483" t="s">
        <v>12005</v>
      </c>
      <c r="D3483">
        <v>4</v>
      </c>
      <c r="E3483" t="s">
        <v>13</v>
      </c>
      <c r="F3483" t="s">
        <v>13</v>
      </c>
      <c r="G3483" t="s">
        <v>11997</v>
      </c>
      <c r="H3483" s="3" t="s">
        <v>12006</v>
      </c>
      <c r="I3483" t="s">
        <v>16</v>
      </c>
      <c r="J3483" t="s">
        <v>12009</v>
      </c>
    </row>
    <row r="3484" spans="1:10" ht="16" x14ac:dyDescent="0.2">
      <c r="A3484" t="s">
        <v>9669</v>
      </c>
      <c r="B3484" t="s">
        <v>12010</v>
      </c>
      <c r="C3484" t="s">
        <v>12011</v>
      </c>
      <c r="D3484">
        <v>2</v>
      </c>
      <c r="E3484" t="s">
        <v>13</v>
      </c>
      <c r="F3484" t="s">
        <v>13</v>
      </c>
      <c r="G3484" t="s">
        <v>12012</v>
      </c>
      <c r="H3484" s="3" t="s">
        <v>12013</v>
      </c>
      <c r="I3484" t="s">
        <v>3086</v>
      </c>
      <c r="J3484" t="s">
        <v>9674</v>
      </c>
    </row>
    <row r="3485" spans="1:10" ht="16" x14ac:dyDescent="0.2">
      <c r="A3485" t="s">
        <v>9669</v>
      </c>
      <c r="B3485" t="s">
        <v>12014</v>
      </c>
      <c r="C3485" t="s">
        <v>12015</v>
      </c>
      <c r="D3485">
        <v>1</v>
      </c>
      <c r="E3485" t="s">
        <v>13</v>
      </c>
      <c r="F3485" t="s">
        <v>13</v>
      </c>
      <c r="G3485" t="s">
        <v>12012</v>
      </c>
      <c r="H3485" s="3" t="s">
        <v>12013</v>
      </c>
      <c r="I3485" t="s">
        <v>3086</v>
      </c>
      <c r="J3485" t="s">
        <v>9674</v>
      </c>
    </row>
    <row r="3486" spans="1:10" ht="16" x14ac:dyDescent="0.2">
      <c r="A3486" t="s">
        <v>12016</v>
      </c>
      <c r="B3486" t="s">
        <v>12017</v>
      </c>
      <c r="C3486" t="s">
        <v>12018</v>
      </c>
      <c r="D3486">
        <v>2</v>
      </c>
      <c r="E3486" t="s">
        <v>13</v>
      </c>
      <c r="F3486" t="s">
        <v>13</v>
      </c>
      <c r="G3486" t="s">
        <v>12019</v>
      </c>
      <c r="H3486" s="3" t="s">
        <v>12020</v>
      </c>
      <c r="I3486" t="s">
        <v>547</v>
      </c>
      <c r="J3486" t="s">
        <v>12021</v>
      </c>
    </row>
    <row r="3487" spans="1:10" ht="16" x14ac:dyDescent="0.2">
      <c r="A3487" t="s">
        <v>12016</v>
      </c>
      <c r="B3487" t="s">
        <v>12022</v>
      </c>
      <c r="C3487" t="s">
        <v>12023</v>
      </c>
      <c r="D3487">
        <v>3</v>
      </c>
      <c r="E3487" t="s">
        <v>13</v>
      </c>
      <c r="F3487" t="s">
        <v>13</v>
      </c>
      <c r="G3487" t="s">
        <v>12024</v>
      </c>
      <c r="H3487" s="3" t="s">
        <v>12025</v>
      </c>
      <c r="I3487" t="s">
        <v>547</v>
      </c>
      <c r="J3487" t="s">
        <v>12021</v>
      </c>
    </row>
    <row r="3488" spans="1:10" ht="16" x14ac:dyDescent="0.2">
      <c r="A3488" t="s">
        <v>3142</v>
      </c>
      <c r="B3488" t="s">
        <v>12026</v>
      </c>
      <c r="C3488" t="s">
        <v>12027</v>
      </c>
      <c r="D3488">
        <v>4</v>
      </c>
      <c r="E3488" t="s">
        <v>13</v>
      </c>
      <c r="F3488" t="s">
        <v>13</v>
      </c>
      <c r="G3488" t="s">
        <v>12028</v>
      </c>
      <c r="H3488" s="3" t="s">
        <v>12029</v>
      </c>
      <c r="I3488" t="s">
        <v>69</v>
      </c>
      <c r="J3488" t="s">
        <v>3146</v>
      </c>
    </row>
    <row r="3489" spans="1:10" ht="16" x14ac:dyDescent="0.2">
      <c r="A3489" t="s">
        <v>12030</v>
      </c>
      <c r="B3489" t="s">
        <v>12031</v>
      </c>
      <c r="C3489" t="s">
        <v>12032</v>
      </c>
      <c r="D3489">
        <v>2</v>
      </c>
      <c r="E3489" t="s">
        <v>13</v>
      </c>
      <c r="F3489" t="s">
        <v>13</v>
      </c>
      <c r="G3489" t="s">
        <v>12033</v>
      </c>
      <c r="H3489" s="3" t="s">
        <v>12034</v>
      </c>
      <c r="I3489" t="s">
        <v>1314</v>
      </c>
      <c r="J3489" t="s">
        <v>12035</v>
      </c>
    </row>
    <row r="3490" spans="1:10" ht="16" x14ac:dyDescent="0.2">
      <c r="A3490" t="s">
        <v>1115</v>
      </c>
      <c r="B3490" t="s">
        <v>12036</v>
      </c>
      <c r="C3490" t="s">
        <v>12037</v>
      </c>
      <c r="D3490">
        <v>3</v>
      </c>
      <c r="E3490" t="s">
        <v>13</v>
      </c>
      <c r="F3490" t="s">
        <v>13</v>
      </c>
      <c r="G3490" t="s">
        <v>12033</v>
      </c>
      <c r="H3490" s="3" t="s">
        <v>12034</v>
      </c>
      <c r="I3490" t="s">
        <v>1314</v>
      </c>
      <c r="J3490" t="s">
        <v>1119</v>
      </c>
    </row>
    <row r="3491" spans="1:10" ht="16" x14ac:dyDescent="0.2">
      <c r="A3491" t="s">
        <v>12038</v>
      </c>
      <c r="B3491" t="s">
        <v>12039</v>
      </c>
      <c r="C3491" t="s">
        <v>12040</v>
      </c>
      <c r="D3491">
        <v>4</v>
      </c>
      <c r="E3491" t="s">
        <v>13</v>
      </c>
      <c r="F3491" t="s">
        <v>13</v>
      </c>
      <c r="G3491" t="s">
        <v>12041</v>
      </c>
      <c r="H3491" s="3" t="s">
        <v>12042</v>
      </c>
      <c r="I3491" t="s">
        <v>509</v>
      </c>
      <c r="J3491" t="s">
        <v>12043</v>
      </c>
    </row>
    <row r="3492" spans="1:10" ht="16" x14ac:dyDescent="0.2">
      <c r="A3492" t="s">
        <v>12044</v>
      </c>
      <c r="B3492" t="s">
        <v>12045</v>
      </c>
      <c r="C3492" t="s">
        <v>12046</v>
      </c>
      <c r="D3492">
        <v>1</v>
      </c>
      <c r="E3492" t="s">
        <v>13</v>
      </c>
      <c r="F3492" t="s">
        <v>13</v>
      </c>
      <c r="G3492" t="s">
        <v>12047</v>
      </c>
      <c r="H3492" s="3" t="s">
        <v>12048</v>
      </c>
      <c r="I3492" t="s">
        <v>626</v>
      </c>
      <c r="J3492" t="s">
        <v>12049</v>
      </c>
    </row>
    <row r="3493" spans="1:10" ht="16" x14ac:dyDescent="0.2">
      <c r="A3493" t="s">
        <v>12050</v>
      </c>
      <c r="B3493" t="s">
        <v>12051</v>
      </c>
      <c r="C3493" t="s">
        <v>12052</v>
      </c>
      <c r="D3493">
        <v>1</v>
      </c>
      <c r="E3493" t="s">
        <v>13</v>
      </c>
      <c r="F3493" t="s">
        <v>13</v>
      </c>
      <c r="G3493" t="s">
        <v>12047</v>
      </c>
      <c r="H3493" s="3" t="s">
        <v>12053</v>
      </c>
      <c r="I3493" t="s">
        <v>626</v>
      </c>
      <c r="J3493" t="s">
        <v>12054</v>
      </c>
    </row>
    <row r="3494" spans="1:10" ht="16" x14ac:dyDescent="0.2">
      <c r="A3494" t="s">
        <v>12050</v>
      </c>
      <c r="B3494" t="s">
        <v>12055</v>
      </c>
      <c r="C3494" t="s">
        <v>12056</v>
      </c>
      <c r="D3494">
        <v>2</v>
      </c>
      <c r="E3494" t="s">
        <v>13</v>
      </c>
      <c r="F3494" t="s">
        <v>13</v>
      </c>
      <c r="G3494" t="s">
        <v>12047</v>
      </c>
      <c r="H3494" s="3" t="s">
        <v>12053</v>
      </c>
      <c r="I3494" t="s">
        <v>626</v>
      </c>
      <c r="J3494" t="s">
        <v>12054</v>
      </c>
    </row>
    <row r="3495" spans="1:10" ht="16" x14ac:dyDescent="0.2">
      <c r="A3495" t="s">
        <v>8842</v>
      </c>
      <c r="B3495" t="s">
        <v>12057</v>
      </c>
      <c r="C3495" t="s">
        <v>12058</v>
      </c>
      <c r="D3495">
        <v>3</v>
      </c>
      <c r="E3495" t="s">
        <v>13</v>
      </c>
      <c r="F3495" t="s">
        <v>13</v>
      </c>
      <c r="G3495" t="s">
        <v>12059</v>
      </c>
      <c r="H3495" s="3" t="s">
        <v>12060</v>
      </c>
      <c r="I3495" t="s">
        <v>524</v>
      </c>
      <c r="J3495" t="s">
        <v>8846</v>
      </c>
    </row>
    <row r="3496" spans="1:10" ht="32" x14ac:dyDescent="0.2">
      <c r="A3496" t="s">
        <v>12061</v>
      </c>
      <c r="B3496" t="s">
        <v>12062</v>
      </c>
      <c r="C3496" t="s">
        <v>12063</v>
      </c>
      <c r="D3496">
        <v>1</v>
      </c>
      <c r="E3496" t="s">
        <v>13</v>
      </c>
      <c r="F3496" t="s">
        <v>13</v>
      </c>
      <c r="G3496" t="s">
        <v>12059</v>
      </c>
      <c r="H3496" s="3" t="s">
        <v>12064</v>
      </c>
      <c r="I3496" t="s">
        <v>524</v>
      </c>
      <c r="J3496" t="s">
        <v>12065</v>
      </c>
    </row>
    <row r="3497" spans="1:10" ht="16" x14ac:dyDescent="0.2">
      <c r="A3497" t="s">
        <v>12066</v>
      </c>
      <c r="B3497" t="s">
        <v>12067</v>
      </c>
      <c r="C3497" t="s">
        <v>12068</v>
      </c>
      <c r="D3497">
        <v>3</v>
      </c>
      <c r="E3497" t="s">
        <v>13</v>
      </c>
      <c r="F3497" t="s">
        <v>13</v>
      </c>
      <c r="G3497" t="s">
        <v>12069</v>
      </c>
      <c r="H3497" s="3" t="s">
        <v>12070</v>
      </c>
      <c r="I3497" t="s">
        <v>2813</v>
      </c>
      <c r="J3497" t="s">
        <v>12071</v>
      </c>
    </row>
    <row r="3498" spans="1:10" ht="16" x14ac:dyDescent="0.2">
      <c r="A3498" t="s">
        <v>12072</v>
      </c>
      <c r="B3498" t="s">
        <v>12073</v>
      </c>
      <c r="C3498" t="s">
        <v>12074</v>
      </c>
      <c r="D3498">
        <v>1</v>
      </c>
      <c r="E3498" t="s">
        <v>13</v>
      </c>
      <c r="F3498" t="s">
        <v>13</v>
      </c>
      <c r="G3498" t="s">
        <v>12075</v>
      </c>
      <c r="H3498" s="3" t="s">
        <v>12076</v>
      </c>
      <c r="I3498" t="s">
        <v>524</v>
      </c>
      <c r="J3498" t="s">
        <v>12077</v>
      </c>
    </row>
    <row r="3499" spans="1:10" ht="16" x14ac:dyDescent="0.2">
      <c r="A3499" t="s">
        <v>12072</v>
      </c>
      <c r="B3499" t="s">
        <v>12078</v>
      </c>
      <c r="C3499" t="s">
        <v>12079</v>
      </c>
      <c r="D3499">
        <v>2</v>
      </c>
      <c r="E3499" t="s">
        <v>13</v>
      </c>
      <c r="F3499" t="s">
        <v>13</v>
      </c>
      <c r="G3499" t="s">
        <v>12075</v>
      </c>
      <c r="H3499" s="3" t="s">
        <v>12076</v>
      </c>
      <c r="I3499" t="s">
        <v>524</v>
      </c>
      <c r="J3499" t="s">
        <v>12077</v>
      </c>
    </row>
    <row r="3500" spans="1:10" ht="32" x14ac:dyDescent="0.2">
      <c r="A3500" t="s">
        <v>12080</v>
      </c>
      <c r="B3500" t="s">
        <v>12081</v>
      </c>
      <c r="C3500" t="s">
        <v>12082</v>
      </c>
      <c r="D3500">
        <v>5</v>
      </c>
      <c r="E3500" t="s">
        <v>13</v>
      </c>
      <c r="F3500" t="s">
        <v>13</v>
      </c>
      <c r="G3500" t="s">
        <v>12083</v>
      </c>
      <c r="H3500" s="3" t="s">
        <v>12084</v>
      </c>
      <c r="I3500" t="s">
        <v>524</v>
      </c>
      <c r="J3500" t="s">
        <v>12085</v>
      </c>
    </row>
    <row r="3501" spans="1:10" ht="16" x14ac:dyDescent="0.2">
      <c r="A3501" t="s">
        <v>4729</v>
      </c>
      <c r="B3501" t="s">
        <v>12086</v>
      </c>
      <c r="C3501" t="s">
        <v>12087</v>
      </c>
      <c r="D3501">
        <v>1</v>
      </c>
      <c r="E3501" t="s">
        <v>13</v>
      </c>
      <c r="F3501" t="s">
        <v>13</v>
      </c>
      <c r="G3501" t="s">
        <v>12088</v>
      </c>
      <c r="H3501" s="3" t="s">
        <v>12089</v>
      </c>
      <c r="I3501" t="s">
        <v>62</v>
      </c>
      <c r="J3501" t="s">
        <v>4733</v>
      </c>
    </row>
    <row r="3502" spans="1:10" ht="16" x14ac:dyDescent="0.2">
      <c r="A3502" t="s">
        <v>11636</v>
      </c>
      <c r="B3502" t="s">
        <v>5076</v>
      </c>
      <c r="C3502" t="s">
        <v>12090</v>
      </c>
      <c r="D3502">
        <v>6</v>
      </c>
      <c r="E3502" t="s">
        <v>13</v>
      </c>
      <c r="F3502" t="s">
        <v>13</v>
      </c>
      <c r="G3502" t="s">
        <v>12091</v>
      </c>
      <c r="H3502" s="3" t="s">
        <v>12092</v>
      </c>
      <c r="I3502" t="s">
        <v>69</v>
      </c>
      <c r="J3502" t="s">
        <v>11639</v>
      </c>
    </row>
    <row r="3503" spans="1:10" ht="32" x14ac:dyDescent="0.2">
      <c r="A3503" t="s">
        <v>12093</v>
      </c>
      <c r="B3503" t="s">
        <v>12094</v>
      </c>
      <c r="C3503" t="s">
        <v>12095</v>
      </c>
      <c r="D3503">
        <v>1</v>
      </c>
      <c r="E3503" t="s">
        <v>13</v>
      </c>
      <c r="F3503" t="s">
        <v>13</v>
      </c>
      <c r="G3503" t="s">
        <v>12096</v>
      </c>
      <c r="H3503" s="3" t="s">
        <v>12097</v>
      </c>
      <c r="I3503" t="s">
        <v>215</v>
      </c>
      <c r="J3503" t="s">
        <v>12098</v>
      </c>
    </row>
    <row r="3504" spans="1:10" ht="32" x14ac:dyDescent="0.2">
      <c r="A3504" t="s">
        <v>12093</v>
      </c>
      <c r="B3504" t="s">
        <v>12099</v>
      </c>
      <c r="C3504" t="s">
        <v>12100</v>
      </c>
      <c r="D3504">
        <v>2</v>
      </c>
      <c r="E3504" t="s">
        <v>13</v>
      </c>
      <c r="F3504" t="s">
        <v>13</v>
      </c>
      <c r="G3504" t="s">
        <v>12096</v>
      </c>
      <c r="H3504" s="3" t="s">
        <v>12097</v>
      </c>
      <c r="I3504" t="s">
        <v>215</v>
      </c>
      <c r="J3504" t="s">
        <v>12098</v>
      </c>
    </row>
    <row r="3505" spans="1:10" ht="16" x14ac:dyDescent="0.2">
      <c r="A3505" t="s">
        <v>12101</v>
      </c>
      <c r="B3505" t="s">
        <v>12102</v>
      </c>
      <c r="C3505" t="s">
        <v>12103</v>
      </c>
      <c r="D3505">
        <v>2</v>
      </c>
      <c r="E3505" t="s">
        <v>13</v>
      </c>
      <c r="F3505" t="s">
        <v>13</v>
      </c>
      <c r="G3505" t="s">
        <v>12104</v>
      </c>
      <c r="H3505" s="3" t="s">
        <v>12105</v>
      </c>
      <c r="I3505" t="s">
        <v>524</v>
      </c>
      <c r="J3505" t="s">
        <v>12106</v>
      </c>
    </row>
    <row r="3506" spans="1:10" ht="16" x14ac:dyDescent="0.2">
      <c r="A3506" t="s">
        <v>12101</v>
      </c>
      <c r="B3506" t="s">
        <v>12107</v>
      </c>
      <c r="C3506" t="s">
        <v>12108</v>
      </c>
      <c r="D3506">
        <v>3</v>
      </c>
      <c r="E3506" t="s">
        <v>13</v>
      </c>
      <c r="F3506" t="s">
        <v>13</v>
      </c>
      <c r="G3506" t="s">
        <v>12104</v>
      </c>
      <c r="H3506" s="3" t="s">
        <v>12105</v>
      </c>
      <c r="I3506" t="s">
        <v>524</v>
      </c>
      <c r="J3506" t="s">
        <v>12106</v>
      </c>
    </row>
    <row r="3507" spans="1:10" ht="16" x14ac:dyDescent="0.2">
      <c r="A3507" t="s">
        <v>12109</v>
      </c>
      <c r="B3507" t="s">
        <v>12110</v>
      </c>
      <c r="C3507" t="s">
        <v>12111</v>
      </c>
      <c r="D3507">
        <v>2</v>
      </c>
      <c r="E3507" t="s">
        <v>13</v>
      </c>
      <c r="F3507" t="s">
        <v>13</v>
      </c>
      <c r="G3507" t="s">
        <v>12112</v>
      </c>
      <c r="H3507" s="3" t="s">
        <v>12113</v>
      </c>
      <c r="I3507" t="s">
        <v>509</v>
      </c>
      <c r="J3507" t="s">
        <v>12114</v>
      </c>
    </row>
    <row r="3508" spans="1:10" ht="16" x14ac:dyDescent="0.2">
      <c r="A3508" t="s">
        <v>12115</v>
      </c>
      <c r="B3508" t="s">
        <v>12116</v>
      </c>
      <c r="C3508" t="s">
        <v>12117</v>
      </c>
      <c r="D3508">
        <v>2</v>
      </c>
      <c r="E3508" t="s">
        <v>13</v>
      </c>
      <c r="F3508" t="s">
        <v>13</v>
      </c>
      <c r="G3508" t="s">
        <v>12118</v>
      </c>
      <c r="H3508" s="3" t="s">
        <v>12119</v>
      </c>
      <c r="I3508" t="s">
        <v>547</v>
      </c>
      <c r="J3508" t="s">
        <v>12120</v>
      </c>
    </row>
    <row r="3509" spans="1:10" ht="16" x14ac:dyDescent="0.2">
      <c r="A3509" t="s">
        <v>12115</v>
      </c>
      <c r="B3509" t="s">
        <v>3203</v>
      </c>
      <c r="C3509" t="s">
        <v>12121</v>
      </c>
      <c r="D3509">
        <v>3</v>
      </c>
      <c r="E3509" t="s">
        <v>13</v>
      </c>
      <c r="F3509" t="s">
        <v>13</v>
      </c>
      <c r="G3509" t="s">
        <v>12118</v>
      </c>
      <c r="H3509" s="3" t="s">
        <v>12122</v>
      </c>
      <c r="I3509" t="s">
        <v>547</v>
      </c>
      <c r="J3509" t="s">
        <v>12120</v>
      </c>
    </row>
    <row r="3510" spans="1:10" ht="16" x14ac:dyDescent="0.2">
      <c r="A3510" t="s">
        <v>12123</v>
      </c>
      <c r="B3510" t="s">
        <v>12116</v>
      </c>
      <c r="C3510" t="s">
        <v>12117</v>
      </c>
      <c r="D3510">
        <v>3</v>
      </c>
      <c r="E3510" t="s">
        <v>13</v>
      </c>
      <c r="F3510" t="s">
        <v>13</v>
      </c>
      <c r="G3510" t="s">
        <v>12118</v>
      </c>
      <c r="H3510" s="3" t="s">
        <v>12119</v>
      </c>
      <c r="I3510" t="s">
        <v>547</v>
      </c>
      <c r="J3510" t="s">
        <v>12124</v>
      </c>
    </row>
    <row r="3511" spans="1:10" ht="16" x14ac:dyDescent="0.2">
      <c r="A3511" t="s">
        <v>12125</v>
      </c>
      <c r="B3511" t="s">
        <v>12126</v>
      </c>
      <c r="C3511" t="s">
        <v>12127</v>
      </c>
      <c r="D3511">
        <v>2</v>
      </c>
      <c r="E3511" t="s">
        <v>13</v>
      </c>
      <c r="F3511" t="s">
        <v>13</v>
      </c>
      <c r="G3511" t="s">
        <v>12118</v>
      </c>
      <c r="H3511" s="3" t="s">
        <v>12128</v>
      </c>
      <c r="I3511" t="s">
        <v>547</v>
      </c>
      <c r="J3511" t="s">
        <v>12129</v>
      </c>
    </row>
    <row r="3512" spans="1:10" ht="16" x14ac:dyDescent="0.2">
      <c r="A3512" t="s">
        <v>12130</v>
      </c>
      <c r="B3512" t="s">
        <v>3203</v>
      </c>
      <c r="C3512" t="s">
        <v>12121</v>
      </c>
      <c r="D3512">
        <v>2</v>
      </c>
      <c r="E3512" t="s">
        <v>13</v>
      </c>
      <c r="F3512" t="s">
        <v>13</v>
      </c>
      <c r="G3512" t="s">
        <v>12118</v>
      </c>
      <c r="H3512" s="3" t="s">
        <v>12122</v>
      </c>
      <c r="I3512" t="s">
        <v>547</v>
      </c>
      <c r="J3512" t="s">
        <v>12131</v>
      </c>
    </row>
    <row r="3513" spans="1:10" ht="16" x14ac:dyDescent="0.2">
      <c r="A3513" t="s">
        <v>12132</v>
      </c>
      <c r="B3513" t="s">
        <v>12133</v>
      </c>
      <c r="C3513" t="s">
        <v>12134</v>
      </c>
      <c r="D3513">
        <v>1</v>
      </c>
      <c r="E3513" t="s">
        <v>13</v>
      </c>
      <c r="F3513" t="s">
        <v>13</v>
      </c>
      <c r="G3513" t="s">
        <v>12118</v>
      </c>
      <c r="H3513" s="3" t="s">
        <v>12119</v>
      </c>
      <c r="I3513" t="s">
        <v>547</v>
      </c>
      <c r="J3513" t="s">
        <v>12135</v>
      </c>
    </row>
    <row r="3514" spans="1:10" ht="16" x14ac:dyDescent="0.2">
      <c r="A3514" t="s">
        <v>12132</v>
      </c>
      <c r="B3514" t="s">
        <v>12136</v>
      </c>
      <c r="C3514" t="s">
        <v>12137</v>
      </c>
      <c r="D3514">
        <v>4</v>
      </c>
      <c r="E3514" t="s">
        <v>13</v>
      </c>
      <c r="F3514" t="s">
        <v>13</v>
      </c>
      <c r="G3514" t="s">
        <v>12118</v>
      </c>
      <c r="H3514" s="3" t="s">
        <v>12138</v>
      </c>
      <c r="I3514" t="s">
        <v>547</v>
      </c>
      <c r="J3514" t="s">
        <v>12135</v>
      </c>
    </row>
    <row r="3515" spans="1:10" ht="16" x14ac:dyDescent="0.2">
      <c r="A3515" t="s">
        <v>4578</v>
      </c>
      <c r="B3515" t="s">
        <v>8629</v>
      </c>
      <c r="C3515" t="s">
        <v>12139</v>
      </c>
      <c r="D3515">
        <v>2</v>
      </c>
      <c r="E3515" t="s">
        <v>13</v>
      </c>
      <c r="F3515" t="s">
        <v>13</v>
      </c>
      <c r="G3515" t="s">
        <v>12118</v>
      </c>
      <c r="H3515" s="3" t="s">
        <v>12140</v>
      </c>
      <c r="I3515" t="s">
        <v>547</v>
      </c>
      <c r="J3515" t="s">
        <v>4581</v>
      </c>
    </row>
    <row r="3516" spans="1:10" ht="16" x14ac:dyDescent="0.2">
      <c r="A3516" t="s">
        <v>12123</v>
      </c>
      <c r="B3516" t="s">
        <v>3203</v>
      </c>
      <c r="C3516" t="s">
        <v>12121</v>
      </c>
      <c r="D3516">
        <v>2</v>
      </c>
      <c r="E3516" t="s">
        <v>13</v>
      </c>
      <c r="F3516" t="s">
        <v>13</v>
      </c>
      <c r="G3516" t="s">
        <v>12118</v>
      </c>
      <c r="H3516" s="3" t="s">
        <v>12122</v>
      </c>
      <c r="I3516" t="s">
        <v>547</v>
      </c>
      <c r="J3516" t="s">
        <v>12124</v>
      </c>
    </row>
    <row r="3517" spans="1:10" ht="16" x14ac:dyDescent="0.2">
      <c r="A3517" t="s">
        <v>12141</v>
      </c>
      <c r="B3517" t="s">
        <v>12142</v>
      </c>
      <c r="C3517" t="s">
        <v>12143</v>
      </c>
      <c r="D3517">
        <v>2</v>
      </c>
      <c r="E3517" t="s">
        <v>13</v>
      </c>
      <c r="F3517" t="s">
        <v>13</v>
      </c>
      <c r="G3517" t="s">
        <v>12144</v>
      </c>
      <c r="H3517" s="3" t="s">
        <v>12145</v>
      </c>
      <c r="I3517" t="s">
        <v>1033</v>
      </c>
      <c r="J3517" t="s">
        <v>12146</v>
      </c>
    </row>
    <row r="3518" spans="1:10" ht="16" x14ac:dyDescent="0.2">
      <c r="A3518" t="s">
        <v>12147</v>
      </c>
      <c r="B3518" t="s">
        <v>12148</v>
      </c>
      <c r="C3518" t="s">
        <v>12149</v>
      </c>
      <c r="D3518">
        <v>2</v>
      </c>
      <c r="E3518" t="s">
        <v>7743</v>
      </c>
      <c r="F3518" t="s">
        <v>13</v>
      </c>
      <c r="G3518" t="s">
        <v>12150</v>
      </c>
      <c r="H3518" s="3" t="s">
        <v>12151</v>
      </c>
      <c r="I3518" t="s">
        <v>1033</v>
      </c>
      <c r="J3518" t="s">
        <v>12152</v>
      </c>
    </row>
    <row r="3519" spans="1:10" ht="16" x14ac:dyDescent="0.2">
      <c r="A3519" t="s">
        <v>12147</v>
      </c>
      <c r="B3519" t="s">
        <v>12153</v>
      </c>
      <c r="C3519" t="s">
        <v>12154</v>
      </c>
      <c r="D3519">
        <v>1</v>
      </c>
      <c r="E3519" t="s">
        <v>7743</v>
      </c>
      <c r="F3519" t="s">
        <v>13</v>
      </c>
      <c r="G3519" t="s">
        <v>12150</v>
      </c>
      <c r="H3519" s="3" t="s">
        <v>12151</v>
      </c>
      <c r="I3519" t="s">
        <v>1033</v>
      </c>
      <c r="J3519" t="s">
        <v>12152</v>
      </c>
    </row>
    <row r="3520" spans="1:10" ht="16" x14ac:dyDescent="0.2">
      <c r="A3520" t="s">
        <v>12155</v>
      </c>
      <c r="B3520" t="s">
        <v>12156</v>
      </c>
      <c r="C3520" t="s">
        <v>12157</v>
      </c>
      <c r="D3520">
        <v>1</v>
      </c>
      <c r="E3520" t="s">
        <v>7743</v>
      </c>
      <c r="F3520" t="s">
        <v>13</v>
      </c>
      <c r="G3520" t="s">
        <v>12150</v>
      </c>
      <c r="H3520" s="3" t="s">
        <v>12158</v>
      </c>
      <c r="I3520" t="s">
        <v>1033</v>
      </c>
      <c r="J3520" t="s">
        <v>12159</v>
      </c>
    </row>
    <row r="3521" spans="1:10" s="4" customFormat="1" ht="16" x14ac:dyDescent="0.2">
      <c r="A3521" s="4" t="s">
        <v>12155</v>
      </c>
      <c r="B3521" s="4" t="s">
        <v>12160</v>
      </c>
      <c r="C3521" s="4" t="s">
        <v>12161</v>
      </c>
      <c r="D3521" s="4">
        <v>2</v>
      </c>
      <c r="E3521" s="4" t="s">
        <v>7743</v>
      </c>
      <c r="F3521" s="4" t="s">
        <v>13</v>
      </c>
      <c r="G3521" s="4" t="s">
        <v>12150</v>
      </c>
      <c r="H3521" s="5" t="s">
        <v>12158</v>
      </c>
      <c r="I3521" s="4" t="s">
        <v>1033</v>
      </c>
      <c r="J3521" s="4" t="s">
        <v>12159</v>
      </c>
    </row>
    <row r="3522" spans="1:10" ht="16" x14ac:dyDescent="0.2">
      <c r="A3522" t="s">
        <v>12162</v>
      </c>
      <c r="B3522" t="s">
        <v>7633</v>
      </c>
      <c r="C3522" t="s">
        <v>12163</v>
      </c>
      <c r="D3522">
        <v>3</v>
      </c>
      <c r="E3522" t="s">
        <v>13</v>
      </c>
      <c r="F3522" t="s">
        <v>13</v>
      </c>
      <c r="G3522" t="s">
        <v>12164</v>
      </c>
      <c r="H3522" s="3" t="s">
        <v>12165</v>
      </c>
      <c r="I3522" t="s">
        <v>547</v>
      </c>
      <c r="J3522" t="s">
        <v>12166</v>
      </c>
    </row>
    <row r="3523" spans="1:10" ht="16" x14ac:dyDescent="0.2">
      <c r="A3523" t="s">
        <v>12162</v>
      </c>
      <c r="B3523" t="s">
        <v>4622</v>
      </c>
      <c r="C3523" t="s">
        <v>12167</v>
      </c>
      <c r="D3523">
        <v>1</v>
      </c>
      <c r="E3523" t="s">
        <v>13</v>
      </c>
      <c r="F3523" t="s">
        <v>13</v>
      </c>
      <c r="G3523" t="s">
        <v>12164</v>
      </c>
      <c r="H3523" s="3" t="s">
        <v>12168</v>
      </c>
      <c r="I3523" t="s">
        <v>547</v>
      </c>
      <c r="J3523" t="s">
        <v>12166</v>
      </c>
    </row>
    <row r="3524" spans="1:10" ht="16" x14ac:dyDescent="0.2">
      <c r="A3524" t="s">
        <v>12169</v>
      </c>
      <c r="B3524" t="s">
        <v>12170</v>
      </c>
      <c r="C3524" t="s">
        <v>12171</v>
      </c>
      <c r="D3524">
        <v>2</v>
      </c>
      <c r="E3524" t="s">
        <v>13</v>
      </c>
      <c r="F3524" t="s">
        <v>13</v>
      </c>
      <c r="G3524" t="s">
        <v>12164</v>
      </c>
      <c r="H3524" s="3" t="s">
        <v>12172</v>
      </c>
      <c r="I3524" t="s">
        <v>547</v>
      </c>
      <c r="J3524" t="s">
        <v>12173</v>
      </c>
    </row>
    <row r="3525" spans="1:10" ht="16" x14ac:dyDescent="0.2">
      <c r="A3525" t="s">
        <v>12162</v>
      </c>
      <c r="B3525" t="s">
        <v>12174</v>
      </c>
      <c r="C3525" t="s">
        <v>12175</v>
      </c>
      <c r="D3525">
        <v>2</v>
      </c>
      <c r="E3525" t="s">
        <v>13</v>
      </c>
      <c r="F3525" t="s">
        <v>13</v>
      </c>
      <c r="G3525" t="s">
        <v>12164</v>
      </c>
      <c r="H3525" s="3" t="s">
        <v>12168</v>
      </c>
      <c r="I3525" t="s">
        <v>547</v>
      </c>
      <c r="J3525" t="s">
        <v>12166</v>
      </c>
    </row>
    <row r="3526" spans="1:10" ht="16" x14ac:dyDescent="0.2">
      <c r="A3526" t="s">
        <v>12176</v>
      </c>
      <c r="B3526" t="s">
        <v>12177</v>
      </c>
      <c r="C3526" t="s">
        <v>12178</v>
      </c>
      <c r="D3526">
        <v>1</v>
      </c>
      <c r="E3526" t="s">
        <v>13</v>
      </c>
      <c r="F3526" t="s">
        <v>13</v>
      </c>
      <c r="G3526" t="s">
        <v>12179</v>
      </c>
      <c r="H3526" s="3" t="s">
        <v>12180</v>
      </c>
      <c r="I3526" t="s">
        <v>1033</v>
      </c>
      <c r="J3526" t="s">
        <v>12181</v>
      </c>
    </row>
    <row r="3527" spans="1:10" ht="16" x14ac:dyDescent="0.2">
      <c r="A3527" t="s">
        <v>12182</v>
      </c>
      <c r="B3527" t="s">
        <v>12183</v>
      </c>
      <c r="C3527" t="s">
        <v>12184</v>
      </c>
      <c r="D3527">
        <v>4</v>
      </c>
      <c r="E3527" t="s">
        <v>13</v>
      </c>
      <c r="F3527" t="s">
        <v>13</v>
      </c>
      <c r="G3527" t="s">
        <v>12185</v>
      </c>
      <c r="H3527" s="3" t="s">
        <v>12186</v>
      </c>
      <c r="I3527" t="s">
        <v>1658</v>
      </c>
      <c r="J3527" t="s">
        <v>12187</v>
      </c>
    </row>
    <row r="3528" spans="1:10" ht="16" x14ac:dyDescent="0.2">
      <c r="A3528" t="s">
        <v>12188</v>
      </c>
      <c r="B3528" t="s">
        <v>12189</v>
      </c>
      <c r="C3528" t="s">
        <v>12190</v>
      </c>
      <c r="D3528">
        <v>4</v>
      </c>
      <c r="E3528" t="s">
        <v>13</v>
      </c>
      <c r="F3528" t="s">
        <v>13</v>
      </c>
      <c r="G3528" t="s">
        <v>12185</v>
      </c>
      <c r="H3528" s="3" t="s">
        <v>12186</v>
      </c>
      <c r="I3528" t="s">
        <v>1658</v>
      </c>
      <c r="J3528" t="s">
        <v>12191</v>
      </c>
    </row>
    <row r="3529" spans="1:10" ht="32" x14ac:dyDescent="0.2">
      <c r="A3529" t="s">
        <v>8760</v>
      </c>
      <c r="B3529" t="s">
        <v>12192</v>
      </c>
      <c r="C3529" t="s">
        <v>12193</v>
      </c>
      <c r="D3529">
        <v>2</v>
      </c>
      <c r="E3529" t="s">
        <v>13</v>
      </c>
      <c r="F3529" t="s">
        <v>13</v>
      </c>
      <c r="G3529" t="s">
        <v>12185</v>
      </c>
      <c r="H3529" s="3" t="s">
        <v>12194</v>
      </c>
      <c r="I3529" t="s">
        <v>1658</v>
      </c>
      <c r="J3529" t="s">
        <v>8763</v>
      </c>
    </row>
    <row r="3530" spans="1:10" ht="16" x14ac:dyDescent="0.2">
      <c r="A3530" t="s">
        <v>12195</v>
      </c>
      <c r="B3530" t="s">
        <v>12196</v>
      </c>
      <c r="C3530" t="s">
        <v>12197</v>
      </c>
      <c r="D3530">
        <v>1</v>
      </c>
      <c r="E3530" t="s">
        <v>13</v>
      </c>
      <c r="F3530" t="s">
        <v>13</v>
      </c>
      <c r="G3530" t="s">
        <v>12198</v>
      </c>
      <c r="H3530" s="3" t="s">
        <v>12199</v>
      </c>
      <c r="I3530" t="s">
        <v>69</v>
      </c>
      <c r="J3530" t="s">
        <v>12200</v>
      </c>
    </row>
    <row r="3531" spans="1:10" ht="16" x14ac:dyDescent="0.2">
      <c r="A3531" t="s">
        <v>12201</v>
      </c>
      <c r="B3531" t="s">
        <v>12202</v>
      </c>
      <c r="C3531" t="s">
        <v>12203</v>
      </c>
      <c r="D3531">
        <v>1</v>
      </c>
      <c r="E3531" t="s">
        <v>13</v>
      </c>
      <c r="F3531" t="s">
        <v>13</v>
      </c>
      <c r="G3531" t="s">
        <v>12198</v>
      </c>
      <c r="H3531" s="3" t="s">
        <v>12204</v>
      </c>
      <c r="I3531" t="s">
        <v>69</v>
      </c>
      <c r="J3531" t="s">
        <v>12205</v>
      </c>
    </row>
    <row r="3532" spans="1:10" ht="16" x14ac:dyDescent="0.2">
      <c r="A3532" t="s">
        <v>12206</v>
      </c>
      <c r="B3532" t="s">
        <v>12207</v>
      </c>
      <c r="C3532" t="s">
        <v>12208</v>
      </c>
      <c r="D3532">
        <v>4</v>
      </c>
      <c r="E3532" t="s">
        <v>13</v>
      </c>
      <c r="F3532" t="s">
        <v>13</v>
      </c>
      <c r="G3532" t="s">
        <v>12198</v>
      </c>
      <c r="H3532" s="3" t="s">
        <v>12204</v>
      </c>
      <c r="I3532" t="s">
        <v>69</v>
      </c>
      <c r="J3532" t="s">
        <v>12209</v>
      </c>
    </row>
    <row r="3533" spans="1:10" ht="16" x14ac:dyDescent="0.2">
      <c r="A3533" t="s">
        <v>12210</v>
      </c>
      <c r="B3533" t="s">
        <v>12211</v>
      </c>
      <c r="C3533" t="s">
        <v>12212</v>
      </c>
      <c r="D3533">
        <v>1</v>
      </c>
      <c r="E3533" t="s">
        <v>13</v>
      </c>
      <c r="F3533" t="s">
        <v>13</v>
      </c>
      <c r="G3533" t="s">
        <v>12213</v>
      </c>
      <c r="H3533" s="3" t="s">
        <v>12214</v>
      </c>
      <c r="I3533" t="s">
        <v>62</v>
      </c>
      <c r="J3533" t="s">
        <v>12215</v>
      </c>
    </row>
    <row r="3534" spans="1:10" ht="16" x14ac:dyDescent="0.2">
      <c r="A3534" t="s">
        <v>12216</v>
      </c>
      <c r="B3534" t="s">
        <v>12217</v>
      </c>
      <c r="C3534" t="s">
        <v>12218</v>
      </c>
      <c r="D3534">
        <v>2</v>
      </c>
      <c r="E3534" t="s">
        <v>13</v>
      </c>
      <c r="F3534" t="s">
        <v>13</v>
      </c>
      <c r="G3534" t="s">
        <v>12219</v>
      </c>
      <c r="H3534" s="3" t="s">
        <v>12220</v>
      </c>
      <c r="I3534" t="s">
        <v>90</v>
      </c>
      <c r="J3534" t="s">
        <v>12221</v>
      </c>
    </row>
    <row r="3535" spans="1:10" ht="16" x14ac:dyDescent="0.2">
      <c r="A3535" t="s">
        <v>12222</v>
      </c>
      <c r="B3535" t="s">
        <v>12223</v>
      </c>
      <c r="C3535" t="s">
        <v>12224</v>
      </c>
      <c r="D3535">
        <v>1</v>
      </c>
      <c r="E3535" t="s">
        <v>13</v>
      </c>
      <c r="F3535" t="s">
        <v>13</v>
      </c>
      <c r="G3535" t="s">
        <v>12225</v>
      </c>
      <c r="H3535" s="3" t="s">
        <v>12220</v>
      </c>
      <c r="I3535" t="s">
        <v>90</v>
      </c>
      <c r="J3535" t="s">
        <v>12226</v>
      </c>
    </row>
    <row r="3536" spans="1:10" ht="16" x14ac:dyDescent="0.2">
      <c r="A3536" t="s">
        <v>12222</v>
      </c>
      <c r="B3536" t="s">
        <v>12217</v>
      </c>
      <c r="C3536" t="s">
        <v>12218</v>
      </c>
      <c r="D3536">
        <v>2</v>
      </c>
      <c r="E3536" t="s">
        <v>13</v>
      </c>
      <c r="F3536" t="s">
        <v>13</v>
      </c>
      <c r="G3536" t="s">
        <v>12227</v>
      </c>
      <c r="H3536" s="3" t="s">
        <v>12220</v>
      </c>
      <c r="I3536" t="s">
        <v>90</v>
      </c>
      <c r="J3536" t="s">
        <v>12226</v>
      </c>
    </row>
    <row r="3537" spans="1:10" ht="16" x14ac:dyDescent="0.2">
      <c r="A3537" t="s">
        <v>12216</v>
      </c>
      <c r="B3537" t="s">
        <v>12228</v>
      </c>
      <c r="C3537" t="s">
        <v>12229</v>
      </c>
      <c r="D3537">
        <v>1</v>
      </c>
      <c r="E3537" t="s">
        <v>13</v>
      </c>
      <c r="F3537" t="s">
        <v>13</v>
      </c>
      <c r="G3537" t="s">
        <v>12230</v>
      </c>
      <c r="H3537" s="3" t="s">
        <v>12220</v>
      </c>
      <c r="I3537" t="s">
        <v>90</v>
      </c>
      <c r="J3537" t="s">
        <v>12221</v>
      </c>
    </row>
    <row r="3538" spans="1:10" ht="16" x14ac:dyDescent="0.2">
      <c r="A3538" t="s">
        <v>12231</v>
      </c>
      <c r="B3538" t="s">
        <v>12232</v>
      </c>
      <c r="C3538" t="s">
        <v>12233</v>
      </c>
      <c r="D3538">
        <v>2</v>
      </c>
      <c r="E3538" t="s">
        <v>730</v>
      </c>
      <c r="F3538" t="s">
        <v>13</v>
      </c>
      <c r="G3538" t="s">
        <v>12234</v>
      </c>
      <c r="H3538" s="3" t="s">
        <v>12235</v>
      </c>
      <c r="I3538" t="s">
        <v>90</v>
      </c>
      <c r="J3538" t="s">
        <v>12236</v>
      </c>
    </row>
    <row r="3539" spans="1:10" ht="16" x14ac:dyDescent="0.2">
      <c r="A3539" t="s">
        <v>12216</v>
      </c>
      <c r="B3539" t="s">
        <v>12223</v>
      </c>
      <c r="C3539" t="s">
        <v>12224</v>
      </c>
      <c r="D3539">
        <v>3</v>
      </c>
      <c r="E3539" t="s">
        <v>13</v>
      </c>
      <c r="F3539" t="s">
        <v>13</v>
      </c>
      <c r="G3539" t="s">
        <v>12237</v>
      </c>
      <c r="H3539" s="3" t="s">
        <v>12220</v>
      </c>
      <c r="I3539" t="s">
        <v>90</v>
      </c>
      <c r="J3539" t="s">
        <v>12221</v>
      </c>
    </row>
    <row r="3540" spans="1:10" ht="16" x14ac:dyDescent="0.2">
      <c r="A3540" t="s">
        <v>12238</v>
      </c>
      <c r="B3540" t="s">
        <v>12239</v>
      </c>
      <c r="C3540" t="s">
        <v>12240</v>
      </c>
      <c r="D3540">
        <v>2</v>
      </c>
      <c r="E3540" t="s">
        <v>13</v>
      </c>
      <c r="F3540" t="s">
        <v>13</v>
      </c>
      <c r="G3540" t="s">
        <v>12241</v>
      </c>
      <c r="H3540" s="3" t="s">
        <v>12242</v>
      </c>
      <c r="I3540" t="s">
        <v>390</v>
      </c>
      <c r="J3540" t="s">
        <v>12243</v>
      </c>
    </row>
    <row r="3541" spans="1:10" ht="16" x14ac:dyDescent="0.2">
      <c r="A3541" t="s">
        <v>12244</v>
      </c>
      <c r="B3541" t="s">
        <v>12239</v>
      </c>
      <c r="C3541" t="s">
        <v>12240</v>
      </c>
      <c r="D3541">
        <v>5</v>
      </c>
      <c r="E3541" t="s">
        <v>13</v>
      </c>
      <c r="F3541" t="s">
        <v>13</v>
      </c>
      <c r="G3541" t="s">
        <v>12241</v>
      </c>
      <c r="H3541" s="3" t="s">
        <v>12242</v>
      </c>
      <c r="I3541" t="s">
        <v>390</v>
      </c>
      <c r="J3541" t="s">
        <v>12245</v>
      </c>
    </row>
    <row r="3542" spans="1:10" ht="16" x14ac:dyDescent="0.2">
      <c r="A3542" t="s">
        <v>12246</v>
      </c>
      <c r="B3542" t="s">
        <v>12247</v>
      </c>
      <c r="C3542" t="s">
        <v>12248</v>
      </c>
      <c r="D3542">
        <v>2</v>
      </c>
      <c r="E3542" t="s">
        <v>13</v>
      </c>
      <c r="F3542" t="s">
        <v>13</v>
      </c>
      <c r="G3542" t="s">
        <v>12249</v>
      </c>
      <c r="H3542" s="3" t="s">
        <v>12250</v>
      </c>
      <c r="I3542" t="s">
        <v>69</v>
      </c>
      <c r="J3542" t="s">
        <v>12251</v>
      </c>
    </row>
    <row r="3543" spans="1:10" ht="16" x14ac:dyDescent="0.2">
      <c r="A3543" t="s">
        <v>3898</v>
      </c>
      <c r="B3543" t="s">
        <v>12252</v>
      </c>
      <c r="C3543" t="s">
        <v>12253</v>
      </c>
      <c r="D3543">
        <v>1</v>
      </c>
      <c r="E3543" t="s">
        <v>13</v>
      </c>
      <c r="F3543" t="s">
        <v>13</v>
      </c>
      <c r="G3543" t="s">
        <v>12249</v>
      </c>
      <c r="H3543" s="3" t="s">
        <v>12254</v>
      </c>
      <c r="I3543" t="s">
        <v>69</v>
      </c>
      <c r="J3543" t="s">
        <v>3903</v>
      </c>
    </row>
    <row r="3544" spans="1:10" ht="16" x14ac:dyDescent="0.2">
      <c r="A3544" t="s">
        <v>12255</v>
      </c>
      <c r="B3544" t="s">
        <v>2144</v>
      </c>
      <c r="C3544" t="s">
        <v>12256</v>
      </c>
      <c r="D3544">
        <v>3</v>
      </c>
      <c r="E3544" t="s">
        <v>13</v>
      </c>
      <c r="F3544" t="s">
        <v>13</v>
      </c>
      <c r="G3544" t="s">
        <v>12257</v>
      </c>
      <c r="H3544" s="3" t="s">
        <v>12258</v>
      </c>
      <c r="I3544" t="s">
        <v>69</v>
      </c>
      <c r="J3544" t="s">
        <v>12259</v>
      </c>
    </row>
    <row r="3545" spans="1:10" ht="16" x14ac:dyDescent="0.2">
      <c r="A3545" t="s">
        <v>12260</v>
      </c>
      <c r="B3545" t="s">
        <v>12261</v>
      </c>
      <c r="C3545" t="s">
        <v>12262</v>
      </c>
      <c r="D3545">
        <v>4</v>
      </c>
      <c r="E3545" t="s">
        <v>13</v>
      </c>
      <c r="F3545" t="s">
        <v>13</v>
      </c>
      <c r="G3545" t="s">
        <v>12263</v>
      </c>
      <c r="H3545" s="3" t="s">
        <v>12264</v>
      </c>
      <c r="I3545" t="s">
        <v>69</v>
      </c>
      <c r="J3545" t="s">
        <v>12265</v>
      </c>
    </row>
    <row r="3546" spans="1:10" ht="16" x14ac:dyDescent="0.2">
      <c r="A3546" t="s">
        <v>12266</v>
      </c>
      <c r="B3546" t="s">
        <v>12267</v>
      </c>
      <c r="C3546" t="s">
        <v>12268</v>
      </c>
      <c r="D3546">
        <v>6</v>
      </c>
      <c r="E3546" t="s">
        <v>13</v>
      </c>
      <c r="F3546" t="s">
        <v>13</v>
      </c>
      <c r="G3546" t="s">
        <v>12269</v>
      </c>
      <c r="H3546" s="3" t="s">
        <v>12270</v>
      </c>
      <c r="I3546" t="s">
        <v>69</v>
      </c>
      <c r="J3546" t="s">
        <v>12271</v>
      </c>
    </row>
    <row r="3547" spans="1:10" ht="16" x14ac:dyDescent="0.2">
      <c r="A3547" t="s">
        <v>12272</v>
      </c>
      <c r="B3547" t="s">
        <v>11929</v>
      </c>
      <c r="C3547" t="s">
        <v>12273</v>
      </c>
      <c r="D3547">
        <v>2</v>
      </c>
      <c r="E3547" t="s">
        <v>13</v>
      </c>
      <c r="F3547" t="s">
        <v>13</v>
      </c>
      <c r="G3547" t="s">
        <v>12269</v>
      </c>
      <c r="H3547" s="3" t="s">
        <v>12270</v>
      </c>
      <c r="I3547" t="s">
        <v>69</v>
      </c>
      <c r="J3547" t="s">
        <v>12274</v>
      </c>
    </row>
    <row r="3548" spans="1:10" ht="16" x14ac:dyDescent="0.2">
      <c r="A3548" t="s">
        <v>2841</v>
      </c>
      <c r="B3548" t="s">
        <v>12275</v>
      </c>
      <c r="C3548" t="s">
        <v>12276</v>
      </c>
      <c r="D3548">
        <v>1</v>
      </c>
      <c r="E3548" t="s">
        <v>13</v>
      </c>
      <c r="F3548" t="s">
        <v>13</v>
      </c>
      <c r="G3548" t="s">
        <v>12277</v>
      </c>
      <c r="H3548" s="3" t="s">
        <v>12278</v>
      </c>
      <c r="I3548" t="s">
        <v>69</v>
      </c>
      <c r="J3548" t="s">
        <v>2846</v>
      </c>
    </row>
    <row r="3549" spans="1:10" ht="16" x14ac:dyDescent="0.2">
      <c r="A3549" t="s">
        <v>3123</v>
      </c>
      <c r="B3549" t="s">
        <v>12279</v>
      </c>
      <c r="C3549" t="s">
        <v>12280</v>
      </c>
      <c r="D3549">
        <v>2</v>
      </c>
      <c r="E3549" t="s">
        <v>13</v>
      </c>
      <c r="F3549" t="s">
        <v>13</v>
      </c>
      <c r="G3549" t="s">
        <v>12281</v>
      </c>
      <c r="H3549" s="3" t="s">
        <v>12282</v>
      </c>
      <c r="I3549" t="s">
        <v>69</v>
      </c>
      <c r="J3549" t="s">
        <v>3127</v>
      </c>
    </row>
    <row r="3550" spans="1:10" ht="16" x14ac:dyDescent="0.2">
      <c r="A3550" t="s">
        <v>12283</v>
      </c>
      <c r="B3550" t="s">
        <v>12284</v>
      </c>
      <c r="C3550" t="s">
        <v>12285</v>
      </c>
      <c r="D3550">
        <v>2</v>
      </c>
      <c r="E3550" t="s">
        <v>13</v>
      </c>
      <c r="F3550" t="s">
        <v>13</v>
      </c>
      <c r="G3550" t="s">
        <v>12281</v>
      </c>
      <c r="H3550" s="3" t="s">
        <v>12286</v>
      </c>
      <c r="I3550" t="s">
        <v>69</v>
      </c>
      <c r="J3550" t="s">
        <v>12287</v>
      </c>
    </row>
    <row r="3551" spans="1:10" ht="16" x14ac:dyDescent="0.2">
      <c r="A3551" t="s">
        <v>5767</v>
      </c>
      <c r="B3551" t="s">
        <v>12288</v>
      </c>
      <c r="C3551" t="s">
        <v>12289</v>
      </c>
      <c r="D3551">
        <v>2</v>
      </c>
      <c r="E3551" t="s">
        <v>13</v>
      </c>
      <c r="F3551" t="s">
        <v>13</v>
      </c>
      <c r="G3551" t="s">
        <v>12290</v>
      </c>
      <c r="H3551" s="3" t="s">
        <v>12291</v>
      </c>
      <c r="I3551" t="s">
        <v>69</v>
      </c>
      <c r="J3551" t="s">
        <v>5772</v>
      </c>
    </row>
    <row r="3552" spans="1:10" ht="16" x14ac:dyDescent="0.2">
      <c r="A3552" t="s">
        <v>12292</v>
      </c>
      <c r="B3552" t="s">
        <v>12293</v>
      </c>
      <c r="C3552" t="s">
        <v>12294</v>
      </c>
      <c r="D3552">
        <v>3</v>
      </c>
      <c r="E3552" t="s">
        <v>13</v>
      </c>
      <c r="F3552" t="s">
        <v>13</v>
      </c>
      <c r="G3552" t="s">
        <v>12295</v>
      </c>
      <c r="H3552" s="3" t="s">
        <v>12296</v>
      </c>
      <c r="I3552" t="s">
        <v>69</v>
      </c>
      <c r="J3552" t="s">
        <v>12297</v>
      </c>
    </row>
    <row r="3553" spans="1:10" ht="16" x14ac:dyDescent="0.2">
      <c r="A3553" t="s">
        <v>12292</v>
      </c>
      <c r="B3553" t="s">
        <v>12298</v>
      </c>
      <c r="C3553" t="s">
        <v>12299</v>
      </c>
      <c r="D3553">
        <v>2</v>
      </c>
      <c r="E3553" t="s">
        <v>13</v>
      </c>
      <c r="F3553" t="s">
        <v>13</v>
      </c>
      <c r="G3553" t="s">
        <v>12295</v>
      </c>
      <c r="H3553" s="3" t="s">
        <v>12296</v>
      </c>
      <c r="I3553" t="s">
        <v>69</v>
      </c>
      <c r="J3553" t="s">
        <v>12297</v>
      </c>
    </row>
    <row r="3554" spans="1:10" ht="16" x14ac:dyDescent="0.2">
      <c r="A3554" t="s">
        <v>12292</v>
      </c>
      <c r="B3554" t="s">
        <v>12300</v>
      </c>
      <c r="C3554" t="s">
        <v>12301</v>
      </c>
      <c r="D3554">
        <v>1</v>
      </c>
      <c r="E3554" t="s">
        <v>13</v>
      </c>
      <c r="F3554" t="s">
        <v>13</v>
      </c>
      <c r="G3554" t="s">
        <v>12295</v>
      </c>
      <c r="H3554" s="3" t="s">
        <v>12296</v>
      </c>
      <c r="I3554" t="s">
        <v>69</v>
      </c>
      <c r="J3554" t="s">
        <v>12297</v>
      </c>
    </row>
    <row r="3555" spans="1:10" ht="16" x14ac:dyDescent="0.2">
      <c r="A3555" t="s">
        <v>12302</v>
      </c>
      <c r="B3555" t="s">
        <v>9502</v>
      </c>
      <c r="C3555" t="s">
        <v>12303</v>
      </c>
      <c r="D3555">
        <v>3</v>
      </c>
      <c r="E3555" t="s">
        <v>13</v>
      </c>
      <c r="F3555" t="s">
        <v>13</v>
      </c>
      <c r="G3555" t="s">
        <v>12295</v>
      </c>
      <c r="H3555" s="3" t="s">
        <v>12304</v>
      </c>
      <c r="I3555" t="s">
        <v>69</v>
      </c>
      <c r="J3555" t="s">
        <v>12305</v>
      </c>
    </row>
    <row r="3556" spans="1:10" ht="16" x14ac:dyDescent="0.2">
      <c r="A3556" t="s">
        <v>12306</v>
      </c>
      <c r="B3556" t="s">
        <v>12307</v>
      </c>
      <c r="C3556" t="s">
        <v>12308</v>
      </c>
      <c r="D3556">
        <v>5</v>
      </c>
      <c r="E3556" t="s">
        <v>8692</v>
      </c>
      <c r="F3556" t="s">
        <v>13</v>
      </c>
      <c r="G3556" t="s">
        <v>12309</v>
      </c>
      <c r="H3556" s="3" t="s">
        <v>12310</v>
      </c>
      <c r="I3556" t="s">
        <v>62</v>
      </c>
      <c r="J3556" t="s">
        <v>12311</v>
      </c>
    </row>
    <row r="3557" spans="1:10" ht="16" x14ac:dyDescent="0.2">
      <c r="A3557" t="s">
        <v>10530</v>
      </c>
      <c r="B3557" t="s">
        <v>12312</v>
      </c>
      <c r="C3557" t="s">
        <v>5987</v>
      </c>
      <c r="D3557">
        <v>8</v>
      </c>
      <c r="E3557" t="s">
        <v>8692</v>
      </c>
      <c r="F3557" t="s">
        <v>13</v>
      </c>
      <c r="G3557" t="s">
        <v>12309</v>
      </c>
      <c r="H3557" s="3" t="s">
        <v>12313</v>
      </c>
      <c r="I3557" t="s">
        <v>62</v>
      </c>
      <c r="J3557" t="s">
        <v>10532</v>
      </c>
    </row>
    <row r="3558" spans="1:10" ht="16" x14ac:dyDescent="0.2">
      <c r="A3558" t="s">
        <v>12306</v>
      </c>
      <c r="B3558" t="s">
        <v>12314</v>
      </c>
      <c r="C3558" t="s">
        <v>12315</v>
      </c>
      <c r="D3558">
        <v>1</v>
      </c>
      <c r="E3558" t="s">
        <v>8692</v>
      </c>
      <c r="F3558" t="s">
        <v>13</v>
      </c>
      <c r="G3558" t="s">
        <v>12309</v>
      </c>
      <c r="H3558" s="3" t="s">
        <v>12316</v>
      </c>
      <c r="I3558" t="s">
        <v>62</v>
      </c>
      <c r="J3558" t="s">
        <v>12311</v>
      </c>
    </row>
    <row r="3559" spans="1:10" ht="16" x14ac:dyDescent="0.2">
      <c r="A3559" t="s">
        <v>12306</v>
      </c>
      <c r="B3559" t="s">
        <v>12317</v>
      </c>
      <c r="C3559" t="s">
        <v>12318</v>
      </c>
      <c r="D3559">
        <v>4</v>
      </c>
      <c r="E3559" t="s">
        <v>8692</v>
      </c>
      <c r="F3559" t="s">
        <v>13</v>
      </c>
      <c r="G3559" t="s">
        <v>12309</v>
      </c>
      <c r="H3559" s="3" t="s">
        <v>12310</v>
      </c>
      <c r="I3559" t="s">
        <v>62</v>
      </c>
      <c r="J3559" t="s">
        <v>12311</v>
      </c>
    </row>
    <row r="3560" spans="1:10" ht="16" x14ac:dyDescent="0.2">
      <c r="A3560" t="s">
        <v>12306</v>
      </c>
      <c r="B3560" t="s">
        <v>12319</v>
      </c>
      <c r="C3560" t="s">
        <v>12320</v>
      </c>
      <c r="D3560">
        <v>2</v>
      </c>
      <c r="E3560" t="s">
        <v>8692</v>
      </c>
      <c r="F3560" t="s">
        <v>13</v>
      </c>
      <c r="G3560" t="s">
        <v>12309</v>
      </c>
      <c r="H3560" s="3" t="s">
        <v>12316</v>
      </c>
      <c r="I3560" t="s">
        <v>62</v>
      </c>
      <c r="J3560" t="s">
        <v>12311</v>
      </c>
    </row>
    <row r="3561" spans="1:10" ht="16" x14ac:dyDescent="0.2">
      <c r="A3561" t="s">
        <v>12321</v>
      </c>
      <c r="B3561" t="s">
        <v>12322</v>
      </c>
      <c r="C3561" t="s">
        <v>12323</v>
      </c>
      <c r="D3561">
        <v>1</v>
      </c>
      <c r="E3561" t="s">
        <v>8692</v>
      </c>
      <c r="F3561" t="s">
        <v>13</v>
      </c>
      <c r="G3561" t="s">
        <v>12309</v>
      </c>
      <c r="H3561" s="3" t="s">
        <v>12313</v>
      </c>
      <c r="I3561" t="s">
        <v>62</v>
      </c>
      <c r="J3561" t="s">
        <v>12324</v>
      </c>
    </row>
    <row r="3562" spans="1:10" ht="16" x14ac:dyDescent="0.2">
      <c r="A3562" t="s">
        <v>10566</v>
      </c>
      <c r="B3562" t="s">
        <v>5986</v>
      </c>
      <c r="C3562" t="s">
        <v>5987</v>
      </c>
      <c r="D3562">
        <v>7</v>
      </c>
      <c r="E3562" t="s">
        <v>8692</v>
      </c>
      <c r="F3562" t="s">
        <v>13</v>
      </c>
      <c r="G3562" t="s">
        <v>12309</v>
      </c>
      <c r="H3562" s="3" t="s">
        <v>12310</v>
      </c>
      <c r="I3562" t="s">
        <v>62</v>
      </c>
      <c r="J3562" t="s">
        <v>10568</v>
      </c>
    </row>
    <row r="3563" spans="1:10" ht="16" x14ac:dyDescent="0.2">
      <c r="A3563" t="s">
        <v>12306</v>
      </c>
      <c r="B3563" t="s">
        <v>12325</v>
      </c>
      <c r="C3563" t="s">
        <v>12326</v>
      </c>
      <c r="D3563">
        <v>3</v>
      </c>
      <c r="E3563" t="s">
        <v>8692</v>
      </c>
      <c r="F3563" t="s">
        <v>13</v>
      </c>
      <c r="G3563" t="s">
        <v>12309</v>
      </c>
      <c r="H3563" s="3" t="s">
        <v>12310</v>
      </c>
      <c r="I3563" t="s">
        <v>62</v>
      </c>
      <c r="J3563" t="s">
        <v>12311</v>
      </c>
    </row>
    <row r="3564" spans="1:10" ht="16" x14ac:dyDescent="0.2">
      <c r="A3564" t="s">
        <v>12327</v>
      </c>
      <c r="B3564" t="s">
        <v>12328</v>
      </c>
      <c r="C3564" t="s">
        <v>12329</v>
      </c>
      <c r="D3564">
        <v>1</v>
      </c>
      <c r="E3564" t="s">
        <v>13</v>
      </c>
      <c r="F3564" t="s">
        <v>13</v>
      </c>
      <c r="G3564" t="s">
        <v>12330</v>
      </c>
      <c r="H3564" s="3" t="s">
        <v>12331</v>
      </c>
      <c r="I3564" t="s">
        <v>62</v>
      </c>
      <c r="J3564" t="s">
        <v>12332</v>
      </c>
    </row>
    <row r="3565" spans="1:10" ht="16" x14ac:dyDescent="0.2">
      <c r="A3565" t="s">
        <v>12333</v>
      </c>
      <c r="B3565" t="s">
        <v>12334</v>
      </c>
      <c r="C3565" t="s">
        <v>12335</v>
      </c>
      <c r="D3565">
        <v>3</v>
      </c>
      <c r="E3565" t="s">
        <v>13</v>
      </c>
      <c r="F3565" t="s">
        <v>13</v>
      </c>
      <c r="G3565" t="s">
        <v>12336</v>
      </c>
      <c r="H3565" s="3" t="s">
        <v>12337</v>
      </c>
      <c r="I3565" t="s">
        <v>315</v>
      </c>
      <c r="J3565" t="s">
        <v>12338</v>
      </c>
    </row>
    <row r="3566" spans="1:10" ht="16" x14ac:dyDescent="0.2">
      <c r="A3566" t="s">
        <v>12339</v>
      </c>
      <c r="B3566" t="s">
        <v>12340</v>
      </c>
      <c r="C3566" t="s">
        <v>12341</v>
      </c>
      <c r="D3566">
        <v>1</v>
      </c>
      <c r="E3566" t="s">
        <v>13</v>
      </c>
      <c r="F3566" t="s">
        <v>13</v>
      </c>
      <c r="G3566" t="s">
        <v>12342</v>
      </c>
      <c r="H3566" s="3" t="s">
        <v>12343</v>
      </c>
      <c r="I3566" t="s">
        <v>62</v>
      </c>
      <c r="J3566" t="s">
        <v>12344</v>
      </c>
    </row>
    <row r="3567" spans="1:10" ht="16" x14ac:dyDescent="0.2">
      <c r="A3567" t="s">
        <v>12345</v>
      </c>
      <c r="B3567" t="s">
        <v>12346</v>
      </c>
      <c r="C3567" t="s">
        <v>12347</v>
      </c>
      <c r="D3567">
        <v>3</v>
      </c>
      <c r="E3567" t="s">
        <v>13</v>
      </c>
      <c r="F3567" t="s">
        <v>13</v>
      </c>
      <c r="G3567" t="s">
        <v>12342</v>
      </c>
      <c r="H3567" s="3" t="s">
        <v>12343</v>
      </c>
      <c r="I3567" t="s">
        <v>62</v>
      </c>
      <c r="J3567" t="s">
        <v>12348</v>
      </c>
    </row>
    <row r="3568" spans="1:10" ht="16" x14ac:dyDescent="0.2">
      <c r="A3568" t="s">
        <v>12349</v>
      </c>
      <c r="B3568" t="s">
        <v>12346</v>
      </c>
      <c r="C3568" t="s">
        <v>12347</v>
      </c>
      <c r="D3568">
        <v>2</v>
      </c>
      <c r="E3568" t="s">
        <v>13</v>
      </c>
      <c r="F3568" t="s">
        <v>13</v>
      </c>
      <c r="G3568" t="s">
        <v>12342</v>
      </c>
      <c r="H3568" s="3" t="s">
        <v>12343</v>
      </c>
      <c r="I3568" t="s">
        <v>62</v>
      </c>
      <c r="J3568" t="s">
        <v>12350</v>
      </c>
    </row>
    <row r="3569" spans="1:10" ht="32" x14ac:dyDescent="0.2">
      <c r="A3569" t="s">
        <v>12351</v>
      </c>
      <c r="B3569" t="s">
        <v>12352</v>
      </c>
      <c r="C3569" t="s">
        <v>12353</v>
      </c>
      <c r="D3569">
        <v>2</v>
      </c>
      <c r="E3569" t="s">
        <v>12354</v>
      </c>
      <c r="F3569" t="s">
        <v>13</v>
      </c>
      <c r="G3569" t="s">
        <v>12355</v>
      </c>
      <c r="H3569" s="3" t="s">
        <v>12356</v>
      </c>
      <c r="I3569" t="s">
        <v>62</v>
      </c>
      <c r="J3569" t="s">
        <v>12357</v>
      </c>
    </row>
    <row r="3570" spans="1:10" ht="16" x14ac:dyDescent="0.2">
      <c r="A3570" t="s">
        <v>12358</v>
      </c>
      <c r="B3570" t="s">
        <v>12359</v>
      </c>
      <c r="C3570" t="s">
        <v>12360</v>
      </c>
      <c r="D3570">
        <v>2</v>
      </c>
      <c r="E3570" t="s">
        <v>12354</v>
      </c>
      <c r="F3570" t="s">
        <v>13</v>
      </c>
      <c r="G3570" t="s">
        <v>12355</v>
      </c>
      <c r="H3570" s="3" t="s">
        <v>12361</v>
      </c>
      <c r="I3570" t="s">
        <v>62</v>
      </c>
      <c r="J3570" t="s">
        <v>12362</v>
      </c>
    </row>
    <row r="3571" spans="1:10" ht="32" x14ac:dyDescent="0.2">
      <c r="A3571" t="s">
        <v>12363</v>
      </c>
      <c r="B3571" t="s">
        <v>12364</v>
      </c>
      <c r="C3571" t="s">
        <v>12365</v>
      </c>
      <c r="D3571">
        <v>5</v>
      </c>
      <c r="E3571" t="s">
        <v>12354</v>
      </c>
      <c r="F3571" t="s">
        <v>13</v>
      </c>
      <c r="G3571" t="s">
        <v>12355</v>
      </c>
      <c r="H3571" s="3" t="s">
        <v>12366</v>
      </c>
      <c r="I3571" t="s">
        <v>62</v>
      </c>
      <c r="J3571" t="s">
        <v>12367</v>
      </c>
    </row>
    <row r="3572" spans="1:10" ht="16" x14ac:dyDescent="0.2">
      <c r="A3572" t="s">
        <v>12368</v>
      </c>
      <c r="B3572" t="s">
        <v>12346</v>
      </c>
      <c r="C3572" t="s">
        <v>12347</v>
      </c>
      <c r="D3572">
        <v>2</v>
      </c>
      <c r="E3572" t="s">
        <v>12354</v>
      </c>
      <c r="F3572" t="s">
        <v>13</v>
      </c>
      <c r="G3572" t="s">
        <v>12355</v>
      </c>
      <c r="H3572" s="3" t="s">
        <v>12369</v>
      </c>
      <c r="I3572" t="s">
        <v>62</v>
      </c>
      <c r="J3572" t="s">
        <v>12370</v>
      </c>
    </row>
    <row r="3573" spans="1:10" ht="16" x14ac:dyDescent="0.2">
      <c r="A3573" t="s">
        <v>12371</v>
      </c>
      <c r="B3573" t="s">
        <v>12372</v>
      </c>
      <c r="C3573" t="s">
        <v>12373</v>
      </c>
      <c r="D3573">
        <v>4</v>
      </c>
      <c r="E3573" t="s">
        <v>12354</v>
      </c>
      <c r="F3573" t="s">
        <v>13</v>
      </c>
      <c r="G3573" t="s">
        <v>12355</v>
      </c>
      <c r="H3573" s="3" t="s">
        <v>12374</v>
      </c>
      <c r="I3573" t="s">
        <v>62</v>
      </c>
      <c r="J3573" t="s">
        <v>12375</v>
      </c>
    </row>
    <row r="3574" spans="1:10" ht="16" x14ac:dyDescent="0.2">
      <c r="A3574" t="s">
        <v>12376</v>
      </c>
      <c r="B3574" t="s">
        <v>12377</v>
      </c>
      <c r="C3574" t="s">
        <v>12378</v>
      </c>
      <c r="D3574">
        <v>2</v>
      </c>
      <c r="E3574" t="s">
        <v>12354</v>
      </c>
      <c r="F3574" t="s">
        <v>13</v>
      </c>
      <c r="G3574" t="s">
        <v>12355</v>
      </c>
      <c r="H3574" s="3" t="s">
        <v>12369</v>
      </c>
      <c r="I3574" t="s">
        <v>62</v>
      </c>
      <c r="J3574" t="s">
        <v>12379</v>
      </c>
    </row>
    <row r="3575" spans="1:10" ht="16" x14ac:dyDescent="0.2">
      <c r="A3575" t="s">
        <v>12380</v>
      </c>
      <c r="B3575" t="s">
        <v>12381</v>
      </c>
      <c r="C3575" t="s">
        <v>12382</v>
      </c>
      <c r="D3575">
        <v>3</v>
      </c>
      <c r="E3575" t="s">
        <v>12354</v>
      </c>
      <c r="F3575" t="s">
        <v>13</v>
      </c>
      <c r="G3575" t="s">
        <v>12355</v>
      </c>
      <c r="H3575" s="3" t="s">
        <v>12383</v>
      </c>
      <c r="I3575" t="s">
        <v>62</v>
      </c>
      <c r="J3575" t="s">
        <v>12384</v>
      </c>
    </row>
    <row r="3576" spans="1:10" ht="16" x14ac:dyDescent="0.2">
      <c r="A3576" t="s">
        <v>12371</v>
      </c>
      <c r="B3576" t="s">
        <v>12385</v>
      </c>
      <c r="C3576" t="s">
        <v>12386</v>
      </c>
      <c r="D3576">
        <v>1</v>
      </c>
      <c r="E3576" t="s">
        <v>12354</v>
      </c>
      <c r="F3576" t="s">
        <v>13</v>
      </c>
      <c r="G3576" t="s">
        <v>12355</v>
      </c>
      <c r="H3576" s="3" t="s">
        <v>12374</v>
      </c>
      <c r="I3576" t="s">
        <v>62</v>
      </c>
      <c r="J3576" t="s">
        <v>12375</v>
      </c>
    </row>
    <row r="3577" spans="1:10" ht="16" x14ac:dyDescent="0.2">
      <c r="A3577" t="s">
        <v>8916</v>
      </c>
      <c r="B3577" t="s">
        <v>12387</v>
      </c>
      <c r="C3577" t="s">
        <v>12388</v>
      </c>
      <c r="D3577">
        <v>2</v>
      </c>
      <c r="E3577" t="s">
        <v>12354</v>
      </c>
      <c r="F3577" t="s">
        <v>13</v>
      </c>
      <c r="G3577" t="s">
        <v>12355</v>
      </c>
      <c r="H3577" s="3" t="s">
        <v>12389</v>
      </c>
      <c r="I3577" t="s">
        <v>62</v>
      </c>
      <c r="J3577" t="s">
        <v>8921</v>
      </c>
    </row>
    <row r="3578" spans="1:10" ht="16" x14ac:dyDescent="0.2">
      <c r="A3578" t="s">
        <v>12390</v>
      </c>
      <c r="B3578" t="s">
        <v>12391</v>
      </c>
      <c r="C3578" t="s">
        <v>12392</v>
      </c>
      <c r="D3578">
        <v>1</v>
      </c>
      <c r="E3578" t="s">
        <v>12354</v>
      </c>
      <c r="F3578" t="s">
        <v>13</v>
      </c>
      <c r="G3578" t="s">
        <v>12355</v>
      </c>
      <c r="H3578" s="3" t="s">
        <v>12369</v>
      </c>
      <c r="I3578" t="s">
        <v>62</v>
      </c>
      <c r="J3578" t="s">
        <v>12393</v>
      </c>
    </row>
    <row r="3579" spans="1:10" ht="16" x14ac:dyDescent="0.2">
      <c r="A3579" t="s">
        <v>12394</v>
      </c>
      <c r="B3579" t="s">
        <v>12395</v>
      </c>
      <c r="C3579" t="s">
        <v>12396</v>
      </c>
      <c r="D3579">
        <v>2</v>
      </c>
      <c r="E3579" t="s">
        <v>12354</v>
      </c>
      <c r="F3579" t="s">
        <v>13</v>
      </c>
      <c r="G3579" t="s">
        <v>12355</v>
      </c>
      <c r="H3579" s="3" t="s">
        <v>12397</v>
      </c>
      <c r="I3579" t="s">
        <v>62</v>
      </c>
      <c r="J3579" t="s">
        <v>12398</v>
      </c>
    </row>
    <row r="3580" spans="1:10" ht="16" x14ac:dyDescent="0.2">
      <c r="A3580" t="s">
        <v>12399</v>
      </c>
      <c r="B3580" t="s">
        <v>12359</v>
      </c>
      <c r="C3580" t="s">
        <v>12360</v>
      </c>
      <c r="D3580">
        <v>2</v>
      </c>
      <c r="E3580" t="s">
        <v>12354</v>
      </c>
      <c r="F3580" t="s">
        <v>13</v>
      </c>
      <c r="G3580" t="s">
        <v>12355</v>
      </c>
      <c r="H3580" s="3" t="s">
        <v>12400</v>
      </c>
      <c r="I3580" t="s">
        <v>62</v>
      </c>
      <c r="J3580" t="s">
        <v>12401</v>
      </c>
    </row>
    <row r="3581" spans="1:10" ht="16" x14ac:dyDescent="0.2">
      <c r="A3581" t="s">
        <v>5922</v>
      </c>
      <c r="B3581" t="s">
        <v>12402</v>
      </c>
      <c r="C3581" t="s">
        <v>12392</v>
      </c>
      <c r="D3581">
        <v>16</v>
      </c>
      <c r="E3581" t="s">
        <v>12354</v>
      </c>
      <c r="F3581" t="s">
        <v>13</v>
      </c>
      <c r="G3581" t="s">
        <v>12355</v>
      </c>
      <c r="H3581" s="3" t="s">
        <v>12369</v>
      </c>
      <c r="I3581" t="s">
        <v>62</v>
      </c>
      <c r="J3581" t="s">
        <v>5926</v>
      </c>
    </row>
    <row r="3582" spans="1:10" ht="16" x14ac:dyDescent="0.2">
      <c r="A3582" t="s">
        <v>12403</v>
      </c>
      <c r="B3582" t="s">
        <v>12404</v>
      </c>
      <c r="C3582" t="s">
        <v>12405</v>
      </c>
      <c r="D3582">
        <v>1</v>
      </c>
      <c r="E3582" t="s">
        <v>12354</v>
      </c>
      <c r="F3582" t="s">
        <v>13</v>
      </c>
      <c r="G3582" t="s">
        <v>12355</v>
      </c>
      <c r="H3582" s="3" t="s">
        <v>12369</v>
      </c>
      <c r="I3582" t="s">
        <v>62</v>
      </c>
      <c r="J3582" t="s">
        <v>12406</v>
      </c>
    </row>
    <row r="3583" spans="1:10" ht="16" x14ac:dyDescent="0.2">
      <c r="A3583" t="s">
        <v>12399</v>
      </c>
      <c r="B3583" t="s">
        <v>12407</v>
      </c>
      <c r="C3583" t="s">
        <v>12408</v>
      </c>
      <c r="D3583">
        <v>3</v>
      </c>
      <c r="E3583" t="s">
        <v>12354</v>
      </c>
      <c r="F3583" t="s">
        <v>13</v>
      </c>
      <c r="G3583" t="s">
        <v>12355</v>
      </c>
      <c r="H3583" s="3" t="s">
        <v>12400</v>
      </c>
      <c r="I3583" t="s">
        <v>62</v>
      </c>
      <c r="J3583" t="s">
        <v>12401</v>
      </c>
    </row>
    <row r="3584" spans="1:10" ht="16" x14ac:dyDescent="0.2">
      <c r="A3584" t="s">
        <v>12358</v>
      </c>
      <c r="B3584" t="s">
        <v>12407</v>
      </c>
      <c r="C3584" t="s">
        <v>12408</v>
      </c>
      <c r="D3584">
        <v>1</v>
      </c>
      <c r="E3584" t="s">
        <v>12354</v>
      </c>
      <c r="F3584" t="s">
        <v>13</v>
      </c>
      <c r="G3584" t="s">
        <v>12355</v>
      </c>
      <c r="H3584" s="3" t="s">
        <v>12369</v>
      </c>
      <c r="I3584" t="s">
        <v>62</v>
      </c>
      <c r="J3584" t="s">
        <v>12362</v>
      </c>
    </row>
    <row r="3585" spans="1:10" ht="16" x14ac:dyDescent="0.2">
      <c r="A3585" t="s">
        <v>12409</v>
      </c>
      <c r="B3585" t="s">
        <v>12346</v>
      </c>
      <c r="C3585" t="s">
        <v>12347</v>
      </c>
      <c r="D3585">
        <v>2</v>
      </c>
      <c r="E3585" t="s">
        <v>12354</v>
      </c>
      <c r="F3585" t="s">
        <v>13</v>
      </c>
      <c r="G3585" t="s">
        <v>12355</v>
      </c>
      <c r="H3585" s="3" t="s">
        <v>12369</v>
      </c>
      <c r="I3585" t="s">
        <v>62</v>
      </c>
      <c r="J3585" t="s">
        <v>12410</v>
      </c>
    </row>
    <row r="3586" spans="1:10" ht="32" x14ac:dyDescent="0.2">
      <c r="A3586" t="s">
        <v>12371</v>
      </c>
      <c r="B3586" t="s">
        <v>12411</v>
      </c>
      <c r="C3586" t="s">
        <v>12412</v>
      </c>
      <c r="D3586">
        <v>3</v>
      </c>
      <c r="E3586" t="s">
        <v>12354</v>
      </c>
      <c r="F3586" t="s">
        <v>13</v>
      </c>
      <c r="G3586" t="s">
        <v>12355</v>
      </c>
      <c r="H3586" s="3" t="s">
        <v>12413</v>
      </c>
      <c r="I3586" t="s">
        <v>62</v>
      </c>
      <c r="J3586" t="s">
        <v>12375</v>
      </c>
    </row>
    <row r="3587" spans="1:10" ht="32" x14ac:dyDescent="0.2">
      <c r="A3587" t="s">
        <v>12380</v>
      </c>
      <c r="B3587" t="s">
        <v>12364</v>
      </c>
      <c r="C3587" t="s">
        <v>12365</v>
      </c>
      <c r="D3587">
        <v>5</v>
      </c>
      <c r="E3587" t="s">
        <v>12354</v>
      </c>
      <c r="F3587" t="s">
        <v>13</v>
      </c>
      <c r="G3587" t="s">
        <v>12355</v>
      </c>
      <c r="H3587" s="3" t="s">
        <v>12414</v>
      </c>
      <c r="I3587" t="s">
        <v>62</v>
      </c>
      <c r="J3587" t="s">
        <v>12384</v>
      </c>
    </row>
    <row r="3588" spans="1:10" ht="16" x14ac:dyDescent="0.2">
      <c r="A3588" t="s">
        <v>12399</v>
      </c>
      <c r="B3588" t="s">
        <v>12415</v>
      </c>
      <c r="C3588" t="s">
        <v>12416</v>
      </c>
      <c r="D3588">
        <v>4</v>
      </c>
      <c r="E3588" t="s">
        <v>12354</v>
      </c>
      <c r="F3588" t="s">
        <v>13</v>
      </c>
      <c r="G3588" t="s">
        <v>12355</v>
      </c>
      <c r="H3588" s="3" t="s">
        <v>12417</v>
      </c>
      <c r="I3588" t="s">
        <v>62</v>
      </c>
      <c r="J3588" t="s">
        <v>12401</v>
      </c>
    </row>
    <row r="3589" spans="1:10" ht="16" x14ac:dyDescent="0.2">
      <c r="A3589" t="s">
        <v>12418</v>
      </c>
      <c r="B3589" t="s">
        <v>12419</v>
      </c>
      <c r="C3589" t="s">
        <v>12420</v>
      </c>
      <c r="D3589">
        <v>1</v>
      </c>
      <c r="E3589" t="s">
        <v>12354</v>
      </c>
      <c r="F3589" t="s">
        <v>13</v>
      </c>
      <c r="G3589" t="s">
        <v>12355</v>
      </c>
      <c r="H3589" s="3" t="s">
        <v>12389</v>
      </c>
      <c r="I3589" t="s">
        <v>62</v>
      </c>
      <c r="J3589" t="s">
        <v>12421</v>
      </c>
    </row>
    <row r="3590" spans="1:10" ht="16" x14ac:dyDescent="0.2">
      <c r="A3590" t="s">
        <v>12422</v>
      </c>
      <c r="B3590" t="s">
        <v>12423</v>
      </c>
      <c r="C3590" t="s">
        <v>12424</v>
      </c>
      <c r="D3590">
        <v>1</v>
      </c>
      <c r="E3590" t="s">
        <v>12354</v>
      </c>
      <c r="F3590" t="s">
        <v>13</v>
      </c>
      <c r="G3590" t="s">
        <v>12355</v>
      </c>
      <c r="H3590" s="3" t="s">
        <v>12389</v>
      </c>
      <c r="I3590" t="s">
        <v>62</v>
      </c>
      <c r="J3590" t="s">
        <v>12425</v>
      </c>
    </row>
    <row r="3591" spans="1:10" ht="16" x14ac:dyDescent="0.2">
      <c r="A3591" t="s">
        <v>12418</v>
      </c>
      <c r="B3591" t="s">
        <v>12426</v>
      </c>
      <c r="C3591" t="s">
        <v>12427</v>
      </c>
      <c r="D3591">
        <v>4</v>
      </c>
      <c r="E3591" t="s">
        <v>12354</v>
      </c>
      <c r="F3591" t="s">
        <v>13</v>
      </c>
      <c r="G3591" t="s">
        <v>12355</v>
      </c>
      <c r="H3591" s="3" t="s">
        <v>12389</v>
      </c>
      <c r="I3591" t="s">
        <v>62</v>
      </c>
      <c r="J3591" t="s">
        <v>12421</v>
      </c>
    </row>
    <row r="3592" spans="1:10" ht="16" x14ac:dyDescent="0.2">
      <c r="A3592" t="s">
        <v>12418</v>
      </c>
      <c r="B3592" t="s">
        <v>8014</v>
      </c>
      <c r="C3592" t="s">
        <v>12428</v>
      </c>
      <c r="D3592">
        <v>2</v>
      </c>
      <c r="E3592" t="s">
        <v>12354</v>
      </c>
      <c r="F3592" t="s">
        <v>13</v>
      </c>
      <c r="G3592" t="s">
        <v>12355</v>
      </c>
      <c r="H3592" s="3" t="s">
        <v>12389</v>
      </c>
      <c r="I3592" t="s">
        <v>62</v>
      </c>
      <c r="J3592" t="s">
        <v>12421</v>
      </c>
    </row>
    <row r="3593" spans="1:10" ht="32" x14ac:dyDescent="0.2">
      <c r="A3593" t="s">
        <v>12429</v>
      </c>
      <c r="B3593" t="s">
        <v>12430</v>
      </c>
      <c r="C3593" t="s">
        <v>12431</v>
      </c>
      <c r="D3593">
        <v>4</v>
      </c>
      <c r="E3593" t="s">
        <v>12354</v>
      </c>
      <c r="F3593" t="s">
        <v>13</v>
      </c>
      <c r="G3593" t="s">
        <v>12355</v>
      </c>
      <c r="H3593" s="3" t="s">
        <v>12432</v>
      </c>
      <c r="I3593" t="s">
        <v>62</v>
      </c>
      <c r="J3593" t="s">
        <v>12433</v>
      </c>
    </row>
    <row r="3594" spans="1:10" ht="16" x14ac:dyDescent="0.2">
      <c r="A3594" t="s">
        <v>12434</v>
      </c>
      <c r="B3594" t="s">
        <v>12435</v>
      </c>
      <c r="C3594" t="s">
        <v>12436</v>
      </c>
      <c r="D3594">
        <v>2</v>
      </c>
      <c r="E3594" t="s">
        <v>12354</v>
      </c>
      <c r="F3594" t="s">
        <v>13</v>
      </c>
      <c r="G3594" t="s">
        <v>12355</v>
      </c>
      <c r="H3594" s="3" t="s">
        <v>12369</v>
      </c>
      <c r="I3594" t="s">
        <v>62</v>
      </c>
      <c r="J3594" t="s">
        <v>12437</v>
      </c>
    </row>
    <row r="3595" spans="1:10" ht="32" x14ac:dyDescent="0.2">
      <c r="A3595" t="s">
        <v>12371</v>
      </c>
      <c r="B3595" t="s">
        <v>12438</v>
      </c>
      <c r="C3595" t="s">
        <v>12439</v>
      </c>
      <c r="D3595">
        <v>8</v>
      </c>
      <c r="E3595" t="s">
        <v>12354</v>
      </c>
      <c r="F3595" t="s">
        <v>13</v>
      </c>
      <c r="G3595" t="s">
        <v>12355</v>
      </c>
      <c r="H3595" s="3" t="s">
        <v>12440</v>
      </c>
      <c r="I3595" t="s">
        <v>62</v>
      </c>
      <c r="J3595" t="s">
        <v>12375</v>
      </c>
    </row>
    <row r="3596" spans="1:10" ht="16" x14ac:dyDescent="0.2">
      <c r="A3596" t="s">
        <v>12371</v>
      </c>
      <c r="B3596" t="s">
        <v>12441</v>
      </c>
      <c r="C3596" t="s">
        <v>12442</v>
      </c>
      <c r="D3596">
        <v>6</v>
      </c>
      <c r="E3596" t="s">
        <v>12354</v>
      </c>
      <c r="F3596" t="s">
        <v>13</v>
      </c>
      <c r="G3596" t="s">
        <v>12355</v>
      </c>
      <c r="H3596" s="3" t="s">
        <v>12374</v>
      </c>
      <c r="I3596" t="s">
        <v>62</v>
      </c>
      <c r="J3596" t="s">
        <v>12375</v>
      </c>
    </row>
    <row r="3597" spans="1:10" ht="16" x14ac:dyDescent="0.2">
      <c r="A3597" t="s">
        <v>12443</v>
      </c>
      <c r="B3597" t="s">
        <v>12444</v>
      </c>
      <c r="C3597" t="s">
        <v>12445</v>
      </c>
      <c r="D3597">
        <v>3</v>
      </c>
      <c r="E3597" t="s">
        <v>12354</v>
      </c>
      <c r="F3597" t="s">
        <v>13</v>
      </c>
      <c r="G3597" t="s">
        <v>12355</v>
      </c>
      <c r="H3597" s="3" t="s">
        <v>12446</v>
      </c>
      <c r="I3597" t="s">
        <v>62</v>
      </c>
      <c r="J3597" t="s">
        <v>12447</v>
      </c>
    </row>
    <row r="3598" spans="1:10" ht="16" x14ac:dyDescent="0.2">
      <c r="A3598" t="s">
        <v>12418</v>
      </c>
      <c r="B3598" t="s">
        <v>12448</v>
      </c>
      <c r="C3598" t="s">
        <v>12449</v>
      </c>
      <c r="D3598">
        <v>13</v>
      </c>
      <c r="E3598" t="s">
        <v>12354</v>
      </c>
      <c r="F3598" t="s">
        <v>13</v>
      </c>
      <c r="G3598" t="s">
        <v>12355</v>
      </c>
      <c r="H3598" s="3" t="s">
        <v>12389</v>
      </c>
      <c r="I3598" t="s">
        <v>62</v>
      </c>
      <c r="J3598" t="s">
        <v>12421</v>
      </c>
    </row>
    <row r="3599" spans="1:10" ht="16" x14ac:dyDescent="0.2">
      <c r="A3599" t="s">
        <v>12390</v>
      </c>
      <c r="B3599" t="s">
        <v>12450</v>
      </c>
      <c r="C3599" t="s">
        <v>12451</v>
      </c>
      <c r="D3599">
        <v>7</v>
      </c>
      <c r="E3599" t="s">
        <v>12354</v>
      </c>
      <c r="F3599" t="s">
        <v>13</v>
      </c>
      <c r="G3599" t="s">
        <v>12355</v>
      </c>
      <c r="H3599" s="3" t="s">
        <v>12369</v>
      </c>
      <c r="I3599" t="s">
        <v>62</v>
      </c>
      <c r="J3599" t="s">
        <v>12393</v>
      </c>
    </row>
    <row r="3600" spans="1:10" ht="16" x14ac:dyDescent="0.2">
      <c r="A3600" t="s">
        <v>12452</v>
      </c>
      <c r="B3600" t="s">
        <v>12453</v>
      </c>
      <c r="C3600" t="s">
        <v>12454</v>
      </c>
      <c r="D3600">
        <v>6</v>
      </c>
      <c r="E3600" t="s">
        <v>12354</v>
      </c>
      <c r="F3600" t="s">
        <v>13</v>
      </c>
      <c r="G3600" t="s">
        <v>12355</v>
      </c>
      <c r="H3600" s="3" t="s">
        <v>12455</v>
      </c>
      <c r="I3600" t="s">
        <v>62</v>
      </c>
      <c r="J3600" t="s">
        <v>12456</v>
      </c>
    </row>
    <row r="3601" spans="1:10" ht="16" x14ac:dyDescent="0.2">
      <c r="A3601" t="s">
        <v>12452</v>
      </c>
      <c r="B3601" t="s">
        <v>12457</v>
      </c>
      <c r="C3601" t="s">
        <v>12458</v>
      </c>
      <c r="D3601">
        <v>3</v>
      </c>
      <c r="E3601" t="s">
        <v>12354</v>
      </c>
      <c r="F3601" t="s">
        <v>13</v>
      </c>
      <c r="G3601" t="s">
        <v>12355</v>
      </c>
      <c r="H3601" s="3" t="s">
        <v>12455</v>
      </c>
      <c r="I3601" t="s">
        <v>62</v>
      </c>
      <c r="J3601" t="s">
        <v>12456</v>
      </c>
    </row>
    <row r="3602" spans="1:10" ht="16" x14ac:dyDescent="0.2">
      <c r="A3602" t="s">
        <v>12390</v>
      </c>
      <c r="B3602" t="s">
        <v>12459</v>
      </c>
      <c r="C3602" t="s">
        <v>12460</v>
      </c>
      <c r="D3602">
        <v>6</v>
      </c>
      <c r="E3602" t="s">
        <v>12354</v>
      </c>
      <c r="F3602" t="s">
        <v>13</v>
      </c>
      <c r="G3602" t="s">
        <v>12355</v>
      </c>
      <c r="H3602" s="3" t="s">
        <v>12369</v>
      </c>
      <c r="I3602" t="s">
        <v>62</v>
      </c>
      <c r="J3602" t="s">
        <v>12393</v>
      </c>
    </row>
    <row r="3603" spans="1:10" ht="32" x14ac:dyDescent="0.2">
      <c r="A3603" t="s">
        <v>12363</v>
      </c>
      <c r="B3603" t="s">
        <v>12461</v>
      </c>
      <c r="C3603" t="s">
        <v>12382</v>
      </c>
      <c r="D3603">
        <v>4</v>
      </c>
      <c r="E3603" t="s">
        <v>12354</v>
      </c>
      <c r="F3603" t="s">
        <v>13</v>
      </c>
      <c r="G3603" t="s">
        <v>12355</v>
      </c>
      <c r="H3603" s="3" t="s">
        <v>12366</v>
      </c>
      <c r="I3603" t="s">
        <v>62</v>
      </c>
      <c r="J3603" t="s">
        <v>12367</v>
      </c>
    </row>
    <row r="3604" spans="1:10" ht="16" x14ac:dyDescent="0.2">
      <c r="A3604" t="s">
        <v>12418</v>
      </c>
      <c r="B3604" t="s">
        <v>12462</v>
      </c>
      <c r="C3604" t="s">
        <v>12463</v>
      </c>
      <c r="D3604">
        <v>14</v>
      </c>
      <c r="E3604" t="s">
        <v>12354</v>
      </c>
      <c r="F3604" t="s">
        <v>13</v>
      </c>
      <c r="G3604" t="s">
        <v>12355</v>
      </c>
      <c r="H3604" s="3" t="s">
        <v>12389</v>
      </c>
      <c r="I3604" t="s">
        <v>62</v>
      </c>
      <c r="J3604" t="s">
        <v>12421</v>
      </c>
    </row>
    <row r="3605" spans="1:10" ht="16" x14ac:dyDescent="0.2">
      <c r="A3605" t="s">
        <v>12464</v>
      </c>
      <c r="B3605" t="s">
        <v>12465</v>
      </c>
      <c r="C3605" t="s">
        <v>12466</v>
      </c>
      <c r="D3605">
        <v>1</v>
      </c>
      <c r="E3605" t="s">
        <v>12354</v>
      </c>
      <c r="F3605" t="s">
        <v>13</v>
      </c>
      <c r="G3605" t="s">
        <v>12355</v>
      </c>
      <c r="H3605" s="3" t="s">
        <v>12467</v>
      </c>
      <c r="I3605" t="s">
        <v>62</v>
      </c>
      <c r="J3605" t="s">
        <v>12468</v>
      </c>
    </row>
    <row r="3606" spans="1:10" ht="48" x14ac:dyDescent="0.2">
      <c r="A3606" t="s">
        <v>12371</v>
      </c>
      <c r="B3606" t="s">
        <v>12469</v>
      </c>
      <c r="C3606" t="s">
        <v>12470</v>
      </c>
      <c r="D3606">
        <v>10</v>
      </c>
      <c r="E3606" t="s">
        <v>12354</v>
      </c>
      <c r="F3606" t="s">
        <v>13</v>
      </c>
      <c r="G3606" t="s">
        <v>12471</v>
      </c>
      <c r="H3606" s="3" t="s">
        <v>12472</v>
      </c>
      <c r="I3606" t="s">
        <v>404</v>
      </c>
      <c r="J3606" t="s">
        <v>12375</v>
      </c>
    </row>
    <row r="3607" spans="1:10" ht="48" x14ac:dyDescent="0.2">
      <c r="A3607" t="s">
        <v>12371</v>
      </c>
      <c r="B3607" t="s">
        <v>12473</v>
      </c>
      <c r="C3607" t="s">
        <v>12474</v>
      </c>
      <c r="D3607">
        <v>2</v>
      </c>
      <c r="E3607" t="s">
        <v>12354</v>
      </c>
      <c r="F3607" t="s">
        <v>13</v>
      </c>
      <c r="G3607" t="s">
        <v>12471</v>
      </c>
      <c r="H3607" s="3" t="s">
        <v>12472</v>
      </c>
      <c r="I3607" t="s">
        <v>404</v>
      </c>
      <c r="J3607" t="s">
        <v>12375</v>
      </c>
    </row>
    <row r="3608" spans="1:10" ht="16" x14ac:dyDescent="0.2">
      <c r="A3608" t="s">
        <v>12475</v>
      </c>
      <c r="B3608" t="s">
        <v>8347</v>
      </c>
      <c r="C3608" t="s">
        <v>8348</v>
      </c>
      <c r="D3608">
        <v>1</v>
      </c>
      <c r="E3608" t="s">
        <v>13</v>
      </c>
      <c r="F3608" t="s">
        <v>13</v>
      </c>
      <c r="G3608" t="s">
        <v>12476</v>
      </c>
      <c r="H3608" s="3" t="s">
        <v>12477</v>
      </c>
      <c r="I3608" t="s">
        <v>7603</v>
      </c>
      <c r="J3608" t="s">
        <v>12478</v>
      </c>
    </row>
    <row r="3609" spans="1:10" ht="16" x14ac:dyDescent="0.2">
      <c r="A3609" t="s">
        <v>12479</v>
      </c>
      <c r="B3609" t="s">
        <v>12480</v>
      </c>
      <c r="C3609" t="s">
        <v>12481</v>
      </c>
      <c r="D3609">
        <v>2</v>
      </c>
      <c r="E3609" t="s">
        <v>13</v>
      </c>
      <c r="F3609" t="s">
        <v>13</v>
      </c>
      <c r="G3609" t="s">
        <v>12476</v>
      </c>
      <c r="H3609" s="3" t="s">
        <v>12482</v>
      </c>
      <c r="I3609" t="s">
        <v>7603</v>
      </c>
      <c r="J3609" t="s">
        <v>12483</v>
      </c>
    </row>
    <row r="3610" spans="1:10" ht="16" x14ac:dyDescent="0.2">
      <c r="A3610" t="s">
        <v>12475</v>
      </c>
      <c r="B3610" t="s">
        <v>12484</v>
      </c>
      <c r="C3610" t="s">
        <v>12485</v>
      </c>
      <c r="D3610">
        <v>3</v>
      </c>
      <c r="E3610" t="s">
        <v>13</v>
      </c>
      <c r="F3610" t="s">
        <v>13</v>
      </c>
      <c r="G3610" t="s">
        <v>12476</v>
      </c>
      <c r="H3610" s="3" t="s">
        <v>12482</v>
      </c>
      <c r="I3610" t="s">
        <v>7603</v>
      </c>
      <c r="J3610" t="s">
        <v>12478</v>
      </c>
    </row>
    <row r="3611" spans="1:10" ht="16" x14ac:dyDescent="0.2">
      <c r="A3611" t="s">
        <v>12475</v>
      </c>
      <c r="B3611" t="s">
        <v>12486</v>
      </c>
      <c r="C3611" t="s">
        <v>12487</v>
      </c>
      <c r="D3611">
        <v>2</v>
      </c>
      <c r="E3611" t="s">
        <v>13</v>
      </c>
      <c r="F3611" t="s">
        <v>13</v>
      </c>
      <c r="G3611" t="s">
        <v>12476</v>
      </c>
      <c r="H3611" s="3" t="s">
        <v>12477</v>
      </c>
      <c r="I3611" t="s">
        <v>7603</v>
      </c>
      <c r="J3611" t="s">
        <v>12478</v>
      </c>
    </row>
    <row r="3612" spans="1:10" ht="16" x14ac:dyDescent="0.2">
      <c r="A3612" t="s">
        <v>12488</v>
      </c>
      <c r="B3612" t="s">
        <v>12489</v>
      </c>
      <c r="C3612" t="s">
        <v>12490</v>
      </c>
      <c r="D3612">
        <v>1</v>
      </c>
      <c r="E3612" t="s">
        <v>13</v>
      </c>
      <c r="F3612" t="s">
        <v>13</v>
      </c>
      <c r="G3612" t="s">
        <v>12476</v>
      </c>
      <c r="H3612" s="3" t="s">
        <v>12491</v>
      </c>
      <c r="I3612" t="s">
        <v>7603</v>
      </c>
      <c r="J3612" t="s">
        <v>12492</v>
      </c>
    </row>
    <row r="3613" spans="1:10" ht="16" x14ac:dyDescent="0.2">
      <c r="A3613" t="s">
        <v>773</v>
      </c>
      <c r="B3613" t="s">
        <v>12493</v>
      </c>
      <c r="C3613" t="s">
        <v>12494</v>
      </c>
      <c r="D3613">
        <v>4</v>
      </c>
      <c r="E3613" t="s">
        <v>13</v>
      </c>
      <c r="F3613" t="s">
        <v>13</v>
      </c>
      <c r="G3613" t="s">
        <v>12476</v>
      </c>
      <c r="H3613" s="3" t="s">
        <v>12495</v>
      </c>
      <c r="I3613" t="s">
        <v>7603</v>
      </c>
      <c r="J3613" t="s">
        <v>777</v>
      </c>
    </row>
    <row r="3614" spans="1:10" ht="16" x14ac:dyDescent="0.2">
      <c r="A3614" t="s">
        <v>12479</v>
      </c>
      <c r="B3614" t="s">
        <v>12496</v>
      </c>
      <c r="C3614" t="s">
        <v>12497</v>
      </c>
      <c r="D3614">
        <v>1</v>
      </c>
      <c r="E3614" t="s">
        <v>13</v>
      </c>
      <c r="F3614" t="s">
        <v>13</v>
      </c>
      <c r="G3614" t="s">
        <v>12476</v>
      </c>
      <c r="H3614" s="3" t="s">
        <v>12498</v>
      </c>
      <c r="I3614" t="s">
        <v>7603</v>
      </c>
      <c r="J3614" t="s">
        <v>12483</v>
      </c>
    </row>
    <row r="3615" spans="1:10" ht="16" x14ac:dyDescent="0.2">
      <c r="A3615" t="s">
        <v>12499</v>
      </c>
      <c r="B3615" t="s">
        <v>12500</v>
      </c>
      <c r="C3615" t="s">
        <v>12501</v>
      </c>
      <c r="D3615">
        <v>1</v>
      </c>
      <c r="E3615" t="s">
        <v>13</v>
      </c>
      <c r="F3615" t="s">
        <v>13</v>
      </c>
      <c r="G3615" t="s">
        <v>12476</v>
      </c>
      <c r="H3615" s="3" t="s">
        <v>12502</v>
      </c>
      <c r="I3615" t="s">
        <v>7603</v>
      </c>
      <c r="J3615" t="s">
        <v>12503</v>
      </c>
    </row>
    <row r="3616" spans="1:10" ht="16" x14ac:dyDescent="0.2">
      <c r="A3616" t="s">
        <v>12504</v>
      </c>
      <c r="B3616" t="s">
        <v>12505</v>
      </c>
      <c r="C3616" t="s">
        <v>12506</v>
      </c>
      <c r="D3616">
        <v>1</v>
      </c>
      <c r="E3616" t="s">
        <v>13</v>
      </c>
      <c r="F3616" t="s">
        <v>13</v>
      </c>
      <c r="G3616" t="s">
        <v>12476</v>
      </c>
      <c r="H3616" s="3" t="s">
        <v>12507</v>
      </c>
      <c r="I3616" t="s">
        <v>7603</v>
      </c>
      <c r="J3616" t="s">
        <v>12508</v>
      </c>
    </row>
    <row r="3617" spans="1:10" ht="16" x14ac:dyDescent="0.2">
      <c r="A3617" t="s">
        <v>12509</v>
      </c>
      <c r="B3617" t="s">
        <v>12510</v>
      </c>
      <c r="C3617" t="s">
        <v>12511</v>
      </c>
      <c r="D3617">
        <v>3</v>
      </c>
      <c r="E3617" t="s">
        <v>13</v>
      </c>
      <c r="F3617" t="s">
        <v>13</v>
      </c>
      <c r="G3617" t="s">
        <v>12476</v>
      </c>
      <c r="H3617" s="3" t="s">
        <v>12512</v>
      </c>
      <c r="I3617" t="s">
        <v>7603</v>
      </c>
      <c r="J3617" t="s">
        <v>12513</v>
      </c>
    </row>
    <row r="3618" spans="1:10" ht="16" x14ac:dyDescent="0.2">
      <c r="A3618" t="s">
        <v>12509</v>
      </c>
      <c r="B3618" t="s">
        <v>12514</v>
      </c>
      <c r="C3618" t="s">
        <v>12515</v>
      </c>
      <c r="D3618">
        <v>2</v>
      </c>
      <c r="E3618" t="s">
        <v>13</v>
      </c>
      <c r="F3618" t="s">
        <v>13</v>
      </c>
      <c r="G3618" t="s">
        <v>12476</v>
      </c>
      <c r="H3618" s="3" t="s">
        <v>12512</v>
      </c>
      <c r="I3618" t="s">
        <v>7603</v>
      </c>
      <c r="J3618" t="s">
        <v>12513</v>
      </c>
    </row>
    <row r="3619" spans="1:10" ht="16" x14ac:dyDescent="0.2">
      <c r="A3619" t="s">
        <v>8346</v>
      </c>
      <c r="B3619" t="s">
        <v>12486</v>
      </c>
      <c r="C3619" t="s">
        <v>12487</v>
      </c>
      <c r="D3619">
        <v>2</v>
      </c>
      <c r="E3619" t="s">
        <v>13</v>
      </c>
      <c r="F3619" t="s">
        <v>13</v>
      </c>
      <c r="G3619" t="s">
        <v>12476</v>
      </c>
      <c r="H3619" s="3" t="s">
        <v>12502</v>
      </c>
      <c r="I3619" t="s">
        <v>7603</v>
      </c>
      <c r="J3619" t="s">
        <v>8351</v>
      </c>
    </row>
    <row r="3620" spans="1:10" ht="16" x14ac:dyDescent="0.2">
      <c r="A3620" t="s">
        <v>12516</v>
      </c>
      <c r="B3620" t="s">
        <v>12517</v>
      </c>
      <c r="C3620" t="s">
        <v>12518</v>
      </c>
      <c r="D3620">
        <v>1</v>
      </c>
      <c r="E3620" t="s">
        <v>13</v>
      </c>
      <c r="F3620" t="s">
        <v>13</v>
      </c>
      <c r="G3620" t="s">
        <v>12476</v>
      </c>
      <c r="H3620" s="3" t="s">
        <v>12482</v>
      </c>
      <c r="I3620" t="s">
        <v>7603</v>
      </c>
      <c r="J3620" t="s">
        <v>12519</v>
      </c>
    </row>
    <row r="3621" spans="1:10" ht="16" x14ac:dyDescent="0.2">
      <c r="A3621" t="s">
        <v>12488</v>
      </c>
      <c r="B3621" t="s">
        <v>12520</v>
      </c>
      <c r="C3621" t="s">
        <v>12521</v>
      </c>
      <c r="D3621">
        <v>2</v>
      </c>
      <c r="E3621" t="s">
        <v>13</v>
      </c>
      <c r="F3621" t="s">
        <v>13</v>
      </c>
      <c r="G3621" t="s">
        <v>12476</v>
      </c>
      <c r="H3621" s="3" t="s">
        <v>12482</v>
      </c>
      <c r="I3621" t="s">
        <v>7603</v>
      </c>
      <c r="J3621" t="s">
        <v>12492</v>
      </c>
    </row>
    <row r="3622" spans="1:10" ht="16" x14ac:dyDescent="0.2">
      <c r="A3622" t="s">
        <v>10113</v>
      </c>
      <c r="B3622" t="s">
        <v>12522</v>
      </c>
      <c r="C3622" t="s">
        <v>12523</v>
      </c>
      <c r="D3622">
        <v>1</v>
      </c>
      <c r="E3622" t="s">
        <v>13</v>
      </c>
      <c r="F3622" t="s">
        <v>13</v>
      </c>
      <c r="G3622" t="s">
        <v>12476</v>
      </c>
      <c r="H3622" s="3" t="s">
        <v>12491</v>
      </c>
      <c r="I3622" t="s">
        <v>7603</v>
      </c>
      <c r="J3622" t="s">
        <v>10118</v>
      </c>
    </row>
    <row r="3623" spans="1:10" ht="16" x14ac:dyDescent="0.2">
      <c r="A3623" t="s">
        <v>12524</v>
      </c>
      <c r="B3623" t="s">
        <v>12525</v>
      </c>
      <c r="C3623" t="s">
        <v>12526</v>
      </c>
      <c r="D3623">
        <v>1</v>
      </c>
      <c r="E3623" t="s">
        <v>13</v>
      </c>
      <c r="F3623" t="s">
        <v>13</v>
      </c>
      <c r="G3623" t="s">
        <v>12527</v>
      </c>
      <c r="H3623" s="3" t="s">
        <v>12528</v>
      </c>
      <c r="I3623" t="s">
        <v>7603</v>
      </c>
      <c r="J3623" t="s">
        <v>12529</v>
      </c>
    </row>
    <row r="3624" spans="1:10" ht="16" x14ac:dyDescent="0.2">
      <c r="A3624" t="s">
        <v>12530</v>
      </c>
      <c r="B3624" t="s">
        <v>12531</v>
      </c>
      <c r="C3624" t="s">
        <v>12532</v>
      </c>
      <c r="D3624">
        <v>1</v>
      </c>
      <c r="E3624" t="s">
        <v>13</v>
      </c>
      <c r="F3624" t="s">
        <v>13</v>
      </c>
      <c r="G3624" t="s">
        <v>12533</v>
      </c>
      <c r="H3624" s="3" t="s">
        <v>12534</v>
      </c>
      <c r="I3624" t="s">
        <v>404</v>
      </c>
      <c r="J3624" t="s">
        <v>12535</v>
      </c>
    </row>
    <row r="3625" spans="1:10" ht="16" x14ac:dyDescent="0.2">
      <c r="A3625" t="s">
        <v>12536</v>
      </c>
      <c r="B3625" t="s">
        <v>12537</v>
      </c>
      <c r="C3625" t="s">
        <v>12538</v>
      </c>
      <c r="D3625">
        <v>2</v>
      </c>
      <c r="E3625" t="s">
        <v>12539</v>
      </c>
      <c r="F3625" t="s">
        <v>13</v>
      </c>
      <c r="G3625" t="s">
        <v>12540</v>
      </c>
      <c r="H3625" s="3" t="s">
        <v>12541</v>
      </c>
      <c r="I3625" t="s">
        <v>404</v>
      </c>
      <c r="J3625" t="s">
        <v>12542</v>
      </c>
    </row>
    <row r="3626" spans="1:10" ht="16" x14ac:dyDescent="0.2">
      <c r="A3626" t="s">
        <v>12536</v>
      </c>
      <c r="B3626" t="s">
        <v>12543</v>
      </c>
      <c r="C3626" t="s">
        <v>12544</v>
      </c>
      <c r="D3626">
        <v>1</v>
      </c>
      <c r="E3626" t="s">
        <v>12539</v>
      </c>
      <c r="F3626" t="s">
        <v>13</v>
      </c>
      <c r="G3626" t="s">
        <v>12540</v>
      </c>
      <c r="H3626" s="3" t="s">
        <v>12541</v>
      </c>
      <c r="I3626" t="s">
        <v>404</v>
      </c>
      <c r="J3626" t="s">
        <v>12542</v>
      </c>
    </row>
    <row r="3627" spans="1:10" ht="16" x14ac:dyDescent="0.2">
      <c r="A3627" t="s">
        <v>12545</v>
      </c>
      <c r="B3627" t="s">
        <v>12546</v>
      </c>
      <c r="C3627" t="s">
        <v>12547</v>
      </c>
      <c r="D3627">
        <v>2</v>
      </c>
      <c r="E3627" t="s">
        <v>12539</v>
      </c>
      <c r="F3627" t="s">
        <v>13</v>
      </c>
      <c r="G3627" t="s">
        <v>12540</v>
      </c>
      <c r="H3627" s="3" t="s">
        <v>12548</v>
      </c>
      <c r="I3627" t="s">
        <v>404</v>
      </c>
      <c r="J3627" t="s">
        <v>12549</v>
      </c>
    </row>
    <row r="3628" spans="1:10" ht="32" x14ac:dyDescent="0.2">
      <c r="A3628" t="s">
        <v>12550</v>
      </c>
      <c r="B3628" t="s">
        <v>12551</v>
      </c>
      <c r="C3628" t="s">
        <v>12552</v>
      </c>
      <c r="D3628">
        <v>2</v>
      </c>
      <c r="E3628" t="s">
        <v>12539</v>
      </c>
      <c r="F3628" t="s">
        <v>13</v>
      </c>
      <c r="G3628" t="s">
        <v>12540</v>
      </c>
      <c r="H3628" s="3" t="s">
        <v>12553</v>
      </c>
      <c r="I3628" t="s">
        <v>404</v>
      </c>
      <c r="J3628" t="s">
        <v>12554</v>
      </c>
    </row>
    <row r="3629" spans="1:10" ht="16" x14ac:dyDescent="0.2">
      <c r="A3629" t="s">
        <v>12555</v>
      </c>
      <c r="B3629" t="s">
        <v>12546</v>
      </c>
      <c r="C3629" t="s">
        <v>12547</v>
      </c>
      <c r="D3629">
        <v>1</v>
      </c>
      <c r="E3629" t="s">
        <v>12539</v>
      </c>
      <c r="F3629" t="s">
        <v>13</v>
      </c>
      <c r="G3629" t="s">
        <v>12540</v>
      </c>
      <c r="H3629" s="3" t="s">
        <v>12541</v>
      </c>
      <c r="I3629" t="s">
        <v>404</v>
      </c>
      <c r="J3629" t="s">
        <v>12556</v>
      </c>
    </row>
    <row r="3630" spans="1:10" ht="16" x14ac:dyDescent="0.2">
      <c r="A3630" t="s">
        <v>12536</v>
      </c>
      <c r="B3630" t="s">
        <v>12557</v>
      </c>
      <c r="C3630" t="s">
        <v>12558</v>
      </c>
      <c r="D3630">
        <v>3</v>
      </c>
      <c r="E3630" t="s">
        <v>12539</v>
      </c>
      <c r="F3630" t="s">
        <v>13</v>
      </c>
      <c r="G3630" t="s">
        <v>12540</v>
      </c>
      <c r="H3630" s="3" t="s">
        <v>12541</v>
      </c>
      <c r="I3630" t="s">
        <v>404</v>
      </c>
      <c r="J3630" t="s">
        <v>12542</v>
      </c>
    </row>
    <row r="3631" spans="1:10" ht="16" x14ac:dyDescent="0.2">
      <c r="A3631" t="s">
        <v>12559</v>
      </c>
      <c r="B3631" t="s">
        <v>12560</v>
      </c>
      <c r="C3631" t="s">
        <v>12561</v>
      </c>
      <c r="D3631">
        <v>1</v>
      </c>
      <c r="E3631" t="s">
        <v>12539</v>
      </c>
      <c r="F3631" t="s">
        <v>13</v>
      </c>
      <c r="G3631" t="s">
        <v>12540</v>
      </c>
      <c r="H3631" s="3" t="s">
        <v>12562</v>
      </c>
      <c r="I3631" t="s">
        <v>404</v>
      </c>
      <c r="J3631" t="s">
        <v>12563</v>
      </c>
    </row>
    <row r="3632" spans="1:10" ht="16" x14ac:dyDescent="0.2">
      <c r="A3632" t="s">
        <v>4305</v>
      </c>
      <c r="B3632" t="s">
        <v>12564</v>
      </c>
      <c r="C3632" t="s">
        <v>12565</v>
      </c>
      <c r="D3632">
        <v>5</v>
      </c>
      <c r="E3632" t="s">
        <v>13</v>
      </c>
      <c r="F3632" t="s">
        <v>13</v>
      </c>
      <c r="G3632" t="s">
        <v>12566</v>
      </c>
      <c r="H3632" s="3" t="s">
        <v>12567</v>
      </c>
      <c r="I3632" t="s">
        <v>509</v>
      </c>
      <c r="J3632" t="s">
        <v>4309</v>
      </c>
    </row>
    <row r="3633" spans="1:10" ht="32" x14ac:dyDescent="0.2">
      <c r="A3633" t="s">
        <v>4305</v>
      </c>
      <c r="B3633" t="s">
        <v>12568</v>
      </c>
      <c r="C3633" t="s">
        <v>12569</v>
      </c>
      <c r="D3633">
        <v>3</v>
      </c>
      <c r="E3633" t="s">
        <v>13</v>
      </c>
      <c r="F3633" t="s">
        <v>13</v>
      </c>
      <c r="G3633" t="s">
        <v>12566</v>
      </c>
      <c r="H3633" s="3" t="s">
        <v>12570</v>
      </c>
      <c r="I3633" t="s">
        <v>509</v>
      </c>
      <c r="J3633" t="s">
        <v>4309</v>
      </c>
    </row>
    <row r="3634" spans="1:10" ht="32" x14ac:dyDescent="0.2">
      <c r="A3634" t="s">
        <v>12571</v>
      </c>
      <c r="B3634" t="s">
        <v>12572</v>
      </c>
      <c r="C3634" t="s">
        <v>12573</v>
      </c>
      <c r="D3634">
        <v>3</v>
      </c>
      <c r="E3634" t="s">
        <v>13</v>
      </c>
      <c r="F3634" t="s">
        <v>13</v>
      </c>
      <c r="G3634" t="s">
        <v>12566</v>
      </c>
      <c r="H3634" s="3" t="s">
        <v>12570</v>
      </c>
      <c r="I3634" t="s">
        <v>509</v>
      </c>
      <c r="J3634" t="s">
        <v>12574</v>
      </c>
    </row>
    <row r="3635" spans="1:10" ht="32" x14ac:dyDescent="0.2">
      <c r="A3635" t="s">
        <v>4305</v>
      </c>
      <c r="B3635" t="s">
        <v>12575</v>
      </c>
      <c r="C3635" t="s">
        <v>12576</v>
      </c>
      <c r="D3635">
        <v>2</v>
      </c>
      <c r="E3635" t="s">
        <v>13</v>
      </c>
      <c r="F3635" t="s">
        <v>13</v>
      </c>
      <c r="G3635" t="s">
        <v>12566</v>
      </c>
      <c r="H3635" s="3" t="s">
        <v>12570</v>
      </c>
      <c r="I3635" t="s">
        <v>509</v>
      </c>
      <c r="J3635" t="s">
        <v>4309</v>
      </c>
    </row>
    <row r="3636" spans="1:10" ht="16" x14ac:dyDescent="0.2">
      <c r="A3636" t="s">
        <v>12577</v>
      </c>
      <c r="B3636" t="s">
        <v>1627</v>
      </c>
      <c r="C3636" t="s">
        <v>12578</v>
      </c>
      <c r="D3636">
        <v>1</v>
      </c>
      <c r="E3636" t="s">
        <v>13</v>
      </c>
      <c r="F3636" t="s">
        <v>13</v>
      </c>
      <c r="G3636" t="s">
        <v>12566</v>
      </c>
      <c r="H3636" s="3" t="s">
        <v>12579</v>
      </c>
      <c r="I3636" t="s">
        <v>509</v>
      </c>
      <c r="J3636" t="s">
        <v>12580</v>
      </c>
    </row>
    <row r="3637" spans="1:10" ht="16" x14ac:dyDescent="0.2">
      <c r="A3637" t="s">
        <v>12581</v>
      </c>
      <c r="B3637" t="s">
        <v>12582</v>
      </c>
      <c r="C3637" t="s">
        <v>12583</v>
      </c>
      <c r="D3637">
        <v>1</v>
      </c>
      <c r="E3637" t="s">
        <v>13</v>
      </c>
      <c r="F3637" t="s">
        <v>13</v>
      </c>
      <c r="G3637" t="s">
        <v>12584</v>
      </c>
      <c r="H3637" s="3" t="s">
        <v>12585</v>
      </c>
      <c r="I3637" t="s">
        <v>390</v>
      </c>
      <c r="J3637" t="s">
        <v>12586</v>
      </c>
    </row>
    <row r="3638" spans="1:10" ht="16" x14ac:dyDescent="0.2">
      <c r="A3638" t="s">
        <v>12587</v>
      </c>
      <c r="B3638" t="s">
        <v>12588</v>
      </c>
      <c r="C3638" t="s">
        <v>12589</v>
      </c>
      <c r="D3638">
        <v>3</v>
      </c>
      <c r="E3638" t="s">
        <v>13</v>
      </c>
      <c r="F3638" t="s">
        <v>13</v>
      </c>
      <c r="G3638" t="s">
        <v>12590</v>
      </c>
      <c r="H3638" s="3" t="s">
        <v>12591</v>
      </c>
      <c r="I3638" t="s">
        <v>3711</v>
      </c>
      <c r="J3638" t="s">
        <v>12592</v>
      </c>
    </row>
    <row r="3639" spans="1:10" ht="16" x14ac:dyDescent="0.2">
      <c r="A3639" t="s">
        <v>12593</v>
      </c>
      <c r="B3639" t="s">
        <v>12594</v>
      </c>
      <c r="C3639" t="s">
        <v>12595</v>
      </c>
      <c r="D3639">
        <v>4</v>
      </c>
      <c r="E3639" t="s">
        <v>13</v>
      </c>
      <c r="F3639" t="s">
        <v>13</v>
      </c>
      <c r="G3639" t="s">
        <v>12596</v>
      </c>
      <c r="H3639" s="3" t="s">
        <v>12597</v>
      </c>
      <c r="I3639" t="s">
        <v>126</v>
      </c>
      <c r="J3639" t="s">
        <v>12598</v>
      </c>
    </row>
    <row r="3640" spans="1:10" ht="16" x14ac:dyDescent="0.2">
      <c r="A3640" t="s">
        <v>12599</v>
      </c>
      <c r="B3640" t="s">
        <v>8087</v>
      </c>
      <c r="C3640" t="s">
        <v>12600</v>
      </c>
      <c r="D3640">
        <v>4</v>
      </c>
      <c r="E3640" t="s">
        <v>13</v>
      </c>
      <c r="F3640" t="s">
        <v>13</v>
      </c>
      <c r="G3640" t="s">
        <v>12601</v>
      </c>
      <c r="H3640" s="3" t="s">
        <v>12602</v>
      </c>
      <c r="I3640" t="s">
        <v>547</v>
      </c>
      <c r="J3640" t="s">
        <v>12603</v>
      </c>
    </row>
    <row r="3641" spans="1:10" ht="16" x14ac:dyDescent="0.2">
      <c r="A3641" t="s">
        <v>12599</v>
      </c>
      <c r="B3641" t="s">
        <v>12604</v>
      </c>
      <c r="C3641" t="s">
        <v>12605</v>
      </c>
      <c r="D3641">
        <v>3</v>
      </c>
      <c r="E3641" t="s">
        <v>13</v>
      </c>
      <c r="F3641" t="s">
        <v>13</v>
      </c>
      <c r="G3641" t="s">
        <v>12601</v>
      </c>
      <c r="H3641" s="3" t="s">
        <v>12602</v>
      </c>
      <c r="I3641" t="s">
        <v>547</v>
      </c>
      <c r="J3641" t="s">
        <v>12603</v>
      </c>
    </row>
    <row r="3642" spans="1:10" ht="16" x14ac:dyDescent="0.2">
      <c r="A3642" t="s">
        <v>12606</v>
      </c>
      <c r="B3642" t="s">
        <v>12607</v>
      </c>
      <c r="C3642" t="s">
        <v>12608</v>
      </c>
      <c r="D3642">
        <v>3</v>
      </c>
      <c r="E3642" t="s">
        <v>13</v>
      </c>
      <c r="F3642" t="s">
        <v>13</v>
      </c>
      <c r="G3642" t="s">
        <v>12609</v>
      </c>
      <c r="H3642" s="3" t="s">
        <v>12610</v>
      </c>
      <c r="I3642" t="s">
        <v>4915</v>
      </c>
      <c r="J3642" t="s">
        <v>12611</v>
      </c>
    </row>
    <row r="3643" spans="1:10" ht="16" x14ac:dyDescent="0.2">
      <c r="A3643" t="s">
        <v>12612</v>
      </c>
      <c r="B3643" t="s">
        <v>12613</v>
      </c>
      <c r="C3643" t="s">
        <v>12614</v>
      </c>
      <c r="D3643">
        <v>1</v>
      </c>
      <c r="E3643" t="s">
        <v>13</v>
      </c>
      <c r="F3643" t="s">
        <v>13</v>
      </c>
      <c r="G3643" t="s">
        <v>12609</v>
      </c>
      <c r="H3643" s="3" t="s">
        <v>12615</v>
      </c>
      <c r="I3643" t="s">
        <v>4915</v>
      </c>
      <c r="J3643" t="s">
        <v>12616</v>
      </c>
    </row>
    <row r="3644" spans="1:10" ht="16" x14ac:dyDescent="0.2">
      <c r="A3644" t="s">
        <v>12617</v>
      </c>
      <c r="B3644" t="s">
        <v>12618</v>
      </c>
      <c r="C3644" t="s">
        <v>12614</v>
      </c>
      <c r="D3644">
        <v>2</v>
      </c>
      <c r="E3644" t="s">
        <v>13</v>
      </c>
      <c r="F3644" t="s">
        <v>13</v>
      </c>
      <c r="G3644" t="s">
        <v>12609</v>
      </c>
      <c r="H3644" s="3" t="s">
        <v>12615</v>
      </c>
      <c r="I3644" t="s">
        <v>4915</v>
      </c>
      <c r="J3644" t="s">
        <v>12619</v>
      </c>
    </row>
    <row r="3645" spans="1:10" ht="16" x14ac:dyDescent="0.2">
      <c r="A3645" t="s">
        <v>12606</v>
      </c>
      <c r="B3645" t="s">
        <v>12620</v>
      </c>
      <c r="C3645" t="s">
        <v>12621</v>
      </c>
      <c r="D3645">
        <v>2</v>
      </c>
      <c r="E3645" t="s">
        <v>13</v>
      </c>
      <c r="F3645" t="s">
        <v>13</v>
      </c>
      <c r="G3645" t="s">
        <v>12609</v>
      </c>
      <c r="H3645" s="3" t="s">
        <v>12610</v>
      </c>
      <c r="I3645" t="s">
        <v>4915</v>
      </c>
      <c r="J3645" t="s">
        <v>12611</v>
      </c>
    </row>
    <row r="3646" spans="1:10" ht="16" x14ac:dyDescent="0.2">
      <c r="A3646" t="s">
        <v>12606</v>
      </c>
      <c r="B3646" t="s">
        <v>12622</v>
      </c>
      <c r="C3646" t="s">
        <v>12623</v>
      </c>
      <c r="D3646">
        <v>1</v>
      </c>
      <c r="E3646" t="s">
        <v>13</v>
      </c>
      <c r="F3646" t="s">
        <v>13</v>
      </c>
      <c r="G3646" t="s">
        <v>12609</v>
      </c>
      <c r="H3646" s="3" t="s">
        <v>12610</v>
      </c>
      <c r="I3646" t="s">
        <v>4915</v>
      </c>
      <c r="J3646" t="s">
        <v>12611</v>
      </c>
    </row>
    <row r="3647" spans="1:10" ht="32" x14ac:dyDescent="0.2">
      <c r="A3647" t="s">
        <v>12587</v>
      </c>
      <c r="B3647" t="s">
        <v>12624</v>
      </c>
      <c r="C3647" t="s">
        <v>12625</v>
      </c>
      <c r="D3647">
        <v>2</v>
      </c>
      <c r="E3647" t="s">
        <v>13</v>
      </c>
      <c r="F3647" t="s">
        <v>13</v>
      </c>
      <c r="G3647" t="s">
        <v>12626</v>
      </c>
      <c r="H3647" s="3" t="s">
        <v>12627</v>
      </c>
      <c r="I3647" t="s">
        <v>12628</v>
      </c>
      <c r="J3647" t="s">
        <v>12592</v>
      </c>
    </row>
    <row r="3648" spans="1:10" ht="16" x14ac:dyDescent="0.2">
      <c r="A3648" t="s">
        <v>12629</v>
      </c>
      <c r="B3648" t="s">
        <v>12630</v>
      </c>
      <c r="C3648" t="s">
        <v>12631</v>
      </c>
      <c r="D3648">
        <v>1</v>
      </c>
      <c r="E3648" t="s">
        <v>13</v>
      </c>
      <c r="F3648" t="s">
        <v>13</v>
      </c>
      <c r="G3648" t="s">
        <v>12632</v>
      </c>
      <c r="H3648" s="3" t="s">
        <v>12633</v>
      </c>
      <c r="I3648" t="s">
        <v>404</v>
      </c>
      <c r="J3648" t="s">
        <v>12634</v>
      </c>
    </row>
    <row r="3649" spans="1:10" ht="16" x14ac:dyDescent="0.2">
      <c r="A3649" t="s">
        <v>12629</v>
      </c>
      <c r="B3649" t="s">
        <v>12635</v>
      </c>
      <c r="C3649" t="s">
        <v>12636</v>
      </c>
      <c r="D3649">
        <v>2</v>
      </c>
      <c r="E3649" t="s">
        <v>13</v>
      </c>
      <c r="F3649" t="s">
        <v>13</v>
      </c>
      <c r="G3649" t="s">
        <v>12632</v>
      </c>
      <c r="H3649" s="3" t="s">
        <v>12633</v>
      </c>
      <c r="I3649" t="s">
        <v>404</v>
      </c>
      <c r="J3649" t="s">
        <v>12634</v>
      </c>
    </row>
    <row r="3650" spans="1:10" ht="16" x14ac:dyDescent="0.2">
      <c r="A3650" t="s">
        <v>12637</v>
      </c>
      <c r="B3650" t="s">
        <v>12638</v>
      </c>
      <c r="C3650" t="s">
        <v>12639</v>
      </c>
      <c r="D3650">
        <v>7</v>
      </c>
      <c r="E3650" t="s">
        <v>13</v>
      </c>
      <c r="F3650" t="s">
        <v>13</v>
      </c>
      <c r="G3650" t="s">
        <v>12640</v>
      </c>
      <c r="H3650" s="3" t="s">
        <v>12641</v>
      </c>
      <c r="I3650" t="s">
        <v>404</v>
      </c>
      <c r="J3650" t="s">
        <v>12642</v>
      </c>
    </row>
    <row r="3651" spans="1:10" ht="16" x14ac:dyDescent="0.2">
      <c r="A3651" t="s">
        <v>12643</v>
      </c>
      <c r="B3651" t="s">
        <v>12644</v>
      </c>
      <c r="C3651" t="s">
        <v>12645</v>
      </c>
      <c r="D3651">
        <v>3</v>
      </c>
      <c r="E3651" t="s">
        <v>13</v>
      </c>
      <c r="F3651" t="s">
        <v>13</v>
      </c>
      <c r="G3651" t="s">
        <v>12646</v>
      </c>
      <c r="H3651" s="3" t="s">
        <v>12647</v>
      </c>
      <c r="I3651" t="s">
        <v>4376</v>
      </c>
      <c r="J3651" t="s">
        <v>12648</v>
      </c>
    </row>
    <row r="3652" spans="1:10" ht="16" x14ac:dyDescent="0.2">
      <c r="A3652" t="s">
        <v>12643</v>
      </c>
      <c r="B3652" t="s">
        <v>12649</v>
      </c>
      <c r="C3652" t="s">
        <v>12650</v>
      </c>
      <c r="D3652">
        <v>2</v>
      </c>
      <c r="E3652" t="s">
        <v>13</v>
      </c>
      <c r="F3652" t="s">
        <v>13</v>
      </c>
      <c r="G3652" t="s">
        <v>12646</v>
      </c>
      <c r="H3652" s="3" t="s">
        <v>12647</v>
      </c>
      <c r="I3652" t="s">
        <v>4376</v>
      </c>
      <c r="J3652" t="s">
        <v>12648</v>
      </c>
    </row>
    <row r="3653" spans="1:10" ht="16" x14ac:dyDescent="0.2">
      <c r="A3653" t="s">
        <v>12643</v>
      </c>
      <c r="B3653" t="s">
        <v>12651</v>
      </c>
      <c r="C3653" t="s">
        <v>12652</v>
      </c>
      <c r="D3653">
        <v>1</v>
      </c>
      <c r="E3653" t="s">
        <v>13</v>
      </c>
      <c r="F3653" t="s">
        <v>13</v>
      </c>
      <c r="G3653" t="s">
        <v>12646</v>
      </c>
      <c r="H3653" s="3" t="s">
        <v>12647</v>
      </c>
      <c r="I3653" t="s">
        <v>4376</v>
      </c>
      <c r="J3653" t="s">
        <v>12648</v>
      </c>
    </row>
    <row r="3654" spans="1:10" ht="16" x14ac:dyDescent="0.2">
      <c r="A3654" t="s">
        <v>12653</v>
      </c>
      <c r="B3654" t="s">
        <v>12654</v>
      </c>
      <c r="C3654" t="s">
        <v>12655</v>
      </c>
      <c r="D3654">
        <v>2</v>
      </c>
      <c r="E3654" t="s">
        <v>13</v>
      </c>
      <c r="F3654" t="s">
        <v>13</v>
      </c>
      <c r="G3654" t="s">
        <v>12656</v>
      </c>
      <c r="H3654" s="3" t="s">
        <v>12657</v>
      </c>
      <c r="I3654" t="s">
        <v>995</v>
      </c>
      <c r="J3654" t="s">
        <v>12658</v>
      </c>
    </row>
    <row r="3655" spans="1:10" ht="16" x14ac:dyDescent="0.2">
      <c r="A3655" t="s">
        <v>12659</v>
      </c>
      <c r="B3655" t="s">
        <v>12660</v>
      </c>
      <c r="C3655" t="s">
        <v>12661</v>
      </c>
      <c r="D3655">
        <v>4</v>
      </c>
      <c r="E3655" t="s">
        <v>13</v>
      </c>
      <c r="F3655" t="s">
        <v>13</v>
      </c>
      <c r="G3655" t="s">
        <v>12662</v>
      </c>
      <c r="H3655" s="3" t="s">
        <v>12663</v>
      </c>
      <c r="I3655" t="s">
        <v>12664</v>
      </c>
      <c r="J3655" t="s">
        <v>12665</v>
      </c>
    </row>
    <row r="3656" spans="1:10" ht="16" x14ac:dyDescent="0.2">
      <c r="A3656" t="s">
        <v>12666</v>
      </c>
      <c r="B3656" t="s">
        <v>12667</v>
      </c>
      <c r="C3656" t="s">
        <v>12668</v>
      </c>
      <c r="D3656">
        <v>1</v>
      </c>
      <c r="E3656" t="s">
        <v>13</v>
      </c>
      <c r="F3656" t="s">
        <v>13</v>
      </c>
      <c r="G3656" t="s">
        <v>12669</v>
      </c>
      <c r="H3656" s="3" t="s">
        <v>12670</v>
      </c>
      <c r="I3656" t="s">
        <v>995</v>
      </c>
      <c r="J3656" t="s">
        <v>12671</v>
      </c>
    </row>
    <row r="3657" spans="1:10" ht="16" x14ac:dyDescent="0.2">
      <c r="A3657" t="s">
        <v>12672</v>
      </c>
      <c r="B3657" t="s">
        <v>12667</v>
      </c>
      <c r="C3657" t="s">
        <v>12668</v>
      </c>
      <c r="D3657">
        <v>1</v>
      </c>
      <c r="E3657" t="s">
        <v>13</v>
      </c>
      <c r="F3657" t="s">
        <v>13</v>
      </c>
      <c r="G3657" t="s">
        <v>12669</v>
      </c>
      <c r="H3657" s="3" t="s">
        <v>12670</v>
      </c>
      <c r="I3657" t="s">
        <v>995</v>
      </c>
      <c r="J3657" t="s">
        <v>12673</v>
      </c>
    </row>
    <row r="3658" spans="1:10" ht="16" x14ac:dyDescent="0.2">
      <c r="A3658" t="s">
        <v>12674</v>
      </c>
      <c r="B3658" t="s">
        <v>12675</v>
      </c>
      <c r="C3658" t="s">
        <v>12676</v>
      </c>
      <c r="D3658">
        <v>2</v>
      </c>
      <c r="E3658" t="s">
        <v>13</v>
      </c>
      <c r="F3658" t="s">
        <v>13</v>
      </c>
      <c r="G3658" t="s">
        <v>12669</v>
      </c>
      <c r="H3658" s="3" t="s">
        <v>12670</v>
      </c>
      <c r="I3658" t="s">
        <v>995</v>
      </c>
      <c r="J3658" t="s">
        <v>12677</v>
      </c>
    </row>
    <row r="3659" spans="1:10" ht="16" x14ac:dyDescent="0.2">
      <c r="A3659" t="s">
        <v>12674</v>
      </c>
      <c r="B3659" t="s">
        <v>12678</v>
      </c>
      <c r="C3659" t="s">
        <v>12679</v>
      </c>
      <c r="D3659">
        <v>3</v>
      </c>
      <c r="E3659" t="s">
        <v>13</v>
      </c>
      <c r="F3659" t="s">
        <v>13</v>
      </c>
      <c r="G3659" t="s">
        <v>12669</v>
      </c>
      <c r="H3659" s="3" t="s">
        <v>12680</v>
      </c>
      <c r="I3659" t="s">
        <v>1725</v>
      </c>
      <c r="J3659" t="s">
        <v>12677</v>
      </c>
    </row>
    <row r="3660" spans="1:10" ht="16" x14ac:dyDescent="0.2">
      <c r="A3660" t="s">
        <v>12681</v>
      </c>
      <c r="B3660" t="s">
        <v>12682</v>
      </c>
      <c r="C3660" t="s">
        <v>12683</v>
      </c>
      <c r="D3660">
        <v>2</v>
      </c>
      <c r="E3660" t="s">
        <v>13</v>
      </c>
      <c r="F3660" t="s">
        <v>13</v>
      </c>
      <c r="G3660" t="s">
        <v>12669</v>
      </c>
      <c r="H3660" s="3" t="s">
        <v>12670</v>
      </c>
      <c r="I3660" t="s">
        <v>995</v>
      </c>
      <c r="J3660" t="s">
        <v>12684</v>
      </c>
    </row>
    <row r="3661" spans="1:10" ht="16" x14ac:dyDescent="0.2">
      <c r="A3661" t="s">
        <v>12685</v>
      </c>
      <c r="B3661" t="s">
        <v>12675</v>
      </c>
      <c r="C3661" t="s">
        <v>12676</v>
      </c>
      <c r="D3661">
        <v>1</v>
      </c>
      <c r="E3661" t="s">
        <v>13</v>
      </c>
      <c r="F3661" t="s">
        <v>13</v>
      </c>
      <c r="G3661" t="s">
        <v>12669</v>
      </c>
      <c r="H3661" s="3" t="s">
        <v>12686</v>
      </c>
      <c r="I3661" t="s">
        <v>995</v>
      </c>
      <c r="J3661" t="s">
        <v>12687</v>
      </c>
    </row>
    <row r="3662" spans="1:10" ht="16" x14ac:dyDescent="0.2">
      <c r="A3662" t="s">
        <v>12688</v>
      </c>
      <c r="B3662" t="s">
        <v>12667</v>
      </c>
      <c r="C3662" t="s">
        <v>12668</v>
      </c>
      <c r="D3662">
        <v>1</v>
      </c>
      <c r="E3662" t="s">
        <v>13</v>
      </c>
      <c r="F3662" t="s">
        <v>13</v>
      </c>
      <c r="G3662" t="s">
        <v>12669</v>
      </c>
      <c r="H3662" s="3" t="s">
        <v>12670</v>
      </c>
      <c r="I3662" t="s">
        <v>995</v>
      </c>
      <c r="J3662" t="s">
        <v>12689</v>
      </c>
    </row>
    <row r="3663" spans="1:10" ht="16" x14ac:dyDescent="0.2">
      <c r="A3663" t="s">
        <v>12674</v>
      </c>
      <c r="B3663" t="s">
        <v>12667</v>
      </c>
      <c r="C3663" t="s">
        <v>12668</v>
      </c>
      <c r="D3663">
        <v>1</v>
      </c>
      <c r="E3663" t="s">
        <v>13</v>
      </c>
      <c r="F3663" t="s">
        <v>13</v>
      </c>
      <c r="G3663" t="s">
        <v>12669</v>
      </c>
      <c r="H3663" s="3" t="s">
        <v>12670</v>
      </c>
      <c r="I3663" t="s">
        <v>995</v>
      </c>
      <c r="J3663" t="s">
        <v>12677</v>
      </c>
    </row>
    <row r="3664" spans="1:10" ht="16" x14ac:dyDescent="0.2">
      <c r="A3664" t="s">
        <v>257</v>
      </c>
      <c r="B3664" t="s">
        <v>12690</v>
      </c>
      <c r="C3664" t="s">
        <v>12691</v>
      </c>
      <c r="D3664">
        <v>2</v>
      </c>
      <c r="E3664" t="s">
        <v>13</v>
      </c>
      <c r="F3664" t="s">
        <v>13</v>
      </c>
      <c r="G3664" t="s">
        <v>12692</v>
      </c>
      <c r="H3664" s="3" t="s">
        <v>12693</v>
      </c>
      <c r="I3664" t="s">
        <v>262</v>
      </c>
      <c r="J3664" t="s">
        <v>263</v>
      </c>
    </row>
    <row r="3665" spans="1:10" ht="16" x14ac:dyDescent="0.2">
      <c r="A3665" t="s">
        <v>12694</v>
      </c>
      <c r="B3665" t="s">
        <v>12695</v>
      </c>
      <c r="C3665" t="s">
        <v>12696</v>
      </c>
      <c r="D3665">
        <v>3</v>
      </c>
      <c r="E3665" t="s">
        <v>13</v>
      </c>
      <c r="F3665" t="s">
        <v>13</v>
      </c>
      <c r="G3665" t="s">
        <v>12697</v>
      </c>
      <c r="H3665" s="3" t="s">
        <v>12698</v>
      </c>
      <c r="I3665" t="s">
        <v>3711</v>
      </c>
      <c r="J3665" t="s">
        <v>12699</v>
      </c>
    </row>
    <row r="3666" spans="1:10" ht="16" x14ac:dyDescent="0.2">
      <c r="A3666" t="s">
        <v>12700</v>
      </c>
      <c r="B3666" t="s">
        <v>12695</v>
      </c>
      <c r="C3666" t="s">
        <v>12696</v>
      </c>
      <c r="D3666">
        <v>3</v>
      </c>
      <c r="E3666" t="s">
        <v>13</v>
      </c>
      <c r="F3666" t="s">
        <v>13</v>
      </c>
      <c r="G3666" t="s">
        <v>12697</v>
      </c>
      <c r="H3666" s="3" t="s">
        <v>12698</v>
      </c>
      <c r="I3666" t="s">
        <v>3711</v>
      </c>
      <c r="J3666" t="s">
        <v>12701</v>
      </c>
    </row>
    <row r="3667" spans="1:10" ht="16" x14ac:dyDescent="0.2">
      <c r="A3667" t="s">
        <v>1354</v>
      </c>
      <c r="B3667" t="s">
        <v>12702</v>
      </c>
      <c r="C3667" t="s">
        <v>12703</v>
      </c>
      <c r="D3667">
        <v>3</v>
      </c>
      <c r="E3667" t="s">
        <v>12704</v>
      </c>
      <c r="F3667" t="s">
        <v>13</v>
      </c>
      <c r="G3667" t="s">
        <v>12705</v>
      </c>
      <c r="H3667" s="3" t="s">
        <v>12706</v>
      </c>
      <c r="I3667" t="s">
        <v>3711</v>
      </c>
      <c r="J3667" t="s">
        <v>1358</v>
      </c>
    </row>
    <row r="3668" spans="1:10" ht="16" x14ac:dyDescent="0.2">
      <c r="A3668" t="s">
        <v>1354</v>
      </c>
      <c r="B3668" t="s">
        <v>12707</v>
      </c>
      <c r="C3668" t="s">
        <v>12708</v>
      </c>
      <c r="D3668">
        <v>2</v>
      </c>
      <c r="E3668" t="s">
        <v>12704</v>
      </c>
      <c r="F3668" t="s">
        <v>13</v>
      </c>
      <c r="G3668" t="s">
        <v>12705</v>
      </c>
      <c r="H3668" s="3" t="s">
        <v>12706</v>
      </c>
      <c r="I3668" t="s">
        <v>3711</v>
      </c>
      <c r="J3668" t="s">
        <v>1358</v>
      </c>
    </row>
    <row r="3669" spans="1:10" ht="16" x14ac:dyDescent="0.2">
      <c r="A3669" t="s">
        <v>12709</v>
      </c>
      <c r="B3669" t="s">
        <v>12710</v>
      </c>
      <c r="C3669" t="s">
        <v>12711</v>
      </c>
      <c r="D3669">
        <v>2</v>
      </c>
      <c r="E3669" t="s">
        <v>12704</v>
      </c>
      <c r="F3669" t="s">
        <v>13</v>
      </c>
      <c r="G3669" t="s">
        <v>12705</v>
      </c>
      <c r="H3669" s="3" t="s">
        <v>12712</v>
      </c>
      <c r="I3669" t="s">
        <v>3711</v>
      </c>
      <c r="J3669" t="s">
        <v>12713</v>
      </c>
    </row>
    <row r="3670" spans="1:10" ht="16" x14ac:dyDescent="0.2">
      <c r="A3670" t="s">
        <v>12709</v>
      </c>
      <c r="B3670" t="s">
        <v>12714</v>
      </c>
      <c r="C3670" t="s">
        <v>12715</v>
      </c>
      <c r="D3670">
        <v>3</v>
      </c>
      <c r="E3670" t="s">
        <v>12704</v>
      </c>
      <c r="F3670" t="s">
        <v>13</v>
      </c>
      <c r="G3670" t="s">
        <v>12705</v>
      </c>
      <c r="H3670" s="3" t="s">
        <v>12712</v>
      </c>
      <c r="I3670" t="s">
        <v>3711</v>
      </c>
      <c r="J3670" t="s">
        <v>12713</v>
      </c>
    </row>
    <row r="3671" spans="1:10" ht="16" x14ac:dyDescent="0.2">
      <c r="A3671" t="s">
        <v>12716</v>
      </c>
      <c r="B3671" t="s">
        <v>12717</v>
      </c>
      <c r="C3671" t="s">
        <v>12718</v>
      </c>
      <c r="D3671">
        <v>2</v>
      </c>
      <c r="E3671" t="s">
        <v>13</v>
      </c>
      <c r="F3671" t="s">
        <v>13</v>
      </c>
      <c r="G3671" t="s">
        <v>12719</v>
      </c>
      <c r="H3671" s="3" t="s">
        <v>12720</v>
      </c>
      <c r="I3671" t="s">
        <v>7009</v>
      </c>
      <c r="J3671" t="s">
        <v>12721</v>
      </c>
    </row>
    <row r="3672" spans="1:10" ht="16" x14ac:dyDescent="0.2">
      <c r="A3672" t="s">
        <v>12716</v>
      </c>
      <c r="B3672" t="s">
        <v>12722</v>
      </c>
      <c r="C3672" t="s">
        <v>12723</v>
      </c>
      <c r="D3672">
        <v>1</v>
      </c>
      <c r="E3672" t="s">
        <v>13</v>
      </c>
      <c r="F3672" t="s">
        <v>13</v>
      </c>
      <c r="G3672" t="s">
        <v>12719</v>
      </c>
      <c r="H3672" s="3" t="s">
        <v>12720</v>
      </c>
      <c r="I3672" t="s">
        <v>7009</v>
      </c>
      <c r="J3672" t="s">
        <v>12721</v>
      </c>
    </row>
    <row r="3673" spans="1:10" ht="16" x14ac:dyDescent="0.2">
      <c r="A3673" t="s">
        <v>12724</v>
      </c>
      <c r="B3673" t="s">
        <v>12725</v>
      </c>
      <c r="C3673" t="s">
        <v>12726</v>
      </c>
      <c r="D3673">
        <v>1</v>
      </c>
      <c r="E3673" t="s">
        <v>13</v>
      </c>
      <c r="F3673" t="s">
        <v>13</v>
      </c>
      <c r="G3673" t="s">
        <v>12727</v>
      </c>
      <c r="H3673" s="3" t="s">
        <v>12728</v>
      </c>
      <c r="I3673" t="s">
        <v>228</v>
      </c>
      <c r="J3673" t="s">
        <v>12729</v>
      </c>
    </row>
    <row r="3674" spans="1:10" ht="16" x14ac:dyDescent="0.2">
      <c r="A3674" t="s">
        <v>12730</v>
      </c>
      <c r="B3674" t="s">
        <v>12725</v>
      </c>
      <c r="C3674" t="s">
        <v>12726</v>
      </c>
      <c r="D3674">
        <v>3</v>
      </c>
      <c r="E3674" t="s">
        <v>13</v>
      </c>
      <c r="F3674" t="s">
        <v>13</v>
      </c>
      <c r="G3674" t="s">
        <v>12727</v>
      </c>
      <c r="H3674" s="3" t="s">
        <v>12731</v>
      </c>
      <c r="I3674" t="s">
        <v>228</v>
      </c>
      <c r="J3674" t="s">
        <v>12732</v>
      </c>
    </row>
    <row r="3675" spans="1:10" ht="16" x14ac:dyDescent="0.2">
      <c r="A3675" t="s">
        <v>12724</v>
      </c>
      <c r="B3675" t="s">
        <v>12733</v>
      </c>
      <c r="C3675" t="s">
        <v>12734</v>
      </c>
      <c r="D3675">
        <v>4</v>
      </c>
      <c r="E3675" t="s">
        <v>13</v>
      </c>
      <c r="F3675" t="s">
        <v>13</v>
      </c>
      <c r="G3675" t="s">
        <v>12735</v>
      </c>
      <c r="H3675" s="3" t="s">
        <v>12736</v>
      </c>
      <c r="I3675" t="s">
        <v>228</v>
      </c>
      <c r="J3675" t="s">
        <v>12729</v>
      </c>
    </row>
    <row r="3676" spans="1:10" ht="16" x14ac:dyDescent="0.2">
      <c r="A3676" t="s">
        <v>12737</v>
      </c>
      <c r="B3676" t="s">
        <v>12738</v>
      </c>
      <c r="C3676" t="s">
        <v>12739</v>
      </c>
      <c r="D3676">
        <v>2</v>
      </c>
      <c r="E3676" t="s">
        <v>13</v>
      </c>
      <c r="F3676" t="s">
        <v>13</v>
      </c>
      <c r="G3676" t="s">
        <v>12740</v>
      </c>
      <c r="H3676" s="3" t="s">
        <v>12741</v>
      </c>
      <c r="I3676" t="s">
        <v>810</v>
      </c>
      <c r="J3676" t="s">
        <v>12742</v>
      </c>
    </row>
    <row r="3677" spans="1:10" ht="16" x14ac:dyDescent="0.2">
      <c r="A3677" t="s">
        <v>12737</v>
      </c>
      <c r="B3677" t="s">
        <v>12743</v>
      </c>
      <c r="C3677" t="s">
        <v>12744</v>
      </c>
      <c r="D3677">
        <v>1</v>
      </c>
      <c r="E3677" t="s">
        <v>13</v>
      </c>
      <c r="F3677" t="s">
        <v>13</v>
      </c>
      <c r="G3677" t="s">
        <v>12740</v>
      </c>
      <c r="H3677" s="3" t="s">
        <v>12741</v>
      </c>
      <c r="I3677" t="s">
        <v>810</v>
      </c>
      <c r="J3677" t="s">
        <v>12742</v>
      </c>
    </row>
    <row r="3678" spans="1:10" ht="16" x14ac:dyDescent="0.2">
      <c r="A3678" t="s">
        <v>3452</v>
      </c>
      <c r="B3678" t="s">
        <v>12745</v>
      </c>
      <c r="C3678" t="s">
        <v>12746</v>
      </c>
      <c r="D3678">
        <v>4</v>
      </c>
      <c r="E3678" t="s">
        <v>13</v>
      </c>
      <c r="F3678" t="s">
        <v>13</v>
      </c>
      <c r="G3678" t="s">
        <v>12747</v>
      </c>
      <c r="H3678" s="3" t="s">
        <v>12748</v>
      </c>
      <c r="I3678" t="s">
        <v>995</v>
      </c>
      <c r="J3678" t="s">
        <v>3455</v>
      </c>
    </row>
    <row r="3679" spans="1:10" ht="16" x14ac:dyDescent="0.2">
      <c r="A3679" t="s">
        <v>3456</v>
      </c>
      <c r="B3679" t="s">
        <v>12745</v>
      </c>
      <c r="C3679" t="s">
        <v>12746</v>
      </c>
      <c r="D3679">
        <v>3</v>
      </c>
      <c r="E3679" t="s">
        <v>13</v>
      </c>
      <c r="F3679" t="s">
        <v>13</v>
      </c>
      <c r="G3679" t="s">
        <v>12747</v>
      </c>
      <c r="H3679" s="3" t="s">
        <v>12748</v>
      </c>
      <c r="I3679" t="s">
        <v>995</v>
      </c>
      <c r="J3679" t="s">
        <v>3457</v>
      </c>
    </row>
    <row r="3680" spans="1:10" ht="16" x14ac:dyDescent="0.2">
      <c r="A3680" t="s">
        <v>3446</v>
      </c>
      <c r="B3680" t="s">
        <v>12745</v>
      </c>
      <c r="C3680" t="s">
        <v>12746</v>
      </c>
      <c r="D3680">
        <v>2</v>
      </c>
      <c r="E3680" t="s">
        <v>13</v>
      </c>
      <c r="F3680" t="s">
        <v>13</v>
      </c>
      <c r="G3680" t="s">
        <v>12747</v>
      </c>
      <c r="H3680" s="3" t="s">
        <v>12748</v>
      </c>
      <c r="I3680" t="s">
        <v>995</v>
      </c>
      <c r="J3680" t="s">
        <v>3451</v>
      </c>
    </row>
    <row r="3681" spans="1:10" ht="16" x14ac:dyDescent="0.2">
      <c r="A3681" t="s">
        <v>12749</v>
      </c>
      <c r="B3681" t="s">
        <v>12750</v>
      </c>
      <c r="C3681" t="s">
        <v>12751</v>
      </c>
      <c r="D3681">
        <v>5</v>
      </c>
      <c r="E3681" t="s">
        <v>13</v>
      </c>
      <c r="F3681" t="s">
        <v>13</v>
      </c>
      <c r="G3681" t="s">
        <v>12747</v>
      </c>
      <c r="H3681" s="3" t="s">
        <v>12748</v>
      </c>
      <c r="I3681" t="s">
        <v>995</v>
      </c>
      <c r="J3681" t="s">
        <v>12752</v>
      </c>
    </row>
    <row r="3682" spans="1:10" ht="16" x14ac:dyDescent="0.2">
      <c r="A3682" t="s">
        <v>12753</v>
      </c>
      <c r="B3682" t="s">
        <v>12754</v>
      </c>
      <c r="C3682" t="s">
        <v>12755</v>
      </c>
      <c r="D3682">
        <v>1</v>
      </c>
      <c r="E3682" t="s">
        <v>13</v>
      </c>
      <c r="F3682" t="s">
        <v>13</v>
      </c>
      <c r="G3682" t="s">
        <v>12747</v>
      </c>
      <c r="H3682" s="3" t="s">
        <v>12748</v>
      </c>
      <c r="I3682" t="s">
        <v>995</v>
      </c>
      <c r="J3682" t="s">
        <v>12756</v>
      </c>
    </row>
    <row r="3683" spans="1:10" ht="16" x14ac:dyDescent="0.2">
      <c r="A3683" t="s">
        <v>12757</v>
      </c>
      <c r="B3683" t="s">
        <v>12754</v>
      </c>
      <c r="C3683" t="s">
        <v>12755</v>
      </c>
      <c r="D3683">
        <v>1</v>
      </c>
      <c r="E3683" t="s">
        <v>13</v>
      </c>
      <c r="F3683" t="s">
        <v>13</v>
      </c>
      <c r="G3683" t="s">
        <v>12747</v>
      </c>
      <c r="H3683" s="3" t="s">
        <v>12748</v>
      </c>
      <c r="I3683" t="s">
        <v>995</v>
      </c>
      <c r="J3683" t="s">
        <v>12758</v>
      </c>
    </row>
    <row r="3684" spans="1:10" ht="16" x14ac:dyDescent="0.2">
      <c r="A3684" t="s">
        <v>12757</v>
      </c>
      <c r="B3684" t="s">
        <v>12759</v>
      </c>
      <c r="C3684" t="s">
        <v>12760</v>
      </c>
      <c r="D3684">
        <v>3</v>
      </c>
      <c r="E3684" t="s">
        <v>13</v>
      </c>
      <c r="F3684" t="s">
        <v>13</v>
      </c>
      <c r="G3684" t="s">
        <v>12747</v>
      </c>
      <c r="H3684" s="3" t="s">
        <v>12748</v>
      </c>
      <c r="I3684" t="s">
        <v>995</v>
      </c>
      <c r="J3684" t="s">
        <v>12758</v>
      </c>
    </row>
    <row r="3685" spans="1:10" ht="16" x14ac:dyDescent="0.2">
      <c r="A3685" t="s">
        <v>12761</v>
      </c>
      <c r="B3685" t="s">
        <v>12762</v>
      </c>
      <c r="C3685" t="s">
        <v>12763</v>
      </c>
      <c r="D3685">
        <v>2</v>
      </c>
      <c r="E3685" t="s">
        <v>13</v>
      </c>
      <c r="F3685" t="s">
        <v>13</v>
      </c>
      <c r="G3685" t="s">
        <v>12764</v>
      </c>
      <c r="H3685" s="3" t="s">
        <v>12765</v>
      </c>
      <c r="J3685" t="s">
        <v>12766</v>
      </c>
    </row>
    <row r="3686" spans="1:10" ht="16" x14ac:dyDescent="0.2">
      <c r="A3686" t="s">
        <v>12767</v>
      </c>
      <c r="B3686" t="s">
        <v>12768</v>
      </c>
      <c r="C3686" t="s">
        <v>12769</v>
      </c>
      <c r="D3686">
        <v>3</v>
      </c>
      <c r="E3686">
        <v>7</v>
      </c>
      <c r="F3686" t="s">
        <v>13</v>
      </c>
      <c r="G3686" t="s">
        <v>12770</v>
      </c>
      <c r="H3686" s="3" t="s">
        <v>12771</v>
      </c>
      <c r="I3686" t="s">
        <v>4995</v>
      </c>
      <c r="J3686" t="s">
        <v>12772</v>
      </c>
    </row>
    <row r="3687" spans="1:10" ht="16" x14ac:dyDescent="0.2">
      <c r="A3687" t="s">
        <v>12773</v>
      </c>
      <c r="B3687" t="s">
        <v>12774</v>
      </c>
      <c r="C3687" t="s">
        <v>12775</v>
      </c>
      <c r="D3687">
        <v>3</v>
      </c>
      <c r="E3687">
        <v>7</v>
      </c>
      <c r="F3687" t="s">
        <v>13</v>
      </c>
      <c r="G3687" t="s">
        <v>12770</v>
      </c>
      <c r="H3687" s="3" t="s">
        <v>12771</v>
      </c>
      <c r="I3687" t="s">
        <v>4995</v>
      </c>
      <c r="J3687" t="s">
        <v>12776</v>
      </c>
    </row>
    <row r="3688" spans="1:10" ht="16" x14ac:dyDescent="0.2">
      <c r="A3688" t="s">
        <v>12777</v>
      </c>
      <c r="B3688" t="s">
        <v>12778</v>
      </c>
      <c r="C3688" t="s">
        <v>12779</v>
      </c>
      <c r="D3688">
        <v>3</v>
      </c>
      <c r="E3688">
        <v>7</v>
      </c>
      <c r="F3688" t="s">
        <v>13</v>
      </c>
      <c r="G3688" t="s">
        <v>12770</v>
      </c>
      <c r="H3688" s="3" t="s">
        <v>12780</v>
      </c>
      <c r="I3688" t="s">
        <v>4995</v>
      </c>
      <c r="J3688" t="s">
        <v>12781</v>
      </c>
    </row>
    <row r="3689" spans="1:10" ht="16" x14ac:dyDescent="0.2">
      <c r="A3689" t="s">
        <v>12782</v>
      </c>
      <c r="B3689" t="s">
        <v>12783</v>
      </c>
      <c r="C3689" t="s">
        <v>12784</v>
      </c>
      <c r="D3689">
        <v>3</v>
      </c>
      <c r="E3689">
        <v>7</v>
      </c>
      <c r="F3689" t="s">
        <v>13</v>
      </c>
      <c r="G3689" t="s">
        <v>12770</v>
      </c>
      <c r="H3689" s="3" t="s">
        <v>12771</v>
      </c>
      <c r="I3689" t="s">
        <v>4995</v>
      </c>
      <c r="J3689" t="s">
        <v>12785</v>
      </c>
    </row>
    <row r="3690" spans="1:10" ht="16" x14ac:dyDescent="0.2">
      <c r="A3690" t="s">
        <v>12786</v>
      </c>
      <c r="B3690" t="s">
        <v>12787</v>
      </c>
      <c r="C3690" t="s">
        <v>12788</v>
      </c>
      <c r="D3690">
        <v>1</v>
      </c>
      <c r="E3690">
        <v>7</v>
      </c>
      <c r="F3690" t="s">
        <v>13</v>
      </c>
      <c r="G3690" t="s">
        <v>12770</v>
      </c>
      <c r="H3690" s="3" t="s">
        <v>12771</v>
      </c>
      <c r="I3690" t="s">
        <v>4995</v>
      </c>
      <c r="J3690" t="s">
        <v>12789</v>
      </c>
    </row>
    <row r="3691" spans="1:10" ht="16" x14ac:dyDescent="0.2">
      <c r="A3691" t="s">
        <v>12773</v>
      </c>
      <c r="B3691" t="s">
        <v>2045</v>
      </c>
      <c r="C3691" t="s">
        <v>12790</v>
      </c>
      <c r="D3691">
        <v>2</v>
      </c>
      <c r="E3691">
        <v>7</v>
      </c>
      <c r="F3691" t="s">
        <v>13</v>
      </c>
      <c r="G3691" t="s">
        <v>12770</v>
      </c>
      <c r="H3691" s="3" t="s">
        <v>12771</v>
      </c>
      <c r="I3691" t="s">
        <v>4995</v>
      </c>
      <c r="J3691" t="s">
        <v>12776</v>
      </c>
    </row>
    <row r="3692" spans="1:10" ht="16" x14ac:dyDescent="0.2">
      <c r="A3692" t="s">
        <v>12786</v>
      </c>
      <c r="B3692" t="s">
        <v>12791</v>
      </c>
      <c r="C3692" t="s">
        <v>12792</v>
      </c>
      <c r="D3692">
        <v>4</v>
      </c>
      <c r="E3692">
        <v>7</v>
      </c>
      <c r="F3692" t="s">
        <v>13</v>
      </c>
      <c r="G3692" t="s">
        <v>12770</v>
      </c>
      <c r="H3692" s="3" t="s">
        <v>12771</v>
      </c>
      <c r="I3692" t="s">
        <v>4995</v>
      </c>
      <c r="J3692" t="s">
        <v>12789</v>
      </c>
    </row>
    <row r="3693" spans="1:10" ht="16" x14ac:dyDescent="0.2">
      <c r="A3693" t="s">
        <v>12782</v>
      </c>
      <c r="B3693" t="s">
        <v>12787</v>
      </c>
      <c r="C3693" t="s">
        <v>12788</v>
      </c>
      <c r="D3693">
        <v>2</v>
      </c>
      <c r="E3693">
        <v>7</v>
      </c>
      <c r="F3693" t="s">
        <v>13</v>
      </c>
      <c r="G3693" t="s">
        <v>12770</v>
      </c>
      <c r="H3693" s="3" t="s">
        <v>12771</v>
      </c>
      <c r="I3693" t="s">
        <v>4995</v>
      </c>
      <c r="J3693" t="s">
        <v>12785</v>
      </c>
    </row>
    <row r="3694" spans="1:10" ht="16" x14ac:dyDescent="0.2">
      <c r="A3694" t="s">
        <v>12786</v>
      </c>
      <c r="B3694" t="s">
        <v>12793</v>
      </c>
      <c r="C3694" t="s">
        <v>12794</v>
      </c>
      <c r="D3694">
        <v>3</v>
      </c>
      <c r="E3694">
        <v>7</v>
      </c>
      <c r="F3694" t="s">
        <v>13</v>
      </c>
      <c r="G3694" t="s">
        <v>12795</v>
      </c>
      <c r="H3694" s="3" t="s">
        <v>12796</v>
      </c>
      <c r="I3694" t="s">
        <v>4995</v>
      </c>
      <c r="J3694" t="s">
        <v>12789</v>
      </c>
    </row>
    <row r="3695" spans="1:10" ht="16" x14ac:dyDescent="0.2">
      <c r="A3695" t="s">
        <v>12767</v>
      </c>
      <c r="B3695" t="s">
        <v>12793</v>
      </c>
      <c r="C3695" t="s">
        <v>12794</v>
      </c>
      <c r="D3695">
        <v>1</v>
      </c>
      <c r="E3695">
        <v>7</v>
      </c>
      <c r="F3695" t="s">
        <v>13</v>
      </c>
      <c r="G3695" t="s">
        <v>12795</v>
      </c>
      <c r="H3695" s="3" t="s">
        <v>12796</v>
      </c>
      <c r="I3695" t="s">
        <v>4995</v>
      </c>
      <c r="J3695" t="s">
        <v>12772</v>
      </c>
    </row>
    <row r="3696" spans="1:10" ht="16" x14ac:dyDescent="0.2">
      <c r="A3696" t="s">
        <v>12773</v>
      </c>
      <c r="B3696" t="s">
        <v>12793</v>
      </c>
      <c r="C3696" t="s">
        <v>12794</v>
      </c>
      <c r="D3696">
        <v>1</v>
      </c>
      <c r="E3696">
        <v>7</v>
      </c>
      <c r="F3696" t="s">
        <v>13</v>
      </c>
      <c r="G3696" t="s">
        <v>12795</v>
      </c>
      <c r="H3696" s="3" t="s">
        <v>12796</v>
      </c>
      <c r="I3696" t="s">
        <v>4995</v>
      </c>
      <c r="J3696" t="s">
        <v>12776</v>
      </c>
    </row>
    <row r="3697" spans="1:10" ht="16" x14ac:dyDescent="0.2">
      <c r="A3697" t="s">
        <v>10767</v>
      </c>
      <c r="B3697" t="s">
        <v>12797</v>
      </c>
      <c r="C3697" t="s">
        <v>12798</v>
      </c>
      <c r="D3697">
        <v>1</v>
      </c>
      <c r="E3697" t="s">
        <v>13</v>
      </c>
      <c r="F3697" t="s">
        <v>13</v>
      </c>
      <c r="G3697" t="s">
        <v>12799</v>
      </c>
      <c r="H3697" s="3" t="s">
        <v>12800</v>
      </c>
      <c r="I3697" t="s">
        <v>315</v>
      </c>
      <c r="J3697" t="s">
        <v>10770</v>
      </c>
    </row>
    <row r="3698" spans="1:10" ht="16" x14ac:dyDescent="0.2">
      <c r="A3698" t="s">
        <v>10555</v>
      </c>
      <c r="B3698" t="s">
        <v>12801</v>
      </c>
      <c r="C3698" t="s">
        <v>12802</v>
      </c>
      <c r="D3698">
        <v>2</v>
      </c>
      <c r="E3698" t="s">
        <v>13</v>
      </c>
      <c r="F3698" t="s">
        <v>13</v>
      </c>
      <c r="G3698" t="s">
        <v>12803</v>
      </c>
      <c r="H3698" s="3" t="s">
        <v>12804</v>
      </c>
      <c r="I3698" t="s">
        <v>62</v>
      </c>
      <c r="J3698" t="s">
        <v>10558</v>
      </c>
    </row>
    <row r="3699" spans="1:10" ht="16" x14ac:dyDescent="0.2">
      <c r="A3699" t="s">
        <v>12805</v>
      </c>
      <c r="B3699" t="s">
        <v>12806</v>
      </c>
      <c r="C3699" t="s">
        <v>12807</v>
      </c>
      <c r="D3699">
        <v>3</v>
      </c>
      <c r="E3699" t="s">
        <v>13</v>
      </c>
      <c r="F3699" t="s">
        <v>13</v>
      </c>
      <c r="G3699" t="s">
        <v>12808</v>
      </c>
      <c r="H3699" s="3" t="s">
        <v>12809</v>
      </c>
      <c r="I3699" t="s">
        <v>62</v>
      </c>
      <c r="J3699" t="s">
        <v>12810</v>
      </c>
    </row>
    <row r="3700" spans="1:10" ht="16" x14ac:dyDescent="0.2">
      <c r="A3700" t="s">
        <v>12811</v>
      </c>
      <c r="B3700" t="s">
        <v>12812</v>
      </c>
      <c r="C3700" t="s">
        <v>12813</v>
      </c>
      <c r="D3700">
        <v>1</v>
      </c>
      <c r="E3700" t="s">
        <v>13</v>
      </c>
      <c r="F3700" t="s">
        <v>13</v>
      </c>
      <c r="G3700" t="s">
        <v>12808</v>
      </c>
      <c r="H3700" s="3" t="s">
        <v>12814</v>
      </c>
      <c r="I3700" t="s">
        <v>62</v>
      </c>
      <c r="J3700" t="s">
        <v>12815</v>
      </c>
    </row>
    <row r="3701" spans="1:10" ht="16" x14ac:dyDescent="0.2">
      <c r="A3701" t="s">
        <v>12811</v>
      </c>
      <c r="B3701" t="s">
        <v>12816</v>
      </c>
      <c r="C3701" t="s">
        <v>12817</v>
      </c>
      <c r="D3701">
        <v>3</v>
      </c>
      <c r="E3701" t="s">
        <v>13</v>
      </c>
      <c r="F3701" t="s">
        <v>13</v>
      </c>
      <c r="G3701" t="s">
        <v>12808</v>
      </c>
      <c r="H3701" s="3" t="s">
        <v>12814</v>
      </c>
      <c r="I3701" t="s">
        <v>62</v>
      </c>
      <c r="J3701" t="s">
        <v>12815</v>
      </c>
    </row>
    <row r="3702" spans="1:10" ht="16" x14ac:dyDescent="0.2">
      <c r="A3702" t="s">
        <v>12818</v>
      </c>
      <c r="B3702" t="s">
        <v>12819</v>
      </c>
      <c r="C3702" t="s">
        <v>12820</v>
      </c>
      <c r="D3702">
        <v>3</v>
      </c>
      <c r="E3702" t="s">
        <v>13</v>
      </c>
      <c r="F3702" t="s">
        <v>13</v>
      </c>
      <c r="G3702" t="s">
        <v>12808</v>
      </c>
      <c r="H3702" s="3" t="s">
        <v>12821</v>
      </c>
      <c r="I3702" t="s">
        <v>62</v>
      </c>
      <c r="J3702" t="s">
        <v>12822</v>
      </c>
    </row>
    <row r="3703" spans="1:10" ht="16" x14ac:dyDescent="0.2">
      <c r="A3703" t="s">
        <v>12805</v>
      </c>
      <c r="B3703" t="s">
        <v>12823</v>
      </c>
      <c r="C3703" t="s">
        <v>12824</v>
      </c>
      <c r="D3703">
        <v>1</v>
      </c>
      <c r="E3703" t="s">
        <v>13</v>
      </c>
      <c r="F3703" t="s">
        <v>13</v>
      </c>
      <c r="G3703" t="s">
        <v>12808</v>
      </c>
      <c r="H3703" s="3" t="s">
        <v>12809</v>
      </c>
      <c r="I3703" t="s">
        <v>62</v>
      </c>
      <c r="J3703" t="s">
        <v>12810</v>
      </c>
    </row>
    <row r="3704" spans="1:10" ht="16" x14ac:dyDescent="0.2">
      <c r="A3704" t="s">
        <v>12818</v>
      </c>
      <c r="B3704" t="s">
        <v>12825</v>
      </c>
      <c r="C3704" t="s">
        <v>12826</v>
      </c>
      <c r="D3704">
        <v>2</v>
      </c>
      <c r="E3704" t="s">
        <v>13</v>
      </c>
      <c r="F3704" t="s">
        <v>13</v>
      </c>
      <c r="G3704" t="s">
        <v>12808</v>
      </c>
      <c r="H3704" s="3" t="s">
        <v>12814</v>
      </c>
      <c r="I3704" t="s">
        <v>62</v>
      </c>
      <c r="J3704" t="s">
        <v>12822</v>
      </c>
    </row>
    <row r="3705" spans="1:10" ht="16" x14ac:dyDescent="0.2">
      <c r="A3705" t="s">
        <v>12811</v>
      </c>
      <c r="B3705" t="s">
        <v>12825</v>
      </c>
      <c r="C3705" t="s">
        <v>12826</v>
      </c>
      <c r="D3705">
        <v>2</v>
      </c>
      <c r="E3705" t="s">
        <v>13</v>
      </c>
      <c r="F3705" t="s">
        <v>13</v>
      </c>
      <c r="G3705" t="s">
        <v>12808</v>
      </c>
      <c r="H3705" s="3" t="s">
        <v>12814</v>
      </c>
      <c r="I3705" t="s">
        <v>62</v>
      </c>
      <c r="J3705" t="s">
        <v>12815</v>
      </c>
    </row>
    <row r="3706" spans="1:10" ht="32" x14ac:dyDescent="0.2">
      <c r="A3706" t="s">
        <v>12827</v>
      </c>
      <c r="B3706" t="s">
        <v>12828</v>
      </c>
      <c r="C3706" t="s">
        <v>12829</v>
      </c>
      <c r="D3706">
        <v>4</v>
      </c>
      <c r="E3706" t="s">
        <v>13</v>
      </c>
      <c r="F3706" t="s">
        <v>13</v>
      </c>
      <c r="G3706" t="s">
        <v>12808</v>
      </c>
      <c r="H3706" s="3" t="s">
        <v>12830</v>
      </c>
      <c r="I3706" t="s">
        <v>62</v>
      </c>
      <c r="J3706" t="s">
        <v>12831</v>
      </c>
    </row>
    <row r="3707" spans="1:10" ht="16" x14ac:dyDescent="0.2">
      <c r="A3707" t="s">
        <v>12832</v>
      </c>
      <c r="B3707" t="s">
        <v>2569</v>
      </c>
      <c r="C3707" t="s">
        <v>12833</v>
      </c>
      <c r="D3707">
        <v>4</v>
      </c>
      <c r="E3707" t="s">
        <v>13</v>
      </c>
      <c r="F3707" t="s">
        <v>13</v>
      </c>
      <c r="G3707" t="s">
        <v>12808</v>
      </c>
      <c r="H3707" s="3" t="s">
        <v>12834</v>
      </c>
      <c r="I3707" t="s">
        <v>62</v>
      </c>
      <c r="J3707" t="s">
        <v>12835</v>
      </c>
    </row>
    <row r="3708" spans="1:10" ht="32" x14ac:dyDescent="0.2">
      <c r="A3708" t="s">
        <v>12836</v>
      </c>
      <c r="B3708" t="s">
        <v>12837</v>
      </c>
      <c r="C3708" t="s">
        <v>12838</v>
      </c>
      <c r="D3708">
        <v>2</v>
      </c>
      <c r="E3708" t="s">
        <v>13</v>
      </c>
      <c r="F3708" t="s">
        <v>13</v>
      </c>
      <c r="G3708" t="s">
        <v>12808</v>
      </c>
      <c r="H3708" s="3" t="s">
        <v>12839</v>
      </c>
      <c r="I3708" t="s">
        <v>62</v>
      </c>
      <c r="J3708" t="s">
        <v>12840</v>
      </c>
    </row>
    <row r="3709" spans="1:10" ht="16" x14ac:dyDescent="0.2">
      <c r="A3709" t="s">
        <v>6414</v>
      </c>
      <c r="B3709" t="s">
        <v>12841</v>
      </c>
      <c r="C3709" t="s">
        <v>12842</v>
      </c>
      <c r="D3709">
        <v>5</v>
      </c>
      <c r="E3709" t="s">
        <v>13</v>
      </c>
      <c r="F3709" t="s">
        <v>13</v>
      </c>
      <c r="G3709" t="s">
        <v>12808</v>
      </c>
      <c r="H3709" s="3" t="s">
        <v>12843</v>
      </c>
      <c r="I3709" t="s">
        <v>62</v>
      </c>
      <c r="J3709" t="s">
        <v>6415</v>
      </c>
    </row>
    <row r="3710" spans="1:10" ht="32" x14ac:dyDescent="0.2">
      <c r="A3710" t="s">
        <v>12844</v>
      </c>
      <c r="B3710" t="s">
        <v>12828</v>
      </c>
      <c r="C3710" t="s">
        <v>12829</v>
      </c>
      <c r="D3710">
        <v>2</v>
      </c>
      <c r="E3710" t="s">
        <v>13</v>
      </c>
      <c r="F3710" t="s">
        <v>13</v>
      </c>
      <c r="G3710" t="s">
        <v>12808</v>
      </c>
      <c r="H3710" s="3" t="s">
        <v>12830</v>
      </c>
      <c r="I3710" t="s">
        <v>62</v>
      </c>
      <c r="J3710" t="s">
        <v>12831</v>
      </c>
    </row>
    <row r="3711" spans="1:10" ht="48" x14ac:dyDescent="0.2">
      <c r="A3711" t="s">
        <v>12844</v>
      </c>
      <c r="B3711" t="s">
        <v>12845</v>
      </c>
      <c r="C3711" t="s">
        <v>12846</v>
      </c>
      <c r="D3711">
        <v>1</v>
      </c>
      <c r="E3711" t="s">
        <v>13</v>
      </c>
      <c r="F3711" t="s">
        <v>13</v>
      </c>
      <c r="G3711" t="s">
        <v>12808</v>
      </c>
      <c r="H3711" s="3" t="s">
        <v>12847</v>
      </c>
      <c r="I3711" t="s">
        <v>62</v>
      </c>
      <c r="J3711" t="s">
        <v>12831</v>
      </c>
    </row>
    <row r="3712" spans="1:10" ht="16" x14ac:dyDescent="0.2">
      <c r="A3712" t="s">
        <v>12832</v>
      </c>
      <c r="B3712" t="s">
        <v>12848</v>
      </c>
      <c r="C3712" t="s">
        <v>12849</v>
      </c>
      <c r="D3712">
        <v>5</v>
      </c>
      <c r="E3712" t="s">
        <v>13</v>
      </c>
      <c r="F3712" t="s">
        <v>13</v>
      </c>
      <c r="G3712" t="s">
        <v>12808</v>
      </c>
      <c r="H3712" s="3" t="s">
        <v>12850</v>
      </c>
      <c r="I3712" t="s">
        <v>62</v>
      </c>
      <c r="J3712" t="s">
        <v>12835</v>
      </c>
    </row>
    <row r="3713" spans="1:10" ht="16" x14ac:dyDescent="0.2">
      <c r="A3713" t="s">
        <v>12832</v>
      </c>
      <c r="B3713" t="s">
        <v>12812</v>
      </c>
      <c r="C3713" t="s">
        <v>12813</v>
      </c>
      <c r="D3713">
        <v>2</v>
      </c>
      <c r="E3713" t="s">
        <v>13</v>
      </c>
      <c r="F3713" t="s">
        <v>13</v>
      </c>
      <c r="G3713" t="s">
        <v>12808</v>
      </c>
      <c r="H3713" s="3" t="s">
        <v>12843</v>
      </c>
      <c r="I3713" t="s">
        <v>62</v>
      </c>
      <c r="J3713" t="s">
        <v>12835</v>
      </c>
    </row>
    <row r="3714" spans="1:10" ht="48" x14ac:dyDescent="0.2">
      <c r="A3714" t="s">
        <v>12827</v>
      </c>
      <c r="B3714" t="s">
        <v>12845</v>
      </c>
      <c r="C3714" t="s">
        <v>12846</v>
      </c>
      <c r="D3714">
        <v>3</v>
      </c>
      <c r="E3714" t="s">
        <v>13</v>
      </c>
      <c r="F3714" t="s">
        <v>13</v>
      </c>
      <c r="G3714" t="s">
        <v>12808</v>
      </c>
      <c r="H3714" s="3" t="s">
        <v>12847</v>
      </c>
      <c r="I3714" t="s">
        <v>62</v>
      </c>
      <c r="J3714" t="s">
        <v>12831</v>
      </c>
    </row>
    <row r="3715" spans="1:10" ht="16" x14ac:dyDescent="0.2">
      <c r="A3715" t="s">
        <v>12851</v>
      </c>
      <c r="B3715" t="s">
        <v>12825</v>
      </c>
      <c r="C3715" t="s">
        <v>12826</v>
      </c>
      <c r="D3715">
        <v>1</v>
      </c>
      <c r="E3715" t="s">
        <v>13</v>
      </c>
      <c r="F3715" t="s">
        <v>13</v>
      </c>
      <c r="G3715" t="s">
        <v>12808</v>
      </c>
      <c r="H3715" s="3" t="s">
        <v>12814</v>
      </c>
      <c r="I3715" t="s">
        <v>62</v>
      </c>
      <c r="J3715" t="s">
        <v>12852</v>
      </c>
    </row>
    <row r="3716" spans="1:10" ht="32" x14ac:dyDescent="0.2">
      <c r="A3716" t="s">
        <v>12836</v>
      </c>
      <c r="B3716" t="s">
        <v>12841</v>
      </c>
      <c r="C3716" t="s">
        <v>12842</v>
      </c>
      <c r="D3716">
        <v>3</v>
      </c>
      <c r="E3716" t="s">
        <v>13</v>
      </c>
      <c r="F3716" t="s">
        <v>13</v>
      </c>
      <c r="G3716" t="s">
        <v>12853</v>
      </c>
      <c r="H3716" s="3" t="s">
        <v>12854</v>
      </c>
      <c r="I3716" t="s">
        <v>62</v>
      </c>
      <c r="J3716" t="s">
        <v>12840</v>
      </c>
    </row>
    <row r="3717" spans="1:10" ht="16" x14ac:dyDescent="0.2">
      <c r="A3717" t="s">
        <v>12855</v>
      </c>
      <c r="B3717" t="s">
        <v>2541</v>
      </c>
      <c r="C3717" t="s">
        <v>12856</v>
      </c>
      <c r="D3717">
        <v>5</v>
      </c>
      <c r="E3717" t="s">
        <v>13</v>
      </c>
      <c r="F3717" t="s">
        <v>13</v>
      </c>
      <c r="G3717" t="s">
        <v>12857</v>
      </c>
      <c r="H3717" s="3" t="s">
        <v>12858</v>
      </c>
      <c r="I3717" t="s">
        <v>547</v>
      </c>
      <c r="J3717" t="s">
        <v>12859</v>
      </c>
    </row>
    <row r="3718" spans="1:10" ht="16" x14ac:dyDescent="0.2">
      <c r="A3718" t="s">
        <v>12860</v>
      </c>
      <c r="B3718" t="s">
        <v>4647</v>
      </c>
      <c r="C3718" t="s">
        <v>12861</v>
      </c>
      <c r="D3718">
        <v>6</v>
      </c>
      <c r="E3718" t="s">
        <v>13</v>
      </c>
      <c r="F3718" t="s">
        <v>13</v>
      </c>
      <c r="G3718" t="s">
        <v>12857</v>
      </c>
      <c r="H3718" s="3" t="s">
        <v>12862</v>
      </c>
      <c r="I3718" t="s">
        <v>547</v>
      </c>
      <c r="J3718" t="s">
        <v>12863</v>
      </c>
    </row>
    <row r="3719" spans="1:10" ht="16" x14ac:dyDescent="0.2">
      <c r="A3719" t="s">
        <v>12864</v>
      </c>
      <c r="B3719" t="s">
        <v>12865</v>
      </c>
      <c r="C3719" t="s">
        <v>12866</v>
      </c>
      <c r="D3719">
        <v>1</v>
      </c>
      <c r="E3719" t="s">
        <v>13</v>
      </c>
      <c r="F3719" t="s">
        <v>13</v>
      </c>
      <c r="G3719" t="s">
        <v>12857</v>
      </c>
      <c r="H3719" s="3" t="s">
        <v>12867</v>
      </c>
      <c r="I3719" t="s">
        <v>547</v>
      </c>
      <c r="J3719" t="s">
        <v>12868</v>
      </c>
    </row>
    <row r="3720" spans="1:10" ht="16" x14ac:dyDescent="0.2">
      <c r="A3720" t="s">
        <v>12855</v>
      </c>
      <c r="B3720" t="s">
        <v>7646</v>
      </c>
      <c r="C3720" t="s">
        <v>12869</v>
      </c>
      <c r="D3720">
        <v>1</v>
      </c>
      <c r="E3720" t="s">
        <v>13</v>
      </c>
      <c r="F3720" t="s">
        <v>13</v>
      </c>
      <c r="G3720" t="s">
        <v>12857</v>
      </c>
      <c r="H3720" s="3" t="s">
        <v>12858</v>
      </c>
      <c r="I3720" t="s">
        <v>547</v>
      </c>
      <c r="J3720" t="s">
        <v>12859</v>
      </c>
    </row>
    <row r="3721" spans="1:10" ht="16" x14ac:dyDescent="0.2">
      <c r="A3721" t="s">
        <v>12860</v>
      </c>
      <c r="B3721" t="s">
        <v>12870</v>
      </c>
      <c r="C3721" t="s">
        <v>12871</v>
      </c>
      <c r="D3721">
        <v>1</v>
      </c>
      <c r="E3721" t="s">
        <v>13</v>
      </c>
      <c r="F3721" t="s">
        <v>13</v>
      </c>
      <c r="G3721" t="s">
        <v>12857</v>
      </c>
      <c r="H3721" s="3" t="s">
        <v>12862</v>
      </c>
      <c r="I3721" t="s">
        <v>547</v>
      </c>
      <c r="J3721" t="s">
        <v>12863</v>
      </c>
    </row>
    <row r="3722" spans="1:10" ht="16" x14ac:dyDescent="0.2">
      <c r="A3722" t="s">
        <v>12855</v>
      </c>
      <c r="B3722" t="s">
        <v>12872</v>
      </c>
      <c r="C3722" t="s">
        <v>12873</v>
      </c>
      <c r="D3722">
        <v>2</v>
      </c>
      <c r="E3722" t="s">
        <v>13</v>
      </c>
      <c r="F3722" t="s">
        <v>13</v>
      </c>
      <c r="G3722" t="s">
        <v>12857</v>
      </c>
      <c r="H3722" s="3" t="s">
        <v>12858</v>
      </c>
      <c r="I3722" t="s">
        <v>547</v>
      </c>
      <c r="J3722" t="s">
        <v>12859</v>
      </c>
    </row>
    <row r="3723" spans="1:10" ht="16" x14ac:dyDescent="0.2">
      <c r="A3723" t="s">
        <v>12860</v>
      </c>
      <c r="B3723" t="s">
        <v>4652</v>
      </c>
      <c r="C3723" t="s">
        <v>12874</v>
      </c>
      <c r="D3723">
        <v>3</v>
      </c>
      <c r="E3723" t="s">
        <v>13</v>
      </c>
      <c r="F3723" t="s">
        <v>13</v>
      </c>
      <c r="G3723" t="s">
        <v>12857</v>
      </c>
      <c r="H3723" s="3" t="s">
        <v>12862</v>
      </c>
      <c r="I3723" t="s">
        <v>547</v>
      </c>
      <c r="J3723" t="s">
        <v>12863</v>
      </c>
    </row>
    <row r="3724" spans="1:10" ht="16" x14ac:dyDescent="0.2">
      <c r="A3724" t="s">
        <v>12860</v>
      </c>
      <c r="B3724" t="s">
        <v>12875</v>
      </c>
      <c r="C3724" t="s">
        <v>12876</v>
      </c>
      <c r="D3724">
        <v>5</v>
      </c>
      <c r="E3724" t="s">
        <v>13</v>
      </c>
      <c r="F3724" t="s">
        <v>13</v>
      </c>
      <c r="G3724" t="s">
        <v>12857</v>
      </c>
      <c r="H3724" s="3" t="s">
        <v>12862</v>
      </c>
      <c r="I3724" t="s">
        <v>547</v>
      </c>
      <c r="J3724" t="s">
        <v>12863</v>
      </c>
    </row>
    <row r="3725" spans="1:10" ht="16" x14ac:dyDescent="0.2">
      <c r="A3725" t="s">
        <v>12855</v>
      </c>
      <c r="B3725" t="s">
        <v>12877</v>
      </c>
      <c r="C3725" t="s">
        <v>12878</v>
      </c>
      <c r="D3725">
        <v>3</v>
      </c>
      <c r="E3725" t="s">
        <v>13</v>
      </c>
      <c r="F3725" t="s">
        <v>13</v>
      </c>
      <c r="G3725" t="s">
        <v>12857</v>
      </c>
      <c r="H3725" s="3" t="s">
        <v>12858</v>
      </c>
      <c r="I3725" t="s">
        <v>547</v>
      </c>
      <c r="J3725" t="s">
        <v>12859</v>
      </c>
    </row>
    <row r="3726" spans="1:10" ht="32" x14ac:dyDescent="0.2">
      <c r="A3726" t="s">
        <v>12864</v>
      </c>
      <c r="B3726" t="s">
        <v>12879</v>
      </c>
      <c r="C3726" t="s">
        <v>12880</v>
      </c>
      <c r="D3726">
        <v>2</v>
      </c>
      <c r="E3726" t="s">
        <v>13</v>
      </c>
      <c r="F3726" t="s">
        <v>13</v>
      </c>
      <c r="G3726" t="s">
        <v>12881</v>
      </c>
      <c r="H3726" s="3" t="s">
        <v>12882</v>
      </c>
      <c r="I3726" t="s">
        <v>547</v>
      </c>
      <c r="J3726" t="s">
        <v>12868</v>
      </c>
    </row>
    <row r="3727" spans="1:10" ht="16" x14ac:dyDescent="0.2">
      <c r="A3727" t="s">
        <v>12376</v>
      </c>
      <c r="B3727" t="s">
        <v>12883</v>
      </c>
      <c r="C3727" t="s">
        <v>12884</v>
      </c>
      <c r="D3727">
        <v>1</v>
      </c>
      <c r="E3727" t="s">
        <v>13</v>
      </c>
      <c r="F3727" t="s">
        <v>13</v>
      </c>
      <c r="G3727" t="s">
        <v>12885</v>
      </c>
      <c r="H3727" s="3" t="s">
        <v>12886</v>
      </c>
      <c r="I3727" t="s">
        <v>547</v>
      </c>
      <c r="J3727" t="s">
        <v>12379</v>
      </c>
    </row>
    <row r="3728" spans="1:10" ht="16" x14ac:dyDescent="0.2">
      <c r="A3728" t="s">
        <v>4671</v>
      </c>
      <c r="B3728" t="s">
        <v>12887</v>
      </c>
      <c r="C3728" t="s">
        <v>12888</v>
      </c>
      <c r="D3728">
        <v>3</v>
      </c>
      <c r="E3728" t="s">
        <v>13</v>
      </c>
      <c r="F3728" t="s">
        <v>13</v>
      </c>
      <c r="G3728" t="s">
        <v>12885</v>
      </c>
      <c r="H3728" s="3" t="s">
        <v>12889</v>
      </c>
      <c r="I3728" t="s">
        <v>547</v>
      </c>
      <c r="J3728" t="s">
        <v>4675</v>
      </c>
    </row>
    <row r="3729" spans="1:10" ht="16" x14ac:dyDescent="0.2">
      <c r="A3729" t="s">
        <v>12599</v>
      </c>
      <c r="B3729" t="s">
        <v>8936</v>
      </c>
      <c r="C3729" t="s">
        <v>12890</v>
      </c>
      <c r="D3729">
        <v>1</v>
      </c>
      <c r="E3729" t="s">
        <v>13</v>
      </c>
      <c r="F3729" t="s">
        <v>13</v>
      </c>
      <c r="G3729" t="s">
        <v>12885</v>
      </c>
      <c r="H3729" s="3" t="s">
        <v>12891</v>
      </c>
      <c r="I3729" t="s">
        <v>547</v>
      </c>
      <c r="J3729" t="s">
        <v>12603</v>
      </c>
    </row>
    <row r="3730" spans="1:10" ht="16" x14ac:dyDescent="0.2">
      <c r="A3730" t="s">
        <v>12892</v>
      </c>
      <c r="B3730" t="s">
        <v>7998</v>
      </c>
      <c r="C3730" t="s">
        <v>12893</v>
      </c>
      <c r="D3730">
        <v>1</v>
      </c>
      <c r="E3730" t="s">
        <v>13</v>
      </c>
      <c r="F3730" t="s">
        <v>13</v>
      </c>
      <c r="G3730" t="s">
        <v>12885</v>
      </c>
      <c r="H3730" s="3" t="s">
        <v>12894</v>
      </c>
      <c r="I3730" t="s">
        <v>547</v>
      </c>
      <c r="J3730" t="s">
        <v>12895</v>
      </c>
    </row>
    <row r="3731" spans="1:10" ht="16" x14ac:dyDescent="0.2">
      <c r="A3731" t="s">
        <v>12599</v>
      </c>
      <c r="B3731" t="s">
        <v>7557</v>
      </c>
      <c r="C3731" t="s">
        <v>12896</v>
      </c>
      <c r="D3731">
        <v>2</v>
      </c>
      <c r="E3731" t="s">
        <v>13</v>
      </c>
      <c r="F3731" t="s">
        <v>13</v>
      </c>
      <c r="G3731" t="s">
        <v>12885</v>
      </c>
      <c r="H3731" s="3" t="s">
        <v>12891</v>
      </c>
      <c r="I3731" t="s">
        <v>547</v>
      </c>
      <c r="J3731" t="s">
        <v>12603</v>
      </c>
    </row>
    <row r="3732" spans="1:10" ht="16" x14ac:dyDescent="0.2">
      <c r="A3732" t="s">
        <v>12897</v>
      </c>
      <c r="B3732" t="s">
        <v>12898</v>
      </c>
      <c r="C3732" t="s">
        <v>12899</v>
      </c>
      <c r="D3732">
        <v>2</v>
      </c>
      <c r="E3732" t="s">
        <v>13</v>
      </c>
      <c r="F3732" t="s">
        <v>13</v>
      </c>
      <c r="G3732" t="s">
        <v>12885</v>
      </c>
      <c r="H3732" s="3" t="s">
        <v>12889</v>
      </c>
      <c r="I3732" t="s">
        <v>547</v>
      </c>
      <c r="J3732" t="s">
        <v>12900</v>
      </c>
    </row>
    <row r="3733" spans="1:10" ht="16" x14ac:dyDescent="0.2">
      <c r="A3733" t="s">
        <v>12901</v>
      </c>
      <c r="B3733" t="s">
        <v>12902</v>
      </c>
      <c r="C3733" t="s">
        <v>12903</v>
      </c>
      <c r="D3733">
        <v>1</v>
      </c>
      <c r="E3733" t="s">
        <v>13</v>
      </c>
      <c r="F3733" t="s">
        <v>13</v>
      </c>
      <c r="G3733" t="s">
        <v>12904</v>
      </c>
      <c r="H3733" s="3" t="s">
        <v>12905</v>
      </c>
      <c r="I3733" t="s">
        <v>62</v>
      </c>
      <c r="J3733" t="s">
        <v>12906</v>
      </c>
    </row>
    <row r="3734" spans="1:10" ht="16" x14ac:dyDescent="0.2">
      <c r="A3734" t="s">
        <v>3423</v>
      </c>
      <c r="B3734" t="s">
        <v>12907</v>
      </c>
      <c r="C3734" t="s">
        <v>12908</v>
      </c>
      <c r="D3734">
        <v>3</v>
      </c>
      <c r="E3734" t="s">
        <v>13</v>
      </c>
      <c r="F3734" t="s">
        <v>13</v>
      </c>
      <c r="G3734" t="s">
        <v>12909</v>
      </c>
      <c r="H3734" s="3" t="s">
        <v>12910</v>
      </c>
      <c r="I3734" t="s">
        <v>3377</v>
      </c>
      <c r="J3734" t="s">
        <v>3427</v>
      </c>
    </row>
    <row r="3735" spans="1:10" ht="16" x14ac:dyDescent="0.2">
      <c r="A3735" t="s">
        <v>12911</v>
      </c>
      <c r="B3735" t="s">
        <v>12912</v>
      </c>
      <c r="C3735" t="s">
        <v>12913</v>
      </c>
      <c r="D3735">
        <v>1</v>
      </c>
      <c r="E3735" t="s">
        <v>13</v>
      </c>
      <c r="F3735" t="s">
        <v>13</v>
      </c>
      <c r="G3735" t="s">
        <v>12914</v>
      </c>
      <c r="H3735" s="3" t="s">
        <v>12915</v>
      </c>
      <c r="I3735" t="s">
        <v>62</v>
      </c>
      <c r="J3735" t="s">
        <v>12916</v>
      </c>
    </row>
    <row r="3736" spans="1:10" ht="16" x14ac:dyDescent="0.2">
      <c r="A3736" t="s">
        <v>12917</v>
      </c>
      <c r="B3736" t="s">
        <v>12918</v>
      </c>
      <c r="C3736" t="s">
        <v>12919</v>
      </c>
      <c r="D3736">
        <v>1</v>
      </c>
      <c r="E3736" t="s">
        <v>13</v>
      </c>
      <c r="F3736" t="s">
        <v>13</v>
      </c>
      <c r="G3736" t="s">
        <v>12914</v>
      </c>
      <c r="H3736" s="3" t="s">
        <v>12915</v>
      </c>
      <c r="I3736" t="s">
        <v>62</v>
      </c>
      <c r="J3736" t="s">
        <v>12920</v>
      </c>
    </row>
    <row r="3737" spans="1:10" ht="16" x14ac:dyDescent="0.2">
      <c r="A3737" t="s">
        <v>12921</v>
      </c>
      <c r="B3737" t="s">
        <v>12922</v>
      </c>
      <c r="C3737" t="s">
        <v>12923</v>
      </c>
      <c r="D3737">
        <v>2</v>
      </c>
      <c r="E3737" t="s">
        <v>13</v>
      </c>
      <c r="F3737" t="s">
        <v>13</v>
      </c>
      <c r="G3737" t="s">
        <v>12924</v>
      </c>
      <c r="H3737" s="3" t="s">
        <v>12925</v>
      </c>
      <c r="I3737" t="s">
        <v>62</v>
      </c>
      <c r="J3737" t="s">
        <v>12926</v>
      </c>
    </row>
    <row r="3738" spans="1:10" ht="16" x14ac:dyDescent="0.2">
      <c r="A3738" t="s">
        <v>12927</v>
      </c>
      <c r="B3738" t="s">
        <v>12928</v>
      </c>
      <c r="C3738" t="s">
        <v>12929</v>
      </c>
      <c r="D3738">
        <v>1</v>
      </c>
      <c r="E3738" t="s">
        <v>13</v>
      </c>
      <c r="F3738" t="s">
        <v>13</v>
      </c>
      <c r="G3738" t="s">
        <v>12924</v>
      </c>
      <c r="H3738" s="3" t="s">
        <v>12930</v>
      </c>
      <c r="I3738" t="s">
        <v>62</v>
      </c>
      <c r="J3738" t="s">
        <v>12931</v>
      </c>
    </row>
    <row r="3739" spans="1:10" ht="16" x14ac:dyDescent="0.2">
      <c r="A3739" t="s">
        <v>12932</v>
      </c>
      <c r="B3739" t="s">
        <v>12928</v>
      </c>
      <c r="C3739" t="s">
        <v>12929</v>
      </c>
      <c r="D3739">
        <v>1</v>
      </c>
      <c r="E3739" t="s">
        <v>13</v>
      </c>
      <c r="F3739" t="s">
        <v>13</v>
      </c>
      <c r="G3739" t="s">
        <v>12924</v>
      </c>
      <c r="H3739" s="3" t="s">
        <v>12933</v>
      </c>
      <c r="I3739" t="s">
        <v>62</v>
      </c>
      <c r="J3739" t="s">
        <v>12934</v>
      </c>
    </row>
    <row r="3740" spans="1:10" ht="16" x14ac:dyDescent="0.2">
      <c r="A3740" t="s">
        <v>7463</v>
      </c>
      <c r="B3740" t="s">
        <v>12935</v>
      </c>
      <c r="C3740" t="s">
        <v>12936</v>
      </c>
      <c r="D3740">
        <v>2</v>
      </c>
      <c r="E3740" t="s">
        <v>13</v>
      </c>
      <c r="F3740" t="s">
        <v>13</v>
      </c>
      <c r="G3740" t="s">
        <v>12924</v>
      </c>
      <c r="H3740" s="3" t="s">
        <v>12933</v>
      </c>
      <c r="I3740" t="s">
        <v>62</v>
      </c>
      <c r="J3740" t="s">
        <v>7466</v>
      </c>
    </row>
    <row r="3741" spans="1:10" ht="16" x14ac:dyDescent="0.2">
      <c r="A3741" t="s">
        <v>12937</v>
      </c>
      <c r="B3741" t="s">
        <v>12928</v>
      </c>
      <c r="C3741" t="s">
        <v>12929</v>
      </c>
      <c r="D3741">
        <v>2</v>
      </c>
      <c r="E3741" t="s">
        <v>13</v>
      </c>
      <c r="F3741" t="s">
        <v>13</v>
      </c>
      <c r="G3741" t="s">
        <v>12924</v>
      </c>
      <c r="H3741" s="3" t="s">
        <v>12930</v>
      </c>
      <c r="I3741" t="s">
        <v>62</v>
      </c>
      <c r="J3741" t="s">
        <v>12938</v>
      </c>
    </row>
    <row r="3742" spans="1:10" ht="16" x14ac:dyDescent="0.2">
      <c r="A3742" t="s">
        <v>12939</v>
      </c>
      <c r="B3742" t="s">
        <v>12928</v>
      </c>
      <c r="C3742" t="s">
        <v>12929</v>
      </c>
      <c r="D3742">
        <v>5</v>
      </c>
      <c r="E3742" t="s">
        <v>13</v>
      </c>
      <c r="F3742" t="s">
        <v>13</v>
      </c>
      <c r="G3742" t="s">
        <v>12924</v>
      </c>
      <c r="H3742" s="3" t="s">
        <v>12933</v>
      </c>
      <c r="I3742" t="s">
        <v>62</v>
      </c>
      <c r="J3742" t="s">
        <v>12940</v>
      </c>
    </row>
    <row r="3743" spans="1:10" ht="16" x14ac:dyDescent="0.2">
      <c r="A3743" t="s">
        <v>12941</v>
      </c>
      <c r="B3743" t="s">
        <v>12928</v>
      </c>
      <c r="C3743" t="s">
        <v>12929</v>
      </c>
      <c r="D3743">
        <v>2</v>
      </c>
      <c r="E3743" t="s">
        <v>13</v>
      </c>
      <c r="F3743" t="s">
        <v>13</v>
      </c>
      <c r="G3743" t="s">
        <v>12924</v>
      </c>
      <c r="H3743" s="3" t="s">
        <v>12933</v>
      </c>
      <c r="I3743" t="s">
        <v>62</v>
      </c>
      <c r="J3743" t="s">
        <v>12942</v>
      </c>
    </row>
    <row r="3744" spans="1:10" ht="16" x14ac:dyDescent="0.2">
      <c r="A3744" t="s">
        <v>12943</v>
      </c>
      <c r="B3744" t="s">
        <v>12944</v>
      </c>
      <c r="C3744" t="s">
        <v>12945</v>
      </c>
      <c r="D3744">
        <v>1</v>
      </c>
      <c r="E3744" t="s">
        <v>13</v>
      </c>
      <c r="F3744" t="s">
        <v>13</v>
      </c>
      <c r="G3744" t="s">
        <v>12946</v>
      </c>
      <c r="H3744" s="3" t="s">
        <v>12947</v>
      </c>
      <c r="I3744" t="s">
        <v>62</v>
      </c>
      <c r="J3744" t="s">
        <v>12948</v>
      </c>
    </row>
    <row r="3745" spans="1:10" ht="16" x14ac:dyDescent="0.2">
      <c r="A3745" t="s">
        <v>12943</v>
      </c>
      <c r="B3745" t="s">
        <v>12949</v>
      </c>
      <c r="C3745" t="s">
        <v>12950</v>
      </c>
      <c r="D3745">
        <v>2</v>
      </c>
      <c r="E3745" t="s">
        <v>13</v>
      </c>
      <c r="F3745" t="s">
        <v>13</v>
      </c>
      <c r="G3745" t="s">
        <v>12946</v>
      </c>
      <c r="H3745" s="3" t="s">
        <v>12951</v>
      </c>
      <c r="I3745" t="s">
        <v>62</v>
      </c>
      <c r="J3745" t="s">
        <v>12948</v>
      </c>
    </row>
    <row r="3746" spans="1:10" ht="16" x14ac:dyDescent="0.2">
      <c r="A3746" t="s">
        <v>12952</v>
      </c>
      <c r="B3746" t="s">
        <v>12953</v>
      </c>
      <c r="C3746" t="s">
        <v>12954</v>
      </c>
      <c r="D3746">
        <v>2</v>
      </c>
      <c r="E3746" t="s">
        <v>13</v>
      </c>
      <c r="F3746" t="s">
        <v>13</v>
      </c>
      <c r="G3746" t="s">
        <v>12955</v>
      </c>
      <c r="H3746" s="3" t="s">
        <v>12956</v>
      </c>
      <c r="I3746" t="s">
        <v>4995</v>
      </c>
      <c r="J3746" t="s">
        <v>12957</v>
      </c>
    </row>
    <row r="3747" spans="1:10" ht="16" x14ac:dyDescent="0.2">
      <c r="A3747" t="s">
        <v>12958</v>
      </c>
      <c r="B3747" t="s">
        <v>12959</v>
      </c>
      <c r="C3747" t="s">
        <v>12960</v>
      </c>
      <c r="D3747">
        <v>1</v>
      </c>
      <c r="E3747" t="s">
        <v>12961</v>
      </c>
      <c r="F3747" t="s">
        <v>13</v>
      </c>
      <c r="G3747" t="s">
        <v>12962</v>
      </c>
      <c r="H3747" s="3" t="s">
        <v>12963</v>
      </c>
      <c r="I3747" t="s">
        <v>315</v>
      </c>
      <c r="J3747" t="s">
        <v>12964</v>
      </c>
    </row>
    <row r="3748" spans="1:10" ht="16" x14ac:dyDescent="0.2">
      <c r="A3748" t="s">
        <v>12965</v>
      </c>
      <c r="B3748" t="s">
        <v>12966</v>
      </c>
      <c r="C3748" t="s">
        <v>12967</v>
      </c>
      <c r="D3748">
        <v>1</v>
      </c>
      <c r="E3748" t="s">
        <v>12961</v>
      </c>
      <c r="F3748" t="s">
        <v>13</v>
      </c>
      <c r="G3748" t="s">
        <v>12962</v>
      </c>
      <c r="H3748" s="3" t="s">
        <v>12963</v>
      </c>
      <c r="I3748" t="s">
        <v>315</v>
      </c>
      <c r="J3748" t="s">
        <v>12968</v>
      </c>
    </row>
    <row r="3749" spans="1:10" ht="16" x14ac:dyDescent="0.2">
      <c r="A3749" t="s">
        <v>12969</v>
      </c>
      <c r="B3749" t="s">
        <v>12970</v>
      </c>
      <c r="C3749" t="s">
        <v>12971</v>
      </c>
      <c r="D3749">
        <v>1</v>
      </c>
      <c r="E3749" t="s">
        <v>12961</v>
      </c>
      <c r="F3749" t="s">
        <v>13</v>
      </c>
      <c r="G3749" t="s">
        <v>12962</v>
      </c>
      <c r="H3749" s="3" t="s">
        <v>12972</v>
      </c>
      <c r="I3749" t="s">
        <v>315</v>
      </c>
      <c r="J3749" t="s">
        <v>12973</v>
      </c>
    </row>
    <row r="3750" spans="1:10" ht="16" x14ac:dyDescent="0.2">
      <c r="A3750" t="s">
        <v>12974</v>
      </c>
      <c r="B3750" t="s">
        <v>12970</v>
      </c>
      <c r="C3750" t="s">
        <v>12971</v>
      </c>
      <c r="D3750">
        <v>2</v>
      </c>
      <c r="E3750" t="s">
        <v>12961</v>
      </c>
      <c r="F3750" t="s">
        <v>13</v>
      </c>
      <c r="G3750" t="s">
        <v>12962</v>
      </c>
      <c r="H3750" s="3" t="s">
        <v>12972</v>
      </c>
      <c r="I3750" t="s">
        <v>315</v>
      </c>
      <c r="J3750" t="s">
        <v>12975</v>
      </c>
    </row>
    <row r="3751" spans="1:10" ht="16" x14ac:dyDescent="0.2">
      <c r="A3751" t="s">
        <v>12965</v>
      </c>
      <c r="B3751" t="s">
        <v>12976</v>
      </c>
      <c r="C3751" t="s">
        <v>12977</v>
      </c>
      <c r="D3751">
        <v>2</v>
      </c>
      <c r="E3751" t="s">
        <v>12961</v>
      </c>
      <c r="F3751" t="s">
        <v>13</v>
      </c>
      <c r="G3751" t="s">
        <v>12962</v>
      </c>
      <c r="H3751" s="3" t="s">
        <v>12963</v>
      </c>
      <c r="I3751" t="s">
        <v>315</v>
      </c>
      <c r="J3751" t="s">
        <v>12968</v>
      </c>
    </row>
    <row r="3752" spans="1:10" ht="16" x14ac:dyDescent="0.2">
      <c r="A3752" t="s">
        <v>12978</v>
      </c>
      <c r="B3752" t="s">
        <v>12959</v>
      </c>
      <c r="C3752" t="s">
        <v>12960</v>
      </c>
      <c r="D3752">
        <v>1</v>
      </c>
      <c r="E3752" t="s">
        <v>12961</v>
      </c>
      <c r="F3752" t="s">
        <v>13</v>
      </c>
      <c r="G3752" t="s">
        <v>12962</v>
      </c>
      <c r="H3752" s="3" t="s">
        <v>12972</v>
      </c>
      <c r="I3752" t="s">
        <v>315</v>
      </c>
      <c r="J3752" t="s">
        <v>12979</v>
      </c>
    </row>
    <row r="3753" spans="1:10" ht="16" x14ac:dyDescent="0.2">
      <c r="A3753" t="s">
        <v>12980</v>
      </c>
      <c r="B3753" t="s">
        <v>12981</v>
      </c>
      <c r="C3753" t="s">
        <v>12982</v>
      </c>
      <c r="D3753">
        <v>3</v>
      </c>
      <c r="E3753" t="s">
        <v>12961</v>
      </c>
      <c r="F3753" t="s">
        <v>13</v>
      </c>
      <c r="G3753" t="s">
        <v>12962</v>
      </c>
      <c r="H3753" s="3" t="s">
        <v>12983</v>
      </c>
      <c r="I3753" t="s">
        <v>315</v>
      </c>
      <c r="J3753" t="s">
        <v>12984</v>
      </c>
    </row>
    <row r="3754" spans="1:10" ht="16" x14ac:dyDescent="0.2">
      <c r="A3754" t="s">
        <v>12980</v>
      </c>
      <c r="B3754" t="s">
        <v>12959</v>
      </c>
      <c r="C3754" t="s">
        <v>12960</v>
      </c>
      <c r="D3754">
        <v>2</v>
      </c>
      <c r="E3754" t="s">
        <v>12961</v>
      </c>
      <c r="F3754" t="s">
        <v>13</v>
      </c>
      <c r="G3754" t="s">
        <v>12962</v>
      </c>
      <c r="H3754" s="3" t="s">
        <v>12985</v>
      </c>
      <c r="I3754" t="s">
        <v>315</v>
      </c>
      <c r="J3754" t="s">
        <v>12984</v>
      </c>
    </row>
    <row r="3755" spans="1:10" ht="16" x14ac:dyDescent="0.2">
      <c r="A3755" t="s">
        <v>12978</v>
      </c>
      <c r="B3755" t="s">
        <v>12976</v>
      </c>
      <c r="C3755" t="s">
        <v>12977</v>
      </c>
      <c r="D3755">
        <v>2</v>
      </c>
      <c r="E3755" t="s">
        <v>12961</v>
      </c>
      <c r="F3755" t="s">
        <v>13</v>
      </c>
      <c r="G3755" t="s">
        <v>12962</v>
      </c>
      <c r="H3755" s="3" t="s">
        <v>12972</v>
      </c>
      <c r="I3755" t="s">
        <v>315</v>
      </c>
      <c r="J3755" t="s">
        <v>12979</v>
      </c>
    </row>
    <row r="3756" spans="1:10" ht="16" x14ac:dyDescent="0.2">
      <c r="A3756" t="s">
        <v>12978</v>
      </c>
      <c r="B3756" t="s">
        <v>12986</v>
      </c>
      <c r="C3756" t="s">
        <v>12987</v>
      </c>
      <c r="D3756">
        <v>3</v>
      </c>
      <c r="E3756" t="s">
        <v>12961</v>
      </c>
      <c r="F3756" t="s">
        <v>13</v>
      </c>
      <c r="G3756" t="s">
        <v>12962</v>
      </c>
      <c r="H3756" s="3" t="s">
        <v>12972</v>
      </c>
      <c r="I3756" t="s">
        <v>315</v>
      </c>
      <c r="J3756" t="s">
        <v>12979</v>
      </c>
    </row>
    <row r="3757" spans="1:10" ht="16" x14ac:dyDescent="0.2">
      <c r="A3757" t="s">
        <v>12980</v>
      </c>
      <c r="B3757" t="s">
        <v>12988</v>
      </c>
      <c r="C3757" t="s">
        <v>12989</v>
      </c>
      <c r="D3757">
        <v>1</v>
      </c>
      <c r="E3757" t="s">
        <v>12961</v>
      </c>
      <c r="F3757" t="s">
        <v>13</v>
      </c>
      <c r="G3757" t="s">
        <v>12962</v>
      </c>
      <c r="H3757" s="3" t="s">
        <v>12983</v>
      </c>
      <c r="I3757" t="s">
        <v>315</v>
      </c>
      <c r="J3757" t="s">
        <v>12984</v>
      </c>
    </row>
    <row r="3758" spans="1:10" ht="16" x14ac:dyDescent="0.2">
      <c r="A3758" t="s">
        <v>12990</v>
      </c>
      <c r="B3758" t="s">
        <v>12991</v>
      </c>
      <c r="C3758" t="s">
        <v>12992</v>
      </c>
      <c r="D3758">
        <v>2</v>
      </c>
      <c r="E3758" t="s">
        <v>13</v>
      </c>
      <c r="F3758" t="s">
        <v>13</v>
      </c>
      <c r="G3758" t="s">
        <v>12993</v>
      </c>
      <c r="H3758" s="3" t="s">
        <v>12994</v>
      </c>
      <c r="I3758" t="s">
        <v>714</v>
      </c>
      <c r="J3758" t="s">
        <v>12995</v>
      </c>
    </row>
    <row r="3759" spans="1:10" ht="16" x14ac:dyDescent="0.2">
      <c r="A3759" t="s">
        <v>851</v>
      </c>
      <c r="B3759" t="s">
        <v>12996</v>
      </c>
      <c r="C3759" t="s">
        <v>12997</v>
      </c>
      <c r="D3759">
        <v>9</v>
      </c>
      <c r="E3759" t="s">
        <v>13</v>
      </c>
      <c r="F3759" t="s">
        <v>13</v>
      </c>
      <c r="G3759" t="s">
        <v>12998</v>
      </c>
      <c r="H3759" s="3" t="s">
        <v>12999</v>
      </c>
      <c r="I3759" t="s">
        <v>7108</v>
      </c>
      <c r="J3759" t="s">
        <v>857</v>
      </c>
    </row>
    <row r="3760" spans="1:10" ht="16" x14ac:dyDescent="0.2">
      <c r="A3760" t="s">
        <v>13000</v>
      </c>
      <c r="B3760" t="s">
        <v>13001</v>
      </c>
      <c r="C3760" t="s">
        <v>13002</v>
      </c>
      <c r="D3760">
        <v>1</v>
      </c>
      <c r="E3760" t="s">
        <v>13</v>
      </c>
      <c r="F3760" t="s">
        <v>13</v>
      </c>
      <c r="G3760" t="s">
        <v>13003</v>
      </c>
      <c r="H3760" s="3" t="s">
        <v>13004</v>
      </c>
      <c r="I3760" t="s">
        <v>4995</v>
      </c>
      <c r="J3760" t="s">
        <v>13005</v>
      </c>
    </row>
    <row r="3761" spans="1:10" ht="16" x14ac:dyDescent="0.2">
      <c r="A3761" t="s">
        <v>13006</v>
      </c>
      <c r="B3761" t="s">
        <v>13007</v>
      </c>
      <c r="C3761" t="s">
        <v>13008</v>
      </c>
      <c r="D3761">
        <v>1</v>
      </c>
      <c r="E3761" t="s">
        <v>13</v>
      </c>
      <c r="F3761" t="s">
        <v>13</v>
      </c>
      <c r="G3761" t="s">
        <v>13009</v>
      </c>
      <c r="H3761" s="3" t="s">
        <v>13010</v>
      </c>
      <c r="I3761" t="s">
        <v>817</v>
      </c>
      <c r="J3761" t="s">
        <v>13011</v>
      </c>
    </row>
    <row r="3762" spans="1:10" ht="16" x14ac:dyDescent="0.2">
      <c r="A3762" t="s">
        <v>1126</v>
      </c>
      <c r="B3762" t="s">
        <v>13012</v>
      </c>
      <c r="C3762" t="s">
        <v>13013</v>
      </c>
      <c r="D3762">
        <v>4</v>
      </c>
      <c r="E3762" t="s">
        <v>13</v>
      </c>
      <c r="F3762" t="s">
        <v>13</v>
      </c>
      <c r="G3762" t="s">
        <v>13014</v>
      </c>
      <c r="H3762" s="3" t="s">
        <v>13015</v>
      </c>
      <c r="I3762" t="s">
        <v>970</v>
      </c>
      <c r="J3762" t="s">
        <v>1129</v>
      </c>
    </row>
    <row r="3763" spans="1:10" ht="32" x14ac:dyDescent="0.2">
      <c r="A3763" t="s">
        <v>13016</v>
      </c>
      <c r="B3763" t="s">
        <v>13017</v>
      </c>
      <c r="C3763" t="s">
        <v>13018</v>
      </c>
      <c r="D3763">
        <v>4</v>
      </c>
      <c r="E3763" t="s">
        <v>13</v>
      </c>
      <c r="F3763" t="s">
        <v>13</v>
      </c>
      <c r="G3763" t="s">
        <v>13019</v>
      </c>
      <c r="H3763" s="3" t="s">
        <v>13020</v>
      </c>
      <c r="I3763" t="s">
        <v>524</v>
      </c>
      <c r="J3763" t="s">
        <v>13021</v>
      </c>
    </row>
    <row r="3764" spans="1:10" ht="16" x14ac:dyDescent="0.2">
      <c r="A3764" t="s">
        <v>11509</v>
      </c>
      <c r="B3764" t="s">
        <v>13022</v>
      </c>
      <c r="C3764" t="s">
        <v>13023</v>
      </c>
      <c r="D3764">
        <v>2</v>
      </c>
      <c r="E3764" t="s">
        <v>13</v>
      </c>
      <c r="F3764" t="s">
        <v>13</v>
      </c>
      <c r="G3764" t="s">
        <v>13024</v>
      </c>
      <c r="H3764" s="3" t="s">
        <v>13025</v>
      </c>
      <c r="I3764" t="s">
        <v>11514</v>
      </c>
      <c r="J3764" t="s">
        <v>11515</v>
      </c>
    </row>
    <row r="3765" spans="1:10" ht="16" x14ac:dyDescent="0.2">
      <c r="A3765" t="s">
        <v>13026</v>
      </c>
      <c r="B3765" t="s">
        <v>13027</v>
      </c>
      <c r="C3765" t="s">
        <v>13028</v>
      </c>
      <c r="D3765">
        <v>2</v>
      </c>
      <c r="E3765" t="s">
        <v>13</v>
      </c>
      <c r="F3765" t="s">
        <v>13</v>
      </c>
      <c r="G3765" t="s">
        <v>13024</v>
      </c>
      <c r="H3765" s="3" t="s">
        <v>13029</v>
      </c>
      <c r="I3765" t="s">
        <v>11514</v>
      </c>
      <c r="J3765" t="s">
        <v>13030</v>
      </c>
    </row>
    <row r="3766" spans="1:10" ht="16" x14ac:dyDescent="0.2">
      <c r="A3766" t="s">
        <v>13031</v>
      </c>
      <c r="B3766" t="s">
        <v>13032</v>
      </c>
      <c r="C3766" t="s">
        <v>13033</v>
      </c>
      <c r="D3766">
        <v>2</v>
      </c>
      <c r="E3766" t="s">
        <v>13</v>
      </c>
      <c r="F3766" t="s">
        <v>13</v>
      </c>
      <c r="G3766" t="s">
        <v>13034</v>
      </c>
      <c r="H3766" s="3" t="s">
        <v>13035</v>
      </c>
      <c r="I3766" t="s">
        <v>995</v>
      </c>
      <c r="J3766" t="s">
        <v>13036</v>
      </c>
    </row>
    <row r="3767" spans="1:10" ht="32" x14ac:dyDescent="0.2">
      <c r="A3767" t="s">
        <v>13031</v>
      </c>
      <c r="B3767" t="s">
        <v>7111</v>
      </c>
      <c r="C3767" t="s">
        <v>7112</v>
      </c>
      <c r="D3767">
        <v>1</v>
      </c>
      <c r="E3767" t="s">
        <v>13</v>
      </c>
      <c r="F3767" t="s">
        <v>13</v>
      </c>
      <c r="G3767" t="s">
        <v>13037</v>
      </c>
      <c r="H3767" s="3" t="s">
        <v>13038</v>
      </c>
      <c r="I3767" t="s">
        <v>995</v>
      </c>
      <c r="J3767" t="s">
        <v>13036</v>
      </c>
    </row>
    <row r="3768" spans="1:10" ht="16" x14ac:dyDescent="0.2">
      <c r="A3768" t="s">
        <v>705</v>
      </c>
      <c r="B3768" t="s">
        <v>13039</v>
      </c>
      <c r="C3768" t="s">
        <v>13040</v>
      </c>
      <c r="D3768">
        <v>3</v>
      </c>
      <c r="E3768" t="s">
        <v>13</v>
      </c>
      <c r="F3768" t="s">
        <v>13</v>
      </c>
      <c r="G3768" t="s">
        <v>13041</v>
      </c>
      <c r="H3768" s="3" t="s">
        <v>13042</v>
      </c>
      <c r="I3768" t="s">
        <v>995</v>
      </c>
      <c r="J3768" t="s">
        <v>706</v>
      </c>
    </row>
    <row r="3769" spans="1:10" ht="16" x14ac:dyDescent="0.2">
      <c r="A3769" t="s">
        <v>13043</v>
      </c>
      <c r="B3769" t="s">
        <v>13044</v>
      </c>
      <c r="C3769" t="s">
        <v>13045</v>
      </c>
      <c r="D3769">
        <v>2</v>
      </c>
      <c r="E3769" t="s">
        <v>13</v>
      </c>
      <c r="F3769" t="s">
        <v>13</v>
      </c>
      <c r="G3769" t="s">
        <v>13041</v>
      </c>
      <c r="H3769" s="3" t="s">
        <v>13042</v>
      </c>
      <c r="I3769" t="s">
        <v>995</v>
      </c>
      <c r="J3769" t="s">
        <v>13046</v>
      </c>
    </row>
    <row r="3770" spans="1:10" ht="16" x14ac:dyDescent="0.2">
      <c r="A3770" t="s">
        <v>705</v>
      </c>
      <c r="B3770" t="s">
        <v>13047</v>
      </c>
      <c r="C3770" t="s">
        <v>13048</v>
      </c>
      <c r="D3770">
        <v>4</v>
      </c>
      <c r="E3770" t="s">
        <v>13</v>
      </c>
      <c r="F3770" t="s">
        <v>13</v>
      </c>
      <c r="G3770" t="s">
        <v>13041</v>
      </c>
      <c r="H3770" s="3" t="s">
        <v>13042</v>
      </c>
      <c r="I3770" t="s">
        <v>995</v>
      </c>
      <c r="J3770" t="s">
        <v>706</v>
      </c>
    </row>
    <row r="3771" spans="1:10" ht="16" x14ac:dyDescent="0.2">
      <c r="A3771" t="s">
        <v>13049</v>
      </c>
      <c r="B3771" t="s">
        <v>13050</v>
      </c>
      <c r="C3771" t="s">
        <v>13051</v>
      </c>
      <c r="D3771">
        <v>2</v>
      </c>
      <c r="E3771" t="s">
        <v>13</v>
      </c>
      <c r="F3771" t="s">
        <v>13</v>
      </c>
      <c r="G3771" t="s">
        <v>13041</v>
      </c>
      <c r="H3771" s="3" t="s">
        <v>13042</v>
      </c>
      <c r="I3771" t="s">
        <v>995</v>
      </c>
      <c r="J3771" t="s">
        <v>13052</v>
      </c>
    </row>
    <row r="3772" spans="1:10" ht="16" x14ac:dyDescent="0.2">
      <c r="A3772" t="s">
        <v>707</v>
      </c>
      <c r="B3772" t="s">
        <v>13047</v>
      </c>
      <c r="C3772" t="s">
        <v>13048</v>
      </c>
      <c r="D3772">
        <v>2</v>
      </c>
      <c r="E3772" t="s">
        <v>13</v>
      </c>
      <c r="F3772" t="s">
        <v>13</v>
      </c>
      <c r="G3772" t="s">
        <v>13041</v>
      </c>
      <c r="H3772" s="3" t="s">
        <v>13042</v>
      </c>
      <c r="I3772" t="s">
        <v>995</v>
      </c>
      <c r="J3772" t="s">
        <v>708</v>
      </c>
    </row>
    <row r="3773" spans="1:10" ht="16" x14ac:dyDescent="0.2">
      <c r="A3773" t="s">
        <v>13049</v>
      </c>
      <c r="B3773" t="s">
        <v>13053</v>
      </c>
      <c r="C3773" t="s">
        <v>13054</v>
      </c>
      <c r="D3773">
        <v>1</v>
      </c>
      <c r="E3773" t="s">
        <v>13</v>
      </c>
      <c r="F3773" t="s">
        <v>13</v>
      </c>
      <c r="G3773" t="s">
        <v>13041</v>
      </c>
      <c r="H3773" s="3" t="s">
        <v>13042</v>
      </c>
      <c r="I3773" t="s">
        <v>995</v>
      </c>
      <c r="J3773" t="s">
        <v>13052</v>
      </c>
    </row>
    <row r="3774" spans="1:10" ht="16" x14ac:dyDescent="0.2">
      <c r="A3774" t="s">
        <v>13055</v>
      </c>
      <c r="B3774" t="s">
        <v>13050</v>
      </c>
      <c r="C3774" t="s">
        <v>13051</v>
      </c>
      <c r="D3774">
        <v>2</v>
      </c>
      <c r="E3774" t="s">
        <v>13</v>
      </c>
      <c r="F3774" t="s">
        <v>13</v>
      </c>
      <c r="G3774" t="s">
        <v>13041</v>
      </c>
      <c r="H3774" s="3" t="s">
        <v>13042</v>
      </c>
      <c r="I3774" t="s">
        <v>995</v>
      </c>
      <c r="J3774" t="s">
        <v>13056</v>
      </c>
    </row>
    <row r="3775" spans="1:10" ht="16" x14ac:dyDescent="0.2">
      <c r="A3775" t="s">
        <v>13057</v>
      </c>
      <c r="B3775" t="s">
        <v>13058</v>
      </c>
      <c r="C3775" t="s">
        <v>13059</v>
      </c>
      <c r="D3775">
        <v>6</v>
      </c>
      <c r="E3775" t="s">
        <v>13</v>
      </c>
      <c r="F3775" t="s">
        <v>13</v>
      </c>
      <c r="G3775" t="s">
        <v>13060</v>
      </c>
      <c r="H3775" s="3" t="s">
        <v>13061</v>
      </c>
      <c r="I3775" t="s">
        <v>4926</v>
      </c>
      <c r="J3775" t="s">
        <v>13062</v>
      </c>
    </row>
    <row r="3776" spans="1:10" ht="16" x14ac:dyDescent="0.2">
      <c r="A3776" t="s">
        <v>13063</v>
      </c>
      <c r="B3776" t="s">
        <v>13064</v>
      </c>
      <c r="C3776" t="s">
        <v>13065</v>
      </c>
      <c r="D3776">
        <v>2</v>
      </c>
      <c r="E3776" t="s">
        <v>13</v>
      </c>
      <c r="F3776" t="s">
        <v>13066</v>
      </c>
      <c r="G3776" t="s">
        <v>13067</v>
      </c>
      <c r="H3776" s="3" t="s">
        <v>13068</v>
      </c>
      <c r="I3776" t="s">
        <v>106</v>
      </c>
      <c r="J3776" t="s">
        <v>13069</v>
      </c>
    </row>
    <row r="3777" spans="1:10" ht="16" x14ac:dyDescent="0.2">
      <c r="A3777" t="s">
        <v>13063</v>
      </c>
      <c r="B3777" t="s">
        <v>13070</v>
      </c>
      <c r="C3777" t="s">
        <v>13071</v>
      </c>
      <c r="D3777">
        <v>5</v>
      </c>
      <c r="E3777" t="s">
        <v>13</v>
      </c>
      <c r="F3777" t="s">
        <v>13066</v>
      </c>
      <c r="G3777" t="s">
        <v>13072</v>
      </c>
      <c r="H3777" s="3" t="s">
        <v>13068</v>
      </c>
      <c r="I3777" t="s">
        <v>106</v>
      </c>
      <c r="J3777" t="s">
        <v>13069</v>
      </c>
    </row>
    <row r="3778" spans="1:10" ht="16" x14ac:dyDescent="0.2">
      <c r="A3778" t="s">
        <v>13073</v>
      </c>
      <c r="B3778" t="s">
        <v>13074</v>
      </c>
      <c r="C3778" t="s">
        <v>13075</v>
      </c>
      <c r="D3778">
        <v>2</v>
      </c>
      <c r="E3778" t="s">
        <v>13</v>
      </c>
      <c r="F3778" t="s">
        <v>13</v>
      </c>
      <c r="G3778" t="s">
        <v>13076</v>
      </c>
      <c r="H3778" s="3" t="s">
        <v>13077</v>
      </c>
      <c r="I3778" t="s">
        <v>509</v>
      </c>
      <c r="J3778" t="s">
        <v>13078</v>
      </c>
    </row>
    <row r="3779" spans="1:10" ht="16" x14ac:dyDescent="0.2">
      <c r="A3779" t="s">
        <v>13063</v>
      </c>
      <c r="B3779" t="s">
        <v>13079</v>
      </c>
      <c r="C3779" t="s">
        <v>13080</v>
      </c>
      <c r="D3779">
        <v>1</v>
      </c>
      <c r="E3779" t="s">
        <v>13</v>
      </c>
      <c r="F3779" t="s">
        <v>13066</v>
      </c>
      <c r="G3779" t="s">
        <v>13081</v>
      </c>
      <c r="H3779" s="3" t="s">
        <v>13068</v>
      </c>
      <c r="I3779" t="s">
        <v>106</v>
      </c>
      <c r="J3779" t="s">
        <v>13069</v>
      </c>
    </row>
    <row r="3780" spans="1:10" ht="16" x14ac:dyDescent="0.2">
      <c r="A3780" t="s">
        <v>6190</v>
      </c>
      <c r="B3780" t="s">
        <v>13082</v>
      </c>
      <c r="C3780" t="s">
        <v>13083</v>
      </c>
      <c r="D3780">
        <v>1</v>
      </c>
      <c r="E3780" t="s">
        <v>13</v>
      </c>
      <c r="F3780" t="s">
        <v>13</v>
      </c>
      <c r="G3780" t="s">
        <v>13084</v>
      </c>
      <c r="H3780" s="3" t="s">
        <v>13085</v>
      </c>
      <c r="I3780" t="s">
        <v>62</v>
      </c>
      <c r="J3780" t="s">
        <v>6194</v>
      </c>
    </row>
    <row r="3781" spans="1:10" ht="16" x14ac:dyDescent="0.2">
      <c r="A3781" t="s">
        <v>13086</v>
      </c>
      <c r="B3781" t="s">
        <v>13087</v>
      </c>
      <c r="C3781" t="s">
        <v>13088</v>
      </c>
      <c r="D3781">
        <v>1</v>
      </c>
      <c r="E3781" t="s">
        <v>13</v>
      </c>
      <c r="F3781" t="s">
        <v>13</v>
      </c>
      <c r="G3781" t="s">
        <v>13089</v>
      </c>
      <c r="H3781" s="3" t="s">
        <v>13090</v>
      </c>
      <c r="I3781" t="s">
        <v>404</v>
      </c>
      <c r="J3781" t="s">
        <v>13091</v>
      </c>
    </row>
    <row r="3782" spans="1:10" ht="16" x14ac:dyDescent="0.2">
      <c r="A3782" t="s">
        <v>13086</v>
      </c>
      <c r="B3782" t="s">
        <v>13092</v>
      </c>
      <c r="C3782" t="s">
        <v>13093</v>
      </c>
      <c r="D3782">
        <v>2</v>
      </c>
      <c r="E3782" t="s">
        <v>13</v>
      </c>
      <c r="F3782" t="s">
        <v>13</v>
      </c>
      <c r="G3782" t="s">
        <v>13089</v>
      </c>
      <c r="H3782" s="3" t="s">
        <v>13094</v>
      </c>
      <c r="I3782" t="s">
        <v>404</v>
      </c>
      <c r="J3782" t="s">
        <v>13091</v>
      </c>
    </row>
    <row r="3783" spans="1:10" ht="16" x14ac:dyDescent="0.2">
      <c r="A3783" t="s">
        <v>398</v>
      </c>
      <c r="B3783" t="s">
        <v>13095</v>
      </c>
      <c r="C3783" t="s">
        <v>13096</v>
      </c>
      <c r="D3783">
        <v>1</v>
      </c>
      <c r="E3783" t="s">
        <v>1246</v>
      </c>
      <c r="F3783" t="s">
        <v>13</v>
      </c>
      <c r="G3783" t="s">
        <v>13097</v>
      </c>
      <c r="H3783" s="3" t="s">
        <v>13098</v>
      </c>
      <c r="I3783" t="s">
        <v>404</v>
      </c>
      <c r="J3783" t="s">
        <v>405</v>
      </c>
    </row>
    <row r="3784" spans="1:10" ht="16" x14ac:dyDescent="0.2">
      <c r="A3784" t="s">
        <v>11735</v>
      </c>
      <c r="B3784" t="s">
        <v>13099</v>
      </c>
      <c r="C3784" t="s">
        <v>13100</v>
      </c>
      <c r="D3784">
        <v>3</v>
      </c>
      <c r="E3784" t="s">
        <v>13101</v>
      </c>
      <c r="F3784" t="s">
        <v>13</v>
      </c>
      <c r="G3784" t="s">
        <v>13102</v>
      </c>
      <c r="H3784" s="3" t="s">
        <v>13103</v>
      </c>
      <c r="I3784" t="s">
        <v>126</v>
      </c>
      <c r="J3784" t="s">
        <v>11740</v>
      </c>
    </row>
    <row r="3785" spans="1:10" ht="16" x14ac:dyDescent="0.2">
      <c r="A3785" t="s">
        <v>13104</v>
      </c>
      <c r="B3785" t="s">
        <v>13105</v>
      </c>
      <c r="C3785" t="s">
        <v>13106</v>
      </c>
      <c r="D3785">
        <v>1</v>
      </c>
      <c r="E3785" t="s">
        <v>13101</v>
      </c>
      <c r="F3785" t="s">
        <v>13</v>
      </c>
      <c r="G3785" t="s">
        <v>13102</v>
      </c>
      <c r="H3785" s="3" t="s">
        <v>13103</v>
      </c>
      <c r="I3785" t="s">
        <v>126</v>
      </c>
      <c r="J3785" t="s">
        <v>13107</v>
      </c>
    </row>
    <row r="3786" spans="1:10" ht="16" x14ac:dyDescent="0.2">
      <c r="A3786" t="s">
        <v>13104</v>
      </c>
      <c r="B3786" t="s">
        <v>13108</v>
      </c>
      <c r="C3786" t="s">
        <v>13109</v>
      </c>
      <c r="D3786">
        <v>2</v>
      </c>
      <c r="E3786" t="s">
        <v>13101</v>
      </c>
      <c r="F3786" t="s">
        <v>13</v>
      </c>
      <c r="G3786" t="s">
        <v>13102</v>
      </c>
      <c r="H3786" s="3" t="s">
        <v>13103</v>
      </c>
      <c r="I3786" t="s">
        <v>126</v>
      </c>
      <c r="J3786" t="s">
        <v>13107</v>
      </c>
    </row>
    <row r="3787" spans="1:10" ht="16" x14ac:dyDescent="0.2">
      <c r="A3787" t="s">
        <v>13110</v>
      </c>
      <c r="B3787" t="s">
        <v>13111</v>
      </c>
      <c r="C3787" t="s">
        <v>13112</v>
      </c>
      <c r="D3787">
        <v>3</v>
      </c>
      <c r="E3787" t="s">
        <v>13101</v>
      </c>
      <c r="F3787" t="s">
        <v>13</v>
      </c>
      <c r="G3787" t="s">
        <v>13102</v>
      </c>
      <c r="H3787" s="3" t="s">
        <v>13113</v>
      </c>
      <c r="I3787" t="s">
        <v>126</v>
      </c>
      <c r="J3787" t="s">
        <v>13114</v>
      </c>
    </row>
    <row r="3788" spans="1:10" ht="16" x14ac:dyDescent="0.2">
      <c r="A3788" t="s">
        <v>13115</v>
      </c>
      <c r="B3788" t="s">
        <v>13116</v>
      </c>
      <c r="C3788" t="s">
        <v>13117</v>
      </c>
      <c r="D3788">
        <v>2</v>
      </c>
      <c r="E3788" t="s">
        <v>13101</v>
      </c>
      <c r="F3788" t="s">
        <v>13</v>
      </c>
      <c r="G3788" t="s">
        <v>13102</v>
      </c>
      <c r="H3788" s="3" t="s">
        <v>13118</v>
      </c>
      <c r="I3788" t="s">
        <v>126</v>
      </c>
      <c r="J3788" t="s">
        <v>13119</v>
      </c>
    </row>
    <row r="3789" spans="1:10" ht="16" x14ac:dyDescent="0.2">
      <c r="A3789" t="s">
        <v>13120</v>
      </c>
      <c r="B3789" t="s">
        <v>13121</v>
      </c>
      <c r="C3789" t="s">
        <v>13122</v>
      </c>
      <c r="D3789">
        <v>2</v>
      </c>
      <c r="E3789" t="s">
        <v>13101</v>
      </c>
      <c r="F3789" t="s">
        <v>13</v>
      </c>
      <c r="G3789" t="s">
        <v>13102</v>
      </c>
      <c r="H3789" s="3" t="s">
        <v>13123</v>
      </c>
      <c r="I3789" t="s">
        <v>126</v>
      </c>
      <c r="J3789" t="s">
        <v>13124</v>
      </c>
    </row>
    <row r="3790" spans="1:10" ht="32" x14ac:dyDescent="0.2">
      <c r="A3790" t="s">
        <v>13125</v>
      </c>
      <c r="B3790" t="s">
        <v>13126</v>
      </c>
      <c r="C3790" t="s">
        <v>13127</v>
      </c>
      <c r="D3790">
        <v>2</v>
      </c>
      <c r="E3790" t="s">
        <v>13</v>
      </c>
      <c r="F3790" t="s">
        <v>13</v>
      </c>
      <c r="G3790" t="s">
        <v>13102</v>
      </c>
      <c r="H3790" s="3" t="s">
        <v>13128</v>
      </c>
      <c r="I3790" t="s">
        <v>2961</v>
      </c>
      <c r="J3790" t="s">
        <v>13129</v>
      </c>
    </row>
    <row r="3791" spans="1:10" ht="16" x14ac:dyDescent="0.2">
      <c r="A3791" t="s">
        <v>13130</v>
      </c>
      <c r="B3791" t="s">
        <v>13131</v>
      </c>
      <c r="C3791" t="s">
        <v>13132</v>
      </c>
      <c r="D3791">
        <v>1</v>
      </c>
      <c r="E3791" t="s">
        <v>13101</v>
      </c>
      <c r="F3791" t="s">
        <v>13</v>
      </c>
      <c r="G3791" t="s">
        <v>13102</v>
      </c>
      <c r="H3791" s="3" t="s">
        <v>13133</v>
      </c>
      <c r="I3791" t="s">
        <v>126</v>
      </c>
      <c r="J3791" t="s">
        <v>13134</v>
      </c>
    </row>
    <row r="3792" spans="1:10" ht="16" x14ac:dyDescent="0.2">
      <c r="A3792" t="s">
        <v>13115</v>
      </c>
      <c r="B3792" t="s">
        <v>13135</v>
      </c>
      <c r="C3792" t="s">
        <v>13136</v>
      </c>
      <c r="D3792">
        <v>3</v>
      </c>
      <c r="E3792" t="s">
        <v>13101</v>
      </c>
      <c r="F3792" t="s">
        <v>13</v>
      </c>
      <c r="G3792" t="s">
        <v>13102</v>
      </c>
      <c r="H3792" s="3" t="s">
        <v>13118</v>
      </c>
      <c r="I3792" t="s">
        <v>126</v>
      </c>
      <c r="J3792" t="s">
        <v>13119</v>
      </c>
    </row>
    <row r="3793" spans="1:10" ht="16" x14ac:dyDescent="0.2">
      <c r="A3793" t="s">
        <v>13120</v>
      </c>
      <c r="B3793" t="s">
        <v>13116</v>
      </c>
      <c r="C3793" t="s">
        <v>13117</v>
      </c>
      <c r="D3793">
        <v>3</v>
      </c>
      <c r="E3793" t="s">
        <v>13101</v>
      </c>
      <c r="F3793" t="s">
        <v>13</v>
      </c>
      <c r="G3793" t="s">
        <v>13102</v>
      </c>
      <c r="H3793" s="3" t="s">
        <v>13118</v>
      </c>
      <c r="I3793" t="s">
        <v>126</v>
      </c>
      <c r="J3793" t="s">
        <v>13124</v>
      </c>
    </row>
    <row r="3794" spans="1:10" ht="16" x14ac:dyDescent="0.2">
      <c r="A3794" t="s">
        <v>13137</v>
      </c>
      <c r="B3794" t="s">
        <v>13138</v>
      </c>
      <c r="C3794" t="s">
        <v>13139</v>
      </c>
      <c r="D3794">
        <v>4</v>
      </c>
      <c r="E3794" t="s">
        <v>13101</v>
      </c>
      <c r="F3794" t="s">
        <v>13</v>
      </c>
      <c r="G3794" t="s">
        <v>13102</v>
      </c>
      <c r="H3794" s="3" t="s">
        <v>13140</v>
      </c>
      <c r="I3794" t="s">
        <v>126</v>
      </c>
      <c r="J3794" t="s">
        <v>13141</v>
      </c>
    </row>
    <row r="3795" spans="1:10" ht="16" x14ac:dyDescent="0.2">
      <c r="A3795" t="s">
        <v>13142</v>
      </c>
      <c r="B3795" t="s">
        <v>13143</v>
      </c>
      <c r="C3795" t="s">
        <v>13144</v>
      </c>
      <c r="D3795">
        <v>2</v>
      </c>
      <c r="E3795" t="s">
        <v>13101</v>
      </c>
      <c r="F3795" t="s">
        <v>13</v>
      </c>
      <c r="G3795" t="s">
        <v>13102</v>
      </c>
      <c r="H3795" s="3" t="s">
        <v>13145</v>
      </c>
      <c r="I3795" t="s">
        <v>126</v>
      </c>
      <c r="J3795" t="s">
        <v>13146</v>
      </c>
    </row>
    <row r="3796" spans="1:10" ht="16" x14ac:dyDescent="0.2">
      <c r="A3796" t="s">
        <v>13120</v>
      </c>
      <c r="B3796" t="s">
        <v>13147</v>
      </c>
      <c r="C3796" t="s">
        <v>13148</v>
      </c>
      <c r="D3796">
        <v>1</v>
      </c>
      <c r="E3796" t="s">
        <v>13101</v>
      </c>
      <c r="F3796" t="s">
        <v>13</v>
      </c>
      <c r="G3796" t="s">
        <v>13102</v>
      </c>
      <c r="H3796" s="3" t="s">
        <v>13123</v>
      </c>
      <c r="I3796" t="s">
        <v>126</v>
      </c>
      <c r="J3796" t="s">
        <v>13124</v>
      </c>
    </row>
    <row r="3797" spans="1:10" ht="16" x14ac:dyDescent="0.2">
      <c r="A3797" t="s">
        <v>13149</v>
      </c>
      <c r="B3797" t="s">
        <v>13150</v>
      </c>
      <c r="C3797" t="s">
        <v>13151</v>
      </c>
      <c r="D3797">
        <v>2</v>
      </c>
      <c r="E3797" t="s">
        <v>13</v>
      </c>
      <c r="F3797" t="s">
        <v>13</v>
      </c>
      <c r="G3797" t="s">
        <v>13152</v>
      </c>
      <c r="H3797" s="3" t="s">
        <v>13153</v>
      </c>
      <c r="I3797" t="s">
        <v>714</v>
      </c>
      <c r="J3797" t="s">
        <v>13154</v>
      </c>
    </row>
    <row r="3798" spans="1:10" ht="16" x14ac:dyDescent="0.2">
      <c r="A3798" t="s">
        <v>13155</v>
      </c>
      <c r="B3798" t="s">
        <v>13156</v>
      </c>
      <c r="C3798" t="s">
        <v>13157</v>
      </c>
      <c r="D3798">
        <v>2</v>
      </c>
      <c r="E3798" t="s">
        <v>13</v>
      </c>
      <c r="F3798" t="s">
        <v>13</v>
      </c>
      <c r="G3798" t="s">
        <v>13158</v>
      </c>
      <c r="H3798" s="3" t="s">
        <v>13159</v>
      </c>
      <c r="I3798" t="s">
        <v>62</v>
      </c>
      <c r="J3798" t="s">
        <v>13160</v>
      </c>
    </row>
    <row r="3799" spans="1:10" ht="16" x14ac:dyDescent="0.2">
      <c r="A3799" t="s">
        <v>13161</v>
      </c>
      <c r="B3799" t="s">
        <v>13162</v>
      </c>
      <c r="C3799" t="s">
        <v>13163</v>
      </c>
      <c r="D3799">
        <v>4</v>
      </c>
      <c r="E3799" t="s">
        <v>13</v>
      </c>
      <c r="F3799" t="s">
        <v>13</v>
      </c>
      <c r="G3799" t="s">
        <v>13164</v>
      </c>
      <c r="H3799" s="3" t="s">
        <v>13165</v>
      </c>
      <c r="I3799" t="s">
        <v>13166</v>
      </c>
      <c r="J3799" t="s">
        <v>13167</v>
      </c>
    </row>
    <row r="3800" spans="1:10" ht="16" x14ac:dyDescent="0.2">
      <c r="A3800" t="s">
        <v>13168</v>
      </c>
      <c r="B3800" t="s">
        <v>13169</v>
      </c>
      <c r="C3800" t="s">
        <v>13170</v>
      </c>
      <c r="D3800">
        <v>1</v>
      </c>
      <c r="E3800" t="s">
        <v>13</v>
      </c>
      <c r="F3800" t="s">
        <v>13</v>
      </c>
      <c r="G3800" t="s">
        <v>13171</v>
      </c>
      <c r="H3800" s="3" t="s">
        <v>13172</v>
      </c>
      <c r="I3800" t="s">
        <v>1208</v>
      </c>
      <c r="J3800" t="s">
        <v>13173</v>
      </c>
    </row>
    <row r="3801" spans="1:10" ht="16" x14ac:dyDescent="0.2">
      <c r="A3801" t="s">
        <v>1004</v>
      </c>
      <c r="B3801" t="s">
        <v>13174</v>
      </c>
      <c r="C3801" t="s">
        <v>13175</v>
      </c>
      <c r="D3801">
        <v>2</v>
      </c>
      <c r="E3801" t="s">
        <v>13</v>
      </c>
      <c r="F3801" t="s">
        <v>13</v>
      </c>
      <c r="G3801" t="s">
        <v>13171</v>
      </c>
      <c r="H3801" s="3" t="s">
        <v>13176</v>
      </c>
      <c r="I3801" t="s">
        <v>1208</v>
      </c>
      <c r="J3801" t="s">
        <v>1007</v>
      </c>
    </row>
    <row r="3802" spans="1:10" ht="16" x14ac:dyDescent="0.2">
      <c r="A3802" t="s">
        <v>851</v>
      </c>
      <c r="B3802" t="s">
        <v>13177</v>
      </c>
      <c r="C3802" t="s">
        <v>13178</v>
      </c>
      <c r="D3802">
        <v>5</v>
      </c>
      <c r="E3802" t="s">
        <v>13</v>
      </c>
      <c r="F3802" t="s">
        <v>13</v>
      </c>
      <c r="G3802" t="s">
        <v>13179</v>
      </c>
      <c r="H3802" s="3" t="s">
        <v>13180</v>
      </c>
      <c r="I3802" t="s">
        <v>1725</v>
      </c>
      <c r="J3802" t="s">
        <v>857</v>
      </c>
    </row>
    <row r="3803" spans="1:10" ht="16" x14ac:dyDescent="0.2">
      <c r="A3803" t="s">
        <v>13181</v>
      </c>
      <c r="B3803" t="s">
        <v>13182</v>
      </c>
      <c r="C3803" t="s">
        <v>13183</v>
      </c>
      <c r="D3803">
        <v>1</v>
      </c>
      <c r="E3803" t="s">
        <v>13</v>
      </c>
      <c r="F3803" t="s">
        <v>13</v>
      </c>
      <c r="G3803" t="s">
        <v>13184</v>
      </c>
      <c r="H3803" s="3" t="s">
        <v>13185</v>
      </c>
      <c r="I3803" t="s">
        <v>146</v>
      </c>
      <c r="J3803" t="s">
        <v>13186</v>
      </c>
    </row>
    <row r="3804" spans="1:10" ht="16" x14ac:dyDescent="0.2">
      <c r="A3804" t="s">
        <v>13187</v>
      </c>
      <c r="B3804" t="s">
        <v>13182</v>
      </c>
      <c r="C3804" t="s">
        <v>13183</v>
      </c>
      <c r="D3804">
        <v>1</v>
      </c>
      <c r="E3804" t="s">
        <v>13</v>
      </c>
      <c r="F3804" t="s">
        <v>13</v>
      </c>
      <c r="G3804" t="s">
        <v>13184</v>
      </c>
      <c r="H3804" s="3" t="s">
        <v>13185</v>
      </c>
      <c r="I3804" t="s">
        <v>146</v>
      </c>
      <c r="J3804" t="s">
        <v>13188</v>
      </c>
    </row>
    <row r="3805" spans="1:10" ht="16" x14ac:dyDescent="0.2">
      <c r="A3805" t="s">
        <v>13187</v>
      </c>
      <c r="B3805" t="s">
        <v>13189</v>
      </c>
      <c r="C3805" t="s">
        <v>13190</v>
      </c>
      <c r="D3805">
        <v>2</v>
      </c>
      <c r="E3805" t="s">
        <v>13</v>
      </c>
      <c r="F3805" t="s">
        <v>13</v>
      </c>
      <c r="G3805" t="s">
        <v>13184</v>
      </c>
      <c r="H3805" s="3" t="s">
        <v>13185</v>
      </c>
      <c r="I3805" t="s">
        <v>146</v>
      </c>
      <c r="J3805" t="s">
        <v>13188</v>
      </c>
    </row>
    <row r="3806" spans="1:10" ht="16" x14ac:dyDescent="0.2">
      <c r="A3806" t="s">
        <v>13181</v>
      </c>
      <c r="B3806" t="s">
        <v>13189</v>
      </c>
      <c r="C3806" t="s">
        <v>13190</v>
      </c>
      <c r="D3806">
        <v>3</v>
      </c>
      <c r="E3806" t="s">
        <v>13</v>
      </c>
      <c r="F3806" t="s">
        <v>13</v>
      </c>
      <c r="G3806" t="s">
        <v>13184</v>
      </c>
      <c r="H3806" s="3" t="s">
        <v>13185</v>
      </c>
      <c r="I3806" t="s">
        <v>146</v>
      </c>
      <c r="J3806" t="s">
        <v>13186</v>
      </c>
    </row>
    <row r="3807" spans="1:10" ht="16" x14ac:dyDescent="0.2">
      <c r="A3807" t="s">
        <v>57</v>
      </c>
      <c r="B3807" t="s">
        <v>13191</v>
      </c>
      <c r="C3807" t="s">
        <v>13192</v>
      </c>
      <c r="D3807">
        <v>3</v>
      </c>
      <c r="E3807" t="s">
        <v>13</v>
      </c>
      <c r="F3807" t="s">
        <v>13</v>
      </c>
      <c r="G3807" t="s">
        <v>13193</v>
      </c>
      <c r="H3807" s="3" t="s">
        <v>13194</v>
      </c>
      <c r="I3807" t="s">
        <v>62</v>
      </c>
      <c r="J3807" t="s">
        <v>63</v>
      </c>
    </row>
    <row r="3808" spans="1:10" ht="16" x14ac:dyDescent="0.2">
      <c r="A3808" t="s">
        <v>13195</v>
      </c>
      <c r="B3808" t="s">
        <v>12630</v>
      </c>
      <c r="C3808" t="s">
        <v>12631</v>
      </c>
      <c r="D3808">
        <v>1</v>
      </c>
      <c r="E3808" t="s">
        <v>13</v>
      </c>
      <c r="F3808" t="s">
        <v>13</v>
      </c>
      <c r="G3808" t="s">
        <v>13196</v>
      </c>
      <c r="H3808" s="3" t="s">
        <v>13197</v>
      </c>
      <c r="I3808" t="s">
        <v>1725</v>
      </c>
      <c r="J3808" t="s">
        <v>13198</v>
      </c>
    </row>
    <row r="3809" spans="1:10" ht="16" x14ac:dyDescent="0.2">
      <c r="A3809" t="s">
        <v>13199</v>
      </c>
      <c r="B3809" t="s">
        <v>13200</v>
      </c>
      <c r="C3809" t="s">
        <v>13201</v>
      </c>
      <c r="D3809">
        <v>2</v>
      </c>
      <c r="E3809" t="s">
        <v>13</v>
      </c>
      <c r="F3809" t="s">
        <v>13</v>
      </c>
      <c r="G3809" t="s">
        <v>13202</v>
      </c>
      <c r="H3809" s="3" t="s">
        <v>13203</v>
      </c>
      <c r="I3809" t="s">
        <v>69</v>
      </c>
      <c r="J3809" t="s">
        <v>13204</v>
      </c>
    </row>
    <row r="3810" spans="1:10" ht="16" x14ac:dyDescent="0.2">
      <c r="A3810" t="s">
        <v>13205</v>
      </c>
      <c r="B3810" t="s">
        <v>13206</v>
      </c>
      <c r="C3810" t="s">
        <v>13207</v>
      </c>
      <c r="D3810">
        <v>3</v>
      </c>
      <c r="E3810" t="s">
        <v>13</v>
      </c>
      <c r="F3810" t="s">
        <v>13</v>
      </c>
      <c r="G3810" t="s">
        <v>13208</v>
      </c>
      <c r="H3810" s="3" t="s">
        <v>13209</v>
      </c>
      <c r="I3810" t="s">
        <v>13210</v>
      </c>
      <c r="J3810" t="s">
        <v>13211</v>
      </c>
    </row>
    <row r="3811" spans="1:10" ht="16" x14ac:dyDescent="0.2">
      <c r="A3811" t="s">
        <v>13205</v>
      </c>
      <c r="B3811" t="s">
        <v>13212</v>
      </c>
      <c r="C3811" t="s">
        <v>13213</v>
      </c>
      <c r="D3811">
        <v>1</v>
      </c>
      <c r="E3811" t="s">
        <v>13</v>
      </c>
      <c r="F3811" t="s">
        <v>13</v>
      </c>
      <c r="G3811" t="s">
        <v>13208</v>
      </c>
      <c r="H3811" s="3" t="s">
        <v>13209</v>
      </c>
      <c r="I3811" t="s">
        <v>13210</v>
      </c>
      <c r="J3811" t="s">
        <v>13211</v>
      </c>
    </row>
    <row r="3812" spans="1:10" ht="16" x14ac:dyDescent="0.2">
      <c r="A3812" t="s">
        <v>13205</v>
      </c>
      <c r="B3812" t="s">
        <v>13214</v>
      </c>
      <c r="C3812" t="s">
        <v>13215</v>
      </c>
      <c r="D3812">
        <v>2</v>
      </c>
      <c r="E3812" t="s">
        <v>13</v>
      </c>
      <c r="F3812" t="s">
        <v>13</v>
      </c>
      <c r="G3812" t="s">
        <v>13208</v>
      </c>
      <c r="H3812" s="3" t="s">
        <v>13209</v>
      </c>
      <c r="I3812" t="s">
        <v>13210</v>
      </c>
      <c r="J3812" t="s">
        <v>13211</v>
      </c>
    </row>
    <row r="3813" spans="1:10" ht="16" x14ac:dyDescent="0.2">
      <c r="A3813" t="s">
        <v>13216</v>
      </c>
      <c r="B3813" t="s">
        <v>13217</v>
      </c>
      <c r="C3813" t="s">
        <v>13218</v>
      </c>
      <c r="D3813">
        <v>3</v>
      </c>
      <c r="E3813" t="s">
        <v>13</v>
      </c>
      <c r="F3813" t="s">
        <v>13</v>
      </c>
      <c r="G3813" t="s">
        <v>13219</v>
      </c>
      <c r="H3813" s="3" t="s">
        <v>13220</v>
      </c>
      <c r="I3813" t="s">
        <v>106</v>
      </c>
      <c r="J3813" t="s">
        <v>13221</v>
      </c>
    </row>
    <row r="3814" spans="1:10" ht="16" x14ac:dyDescent="0.2">
      <c r="A3814" t="s">
        <v>13222</v>
      </c>
      <c r="B3814" t="s">
        <v>13223</v>
      </c>
      <c r="C3814" t="s">
        <v>13224</v>
      </c>
      <c r="D3814">
        <v>2</v>
      </c>
      <c r="E3814" t="s">
        <v>13</v>
      </c>
      <c r="F3814" t="s">
        <v>13</v>
      </c>
      <c r="G3814" t="s">
        <v>13225</v>
      </c>
      <c r="H3814" s="3" t="s">
        <v>13226</v>
      </c>
      <c r="I3814" t="s">
        <v>4915</v>
      </c>
      <c r="J3814" t="s">
        <v>13227</v>
      </c>
    </row>
    <row r="3815" spans="1:10" ht="16" x14ac:dyDescent="0.2">
      <c r="A3815" t="s">
        <v>13222</v>
      </c>
      <c r="B3815" t="s">
        <v>13228</v>
      </c>
      <c r="C3815" t="s">
        <v>13229</v>
      </c>
      <c r="D3815">
        <v>1</v>
      </c>
      <c r="E3815" t="s">
        <v>13</v>
      </c>
      <c r="F3815" t="s">
        <v>13</v>
      </c>
      <c r="G3815" t="s">
        <v>13225</v>
      </c>
      <c r="H3815" s="3" t="s">
        <v>13226</v>
      </c>
      <c r="I3815" t="s">
        <v>4915</v>
      </c>
      <c r="J3815" t="s">
        <v>13227</v>
      </c>
    </row>
    <row r="3816" spans="1:10" ht="16" x14ac:dyDescent="0.2">
      <c r="A3816" t="s">
        <v>13230</v>
      </c>
      <c r="B3816" t="s">
        <v>13231</v>
      </c>
      <c r="C3816" t="s">
        <v>13232</v>
      </c>
      <c r="D3816">
        <v>2</v>
      </c>
      <c r="E3816" t="s">
        <v>13</v>
      </c>
      <c r="F3816" t="s">
        <v>13</v>
      </c>
      <c r="G3816" t="s">
        <v>13233</v>
      </c>
      <c r="H3816" s="3" t="s">
        <v>13234</v>
      </c>
      <c r="I3816" t="s">
        <v>509</v>
      </c>
      <c r="J3816" t="s">
        <v>13235</v>
      </c>
    </row>
    <row r="3817" spans="1:10" ht="16" x14ac:dyDescent="0.2">
      <c r="A3817" t="s">
        <v>13236</v>
      </c>
      <c r="B3817" t="s">
        <v>13237</v>
      </c>
      <c r="C3817" t="s">
        <v>13238</v>
      </c>
      <c r="D3817">
        <v>6</v>
      </c>
      <c r="E3817" t="s">
        <v>13</v>
      </c>
      <c r="F3817" t="s">
        <v>13</v>
      </c>
      <c r="G3817" t="s">
        <v>13239</v>
      </c>
      <c r="H3817" s="3" t="s">
        <v>13240</v>
      </c>
      <c r="I3817" t="s">
        <v>62</v>
      </c>
      <c r="J3817" t="s">
        <v>13241</v>
      </c>
    </row>
    <row r="3818" spans="1:10" ht="16" x14ac:dyDescent="0.2">
      <c r="A3818" t="s">
        <v>6087</v>
      </c>
      <c r="B3818" t="s">
        <v>13242</v>
      </c>
      <c r="C3818" t="s">
        <v>13243</v>
      </c>
      <c r="D3818">
        <v>4</v>
      </c>
      <c r="E3818" t="s">
        <v>13</v>
      </c>
      <c r="F3818" t="s">
        <v>13</v>
      </c>
      <c r="G3818" t="s">
        <v>13244</v>
      </c>
      <c r="H3818" s="3" t="s">
        <v>13245</v>
      </c>
      <c r="I3818" t="s">
        <v>62</v>
      </c>
      <c r="J3818" t="s">
        <v>6092</v>
      </c>
    </row>
    <row r="3819" spans="1:10" ht="16" x14ac:dyDescent="0.2">
      <c r="A3819" t="s">
        <v>13246</v>
      </c>
      <c r="B3819" t="s">
        <v>13247</v>
      </c>
      <c r="C3819" t="s">
        <v>13248</v>
      </c>
      <c r="D3819">
        <v>1</v>
      </c>
      <c r="E3819" t="s">
        <v>13</v>
      </c>
      <c r="F3819" t="s">
        <v>13</v>
      </c>
      <c r="G3819" t="s">
        <v>13249</v>
      </c>
      <c r="H3819" s="3" t="s">
        <v>13250</v>
      </c>
      <c r="I3819" t="s">
        <v>62</v>
      </c>
      <c r="J3819" t="s">
        <v>13251</v>
      </c>
    </row>
    <row r="3820" spans="1:10" ht="16" x14ac:dyDescent="0.2">
      <c r="A3820" t="s">
        <v>13252</v>
      </c>
      <c r="B3820" t="s">
        <v>13247</v>
      </c>
      <c r="C3820" t="s">
        <v>13248</v>
      </c>
      <c r="D3820">
        <v>1</v>
      </c>
      <c r="E3820" t="s">
        <v>13</v>
      </c>
      <c r="F3820" t="s">
        <v>13</v>
      </c>
      <c r="G3820" t="s">
        <v>13249</v>
      </c>
      <c r="H3820" s="3" t="s">
        <v>13250</v>
      </c>
      <c r="I3820" t="s">
        <v>62</v>
      </c>
      <c r="J3820" t="s">
        <v>13253</v>
      </c>
    </row>
    <row r="3821" spans="1:10" ht="16" x14ac:dyDescent="0.2">
      <c r="A3821" t="s">
        <v>13254</v>
      </c>
      <c r="B3821" t="s">
        <v>13255</v>
      </c>
      <c r="C3821" t="s">
        <v>13256</v>
      </c>
      <c r="D3821">
        <v>6</v>
      </c>
      <c r="E3821" t="s">
        <v>13</v>
      </c>
      <c r="F3821" t="s">
        <v>13</v>
      </c>
      <c r="G3821" t="s">
        <v>13257</v>
      </c>
      <c r="H3821" s="3" t="s">
        <v>13258</v>
      </c>
      <c r="I3821" t="s">
        <v>355</v>
      </c>
      <c r="J3821" t="s">
        <v>13259</v>
      </c>
    </row>
    <row r="3822" spans="1:10" ht="16" x14ac:dyDescent="0.2">
      <c r="A3822" t="s">
        <v>13260</v>
      </c>
      <c r="B3822" t="s">
        <v>13261</v>
      </c>
      <c r="C3822" t="s">
        <v>13262</v>
      </c>
      <c r="D3822">
        <v>1</v>
      </c>
      <c r="E3822" t="s">
        <v>13</v>
      </c>
      <c r="F3822" t="s">
        <v>13</v>
      </c>
      <c r="G3822" t="s">
        <v>13263</v>
      </c>
      <c r="H3822" s="3" t="s">
        <v>13264</v>
      </c>
      <c r="I3822" t="s">
        <v>3711</v>
      </c>
      <c r="J3822" t="s">
        <v>13265</v>
      </c>
    </row>
    <row r="3823" spans="1:10" ht="32" x14ac:dyDescent="0.2">
      <c r="A3823" t="s">
        <v>13266</v>
      </c>
      <c r="B3823" t="s">
        <v>13267</v>
      </c>
      <c r="C3823" t="s">
        <v>13268</v>
      </c>
      <c r="D3823">
        <v>1</v>
      </c>
      <c r="E3823">
        <f>199</f>
        <v>199</v>
      </c>
      <c r="F3823" t="s">
        <v>13</v>
      </c>
      <c r="G3823" t="s">
        <v>13269</v>
      </c>
      <c r="H3823" s="3" t="s">
        <v>13270</v>
      </c>
      <c r="I3823" t="s">
        <v>62</v>
      </c>
      <c r="J3823" t="s">
        <v>13271</v>
      </c>
    </row>
    <row r="3824" spans="1:10" ht="16" x14ac:dyDescent="0.2">
      <c r="A3824" t="s">
        <v>13272</v>
      </c>
      <c r="B3824" t="s">
        <v>13273</v>
      </c>
      <c r="C3824" t="s">
        <v>13274</v>
      </c>
      <c r="D3824">
        <v>4</v>
      </c>
      <c r="E3824">
        <f>199</f>
        <v>199</v>
      </c>
      <c r="F3824" t="s">
        <v>13</v>
      </c>
      <c r="G3824" t="s">
        <v>13269</v>
      </c>
      <c r="H3824" s="3" t="s">
        <v>13275</v>
      </c>
      <c r="I3824" t="s">
        <v>62</v>
      </c>
      <c r="J3824" t="s">
        <v>13276</v>
      </c>
    </row>
    <row r="3825" spans="1:10" ht="16" x14ac:dyDescent="0.2">
      <c r="A3825" t="s">
        <v>13266</v>
      </c>
      <c r="B3825" t="s">
        <v>13277</v>
      </c>
      <c r="C3825" t="s">
        <v>13278</v>
      </c>
      <c r="D3825">
        <v>3</v>
      </c>
      <c r="E3825">
        <f>199</f>
        <v>199</v>
      </c>
      <c r="F3825" t="s">
        <v>13</v>
      </c>
      <c r="G3825" t="s">
        <v>13269</v>
      </c>
      <c r="H3825" s="3" t="s">
        <v>13279</v>
      </c>
      <c r="I3825" t="s">
        <v>62</v>
      </c>
      <c r="J3825" t="s">
        <v>13271</v>
      </c>
    </row>
    <row r="3826" spans="1:10" ht="32" x14ac:dyDescent="0.2">
      <c r="A3826" t="s">
        <v>13266</v>
      </c>
      <c r="B3826" t="s">
        <v>13280</v>
      </c>
      <c r="C3826" t="s">
        <v>13281</v>
      </c>
      <c r="D3826">
        <v>13</v>
      </c>
      <c r="E3826">
        <f>199</f>
        <v>199</v>
      </c>
      <c r="F3826" t="s">
        <v>13</v>
      </c>
      <c r="G3826" t="s">
        <v>13269</v>
      </c>
      <c r="H3826" s="3" t="s">
        <v>13270</v>
      </c>
      <c r="I3826" t="s">
        <v>62</v>
      </c>
      <c r="J3826" t="s">
        <v>13271</v>
      </c>
    </row>
    <row r="3827" spans="1:10" ht="16" x14ac:dyDescent="0.2">
      <c r="A3827" t="s">
        <v>13272</v>
      </c>
      <c r="B3827" t="s">
        <v>13282</v>
      </c>
      <c r="C3827" t="s">
        <v>13283</v>
      </c>
      <c r="D3827">
        <v>3</v>
      </c>
      <c r="E3827">
        <f>199</f>
        <v>199</v>
      </c>
      <c r="F3827" t="s">
        <v>13</v>
      </c>
      <c r="G3827" t="s">
        <v>13269</v>
      </c>
      <c r="H3827" s="3" t="s">
        <v>13275</v>
      </c>
      <c r="I3827" t="s">
        <v>62</v>
      </c>
      <c r="J3827" t="s">
        <v>13276</v>
      </c>
    </row>
    <row r="3828" spans="1:10" ht="32" x14ac:dyDescent="0.2">
      <c r="A3828" t="s">
        <v>13266</v>
      </c>
      <c r="B3828" t="s">
        <v>13284</v>
      </c>
      <c r="C3828" t="s">
        <v>13285</v>
      </c>
      <c r="D3828">
        <v>7</v>
      </c>
      <c r="E3828">
        <f>199</f>
        <v>199</v>
      </c>
      <c r="F3828" t="s">
        <v>13</v>
      </c>
      <c r="G3828" t="s">
        <v>13269</v>
      </c>
      <c r="H3828" s="3" t="s">
        <v>13286</v>
      </c>
      <c r="I3828" t="s">
        <v>62</v>
      </c>
      <c r="J3828" t="s">
        <v>13271</v>
      </c>
    </row>
    <row r="3829" spans="1:10" ht="16" x14ac:dyDescent="0.2">
      <c r="A3829" t="s">
        <v>13272</v>
      </c>
      <c r="B3829" t="s">
        <v>13287</v>
      </c>
      <c r="C3829" t="s">
        <v>13288</v>
      </c>
      <c r="D3829">
        <v>2</v>
      </c>
      <c r="E3829">
        <f>199</f>
        <v>199</v>
      </c>
      <c r="F3829" t="s">
        <v>13</v>
      </c>
      <c r="G3829" t="s">
        <v>13269</v>
      </c>
      <c r="H3829" s="3" t="s">
        <v>13275</v>
      </c>
      <c r="I3829" t="s">
        <v>62</v>
      </c>
      <c r="J3829" t="s">
        <v>13276</v>
      </c>
    </row>
    <row r="3830" spans="1:10" ht="16" x14ac:dyDescent="0.2">
      <c r="A3830" t="s">
        <v>13272</v>
      </c>
      <c r="B3830" t="s">
        <v>13289</v>
      </c>
      <c r="C3830" t="s">
        <v>13290</v>
      </c>
      <c r="D3830">
        <v>1</v>
      </c>
      <c r="E3830">
        <f>199</f>
        <v>199</v>
      </c>
      <c r="F3830" t="s">
        <v>13</v>
      </c>
      <c r="G3830" t="s">
        <v>13269</v>
      </c>
      <c r="H3830" s="3" t="s">
        <v>13275</v>
      </c>
      <c r="I3830" t="s">
        <v>62</v>
      </c>
      <c r="J3830" t="s">
        <v>13276</v>
      </c>
    </row>
    <row r="3831" spans="1:10" ht="16" x14ac:dyDescent="0.2">
      <c r="A3831" t="s">
        <v>13266</v>
      </c>
      <c r="B3831" t="s">
        <v>13291</v>
      </c>
      <c r="C3831" t="s">
        <v>13292</v>
      </c>
      <c r="D3831">
        <v>2</v>
      </c>
      <c r="E3831">
        <f>199</f>
        <v>199</v>
      </c>
      <c r="F3831" t="s">
        <v>13</v>
      </c>
      <c r="G3831" t="s">
        <v>13269</v>
      </c>
      <c r="H3831" s="3" t="s">
        <v>13279</v>
      </c>
      <c r="I3831" t="s">
        <v>62</v>
      </c>
      <c r="J3831" t="s">
        <v>13271</v>
      </c>
    </row>
    <row r="3832" spans="1:10" ht="16" x14ac:dyDescent="0.2">
      <c r="A3832" t="s">
        <v>13266</v>
      </c>
      <c r="B3832" t="s">
        <v>13293</v>
      </c>
      <c r="C3832" t="s">
        <v>13294</v>
      </c>
      <c r="D3832">
        <v>6</v>
      </c>
      <c r="E3832">
        <f>199</f>
        <v>199</v>
      </c>
      <c r="F3832" t="s">
        <v>13</v>
      </c>
      <c r="G3832" t="s">
        <v>13269</v>
      </c>
      <c r="H3832" s="3" t="s">
        <v>13295</v>
      </c>
      <c r="I3832" t="s">
        <v>62</v>
      </c>
      <c r="J3832" t="s">
        <v>13271</v>
      </c>
    </row>
    <row r="3833" spans="1:10" ht="32" x14ac:dyDescent="0.2">
      <c r="A3833" t="s">
        <v>13296</v>
      </c>
      <c r="B3833" t="s">
        <v>13297</v>
      </c>
      <c r="C3833" t="s">
        <v>13298</v>
      </c>
      <c r="D3833">
        <v>1</v>
      </c>
      <c r="E3833" t="s">
        <v>13</v>
      </c>
      <c r="F3833" t="s">
        <v>13</v>
      </c>
      <c r="G3833" t="s">
        <v>13299</v>
      </c>
      <c r="H3833" s="3" t="s">
        <v>13300</v>
      </c>
      <c r="I3833" t="s">
        <v>1658</v>
      </c>
      <c r="J3833" t="s">
        <v>13301</v>
      </c>
    </row>
    <row r="3834" spans="1:10" ht="16" x14ac:dyDescent="0.2">
      <c r="A3834" t="s">
        <v>13302</v>
      </c>
      <c r="B3834" t="s">
        <v>13303</v>
      </c>
      <c r="C3834" t="s">
        <v>13304</v>
      </c>
      <c r="D3834">
        <v>4</v>
      </c>
      <c r="E3834" t="s">
        <v>13</v>
      </c>
      <c r="F3834" t="s">
        <v>13</v>
      </c>
      <c r="G3834" t="s">
        <v>13305</v>
      </c>
      <c r="H3834" s="3" t="s">
        <v>13306</v>
      </c>
      <c r="I3834" t="s">
        <v>62</v>
      </c>
      <c r="J3834" t="s">
        <v>13307</v>
      </c>
    </row>
    <row r="3835" spans="1:10" ht="16" x14ac:dyDescent="0.2">
      <c r="A3835" t="s">
        <v>13308</v>
      </c>
      <c r="B3835" t="s">
        <v>13309</v>
      </c>
      <c r="C3835" t="s">
        <v>13310</v>
      </c>
      <c r="D3835">
        <v>2</v>
      </c>
      <c r="E3835" t="s">
        <v>13</v>
      </c>
      <c r="F3835" t="s">
        <v>13</v>
      </c>
      <c r="G3835" t="s">
        <v>13305</v>
      </c>
      <c r="H3835" s="3" t="s">
        <v>13311</v>
      </c>
      <c r="I3835" t="s">
        <v>62</v>
      </c>
      <c r="J3835" t="s">
        <v>13312</v>
      </c>
    </row>
    <row r="3836" spans="1:10" ht="16" x14ac:dyDescent="0.2">
      <c r="A3836" t="s">
        <v>13302</v>
      </c>
      <c r="B3836" t="s">
        <v>13313</v>
      </c>
      <c r="C3836" t="s">
        <v>13314</v>
      </c>
      <c r="D3836">
        <v>2</v>
      </c>
      <c r="E3836" t="s">
        <v>13</v>
      </c>
      <c r="F3836" t="s">
        <v>13</v>
      </c>
      <c r="G3836" t="s">
        <v>13305</v>
      </c>
      <c r="H3836" s="3" t="s">
        <v>13306</v>
      </c>
      <c r="I3836" t="s">
        <v>62</v>
      </c>
      <c r="J3836" t="s">
        <v>13307</v>
      </c>
    </row>
    <row r="3837" spans="1:10" ht="16" x14ac:dyDescent="0.2">
      <c r="A3837" t="s">
        <v>13302</v>
      </c>
      <c r="B3837" t="s">
        <v>13315</v>
      </c>
      <c r="C3837" t="s">
        <v>13316</v>
      </c>
      <c r="D3837">
        <v>1</v>
      </c>
      <c r="E3837" t="s">
        <v>13</v>
      </c>
      <c r="F3837" t="s">
        <v>13</v>
      </c>
      <c r="G3837" t="s">
        <v>13305</v>
      </c>
      <c r="H3837" s="3" t="s">
        <v>13306</v>
      </c>
      <c r="I3837" t="s">
        <v>62</v>
      </c>
      <c r="J3837" t="s">
        <v>13307</v>
      </c>
    </row>
    <row r="3838" spans="1:10" s="4" customFormat="1" ht="16" x14ac:dyDescent="0.2">
      <c r="A3838" s="4" t="s">
        <v>13302</v>
      </c>
      <c r="B3838" s="4" t="s">
        <v>13317</v>
      </c>
      <c r="C3838" s="4" t="s">
        <v>13318</v>
      </c>
      <c r="D3838" s="4">
        <v>3</v>
      </c>
      <c r="E3838" s="4" t="s">
        <v>13</v>
      </c>
      <c r="F3838" s="4" t="s">
        <v>13</v>
      </c>
      <c r="G3838" s="4" t="s">
        <v>13305</v>
      </c>
      <c r="H3838" s="5" t="s">
        <v>13306</v>
      </c>
      <c r="I3838" s="4" t="s">
        <v>62</v>
      </c>
      <c r="J3838" s="4" t="s">
        <v>13307</v>
      </c>
    </row>
    <row r="3839" spans="1:10" ht="16" x14ac:dyDescent="0.2">
      <c r="A3839" t="s">
        <v>13319</v>
      </c>
      <c r="B3839" t="s">
        <v>13320</v>
      </c>
      <c r="C3839" t="s">
        <v>13321</v>
      </c>
      <c r="D3839">
        <v>1</v>
      </c>
      <c r="E3839" t="s">
        <v>13</v>
      </c>
      <c r="F3839" t="s">
        <v>13</v>
      </c>
      <c r="G3839" t="s">
        <v>13322</v>
      </c>
      <c r="H3839" s="3" t="s">
        <v>13323</v>
      </c>
      <c r="I3839" t="s">
        <v>106</v>
      </c>
      <c r="J3839" t="s">
        <v>13324</v>
      </c>
    </row>
    <row r="3840" spans="1:10" ht="16" x14ac:dyDescent="0.2">
      <c r="A3840" t="s">
        <v>3123</v>
      </c>
      <c r="B3840" t="s">
        <v>13325</v>
      </c>
      <c r="C3840" t="s">
        <v>13326</v>
      </c>
      <c r="D3840">
        <v>3</v>
      </c>
      <c r="E3840" t="s">
        <v>13</v>
      </c>
      <c r="F3840" t="s">
        <v>13</v>
      </c>
      <c r="G3840" t="s">
        <v>13327</v>
      </c>
      <c r="H3840" s="3" t="s">
        <v>13328</v>
      </c>
      <c r="I3840" t="s">
        <v>69</v>
      </c>
      <c r="J3840" t="s">
        <v>3127</v>
      </c>
    </row>
    <row r="3841" spans="1:10" ht="16" x14ac:dyDescent="0.2">
      <c r="A3841" t="s">
        <v>1978</v>
      </c>
      <c r="B3841" t="s">
        <v>13329</v>
      </c>
      <c r="C3841" t="s">
        <v>13330</v>
      </c>
      <c r="D3841">
        <v>3</v>
      </c>
      <c r="E3841" t="s">
        <v>13</v>
      </c>
      <c r="F3841" t="s">
        <v>13</v>
      </c>
      <c r="G3841" t="s">
        <v>13327</v>
      </c>
      <c r="H3841" s="3" t="s">
        <v>13328</v>
      </c>
      <c r="I3841" t="s">
        <v>69</v>
      </c>
      <c r="J3841" t="s">
        <v>1983</v>
      </c>
    </row>
    <row r="3842" spans="1:10" ht="16" x14ac:dyDescent="0.2">
      <c r="A3842" t="s">
        <v>13331</v>
      </c>
      <c r="B3842" t="s">
        <v>13332</v>
      </c>
      <c r="C3842" t="s">
        <v>13333</v>
      </c>
      <c r="D3842">
        <v>6</v>
      </c>
      <c r="E3842" t="s">
        <v>13</v>
      </c>
      <c r="F3842" t="s">
        <v>13</v>
      </c>
      <c r="G3842" t="s">
        <v>13334</v>
      </c>
      <c r="H3842" s="3" t="s">
        <v>13335</v>
      </c>
      <c r="I3842" t="s">
        <v>714</v>
      </c>
      <c r="J3842" t="s">
        <v>13336</v>
      </c>
    </row>
    <row r="3843" spans="1:10" ht="32" x14ac:dyDescent="0.2">
      <c r="A3843" t="s">
        <v>13337</v>
      </c>
      <c r="B3843" t="s">
        <v>13338</v>
      </c>
      <c r="C3843" t="s">
        <v>13339</v>
      </c>
      <c r="D3843">
        <v>2</v>
      </c>
      <c r="E3843" t="s">
        <v>13</v>
      </c>
      <c r="F3843" t="s">
        <v>13</v>
      </c>
      <c r="G3843" t="s">
        <v>13340</v>
      </c>
      <c r="H3843" s="3" t="s">
        <v>13341</v>
      </c>
      <c r="I3843" t="s">
        <v>856</v>
      </c>
      <c r="J3843" t="s">
        <v>13342</v>
      </c>
    </row>
    <row r="3844" spans="1:10" ht="16" x14ac:dyDescent="0.2">
      <c r="A3844" t="s">
        <v>13337</v>
      </c>
      <c r="B3844" t="s">
        <v>13343</v>
      </c>
      <c r="C3844" t="s">
        <v>13344</v>
      </c>
      <c r="D3844">
        <v>4</v>
      </c>
      <c r="E3844" t="s">
        <v>13</v>
      </c>
      <c r="F3844" t="s">
        <v>13</v>
      </c>
      <c r="G3844" t="s">
        <v>13340</v>
      </c>
      <c r="H3844" s="3" t="s">
        <v>13345</v>
      </c>
      <c r="I3844" t="s">
        <v>856</v>
      </c>
      <c r="J3844" t="s">
        <v>13342</v>
      </c>
    </row>
    <row r="3845" spans="1:10" ht="32" x14ac:dyDescent="0.2">
      <c r="A3845" t="s">
        <v>13337</v>
      </c>
      <c r="B3845" t="s">
        <v>13346</v>
      </c>
      <c r="C3845" t="s">
        <v>13347</v>
      </c>
      <c r="D3845">
        <v>3</v>
      </c>
      <c r="E3845" t="s">
        <v>13</v>
      </c>
      <c r="F3845" t="s">
        <v>13</v>
      </c>
      <c r="G3845" t="s">
        <v>13340</v>
      </c>
      <c r="H3845" s="3" t="s">
        <v>13348</v>
      </c>
      <c r="I3845" t="s">
        <v>856</v>
      </c>
      <c r="J3845" t="s">
        <v>13342</v>
      </c>
    </row>
    <row r="3846" spans="1:10" ht="16" x14ac:dyDescent="0.2">
      <c r="A3846" t="s">
        <v>13337</v>
      </c>
      <c r="B3846" t="s">
        <v>13349</v>
      </c>
      <c r="C3846" t="s">
        <v>13350</v>
      </c>
      <c r="D3846">
        <v>5</v>
      </c>
      <c r="E3846" t="s">
        <v>13</v>
      </c>
      <c r="F3846" t="s">
        <v>13</v>
      </c>
      <c r="G3846" t="s">
        <v>13340</v>
      </c>
      <c r="H3846" s="3" t="s">
        <v>13345</v>
      </c>
      <c r="I3846" t="s">
        <v>856</v>
      </c>
      <c r="J3846" t="s">
        <v>13342</v>
      </c>
    </row>
    <row r="3847" spans="1:10" ht="16" x14ac:dyDescent="0.2">
      <c r="A3847" t="s">
        <v>13337</v>
      </c>
      <c r="B3847" t="s">
        <v>13351</v>
      </c>
      <c r="C3847" t="s">
        <v>13352</v>
      </c>
      <c r="D3847">
        <v>1</v>
      </c>
      <c r="E3847" t="s">
        <v>13</v>
      </c>
      <c r="F3847" t="s">
        <v>13</v>
      </c>
      <c r="G3847" t="s">
        <v>13340</v>
      </c>
      <c r="H3847" s="3" t="s">
        <v>13345</v>
      </c>
      <c r="I3847" t="s">
        <v>856</v>
      </c>
      <c r="J3847" t="s">
        <v>13342</v>
      </c>
    </row>
    <row r="3848" spans="1:10" ht="16" x14ac:dyDescent="0.2">
      <c r="A3848" t="s">
        <v>13353</v>
      </c>
      <c r="B3848" t="s">
        <v>13354</v>
      </c>
      <c r="C3848" t="s">
        <v>13355</v>
      </c>
      <c r="D3848">
        <v>2</v>
      </c>
      <c r="E3848" t="s">
        <v>13</v>
      </c>
      <c r="F3848" t="s">
        <v>11707</v>
      </c>
      <c r="G3848" t="s">
        <v>13356</v>
      </c>
      <c r="H3848" s="3" t="s">
        <v>13357</v>
      </c>
      <c r="I3848" t="s">
        <v>856</v>
      </c>
      <c r="J3848" t="s">
        <v>13358</v>
      </c>
    </row>
    <row r="3849" spans="1:10" ht="16" x14ac:dyDescent="0.2">
      <c r="A3849" t="s">
        <v>13353</v>
      </c>
      <c r="B3849" t="s">
        <v>13359</v>
      </c>
      <c r="C3849" t="s">
        <v>13360</v>
      </c>
      <c r="D3849">
        <v>3</v>
      </c>
      <c r="E3849" t="s">
        <v>13</v>
      </c>
      <c r="F3849" t="s">
        <v>11707</v>
      </c>
      <c r="G3849" t="s">
        <v>13356</v>
      </c>
      <c r="H3849" s="3" t="s">
        <v>13357</v>
      </c>
      <c r="I3849" t="s">
        <v>856</v>
      </c>
      <c r="J3849" t="s">
        <v>13358</v>
      </c>
    </row>
    <row r="3850" spans="1:10" ht="16" x14ac:dyDescent="0.2">
      <c r="A3850" t="s">
        <v>13353</v>
      </c>
      <c r="B3850" t="s">
        <v>13361</v>
      </c>
      <c r="C3850" t="s">
        <v>13362</v>
      </c>
      <c r="D3850">
        <v>1</v>
      </c>
      <c r="E3850" t="s">
        <v>13</v>
      </c>
      <c r="F3850" t="s">
        <v>11707</v>
      </c>
      <c r="G3850" t="s">
        <v>13356</v>
      </c>
      <c r="H3850" s="3" t="s">
        <v>13357</v>
      </c>
      <c r="I3850" t="s">
        <v>856</v>
      </c>
      <c r="J3850" t="s">
        <v>13358</v>
      </c>
    </row>
    <row r="3851" spans="1:10" ht="32" x14ac:dyDescent="0.2">
      <c r="A3851" t="s">
        <v>13353</v>
      </c>
      <c r="B3851" t="s">
        <v>13363</v>
      </c>
      <c r="C3851" t="s">
        <v>13364</v>
      </c>
      <c r="D3851">
        <v>4</v>
      </c>
      <c r="E3851" t="s">
        <v>13</v>
      </c>
      <c r="F3851" t="s">
        <v>13</v>
      </c>
      <c r="G3851" t="s">
        <v>13365</v>
      </c>
      <c r="H3851" s="3" t="s">
        <v>13366</v>
      </c>
      <c r="I3851" t="s">
        <v>126</v>
      </c>
      <c r="J3851" t="s">
        <v>13358</v>
      </c>
    </row>
    <row r="3852" spans="1:10" ht="16" x14ac:dyDescent="0.2">
      <c r="A3852" t="s">
        <v>13367</v>
      </c>
      <c r="B3852" t="s">
        <v>13368</v>
      </c>
      <c r="C3852" t="s">
        <v>13369</v>
      </c>
      <c r="D3852">
        <v>2</v>
      </c>
      <c r="E3852" t="s">
        <v>13</v>
      </c>
      <c r="F3852" t="s">
        <v>11707</v>
      </c>
      <c r="G3852" t="s">
        <v>13370</v>
      </c>
      <c r="H3852" s="3" t="s">
        <v>13371</v>
      </c>
      <c r="I3852" t="s">
        <v>856</v>
      </c>
      <c r="J3852" t="s">
        <v>13372</v>
      </c>
    </row>
    <row r="3853" spans="1:10" ht="16" x14ac:dyDescent="0.2">
      <c r="A3853" t="s">
        <v>13367</v>
      </c>
      <c r="B3853" t="s">
        <v>13373</v>
      </c>
      <c r="C3853" t="s">
        <v>13374</v>
      </c>
      <c r="D3853">
        <v>1</v>
      </c>
      <c r="E3853" t="s">
        <v>13</v>
      </c>
      <c r="F3853" t="s">
        <v>11707</v>
      </c>
      <c r="G3853" t="s">
        <v>13370</v>
      </c>
      <c r="H3853" s="3" t="s">
        <v>13371</v>
      </c>
      <c r="I3853" t="s">
        <v>856</v>
      </c>
      <c r="J3853" t="s">
        <v>13372</v>
      </c>
    </row>
    <row r="3854" spans="1:10" ht="16" x14ac:dyDescent="0.2">
      <c r="A3854" t="s">
        <v>13375</v>
      </c>
      <c r="B3854" t="s">
        <v>13376</v>
      </c>
      <c r="C3854" t="s">
        <v>13377</v>
      </c>
      <c r="D3854">
        <v>2</v>
      </c>
      <c r="E3854">
        <f>176</f>
        <v>176</v>
      </c>
      <c r="F3854" t="s">
        <v>13</v>
      </c>
      <c r="G3854" t="s">
        <v>13378</v>
      </c>
      <c r="H3854" s="3" t="s">
        <v>13379</v>
      </c>
      <c r="I3854" t="s">
        <v>856</v>
      </c>
      <c r="J3854" t="s">
        <v>13380</v>
      </c>
    </row>
    <row r="3855" spans="1:10" ht="32" x14ac:dyDescent="0.2">
      <c r="A3855" t="s">
        <v>13375</v>
      </c>
      <c r="B3855" t="s">
        <v>13381</v>
      </c>
      <c r="C3855" t="s">
        <v>13382</v>
      </c>
      <c r="D3855">
        <v>1</v>
      </c>
      <c r="E3855">
        <f>176</f>
        <v>176</v>
      </c>
      <c r="F3855" t="s">
        <v>13</v>
      </c>
      <c r="G3855" t="s">
        <v>13383</v>
      </c>
      <c r="H3855" s="3" t="s">
        <v>13384</v>
      </c>
      <c r="I3855" t="s">
        <v>1725</v>
      </c>
      <c r="J3855" t="s">
        <v>13380</v>
      </c>
    </row>
    <row r="3856" spans="1:10" ht="16" x14ac:dyDescent="0.2">
      <c r="A3856" t="s">
        <v>13385</v>
      </c>
      <c r="B3856" t="s">
        <v>13386</v>
      </c>
      <c r="C3856" t="s">
        <v>13387</v>
      </c>
      <c r="D3856">
        <v>2</v>
      </c>
      <c r="E3856">
        <f>176</f>
        <v>176</v>
      </c>
      <c r="F3856" t="s">
        <v>13</v>
      </c>
      <c r="G3856" t="s">
        <v>13388</v>
      </c>
      <c r="H3856" s="3" t="s">
        <v>13389</v>
      </c>
      <c r="I3856" t="s">
        <v>856</v>
      </c>
      <c r="J3856" t="s">
        <v>13390</v>
      </c>
    </row>
    <row r="3857" spans="1:10" ht="16" x14ac:dyDescent="0.2">
      <c r="A3857" t="s">
        <v>13391</v>
      </c>
      <c r="B3857" t="s">
        <v>13392</v>
      </c>
      <c r="C3857" t="s">
        <v>13393</v>
      </c>
      <c r="D3857">
        <v>4</v>
      </c>
      <c r="E3857">
        <f>176</f>
        <v>176</v>
      </c>
      <c r="F3857" t="s">
        <v>13</v>
      </c>
      <c r="G3857" t="s">
        <v>13388</v>
      </c>
      <c r="H3857" s="3" t="s">
        <v>13394</v>
      </c>
      <c r="I3857" t="s">
        <v>856</v>
      </c>
      <c r="J3857" t="s">
        <v>13395</v>
      </c>
    </row>
    <row r="3858" spans="1:10" ht="16" x14ac:dyDescent="0.2">
      <c r="A3858" t="s">
        <v>13396</v>
      </c>
      <c r="B3858" t="s">
        <v>13397</v>
      </c>
      <c r="C3858" t="s">
        <v>13398</v>
      </c>
      <c r="D3858">
        <v>3</v>
      </c>
      <c r="E3858">
        <f>176</f>
        <v>176</v>
      </c>
      <c r="F3858" t="s">
        <v>13</v>
      </c>
      <c r="G3858" t="s">
        <v>13388</v>
      </c>
      <c r="H3858" s="3" t="s">
        <v>13399</v>
      </c>
      <c r="I3858" t="s">
        <v>856</v>
      </c>
      <c r="J3858" t="s">
        <v>13400</v>
      </c>
    </row>
    <row r="3859" spans="1:10" ht="32" x14ac:dyDescent="0.2">
      <c r="A3859" t="s">
        <v>13401</v>
      </c>
      <c r="B3859" t="s">
        <v>13402</v>
      </c>
      <c r="C3859" t="s">
        <v>13403</v>
      </c>
      <c r="D3859">
        <v>1</v>
      </c>
      <c r="E3859">
        <f>176</f>
        <v>176</v>
      </c>
      <c r="F3859" t="s">
        <v>13066</v>
      </c>
      <c r="G3859" t="s">
        <v>13404</v>
      </c>
      <c r="H3859" s="3" t="s">
        <v>13405</v>
      </c>
      <c r="I3859" t="s">
        <v>1489</v>
      </c>
      <c r="J3859" t="s">
        <v>13406</v>
      </c>
    </row>
    <row r="3860" spans="1:10" ht="16" x14ac:dyDescent="0.2">
      <c r="A3860" t="s">
        <v>13407</v>
      </c>
      <c r="B3860" t="s">
        <v>13408</v>
      </c>
      <c r="C3860" t="s">
        <v>13409</v>
      </c>
      <c r="D3860">
        <v>1</v>
      </c>
      <c r="E3860">
        <f>176</f>
        <v>176</v>
      </c>
      <c r="F3860" t="s">
        <v>13</v>
      </c>
      <c r="G3860" t="s">
        <v>13410</v>
      </c>
      <c r="H3860" s="3" t="s">
        <v>13411</v>
      </c>
      <c r="I3860" t="s">
        <v>856</v>
      </c>
      <c r="J3860" t="s">
        <v>13412</v>
      </c>
    </row>
    <row r="3861" spans="1:10" ht="16" x14ac:dyDescent="0.2">
      <c r="A3861" t="s">
        <v>1331</v>
      </c>
      <c r="B3861" t="s">
        <v>13413</v>
      </c>
      <c r="C3861" t="s">
        <v>13414</v>
      </c>
      <c r="D3861">
        <v>5</v>
      </c>
      <c r="E3861" t="s">
        <v>1280</v>
      </c>
      <c r="F3861" t="s">
        <v>13</v>
      </c>
      <c r="G3861" t="s">
        <v>13415</v>
      </c>
      <c r="H3861" s="3" t="s">
        <v>13416</v>
      </c>
      <c r="I3861" t="s">
        <v>390</v>
      </c>
      <c r="J3861" t="s">
        <v>1336</v>
      </c>
    </row>
    <row r="3862" spans="1:10" ht="16" x14ac:dyDescent="0.2">
      <c r="A3862" t="s">
        <v>13417</v>
      </c>
      <c r="B3862" t="s">
        <v>13418</v>
      </c>
      <c r="C3862" t="s">
        <v>13419</v>
      </c>
      <c r="D3862">
        <v>2</v>
      </c>
      <c r="E3862" t="s">
        <v>13</v>
      </c>
      <c r="F3862" t="s">
        <v>13</v>
      </c>
      <c r="G3862" t="s">
        <v>13420</v>
      </c>
      <c r="H3862" s="3" t="s">
        <v>13421</v>
      </c>
      <c r="I3862" t="s">
        <v>1489</v>
      </c>
      <c r="J3862" t="s">
        <v>13422</v>
      </c>
    </row>
    <row r="3863" spans="1:10" ht="16" x14ac:dyDescent="0.2">
      <c r="A3863" t="s">
        <v>13423</v>
      </c>
      <c r="B3863" t="s">
        <v>12725</v>
      </c>
      <c r="C3863" t="s">
        <v>12726</v>
      </c>
      <c r="D3863">
        <v>4</v>
      </c>
      <c r="E3863" t="s">
        <v>13</v>
      </c>
      <c r="F3863" t="s">
        <v>13</v>
      </c>
      <c r="G3863" t="s">
        <v>13424</v>
      </c>
      <c r="H3863" s="3" t="s">
        <v>13425</v>
      </c>
      <c r="I3863" t="s">
        <v>228</v>
      </c>
      <c r="J3863" t="s">
        <v>13426</v>
      </c>
    </row>
    <row r="3864" spans="1:10" ht="16" x14ac:dyDescent="0.2">
      <c r="A3864" t="s">
        <v>13427</v>
      </c>
      <c r="B3864" t="s">
        <v>13428</v>
      </c>
      <c r="C3864" t="s">
        <v>13429</v>
      </c>
      <c r="D3864">
        <v>3</v>
      </c>
      <c r="E3864" t="s">
        <v>13</v>
      </c>
      <c r="F3864" t="s">
        <v>13</v>
      </c>
      <c r="G3864" t="s">
        <v>13424</v>
      </c>
      <c r="H3864" s="3" t="s">
        <v>13425</v>
      </c>
      <c r="I3864" t="s">
        <v>228</v>
      </c>
      <c r="J3864" t="s">
        <v>13430</v>
      </c>
    </row>
    <row r="3865" spans="1:10" ht="16" x14ac:dyDescent="0.2">
      <c r="A3865" t="s">
        <v>13431</v>
      </c>
      <c r="B3865" t="s">
        <v>13432</v>
      </c>
      <c r="C3865" t="s">
        <v>13433</v>
      </c>
      <c r="D3865">
        <v>3</v>
      </c>
      <c r="E3865" t="s">
        <v>13</v>
      </c>
      <c r="F3865" t="s">
        <v>13</v>
      </c>
      <c r="G3865" t="s">
        <v>13424</v>
      </c>
      <c r="H3865" s="3" t="s">
        <v>13434</v>
      </c>
      <c r="I3865" t="s">
        <v>228</v>
      </c>
      <c r="J3865" t="s">
        <v>13435</v>
      </c>
    </row>
    <row r="3866" spans="1:10" ht="16" x14ac:dyDescent="0.2">
      <c r="A3866" t="s">
        <v>13431</v>
      </c>
      <c r="B3866" t="s">
        <v>13428</v>
      </c>
      <c r="C3866" t="s">
        <v>13429</v>
      </c>
      <c r="D3866">
        <v>1</v>
      </c>
      <c r="E3866" t="s">
        <v>13</v>
      </c>
      <c r="F3866" t="s">
        <v>13</v>
      </c>
      <c r="G3866" t="s">
        <v>13424</v>
      </c>
      <c r="H3866" s="3" t="s">
        <v>13434</v>
      </c>
      <c r="I3866" t="s">
        <v>228</v>
      </c>
      <c r="J3866" t="s">
        <v>13435</v>
      </c>
    </row>
    <row r="3867" spans="1:10" ht="16" x14ac:dyDescent="0.2">
      <c r="A3867" t="s">
        <v>13436</v>
      </c>
      <c r="B3867" t="s">
        <v>12725</v>
      </c>
      <c r="C3867" t="s">
        <v>12726</v>
      </c>
      <c r="D3867">
        <v>3</v>
      </c>
      <c r="E3867" t="s">
        <v>13</v>
      </c>
      <c r="F3867" t="s">
        <v>13</v>
      </c>
      <c r="G3867" t="s">
        <v>13424</v>
      </c>
      <c r="H3867" s="3" t="s">
        <v>13425</v>
      </c>
      <c r="I3867" t="s">
        <v>228</v>
      </c>
      <c r="J3867" t="s">
        <v>13437</v>
      </c>
    </row>
    <row r="3868" spans="1:10" ht="16" x14ac:dyDescent="0.2">
      <c r="A3868" t="s">
        <v>13427</v>
      </c>
      <c r="B3868" t="s">
        <v>12733</v>
      </c>
      <c r="C3868" t="s">
        <v>12734</v>
      </c>
      <c r="D3868">
        <v>1</v>
      </c>
      <c r="E3868" t="s">
        <v>13</v>
      </c>
      <c r="F3868" t="s">
        <v>13</v>
      </c>
      <c r="G3868" t="s">
        <v>13424</v>
      </c>
      <c r="H3868" s="3" t="s">
        <v>13434</v>
      </c>
      <c r="I3868" t="s">
        <v>228</v>
      </c>
      <c r="J3868" t="s">
        <v>13430</v>
      </c>
    </row>
    <row r="3869" spans="1:10" ht="16" x14ac:dyDescent="0.2">
      <c r="A3869" t="s">
        <v>13436</v>
      </c>
      <c r="B3869" t="s">
        <v>12733</v>
      </c>
      <c r="C3869" t="s">
        <v>12734</v>
      </c>
      <c r="D3869">
        <v>4</v>
      </c>
      <c r="E3869" t="s">
        <v>13</v>
      </c>
      <c r="F3869" t="s">
        <v>13</v>
      </c>
      <c r="G3869" t="s">
        <v>13424</v>
      </c>
      <c r="H3869" s="3" t="s">
        <v>13434</v>
      </c>
      <c r="I3869" t="s">
        <v>228</v>
      </c>
      <c r="J3869" t="s">
        <v>13437</v>
      </c>
    </row>
    <row r="3870" spans="1:10" ht="32" x14ac:dyDescent="0.2">
      <c r="A3870" t="s">
        <v>13431</v>
      </c>
      <c r="B3870" t="s">
        <v>12733</v>
      </c>
      <c r="C3870" t="s">
        <v>12734</v>
      </c>
      <c r="D3870">
        <v>2</v>
      </c>
      <c r="E3870" t="s">
        <v>13</v>
      </c>
      <c r="F3870" t="s">
        <v>13</v>
      </c>
      <c r="G3870" t="s">
        <v>13438</v>
      </c>
      <c r="H3870" s="3" t="s">
        <v>13439</v>
      </c>
      <c r="I3870" t="s">
        <v>228</v>
      </c>
      <c r="J3870" t="s">
        <v>13435</v>
      </c>
    </row>
    <row r="3871" spans="1:10" ht="32" x14ac:dyDescent="0.2">
      <c r="A3871" t="s">
        <v>13440</v>
      </c>
      <c r="B3871" t="s">
        <v>13428</v>
      </c>
      <c r="C3871" t="s">
        <v>13429</v>
      </c>
      <c r="D3871">
        <v>1</v>
      </c>
      <c r="E3871" t="s">
        <v>13</v>
      </c>
      <c r="F3871" t="s">
        <v>13</v>
      </c>
      <c r="G3871" t="s">
        <v>13441</v>
      </c>
      <c r="H3871" s="3" t="s">
        <v>13442</v>
      </c>
      <c r="I3871" t="s">
        <v>228</v>
      </c>
      <c r="J3871" t="s">
        <v>13443</v>
      </c>
    </row>
    <row r="3872" spans="1:10" ht="16" x14ac:dyDescent="0.2">
      <c r="A3872" t="s">
        <v>13444</v>
      </c>
      <c r="B3872" t="s">
        <v>13445</v>
      </c>
      <c r="C3872" t="s">
        <v>13446</v>
      </c>
      <c r="D3872">
        <v>3</v>
      </c>
      <c r="E3872" t="s">
        <v>13</v>
      </c>
      <c r="F3872" t="s">
        <v>13</v>
      </c>
      <c r="G3872" t="s">
        <v>13447</v>
      </c>
      <c r="H3872" s="3" t="s">
        <v>13448</v>
      </c>
      <c r="I3872" t="s">
        <v>7009</v>
      </c>
      <c r="J3872" t="s">
        <v>13449</v>
      </c>
    </row>
    <row r="3873" spans="1:10" ht="16" x14ac:dyDescent="0.2">
      <c r="A3873" t="s">
        <v>13450</v>
      </c>
      <c r="B3873" t="s">
        <v>13451</v>
      </c>
      <c r="C3873" t="s">
        <v>13452</v>
      </c>
      <c r="D3873">
        <v>1</v>
      </c>
      <c r="E3873" t="s">
        <v>13</v>
      </c>
      <c r="F3873" t="s">
        <v>13</v>
      </c>
      <c r="G3873" t="s">
        <v>13453</v>
      </c>
      <c r="H3873" s="3" t="s">
        <v>13454</v>
      </c>
      <c r="I3873" t="s">
        <v>7009</v>
      </c>
      <c r="J3873" t="s">
        <v>13455</v>
      </c>
    </row>
    <row r="3874" spans="1:10" ht="16" x14ac:dyDescent="0.2">
      <c r="A3874" t="s">
        <v>13456</v>
      </c>
      <c r="B3874" t="s">
        <v>13457</v>
      </c>
      <c r="C3874" t="s">
        <v>13458</v>
      </c>
      <c r="D3874">
        <v>1</v>
      </c>
      <c r="E3874" t="s">
        <v>13</v>
      </c>
      <c r="F3874" t="s">
        <v>13</v>
      </c>
      <c r="G3874" t="s">
        <v>13459</v>
      </c>
      <c r="H3874" s="3" t="s">
        <v>13460</v>
      </c>
      <c r="I3874" t="s">
        <v>13461</v>
      </c>
      <c r="J3874" t="s">
        <v>13462</v>
      </c>
    </row>
    <row r="3875" spans="1:10" ht="32" x14ac:dyDescent="0.2">
      <c r="A3875" t="s">
        <v>13463</v>
      </c>
      <c r="B3875" t="s">
        <v>13464</v>
      </c>
      <c r="C3875" t="s">
        <v>13465</v>
      </c>
      <c r="D3875">
        <v>2</v>
      </c>
      <c r="E3875" t="s">
        <v>13</v>
      </c>
      <c r="F3875" t="s">
        <v>13</v>
      </c>
      <c r="G3875" t="s">
        <v>13466</v>
      </c>
      <c r="H3875" s="3" t="s">
        <v>13467</v>
      </c>
      <c r="I3875" t="s">
        <v>246</v>
      </c>
      <c r="J3875" t="s">
        <v>13468</v>
      </c>
    </row>
    <row r="3876" spans="1:10" ht="16" x14ac:dyDescent="0.2">
      <c r="A3876" t="s">
        <v>13469</v>
      </c>
      <c r="B3876" t="s">
        <v>13470</v>
      </c>
      <c r="C3876" t="s">
        <v>13471</v>
      </c>
      <c r="D3876">
        <v>3</v>
      </c>
      <c r="E3876" t="s">
        <v>730</v>
      </c>
      <c r="F3876" t="s">
        <v>13</v>
      </c>
      <c r="G3876" t="s">
        <v>13472</v>
      </c>
      <c r="H3876" s="3" t="s">
        <v>13473</v>
      </c>
      <c r="I3876" t="s">
        <v>12664</v>
      </c>
      <c r="J3876" t="s">
        <v>13474</v>
      </c>
    </row>
    <row r="3877" spans="1:10" ht="16" x14ac:dyDescent="0.2">
      <c r="A3877" t="s">
        <v>13475</v>
      </c>
      <c r="B3877" t="s">
        <v>13476</v>
      </c>
      <c r="C3877" t="s">
        <v>13477</v>
      </c>
      <c r="D3877">
        <v>1</v>
      </c>
      <c r="E3877" t="s">
        <v>730</v>
      </c>
      <c r="F3877" t="s">
        <v>13</v>
      </c>
      <c r="G3877" t="s">
        <v>13478</v>
      </c>
      <c r="H3877" s="3" t="s">
        <v>13479</v>
      </c>
      <c r="I3877" t="s">
        <v>12664</v>
      </c>
      <c r="J3877" t="s">
        <v>13480</v>
      </c>
    </row>
    <row r="3878" spans="1:10" ht="16" x14ac:dyDescent="0.2">
      <c r="A3878" t="s">
        <v>13481</v>
      </c>
      <c r="B3878" t="s">
        <v>13482</v>
      </c>
      <c r="C3878" t="s">
        <v>13483</v>
      </c>
      <c r="D3878">
        <v>2</v>
      </c>
      <c r="E3878" t="s">
        <v>730</v>
      </c>
      <c r="F3878" t="s">
        <v>13</v>
      </c>
      <c r="G3878" t="s">
        <v>13478</v>
      </c>
      <c r="H3878" s="3" t="s">
        <v>13479</v>
      </c>
      <c r="I3878" t="s">
        <v>12664</v>
      </c>
      <c r="J3878" t="s">
        <v>13484</v>
      </c>
    </row>
    <row r="3879" spans="1:10" ht="16" x14ac:dyDescent="0.2">
      <c r="A3879" t="s">
        <v>13485</v>
      </c>
      <c r="B3879" t="s">
        <v>13486</v>
      </c>
      <c r="C3879" t="s">
        <v>13477</v>
      </c>
      <c r="D3879">
        <v>1</v>
      </c>
      <c r="E3879" t="s">
        <v>730</v>
      </c>
      <c r="F3879" t="s">
        <v>13</v>
      </c>
      <c r="G3879" t="s">
        <v>13478</v>
      </c>
      <c r="H3879" s="3" t="s">
        <v>13479</v>
      </c>
      <c r="I3879" t="s">
        <v>12664</v>
      </c>
      <c r="J3879" t="s">
        <v>13487</v>
      </c>
    </row>
    <row r="3880" spans="1:10" ht="16" x14ac:dyDescent="0.2">
      <c r="A3880" t="s">
        <v>13488</v>
      </c>
      <c r="B3880" t="s">
        <v>13486</v>
      </c>
      <c r="C3880" t="s">
        <v>13477</v>
      </c>
      <c r="D3880">
        <v>1</v>
      </c>
      <c r="E3880" t="s">
        <v>730</v>
      </c>
      <c r="F3880" t="s">
        <v>13</v>
      </c>
      <c r="G3880" t="s">
        <v>13478</v>
      </c>
      <c r="H3880" s="3" t="s">
        <v>13489</v>
      </c>
      <c r="I3880" t="s">
        <v>12664</v>
      </c>
      <c r="J3880" t="s">
        <v>13490</v>
      </c>
    </row>
    <row r="3881" spans="1:10" ht="16" x14ac:dyDescent="0.2">
      <c r="A3881" t="s">
        <v>13485</v>
      </c>
      <c r="B3881" t="s">
        <v>13491</v>
      </c>
      <c r="C3881" t="s">
        <v>13492</v>
      </c>
      <c r="D3881">
        <v>2</v>
      </c>
      <c r="E3881" t="s">
        <v>730</v>
      </c>
      <c r="F3881" t="s">
        <v>13</v>
      </c>
      <c r="G3881" t="s">
        <v>13478</v>
      </c>
      <c r="H3881" s="3" t="s">
        <v>13493</v>
      </c>
      <c r="I3881" t="s">
        <v>12664</v>
      </c>
      <c r="J3881" t="s">
        <v>13487</v>
      </c>
    </row>
    <row r="3882" spans="1:10" ht="16" x14ac:dyDescent="0.2">
      <c r="A3882" t="s">
        <v>13481</v>
      </c>
      <c r="B3882" t="s">
        <v>13491</v>
      </c>
      <c r="C3882" t="s">
        <v>13492</v>
      </c>
      <c r="D3882">
        <v>4</v>
      </c>
      <c r="E3882" t="s">
        <v>730</v>
      </c>
      <c r="F3882" t="s">
        <v>13</v>
      </c>
      <c r="G3882" t="s">
        <v>13478</v>
      </c>
      <c r="H3882" s="3" t="s">
        <v>13493</v>
      </c>
      <c r="I3882" t="s">
        <v>12664</v>
      </c>
      <c r="J3882" t="s">
        <v>13484</v>
      </c>
    </row>
    <row r="3883" spans="1:10" ht="16" x14ac:dyDescent="0.2">
      <c r="A3883" t="s">
        <v>13481</v>
      </c>
      <c r="B3883" t="s">
        <v>13494</v>
      </c>
      <c r="C3883" t="s">
        <v>13495</v>
      </c>
      <c r="D3883">
        <v>3</v>
      </c>
      <c r="E3883" t="s">
        <v>730</v>
      </c>
      <c r="F3883" t="s">
        <v>13</v>
      </c>
      <c r="G3883" t="s">
        <v>13478</v>
      </c>
      <c r="H3883" s="3" t="s">
        <v>13479</v>
      </c>
      <c r="I3883" t="s">
        <v>12664</v>
      </c>
      <c r="J3883" t="s">
        <v>13484</v>
      </c>
    </row>
    <row r="3884" spans="1:10" ht="16" x14ac:dyDescent="0.2">
      <c r="A3884" t="s">
        <v>13496</v>
      </c>
      <c r="B3884" t="s">
        <v>13476</v>
      </c>
      <c r="C3884" t="s">
        <v>13477</v>
      </c>
      <c r="D3884">
        <v>1</v>
      </c>
      <c r="E3884" t="s">
        <v>730</v>
      </c>
      <c r="F3884" t="s">
        <v>13</v>
      </c>
      <c r="G3884" t="s">
        <v>13478</v>
      </c>
      <c r="H3884" s="3" t="s">
        <v>13479</v>
      </c>
      <c r="I3884" t="s">
        <v>12664</v>
      </c>
      <c r="J3884" t="s">
        <v>13497</v>
      </c>
    </row>
    <row r="3885" spans="1:10" ht="16" x14ac:dyDescent="0.2">
      <c r="A3885" t="s">
        <v>13488</v>
      </c>
      <c r="B3885" t="s">
        <v>13498</v>
      </c>
      <c r="C3885" t="s">
        <v>13499</v>
      </c>
      <c r="D3885">
        <v>3</v>
      </c>
      <c r="E3885" t="s">
        <v>730</v>
      </c>
      <c r="F3885" t="s">
        <v>13</v>
      </c>
      <c r="G3885" t="s">
        <v>13478</v>
      </c>
      <c r="H3885" s="3" t="s">
        <v>13489</v>
      </c>
      <c r="I3885" t="s">
        <v>12664</v>
      </c>
      <c r="J3885" t="s">
        <v>13490</v>
      </c>
    </row>
    <row r="3886" spans="1:10" ht="16" x14ac:dyDescent="0.2">
      <c r="A3886" t="s">
        <v>13496</v>
      </c>
      <c r="B3886" t="s">
        <v>13500</v>
      </c>
      <c r="C3886" t="s">
        <v>13501</v>
      </c>
      <c r="D3886">
        <v>2</v>
      </c>
      <c r="E3886" t="s">
        <v>730</v>
      </c>
      <c r="F3886" t="s">
        <v>13</v>
      </c>
      <c r="G3886" t="s">
        <v>13478</v>
      </c>
      <c r="H3886" s="3" t="s">
        <v>13479</v>
      </c>
      <c r="I3886" t="s">
        <v>12664</v>
      </c>
      <c r="J3886" t="s">
        <v>13497</v>
      </c>
    </row>
    <row r="3887" spans="1:10" ht="16" x14ac:dyDescent="0.2">
      <c r="A3887" t="s">
        <v>13475</v>
      </c>
      <c r="B3887" t="s">
        <v>13502</v>
      </c>
      <c r="C3887" t="s">
        <v>13503</v>
      </c>
      <c r="D3887">
        <v>2</v>
      </c>
      <c r="E3887" t="s">
        <v>730</v>
      </c>
      <c r="F3887" t="s">
        <v>13</v>
      </c>
      <c r="G3887" t="s">
        <v>13478</v>
      </c>
      <c r="H3887" s="3" t="s">
        <v>13479</v>
      </c>
      <c r="I3887" t="s">
        <v>12664</v>
      </c>
      <c r="J3887" t="s">
        <v>13480</v>
      </c>
    </row>
    <row r="3888" spans="1:10" ht="16" x14ac:dyDescent="0.2">
      <c r="A3888" t="s">
        <v>13475</v>
      </c>
      <c r="B3888" t="s">
        <v>13504</v>
      </c>
      <c r="C3888" t="s">
        <v>13505</v>
      </c>
      <c r="D3888">
        <v>3</v>
      </c>
      <c r="E3888" t="s">
        <v>730</v>
      </c>
      <c r="F3888" t="s">
        <v>13</v>
      </c>
      <c r="G3888" t="s">
        <v>13478</v>
      </c>
      <c r="H3888" s="3" t="s">
        <v>13479</v>
      </c>
      <c r="I3888" t="s">
        <v>12664</v>
      </c>
      <c r="J3888" t="s">
        <v>13480</v>
      </c>
    </row>
    <row r="3889" spans="1:10" ht="16" x14ac:dyDescent="0.2">
      <c r="A3889" t="s">
        <v>13496</v>
      </c>
      <c r="B3889" t="s">
        <v>13506</v>
      </c>
      <c r="C3889" t="s">
        <v>13507</v>
      </c>
      <c r="D3889">
        <v>3</v>
      </c>
      <c r="E3889" t="s">
        <v>730</v>
      </c>
      <c r="F3889" t="s">
        <v>13</v>
      </c>
      <c r="G3889" t="s">
        <v>13478</v>
      </c>
      <c r="H3889" s="3" t="s">
        <v>13479</v>
      </c>
      <c r="I3889" t="s">
        <v>12664</v>
      </c>
      <c r="J3889" t="s">
        <v>13497</v>
      </c>
    </row>
    <row r="3890" spans="1:10" ht="16" x14ac:dyDescent="0.2">
      <c r="A3890" t="s">
        <v>13488</v>
      </c>
      <c r="B3890" t="s">
        <v>13508</v>
      </c>
      <c r="C3890" t="s">
        <v>13503</v>
      </c>
      <c r="D3890">
        <v>2</v>
      </c>
      <c r="E3890" t="s">
        <v>730</v>
      </c>
      <c r="F3890" t="s">
        <v>13</v>
      </c>
      <c r="G3890" t="s">
        <v>13478</v>
      </c>
      <c r="H3890" s="3" t="s">
        <v>13489</v>
      </c>
      <c r="I3890" t="s">
        <v>12664</v>
      </c>
      <c r="J3890" t="s">
        <v>13490</v>
      </c>
    </row>
    <row r="3891" spans="1:10" ht="16" x14ac:dyDescent="0.2">
      <c r="A3891" t="s">
        <v>13481</v>
      </c>
      <c r="B3891" t="s">
        <v>13486</v>
      </c>
      <c r="C3891" t="s">
        <v>13477</v>
      </c>
      <c r="D3891">
        <v>1</v>
      </c>
      <c r="E3891" t="s">
        <v>730</v>
      </c>
      <c r="F3891" t="s">
        <v>13</v>
      </c>
      <c r="G3891" t="s">
        <v>13478</v>
      </c>
      <c r="H3891" s="3" t="s">
        <v>13479</v>
      </c>
      <c r="I3891" t="s">
        <v>12664</v>
      </c>
      <c r="J3891" t="s">
        <v>13484</v>
      </c>
    </row>
    <row r="3892" spans="1:10" ht="16" x14ac:dyDescent="0.2">
      <c r="A3892" t="s">
        <v>13469</v>
      </c>
      <c r="B3892" t="s">
        <v>13509</v>
      </c>
      <c r="C3892" t="s">
        <v>13510</v>
      </c>
      <c r="D3892">
        <v>7</v>
      </c>
      <c r="E3892" t="s">
        <v>13</v>
      </c>
      <c r="F3892" t="s">
        <v>13</v>
      </c>
      <c r="G3892" t="s">
        <v>13511</v>
      </c>
      <c r="H3892" s="3" t="s">
        <v>13512</v>
      </c>
      <c r="I3892" t="s">
        <v>12664</v>
      </c>
      <c r="J3892" t="s">
        <v>13474</v>
      </c>
    </row>
    <row r="3893" spans="1:10" ht="16" x14ac:dyDescent="0.2">
      <c r="A3893" t="s">
        <v>13513</v>
      </c>
      <c r="B3893" t="s">
        <v>13514</v>
      </c>
      <c r="C3893" t="s">
        <v>13515</v>
      </c>
      <c r="D3893">
        <v>3</v>
      </c>
      <c r="E3893" t="s">
        <v>13</v>
      </c>
      <c r="F3893" t="s">
        <v>13</v>
      </c>
      <c r="G3893" t="s">
        <v>13511</v>
      </c>
      <c r="H3893" s="3" t="s">
        <v>13512</v>
      </c>
      <c r="I3893" t="s">
        <v>12664</v>
      </c>
      <c r="J3893" t="s">
        <v>13516</v>
      </c>
    </row>
    <row r="3894" spans="1:10" ht="16" x14ac:dyDescent="0.2">
      <c r="A3894" t="s">
        <v>13469</v>
      </c>
      <c r="B3894" t="s">
        <v>13517</v>
      </c>
      <c r="C3894" t="s">
        <v>13518</v>
      </c>
      <c r="D3894">
        <v>8</v>
      </c>
      <c r="E3894" t="s">
        <v>13</v>
      </c>
      <c r="F3894" t="s">
        <v>13</v>
      </c>
      <c r="G3894" t="s">
        <v>13511</v>
      </c>
      <c r="H3894" s="3" t="s">
        <v>13512</v>
      </c>
      <c r="I3894" t="s">
        <v>12664</v>
      </c>
      <c r="J3894" t="s">
        <v>13474</v>
      </c>
    </row>
    <row r="3895" spans="1:10" ht="16" x14ac:dyDescent="0.2">
      <c r="A3895" t="s">
        <v>13513</v>
      </c>
      <c r="B3895" t="s">
        <v>13519</v>
      </c>
      <c r="C3895" t="s">
        <v>13520</v>
      </c>
      <c r="D3895">
        <v>2</v>
      </c>
      <c r="E3895" t="s">
        <v>13</v>
      </c>
      <c r="F3895" t="s">
        <v>13</v>
      </c>
      <c r="G3895" t="s">
        <v>13511</v>
      </c>
      <c r="H3895" s="3" t="s">
        <v>13512</v>
      </c>
      <c r="I3895" t="s">
        <v>12664</v>
      </c>
      <c r="J3895" t="s">
        <v>13516</v>
      </c>
    </row>
    <row r="3896" spans="1:10" ht="16" x14ac:dyDescent="0.2">
      <c r="A3896" t="s">
        <v>13513</v>
      </c>
      <c r="B3896" t="s">
        <v>13521</v>
      </c>
      <c r="C3896" t="s">
        <v>13522</v>
      </c>
      <c r="D3896">
        <v>1</v>
      </c>
      <c r="E3896" t="s">
        <v>13</v>
      </c>
      <c r="F3896" t="s">
        <v>13</v>
      </c>
      <c r="G3896" t="s">
        <v>13511</v>
      </c>
      <c r="H3896" s="3" t="s">
        <v>13512</v>
      </c>
      <c r="I3896" t="s">
        <v>12664</v>
      </c>
      <c r="J3896" t="s">
        <v>13516</v>
      </c>
    </row>
    <row r="3897" spans="1:10" ht="16" x14ac:dyDescent="0.2">
      <c r="A3897" t="s">
        <v>13523</v>
      </c>
      <c r="B3897" t="s">
        <v>13524</v>
      </c>
      <c r="C3897" t="s">
        <v>13525</v>
      </c>
      <c r="D3897">
        <v>2</v>
      </c>
      <c r="E3897" t="s">
        <v>13</v>
      </c>
      <c r="F3897" t="s">
        <v>13</v>
      </c>
      <c r="G3897" t="s">
        <v>13526</v>
      </c>
      <c r="H3897" s="3" t="s">
        <v>13527</v>
      </c>
      <c r="I3897" t="s">
        <v>4915</v>
      </c>
      <c r="J3897" t="s">
        <v>13528</v>
      </c>
    </row>
    <row r="3898" spans="1:10" ht="16" x14ac:dyDescent="0.2">
      <c r="A3898" t="s">
        <v>13523</v>
      </c>
      <c r="B3898" t="s">
        <v>13529</v>
      </c>
      <c r="C3898" t="s">
        <v>13530</v>
      </c>
      <c r="D3898">
        <v>1</v>
      </c>
      <c r="E3898" t="s">
        <v>13</v>
      </c>
      <c r="F3898" t="s">
        <v>13</v>
      </c>
      <c r="G3898" t="s">
        <v>13526</v>
      </c>
      <c r="H3898" s="3" t="s">
        <v>13527</v>
      </c>
      <c r="I3898" t="s">
        <v>4915</v>
      </c>
      <c r="J3898" t="s">
        <v>13528</v>
      </c>
    </row>
    <row r="3899" spans="1:10" ht="16" x14ac:dyDescent="0.2">
      <c r="A3899" t="s">
        <v>13531</v>
      </c>
      <c r="B3899" t="s">
        <v>13532</v>
      </c>
      <c r="C3899" t="s">
        <v>13533</v>
      </c>
      <c r="D3899">
        <v>3</v>
      </c>
      <c r="E3899" t="s">
        <v>13</v>
      </c>
      <c r="F3899" t="s">
        <v>13</v>
      </c>
      <c r="G3899" t="s">
        <v>13534</v>
      </c>
      <c r="H3899" s="3" t="s">
        <v>13535</v>
      </c>
      <c r="I3899" t="s">
        <v>4915</v>
      </c>
      <c r="J3899" t="s">
        <v>13536</v>
      </c>
    </row>
    <row r="3900" spans="1:10" ht="16" x14ac:dyDescent="0.2">
      <c r="A3900" t="s">
        <v>13537</v>
      </c>
      <c r="B3900" t="s">
        <v>13538</v>
      </c>
      <c r="C3900" t="s">
        <v>13539</v>
      </c>
      <c r="D3900">
        <v>2</v>
      </c>
      <c r="E3900" t="s">
        <v>13</v>
      </c>
      <c r="F3900" t="s">
        <v>13</v>
      </c>
      <c r="G3900" t="s">
        <v>13540</v>
      </c>
      <c r="H3900" s="3" t="s">
        <v>13541</v>
      </c>
      <c r="I3900" t="s">
        <v>337</v>
      </c>
      <c r="J3900" t="s">
        <v>13542</v>
      </c>
    </row>
    <row r="3901" spans="1:10" ht="16" x14ac:dyDescent="0.2">
      <c r="A3901" t="s">
        <v>13543</v>
      </c>
      <c r="B3901" t="s">
        <v>13544</v>
      </c>
      <c r="C3901" t="s">
        <v>13545</v>
      </c>
      <c r="D3901">
        <v>1</v>
      </c>
      <c r="E3901" t="s">
        <v>13</v>
      </c>
      <c r="F3901" t="s">
        <v>13</v>
      </c>
      <c r="G3901" t="s">
        <v>13546</v>
      </c>
      <c r="H3901" s="3" t="s">
        <v>13547</v>
      </c>
      <c r="I3901" t="s">
        <v>390</v>
      </c>
      <c r="J3901" t="s">
        <v>13548</v>
      </c>
    </row>
    <row r="3902" spans="1:10" ht="16" x14ac:dyDescent="0.2">
      <c r="A3902" t="s">
        <v>13549</v>
      </c>
      <c r="B3902" t="s">
        <v>13550</v>
      </c>
      <c r="C3902" t="s">
        <v>13551</v>
      </c>
      <c r="D3902">
        <v>2</v>
      </c>
      <c r="E3902" t="s">
        <v>13</v>
      </c>
      <c r="F3902" t="s">
        <v>13</v>
      </c>
      <c r="G3902" t="s">
        <v>13552</v>
      </c>
      <c r="H3902" s="3" t="s">
        <v>13553</v>
      </c>
      <c r="I3902" t="s">
        <v>404</v>
      </c>
      <c r="J3902" t="s">
        <v>13554</v>
      </c>
    </row>
    <row r="3903" spans="1:10" ht="16" x14ac:dyDescent="0.2">
      <c r="A3903" t="s">
        <v>13555</v>
      </c>
      <c r="B3903" t="s">
        <v>13556</v>
      </c>
      <c r="C3903" t="s">
        <v>13557</v>
      </c>
      <c r="D3903">
        <v>2</v>
      </c>
      <c r="E3903" t="s">
        <v>13</v>
      </c>
      <c r="F3903" t="s">
        <v>13</v>
      </c>
      <c r="G3903" t="s">
        <v>13558</v>
      </c>
      <c r="H3903" s="3" t="s">
        <v>13559</v>
      </c>
      <c r="I3903" t="s">
        <v>404</v>
      </c>
      <c r="J3903" t="s">
        <v>13560</v>
      </c>
    </row>
    <row r="3904" spans="1:10" ht="16" x14ac:dyDescent="0.2">
      <c r="A3904" t="s">
        <v>13561</v>
      </c>
      <c r="B3904" t="s">
        <v>13562</v>
      </c>
      <c r="C3904" t="s">
        <v>13563</v>
      </c>
      <c r="D3904">
        <v>3</v>
      </c>
      <c r="E3904" t="s">
        <v>13</v>
      </c>
      <c r="F3904" t="s">
        <v>13</v>
      </c>
      <c r="G3904" t="s">
        <v>13558</v>
      </c>
      <c r="H3904" s="3" t="s">
        <v>13559</v>
      </c>
      <c r="I3904" t="s">
        <v>404</v>
      </c>
      <c r="J3904" t="s">
        <v>13564</v>
      </c>
    </row>
    <row r="3905" spans="1:10" ht="16" x14ac:dyDescent="0.2">
      <c r="A3905" t="s">
        <v>13565</v>
      </c>
      <c r="B3905" t="s">
        <v>577</v>
      </c>
      <c r="C3905" t="s">
        <v>578</v>
      </c>
      <c r="D3905">
        <v>2</v>
      </c>
      <c r="E3905" t="s">
        <v>13</v>
      </c>
      <c r="F3905" t="s">
        <v>13</v>
      </c>
      <c r="G3905" t="s">
        <v>13558</v>
      </c>
      <c r="H3905" s="3" t="s">
        <v>13559</v>
      </c>
      <c r="I3905" t="s">
        <v>404</v>
      </c>
      <c r="J3905" t="s">
        <v>13566</v>
      </c>
    </row>
    <row r="3906" spans="1:10" ht="16" x14ac:dyDescent="0.2">
      <c r="A3906" t="s">
        <v>13567</v>
      </c>
      <c r="B3906" t="s">
        <v>13568</v>
      </c>
      <c r="C3906" t="s">
        <v>13569</v>
      </c>
      <c r="D3906">
        <v>1</v>
      </c>
      <c r="E3906" t="s">
        <v>13</v>
      </c>
      <c r="F3906" t="s">
        <v>13</v>
      </c>
      <c r="G3906" t="s">
        <v>13570</v>
      </c>
      <c r="H3906" s="3" t="s">
        <v>13571</v>
      </c>
      <c r="I3906" t="s">
        <v>13166</v>
      </c>
      <c r="J3906" t="s">
        <v>13572</v>
      </c>
    </row>
    <row r="3907" spans="1:10" ht="16" x14ac:dyDescent="0.2">
      <c r="A3907" t="s">
        <v>13573</v>
      </c>
      <c r="B3907" t="s">
        <v>13574</v>
      </c>
      <c r="C3907" t="s">
        <v>13575</v>
      </c>
      <c r="D3907">
        <v>4</v>
      </c>
      <c r="E3907" t="s">
        <v>13</v>
      </c>
      <c r="F3907" t="s">
        <v>13</v>
      </c>
      <c r="G3907" t="s">
        <v>13576</v>
      </c>
      <c r="H3907" s="3" t="s">
        <v>13577</v>
      </c>
      <c r="I3907" t="s">
        <v>13166</v>
      </c>
      <c r="J3907" t="s">
        <v>13578</v>
      </c>
    </row>
    <row r="3908" spans="1:10" ht="16" x14ac:dyDescent="0.2">
      <c r="A3908" t="s">
        <v>13579</v>
      </c>
      <c r="B3908" t="s">
        <v>13580</v>
      </c>
      <c r="C3908" t="s">
        <v>13581</v>
      </c>
      <c r="D3908">
        <v>1</v>
      </c>
      <c r="E3908" t="s">
        <v>13</v>
      </c>
      <c r="F3908" t="s">
        <v>13</v>
      </c>
      <c r="G3908" t="s">
        <v>13576</v>
      </c>
      <c r="H3908" s="3" t="s">
        <v>13582</v>
      </c>
      <c r="I3908" t="s">
        <v>13166</v>
      </c>
      <c r="J3908" t="s">
        <v>13583</v>
      </c>
    </row>
    <row r="3909" spans="1:10" ht="16" x14ac:dyDescent="0.2">
      <c r="A3909" t="s">
        <v>13584</v>
      </c>
      <c r="B3909" t="s">
        <v>13574</v>
      </c>
      <c r="C3909" t="s">
        <v>13575</v>
      </c>
      <c r="D3909">
        <v>5</v>
      </c>
      <c r="E3909" t="s">
        <v>13</v>
      </c>
      <c r="F3909" t="s">
        <v>13</v>
      </c>
      <c r="G3909" t="s">
        <v>13576</v>
      </c>
      <c r="H3909" s="3" t="s">
        <v>13577</v>
      </c>
      <c r="I3909" t="s">
        <v>13166</v>
      </c>
      <c r="J3909" t="s">
        <v>13585</v>
      </c>
    </row>
    <row r="3910" spans="1:10" ht="16" x14ac:dyDescent="0.2">
      <c r="A3910" t="s">
        <v>13586</v>
      </c>
      <c r="B3910" t="s">
        <v>13574</v>
      </c>
      <c r="C3910" t="s">
        <v>13575</v>
      </c>
      <c r="D3910">
        <v>2</v>
      </c>
      <c r="E3910" t="s">
        <v>13</v>
      </c>
      <c r="F3910" t="s">
        <v>13</v>
      </c>
      <c r="G3910" t="s">
        <v>13576</v>
      </c>
      <c r="H3910" s="3" t="s">
        <v>13587</v>
      </c>
      <c r="I3910" t="s">
        <v>13166</v>
      </c>
      <c r="J3910" t="s">
        <v>13588</v>
      </c>
    </row>
    <row r="3911" spans="1:10" ht="16" x14ac:dyDescent="0.2">
      <c r="A3911" t="s">
        <v>13589</v>
      </c>
      <c r="B3911" t="s">
        <v>13590</v>
      </c>
      <c r="C3911" t="s">
        <v>13591</v>
      </c>
      <c r="D3911">
        <v>1</v>
      </c>
      <c r="E3911" t="s">
        <v>13</v>
      </c>
      <c r="F3911" t="s">
        <v>13</v>
      </c>
      <c r="G3911" t="s">
        <v>13592</v>
      </c>
      <c r="H3911" s="3" t="s">
        <v>13593</v>
      </c>
      <c r="I3911" t="s">
        <v>7009</v>
      </c>
      <c r="J3911" t="s">
        <v>13594</v>
      </c>
    </row>
    <row r="3912" spans="1:10" ht="16" x14ac:dyDescent="0.2">
      <c r="A3912" t="s">
        <v>13589</v>
      </c>
      <c r="B3912" t="s">
        <v>13595</v>
      </c>
      <c r="C3912" t="s">
        <v>13596</v>
      </c>
      <c r="D3912">
        <v>3</v>
      </c>
      <c r="E3912" t="s">
        <v>13</v>
      </c>
      <c r="F3912" t="s">
        <v>13</v>
      </c>
      <c r="G3912" t="s">
        <v>13592</v>
      </c>
      <c r="H3912" s="3" t="s">
        <v>13593</v>
      </c>
      <c r="I3912" t="s">
        <v>7009</v>
      </c>
      <c r="J3912" t="s">
        <v>13594</v>
      </c>
    </row>
    <row r="3913" spans="1:10" ht="16" x14ac:dyDescent="0.2">
      <c r="A3913" t="s">
        <v>13589</v>
      </c>
      <c r="B3913" t="s">
        <v>13597</v>
      </c>
      <c r="C3913" t="s">
        <v>13598</v>
      </c>
      <c r="D3913">
        <v>2</v>
      </c>
      <c r="E3913" t="s">
        <v>13</v>
      </c>
      <c r="F3913" t="s">
        <v>13</v>
      </c>
      <c r="G3913" t="s">
        <v>13592</v>
      </c>
      <c r="H3913" s="3" t="s">
        <v>13593</v>
      </c>
      <c r="I3913" t="s">
        <v>7009</v>
      </c>
      <c r="J3913" t="s">
        <v>13594</v>
      </c>
    </row>
    <row r="3914" spans="1:10" ht="16" x14ac:dyDescent="0.2">
      <c r="A3914" t="s">
        <v>6835</v>
      </c>
      <c r="B3914" t="s">
        <v>13599</v>
      </c>
      <c r="C3914" t="s">
        <v>13600</v>
      </c>
      <c r="D3914">
        <v>2</v>
      </c>
      <c r="E3914" t="s">
        <v>13</v>
      </c>
      <c r="F3914" t="s">
        <v>13</v>
      </c>
      <c r="G3914" t="s">
        <v>13601</v>
      </c>
      <c r="H3914" s="3" t="s">
        <v>13602</v>
      </c>
      <c r="I3914" t="s">
        <v>6730</v>
      </c>
      <c r="J3914" t="s">
        <v>6836</v>
      </c>
    </row>
    <row r="3915" spans="1:10" ht="16" x14ac:dyDescent="0.2">
      <c r="A3915" t="s">
        <v>6835</v>
      </c>
      <c r="B3915" t="s">
        <v>13603</v>
      </c>
      <c r="C3915" t="s">
        <v>13604</v>
      </c>
      <c r="D3915">
        <v>3</v>
      </c>
      <c r="E3915" t="s">
        <v>13</v>
      </c>
      <c r="F3915" t="s">
        <v>13</v>
      </c>
      <c r="G3915" t="s">
        <v>13601</v>
      </c>
      <c r="H3915" s="3" t="s">
        <v>13602</v>
      </c>
      <c r="I3915" t="s">
        <v>6730</v>
      </c>
      <c r="J3915" t="s">
        <v>6836</v>
      </c>
    </row>
    <row r="3916" spans="1:10" ht="16" x14ac:dyDescent="0.2">
      <c r="A3916" t="s">
        <v>13605</v>
      </c>
      <c r="B3916" t="s">
        <v>13606</v>
      </c>
      <c r="C3916" t="s">
        <v>13607</v>
      </c>
      <c r="D3916">
        <v>2</v>
      </c>
      <c r="E3916" t="s">
        <v>13</v>
      </c>
      <c r="F3916" t="s">
        <v>13</v>
      </c>
      <c r="G3916" t="s">
        <v>13608</v>
      </c>
      <c r="H3916" s="3" t="s">
        <v>13609</v>
      </c>
      <c r="I3916" t="s">
        <v>126</v>
      </c>
      <c r="J3916" t="s">
        <v>13610</v>
      </c>
    </row>
    <row r="3917" spans="1:10" ht="16" x14ac:dyDescent="0.2">
      <c r="A3917" t="s">
        <v>13611</v>
      </c>
      <c r="B3917" t="s">
        <v>13612</v>
      </c>
      <c r="C3917" t="s">
        <v>13613</v>
      </c>
      <c r="D3917">
        <v>2</v>
      </c>
      <c r="E3917" t="s">
        <v>13</v>
      </c>
      <c r="F3917" t="s">
        <v>13</v>
      </c>
      <c r="G3917" t="s">
        <v>13614</v>
      </c>
      <c r="H3917" s="3" t="s">
        <v>13615</v>
      </c>
      <c r="I3917" t="s">
        <v>62</v>
      </c>
      <c r="J3917" t="s">
        <v>13616</v>
      </c>
    </row>
    <row r="3918" spans="1:10" ht="16" x14ac:dyDescent="0.2">
      <c r="A3918" t="s">
        <v>13617</v>
      </c>
      <c r="B3918" t="s">
        <v>13612</v>
      </c>
      <c r="C3918" t="s">
        <v>13618</v>
      </c>
      <c r="D3918">
        <v>2</v>
      </c>
      <c r="E3918" t="s">
        <v>13</v>
      </c>
      <c r="F3918" t="s">
        <v>13</v>
      </c>
      <c r="G3918" t="s">
        <v>13614</v>
      </c>
      <c r="H3918" s="3" t="s">
        <v>13619</v>
      </c>
      <c r="I3918" t="s">
        <v>62</v>
      </c>
      <c r="J3918" t="s">
        <v>13620</v>
      </c>
    </row>
    <row r="3919" spans="1:10" ht="16" x14ac:dyDescent="0.2">
      <c r="A3919" t="s">
        <v>13621</v>
      </c>
      <c r="B3919" t="s">
        <v>13622</v>
      </c>
      <c r="C3919" t="s">
        <v>13623</v>
      </c>
      <c r="D3919">
        <v>2</v>
      </c>
      <c r="E3919" t="s">
        <v>13</v>
      </c>
      <c r="F3919" t="s">
        <v>13</v>
      </c>
      <c r="G3919" t="s">
        <v>13624</v>
      </c>
      <c r="H3919" s="3" t="s">
        <v>13625</v>
      </c>
      <c r="I3919" t="s">
        <v>13626</v>
      </c>
      <c r="J3919" t="s">
        <v>13627</v>
      </c>
    </row>
    <row r="3920" spans="1:10" ht="16" x14ac:dyDescent="0.2">
      <c r="A3920" t="s">
        <v>13621</v>
      </c>
      <c r="B3920" t="s">
        <v>13628</v>
      </c>
      <c r="C3920" t="s">
        <v>13629</v>
      </c>
      <c r="D3920">
        <v>3</v>
      </c>
      <c r="E3920" t="s">
        <v>13</v>
      </c>
      <c r="F3920" t="s">
        <v>13</v>
      </c>
      <c r="G3920" t="s">
        <v>13624</v>
      </c>
      <c r="H3920" s="3" t="s">
        <v>13625</v>
      </c>
      <c r="I3920" t="s">
        <v>13626</v>
      </c>
      <c r="J3920" t="s">
        <v>13627</v>
      </c>
    </row>
    <row r="3921" spans="1:10" ht="16" x14ac:dyDescent="0.2">
      <c r="A3921" t="s">
        <v>13621</v>
      </c>
      <c r="B3921" t="s">
        <v>13630</v>
      </c>
      <c r="C3921" t="s">
        <v>13631</v>
      </c>
      <c r="D3921">
        <v>1</v>
      </c>
      <c r="E3921" t="s">
        <v>13</v>
      </c>
      <c r="F3921" t="s">
        <v>13</v>
      </c>
      <c r="G3921" t="s">
        <v>13624</v>
      </c>
      <c r="H3921" s="3" t="s">
        <v>13625</v>
      </c>
      <c r="I3921" t="s">
        <v>13626</v>
      </c>
      <c r="J3921" t="s">
        <v>13627</v>
      </c>
    </row>
    <row r="3922" spans="1:10" ht="16" x14ac:dyDescent="0.2">
      <c r="A3922" t="s">
        <v>12786</v>
      </c>
      <c r="B3922" t="s">
        <v>13632</v>
      </c>
      <c r="C3922" t="s">
        <v>13633</v>
      </c>
      <c r="D3922">
        <v>2</v>
      </c>
      <c r="E3922" t="s">
        <v>13</v>
      </c>
      <c r="F3922" t="s">
        <v>13</v>
      </c>
      <c r="G3922" t="s">
        <v>13634</v>
      </c>
      <c r="H3922" s="3" t="s">
        <v>13635</v>
      </c>
      <c r="I3922" t="s">
        <v>1725</v>
      </c>
      <c r="J3922" t="s">
        <v>12789</v>
      </c>
    </row>
    <row r="3923" spans="1:10" ht="16" x14ac:dyDescent="0.2">
      <c r="A3923" t="s">
        <v>13636</v>
      </c>
      <c r="B3923" t="s">
        <v>13637</v>
      </c>
      <c r="C3923" t="s">
        <v>13638</v>
      </c>
      <c r="D3923">
        <v>3</v>
      </c>
      <c r="E3923" t="s">
        <v>13</v>
      </c>
      <c r="F3923" t="s">
        <v>13</v>
      </c>
      <c r="G3923" t="s">
        <v>13639</v>
      </c>
      <c r="H3923" s="3" t="s">
        <v>13640</v>
      </c>
      <c r="I3923" t="s">
        <v>253</v>
      </c>
      <c r="J3923" t="s">
        <v>13641</v>
      </c>
    </row>
    <row r="3924" spans="1:10" ht="16" x14ac:dyDescent="0.2">
      <c r="A3924" t="s">
        <v>13642</v>
      </c>
      <c r="B3924" t="s">
        <v>13643</v>
      </c>
      <c r="C3924" t="s">
        <v>13644</v>
      </c>
      <c r="D3924">
        <v>1</v>
      </c>
      <c r="E3924" t="s">
        <v>13</v>
      </c>
      <c r="F3924" t="s">
        <v>13</v>
      </c>
      <c r="G3924" t="s">
        <v>13645</v>
      </c>
      <c r="H3924" s="3" t="s">
        <v>13646</v>
      </c>
      <c r="I3924" t="s">
        <v>1658</v>
      </c>
      <c r="J3924" t="s">
        <v>13647</v>
      </c>
    </row>
    <row r="3925" spans="1:10" ht="16" x14ac:dyDescent="0.2">
      <c r="A3925" t="s">
        <v>13648</v>
      </c>
      <c r="B3925" t="s">
        <v>13649</v>
      </c>
      <c r="C3925" t="s">
        <v>13650</v>
      </c>
      <c r="D3925">
        <v>1</v>
      </c>
      <c r="E3925" t="s">
        <v>13</v>
      </c>
      <c r="F3925" t="s">
        <v>13</v>
      </c>
      <c r="G3925" t="s">
        <v>13651</v>
      </c>
      <c r="H3925" s="3" t="s">
        <v>13652</v>
      </c>
      <c r="I3925" t="s">
        <v>11228</v>
      </c>
      <c r="J3925" t="s">
        <v>13653</v>
      </c>
    </row>
    <row r="3926" spans="1:10" ht="16" x14ac:dyDescent="0.2">
      <c r="A3926" t="s">
        <v>13648</v>
      </c>
      <c r="B3926" t="s">
        <v>13654</v>
      </c>
      <c r="C3926" t="s">
        <v>13655</v>
      </c>
      <c r="D3926">
        <v>2</v>
      </c>
      <c r="E3926" t="s">
        <v>13</v>
      </c>
      <c r="F3926" t="s">
        <v>13</v>
      </c>
      <c r="G3926" t="s">
        <v>13651</v>
      </c>
      <c r="H3926" s="3" t="s">
        <v>13652</v>
      </c>
      <c r="I3926" t="s">
        <v>11228</v>
      </c>
      <c r="J3926" t="s">
        <v>13653</v>
      </c>
    </row>
    <row r="3927" spans="1:10" ht="32" x14ac:dyDescent="0.2">
      <c r="A3927" t="s">
        <v>13656</v>
      </c>
      <c r="B3927" t="s">
        <v>13657</v>
      </c>
      <c r="C3927" t="s">
        <v>13658</v>
      </c>
      <c r="D3927">
        <v>1</v>
      </c>
      <c r="E3927" t="s">
        <v>13</v>
      </c>
      <c r="F3927" t="s">
        <v>13</v>
      </c>
      <c r="G3927" t="s">
        <v>13659</v>
      </c>
      <c r="H3927" s="3" t="s">
        <v>13660</v>
      </c>
      <c r="I3927" t="s">
        <v>404</v>
      </c>
      <c r="J3927" t="s">
        <v>13661</v>
      </c>
    </row>
    <row r="3928" spans="1:10" ht="16" x14ac:dyDescent="0.2">
      <c r="A3928" t="s">
        <v>13662</v>
      </c>
      <c r="B3928" t="s">
        <v>13663</v>
      </c>
      <c r="C3928" t="s">
        <v>13664</v>
      </c>
      <c r="D3928">
        <v>1</v>
      </c>
      <c r="E3928" t="s">
        <v>13</v>
      </c>
      <c r="F3928" t="s">
        <v>13</v>
      </c>
      <c r="G3928" t="s">
        <v>13659</v>
      </c>
      <c r="H3928" s="3" t="s">
        <v>13665</v>
      </c>
      <c r="J3928" t="s">
        <v>13666</v>
      </c>
    </row>
    <row r="3929" spans="1:10" ht="16" x14ac:dyDescent="0.2">
      <c r="A3929" t="s">
        <v>13667</v>
      </c>
      <c r="B3929" t="s">
        <v>13668</v>
      </c>
      <c r="C3929" t="s">
        <v>13669</v>
      </c>
      <c r="D3929">
        <v>5</v>
      </c>
      <c r="E3929" t="s">
        <v>13</v>
      </c>
      <c r="F3929" t="s">
        <v>13</v>
      </c>
      <c r="G3929" t="s">
        <v>13670</v>
      </c>
      <c r="H3929" s="3" t="s">
        <v>13671</v>
      </c>
      <c r="I3929" t="s">
        <v>62</v>
      </c>
      <c r="J3929" t="s">
        <v>13672</v>
      </c>
    </row>
    <row r="3930" spans="1:10" ht="16" x14ac:dyDescent="0.2">
      <c r="A3930" t="s">
        <v>13673</v>
      </c>
      <c r="B3930" t="s">
        <v>9547</v>
      </c>
      <c r="C3930" t="s">
        <v>13674</v>
      </c>
      <c r="D3930">
        <v>1</v>
      </c>
      <c r="E3930" t="s">
        <v>13</v>
      </c>
      <c r="F3930" t="s">
        <v>13</v>
      </c>
      <c r="G3930" t="s">
        <v>13675</v>
      </c>
      <c r="H3930" s="3" t="s">
        <v>13676</v>
      </c>
      <c r="I3930" t="s">
        <v>62</v>
      </c>
      <c r="J3930" t="s">
        <v>13677</v>
      </c>
    </row>
    <row r="3931" spans="1:10" ht="16" x14ac:dyDescent="0.2">
      <c r="A3931" t="s">
        <v>13678</v>
      </c>
      <c r="B3931" t="s">
        <v>13679</v>
      </c>
      <c r="C3931" t="s">
        <v>13680</v>
      </c>
      <c r="D3931">
        <v>4</v>
      </c>
      <c r="E3931">
        <f>498</f>
        <v>498</v>
      </c>
      <c r="F3931" t="s">
        <v>13</v>
      </c>
      <c r="G3931" t="s">
        <v>13681</v>
      </c>
      <c r="H3931" s="3" t="s">
        <v>13682</v>
      </c>
      <c r="I3931" t="s">
        <v>1033</v>
      </c>
      <c r="J3931" t="s">
        <v>13683</v>
      </c>
    </row>
    <row r="3932" spans="1:10" ht="16" x14ac:dyDescent="0.2">
      <c r="A3932" t="s">
        <v>13684</v>
      </c>
      <c r="B3932" t="s">
        <v>13685</v>
      </c>
      <c r="C3932" t="s">
        <v>13686</v>
      </c>
      <c r="D3932">
        <v>1</v>
      </c>
      <c r="E3932">
        <f>498</f>
        <v>498</v>
      </c>
      <c r="F3932" t="s">
        <v>13</v>
      </c>
      <c r="G3932" t="s">
        <v>13681</v>
      </c>
      <c r="H3932" s="3" t="s">
        <v>13687</v>
      </c>
      <c r="I3932" t="s">
        <v>1033</v>
      </c>
      <c r="J3932" t="s">
        <v>13688</v>
      </c>
    </row>
    <row r="3933" spans="1:10" ht="16" x14ac:dyDescent="0.2">
      <c r="A3933" t="s">
        <v>13678</v>
      </c>
      <c r="B3933" t="s">
        <v>13689</v>
      </c>
      <c r="C3933" t="s">
        <v>13690</v>
      </c>
      <c r="D3933">
        <v>1</v>
      </c>
      <c r="E3933">
        <f>498</f>
        <v>498</v>
      </c>
      <c r="F3933" t="s">
        <v>13</v>
      </c>
      <c r="G3933" t="s">
        <v>13681</v>
      </c>
      <c r="H3933" s="3" t="s">
        <v>13682</v>
      </c>
      <c r="I3933" t="s">
        <v>1033</v>
      </c>
      <c r="J3933" t="s">
        <v>13683</v>
      </c>
    </row>
    <row r="3934" spans="1:10" ht="16" x14ac:dyDescent="0.2">
      <c r="A3934" t="s">
        <v>9777</v>
      </c>
      <c r="B3934" t="s">
        <v>13691</v>
      </c>
      <c r="C3934" t="s">
        <v>13692</v>
      </c>
      <c r="D3934">
        <v>2</v>
      </c>
      <c r="E3934">
        <f>498</f>
        <v>498</v>
      </c>
      <c r="F3934" t="s">
        <v>13</v>
      </c>
      <c r="G3934" t="s">
        <v>13681</v>
      </c>
      <c r="H3934" s="3" t="s">
        <v>13693</v>
      </c>
      <c r="I3934" t="s">
        <v>1033</v>
      </c>
      <c r="J3934" t="s">
        <v>9782</v>
      </c>
    </row>
    <row r="3935" spans="1:10" ht="16" x14ac:dyDescent="0.2">
      <c r="A3935" t="s">
        <v>13678</v>
      </c>
      <c r="B3935" t="s">
        <v>13694</v>
      </c>
      <c r="C3935" t="s">
        <v>13695</v>
      </c>
      <c r="D3935">
        <v>2</v>
      </c>
      <c r="E3935">
        <f>498</f>
        <v>498</v>
      </c>
      <c r="F3935" t="s">
        <v>13</v>
      </c>
      <c r="G3935" t="s">
        <v>13681</v>
      </c>
      <c r="H3935" s="3" t="s">
        <v>13682</v>
      </c>
      <c r="I3935" t="s">
        <v>1033</v>
      </c>
      <c r="J3935" t="s">
        <v>13683</v>
      </c>
    </row>
    <row r="3936" spans="1:10" ht="16" x14ac:dyDescent="0.2">
      <c r="A3936" t="s">
        <v>13696</v>
      </c>
      <c r="B3936" t="s">
        <v>13691</v>
      </c>
      <c r="C3936" t="s">
        <v>13692</v>
      </c>
      <c r="D3936">
        <v>2</v>
      </c>
      <c r="E3936">
        <f>498</f>
        <v>498</v>
      </c>
      <c r="F3936" t="s">
        <v>13</v>
      </c>
      <c r="G3936" t="s">
        <v>13681</v>
      </c>
      <c r="H3936" s="3" t="s">
        <v>13682</v>
      </c>
      <c r="I3936" t="s">
        <v>1033</v>
      </c>
      <c r="J3936" t="s">
        <v>13697</v>
      </c>
    </row>
    <row r="3937" spans="1:10" ht="16" x14ac:dyDescent="0.2">
      <c r="A3937" t="s">
        <v>13698</v>
      </c>
      <c r="B3937" t="s">
        <v>13699</v>
      </c>
      <c r="C3937" t="s">
        <v>13700</v>
      </c>
      <c r="D3937">
        <v>2</v>
      </c>
      <c r="E3937">
        <f>498</f>
        <v>498</v>
      </c>
      <c r="F3937" t="s">
        <v>13</v>
      </c>
      <c r="G3937" t="s">
        <v>13681</v>
      </c>
      <c r="H3937" s="3" t="s">
        <v>13682</v>
      </c>
      <c r="I3937" t="s">
        <v>1033</v>
      </c>
      <c r="J3937" t="s">
        <v>13701</v>
      </c>
    </row>
    <row r="3938" spans="1:10" ht="16" x14ac:dyDescent="0.2">
      <c r="A3938" t="s">
        <v>13678</v>
      </c>
      <c r="B3938" t="s">
        <v>13689</v>
      </c>
      <c r="C3938" t="s">
        <v>13702</v>
      </c>
      <c r="D3938">
        <v>3</v>
      </c>
      <c r="E3938">
        <f>498</f>
        <v>498</v>
      </c>
      <c r="F3938" t="s">
        <v>13</v>
      </c>
      <c r="G3938" t="s">
        <v>13681</v>
      </c>
      <c r="H3938" s="3" t="s">
        <v>13682</v>
      </c>
      <c r="I3938" t="s">
        <v>1033</v>
      </c>
      <c r="J3938" t="s">
        <v>13683</v>
      </c>
    </row>
    <row r="3939" spans="1:10" ht="16" x14ac:dyDescent="0.2">
      <c r="A3939" t="s">
        <v>13703</v>
      </c>
      <c r="B3939" t="s">
        <v>13704</v>
      </c>
      <c r="C3939" t="s">
        <v>13705</v>
      </c>
      <c r="D3939">
        <v>1</v>
      </c>
      <c r="E3939" t="s">
        <v>13</v>
      </c>
      <c r="F3939" t="s">
        <v>13</v>
      </c>
      <c r="G3939" t="s">
        <v>13706</v>
      </c>
      <c r="H3939" s="3" t="s">
        <v>13707</v>
      </c>
      <c r="I3939" t="s">
        <v>6730</v>
      </c>
      <c r="J3939" t="s">
        <v>13708</v>
      </c>
    </row>
    <row r="3940" spans="1:10" ht="32" x14ac:dyDescent="0.2">
      <c r="A3940" t="s">
        <v>13703</v>
      </c>
      <c r="B3940" t="s">
        <v>13709</v>
      </c>
      <c r="C3940" t="s">
        <v>13710</v>
      </c>
      <c r="D3940">
        <v>2</v>
      </c>
      <c r="E3940" t="s">
        <v>13</v>
      </c>
      <c r="F3940" t="s">
        <v>13</v>
      </c>
      <c r="G3940" t="s">
        <v>13706</v>
      </c>
      <c r="H3940" s="3" t="s">
        <v>13711</v>
      </c>
      <c r="I3940" t="s">
        <v>6730</v>
      </c>
      <c r="J3940" t="s">
        <v>13708</v>
      </c>
    </row>
    <row r="3941" spans="1:10" ht="16" x14ac:dyDescent="0.2">
      <c r="A3941" t="s">
        <v>13712</v>
      </c>
      <c r="B3941" t="s">
        <v>13713</v>
      </c>
      <c r="C3941" t="s">
        <v>13714</v>
      </c>
      <c r="D3941">
        <v>3</v>
      </c>
      <c r="E3941" t="s">
        <v>13</v>
      </c>
      <c r="F3941" t="s">
        <v>13</v>
      </c>
      <c r="G3941" t="s">
        <v>13706</v>
      </c>
      <c r="H3941" s="3" t="s">
        <v>13715</v>
      </c>
      <c r="I3941" t="s">
        <v>6730</v>
      </c>
      <c r="J3941" t="s">
        <v>13716</v>
      </c>
    </row>
    <row r="3942" spans="1:10" ht="16" x14ac:dyDescent="0.2">
      <c r="A3942" t="s">
        <v>13712</v>
      </c>
      <c r="B3942" t="s">
        <v>13717</v>
      </c>
      <c r="C3942" t="s">
        <v>13718</v>
      </c>
      <c r="D3942">
        <v>2</v>
      </c>
      <c r="E3942" t="s">
        <v>13</v>
      </c>
      <c r="F3942" t="s">
        <v>13</v>
      </c>
      <c r="G3942" t="s">
        <v>13706</v>
      </c>
      <c r="H3942" s="3" t="s">
        <v>13715</v>
      </c>
      <c r="I3942" t="s">
        <v>6730</v>
      </c>
      <c r="J3942" t="s">
        <v>13716</v>
      </c>
    </row>
    <row r="3943" spans="1:10" ht="16" x14ac:dyDescent="0.2">
      <c r="A3943" t="s">
        <v>13712</v>
      </c>
      <c r="B3943" t="s">
        <v>13719</v>
      </c>
      <c r="C3943" t="s">
        <v>13720</v>
      </c>
      <c r="D3943">
        <v>1</v>
      </c>
      <c r="E3943" t="s">
        <v>13</v>
      </c>
      <c r="F3943" t="s">
        <v>13</v>
      </c>
      <c r="G3943" t="s">
        <v>13706</v>
      </c>
      <c r="H3943" s="3" t="s">
        <v>13715</v>
      </c>
      <c r="I3943" t="s">
        <v>6730</v>
      </c>
      <c r="J3943" t="s">
        <v>13716</v>
      </c>
    </row>
    <row r="3944" spans="1:10" ht="16" x14ac:dyDescent="0.2">
      <c r="A3944" t="s">
        <v>13721</v>
      </c>
      <c r="B3944" t="s">
        <v>13722</v>
      </c>
      <c r="C3944" t="s">
        <v>13723</v>
      </c>
      <c r="D3944">
        <v>1</v>
      </c>
      <c r="E3944" t="s">
        <v>13</v>
      </c>
      <c r="F3944" t="s">
        <v>13</v>
      </c>
      <c r="G3944" t="s">
        <v>13706</v>
      </c>
      <c r="H3944" s="3" t="s">
        <v>13707</v>
      </c>
      <c r="I3944" t="s">
        <v>6730</v>
      </c>
      <c r="J3944" t="s">
        <v>13724</v>
      </c>
    </row>
    <row r="3945" spans="1:10" ht="16" x14ac:dyDescent="0.2">
      <c r="A3945" t="s">
        <v>13725</v>
      </c>
      <c r="B3945" t="s">
        <v>13709</v>
      </c>
      <c r="C3945" t="s">
        <v>13710</v>
      </c>
      <c r="D3945">
        <v>2</v>
      </c>
      <c r="E3945" t="s">
        <v>13</v>
      </c>
      <c r="F3945" t="s">
        <v>13</v>
      </c>
      <c r="G3945" t="s">
        <v>13706</v>
      </c>
      <c r="H3945" s="3" t="s">
        <v>13726</v>
      </c>
      <c r="I3945" t="s">
        <v>6730</v>
      </c>
      <c r="J3945" t="s">
        <v>13727</v>
      </c>
    </row>
    <row r="3946" spans="1:10" ht="16" x14ac:dyDescent="0.2">
      <c r="A3946" t="s">
        <v>13721</v>
      </c>
      <c r="B3946" t="s">
        <v>13704</v>
      </c>
      <c r="C3946" t="s">
        <v>13705</v>
      </c>
      <c r="D3946">
        <v>3</v>
      </c>
      <c r="E3946" t="s">
        <v>13</v>
      </c>
      <c r="F3946" t="s">
        <v>13</v>
      </c>
      <c r="G3946" t="s">
        <v>13706</v>
      </c>
      <c r="H3946" s="3" t="s">
        <v>13707</v>
      </c>
      <c r="I3946" t="s">
        <v>6730</v>
      </c>
      <c r="J3946" t="s">
        <v>13724</v>
      </c>
    </row>
    <row r="3947" spans="1:10" ht="16" x14ac:dyDescent="0.2">
      <c r="A3947" t="s">
        <v>6786</v>
      </c>
      <c r="B3947" t="s">
        <v>13728</v>
      </c>
      <c r="C3947" t="s">
        <v>13729</v>
      </c>
      <c r="D3947">
        <v>4</v>
      </c>
      <c r="E3947" t="s">
        <v>13</v>
      </c>
      <c r="F3947" t="s">
        <v>13</v>
      </c>
      <c r="G3947" t="s">
        <v>13706</v>
      </c>
      <c r="H3947" s="3" t="s">
        <v>13730</v>
      </c>
      <c r="I3947" t="s">
        <v>6730</v>
      </c>
      <c r="J3947" t="s">
        <v>6791</v>
      </c>
    </row>
    <row r="3948" spans="1:10" ht="16" x14ac:dyDescent="0.2">
      <c r="A3948" t="s">
        <v>13731</v>
      </c>
      <c r="B3948" t="s">
        <v>13704</v>
      </c>
      <c r="C3948" t="s">
        <v>13705</v>
      </c>
      <c r="D3948">
        <v>1</v>
      </c>
      <c r="E3948" t="s">
        <v>13</v>
      </c>
      <c r="F3948" t="s">
        <v>13</v>
      </c>
      <c r="G3948" t="s">
        <v>13706</v>
      </c>
      <c r="H3948" s="3" t="s">
        <v>13732</v>
      </c>
      <c r="I3948" t="s">
        <v>6730</v>
      </c>
      <c r="J3948" t="s">
        <v>13733</v>
      </c>
    </row>
    <row r="3949" spans="1:10" ht="16" x14ac:dyDescent="0.2">
      <c r="A3949" t="s">
        <v>13721</v>
      </c>
      <c r="B3949" t="s">
        <v>13734</v>
      </c>
      <c r="C3949" t="s">
        <v>13735</v>
      </c>
      <c r="D3949">
        <v>2</v>
      </c>
      <c r="E3949" t="s">
        <v>13</v>
      </c>
      <c r="F3949" t="s">
        <v>13</v>
      </c>
      <c r="G3949" t="s">
        <v>13706</v>
      </c>
      <c r="H3949" s="3" t="s">
        <v>13707</v>
      </c>
      <c r="I3949" t="s">
        <v>6730</v>
      </c>
      <c r="J3949" t="s">
        <v>13724</v>
      </c>
    </row>
    <row r="3950" spans="1:10" ht="16" x14ac:dyDescent="0.2">
      <c r="A3950" t="s">
        <v>13725</v>
      </c>
      <c r="B3950" t="s">
        <v>13704</v>
      </c>
      <c r="C3950" t="s">
        <v>13705</v>
      </c>
      <c r="D3950">
        <v>1</v>
      </c>
      <c r="E3950" t="s">
        <v>13</v>
      </c>
      <c r="F3950" t="s">
        <v>13</v>
      </c>
      <c r="G3950" t="s">
        <v>13706</v>
      </c>
      <c r="H3950" s="3" t="s">
        <v>13732</v>
      </c>
      <c r="I3950" t="s">
        <v>6730</v>
      </c>
      <c r="J3950" t="s">
        <v>13727</v>
      </c>
    </row>
    <row r="3951" spans="1:10" ht="16" x14ac:dyDescent="0.2">
      <c r="A3951" t="s">
        <v>13736</v>
      </c>
      <c r="B3951" t="s">
        <v>13737</v>
      </c>
      <c r="C3951" t="s">
        <v>13738</v>
      </c>
      <c r="D3951">
        <v>2</v>
      </c>
      <c r="E3951" t="s">
        <v>13</v>
      </c>
      <c r="F3951" t="s">
        <v>13</v>
      </c>
      <c r="G3951" t="s">
        <v>13739</v>
      </c>
      <c r="H3951" s="3" t="s">
        <v>13740</v>
      </c>
      <c r="I3951" t="s">
        <v>970</v>
      </c>
      <c r="J3951" t="s">
        <v>13741</v>
      </c>
    </row>
    <row r="3952" spans="1:10" ht="16" x14ac:dyDescent="0.2">
      <c r="A3952" t="s">
        <v>13736</v>
      </c>
      <c r="B3952" t="s">
        <v>13742</v>
      </c>
      <c r="C3952" t="s">
        <v>13743</v>
      </c>
      <c r="D3952">
        <v>1</v>
      </c>
      <c r="E3952" t="s">
        <v>13</v>
      </c>
      <c r="F3952" t="s">
        <v>13</v>
      </c>
      <c r="G3952" t="s">
        <v>13739</v>
      </c>
      <c r="H3952" s="3" t="s">
        <v>13740</v>
      </c>
      <c r="I3952" t="s">
        <v>970</v>
      </c>
      <c r="J3952" t="s">
        <v>13741</v>
      </c>
    </row>
    <row r="3953" spans="1:10" ht="16" x14ac:dyDescent="0.2">
      <c r="A3953" t="s">
        <v>13744</v>
      </c>
      <c r="B3953" t="s">
        <v>13745</v>
      </c>
      <c r="C3953" t="s">
        <v>13746</v>
      </c>
      <c r="D3953">
        <v>4</v>
      </c>
      <c r="E3953" t="s">
        <v>13</v>
      </c>
      <c r="F3953" t="s">
        <v>13</v>
      </c>
      <c r="G3953" t="s">
        <v>13747</v>
      </c>
      <c r="H3953" s="3" t="s">
        <v>13748</v>
      </c>
      <c r="I3953" t="s">
        <v>228</v>
      </c>
      <c r="J3953" t="s">
        <v>13749</v>
      </c>
    </row>
    <row r="3954" spans="1:10" ht="16" x14ac:dyDescent="0.2">
      <c r="A3954" t="s">
        <v>13750</v>
      </c>
      <c r="B3954" t="s">
        <v>13751</v>
      </c>
      <c r="C3954" t="s">
        <v>13752</v>
      </c>
      <c r="D3954">
        <v>1</v>
      </c>
      <c r="E3954" t="s">
        <v>13</v>
      </c>
      <c r="F3954" t="s">
        <v>13</v>
      </c>
      <c r="G3954" t="s">
        <v>13753</v>
      </c>
      <c r="H3954" s="3" t="s">
        <v>13754</v>
      </c>
      <c r="I3954" t="s">
        <v>228</v>
      </c>
      <c r="J3954" t="s">
        <v>13755</v>
      </c>
    </row>
    <row r="3955" spans="1:10" ht="16" x14ac:dyDescent="0.2">
      <c r="A3955" t="s">
        <v>13750</v>
      </c>
      <c r="B3955" t="s">
        <v>13756</v>
      </c>
      <c r="C3955" t="s">
        <v>13757</v>
      </c>
      <c r="D3955">
        <v>3</v>
      </c>
      <c r="E3955" t="s">
        <v>13</v>
      </c>
      <c r="F3955" t="s">
        <v>13</v>
      </c>
      <c r="G3955" t="s">
        <v>13753</v>
      </c>
      <c r="H3955" s="3" t="s">
        <v>13754</v>
      </c>
      <c r="I3955" t="s">
        <v>228</v>
      </c>
      <c r="J3955" t="s">
        <v>13755</v>
      </c>
    </row>
    <row r="3956" spans="1:10" ht="16" x14ac:dyDescent="0.2">
      <c r="A3956" t="s">
        <v>13758</v>
      </c>
      <c r="B3956" t="s">
        <v>13759</v>
      </c>
      <c r="C3956" t="s">
        <v>13760</v>
      </c>
      <c r="D3956">
        <v>2</v>
      </c>
      <c r="E3956" t="s">
        <v>13</v>
      </c>
      <c r="F3956" t="s">
        <v>13</v>
      </c>
      <c r="G3956" t="s">
        <v>13761</v>
      </c>
      <c r="H3956" s="3" t="s">
        <v>13762</v>
      </c>
      <c r="I3956" t="s">
        <v>62</v>
      </c>
      <c r="J3956" t="s">
        <v>13763</v>
      </c>
    </row>
    <row r="3957" spans="1:10" ht="16" x14ac:dyDescent="0.2">
      <c r="A3957" t="s">
        <v>13758</v>
      </c>
      <c r="B3957" t="s">
        <v>13764</v>
      </c>
      <c r="C3957" t="s">
        <v>13765</v>
      </c>
      <c r="D3957">
        <v>1</v>
      </c>
      <c r="E3957" t="s">
        <v>13</v>
      </c>
      <c r="F3957" t="s">
        <v>13</v>
      </c>
      <c r="G3957" t="s">
        <v>13761</v>
      </c>
      <c r="H3957" s="3" t="s">
        <v>13762</v>
      </c>
      <c r="I3957" t="s">
        <v>62</v>
      </c>
      <c r="J3957" t="s">
        <v>13763</v>
      </c>
    </row>
    <row r="3958" spans="1:10" ht="16" x14ac:dyDescent="0.2">
      <c r="A3958" t="s">
        <v>13758</v>
      </c>
      <c r="B3958" t="s">
        <v>13766</v>
      </c>
      <c r="C3958" t="s">
        <v>13767</v>
      </c>
      <c r="D3958">
        <v>3</v>
      </c>
      <c r="E3958" t="s">
        <v>13</v>
      </c>
      <c r="F3958" t="s">
        <v>13</v>
      </c>
      <c r="G3958" t="s">
        <v>13761</v>
      </c>
      <c r="H3958" s="3" t="s">
        <v>13768</v>
      </c>
      <c r="I3958" t="s">
        <v>62</v>
      </c>
      <c r="J3958" t="s">
        <v>13763</v>
      </c>
    </row>
    <row r="3959" spans="1:10" ht="16" x14ac:dyDescent="0.2">
      <c r="A3959" t="s">
        <v>13758</v>
      </c>
      <c r="B3959" t="s">
        <v>13769</v>
      </c>
      <c r="C3959" t="s">
        <v>13770</v>
      </c>
      <c r="D3959">
        <v>5</v>
      </c>
      <c r="E3959" t="s">
        <v>13</v>
      </c>
      <c r="F3959" t="s">
        <v>13</v>
      </c>
      <c r="G3959" t="s">
        <v>13761</v>
      </c>
      <c r="H3959" s="3" t="s">
        <v>13768</v>
      </c>
      <c r="I3959" t="s">
        <v>62</v>
      </c>
      <c r="J3959" t="s">
        <v>13763</v>
      </c>
    </row>
    <row r="3960" spans="1:10" ht="16" x14ac:dyDescent="0.2">
      <c r="A3960" t="s">
        <v>13758</v>
      </c>
      <c r="B3960" t="s">
        <v>13771</v>
      </c>
      <c r="C3960" t="s">
        <v>13772</v>
      </c>
      <c r="D3960">
        <v>4</v>
      </c>
      <c r="E3960" t="s">
        <v>13</v>
      </c>
      <c r="F3960" t="s">
        <v>13</v>
      </c>
      <c r="G3960" t="s">
        <v>13761</v>
      </c>
      <c r="H3960" s="3" t="s">
        <v>13762</v>
      </c>
      <c r="I3960" t="s">
        <v>62</v>
      </c>
      <c r="J3960" t="s">
        <v>13763</v>
      </c>
    </row>
    <row r="3961" spans="1:10" ht="16" x14ac:dyDescent="0.2">
      <c r="A3961" t="s">
        <v>13773</v>
      </c>
      <c r="B3961" t="s">
        <v>13774</v>
      </c>
      <c r="C3961" t="s">
        <v>13775</v>
      </c>
      <c r="D3961">
        <v>1</v>
      </c>
      <c r="E3961" t="s">
        <v>13</v>
      </c>
      <c r="F3961" t="s">
        <v>13</v>
      </c>
      <c r="G3961" t="s">
        <v>13776</v>
      </c>
      <c r="H3961" s="3" t="s">
        <v>13777</v>
      </c>
      <c r="I3961" t="s">
        <v>1489</v>
      </c>
      <c r="J3961" t="s">
        <v>13778</v>
      </c>
    </row>
    <row r="3962" spans="1:10" ht="32" x14ac:dyDescent="0.2">
      <c r="A3962" t="s">
        <v>13773</v>
      </c>
      <c r="B3962" t="s">
        <v>13779</v>
      </c>
      <c r="C3962" t="s">
        <v>13780</v>
      </c>
      <c r="D3962">
        <v>2</v>
      </c>
      <c r="E3962" t="s">
        <v>13</v>
      </c>
      <c r="F3962" t="s">
        <v>13</v>
      </c>
      <c r="G3962" t="s">
        <v>13776</v>
      </c>
      <c r="H3962" s="3" t="s">
        <v>13781</v>
      </c>
      <c r="I3962" t="s">
        <v>1489</v>
      </c>
      <c r="J3962" t="s">
        <v>13778</v>
      </c>
    </row>
    <row r="3963" spans="1:10" ht="32" x14ac:dyDescent="0.2">
      <c r="A3963" t="s">
        <v>13773</v>
      </c>
      <c r="B3963" t="s">
        <v>13782</v>
      </c>
      <c r="C3963" t="s">
        <v>13783</v>
      </c>
      <c r="D3963">
        <v>3</v>
      </c>
      <c r="E3963" t="s">
        <v>13</v>
      </c>
      <c r="F3963" t="s">
        <v>13</v>
      </c>
      <c r="G3963" t="s">
        <v>13784</v>
      </c>
      <c r="H3963" s="3" t="s">
        <v>13785</v>
      </c>
      <c r="I3963" t="s">
        <v>1489</v>
      </c>
      <c r="J3963" t="s">
        <v>13778</v>
      </c>
    </row>
    <row r="3964" spans="1:10" ht="16" x14ac:dyDescent="0.2">
      <c r="A3964" t="s">
        <v>600</v>
      </c>
      <c r="B3964" t="s">
        <v>13786</v>
      </c>
      <c r="C3964" t="s">
        <v>13787</v>
      </c>
      <c r="D3964">
        <v>7</v>
      </c>
      <c r="E3964" t="s">
        <v>13</v>
      </c>
      <c r="F3964" t="s">
        <v>13</v>
      </c>
      <c r="G3964" t="s">
        <v>13788</v>
      </c>
      <c r="H3964" s="3" t="s">
        <v>13789</v>
      </c>
      <c r="I3964" t="s">
        <v>7108</v>
      </c>
      <c r="J3964" t="s">
        <v>603</v>
      </c>
    </row>
    <row r="3965" spans="1:10" ht="16" x14ac:dyDescent="0.2">
      <c r="A3965" t="s">
        <v>13790</v>
      </c>
      <c r="B3965" t="s">
        <v>13791</v>
      </c>
      <c r="C3965" t="s">
        <v>13792</v>
      </c>
      <c r="D3965">
        <v>5</v>
      </c>
      <c r="E3965" t="s">
        <v>13</v>
      </c>
      <c r="F3965" t="s">
        <v>13</v>
      </c>
      <c r="G3965" t="s">
        <v>13793</v>
      </c>
      <c r="H3965" s="3" t="s">
        <v>13794</v>
      </c>
      <c r="I3965" t="s">
        <v>3744</v>
      </c>
      <c r="J3965" t="s">
        <v>13795</v>
      </c>
    </row>
    <row r="3966" spans="1:10" ht="16" x14ac:dyDescent="0.2">
      <c r="A3966" t="s">
        <v>13796</v>
      </c>
      <c r="B3966" t="s">
        <v>13797</v>
      </c>
      <c r="C3966" t="s">
        <v>13798</v>
      </c>
      <c r="D3966">
        <v>7</v>
      </c>
      <c r="E3966" t="s">
        <v>13</v>
      </c>
      <c r="F3966" t="s">
        <v>13</v>
      </c>
      <c r="G3966" t="s">
        <v>13793</v>
      </c>
      <c r="H3966" s="3" t="s">
        <v>13794</v>
      </c>
      <c r="I3966" t="s">
        <v>3744</v>
      </c>
      <c r="J3966" t="s">
        <v>13795</v>
      </c>
    </row>
    <row r="3967" spans="1:10" ht="16" x14ac:dyDescent="0.2">
      <c r="A3967" t="s">
        <v>13796</v>
      </c>
      <c r="B3967" t="s">
        <v>13799</v>
      </c>
      <c r="C3967" t="s">
        <v>13800</v>
      </c>
      <c r="D3967">
        <v>12</v>
      </c>
      <c r="E3967" t="s">
        <v>13</v>
      </c>
      <c r="F3967" t="s">
        <v>13</v>
      </c>
      <c r="G3967" t="s">
        <v>13793</v>
      </c>
      <c r="H3967" s="3" t="s">
        <v>13794</v>
      </c>
      <c r="I3967" t="s">
        <v>3744</v>
      </c>
      <c r="J3967" t="s">
        <v>13795</v>
      </c>
    </row>
    <row r="3968" spans="1:10" ht="16" x14ac:dyDescent="0.2">
      <c r="A3968" t="s">
        <v>13796</v>
      </c>
      <c r="B3968" t="s">
        <v>13791</v>
      </c>
      <c r="C3968" t="s">
        <v>13792</v>
      </c>
      <c r="D3968">
        <v>11</v>
      </c>
      <c r="E3968" t="s">
        <v>13</v>
      </c>
      <c r="F3968" t="s">
        <v>13</v>
      </c>
      <c r="G3968" t="s">
        <v>13793</v>
      </c>
      <c r="H3968" s="3" t="s">
        <v>13794</v>
      </c>
      <c r="I3968" t="s">
        <v>3744</v>
      </c>
      <c r="J3968" t="s">
        <v>13795</v>
      </c>
    </row>
    <row r="3969" spans="1:10" ht="16" x14ac:dyDescent="0.2">
      <c r="A3969" t="s">
        <v>13796</v>
      </c>
      <c r="B3969" t="s">
        <v>13801</v>
      </c>
      <c r="C3969" t="s">
        <v>13802</v>
      </c>
      <c r="D3969">
        <v>10</v>
      </c>
      <c r="E3969" t="s">
        <v>13</v>
      </c>
      <c r="F3969" t="s">
        <v>13</v>
      </c>
      <c r="G3969" t="s">
        <v>13793</v>
      </c>
      <c r="H3969" s="3" t="s">
        <v>13794</v>
      </c>
      <c r="I3969" t="s">
        <v>3744</v>
      </c>
      <c r="J3969" t="s">
        <v>13795</v>
      </c>
    </row>
    <row r="3970" spans="1:10" ht="16" x14ac:dyDescent="0.2">
      <c r="A3970" t="s">
        <v>13790</v>
      </c>
      <c r="B3970" t="s">
        <v>13803</v>
      </c>
      <c r="C3970" t="s">
        <v>13804</v>
      </c>
      <c r="D3970">
        <v>3</v>
      </c>
      <c r="E3970" t="s">
        <v>13</v>
      </c>
      <c r="F3970" t="s">
        <v>13</v>
      </c>
      <c r="G3970" t="s">
        <v>13793</v>
      </c>
      <c r="H3970" s="3" t="s">
        <v>13794</v>
      </c>
      <c r="I3970" t="s">
        <v>3744</v>
      </c>
      <c r="J3970" t="s">
        <v>13795</v>
      </c>
    </row>
    <row r="3971" spans="1:10" ht="16" x14ac:dyDescent="0.2">
      <c r="A3971" t="s">
        <v>13796</v>
      </c>
      <c r="B3971" t="s">
        <v>13803</v>
      </c>
      <c r="C3971" t="s">
        <v>13804</v>
      </c>
      <c r="D3971">
        <v>9</v>
      </c>
      <c r="E3971" t="s">
        <v>13</v>
      </c>
      <c r="F3971" t="s">
        <v>13</v>
      </c>
      <c r="G3971" t="s">
        <v>13793</v>
      </c>
      <c r="H3971" s="3" t="s">
        <v>13794</v>
      </c>
      <c r="I3971" t="s">
        <v>3744</v>
      </c>
      <c r="J3971" t="s">
        <v>13795</v>
      </c>
    </row>
    <row r="3972" spans="1:10" ht="16" x14ac:dyDescent="0.2">
      <c r="A3972" t="s">
        <v>13790</v>
      </c>
      <c r="B3972" t="s">
        <v>13797</v>
      </c>
      <c r="C3972" t="s">
        <v>13798</v>
      </c>
      <c r="D3972">
        <v>1</v>
      </c>
      <c r="E3972" t="s">
        <v>13</v>
      </c>
      <c r="F3972" t="s">
        <v>13</v>
      </c>
      <c r="G3972" t="s">
        <v>13793</v>
      </c>
      <c r="H3972" s="3" t="s">
        <v>13794</v>
      </c>
      <c r="I3972" t="s">
        <v>3744</v>
      </c>
      <c r="J3972" t="s">
        <v>13795</v>
      </c>
    </row>
    <row r="3973" spans="1:10" ht="16" x14ac:dyDescent="0.2">
      <c r="A3973" t="s">
        <v>13790</v>
      </c>
      <c r="B3973" t="s">
        <v>13801</v>
      </c>
      <c r="C3973" t="s">
        <v>13802</v>
      </c>
      <c r="D3973">
        <v>4</v>
      </c>
      <c r="E3973" t="s">
        <v>13</v>
      </c>
      <c r="F3973" t="s">
        <v>13</v>
      </c>
      <c r="G3973" t="s">
        <v>13793</v>
      </c>
      <c r="H3973" s="3" t="s">
        <v>13794</v>
      </c>
      <c r="I3973" t="s">
        <v>3744</v>
      </c>
      <c r="J3973" t="s">
        <v>13795</v>
      </c>
    </row>
    <row r="3974" spans="1:10" ht="16" x14ac:dyDescent="0.2">
      <c r="A3974" t="s">
        <v>13790</v>
      </c>
      <c r="B3974" t="s">
        <v>13805</v>
      </c>
      <c r="C3974" t="s">
        <v>13806</v>
      </c>
      <c r="D3974">
        <v>2</v>
      </c>
      <c r="E3974" t="s">
        <v>13</v>
      </c>
      <c r="F3974" t="s">
        <v>13</v>
      </c>
      <c r="G3974" t="s">
        <v>13793</v>
      </c>
      <c r="H3974" s="3" t="s">
        <v>13794</v>
      </c>
      <c r="I3974" t="s">
        <v>3744</v>
      </c>
      <c r="J3974" t="s">
        <v>13795</v>
      </c>
    </row>
    <row r="3975" spans="1:10" ht="16" x14ac:dyDescent="0.2">
      <c r="A3975" t="s">
        <v>13796</v>
      </c>
      <c r="B3975" t="s">
        <v>13805</v>
      </c>
      <c r="C3975" t="s">
        <v>13806</v>
      </c>
      <c r="D3975">
        <v>8</v>
      </c>
      <c r="E3975" t="s">
        <v>13</v>
      </c>
      <c r="F3975" t="s">
        <v>13</v>
      </c>
      <c r="G3975" t="s">
        <v>13793</v>
      </c>
      <c r="H3975" s="3" t="s">
        <v>13794</v>
      </c>
      <c r="I3975" t="s">
        <v>3744</v>
      </c>
      <c r="J3975" t="s">
        <v>13795</v>
      </c>
    </row>
    <row r="3976" spans="1:10" ht="16" x14ac:dyDescent="0.2">
      <c r="A3976" t="s">
        <v>13790</v>
      </c>
      <c r="B3976" t="s">
        <v>13799</v>
      </c>
      <c r="C3976" t="s">
        <v>13800</v>
      </c>
      <c r="D3976">
        <v>6</v>
      </c>
      <c r="E3976" t="s">
        <v>13</v>
      </c>
      <c r="F3976" t="s">
        <v>13</v>
      </c>
      <c r="G3976" t="s">
        <v>13793</v>
      </c>
      <c r="H3976" s="3" t="s">
        <v>13794</v>
      </c>
      <c r="I3976" t="s">
        <v>3744</v>
      </c>
      <c r="J3976" t="s">
        <v>13795</v>
      </c>
    </row>
    <row r="3977" spans="1:10" ht="16" x14ac:dyDescent="0.2">
      <c r="A3977" t="s">
        <v>13807</v>
      </c>
      <c r="B3977" t="s">
        <v>13808</v>
      </c>
      <c r="C3977" t="s">
        <v>13809</v>
      </c>
      <c r="D3977">
        <v>2</v>
      </c>
      <c r="E3977" t="s">
        <v>13</v>
      </c>
      <c r="F3977" t="s">
        <v>13</v>
      </c>
      <c r="G3977" t="s">
        <v>13810</v>
      </c>
      <c r="H3977" s="3" t="s">
        <v>13811</v>
      </c>
      <c r="I3977" t="s">
        <v>62</v>
      </c>
      <c r="J3977" t="s">
        <v>13812</v>
      </c>
    </row>
    <row r="3978" spans="1:10" ht="16" x14ac:dyDescent="0.2">
      <c r="A3978" t="s">
        <v>13807</v>
      </c>
      <c r="B3978" t="s">
        <v>13813</v>
      </c>
      <c r="C3978" t="s">
        <v>13814</v>
      </c>
      <c r="D3978">
        <v>8</v>
      </c>
      <c r="E3978" t="s">
        <v>13</v>
      </c>
      <c r="F3978" t="s">
        <v>13</v>
      </c>
      <c r="G3978" t="s">
        <v>13815</v>
      </c>
      <c r="H3978" s="3" t="s">
        <v>13816</v>
      </c>
      <c r="I3978" t="s">
        <v>62</v>
      </c>
      <c r="J3978" t="s">
        <v>13812</v>
      </c>
    </row>
    <row r="3979" spans="1:10" ht="16" x14ac:dyDescent="0.2">
      <c r="A3979" t="s">
        <v>13807</v>
      </c>
      <c r="B3979" t="s">
        <v>13817</v>
      </c>
      <c r="C3979" t="s">
        <v>13818</v>
      </c>
      <c r="D3979">
        <v>1</v>
      </c>
      <c r="E3979" t="s">
        <v>13</v>
      </c>
      <c r="F3979" t="s">
        <v>13</v>
      </c>
      <c r="G3979" t="s">
        <v>13815</v>
      </c>
      <c r="H3979" s="3" t="s">
        <v>13816</v>
      </c>
      <c r="I3979" t="s">
        <v>62</v>
      </c>
      <c r="J3979" t="s">
        <v>13812</v>
      </c>
    </row>
    <row r="3980" spans="1:10" ht="16" x14ac:dyDescent="0.2">
      <c r="A3980" t="s">
        <v>13807</v>
      </c>
      <c r="B3980" t="s">
        <v>13819</v>
      </c>
      <c r="C3980" t="s">
        <v>13820</v>
      </c>
      <c r="D3980">
        <v>3</v>
      </c>
      <c r="E3980" t="s">
        <v>13</v>
      </c>
      <c r="F3980" t="s">
        <v>13</v>
      </c>
      <c r="G3980" t="s">
        <v>13815</v>
      </c>
      <c r="H3980" s="3" t="s">
        <v>13816</v>
      </c>
      <c r="I3980" t="s">
        <v>62</v>
      </c>
      <c r="J3980" t="s">
        <v>13812</v>
      </c>
    </row>
    <row r="3981" spans="1:10" ht="16" x14ac:dyDescent="0.2">
      <c r="A3981" t="s">
        <v>12443</v>
      </c>
      <c r="B3981" t="s">
        <v>13821</v>
      </c>
      <c r="C3981" t="s">
        <v>13822</v>
      </c>
      <c r="D3981">
        <v>2</v>
      </c>
      <c r="E3981" t="s">
        <v>13</v>
      </c>
      <c r="F3981" t="s">
        <v>13</v>
      </c>
      <c r="G3981" t="s">
        <v>13823</v>
      </c>
      <c r="H3981" s="3" t="s">
        <v>13824</v>
      </c>
      <c r="I3981" t="s">
        <v>62</v>
      </c>
      <c r="J3981" t="s">
        <v>12447</v>
      </c>
    </row>
    <row r="3982" spans="1:10" ht="16" x14ac:dyDescent="0.2">
      <c r="A3982" t="s">
        <v>12443</v>
      </c>
      <c r="B3982" t="s">
        <v>13825</v>
      </c>
      <c r="C3982" t="s">
        <v>13826</v>
      </c>
      <c r="D3982">
        <v>1</v>
      </c>
      <c r="E3982" t="s">
        <v>13</v>
      </c>
      <c r="F3982" t="s">
        <v>13</v>
      </c>
      <c r="G3982" t="s">
        <v>13823</v>
      </c>
      <c r="H3982" s="3" t="s">
        <v>13824</v>
      </c>
      <c r="I3982" t="s">
        <v>62</v>
      </c>
      <c r="J3982" t="s">
        <v>12447</v>
      </c>
    </row>
    <row r="3983" spans="1:10" ht="16" x14ac:dyDescent="0.2">
      <c r="A3983" t="s">
        <v>13827</v>
      </c>
      <c r="B3983" t="s">
        <v>13828</v>
      </c>
      <c r="C3983" t="s">
        <v>13829</v>
      </c>
      <c r="D3983">
        <v>1</v>
      </c>
      <c r="E3983" t="s">
        <v>13</v>
      </c>
      <c r="F3983" t="s">
        <v>13</v>
      </c>
      <c r="G3983" t="s">
        <v>13830</v>
      </c>
      <c r="H3983" s="3" t="s">
        <v>13831</v>
      </c>
      <c r="I3983" t="s">
        <v>228</v>
      </c>
      <c r="J3983" t="s">
        <v>13832</v>
      </c>
    </row>
    <row r="3984" spans="1:10" ht="16" x14ac:dyDescent="0.2">
      <c r="A3984" t="s">
        <v>13833</v>
      </c>
      <c r="B3984" t="s">
        <v>13834</v>
      </c>
      <c r="C3984" t="s">
        <v>13835</v>
      </c>
      <c r="D3984">
        <v>2</v>
      </c>
      <c r="E3984" t="s">
        <v>13</v>
      </c>
      <c r="F3984" t="s">
        <v>13</v>
      </c>
      <c r="G3984" t="s">
        <v>13836</v>
      </c>
      <c r="H3984" s="3" t="s">
        <v>13837</v>
      </c>
      <c r="I3984" t="s">
        <v>69</v>
      </c>
      <c r="J3984" t="s">
        <v>13838</v>
      </c>
    </row>
    <row r="3985" spans="1:10" ht="16" x14ac:dyDescent="0.2">
      <c r="A3985" t="s">
        <v>13839</v>
      </c>
      <c r="B3985" t="s">
        <v>13840</v>
      </c>
      <c r="C3985" t="s">
        <v>13841</v>
      </c>
      <c r="D3985">
        <v>1</v>
      </c>
      <c r="E3985" t="s">
        <v>13</v>
      </c>
      <c r="F3985" t="s">
        <v>13</v>
      </c>
      <c r="G3985" t="s">
        <v>13842</v>
      </c>
      <c r="H3985" s="3" t="s">
        <v>13843</v>
      </c>
      <c r="I3985" t="s">
        <v>62</v>
      </c>
      <c r="J3985" t="s">
        <v>13844</v>
      </c>
    </row>
    <row r="3986" spans="1:10" ht="16" x14ac:dyDescent="0.2">
      <c r="A3986" t="s">
        <v>13839</v>
      </c>
      <c r="B3986" t="s">
        <v>13845</v>
      </c>
      <c r="C3986" t="s">
        <v>13846</v>
      </c>
      <c r="D3986">
        <v>3</v>
      </c>
      <c r="E3986" t="s">
        <v>13</v>
      </c>
      <c r="F3986" t="s">
        <v>13</v>
      </c>
      <c r="G3986" t="s">
        <v>13847</v>
      </c>
      <c r="H3986" s="3" t="s">
        <v>13843</v>
      </c>
      <c r="I3986" t="s">
        <v>62</v>
      </c>
      <c r="J3986" t="s">
        <v>13844</v>
      </c>
    </row>
    <row r="3987" spans="1:10" ht="16" x14ac:dyDescent="0.2">
      <c r="A3987" t="s">
        <v>13848</v>
      </c>
      <c r="B3987" t="s">
        <v>13849</v>
      </c>
      <c r="C3987" t="s">
        <v>13850</v>
      </c>
      <c r="D3987">
        <v>4</v>
      </c>
      <c r="E3987" t="s">
        <v>13</v>
      </c>
      <c r="F3987" t="s">
        <v>13</v>
      </c>
      <c r="G3987" t="s">
        <v>13851</v>
      </c>
      <c r="H3987" s="3" t="s">
        <v>13852</v>
      </c>
      <c r="I3987" t="s">
        <v>69</v>
      </c>
      <c r="J3987" t="s">
        <v>13853</v>
      </c>
    </row>
    <row r="3988" spans="1:10" ht="16" x14ac:dyDescent="0.2">
      <c r="A3988" t="s">
        <v>13854</v>
      </c>
      <c r="B3988" t="s">
        <v>13849</v>
      </c>
      <c r="C3988" t="s">
        <v>13850</v>
      </c>
      <c r="D3988">
        <v>3</v>
      </c>
      <c r="E3988" t="s">
        <v>13</v>
      </c>
      <c r="F3988" t="s">
        <v>13</v>
      </c>
      <c r="G3988" t="s">
        <v>13855</v>
      </c>
      <c r="H3988" s="3" t="s">
        <v>13856</v>
      </c>
      <c r="I3988" t="s">
        <v>69</v>
      </c>
      <c r="J3988" t="s">
        <v>13857</v>
      </c>
    </row>
    <row r="3989" spans="1:10" ht="16" x14ac:dyDescent="0.2">
      <c r="A3989" t="s">
        <v>13858</v>
      </c>
      <c r="B3989" t="s">
        <v>13849</v>
      </c>
      <c r="C3989" t="s">
        <v>13850</v>
      </c>
      <c r="D3989">
        <v>3</v>
      </c>
      <c r="E3989" t="s">
        <v>13</v>
      </c>
      <c r="F3989" t="s">
        <v>13</v>
      </c>
      <c r="G3989" t="s">
        <v>13855</v>
      </c>
      <c r="H3989" s="3" t="s">
        <v>13859</v>
      </c>
      <c r="I3989" t="s">
        <v>69</v>
      </c>
      <c r="J3989" t="s">
        <v>13860</v>
      </c>
    </row>
    <row r="3990" spans="1:10" ht="16" x14ac:dyDescent="0.2">
      <c r="A3990" t="s">
        <v>13861</v>
      </c>
      <c r="B3990" t="s">
        <v>13849</v>
      </c>
      <c r="C3990" t="s">
        <v>13850</v>
      </c>
      <c r="D3990">
        <v>3</v>
      </c>
      <c r="E3990" t="s">
        <v>13</v>
      </c>
      <c r="F3990" t="s">
        <v>13</v>
      </c>
      <c r="G3990" t="s">
        <v>13855</v>
      </c>
      <c r="H3990" s="3" t="s">
        <v>13859</v>
      </c>
      <c r="I3990" t="s">
        <v>69</v>
      </c>
      <c r="J3990" t="s">
        <v>13862</v>
      </c>
    </row>
    <row r="3991" spans="1:10" ht="32" x14ac:dyDescent="0.2">
      <c r="A3991" t="s">
        <v>13863</v>
      </c>
      <c r="B3991" t="s">
        <v>13864</v>
      </c>
      <c r="C3991" t="s">
        <v>13865</v>
      </c>
      <c r="D3991">
        <v>2</v>
      </c>
      <c r="E3991" t="s">
        <v>13</v>
      </c>
      <c r="F3991" t="s">
        <v>13</v>
      </c>
      <c r="G3991" t="s">
        <v>13866</v>
      </c>
      <c r="H3991" s="3" t="s">
        <v>13867</v>
      </c>
      <c r="I3991" t="s">
        <v>315</v>
      </c>
      <c r="J3991" t="s">
        <v>13868</v>
      </c>
    </row>
    <row r="3992" spans="1:10" ht="16" x14ac:dyDescent="0.2">
      <c r="A3992" t="s">
        <v>13869</v>
      </c>
      <c r="B3992" t="s">
        <v>13870</v>
      </c>
      <c r="C3992" t="s">
        <v>13871</v>
      </c>
      <c r="D3992">
        <v>1</v>
      </c>
      <c r="E3992" t="s">
        <v>13</v>
      </c>
      <c r="F3992" t="s">
        <v>13</v>
      </c>
      <c r="G3992" t="s">
        <v>13872</v>
      </c>
      <c r="H3992" s="3" t="s">
        <v>13873</v>
      </c>
      <c r="I3992" t="s">
        <v>69</v>
      </c>
      <c r="J3992" t="s">
        <v>13874</v>
      </c>
    </row>
    <row r="3993" spans="1:10" ht="16" x14ac:dyDescent="0.2">
      <c r="A3993" t="s">
        <v>13875</v>
      </c>
      <c r="B3993" t="s">
        <v>13876</v>
      </c>
      <c r="C3993" t="s">
        <v>13877</v>
      </c>
      <c r="D3993">
        <v>1</v>
      </c>
      <c r="E3993" t="s">
        <v>13</v>
      </c>
      <c r="F3993" t="s">
        <v>13</v>
      </c>
      <c r="G3993" t="s">
        <v>13878</v>
      </c>
      <c r="H3993" s="3" t="s">
        <v>13879</v>
      </c>
      <c r="I3993" t="s">
        <v>509</v>
      </c>
      <c r="J3993" t="s">
        <v>13880</v>
      </c>
    </row>
    <row r="3994" spans="1:10" ht="16" x14ac:dyDescent="0.2">
      <c r="A3994" t="s">
        <v>13881</v>
      </c>
      <c r="B3994" t="s">
        <v>13882</v>
      </c>
      <c r="C3994" t="s">
        <v>13883</v>
      </c>
      <c r="D3994">
        <v>1</v>
      </c>
      <c r="E3994" t="s">
        <v>13</v>
      </c>
      <c r="F3994" t="s">
        <v>13</v>
      </c>
      <c r="G3994" t="s">
        <v>13878</v>
      </c>
      <c r="H3994" s="3" t="s">
        <v>13884</v>
      </c>
      <c r="I3994" t="s">
        <v>509</v>
      </c>
      <c r="J3994" t="s">
        <v>13885</v>
      </c>
    </row>
    <row r="3995" spans="1:10" ht="16" x14ac:dyDescent="0.2">
      <c r="A3995" t="s">
        <v>13881</v>
      </c>
      <c r="B3995" t="s">
        <v>13886</v>
      </c>
      <c r="C3995" t="s">
        <v>13887</v>
      </c>
      <c r="D3995">
        <v>2</v>
      </c>
      <c r="E3995" t="s">
        <v>13</v>
      </c>
      <c r="F3995" t="s">
        <v>13</v>
      </c>
      <c r="G3995" t="s">
        <v>13878</v>
      </c>
      <c r="H3995" s="3" t="s">
        <v>13879</v>
      </c>
      <c r="I3995" t="s">
        <v>509</v>
      </c>
      <c r="J3995" t="s">
        <v>13885</v>
      </c>
    </row>
    <row r="3996" spans="1:10" ht="16" x14ac:dyDescent="0.2">
      <c r="A3996" t="s">
        <v>13881</v>
      </c>
      <c r="B3996" t="s">
        <v>13888</v>
      </c>
      <c r="C3996" t="s">
        <v>13889</v>
      </c>
      <c r="D3996">
        <v>3</v>
      </c>
      <c r="E3996" t="s">
        <v>13</v>
      </c>
      <c r="F3996" t="s">
        <v>13</v>
      </c>
      <c r="G3996" t="s">
        <v>13878</v>
      </c>
      <c r="H3996" s="3" t="s">
        <v>13890</v>
      </c>
      <c r="I3996" t="s">
        <v>509</v>
      </c>
      <c r="J3996" t="s">
        <v>13885</v>
      </c>
    </row>
    <row r="3997" spans="1:10" ht="16" x14ac:dyDescent="0.2">
      <c r="A3997" t="s">
        <v>13881</v>
      </c>
      <c r="B3997" t="s">
        <v>13891</v>
      </c>
      <c r="C3997" t="s">
        <v>13892</v>
      </c>
      <c r="D3997">
        <v>4</v>
      </c>
      <c r="E3997" t="s">
        <v>13</v>
      </c>
      <c r="F3997" t="s">
        <v>13</v>
      </c>
      <c r="G3997" t="s">
        <v>13878</v>
      </c>
      <c r="H3997" s="3" t="s">
        <v>13890</v>
      </c>
      <c r="I3997" t="s">
        <v>509</v>
      </c>
      <c r="J3997" t="s">
        <v>13885</v>
      </c>
    </row>
    <row r="3998" spans="1:10" ht="16" x14ac:dyDescent="0.2">
      <c r="A3998" t="s">
        <v>13893</v>
      </c>
      <c r="B3998" t="s">
        <v>13894</v>
      </c>
      <c r="C3998" t="s">
        <v>13895</v>
      </c>
      <c r="D3998">
        <v>1</v>
      </c>
      <c r="E3998" t="s">
        <v>13</v>
      </c>
      <c r="F3998" t="s">
        <v>13</v>
      </c>
      <c r="G3998" t="s">
        <v>13878</v>
      </c>
      <c r="H3998" s="3" t="s">
        <v>13896</v>
      </c>
      <c r="I3998" t="s">
        <v>509</v>
      </c>
      <c r="J3998" t="s">
        <v>13897</v>
      </c>
    </row>
    <row r="3999" spans="1:10" ht="16" x14ac:dyDescent="0.2">
      <c r="A3999" t="s">
        <v>13898</v>
      </c>
      <c r="B3999" t="s">
        <v>4355</v>
      </c>
      <c r="C3999" t="s">
        <v>4356</v>
      </c>
      <c r="D3999">
        <v>1</v>
      </c>
      <c r="E3999" t="s">
        <v>13</v>
      </c>
      <c r="F3999" t="s">
        <v>13</v>
      </c>
      <c r="G3999" t="s">
        <v>13878</v>
      </c>
      <c r="H3999" s="3" t="s">
        <v>13899</v>
      </c>
      <c r="I3999" t="s">
        <v>509</v>
      </c>
      <c r="J3999" t="s">
        <v>13900</v>
      </c>
    </row>
    <row r="4000" spans="1:10" ht="16" x14ac:dyDescent="0.2">
      <c r="A4000" t="s">
        <v>12016</v>
      </c>
      <c r="B4000" t="s">
        <v>11434</v>
      </c>
      <c r="C4000" t="s">
        <v>13901</v>
      </c>
      <c r="D4000">
        <v>1</v>
      </c>
      <c r="E4000" t="s">
        <v>13</v>
      </c>
      <c r="F4000" t="s">
        <v>13</v>
      </c>
      <c r="G4000" t="s">
        <v>13902</v>
      </c>
      <c r="H4000" s="3" t="s">
        <v>13903</v>
      </c>
      <c r="I4000" t="s">
        <v>547</v>
      </c>
      <c r="J4000" t="s">
        <v>12021</v>
      </c>
    </row>
    <row r="4001" spans="1:10" ht="16" x14ac:dyDescent="0.2">
      <c r="A4001" t="s">
        <v>13904</v>
      </c>
      <c r="B4001" t="s">
        <v>13905</v>
      </c>
      <c r="C4001" t="s">
        <v>13906</v>
      </c>
      <c r="D4001">
        <v>1</v>
      </c>
      <c r="E4001" t="s">
        <v>13</v>
      </c>
      <c r="F4001" t="s">
        <v>13</v>
      </c>
      <c r="G4001" t="s">
        <v>13907</v>
      </c>
      <c r="H4001" s="3" t="s">
        <v>13908</v>
      </c>
      <c r="I4001" t="s">
        <v>90</v>
      </c>
      <c r="J4001" t="s">
        <v>13909</v>
      </c>
    </row>
    <row r="4002" spans="1:10" ht="16" x14ac:dyDescent="0.2">
      <c r="A4002" t="s">
        <v>6601</v>
      </c>
      <c r="B4002" t="s">
        <v>13910</v>
      </c>
      <c r="C4002" t="s">
        <v>13911</v>
      </c>
      <c r="D4002">
        <v>3</v>
      </c>
      <c r="E4002" t="s">
        <v>13</v>
      </c>
      <c r="F4002" t="s">
        <v>13</v>
      </c>
      <c r="G4002" t="s">
        <v>13912</v>
      </c>
      <c r="H4002" s="3" t="s">
        <v>13913</v>
      </c>
      <c r="I4002" t="s">
        <v>11514</v>
      </c>
      <c r="J4002" t="s">
        <v>6606</v>
      </c>
    </row>
    <row r="4003" spans="1:10" ht="32" x14ac:dyDescent="0.2">
      <c r="A4003" t="s">
        <v>13914</v>
      </c>
      <c r="B4003" t="s">
        <v>13915</v>
      </c>
      <c r="C4003" t="s">
        <v>13916</v>
      </c>
      <c r="D4003">
        <v>3</v>
      </c>
      <c r="E4003" t="s">
        <v>13</v>
      </c>
      <c r="F4003" t="s">
        <v>13</v>
      </c>
      <c r="G4003" t="s">
        <v>13912</v>
      </c>
      <c r="H4003" s="3" t="s">
        <v>13917</v>
      </c>
      <c r="I4003" t="s">
        <v>11514</v>
      </c>
      <c r="J4003" t="s">
        <v>13918</v>
      </c>
    </row>
    <row r="4004" spans="1:10" ht="16" x14ac:dyDescent="0.2">
      <c r="A4004" t="s">
        <v>13919</v>
      </c>
      <c r="B4004" t="s">
        <v>13920</v>
      </c>
      <c r="C4004" t="s">
        <v>13921</v>
      </c>
      <c r="D4004">
        <v>2</v>
      </c>
      <c r="E4004" t="s">
        <v>13</v>
      </c>
      <c r="F4004" t="s">
        <v>13</v>
      </c>
      <c r="G4004" t="s">
        <v>13912</v>
      </c>
      <c r="H4004" s="3" t="s">
        <v>13922</v>
      </c>
      <c r="I4004" t="s">
        <v>11514</v>
      </c>
      <c r="J4004" t="s">
        <v>13923</v>
      </c>
    </row>
    <row r="4005" spans="1:10" ht="16" x14ac:dyDescent="0.2">
      <c r="A4005" t="s">
        <v>1552</v>
      </c>
      <c r="B4005" t="s">
        <v>13924</v>
      </c>
      <c r="C4005" t="s">
        <v>13925</v>
      </c>
      <c r="D4005">
        <v>1</v>
      </c>
      <c r="E4005" t="s">
        <v>13</v>
      </c>
      <c r="F4005" t="s">
        <v>13</v>
      </c>
      <c r="G4005" t="s">
        <v>13912</v>
      </c>
      <c r="H4005" s="3" t="s">
        <v>13926</v>
      </c>
      <c r="I4005" t="s">
        <v>11514</v>
      </c>
      <c r="J4005" t="s">
        <v>1557</v>
      </c>
    </row>
    <row r="4006" spans="1:10" ht="16" x14ac:dyDescent="0.2">
      <c r="A4006" t="s">
        <v>13919</v>
      </c>
      <c r="B4006" t="s">
        <v>13927</v>
      </c>
      <c r="C4006" t="s">
        <v>13928</v>
      </c>
      <c r="D4006">
        <v>3</v>
      </c>
      <c r="E4006" t="s">
        <v>13</v>
      </c>
      <c r="F4006" t="s">
        <v>13</v>
      </c>
      <c r="G4006" t="s">
        <v>13912</v>
      </c>
      <c r="H4006" s="3" t="s">
        <v>13929</v>
      </c>
      <c r="I4006" t="s">
        <v>11514</v>
      </c>
      <c r="J4006" t="s">
        <v>13923</v>
      </c>
    </row>
    <row r="4007" spans="1:10" ht="32" x14ac:dyDescent="0.2">
      <c r="A4007" t="s">
        <v>13914</v>
      </c>
      <c r="B4007" t="s">
        <v>13927</v>
      </c>
      <c r="C4007" t="s">
        <v>13928</v>
      </c>
      <c r="D4007">
        <v>4</v>
      </c>
      <c r="E4007" t="s">
        <v>13</v>
      </c>
      <c r="F4007" t="s">
        <v>13</v>
      </c>
      <c r="G4007" t="s">
        <v>13912</v>
      </c>
      <c r="H4007" s="3" t="s">
        <v>13917</v>
      </c>
      <c r="I4007" t="s">
        <v>11514</v>
      </c>
      <c r="J4007" t="s">
        <v>13918</v>
      </c>
    </row>
    <row r="4008" spans="1:10" ht="32" x14ac:dyDescent="0.2">
      <c r="A4008" t="s">
        <v>13914</v>
      </c>
      <c r="B4008" t="s">
        <v>13930</v>
      </c>
      <c r="C4008" t="s">
        <v>13931</v>
      </c>
      <c r="D4008">
        <v>2</v>
      </c>
      <c r="E4008" t="s">
        <v>13</v>
      </c>
      <c r="F4008" t="s">
        <v>13</v>
      </c>
      <c r="G4008" t="s">
        <v>13912</v>
      </c>
      <c r="H4008" s="3" t="s">
        <v>13917</v>
      </c>
      <c r="I4008" t="s">
        <v>11514</v>
      </c>
      <c r="J4008" t="s">
        <v>13918</v>
      </c>
    </row>
    <row r="4009" spans="1:10" ht="16" x14ac:dyDescent="0.2">
      <c r="A4009" t="s">
        <v>13919</v>
      </c>
      <c r="B4009" t="s">
        <v>13930</v>
      </c>
      <c r="C4009" t="s">
        <v>13931</v>
      </c>
      <c r="D4009">
        <v>1</v>
      </c>
      <c r="E4009" t="s">
        <v>13</v>
      </c>
      <c r="F4009" t="s">
        <v>13</v>
      </c>
      <c r="G4009" t="s">
        <v>13912</v>
      </c>
      <c r="H4009" s="3" t="s">
        <v>13929</v>
      </c>
      <c r="I4009" t="s">
        <v>11514</v>
      </c>
      <c r="J4009" t="s">
        <v>13923</v>
      </c>
    </row>
    <row r="4010" spans="1:10" ht="32" x14ac:dyDescent="0.2">
      <c r="A4010" t="s">
        <v>13914</v>
      </c>
      <c r="B4010" t="s">
        <v>13920</v>
      </c>
      <c r="C4010" t="s">
        <v>13921</v>
      </c>
      <c r="D4010">
        <v>1</v>
      </c>
      <c r="E4010" t="s">
        <v>13</v>
      </c>
      <c r="F4010" t="s">
        <v>13</v>
      </c>
      <c r="G4010" t="s">
        <v>13912</v>
      </c>
      <c r="H4010" s="3" t="s">
        <v>13917</v>
      </c>
      <c r="I4010" t="s">
        <v>11514</v>
      </c>
      <c r="J4010" t="s">
        <v>13918</v>
      </c>
    </row>
    <row r="4011" spans="1:10" ht="16" x14ac:dyDescent="0.2">
      <c r="A4011" t="s">
        <v>7616</v>
      </c>
      <c r="B4011" t="s">
        <v>13932</v>
      </c>
      <c r="C4011" t="s">
        <v>13933</v>
      </c>
      <c r="D4011">
        <v>1</v>
      </c>
      <c r="E4011" t="s">
        <v>13</v>
      </c>
      <c r="F4011" t="s">
        <v>13</v>
      </c>
      <c r="G4011" t="s">
        <v>13934</v>
      </c>
      <c r="H4011" s="3" t="s">
        <v>13935</v>
      </c>
      <c r="I4011" t="s">
        <v>315</v>
      </c>
      <c r="J4011" t="s">
        <v>7620</v>
      </c>
    </row>
    <row r="4012" spans="1:10" ht="16" x14ac:dyDescent="0.2">
      <c r="A4012" t="s">
        <v>13936</v>
      </c>
      <c r="B4012" t="s">
        <v>13937</v>
      </c>
      <c r="C4012" t="s">
        <v>13938</v>
      </c>
      <c r="D4012">
        <v>2</v>
      </c>
      <c r="E4012" t="s">
        <v>13</v>
      </c>
      <c r="F4012" t="s">
        <v>13</v>
      </c>
      <c r="G4012" t="s">
        <v>13939</v>
      </c>
      <c r="H4012" s="3" t="s">
        <v>13940</v>
      </c>
      <c r="I4012" t="s">
        <v>315</v>
      </c>
      <c r="J4012" t="s">
        <v>13941</v>
      </c>
    </row>
    <row r="4013" spans="1:10" ht="16" x14ac:dyDescent="0.2">
      <c r="A4013" t="s">
        <v>13942</v>
      </c>
      <c r="B4013" t="s">
        <v>13937</v>
      </c>
      <c r="C4013" t="s">
        <v>13938</v>
      </c>
      <c r="D4013">
        <v>3</v>
      </c>
      <c r="E4013" t="s">
        <v>13</v>
      </c>
      <c r="F4013" t="s">
        <v>13</v>
      </c>
      <c r="G4013" t="s">
        <v>13939</v>
      </c>
      <c r="H4013" s="3" t="s">
        <v>13940</v>
      </c>
      <c r="I4013" t="s">
        <v>315</v>
      </c>
      <c r="J4013" t="s">
        <v>13943</v>
      </c>
    </row>
    <row r="4014" spans="1:10" ht="16" x14ac:dyDescent="0.2">
      <c r="A4014" t="s">
        <v>13944</v>
      </c>
      <c r="B4014" t="s">
        <v>13937</v>
      </c>
      <c r="C4014" t="s">
        <v>13938</v>
      </c>
      <c r="D4014">
        <v>1</v>
      </c>
      <c r="E4014" t="s">
        <v>13</v>
      </c>
      <c r="F4014" t="s">
        <v>13</v>
      </c>
      <c r="G4014" t="s">
        <v>13939</v>
      </c>
      <c r="H4014" s="3" t="s">
        <v>13940</v>
      </c>
      <c r="I4014" t="s">
        <v>315</v>
      </c>
      <c r="J4014" t="s">
        <v>13945</v>
      </c>
    </row>
    <row r="4015" spans="1:10" ht="16" x14ac:dyDescent="0.2">
      <c r="A4015" t="s">
        <v>13946</v>
      </c>
      <c r="B4015" t="s">
        <v>13947</v>
      </c>
      <c r="C4015" t="s">
        <v>13948</v>
      </c>
      <c r="D4015">
        <v>3</v>
      </c>
      <c r="E4015" t="s">
        <v>13</v>
      </c>
      <c r="F4015" t="s">
        <v>13</v>
      </c>
      <c r="G4015" t="s">
        <v>13949</v>
      </c>
      <c r="H4015" s="3" t="s">
        <v>13950</v>
      </c>
      <c r="I4015" t="s">
        <v>3744</v>
      </c>
      <c r="J4015" t="s">
        <v>13951</v>
      </c>
    </row>
    <row r="4016" spans="1:10" ht="16" x14ac:dyDescent="0.2">
      <c r="A4016" t="s">
        <v>13952</v>
      </c>
      <c r="B4016" t="s">
        <v>13953</v>
      </c>
      <c r="C4016" t="s">
        <v>13954</v>
      </c>
      <c r="D4016">
        <v>6</v>
      </c>
      <c r="E4016" t="s">
        <v>13</v>
      </c>
      <c r="F4016" t="s">
        <v>13</v>
      </c>
      <c r="G4016" t="s">
        <v>13955</v>
      </c>
      <c r="H4016" s="3" t="s">
        <v>13956</v>
      </c>
      <c r="I4016" t="s">
        <v>315</v>
      </c>
      <c r="J4016" t="s">
        <v>13957</v>
      </c>
    </row>
    <row r="4017" spans="1:10" ht="16" x14ac:dyDescent="0.2">
      <c r="A4017" t="s">
        <v>13958</v>
      </c>
      <c r="B4017" t="s">
        <v>13959</v>
      </c>
      <c r="C4017" t="s">
        <v>13960</v>
      </c>
      <c r="D4017">
        <v>2</v>
      </c>
      <c r="E4017" t="s">
        <v>13</v>
      </c>
      <c r="F4017" t="s">
        <v>13</v>
      </c>
      <c r="G4017" t="s">
        <v>13961</v>
      </c>
      <c r="H4017" s="3" t="s">
        <v>13962</v>
      </c>
      <c r="I4017" t="s">
        <v>69</v>
      </c>
      <c r="J4017" t="s">
        <v>13963</v>
      </c>
    </row>
    <row r="4018" spans="1:10" ht="16" x14ac:dyDescent="0.2">
      <c r="A4018" t="s">
        <v>13964</v>
      </c>
      <c r="B4018" t="s">
        <v>13965</v>
      </c>
      <c r="C4018" t="s">
        <v>13966</v>
      </c>
      <c r="D4018">
        <v>1</v>
      </c>
      <c r="E4018" t="s">
        <v>13</v>
      </c>
      <c r="F4018" t="s">
        <v>13</v>
      </c>
      <c r="G4018" t="s">
        <v>13961</v>
      </c>
      <c r="H4018" s="3" t="s">
        <v>13962</v>
      </c>
      <c r="I4018" t="s">
        <v>69</v>
      </c>
      <c r="J4018" t="s">
        <v>13967</v>
      </c>
    </row>
    <row r="4019" spans="1:10" ht="16" x14ac:dyDescent="0.2">
      <c r="A4019" t="s">
        <v>13964</v>
      </c>
      <c r="B4019" t="s">
        <v>13968</v>
      </c>
      <c r="C4019" t="s">
        <v>13969</v>
      </c>
      <c r="D4019">
        <v>2</v>
      </c>
      <c r="E4019" t="s">
        <v>13</v>
      </c>
      <c r="F4019" t="s">
        <v>13</v>
      </c>
      <c r="G4019" t="s">
        <v>13961</v>
      </c>
      <c r="H4019" s="3" t="s">
        <v>13962</v>
      </c>
      <c r="I4019" t="s">
        <v>69</v>
      </c>
      <c r="J4019" t="s">
        <v>13967</v>
      </c>
    </row>
    <row r="4020" spans="1:10" ht="16" x14ac:dyDescent="0.2">
      <c r="A4020" t="s">
        <v>13970</v>
      </c>
      <c r="B4020" t="s">
        <v>13971</v>
      </c>
      <c r="C4020" t="s">
        <v>13972</v>
      </c>
      <c r="D4020">
        <v>1</v>
      </c>
      <c r="E4020" t="s">
        <v>13</v>
      </c>
      <c r="F4020" t="s">
        <v>13</v>
      </c>
      <c r="G4020" t="s">
        <v>13973</v>
      </c>
      <c r="H4020" s="3" t="s">
        <v>13974</v>
      </c>
      <c r="I4020" t="s">
        <v>1208</v>
      </c>
      <c r="J4020" t="s">
        <v>13975</v>
      </c>
    </row>
    <row r="4021" spans="1:10" ht="16" x14ac:dyDescent="0.2">
      <c r="A4021" t="s">
        <v>13976</v>
      </c>
      <c r="B4021" t="s">
        <v>13977</v>
      </c>
      <c r="C4021" t="s">
        <v>13978</v>
      </c>
      <c r="D4021">
        <v>1</v>
      </c>
      <c r="E4021" t="s">
        <v>13</v>
      </c>
      <c r="F4021" t="s">
        <v>13</v>
      </c>
      <c r="G4021" t="s">
        <v>13979</v>
      </c>
      <c r="H4021" s="3" t="s">
        <v>13980</v>
      </c>
      <c r="I4021" t="s">
        <v>1658</v>
      </c>
      <c r="J4021" t="s">
        <v>13981</v>
      </c>
    </row>
    <row r="4022" spans="1:10" ht="32" x14ac:dyDescent="0.2">
      <c r="A4022" t="s">
        <v>13982</v>
      </c>
      <c r="B4022" t="s">
        <v>13983</v>
      </c>
      <c r="C4022" t="s">
        <v>13984</v>
      </c>
      <c r="D4022">
        <v>1</v>
      </c>
      <c r="E4022" t="s">
        <v>13</v>
      </c>
      <c r="F4022" t="s">
        <v>13</v>
      </c>
      <c r="G4022" t="s">
        <v>13979</v>
      </c>
      <c r="H4022" s="3" t="s">
        <v>13985</v>
      </c>
      <c r="I4022" t="s">
        <v>1658</v>
      </c>
      <c r="J4022" t="s">
        <v>13986</v>
      </c>
    </row>
    <row r="4023" spans="1:10" ht="16" x14ac:dyDescent="0.2">
      <c r="A4023" t="s">
        <v>13987</v>
      </c>
      <c r="B4023" t="s">
        <v>13988</v>
      </c>
      <c r="C4023" t="s">
        <v>13989</v>
      </c>
      <c r="D4023">
        <v>4</v>
      </c>
      <c r="E4023" t="s">
        <v>13</v>
      </c>
      <c r="F4023" t="s">
        <v>13</v>
      </c>
      <c r="G4023" t="s">
        <v>13979</v>
      </c>
      <c r="H4023" s="3" t="s">
        <v>13980</v>
      </c>
      <c r="I4023" t="s">
        <v>1658</v>
      </c>
      <c r="J4023" t="s">
        <v>13990</v>
      </c>
    </row>
    <row r="4024" spans="1:10" ht="16" x14ac:dyDescent="0.2">
      <c r="A4024" t="s">
        <v>13976</v>
      </c>
      <c r="B4024" t="s">
        <v>13991</v>
      </c>
      <c r="C4024" t="s">
        <v>13992</v>
      </c>
      <c r="D4024">
        <v>2</v>
      </c>
      <c r="E4024" t="s">
        <v>13</v>
      </c>
      <c r="F4024" t="s">
        <v>13</v>
      </c>
      <c r="G4024" t="s">
        <v>13979</v>
      </c>
      <c r="H4024" s="3" t="s">
        <v>13980</v>
      </c>
      <c r="I4024" t="s">
        <v>1658</v>
      </c>
      <c r="J4024" t="s">
        <v>13981</v>
      </c>
    </row>
    <row r="4025" spans="1:10" ht="16" x14ac:dyDescent="0.2">
      <c r="A4025" t="s">
        <v>13993</v>
      </c>
      <c r="B4025" t="s">
        <v>13977</v>
      </c>
      <c r="C4025" t="s">
        <v>13978</v>
      </c>
      <c r="D4025">
        <v>1</v>
      </c>
      <c r="E4025" t="s">
        <v>13</v>
      </c>
      <c r="F4025" t="s">
        <v>13</v>
      </c>
      <c r="G4025" t="s">
        <v>13979</v>
      </c>
      <c r="H4025" s="3" t="s">
        <v>13980</v>
      </c>
      <c r="I4025" t="s">
        <v>1658</v>
      </c>
      <c r="J4025" t="s">
        <v>13994</v>
      </c>
    </row>
    <row r="4026" spans="1:10" ht="16" x14ac:dyDescent="0.2">
      <c r="A4026" t="s">
        <v>13993</v>
      </c>
      <c r="B4026" t="s">
        <v>13995</v>
      </c>
      <c r="C4026" t="s">
        <v>13996</v>
      </c>
      <c r="D4026">
        <v>2</v>
      </c>
      <c r="E4026" t="s">
        <v>13</v>
      </c>
      <c r="F4026" t="s">
        <v>13</v>
      </c>
      <c r="G4026" t="s">
        <v>13979</v>
      </c>
      <c r="H4026" s="3" t="s">
        <v>13980</v>
      </c>
      <c r="I4026" t="s">
        <v>1658</v>
      </c>
      <c r="J4026" t="s">
        <v>13994</v>
      </c>
    </row>
    <row r="4027" spans="1:10" ht="16" x14ac:dyDescent="0.2">
      <c r="A4027" t="s">
        <v>13987</v>
      </c>
      <c r="B4027" t="s">
        <v>13997</v>
      </c>
      <c r="C4027" t="s">
        <v>13998</v>
      </c>
      <c r="D4027">
        <v>3</v>
      </c>
      <c r="E4027" t="s">
        <v>13</v>
      </c>
      <c r="F4027" t="s">
        <v>13</v>
      </c>
      <c r="G4027" t="s">
        <v>13979</v>
      </c>
      <c r="H4027" s="3" t="s">
        <v>13980</v>
      </c>
      <c r="I4027" t="s">
        <v>1658</v>
      </c>
      <c r="J4027" t="s">
        <v>13990</v>
      </c>
    </row>
    <row r="4028" spans="1:10" ht="16" x14ac:dyDescent="0.2">
      <c r="A4028" t="s">
        <v>13236</v>
      </c>
      <c r="B4028" t="s">
        <v>13999</v>
      </c>
      <c r="C4028" t="s">
        <v>14000</v>
      </c>
      <c r="D4028">
        <v>7</v>
      </c>
      <c r="E4028" t="s">
        <v>13</v>
      </c>
      <c r="F4028" t="s">
        <v>13</v>
      </c>
      <c r="G4028" t="s">
        <v>14001</v>
      </c>
      <c r="H4028" s="3" t="s">
        <v>14002</v>
      </c>
      <c r="I4028" t="s">
        <v>62</v>
      </c>
      <c r="J4028" t="s">
        <v>13241</v>
      </c>
    </row>
    <row r="4029" spans="1:10" ht="16" x14ac:dyDescent="0.2">
      <c r="A4029" t="s">
        <v>14003</v>
      </c>
      <c r="B4029" t="s">
        <v>14004</v>
      </c>
      <c r="C4029" t="s">
        <v>14005</v>
      </c>
      <c r="D4029">
        <v>7</v>
      </c>
      <c r="E4029" t="s">
        <v>13</v>
      </c>
      <c r="F4029" t="s">
        <v>13</v>
      </c>
      <c r="G4029" t="s">
        <v>14006</v>
      </c>
      <c r="H4029" s="3" t="s">
        <v>14007</v>
      </c>
      <c r="I4029" t="s">
        <v>69</v>
      </c>
      <c r="J4029" t="s">
        <v>14008</v>
      </c>
    </row>
    <row r="4030" spans="1:10" ht="16" x14ac:dyDescent="0.2">
      <c r="A4030" t="s">
        <v>14003</v>
      </c>
      <c r="B4030" t="s">
        <v>14009</v>
      </c>
      <c r="C4030" t="s">
        <v>14010</v>
      </c>
      <c r="D4030">
        <v>9</v>
      </c>
      <c r="E4030" t="s">
        <v>13</v>
      </c>
      <c r="F4030" t="s">
        <v>13</v>
      </c>
      <c r="G4030" t="s">
        <v>14006</v>
      </c>
      <c r="H4030" s="3" t="s">
        <v>14007</v>
      </c>
      <c r="I4030" t="s">
        <v>69</v>
      </c>
      <c r="J4030" t="s">
        <v>14008</v>
      </c>
    </row>
    <row r="4031" spans="1:10" ht="16" x14ac:dyDescent="0.2">
      <c r="A4031" t="s">
        <v>14011</v>
      </c>
      <c r="B4031" t="s">
        <v>14012</v>
      </c>
      <c r="C4031" t="s">
        <v>14013</v>
      </c>
      <c r="D4031">
        <v>2</v>
      </c>
      <c r="E4031" t="s">
        <v>13</v>
      </c>
      <c r="F4031" t="s">
        <v>13</v>
      </c>
      <c r="G4031" t="s">
        <v>14006</v>
      </c>
      <c r="H4031" s="3" t="s">
        <v>14007</v>
      </c>
      <c r="I4031" t="s">
        <v>69</v>
      </c>
      <c r="J4031" t="s">
        <v>14014</v>
      </c>
    </row>
    <row r="4032" spans="1:10" ht="16" x14ac:dyDescent="0.2">
      <c r="A4032" t="s">
        <v>14011</v>
      </c>
      <c r="B4032" t="s">
        <v>14015</v>
      </c>
      <c r="C4032" t="s">
        <v>14016</v>
      </c>
      <c r="D4032">
        <v>1</v>
      </c>
      <c r="E4032" t="s">
        <v>13</v>
      </c>
      <c r="F4032" t="s">
        <v>13</v>
      </c>
      <c r="G4032" t="s">
        <v>14006</v>
      </c>
      <c r="H4032" s="3" t="s">
        <v>14007</v>
      </c>
      <c r="I4032" t="s">
        <v>69</v>
      </c>
      <c r="J4032" t="s">
        <v>14014</v>
      </c>
    </row>
    <row r="4033" spans="1:10" ht="16" x14ac:dyDescent="0.2">
      <c r="A4033" t="s">
        <v>14017</v>
      </c>
      <c r="B4033" t="s">
        <v>14018</v>
      </c>
      <c r="C4033" t="s">
        <v>14019</v>
      </c>
      <c r="D4033">
        <v>5</v>
      </c>
      <c r="E4033" t="s">
        <v>13</v>
      </c>
      <c r="F4033" t="s">
        <v>13</v>
      </c>
      <c r="G4033" t="s">
        <v>14020</v>
      </c>
      <c r="H4033" s="3" t="s">
        <v>14021</v>
      </c>
      <c r="I4033" t="s">
        <v>390</v>
      </c>
      <c r="J4033" t="s">
        <v>14022</v>
      </c>
    </row>
    <row r="4034" spans="1:10" ht="16" x14ac:dyDescent="0.2">
      <c r="A4034" t="s">
        <v>7295</v>
      </c>
      <c r="B4034" t="s">
        <v>14023</v>
      </c>
      <c r="C4034" t="s">
        <v>14024</v>
      </c>
      <c r="D4034">
        <v>6</v>
      </c>
      <c r="E4034" t="s">
        <v>13</v>
      </c>
      <c r="F4034" t="s">
        <v>13</v>
      </c>
      <c r="G4034" t="s">
        <v>14025</v>
      </c>
      <c r="H4034" s="3" t="s">
        <v>14026</v>
      </c>
      <c r="I4034" t="s">
        <v>423</v>
      </c>
      <c r="J4034" t="s">
        <v>7300</v>
      </c>
    </row>
    <row r="4035" spans="1:10" ht="16" x14ac:dyDescent="0.2">
      <c r="A4035" t="s">
        <v>14027</v>
      </c>
      <c r="B4035" t="s">
        <v>14028</v>
      </c>
      <c r="C4035" t="s">
        <v>14029</v>
      </c>
      <c r="D4035">
        <v>2</v>
      </c>
      <c r="E4035" t="s">
        <v>13</v>
      </c>
      <c r="F4035" t="s">
        <v>13</v>
      </c>
      <c r="G4035" t="s">
        <v>14030</v>
      </c>
      <c r="H4035" s="3" t="s">
        <v>14031</v>
      </c>
      <c r="I4035" t="s">
        <v>62</v>
      </c>
      <c r="J4035" t="s">
        <v>14032</v>
      </c>
    </row>
    <row r="4036" spans="1:10" ht="16" x14ac:dyDescent="0.2">
      <c r="A4036" t="s">
        <v>14033</v>
      </c>
      <c r="B4036" t="s">
        <v>14034</v>
      </c>
      <c r="C4036" t="s">
        <v>14035</v>
      </c>
      <c r="D4036">
        <v>1</v>
      </c>
      <c r="E4036" t="s">
        <v>13</v>
      </c>
      <c r="F4036" t="s">
        <v>13</v>
      </c>
      <c r="G4036" t="s">
        <v>14036</v>
      </c>
      <c r="H4036" s="3" t="s">
        <v>14037</v>
      </c>
      <c r="I4036" t="s">
        <v>62</v>
      </c>
      <c r="J4036" t="s">
        <v>14038</v>
      </c>
    </row>
    <row r="4037" spans="1:10" ht="16" x14ac:dyDescent="0.2">
      <c r="A4037" t="s">
        <v>14033</v>
      </c>
      <c r="B4037" t="s">
        <v>14039</v>
      </c>
      <c r="C4037" t="s">
        <v>14040</v>
      </c>
      <c r="D4037">
        <v>2</v>
      </c>
      <c r="E4037" t="s">
        <v>13</v>
      </c>
      <c r="F4037" t="s">
        <v>13</v>
      </c>
      <c r="G4037" t="s">
        <v>14036</v>
      </c>
      <c r="H4037" s="3" t="s">
        <v>14037</v>
      </c>
      <c r="I4037" t="s">
        <v>62</v>
      </c>
      <c r="J4037" t="s">
        <v>14038</v>
      </c>
    </row>
    <row r="4038" spans="1:10" ht="16" x14ac:dyDescent="0.2">
      <c r="A4038" t="s">
        <v>14041</v>
      </c>
      <c r="B4038" t="s">
        <v>14042</v>
      </c>
      <c r="C4038" t="s">
        <v>14043</v>
      </c>
      <c r="D4038">
        <v>1</v>
      </c>
      <c r="E4038" t="s">
        <v>13</v>
      </c>
      <c r="F4038" t="s">
        <v>13</v>
      </c>
      <c r="G4038" t="s">
        <v>14044</v>
      </c>
      <c r="H4038" s="3" t="s">
        <v>14045</v>
      </c>
      <c r="I4038" t="s">
        <v>714</v>
      </c>
      <c r="J4038" t="s">
        <v>14046</v>
      </c>
    </row>
    <row r="4039" spans="1:10" ht="16" x14ac:dyDescent="0.2">
      <c r="A4039" t="s">
        <v>14047</v>
      </c>
      <c r="B4039" t="s">
        <v>14048</v>
      </c>
      <c r="C4039" t="s">
        <v>14049</v>
      </c>
      <c r="D4039">
        <v>1</v>
      </c>
      <c r="E4039" t="s">
        <v>13</v>
      </c>
      <c r="F4039" t="s">
        <v>13</v>
      </c>
      <c r="G4039" t="s">
        <v>14044</v>
      </c>
      <c r="H4039" s="3" t="s">
        <v>14050</v>
      </c>
      <c r="I4039" t="s">
        <v>714</v>
      </c>
      <c r="J4039" t="s">
        <v>14051</v>
      </c>
    </row>
    <row r="4040" spans="1:10" ht="16" x14ac:dyDescent="0.2">
      <c r="A4040" t="s">
        <v>14052</v>
      </c>
      <c r="B4040" t="s">
        <v>14053</v>
      </c>
      <c r="C4040" t="s">
        <v>14054</v>
      </c>
      <c r="D4040">
        <v>2</v>
      </c>
      <c r="E4040" t="s">
        <v>13</v>
      </c>
      <c r="F4040" t="s">
        <v>13</v>
      </c>
      <c r="G4040" t="s">
        <v>14044</v>
      </c>
      <c r="H4040" s="3" t="s">
        <v>14055</v>
      </c>
      <c r="I4040" t="s">
        <v>714</v>
      </c>
      <c r="J4040" t="s">
        <v>14056</v>
      </c>
    </row>
    <row r="4041" spans="1:10" ht="16" x14ac:dyDescent="0.2">
      <c r="A4041" t="s">
        <v>14041</v>
      </c>
      <c r="B4041" t="s">
        <v>14057</v>
      </c>
      <c r="C4041" t="s">
        <v>14058</v>
      </c>
      <c r="D4041">
        <v>2</v>
      </c>
      <c r="E4041" t="s">
        <v>13</v>
      </c>
      <c r="F4041" t="s">
        <v>13</v>
      </c>
      <c r="G4041" t="s">
        <v>14044</v>
      </c>
      <c r="H4041" s="3" t="s">
        <v>14059</v>
      </c>
      <c r="I4041" t="s">
        <v>714</v>
      </c>
      <c r="J4041" t="s">
        <v>14046</v>
      </c>
    </row>
    <row r="4042" spans="1:10" ht="16" x14ac:dyDescent="0.2">
      <c r="A4042" t="s">
        <v>14052</v>
      </c>
      <c r="B4042" t="s">
        <v>14060</v>
      </c>
      <c r="C4042" t="s">
        <v>14061</v>
      </c>
      <c r="D4042">
        <v>1</v>
      </c>
      <c r="E4042" t="s">
        <v>13</v>
      </c>
      <c r="F4042" t="s">
        <v>13</v>
      </c>
      <c r="G4042" t="s">
        <v>14044</v>
      </c>
      <c r="H4042" s="3" t="s">
        <v>14055</v>
      </c>
      <c r="I4042" t="s">
        <v>714</v>
      </c>
      <c r="J4042" t="s">
        <v>14056</v>
      </c>
    </row>
    <row r="4043" spans="1:10" ht="16" x14ac:dyDescent="0.2">
      <c r="A4043" t="s">
        <v>11025</v>
      </c>
      <c r="B4043" t="s">
        <v>14062</v>
      </c>
      <c r="C4043" t="s">
        <v>14063</v>
      </c>
      <c r="D4043">
        <v>2</v>
      </c>
      <c r="E4043" t="s">
        <v>13</v>
      </c>
      <c r="F4043" t="s">
        <v>13</v>
      </c>
      <c r="G4043" t="s">
        <v>14064</v>
      </c>
      <c r="H4043" s="3" t="s">
        <v>14065</v>
      </c>
      <c r="I4043" t="s">
        <v>714</v>
      </c>
      <c r="J4043" t="s">
        <v>11028</v>
      </c>
    </row>
    <row r="4044" spans="1:10" ht="16" x14ac:dyDescent="0.2">
      <c r="A4044" t="s">
        <v>6201</v>
      </c>
      <c r="B4044" t="s">
        <v>14066</v>
      </c>
      <c r="C4044" t="s">
        <v>14067</v>
      </c>
      <c r="D4044">
        <v>4</v>
      </c>
      <c r="E4044" t="s">
        <v>13</v>
      </c>
      <c r="F4044" t="s">
        <v>13</v>
      </c>
      <c r="G4044" t="s">
        <v>14064</v>
      </c>
      <c r="H4044" s="3" t="s">
        <v>14068</v>
      </c>
      <c r="I4044" t="s">
        <v>714</v>
      </c>
      <c r="J4044" t="s">
        <v>6206</v>
      </c>
    </row>
    <row r="4045" spans="1:10" ht="16" x14ac:dyDescent="0.2">
      <c r="A4045" t="s">
        <v>14069</v>
      </c>
      <c r="B4045" t="s">
        <v>14070</v>
      </c>
      <c r="C4045" t="s">
        <v>14071</v>
      </c>
      <c r="D4045">
        <v>3</v>
      </c>
      <c r="E4045" t="s">
        <v>13</v>
      </c>
      <c r="F4045" t="s">
        <v>13</v>
      </c>
      <c r="G4045" t="s">
        <v>14072</v>
      </c>
      <c r="H4045" s="3" t="s">
        <v>14073</v>
      </c>
      <c r="I4045" t="s">
        <v>714</v>
      </c>
      <c r="J4045" t="s">
        <v>14074</v>
      </c>
    </row>
    <row r="4046" spans="1:10" ht="16" x14ac:dyDescent="0.2">
      <c r="A4046" t="s">
        <v>14069</v>
      </c>
      <c r="B4046" t="s">
        <v>14075</v>
      </c>
      <c r="C4046" t="s">
        <v>14076</v>
      </c>
      <c r="D4046">
        <v>4</v>
      </c>
      <c r="E4046" t="s">
        <v>13</v>
      </c>
      <c r="F4046" t="s">
        <v>13</v>
      </c>
      <c r="G4046" t="s">
        <v>14072</v>
      </c>
      <c r="H4046" s="3" t="s">
        <v>14073</v>
      </c>
      <c r="I4046" t="s">
        <v>714</v>
      </c>
      <c r="J4046" t="s">
        <v>14074</v>
      </c>
    </row>
    <row r="4047" spans="1:10" ht="16" x14ac:dyDescent="0.2">
      <c r="A4047" t="s">
        <v>4538</v>
      </c>
      <c r="B4047" t="s">
        <v>14077</v>
      </c>
      <c r="C4047" t="s">
        <v>14078</v>
      </c>
      <c r="D4047">
        <v>2</v>
      </c>
      <c r="E4047" t="s">
        <v>13</v>
      </c>
      <c r="F4047" t="s">
        <v>13</v>
      </c>
      <c r="G4047" t="s">
        <v>14079</v>
      </c>
      <c r="H4047" s="3" t="s">
        <v>14080</v>
      </c>
      <c r="I4047" t="s">
        <v>714</v>
      </c>
      <c r="J4047" t="s">
        <v>4543</v>
      </c>
    </row>
    <row r="4048" spans="1:10" ht="16" x14ac:dyDescent="0.2">
      <c r="A4048" t="s">
        <v>14081</v>
      </c>
      <c r="B4048" t="s">
        <v>14082</v>
      </c>
      <c r="C4048" t="s">
        <v>14083</v>
      </c>
      <c r="D4048">
        <v>2</v>
      </c>
      <c r="E4048" t="s">
        <v>13</v>
      </c>
      <c r="F4048" t="s">
        <v>13</v>
      </c>
      <c r="G4048" t="s">
        <v>14084</v>
      </c>
      <c r="H4048" s="3" t="s">
        <v>14085</v>
      </c>
      <c r="I4048" t="s">
        <v>714</v>
      </c>
      <c r="J4048" t="s">
        <v>14086</v>
      </c>
    </row>
    <row r="4049" spans="1:10" ht="16" x14ac:dyDescent="0.2">
      <c r="A4049" t="s">
        <v>14081</v>
      </c>
      <c r="B4049" t="s">
        <v>14087</v>
      </c>
      <c r="C4049" t="s">
        <v>14088</v>
      </c>
      <c r="D4049">
        <v>6</v>
      </c>
      <c r="E4049" t="s">
        <v>13</v>
      </c>
      <c r="F4049" t="s">
        <v>13</v>
      </c>
      <c r="G4049" t="s">
        <v>14084</v>
      </c>
      <c r="H4049" s="3" t="s">
        <v>14085</v>
      </c>
      <c r="I4049" t="s">
        <v>714</v>
      </c>
      <c r="J4049" t="s">
        <v>14086</v>
      </c>
    </row>
    <row r="4050" spans="1:10" ht="16" x14ac:dyDescent="0.2">
      <c r="A4050" t="s">
        <v>14081</v>
      </c>
      <c r="B4050" t="s">
        <v>14089</v>
      </c>
      <c r="C4050" t="s">
        <v>14090</v>
      </c>
      <c r="D4050">
        <v>5</v>
      </c>
      <c r="E4050" t="s">
        <v>13</v>
      </c>
      <c r="F4050" t="s">
        <v>13</v>
      </c>
      <c r="G4050" t="s">
        <v>14084</v>
      </c>
      <c r="H4050" s="3" t="s">
        <v>14085</v>
      </c>
      <c r="I4050" t="s">
        <v>714</v>
      </c>
      <c r="J4050" t="s">
        <v>14086</v>
      </c>
    </row>
    <row r="4051" spans="1:10" ht="16" x14ac:dyDescent="0.2">
      <c r="A4051" t="s">
        <v>14081</v>
      </c>
      <c r="B4051" t="s">
        <v>14091</v>
      </c>
      <c r="C4051" t="s">
        <v>14092</v>
      </c>
      <c r="D4051">
        <v>4</v>
      </c>
      <c r="E4051" t="s">
        <v>13</v>
      </c>
      <c r="F4051" t="s">
        <v>13</v>
      </c>
      <c r="G4051" t="s">
        <v>14084</v>
      </c>
      <c r="H4051" s="3" t="s">
        <v>14085</v>
      </c>
      <c r="I4051" t="s">
        <v>714</v>
      </c>
      <c r="J4051" t="s">
        <v>14086</v>
      </c>
    </row>
    <row r="4052" spans="1:10" ht="16" x14ac:dyDescent="0.2">
      <c r="A4052" t="s">
        <v>14081</v>
      </c>
      <c r="B4052" t="s">
        <v>14093</v>
      </c>
      <c r="C4052" t="s">
        <v>14094</v>
      </c>
      <c r="D4052">
        <v>3</v>
      </c>
      <c r="E4052" t="s">
        <v>13</v>
      </c>
      <c r="F4052" t="s">
        <v>13</v>
      </c>
      <c r="G4052" t="s">
        <v>14084</v>
      </c>
      <c r="H4052" s="3" t="s">
        <v>14085</v>
      </c>
      <c r="I4052" t="s">
        <v>714</v>
      </c>
      <c r="J4052" t="s">
        <v>14086</v>
      </c>
    </row>
    <row r="4053" spans="1:10" ht="16" x14ac:dyDescent="0.2">
      <c r="A4053" t="s">
        <v>14081</v>
      </c>
      <c r="B4053" t="s">
        <v>14095</v>
      </c>
      <c r="C4053" t="s">
        <v>14096</v>
      </c>
      <c r="D4053">
        <v>1</v>
      </c>
      <c r="E4053" t="s">
        <v>13</v>
      </c>
      <c r="F4053" t="s">
        <v>13</v>
      </c>
      <c r="G4053" t="s">
        <v>14084</v>
      </c>
      <c r="H4053" s="3" t="s">
        <v>14085</v>
      </c>
      <c r="I4053" t="s">
        <v>714</v>
      </c>
      <c r="J4053" t="s">
        <v>14086</v>
      </c>
    </row>
    <row r="4054" spans="1:10" ht="16" x14ac:dyDescent="0.2">
      <c r="A4054" t="s">
        <v>8565</v>
      </c>
      <c r="B4054" t="s">
        <v>14097</v>
      </c>
      <c r="C4054" t="s">
        <v>14098</v>
      </c>
      <c r="D4054">
        <v>4</v>
      </c>
      <c r="E4054" t="s">
        <v>13</v>
      </c>
      <c r="F4054" t="s">
        <v>13</v>
      </c>
      <c r="G4054" t="s">
        <v>14099</v>
      </c>
      <c r="H4054" s="3" t="s">
        <v>14100</v>
      </c>
      <c r="I4054" t="s">
        <v>126</v>
      </c>
      <c r="J4054" t="s">
        <v>8569</v>
      </c>
    </row>
    <row r="4055" spans="1:10" ht="32" x14ac:dyDescent="0.2">
      <c r="A4055" t="s">
        <v>9645</v>
      </c>
      <c r="B4055" t="s">
        <v>14101</v>
      </c>
      <c r="C4055" t="s">
        <v>14102</v>
      </c>
      <c r="D4055">
        <v>3</v>
      </c>
      <c r="E4055" t="s">
        <v>13</v>
      </c>
      <c r="F4055" t="s">
        <v>13</v>
      </c>
      <c r="G4055" t="s">
        <v>14103</v>
      </c>
      <c r="H4055" s="3" t="s">
        <v>14104</v>
      </c>
      <c r="I4055" t="s">
        <v>14105</v>
      </c>
      <c r="J4055" t="s">
        <v>9650</v>
      </c>
    </row>
    <row r="4056" spans="1:10" ht="16" x14ac:dyDescent="0.2">
      <c r="A4056" t="s">
        <v>14106</v>
      </c>
      <c r="B4056" t="s">
        <v>14107</v>
      </c>
      <c r="C4056" t="s">
        <v>14108</v>
      </c>
      <c r="D4056">
        <v>1</v>
      </c>
      <c r="E4056" t="s">
        <v>13</v>
      </c>
      <c r="F4056" t="s">
        <v>13</v>
      </c>
      <c r="G4056" t="s">
        <v>14109</v>
      </c>
      <c r="H4056" s="3" t="s">
        <v>14110</v>
      </c>
      <c r="I4056" t="s">
        <v>390</v>
      </c>
      <c r="J4056" t="s">
        <v>14111</v>
      </c>
    </row>
    <row r="4057" spans="1:10" ht="16" x14ac:dyDescent="0.2">
      <c r="A4057" t="s">
        <v>14112</v>
      </c>
      <c r="B4057" t="s">
        <v>14113</v>
      </c>
      <c r="C4057" t="s">
        <v>14114</v>
      </c>
      <c r="D4057">
        <v>1</v>
      </c>
      <c r="E4057" t="s">
        <v>13</v>
      </c>
      <c r="F4057" t="s">
        <v>13</v>
      </c>
      <c r="G4057" t="s">
        <v>14115</v>
      </c>
      <c r="H4057" s="3" t="s">
        <v>14116</v>
      </c>
      <c r="I4057" t="s">
        <v>315</v>
      </c>
      <c r="J4057" t="s">
        <v>14117</v>
      </c>
    </row>
    <row r="4058" spans="1:10" ht="16" x14ac:dyDescent="0.2">
      <c r="A4058" t="s">
        <v>14118</v>
      </c>
      <c r="B4058" t="s">
        <v>14119</v>
      </c>
      <c r="C4058" t="s">
        <v>14120</v>
      </c>
      <c r="D4058">
        <v>1</v>
      </c>
      <c r="E4058" t="s">
        <v>13</v>
      </c>
      <c r="F4058" t="s">
        <v>13</v>
      </c>
      <c r="G4058" t="s">
        <v>14121</v>
      </c>
      <c r="H4058" s="3" t="s">
        <v>14122</v>
      </c>
      <c r="I4058" t="s">
        <v>14123</v>
      </c>
      <c r="J4058" t="s">
        <v>14124</v>
      </c>
    </row>
    <row r="4059" spans="1:10" ht="16" x14ac:dyDescent="0.2">
      <c r="A4059" t="s">
        <v>14125</v>
      </c>
      <c r="B4059" t="s">
        <v>14126</v>
      </c>
      <c r="C4059" t="s">
        <v>14127</v>
      </c>
      <c r="D4059">
        <v>3</v>
      </c>
      <c r="E4059" t="s">
        <v>13</v>
      </c>
      <c r="F4059" t="s">
        <v>13</v>
      </c>
      <c r="G4059" t="s">
        <v>14121</v>
      </c>
      <c r="H4059" s="3" t="s">
        <v>14128</v>
      </c>
      <c r="I4059" t="s">
        <v>14123</v>
      </c>
      <c r="J4059" t="s">
        <v>14129</v>
      </c>
    </row>
    <row r="4060" spans="1:10" ht="16" x14ac:dyDescent="0.2">
      <c r="A4060" t="s">
        <v>12132</v>
      </c>
      <c r="B4060" t="s">
        <v>14130</v>
      </c>
      <c r="C4060" t="s">
        <v>14131</v>
      </c>
      <c r="D4060">
        <v>3</v>
      </c>
      <c r="E4060" t="s">
        <v>13</v>
      </c>
      <c r="F4060" t="s">
        <v>13</v>
      </c>
      <c r="G4060" t="s">
        <v>14132</v>
      </c>
      <c r="H4060" s="3" t="s">
        <v>14133</v>
      </c>
      <c r="I4060" t="s">
        <v>11228</v>
      </c>
      <c r="J4060" t="s">
        <v>12135</v>
      </c>
    </row>
    <row r="4061" spans="1:10" ht="16" x14ac:dyDescent="0.2">
      <c r="A4061" t="s">
        <v>14134</v>
      </c>
      <c r="B4061" t="s">
        <v>6119</v>
      </c>
      <c r="C4061" t="s">
        <v>6120</v>
      </c>
      <c r="D4061">
        <v>4</v>
      </c>
      <c r="E4061" t="s">
        <v>13</v>
      </c>
      <c r="F4061" t="s">
        <v>13</v>
      </c>
      <c r="G4061" t="s">
        <v>14135</v>
      </c>
      <c r="H4061" s="3" t="s">
        <v>14136</v>
      </c>
      <c r="I4061" t="s">
        <v>62</v>
      </c>
      <c r="J4061" t="s">
        <v>14137</v>
      </c>
    </row>
    <row r="4062" spans="1:10" ht="16" x14ac:dyDescent="0.2">
      <c r="A4062" t="s">
        <v>13296</v>
      </c>
      <c r="B4062" t="s">
        <v>14138</v>
      </c>
      <c r="C4062" t="s">
        <v>14139</v>
      </c>
      <c r="D4062">
        <v>8</v>
      </c>
      <c r="E4062" t="s">
        <v>13</v>
      </c>
      <c r="F4062" t="s">
        <v>13</v>
      </c>
      <c r="G4062" t="s">
        <v>14140</v>
      </c>
      <c r="H4062" s="3" t="s">
        <v>14141</v>
      </c>
      <c r="I4062" t="s">
        <v>1658</v>
      </c>
      <c r="J4062" t="s">
        <v>13301</v>
      </c>
    </row>
    <row r="4063" spans="1:10" ht="16" x14ac:dyDescent="0.2">
      <c r="A4063" t="s">
        <v>14142</v>
      </c>
      <c r="B4063" t="s">
        <v>14143</v>
      </c>
      <c r="C4063" t="s">
        <v>14144</v>
      </c>
      <c r="D4063">
        <v>2</v>
      </c>
      <c r="E4063" t="s">
        <v>13</v>
      </c>
      <c r="F4063" t="s">
        <v>13</v>
      </c>
      <c r="G4063" t="s">
        <v>14140</v>
      </c>
      <c r="H4063" s="3" t="s">
        <v>14141</v>
      </c>
      <c r="I4063" t="s">
        <v>1658</v>
      </c>
      <c r="J4063" t="s">
        <v>14145</v>
      </c>
    </row>
    <row r="4064" spans="1:10" ht="16" x14ac:dyDescent="0.2">
      <c r="A4064" t="s">
        <v>13296</v>
      </c>
      <c r="B4064" t="s">
        <v>14146</v>
      </c>
      <c r="C4064" t="s">
        <v>14147</v>
      </c>
      <c r="D4064">
        <v>6</v>
      </c>
      <c r="E4064" t="s">
        <v>13</v>
      </c>
      <c r="F4064" t="s">
        <v>13</v>
      </c>
      <c r="G4064" t="s">
        <v>14140</v>
      </c>
      <c r="H4064" s="3" t="s">
        <v>14141</v>
      </c>
      <c r="I4064" t="s">
        <v>1658</v>
      </c>
      <c r="J4064" t="s">
        <v>13301</v>
      </c>
    </row>
    <row r="4065" spans="1:10" ht="16" x14ac:dyDescent="0.2">
      <c r="A4065" t="s">
        <v>1758</v>
      </c>
      <c r="B4065" t="s">
        <v>14148</v>
      </c>
      <c r="C4065" t="s">
        <v>14149</v>
      </c>
      <c r="D4065">
        <v>3</v>
      </c>
      <c r="E4065" t="s">
        <v>13</v>
      </c>
      <c r="F4065" t="s">
        <v>13</v>
      </c>
      <c r="G4065" t="s">
        <v>14140</v>
      </c>
      <c r="H4065" s="3" t="s">
        <v>14141</v>
      </c>
      <c r="I4065" t="s">
        <v>1658</v>
      </c>
      <c r="J4065" t="s">
        <v>1760</v>
      </c>
    </row>
    <row r="4066" spans="1:10" ht="16" x14ac:dyDescent="0.2">
      <c r="A4066" t="s">
        <v>14150</v>
      </c>
      <c r="B4066" t="s">
        <v>14151</v>
      </c>
      <c r="C4066" t="s">
        <v>14152</v>
      </c>
      <c r="D4066">
        <v>1</v>
      </c>
      <c r="E4066" t="s">
        <v>13</v>
      </c>
      <c r="F4066" t="s">
        <v>13</v>
      </c>
      <c r="G4066" t="s">
        <v>14140</v>
      </c>
      <c r="H4066" s="3" t="s">
        <v>14141</v>
      </c>
      <c r="I4066" t="s">
        <v>1658</v>
      </c>
      <c r="J4066" t="s">
        <v>14153</v>
      </c>
    </row>
    <row r="4067" spans="1:10" ht="16" x14ac:dyDescent="0.2">
      <c r="A4067" t="s">
        <v>14142</v>
      </c>
      <c r="B4067" t="s">
        <v>14154</v>
      </c>
      <c r="C4067" t="s">
        <v>14155</v>
      </c>
      <c r="D4067">
        <v>1</v>
      </c>
      <c r="E4067" t="s">
        <v>13</v>
      </c>
      <c r="F4067" t="s">
        <v>13</v>
      </c>
      <c r="G4067" t="s">
        <v>14140</v>
      </c>
      <c r="H4067" s="3" t="s">
        <v>14141</v>
      </c>
      <c r="I4067" t="s">
        <v>1658</v>
      </c>
      <c r="J4067" t="s">
        <v>14145</v>
      </c>
    </row>
    <row r="4068" spans="1:10" ht="16" x14ac:dyDescent="0.2">
      <c r="A4068" t="s">
        <v>14156</v>
      </c>
      <c r="B4068" t="s">
        <v>14157</v>
      </c>
      <c r="C4068" t="s">
        <v>14158</v>
      </c>
      <c r="D4068">
        <v>2</v>
      </c>
      <c r="E4068" t="s">
        <v>13</v>
      </c>
      <c r="F4068" t="s">
        <v>13</v>
      </c>
      <c r="G4068" t="s">
        <v>14140</v>
      </c>
      <c r="H4068" s="3" t="s">
        <v>14141</v>
      </c>
      <c r="I4068" t="s">
        <v>1658</v>
      </c>
      <c r="J4068" t="s">
        <v>14159</v>
      </c>
    </row>
    <row r="4069" spans="1:10" ht="16" x14ac:dyDescent="0.2">
      <c r="A4069" t="s">
        <v>14156</v>
      </c>
      <c r="B4069" t="s">
        <v>14160</v>
      </c>
      <c r="C4069" t="s">
        <v>14161</v>
      </c>
      <c r="D4069">
        <v>1</v>
      </c>
      <c r="E4069" t="s">
        <v>13</v>
      </c>
      <c r="F4069" t="s">
        <v>13</v>
      </c>
      <c r="G4069" t="s">
        <v>14140</v>
      </c>
      <c r="H4069" s="3" t="s">
        <v>14141</v>
      </c>
      <c r="I4069" t="s">
        <v>1658</v>
      </c>
      <c r="J4069" t="s">
        <v>14159</v>
      </c>
    </row>
    <row r="4070" spans="1:10" ht="16" x14ac:dyDescent="0.2">
      <c r="A4070" t="s">
        <v>14162</v>
      </c>
      <c r="B4070" t="s">
        <v>14163</v>
      </c>
      <c r="C4070" t="s">
        <v>14164</v>
      </c>
      <c r="D4070">
        <v>3</v>
      </c>
      <c r="E4070" t="s">
        <v>13</v>
      </c>
      <c r="F4070" t="s">
        <v>13</v>
      </c>
      <c r="G4070" t="s">
        <v>14140</v>
      </c>
      <c r="H4070" s="3" t="s">
        <v>14141</v>
      </c>
      <c r="I4070" t="s">
        <v>1658</v>
      </c>
      <c r="J4070" t="s">
        <v>14165</v>
      </c>
    </row>
    <row r="4071" spans="1:10" ht="16" x14ac:dyDescent="0.2">
      <c r="A4071" t="s">
        <v>14166</v>
      </c>
      <c r="B4071" t="s">
        <v>14167</v>
      </c>
      <c r="C4071" t="s">
        <v>14168</v>
      </c>
      <c r="D4071">
        <v>2</v>
      </c>
      <c r="E4071" t="s">
        <v>13</v>
      </c>
      <c r="F4071" t="s">
        <v>13</v>
      </c>
      <c r="G4071" t="s">
        <v>14140</v>
      </c>
      <c r="H4071" s="3" t="s">
        <v>14141</v>
      </c>
      <c r="I4071" t="s">
        <v>1658</v>
      </c>
      <c r="J4071" t="s">
        <v>14169</v>
      </c>
    </row>
    <row r="4072" spans="1:10" ht="16" x14ac:dyDescent="0.2">
      <c r="A4072" t="s">
        <v>14166</v>
      </c>
      <c r="B4072" t="s">
        <v>14170</v>
      </c>
      <c r="C4072" t="s">
        <v>14171</v>
      </c>
      <c r="D4072">
        <v>1</v>
      </c>
      <c r="E4072" t="s">
        <v>13</v>
      </c>
      <c r="F4072" t="s">
        <v>13</v>
      </c>
      <c r="G4072" t="s">
        <v>14140</v>
      </c>
      <c r="H4072" s="3" t="s">
        <v>14141</v>
      </c>
      <c r="I4072" t="s">
        <v>1658</v>
      </c>
      <c r="J4072" t="s">
        <v>14169</v>
      </c>
    </row>
    <row r="4073" spans="1:10" ht="32" x14ac:dyDescent="0.2">
      <c r="A4073" t="s">
        <v>1743</v>
      </c>
      <c r="B4073" t="s">
        <v>14172</v>
      </c>
      <c r="C4073" t="s">
        <v>14173</v>
      </c>
      <c r="D4073">
        <v>3</v>
      </c>
      <c r="E4073" t="s">
        <v>13</v>
      </c>
      <c r="F4073" t="s">
        <v>13</v>
      </c>
      <c r="G4073" t="s">
        <v>14140</v>
      </c>
      <c r="H4073" s="3" t="s">
        <v>14174</v>
      </c>
      <c r="I4073" t="s">
        <v>1658</v>
      </c>
      <c r="J4073" t="s">
        <v>1747</v>
      </c>
    </row>
    <row r="4074" spans="1:10" ht="32" x14ac:dyDescent="0.2">
      <c r="A4074" t="s">
        <v>14175</v>
      </c>
      <c r="B4074" t="s">
        <v>14176</v>
      </c>
      <c r="C4074" t="s">
        <v>14177</v>
      </c>
      <c r="D4074">
        <v>1</v>
      </c>
      <c r="E4074" t="s">
        <v>13</v>
      </c>
      <c r="F4074" t="s">
        <v>13</v>
      </c>
      <c r="G4074" t="s">
        <v>14140</v>
      </c>
      <c r="H4074" s="3" t="s">
        <v>14178</v>
      </c>
      <c r="I4074" t="s">
        <v>1658</v>
      </c>
      <c r="J4074" t="s">
        <v>14179</v>
      </c>
    </row>
    <row r="4075" spans="1:10" ht="16" x14ac:dyDescent="0.2">
      <c r="A4075" t="s">
        <v>14180</v>
      </c>
      <c r="B4075" t="s">
        <v>14181</v>
      </c>
      <c r="C4075" t="s">
        <v>14182</v>
      </c>
      <c r="D4075">
        <v>3</v>
      </c>
      <c r="E4075" t="s">
        <v>13</v>
      </c>
      <c r="F4075" t="s">
        <v>13</v>
      </c>
      <c r="G4075" t="s">
        <v>14140</v>
      </c>
      <c r="H4075" s="3" t="s">
        <v>14141</v>
      </c>
      <c r="I4075" t="s">
        <v>1658</v>
      </c>
      <c r="J4075" t="s">
        <v>14183</v>
      </c>
    </row>
    <row r="4076" spans="1:10" ht="16" x14ac:dyDescent="0.2">
      <c r="A4076" t="s">
        <v>14184</v>
      </c>
      <c r="B4076" t="s">
        <v>14185</v>
      </c>
      <c r="C4076" t="s">
        <v>14186</v>
      </c>
      <c r="D4076">
        <v>3</v>
      </c>
      <c r="E4076" t="s">
        <v>13</v>
      </c>
      <c r="F4076" t="s">
        <v>13</v>
      </c>
      <c r="G4076" t="s">
        <v>14140</v>
      </c>
      <c r="H4076" s="3" t="s">
        <v>14141</v>
      </c>
      <c r="I4076" t="s">
        <v>1658</v>
      </c>
      <c r="J4076" t="s">
        <v>14187</v>
      </c>
    </row>
    <row r="4077" spans="1:10" ht="16" x14ac:dyDescent="0.2">
      <c r="A4077" t="s">
        <v>14188</v>
      </c>
      <c r="B4077" t="s">
        <v>14154</v>
      </c>
      <c r="C4077" t="s">
        <v>14155</v>
      </c>
      <c r="D4077">
        <v>1</v>
      </c>
      <c r="E4077" t="s">
        <v>13</v>
      </c>
      <c r="F4077" t="s">
        <v>13</v>
      </c>
      <c r="G4077" t="s">
        <v>14140</v>
      </c>
      <c r="H4077" s="3" t="s">
        <v>14141</v>
      </c>
      <c r="I4077" t="s">
        <v>1658</v>
      </c>
      <c r="J4077" t="s">
        <v>14189</v>
      </c>
    </row>
    <row r="4078" spans="1:10" ht="16" x14ac:dyDescent="0.2">
      <c r="A4078" t="s">
        <v>14190</v>
      </c>
      <c r="B4078" t="s">
        <v>14191</v>
      </c>
      <c r="C4078" t="s">
        <v>14192</v>
      </c>
      <c r="D4078">
        <v>1</v>
      </c>
      <c r="E4078" t="s">
        <v>13</v>
      </c>
      <c r="F4078" t="s">
        <v>13</v>
      </c>
      <c r="G4078" t="s">
        <v>14140</v>
      </c>
      <c r="H4078" s="3" t="s">
        <v>14141</v>
      </c>
      <c r="I4078" t="s">
        <v>1658</v>
      </c>
      <c r="J4078" t="s">
        <v>14193</v>
      </c>
    </row>
    <row r="4079" spans="1:10" ht="16" x14ac:dyDescent="0.2">
      <c r="A4079" t="s">
        <v>14180</v>
      </c>
      <c r="B4079" t="s">
        <v>14194</v>
      </c>
      <c r="C4079" t="s">
        <v>14195</v>
      </c>
      <c r="D4079">
        <v>1</v>
      </c>
      <c r="E4079" t="s">
        <v>13</v>
      </c>
      <c r="F4079" t="s">
        <v>13</v>
      </c>
      <c r="G4079" t="s">
        <v>14140</v>
      </c>
      <c r="H4079" s="3" t="s">
        <v>14141</v>
      </c>
      <c r="I4079" t="s">
        <v>1658</v>
      </c>
      <c r="J4079" t="s">
        <v>14183</v>
      </c>
    </row>
    <row r="4080" spans="1:10" ht="16" x14ac:dyDescent="0.2">
      <c r="A4080" t="s">
        <v>14196</v>
      </c>
      <c r="B4080" t="s">
        <v>14197</v>
      </c>
      <c r="C4080" t="s">
        <v>14198</v>
      </c>
      <c r="D4080">
        <v>1</v>
      </c>
      <c r="E4080" t="s">
        <v>13</v>
      </c>
      <c r="F4080" t="s">
        <v>13</v>
      </c>
      <c r="G4080" t="s">
        <v>14140</v>
      </c>
      <c r="H4080" s="3" t="s">
        <v>14141</v>
      </c>
      <c r="I4080" t="s">
        <v>1658</v>
      </c>
      <c r="J4080" t="s">
        <v>14199</v>
      </c>
    </row>
    <row r="4081" spans="1:10" ht="16" x14ac:dyDescent="0.2">
      <c r="A4081" t="s">
        <v>14200</v>
      </c>
      <c r="B4081" t="s">
        <v>14201</v>
      </c>
      <c r="C4081" t="s">
        <v>14202</v>
      </c>
      <c r="D4081">
        <v>2</v>
      </c>
      <c r="E4081" t="s">
        <v>13</v>
      </c>
      <c r="F4081" t="s">
        <v>13</v>
      </c>
      <c r="G4081" t="s">
        <v>14140</v>
      </c>
      <c r="H4081" s="3" t="s">
        <v>14141</v>
      </c>
      <c r="I4081" t="s">
        <v>1658</v>
      </c>
      <c r="J4081" t="s">
        <v>14203</v>
      </c>
    </row>
    <row r="4082" spans="1:10" ht="16" x14ac:dyDescent="0.2">
      <c r="A4082" t="s">
        <v>14184</v>
      </c>
      <c r="B4082" t="s">
        <v>14204</v>
      </c>
      <c r="C4082" t="s">
        <v>14205</v>
      </c>
      <c r="D4082">
        <v>2</v>
      </c>
      <c r="E4082" t="s">
        <v>13</v>
      </c>
      <c r="F4082" t="s">
        <v>13</v>
      </c>
      <c r="G4082" t="s">
        <v>14140</v>
      </c>
      <c r="H4082" s="3" t="s">
        <v>14141</v>
      </c>
      <c r="I4082" t="s">
        <v>1658</v>
      </c>
      <c r="J4082" t="s">
        <v>14187</v>
      </c>
    </row>
    <row r="4083" spans="1:10" ht="16" x14ac:dyDescent="0.2">
      <c r="A4083" t="s">
        <v>14162</v>
      </c>
      <c r="B4083" t="s">
        <v>14206</v>
      </c>
      <c r="C4083" t="s">
        <v>14207</v>
      </c>
      <c r="D4083">
        <v>2</v>
      </c>
      <c r="E4083" t="s">
        <v>13</v>
      </c>
      <c r="F4083" t="s">
        <v>13</v>
      </c>
      <c r="G4083" t="s">
        <v>14140</v>
      </c>
      <c r="H4083" s="3" t="s">
        <v>14141</v>
      </c>
      <c r="I4083" t="s">
        <v>1658</v>
      </c>
      <c r="J4083" t="s">
        <v>14165</v>
      </c>
    </row>
    <row r="4084" spans="1:10" ht="16" x14ac:dyDescent="0.2">
      <c r="A4084" t="s">
        <v>14180</v>
      </c>
      <c r="B4084" t="s">
        <v>14208</v>
      </c>
      <c r="C4084" t="s">
        <v>14209</v>
      </c>
      <c r="D4084">
        <v>2</v>
      </c>
      <c r="E4084" t="s">
        <v>13</v>
      </c>
      <c r="F4084" t="s">
        <v>13</v>
      </c>
      <c r="G4084" t="s">
        <v>14140</v>
      </c>
      <c r="H4084" s="3" t="s">
        <v>14141</v>
      </c>
      <c r="I4084" t="s">
        <v>1658</v>
      </c>
      <c r="J4084" t="s">
        <v>14183</v>
      </c>
    </row>
    <row r="4085" spans="1:10" ht="16" x14ac:dyDescent="0.2">
      <c r="A4085" t="s">
        <v>14162</v>
      </c>
      <c r="B4085" t="s">
        <v>14210</v>
      </c>
      <c r="C4085" t="s">
        <v>14211</v>
      </c>
      <c r="D4085">
        <v>1</v>
      </c>
      <c r="E4085" t="s">
        <v>13</v>
      </c>
      <c r="F4085" t="s">
        <v>13</v>
      </c>
      <c r="G4085" t="s">
        <v>14140</v>
      </c>
      <c r="H4085" s="3" t="s">
        <v>14141</v>
      </c>
      <c r="I4085" t="s">
        <v>1658</v>
      </c>
      <c r="J4085" t="s">
        <v>14165</v>
      </c>
    </row>
    <row r="4086" spans="1:10" ht="16" x14ac:dyDescent="0.2">
      <c r="A4086" t="s">
        <v>14184</v>
      </c>
      <c r="B4086" t="s">
        <v>14212</v>
      </c>
      <c r="C4086" t="s">
        <v>14213</v>
      </c>
      <c r="D4086">
        <v>4</v>
      </c>
      <c r="E4086" t="s">
        <v>13</v>
      </c>
      <c r="F4086" t="s">
        <v>13</v>
      </c>
      <c r="G4086" t="s">
        <v>14140</v>
      </c>
      <c r="H4086" s="3" t="s">
        <v>14141</v>
      </c>
      <c r="I4086" t="s">
        <v>1658</v>
      </c>
      <c r="J4086" t="s">
        <v>14187</v>
      </c>
    </row>
    <row r="4087" spans="1:10" ht="32" x14ac:dyDescent="0.2">
      <c r="A4087" t="s">
        <v>1743</v>
      </c>
      <c r="B4087" t="s">
        <v>14214</v>
      </c>
      <c r="C4087" t="s">
        <v>14215</v>
      </c>
      <c r="D4087">
        <v>2</v>
      </c>
      <c r="E4087" t="s">
        <v>13</v>
      </c>
      <c r="F4087" t="s">
        <v>13</v>
      </c>
      <c r="G4087" t="s">
        <v>14140</v>
      </c>
      <c r="H4087" s="3" t="s">
        <v>14174</v>
      </c>
      <c r="I4087" t="s">
        <v>1658</v>
      </c>
      <c r="J4087" t="s">
        <v>1747</v>
      </c>
    </row>
    <row r="4088" spans="1:10" ht="16" x14ac:dyDescent="0.2">
      <c r="A4088" t="s">
        <v>14156</v>
      </c>
      <c r="B4088" t="s">
        <v>14216</v>
      </c>
      <c r="C4088" t="s">
        <v>14217</v>
      </c>
      <c r="D4088">
        <v>3</v>
      </c>
      <c r="E4088" t="s">
        <v>13</v>
      </c>
      <c r="F4088" t="s">
        <v>13</v>
      </c>
      <c r="G4088" t="s">
        <v>14140</v>
      </c>
      <c r="H4088" s="3" t="s">
        <v>14141</v>
      </c>
      <c r="I4088" t="s">
        <v>1658</v>
      </c>
      <c r="J4088" t="s">
        <v>14159</v>
      </c>
    </row>
    <row r="4089" spans="1:10" ht="16" x14ac:dyDescent="0.2">
      <c r="A4089" t="s">
        <v>14150</v>
      </c>
      <c r="B4089" t="s">
        <v>14218</v>
      </c>
      <c r="C4089" t="s">
        <v>14219</v>
      </c>
      <c r="D4089">
        <v>2</v>
      </c>
      <c r="E4089" t="s">
        <v>13</v>
      </c>
      <c r="F4089" t="s">
        <v>13</v>
      </c>
      <c r="G4089" t="s">
        <v>14140</v>
      </c>
      <c r="H4089" s="3" t="s">
        <v>14141</v>
      </c>
      <c r="I4089" t="s">
        <v>1658</v>
      </c>
      <c r="J4089" t="s">
        <v>14153</v>
      </c>
    </row>
    <row r="4090" spans="1:10" ht="16" x14ac:dyDescent="0.2">
      <c r="A4090" t="s">
        <v>14220</v>
      </c>
      <c r="B4090" t="s">
        <v>14221</v>
      </c>
      <c r="C4090" t="s">
        <v>14222</v>
      </c>
      <c r="D4090">
        <v>2</v>
      </c>
      <c r="E4090" t="s">
        <v>13</v>
      </c>
      <c r="F4090" t="s">
        <v>13</v>
      </c>
      <c r="G4090" t="s">
        <v>14140</v>
      </c>
      <c r="H4090" s="3" t="s">
        <v>14141</v>
      </c>
      <c r="I4090" t="s">
        <v>1658</v>
      </c>
      <c r="J4090" t="s">
        <v>14223</v>
      </c>
    </row>
    <row r="4091" spans="1:10" ht="16" x14ac:dyDescent="0.2">
      <c r="A4091" t="s">
        <v>14224</v>
      </c>
      <c r="B4091" t="s">
        <v>14225</v>
      </c>
      <c r="C4091" t="s">
        <v>14226</v>
      </c>
      <c r="D4091">
        <v>3</v>
      </c>
      <c r="E4091" t="s">
        <v>13</v>
      </c>
      <c r="F4091" t="s">
        <v>13</v>
      </c>
      <c r="G4091" t="s">
        <v>14140</v>
      </c>
      <c r="H4091" s="3" t="s">
        <v>14141</v>
      </c>
      <c r="I4091" t="s">
        <v>1658</v>
      </c>
      <c r="J4091" t="s">
        <v>14227</v>
      </c>
    </row>
    <row r="4092" spans="1:10" ht="16" x14ac:dyDescent="0.2">
      <c r="A4092" t="s">
        <v>14184</v>
      </c>
      <c r="B4092" t="s">
        <v>14191</v>
      </c>
      <c r="C4092" t="s">
        <v>14192</v>
      </c>
      <c r="D4092">
        <v>1</v>
      </c>
      <c r="E4092" t="s">
        <v>13</v>
      </c>
      <c r="F4092" t="s">
        <v>13</v>
      </c>
      <c r="G4092" t="s">
        <v>14140</v>
      </c>
      <c r="H4092" s="3" t="s">
        <v>14141</v>
      </c>
      <c r="I4092" t="s">
        <v>1658</v>
      </c>
      <c r="J4092" t="s">
        <v>14187</v>
      </c>
    </row>
    <row r="4093" spans="1:10" ht="16" x14ac:dyDescent="0.2">
      <c r="A4093" t="s">
        <v>14224</v>
      </c>
      <c r="B4093" t="s">
        <v>14157</v>
      </c>
      <c r="C4093" t="s">
        <v>14158</v>
      </c>
      <c r="D4093">
        <v>1</v>
      </c>
      <c r="E4093" t="s">
        <v>13</v>
      </c>
      <c r="F4093" t="s">
        <v>13</v>
      </c>
      <c r="G4093" t="s">
        <v>14140</v>
      </c>
      <c r="H4093" s="3" t="s">
        <v>14141</v>
      </c>
      <c r="I4093" t="s">
        <v>1658</v>
      </c>
      <c r="J4093" t="s">
        <v>14227</v>
      </c>
    </row>
    <row r="4094" spans="1:10" ht="32" x14ac:dyDescent="0.2">
      <c r="A4094" t="s">
        <v>14228</v>
      </c>
      <c r="B4094" t="s">
        <v>14229</v>
      </c>
      <c r="C4094" t="s">
        <v>14230</v>
      </c>
      <c r="D4094">
        <v>3</v>
      </c>
      <c r="E4094" t="s">
        <v>13</v>
      </c>
      <c r="F4094" t="s">
        <v>13</v>
      </c>
      <c r="G4094" t="s">
        <v>14231</v>
      </c>
      <c r="H4094" s="3" t="s">
        <v>14232</v>
      </c>
      <c r="I4094" t="s">
        <v>1658</v>
      </c>
      <c r="J4094" t="s">
        <v>14233</v>
      </c>
    </row>
    <row r="4095" spans="1:10" ht="32" x14ac:dyDescent="0.2">
      <c r="A4095" t="s">
        <v>14190</v>
      </c>
      <c r="B4095" t="s">
        <v>14185</v>
      </c>
      <c r="C4095" t="s">
        <v>14186</v>
      </c>
      <c r="D4095">
        <v>4</v>
      </c>
      <c r="E4095" t="s">
        <v>13</v>
      </c>
      <c r="F4095" t="s">
        <v>11861</v>
      </c>
      <c r="G4095" t="s">
        <v>14234</v>
      </c>
      <c r="H4095" s="3" t="s">
        <v>14235</v>
      </c>
      <c r="I4095" t="s">
        <v>1658</v>
      </c>
      <c r="J4095" t="s">
        <v>14193</v>
      </c>
    </row>
    <row r="4096" spans="1:10" ht="32" x14ac:dyDescent="0.2">
      <c r="A4096" t="s">
        <v>14190</v>
      </c>
      <c r="B4096" t="s">
        <v>14236</v>
      </c>
      <c r="C4096" t="s">
        <v>14237</v>
      </c>
      <c r="D4096">
        <v>3</v>
      </c>
      <c r="E4096" t="s">
        <v>13</v>
      </c>
      <c r="F4096" t="s">
        <v>11861</v>
      </c>
      <c r="G4096" t="s">
        <v>14238</v>
      </c>
      <c r="H4096" s="3" t="s">
        <v>14235</v>
      </c>
      <c r="I4096" t="s">
        <v>1658</v>
      </c>
      <c r="J4096" t="s">
        <v>14193</v>
      </c>
    </row>
    <row r="4097" spans="1:10" ht="32" x14ac:dyDescent="0.2">
      <c r="A4097" t="s">
        <v>14228</v>
      </c>
      <c r="B4097" t="s">
        <v>14239</v>
      </c>
      <c r="C4097" t="s">
        <v>14240</v>
      </c>
      <c r="D4097">
        <v>1</v>
      </c>
      <c r="E4097" t="s">
        <v>13</v>
      </c>
      <c r="F4097" t="s">
        <v>13</v>
      </c>
      <c r="G4097" t="s">
        <v>14241</v>
      </c>
      <c r="H4097" s="3" t="s">
        <v>14232</v>
      </c>
      <c r="I4097" t="s">
        <v>1658</v>
      </c>
      <c r="J4097" t="s">
        <v>14233</v>
      </c>
    </row>
    <row r="4098" spans="1:10" ht="32" x14ac:dyDescent="0.2">
      <c r="A4098" t="s">
        <v>14242</v>
      </c>
      <c r="B4098" t="s">
        <v>14243</v>
      </c>
      <c r="C4098" t="s">
        <v>14149</v>
      </c>
      <c r="D4098">
        <v>1</v>
      </c>
      <c r="E4098" t="s">
        <v>13</v>
      </c>
      <c r="F4098" t="s">
        <v>13</v>
      </c>
      <c r="G4098" t="s">
        <v>14241</v>
      </c>
      <c r="H4098" s="3" t="s">
        <v>14244</v>
      </c>
      <c r="I4098" t="s">
        <v>1658</v>
      </c>
      <c r="J4098" t="s">
        <v>14245</v>
      </c>
    </row>
    <row r="4099" spans="1:10" ht="32" x14ac:dyDescent="0.2">
      <c r="A4099" t="s">
        <v>14246</v>
      </c>
      <c r="B4099" t="s">
        <v>14247</v>
      </c>
      <c r="C4099" t="s">
        <v>14248</v>
      </c>
      <c r="D4099">
        <v>6</v>
      </c>
      <c r="E4099" t="s">
        <v>13</v>
      </c>
      <c r="F4099" t="s">
        <v>13</v>
      </c>
      <c r="G4099" t="s">
        <v>14241</v>
      </c>
      <c r="H4099" s="3" t="s">
        <v>14249</v>
      </c>
      <c r="I4099" t="s">
        <v>1658</v>
      </c>
      <c r="J4099" t="s">
        <v>14250</v>
      </c>
    </row>
    <row r="4100" spans="1:10" ht="16" x14ac:dyDescent="0.2">
      <c r="A4100" t="s">
        <v>14190</v>
      </c>
      <c r="B4100" t="s">
        <v>14212</v>
      </c>
      <c r="C4100" t="s">
        <v>14213</v>
      </c>
      <c r="D4100">
        <v>2</v>
      </c>
      <c r="E4100" t="s">
        <v>13</v>
      </c>
      <c r="F4100" t="s">
        <v>13</v>
      </c>
      <c r="G4100" t="s">
        <v>14251</v>
      </c>
      <c r="H4100" s="3" t="s">
        <v>14252</v>
      </c>
      <c r="I4100" t="s">
        <v>1658</v>
      </c>
      <c r="J4100" t="s">
        <v>14193</v>
      </c>
    </row>
    <row r="4101" spans="1:10" ht="32" x14ac:dyDescent="0.2">
      <c r="A4101" t="s">
        <v>14253</v>
      </c>
      <c r="B4101" t="s">
        <v>14254</v>
      </c>
      <c r="C4101" t="s">
        <v>14255</v>
      </c>
      <c r="D4101">
        <v>2</v>
      </c>
      <c r="E4101" t="s">
        <v>13</v>
      </c>
      <c r="F4101" t="s">
        <v>13</v>
      </c>
      <c r="G4101" t="s">
        <v>14251</v>
      </c>
      <c r="H4101" s="3" t="s">
        <v>14256</v>
      </c>
      <c r="I4101" t="s">
        <v>1658</v>
      </c>
      <c r="J4101" t="s">
        <v>14257</v>
      </c>
    </row>
    <row r="4102" spans="1:10" ht="16" x14ac:dyDescent="0.2">
      <c r="A4102" t="s">
        <v>1758</v>
      </c>
      <c r="B4102" t="s">
        <v>14258</v>
      </c>
      <c r="C4102" t="s">
        <v>14259</v>
      </c>
      <c r="D4102">
        <v>2</v>
      </c>
      <c r="E4102" t="s">
        <v>13</v>
      </c>
      <c r="F4102" t="s">
        <v>13</v>
      </c>
      <c r="G4102" t="s">
        <v>14251</v>
      </c>
      <c r="H4102" s="3" t="s">
        <v>14260</v>
      </c>
      <c r="I4102" t="s">
        <v>1658</v>
      </c>
      <c r="J4102" t="s">
        <v>1760</v>
      </c>
    </row>
    <row r="4103" spans="1:10" ht="32" x14ac:dyDescent="0.2">
      <c r="A4103" t="s">
        <v>14228</v>
      </c>
      <c r="B4103" t="s">
        <v>14261</v>
      </c>
      <c r="C4103" t="s">
        <v>14262</v>
      </c>
      <c r="D4103">
        <v>5</v>
      </c>
      <c r="E4103" t="s">
        <v>13</v>
      </c>
      <c r="F4103" t="s">
        <v>13</v>
      </c>
      <c r="G4103" t="s">
        <v>14251</v>
      </c>
      <c r="H4103" s="3" t="s">
        <v>14263</v>
      </c>
      <c r="I4103" t="s">
        <v>1658</v>
      </c>
      <c r="J4103" t="s">
        <v>14233</v>
      </c>
    </row>
    <row r="4104" spans="1:10" ht="16" x14ac:dyDescent="0.2">
      <c r="A4104" t="s">
        <v>14242</v>
      </c>
      <c r="B4104" t="s">
        <v>14264</v>
      </c>
      <c r="C4104" t="s">
        <v>14265</v>
      </c>
      <c r="D4104">
        <v>2</v>
      </c>
      <c r="E4104" t="s">
        <v>13</v>
      </c>
      <c r="F4104" t="s">
        <v>13</v>
      </c>
      <c r="G4104" t="s">
        <v>14251</v>
      </c>
      <c r="H4104" s="3" t="s">
        <v>14266</v>
      </c>
      <c r="I4104" t="s">
        <v>1658</v>
      </c>
      <c r="J4104" t="s">
        <v>14245</v>
      </c>
    </row>
    <row r="4105" spans="1:10" ht="32" x14ac:dyDescent="0.2">
      <c r="A4105" t="s">
        <v>14228</v>
      </c>
      <c r="B4105" t="s">
        <v>14267</v>
      </c>
      <c r="C4105" t="s">
        <v>14268</v>
      </c>
      <c r="D4105">
        <v>2</v>
      </c>
      <c r="E4105" t="s">
        <v>13</v>
      </c>
      <c r="F4105" t="s">
        <v>13</v>
      </c>
      <c r="G4105" t="s">
        <v>14251</v>
      </c>
      <c r="H4105" s="3" t="s">
        <v>14232</v>
      </c>
      <c r="I4105" t="s">
        <v>1658</v>
      </c>
      <c r="J4105" t="s">
        <v>14233</v>
      </c>
    </row>
    <row r="4106" spans="1:10" ht="32" x14ac:dyDescent="0.2">
      <c r="A4106" t="s">
        <v>14269</v>
      </c>
      <c r="B4106" t="s">
        <v>14270</v>
      </c>
      <c r="C4106" t="s">
        <v>14271</v>
      </c>
      <c r="D4106">
        <v>1</v>
      </c>
      <c r="E4106" t="s">
        <v>13</v>
      </c>
      <c r="F4106" t="s">
        <v>13</v>
      </c>
      <c r="G4106" t="s">
        <v>14251</v>
      </c>
      <c r="H4106" s="3" t="s">
        <v>14178</v>
      </c>
      <c r="I4106" t="s">
        <v>1658</v>
      </c>
      <c r="J4106" t="s">
        <v>14272</v>
      </c>
    </row>
    <row r="4107" spans="1:10" ht="32" x14ac:dyDescent="0.2">
      <c r="A4107" t="s">
        <v>14150</v>
      </c>
      <c r="B4107" t="s">
        <v>14170</v>
      </c>
      <c r="C4107" t="s">
        <v>14171</v>
      </c>
      <c r="D4107">
        <v>5</v>
      </c>
      <c r="E4107" t="s">
        <v>13</v>
      </c>
      <c r="F4107" t="s">
        <v>13</v>
      </c>
      <c r="G4107" t="s">
        <v>14251</v>
      </c>
      <c r="H4107" s="3" t="s">
        <v>14273</v>
      </c>
      <c r="I4107" t="s">
        <v>1658</v>
      </c>
      <c r="J4107" t="s">
        <v>14153</v>
      </c>
    </row>
    <row r="4108" spans="1:10" ht="32" x14ac:dyDescent="0.2">
      <c r="A4108" t="s">
        <v>14228</v>
      </c>
      <c r="B4108" t="s">
        <v>14274</v>
      </c>
      <c r="C4108" t="s">
        <v>14275</v>
      </c>
      <c r="D4108">
        <v>4</v>
      </c>
      <c r="E4108" t="s">
        <v>13</v>
      </c>
      <c r="F4108" t="s">
        <v>13</v>
      </c>
      <c r="G4108" t="s">
        <v>14251</v>
      </c>
      <c r="H4108" s="3" t="s">
        <v>14232</v>
      </c>
      <c r="I4108" t="s">
        <v>1658</v>
      </c>
      <c r="J4108" t="s">
        <v>14233</v>
      </c>
    </row>
    <row r="4109" spans="1:10" ht="16" x14ac:dyDescent="0.2">
      <c r="A4109" t="s">
        <v>14276</v>
      </c>
      <c r="B4109" t="s">
        <v>14277</v>
      </c>
      <c r="C4109" t="s">
        <v>14278</v>
      </c>
      <c r="D4109">
        <v>3</v>
      </c>
      <c r="E4109" t="s">
        <v>13</v>
      </c>
      <c r="F4109" t="s">
        <v>13</v>
      </c>
      <c r="G4109" t="s">
        <v>14251</v>
      </c>
      <c r="H4109" s="3" t="s">
        <v>14279</v>
      </c>
      <c r="I4109" t="s">
        <v>1658</v>
      </c>
      <c r="J4109" t="s">
        <v>14280</v>
      </c>
    </row>
    <row r="4110" spans="1:10" ht="32" x14ac:dyDescent="0.2">
      <c r="A4110" t="s">
        <v>4532</v>
      </c>
      <c r="B4110" t="s">
        <v>14281</v>
      </c>
      <c r="C4110" t="s">
        <v>14282</v>
      </c>
      <c r="D4110">
        <v>2</v>
      </c>
      <c r="E4110" t="s">
        <v>13</v>
      </c>
      <c r="F4110" t="s">
        <v>13</v>
      </c>
      <c r="G4110" t="s">
        <v>14283</v>
      </c>
      <c r="H4110" s="3" t="s">
        <v>14284</v>
      </c>
      <c r="I4110" t="s">
        <v>1658</v>
      </c>
      <c r="J4110" t="s">
        <v>4537</v>
      </c>
    </row>
    <row r="4111" spans="1:10" ht="16" x14ac:dyDescent="0.2">
      <c r="A4111" t="s">
        <v>14276</v>
      </c>
      <c r="B4111" t="s">
        <v>14285</v>
      </c>
      <c r="C4111" t="s">
        <v>14286</v>
      </c>
      <c r="D4111">
        <v>4</v>
      </c>
      <c r="E4111" t="s">
        <v>13</v>
      </c>
      <c r="F4111" t="s">
        <v>13</v>
      </c>
      <c r="G4111" t="s">
        <v>14283</v>
      </c>
      <c r="H4111" s="3" t="s">
        <v>14279</v>
      </c>
      <c r="I4111" t="s">
        <v>1658</v>
      </c>
      <c r="J4111" t="s">
        <v>14280</v>
      </c>
    </row>
    <row r="4112" spans="1:10" ht="16" x14ac:dyDescent="0.2">
      <c r="A4112" t="s">
        <v>14276</v>
      </c>
      <c r="B4112" t="s">
        <v>14287</v>
      </c>
      <c r="C4112" t="s">
        <v>14288</v>
      </c>
      <c r="D4112">
        <v>1</v>
      </c>
      <c r="E4112" t="s">
        <v>13</v>
      </c>
      <c r="F4112" t="s">
        <v>13</v>
      </c>
      <c r="G4112" t="s">
        <v>14283</v>
      </c>
      <c r="H4112" s="3" t="s">
        <v>14279</v>
      </c>
      <c r="I4112" t="s">
        <v>1658</v>
      </c>
      <c r="J4112" t="s">
        <v>14280</v>
      </c>
    </row>
    <row r="4113" spans="1:10" ht="16" x14ac:dyDescent="0.2">
      <c r="A4113" t="s">
        <v>14276</v>
      </c>
      <c r="B4113" t="s">
        <v>14289</v>
      </c>
      <c r="C4113" t="s">
        <v>14290</v>
      </c>
      <c r="D4113">
        <v>2</v>
      </c>
      <c r="E4113" t="s">
        <v>13</v>
      </c>
      <c r="F4113" t="s">
        <v>13</v>
      </c>
      <c r="G4113" t="s">
        <v>14283</v>
      </c>
      <c r="H4113" s="3" t="s">
        <v>14279</v>
      </c>
      <c r="I4113" t="s">
        <v>1658</v>
      </c>
      <c r="J4113" t="s">
        <v>14280</v>
      </c>
    </row>
    <row r="4114" spans="1:10" ht="32" x14ac:dyDescent="0.2">
      <c r="A4114" t="s">
        <v>13987</v>
      </c>
      <c r="B4114" t="s">
        <v>14291</v>
      </c>
      <c r="C4114" t="s">
        <v>14292</v>
      </c>
      <c r="D4114">
        <v>5</v>
      </c>
      <c r="E4114" t="s">
        <v>13</v>
      </c>
      <c r="F4114" t="s">
        <v>13</v>
      </c>
      <c r="G4114" t="s">
        <v>14283</v>
      </c>
      <c r="H4114" s="3" t="s">
        <v>14284</v>
      </c>
      <c r="I4114" t="s">
        <v>1658</v>
      </c>
      <c r="J4114" t="s">
        <v>13990</v>
      </c>
    </row>
    <row r="4115" spans="1:10" ht="16" x14ac:dyDescent="0.2">
      <c r="A4115" t="s">
        <v>14293</v>
      </c>
      <c r="B4115" t="s">
        <v>14294</v>
      </c>
      <c r="C4115" t="s">
        <v>14295</v>
      </c>
      <c r="D4115">
        <v>2</v>
      </c>
      <c r="E4115" t="s">
        <v>13</v>
      </c>
      <c r="F4115" t="s">
        <v>13</v>
      </c>
      <c r="G4115" t="s">
        <v>14296</v>
      </c>
      <c r="H4115" s="3" t="s">
        <v>14297</v>
      </c>
      <c r="I4115" t="s">
        <v>7603</v>
      </c>
      <c r="J4115" t="s">
        <v>14298</v>
      </c>
    </row>
    <row r="4116" spans="1:10" ht="16" x14ac:dyDescent="0.2">
      <c r="A4116" t="s">
        <v>14299</v>
      </c>
      <c r="B4116" t="s">
        <v>14300</v>
      </c>
      <c r="C4116" t="s">
        <v>14301</v>
      </c>
      <c r="D4116">
        <v>3</v>
      </c>
      <c r="E4116" t="s">
        <v>13</v>
      </c>
      <c r="F4116" t="s">
        <v>13</v>
      </c>
      <c r="G4116" t="s">
        <v>14302</v>
      </c>
      <c r="H4116" s="3" t="s">
        <v>14303</v>
      </c>
      <c r="I4116" t="s">
        <v>62</v>
      </c>
      <c r="J4116" t="s">
        <v>14304</v>
      </c>
    </row>
    <row r="4117" spans="1:10" ht="16" x14ac:dyDescent="0.2">
      <c r="A4117" t="s">
        <v>14305</v>
      </c>
      <c r="B4117" t="s">
        <v>14300</v>
      </c>
      <c r="C4117" t="s">
        <v>14301</v>
      </c>
      <c r="D4117">
        <v>3</v>
      </c>
      <c r="E4117" t="s">
        <v>13</v>
      </c>
      <c r="F4117" t="s">
        <v>13</v>
      </c>
      <c r="G4117" t="s">
        <v>14306</v>
      </c>
      <c r="H4117" s="3" t="s">
        <v>14303</v>
      </c>
      <c r="I4117" t="s">
        <v>62</v>
      </c>
      <c r="J4117" t="s">
        <v>14307</v>
      </c>
    </row>
    <row r="4118" spans="1:10" ht="16" x14ac:dyDescent="0.2">
      <c r="A4118" t="s">
        <v>11711</v>
      </c>
      <c r="B4118" t="s">
        <v>14300</v>
      </c>
      <c r="C4118" t="s">
        <v>14301</v>
      </c>
      <c r="D4118">
        <v>3</v>
      </c>
      <c r="E4118" t="s">
        <v>13</v>
      </c>
      <c r="F4118" t="s">
        <v>13</v>
      </c>
      <c r="G4118" t="s">
        <v>14308</v>
      </c>
      <c r="H4118" s="3" t="s">
        <v>14303</v>
      </c>
      <c r="I4118" t="s">
        <v>62</v>
      </c>
      <c r="J4118" t="s">
        <v>11716</v>
      </c>
    </row>
    <row r="4119" spans="1:10" ht="16" x14ac:dyDescent="0.2">
      <c r="A4119" t="s">
        <v>1061</v>
      </c>
      <c r="B4119" t="s">
        <v>14309</v>
      </c>
      <c r="C4119" t="s">
        <v>14310</v>
      </c>
      <c r="D4119">
        <v>3</v>
      </c>
      <c r="E4119" t="s">
        <v>13</v>
      </c>
      <c r="F4119" t="s">
        <v>13</v>
      </c>
      <c r="G4119" t="s">
        <v>14311</v>
      </c>
      <c r="H4119" s="3" t="s">
        <v>14312</v>
      </c>
      <c r="I4119" t="s">
        <v>62</v>
      </c>
      <c r="J4119" t="s">
        <v>1066</v>
      </c>
    </row>
    <row r="4120" spans="1:10" ht="32" x14ac:dyDescent="0.2">
      <c r="A4120" t="s">
        <v>6087</v>
      </c>
      <c r="B4120" t="s">
        <v>14313</v>
      </c>
      <c r="C4120" t="s">
        <v>9972</v>
      </c>
      <c r="D4120">
        <v>7</v>
      </c>
      <c r="E4120" t="s">
        <v>13</v>
      </c>
      <c r="F4120" t="s">
        <v>13</v>
      </c>
      <c r="G4120" t="s">
        <v>14314</v>
      </c>
      <c r="H4120" s="3" t="s">
        <v>14315</v>
      </c>
      <c r="I4120" t="s">
        <v>62</v>
      </c>
      <c r="J4120" t="s">
        <v>6092</v>
      </c>
    </row>
    <row r="4121" spans="1:10" ht="16" x14ac:dyDescent="0.2">
      <c r="A4121" t="s">
        <v>14316</v>
      </c>
      <c r="B4121" t="s">
        <v>14317</v>
      </c>
      <c r="C4121" t="s">
        <v>14318</v>
      </c>
      <c r="D4121">
        <v>1</v>
      </c>
      <c r="E4121" t="s">
        <v>1280</v>
      </c>
      <c r="F4121" t="s">
        <v>13</v>
      </c>
      <c r="G4121" t="s">
        <v>14319</v>
      </c>
      <c r="H4121" s="3" t="s">
        <v>14320</v>
      </c>
      <c r="I4121" t="s">
        <v>62</v>
      </c>
      <c r="J4121" t="s">
        <v>14321</v>
      </c>
    </row>
    <row r="4122" spans="1:10" ht="16" x14ac:dyDescent="0.2">
      <c r="A4122" t="s">
        <v>14322</v>
      </c>
      <c r="B4122" t="s">
        <v>14323</v>
      </c>
      <c r="C4122" t="s">
        <v>14324</v>
      </c>
      <c r="D4122">
        <v>1</v>
      </c>
      <c r="E4122" t="s">
        <v>1280</v>
      </c>
      <c r="F4122" t="s">
        <v>13</v>
      </c>
      <c r="G4122" t="s">
        <v>14319</v>
      </c>
      <c r="H4122" s="3" t="s">
        <v>14325</v>
      </c>
      <c r="I4122" t="s">
        <v>62</v>
      </c>
      <c r="J4122" t="s">
        <v>14326</v>
      </c>
    </row>
    <row r="4123" spans="1:10" ht="16" x14ac:dyDescent="0.2">
      <c r="A4123" t="s">
        <v>1565</v>
      </c>
      <c r="B4123" t="s">
        <v>14323</v>
      </c>
      <c r="C4123" t="s">
        <v>14324</v>
      </c>
      <c r="D4123">
        <v>5</v>
      </c>
      <c r="E4123" t="s">
        <v>1280</v>
      </c>
      <c r="F4123" t="s">
        <v>13</v>
      </c>
      <c r="G4123" t="s">
        <v>14319</v>
      </c>
      <c r="H4123" s="3" t="s">
        <v>14325</v>
      </c>
      <c r="I4123" t="s">
        <v>62</v>
      </c>
      <c r="J4123" t="s">
        <v>1570</v>
      </c>
    </row>
    <row r="4124" spans="1:10" ht="16" x14ac:dyDescent="0.2">
      <c r="A4124" t="s">
        <v>14316</v>
      </c>
      <c r="B4124" t="s">
        <v>14327</v>
      </c>
      <c r="C4124" t="s">
        <v>14328</v>
      </c>
      <c r="D4124">
        <v>3</v>
      </c>
      <c r="E4124" t="s">
        <v>1280</v>
      </c>
      <c r="F4124" t="s">
        <v>13</v>
      </c>
      <c r="G4124" t="s">
        <v>14319</v>
      </c>
      <c r="H4124" s="3" t="s">
        <v>14320</v>
      </c>
      <c r="I4124" t="s">
        <v>62</v>
      </c>
      <c r="J4124" t="s">
        <v>14321</v>
      </c>
    </row>
    <row r="4125" spans="1:10" ht="16" x14ac:dyDescent="0.2">
      <c r="A4125" t="s">
        <v>14316</v>
      </c>
      <c r="B4125" t="s">
        <v>14329</v>
      </c>
      <c r="C4125" t="s">
        <v>14330</v>
      </c>
      <c r="D4125">
        <v>2</v>
      </c>
      <c r="E4125" t="s">
        <v>1280</v>
      </c>
      <c r="F4125" t="s">
        <v>13</v>
      </c>
      <c r="G4125" t="s">
        <v>14319</v>
      </c>
      <c r="H4125" s="3" t="s">
        <v>14320</v>
      </c>
      <c r="I4125" t="s">
        <v>62</v>
      </c>
      <c r="J4125" t="s">
        <v>14321</v>
      </c>
    </row>
    <row r="4126" spans="1:10" ht="16" x14ac:dyDescent="0.2">
      <c r="A4126" t="s">
        <v>14331</v>
      </c>
      <c r="B4126" t="s">
        <v>14332</v>
      </c>
      <c r="C4126" t="s">
        <v>14333</v>
      </c>
      <c r="D4126">
        <v>1</v>
      </c>
      <c r="E4126" t="s">
        <v>1280</v>
      </c>
      <c r="F4126" t="s">
        <v>13</v>
      </c>
      <c r="G4126" t="s">
        <v>14319</v>
      </c>
      <c r="H4126" s="3" t="s">
        <v>14334</v>
      </c>
      <c r="I4126" t="s">
        <v>62</v>
      </c>
      <c r="J4126" t="s">
        <v>14335</v>
      </c>
    </row>
    <row r="4127" spans="1:10" ht="16" x14ac:dyDescent="0.2">
      <c r="A4127" t="s">
        <v>14336</v>
      </c>
      <c r="B4127" t="s">
        <v>14323</v>
      </c>
      <c r="C4127" t="s">
        <v>14324</v>
      </c>
      <c r="D4127">
        <v>1</v>
      </c>
      <c r="E4127" t="s">
        <v>1280</v>
      </c>
      <c r="F4127" t="s">
        <v>13</v>
      </c>
      <c r="G4127" t="s">
        <v>14319</v>
      </c>
      <c r="H4127" s="3" t="s">
        <v>14325</v>
      </c>
      <c r="I4127" t="s">
        <v>62</v>
      </c>
      <c r="J4127" t="s">
        <v>14337</v>
      </c>
    </row>
    <row r="4128" spans="1:10" ht="16" x14ac:dyDescent="0.2">
      <c r="A4128" t="s">
        <v>14338</v>
      </c>
      <c r="B4128" t="s">
        <v>14339</v>
      </c>
      <c r="C4128" t="s">
        <v>14340</v>
      </c>
      <c r="D4128">
        <v>1</v>
      </c>
      <c r="E4128" t="s">
        <v>1280</v>
      </c>
      <c r="F4128" t="s">
        <v>13</v>
      </c>
      <c r="G4128" t="s">
        <v>14319</v>
      </c>
      <c r="H4128" s="3" t="s">
        <v>14320</v>
      </c>
      <c r="I4128" t="s">
        <v>62</v>
      </c>
      <c r="J4128" t="s">
        <v>14341</v>
      </c>
    </row>
    <row r="4129" spans="1:10" ht="16" x14ac:dyDescent="0.2">
      <c r="A4129" t="s">
        <v>14342</v>
      </c>
      <c r="B4129" t="s">
        <v>14343</v>
      </c>
      <c r="C4129" t="s">
        <v>14344</v>
      </c>
      <c r="D4129">
        <v>4</v>
      </c>
      <c r="E4129" t="s">
        <v>1280</v>
      </c>
      <c r="F4129" t="s">
        <v>13</v>
      </c>
      <c r="G4129" t="s">
        <v>14319</v>
      </c>
      <c r="H4129" s="3" t="s">
        <v>14320</v>
      </c>
      <c r="I4129" t="s">
        <v>62</v>
      </c>
      <c r="J4129" t="s">
        <v>14345</v>
      </c>
    </row>
    <row r="4130" spans="1:10" ht="16" x14ac:dyDescent="0.2">
      <c r="A4130" t="s">
        <v>14346</v>
      </c>
      <c r="B4130" t="s">
        <v>14347</v>
      </c>
      <c r="C4130" t="s">
        <v>14348</v>
      </c>
      <c r="D4130">
        <v>1</v>
      </c>
      <c r="E4130" t="s">
        <v>1280</v>
      </c>
      <c r="F4130" t="s">
        <v>13</v>
      </c>
      <c r="G4130" t="s">
        <v>14319</v>
      </c>
      <c r="H4130" s="3" t="s">
        <v>14349</v>
      </c>
      <c r="I4130" t="s">
        <v>62</v>
      </c>
      <c r="J4130" t="s">
        <v>14350</v>
      </c>
    </row>
    <row r="4131" spans="1:10" ht="16" x14ac:dyDescent="0.2">
      <c r="A4131" t="s">
        <v>14346</v>
      </c>
      <c r="B4131" t="s">
        <v>14351</v>
      </c>
      <c r="C4131" t="s">
        <v>14352</v>
      </c>
      <c r="D4131">
        <v>2</v>
      </c>
      <c r="E4131" t="s">
        <v>1280</v>
      </c>
      <c r="F4131" t="s">
        <v>13</v>
      </c>
      <c r="G4131" t="s">
        <v>14319</v>
      </c>
      <c r="H4131" s="3" t="s">
        <v>14349</v>
      </c>
      <c r="I4131" t="s">
        <v>62</v>
      </c>
      <c r="J4131" t="s">
        <v>14350</v>
      </c>
    </row>
    <row r="4132" spans="1:10" ht="16" x14ac:dyDescent="0.2">
      <c r="A4132" t="s">
        <v>14353</v>
      </c>
      <c r="B4132" t="s">
        <v>14354</v>
      </c>
      <c r="C4132" t="s">
        <v>14355</v>
      </c>
      <c r="D4132">
        <v>2</v>
      </c>
      <c r="E4132">
        <f>556</f>
        <v>556</v>
      </c>
      <c r="F4132" t="s">
        <v>13</v>
      </c>
      <c r="G4132" t="s">
        <v>14356</v>
      </c>
      <c r="H4132" s="3" t="s">
        <v>14357</v>
      </c>
      <c r="I4132" t="s">
        <v>62</v>
      </c>
      <c r="J4132" t="s">
        <v>14358</v>
      </c>
    </row>
    <row r="4133" spans="1:10" ht="16" x14ac:dyDescent="0.2">
      <c r="A4133" t="s">
        <v>14359</v>
      </c>
      <c r="B4133" t="s">
        <v>14360</v>
      </c>
      <c r="C4133" t="s">
        <v>14361</v>
      </c>
      <c r="D4133">
        <v>1</v>
      </c>
      <c r="E4133">
        <f>556</f>
        <v>556</v>
      </c>
      <c r="F4133" t="s">
        <v>13</v>
      </c>
      <c r="G4133" t="s">
        <v>14356</v>
      </c>
      <c r="H4133" s="3" t="s">
        <v>14357</v>
      </c>
      <c r="I4133" t="s">
        <v>62</v>
      </c>
      <c r="J4133" t="s">
        <v>14362</v>
      </c>
    </row>
    <row r="4134" spans="1:10" ht="16" x14ac:dyDescent="0.2">
      <c r="A4134" t="s">
        <v>8375</v>
      </c>
      <c r="B4134" t="s">
        <v>14363</v>
      </c>
      <c r="C4134" t="s">
        <v>14364</v>
      </c>
      <c r="D4134">
        <v>1</v>
      </c>
      <c r="E4134">
        <f>556</f>
        <v>556</v>
      </c>
      <c r="F4134" t="s">
        <v>13</v>
      </c>
      <c r="G4134" t="s">
        <v>14356</v>
      </c>
      <c r="H4134" s="3" t="s">
        <v>14365</v>
      </c>
      <c r="I4134" t="s">
        <v>62</v>
      </c>
      <c r="J4134" t="s">
        <v>8380</v>
      </c>
    </row>
    <row r="4135" spans="1:10" ht="16" x14ac:dyDescent="0.2">
      <c r="A4135" t="s">
        <v>14366</v>
      </c>
      <c r="B4135" t="s">
        <v>14367</v>
      </c>
      <c r="C4135" t="s">
        <v>14368</v>
      </c>
      <c r="D4135">
        <v>1</v>
      </c>
      <c r="E4135">
        <f>556</f>
        <v>556</v>
      </c>
      <c r="F4135" t="s">
        <v>13</v>
      </c>
      <c r="G4135" t="s">
        <v>14356</v>
      </c>
      <c r="H4135" s="3" t="s">
        <v>14369</v>
      </c>
      <c r="I4135" t="s">
        <v>62</v>
      </c>
      <c r="J4135" t="s">
        <v>14370</v>
      </c>
    </row>
    <row r="4136" spans="1:10" ht="32" x14ac:dyDescent="0.2">
      <c r="A4136" t="s">
        <v>14371</v>
      </c>
      <c r="B4136" t="s">
        <v>14372</v>
      </c>
      <c r="C4136" t="s">
        <v>14373</v>
      </c>
      <c r="D4136">
        <v>2</v>
      </c>
      <c r="E4136" t="s">
        <v>13</v>
      </c>
      <c r="F4136" t="s">
        <v>13</v>
      </c>
      <c r="G4136" t="s">
        <v>14356</v>
      </c>
      <c r="H4136" s="3" t="s">
        <v>14374</v>
      </c>
      <c r="I4136" t="s">
        <v>3711</v>
      </c>
      <c r="J4136" t="s">
        <v>14375</v>
      </c>
    </row>
    <row r="4137" spans="1:10" ht="16" x14ac:dyDescent="0.2">
      <c r="A4137" t="s">
        <v>14376</v>
      </c>
      <c r="B4137" t="s">
        <v>14377</v>
      </c>
      <c r="C4137" t="s">
        <v>14378</v>
      </c>
      <c r="D4137">
        <v>3</v>
      </c>
      <c r="E4137">
        <f>556</f>
        <v>556</v>
      </c>
      <c r="F4137" t="s">
        <v>13</v>
      </c>
      <c r="G4137" t="s">
        <v>14356</v>
      </c>
      <c r="H4137" s="3" t="s">
        <v>14357</v>
      </c>
      <c r="I4137" t="s">
        <v>62</v>
      </c>
      <c r="J4137" t="s">
        <v>14379</v>
      </c>
    </row>
    <row r="4138" spans="1:10" ht="16" x14ac:dyDescent="0.2">
      <c r="A4138" t="s">
        <v>14380</v>
      </c>
      <c r="B4138" t="s">
        <v>14381</v>
      </c>
      <c r="C4138" t="s">
        <v>14382</v>
      </c>
      <c r="D4138">
        <v>1</v>
      </c>
      <c r="E4138">
        <f>556</f>
        <v>556</v>
      </c>
      <c r="F4138" t="s">
        <v>13</v>
      </c>
      <c r="G4138" t="s">
        <v>14356</v>
      </c>
      <c r="H4138" s="3" t="s">
        <v>14357</v>
      </c>
      <c r="I4138" t="s">
        <v>62</v>
      </c>
      <c r="J4138" t="s">
        <v>14383</v>
      </c>
    </row>
    <row r="4139" spans="1:10" ht="16" x14ac:dyDescent="0.2">
      <c r="A4139" t="s">
        <v>14384</v>
      </c>
      <c r="B4139" t="s">
        <v>14385</v>
      </c>
      <c r="C4139" t="s">
        <v>14386</v>
      </c>
      <c r="D4139">
        <v>1</v>
      </c>
      <c r="E4139">
        <f>556</f>
        <v>556</v>
      </c>
      <c r="F4139" t="s">
        <v>13</v>
      </c>
      <c r="G4139" t="s">
        <v>14356</v>
      </c>
      <c r="H4139" s="3" t="s">
        <v>14357</v>
      </c>
      <c r="I4139" t="s">
        <v>62</v>
      </c>
      <c r="J4139" t="s">
        <v>14387</v>
      </c>
    </row>
    <row r="4140" spans="1:10" ht="16" x14ac:dyDescent="0.2">
      <c r="A4140" t="s">
        <v>14388</v>
      </c>
      <c r="B4140" t="s">
        <v>14389</v>
      </c>
      <c r="C4140" t="s">
        <v>14390</v>
      </c>
      <c r="D4140">
        <v>5</v>
      </c>
      <c r="E4140">
        <f>556</f>
        <v>556</v>
      </c>
      <c r="F4140" t="s">
        <v>13</v>
      </c>
      <c r="G4140" t="s">
        <v>14356</v>
      </c>
      <c r="H4140" s="3" t="s">
        <v>14357</v>
      </c>
      <c r="I4140" t="s">
        <v>62</v>
      </c>
      <c r="J4140" t="s">
        <v>14391</v>
      </c>
    </row>
    <row r="4141" spans="1:10" ht="32" x14ac:dyDescent="0.2">
      <c r="A4141" t="s">
        <v>14392</v>
      </c>
      <c r="B4141" t="s">
        <v>14393</v>
      </c>
      <c r="C4141" t="s">
        <v>14394</v>
      </c>
      <c r="D4141">
        <v>3</v>
      </c>
      <c r="E4141">
        <f>556</f>
        <v>556</v>
      </c>
      <c r="F4141" t="s">
        <v>13</v>
      </c>
      <c r="G4141" t="s">
        <v>14356</v>
      </c>
      <c r="H4141" s="3" t="s">
        <v>14395</v>
      </c>
      <c r="I4141" t="s">
        <v>62</v>
      </c>
      <c r="J4141" t="s">
        <v>14396</v>
      </c>
    </row>
    <row r="4142" spans="1:10" ht="16" x14ac:dyDescent="0.2">
      <c r="A4142" t="s">
        <v>14353</v>
      </c>
      <c r="B4142" t="s">
        <v>14397</v>
      </c>
      <c r="C4142" t="s">
        <v>14398</v>
      </c>
      <c r="D4142">
        <v>1</v>
      </c>
      <c r="E4142">
        <f>556</f>
        <v>556</v>
      </c>
      <c r="F4142" t="s">
        <v>13</v>
      </c>
      <c r="G4142" t="s">
        <v>14356</v>
      </c>
      <c r="H4142" s="3" t="s">
        <v>14357</v>
      </c>
      <c r="I4142" t="s">
        <v>62</v>
      </c>
      <c r="J4142" t="s">
        <v>14358</v>
      </c>
    </row>
    <row r="4143" spans="1:10" ht="16" x14ac:dyDescent="0.2">
      <c r="A4143" t="s">
        <v>14399</v>
      </c>
      <c r="B4143" t="s">
        <v>14400</v>
      </c>
      <c r="C4143" t="s">
        <v>14401</v>
      </c>
      <c r="D4143">
        <v>1</v>
      </c>
      <c r="E4143">
        <f>556</f>
        <v>556</v>
      </c>
      <c r="F4143" t="s">
        <v>13</v>
      </c>
      <c r="G4143" t="s">
        <v>14356</v>
      </c>
      <c r="H4143" s="3" t="s">
        <v>14402</v>
      </c>
      <c r="I4143" t="s">
        <v>62</v>
      </c>
      <c r="J4143" t="s">
        <v>14403</v>
      </c>
    </row>
    <row r="4144" spans="1:10" ht="16" x14ac:dyDescent="0.2">
      <c r="A4144" t="s">
        <v>14404</v>
      </c>
      <c r="B4144" t="s">
        <v>14363</v>
      </c>
      <c r="C4144" t="s">
        <v>14364</v>
      </c>
      <c r="D4144">
        <v>2</v>
      </c>
      <c r="E4144">
        <f>556</f>
        <v>556</v>
      </c>
      <c r="F4144" t="s">
        <v>13</v>
      </c>
      <c r="G4144" t="s">
        <v>14356</v>
      </c>
      <c r="H4144" s="3" t="s">
        <v>14365</v>
      </c>
      <c r="I4144" t="s">
        <v>62</v>
      </c>
      <c r="J4144" t="s">
        <v>14405</v>
      </c>
    </row>
    <row r="4145" spans="1:10" ht="16" x14ac:dyDescent="0.2">
      <c r="A4145" t="s">
        <v>14406</v>
      </c>
      <c r="B4145" t="s">
        <v>4697</v>
      </c>
      <c r="C4145" t="s">
        <v>14407</v>
      </c>
      <c r="D4145">
        <v>2</v>
      </c>
      <c r="E4145">
        <f>556</f>
        <v>556</v>
      </c>
      <c r="F4145" t="s">
        <v>13</v>
      </c>
      <c r="G4145" t="s">
        <v>14356</v>
      </c>
      <c r="H4145" s="3" t="s">
        <v>14408</v>
      </c>
      <c r="I4145" t="s">
        <v>62</v>
      </c>
      <c r="J4145" t="s">
        <v>14409</v>
      </c>
    </row>
    <row r="4146" spans="1:10" ht="16" x14ac:dyDescent="0.2">
      <c r="A4146" t="s">
        <v>14376</v>
      </c>
      <c r="B4146" t="s">
        <v>14363</v>
      </c>
      <c r="C4146" t="s">
        <v>14364</v>
      </c>
      <c r="D4146">
        <v>2</v>
      </c>
      <c r="E4146">
        <f>556</f>
        <v>556</v>
      </c>
      <c r="F4146" t="s">
        <v>13</v>
      </c>
      <c r="G4146" t="s">
        <v>14356</v>
      </c>
      <c r="H4146" s="3" t="s">
        <v>14357</v>
      </c>
      <c r="I4146" t="s">
        <v>62</v>
      </c>
      <c r="J4146" t="s">
        <v>14379</v>
      </c>
    </row>
    <row r="4147" spans="1:10" ht="16" x14ac:dyDescent="0.2">
      <c r="A4147" t="s">
        <v>7341</v>
      </c>
      <c r="B4147" t="s">
        <v>14410</v>
      </c>
      <c r="C4147" t="s">
        <v>14411</v>
      </c>
      <c r="D4147">
        <v>3</v>
      </c>
      <c r="E4147">
        <f>556</f>
        <v>556</v>
      </c>
      <c r="F4147" t="s">
        <v>13</v>
      </c>
      <c r="G4147" t="s">
        <v>14356</v>
      </c>
      <c r="H4147" s="3" t="s">
        <v>14412</v>
      </c>
      <c r="I4147" t="s">
        <v>62</v>
      </c>
      <c r="J4147" t="s">
        <v>7346</v>
      </c>
    </row>
    <row r="4148" spans="1:10" ht="16" x14ac:dyDescent="0.2">
      <c r="A4148" t="s">
        <v>14413</v>
      </c>
      <c r="B4148" t="s">
        <v>14360</v>
      </c>
      <c r="C4148" t="s">
        <v>14361</v>
      </c>
      <c r="D4148">
        <v>1</v>
      </c>
      <c r="E4148">
        <f>556</f>
        <v>556</v>
      </c>
      <c r="F4148" t="s">
        <v>13</v>
      </c>
      <c r="G4148" t="s">
        <v>14356</v>
      </c>
      <c r="H4148" s="3" t="s">
        <v>14414</v>
      </c>
      <c r="I4148" t="s">
        <v>62</v>
      </c>
      <c r="J4148" t="s">
        <v>14415</v>
      </c>
    </row>
    <row r="4149" spans="1:10" ht="16" x14ac:dyDescent="0.2">
      <c r="A4149" t="s">
        <v>14416</v>
      </c>
      <c r="B4149" t="s">
        <v>14363</v>
      </c>
      <c r="C4149" t="s">
        <v>14364</v>
      </c>
      <c r="D4149">
        <v>2</v>
      </c>
      <c r="E4149">
        <f>556</f>
        <v>556</v>
      </c>
      <c r="F4149" t="s">
        <v>13</v>
      </c>
      <c r="G4149" t="s">
        <v>14356</v>
      </c>
      <c r="H4149" s="3" t="s">
        <v>14357</v>
      </c>
      <c r="I4149" t="s">
        <v>62</v>
      </c>
      <c r="J4149" t="s">
        <v>14417</v>
      </c>
    </row>
    <row r="4150" spans="1:10" ht="16" x14ac:dyDescent="0.2">
      <c r="A4150" t="s">
        <v>14416</v>
      </c>
      <c r="B4150" t="s">
        <v>14377</v>
      </c>
      <c r="C4150" t="s">
        <v>14378</v>
      </c>
      <c r="D4150">
        <v>3</v>
      </c>
      <c r="E4150">
        <f>556</f>
        <v>556</v>
      </c>
      <c r="F4150" t="s">
        <v>13</v>
      </c>
      <c r="G4150" t="s">
        <v>14356</v>
      </c>
      <c r="H4150" s="3" t="s">
        <v>14357</v>
      </c>
      <c r="I4150" t="s">
        <v>62</v>
      </c>
      <c r="J4150" t="s">
        <v>14417</v>
      </c>
    </row>
    <row r="4151" spans="1:10" ht="16" x14ac:dyDescent="0.2">
      <c r="A4151" t="s">
        <v>14404</v>
      </c>
      <c r="B4151" t="s">
        <v>14377</v>
      </c>
      <c r="C4151" t="s">
        <v>14378</v>
      </c>
      <c r="D4151">
        <v>3</v>
      </c>
      <c r="E4151">
        <f>556</f>
        <v>556</v>
      </c>
      <c r="F4151" t="s">
        <v>13</v>
      </c>
      <c r="G4151" t="s">
        <v>14356</v>
      </c>
      <c r="H4151" s="3" t="s">
        <v>14365</v>
      </c>
      <c r="I4151" t="s">
        <v>62</v>
      </c>
      <c r="J4151" t="s">
        <v>14405</v>
      </c>
    </row>
    <row r="4152" spans="1:10" ht="16" x14ac:dyDescent="0.2">
      <c r="A4152" t="s">
        <v>14418</v>
      </c>
      <c r="B4152" t="s">
        <v>14419</v>
      </c>
      <c r="C4152" t="s">
        <v>14420</v>
      </c>
      <c r="D4152">
        <v>4</v>
      </c>
      <c r="E4152" t="s">
        <v>13</v>
      </c>
      <c r="F4152" t="s">
        <v>13</v>
      </c>
      <c r="G4152" t="s">
        <v>14421</v>
      </c>
      <c r="H4152" s="3" t="s">
        <v>14422</v>
      </c>
      <c r="I4152" t="s">
        <v>62</v>
      </c>
      <c r="J4152" t="s">
        <v>14423</v>
      </c>
    </row>
    <row r="4153" spans="1:10" ht="16" x14ac:dyDescent="0.2">
      <c r="A4153" t="s">
        <v>14424</v>
      </c>
      <c r="B4153" t="s">
        <v>6119</v>
      </c>
      <c r="C4153" t="s">
        <v>6120</v>
      </c>
      <c r="D4153">
        <v>3</v>
      </c>
      <c r="E4153">
        <f>461</f>
        <v>461</v>
      </c>
      <c r="F4153" t="s">
        <v>13</v>
      </c>
      <c r="G4153" t="s">
        <v>14425</v>
      </c>
      <c r="H4153" s="3" t="s">
        <v>14426</v>
      </c>
      <c r="I4153" t="s">
        <v>62</v>
      </c>
      <c r="J4153" t="s">
        <v>14427</v>
      </c>
    </row>
    <row r="4154" spans="1:10" ht="16" x14ac:dyDescent="0.2">
      <c r="A4154" t="s">
        <v>14424</v>
      </c>
      <c r="B4154" t="s">
        <v>14428</v>
      </c>
      <c r="C4154" t="s">
        <v>14429</v>
      </c>
      <c r="D4154">
        <v>4</v>
      </c>
      <c r="E4154">
        <f>461</f>
        <v>461</v>
      </c>
      <c r="F4154" t="s">
        <v>13</v>
      </c>
      <c r="G4154" t="s">
        <v>14425</v>
      </c>
      <c r="H4154" s="3" t="s">
        <v>14426</v>
      </c>
      <c r="I4154" t="s">
        <v>62</v>
      </c>
      <c r="J4154" t="s">
        <v>14427</v>
      </c>
    </row>
    <row r="4155" spans="1:10" ht="16" x14ac:dyDescent="0.2">
      <c r="A4155" t="s">
        <v>14430</v>
      </c>
      <c r="B4155" t="s">
        <v>14431</v>
      </c>
      <c r="C4155" t="s">
        <v>14432</v>
      </c>
      <c r="D4155">
        <v>2</v>
      </c>
      <c r="E4155">
        <f>461</f>
        <v>461</v>
      </c>
      <c r="F4155" t="s">
        <v>13</v>
      </c>
      <c r="G4155" t="s">
        <v>14425</v>
      </c>
      <c r="H4155" s="3" t="s">
        <v>14426</v>
      </c>
      <c r="I4155" t="s">
        <v>62</v>
      </c>
      <c r="J4155" t="s">
        <v>14433</v>
      </c>
    </row>
    <row r="4156" spans="1:10" ht="16" x14ac:dyDescent="0.2">
      <c r="A4156" t="s">
        <v>14434</v>
      </c>
      <c r="B4156" t="s">
        <v>14435</v>
      </c>
      <c r="C4156" t="s">
        <v>14436</v>
      </c>
      <c r="D4156">
        <v>1</v>
      </c>
      <c r="E4156">
        <f>461</f>
        <v>461</v>
      </c>
      <c r="F4156" t="s">
        <v>13</v>
      </c>
      <c r="G4156" t="s">
        <v>14425</v>
      </c>
      <c r="H4156" s="3" t="s">
        <v>14437</v>
      </c>
      <c r="I4156" t="s">
        <v>62</v>
      </c>
      <c r="J4156" t="s">
        <v>14438</v>
      </c>
    </row>
    <row r="4157" spans="1:10" ht="16" x14ac:dyDescent="0.2">
      <c r="A4157" t="s">
        <v>14134</v>
      </c>
      <c r="B4157" t="s">
        <v>14431</v>
      </c>
      <c r="C4157" t="s">
        <v>14432</v>
      </c>
      <c r="D4157">
        <v>1</v>
      </c>
      <c r="E4157">
        <f>461</f>
        <v>461</v>
      </c>
      <c r="F4157" t="s">
        <v>13</v>
      </c>
      <c r="G4157" t="s">
        <v>14425</v>
      </c>
      <c r="H4157" s="3" t="s">
        <v>14426</v>
      </c>
      <c r="I4157" t="s">
        <v>62</v>
      </c>
      <c r="J4157" t="s">
        <v>14137</v>
      </c>
    </row>
    <row r="4158" spans="1:10" ht="16" x14ac:dyDescent="0.2">
      <c r="A4158" t="s">
        <v>14439</v>
      </c>
      <c r="B4158" t="s">
        <v>14440</v>
      </c>
      <c r="C4158" t="s">
        <v>14441</v>
      </c>
      <c r="D4158">
        <v>3</v>
      </c>
      <c r="E4158">
        <f>461</f>
        <v>461</v>
      </c>
      <c r="F4158" t="s">
        <v>13</v>
      </c>
      <c r="G4158" t="s">
        <v>14425</v>
      </c>
      <c r="H4158" s="3" t="s">
        <v>14442</v>
      </c>
      <c r="I4158" t="s">
        <v>62</v>
      </c>
      <c r="J4158" t="s">
        <v>14443</v>
      </c>
    </row>
    <row r="4159" spans="1:10" ht="16" x14ac:dyDescent="0.2">
      <c r="A4159" t="s">
        <v>6126</v>
      </c>
      <c r="B4159" t="s">
        <v>14431</v>
      </c>
      <c r="C4159" t="s">
        <v>14432</v>
      </c>
      <c r="D4159">
        <v>1</v>
      </c>
      <c r="E4159">
        <f>461</f>
        <v>461</v>
      </c>
      <c r="F4159" t="s">
        <v>13</v>
      </c>
      <c r="G4159" t="s">
        <v>14425</v>
      </c>
      <c r="H4159" s="3" t="s">
        <v>14426</v>
      </c>
      <c r="I4159" t="s">
        <v>62</v>
      </c>
      <c r="J4159" t="s">
        <v>6129</v>
      </c>
    </row>
    <row r="4160" spans="1:10" ht="16" x14ac:dyDescent="0.2">
      <c r="A4160" t="s">
        <v>2923</v>
      </c>
      <c r="B4160" t="s">
        <v>14444</v>
      </c>
      <c r="C4160" t="s">
        <v>14445</v>
      </c>
      <c r="D4160">
        <v>1</v>
      </c>
      <c r="E4160">
        <f>461</f>
        <v>461</v>
      </c>
      <c r="F4160" t="s">
        <v>13</v>
      </c>
      <c r="G4160" t="s">
        <v>14425</v>
      </c>
      <c r="H4160" s="3" t="s">
        <v>14446</v>
      </c>
      <c r="I4160" t="s">
        <v>62</v>
      </c>
      <c r="J4160" t="s">
        <v>2928</v>
      </c>
    </row>
    <row r="4161" spans="1:10" ht="16" x14ac:dyDescent="0.2">
      <c r="A4161" t="s">
        <v>2923</v>
      </c>
      <c r="B4161" t="s">
        <v>14447</v>
      </c>
      <c r="C4161" t="s">
        <v>14448</v>
      </c>
      <c r="D4161">
        <v>2</v>
      </c>
      <c r="E4161">
        <f>461</f>
        <v>461</v>
      </c>
      <c r="F4161" t="s">
        <v>13</v>
      </c>
      <c r="G4161" t="s">
        <v>14425</v>
      </c>
      <c r="H4161" s="3" t="s">
        <v>14446</v>
      </c>
      <c r="I4161" t="s">
        <v>62</v>
      </c>
      <c r="J4161" t="s">
        <v>2928</v>
      </c>
    </row>
    <row r="4162" spans="1:10" ht="16" x14ac:dyDescent="0.2">
      <c r="A4162" t="s">
        <v>14424</v>
      </c>
      <c r="B4162" t="s">
        <v>14449</v>
      </c>
      <c r="C4162" t="s">
        <v>14450</v>
      </c>
      <c r="D4162">
        <v>2</v>
      </c>
      <c r="E4162">
        <f>461</f>
        <v>461</v>
      </c>
      <c r="F4162" t="s">
        <v>13</v>
      </c>
      <c r="G4162" t="s">
        <v>14425</v>
      </c>
      <c r="H4162" s="3" t="s">
        <v>14426</v>
      </c>
      <c r="I4162" t="s">
        <v>62</v>
      </c>
      <c r="J4162" t="s">
        <v>14427</v>
      </c>
    </row>
    <row r="4163" spans="1:10" ht="16" x14ac:dyDescent="0.2">
      <c r="A4163" t="s">
        <v>14134</v>
      </c>
      <c r="B4163" t="s">
        <v>14451</v>
      </c>
      <c r="C4163" t="s">
        <v>14429</v>
      </c>
      <c r="D4163">
        <v>2</v>
      </c>
      <c r="E4163">
        <f>461</f>
        <v>461</v>
      </c>
      <c r="F4163" t="s">
        <v>13</v>
      </c>
      <c r="G4163" t="s">
        <v>14425</v>
      </c>
      <c r="H4163" s="3" t="s">
        <v>14426</v>
      </c>
      <c r="I4163" t="s">
        <v>62</v>
      </c>
      <c r="J4163" t="s">
        <v>14137</v>
      </c>
    </row>
    <row r="4164" spans="1:10" ht="16" x14ac:dyDescent="0.2">
      <c r="A4164" t="s">
        <v>14452</v>
      </c>
      <c r="B4164" t="s">
        <v>14453</v>
      </c>
      <c r="C4164" t="s">
        <v>14454</v>
      </c>
      <c r="D4164">
        <v>2</v>
      </c>
      <c r="E4164">
        <f>461</f>
        <v>461</v>
      </c>
      <c r="F4164" t="s">
        <v>13</v>
      </c>
      <c r="G4164" t="s">
        <v>14425</v>
      </c>
      <c r="H4164" s="3" t="s">
        <v>14455</v>
      </c>
      <c r="I4164" t="s">
        <v>62</v>
      </c>
      <c r="J4164" t="s">
        <v>14456</v>
      </c>
    </row>
    <row r="4165" spans="1:10" ht="16" x14ac:dyDescent="0.2">
      <c r="A4165" t="s">
        <v>14424</v>
      </c>
      <c r="B4165" t="s">
        <v>14431</v>
      </c>
      <c r="C4165" t="s">
        <v>14432</v>
      </c>
      <c r="D4165">
        <v>1</v>
      </c>
      <c r="E4165">
        <f>461</f>
        <v>461</v>
      </c>
      <c r="F4165" t="s">
        <v>13</v>
      </c>
      <c r="G4165" t="s">
        <v>14425</v>
      </c>
      <c r="H4165" s="3" t="s">
        <v>14426</v>
      </c>
      <c r="I4165" t="s">
        <v>62</v>
      </c>
      <c r="J4165" t="s">
        <v>14427</v>
      </c>
    </row>
    <row r="4166" spans="1:10" ht="16" x14ac:dyDescent="0.2">
      <c r="A4166" t="s">
        <v>6124</v>
      </c>
      <c r="B4166" t="s">
        <v>14431</v>
      </c>
      <c r="C4166" t="s">
        <v>14432</v>
      </c>
      <c r="D4166">
        <v>1</v>
      </c>
      <c r="E4166">
        <f>461</f>
        <v>461</v>
      </c>
      <c r="F4166" t="s">
        <v>13</v>
      </c>
      <c r="G4166" t="s">
        <v>14425</v>
      </c>
      <c r="H4166" s="3" t="s">
        <v>14426</v>
      </c>
      <c r="I4166" t="s">
        <v>62</v>
      </c>
      <c r="J4166" t="s">
        <v>6125</v>
      </c>
    </row>
    <row r="4167" spans="1:10" ht="16" x14ac:dyDescent="0.2">
      <c r="A4167" t="s">
        <v>14457</v>
      </c>
      <c r="B4167" t="s">
        <v>14431</v>
      </c>
      <c r="C4167" t="s">
        <v>14432</v>
      </c>
      <c r="D4167">
        <v>1</v>
      </c>
      <c r="E4167">
        <f>461</f>
        <v>461</v>
      </c>
      <c r="F4167" t="s">
        <v>13</v>
      </c>
      <c r="G4167" t="s">
        <v>14425</v>
      </c>
      <c r="H4167" s="3" t="s">
        <v>14455</v>
      </c>
      <c r="I4167" t="s">
        <v>62</v>
      </c>
      <c r="J4167" t="s">
        <v>14458</v>
      </c>
    </row>
    <row r="4168" spans="1:10" ht="16" x14ac:dyDescent="0.2">
      <c r="A4168" t="s">
        <v>14430</v>
      </c>
      <c r="B4168" t="s">
        <v>6119</v>
      </c>
      <c r="C4168" t="s">
        <v>6120</v>
      </c>
      <c r="D4168">
        <v>1</v>
      </c>
      <c r="E4168">
        <f>461</f>
        <v>461</v>
      </c>
      <c r="F4168" t="s">
        <v>13</v>
      </c>
      <c r="G4168" t="s">
        <v>14425</v>
      </c>
      <c r="H4168" s="3" t="s">
        <v>14426</v>
      </c>
      <c r="I4168" t="s">
        <v>62</v>
      </c>
      <c r="J4168" t="s">
        <v>14433</v>
      </c>
    </row>
    <row r="4169" spans="1:10" ht="16" x14ac:dyDescent="0.2">
      <c r="A4169" t="s">
        <v>14459</v>
      </c>
      <c r="B4169" t="s">
        <v>14460</v>
      </c>
      <c r="C4169" t="s">
        <v>14461</v>
      </c>
      <c r="D4169">
        <v>1</v>
      </c>
      <c r="E4169">
        <f>461</f>
        <v>461</v>
      </c>
      <c r="F4169" t="s">
        <v>13</v>
      </c>
      <c r="G4169" t="s">
        <v>14425</v>
      </c>
      <c r="H4169" s="3" t="s">
        <v>14446</v>
      </c>
      <c r="I4169" t="s">
        <v>62</v>
      </c>
      <c r="J4169" t="s">
        <v>14462</v>
      </c>
    </row>
    <row r="4170" spans="1:10" ht="16" x14ac:dyDescent="0.2">
      <c r="A4170" t="s">
        <v>10711</v>
      </c>
      <c r="B4170" t="s">
        <v>14463</v>
      </c>
      <c r="C4170" t="s">
        <v>14464</v>
      </c>
      <c r="D4170">
        <v>1</v>
      </c>
      <c r="E4170">
        <f>461</f>
        <v>461</v>
      </c>
      <c r="F4170" t="s">
        <v>13</v>
      </c>
      <c r="G4170" t="s">
        <v>14425</v>
      </c>
      <c r="H4170" s="3" t="s">
        <v>14465</v>
      </c>
      <c r="I4170" t="s">
        <v>62</v>
      </c>
      <c r="J4170" t="s">
        <v>10716</v>
      </c>
    </row>
    <row r="4171" spans="1:10" ht="16" x14ac:dyDescent="0.2">
      <c r="A4171" t="s">
        <v>6118</v>
      </c>
      <c r="B4171" t="s">
        <v>14431</v>
      </c>
      <c r="C4171" t="s">
        <v>14432</v>
      </c>
      <c r="D4171">
        <v>1</v>
      </c>
      <c r="E4171">
        <f>461</f>
        <v>461</v>
      </c>
      <c r="F4171" t="s">
        <v>13</v>
      </c>
      <c r="G4171" t="s">
        <v>14425</v>
      </c>
      <c r="H4171" s="3" t="s">
        <v>14426</v>
      </c>
      <c r="I4171" t="s">
        <v>62</v>
      </c>
      <c r="J4171" t="s">
        <v>6123</v>
      </c>
    </row>
    <row r="4172" spans="1:10" ht="16" x14ac:dyDescent="0.2">
      <c r="A4172" t="s">
        <v>14457</v>
      </c>
      <c r="B4172" t="s">
        <v>14466</v>
      </c>
      <c r="C4172" t="s">
        <v>14467</v>
      </c>
      <c r="D4172">
        <v>4</v>
      </c>
      <c r="E4172">
        <f>461</f>
        <v>461</v>
      </c>
      <c r="F4172" t="s">
        <v>13</v>
      </c>
      <c r="G4172" t="s">
        <v>14425</v>
      </c>
      <c r="H4172" s="3" t="s">
        <v>14468</v>
      </c>
      <c r="I4172" t="s">
        <v>62</v>
      </c>
      <c r="J4172" t="s">
        <v>14458</v>
      </c>
    </row>
    <row r="4173" spans="1:10" ht="16" x14ac:dyDescent="0.2">
      <c r="A4173" t="s">
        <v>14469</v>
      </c>
      <c r="B4173" t="s">
        <v>14470</v>
      </c>
      <c r="C4173" t="s">
        <v>14471</v>
      </c>
      <c r="D4173">
        <v>1</v>
      </c>
      <c r="E4173">
        <f>461</f>
        <v>461</v>
      </c>
      <c r="F4173" t="s">
        <v>13</v>
      </c>
      <c r="G4173" t="s">
        <v>14425</v>
      </c>
      <c r="H4173" s="3" t="s">
        <v>14472</v>
      </c>
      <c r="I4173" t="s">
        <v>62</v>
      </c>
      <c r="J4173" t="s">
        <v>14473</v>
      </c>
    </row>
    <row r="4174" spans="1:10" ht="16" x14ac:dyDescent="0.2">
      <c r="A4174" t="s">
        <v>14452</v>
      </c>
      <c r="B4174" t="s">
        <v>14474</v>
      </c>
      <c r="C4174" t="s">
        <v>14475</v>
      </c>
      <c r="D4174">
        <v>1</v>
      </c>
      <c r="E4174">
        <f>461</f>
        <v>461</v>
      </c>
      <c r="F4174" t="s">
        <v>13</v>
      </c>
      <c r="G4174" t="s">
        <v>14425</v>
      </c>
      <c r="H4174" s="3" t="s">
        <v>14455</v>
      </c>
      <c r="I4174" t="s">
        <v>62</v>
      </c>
      <c r="J4174" t="s">
        <v>14456</v>
      </c>
    </row>
    <row r="4175" spans="1:10" ht="16" x14ac:dyDescent="0.2">
      <c r="A4175" t="s">
        <v>14476</v>
      </c>
      <c r="B4175" t="s">
        <v>14444</v>
      </c>
      <c r="C4175" t="s">
        <v>14445</v>
      </c>
      <c r="D4175">
        <v>1</v>
      </c>
      <c r="E4175">
        <f>461</f>
        <v>461</v>
      </c>
      <c r="F4175" t="s">
        <v>13</v>
      </c>
      <c r="G4175" t="s">
        <v>14425</v>
      </c>
      <c r="H4175" s="3" t="s">
        <v>14446</v>
      </c>
      <c r="I4175" t="s">
        <v>62</v>
      </c>
      <c r="J4175" t="s">
        <v>14477</v>
      </c>
    </row>
    <row r="4176" spans="1:10" ht="16" x14ac:dyDescent="0.2">
      <c r="A4176" t="s">
        <v>14434</v>
      </c>
      <c r="B4176" t="s">
        <v>8611</v>
      </c>
      <c r="C4176" t="s">
        <v>14478</v>
      </c>
      <c r="D4176">
        <v>4</v>
      </c>
      <c r="E4176">
        <f>461</f>
        <v>461</v>
      </c>
      <c r="F4176" t="s">
        <v>13</v>
      </c>
      <c r="G4176" t="s">
        <v>14425</v>
      </c>
      <c r="H4176" s="3" t="s">
        <v>14437</v>
      </c>
      <c r="I4176" t="s">
        <v>62</v>
      </c>
      <c r="J4176" t="s">
        <v>14438</v>
      </c>
    </row>
    <row r="4177" spans="1:10" ht="16" x14ac:dyDescent="0.2">
      <c r="A4177" t="s">
        <v>14479</v>
      </c>
      <c r="B4177" t="s">
        <v>14480</v>
      </c>
      <c r="C4177" t="s">
        <v>14481</v>
      </c>
      <c r="D4177">
        <v>1</v>
      </c>
      <c r="E4177">
        <f>461</f>
        <v>461</v>
      </c>
      <c r="F4177" t="s">
        <v>13</v>
      </c>
      <c r="G4177" t="s">
        <v>14425</v>
      </c>
      <c r="H4177" s="3" t="s">
        <v>14455</v>
      </c>
      <c r="I4177" t="s">
        <v>62</v>
      </c>
      <c r="J4177" t="s">
        <v>14482</v>
      </c>
    </row>
    <row r="4178" spans="1:10" ht="16" x14ac:dyDescent="0.2">
      <c r="A4178" t="s">
        <v>7463</v>
      </c>
      <c r="B4178" t="s">
        <v>14483</v>
      </c>
      <c r="C4178" t="s">
        <v>14484</v>
      </c>
      <c r="D4178">
        <v>4</v>
      </c>
      <c r="E4178">
        <f>461</f>
        <v>461</v>
      </c>
      <c r="F4178" t="s">
        <v>13</v>
      </c>
      <c r="G4178" t="s">
        <v>14425</v>
      </c>
      <c r="H4178" s="3" t="s">
        <v>14455</v>
      </c>
      <c r="I4178" t="s">
        <v>62</v>
      </c>
      <c r="J4178" t="s">
        <v>7466</v>
      </c>
    </row>
    <row r="4179" spans="1:10" ht="16" x14ac:dyDescent="0.2">
      <c r="A4179" t="s">
        <v>14485</v>
      </c>
      <c r="B4179" t="s">
        <v>14486</v>
      </c>
      <c r="C4179" t="s">
        <v>14487</v>
      </c>
      <c r="D4179">
        <v>4</v>
      </c>
      <c r="E4179" t="s">
        <v>730</v>
      </c>
      <c r="F4179" t="s">
        <v>13</v>
      </c>
      <c r="G4179" t="s">
        <v>14488</v>
      </c>
      <c r="H4179" s="3" t="s">
        <v>14489</v>
      </c>
      <c r="I4179" t="s">
        <v>62</v>
      </c>
      <c r="J4179" t="s">
        <v>14490</v>
      </c>
    </row>
    <row r="4180" spans="1:10" ht="16" x14ac:dyDescent="0.2">
      <c r="A4180" t="s">
        <v>4484</v>
      </c>
      <c r="B4180" t="s">
        <v>14486</v>
      </c>
      <c r="C4180" t="s">
        <v>14487</v>
      </c>
      <c r="D4180">
        <v>4</v>
      </c>
      <c r="E4180" t="s">
        <v>730</v>
      </c>
      <c r="F4180" t="s">
        <v>13</v>
      </c>
      <c r="G4180" t="s">
        <v>14488</v>
      </c>
      <c r="H4180" s="3" t="s">
        <v>14489</v>
      </c>
      <c r="I4180" t="s">
        <v>62</v>
      </c>
      <c r="J4180" t="s">
        <v>4488</v>
      </c>
    </row>
    <row r="4181" spans="1:10" ht="16" x14ac:dyDescent="0.2">
      <c r="A4181" t="s">
        <v>14491</v>
      </c>
      <c r="B4181" t="s">
        <v>14492</v>
      </c>
      <c r="C4181" t="s">
        <v>14493</v>
      </c>
      <c r="D4181">
        <v>1</v>
      </c>
      <c r="E4181" t="s">
        <v>730</v>
      </c>
      <c r="F4181" t="s">
        <v>13</v>
      </c>
      <c r="G4181" t="s">
        <v>14488</v>
      </c>
      <c r="H4181" s="3" t="s">
        <v>14494</v>
      </c>
      <c r="I4181" t="s">
        <v>62</v>
      </c>
      <c r="J4181" t="s">
        <v>14495</v>
      </c>
    </row>
    <row r="4182" spans="1:10" ht="16" x14ac:dyDescent="0.2">
      <c r="A4182" t="s">
        <v>14496</v>
      </c>
      <c r="B4182" t="s">
        <v>14497</v>
      </c>
      <c r="C4182" t="s">
        <v>14498</v>
      </c>
      <c r="D4182">
        <v>2</v>
      </c>
      <c r="E4182" t="s">
        <v>730</v>
      </c>
      <c r="F4182" t="s">
        <v>13</v>
      </c>
      <c r="G4182" t="s">
        <v>14488</v>
      </c>
      <c r="H4182" s="3" t="s">
        <v>14499</v>
      </c>
      <c r="I4182" t="s">
        <v>62</v>
      </c>
      <c r="J4182" t="s">
        <v>14500</v>
      </c>
    </row>
    <row r="4183" spans="1:10" ht="16" x14ac:dyDescent="0.2">
      <c r="A4183" t="s">
        <v>14501</v>
      </c>
      <c r="B4183" t="s">
        <v>14502</v>
      </c>
      <c r="C4183" t="s">
        <v>14503</v>
      </c>
      <c r="D4183">
        <v>1</v>
      </c>
      <c r="E4183" t="s">
        <v>730</v>
      </c>
      <c r="F4183" t="s">
        <v>13</v>
      </c>
      <c r="G4183" t="s">
        <v>14488</v>
      </c>
      <c r="H4183" s="3" t="s">
        <v>14504</v>
      </c>
      <c r="I4183" t="s">
        <v>62</v>
      </c>
      <c r="J4183" t="s">
        <v>14505</v>
      </c>
    </row>
    <row r="4184" spans="1:10" ht="16" x14ac:dyDescent="0.2">
      <c r="A4184" t="s">
        <v>14506</v>
      </c>
      <c r="B4184" t="s">
        <v>14507</v>
      </c>
      <c r="C4184" t="s">
        <v>14508</v>
      </c>
      <c r="D4184">
        <v>1</v>
      </c>
      <c r="E4184" t="s">
        <v>730</v>
      </c>
      <c r="F4184" t="s">
        <v>13</v>
      </c>
      <c r="G4184" t="s">
        <v>14488</v>
      </c>
      <c r="H4184" s="3" t="s">
        <v>14499</v>
      </c>
      <c r="I4184" t="s">
        <v>62</v>
      </c>
      <c r="J4184" t="s">
        <v>14509</v>
      </c>
    </row>
    <row r="4185" spans="1:10" ht="16" x14ac:dyDescent="0.2">
      <c r="A4185" t="s">
        <v>14496</v>
      </c>
      <c r="B4185" t="s">
        <v>14492</v>
      </c>
      <c r="C4185" t="s">
        <v>14493</v>
      </c>
      <c r="D4185">
        <v>1</v>
      </c>
      <c r="E4185" t="s">
        <v>730</v>
      </c>
      <c r="F4185" t="s">
        <v>13</v>
      </c>
      <c r="G4185" t="s">
        <v>14488</v>
      </c>
      <c r="H4185" s="3" t="s">
        <v>14499</v>
      </c>
      <c r="I4185" t="s">
        <v>62</v>
      </c>
      <c r="J4185" t="s">
        <v>14500</v>
      </c>
    </row>
    <row r="4186" spans="1:10" ht="16" x14ac:dyDescent="0.2">
      <c r="A4186" t="s">
        <v>14510</v>
      </c>
      <c r="B4186" t="s">
        <v>14507</v>
      </c>
      <c r="C4186" t="s">
        <v>14508</v>
      </c>
      <c r="D4186">
        <v>1</v>
      </c>
      <c r="E4186" t="s">
        <v>730</v>
      </c>
      <c r="F4186" t="s">
        <v>13</v>
      </c>
      <c r="G4186" t="s">
        <v>14488</v>
      </c>
      <c r="H4186" s="3" t="s">
        <v>14499</v>
      </c>
      <c r="I4186" t="s">
        <v>62</v>
      </c>
      <c r="J4186" t="s">
        <v>14511</v>
      </c>
    </row>
    <row r="4187" spans="1:10" ht="16" x14ac:dyDescent="0.2">
      <c r="A4187" t="s">
        <v>14510</v>
      </c>
      <c r="B4187" t="s">
        <v>14512</v>
      </c>
      <c r="C4187" t="s">
        <v>14513</v>
      </c>
      <c r="D4187">
        <v>2</v>
      </c>
      <c r="E4187" t="s">
        <v>730</v>
      </c>
      <c r="F4187" t="s">
        <v>13</v>
      </c>
      <c r="G4187" t="s">
        <v>14488</v>
      </c>
      <c r="H4187" s="3" t="s">
        <v>14499</v>
      </c>
      <c r="I4187" t="s">
        <v>62</v>
      </c>
      <c r="J4187" t="s">
        <v>14511</v>
      </c>
    </row>
    <row r="4188" spans="1:10" ht="16" x14ac:dyDescent="0.2">
      <c r="A4188" t="s">
        <v>14514</v>
      </c>
      <c r="B4188" t="s">
        <v>14515</v>
      </c>
      <c r="C4188" t="s">
        <v>14516</v>
      </c>
      <c r="D4188">
        <v>7</v>
      </c>
      <c r="E4188" t="s">
        <v>730</v>
      </c>
      <c r="F4188" t="s">
        <v>13</v>
      </c>
      <c r="G4188" t="s">
        <v>14488</v>
      </c>
      <c r="H4188" s="3" t="s">
        <v>14517</v>
      </c>
      <c r="I4188" t="s">
        <v>62</v>
      </c>
      <c r="J4188" t="s">
        <v>14518</v>
      </c>
    </row>
    <row r="4189" spans="1:10" ht="16" x14ac:dyDescent="0.2">
      <c r="A4189" t="s">
        <v>14519</v>
      </c>
      <c r="B4189" t="s">
        <v>14507</v>
      </c>
      <c r="C4189" t="s">
        <v>14508</v>
      </c>
      <c r="D4189">
        <v>2</v>
      </c>
      <c r="E4189" t="s">
        <v>730</v>
      </c>
      <c r="F4189" t="s">
        <v>13</v>
      </c>
      <c r="G4189" t="s">
        <v>14488</v>
      </c>
      <c r="H4189" s="3" t="s">
        <v>14520</v>
      </c>
      <c r="I4189" t="s">
        <v>62</v>
      </c>
      <c r="J4189" t="s">
        <v>14509</v>
      </c>
    </row>
    <row r="4190" spans="1:10" ht="16" x14ac:dyDescent="0.2">
      <c r="A4190" t="s">
        <v>3941</v>
      </c>
      <c r="B4190" t="s">
        <v>14521</v>
      </c>
      <c r="C4190" t="s">
        <v>14522</v>
      </c>
      <c r="D4190">
        <v>2</v>
      </c>
      <c r="E4190" t="s">
        <v>13</v>
      </c>
      <c r="F4190" t="s">
        <v>13</v>
      </c>
      <c r="G4190" t="s">
        <v>14523</v>
      </c>
      <c r="H4190" s="3" t="s">
        <v>14524</v>
      </c>
      <c r="I4190" t="s">
        <v>355</v>
      </c>
      <c r="J4190" t="s">
        <v>3945</v>
      </c>
    </row>
    <row r="4191" spans="1:10" ht="16" x14ac:dyDescent="0.2">
      <c r="A4191" t="s">
        <v>14525</v>
      </c>
      <c r="B4191" t="s">
        <v>14526</v>
      </c>
      <c r="C4191" t="s">
        <v>14527</v>
      </c>
      <c r="D4191">
        <v>3</v>
      </c>
      <c r="E4191" t="s">
        <v>13</v>
      </c>
      <c r="F4191" t="s">
        <v>13</v>
      </c>
      <c r="G4191" t="s">
        <v>14528</v>
      </c>
      <c r="H4191" s="3" t="s">
        <v>14529</v>
      </c>
      <c r="I4191" t="s">
        <v>62</v>
      </c>
      <c r="J4191" t="s">
        <v>14530</v>
      </c>
    </row>
    <row r="4192" spans="1:10" ht="16" x14ac:dyDescent="0.2">
      <c r="A4192" t="s">
        <v>14531</v>
      </c>
      <c r="B4192" t="s">
        <v>14532</v>
      </c>
      <c r="C4192" t="s">
        <v>14533</v>
      </c>
      <c r="D4192">
        <v>1</v>
      </c>
      <c r="E4192" t="s">
        <v>13</v>
      </c>
      <c r="F4192" t="s">
        <v>13</v>
      </c>
      <c r="G4192" t="s">
        <v>14534</v>
      </c>
      <c r="H4192" s="3" t="s">
        <v>14535</v>
      </c>
      <c r="I4192" t="s">
        <v>62</v>
      </c>
      <c r="J4192" t="s">
        <v>14536</v>
      </c>
    </row>
    <row r="4193" spans="1:10" ht="16" x14ac:dyDescent="0.2">
      <c r="A4193" t="s">
        <v>14537</v>
      </c>
      <c r="B4193" t="s">
        <v>14538</v>
      </c>
      <c r="C4193" t="s">
        <v>14533</v>
      </c>
      <c r="D4193">
        <v>2</v>
      </c>
      <c r="E4193" t="s">
        <v>13</v>
      </c>
      <c r="F4193" t="s">
        <v>13</v>
      </c>
      <c r="G4193" t="s">
        <v>14534</v>
      </c>
      <c r="H4193" s="3" t="s">
        <v>14539</v>
      </c>
      <c r="I4193" t="s">
        <v>62</v>
      </c>
      <c r="J4193" t="s">
        <v>14540</v>
      </c>
    </row>
    <row r="4194" spans="1:10" ht="16" x14ac:dyDescent="0.2">
      <c r="A4194" t="s">
        <v>8565</v>
      </c>
      <c r="B4194" t="s">
        <v>14541</v>
      </c>
      <c r="C4194" t="s">
        <v>14542</v>
      </c>
      <c r="D4194">
        <v>3</v>
      </c>
      <c r="E4194" t="s">
        <v>13</v>
      </c>
      <c r="F4194" t="s">
        <v>13</v>
      </c>
      <c r="G4194" t="s">
        <v>14543</v>
      </c>
      <c r="H4194" s="3" t="s">
        <v>14544</v>
      </c>
      <c r="I4194" t="s">
        <v>69</v>
      </c>
      <c r="J4194" t="s">
        <v>8569</v>
      </c>
    </row>
    <row r="4195" spans="1:10" ht="16" x14ac:dyDescent="0.2">
      <c r="A4195" t="s">
        <v>6903</v>
      </c>
      <c r="B4195" t="s">
        <v>14545</v>
      </c>
      <c r="C4195" t="s">
        <v>14546</v>
      </c>
      <c r="D4195">
        <v>2</v>
      </c>
      <c r="E4195" t="s">
        <v>13</v>
      </c>
      <c r="F4195" t="s">
        <v>13</v>
      </c>
      <c r="G4195" t="s">
        <v>14543</v>
      </c>
      <c r="H4195" s="3" t="s">
        <v>14544</v>
      </c>
      <c r="I4195" t="s">
        <v>69</v>
      </c>
      <c r="J4195" t="s">
        <v>6906</v>
      </c>
    </row>
    <row r="4196" spans="1:10" ht="16" x14ac:dyDescent="0.2">
      <c r="A4196" t="s">
        <v>14547</v>
      </c>
      <c r="B4196" t="s">
        <v>14548</v>
      </c>
      <c r="C4196" t="s">
        <v>14549</v>
      </c>
      <c r="D4196">
        <v>1</v>
      </c>
      <c r="E4196" t="s">
        <v>13</v>
      </c>
      <c r="F4196" t="s">
        <v>137</v>
      </c>
      <c r="G4196" t="s">
        <v>14550</v>
      </c>
      <c r="H4196" s="3" t="s">
        <v>14551</v>
      </c>
      <c r="I4196" t="s">
        <v>62</v>
      </c>
      <c r="J4196" t="s">
        <v>14552</v>
      </c>
    </row>
    <row r="4197" spans="1:10" ht="16" x14ac:dyDescent="0.2">
      <c r="A4197" t="s">
        <v>14553</v>
      </c>
      <c r="B4197" t="s">
        <v>12136</v>
      </c>
      <c r="C4197" t="s">
        <v>14554</v>
      </c>
      <c r="D4197">
        <v>3</v>
      </c>
      <c r="E4197" t="s">
        <v>13</v>
      </c>
      <c r="F4197" t="s">
        <v>13</v>
      </c>
      <c r="G4197" t="s">
        <v>14555</v>
      </c>
      <c r="H4197" s="3" t="s">
        <v>14556</v>
      </c>
      <c r="I4197" t="s">
        <v>355</v>
      </c>
      <c r="J4197" t="s">
        <v>14557</v>
      </c>
    </row>
    <row r="4198" spans="1:10" ht="16" x14ac:dyDescent="0.2">
      <c r="A4198" t="s">
        <v>7065</v>
      </c>
      <c r="B4198" t="s">
        <v>14558</v>
      </c>
      <c r="C4198" t="s">
        <v>14559</v>
      </c>
      <c r="D4198">
        <v>1</v>
      </c>
      <c r="E4198" t="s">
        <v>13</v>
      </c>
      <c r="F4198" t="s">
        <v>13</v>
      </c>
      <c r="G4198" t="s">
        <v>14560</v>
      </c>
      <c r="H4198" s="3" t="s">
        <v>14561</v>
      </c>
      <c r="I4198" t="s">
        <v>4915</v>
      </c>
      <c r="J4198" t="s">
        <v>7070</v>
      </c>
    </row>
    <row r="4199" spans="1:10" ht="16" x14ac:dyDescent="0.2">
      <c r="A4199" t="s">
        <v>14562</v>
      </c>
      <c r="B4199" t="s">
        <v>14563</v>
      </c>
      <c r="C4199" t="s">
        <v>14564</v>
      </c>
      <c r="D4199">
        <v>2</v>
      </c>
      <c r="E4199" t="s">
        <v>13</v>
      </c>
      <c r="F4199" t="s">
        <v>13</v>
      </c>
      <c r="G4199" t="s">
        <v>14565</v>
      </c>
      <c r="H4199" s="3" t="s">
        <v>14566</v>
      </c>
      <c r="I4199" t="s">
        <v>62</v>
      </c>
      <c r="J4199" t="s">
        <v>14567</v>
      </c>
    </row>
    <row r="4200" spans="1:10" ht="16" x14ac:dyDescent="0.2">
      <c r="A4200" t="s">
        <v>14568</v>
      </c>
      <c r="B4200" t="s">
        <v>14569</v>
      </c>
      <c r="C4200" t="s">
        <v>14570</v>
      </c>
      <c r="D4200">
        <v>3</v>
      </c>
      <c r="E4200" t="s">
        <v>13</v>
      </c>
      <c r="F4200" t="s">
        <v>13</v>
      </c>
      <c r="G4200" t="s">
        <v>14571</v>
      </c>
      <c r="H4200" s="3" t="s">
        <v>14572</v>
      </c>
      <c r="I4200" t="s">
        <v>315</v>
      </c>
      <c r="J4200" t="s">
        <v>14573</v>
      </c>
    </row>
    <row r="4201" spans="1:10" ht="16" x14ac:dyDescent="0.2">
      <c r="A4201" t="s">
        <v>14574</v>
      </c>
      <c r="B4201" t="s">
        <v>14575</v>
      </c>
      <c r="C4201" t="s">
        <v>14576</v>
      </c>
      <c r="D4201">
        <v>1</v>
      </c>
      <c r="E4201" t="s">
        <v>13</v>
      </c>
      <c r="F4201" t="s">
        <v>13</v>
      </c>
      <c r="G4201" t="s">
        <v>14571</v>
      </c>
      <c r="H4201" s="3" t="s">
        <v>14572</v>
      </c>
      <c r="I4201" t="s">
        <v>315</v>
      </c>
      <c r="J4201" t="s">
        <v>14577</v>
      </c>
    </row>
    <row r="4202" spans="1:10" ht="16" x14ac:dyDescent="0.2">
      <c r="A4202" t="s">
        <v>14578</v>
      </c>
      <c r="B4202" t="s">
        <v>14579</v>
      </c>
      <c r="C4202" t="s">
        <v>14580</v>
      </c>
      <c r="D4202">
        <v>1</v>
      </c>
      <c r="E4202" t="s">
        <v>13</v>
      </c>
      <c r="F4202" t="s">
        <v>13</v>
      </c>
      <c r="G4202" t="s">
        <v>14581</v>
      </c>
      <c r="H4202" s="3" t="s">
        <v>14582</v>
      </c>
      <c r="I4202" t="s">
        <v>315</v>
      </c>
      <c r="J4202" t="s">
        <v>14583</v>
      </c>
    </row>
    <row r="4203" spans="1:10" ht="16" x14ac:dyDescent="0.2">
      <c r="A4203" t="s">
        <v>14584</v>
      </c>
      <c r="B4203" t="s">
        <v>14585</v>
      </c>
      <c r="C4203" t="s">
        <v>14586</v>
      </c>
      <c r="D4203">
        <v>2</v>
      </c>
      <c r="E4203" t="s">
        <v>13</v>
      </c>
      <c r="F4203" t="s">
        <v>13</v>
      </c>
      <c r="G4203" t="s">
        <v>14587</v>
      </c>
      <c r="H4203" s="3" t="s">
        <v>14588</v>
      </c>
      <c r="I4203" t="s">
        <v>62</v>
      </c>
      <c r="J4203" t="s">
        <v>14589</v>
      </c>
    </row>
    <row r="4204" spans="1:10" ht="16" x14ac:dyDescent="0.2">
      <c r="A4204" t="s">
        <v>14584</v>
      </c>
      <c r="B4204" t="s">
        <v>14590</v>
      </c>
      <c r="C4204" t="s">
        <v>14591</v>
      </c>
      <c r="D4204">
        <v>4</v>
      </c>
      <c r="E4204" t="s">
        <v>13</v>
      </c>
      <c r="F4204" t="s">
        <v>13</v>
      </c>
      <c r="G4204" t="s">
        <v>14587</v>
      </c>
      <c r="H4204" s="3" t="s">
        <v>14588</v>
      </c>
      <c r="I4204" t="s">
        <v>62</v>
      </c>
      <c r="J4204" t="s">
        <v>14589</v>
      </c>
    </row>
    <row r="4205" spans="1:10" ht="16" x14ac:dyDescent="0.2">
      <c r="A4205" t="s">
        <v>14592</v>
      </c>
      <c r="B4205" t="s">
        <v>14593</v>
      </c>
      <c r="C4205" t="s">
        <v>14594</v>
      </c>
      <c r="D4205">
        <v>2</v>
      </c>
      <c r="E4205" t="s">
        <v>13</v>
      </c>
      <c r="F4205" t="s">
        <v>13</v>
      </c>
      <c r="G4205" t="s">
        <v>14595</v>
      </c>
      <c r="H4205" s="3" t="s">
        <v>14596</v>
      </c>
      <c r="I4205" t="s">
        <v>315</v>
      </c>
      <c r="J4205" t="s">
        <v>14597</v>
      </c>
    </row>
    <row r="4206" spans="1:10" ht="32" x14ac:dyDescent="0.2">
      <c r="A4206" t="s">
        <v>14598</v>
      </c>
      <c r="B4206" t="s">
        <v>14599</v>
      </c>
      <c r="C4206" t="s">
        <v>14600</v>
      </c>
      <c r="D4206">
        <v>1</v>
      </c>
      <c r="E4206" t="s">
        <v>13</v>
      </c>
      <c r="F4206" t="s">
        <v>13</v>
      </c>
      <c r="G4206" t="s">
        <v>14601</v>
      </c>
      <c r="H4206" s="3" t="s">
        <v>14602</v>
      </c>
      <c r="I4206" t="s">
        <v>315</v>
      </c>
      <c r="J4206" t="s">
        <v>14603</v>
      </c>
    </row>
    <row r="4207" spans="1:10" ht="16" x14ac:dyDescent="0.2">
      <c r="A4207" t="s">
        <v>14598</v>
      </c>
      <c r="B4207" t="s">
        <v>14604</v>
      </c>
      <c r="C4207" t="s">
        <v>14605</v>
      </c>
      <c r="D4207">
        <v>2</v>
      </c>
      <c r="E4207" t="s">
        <v>13</v>
      </c>
      <c r="F4207" t="s">
        <v>13</v>
      </c>
      <c r="G4207" t="s">
        <v>14606</v>
      </c>
      <c r="H4207" s="3" t="s">
        <v>14607</v>
      </c>
      <c r="I4207" t="s">
        <v>315</v>
      </c>
      <c r="J4207" t="s">
        <v>14603</v>
      </c>
    </row>
    <row r="4208" spans="1:10" ht="16" x14ac:dyDescent="0.2">
      <c r="A4208" t="s">
        <v>14608</v>
      </c>
      <c r="B4208" t="s">
        <v>14609</v>
      </c>
      <c r="C4208" t="s">
        <v>14610</v>
      </c>
      <c r="D4208">
        <v>1</v>
      </c>
      <c r="E4208" t="s">
        <v>13</v>
      </c>
      <c r="F4208" t="s">
        <v>13</v>
      </c>
      <c r="G4208" t="s">
        <v>14611</v>
      </c>
      <c r="H4208" s="3" t="s">
        <v>14612</v>
      </c>
      <c r="I4208" t="s">
        <v>11228</v>
      </c>
      <c r="J4208" t="s">
        <v>14613</v>
      </c>
    </row>
    <row r="4209" spans="1:10" ht="16" x14ac:dyDescent="0.2">
      <c r="A4209" t="s">
        <v>14614</v>
      </c>
      <c r="B4209" t="s">
        <v>14615</v>
      </c>
      <c r="C4209" t="s">
        <v>14616</v>
      </c>
      <c r="D4209">
        <v>3</v>
      </c>
      <c r="E4209" t="s">
        <v>14617</v>
      </c>
      <c r="F4209" t="s">
        <v>13</v>
      </c>
      <c r="G4209" t="s">
        <v>14618</v>
      </c>
      <c r="H4209" s="3" t="s">
        <v>14619</v>
      </c>
      <c r="I4209" t="s">
        <v>1725</v>
      </c>
      <c r="J4209" t="s">
        <v>14620</v>
      </c>
    </row>
    <row r="4210" spans="1:10" ht="16" x14ac:dyDescent="0.2">
      <c r="A4210" t="s">
        <v>14621</v>
      </c>
      <c r="B4210" t="s">
        <v>14622</v>
      </c>
      <c r="C4210" t="s">
        <v>14623</v>
      </c>
      <c r="D4210">
        <v>2</v>
      </c>
      <c r="E4210" t="s">
        <v>14617</v>
      </c>
      <c r="F4210" t="s">
        <v>13</v>
      </c>
      <c r="G4210" t="s">
        <v>14618</v>
      </c>
      <c r="H4210" s="3" t="s">
        <v>14624</v>
      </c>
      <c r="I4210" t="s">
        <v>1725</v>
      </c>
      <c r="J4210" t="s">
        <v>14625</v>
      </c>
    </row>
    <row r="4211" spans="1:10" ht="16" x14ac:dyDescent="0.2">
      <c r="A4211" t="s">
        <v>14626</v>
      </c>
      <c r="B4211" t="s">
        <v>14627</v>
      </c>
      <c r="C4211" t="s">
        <v>14628</v>
      </c>
      <c r="D4211">
        <v>3</v>
      </c>
      <c r="E4211" t="s">
        <v>14617</v>
      </c>
      <c r="F4211" t="s">
        <v>13</v>
      </c>
      <c r="G4211" t="s">
        <v>14618</v>
      </c>
      <c r="H4211" s="3" t="s">
        <v>14629</v>
      </c>
      <c r="I4211" t="s">
        <v>1725</v>
      </c>
      <c r="J4211" t="s">
        <v>14630</v>
      </c>
    </row>
    <row r="4212" spans="1:10" ht="16" x14ac:dyDescent="0.2">
      <c r="A4212" t="s">
        <v>14621</v>
      </c>
      <c r="B4212" t="s">
        <v>14615</v>
      </c>
      <c r="C4212" t="s">
        <v>14616</v>
      </c>
      <c r="D4212">
        <v>3</v>
      </c>
      <c r="E4212" t="s">
        <v>14617</v>
      </c>
      <c r="F4212" t="s">
        <v>13</v>
      </c>
      <c r="G4212" t="s">
        <v>14618</v>
      </c>
      <c r="H4212" s="3" t="s">
        <v>14624</v>
      </c>
      <c r="I4212" t="s">
        <v>1725</v>
      </c>
      <c r="J4212" t="s">
        <v>14625</v>
      </c>
    </row>
    <row r="4213" spans="1:10" ht="16" x14ac:dyDescent="0.2">
      <c r="A4213" t="s">
        <v>14621</v>
      </c>
      <c r="B4213" t="s">
        <v>14631</v>
      </c>
      <c r="C4213" t="s">
        <v>14632</v>
      </c>
      <c r="D4213">
        <v>1</v>
      </c>
      <c r="E4213" t="s">
        <v>14617</v>
      </c>
      <c r="F4213" t="s">
        <v>13</v>
      </c>
      <c r="G4213" t="s">
        <v>14618</v>
      </c>
      <c r="H4213" s="3" t="s">
        <v>14624</v>
      </c>
      <c r="I4213" t="s">
        <v>1725</v>
      </c>
      <c r="J4213" t="s">
        <v>14625</v>
      </c>
    </row>
    <row r="4214" spans="1:10" ht="16" x14ac:dyDescent="0.2">
      <c r="A4214" t="s">
        <v>14578</v>
      </c>
      <c r="B4214" t="s">
        <v>14633</v>
      </c>
      <c r="C4214" t="s">
        <v>14634</v>
      </c>
      <c r="D4214">
        <v>2</v>
      </c>
      <c r="E4214" t="s">
        <v>14635</v>
      </c>
      <c r="F4214" t="s">
        <v>13</v>
      </c>
      <c r="G4214" t="s">
        <v>14636</v>
      </c>
      <c r="H4214" s="3" t="s">
        <v>14637</v>
      </c>
      <c r="I4214" t="s">
        <v>315</v>
      </c>
      <c r="J4214" t="s">
        <v>14583</v>
      </c>
    </row>
    <row r="4215" spans="1:10" ht="16" x14ac:dyDescent="0.2">
      <c r="A4215" t="s">
        <v>851</v>
      </c>
      <c r="B4215" t="s">
        <v>14638</v>
      </c>
      <c r="C4215" t="s">
        <v>14639</v>
      </c>
      <c r="D4215">
        <v>4</v>
      </c>
      <c r="E4215" t="s">
        <v>13</v>
      </c>
      <c r="F4215" t="s">
        <v>13</v>
      </c>
      <c r="G4215" t="s">
        <v>14640</v>
      </c>
      <c r="H4215" s="3" t="s">
        <v>14641</v>
      </c>
      <c r="I4215" t="s">
        <v>3711</v>
      </c>
      <c r="J4215" t="s">
        <v>857</v>
      </c>
    </row>
    <row r="4216" spans="1:10" ht="16" x14ac:dyDescent="0.2">
      <c r="A4216" t="s">
        <v>14642</v>
      </c>
      <c r="B4216" t="s">
        <v>14643</v>
      </c>
      <c r="C4216" t="s">
        <v>14644</v>
      </c>
      <c r="D4216">
        <v>3</v>
      </c>
      <c r="E4216" t="s">
        <v>13</v>
      </c>
      <c r="F4216" t="s">
        <v>13</v>
      </c>
      <c r="G4216" t="s">
        <v>14645</v>
      </c>
      <c r="H4216" s="3" t="s">
        <v>14646</v>
      </c>
      <c r="I4216" t="s">
        <v>315</v>
      </c>
      <c r="J4216" t="s">
        <v>14647</v>
      </c>
    </row>
    <row r="4217" spans="1:10" ht="16" x14ac:dyDescent="0.2">
      <c r="A4217" t="s">
        <v>14648</v>
      </c>
      <c r="B4217" t="s">
        <v>14649</v>
      </c>
      <c r="C4217" t="s">
        <v>14650</v>
      </c>
      <c r="D4217">
        <v>3</v>
      </c>
      <c r="E4217" t="s">
        <v>13</v>
      </c>
      <c r="F4217" t="s">
        <v>13</v>
      </c>
      <c r="G4217" t="s">
        <v>14645</v>
      </c>
      <c r="H4217" s="3" t="s">
        <v>14651</v>
      </c>
      <c r="I4217" t="s">
        <v>315</v>
      </c>
      <c r="J4217" t="s">
        <v>14652</v>
      </c>
    </row>
    <row r="4218" spans="1:10" ht="16" x14ac:dyDescent="0.2">
      <c r="A4218" t="s">
        <v>7377</v>
      </c>
      <c r="B4218" t="s">
        <v>14653</v>
      </c>
      <c r="C4218" t="s">
        <v>14654</v>
      </c>
      <c r="D4218">
        <v>1</v>
      </c>
      <c r="E4218" t="s">
        <v>13</v>
      </c>
      <c r="F4218" t="s">
        <v>13</v>
      </c>
      <c r="G4218" t="s">
        <v>14655</v>
      </c>
      <c r="H4218" s="3" t="s">
        <v>14656</v>
      </c>
      <c r="I4218" t="s">
        <v>315</v>
      </c>
      <c r="J4218" t="s">
        <v>7381</v>
      </c>
    </row>
    <row r="4219" spans="1:10" ht="16" x14ac:dyDescent="0.2">
      <c r="A4219" t="s">
        <v>14657</v>
      </c>
      <c r="B4219" t="s">
        <v>14653</v>
      </c>
      <c r="C4219" t="s">
        <v>14654</v>
      </c>
      <c r="D4219">
        <v>1</v>
      </c>
      <c r="E4219" t="s">
        <v>13</v>
      </c>
      <c r="F4219" t="s">
        <v>13</v>
      </c>
      <c r="G4219" t="s">
        <v>14655</v>
      </c>
      <c r="H4219" s="3" t="s">
        <v>14656</v>
      </c>
      <c r="I4219" t="s">
        <v>315</v>
      </c>
      <c r="J4219" t="s">
        <v>14658</v>
      </c>
    </row>
    <row r="4220" spans="1:10" ht="16" x14ac:dyDescent="0.2">
      <c r="A4220" t="s">
        <v>14659</v>
      </c>
      <c r="B4220" t="s">
        <v>14653</v>
      </c>
      <c r="C4220" t="s">
        <v>14654</v>
      </c>
      <c r="D4220">
        <v>3</v>
      </c>
      <c r="E4220" t="s">
        <v>13</v>
      </c>
      <c r="F4220" t="s">
        <v>13</v>
      </c>
      <c r="G4220" t="s">
        <v>14655</v>
      </c>
      <c r="H4220" s="3" t="s">
        <v>14656</v>
      </c>
      <c r="I4220" t="s">
        <v>315</v>
      </c>
      <c r="J4220" t="s">
        <v>14660</v>
      </c>
    </row>
    <row r="4221" spans="1:10" ht="16" x14ac:dyDescent="0.2">
      <c r="A4221" t="s">
        <v>7437</v>
      </c>
      <c r="B4221" t="s">
        <v>14653</v>
      </c>
      <c r="C4221" t="s">
        <v>14654</v>
      </c>
      <c r="D4221">
        <v>1</v>
      </c>
      <c r="E4221" t="s">
        <v>13</v>
      </c>
      <c r="F4221" t="s">
        <v>13</v>
      </c>
      <c r="G4221" t="s">
        <v>14655</v>
      </c>
      <c r="H4221" s="3" t="s">
        <v>14656</v>
      </c>
      <c r="I4221" t="s">
        <v>315</v>
      </c>
      <c r="J4221" t="s">
        <v>7438</v>
      </c>
    </row>
    <row r="4222" spans="1:10" ht="16" x14ac:dyDescent="0.2">
      <c r="A4222" t="s">
        <v>14661</v>
      </c>
      <c r="B4222" t="s">
        <v>14662</v>
      </c>
      <c r="C4222" t="s">
        <v>14663</v>
      </c>
      <c r="D4222">
        <v>3</v>
      </c>
      <c r="E4222" t="s">
        <v>1280</v>
      </c>
      <c r="F4222" t="s">
        <v>13</v>
      </c>
      <c r="G4222" t="s">
        <v>14664</v>
      </c>
      <c r="H4222" s="3" t="s">
        <v>14665</v>
      </c>
      <c r="I4222" t="s">
        <v>3030</v>
      </c>
      <c r="J4222" t="s">
        <v>14666</v>
      </c>
    </row>
    <row r="4223" spans="1:10" ht="16" x14ac:dyDescent="0.2">
      <c r="A4223" t="s">
        <v>4616</v>
      </c>
      <c r="B4223" t="s">
        <v>14667</v>
      </c>
      <c r="C4223" t="s">
        <v>14668</v>
      </c>
      <c r="D4223">
        <v>4</v>
      </c>
      <c r="E4223" t="s">
        <v>13</v>
      </c>
      <c r="F4223" t="s">
        <v>13</v>
      </c>
      <c r="G4223" t="s">
        <v>14669</v>
      </c>
      <c r="H4223" s="3" t="s">
        <v>14670</v>
      </c>
      <c r="I4223" t="s">
        <v>547</v>
      </c>
      <c r="J4223" t="s">
        <v>4621</v>
      </c>
    </row>
    <row r="4224" spans="1:10" ht="16" x14ac:dyDescent="0.2">
      <c r="A4224" t="s">
        <v>8164</v>
      </c>
      <c r="B4224" t="s">
        <v>14671</v>
      </c>
      <c r="C4224" t="s">
        <v>14672</v>
      </c>
      <c r="D4224">
        <v>3</v>
      </c>
      <c r="E4224" t="s">
        <v>13</v>
      </c>
      <c r="F4224" t="s">
        <v>13</v>
      </c>
      <c r="G4224" t="s">
        <v>14669</v>
      </c>
      <c r="H4224" s="3" t="s">
        <v>14673</v>
      </c>
      <c r="I4224" t="s">
        <v>547</v>
      </c>
      <c r="J4224" t="s">
        <v>8168</v>
      </c>
    </row>
    <row r="4225" spans="1:10" ht="16" x14ac:dyDescent="0.2">
      <c r="A4225" t="s">
        <v>14674</v>
      </c>
      <c r="B4225" t="s">
        <v>4759</v>
      </c>
      <c r="C4225" t="s">
        <v>14675</v>
      </c>
      <c r="D4225">
        <v>2</v>
      </c>
      <c r="E4225" t="s">
        <v>13</v>
      </c>
      <c r="F4225" t="s">
        <v>13</v>
      </c>
      <c r="G4225" t="s">
        <v>14669</v>
      </c>
      <c r="H4225" s="3" t="s">
        <v>14676</v>
      </c>
      <c r="I4225" t="s">
        <v>547</v>
      </c>
      <c r="J4225" t="s">
        <v>14677</v>
      </c>
    </row>
    <row r="4226" spans="1:10" ht="16" x14ac:dyDescent="0.2">
      <c r="A4226" t="s">
        <v>14678</v>
      </c>
      <c r="B4226" t="s">
        <v>14679</v>
      </c>
      <c r="C4226" t="s">
        <v>14680</v>
      </c>
      <c r="D4226">
        <v>3</v>
      </c>
      <c r="E4226" t="s">
        <v>13</v>
      </c>
      <c r="F4226" t="s">
        <v>13</v>
      </c>
      <c r="G4226" t="s">
        <v>14669</v>
      </c>
      <c r="H4226" s="3" t="s">
        <v>14681</v>
      </c>
      <c r="I4226" t="s">
        <v>547</v>
      </c>
      <c r="J4226" t="s">
        <v>14682</v>
      </c>
    </row>
    <row r="4227" spans="1:10" ht="16" x14ac:dyDescent="0.2">
      <c r="A4227" t="s">
        <v>14683</v>
      </c>
      <c r="B4227" t="s">
        <v>9315</v>
      </c>
      <c r="C4227" t="s">
        <v>14684</v>
      </c>
      <c r="D4227">
        <v>3</v>
      </c>
      <c r="E4227" t="s">
        <v>13</v>
      </c>
      <c r="F4227" t="s">
        <v>13</v>
      </c>
      <c r="G4227" t="s">
        <v>14685</v>
      </c>
      <c r="H4227" s="3" t="s">
        <v>14686</v>
      </c>
      <c r="I4227" t="s">
        <v>547</v>
      </c>
      <c r="J4227" t="s">
        <v>14687</v>
      </c>
    </row>
    <row r="4228" spans="1:10" ht="16" x14ac:dyDescent="0.2">
      <c r="A4228" t="s">
        <v>14683</v>
      </c>
      <c r="B4228" t="s">
        <v>14688</v>
      </c>
      <c r="C4228" t="s">
        <v>14689</v>
      </c>
      <c r="D4228">
        <v>2</v>
      </c>
      <c r="E4228" t="s">
        <v>13</v>
      </c>
      <c r="F4228" t="s">
        <v>13</v>
      </c>
      <c r="G4228" t="s">
        <v>14685</v>
      </c>
      <c r="H4228" s="3" t="s">
        <v>14686</v>
      </c>
      <c r="I4228" t="s">
        <v>547</v>
      </c>
      <c r="J4228" t="s">
        <v>14687</v>
      </c>
    </row>
    <row r="4229" spans="1:10" ht="16" x14ac:dyDescent="0.2">
      <c r="A4229" t="s">
        <v>9051</v>
      </c>
      <c r="B4229" t="s">
        <v>14690</v>
      </c>
      <c r="C4229" t="s">
        <v>14691</v>
      </c>
      <c r="D4229">
        <v>1</v>
      </c>
      <c r="E4229" t="s">
        <v>13</v>
      </c>
      <c r="F4229" t="s">
        <v>13</v>
      </c>
      <c r="G4229" t="s">
        <v>14685</v>
      </c>
      <c r="H4229" s="3" t="s">
        <v>14692</v>
      </c>
      <c r="I4229" t="s">
        <v>547</v>
      </c>
      <c r="J4229" t="s">
        <v>9056</v>
      </c>
    </row>
    <row r="4230" spans="1:10" ht="16" x14ac:dyDescent="0.2">
      <c r="A4230" t="s">
        <v>14693</v>
      </c>
      <c r="B4230" t="s">
        <v>14694</v>
      </c>
      <c r="C4230" t="s">
        <v>14695</v>
      </c>
      <c r="D4230">
        <v>1</v>
      </c>
      <c r="E4230" t="s">
        <v>13</v>
      </c>
      <c r="F4230" t="s">
        <v>13</v>
      </c>
      <c r="G4230" t="s">
        <v>14685</v>
      </c>
      <c r="H4230" s="3" t="s">
        <v>14696</v>
      </c>
      <c r="I4230" t="s">
        <v>547</v>
      </c>
      <c r="J4230" t="s">
        <v>14697</v>
      </c>
    </row>
    <row r="4231" spans="1:10" ht="16" x14ac:dyDescent="0.2">
      <c r="A4231" t="s">
        <v>14693</v>
      </c>
      <c r="B4231" t="s">
        <v>14698</v>
      </c>
      <c r="C4231" t="s">
        <v>14699</v>
      </c>
      <c r="D4231">
        <v>3</v>
      </c>
      <c r="E4231" t="s">
        <v>13</v>
      </c>
      <c r="F4231" t="s">
        <v>13</v>
      </c>
      <c r="G4231" t="s">
        <v>14685</v>
      </c>
      <c r="H4231" s="3" t="s">
        <v>14696</v>
      </c>
      <c r="I4231" t="s">
        <v>547</v>
      </c>
      <c r="J4231" t="s">
        <v>14697</v>
      </c>
    </row>
    <row r="4232" spans="1:10" ht="16" x14ac:dyDescent="0.2">
      <c r="A4232" t="s">
        <v>14700</v>
      </c>
      <c r="B4232" t="s">
        <v>14701</v>
      </c>
      <c r="C4232" t="s">
        <v>14702</v>
      </c>
      <c r="D4232">
        <v>4</v>
      </c>
      <c r="E4232" t="s">
        <v>13</v>
      </c>
      <c r="F4232" t="s">
        <v>13</v>
      </c>
      <c r="G4232" t="s">
        <v>14685</v>
      </c>
      <c r="H4232" s="3" t="s">
        <v>14692</v>
      </c>
      <c r="I4232" t="s">
        <v>547</v>
      </c>
      <c r="J4232" t="s">
        <v>14703</v>
      </c>
    </row>
    <row r="4233" spans="1:10" ht="16" x14ac:dyDescent="0.2">
      <c r="A4233" t="s">
        <v>14700</v>
      </c>
      <c r="B4233" t="s">
        <v>2668</v>
      </c>
      <c r="C4233" t="s">
        <v>14704</v>
      </c>
      <c r="D4233">
        <v>1</v>
      </c>
      <c r="E4233" t="s">
        <v>13</v>
      </c>
      <c r="F4233" t="s">
        <v>13</v>
      </c>
      <c r="G4233" t="s">
        <v>14685</v>
      </c>
      <c r="H4233" s="3" t="s">
        <v>14692</v>
      </c>
      <c r="I4233" t="s">
        <v>547</v>
      </c>
      <c r="J4233" t="s">
        <v>14703</v>
      </c>
    </row>
    <row r="4234" spans="1:10" ht="16" x14ac:dyDescent="0.2">
      <c r="A4234" t="s">
        <v>14693</v>
      </c>
      <c r="B4234" t="s">
        <v>14705</v>
      </c>
      <c r="C4234" t="s">
        <v>14706</v>
      </c>
      <c r="D4234">
        <v>2</v>
      </c>
      <c r="E4234" t="s">
        <v>13</v>
      </c>
      <c r="F4234" t="s">
        <v>13</v>
      </c>
      <c r="G4234" t="s">
        <v>14685</v>
      </c>
      <c r="H4234" s="3" t="s">
        <v>14696</v>
      </c>
      <c r="I4234" t="s">
        <v>547</v>
      </c>
      <c r="J4234" t="s">
        <v>14697</v>
      </c>
    </row>
    <row r="4235" spans="1:10" ht="16" x14ac:dyDescent="0.2">
      <c r="A4235" t="s">
        <v>14700</v>
      </c>
      <c r="B4235" t="s">
        <v>14707</v>
      </c>
      <c r="C4235" t="s">
        <v>14708</v>
      </c>
      <c r="D4235">
        <v>3</v>
      </c>
      <c r="E4235" t="s">
        <v>13</v>
      </c>
      <c r="F4235" t="s">
        <v>13</v>
      </c>
      <c r="G4235" t="s">
        <v>14685</v>
      </c>
      <c r="H4235" s="3" t="s">
        <v>14692</v>
      </c>
      <c r="I4235" t="s">
        <v>547</v>
      </c>
      <c r="J4235" t="s">
        <v>14703</v>
      </c>
    </row>
    <row r="4236" spans="1:10" ht="16" x14ac:dyDescent="0.2">
      <c r="A4236" t="s">
        <v>14709</v>
      </c>
      <c r="B4236" t="s">
        <v>4697</v>
      </c>
      <c r="C4236" t="s">
        <v>14710</v>
      </c>
      <c r="D4236">
        <v>2</v>
      </c>
      <c r="E4236" t="s">
        <v>13</v>
      </c>
      <c r="F4236" t="s">
        <v>13</v>
      </c>
      <c r="G4236" t="s">
        <v>14711</v>
      </c>
      <c r="H4236" s="3" t="s">
        <v>14712</v>
      </c>
      <c r="I4236" t="s">
        <v>547</v>
      </c>
      <c r="J4236" t="s">
        <v>14713</v>
      </c>
    </row>
    <row r="4237" spans="1:10" ht="16" x14ac:dyDescent="0.2">
      <c r="A4237" t="s">
        <v>14714</v>
      </c>
      <c r="B4237" t="s">
        <v>4607</v>
      </c>
      <c r="C4237" t="s">
        <v>14715</v>
      </c>
      <c r="D4237">
        <v>3</v>
      </c>
      <c r="E4237" t="s">
        <v>13</v>
      </c>
      <c r="F4237" t="s">
        <v>13</v>
      </c>
      <c r="G4237" t="s">
        <v>14716</v>
      </c>
      <c r="H4237" s="3" t="s">
        <v>14717</v>
      </c>
      <c r="I4237" t="s">
        <v>547</v>
      </c>
      <c r="J4237" t="s">
        <v>14718</v>
      </c>
    </row>
    <row r="4238" spans="1:10" ht="16" x14ac:dyDescent="0.2">
      <c r="A4238" t="s">
        <v>14714</v>
      </c>
      <c r="B4238" t="s">
        <v>14719</v>
      </c>
      <c r="C4238" t="s">
        <v>14720</v>
      </c>
      <c r="D4238">
        <v>2</v>
      </c>
      <c r="E4238" t="s">
        <v>13</v>
      </c>
      <c r="F4238" t="s">
        <v>13</v>
      </c>
      <c r="G4238" t="s">
        <v>14716</v>
      </c>
      <c r="H4238" s="3" t="s">
        <v>14717</v>
      </c>
      <c r="I4238" t="s">
        <v>547</v>
      </c>
      <c r="J4238" t="s">
        <v>14718</v>
      </c>
    </row>
    <row r="4239" spans="1:10" ht="16" x14ac:dyDescent="0.2">
      <c r="A4239" t="s">
        <v>14714</v>
      </c>
      <c r="B4239" t="s">
        <v>4607</v>
      </c>
      <c r="C4239" t="s">
        <v>14721</v>
      </c>
      <c r="D4239">
        <v>1</v>
      </c>
      <c r="E4239" t="s">
        <v>13</v>
      </c>
      <c r="F4239" t="s">
        <v>13</v>
      </c>
      <c r="G4239" t="s">
        <v>14716</v>
      </c>
      <c r="H4239" s="3" t="s">
        <v>14717</v>
      </c>
      <c r="I4239" t="s">
        <v>547</v>
      </c>
      <c r="J4239" t="s">
        <v>14718</v>
      </c>
    </row>
    <row r="4240" spans="1:10" ht="16" x14ac:dyDescent="0.2">
      <c r="A4240" t="s">
        <v>14683</v>
      </c>
      <c r="B4240" t="s">
        <v>8991</v>
      </c>
      <c r="C4240" t="s">
        <v>14722</v>
      </c>
      <c r="D4240">
        <v>1</v>
      </c>
      <c r="E4240" t="s">
        <v>13</v>
      </c>
      <c r="F4240" t="s">
        <v>13</v>
      </c>
      <c r="G4240" t="s">
        <v>14723</v>
      </c>
      <c r="H4240" s="3" t="s">
        <v>14724</v>
      </c>
      <c r="I4240" t="s">
        <v>547</v>
      </c>
      <c r="J4240" t="s">
        <v>14687</v>
      </c>
    </row>
    <row r="4241" spans="1:10" ht="16" x14ac:dyDescent="0.2">
      <c r="A4241" t="s">
        <v>14725</v>
      </c>
      <c r="B4241" t="s">
        <v>8581</v>
      </c>
      <c r="C4241" t="s">
        <v>14726</v>
      </c>
      <c r="D4241">
        <v>1</v>
      </c>
      <c r="E4241" t="s">
        <v>13</v>
      </c>
      <c r="F4241" t="s">
        <v>13</v>
      </c>
      <c r="G4241" t="s">
        <v>14727</v>
      </c>
      <c r="H4241" s="3" t="s">
        <v>14728</v>
      </c>
      <c r="I4241" t="s">
        <v>547</v>
      </c>
      <c r="J4241" t="s">
        <v>14729</v>
      </c>
    </row>
    <row r="4242" spans="1:10" ht="16" x14ac:dyDescent="0.2">
      <c r="A4242" t="s">
        <v>14725</v>
      </c>
      <c r="B4242" t="s">
        <v>14730</v>
      </c>
      <c r="C4242" t="s">
        <v>14731</v>
      </c>
      <c r="D4242">
        <v>2</v>
      </c>
      <c r="E4242" t="s">
        <v>13</v>
      </c>
      <c r="F4242" t="s">
        <v>13</v>
      </c>
      <c r="G4242" t="s">
        <v>14727</v>
      </c>
      <c r="H4242" s="3" t="s">
        <v>14728</v>
      </c>
      <c r="I4242" t="s">
        <v>547</v>
      </c>
      <c r="J4242" t="s">
        <v>14729</v>
      </c>
    </row>
    <row r="4243" spans="1:10" ht="16" x14ac:dyDescent="0.2">
      <c r="A4243" t="s">
        <v>14725</v>
      </c>
      <c r="B4243" t="s">
        <v>14732</v>
      </c>
      <c r="C4243" t="s">
        <v>14733</v>
      </c>
      <c r="D4243">
        <v>3</v>
      </c>
      <c r="E4243" t="s">
        <v>13</v>
      </c>
      <c r="F4243" t="s">
        <v>13</v>
      </c>
      <c r="G4243" t="s">
        <v>14727</v>
      </c>
      <c r="H4243" s="3" t="s">
        <v>14734</v>
      </c>
      <c r="I4243" t="s">
        <v>547</v>
      </c>
      <c r="J4243" t="s">
        <v>14729</v>
      </c>
    </row>
    <row r="4244" spans="1:10" ht="16" x14ac:dyDescent="0.2">
      <c r="A4244" t="s">
        <v>14725</v>
      </c>
      <c r="B4244" t="s">
        <v>14735</v>
      </c>
      <c r="C4244" t="s">
        <v>14736</v>
      </c>
      <c r="D4244">
        <v>5</v>
      </c>
      <c r="E4244" t="s">
        <v>13</v>
      </c>
      <c r="F4244" t="s">
        <v>13</v>
      </c>
      <c r="G4244" t="s">
        <v>14727</v>
      </c>
      <c r="H4244" s="3" t="s">
        <v>14728</v>
      </c>
      <c r="I4244" t="s">
        <v>547</v>
      </c>
      <c r="J4244" t="s">
        <v>14729</v>
      </c>
    </row>
    <row r="4245" spans="1:10" ht="16" x14ac:dyDescent="0.2">
      <c r="A4245" t="s">
        <v>14737</v>
      </c>
      <c r="B4245" t="s">
        <v>14738</v>
      </c>
      <c r="C4245" t="s">
        <v>14739</v>
      </c>
      <c r="D4245">
        <v>2</v>
      </c>
      <c r="E4245" t="s">
        <v>13</v>
      </c>
      <c r="F4245" t="s">
        <v>13</v>
      </c>
      <c r="G4245" t="s">
        <v>14740</v>
      </c>
      <c r="H4245" s="3" t="s">
        <v>14741</v>
      </c>
      <c r="I4245" t="s">
        <v>90</v>
      </c>
      <c r="J4245" t="s">
        <v>14742</v>
      </c>
    </row>
    <row r="4246" spans="1:10" ht="16" x14ac:dyDescent="0.2">
      <c r="A4246" t="s">
        <v>14743</v>
      </c>
      <c r="B4246" t="s">
        <v>14744</v>
      </c>
      <c r="C4246" t="s">
        <v>14745</v>
      </c>
      <c r="D4246">
        <v>1</v>
      </c>
      <c r="E4246" t="s">
        <v>13</v>
      </c>
      <c r="F4246" t="s">
        <v>13</v>
      </c>
      <c r="G4246" t="s">
        <v>14746</v>
      </c>
      <c r="H4246" s="3" t="s">
        <v>14747</v>
      </c>
      <c r="I4246" t="s">
        <v>228</v>
      </c>
      <c r="J4246" t="s">
        <v>14748</v>
      </c>
    </row>
    <row r="4247" spans="1:10" ht="16" x14ac:dyDescent="0.2">
      <c r="A4247" t="s">
        <v>14749</v>
      </c>
      <c r="B4247" t="s">
        <v>14750</v>
      </c>
      <c r="C4247" t="s">
        <v>14751</v>
      </c>
      <c r="D4247">
        <v>1</v>
      </c>
      <c r="E4247" t="s">
        <v>13</v>
      </c>
      <c r="F4247" t="s">
        <v>13</v>
      </c>
      <c r="G4247" t="s">
        <v>14746</v>
      </c>
      <c r="H4247" s="3" t="s">
        <v>14752</v>
      </c>
      <c r="I4247" t="s">
        <v>228</v>
      </c>
      <c r="J4247" t="s">
        <v>14753</v>
      </c>
    </row>
    <row r="4248" spans="1:10" ht="16" x14ac:dyDescent="0.2">
      <c r="A4248" t="s">
        <v>14754</v>
      </c>
      <c r="B4248" t="s">
        <v>14755</v>
      </c>
      <c r="C4248" t="s">
        <v>14756</v>
      </c>
      <c r="D4248">
        <v>1</v>
      </c>
      <c r="E4248" t="s">
        <v>13</v>
      </c>
      <c r="F4248" t="s">
        <v>13</v>
      </c>
      <c r="G4248" t="s">
        <v>14746</v>
      </c>
      <c r="H4248" s="3" t="s">
        <v>14752</v>
      </c>
      <c r="I4248" t="s">
        <v>228</v>
      </c>
      <c r="J4248" t="s">
        <v>14757</v>
      </c>
    </row>
    <row r="4249" spans="1:10" ht="16" x14ac:dyDescent="0.2">
      <c r="A4249" t="s">
        <v>14754</v>
      </c>
      <c r="B4249" t="s">
        <v>14758</v>
      </c>
      <c r="C4249" t="s">
        <v>14759</v>
      </c>
      <c r="D4249">
        <v>2</v>
      </c>
      <c r="E4249" t="s">
        <v>13</v>
      </c>
      <c r="F4249" t="s">
        <v>13</v>
      </c>
      <c r="G4249" t="s">
        <v>14746</v>
      </c>
      <c r="H4249" s="3" t="s">
        <v>14752</v>
      </c>
      <c r="I4249" t="s">
        <v>228</v>
      </c>
      <c r="J4249" t="s">
        <v>14757</v>
      </c>
    </row>
    <row r="4250" spans="1:10" ht="16" x14ac:dyDescent="0.2">
      <c r="A4250" t="s">
        <v>14760</v>
      </c>
      <c r="B4250" t="s">
        <v>14761</v>
      </c>
      <c r="C4250" t="s">
        <v>14762</v>
      </c>
      <c r="D4250">
        <v>3</v>
      </c>
      <c r="E4250" t="s">
        <v>13</v>
      </c>
      <c r="F4250" t="s">
        <v>13</v>
      </c>
      <c r="G4250" t="s">
        <v>14746</v>
      </c>
      <c r="H4250" s="3" t="s">
        <v>14763</v>
      </c>
      <c r="I4250" t="s">
        <v>228</v>
      </c>
      <c r="J4250" t="s">
        <v>14764</v>
      </c>
    </row>
    <row r="4251" spans="1:10" ht="16" x14ac:dyDescent="0.2">
      <c r="A4251" t="s">
        <v>14765</v>
      </c>
      <c r="B4251" t="s">
        <v>14766</v>
      </c>
      <c r="C4251" t="s">
        <v>14767</v>
      </c>
      <c r="D4251">
        <v>2</v>
      </c>
      <c r="E4251" t="s">
        <v>13</v>
      </c>
      <c r="F4251" t="s">
        <v>13</v>
      </c>
      <c r="G4251" t="s">
        <v>14746</v>
      </c>
      <c r="H4251" s="3" t="s">
        <v>14768</v>
      </c>
      <c r="I4251" t="s">
        <v>228</v>
      </c>
      <c r="J4251" t="s">
        <v>14769</v>
      </c>
    </row>
    <row r="4252" spans="1:10" ht="16" x14ac:dyDescent="0.2">
      <c r="A4252" t="s">
        <v>14760</v>
      </c>
      <c r="B4252" t="s">
        <v>14770</v>
      </c>
      <c r="C4252" t="s">
        <v>14771</v>
      </c>
      <c r="D4252">
        <v>2</v>
      </c>
      <c r="E4252" t="s">
        <v>13</v>
      </c>
      <c r="F4252" t="s">
        <v>13</v>
      </c>
      <c r="G4252" t="s">
        <v>14746</v>
      </c>
      <c r="H4252" s="3" t="s">
        <v>14763</v>
      </c>
      <c r="I4252" t="s">
        <v>228</v>
      </c>
      <c r="J4252" t="s">
        <v>14764</v>
      </c>
    </row>
    <row r="4253" spans="1:10" ht="16" x14ac:dyDescent="0.2">
      <c r="A4253" t="s">
        <v>14743</v>
      </c>
      <c r="B4253" t="s">
        <v>14772</v>
      </c>
      <c r="C4253" t="s">
        <v>14773</v>
      </c>
      <c r="D4253">
        <v>2</v>
      </c>
      <c r="E4253" t="s">
        <v>13</v>
      </c>
      <c r="F4253" t="s">
        <v>13</v>
      </c>
      <c r="G4253" t="s">
        <v>14746</v>
      </c>
      <c r="H4253" s="3" t="s">
        <v>14747</v>
      </c>
      <c r="I4253" t="s">
        <v>228</v>
      </c>
      <c r="J4253" t="s">
        <v>14748</v>
      </c>
    </row>
    <row r="4254" spans="1:10" ht="16" x14ac:dyDescent="0.2">
      <c r="A4254" t="s">
        <v>14743</v>
      </c>
      <c r="B4254" t="s">
        <v>14774</v>
      </c>
      <c r="C4254" t="s">
        <v>14775</v>
      </c>
      <c r="D4254">
        <v>3</v>
      </c>
      <c r="E4254" t="s">
        <v>13</v>
      </c>
      <c r="F4254" t="s">
        <v>13</v>
      </c>
      <c r="G4254" t="s">
        <v>14746</v>
      </c>
      <c r="H4254" s="3" t="s">
        <v>14747</v>
      </c>
      <c r="I4254" t="s">
        <v>228</v>
      </c>
      <c r="J4254" t="s">
        <v>14748</v>
      </c>
    </row>
    <row r="4255" spans="1:10" ht="16" x14ac:dyDescent="0.2">
      <c r="A4255" t="s">
        <v>14760</v>
      </c>
      <c r="B4255" t="s">
        <v>14776</v>
      </c>
      <c r="C4255" t="s">
        <v>14777</v>
      </c>
      <c r="D4255">
        <v>1</v>
      </c>
      <c r="E4255" t="s">
        <v>13</v>
      </c>
      <c r="F4255" t="s">
        <v>13</v>
      </c>
      <c r="G4255" t="s">
        <v>14746</v>
      </c>
      <c r="H4255" s="3" t="s">
        <v>14763</v>
      </c>
      <c r="I4255" t="s">
        <v>228</v>
      </c>
      <c r="J4255" t="s">
        <v>14764</v>
      </c>
    </row>
    <row r="4256" spans="1:10" ht="16" x14ac:dyDescent="0.2">
      <c r="A4256" t="s">
        <v>14778</v>
      </c>
      <c r="B4256" t="s">
        <v>14779</v>
      </c>
      <c r="C4256" t="s">
        <v>14780</v>
      </c>
      <c r="D4256">
        <v>4</v>
      </c>
      <c r="E4256" t="s">
        <v>13</v>
      </c>
      <c r="F4256" t="s">
        <v>13</v>
      </c>
      <c r="G4256" t="s">
        <v>14746</v>
      </c>
      <c r="H4256" s="3" t="s">
        <v>14781</v>
      </c>
      <c r="I4256" t="s">
        <v>228</v>
      </c>
      <c r="J4256" t="s">
        <v>14782</v>
      </c>
    </row>
    <row r="4257" spans="1:10" ht="16" x14ac:dyDescent="0.2">
      <c r="A4257" t="s">
        <v>12730</v>
      </c>
      <c r="B4257" t="s">
        <v>12733</v>
      </c>
      <c r="C4257" t="s">
        <v>12734</v>
      </c>
      <c r="D4257">
        <v>1</v>
      </c>
      <c r="E4257" t="s">
        <v>13</v>
      </c>
      <c r="F4257" t="s">
        <v>13</v>
      </c>
      <c r="G4257" t="s">
        <v>14746</v>
      </c>
      <c r="H4257" s="3" t="s">
        <v>14752</v>
      </c>
      <c r="I4257" t="s">
        <v>228</v>
      </c>
      <c r="J4257" t="s">
        <v>12732</v>
      </c>
    </row>
    <row r="4258" spans="1:10" ht="16" x14ac:dyDescent="0.2">
      <c r="A4258" t="s">
        <v>14783</v>
      </c>
      <c r="B4258" t="s">
        <v>14755</v>
      </c>
      <c r="C4258" t="s">
        <v>14756</v>
      </c>
      <c r="D4258">
        <v>2</v>
      </c>
      <c r="E4258" t="s">
        <v>13</v>
      </c>
      <c r="F4258" t="s">
        <v>13</v>
      </c>
      <c r="G4258" t="s">
        <v>14746</v>
      </c>
      <c r="H4258" s="3" t="s">
        <v>14784</v>
      </c>
      <c r="I4258" t="s">
        <v>228</v>
      </c>
      <c r="J4258" t="s">
        <v>14785</v>
      </c>
    </row>
    <row r="4259" spans="1:10" ht="16" x14ac:dyDescent="0.2">
      <c r="A4259" t="s">
        <v>14786</v>
      </c>
      <c r="B4259" t="s">
        <v>14787</v>
      </c>
      <c r="C4259" t="s">
        <v>14788</v>
      </c>
      <c r="D4259">
        <v>1</v>
      </c>
      <c r="E4259" t="s">
        <v>13</v>
      </c>
      <c r="F4259" t="s">
        <v>13</v>
      </c>
      <c r="G4259" t="s">
        <v>14746</v>
      </c>
      <c r="H4259" s="3" t="s">
        <v>14789</v>
      </c>
      <c r="I4259" t="s">
        <v>228</v>
      </c>
      <c r="J4259" t="s">
        <v>14790</v>
      </c>
    </row>
    <row r="4260" spans="1:10" ht="16" x14ac:dyDescent="0.2">
      <c r="A4260" t="s">
        <v>14791</v>
      </c>
      <c r="B4260" t="s">
        <v>13745</v>
      </c>
      <c r="C4260" t="s">
        <v>13746</v>
      </c>
      <c r="D4260">
        <v>2</v>
      </c>
      <c r="E4260" t="s">
        <v>13</v>
      </c>
      <c r="F4260" t="s">
        <v>13</v>
      </c>
      <c r="G4260" t="s">
        <v>14746</v>
      </c>
      <c r="H4260" s="3" t="s">
        <v>14752</v>
      </c>
      <c r="I4260" t="s">
        <v>228</v>
      </c>
      <c r="J4260" t="s">
        <v>14792</v>
      </c>
    </row>
    <row r="4261" spans="1:10" ht="16" x14ac:dyDescent="0.2">
      <c r="A4261" t="s">
        <v>14749</v>
      </c>
      <c r="B4261" t="s">
        <v>14793</v>
      </c>
      <c r="C4261" t="s">
        <v>14794</v>
      </c>
      <c r="D4261">
        <v>2</v>
      </c>
      <c r="E4261" t="s">
        <v>13</v>
      </c>
      <c r="F4261" t="s">
        <v>13</v>
      </c>
      <c r="G4261" t="s">
        <v>14746</v>
      </c>
      <c r="H4261" s="3" t="s">
        <v>14752</v>
      </c>
      <c r="I4261" t="s">
        <v>228</v>
      </c>
      <c r="J4261" t="s">
        <v>14753</v>
      </c>
    </row>
    <row r="4262" spans="1:10" ht="16" x14ac:dyDescent="0.2">
      <c r="A4262" t="s">
        <v>14795</v>
      </c>
      <c r="B4262" t="s">
        <v>14758</v>
      </c>
      <c r="C4262" t="s">
        <v>14759</v>
      </c>
      <c r="D4262">
        <v>2</v>
      </c>
      <c r="E4262" t="s">
        <v>13</v>
      </c>
      <c r="F4262" t="s">
        <v>13</v>
      </c>
      <c r="G4262" t="s">
        <v>14746</v>
      </c>
      <c r="H4262" s="3" t="s">
        <v>14796</v>
      </c>
      <c r="I4262" t="s">
        <v>228</v>
      </c>
      <c r="J4262" t="s">
        <v>14797</v>
      </c>
    </row>
    <row r="4263" spans="1:10" ht="16" x14ac:dyDescent="0.2">
      <c r="A4263" t="s">
        <v>14798</v>
      </c>
      <c r="B4263" t="s">
        <v>14744</v>
      </c>
      <c r="C4263" t="s">
        <v>14745</v>
      </c>
      <c r="D4263">
        <v>4</v>
      </c>
      <c r="E4263" t="s">
        <v>13</v>
      </c>
      <c r="F4263" t="s">
        <v>13</v>
      </c>
      <c r="G4263" t="s">
        <v>14746</v>
      </c>
      <c r="H4263" s="3" t="s">
        <v>14747</v>
      </c>
      <c r="I4263" t="s">
        <v>228</v>
      </c>
      <c r="J4263" t="s">
        <v>14799</v>
      </c>
    </row>
    <row r="4264" spans="1:10" ht="16" x14ac:dyDescent="0.2">
      <c r="A4264" t="s">
        <v>13440</v>
      </c>
      <c r="B4264" t="s">
        <v>12733</v>
      </c>
      <c r="C4264" t="s">
        <v>12734</v>
      </c>
      <c r="D4264">
        <v>2</v>
      </c>
      <c r="E4264" t="s">
        <v>13</v>
      </c>
      <c r="F4264" t="s">
        <v>13</v>
      </c>
      <c r="G4264" t="s">
        <v>14746</v>
      </c>
      <c r="H4264" s="3" t="s">
        <v>14752</v>
      </c>
      <c r="I4264" t="s">
        <v>228</v>
      </c>
      <c r="J4264" t="s">
        <v>13443</v>
      </c>
    </row>
    <row r="4265" spans="1:10" ht="16" x14ac:dyDescent="0.2">
      <c r="A4265" t="s">
        <v>14795</v>
      </c>
      <c r="B4265" t="s">
        <v>14755</v>
      </c>
      <c r="C4265" t="s">
        <v>14756</v>
      </c>
      <c r="D4265">
        <v>1</v>
      </c>
      <c r="E4265" t="s">
        <v>13</v>
      </c>
      <c r="F4265" t="s">
        <v>13</v>
      </c>
      <c r="G4265" t="s">
        <v>14746</v>
      </c>
      <c r="H4265" s="3" t="s">
        <v>14796</v>
      </c>
      <c r="I4265" t="s">
        <v>228</v>
      </c>
      <c r="J4265" t="s">
        <v>14797</v>
      </c>
    </row>
    <row r="4266" spans="1:10" ht="16" x14ac:dyDescent="0.2">
      <c r="A4266" t="s">
        <v>14800</v>
      </c>
      <c r="B4266" t="s">
        <v>14801</v>
      </c>
      <c r="C4266" t="s">
        <v>14802</v>
      </c>
      <c r="D4266">
        <v>2</v>
      </c>
      <c r="E4266" t="s">
        <v>13</v>
      </c>
      <c r="F4266" t="s">
        <v>13</v>
      </c>
      <c r="G4266" t="s">
        <v>14803</v>
      </c>
      <c r="H4266" s="3" t="s">
        <v>14804</v>
      </c>
      <c r="I4266" t="s">
        <v>7009</v>
      </c>
      <c r="J4266" t="s">
        <v>14805</v>
      </c>
    </row>
    <row r="4267" spans="1:10" ht="16" x14ac:dyDescent="0.2">
      <c r="A4267" t="s">
        <v>14800</v>
      </c>
      <c r="B4267" t="s">
        <v>14806</v>
      </c>
      <c r="C4267" t="s">
        <v>14807</v>
      </c>
      <c r="D4267">
        <v>3</v>
      </c>
      <c r="E4267" t="s">
        <v>13</v>
      </c>
      <c r="F4267" t="s">
        <v>13</v>
      </c>
      <c r="G4267" t="s">
        <v>14808</v>
      </c>
      <c r="H4267" s="3" t="s">
        <v>14809</v>
      </c>
      <c r="I4267" t="s">
        <v>7009</v>
      </c>
      <c r="J4267" t="s">
        <v>14805</v>
      </c>
    </row>
    <row r="4268" spans="1:10" ht="16" x14ac:dyDescent="0.2">
      <c r="A4268" t="s">
        <v>14810</v>
      </c>
      <c r="B4268" t="s">
        <v>14811</v>
      </c>
      <c r="C4268" t="s">
        <v>14812</v>
      </c>
      <c r="D4268">
        <v>1</v>
      </c>
      <c r="E4268" t="s">
        <v>13</v>
      </c>
      <c r="F4268" t="s">
        <v>13</v>
      </c>
      <c r="G4268" t="s">
        <v>14813</v>
      </c>
      <c r="H4268" s="3" t="s">
        <v>14814</v>
      </c>
      <c r="I4268" t="s">
        <v>7009</v>
      </c>
      <c r="J4268" t="s">
        <v>14815</v>
      </c>
    </row>
    <row r="4269" spans="1:10" ht="16" x14ac:dyDescent="0.2">
      <c r="A4269" t="s">
        <v>14810</v>
      </c>
      <c r="B4269" t="s">
        <v>14816</v>
      </c>
      <c r="C4269" t="s">
        <v>14817</v>
      </c>
      <c r="D4269">
        <v>2</v>
      </c>
      <c r="E4269" t="s">
        <v>13</v>
      </c>
      <c r="F4269" t="s">
        <v>13</v>
      </c>
      <c r="G4269" t="s">
        <v>14813</v>
      </c>
      <c r="H4269" s="3" t="s">
        <v>14814</v>
      </c>
      <c r="I4269" t="s">
        <v>7009</v>
      </c>
      <c r="J4269" t="s">
        <v>14815</v>
      </c>
    </row>
    <row r="4270" spans="1:10" ht="16" x14ac:dyDescent="0.2">
      <c r="A4270" t="s">
        <v>14818</v>
      </c>
      <c r="B4270" t="s">
        <v>14819</v>
      </c>
      <c r="C4270" t="s">
        <v>14820</v>
      </c>
      <c r="D4270">
        <v>1</v>
      </c>
      <c r="E4270" t="s">
        <v>13</v>
      </c>
      <c r="F4270" t="s">
        <v>13</v>
      </c>
      <c r="G4270" t="s">
        <v>14821</v>
      </c>
      <c r="H4270" s="3" t="s">
        <v>14822</v>
      </c>
      <c r="I4270" t="s">
        <v>228</v>
      </c>
      <c r="J4270" t="s">
        <v>14823</v>
      </c>
    </row>
    <row r="4271" spans="1:10" ht="16" x14ac:dyDescent="0.2">
      <c r="A4271" t="s">
        <v>14824</v>
      </c>
      <c r="B4271" t="s">
        <v>7398</v>
      </c>
      <c r="C4271" t="s">
        <v>10659</v>
      </c>
      <c r="D4271">
        <v>3</v>
      </c>
      <c r="E4271" t="s">
        <v>13</v>
      </c>
      <c r="F4271" t="s">
        <v>13</v>
      </c>
      <c r="G4271" t="s">
        <v>14825</v>
      </c>
      <c r="H4271" s="3" t="s">
        <v>14826</v>
      </c>
      <c r="I4271" t="s">
        <v>228</v>
      </c>
      <c r="J4271" t="s">
        <v>14827</v>
      </c>
    </row>
    <row r="4272" spans="1:10" ht="16" x14ac:dyDescent="0.2">
      <c r="A4272" t="s">
        <v>14828</v>
      </c>
      <c r="B4272" t="s">
        <v>14829</v>
      </c>
      <c r="C4272" t="s">
        <v>14830</v>
      </c>
      <c r="D4272">
        <v>2</v>
      </c>
      <c r="E4272" t="s">
        <v>13</v>
      </c>
      <c r="F4272" t="s">
        <v>13</v>
      </c>
      <c r="G4272" t="s">
        <v>14825</v>
      </c>
      <c r="H4272" s="3" t="s">
        <v>14826</v>
      </c>
      <c r="I4272" t="s">
        <v>228</v>
      </c>
      <c r="J4272" t="s">
        <v>14831</v>
      </c>
    </row>
    <row r="4273" spans="1:10" ht="16" x14ac:dyDescent="0.2">
      <c r="A4273" t="s">
        <v>14828</v>
      </c>
      <c r="B4273" t="s">
        <v>14832</v>
      </c>
      <c r="C4273" t="s">
        <v>14833</v>
      </c>
      <c r="D4273">
        <v>1</v>
      </c>
      <c r="E4273" t="s">
        <v>13</v>
      </c>
      <c r="F4273" t="s">
        <v>13</v>
      </c>
      <c r="G4273" t="s">
        <v>14825</v>
      </c>
      <c r="H4273" s="3" t="s">
        <v>14826</v>
      </c>
      <c r="I4273" t="s">
        <v>228</v>
      </c>
      <c r="J4273" t="s">
        <v>14831</v>
      </c>
    </row>
    <row r="4274" spans="1:10" ht="16" x14ac:dyDescent="0.2">
      <c r="A4274" t="s">
        <v>14824</v>
      </c>
      <c r="B4274" t="s">
        <v>13745</v>
      </c>
      <c r="C4274" t="s">
        <v>13746</v>
      </c>
      <c r="D4274">
        <v>2</v>
      </c>
      <c r="E4274" t="s">
        <v>13</v>
      </c>
      <c r="F4274" t="s">
        <v>13</v>
      </c>
      <c r="G4274" t="s">
        <v>14825</v>
      </c>
      <c r="H4274" s="3" t="s">
        <v>14826</v>
      </c>
      <c r="I4274" t="s">
        <v>228</v>
      </c>
      <c r="J4274" t="s">
        <v>14827</v>
      </c>
    </row>
    <row r="4275" spans="1:10" ht="16" x14ac:dyDescent="0.2">
      <c r="A4275" t="s">
        <v>14834</v>
      </c>
      <c r="B4275" t="s">
        <v>14835</v>
      </c>
      <c r="C4275" t="s">
        <v>14836</v>
      </c>
      <c r="D4275">
        <v>2</v>
      </c>
      <c r="E4275" t="s">
        <v>13</v>
      </c>
      <c r="F4275" t="s">
        <v>13</v>
      </c>
      <c r="G4275" t="s">
        <v>14837</v>
      </c>
      <c r="H4275" s="3" t="s">
        <v>14838</v>
      </c>
      <c r="I4275" t="s">
        <v>62</v>
      </c>
      <c r="J4275" t="s">
        <v>14839</v>
      </c>
    </row>
    <row r="4276" spans="1:10" ht="16" x14ac:dyDescent="0.2">
      <c r="A4276" t="s">
        <v>14840</v>
      </c>
      <c r="B4276" t="s">
        <v>14841</v>
      </c>
      <c r="C4276" t="s">
        <v>14842</v>
      </c>
      <c r="D4276">
        <v>2</v>
      </c>
      <c r="E4276" t="s">
        <v>13</v>
      </c>
      <c r="F4276" t="s">
        <v>13</v>
      </c>
      <c r="G4276" t="s">
        <v>14843</v>
      </c>
      <c r="H4276" s="3" t="s">
        <v>14844</v>
      </c>
      <c r="I4276" t="s">
        <v>1282</v>
      </c>
      <c r="J4276" t="s">
        <v>14845</v>
      </c>
    </row>
    <row r="4277" spans="1:10" ht="16" x14ac:dyDescent="0.2">
      <c r="A4277" t="s">
        <v>14840</v>
      </c>
      <c r="B4277" t="s">
        <v>14846</v>
      </c>
      <c r="C4277" t="s">
        <v>14847</v>
      </c>
      <c r="D4277">
        <v>1</v>
      </c>
      <c r="E4277" t="s">
        <v>13</v>
      </c>
      <c r="F4277" t="s">
        <v>13</v>
      </c>
      <c r="G4277" t="s">
        <v>14843</v>
      </c>
      <c r="H4277" s="3" t="s">
        <v>14844</v>
      </c>
      <c r="I4277" t="s">
        <v>1282</v>
      </c>
      <c r="J4277" t="s">
        <v>14845</v>
      </c>
    </row>
    <row r="4278" spans="1:10" ht="16" x14ac:dyDescent="0.2">
      <c r="A4278" t="s">
        <v>11687</v>
      </c>
      <c r="B4278" t="s">
        <v>4784</v>
      </c>
      <c r="C4278" t="s">
        <v>14848</v>
      </c>
      <c r="D4278">
        <v>1</v>
      </c>
      <c r="E4278" t="s">
        <v>13</v>
      </c>
      <c r="F4278" t="s">
        <v>13</v>
      </c>
      <c r="G4278" t="s">
        <v>14849</v>
      </c>
      <c r="H4278" s="3" t="s">
        <v>14850</v>
      </c>
      <c r="I4278" t="s">
        <v>547</v>
      </c>
      <c r="J4278" t="s">
        <v>11691</v>
      </c>
    </row>
    <row r="4279" spans="1:10" ht="16" x14ac:dyDescent="0.2">
      <c r="A4279" t="s">
        <v>14851</v>
      </c>
      <c r="B4279" t="s">
        <v>14852</v>
      </c>
      <c r="C4279" t="s">
        <v>14853</v>
      </c>
      <c r="D4279">
        <v>2</v>
      </c>
      <c r="E4279" t="s">
        <v>13</v>
      </c>
      <c r="F4279" t="s">
        <v>13</v>
      </c>
      <c r="G4279" t="s">
        <v>14854</v>
      </c>
      <c r="H4279" s="3" t="s">
        <v>14855</v>
      </c>
      <c r="I4279" t="s">
        <v>547</v>
      </c>
      <c r="J4279" t="s">
        <v>14856</v>
      </c>
    </row>
    <row r="4280" spans="1:10" ht="48" x14ac:dyDescent="0.2">
      <c r="A4280" t="s">
        <v>10312</v>
      </c>
      <c r="B4280" t="s">
        <v>14857</v>
      </c>
      <c r="C4280" t="s">
        <v>14858</v>
      </c>
      <c r="D4280">
        <v>8</v>
      </c>
      <c r="E4280" t="s">
        <v>13</v>
      </c>
      <c r="F4280" t="s">
        <v>13</v>
      </c>
      <c r="G4280" t="s">
        <v>14854</v>
      </c>
      <c r="H4280" s="3" t="s">
        <v>14859</v>
      </c>
      <c r="I4280" t="s">
        <v>547</v>
      </c>
      <c r="J4280" t="s">
        <v>10313</v>
      </c>
    </row>
    <row r="4281" spans="1:10" ht="32" x14ac:dyDescent="0.2">
      <c r="A4281" t="s">
        <v>10312</v>
      </c>
      <c r="B4281" t="s">
        <v>11459</v>
      </c>
      <c r="C4281" t="s">
        <v>14860</v>
      </c>
      <c r="D4281">
        <v>1</v>
      </c>
      <c r="E4281" t="s">
        <v>13</v>
      </c>
      <c r="F4281" t="s">
        <v>13</v>
      </c>
      <c r="G4281" t="s">
        <v>14861</v>
      </c>
      <c r="H4281" s="3" t="s">
        <v>14862</v>
      </c>
      <c r="I4281" t="s">
        <v>547</v>
      </c>
      <c r="J4281" t="s">
        <v>10313</v>
      </c>
    </row>
    <row r="4282" spans="1:10" ht="16" x14ac:dyDescent="0.2">
      <c r="A4282" t="s">
        <v>14693</v>
      </c>
      <c r="B4282" t="s">
        <v>14863</v>
      </c>
      <c r="C4282" t="s">
        <v>14864</v>
      </c>
      <c r="D4282">
        <v>4</v>
      </c>
      <c r="E4282" t="s">
        <v>13</v>
      </c>
      <c r="F4282" t="s">
        <v>13</v>
      </c>
      <c r="G4282" t="s">
        <v>14865</v>
      </c>
      <c r="H4282" s="3" t="s">
        <v>14866</v>
      </c>
      <c r="I4282" t="s">
        <v>547</v>
      </c>
      <c r="J4282" t="s">
        <v>14697</v>
      </c>
    </row>
    <row r="4283" spans="1:10" ht="16" x14ac:dyDescent="0.2">
      <c r="A4283" t="s">
        <v>14867</v>
      </c>
      <c r="B4283" t="s">
        <v>14868</v>
      </c>
      <c r="C4283" t="s">
        <v>14869</v>
      </c>
      <c r="D4283">
        <v>1</v>
      </c>
      <c r="E4283" t="s">
        <v>13</v>
      </c>
      <c r="F4283" t="s">
        <v>13</v>
      </c>
      <c r="G4283" t="s">
        <v>14865</v>
      </c>
      <c r="H4283" s="3" t="s">
        <v>14866</v>
      </c>
      <c r="I4283" t="s">
        <v>547</v>
      </c>
      <c r="J4283" t="s">
        <v>14870</v>
      </c>
    </row>
    <row r="4284" spans="1:10" ht="16" x14ac:dyDescent="0.2">
      <c r="A4284" t="s">
        <v>14871</v>
      </c>
      <c r="B4284" t="s">
        <v>14872</v>
      </c>
      <c r="C4284" t="s">
        <v>14873</v>
      </c>
      <c r="D4284">
        <v>2</v>
      </c>
      <c r="E4284" t="s">
        <v>13</v>
      </c>
      <c r="F4284" t="s">
        <v>13</v>
      </c>
      <c r="G4284" t="s">
        <v>14874</v>
      </c>
      <c r="H4284" s="3" t="s">
        <v>14875</v>
      </c>
      <c r="I4284" t="s">
        <v>69</v>
      </c>
      <c r="J4284" t="s">
        <v>14876</v>
      </c>
    </row>
    <row r="4285" spans="1:10" ht="16" x14ac:dyDescent="0.2">
      <c r="A4285" t="s">
        <v>14871</v>
      </c>
      <c r="B4285" t="s">
        <v>14877</v>
      </c>
      <c r="C4285" t="s">
        <v>14878</v>
      </c>
      <c r="D4285">
        <v>1</v>
      </c>
      <c r="E4285" t="s">
        <v>13</v>
      </c>
      <c r="F4285" t="s">
        <v>13</v>
      </c>
      <c r="G4285" t="s">
        <v>14879</v>
      </c>
      <c r="H4285" s="3" t="s">
        <v>14880</v>
      </c>
      <c r="I4285" t="s">
        <v>69</v>
      </c>
      <c r="J4285" t="s">
        <v>14876</v>
      </c>
    </row>
    <row r="4286" spans="1:10" ht="16" x14ac:dyDescent="0.2">
      <c r="A4286" t="s">
        <v>11584</v>
      </c>
      <c r="B4286" t="s">
        <v>14881</v>
      </c>
      <c r="C4286" t="s">
        <v>14882</v>
      </c>
      <c r="D4286">
        <v>2</v>
      </c>
      <c r="E4286" t="s">
        <v>13</v>
      </c>
      <c r="F4286" t="s">
        <v>13</v>
      </c>
      <c r="G4286" t="s">
        <v>14883</v>
      </c>
      <c r="H4286" s="3" t="s">
        <v>14884</v>
      </c>
      <c r="I4286" t="s">
        <v>69</v>
      </c>
      <c r="J4286" t="s">
        <v>11588</v>
      </c>
    </row>
    <row r="4287" spans="1:10" ht="16" x14ac:dyDescent="0.2">
      <c r="A4287" t="s">
        <v>11584</v>
      </c>
      <c r="B4287" t="s">
        <v>14885</v>
      </c>
      <c r="C4287" t="s">
        <v>14886</v>
      </c>
      <c r="D4287">
        <v>3</v>
      </c>
      <c r="E4287" t="s">
        <v>13</v>
      </c>
      <c r="F4287" t="s">
        <v>13</v>
      </c>
      <c r="G4287" t="s">
        <v>14883</v>
      </c>
      <c r="H4287" s="3" t="s">
        <v>14887</v>
      </c>
      <c r="I4287" t="s">
        <v>69</v>
      </c>
      <c r="J4287" t="s">
        <v>11588</v>
      </c>
    </row>
    <row r="4288" spans="1:10" ht="16" x14ac:dyDescent="0.2">
      <c r="A4288" t="s">
        <v>11584</v>
      </c>
      <c r="B4288" t="s">
        <v>14888</v>
      </c>
      <c r="C4288" t="s">
        <v>14889</v>
      </c>
      <c r="D4288">
        <v>1</v>
      </c>
      <c r="E4288" t="s">
        <v>13</v>
      </c>
      <c r="F4288" t="s">
        <v>13</v>
      </c>
      <c r="G4288" t="s">
        <v>14883</v>
      </c>
      <c r="H4288" s="3" t="s">
        <v>14887</v>
      </c>
      <c r="I4288" t="s">
        <v>69</v>
      </c>
      <c r="J4288" t="s">
        <v>11588</v>
      </c>
    </row>
    <row r="4289" spans="1:10" ht="16" x14ac:dyDescent="0.2">
      <c r="A4289" t="s">
        <v>11584</v>
      </c>
      <c r="B4289" t="s">
        <v>14890</v>
      </c>
      <c r="C4289" t="s">
        <v>14891</v>
      </c>
      <c r="D4289">
        <v>4</v>
      </c>
      <c r="E4289" t="s">
        <v>13</v>
      </c>
      <c r="F4289" t="s">
        <v>13</v>
      </c>
      <c r="G4289" t="s">
        <v>14883</v>
      </c>
      <c r="H4289" s="3" t="s">
        <v>14887</v>
      </c>
      <c r="I4289" t="s">
        <v>69</v>
      </c>
      <c r="J4289" t="s">
        <v>11588</v>
      </c>
    </row>
    <row r="4290" spans="1:10" ht="16" x14ac:dyDescent="0.2">
      <c r="A4290" t="s">
        <v>14892</v>
      </c>
      <c r="B4290" t="s">
        <v>14893</v>
      </c>
      <c r="C4290" t="s">
        <v>14894</v>
      </c>
      <c r="D4290">
        <v>1</v>
      </c>
      <c r="E4290" t="s">
        <v>13</v>
      </c>
      <c r="F4290" t="s">
        <v>13</v>
      </c>
      <c r="G4290" t="s">
        <v>14895</v>
      </c>
      <c r="H4290" s="3" t="s">
        <v>14896</v>
      </c>
      <c r="I4290" t="s">
        <v>62</v>
      </c>
      <c r="J4290" t="s">
        <v>14897</v>
      </c>
    </row>
    <row r="4291" spans="1:10" ht="16" x14ac:dyDescent="0.2">
      <c r="A4291" t="s">
        <v>14898</v>
      </c>
      <c r="B4291" t="s">
        <v>14899</v>
      </c>
      <c r="C4291" t="s">
        <v>14900</v>
      </c>
      <c r="D4291">
        <v>1</v>
      </c>
      <c r="E4291" t="s">
        <v>13</v>
      </c>
      <c r="F4291" t="s">
        <v>13</v>
      </c>
      <c r="G4291" t="s">
        <v>14901</v>
      </c>
      <c r="H4291" s="3" t="s">
        <v>14902</v>
      </c>
      <c r="I4291" t="s">
        <v>404</v>
      </c>
      <c r="J4291" t="s">
        <v>14903</v>
      </c>
    </row>
    <row r="4292" spans="1:10" ht="16" x14ac:dyDescent="0.2">
      <c r="A4292" t="s">
        <v>2024</v>
      </c>
      <c r="B4292" t="s">
        <v>14904</v>
      </c>
      <c r="C4292" t="s">
        <v>14905</v>
      </c>
      <c r="D4292">
        <v>5</v>
      </c>
      <c r="E4292" t="s">
        <v>13</v>
      </c>
      <c r="F4292" t="s">
        <v>13</v>
      </c>
      <c r="G4292" t="s">
        <v>14906</v>
      </c>
      <c r="H4292" s="3" t="s">
        <v>14907</v>
      </c>
      <c r="I4292" t="s">
        <v>69</v>
      </c>
      <c r="J4292" t="s">
        <v>2027</v>
      </c>
    </row>
    <row r="4293" spans="1:10" ht="16" x14ac:dyDescent="0.2">
      <c r="A4293" t="s">
        <v>2024</v>
      </c>
      <c r="B4293" t="s">
        <v>14908</v>
      </c>
      <c r="C4293" t="s">
        <v>14909</v>
      </c>
      <c r="D4293">
        <v>4</v>
      </c>
      <c r="E4293" t="s">
        <v>13</v>
      </c>
      <c r="F4293" t="s">
        <v>13</v>
      </c>
      <c r="G4293" t="s">
        <v>14906</v>
      </c>
      <c r="H4293" s="3" t="s">
        <v>14907</v>
      </c>
      <c r="I4293" t="s">
        <v>69</v>
      </c>
      <c r="J4293" t="s">
        <v>2027</v>
      </c>
    </row>
    <row r="4294" spans="1:10" ht="16" x14ac:dyDescent="0.2">
      <c r="A4294" t="s">
        <v>5638</v>
      </c>
      <c r="B4294" t="s">
        <v>14910</v>
      </c>
      <c r="C4294" t="s">
        <v>14911</v>
      </c>
      <c r="D4294">
        <v>3</v>
      </c>
      <c r="E4294" t="s">
        <v>13</v>
      </c>
      <c r="F4294" t="s">
        <v>13</v>
      </c>
      <c r="G4294" t="s">
        <v>14906</v>
      </c>
      <c r="H4294" s="3" t="s">
        <v>14912</v>
      </c>
      <c r="I4294" t="s">
        <v>69</v>
      </c>
      <c r="J4294" t="s">
        <v>5642</v>
      </c>
    </row>
    <row r="4295" spans="1:10" ht="16" x14ac:dyDescent="0.2">
      <c r="A4295" t="s">
        <v>2024</v>
      </c>
      <c r="B4295" t="s">
        <v>14913</v>
      </c>
      <c r="C4295" t="s">
        <v>14914</v>
      </c>
      <c r="D4295">
        <v>1</v>
      </c>
      <c r="E4295" t="s">
        <v>13</v>
      </c>
      <c r="F4295" t="s">
        <v>13</v>
      </c>
      <c r="G4295" t="s">
        <v>14906</v>
      </c>
      <c r="H4295" s="3" t="s">
        <v>14907</v>
      </c>
      <c r="I4295" t="s">
        <v>69</v>
      </c>
      <c r="J4295" t="s">
        <v>2027</v>
      </c>
    </row>
    <row r="4296" spans="1:10" ht="16" x14ac:dyDescent="0.2">
      <c r="A4296" t="s">
        <v>2024</v>
      </c>
      <c r="B4296" t="s">
        <v>14915</v>
      </c>
      <c r="C4296" t="s">
        <v>14916</v>
      </c>
      <c r="D4296">
        <v>3</v>
      </c>
      <c r="E4296" t="s">
        <v>13</v>
      </c>
      <c r="F4296" t="s">
        <v>13</v>
      </c>
      <c r="G4296" t="s">
        <v>14906</v>
      </c>
      <c r="H4296" s="3" t="s">
        <v>14907</v>
      </c>
      <c r="I4296" t="s">
        <v>69</v>
      </c>
      <c r="J4296" t="s">
        <v>2027</v>
      </c>
    </row>
    <row r="4297" spans="1:10" ht="16" x14ac:dyDescent="0.2">
      <c r="A4297" t="s">
        <v>14917</v>
      </c>
      <c r="B4297" t="s">
        <v>14918</v>
      </c>
      <c r="C4297" t="s">
        <v>14919</v>
      </c>
      <c r="D4297">
        <v>9</v>
      </c>
      <c r="E4297" t="s">
        <v>13</v>
      </c>
      <c r="F4297" t="s">
        <v>13</v>
      </c>
      <c r="G4297" t="s">
        <v>14920</v>
      </c>
      <c r="H4297" s="3" t="s">
        <v>14921</v>
      </c>
      <c r="I4297" t="s">
        <v>62</v>
      </c>
      <c r="J4297" t="s">
        <v>14922</v>
      </c>
    </row>
    <row r="4298" spans="1:10" ht="16" x14ac:dyDescent="0.2">
      <c r="A4298" t="s">
        <v>14923</v>
      </c>
      <c r="B4298" t="s">
        <v>14924</v>
      </c>
      <c r="C4298" t="s">
        <v>14925</v>
      </c>
      <c r="D4298">
        <v>4</v>
      </c>
      <c r="E4298" t="s">
        <v>13</v>
      </c>
      <c r="F4298" t="s">
        <v>13</v>
      </c>
      <c r="G4298" t="s">
        <v>14926</v>
      </c>
      <c r="H4298" s="3" t="s">
        <v>14927</v>
      </c>
      <c r="I4298" t="s">
        <v>69</v>
      </c>
      <c r="J4298" t="s">
        <v>14928</v>
      </c>
    </row>
    <row r="4299" spans="1:10" ht="16" x14ac:dyDescent="0.2">
      <c r="A4299" t="s">
        <v>2481</v>
      </c>
      <c r="B4299" t="s">
        <v>14929</v>
      </c>
      <c r="C4299" t="s">
        <v>14930</v>
      </c>
      <c r="D4299">
        <v>3</v>
      </c>
      <c r="E4299" t="s">
        <v>13</v>
      </c>
      <c r="F4299" t="s">
        <v>13</v>
      </c>
      <c r="G4299" t="s">
        <v>14931</v>
      </c>
      <c r="H4299" s="3" t="s">
        <v>14932</v>
      </c>
      <c r="I4299" t="s">
        <v>69</v>
      </c>
      <c r="J4299" t="s">
        <v>2486</v>
      </c>
    </row>
    <row r="4300" spans="1:10" ht="16" x14ac:dyDescent="0.2">
      <c r="A4300" t="s">
        <v>14933</v>
      </c>
      <c r="B4300" t="s">
        <v>14934</v>
      </c>
      <c r="C4300" t="s">
        <v>14935</v>
      </c>
      <c r="D4300">
        <v>2</v>
      </c>
      <c r="E4300" t="s">
        <v>13</v>
      </c>
      <c r="F4300" t="s">
        <v>13</v>
      </c>
      <c r="G4300" t="s">
        <v>14931</v>
      </c>
      <c r="H4300" s="3" t="s">
        <v>14936</v>
      </c>
      <c r="I4300" t="s">
        <v>69</v>
      </c>
      <c r="J4300" t="s">
        <v>14937</v>
      </c>
    </row>
    <row r="4301" spans="1:10" ht="32" x14ac:dyDescent="0.2">
      <c r="A4301" t="s">
        <v>14933</v>
      </c>
      <c r="B4301" t="s">
        <v>14938</v>
      </c>
      <c r="C4301" t="s">
        <v>14939</v>
      </c>
      <c r="D4301">
        <v>1</v>
      </c>
      <c r="E4301" t="s">
        <v>13</v>
      </c>
      <c r="F4301" t="s">
        <v>13</v>
      </c>
      <c r="G4301" t="s">
        <v>14931</v>
      </c>
      <c r="H4301" s="3" t="s">
        <v>14940</v>
      </c>
      <c r="I4301" t="s">
        <v>714</v>
      </c>
      <c r="J4301" t="s">
        <v>14937</v>
      </c>
    </row>
    <row r="4302" spans="1:10" ht="16" x14ac:dyDescent="0.2">
      <c r="A4302" t="s">
        <v>14941</v>
      </c>
      <c r="B4302" t="s">
        <v>14942</v>
      </c>
      <c r="C4302" t="s">
        <v>14943</v>
      </c>
      <c r="D4302">
        <v>2</v>
      </c>
      <c r="E4302" t="s">
        <v>13</v>
      </c>
      <c r="F4302" t="s">
        <v>13</v>
      </c>
      <c r="G4302" t="s">
        <v>14931</v>
      </c>
      <c r="H4302" s="3" t="s">
        <v>14932</v>
      </c>
      <c r="I4302" t="s">
        <v>69</v>
      </c>
      <c r="J4302" t="s">
        <v>14944</v>
      </c>
    </row>
    <row r="4303" spans="1:10" ht="16" x14ac:dyDescent="0.2">
      <c r="A4303" t="s">
        <v>14945</v>
      </c>
      <c r="B4303" t="s">
        <v>4934</v>
      </c>
      <c r="C4303" t="s">
        <v>14946</v>
      </c>
      <c r="D4303">
        <v>2</v>
      </c>
      <c r="E4303" t="s">
        <v>13</v>
      </c>
      <c r="F4303" t="s">
        <v>13</v>
      </c>
      <c r="G4303" t="s">
        <v>14931</v>
      </c>
      <c r="H4303" s="3" t="s">
        <v>14936</v>
      </c>
      <c r="I4303" t="s">
        <v>69</v>
      </c>
      <c r="J4303" t="s">
        <v>14947</v>
      </c>
    </row>
    <row r="4304" spans="1:10" ht="16" x14ac:dyDescent="0.2">
      <c r="A4304" t="s">
        <v>11615</v>
      </c>
      <c r="B4304" t="s">
        <v>14948</v>
      </c>
      <c r="C4304" t="s">
        <v>14949</v>
      </c>
      <c r="D4304">
        <v>3</v>
      </c>
      <c r="E4304" t="s">
        <v>13</v>
      </c>
      <c r="F4304" t="s">
        <v>13</v>
      </c>
      <c r="G4304" t="s">
        <v>14931</v>
      </c>
      <c r="H4304" s="3" t="s">
        <v>14936</v>
      </c>
      <c r="I4304" t="s">
        <v>69</v>
      </c>
      <c r="J4304" t="s">
        <v>11619</v>
      </c>
    </row>
    <row r="4305" spans="1:10" ht="16" x14ac:dyDescent="0.2">
      <c r="A4305" t="s">
        <v>9515</v>
      </c>
      <c r="B4305" t="s">
        <v>14950</v>
      </c>
      <c r="C4305" t="s">
        <v>14951</v>
      </c>
      <c r="D4305">
        <v>3</v>
      </c>
      <c r="E4305" t="s">
        <v>13</v>
      </c>
      <c r="F4305" t="s">
        <v>13</v>
      </c>
      <c r="G4305" t="s">
        <v>14931</v>
      </c>
      <c r="H4305" s="3" t="s">
        <v>14952</v>
      </c>
      <c r="I4305" t="s">
        <v>69</v>
      </c>
      <c r="J4305" t="s">
        <v>9518</v>
      </c>
    </row>
    <row r="4306" spans="1:10" ht="16" x14ac:dyDescent="0.2">
      <c r="A4306" t="s">
        <v>14953</v>
      </c>
      <c r="B4306" t="s">
        <v>14954</v>
      </c>
      <c r="C4306" t="s">
        <v>14955</v>
      </c>
      <c r="D4306">
        <v>3</v>
      </c>
      <c r="E4306" t="s">
        <v>13</v>
      </c>
      <c r="F4306" t="s">
        <v>13</v>
      </c>
      <c r="G4306" t="s">
        <v>14931</v>
      </c>
      <c r="H4306" s="3" t="s">
        <v>14956</v>
      </c>
      <c r="I4306" t="s">
        <v>69</v>
      </c>
      <c r="J4306" t="s">
        <v>14957</v>
      </c>
    </row>
    <row r="4307" spans="1:10" ht="16" x14ac:dyDescent="0.2">
      <c r="A4307" t="s">
        <v>14958</v>
      </c>
      <c r="B4307" t="s">
        <v>14954</v>
      </c>
      <c r="C4307" t="s">
        <v>14955</v>
      </c>
      <c r="D4307">
        <v>3</v>
      </c>
      <c r="E4307" t="s">
        <v>13</v>
      </c>
      <c r="F4307" t="s">
        <v>13</v>
      </c>
      <c r="G4307" t="s">
        <v>14931</v>
      </c>
      <c r="H4307" s="3" t="s">
        <v>14959</v>
      </c>
      <c r="I4307" t="s">
        <v>69</v>
      </c>
      <c r="J4307" t="s">
        <v>14960</v>
      </c>
    </row>
    <row r="4308" spans="1:10" ht="16" x14ac:dyDescent="0.2">
      <c r="A4308" t="s">
        <v>14961</v>
      </c>
      <c r="B4308" t="s">
        <v>14962</v>
      </c>
      <c r="C4308" t="s">
        <v>14963</v>
      </c>
      <c r="D4308">
        <v>1</v>
      </c>
      <c r="E4308" t="s">
        <v>13</v>
      </c>
      <c r="F4308" t="s">
        <v>13</v>
      </c>
      <c r="G4308" t="s">
        <v>14931</v>
      </c>
      <c r="H4308" s="3" t="s">
        <v>14932</v>
      </c>
      <c r="I4308" t="s">
        <v>69</v>
      </c>
      <c r="J4308" t="s">
        <v>14964</v>
      </c>
    </row>
    <row r="4309" spans="1:10" ht="16" x14ac:dyDescent="0.2">
      <c r="A4309" t="s">
        <v>9515</v>
      </c>
      <c r="B4309" t="s">
        <v>14965</v>
      </c>
      <c r="C4309" t="s">
        <v>14966</v>
      </c>
      <c r="D4309">
        <v>1</v>
      </c>
      <c r="E4309" t="s">
        <v>13</v>
      </c>
      <c r="F4309" t="s">
        <v>13</v>
      </c>
      <c r="G4309" t="s">
        <v>14931</v>
      </c>
      <c r="H4309" s="3" t="s">
        <v>14952</v>
      </c>
      <c r="I4309" t="s">
        <v>69</v>
      </c>
      <c r="J4309" t="s">
        <v>9518</v>
      </c>
    </row>
    <row r="4310" spans="1:10" ht="16" x14ac:dyDescent="0.2">
      <c r="A4310" t="s">
        <v>14961</v>
      </c>
      <c r="B4310" t="s">
        <v>14967</v>
      </c>
      <c r="C4310" t="s">
        <v>14968</v>
      </c>
      <c r="D4310">
        <v>2</v>
      </c>
      <c r="E4310" t="s">
        <v>13</v>
      </c>
      <c r="F4310" t="s">
        <v>13</v>
      </c>
      <c r="G4310" t="s">
        <v>14931</v>
      </c>
      <c r="H4310" s="3" t="s">
        <v>14932</v>
      </c>
      <c r="I4310" t="s">
        <v>69</v>
      </c>
      <c r="J4310" t="s">
        <v>14964</v>
      </c>
    </row>
    <row r="4311" spans="1:10" ht="16" x14ac:dyDescent="0.2">
      <c r="A4311" t="s">
        <v>4109</v>
      </c>
      <c r="B4311" t="s">
        <v>14969</v>
      </c>
      <c r="C4311" t="s">
        <v>14970</v>
      </c>
      <c r="D4311">
        <v>2</v>
      </c>
      <c r="E4311" t="s">
        <v>13</v>
      </c>
      <c r="F4311" t="s">
        <v>13</v>
      </c>
      <c r="G4311" t="s">
        <v>14971</v>
      </c>
      <c r="H4311" s="3" t="s">
        <v>14972</v>
      </c>
      <c r="I4311" t="s">
        <v>69</v>
      </c>
      <c r="J4311" t="s">
        <v>4111</v>
      </c>
    </row>
    <row r="4312" spans="1:10" ht="16" x14ac:dyDescent="0.2">
      <c r="A4312" t="s">
        <v>4109</v>
      </c>
      <c r="B4312" t="s">
        <v>6987</v>
      </c>
      <c r="C4312" t="s">
        <v>14973</v>
      </c>
      <c r="D4312">
        <v>1</v>
      </c>
      <c r="E4312" t="s">
        <v>13</v>
      </c>
      <c r="F4312" t="s">
        <v>13</v>
      </c>
      <c r="G4312" t="s">
        <v>14971</v>
      </c>
      <c r="H4312" s="3" t="s">
        <v>14972</v>
      </c>
      <c r="I4312" t="s">
        <v>69</v>
      </c>
      <c r="J4312" t="s">
        <v>4111</v>
      </c>
    </row>
    <row r="4313" spans="1:10" ht="16" x14ac:dyDescent="0.2">
      <c r="A4313" t="s">
        <v>1577</v>
      </c>
      <c r="B4313" t="s">
        <v>14974</v>
      </c>
      <c r="C4313" t="s">
        <v>14975</v>
      </c>
      <c r="D4313">
        <v>3</v>
      </c>
      <c r="E4313" t="s">
        <v>13</v>
      </c>
      <c r="F4313" t="s">
        <v>13</v>
      </c>
      <c r="G4313" t="s">
        <v>14976</v>
      </c>
      <c r="H4313" s="3" t="s">
        <v>14977</v>
      </c>
      <c r="I4313" t="s">
        <v>69</v>
      </c>
      <c r="J4313" t="s">
        <v>1582</v>
      </c>
    </row>
    <row r="4314" spans="1:10" ht="16" x14ac:dyDescent="0.2">
      <c r="A4314" t="s">
        <v>14978</v>
      </c>
      <c r="B4314" t="s">
        <v>14979</v>
      </c>
      <c r="C4314" t="s">
        <v>14980</v>
      </c>
      <c r="D4314">
        <v>4</v>
      </c>
      <c r="E4314" t="s">
        <v>13</v>
      </c>
      <c r="F4314" t="s">
        <v>13</v>
      </c>
      <c r="G4314" t="s">
        <v>14981</v>
      </c>
      <c r="H4314" s="3" t="s">
        <v>14982</v>
      </c>
      <c r="I4314" t="s">
        <v>69</v>
      </c>
      <c r="J4314" t="s">
        <v>14983</v>
      </c>
    </row>
    <row r="4315" spans="1:10" ht="16" x14ac:dyDescent="0.2">
      <c r="A4315" t="s">
        <v>14984</v>
      </c>
      <c r="B4315" t="s">
        <v>8318</v>
      </c>
      <c r="C4315" t="s">
        <v>14985</v>
      </c>
      <c r="D4315">
        <v>1</v>
      </c>
      <c r="E4315" t="s">
        <v>13</v>
      </c>
      <c r="F4315" t="s">
        <v>13</v>
      </c>
      <c r="G4315" t="s">
        <v>14981</v>
      </c>
      <c r="H4315" s="3" t="s">
        <v>14986</v>
      </c>
      <c r="I4315" t="s">
        <v>69</v>
      </c>
      <c r="J4315" t="s">
        <v>14987</v>
      </c>
    </row>
    <row r="4316" spans="1:10" ht="16" x14ac:dyDescent="0.2">
      <c r="A4316" t="s">
        <v>8554</v>
      </c>
      <c r="B4316" t="s">
        <v>2081</v>
      </c>
      <c r="C4316" t="s">
        <v>14988</v>
      </c>
      <c r="D4316">
        <v>2</v>
      </c>
      <c r="E4316" t="s">
        <v>13</v>
      </c>
      <c r="F4316" t="s">
        <v>13</v>
      </c>
      <c r="G4316" t="s">
        <v>14981</v>
      </c>
      <c r="H4316" s="3" t="s">
        <v>14982</v>
      </c>
      <c r="I4316" t="s">
        <v>69</v>
      </c>
      <c r="J4316" t="s">
        <v>8558</v>
      </c>
    </row>
    <row r="4317" spans="1:10" ht="16" x14ac:dyDescent="0.2">
      <c r="A4317" t="s">
        <v>14989</v>
      </c>
      <c r="B4317" t="s">
        <v>14990</v>
      </c>
      <c r="C4317" t="s">
        <v>14991</v>
      </c>
      <c r="D4317">
        <v>2</v>
      </c>
      <c r="E4317" t="s">
        <v>13</v>
      </c>
      <c r="F4317" t="s">
        <v>13</v>
      </c>
      <c r="G4317" t="s">
        <v>14981</v>
      </c>
      <c r="H4317" s="3" t="s">
        <v>14982</v>
      </c>
      <c r="I4317" t="s">
        <v>69</v>
      </c>
      <c r="J4317" t="s">
        <v>14992</v>
      </c>
    </row>
    <row r="4318" spans="1:10" ht="16" x14ac:dyDescent="0.2">
      <c r="A4318" t="s">
        <v>14993</v>
      </c>
      <c r="B4318" t="s">
        <v>14994</v>
      </c>
      <c r="C4318" t="s">
        <v>14995</v>
      </c>
      <c r="D4318">
        <v>1</v>
      </c>
      <c r="E4318" t="s">
        <v>13</v>
      </c>
      <c r="F4318" t="s">
        <v>13</v>
      </c>
      <c r="G4318" t="s">
        <v>14981</v>
      </c>
      <c r="H4318" s="3" t="s">
        <v>14996</v>
      </c>
      <c r="I4318" t="s">
        <v>69</v>
      </c>
      <c r="J4318" t="s">
        <v>14997</v>
      </c>
    </row>
    <row r="4319" spans="1:10" ht="16" x14ac:dyDescent="0.2">
      <c r="A4319" t="s">
        <v>14989</v>
      </c>
      <c r="B4319" t="s">
        <v>14998</v>
      </c>
      <c r="C4319" t="s">
        <v>14999</v>
      </c>
      <c r="D4319">
        <v>1</v>
      </c>
      <c r="E4319" t="s">
        <v>13</v>
      </c>
      <c r="F4319" t="s">
        <v>13</v>
      </c>
      <c r="G4319" t="s">
        <v>14981</v>
      </c>
      <c r="H4319" s="3" t="s">
        <v>14982</v>
      </c>
      <c r="I4319" t="s">
        <v>69</v>
      </c>
      <c r="J4319" t="s">
        <v>14992</v>
      </c>
    </row>
    <row r="4320" spans="1:10" ht="16" x14ac:dyDescent="0.2">
      <c r="A4320" t="s">
        <v>734</v>
      </c>
      <c r="B4320" t="s">
        <v>15000</v>
      </c>
      <c r="C4320" t="s">
        <v>15001</v>
      </c>
      <c r="D4320">
        <v>1</v>
      </c>
      <c r="E4320" t="s">
        <v>13</v>
      </c>
      <c r="F4320" t="s">
        <v>13</v>
      </c>
      <c r="G4320" t="s">
        <v>14981</v>
      </c>
      <c r="H4320" s="3" t="s">
        <v>14996</v>
      </c>
      <c r="I4320" t="s">
        <v>69</v>
      </c>
      <c r="J4320" t="s">
        <v>738</v>
      </c>
    </row>
    <row r="4321" spans="1:10" ht="16" x14ac:dyDescent="0.2">
      <c r="A4321" t="s">
        <v>14993</v>
      </c>
      <c r="B4321" t="s">
        <v>15002</v>
      </c>
      <c r="C4321" t="s">
        <v>15003</v>
      </c>
      <c r="D4321">
        <v>2</v>
      </c>
      <c r="E4321" t="s">
        <v>13</v>
      </c>
      <c r="F4321" t="s">
        <v>13</v>
      </c>
      <c r="G4321" t="s">
        <v>14981</v>
      </c>
      <c r="H4321" s="3" t="s">
        <v>14996</v>
      </c>
      <c r="I4321" t="s">
        <v>69</v>
      </c>
      <c r="J4321" t="s">
        <v>14997</v>
      </c>
    </row>
    <row r="4322" spans="1:10" ht="16" x14ac:dyDescent="0.2">
      <c r="A4322" t="s">
        <v>15004</v>
      </c>
      <c r="B4322" t="s">
        <v>14915</v>
      </c>
      <c r="C4322" t="s">
        <v>15005</v>
      </c>
      <c r="D4322">
        <v>1</v>
      </c>
      <c r="E4322" t="s">
        <v>13</v>
      </c>
      <c r="F4322" t="s">
        <v>13</v>
      </c>
      <c r="G4322" t="s">
        <v>14981</v>
      </c>
      <c r="H4322" s="3" t="s">
        <v>14996</v>
      </c>
      <c r="I4322" t="s">
        <v>69</v>
      </c>
      <c r="J4322" t="s">
        <v>15006</v>
      </c>
    </row>
    <row r="4323" spans="1:10" ht="16" x14ac:dyDescent="0.2">
      <c r="A4323" t="s">
        <v>15004</v>
      </c>
      <c r="B4323" t="s">
        <v>15007</v>
      </c>
      <c r="C4323" t="s">
        <v>15008</v>
      </c>
      <c r="D4323">
        <v>2</v>
      </c>
      <c r="E4323" t="s">
        <v>13</v>
      </c>
      <c r="F4323" t="s">
        <v>13</v>
      </c>
      <c r="G4323" t="s">
        <v>14981</v>
      </c>
      <c r="H4323" s="3" t="s">
        <v>14996</v>
      </c>
      <c r="I4323" t="s">
        <v>69</v>
      </c>
      <c r="J4323" t="s">
        <v>15006</v>
      </c>
    </row>
    <row r="4324" spans="1:10" ht="16" x14ac:dyDescent="0.2">
      <c r="A4324" t="s">
        <v>15009</v>
      </c>
      <c r="B4324" t="s">
        <v>14998</v>
      </c>
      <c r="C4324" t="s">
        <v>14999</v>
      </c>
      <c r="D4324">
        <v>1</v>
      </c>
      <c r="E4324" t="s">
        <v>13</v>
      </c>
      <c r="F4324" t="s">
        <v>13</v>
      </c>
      <c r="G4324" t="s">
        <v>15010</v>
      </c>
      <c r="H4324" s="3" t="s">
        <v>15011</v>
      </c>
      <c r="I4324" t="s">
        <v>69</v>
      </c>
      <c r="J4324" t="s">
        <v>15012</v>
      </c>
    </row>
    <row r="4325" spans="1:10" ht="16" x14ac:dyDescent="0.2">
      <c r="A4325" t="s">
        <v>15013</v>
      </c>
      <c r="B4325" t="s">
        <v>15014</v>
      </c>
      <c r="C4325" t="s">
        <v>15015</v>
      </c>
      <c r="D4325">
        <v>1</v>
      </c>
      <c r="E4325" t="s">
        <v>13</v>
      </c>
      <c r="F4325" t="s">
        <v>13</v>
      </c>
      <c r="G4325" t="s">
        <v>15016</v>
      </c>
      <c r="H4325" s="3" t="s">
        <v>15017</v>
      </c>
      <c r="I4325" t="s">
        <v>69</v>
      </c>
      <c r="J4325" t="s">
        <v>15018</v>
      </c>
    </row>
    <row r="4326" spans="1:10" ht="16" x14ac:dyDescent="0.2">
      <c r="A4326" t="s">
        <v>15013</v>
      </c>
      <c r="B4326" t="s">
        <v>15019</v>
      </c>
      <c r="C4326" t="s">
        <v>15020</v>
      </c>
      <c r="D4326">
        <v>2</v>
      </c>
      <c r="E4326" t="s">
        <v>13</v>
      </c>
      <c r="F4326" t="s">
        <v>13</v>
      </c>
      <c r="G4326" t="s">
        <v>15016</v>
      </c>
      <c r="H4326" s="3" t="s">
        <v>15021</v>
      </c>
      <c r="I4326" t="s">
        <v>69</v>
      </c>
      <c r="J4326" t="s">
        <v>15018</v>
      </c>
    </row>
    <row r="4327" spans="1:10" ht="16" x14ac:dyDescent="0.2">
      <c r="A4327" t="s">
        <v>4094</v>
      </c>
      <c r="B4327" t="s">
        <v>15022</v>
      </c>
      <c r="C4327" t="s">
        <v>15023</v>
      </c>
      <c r="D4327">
        <v>3</v>
      </c>
      <c r="E4327" t="s">
        <v>13</v>
      </c>
      <c r="F4327" t="s">
        <v>13</v>
      </c>
      <c r="G4327" t="s">
        <v>15024</v>
      </c>
      <c r="H4327" s="3" t="s">
        <v>15025</v>
      </c>
      <c r="I4327" t="s">
        <v>69</v>
      </c>
      <c r="J4327" t="s">
        <v>4097</v>
      </c>
    </row>
    <row r="4328" spans="1:10" ht="16" x14ac:dyDescent="0.2">
      <c r="A4328" t="s">
        <v>1987</v>
      </c>
      <c r="B4328" t="s">
        <v>15026</v>
      </c>
      <c r="C4328" t="s">
        <v>15027</v>
      </c>
      <c r="D4328">
        <v>3</v>
      </c>
      <c r="E4328" t="s">
        <v>13</v>
      </c>
      <c r="F4328" t="s">
        <v>13</v>
      </c>
      <c r="G4328" t="s">
        <v>15024</v>
      </c>
      <c r="H4328" s="3" t="s">
        <v>15028</v>
      </c>
      <c r="I4328" t="s">
        <v>69</v>
      </c>
      <c r="J4328" t="s">
        <v>1990</v>
      </c>
    </row>
    <row r="4329" spans="1:10" ht="16" x14ac:dyDescent="0.2">
      <c r="A4329" t="s">
        <v>1588</v>
      </c>
      <c r="B4329" t="s">
        <v>8275</v>
      </c>
      <c r="C4329" t="s">
        <v>15029</v>
      </c>
      <c r="D4329">
        <v>1</v>
      </c>
      <c r="E4329" t="s">
        <v>13</v>
      </c>
      <c r="F4329" t="s">
        <v>13</v>
      </c>
      <c r="G4329" t="s">
        <v>15024</v>
      </c>
      <c r="H4329" s="3" t="s">
        <v>15030</v>
      </c>
      <c r="I4329" t="s">
        <v>69</v>
      </c>
      <c r="J4329" t="s">
        <v>1591</v>
      </c>
    </row>
    <row r="4330" spans="1:10" ht="16" x14ac:dyDescent="0.2">
      <c r="A4330" t="s">
        <v>15031</v>
      </c>
      <c r="B4330" t="s">
        <v>15032</v>
      </c>
      <c r="C4330" t="s">
        <v>15033</v>
      </c>
      <c r="D4330">
        <v>2</v>
      </c>
      <c r="E4330" t="s">
        <v>13</v>
      </c>
      <c r="F4330" t="s">
        <v>13</v>
      </c>
      <c r="G4330" t="s">
        <v>15034</v>
      </c>
      <c r="H4330" s="3" t="s">
        <v>15035</v>
      </c>
      <c r="I4330" t="s">
        <v>1489</v>
      </c>
      <c r="J4330" t="s">
        <v>15036</v>
      </c>
    </row>
    <row r="4331" spans="1:10" ht="32" x14ac:dyDescent="0.2">
      <c r="A4331" t="s">
        <v>15037</v>
      </c>
      <c r="B4331" t="s">
        <v>15032</v>
      </c>
      <c r="C4331" t="s">
        <v>15033</v>
      </c>
      <c r="D4331">
        <v>2</v>
      </c>
      <c r="E4331" t="s">
        <v>13</v>
      </c>
      <c r="F4331" t="s">
        <v>13</v>
      </c>
      <c r="G4331" t="s">
        <v>15034</v>
      </c>
      <c r="H4331" s="3" t="s">
        <v>15038</v>
      </c>
      <c r="I4331" t="s">
        <v>1489</v>
      </c>
      <c r="J4331" t="s">
        <v>15039</v>
      </c>
    </row>
    <row r="4332" spans="1:10" ht="16" x14ac:dyDescent="0.2">
      <c r="A4332" t="s">
        <v>15040</v>
      </c>
      <c r="B4332" t="s">
        <v>15041</v>
      </c>
      <c r="C4332" t="s">
        <v>15042</v>
      </c>
      <c r="D4332">
        <v>1</v>
      </c>
      <c r="E4332" t="s">
        <v>13</v>
      </c>
      <c r="F4332" t="s">
        <v>13</v>
      </c>
      <c r="G4332" t="s">
        <v>15034</v>
      </c>
      <c r="H4332" s="3" t="s">
        <v>15035</v>
      </c>
      <c r="I4332" t="s">
        <v>1489</v>
      </c>
      <c r="J4332" t="s">
        <v>15043</v>
      </c>
    </row>
    <row r="4333" spans="1:10" ht="16" x14ac:dyDescent="0.2">
      <c r="A4333" t="s">
        <v>15044</v>
      </c>
      <c r="B4333" t="s">
        <v>15045</v>
      </c>
      <c r="C4333" t="s">
        <v>15046</v>
      </c>
      <c r="D4333">
        <v>3</v>
      </c>
      <c r="E4333" t="s">
        <v>13</v>
      </c>
      <c r="F4333" t="s">
        <v>13</v>
      </c>
      <c r="G4333" t="s">
        <v>15034</v>
      </c>
      <c r="H4333" s="3" t="s">
        <v>15047</v>
      </c>
      <c r="I4333" t="s">
        <v>1489</v>
      </c>
      <c r="J4333" t="s">
        <v>15048</v>
      </c>
    </row>
    <row r="4334" spans="1:10" ht="16" x14ac:dyDescent="0.2">
      <c r="A4334" t="s">
        <v>15049</v>
      </c>
      <c r="B4334" t="s">
        <v>15050</v>
      </c>
      <c r="C4334" t="s">
        <v>15051</v>
      </c>
      <c r="D4334">
        <v>1</v>
      </c>
      <c r="E4334" t="s">
        <v>13</v>
      </c>
      <c r="F4334" t="s">
        <v>13</v>
      </c>
      <c r="G4334" t="s">
        <v>15034</v>
      </c>
      <c r="H4334" s="3" t="s">
        <v>15047</v>
      </c>
      <c r="I4334" t="s">
        <v>1489</v>
      </c>
      <c r="J4334" t="s">
        <v>15052</v>
      </c>
    </row>
    <row r="4335" spans="1:10" ht="16" x14ac:dyDescent="0.2">
      <c r="A4335" t="s">
        <v>15049</v>
      </c>
      <c r="B4335" t="s">
        <v>15032</v>
      </c>
      <c r="C4335" t="s">
        <v>15033</v>
      </c>
      <c r="D4335">
        <v>2</v>
      </c>
      <c r="E4335" t="s">
        <v>13</v>
      </c>
      <c r="F4335" t="s">
        <v>13</v>
      </c>
      <c r="G4335" t="s">
        <v>15034</v>
      </c>
      <c r="H4335" s="3" t="s">
        <v>15047</v>
      </c>
      <c r="I4335" t="s">
        <v>1489</v>
      </c>
      <c r="J4335" t="s">
        <v>15052</v>
      </c>
    </row>
    <row r="4336" spans="1:10" ht="16" x14ac:dyDescent="0.2">
      <c r="A4336" t="s">
        <v>8446</v>
      </c>
      <c r="B4336" t="s">
        <v>15041</v>
      </c>
      <c r="C4336" t="s">
        <v>15042</v>
      </c>
      <c r="D4336">
        <v>4</v>
      </c>
      <c r="E4336" t="s">
        <v>13</v>
      </c>
      <c r="F4336" t="s">
        <v>13</v>
      </c>
      <c r="G4336" t="s">
        <v>15034</v>
      </c>
      <c r="H4336" s="3" t="s">
        <v>15035</v>
      </c>
      <c r="I4336" t="s">
        <v>1489</v>
      </c>
      <c r="J4336" t="s">
        <v>8451</v>
      </c>
    </row>
    <row r="4337" spans="1:10" ht="32" x14ac:dyDescent="0.2">
      <c r="A4337" t="s">
        <v>15037</v>
      </c>
      <c r="B4337" t="s">
        <v>15050</v>
      </c>
      <c r="C4337" t="s">
        <v>15051</v>
      </c>
      <c r="D4337">
        <v>1</v>
      </c>
      <c r="E4337" t="s">
        <v>13</v>
      </c>
      <c r="F4337" t="s">
        <v>13</v>
      </c>
      <c r="G4337" t="s">
        <v>15034</v>
      </c>
      <c r="H4337" s="3" t="s">
        <v>15038</v>
      </c>
      <c r="I4337" t="s">
        <v>1489</v>
      </c>
      <c r="J4337" t="s">
        <v>15039</v>
      </c>
    </row>
    <row r="4338" spans="1:10" ht="16" x14ac:dyDescent="0.2">
      <c r="A4338" t="s">
        <v>15049</v>
      </c>
      <c r="B4338" t="s">
        <v>15045</v>
      </c>
      <c r="C4338" t="s">
        <v>15046</v>
      </c>
      <c r="D4338">
        <v>3</v>
      </c>
      <c r="E4338" t="s">
        <v>13</v>
      </c>
      <c r="F4338" t="s">
        <v>13</v>
      </c>
      <c r="G4338" t="s">
        <v>15034</v>
      </c>
      <c r="H4338" s="3" t="s">
        <v>15047</v>
      </c>
      <c r="I4338" t="s">
        <v>1489</v>
      </c>
      <c r="J4338" t="s">
        <v>15052</v>
      </c>
    </row>
    <row r="4339" spans="1:10" ht="32" x14ac:dyDescent="0.2">
      <c r="A4339" t="s">
        <v>15037</v>
      </c>
      <c r="B4339" t="s">
        <v>15045</v>
      </c>
      <c r="C4339" t="s">
        <v>15046</v>
      </c>
      <c r="D4339">
        <v>3</v>
      </c>
      <c r="E4339" t="s">
        <v>13</v>
      </c>
      <c r="F4339" t="s">
        <v>13</v>
      </c>
      <c r="G4339" t="s">
        <v>15034</v>
      </c>
      <c r="H4339" s="3" t="s">
        <v>15038</v>
      </c>
      <c r="I4339" t="s">
        <v>1489</v>
      </c>
      <c r="J4339" t="s">
        <v>15039</v>
      </c>
    </row>
    <row r="4340" spans="1:10" ht="16" x14ac:dyDescent="0.2">
      <c r="A4340" t="s">
        <v>15031</v>
      </c>
      <c r="B4340" t="s">
        <v>15053</v>
      </c>
      <c r="C4340" t="s">
        <v>15054</v>
      </c>
      <c r="D4340">
        <v>3</v>
      </c>
      <c r="E4340" t="s">
        <v>13</v>
      </c>
      <c r="F4340" t="s">
        <v>13</v>
      </c>
      <c r="G4340" t="s">
        <v>15034</v>
      </c>
      <c r="H4340" s="3" t="s">
        <v>15035</v>
      </c>
      <c r="I4340" t="s">
        <v>1489</v>
      </c>
      <c r="J4340" t="s">
        <v>15036</v>
      </c>
    </row>
    <row r="4341" spans="1:10" ht="16" x14ac:dyDescent="0.2">
      <c r="A4341" t="s">
        <v>15044</v>
      </c>
      <c r="B4341" t="s">
        <v>15050</v>
      </c>
      <c r="C4341" t="s">
        <v>15051</v>
      </c>
      <c r="D4341">
        <v>1</v>
      </c>
      <c r="E4341" t="s">
        <v>13</v>
      </c>
      <c r="F4341" t="s">
        <v>13</v>
      </c>
      <c r="G4341" t="s">
        <v>15034</v>
      </c>
      <c r="H4341" s="3" t="s">
        <v>15047</v>
      </c>
      <c r="I4341" t="s">
        <v>1489</v>
      </c>
      <c r="J4341" t="s">
        <v>15048</v>
      </c>
    </row>
    <row r="4342" spans="1:10" ht="16" x14ac:dyDescent="0.2">
      <c r="A4342" t="s">
        <v>15055</v>
      </c>
      <c r="B4342" t="s">
        <v>15032</v>
      </c>
      <c r="C4342" t="s">
        <v>15033</v>
      </c>
      <c r="D4342">
        <v>2</v>
      </c>
      <c r="E4342" t="s">
        <v>13</v>
      </c>
      <c r="F4342" t="s">
        <v>13</v>
      </c>
      <c r="G4342" t="s">
        <v>15034</v>
      </c>
      <c r="H4342" s="3" t="s">
        <v>15035</v>
      </c>
      <c r="I4342" t="s">
        <v>1489</v>
      </c>
      <c r="J4342" t="s">
        <v>15056</v>
      </c>
    </row>
    <row r="4343" spans="1:10" ht="16" x14ac:dyDescent="0.2">
      <c r="A4343" t="s">
        <v>15057</v>
      </c>
      <c r="B4343" t="s">
        <v>15058</v>
      </c>
      <c r="C4343" t="s">
        <v>15059</v>
      </c>
      <c r="D4343">
        <v>1</v>
      </c>
      <c r="E4343" t="s">
        <v>13</v>
      </c>
      <c r="F4343" t="s">
        <v>13</v>
      </c>
      <c r="G4343" t="s">
        <v>15034</v>
      </c>
      <c r="H4343" s="3" t="s">
        <v>15035</v>
      </c>
      <c r="I4343" t="s">
        <v>1489</v>
      </c>
      <c r="J4343" t="s">
        <v>15060</v>
      </c>
    </row>
    <row r="4344" spans="1:10" ht="16" x14ac:dyDescent="0.2">
      <c r="A4344" t="s">
        <v>15061</v>
      </c>
      <c r="B4344" t="s">
        <v>15032</v>
      </c>
      <c r="C4344" t="s">
        <v>15033</v>
      </c>
      <c r="D4344">
        <v>2</v>
      </c>
      <c r="E4344" t="s">
        <v>13</v>
      </c>
      <c r="F4344" t="s">
        <v>13</v>
      </c>
      <c r="G4344" t="s">
        <v>15034</v>
      </c>
      <c r="H4344" s="3" t="s">
        <v>15047</v>
      </c>
      <c r="I4344" t="s">
        <v>1489</v>
      </c>
      <c r="J4344" t="s">
        <v>15062</v>
      </c>
    </row>
    <row r="4345" spans="1:10" ht="16" x14ac:dyDescent="0.2">
      <c r="A4345" t="s">
        <v>15063</v>
      </c>
      <c r="B4345" t="s">
        <v>15064</v>
      </c>
      <c r="C4345" t="s">
        <v>15065</v>
      </c>
      <c r="D4345">
        <v>1</v>
      </c>
      <c r="E4345" t="s">
        <v>13</v>
      </c>
      <c r="F4345" t="s">
        <v>13</v>
      </c>
      <c r="G4345" t="s">
        <v>15034</v>
      </c>
      <c r="H4345" s="3" t="s">
        <v>15035</v>
      </c>
      <c r="I4345" t="s">
        <v>1489</v>
      </c>
      <c r="J4345" t="s">
        <v>15066</v>
      </c>
    </row>
    <row r="4346" spans="1:10" ht="16" x14ac:dyDescent="0.2">
      <c r="A4346" t="s">
        <v>15055</v>
      </c>
      <c r="B4346" t="s">
        <v>15067</v>
      </c>
      <c r="C4346" t="s">
        <v>15068</v>
      </c>
      <c r="D4346">
        <v>3</v>
      </c>
      <c r="E4346" t="s">
        <v>13</v>
      </c>
      <c r="F4346" t="s">
        <v>13</v>
      </c>
      <c r="G4346" t="s">
        <v>15034</v>
      </c>
      <c r="H4346" s="3" t="s">
        <v>15035</v>
      </c>
      <c r="I4346" t="s">
        <v>1489</v>
      </c>
      <c r="J4346" t="s">
        <v>15056</v>
      </c>
    </row>
    <row r="4347" spans="1:10" ht="16" x14ac:dyDescent="0.2">
      <c r="A4347" t="s">
        <v>15069</v>
      </c>
      <c r="B4347" t="s">
        <v>5917</v>
      </c>
      <c r="C4347" t="s">
        <v>15070</v>
      </c>
      <c r="D4347">
        <v>1</v>
      </c>
      <c r="E4347" t="s">
        <v>13</v>
      </c>
      <c r="F4347" t="s">
        <v>13</v>
      </c>
      <c r="G4347" t="s">
        <v>15034</v>
      </c>
      <c r="H4347" s="3" t="s">
        <v>15035</v>
      </c>
      <c r="I4347" t="s">
        <v>1489</v>
      </c>
      <c r="J4347" t="s">
        <v>15071</v>
      </c>
    </row>
    <row r="4348" spans="1:10" ht="16" x14ac:dyDescent="0.2">
      <c r="A4348" t="s">
        <v>15044</v>
      </c>
      <c r="B4348" t="s">
        <v>15032</v>
      </c>
      <c r="C4348" t="s">
        <v>15033</v>
      </c>
      <c r="D4348">
        <v>2</v>
      </c>
      <c r="E4348" t="s">
        <v>13</v>
      </c>
      <c r="F4348" t="s">
        <v>13</v>
      </c>
      <c r="G4348" t="s">
        <v>15034</v>
      </c>
      <c r="H4348" s="3" t="s">
        <v>15047</v>
      </c>
      <c r="I4348" t="s">
        <v>1489</v>
      </c>
      <c r="J4348" t="s">
        <v>15048</v>
      </c>
    </row>
    <row r="4349" spans="1:10" ht="16" x14ac:dyDescent="0.2">
      <c r="A4349" t="s">
        <v>15069</v>
      </c>
      <c r="B4349" t="s">
        <v>15072</v>
      </c>
      <c r="C4349" t="s">
        <v>15054</v>
      </c>
      <c r="D4349">
        <v>2</v>
      </c>
      <c r="E4349" t="s">
        <v>13</v>
      </c>
      <c r="F4349" t="s">
        <v>13</v>
      </c>
      <c r="G4349" t="s">
        <v>15034</v>
      </c>
      <c r="H4349" s="3" t="s">
        <v>15035</v>
      </c>
      <c r="I4349" t="s">
        <v>1489</v>
      </c>
      <c r="J4349" t="s">
        <v>15071</v>
      </c>
    </row>
    <row r="4350" spans="1:10" ht="16" x14ac:dyDescent="0.2">
      <c r="A4350" t="s">
        <v>15057</v>
      </c>
      <c r="B4350" t="s">
        <v>15053</v>
      </c>
      <c r="C4350" t="s">
        <v>15054</v>
      </c>
      <c r="D4350">
        <v>3</v>
      </c>
      <c r="E4350" t="s">
        <v>13</v>
      </c>
      <c r="F4350" t="s">
        <v>13</v>
      </c>
      <c r="G4350" t="s">
        <v>15034</v>
      </c>
      <c r="H4350" s="3" t="s">
        <v>15035</v>
      </c>
      <c r="I4350" t="s">
        <v>1489</v>
      </c>
      <c r="J4350" t="s">
        <v>15060</v>
      </c>
    </row>
    <row r="4351" spans="1:10" ht="16" x14ac:dyDescent="0.2">
      <c r="A4351" t="s">
        <v>15055</v>
      </c>
      <c r="B4351" t="s">
        <v>15073</v>
      </c>
      <c r="C4351" t="s">
        <v>15074</v>
      </c>
      <c r="D4351">
        <v>1</v>
      </c>
      <c r="E4351" t="s">
        <v>13</v>
      </c>
      <c r="F4351" t="s">
        <v>13</v>
      </c>
      <c r="G4351" t="s">
        <v>15034</v>
      </c>
      <c r="H4351" s="3" t="s">
        <v>15035</v>
      </c>
      <c r="I4351" t="s">
        <v>1489</v>
      </c>
      <c r="J4351" t="s">
        <v>15056</v>
      </c>
    </row>
    <row r="4352" spans="1:10" ht="16" x14ac:dyDescent="0.2">
      <c r="A4352" t="s">
        <v>15057</v>
      </c>
      <c r="B4352" t="s">
        <v>15032</v>
      </c>
      <c r="C4352" t="s">
        <v>15033</v>
      </c>
      <c r="D4352">
        <v>2</v>
      </c>
      <c r="E4352" t="s">
        <v>13</v>
      </c>
      <c r="F4352" t="s">
        <v>13</v>
      </c>
      <c r="G4352" t="s">
        <v>15034</v>
      </c>
      <c r="H4352" s="3" t="s">
        <v>15035</v>
      </c>
      <c r="I4352" t="s">
        <v>1489</v>
      </c>
      <c r="J4352" t="s">
        <v>15060</v>
      </c>
    </row>
    <row r="4353" spans="1:10" ht="16" x14ac:dyDescent="0.2">
      <c r="A4353" t="s">
        <v>15061</v>
      </c>
      <c r="B4353" t="s">
        <v>15067</v>
      </c>
      <c r="C4353" t="s">
        <v>15068</v>
      </c>
      <c r="D4353">
        <v>3</v>
      </c>
      <c r="E4353" t="s">
        <v>13</v>
      </c>
      <c r="F4353" t="s">
        <v>13</v>
      </c>
      <c r="G4353" t="s">
        <v>15034</v>
      </c>
      <c r="H4353" s="3" t="s">
        <v>15047</v>
      </c>
      <c r="I4353" t="s">
        <v>1489</v>
      </c>
      <c r="J4353" t="s">
        <v>15062</v>
      </c>
    </row>
    <row r="4354" spans="1:10" ht="16" x14ac:dyDescent="0.2">
      <c r="A4354" t="s">
        <v>15075</v>
      </c>
      <c r="B4354" t="s">
        <v>15076</v>
      </c>
      <c r="C4354" t="s">
        <v>15077</v>
      </c>
      <c r="D4354">
        <v>3</v>
      </c>
      <c r="E4354" t="s">
        <v>13</v>
      </c>
      <c r="F4354" t="s">
        <v>13</v>
      </c>
      <c r="G4354" t="s">
        <v>15078</v>
      </c>
      <c r="H4354" s="3" t="s">
        <v>15079</v>
      </c>
      <c r="I4354" t="s">
        <v>995</v>
      </c>
      <c r="J4354" t="s">
        <v>15080</v>
      </c>
    </row>
    <row r="4355" spans="1:10" ht="16" x14ac:dyDescent="0.2">
      <c r="A4355" t="s">
        <v>15081</v>
      </c>
      <c r="B4355" t="s">
        <v>15076</v>
      </c>
      <c r="C4355" t="s">
        <v>15077</v>
      </c>
      <c r="D4355">
        <v>3</v>
      </c>
      <c r="E4355" t="s">
        <v>13</v>
      </c>
      <c r="F4355" t="s">
        <v>13</v>
      </c>
      <c r="G4355" t="s">
        <v>15078</v>
      </c>
      <c r="H4355" s="3" t="s">
        <v>15079</v>
      </c>
      <c r="I4355" t="s">
        <v>995</v>
      </c>
      <c r="J4355" t="s">
        <v>15082</v>
      </c>
    </row>
    <row r="4356" spans="1:10" ht="32" x14ac:dyDescent="0.2">
      <c r="A4356" t="s">
        <v>15081</v>
      </c>
      <c r="B4356" t="s">
        <v>15083</v>
      </c>
      <c r="C4356" t="s">
        <v>15084</v>
      </c>
      <c r="D4356">
        <v>1</v>
      </c>
      <c r="E4356" t="s">
        <v>13</v>
      </c>
      <c r="F4356" t="s">
        <v>13</v>
      </c>
      <c r="G4356" t="s">
        <v>15085</v>
      </c>
      <c r="H4356" s="3" t="s">
        <v>15086</v>
      </c>
      <c r="I4356" t="s">
        <v>995</v>
      </c>
      <c r="J4356" t="s">
        <v>15082</v>
      </c>
    </row>
    <row r="4357" spans="1:10" ht="32" x14ac:dyDescent="0.2">
      <c r="A4357" t="s">
        <v>15081</v>
      </c>
      <c r="B4357" t="s">
        <v>15087</v>
      </c>
      <c r="C4357" t="s">
        <v>15088</v>
      </c>
      <c r="D4357">
        <v>2</v>
      </c>
      <c r="E4357" t="s">
        <v>13</v>
      </c>
      <c r="F4357" t="s">
        <v>13</v>
      </c>
      <c r="G4357" t="s">
        <v>15085</v>
      </c>
      <c r="H4357" s="3" t="s">
        <v>15086</v>
      </c>
      <c r="I4357" t="s">
        <v>995</v>
      </c>
      <c r="J4357" t="s">
        <v>15082</v>
      </c>
    </row>
    <row r="4358" spans="1:10" ht="16" x14ac:dyDescent="0.2">
      <c r="A4358" t="s">
        <v>1695</v>
      </c>
      <c r="B4358" t="s">
        <v>15089</v>
      </c>
      <c r="C4358" t="s">
        <v>15090</v>
      </c>
      <c r="D4358">
        <v>2</v>
      </c>
      <c r="E4358" t="s">
        <v>13</v>
      </c>
      <c r="F4358" t="s">
        <v>13</v>
      </c>
      <c r="G4358" t="s">
        <v>15091</v>
      </c>
      <c r="H4358" s="3" t="s">
        <v>15092</v>
      </c>
      <c r="I4358" t="s">
        <v>69</v>
      </c>
      <c r="J4358" t="s">
        <v>1700</v>
      </c>
    </row>
    <row r="4359" spans="1:10" ht="16" x14ac:dyDescent="0.2">
      <c r="A4359" t="s">
        <v>15093</v>
      </c>
      <c r="B4359" t="s">
        <v>15094</v>
      </c>
      <c r="C4359" t="s">
        <v>15095</v>
      </c>
      <c r="D4359">
        <v>1</v>
      </c>
      <c r="E4359" t="s">
        <v>13</v>
      </c>
      <c r="F4359" t="s">
        <v>13</v>
      </c>
      <c r="G4359" t="s">
        <v>15096</v>
      </c>
      <c r="H4359" s="3" t="s">
        <v>15097</v>
      </c>
      <c r="I4359" t="s">
        <v>1033</v>
      </c>
      <c r="J4359" t="s">
        <v>15098</v>
      </c>
    </row>
    <row r="4360" spans="1:10" ht="16" x14ac:dyDescent="0.2">
      <c r="A4360" t="s">
        <v>15099</v>
      </c>
      <c r="B4360" t="s">
        <v>15100</v>
      </c>
      <c r="C4360" t="s">
        <v>15101</v>
      </c>
      <c r="D4360">
        <v>1</v>
      </c>
      <c r="E4360" t="s">
        <v>13</v>
      </c>
      <c r="F4360" t="s">
        <v>13</v>
      </c>
      <c r="G4360" t="s">
        <v>15096</v>
      </c>
      <c r="H4360" s="3" t="s">
        <v>15102</v>
      </c>
      <c r="I4360" t="s">
        <v>1033</v>
      </c>
      <c r="J4360" t="s">
        <v>15103</v>
      </c>
    </row>
    <row r="4361" spans="1:10" ht="16" x14ac:dyDescent="0.2">
      <c r="A4361" t="s">
        <v>15104</v>
      </c>
      <c r="B4361" t="s">
        <v>15105</v>
      </c>
      <c r="C4361" t="s">
        <v>15106</v>
      </c>
      <c r="D4361">
        <v>2</v>
      </c>
      <c r="E4361" t="s">
        <v>1280</v>
      </c>
      <c r="F4361" t="s">
        <v>13</v>
      </c>
      <c r="G4361" t="s">
        <v>15107</v>
      </c>
      <c r="H4361" s="3" t="s">
        <v>15108</v>
      </c>
      <c r="I4361" t="s">
        <v>1282</v>
      </c>
      <c r="J4361" t="s">
        <v>15109</v>
      </c>
    </row>
    <row r="4362" spans="1:10" ht="16" x14ac:dyDescent="0.2">
      <c r="A4362" t="s">
        <v>15110</v>
      </c>
      <c r="B4362" t="s">
        <v>15111</v>
      </c>
      <c r="C4362" t="s">
        <v>15112</v>
      </c>
      <c r="D4362">
        <v>3</v>
      </c>
      <c r="E4362" t="s">
        <v>13</v>
      </c>
      <c r="F4362" t="s">
        <v>13</v>
      </c>
      <c r="G4362" t="s">
        <v>15113</v>
      </c>
      <c r="H4362" s="3" t="s">
        <v>15114</v>
      </c>
      <c r="I4362" t="s">
        <v>62</v>
      </c>
      <c r="J4362" t="s">
        <v>15115</v>
      </c>
    </row>
    <row r="4363" spans="1:10" ht="16" x14ac:dyDescent="0.2">
      <c r="A4363" t="s">
        <v>5697</v>
      </c>
      <c r="B4363" t="s">
        <v>6987</v>
      </c>
      <c r="C4363" t="s">
        <v>15116</v>
      </c>
      <c r="D4363">
        <v>3</v>
      </c>
      <c r="E4363" t="s">
        <v>13</v>
      </c>
      <c r="F4363" t="s">
        <v>13</v>
      </c>
      <c r="G4363" t="s">
        <v>15117</v>
      </c>
      <c r="H4363" s="3" t="s">
        <v>15118</v>
      </c>
      <c r="I4363" t="s">
        <v>69</v>
      </c>
      <c r="J4363" t="s">
        <v>5700</v>
      </c>
    </row>
    <row r="4364" spans="1:10" ht="16" x14ac:dyDescent="0.2">
      <c r="A4364" t="s">
        <v>15119</v>
      </c>
      <c r="B4364" t="s">
        <v>15120</v>
      </c>
      <c r="C4364" t="s">
        <v>15121</v>
      </c>
      <c r="D4364">
        <v>3</v>
      </c>
      <c r="E4364" t="s">
        <v>13</v>
      </c>
      <c r="F4364" t="s">
        <v>13</v>
      </c>
      <c r="G4364" t="s">
        <v>15117</v>
      </c>
      <c r="H4364" s="3" t="s">
        <v>15122</v>
      </c>
      <c r="I4364" t="s">
        <v>69</v>
      </c>
      <c r="J4364" t="s">
        <v>15123</v>
      </c>
    </row>
    <row r="4365" spans="1:10" ht="16" x14ac:dyDescent="0.2">
      <c r="A4365" t="s">
        <v>8037</v>
      </c>
      <c r="B4365" t="s">
        <v>15124</v>
      </c>
      <c r="C4365" t="s">
        <v>15125</v>
      </c>
      <c r="D4365">
        <v>3</v>
      </c>
      <c r="E4365" t="s">
        <v>13</v>
      </c>
      <c r="F4365" t="s">
        <v>13</v>
      </c>
      <c r="G4365" t="s">
        <v>15126</v>
      </c>
      <c r="H4365" s="3" t="s">
        <v>15127</v>
      </c>
      <c r="I4365" t="s">
        <v>547</v>
      </c>
      <c r="J4365" t="s">
        <v>8042</v>
      </c>
    </row>
    <row r="4366" spans="1:10" ht="16" x14ac:dyDescent="0.2">
      <c r="A4366" t="s">
        <v>15128</v>
      </c>
      <c r="B4366" t="s">
        <v>15129</v>
      </c>
      <c r="C4366" t="s">
        <v>15130</v>
      </c>
      <c r="D4366">
        <v>1</v>
      </c>
      <c r="E4366" t="s">
        <v>13</v>
      </c>
      <c r="F4366" t="s">
        <v>13</v>
      </c>
      <c r="G4366" t="s">
        <v>15131</v>
      </c>
      <c r="H4366" s="3" t="s">
        <v>15132</v>
      </c>
      <c r="I4366" t="s">
        <v>69</v>
      </c>
      <c r="J4366" t="s">
        <v>15133</v>
      </c>
    </row>
    <row r="4367" spans="1:10" ht="16" x14ac:dyDescent="0.2">
      <c r="A4367" t="s">
        <v>15134</v>
      </c>
      <c r="B4367" t="s">
        <v>15135</v>
      </c>
      <c r="C4367" t="s">
        <v>15136</v>
      </c>
      <c r="D4367">
        <v>3</v>
      </c>
      <c r="E4367" t="s">
        <v>13</v>
      </c>
      <c r="F4367" t="s">
        <v>13</v>
      </c>
      <c r="G4367" t="s">
        <v>15137</v>
      </c>
      <c r="H4367" s="3" t="s">
        <v>15138</v>
      </c>
      <c r="I4367" t="s">
        <v>69</v>
      </c>
      <c r="J4367" t="s">
        <v>15139</v>
      </c>
    </row>
    <row r="4368" spans="1:10" ht="16" x14ac:dyDescent="0.2">
      <c r="A4368" t="s">
        <v>15140</v>
      </c>
      <c r="B4368" t="s">
        <v>15141</v>
      </c>
      <c r="C4368" t="s">
        <v>15142</v>
      </c>
      <c r="D4368">
        <v>1</v>
      </c>
      <c r="E4368" t="s">
        <v>13</v>
      </c>
      <c r="F4368" t="s">
        <v>13</v>
      </c>
      <c r="G4368" t="s">
        <v>15143</v>
      </c>
      <c r="H4368" s="3" t="s">
        <v>15144</v>
      </c>
      <c r="I4368" t="s">
        <v>106</v>
      </c>
      <c r="J4368" t="s">
        <v>15145</v>
      </c>
    </row>
    <row r="4369" spans="1:10" ht="16" x14ac:dyDescent="0.2">
      <c r="A4369" t="s">
        <v>15140</v>
      </c>
      <c r="B4369" t="s">
        <v>15146</v>
      </c>
      <c r="C4369" t="s">
        <v>15147</v>
      </c>
      <c r="D4369">
        <v>2</v>
      </c>
      <c r="E4369" t="s">
        <v>13</v>
      </c>
      <c r="F4369" t="s">
        <v>13</v>
      </c>
      <c r="G4369" t="s">
        <v>15143</v>
      </c>
      <c r="H4369" s="3" t="s">
        <v>15148</v>
      </c>
      <c r="I4369" t="s">
        <v>106</v>
      </c>
      <c r="J4369" t="s">
        <v>15145</v>
      </c>
    </row>
    <row r="4370" spans="1:10" ht="16" x14ac:dyDescent="0.2">
      <c r="A4370" t="s">
        <v>15140</v>
      </c>
      <c r="B4370" t="s">
        <v>15149</v>
      </c>
      <c r="C4370" t="s">
        <v>15150</v>
      </c>
      <c r="D4370">
        <v>4</v>
      </c>
      <c r="E4370" t="s">
        <v>13</v>
      </c>
      <c r="F4370" t="s">
        <v>13</v>
      </c>
      <c r="G4370" t="s">
        <v>15143</v>
      </c>
      <c r="H4370" s="3" t="s">
        <v>15144</v>
      </c>
      <c r="I4370" t="s">
        <v>106</v>
      </c>
      <c r="J4370" t="s">
        <v>15145</v>
      </c>
    </row>
    <row r="4371" spans="1:10" ht="16" x14ac:dyDescent="0.2">
      <c r="A4371" t="s">
        <v>15151</v>
      </c>
      <c r="B4371" t="s">
        <v>15141</v>
      </c>
      <c r="C4371" t="s">
        <v>15142</v>
      </c>
      <c r="D4371">
        <v>1</v>
      </c>
      <c r="E4371" t="s">
        <v>13</v>
      </c>
      <c r="F4371" t="s">
        <v>13</v>
      </c>
      <c r="G4371" t="s">
        <v>15143</v>
      </c>
      <c r="H4371" s="3" t="s">
        <v>15144</v>
      </c>
      <c r="I4371" t="s">
        <v>106</v>
      </c>
      <c r="J4371" t="s">
        <v>15152</v>
      </c>
    </row>
    <row r="4372" spans="1:10" ht="16" x14ac:dyDescent="0.2">
      <c r="A4372" t="s">
        <v>15151</v>
      </c>
      <c r="B4372" t="s">
        <v>15149</v>
      </c>
      <c r="C4372" t="s">
        <v>15150</v>
      </c>
      <c r="D4372">
        <v>4</v>
      </c>
      <c r="E4372" t="s">
        <v>13</v>
      </c>
      <c r="F4372" t="s">
        <v>13</v>
      </c>
      <c r="G4372" t="s">
        <v>15143</v>
      </c>
      <c r="H4372" s="3" t="s">
        <v>15144</v>
      </c>
      <c r="I4372" t="s">
        <v>106</v>
      </c>
      <c r="J4372" t="s">
        <v>15152</v>
      </c>
    </row>
    <row r="4373" spans="1:10" ht="16" x14ac:dyDescent="0.2">
      <c r="A4373" t="s">
        <v>15151</v>
      </c>
      <c r="B4373" t="s">
        <v>15146</v>
      </c>
      <c r="C4373" t="s">
        <v>15147</v>
      </c>
      <c r="D4373">
        <v>2</v>
      </c>
      <c r="E4373" t="s">
        <v>13</v>
      </c>
      <c r="F4373" t="s">
        <v>13</v>
      </c>
      <c r="G4373" t="s">
        <v>15143</v>
      </c>
      <c r="H4373" s="3" t="s">
        <v>15148</v>
      </c>
      <c r="I4373" t="s">
        <v>106</v>
      </c>
      <c r="J4373" t="s">
        <v>15152</v>
      </c>
    </row>
    <row r="4374" spans="1:10" ht="16" x14ac:dyDescent="0.2">
      <c r="A4374" t="s">
        <v>15153</v>
      </c>
      <c r="B4374" t="s">
        <v>15154</v>
      </c>
      <c r="C4374" t="s">
        <v>15155</v>
      </c>
      <c r="D4374">
        <v>4</v>
      </c>
      <c r="E4374" t="s">
        <v>13</v>
      </c>
      <c r="F4374" t="s">
        <v>13</v>
      </c>
      <c r="G4374" t="s">
        <v>15156</v>
      </c>
      <c r="H4374" s="3" t="s">
        <v>15157</v>
      </c>
      <c r="I4374" t="s">
        <v>69</v>
      </c>
      <c r="J4374" t="s">
        <v>15158</v>
      </c>
    </row>
    <row r="4375" spans="1:10" ht="16" x14ac:dyDescent="0.2">
      <c r="A4375" t="s">
        <v>15159</v>
      </c>
      <c r="B4375" t="s">
        <v>15160</v>
      </c>
      <c r="C4375" t="s">
        <v>15161</v>
      </c>
      <c r="D4375">
        <v>3</v>
      </c>
      <c r="E4375" t="s">
        <v>13</v>
      </c>
      <c r="F4375" t="s">
        <v>13</v>
      </c>
      <c r="G4375" t="s">
        <v>15162</v>
      </c>
      <c r="H4375" s="3" t="s">
        <v>15163</v>
      </c>
      <c r="I4375" t="s">
        <v>62</v>
      </c>
      <c r="J4375" t="s">
        <v>15164</v>
      </c>
    </row>
    <row r="4376" spans="1:10" ht="16" x14ac:dyDescent="0.2">
      <c r="A4376" t="s">
        <v>15159</v>
      </c>
      <c r="B4376" t="s">
        <v>15165</v>
      </c>
      <c r="C4376" t="s">
        <v>15166</v>
      </c>
      <c r="D4376">
        <v>2</v>
      </c>
      <c r="E4376" t="s">
        <v>13</v>
      </c>
      <c r="F4376" t="s">
        <v>13</v>
      </c>
      <c r="G4376" t="s">
        <v>15162</v>
      </c>
      <c r="H4376" s="3" t="s">
        <v>15163</v>
      </c>
      <c r="I4376" t="s">
        <v>62</v>
      </c>
      <c r="J4376" t="s">
        <v>15164</v>
      </c>
    </row>
    <row r="4377" spans="1:10" ht="16" x14ac:dyDescent="0.2">
      <c r="A4377" t="s">
        <v>15167</v>
      </c>
      <c r="B4377" t="s">
        <v>15168</v>
      </c>
      <c r="C4377" t="s">
        <v>15169</v>
      </c>
      <c r="D4377">
        <v>1</v>
      </c>
      <c r="E4377" t="s">
        <v>13</v>
      </c>
      <c r="F4377" t="s">
        <v>13</v>
      </c>
      <c r="G4377" t="s">
        <v>15170</v>
      </c>
      <c r="H4377" s="3" t="s">
        <v>15171</v>
      </c>
      <c r="I4377" t="s">
        <v>69</v>
      </c>
      <c r="J4377" t="s">
        <v>15172</v>
      </c>
    </row>
    <row r="4378" spans="1:10" ht="32" x14ac:dyDescent="0.2">
      <c r="A4378" t="s">
        <v>15173</v>
      </c>
      <c r="B4378" t="s">
        <v>15174</v>
      </c>
      <c r="C4378" t="s">
        <v>15175</v>
      </c>
      <c r="D4378">
        <v>2</v>
      </c>
      <c r="E4378" t="s">
        <v>13</v>
      </c>
      <c r="F4378" t="s">
        <v>13</v>
      </c>
      <c r="G4378" t="s">
        <v>15176</v>
      </c>
      <c r="H4378" s="3" t="s">
        <v>15177</v>
      </c>
      <c r="I4378" t="s">
        <v>69</v>
      </c>
      <c r="J4378" t="s">
        <v>15178</v>
      </c>
    </row>
    <row r="4379" spans="1:10" ht="16" x14ac:dyDescent="0.2">
      <c r="A4379" t="s">
        <v>9601</v>
      </c>
      <c r="B4379" t="s">
        <v>15179</v>
      </c>
      <c r="C4379" t="s">
        <v>15180</v>
      </c>
      <c r="D4379">
        <v>3</v>
      </c>
      <c r="E4379" t="s">
        <v>13</v>
      </c>
      <c r="F4379" t="s">
        <v>13</v>
      </c>
      <c r="G4379" t="s">
        <v>15181</v>
      </c>
      <c r="H4379" s="3" t="s">
        <v>15182</v>
      </c>
      <c r="I4379" t="s">
        <v>69</v>
      </c>
      <c r="J4379" t="s">
        <v>9604</v>
      </c>
    </row>
    <row r="4380" spans="1:10" ht="48" x14ac:dyDescent="0.2">
      <c r="A4380" t="s">
        <v>15183</v>
      </c>
      <c r="B4380" t="s">
        <v>15184</v>
      </c>
      <c r="C4380" t="s">
        <v>15185</v>
      </c>
      <c r="D4380">
        <v>7</v>
      </c>
      <c r="E4380" t="s">
        <v>13</v>
      </c>
      <c r="F4380" t="s">
        <v>13</v>
      </c>
      <c r="G4380" t="s">
        <v>15186</v>
      </c>
      <c r="H4380" s="3" t="s">
        <v>15187</v>
      </c>
      <c r="I4380" t="s">
        <v>69</v>
      </c>
      <c r="J4380" t="s">
        <v>15188</v>
      </c>
    </row>
    <row r="4381" spans="1:10" ht="16" x14ac:dyDescent="0.2">
      <c r="A4381" t="s">
        <v>15189</v>
      </c>
      <c r="B4381" t="s">
        <v>15190</v>
      </c>
      <c r="C4381" t="s">
        <v>15191</v>
      </c>
      <c r="D4381">
        <v>2</v>
      </c>
      <c r="E4381" t="s">
        <v>13</v>
      </c>
      <c r="F4381" t="s">
        <v>13</v>
      </c>
      <c r="G4381" t="s">
        <v>15192</v>
      </c>
      <c r="H4381" s="3" t="s">
        <v>15193</v>
      </c>
      <c r="I4381" t="s">
        <v>126</v>
      </c>
      <c r="J4381" t="s">
        <v>15194</v>
      </c>
    </row>
    <row r="4382" spans="1:10" ht="16" x14ac:dyDescent="0.2">
      <c r="A4382" t="s">
        <v>15195</v>
      </c>
      <c r="B4382" t="s">
        <v>15196</v>
      </c>
      <c r="C4382" t="s">
        <v>15197</v>
      </c>
      <c r="D4382">
        <v>3</v>
      </c>
      <c r="E4382" t="s">
        <v>13</v>
      </c>
      <c r="F4382" t="s">
        <v>13</v>
      </c>
      <c r="G4382" t="s">
        <v>15198</v>
      </c>
      <c r="H4382" s="3" t="s">
        <v>15199</v>
      </c>
      <c r="I4382" t="s">
        <v>62</v>
      </c>
      <c r="J4382" t="s">
        <v>15200</v>
      </c>
    </row>
    <row r="4383" spans="1:10" ht="16" x14ac:dyDescent="0.2">
      <c r="A4383" t="s">
        <v>15201</v>
      </c>
      <c r="B4383" t="s">
        <v>15196</v>
      </c>
      <c r="C4383" t="s">
        <v>15197</v>
      </c>
      <c r="D4383">
        <v>3</v>
      </c>
      <c r="E4383" t="s">
        <v>13</v>
      </c>
      <c r="F4383" t="s">
        <v>13</v>
      </c>
      <c r="G4383" t="s">
        <v>15202</v>
      </c>
      <c r="H4383" s="3" t="s">
        <v>15199</v>
      </c>
      <c r="I4383" t="s">
        <v>62</v>
      </c>
      <c r="J4383" t="s">
        <v>15203</v>
      </c>
    </row>
    <row r="4384" spans="1:10" ht="16" x14ac:dyDescent="0.2">
      <c r="A4384" t="s">
        <v>15204</v>
      </c>
      <c r="B4384" t="s">
        <v>15205</v>
      </c>
      <c r="C4384" t="s">
        <v>15206</v>
      </c>
      <c r="D4384">
        <v>2</v>
      </c>
      <c r="E4384" t="s">
        <v>13</v>
      </c>
      <c r="F4384" t="s">
        <v>13</v>
      </c>
      <c r="G4384" t="s">
        <v>15207</v>
      </c>
      <c r="H4384" s="3" t="s">
        <v>15208</v>
      </c>
      <c r="I4384" t="s">
        <v>69</v>
      </c>
      <c r="J4384" t="s">
        <v>15209</v>
      </c>
    </row>
    <row r="4385" spans="1:10" ht="16" x14ac:dyDescent="0.2">
      <c r="A4385" t="s">
        <v>15210</v>
      </c>
      <c r="B4385" t="s">
        <v>3866</v>
      </c>
      <c r="C4385" t="s">
        <v>15211</v>
      </c>
      <c r="D4385">
        <v>1</v>
      </c>
      <c r="E4385" t="s">
        <v>13</v>
      </c>
      <c r="F4385" t="s">
        <v>13</v>
      </c>
      <c r="G4385" t="s">
        <v>15212</v>
      </c>
      <c r="H4385" s="3" t="s">
        <v>15213</v>
      </c>
      <c r="I4385" t="s">
        <v>69</v>
      </c>
      <c r="J4385" t="s">
        <v>15214</v>
      </c>
    </row>
    <row r="4386" spans="1:10" ht="16" x14ac:dyDescent="0.2">
      <c r="A4386" t="s">
        <v>2601</v>
      </c>
      <c r="B4386" t="s">
        <v>15215</v>
      </c>
      <c r="C4386" t="s">
        <v>15216</v>
      </c>
      <c r="D4386">
        <v>2</v>
      </c>
      <c r="E4386" t="s">
        <v>730</v>
      </c>
      <c r="F4386" t="s">
        <v>13</v>
      </c>
      <c r="G4386" t="s">
        <v>15217</v>
      </c>
      <c r="H4386" s="3" t="s">
        <v>15218</v>
      </c>
      <c r="I4386" t="s">
        <v>390</v>
      </c>
      <c r="J4386" t="s">
        <v>2606</v>
      </c>
    </row>
    <row r="4387" spans="1:10" ht="16" x14ac:dyDescent="0.2">
      <c r="A4387" t="s">
        <v>15219</v>
      </c>
      <c r="B4387" t="s">
        <v>15220</v>
      </c>
      <c r="C4387" t="s">
        <v>15221</v>
      </c>
      <c r="D4387">
        <v>2</v>
      </c>
      <c r="E4387" t="s">
        <v>730</v>
      </c>
      <c r="F4387" t="s">
        <v>13</v>
      </c>
      <c r="G4387" t="s">
        <v>15217</v>
      </c>
      <c r="H4387" s="3" t="s">
        <v>15222</v>
      </c>
      <c r="I4387" t="s">
        <v>390</v>
      </c>
      <c r="J4387" t="s">
        <v>15223</v>
      </c>
    </row>
    <row r="4388" spans="1:10" ht="16" x14ac:dyDescent="0.2">
      <c r="A4388" t="s">
        <v>12581</v>
      </c>
      <c r="B4388" t="s">
        <v>15224</v>
      </c>
      <c r="C4388" t="s">
        <v>15225</v>
      </c>
      <c r="D4388">
        <v>3</v>
      </c>
      <c r="E4388" t="s">
        <v>730</v>
      </c>
      <c r="F4388" t="s">
        <v>13</v>
      </c>
      <c r="G4388" t="s">
        <v>15217</v>
      </c>
      <c r="H4388" s="3" t="s">
        <v>15222</v>
      </c>
      <c r="I4388" t="s">
        <v>390</v>
      </c>
      <c r="J4388" t="s">
        <v>12586</v>
      </c>
    </row>
    <row r="4389" spans="1:10" ht="16" x14ac:dyDescent="0.2">
      <c r="A4389" t="s">
        <v>1056</v>
      </c>
      <c r="B4389" t="s">
        <v>15226</v>
      </c>
      <c r="C4389" t="s">
        <v>15227</v>
      </c>
      <c r="D4389">
        <v>3</v>
      </c>
      <c r="E4389" t="s">
        <v>13</v>
      </c>
      <c r="F4389" t="s">
        <v>13</v>
      </c>
      <c r="G4389" t="s">
        <v>15228</v>
      </c>
      <c r="H4389" s="3" t="s">
        <v>15229</v>
      </c>
      <c r="I4389" t="s">
        <v>390</v>
      </c>
      <c r="J4389" t="s">
        <v>1058</v>
      </c>
    </row>
    <row r="4390" spans="1:10" ht="16" x14ac:dyDescent="0.2">
      <c r="A4390" t="s">
        <v>15230</v>
      </c>
      <c r="B4390" t="s">
        <v>15231</v>
      </c>
      <c r="C4390" t="s">
        <v>15232</v>
      </c>
      <c r="D4390">
        <v>2</v>
      </c>
      <c r="E4390" t="s">
        <v>13</v>
      </c>
      <c r="F4390" t="s">
        <v>13</v>
      </c>
      <c r="G4390" t="s">
        <v>15228</v>
      </c>
      <c r="H4390" s="3" t="s">
        <v>15233</v>
      </c>
      <c r="I4390" t="s">
        <v>390</v>
      </c>
      <c r="J4390" t="s">
        <v>15234</v>
      </c>
    </row>
    <row r="4391" spans="1:10" ht="16" x14ac:dyDescent="0.2">
      <c r="A4391" t="s">
        <v>15230</v>
      </c>
      <c r="B4391" t="s">
        <v>15235</v>
      </c>
      <c r="C4391" t="s">
        <v>15236</v>
      </c>
      <c r="D4391">
        <v>4</v>
      </c>
      <c r="E4391" t="s">
        <v>13</v>
      </c>
      <c r="F4391" t="s">
        <v>13</v>
      </c>
      <c r="G4391" t="s">
        <v>15228</v>
      </c>
      <c r="H4391" s="3" t="s">
        <v>15233</v>
      </c>
      <c r="I4391" t="s">
        <v>390</v>
      </c>
      <c r="J4391" t="s">
        <v>15234</v>
      </c>
    </row>
    <row r="4392" spans="1:10" ht="16" x14ac:dyDescent="0.2">
      <c r="A4392" t="s">
        <v>2461</v>
      </c>
      <c r="B4392" t="s">
        <v>15237</v>
      </c>
      <c r="C4392" t="s">
        <v>15238</v>
      </c>
      <c r="D4392">
        <v>2</v>
      </c>
      <c r="E4392" t="s">
        <v>13</v>
      </c>
      <c r="F4392" t="s">
        <v>13</v>
      </c>
      <c r="G4392" t="s">
        <v>15228</v>
      </c>
      <c r="H4392" s="3" t="s">
        <v>15239</v>
      </c>
      <c r="I4392" t="s">
        <v>390</v>
      </c>
      <c r="J4392" t="s">
        <v>2465</v>
      </c>
    </row>
    <row r="4393" spans="1:10" ht="16" x14ac:dyDescent="0.2">
      <c r="A4393" t="s">
        <v>15240</v>
      </c>
      <c r="B4393" t="s">
        <v>15241</v>
      </c>
      <c r="C4393" t="s">
        <v>15242</v>
      </c>
      <c r="D4393">
        <v>4</v>
      </c>
      <c r="E4393" t="s">
        <v>637</v>
      </c>
      <c r="F4393" t="s">
        <v>13</v>
      </c>
      <c r="G4393" t="s">
        <v>15243</v>
      </c>
      <c r="H4393" s="3" t="s">
        <v>15244</v>
      </c>
      <c r="I4393" t="s">
        <v>3979</v>
      </c>
      <c r="J4393" t="s">
        <v>15245</v>
      </c>
    </row>
    <row r="4394" spans="1:10" ht="16" x14ac:dyDescent="0.2">
      <c r="A4394" t="s">
        <v>12238</v>
      </c>
      <c r="B4394" t="s">
        <v>15246</v>
      </c>
      <c r="C4394" t="s">
        <v>15247</v>
      </c>
      <c r="D4394">
        <v>1</v>
      </c>
      <c r="E4394" t="s">
        <v>1280</v>
      </c>
      <c r="F4394" t="s">
        <v>13</v>
      </c>
      <c r="G4394" t="s">
        <v>15248</v>
      </c>
      <c r="H4394" s="3" t="s">
        <v>15249</v>
      </c>
      <c r="I4394" t="s">
        <v>390</v>
      </c>
      <c r="J4394" t="s">
        <v>12243</v>
      </c>
    </row>
    <row r="4395" spans="1:10" ht="16" x14ac:dyDescent="0.2">
      <c r="A4395" t="s">
        <v>15250</v>
      </c>
      <c r="B4395" t="s">
        <v>15251</v>
      </c>
      <c r="C4395" t="s">
        <v>15252</v>
      </c>
      <c r="D4395">
        <v>1</v>
      </c>
      <c r="E4395" t="s">
        <v>1280</v>
      </c>
      <c r="F4395" t="s">
        <v>13</v>
      </c>
      <c r="G4395" t="s">
        <v>15248</v>
      </c>
      <c r="H4395" s="3" t="s">
        <v>15253</v>
      </c>
      <c r="I4395" t="s">
        <v>390</v>
      </c>
      <c r="J4395" t="s">
        <v>15254</v>
      </c>
    </row>
    <row r="4396" spans="1:10" ht="16" x14ac:dyDescent="0.2">
      <c r="A4396" t="s">
        <v>15255</v>
      </c>
      <c r="B4396" t="s">
        <v>15256</v>
      </c>
      <c r="C4396" t="s">
        <v>15257</v>
      </c>
      <c r="D4396">
        <v>2</v>
      </c>
      <c r="E4396" t="s">
        <v>1280</v>
      </c>
      <c r="F4396" t="s">
        <v>13</v>
      </c>
      <c r="G4396" t="s">
        <v>15248</v>
      </c>
      <c r="H4396" s="3" t="s">
        <v>15253</v>
      </c>
      <c r="I4396" t="s">
        <v>390</v>
      </c>
      <c r="J4396" t="s">
        <v>15258</v>
      </c>
    </row>
    <row r="4397" spans="1:10" ht="16" x14ac:dyDescent="0.2">
      <c r="A4397" t="s">
        <v>12244</v>
      </c>
      <c r="B4397" t="s">
        <v>15246</v>
      </c>
      <c r="C4397" t="s">
        <v>15247</v>
      </c>
      <c r="D4397">
        <v>4</v>
      </c>
      <c r="E4397" t="s">
        <v>1280</v>
      </c>
      <c r="F4397" t="s">
        <v>13</v>
      </c>
      <c r="G4397" t="s">
        <v>15248</v>
      </c>
      <c r="H4397" s="3" t="s">
        <v>15249</v>
      </c>
      <c r="I4397" t="s">
        <v>390</v>
      </c>
      <c r="J4397" t="s">
        <v>12245</v>
      </c>
    </row>
    <row r="4398" spans="1:10" ht="16" x14ac:dyDescent="0.2">
      <c r="A4398" t="s">
        <v>15259</v>
      </c>
      <c r="B4398" t="s">
        <v>2015</v>
      </c>
      <c r="C4398" t="s">
        <v>15260</v>
      </c>
      <c r="D4398">
        <v>3</v>
      </c>
      <c r="E4398" t="s">
        <v>13</v>
      </c>
      <c r="F4398" t="s">
        <v>13</v>
      </c>
      <c r="G4398" t="s">
        <v>15261</v>
      </c>
      <c r="H4398" s="3" t="s">
        <v>15262</v>
      </c>
      <c r="I4398" t="s">
        <v>69</v>
      </c>
      <c r="J4398" t="s">
        <v>15263</v>
      </c>
    </row>
    <row r="4399" spans="1:10" ht="16" x14ac:dyDescent="0.2">
      <c r="A4399" t="s">
        <v>15264</v>
      </c>
      <c r="B4399" t="s">
        <v>15265</v>
      </c>
      <c r="C4399" t="s">
        <v>15266</v>
      </c>
      <c r="D4399">
        <v>1</v>
      </c>
      <c r="E4399" t="s">
        <v>13</v>
      </c>
      <c r="F4399" t="s">
        <v>13</v>
      </c>
      <c r="G4399" t="s">
        <v>15267</v>
      </c>
      <c r="H4399" s="3" t="s">
        <v>15268</v>
      </c>
      <c r="I4399" t="s">
        <v>15269</v>
      </c>
      <c r="J4399" t="s">
        <v>15270</v>
      </c>
    </row>
    <row r="4400" spans="1:10" ht="16" x14ac:dyDescent="0.2">
      <c r="A4400" t="s">
        <v>15271</v>
      </c>
      <c r="B4400" t="s">
        <v>15265</v>
      </c>
      <c r="C4400" t="s">
        <v>15266</v>
      </c>
      <c r="D4400">
        <v>1</v>
      </c>
      <c r="E4400" t="s">
        <v>13</v>
      </c>
      <c r="F4400" t="s">
        <v>13</v>
      </c>
      <c r="G4400" t="s">
        <v>15267</v>
      </c>
      <c r="H4400" s="3" t="s">
        <v>15268</v>
      </c>
      <c r="I4400" t="s">
        <v>15269</v>
      </c>
      <c r="J4400" t="s">
        <v>15272</v>
      </c>
    </row>
    <row r="4401" spans="1:10" ht="16" x14ac:dyDescent="0.2">
      <c r="A4401" t="s">
        <v>15273</v>
      </c>
      <c r="B4401" t="s">
        <v>15265</v>
      </c>
      <c r="C4401" t="s">
        <v>15266</v>
      </c>
      <c r="D4401">
        <v>1</v>
      </c>
      <c r="E4401" t="s">
        <v>13</v>
      </c>
      <c r="F4401" t="s">
        <v>13</v>
      </c>
      <c r="G4401" t="s">
        <v>15267</v>
      </c>
      <c r="H4401" s="3" t="s">
        <v>15268</v>
      </c>
      <c r="I4401" t="s">
        <v>15269</v>
      </c>
      <c r="J4401" t="s">
        <v>15274</v>
      </c>
    </row>
    <row r="4402" spans="1:10" ht="16" x14ac:dyDescent="0.2">
      <c r="A4402" t="s">
        <v>15275</v>
      </c>
      <c r="B4402" t="s">
        <v>15276</v>
      </c>
      <c r="C4402" t="s">
        <v>15277</v>
      </c>
      <c r="D4402">
        <v>2</v>
      </c>
      <c r="E4402">
        <v>232</v>
      </c>
      <c r="F4402" t="s">
        <v>13</v>
      </c>
      <c r="G4402" t="s">
        <v>15278</v>
      </c>
      <c r="H4402" s="3" t="s">
        <v>15279</v>
      </c>
      <c r="I4402" t="s">
        <v>315</v>
      </c>
      <c r="J4402" t="s">
        <v>15280</v>
      </c>
    </row>
    <row r="4403" spans="1:10" ht="16" x14ac:dyDescent="0.2">
      <c r="A4403" t="s">
        <v>7513</v>
      </c>
      <c r="B4403" t="s">
        <v>15281</v>
      </c>
      <c r="C4403" t="s">
        <v>15282</v>
      </c>
      <c r="D4403">
        <v>2</v>
      </c>
      <c r="E4403">
        <v>232</v>
      </c>
      <c r="F4403" t="s">
        <v>13</v>
      </c>
      <c r="G4403" t="s">
        <v>15278</v>
      </c>
      <c r="H4403" s="3" t="s">
        <v>15283</v>
      </c>
      <c r="I4403" t="s">
        <v>315</v>
      </c>
      <c r="J4403" t="s">
        <v>7518</v>
      </c>
    </row>
    <row r="4404" spans="1:10" ht="16" x14ac:dyDescent="0.2">
      <c r="A4404" t="s">
        <v>7513</v>
      </c>
      <c r="B4404" t="s">
        <v>15284</v>
      </c>
      <c r="C4404" t="s">
        <v>15285</v>
      </c>
      <c r="D4404">
        <v>3</v>
      </c>
      <c r="E4404">
        <v>232</v>
      </c>
      <c r="F4404" t="s">
        <v>13</v>
      </c>
      <c r="G4404" t="s">
        <v>15278</v>
      </c>
      <c r="H4404" s="3" t="s">
        <v>15283</v>
      </c>
      <c r="I4404" t="s">
        <v>315</v>
      </c>
      <c r="J4404" t="s">
        <v>7518</v>
      </c>
    </row>
    <row r="4405" spans="1:10" ht="16" x14ac:dyDescent="0.2">
      <c r="A4405" t="s">
        <v>15286</v>
      </c>
      <c r="B4405" t="s">
        <v>15287</v>
      </c>
      <c r="C4405" t="s">
        <v>15288</v>
      </c>
      <c r="D4405">
        <v>4</v>
      </c>
      <c r="E4405">
        <v>232</v>
      </c>
      <c r="F4405" t="s">
        <v>13</v>
      </c>
      <c r="G4405" t="s">
        <v>15278</v>
      </c>
      <c r="H4405" s="3" t="s">
        <v>15279</v>
      </c>
      <c r="I4405" t="s">
        <v>315</v>
      </c>
      <c r="J4405" t="s">
        <v>15289</v>
      </c>
    </row>
    <row r="4406" spans="1:10" ht="16" x14ac:dyDescent="0.2">
      <c r="A4406" t="s">
        <v>6482</v>
      </c>
      <c r="B4406" t="s">
        <v>15290</v>
      </c>
      <c r="C4406" t="s">
        <v>15291</v>
      </c>
      <c r="D4406">
        <v>2</v>
      </c>
      <c r="E4406">
        <v>232</v>
      </c>
      <c r="F4406" t="s">
        <v>13</v>
      </c>
      <c r="G4406" t="s">
        <v>15278</v>
      </c>
      <c r="H4406" s="3" t="s">
        <v>15279</v>
      </c>
      <c r="I4406" t="s">
        <v>315</v>
      </c>
      <c r="J4406" t="s">
        <v>6487</v>
      </c>
    </row>
    <row r="4407" spans="1:10" ht="32" x14ac:dyDescent="0.2">
      <c r="A4407" t="s">
        <v>15292</v>
      </c>
      <c r="B4407" t="s">
        <v>15293</v>
      </c>
      <c r="C4407" t="s">
        <v>15294</v>
      </c>
      <c r="D4407">
        <v>1</v>
      </c>
      <c r="E4407">
        <v>232</v>
      </c>
      <c r="F4407" t="s">
        <v>13</v>
      </c>
      <c r="G4407" t="s">
        <v>15278</v>
      </c>
      <c r="H4407" s="3" t="s">
        <v>15295</v>
      </c>
      <c r="I4407" t="s">
        <v>315</v>
      </c>
      <c r="J4407" t="s">
        <v>15296</v>
      </c>
    </row>
    <row r="4408" spans="1:10" ht="32" x14ac:dyDescent="0.2">
      <c r="A4408" t="s">
        <v>15297</v>
      </c>
      <c r="B4408" t="s">
        <v>15298</v>
      </c>
      <c r="C4408" t="s">
        <v>15299</v>
      </c>
      <c r="D4408">
        <v>1</v>
      </c>
      <c r="E4408">
        <v>232</v>
      </c>
      <c r="F4408" t="s">
        <v>13</v>
      </c>
      <c r="G4408" t="s">
        <v>15278</v>
      </c>
      <c r="H4408" s="3" t="s">
        <v>15295</v>
      </c>
      <c r="I4408" t="s">
        <v>315</v>
      </c>
      <c r="J4408" t="s">
        <v>15300</v>
      </c>
    </row>
    <row r="4409" spans="1:10" ht="32" x14ac:dyDescent="0.2">
      <c r="A4409" t="s">
        <v>15292</v>
      </c>
      <c r="B4409" t="s">
        <v>15301</v>
      </c>
      <c r="C4409" t="s">
        <v>15302</v>
      </c>
      <c r="D4409">
        <v>3</v>
      </c>
      <c r="E4409">
        <v>232</v>
      </c>
      <c r="F4409" t="s">
        <v>13</v>
      </c>
      <c r="G4409" t="s">
        <v>15278</v>
      </c>
      <c r="H4409" s="3" t="s">
        <v>15295</v>
      </c>
      <c r="I4409" t="s">
        <v>315</v>
      </c>
      <c r="J4409" t="s">
        <v>15296</v>
      </c>
    </row>
    <row r="4410" spans="1:10" ht="32" x14ac:dyDescent="0.2">
      <c r="A4410" t="s">
        <v>15297</v>
      </c>
      <c r="B4410" t="s">
        <v>15301</v>
      </c>
      <c r="C4410" t="s">
        <v>15302</v>
      </c>
      <c r="D4410">
        <v>2</v>
      </c>
      <c r="E4410">
        <v>232</v>
      </c>
      <c r="F4410" t="s">
        <v>13</v>
      </c>
      <c r="G4410" t="s">
        <v>15278</v>
      </c>
      <c r="H4410" s="3" t="s">
        <v>15295</v>
      </c>
      <c r="I4410" t="s">
        <v>315</v>
      </c>
      <c r="J4410" t="s">
        <v>15300</v>
      </c>
    </row>
    <row r="4411" spans="1:10" ht="32" x14ac:dyDescent="0.2">
      <c r="A4411" t="s">
        <v>15297</v>
      </c>
      <c r="B4411" t="s">
        <v>15303</v>
      </c>
      <c r="C4411" t="s">
        <v>15304</v>
      </c>
      <c r="D4411">
        <v>3</v>
      </c>
      <c r="E4411">
        <v>232</v>
      </c>
      <c r="F4411" t="s">
        <v>13</v>
      </c>
      <c r="G4411" t="s">
        <v>15278</v>
      </c>
      <c r="H4411" s="3" t="s">
        <v>15305</v>
      </c>
      <c r="I4411" t="s">
        <v>315</v>
      </c>
      <c r="J4411" t="s">
        <v>15300</v>
      </c>
    </row>
    <row r="4412" spans="1:10" ht="16" x14ac:dyDescent="0.2">
      <c r="A4412" t="s">
        <v>6482</v>
      </c>
      <c r="B4412" t="s">
        <v>15293</v>
      </c>
      <c r="C4412" t="s">
        <v>15294</v>
      </c>
      <c r="D4412">
        <v>6</v>
      </c>
      <c r="E4412">
        <v>232</v>
      </c>
      <c r="F4412" t="s">
        <v>13</v>
      </c>
      <c r="G4412" t="s">
        <v>15278</v>
      </c>
      <c r="H4412" s="3" t="s">
        <v>15279</v>
      </c>
      <c r="I4412" t="s">
        <v>315</v>
      </c>
      <c r="J4412" t="s">
        <v>6487</v>
      </c>
    </row>
    <row r="4413" spans="1:10" ht="16" x14ac:dyDescent="0.2">
      <c r="A4413" t="s">
        <v>15306</v>
      </c>
      <c r="B4413" t="s">
        <v>15307</v>
      </c>
      <c r="C4413" t="s">
        <v>15308</v>
      </c>
      <c r="D4413">
        <v>2</v>
      </c>
      <c r="E4413">
        <v>232</v>
      </c>
      <c r="F4413" t="s">
        <v>13</v>
      </c>
      <c r="G4413" t="s">
        <v>15278</v>
      </c>
      <c r="H4413" s="3" t="s">
        <v>15279</v>
      </c>
      <c r="I4413" t="s">
        <v>315</v>
      </c>
      <c r="J4413" t="s">
        <v>15309</v>
      </c>
    </row>
    <row r="4414" spans="1:10" ht="16" x14ac:dyDescent="0.2">
      <c r="A4414" t="s">
        <v>15306</v>
      </c>
      <c r="B4414" t="s">
        <v>15310</v>
      </c>
      <c r="C4414" t="s">
        <v>15311</v>
      </c>
      <c r="D4414">
        <v>1</v>
      </c>
      <c r="E4414">
        <v>232</v>
      </c>
      <c r="F4414" t="s">
        <v>13</v>
      </c>
      <c r="G4414" t="s">
        <v>15278</v>
      </c>
      <c r="H4414" s="3" t="s">
        <v>15279</v>
      </c>
      <c r="I4414" t="s">
        <v>315</v>
      </c>
      <c r="J4414" t="s">
        <v>15309</v>
      </c>
    </row>
    <row r="4415" spans="1:10" ht="16" x14ac:dyDescent="0.2">
      <c r="A4415" t="s">
        <v>6482</v>
      </c>
      <c r="B4415" t="s">
        <v>15312</v>
      </c>
      <c r="C4415" t="s">
        <v>15313</v>
      </c>
      <c r="D4415">
        <v>3</v>
      </c>
      <c r="E4415">
        <v>232</v>
      </c>
      <c r="F4415" t="s">
        <v>13</v>
      </c>
      <c r="G4415" t="s">
        <v>15278</v>
      </c>
      <c r="H4415" s="3" t="s">
        <v>15279</v>
      </c>
      <c r="I4415" t="s">
        <v>315</v>
      </c>
      <c r="J4415" t="s">
        <v>6487</v>
      </c>
    </row>
    <row r="4416" spans="1:10" ht="32" x14ac:dyDescent="0.2">
      <c r="A4416" t="s">
        <v>15292</v>
      </c>
      <c r="B4416" t="s">
        <v>15314</v>
      </c>
      <c r="C4416" t="s">
        <v>15315</v>
      </c>
      <c r="D4416">
        <v>2</v>
      </c>
      <c r="E4416">
        <v>232</v>
      </c>
      <c r="F4416" t="s">
        <v>13</v>
      </c>
      <c r="G4416" t="s">
        <v>15278</v>
      </c>
      <c r="H4416" s="3" t="s">
        <v>15295</v>
      </c>
      <c r="I4416" t="s">
        <v>315</v>
      </c>
      <c r="J4416" t="s">
        <v>15296</v>
      </c>
    </row>
    <row r="4417" spans="1:10" ht="32" x14ac:dyDescent="0.2">
      <c r="A4417" t="s">
        <v>15316</v>
      </c>
      <c r="B4417" t="s">
        <v>15317</v>
      </c>
      <c r="C4417" t="s">
        <v>15318</v>
      </c>
      <c r="D4417">
        <v>1</v>
      </c>
      <c r="E4417">
        <v>232</v>
      </c>
      <c r="F4417" t="s">
        <v>13</v>
      </c>
      <c r="G4417" t="s">
        <v>15278</v>
      </c>
      <c r="H4417" s="3" t="s">
        <v>15319</v>
      </c>
      <c r="I4417" t="s">
        <v>315</v>
      </c>
      <c r="J4417" t="s">
        <v>15320</v>
      </c>
    </row>
    <row r="4418" spans="1:10" ht="16" x14ac:dyDescent="0.2">
      <c r="A4418" t="s">
        <v>6482</v>
      </c>
      <c r="B4418" t="s">
        <v>15321</v>
      </c>
      <c r="C4418" t="s">
        <v>15322</v>
      </c>
      <c r="D4418">
        <v>7</v>
      </c>
      <c r="E4418">
        <v>232</v>
      </c>
      <c r="F4418" t="s">
        <v>13</v>
      </c>
      <c r="G4418" t="s">
        <v>15278</v>
      </c>
      <c r="H4418" s="3" t="s">
        <v>15279</v>
      </c>
      <c r="I4418" t="s">
        <v>315</v>
      </c>
      <c r="J4418" t="s">
        <v>6487</v>
      </c>
    </row>
    <row r="4419" spans="1:10" ht="16" x14ac:dyDescent="0.2">
      <c r="A4419" t="s">
        <v>6482</v>
      </c>
      <c r="B4419" t="s">
        <v>15323</v>
      </c>
      <c r="C4419" t="s">
        <v>15324</v>
      </c>
      <c r="D4419">
        <v>1</v>
      </c>
      <c r="E4419">
        <v>232</v>
      </c>
      <c r="F4419" t="s">
        <v>13</v>
      </c>
      <c r="G4419" t="s">
        <v>15278</v>
      </c>
      <c r="H4419" s="3" t="s">
        <v>15279</v>
      </c>
      <c r="I4419" t="s">
        <v>315</v>
      </c>
      <c r="J4419" t="s">
        <v>6487</v>
      </c>
    </row>
    <row r="4420" spans="1:10" ht="16" x14ac:dyDescent="0.2">
      <c r="A4420" t="s">
        <v>15325</v>
      </c>
      <c r="B4420" t="s">
        <v>15326</v>
      </c>
      <c r="C4420" t="s">
        <v>15327</v>
      </c>
      <c r="D4420">
        <v>1</v>
      </c>
      <c r="E4420">
        <v>232</v>
      </c>
      <c r="F4420" t="s">
        <v>13</v>
      </c>
      <c r="G4420" t="s">
        <v>15278</v>
      </c>
      <c r="H4420" s="3" t="s">
        <v>15279</v>
      </c>
      <c r="I4420" t="s">
        <v>315</v>
      </c>
      <c r="J4420" t="s">
        <v>15328</v>
      </c>
    </row>
    <row r="4421" spans="1:10" ht="16" x14ac:dyDescent="0.2">
      <c r="A4421" t="s">
        <v>15329</v>
      </c>
      <c r="B4421" t="s">
        <v>15301</v>
      </c>
      <c r="C4421" t="s">
        <v>15302</v>
      </c>
      <c r="D4421">
        <v>3</v>
      </c>
      <c r="E4421">
        <v>232</v>
      </c>
      <c r="F4421" t="s">
        <v>13</v>
      </c>
      <c r="G4421" t="s">
        <v>15278</v>
      </c>
      <c r="H4421" s="3" t="s">
        <v>15279</v>
      </c>
      <c r="I4421" t="s">
        <v>315</v>
      </c>
      <c r="J4421" t="s">
        <v>15330</v>
      </c>
    </row>
    <row r="4422" spans="1:10" ht="16" x14ac:dyDescent="0.2">
      <c r="A4422" t="s">
        <v>15306</v>
      </c>
      <c r="B4422" t="s">
        <v>15331</v>
      </c>
      <c r="C4422" t="s">
        <v>15332</v>
      </c>
      <c r="D4422">
        <v>3</v>
      </c>
      <c r="E4422">
        <v>232</v>
      </c>
      <c r="F4422" t="s">
        <v>13</v>
      </c>
      <c r="G4422" t="s">
        <v>15278</v>
      </c>
      <c r="H4422" s="3" t="s">
        <v>15279</v>
      </c>
      <c r="I4422" t="s">
        <v>315</v>
      </c>
      <c r="J4422" t="s">
        <v>15309</v>
      </c>
    </row>
    <row r="4423" spans="1:10" ht="16" x14ac:dyDescent="0.2">
      <c r="A4423" t="s">
        <v>6482</v>
      </c>
      <c r="B4423" t="s">
        <v>15333</v>
      </c>
      <c r="C4423" t="s">
        <v>15334</v>
      </c>
      <c r="D4423">
        <v>5</v>
      </c>
      <c r="E4423">
        <v>232</v>
      </c>
      <c r="F4423" t="s">
        <v>13</v>
      </c>
      <c r="G4423" t="s">
        <v>15278</v>
      </c>
      <c r="H4423" s="3" t="s">
        <v>15279</v>
      </c>
      <c r="I4423" t="s">
        <v>315</v>
      </c>
      <c r="J4423" t="s">
        <v>6487</v>
      </c>
    </row>
    <row r="4424" spans="1:10" ht="16" x14ac:dyDescent="0.2">
      <c r="A4424" t="s">
        <v>15335</v>
      </c>
      <c r="B4424" t="s">
        <v>15336</v>
      </c>
      <c r="C4424" t="s">
        <v>15337</v>
      </c>
      <c r="D4424">
        <v>1</v>
      </c>
      <c r="E4424">
        <v>232</v>
      </c>
      <c r="F4424" t="s">
        <v>13</v>
      </c>
      <c r="G4424" t="s">
        <v>15278</v>
      </c>
      <c r="H4424" s="3" t="s">
        <v>15279</v>
      </c>
      <c r="I4424" t="s">
        <v>315</v>
      </c>
      <c r="J4424" t="s">
        <v>15338</v>
      </c>
    </row>
    <row r="4425" spans="1:10" ht="16" x14ac:dyDescent="0.2">
      <c r="A4425" t="s">
        <v>4435</v>
      </c>
      <c r="B4425" t="s">
        <v>15339</v>
      </c>
      <c r="C4425" t="s">
        <v>15340</v>
      </c>
      <c r="D4425">
        <v>1</v>
      </c>
      <c r="E4425">
        <v>232</v>
      </c>
      <c r="F4425" t="s">
        <v>13</v>
      </c>
      <c r="G4425" t="s">
        <v>15278</v>
      </c>
      <c r="H4425" s="3" t="s">
        <v>15279</v>
      </c>
      <c r="I4425" t="s">
        <v>315</v>
      </c>
      <c r="J4425" t="s">
        <v>4436</v>
      </c>
    </row>
    <row r="4426" spans="1:10" ht="16" x14ac:dyDescent="0.2">
      <c r="A4426" t="s">
        <v>15329</v>
      </c>
      <c r="B4426" t="s">
        <v>15341</v>
      </c>
      <c r="C4426" t="s">
        <v>15342</v>
      </c>
      <c r="D4426">
        <v>1</v>
      </c>
      <c r="E4426">
        <v>232</v>
      </c>
      <c r="F4426" t="s">
        <v>13</v>
      </c>
      <c r="G4426" t="s">
        <v>15278</v>
      </c>
      <c r="H4426" s="3" t="s">
        <v>15279</v>
      </c>
      <c r="I4426" t="s">
        <v>315</v>
      </c>
      <c r="J4426" t="s">
        <v>15330</v>
      </c>
    </row>
    <row r="4427" spans="1:10" ht="32" x14ac:dyDescent="0.2">
      <c r="A4427" t="s">
        <v>15343</v>
      </c>
      <c r="B4427" t="s">
        <v>15301</v>
      </c>
      <c r="C4427" t="s">
        <v>15302</v>
      </c>
      <c r="D4427">
        <v>3</v>
      </c>
      <c r="E4427">
        <v>232</v>
      </c>
      <c r="F4427" t="s">
        <v>13</v>
      </c>
      <c r="G4427" t="s">
        <v>15278</v>
      </c>
      <c r="H4427" s="3" t="s">
        <v>15295</v>
      </c>
      <c r="I4427" t="s">
        <v>315</v>
      </c>
      <c r="J4427" t="s">
        <v>15344</v>
      </c>
    </row>
    <row r="4428" spans="1:10" ht="16" x14ac:dyDescent="0.2">
      <c r="A4428" t="s">
        <v>15329</v>
      </c>
      <c r="B4428" t="s">
        <v>6483</v>
      </c>
      <c r="C4428" t="s">
        <v>6484</v>
      </c>
      <c r="D4428">
        <v>2</v>
      </c>
      <c r="E4428">
        <v>232</v>
      </c>
      <c r="F4428" t="s">
        <v>13</v>
      </c>
      <c r="G4428" t="s">
        <v>15278</v>
      </c>
      <c r="H4428" s="3" t="s">
        <v>15279</v>
      </c>
      <c r="I4428" t="s">
        <v>315</v>
      </c>
      <c r="J4428" t="s">
        <v>15330</v>
      </c>
    </row>
    <row r="4429" spans="1:10" ht="16" x14ac:dyDescent="0.2">
      <c r="A4429" t="s">
        <v>15335</v>
      </c>
      <c r="B4429" t="s">
        <v>15345</v>
      </c>
      <c r="C4429" t="s">
        <v>15346</v>
      </c>
      <c r="D4429">
        <v>2</v>
      </c>
      <c r="E4429">
        <v>232</v>
      </c>
      <c r="F4429" t="s">
        <v>13</v>
      </c>
      <c r="G4429" t="s">
        <v>15278</v>
      </c>
      <c r="H4429" s="3" t="s">
        <v>15279</v>
      </c>
      <c r="I4429" t="s">
        <v>315</v>
      </c>
      <c r="J4429" t="s">
        <v>15338</v>
      </c>
    </row>
    <row r="4430" spans="1:10" ht="32" x14ac:dyDescent="0.2">
      <c r="A4430" t="s">
        <v>15343</v>
      </c>
      <c r="B4430" t="s">
        <v>15347</v>
      </c>
      <c r="C4430" t="s">
        <v>15348</v>
      </c>
      <c r="D4430">
        <v>1</v>
      </c>
      <c r="E4430">
        <v>232</v>
      </c>
      <c r="F4430" t="s">
        <v>13</v>
      </c>
      <c r="G4430" t="s">
        <v>15278</v>
      </c>
      <c r="H4430" s="3" t="s">
        <v>15349</v>
      </c>
      <c r="I4430" t="s">
        <v>315</v>
      </c>
      <c r="J4430" t="s">
        <v>15344</v>
      </c>
    </row>
    <row r="4431" spans="1:10" ht="32" x14ac:dyDescent="0.2">
      <c r="A4431" t="s">
        <v>15350</v>
      </c>
      <c r="B4431" t="s">
        <v>15351</v>
      </c>
      <c r="C4431" t="s">
        <v>15352</v>
      </c>
      <c r="D4431">
        <v>5</v>
      </c>
      <c r="E4431">
        <v>232</v>
      </c>
      <c r="F4431" t="s">
        <v>13</v>
      </c>
      <c r="G4431" t="s">
        <v>15353</v>
      </c>
      <c r="H4431" s="3" t="s">
        <v>15354</v>
      </c>
      <c r="I4431" t="s">
        <v>62</v>
      </c>
      <c r="J4431" t="s">
        <v>15355</v>
      </c>
    </row>
    <row r="4432" spans="1:10" ht="16" x14ac:dyDescent="0.2">
      <c r="A4432" t="s">
        <v>5851</v>
      </c>
      <c r="B4432" t="s">
        <v>15356</v>
      </c>
      <c r="C4432" t="s">
        <v>15357</v>
      </c>
      <c r="D4432">
        <v>2</v>
      </c>
      <c r="E4432" t="s">
        <v>13</v>
      </c>
      <c r="F4432" t="s">
        <v>13</v>
      </c>
      <c r="G4432" t="s">
        <v>15358</v>
      </c>
      <c r="H4432" s="3" t="s">
        <v>15359</v>
      </c>
      <c r="I4432" t="s">
        <v>62</v>
      </c>
      <c r="J4432" t="s">
        <v>5854</v>
      </c>
    </row>
    <row r="4433" spans="1:10" ht="16" x14ac:dyDescent="0.2">
      <c r="A4433" t="s">
        <v>15360</v>
      </c>
      <c r="B4433" t="s">
        <v>15361</v>
      </c>
      <c r="C4433" t="s">
        <v>15362</v>
      </c>
      <c r="D4433">
        <v>1</v>
      </c>
      <c r="E4433" t="s">
        <v>5635</v>
      </c>
      <c r="F4433" t="s">
        <v>13</v>
      </c>
      <c r="G4433" t="s">
        <v>15363</v>
      </c>
      <c r="H4433" s="3" t="s">
        <v>15364</v>
      </c>
      <c r="I4433" t="s">
        <v>62</v>
      </c>
      <c r="J4433" t="s">
        <v>15365</v>
      </c>
    </row>
    <row r="4434" spans="1:10" ht="16" x14ac:dyDescent="0.2">
      <c r="A4434" t="s">
        <v>15366</v>
      </c>
      <c r="B4434" t="s">
        <v>15367</v>
      </c>
      <c r="C4434" t="s">
        <v>15368</v>
      </c>
      <c r="D4434">
        <v>2</v>
      </c>
      <c r="E4434" t="s">
        <v>5635</v>
      </c>
      <c r="F4434" t="s">
        <v>13</v>
      </c>
      <c r="G4434" t="s">
        <v>15363</v>
      </c>
      <c r="H4434" s="3" t="s">
        <v>15369</v>
      </c>
      <c r="I4434" t="s">
        <v>62</v>
      </c>
      <c r="J4434" t="s">
        <v>15370</v>
      </c>
    </row>
    <row r="4435" spans="1:10" ht="16" x14ac:dyDescent="0.2">
      <c r="A4435" t="s">
        <v>15371</v>
      </c>
      <c r="B4435" t="s">
        <v>15372</v>
      </c>
      <c r="C4435" t="s">
        <v>15373</v>
      </c>
      <c r="D4435">
        <v>6</v>
      </c>
      <c r="E4435" t="s">
        <v>5635</v>
      </c>
      <c r="F4435" t="s">
        <v>13</v>
      </c>
      <c r="G4435" t="s">
        <v>15363</v>
      </c>
      <c r="H4435" s="3" t="s">
        <v>15374</v>
      </c>
      <c r="I4435" t="s">
        <v>62</v>
      </c>
      <c r="J4435" t="s">
        <v>15375</v>
      </c>
    </row>
    <row r="4436" spans="1:10" ht="16" x14ac:dyDescent="0.2">
      <c r="A4436" t="s">
        <v>15376</v>
      </c>
      <c r="B4436" t="s">
        <v>10652</v>
      </c>
      <c r="C4436" t="s">
        <v>10653</v>
      </c>
      <c r="D4436">
        <v>1</v>
      </c>
      <c r="E4436" t="s">
        <v>5635</v>
      </c>
      <c r="F4436" t="s">
        <v>13</v>
      </c>
      <c r="G4436" t="s">
        <v>15363</v>
      </c>
      <c r="H4436" s="3" t="s">
        <v>15374</v>
      </c>
      <c r="I4436" t="s">
        <v>62</v>
      </c>
      <c r="J4436" t="s">
        <v>15377</v>
      </c>
    </row>
    <row r="4437" spans="1:10" ht="16" x14ac:dyDescent="0.2">
      <c r="A4437" t="s">
        <v>15376</v>
      </c>
      <c r="B4437" t="s">
        <v>15378</v>
      </c>
      <c r="C4437" t="s">
        <v>15379</v>
      </c>
      <c r="D4437">
        <v>3</v>
      </c>
      <c r="E4437" t="s">
        <v>5635</v>
      </c>
      <c r="F4437" t="s">
        <v>13</v>
      </c>
      <c r="G4437" t="s">
        <v>15363</v>
      </c>
      <c r="H4437" s="3" t="s">
        <v>15380</v>
      </c>
      <c r="I4437" t="s">
        <v>62</v>
      </c>
      <c r="J4437" t="s">
        <v>15377</v>
      </c>
    </row>
    <row r="4438" spans="1:10" ht="16" x14ac:dyDescent="0.2">
      <c r="A4438" t="s">
        <v>15381</v>
      </c>
      <c r="B4438" t="s">
        <v>15382</v>
      </c>
      <c r="C4438" t="s">
        <v>15383</v>
      </c>
      <c r="D4438">
        <v>1</v>
      </c>
      <c r="E4438" t="s">
        <v>5635</v>
      </c>
      <c r="F4438" t="s">
        <v>13</v>
      </c>
      <c r="G4438" t="s">
        <v>15363</v>
      </c>
      <c r="H4438" s="3" t="s">
        <v>15384</v>
      </c>
      <c r="I4438" t="s">
        <v>62</v>
      </c>
      <c r="J4438" t="s">
        <v>15385</v>
      </c>
    </row>
    <row r="4439" spans="1:10" ht="16" x14ac:dyDescent="0.2">
      <c r="A4439" t="s">
        <v>15386</v>
      </c>
      <c r="B4439" t="s">
        <v>11533</v>
      </c>
      <c r="C4439" t="s">
        <v>11534</v>
      </c>
      <c r="D4439">
        <v>2</v>
      </c>
      <c r="E4439">
        <f>340</f>
        <v>340</v>
      </c>
      <c r="F4439" t="s">
        <v>13</v>
      </c>
      <c r="G4439" t="s">
        <v>15387</v>
      </c>
      <c r="H4439" s="3" t="s">
        <v>15388</v>
      </c>
      <c r="I4439" t="s">
        <v>62</v>
      </c>
      <c r="J4439" t="s">
        <v>15389</v>
      </c>
    </row>
    <row r="4440" spans="1:10" ht="16" x14ac:dyDescent="0.2">
      <c r="A4440" t="s">
        <v>15390</v>
      </c>
      <c r="B4440" t="s">
        <v>11533</v>
      </c>
      <c r="C4440" t="s">
        <v>11534</v>
      </c>
      <c r="D4440">
        <v>1</v>
      </c>
      <c r="E4440">
        <f>340</f>
        <v>340</v>
      </c>
      <c r="F4440" t="s">
        <v>13</v>
      </c>
      <c r="G4440" t="s">
        <v>15387</v>
      </c>
      <c r="H4440" s="3" t="s">
        <v>15391</v>
      </c>
      <c r="I4440" t="s">
        <v>62</v>
      </c>
      <c r="J4440" t="s">
        <v>15392</v>
      </c>
    </row>
    <row r="4441" spans="1:10" ht="16" x14ac:dyDescent="0.2">
      <c r="A4441" t="s">
        <v>15393</v>
      </c>
      <c r="B4441" t="s">
        <v>11533</v>
      </c>
      <c r="C4441" t="s">
        <v>11534</v>
      </c>
      <c r="D4441">
        <v>1</v>
      </c>
      <c r="E4441">
        <f>340</f>
        <v>340</v>
      </c>
      <c r="F4441" t="s">
        <v>13</v>
      </c>
      <c r="G4441" t="s">
        <v>15387</v>
      </c>
      <c r="H4441" s="3" t="s">
        <v>15394</v>
      </c>
      <c r="I4441" t="s">
        <v>62</v>
      </c>
      <c r="J4441" t="s">
        <v>15395</v>
      </c>
    </row>
    <row r="4442" spans="1:10" ht="16" x14ac:dyDescent="0.2">
      <c r="A4442" t="s">
        <v>15396</v>
      </c>
      <c r="B4442" t="s">
        <v>11533</v>
      </c>
      <c r="C4442" t="s">
        <v>11534</v>
      </c>
      <c r="D4442">
        <v>1</v>
      </c>
      <c r="E4442">
        <f>340</f>
        <v>340</v>
      </c>
      <c r="F4442" t="s">
        <v>13</v>
      </c>
      <c r="G4442" t="s">
        <v>15387</v>
      </c>
      <c r="H4442" s="3" t="s">
        <v>15397</v>
      </c>
      <c r="I4442" t="s">
        <v>62</v>
      </c>
      <c r="J4442" t="s">
        <v>15398</v>
      </c>
    </row>
    <row r="4443" spans="1:10" ht="16" x14ac:dyDescent="0.2">
      <c r="A4443" t="s">
        <v>15399</v>
      </c>
      <c r="B4443" t="s">
        <v>15400</v>
      </c>
      <c r="C4443" t="s">
        <v>15401</v>
      </c>
      <c r="D4443">
        <v>1</v>
      </c>
      <c r="E4443">
        <f>340</f>
        <v>340</v>
      </c>
      <c r="F4443" t="s">
        <v>13</v>
      </c>
      <c r="G4443" t="s">
        <v>15387</v>
      </c>
      <c r="H4443" s="3" t="s">
        <v>15402</v>
      </c>
      <c r="I4443" t="s">
        <v>62</v>
      </c>
      <c r="J4443" t="s">
        <v>15403</v>
      </c>
    </row>
    <row r="4444" spans="1:10" ht="16" x14ac:dyDescent="0.2">
      <c r="A4444" t="s">
        <v>15404</v>
      </c>
      <c r="B4444" t="s">
        <v>11533</v>
      </c>
      <c r="C4444" t="s">
        <v>11534</v>
      </c>
      <c r="D4444">
        <v>2</v>
      </c>
      <c r="E4444">
        <f>340</f>
        <v>340</v>
      </c>
      <c r="F4444" t="s">
        <v>13</v>
      </c>
      <c r="G4444" t="s">
        <v>15387</v>
      </c>
      <c r="H4444" s="3" t="s">
        <v>15405</v>
      </c>
      <c r="I4444" t="s">
        <v>62</v>
      </c>
      <c r="J4444" t="s">
        <v>15406</v>
      </c>
    </row>
    <row r="4445" spans="1:10" ht="32" x14ac:dyDescent="0.2">
      <c r="A4445" t="s">
        <v>15407</v>
      </c>
      <c r="B4445" t="s">
        <v>15408</v>
      </c>
      <c r="C4445" t="s">
        <v>15409</v>
      </c>
      <c r="D4445">
        <v>3</v>
      </c>
      <c r="E4445">
        <f>340</f>
        <v>340</v>
      </c>
      <c r="F4445" t="s">
        <v>13</v>
      </c>
      <c r="G4445" t="s">
        <v>15387</v>
      </c>
      <c r="H4445" s="3" t="s">
        <v>15410</v>
      </c>
      <c r="I4445" t="s">
        <v>62</v>
      </c>
      <c r="J4445" t="s">
        <v>15411</v>
      </c>
    </row>
    <row r="4446" spans="1:10" ht="32" x14ac:dyDescent="0.2">
      <c r="A4446" t="s">
        <v>15412</v>
      </c>
      <c r="B4446" t="s">
        <v>15408</v>
      </c>
      <c r="C4446" t="s">
        <v>15409</v>
      </c>
      <c r="D4446">
        <v>1</v>
      </c>
      <c r="E4446">
        <f>340</f>
        <v>340</v>
      </c>
      <c r="F4446" t="s">
        <v>13</v>
      </c>
      <c r="G4446" t="s">
        <v>15387</v>
      </c>
      <c r="H4446" s="3" t="s">
        <v>15413</v>
      </c>
      <c r="I4446" t="s">
        <v>62</v>
      </c>
      <c r="J4446" t="s">
        <v>15414</v>
      </c>
    </row>
    <row r="4447" spans="1:10" ht="16" x14ac:dyDescent="0.2">
      <c r="A4447" t="s">
        <v>15415</v>
      </c>
      <c r="B4447" t="s">
        <v>11533</v>
      </c>
      <c r="C4447" t="s">
        <v>11534</v>
      </c>
      <c r="D4447">
        <v>4</v>
      </c>
      <c r="E4447">
        <f>340</f>
        <v>340</v>
      </c>
      <c r="F4447" t="s">
        <v>13</v>
      </c>
      <c r="G4447" t="s">
        <v>15387</v>
      </c>
      <c r="H4447" s="3" t="s">
        <v>15397</v>
      </c>
      <c r="I4447" t="s">
        <v>62</v>
      </c>
      <c r="J4447" t="s">
        <v>15416</v>
      </c>
    </row>
    <row r="4448" spans="1:10" ht="16" x14ac:dyDescent="0.2">
      <c r="A4448" t="s">
        <v>15417</v>
      </c>
      <c r="B4448" t="s">
        <v>15418</v>
      </c>
      <c r="C4448" t="s">
        <v>15419</v>
      </c>
      <c r="D4448">
        <v>1</v>
      </c>
      <c r="E4448">
        <f>340</f>
        <v>340</v>
      </c>
      <c r="F4448" t="s">
        <v>13</v>
      </c>
      <c r="G4448" t="s">
        <v>15387</v>
      </c>
      <c r="H4448" s="3" t="s">
        <v>15420</v>
      </c>
      <c r="I4448" t="s">
        <v>62</v>
      </c>
      <c r="J4448" t="s">
        <v>15421</v>
      </c>
    </row>
    <row r="4449" spans="1:10" ht="16" x14ac:dyDescent="0.2">
      <c r="A4449" t="s">
        <v>15422</v>
      </c>
      <c r="B4449" t="s">
        <v>15423</v>
      </c>
      <c r="C4449" t="s">
        <v>15424</v>
      </c>
      <c r="D4449">
        <v>1</v>
      </c>
      <c r="E4449">
        <f>340</f>
        <v>340</v>
      </c>
      <c r="F4449" t="s">
        <v>13</v>
      </c>
      <c r="G4449" t="s">
        <v>15387</v>
      </c>
      <c r="H4449" s="3" t="s">
        <v>15388</v>
      </c>
      <c r="I4449" t="s">
        <v>62</v>
      </c>
      <c r="J4449" t="s">
        <v>15425</v>
      </c>
    </row>
    <row r="4450" spans="1:10" ht="16" x14ac:dyDescent="0.2">
      <c r="A4450" t="s">
        <v>15426</v>
      </c>
      <c r="B4450" t="s">
        <v>11533</v>
      </c>
      <c r="C4450" t="s">
        <v>11534</v>
      </c>
      <c r="D4450">
        <v>1</v>
      </c>
      <c r="E4450">
        <f>340</f>
        <v>340</v>
      </c>
      <c r="F4450" t="s">
        <v>13</v>
      </c>
      <c r="G4450" t="s">
        <v>15387</v>
      </c>
      <c r="H4450" s="3" t="s">
        <v>15397</v>
      </c>
      <c r="I4450" t="s">
        <v>62</v>
      </c>
      <c r="J4450" t="s">
        <v>15427</v>
      </c>
    </row>
    <row r="4451" spans="1:10" ht="16" x14ac:dyDescent="0.2">
      <c r="A4451" t="s">
        <v>15428</v>
      </c>
      <c r="B4451" t="s">
        <v>11533</v>
      </c>
      <c r="C4451" t="s">
        <v>11534</v>
      </c>
      <c r="D4451">
        <v>1</v>
      </c>
      <c r="E4451">
        <f>340</f>
        <v>340</v>
      </c>
      <c r="F4451" t="s">
        <v>13</v>
      </c>
      <c r="G4451" t="s">
        <v>15387</v>
      </c>
      <c r="H4451" s="3" t="s">
        <v>15429</v>
      </c>
      <c r="I4451" t="s">
        <v>62</v>
      </c>
      <c r="J4451" t="s">
        <v>15430</v>
      </c>
    </row>
    <row r="4452" spans="1:10" ht="16" x14ac:dyDescent="0.2">
      <c r="A4452" t="s">
        <v>15431</v>
      </c>
      <c r="B4452" t="s">
        <v>11533</v>
      </c>
      <c r="C4452" t="s">
        <v>11534</v>
      </c>
      <c r="D4452">
        <v>1</v>
      </c>
      <c r="E4452">
        <f>340</f>
        <v>340</v>
      </c>
      <c r="F4452" t="s">
        <v>13</v>
      </c>
      <c r="G4452" t="s">
        <v>15387</v>
      </c>
      <c r="H4452" s="3" t="s">
        <v>15397</v>
      </c>
      <c r="I4452" t="s">
        <v>62</v>
      </c>
      <c r="J4452" t="s">
        <v>15432</v>
      </c>
    </row>
    <row r="4453" spans="1:10" ht="16" x14ac:dyDescent="0.2">
      <c r="A4453" t="s">
        <v>15433</v>
      </c>
      <c r="B4453" t="s">
        <v>15408</v>
      </c>
      <c r="C4453" t="s">
        <v>15409</v>
      </c>
      <c r="D4453">
        <v>2</v>
      </c>
      <c r="E4453">
        <f>340</f>
        <v>340</v>
      </c>
      <c r="F4453" t="s">
        <v>13</v>
      </c>
      <c r="G4453" t="s">
        <v>15387</v>
      </c>
      <c r="H4453" s="3" t="s">
        <v>15388</v>
      </c>
      <c r="I4453" t="s">
        <v>62</v>
      </c>
      <c r="J4453" t="s">
        <v>15434</v>
      </c>
    </row>
    <row r="4454" spans="1:10" ht="16" x14ac:dyDescent="0.2">
      <c r="A4454" t="s">
        <v>15435</v>
      </c>
      <c r="B4454" t="s">
        <v>15423</v>
      </c>
      <c r="C4454" t="s">
        <v>15424</v>
      </c>
      <c r="D4454">
        <v>1</v>
      </c>
      <c r="E4454">
        <f>340</f>
        <v>340</v>
      </c>
      <c r="F4454" t="s">
        <v>13</v>
      </c>
      <c r="G4454" t="s">
        <v>15436</v>
      </c>
      <c r="H4454" s="3" t="s">
        <v>15437</v>
      </c>
      <c r="I4454" t="s">
        <v>1725</v>
      </c>
      <c r="J4454" t="s">
        <v>15438</v>
      </c>
    </row>
    <row r="4455" spans="1:10" ht="16" x14ac:dyDescent="0.2">
      <c r="A4455" t="s">
        <v>15439</v>
      </c>
      <c r="B4455" t="s">
        <v>15440</v>
      </c>
      <c r="C4455" t="s">
        <v>15441</v>
      </c>
      <c r="D4455">
        <v>1</v>
      </c>
      <c r="E4455">
        <f>340</f>
        <v>340</v>
      </c>
      <c r="F4455" t="s">
        <v>13</v>
      </c>
      <c r="G4455" t="s">
        <v>15442</v>
      </c>
      <c r="H4455" s="3" t="s">
        <v>15397</v>
      </c>
      <c r="I4455" t="s">
        <v>62</v>
      </c>
      <c r="J4455" t="s">
        <v>15443</v>
      </c>
    </row>
    <row r="4456" spans="1:10" ht="16" x14ac:dyDescent="0.2">
      <c r="A4456" t="s">
        <v>15444</v>
      </c>
      <c r="B4456" t="s">
        <v>11533</v>
      </c>
      <c r="C4456" t="s">
        <v>11534</v>
      </c>
      <c r="D4456">
        <v>2</v>
      </c>
      <c r="E4456">
        <f>340</f>
        <v>340</v>
      </c>
      <c r="F4456" t="s">
        <v>13</v>
      </c>
      <c r="G4456" t="s">
        <v>15442</v>
      </c>
      <c r="H4456" s="3" t="s">
        <v>15397</v>
      </c>
      <c r="I4456" t="s">
        <v>62</v>
      </c>
      <c r="J4456" t="s">
        <v>15445</v>
      </c>
    </row>
    <row r="4457" spans="1:10" ht="16" x14ac:dyDescent="0.2">
      <c r="A4457" t="s">
        <v>15446</v>
      </c>
      <c r="B4457" t="s">
        <v>11533</v>
      </c>
      <c r="C4457" t="s">
        <v>11534</v>
      </c>
      <c r="D4457">
        <v>2</v>
      </c>
      <c r="E4457">
        <f>340</f>
        <v>340</v>
      </c>
      <c r="F4457" t="s">
        <v>13</v>
      </c>
      <c r="G4457" t="s">
        <v>15442</v>
      </c>
      <c r="H4457" s="3" t="s">
        <v>15397</v>
      </c>
      <c r="I4457" t="s">
        <v>62</v>
      </c>
      <c r="J4457" t="s">
        <v>15447</v>
      </c>
    </row>
    <row r="4458" spans="1:10" ht="16" x14ac:dyDescent="0.2">
      <c r="A4458" t="s">
        <v>15448</v>
      </c>
      <c r="B4458" t="s">
        <v>11533</v>
      </c>
      <c r="C4458" t="s">
        <v>11534</v>
      </c>
      <c r="D4458">
        <v>2</v>
      </c>
      <c r="E4458">
        <f>340</f>
        <v>340</v>
      </c>
      <c r="F4458" t="s">
        <v>13</v>
      </c>
      <c r="G4458" t="s">
        <v>15449</v>
      </c>
      <c r="H4458" s="3" t="s">
        <v>15397</v>
      </c>
      <c r="I4458" t="s">
        <v>62</v>
      </c>
      <c r="J4458" t="s">
        <v>15450</v>
      </c>
    </row>
    <row r="4459" spans="1:10" ht="16" x14ac:dyDescent="0.2">
      <c r="A4459" t="s">
        <v>15451</v>
      </c>
      <c r="B4459" t="s">
        <v>11533</v>
      </c>
      <c r="C4459" t="s">
        <v>11534</v>
      </c>
      <c r="D4459">
        <v>2</v>
      </c>
      <c r="E4459">
        <f>340</f>
        <v>340</v>
      </c>
      <c r="F4459" t="s">
        <v>13</v>
      </c>
      <c r="G4459" t="s">
        <v>15452</v>
      </c>
      <c r="H4459" s="3" t="s">
        <v>15397</v>
      </c>
      <c r="I4459" t="s">
        <v>62</v>
      </c>
      <c r="J4459" t="s">
        <v>15453</v>
      </c>
    </row>
    <row r="4460" spans="1:10" ht="16" x14ac:dyDescent="0.2">
      <c r="A4460" t="s">
        <v>15454</v>
      </c>
      <c r="B4460" t="s">
        <v>15408</v>
      </c>
      <c r="C4460" t="s">
        <v>15409</v>
      </c>
      <c r="D4460">
        <v>1</v>
      </c>
      <c r="E4460">
        <f>340</f>
        <v>340</v>
      </c>
      <c r="F4460" t="s">
        <v>13</v>
      </c>
      <c r="G4460" t="s">
        <v>15452</v>
      </c>
      <c r="H4460" s="3" t="s">
        <v>15397</v>
      </c>
      <c r="I4460" t="s">
        <v>62</v>
      </c>
      <c r="J4460" t="s">
        <v>15455</v>
      </c>
    </row>
    <row r="4461" spans="1:10" ht="16" x14ac:dyDescent="0.2">
      <c r="A4461" t="s">
        <v>15456</v>
      </c>
      <c r="B4461" t="s">
        <v>15440</v>
      </c>
      <c r="C4461" t="s">
        <v>15441</v>
      </c>
      <c r="D4461">
        <v>4</v>
      </c>
      <c r="E4461">
        <f>340</f>
        <v>340</v>
      </c>
      <c r="F4461" t="s">
        <v>13</v>
      </c>
      <c r="G4461" t="s">
        <v>15457</v>
      </c>
      <c r="H4461" s="3" t="s">
        <v>15397</v>
      </c>
      <c r="I4461" t="s">
        <v>62</v>
      </c>
      <c r="J4461" t="s">
        <v>15458</v>
      </c>
    </row>
    <row r="4462" spans="1:10" ht="16" x14ac:dyDescent="0.2">
      <c r="A4462" t="s">
        <v>15439</v>
      </c>
      <c r="B4462" t="s">
        <v>15408</v>
      </c>
      <c r="C4462" t="s">
        <v>15409</v>
      </c>
      <c r="D4462">
        <v>2</v>
      </c>
      <c r="E4462">
        <f>340</f>
        <v>340</v>
      </c>
      <c r="F4462" t="s">
        <v>13</v>
      </c>
      <c r="G4462" t="s">
        <v>15459</v>
      </c>
      <c r="H4462" s="3" t="s">
        <v>15397</v>
      </c>
      <c r="I4462" t="s">
        <v>62</v>
      </c>
      <c r="J4462" t="s">
        <v>15443</v>
      </c>
    </row>
    <row r="4463" spans="1:10" ht="16" x14ac:dyDescent="0.2">
      <c r="A4463" t="s">
        <v>15460</v>
      </c>
      <c r="B4463" t="s">
        <v>11533</v>
      </c>
      <c r="C4463" t="s">
        <v>11534</v>
      </c>
      <c r="D4463">
        <v>3</v>
      </c>
      <c r="E4463">
        <f>340</f>
        <v>340</v>
      </c>
      <c r="F4463" t="s">
        <v>13</v>
      </c>
      <c r="G4463" t="s">
        <v>15461</v>
      </c>
      <c r="H4463" s="3" t="s">
        <v>15397</v>
      </c>
      <c r="I4463" t="s">
        <v>62</v>
      </c>
      <c r="J4463" t="s">
        <v>15462</v>
      </c>
    </row>
    <row r="4464" spans="1:10" ht="16" x14ac:dyDescent="0.2">
      <c r="A4464" t="s">
        <v>15463</v>
      </c>
      <c r="B4464" t="s">
        <v>11533</v>
      </c>
      <c r="C4464" t="s">
        <v>11534</v>
      </c>
      <c r="D4464">
        <v>2</v>
      </c>
      <c r="E4464">
        <f>340</f>
        <v>340</v>
      </c>
      <c r="F4464" t="s">
        <v>13</v>
      </c>
      <c r="G4464" t="s">
        <v>15461</v>
      </c>
      <c r="H4464" s="3" t="s">
        <v>15397</v>
      </c>
      <c r="I4464" t="s">
        <v>62</v>
      </c>
      <c r="J4464" t="s">
        <v>15464</v>
      </c>
    </row>
    <row r="4465" spans="1:10" ht="16" x14ac:dyDescent="0.2">
      <c r="A4465" t="s">
        <v>11547</v>
      </c>
      <c r="B4465" t="s">
        <v>11533</v>
      </c>
      <c r="C4465" t="s">
        <v>11534</v>
      </c>
      <c r="D4465">
        <v>1</v>
      </c>
      <c r="E4465">
        <f>340</f>
        <v>340</v>
      </c>
      <c r="F4465" t="s">
        <v>13</v>
      </c>
      <c r="G4465" t="s">
        <v>15461</v>
      </c>
      <c r="H4465" s="3" t="s">
        <v>15397</v>
      </c>
      <c r="I4465" t="s">
        <v>62</v>
      </c>
      <c r="J4465" t="s">
        <v>11550</v>
      </c>
    </row>
    <row r="4466" spans="1:10" ht="16" x14ac:dyDescent="0.2">
      <c r="A4466" t="s">
        <v>15465</v>
      </c>
      <c r="B4466" t="s">
        <v>11533</v>
      </c>
      <c r="C4466" t="s">
        <v>11534</v>
      </c>
      <c r="D4466">
        <v>3</v>
      </c>
      <c r="E4466">
        <f>340</f>
        <v>340</v>
      </c>
      <c r="F4466" t="s">
        <v>13</v>
      </c>
      <c r="G4466" t="s">
        <v>15461</v>
      </c>
      <c r="H4466" s="3" t="s">
        <v>15397</v>
      </c>
      <c r="I4466" t="s">
        <v>62</v>
      </c>
      <c r="J4466" t="s">
        <v>15466</v>
      </c>
    </row>
    <row r="4467" spans="1:10" ht="16" x14ac:dyDescent="0.2">
      <c r="A4467" t="s">
        <v>15467</v>
      </c>
      <c r="B4467" t="s">
        <v>11533</v>
      </c>
      <c r="C4467" t="s">
        <v>11534</v>
      </c>
      <c r="D4467">
        <v>2</v>
      </c>
      <c r="E4467">
        <f>340</f>
        <v>340</v>
      </c>
      <c r="F4467" t="s">
        <v>13</v>
      </c>
      <c r="G4467" t="s">
        <v>15461</v>
      </c>
      <c r="H4467" s="3" t="s">
        <v>15397</v>
      </c>
      <c r="I4467" t="s">
        <v>62</v>
      </c>
      <c r="J4467" t="s">
        <v>15468</v>
      </c>
    </row>
    <row r="4468" spans="1:10" ht="16" x14ac:dyDescent="0.2">
      <c r="A4468" t="s">
        <v>15469</v>
      </c>
      <c r="B4468" t="s">
        <v>11533</v>
      </c>
      <c r="C4468" t="s">
        <v>11534</v>
      </c>
      <c r="D4468">
        <v>1</v>
      </c>
      <c r="E4468">
        <f>340</f>
        <v>340</v>
      </c>
      <c r="F4468" t="s">
        <v>13</v>
      </c>
      <c r="G4468" t="s">
        <v>15470</v>
      </c>
      <c r="H4468" s="3" t="s">
        <v>15397</v>
      </c>
      <c r="I4468" t="s">
        <v>62</v>
      </c>
      <c r="J4468" t="s">
        <v>15471</v>
      </c>
    </row>
    <row r="4469" spans="1:10" ht="16" x14ac:dyDescent="0.2">
      <c r="A4469" t="s">
        <v>15472</v>
      </c>
      <c r="B4469" t="s">
        <v>11533</v>
      </c>
      <c r="C4469" t="s">
        <v>11534</v>
      </c>
      <c r="D4469">
        <v>1</v>
      </c>
      <c r="E4469">
        <f>340</f>
        <v>340</v>
      </c>
      <c r="F4469" t="s">
        <v>13</v>
      </c>
      <c r="G4469" t="s">
        <v>15470</v>
      </c>
      <c r="H4469" s="3" t="s">
        <v>15397</v>
      </c>
      <c r="I4469" t="s">
        <v>62</v>
      </c>
      <c r="J4469" t="s">
        <v>15473</v>
      </c>
    </row>
    <row r="4470" spans="1:10" ht="16" x14ac:dyDescent="0.2">
      <c r="A4470" t="s">
        <v>15474</v>
      </c>
      <c r="B4470" t="s">
        <v>11533</v>
      </c>
      <c r="C4470" t="s">
        <v>11534</v>
      </c>
      <c r="D4470">
        <v>1</v>
      </c>
      <c r="E4470">
        <f>340</f>
        <v>340</v>
      </c>
      <c r="F4470" t="s">
        <v>13</v>
      </c>
      <c r="G4470" t="s">
        <v>15475</v>
      </c>
      <c r="H4470" s="3" t="s">
        <v>15397</v>
      </c>
      <c r="I4470" t="s">
        <v>62</v>
      </c>
      <c r="J4470" t="s">
        <v>15476</v>
      </c>
    </row>
    <row r="4471" spans="1:10" ht="16" x14ac:dyDescent="0.2">
      <c r="A4471" t="s">
        <v>15477</v>
      </c>
      <c r="B4471" t="s">
        <v>11533</v>
      </c>
      <c r="C4471" t="s">
        <v>11534</v>
      </c>
      <c r="D4471">
        <v>1</v>
      </c>
      <c r="E4471">
        <f>340</f>
        <v>340</v>
      </c>
      <c r="F4471" t="s">
        <v>13</v>
      </c>
      <c r="G4471" t="s">
        <v>15478</v>
      </c>
      <c r="H4471" s="3" t="s">
        <v>15397</v>
      </c>
      <c r="I4471" t="s">
        <v>62</v>
      </c>
      <c r="J4471" t="s">
        <v>15479</v>
      </c>
    </row>
    <row r="4472" spans="1:10" ht="32" x14ac:dyDescent="0.2">
      <c r="A4472" t="s">
        <v>15480</v>
      </c>
      <c r="B4472" t="s">
        <v>15481</v>
      </c>
      <c r="C4472" t="s">
        <v>15482</v>
      </c>
      <c r="D4472">
        <v>1</v>
      </c>
      <c r="E4472" t="s">
        <v>13</v>
      </c>
      <c r="F4472" t="s">
        <v>13</v>
      </c>
      <c r="G4472" t="s">
        <v>15483</v>
      </c>
      <c r="H4472" s="3" t="s">
        <v>15484</v>
      </c>
      <c r="I4472" t="s">
        <v>62</v>
      </c>
      <c r="J4472" t="s">
        <v>15485</v>
      </c>
    </row>
    <row r="4473" spans="1:10" ht="16" x14ac:dyDescent="0.2">
      <c r="A4473" t="s">
        <v>15486</v>
      </c>
      <c r="B4473" t="s">
        <v>3394</v>
      </c>
      <c r="C4473" t="s">
        <v>15487</v>
      </c>
      <c r="D4473">
        <v>2</v>
      </c>
      <c r="E4473" t="s">
        <v>15488</v>
      </c>
      <c r="F4473" t="s">
        <v>13</v>
      </c>
      <c r="G4473" t="s">
        <v>15489</v>
      </c>
      <c r="H4473" s="3" t="s">
        <v>15490</v>
      </c>
      <c r="I4473" t="s">
        <v>62</v>
      </c>
      <c r="J4473" t="s">
        <v>15491</v>
      </c>
    </row>
    <row r="4474" spans="1:10" ht="32" x14ac:dyDescent="0.2">
      <c r="A4474" t="s">
        <v>15492</v>
      </c>
      <c r="B4474" t="s">
        <v>15493</v>
      </c>
      <c r="C4474" t="s">
        <v>15494</v>
      </c>
      <c r="D4474">
        <v>3</v>
      </c>
      <c r="E4474" t="s">
        <v>15488</v>
      </c>
      <c r="F4474" t="s">
        <v>13</v>
      </c>
      <c r="G4474" t="s">
        <v>15489</v>
      </c>
      <c r="H4474" s="3" t="s">
        <v>15495</v>
      </c>
      <c r="I4474" t="s">
        <v>62</v>
      </c>
      <c r="J4474" t="s">
        <v>15496</v>
      </c>
    </row>
    <row r="4475" spans="1:10" ht="16" x14ac:dyDescent="0.2">
      <c r="A4475" t="s">
        <v>15497</v>
      </c>
      <c r="B4475" t="s">
        <v>15498</v>
      </c>
      <c r="C4475" t="s">
        <v>15499</v>
      </c>
      <c r="D4475">
        <v>1</v>
      </c>
      <c r="E4475" t="s">
        <v>13</v>
      </c>
      <c r="F4475" t="s">
        <v>13</v>
      </c>
      <c r="G4475" t="s">
        <v>15489</v>
      </c>
      <c r="H4475" s="3" t="s">
        <v>15500</v>
      </c>
      <c r="I4475" t="s">
        <v>15501</v>
      </c>
      <c r="J4475" t="s">
        <v>15502</v>
      </c>
    </row>
    <row r="4476" spans="1:10" ht="32" x14ac:dyDescent="0.2">
      <c r="A4476" t="s">
        <v>15492</v>
      </c>
      <c r="B4476" t="s">
        <v>15503</v>
      </c>
      <c r="C4476" t="s">
        <v>15504</v>
      </c>
      <c r="D4476">
        <v>4</v>
      </c>
      <c r="E4476" t="s">
        <v>15488</v>
      </c>
      <c r="F4476" t="s">
        <v>13</v>
      </c>
      <c r="G4476" t="s">
        <v>15489</v>
      </c>
      <c r="H4476" s="3" t="s">
        <v>15495</v>
      </c>
      <c r="I4476" t="s">
        <v>62</v>
      </c>
      <c r="J4476" t="s">
        <v>15496</v>
      </c>
    </row>
    <row r="4477" spans="1:10" ht="32" x14ac:dyDescent="0.2">
      <c r="A4477" t="s">
        <v>15492</v>
      </c>
      <c r="B4477" t="s">
        <v>15505</v>
      </c>
      <c r="C4477" t="s">
        <v>15506</v>
      </c>
      <c r="D4477">
        <v>1</v>
      </c>
      <c r="E4477" t="s">
        <v>15488</v>
      </c>
      <c r="F4477" t="s">
        <v>13</v>
      </c>
      <c r="G4477" t="s">
        <v>15489</v>
      </c>
      <c r="H4477" s="3" t="s">
        <v>15495</v>
      </c>
      <c r="I4477" t="s">
        <v>62</v>
      </c>
      <c r="J4477" t="s">
        <v>15496</v>
      </c>
    </row>
    <row r="4478" spans="1:10" ht="16" x14ac:dyDescent="0.2">
      <c r="A4478" t="s">
        <v>15360</v>
      </c>
      <c r="B4478" t="s">
        <v>15507</v>
      </c>
      <c r="C4478" t="s">
        <v>15508</v>
      </c>
      <c r="D4478">
        <v>4</v>
      </c>
      <c r="E4478" t="s">
        <v>15488</v>
      </c>
      <c r="F4478" t="s">
        <v>13</v>
      </c>
      <c r="G4478" t="s">
        <v>15489</v>
      </c>
      <c r="H4478" s="3" t="s">
        <v>15490</v>
      </c>
      <c r="I4478" t="s">
        <v>62</v>
      </c>
      <c r="J4478" t="s">
        <v>15365</v>
      </c>
    </row>
    <row r="4479" spans="1:10" ht="16" x14ac:dyDescent="0.2">
      <c r="A4479" t="s">
        <v>15509</v>
      </c>
      <c r="B4479" t="s">
        <v>11566</v>
      </c>
      <c r="C4479" t="s">
        <v>15510</v>
      </c>
      <c r="D4479">
        <v>3</v>
      </c>
      <c r="E4479" t="s">
        <v>15488</v>
      </c>
      <c r="F4479" t="s">
        <v>13</v>
      </c>
      <c r="G4479" t="s">
        <v>15489</v>
      </c>
      <c r="H4479" s="3" t="s">
        <v>15511</v>
      </c>
      <c r="I4479" t="s">
        <v>62</v>
      </c>
      <c r="J4479" t="s">
        <v>15512</v>
      </c>
    </row>
    <row r="4480" spans="1:10" ht="16" x14ac:dyDescent="0.2">
      <c r="A4480" t="s">
        <v>13130</v>
      </c>
      <c r="B4480" t="s">
        <v>15513</v>
      </c>
      <c r="C4480" t="s">
        <v>15514</v>
      </c>
      <c r="D4480">
        <v>3</v>
      </c>
      <c r="E4480" t="s">
        <v>15488</v>
      </c>
      <c r="F4480" t="s">
        <v>13</v>
      </c>
      <c r="G4480" t="s">
        <v>15489</v>
      </c>
      <c r="H4480" s="3" t="s">
        <v>15515</v>
      </c>
      <c r="I4480" t="s">
        <v>62</v>
      </c>
      <c r="J4480" t="s">
        <v>13134</v>
      </c>
    </row>
    <row r="4481" spans="1:10" ht="16" x14ac:dyDescent="0.2">
      <c r="A4481" t="s">
        <v>15516</v>
      </c>
      <c r="B4481" t="s">
        <v>15517</v>
      </c>
      <c r="C4481" t="s">
        <v>15518</v>
      </c>
      <c r="D4481">
        <v>1</v>
      </c>
      <c r="E4481" t="s">
        <v>15488</v>
      </c>
      <c r="F4481" t="s">
        <v>13</v>
      </c>
      <c r="G4481" t="s">
        <v>15489</v>
      </c>
      <c r="H4481" s="3" t="s">
        <v>15519</v>
      </c>
      <c r="I4481" t="s">
        <v>62</v>
      </c>
      <c r="J4481" t="s">
        <v>15520</v>
      </c>
    </row>
    <row r="4482" spans="1:10" ht="16" x14ac:dyDescent="0.2">
      <c r="A4482" t="s">
        <v>15521</v>
      </c>
      <c r="B4482" t="s">
        <v>15522</v>
      </c>
      <c r="C4482" t="s">
        <v>15523</v>
      </c>
      <c r="D4482">
        <v>4</v>
      </c>
      <c r="E4482" t="s">
        <v>15488</v>
      </c>
      <c r="F4482" t="s">
        <v>13</v>
      </c>
      <c r="G4482" t="s">
        <v>15489</v>
      </c>
      <c r="H4482" s="3" t="s">
        <v>15524</v>
      </c>
      <c r="I4482" t="s">
        <v>62</v>
      </c>
      <c r="J4482" t="s">
        <v>15525</v>
      </c>
    </row>
    <row r="4483" spans="1:10" ht="16" x14ac:dyDescent="0.2">
      <c r="A4483" t="s">
        <v>15526</v>
      </c>
      <c r="B4483" t="s">
        <v>15527</v>
      </c>
      <c r="C4483" t="s">
        <v>15528</v>
      </c>
      <c r="D4483">
        <v>1</v>
      </c>
      <c r="E4483" t="s">
        <v>13</v>
      </c>
      <c r="F4483" t="s">
        <v>13</v>
      </c>
      <c r="G4483" t="s">
        <v>15529</v>
      </c>
      <c r="H4483" s="3" t="s">
        <v>15530</v>
      </c>
      <c r="I4483" t="s">
        <v>62</v>
      </c>
      <c r="J4483" t="s">
        <v>15531</v>
      </c>
    </row>
    <row r="4484" spans="1:10" ht="16" x14ac:dyDescent="0.2">
      <c r="A4484" t="s">
        <v>15526</v>
      </c>
      <c r="B4484" t="s">
        <v>15532</v>
      </c>
      <c r="C4484" t="s">
        <v>15533</v>
      </c>
      <c r="D4484">
        <v>2</v>
      </c>
      <c r="E4484" t="s">
        <v>13</v>
      </c>
      <c r="F4484" t="s">
        <v>13</v>
      </c>
      <c r="G4484" t="s">
        <v>15529</v>
      </c>
      <c r="H4484" s="3" t="s">
        <v>15530</v>
      </c>
      <c r="I4484" t="s">
        <v>62</v>
      </c>
      <c r="J4484" t="s">
        <v>15531</v>
      </c>
    </row>
    <row r="4485" spans="1:10" ht="16" x14ac:dyDescent="0.2">
      <c r="A4485" t="s">
        <v>15526</v>
      </c>
      <c r="B4485" t="s">
        <v>15534</v>
      </c>
      <c r="C4485" t="s">
        <v>15535</v>
      </c>
      <c r="D4485">
        <v>3</v>
      </c>
      <c r="E4485" t="s">
        <v>13</v>
      </c>
      <c r="F4485" t="s">
        <v>13</v>
      </c>
      <c r="G4485" t="s">
        <v>15529</v>
      </c>
      <c r="H4485" s="3" t="s">
        <v>15530</v>
      </c>
      <c r="I4485" t="s">
        <v>62</v>
      </c>
      <c r="J4485" t="s">
        <v>15531</v>
      </c>
    </row>
    <row r="4486" spans="1:10" ht="16" x14ac:dyDescent="0.2">
      <c r="A4486" t="s">
        <v>15536</v>
      </c>
      <c r="B4486" t="s">
        <v>15537</v>
      </c>
      <c r="C4486" t="s">
        <v>15538</v>
      </c>
      <c r="D4486">
        <v>2</v>
      </c>
      <c r="E4486" t="s">
        <v>13</v>
      </c>
      <c r="F4486" t="s">
        <v>13</v>
      </c>
      <c r="G4486" t="s">
        <v>15539</v>
      </c>
      <c r="H4486" s="3" t="s">
        <v>15540</v>
      </c>
      <c r="I4486" t="s">
        <v>62</v>
      </c>
      <c r="J4486" t="s">
        <v>15541</v>
      </c>
    </row>
    <row r="4487" spans="1:10" ht="16" x14ac:dyDescent="0.2">
      <c r="A4487" t="s">
        <v>15542</v>
      </c>
      <c r="B4487" t="s">
        <v>15543</v>
      </c>
      <c r="C4487" t="s">
        <v>15544</v>
      </c>
      <c r="D4487">
        <v>2</v>
      </c>
      <c r="E4487" t="s">
        <v>13</v>
      </c>
      <c r="F4487" t="s">
        <v>13</v>
      </c>
      <c r="G4487" t="s">
        <v>15539</v>
      </c>
      <c r="H4487" s="3" t="s">
        <v>15545</v>
      </c>
      <c r="I4487" t="s">
        <v>62</v>
      </c>
      <c r="J4487" t="s">
        <v>15546</v>
      </c>
    </row>
    <row r="4488" spans="1:10" ht="16" x14ac:dyDescent="0.2">
      <c r="A4488" t="s">
        <v>4544</v>
      </c>
      <c r="B4488" t="s">
        <v>15547</v>
      </c>
      <c r="C4488" t="s">
        <v>15548</v>
      </c>
      <c r="D4488">
        <v>2</v>
      </c>
      <c r="E4488" t="s">
        <v>13</v>
      </c>
      <c r="F4488" t="s">
        <v>13</v>
      </c>
      <c r="G4488" t="s">
        <v>15539</v>
      </c>
      <c r="H4488" s="3" t="s">
        <v>15549</v>
      </c>
      <c r="I4488" t="s">
        <v>62</v>
      </c>
      <c r="J4488" t="s">
        <v>4549</v>
      </c>
    </row>
    <row r="4489" spans="1:10" ht="16" x14ac:dyDescent="0.2">
      <c r="A4489" t="s">
        <v>15542</v>
      </c>
      <c r="B4489" t="s">
        <v>15550</v>
      </c>
      <c r="C4489" t="s">
        <v>15551</v>
      </c>
      <c r="D4489">
        <v>1</v>
      </c>
      <c r="E4489" t="s">
        <v>13</v>
      </c>
      <c r="F4489" t="s">
        <v>13</v>
      </c>
      <c r="G4489" t="s">
        <v>15539</v>
      </c>
      <c r="H4489" s="3" t="s">
        <v>15545</v>
      </c>
      <c r="I4489" t="s">
        <v>62</v>
      </c>
      <c r="J4489" t="s">
        <v>15546</v>
      </c>
    </row>
    <row r="4490" spans="1:10" ht="16" x14ac:dyDescent="0.2">
      <c r="A4490" t="s">
        <v>10131</v>
      </c>
      <c r="B4490" t="s">
        <v>15537</v>
      </c>
      <c r="C4490" t="s">
        <v>15538</v>
      </c>
      <c r="D4490">
        <v>2</v>
      </c>
      <c r="E4490" t="s">
        <v>13</v>
      </c>
      <c r="F4490" t="s">
        <v>13</v>
      </c>
      <c r="G4490" t="s">
        <v>15539</v>
      </c>
      <c r="H4490" s="3" t="s">
        <v>15552</v>
      </c>
      <c r="I4490" t="s">
        <v>62</v>
      </c>
      <c r="J4490" t="s">
        <v>10134</v>
      </c>
    </row>
    <row r="4491" spans="1:10" ht="16" x14ac:dyDescent="0.2">
      <c r="A4491" t="s">
        <v>15536</v>
      </c>
      <c r="B4491" t="s">
        <v>15553</v>
      </c>
      <c r="C4491" t="s">
        <v>15554</v>
      </c>
      <c r="D4491">
        <v>1</v>
      </c>
      <c r="E4491" t="s">
        <v>13</v>
      </c>
      <c r="F4491" t="s">
        <v>13</v>
      </c>
      <c r="G4491" t="s">
        <v>15539</v>
      </c>
      <c r="H4491" s="3" t="s">
        <v>15540</v>
      </c>
      <c r="I4491" t="s">
        <v>62</v>
      </c>
      <c r="J4491" t="s">
        <v>15541</v>
      </c>
    </row>
    <row r="4492" spans="1:10" ht="32" x14ac:dyDescent="0.2">
      <c r="A4492" t="s">
        <v>15555</v>
      </c>
      <c r="B4492" t="s">
        <v>15556</v>
      </c>
      <c r="C4492" t="s">
        <v>15557</v>
      </c>
      <c r="D4492">
        <v>3</v>
      </c>
      <c r="E4492" t="s">
        <v>637</v>
      </c>
      <c r="F4492" t="s">
        <v>13</v>
      </c>
      <c r="G4492" t="s">
        <v>15558</v>
      </c>
      <c r="H4492" s="3" t="s">
        <v>15559</v>
      </c>
      <c r="I4492" t="s">
        <v>62</v>
      </c>
      <c r="J4492" t="s">
        <v>15560</v>
      </c>
    </row>
    <row r="4493" spans="1:10" ht="16" x14ac:dyDescent="0.2">
      <c r="A4493" t="s">
        <v>15561</v>
      </c>
      <c r="B4493" t="s">
        <v>15562</v>
      </c>
      <c r="C4493" t="s">
        <v>15563</v>
      </c>
      <c r="D4493">
        <v>3</v>
      </c>
      <c r="E4493" t="s">
        <v>637</v>
      </c>
      <c r="F4493" t="s">
        <v>13</v>
      </c>
      <c r="G4493" t="s">
        <v>15558</v>
      </c>
      <c r="H4493" s="3" t="s">
        <v>15564</v>
      </c>
      <c r="I4493" t="s">
        <v>62</v>
      </c>
      <c r="J4493" t="s">
        <v>15565</v>
      </c>
    </row>
    <row r="4494" spans="1:10" ht="16" x14ac:dyDescent="0.2">
      <c r="A4494" t="s">
        <v>15566</v>
      </c>
      <c r="B4494" t="s">
        <v>15567</v>
      </c>
      <c r="C4494" t="s">
        <v>15568</v>
      </c>
      <c r="D4494">
        <v>1</v>
      </c>
      <c r="E4494" t="s">
        <v>637</v>
      </c>
      <c r="F4494" t="s">
        <v>13</v>
      </c>
      <c r="G4494" t="s">
        <v>15558</v>
      </c>
      <c r="H4494" s="3" t="s">
        <v>15569</v>
      </c>
      <c r="I4494" t="s">
        <v>62</v>
      </c>
      <c r="J4494" t="s">
        <v>15570</v>
      </c>
    </row>
    <row r="4495" spans="1:10" ht="16" x14ac:dyDescent="0.2">
      <c r="A4495" t="s">
        <v>15571</v>
      </c>
      <c r="B4495" t="s">
        <v>15572</v>
      </c>
      <c r="C4495" t="s">
        <v>15573</v>
      </c>
      <c r="D4495">
        <v>2</v>
      </c>
      <c r="E4495" t="s">
        <v>637</v>
      </c>
      <c r="F4495" t="s">
        <v>13</v>
      </c>
      <c r="G4495" t="s">
        <v>15558</v>
      </c>
      <c r="H4495" s="3" t="s">
        <v>15574</v>
      </c>
      <c r="I4495" t="s">
        <v>62</v>
      </c>
      <c r="J4495" t="s">
        <v>15575</v>
      </c>
    </row>
    <row r="4496" spans="1:10" ht="16" x14ac:dyDescent="0.2">
      <c r="A4496" t="s">
        <v>15576</v>
      </c>
      <c r="B4496" t="s">
        <v>15577</v>
      </c>
      <c r="C4496" t="s">
        <v>15578</v>
      </c>
      <c r="D4496">
        <v>2</v>
      </c>
      <c r="E4496" t="s">
        <v>637</v>
      </c>
      <c r="F4496" t="s">
        <v>13</v>
      </c>
      <c r="G4496" t="s">
        <v>15558</v>
      </c>
      <c r="H4496" s="3" t="s">
        <v>15579</v>
      </c>
      <c r="I4496" t="s">
        <v>62</v>
      </c>
      <c r="J4496" t="s">
        <v>15580</v>
      </c>
    </row>
    <row r="4497" spans="1:10" ht="16" x14ac:dyDescent="0.2">
      <c r="A4497" t="s">
        <v>15581</v>
      </c>
      <c r="B4497" t="s">
        <v>15582</v>
      </c>
      <c r="C4497" t="s">
        <v>15583</v>
      </c>
      <c r="D4497">
        <v>2</v>
      </c>
      <c r="E4497" t="s">
        <v>13</v>
      </c>
      <c r="F4497" t="s">
        <v>13</v>
      </c>
      <c r="G4497" t="s">
        <v>15584</v>
      </c>
      <c r="H4497" s="3" t="s">
        <v>15585</v>
      </c>
      <c r="I4497" t="s">
        <v>62</v>
      </c>
      <c r="J4497" t="s">
        <v>15586</v>
      </c>
    </row>
    <row r="4498" spans="1:10" ht="16" x14ac:dyDescent="0.2">
      <c r="A4498" t="s">
        <v>15587</v>
      </c>
      <c r="B4498" t="s">
        <v>15588</v>
      </c>
      <c r="C4498" t="s">
        <v>15589</v>
      </c>
      <c r="D4498">
        <v>1</v>
      </c>
      <c r="E4498" t="s">
        <v>13</v>
      </c>
      <c r="F4498" t="s">
        <v>13</v>
      </c>
      <c r="G4498" t="s">
        <v>15590</v>
      </c>
      <c r="H4498" s="3" t="s">
        <v>15591</v>
      </c>
      <c r="I4498" t="s">
        <v>62</v>
      </c>
      <c r="J4498" t="s">
        <v>15592</v>
      </c>
    </row>
    <row r="4499" spans="1:10" ht="16" x14ac:dyDescent="0.2">
      <c r="A4499" t="s">
        <v>15593</v>
      </c>
      <c r="B4499" t="s">
        <v>15594</v>
      </c>
      <c r="C4499" t="s">
        <v>15595</v>
      </c>
      <c r="D4499">
        <v>3</v>
      </c>
      <c r="E4499" t="s">
        <v>13</v>
      </c>
      <c r="F4499" t="s">
        <v>13</v>
      </c>
      <c r="G4499" t="s">
        <v>15596</v>
      </c>
      <c r="H4499" s="3" t="s">
        <v>15597</v>
      </c>
      <c r="I4499" t="s">
        <v>16</v>
      </c>
      <c r="J4499" t="s">
        <v>15598</v>
      </c>
    </row>
    <row r="4500" spans="1:10" ht="16" x14ac:dyDescent="0.2">
      <c r="A4500" t="s">
        <v>15593</v>
      </c>
      <c r="B4500" t="s">
        <v>15599</v>
      </c>
      <c r="C4500" t="s">
        <v>15600</v>
      </c>
      <c r="D4500">
        <v>4</v>
      </c>
      <c r="E4500" t="s">
        <v>13</v>
      </c>
      <c r="F4500" t="s">
        <v>13</v>
      </c>
      <c r="G4500" t="s">
        <v>15596</v>
      </c>
      <c r="H4500" s="3" t="s">
        <v>15601</v>
      </c>
      <c r="I4500" t="s">
        <v>16</v>
      </c>
      <c r="J4500" t="s">
        <v>15598</v>
      </c>
    </row>
    <row r="4501" spans="1:10" ht="16" x14ac:dyDescent="0.2">
      <c r="A4501" t="s">
        <v>15593</v>
      </c>
      <c r="B4501" t="s">
        <v>15602</v>
      </c>
      <c r="C4501" t="s">
        <v>15603</v>
      </c>
      <c r="D4501">
        <v>5</v>
      </c>
      <c r="E4501" t="s">
        <v>13</v>
      </c>
      <c r="F4501" t="s">
        <v>13</v>
      </c>
      <c r="G4501" t="s">
        <v>15604</v>
      </c>
      <c r="H4501" s="3" t="s">
        <v>15605</v>
      </c>
      <c r="I4501" t="s">
        <v>16</v>
      </c>
      <c r="J4501" t="s">
        <v>15598</v>
      </c>
    </row>
    <row r="4502" spans="1:10" ht="16" x14ac:dyDescent="0.2">
      <c r="A4502" t="s">
        <v>15593</v>
      </c>
      <c r="B4502" t="s">
        <v>15606</v>
      </c>
      <c r="C4502" t="s">
        <v>15607</v>
      </c>
      <c r="D4502">
        <v>2</v>
      </c>
      <c r="E4502" t="s">
        <v>13</v>
      </c>
      <c r="F4502" t="s">
        <v>13</v>
      </c>
      <c r="G4502" t="s">
        <v>15604</v>
      </c>
      <c r="H4502" s="3" t="s">
        <v>15605</v>
      </c>
      <c r="I4502" t="s">
        <v>16</v>
      </c>
      <c r="J4502" t="s">
        <v>15598</v>
      </c>
    </row>
    <row r="4503" spans="1:10" ht="16" x14ac:dyDescent="0.2">
      <c r="A4503" t="s">
        <v>15608</v>
      </c>
      <c r="B4503" t="s">
        <v>15609</v>
      </c>
      <c r="C4503" t="s">
        <v>15610</v>
      </c>
      <c r="D4503">
        <v>2</v>
      </c>
      <c r="E4503" t="s">
        <v>13</v>
      </c>
      <c r="F4503" t="s">
        <v>13</v>
      </c>
      <c r="G4503" t="s">
        <v>15604</v>
      </c>
      <c r="H4503" s="3" t="s">
        <v>15605</v>
      </c>
      <c r="I4503" t="s">
        <v>16</v>
      </c>
      <c r="J4503" t="s">
        <v>15611</v>
      </c>
    </row>
    <row r="4504" spans="1:10" ht="16" x14ac:dyDescent="0.2">
      <c r="A4504" t="s">
        <v>15608</v>
      </c>
      <c r="B4504" t="s">
        <v>15612</v>
      </c>
      <c r="C4504" t="s">
        <v>15613</v>
      </c>
      <c r="D4504">
        <v>1</v>
      </c>
      <c r="E4504" t="s">
        <v>13</v>
      </c>
      <c r="F4504" t="s">
        <v>13</v>
      </c>
      <c r="G4504" t="s">
        <v>15604</v>
      </c>
      <c r="H4504" s="3" t="s">
        <v>15605</v>
      </c>
      <c r="I4504" t="s">
        <v>16</v>
      </c>
      <c r="J4504" t="s">
        <v>15611</v>
      </c>
    </row>
    <row r="4505" spans="1:10" ht="16" x14ac:dyDescent="0.2">
      <c r="A4505" t="s">
        <v>15593</v>
      </c>
      <c r="B4505" t="s">
        <v>15614</v>
      </c>
      <c r="C4505" t="s">
        <v>15615</v>
      </c>
      <c r="D4505">
        <v>6</v>
      </c>
      <c r="E4505" t="s">
        <v>13</v>
      </c>
      <c r="F4505" t="s">
        <v>13</v>
      </c>
      <c r="G4505" t="s">
        <v>15604</v>
      </c>
      <c r="H4505" s="3" t="s">
        <v>15605</v>
      </c>
      <c r="I4505" t="s">
        <v>16</v>
      </c>
      <c r="J4505" t="s">
        <v>15598</v>
      </c>
    </row>
    <row r="4506" spans="1:10" ht="16" x14ac:dyDescent="0.2">
      <c r="A4506" t="s">
        <v>15593</v>
      </c>
      <c r="B4506" t="s">
        <v>15616</v>
      </c>
      <c r="C4506" t="s">
        <v>15617</v>
      </c>
      <c r="D4506">
        <v>1</v>
      </c>
      <c r="E4506" t="s">
        <v>13</v>
      </c>
      <c r="F4506" t="s">
        <v>13</v>
      </c>
      <c r="G4506" t="s">
        <v>15604</v>
      </c>
      <c r="H4506" s="3" t="s">
        <v>15605</v>
      </c>
      <c r="I4506" t="s">
        <v>16</v>
      </c>
      <c r="J4506" t="s">
        <v>15598</v>
      </c>
    </row>
    <row r="4507" spans="1:10" ht="16" x14ac:dyDescent="0.2">
      <c r="A4507" t="s">
        <v>15593</v>
      </c>
      <c r="B4507" t="s">
        <v>15618</v>
      </c>
      <c r="C4507" t="s">
        <v>15619</v>
      </c>
      <c r="D4507">
        <v>7</v>
      </c>
      <c r="E4507" t="s">
        <v>13</v>
      </c>
      <c r="F4507" t="s">
        <v>13</v>
      </c>
      <c r="G4507" t="s">
        <v>15604</v>
      </c>
      <c r="H4507" s="3" t="s">
        <v>15605</v>
      </c>
      <c r="I4507" t="s">
        <v>16</v>
      </c>
      <c r="J4507" t="s">
        <v>15598</v>
      </c>
    </row>
    <row r="4508" spans="1:10" ht="32" x14ac:dyDescent="0.2">
      <c r="A4508" t="s">
        <v>15620</v>
      </c>
      <c r="B4508" t="s">
        <v>15621</v>
      </c>
      <c r="C4508" t="s">
        <v>15622</v>
      </c>
      <c r="D4508">
        <v>2</v>
      </c>
      <c r="E4508" t="s">
        <v>13</v>
      </c>
      <c r="F4508" t="s">
        <v>13</v>
      </c>
      <c r="G4508" t="s">
        <v>15623</v>
      </c>
      <c r="H4508" s="3" t="s">
        <v>15624</v>
      </c>
      <c r="I4508" t="s">
        <v>404</v>
      </c>
      <c r="J4508" t="s">
        <v>15625</v>
      </c>
    </row>
    <row r="4509" spans="1:10" ht="16" x14ac:dyDescent="0.2">
      <c r="A4509" t="s">
        <v>15626</v>
      </c>
      <c r="B4509" t="s">
        <v>15627</v>
      </c>
      <c r="C4509" t="s">
        <v>15628</v>
      </c>
      <c r="D4509">
        <v>1</v>
      </c>
      <c r="E4509" t="s">
        <v>13</v>
      </c>
      <c r="F4509" t="s">
        <v>13</v>
      </c>
      <c r="G4509" t="s">
        <v>15629</v>
      </c>
      <c r="H4509" s="3" t="s">
        <v>15630</v>
      </c>
      <c r="I4509" t="s">
        <v>2961</v>
      </c>
      <c r="J4509" t="s">
        <v>15631</v>
      </c>
    </row>
    <row r="4510" spans="1:10" ht="16" x14ac:dyDescent="0.2">
      <c r="A4510" t="s">
        <v>15632</v>
      </c>
      <c r="B4510" t="s">
        <v>15633</v>
      </c>
      <c r="C4510" t="s">
        <v>15634</v>
      </c>
      <c r="D4510">
        <v>1</v>
      </c>
      <c r="E4510" t="s">
        <v>13</v>
      </c>
      <c r="F4510" t="s">
        <v>13</v>
      </c>
      <c r="G4510" t="s">
        <v>15629</v>
      </c>
      <c r="H4510" s="3" t="s">
        <v>15635</v>
      </c>
      <c r="I4510" t="s">
        <v>2961</v>
      </c>
      <c r="J4510" t="s">
        <v>15636</v>
      </c>
    </row>
    <row r="4511" spans="1:10" ht="16" x14ac:dyDescent="0.2">
      <c r="A4511" t="s">
        <v>15637</v>
      </c>
      <c r="B4511" t="s">
        <v>15638</v>
      </c>
      <c r="C4511" t="s">
        <v>15639</v>
      </c>
      <c r="D4511">
        <v>4</v>
      </c>
      <c r="E4511" t="s">
        <v>13</v>
      </c>
      <c r="F4511" t="s">
        <v>13</v>
      </c>
      <c r="G4511" t="s">
        <v>15629</v>
      </c>
      <c r="H4511" s="3" t="s">
        <v>15640</v>
      </c>
      <c r="I4511" t="s">
        <v>2961</v>
      </c>
      <c r="J4511" t="s">
        <v>15641</v>
      </c>
    </row>
    <row r="4512" spans="1:10" ht="16" x14ac:dyDescent="0.2">
      <c r="A4512" t="s">
        <v>15632</v>
      </c>
      <c r="B4512" t="s">
        <v>15642</v>
      </c>
      <c r="C4512" t="s">
        <v>15643</v>
      </c>
      <c r="D4512">
        <v>2</v>
      </c>
      <c r="E4512" t="s">
        <v>13</v>
      </c>
      <c r="F4512" t="s">
        <v>13</v>
      </c>
      <c r="G4512" t="s">
        <v>15629</v>
      </c>
      <c r="H4512" s="3" t="s">
        <v>15644</v>
      </c>
      <c r="I4512" t="s">
        <v>2961</v>
      </c>
      <c r="J4512" t="s">
        <v>15636</v>
      </c>
    </row>
    <row r="4513" spans="1:10" ht="16" x14ac:dyDescent="0.2">
      <c r="A4513" t="s">
        <v>11056</v>
      </c>
      <c r="B4513" t="s">
        <v>15645</v>
      </c>
      <c r="C4513" t="s">
        <v>15646</v>
      </c>
      <c r="D4513">
        <v>3</v>
      </c>
      <c r="E4513" t="s">
        <v>13</v>
      </c>
      <c r="F4513" t="s">
        <v>13</v>
      </c>
      <c r="G4513" t="s">
        <v>15647</v>
      </c>
      <c r="H4513" s="3" t="s">
        <v>15648</v>
      </c>
      <c r="I4513" t="s">
        <v>2961</v>
      </c>
      <c r="J4513" t="s">
        <v>11059</v>
      </c>
    </row>
    <row r="4514" spans="1:10" ht="32" x14ac:dyDescent="0.2">
      <c r="A4514" t="s">
        <v>13970</v>
      </c>
      <c r="B4514" t="s">
        <v>15649</v>
      </c>
      <c r="C4514" t="s">
        <v>15650</v>
      </c>
      <c r="D4514">
        <v>2</v>
      </c>
      <c r="E4514" t="s">
        <v>13</v>
      </c>
      <c r="F4514" t="s">
        <v>13</v>
      </c>
      <c r="G4514" t="s">
        <v>15651</v>
      </c>
      <c r="H4514" s="3" t="s">
        <v>15652</v>
      </c>
      <c r="I4514" t="s">
        <v>355</v>
      </c>
      <c r="J4514" t="s">
        <v>13975</v>
      </c>
    </row>
    <row r="4515" spans="1:10" ht="16" x14ac:dyDescent="0.2">
      <c r="A4515" t="s">
        <v>15653</v>
      </c>
      <c r="B4515" t="s">
        <v>15654</v>
      </c>
      <c r="C4515" t="s">
        <v>15655</v>
      </c>
      <c r="D4515">
        <v>5</v>
      </c>
      <c r="E4515" t="s">
        <v>5635</v>
      </c>
      <c r="F4515" t="s">
        <v>13</v>
      </c>
      <c r="G4515" t="s">
        <v>15656</v>
      </c>
      <c r="H4515" s="3" t="s">
        <v>15657</v>
      </c>
      <c r="I4515" t="s">
        <v>90</v>
      </c>
      <c r="J4515" t="s">
        <v>15658</v>
      </c>
    </row>
    <row r="4516" spans="1:10" ht="16" x14ac:dyDescent="0.2">
      <c r="A4516" t="s">
        <v>15659</v>
      </c>
      <c r="B4516" t="s">
        <v>15660</v>
      </c>
      <c r="C4516" t="s">
        <v>15661</v>
      </c>
      <c r="D4516">
        <v>4</v>
      </c>
      <c r="E4516" t="s">
        <v>13</v>
      </c>
      <c r="F4516" t="s">
        <v>13</v>
      </c>
      <c r="G4516" t="s">
        <v>15662</v>
      </c>
      <c r="H4516" s="3" t="s">
        <v>15663</v>
      </c>
      <c r="I4516" t="s">
        <v>404</v>
      </c>
      <c r="J4516" t="s">
        <v>15664</v>
      </c>
    </row>
    <row r="4517" spans="1:10" ht="16" x14ac:dyDescent="0.2">
      <c r="A4517" t="s">
        <v>15659</v>
      </c>
      <c r="B4517" t="s">
        <v>15665</v>
      </c>
      <c r="C4517" t="s">
        <v>15666</v>
      </c>
      <c r="D4517">
        <v>3</v>
      </c>
      <c r="E4517" t="s">
        <v>13</v>
      </c>
      <c r="F4517" t="s">
        <v>13</v>
      </c>
      <c r="G4517" t="s">
        <v>15662</v>
      </c>
      <c r="H4517" s="3" t="s">
        <v>15663</v>
      </c>
      <c r="I4517" t="s">
        <v>404</v>
      </c>
      <c r="J4517" t="s">
        <v>15664</v>
      </c>
    </row>
    <row r="4518" spans="1:10" ht="16" x14ac:dyDescent="0.2">
      <c r="A4518" t="s">
        <v>15667</v>
      </c>
      <c r="B4518" t="s">
        <v>15668</v>
      </c>
      <c r="C4518" t="s">
        <v>15669</v>
      </c>
      <c r="D4518">
        <v>2</v>
      </c>
      <c r="E4518" t="s">
        <v>730</v>
      </c>
      <c r="F4518" t="s">
        <v>13</v>
      </c>
      <c r="G4518" t="s">
        <v>15670</v>
      </c>
      <c r="H4518" s="3" t="s">
        <v>15671</v>
      </c>
      <c r="I4518" t="s">
        <v>404</v>
      </c>
      <c r="J4518" t="s">
        <v>15672</v>
      </c>
    </row>
    <row r="4519" spans="1:10" ht="16" x14ac:dyDescent="0.2">
      <c r="A4519" t="s">
        <v>15667</v>
      </c>
      <c r="B4519" t="s">
        <v>15673</v>
      </c>
      <c r="C4519" t="s">
        <v>15674</v>
      </c>
      <c r="D4519">
        <v>1</v>
      </c>
      <c r="E4519" t="s">
        <v>730</v>
      </c>
      <c r="F4519" t="s">
        <v>13</v>
      </c>
      <c r="G4519" t="s">
        <v>15670</v>
      </c>
      <c r="H4519" s="3" t="s">
        <v>15671</v>
      </c>
      <c r="I4519" t="s">
        <v>404</v>
      </c>
      <c r="J4519" t="s">
        <v>15672</v>
      </c>
    </row>
    <row r="4520" spans="1:10" ht="16" x14ac:dyDescent="0.2">
      <c r="A4520" t="s">
        <v>15675</v>
      </c>
      <c r="B4520" t="s">
        <v>15676</v>
      </c>
      <c r="C4520" t="s">
        <v>15677</v>
      </c>
      <c r="D4520">
        <v>1</v>
      </c>
      <c r="E4520" t="s">
        <v>730</v>
      </c>
      <c r="F4520" t="s">
        <v>13</v>
      </c>
      <c r="G4520" t="s">
        <v>15670</v>
      </c>
      <c r="H4520" s="3" t="s">
        <v>15678</v>
      </c>
      <c r="I4520" t="s">
        <v>404</v>
      </c>
      <c r="J4520" t="s">
        <v>15679</v>
      </c>
    </row>
    <row r="4521" spans="1:10" ht="16" x14ac:dyDescent="0.2">
      <c r="A4521" t="s">
        <v>15680</v>
      </c>
      <c r="B4521" t="s">
        <v>15681</v>
      </c>
      <c r="C4521" t="s">
        <v>15682</v>
      </c>
      <c r="D4521">
        <v>1</v>
      </c>
      <c r="E4521" t="s">
        <v>13</v>
      </c>
      <c r="F4521" t="s">
        <v>13</v>
      </c>
      <c r="G4521" t="s">
        <v>15683</v>
      </c>
      <c r="H4521" s="3" t="s">
        <v>15684</v>
      </c>
      <c r="I4521" t="s">
        <v>404</v>
      </c>
      <c r="J4521" t="s">
        <v>15685</v>
      </c>
    </row>
    <row r="4522" spans="1:10" ht="16" x14ac:dyDescent="0.2">
      <c r="A4522" t="s">
        <v>15686</v>
      </c>
      <c r="B4522" t="s">
        <v>15681</v>
      </c>
      <c r="C4522" t="s">
        <v>15682</v>
      </c>
      <c r="D4522">
        <v>1</v>
      </c>
      <c r="E4522" t="s">
        <v>13</v>
      </c>
      <c r="F4522" t="s">
        <v>13</v>
      </c>
      <c r="G4522" t="s">
        <v>15683</v>
      </c>
      <c r="H4522" s="3" t="s">
        <v>15687</v>
      </c>
      <c r="I4522" t="s">
        <v>404</v>
      </c>
      <c r="J4522" t="s">
        <v>15688</v>
      </c>
    </row>
    <row r="4523" spans="1:10" ht="16" x14ac:dyDescent="0.2">
      <c r="A4523" t="s">
        <v>15689</v>
      </c>
      <c r="B4523" t="s">
        <v>15690</v>
      </c>
      <c r="C4523" t="s">
        <v>15691</v>
      </c>
      <c r="D4523">
        <v>3</v>
      </c>
      <c r="E4523" t="s">
        <v>13</v>
      </c>
      <c r="F4523" t="s">
        <v>13</v>
      </c>
      <c r="G4523" t="s">
        <v>15692</v>
      </c>
      <c r="H4523" s="3" t="s">
        <v>15693</v>
      </c>
      <c r="I4523" t="s">
        <v>404</v>
      </c>
      <c r="J4523" t="s">
        <v>15694</v>
      </c>
    </row>
    <row r="4524" spans="1:10" ht="16" x14ac:dyDescent="0.2">
      <c r="A4524" t="s">
        <v>15695</v>
      </c>
      <c r="B4524" t="s">
        <v>15696</v>
      </c>
      <c r="C4524" t="s">
        <v>15697</v>
      </c>
      <c r="D4524">
        <v>2</v>
      </c>
      <c r="E4524" t="s">
        <v>13</v>
      </c>
      <c r="F4524" t="s">
        <v>13</v>
      </c>
      <c r="G4524" t="s">
        <v>15698</v>
      </c>
      <c r="H4524" s="3" t="s">
        <v>15699</v>
      </c>
      <c r="I4524" t="s">
        <v>69</v>
      </c>
      <c r="J4524" t="s">
        <v>15700</v>
      </c>
    </row>
    <row r="4525" spans="1:10" ht="16" x14ac:dyDescent="0.2">
      <c r="A4525" t="s">
        <v>4958</v>
      </c>
      <c r="B4525" t="s">
        <v>15701</v>
      </c>
      <c r="C4525" t="s">
        <v>15702</v>
      </c>
      <c r="D4525">
        <v>2</v>
      </c>
      <c r="E4525" t="s">
        <v>13</v>
      </c>
      <c r="F4525" t="s">
        <v>13</v>
      </c>
      <c r="G4525" t="s">
        <v>15703</v>
      </c>
      <c r="H4525" s="3" t="s">
        <v>15704</v>
      </c>
      <c r="I4525" t="s">
        <v>69</v>
      </c>
      <c r="J4525" t="s">
        <v>4961</v>
      </c>
    </row>
    <row r="4526" spans="1:10" ht="16" x14ac:dyDescent="0.2">
      <c r="A4526" t="s">
        <v>14125</v>
      </c>
      <c r="B4526" t="s">
        <v>15705</v>
      </c>
      <c r="C4526" t="s">
        <v>15706</v>
      </c>
      <c r="D4526">
        <v>2</v>
      </c>
      <c r="E4526" t="s">
        <v>13</v>
      </c>
      <c r="F4526" t="s">
        <v>13</v>
      </c>
      <c r="G4526" t="s">
        <v>15707</v>
      </c>
      <c r="H4526" s="3" t="s">
        <v>15708</v>
      </c>
      <c r="I4526" t="s">
        <v>69</v>
      </c>
      <c r="J4526" t="s">
        <v>14129</v>
      </c>
    </row>
    <row r="4527" spans="1:10" ht="16" x14ac:dyDescent="0.2">
      <c r="A4527" t="s">
        <v>14125</v>
      </c>
      <c r="B4527" t="s">
        <v>4840</v>
      </c>
      <c r="C4527" t="s">
        <v>15709</v>
      </c>
      <c r="D4527">
        <v>1</v>
      </c>
      <c r="E4527" t="s">
        <v>13</v>
      </c>
      <c r="F4527" t="s">
        <v>13</v>
      </c>
      <c r="G4527" t="s">
        <v>15707</v>
      </c>
      <c r="H4527" s="3" t="s">
        <v>15708</v>
      </c>
      <c r="I4527" t="s">
        <v>69</v>
      </c>
      <c r="J4527" t="s">
        <v>14129</v>
      </c>
    </row>
    <row r="4528" spans="1:10" ht="16" x14ac:dyDescent="0.2">
      <c r="A4528" t="s">
        <v>15710</v>
      </c>
      <c r="B4528" t="s">
        <v>15711</v>
      </c>
      <c r="C4528" t="s">
        <v>15712</v>
      </c>
      <c r="D4528">
        <v>4</v>
      </c>
      <c r="E4528" t="s">
        <v>13</v>
      </c>
      <c r="F4528" t="s">
        <v>13</v>
      </c>
      <c r="G4528" t="s">
        <v>15713</v>
      </c>
      <c r="H4528" s="3" t="s">
        <v>15714</v>
      </c>
      <c r="I4528" t="s">
        <v>547</v>
      </c>
      <c r="J4528" t="s">
        <v>15715</v>
      </c>
    </row>
    <row r="4529" spans="1:10" ht="16" x14ac:dyDescent="0.2">
      <c r="A4529" t="s">
        <v>15716</v>
      </c>
      <c r="B4529" t="s">
        <v>15717</v>
      </c>
      <c r="C4529" t="s">
        <v>15718</v>
      </c>
      <c r="D4529">
        <v>2</v>
      </c>
      <c r="E4529" t="s">
        <v>13</v>
      </c>
      <c r="F4529" t="s">
        <v>13</v>
      </c>
      <c r="G4529" t="s">
        <v>15719</v>
      </c>
      <c r="H4529" s="3" t="s">
        <v>15720</v>
      </c>
      <c r="I4529" t="s">
        <v>369</v>
      </c>
      <c r="J4529" t="s">
        <v>15721</v>
      </c>
    </row>
    <row r="4530" spans="1:10" ht="16" x14ac:dyDescent="0.2">
      <c r="A4530" t="s">
        <v>15716</v>
      </c>
      <c r="B4530" t="s">
        <v>15722</v>
      </c>
      <c r="C4530" t="s">
        <v>15723</v>
      </c>
      <c r="D4530">
        <v>1</v>
      </c>
      <c r="E4530" t="s">
        <v>13</v>
      </c>
      <c r="F4530" t="s">
        <v>13</v>
      </c>
      <c r="G4530" t="s">
        <v>15719</v>
      </c>
      <c r="H4530" s="3" t="s">
        <v>15724</v>
      </c>
      <c r="I4530" t="s">
        <v>369</v>
      </c>
      <c r="J4530" t="s">
        <v>15721</v>
      </c>
    </row>
    <row r="4531" spans="1:10" ht="16" x14ac:dyDescent="0.2">
      <c r="A4531" t="s">
        <v>15725</v>
      </c>
      <c r="B4531" t="s">
        <v>15726</v>
      </c>
      <c r="C4531" t="s">
        <v>15727</v>
      </c>
      <c r="D4531">
        <v>2</v>
      </c>
      <c r="E4531">
        <f>302</f>
        <v>302</v>
      </c>
      <c r="F4531" t="s">
        <v>13</v>
      </c>
      <c r="G4531" t="s">
        <v>15728</v>
      </c>
      <c r="H4531" s="3" t="s">
        <v>15729</v>
      </c>
      <c r="I4531" t="s">
        <v>315</v>
      </c>
      <c r="J4531" t="s">
        <v>15730</v>
      </c>
    </row>
    <row r="4532" spans="1:10" ht="16" x14ac:dyDescent="0.2">
      <c r="A4532" t="s">
        <v>15731</v>
      </c>
      <c r="B4532" t="s">
        <v>15732</v>
      </c>
      <c r="C4532" t="s">
        <v>15733</v>
      </c>
      <c r="D4532">
        <v>1</v>
      </c>
      <c r="E4532">
        <f>302</f>
        <v>302</v>
      </c>
      <c r="F4532" t="s">
        <v>13</v>
      </c>
      <c r="G4532" t="s">
        <v>15728</v>
      </c>
      <c r="H4532" s="3" t="s">
        <v>15729</v>
      </c>
      <c r="I4532" t="s">
        <v>315</v>
      </c>
      <c r="J4532" t="s">
        <v>15734</v>
      </c>
    </row>
    <row r="4533" spans="1:10" ht="16" x14ac:dyDescent="0.2">
      <c r="A4533" t="s">
        <v>14592</v>
      </c>
      <c r="B4533" t="s">
        <v>15735</v>
      </c>
      <c r="C4533" t="s">
        <v>15736</v>
      </c>
      <c r="D4533">
        <v>4</v>
      </c>
      <c r="E4533">
        <f>302</f>
        <v>302</v>
      </c>
      <c r="F4533" t="s">
        <v>13</v>
      </c>
      <c r="G4533" t="s">
        <v>15728</v>
      </c>
      <c r="H4533" s="3" t="s">
        <v>15729</v>
      </c>
      <c r="I4533" t="s">
        <v>315</v>
      </c>
      <c r="J4533" t="s">
        <v>14597</v>
      </c>
    </row>
    <row r="4534" spans="1:10" ht="16" x14ac:dyDescent="0.2">
      <c r="A4534" t="s">
        <v>15737</v>
      </c>
      <c r="B4534" t="s">
        <v>15738</v>
      </c>
      <c r="C4534" t="s">
        <v>15739</v>
      </c>
      <c r="D4534">
        <v>2</v>
      </c>
      <c r="E4534">
        <f>302</f>
        <v>302</v>
      </c>
      <c r="F4534" t="s">
        <v>13</v>
      </c>
      <c r="G4534" t="s">
        <v>15728</v>
      </c>
      <c r="H4534" s="3" t="s">
        <v>15740</v>
      </c>
      <c r="I4534" t="s">
        <v>315</v>
      </c>
      <c r="J4534" t="s">
        <v>15741</v>
      </c>
    </row>
    <row r="4535" spans="1:10" ht="16" x14ac:dyDescent="0.2">
      <c r="A4535" t="s">
        <v>15731</v>
      </c>
      <c r="B4535" t="s">
        <v>15742</v>
      </c>
      <c r="C4535" t="s">
        <v>15743</v>
      </c>
      <c r="D4535">
        <v>3</v>
      </c>
      <c r="E4535">
        <f>302</f>
        <v>302</v>
      </c>
      <c r="F4535" t="s">
        <v>13</v>
      </c>
      <c r="G4535" t="s">
        <v>15728</v>
      </c>
      <c r="H4535" s="3" t="s">
        <v>15729</v>
      </c>
      <c r="I4535" t="s">
        <v>315</v>
      </c>
      <c r="J4535" t="s">
        <v>15734</v>
      </c>
    </row>
    <row r="4536" spans="1:10" ht="16" x14ac:dyDescent="0.2">
      <c r="A4536" t="s">
        <v>15744</v>
      </c>
      <c r="B4536" t="s">
        <v>15745</v>
      </c>
      <c r="C4536" t="s">
        <v>15746</v>
      </c>
      <c r="D4536">
        <v>2</v>
      </c>
      <c r="E4536">
        <f>302</f>
        <v>302</v>
      </c>
      <c r="F4536" t="s">
        <v>13</v>
      </c>
      <c r="G4536" t="s">
        <v>15728</v>
      </c>
      <c r="H4536" s="3" t="s">
        <v>15729</v>
      </c>
      <c r="I4536" t="s">
        <v>315</v>
      </c>
      <c r="J4536" t="s">
        <v>15747</v>
      </c>
    </row>
    <row r="4537" spans="1:10" ht="16" x14ac:dyDescent="0.2">
      <c r="A4537" t="s">
        <v>14657</v>
      </c>
      <c r="B4537" t="s">
        <v>15748</v>
      </c>
      <c r="C4537" t="s">
        <v>15749</v>
      </c>
      <c r="D4537">
        <v>2</v>
      </c>
      <c r="E4537">
        <f>302</f>
        <v>302</v>
      </c>
      <c r="F4537" t="s">
        <v>13</v>
      </c>
      <c r="G4537" t="s">
        <v>15728</v>
      </c>
      <c r="H4537" s="3" t="s">
        <v>15729</v>
      </c>
      <c r="I4537" t="s">
        <v>315</v>
      </c>
      <c r="J4537" t="s">
        <v>14658</v>
      </c>
    </row>
    <row r="4538" spans="1:10" ht="16" x14ac:dyDescent="0.2">
      <c r="A4538" t="s">
        <v>15750</v>
      </c>
      <c r="B4538" t="s">
        <v>15726</v>
      </c>
      <c r="C4538" t="s">
        <v>15727</v>
      </c>
      <c r="D4538">
        <v>1</v>
      </c>
      <c r="E4538">
        <f>302</f>
        <v>302</v>
      </c>
      <c r="F4538" t="s">
        <v>13</v>
      </c>
      <c r="G4538" t="s">
        <v>15728</v>
      </c>
      <c r="H4538" s="3" t="s">
        <v>15751</v>
      </c>
      <c r="I4538" t="s">
        <v>315</v>
      </c>
      <c r="J4538" t="s">
        <v>15752</v>
      </c>
    </row>
    <row r="4539" spans="1:10" ht="16" x14ac:dyDescent="0.2">
      <c r="A4539" t="s">
        <v>7437</v>
      </c>
      <c r="B4539" t="s">
        <v>15748</v>
      </c>
      <c r="C4539" t="s">
        <v>15749</v>
      </c>
      <c r="D4539">
        <v>2</v>
      </c>
      <c r="E4539">
        <f>302</f>
        <v>302</v>
      </c>
      <c r="F4539" t="s">
        <v>13</v>
      </c>
      <c r="G4539" t="s">
        <v>15728</v>
      </c>
      <c r="H4539" s="3" t="s">
        <v>15729</v>
      </c>
      <c r="I4539" t="s">
        <v>315</v>
      </c>
      <c r="J4539" t="s">
        <v>7438</v>
      </c>
    </row>
    <row r="4540" spans="1:10" ht="16" x14ac:dyDescent="0.2">
      <c r="A4540" t="s">
        <v>15750</v>
      </c>
      <c r="B4540" t="s">
        <v>15753</v>
      </c>
      <c r="C4540" t="s">
        <v>15749</v>
      </c>
      <c r="D4540">
        <v>2</v>
      </c>
      <c r="E4540">
        <f>302</f>
        <v>302</v>
      </c>
      <c r="F4540" t="s">
        <v>13</v>
      </c>
      <c r="G4540" t="s">
        <v>15728</v>
      </c>
      <c r="H4540" s="3" t="s">
        <v>15751</v>
      </c>
      <c r="I4540" t="s">
        <v>315</v>
      </c>
      <c r="J4540" t="s">
        <v>15752</v>
      </c>
    </row>
    <row r="4541" spans="1:10" ht="16" x14ac:dyDescent="0.2">
      <c r="A4541" t="s">
        <v>15754</v>
      </c>
      <c r="B4541" t="s">
        <v>15755</v>
      </c>
      <c r="C4541" t="s">
        <v>15756</v>
      </c>
      <c r="D4541">
        <v>1</v>
      </c>
      <c r="E4541">
        <f>302</f>
        <v>302</v>
      </c>
      <c r="F4541" t="s">
        <v>13</v>
      </c>
      <c r="G4541" t="s">
        <v>15728</v>
      </c>
      <c r="H4541" s="3" t="s">
        <v>15757</v>
      </c>
      <c r="I4541" t="s">
        <v>315</v>
      </c>
      <c r="J4541" t="s">
        <v>15758</v>
      </c>
    </row>
    <row r="4542" spans="1:10" ht="16" x14ac:dyDescent="0.2">
      <c r="A4542" t="s">
        <v>15759</v>
      </c>
      <c r="B4542" t="s">
        <v>15760</v>
      </c>
      <c r="C4542" t="s">
        <v>15761</v>
      </c>
      <c r="D4542">
        <v>2</v>
      </c>
      <c r="E4542">
        <f>302</f>
        <v>302</v>
      </c>
      <c r="F4542" t="s">
        <v>13</v>
      </c>
      <c r="G4542" t="s">
        <v>15728</v>
      </c>
      <c r="H4542" s="3" t="s">
        <v>15729</v>
      </c>
      <c r="I4542" t="s">
        <v>315</v>
      </c>
      <c r="J4542" t="s">
        <v>15762</v>
      </c>
    </row>
    <row r="4543" spans="1:10" ht="16" x14ac:dyDescent="0.2">
      <c r="A4543" t="s">
        <v>15763</v>
      </c>
      <c r="B4543" t="s">
        <v>15753</v>
      </c>
      <c r="C4543" t="s">
        <v>15749</v>
      </c>
      <c r="D4543">
        <v>2</v>
      </c>
      <c r="E4543">
        <f>302</f>
        <v>302</v>
      </c>
      <c r="F4543" t="s">
        <v>13</v>
      </c>
      <c r="G4543" t="s">
        <v>15728</v>
      </c>
      <c r="H4543" s="3" t="s">
        <v>15764</v>
      </c>
      <c r="I4543" t="s">
        <v>315</v>
      </c>
      <c r="J4543" t="s">
        <v>15765</v>
      </c>
    </row>
    <row r="4544" spans="1:10" ht="16" x14ac:dyDescent="0.2">
      <c r="A4544" t="s">
        <v>15766</v>
      </c>
      <c r="B4544" t="s">
        <v>15753</v>
      </c>
      <c r="C4544" t="s">
        <v>15749</v>
      </c>
      <c r="D4544">
        <v>6</v>
      </c>
      <c r="E4544">
        <f>302</f>
        <v>302</v>
      </c>
      <c r="F4544" t="s">
        <v>13</v>
      </c>
      <c r="G4544" t="s">
        <v>15728</v>
      </c>
      <c r="H4544" s="3" t="s">
        <v>15764</v>
      </c>
      <c r="I4544" t="s">
        <v>315</v>
      </c>
      <c r="J4544" t="s">
        <v>15767</v>
      </c>
    </row>
    <row r="4545" spans="1:10" ht="16" x14ac:dyDescent="0.2">
      <c r="A4545" t="s">
        <v>15725</v>
      </c>
      <c r="B4545" t="s">
        <v>15753</v>
      </c>
      <c r="C4545" t="s">
        <v>15749</v>
      </c>
      <c r="D4545">
        <v>1</v>
      </c>
      <c r="E4545">
        <f>302</f>
        <v>302</v>
      </c>
      <c r="F4545" t="s">
        <v>13</v>
      </c>
      <c r="G4545" t="s">
        <v>15728</v>
      </c>
      <c r="H4545" s="3" t="s">
        <v>15729</v>
      </c>
      <c r="I4545" t="s">
        <v>315</v>
      </c>
      <c r="J4545" t="s">
        <v>15730</v>
      </c>
    </row>
    <row r="4546" spans="1:10" ht="16" x14ac:dyDescent="0.2">
      <c r="A4546" t="s">
        <v>9917</v>
      </c>
      <c r="B4546" t="s">
        <v>15768</v>
      </c>
      <c r="C4546" t="s">
        <v>15769</v>
      </c>
      <c r="D4546">
        <v>1</v>
      </c>
      <c r="E4546">
        <f>302</f>
        <v>302</v>
      </c>
      <c r="F4546" t="s">
        <v>13</v>
      </c>
      <c r="G4546" t="s">
        <v>15728</v>
      </c>
      <c r="H4546" s="3" t="s">
        <v>15729</v>
      </c>
      <c r="I4546" t="s">
        <v>315</v>
      </c>
      <c r="J4546" t="s">
        <v>9922</v>
      </c>
    </row>
    <row r="4547" spans="1:10" ht="16" x14ac:dyDescent="0.2">
      <c r="A4547" t="s">
        <v>15770</v>
      </c>
      <c r="B4547" t="s">
        <v>15753</v>
      </c>
      <c r="C4547" t="s">
        <v>15749</v>
      </c>
      <c r="D4547">
        <v>6</v>
      </c>
      <c r="E4547">
        <f>302</f>
        <v>302</v>
      </c>
      <c r="F4547" t="s">
        <v>13</v>
      </c>
      <c r="G4547" t="s">
        <v>15728</v>
      </c>
      <c r="H4547" s="3" t="s">
        <v>15764</v>
      </c>
      <c r="I4547" t="s">
        <v>315</v>
      </c>
      <c r="J4547" t="s">
        <v>15771</v>
      </c>
    </row>
    <row r="4548" spans="1:10" ht="16" x14ac:dyDescent="0.2">
      <c r="A4548" t="s">
        <v>15772</v>
      </c>
      <c r="B4548" t="s">
        <v>15738</v>
      </c>
      <c r="C4548" t="s">
        <v>15739</v>
      </c>
      <c r="D4548">
        <v>2</v>
      </c>
      <c r="E4548">
        <f>302</f>
        <v>302</v>
      </c>
      <c r="F4548" t="s">
        <v>13</v>
      </c>
      <c r="G4548" t="s">
        <v>15728</v>
      </c>
      <c r="H4548" s="3" t="s">
        <v>15740</v>
      </c>
      <c r="I4548" t="s">
        <v>315</v>
      </c>
      <c r="J4548" t="s">
        <v>15773</v>
      </c>
    </row>
    <row r="4549" spans="1:10" ht="16" x14ac:dyDescent="0.2">
      <c r="A4549" t="s">
        <v>15774</v>
      </c>
      <c r="B4549" t="s">
        <v>15775</v>
      </c>
      <c r="C4549" t="s">
        <v>15776</v>
      </c>
      <c r="D4549">
        <v>1</v>
      </c>
      <c r="E4549">
        <f>302</f>
        <v>302</v>
      </c>
      <c r="F4549" t="s">
        <v>13</v>
      </c>
      <c r="G4549" t="s">
        <v>15728</v>
      </c>
      <c r="H4549" s="3" t="s">
        <v>15740</v>
      </c>
      <c r="I4549" t="s">
        <v>315</v>
      </c>
      <c r="J4549" t="s">
        <v>15777</v>
      </c>
    </row>
    <row r="4550" spans="1:10" ht="16" x14ac:dyDescent="0.2">
      <c r="A4550" t="s">
        <v>15778</v>
      </c>
      <c r="B4550" t="s">
        <v>15768</v>
      </c>
      <c r="C4550" t="s">
        <v>15769</v>
      </c>
      <c r="D4550">
        <v>1</v>
      </c>
      <c r="E4550">
        <f>302</f>
        <v>302</v>
      </c>
      <c r="F4550" t="s">
        <v>13</v>
      </c>
      <c r="G4550" t="s">
        <v>15728</v>
      </c>
      <c r="H4550" s="3" t="s">
        <v>15729</v>
      </c>
      <c r="I4550" t="s">
        <v>315</v>
      </c>
      <c r="J4550" t="s">
        <v>15779</v>
      </c>
    </row>
    <row r="4551" spans="1:10" ht="16" x14ac:dyDescent="0.2">
      <c r="A4551" t="s">
        <v>15780</v>
      </c>
      <c r="B4551" t="s">
        <v>15745</v>
      </c>
      <c r="C4551" t="s">
        <v>15746</v>
      </c>
      <c r="D4551">
        <v>1</v>
      </c>
      <c r="E4551">
        <f>302</f>
        <v>302</v>
      </c>
      <c r="F4551" t="s">
        <v>13</v>
      </c>
      <c r="G4551" t="s">
        <v>15728</v>
      </c>
      <c r="H4551" s="3" t="s">
        <v>15729</v>
      </c>
      <c r="I4551" t="s">
        <v>315</v>
      </c>
      <c r="J4551" t="s">
        <v>15781</v>
      </c>
    </row>
    <row r="4552" spans="1:10" ht="16" x14ac:dyDescent="0.2">
      <c r="A4552" t="s">
        <v>7377</v>
      </c>
      <c r="B4552" t="s">
        <v>15748</v>
      </c>
      <c r="C4552" t="s">
        <v>15749</v>
      </c>
      <c r="D4552">
        <v>2</v>
      </c>
      <c r="E4552">
        <f>302</f>
        <v>302</v>
      </c>
      <c r="F4552" t="s">
        <v>13</v>
      </c>
      <c r="G4552" t="s">
        <v>15728</v>
      </c>
      <c r="H4552" s="3" t="s">
        <v>15729</v>
      </c>
      <c r="I4552" t="s">
        <v>315</v>
      </c>
      <c r="J4552" t="s">
        <v>7381</v>
      </c>
    </row>
    <row r="4553" spans="1:10" ht="16" x14ac:dyDescent="0.2">
      <c r="A4553" t="s">
        <v>15759</v>
      </c>
      <c r="B4553" t="s">
        <v>15782</v>
      </c>
      <c r="C4553" t="s">
        <v>15783</v>
      </c>
      <c r="D4553">
        <v>1</v>
      </c>
      <c r="E4553">
        <f>302</f>
        <v>302</v>
      </c>
      <c r="F4553" t="s">
        <v>13</v>
      </c>
      <c r="G4553" t="s">
        <v>15728</v>
      </c>
      <c r="H4553" s="3" t="s">
        <v>15729</v>
      </c>
      <c r="I4553" t="s">
        <v>315</v>
      </c>
      <c r="J4553" t="s">
        <v>15762</v>
      </c>
    </row>
    <row r="4554" spans="1:10" ht="16" x14ac:dyDescent="0.2">
      <c r="A4554" t="s">
        <v>14568</v>
      </c>
      <c r="B4554" t="s">
        <v>15784</v>
      </c>
      <c r="C4554" t="s">
        <v>15785</v>
      </c>
      <c r="D4554">
        <v>1</v>
      </c>
      <c r="E4554">
        <f>302</f>
        <v>302</v>
      </c>
      <c r="F4554" t="s">
        <v>13</v>
      </c>
      <c r="G4554" t="s">
        <v>15728</v>
      </c>
      <c r="H4554" s="3" t="s">
        <v>15740</v>
      </c>
      <c r="I4554" t="s">
        <v>315</v>
      </c>
      <c r="J4554" t="s">
        <v>14573</v>
      </c>
    </row>
    <row r="4555" spans="1:10" ht="16" x14ac:dyDescent="0.2">
      <c r="A4555" t="s">
        <v>15786</v>
      </c>
      <c r="B4555" t="s">
        <v>15738</v>
      </c>
      <c r="C4555" t="s">
        <v>15739</v>
      </c>
      <c r="D4555">
        <v>1</v>
      </c>
      <c r="E4555">
        <f>302</f>
        <v>302</v>
      </c>
      <c r="F4555" t="s">
        <v>13</v>
      </c>
      <c r="G4555" t="s">
        <v>15728</v>
      </c>
      <c r="H4555" s="3" t="s">
        <v>15729</v>
      </c>
      <c r="I4555" t="s">
        <v>315</v>
      </c>
      <c r="J4555" t="s">
        <v>15787</v>
      </c>
    </row>
    <row r="4556" spans="1:10" ht="16" x14ac:dyDescent="0.2">
      <c r="A4556" t="s">
        <v>8387</v>
      </c>
      <c r="B4556" t="s">
        <v>15784</v>
      </c>
      <c r="C4556" t="s">
        <v>15785</v>
      </c>
      <c r="D4556">
        <v>2</v>
      </c>
      <c r="E4556">
        <f>302</f>
        <v>302</v>
      </c>
      <c r="F4556" t="s">
        <v>13</v>
      </c>
      <c r="G4556" t="s">
        <v>15728</v>
      </c>
      <c r="H4556" s="3" t="s">
        <v>15729</v>
      </c>
      <c r="I4556" t="s">
        <v>315</v>
      </c>
      <c r="J4556" t="s">
        <v>8392</v>
      </c>
    </row>
    <row r="4557" spans="1:10" ht="16" x14ac:dyDescent="0.2">
      <c r="A4557" t="s">
        <v>15788</v>
      </c>
      <c r="B4557" t="s">
        <v>15789</v>
      </c>
      <c r="C4557" t="s">
        <v>15790</v>
      </c>
      <c r="D4557">
        <v>2</v>
      </c>
      <c r="E4557" t="s">
        <v>13</v>
      </c>
      <c r="F4557" t="s">
        <v>13</v>
      </c>
      <c r="G4557" t="s">
        <v>15791</v>
      </c>
      <c r="H4557" s="3" t="s">
        <v>15792</v>
      </c>
      <c r="I4557" t="s">
        <v>69</v>
      </c>
      <c r="J4557" t="s">
        <v>15793</v>
      </c>
    </row>
    <row r="4558" spans="1:10" ht="16" x14ac:dyDescent="0.2">
      <c r="A4558" t="s">
        <v>15788</v>
      </c>
      <c r="B4558" t="s">
        <v>15794</v>
      </c>
      <c r="C4558" t="s">
        <v>15795</v>
      </c>
      <c r="D4558">
        <v>1</v>
      </c>
      <c r="E4558" t="s">
        <v>13</v>
      </c>
      <c r="F4558" t="s">
        <v>13</v>
      </c>
      <c r="G4558" t="s">
        <v>15791</v>
      </c>
      <c r="H4558" s="3" t="s">
        <v>15792</v>
      </c>
      <c r="I4558" t="s">
        <v>69</v>
      </c>
      <c r="J4558" t="s">
        <v>15793</v>
      </c>
    </row>
    <row r="4559" spans="1:10" ht="16" x14ac:dyDescent="0.2">
      <c r="A4559" t="s">
        <v>15796</v>
      </c>
      <c r="B4559" t="s">
        <v>15797</v>
      </c>
      <c r="C4559" t="s">
        <v>15798</v>
      </c>
      <c r="D4559">
        <v>2</v>
      </c>
      <c r="E4559" t="s">
        <v>13</v>
      </c>
      <c r="F4559" t="s">
        <v>13</v>
      </c>
      <c r="G4559" t="s">
        <v>15791</v>
      </c>
      <c r="H4559" s="3" t="s">
        <v>15792</v>
      </c>
      <c r="I4559" t="s">
        <v>69</v>
      </c>
      <c r="J4559" t="s">
        <v>15799</v>
      </c>
    </row>
    <row r="4560" spans="1:10" ht="16" x14ac:dyDescent="0.2">
      <c r="A4560" t="s">
        <v>15796</v>
      </c>
      <c r="B4560" t="s">
        <v>15794</v>
      </c>
      <c r="C4560" t="s">
        <v>15795</v>
      </c>
      <c r="D4560">
        <v>1</v>
      </c>
      <c r="E4560" t="s">
        <v>13</v>
      </c>
      <c r="F4560" t="s">
        <v>13</v>
      </c>
      <c r="G4560" t="s">
        <v>15791</v>
      </c>
      <c r="H4560" s="3" t="s">
        <v>15792</v>
      </c>
      <c r="I4560" t="s">
        <v>69</v>
      </c>
      <c r="J4560" t="s">
        <v>15799</v>
      </c>
    </row>
    <row r="4561" spans="1:10" ht="16" x14ac:dyDescent="0.2">
      <c r="A4561" t="s">
        <v>15800</v>
      </c>
      <c r="B4561" t="s">
        <v>15801</v>
      </c>
      <c r="C4561" t="s">
        <v>15802</v>
      </c>
      <c r="D4561">
        <v>1</v>
      </c>
      <c r="E4561" t="s">
        <v>13</v>
      </c>
      <c r="F4561" t="s">
        <v>13</v>
      </c>
      <c r="G4561" t="s">
        <v>15803</v>
      </c>
      <c r="H4561" s="3" t="s">
        <v>15804</v>
      </c>
      <c r="I4561" t="s">
        <v>404</v>
      </c>
      <c r="J4561" t="s">
        <v>15805</v>
      </c>
    </row>
    <row r="4562" spans="1:10" ht="16" x14ac:dyDescent="0.2">
      <c r="A4562" t="s">
        <v>15806</v>
      </c>
      <c r="B4562" t="s">
        <v>15807</v>
      </c>
      <c r="C4562" t="s">
        <v>15808</v>
      </c>
      <c r="D4562">
        <v>1</v>
      </c>
      <c r="E4562" t="s">
        <v>13</v>
      </c>
      <c r="F4562" t="s">
        <v>13</v>
      </c>
      <c r="G4562" t="s">
        <v>15803</v>
      </c>
      <c r="H4562" s="3" t="s">
        <v>15809</v>
      </c>
      <c r="I4562" t="s">
        <v>404</v>
      </c>
      <c r="J4562" t="s">
        <v>15810</v>
      </c>
    </row>
    <row r="4563" spans="1:10" ht="16" x14ac:dyDescent="0.2">
      <c r="A4563" t="s">
        <v>4789</v>
      </c>
      <c r="B4563" t="s">
        <v>7662</v>
      </c>
      <c r="C4563" t="s">
        <v>7663</v>
      </c>
      <c r="D4563">
        <v>3</v>
      </c>
      <c r="E4563" t="s">
        <v>13</v>
      </c>
      <c r="F4563" t="s">
        <v>13</v>
      </c>
      <c r="G4563" t="s">
        <v>15811</v>
      </c>
      <c r="H4563" s="3" t="s">
        <v>15812</v>
      </c>
      <c r="I4563" t="s">
        <v>355</v>
      </c>
      <c r="J4563" t="s">
        <v>4794</v>
      </c>
    </row>
    <row r="4564" spans="1:10" ht="16" x14ac:dyDescent="0.2">
      <c r="A4564" t="s">
        <v>15813</v>
      </c>
      <c r="B4564" t="s">
        <v>15814</v>
      </c>
      <c r="C4564" t="s">
        <v>15815</v>
      </c>
      <c r="D4564">
        <v>1</v>
      </c>
      <c r="E4564" t="s">
        <v>13</v>
      </c>
      <c r="F4564" t="s">
        <v>13</v>
      </c>
      <c r="G4564" t="s">
        <v>15816</v>
      </c>
      <c r="H4564" s="3" t="s">
        <v>15817</v>
      </c>
      <c r="I4564" t="s">
        <v>1676</v>
      </c>
      <c r="J4564" t="s">
        <v>15818</v>
      </c>
    </row>
    <row r="4565" spans="1:10" ht="16" x14ac:dyDescent="0.2">
      <c r="A4565" t="s">
        <v>15813</v>
      </c>
      <c r="B4565" t="s">
        <v>15819</v>
      </c>
      <c r="C4565" t="s">
        <v>15820</v>
      </c>
      <c r="D4565">
        <v>2</v>
      </c>
      <c r="E4565" t="s">
        <v>13</v>
      </c>
      <c r="F4565" t="s">
        <v>13</v>
      </c>
      <c r="G4565" t="s">
        <v>15816</v>
      </c>
      <c r="H4565" s="3" t="s">
        <v>15817</v>
      </c>
      <c r="I4565" t="s">
        <v>1676</v>
      </c>
      <c r="J4565" t="s">
        <v>15818</v>
      </c>
    </row>
    <row r="4566" spans="1:10" ht="16" x14ac:dyDescent="0.2">
      <c r="A4566" t="s">
        <v>15821</v>
      </c>
      <c r="B4566" t="s">
        <v>15822</v>
      </c>
      <c r="C4566" t="s">
        <v>15823</v>
      </c>
      <c r="D4566">
        <v>3</v>
      </c>
      <c r="E4566" t="s">
        <v>13</v>
      </c>
      <c r="F4566" t="s">
        <v>13</v>
      </c>
      <c r="G4566" t="s">
        <v>15824</v>
      </c>
      <c r="H4566" s="3" t="s">
        <v>15825</v>
      </c>
      <c r="I4566" t="s">
        <v>126</v>
      </c>
      <c r="J4566" t="s">
        <v>15826</v>
      </c>
    </row>
    <row r="4567" spans="1:10" ht="16" x14ac:dyDescent="0.2">
      <c r="A4567" t="s">
        <v>15827</v>
      </c>
      <c r="B4567" t="s">
        <v>15828</v>
      </c>
      <c r="C4567" t="s">
        <v>15829</v>
      </c>
      <c r="D4567">
        <v>1</v>
      </c>
      <c r="E4567" t="s">
        <v>13</v>
      </c>
      <c r="F4567" t="s">
        <v>13</v>
      </c>
      <c r="G4567" t="s">
        <v>15830</v>
      </c>
      <c r="H4567" s="3" t="s">
        <v>15831</v>
      </c>
      <c r="I4567" t="s">
        <v>7603</v>
      </c>
      <c r="J4567" t="s">
        <v>15832</v>
      </c>
    </row>
    <row r="4568" spans="1:10" ht="16" x14ac:dyDescent="0.2">
      <c r="A4568" t="s">
        <v>15833</v>
      </c>
      <c r="B4568" t="s">
        <v>15834</v>
      </c>
      <c r="C4568" t="s">
        <v>15835</v>
      </c>
      <c r="D4568">
        <v>2</v>
      </c>
      <c r="E4568" t="s">
        <v>13</v>
      </c>
      <c r="F4568" t="s">
        <v>13</v>
      </c>
      <c r="G4568" t="s">
        <v>15830</v>
      </c>
      <c r="H4568" s="3" t="s">
        <v>15831</v>
      </c>
      <c r="I4568" t="s">
        <v>7603</v>
      </c>
      <c r="J4568" t="s">
        <v>15836</v>
      </c>
    </row>
    <row r="4569" spans="1:10" ht="16" x14ac:dyDescent="0.2">
      <c r="A4569" t="s">
        <v>15837</v>
      </c>
      <c r="B4569" t="s">
        <v>15828</v>
      </c>
      <c r="C4569" t="s">
        <v>15829</v>
      </c>
      <c r="D4569">
        <v>1</v>
      </c>
      <c r="E4569" t="s">
        <v>13</v>
      </c>
      <c r="F4569" t="s">
        <v>13</v>
      </c>
      <c r="G4569" t="s">
        <v>15830</v>
      </c>
      <c r="H4569" s="3" t="s">
        <v>15831</v>
      </c>
      <c r="I4569" t="s">
        <v>7603</v>
      </c>
      <c r="J4569" t="s">
        <v>15838</v>
      </c>
    </row>
    <row r="4570" spans="1:10" ht="16" x14ac:dyDescent="0.2">
      <c r="A4570" t="s">
        <v>15833</v>
      </c>
      <c r="B4570" t="s">
        <v>15839</v>
      </c>
      <c r="C4570" t="s">
        <v>15840</v>
      </c>
      <c r="D4570">
        <v>3</v>
      </c>
      <c r="E4570" t="s">
        <v>13</v>
      </c>
      <c r="F4570" t="s">
        <v>13</v>
      </c>
      <c r="G4570" t="s">
        <v>15830</v>
      </c>
      <c r="H4570" s="3" t="s">
        <v>15831</v>
      </c>
      <c r="I4570" t="s">
        <v>7603</v>
      </c>
      <c r="J4570" t="s">
        <v>15836</v>
      </c>
    </row>
    <row r="4571" spans="1:10" ht="16" x14ac:dyDescent="0.2">
      <c r="A4571" t="s">
        <v>15833</v>
      </c>
      <c r="B4571" t="s">
        <v>15841</v>
      </c>
      <c r="C4571" t="s">
        <v>15842</v>
      </c>
      <c r="D4571">
        <v>1</v>
      </c>
      <c r="E4571" t="s">
        <v>13</v>
      </c>
      <c r="F4571" t="s">
        <v>13</v>
      </c>
      <c r="G4571" t="s">
        <v>15830</v>
      </c>
      <c r="H4571" s="3" t="s">
        <v>15831</v>
      </c>
      <c r="I4571" t="s">
        <v>7603</v>
      </c>
      <c r="J4571" t="s">
        <v>15836</v>
      </c>
    </row>
    <row r="4572" spans="1:10" ht="32" x14ac:dyDescent="0.2">
      <c r="A4572" t="s">
        <v>15833</v>
      </c>
      <c r="B4572" t="s">
        <v>15843</v>
      </c>
      <c r="C4572" t="s">
        <v>15844</v>
      </c>
      <c r="D4572">
        <v>4</v>
      </c>
      <c r="E4572" t="s">
        <v>13</v>
      </c>
      <c r="F4572" t="s">
        <v>13</v>
      </c>
      <c r="G4572" t="s">
        <v>15845</v>
      </c>
      <c r="H4572" s="3" t="s">
        <v>15846</v>
      </c>
      <c r="I4572" t="s">
        <v>404</v>
      </c>
      <c r="J4572" t="s">
        <v>15836</v>
      </c>
    </row>
    <row r="4573" spans="1:10" ht="16" x14ac:dyDescent="0.2">
      <c r="A4573" t="s">
        <v>4980</v>
      </c>
      <c r="B4573" t="s">
        <v>15847</v>
      </c>
      <c r="C4573" t="s">
        <v>15848</v>
      </c>
      <c r="D4573">
        <v>5</v>
      </c>
      <c r="E4573">
        <f>481</f>
        <v>481</v>
      </c>
      <c r="F4573" t="s">
        <v>13</v>
      </c>
      <c r="G4573" t="s">
        <v>15849</v>
      </c>
      <c r="H4573" s="3" t="s">
        <v>15850</v>
      </c>
      <c r="I4573" t="s">
        <v>315</v>
      </c>
      <c r="J4573" t="s">
        <v>4985</v>
      </c>
    </row>
    <row r="4574" spans="1:10" ht="32" x14ac:dyDescent="0.2">
      <c r="A4574" t="s">
        <v>15851</v>
      </c>
      <c r="B4574" t="s">
        <v>312</v>
      </c>
      <c r="C4574" t="s">
        <v>313</v>
      </c>
      <c r="D4574">
        <v>1</v>
      </c>
      <c r="E4574">
        <f>481</f>
        <v>481</v>
      </c>
      <c r="F4574" t="s">
        <v>13</v>
      </c>
      <c r="G4574" t="s">
        <v>15849</v>
      </c>
      <c r="H4574" s="3" t="s">
        <v>15852</v>
      </c>
      <c r="I4574" t="s">
        <v>315</v>
      </c>
      <c r="J4574" t="s">
        <v>15853</v>
      </c>
    </row>
    <row r="4575" spans="1:10" ht="16" x14ac:dyDescent="0.2">
      <c r="A4575" t="s">
        <v>15854</v>
      </c>
      <c r="B4575" t="s">
        <v>15855</v>
      </c>
      <c r="C4575" t="s">
        <v>15856</v>
      </c>
      <c r="D4575">
        <v>2</v>
      </c>
      <c r="E4575">
        <f>481</f>
        <v>481</v>
      </c>
      <c r="F4575" t="s">
        <v>13</v>
      </c>
      <c r="G4575" t="s">
        <v>15849</v>
      </c>
      <c r="H4575" s="3" t="s">
        <v>15857</v>
      </c>
      <c r="I4575" t="s">
        <v>315</v>
      </c>
      <c r="J4575" t="s">
        <v>15858</v>
      </c>
    </row>
    <row r="4576" spans="1:10" ht="16" x14ac:dyDescent="0.2">
      <c r="A4576" t="s">
        <v>15859</v>
      </c>
      <c r="B4576" t="s">
        <v>15860</v>
      </c>
      <c r="C4576" t="s">
        <v>15861</v>
      </c>
      <c r="D4576">
        <v>1</v>
      </c>
      <c r="E4576" t="s">
        <v>13</v>
      </c>
      <c r="F4576" t="s">
        <v>13</v>
      </c>
      <c r="G4576" t="s">
        <v>15862</v>
      </c>
      <c r="H4576" s="3" t="s">
        <v>15863</v>
      </c>
      <c r="I4576" t="s">
        <v>69</v>
      </c>
      <c r="J4576" t="s">
        <v>15864</v>
      </c>
    </row>
    <row r="4577" spans="1:10" ht="16" x14ac:dyDescent="0.2">
      <c r="A4577" t="s">
        <v>15859</v>
      </c>
      <c r="B4577" t="s">
        <v>15865</v>
      </c>
      <c r="C4577" t="s">
        <v>15866</v>
      </c>
      <c r="D4577">
        <v>2</v>
      </c>
      <c r="E4577" t="s">
        <v>13</v>
      </c>
      <c r="F4577" t="s">
        <v>13</v>
      </c>
      <c r="G4577" t="s">
        <v>15862</v>
      </c>
      <c r="H4577" s="3" t="s">
        <v>15863</v>
      </c>
      <c r="I4577" t="s">
        <v>69</v>
      </c>
      <c r="J4577" t="s">
        <v>15864</v>
      </c>
    </row>
    <row r="4578" spans="1:10" ht="16" x14ac:dyDescent="0.2">
      <c r="A4578" t="s">
        <v>15867</v>
      </c>
      <c r="B4578" t="s">
        <v>8528</v>
      </c>
      <c r="C4578" t="s">
        <v>8529</v>
      </c>
      <c r="D4578">
        <v>2</v>
      </c>
      <c r="E4578" t="s">
        <v>13</v>
      </c>
      <c r="F4578" t="s">
        <v>13</v>
      </c>
      <c r="G4578" t="s">
        <v>15868</v>
      </c>
      <c r="H4578" s="3" t="s">
        <v>15869</v>
      </c>
      <c r="I4578" t="s">
        <v>69</v>
      </c>
      <c r="J4578" t="s">
        <v>15870</v>
      </c>
    </row>
    <row r="4579" spans="1:10" ht="16" x14ac:dyDescent="0.2">
      <c r="A4579" t="s">
        <v>15871</v>
      </c>
      <c r="B4579" t="s">
        <v>15872</v>
      </c>
      <c r="C4579" t="s">
        <v>15873</v>
      </c>
      <c r="D4579">
        <v>2</v>
      </c>
      <c r="E4579" t="s">
        <v>13</v>
      </c>
      <c r="F4579" t="s">
        <v>13</v>
      </c>
      <c r="G4579" t="s">
        <v>15874</v>
      </c>
      <c r="H4579" s="3" t="s">
        <v>15875</v>
      </c>
      <c r="I4579" t="s">
        <v>355</v>
      </c>
      <c r="J4579" t="s">
        <v>15876</v>
      </c>
    </row>
    <row r="4580" spans="1:10" ht="16" x14ac:dyDescent="0.2">
      <c r="A4580" t="s">
        <v>15871</v>
      </c>
      <c r="B4580" t="s">
        <v>15877</v>
      </c>
      <c r="C4580" t="s">
        <v>15878</v>
      </c>
      <c r="D4580">
        <v>3</v>
      </c>
      <c r="E4580" t="s">
        <v>13</v>
      </c>
      <c r="F4580" t="s">
        <v>13</v>
      </c>
      <c r="G4580" t="s">
        <v>15874</v>
      </c>
      <c r="H4580" s="3" t="s">
        <v>15875</v>
      </c>
      <c r="I4580" t="s">
        <v>355</v>
      </c>
      <c r="J4580" t="s">
        <v>15876</v>
      </c>
    </row>
    <row r="4581" spans="1:10" ht="16" x14ac:dyDescent="0.2">
      <c r="A4581" t="s">
        <v>15879</v>
      </c>
      <c r="B4581" t="s">
        <v>15880</v>
      </c>
      <c r="C4581" t="s">
        <v>15881</v>
      </c>
      <c r="D4581">
        <v>1</v>
      </c>
      <c r="E4581" t="s">
        <v>13</v>
      </c>
      <c r="F4581" t="s">
        <v>13</v>
      </c>
      <c r="G4581" t="s">
        <v>15874</v>
      </c>
      <c r="H4581" s="3" t="s">
        <v>15875</v>
      </c>
      <c r="I4581" t="s">
        <v>355</v>
      </c>
      <c r="J4581" t="s">
        <v>15882</v>
      </c>
    </row>
    <row r="4582" spans="1:10" ht="16" x14ac:dyDescent="0.2">
      <c r="A4582" t="s">
        <v>15883</v>
      </c>
      <c r="B4582" t="s">
        <v>15872</v>
      </c>
      <c r="C4582" t="s">
        <v>15873</v>
      </c>
      <c r="D4582">
        <v>1</v>
      </c>
      <c r="E4582" t="s">
        <v>13</v>
      </c>
      <c r="F4582" t="s">
        <v>13</v>
      </c>
      <c r="G4582" t="s">
        <v>15884</v>
      </c>
      <c r="H4582" s="3" t="s">
        <v>15885</v>
      </c>
      <c r="I4582" t="s">
        <v>355</v>
      </c>
      <c r="J4582" t="s">
        <v>15886</v>
      </c>
    </row>
    <row r="4583" spans="1:10" ht="16" x14ac:dyDescent="0.2">
      <c r="A4583" t="s">
        <v>15887</v>
      </c>
      <c r="B4583" t="s">
        <v>15888</v>
      </c>
      <c r="C4583" t="s">
        <v>15889</v>
      </c>
      <c r="D4583">
        <v>3</v>
      </c>
      <c r="E4583" t="s">
        <v>13</v>
      </c>
      <c r="F4583" t="s">
        <v>13</v>
      </c>
      <c r="G4583" t="s">
        <v>15884</v>
      </c>
      <c r="H4583" s="3" t="s">
        <v>15890</v>
      </c>
      <c r="I4583" t="s">
        <v>355</v>
      </c>
      <c r="J4583" t="s">
        <v>15891</v>
      </c>
    </row>
    <row r="4584" spans="1:10" ht="16" x14ac:dyDescent="0.2">
      <c r="A4584" t="s">
        <v>15892</v>
      </c>
      <c r="B4584" t="s">
        <v>15893</v>
      </c>
      <c r="C4584" t="s">
        <v>15894</v>
      </c>
      <c r="D4584">
        <v>4</v>
      </c>
      <c r="E4584" t="s">
        <v>13</v>
      </c>
      <c r="F4584" t="s">
        <v>13</v>
      </c>
      <c r="G4584" t="s">
        <v>15884</v>
      </c>
      <c r="H4584" s="3" t="s">
        <v>15885</v>
      </c>
      <c r="I4584" t="s">
        <v>355</v>
      </c>
      <c r="J4584" t="s">
        <v>15895</v>
      </c>
    </row>
    <row r="4585" spans="1:10" ht="16" x14ac:dyDescent="0.2">
      <c r="A4585" t="s">
        <v>15892</v>
      </c>
      <c r="B4585" t="s">
        <v>15872</v>
      </c>
      <c r="C4585" t="s">
        <v>15873</v>
      </c>
      <c r="D4585">
        <v>2</v>
      </c>
      <c r="E4585" t="s">
        <v>13</v>
      </c>
      <c r="F4585" t="s">
        <v>13</v>
      </c>
      <c r="G4585" t="s">
        <v>15884</v>
      </c>
      <c r="H4585" s="3" t="s">
        <v>15885</v>
      </c>
      <c r="I4585" t="s">
        <v>355</v>
      </c>
      <c r="J4585" t="s">
        <v>15895</v>
      </c>
    </row>
    <row r="4586" spans="1:10" ht="16" x14ac:dyDescent="0.2">
      <c r="A4586" t="s">
        <v>15892</v>
      </c>
      <c r="B4586" t="s">
        <v>15896</v>
      </c>
      <c r="C4586" t="s">
        <v>15897</v>
      </c>
      <c r="D4586">
        <v>1</v>
      </c>
      <c r="E4586" t="s">
        <v>13</v>
      </c>
      <c r="F4586" t="s">
        <v>13</v>
      </c>
      <c r="G4586" t="s">
        <v>15884</v>
      </c>
      <c r="H4586" s="3" t="s">
        <v>15885</v>
      </c>
      <c r="I4586" t="s">
        <v>355</v>
      </c>
      <c r="J4586" t="s">
        <v>15895</v>
      </c>
    </row>
    <row r="4587" spans="1:10" ht="16" x14ac:dyDescent="0.2">
      <c r="A4587" t="s">
        <v>15883</v>
      </c>
      <c r="B4587" t="s">
        <v>15893</v>
      </c>
      <c r="C4587" t="s">
        <v>15894</v>
      </c>
      <c r="D4587">
        <v>5</v>
      </c>
      <c r="E4587" t="s">
        <v>13</v>
      </c>
      <c r="F4587" t="s">
        <v>13</v>
      </c>
      <c r="G4587" t="s">
        <v>15884</v>
      </c>
      <c r="H4587" s="3" t="s">
        <v>15885</v>
      </c>
      <c r="I4587" t="s">
        <v>355</v>
      </c>
      <c r="J4587" t="s">
        <v>15886</v>
      </c>
    </row>
    <row r="4588" spans="1:10" ht="16" x14ac:dyDescent="0.2">
      <c r="A4588" t="s">
        <v>15892</v>
      </c>
      <c r="B4588" t="s">
        <v>15898</v>
      </c>
      <c r="C4588" t="s">
        <v>15899</v>
      </c>
      <c r="D4588">
        <v>5</v>
      </c>
      <c r="E4588" t="s">
        <v>13</v>
      </c>
      <c r="F4588" t="s">
        <v>13</v>
      </c>
      <c r="G4588" t="s">
        <v>15884</v>
      </c>
      <c r="H4588" s="3" t="s">
        <v>15885</v>
      </c>
      <c r="I4588" t="s">
        <v>355</v>
      </c>
      <c r="J4588" t="s">
        <v>15895</v>
      </c>
    </row>
    <row r="4589" spans="1:10" ht="16" x14ac:dyDescent="0.2">
      <c r="A4589" t="s">
        <v>15900</v>
      </c>
      <c r="B4589" t="s">
        <v>15901</v>
      </c>
      <c r="C4589" t="s">
        <v>15902</v>
      </c>
      <c r="D4589">
        <v>1</v>
      </c>
      <c r="E4589" t="s">
        <v>13</v>
      </c>
      <c r="F4589" t="s">
        <v>13</v>
      </c>
      <c r="G4589" t="s">
        <v>15903</v>
      </c>
      <c r="H4589" s="3" t="s">
        <v>15904</v>
      </c>
      <c r="I4589" t="s">
        <v>355</v>
      </c>
      <c r="J4589" t="s">
        <v>15905</v>
      </c>
    </row>
    <row r="4590" spans="1:10" ht="16" x14ac:dyDescent="0.2">
      <c r="A4590" t="s">
        <v>15900</v>
      </c>
      <c r="B4590" t="s">
        <v>15906</v>
      </c>
      <c r="C4590" t="s">
        <v>15907</v>
      </c>
      <c r="D4590">
        <v>2</v>
      </c>
      <c r="E4590" t="s">
        <v>13</v>
      </c>
      <c r="F4590" t="s">
        <v>13</v>
      </c>
      <c r="G4590" t="s">
        <v>15903</v>
      </c>
      <c r="H4590" s="3" t="s">
        <v>15904</v>
      </c>
      <c r="I4590" t="s">
        <v>355</v>
      </c>
      <c r="J4590" t="s">
        <v>15905</v>
      </c>
    </row>
    <row r="4591" spans="1:10" ht="16" x14ac:dyDescent="0.2">
      <c r="A4591" t="s">
        <v>15908</v>
      </c>
      <c r="B4591" t="s">
        <v>15909</v>
      </c>
      <c r="C4591" t="s">
        <v>15910</v>
      </c>
      <c r="D4591">
        <v>1</v>
      </c>
      <c r="E4591" t="s">
        <v>13</v>
      </c>
      <c r="F4591" t="s">
        <v>13</v>
      </c>
      <c r="G4591" t="s">
        <v>15911</v>
      </c>
      <c r="H4591" s="3" t="s">
        <v>15912</v>
      </c>
      <c r="I4591" t="s">
        <v>69</v>
      </c>
      <c r="J4591" t="s">
        <v>15913</v>
      </c>
    </row>
    <row r="4592" spans="1:10" ht="16" x14ac:dyDescent="0.2">
      <c r="A4592" t="s">
        <v>15914</v>
      </c>
      <c r="B4592" t="s">
        <v>15915</v>
      </c>
      <c r="C4592" t="s">
        <v>15916</v>
      </c>
      <c r="D4592">
        <v>1</v>
      </c>
      <c r="E4592" t="s">
        <v>13</v>
      </c>
      <c r="F4592" t="s">
        <v>13</v>
      </c>
      <c r="G4592" t="s">
        <v>15917</v>
      </c>
      <c r="H4592" s="3" t="s">
        <v>15918</v>
      </c>
      <c r="I4592" t="s">
        <v>69</v>
      </c>
      <c r="J4592" t="s">
        <v>15919</v>
      </c>
    </row>
    <row r="4593" spans="1:10" ht="16" x14ac:dyDescent="0.2">
      <c r="A4593" t="s">
        <v>15920</v>
      </c>
      <c r="B4593" t="s">
        <v>15921</v>
      </c>
      <c r="C4593" t="s">
        <v>15922</v>
      </c>
      <c r="D4593">
        <v>1</v>
      </c>
      <c r="E4593" t="s">
        <v>13</v>
      </c>
      <c r="F4593" t="s">
        <v>13</v>
      </c>
      <c r="G4593" t="s">
        <v>15923</v>
      </c>
      <c r="H4593" s="3" t="s">
        <v>15924</v>
      </c>
      <c r="I4593" t="s">
        <v>69</v>
      </c>
      <c r="J4593" t="s">
        <v>15925</v>
      </c>
    </row>
    <row r="4594" spans="1:10" ht="16" x14ac:dyDescent="0.2">
      <c r="A4594" t="s">
        <v>15920</v>
      </c>
      <c r="B4594" t="s">
        <v>15926</v>
      </c>
      <c r="C4594" t="s">
        <v>15927</v>
      </c>
      <c r="D4594">
        <v>3</v>
      </c>
      <c r="E4594" t="s">
        <v>13</v>
      </c>
      <c r="F4594" t="s">
        <v>13</v>
      </c>
      <c r="G4594" t="s">
        <v>15928</v>
      </c>
      <c r="H4594" s="3" t="s">
        <v>15929</v>
      </c>
      <c r="I4594" t="s">
        <v>69</v>
      </c>
      <c r="J4594" t="s">
        <v>15925</v>
      </c>
    </row>
    <row r="4595" spans="1:10" ht="16" x14ac:dyDescent="0.2">
      <c r="A4595" t="s">
        <v>15920</v>
      </c>
      <c r="B4595" t="s">
        <v>15930</v>
      </c>
      <c r="C4595" t="s">
        <v>15931</v>
      </c>
      <c r="D4595">
        <v>2</v>
      </c>
      <c r="E4595" t="s">
        <v>13</v>
      </c>
      <c r="F4595" t="s">
        <v>13</v>
      </c>
      <c r="G4595" t="s">
        <v>15932</v>
      </c>
      <c r="H4595" s="3" t="s">
        <v>15929</v>
      </c>
      <c r="I4595" t="s">
        <v>69</v>
      </c>
      <c r="J4595" t="s">
        <v>15925</v>
      </c>
    </row>
    <row r="4596" spans="1:10" ht="16" x14ac:dyDescent="0.2">
      <c r="A4596" t="s">
        <v>15933</v>
      </c>
      <c r="B4596" t="s">
        <v>15934</v>
      </c>
      <c r="C4596" t="s">
        <v>15935</v>
      </c>
      <c r="D4596">
        <v>1</v>
      </c>
      <c r="E4596" t="s">
        <v>13</v>
      </c>
      <c r="F4596" t="s">
        <v>13</v>
      </c>
      <c r="G4596" t="s">
        <v>15936</v>
      </c>
      <c r="H4596" s="3" t="s">
        <v>15937</v>
      </c>
      <c r="I4596" t="s">
        <v>355</v>
      </c>
      <c r="J4596" t="s">
        <v>15938</v>
      </c>
    </row>
    <row r="4597" spans="1:10" ht="16" x14ac:dyDescent="0.2">
      <c r="A4597" t="s">
        <v>15939</v>
      </c>
      <c r="B4597" t="s">
        <v>15940</v>
      </c>
      <c r="C4597" t="s">
        <v>15941</v>
      </c>
      <c r="D4597">
        <v>1</v>
      </c>
      <c r="E4597" t="s">
        <v>13</v>
      </c>
      <c r="F4597" t="s">
        <v>13</v>
      </c>
      <c r="G4597" t="s">
        <v>15942</v>
      </c>
      <c r="H4597" s="3" t="s">
        <v>15943</v>
      </c>
      <c r="I4597" t="s">
        <v>62</v>
      </c>
      <c r="J4597" t="s">
        <v>15944</v>
      </c>
    </row>
    <row r="4598" spans="1:10" ht="16" x14ac:dyDescent="0.2">
      <c r="A4598" t="s">
        <v>15939</v>
      </c>
      <c r="B4598" t="s">
        <v>15945</v>
      </c>
      <c r="C4598" t="s">
        <v>15946</v>
      </c>
      <c r="D4598">
        <v>4</v>
      </c>
      <c r="E4598" t="s">
        <v>13</v>
      </c>
      <c r="F4598" t="s">
        <v>13</v>
      </c>
      <c r="G4598" t="s">
        <v>15942</v>
      </c>
      <c r="H4598" s="3" t="s">
        <v>15943</v>
      </c>
      <c r="I4598" t="s">
        <v>62</v>
      </c>
      <c r="J4598" t="s">
        <v>15944</v>
      </c>
    </row>
    <row r="4599" spans="1:10" ht="16" x14ac:dyDescent="0.2">
      <c r="A4599" t="s">
        <v>15939</v>
      </c>
      <c r="B4599" t="s">
        <v>15947</v>
      </c>
      <c r="C4599" t="s">
        <v>15948</v>
      </c>
      <c r="D4599">
        <v>3</v>
      </c>
      <c r="E4599" t="s">
        <v>13</v>
      </c>
      <c r="F4599" t="s">
        <v>13</v>
      </c>
      <c r="G4599" t="s">
        <v>15942</v>
      </c>
      <c r="H4599" s="3" t="s">
        <v>15943</v>
      </c>
      <c r="I4599" t="s">
        <v>62</v>
      </c>
      <c r="J4599" t="s">
        <v>15944</v>
      </c>
    </row>
    <row r="4600" spans="1:10" ht="16" x14ac:dyDescent="0.2">
      <c r="A4600" t="s">
        <v>15939</v>
      </c>
      <c r="B4600" t="s">
        <v>15949</v>
      </c>
      <c r="C4600" t="s">
        <v>15950</v>
      </c>
      <c r="D4600">
        <v>2</v>
      </c>
      <c r="E4600" t="s">
        <v>13</v>
      </c>
      <c r="F4600" t="s">
        <v>13</v>
      </c>
      <c r="G4600" t="s">
        <v>15942</v>
      </c>
      <c r="H4600" s="3" t="s">
        <v>15943</v>
      </c>
      <c r="I4600" t="s">
        <v>62</v>
      </c>
      <c r="J4600" t="s">
        <v>15944</v>
      </c>
    </row>
    <row r="4601" spans="1:10" ht="16" x14ac:dyDescent="0.2">
      <c r="A4601" t="s">
        <v>15951</v>
      </c>
      <c r="B4601" t="s">
        <v>15952</v>
      </c>
      <c r="C4601" t="s">
        <v>15953</v>
      </c>
      <c r="D4601">
        <v>1</v>
      </c>
      <c r="E4601" t="s">
        <v>13</v>
      </c>
      <c r="F4601" t="s">
        <v>13</v>
      </c>
      <c r="G4601" t="s">
        <v>15954</v>
      </c>
      <c r="H4601" s="3" t="s">
        <v>15955</v>
      </c>
      <c r="I4601" t="s">
        <v>69</v>
      </c>
      <c r="J4601" t="s">
        <v>15956</v>
      </c>
    </row>
    <row r="4602" spans="1:10" ht="16" x14ac:dyDescent="0.2">
      <c r="A4602" t="s">
        <v>15951</v>
      </c>
      <c r="B4602" t="s">
        <v>6987</v>
      </c>
      <c r="C4602" t="s">
        <v>15957</v>
      </c>
      <c r="D4602">
        <v>2</v>
      </c>
      <c r="E4602" t="s">
        <v>13</v>
      </c>
      <c r="F4602" t="s">
        <v>13</v>
      </c>
      <c r="G4602" t="s">
        <v>15954</v>
      </c>
      <c r="H4602" s="3" t="s">
        <v>15955</v>
      </c>
      <c r="I4602" t="s">
        <v>69</v>
      </c>
      <c r="J4602" t="s">
        <v>15956</v>
      </c>
    </row>
    <row r="4603" spans="1:10" ht="16" x14ac:dyDescent="0.2">
      <c r="A4603" t="s">
        <v>8048</v>
      </c>
      <c r="B4603" t="s">
        <v>15958</v>
      </c>
      <c r="C4603" t="s">
        <v>15959</v>
      </c>
      <c r="D4603">
        <v>2</v>
      </c>
      <c r="E4603" t="s">
        <v>13</v>
      </c>
      <c r="F4603" t="s">
        <v>11861</v>
      </c>
      <c r="G4603" t="s">
        <v>15960</v>
      </c>
      <c r="H4603" s="3" t="s">
        <v>15961</v>
      </c>
      <c r="I4603" t="s">
        <v>1658</v>
      </c>
      <c r="J4603" t="s">
        <v>8051</v>
      </c>
    </row>
    <row r="4604" spans="1:10" ht="16" x14ac:dyDescent="0.2">
      <c r="A4604" t="s">
        <v>15962</v>
      </c>
      <c r="B4604" t="s">
        <v>15963</v>
      </c>
      <c r="C4604" t="s">
        <v>15964</v>
      </c>
      <c r="D4604">
        <v>1</v>
      </c>
      <c r="E4604" t="s">
        <v>13</v>
      </c>
      <c r="F4604" t="s">
        <v>13</v>
      </c>
      <c r="G4604" t="s">
        <v>15965</v>
      </c>
      <c r="H4604" s="3" t="s">
        <v>15966</v>
      </c>
      <c r="I4604" t="s">
        <v>3711</v>
      </c>
      <c r="J4604" t="s">
        <v>15967</v>
      </c>
    </row>
    <row r="4605" spans="1:10" ht="16" x14ac:dyDescent="0.2">
      <c r="A4605" t="s">
        <v>14537</v>
      </c>
      <c r="B4605" t="s">
        <v>15968</v>
      </c>
      <c r="C4605" t="s">
        <v>15969</v>
      </c>
      <c r="D4605">
        <v>4</v>
      </c>
      <c r="E4605" t="s">
        <v>13</v>
      </c>
      <c r="F4605" t="s">
        <v>13</v>
      </c>
      <c r="G4605" t="s">
        <v>15970</v>
      </c>
      <c r="H4605" s="3" t="s">
        <v>15971</v>
      </c>
      <c r="I4605" t="s">
        <v>62</v>
      </c>
      <c r="J4605" t="s">
        <v>14540</v>
      </c>
    </row>
    <row r="4606" spans="1:10" ht="16" x14ac:dyDescent="0.2">
      <c r="A4606" t="s">
        <v>15972</v>
      </c>
      <c r="B4606" t="s">
        <v>15973</v>
      </c>
      <c r="C4606" t="s">
        <v>15974</v>
      </c>
      <c r="D4606">
        <v>1</v>
      </c>
      <c r="E4606" t="s">
        <v>13</v>
      </c>
      <c r="F4606" t="s">
        <v>13</v>
      </c>
      <c r="G4606" t="s">
        <v>15975</v>
      </c>
      <c r="H4606" s="3" t="s">
        <v>15976</v>
      </c>
      <c r="I4606" t="s">
        <v>62</v>
      </c>
      <c r="J4606" t="s">
        <v>15977</v>
      </c>
    </row>
    <row r="4607" spans="1:10" ht="16" x14ac:dyDescent="0.2">
      <c r="A4607" t="s">
        <v>15978</v>
      </c>
      <c r="B4607" t="s">
        <v>15979</v>
      </c>
      <c r="C4607" t="s">
        <v>15980</v>
      </c>
      <c r="D4607">
        <v>1</v>
      </c>
      <c r="E4607" t="s">
        <v>13</v>
      </c>
      <c r="F4607" t="s">
        <v>13</v>
      </c>
      <c r="G4607" t="s">
        <v>15981</v>
      </c>
      <c r="H4607" s="3" t="s">
        <v>15982</v>
      </c>
      <c r="I4607" t="s">
        <v>62</v>
      </c>
      <c r="J4607" t="s">
        <v>15983</v>
      </c>
    </row>
    <row r="4608" spans="1:10" ht="16" x14ac:dyDescent="0.2">
      <c r="A4608" t="s">
        <v>15984</v>
      </c>
      <c r="B4608" t="s">
        <v>15985</v>
      </c>
      <c r="C4608" t="s">
        <v>15986</v>
      </c>
      <c r="D4608">
        <v>5</v>
      </c>
      <c r="E4608" t="s">
        <v>13</v>
      </c>
      <c r="F4608" t="s">
        <v>13</v>
      </c>
      <c r="G4608" t="s">
        <v>15981</v>
      </c>
      <c r="H4608" s="3" t="s">
        <v>15987</v>
      </c>
      <c r="I4608" t="s">
        <v>62</v>
      </c>
      <c r="J4608" t="s">
        <v>15988</v>
      </c>
    </row>
    <row r="4609" spans="1:10" ht="16" x14ac:dyDescent="0.2">
      <c r="A4609" t="s">
        <v>15989</v>
      </c>
      <c r="B4609" t="s">
        <v>15985</v>
      </c>
      <c r="C4609" t="s">
        <v>15986</v>
      </c>
      <c r="D4609">
        <v>1</v>
      </c>
      <c r="E4609" t="s">
        <v>13</v>
      </c>
      <c r="F4609" t="s">
        <v>13</v>
      </c>
      <c r="G4609" t="s">
        <v>15981</v>
      </c>
      <c r="H4609" s="3" t="s">
        <v>15987</v>
      </c>
      <c r="I4609" t="s">
        <v>62</v>
      </c>
      <c r="J4609" t="s">
        <v>15990</v>
      </c>
    </row>
    <row r="4610" spans="1:10" ht="16" x14ac:dyDescent="0.2">
      <c r="A4610" t="s">
        <v>15991</v>
      </c>
      <c r="B4610" t="s">
        <v>15992</v>
      </c>
      <c r="C4610" t="s">
        <v>15993</v>
      </c>
      <c r="D4610">
        <v>1</v>
      </c>
      <c r="E4610" t="s">
        <v>13</v>
      </c>
      <c r="F4610" t="s">
        <v>13</v>
      </c>
      <c r="G4610" t="s">
        <v>15994</v>
      </c>
      <c r="H4610" s="3" t="s">
        <v>15995</v>
      </c>
      <c r="I4610" t="s">
        <v>62</v>
      </c>
      <c r="J4610" t="s">
        <v>15996</v>
      </c>
    </row>
    <row r="4611" spans="1:10" ht="16" x14ac:dyDescent="0.2">
      <c r="A4611" t="s">
        <v>15997</v>
      </c>
      <c r="B4611" t="s">
        <v>15998</v>
      </c>
      <c r="C4611" t="s">
        <v>15999</v>
      </c>
      <c r="D4611">
        <v>4</v>
      </c>
      <c r="E4611" t="s">
        <v>13</v>
      </c>
      <c r="F4611" t="s">
        <v>13</v>
      </c>
      <c r="G4611" t="s">
        <v>16000</v>
      </c>
      <c r="H4611" s="3" t="s">
        <v>16001</v>
      </c>
      <c r="I4611" t="s">
        <v>69</v>
      </c>
      <c r="J4611" t="s">
        <v>16002</v>
      </c>
    </row>
    <row r="4612" spans="1:10" ht="16" x14ac:dyDescent="0.2">
      <c r="A4612" t="s">
        <v>15997</v>
      </c>
      <c r="B4612" t="s">
        <v>3678</v>
      </c>
      <c r="C4612" t="s">
        <v>16003</v>
      </c>
      <c r="D4612">
        <v>2</v>
      </c>
      <c r="E4612" t="s">
        <v>13</v>
      </c>
      <c r="F4612" t="s">
        <v>13</v>
      </c>
      <c r="G4612" t="s">
        <v>16000</v>
      </c>
      <c r="H4612" s="3" t="s">
        <v>16001</v>
      </c>
      <c r="I4612" t="s">
        <v>69</v>
      </c>
      <c r="J4612" t="s">
        <v>16002</v>
      </c>
    </row>
    <row r="4613" spans="1:10" ht="16" x14ac:dyDescent="0.2">
      <c r="A4613" t="s">
        <v>16004</v>
      </c>
      <c r="B4613" t="s">
        <v>16005</v>
      </c>
      <c r="C4613" t="s">
        <v>16006</v>
      </c>
      <c r="D4613">
        <v>2</v>
      </c>
      <c r="E4613" t="s">
        <v>13</v>
      </c>
      <c r="F4613" t="s">
        <v>13</v>
      </c>
      <c r="G4613" t="s">
        <v>16000</v>
      </c>
      <c r="H4613" s="3" t="s">
        <v>16007</v>
      </c>
      <c r="I4613" t="s">
        <v>69</v>
      </c>
      <c r="J4613" t="s">
        <v>16008</v>
      </c>
    </row>
    <row r="4614" spans="1:10" ht="16" x14ac:dyDescent="0.2">
      <c r="A4614" t="s">
        <v>16004</v>
      </c>
      <c r="B4614" t="s">
        <v>2090</v>
      </c>
      <c r="C4614" t="s">
        <v>16009</v>
      </c>
      <c r="D4614">
        <v>3</v>
      </c>
      <c r="E4614" t="s">
        <v>13</v>
      </c>
      <c r="F4614" t="s">
        <v>13</v>
      </c>
      <c r="G4614" t="s">
        <v>16000</v>
      </c>
      <c r="H4614" s="3" t="s">
        <v>16007</v>
      </c>
      <c r="I4614" t="s">
        <v>69</v>
      </c>
      <c r="J4614" t="s">
        <v>16008</v>
      </c>
    </row>
    <row r="4615" spans="1:10" ht="16" x14ac:dyDescent="0.2">
      <c r="A4615" t="s">
        <v>16010</v>
      </c>
      <c r="B4615" t="s">
        <v>16011</v>
      </c>
      <c r="C4615" t="s">
        <v>16012</v>
      </c>
      <c r="D4615">
        <v>2</v>
      </c>
      <c r="E4615" t="s">
        <v>13</v>
      </c>
      <c r="F4615" t="s">
        <v>13</v>
      </c>
      <c r="G4615" t="s">
        <v>16000</v>
      </c>
      <c r="H4615" s="3" t="s">
        <v>16001</v>
      </c>
      <c r="I4615" t="s">
        <v>69</v>
      </c>
      <c r="J4615" t="s">
        <v>16013</v>
      </c>
    </row>
    <row r="4616" spans="1:10" ht="16" x14ac:dyDescent="0.2">
      <c r="A4616" t="s">
        <v>16010</v>
      </c>
      <c r="B4616" t="s">
        <v>8566</v>
      </c>
      <c r="C4616" t="s">
        <v>16014</v>
      </c>
      <c r="D4616">
        <v>1</v>
      </c>
      <c r="E4616" t="s">
        <v>13</v>
      </c>
      <c r="F4616" t="s">
        <v>13</v>
      </c>
      <c r="G4616" t="s">
        <v>16000</v>
      </c>
      <c r="H4616" s="3" t="s">
        <v>16001</v>
      </c>
      <c r="I4616" t="s">
        <v>69</v>
      </c>
      <c r="J4616" t="s">
        <v>16013</v>
      </c>
    </row>
    <row r="4617" spans="1:10" ht="16" x14ac:dyDescent="0.2">
      <c r="A4617" t="s">
        <v>15997</v>
      </c>
      <c r="B4617" t="s">
        <v>16015</v>
      </c>
      <c r="C4617" t="s">
        <v>16016</v>
      </c>
      <c r="D4617">
        <v>1</v>
      </c>
      <c r="E4617" t="s">
        <v>13</v>
      </c>
      <c r="F4617" t="s">
        <v>13</v>
      </c>
      <c r="G4617" t="s">
        <v>16000</v>
      </c>
      <c r="H4617" s="3" t="s">
        <v>16001</v>
      </c>
      <c r="I4617" t="s">
        <v>69</v>
      </c>
      <c r="J4617" t="s">
        <v>16002</v>
      </c>
    </row>
    <row r="4618" spans="1:10" ht="16" x14ac:dyDescent="0.2">
      <c r="A4618" t="s">
        <v>16017</v>
      </c>
      <c r="B4618" t="s">
        <v>16018</v>
      </c>
      <c r="C4618" t="s">
        <v>16019</v>
      </c>
      <c r="D4618">
        <v>4</v>
      </c>
      <c r="E4618" t="s">
        <v>13</v>
      </c>
      <c r="F4618" t="s">
        <v>13</v>
      </c>
      <c r="G4618" t="s">
        <v>16000</v>
      </c>
      <c r="H4618" s="3" t="s">
        <v>16001</v>
      </c>
      <c r="I4618" t="s">
        <v>69</v>
      </c>
      <c r="J4618" t="s">
        <v>16020</v>
      </c>
    </row>
    <row r="4619" spans="1:10" ht="16" x14ac:dyDescent="0.2">
      <c r="A4619" t="s">
        <v>16021</v>
      </c>
      <c r="B4619" t="s">
        <v>16022</v>
      </c>
      <c r="C4619" t="s">
        <v>16019</v>
      </c>
      <c r="D4619">
        <v>2</v>
      </c>
      <c r="E4619" t="s">
        <v>13</v>
      </c>
      <c r="F4619" t="s">
        <v>13</v>
      </c>
      <c r="G4619" t="s">
        <v>16000</v>
      </c>
      <c r="H4619" s="3" t="s">
        <v>16001</v>
      </c>
      <c r="I4619" t="s">
        <v>69</v>
      </c>
      <c r="J4619" t="s">
        <v>16023</v>
      </c>
    </row>
    <row r="4620" spans="1:10" ht="16" x14ac:dyDescent="0.2">
      <c r="A4620" t="s">
        <v>16004</v>
      </c>
      <c r="B4620" t="s">
        <v>16024</v>
      </c>
      <c r="C4620" t="s">
        <v>16025</v>
      </c>
      <c r="D4620">
        <v>1</v>
      </c>
      <c r="E4620" t="s">
        <v>13</v>
      </c>
      <c r="F4620" t="s">
        <v>13</v>
      </c>
      <c r="G4620" t="s">
        <v>16000</v>
      </c>
      <c r="H4620" s="3" t="s">
        <v>16007</v>
      </c>
      <c r="I4620" t="s">
        <v>69</v>
      </c>
      <c r="J4620" t="s">
        <v>16008</v>
      </c>
    </row>
    <row r="4621" spans="1:10" ht="16" x14ac:dyDescent="0.2">
      <c r="A4621" t="s">
        <v>16026</v>
      </c>
      <c r="B4621" t="s">
        <v>2011</v>
      </c>
      <c r="C4621" t="s">
        <v>16027</v>
      </c>
      <c r="D4621">
        <v>2</v>
      </c>
      <c r="E4621" t="s">
        <v>13</v>
      </c>
      <c r="F4621" t="s">
        <v>13</v>
      </c>
      <c r="G4621" t="s">
        <v>16000</v>
      </c>
      <c r="H4621" s="3" t="s">
        <v>16028</v>
      </c>
      <c r="I4621" t="s">
        <v>69</v>
      </c>
      <c r="J4621" t="s">
        <v>16029</v>
      </c>
    </row>
    <row r="4622" spans="1:10" ht="16" x14ac:dyDescent="0.2">
      <c r="A4622" t="s">
        <v>8552</v>
      </c>
      <c r="B4622" t="s">
        <v>8496</v>
      </c>
      <c r="C4622" t="s">
        <v>8497</v>
      </c>
      <c r="D4622">
        <v>2</v>
      </c>
      <c r="E4622" t="s">
        <v>13</v>
      </c>
      <c r="F4622" t="s">
        <v>13</v>
      </c>
      <c r="G4622" t="s">
        <v>16000</v>
      </c>
      <c r="H4622" s="3" t="s">
        <v>16007</v>
      </c>
      <c r="I4622" t="s">
        <v>69</v>
      </c>
      <c r="J4622" t="s">
        <v>8553</v>
      </c>
    </row>
    <row r="4623" spans="1:10" ht="16" x14ac:dyDescent="0.2">
      <c r="A4623" t="s">
        <v>16026</v>
      </c>
      <c r="B4623" t="s">
        <v>16030</v>
      </c>
      <c r="C4623" t="s">
        <v>16031</v>
      </c>
      <c r="D4623">
        <v>1</v>
      </c>
      <c r="E4623" t="s">
        <v>13</v>
      </c>
      <c r="F4623" t="s">
        <v>13</v>
      </c>
      <c r="G4623" t="s">
        <v>16000</v>
      </c>
      <c r="H4623" s="3" t="s">
        <v>16028</v>
      </c>
      <c r="I4623" t="s">
        <v>69</v>
      </c>
      <c r="J4623" t="s">
        <v>16029</v>
      </c>
    </row>
    <row r="4624" spans="1:10" ht="16" x14ac:dyDescent="0.2">
      <c r="A4624" t="s">
        <v>15997</v>
      </c>
      <c r="B4624" t="s">
        <v>16032</v>
      </c>
      <c r="C4624" t="s">
        <v>16033</v>
      </c>
      <c r="D4624">
        <v>3</v>
      </c>
      <c r="E4624" t="s">
        <v>13</v>
      </c>
      <c r="F4624" t="s">
        <v>13</v>
      </c>
      <c r="G4624" t="s">
        <v>16000</v>
      </c>
      <c r="H4624" s="3" t="s">
        <v>16001</v>
      </c>
      <c r="I4624" t="s">
        <v>69</v>
      </c>
      <c r="J4624" t="s">
        <v>16002</v>
      </c>
    </row>
    <row r="4625" spans="1:10" ht="16" x14ac:dyDescent="0.2">
      <c r="A4625" t="s">
        <v>16034</v>
      </c>
      <c r="B4625" t="s">
        <v>9585</v>
      </c>
      <c r="C4625" t="s">
        <v>16035</v>
      </c>
      <c r="D4625">
        <v>2</v>
      </c>
      <c r="E4625" t="s">
        <v>13</v>
      </c>
      <c r="F4625" t="s">
        <v>13</v>
      </c>
      <c r="G4625" t="s">
        <v>16000</v>
      </c>
      <c r="H4625" s="3" t="s">
        <v>16036</v>
      </c>
      <c r="I4625" t="s">
        <v>69</v>
      </c>
      <c r="J4625" t="s">
        <v>16037</v>
      </c>
    </row>
    <row r="4626" spans="1:10" ht="16" x14ac:dyDescent="0.2">
      <c r="A4626" t="s">
        <v>16034</v>
      </c>
      <c r="B4626" t="s">
        <v>16038</v>
      </c>
      <c r="C4626" t="s">
        <v>16039</v>
      </c>
      <c r="D4626">
        <v>1</v>
      </c>
      <c r="E4626" t="s">
        <v>13</v>
      </c>
      <c r="F4626" t="s">
        <v>13</v>
      </c>
      <c r="G4626" t="s">
        <v>16000</v>
      </c>
      <c r="H4626" s="3" t="s">
        <v>16036</v>
      </c>
      <c r="I4626" t="s">
        <v>69</v>
      </c>
      <c r="J4626" t="s">
        <v>16037</v>
      </c>
    </row>
    <row r="4627" spans="1:10" ht="16" x14ac:dyDescent="0.2">
      <c r="A4627" t="s">
        <v>8541</v>
      </c>
      <c r="B4627" t="s">
        <v>8496</v>
      </c>
      <c r="C4627" t="s">
        <v>8497</v>
      </c>
      <c r="D4627">
        <v>3</v>
      </c>
      <c r="E4627" t="s">
        <v>13</v>
      </c>
      <c r="F4627" t="s">
        <v>13</v>
      </c>
      <c r="G4627" t="s">
        <v>16000</v>
      </c>
      <c r="H4627" s="3" t="s">
        <v>16007</v>
      </c>
      <c r="I4627" t="s">
        <v>69</v>
      </c>
      <c r="J4627" t="s">
        <v>8542</v>
      </c>
    </row>
    <row r="4628" spans="1:10" ht="16" x14ac:dyDescent="0.2">
      <c r="A4628" t="s">
        <v>16026</v>
      </c>
      <c r="B4628" t="s">
        <v>16040</v>
      </c>
      <c r="C4628" t="s">
        <v>16041</v>
      </c>
      <c r="D4628">
        <v>3</v>
      </c>
      <c r="E4628" t="s">
        <v>13</v>
      </c>
      <c r="F4628" t="s">
        <v>13</v>
      </c>
      <c r="G4628" t="s">
        <v>16000</v>
      </c>
      <c r="H4628" s="3" t="s">
        <v>16028</v>
      </c>
      <c r="I4628" t="s">
        <v>69</v>
      </c>
      <c r="J4628" t="s">
        <v>16029</v>
      </c>
    </row>
    <row r="4629" spans="1:10" ht="16" x14ac:dyDescent="0.2">
      <c r="A4629" t="s">
        <v>16042</v>
      </c>
      <c r="B4629" t="s">
        <v>13329</v>
      </c>
      <c r="C4629" t="s">
        <v>16043</v>
      </c>
      <c r="D4629">
        <v>4</v>
      </c>
      <c r="E4629" t="s">
        <v>13</v>
      </c>
      <c r="F4629" t="s">
        <v>13</v>
      </c>
      <c r="G4629" t="s">
        <v>16000</v>
      </c>
      <c r="H4629" s="3" t="s">
        <v>16044</v>
      </c>
      <c r="I4629" t="s">
        <v>69</v>
      </c>
      <c r="J4629" t="s">
        <v>16045</v>
      </c>
    </row>
    <row r="4630" spans="1:10" ht="16" x14ac:dyDescent="0.2">
      <c r="A4630" t="s">
        <v>16046</v>
      </c>
      <c r="B4630" t="s">
        <v>16047</v>
      </c>
      <c r="C4630" t="s">
        <v>16048</v>
      </c>
      <c r="D4630">
        <v>2</v>
      </c>
      <c r="E4630" t="s">
        <v>13</v>
      </c>
      <c r="F4630" t="s">
        <v>13</v>
      </c>
      <c r="G4630" t="s">
        <v>16000</v>
      </c>
      <c r="H4630" s="3" t="s">
        <v>16007</v>
      </c>
      <c r="I4630" t="s">
        <v>69</v>
      </c>
      <c r="J4630" t="s">
        <v>16049</v>
      </c>
    </row>
    <row r="4631" spans="1:10" ht="16" x14ac:dyDescent="0.2">
      <c r="A4631" t="s">
        <v>16050</v>
      </c>
      <c r="B4631" t="s">
        <v>16051</v>
      </c>
      <c r="C4631" t="s">
        <v>16052</v>
      </c>
      <c r="D4631">
        <v>2</v>
      </c>
      <c r="E4631" t="s">
        <v>13</v>
      </c>
      <c r="F4631" t="s">
        <v>13</v>
      </c>
      <c r="G4631" t="s">
        <v>16000</v>
      </c>
      <c r="H4631" s="3" t="s">
        <v>16001</v>
      </c>
      <c r="I4631" t="s">
        <v>69</v>
      </c>
      <c r="J4631" t="s">
        <v>16053</v>
      </c>
    </row>
    <row r="4632" spans="1:10" ht="16" x14ac:dyDescent="0.2">
      <c r="A4632" t="s">
        <v>16046</v>
      </c>
      <c r="B4632" t="s">
        <v>16054</v>
      </c>
      <c r="C4632" t="s">
        <v>16055</v>
      </c>
      <c r="D4632">
        <v>1</v>
      </c>
      <c r="E4632" t="s">
        <v>13</v>
      </c>
      <c r="F4632" t="s">
        <v>13</v>
      </c>
      <c r="G4632" t="s">
        <v>16056</v>
      </c>
      <c r="H4632" s="3" t="s">
        <v>16057</v>
      </c>
      <c r="I4632" t="s">
        <v>69</v>
      </c>
      <c r="J4632" t="s">
        <v>16049</v>
      </c>
    </row>
    <row r="4633" spans="1:10" ht="32" x14ac:dyDescent="0.2">
      <c r="A4633" t="s">
        <v>16058</v>
      </c>
      <c r="B4633" t="s">
        <v>16018</v>
      </c>
      <c r="C4633" t="s">
        <v>16019</v>
      </c>
      <c r="D4633">
        <v>2</v>
      </c>
      <c r="E4633" t="s">
        <v>13</v>
      </c>
      <c r="F4633" t="s">
        <v>13</v>
      </c>
      <c r="G4633" t="s">
        <v>16059</v>
      </c>
      <c r="H4633" s="3" t="s">
        <v>16060</v>
      </c>
      <c r="I4633" t="s">
        <v>228</v>
      </c>
      <c r="J4633" t="s">
        <v>16061</v>
      </c>
    </row>
    <row r="4634" spans="1:10" ht="16" x14ac:dyDescent="0.2">
      <c r="A4634" t="s">
        <v>16050</v>
      </c>
      <c r="B4634" t="s">
        <v>16062</v>
      </c>
      <c r="C4634" t="s">
        <v>16063</v>
      </c>
      <c r="D4634">
        <v>3</v>
      </c>
      <c r="E4634" t="s">
        <v>13</v>
      </c>
      <c r="F4634" t="s">
        <v>13</v>
      </c>
      <c r="G4634" t="s">
        <v>16064</v>
      </c>
      <c r="H4634" s="3" t="s">
        <v>16065</v>
      </c>
      <c r="I4634" t="s">
        <v>69</v>
      </c>
      <c r="J4634" t="s">
        <v>16053</v>
      </c>
    </row>
    <row r="4635" spans="1:10" ht="16" x14ac:dyDescent="0.2">
      <c r="A4635" t="s">
        <v>1999</v>
      </c>
      <c r="B4635" t="s">
        <v>16066</v>
      </c>
      <c r="C4635" t="s">
        <v>16067</v>
      </c>
      <c r="D4635">
        <v>3</v>
      </c>
      <c r="E4635" t="s">
        <v>13</v>
      </c>
      <c r="F4635" t="s">
        <v>13</v>
      </c>
      <c r="G4635" t="s">
        <v>16064</v>
      </c>
      <c r="H4635" s="3" t="s">
        <v>16068</v>
      </c>
      <c r="I4635" t="s">
        <v>69</v>
      </c>
      <c r="J4635" t="s">
        <v>2002</v>
      </c>
    </row>
    <row r="4636" spans="1:10" ht="16" x14ac:dyDescent="0.2">
      <c r="A4636" t="s">
        <v>2190</v>
      </c>
      <c r="B4636" t="s">
        <v>16069</v>
      </c>
      <c r="C4636" t="s">
        <v>16070</v>
      </c>
      <c r="D4636">
        <v>5</v>
      </c>
      <c r="E4636" t="s">
        <v>13</v>
      </c>
      <c r="F4636" t="s">
        <v>13</v>
      </c>
      <c r="G4636" t="s">
        <v>16064</v>
      </c>
      <c r="H4636" s="3" t="s">
        <v>16071</v>
      </c>
      <c r="I4636" t="s">
        <v>69</v>
      </c>
      <c r="J4636" t="s">
        <v>2193</v>
      </c>
    </row>
    <row r="4637" spans="1:10" ht="32" x14ac:dyDescent="0.2">
      <c r="A4637" t="s">
        <v>16058</v>
      </c>
      <c r="B4637" t="s">
        <v>16072</v>
      </c>
      <c r="C4637" t="s">
        <v>16073</v>
      </c>
      <c r="D4637">
        <v>4</v>
      </c>
      <c r="E4637" t="s">
        <v>13</v>
      </c>
      <c r="F4637" t="s">
        <v>13</v>
      </c>
      <c r="G4637" t="s">
        <v>16064</v>
      </c>
      <c r="H4637" s="3" t="s">
        <v>16074</v>
      </c>
      <c r="I4637" t="s">
        <v>69</v>
      </c>
      <c r="J4637" t="s">
        <v>16061</v>
      </c>
    </row>
    <row r="4638" spans="1:10" ht="16" x14ac:dyDescent="0.2">
      <c r="A4638" t="s">
        <v>16050</v>
      </c>
      <c r="B4638" t="s">
        <v>16075</v>
      </c>
      <c r="C4638" t="s">
        <v>16076</v>
      </c>
      <c r="D4638">
        <v>1</v>
      </c>
      <c r="E4638" t="s">
        <v>13</v>
      </c>
      <c r="F4638" t="s">
        <v>13</v>
      </c>
      <c r="G4638" t="s">
        <v>16064</v>
      </c>
      <c r="H4638" s="3" t="s">
        <v>16065</v>
      </c>
      <c r="I4638" t="s">
        <v>69</v>
      </c>
      <c r="J4638" t="s">
        <v>16053</v>
      </c>
    </row>
    <row r="4639" spans="1:10" ht="16" x14ac:dyDescent="0.2">
      <c r="A4639" t="s">
        <v>16077</v>
      </c>
      <c r="B4639" t="s">
        <v>16078</v>
      </c>
      <c r="C4639" t="s">
        <v>16079</v>
      </c>
      <c r="D4639">
        <v>1</v>
      </c>
      <c r="E4639" t="s">
        <v>13</v>
      </c>
      <c r="F4639" t="s">
        <v>13</v>
      </c>
      <c r="G4639" t="s">
        <v>16080</v>
      </c>
      <c r="H4639" s="3" t="s">
        <v>16081</v>
      </c>
      <c r="I4639" t="s">
        <v>69</v>
      </c>
      <c r="J4639" t="s">
        <v>16082</v>
      </c>
    </row>
    <row r="4640" spans="1:10" ht="16" x14ac:dyDescent="0.2">
      <c r="A4640" t="s">
        <v>16083</v>
      </c>
      <c r="B4640" t="s">
        <v>16084</v>
      </c>
      <c r="C4640" t="s">
        <v>16085</v>
      </c>
      <c r="D4640">
        <v>1</v>
      </c>
      <c r="E4640" t="s">
        <v>13</v>
      </c>
      <c r="F4640" t="s">
        <v>13</v>
      </c>
      <c r="G4640" t="s">
        <v>16080</v>
      </c>
      <c r="H4640" s="3" t="s">
        <v>16086</v>
      </c>
      <c r="I4640" t="s">
        <v>69</v>
      </c>
      <c r="J4640" t="s">
        <v>16087</v>
      </c>
    </row>
    <row r="4641" spans="1:10" ht="32" x14ac:dyDescent="0.2">
      <c r="A4641" t="s">
        <v>16088</v>
      </c>
      <c r="B4641" t="s">
        <v>16089</v>
      </c>
      <c r="C4641" t="s">
        <v>16090</v>
      </c>
      <c r="D4641">
        <v>2</v>
      </c>
      <c r="E4641" t="s">
        <v>13</v>
      </c>
      <c r="F4641" t="s">
        <v>13</v>
      </c>
      <c r="G4641" t="s">
        <v>16091</v>
      </c>
      <c r="H4641" s="3" t="s">
        <v>16092</v>
      </c>
      <c r="I4641" t="s">
        <v>69</v>
      </c>
      <c r="J4641" t="s">
        <v>16093</v>
      </c>
    </row>
    <row r="4642" spans="1:10" ht="16" x14ac:dyDescent="0.2">
      <c r="A4642" t="s">
        <v>16094</v>
      </c>
      <c r="B4642" t="s">
        <v>16095</v>
      </c>
      <c r="C4642" t="s">
        <v>16096</v>
      </c>
      <c r="D4642">
        <v>1</v>
      </c>
      <c r="E4642" t="s">
        <v>13</v>
      </c>
      <c r="F4642" t="s">
        <v>13</v>
      </c>
      <c r="G4642" t="s">
        <v>16097</v>
      </c>
      <c r="H4642" s="3" t="s">
        <v>16098</v>
      </c>
      <c r="I4642" t="s">
        <v>995</v>
      </c>
      <c r="J4642" t="s">
        <v>16099</v>
      </c>
    </row>
    <row r="4643" spans="1:10" ht="16" x14ac:dyDescent="0.2">
      <c r="A4643" t="s">
        <v>14791</v>
      </c>
      <c r="B4643" t="s">
        <v>16100</v>
      </c>
      <c r="C4643" t="s">
        <v>16101</v>
      </c>
      <c r="D4643">
        <v>4</v>
      </c>
      <c r="E4643" t="s">
        <v>13</v>
      </c>
      <c r="F4643" t="s">
        <v>13</v>
      </c>
      <c r="G4643" t="s">
        <v>16097</v>
      </c>
      <c r="H4643" s="3" t="s">
        <v>16098</v>
      </c>
      <c r="I4643" t="s">
        <v>995</v>
      </c>
      <c r="J4643" t="s">
        <v>14792</v>
      </c>
    </row>
    <row r="4644" spans="1:10" ht="32" x14ac:dyDescent="0.2">
      <c r="A4644" t="s">
        <v>16094</v>
      </c>
      <c r="B4644" t="s">
        <v>16102</v>
      </c>
      <c r="C4644" t="s">
        <v>16103</v>
      </c>
      <c r="D4644">
        <v>2</v>
      </c>
      <c r="E4644" t="s">
        <v>13</v>
      </c>
      <c r="F4644" t="s">
        <v>13</v>
      </c>
      <c r="G4644" t="s">
        <v>16104</v>
      </c>
      <c r="H4644" s="3" t="s">
        <v>16105</v>
      </c>
      <c r="I4644" t="s">
        <v>62</v>
      </c>
      <c r="J4644" t="s">
        <v>16099</v>
      </c>
    </row>
    <row r="4645" spans="1:10" ht="16" x14ac:dyDescent="0.2">
      <c r="A4645" t="s">
        <v>2985</v>
      </c>
      <c r="B4645" t="s">
        <v>16106</v>
      </c>
      <c r="C4645" t="s">
        <v>16107</v>
      </c>
      <c r="D4645">
        <v>2</v>
      </c>
      <c r="E4645" t="s">
        <v>16108</v>
      </c>
      <c r="F4645" t="s">
        <v>13</v>
      </c>
      <c r="G4645" t="s">
        <v>16109</v>
      </c>
      <c r="H4645" s="3" t="s">
        <v>16110</v>
      </c>
      <c r="I4645" t="s">
        <v>126</v>
      </c>
      <c r="J4645" t="s">
        <v>2990</v>
      </c>
    </row>
    <row r="4646" spans="1:10" ht="16" x14ac:dyDescent="0.2">
      <c r="A4646" t="s">
        <v>16111</v>
      </c>
      <c r="B4646" t="s">
        <v>16112</v>
      </c>
      <c r="C4646" t="s">
        <v>16113</v>
      </c>
      <c r="D4646">
        <v>2</v>
      </c>
      <c r="E4646" t="s">
        <v>16108</v>
      </c>
      <c r="F4646" t="s">
        <v>13</v>
      </c>
      <c r="G4646" t="s">
        <v>16109</v>
      </c>
      <c r="H4646" s="3" t="s">
        <v>16114</v>
      </c>
      <c r="I4646" t="s">
        <v>126</v>
      </c>
      <c r="J4646" t="s">
        <v>16115</v>
      </c>
    </row>
    <row r="4647" spans="1:10" ht="16" x14ac:dyDescent="0.2">
      <c r="A4647" t="s">
        <v>16116</v>
      </c>
      <c r="B4647" t="s">
        <v>8068</v>
      </c>
      <c r="C4647" t="s">
        <v>16117</v>
      </c>
      <c r="D4647">
        <v>3</v>
      </c>
      <c r="E4647" t="s">
        <v>16108</v>
      </c>
      <c r="F4647" t="s">
        <v>13</v>
      </c>
      <c r="G4647" t="s">
        <v>16109</v>
      </c>
      <c r="H4647" s="3" t="s">
        <v>16110</v>
      </c>
      <c r="I4647" t="s">
        <v>126</v>
      </c>
      <c r="J4647" t="s">
        <v>16118</v>
      </c>
    </row>
    <row r="4648" spans="1:10" ht="16" x14ac:dyDescent="0.2">
      <c r="A4648" t="s">
        <v>16116</v>
      </c>
      <c r="B4648" t="s">
        <v>12898</v>
      </c>
      <c r="C4648" t="s">
        <v>16119</v>
      </c>
      <c r="D4648">
        <v>2</v>
      </c>
      <c r="E4648" t="s">
        <v>16108</v>
      </c>
      <c r="F4648" t="s">
        <v>13</v>
      </c>
      <c r="G4648" t="s">
        <v>16109</v>
      </c>
      <c r="H4648" s="3" t="s">
        <v>16110</v>
      </c>
      <c r="I4648" t="s">
        <v>126</v>
      </c>
      <c r="J4648" t="s">
        <v>16118</v>
      </c>
    </row>
    <row r="4649" spans="1:10" ht="16" x14ac:dyDescent="0.2">
      <c r="A4649" t="s">
        <v>16116</v>
      </c>
      <c r="B4649" t="s">
        <v>16120</v>
      </c>
      <c r="C4649" t="s">
        <v>16121</v>
      </c>
      <c r="D4649">
        <v>1</v>
      </c>
      <c r="E4649" t="s">
        <v>16108</v>
      </c>
      <c r="F4649" t="s">
        <v>13</v>
      </c>
      <c r="G4649" t="s">
        <v>16109</v>
      </c>
      <c r="H4649" s="3" t="s">
        <v>16110</v>
      </c>
      <c r="I4649" t="s">
        <v>126</v>
      </c>
      <c r="J4649" t="s">
        <v>16118</v>
      </c>
    </row>
    <row r="4650" spans="1:10" ht="16" x14ac:dyDescent="0.2">
      <c r="A4650" t="s">
        <v>16122</v>
      </c>
      <c r="B4650" t="s">
        <v>16123</v>
      </c>
      <c r="C4650" t="s">
        <v>16124</v>
      </c>
      <c r="D4650">
        <v>1</v>
      </c>
      <c r="E4650" t="s">
        <v>16108</v>
      </c>
      <c r="F4650" t="s">
        <v>13</v>
      </c>
      <c r="G4650" t="s">
        <v>16109</v>
      </c>
      <c r="H4650" s="3" t="s">
        <v>16110</v>
      </c>
      <c r="I4650" t="s">
        <v>126</v>
      </c>
      <c r="J4650" t="s">
        <v>16125</v>
      </c>
    </row>
    <row r="4651" spans="1:10" ht="16" x14ac:dyDescent="0.2">
      <c r="A4651" t="s">
        <v>16126</v>
      </c>
      <c r="B4651" t="s">
        <v>16127</v>
      </c>
      <c r="C4651" t="s">
        <v>16128</v>
      </c>
      <c r="D4651">
        <v>1</v>
      </c>
      <c r="E4651" t="s">
        <v>16108</v>
      </c>
      <c r="F4651" t="s">
        <v>13</v>
      </c>
      <c r="G4651" t="s">
        <v>16109</v>
      </c>
      <c r="H4651" s="3" t="s">
        <v>16129</v>
      </c>
      <c r="I4651" t="s">
        <v>126</v>
      </c>
      <c r="J4651" t="s">
        <v>16130</v>
      </c>
    </row>
    <row r="4652" spans="1:10" ht="16" x14ac:dyDescent="0.2">
      <c r="A4652" t="s">
        <v>16131</v>
      </c>
      <c r="B4652" t="s">
        <v>16132</v>
      </c>
      <c r="C4652" t="s">
        <v>16133</v>
      </c>
      <c r="D4652">
        <v>2</v>
      </c>
      <c r="E4652" t="s">
        <v>16108</v>
      </c>
      <c r="F4652" t="s">
        <v>13</v>
      </c>
      <c r="G4652" t="s">
        <v>16109</v>
      </c>
      <c r="H4652" s="3" t="s">
        <v>16134</v>
      </c>
      <c r="I4652" t="s">
        <v>126</v>
      </c>
      <c r="J4652" t="s">
        <v>16135</v>
      </c>
    </row>
    <row r="4653" spans="1:10" ht="16" x14ac:dyDescent="0.2">
      <c r="A4653" t="s">
        <v>2985</v>
      </c>
      <c r="B4653" t="s">
        <v>16136</v>
      </c>
      <c r="C4653" t="s">
        <v>16137</v>
      </c>
      <c r="D4653">
        <v>3</v>
      </c>
      <c r="E4653" t="s">
        <v>16108</v>
      </c>
      <c r="F4653" t="s">
        <v>13</v>
      </c>
      <c r="G4653" t="s">
        <v>16109</v>
      </c>
      <c r="H4653" s="3" t="s">
        <v>16110</v>
      </c>
      <c r="I4653" t="s">
        <v>126</v>
      </c>
      <c r="J4653" t="s">
        <v>2990</v>
      </c>
    </row>
    <row r="4654" spans="1:10" ht="16" x14ac:dyDescent="0.2">
      <c r="A4654" t="s">
        <v>16138</v>
      </c>
      <c r="B4654" t="s">
        <v>16139</v>
      </c>
      <c r="C4654" t="s">
        <v>16140</v>
      </c>
      <c r="D4654">
        <v>1</v>
      </c>
      <c r="E4654" t="s">
        <v>16108</v>
      </c>
      <c r="F4654" t="s">
        <v>13</v>
      </c>
      <c r="G4654" t="s">
        <v>16109</v>
      </c>
      <c r="H4654" s="3" t="s">
        <v>16141</v>
      </c>
      <c r="I4654" t="s">
        <v>126</v>
      </c>
      <c r="J4654" t="s">
        <v>16142</v>
      </c>
    </row>
    <row r="4655" spans="1:10" ht="16" x14ac:dyDescent="0.2">
      <c r="A4655" t="s">
        <v>16143</v>
      </c>
      <c r="B4655" t="s">
        <v>16144</v>
      </c>
      <c r="C4655" t="s">
        <v>16145</v>
      </c>
      <c r="D4655">
        <v>2</v>
      </c>
      <c r="E4655" t="s">
        <v>16108</v>
      </c>
      <c r="F4655" t="s">
        <v>13</v>
      </c>
      <c r="G4655" t="s">
        <v>16109</v>
      </c>
      <c r="H4655" s="3" t="s">
        <v>16146</v>
      </c>
      <c r="I4655" t="s">
        <v>126</v>
      </c>
      <c r="J4655" t="s">
        <v>16147</v>
      </c>
    </row>
    <row r="4656" spans="1:10" ht="16" x14ac:dyDescent="0.2">
      <c r="A4656" t="s">
        <v>16122</v>
      </c>
      <c r="B4656" t="s">
        <v>16148</v>
      </c>
      <c r="C4656" t="s">
        <v>16149</v>
      </c>
      <c r="D4656">
        <v>3</v>
      </c>
      <c r="E4656" t="s">
        <v>16108</v>
      </c>
      <c r="F4656" t="s">
        <v>13</v>
      </c>
      <c r="G4656" t="s">
        <v>16109</v>
      </c>
      <c r="H4656" s="3" t="s">
        <v>16110</v>
      </c>
      <c r="I4656" t="s">
        <v>126</v>
      </c>
      <c r="J4656" t="s">
        <v>16125</v>
      </c>
    </row>
    <row r="4657" spans="1:10" ht="16" x14ac:dyDescent="0.2">
      <c r="A4657" t="s">
        <v>16122</v>
      </c>
      <c r="B4657" t="s">
        <v>16150</v>
      </c>
      <c r="C4657" t="s">
        <v>16151</v>
      </c>
      <c r="D4657">
        <v>4</v>
      </c>
      <c r="E4657" t="s">
        <v>16108</v>
      </c>
      <c r="F4657" t="s">
        <v>13</v>
      </c>
      <c r="G4657" t="s">
        <v>16109</v>
      </c>
      <c r="H4657" s="3" t="s">
        <v>16110</v>
      </c>
      <c r="I4657" t="s">
        <v>126</v>
      </c>
      <c r="J4657" t="s">
        <v>16125</v>
      </c>
    </row>
    <row r="4658" spans="1:10" ht="32" x14ac:dyDescent="0.2">
      <c r="A4658" t="s">
        <v>16152</v>
      </c>
      <c r="B4658" t="s">
        <v>16153</v>
      </c>
      <c r="C4658" t="s">
        <v>16154</v>
      </c>
      <c r="D4658">
        <v>3</v>
      </c>
      <c r="E4658" t="s">
        <v>16108</v>
      </c>
      <c r="F4658" t="s">
        <v>13</v>
      </c>
      <c r="G4658" t="s">
        <v>16109</v>
      </c>
      <c r="H4658" s="3" t="s">
        <v>16155</v>
      </c>
      <c r="I4658" t="s">
        <v>126</v>
      </c>
      <c r="J4658" t="s">
        <v>16156</v>
      </c>
    </row>
    <row r="4659" spans="1:10" ht="16" x14ac:dyDescent="0.2">
      <c r="A4659" t="s">
        <v>16157</v>
      </c>
      <c r="B4659" t="s">
        <v>16158</v>
      </c>
      <c r="C4659" t="s">
        <v>16159</v>
      </c>
      <c r="D4659">
        <v>1</v>
      </c>
      <c r="E4659" t="s">
        <v>16108</v>
      </c>
      <c r="F4659" t="s">
        <v>13</v>
      </c>
      <c r="G4659" t="s">
        <v>16109</v>
      </c>
      <c r="H4659" s="3" t="s">
        <v>16160</v>
      </c>
      <c r="I4659" t="s">
        <v>126</v>
      </c>
      <c r="J4659" t="s">
        <v>16161</v>
      </c>
    </row>
    <row r="4660" spans="1:10" ht="16" x14ac:dyDescent="0.2">
      <c r="A4660" t="s">
        <v>16162</v>
      </c>
      <c r="B4660" t="s">
        <v>16163</v>
      </c>
      <c r="C4660" t="s">
        <v>16164</v>
      </c>
      <c r="D4660">
        <v>3</v>
      </c>
      <c r="E4660" t="s">
        <v>16108</v>
      </c>
      <c r="F4660" t="s">
        <v>13</v>
      </c>
      <c r="G4660" t="s">
        <v>16109</v>
      </c>
      <c r="H4660" s="3" t="s">
        <v>16165</v>
      </c>
      <c r="I4660" t="s">
        <v>126</v>
      </c>
      <c r="J4660" t="s">
        <v>16166</v>
      </c>
    </row>
    <row r="4661" spans="1:10" ht="16" x14ac:dyDescent="0.2">
      <c r="A4661" t="s">
        <v>16167</v>
      </c>
      <c r="B4661" t="s">
        <v>16168</v>
      </c>
      <c r="C4661" t="s">
        <v>16169</v>
      </c>
      <c r="D4661">
        <v>3</v>
      </c>
      <c r="E4661" t="s">
        <v>16108</v>
      </c>
      <c r="F4661" t="s">
        <v>13</v>
      </c>
      <c r="G4661" t="s">
        <v>16109</v>
      </c>
      <c r="H4661" s="3" t="s">
        <v>16170</v>
      </c>
      <c r="I4661" t="s">
        <v>126</v>
      </c>
      <c r="J4661" t="s">
        <v>16171</v>
      </c>
    </row>
    <row r="4662" spans="1:10" ht="16" x14ac:dyDescent="0.2">
      <c r="A4662" t="s">
        <v>16157</v>
      </c>
      <c r="B4662" t="s">
        <v>16172</v>
      </c>
      <c r="C4662" t="s">
        <v>16173</v>
      </c>
      <c r="D4662">
        <v>2</v>
      </c>
      <c r="E4662" t="s">
        <v>16108</v>
      </c>
      <c r="F4662" t="s">
        <v>13</v>
      </c>
      <c r="G4662" t="s">
        <v>16109</v>
      </c>
      <c r="H4662" s="3" t="s">
        <v>16160</v>
      </c>
      <c r="I4662" t="s">
        <v>126</v>
      </c>
      <c r="J4662" t="s">
        <v>16161</v>
      </c>
    </row>
    <row r="4663" spans="1:10" ht="16" x14ac:dyDescent="0.2">
      <c r="A4663" t="s">
        <v>16122</v>
      </c>
      <c r="B4663" t="s">
        <v>16174</v>
      </c>
      <c r="C4663" t="s">
        <v>16175</v>
      </c>
      <c r="D4663">
        <v>2</v>
      </c>
      <c r="E4663" t="s">
        <v>16108</v>
      </c>
      <c r="F4663" t="s">
        <v>13</v>
      </c>
      <c r="G4663" t="s">
        <v>16109</v>
      </c>
      <c r="H4663" s="3" t="s">
        <v>16110</v>
      </c>
      <c r="I4663" t="s">
        <v>126</v>
      </c>
      <c r="J4663" t="s">
        <v>16125</v>
      </c>
    </row>
    <row r="4664" spans="1:10" ht="16" x14ac:dyDescent="0.2">
      <c r="A4664" t="s">
        <v>16162</v>
      </c>
      <c r="B4664" t="s">
        <v>16176</v>
      </c>
      <c r="C4664" t="s">
        <v>16177</v>
      </c>
      <c r="D4664">
        <v>2</v>
      </c>
      <c r="E4664" t="s">
        <v>16108</v>
      </c>
      <c r="F4664" t="s">
        <v>13</v>
      </c>
      <c r="G4664" t="s">
        <v>16109</v>
      </c>
      <c r="H4664" s="3" t="s">
        <v>16165</v>
      </c>
      <c r="I4664" t="s">
        <v>126</v>
      </c>
      <c r="J4664" t="s">
        <v>16166</v>
      </c>
    </row>
    <row r="4665" spans="1:10" ht="16" x14ac:dyDescent="0.2">
      <c r="A4665" t="s">
        <v>16178</v>
      </c>
      <c r="B4665" t="s">
        <v>16179</v>
      </c>
      <c r="C4665" t="s">
        <v>16180</v>
      </c>
      <c r="D4665">
        <v>1</v>
      </c>
      <c r="E4665" t="s">
        <v>16108</v>
      </c>
      <c r="F4665" t="s">
        <v>13</v>
      </c>
      <c r="G4665" t="s">
        <v>16109</v>
      </c>
      <c r="H4665" s="3" t="s">
        <v>16110</v>
      </c>
      <c r="I4665" t="s">
        <v>126</v>
      </c>
      <c r="J4665" t="s">
        <v>16181</v>
      </c>
    </row>
    <row r="4666" spans="1:10" ht="16" x14ac:dyDescent="0.2">
      <c r="A4666" t="s">
        <v>16182</v>
      </c>
      <c r="B4666" t="s">
        <v>16176</v>
      </c>
      <c r="C4666" t="s">
        <v>16177</v>
      </c>
      <c r="D4666">
        <v>3</v>
      </c>
      <c r="E4666" t="s">
        <v>16108</v>
      </c>
      <c r="F4666" t="s">
        <v>13</v>
      </c>
      <c r="G4666" t="s">
        <v>16109</v>
      </c>
      <c r="H4666" s="3" t="s">
        <v>16114</v>
      </c>
      <c r="I4666" t="s">
        <v>126</v>
      </c>
      <c r="J4666" t="s">
        <v>16183</v>
      </c>
    </row>
    <row r="4667" spans="1:10" ht="16" x14ac:dyDescent="0.2">
      <c r="A4667" t="s">
        <v>16111</v>
      </c>
      <c r="B4667" t="s">
        <v>16184</v>
      </c>
      <c r="C4667" t="s">
        <v>16185</v>
      </c>
      <c r="D4667">
        <v>1</v>
      </c>
      <c r="E4667" t="s">
        <v>16108</v>
      </c>
      <c r="F4667" t="s">
        <v>13</v>
      </c>
      <c r="G4667" t="s">
        <v>16109</v>
      </c>
      <c r="H4667" s="3" t="s">
        <v>16114</v>
      </c>
      <c r="I4667" t="s">
        <v>126</v>
      </c>
      <c r="J4667" t="s">
        <v>16115</v>
      </c>
    </row>
    <row r="4668" spans="1:10" ht="16" x14ac:dyDescent="0.2">
      <c r="A4668" t="s">
        <v>16186</v>
      </c>
      <c r="B4668" t="s">
        <v>16187</v>
      </c>
      <c r="C4668" t="s">
        <v>16188</v>
      </c>
      <c r="D4668">
        <v>3</v>
      </c>
      <c r="E4668" t="s">
        <v>16108</v>
      </c>
      <c r="F4668" t="s">
        <v>13</v>
      </c>
      <c r="G4668" t="s">
        <v>16109</v>
      </c>
      <c r="H4668" s="3" t="s">
        <v>16110</v>
      </c>
      <c r="I4668" t="s">
        <v>126</v>
      </c>
      <c r="J4668" t="s">
        <v>16189</v>
      </c>
    </row>
    <row r="4669" spans="1:10" ht="16" x14ac:dyDescent="0.2">
      <c r="A4669" t="s">
        <v>16157</v>
      </c>
      <c r="B4669" t="s">
        <v>16190</v>
      </c>
      <c r="C4669" t="s">
        <v>16191</v>
      </c>
      <c r="D4669">
        <v>5</v>
      </c>
      <c r="E4669" t="s">
        <v>16108</v>
      </c>
      <c r="F4669" t="s">
        <v>13</v>
      </c>
      <c r="G4669" t="s">
        <v>16109</v>
      </c>
      <c r="H4669" s="3" t="s">
        <v>16160</v>
      </c>
      <c r="I4669" t="s">
        <v>126</v>
      </c>
      <c r="J4669" t="s">
        <v>16161</v>
      </c>
    </row>
    <row r="4670" spans="1:10" ht="16" x14ac:dyDescent="0.2">
      <c r="A4670" t="s">
        <v>16192</v>
      </c>
      <c r="B4670" t="s">
        <v>16193</v>
      </c>
      <c r="C4670" t="s">
        <v>16194</v>
      </c>
      <c r="D4670">
        <v>3</v>
      </c>
      <c r="E4670" t="s">
        <v>16108</v>
      </c>
      <c r="F4670" t="s">
        <v>13</v>
      </c>
      <c r="G4670" t="s">
        <v>16109</v>
      </c>
      <c r="H4670" s="3" t="s">
        <v>16195</v>
      </c>
      <c r="I4670" t="s">
        <v>126</v>
      </c>
      <c r="J4670" t="s">
        <v>16196</v>
      </c>
    </row>
    <row r="4671" spans="1:10" ht="16" x14ac:dyDescent="0.2">
      <c r="A4671" t="s">
        <v>16197</v>
      </c>
      <c r="B4671" t="s">
        <v>16198</v>
      </c>
      <c r="C4671" t="s">
        <v>16199</v>
      </c>
      <c r="D4671">
        <v>2</v>
      </c>
      <c r="E4671" t="s">
        <v>16108</v>
      </c>
      <c r="F4671" t="s">
        <v>13</v>
      </c>
      <c r="G4671" t="s">
        <v>16109</v>
      </c>
      <c r="H4671" s="3" t="s">
        <v>16165</v>
      </c>
      <c r="I4671" t="s">
        <v>126</v>
      </c>
      <c r="J4671" t="s">
        <v>16200</v>
      </c>
    </row>
    <row r="4672" spans="1:10" ht="32" x14ac:dyDescent="0.2">
      <c r="A4672" t="s">
        <v>16201</v>
      </c>
      <c r="B4672" t="s">
        <v>16127</v>
      </c>
      <c r="C4672" t="s">
        <v>16128</v>
      </c>
      <c r="D4672">
        <v>1</v>
      </c>
      <c r="E4672" t="s">
        <v>16108</v>
      </c>
      <c r="F4672" t="s">
        <v>13</v>
      </c>
      <c r="G4672" t="s">
        <v>16109</v>
      </c>
      <c r="H4672" s="3" t="s">
        <v>16202</v>
      </c>
      <c r="I4672" t="s">
        <v>126</v>
      </c>
      <c r="J4672" t="s">
        <v>16203</v>
      </c>
    </row>
    <row r="4673" spans="1:10" ht="16" x14ac:dyDescent="0.2">
      <c r="A4673" t="s">
        <v>16204</v>
      </c>
      <c r="B4673" t="s">
        <v>16205</v>
      </c>
      <c r="C4673" t="s">
        <v>16206</v>
      </c>
      <c r="D4673">
        <v>2</v>
      </c>
      <c r="E4673" t="s">
        <v>16108</v>
      </c>
      <c r="F4673" t="s">
        <v>13</v>
      </c>
      <c r="G4673" t="s">
        <v>16109</v>
      </c>
      <c r="H4673" s="3" t="s">
        <v>16114</v>
      </c>
      <c r="I4673" t="s">
        <v>126</v>
      </c>
      <c r="J4673" t="s">
        <v>16207</v>
      </c>
    </row>
    <row r="4674" spans="1:10" ht="16" x14ac:dyDescent="0.2">
      <c r="A4674" t="s">
        <v>16208</v>
      </c>
      <c r="B4674" t="s">
        <v>16127</v>
      </c>
      <c r="C4674" t="s">
        <v>16128</v>
      </c>
      <c r="D4674">
        <v>3</v>
      </c>
      <c r="E4674" t="s">
        <v>16108</v>
      </c>
      <c r="F4674" t="s">
        <v>13</v>
      </c>
      <c r="G4674" t="s">
        <v>16109</v>
      </c>
      <c r="H4674" s="3" t="s">
        <v>16129</v>
      </c>
      <c r="I4674" t="s">
        <v>126</v>
      </c>
      <c r="J4674" t="s">
        <v>16203</v>
      </c>
    </row>
    <row r="4675" spans="1:10" ht="16" x14ac:dyDescent="0.2">
      <c r="A4675" t="s">
        <v>16209</v>
      </c>
      <c r="B4675" t="s">
        <v>16210</v>
      </c>
      <c r="C4675" t="s">
        <v>16211</v>
      </c>
      <c r="D4675">
        <v>2</v>
      </c>
      <c r="E4675" t="s">
        <v>16108</v>
      </c>
      <c r="F4675" t="s">
        <v>13</v>
      </c>
      <c r="G4675" t="s">
        <v>16109</v>
      </c>
      <c r="H4675" s="3" t="s">
        <v>16212</v>
      </c>
      <c r="I4675" t="s">
        <v>126</v>
      </c>
      <c r="J4675" t="s">
        <v>16213</v>
      </c>
    </row>
    <row r="4676" spans="1:10" ht="16" x14ac:dyDescent="0.2">
      <c r="A4676" t="s">
        <v>16214</v>
      </c>
      <c r="B4676" t="s">
        <v>16215</v>
      </c>
      <c r="C4676" t="s">
        <v>16216</v>
      </c>
      <c r="D4676">
        <v>2</v>
      </c>
      <c r="E4676" t="s">
        <v>16108</v>
      </c>
      <c r="F4676" t="s">
        <v>13</v>
      </c>
      <c r="G4676" t="s">
        <v>16109</v>
      </c>
      <c r="H4676" s="3" t="s">
        <v>16217</v>
      </c>
      <c r="I4676" t="s">
        <v>126</v>
      </c>
      <c r="J4676" t="s">
        <v>16218</v>
      </c>
    </row>
    <row r="4677" spans="1:10" ht="32" x14ac:dyDescent="0.2">
      <c r="A4677" t="s">
        <v>16152</v>
      </c>
      <c r="B4677" t="s">
        <v>16219</v>
      </c>
      <c r="C4677" t="s">
        <v>16220</v>
      </c>
      <c r="D4677">
        <v>1</v>
      </c>
      <c r="E4677" t="s">
        <v>16108</v>
      </c>
      <c r="F4677" t="s">
        <v>13</v>
      </c>
      <c r="G4677" t="s">
        <v>16109</v>
      </c>
      <c r="H4677" s="3" t="s">
        <v>16155</v>
      </c>
      <c r="I4677" t="s">
        <v>126</v>
      </c>
      <c r="J4677" t="s">
        <v>16156</v>
      </c>
    </row>
    <row r="4678" spans="1:10" ht="16" x14ac:dyDescent="0.2">
      <c r="A4678" t="s">
        <v>16186</v>
      </c>
      <c r="B4678" t="s">
        <v>16221</v>
      </c>
      <c r="C4678" t="s">
        <v>16222</v>
      </c>
      <c r="D4678">
        <v>2</v>
      </c>
      <c r="E4678" t="s">
        <v>16108</v>
      </c>
      <c r="F4678" t="s">
        <v>13</v>
      </c>
      <c r="G4678" t="s">
        <v>16109</v>
      </c>
      <c r="H4678" s="3" t="s">
        <v>16110</v>
      </c>
      <c r="I4678" t="s">
        <v>126</v>
      </c>
      <c r="J4678" t="s">
        <v>16189</v>
      </c>
    </row>
    <row r="4679" spans="1:10" ht="32" x14ac:dyDescent="0.2">
      <c r="A4679" t="s">
        <v>16152</v>
      </c>
      <c r="B4679" t="s">
        <v>16223</v>
      </c>
      <c r="C4679" t="s">
        <v>16224</v>
      </c>
      <c r="D4679">
        <v>2</v>
      </c>
      <c r="E4679" t="s">
        <v>16108</v>
      </c>
      <c r="F4679" t="s">
        <v>13</v>
      </c>
      <c r="G4679" t="s">
        <v>16109</v>
      </c>
      <c r="H4679" s="3" t="s">
        <v>16155</v>
      </c>
      <c r="I4679" t="s">
        <v>126</v>
      </c>
      <c r="J4679" t="s">
        <v>16156</v>
      </c>
    </row>
    <row r="4680" spans="1:10" ht="16" x14ac:dyDescent="0.2">
      <c r="A4680" t="s">
        <v>16192</v>
      </c>
      <c r="B4680" t="s">
        <v>16225</v>
      </c>
      <c r="C4680" t="s">
        <v>16226</v>
      </c>
      <c r="D4680">
        <v>1</v>
      </c>
      <c r="E4680" t="s">
        <v>16108</v>
      </c>
      <c r="F4680" t="s">
        <v>13</v>
      </c>
      <c r="G4680" t="s">
        <v>16109</v>
      </c>
      <c r="H4680" s="3" t="s">
        <v>16195</v>
      </c>
      <c r="I4680" t="s">
        <v>126</v>
      </c>
      <c r="J4680" t="s">
        <v>16196</v>
      </c>
    </row>
    <row r="4681" spans="1:10" ht="16" x14ac:dyDescent="0.2">
      <c r="A4681" t="s">
        <v>16157</v>
      </c>
      <c r="B4681" t="s">
        <v>16227</v>
      </c>
      <c r="C4681" t="s">
        <v>16228</v>
      </c>
      <c r="D4681">
        <v>3</v>
      </c>
      <c r="E4681" t="s">
        <v>16108</v>
      </c>
      <c r="F4681" t="s">
        <v>13</v>
      </c>
      <c r="G4681" t="s">
        <v>16109</v>
      </c>
      <c r="H4681" s="3" t="s">
        <v>16160</v>
      </c>
      <c r="I4681" t="s">
        <v>126</v>
      </c>
      <c r="J4681" t="s">
        <v>16161</v>
      </c>
    </row>
    <row r="4682" spans="1:10" ht="16" x14ac:dyDescent="0.2">
      <c r="A4682" t="s">
        <v>16209</v>
      </c>
      <c r="B4682" t="s">
        <v>16229</v>
      </c>
      <c r="C4682" t="s">
        <v>16230</v>
      </c>
      <c r="D4682">
        <v>3</v>
      </c>
      <c r="E4682" t="s">
        <v>16108</v>
      </c>
      <c r="F4682" t="s">
        <v>13</v>
      </c>
      <c r="G4682" t="s">
        <v>16109</v>
      </c>
      <c r="H4682" s="3" t="s">
        <v>16231</v>
      </c>
      <c r="I4682" t="s">
        <v>126</v>
      </c>
      <c r="J4682" t="s">
        <v>16213</v>
      </c>
    </row>
    <row r="4683" spans="1:10" ht="16" x14ac:dyDescent="0.2">
      <c r="A4683" t="s">
        <v>16209</v>
      </c>
      <c r="B4683" t="s">
        <v>16232</v>
      </c>
      <c r="C4683" t="s">
        <v>16233</v>
      </c>
      <c r="D4683">
        <v>4</v>
      </c>
      <c r="E4683" t="s">
        <v>16108</v>
      </c>
      <c r="F4683" t="s">
        <v>13</v>
      </c>
      <c r="G4683" t="s">
        <v>16109</v>
      </c>
      <c r="H4683" s="3" t="s">
        <v>16231</v>
      </c>
      <c r="I4683" t="s">
        <v>126</v>
      </c>
      <c r="J4683" t="s">
        <v>16213</v>
      </c>
    </row>
    <row r="4684" spans="1:10" ht="16" x14ac:dyDescent="0.2">
      <c r="A4684" t="s">
        <v>16143</v>
      </c>
      <c r="B4684" t="s">
        <v>16205</v>
      </c>
      <c r="C4684" t="s">
        <v>16206</v>
      </c>
      <c r="D4684">
        <v>1</v>
      </c>
      <c r="E4684" t="s">
        <v>16108</v>
      </c>
      <c r="F4684" t="s">
        <v>13</v>
      </c>
      <c r="G4684" t="s">
        <v>16109</v>
      </c>
      <c r="H4684" s="3" t="s">
        <v>16146</v>
      </c>
      <c r="I4684" t="s">
        <v>126</v>
      </c>
      <c r="J4684" t="s">
        <v>16147</v>
      </c>
    </row>
    <row r="4685" spans="1:10" ht="16" x14ac:dyDescent="0.2">
      <c r="A4685" t="s">
        <v>16157</v>
      </c>
      <c r="B4685" t="s">
        <v>16234</v>
      </c>
      <c r="C4685" t="s">
        <v>16235</v>
      </c>
      <c r="D4685">
        <v>4</v>
      </c>
      <c r="E4685" t="s">
        <v>16108</v>
      </c>
      <c r="F4685" t="s">
        <v>13</v>
      </c>
      <c r="G4685" t="s">
        <v>16109</v>
      </c>
      <c r="H4685" s="3" t="s">
        <v>16160</v>
      </c>
      <c r="I4685" t="s">
        <v>126</v>
      </c>
      <c r="J4685" t="s">
        <v>16161</v>
      </c>
    </row>
    <row r="4686" spans="1:10" ht="16" x14ac:dyDescent="0.2">
      <c r="A4686" t="s">
        <v>16236</v>
      </c>
      <c r="B4686" t="s">
        <v>16215</v>
      </c>
      <c r="C4686" t="s">
        <v>16216</v>
      </c>
      <c r="D4686">
        <v>2</v>
      </c>
      <c r="E4686" t="s">
        <v>16108</v>
      </c>
      <c r="F4686" t="s">
        <v>13</v>
      </c>
      <c r="G4686" t="s">
        <v>16109</v>
      </c>
      <c r="H4686" s="3" t="s">
        <v>16114</v>
      </c>
      <c r="I4686" t="s">
        <v>126</v>
      </c>
      <c r="J4686" t="s">
        <v>16237</v>
      </c>
    </row>
    <row r="4687" spans="1:10" ht="16" x14ac:dyDescent="0.2">
      <c r="A4687" t="s">
        <v>16238</v>
      </c>
      <c r="B4687" t="s">
        <v>16112</v>
      </c>
      <c r="C4687" t="s">
        <v>16113</v>
      </c>
      <c r="D4687">
        <v>2</v>
      </c>
      <c r="E4687" t="s">
        <v>16108</v>
      </c>
      <c r="F4687" t="s">
        <v>13</v>
      </c>
      <c r="G4687" t="s">
        <v>16109</v>
      </c>
      <c r="H4687" s="3" t="s">
        <v>16110</v>
      </c>
      <c r="I4687" t="s">
        <v>126</v>
      </c>
      <c r="J4687" t="s">
        <v>16239</v>
      </c>
    </row>
    <row r="4688" spans="1:10" ht="32" x14ac:dyDescent="0.2">
      <c r="A4688" t="s">
        <v>16152</v>
      </c>
      <c r="B4688" t="s">
        <v>16240</v>
      </c>
      <c r="C4688" t="s">
        <v>16241</v>
      </c>
      <c r="D4688">
        <v>4</v>
      </c>
      <c r="E4688" t="s">
        <v>16108</v>
      </c>
      <c r="F4688" t="s">
        <v>13</v>
      </c>
      <c r="G4688" t="s">
        <v>16109</v>
      </c>
      <c r="H4688" s="3" t="s">
        <v>16242</v>
      </c>
      <c r="I4688" t="s">
        <v>126</v>
      </c>
      <c r="J4688" t="s">
        <v>16156</v>
      </c>
    </row>
    <row r="4689" spans="1:10" ht="16" x14ac:dyDescent="0.2">
      <c r="A4689" t="s">
        <v>16243</v>
      </c>
      <c r="B4689" t="s">
        <v>16244</v>
      </c>
      <c r="C4689" t="s">
        <v>16245</v>
      </c>
      <c r="D4689">
        <v>2</v>
      </c>
      <c r="E4689" t="s">
        <v>16108</v>
      </c>
      <c r="F4689" t="s">
        <v>13</v>
      </c>
      <c r="G4689" t="s">
        <v>16109</v>
      </c>
      <c r="H4689" s="3" t="s">
        <v>16246</v>
      </c>
      <c r="I4689" t="s">
        <v>126</v>
      </c>
      <c r="J4689" t="s">
        <v>16247</v>
      </c>
    </row>
    <row r="4690" spans="1:10" ht="16" x14ac:dyDescent="0.2">
      <c r="A4690" t="s">
        <v>16186</v>
      </c>
      <c r="B4690" t="s">
        <v>16248</v>
      </c>
      <c r="C4690" t="s">
        <v>16249</v>
      </c>
      <c r="D4690">
        <v>5</v>
      </c>
      <c r="E4690" t="s">
        <v>16108</v>
      </c>
      <c r="F4690" t="s">
        <v>13</v>
      </c>
      <c r="G4690" t="s">
        <v>16109</v>
      </c>
      <c r="H4690" s="3" t="s">
        <v>16110</v>
      </c>
      <c r="I4690" t="s">
        <v>126</v>
      </c>
      <c r="J4690" t="s">
        <v>16189</v>
      </c>
    </row>
    <row r="4691" spans="1:10" ht="16" x14ac:dyDescent="0.2">
      <c r="A4691" t="s">
        <v>16250</v>
      </c>
      <c r="B4691" t="s">
        <v>16251</v>
      </c>
      <c r="C4691" t="s">
        <v>16252</v>
      </c>
      <c r="D4691">
        <v>3</v>
      </c>
      <c r="E4691" t="s">
        <v>16108</v>
      </c>
      <c r="F4691" t="s">
        <v>13</v>
      </c>
      <c r="G4691" t="s">
        <v>16109</v>
      </c>
      <c r="H4691" s="3" t="s">
        <v>16253</v>
      </c>
      <c r="I4691" t="s">
        <v>126</v>
      </c>
      <c r="J4691" t="s">
        <v>16254</v>
      </c>
    </row>
    <row r="4692" spans="1:10" ht="16" x14ac:dyDescent="0.2">
      <c r="A4692" t="s">
        <v>16255</v>
      </c>
      <c r="B4692" t="s">
        <v>16123</v>
      </c>
      <c r="C4692" t="s">
        <v>16124</v>
      </c>
      <c r="D4692">
        <v>1</v>
      </c>
      <c r="E4692" t="s">
        <v>16108</v>
      </c>
      <c r="F4692" t="s">
        <v>13</v>
      </c>
      <c r="G4692" t="s">
        <v>16109</v>
      </c>
      <c r="H4692" s="3" t="s">
        <v>16256</v>
      </c>
      <c r="I4692" t="s">
        <v>126</v>
      </c>
      <c r="J4692" t="s">
        <v>16257</v>
      </c>
    </row>
    <row r="4693" spans="1:10" ht="16" x14ac:dyDescent="0.2">
      <c r="A4693" t="s">
        <v>16238</v>
      </c>
      <c r="B4693" t="s">
        <v>16176</v>
      </c>
      <c r="C4693" t="s">
        <v>16177</v>
      </c>
      <c r="D4693">
        <v>3</v>
      </c>
      <c r="E4693" t="s">
        <v>16108</v>
      </c>
      <c r="F4693" t="s">
        <v>13</v>
      </c>
      <c r="G4693" t="s">
        <v>16109</v>
      </c>
      <c r="H4693" s="3" t="s">
        <v>16110</v>
      </c>
      <c r="I4693" t="s">
        <v>126</v>
      </c>
      <c r="J4693" t="s">
        <v>16239</v>
      </c>
    </row>
    <row r="4694" spans="1:10" ht="16" x14ac:dyDescent="0.2">
      <c r="A4694" t="s">
        <v>16186</v>
      </c>
      <c r="B4694" t="s">
        <v>16176</v>
      </c>
      <c r="C4694" t="s">
        <v>16177</v>
      </c>
      <c r="D4694">
        <v>1</v>
      </c>
      <c r="E4694" t="s">
        <v>16108</v>
      </c>
      <c r="F4694" t="s">
        <v>13</v>
      </c>
      <c r="G4694" t="s">
        <v>16109</v>
      </c>
      <c r="H4694" s="3" t="s">
        <v>16110</v>
      </c>
      <c r="I4694" t="s">
        <v>126</v>
      </c>
      <c r="J4694" t="s">
        <v>16189</v>
      </c>
    </row>
    <row r="4695" spans="1:10" ht="16" x14ac:dyDescent="0.2">
      <c r="A4695" t="s">
        <v>16197</v>
      </c>
      <c r="B4695" t="s">
        <v>16258</v>
      </c>
      <c r="C4695" t="s">
        <v>16259</v>
      </c>
      <c r="D4695">
        <v>1</v>
      </c>
      <c r="E4695" t="s">
        <v>16108</v>
      </c>
      <c r="F4695" t="s">
        <v>13</v>
      </c>
      <c r="G4695" t="s">
        <v>16109</v>
      </c>
      <c r="H4695" s="3" t="s">
        <v>16165</v>
      </c>
      <c r="I4695" t="s">
        <v>126</v>
      </c>
      <c r="J4695" t="s">
        <v>16200</v>
      </c>
    </row>
    <row r="4696" spans="1:10" ht="16" x14ac:dyDescent="0.2">
      <c r="A4696" t="s">
        <v>16260</v>
      </c>
      <c r="B4696" t="s">
        <v>16132</v>
      </c>
      <c r="C4696" t="s">
        <v>16133</v>
      </c>
      <c r="D4696">
        <v>1</v>
      </c>
      <c r="E4696" t="s">
        <v>16108</v>
      </c>
      <c r="F4696" t="s">
        <v>13</v>
      </c>
      <c r="G4696" t="s">
        <v>16109</v>
      </c>
      <c r="H4696" s="3" t="s">
        <v>16114</v>
      </c>
      <c r="I4696" t="s">
        <v>126</v>
      </c>
      <c r="J4696" t="s">
        <v>16135</v>
      </c>
    </row>
    <row r="4697" spans="1:10" ht="16" x14ac:dyDescent="0.2">
      <c r="A4697" t="s">
        <v>16261</v>
      </c>
      <c r="B4697" t="s">
        <v>16262</v>
      </c>
      <c r="C4697" t="s">
        <v>16263</v>
      </c>
      <c r="D4697">
        <v>1</v>
      </c>
      <c r="E4697" t="s">
        <v>16108</v>
      </c>
      <c r="F4697" t="s">
        <v>13</v>
      </c>
      <c r="G4697" t="s">
        <v>16109</v>
      </c>
      <c r="H4697" s="3" t="s">
        <v>16264</v>
      </c>
      <c r="I4697" t="s">
        <v>126</v>
      </c>
      <c r="J4697" t="s">
        <v>16265</v>
      </c>
    </row>
    <row r="4698" spans="1:10" ht="16" x14ac:dyDescent="0.2">
      <c r="A4698" t="s">
        <v>16266</v>
      </c>
      <c r="B4698" t="s">
        <v>16132</v>
      </c>
      <c r="C4698" t="s">
        <v>16133</v>
      </c>
      <c r="D4698">
        <v>1</v>
      </c>
      <c r="E4698" t="s">
        <v>16108</v>
      </c>
      <c r="F4698" t="s">
        <v>13</v>
      </c>
      <c r="G4698" t="s">
        <v>16109</v>
      </c>
      <c r="H4698" s="3" t="s">
        <v>16165</v>
      </c>
      <c r="I4698" t="s">
        <v>126</v>
      </c>
      <c r="J4698" t="s">
        <v>16267</v>
      </c>
    </row>
    <row r="4699" spans="1:10" ht="16" x14ac:dyDescent="0.2">
      <c r="A4699" t="s">
        <v>16143</v>
      </c>
      <c r="B4699" t="s">
        <v>16176</v>
      </c>
      <c r="C4699" t="s">
        <v>16177</v>
      </c>
      <c r="D4699">
        <v>3</v>
      </c>
      <c r="E4699" t="s">
        <v>16108</v>
      </c>
      <c r="F4699" t="s">
        <v>13</v>
      </c>
      <c r="G4699" t="s">
        <v>16109</v>
      </c>
      <c r="H4699" s="3" t="s">
        <v>16110</v>
      </c>
      <c r="I4699" t="s">
        <v>126</v>
      </c>
      <c r="J4699" t="s">
        <v>16147</v>
      </c>
    </row>
    <row r="4700" spans="1:10" ht="16" x14ac:dyDescent="0.2">
      <c r="A4700" t="s">
        <v>16182</v>
      </c>
      <c r="B4700" t="s">
        <v>16268</v>
      </c>
      <c r="C4700" t="s">
        <v>16269</v>
      </c>
      <c r="D4700">
        <v>1</v>
      </c>
      <c r="E4700" t="s">
        <v>16108</v>
      </c>
      <c r="F4700" t="s">
        <v>13</v>
      </c>
      <c r="G4700" t="s">
        <v>16109</v>
      </c>
      <c r="H4700" s="3" t="s">
        <v>16114</v>
      </c>
      <c r="I4700" t="s">
        <v>126</v>
      </c>
      <c r="J4700" t="s">
        <v>16183</v>
      </c>
    </row>
    <row r="4701" spans="1:10" ht="16" x14ac:dyDescent="0.2">
      <c r="A4701" t="s">
        <v>16209</v>
      </c>
      <c r="B4701" t="s">
        <v>16270</v>
      </c>
      <c r="C4701" t="s">
        <v>16271</v>
      </c>
      <c r="D4701">
        <v>1</v>
      </c>
      <c r="E4701" t="s">
        <v>16108</v>
      </c>
      <c r="F4701" t="s">
        <v>13</v>
      </c>
      <c r="G4701" t="s">
        <v>16109</v>
      </c>
      <c r="H4701" s="3" t="s">
        <v>16114</v>
      </c>
      <c r="I4701" t="s">
        <v>126</v>
      </c>
      <c r="J4701" t="s">
        <v>16213</v>
      </c>
    </row>
    <row r="4702" spans="1:10" ht="16" x14ac:dyDescent="0.2">
      <c r="A4702" t="s">
        <v>16272</v>
      </c>
      <c r="B4702" t="s">
        <v>16273</v>
      </c>
      <c r="C4702" t="s">
        <v>16274</v>
      </c>
      <c r="D4702">
        <v>2</v>
      </c>
      <c r="E4702" t="s">
        <v>16108</v>
      </c>
      <c r="F4702" t="s">
        <v>13</v>
      </c>
      <c r="G4702" t="s">
        <v>16109</v>
      </c>
      <c r="H4702" s="3" t="s">
        <v>16134</v>
      </c>
      <c r="I4702" t="s">
        <v>126</v>
      </c>
      <c r="J4702" t="s">
        <v>16275</v>
      </c>
    </row>
    <row r="4703" spans="1:10" ht="16" x14ac:dyDescent="0.2">
      <c r="A4703" t="s">
        <v>16276</v>
      </c>
      <c r="B4703" t="s">
        <v>16258</v>
      </c>
      <c r="C4703" t="s">
        <v>16259</v>
      </c>
      <c r="D4703">
        <v>1</v>
      </c>
      <c r="E4703" t="s">
        <v>16108</v>
      </c>
      <c r="F4703" t="s">
        <v>13</v>
      </c>
      <c r="G4703" t="s">
        <v>16109</v>
      </c>
      <c r="H4703" s="3" t="s">
        <v>16165</v>
      </c>
      <c r="I4703" t="s">
        <v>126</v>
      </c>
      <c r="J4703" t="s">
        <v>16277</v>
      </c>
    </row>
    <row r="4704" spans="1:10" ht="16" x14ac:dyDescent="0.2">
      <c r="A4704" t="s">
        <v>16276</v>
      </c>
      <c r="B4704" t="s">
        <v>16278</v>
      </c>
      <c r="C4704" t="s">
        <v>16279</v>
      </c>
      <c r="D4704">
        <v>3</v>
      </c>
      <c r="E4704" t="s">
        <v>16108</v>
      </c>
      <c r="F4704" t="s">
        <v>13</v>
      </c>
      <c r="G4704" t="s">
        <v>16109</v>
      </c>
      <c r="H4704" s="3" t="s">
        <v>16165</v>
      </c>
      <c r="I4704" t="s">
        <v>126</v>
      </c>
      <c r="J4704" t="s">
        <v>16277</v>
      </c>
    </row>
    <row r="4705" spans="1:10" ht="16" x14ac:dyDescent="0.2">
      <c r="A4705" t="s">
        <v>16280</v>
      </c>
      <c r="B4705" t="s">
        <v>16244</v>
      </c>
      <c r="C4705" t="s">
        <v>16245</v>
      </c>
      <c r="D4705">
        <v>2</v>
      </c>
      <c r="E4705" t="s">
        <v>16108</v>
      </c>
      <c r="F4705" t="s">
        <v>13</v>
      </c>
      <c r="G4705" t="s">
        <v>16109</v>
      </c>
      <c r="H4705" s="3" t="s">
        <v>16246</v>
      </c>
      <c r="I4705" t="s">
        <v>126</v>
      </c>
      <c r="J4705" t="s">
        <v>16281</v>
      </c>
    </row>
    <row r="4706" spans="1:10" ht="16" x14ac:dyDescent="0.2">
      <c r="A4706" t="s">
        <v>16282</v>
      </c>
      <c r="B4706" t="s">
        <v>16244</v>
      </c>
      <c r="C4706" t="s">
        <v>16245</v>
      </c>
      <c r="D4706">
        <v>2</v>
      </c>
      <c r="E4706" t="s">
        <v>16108</v>
      </c>
      <c r="F4706" t="s">
        <v>13</v>
      </c>
      <c r="G4706" t="s">
        <v>16109</v>
      </c>
      <c r="H4706" s="3" t="s">
        <v>16283</v>
      </c>
      <c r="I4706" t="s">
        <v>126</v>
      </c>
      <c r="J4706" t="s">
        <v>16284</v>
      </c>
    </row>
    <row r="4707" spans="1:10" ht="16" x14ac:dyDescent="0.2">
      <c r="A4707" t="s">
        <v>16285</v>
      </c>
      <c r="B4707" t="s">
        <v>16286</v>
      </c>
      <c r="C4707" t="s">
        <v>16287</v>
      </c>
      <c r="D4707">
        <v>1</v>
      </c>
      <c r="E4707" t="s">
        <v>16108</v>
      </c>
      <c r="F4707" t="s">
        <v>13</v>
      </c>
      <c r="G4707" t="s">
        <v>16109</v>
      </c>
      <c r="H4707" s="3" t="s">
        <v>16114</v>
      </c>
      <c r="I4707" t="s">
        <v>126</v>
      </c>
      <c r="J4707" t="s">
        <v>16288</v>
      </c>
    </row>
    <row r="4708" spans="1:10" ht="16" x14ac:dyDescent="0.2">
      <c r="A4708" t="s">
        <v>16204</v>
      </c>
      <c r="B4708" t="s">
        <v>16176</v>
      </c>
      <c r="C4708" t="s">
        <v>16177</v>
      </c>
      <c r="D4708">
        <v>1</v>
      </c>
      <c r="E4708" t="s">
        <v>16108</v>
      </c>
      <c r="F4708" t="s">
        <v>13</v>
      </c>
      <c r="G4708" t="s">
        <v>16109</v>
      </c>
      <c r="H4708" s="3" t="s">
        <v>16110</v>
      </c>
      <c r="I4708" t="s">
        <v>126</v>
      </c>
      <c r="J4708" t="s">
        <v>16207</v>
      </c>
    </row>
    <row r="4709" spans="1:10" ht="16" x14ac:dyDescent="0.2">
      <c r="A4709" t="s">
        <v>16289</v>
      </c>
      <c r="B4709" t="s">
        <v>16168</v>
      </c>
      <c r="C4709" t="s">
        <v>16169</v>
      </c>
      <c r="D4709">
        <v>3</v>
      </c>
      <c r="E4709" t="s">
        <v>16108</v>
      </c>
      <c r="F4709" t="s">
        <v>13</v>
      </c>
      <c r="G4709" t="s">
        <v>16109</v>
      </c>
      <c r="H4709" s="3" t="s">
        <v>16290</v>
      </c>
      <c r="I4709" t="s">
        <v>126</v>
      </c>
      <c r="J4709" t="s">
        <v>16291</v>
      </c>
    </row>
    <row r="4710" spans="1:10" ht="16" x14ac:dyDescent="0.2">
      <c r="A4710" t="s">
        <v>16178</v>
      </c>
      <c r="B4710" t="s">
        <v>16292</v>
      </c>
      <c r="C4710" t="s">
        <v>16293</v>
      </c>
      <c r="D4710">
        <v>3</v>
      </c>
      <c r="E4710" t="s">
        <v>16108</v>
      </c>
      <c r="F4710" t="s">
        <v>13</v>
      </c>
      <c r="G4710" t="s">
        <v>16109</v>
      </c>
      <c r="H4710" s="3" t="s">
        <v>16110</v>
      </c>
      <c r="I4710" t="s">
        <v>126</v>
      </c>
      <c r="J4710" t="s">
        <v>16181</v>
      </c>
    </row>
    <row r="4711" spans="1:10" ht="16" x14ac:dyDescent="0.2">
      <c r="A4711" t="s">
        <v>16294</v>
      </c>
      <c r="B4711" t="s">
        <v>16205</v>
      </c>
      <c r="C4711" t="s">
        <v>16206</v>
      </c>
      <c r="D4711">
        <v>5</v>
      </c>
      <c r="E4711" t="s">
        <v>16108</v>
      </c>
      <c r="F4711" t="s">
        <v>13</v>
      </c>
      <c r="G4711" t="s">
        <v>16109</v>
      </c>
      <c r="H4711" s="3" t="s">
        <v>16146</v>
      </c>
      <c r="I4711" t="s">
        <v>126</v>
      </c>
      <c r="J4711" t="s">
        <v>16295</v>
      </c>
    </row>
    <row r="4712" spans="1:10" ht="16" x14ac:dyDescent="0.2">
      <c r="A4712" t="s">
        <v>16294</v>
      </c>
      <c r="B4712" t="s">
        <v>16296</v>
      </c>
      <c r="C4712" t="s">
        <v>16297</v>
      </c>
      <c r="D4712">
        <v>4</v>
      </c>
      <c r="E4712" t="s">
        <v>16108</v>
      </c>
      <c r="F4712" t="s">
        <v>13</v>
      </c>
      <c r="G4712" t="s">
        <v>16109</v>
      </c>
      <c r="H4712" s="3" t="s">
        <v>16298</v>
      </c>
      <c r="I4712" t="s">
        <v>126</v>
      </c>
      <c r="J4712" t="s">
        <v>16295</v>
      </c>
    </row>
    <row r="4713" spans="1:10" ht="16" x14ac:dyDescent="0.2">
      <c r="A4713" t="s">
        <v>16299</v>
      </c>
      <c r="B4713" t="s">
        <v>16300</v>
      </c>
      <c r="C4713" t="s">
        <v>16301</v>
      </c>
      <c r="D4713">
        <v>2</v>
      </c>
      <c r="E4713" t="s">
        <v>16108</v>
      </c>
      <c r="F4713" t="s">
        <v>13</v>
      </c>
      <c r="G4713" t="s">
        <v>16109</v>
      </c>
      <c r="H4713" s="3" t="s">
        <v>16114</v>
      </c>
      <c r="I4713" t="s">
        <v>126</v>
      </c>
      <c r="J4713" t="s">
        <v>16302</v>
      </c>
    </row>
    <row r="4714" spans="1:10" ht="16" x14ac:dyDescent="0.2">
      <c r="A4714" t="s">
        <v>16294</v>
      </c>
      <c r="B4714" t="s">
        <v>16221</v>
      </c>
      <c r="C4714" t="s">
        <v>16222</v>
      </c>
      <c r="D4714">
        <v>3</v>
      </c>
      <c r="E4714" t="s">
        <v>16108</v>
      </c>
      <c r="F4714" t="s">
        <v>13</v>
      </c>
      <c r="G4714" t="s">
        <v>16109</v>
      </c>
      <c r="H4714" s="3" t="s">
        <v>16283</v>
      </c>
      <c r="I4714" t="s">
        <v>126</v>
      </c>
      <c r="J4714" t="s">
        <v>16295</v>
      </c>
    </row>
    <row r="4715" spans="1:10" ht="16" x14ac:dyDescent="0.2">
      <c r="A4715" t="s">
        <v>16294</v>
      </c>
      <c r="B4715" t="s">
        <v>16176</v>
      </c>
      <c r="C4715" t="s">
        <v>16177</v>
      </c>
      <c r="D4715">
        <v>2</v>
      </c>
      <c r="E4715" t="s">
        <v>16108</v>
      </c>
      <c r="F4715" t="s">
        <v>13</v>
      </c>
      <c r="G4715" t="s">
        <v>16109</v>
      </c>
      <c r="H4715" s="3" t="s">
        <v>16165</v>
      </c>
      <c r="I4715" t="s">
        <v>126</v>
      </c>
      <c r="J4715" t="s">
        <v>16295</v>
      </c>
    </row>
    <row r="4716" spans="1:10" ht="16" x14ac:dyDescent="0.2">
      <c r="A4716" t="s">
        <v>16303</v>
      </c>
      <c r="B4716" t="s">
        <v>16144</v>
      </c>
      <c r="C4716" t="s">
        <v>16145</v>
      </c>
      <c r="D4716">
        <v>2</v>
      </c>
      <c r="E4716" t="s">
        <v>16108</v>
      </c>
      <c r="F4716" t="s">
        <v>13</v>
      </c>
      <c r="G4716" t="s">
        <v>16109</v>
      </c>
      <c r="H4716" s="3" t="s">
        <v>16114</v>
      </c>
      <c r="I4716" t="s">
        <v>126</v>
      </c>
      <c r="J4716" t="s">
        <v>16304</v>
      </c>
    </row>
    <row r="4717" spans="1:10" ht="16" x14ac:dyDescent="0.2">
      <c r="A4717" t="s">
        <v>16294</v>
      </c>
      <c r="B4717" t="s">
        <v>16248</v>
      </c>
      <c r="C4717" t="s">
        <v>16249</v>
      </c>
      <c r="D4717">
        <v>1</v>
      </c>
      <c r="E4717" t="s">
        <v>16108</v>
      </c>
      <c r="F4717" t="s">
        <v>13</v>
      </c>
      <c r="G4717" t="s">
        <v>16109</v>
      </c>
      <c r="H4717" s="3" t="s">
        <v>16165</v>
      </c>
      <c r="I4717" t="s">
        <v>126</v>
      </c>
      <c r="J4717" t="s">
        <v>16295</v>
      </c>
    </row>
    <row r="4718" spans="1:10" ht="16" x14ac:dyDescent="0.2">
      <c r="A4718" t="s">
        <v>16305</v>
      </c>
      <c r="B4718" t="s">
        <v>16205</v>
      </c>
      <c r="C4718" t="s">
        <v>16206</v>
      </c>
      <c r="D4718">
        <v>1</v>
      </c>
      <c r="E4718" t="s">
        <v>16108</v>
      </c>
      <c r="F4718" t="s">
        <v>13</v>
      </c>
      <c r="G4718" t="s">
        <v>16109</v>
      </c>
      <c r="H4718" s="3" t="s">
        <v>16114</v>
      </c>
      <c r="I4718" t="s">
        <v>126</v>
      </c>
      <c r="J4718" t="s">
        <v>16306</v>
      </c>
    </row>
    <row r="4719" spans="1:10" ht="16" x14ac:dyDescent="0.2">
      <c r="A4719" t="s">
        <v>16307</v>
      </c>
      <c r="B4719" t="s">
        <v>16308</v>
      </c>
      <c r="C4719" t="s">
        <v>16309</v>
      </c>
      <c r="D4719">
        <v>5</v>
      </c>
      <c r="E4719" t="s">
        <v>16108</v>
      </c>
      <c r="F4719" t="s">
        <v>13</v>
      </c>
      <c r="G4719" t="s">
        <v>16109</v>
      </c>
      <c r="H4719" s="3" t="s">
        <v>16114</v>
      </c>
      <c r="I4719" t="s">
        <v>126</v>
      </c>
      <c r="J4719" t="s">
        <v>16310</v>
      </c>
    </row>
    <row r="4720" spans="1:10" ht="16" x14ac:dyDescent="0.2">
      <c r="A4720" t="s">
        <v>16182</v>
      </c>
      <c r="B4720" t="s">
        <v>16205</v>
      </c>
      <c r="C4720" t="s">
        <v>16206</v>
      </c>
      <c r="D4720">
        <v>2</v>
      </c>
      <c r="E4720" t="s">
        <v>16108</v>
      </c>
      <c r="F4720" t="s">
        <v>13</v>
      </c>
      <c r="G4720" t="s">
        <v>16109</v>
      </c>
      <c r="H4720" s="3" t="s">
        <v>16114</v>
      </c>
      <c r="I4720" t="s">
        <v>126</v>
      </c>
      <c r="J4720" t="s">
        <v>16183</v>
      </c>
    </row>
    <row r="4721" spans="1:10" ht="16" x14ac:dyDescent="0.2">
      <c r="A4721" t="s">
        <v>16311</v>
      </c>
      <c r="B4721" t="s">
        <v>16132</v>
      </c>
      <c r="C4721" t="s">
        <v>16133</v>
      </c>
      <c r="D4721">
        <v>1</v>
      </c>
      <c r="E4721" t="s">
        <v>16108</v>
      </c>
      <c r="F4721" t="s">
        <v>13</v>
      </c>
      <c r="G4721" t="s">
        <v>16109</v>
      </c>
      <c r="H4721" s="3" t="s">
        <v>16134</v>
      </c>
      <c r="I4721" t="s">
        <v>126</v>
      </c>
      <c r="J4721" t="s">
        <v>16312</v>
      </c>
    </row>
    <row r="4722" spans="1:10" ht="16" x14ac:dyDescent="0.2">
      <c r="A4722" t="s">
        <v>16313</v>
      </c>
      <c r="B4722" t="s">
        <v>16314</v>
      </c>
      <c r="C4722" t="s">
        <v>16315</v>
      </c>
      <c r="D4722">
        <v>2</v>
      </c>
      <c r="E4722" t="s">
        <v>16108</v>
      </c>
      <c r="F4722" t="s">
        <v>13</v>
      </c>
      <c r="G4722" t="s">
        <v>16109</v>
      </c>
      <c r="H4722" s="3" t="s">
        <v>16146</v>
      </c>
      <c r="I4722" t="s">
        <v>126</v>
      </c>
      <c r="J4722" t="s">
        <v>16316</v>
      </c>
    </row>
    <row r="4723" spans="1:10" ht="16" x14ac:dyDescent="0.2">
      <c r="A4723" t="s">
        <v>16313</v>
      </c>
      <c r="B4723" t="s">
        <v>16317</v>
      </c>
      <c r="C4723" t="s">
        <v>16206</v>
      </c>
      <c r="D4723">
        <v>1</v>
      </c>
      <c r="E4723" t="s">
        <v>16108</v>
      </c>
      <c r="F4723" t="s">
        <v>13</v>
      </c>
      <c r="G4723" t="s">
        <v>16109</v>
      </c>
      <c r="H4723" s="3" t="s">
        <v>16146</v>
      </c>
      <c r="I4723" t="s">
        <v>126</v>
      </c>
      <c r="J4723" t="s">
        <v>16316</v>
      </c>
    </row>
    <row r="4724" spans="1:10" ht="16" x14ac:dyDescent="0.2">
      <c r="A4724" t="s">
        <v>16318</v>
      </c>
      <c r="B4724" t="s">
        <v>16319</v>
      </c>
      <c r="C4724" t="s">
        <v>16320</v>
      </c>
      <c r="D4724">
        <v>3</v>
      </c>
      <c r="E4724" t="s">
        <v>16108</v>
      </c>
      <c r="F4724" t="s">
        <v>13</v>
      </c>
      <c r="G4724" t="s">
        <v>16109</v>
      </c>
      <c r="H4724" s="3" t="s">
        <v>16110</v>
      </c>
      <c r="I4724" t="s">
        <v>126</v>
      </c>
      <c r="J4724" t="s">
        <v>16321</v>
      </c>
    </row>
    <row r="4725" spans="1:10" ht="16" x14ac:dyDescent="0.2">
      <c r="A4725" t="s">
        <v>16322</v>
      </c>
      <c r="B4725" t="s">
        <v>16132</v>
      </c>
      <c r="C4725" t="s">
        <v>16133</v>
      </c>
      <c r="D4725">
        <v>2</v>
      </c>
      <c r="E4725" t="s">
        <v>16108</v>
      </c>
      <c r="F4725" t="s">
        <v>13</v>
      </c>
      <c r="G4725" t="s">
        <v>16109</v>
      </c>
      <c r="H4725" s="3" t="s">
        <v>16165</v>
      </c>
      <c r="I4725" t="s">
        <v>126</v>
      </c>
      <c r="J4725" t="s">
        <v>16323</v>
      </c>
    </row>
    <row r="4726" spans="1:10" ht="16" x14ac:dyDescent="0.2">
      <c r="A4726" t="s">
        <v>16318</v>
      </c>
      <c r="B4726" t="s">
        <v>16112</v>
      </c>
      <c r="C4726" t="s">
        <v>16113</v>
      </c>
      <c r="D4726">
        <v>2</v>
      </c>
      <c r="E4726" t="s">
        <v>16108</v>
      </c>
      <c r="F4726" t="s">
        <v>13</v>
      </c>
      <c r="G4726" t="s">
        <v>16109</v>
      </c>
      <c r="H4726" s="3" t="s">
        <v>16110</v>
      </c>
      <c r="I4726" t="s">
        <v>126</v>
      </c>
      <c r="J4726" t="s">
        <v>16321</v>
      </c>
    </row>
    <row r="4727" spans="1:10" ht="16" x14ac:dyDescent="0.2">
      <c r="A4727" t="s">
        <v>16322</v>
      </c>
      <c r="B4727" t="s">
        <v>16258</v>
      </c>
      <c r="C4727" t="s">
        <v>16259</v>
      </c>
      <c r="D4727">
        <v>1</v>
      </c>
      <c r="E4727" t="s">
        <v>16108</v>
      </c>
      <c r="F4727" t="s">
        <v>13</v>
      </c>
      <c r="G4727" t="s">
        <v>16109</v>
      </c>
      <c r="H4727" s="3" t="s">
        <v>16165</v>
      </c>
      <c r="I4727" t="s">
        <v>126</v>
      </c>
      <c r="J4727" t="s">
        <v>16323</v>
      </c>
    </row>
    <row r="4728" spans="1:10" ht="16" x14ac:dyDescent="0.2">
      <c r="A4728" t="s">
        <v>16324</v>
      </c>
      <c r="B4728" t="s">
        <v>16325</v>
      </c>
      <c r="C4728" t="s">
        <v>16326</v>
      </c>
      <c r="D4728">
        <v>4</v>
      </c>
      <c r="E4728" t="s">
        <v>16108</v>
      </c>
      <c r="F4728" t="s">
        <v>13</v>
      </c>
      <c r="G4728" t="s">
        <v>16109</v>
      </c>
      <c r="H4728" s="3" t="s">
        <v>16141</v>
      </c>
      <c r="I4728" t="s">
        <v>126</v>
      </c>
      <c r="J4728" t="s">
        <v>16327</v>
      </c>
    </row>
    <row r="4729" spans="1:10" ht="16" x14ac:dyDescent="0.2">
      <c r="A4729" t="s">
        <v>16318</v>
      </c>
      <c r="B4729" t="s">
        <v>16328</v>
      </c>
      <c r="C4729" t="s">
        <v>16185</v>
      </c>
      <c r="D4729">
        <v>1</v>
      </c>
      <c r="E4729" t="s">
        <v>16108</v>
      </c>
      <c r="F4729" t="s">
        <v>13</v>
      </c>
      <c r="G4729" t="s">
        <v>16109</v>
      </c>
      <c r="H4729" s="3" t="s">
        <v>16110</v>
      </c>
      <c r="I4729" t="s">
        <v>126</v>
      </c>
      <c r="J4729" t="s">
        <v>16321</v>
      </c>
    </row>
    <row r="4730" spans="1:10" ht="16" x14ac:dyDescent="0.2">
      <c r="A4730" t="s">
        <v>16276</v>
      </c>
      <c r="B4730" t="s">
        <v>16329</v>
      </c>
      <c r="C4730" t="s">
        <v>16330</v>
      </c>
      <c r="D4730">
        <v>2</v>
      </c>
      <c r="E4730" t="s">
        <v>16108</v>
      </c>
      <c r="F4730" t="s">
        <v>13</v>
      </c>
      <c r="G4730" t="s">
        <v>16109</v>
      </c>
      <c r="H4730" s="3" t="s">
        <v>16165</v>
      </c>
      <c r="I4730" t="s">
        <v>126</v>
      </c>
      <c r="J4730" t="s">
        <v>16277</v>
      </c>
    </row>
    <row r="4731" spans="1:10" ht="16" x14ac:dyDescent="0.2">
      <c r="A4731" t="s">
        <v>16331</v>
      </c>
      <c r="B4731" t="s">
        <v>16332</v>
      </c>
      <c r="C4731" t="s">
        <v>16333</v>
      </c>
      <c r="D4731">
        <v>4</v>
      </c>
      <c r="E4731" t="s">
        <v>13</v>
      </c>
      <c r="F4731" t="s">
        <v>13</v>
      </c>
      <c r="G4731" t="s">
        <v>16334</v>
      </c>
      <c r="H4731" s="3" t="s">
        <v>16335</v>
      </c>
      <c r="I4731" t="s">
        <v>126</v>
      </c>
      <c r="J4731" t="s">
        <v>16336</v>
      </c>
    </row>
    <row r="4732" spans="1:10" ht="16" x14ac:dyDescent="0.2">
      <c r="A4732" t="s">
        <v>16337</v>
      </c>
      <c r="B4732" t="s">
        <v>16338</v>
      </c>
      <c r="C4732" t="s">
        <v>16339</v>
      </c>
      <c r="D4732">
        <v>3</v>
      </c>
      <c r="E4732" t="s">
        <v>13</v>
      </c>
      <c r="F4732" t="s">
        <v>13</v>
      </c>
      <c r="G4732" t="s">
        <v>16340</v>
      </c>
      <c r="H4732" s="3" t="s">
        <v>16341</v>
      </c>
      <c r="I4732" t="s">
        <v>547</v>
      </c>
      <c r="J4732" t="s">
        <v>16342</v>
      </c>
    </row>
    <row r="4733" spans="1:10" ht="16" x14ac:dyDescent="0.2">
      <c r="A4733" t="s">
        <v>16343</v>
      </c>
      <c r="B4733" t="s">
        <v>9305</v>
      </c>
      <c r="C4733" t="s">
        <v>16344</v>
      </c>
      <c r="D4733">
        <v>1</v>
      </c>
      <c r="E4733" t="s">
        <v>13</v>
      </c>
      <c r="F4733" t="s">
        <v>13</v>
      </c>
      <c r="G4733" t="s">
        <v>16345</v>
      </c>
      <c r="H4733" s="3" t="s">
        <v>16346</v>
      </c>
      <c r="I4733" t="s">
        <v>547</v>
      </c>
      <c r="J4733" t="s">
        <v>16347</v>
      </c>
    </row>
    <row r="4734" spans="1:10" ht="16" x14ac:dyDescent="0.2">
      <c r="A4734" t="s">
        <v>16348</v>
      </c>
      <c r="B4734" t="s">
        <v>16349</v>
      </c>
      <c r="C4734" t="s">
        <v>16350</v>
      </c>
      <c r="D4734">
        <v>2</v>
      </c>
      <c r="E4734" t="s">
        <v>13</v>
      </c>
      <c r="F4734" t="s">
        <v>13</v>
      </c>
      <c r="G4734" t="s">
        <v>16345</v>
      </c>
      <c r="H4734" s="3" t="s">
        <v>16351</v>
      </c>
      <c r="I4734" t="s">
        <v>547</v>
      </c>
      <c r="J4734" t="s">
        <v>16352</v>
      </c>
    </row>
    <row r="4735" spans="1:10" ht="16" x14ac:dyDescent="0.2">
      <c r="A4735" t="s">
        <v>8048</v>
      </c>
      <c r="B4735" t="s">
        <v>16353</v>
      </c>
      <c r="C4735" t="s">
        <v>16354</v>
      </c>
      <c r="D4735">
        <v>1</v>
      </c>
      <c r="E4735" t="s">
        <v>13</v>
      </c>
      <c r="F4735" t="s">
        <v>13</v>
      </c>
      <c r="G4735" t="s">
        <v>16355</v>
      </c>
      <c r="H4735" s="3" t="s">
        <v>16356</v>
      </c>
      <c r="I4735" t="s">
        <v>547</v>
      </c>
      <c r="J4735" t="s">
        <v>8051</v>
      </c>
    </row>
    <row r="4736" spans="1:10" ht="16" x14ac:dyDescent="0.2">
      <c r="A4736" t="s">
        <v>16357</v>
      </c>
      <c r="B4736" t="s">
        <v>16358</v>
      </c>
      <c r="C4736" t="s">
        <v>16359</v>
      </c>
      <c r="D4736">
        <v>2</v>
      </c>
      <c r="E4736" t="s">
        <v>13</v>
      </c>
      <c r="F4736" t="s">
        <v>13</v>
      </c>
      <c r="G4736" t="s">
        <v>16355</v>
      </c>
      <c r="H4736" s="3" t="s">
        <v>16360</v>
      </c>
      <c r="I4736" t="s">
        <v>547</v>
      </c>
      <c r="J4736" t="s">
        <v>16361</v>
      </c>
    </row>
    <row r="4737" spans="1:10" ht="32" x14ac:dyDescent="0.2">
      <c r="A4737" t="s">
        <v>8161</v>
      </c>
      <c r="B4737" t="s">
        <v>9315</v>
      </c>
      <c r="C4737" t="s">
        <v>11449</v>
      </c>
      <c r="D4737">
        <v>1</v>
      </c>
      <c r="E4737" t="s">
        <v>13</v>
      </c>
      <c r="F4737" t="s">
        <v>13</v>
      </c>
      <c r="G4737" t="s">
        <v>16355</v>
      </c>
      <c r="H4737" s="3" t="s">
        <v>16362</v>
      </c>
      <c r="I4737" t="s">
        <v>547</v>
      </c>
      <c r="J4737" t="s">
        <v>8163</v>
      </c>
    </row>
    <row r="4738" spans="1:10" ht="16" x14ac:dyDescent="0.2">
      <c r="A4738" t="s">
        <v>16363</v>
      </c>
      <c r="B4738" t="s">
        <v>16364</v>
      </c>
      <c r="C4738" t="s">
        <v>16365</v>
      </c>
      <c r="D4738">
        <v>1</v>
      </c>
      <c r="E4738" t="s">
        <v>13</v>
      </c>
      <c r="F4738" t="s">
        <v>13</v>
      </c>
      <c r="G4738" t="s">
        <v>16355</v>
      </c>
      <c r="H4738" s="3" t="s">
        <v>16366</v>
      </c>
      <c r="I4738" t="s">
        <v>547</v>
      </c>
      <c r="J4738" t="s">
        <v>16367</v>
      </c>
    </row>
    <row r="4739" spans="1:10" ht="16" x14ac:dyDescent="0.2">
      <c r="A4739" t="s">
        <v>16363</v>
      </c>
      <c r="B4739" t="s">
        <v>4753</v>
      </c>
      <c r="C4739" t="s">
        <v>16368</v>
      </c>
      <c r="D4739">
        <v>2</v>
      </c>
      <c r="E4739" t="s">
        <v>13</v>
      </c>
      <c r="F4739" t="s">
        <v>13</v>
      </c>
      <c r="G4739" t="s">
        <v>16355</v>
      </c>
      <c r="H4739" s="3" t="s">
        <v>16369</v>
      </c>
      <c r="I4739" t="s">
        <v>547</v>
      </c>
      <c r="J4739" t="s">
        <v>16367</v>
      </c>
    </row>
    <row r="4740" spans="1:10" ht="16" x14ac:dyDescent="0.2">
      <c r="A4740" t="s">
        <v>16370</v>
      </c>
      <c r="B4740" t="s">
        <v>16353</v>
      </c>
      <c r="C4740" t="s">
        <v>16354</v>
      </c>
      <c r="D4740">
        <v>1</v>
      </c>
      <c r="E4740" t="s">
        <v>13</v>
      </c>
      <c r="F4740" t="s">
        <v>13</v>
      </c>
      <c r="G4740" t="s">
        <v>16355</v>
      </c>
      <c r="H4740" s="3" t="s">
        <v>16371</v>
      </c>
      <c r="I4740" t="s">
        <v>547</v>
      </c>
      <c r="J4740" t="s">
        <v>16372</v>
      </c>
    </row>
    <row r="4741" spans="1:10" ht="16" x14ac:dyDescent="0.2">
      <c r="A4741" t="s">
        <v>16373</v>
      </c>
      <c r="B4741" t="s">
        <v>16353</v>
      </c>
      <c r="C4741" t="s">
        <v>16354</v>
      </c>
      <c r="D4741">
        <v>1</v>
      </c>
      <c r="E4741" t="s">
        <v>13</v>
      </c>
      <c r="F4741" t="s">
        <v>13</v>
      </c>
      <c r="G4741" t="s">
        <v>16355</v>
      </c>
      <c r="H4741" s="3" t="s">
        <v>16371</v>
      </c>
      <c r="I4741" t="s">
        <v>547</v>
      </c>
      <c r="J4741" t="s">
        <v>16374</v>
      </c>
    </row>
    <row r="4742" spans="1:10" ht="16" x14ac:dyDescent="0.2">
      <c r="A4742" t="s">
        <v>16375</v>
      </c>
      <c r="B4742" t="s">
        <v>16376</v>
      </c>
      <c r="C4742" t="s">
        <v>16377</v>
      </c>
      <c r="D4742">
        <v>1</v>
      </c>
      <c r="E4742" t="s">
        <v>13</v>
      </c>
      <c r="F4742" t="s">
        <v>13</v>
      </c>
      <c r="G4742" t="s">
        <v>16355</v>
      </c>
      <c r="H4742" s="3" t="s">
        <v>16378</v>
      </c>
      <c r="I4742" t="s">
        <v>547</v>
      </c>
      <c r="J4742" t="s">
        <v>16379</v>
      </c>
    </row>
    <row r="4743" spans="1:10" ht="16" x14ac:dyDescent="0.2">
      <c r="A4743" t="s">
        <v>16380</v>
      </c>
      <c r="B4743" t="s">
        <v>16381</v>
      </c>
      <c r="C4743" t="s">
        <v>16382</v>
      </c>
      <c r="D4743">
        <v>2</v>
      </c>
      <c r="E4743" t="s">
        <v>13</v>
      </c>
      <c r="F4743" t="s">
        <v>13</v>
      </c>
      <c r="G4743" t="s">
        <v>16383</v>
      </c>
      <c r="H4743" s="3" t="s">
        <v>16384</v>
      </c>
      <c r="I4743" t="s">
        <v>547</v>
      </c>
      <c r="J4743" t="s">
        <v>16385</v>
      </c>
    </row>
    <row r="4744" spans="1:10" ht="16" x14ac:dyDescent="0.2">
      <c r="A4744" t="s">
        <v>16380</v>
      </c>
      <c r="B4744" t="s">
        <v>16386</v>
      </c>
      <c r="C4744" t="s">
        <v>16387</v>
      </c>
      <c r="D4744">
        <v>4</v>
      </c>
      <c r="E4744" t="s">
        <v>13</v>
      </c>
      <c r="F4744" t="s">
        <v>13</v>
      </c>
      <c r="G4744" t="s">
        <v>16383</v>
      </c>
      <c r="H4744" s="3" t="s">
        <v>16384</v>
      </c>
      <c r="I4744" t="s">
        <v>547</v>
      </c>
      <c r="J4744" t="s">
        <v>16385</v>
      </c>
    </row>
    <row r="4745" spans="1:10" ht="16" x14ac:dyDescent="0.2">
      <c r="A4745" t="s">
        <v>16388</v>
      </c>
      <c r="B4745" t="s">
        <v>9300</v>
      </c>
      <c r="C4745" t="s">
        <v>16389</v>
      </c>
      <c r="D4745">
        <v>2</v>
      </c>
      <c r="E4745" t="s">
        <v>13</v>
      </c>
      <c r="F4745" t="s">
        <v>13</v>
      </c>
      <c r="G4745" t="s">
        <v>16383</v>
      </c>
      <c r="H4745" s="3" t="s">
        <v>16390</v>
      </c>
      <c r="I4745" t="s">
        <v>547</v>
      </c>
      <c r="J4745" t="s">
        <v>16391</v>
      </c>
    </row>
    <row r="4746" spans="1:10" ht="16" x14ac:dyDescent="0.2">
      <c r="A4746" t="s">
        <v>16392</v>
      </c>
      <c r="B4746" t="s">
        <v>8068</v>
      </c>
      <c r="C4746" t="s">
        <v>16393</v>
      </c>
      <c r="D4746">
        <v>2</v>
      </c>
      <c r="E4746" t="s">
        <v>13</v>
      </c>
      <c r="F4746" t="s">
        <v>13</v>
      </c>
      <c r="G4746" t="s">
        <v>16383</v>
      </c>
      <c r="H4746" s="3" t="s">
        <v>16394</v>
      </c>
      <c r="I4746" t="s">
        <v>547</v>
      </c>
      <c r="J4746" t="s">
        <v>16395</v>
      </c>
    </row>
    <row r="4747" spans="1:10" ht="16" x14ac:dyDescent="0.2">
      <c r="A4747" t="s">
        <v>16380</v>
      </c>
      <c r="B4747" t="s">
        <v>16396</v>
      </c>
      <c r="C4747" t="s">
        <v>16397</v>
      </c>
      <c r="D4747">
        <v>3</v>
      </c>
      <c r="E4747" t="s">
        <v>13</v>
      </c>
      <c r="F4747" t="s">
        <v>13</v>
      </c>
      <c r="G4747" t="s">
        <v>16383</v>
      </c>
      <c r="H4747" s="3" t="s">
        <v>16384</v>
      </c>
      <c r="I4747" t="s">
        <v>547</v>
      </c>
      <c r="J4747" t="s">
        <v>16385</v>
      </c>
    </row>
    <row r="4748" spans="1:10" ht="32" x14ac:dyDescent="0.2">
      <c r="A4748" t="s">
        <v>16380</v>
      </c>
      <c r="B4748" t="s">
        <v>16398</v>
      </c>
      <c r="C4748" t="s">
        <v>16399</v>
      </c>
      <c r="D4748">
        <v>1</v>
      </c>
      <c r="E4748" t="s">
        <v>13</v>
      </c>
      <c r="F4748" t="s">
        <v>13</v>
      </c>
      <c r="G4748" t="s">
        <v>16400</v>
      </c>
      <c r="H4748" s="3" t="s">
        <v>16401</v>
      </c>
      <c r="I4748" t="s">
        <v>547</v>
      </c>
      <c r="J4748" t="s">
        <v>16385</v>
      </c>
    </row>
    <row r="4749" spans="1:10" ht="16" x14ac:dyDescent="0.2">
      <c r="A4749" t="s">
        <v>16402</v>
      </c>
      <c r="B4749" t="s">
        <v>12457</v>
      </c>
      <c r="C4749" t="s">
        <v>16403</v>
      </c>
      <c r="D4749">
        <v>1</v>
      </c>
      <c r="E4749" t="s">
        <v>13</v>
      </c>
      <c r="F4749" t="s">
        <v>13</v>
      </c>
      <c r="G4749" t="s">
        <v>16404</v>
      </c>
      <c r="H4749" s="3" t="s">
        <v>16405</v>
      </c>
      <c r="I4749" t="s">
        <v>547</v>
      </c>
      <c r="J4749" t="s">
        <v>16406</v>
      </c>
    </row>
    <row r="4750" spans="1:10" ht="16" x14ac:dyDescent="0.2">
      <c r="A4750" t="s">
        <v>16407</v>
      </c>
      <c r="B4750" t="s">
        <v>16408</v>
      </c>
      <c r="C4750" t="s">
        <v>16409</v>
      </c>
      <c r="D4750">
        <v>2</v>
      </c>
      <c r="E4750" t="s">
        <v>13</v>
      </c>
      <c r="F4750" t="s">
        <v>13</v>
      </c>
      <c r="G4750" t="s">
        <v>16410</v>
      </c>
      <c r="H4750" s="3" t="s">
        <v>16411</v>
      </c>
      <c r="I4750" t="s">
        <v>547</v>
      </c>
      <c r="J4750" t="s">
        <v>16412</v>
      </c>
    </row>
    <row r="4751" spans="1:10" ht="16" x14ac:dyDescent="0.2">
      <c r="A4751" t="s">
        <v>16407</v>
      </c>
      <c r="B4751" t="s">
        <v>16413</v>
      </c>
      <c r="C4751" t="s">
        <v>16414</v>
      </c>
      <c r="D4751">
        <v>4</v>
      </c>
      <c r="E4751" t="s">
        <v>13</v>
      </c>
      <c r="F4751" t="s">
        <v>13</v>
      </c>
      <c r="G4751" t="s">
        <v>16410</v>
      </c>
      <c r="H4751" s="3" t="s">
        <v>16411</v>
      </c>
      <c r="I4751" t="s">
        <v>547</v>
      </c>
      <c r="J4751" t="s">
        <v>16412</v>
      </c>
    </row>
    <row r="4752" spans="1:10" ht="16" x14ac:dyDescent="0.2">
      <c r="A4752" t="s">
        <v>9232</v>
      </c>
      <c r="B4752" t="s">
        <v>16415</v>
      </c>
      <c r="C4752" t="s">
        <v>16416</v>
      </c>
      <c r="D4752">
        <v>3</v>
      </c>
      <c r="E4752" t="s">
        <v>13</v>
      </c>
      <c r="F4752" t="s">
        <v>13</v>
      </c>
      <c r="G4752" t="s">
        <v>16417</v>
      </c>
      <c r="H4752" s="3" t="s">
        <v>16418</v>
      </c>
      <c r="I4752" t="s">
        <v>547</v>
      </c>
      <c r="J4752" t="s">
        <v>9237</v>
      </c>
    </row>
    <row r="4753" spans="1:10" ht="16" x14ac:dyDescent="0.2">
      <c r="A4753" t="s">
        <v>8669</v>
      </c>
      <c r="B4753" t="s">
        <v>4773</v>
      </c>
      <c r="C4753" t="s">
        <v>16419</v>
      </c>
      <c r="D4753">
        <v>4</v>
      </c>
      <c r="E4753" t="s">
        <v>13</v>
      </c>
      <c r="F4753" t="s">
        <v>13</v>
      </c>
      <c r="G4753" t="s">
        <v>16420</v>
      </c>
      <c r="H4753" s="3" t="s">
        <v>16421</v>
      </c>
      <c r="I4753" t="s">
        <v>547</v>
      </c>
      <c r="J4753" t="s">
        <v>8674</v>
      </c>
    </row>
    <row r="4754" spans="1:10" ht="16" x14ac:dyDescent="0.2">
      <c r="A4754" t="s">
        <v>16422</v>
      </c>
      <c r="B4754" t="s">
        <v>4816</v>
      </c>
      <c r="C4754" t="s">
        <v>16423</v>
      </c>
      <c r="D4754">
        <v>4</v>
      </c>
      <c r="E4754" t="s">
        <v>13</v>
      </c>
      <c r="F4754" t="s">
        <v>13</v>
      </c>
      <c r="G4754" t="s">
        <v>16424</v>
      </c>
      <c r="H4754" s="3" t="s">
        <v>16425</v>
      </c>
      <c r="I4754" t="s">
        <v>547</v>
      </c>
      <c r="J4754" t="s">
        <v>16426</v>
      </c>
    </row>
    <row r="4755" spans="1:10" ht="16" x14ac:dyDescent="0.2">
      <c r="A4755" t="s">
        <v>16422</v>
      </c>
      <c r="B4755" t="s">
        <v>16427</v>
      </c>
      <c r="C4755" t="s">
        <v>16428</v>
      </c>
      <c r="D4755">
        <v>2</v>
      </c>
      <c r="E4755" t="s">
        <v>13</v>
      </c>
      <c r="F4755" t="s">
        <v>13</v>
      </c>
      <c r="G4755" t="s">
        <v>16424</v>
      </c>
      <c r="H4755" s="3" t="s">
        <v>16425</v>
      </c>
      <c r="I4755" t="s">
        <v>547</v>
      </c>
      <c r="J4755" t="s">
        <v>16426</v>
      </c>
    </row>
    <row r="4756" spans="1:10" ht="16" x14ac:dyDescent="0.2">
      <c r="A4756" t="s">
        <v>16422</v>
      </c>
      <c r="B4756" t="s">
        <v>16429</v>
      </c>
      <c r="C4756" t="s">
        <v>16430</v>
      </c>
      <c r="D4756">
        <v>1</v>
      </c>
      <c r="E4756" t="s">
        <v>13</v>
      </c>
      <c r="F4756" t="s">
        <v>13</v>
      </c>
      <c r="G4756" t="s">
        <v>16424</v>
      </c>
      <c r="H4756" s="3" t="s">
        <v>16425</v>
      </c>
      <c r="I4756" t="s">
        <v>547</v>
      </c>
      <c r="J4756" t="s">
        <v>16426</v>
      </c>
    </row>
    <row r="4757" spans="1:10" ht="16" x14ac:dyDescent="0.2">
      <c r="A4757" t="s">
        <v>16422</v>
      </c>
      <c r="B4757" t="s">
        <v>16431</v>
      </c>
      <c r="C4757" t="s">
        <v>16432</v>
      </c>
      <c r="D4757">
        <v>3</v>
      </c>
      <c r="E4757" t="s">
        <v>13</v>
      </c>
      <c r="F4757" t="s">
        <v>13</v>
      </c>
      <c r="G4757" t="s">
        <v>16424</v>
      </c>
      <c r="H4757" s="3" t="s">
        <v>16425</v>
      </c>
      <c r="I4757" t="s">
        <v>547</v>
      </c>
      <c r="J4757" t="s">
        <v>16426</v>
      </c>
    </row>
    <row r="4758" spans="1:10" ht="16" x14ac:dyDescent="0.2">
      <c r="A4758" t="s">
        <v>16433</v>
      </c>
      <c r="B4758" t="s">
        <v>4652</v>
      </c>
      <c r="C4758" t="s">
        <v>16434</v>
      </c>
      <c r="D4758">
        <v>1</v>
      </c>
      <c r="E4758" t="s">
        <v>13</v>
      </c>
      <c r="F4758" t="s">
        <v>13</v>
      </c>
      <c r="G4758" t="s">
        <v>16435</v>
      </c>
      <c r="H4758" s="3" t="s">
        <v>16436</v>
      </c>
      <c r="I4758" t="s">
        <v>547</v>
      </c>
      <c r="J4758" t="s">
        <v>16437</v>
      </c>
    </row>
    <row r="4759" spans="1:10" ht="16" x14ac:dyDescent="0.2">
      <c r="A4759" t="s">
        <v>16438</v>
      </c>
      <c r="B4759" t="s">
        <v>16439</v>
      </c>
      <c r="C4759" t="s">
        <v>16440</v>
      </c>
      <c r="D4759">
        <v>1</v>
      </c>
      <c r="E4759" t="s">
        <v>13</v>
      </c>
      <c r="F4759" t="s">
        <v>13</v>
      </c>
      <c r="G4759" t="s">
        <v>16435</v>
      </c>
      <c r="H4759" s="3" t="s">
        <v>16441</v>
      </c>
      <c r="I4759" t="s">
        <v>547</v>
      </c>
      <c r="J4759" t="s">
        <v>16442</v>
      </c>
    </row>
    <row r="4760" spans="1:10" ht="16" x14ac:dyDescent="0.2">
      <c r="A4760" t="s">
        <v>16443</v>
      </c>
      <c r="B4760" t="s">
        <v>16444</v>
      </c>
      <c r="C4760" t="s">
        <v>16445</v>
      </c>
      <c r="D4760">
        <v>1</v>
      </c>
      <c r="E4760" t="s">
        <v>13</v>
      </c>
      <c r="F4760" t="s">
        <v>13</v>
      </c>
      <c r="G4760" t="s">
        <v>16446</v>
      </c>
      <c r="H4760" s="3" t="s">
        <v>16447</v>
      </c>
      <c r="I4760" t="s">
        <v>547</v>
      </c>
      <c r="J4760" t="s">
        <v>16448</v>
      </c>
    </row>
    <row r="4761" spans="1:10" ht="16" x14ac:dyDescent="0.2">
      <c r="A4761" t="s">
        <v>12123</v>
      </c>
      <c r="B4761" t="s">
        <v>16353</v>
      </c>
      <c r="C4761" t="s">
        <v>16354</v>
      </c>
      <c r="D4761">
        <v>1</v>
      </c>
      <c r="E4761" t="s">
        <v>13</v>
      </c>
      <c r="F4761" t="s">
        <v>13</v>
      </c>
      <c r="G4761" t="s">
        <v>16446</v>
      </c>
      <c r="H4761" s="3" t="s">
        <v>16447</v>
      </c>
      <c r="I4761" t="s">
        <v>547</v>
      </c>
      <c r="J4761" t="s">
        <v>12124</v>
      </c>
    </row>
    <row r="4762" spans="1:10" ht="16" x14ac:dyDescent="0.2">
      <c r="A4762" t="s">
        <v>8981</v>
      </c>
      <c r="B4762" t="s">
        <v>16449</v>
      </c>
      <c r="C4762" t="s">
        <v>16450</v>
      </c>
      <c r="D4762">
        <v>3</v>
      </c>
      <c r="E4762" t="s">
        <v>13</v>
      </c>
      <c r="F4762" t="s">
        <v>13</v>
      </c>
      <c r="G4762" t="s">
        <v>16446</v>
      </c>
      <c r="H4762" s="3" t="s">
        <v>16451</v>
      </c>
      <c r="I4762" t="s">
        <v>547</v>
      </c>
      <c r="J4762" t="s">
        <v>8985</v>
      </c>
    </row>
    <row r="4763" spans="1:10" ht="16" x14ac:dyDescent="0.2">
      <c r="A4763" t="s">
        <v>16443</v>
      </c>
      <c r="B4763" t="s">
        <v>16452</v>
      </c>
      <c r="C4763" t="s">
        <v>16453</v>
      </c>
      <c r="D4763">
        <v>3</v>
      </c>
      <c r="E4763" t="s">
        <v>13</v>
      </c>
      <c r="F4763" t="s">
        <v>13</v>
      </c>
      <c r="G4763" t="s">
        <v>16446</v>
      </c>
      <c r="H4763" s="3" t="s">
        <v>16447</v>
      </c>
      <c r="I4763" t="s">
        <v>547</v>
      </c>
      <c r="J4763" t="s">
        <v>16448</v>
      </c>
    </row>
    <row r="4764" spans="1:10" ht="16" x14ac:dyDescent="0.2">
      <c r="A4764" t="s">
        <v>16454</v>
      </c>
      <c r="B4764" t="s">
        <v>16455</v>
      </c>
      <c r="C4764" t="s">
        <v>16456</v>
      </c>
      <c r="D4764">
        <v>1</v>
      </c>
      <c r="E4764" t="s">
        <v>13</v>
      </c>
      <c r="F4764" t="s">
        <v>13</v>
      </c>
      <c r="G4764" t="s">
        <v>16457</v>
      </c>
      <c r="H4764" s="3" t="s">
        <v>16458</v>
      </c>
      <c r="I4764" t="s">
        <v>547</v>
      </c>
      <c r="J4764" t="s">
        <v>16459</v>
      </c>
    </row>
    <row r="4765" spans="1:10" ht="16" x14ac:dyDescent="0.2">
      <c r="A4765" t="s">
        <v>16460</v>
      </c>
      <c r="B4765" t="s">
        <v>9270</v>
      </c>
      <c r="C4765" t="s">
        <v>16461</v>
      </c>
      <c r="D4765">
        <v>1</v>
      </c>
      <c r="E4765" t="s">
        <v>13</v>
      </c>
      <c r="F4765" t="s">
        <v>13</v>
      </c>
      <c r="G4765" t="s">
        <v>16457</v>
      </c>
      <c r="H4765" s="3" t="s">
        <v>16462</v>
      </c>
      <c r="I4765" t="s">
        <v>547</v>
      </c>
      <c r="J4765" t="s">
        <v>16463</v>
      </c>
    </row>
    <row r="4766" spans="1:10" ht="16" x14ac:dyDescent="0.2">
      <c r="A4766" t="s">
        <v>16464</v>
      </c>
      <c r="B4766" t="s">
        <v>16465</v>
      </c>
      <c r="C4766" t="s">
        <v>16466</v>
      </c>
      <c r="D4766">
        <v>3</v>
      </c>
      <c r="E4766" t="s">
        <v>13</v>
      </c>
      <c r="F4766" t="s">
        <v>13</v>
      </c>
      <c r="G4766" t="s">
        <v>16467</v>
      </c>
      <c r="H4766" s="3" t="s">
        <v>16468</v>
      </c>
      <c r="I4766" t="s">
        <v>547</v>
      </c>
      <c r="J4766" t="s">
        <v>16469</v>
      </c>
    </row>
    <row r="4767" spans="1:10" ht="16" x14ac:dyDescent="0.2">
      <c r="A4767" t="s">
        <v>16470</v>
      </c>
      <c r="B4767" t="s">
        <v>16471</v>
      </c>
      <c r="C4767" t="s">
        <v>16472</v>
      </c>
      <c r="D4767">
        <v>3</v>
      </c>
      <c r="E4767" t="s">
        <v>13</v>
      </c>
      <c r="F4767" t="s">
        <v>13</v>
      </c>
      <c r="G4767" t="s">
        <v>16467</v>
      </c>
      <c r="H4767" s="3" t="s">
        <v>16473</v>
      </c>
      <c r="I4767" t="s">
        <v>547</v>
      </c>
      <c r="J4767" t="s">
        <v>16474</v>
      </c>
    </row>
    <row r="4768" spans="1:10" ht="16" x14ac:dyDescent="0.2">
      <c r="A4768" t="s">
        <v>16470</v>
      </c>
      <c r="B4768" t="s">
        <v>16475</v>
      </c>
      <c r="C4768" t="s">
        <v>16476</v>
      </c>
      <c r="D4768">
        <v>1</v>
      </c>
      <c r="E4768" t="s">
        <v>13</v>
      </c>
      <c r="F4768" t="s">
        <v>13</v>
      </c>
      <c r="G4768" t="s">
        <v>16467</v>
      </c>
      <c r="H4768" s="3" t="s">
        <v>16477</v>
      </c>
      <c r="I4768" t="s">
        <v>547</v>
      </c>
      <c r="J4768" t="s">
        <v>16474</v>
      </c>
    </row>
    <row r="4769" spans="1:10" ht="16" x14ac:dyDescent="0.2">
      <c r="A4769" t="s">
        <v>16478</v>
      </c>
      <c r="B4769" t="s">
        <v>16479</v>
      </c>
      <c r="C4769" t="s">
        <v>16480</v>
      </c>
      <c r="D4769">
        <v>4</v>
      </c>
      <c r="E4769" t="s">
        <v>13</v>
      </c>
      <c r="F4769" t="s">
        <v>13</v>
      </c>
      <c r="G4769" t="s">
        <v>16467</v>
      </c>
      <c r="H4769" s="3" t="s">
        <v>16477</v>
      </c>
      <c r="I4769" t="s">
        <v>547</v>
      </c>
      <c r="J4769" t="s">
        <v>16481</v>
      </c>
    </row>
    <row r="4770" spans="1:10" ht="16" x14ac:dyDescent="0.2">
      <c r="A4770" t="s">
        <v>9147</v>
      </c>
      <c r="B4770" t="s">
        <v>16482</v>
      </c>
      <c r="C4770" t="s">
        <v>16483</v>
      </c>
      <c r="D4770">
        <v>4</v>
      </c>
      <c r="E4770" t="s">
        <v>13</v>
      </c>
      <c r="F4770" t="s">
        <v>13</v>
      </c>
      <c r="G4770" t="s">
        <v>16467</v>
      </c>
      <c r="H4770" s="3" t="s">
        <v>16473</v>
      </c>
      <c r="I4770" t="s">
        <v>547</v>
      </c>
      <c r="J4770" t="s">
        <v>9150</v>
      </c>
    </row>
    <row r="4771" spans="1:10" ht="16" x14ac:dyDescent="0.2">
      <c r="A4771" t="s">
        <v>16484</v>
      </c>
      <c r="B4771" t="s">
        <v>16485</v>
      </c>
      <c r="C4771" t="s">
        <v>16486</v>
      </c>
      <c r="D4771">
        <v>4</v>
      </c>
      <c r="E4771" t="s">
        <v>13</v>
      </c>
      <c r="F4771" t="s">
        <v>13</v>
      </c>
      <c r="G4771" t="s">
        <v>16467</v>
      </c>
      <c r="H4771" s="3" t="s">
        <v>16487</v>
      </c>
      <c r="I4771" t="s">
        <v>547</v>
      </c>
      <c r="J4771" t="s">
        <v>16488</v>
      </c>
    </row>
    <row r="4772" spans="1:10" ht="16" x14ac:dyDescent="0.2">
      <c r="A4772" t="s">
        <v>16470</v>
      </c>
      <c r="B4772" t="s">
        <v>442</v>
      </c>
      <c r="C4772" t="s">
        <v>16489</v>
      </c>
      <c r="D4772">
        <v>2</v>
      </c>
      <c r="E4772" t="s">
        <v>13</v>
      </c>
      <c r="F4772" t="s">
        <v>13</v>
      </c>
      <c r="G4772" t="s">
        <v>16467</v>
      </c>
      <c r="H4772" s="3" t="s">
        <v>16477</v>
      </c>
      <c r="I4772" t="s">
        <v>547</v>
      </c>
      <c r="J4772" t="s">
        <v>16474</v>
      </c>
    </row>
    <row r="4773" spans="1:10" ht="32" x14ac:dyDescent="0.2">
      <c r="A4773" t="s">
        <v>16490</v>
      </c>
      <c r="B4773" t="s">
        <v>12377</v>
      </c>
      <c r="C4773" t="s">
        <v>16491</v>
      </c>
      <c r="D4773">
        <v>1</v>
      </c>
      <c r="E4773" t="s">
        <v>13</v>
      </c>
      <c r="F4773" t="s">
        <v>13</v>
      </c>
      <c r="G4773" t="s">
        <v>16492</v>
      </c>
      <c r="H4773" s="3" t="s">
        <v>16493</v>
      </c>
      <c r="I4773" t="s">
        <v>547</v>
      </c>
      <c r="J4773" t="s">
        <v>16494</v>
      </c>
    </row>
    <row r="4774" spans="1:10" ht="16" x14ac:dyDescent="0.2">
      <c r="A4774" t="s">
        <v>16495</v>
      </c>
      <c r="B4774" t="s">
        <v>16496</v>
      </c>
      <c r="C4774" t="s">
        <v>16497</v>
      </c>
      <c r="D4774">
        <v>2</v>
      </c>
      <c r="E4774" t="s">
        <v>13</v>
      </c>
      <c r="F4774" t="s">
        <v>13</v>
      </c>
      <c r="G4774" t="s">
        <v>16498</v>
      </c>
      <c r="H4774" s="3" t="s">
        <v>16499</v>
      </c>
      <c r="I4774" t="s">
        <v>547</v>
      </c>
      <c r="J4774" t="s">
        <v>16500</v>
      </c>
    </row>
    <row r="4775" spans="1:10" ht="16" x14ac:dyDescent="0.2">
      <c r="A4775" t="s">
        <v>16495</v>
      </c>
      <c r="B4775" t="s">
        <v>10102</v>
      </c>
      <c r="C4775" t="s">
        <v>16501</v>
      </c>
      <c r="D4775">
        <v>3</v>
      </c>
      <c r="E4775" t="s">
        <v>13</v>
      </c>
      <c r="F4775" t="s">
        <v>13</v>
      </c>
      <c r="G4775" t="s">
        <v>16498</v>
      </c>
      <c r="H4775" s="3" t="s">
        <v>16499</v>
      </c>
      <c r="I4775" t="s">
        <v>547</v>
      </c>
      <c r="J4775" t="s">
        <v>16500</v>
      </c>
    </row>
    <row r="4776" spans="1:10" ht="16" x14ac:dyDescent="0.2">
      <c r="A4776" t="s">
        <v>16495</v>
      </c>
      <c r="B4776" t="s">
        <v>16502</v>
      </c>
      <c r="C4776" t="s">
        <v>16503</v>
      </c>
      <c r="D4776">
        <v>4</v>
      </c>
      <c r="E4776" t="s">
        <v>13</v>
      </c>
      <c r="F4776" t="s">
        <v>13</v>
      </c>
      <c r="G4776" t="s">
        <v>16498</v>
      </c>
      <c r="H4776" s="3" t="s">
        <v>16499</v>
      </c>
      <c r="I4776" t="s">
        <v>547</v>
      </c>
      <c r="J4776" t="s">
        <v>16500</v>
      </c>
    </row>
    <row r="4777" spans="1:10" ht="16" x14ac:dyDescent="0.2">
      <c r="A4777" t="s">
        <v>16495</v>
      </c>
      <c r="B4777" t="s">
        <v>16504</v>
      </c>
      <c r="C4777" t="s">
        <v>16505</v>
      </c>
      <c r="D4777">
        <v>1</v>
      </c>
      <c r="E4777" t="s">
        <v>13</v>
      </c>
      <c r="F4777" t="s">
        <v>13</v>
      </c>
      <c r="G4777" t="s">
        <v>16498</v>
      </c>
      <c r="H4777" s="3" t="s">
        <v>16506</v>
      </c>
      <c r="I4777" t="s">
        <v>547</v>
      </c>
      <c r="J4777" t="s">
        <v>16500</v>
      </c>
    </row>
    <row r="4778" spans="1:10" ht="16" x14ac:dyDescent="0.2">
      <c r="A4778" t="s">
        <v>16507</v>
      </c>
      <c r="B4778" t="s">
        <v>16508</v>
      </c>
      <c r="C4778" t="s">
        <v>16509</v>
      </c>
      <c r="D4778">
        <v>3</v>
      </c>
      <c r="E4778" t="s">
        <v>13</v>
      </c>
      <c r="F4778" t="s">
        <v>13</v>
      </c>
      <c r="G4778" t="s">
        <v>16510</v>
      </c>
      <c r="H4778" s="3" t="s">
        <v>16511</v>
      </c>
      <c r="I4778" t="s">
        <v>547</v>
      </c>
      <c r="J4778" t="s">
        <v>16512</v>
      </c>
    </row>
    <row r="4779" spans="1:10" ht="16" x14ac:dyDescent="0.2">
      <c r="A4779" t="s">
        <v>10879</v>
      </c>
      <c r="B4779" t="s">
        <v>16513</v>
      </c>
      <c r="C4779" t="s">
        <v>16514</v>
      </c>
      <c r="D4779">
        <v>2</v>
      </c>
      <c r="E4779" t="s">
        <v>13</v>
      </c>
      <c r="F4779" t="s">
        <v>13</v>
      </c>
      <c r="G4779" t="s">
        <v>16510</v>
      </c>
      <c r="H4779" s="3" t="s">
        <v>16511</v>
      </c>
      <c r="I4779" t="s">
        <v>547</v>
      </c>
      <c r="J4779" t="s">
        <v>10881</v>
      </c>
    </row>
    <row r="4780" spans="1:10" ht="16" x14ac:dyDescent="0.2">
      <c r="A4780" t="s">
        <v>16515</v>
      </c>
      <c r="B4780" t="s">
        <v>16513</v>
      </c>
      <c r="C4780" t="s">
        <v>16514</v>
      </c>
      <c r="D4780">
        <v>1</v>
      </c>
      <c r="E4780" t="s">
        <v>13</v>
      </c>
      <c r="F4780" t="s">
        <v>13</v>
      </c>
      <c r="G4780" t="s">
        <v>16510</v>
      </c>
      <c r="H4780" s="3" t="s">
        <v>16516</v>
      </c>
      <c r="I4780" t="s">
        <v>547</v>
      </c>
      <c r="J4780" t="s">
        <v>16517</v>
      </c>
    </row>
    <row r="4781" spans="1:10" ht="16" x14ac:dyDescent="0.2">
      <c r="A4781" t="s">
        <v>16507</v>
      </c>
      <c r="B4781" t="s">
        <v>8068</v>
      </c>
      <c r="C4781" t="s">
        <v>16518</v>
      </c>
      <c r="D4781">
        <v>2</v>
      </c>
      <c r="E4781" t="s">
        <v>13</v>
      </c>
      <c r="F4781" t="s">
        <v>13</v>
      </c>
      <c r="G4781" t="s">
        <v>16510</v>
      </c>
      <c r="H4781" s="3" t="s">
        <v>16519</v>
      </c>
      <c r="I4781" t="s">
        <v>547</v>
      </c>
      <c r="J4781" t="s">
        <v>16512</v>
      </c>
    </row>
    <row r="4782" spans="1:10" ht="16" x14ac:dyDescent="0.2">
      <c r="A4782" t="s">
        <v>16507</v>
      </c>
      <c r="B4782" t="s">
        <v>16520</v>
      </c>
      <c r="C4782" t="s">
        <v>16521</v>
      </c>
      <c r="D4782">
        <v>4</v>
      </c>
      <c r="E4782" t="s">
        <v>13</v>
      </c>
      <c r="F4782" t="s">
        <v>13</v>
      </c>
      <c r="G4782" t="s">
        <v>16510</v>
      </c>
      <c r="H4782" s="3" t="s">
        <v>16519</v>
      </c>
      <c r="I4782" t="s">
        <v>547</v>
      </c>
      <c r="J4782" t="s">
        <v>16512</v>
      </c>
    </row>
    <row r="4783" spans="1:10" ht="32" x14ac:dyDescent="0.2">
      <c r="A4783" t="s">
        <v>16507</v>
      </c>
      <c r="B4783" t="s">
        <v>16522</v>
      </c>
      <c r="C4783" t="s">
        <v>16523</v>
      </c>
      <c r="D4783">
        <v>1</v>
      </c>
      <c r="E4783" t="s">
        <v>13</v>
      </c>
      <c r="F4783" t="s">
        <v>13</v>
      </c>
      <c r="G4783" t="s">
        <v>16510</v>
      </c>
      <c r="H4783" s="3" t="s">
        <v>16524</v>
      </c>
      <c r="I4783" t="s">
        <v>547</v>
      </c>
      <c r="J4783" t="s">
        <v>16512</v>
      </c>
    </row>
    <row r="4784" spans="1:10" ht="16" x14ac:dyDescent="0.2">
      <c r="A4784" t="s">
        <v>16525</v>
      </c>
      <c r="B4784" t="s">
        <v>16526</v>
      </c>
      <c r="C4784" t="s">
        <v>16527</v>
      </c>
      <c r="D4784">
        <v>1</v>
      </c>
      <c r="E4784" t="s">
        <v>13</v>
      </c>
      <c r="F4784" t="s">
        <v>13</v>
      </c>
      <c r="G4784" t="s">
        <v>16528</v>
      </c>
      <c r="H4784" s="3" t="s">
        <v>16529</v>
      </c>
      <c r="I4784" t="s">
        <v>547</v>
      </c>
      <c r="J4784" t="s">
        <v>16530</v>
      </c>
    </row>
    <row r="4785" spans="1:10" ht="16" x14ac:dyDescent="0.2">
      <c r="A4785" t="s">
        <v>16525</v>
      </c>
      <c r="B4785" t="s">
        <v>16531</v>
      </c>
      <c r="C4785" t="s">
        <v>16532</v>
      </c>
      <c r="D4785">
        <v>2</v>
      </c>
      <c r="E4785" t="s">
        <v>13</v>
      </c>
      <c r="F4785" t="s">
        <v>13</v>
      </c>
      <c r="G4785" t="s">
        <v>16528</v>
      </c>
      <c r="H4785" s="3" t="s">
        <v>16529</v>
      </c>
      <c r="I4785" t="s">
        <v>547</v>
      </c>
      <c r="J4785" t="s">
        <v>16530</v>
      </c>
    </row>
    <row r="4786" spans="1:10" ht="16" x14ac:dyDescent="0.2">
      <c r="A4786" t="s">
        <v>16533</v>
      </c>
      <c r="B4786" t="s">
        <v>16534</v>
      </c>
      <c r="C4786" t="s">
        <v>16535</v>
      </c>
      <c r="D4786">
        <v>5</v>
      </c>
      <c r="E4786" t="s">
        <v>13</v>
      </c>
      <c r="F4786" t="s">
        <v>13</v>
      </c>
      <c r="G4786" t="s">
        <v>16536</v>
      </c>
      <c r="H4786" s="3" t="s">
        <v>16537</v>
      </c>
      <c r="I4786" t="s">
        <v>547</v>
      </c>
      <c r="J4786" t="s">
        <v>16538</v>
      </c>
    </row>
    <row r="4787" spans="1:10" ht="16" x14ac:dyDescent="0.2">
      <c r="A4787" t="s">
        <v>16539</v>
      </c>
      <c r="B4787" t="s">
        <v>4694</v>
      </c>
      <c r="C4787" t="s">
        <v>16540</v>
      </c>
      <c r="D4787">
        <v>1</v>
      </c>
      <c r="E4787" t="s">
        <v>13</v>
      </c>
      <c r="F4787" t="s">
        <v>13</v>
      </c>
      <c r="G4787" t="s">
        <v>16536</v>
      </c>
      <c r="H4787" s="3" t="s">
        <v>16541</v>
      </c>
      <c r="I4787" t="s">
        <v>547</v>
      </c>
      <c r="J4787" t="s">
        <v>16542</v>
      </c>
    </row>
    <row r="4788" spans="1:10" ht="16" x14ac:dyDescent="0.2">
      <c r="A4788" t="s">
        <v>9000</v>
      </c>
      <c r="B4788" t="s">
        <v>2666</v>
      </c>
      <c r="C4788" t="s">
        <v>9266</v>
      </c>
      <c r="D4788">
        <v>2</v>
      </c>
      <c r="E4788" t="s">
        <v>13</v>
      </c>
      <c r="F4788" t="s">
        <v>13</v>
      </c>
      <c r="G4788" t="s">
        <v>16536</v>
      </c>
      <c r="H4788" s="3" t="s">
        <v>16541</v>
      </c>
      <c r="I4788" t="s">
        <v>547</v>
      </c>
      <c r="J4788" t="s">
        <v>9005</v>
      </c>
    </row>
    <row r="4789" spans="1:10" ht="16" x14ac:dyDescent="0.2">
      <c r="A4789" t="s">
        <v>16543</v>
      </c>
      <c r="B4789" t="s">
        <v>4694</v>
      </c>
      <c r="C4789" t="s">
        <v>16540</v>
      </c>
      <c r="D4789">
        <v>1</v>
      </c>
      <c r="E4789" t="s">
        <v>13</v>
      </c>
      <c r="F4789" t="s">
        <v>13</v>
      </c>
      <c r="G4789" t="s">
        <v>16536</v>
      </c>
      <c r="H4789" s="3" t="s">
        <v>16541</v>
      </c>
      <c r="I4789" t="s">
        <v>547</v>
      </c>
      <c r="J4789" t="s">
        <v>16544</v>
      </c>
    </row>
    <row r="4790" spans="1:10" ht="16" x14ac:dyDescent="0.2">
      <c r="A4790" t="s">
        <v>16545</v>
      </c>
      <c r="B4790" t="s">
        <v>16546</v>
      </c>
      <c r="C4790" t="s">
        <v>16547</v>
      </c>
      <c r="D4790">
        <v>1</v>
      </c>
      <c r="E4790" t="s">
        <v>13</v>
      </c>
      <c r="F4790" t="s">
        <v>13</v>
      </c>
      <c r="G4790" t="s">
        <v>16548</v>
      </c>
      <c r="H4790" s="3" t="s">
        <v>16549</v>
      </c>
      <c r="I4790" t="s">
        <v>547</v>
      </c>
      <c r="J4790" t="s">
        <v>16550</v>
      </c>
    </row>
    <row r="4791" spans="1:10" ht="16" x14ac:dyDescent="0.2">
      <c r="A4791" t="s">
        <v>16551</v>
      </c>
      <c r="B4791" t="s">
        <v>16552</v>
      </c>
      <c r="C4791" t="s">
        <v>16553</v>
      </c>
      <c r="D4791">
        <v>1</v>
      </c>
      <c r="E4791" t="s">
        <v>13</v>
      </c>
      <c r="F4791" t="s">
        <v>13</v>
      </c>
      <c r="G4791" t="s">
        <v>16548</v>
      </c>
      <c r="H4791" s="3" t="s">
        <v>16554</v>
      </c>
      <c r="I4791" t="s">
        <v>547</v>
      </c>
      <c r="J4791" t="s">
        <v>16555</v>
      </c>
    </row>
    <row r="4792" spans="1:10" ht="16" x14ac:dyDescent="0.2">
      <c r="A4792" t="s">
        <v>16545</v>
      </c>
      <c r="B4792" t="s">
        <v>16556</v>
      </c>
      <c r="C4792" t="s">
        <v>16557</v>
      </c>
      <c r="D4792">
        <v>3</v>
      </c>
      <c r="E4792" t="s">
        <v>13</v>
      </c>
      <c r="F4792" t="s">
        <v>13</v>
      </c>
      <c r="G4792" t="s">
        <v>16548</v>
      </c>
      <c r="H4792" s="3" t="s">
        <v>16558</v>
      </c>
      <c r="I4792" t="s">
        <v>547</v>
      </c>
      <c r="J4792" t="s">
        <v>16550</v>
      </c>
    </row>
    <row r="4793" spans="1:10" ht="16" x14ac:dyDescent="0.2">
      <c r="A4793" t="s">
        <v>16551</v>
      </c>
      <c r="B4793" t="s">
        <v>16559</v>
      </c>
      <c r="C4793" t="s">
        <v>16560</v>
      </c>
      <c r="D4793">
        <v>3</v>
      </c>
      <c r="E4793" t="s">
        <v>13</v>
      </c>
      <c r="F4793" t="s">
        <v>13</v>
      </c>
      <c r="G4793" t="s">
        <v>16548</v>
      </c>
      <c r="H4793" s="3" t="s">
        <v>16549</v>
      </c>
      <c r="I4793" t="s">
        <v>547</v>
      </c>
      <c r="J4793" t="s">
        <v>16555</v>
      </c>
    </row>
    <row r="4794" spans="1:10" ht="16" x14ac:dyDescent="0.2">
      <c r="A4794" t="s">
        <v>16561</v>
      </c>
      <c r="B4794" t="s">
        <v>16562</v>
      </c>
      <c r="C4794" t="s">
        <v>16563</v>
      </c>
      <c r="D4794">
        <v>1</v>
      </c>
      <c r="E4794" t="s">
        <v>13</v>
      </c>
      <c r="F4794" t="s">
        <v>13</v>
      </c>
      <c r="G4794" t="s">
        <v>16548</v>
      </c>
      <c r="H4794" s="3" t="s">
        <v>16564</v>
      </c>
      <c r="I4794" t="s">
        <v>547</v>
      </c>
      <c r="J4794" t="s">
        <v>16565</v>
      </c>
    </row>
    <row r="4795" spans="1:10" ht="16" x14ac:dyDescent="0.2">
      <c r="A4795" t="s">
        <v>16551</v>
      </c>
      <c r="B4795" t="s">
        <v>2905</v>
      </c>
      <c r="C4795" t="s">
        <v>16566</v>
      </c>
      <c r="D4795">
        <v>4</v>
      </c>
      <c r="E4795" t="s">
        <v>13</v>
      </c>
      <c r="F4795" t="s">
        <v>13</v>
      </c>
      <c r="G4795" t="s">
        <v>16548</v>
      </c>
      <c r="H4795" s="3" t="s">
        <v>16549</v>
      </c>
      <c r="I4795" t="s">
        <v>547</v>
      </c>
      <c r="J4795" t="s">
        <v>16555</v>
      </c>
    </row>
    <row r="4796" spans="1:10" ht="16" x14ac:dyDescent="0.2">
      <c r="A4796" t="s">
        <v>16545</v>
      </c>
      <c r="B4796" t="s">
        <v>4810</v>
      </c>
      <c r="C4796" t="s">
        <v>16567</v>
      </c>
      <c r="D4796">
        <v>2</v>
      </c>
      <c r="E4796" t="s">
        <v>13</v>
      </c>
      <c r="F4796" t="s">
        <v>13</v>
      </c>
      <c r="G4796" t="s">
        <v>16548</v>
      </c>
      <c r="H4796" s="3" t="s">
        <v>16558</v>
      </c>
      <c r="I4796" t="s">
        <v>547</v>
      </c>
      <c r="J4796" t="s">
        <v>16550</v>
      </c>
    </row>
    <row r="4797" spans="1:10" ht="16" x14ac:dyDescent="0.2">
      <c r="A4797" t="s">
        <v>16561</v>
      </c>
      <c r="B4797" t="s">
        <v>16568</v>
      </c>
      <c r="C4797" t="s">
        <v>16569</v>
      </c>
      <c r="D4797">
        <v>3</v>
      </c>
      <c r="E4797" t="s">
        <v>13</v>
      </c>
      <c r="F4797" t="s">
        <v>13</v>
      </c>
      <c r="G4797" t="s">
        <v>16548</v>
      </c>
      <c r="H4797" s="3" t="s">
        <v>16564</v>
      </c>
      <c r="I4797" t="s">
        <v>547</v>
      </c>
      <c r="J4797" t="s">
        <v>16565</v>
      </c>
    </row>
    <row r="4798" spans="1:10" ht="16" x14ac:dyDescent="0.2">
      <c r="A4798" t="s">
        <v>16561</v>
      </c>
      <c r="B4798" t="s">
        <v>16570</v>
      </c>
      <c r="C4798" t="s">
        <v>16571</v>
      </c>
      <c r="D4798">
        <v>2</v>
      </c>
      <c r="E4798" t="s">
        <v>13</v>
      </c>
      <c r="F4798" t="s">
        <v>13</v>
      </c>
      <c r="G4798" t="s">
        <v>16548</v>
      </c>
      <c r="H4798" s="3" t="s">
        <v>16564</v>
      </c>
      <c r="I4798" t="s">
        <v>547</v>
      </c>
      <c r="J4798" t="s">
        <v>16565</v>
      </c>
    </row>
    <row r="4799" spans="1:10" ht="16" x14ac:dyDescent="0.2">
      <c r="A4799" t="s">
        <v>16561</v>
      </c>
      <c r="B4799" t="s">
        <v>16572</v>
      </c>
      <c r="C4799" t="s">
        <v>16573</v>
      </c>
      <c r="D4799">
        <v>4</v>
      </c>
      <c r="E4799" t="s">
        <v>13</v>
      </c>
      <c r="F4799" t="s">
        <v>13</v>
      </c>
      <c r="G4799" t="s">
        <v>16548</v>
      </c>
      <c r="H4799" s="3" t="s">
        <v>16564</v>
      </c>
      <c r="I4799" t="s">
        <v>547</v>
      </c>
      <c r="J4799" t="s">
        <v>16565</v>
      </c>
    </row>
    <row r="4800" spans="1:10" ht="16" x14ac:dyDescent="0.2">
      <c r="A4800" t="s">
        <v>16551</v>
      </c>
      <c r="B4800" t="s">
        <v>8157</v>
      </c>
      <c r="C4800" t="s">
        <v>16574</v>
      </c>
      <c r="D4800">
        <v>2</v>
      </c>
      <c r="E4800" t="s">
        <v>13</v>
      </c>
      <c r="F4800" t="s">
        <v>13</v>
      </c>
      <c r="G4800" t="s">
        <v>16548</v>
      </c>
      <c r="H4800" s="3" t="s">
        <v>16549</v>
      </c>
      <c r="I4800" t="s">
        <v>547</v>
      </c>
      <c r="J4800" t="s">
        <v>16555</v>
      </c>
    </row>
    <row r="4801" spans="1:10" ht="16" x14ac:dyDescent="0.2">
      <c r="A4801" t="s">
        <v>16575</v>
      </c>
      <c r="B4801" t="s">
        <v>16576</v>
      </c>
      <c r="C4801" t="s">
        <v>16577</v>
      </c>
      <c r="D4801">
        <v>1</v>
      </c>
      <c r="E4801" t="s">
        <v>13</v>
      </c>
      <c r="F4801" t="s">
        <v>13</v>
      </c>
      <c r="G4801" t="s">
        <v>16578</v>
      </c>
      <c r="H4801" s="3" t="s">
        <v>16579</v>
      </c>
      <c r="I4801" t="s">
        <v>423</v>
      </c>
      <c r="J4801" t="s">
        <v>16580</v>
      </c>
    </row>
    <row r="4802" spans="1:10" ht="16" x14ac:dyDescent="0.2">
      <c r="A4802" t="s">
        <v>16581</v>
      </c>
      <c r="B4802" t="s">
        <v>16582</v>
      </c>
      <c r="C4802" t="s">
        <v>16583</v>
      </c>
      <c r="D4802">
        <v>2</v>
      </c>
      <c r="E4802" t="s">
        <v>13</v>
      </c>
      <c r="F4802" t="s">
        <v>13</v>
      </c>
      <c r="G4802" t="s">
        <v>16584</v>
      </c>
      <c r="H4802" s="3" t="s">
        <v>16585</v>
      </c>
      <c r="I4802" t="s">
        <v>926</v>
      </c>
      <c r="J4802" t="s">
        <v>16586</v>
      </c>
    </row>
    <row r="4803" spans="1:10" ht="16" x14ac:dyDescent="0.2">
      <c r="A4803" t="s">
        <v>418</v>
      </c>
      <c r="B4803" t="s">
        <v>16587</v>
      </c>
      <c r="C4803" t="s">
        <v>16588</v>
      </c>
      <c r="D4803">
        <v>4</v>
      </c>
      <c r="E4803" t="s">
        <v>13</v>
      </c>
      <c r="F4803" t="s">
        <v>13</v>
      </c>
      <c r="G4803" t="s">
        <v>16584</v>
      </c>
      <c r="H4803" s="3" t="s">
        <v>16589</v>
      </c>
      <c r="I4803" t="s">
        <v>926</v>
      </c>
      <c r="J4803" t="s">
        <v>424</v>
      </c>
    </row>
    <row r="4804" spans="1:10" ht="16" x14ac:dyDescent="0.2">
      <c r="A4804" t="s">
        <v>16590</v>
      </c>
      <c r="B4804" t="s">
        <v>16591</v>
      </c>
      <c r="C4804" t="s">
        <v>16592</v>
      </c>
      <c r="D4804">
        <v>2</v>
      </c>
      <c r="E4804" t="s">
        <v>13</v>
      </c>
      <c r="F4804" t="s">
        <v>13</v>
      </c>
      <c r="G4804" t="s">
        <v>16584</v>
      </c>
      <c r="H4804" s="3" t="s">
        <v>16589</v>
      </c>
      <c r="I4804" t="s">
        <v>926</v>
      </c>
      <c r="J4804" t="s">
        <v>16593</v>
      </c>
    </row>
    <row r="4805" spans="1:10" ht="16" x14ac:dyDescent="0.2">
      <c r="A4805" t="s">
        <v>418</v>
      </c>
      <c r="B4805" t="s">
        <v>16594</v>
      </c>
      <c r="C4805" t="s">
        <v>16595</v>
      </c>
      <c r="D4805">
        <v>1</v>
      </c>
      <c r="E4805" t="s">
        <v>13</v>
      </c>
      <c r="F4805" t="s">
        <v>13</v>
      </c>
      <c r="G4805" t="s">
        <v>16584</v>
      </c>
      <c r="H4805" s="3" t="s">
        <v>16596</v>
      </c>
      <c r="I4805" t="s">
        <v>926</v>
      </c>
      <c r="J4805" t="s">
        <v>424</v>
      </c>
    </row>
    <row r="4806" spans="1:10" ht="16" x14ac:dyDescent="0.2">
      <c r="A4806" t="s">
        <v>418</v>
      </c>
      <c r="B4806" t="s">
        <v>16597</v>
      </c>
      <c r="C4806" t="s">
        <v>16598</v>
      </c>
      <c r="D4806">
        <v>2</v>
      </c>
      <c r="E4806" t="s">
        <v>13</v>
      </c>
      <c r="F4806" t="s">
        <v>13</v>
      </c>
      <c r="G4806" t="s">
        <v>16584</v>
      </c>
      <c r="H4806" s="3" t="s">
        <v>16589</v>
      </c>
      <c r="I4806" t="s">
        <v>926</v>
      </c>
      <c r="J4806" t="s">
        <v>424</v>
      </c>
    </row>
    <row r="4807" spans="1:10" ht="16" x14ac:dyDescent="0.2">
      <c r="A4807" t="s">
        <v>16599</v>
      </c>
      <c r="B4807" t="s">
        <v>16600</v>
      </c>
      <c r="C4807" t="s">
        <v>16601</v>
      </c>
      <c r="D4807">
        <v>1</v>
      </c>
      <c r="E4807" t="s">
        <v>13</v>
      </c>
      <c r="F4807" t="s">
        <v>13</v>
      </c>
      <c r="G4807" t="s">
        <v>16584</v>
      </c>
      <c r="H4807" s="3" t="s">
        <v>16602</v>
      </c>
      <c r="I4807" t="s">
        <v>926</v>
      </c>
      <c r="J4807" t="s">
        <v>16603</v>
      </c>
    </row>
    <row r="4808" spans="1:10" ht="16" x14ac:dyDescent="0.2">
      <c r="A4808" t="s">
        <v>16604</v>
      </c>
      <c r="B4808" t="s">
        <v>16605</v>
      </c>
      <c r="C4808" t="s">
        <v>16606</v>
      </c>
      <c r="D4808">
        <v>2</v>
      </c>
      <c r="E4808" t="s">
        <v>13</v>
      </c>
      <c r="F4808" t="s">
        <v>13</v>
      </c>
      <c r="G4808" t="s">
        <v>16584</v>
      </c>
      <c r="H4808" s="3" t="s">
        <v>16589</v>
      </c>
      <c r="I4808" t="s">
        <v>926</v>
      </c>
      <c r="J4808" t="s">
        <v>16607</v>
      </c>
    </row>
    <row r="4809" spans="1:10" ht="16" x14ac:dyDescent="0.2">
      <c r="A4809" t="s">
        <v>418</v>
      </c>
      <c r="B4809" t="s">
        <v>16608</v>
      </c>
      <c r="C4809" t="s">
        <v>16609</v>
      </c>
      <c r="D4809">
        <v>3</v>
      </c>
      <c r="E4809" t="s">
        <v>13</v>
      </c>
      <c r="F4809" t="s">
        <v>13</v>
      </c>
      <c r="G4809" t="s">
        <v>16584</v>
      </c>
      <c r="H4809" s="3" t="s">
        <v>16589</v>
      </c>
      <c r="I4809" t="s">
        <v>926</v>
      </c>
      <c r="J4809" t="s">
        <v>424</v>
      </c>
    </row>
    <row r="4810" spans="1:10" ht="16" x14ac:dyDescent="0.2">
      <c r="A4810" t="s">
        <v>16604</v>
      </c>
      <c r="B4810" t="s">
        <v>16610</v>
      </c>
      <c r="C4810" t="s">
        <v>16611</v>
      </c>
      <c r="D4810">
        <v>1</v>
      </c>
      <c r="E4810" t="s">
        <v>13</v>
      </c>
      <c r="F4810" t="s">
        <v>13</v>
      </c>
      <c r="G4810" t="s">
        <v>16584</v>
      </c>
      <c r="H4810" s="3" t="s">
        <v>16589</v>
      </c>
      <c r="I4810" t="s">
        <v>926</v>
      </c>
      <c r="J4810" t="s">
        <v>16607</v>
      </c>
    </row>
    <row r="4811" spans="1:10" ht="16" x14ac:dyDescent="0.2">
      <c r="A4811" t="s">
        <v>16612</v>
      </c>
      <c r="B4811" t="s">
        <v>16613</v>
      </c>
      <c r="C4811" t="s">
        <v>16614</v>
      </c>
      <c r="D4811">
        <v>1</v>
      </c>
      <c r="E4811" t="s">
        <v>637</v>
      </c>
      <c r="F4811" t="s">
        <v>13</v>
      </c>
      <c r="G4811" t="s">
        <v>16615</v>
      </c>
      <c r="H4811" s="3" t="s">
        <v>16616</v>
      </c>
      <c r="I4811" t="s">
        <v>362</v>
      </c>
      <c r="J4811" t="s">
        <v>16617</v>
      </c>
    </row>
    <row r="4812" spans="1:10" ht="16" x14ac:dyDescent="0.2">
      <c r="A4812" t="s">
        <v>16612</v>
      </c>
      <c r="B4812" t="s">
        <v>16618</v>
      </c>
      <c r="C4812" t="s">
        <v>16619</v>
      </c>
      <c r="D4812">
        <v>2</v>
      </c>
      <c r="E4812" t="s">
        <v>637</v>
      </c>
      <c r="F4812" t="s">
        <v>13</v>
      </c>
      <c r="G4812" t="s">
        <v>16615</v>
      </c>
      <c r="H4812" s="3" t="s">
        <v>16616</v>
      </c>
      <c r="I4812" t="s">
        <v>362</v>
      </c>
      <c r="J4812" t="s">
        <v>16617</v>
      </c>
    </row>
    <row r="4813" spans="1:10" ht="16" x14ac:dyDescent="0.2">
      <c r="A4813" t="s">
        <v>16620</v>
      </c>
      <c r="B4813" t="s">
        <v>16621</v>
      </c>
      <c r="C4813" t="s">
        <v>16622</v>
      </c>
      <c r="D4813">
        <v>4</v>
      </c>
      <c r="E4813" t="s">
        <v>637</v>
      </c>
      <c r="F4813" t="s">
        <v>13</v>
      </c>
      <c r="G4813" t="s">
        <v>16615</v>
      </c>
      <c r="H4813" s="3" t="s">
        <v>16623</v>
      </c>
      <c r="I4813" t="s">
        <v>362</v>
      </c>
      <c r="J4813" t="s">
        <v>16624</v>
      </c>
    </row>
    <row r="4814" spans="1:10" ht="16" x14ac:dyDescent="0.2">
      <c r="A4814" t="s">
        <v>16625</v>
      </c>
      <c r="B4814" t="s">
        <v>16626</v>
      </c>
      <c r="C4814" t="s">
        <v>16627</v>
      </c>
      <c r="D4814">
        <v>3</v>
      </c>
      <c r="E4814" t="s">
        <v>637</v>
      </c>
      <c r="F4814" t="s">
        <v>13</v>
      </c>
      <c r="G4814" t="s">
        <v>16615</v>
      </c>
      <c r="H4814" s="3" t="s">
        <v>16616</v>
      </c>
      <c r="I4814" t="s">
        <v>362</v>
      </c>
      <c r="J4814" t="s">
        <v>16628</v>
      </c>
    </row>
    <row r="4815" spans="1:10" ht="16" x14ac:dyDescent="0.2">
      <c r="A4815" t="s">
        <v>16629</v>
      </c>
      <c r="B4815" t="s">
        <v>16630</v>
      </c>
      <c r="C4815" t="s">
        <v>16631</v>
      </c>
      <c r="D4815">
        <v>1</v>
      </c>
      <c r="E4815" t="s">
        <v>13</v>
      </c>
      <c r="F4815" t="s">
        <v>13</v>
      </c>
      <c r="G4815" t="s">
        <v>16632</v>
      </c>
      <c r="H4815" s="3" t="s">
        <v>16633</v>
      </c>
      <c r="I4815" t="s">
        <v>1563</v>
      </c>
      <c r="J4815" t="s">
        <v>16634</v>
      </c>
    </row>
    <row r="4816" spans="1:10" ht="16" x14ac:dyDescent="0.2">
      <c r="A4816" t="s">
        <v>16635</v>
      </c>
      <c r="B4816" t="s">
        <v>16636</v>
      </c>
      <c r="C4816" t="s">
        <v>16637</v>
      </c>
      <c r="D4816">
        <v>5</v>
      </c>
      <c r="E4816" t="s">
        <v>13</v>
      </c>
      <c r="F4816" t="s">
        <v>13</v>
      </c>
      <c r="G4816" t="s">
        <v>16632</v>
      </c>
      <c r="H4816" s="3" t="s">
        <v>16638</v>
      </c>
      <c r="I4816" t="s">
        <v>1563</v>
      </c>
      <c r="J4816" t="s">
        <v>16639</v>
      </c>
    </row>
    <row r="4817" spans="1:10" ht="16" x14ac:dyDescent="0.2">
      <c r="A4817" t="s">
        <v>16635</v>
      </c>
      <c r="B4817" t="s">
        <v>16640</v>
      </c>
      <c r="C4817" t="s">
        <v>16641</v>
      </c>
      <c r="D4817">
        <v>1</v>
      </c>
      <c r="E4817" t="s">
        <v>13</v>
      </c>
      <c r="F4817" t="s">
        <v>13</v>
      </c>
      <c r="G4817" t="s">
        <v>16632</v>
      </c>
      <c r="H4817" s="3" t="s">
        <v>16638</v>
      </c>
      <c r="I4817" t="s">
        <v>1563</v>
      </c>
      <c r="J4817" t="s">
        <v>16639</v>
      </c>
    </row>
    <row r="4818" spans="1:10" ht="16" x14ac:dyDescent="0.2">
      <c r="A4818" t="s">
        <v>16635</v>
      </c>
      <c r="B4818" t="s">
        <v>16642</v>
      </c>
      <c r="C4818" t="s">
        <v>16643</v>
      </c>
      <c r="D4818">
        <v>8</v>
      </c>
      <c r="E4818" t="s">
        <v>13</v>
      </c>
      <c r="F4818" t="s">
        <v>13</v>
      </c>
      <c r="G4818" t="s">
        <v>16632</v>
      </c>
      <c r="H4818" s="3" t="s">
        <v>16644</v>
      </c>
      <c r="I4818" t="s">
        <v>1563</v>
      </c>
      <c r="J4818" t="s">
        <v>16639</v>
      </c>
    </row>
    <row r="4819" spans="1:10" ht="16" x14ac:dyDescent="0.2">
      <c r="A4819" t="s">
        <v>16635</v>
      </c>
      <c r="B4819" t="s">
        <v>16630</v>
      </c>
      <c r="C4819" t="s">
        <v>16631</v>
      </c>
      <c r="D4819">
        <v>3</v>
      </c>
      <c r="E4819" t="s">
        <v>13</v>
      </c>
      <c r="F4819" t="s">
        <v>13</v>
      </c>
      <c r="G4819" t="s">
        <v>16632</v>
      </c>
      <c r="H4819" s="3" t="s">
        <v>16638</v>
      </c>
      <c r="I4819" t="s">
        <v>1563</v>
      </c>
      <c r="J4819" t="s">
        <v>16639</v>
      </c>
    </row>
    <row r="4820" spans="1:10" ht="16" x14ac:dyDescent="0.2">
      <c r="A4820" t="s">
        <v>16629</v>
      </c>
      <c r="B4820" t="s">
        <v>16645</v>
      </c>
      <c r="C4820" t="s">
        <v>16646</v>
      </c>
      <c r="D4820">
        <v>2</v>
      </c>
      <c r="E4820" t="s">
        <v>13</v>
      </c>
      <c r="F4820" t="s">
        <v>13</v>
      </c>
      <c r="G4820" t="s">
        <v>16632</v>
      </c>
      <c r="H4820" s="3" t="s">
        <v>16633</v>
      </c>
      <c r="I4820" t="s">
        <v>1563</v>
      </c>
      <c r="J4820" t="s">
        <v>16634</v>
      </c>
    </row>
    <row r="4821" spans="1:10" ht="16" x14ac:dyDescent="0.2">
      <c r="A4821" t="s">
        <v>16635</v>
      </c>
      <c r="B4821" t="s">
        <v>16645</v>
      </c>
      <c r="C4821" t="s">
        <v>16646</v>
      </c>
      <c r="D4821">
        <v>2</v>
      </c>
      <c r="E4821" t="s">
        <v>13</v>
      </c>
      <c r="F4821" t="s">
        <v>13</v>
      </c>
      <c r="G4821" t="s">
        <v>16632</v>
      </c>
      <c r="H4821" s="3" t="s">
        <v>16638</v>
      </c>
      <c r="I4821" t="s">
        <v>1563</v>
      </c>
      <c r="J4821" t="s">
        <v>16639</v>
      </c>
    </row>
    <row r="4822" spans="1:10" ht="16" x14ac:dyDescent="0.2">
      <c r="A4822" t="s">
        <v>16635</v>
      </c>
      <c r="B4822" t="s">
        <v>16647</v>
      </c>
      <c r="C4822" t="s">
        <v>16648</v>
      </c>
      <c r="D4822">
        <v>4</v>
      </c>
      <c r="E4822" t="s">
        <v>13</v>
      </c>
      <c r="F4822" t="s">
        <v>13</v>
      </c>
      <c r="G4822" t="s">
        <v>16632</v>
      </c>
      <c r="H4822" s="3" t="s">
        <v>16638</v>
      </c>
      <c r="I4822" t="s">
        <v>1563</v>
      </c>
      <c r="J4822" t="s">
        <v>16639</v>
      </c>
    </row>
    <row r="4823" spans="1:10" ht="16" x14ac:dyDescent="0.2">
      <c r="A4823" t="s">
        <v>16649</v>
      </c>
      <c r="B4823" t="s">
        <v>16650</v>
      </c>
      <c r="C4823" t="s">
        <v>16651</v>
      </c>
      <c r="D4823">
        <v>1</v>
      </c>
      <c r="E4823" t="s">
        <v>13</v>
      </c>
      <c r="F4823" t="s">
        <v>13</v>
      </c>
      <c r="G4823" t="s">
        <v>16652</v>
      </c>
      <c r="H4823" s="3" t="s">
        <v>16653</v>
      </c>
      <c r="I4823" t="s">
        <v>824</v>
      </c>
      <c r="J4823" t="s">
        <v>16654</v>
      </c>
    </row>
    <row r="4824" spans="1:10" ht="16" x14ac:dyDescent="0.2">
      <c r="A4824" t="s">
        <v>1035</v>
      </c>
      <c r="B4824" t="s">
        <v>16655</v>
      </c>
      <c r="C4824" t="s">
        <v>16656</v>
      </c>
      <c r="D4824">
        <v>2</v>
      </c>
      <c r="E4824" t="s">
        <v>13</v>
      </c>
      <c r="F4824" t="s">
        <v>13</v>
      </c>
      <c r="G4824" t="s">
        <v>16657</v>
      </c>
      <c r="H4824" s="3" t="s">
        <v>16658</v>
      </c>
      <c r="I4824" t="s">
        <v>1040</v>
      </c>
      <c r="J4824" t="s">
        <v>1041</v>
      </c>
    </row>
    <row r="4825" spans="1:10" ht="16" x14ac:dyDescent="0.2">
      <c r="A4825" t="s">
        <v>1035</v>
      </c>
      <c r="B4825" t="s">
        <v>16659</v>
      </c>
      <c r="C4825" t="s">
        <v>16660</v>
      </c>
      <c r="D4825">
        <v>3</v>
      </c>
      <c r="E4825" t="s">
        <v>13</v>
      </c>
      <c r="F4825" t="s">
        <v>13</v>
      </c>
      <c r="G4825" t="s">
        <v>16657</v>
      </c>
      <c r="H4825" s="3" t="s">
        <v>16658</v>
      </c>
      <c r="I4825" t="s">
        <v>1040</v>
      </c>
      <c r="J4825" t="s">
        <v>1041</v>
      </c>
    </row>
    <row r="4826" spans="1:10" ht="16" x14ac:dyDescent="0.2">
      <c r="A4826" t="s">
        <v>16661</v>
      </c>
      <c r="B4826" t="s">
        <v>16662</v>
      </c>
      <c r="C4826" t="s">
        <v>16663</v>
      </c>
      <c r="D4826">
        <v>2</v>
      </c>
      <c r="E4826" t="s">
        <v>1045</v>
      </c>
      <c r="F4826" t="s">
        <v>13</v>
      </c>
      <c r="G4826" t="s">
        <v>16664</v>
      </c>
      <c r="H4826" s="3" t="s">
        <v>16665</v>
      </c>
      <c r="I4826" t="s">
        <v>69</v>
      </c>
      <c r="J4826" t="s">
        <v>16666</v>
      </c>
    </row>
    <row r="4827" spans="1:10" ht="16" x14ac:dyDescent="0.2">
      <c r="A4827" t="s">
        <v>2180</v>
      </c>
      <c r="B4827" t="s">
        <v>16667</v>
      </c>
      <c r="C4827" t="s">
        <v>16668</v>
      </c>
      <c r="D4827">
        <v>2</v>
      </c>
      <c r="E4827" t="s">
        <v>1045</v>
      </c>
      <c r="F4827" t="s">
        <v>13</v>
      </c>
      <c r="G4827" t="s">
        <v>16664</v>
      </c>
      <c r="H4827" s="3" t="s">
        <v>16669</v>
      </c>
      <c r="I4827" t="s">
        <v>69</v>
      </c>
      <c r="J4827" t="s">
        <v>2183</v>
      </c>
    </row>
    <row r="4828" spans="1:10" ht="16" x14ac:dyDescent="0.2">
      <c r="A4828" t="s">
        <v>16670</v>
      </c>
      <c r="B4828" t="s">
        <v>16671</v>
      </c>
      <c r="C4828" t="s">
        <v>16672</v>
      </c>
      <c r="D4828">
        <v>1</v>
      </c>
      <c r="E4828" t="s">
        <v>1045</v>
      </c>
      <c r="F4828" t="s">
        <v>13</v>
      </c>
      <c r="G4828" t="s">
        <v>16664</v>
      </c>
      <c r="H4828" s="3" t="s">
        <v>16669</v>
      </c>
      <c r="I4828" t="s">
        <v>69</v>
      </c>
      <c r="J4828" t="s">
        <v>16673</v>
      </c>
    </row>
    <row r="4829" spans="1:10" ht="16" x14ac:dyDescent="0.2">
      <c r="A4829" t="s">
        <v>16674</v>
      </c>
      <c r="B4829" t="s">
        <v>16662</v>
      </c>
      <c r="C4829" t="s">
        <v>16663</v>
      </c>
      <c r="D4829">
        <v>2</v>
      </c>
      <c r="E4829" t="s">
        <v>1045</v>
      </c>
      <c r="F4829" t="s">
        <v>13</v>
      </c>
      <c r="G4829" t="s">
        <v>16664</v>
      </c>
      <c r="H4829" s="3" t="s">
        <v>16669</v>
      </c>
      <c r="I4829" t="s">
        <v>69</v>
      </c>
      <c r="J4829" t="s">
        <v>16675</v>
      </c>
    </row>
    <row r="4830" spans="1:10" ht="16" x14ac:dyDescent="0.2">
      <c r="A4830" t="s">
        <v>13964</v>
      </c>
      <c r="B4830" t="s">
        <v>16676</v>
      </c>
      <c r="C4830" t="s">
        <v>16677</v>
      </c>
      <c r="D4830">
        <v>3</v>
      </c>
      <c r="E4830" t="s">
        <v>1045</v>
      </c>
      <c r="F4830" t="s">
        <v>13</v>
      </c>
      <c r="G4830" t="s">
        <v>16664</v>
      </c>
      <c r="H4830" s="3" t="s">
        <v>16669</v>
      </c>
      <c r="I4830" t="s">
        <v>69</v>
      </c>
      <c r="J4830" t="s">
        <v>13967</v>
      </c>
    </row>
    <row r="4831" spans="1:10" ht="16" x14ac:dyDescent="0.2">
      <c r="A4831" t="s">
        <v>16661</v>
      </c>
      <c r="B4831" t="s">
        <v>16678</v>
      </c>
      <c r="C4831" t="s">
        <v>16679</v>
      </c>
      <c r="D4831">
        <v>1</v>
      </c>
      <c r="E4831" t="s">
        <v>1045</v>
      </c>
      <c r="F4831" t="s">
        <v>13</v>
      </c>
      <c r="G4831" t="s">
        <v>16664</v>
      </c>
      <c r="H4831" s="3" t="s">
        <v>16669</v>
      </c>
      <c r="I4831" t="s">
        <v>69</v>
      </c>
      <c r="J4831" t="s">
        <v>16666</v>
      </c>
    </row>
    <row r="4832" spans="1:10" ht="16" x14ac:dyDescent="0.2">
      <c r="A4832" t="s">
        <v>16680</v>
      </c>
      <c r="B4832" t="s">
        <v>8289</v>
      </c>
      <c r="C4832" t="s">
        <v>16681</v>
      </c>
      <c r="D4832">
        <v>1</v>
      </c>
      <c r="E4832" t="s">
        <v>1045</v>
      </c>
      <c r="F4832" t="s">
        <v>13</v>
      </c>
      <c r="G4832" t="s">
        <v>16682</v>
      </c>
      <c r="H4832" s="3" t="s">
        <v>16683</v>
      </c>
      <c r="I4832" t="s">
        <v>69</v>
      </c>
      <c r="J4832" t="s">
        <v>16684</v>
      </c>
    </row>
    <row r="4833" spans="1:10" ht="32" x14ac:dyDescent="0.2">
      <c r="A4833" t="s">
        <v>16685</v>
      </c>
      <c r="B4833" t="s">
        <v>8289</v>
      </c>
      <c r="C4833" t="s">
        <v>16681</v>
      </c>
      <c r="D4833">
        <v>1</v>
      </c>
      <c r="E4833" t="s">
        <v>1045</v>
      </c>
      <c r="F4833" t="s">
        <v>13</v>
      </c>
      <c r="G4833" t="s">
        <v>16686</v>
      </c>
      <c r="H4833" s="3" t="s">
        <v>16687</v>
      </c>
      <c r="I4833" t="s">
        <v>69</v>
      </c>
      <c r="J4833" t="s">
        <v>16688</v>
      </c>
    </row>
    <row r="4834" spans="1:10" ht="16" x14ac:dyDescent="0.2">
      <c r="A4834" t="s">
        <v>16689</v>
      </c>
      <c r="B4834" t="s">
        <v>6987</v>
      </c>
      <c r="C4834" t="s">
        <v>16690</v>
      </c>
      <c r="D4834">
        <v>2</v>
      </c>
      <c r="E4834" t="s">
        <v>13</v>
      </c>
      <c r="F4834" t="s">
        <v>13</v>
      </c>
      <c r="G4834" t="s">
        <v>16691</v>
      </c>
      <c r="H4834" s="3" t="s">
        <v>16692</v>
      </c>
      <c r="I4834" t="s">
        <v>69</v>
      </c>
      <c r="J4834" t="s">
        <v>16693</v>
      </c>
    </row>
    <row r="4835" spans="1:10" ht="16" x14ac:dyDescent="0.2">
      <c r="A4835" t="s">
        <v>16694</v>
      </c>
      <c r="B4835" t="s">
        <v>16695</v>
      </c>
      <c r="C4835" t="s">
        <v>16696</v>
      </c>
      <c r="D4835">
        <v>3</v>
      </c>
      <c r="E4835" t="s">
        <v>13</v>
      </c>
      <c r="F4835" t="s">
        <v>13</v>
      </c>
      <c r="G4835" t="s">
        <v>16691</v>
      </c>
      <c r="H4835" s="3" t="s">
        <v>16692</v>
      </c>
      <c r="I4835" t="s">
        <v>69</v>
      </c>
      <c r="J4835" t="s">
        <v>16697</v>
      </c>
    </row>
    <row r="4836" spans="1:10" ht="16" x14ac:dyDescent="0.2">
      <c r="A4836" t="s">
        <v>16694</v>
      </c>
      <c r="B4836" t="s">
        <v>4079</v>
      </c>
      <c r="C4836" t="s">
        <v>16698</v>
      </c>
      <c r="D4836">
        <v>1</v>
      </c>
      <c r="E4836" t="s">
        <v>13</v>
      </c>
      <c r="F4836" t="s">
        <v>13</v>
      </c>
      <c r="G4836" t="s">
        <v>16691</v>
      </c>
      <c r="H4836" s="3" t="s">
        <v>16692</v>
      </c>
      <c r="I4836" t="s">
        <v>69</v>
      </c>
      <c r="J4836" t="s">
        <v>16697</v>
      </c>
    </row>
    <row r="4837" spans="1:10" ht="16" x14ac:dyDescent="0.2">
      <c r="A4837" t="s">
        <v>16689</v>
      </c>
      <c r="B4837" t="s">
        <v>2169</v>
      </c>
      <c r="C4837" t="s">
        <v>16699</v>
      </c>
      <c r="D4837">
        <v>1</v>
      </c>
      <c r="E4837" t="s">
        <v>13</v>
      </c>
      <c r="F4837" t="s">
        <v>13</v>
      </c>
      <c r="G4837" t="s">
        <v>16691</v>
      </c>
      <c r="H4837" s="3" t="s">
        <v>16692</v>
      </c>
      <c r="I4837" t="s">
        <v>69</v>
      </c>
      <c r="J4837" t="s">
        <v>16693</v>
      </c>
    </row>
    <row r="4838" spans="1:10" ht="16" x14ac:dyDescent="0.2">
      <c r="A4838" t="s">
        <v>16694</v>
      </c>
      <c r="B4838" t="s">
        <v>16700</v>
      </c>
      <c r="C4838" t="s">
        <v>16701</v>
      </c>
      <c r="D4838">
        <v>2</v>
      </c>
      <c r="E4838" t="s">
        <v>13</v>
      </c>
      <c r="F4838" t="s">
        <v>13</v>
      </c>
      <c r="G4838" t="s">
        <v>16691</v>
      </c>
      <c r="H4838" s="3" t="s">
        <v>16692</v>
      </c>
      <c r="I4838" t="s">
        <v>69</v>
      </c>
      <c r="J4838" t="s">
        <v>16697</v>
      </c>
    </row>
    <row r="4839" spans="1:10" ht="16" x14ac:dyDescent="0.2">
      <c r="A4839" t="s">
        <v>14989</v>
      </c>
      <c r="B4839" t="s">
        <v>16702</v>
      </c>
      <c r="C4839" t="s">
        <v>16703</v>
      </c>
      <c r="D4839">
        <v>3</v>
      </c>
      <c r="E4839" t="s">
        <v>13</v>
      </c>
      <c r="F4839" t="s">
        <v>13</v>
      </c>
      <c r="G4839" t="s">
        <v>16704</v>
      </c>
      <c r="H4839" s="3" t="s">
        <v>16705</v>
      </c>
      <c r="I4839" t="s">
        <v>69</v>
      </c>
      <c r="J4839" t="s">
        <v>14992</v>
      </c>
    </row>
    <row r="4840" spans="1:10" ht="16" x14ac:dyDescent="0.2">
      <c r="A4840" t="s">
        <v>16706</v>
      </c>
      <c r="B4840" t="s">
        <v>16707</v>
      </c>
      <c r="C4840" t="s">
        <v>16708</v>
      </c>
      <c r="D4840">
        <v>1</v>
      </c>
      <c r="E4840" t="s">
        <v>13</v>
      </c>
      <c r="F4840" t="s">
        <v>13</v>
      </c>
      <c r="G4840" t="s">
        <v>16704</v>
      </c>
      <c r="H4840" s="3" t="s">
        <v>16705</v>
      </c>
      <c r="I4840" t="s">
        <v>69</v>
      </c>
      <c r="J4840" t="s">
        <v>16709</v>
      </c>
    </row>
    <row r="4841" spans="1:10" ht="16" x14ac:dyDescent="0.2">
      <c r="A4841" t="s">
        <v>16710</v>
      </c>
      <c r="B4841" t="s">
        <v>16711</v>
      </c>
      <c r="C4841" t="s">
        <v>16712</v>
      </c>
      <c r="D4841">
        <v>1</v>
      </c>
      <c r="E4841" t="s">
        <v>13</v>
      </c>
      <c r="F4841" t="s">
        <v>13</v>
      </c>
      <c r="G4841" t="s">
        <v>16704</v>
      </c>
      <c r="H4841" s="3" t="s">
        <v>16713</v>
      </c>
      <c r="I4841" t="s">
        <v>69</v>
      </c>
      <c r="J4841" t="s">
        <v>16714</v>
      </c>
    </row>
    <row r="4842" spans="1:10" ht="16" x14ac:dyDescent="0.2">
      <c r="A4842" t="s">
        <v>16715</v>
      </c>
      <c r="B4842" t="s">
        <v>16707</v>
      </c>
      <c r="C4842" t="s">
        <v>16708</v>
      </c>
      <c r="D4842">
        <v>1</v>
      </c>
      <c r="E4842" t="s">
        <v>13</v>
      </c>
      <c r="F4842" t="s">
        <v>13</v>
      </c>
      <c r="G4842" t="s">
        <v>16704</v>
      </c>
      <c r="H4842" s="3" t="s">
        <v>16705</v>
      </c>
      <c r="I4842" t="s">
        <v>69</v>
      </c>
      <c r="J4842" t="s">
        <v>16716</v>
      </c>
    </row>
    <row r="4843" spans="1:10" ht="16" x14ac:dyDescent="0.2">
      <c r="A4843" t="s">
        <v>16715</v>
      </c>
      <c r="B4843" t="s">
        <v>16711</v>
      </c>
      <c r="C4843" t="s">
        <v>16712</v>
      </c>
      <c r="D4843">
        <v>2</v>
      </c>
      <c r="E4843" t="s">
        <v>13</v>
      </c>
      <c r="F4843" t="s">
        <v>13</v>
      </c>
      <c r="G4843" t="s">
        <v>16704</v>
      </c>
      <c r="H4843" s="3" t="s">
        <v>16705</v>
      </c>
      <c r="I4843" t="s">
        <v>69</v>
      </c>
      <c r="J4843" t="s">
        <v>16716</v>
      </c>
    </row>
    <row r="4844" spans="1:10" ht="16" x14ac:dyDescent="0.2">
      <c r="A4844" t="s">
        <v>16717</v>
      </c>
      <c r="B4844" t="s">
        <v>16718</v>
      </c>
      <c r="C4844" t="s">
        <v>16719</v>
      </c>
      <c r="D4844">
        <v>1</v>
      </c>
      <c r="E4844" t="s">
        <v>13</v>
      </c>
      <c r="F4844" t="s">
        <v>13</v>
      </c>
      <c r="G4844" t="s">
        <v>16704</v>
      </c>
      <c r="H4844" s="3" t="s">
        <v>16720</v>
      </c>
      <c r="I4844" t="s">
        <v>69</v>
      </c>
      <c r="J4844" t="s">
        <v>16721</v>
      </c>
    </row>
    <row r="4845" spans="1:10" ht="16" x14ac:dyDescent="0.2">
      <c r="A4845" t="s">
        <v>15009</v>
      </c>
      <c r="B4845" t="s">
        <v>16702</v>
      </c>
      <c r="C4845" t="s">
        <v>16703</v>
      </c>
      <c r="D4845">
        <v>2</v>
      </c>
      <c r="E4845" t="s">
        <v>13</v>
      </c>
      <c r="F4845" t="s">
        <v>13</v>
      </c>
      <c r="G4845" t="s">
        <v>16704</v>
      </c>
      <c r="H4845" s="3" t="s">
        <v>16705</v>
      </c>
      <c r="I4845" t="s">
        <v>69</v>
      </c>
      <c r="J4845" t="s">
        <v>15012</v>
      </c>
    </row>
    <row r="4846" spans="1:10" ht="16" x14ac:dyDescent="0.2">
      <c r="A4846" t="s">
        <v>16706</v>
      </c>
      <c r="B4846" t="s">
        <v>16711</v>
      </c>
      <c r="C4846" t="s">
        <v>16712</v>
      </c>
      <c r="D4846">
        <v>2</v>
      </c>
      <c r="E4846" t="s">
        <v>13</v>
      </c>
      <c r="F4846" t="s">
        <v>13</v>
      </c>
      <c r="G4846" t="s">
        <v>16704</v>
      </c>
      <c r="H4846" s="3" t="s">
        <v>16705</v>
      </c>
      <c r="I4846" t="s">
        <v>69</v>
      </c>
      <c r="J4846" t="s">
        <v>16709</v>
      </c>
    </row>
    <row r="4847" spans="1:10" ht="16" x14ac:dyDescent="0.2">
      <c r="A4847" t="s">
        <v>16722</v>
      </c>
      <c r="B4847" t="s">
        <v>16723</v>
      </c>
      <c r="C4847" t="s">
        <v>16724</v>
      </c>
      <c r="D4847">
        <v>2</v>
      </c>
      <c r="E4847" t="s">
        <v>13</v>
      </c>
      <c r="F4847" t="s">
        <v>13</v>
      </c>
      <c r="G4847" t="s">
        <v>16704</v>
      </c>
      <c r="H4847" s="3" t="s">
        <v>16713</v>
      </c>
      <c r="I4847" t="s">
        <v>69</v>
      </c>
      <c r="J4847" t="s">
        <v>16725</v>
      </c>
    </row>
    <row r="4848" spans="1:10" ht="16" x14ac:dyDescent="0.2">
      <c r="A4848" t="s">
        <v>16722</v>
      </c>
      <c r="B4848" t="s">
        <v>16726</v>
      </c>
      <c r="C4848" t="s">
        <v>16727</v>
      </c>
      <c r="D4848">
        <v>1</v>
      </c>
      <c r="E4848" t="s">
        <v>13</v>
      </c>
      <c r="F4848" t="s">
        <v>13</v>
      </c>
      <c r="G4848" t="s">
        <v>16704</v>
      </c>
      <c r="H4848" s="3" t="s">
        <v>16713</v>
      </c>
      <c r="I4848" t="s">
        <v>69</v>
      </c>
      <c r="J4848" t="s">
        <v>16725</v>
      </c>
    </row>
    <row r="4849" spans="1:10" ht="16" x14ac:dyDescent="0.2">
      <c r="A4849" t="s">
        <v>16710</v>
      </c>
      <c r="B4849" t="s">
        <v>16728</v>
      </c>
      <c r="C4849" t="s">
        <v>16729</v>
      </c>
      <c r="D4849">
        <v>2</v>
      </c>
      <c r="E4849" t="s">
        <v>13</v>
      </c>
      <c r="F4849" t="s">
        <v>13</v>
      </c>
      <c r="G4849" t="s">
        <v>16704</v>
      </c>
      <c r="H4849" s="3" t="s">
        <v>16713</v>
      </c>
      <c r="I4849" t="s">
        <v>69</v>
      </c>
      <c r="J4849" t="s">
        <v>16714</v>
      </c>
    </row>
    <row r="4850" spans="1:10" ht="16" x14ac:dyDescent="0.2">
      <c r="A4850" t="s">
        <v>12302</v>
      </c>
      <c r="B4850" t="s">
        <v>9366</v>
      </c>
      <c r="C4850" t="s">
        <v>16730</v>
      </c>
      <c r="D4850">
        <v>6</v>
      </c>
      <c r="E4850" t="s">
        <v>13</v>
      </c>
      <c r="F4850" t="s">
        <v>13</v>
      </c>
      <c r="G4850" t="s">
        <v>16731</v>
      </c>
      <c r="H4850" s="3" t="s">
        <v>16732</v>
      </c>
      <c r="I4850" t="s">
        <v>69</v>
      </c>
      <c r="J4850" t="s">
        <v>12305</v>
      </c>
    </row>
    <row r="4851" spans="1:10" ht="16" x14ac:dyDescent="0.2">
      <c r="A4851" t="s">
        <v>12302</v>
      </c>
      <c r="B4851" t="s">
        <v>16733</v>
      </c>
      <c r="C4851" t="s">
        <v>16734</v>
      </c>
      <c r="D4851">
        <v>5</v>
      </c>
      <c r="E4851" t="s">
        <v>13</v>
      </c>
      <c r="F4851" t="s">
        <v>13</v>
      </c>
      <c r="G4851" t="s">
        <v>16731</v>
      </c>
      <c r="H4851" s="3" t="s">
        <v>16732</v>
      </c>
      <c r="I4851" t="s">
        <v>69</v>
      </c>
      <c r="J4851" t="s">
        <v>12305</v>
      </c>
    </row>
    <row r="4852" spans="1:10" ht="16" x14ac:dyDescent="0.2">
      <c r="A4852" t="s">
        <v>16735</v>
      </c>
      <c r="B4852" t="s">
        <v>16736</v>
      </c>
      <c r="C4852" t="s">
        <v>16737</v>
      </c>
      <c r="D4852">
        <v>3</v>
      </c>
      <c r="E4852" t="s">
        <v>13</v>
      </c>
      <c r="F4852" t="s">
        <v>13</v>
      </c>
      <c r="G4852" t="s">
        <v>16738</v>
      </c>
      <c r="H4852" s="3" t="s">
        <v>16739</v>
      </c>
      <c r="I4852" t="s">
        <v>62</v>
      </c>
      <c r="J4852" t="s">
        <v>16740</v>
      </c>
    </row>
    <row r="4853" spans="1:10" ht="16" x14ac:dyDescent="0.2">
      <c r="A4853" t="s">
        <v>16741</v>
      </c>
      <c r="B4853" t="s">
        <v>16742</v>
      </c>
      <c r="C4853" t="s">
        <v>16743</v>
      </c>
      <c r="D4853">
        <v>1</v>
      </c>
      <c r="E4853">
        <f>328</f>
        <v>328</v>
      </c>
      <c r="F4853" t="s">
        <v>13</v>
      </c>
      <c r="G4853" t="s">
        <v>16744</v>
      </c>
      <c r="H4853" s="3" t="s">
        <v>16745</v>
      </c>
      <c r="I4853" t="s">
        <v>1033</v>
      </c>
      <c r="J4853" t="s">
        <v>16746</v>
      </c>
    </row>
    <row r="4854" spans="1:10" ht="16" x14ac:dyDescent="0.2">
      <c r="A4854" t="s">
        <v>16747</v>
      </c>
      <c r="B4854" t="s">
        <v>16748</v>
      </c>
      <c r="C4854" t="s">
        <v>16749</v>
      </c>
      <c r="D4854">
        <v>2</v>
      </c>
      <c r="E4854" t="s">
        <v>13</v>
      </c>
      <c r="F4854" t="s">
        <v>13</v>
      </c>
      <c r="G4854" t="s">
        <v>16750</v>
      </c>
      <c r="H4854" s="3" t="s">
        <v>16751</v>
      </c>
      <c r="I4854" t="s">
        <v>1033</v>
      </c>
      <c r="J4854" t="s">
        <v>16752</v>
      </c>
    </row>
    <row r="4855" spans="1:10" ht="16" x14ac:dyDescent="0.2">
      <c r="A4855" t="s">
        <v>16753</v>
      </c>
      <c r="B4855" t="s">
        <v>16748</v>
      </c>
      <c r="C4855" t="s">
        <v>16749</v>
      </c>
      <c r="D4855">
        <v>2</v>
      </c>
      <c r="E4855" t="s">
        <v>13</v>
      </c>
      <c r="F4855" t="s">
        <v>13</v>
      </c>
      <c r="G4855" t="s">
        <v>16750</v>
      </c>
      <c r="H4855" s="3" t="s">
        <v>16751</v>
      </c>
      <c r="I4855" t="s">
        <v>1033</v>
      </c>
      <c r="J4855" t="s">
        <v>16754</v>
      </c>
    </row>
    <row r="4856" spans="1:10" ht="16" x14ac:dyDescent="0.2">
      <c r="A4856" t="s">
        <v>16755</v>
      </c>
      <c r="B4856" t="s">
        <v>16756</v>
      </c>
      <c r="C4856" t="s">
        <v>16757</v>
      </c>
      <c r="D4856">
        <v>3</v>
      </c>
      <c r="E4856" t="s">
        <v>13</v>
      </c>
      <c r="F4856" t="s">
        <v>13</v>
      </c>
      <c r="G4856" t="s">
        <v>16758</v>
      </c>
      <c r="H4856" s="3" t="s">
        <v>16759</v>
      </c>
      <c r="I4856" t="s">
        <v>1033</v>
      </c>
      <c r="J4856" t="s">
        <v>16760</v>
      </c>
    </row>
    <row r="4857" spans="1:10" ht="16" x14ac:dyDescent="0.2">
      <c r="A4857" t="s">
        <v>12141</v>
      </c>
      <c r="B4857" t="s">
        <v>16761</v>
      </c>
      <c r="C4857" t="s">
        <v>16762</v>
      </c>
      <c r="D4857">
        <v>1</v>
      </c>
      <c r="E4857" t="s">
        <v>13</v>
      </c>
      <c r="F4857" t="s">
        <v>13</v>
      </c>
      <c r="G4857" t="s">
        <v>16758</v>
      </c>
      <c r="H4857" s="3" t="s">
        <v>16763</v>
      </c>
      <c r="I4857" t="s">
        <v>1033</v>
      </c>
      <c r="J4857" t="s">
        <v>12146</v>
      </c>
    </row>
    <row r="4858" spans="1:10" ht="16" x14ac:dyDescent="0.2">
      <c r="A4858" t="s">
        <v>16764</v>
      </c>
      <c r="B4858" t="s">
        <v>16765</v>
      </c>
      <c r="C4858" t="s">
        <v>16766</v>
      </c>
      <c r="D4858">
        <v>3</v>
      </c>
      <c r="E4858" t="s">
        <v>13</v>
      </c>
      <c r="F4858" t="s">
        <v>13</v>
      </c>
      <c r="G4858" t="s">
        <v>16767</v>
      </c>
      <c r="H4858" s="3" t="s">
        <v>16768</v>
      </c>
      <c r="I4858" t="s">
        <v>5804</v>
      </c>
      <c r="J4858" t="s">
        <v>16769</v>
      </c>
    </row>
    <row r="4859" spans="1:10" ht="16" x14ac:dyDescent="0.2">
      <c r="A4859" t="s">
        <v>6747</v>
      </c>
      <c r="B4859" t="s">
        <v>16770</v>
      </c>
      <c r="C4859" t="s">
        <v>16771</v>
      </c>
      <c r="D4859">
        <v>4</v>
      </c>
      <c r="E4859" t="s">
        <v>13</v>
      </c>
      <c r="F4859" t="s">
        <v>13</v>
      </c>
      <c r="G4859" t="s">
        <v>16767</v>
      </c>
      <c r="H4859" s="3" t="s">
        <v>16772</v>
      </c>
      <c r="I4859" t="s">
        <v>5804</v>
      </c>
      <c r="J4859" t="s">
        <v>6751</v>
      </c>
    </row>
    <row r="4860" spans="1:10" ht="16" x14ac:dyDescent="0.2">
      <c r="A4860" t="s">
        <v>16773</v>
      </c>
      <c r="B4860" t="s">
        <v>16774</v>
      </c>
      <c r="C4860" t="s">
        <v>16775</v>
      </c>
      <c r="D4860">
        <v>1</v>
      </c>
      <c r="E4860" t="s">
        <v>13</v>
      </c>
      <c r="F4860" t="s">
        <v>13</v>
      </c>
      <c r="G4860" t="s">
        <v>16767</v>
      </c>
      <c r="H4860" s="3" t="s">
        <v>16776</v>
      </c>
      <c r="I4860" t="s">
        <v>5804</v>
      </c>
      <c r="J4860" t="s">
        <v>16777</v>
      </c>
    </row>
    <row r="4861" spans="1:10" ht="16" x14ac:dyDescent="0.2">
      <c r="A4861" t="s">
        <v>16764</v>
      </c>
      <c r="B4861" t="s">
        <v>16778</v>
      </c>
      <c r="C4861" t="s">
        <v>16779</v>
      </c>
      <c r="D4861">
        <v>2</v>
      </c>
      <c r="E4861" t="s">
        <v>13</v>
      </c>
      <c r="F4861" t="s">
        <v>13</v>
      </c>
      <c r="G4861" t="s">
        <v>16767</v>
      </c>
      <c r="H4861" s="3" t="s">
        <v>16768</v>
      </c>
      <c r="I4861" t="s">
        <v>5804</v>
      </c>
      <c r="J4861" t="s">
        <v>16769</v>
      </c>
    </row>
    <row r="4862" spans="1:10" ht="16" x14ac:dyDescent="0.2">
      <c r="A4862" t="s">
        <v>16780</v>
      </c>
      <c r="B4862" t="s">
        <v>16781</v>
      </c>
      <c r="C4862" t="s">
        <v>16782</v>
      </c>
      <c r="D4862">
        <v>3</v>
      </c>
      <c r="E4862" t="s">
        <v>13</v>
      </c>
      <c r="F4862" t="s">
        <v>13</v>
      </c>
      <c r="G4862" t="s">
        <v>16767</v>
      </c>
      <c r="H4862" s="3" t="s">
        <v>16776</v>
      </c>
      <c r="I4862" t="s">
        <v>5804</v>
      </c>
      <c r="J4862" t="s">
        <v>16783</v>
      </c>
    </row>
    <row r="4863" spans="1:10" ht="16" x14ac:dyDescent="0.2">
      <c r="A4863" t="s">
        <v>16780</v>
      </c>
      <c r="B4863" t="s">
        <v>16778</v>
      </c>
      <c r="C4863" t="s">
        <v>16779</v>
      </c>
      <c r="D4863">
        <v>2</v>
      </c>
      <c r="E4863" t="s">
        <v>13</v>
      </c>
      <c r="F4863" t="s">
        <v>13</v>
      </c>
      <c r="G4863" t="s">
        <v>16767</v>
      </c>
      <c r="H4863" s="3" t="s">
        <v>16776</v>
      </c>
      <c r="I4863" t="s">
        <v>5804</v>
      </c>
      <c r="J4863" t="s">
        <v>16783</v>
      </c>
    </row>
    <row r="4864" spans="1:10" ht="16" x14ac:dyDescent="0.2">
      <c r="A4864" t="s">
        <v>16784</v>
      </c>
      <c r="B4864" t="s">
        <v>16774</v>
      </c>
      <c r="C4864" t="s">
        <v>16775</v>
      </c>
      <c r="D4864">
        <v>1</v>
      </c>
      <c r="E4864" t="s">
        <v>13</v>
      </c>
      <c r="F4864" t="s">
        <v>13</v>
      </c>
      <c r="G4864" t="s">
        <v>16767</v>
      </c>
      <c r="H4864" s="3" t="s">
        <v>16785</v>
      </c>
      <c r="I4864" t="s">
        <v>5804</v>
      </c>
      <c r="J4864" t="s">
        <v>16786</v>
      </c>
    </row>
    <row r="4865" spans="1:10" ht="16" x14ac:dyDescent="0.2">
      <c r="A4865" t="s">
        <v>16787</v>
      </c>
      <c r="B4865" t="s">
        <v>8068</v>
      </c>
      <c r="C4865" t="s">
        <v>16788</v>
      </c>
      <c r="D4865">
        <v>1</v>
      </c>
      <c r="E4865" t="s">
        <v>13</v>
      </c>
      <c r="F4865" t="s">
        <v>13</v>
      </c>
      <c r="G4865" t="s">
        <v>16767</v>
      </c>
      <c r="H4865" s="3" t="s">
        <v>16776</v>
      </c>
      <c r="I4865" t="s">
        <v>5804</v>
      </c>
      <c r="J4865" t="s">
        <v>16789</v>
      </c>
    </row>
    <row r="4866" spans="1:10" ht="16" x14ac:dyDescent="0.2">
      <c r="A4866" t="s">
        <v>16790</v>
      </c>
      <c r="B4866" t="s">
        <v>16791</v>
      </c>
      <c r="C4866" t="s">
        <v>16792</v>
      </c>
      <c r="D4866">
        <v>2</v>
      </c>
      <c r="E4866" t="s">
        <v>13</v>
      </c>
      <c r="F4866" t="s">
        <v>13</v>
      </c>
      <c r="G4866" t="s">
        <v>16767</v>
      </c>
      <c r="H4866" s="3" t="s">
        <v>16776</v>
      </c>
      <c r="I4866" t="s">
        <v>5804</v>
      </c>
      <c r="J4866" t="s">
        <v>16793</v>
      </c>
    </row>
    <row r="4867" spans="1:10" ht="16" x14ac:dyDescent="0.2">
      <c r="A4867" t="s">
        <v>16794</v>
      </c>
      <c r="B4867" t="s">
        <v>16774</v>
      </c>
      <c r="C4867" t="s">
        <v>16775</v>
      </c>
      <c r="D4867">
        <v>1</v>
      </c>
      <c r="E4867" t="s">
        <v>13</v>
      </c>
      <c r="F4867" t="s">
        <v>13</v>
      </c>
      <c r="G4867" t="s">
        <v>16767</v>
      </c>
      <c r="H4867" s="3" t="s">
        <v>16785</v>
      </c>
      <c r="I4867" t="s">
        <v>5804</v>
      </c>
      <c r="J4867" t="s">
        <v>16795</v>
      </c>
    </row>
    <row r="4868" spans="1:10" ht="16" x14ac:dyDescent="0.2">
      <c r="A4868" t="s">
        <v>16796</v>
      </c>
      <c r="B4868" t="s">
        <v>16778</v>
      </c>
      <c r="C4868" t="s">
        <v>16779</v>
      </c>
      <c r="D4868">
        <v>1</v>
      </c>
      <c r="E4868" t="s">
        <v>13</v>
      </c>
      <c r="F4868" t="s">
        <v>13</v>
      </c>
      <c r="G4868" t="s">
        <v>16767</v>
      </c>
      <c r="H4868" s="3" t="s">
        <v>16776</v>
      </c>
      <c r="I4868" t="s">
        <v>5804</v>
      </c>
      <c r="J4868" t="s">
        <v>16797</v>
      </c>
    </row>
    <row r="4869" spans="1:10" ht="16" x14ac:dyDescent="0.2">
      <c r="A4869" t="s">
        <v>16780</v>
      </c>
      <c r="B4869" t="s">
        <v>16765</v>
      </c>
      <c r="C4869" t="s">
        <v>16766</v>
      </c>
      <c r="D4869">
        <v>4</v>
      </c>
      <c r="E4869" t="s">
        <v>13</v>
      </c>
      <c r="F4869" t="s">
        <v>13</v>
      </c>
      <c r="G4869" t="s">
        <v>16767</v>
      </c>
      <c r="H4869" s="3" t="s">
        <v>16776</v>
      </c>
      <c r="I4869" t="s">
        <v>5804</v>
      </c>
      <c r="J4869" t="s">
        <v>16783</v>
      </c>
    </row>
    <row r="4870" spans="1:10" ht="16" x14ac:dyDescent="0.2">
      <c r="A4870" t="s">
        <v>16794</v>
      </c>
      <c r="B4870" t="s">
        <v>16798</v>
      </c>
      <c r="C4870" t="s">
        <v>16799</v>
      </c>
      <c r="D4870">
        <v>2</v>
      </c>
      <c r="E4870" t="s">
        <v>13</v>
      </c>
      <c r="F4870" t="s">
        <v>13</v>
      </c>
      <c r="G4870" t="s">
        <v>16767</v>
      </c>
      <c r="H4870" s="3" t="s">
        <v>16785</v>
      </c>
      <c r="I4870" t="s">
        <v>5804</v>
      </c>
      <c r="J4870" t="s">
        <v>16795</v>
      </c>
    </row>
    <row r="4871" spans="1:10" ht="16" x14ac:dyDescent="0.2">
      <c r="A4871" t="s">
        <v>14626</v>
      </c>
      <c r="B4871" t="s">
        <v>16800</v>
      </c>
      <c r="C4871" t="s">
        <v>16801</v>
      </c>
      <c r="D4871">
        <v>1</v>
      </c>
      <c r="E4871" t="s">
        <v>13</v>
      </c>
      <c r="F4871" t="s">
        <v>13</v>
      </c>
      <c r="G4871" t="s">
        <v>16767</v>
      </c>
      <c r="H4871" s="3" t="s">
        <v>16802</v>
      </c>
      <c r="I4871" t="s">
        <v>5804</v>
      </c>
      <c r="J4871" t="s">
        <v>14630</v>
      </c>
    </row>
    <row r="4872" spans="1:10" ht="16" x14ac:dyDescent="0.2">
      <c r="A4872" t="s">
        <v>6747</v>
      </c>
      <c r="B4872" t="s">
        <v>16803</v>
      </c>
      <c r="C4872" t="s">
        <v>16804</v>
      </c>
      <c r="D4872">
        <v>10</v>
      </c>
      <c r="E4872" t="s">
        <v>13</v>
      </c>
      <c r="F4872" t="s">
        <v>13</v>
      </c>
      <c r="G4872" t="s">
        <v>16767</v>
      </c>
      <c r="H4872" s="3" t="s">
        <v>16772</v>
      </c>
      <c r="I4872" t="s">
        <v>5804</v>
      </c>
      <c r="J4872" t="s">
        <v>6751</v>
      </c>
    </row>
    <row r="4873" spans="1:10" ht="16" x14ac:dyDescent="0.2">
      <c r="A4873" t="s">
        <v>6747</v>
      </c>
      <c r="B4873" t="s">
        <v>16805</v>
      </c>
      <c r="C4873" t="s">
        <v>16806</v>
      </c>
      <c r="D4873">
        <v>3</v>
      </c>
      <c r="E4873" t="s">
        <v>13</v>
      </c>
      <c r="F4873" t="s">
        <v>13</v>
      </c>
      <c r="G4873" t="s">
        <v>16767</v>
      </c>
      <c r="H4873" s="3" t="s">
        <v>16772</v>
      </c>
      <c r="I4873" t="s">
        <v>5804</v>
      </c>
      <c r="J4873" t="s">
        <v>6751</v>
      </c>
    </row>
    <row r="4874" spans="1:10" ht="16" x14ac:dyDescent="0.2">
      <c r="A4874" t="s">
        <v>16780</v>
      </c>
      <c r="B4874" t="s">
        <v>16807</v>
      </c>
      <c r="C4874" t="s">
        <v>16808</v>
      </c>
      <c r="D4874">
        <v>5</v>
      </c>
      <c r="E4874" t="s">
        <v>13</v>
      </c>
      <c r="F4874" t="s">
        <v>13</v>
      </c>
      <c r="G4874" t="s">
        <v>16767</v>
      </c>
      <c r="H4874" s="3" t="s">
        <v>16776</v>
      </c>
      <c r="I4874" t="s">
        <v>5804</v>
      </c>
      <c r="J4874" t="s">
        <v>16783</v>
      </c>
    </row>
    <row r="4875" spans="1:10" ht="16" x14ac:dyDescent="0.2">
      <c r="A4875" t="s">
        <v>16809</v>
      </c>
      <c r="B4875" t="s">
        <v>16810</v>
      </c>
      <c r="C4875" t="s">
        <v>16811</v>
      </c>
      <c r="D4875">
        <v>1</v>
      </c>
      <c r="E4875" t="s">
        <v>13</v>
      </c>
      <c r="F4875" t="s">
        <v>13</v>
      </c>
      <c r="G4875" t="s">
        <v>16812</v>
      </c>
      <c r="H4875" s="3" t="s">
        <v>16813</v>
      </c>
      <c r="I4875" t="s">
        <v>390</v>
      </c>
      <c r="J4875" t="s">
        <v>16814</v>
      </c>
    </row>
    <row r="4876" spans="1:10" ht="16" x14ac:dyDescent="0.2">
      <c r="A4876" t="s">
        <v>16809</v>
      </c>
      <c r="B4876" t="s">
        <v>16815</v>
      </c>
      <c r="C4876" t="s">
        <v>16816</v>
      </c>
      <c r="D4876">
        <v>2</v>
      </c>
      <c r="E4876" t="s">
        <v>13</v>
      </c>
      <c r="F4876" t="s">
        <v>13</v>
      </c>
      <c r="G4876" t="s">
        <v>16812</v>
      </c>
      <c r="H4876" s="3" t="s">
        <v>16813</v>
      </c>
      <c r="I4876" t="s">
        <v>390</v>
      </c>
      <c r="J4876" t="s">
        <v>16814</v>
      </c>
    </row>
    <row r="4877" spans="1:10" ht="16" x14ac:dyDescent="0.2">
      <c r="A4877" t="s">
        <v>16817</v>
      </c>
      <c r="B4877" t="s">
        <v>16818</v>
      </c>
      <c r="C4877" t="s">
        <v>16819</v>
      </c>
      <c r="D4877">
        <v>1</v>
      </c>
      <c r="E4877" t="s">
        <v>13</v>
      </c>
      <c r="F4877" t="s">
        <v>13</v>
      </c>
      <c r="G4877" t="s">
        <v>16812</v>
      </c>
      <c r="H4877" s="3" t="s">
        <v>16813</v>
      </c>
      <c r="I4877" t="s">
        <v>390</v>
      </c>
      <c r="J4877" t="s">
        <v>16820</v>
      </c>
    </row>
    <row r="4878" spans="1:10" ht="16" x14ac:dyDescent="0.2">
      <c r="A4878" t="s">
        <v>16821</v>
      </c>
      <c r="B4878" t="s">
        <v>16822</v>
      </c>
      <c r="C4878" t="s">
        <v>16823</v>
      </c>
      <c r="D4878">
        <v>2</v>
      </c>
      <c r="E4878" t="s">
        <v>13</v>
      </c>
      <c r="F4878" t="s">
        <v>13</v>
      </c>
      <c r="G4878" t="s">
        <v>16824</v>
      </c>
      <c r="H4878" s="3" t="s">
        <v>16825</v>
      </c>
      <c r="I4878" t="s">
        <v>69</v>
      </c>
      <c r="J4878" t="s">
        <v>16826</v>
      </c>
    </row>
    <row r="4879" spans="1:10" ht="16" x14ac:dyDescent="0.2">
      <c r="A4879" t="s">
        <v>15695</v>
      </c>
      <c r="B4879" t="s">
        <v>16827</v>
      </c>
      <c r="C4879" t="s">
        <v>16828</v>
      </c>
      <c r="D4879">
        <v>6</v>
      </c>
      <c r="E4879" t="s">
        <v>13</v>
      </c>
      <c r="F4879" t="s">
        <v>13</v>
      </c>
      <c r="G4879" t="s">
        <v>16824</v>
      </c>
      <c r="H4879" s="3" t="s">
        <v>16829</v>
      </c>
      <c r="I4879" t="s">
        <v>69</v>
      </c>
      <c r="J4879" t="s">
        <v>15700</v>
      </c>
    </row>
    <row r="4880" spans="1:10" ht="16" x14ac:dyDescent="0.2">
      <c r="A4880" t="s">
        <v>16830</v>
      </c>
      <c r="B4880" t="s">
        <v>16831</v>
      </c>
      <c r="C4880" t="s">
        <v>16832</v>
      </c>
      <c r="D4880">
        <v>1</v>
      </c>
      <c r="E4880" t="s">
        <v>13</v>
      </c>
      <c r="F4880" t="s">
        <v>13</v>
      </c>
      <c r="G4880" t="s">
        <v>16824</v>
      </c>
      <c r="H4880" s="3" t="s">
        <v>16829</v>
      </c>
      <c r="I4880" t="s">
        <v>69</v>
      </c>
      <c r="J4880" t="s">
        <v>16833</v>
      </c>
    </row>
    <row r="4881" spans="1:10" ht="16" x14ac:dyDescent="0.2">
      <c r="A4881" t="s">
        <v>16821</v>
      </c>
      <c r="B4881" t="s">
        <v>16831</v>
      </c>
      <c r="C4881" t="s">
        <v>16832</v>
      </c>
      <c r="D4881">
        <v>1</v>
      </c>
      <c r="E4881" t="s">
        <v>13</v>
      </c>
      <c r="F4881" t="s">
        <v>13</v>
      </c>
      <c r="G4881" t="s">
        <v>16824</v>
      </c>
      <c r="H4881" s="3" t="s">
        <v>16829</v>
      </c>
      <c r="I4881" t="s">
        <v>69</v>
      </c>
      <c r="J4881" t="s">
        <v>16826</v>
      </c>
    </row>
    <row r="4882" spans="1:10" ht="16" x14ac:dyDescent="0.2">
      <c r="A4882" t="s">
        <v>16830</v>
      </c>
      <c r="B4882" t="s">
        <v>16822</v>
      </c>
      <c r="C4882" t="s">
        <v>16823</v>
      </c>
      <c r="D4882">
        <v>2</v>
      </c>
      <c r="E4882" t="s">
        <v>13</v>
      </c>
      <c r="F4882" t="s">
        <v>13</v>
      </c>
      <c r="G4882" t="s">
        <v>16824</v>
      </c>
      <c r="H4882" s="3" t="s">
        <v>16825</v>
      </c>
      <c r="I4882" t="s">
        <v>69</v>
      </c>
      <c r="J4882" t="s">
        <v>16833</v>
      </c>
    </row>
    <row r="4883" spans="1:10" ht="16" x14ac:dyDescent="0.2">
      <c r="A4883" t="s">
        <v>16834</v>
      </c>
      <c r="B4883" t="s">
        <v>16835</v>
      </c>
      <c r="C4883" t="s">
        <v>16836</v>
      </c>
      <c r="D4883">
        <v>1</v>
      </c>
      <c r="E4883" t="s">
        <v>13</v>
      </c>
      <c r="F4883" t="s">
        <v>13</v>
      </c>
      <c r="G4883" t="s">
        <v>16837</v>
      </c>
      <c r="H4883" s="3" t="s">
        <v>16838</v>
      </c>
      <c r="I4883" t="s">
        <v>69</v>
      </c>
      <c r="J4883" t="s">
        <v>16839</v>
      </c>
    </row>
    <row r="4884" spans="1:10" ht="16" x14ac:dyDescent="0.2">
      <c r="A4884" t="s">
        <v>16840</v>
      </c>
      <c r="B4884" t="s">
        <v>16841</v>
      </c>
      <c r="C4884" t="s">
        <v>16842</v>
      </c>
      <c r="D4884">
        <v>1</v>
      </c>
      <c r="E4884" t="s">
        <v>13</v>
      </c>
      <c r="F4884" t="s">
        <v>13</v>
      </c>
      <c r="G4884" t="s">
        <v>16837</v>
      </c>
      <c r="H4884" s="3" t="s">
        <v>16843</v>
      </c>
      <c r="I4884" t="s">
        <v>69</v>
      </c>
      <c r="J4884" t="s">
        <v>16844</v>
      </c>
    </row>
    <row r="4885" spans="1:10" ht="16" x14ac:dyDescent="0.2">
      <c r="A4885" t="s">
        <v>16845</v>
      </c>
      <c r="B4885" t="s">
        <v>16846</v>
      </c>
      <c r="C4885" t="s">
        <v>16847</v>
      </c>
      <c r="D4885">
        <v>1</v>
      </c>
      <c r="E4885" t="s">
        <v>13</v>
      </c>
      <c r="F4885" t="s">
        <v>13</v>
      </c>
      <c r="G4885" t="s">
        <v>16848</v>
      </c>
      <c r="H4885" s="3" t="s">
        <v>16849</v>
      </c>
      <c r="I4885" t="s">
        <v>423</v>
      </c>
      <c r="J4885" t="s">
        <v>16850</v>
      </c>
    </row>
    <row r="4886" spans="1:10" ht="16" x14ac:dyDescent="0.2">
      <c r="A4886" t="s">
        <v>16845</v>
      </c>
      <c r="B4886" t="s">
        <v>2775</v>
      </c>
      <c r="C4886" t="s">
        <v>16851</v>
      </c>
      <c r="D4886">
        <v>2</v>
      </c>
      <c r="E4886" t="s">
        <v>13</v>
      </c>
      <c r="F4886" t="s">
        <v>13</v>
      </c>
      <c r="G4886" t="s">
        <v>16848</v>
      </c>
      <c r="H4886" s="3" t="s">
        <v>16849</v>
      </c>
      <c r="I4886" t="s">
        <v>423</v>
      </c>
      <c r="J4886" t="s">
        <v>16850</v>
      </c>
    </row>
    <row r="4887" spans="1:10" ht="16" x14ac:dyDescent="0.2">
      <c r="A4887" t="s">
        <v>16852</v>
      </c>
      <c r="B4887" t="s">
        <v>16853</v>
      </c>
      <c r="C4887" t="s">
        <v>16854</v>
      </c>
      <c r="D4887">
        <v>1</v>
      </c>
      <c r="E4887" t="s">
        <v>13</v>
      </c>
      <c r="F4887" t="s">
        <v>13</v>
      </c>
      <c r="G4887" t="s">
        <v>16848</v>
      </c>
      <c r="H4887" s="3" t="s">
        <v>16849</v>
      </c>
      <c r="I4887" t="s">
        <v>423</v>
      </c>
      <c r="J4887" t="s">
        <v>16855</v>
      </c>
    </row>
    <row r="4888" spans="1:10" ht="16" x14ac:dyDescent="0.2">
      <c r="A4888" t="s">
        <v>6517</v>
      </c>
      <c r="B4888" t="s">
        <v>14126</v>
      </c>
      <c r="C4888" t="s">
        <v>16856</v>
      </c>
      <c r="D4888">
        <v>1</v>
      </c>
      <c r="E4888" t="s">
        <v>13</v>
      </c>
      <c r="F4888" t="s">
        <v>13</v>
      </c>
      <c r="G4888" t="s">
        <v>16848</v>
      </c>
      <c r="H4888" s="3" t="s">
        <v>16857</v>
      </c>
      <c r="I4888" t="s">
        <v>423</v>
      </c>
      <c r="J4888" t="s">
        <v>6522</v>
      </c>
    </row>
    <row r="4889" spans="1:10" ht="16" x14ac:dyDescent="0.2">
      <c r="A4889" t="s">
        <v>16858</v>
      </c>
      <c r="B4889" t="s">
        <v>16859</v>
      </c>
      <c r="C4889" t="s">
        <v>16860</v>
      </c>
      <c r="D4889">
        <v>3</v>
      </c>
      <c r="E4889" t="s">
        <v>13</v>
      </c>
      <c r="F4889" t="s">
        <v>13</v>
      </c>
      <c r="G4889" t="s">
        <v>16861</v>
      </c>
      <c r="H4889" s="3" t="s">
        <v>16862</v>
      </c>
      <c r="I4889" t="s">
        <v>423</v>
      </c>
      <c r="J4889" t="s">
        <v>16863</v>
      </c>
    </row>
    <row r="4890" spans="1:10" ht="16" x14ac:dyDescent="0.2">
      <c r="A4890" t="s">
        <v>16858</v>
      </c>
      <c r="B4890" t="s">
        <v>16864</v>
      </c>
      <c r="C4890" t="s">
        <v>16865</v>
      </c>
      <c r="D4890">
        <v>4</v>
      </c>
      <c r="E4890" t="s">
        <v>13</v>
      </c>
      <c r="F4890" t="s">
        <v>13</v>
      </c>
      <c r="G4890" t="s">
        <v>16861</v>
      </c>
      <c r="H4890" s="3" t="s">
        <v>16862</v>
      </c>
      <c r="I4890" t="s">
        <v>423</v>
      </c>
      <c r="J4890" t="s">
        <v>16863</v>
      </c>
    </row>
    <row r="4891" spans="1:10" ht="16" x14ac:dyDescent="0.2">
      <c r="A4891" t="s">
        <v>1159</v>
      </c>
      <c r="B4891" t="s">
        <v>16866</v>
      </c>
      <c r="C4891" t="s">
        <v>16867</v>
      </c>
      <c r="D4891">
        <v>1</v>
      </c>
      <c r="E4891" t="s">
        <v>13</v>
      </c>
      <c r="F4891" t="s">
        <v>13</v>
      </c>
      <c r="G4891" t="s">
        <v>16861</v>
      </c>
      <c r="H4891" s="3" t="s">
        <v>16862</v>
      </c>
      <c r="I4891" t="s">
        <v>423</v>
      </c>
      <c r="J4891" t="s">
        <v>1164</v>
      </c>
    </row>
    <row r="4892" spans="1:10" ht="32" x14ac:dyDescent="0.2">
      <c r="A4892" t="s">
        <v>6601</v>
      </c>
      <c r="B4892" t="s">
        <v>16868</v>
      </c>
      <c r="C4892" t="s">
        <v>16869</v>
      </c>
      <c r="D4892">
        <v>1</v>
      </c>
      <c r="E4892" t="s">
        <v>13</v>
      </c>
      <c r="F4892" t="s">
        <v>13</v>
      </c>
      <c r="G4892" t="s">
        <v>16870</v>
      </c>
      <c r="H4892" s="3" t="s">
        <v>16871</v>
      </c>
      <c r="I4892" t="s">
        <v>11514</v>
      </c>
      <c r="J4892" t="s">
        <v>6606</v>
      </c>
    </row>
    <row r="4893" spans="1:10" ht="16" x14ac:dyDescent="0.2">
      <c r="A4893" t="s">
        <v>16872</v>
      </c>
      <c r="B4893" t="s">
        <v>16873</v>
      </c>
      <c r="C4893" t="s">
        <v>16874</v>
      </c>
      <c r="D4893">
        <v>1</v>
      </c>
      <c r="E4893" t="s">
        <v>13</v>
      </c>
      <c r="F4893" t="s">
        <v>13</v>
      </c>
      <c r="G4893" t="s">
        <v>16875</v>
      </c>
      <c r="H4893" s="3" t="s">
        <v>16876</v>
      </c>
      <c r="I4893" t="s">
        <v>423</v>
      </c>
      <c r="J4893" t="s">
        <v>16877</v>
      </c>
    </row>
    <row r="4894" spans="1:10" ht="16" x14ac:dyDescent="0.2">
      <c r="A4894" t="s">
        <v>16872</v>
      </c>
      <c r="B4894" t="s">
        <v>16878</v>
      </c>
      <c r="C4894" t="s">
        <v>16879</v>
      </c>
      <c r="D4894">
        <v>3</v>
      </c>
      <c r="E4894" t="s">
        <v>13</v>
      </c>
      <c r="F4894" t="s">
        <v>13</v>
      </c>
      <c r="G4894" t="s">
        <v>16875</v>
      </c>
      <c r="H4894" s="3" t="s">
        <v>16876</v>
      </c>
      <c r="I4894" t="s">
        <v>423</v>
      </c>
      <c r="J4894" t="s">
        <v>16877</v>
      </c>
    </row>
    <row r="4895" spans="1:10" ht="16" x14ac:dyDescent="0.2">
      <c r="A4895" t="s">
        <v>16872</v>
      </c>
      <c r="B4895" t="s">
        <v>65</v>
      </c>
      <c r="C4895" t="s">
        <v>16880</v>
      </c>
      <c r="D4895">
        <v>2</v>
      </c>
      <c r="E4895" t="s">
        <v>13</v>
      </c>
      <c r="F4895" t="s">
        <v>13</v>
      </c>
      <c r="G4895" t="s">
        <v>16875</v>
      </c>
      <c r="H4895" s="3" t="s">
        <v>16876</v>
      </c>
      <c r="I4895" t="s">
        <v>423</v>
      </c>
      <c r="J4895" t="s">
        <v>16877</v>
      </c>
    </row>
    <row r="4896" spans="1:10" ht="16" x14ac:dyDescent="0.2">
      <c r="A4896" t="s">
        <v>16872</v>
      </c>
      <c r="B4896" t="s">
        <v>16881</v>
      </c>
      <c r="C4896" t="s">
        <v>16882</v>
      </c>
      <c r="D4896">
        <v>4</v>
      </c>
      <c r="E4896" t="s">
        <v>13</v>
      </c>
      <c r="F4896" t="s">
        <v>13</v>
      </c>
      <c r="G4896" t="s">
        <v>16875</v>
      </c>
      <c r="H4896" s="3" t="s">
        <v>16876</v>
      </c>
      <c r="I4896" t="s">
        <v>423</v>
      </c>
      <c r="J4896" t="s">
        <v>16877</v>
      </c>
    </row>
    <row r="4897" spans="1:10" ht="16" x14ac:dyDescent="0.2">
      <c r="A4897" t="s">
        <v>16883</v>
      </c>
      <c r="B4897" t="s">
        <v>16884</v>
      </c>
      <c r="C4897" t="s">
        <v>16885</v>
      </c>
      <c r="D4897">
        <v>1</v>
      </c>
      <c r="E4897" t="s">
        <v>13</v>
      </c>
      <c r="F4897" t="s">
        <v>13</v>
      </c>
      <c r="G4897" t="s">
        <v>16886</v>
      </c>
      <c r="H4897" s="3" t="s">
        <v>16887</v>
      </c>
      <c r="I4897" t="s">
        <v>817</v>
      </c>
      <c r="J4897" t="s">
        <v>16888</v>
      </c>
    </row>
    <row r="4898" spans="1:10" ht="16" x14ac:dyDescent="0.2">
      <c r="A4898" t="s">
        <v>16889</v>
      </c>
      <c r="B4898" t="s">
        <v>16890</v>
      </c>
      <c r="C4898" t="s">
        <v>16891</v>
      </c>
      <c r="D4898">
        <v>2</v>
      </c>
      <c r="E4898" t="s">
        <v>13</v>
      </c>
      <c r="F4898" t="s">
        <v>13</v>
      </c>
      <c r="G4898" t="s">
        <v>16886</v>
      </c>
      <c r="H4898" s="3" t="s">
        <v>16887</v>
      </c>
      <c r="I4898" t="s">
        <v>817</v>
      </c>
      <c r="J4898" t="s">
        <v>16892</v>
      </c>
    </row>
    <row r="4899" spans="1:10" ht="16" x14ac:dyDescent="0.2">
      <c r="A4899" t="s">
        <v>16893</v>
      </c>
      <c r="B4899" t="s">
        <v>16890</v>
      </c>
      <c r="C4899" t="s">
        <v>16891</v>
      </c>
      <c r="D4899">
        <v>3</v>
      </c>
      <c r="E4899" t="s">
        <v>13</v>
      </c>
      <c r="F4899" t="s">
        <v>13</v>
      </c>
      <c r="G4899" t="s">
        <v>16886</v>
      </c>
      <c r="H4899" s="3" t="s">
        <v>16887</v>
      </c>
      <c r="I4899" t="s">
        <v>817</v>
      </c>
      <c r="J4899" t="s">
        <v>16894</v>
      </c>
    </row>
    <row r="4900" spans="1:10" ht="16" x14ac:dyDescent="0.2">
      <c r="A4900" t="s">
        <v>14828</v>
      </c>
      <c r="B4900" t="s">
        <v>16895</v>
      </c>
      <c r="C4900" t="s">
        <v>16896</v>
      </c>
      <c r="D4900">
        <v>3</v>
      </c>
      <c r="E4900" t="s">
        <v>13</v>
      </c>
      <c r="F4900" t="s">
        <v>13</v>
      </c>
      <c r="G4900" t="s">
        <v>16886</v>
      </c>
      <c r="H4900" s="3" t="s">
        <v>16887</v>
      </c>
      <c r="I4900" t="s">
        <v>817</v>
      </c>
      <c r="J4900" t="s">
        <v>14831</v>
      </c>
    </row>
    <row r="4901" spans="1:10" ht="16" x14ac:dyDescent="0.2">
      <c r="A4901" t="s">
        <v>16897</v>
      </c>
      <c r="B4901" t="s">
        <v>16890</v>
      </c>
      <c r="C4901" t="s">
        <v>16891</v>
      </c>
      <c r="D4901">
        <v>2</v>
      </c>
      <c r="E4901" t="s">
        <v>13</v>
      </c>
      <c r="F4901" t="s">
        <v>13</v>
      </c>
      <c r="G4901" t="s">
        <v>16886</v>
      </c>
      <c r="H4901" s="3" t="s">
        <v>16887</v>
      </c>
      <c r="I4901" t="s">
        <v>817</v>
      </c>
      <c r="J4901" t="s">
        <v>16898</v>
      </c>
    </row>
    <row r="4902" spans="1:10" ht="16" x14ac:dyDescent="0.2">
      <c r="A4902" t="s">
        <v>16893</v>
      </c>
      <c r="B4902" t="s">
        <v>16899</v>
      </c>
      <c r="C4902" t="s">
        <v>16900</v>
      </c>
      <c r="D4902">
        <v>2</v>
      </c>
      <c r="E4902" t="s">
        <v>13</v>
      </c>
      <c r="F4902" t="s">
        <v>13</v>
      </c>
      <c r="G4902" t="s">
        <v>16886</v>
      </c>
      <c r="H4902" s="3" t="s">
        <v>16887</v>
      </c>
      <c r="I4902" t="s">
        <v>817</v>
      </c>
      <c r="J4902" t="s">
        <v>16894</v>
      </c>
    </row>
    <row r="4903" spans="1:10" ht="16" x14ac:dyDescent="0.2">
      <c r="A4903" t="s">
        <v>16901</v>
      </c>
      <c r="B4903" t="s">
        <v>16902</v>
      </c>
      <c r="C4903" t="s">
        <v>16903</v>
      </c>
      <c r="D4903">
        <v>1</v>
      </c>
      <c r="E4903" t="s">
        <v>13</v>
      </c>
      <c r="F4903" t="s">
        <v>13</v>
      </c>
      <c r="G4903" t="s">
        <v>16886</v>
      </c>
      <c r="H4903" s="3" t="s">
        <v>16887</v>
      </c>
      <c r="I4903" t="s">
        <v>817</v>
      </c>
      <c r="J4903" t="s">
        <v>16904</v>
      </c>
    </row>
    <row r="4904" spans="1:10" ht="16" x14ac:dyDescent="0.2">
      <c r="A4904" t="s">
        <v>16905</v>
      </c>
      <c r="B4904" t="s">
        <v>16906</v>
      </c>
      <c r="C4904" t="s">
        <v>16907</v>
      </c>
      <c r="D4904">
        <v>3</v>
      </c>
      <c r="E4904" t="s">
        <v>13</v>
      </c>
      <c r="F4904" t="s">
        <v>13</v>
      </c>
      <c r="G4904" t="s">
        <v>16886</v>
      </c>
      <c r="H4904" s="3" t="s">
        <v>16908</v>
      </c>
      <c r="I4904" t="s">
        <v>817</v>
      </c>
      <c r="J4904" t="s">
        <v>16909</v>
      </c>
    </row>
    <row r="4905" spans="1:10" ht="16" x14ac:dyDescent="0.2">
      <c r="A4905" t="s">
        <v>16893</v>
      </c>
      <c r="B4905" t="s">
        <v>16910</v>
      </c>
      <c r="C4905" t="s">
        <v>16911</v>
      </c>
      <c r="D4905">
        <v>1</v>
      </c>
      <c r="E4905" t="s">
        <v>13</v>
      </c>
      <c r="F4905" t="s">
        <v>13</v>
      </c>
      <c r="G4905" t="s">
        <v>16886</v>
      </c>
      <c r="H4905" s="3" t="s">
        <v>16887</v>
      </c>
      <c r="I4905" t="s">
        <v>817</v>
      </c>
      <c r="J4905" t="s">
        <v>16894</v>
      </c>
    </row>
    <row r="4906" spans="1:10" ht="16" x14ac:dyDescent="0.2">
      <c r="A4906" t="s">
        <v>16883</v>
      </c>
      <c r="B4906" t="s">
        <v>16890</v>
      </c>
      <c r="C4906" t="s">
        <v>16891</v>
      </c>
      <c r="D4906">
        <v>3</v>
      </c>
      <c r="E4906" t="s">
        <v>13</v>
      </c>
      <c r="F4906" t="s">
        <v>13</v>
      </c>
      <c r="G4906" t="s">
        <v>16886</v>
      </c>
      <c r="H4906" s="3" t="s">
        <v>16912</v>
      </c>
      <c r="I4906" t="s">
        <v>62</v>
      </c>
      <c r="J4906" t="s">
        <v>16888</v>
      </c>
    </row>
    <row r="4907" spans="1:10" ht="32" x14ac:dyDescent="0.2">
      <c r="A4907" t="s">
        <v>16913</v>
      </c>
      <c r="B4907" t="s">
        <v>16895</v>
      </c>
      <c r="C4907" t="s">
        <v>16896</v>
      </c>
      <c r="D4907">
        <v>2</v>
      </c>
      <c r="E4907" t="s">
        <v>13</v>
      </c>
      <c r="F4907" t="s">
        <v>13</v>
      </c>
      <c r="G4907" t="s">
        <v>16914</v>
      </c>
      <c r="H4907" s="3" t="s">
        <v>16915</v>
      </c>
      <c r="I4907" t="s">
        <v>228</v>
      </c>
      <c r="J4907" t="s">
        <v>16916</v>
      </c>
    </row>
    <row r="4908" spans="1:10" ht="16" x14ac:dyDescent="0.2">
      <c r="A4908" t="s">
        <v>16917</v>
      </c>
      <c r="B4908" t="s">
        <v>16918</v>
      </c>
      <c r="C4908" t="s">
        <v>16919</v>
      </c>
      <c r="D4908">
        <v>3</v>
      </c>
      <c r="E4908" t="s">
        <v>13</v>
      </c>
      <c r="F4908" t="s">
        <v>13</v>
      </c>
      <c r="G4908" t="s">
        <v>16920</v>
      </c>
      <c r="H4908" s="3" t="s">
        <v>16921</v>
      </c>
      <c r="I4908" t="s">
        <v>918</v>
      </c>
      <c r="J4908" t="s">
        <v>16922</v>
      </c>
    </row>
    <row r="4909" spans="1:10" ht="16" x14ac:dyDescent="0.2">
      <c r="A4909" t="s">
        <v>16917</v>
      </c>
      <c r="B4909" t="s">
        <v>16923</v>
      </c>
      <c r="C4909" t="s">
        <v>16924</v>
      </c>
      <c r="D4909">
        <v>2</v>
      </c>
      <c r="E4909" t="s">
        <v>13</v>
      </c>
      <c r="F4909" t="s">
        <v>13</v>
      </c>
      <c r="G4909" t="s">
        <v>16920</v>
      </c>
      <c r="H4909" s="3" t="s">
        <v>16921</v>
      </c>
      <c r="I4909" t="s">
        <v>918</v>
      </c>
      <c r="J4909" t="s">
        <v>16922</v>
      </c>
    </row>
    <row r="4910" spans="1:10" ht="16" x14ac:dyDescent="0.2">
      <c r="A4910" t="s">
        <v>16917</v>
      </c>
      <c r="B4910" t="s">
        <v>16925</v>
      </c>
      <c r="C4910" t="s">
        <v>16926</v>
      </c>
      <c r="D4910">
        <v>1</v>
      </c>
      <c r="E4910" t="s">
        <v>13</v>
      </c>
      <c r="F4910" t="s">
        <v>13</v>
      </c>
      <c r="G4910" t="s">
        <v>16920</v>
      </c>
      <c r="H4910" s="3" t="s">
        <v>16921</v>
      </c>
      <c r="I4910" t="s">
        <v>918</v>
      </c>
      <c r="J4910" t="s">
        <v>16922</v>
      </c>
    </row>
    <row r="4911" spans="1:10" ht="16" x14ac:dyDescent="0.2">
      <c r="A4911" t="s">
        <v>16927</v>
      </c>
      <c r="B4911" t="s">
        <v>1945</v>
      </c>
      <c r="C4911" t="s">
        <v>16928</v>
      </c>
      <c r="D4911">
        <v>4</v>
      </c>
      <c r="E4911" t="s">
        <v>13</v>
      </c>
      <c r="F4911" t="s">
        <v>13</v>
      </c>
      <c r="G4911" t="s">
        <v>16929</v>
      </c>
      <c r="H4911" s="3" t="s">
        <v>16930</v>
      </c>
      <c r="I4911" t="s">
        <v>355</v>
      </c>
      <c r="J4911" t="s">
        <v>16931</v>
      </c>
    </row>
    <row r="4912" spans="1:10" ht="16" x14ac:dyDescent="0.2">
      <c r="A4912" t="s">
        <v>16932</v>
      </c>
      <c r="B4912" t="s">
        <v>16408</v>
      </c>
      <c r="C4912" t="s">
        <v>16933</v>
      </c>
      <c r="D4912">
        <v>1</v>
      </c>
      <c r="E4912" t="s">
        <v>13</v>
      </c>
      <c r="F4912" t="s">
        <v>13</v>
      </c>
      <c r="G4912" t="s">
        <v>16934</v>
      </c>
      <c r="H4912" s="3" t="s">
        <v>16935</v>
      </c>
      <c r="I4912" t="s">
        <v>3035</v>
      </c>
      <c r="J4912" t="s">
        <v>16936</v>
      </c>
    </row>
    <row r="4913" spans="1:10" ht="16" x14ac:dyDescent="0.2">
      <c r="A4913" t="s">
        <v>16937</v>
      </c>
      <c r="B4913" t="s">
        <v>16938</v>
      </c>
      <c r="C4913" t="s">
        <v>16939</v>
      </c>
      <c r="D4913">
        <v>3</v>
      </c>
      <c r="E4913" t="s">
        <v>13</v>
      </c>
      <c r="F4913" t="s">
        <v>13</v>
      </c>
      <c r="G4913" t="s">
        <v>16934</v>
      </c>
      <c r="H4913" s="3" t="s">
        <v>16935</v>
      </c>
      <c r="I4913" t="s">
        <v>3035</v>
      </c>
      <c r="J4913" t="s">
        <v>16940</v>
      </c>
    </row>
    <row r="4914" spans="1:10" ht="16" x14ac:dyDescent="0.2">
      <c r="A4914" t="s">
        <v>7250</v>
      </c>
      <c r="B4914" t="s">
        <v>16408</v>
      </c>
      <c r="C4914" t="s">
        <v>16933</v>
      </c>
      <c r="D4914">
        <v>3</v>
      </c>
      <c r="E4914" t="s">
        <v>13</v>
      </c>
      <c r="F4914" t="s">
        <v>13</v>
      </c>
      <c r="G4914" t="s">
        <v>16934</v>
      </c>
      <c r="H4914" s="3" t="s">
        <v>16935</v>
      </c>
      <c r="I4914" t="s">
        <v>3035</v>
      </c>
      <c r="J4914" t="s">
        <v>7255</v>
      </c>
    </row>
    <row r="4915" spans="1:10" ht="16" x14ac:dyDescent="0.2">
      <c r="A4915" t="s">
        <v>8760</v>
      </c>
      <c r="B4915" t="s">
        <v>16941</v>
      </c>
      <c r="C4915" t="s">
        <v>16942</v>
      </c>
      <c r="D4915">
        <v>3</v>
      </c>
      <c r="E4915">
        <v>399</v>
      </c>
      <c r="F4915" t="s">
        <v>13</v>
      </c>
      <c r="G4915" t="s">
        <v>16943</v>
      </c>
      <c r="H4915" s="3" t="s">
        <v>16944</v>
      </c>
      <c r="I4915" t="s">
        <v>1658</v>
      </c>
      <c r="J4915" t="s">
        <v>8763</v>
      </c>
    </row>
    <row r="4916" spans="1:10" ht="16" x14ac:dyDescent="0.2">
      <c r="A4916" t="s">
        <v>16945</v>
      </c>
      <c r="B4916" t="s">
        <v>16946</v>
      </c>
      <c r="C4916" t="s">
        <v>16947</v>
      </c>
      <c r="D4916">
        <v>1</v>
      </c>
      <c r="E4916">
        <v>399</v>
      </c>
      <c r="F4916" t="s">
        <v>13</v>
      </c>
      <c r="G4916" t="s">
        <v>16943</v>
      </c>
      <c r="H4916" s="3" t="s">
        <v>16948</v>
      </c>
      <c r="I4916" t="s">
        <v>1658</v>
      </c>
      <c r="J4916" t="s">
        <v>16949</v>
      </c>
    </row>
    <row r="4917" spans="1:10" ht="16" x14ac:dyDescent="0.2">
      <c r="A4917" t="s">
        <v>16950</v>
      </c>
      <c r="B4917" t="s">
        <v>16951</v>
      </c>
      <c r="C4917" t="s">
        <v>16952</v>
      </c>
      <c r="D4917">
        <v>1</v>
      </c>
      <c r="E4917">
        <v>399</v>
      </c>
      <c r="F4917" t="s">
        <v>13</v>
      </c>
      <c r="G4917" t="s">
        <v>16943</v>
      </c>
      <c r="H4917" s="3" t="s">
        <v>16953</v>
      </c>
      <c r="I4917" t="s">
        <v>1658</v>
      </c>
      <c r="J4917" t="s">
        <v>16954</v>
      </c>
    </row>
    <row r="4918" spans="1:10" ht="16" x14ac:dyDescent="0.2">
      <c r="A4918" t="s">
        <v>16955</v>
      </c>
      <c r="B4918" t="s">
        <v>16956</v>
      </c>
      <c r="C4918" t="s">
        <v>16957</v>
      </c>
      <c r="D4918">
        <v>2</v>
      </c>
      <c r="E4918">
        <v>399</v>
      </c>
      <c r="F4918" t="s">
        <v>13</v>
      </c>
      <c r="G4918" t="s">
        <v>16943</v>
      </c>
      <c r="H4918" s="3" t="s">
        <v>16953</v>
      </c>
      <c r="I4918" t="s">
        <v>1658</v>
      </c>
      <c r="J4918" t="s">
        <v>16958</v>
      </c>
    </row>
    <row r="4919" spans="1:10" ht="16" x14ac:dyDescent="0.2">
      <c r="A4919" t="s">
        <v>16959</v>
      </c>
      <c r="B4919" t="s">
        <v>16960</v>
      </c>
      <c r="C4919" t="s">
        <v>16961</v>
      </c>
      <c r="D4919">
        <v>4</v>
      </c>
      <c r="E4919">
        <v>399</v>
      </c>
      <c r="F4919" t="s">
        <v>13</v>
      </c>
      <c r="G4919" t="s">
        <v>16943</v>
      </c>
      <c r="H4919" s="3" t="s">
        <v>16953</v>
      </c>
      <c r="I4919" t="s">
        <v>1658</v>
      </c>
      <c r="J4919" t="s">
        <v>16962</v>
      </c>
    </row>
    <row r="4920" spans="1:10" ht="16" x14ac:dyDescent="0.2">
      <c r="A4920" t="s">
        <v>16955</v>
      </c>
      <c r="B4920" t="s">
        <v>16963</v>
      </c>
      <c r="C4920" t="s">
        <v>16964</v>
      </c>
      <c r="D4920">
        <v>1</v>
      </c>
      <c r="E4920">
        <v>399</v>
      </c>
      <c r="F4920" t="s">
        <v>13</v>
      </c>
      <c r="G4920" t="s">
        <v>16943</v>
      </c>
      <c r="H4920" s="3" t="s">
        <v>16965</v>
      </c>
      <c r="I4920" t="s">
        <v>1658</v>
      </c>
      <c r="J4920" t="s">
        <v>16958</v>
      </c>
    </row>
    <row r="4921" spans="1:10" ht="16" x14ac:dyDescent="0.2">
      <c r="A4921" t="s">
        <v>16966</v>
      </c>
      <c r="B4921" t="s">
        <v>16967</v>
      </c>
      <c r="C4921" t="s">
        <v>16968</v>
      </c>
      <c r="D4921">
        <v>1</v>
      </c>
      <c r="E4921">
        <v>399</v>
      </c>
      <c r="F4921" t="s">
        <v>13</v>
      </c>
      <c r="G4921" t="s">
        <v>16943</v>
      </c>
      <c r="H4921" s="3" t="s">
        <v>16953</v>
      </c>
      <c r="I4921" t="s">
        <v>1658</v>
      </c>
      <c r="J4921" t="s">
        <v>16969</v>
      </c>
    </row>
    <row r="4922" spans="1:10" ht="16" x14ac:dyDescent="0.2">
      <c r="A4922" t="s">
        <v>16970</v>
      </c>
      <c r="B4922" t="s">
        <v>16971</v>
      </c>
      <c r="C4922" t="s">
        <v>16952</v>
      </c>
      <c r="D4922">
        <v>1</v>
      </c>
      <c r="E4922">
        <v>399</v>
      </c>
      <c r="F4922" t="s">
        <v>13</v>
      </c>
      <c r="G4922" t="s">
        <v>16943</v>
      </c>
      <c r="H4922" s="3" t="s">
        <v>16953</v>
      </c>
      <c r="I4922" t="s">
        <v>1658</v>
      </c>
      <c r="J4922" t="s">
        <v>16972</v>
      </c>
    </row>
    <row r="4923" spans="1:10" ht="16" x14ac:dyDescent="0.2">
      <c r="A4923" t="s">
        <v>16973</v>
      </c>
      <c r="B4923" t="s">
        <v>16974</v>
      </c>
      <c r="C4923" t="s">
        <v>16975</v>
      </c>
      <c r="D4923">
        <v>1</v>
      </c>
      <c r="E4923">
        <v>399</v>
      </c>
      <c r="F4923" t="s">
        <v>13</v>
      </c>
      <c r="G4923" t="s">
        <v>16943</v>
      </c>
      <c r="H4923" s="3" t="s">
        <v>16953</v>
      </c>
      <c r="I4923" t="s">
        <v>1658</v>
      </c>
      <c r="J4923" t="s">
        <v>16976</v>
      </c>
    </row>
    <row r="4924" spans="1:10" ht="32" x14ac:dyDescent="0.2">
      <c r="A4924" t="s">
        <v>16977</v>
      </c>
      <c r="B4924" t="s">
        <v>16978</v>
      </c>
      <c r="C4924" t="s">
        <v>16979</v>
      </c>
      <c r="D4924">
        <v>1</v>
      </c>
      <c r="E4924">
        <v>399</v>
      </c>
      <c r="F4924" t="s">
        <v>13</v>
      </c>
      <c r="G4924" t="s">
        <v>16943</v>
      </c>
      <c r="H4924" s="3" t="s">
        <v>16980</v>
      </c>
      <c r="I4924" t="s">
        <v>62</v>
      </c>
      <c r="J4924" t="s">
        <v>16981</v>
      </c>
    </row>
    <row r="4925" spans="1:10" ht="16" x14ac:dyDescent="0.2">
      <c r="A4925" t="s">
        <v>16982</v>
      </c>
      <c r="B4925" t="s">
        <v>16963</v>
      </c>
      <c r="C4925" t="s">
        <v>16964</v>
      </c>
      <c r="D4925">
        <v>1</v>
      </c>
      <c r="E4925">
        <v>399</v>
      </c>
      <c r="F4925" t="s">
        <v>13</v>
      </c>
      <c r="G4925" t="s">
        <v>16943</v>
      </c>
      <c r="H4925" s="3" t="s">
        <v>16953</v>
      </c>
      <c r="I4925" t="s">
        <v>1658</v>
      </c>
      <c r="J4925" t="s">
        <v>16983</v>
      </c>
    </row>
    <row r="4926" spans="1:10" ht="16" x14ac:dyDescent="0.2">
      <c r="A4926" t="s">
        <v>16984</v>
      </c>
      <c r="B4926" t="s">
        <v>16985</v>
      </c>
      <c r="C4926" t="s">
        <v>16947</v>
      </c>
      <c r="D4926">
        <v>1</v>
      </c>
      <c r="E4926">
        <v>399</v>
      </c>
      <c r="F4926" t="s">
        <v>13</v>
      </c>
      <c r="G4926" t="s">
        <v>16943</v>
      </c>
      <c r="H4926" s="3" t="s">
        <v>16986</v>
      </c>
      <c r="I4926" t="s">
        <v>1658</v>
      </c>
      <c r="J4926" t="s">
        <v>16987</v>
      </c>
    </row>
    <row r="4927" spans="1:10" ht="32" x14ac:dyDescent="0.2">
      <c r="A4927" t="s">
        <v>16988</v>
      </c>
      <c r="B4927" t="s">
        <v>16989</v>
      </c>
      <c r="C4927" t="s">
        <v>16990</v>
      </c>
      <c r="D4927">
        <v>3</v>
      </c>
      <c r="E4927">
        <v>399</v>
      </c>
      <c r="F4927" t="s">
        <v>13</v>
      </c>
      <c r="G4927" t="s">
        <v>16943</v>
      </c>
      <c r="H4927" s="3" t="s">
        <v>16991</v>
      </c>
      <c r="J4927" t="s">
        <v>16992</v>
      </c>
    </row>
    <row r="4928" spans="1:10" ht="16" x14ac:dyDescent="0.2">
      <c r="A4928" t="s">
        <v>16955</v>
      </c>
      <c r="B4928" t="s">
        <v>16993</v>
      </c>
      <c r="C4928" t="s">
        <v>16994</v>
      </c>
      <c r="D4928">
        <v>3</v>
      </c>
      <c r="E4928">
        <v>399</v>
      </c>
      <c r="F4928" t="s">
        <v>13</v>
      </c>
      <c r="G4928" t="s">
        <v>16943</v>
      </c>
      <c r="H4928" s="3" t="s">
        <v>16953</v>
      </c>
      <c r="I4928" t="s">
        <v>1658</v>
      </c>
      <c r="J4928" t="s">
        <v>16958</v>
      </c>
    </row>
    <row r="4929" spans="1:10" ht="16" x14ac:dyDescent="0.2">
      <c r="A4929" t="s">
        <v>16959</v>
      </c>
      <c r="B4929" t="s">
        <v>16995</v>
      </c>
      <c r="C4929" t="s">
        <v>16996</v>
      </c>
      <c r="D4929">
        <v>5</v>
      </c>
      <c r="E4929">
        <v>399</v>
      </c>
      <c r="F4929" t="s">
        <v>13</v>
      </c>
      <c r="G4929" t="s">
        <v>16943</v>
      </c>
      <c r="H4929" s="3" t="s">
        <v>16953</v>
      </c>
      <c r="I4929" t="s">
        <v>1658</v>
      </c>
      <c r="J4929" t="s">
        <v>16962</v>
      </c>
    </row>
    <row r="4930" spans="1:10" ht="32" x14ac:dyDescent="0.2">
      <c r="A4930" t="s">
        <v>16997</v>
      </c>
      <c r="B4930" t="s">
        <v>16998</v>
      </c>
      <c r="C4930" t="s">
        <v>16999</v>
      </c>
      <c r="D4930">
        <v>1</v>
      </c>
      <c r="E4930">
        <v>399</v>
      </c>
      <c r="F4930" t="s">
        <v>13</v>
      </c>
      <c r="G4930" t="s">
        <v>16943</v>
      </c>
      <c r="H4930" s="3" t="s">
        <v>17000</v>
      </c>
      <c r="I4930" t="s">
        <v>1658</v>
      </c>
      <c r="J4930" t="s">
        <v>17001</v>
      </c>
    </row>
    <row r="4931" spans="1:10" ht="16" x14ac:dyDescent="0.2">
      <c r="A4931" t="s">
        <v>17002</v>
      </c>
      <c r="B4931" t="s">
        <v>16963</v>
      </c>
      <c r="C4931" t="s">
        <v>16964</v>
      </c>
      <c r="D4931">
        <v>1</v>
      </c>
      <c r="E4931">
        <v>399</v>
      </c>
      <c r="F4931" t="s">
        <v>13</v>
      </c>
      <c r="G4931" t="s">
        <v>16943</v>
      </c>
      <c r="H4931" s="3" t="s">
        <v>16965</v>
      </c>
      <c r="I4931" t="s">
        <v>1658</v>
      </c>
      <c r="J4931" t="s">
        <v>17003</v>
      </c>
    </row>
    <row r="4932" spans="1:10" ht="16" x14ac:dyDescent="0.2">
      <c r="A4932" t="s">
        <v>17004</v>
      </c>
      <c r="B4932" t="s">
        <v>17005</v>
      </c>
      <c r="C4932" t="s">
        <v>17006</v>
      </c>
      <c r="D4932">
        <v>3</v>
      </c>
      <c r="E4932">
        <v>399</v>
      </c>
      <c r="F4932" t="s">
        <v>13</v>
      </c>
      <c r="G4932" t="s">
        <v>16943</v>
      </c>
      <c r="H4932" s="3" t="s">
        <v>17007</v>
      </c>
      <c r="I4932" t="s">
        <v>1658</v>
      </c>
      <c r="J4932" t="s">
        <v>17008</v>
      </c>
    </row>
    <row r="4933" spans="1:10" ht="16" x14ac:dyDescent="0.2">
      <c r="A4933" t="s">
        <v>17009</v>
      </c>
      <c r="B4933" t="s">
        <v>17010</v>
      </c>
      <c r="C4933" t="s">
        <v>17011</v>
      </c>
      <c r="D4933">
        <v>1</v>
      </c>
      <c r="E4933">
        <v>399</v>
      </c>
      <c r="F4933" t="s">
        <v>13</v>
      </c>
      <c r="G4933" t="s">
        <v>16943</v>
      </c>
      <c r="H4933" s="3" t="s">
        <v>17012</v>
      </c>
      <c r="I4933" t="s">
        <v>1658</v>
      </c>
      <c r="J4933" t="s">
        <v>17013</v>
      </c>
    </row>
    <row r="4934" spans="1:10" ht="16" x14ac:dyDescent="0.2">
      <c r="A4934" t="s">
        <v>3591</v>
      </c>
      <c r="B4934" t="s">
        <v>17014</v>
      </c>
      <c r="C4934" t="s">
        <v>17015</v>
      </c>
      <c r="D4934">
        <v>3</v>
      </c>
      <c r="E4934">
        <v>399</v>
      </c>
      <c r="F4934" t="s">
        <v>13</v>
      </c>
      <c r="G4934" t="s">
        <v>16943</v>
      </c>
      <c r="H4934" s="3" t="s">
        <v>17016</v>
      </c>
      <c r="I4934" t="s">
        <v>1658</v>
      </c>
      <c r="J4934" t="s">
        <v>3596</v>
      </c>
    </row>
    <row r="4935" spans="1:10" ht="16" x14ac:dyDescent="0.2">
      <c r="A4935" t="s">
        <v>16959</v>
      </c>
      <c r="B4935" t="s">
        <v>17017</v>
      </c>
      <c r="C4935" t="s">
        <v>17018</v>
      </c>
      <c r="D4935">
        <v>1</v>
      </c>
      <c r="E4935">
        <v>399</v>
      </c>
      <c r="F4935" t="s">
        <v>13</v>
      </c>
      <c r="G4935" t="s">
        <v>16943</v>
      </c>
      <c r="H4935" s="3" t="s">
        <v>16953</v>
      </c>
      <c r="I4935" t="s">
        <v>1658</v>
      </c>
      <c r="J4935" t="s">
        <v>16962</v>
      </c>
    </row>
    <row r="4936" spans="1:10" ht="16" x14ac:dyDescent="0.2">
      <c r="A4936" t="s">
        <v>17019</v>
      </c>
      <c r="B4936" t="s">
        <v>17020</v>
      </c>
      <c r="C4936" t="s">
        <v>17021</v>
      </c>
      <c r="D4936">
        <v>1</v>
      </c>
      <c r="E4936">
        <v>399</v>
      </c>
      <c r="F4936" t="s">
        <v>13</v>
      </c>
      <c r="G4936" t="s">
        <v>16943</v>
      </c>
      <c r="H4936" s="3" t="s">
        <v>16953</v>
      </c>
      <c r="I4936" t="s">
        <v>1658</v>
      </c>
      <c r="J4936" t="s">
        <v>17022</v>
      </c>
    </row>
    <row r="4937" spans="1:10" ht="16" x14ac:dyDescent="0.2">
      <c r="A4937" t="s">
        <v>16970</v>
      </c>
      <c r="B4937" t="s">
        <v>17020</v>
      </c>
      <c r="C4937" t="s">
        <v>17021</v>
      </c>
      <c r="D4937">
        <v>3</v>
      </c>
      <c r="E4937">
        <v>399</v>
      </c>
      <c r="F4937" t="s">
        <v>13</v>
      </c>
      <c r="G4937" t="s">
        <v>16943</v>
      </c>
      <c r="H4937" s="3" t="s">
        <v>16953</v>
      </c>
      <c r="I4937" t="s">
        <v>1658</v>
      </c>
      <c r="J4937" t="s">
        <v>16972</v>
      </c>
    </row>
    <row r="4938" spans="1:10" ht="16" x14ac:dyDescent="0.2">
      <c r="A4938" t="s">
        <v>16970</v>
      </c>
      <c r="B4938" t="s">
        <v>17023</v>
      </c>
      <c r="C4938" t="s">
        <v>17024</v>
      </c>
      <c r="D4938">
        <v>2</v>
      </c>
      <c r="E4938">
        <v>399</v>
      </c>
      <c r="F4938" t="s">
        <v>13</v>
      </c>
      <c r="G4938" t="s">
        <v>16943</v>
      </c>
      <c r="H4938" s="3" t="s">
        <v>16953</v>
      </c>
      <c r="I4938" t="s">
        <v>1658</v>
      </c>
      <c r="J4938" t="s">
        <v>16972</v>
      </c>
    </row>
    <row r="4939" spans="1:10" ht="16" x14ac:dyDescent="0.2">
      <c r="A4939" t="s">
        <v>17004</v>
      </c>
      <c r="B4939" t="s">
        <v>17025</v>
      </c>
      <c r="C4939" t="s">
        <v>17026</v>
      </c>
      <c r="D4939">
        <v>1</v>
      </c>
      <c r="E4939">
        <v>399</v>
      </c>
      <c r="F4939" t="s">
        <v>13</v>
      </c>
      <c r="G4939" t="s">
        <v>16943</v>
      </c>
      <c r="H4939" s="3" t="s">
        <v>17007</v>
      </c>
      <c r="I4939" t="s">
        <v>1658</v>
      </c>
      <c r="J4939" t="s">
        <v>17008</v>
      </c>
    </row>
    <row r="4940" spans="1:10" ht="16" x14ac:dyDescent="0.2">
      <c r="A4940" t="s">
        <v>16959</v>
      </c>
      <c r="B4940" t="s">
        <v>17027</v>
      </c>
      <c r="C4940" t="s">
        <v>17028</v>
      </c>
      <c r="D4940">
        <v>3</v>
      </c>
      <c r="E4940">
        <v>399</v>
      </c>
      <c r="F4940" t="s">
        <v>13</v>
      </c>
      <c r="G4940" t="s">
        <v>16943</v>
      </c>
      <c r="H4940" s="3" t="s">
        <v>16953</v>
      </c>
      <c r="I4940" t="s">
        <v>1658</v>
      </c>
      <c r="J4940" t="s">
        <v>16962</v>
      </c>
    </row>
    <row r="4941" spans="1:10" ht="16" x14ac:dyDescent="0.2">
      <c r="A4941" t="s">
        <v>16959</v>
      </c>
      <c r="B4941" t="s">
        <v>17029</v>
      </c>
      <c r="C4941" t="s">
        <v>17030</v>
      </c>
      <c r="D4941">
        <v>2</v>
      </c>
      <c r="E4941">
        <v>399</v>
      </c>
      <c r="F4941" t="s">
        <v>13</v>
      </c>
      <c r="G4941" t="s">
        <v>16943</v>
      </c>
      <c r="H4941" s="3" t="s">
        <v>16953</v>
      </c>
      <c r="I4941" t="s">
        <v>1658</v>
      </c>
      <c r="J4941" t="s">
        <v>16962</v>
      </c>
    </row>
    <row r="4942" spans="1:10" ht="16" x14ac:dyDescent="0.2">
      <c r="A4942" t="s">
        <v>17004</v>
      </c>
      <c r="B4942" t="s">
        <v>17031</v>
      </c>
      <c r="C4942" t="s">
        <v>17032</v>
      </c>
      <c r="D4942">
        <v>2</v>
      </c>
      <c r="E4942">
        <v>399</v>
      </c>
      <c r="F4942" t="s">
        <v>13</v>
      </c>
      <c r="G4942" t="s">
        <v>16943</v>
      </c>
      <c r="H4942" s="3" t="s">
        <v>17007</v>
      </c>
      <c r="I4942" t="s">
        <v>1658</v>
      </c>
      <c r="J4942" t="s">
        <v>17008</v>
      </c>
    </row>
    <row r="4943" spans="1:10" ht="16" x14ac:dyDescent="0.2">
      <c r="A4943" t="s">
        <v>16977</v>
      </c>
      <c r="B4943" t="s">
        <v>17033</v>
      </c>
      <c r="C4943" t="s">
        <v>17034</v>
      </c>
      <c r="D4943">
        <v>2</v>
      </c>
      <c r="E4943">
        <v>399</v>
      </c>
      <c r="F4943" t="s">
        <v>13</v>
      </c>
      <c r="G4943" t="s">
        <v>16943</v>
      </c>
      <c r="H4943" s="3" t="s">
        <v>17035</v>
      </c>
      <c r="I4943" t="s">
        <v>1658</v>
      </c>
      <c r="J4943" t="s">
        <v>16981</v>
      </c>
    </row>
    <row r="4944" spans="1:10" ht="16" x14ac:dyDescent="0.2">
      <c r="A4944" t="s">
        <v>17036</v>
      </c>
      <c r="B4944" t="s">
        <v>17037</v>
      </c>
      <c r="C4944" t="s">
        <v>17038</v>
      </c>
      <c r="D4944">
        <v>2</v>
      </c>
      <c r="E4944" t="s">
        <v>13</v>
      </c>
      <c r="F4944" t="s">
        <v>13</v>
      </c>
      <c r="G4944" t="s">
        <v>17039</v>
      </c>
      <c r="H4944" s="3" t="s">
        <v>17040</v>
      </c>
      <c r="I4944" t="s">
        <v>292</v>
      </c>
      <c r="J4944" t="s">
        <v>17041</v>
      </c>
    </row>
    <row r="4945" spans="1:10" ht="16" x14ac:dyDescent="0.2">
      <c r="A4945" t="s">
        <v>17042</v>
      </c>
      <c r="B4945" t="s">
        <v>17043</v>
      </c>
      <c r="C4945" t="s">
        <v>17044</v>
      </c>
      <c r="D4945">
        <v>4</v>
      </c>
      <c r="E4945" t="s">
        <v>17045</v>
      </c>
      <c r="F4945" t="s">
        <v>13</v>
      </c>
      <c r="G4945" t="s">
        <v>17046</v>
      </c>
      <c r="H4945" s="3" t="s">
        <v>17047</v>
      </c>
      <c r="I4945" t="s">
        <v>390</v>
      </c>
      <c r="J4945" t="s">
        <v>17048</v>
      </c>
    </row>
    <row r="4946" spans="1:10" ht="16" x14ac:dyDescent="0.2">
      <c r="A4946" t="s">
        <v>3193</v>
      </c>
      <c r="B4946" t="s">
        <v>17049</v>
      </c>
      <c r="C4946" t="s">
        <v>17050</v>
      </c>
      <c r="D4946">
        <v>3</v>
      </c>
      <c r="E4946" t="s">
        <v>17045</v>
      </c>
      <c r="F4946" t="s">
        <v>13</v>
      </c>
      <c r="G4946" t="s">
        <v>17046</v>
      </c>
      <c r="H4946" s="3" t="s">
        <v>17051</v>
      </c>
      <c r="I4946" t="s">
        <v>390</v>
      </c>
      <c r="J4946" t="s">
        <v>3198</v>
      </c>
    </row>
    <row r="4947" spans="1:10" ht="16" x14ac:dyDescent="0.2">
      <c r="A4947" t="s">
        <v>17052</v>
      </c>
      <c r="B4947" t="s">
        <v>17053</v>
      </c>
      <c r="C4947" t="s">
        <v>17054</v>
      </c>
      <c r="D4947">
        <v>2</v>
      </c>
      <c r="E4947" t="s">
        <v>17045</v>
      </c>
      <c r="F4947" t="s">
        <v>13</v>
      </c>
      <c r="G4947" t="s">
        <v>17046</v>
      </c>
      <c r="H4947" s="3" t="s">
        <v>17055</v>
      </c>
      <c r="I4947" t="s">
        <v>390</v>
      </c>
      <c r="J4947" t="s">
        <v>17056</v>
      </c>
    </row>
    <row r="4948" spans="1:10" ht="16" x14ac:dyDescent="0.2">
      <c r="A4948" t="s">
        <v>17057</v>
      </c>
      <c r="B4948" t="s">
        <v>17043</v>
      </c>
      <c r="C4948" t="s">
        <v>17044</v>
      </c>
      <c r="D4948">
        <v>2</v>
      </c>
      <c r="E4948" t="s">
        <v>17045</v>
      </c>
      <c r="F4948" t="s">
        <v>13</v>
      </c>
      <c r="G4948" t="s">
        <v>17046</v>
      </c>
      <c r="H4948" s="3" t="s">
        <v>17047</v>
      </c>
      <c r="I4948" t="s">
        <v>390</v>
      </c>
      <c r="J4948" t="s">
        <v>17058</v>
      </c>
    </row>
    <row r="4949" spans="1:10" ht="16" x14ac:dyDescent="0.2">
      <c r="A4949" t="s">
        <v>17059</v>
      </c>
      <c r="B4949" t="s">
        <v>17060</v>
      </c>
      <c r="C4949" t="s">
        <v>17061</v>
      </c>
      <c r="D4949">
        <v>3</v>
      </c>
      <c r="E4949" t="s">
        <v>17045</v>
      </c>
      <c r="F4949" t="s">
        <v>13</v>
      </c>
      <c r="G4949" t="s">
        <v>17046</v>
      </c>
      <c r="H4949" s="3" t="s">
        <v>17062</v>
      </c>
      <c r="I4949" t="s">
        <v>390</v>
      </c>
      <c r="J4949" t="s">
        <v>17063</v>
      </c>
    </row>
    <row r="4950" spans="1:10" ht="16" x14ac:dyDescent="0.2">
      <c r="A4950" t="s">
        <v>17052</v>
      </c>
      <c r="B4950" t="s">
        <v>17064</v>
      </c>
      <c r="C4950" t="s">
        <v>17065</v>
      </c>
      <c r="D4950">
        <v>1</v>
      </c>
      <c r="E4950" t="s">
        <v>17045</v>
      </c>
      <c r="F4950" t="s">
        <v>13</v>
      </c>
      <c r="G4950" t="s">
        <v>17046</v>
      </c>
      <c r="H4950" s="3" t="s">
        <v>17055</v>
      </c>
      <c r="I4950" t="s">
        <v>390</v>
      </c>
      <c r="J4950" t="s">
        <v>17056</v>
      </c>
    </row>
    <row r="4951" spans="1:10" ht="16" x14ac:dyDescent="0.2">
      <c r="A4951" t="s">
        <v>17066</v>
      </c>
      <c r="B4951" t="s">
        <v>17067</v>
      </c>
      <c r="C4951" t="s">
        <v>17068</v>
      </c>
      <c r="D4951">
        <v>1</v>
      </c>
      <c r="E4951" t="s">
        <v>17045</v>
      </c>
      <c r="F4951" t="s">
        <v>13</v>
      </c>
      <c r="G4951" t="s">
        <v>17046</v>
      </c>
      <c r="H4951" s="3" t="s">
        <v>17047</v>
      </c>
      <c r="I4951" t="s">
        <v>390</v>
      </c>
      <c r="J4951" t="s">
        <v>17069</v>
      </c>
    </row>
    <row r="4952" spans="1:10" ht="16" x14ac:dyDescent="0.2">
      <c r="A4952" t="s">
        <v>17070</v>
      </c>
      <c r="B4952" t="s">
        <v>17071</v>
      </c>
      <c r="C4952" t="s">
        <v>17072</v>
      </c>
      <c r="D4952">
        <v>1</v>
      </c>
      <c r="E4952" t="s">
        <v>17045</v>
      </c>
      <c r="F4952" t="s">
        <v>13</v>
      </c>
      <c r="G4952" t="s">
        <v>17046</v>
      </c>
      <c r="H4952" s="3" t="s">
        <v>17073</v>
      </c>
      <c r="I4952" t="s">
        <v>390</v>
      </c>
      <c r="J4952" t="s">
        <v>17074</v>
      </c>
    </row>
    <row r="4953" spans="1:10" ht="16" x14ac:dyDescent="0.2">
      <c r="A4953" t="s">
        <v>17075</v>
      </c>
      <c r="B4953" t="s">
        <v>17076</v>
      </c>
      <c r="C4953" t="s">
        <v>17077</v>
      </c>
      <c r="D4953">
        <v>2</v>
      </c>
      <c r="E4953" t="s">
        <v>17045</v>
      </c>
      <c r="F4953" t="s">
        <v>13</v>
      </c>
      <c r="G4953" t="s">
        <v>17046</v>
      </c>
      <c r="H4953" s="3" t="s">
        <v>17047</v>
      </c>
      <c r="I4953" t="s">
        <v>390</v>
      </c>
      <c r="J4953" t="s">
        <v>17078</v>
      </c>
    </row>
    <row r="4954" spans="1:10" ht="16" x14ac:dyDescent="0.2">
      <c r="A4954" t="s">
        <v>17079</v>
      </c>
      <c r="B4954" t="s">
        <v>17043</v>
      </c>
      <c r="C4954" t="s">
        <v>17044</v>
      </c>
      <c r="D4954">
        <v>2</v>
      </c>
      <c r="E4954" t="s">
        <v>17045</v>
      </c>
      <c r="F4954" t="s">
        <v>13</v>
      </c>
      <c r="G4954" t="s">
        <v>17046</v>
      </c>
      <c r="H4954" s="3" t="s">
        <v>17080</v>
      </c>
      <c r="I4954" t="s">
        <v>390</v>
      </c>
      <c r="J4954" t="s">
        <v>17081</v>
      </c>
    </row>
    <row r="4955" spans="1:10" ht="16" x14ac:dyDescent="0.2">
      <c r="A4955" t="s">
        <v>17066</v>
      </c>
      <c r="B4955" t="s">
        <v>17076</v>
      </c>
      <c r="C4955" t="s">
        <v>17077</v>
      </c>
      <c r="D4955">
        <v>2</v>
      </c>
      <c r="E4955" t="s">
        <v>17045</v>
      </c>
      <c r="F4955" t="s">
        <v>13</v>
      </c>
      <c r="G4955" t="s">
        <v>17046</v>
      </c>
      <c r="H4955" s="3" t="s">
        <v>17047</v>
      </c>
      <c r="I4955" t="s">
        <v>390</v>
      </c>
      <c r="J4955" t="s">
        <v>17069</v>
      </c>
    </row>
    <row r="4956" spans="1:10" ht="16" x14ac:dyDescent="0.2">
      <c r="A4956" t="s">
        <v>17075</v>
      </c>
      <c r="B4956" t="s">
        <v>17067</v>
      </c>
      <c r="C4956" t="s">
        <v>17068</v>
      </c>
      <c r="D4956">
        <v>3</v>
      </c>
      <c r="E4956" t="s">
        <v>17045</v>
      </c>
      <c r="F4956" t="s">
        <v>13</v>
      </c>
      <c r="G4956" t="s">
        <v>17046</v>
      </c>
      <c r="H4956" s="3" t="s">
        <v>17047</v>
      </c>
      <c r="I4956" t="s">
        <v>390</v>
      </c>
      <c r="J4956" t="s">
        <v>17078</v>
      </c>
    </row>
    <row r="4957" spans="1:10" ht="16" x14ac:dyDescent="0.2">
      <c r="A4957" t="s">
        <v>17082</v>
      </c>
      <c r="B4957" t="s">
        <v>17083</v>
      </c>
      <c r="C4957" t="s">
        <v>17084</v>
      </c>
      <c r="D4957">
        <v>2</v>
      </c>
      <c r="E4957" t="s">
        <v>13</v>
      </c>
      <c r="F4957" t="s">
        <v>13</v>
      </c>
      <c r="G4957" t="s">
        <v>17085</v>
      </c>
      <c r="H4957" s="3" t="s">
        <v>17086</v>
      </c>
      <c r="I4957" t="s">
        <v>62</v>
      </c>
      <c r="J4957" t="s">
        <v>17087</v>
      </c>
    </row>
    <row r="4958" spans="1:10" ht="16" x14ac:dyDescent="0.2">
      <c r="A4958" t="s">
        <v>17082</v>
      </c>
      <c r="B4958" t="s">
        <v>17088</v>
      </c>
      <c r="C4958" t="s">
        <v>17089</v>
      </c>
      <c r="D4958">
        <v>3</v>
      </c>
      <c r="E4958" t="s">
        <v>13</v>
      </c>
      <c r="F4958" t="s">
        <v>13</v>
      </c>
      <c r="G4958" t="s">
        <v>17085</v>
      </c>
      <c r="H4958" s="3" t="s">
        <v>17086</v>
      </c>
      <c r="I4958" t="s">
        <v>62</v>
      </c>
      <c r="J4958" t="s">
        <v>17087</v>
      </c>
    </row>
    <row r="4959" spans="1:10" ht="16" x14ac:dyDescent="0.2">
      <c r="A4959" t="s">
        <v>17082</v>
      </c>
      <c r="B4959" t="s">
        <v>17090</v>
      </c>
      <c r="C4959" t="s">
        <v>17091</v>
      </c>
      <c r="D4959">
        <v>1</v>
      </c>
      <c r="E4959" t="s">
        <v>13</v>
      </c>
      <c r="F4959" t="s">
        <v>13</v>
      </c>
      <c r="G4959" t="s">
        <v>17085</v>
      </c>
      <c r="H4959" s="3" t="s">
        <v>17086</v>
      </c>
      <c r="I4959" t="s">
        <v>62</v>
      </c>
      <c r="J4959" t="s">
        <v>17087</v>
      </c>
    </row>
    <row r="4960" spans="1:10" ht="16" x14ac:dyDescent="0.2">
      <c r="A4960" t="s">
        <v>3927</v>
      </c>
      <c r="B4960" t="s">
        <v>17092</v>
      </c>
      <c r="C4960" t="s">
        <v>17093</v>
      </c>
      <c r="D4960">
        <v>3</v>
      </c>
      <c r="E4960" t="s">
        <v>13</v>
      </c>
      <c r="F4960" t="s">
        <v>13</v>
      </c>
      <c r="G4960" t="s">
        <v>17094</v>
      </c>
      <c r="H4960" s="3" t="s">
        <v>17095</v>
      </c>
      <c r="I4960" t="s">
        <v>355</v>
      </c>
      <c r="J4960" t="s">
        <v>3931</v>
      </c>
    </row>
    <row r="4961" spans="1:10" ht="16" x14ac:dyDescent="0.2">
      <c r="A4961" t="s">
        <v>3917</v>
      </c>
      <c r="B4961" t="s">
        <v>17096</v>
      </c>
      <c r="C4961" t="s">
        <v>17097</v>
      </c>
      <c r="D4961">
        <v>3</v>
      </c>
      <c r="E4961" t="s">
        <v>13</v>
      </c>
      <c r="F4961" t="s">
        <v>13</v>
      </c>
      <c r="G4961" t="s">
        <v>17098</v>
      </c>
      <c r="H4961" s="3" t="s">
        <v>17099</v>
      </c>
      <c r="I4961" t="s">
        <v>355</v>
      </c>
      <c r="J4961" t="s">
        <v>3922</v>
      </c>
    </row>
    <row r="4962" spans="1:10" ht="16" x14ac:dyDescent="0.2">
      <c r="A4962" t="s">
        <v>17100</v>
      </c>
      <c r="B4962" t="s">
        <v>17101</v>
      </c>
      <c r="C4962" t="s">
        <v>17102</v>
      </c>
      <c r="D4962">
        <v>3</v>
      </c>
      <c r="E4962" t="s">
        <v>13</v>
      </c>
      <c r="F4962" t="s">
        <v>13</v>
      </c>
      <c r="G4962" t="s">
        <v>17098</v>
      </c>
      <c r="H4962" s="3" t="s">
        <v>17099</v>
      </c>
      <c r="I4962" t="s">
        <v>355</v>
      </c>
      <c r="J4962" t="s">
        <v>17103</v>
      </c>
    </row>
    <row r="4963" spans="1:10" ht="16" x14ac:dyDescent="0.2">
      <c r="A4963" t="s">
        <v>17100</v>
      </c>
      <c r="B4963" t="s">
        <v>17104</v>
      </c>
      <c r="C4963" t="s">
        <v>17105</v>
      </c>
      <c r="D4963">
        <v>2</v>
      </c>
      <c r="E4963" t="s">
        <v>13</v>
      </c>
      <c r="F4963" t="s">
        <v>13</v>
      </c>
      <c r="G4963" t="s">
        <v>17098</v>
      </c>
      <c r="H4963" s="3" t="s">
        <v>17099</v>
      </c>
      <c r="I4963" t="s">
        <v>355</v>
      </c>
      <c r="J4963" t="s">
        <v>17103</v>
      </c>
    </row>
    <row r="4964" spans="1:10" ht="16" x14ac:dyDescent="0.2">
      <c r="A4964" t="s">
        <v>14553</v>
      </c>
      <c r="B4964" t="s">
        <v>17106</v>
      </c>
      <c r="C4964" t="s">
        <v>17107</v>
      </c>
      <c r="D4964">
        <v>1</v>
      </c>
      <c r="E4964" t="s">
        <v>13</v>
      </c>
      <c r="F4964" t="s">
        <v>13</v>
      </c>
      <c r="G4964" t="s">
        <v>17108</v>
      </c>
      <c r="H4964" s="3" t="s">
        <v>17109</v>
      </c>
      <c r="I4964" t="s">
        <v>547</v>
      </c>
      <c r="J4964" t="s">
        <v>14557</v>
      </c>
    </row>
    <row r="4965" spans="1:10" ht="16" x14ac:dyDescent="0.2">
      <c r="A4965" t="s">
        <v>17110</v>
      </c>
      <c r="B4965" t="s">
        <v>8783</v>
      </c>
      <c r="C4965" t="s">
        <v>17111</v>
      </c>
      <c r="D4965">
        <v>2</v>
      </c>
      <c r="E4965" t="s">
        <v>13</v>
      </c>
      <c r="F4965" t="s">
        <v>13</v>
      </c>
      <c r="G4965" t="s">
        <v>17112</v>
      </c>
      <c r="H4965" s="3" t="s">
        <v>17113</v>
      </c>
      <c r="I4965" t="s">
        <v>547</v>
      </c>
      <c r="J4965" t="s">
        <v>17114</v>
      </c>
    </row>
    <row r="4966" spans="1:10" ht="16" x14ac:dyDescent="0.2">
      <c r="A4966" t="s">
        <v>17115</v>
      </c>
      <c r="B4966" t="s">
        <v>17116</v>
      </c>
      <c r="C4966" t="s">
        <v>17117</v>
      </c>
      <c r="D4966">
        <v>1</v>
      </c>
      <c r="E4966" t="s">
        <v>13</v>
      </c>
      <c r="F4966" t="s">
        <v>13</v>
      </c>
      <c r="G4966" t="s">
        <v>17118</v>
      </c>
      <c r="H4966" s="3" t="s">
        <v>17119</v>
      </c>
      <c r="I4966" t="s">
        <v>547</v>
      </c>
      <c r="J4966" t="s">
        <v>17120</v>
      </c>
    </row>
    <row r="4967" spans="1:10" ht="16" x14ac:dyDescent="0.2">
      <c r="A4967" t="s">
        <v>13230</v>
      </c>
      <c r="B4967" t="s">
        <v>17121</v>
      </c>
      <c r="C4967" t="s">
        <v>17122</v>
      </c>
      <c r="D4967">
        <v>1</v>
      </c>
      <c r="E4967" t="s">
        <v>13</v>
      </c>
      <c r="F4967" t="s">
        <v>13</v>
      </c>
      <c r="G4967" t="s">
        <v>17123</v>
      </c>
      <c r="H4967" s="3" t="s">
        <v>17124</v>
      </c>
      <c r="I4967" t="s">
        <v>509</v>
      </c>
      <c r="J4967" t="s">
        <v>13235</v>
      </c>
    </row>
    <row r="4968" spans="1:10" ht="16" x14ac:dyDescent="0.2">
      <c r="A4968" t="s">
        <v>17125</v>
      </c>
      <c r="B4968" t="s">
        <v>17126</v>
      </c>
      <c r="C4968" t="s">
        <v>17127</v>
      </c>
      <c r="D4968">
        <v>3</v>
      </c>
      <c r="E4968" t="s">
        <v>13</v>
      </c>
      <c r="F4968" t="s">
        <v>13</v>
      </c>
      <c r="G4968" t="s">
        <v>17128</v>
      </c>
      <c r="H4968" s="3" t="s">
        <v>17129</v>
      </c>
      <c r="I4968" t="s">
        <v>959</v>
      </c>
      <c r="J4968" t="s">
        <v>17130</v>
      </c>
    </row>
    <row r="4969" spans="1:10" ht="16" x14ac:dyDescent="0.2">
      <c r="A4969" t="s">
        <v>17125</v>
      </c>
      <c r="B4969" t="s">
        <v>17131</v>
      </c>
      <c r="C4969" t="s">
        <v>17132</v>
      </c>
      <c r="D4969">
        <v>4</v>
      </c>
      <c r="E4969" t="s">
        <v>13</v>
      </c>
      <c r="F4969" t="s">
        <v>13</v>
      </c>
      <c r="G4969" t="s">
        <v>17128</v>
      </c>
      <c r="H4969" s="3" t="s">
        <v>17129</v>
      </c>
      <c r="I4969" t="s">
        <v>959</v>
      </c>
      <c r="J4969" t="s">
        <v>17130</v>
      </c>
    </row>
    <row r="4970" spans="1:10" ht="16" x14ac:dyDescent="0.2">
      <c r="A4970" t="s">
        <v>17125</v>
      </c>
      <c r="B4970" t="s">
        <v>17133</v>
      </c>
      <c r="C4970" t="s">
        <v>17134</v>
      </c>
      <c r="D4970">
        <v>2</v>
      </c>
      <c r="E4970" t="s">
        <v>13</v>
      </c>
      <c r="F4970" t="s">
        <v>13</v>
      </c>
      <c r="G4970" t="s">
        <v>17128</v>
      </c>
      <c r="H4970" s="3" t="s">
        <v>17129</v>
      </c>
      <c r="I4970" t="s">
        <v>959</v>
      </c>
      <c r="J4970" t="s">
        <v>17130</v>
      </c>
    </row>
    <row r="4971" spans="1:10" ht="48" x14ac:dyDescent="0.2">
      <c r="A4971" t="s">
        <v>17125</v>
      </c>
      <c r="B4971" t="s">
        <v>11061</v>
      </c>
      <c r="C4971" t="s">
        <v>17135</v>
      </c>
      <c r="D4971">
        <v>1</v>
      </c>
      <c r="E4971" t="s">
        <v>13</v>
      </c>
      <c r="F4971" t="s">
        <v>13</v>
      </c>
      <c r="G4971" t="s">
        <v>17136</v>
      </c>
      <c r="H4971" s="3" t="s">
        <v>17137</v>
      </c>
      <c r="I4971" t="s">
        <v>15501</v>
      </c>
      <c r="J4971" t="s">
        <v>17130</v>
      </c>
    </row>
    <row r="4972" spans="1:10" ht="16" x14ac:dyDescent="0.2">
      <c r="A4972" t="s">
        <v>17138</v>
      </c>
      <c r="B4972" t="s">
        <v>17139</v>
      </c>
      <c r="C4972" t="s">
        <v>17140</v>
      </c>
      <c r="D4972">
        <v>1</v>
      </c>
      <c r="E4972">
        <f>310</f>
        <v>310</v>
      </c>
      <c r="F4972" t="s">
        <v>13</v>
      </c>
      <c r="G4972" t="s">
        <v>17141</v>
      </c>
      <c r="H4972" s="3" t="s">
        <v>17142</v>
      </c>
      <c r="I4972" t="s">
        <v>15501</v>
      </c>
      <c r="J4972" t="s">
        <v>17143</v>
      </c>
    </row>
    <row r="4973" spans="1:10" ht="16" x14ac:dyDescent="0.2">
      <c r="A4973" t="s">
        <v>17144</v>
      </c>
      <c r="B4973" t="s">
        <v>17145</v>
      </c>
      <c r="C4973" t="s">
        <v>17146</v>
      </c>
      <c r="D4973">
        <v>2</v>
      </c>
      <c r="E4973">
        <f>310</f>
        <v>310</v>
      </c>
      <c r="F4973" t="s">
        <v>13</v>
      </c>
      <c r="G4973" t="s">
        <v>17141</v>
      </c>
      <c r="H4973" s="3" t="s">
        <v>17147</v>
      </c>
      <c r="I4973" t="s">
        <v>15501</v>
      </c>
      <c r="J4973" t="s">
        <v>17148</v>
      </c>
    </row>
    <row r="4974" spans="1:10" ht="16" x14ac:dyDescent="0.2">
      <c r="A4974" t="s">
        <v>12545</v>
      </c>
      <c r="B4974" t="s">
        <v>17149</v>
      </c>
      <c r="C4974" t="s">
        <v>17150</v>
      </c>
      <c r="D4974">
        <v>1</v>
      </c>
      <c r="E4974">
        <f>310</f>
        <v>310</v>
      </c>
      <c r="F4974" t="s">
        <v>13</v>
      </c>
      <c r="G4974" t="s">
        <v>17141</v>
      </c>
      <c r="H4974" s="3" t="s">
        <v>17142</v>
      </c>
      <c r="I4974" t="s">
        <v>15501</v>
      </c>
      <c r="J4974" t="s">
        <v>12549</v>
      </c>
    </row>
    <row r="4975" spans="1:10" ht="16" x14ac:dyDescent="0.2">
      <c r="A4975" t="s">
        <v>17138</v>
      </c>
      <c r="B4975" t="s">
        <v>17151</v>
      </c>
      <c r="C4975" t="s">
        <v>17152</v>
      </c>
      <c r="D4975">
        <v>2</v>
      </c>
      <c r="E4975">
        <f>310</f>
        <v>310</v>
      </c>
      <c r="F4975" t="s">
        <v>13</v>
      </c>
      <c r="G4975" t="s">
        <v>17141</v>
      </c>
      <c r="H4975" s="3" t="s">
        <v>17142</v>
      </c>
      <c r="I4975" t="s">
        <v>15501</v>
      </c>
      <c r="J4975" t="s">
        <v>17143</v>
      </c>
    </row>
    <row r="4976" spans="1:10" ht="16" x14ac:dyDescent="0.2">
      <c r="A4976" t="s">
        <v>6629</v>
      </c>
      <c r="B4976" t="s">
        <v>17153</v>
      </c>
      <c r="C4976" t="s">
        <v>17154</v>
      </c>
      <c r="D4976">
        <v>2</v>
      </c>
      <c r="E4976" t="s">
        <v>13</v>
      </c>
      <c r="F4976" t="s">
        <v>13</v>
      </c>
      <c r="G4976" t="s">
        <v>17155</v>
      </c>
      <c r="H4976" s="3" t="s">
        <v>17156</v>
      </c>
      <c r="I4976" t="s">
        <v>1676</v>
      </c>
      <c r="J4976" t="s">
        <v>6633</v>
      </c>
    </row>
    <row r="4977" spans="1:10" ht="16" x14ac:dyDescent="0.2">
      <c r="A4977" t="s">
        <v>6629</v>
      </c>
      <c r="B4977" t="s">
        <v>17157</v>
      </c>
      <c r="C4977" t="s">
        <v>17158</v>
      </c>
      <c r="D4977">
        <v>1</v>
      </c>
      <c r="E4977" t="s">
        <v>13</v>
      </c>
      <c r="F4977" t="s">
        <v>13</v>
      </c>
      <c r="G4977" t="s">
        <v>17159</v>
      </c>
      <c r="H4977" s="3" t="s">
        <v>17156</v>
      </c>
      <c r="I4977" t="s">
        <v>1676</v>
      </c>
      <c r="J4977" t="s">
        <v>6633</v>
      </c>
    </row>
    <row r="4978" spans="1:10" ht="16" x14ac:dyDescent="0.2">
      <c r="A4978" t="s">
        <v>6629</v>
      </c>
      <c r="B4978" t="s">
        <v>17160</v>
      </c>
      <c r="C4978" t="s">
        <v>17161</v>
      </c>
      <c r="D4978">
        <v>4</v>
      </c>
      <c r="E4978" t="s">
        <v>13</v>
      </c>
      <c r="F4978" t="s">
        <v>13</v>
      </c>
      <c r="G4978" t="s">
        <v>17162</v>
      </c>
      <c r="H4978" s="3" t="s">
        <v>17156</v>
      </c>
      <c r="I4978" t="s">
        <v>1676</v>
      </c>
      <c r="J4978" t="s">
        <v>6633</v>
      </c>
    </row>
    <row r="4979" spans="1:10" ht="16" x14ac:dyDescent="0.2">
      <c r="A4979" t="s">
        <v>17163</v>
      </c>
      <c r="B4979" t="s">
        <v>17164</v>
      </c>
      <c r="C4979" t="s">
        <v>17165</v>
      </c>
      <c r="D4979">
        <v>3</v>
      </c>
      <c r="E4979" t="s">
        <v>13</v>
      </c>
      <c r="F4979" t="s">
        <v>13</v>
      </c>
      <c r="G4979" t="s">
        <v>17166</v>
      </c>
      <c r="H4979" s="3" t="s">
        <v>17167</v>
      </c>
      <c r="I4979" t="s">
        <v>355</v>
      </c>
      <c r="J4979" t="s">
        <v>17168</v>
      </c>
    </row>
    <row r="4980" spans="1:10" ht="16" x14ac:dyDescent="0.2">
      <c r="A4980" t="s">
        <v>17169</v>
      </c>
      <c r="B4980" t="s">
        <v>17170</v>
      </c>
      <c r="C4980" t="s">
        <v>17171</v>
      </c>
      <c r="D4980">
        <v>2</v>
      </c>
      <c r="E4980" t="s">
        <v>13</v>
      </c>
      <c r="F4980" t="s">
        <v>13</v>
      </c>
      <c r="G4980" t="s">
        <v>17172</v>
      </c>
      <c r="H4980" s="3" t="s">
        <v>17173</v>
      </c>
      <c r="I4980" t="s">
        <v>62</v>
      </c>
      <c r="J4980" t="s">
        <v>17174</v>
      </c>
    </row>
    <row r="4981" spans="1:10" ht="16" x14ac:dyDescent="0.2">
      <c r="A4981" t="s">
        <v>17169</v>
      </c>
      <c r="B4981" t="s">
        <v>17175</v>
      </c>
      <c r="C4981" t="s">
        <v>17176</v>
      </c>
      <c r="D4981">
        <v>1</v>
      </c>
      <c r="E4981" t="s">
        <v>13</v>
      </c>
      <c r="F4981" t="s">
        <v>13</v>
      </c>
      <c r="G4981" t="s">
        <v>17172</v>
      </c>
      <c r="H4981" s="3" t="s">
        <v>17173</v>
      </c>
      <c r="I4981" t="s">
        <v>62</v>
      </c>
      <c r="J4981" t="s">
        <v>17174</v>
      </c>
    </row>
    <row r="4982" spans="1:10" ht="16" x14ac:dyDescent="0.2">
      <c r="A4982" t="s">
        <v>17169</v>
      </c>
      <c r="B4982" t="s">
        <v>17177</v>
      </c>
      <c r="C4982" t="s">
        <v>17178</v>
      </c>
      <c r="D4982">
        <v>6</v>
      </c>
      <c r="E4982" t="s">
        <v>13</v>
      </c>
      <c r="F4982" t="s">
        <v>13</v>
      </c>
      <c r="G4982" t="s">
        <v>17172</v>
      </c>
      <c r="H4982" s="3" t="s">
        <v>17173</v>
      </c>
      <c r="I4982" t="s">
        <v>62</v>
      </c>
      <c r="J4982" t="s">
        <v>17174</v>
      </c>
    </row>
    <row r="4983" spans="1:10" ht="16" x14ac:dyDescent="0.2">
      <c r="A4983" t="s">
        <v>17179</v>
      </c>
      <c r="B4983" t="s">
        <v>17180</v>
      </c>
      <c r="C4983" t="s">
        <v>17181</v>
      </c>
      <c r="D4983">
        <v>1</v>
      </c>
      <c r="E4983" t="s">
        <v>13</v>
      </c>
      <c r="F4983" t="s">
        <v>13</v>
      </c>
      <c r="G4983" t="s">
        <v>17172</v>
      </c>
      <c r="H4983" s="3" t="s">
        <v>17182</v>
      </c>
      <c r="I4983" t="s">
        <v>62</v>
      </c>
      <c r="J4983" t="s">
        <v>17183</v>
      </c>
    </row>
    <row r="4984" spans="1:10" ht="16" x14ac:dyDescent="0.2">
      <c r="A4984" t="s">
        <v>17169</v>
      </c>
      <c r="B4984" t="s">
        <v>17184</v>
      </c>
      <c r="C4984" t="s">
        <v>17185</v>
      </c>
      <c r="D4984">
        <v>5</v>
      </c>
      <c r="E4984" t="s">
        <v>13</v>
      </c>
      <c r="F4984" t="s">
        <v>13</v>
      </c>
      <c r="G4984" t="s">
        <v>17172</v>
      </c>
      <c r="H4984" s="3" t="s">
        <v>17173</v>
      </c>
      <c r="I4984" t="s">
        <v>62</v>
      </c>
      <c r="J4984" t="s">
        <v>17174</v>
      </c>
    </row>
    <row r="4985" spans="1:10" ht="16" x14ac:dyDescent="0.2">
      <c r="A4985" t="s">
        <v>17169</v>
      </c>
      <c r="B4985" t="s">
        <v>17186</v>
      </c>
      <c r="C4985" t="s">
        <v>17187</v>
      </c>
      <c r="D4985">
        <v>3</v>
      </c>
      <c r="E4985" t="s">
        <v>13</v>
      </c>
      <c r="F4985" t="s">
        <v>13</v>
      </c>
      <c r="G4985" t="s">
        <v>17172</v>
      </c>
      <c r="H4985" s="3" t="s">
        <v>17173</v>
      </c>
      <c r="I4985" t="s">
        <v>62</v>
      </c>
      <c r="J4985" t="s">
        <v>17174</v>
      </c>
    </row>
    <row r="4986" spans="1:10" ht="16" x14ac:dyDescent="0.2">
      <c r="A4986" t="s">
        <v>16755</v>
      </c>
      <c r="B4986" t="s">
        <v>17188</v>
      </c>
      <c r="C4986" t="s">
        <v>17189</v>
      </c>
      <c r="D4986">
        <v>1</v>
      </c>
      <c r="E4986" t="s">
        <v>13</v>
      </c>
      <c r="F4986" t="s">
        <v>13</v>
      </c>
      <c r="G4986" t="s">
        <v>17190</v>
      </c>
      <c r="H4986" s="3" t="s">
        <v>17191</v>
      </c>
      <c r="I4986" t="s">
        <v>1033</v>
      </c>
      <c r="J4986" t="s">
        <v>16760</v>
      </c>
    </row>
    <row r="4987" spans="1:10" ht="16" x14ac:dyDescent="0.2">
      <c r="A4987" t="s">
        <v>16755</v>
      </c>
      <c r="B4987" t="s">
        <v>17192</v>
      </c>
      <c r="C4987" t="s">
        <v>17193</v>
      </c>
      <c r="D4987">
        <v>2</v>
      </c>
      <c r="E4987" t="s">
        <v>13</v>
      </c>
      <c r="F4987" t="s">
        <v>13</v>
      </c>
      <c r="G4987" t="s">
        <v>17190</v>
      </c>
      <c r="H4987" s="3" t="s">
        <v>17191</v>
      </c>
      <c r="I4987" t="s">
        <v>1033</v>
      </c>
      <c r="J4987" t="s">
        <v>16760</v>
      </c>
    </row>
    <row r="4988" spans="1:10" ht="16" x14ac:dyDescent="0.2">
      <c r="A4988" t="s">
        <v>17194</v>
      </c>
      <c r="B4988" t="s">
        <v>17195</v>
      </c>
      <c r="C4988" t="s">
        <v>17196</v>
      </c>
      <c r="D4988">
        <v>2</v>
      </c>
      <c r="E4988" t="s">
        <v>13</v>
      </c>
      <c r="F4988" t="s">
        <v>13</v>
      </c>
      <c r="G4988" t="s">
        <v>17197</v>
      </c>
      <c r="H4988" s="3" t="s">
        <v>17198</v>
      </c>
      <c r="I4988" t="s">
        <v>547</v>
      </c>
      <c r="J4988" t="s">
        <v>17199</v>
      </c>
    </row>
    <row r="4989" spans="1:10" ht="16" x14ac:dyDescent="0.2">
      <c r="A4989" t="s">
        <v>17200</v>
      </c>
      <c r="B4989" t="s">
        <v>17195</v>
      </c>
      <c r="C4989" t="s">
        <v>17196</v>
      </c>
      <c r="D4989">
        <v>3</v>
      </c>
      <c r="E4989" t="s">
        <v>13</v>
      </c>
      <c r="F4989" t="s">
        <v>13</v>
      </c>
      <c r="G4989" t="s">
        <v>17197</v>
      </c>
      <c r="H4989" s="3" t="s">
        <v>17198</v>
      </c>
      <c r="I4989" t="s">
        <v>547</v>
      </c>
      <c r="J4989" t="s">
        <v>17201</v>
      </c>
    </row>
    <row r="4990" spans="1:10" ht="16" x14ac:dyDescent="0.2">
      <c r="A4990" t="s">
        <v>13946</v>
      </c>
      <c r="B4990" t="s">
        <v>17202</v>
      </c>
      <c r="C4990" t="s">
        <v>17203</v>
      </c>
      <c r="D4990">
        <v>2</v>
      </c>
      <c r="E4990" t="s">
        <v>13</v>
      </c>
      <c r="F4990" t="s">
        <v>13</v>
      </c>
      <c r="G4990" t="s">
        <v>17204</v>
      </c>
      <c r="H4990" s="3" t="s">
        <v>17205</v>
      </c>
      <c r="I4990" t="s">
        <v>315</v>
      </c>
      <c r="J4990" t="s">
        <v>13951</v>
      </c>
    </row>
    <row r="4991" spans="1:10" ht="16" x14ac:dyDescent="0.2">
      <c r="A4991" t="s">
        <v>13946</v>
      </c>
      <c r="B4991" t="s">
        <v>17206</v>
      </c>
      <c r="C4991" t="s">
        <v>17207</v>
      </c>
      <c r="D4991">
        <v>4</v>
      </c>
      <c r="E4991" t="s">
        <v>13</v>
      </c>
      <c r="F4991" t="s">
        <v>13</v>
      </c>
      <c r="G4991" t="s">
        <v>17204</v>
      </c>
      <c r="H4991" s="3" t="s">
        <v>17205</v>
      </c>
      <c r="I4991" t="s">
        <v>315</v>
      </c>
      <c r="J4991" t="s">
        <v>13951</v>
      </c>
    </row>
    <row r="4992" spans="1:10" ht="16" x14ac:dyDescent="0.2">
      <c r="A4992" t="s">
        <v>13946</v>
      </c>
      <c r="B4992" t="s">
        <v>17208</v>
      </c>
      <c r="C4992" t="s">
        <v>17209</v>
      </c>
      <c r="D4992">
        <v>1</v>
      </c>
      <c r="E4992" t="s">
        <v>13</v>
      </c>
      <c r="F4992" t="s">
        <v>13</v>
      </c>
      <c r="G4992" t="s">
        <v>17204</v>
      </c>
      <c r="H4992" s="3" t="s">
        <v>17205</v>
      </c>
      <c r="I4992" t="s">
        <v>315</v>
      </c>
      <c r="J4992" t="s">
        <v>13951</v>
      </c>
    </row>
    <row r="4993" spans="1:10" ht="16" x14ac:dyDescent="0.2">
      <c r="A4993" t="s">
        <v>17210</v>
      </c>
      <c r="B4993" t="s">
        <v>17211</v>
      </c>
      <c r="C4993" t="s">
        <v>17212</v>
      </c>
      <c r="D4993">
        <v>1</v>
      </c>
      <c r="E4993" t="s">
        <v>13</v>
      </c>
      <c r="F4993" t="s">
        <v>13</v>
      </c>
      <c r="G4993" t="s">
        <v>17213</v>
      </c>
      <c r="H4993" s="3" t="s">
        <v>17214</v>
      </c>
      <c r="I4993" t="s">
        <v>5804</v>
      </c>
      <c r="J4993" t="s">
        <v>17215</v>
      </c>
    </row>
    <row r="4994" spans="1:10" ht="16" x14ac:dyDescent="0.2">
      <c r="A4994" t="s">
        <v>16780</v>
      </c>
      <c r="B4994" t="s">
        <v>17216</v>
      </c>
      <c r="C4994" t="s">
        <v>17212</v>
      </c>
      <c r="D4994">
        <v>1</v>
      </c>
      <c r="E4994" t="s">
        <v>13</v>
      </c>
      <c r="F4994" t="s">
        <v>13</v>
      </c>
      <c r="G4994" t="s">
        <v>17213</v>
      </c>
      <c r="H4994" s="3" t="s">
        <v>17217</v>
      </c>
      <c r="I4994" t="s">
        <v>5804</v>
      </c>
      <c r="J4994" t="s">
        <v>16783</v>
      </c>
    </row>
    <row r="4995" spans="1:10" ht="16" x14ac:dyDescent="0.2">
      <c r="A4995" t="s">
        <v>16764</v>
      </c>
      <c r="B4995" t="s">
        <v>17216</v>
      </c>
      <c r="C4995" t="s">
        <v>17212</v>
      </c>
      <c r="D4995">
        <v>1</v>
      </c>
      <c r="E4995" t="s">
        <v>13</v>
      </c>
      <c r="F4995" t="s">
        <v>13</v>
      </c>
      <c r="G4995" t="s">
        <v>17213</v>
      </c>
      <c r="H4995" s="3" t="s">
        <v>17214</v>
      </c>
      <c r="I4995" t="s">
        <v>5804</v>
      </c>
      <c r="J4995" t="s">
        <v>16769</v>
      </c>
    </row>
    <row r="4996" spans="1:10" ht="16" x14ac:dyDescent="0.2">
      <c r="A4996" t="s">
        <v>17218</v>
      </c>
      <c r="B4996" t="s">
        <v>17216</v>
      </c>
      <c r="C4996" t="s">
        <v>17212</v>
      </c>
      <c r="D4996">
        <v>1</v>
      </c>
      <c r="E4996" t="s">
        <v>13</v>
      </c>
      <c r="F4996" t="s">
        <v>13</v>
      </c>
      <c r="G4996" t="s">
        <v>17213</v>
      </c>
      <c r="H4996" s="3" t="s">
        <v>17217</v>
      </c>
      <c r="I4996" t="s">
        <v>5804</v>
      </c>
      <c r="J4996" t="s">
        <v>17219</v>
      </c>
    </row>
    <row r="4997" spans="1:10" ht="16" x14ac:dyDescent="0.2">
      <c r="A4997" t="s">
        <v>16796</v>
      </c>
      <c r="B4997" t="s">
        <v>17216</v>
      </c>
      <c r="C4997" t="s">
        <v>17212</v>
      </c>
      <c r="D4997">
        <v>2</v>
      </c>
      <c r="E4997" t="s">
        <v>13</v>
      </c>
      <c r="F4997" t="s">
        <v>13</v>
      </c>
      <c r="G4997" t="s">
        <v>17213</v>
      </c>
      <c r="H4997" s="3" t="s">
        <v>17214</v>
      </c>
      <c r="I4997" t="s">
        <v>5804</v>
      </c>
      <c r="J4997" t="s">
        <v>16797</v>
      </c>
    </row>
    <row r="4998" spans="1:10" ht="16" x14ac:dyDescent="0.2">
      <c r="A4998" t="s">
        <v>17220</v>
      </c>
      <c r="B4998" t="s">
        <v>17221</v>
      </c>
      <c r="C4998" t="s">
        <v>17222</v>
      </c>
      <c r="D4998">
        <v>1</v>
      </c>
      <c r="E4998" t="s">
        <v>13</v>
      </c>
      <c r="F4998" t="s">
        <v>13</v>
      </c>
      <c r="G4998" t="s">
        <v>17213</v>
      </c>
      <c r="H4998" s="3" t="s">
        <v>17214</v>
      </c>
      <c r="I4998" t="s">
        <v>5804</v>
      </c>
      <c r="J4998" t="s">
        <v>17223</v>
      </c>
    </row>
    <row r="4999" spans="1:10" ht="16" x14ac:dyDescent="0.2">
      <c r="A4999" t="s">
        <v>17224</v>
      </c>
      <c r="B4999" t="s">
        <v>17225</v>
      </c>
      <c r="C4999" t="s">
        <v>17226</v>
      </c>
      <c r="D4999">
        <v>2</v>
      </c>
      <c r="E4999" t="s">
        <v>13</v>
      </c>
      <c r="F4999" t="s">
        <v>13</v>
      </c>
      <c r="G4999" t="s">
        <v>17227</v>
      </c>
      <c r="H4999" s="3" t="s">
        <v>17228</v>
      </c>
      <c r="I4999" t="s">
        <v>5804</v>
      </c>
      <c r="J4999" t="s">
        <v>17229</v>
      </c>
    </row>
    <row r="5000" spans="1:10" ht="16" x14ac:dyDescent="0.2">
      <c r="A5000" t="s">
        <v>12345</v>
      </c>
      <c r="B5000" t="s">
        <v>17230</v>
      </c>
      <c r="C5000" t="s">
        <v>17231</v>
      </c>
      <c r="D5000">
        <v>1</v>
      </c>
      <c r="E5000" t="s">
        <v>13</v>
      </c>
      <c r="F5000" t="s">
        <v>13</v>
      </c>
      <c r="G5000" t="s">
        <v>17227</v>
      </c>
      <c r="H5000" s="3" t="s">
        <v>17232</v>
      </c>
      <c r="I5000" t="s">
        <v>5804</v>
      </c>
      <c r="J5000" t="s">
        <v>12348</v>
      </c>
    </row>
    <row r="5001" spans="1:10" ht="16" x14ac:dyDescent="0.2">
      <c r="A5001" t="s">
        <v>12349</v>
      </c>
      <c r="B5001" t="s">
        <v>17230</v>
      </c>
      <c r="C5001" t="s">
        <v>17231</v>
      </c>
      <c r="D5001">
        <v>1</v>
      </c>
      <c r="E5001" t="s">
        <v>13</v>
      </c>
      <c r="F5001" t="s">
        <v>13</v>
      </c>
      <c r="G5001" t="s">
        <v>17227</v>
      </c>
      <c r="H5001" s="3" t="s">
        <v>17232</v>
      </c>
      <c r="I5001" t="s">
        <v>5804</v>
      </c>
      <c r="J5001" t="s">
        <v>12350</v>
      </c>
    </row>
    <row r="5002" spans="1:10" ht="16" x14ac:dyDescent="0.2">
      <c r="A5002" t="s">
        <v>17233</v>
      </c>
      <c r="B5002" t="s">
        <v>17234</v>
      </c>
      <c r="C5002" t="s">
        <v>17235</v>
      </c>
      <c r="D5002">
        <v>3</v>
      </c>
      <c r="E5002" t="s">
        <v>13</v>
      </c>
      <c r="F5002" t="s">
        <v>13</v>
      </c>
      <c r="G5002" t="s">
        <v>17227</v>
      </c>
      <c r="H5002" s="3" t="s">
        <v>17236</v>
      </c>
      <c r="I5002" t="s">
        <v>5804</v>
      </c>
      <c r="J5002" t="s">
        <v>17237</v>
      </c>
    </row>
    <row r="5003" spans="1:10" ht="16" x14ac:dyDescent="0.2">
      <c r="A5003" t="s">
        <v>17238</v>
      </c>
      <c r="B5003" t="s">
        <v>17239</v>
      </c>
      <c r="C5003" t="s">
        <v>17240</v>
      </c>
      <c r="D5003">
        <v>2</v>
      </c>
      <c r="E5003" t="s">
        <v>13</v>
      </c>
      <c r="F5003" t="s">
        <v>13</v>
      </c>
      <c r="G5003" t="s">
        <v>17241</v>
      </c>
      <c r="H5003" s="3" t="s">
        <v>17242</v>
      </c>
      <c r="I5003" t="s">
        <v>14105</v>
      </c>
      <c r="J5003" t="s">
        <v>17243</v>
      </c>
    </row>
    <row r="5004" spans="1:10" ht="16" x14ac:dyDescent="0.2">
      <c r="A5004" t="s">
        <v>17244</v>
      </c>
      <c r="B5004" t="s">
        <v>17239</v>
      </c>
      <c r="C5004" t="s">
        <v>17240</v>
      </c>
      <c r="D5004">
        <v>2</v>
      </c>
      <c r="E5004" t="s">
        <v>13</v>
      </c>
      <c r="F5004" t="s">
        <v>13</v>
      </c>
      <c r="G5004" t="s">
        <v>17241</v>
      </c>
      <c r="H5004" s="3" t="s">
        <v>17242</v>
      </c>
      <c r="I5004" t="s">
        <v>14105</v>
      </c>
      <c r="J5004" t="s">
        <v>17245</v>
      </c>
    </row>
    <row r="5005" spans="1:10" ht="16" x14ac:dyDescent="0.2">
      <c r="A5005" t="s">
        <v>17246</v>
      </c>
      <c r="B5005" t="s">
        <v>17239</v>
      </c>
      <c r="C5005" t="s">
        <v>17240</v>
      </c>
      <c r="D5005">
        <v>1</v>
      </c>
      <c r="E5005" t="s">
        <v>13</v>
      </c>
      <c r="F5005" t="s">
        <v>13</v>
      </c>
      <c r="G5005" t="s">
        <v>17241</v>
      </c>
      <c r="H5005" s="3" t="s">
        <v>17242</v>
      </c>
      <c r="I5005" t="s">
        <v>14105</v>
      </c>
      <c r="J5005" t="s">
        <v>17247</v>
      </c>
    </row>
    <row r="5006" spans="1:10" ht="16" x14ac:dyDescent="0.2">
      <c r="A5006" t="s">
        <v>17248</v>
      </c>
      <c r="B5006" t="s">
        <v>17239</v>
      </c>
      <c r="C5006" t="s">
        <v>17240</v>
      </c>
      <c r="D5006">
        <v>1</v>
      </c>
      <c r="E5006" t="s">
        <v>13</v>
      </c>
      <c r="F5006" t="s">
        <v>13</v>
      </c>
      <c r="G5006" t="s">
        <v>17241</v>
      </c>
      <c r="H5006" s="3" t="s">
        <v>17242</v>
      </c>
      <c r="I5006" t="s">
        <v>14105</v>
      </c>
      <c r="J5006" t="s">
        <v>17249</v>
      </c>
    </row>
    <row r="5007" spans="1:10" ht="16" x14ac:dyDescent="0.2">
      <c r="A5007" t="s">
        <v>17250</v>
      </c>
      <c r="B5007" t="s">
        <v>17239</v>
      </c>
      <c r="C5007" t="s">
        <v>17240</v>
      </c>
      <c r="D5007">
        <v>1</v>
      </c>
      <c r="E5007" t="s">
        <v>13</v>
      </c>
      <c r="F5007" t="s">
        <v>13</v>
      </c>
      <c r="G5007" t="s">
        <v>17241</v>
      </c>
      <c r="H5007" s="3" t="s">
        <v>17251</v>
      </c>
      <c r="I5007" t="s">
        <v>14105</v>
      </c>
      <c r="J5007" t="s">
        <v>17252</v>
      </c>
    </row>
    <row r="5008" spans="1:10" ht="16" x14ac:dyDescent="0.2">
      <c r="A5008" t="s">
        <v>17253</v>
      </c>
      <c r="B5008" t="s">
        <v>17239</v>
      </c>
      <c r="C5008" t="s">
        <v>17240</v>
      </c>
      <c r="D5008">
        <v>2</v>
      </c>
      <c r="E5008" t="s">
        <v>13</v>
      </c>
      <c r="F5008" t="s">
        <v>13</v>
      </c>
      <c r="G5008" t="s">
        <v>17241</v>
      </c>
      <c r="H5008" s="3" t="s">
        <v>17242</v>
      </c>
      <c r="I5008" t="s">
        <v>14105</v>
      </c>
      <c r="J5008" t="s">
        <v>17254</v>
      </c>
    </row>
    <row r="5009" spans="1:10" ht="16" x14ac:dyDescent="0.2">
      <c r="A5009" t="s">
        <v>17255</v>
      </c>
      <c r="B5009" t="s">
        <v>17239</v>
      </c>
      <c r="C5009" t="s">
        <v>17240</v>
      </c>
      <c r="D5009">
        <v>1</v>
      </c>
      <c r="E5009" t="s">
        <v>13</v>
      </c>
      <c r="F5009" t="s">
        <v>13</v>
      </c>
      <c r="G5009" t="s">
        <v>17241</v>
      </c>
      <c r="H5009" s="3" t="s">
        <v>17256</v>
      </c>
      <c r="I5009" t="s">
        <v>14105</v>
      </c>
      <c r="J5009" t="s">
        <v>17257</v>
      </c>
    </row>
    <row r="5010" spans="1:10" ht="16" x14ac:dyDescent="0.2">
      <c r="A5010" t="s">
        <v>17258</v>
      </c>
      <c r="B5010" t="s">
        <v>17239</v>
      </c>
      <c r="C5010" t="s">
        <v>17240</v>
      </c>
      <c r="D5010">
        <v>3</v>
      </c>
      <c r="E5010" t="s">
        <v>13</v>
      </c>
      <c r="F5010" t="s">
        <v>13</v>
      </c>
      <c r="G5010" t="s">
        <v>17241</v>
      </c>
      <c r="H5010" s="3" t="s">
        <v>17251</v>
      </c>
      <c r="I5010" t="s">
        <v>14105</v>
      </c>
      <c r="J5010" t="s">
        <v>17259</v>
      </c>
    </row>
    <row r="5011" spans="1:10" ht="16" x14ac:dyDescent="0.2">
      <c r="A5011" t="s">
        <v>17260</v>
      </c>
      <c r="B5011" t="s">
        <v>17261</v>
      </c>
      <c r="C5011" t="s">
        <v>17262</v>
      </c>
      <c r="D5011">
        <v>1</v>
      </c>
      <c r="E5011" t="s">
        <v>13</v>
      </c>
      <c r="F5011" t="s">
        <v>13</v>
      </c>
      <c r="G5011" t="s">
        <v>17263</v>
      </c>
      <c r="H5011" s="3" t="s">
        <v>17264</v>
      </c>
      <c r="I5011" t="s">
        <v>547</v>
      </c>
      <c r="J5011" t="s">
        <v>17265</v>
      </c>
    </row>
    <row r="5012" spans="1:10" ht="16" x14ac:dyDescent="0.2">
      <c r="A5012" t="s">
        <v>17260</v>
      </c>
      <c r="B5012" t="s">
        <v>17266</v>
      </c>
      <c r="C5012" t="s">
        <v>17267</v>
      </c>
      <c r="D5012">
        <v>2</v>
      </c>
      <c r="E5012" t="s">
        <v>13</v>
      </c>
      <c r="F5012" t="s">
        <v>13</v>
      </c>
      <c r="G5012" t="s">
        <v>17263</v>
      </c>
      <c r="H5012" s="3" t="s">
        <v>17264</v>
      </c>
      <c r="I5012" t="s">
        <v>547</v>
      </c>
      <c r="J5012" t="s">
        <v>17265</v>
      </c>
    </row>
    <row r="5013" spans="1:10" ht="16" x14ac:dyDescent="0.2">
      <c r="A5013" t="s">
        <v>17268</v>
      </c>
      <c r="B5013" t="s">
        <v>4737</v>
      </c>
      <c r="C5013" t="s">
        <v>17269</v>
      </c>
      <c r="D5013">
        <v>1</v>
      </c>
      <c r="E5013" t="s">
        <v>13</v>
      </c>
      <c r="F5013" t="s">
        <v>13</v>
      </c>
      <c r="G5013" t="s">
        <v>17263</v>
      </c>
      <c r="H5013" s="3" t="s">
        <v>17270</v>
      </c>
      <c r="I5013" t="s">
        <v>547</v>
      </c>
      <c r="J5013" t="s">
        <v>17271</v>
      </c>
    </row>
    <row r="5014" spans="1:10" ht="16" x14ac:dyDescent="0.2">
      <c r="A5014" t="s">
        <v>17260</v>
      </c>
      <c r="B5014" t="s">
        <v>17272</v>
      </c>
      <c r="C5014" t="s">
        <v>17273</v>
      </c>
      <c r="D5014">
        <v>4</v>
      </c>
      <c r="E5014" t="s">
        <v>13</v>
      </c>
      <c r="F5014" t="s">
        <v>13</v>
      </c>
      <c r="G5014" t="s">
        <v>17263</v>
      </c>
      <c r="H5014" s="3" t="s">
        <v>17264</v>
      </c>
      <c r="I5014" t="s">
        <v>547</v>
      </c>
      <c r="J5014" t="s">
        <v>17265</v>
      </c>
    </row>
    <row r="5015" spans="1:10" ht="32" x14ac:dyDescent="0.2">
      <c r="A5015" t="s">
        <v>17268</v>
      </c>
      <c r="B5015" t="s">
        <v>17274</v>
      </c>
      <c r="C5015" t="s">
        <v>17275</v>
      </c>
      <c r="D5015">
        <v>2</v>
      </c>
      <c r="E5015" t="s">
        <v>13</v>
      </c>
      <c r="F5015" t="s">
        <v>13</v>
      </c>
      <c r="G5015" t="s">
        <v>17276</v>
      </c>
      <c r="H5015" s="3" t="s">
        <v>17277</v>
      </c>
      <c r="I5015" t="s">
        <v>547</v>
      </c>
      <c r="J5015" t="s">
        <v>17271</v>
      </c>
    </row>
    <row r="5016" spans="1:10" ht="32" x14ac:dyDescent="0.2">
      <c r="A5016" t="s">
        <v>17278</v>
      </c>
      <c r="B5016" t="s">
        <v>17279</v>
      </c>
      <c r="C5016" t="s">
        <v>17280</v>
      </c>
      <c r="D5016">
        <v>1</v>
      </c>
      <c r="E5016" t="s">
        <v>13</v>
      </c>
      <c r="F5016" t="s">
        <v>13</v>
      </c>
      <c r="G5016" t="s">
        <v>17281</v>
      </c>
      <c r="H5016" s="3" t="s">
        <v>17282</v>
      </c>
      <c r="I5016" t="s">
        <v>12628</v>
      </c>
      <c r="J5016" t="s">
        <v>17283</v>
      </c>
    </row>
    <row r="5017" spans="1:10" ht="16" x14ac:dyDescent="0.2">
      <c r="A5017" t="s">
        <v>17284</v>
      </c>
      <c r="B5017" t="s">
        <v>17285</v>
      </c>
      <c r="C5017" t="s">
        <v>17286</v>
      </c>
      <c r="D5017">
        <v>1</v>
      </c>
      <c r="E5017" t="s">
        <v>13</v>
      </c>
      <c r="F5017" t="s">
        <v>13</v>
      </c>
      <c r="G5017" t="s">
        <v>17287</v>
      </c>
      <c r="H5017" s="3" t="s">
        <v>17288</v>
      </c>
      <c r="I5017" t="s">
        <v>292</v>
      </c>
      <c r="J5017" t="s">
        <v>17289</v>
      </c>
    </row>
    <row r="5018" spans="1:10" ht="32" x14ac:dyDescent="0.2">
      <c r="A5018" t="s">
        <v>17284</v>
      </c>
      <c r="B5018" t="s">
        <v>17290</v>
      </c>
      <c r="C5018" t="s">
        <v>17291</v>
      </c>
      <c r="D5018">
        <v>2</v>
      </c>
      <c r="E5018" t="s">
        <v>13</v>
      </c>
      <c r="F5018" t="s">
        <v>13</v>
      </c>
      <c r="G5018" t="s">
        <v>17292</v>
      </c>
      <c r="H5018" s="3" t="s">
        <v>17293</v>
      </c>
      <c r="I5018" t="s">
        <v>1725</v>
      </c>
      <c r="J5018" t="s">
        <v>17289</v>
      </c>
    </row>
    <row r="5019" spans="1:10" ht="16" x14ac:dyDescent="0.2">
      <c r="A5019" t="s">
        <v>17294</v>
      </c>
      <c r="B5019" t="s">
        <v>9778</v>
      </c>
      <c r="C5019" t="s">
        <v>17295</v>
      </c>
      <c r="D5019">
        <v>1</v>
      </c>
      <c r="E5019">
        <f>575</f>
        <v>575</v>
      </c>
      <c r="F5019" t="s">
        <v>13</v>
      </c>
      <c r="G5019" t="s">
        <v>17296</v>
      </c>
      <c r="H5019" s="3" t="s">
        <v>17297</v>
      </c>
      <c r="I5019" t="s">
        <v>1033</v>
      </c>
      <c r="J5019" t="s">
        <v>17298</v>
      </c>
    </row>
    <row r="5020" spans="1:10" ht="16" x14ac:dyDescent="0.2">
      <c r="A5020" t="s">
        <v>311</v>
      </c>
      <c r="B5020" t="s">
        <v>17299</v>
      </c>
      <c r="C5020" t="s">
        <v>17300</v>
      </c>
      <c r="D5020">
        <v>2</v>
      </c>
      <c r="E5020" t="s">
        <v>13</v>
      </c>
      <c r="F5020" t="s">
        <v>13</v>
      </c>
      <c r="G5020" t="s">
        <v>17301</v>
      </c>
      <c r="H5020" s="3" t="s">
        <v>17302</v>
      </c>
      <c r="I5020" t="s">
        <v>315</v>
      </c>
      <c r="J5020" t="s">
        <v>316</v>
      </c>
    </row>
    <row r="5021" spans="1:10" ht="16" x14ac:dyDescent="0.2">
      <c r="A5021" t="s">
        <v>17303</v>
      </c>
      <c r="B5021" t="s">
        <v>17304</v>
      </c>
      <c r="C5021" t="s">
        <v>17305</v>
      </c>
      <c r="D5021">
        <v>4</v>
      </c>
      <c r="E5021" t="s">
        <v>13</v>
      </c>
      <c r="F5021" t="s">
        <v>13</v>
      </c>
      <c r="G5021" t="s">
        <v>17306</v>
      </c>
      <c r="H5021" s="3" t="s">
        <v>17307</v>
      </c>
      <c r="I5021" t="s">
        <v>509</v>
      </c>
      <c r="J5021" t="s">
        <v>17308</v>
      </c>
    </row>
    <row r="5022" spans="1:10" ht="16" x14ac:dyDescent="0.2">
      <c r="A5022" t="s">
        <v>17309</v>
      </c>
      <c r="B5022" t="s">
        <v>17310</v>
      </c>
      <c r="C5022" t="s">
        <v>17311</v>
      </c>
      <c r="D5022">
        <v>2</v>
      </c>
      <c r="E5022" t="s">
        <v>13</v>
      </c>
      <c r="F5022" t="s">
        <v>13</v>
      </c>
      <c r="G5022" t="s">
        <v>17312</v>
      </c>
      <c r="H5022" s="3" t="s">
        <v>17313</v>
      </c>
      <c r="I5022" t="s">
        <v>509</v>
      </c>
      <c r="J5022" t="s">
        <v>17314</v>
      </c>
    </row>
    <row r="5023" spans="1:10" ht="16" x14ac:dyDescent="0.2">
      <c r="A5023" t="s">
        <v>17309</v>
      </c>
      <c r="B5023" t="s">
        <v>17315</v>
      </c>
      <c r="C5023" t="s">
        <v>17316</v>
      </c>
      <c r="D5023">
        <v>3</v>
      </c>
      <c r="E5023" t="s">
        <v>13</v>
      </c>
      <c r="F5023" t="s">
        <v>13</v>
      </c>
      <c r="G5023" t="s">
        <v>17312</v>
      </c>
      <c r="H5023" s="3" t="s">
        <v>17313</v>
      </c>
      <c r="I5023" t="s">
        <v>509</v>
      </c>
      <c r="J5023" t="s">
        <v>17314</v>
      </c>
    </row>
    <row r="5024" spans="1:10" ht="16" x14ac:dyDescent="0.2">
      <c r="A5024" t="s">
        <v>17309</v>
      </c>
      <c r="B5024" t="s">
        <v>17317</v>
      </c>
      <c r="C5024" t="s">
        <v>17318</v>
      </c>
      <c r="D5024">
        <v>1</v>
      </c>
      <c r="E5024" t="s">
        <v>13</v>
      </c>
      <c r="F5024" t="s">
        <v>13</v>
      </c>
      <c r="G5024" t="s">
        <v>17312</v>
      </c>
      <c r="H5024" s="3" t="s">
        <v>17313</v>
      </c>
      <c r="I5024" t="s">
        <v>509</v>
      </c>
      <c r="J5024" t="s">
        <v>17314</v>
      </c>
    </row>
    <row r="5025" spans="1:10" ht="16" x14ac:dyDescent="0.2">
      <c r="A5025" t="s">
        <v>17319</v>
      </c>
      <c r="B5025" t="s">
        <v>17320</v>
      </c>
      <c r="C5025" t="s">
        <v>17321</v>
      </c>
      <c r="D5025">
        <v>3</v>
      </c>
      <c r="E5025" t="s">
        <v>13</v>
      </c>
      <c r="F5025" t="s">
        <v>13</v>
      </c>
      <c r="G5025" t="s">
        <v>17312</v>
      </c>
      <c r="H5025" s="3" t="s">
        <v>17322</v>
      </c>
      <c r="I5025" t="s">
        <v>509</v>
      </c>
      <c r="J5025" t="s">
        <v>17323</v>
      </c>
    </row>
    <row r="5026" spans="1:10" ht="16" x14ac:dyDescent="0.2">
      <c r="A5026" t="s">
        <v>504</v>
      </c>
      <c r="B5026" t="s">
        <v>17324</v>
      </c>
      <c r="C5026" t="s">
        <v>17325</v>
      </c>
      <c r="D5026">
        <v>6</v>
      </c>
      <c r="E5026" t="s">
        <v>13</v>
      </c>
      <c r="F5026" t="s">
        <v>13</v>
      </c>
      <c r="G5026" t="s">
        <v>17312</v>
      </c>
      <c r="H5026" s="3" t="s">
        <v>17313</v>
      </c>
      <c r="I5026" t="s">
        <v>509</v>
      </c>
      <c r="J5026" t="s">
        <v>510</v>
      </c>
    </row>
    <row r="5027" spans="1:10" ht="16" x14ac:dyDescent="0.2">
      <c r="A5027" t="s">
        <v>17309</v>
      </c>
      <c r="B5027" t="s">
        <v>17326</v>
      </c>
      <c r="C5027" t="s">
        <v>17327</v>
      </c>
      <c r="D5027">
        <v>5</v>
      </c>
      <c r="E5027" t="s">
        <v>13</v>
      </c>
      <c r="F5027" t="s">
        <v>13</v>
      </c>
      <c r="G5027" t="s">
        <v>17312</v>
      </c>
      <c r="H5027" s="3" t="s">
        <v>17313</v>
      </c>
      <c r="I5027" t="s">
        <v>509</v>
      </c>
      <c r="J5027" t="s">
        <v>17314</v>
      </c>
    </row>
    <row r="5028" spans="1:10" ht="16" x14ac:dyDescent="0.2">
      <c r="A5028" t="s">
        <v>17309</v>
      </c>
      <c r="B5028" t="s">
        <v>17328</v>
      </c>
      <c r="C5028" t="s">
        <v>17329</v>
      </c>
      <c r="D5028">
        <v>4</v>
      </c>
      <c r="E5028" t="s">
        <v>13</v>
      </c>
      <c r="F5028" t="s">
        <v>13</v>
      </c>
      <c r="G5028" t="s">
        <v>17312</v>
      </c>
      <c r="H5028" s="3" t="s">
        <v>17313</v>
      </c>
      <c r="I5028" t="s">
        <v>509</v>
      </c>
      <c r="J5028" t="s">
        <v>17314</v>
      </c>
    </row>
    <row r="5029" spans="1:10" ht="16" x14ac:dyDescent="0.2">
      <c r="A5029" t="s">
        <v>4330</v>
      </c>
      <c r="B5029" t="s">
        <v>17330</v>
      </c>
      <c r="C5029" t="s">
        <v>17331</v>
      </c>
      <c r="D5029">
        <v>1</v>
      </c>
      <c r="E5029" t="s">
        <v>13</v>
      </c>
      <c r="F5029" t="s">
        <v>13</v>
      </c>
      <c r="G5029" t="s">
        <v>17332</v>
      </c>
      <c r="H5029" s="3" t="s">
        <v>17333</v>
      </c>
      <c r="I5029" t="s">
        <v>509</v>
      </c>
      <c r="J5029" t="s">
        <v>4333</v>
      </c>
    </row>
    <row r="5030" spans="1:10" ht="16" x14ac:dyDescent="0.2">
      <c r="A5030" t="s">
        <v>504</v>
      </c>
      <c r="B5030" t="s">
        <v>17334</v>
      </c>
      <c r="C5030" t="s">
        <v>17335</v>
      </c>
      <c r="D5030">
        <v>5</v>
      </c>
      <c r="E5030" t="s">
        <v>13</v>
      </c>
      <c r="F5030" t="s">
        <v>13</v>
      </c>
      <c r="G5030" t="s">
        <v>17332</v>
      </c>
      <c r="H5030" s="3" t="s">
        <v>17333</v>
      </c>
      <c r="I5030" t="s">
        <v>509</v>
      </c>
      <c r="J5030" t="s">
        <v>510</v>
      </c>
    </row>
    <row r="5031" spans="1:10" ht="16" x14ac:dyDescent="0.2">
      <c r="A5031" t="s">
        <v>13230</v>
      </c>
      <c r="B5031" t="s">
        <v>17336</v>
      </c>
      <c r="C5031" t="s">
        <v>17337</v>
      </c>
      <c r="D5031">
        <v>4</v>
      </c>
      <c r="E5031" t="s">
        <v>13</v>
      </c>
      <c r="F5031" t="s">
        <v>13</v>
      </c>
      <c r="G5031" t="s">
        <v>17332</v>
      </c>
      <c r="H5031" s="3" t="s">
        <v>17338</v>
      </c>
      <c r="I5031" t="s">
        <v>509</v>
      </c>
      <c r="J5031" t="s">
        <v>13235</v>
      </c>
    </row>
    <row r="5032" spans="1:10" ht="16" x14ac:dyDescent="0.2">
      <c r="A5032" t="s">
        <v>4354</v>
      </c>
      <c r="B5032" t="s">
        <v>17339</v>
      </c>
      <c r="C5032" t="s">
        <v>17340</v>
      </c>
      <c r="D5032">
        <v>2</v>
      </c>
      <c r="E5032" t="s">
        <v>13</v>
      </c>
      <c r="F5032" t="s">
        <v>13</v>
      </c>
      <c r="G5032" t="s">
        <v>17341</v>
      </c>
      <c r="H5032" s="3" t="s">
        <v>17342</v>
      </c>
      <c r="I5032" t="s">
        <v>509</v>
      </c>
      <c r="J5032" t="s">
        <v>4358</v>
      </c>
    </row>
    <row r="5033" spans="1:10" ht="16" x14ac:dyDescent="0.2">
      <c r="A5033" t="s">
        <v>4305</v>
      </c>
      <c r="B5033" t="s">
        <v>17343</v>
      </c>
      <c r="C5033" t="s">
        <v>17344</v>
      </c>
      <c r="D5033">
        <v>4</v>
      </c>
      <c r="E5033" t="s">
        <v>13</v>
      </c>
      <c r="F5033" t="s">
        <v>13</v>
      </c>
      <c r="G5033" t="s">
        <v>17345</v>
      </c>
      <c r="H5033" s="3" t="s">
        <v>17346</v>
      </c>
      <c r="I5033" t="s">
        <v>509</v>
      </c>
      <c r="J5033" t="s">
        <v>4309</v>
      </c>
    </row>
    <row r="5034" spans="1:10" ht="32" x14ac:dyDescent="0.2">
      <c r="A5034" t="s">
        <v>17347</v>
      </c>
      <c r="B5034" t="s">
        <v>11533</v>
      </c>
      <c r="C5034" t="s">
        <v>11534</v>
      </c>
      <c r="D5034">
        <v>2</v>
      </c>
      <c r="E5034" t="s">
        <v>13</v>
      </c>
      <c r="F5034" t="s">
        <v>13</v>
      </c>
      <c r="G5034" t="s">
        <v>17348</v>
      </c>
      <c r="H5034" s="3" t="s">
        <v>17349</v>
      </c>
      <c r="I5034" t="s">
        <v>856</v>
      </c>
      <c r="J5034" t="s">
        <v>17350</v>
      </c>
    </row>
    <row r="5035" spans="1:10" ht="16" x14ac:dyDescent="0.2">
      <c r="A5035" t="s">
        <v>17347</v>
      </c>
      <c r="B5035" t="s">
        <v>17351</v>
      </c>
      <c r="C5035" t="s">
        <v>17352</v>
      </c>
      <c r="D5035">
        <v>3</v>
      </c>
      <c r="E5035" t="s">
        <v>13</v>
      </c>
      <c r="F5035" t="s">
        <v>13</v>
      </c>
      <c r="G5035" t="s">
        <v>17348</v>
      </c>
      <c r="H5035" s="3" t="s">
        <v>17353</v>
      </c>
      <c r="J5035" t="s">
        <v>17350</v>
      </c>
    </row>
    <row r="5036" spans="1:10" ht="16" x14ac:dyDescent="0.2">
      <c r="A5036" t="s">
        <v>17354</v>
      </c>
      <c r="B5036" t="s">
        <v>11533</v>
      </c>
      <c r="C5036" t="s">
        <v>11534</v>
      </c>
      <c r="D5036">
        <v>1</v>
      </c>
      <c r="E5036" t="s">
        <v>13</v>
      </c>
      <c r="F5036" t="s">
        <v>13</v>
      </c>
      <c r="G5036" t="s">
        <v>17348</v>
      </c>
      <c r="H5036" s="3" t="s">
        <v>17355</v>
      </c>
      <c r="I5036" t="s">
        <v>62</v>
      </c>
      <c r="J5036" t="s">
        <v>17356</v>
      </c>
    </row>
    <row r="5037" spans="1:10" ht="16" x14ac:dyDescent="0.2">
      <c r="A5037" t="s">
        <v>17357</v>
      </c>
      <c r="B5037" t="s">
        <v>17358</v>
      </c>
      <c r="C5037" t="s">
        <v>17359</v>
      </c>
      <c r="D5037">
        <v>3</v>
      </c>
      <c r="E5037" t="s">
        <v>13</v>
      </c>
      <c r="F5037" t="s">
        <v>13</v>
      </c>
      <c r="G5037" t="s">
        <v>17348</v>
      </c>
      <c r="H5037" s="3" t="s">
        <v>17355</v>
      </c>
      <c r="I5037" t="s">
        <v>62</v>
      </c>
      <c r="J5037" t="s">
        <v>17360</v>
      </c>
    </row>
    <row r="5038" spans="1:10" ht="16" x14ac:dyDescent="0.2">
      <c r="A5038" t="s">
        <v>17361</v>
      </c>
      <c r="B5038" t="s">
        <v>11533</v>
      </c>
      <c r="C5038" t="s">
        <v>11534</v>
      </c>
      <c r="D5038">
        <v>1</v>
      </c>
      <c r="E5038" t="s">
        <v>13</v>
      </c>
      <c r="F5038" t="s">
        <v>13</v>
      </c>
      <c r="G5038" t="s">
        <v>17348</v>
      </c>
      <c r="H5038" s="3" t="s">
        <v>17362</v>
      </c>
      <c r="I5038" t="s">
        <v>62</v>
      </c>
      <c r="J5038" t="s">
        <v>17363</v>
      </c>
    </row>
    <row r="5039" spans="1:10" ht="16" x14ac:dyDescent="0.2">
      <c r="A5039" t="s">
        <v>17357</v>
      </c>
      <c r="B5039" t="s">
        <v>17364</v>
      </c>
      <c r="C5039" t="s">
        <v>17365</v>
      </c>
      <c r="D5039">
        <v>1</v>
      </c>
      <c r="E5039" t="s">
        <v>13</v>
      </c>
      <c r="F5039" t="s">
        <v>13</v>
      </c>
      <c r="G5039" t="s">
        <v>17348</v>
      </c>
      <c r="H5039" s="3" t="s">
        <v>17355</v>
      </c>
      <c r="I5039" t="s">
        <v>62</v>
      </c>
      <c r="J5039" t="s">
        <v>17360</v>
      </c>
    </row>
    <row r="5040" spans="1:10" ht="16" x14ac:dyDescent="0.2">
      <c r="A5040" t="s">
        <v>17366</v>
      </c>
      <c r="B5040" t="s">
        <v>17367</v>
      </c>
      <c r="C5040" t="s">
        <v>17368</v>
      </c>
      <c r="D5040">
        <v>1</v>
      </c>
      <c r="E5040" t="s">
        <v>13</v>
      </c>
      <c r="F5040" t="s">
        <v>13</v>
      </c>
      <c r="G5040" t="s">
        <v>17369</v>
      </c>
      <c r="H5040" s="3" t="s">
        <v>17370</v>
      </c>
      <c r="I5040" t="s">
        <v>69</v>
      </c>
      <c r="J5040" t="s">
        <v>17371</v>
      </c>
    </row>
    <row r="5041" spans="1:10" ht="16" x14ac:dyDescent="0.2">
      <c r="A5041" t="s">
        <v>11858</v>
      </c>
      <c r="B5041" t="s">
        <v>11616</v>
      </c>
      <c r="C5041" t="s">
        <v>17372</v>
      </c>
      <c r="D5041">
        <v>1</v>
      </c>
      <c r="E5041" t="s">
        <v>13</v>
      </c>
      <c r="F5041" t="s">
        <v>13</v>
      </c>
      <c r="G5041" t="s">
        <v>17369</v>
      </c>
      <c r="H5041" s="3" t="s">
        <v>17370</v>
      </c>
      <c r="I5041" t="s">
        <v>69</v>
      </c>
      <c r="J5041" t="s">
        <v>11864</v>
      </c>
    </row>
    <row r="5042" spans="1:10" ht="16" x14ac:dyDescent="0.2">
      <c r="A5042" t="s">
        <v>11858</v>
      </c>
      <c r="B5042" t="s">
        <v>17373</v>
      </c>
      <c r="C5042" t="s">
        <v>17374</v>
      </c>
      <c r="D5042">
        <v>3</v>
      </c>
      <c r="E5042" t="s">
        <v>13</v>
      </c>
      <c r="F5042" t="s">
        <v>13</v>
      </c>
      <c r="G5042" t="s">
        <v>17369</v>
      </c>
      <c r="H5042" s="3" t="s">
        <v>17370</v>
      </c>
      <c r="I5042" t="s">
        <v>69</v>
      </c>
      <c r="J5042" t="s">
        <v>11864</v>
      </c>
    </row>
    <row r="5043" spans="1:10" ht="16" x14ac:dyDescent="0.2">
      <c r="A5043" t="s">
        <v>17375</v>
      </c>
      <c r="B5043" t="s">
        <v>17376</v>
      </c>
      <c r="C5043" t="s">
        <v>17377</v>
      </c>
      <c r="D5043">
        <v>3</v>
      </c>
      <c r="E5043">
        <f>164</f>
        <v>164</v>
      </c>
      <c r="F5043" t="s">
        <v>13</v>
      </c>
      <c r="G5043" t="s">
        <v>17378</v>
      </c>
      <c r="H5043" s="3" t="s">
        <v>17379</v>
      </c>
      <c r="I5043" t="s">
        <v>1033</v>
      </c>
      <c r="J5043" t="s">
        <v>17380</v>
      </c>
    </row>
    <row r="5044" spans="1:10" ht="16" x14ac:dyDescent="0.2">
      <c r="A5044" t="s">
        <v>15093</v>
      </c>
      <c r="B5044" t="s">
        <v>17381</v>
      </c>
      <c r="C5044" t="s">
        <v>17382</v>
      </c>
      <c r="D5044">
        <v>2</v>
      </c>
      <c r="E5044">
        <f>164</f>
        <v>164</v>
      </c>
      <c r="F5044" t="s">
        <v>13</v>
      </c>
      <c r="G5044" t="s">
        <v>17378</v>
      </c>
      <c r="H5044" s="3" t="s">
        <v>17383</v>
      </c>
      <c r="I5044" t="s">
        <v>1033</v>
      </c>
      <c r="J5044" t="s">
        <v>15098</v>
      </c>
    </row>
    <row r="5045" spans="1:10" ht="16" x14ac:dyDescent="0.2">
      <c r="A5045" t="s">
        <v>17384</v>
      </c>
      <c r="B5045" t="s">
        <v>17385</v>
      </c>
      <c r="C5045" t="s">
        <v>17386</v>
      </c>
      <c r="D5045">
        <v>2</v>
      </c>
      <c r="E5045">
        <f>164</f>
        <v>164</v>
      </c>
      <c r="F5045" t="s">
        <v>13</v>
      </c>
      <c r="G5045" t="s">
        <v>17378</v>
      </c>
      <c r="H5045" s="3" t="s">
        <v>17383</v>
      </c>
      <c r="I5045" t="s">
        <v>1033</v>
      </c>
      <c r="J5045" t="s">
        <v>17387</v>
      </c>
    </row>
    <row r="5046" spans="1:10" ht="16" x14ac:dyDescent="0.2">
      <c r="A5046" t="s">
        <v>17375</v>
      </c>
      <c r="B5046" t="s">
        <v>17388</v>
      </c>
      <c r="C5046" t="s">
        <v>17389</v>
      </c>
      <c r="D5046">
        <v>2</v>
      </c>
      <c r="E5046">
        <f>164</f>
        <v>164</v>
      </c>
      <c r="F5046" t="s">
        <v>13</v>
      </c>
      <c r="G5046" t="s">
        <v>17378</v>
      </c>
      <c r="H5046" s="3" t="s">
        <v>17379</v>
      </c>
      <c r="I5046" t="s">
        <v>1033</v>
      </c>
      <c r="J5046" t="s">
        <v>17380</v>
      </c>
    </row>
    <row r="5047" spans="1:10" ht="16" x14ac:dyDescent="0.2">
      <c r="A5047" t="s">
        <v>17390</v>
      </c>
      <c r="B5047" t="s">
        <v>17391</v>
      </c>
      <c r="C5047" t="s">
        <v>17392</v>
      </c>
      <c r="D5047">
        <v>4</v>
      </c>
      <c r="E5047">
        <f>164</f>
        <v>164</v>
      </c>
      <c r="F5047" t="s">
        <v>13</v>
      </c>
      <c r="G5047" t="s">
        <v>17378</v>
      </c>
      <c r="H5047" s="3" t="s">
        <v>17383</v>
      </c>
      <c r="I5047" t="s">
        <v>1033</v>
      </c>
      <c r="J5047" t="s">
        <v>17393</v>
      </c>
    </row>
    <row r="5048" spans="1:10" ht="16" x14ac:dyDescent="0.2">
      <c r="A5048" t="s">
        <v>17394</v>
      </c>
      <c r="B5048" t="s">
        <v>17395</v>
      </c>
      <c r="C5048" t="s">
        <v>17396</v>
      </c>
      <c r="D5048">
        <v>2</v>
      </c>
      <c r="E5048">
        <f>164</f>
        <v>164</v>
      </c>
      <c r="F5048" t="s">
        <v>13</v>
      </c>
      <c r="G5048" t="s">
        <v>17378</v>
      </c>
      <c r="H5048" s="3" t="s">
        <v>17397</v>
      </c>
      <c r="I5048" t="s">
        <v>1033</v>
      </c>
      <c r="J5048" t="s">
        <v>17398</v>
      </c>
    </row>
    <row r="5049" spans="1:10" ht="16" x14ac:dyDescent="0.2">
      <c r="A5049" t="s">
        <v>17375</v>
      </c>
      <c r="B5049" t="s">
        <v>17399</v>
      </c>
      <c r="C5049" t="s">
        <v>17400</v>
      </c>
      <c r="D5049">
        <v>4</v>
      </c>
      <c r="E5049">
        <f>164</f>
        <v>164</v>
      </c>
      <c r="F5049" t="s">
        <v>13</v>
      </c>
      <c r="G5049" t="s">
        <v>17378</v>
      </c>
      <c r="H5049" s="3" t="s">
        <v>17379</v>
      </c>
      <c r="I5049" t="s">
        <v>1033</v>
      </c>
      <c r="J5049" t="s">
        <v>17380</v>
      </c>
    </row>
    <row r="5050" spans="1:10" ht="16" x14ac:dyDescent="0.2">
      <c r="A5050" t="s">
        <v>17384</v>
      </c>
      <c r="B5050" t="s">
        <v>17376</v>
      </c>
      <c r="C5050" t="s">
        <v>17377</v>
      </c>
      <c r="D5050">
        <v>4</v>
      </c>
      <c r="E5050">
        <f>164</f>
        <v>164</v>
      </c>
      <c r="F5050" t="s">
        <v>13</v>
      </c>
      <c r="G5050" t="s">
        <v>17378</v>
      </c>
      <c r="H5050" s="3" t="s">
        <v>17383</v>
      </c>
      <c r="I5050" t="s">
        <v>1033</v>
      </c>
      <c r="J5050" t="s">
        <v>17387</v>
      </c>
    </row>
    <row r="5051" spans="1:10" ht="16" x14ac:dyDescent="0.2">
      <c r="A5051" t="s">
        <v>17401</v>
      </c>
      <c r="B5051" t="s">
        <v>17402</v>
      </c>
      <c r="C5051" t="s">
        <v>17403</v>
      </c>
      <c r="D5051">
        <v>6</v>
      </c>
      <c r="E5051">
        <f>164</f>
        <v>164</v>
      </c>
      <c r="F5051" t="s">
        <v>13</v>
      </c>
      <c r="G5051" t="s">
        <v>17378</v>
      </c>
      <c r="H5051" s="3" t="s">
        <v>17404</v>
      </c>
      <c r="I5051" t="s">
        <v>1033</v>
      </c>
      <c r="J5051" t="s">
        <v>17405</v>
      </c>
    </row>
    <row r="5052" spans="1:10" ht="16" x14ac:dyDescent="0.2">
      <c r="A5052" t="s">
        <v>17406</v>
      </c>
      <c r="B5052" t="s">
        <v>2187</v>
      </c>
      <c r="C5052" t="s">
        <v>17407</v>
      </c>
      <c r="D5052">
        <v>2</v>
      </c>
      <c r="E5052" t="s">
        <v>13</v>
      </c>
      <c r="F5052" t="s">
        <v>13</v>
      </c>
      <c r="G5052" t="s">
        <v>17408</v>
      </c>
      <c r="H5052" s="3" t="s">
        <v>17409</v>
      </c>
      <c r="I5052" t="s">
        <v>69</v>
      </c>
      <c r="J5052" t="s">
        <v>17410</v>
      </c>
    </row>
    <row r="5053" spans="1:10" ht="16" x14ac:dyDescent="0.2">
      <c r="A5053" t="s">
        <v>17406</v>
      </c>
      <c r="B5053" t="s">
        <v>17411</v>
      </c>
      <c r="C5053" t="s">
        <v>17412</v>
      </c>
      <c r="D5053">
        <v>1</v>
      </c>
      <c r="E5053" t="s">
        <v>13</v>
      </c>
      <c r="F5053" t="s">
        <v>13</v>
      </c>
      <c r="G5053" t="s">
        <v>17408</v>
      </c>
      <c r="H5053" s="3" t="s">
        <v>17409</v>
      </c>
      <c r="I5053" t="s">
        <v>69</v>
      </c>
      <c r="J5053" t="s">
        <v>17410</v>
      </c>
    </row>
    <row r="5054" spans="1:10" ht="16" x14ac:dyDescent="0.2">
      <c r="A5054" t="s">
        <v>2629</v>
      </c>
      <c r="B5054" t="s">
        <v>17413</v>
      </c>
      <c r="C5054" t="s">
        <v>17412</v>
      </c>
      <c r="D5054">
        <v>2</v>
      </c>
      <c r="E5054" t="s">
        <v>13</v>
      </c>
      <c r="F5054" t="s">
        <v>13</v>
      </c>
      <c r="G5054" t="s">
        <v>17408</v>
      </c>
      <c r="H5054" s="3" t="s">
        <v>17409</v>
      </c>
      <c r="I5054" t="s">
        <v>69</v>
      </c>
      <c r="J5054" t="s">
        <v>2631</v>
      </c>
    </row>
    <row r="5055" spans="1:10" ht="16" x14ac:dyDescent="0.2">
      <c r="A5055" t="s">
        <v>2615</v>
      </c>
      <c r="B5055" t="s">
        <v>17413</v>
      </c>
      <c r="C5055" t="s">
        <v>17412</v>
      </c>
      <c r="D5055">
        <v>2</v>
      </c>
      <c r="E5055" t="s">
        <v>13</v>
      </c>
      <c r="F5055" t="s">
        <v>13</v>
      </c>
      <c r="G5055" t="s">
        <v>17408</v>
      </c>
      <c r="H5055" s="3" t="s">
        <v>17409</v>
      </c>
      <c r="I5055" t="s">
        <v>69</v>
      </c>
      <c r="J5055" t="s">
        <v>2620</v>
      </c>
    </row>
    <row r="5056" spans="1:10" ht="16" x14ac:dyDescent="0.2">
      <c r="A5056" t="s">
        <v>17414</v>
      </c>
      <c r="B5056" t="s">
        <v>17415</v>
      </c>
      <c r="C5056" t="s">
        <v>17416</v>
      </c>
      <c r="D5056">
        <v>3</v>
      </c>
      <c r="E5056" t="s">
        <v>13</v>
      </c>
      <c r="F5056" t="s">
        <v>13</v>
      </c>
      <c r="G5056" t="s">
        <v>17417</v>
      </c>
      <c r="H5056" s="3" t="s">
        <v>17418</v>
      </c>
      <c r="I5056" t="s">
        <v>626</v>
      </c>
      <c r="J5056" t="s">
        <v>17419</v>
      </c>
    </row>
    <row r="5057" spans="1:10" ht="16" x14ac:dyDescent="0.2">
      <c r="A5057" t="s">
        <v>621</v>
      </c>
      <c r="B5057" t="s">
        <v>17420</v>
      </c>
      <c r="C5057" t="s">
        <v>17421</v>
      </c>
      <c r="D5057">
        <v>3</v>
      </c>
      <c r="E5057" t="s">
        <v>13</v>
      </c>
      <c r="F5057" t="s">
        <v>13</v>
      </c>
      <c r="G5057" t="s">
        <v>17417</v>
      </c>
      <c r="H5057" s="3" t="s">
        <v>17422</v>
      </c>
      <c r="I5057" t="s">
        <v>626</v>
      </c>
      <c r="J5057" t="s">
        <v>627</v>
      </c>
    </row>
    <row r="5058" spans="1:10" ht="16" x14ac:dyDescent="0.2">
      <c r="A5058" t="s">
        <v>17414</v>
      </c>
      <c r="B5058" t="s">
        <v>17423</v>
      </c>
      <c r="C5058" t="s">
        <v>17424</v>
      </c>
      <c r="D5058">
        <v>1</v>
      </c>
      <c r="E5058" t="s">
        <v>13</v>
      </c>
      <c r="F5058" t="s">
        <v>13</v>
      </c>
      <c r="G5058" t="s">
        <v>17417</v>
      </c>
      <c r="H5058" s="3" t="s">
        <v>17418</v>
      </c>
      <c r="I5058" t="s">
        <v>626</v>
      </c>
      <c r="J5058" t="s">
        <v>17419</v>
      </c>
    </row>
    <row r="5059" spans="1:10" ht="16" x14ac:dyDescent="0.2">
      <c r="A5059" t="s">
        <v>17414</v>
      </c>
      <c r="B5059" t="s">
        <v>17425</v>
      </c>
      <c r="C5059" t="s">
        <v>17426</v>
      </c>
      <c r="D5059">
        <v>8</v>
      </c>
      <c r="E5059" t="s">
        <v>13</v>
      </c>
      <c r="F5059" t="s">
        <v>13</v>
      </c>
      <c r="G5059" t="s">
        <v>17417</v>
      </c>
      <c r="H5059" s="3" t="s">
        <v>17422</v>
      </c>
      <c r="I5059" t="s">
        <v>626</v>
      </c>
      <c r="J5059" t="s">
        <v>17419</v>
      </c>
    </row>
    <row r="5060" spans="1:10" ht="16" x14ac:dyDescent="0.2">
      <c r="A5060" t="s">
        <v>17427</v>
      </c>
      <c r="B5060" t="s">
        <v>17428</v>
      </c>
      <c r="C5060" t="s">
        <v>17429</v>
      </c>
      <c r="D5060">
        <v>1</v>
      </c>
      <c r="E5060" t="s">
        <v>13</v>
      </c>
      <c r="F5060" t="s">
        <v>13</v>
      </c>
      <c r="G5060" t="s">
        <v>17417</v>
      </c>
      <c r="H5060" s="3" t="s">
        <v>17430</v>
      </c>
      <c r="I5060" t="s">
        <v>626</v>
      </c>
      <c r="J5060" t="s">
        <v>17431</v>
      </c>
    </row>
    <row r="5061" spans="1:10" ht="16" x14ac:dyDescent="0.2">
      <c r="A5061" t="s">
        <v>17414</v>
      </c>
      <c r="B5061" t="s">
        <v>17432</v>
      </c>
      <c r="C5061" t="s">
        <v>17433</v>
      </c>
      <c r="D5061">
        <v>2</v>
      </c>
      <c r="E5061" t="s">
        <v>13</v>
      </c>
      <c r="F5061" t="s">
        <v>13</v>
      </c>
      <c r="G5061" t="s">
        <v>17417</v>
      </c>
      <c r="H5061" s="3" t="s">
        <v>17418</v>
      </c>
      <c r="I5061" t="s">
        <v>626</v>
      </c>
      <c r="J5061" t="s">
        <v>17419</v>
      </c>
    </row>
    <row r="5062" spans="1:10" ht="16" x14ac:dyDescent="0.2">
      <c r="A5062" t="s">
        <v>17414</v>
      </c>
      <c r="B5062" t="s">
        <v>17434</v>
      </c>
      <c r="C5062" t="s">
        <v>17435</v>
      </c>
      <c r="D5062">
        <v>5</v>
      </c>
      <c r="E5062" t="s">
        <v>13</v>
      </c>
      <c r="F5062" t="s">
        <v>13</v>
      </c>
      <c r="G5062" t="s">
        <v>17417</v>
      </c>
      <c r="H5062" s="3" t="s">
        <v>17436</v>
      </c>
      <c r="I5062" t="s">
        <v>626</v>
      </c>
      <c r="J5062" t="s">
        <v>17419</v>
      </c>
    </row>
    <row r="5063" spans="1:10" ht="16" x14ac:dyDescent="0.2">
      <c r="A5063" t="s">
        <v>17414</v>
      </c>
      <c r="B5063" t="s">
        <v>17437</v>
      </c>
      <c r="C5063" t="s">
        <v>17438</v>
      </c>
      <c r="D5063">
        <v>10</v>
      </c>
      <c r="E5063" t="s">
        <v>13</v>
      </c>
      <c r="F5063" t="s">
        <v>13</v>
      </c>
      <c r="G5063" t="s">
        <v>17417</v>
      </c>
      <c r="H5063" s="3" t="s">
        <v>17418</v>
      </c>
      <c r="I5063" t="s">
        <v>626</v>
      </c>
      <c r="J5063" t="s">
        <v>17419</v>
      </c>
    </row>
    <row r="5064" spans="1:10" ht="16" x14ac:dyDescent="0.2">
      <c r="A5064" t="s">
        <v>17414</v>
      </c>
      <c r="B5064" t="s">
        <v>17439</v>
      </c>
      <c r="C5064" t="s">
        <v>17440</v>
      </c>
      <c r="D5064">
        <v>6</v>
      </c>
      <c r="E5064" t="s">
        <v>13</v>
      </c>
      <c r="F5064" t="s">
        <v>13</v>
      </c>
      <c r="G5064" t="s">
        <v>17417</v>
      </c>
      <c r="H5064" s="3" t="s">
        <v>17418</v>
      </c>
      <c r="I5064" t="s">
        <v>626</v>
      </c>
      <c r="J5064" t="s">
        <v>17419</v>
      </c>
    </row>
    <row r="5065" spans="1:10" ht="16" x14ac:dyDescent="0.2">
      <c r="A5065" t="s">
        <v>17414</v>
      </c>
      <c r="B5065" t="s">
        <v>17441</v>
      </c>
      <c r="C5065" t="s">
        <v>17442</v>
      </c>
      <c r="D5065">
        <v>9</v>
      </c>
      <c r="E5065" t="s">
        <v>13</v>
      </c>
      <c r="F5065" t="s">
        <v>13</v>
      </c>
      <c r="G5065" t="s">
        <v>17417</v>
      </c>
      <c r="H5065" s="3" t="s">
        <v>17418</v>
      </c>
      <c r="I5065" t="s">
        <v>626</v>
      </c>
      <c r="J5065" t="s">
        <v>17419</v>
      </c>
    </row>
    <row r="5066" spans="1:10" ht="16" x14ac:dyDescent="0.2">
      <c r="A5066" t="s">
        <v>17443</v>
      </c>
      <c r="B5066" t="s">
        <v>17444</v>
      </c>
      <c r="C5066" t="s">
        <v>17445</v>
      </c>
      <c r="D5066">
        <v>7</v>
      </c>
      <c r="E5066" t="s">
        <v>13</v>
      </c>
      <c r="F5066" t="s">
        <v>13</v>
      </c>
      <c r="G5066" t="s">
        <v>17417</v>
      </c>
      <c r="H5066" s="3" t="s">
        <v>17446</v>
      </c>
      <c r="I5066" t="s">
        <v>626</v>
      </c>
      <c r="J5066" t="s">
        <v>17447</v>
      </c>
    </row>
    <row r="5067" spans="1:10" ht="16" x14ac:dyDescent="0.2">
      <c r="A5067" t="s">
        <v>17414</v>
      </c>
      <c r="B5067" t="s">
        <v>17448</v>
      </c>
      <c r="C5067" t="s">
        <v>17449</v>
      </c>
      <c r="D5067">
        <v>7</v>
      </c>
      <c r="E5067" t="s">
        <v>13</v>
      </c>
      <c r="F5067" t="s">
        <v>13</v>
      </c>
      <c r="G5067" t="s">
        <v>17417</v>
      </c>
      <c r="H5067" s="3" t="s">
        <v>17430</v>
      </c>
      <c r="I5067" t="s">
        <v>626</v>
      </c>
      <c r="J5067" t="s">
        <v>17419</v>
      </c>
    </row>
    <row r="5068" spans="1:10" ht="16" x14ac:dyDescent="0.2">
      <c r="A5068" t="s">
        <v>17414</v>
      </c>
      <c r="B5068" t="s">
        <v>17450</v>
      </c>
      <c r="C5068" t="s">
        <v>17451</v>
      </c>
      <c r="D5068">
        <v>4</v>
      </c>
      <c r="E5068" t="s">
        <v>13</v>
      </c>
      <c r="F5068" t="s">
        <v>13</v>
      </c>
      <c r="G5068" t="s">
        <v>17417</v>
      </c>
      <c r="H5068" s="3" t="s">
        <v>17418</v>
      </c>
      <c r="I5068" t="s">
        <v>626</v>
      </c>
      <c r="J5068" t="s">
        <v>17419</v>
      </c>
    </row>
    <row r="5069" spans="1:10" ht="16" x14ac:dyDescent="0.2">
      <c r="A5069" t="s">
        <v>6246</v>
      </c>
      <c r="B5069" t="s">
        <v>17452</v>
      </c>
      <c r="C5069" t="s">
        <v>17453</v>
      </c>
      <c r="D5069">
        <v>2</v>
      </c>
      <c r="E5069" t="s">
        <v>13</v>
      </c>
      <c r="F5069" t="s">
        <v>13</v>
      </c>
      <c r="G5069" t="s">
        <v>17454</v>
      </c>
      <c r="H5069" s="3" t="s">
        <v>17455</v>
      </c>
      <c r="I5069" t="s">
        <v>106</v>
      </c>
      <c r="J5069" t="s">
        <v>6249</v>
      </c>
    </row>
    <row r="5070" spans="1:10" ht="16" x14ac:dyDescent="0.2">
      <c r="A5070" t="s">
        <v>17456</v>
      </c>
      <c r="B5070" t="s">
        <v>4600</v>
      </c>
      <c r="C5070" t="s">
        <v>17457</v>
      </c>
      <c r="D5070">
        <v>3</v>
      </c>
      <c r="E5070" t="s">
        <v>13</v>
      </c>
      <c r="F5070" t="s">
        <v>13</v>
      </c>
      <c r="G5070" t="s">
        <v>17458</v>
      </c>
      <c r="H5070" s="3" t="s">
        <v>17459</v>
      </c>
      <c r="I5070" t="s">
        <v>547</v>
      </c>
      <c r="J5070" t="s">
        <v>17460</v>
      </c>
    </row>
    <row r="5071" spans="1:10" ht="16" x14ac:dyDescent="0.2">
      <c r="A5071" t="s">
        <v>17278</v>
      </c>
      <c r="B5071" t="s">
        <v>17461</v>
      </c>
      <c r="C5071" t="s">
        <v>17462</v>
      </c>
      <c r="D5071">
        <v>2</v>
      </c>
      <c r="E5071" t="s">
        <v>13</v>
      </c>
      <c r="F5071" t="s">
        <v>13</v>
      </c>
      <c r="G5071" t="s">
        <v>17458</v>
      </c>
      <c r="H5071" s="3" t="s">
        <v>17463</v>
      </c>
      <c r="I5071" t="s">
        <v>547</v>
      </c>
      <c r="J5071" t="s">
        <v>17283</v>
      </c>
    </row>
    <row r="5072" spans="1:10" ht="16" x14ac:dyDescent="0.2">
      <c r="A5072" t="s">
        <v>17464</v>
      </c>
      <c r="B5072" t="s">
        <v>17461</v>
      </c>
      <c r="C5072" t="s">
        <v>17462</v>
      </c>
      <c r="D5072">
        <v>4</v>
      </c>
      <c r="E5072" t="s">
        <v>13</v>
      </c>
      <c r="F5072" t="s">
        <v>13</v>
      </c>
      <c r="G5072" t="s">
        <v>17458</v>
      </c>
      <c r="H5072" s="3" t="s">
        <v>17463</v>
      </c>
      <c r="I5072" t="s">
        <v>547</v>
      </c>
      <c r="J5072" t="s">
        <v>17465</v>
      </c>
    </row>
    <row r="5073" spans="1:10" ht="16" x14ac:dyDescent="0.2">
      <c r="A5073" t="s">
        <v>14246</v>
      </c>
      <c r="B5073" t="s">
        <v>17461</v>
      </c>
      <c r="C5073" t="s">
        <v>17462</v>
      </c>
      <c r="D5073">
        <v>3</v>
      </c>
      <c r="E5073" t="s">
        <v>13</v>
      </c>
      <c r="F5073" t="s">
        <v>13</v>
      </c>
      <c r="G5073" t="s">
        <v>17458</v>
      </c>
      <c r="H5073" s="3" t="s">
        <v>17463</v>
      </c>
      <c r="I5073" t="s">
        <v>547</v>
      </c>
      <c r="J5073" t="s">
        <v>14250</v>
      </c>
    </row>
    <row r="5074" spans="1:10" ht="16" x14ac:dyDescent="0.2">
      <c r="A5074" t="s">
        <v>17466</v>
      </c>
      <c r="B5074" t="s">
        <v>4600</v>
      </c>
      <c r="C5074" t="s">
        <v>17457</v>
      </c>
      <c r="D5074">
        <v>1</v>
      </c>
      <c r="E5074" t="s">
        <v>13</v>
      </c>
      <c r="F5074" t="s">
        <v>13</v>
      </c>
      <c r="G5074" t="s">
        <v>17458</v>
      </c>
      <c r="H5074" s="3" t="s">
        <v>17467</v>
      </c>
      <c r="I5074" t="s">
        <v>547</v>
      </c>
      <c r="J5074" t="s">
        <v>17468</v>
      </c>
    </row>
    <row r="5075" spans="1:10" ht="16" x14ac:dyDescent="0.2">
      <c r="A5075" t="s">
        <v>14851</v>
      </c>
      <c r="B5075" t="s">
        <v>17461</v>
      </c>
      <c r="C5075" t="s">
        <v>17462</v>
      </c>
      <c r="D5075">
        <v>4</v>
      </c>
      <c r="E5075" t="s">
        <v>13</v>
      </c>
      <c r="F5075" t="s">
        <v>13</v>
      </c>
      <c r="G5075" t="s">
        <v>17458</v>
      </c>
      <c r="H5075" s="3" t="s">
        <v>17463</v>
      </c>
      <c r="I5075" t="s">
        <v>547</v>
      </c>
      <c r="J5075" t="s">
        <v>14856</v>
      </c>
    </row>
    <row r="5076" spans="1:10" ht="16" x14ac:dyDescent="0.2">
      <c r="A5076" t="s">
        <v>4610</v>
      </c>
      <c r="B5076" t="s">
        <v>17469</v>
      </c>
      <c r="C5076" t="s">
        <v>17457</v>
      </c>
      <c r="D5076">
        <v>2</v>
      </c>
      <c r="E5076" t="s">
        <v>13</v>
      </c>
      <c r="F5076" t="s">
        <v>13</v>
      </c>
      <c r="G5076" t="s">
        <v>17458</v>
      </c>
      <c r="H5076" s="3" t="s">
        <v>17459</v>
      </c>
      <c r="I5076" t="s">
        <v>547</v>
      </c>
      <c r="J5076" t="s">
        <v>4615</v>
      </c>
    </row>
    <row r="5077" spans="1:10" ht="16" x14ac:dyDescent="0.2">
      <c r="A5077" t="s">
        <v>17470</v>
      </c>
      <c r="B5077" t="s">
        <v>17471</v>
      </c>
      <c r="C5077" t="s">
        <v>17472</v>
      </c>
      <c r="D5077">
        <v>2</v>
      </c>
      <c r="E5077" t="s">
        <v>13</v>
      </c>
      <c r="F5077" t="s">
        <v>13</v>
      </c>
      <c r="G5077" t="s">
        <v>17473</v>
      </c>
      <c r="H5077" s="3" t="s">
        <v>17474</v>
      </c>
      <c r="I5077" t="s">
        <v>547</v>
      </c>
      <c r="J5077" t="s">
        <v>17475</v>
      </c>
    </row>
    <row r="5078" spans="1:10" ht="16" x14ac:dyDescent="0.2">
      <c r="A5078" t="s">
        <v>17476</v>
      </c>
      <c r="B5078" t="s">
        <v>17471</v>
      </c>
      <c r="C5078" t="s">
        <v>17472</v>
      </c>
      <c r="D5078">
        <v>2</v>
      </c>
      <c r="E5078" t="s">
        <v>13</v>
      </c>
      <c r="F5078" t="s">
        <v>13</v>
      </c>
      <c r="G5078" t="s">
        <v>17473</v>
      </c>
      <c r="H5078" s="3" t="s">
        <v>17477</v>
      </c>
      <c r="I5078" t="s">
        <v>547</v>
      </c>
      <c r="J5078" t="s">
        <v>17478</v>
      </c>
    </row>
    <row r="5079" spans="1:10" ht="16" x14ac:dyDescent="0.2">
      <c r="A5079" t="s">
        <v>17476</v>
      </c>
      <c r="B5079" t="s">
        <v>17479</v>
      </c>
      <c r="C5079" t="s">
        <v>17480</v>
      </c>
      <c r="D5079">
        <v>1</v>
      </c>
      <c r="E5079" t="s">
        <v>13</v>
      </c>
      <c r="F5079" t="s">
        <v>13</v>
      </c>
      <c r="G5079" t="s">
        <v>17473</v>
      </c>
      <c r="H5079" s="3" t="s">
        <v>17481</v>
      </c>
      <c r="I5079" t="s">
        <v>547</v>
      </c>
      <c r="J5079" t="s">
        <v>17478</v>
      </c>
    </row>
    <row r="5080" spans="1:10" ht="16" x14ac:dyDescent="0.2">
      <c r="A5080" t="s">
        <v>17482</v>
      </c>
      <c r="B5080" t="s">
        <v>17479</v>
      </c>
      <c r="C5080" t="s">
        <v>17480</v>
      </c>
      <c r="D5080">
        <v>1</v>
      </c>
      <c r="E5080" t="s">
        <v>13</v>
      </c>
      <c r="F5080" t="s">
        <v>13</v>
      </c>
      <c r="G5080" t="s">
        <v>17473</v>
      </c>
      <c r="H5080" s="3" t="s">
        <v>17481</v>
      </c>
      <c r="I5080" t="s">
        <v>547</v>
      </c>
      <c r="J5080" t="s">
        <v>17483</v>
      </c>
    </row>
    <row r="5081" spans="1:10" ht="16" x14ac:dyDescent="0.2">
      <c r="A5081" t="s">
        <v>17482</v>
      </c>
      <c r="B5081" t="s">
        <v>17471</v>
      </c>
      <c r="C5081" t="s">
        <v>17472</v>
      </c>
      <c r="D5081">
        <v>2</v>
      </c>
      <c r="E5081" t="s">
        <v>13</v>
      </c>
      <c r="F5081" t="s">
        <v>13</v>
      </c>
      <c r="G5081" t="s">
        <v>17473</v>
      </c>
      <c r="H5081" s="3" t="s">
        <v>17474</v>
      </c>
      <c r="I5081" t="s">
        <v>547</v>
      </c>
      <c r="J5081" t="s">
        <v>17483</v>
      </c>
    </row>
    <row r="5082" spans="1:10" ht="16" x14ac:dyDescent="0.2">
      <c r="A5082" t="s">
        <v>17470</v>
      </c>
      <c r="B5082" t="s">
        <v>17479</v>
      </c>
      <c r="C5082" t="s">
        <v>17480</v>
      </c>
      <c r="D5082">
        <v>1</v>
      </c>
      <c r="E5082" t="s">
        <v>13</v>
      </c>
      <c r="F5082" t="s">
        <v>13</v>
      </c>
      <c r="G5082" t="s">
        <v>17473</v>
      </c>
      <c r="H5082" s="3" t="s">
        <v>17474</v>
      </c>
      <c r="I5082" t="s">
        <v>547</v>
      </c>
      <c r="J5082" t="s">
        <v>17475</v>
      </c>
    </row>
    <row r="5083" spans="1:10" ht="16" x14ac:dyDescent="0.2">
      <c r="A5083" t="s">
        <v>8782</v>
      </c>
      <c r="B5083" t="s">
        <v>17484</v>
      </c>
      <c r="C5083" t="s">
        <v>17485</v>
      </c>
      <c r="D5083">
        <v>1</v>
      </c>
      <c r="E5083" t="s">
        <v>13</v>
      </c>
      <c r="F5083" t="s">
        <v>13</v>
      </c>
      <c r="G5083" t="s">
        <v>17473</v>
      </c>
      <c r="H5083" s="3" t="s">
        <v>17486</v>
      </c>
      <c r="I5083" t="s">
        <v>547</v>
      </c>
      <c r="J5083" t="s">
        <v>8787</v>
      </c>
    </row>
    <row r="5084" spans="1:10" ht="32" x14ac:dyDescent="0.2">
      <c r="A5084" t="s">
        <v>17487</v>
      </c>
      <c r="B5084" t="s">
        <v>17488</v>
      </c>
      <c r="C5084" t="s">
        <v>17489</v>
      </c>
      <c r="D5084">
        <v>5</v>
      </c>
      <c r="E5084" t="s">
        <v>13</v>
      </c>
      <c r="F5084" t="s">
        <v>13</v>
      </c>
      <c r="G5084" t="s">
        <v>17490</v>
      </c>
      <c r="H5084" s="3" t="s">
        <v>17491</v>
      </c>
      <c r="I5084" t="s">
        <v>547</v>
      </c>
      <c r="J5084" t="s">
        <v>17492</v>
      </c>
    </row>
    <row r="5085" spans="1:10" ht="32" x14ac:dyDescent="0.2">
      <c r="A5085" t="s">
        <v>17487</v>
      </c>
      <c r="B5085" t="s">
        <v>4622</v>
      </c>
      <c r="C5085" t="s">
        <v>17493</v>
      </c>
      <c r="D5085">
        <v>9</v>
      </c>
      <c r="E5085" t="s">
        <v>13</v>
      </c>
      <c r="F5085" t="s">
        <v>13</v>
      </c>
      <c r="G5085" t="s">
        <v>17490</v>
      </c>
      <c r="H5085" s="3" t="s">
        <v>17491</v>
      </c>
      <c r="I5085" t="s">
        <v>547</v>
      </c>
      <c r="J5085" t="s">
        <v>17492</v>
      </c>
    </row>
    <row r="5086" spans="1:10" ht="48" x14ac:dyDescent="0.2">
      <c r="A5086" t="s">
        <v>17487</v>
      </c>
      <c r="B5086" t="s">
        <v>17494</v>
      </c>
      <c r="C5086" t="s">
        <v>17495</v>
      </c>
      <c r="D5086">
        <v>1</v>
      </c>
      <c r="E5086" t="s">
        <v>13</v>
      </c>
      <c r="F5086" t="s">
        <v>13</v>
      </c>
      <c r="G5086" t="s">
        <v>17490</v>
      </c>
      <c r="H5086" s="3" t="s">
        <v>17496</v>
      </c>
      <c r="I5086" t="s">
        <v>547</v>
      </c>
      <c r="J5086" t="s">
        <v>17492</v>
      </c>
    </row>
    <row r="5087" spans="1:10" ht="32" x14ac:dyDescent="0.2">
      <c r="A5087" t="s">
        <v>17487</v>
      </c>
      <c r="B5087" t="s">
        <v>9270</v>
      </c>
      <c r="C5087" t="s">
        <v>17497</v>
      </c>
      <c r="D5087">
        <v>12</v>
      </c>
      <c r="E5087" t="s">
        <v>13</v>
      </c>
      <c r="F5087" t="s">
        <v>13</v>
      </c>
      <c r="G5087" t="s">
        <v>17490</v>
      </c>
      <c r="H5087" s="3" t="s">
        <v>17491</v>
      </c>
      <c r="I5087" t="s">
        <v>547</v>
      </c>
      <c r="J5087" t="s">
        <v>17492</v>
      </c>
    </row>
    <row r="5088" spans="1:10" ht="32" x14ac:dyDescent="0.2">
      <c r="A5088" t="s">
        <v>17487</v>
      </c>
      <c r="B5088" t="s">
        <v>17498</v>
      </c>
      <c r="C5088" t="s">
        <v>17499</v>
      </c>
      <c r="D5088">
        <v>10</v>
      </c>
      <c r="E5088" t="s">
        <v>13</v>
      </c>
      <c r="F5088" t="s">
        <v>13</v>
      </c>
      <c r="G5088" t="s">
        <v>17490</v>
      </c>
      <c r="H5088" s="3" t="s">
        <v>17491</v>
      </c>
      <c r="I5088" t="s">
        <v>547</v>
      </c>
      <c r="J5088" t="s">
        <v>17492</v>
      </c>
    </row>
    <row r="5089" spans="1:10" ht="32" x14ac:dyDescent="0.2">
      <c r="A5089" t="s">
        <v>17487</v>
      </c>
      <c r="B5089" t="s">
        <v>17402</v>
      </c>
      <c r="C5089" t="s">
        <v>17500</v>
      </c>
      <c r="D5089">
        <v>3</v>
      </c>
      <c r="E5089" t="s">
        <v>13</v>
      </c>
      <c r="F5089" t="s">
        <v>13</v>
      </c>
      <c r="G5089" t="s">
        <v>17490</v>
      </c>
      <c r="H5089" s="3" t="s">
        <v>17491</v>
      </c>
      <c r="I5089" t="s">
        <v>547</v>
      </c>
      <c r="J5089" t="s">
        <v>17492</v>
      </c>
    </row>
    <row r="5090" spans="1:10" ht="32" x14ac:dyDescent="0.2">
      <c r="A5090" t="s">
        <v>17487</v>
      </c>
      <c r="B5090" t="s">
        <v>17501</v>
      </c>
      <c r="C5090" t="s">
        <v>17502</v>
      </c>
      <c r="D5090">
        <v>4</v>
      </c>
      <c r="E5090" t="s">
        <v>13</v>
      </c>
      <c r="F5090" t="s">
        <v>13</v>
      </c>
      <c r="G5090" t="s">
        <v>17490</v>
      </c>
      <c r="H5090" s="3" t="s">
        <v>17491</v>
      </c>
      <c r="I5090" t="s">
        <v>547</v>
      </c>
      <c r="J5090" t="s">
        <v>17492</v>
      </c>
    </row>
    <row r="5091" spans="1:10" ht="32" x14ac:dyDescent="0.2">
      <c r="A5091" t="s">
        <v>17487</v>
      </c>
      <c r="B5091" t="s">
        <v>17503</v>
      </c>
      <c r="C5091" t="s">
        <v>17504</v>
      </c>
      <c r="D5091">
        <v>6</v>
      </c>
      <c r="E5091" t="s">
        <v>13</v>
      </c>
      <c r="F5091" t="s">
        <v>13</v>
      </c>
      <c r="G5091" t="s">
        <v>17490</v>
      </c>
      <c r="H5091" s="3" t="s">
        <v>17491</v>
      </c>
      <c r="I5091" t="s">
        <v>547</v>
      </c>
      <c r="J5091" t="s">
        <v>17492</v>
      </c>
    </row>
    <row r="5092" spans="1:10" ht="32" x14ac:dyDescent="0.2">
      <c r="A5092" t="s">
        <v>17487</v>
      </c>
      <c r="B5092" t="s">
        <v>17505</v>
      </c>
      <c r="C5092" t="s">
        <v>17506</v>
      </c>
      <c r="D5092">
        <v>2</v>
      </c>
      <c r="E5092" t="s">
        <v>13</v>
      </c>
      <c r="F5092" t="s">
        <v>13</v>
      </c>
      <c r="G5092" t="s">
        <v>17490</v>
      </c>
      <c r="H5092" s="3" t="s">
        <v>17491</v>
      </c>
      <c r="I5092" t="s">
        <v>547</v>
      </c>
      <c r="J5092" t="s">
        <v>17492</v>
      </c>
    </row>
    <row r="5093" spans="1:10" ht="16" x14ac:dyDescent="0.2">
      <c r="A5093" t="s">
        <v>17487</v>
      </c>
      <c r="B5093" t="s">
        <v>17507</v>
      </c>
      <c r="C5093" t="s">
        <v>17508</v>
      </c>
      <c r="D5093">
        <v>11</v>
      </c>
      <c r="E5093" t="s">
        <v>13</v>
      </c>
      <c r="F5093" t="s">
        <v>13</v>
      </c>
      <c r="G5093" t="s">
        <v>17490</v>
      </c>
      <c r="H5093" s="3" t="s">
        <v>17509</v>
      </c>
      <c r="I5093" t="s">
        <v>547</v>
      </c>
      <c r="J5093" t="s">
        <v>17492</v>
      </c>
    </row>
    <row r="5094" spans="1:10" ht="16" x14ac:dyDescent="0.2">
      <c r="A5094" t="s">
        <v>17510</v>
      </c>
      <c r="B5094" t="s">
        <v>2541</v>
      </c>
      <c r="C5094" t="s">
        <v>17511</v>
      </c>
      <c r="D5094">
        <v>1</v>
      </c>
      <c r="E5094" t="s">
        <v>13</v>
      </c>
      <c r="F5094" t="s">
        <v>13</v>
      </c>
      <c r="G5094" t="s">
        <v>17512</v>
      </c>
      <c r="H5094" s="3" t="s">
        <v>17513</v>
      </c>
      <c r="I5094" t="s">
        <v>547</v>
      </c>
      <c r="J5094" t="s">
        <v>17514</v>
      </c>
    </row>
    <row r="5095" spans="1:10" ht="16" x14ac:dyDescent="0.2">
      <c r="A5095" t="s">
        <v>17515</v>
      </c>
      <c r="B5095" t="s">
        <v>17516</v>
      </c>
      <c r="C5095" t="s">
        <v>17517</v>
      </c>
      <c r="D5095">
        <v>2</v>
      </c>
      <c r="E5095" t="s">
        <v>13</v>
      </c>
      <c r="F5095" t="s">
        <v>13</v>
      </c>
      <c r="G5095" t="s">
        <v>17518</v>
      </c>
      <c r="H5095" s="3" t="s">
        <v>17519</v>
      </c>
      <c r="I5095" t="s">
        <v>547</v>
      </c>
      <c r="J5095" t="s">
        <v>17520</v>
      </c>
    </row>
    <row r="5096" spans="1:10" ht="16" x14ac:dyDescent="0.2">
      <c r="A5096" t="s">
        <v>17521</v>
      </c>
      <c r="B5096" t="s">
        <v>17522</v>
      </c>
      <c r="C5096" t="s">
        <v>17523</v>
      </c>
      <c r="D5096">
        <v>3</v>
      </c>
      <c r="E5096" t="s">
        <v>13</v>
      </c>
      <c r="F5096" t="s">
        <v>13</v>
      </c>
      <c r="G5096" t="s">
        <v>17518</v>
      </c>
      <c r="H5096" s="3" t="s">
        <v>17524</v>
      </c>
      <c r="I5096" t="s">
        <v>547</v>
      </c>
      <c r="J5096" t="s">
        <v>17525</v>
      </c>
    </row>
    <row r="5097" spans="1:10" ht="16" x14ac:dyDescent="0.2">
      <c r="A5097" t="s">
        <v>17521</v>
      </c>
      <c r="B5097" t="s">
        <v>2655</v>
      </c>
      <c r="C5097" t="s">
        <v>17526</v>
      </c>
      <c r="D5097">
        <v>2</v>
      </c>
      <c r="E5097" t="s">
        <v>13</v>
      </c>
      <c r="F5097" t="s">
        <v>13</v>
      </c>
      <c r="G5097" t="s">
        <v>17518</v>
      </c>
      <c r="H5097" s="3" t="s">
        <v>17524</v>
      </c>
      <c r="I5097" t="s">
        <v>547</v>
      </c>
      <c r="J5097" t="s">
        <v>17525</v>
      </c>
    </row>
    <row r="5098" spans="1:10" ht="16" x14ac:dyDescent="0.2">
      <c r="A5098" t="s">
        <v>17527</v>
      </c>
      <c r="B5098" t="s">
        <v>17528</v>
      </c>
      <c r="C5098" t="s">
        <v>17529</v>
      </c>
      <c r="D5098">
        <v>2</v>
      </c>
      <c r="E5098" t="s">
        <v>13</v>
      </c>
      <c r="F5098" t="s">
        <v>13</v>
      </c>
      <c r="G5098" t="s">
        <v>17530</v>
      </c>
      <c r="H5098" s="3" t="s">
        <v>17531</v>
      </c>
      <c r="I5098" t="s">
        <v>7108</v>
      </c>
      <c r="J5098" t="s">
        <v>17532</v>
      </c>
    </row>
    <row r="5099" spans="1:10" ht="16" x14ac:dyDescent="0.2">
      <c r="A5099" t="s">
        <v>17527</v>
      </c>
      <c r="B5099" t="s">
        <v>17533</v>
      </c>
      <c r="C5099" t="s">
        <v>17534</v>
      </c>
      <c r="D5099">
        <v>4</v>
      </c>
      <c r="E5099" t="s">
        <v>13</v>
      </c>
      <c r="F5099" t="s">
        <v>13</v>
      </c>
      <c r="G5099" t="s">
        <v>17530</v>
      </c>
      <c r="H5099" s="3" t="s">
        <v>17531</v>
      </c>
      <c r="I5099" t="s">
        <v>7108</v>
      </c>
      <c r="J5099" t="s">
        <v>17532</v>
      </c>
    </row>
    <row r="5100" spans="1:10" ht="16" x14ac:dyDescent="0.2">
      <c r="A5100" t="s">
        <v>17527</v>
      </c>
      <c r="B5100" t="s">
        <v>17535</v>
      </c>
      <c r="C5100" t="s">
        <v>17536</v>
      </c>
      <c r="D5100">
        <v>3</v>
      </c>
      <c r="E5100" t="s">
        <v>13</v>
      </c>
      <c r="F5100" t="s">
        <v>13</v>
      </c>
      <c r="G5100" t="s">
        <v>17530</v>
      </c>
      <c r="H5100" s="3" t="s">
        <v>17531</v>
      </c>
      <c r="I5100" t="s">
        <v>7108</v>
      </c>
      <c r="J5100" t="s">
        <v>17532</v>
      </c>
    </row>
    <row r="5101" spans="1:10" ht="16" x14ac:dyDescent="0.2">
      <c r="A5101" t="s">
        <v>16817</v>
      </c>
      <c r="B5101" t="s">
        <v>17537</v>
      </c>
      <c r="C5101" t="s">
        <v>17538</v>
      </c>
      <c r="D5101">
        <v>5</v>
      </c>
      <c r="E5101" t="s">
        <v>13</v>
      </c>
      <c r="F5101" t="s">
        <v>13</v>
      </c>
      <c r="G5101" t="s">
        <v>17539</v>
      </c>
      <c r="H5101" s="3" t="s">
        <v>17540</v>
      </c>
      <c r="I5101" t="s">
        <v>390</v>
      </c>
      <c r="J5101" t="s">
        <v>16820</v>
      </c>
    </row>
    <row r="5102" spans="1:10" ht="16" x14ac:dyDescent="0.2">
      <c r="A5102" t="s">
        <v>17541</v>
      </c>
      <c r="B5102" t="s">
        <v>17542</v>
      </c>
      <c r="C5102" t="s">
        <v>17543</v>
      </c>
      <c r="D5102">
        <v>1</v>
      </c>
      <c r="E5102" t="s">
        <v>17544</v>
      </c>
      <c r="F5102" t="s">
        <v>13</v>
      </c>
      <c r="G5102" t="s">
        <v>17545</v>
      </c>
      <c r="H5102" s="3" t="s">
        <v>17546</v>
      </c>
      <c r="I5102" t="s">
        <v>62</v>
      </c>
      <c r="J5102" t="s">
        <v>17547</v>
      </c>
    </row>
    <row r="5103" spans="1:10" ht="16" x14ac:dyDescent="0.2">
      <c r="A5103" t="s">
        <v>17548</v>
      </c>
      <c r="B5103" t="s">
        <v>17549</v>
      </c>
      <c r="C5103" t="s">
        <v>17550</v>
      </c>
      <c r="D5103">
        <v>2</v>
      </c>
      <c r="E5103" t="s">
        <v>17544</v>
      </c>
      <c r="F5103" t="s">
        <v>13</v>
      </c>
      <c r="G5103" t="s">
        <v>17545</v>
      </c>
      <c r="H5103" s="3" t="s">
        <v>17546</v>
      </c>
      <c r="I5103" t="s">
        <v>62</v>
      </c>
      <c r="J5103" t="s">
        <v>17551</v>
      </c>
    </row>
    <row r="5104" spans="1:10" ht="16" x14ac:dyDescent="0.2">
      <c r="A5104" t="s">
        <v>17552</v>
      </c>
      <c r="B5104" t="s">
        <v>17542</v>
      </c>
      <c r="C5104" t="s">
        <v>17543</v>
      </c>
      <c r="D5104">
        <v>1</v>
      </c>
      <c r="E5104" t="s">
        <v>17544</v>
      </c>
      <c r="F5104" t="s">
        <v>13</v>
      </c>
      <c r="G5104" t="s">
        <v>17545</v>
      </c>
      <c r="H5104" s="3" t="s">
        <v>17546</v>
      </c>
      <c r="I5104" t="s">
        <v>62</v>
      </c>
      <c r="J5104" t="s">
        <v>17553</v>
      </c>
    </row>
    <row r="5105" spans="1:10" ht="16" x14ac:dyDescent="0.2">
      <c r="A5105" t="s">
        <v>17554</v>
      </c>
      <c r="B5105" t="s">
        <v>17555</v>
      </c>
      <c r="C5105" t="s">
        <v>17556</v>
      </c>
      <c r="D5105">
        <v>1</v>
      </c>
      <c r="E5105" t="s">
        <v>17637</v>
      </c>
      <c r="F5105" t="s">
        <v>13</v>
      </c>
      <c r="G5105" t="s">
        <v>17557</v>
      </c>
      <c r="H5105" s="3" t="s">
        <v>17558</v>
      </c>
      <c r="I5105" t="s">
        <v>62</v>
      </c>
      <c r="J5105" t="s">
        <v>17559</v>
      </c>
    </row>
    <row r="5106" spans="1:10" ht="32" x14ac:dyDescent="0.2">
      <c r="A5106" t="s">
        <v>6572</v>
      </c>
      <c r="B5106" t="s">
        <v>17560</v>
      </c>
      <c r="C5106" t="s">
        <v>17561</v>
      </c>
      <c r="D5106">
        <v>2</v>
      </c>
      <c r="E5106" t="s">
        <v>17637</v>
      </c>
      <c r="F5106" t="s">
        <v>13</v>
      </c>
      <c r="G5106" t="s">
        <v>17562</v>
      </c>
      <c r="H5106" s="3" t="s">
        <v>17563</v>
      </c>
      <c r="I5106" t="s">
        <v>62</v>
      </c>
      <c r="J5106" t="s">
        <v>6576</v>
      </c>
    </row>
    <row r="5107" spans="1:10" ht="16" x14ac:dyDescent="0.2">
      <c r="A5107" t="s">
        <v>10634</v>
      </c>
      <c r="B5107" t="s">
        <v>17564</v>
      </c>
      <c r="C5107" t="s">
        <v>17565</v>
      </c>
      <c r="D5107">
        <v>1</v>
      </c>
      <c r="E5107" t="s">
        <v>17637</v>
      </c>
      <c r="F5107" t="s">
        <v>13</v>
      </c>
      <c r="G5107" t="s">
        <v>17566</v>
      </c>
      <c r="H5107" s="3" t="s">
        <v>17558</v>
      </c>
      <c r="I5107" t="s">
        <v>62</v>
      </c>
      <c r="J5107" t="s">
        <v>10635</v>
      </c>
    </row>
    <row r="5108" spans="1:10" ht="16" x14ac:dyDescent="0.2">
      <c r="A5108" t="s">
        <v>17567</v>
      </c>
      <c r="B5108" t="s">
        <v>17568</v>
      </c>
      <c r="C5108" t="s">
        <v>17561</v>
      </c>
      <c r="D5108">
        <v>1</v>
      </c>
      <c r="E5108" t="s">
        <v>17637</v>
      </c>
      <c r="F5108" t="s">
        <v>13</v>
      </c>
      <c r="G5108" t="s">
        <v>17569</v>
      </c>
      <c r="H5108" s="3" t="s">
        <v>17558</v>
      </c>
      <c r="I5108" t="s">
        <v>62</v>
      </c>
      <c r="J5108" t="s">
        <v>17570</v>
      </c>
    </row>
    <row r="5109" spans="1:10" ht="16" x14ac:dyDescent="0.2">
      <c r="A5109" t="s">
        <v>17571</v>
      </c>
      <c r="B5109" t="s">
        <v>17572</v>
      </c>
      <c r="C5109" t="s">
        <v>17573</v>
      </c>
      <c r="D5109">
        <v>2</v>
      </c>
      <c r="E5109" t="s">
        <v>17637</v>
      </c>
      <c r="F5109" t="s">
        <v>13</v>
      </c>
      <c r="G5109" t="s">
        <v>17574</v>
      </c>
      <c r="H5109" s="3" t="s">
        <v>17575</v>
      </c>
      <c r="I5109" t="s">
        <v>62</v>
      </c>
      <c r="J5109" t="s">
        <v>17576</v>
      </c>
    </row>
    <row r="5110" spans="1:10" ht="16" x14ac:dyDescent="0.2">
      <c r="A5110" t="s">
        <v>17577</v>
      </c>
      <c r="B5110" t="s">
        <v>10102</v>
      </c>
      <c r="C5110" t="s">
        <v>17578</v>
      </c>
      <c r="D5110">
        <v>3</v>
      </c>
      <c r="E5110" t="s">
        <v>17637</v>
      </c>
      <c r="F5110" t="s">
        <v>13</v>
      </c>
      <c r="G5110" t="s">
        <v>17574</v>
      </c>
      <c r="H5110" s="3" t="s">
        <v>17575</v>
      </c>
      <c r="I5110" t="s">
        <v>62</v>
      </c>
      <c r="J5110" t="s">
        <v>17579</v>
      </c>
    </row>
    <row r="5111" spans="1:10" ht="32" x14ac:dyDescent="0.2">
      <c r="A5111" t="s">
        <v>17580</v>
      </c>
      <c r="B5111" t="s">
        <v>17581</v>
      </c>
      <c r="C5111" t="s">
        <v>17582</v>
      </c>
      <c r="D5111">
        <v>2</v>
      </c>
      <c r="E5111" t="s">
        <v>17637</v>
      </c>
      <c r="F5111" t="s">
        <v>13</v>
      </c>
      <c r="G5111" t="s">
        <v>17574</v>
      </c>
      <c r="H5111" s="3" t="s">
        <v>17583</v>
      </c>
      <c r="I5111" t="s">
        <v>62</v>
      </c>
      <c r="J5111" t="s">
        <v>17584</v>
      </c>
    </row>
    <row r="5112" spans="1:10" ht="16" x14ac:dyDescent="0.2">
      <c r="A5112" t="s">
        <v>17571</v>
      </c>
      <c r="B5112" t="s">
        <v>17585</v>
      </c>
      <c r="C5112" t="s">
        <v>17586</v>
      </c>
      <c r="D5112">
        <v>3</v>
      </c>
      <c r="E5112" t="s">
        <v>17637</v>
      </c>
      <c r="F5112" t="s">
        <v>13</v>
      </c>
      <c r="G5112" t="s">
        <v>17574</v>
      </c>
      <c r="H5112" s="3" t="s">
        <v>17575</v>
      </c>
      <c r="I5112" t="s">
        <v>62</v>
      </c>
      <c r="J5112" t="s">
        <v>17576</v>
      </c>
    </row>
    <row r="5113" spans="1:10" ht="16" x14ac:dyDescent="0.2">
      <c r="A5113" t="s">
        <v>17587</v>
      </c>
      <c r="B5113" t="s">
        <v>17581</v>
      </c>
      <c r="C5113" t="s">
        <v>17582</v>
      </c>
      <c r="D5113">
        <v>1</v>
      </c>
      <c r="E5113" t="s">
        <v>17637</v>
      </c>
      <c r="F5113" t="s">
        <v>13</v>
      </c>
      <c r="G5113" t="s">
        <v>17574</v>
      </c>
      <c r="H5113" s="3" t="s">
        <v>17575</v>
      </c>
      <c r="I5113" t="s">
        <v>62</v>
      </c>
      <c r="J5113" t="s">
        <v>17588</v>
      </c>
    </row>
    <row r="5114" spans="1:10" ht="16" x14ac:dyDescent="0.2">
      <c r="A5114" t="s">
        <v>17571</v>
      </c>
      <c r="B5114" t="s">
        <v>17581</v>
      </c>
      <c r="C5114" t="s">
        <v>17582</v>
      </c>
      <c r="D5114">
        <v>1</v>
      </c>
      <c r="E5114" t="s">
        <v>17637</v>
      </c>
      <c r="F5114" t="s">
        <v>13</v>
      </c>
      <c r="G5114" t="s">
        <v>17574</v>
      </c>
      <c r="H5114" s="3" t="s">
        <v>17575</v>
      </c>
      <c r="I5114" t="s">
        <v>62</v>
      </c>
      <c r="J5114" t="s">
        <v>17576</v>
      </c>
    </row>
    <row r="5115" spans="1:10" ht="16" x14ac:dyDescent="0.2">
      <c r="A5115" t="s">
        <v>17589</v>
      </c>
      <c r="B5115" t="s">
        <v>17581</v>
      </c>
      <c r="C5115" t="s">
        <v>17582</v>
      </c>
      <c r="D5115">
        <v>2</v>
      </c>
      <c r="E5115" t="s">
        <v>17637</v>
      </c>
      <c r="F5115" t="s">
        <v>13</v>
      </c>
      <c r="G5115" t="s">
        <v>17574</v>
      </c>
      <c r="H5115" s="3" t="s">
        <v>17575</v>
      </c>
      <c r="I5115" t="s">
        <v>62</v>
      </c>
      <c r="J5115" t="s">
        <v>17590</v>
      </c>
    </row>
    <row r="5116" spans="1:10" ht="16" x14ac:dyDescent="0.2">
      <c r="A5116" t="s">
        <v>17591</v>
      </c>
      <c r="B5116" t="s">
        <v>17592</v>
      </c>
      <c r="C5116" t="s">
        <v>17593</v>
      </c>
      <c r="D5116">
        <v>4</v>
      </c>
      <c r="E5116" t="s">
        <v>17637</v>
      </c>
      <c r="F5116" t="s">
        <v>13</v>
      </c>
      <c r="G5116" t="s">
        <v>17594</v>
      </c>
      <c r="H5116" s="3" t="s">
        <v>17595</v>
      </c>
      <c r="I5116" t="s">
        <v>62</v>
      </c>
      <c r="J5116" t="s">
        <v>17596</v>
      </c>
    </row>
    <row r="5117" spans="1:10" ht="16" x14ac:dyDescent="0.2">
      <c r="A5117" t="s">
        <v>17597</v>
      </c>
      <c r="B5117" t="s">
        <v>17598</v>
      </c>
      <c r="C5117" t="s">
        <v>17599</v>
      </c>
      <c r="D5117">
        <v>1</v>
      </c>
      <c r="E5117" t="s">
        <v>17637</v>
      </c>
      <c r="F5117" t="s">
        <v>13</v>
      </c>
      <c r="G5117" t="s">
        <v>17594</v>
      </c>
      <c r="H5117" s="3" t="s">
        <v>17600</v>
      </c>
      <c r="I5117" t="s">
        <v>62</v>
      </c>
      <c r="J5117" t="s">
        <v>17601</v>
      </c>
    </row>
    <row r="5118" spans="1:10" ht="16" x14ac:dyDescent="0.2">
      <c r="A5118" t="s">
        <v>17602</v>
      </c>
      <c r="B5118" t="s">
        <v>17603</v>
      </c>
      <c r="C5118" t="s">
        <v>17604</v>
      </c>
      <c r="D5118">
        <v>4</v>
      </c>
      <c r="E5118" t="s">
        <v>17637</v>
      </c>
      <c r="F5118" t="s">
        <v>13</v>
      </c>
      <c r="G5118" t="s">
        <v>17605</v>
      </c>
      <c r="H5118" s="3" t="s">
        <v>17606</v>
      </c>
      <c r="I5118" t="s">
        <v>62</v>
      </c>
      <c r="J5118" t="s">
        <v>17607</v>
      </c>
    </row>
    <row r="5119" spans="1:10" ht="16" x14ac:dyDescent="0.2">
      <c r="A5119" t="s">
        <v>17608</v>
      </c>
      <c r="B5119" t="s">
        <v>17603</v>
      </c>
      <c r="C5119" t="s">
        <v>17604</v>
      </c>
      <c r="D5119">
        <v>4</v>
      </c>
      <c r="E5119" t="s">
        <v>17637</v>
      </c>
      <c r="F5119" t="s">
        <v>13</v>
      </c>
      <c r="G5119" t="s">
        <v>17605</v>
      </c>
      <c r="H5119" s="3" t="s">
        <v>17609</v>
      </c>
      <c r="I5119" t="s">
        <v>62</v>
      </c>
      <c r="J5119" t="s">
        <v>17610</v>
      </c>
    </row>
    <row r="5120" spans="1:10" ht="16" x14ac:dyDescent="0.2">
      <c r="A5120" t="s">
        <v>17611</v>
      </c>
      <c r="B5120" t="s">
        <v>17612</v>
      </c>
      <c r="C5120" t="s">
        <v>17613</v>
      </c>
      <c r="D5120">
        <v>6</v>
      </c>
      <c r="E5120" t="s">
        <v>17637</v>
      </c>
      <c r="F5120" t="s">
        <v>13</v>
      </c>
      <c r="G5120" t="s">
        <v>17605</v>
      </c>
      <c r="H5120" s="3" t="s">
        <v>17609</v>
      </c>
      <c r="I5120" t="s">
        <v>62</v>
      </c>
      <c r="J5120" t="s">
        <v>17614</v>
      </c>
    </row>
    <row r="5121" spans="1:10" ht="16" x14ac:dyDescent="0.2">
      <c r="A5121" t="s">
        <v>17615</v>
      </c>
      <c r="B5121" t="s">
        <v>17603</v>
      </c>
      <c r="C5121" t="s">
        <v>17604</v>
      </c>
      <c r="D5121">
        <v>3</v>
      </c>
      <c r="E5121" t="s">
        <v>17637</v>
      </c>
      <c r="F5121" t="s">
        <v>13</v>
      </c>
      <c r="G5121" t="s">
        <v>17605</v>
      </c>
      <c r="H5121" s="3" t="s">
        <v>17609</v>
      </c>
      <c r="I5121" t="s">
        <v>62</v>
      </c>
      <c r="J5121" t="s">
        <v>17616</v>
      </c>
    </row>
    <row r="5122" spans="1:10" ht="16" x14ac:dyDescent="0.2">
      <c r="A5122" t="s">
        <v>17617</v>
      </c>
      <c r="B5122" t="s">
        <v>17618</v>
      </c>
      <c r="C5122" t="s">
        <v>17619</v>
      </c>
      <c r="D5122">
        <v>2</v>
      </c>
      <c r="E5122" t="s">
        <v>17637</v>
      </c>
      <c r="F5122" t="s">
        <v>13</v>
      </c>
      <c r="G5122" t="s">
        <v>17605</v>
      </c>
      <c r="H5122" s="3" t="s">
        <v>17620</v>
      </c>
      <c r="I5122" t="s">
        <v>62</v>
      </c>
      <c r="J5122" t="s">
        <v>17621</v>
      </c>
    </row>
    <row r="5123" spans="1:10" ht="32" x14ac:dyDescent="0.2">
      <c r="A5123" t="s">
        <v>17608</v>
      </c>
      <c r="B5123" t="s">
        <v>17622</v>
      </c>
      <c r="C5123" t="s">
        <v>17623</v>
      </c>
      <c r="D5123">
        <v>1</v>
      </c>
      <c r="E5123" t="s">
        <v>17637</v>
      </c>
      <c r="F5123" t="s">
        <v>13</v>
      </c>
      <c r="G5123" t="s">
        <v>17624</v>
      </c>
      <c r="H5123" s="3" t="s">
        <v>17625</v>
      </c>
      <c r="I5123" t="s">
        <v>3979</v>
      </c>
      <c r="J5123" t="s">
        <v>17610</v>
      </c>
    </row>
    <row r="5124" spans="1:10" ht="32" x14ac:dyDescent="0.2">
      <c r="A5124" t="s">
        <v>17615</v>
      </c>
      <c r="B5124" t="s">
        <v>17622</v>
      </c>
      <c r="C5124" t="s">
        <v>17623</v>
      </c>
      <c r="D5124">
        <v>1</v>
      </c>
      <c r="E5124" t="s">
        <v>17637</v>
      </c>
      <c r="F5124" t="s">
        <v>13</v>
      </c>
      <c r="G5124" t="s">
        <v>17626</v>
      </c>
      <c r="H5124" s="3" t="s">
        <v>17625</v>
      </c>
      <c r="I5124" t="s">
        <v>3979</v>
      </c>
      <c r="J5124" t="s">
        <v>17616</v>
      </c>
    </row>
    <row r="5125" spans="1:10" ht="32" x14ac:dyDescent="0.2">
      <c r="A5125" t="s">
        <v>17627</v>
      </c>
      <c r="B5125" t="s">
        <v>17622</v>
      </c>
      <c r="C5125" t="s">
        <v>17623</v>
      </c>
      <c r="D5125">
        <v>1</v>
      </c>
      <c r="E5125" t="s">
        <v>17637</v>
      </c>
      <c r="F5125" t="s">
        <v>13</v>
      </c>
      <c r="G5125" t="s">
        <v>17628</v>
      </c>
      <c r="H5125" s="3" t="s">
        <v>17629</v>
      </c>
      <c r="I5125" t="s">
        <v>3979</v>
      </c>
      <c r="J5125" t="s">
        <v>17630</v>
      </c>
    </row>
    <row r="5126" spans="1:10" ht="32" x14ac:dyDescent="0.2">
      <c r="A5126" t="s">
        <v>17631</v>
      </c>
      <c r="B5126" t="s">
        <v>17603</v>
      </c>
      <c r="C5126" t="s">
        <v>17604</v>
      </c>
      <c r="D5126">
        <v>3</v>
      </c>
      <c r="E5126" t="s">
        <v>17637</v>
      </c>
      <c r="F5126" t="s">
        <v>13</v>
      </c>
      <c r="G5126" t="s">
        <v>17632</v>
      </c>
      <c r="H5126" s="3" t="s">
        <v>17633</v>
      </c>
      <c r="I5126" t="s">
        <v>3979</v>
      </c>
      <c r="J5126" t="s">
        <v>17634</v>
      </c>
    </row>
    <row r="5127" spans="1:10" ht="16" x14ac:dyDescent="0.2">
      <c r="A5127" t="s">
        <v>7402</v>
      </c>
      <c r="B5127" t="s">
        <v>17635</v>
      </c>
      <c r="C5127" t="s">
        <v>17636</v>
      </c>
      <c r="D5127">
        <v>2</v>
      </c>
      <c r="E5127" t="s">
        <v>17637</v>
      </c>
      <c r="F5127" t="s">
        <v>13</v>
      </c>
      <c r="G5127" t="s">
        <v>17632</v>
      </c>
      <c r="H5127" s="3" t="s">
        <v>17638</v>
      </c>
      <c r="I5127" t="s">
        <v>62</v>
      </c>
      <c r="J5127" t="s">
        <v>7405</v>
      </c>
    </row>
    <row r="5128" spans="1:10" ht="32" x14ac:dyDescent="0.2">
      <c r="A5128" t="s">
        <v>17639</v>
      </c>
      <c r="B5128" t="s">
        <v>17622</v>
      </c>
      <c r="C5128" t="s">
        <v>17623</v>
      </c>
      <c r="D5128">
        <v>1</v>
      </c>
      <c r="E5128" t="s">
        <v>17637</v>
      </c>
      <c r="F5128" t="s">
        <v>13</v>
      </c>
      <c r="G5128" t="s">
        <v>17632</v>
      </c>
      <c r="H5128" s="3" t="s">
        <v>17640</v>
      </c>
      <c r="I5128" t="s">
        <v>62</v>
      </c>
      <c r="J5128" t="s">
        <v>17641</v>
      </c>
    </row>
    <row r="5129" spans="1:10" ht="16" x14ac:dyDescent="0.2">
      <c r="A5129" t="s">
        <v>17611</v>
      </c>
      <c r="B5129" t="s">
        <v>17642</v>
      </c>
      <c r="C5129" t="s">
        <v>17643</v>
      </c>
      <c r="D5129">
        <v>3</v>
      </c>
      <c r="E5129" t="s">
        <v>17637</v>
      </c>
      <c r="F5129" t="s">
        <v>13</v>
      </c>
      <c r="G5129" t="s">
        <v>17632</v>
      </c>
      <c r="H5129" s="3" t="s">
        <v>17644</v>
      </c>
      <c r="I5129" t="s">
        <v>62</v>
      </c>
      <c r="J5129" t="s">
        <v>17614</v>
      </c>
    </row>
    <row r="5130" spans="1:10" ht="16" x14ac:dyDescent="0.2">
      <c r="A5130" t="s">
        <v>11538</v>
      </c>
      <c r="B5130" t="s">
        <v>17645</v>
      </c>
      <c r="C5130" t="s">
        <v>17646</v>
      </c>
      <c r="D5130">
        <v>3</v>
      </c>
      <c r="E5130" t="s">
        <v>17637</v>
      </c>
      <c r="F5130" t="s">
        <v>13</v>
      </c>
      <c r="G5130" t="s">
        <v>17632</v>
      </c>
      <c r="H5130" s="3" t="s">
        <v>17647</v>
      </c>
      <c r="I5130" t="s">
        <v>62</v>
      </c>
      <c r="J5130" t="s">
        <v>11540</v>
      </c>
    </row>
    <row r="5131" spans="1:10" ht="48" x14ac:dyDescent="0.2">
      <c r="A5131" t="s">
        <v>15480</v>
      </c>
      <c r="B5131" t="s">
        <v>17648</v>
      </c>
      <c r="C5131" t="s">
        <v>17649</v>
      </c>
      <c r="D5131">
        <v>2</v>
      </c>
      <c r="E5131" t="s">
        <v>17637</v>
      </c>
      <c r="F5131" t="s">
        <v>13</v>
      </c>
      <c r="G5131" t="s">
        <v>17632</v>
      </c>
      <c r="H5131" s="3" t="s">
        <v>17650</v>
      </c>
      <c r="I5131" t="s">
        <v>62</v>
      </c>
      <c r="J5131" t="s">
        <v>15485</v>
      </c>
    </row>
    <row r="5132" spans="1:10" ht="32" x14ac:dyDescent="0.2">
      <c r="A5132" t="s">
        <v>17611</v>
      </c>
      <c r="B5132" t="s">
        <v>11566</v>
      </c>
      <c r="C5132" t="s">
        <v>17651</v>
      </c>
      <c r="D5132">
        <v>4</v>
      </c>
      <c r="E5132" t="s">
        <v>17637</v>
      </c>
      <c r="F5132" t="s">
        <v>13</v>
      </c>
      <c r="G5132" t="s">
        <v>17632</v>
      </c>
      <c r="H5132" s="3" t="s">
        <v>17652</v>
      </c>
      <c r="I5132" t="s">
        <v>62</v>
      </c>
      <c r="J5132" t="s">
        <v>17614</v>
      </c>
    </row>
    <row r="5133" spans="1:10" ht="16" x14ac:dyDescent="0.2">
      <c r="A5133" t="s">
        <v>17653</v>
      </c>
      <c r="B5133" t="s">
        <v>17654</v>
      </c>
      <c r="C5133" t="s">
        <v>17655</v>
      </c>
      <c r="D5133">
        <v>2</v>
      </c>
      <c r="E5133" t="s">
        <v>13</v>
      </c>
      <c r="F5133" t="s">
        <v>13</v>
      </c>
      <c r="G5133" t="s">
        <v>17632</v>
      </c>
      <c r="H5133" s="3" t="s">
        <v>17656</v>
      </c>
      <c r="I5133" t="s">
        <v>1725</v>
      </c>
      <c r="J5133" t="s">
        <v>17657</v>
      </c>
    </row>
    <row r="5134" spans="1:10" ht="16" x14ac:dyDescent="0.2">
      <c r="A5134" t="s">
        <v>17658</v>
      </c>
      <c r="B5134" t="s">
        <v>17659</v>
      </c>
      <c r="C5134" t="s">
        <v>17660</v>
      </c>
      <c r="D5134">
        <v>1</v>
      </c>
      <c r="E5134" t="s">
        <v>17637</v>
      </c>
      <c r="F5134" t="s">
        <v>13</v>
      </c>
      <c r="G5134" t="s">
        <v>17632</v>
      </c>
      <c r="H5134" s="3" t="s">
        <v>17661</v>
      </c>
      <c r="I5134" t="s">
        <v>62</v>
      </c>
      <c r="J5134" t="s">
        <v>17662</v>
      </c>
    </row>
    <row r="5135" spans="1:10" ht="32" x14ac:dyDescent="0.2">
      <c r="A5135" t="s">
        <v>17663</v>
      </c>
      <c r="B5135" t="s">
        <v>17622</v>
      </c>
      <c r="C5135" t="s">
        <v>17623</v>
      </c>
      <c r="D5135">
        <v>1</v>
      </c>
      <c r="E5135" t="s">
        <v>17637</v>
      </c>
      <c r="F5135" t="s">
        <v>13</v>
      </c>
      <c r="G5135" t="s">
        <v>17632</v>
      </c>
      <c r="H5135" s="3" t="s">
        <v>17640</v>
      </c>
      <c r="I5135" t="s">
        <v>62</v>
      </c>
      <c r="J5135" t="s">
        <v>17664</v>
      </c>
    </row>
    <row r="5136" spans="1:10" ht="32" x14ac:dyDescent="0.2">
      <c r="A5136" t="s">
        <v>17611</v>
      </c>
      <c r="B5136" t="s">
        <v>17622</v>
      </c>
      <c r="C5136" t="s">
        <v>17623</v>
      </c>
      <c r="D5136">
        <v>1</v>
      </c>
      <c r="E5136" t="s">
        <v>17637</v>
      </c>
      <c r="F5136" t="s">
        <v>13</v>
      </c>
      <c r="G5136" t="s">
        <v>17632</v>
      </c>
      <c r="H5136" s="3" t="s">
        <v>17665</v>
      </c>
      <c r="I5136" t="s">
        <v>62</v>
      </c>
      <c r="J5136" t="s">
        <v>17614</v>
      </c>
    </row>
    <row r="5137" spans="1:10" ht="16" x14ac:dyDescent="0.2">
      <c r="A5137" t="s">
        <v>5954</v>
      </c>
      <c r="B5137" t="s">
        <v>17666</v>
      </c>
      <c r="C5137" t="s">
        <v>17667</v>
      </c>
      <c r="D5137">
        <v>3</v>
      </c>
      <c r="E5137" t="s">
        <v>17637</v>
      </c>
      <c r="F5137" t="s">
        <v>13</v>
      </c>
      <c r="G5137" t="s">
        <v>17632</v>
      </c>
      <c r="H5137" s="3" t="s">
        <v>17668</v>
      </c>
      <c r="I5137" t="s">
        <v>62</v>
      </c>
      <c r="J5137" t="s">
        <v>5958</v>
      </c>
    </row>
    <row r="5138" spans="1:10" ht="32" x14ac:dyDescent="0.2">
      <c r="A5138" t="s">
        <v>17663</v>
      </c>
      <c r="B5138" t="s">
        <v>17603</v>
      </c>
      <c r="C5138" t="s">
        <v>17604</v>
      </c>
      <c r="D5138">
        <v>3</v>
      </c>
      <c r="E5138" t="s">
        <v>17637</v>
      </c>
      <c r="F5138" t="s">
        <v>13</v>
      </c>
      <c r="G5138" t="s">
        <v>17632</v>
      </c>
      <c r="H5138" s="3" t="s">
        <v>17633</v>
      </c>
      <c r="I5138" t="s">
        <v>3979</v>
      </c>
      <c r="J5138" t="s">
        <v>17664</v>
      </c>
    </row>
    <row r="5139" spans="1:10" ht="16" x14ac:dyDescent="0.2">
      <c r="A5139" t="s">
        <v>5954</v>
      </c>
      <c r="B5139" t="s">
        <v>17669</v>
      </c>
      <c r="C5139" t="s">
        <v>17670</v>
      </c>
      <c r="D5139">
        <v>2</v>
      </c>
      <c r="E5139" t="s">
        <v>17637</v>
      </c>
      <c r="F5139" t="s">
        <v>13</v>
      </c>
      <c r="G5139" t="s">
        <v>17632</v>
      </c>
      <c r="H5139" s="3" t="s">
        <v>17668</v>
      </c>
      <c r="I5139" t="s">
        <v>62</v>
      </c>
      <c r="J5139" t="s">
        <v>5958</v>
      </c>
    </row>
    <row r="5140" spans="1:10" ht="32" x14ac:dyDescent="0.2">
      <c r="A5140" t="s">
        <v>17639</v>
      </c>
      <c r="B5140" t="s">
        <v>17603</v>
      </c>
      <c r="C5140" t="s">
        <v>17604</v>
      </c>
      <c r="D5140">
        <v>3</v>
      </c>
      <c r="E5140" t="s">
        <v>17637</v>
      </c>
      <c r="F5140" t="s">
        <v>13</v>
      </c>
      <c r="G5140" t="s">
        <v>17632</v>
      </c>
      <c r="H5140" s="3" t="s">
        <v>17671</v>
      </c>
      <c r="I5140" t="s">
        <v>3979</v>
      </c>
      <c r="J5140" t="s">
        <v>17641</v>
      </c>
    </row>
    <row r="5141" spans="1:10" ht="32" x14ac:dyDescent="0.2">
      <c r="A5141" t="s">
        <v>17631</v>
      </c>
      <c r="B5141" t="s">
        <v>17622</v>
      </c>
      <c r="C5141" t="s">
        <v>17623</v>
      </c>
      <c r="D5141">
        <v>1</v>
      </c>
      <c r="E5141" t="s">
        <v>17637</v>
      </c>
      <c r="F5141" t="s">
        <v>13</v>
      </c>
      <c r="G5141" t="s">
        <v>17632</v>
      </c>
      <c r="H5141" s="3" t="s">
        <v>17640</v>
      </c>
      <c r="I5141" t="s">
        <v>62</v>
      </c>
      <c r="J5141" t="s">
        <v>17634</v>
      </c>
    </row>
    <row r="5142" spans="1:10" ht="32" x14ac:dyDescent="0.2">
      <c r="A5142" t="s">
        <v>17672</v>
      </c>
      <c r="B5142" t="s">
        <v>17622</v>
      </c>
      <c r="C5142" t="s">
        <v>17623</v>
      </c>
      <c r="D5142">
        <v>2</v>
      </c>
      <c r="E5142" t="s">
        <v>17637</v>
      </c>
      <c r="F5142" t="s">
        <v>13</v>
      </c>
      <c r="G5142" t="s">
        <v>17632</v>
      </c>
      <c r="H5142" s="3" t="s">
        <v>17640</v>
      </c>
      <c r="I5142" t="s">
        <v>62</v>
      </c>
      <c r="J5142" t="s">
        <v>17673</v>
      </c>
    </row>
    <row r="5143" spans="1:10" ht="16" x14ac:dyDescent="0.2">
      <c r="A5143" t="s">
        <v>17674</v>
      </c>
      <c r="B5143" t="s">
        <v>10652</v>
      </c>
      <c r="C5143" t="s">
        <v>10653</v>
      </c>
      <c r="D5143">
        <v>1</v>
      </c>
      <c r="E5143" t="s">
        <v>17637</v>
      </c>
      <c r="F5143" t="s">
        <v>13</v>
      </c>
      <c r="G5143" t="s">
        <v>17632</v>
      </c>
      <c r="H5143" s="3" t="s">
        <v>17675</v>
      </c>
      <c r="I5143" t="s">
        <v>62</v>
      </c>
      <c r="J5143" t="s">
        <v>17676</v>
      </c>
    </row>
    <row r="5144" spans="1:10" ht="32" x14ac:dyDescent="0.2">
      <c r="A5144" t="s">
        <v>17611</v>
      </c>
      <c r="B5144" t="s">
        <v>17603</v>
      </c>
      <c r="C5144" t="s">
        <v>17604</v>
      </c>
      <c r="D5144">
        <v>2</v>
      </c>
      <c r="E5144" t="s">
        <v>17637</v>
      </c>
      <c r="F5144" t="s">
        <v>13</v>
      </c>
      <c r="G5144" t="s">
        <v>17632</v>
      </c>
      <c r="H5144" s="3" t="s">
        <v>17665</v>
      </c>
      <c r="I5144" t="s">
        <v>62</v>
      </c>
      <c r="J5144" t="s">
        <v>17614</v>
      </c>
    </row>
    <row r="5145" spans="1:10" ht="16" x14ac:dyDescent="0.2">
      <c r="A5145" t="s">
        <v>17677</v>
      </c>
      <c r="B5145" t="s">
        <v>17678</v>
      </c>
      <c r="C5145" t="s">
        <v>17679</v>
      </c>
      <c r="D5145">
        <v>2</v>
      </c>
      <c r="E5145" t="s">
        <v>17637</v>
      </c>
      <c r="F5145" t="s">
        <v>13</v>
      </c>
      <c r="G5145" t="s">
        <v>17632</v>
      </c>
      <c r="H5145" s="3" t="s">
        <v>17638</v>
      </c>
      <c r="I5145" t="s">
        <v>62</v>
      </c>
      <c r="J5145" t="s">
        <v>17680</v>
      </c>
    </row>
    <row r="5146" spans="1:10" ht="16" x14ac:dyDescent="0.2">
      <c r="A5146" t="s">
        <v>17233</v>
      </c>
      <c r="B5146" t="s">
        <v>17681</v>
      </c>
      <c r="C5146" t="s">
        <v>17682</v>
      </c>
      <c r="D5146">
        <v>2</v>
      </c>
      <c r="E5146" t="s">
        <v>17637</v>
      </c>
      <c r="F5146" t="s">
        <v>13</v>
      </c>
      <c r="G5146" t="s">
        <v>17632</v>
      </c>
      <c r="H5146" s="3" t="s">
        <v>17683</v>
      </c>
      <c r="I5146" t="s">
        <v>62</v>
      </c>
      <c r="J5146" t="s">
        <v>17237</v>
      </c>
    </row>
    <row r="5147" spans="1:10" ht="32" x14ac:dyDescent="0.2">
      <c r="A5147" t="s">
        <v>17684</v>
      </c>
      <c r="B5147" t="s">
        <v>17622</v>
      </c>
      <c r="C5147" t="s">
        <v>17623</v>
      </c>
      <c r="D5147">
        <v>2</v>
      </c>
      <c r="E5147" t="s">
        <v>17637</v>
      </c>
      <c r="F5147" t="s">
        <v>13</v>
      </c>
      <c r="G5147" t="s">
        <v>17632</v>
      </c>
      <c r="H5147" s="3" t="s">
        <v>17640</v>
      </c>
      <c r="I5147" t="s">
        <v>62</v>
      </c>
      <c r="J5147" t="s">
        <v>17685</v>
      </c>
    </row>
    <row r="5148" spans="1:10" ht="32" x14ac:dyDescent="0.2">
      <c r="A5148" t="s">
        <v>17611</v>
      </c>
      <c r="B5148" t="s">
        <v>17686</v>
      </c>
      <c r="C5148" t="s">
        <v>17687</v>
      </c>
      <c r="D5148">
        <v>5</v>
      </c>
      <c r="E5148" t="s">
        <v>17637</v>
      </c>
      <c r="F5148" t="s">
        <v>13</v>
      </c>
      <c r="G5148" t="s">
        <v>17632</v>
      </c>
      <c r="H5148" s="3" t="s">
        <v>17652</v>
      </c>
      <c r="I5148" t="s">
        <v>62</v>
      </c>
      <c r="J5148" t="s">
        <v>17614</v>
      </c>
    </row>
    <row r="5149" spans="1:10" ht="16" x14ac:dyDescent="0.2">
      <c r="A5149" t="s">
        <v>17677</v>
      </c>
      <c r="B5149" t="s">
        <v>17560</v>
      </c>
      <c r="C5149" t="s">
        <v>17561</v>
      </c>
      <c r="D5149">
        <v>3</v>
      </c>
      <c r="E5149" t="s">
        <v>17637</v>
      </c>
      <c r="F5149" t="s">
        <v>13</v>
      </c>
      <c r="G5149" t="s">
        <v>17632</v>
      </c>
      <c r="H5149" s="3" t="s">
        <v>17638</v>
      </c>
      <c r="I5149" t="s">
        <v>62</v>
      </c>
      <c r="J5149" t="s">
        <v>17680</v>
      </c>
    </row>
    <row r="5150" spans="1:10" ht="32" x14ac:dyDescent="0.2">
      <c r="A5150" t="s">
        <v>17672</v>
      </c>
      <c r="B5150" t="s">
        <v>17603</v>
      </c>
      <c r="C5150" t="s">
        <v>17604</v>
      </c>
      <c r="D5150">
        <v>4</v>
      </c>
      <c r="E5150" t="s">
        <v>17637</v>
      </c>
      <c r="F5150" t="s">
        <v>13</v>
      </c>
      <c r="G5150" t="s">
        <v>17632</v>
      </c>
      <c r="H5150" s="3" t="s">
        <v>17688</v>
      </c>
      <c r="I5150" t="s">
        <v>3979</v>
      </c>
      <c r="J5150" t="s">
        <v>17673</v>
      </c>
    </row>
    <row r="5151" spans="1:10" ht="32" x14ac:dyDescent="0.2">
      <c r="A5151" t="s">
        <v>17689</v>
      </c>
      <c r="B5151" t="s">
        <v>17603</v>
      </c>
      <c r="C5151" t="s">
        <v>17604</v>
      </c>
      <c r="D5151">
        <v>3</v>
      </c>
      <c r="E5151" t="s">
        <v>17637</v>
      </c>
      <c r="F5151" t="s">
        <v>13</v>
      </c>
      <c r="G5151" t="s">
        <v>17632</v>
      </c>
      <c r="H5151" s="3" t="s">
        <v>17671</v>
      </c>
      <c r="I5151" t="s">
        <v>3979</v>
      </c>
      <c r="J5151" t="s">
        <v>17690</v>
      </c>
    </row>
    <row r="5152" spans="1:10" ht="32" x14ac:dyDescent="0.2">
      <c r="A5152" t="s">
        <v>17689</v>
      </c>
      <c r="B5152" t="s">
        <v>17622</v>
      </c>
      <c r="C5152" t="s">
        <v>17623</v>
      </c>
      <c r="D5152">
        <v>1</v>
      </c>
      <c r="E5152" t="s">
        <v>17637</v>
      </c>
      <c r="F5152" t="s">
        <v>13</v>
      </c>
      <c r="G5152" t="s">
        <v>17632</v>
      </c>
      <c r="H5152" s="3" t="s">
        <v>17640</v>
      </c>
      <c r="I5152" t="s">
        <v>62</v>
      </c>
      <c r="J5152" t="s">
        <v>17690</v>
      </c>
    </row>
    <row r="5153" spans="1:10" ht="16" x14ac:dyDescent="0.2">
      <c r="A5153" t="s">
        <v>17691</v>
      </c>
      <c r="B5153" t="s">
        <v>17692</v>
      </c>
      <c r="C5153" t="s">
        <v>17693</v>
      </c>
      <c r="D5153">
        <v>2</v>
      </c>
      <c r="E5153" t="s">
        <v>13</v>
      </c>
      <c r="F5153" t="s">
        <v>13</v>
      </c>
      <c r="G5153" t="s">
        <v>17694</v>
      </c>
      <c r="H5153" s="3" t="s">
        <v>17695</v>
      </c>
      <c r="I5153" t="s">
        <v>62</v>
      </c>
      <c r="J5153" t="s">
        <v>17696</v>
      </c>
    </row>
    <row r="5154" spans="1:10" ht="16" x14ac:dyDescent="0.2">
      <c r="A5154" t="s">
        <v>6146</v>
      </c>
      <c r="B5154" t="s">
        <v>17697</v>
      </c>
      <c r="C5154" t="s">
        <v>17698</v>
      </c>
      <c r="D5154">
        <v>1</v>
      </c>
      <c r="E5154" t="s">
        <v>13</v>
      </c>
      <c r="F5154" t="s">
        <v>13</v>
      </c>
      <c r="G5154" t="s">
        <v>17699</v>
      </c>
      <c r="H5154" s="3" t="s">
        <v>17700</v>
      </c>
      <c r="I5154" t="s">
        <v>390</v>
      </c>
      <c r="J5154" t="s">
        <v>6150</v>
      </c>
    </row>
    <row r="5155" spans="1:10" ht="16" x14ac:dyDescent="0.2">
      <c r="A5155" t="s">
        <v>17701</v>
      </c>
      <c r="B5155" t="s">
        <v>17702</v>
      </c>
      <c r="C5155" t="s">
        <v>17703</v>
      </c>
      <c r="D5155">
        <v>3</v>
      </c>
      <c r="E5155" t="s">
        <v>730</v>
      </c>
      <c r="F5155" t="s">
        <v>13</v>
      </c>
      <c r="G5155" t="s">
        <v>17704</v>
      </c>
      <c r="H5155" s="3" t="s">
        <v>17705</v>
      </c>
      <c r="I5155" t="s">
        <v>106</v>
      </c>
      <c r="J5155" t="s">
        <v>17706</v>
      </c>
    </row>
    <row r="5156" spans="1:10" ht="16" x14ac:dyDescent="0.2">
      <c r="A5156" t="s">
        <v>17707</v>
      </c>
      <c r="B5156" t="s">
        <v>17708</v>
      </c>
      <c r="C5156" t="s">
        <v>17709</v>
      </c>
      <c r="D5156">
        <v>1</v>
      </c>
      <c r="E5156" t="s">
        <v>730</v>
      </c>
      <c r="F5156" t="s">
        <v>13</v>
      </c>
      <c r="G5156" t="s">
        <v>17704</v>
      </c>
      <c r="H5156" s="3" t="s">
        <v>17710</v>
      </c>
      <c r="I5156" t="s">
        <v>106</v>
      </c>
      <c r="J5156" t="s">
        <v>17711</v>
      </c>
    </row>
    <row r="5157" spans="1:10" ht="16" x14ac:dyDescent="0.2">
      <c r="A5157" t="s">
        <v>17701</v>
      </c>
      <c r="B5157" t="s">
        <v>17712</v>
      </c>
      <c r="C5157" t="s">
        <v>17713</v>
      </c>
      <c r="D5157">
        <v>4</v>
      </c>
      <c r="E5157" t="s">
        <v>730</v>
      </c>
      <c r="F5157" t="s">
        <v>13</v>
      </c>
      <c r="G5157" t="s">
        <v>17704</v>
      </c>
      <c r="H5157" s="3" t="s">
        <v>17705</v>
      </c>
      <c r="I5157" t="s">
        <v>106</v>
      </c>
      <c r="J5157" t="s">
        <v>17706</v>
      </c>
    </row>
    <row r="5158" spans="1:10" ht="16" x14ac:dyDescent="0.2">
      <c r="A5158" t="s">
        <v>17714</v>
      </c>
      <c r="B5158" t="s">
        <v>17715</v>
      </c>
      <c r="C5158" t="s">
        <v>17716</v>
      </c>
      <c r="D5158">
        <v>3</v>
      </c>
      <c r="E5158" t="s">
        <v>730</v>
      </c>
      <c r="F5158" t="s">
        <v>13</v>
      </c>
      <c r="G5158" t="s">
        <v>17704</v>
      </c>
      <c r="H5158" s="3" t="s">
        <v>17717</v>
      </c>
      <c r="I5158" t="s">
        <v>106</v>
      </c>
      <c r="J5158" t="s">
        <v>17718</v>
      </c>
    </row>
    <row r="5159" spans="1:10" ht="16" x14ac:dyDescent="0.2">
      <c r="A5159" t="s">
        <v>17714</v>
      </c>
      <c r="B5159" t="s">
        <v>17719</v>
      </c>
      <c r="C5159" t="s">
        <v>17720</v>
      </c>
      <c r="D5159">
        <v>2</v>
      </c>
      <c r="E5159" t="s">
        <v>730</v>
      </c>
      <c r="F5159" t="s">
        <v>13</v>
      </c>
      <c r="G5159" t="s">
        <v>17704</v>
      </c>
      <c r="H5159" s="3" t="s">
        <v>17717</v>
      </c>
      <c r="I5159" t="s">
        <v>106</v>
      </c>
      <c r="J5159" t="s">
        <v>17718</v>
      </c>
    </row>
    <row r="5160" spans="1:10" ht="16" x14ac:dyDescent="0.2">
      <c r="A5160" t="s">
        <v>17701</v>
      </c>
      <c r="B5160" t="s">
        <v>17721</v>
      </c>
      <c r="C5160" t="s">
        <v>17722</v>
      </c>
      <c r="D5160">
        <v>2</v>
      </c>
      <c r="E5160" t="s">
        <v>730</v>
      </c>
      <c r="F5160" t="s">
        <v>13</v>
      </c>
      <c r="G5160" t="s">
        <v>17704</v>
      </c>
      <c r="H5160" s="3" t="s">
        <v>17705</v>
      </c>
      <c r="I5160" t="s">
        <v>106</v>
      </c>
      <c r="J5160" t="s">
        <v>17706</v>
      </c>
    </row>
    <row r="5161" spans="1:10" ht="16" x14ac:dyDescent="0.2">
      <c r="A5161" t="s">
        <v>17723</v>
      </c>
      <c r="B5161" t="s">
        <v>17724</v>
      </c>
      <c r="C5161" t="s">
        <v>17725</v>
      </c>
      <c r="D5161">
        <v>4</v>
      </c>
      <c r="E5161" t="s">
        <v>730</v>
      </c>
      <c r="F5161" t="s">
        <v>13</v>
      </c>
      <c r="G5161" t="s">
        <v>17704</v>
      </c>
      <c r="H5161" s="3" t="s">
        <v>17726</v>
      </c>
      <c r="I5161" t="s">
        <v>106</v>
      </c>
      <c r="J5161" t="s">
        <v>17727</v>
      </c>
    </row>
    <row r="5162" spans="1:10" ht="16" x14ac:dyDescent="0.2">
      <c r="A5162" t="s">
        <v>17728</v>
      </c>
      <c r="B5162" t="s">
        <v>17729</v>
      </c>
      <c r="C5162" t="s">
        <v>17730</v>
      </c>
      <c r="D5162">
        <v>1</v>
      </c>
      <c r="E5162" t="s">
        <v>730</v>
      </c>
      <c r="F5162" t="s">
        <v>13</v>
      </c>
      <c r="G5162" t="s">
        <v>17704</v>
      </c>
      <c r="H5162" s="3" t="s">
        <v>17731</v>
      </c>
      <c r="I5162" t="s">
        <v>106</v>
      </c>
      <c r="J5162" t="s">
        <v>17732</v>
      </c>
    </row>
    <row r="5163" spans="1:10" ht="16" x14ac:dyDescent="0.2">
      <c r="A5163" t="s">
        <v>17714</v>
      </c>
      <c r="B5163" t="s">
        <v>17733</v>
      </c>
      <c r="C5163" t="s">
        <v>17734</v>
      </c>
      <c r="D5163">
        <v>1</v>
      </c>
      <c r="E5163" t="s">
        <v>730</v>
      </c>
      <c r="F5163" t="s">
        <v>13</v>
      </c>
      <c r="G5163" t="s">
        <v>17704</v>
      </c>
      <c r="H5163" s="3" t="s">
        <v>17717</v>
      </c>
      <c r="I5163" t="s">
        <v>106</v>
      </c>
      <c r="J5163" t="s">
        <v>17718</v>
      </c>
    </row>
    <row r="5164" spans="1:10" ht="16" x14ac:dyDescent="0.2">
      <c r="A5164" t="s">
        <v>10395</v>
      </c>
      <c r="B5164" t="s">
        <v>17735</v>
      </c>
      <c r="C5164" t="s">
        <v>17736</v>
      </c>
      <c r="D5164">
        <v>1</v>
      </c>
      <c r="E5164" t="s">
        <v>730</v>
      </c>
      <c r="F5164" t="s">
        <v>13</v>
      </c>
      <c r="G5164" t="s">
        <v>17704</v>
      </c>
      <c r="H5164" s="3" t="s">
        <v>17737</v>
      </c>
      <c r="I5164" t="s">
        <v>106</v>
      </c>
      <c r="J5164" t="s">
        <v>10400</v>
      </c>
    </row>
    <row r="5165" spans="1:10" ht="16" x14ac:dyDescent="0.2">
      <c r="A5165" t="s">
        <v>17723</v>
      </c>
      <c r="B5165" t="s">
        <v>17738</v>
      </c>
      <c r="C5165" t="s">
        <v>17739</v>
      </c>
      <c r="D5165">
        <v>3</v>
      </c>
      <c r="E5165" t="s">
        <v>730</v>
      </c>
      <c r="F5165" t="s">
        <v>13</v>
      </c>
      <c r="G5165" t="s">
        <v>17704</v>
      </c>
      <c r="H5165" s="3" t="s">
        <v>17726</v>
      </c>
      <c r="I5165" t="s">
        <v>106</v>
      </c>
      <c r="J5165" t="s">
        <v>17727</v>
      </c>
    </row>
    <row r="5166" spans="1:10" ht="16" x14ac:dyDescent="0.2">
      <c r="A5166" t="s">
        <v>17740</v>
      </c>
      <c r="B5166" t="s">
        <v>17741</v>
      </c>
      <c r="C5166" t="s">
        <v>17742</v>
      </c>
      <c r="D5166">
        <v>4</v>
      </c>
      <c r="E5166" t="s">
        <v>730</v>
      </c>
      <c r="F5166" t="s">
        <v>13</v>
      </c>
      <c r="G5166" t="s">
        <v>17704</v>
      </c>
      <c r="H5166" s="3" t="s">
        <v>17710</v>
      </c>
      <c r="I5166" t="s">
        <v>106</v>
      </c>
      <c r="J5166" t="s">
        <v>17743</v>
      </c>
    </row>
    <row r="5167" spans="1:10" ht="16" x14ac:dyDescent="0.2">
      <c r="A5167" t="s">
        <v>17744</v>
      </c>
      <c r="B5167" t="s">
        <v>17708</v>
      </c>
      <c r="C5167" t="s">
        <v>17709</v>
      </c>
      <c r="D5167">
        <v>2</v>
      </c>
      <c r="E5167" t="s">
        <v>730</v>
      </c>
      <c r="F5167" t="s">
        <v>13</v>
      </c>
      <c r="G5167" t="s">
        <v>17704</v>
      </c>
      <c r="H5167" s="3" t="s">
        <v>17710</v>
      </c>
      <c r="I5167" t="s">
        <v>106</v>
      </c>
      <c r="J5167" t="s">
        <v>17745</v>
      </c>
    </row>
    <row r="5168" spans="1:10" ht="16" x14ac:dyDescent="0.2">
      <c r="A5168" t="s">
        <v>17707</v>
      </c>
      <c r="B5168" t="s">
        <v>17746</v>
      </c>
      <c r="C5168" t="s">
        <v>17747</v>
      </c>
      <c r="D5168">
        <v>4</v>
      </c>
      <c r="E5168" t="s">
        <v>730</v>
      </c>
      <c r="F5168" t="s">
        <v>13</v>
      </c>
      <c r="G5168" t="s">
        <v>17704</v>
      </c>
      <c r="H5168" s="3" t="s">
        <v>17710</v>
      </c>
      <c r="I5168" t="s">
        <v>106</v>
      </c>
      <c r="J5168" t="s">
        <v>17711</v>
      </c>
    </row>
    <row r="5169" spans="1:10" ht="16" x14ac:dyDescent="0.2">
      <c r="A5169" t="s">
        <v>17707</v>
      </c>
      <c r="B5169" t="s">
        <v>17748</v>
      </c>
      <c r="C5169" t="s">
        <v>17749</v>
      </c>
      <c r="D5169">
        <v>2</v>
      </c>
      <c r="E5169" t="s">
        <v>730</v>
      </c>
      <c r="F5169" t="s">
        <v>13</v>
      </c>
      <c r="G5169" t="s">
        <v>17704</v>
      </c>
      <c r="H5169" s="3" t="s">
        <v>17710</v>
      </c>
      <c r="I5169" t="s">
        <v>106</v>
      </c>
      <c r="J5169" t="s">
        <v>17711</v>
      </c>
    </row>
    <row r="5170" spans="1:10" ht="16" x14ac:dyDescent="0.2">
      <c r="A5170" t="s">
        <v>17701</v>
      </c>
      <c r="B5170" t="s">
        <v>17750</v>
      </c>
      <c r="C5170" t="s">
        <v>17751</v>
      </c>
      <c r="D5170">
        <v>1</v>
      </c>
      <c r="E5170" t="s">
        <v>730</v>
      </c>
      <c r="F5170" t="s">
        <v>13</v>
      </c>
      <c r="G5170" t="s">
        <v>17704</v>
      </c>
      <c r="H5170" s="3" t="s">
        <v>17705</v>
      </c>
      <c r="I5170" t="s">
        <v>106</v>
      </c>
      <c r="J5170" t="s">
        <v>17706</v>
      </c>
    </row>
    <row r="5171" spans="1:10" ht="16" x14ac:dyDescent="0.2">
      <c r="A5171" t="s">
        <v>17723</v>
      </c>
      <c r="B5171" t="s">
        <v>17752</v>
      </c>
      <c r="C5171" t="s">
        <v>17753</v>
      </c>
      <c r="D5171">
        <v>1</v>
      </c>
      <c r="E5171" t="s">
        <v>730</v>
      </c>
      <c r="F5171" t="s">
        <v>13</v>
      </c>
      <c r="G5171" t="s">
        <v>17704</v>
      </c>
      <c r="H5171" s="3" t="s">
        <v>17726</v>
      </c>
      <c r="I5171" t="s">
        <v>106</v>
      </c>
      <c r="J5171" t="s">
        <v>17727</v>
      </c>
    </row>
    <row r="5172" spans="1:10" ht="16" x14ac:dyDescent="0.2">
      <c r="A5172" t="s">
        <v>17740</v>
      </c>
      <c r="B5172" t="s">
        <v>17748</v>
      </c>
      <c r="C5172" t="s">
        <v>17749</v>
      </c>
      <c r="D5172">
        <v>3</v>
      </c>
      <c r="E5172" t="s">
        <v>730</v>
      </c>
      <c r="F5172" t="s">
        <v>13</v>
      </c>
      <c r="G5172" t="s">
        <v>17704</v>
      </c>
      <c r="H5172" s="3" t="s">
        <v>17710</v>
      </c>
      <c r="I5172" t="s">
        <v>106</v>
      </c>
      <c r="J5172" t="s">
        <v>17743</v>
      </c>
    </row>
    <row r="5173" spans="1:10" ht="16" x14ac:dyDescent="0.2">
      <c r="A5173" t="s">
        <v>17723</v>
      </c>
      <c r="B5173" t="s">
        <v>17754</v>
      </c>
      <c r="C5173" t="s">
        <v>17755</v>
      </c>
      <c r="D5173">
        <v>2</v>
      </c>
      <c r="E5173" t="s">
        <v>730</v>
      </c>
      <c r="F5173" t="s">
        <v>13</v>
      </c>
      <c r="G5173" t="s">
        <v>17704</v>
      </c>
      <c r="H5173" s="3" t="s">
        <v>17726</v>
      </c>
      <c r="I5173" t="s">
        <v>106</v>
      </c>
      <c r="J5173" t="s">
        <v>17727</v>
      </c>
    </row>
    <row r="5174" spans="1:10" ht="16" x14ac:dyDescent="0.2">
      <c r="A5174" t="s">
        <v>17756</v>
      </c>
      <c r="B5174" t="s">
        <v>17757</v>
      </c>
      <c r="C5174" t="s">
        <v>17758</v>
      </c>
      <c r="D5174">
        <v>3</v>
      </c>
      <c r="E5174" t="s">
        <v>730</v>
      </c>
      <c r="F5174" t="s">
        <v>13</v>
      </c>
      <c r="G5174" t="s">
        <v>17704</v>
      </c>
      <c r="H5174" s="3" t="s">
        <v>17759</v>
      </c>
      <c r="I5174" t="s">
        <v>106</v>
      </c>
      <c r="J5174" t="s">
        <v>17760</v>
      </c>
    </row>
    <row r="5175" spans="1:10" ht="16" x14ac:dyDescent="0.2">
      <c r="A5175" t="s">
        <v>17756</v>
      </c>
      <c r="B5175" t="s">
        <v>17761</v>
      </c>
      <c r="C5175" t="s">
        <v>17762</v>
      </c>
      <c r="D5175">
        <v>4</v>
      </c>
      <c r="E5175" t="s">
        <v>730</v>
      </c>
      <c r="F5175" t="s">
        <v>13</v>
      </c>
      <c r="G5175" t="s">
        <v>17704</v>
      </c>
      <c r="H5175" s="3" t="s">
        <v>17759</v>
      </c>
      <c r="I5175" t="s">
        <v>106</v>
      </c>
      <c r="J5175" t="s">
        <v>17760</v>
      </c>
    </row>
    <row r="5176" spans="1:10" ht="16" x14ac:dyDescent="0.2">
      <c r="A5176" t="s">
        <v>17740</v>
      </c>
      <c r="B5176" t="s">
        <v>17763</v>
      </c>
      <c r="C5176" t="s">
        <v>17764</v>
      </c>
      <c r="D5176">
        <v>2</v>
      </c>
      <c r="E5176" t="s">
        <v>730</v>
      </c>
      <c r="F5176" t="s">
        <v>13</v>
      </c>
      <c r="G5176" t="s">
        <v>17704</v>
      </c>
      <c r="H5176" s="3" t="s">
        <v>17710</v>
      </c>
      <c r="I5176" t="s">
        <v>106</v>
      </c>
      <c r="J5176" t="s">
        <v>17743</v>
      </c>
    </row>
    <row r="5177" spans="1:10" ht="16" x14ac:dyDescent="0.2">
      <c r="A5177" t="s">
        <v>17756</v>
      </c>
      <c r="B5177" t="s">
        <v>17765</v>
      </c>
      <c r="C5177" t="s">
        <v>17766</v>
      </c>
      <c r="D5177">
        <v>1</v>
      </c>
      <c r="E5177" t="s">
        <v>730</v>
      </c>
      <c r="F5177" t="s">
        <v>13</v>
      </c>
      <c r="G5177" t="s">
        <v>17704</v>
      </c>
      <c r="H5177" s="3" t="s">
        <v>17759</v>
      </c>
      <c r="I5177" t="s">
        <v>106</v>
      </c>
      <c r="J5177" t="s">
        <v>17760</v>
      </c>
    </row>
    <row r="5178" spans="1:10" ht="16" x14ac:dyDescent="0.2">
      <c r="A5178" t="s">
        <v>17707</v>
      </c>
      <c r="B5178" t="s">
        <v>17767</v>
      </c>
      <c r="C5178" t="s">
        <v>17768</v>
      </c>
      <c r="D5178">
        <v>5</v>
      </c>
      <c r="E5178" t="s">
        <v>730</v>
      </c>
      <c r="F5178" t="s">
        <v>13</v>
      </c>
      <c r="G5178" t="s">
        <v>17704</v>
      </c>
      <c r="H5178" s="3" t="s">
        <v>17710</v>
      </c>
      <c r="I5178" t="s">
        <v>106</v>
      </c>
      <c r="J5178" t="s">
        <v>17711</v>
      </c>
    </row>
    <row r="5179" spans="1:10" ht="16" x14ac:dyDescent="0.2">
      <c r="A5179" t="s">
        <v>17756</v>
      </c>
      <c r="B5179" t="s">
        <v>17769</v>
      </c>
      <c r="C5179" t="s">
        <v>17770</v>
      </c>
      <c r="D5179">
        <v>5</v>
      </c>
      <c r="E5179" t="s">
        <v>730</v>
      </c>
      <c r="F5179" t="s">
        <v>13</v>
      </c>
      <c r="G5179" t="s">
        <v>17704</v>
      </c>
      <c r="H5179" s="3" t="s">
        <v>17717</v>
      </c>
      <c r="I5179" t="s">
        <v>106</v>
      </c>
      <c r="J5179" t="s">
        <v>17760</v>
      </c>
    </row>
    <row r="5180" spans="1:10" ht="16" x14ac:dyDescent="0.2">
      <c r="A5180" t="s">
        <v>10395</v>
      </c>
      <c r="B5180" t="s">
        <v>17771</v>
      </c>
      <c r="C5180" t="s">
        <v>17772</v>
      </c>
      <c r="D5180">
        <v>2</v>
      </c>
      <c r="E5180" t="s">
        <v>730</v>
      </c>
      <c r="F5180" t="s">
        <v>13</v>
      </c>
      <c r="G5180" t="s">
        <v>17704</v>
      </c>
      <c r="H5180" s="3" t="s">
        <v>17737</v>
      </c>
      <c r="I5180" t="s">
        <v>106</v>
      </c>
      <c r="J5180" t="s">
        <v>10400</v>
      </c>
    </row>
    <row r="5181" spans="1:10" ht="16" x14ac:dyDescent="0.2">
      <c r="A5181" t="s">
        <v>17756</v>
      </c>
      <c r="B5181" t="s">
        <v>17773</v>
      </c>
      <c r="C5181" t="s">
        <v>17774</v>
      </c>
      <c r="D5181">
        <v>2</v>
      </c>
      <c r="E5181" t="s">
        <v>730</v>
      </c>
      <c r="F5181" t="s">
        <v>13</v>
      </c>
      <c r="G5181" t="s">
        <v>17704</v>
      </c>
      <c r="H5181" s="3" t="s">
        <v>17759</v>
      </c>
      <c r="I5181" t="s">
        <v>106</v>
      </c>
      <c r="J5181" t="s">
        <v>17760</v>
      </c>
    </row>
    <row r="5182" spans="1:10" ht="16" x14ac:dyDescent="0.2">
      <c r="A5182" t="s">
        <v>17775</v>
      </c>
      <c r="B5182" t="s">
        <v>17776</v>
      </c>
      <c r="C5182" t="s">
        <v>17777</v>
      </c>
      <c r="D5182">
        <v>5</v>
      </c>
      <c r="E5182" t="s">
        <v>1280</v>
      </c>
      <c r="F5182" t="s">
        <v>13</v>
      </c>
      <c r="G5182" t="s">
        <v>17778</v>
      </c>
      <c r="H5182" s="3" t="s">
        <v>17779</v>
      </c>
      <c r="I5182" t="s">
        <v>1002</v>
      </c>
      <c r="J5182" t="s">
        <v>17780</v>
      </c>
    </row>
    <row r="5183" spans="1:10" ht="16" x14ac:dyDescent="0.2">
      <c r="A5183" t="s">
        <v>17781</v>
      </c>
      <c r="B5183" t="s">
        <v>17782</v>
      </c>
      <c r="C5183" t="s">
        <v>17783</v>
      </c>
      <c r="D5183">
        <v>4</v>
      </c>
      <c r="E5183" t="s">
        <v>1280</v>
      </c>
      <c r="F5183" t="s">
        <v>13</v>
      </c>
      <c r="G5183" t="s">
        <v>17778</v>
      </c>
      <c r="H5183" s="3" t="s">
        <v>17784</v>
      </c>
      <c r="I5183" t="s">
        <v>1002</v>
      </c>
      <c r="J5183" t="s">
        <v>17785</v>
      </c>
    </row>
    <row r="5184" spans="1:10" ht="16" x14ac:dyDescent="0.2">
      <c r="A5184" t="s">
        <v>17786</v>
      </c>
      <c r="B5184" t="s">
        <v>17787</v>
      </c>
      <c r="C5184" t="s">
        <v>17788</v>
      </c>
      <c r="D5184">
        <v>1</v>
      </c>
      <c r="E5184" t="s">
        <v>1280</v>
      </c>
      <c r="F5184" t="s">
        <v>13</v>
      </c>
      <c r="G5184" t="s">
        <v>17778</v>
      </c>
      <c r="H5184" s="3" t="s">
        <v>17789</v>
      </c>
      <c r="I5184" t="s">
        <v>1002</v>
      </c>
      <c r="J5184" t="s">
        <v>17790</v>
      </c>
    </row>
    <row r="5185" spans="1:10" ht="16" x14ac:dyDescent="0.2">
      <c r="A5185" t="s">
        <v>17791</v>
      </c>
      <c r="B5185" t="s">
        <v>17792</v>
      </c>
      <c r="C5185" t="s">
        <v>17793</v>
      </c>
      <c r="D5185">
        <v>1</v>
      </c>
      <c r="E5185" t="s">
        <v>1280</v>
      </c>
      <c r="F5185" t="s">
        <v>13</v>
      </c>
      <c r="G5185" t="s">
        <v>17778</v>
      </c>
      <c r="H5185" s="3" t="s">
        <v>17779</v>
      </c>
      <c r="I5185" t="s">
        <v>1002</v>
      </c>
      <c r="J5185" t="s">
        <v>17794</v>
      </c>
    </row>
    <row r="5186" spans="1:10" ht="16" x14ac:dyDescent="0.2">
      <c r="A5186" t="s">
        <v>17775</v>
      </c>
      <c r="B5186" t="s">
        <v>17795</v>
      </c>
      <c r="C5186" t="s">
        <v>17796</v>
      </c>
      <c r="D5186">
        <v>1</v>
      </c>
      <c r="E5186" t="s">
        <v>1280</v>
      </c>
      <c r="F5186" t="s">
        <v>13</v>
      </c>
      <c r="G5186" t="s">
        <v>17778</v>
      </c>
      <c r="H5186" s="3" t="s">
        <v>17779</v>
      </c>
      <c r="I5186" t="s">
        <v>1002</v>
      </c>
      <c r="J5186" t="s">
        <v>17780</v>
      </c>
    </row>
    <row r="5187" spans="1:10" s="4" customFormat="1" ht="16" x14ac:dyDescent="0.2">
      <c r="A5187" s="4" t="s">
        <v>17775</v>
      </c>
      <c r="B5187" s="4" t="s">
        <v>17797</v>
      </c>
      <c r="C5187" s="4" t="s">
        <v>17798</v>
      </c>
      <c r="D5187" s="4">
        <v>4</v>
      </c>
      <c r="E5187" s="4" t="s">
        <v>1280</v>
      </c>
      <c r="F5187" s="4" t="s">
        <v>13</v>
      </c>
      <c r="G5187" s="4" t="s">
        <v>17778</v>
      </c>
      <c r="H5187" s="5" t="s">
        <v>17779</v>
      </c>
      <c r="I5187" s="4" t="s">
        <v>1002</v>
      </c>
      <c r="J5187" s="4" t="s">
        <v>17780</v>
      </c>
    </row>
    <row r="5188" spans="1:10" ht="16" x14ac:dyDescent="0.2">
      <c r="A5188" t="s">
        <v>826</v>
      </c>
      <c r="B5188" t="s">
        <v>17799</v>
      </c>
      <c r="C5188" t="s">
        <v>17800</v>
      </c>
      <c r="D5188">
        <v>2</v>
      </c>
      <c r="E5188" t="s">
        <v>13</v>
      </c>
      <c r="F5188" t="s">
        <v>13</v>
      </c>
      <c r="G5188" t="s">
        <v>17801</v>
      </c>
      <c r="H5188" s="3" t="s">
        <v>17802</v>
      </c>
      <c r="I5188" t="s">
        <v>817</v>
      </c>
      <c r="J5188" t="s">
        <v>831</v>
      </c>
    </row>
    <row r="5189" spans="1:10" ht="16" x14ac:dyDescent="0.2">
      <c r="A5189" t="s">
        <v>17803</v>
      </c>
      <c r="B5189" t="s">
        <v>17804</v>
      </c>
      <c r="C5189" t="s">
        <v>17805</v>
      </c>
      <c r="D5189">
        <v>3</v>
      </c>
      <c r="E5189" t="s">
        <v>13</v>
      </c>
      <c r="F5189" t="s">
        <v>13</v>
      </c>
      <c r="G5189" t="s">
        <v>17806</v>
      </c>
      <c r="H5189" s="3" t="s">
        <v>17802</v>
      </c>
      <c r="I5189" t="s">
        <v>817</v>
      </c>
      <c r="J5189" t="s">
        <v>17807</v>
      </c>
    </row>
    <row r="5190" spans="1:10" ht="16" x14ac:dyDescent="0.2">
      <c r="A5190" t="s">
        <v>17808</v>
      </c>
      <c r="B5190" t="s">
        <v>17809</v>
      </c>
      <c r="C5190" t="s">
        <v>17810</v>
      </c>
      <c r="D5190">
        <v>2</v>
      </c>
      <c r="E5190" t="s">
        <v>13</v>
      </c>
      <c r="F5190" t="s">
        <v>13</v>
      </c>
      <c r="G5190" t="s">
        <v>17811</v>
      </c>
      <c r="H5190" s="3" t="s">
        <v>17812</v>
      </c>
      <c r="I5190" t="s">
        <v>17813</v>
      </c>
      <c r="J5190" t="s">
        <v>17814</v>
      </c>
    </row>
    <row r="5191" spans="1:10" ht="16" x14ac:dyDescent="0.2">
      <c r="A5191" t="s">
        <v>17815</v>
      </c>
      <c r="B5191" t="s">
        <v>17816</v>
      </c>
      <c r="C5191" t="s">
        <v>17817</v>
      </c>
      <c r="D5191">
        <v>2</v>
      </c>
      <c r="E5191" t="s">
        <v>13</v>
      </c>
      <c r="F5191" t="s">
        <v>13</v>
      </c>
      <c r="G5191" t="s">
        <v>17811</v>
      </c>
      <c r="H5191" s="3" t="s">
        <v>17812</v>
      </c>
      <c r="I5191" t="s">
        <v>17813</v>
      </c>
      <c r="J5191" t="s">
        <v>17818</v>
      </c>
    </row>
    <row r="5192" spans="1:10" ht="16" x14ac:dyDescent="0.2">
      <c r="A5192" t="s">
        <v>17808</v>
      </c>
      <c r="B5192" t="s">
        <v>17819</v>
      </c>
      <c r="C5192" t="s">
        <v>17820</v>
      </c>
      <c r="D5192">
        <v>3</v>
      </c>
      <c r="E5192" t="s">
        <v>13</v>
      </c>
      <c r="F5192" t="s">
        <v>13</v>
      </c>
      <c r="G5192" t="s">
        <v>17811</v>
      </c>
      <c r="H5192" s="3" t="s">
        <v>17812</v>
      </c>
      <c r="I5192" t="s">
        <v>17813</v>
      </c>
      <c r="J5192" t="s">
        <v>17814</v>
      </c>
    </row>
    <row r="5193" spans="1:10" ht="16" x14ac:dyDescent="0.2">
      <c r="A5193" t="s">
        <v>17821</v>
      </c>
      <c r="B5193" t="s">
        <v>17822</v>
      </c>
      <c r="C5193" t="s">
        <v>17823</v>
      </c>
      <c r="D5193">
        <v>4</v>
      </c>
      <c r="E5193" t="s">
        <v>13</v>
      </c>
      <c r="F5193" t="s">
        <v>13</v>
      </c>
      <c r="G5193" t="s">
        <v>17811</v>
      </c>
      <c r="H5193" s="3" t="s">
        <v>17812</v>
      </c>
      <c r="I5193" t="s">
        <v>17813</v>
      </c>
      <c r="J5193" t="s">
        <v>17824</v>
      </c>
    </row>
    <row r="5194" spans="1:10" ht="16" x14ac:dyDescent="0.2">
      <c r="A5194" t="s">
        <v>17815</v>
      </c>
      <c r="B5194" t="s">
        <v>17825</v>
      </c>
      <c r="C5194" t="s">
        <v>17826</v>
      </c>
      <c r="D5194">
        <v>1</v>
      </c>
      <c r="E5194" t="s">
        <v>13</v>
      </c>
      <c r="F5194" t="s">
        <v>13</v>
      </c>
      <c r="G5194" t="s">
        <v>17811</v>
      </c>
      <c r="H5194" s="3" t="s">
        <v>17812</v>
      </c>
      <c r="I5194" t="s">
        <v>17813</v>
      </c>
      <c r="J5194" t="s">
        <v>17818</v>
      </c>
    </row>
    <row r="5195" spans="1:10" ht="16" x14ac:dyDescent="0.2">
      <c r="A5195" t="s">
        <v>17821</v>
      </c>
      <c r="B5195" t="s">
        <v>17819</v>
      </c>
      <c r="C5195" t="s">
        <v>17820</v>
      </c>
      <c r="D5195">
        <v>2</v>
      </c>
      <c r="E5195" t="s">
        <v>13</v>
      </c>
      <c r="F5195" t="s">
        <v>13</v>
      </c>
      <c r="G5195" t="s">
        <v>17811</v>
      </c>
      <c r="H5195" s="3" t="s">
        <v>17812</v>
      </c>
      <c r="I5195" t="s">
        <v>17813</v>
      </c>
      <c r="J5195" t="s">
        <v>17824</v>
      </c>
    </row>
    <row r="5196" spans="1:10" ht="16" x14ac:dyDescent="0.2">
      <c r="A5196" t="s">
        <v>17821</v>
      </c>
      <c r="B5196" t="s">
        <v>17825</v>
      </c>
      <c r="C5196" t="s">
        <v>17826</v>
      </c>
      <c r="D5196">
        <v>1</v>
      </c>
      <c r="E5196" t="s">
        <v>13</v>
      </c>
      <c r="F5196" t="s">
        <v>13</v>
      </c>
      <c r="G5196" t="s">
        <v>17811</v>
      </c>
      <c r="H5196" s="3" t="s">
        <v>17812</v>
      </c>
      <c r="I5196" t="s">
        <v>17813</v>
      </c>
      <c r="J5196" t="s">
        <v>17824</v>
      </c>
    </row>
    <row r="5197" spans="1:10" ht="16" x14ac:dyDescent="0.2">
      <c r="A5197" t="s">
        <v>17808</v>
      </c>
      <c r="B5197" t="s">
        <v>17825</v>
      </c>
      <c r="C5197" t="s">
        <v>17826</v>
      </c>
      <c r="D5197">
        <v>1</v>
      </c>
      <c r="E5197" t="s">
        <v>13</v>
      </c>
      <c r="F5197" t="s">
        <v>13</v>
      </c>
      <c r="G5197" t="s">
        <v>17811</v>
      </c>
      <c r="H5197" s="3" t="s">
        <v>17812</v>
      </c>
      <c r="I5197" t="s">
        <v>17813</v>
      </c>
      <c r="J5197" t="s">
        <v>17814</v>
      </c>
    </row>
    <row r="5198" spans="1:10" ht="16" x14ac:dyDescent="0.2">
      <c r="A5198" t="s">
        <v>17821</v>
      </c>
      <c r="B5198" t="s">
        <v>17816</v>
      </c>
      <c r="C5198" t="s">
        <v>17817</v>
      </c>
      <c r="D5198">
        <v>3</v>
      </c>
      <c r="E5198" t="s">
        <v>13</v>
      </c>
      <c r="F5198" t="s">
        <v>13</v>
      </c>
      <c r="G5198" t="s">
        <v>17811</v>
      </c>
      <c r="H5198" s="3" t="s">
        <v>17812</v>
      </c>
      <c r="I5198" t="s">
        <v>17813</v>
      </c>
      <c r="J5198" t="s">
        <v>17824</v>
      </c>
    </row>
    <row r="5199" spans="1:10" ht="16" x14ac:dyDescent="0.2">
      <c r="A5199" t="s">
        <v>965</v>
      </c>
      <c r="B5199" t="s">
        <v>17827</v>
      </c>
      <c r="C5199" t="s">
        <v>17828</v>
      </c>
      <c r="D5199">
        <v>1</v>
      </c>
      <c r="E5199" t="s">
        <v>13</v>
      </c>
      <c r="F5199" t="s">
        <v>13</v>
      </c>
      <c r="G5199" t="s">
        <v>17829</v>
      </c>
      <c r="H5199" s="3" t="s">
        <v>17830</v>
      </c>
      <c r="I5199" t="s">
        <v>970</v>
      </c>
      <c r="J5199" t="s">
        <v>971</v>
      </c>
    </row>
    <row r="5200" spans="1:10" ht="16" x14ac:dyDescent="0.2">
      <c r="A5200" t="s">
        <v>279</v>
      </c>
      <c r="B5200" t="s">
        <v>17831</v>
      </c>
      <c r="C5200" t="s">
        <v>17832</v>
      </c>
      <c r="D5200">
        <v>4</v>
      </c>
      <c r="E5200" t="s">
        <v>13</v>
      </c>
      <c r="F5200" t="s">
        <v>13</v>
      </c>
      <c r="G5200" t="s">
        <v>17833</v>
      </c>
      <c r="H5200" s="3" t="s">
        <v>17834</v>
      </c>
      <c r="I5200" t="s">
        <v>315</v>
      </c>
      <c r="J5200" t="s">
        <v>283</v>
      </c>
    </row>
    <row r="5201" spans="1:10" ht="16" x14ac:dyDescent="0.2">
      <c r="A5201" t="s">
        <v>279</v>
      </c>
      <c r="B5201" t="s">
        <v>17835</v>
      </c>
      <c r="C5201" t="s">
        <v>17836</v>
      </c>
      <c r="D5201">
        <v>1</v>
      </c>
      <c r="E5201" t="s">
        <v>13</v>
      </c>
      <c r="F5201" t="s">
        <v>13</v>
      </c>
      <c r="G5201" t="s">
        <v>17833</v>
      </c>
      <c r="H5201" s="3" t="s">
        <v>17834</v>
      </c>
      <c r="I5201" t="s">
        <v>315</v>
      </c>
      <c r="J5201" t="s">
        <v>283</v>
      </c>
    </row>
    <row r="5202" spans="1:10" ht="16" x14ac:dyDescent="0.2">
      <c r="A5202" t="s">
        <v>17837</v>
      </c>
      <c r="B5202" t="s">
        <v>17831</v>
      </c>
      <c r="C5202" t="s">
        <v>17832</v>
      </c>
      <c r="D5202">
        <v>2</v>
      </c>
      <c r="E5202" t="s">
        <v>13</v>
      </c>
      <c r="F5202" t="s">
        <v>13</v>
      </c>
      <c r="G5202" t="s">
        <v>17833</v>
      </c>
      <c r="H5202" s="3" t="s">
        <v>17834</v>
      </c>
      <c r="I5202" t="s">
        <v>315</v>
      </c>
      <c r="J5202" t="s">
        <v>17838</v>
      </c>
    </row>
    <row r="5203" spans="1:10" ht="16" x14ac:dyDescent="0.2">
      <c r="A5203" t="s">
        <v>17837</v>
      </c>
      <c r="B5203" t="s">
        <v>17839</v>
      </c>
      <c r="C5203" t="s">
        <v>17840</v>
      </c>
      <c r="D5203">
        <v>1</v>
      </c>
      <c r="E5203" t="s">
        <v>13</v>
      </c>
      <c r="F5203" t="s">
        <v>13</v>
      </c>
      <c r="G5203" t="s">
        <v>17833</v>
      </c>
      <c r="H5203" s="3" t="s">
        <v>17834</v>
      </c>
      <c r="I5203" t="s">
        <v>315</v>
      </c>
      <c r="J5203" t="s">
        <v>17838</v>
      </c>
    </row>
    <row r="5204" spans="1:10" ht="16" x14ac:dyDescent="0.2">
      <c r="A5204" t="s">
        <v>279</v>
      </c>
      <c r="B5204" t="s">
        <v>17839</v>
      </c>
      <c r="C5204" t="s">
        <v>17840</v>
      </c>
      <c r="D5204">
        <v>2</v>
      </c>
      <c r="E5204" t="s">
        <v>13</v>
      </c>
      <c r="F5204" t="s">
        <v>13</v>
      </c>
      <c r="G5204" t="s">
        <v>17833</v>
      </c>
      <c r="H5204" s="3" t="s">
        <v>17834</v>
      </c>
      <c r="I5204" t="s">
        <v>315</v>
      </c>
      <c r="J5204" t="s">
        <v>283</v>
      </c>
    </row>
    <row r="5205" spans="1:10" ht="16" x14ac:dyDescent="0.2">
      <c r="A5205" t="s">
        <v>17841</v>
      </c>
      <c r="B5205" t="s">
        <v>17842</v>
      </c>
      <c r="C5205" t="s">
        <v>17843</v>
      </c>
      <c r="D5205">
        <v>1</v>
      </c>
      <c r="E5205" t="s">
        <v>13</v>
      </c>
      <c r="F5205" t="s">
        <v>13</v>
      </c>
      <c r="G5205" t="s">
        <v>17844</v>
      </c>
      <c r="H5205" s="3" t="s">
        <v>17845</v>
      </c>
      <c r="I5205" t="s">
        <v>62</v>
      </c>
      <c r="J5205" t="s">
        <v>17846</v>
      </c>
    </row>
    <row r="5206" spans="1:10" ht="16" x14ac:dyDescent="0.2">
      <c r="A5206" t="s">
        <v>17847</v>
      </c>
      <c r="B5206" t="s">
        <v>17848</v>
      </c>
      <c r="C5206" t="s">
        <v>17849</v>
      </c>
      <c r="D5206">
        <v>1</v>
      </c>
      <c r="E5206" t="s">
        <v>13</v>
      </c>
      <c r="F5206" t="s">
        <v>13</v>
      </c>
      <c r="G5206" t="s">
        <v>17850</v>
      </c>
      <c r="H5206" s="3" t="s">
        <v>17851</v>
      </c>
      <c r="I5206" t="s">
        <v>626</v>
      </c>
      <c r="J5206" t="s">
        <v>17852</v>
      </c>
    </row>
    <row r="5207" spans="1:10" ht="16" x14ac:dyDescent="0.2">
      <c r="A5207" t="s">
        <v>17847</v>
      </c>
      <c r="B5207" t="s">
        <v>17853</v>
      </c>
      <c r="C5207" t="s">
        <v>17854</v>
      </c>
      <c r="D5207">
        <v>2</v>
      </c>
      <c r="E5207" t="s">
        <v>13</v>
      </c>
      <c r="F5207" t="s">
        <v>13</v>
      </c>
      <c r="G5207" t="s">
        <v>17850</v>
      </c>
      <c r="H5207" s="3" t="s">
        <v>17855</v>
      </c>
      <c r="I5207" t="s">
        <v>626</v>
      </c>
      <c r="J5207" t="s">
        <v>17852</v>
      </c>
    </row>
    <row r="5208" spans="1:10" ht="16" x14ac:dyDescent="0.2">
      <c r="A5208" t="s">
        <v>13006</v>
      </c>
      <c r="B5208" t="s">
        <v>17856</v>
      </c>
      <c r="C5208" t="s">
        <v>17857</v>
      </c>
      <c r="D5208">
        <v>2</v>
      </c>
      <c r="E5208" t="s">
        <v>13</v>
      </c>
      <c r="F5208" t="s">
        <v>13</v>
      </c>
      <c r="G5208" t="s">
        <v>17858</v>
      </c>
      <c r="H5208" s="3" t="s">
        <v>17859</v>
      </c>
      <c r="I5208" t="s">
        <v>817</v>
      </c>
      <c r="J5208" t="s">
        <v>13011</v>
      </c>
    </row>
    <row r="5209" spans="1:10" ht="16" x14ac:dyDescent="0.2">
      <c r="A5209" t="s">
        <v>17860</v>
      </c>
      <c r="B5209" t="s">
        <v>17861</v>
      </c>
      <c r="C5209" t="s">
        <v>17862</v>
      </c>
      <c r="D5209">
        <v>1</v>
      </c>
      <c r="E5209" t="s">
        <v>13</v>
      </c>
      <c r="F5209" t="s">
        <v>13</v>
      </c>
      <c r="G5209" t="s">
        <v>17863</v>
      </c>
      <c r="H5209" s="3" t="s">
        <v>17864</v>
      </c>
      <c r="I5209" t="s">
        <v>547</v>
      </c>
      <c r="J5209" t="s">
        <v>17865</v>
      </c>
    </row>
    <row r="5210" spans="1:10" ht="16" x14ac:dyDescent="0.2">
      <c r="A5210" t="s">
        <v>17860</v>
      </c>
      <c r="B5210" t="s">
        <v>7342</v>
      </c>
      <c r="C5210" t="s">
        <v>17866</v>
      </c>
      <c r="D5210">
        <v>2</v>
      </c>
      <c r="E5210" t="s">
        <v>13</v>
      </c>
      <c r="F5210" t="s">
        <v>13</v>
      </c>
      <c r="G5210" t="s">
        <v>17863</v>
      </c>
      <c r="H5210" s="3" t="s">
        <v>17867</v>
      </c>
      <c r="I5210" t="s">
        <v>547</v>
      </c>
      <c r="J5210" t="s">
        <v>17865</v>
      </c>
    </row>
    <row r="5211" spans="1:10" ht="16" x14ac:dyDescent="0.2">
      <c r="A5211" t="s">
        <v>17868</v>
      </c>
      <c r="B5211" t="s">
        <v>17869</v>
      </c>
      <c r="C5211" t="s">
        <v>17870</v>
      </c>
      <c r="D5211">
        <v>1</v>
      </c>
      <c r="E5211" t="s">
        <v>13</v>
      </c>
      <c r="F5211" t="s">
        <v>13</v>
      </c>
      <c r="G5211" t="s">
        <v>17871</v>
      </c>
      <c r="H5211" s="3" t="s">
        <v>17872</v>
      </c>
      <c r="I5211" t="s">
        <v>547</v>
      </c>
      <c r="J5211" t="s">
        <v>17873</v>
      </c>
    </row>
    <row r="5212" spans="1:10" ht="16" x14ac:dyDescent="0.2">
      <c r="A5212" t="s">
        <v>17868</v>
      </c>
      <c r="B5212" t="s">
        <v>17874</v>
      </c>
      <c r="C5212" t="s">
        <v>17875</v>
      </c>
      <c r="D5212">
        <v>2</v>
      </c>
      <c r="E5212" t="s">
        <v>13</v>
      </c>
      <c r="F5212" t="s">
        <v>13</v>
      </c>
      <c r="G5212" t="s">
        <v>17871</v>
      </c>
      <c r="H5212" s="3" t="s">
        <v>17872</v>
      </c>
      <c r="I5212" t="s">
        <v>547</v>
      </c>
      <c r="J5212" t="s">
        <v>17873</v>
      </c>
    </row>
    <row r="5213" spans="1:10" ht="16" x14ac:dyDescent="0.2">
      <c r="A5213" t="s">
        <v>17868</v>
      </c>
      <c r="B5213" t="s">
        <v>17876</v>
      </c>
      <c r="C5213" t="s">
        <v>17877</v>
      </c>
      <c r="D5213">
        <v>3</v>
      </c>
      <c r="E5213" t="s">
        <v>13</v>
      </c>
      <c r="F5213" t="s">
        <v>13</v>
      </c>
      <c r="G5213" t="s">
        <v>17871</v>
      </c>
      <c r="H5213" s="3" t="s">
        <v>17872</v>
      </c>
      <c r="I5213" t="s">
        <v>547</v>
      </c>
      <c r="J5213" t="s">
        <v>17873</v>
      </c>
    </row>
    <row r="5214" spans="1:10" ht="16" x14ac:dyDescent="0.2">
      <c r="A5214" t="s">
        <v>17878</v>
      </c>
      <c r="B5214" t="s">
        <v>2560</v>
      </c>
      <c r="C5214" t="s">
        <v>17879</v>
      </c>
      <c r="D5214">
        <v>1</v>
      </c>
      <c r="E5214" t="s">
        <v>13</v>
      </c>
      <c r="F5214" t="s">
        <v>13</v>
      </c>
      <c r="G5214" t="s">
        <v>17880</v>
      </c>
      <c r="H5214" s="3" t="s">
        <v>17881</v>
      </c>
      <c r="I5214" t="s">
        <v>547</v>
      </c>
      <c r="J5214" t="s">
        <v>17882</v>
      </c>
    </row>
    <row r="5215" spans="1:10" ht="32" x14ac:dyDescent="0.2">
      <c r="A5215" t="s">
        <v>4588</v>
      </c>
      <c r="B5215" t="s">
        <v>17883</v>
      </c>
      <c r="C5215" t="s">
        <v>17884</v>
      </c>
      <c r="D5215">
        <v>1</v>
      </c>
      <c r="E5215" t="s">
        <v>13</v>
      </c>
      <c r="F5215" t="s">
        <v>13</v>
      </c>
      <c r="G5215" t="s">
        <v>17885</v>
      </c>
      <c r="H5215" s="3" t="s">
        <v>17886</v>
      </c>
      <c r="I5215" t="s">
        <v>547</v>
      </c>
      <c r="J5215" t="s">
        <v>4593</v>
      </c>
    </row>
    <row r="5216" spans="1:10" ht="16" x14ac:dyDescent="0.2">
      <c r="A5216" t="s">
        <v>17887</v>
      </c>
      <c r="B5216" t="s">
        <v>17888</v>
      </c>
      <c r="C5216" t="s">
        <v>17889</v>
      </c>
      <c r="D5216">
        <v>4</v>
      </c>
      <c r="E5216" t="s">
        <v>13</v>
      </c>
      <c r="F5216" t="s">
        <v>13</v>
      </c>
      <c r="G5216" t="s">
        <v>17885</v>
      </c>
      <c r="H5216" s="3" t="s">
        <v>17890</v>
      </c>
      <c r="I5216" t="s">
        <v>547</v>
      </c>
      <c r="J5216" t="s">
        <v>17891</v>
      </c>
    </row>
    <row r="5217" spans="1:10" ht="16" x14ac:dyDescent="0.2">
      <c r="A5217" t="s">
        <v>4588</v>
      </c>
      <c r="B5217" t="s">
        <v>8991</v>
      </c>
      <c r="C5217" t="s">
        <v>17892</v>
      </c>
      <c r="D5217">
        <v>2</v>
      </c>
      <c r="E5217" t="s">
        <v>13</v>
      </c>
      <c r="F5217" t="s">
        <v>13</v>
      </c>
      <c r="G5217" t="s">
        <v>17885</v>
      </c>
      <c r="H5217" s="3" t="s">
        <v>17893</v>
      </c>
      <c r="I5217" t="s">
        <v>547</v>
      </c>
      <c r="J5217" t="s">
        <v>4593</v>
      </c>
    </row>
    <row r="5218" spans="1:10" ht="16" x14ac:dyDescent="0.2">
      <c r="A5218" t="s">
        <v>17894</v>
      </c>
      <c r="B5218" t="s">
        <v>17895</v>
      </c>
      <c r="C5218" t="s">
        <v>17896</v>
      </c>
      <c r="D5218">
        <v>1</v>
      </c>
      <c r="E5218" t="s">
        <v>17897</v>
      </c>
      <c r="F5218" t="s">
        <v>13</v>
      </c>
      <c r="G5218" t="s">
        <v>17898</v>
      </c>
      <c r="H5218" s="3" t="s">
        <v>17899</v>
      </c>
      <c r="I5218" t="s">
        <v>2796</v>
      </c>
      <c r="J5218" t="s">
        <v>17900</v>
      </c>
    </row>
    <row r="5219" spans="1:10" ht="16" x14ac:dyDescent="0.2">
      <c r="A5219" t="s">
        <v>17901</v>
      </c>
      <c r="B5219" t="s">
        <v>17902</v>
      </c>
      <c r="C5219" t="s">
        <v>17903</v>
      </c>
      <c r="D5219">
        <v>3</v>
      </c>
      <c r="E5219" t="s">
        <v>17897</v>
      </c>
      <c r="F5219" t="s">
        <v>13</v>
      </c>
      <c r="G5219" t="s">
        <v>17898</v>
      </c>
      <c r="H5219" s="3" t="s">
        <v>17899</v>
      </c>
      <c r="I5219" t="s">
        <v>2796</v>
      </c>
      <c r="J5219" t="s">
        <v>17904</v>
      </c>
    </row>
    <row r="5220" spans="1:10" ht="16" x14ac:dyDescent="0.2">
      <c r="A5220" t="s">
        <v>4440</v>
      </c>
      <c r="B5220" t="s">
        <v>4433</v>
      </c>
      <c r="C5220" t="s">
        <v>4434</v>
      </c>
      <c r="D5220">
        <v>2</v>
      </c>
      <c r="E5220" t="s">
        <v>17897</v>
      </c>
      <c r="F5220" t="s">
        <v>13</v>
      </c>
      <c r="G5220" t="s">
        <v>17898</v>
      </c>
      <c r="H5220" s="3" t="s">
        <v>17905</v>
      </c>
      <c r="I5220" t="s">
        <v>2796</v>
      </c>
      <c r="J5220" t="s">
        <v>4441</v>
      </c>
    </row>
    <row r="5221" spans="1:10" ht="16" x14ac:dyDescent="0.2">
      <c r="A5221" t="s">
        <v>17901</v>
      </c>
      <c r="B5221" t="s">
        <v>17906</v>
      </c>
      <c r="C5221" t="s">
        <v>17907</v>
      </c>
      <c r="D5221">
        <v>2</v>
      </c>
      <c r="E5221" t="s">
        <v>17897</v>
      </c>
      <c r="F5221" t="s">
        <v>13</v>
      </c>
      <c r="G5221" t="s">
        <v>17898</v>
      </c>
      <c r="H5221" s="3" t="s">
        <v>17899</v>
      </c>
      <c r="I5221" t="s">
        <v>2796</v>
      </c>
      <c r="J5221" t="s">
        <v>17904</v>
      </c>
    </row>
    <row r="5222" spans="1:10" ht="16" x14ac:dyDescent="0.2">
      <c r="A5222" t="s">
        <v>17908</v>
      </c>
      <c r="B5222" t="s">
        <v>17909</v>
      </c>
      <c r="C5222" t="s">
        <v>17910</v>
      </c>
      <c r="D5222">
        <v>2</v>
      </c>
      <c r="E5222" t="s">
        <v>17897</v>
      </c>
      <c r="F5222" t="s">
        <v>13</v>
      </c>
      <c r="G5222" t="s">
        <v>17898</v>
      </c>
      <c r="H5222" s="3" t="s">
        <v>17911</v>
      </c>
      <c r="I5222" t="s">
        <v>2796</v>
      </c>
      <c r="J5222" t="s">
        <v>17912</v>
      </c>
    </row>
    <row r="5223" spans="1:10" ht="16" x14ac:dyDescent="0.2">
      <c r="A5223" t="s">
        <v>17913</v>
      </c>
      <c r="B5223" t="s">
        <v>4433</v>
      </c>
      <c r="C5223" t="s">
        <v>4434</v>
      </c>
      <c r="D5223">
        <v>2</v>
      </c>
      <c r="E5223" t="s">
        <v>17897</v>
      </c>
      <c r="F5223" t="s">
        <v>13</v>
      </c>
      <c r="G5223" t="s">
        <v>17898</v>
      </c>
      <c r="H5223" s="3" t="s">
        <v>17914</v>
      </c>
      <c r="I5223" t="s">
        <v>2796</v>
      </c>
      <c r="J5223" t="s">
        <v>17915</v>
      </c>
    </row>
    <row r="5224" spans="1:10" ht="16" x14ac:dyDescent="0.2">
      <c r="A5224" t="s">
        <v>17916</v>
      </c>
      <c r="B5224" t="s">
        <v>17917</v>
      </c>
      <c r="C5224" t="s">
        <v>17918</v>
      </c>
      <c r="D5224">
        <v>2</v>
      </c>
      <c r="E5224" t="s">
        <v>17897</v>
      </c>
      <c r="F5224" t="s">
        <v>13</v>
      </c>
      <c r="G5224" t="s">
        <v>17898</v>
      </c>
      <c r="H5224" s="3" t="s">
        <v>17919</v>
      </c>
      <c r="I5224" t="s">
        <v>2796</v>
      </c>
      <c r="J5224" t="s">
        <v>17920</v>
      </c>
    </row>
    <row r="5225" spans="1:10" ht="16" x14ac:dyDescent="0.2">
      <c r="A5225" t="s">
        <v>17908</v>
      </c>
      <c r="B5225" t="s">
        <v>17906</v>
      </c>
      <c r="C5225" t="s">
        <v>17907</v>
      </c>
      <c r="D5225">
        <v>1</v>
      </c>
      <c r="E5225" t="s">
        <v>17897</v>
      </c>
      <c r="F5225" t="s">
        <v>13</v>
      </c>
      <c r="G5225" t="s">
        <v>17898</v>
      </c>
      <c r="H5225" s="3" t="s">
        <v>17911</v>
      </c>
      <c r="I5225" t="s">
        <v>2796</v>
      </c>
      <c r="J5225" t="s">
        <v>17912</v>
      </c>
    </row>
    <row r="5226" spans="1:10" ht="16" x14ac:dyDescent="0.2">
      <c r="A5226" t="s">
        <v>17901</v>
      </c>
      <c r="B5226" t="s">
        <v>17909</v>
      </c>
      <c r="C5226" t="s">
        <v>17910</v>
      </c>
      <c r="D5226">
        <v>1</v>
      </c>
      <c r="E5226" t="s">
        <v>17897</v>
      </c>
      <c r="F5226" t="s">
        <v>13</v>
      </c>
      <c r="G5226" t="s">
        <v>17898</v>
      </c>
      <c r="H5226" s="3" t="s">
        <v>17899</v>
      </c>
      <c r="I5226" t="s">
        <v>2796</v>
      </c>
      <c r="J5226" t="s">
        <v>17904</v>
      </c>
    </row>
    <row r="5227" spans="1:10" ht="16" x14ac:dyDescent="0.2">
      <c r="A5227" t="s">
        <v>17913</v>
      </c>
      <c r="B5227" t="s">
        <v>17921</v>
      </c>
      <c r="C5227" t="s">
        <v>17922</v>
      </c>
      <c r="D5227">
        <v>1</v>
      </c>
      <c r="E5227" t="s">
        <v>17897</v>
      </c>
      <c r="F5227" t="s">
        <v>13</v>
      </c>
      <c r="G5227" t="s">
        <v>17898</v>
      </c>
      <c r="H5227" s="3" t="s">
        <v>17923</v>
      </c>
      <c r="I5227" t="s">
        <v>2796</v>
      </c>
      <c r="J5227" t="s">
        <v>17915</v>
      </c>
    </row>
    <row r="5228" spans="1:10" ht="16" x14ac:dyDescent="0.2">
      <c r="A5228" t="s">
        <v>17924</v>
      </c>
      <c r="B5228" t="s">
        <v>17925</v>
      </c>
      <c r="C5228" t="s">
        <v>17926</v>
      </c>
      <c r="D5228">
        <v>2</v>
      </c>
      <c r="E5228" t="s">
        <v>17897</v>
      </c>
      <c r="F5228" t="s">
        <v>13</v>
      </c>
      <c r="G5228" t="s">
        <v>17898</v>
      </c>
      <c r="H5228" s="3" t="s">
        <v>17927</v>
      </c>
      <c r="I5228" t="s">
        <v>2796</v>
      </c>
      <c r="J5228" t="s">
        <v>17928</v>
      </c>
    </row>
    <row r="5229" spans="1:10" ht="16" x14ac:dyDescent="0.2">
      <c r="A5229" t="s">
        <v>17913</v>
      </c>
      <c r="B5229" t="s">
        <v>17925</v>
      </c>
      <c r="C5229" t="s">
        <v>17926</v>
      </c>
      <c r="D5229">
        <v>3</v>
      </c>
      <c r="E5229" t="s">
        <v>17897</v>
      </c>
      <c r="F5229" t="s">
        <v>13</v>
      </c>
      <c r="G5229" t="s">
        <v>17898</v>
      </c>
      <c r="H5229" s="3" t="s">
        <v>17914</v>
      </c>
      <c r="I5229" t="s">
        <v>2796</v>
      </c>
      <c r="J5229" t="s">
        <v>17915</v>
      </c>
    </row>
    <row r="5230" spans="1:10" ht="16" x14ac:dyDescent="0.2">
      <c r="A5230" t="s">
        <v>17924</v>
      </c>
      <c r="B5230" t="s">
        <v>17929</v>
      </c>
      <c r="C5230" t="s">
        <v>17930</v>
      </c>
      <c r="D5230">
        <v>1</v>
      </c>
      <c r="E5230" t="s">
        <v>17897</v>
      </c>
      <c r="F5230" t="s">
        <v>13</v>
      </c>
      <c r="G5230" t="s">
        <v>17898</v>
      </c>
      <c r="H5230" s="3" t="s">
        <v>17927</v>
      </c>
      <c r="I5230" t="s">
        <v>2796</v>
      </c>
      <c r="J5230" t="s">
        <v>17928</v>
      </c>
    </row>
    <row r="5231" spans="1:10" ht="16" x14ac:dyDescent="0.2">
      <c r="A5231" t="s">
        <v>17931</v>
      </c>
      <c r="B5231" t="s">
        <v>4816</v>
      </c>
      <c r="C5231" t="s">
        <v>17932</v>
      </c>
      <c r="D5231">
        <v>3</v>
      </c>
      <c r="E5231" t="s">
        <v>13</v>
      </c>
      <c r="F5231" t="s">
        <v>13</v>
      </c>
      <c r="G5231" t="s">
        <v>17933</v>
      </c>
      <c r="H5231" s="3" t="s">
        <v>17934</v>
      </c>
      <c r="I5231" t="s">
        <v>547</v>
      </c>
      <c r="J5231" t="s">
        <v>17935</v>
      </c>
    </row>
    <row r="5232" spans="1:10" ht="16" x14ac:dyDescent="0.2">
      <c r="A5232" t="s">
        <v>17936</v>
      </c>
      <c r="B5232" t="s">
        <v>17937</v>
      </c>
      <c r="C5232" t="s">
        <v>17938</v>
      </c>
      <c r="D5232">
        <v>1</v>
      </c>
      <c r="E5232" t="s">
        <v>13</v>
      </c>
      <c r="F5232" t="s">
        <v>13</v>
      </c>
      <c r="G5232" t="s">
        <v>17939</v>
      </c>
      <c r="H5232" s="3" t="s">
        <v>17940</v>
      </c>
      <c r="I5232" t="s">
        <v>62</v>
      </c>
      <c r="J5232" t="s">
        <v>17941</v>
      </c>
    </row>
    <row r="5233" spans="1:10" ht="16" x14ac:dyDescent="0.2">
      <c r="A5233" t="s">
        <v>17936</v>
      </c>
      <c r="B5233" t="s">
        <v>17942</v>
      </c>
      <c r="C5233" t="s">
        <v>17943</v>
      </c>
      <c r="D5233">
        <v>2</v>
      </c>
      <c r="E5233" t="s">
        <v>13</v>
      </c>
      <c r="F5233" t="s">
        <v>13</v>
      </c>
      <c r="G5233" t="s">
        <v>17939</v>
      </c>
      <c r="H5233" s="3" t="s">
        <v>17940</v>
      </c>
      <c r="I5233" t="s">
        <v>62</v>
      </c>
      <c r="J5233" t="s">
        <v>17941</v>
      </c>
    </row>
    <row r="5234" spans="1:10" ht="16" x14ac:dyDescent="0.2">
      <c r="A5234" t="s">
        <v>17936</v>
      </c>
      <c r="B5234" t="s">
        <v>17944</v>
      </c>
      <c r="C5234" t="s">
        <v>17945</v>
      </c>
      <c r="D5234">
        <v>4</v>
      </c>
      <c r="E5234" t="s">
        <v>13</v>
      </c>
      <c r="F5234" t="s">
        <v>13</v>
      </c>
      <c r="G5234" t="s">
        <v>17939</v>
      </c>
      <c r="H5234" s="3" t="s">
        <v>17940</v>
      </c>
      <c r="I5234" t="s">
        <v>62</v>
      </c>
      <c r="J5234" t="s">
        <v>17941</v>
      </c>
    </row>
    <row r="5235" spans="1:10" ht="16" x14ac:dyDescent="0.2">
      <c r="A5235" t="s">
        <v>17936</v>
      </c>
      <c r="B5235" t="s">
        <v>17946</v>
      </c>
      <c r="C5235" t="s">
        <v>17947</v>
      </c>
      <c r="D5235">
        <v>7</v>
      </c>
      <c r="E5235" t="s">
        <v>13</v>
      </c>
      <c r="F5235" t="s">
        <v>13</v>
      </c>
      <c r="G5235" t="s">
        <v>17939</v>
      </c>
      <c r="H5235" s="3" t="s">
        <v>17940</v>
      </c>
      <c r="I5235" t="s">
        <v>62</v>
      </c>
      <c r="J5235" t="s">
        <v>17941</v>
      </c>
    </row>
    <row r="5236" spans="1:10" ht="16" x14ac:dyDescent="0.2">
      <c r="A5236" t="s">
        <v>17936</v>
      </c>
      <c r="B5236" t="s">
        <v>17948</v>
      </c>
      <c r="C5236" t="s">
        <v>17949</v>
      </c>
      <c r="D5236">
        <v>3</v>
      </c>
      <c r="E5236" t="s">
        <v>13</v>
      </c>
      <c r="F5236" t="s">
        <v>13</v>
      </c>
      <c r="G5236" t="s">
        <v>17939</v>
      </c>
      <c r="H5236" s="3" t="s">
        <v>17940</v>
      </c>
      <c r="I5236" t="s">
        <v>62</v>
      </c>
      <c r="J5236" t="s">
        <v>17941</v>
      </c>
    </row>
    <row r="5237" spans="1:10" ht="16" x14ac:dyDescent="0.2">
      <c r="A5237" t="s">
        <v>17936</v>
      </c>
      <c r="B5237" t="s">
        <v>17950</v>
      </c>
      <c r="C5237" t="s">
        <v>17951</v>
      </c>
      <c r="D5237">
        <v>5</v>
      </c>
      <c r="E5237" t="s">
        <v>13</v>
      </c>
      <c r="F5237" t="s">
        <v>13</v>
      </c>
      <c r="G5237" t="s">
        <v>17939</v>
      </c>
      <c r="H5237" s="3" t="s">
        <v>17940</v>
      </c>
      <c r="I5237" t="s">
        <v>62</v>
      </c>
      <c r="J5237" t="s">
        <v>17941</v>
      </c>
    </row>
    <row r="5238" spans="1:10" ht="16" x14ac:dyDescent="0.2">
      <c r="A5238" t="s">
        <v>17936</v>
      </c>
      <c r="B5238" t="s">
        <v>17952</v>
      </c>
      <c r="C5238" t="s">
        <v>17953</v>
      </c>
      <c r="D5238">
        <v>6</v>
      </c>
      <c r="E5238" t="s">
        <v>13</v>
      </c>
      <c r="F5238" t="s">
        <v>13</v>
      </c>
      <c r="G5238" t="s">
        <v>17939</v>
      </c>
      <c r="H5238" s="3" t="s">
        <v>17940</v>
      </c>
      <c r="I5238" t="s">
        <v>62</v>
      </c>
      <c r="J5238" t="s">
        <v>17941</v>
      </c>
    </row>
    <row r="5239" spans="1:10" ht="16" x14ac:dyDescent="0.2">
      <c r="A5239" t="s">
        <v>2654</v>
      </c>
      <c r="B5239" t="s">
        <v>17954</v>
      </c>
      <c r="C5239" t="s">
        <v>17955</v>
      </c>
      <c r="D5239">
        <v>2</v>
      </c>
      <c r="E5239" t="s">
        <v>13</v>
      </c>
      <c r="F5239" t="s">
        <v>13</v>
      </c>
      <c r="G5239" t="s">
        <v>17956</v>
      </c>
      <c r="H5239" s="3" t="s">
        <v>17957</v>
      </c>
      <c r="I5239" t="s">
        <v>547</v>
      </c>
      <c r="J5239" t="s">
        <v>2659</v>
      </c>
    </row>
    <row r="5240" spans="1:10" ht="16" x14ac:dyDescent="0.2">
      <c r="A5240" t="s">
        <v>17958</v>
      </c>
      <c r="B5240" t="s">
        <v>17959</v>
      </c>
      <c r="C5240" t="s">
        <v>17960</v>
      </c>
      <c r="D5240">
        <v>1</v>
      </c>
      <c r="E5240" t="s">
        <v>13</v>
      </c>
      <c r="F5240" t="s">
        <v>13</v>
      </c>
      <c r="G5240" t="s">
        <v>17961</v>
      </c>
      <c r="H5240" s="3" t="s">
        <v>17962</v>
      </c>
      <c r="I5240" t="s">
        <v>547</v>
      </c>
      <c r="J5240" t="s">
        <v>17963</v>
      </c>
    </row>
    <row r="5241" spans="1:10" ht="32" x14ac:dyDescent="0.2">
      <c r="A5241" t="s">
        <v>17964</v>
      </c>
      <c r="B5241" t="s">
        <v>17965</v>
      </c>
      <c r="C5241" t="s">
        <v>17966</v>
      </c>
      <c r="D5241">
        <v>1</v>
      </c>
      <c r="E5241" t="s">
        <v>13</v>
      </c>
      <c r="F5241" t="s">
        <v>13</v>
      </c>
      <c r="G5241" t="s">
        <v>17967</v>
      </c>
      <c r="H5241" s="3" t="s">
        <v>17968</v>
      </c>
      <c r="I5241" t="s">
        <v>315</v>
      </c>
      <c r="J5241" t="s">
        <v>17969</v>
      </c>
    </row>
    <row r="5242" spans="1:10" ht="16" x14ac:dyDescent="0.2">
      <c r="A5242" t="s">
        <v>870</v>
      </c>
      <c r="B5242" t="s">
        <v>17970</v>
      </c>
      <c r="C5242" t="s">
        <v>17971</v>
      </c>
      <c r="D5242">
        <v>2</v>
      </c>
      <c r="E5242" t="s">
        <v>13</v>
      </c>
      <c r="F5242" t="s">
        <v>13</v>
      </c>
      <c r="G5242" t="s">
        <v>17972</v>
      </c>
      <c r="H5242" s="3" t="s">
        <v>17973</v>
      </c>
      <c r="I5242" t="s">
        <v>461</v>
      </c>
      <c r="J5242" t="s">
        <v>874</v>
      </c>
    </row>
    <row r="5243" spans="1:10" ht="16" x14ac:dyDescent="0.2">
      <c r="A5243" t="s">
        <v>17974</v>
      </c>
      <c r="B5243" t="s">
        <v>17975</v>
      </c>
      <c r="C5243" t="s">
        <v>17976</v>
      </c>
      <c r="D5243">
        <v>3</v>
      </c>
      <c r="E5243" t="s">
        <v>13</v>
      </c>
      <c r="F5243" t="s">
        <v>13</v>
      </c>
      <c r="G5243" t="s">
        <v>17972</v>
      </c>
      <c r="H5243" s="3" t="s">
        <v>17977</v>
      </c>
      <c r="I5243" t="s">
        <v>461</v>
      </c>
      <c r="J5243" t="s">
        <v>17978</v>
      </c>
    </row>
    <row r="5244" spans="1:10" ht="16" x14ac:dyDescent="0.2">
      <c r="A5244" t="s">
        <v>17979</v>
      </c>
      <c r="B5244" t="s">
        <v>17980</v>
      </c>
      <c r="C5244" t="s">
        <v>17981</v>
      </c>
      <c r="D5244">
        <v>3</v>
      </c>
      <c r="E5244" t="s">
        <v>13</v>
      </c>
      <c r="F5244" t="s">
        <v>13</v>
      </c>
      <c r="G5244" t="s">
        <v>17982</v>
      </c>
      <c r="H5244" s="3" t="s">
        <v>17983</v>
      </c>
      <c r="I5244" t="s">
        <v>461</v>
      </c>
      <c r="J5244" t="s">
        <v>17984</v>
      </c>
    </row>
    <row r="5245" spans="1:10" ht="16" x14ac:dyDescent="0.2">
      <c r="A5245" t="s">
        <v>17974</v>
      </c>
      <c r="B5245" t="s">
        <v>17985</v>
      </c>
      <c r="C5245" t="s">
        <v>17986</v>
      </c>
      <c r="D5245">
        <v>4</v>
      </c>
      <c r="E5245" t="s">
        <v>13</v>
      </c>
      <c r="F5245" t="s">
        <v>13</v>
      </c>
      <c r="G5245" t="s">
        <v>17982</v>
      </c>
      <c r="H5245" s="3" t="s">
        <v>17987</v>
      </c>
      <c r="I5245" t="s">
        <v>461</v>
      </c>
      <c r="J5245" t="s">
        <v>17978</v>
      </c>
    </row>
    <row r="5246" spans="1:10" ht="16" x14ac:dyDescent="0.2">
      <c r="A5246" t="s">
        <v>16388</v>
      </c>
      <c r="B5246" t="s">
        <v>17988</v>
      </c>
      <c r="C5246" t="s">
        <v>17989</v>
      </c>
      <c r="D5246">
        <v>3</v>
      </c>
      <c r="E5246" t="s">
        <v>13</v>
      </c>
      <c r="F5246" t="s">
        <v>13</v>
      </c>
      <c r="G5246" t="s">
        <v>17982</v>
      </c>
      <c r="H5246" s="3" t="s">
        <v>17990</v>
      </c>
      <c r="I5246" t="s">
        <v>461</v>
      </c>
      <c r="J5246" t="s">
        <v>16391</v>
      </c>
    </row>
    <row r="5247" spans="1:10" ht="32" x14ac:dyDescent="0.2">
      <c r="A5247" t="s">
        <v>17991</v>
      </c>
      <c r="B5247" t="s">
        <v>17992</v>
      </c>
      <c r="C5247" t="s">
        <v>17993</v>
      </c>
      <c r="D5247">
        <v>1</v>
      </c>
      <c r="E5247" t="s">
        <v>13</v>
      </c>
      <c r="F5247" t="s">
        <v>13</v>
      </c>
      <c r="G5247" t="s">
        <v>17994</v>
      </c>
      <c r="H5247" s="3" t="s">
        <v>17995</v>
      </c>
      <c r="I5247" t="s">
        <v>315</v>
      </c>
      <c r="J5247" t="s">
        <v>17996</v>
      </c>
    </row>
    <row r="5248" spans="1:10" ht="32" x14ac:dyDescent="0.2">
      <c r="A5248" t="s">
        <v>17997</v>
      </c>
      <c r="B5248" t="s">
        <v>17998</v>
      </c>
      <c r="C5248" t="s">
        <v>17999</v>
      </c>
      <c r="D5248">
        <v>1</v>
      </c>
      <c r="E5248" t="s">
        <v>13</v>
      </c>
      <c r="F5248" t="s">
        <v>13</v>
      </c>
      <c r="G5248" t="s">
        <v>17994</v>
      </c>
      <c r="H5248" s="3" t="s">
        <v>18000</v>
      </c>
      <c r="I5248" t="s">
        <v>90</v>
      </c>
      <c r="J5248" t="s">
        <v>18001</v>
      </c>
    </row>
    <row r="5249" spans="1:10" ht="32" x14ac:dyDescent="0.2">
      <c r="A5249" t="s">
        <v>17991</v>
      </c>
      <c r="B5249" t="s">
        <v>18002</v>
      </c>
      <c r="C5249" t="s">
        <v>18003</v>
      </c>
      <c r="D5249">
        <v>2</v>
      </c>
      <c r="E5249" t="s">
        <v>13</v>
      </c>
      <c r="F5249" t="s">
        <v>13</v>
      </c>
      <c r="G5249" t="s">
        <v>17994</v>
      </c>
      <c r="H5249" s="3" t="s">
        <v>17995</v>
      </c>
      <c r="I5249" t="s">
        <v>315</v>
      </c>
      <c r="J5249" t="s">
        <v>17996</v>
      </c>
    </row>
    <row r="5250" spans="1:10" ht="32" x14ac:dyDescent="0.2">
      <c r="A5250" t="s">
        <v>18004</v>
      </c>
      <c r="B5250" t="s">
        <v>18005</v>
      </c>
      <c r="C5250" t="s">
        <v>18006</v>
      </c>
      <c r="D5250">
        <v>1</v>
      </c>
      <c r="E5250" t="s">
        <v>13</v>
      </c>
      <c r="F5250" t="s">
        <v>13</v>
      </c>
      <c r="G5250" t="s">
        <v>17994</v>
      </c>
      <c r="H5250" s="3" t="s">
        <v>18007</v>
      </c>
      <c r="I5250" t="s">
        <v>315</v>
      </c>
      <c r="J5250" t="s">
        <v>18008</v>
      </c>
    </row>
    <row r="5251" spans="1:10" ht="16" x14ac:dyDescent="0.2">
      <c r="A5251" t="s">
        <v>18009</v>
      </c>
      <c r="B5251" t="s">
        <v>18010</v>
      </c>
      <c r="C5251" t="s">
        <v>18011</v>
      </c>
      <c r="D5251">
        <v>2</v>
      </c>
      <c r="E5251" t="s">
        <v>13</v>
      </c>
      <c r="F5251" t="s">
        <v>13</v>
      </c>
      <c r="G5251" t="s">
        <v>18012</v>
      </c>
      <c r="H5251" s="3" t="s">
        <v>18013</v>
      </c>
      <c r="I5251" t="s">
        <v>292</v>
      </c>
      <c r="J5251" t="s">
        <v>18014</v>
      </c>
    </row>
    <row r="5252" spans="1:10" ht="16" x14ac:dyDescent="0.2">
      <c r="A5252" t="s">
        <v>18015</v>
      </c>
      <c r="B5252" t="s">
        <v>18016</v>
      </c>
      <c r="C5252" t="s">
        <v>18017</v>
      </c>
      <c r="D5252">
        <v>4</v>
      </c>
      <c r="E5252" t="s">
        <v>13</v>
      </c>
      <c r="F5252" t="s">
        <v>13</v>
      </c>
      <c r="G5252" t="s">
        <v>18012</v>
      </c>
      <c r="H5252" s="3" t="s">
        <v>18018</v>
      </c>
      <c r="I5252" t="s">
        <v>292</v>
      </c>
      <c r="J5252" t="s">
        <v>18019</v>
      </c>
    </row>
    <row r="5253" spans="1:10" ht="16" x14ac:dyDescent="0.2">
      <c r="A5253" t="s">
        <v>18015</v>
      </c>
      <c r="B5253" t="s">
        <v>18020</v>
      </c>
      <c r="C5253" t="s">
        <v>18021</v>
      </c>
      <c r="D5253">
        <v>1</v>
      </c>
      <c r="E5253" t="s">
        <v>13</v>
      </c>
      <c r="F5253" t="s">
        <v>13</v>
      </c>
      <c r="G5253" t="s">
        <v>18012</v>
      </c>
      <c r="H5253" s="3" t="s">
        <v>18018</v>
      </c>
      <c r="I5253" t="s">
        <v>292</v>
      </c>
      <c r="J5253" t="s">
        <v>18019</v>
      </c>
    </row>
    <row r="5254" spans="1:10" ht="16" x14ac:dyDescent="0.2">
      <c r="A5254" t="s">
        <v>18022</v>
      </c>
      <c r="B5254" t="s">
        <v>18023</v>
      </c>
      <c r="C5254" t="s">
        <v>18024</v>
      </c>
      <c r="D5254">
        <v>3</v>
      </c>
      <c r="E5254" t="s">
        <v>13</v>
      </c>
      <c r="F5254" t="s">
        <v>13</v>
      </c>
      <c r="G5254" t="s">
        <v>18012</v>
      </c>
      <c r="H5254" s="3" t="s">
        <v>18025</v>
      </c>
      <c r="I5254" t="s">
        <v>292</v>
      </c>
      <c r="J5254" t="s">
        <v>18026</v>
      </c>
    </row>
    <row r="5255" spans="1:10" ht="16" x14ac:dyDescent="0.2">
      <c r="A5255" t="s">
        <v>18027</v>
      </c>
      <c r="B5255" t="s">
        <v>18010</v>
      </c>
      <c r="C5255" t="s">
        <v>18011</v>
      </c>
      <c r="D5255">
        <v>2</v>
      </c>
      <c r="E5255" t="s">
        <v>13</v>
      </c>
      <c r="F5255" t="s">
        <v>13</v>
      </c>
      <c r="G5255" t="s">
        <v>18012</v>
      </c>
      <c r="H5255" s="3" t="s">
        <v>18018</v>
      </c>
      <c r="I5255" t="s">
        <v>292</v>
      </c>
      <c r="J5255" t="s">
        <v>18028</v>
      </c>
    </row>
    <row r="5256" spans="1:10" ht="16" x14ac:dyDescent="0.2">
      <c r="A5256" t="s">
        <v>18027</v>
      </c>
      <c r="B5256" t="s">
        <v>18029</v>
      </c>
      <c r="C5256" t="s">
        <v>18030</v>
      </c>
      <c r="D5256">
        <v>4</v>
      </c>
      <c r="E5256" t="s">
        <v>13</v>
      </c>
      <c r="F5256" t="s">
        <v>13</v>
      </c>
      <c r="G5256" t="s">
        <v>18012</v>
      </c>
      <c r="H5256" s="3" t="s">
        <v>18018</v>
      </c>
      <c r="I5256" t="s">
        <v>292</v>
      </c>
      <c r="J5256" t="s">
        <v>18028</v>
      </c>
    </row>
    <row r="5257" spans="1:10" ht="16" x14ac:dyDescent="0.2">
      <c r="A5257" t="s">
        <v>18027</v>
      </c>
      <c r="B5257" t="s">
        <v>18020</v>
      </c>
      <c r="C5257" t="s">
        <v>18021</v>
      </c>
      <c r="D5257">
        <v>3</v>
      </c>
      <c r="E5257" t="s">
        <v>13</v>
      </c>
      <c r="F5257" t="s">
        <v>13</v>
      </c>
      <c r="G5257" t="s">
        <v>18012</v>
      </c>
      <c r="H5257" s="3" t="s">
        <v>18018</v>
      </c>
      <c r="I5257" t="s">
        <v>292</v>
      </c>
      <c r="J5257" t="s">
        <v>18028</v>
      </c>
    </row>
    <row r="5258" spans="1:10" ht="16" x14ac:dyDescent="0.2">
      <c r="A5258" t="s">
        <v>15581</v>
      </c>
      <c r="B5258" t="s">
        <v>18023</v>
      </c>
      <c r="C5258" t="s">
        <v>18024</v>
      </c>
      <c r="D5258">
        <v>4</v>
      </c>
      <c r="E5258" t="s">
        <v>13</v>
      </c>
      <c r="F5258" t="s">
        <v>13</v>
      </c>
      <c r="G5258" t="s">
        <v>18012</v>
      </c>
      <c r="H5258" s="3" t="s">
        <v>18031</v>
      </c>
      <c r="I5258" t="s">
        <v>292</v>
      </c>
      <c r="J5258" t="s">
        <v>15586</v>
      </c>
    </row>
    <row r="5259" spans="1:10" ht="16" x14ac:dyDescent="0.2">
      <c r="A5259" t="s">
        <v>18032</v>
      </c>
      <c r="B5259" t="s">
        <v>18033</v>
      </c>
      <c r="C5259" t="s">
        <v>18034</v>
      </c>
      <c r="D5259">
        <v>2</v>
      </c>
      <c r="E5259" t="s">
        <v>13</v>
      </c>
      <c r="F5259" t="s">
        <v>13</v>
      </c>
      <c r="G5259" t="s">
        <v>18012</v>
      </c>
      <c r="H5259" s="3" t="s">
        <v>18018</v>
      </c>
      <c r="I5259" t="s">
        <v>292</v>
      </c>
      <c r="J5259" t="s">
        <v>18035</v>
      </c>
    </row>
    <row r="5260" spans="1:10" ht="16" x14ac:dyDescent="0.2">
      <c r="A5260" t="s">
        <v>18009</v>
      </c>
      <c r="B5260" t="s">
        <v>18020</v>
      </c>
      <c r="C5260" t="s">
        <v>18021</v>
      </c>
      <c r="D5260">
        <v>3</v>
      </c>
      <c r="E5260" t="s">
        <v>13</v>
      </c>
      <c r="F5260" t="s">
        <v>13</v>
      </c>
      <c r="G5260" t="s">
        <v>18012</v>
      </c>
      <c r="H5260" s="3" t="s">
        <v>18013</v>
      </c>
      <c r="I5260" t="s">
        <v>292</v>
      </c>
      <c r="J5260" t="s">
        <v>18014</v>
      </c>
    </row>
    <row r="5261" spans="1:10" ht="32" x14ac:dyDescent="0.2">
      <c r="A5261" t="s">
        <v>18032</v>
      </c>
      <c r="B5261" t="s">
        <v>18036</v>
      </c>
      <c r="C5261" t="s">
        <v>18037</v>
      </c>
      <c r="D5261">
        <v>3</v>
      </c>
      <c r="E5261" t="s">
        <v>13</v>
      </c>
      <c r="F5261" t="s">
        <v>13</v>
      </c>
      <c r="G5261" t="s">
        <v>18012</v>
      </c>
      <c r="H5261" s="3" t="s">
        <v>18038</v>
      </c>
      <c r="I5261" t="s">
        <v>292</v>
      </c>
      <c r="J5261" t="s">
        <v>18035</v>
      </c>
    </row>
    <row r="5262" spans="1:10" ht="16" x14ac:dyDescent="0.2">
      <c r="A5262" t="s">
        <v>18032</v>
      </c>
      <c r="B5262" t="s">
        <v>18020</v>
      </c>
      <c r="C5262" t="s">
        <v>18021</v>
      </c>
      <c r="D5262">
        <v>1</v>
      </c>
      <c r="E5262" t="s">
        <v>13</v>
      </c>
      <c r="F5262" t="s">
        <v>13</v>
      </c>
      <c r="G5262" t="s">
        <v>18012</v>
      </c>
      <c r="H5262" s="3" t="s">
        <v>18018</v>
      </c>
      <c r="I5262" t="s">
        <v>292</v>
      </c>
      <c r="J5262" t="s">
        <v>18035</v>
      </c>
    </row>
    <row r="5263" spans="1:10" ht="16" x14ac:dyDescent="0.2">
      <c r="A5263" t="s">
        <v>18032</v>
      </c>
      <c r="B5263" t="s">
        <v>18039</v>
      </c>
      <c r="C5263" t="s">
        <v>18040</v>
      </c>
      <c r="D5263">
        <v>5</v>
      </c>
      <c r="E5263" t="s">
        <v>13</v>
      </c>
      <c r="F5263" t="s">
        <v>13</v>
      </c>
      <c r="G5263" t="s">
        <v>18012</v>
      </c>
      <c r="H5263" s="3" t="s">
        <v>18018</v>
      </c>
      <c r="I5263" t="s">
        <v>292</v>
      </c>
      <c r="J5263" t="s">
        <v>18035</v>
      </c>
    </row>
    <row r="5264" spans="1:10" ht="16" x14ac:dyDescent="0.2">
      <c r="A5264" t="s">
        <v>18041</v>
      </c>
      <c r="B5264" t="s">
        <v>18042</v>
      </c>
      <c r="C5264" t="s">
        <v>18043</v>
      </c>
      <c r="D5264">
        <v>1</v>
      </c>
      <c r="E5264" t="s">
        <v>13</v>
      </c>
      <c r="F5264" t="s">
        <v>13</v>
      </c>
      <c r="G5264" t="s">
        <v>18012</v>
      </c>
      <c r="H5264" s="3" t="s">
        <v>18013</v>
      </c>
      <c r="I5264" t="s">
        <v>292</v>
      </c>
      <c r="J5264" t="s">
        <v>18044</v>
      </c>
    </row>
    <row r="5265" spans="1:10" ht="16" x14ac:dyDescent="0.2">
      <c r="A5265" t="s">
        <v>18045</v>
      </c>
      <c r="B5265" t="s">
        <v>18046</v>
      </c>
      <c r="C5265" t="s">
        <v>18047</v>
      </c>
      <c r="D5265">
        <v>1</v>
      </c>
      <c r="E5265" t="s">
        <v>13</v>
      </c>
      <c r="F5265" t="s">
        <v>13</v>
      </c>
      <c r="G5265" t="s">
        <v>18012</v>
      </c>
      <c r="H5265" s="3" t="s">
        <v>18013</v>
      </c>
      <c r="I5265" t="s">
        <v>292</v>
      </c>
      <c r="J5265" t="s">
        <v>18048</v>
      </c>
    </row>
    <row r="5266" spans="1:10" ht="16" x14ac:dyDescent="0.2">
      <c r="A5266" t="s">
        <v>18049</v>
      </c>
      <c r="B5266" t="s">
        <v>18023</v>
      </c>
      <c r="C5266" t="s">
        <v>18024</v>
      </c>
      <c r="D5266">
        <v>1</v>
      </c>
      <c r="E5266" t="s">
        <v>13</v>
      </c>
      <c r="F5266" t="s">
        <v>13</v>
      </c>
      <c r="G5266" t="s">
        <v>18012</v>
      </c>
      <c r="H5266" s="3" t="s">
        <v>18025</v>
      </c>
      <c r="I5266" t="s">
        <v>292</v>
      </c>
      <c r="J5266" t="s">
        <v>18050</v>
      </c>
    </row>
    <row r="5267" spans="1:10" ht="16" x14ac:dyDescent="0.2">
      <c r="A5267" t="s">
        <v>7295</v>
      </c>
      <c r="B5267" t="s">
        <v>18051</v>
      </c>
      <c r="C5267" t="s">
        <v>18052</v>
      </c>
      <c r="D5267">
        <v>1</v>
      </c>
      <c r="E5267" t="s">
        <v>13</v>
      </c>
      <c r="F5267" t="s">
        <v>13</v>
      </c>
      <c r="G5267" t="s">
        <v>18053</v>
      </c>
      <c r="H5267" s="3" t="s">
        <v>18054</v>
      </c>
      <c r="I5267" t="s">
        <v>1282</v>
      </c>
      <c r="J5267" t="s">
        <v>7300</v>
      </c>
    </row>
    <row r="5268" spans="1:10" ht="16" x14ac:dyDescent="0.2">
      <c r="A5268" t="s">
        <v>7295</v>
      </c>
      <c r="B5268" t="s">
        <v>18055</v>
      </c>
      <c r="C5268" t="s">
        <v>18056</v>
      </c>
      <c r="D5268">
        <v>4</v>
      </c>
      <c r="E5268" t="s">
        <v>13</v>
      </c>
      <c r="F5268" t="s">
        <v>13</v>
      </c>
      <c r="G5268" t="s">
        <v>18057</v>
      </c>
      <c r="H5268" s="3" t="s">
        <v>18054</v>
      </c>
      <c r="I5268" t="s">
        <v>1282</v>
      </c>
      <c r="J5268" t="s">
        <v>7300</v>
      </c>
    </row>
    <row r="5269" spans="1:10" ht="16" x14ac:dyDescent="0.2">
      <c r="A5269" t="s">
        <v>7295</v>
      </c>
      <c r="B5269" t="s">
        <v>18058</v>
      </c>
      <c r="C5269" t="s">
        <v>18059</v>
      </c>
      <c r="D5269">
        <v>3</v>
      </c>
      <c r="E5269" t="s">
        <v>13</v>
      </c>
      <c r="F5269" t="s">
        <v>13</v>
      </c>
      <c r="G5269" t="s">
        <v>18060</v>
      </c>
      <c r="H5269" s="3" t="s">
        <v>18054</v>
      </c>
      <c r="I5269" t="s">
        <v>1282</v>
      </c>
      <c r="J5269" t="s">
        <v>7300</v>
      </c>
    </row>
    <row r="5270" spans="1:10" ht="16" x14ac:dyDescent="0.2">
      <c r="A5270" t="s">
        <v>7295</v>
      </c>
      <c r="B5270" t="s">
        <v>18061</v>
      </c>
      <c r="C5270" t="s">
        <v>18062</v>
      </c>
      <c r="D5270">
        <v>2</v>
      </c>
      <c r="E5270" t="s">
        <v>13</v>
      </c>
      <c r="F5270" t="s">
        <v>13</v>
      </c>
      <c r="G5270" t="s">
        <v>18063</v>
      </c>
      <c r="H5270" s="3" t="s">
        <v>18054</v>
      </c>
      <c r="I5270" t="s">
        <v>1282</v>
      </c>
      <c r="J5270" t="s">
        <v>7300</v>
      </c>
    </row>
    <row r="5271" spans="1:10" ht="16" x14ac:dyDescent="0.2">
      <c r="A5271" t="s">
        <v>18064</v>
      </c>
      <c r="B5271" t="s">
        <v>18065</v>
      </c>
      <c r="C5271" t="s">
        <v>18066</v>
      </c>
      <c r="D5271">
        <v>2</v>
      </c>
      <c r="E5271" t="s">
        <v>13</v>
      </c>
      <c r="F5271" t="s">
        <v>13</v>
      </c>
      <c r="G5271" t="s">
        <v>18067</v>
      </c>
      <c r="H5271" s="3" t="s">
        <v>18068</v>
      </c>
      <c r="I5271" t="s">
        <v>69</v>
      </c>
      <c r="J5271" t="s">
        <v>18069</v>
      </c>
    </row>
    <row r="5272" spans="1:10" ht="16" x14ac:dyDescent="0.2">
      <c r="A5272" t="s">
        <v>18064</v>
      </c>
      <c r="B5272" t="s">
        <v>18070</v>
      </c>
      <c r="C5272" t="s">
        <v>18071</v>
      </c>
      <c r="D5272">
        <v>1</v>
      </c>
      <c r="E5272" t="s">
        <v>13</v>
      </c>
      <c r="F5272" t="s">
        <v>13</v>
      </c>
      <c r="G5272" t="s">
        <v>18067</v>
      </c>
      <c r="H5272" s="3" t="s">
        <v>18072</v>
      </c>
      <c r="I5272" t="s">
        <v>69</v>
      </c>
      <c r="J5272" t="s">
        <v>18069</v>
      </c>
    </row>
    <row r="5273" spans="1:10" ht="16" x14ac:dyDescent="0.2">
      <c r="A5273" t="s">
        <v>18073</v>
      </c>
      <c r="B5273" t="s">
        <v>18074</v>
      </c>
      <c r="C5273" t="s">
        <v>18075</v>
      </c>
      <c r="D5273">
        <v>3</v>
      </c>
      <c r="E5273" t="s">
        <v>13</v>
      </c>
      <c r="F5273" t="s">
        <v>13</v>
      </c>
      <c r="G5273" t="s">
        <v>18076</v>
      </c>
      <c r="H5273" s="3" t="s">
        <v>18077</v>
      </c>
      <c r="I5273" t="s">
        <v>547</v>
      </c>
      <c r="J5273" t="s">
        <v>18078</v>
      </c>
    </row>
    <row r="5274" spans="1:10" ht="16" x14ac:dyDescent="0.2">
      <c r="A5274" t="s">
        <v>18073</v>
      </c>
      <c r="B5274" t="s">
        <v>4775</v>
      </c>
      <c r="C5274" t="s">
        <v>18079</v>
      </c>
      <c r="D5274">
        <v>2</v>
      </c>
      <c r="E5274" t="s">
        <v>13</v>
      </c>
      <c r="F5274" t="s">
        <v>13</v>
      </c>
      <c r="G5274" t="s">
        <v>18076</v>
      </c>
      <c r="H5274" s="3" t="s">
        <v>18077</v>
      </c>
      <c r="I5274" t="s">
        <v>547</v>
      </c>
      <c r="J5274" t="s">
        <v>18078</v>
      </c>
    </row>
    <row r="5275" spans="1:10" ht="16" x14ac:dyDescent="0.2">
      <c r="A5275" t="s">
        <v>18073</v>
      </c>
      <c r="B5275" t="s">
        <v>18080</v>
      </c>
      <c r="C5275" t="s">
        <v>18081</v>
      </c>
      <c r="D5275">
        <v>1</v>
      </c>
      <c r="E5275" t="s">
        <v>13</v>
      </c>
      <c r="F5275" t="s">
        <v>13</v>
      </c>
      <c r="G5275" t="s">
        <v>18076</v>
      </c>
      <c r="H5275" s="3" t="s">
        <v>18077</v>
      </c>
      <c r="I5275" t="s">
        <v>547</v>
      </c>
      <c r="J5275" t="s">
        <v>18078</v>
      </c>
    </row>
    <row r="5276" spans="1:10" ht="16" x14ac:dyDescent="0.2">
      <c r="A5276" t="s">
        <v>18082</v>
      </c>
      <c r="B5276" t="s">
        <v>4775</v>
      </c>
      <c r="C5276" t="s">
        <v>18079</v>
      </c>
      <c r="D5276">
        <v>2</v>
      </c>
      <c r="E5276" t="s">
        <v>13</v>
      </c>
      <c r="F5276" t="s">
        <v>13</v>
      </c>
      <c r="G5276" t="s">
        <v>18076</v>
      </c>
      <c r="H5276" s="3" t="s">
        <v>18077</v>
      </c>
      <c r="I5276" t="s">
        <v>547</v>
      </c>
      <c r="J5276" t="s">
        <v>18083</v>
      </c>
    </row>
    <row r="5277" spans="1:10" ht="16" x14ac:dyDescent="0.2">
      <c r="A5277" t="s">
        <v>18082</v>
      </c>
      <c r="B5277" t="s">
        <v>18080</v>
      </c>
      <c r="C5277" t="s">
        <v>18081</v>
      </c>
      <c r="D5277">
        <v>1</v>
      </c>
      <c r="E5277" t="s">
        <v>13</v>
      </c>
      <c r="F5277" t="s">
        <v>13</v>
      </c>
      <c r="G5277" t="s">
        <v>18076</v>
      </c>
      <c r="H5277" s="3" t="s">
        <v>18077</v>
      </c>
      <c r="I5277" t="s">
        <v>547</v>
      </c>
      <c r="J5277" t="s">
        <v>18083</v>
      </c>
    </row>
    <row r="5278" spans="1:10" ht="16" x14ac:dyDescent="0.2">
      <c r="A5278" t="s">
        <v>18084</v>
      </c>
      <c r="B5278" t="s">
        <v>18085</v>
      </c>
      <c r="C5278" t="s">
        <v>18086</v>
      </c>
      <c r="D5278">
        <v>1</v>
      </c>
      <c r="E5278" t="s">
        <v>13</v>
      </c>
      <c r="F5278" t="s">
        <v>13</v>
      </c>
      <c r="G5278" t="s">
        <v>18087</v>
      </c>
      <c r="H5278" s="3" t="s">
        <v>18088</v>
      </c>
      <c r="I5278" t="s">
        <v>547</v>
      </c>
      <c r="J5278" t="s">
        <v>18089</v>
      </c>
    </row>
    <row r="5279" spans="1:10" ht="16" x14ac:dyDescent="0.2">
      <c r="A5279" t="s">
        <v>17401</v>
      </c>
      <c r="B5279" t="s">
        <v>18090</v>
      </c>
      <c r="C5279" t="s">
        <v>18091</v>
      </c>
      <c r="D5279">
        <v>5</v>
      </c>
      <c r="E5279" t="s">
        <v>13</v>
      </c>
      <c r="F5279" t="s">
        <v>13</v>
      </c>
      <c r="G5279" t="s">
        <v>18092</v>
      </c>
      <c r="H5279" s="3" t="s">
        <v>18093</v>
      </c>
      <c r="I5279" t="s">
        <v>547</v>
      </c>
      <c r="J5279" t="s">
        <v>17405</v>
      </c>
    </row>
    <row r="5280" spans="1:10" ht="16" x14ac:dyDescent="0.2">
      <c r="A5280" t="s">
        <v>17401</v>
      </c>
      <c r="B5280" t="s">
        <v>18094</v>
      </c>
      <c r="C5280" t="s">
        <v>18095</v>
      </c>
      <c r="D5280">
        <v>7</v>
      </c>
      <c r="E5280" t="s">
        <v>13</v>
      </c>
      <c r="F5280" t="s">
        <v>13</v>
      </c>
      <c r="G5280" t="s">
        <v>18092</v>
      </c>
      <c r="H5280" s="3" t="s">
        <v>18093</v>
      </c>
      <c r="I5280" t="s">
        <v>547</v>
      </c>
      <c r="J5280" t="s">
        <v>17405</v>
      </c>
    </row>
    <row r="5281" spans="1:10" ht="16" x14ac:dyDescent="0.2">
      <c r="A5281" t="s">
        <v>17401</v>
      </c>
      <c r="B5281" t="s">
        <v>18096</v>
      </c>
      <c r="C5281" t="s">
        <v>18097</v>
      </c>
      <c r="D5281">
        <v>3</v>
      </c>
      <c r="E5281" t="s">
        <v>13</v>
      </c>
      <c r="F5281" t="s">
        <v>13</v>
      </c>
      <c r="G5281" t="s">
        <v>18092</v>
      </c>
      <c r="H5281" s="3" t="s">
        <v>18093</v>
      </c>
      <c r="I5281" t="s">
        <v>547</v>
      </c>
      <c r="J5281" t="s">
        <v>17405</v>
      </c>
    </row>
    <row r="5282" spans="1:10" ht="32" x14ac:dyDescent="0.2">
      <c r="A5282" t="s">
        <v>17401</v>
      </c>
      <c r="B5282" t="s">
        <v>9052</v>
      </c>
      <c r="C5282" t="s">
        <v>18098</v>
      </c>
      <c r="D5282">
        <v>1</v>
      </c>
      <c r="E5282" t="s">
        <v>13</v>
      </c>
      <c r="F5282" t="s">
        <v>13</v>
      </c>
      <c r="G5282" t="s">
        <v>18092</v>
      </c>
      <c r="H5282" s="3" t="s">
        <v>18099</v>
      </c>
      <c r="I5282" t="s">
        <v>1033</v>
      </c>
      <c r="J5282" t="s">
        <v>17405</v>
      </c>
    </row>
    <row r="5283" spans="1:10" ht="16" x14ac:dyDescent="0.2">
      <c r="A5283" t="s">
        <v>17401</v>
      </c>
      <c r="B5283" t="s">
        <v>18100</v>
      </c>
      <c r="C5283" t="s">
        <v>18101</v>
      </c>
      <c r="D5283">
        <v>4</v>
      </c>
      <c r="E5283" t="s">
        <v>13</v>
      </c>
      <c r="F5283" t="s">
        <v>13</v>
      </c>
      <c r="G5283" t="s">
        <v>18092</v>
      </c>
      <c r="H5283" s="3" t="s">
        <v>18093</v>
      </c>
      <c r="I5283" t="s">
        <v>547</v>
      </c>
      <c r="J5283" t="s">
        <v>17405</v>
      </c>
    </row>
    <row r="5284" spans="1:10" ht="16" x14ac:dyDescent="0.2">
      <c r="A5284" t="s">
        <v>18102</v>
      </c>
      <c r="B5284" t="s">
        <v>4737</v>
      </c>
      <c r="C5284" t="s">
        <v>18103</v>
      </c>
      <c r="D5284">
        <v>2</v>
      </c>
      <c r="E5284" t="s">
        <v>13</v>
      </c>
      <c r="F5284" t="s">
        <v>13</v>
      </c>
      <c r="G5284" t="s">
        <v>18104</v>
      </c>
      <c r="H5284" s="3" t="s">
        <v>18105</v>
      </c>
      <c r="I5284" t="s">
        <v>547</v>
      </c>
      <c r="J5284" t="s">
        <v>18106</v>
      </c>
    </row>
    <row r="5285" spans="1:10" ht="16" x14ac:dyDescent="0.2">
      <c r="A5285" t="s">
        <v>18107</v>
      </c>
      <c r="B5285" t="s">
        <v>18108</v>
      </c>
      <c r="C5285" t="s">
        <v>18109</v>
      </c>
      <c r="D5285">
        <v>1</v>
      </c>
      <c r="E5285" t="s">
        <v>13</v>
      </c>
      <c r="F5285" t="s">
        <v>13</v>
      </c>
      <c r="G5285" t="s">
        <v>18104</v>
      </c>
      <c r="H5285" s="3" t="s">
        <v>18110</v>
      </c>
      <c r="I5285" t="s">
        <v>547</v>
      </c>
      <c r="J5285" t="s">
        <v>18111</v>
      </c>
    </row>
    <row r="5286" spans="1:10" ht="16" x14ac:dyDescent="0.2">
      <c r="A5286" t="s">
        <v>18112</v>
      </c>
      <c r="B5286" t="s">
        <v>18113</v>
      </c>
      <c r="C5286" t="s">
        <v>18114</v>
      </c>
      <c r="D5286">
        <v>1</v>
      </c>
      <c r="E5286" t="s">
        <v>13</v>
      </c>
      <c r="F5286" t="s">
        <v>13</v>
      </c>
      <c r="G5286" t="s">
        <v>18104</v>
      </c>
      <c r="H5286" s="3" t="s">
        <v>18105</v>
      </c>
      <c r="I5286" t="s">
        <v>547</v>
      </c>
      <c r="J5286" t="s">
        <v>18115</v>
      </c>
    </row>
    <row r="5287" spans="1:10" ht="16" x14ac:dyDescent="0.2">
      <c r="A5287" t="s">
        <v>18116</v>
      </c>
      <c r="B5287" t="s">
        <v>18117</v>
      </c>
      <c r="C5287" t="s">
        <v>18118</v>
      </c>
      <c r="D5287">
        <v>1</v>
      </c>
      <c r="E5287" t="s">
        <v>13</v>
      </c>
      <c r="F5287" t="s">
        <v>13</v>
      </c>
      <c r="G5287" t="s">
        <v>18104</v>
      </c>
      <c r="H5287" s="3" t="s">
        <v>18119</v>
      </c>
      <c r="I5287" t="s">
        <v>547</v>
      </c>
      <c r="J5287" t="s">
        <v>18120</v>
      </c>
    </row>
    <row r="5288" spans="1:10" ht="16" x14ac:dyDescent="0.2">
      <c r="A5288" t="s">
        <v>18102</v>
      </c>
      <c r="B5288" t="s">
        <v>9282</v>
      </c>
      <c r="C5288" t="s">
        <v>18121</v>
      </c>
      <c r="D5288">
        <v>1</v>
      </c>
      <c r="E5288" t="s">
        <v>13</v>
      </c>
      <c r="F5288" t="s">
        <v>13</v>
      </c>
      <c r="G5288" t="s">
        <v>18104</v>
      </c>
      <c r="H5288" s="3" t="s">
        <v>18105</v>
      </c>
      <c r="I5288" t="s">
        <v>547</v>
      </c>
      <c r="J5288" t="s">
        <v>18106</v>
      </c>
    </row>
    <row r="5289" spans="1:10" ht="16" x14ac:dyDescent="0.2">
      <c r="A5289" t="s">
        <v>18107</v>
      </c>
      <c r="B5289" t="s">
        <v>9312</v>
      </c>
      <c r="C5289" t="s">
        <v>18122</v>
      </c>
      <c r="D5289">
        <v>2</v>
      </c>
      <c r="E5289" t="s">
        <v>13</v>
      </c>
      <c r="F5289" t="s">
        <v>13</v>
      </c>
      <c r="G5289" t="s">
        <v>18104</v>
      </c>
      <c r="H5289" s="3" t="s">
        <v>18123</v>
      </c>
      <c r="I5289" t="s">
        <v>547</v>
      </c>
      <c r="J5289" t="s">
        <v>18111</v>
      </c>
    </row>
    <row r="5290" spans="1:10" ht="16" x14ac:dyDescent="0.2">
      <c r="A5290" t="s">
        <v>18112</v>
      </c>
      <c r="B5290" t="s">
        <v>18124</v>
      </c>
      <c r="C5290" t="s">
        <v>18125</v>
      </c>
      <c r="D5290">
        <v>2</v>
      </c>
      <c r="E5290" t="s">
        <v>13</v>
      </c>
      <c r="F5290" t="s">
        <v>13</v>
      </c>
      <c r="G5290" t="s">
        <v>18104</v>
      </c>
      <c r="H5290" s="3" t="s">
        <v>18105</v>
      </c>
      <c r="I5290" t="s">
        <v>547</v>
      </c>
      <c r="J5290" t="s">
        <v>18115</v>
      </c>
    </row>
    <row r="5291" spans="1:10" ht="16" x14ac:dyDescent="0.2">
      <c r="A5291" t="s">
        <v>18102</v>
      </c>
      <c r="B5291" t="s">
        <v>18124</v>
      </c>
      <c r="C5291" t="s">
        <v>18125</v>
      </c>
      <c r="D5291">
        <v>3</v>
      </c>
      <c r="E5291" t="s">
        <v>13</v>
      </c>
      <c r="F5291" t="s">
        <v>13</v>
      </c>
      <c r="G5291" t="s">
        <v>18104</v>
      </c>
      <c r="H5291" s="3" t="s">
        <v>18105</v>
      </c>
      <c r="I5291" t="s">
        <v>547</v>
      </c>
      <c r="J5291" t="s">
        <v>18106</v>
      </c>
    </row>
    <row r="5292" spans="1:10" ht="16" x14ac:dyDescent="0.2">
      <c r="A5292" t="s">
        <v>18107</v>
      </c>
      <c r="B5292" t="s">
        <v>18124</v>
      </c>
      <c r="C5292" t="s">
        <v>18125</v>
      </c>
      <c r="D5292">
        <v>3</v>
      </c>
      <c r="E5292" t="s">
        <v>13</v>
      </c>
      <c r="F5292" t="s">
        <v>13</v>
      </c>
      <c r="G5292" t="s">
        <v>18104</v>
      </c>
      <c r="H5292" s="3" t="s">
        <v>18123</v>
      </c>
      <c r="I5292" t="s">
        <v>547</v>
      </c>
      <c r="J5292" t="s">
        <v>18111</v>
      </c>
    </row>
    <row r="5293" spans="1:10" ht="16" x14ac:dyDescent="0.2">
      <c r="A5293" t="s">
        <v>8669</v>
      </c>
      <c r="B5293" t="s">
        <v>18126</v>
      </c>
      <c r="C5293" t="s">
        <v>18127</v>
      </c>
      <c r="D5293">
        <v>2</v>
      </c>
      <c r="E5293" t="s">
        <v>13</v>
      </c>
      <c r="F5293" t="s">
        <v>13</v>
      </c>
      <c r="G5293" t="s">
        <v>18128</v>
      </c>
      <c r="H5293" s="3" t="s">
        <v>18129</v>
      </c>
      <c r="I5293" t="s">
        <v>547</v>
      </c>
      <c r="J5293" t="s">
        <v>8674</v>
      </c>
    </row>
    <row r="5294" spans="1:10" ht="16" x14ac:dyDescent="0.2">
      <c r="A5294" t="s">
        <v>18130</v>
      </c>
      <c r="B5294" t="s">
        <v>18131</v>
      </c>
      <c r="C5294" t="s">
        <v>18132</v>
      </c>
      <c r="D5294">
        <v>3</v>
      </c>
      <c r="E5294" t="s">
        <v>13</v>
      </c>
      <c r="F5294" t="s">
        <v>13</v>
      </c>
      <c r="G5294" t="s">
        <v>18128</v>
      </c>
      <c r="H5294" s="3" t="s">
        <v>18133</v>
      </c>
      <c r="I5294" t="s">
        <v>547</v>
      </c>
      <c r="J5294" t="s">
        <v>18134</v>
      </c>
    </row>
    <row r="5295" spans="1:10" ht="16" x14ac:dyDescent="0.2">
      <c r="A5295" t="s">
        <v>18135</v>
      </c>
      <c r="B5295" t="s">
        <v>7646</v>
      </c>
      <c r="C5295" t="s">
        <v>18136</v>
      </c>
      <c r="D5295">
        <v>2</v>
      </c>
      <c r="E5295" t="s">
        <v>13</v>
      </c>
      <c r="F5295" t="s">
        <v>13</v>
      </c>
      <c r="G5295" t="s">
        <v>18128</v>
      </c>
      <c r="H5295" s="3" t="s">
        <v>18137</v>
      </c>
      <c r="I5295" t="s">
        <v>547</v>
      </c>
      <c r="J5295" t="s">
        <v>18138</v>
      </c>
    </row>
    <row r="5296" spans="1:10" ht="32" x14ac:dyDescent="0.2">
      <c r="A5296" t="s">
        <v>8669</v>
      </c>
      <c r="B5296" t="s">
        <v>8670</v>
      </c>
      <c r="C5296" t="s">
        <v>18139</v>
      </c>
      <c r="D5296">
        <v>1</v>
      </c>
      <c r="E5296" t="s">
        <v>13</v>
      </c>
      <c r="F5296" t="s">
        <v>13</v>
      </c>
      <c r="G5296" t="s">
        <v>18140</v>
      </c>
      <c r="H5296" s="3" t="s">
        <v>18141</v>
      </c>
      <c r="I5296" t="s">
        <v>62</v>
      </c>
      <c r="J5296" t="s">
        <v>8674</v>
      </c>
    </row>
    <row r="5297" spans="1:10" ht="32" x14ac:dyDescent="0.2">
      <c r="A5297" t="s">
        <v>18135</v>
      </c>
      <c r="B5297" t="s">
        <v>18142</v>
      </c>
      <c r="C5297" t="s">
        <v>18143</v>
      </c>
      <c r="D5297">
        <v>3</v>
      </c>
      <c r="E5297" t="s">
        <v>13</v>
      </c>
      <c r="F5297" t="s">
        <v>13</v>
      </c>
      <c r="G5297" t="s">
        <v>18144</v>
      </c>
      <c r="H5297" s="3" t="s">
        <v>18145</v>
      </c>
      <c r="I5297" t="s">
        <v>547</v>
      </c>
      <c r="J5297" t="s">
        <v>18138</v>
      </c>
    </row>
    <row r="5298" spans="1:10" ht="16" x14ac:dyDescent="0.2">
      <c r="A5298" t="s">
        <v>18146</v>
      </c>
      <c r="B5298" t="s">
        <v>4784</v>
      </c>
      <c r="C5298" t="s">
        <v>18147</v>
      </c>
      <c r="D5298">
        <v>3</v>
      </c>
      <c r="E5298" t="s">
        <v>13</v>
      </c>
      <c r="F5298" t="s">
        <v>13</v>
      </c>
      <c r="G5298" t="s">
        <v>18148</v>
      </c>
      <c r="H5298" s="3" t="s">
        <v>18149</v>
      </c>
      <c r="I5298" t="s">
        <v>547</v>
      </c>
      <c r="J5298" t="s">
        <v>18150</v>
      </c>
    </row>
    <row r="5299" spans="1:10" ht="16" x14ac:dyDescent="0.2">
      <c r="A5299" t="s">
        <v>5746</v>
      </c>
      <c r="B5299" t="s">
        <v>18151</v>
      </c>
      <c r="C5299" t="s">
        <v>18152</v>
      </c>
      <c r="D5299">
        <v>4</v>
      </c>
      <c r="E5299" t="s">
        <v>13</v>
      </c>
      <c r="F5299" t="s">
        <v>13</v>
      </c>
      <c r="G5299" t="s">
        <v>18153</v>
      </c>
      <c r="H5299" s="3" t="s">
        <v>18154</v>
      </c>
      <c r="I5299" t="s">
        <v>404</v>
      </c>
      <c r="J5299" t="s">
        <v>5750</v>
      </c>
    </row>
    <row r="5300" spans="1:10" ht="16" x14ac:dyDescent="0.2">
      <c r="A5300" t="s">
        <v>18155</v>
      </c>
      <c r="B5300" t="s">
        <v>18156</v>
      </c>
      <c r="C5300" t="s">
        <v>18157</v>
      </c>
      <c r="D5300">
        <v>1</v>
      </c>
      <c r="E5300" t="s">
        <v>13</v>
      </c>
      <c r="F5300" t="s">
        <v>13</v>
      </c>
      <c r="G5300" t="s">
        <v>18153</v>
      </c>
      <c r="H5300" s="3" t="s">
        <v>18158</v>
      </c>
      <c r="I5300" t="s">
        <v>404</v>
      </c>
      <c r="J5300" t="s">
        <v>18159</v>
      </c>
    </row>
    <row r="5301" spans="1:10" ht="16" x14ac:dyDescent="0.2">
      <c r="A5301" t="s">
        <v>18160</v>
      </c>
      <c r="B5301" t="s">
        <v>18161</v>
      </c>
      <c r="C5301" t="s">
        <v>18162</v>
      </c>
      <c r="D5301">
        <v>2</v>
      </c>
      <c r="E5301" t="s">
        <v>13</v>
      </c>
      <c r="F5301" t="s">
        <v>13</v>
      </c>
      <c r="G5301" t="s">
        <v>18153</v>
      </c>
      <c r="H5301" s="3" t="s">
        <v>18158</v>
      </c>
      <c r="I5301" t="s">
        <v>404</v>
      </c>
      <c r="J5301" t="s">
        <v>18163</v>
      </c>
    </row>
    <row r="5302" spans="1:10" ht="16" x14ac:dyDescent="0.2">
      <c r="A5302" t="s">
        <v>18155</v>
      </c>
      <c r="B5302" t="s">
        <v>18164</v>
      </c>
      <c r="C5302" t="s">
        <v>18165</v>
      </c>
      <c r="D5302">
        <v>2</v>
      </c>
      <c r="E5302" t="s">
        <v>13</v>
      </c>
      <c r="F5302" t="s">
        <v>13</v>
      </c>
      <c r="G5302" t="s">
        <v>18153</v>
      </c>
      <c r="H5302" s="3" t="s">
        <v>18158</v>
      </c>
      <c r="I5302" t="s">
        <v>404</v>
      </c>
      <c r="J5302" t="s">
        <v>18159</v>
      </c>
    </row>
    <row r="5303" spans="1:10" ht="16" x14ac:dyDescent="0.2">
      <c r="A5303" t="s">
        <v>18155</v>
      </c>
      <c r="B5303" t="s">
        <v>18166</v>
      </c>
      <c r="C5303" t="s">
        <v>18167</v>
      </c>
      <c r="D5303">
        <v>4</v>
      </c>
      <c r="E5303" t="s">
        <v>13</v>
      </c>
      <c r="F5303" t="s">
        <v>13</v>
      </c>
      <c r="G5303" t="s">
        <v>18153</v>
      </c>
      <c r="H5303" s="3" t="s">
        <v>18158</v>
      </c>
      <c r="I5303" t="s">
        <v>404</v>
      </c>
      <c r="J5303" t="s">
        <v>18159</v>
      </c>
    </row>
    <row r="5304" spans="1:10" ht="16" x14ac:dyDescent="0.2">
      <c r="A5304" t="s">
        <v>18155</v>
      </c>
      <c r="B5304" t="s">
        <v>18168</v>
      </c>
      <c r="C5304" t="s">
        <v>18169</v>
      </c>
      <c r="D5304">
        <v>3</v>
      </c>
      <c r="E5304" t="s">
        <v>13</v>
      </c>
      <c r="F5304" t="s">
        <v>13</v>
      </c>
      <c r="G5304" t="s">
        <v>18153</v>
      </c>
      <c r="H5304" s="3" t="s">
        <v>18158</v>
      </c>
      <c r="I5304" t="s">
        <v>404</v>
      </c>
      <c r="J5304" t="s">
        <v>18159</v>
      </c>
    </row>
    <row r="5305" spans="1:10" ht="16" x14ac:dyDescent="0.2">
      <c r="A5305" t="s">
        <v>18170</v>
      </c>
      <c r="B5305" t="s">
        <v>18171</v>
      </c>
      <c r="C5305" t="s">
        <v>18172</v>
      </c>
      <c r="D5305">
        <v>4</v>
      </c>
      <c r="E5305" t="s">
        <v>13</v>
      </c>
      <c r="F5305" t="s">
        <v>13</v>
      </c>
      <c r="G5305" t="s">
        <v>18173</v>
      </c>
      <c r="H5305" s="3" t="s">
        <v>18174</v>
      </c>
      <c r="I5305" t="s">
        <v>62</v>
      </c>
      <c r="J5305" t="s">
        <v>18175</v>
      </c>
    </row>
    <row r="5306" spans="1:10" ht="16" x14ac:dyDescent="0.2">
      <c r="A5306" t="s">
        <v>17974</v>
      </c>
      <c r="B5306" t="s">
        <v>18176</v>
      </c>
      <c r="C5306" t="s">
        <v>18177</v>
      </c>
      <c r="D5306">
        <v>2</v>
      </c>
      <c r="E5306" t="s">
        <v>13</v>
      </c>
      <c r="F5306" t="s">
        <v>13</v>
      </c>
      <c r="G5306" t="s">
        <v>18178</v>
      </c>
      <c r="H5306" s="3" t="s">
        <v>18179</v>
      </c>
      <c r="I5306" t="s">
        <v>461</v>
      </c>
      <c r="J5306" t="s">
        <v>17978</v>
      </c>
    </row>
    <row r="5307" spans="1:10" ht="16" x14ac:dyDescent="0.2">
      <c r="A5307" t="s">
        <v>17974</v>
      </c>
      <c r="B5307" t="s">
        <v>18180</v>
      </c>
      <c r="C5307" t="s">
        <v>18181</v>
      </c>
      <c r="D5307">
        <v>1</v>
      </c>
      <c r="E5307" t="s">
        <v>13</v>
      </c>
      <c r="F5307" t="s">
        <v>13</v>
      </c>
      <c r="G5307" t="s">
        <v>18178</v>
      </c>
      <c r="H5307" s="3" t="s">
        <v>18179</v>
      </c>
      <c r="I5307" t="s">
        <v>461</v>
      </c>
      <c r="J5307" t="s">
        <v>17978</v>
      </c>
    </row>
    <row r="5308" spans="1:10" ht="16" x14ac:dyDescent="0.2">
      <c r="A5308" t="s">
        <v>18182</v>
      </c>
      <c r="B5308" t="s">
        <v>18183</v>
      </c>
      <c r="C5308" t="s">
        <v>18184</v>
      </c>
      <c r="D5308">
        <v>3</v>
      </c>
      <c r="E5308" t="s">
        <v>13</v>
      </c>
      <c r="F5308" t="s">
        <v>13</v>
      </c>
      <c r="G5308" t="s">
        <v>18185</v>
      </c>
      <c r="H5308" s="3" t="s">
        <v>18186</v>
      </c>
      <c r="I5308" t="s">
        <v>3915</v>
      </c>
      <c r="J5308" t="s">
        <v>18187</v>
      </c>
    </row>
    <row r="5309" spans="1:10" ht="16" x14ac:dyDescent="0.2">
      <c r="A5309" t="s">
        <v>18188</v>
      </c>
      <c r="B5309" t="s">
        <v>18189</v>
      </c>
      <c r="C5309" t="s">
        <v>18190</v>
      </c>
      <c r="D5309">
        <v>3</v>
      </c>
      <c r="E5309" t="s">
        <v>18191</v>
      </c>
      <c r="F5309" t="s">
        <v>13</v>
      </c>
      <c r="G5309" t="s">
        <v>18192</v>
      </c>
      <c r="H5309" s="3" t="s">
        <v>18193</v>
      </c>
      <c r="I5309" t="s">
        <v>404</v>
      </c>
      <c r="J5309" t="s">
        <v>18194</v>
      </c>
    </row>
    <row r="5310" spans="1:10" ht="32" x14ac:dyDescent="0.2">
      <c r="A5310" t="s">
        <v>18195</v>
      </c>
      <c r="B5310" t="s">
        <v>18196</v>
      </c>
      <c r="C5310" t="s">
        <v>18197</v>
      </c>
      <c r="D5310">
        <v>2</v>
      </c>
      <c r="E5310" t="s">
        <v>18191</v>
      </c>
      <c r="F5310" t="s">
        <v>13</v>
      </c>
      <c r="G5310" t="s">
        <v>18192</v>
      </c>
      <c r="H5310" s="3" t="s">
        <v>18198</v>
      </c>
      <c r="I5310" t="s">
        <v>404</v>
      </c>
      <c r="J5310" t="s">
        <v>18199</v>
      </c>
    </row>
    <row r="5311" spans="1:10" ht="16" x14ac:dyDescent="0.2">
      <c r="A5311" t="s">
        <v>15069</v>
      </c>
      <c r="B5311" t="s">
        <v>18200</v>
      </c>
      <c r="C5311" t="s">
        <v>18201</v>
      </c>
      <c r="D5311">
        <v>5</v>
      </c>
      <c r="E5311" t="s">
        <v>13</v>
      </c>
      <c r="F5311" t="s">
        <v>13</v>
      </c>
      <c r="G5311" t="s">
        <v>18192</v>
      </c>
      <c r="H5311" s="3" t="s">
        <v>18202</v>
      </c>
      <c r="I5311" t="s">
        <v>423</v>
      </c>
      <c r="J5311" t="s">
        <v>15071</v>
      </c>
    </row>
    <row r="5312" spans="1:10" ht="16" x14ac:dyDescent="0.2">
      <c r="A5312" t="s">
        <v>18203</v>
      </c>
      <c r="B5312" t="s">
        <v>18204</v>
      </c>
      <c r="C5312" t="s">
        <v>18205</v>
      </c>
      <c r="D5312">
        <v>1</v>
      </c>
      <c r="E5312" t="s">
        <v>18191</v>
      </c>
      <c r="F5312" t="s">
        <v>13</v>
      </c>
      <c r="G5312" t="s">
        <v>18192</v>
      </c>
      <c r="H5312" s="3" t="s">
        <v>18206</v>
      </c>
      <c r="I5312" t="s">
        <v>404</v>
      </c>
      <c r="J5312" t="s">
        <v>18207</v>
      </c>
    </row>
    <row r="5313" spans="1:10" ht="16" x14ac:dyDescent="0.2">
      <c r="A5313" t="s">
        <v>18203</v>
      </c>
      <c r="B5313" t="s">
        <v>18208</v>
      </c>
      <c r="C5313" t="s">
        <v>18209</v>
      </c>
      <c r="D5313">
        <v>2</v>
      </c>
      <c r="E5313" t="s">
        <v>18191</v>
      </c>
      <c r="F5313" t="s">
        <v>13</v>
      </c>
      <c r="G5313" t="s">
        <v>18192</v>
      </c>
      <c r="H5313" s="3" t="s">
        <v>18206</v>
      </c>
      <c r="I5313" t="s">
        <v>404</v>
      </c>
      <c r="J5313" t="s">
        <v>18207</v>
      </c>
    </row>
    <row r="5314" spans="1:10" ht="16" x14ac:dyDescent="0.2">
      <c r="A5314" t="s">
        <v>18188</v>
      </c>
      <c r="B5314" t="s">
        <v>18210</v>
      </c>
      <c r="C5314" t="s">
        <v>18211</v>
      </c>
      <c r="D5314">
        <v>1</v>
      </c>
      <c r="E5314" t="s">
        <v>18191</v>
      </c>
      <c r="F5314" t="s">
        <v>13</v>
      </c>
      <c r="G5314" t="s">
        <v>18192</v>
      </c>
      <c r="H5314" s="3" t="s">
        <v>18193</v>
      </c>
      <c r="I5314" t="s">
        <v>404</v>
      </c>
      <c r="J5314" t="s">
        <v>18194</v>
      </c>
    </row>
    <row r="5315" spans="1:10" ht="16" x14ac:dyDescent="0.2">
      <c r="A5315" t="s">
        <v>18188</v>
      </c>
      <c r="B5315" t="s">
        <v>18212</v>
      </c>
      <c r="C5315" t="s">
        <v>18213</v>
      </c>
      <c r="D5315">
        <v>2</v>
      </c>
      <c r="E5315" t="s">
        <v>18191</v>
      </c>
      <c r="F5315" t="s">
        <v>13</v>
      </c>
      <c r="G5315" t="s">
        <v>18192</v>
      </c>
      <c r="H5315" s="3" t="s">
        <v>18193</v>
      </c>
      <c r="I5315" t="s">
        <v>404</v>
      </c>
      <c r="J5315" t="s">
        <v>18194</v>
      </c>
    </row>
    <row r="5316" spans="1:10" ht="16" x14ac:dyDescent="0.2">
      <c r="A5316" t="s">
        <v>15069</v>
      </c>
      <c r="B5316" t="s">
        <v>18214</v>
      </c>
      <c r="C5316" t="s">
        <v>18215</v>
      </c>
      <c r="D5316">
        <v>4</v>
      </c>
      <c r="E5316" t="s">
        <v>13</v>
      </c>
      <c r="F5316" t="s">
        <v>13</v>
      </c>
      <c r="G5316" t="s">
        <v>18192</v>
      </c>
      <c r="H5316" s="3" t="s">
        <v>18202</v>
      </c>
      <c r="I5316" t="s">
        <v>423</v>
      </c>
      <c r="J5316" t="s">
        <v>15071</v>
      </c>
    </row>
    <row r="5317" spans="1:10" ht="16" x14ac:dyDescent="0.2">
      <c r="A5317" t="s">
        <v>18216</v>
      </c>
      <c r="B5317" t="s">
        <v>18217</v>
      </c>
      <c r="C5317" t="s">
        <v>18218</v>
      </c>
      <c r="D5317">
        <v>1</v>
      </c>
      <c r="E5317" t="s">
        <v>13</v>
      </c>
      <c r="F5317" t="s">
        <v>13</v>
      </c>
      <c r="G5317" t="s">
        <v>18219</v>
      </c>
      <c r="H5317" s="3" t="s">
        <v>18220</v>
      </c>
      <c r="I5317" t="s">
        <v>547</v>
      </c>
      <c r="J5317" t="s">
        <v>18221</v>
      </c>
    </row>
    <row r="5318" spans="1:10" ht="16" x14ac:dyDescent="0.2">
      <c r="A5318" t="s">
        <v>2735</v>
      </c>
      <c r="B5318" t="s">
        <v>18222</v>
      </c>
      <c r="C5318" t="s">
        <v>18223</v>
      </c>
      <c r="D5318">
        <v>2</v>
      </c>
      <c r="E5318" t="s">
        <v>13</v>
      </c>
      <c r="F5318" t="s">
        <v>13</v>
      </c>
      <c r="G5318" t="s">
        <v>18224</v>
      </c>
      <c r="H5318" s="3" t="s">
        <v>18225</v>
      </c>
      <c r="I5318" t="s">
        <v>423</v>
      </c>
      <c r="J5318" t="s">
        <v>2739</v>
      </c>
    </row>
    <row r="5319" spans="1:10" ht="16" x14ac:dyDescent="0.2">
      <c r="A5319" t="s">
        <v>18226</v>
      </c>
      <c r="B5319" t="s">
        <v>18227</v>
      </c>
      <c r="C5319" t="s">
        <v>18228</v>
      </c>
      <c r="D5319">
        <v>1</v>
      </c>
      <c r="E5319" t="s">
        <v>13</v>
      </c>
      <c r="F5319" t="s">
        <v>13</v>
      </c>
      <c r="G5319" t="s">
        <v>18229</v>
      </c>
      <c r="H5319" s="3" t="s">
        <v>18230</v>
      </c>
      <c r="I5319" t="s">
        <v>11514</v>
      </c>
      <c r="J5319" t="s">
        <v>18231</v>
      </c>
    </row>
    <row r="5320" spans="1:10" ht="16" x14ac:dyDescent="0.2">
      <c r="A5320" t="s">
        <v>18232</v>
      </c>
      <c r="B5320" t="s">
        <v>18233</v>
      </c>
      <c r="C5320" t="s">
        <v>18234</v>
      </c>
      <c r="D5320">
        <v>4</v>
      </c>
      <c r="E5320" t="s">
        <v>13</v>
      </c>
      <c r="F5320" t="s">
        <v>13</v>
      </c>
      <c r="G5320" t="s">
        <v>18229</v>
      </c>
      <c r="H5320" s="3" t="s">
        <v>18235</v>
      </c>
      <c r="I5320" t="s">
        <v>11514</v>
      </c>
      <c r="J5320" t="s">
        <v>18236</v>
      </c>
    </row>
    <row r="5321" spans="1:10" ht="16" x14ac:dyDescent="0.2">
      <c r="A5321" t="s">
        <v>18232</v>
      </c>
      <c r="B5321" t="s">
        <v>18237</v>
      </c>
      <c r="C5321" t="s">
        <v>18238</v>
      </c>
      <c r="D5321">
        <v>3</v>
      </c>
      <c r="E5321" t="s">
        <v>13</v>
      </c>
      <c r="F5321" t="s">
        <v>13</v>
      </c>
      <c r="G5321" t="s">
        <v>18229</v>
      </c>
      <c r="H5321" s="3" t="s">
        <v>18235</v>
      </c>
      <c r="I5321" t="s">
        <v>11514</v>
      </c>
      <c r="J5321" t="s">
        <v>18236</v>
      </c>
    </row>
    <row r="5322" spans="1:10" ht="16" x14ac:dyDescent="0.2">
      <c r="A5322" t="s">
        <v>18239</v>
      </c>
      <c r="B5322" t="s">
        <v>18240</v>
      </c>
      <c r="C5322" t="s">
        <v>18241</v>
      </c>
      <c r="D5322">
        <v>1</v>
      </c>
      <c r="E5322" t="s">
        <v>13</v>
      </c>
      <c r="F5322" t="s">
        <v>13</v>
      </c>
      <c r="G5322" t="s">
        <v>18242</v>
      </c>
      <c r="H5322" s="3" t="s">
        <v>18243</v>
      </c>
      <c r="I5322" t="s">
        <v>62</v>
      </c>
      <c r="J5322" t="s">
        <v>18244</v>
      </c>
    </row>
    <row r="5323" spans="1:10" ht="16" x14ac:dyDescent="0.2">
      <c r="A5323" t="s">
        <v>14246</v>
      </c>
      <c r="B5323" t="s">
        <v>18245</v>
      </c>
      <c r="C5323" t="s">
        <v>18246</v>
      </c>
      <c r="D5323">
        <v>5</v>
      </c>
      <c r="E5323" t="s">
        <v>13</v>
      </c>
      <c r="F5323" t="s">
        <v>13</v>
      </c>
      <c r="G5323" t="s">
        <v>18247</v>
      </c>
      <c r="H5323" s="3" t="s">
        <v>18248</v>
      </c>
      <c r="I5323" t="s">
        <v>1658</v>
      </c>
      <c r="J5323" t="s">
        <v>14250</v>
      </c>
    </row>
    <row r="5324" spans="1:10" ht="16" x14ac:dyDescent="0.2">
      <c r="A5324" t="s">
        <v>18249</v>
      </c>
      <c r="B5324" t="s">
        <v>18250</v>
      </c>
      <c r="C5324" t="s">
        <v>18251</v>
      </c>
      <c r="D5324">
        <v>2</v>
      </c>
      <c r="E5324" t="s">
        <v>13</v>
      </c>
      <c r="F5324" t="s">
        <v>13</v>
      </c>
      <c r="G5324" t="s">
        <v>18252</v>
      </c>
      <c r="H5324" s="3" t="s">
        <v>18253</v>
      </c>
      <c r="I5324" t="s">
        <v>4915</v>
      </c>
      <c r="J5324" t="s">
        <v>18254</v>
      </c>
    </row>
    <row r="5325" spans="1:10" ht="16" x14ac:dyDescent="0.2">
      <c r="A5325" t="s">
        <v>18249</v>
      </c>
      <c r="B5325" t="s">
        <v>18255</v>
      </c>
      <c r="C5325" t="s">
        <v>18256</v>
      </c>
      <c r="D5325">
        <v>1</v>
      </c>
      <c r="E5325" t="s">
        <v>13</v>
      </c>
      <c r="F5325" t="s">
        <v>13</v>
      </c>
      <c r="G5325" t="s">
        <v>18252</v>
      </c>
      <c r="H5325" s="3" t="s">
        <v>18253</v>
      </c>
      <c r="I5325" t="s">
        <v>4915</v>
      </c>
      <c r="J5325" t="s">
        <v>18254</v>
      </c>
    </row>
    <row r="5326" spans="1:10" ht="16" x14ac:dyDescent="0.2">
      <c r="A5326" t="s">
        <v>18249</v>
      </c>
      <c r="B5326" t="s">
        <v>18257</v>
      </c>
      <c r="C5326" t="s">
        <v>18258</v>
      </c>
      <c r="D5326">
        <v>3</v>
      </c>
      <c r="E5326" t="s">
        <v>13</v>
      </c>
      <c r="F5326" t="s">
        <v>13</v>
      </c>
      <c r="G5326" t="s">
        <v>18252</v>
      </c>
      <c r="H5326" s="3" t="s">
        <v>18253</v>
      </c>
      <c r="I5326" t="s">
        <v>4915</v>
      </c>
      <c r="J5326" t="s">
        <v>18254</v>
      </c>
    </row>
    <row r="5327" spans="1:10" ht="16" x14ac:dyDescent="0.2">
      <c r="A5327" t="s">
        <v>18259</v>
      </c>
      <c r="B5327" t="s">
        <v>8504</v>
      </c>
      <c r="C5327" t="s">
        <v>18260</v>
      </c>
      <c r="D5327">
        <v>2</v>
      </c>
      <c r="E5327" t="s">
        <v>13</v>
      </c>
      <c r="F5327" t="s">
        <v>13</v>
      </c>
      <c r="G5327" t="s">
        <v>18261</v>
      </c>
      <c r="H5327" s="3" t="s">
        <v>18262</v>
      </c>
      <c r="I5327" t="s">
        <v>69</v>
      </c>
      <c r="J5327" t="s">
        <v>18263</v>
      </c>
    </row>
    <row r="5328" spans="1:10" ht="16" x14ac:dyDescent="0.2">
      <c r="A5328" t="s">
        <v>18264</v>
      </c>
      <c r="B5328" t="s">
        <v>8504</v>
      </c>
      <c r="C5328" t="s">
        <v>18260</v>
      </c>
      <c r="D5328">
        <v>1</v>
      </c>
      <c r="E5328" t="s">
        <v>13</v>
      </c>
      <c r="F5328" t="s">
        <v>13</v>
      </c>
      <c r="G5328" t="s">
        <v>18261</v>
      </c>
      <c r="H5328" s="3" t="s">
        <v>18262</v>
      </c>
      <c r="I5328" t="s">
        <v>69</v>
      </c>
      <c r="J5328" t="s">
        <v>18265</v>
      </c>
    </row>
    <row r="5329" spans="1:10" ht="16" x14ac:dyDescent="0.2">
      <c r="A5329" t="s">
        <v>18266</v>
      </c>
      <c r="B5329" t="s">
        <v>2187</v>
      </c>
      <c r="C5329" t="s">
        <v>18267</v>
      </c>
      <c r="D5329">
        <v>2</v>
      </c>
      <c r="E5329" t="s">
        <v>13</v>
      </c>
      <c r="F5329" t="s">
        <v>13</v>
      </c>
      <c r="G5329" t="s">
        <v>18261</v>
      </c>
      <c r="H5329" s="3" t="s">
        <v>18262</v>
      </c>
      <c r="I5329" t="s">
        <v>69</v>
      </c>
      <c r="J5329" t="s">
        <v>18268</v>
      </c>
    </row>
    <row r="5330" spans="1:10" ht="16" x14ac:dyDescent="0.2">
      <c r="A5330" t="s">
        <v>18264</v>
      </c>
      <c r="B5330" t="s">
        <v>2187</v>
      </c>
      <c r="C5330" t="s">
        <v>18267</v>
      </c>
      <c r="D5330">
        <v>2</v>
      </c>
      <c r="E5330" t="s">
        <v>13</v>
      </c>
      <c r="F5330" t="s">
        <v>13</v>
      </c>
      <c r="G5330" t="s">
        <v>18261</v>
      </c>
      <c r="H5330" s="3" t="s">
        <v>18262</v>
      </c>
      <c r="I5330" t="s">
        <v>69</v>
      </c>
      <c r="J5330" t="s">
        <v>18265</v>
      </c>
    </row>
    <row r="5331" spans="1:10" ht="16" x14ac:dyDescent="0.2">
      <c r="A5331" t="s">
        <v>18266</v>
      </c>
      <c r="B5331" t="s">
        <v>8504</v>
      </c>
      <c r="C5331" t="s">
        <v>18260</v>
      </c>
      <c r="D5331">
        <v>1</v>
      </c>
      <c r="E5331" t="s">
        <v>13</v>
      </c>
      <c r="F5331" t="s">
        <v>13</v>
      </c>
      <c r="G5331" t="s">
        <v>18261</v>
      </c>
      <c r="H5331" s="3" t="s">
        <v>18262</v>
      </c>
      <c r="I5331" t="s">
        <v>69</v>
      </c>
      <c r="J5331" t="s">
        <v>18268</v>
      </c>
    </row>
    <row r="5332" spans="1:10" ht="16" x14ac:dyDescent="0.2">
      <c r="A5332" t="s">
        <v>18259</v>
      </c>
      <c r="B5332" t="s">
        <v>2187</v>
      </c>
      <c r="C5332" t="s">
        <v>18267</v>
      </c>
      <c r="D5332">
        <v>1</v>
      </c>
      <c r="E5332" t="s">
        <v>13</v>
      </c>
      <c r="F5332" t="s">
        <v>13</v>
      </c>
      <c r="G5332" t="s">
        <v>18261</v>
      </c>
      <c r="H5332" s="3" t="s">
        <v>18262</v>
      </c>
      <c r="I5332" t="s">
        <v>69</v>
      </c>
      <c r="J5332" t="s">
        <v>18263</v>
      </c>
    </row>
    <row r="5333" spans="1:10" ht="16" x14ac:dyDescent="0.2">
      <c r="A5333" t="s">
        <v>5064</v>
      </c>
      <c r="B5333" t="s">
        <v>18269</v>
      </c>
      <c r="C5333" t="s">
        <v>18270</v>
      </c>
      <c r="D5333">
        <v>2</v>
      </c>
      <c r="E5333" t="s">
        <v>13</v>
      </c>
      <c r="F5333" t="s">
        <v>13</v>
      </c>
      <c r="G5333" t="s">
        <v>18271</v>
      </c>
      <c r="H5333" s="3" t="s">
        <v>18272</v>
      </c>
      <c r="I5333" t="s">
        <v>69</v>
      </c>
      <c r="J5333" t="s">
        <v>5069</v>
      </c>
    </row>
    <row r="5334" spans="1:10" ht="16" x14ac:dyDescent="0.2">
      <c r="A5334" t="s">
        <v>18273</v>
      </c>
      <c r="B5334" t="s">
        <v>18274</v>
      </c>
      <c r="C5334" t="s">
        <v>18275</v>
      </c>
      <c r="D5334">
        <v>1</v>
      </c>
      <c r="E5334" t="s">
        <v>13</v>
      </c>
      <c r="F5334" t="s">
        <v>13</v>
      </c>
      <c r="G5334" t="s">
        <v>18276</v>
      </c>
      <c r="H5334" s="3" t="s">
        <v>18277</v>
      </c>
      <c r="I5334" t="s">
        <v>69</v>
      </c>
      <c r="J5334" t="s">
        <v>18278</v>
      </c>
    </row>
    <row r="5335" spans="1:10" ht="16" x14ac:dyDescent="0.2">
      <c r="A5335" t="s">
        <v>18279</v>
      </c>
      <c r="B5335" t="s">
        <v>18280</v>
      </c>
      <c r="C5335" t="s">
        <v>18281</v>
      </c>
      <c r="D5335">
        <v>2</v>
      </c>
      <c r="E5335" t="s">
        <v>13</v>
      </c>
      <c r="F5335" t="s">
        <v>13</v>
      </c>
      <c r="G5335" t="s">
        <v>18276</v>
      </c>
      <c r="H5335" s="3" t="s">
        <v>18277</v>
      </c>
      <c r="I5335" t="s">
        <v>69</v>
      </c>
      <c r="J5335" t="s">
        <v>18282</v>
      </c>
    </row>
    <row r="5336" spans="1:10" ht="16" x14ac:dyDescent="0.2">
      <c r="A5336" t="s">
        <v>18283</v>
      </c>
      <c r="B5336" t="s">
        <v>18284</v>
      </c>
      <c r="C5336" t="s">
        <v>18285</v>
      </c>
      <c r="D5336">
        <v>3</v>
      </c>
      <c r="E5336" t="s">
        <v>13</v>
      </c>
      <c r="F5336" t="s">
        <v>13</v>
      </c>
      <c r="G5336" t="s">
        <v>18276</v>
      </c>
      <c r="H5336" s="3" t="s">
        <v>18286</v>
      </c>
      <c r="I5336" t="s">
        <v>69</v>
      </c>
      <c r="J5336" t="s">
        <v>18287</v>
      </c>
    </row>
    <row r="5337" spans="1:10" ht="16" x14ac:dyDescent="0.2">
      <c r="A5337" t="s">
        <v>18288</v>
      </c>
      <c r="B5337" t="s">
        <v>18289</v>
      </c>
      <c r="C5337" t="s">
        <v>18290</v>
      </c>
      <c r="D5337">
        <v>2</v>
      </c>
      <c r="E5337" t="s">
        <v>13</v>
      </c>
      <c r="F5337" t="s">
        <v>13</v>
      </c>
      <c r="G5337" t="s">
        <v>18276</v>
      </c>
      <c r="H5337" s="3" t="s">
        <v>18277</v>
      </c>
      <c r="I5337" t="s">
        <v>69</v>
      </c>
      <c r="J5337" t="s">
        <v>18291</v>
      </c>
    </row>
    <row r="5338" spans="1:10" ht="16" x14ac:dyDescent="0.2">
      <c r="A5338" t="s">
        <v>18288</v>
      </c>
      <c r="B5338" t="s">
        <v>18274</v>
      </c>
      <c r="C5338" t="s">
        <v>18275</v>
      </c>
      <c r="D5338">
        <v>1</v>
      </c>
      <c r="E5338" t="s">
        <v>13</v>
      </c>
      <c r="F5338" t="s">
        <v>13</v>
      </c>
      <c r="G5338" t="s">
        <v>18276</v>
      </c>
      <c r="H5338" s="3" t="s">
        <v>18277</v>
      </c>
      <c r="I5338" t="s">
        <v>69</v>
      </c>
      <c r="J5338" t="s">
        <v>18291</v>
      </c>
    </row>
    <row r="5339" spans="1:10" ht="16" x14ac:dyDescent="0.2">
      <c r="A5339" t="s">
        <v>18283</v>
      </c>
      <c r="B5339" t="s">
        <v>18292</v>
      </c>
      <c r="C5339" t="s">
        <v>18293</v>
      </c>
      <c r="D5339">
        <v>2</v>
      </c>
      <c r="E5339" t="s">
        <v>13</v>
      </c>
      <c r="F5339" t="s">
        <v>13</v>
      </c>
      <c r="G5339" t="s">
        <v>18276</v>
      </c>
      <c r="H5339" s="3" t="s">
        <v>18286</v>
      </c>
      <c r="I5339" t="s">
        <v>69</v>
      </c>
      <c r="J5339" t="s">
        <v>18287</v>
      </c>
    </row>
    <row r="5340" spans="1:10" ht="16" x14ac:dyDescent="0.2">
      <c r="A5340" t="s">
        <v>18283</v>
      </c>
      <c r="B5340" t="s">
        <v>18294</v>
      </c>
      <c r="C5340" t="s">
        <v>18295</v>
      </c>
      <c r="D5340">
        <v>1</v>
      </c>
      <c r="E5340" t="s">
        <v>13</v>
      </c>
      <c r="F5340" t="s">
        <v>13</v>
      </c>
      <c r="G5340" t="s">
        <v>18276</v>
      </c>
      <c r="H5340" s="3" t="s">
        <v>18286</v>
      </c>
      <c r="I5340" t="s">
        <v>69</v>
      </c>
      <c r="J5340" t="s">
        <v>18287</v>
      </c>
    </row>
    <row r="5341" spans="1:10" ht="16" x14ac:dyDescent="0.2">
      <c r="A5341" t="s">
        <v>18273</v>
      </c>
      <c r="B5341" t="s">
        <v>18289</v>
      </c>
      <c r="C5341" t="s">
        <v>18290</v>
      </c>
      <c r="D5341">
        <v>2</v>
      </c>
      <c r="E5341" t="s">
        <v>13</v>
      </c>
      <c r="F5341" t="s">
        <v>13</v>
      </c>
      <c r="G5341" t="s">
        <v>18276</v>
      </c>
      <c r="H5341" s="3" t="s">
        <v>18277</v>
      </c>
      <c r="I5341" t="s">
        <v>69</v>
      </c>
      <c r="J5341" t="s">
        <v>18278</v>
      </c>
    </row>
    <row r="5342" spans="1:10" ht="16" x14ac:dyDescent="0.2">
      <c r="A5342" t="s">
        <v>18296</v>
      </c>
      <c r="B5342" t="s">
        <v>2114</v>
      </c>
      <c r="C5342" t="s">
        <v>18297</v>
      </c>
      <c r="D5342">
        <v>1</v>
      </c>
      <c r="E5342" t="s">
        <v>13</v>
      </c>
      <c r="F5342" t="s">
        <v>13</v>
      </c>
      <c r="G5342" t="s">
        <v>18276</v>
      </c>
      <c r="H5342" s="3" t="s">
        <v>18277</v>
      </c>
      <c r="I5342" t="s">
        <v>69</v>
      </c>
      <c r="J5342" t="s">
        <v>18298</v>
      </c>
    </row>
    <row r="5343" spans="1:10" ht="16" x14ac:dyDescent="0.2">
      <c r="A5343" t="s">
        <v>18296</v>
      </c>
      <c r="B5343" t="s">
        <v>18299</v>
      </c>
      <c r="C5343" t="s">
        <v>18300</v>
      </c>
      <c r="D5343">
        <v>2</v>
      </c>
      <c r="E5343" t="s">
        <v>13</v>
      </c>
      <c r="F5343" t="s">
        <v>13</v>
      </c>
      <c r="G5343" t="s">
        <v>18276</v>
      </c>
      <c r="H5343" s="3" t="s">
        <v>18277</v>
      </c>
      <c r="I5343" t="s">
        <v>69</v>
      </c>
      <c r="J5343" t="s">
        <v>18298</v>
      </c>
    </row>
    <row r="5344" spans="1:10" ht="16" x14ac:dyDescent="0.2">
      <c r="A5344" t="s">
        <v>18301</v>
      </c>
      <c r="B5344" t="s">
        <v>18302</v>
      </c>
      <c r="C5344" t="s">
        <v>18275</v>
      </c>
      <c r="D5344">
        <v>1</v>
      </c>
      <c r="E5344" t="s">
        <v>13</v>
      </c>
      <c r="F5344" t="s">
        <v>13</v>
      </c>
      <c r="G5344" t="s">
        <v>18276</v>
      </c>
      <c r="H5344" s="3" t="s">
        <v>18277</v>
      </c>
      <c r="I5344" t="s">
        <v>69</v>
      </c>
      <c r="J5344" t="s">
        <v>18303</v>
      </c>
    </row>
    <row r="5345" spans="1:10" ht="16" x14ac:dyDescent="0.2">
      <c r="A5345" t="s">
        <v>18279</v>
      </c>
      <c r="B5345" t="s">
        <v>18304</v>
      </c>
      <c r="C5345" t="s">
        <v>18305</v>
      </c>
      <c r="D5345">
        <v>1</v>
      </c>
      <c r="E5345" t="s">
        <v>13</v>
      </c>
      <c r="F5345" t="s">
        <v>13</v>
      </c>
      <c r="G5345" t="s">
        <v>18276</v>
      </c>
      <c r="H5345" s="3" t="s">
        <v>18277</v>
      </c>
      <c r="I5345" t="s">
        <v>69</v>
      </c>
      <c r="J5345" t="s">
        <v>18282</v>
      </c>
    </row>
    <row r="5346" spans="1:10" ht="16" x14ac:dyDescent="0.2">
      <c r="A5346" t="s">
        <v>18301</v>
      </c>
      <c r="B5346" t="s">
        <v>18289</v>
      </c>
      <c r="C5346" t="s">
        <v>18290</v>
      </c>
      <c r="D5346">
        <v>2</v>
      </c>
      <c r="E5346" t="s">
        <v>13</v>
      </c>
      <c r="F5346" t="s">
        <v>13</v>
      </c>
      <c r="G5346" t="s">
        <v>18276</v>
      </c>
      <c r="H5346" s="3" t="s">
        <v>18277</v>
      </c>
      <c r="I5346" t="s">
        <v>69</v>
      </c>
      <c r="J5346" t="s">
        <v>18303</v>
      </c>
    </row>
    <row r="5347" spans="1:10" ht="16" x14ac:dyDescent="0.2">
      <c r="A5347" t="s">
        <v>18306</v>
      </c>
      <c r="B5347" t="s">
        <v>18307</v>
      </c>
      <c r="C5347" t="s">
        <v>18308</v>
      </c>
      <c r="D5347">
        <v>3</v>
      </c>
      <c r="E5347" t="s">
        <v>13</v>
      </c>
      <c r="F5347" t="s">
        <v>13</v>
      </c>
      <c r="G5347" t="s">
        <v>18309</v>
      </c>
      <c r="H5347" s="3" t="s">
        <v>18310</v>
      </c>
      <c r="I5347" t="s">
        <v>90</v>
      </c>
      <c r="J5347" t="s">
        <v>18311</v>
      </c>
    </row>
    <row r="5348" spans="1:10" ht="16" x14ac:dyDescent="0.2">
      <c r="A5348" t="s">
        <v>18312</v>
      </c>
      <c r="B5348" t="s">
        <v>18313</v>
      </c>
      <c r="C5348" t="s">
        <v>18314</v>
      </c>
      <c r="D5348">
        <v>2</v>
      </c>
      <c r="E5348" t="s">
        <v>18315</v>
      </c>
      <c r="F5348" t="s">
        <v>13</v>
      </c>
      <c r="G5348" t="s">
        <v>18316</v>
      </c>
      <c r="H5348" s="3" t="s">
        <v>18317</v>
      </c>
      <c r="I5348" t="s">
        <v>90</v>
      </c>
      <c r="J5348" t="s">
        <v>18318</v>
      </c>
    </row>
    <row r="5349" spans="1:10" ht="16" x14ac:dyDescent="0.2">
      <c r="A5349" t="s">
        <v>18319</v>
      </c>
      <c r="B5349" t="s">
        <v>18320</v>
      </c>
      <c r="C5349" t="s">
        <v>18321</v>
      </c>
      <c r="D5349">
        <v>4</v>
      </c>
      <c r="E5349" t="s">
        <v>18315</v>
      </c>
      <c r="F5349" t="s">
        <v>13</v>
      </c>
      <c r="G5349" t="s">
        <v>18316</v>
      </c>
      <c r="H5349" s="3" t="s">
        <v>18322</v>
      </c>
      <c r="I5349" t="s">
        <v>90</v>
      </c>
      <c r="J5349" t="s">
        <v>18323</v>
      </c>
    </row>
    <row r="5350" spans="1:10" ht="16" x14ac:dyDescent="0.2">
      <c r="A5350" t="s">
        <v>18312</v>
      </c>
      <c r="B5350" t="s">
        <v>18324</v>
      </c>
      <c r="C5350" t="s">
        <v>18325</v>
      </c>
      <c r="D5350">
        <v>1</v>
      </c>
      <c r="E5350" t="s">
        <v>18315</v>
      </c>
      <c r="F5350" t="s">
        <v>13</v>
      </c>
      <c r="G5350" t="s">
        <v>18316</v>
      </c>
      <c r="H5350" s="3" t="s">
        <v>18317</v>
      </c>
      <c r="I5350" t="s">
        <v>90</v>
      </c>
      <c r="J5350" t="s">
        <v>18318</v>
      </c>
    </row>
    <row r="5351" spans="1:10" ht="16" x14ac:dyDescent="0.2">
      <c r="A5351" t="s">
        <v>18319</v>
      </c>
      <c r="B5351" t="s">
        <v>18324</v>
      </c>
      <c r="C5351" t="s">
        <v>18325</v>
      </c>
      <c r="D5351">
        <v>3</v>
      </c>
      <c r="E5351" t="s">
        <v>18315</v>
      </c>
      <c r="F5351" t="s">
        <v>13</v>
      </c>
      <c r="G5351" t="s">
        <v>18316</v>
      </c>
      <c r="H5351" s="3" t="s">
        <v>18322</v>
      </c>
      <c r="I5351" t="s">
        <v>90</v>
      </c>
      <c r="J5351" t="s">
        <v>18323</v>
      </c>
    </row>
    <row r="5352" spans="1:10" ht="16" x14ac:dyDescent="0.2">
      <c r="A5352" t="s">
        <v>18326</v>
      </c>
      <c r="B5352" t="s">
        <v>18327</v>
      </c>
      <c r="C5352" t="s">
        <v>18328</v>
      </c>
      <c r="D5352">
        <v>4</v>
      </c>
      <c r="E5352" t="s">
        <v>18315</v>
      </c>
      <c r="F5352" t="s">
        <v>13</v>
      </c>
      <c r="G5352" t="s">
        <v>18316</v>
      </c>
      <c r="H5352" s="3" t="s">
        <v>18322</v>
      </c>
      <c r="I5352" t="s">
        <v>90</v>
      </c>
      <c r="J5352" t="s">
        <v>18329</v>
      </c>
    </row>
    <row r="5353" spans="1:10" ht="16" x14ac:dyDescent="0.2">
      <c r="A5353" t="s">
        <v>18326</v>
      </c>
      <c r="B5353" t="s">
        <v>18330</v>
      </c>
      <c r="C5353" t="s">
        <v>18331</v>
      </c>
      <c r="D5353">
        <v>7</v>
      </c>
      <c r="E5353" t="s">
        <v>18315</v>
      </c>
      <c r="F5353" t="s">
        <v>13</v>
      </c>
      <c r="G5353" t="s">
        <v>18316</v>
      </c>
      <c r="H5353" s="3" t="s">
        <v>18322</v>
      </c>
      <c r="I5353" t="s">
        <v>90</v>
      </c>
      <c r="J5353" t="s">
        <v>18329</v>
      </c>
    </row>
    <row r="5354" spans="1:10" ht="16" x14ac:dyDescent="0.2">
      <c r="A5354" t="s">
        <v>18332</v>
      </c>
      <c r="B5354" t="s">
        <v>18333</v>
      </c>
      <c r="C5354" t="s">
        <v>18334</v>
      </c>
      <c r="D5354">
        <v>1</v>
      </c>
      <c r="E5354" t="s">
        <v>18315</v>
      </c>
      <c r="F5354" t="s">
        <v>13</v>
      </c>
      <c r="G5354" t="s">
        <v>18316</v>
      </c>
      <c r="H5354" s="3" t="s">
        <v>18322</v>
      </c>
      <c r="I5354" t="s">
        <v>90</v>
      </c>
      <c r="J5354" t="s">
        <v>18335</v>
      </c>
    </row>
    <row r="5355" spans="1:10" ht="16" x14ac:dyDescent="0.2">
      <c r="A5355" t="s">
        <v>18336</v>
      </c>
      <c r="B5355" t="s">
        <v>18333</v>
      </c>
      <c r="C5355" t="s">
        <v>18334</v>
      </c>
      <c r="D5355">
        <v>5</v>
      </c>
      <c r="E5355" t="s">
        <v>18315</v>
      </c>
      <c r="F5355" t="s">
        <v>13</v>
      </c>
      <c r="G5355" t="s">
        <v>18316</v>
      </c>
      <c r="H5355" s="3" t="s">
        <v>18322</v>
      </c>
      <c r="I5355" t="s">
        <v>90</v>
      </c>
      <c r="J5355" t="s">
        <v>18337</v>
      </c>
    </row>
    <row r="5356" spans="1:10" ht="16" x14ac:dyDescent="0.2">
      <c r="A5356" t="s">
        <v>18319</v>
      </c>
      <c r="B5356" t="s">
        <v>18338</v>
      </c>
      <c r="C5356" t="s">
        <v>18339</v>
      </c>
      <c r="D5356">
        <v>5</v>
      </c>
      <c r="E5356" t="s">
        <v>18315</v>
      </c>
      <c r="F5356" t="s">
        <v>13</v>
      </c>
      <c r="G5356" t="s">
        <v>18316</v>
      </c>
      <c r="H5356" s="3" t="s">
        <v>18340</v>
      </c>
      <c r="I5356" t="s">
        <v>90</v>
      </c>
      <c r="J5356" t="s">
        <v>18323</v>
      </c>
    </row>
    <row r="5357" spans="1:10" ht="16" x14ac:dyDescent="0.2">
      <c r="A5357" t="s">
        <v>18319</v>
      </c>
      <c r="B5357" t="s">
        <v>18333</v>
      </c>
      <c r="C5357" t="s">
        <v>18334</v>
      </c>
      <c r="D5357">
        <v>6</v>
      </c>
      <c r="E5357" t="s">
        <v>18315</v>
      </c>
      <c r="F5357" t="s">
        <v>13</v>
      </c>
      <c r="G5357" t="s">
        <v>18316</v>
      </c>
      <c r="H5357" s="3" t="s">
        <v>18322</v>
      </c>
      <c r="I5357" t="s">
        <v>90</v>
      </c>
      <c r="J5357" t="s">
        <v>18323</v>
      </c>
    </row>
    <row r="5358" spans="1:10" ht="16" x14ac:dyDescent="0.2">
      <c r="A5358" t="s">
        <v>18341</v>
      </c>
      <c r="B5358" t="s">
        <v>18333</v>
      </c>
      <c r="C5358" t="s">
        <v>18334</v>
      </c>
      <c r="D5358">
        <v>1</v>
      </c>
      <c r="E5358" t="s">
        <v>18315</v>
      </c>
      <c r="F5358" t="s">
        <v>13</v>
      </c>
      <c r="G5358" t="s">
        <v>18316</v>
      </c>
      <c r="H5358" s="3" t="s">
        <v>18322</v>
      </c>
      <c r="I5358" t="s">
        <v>90</v>
      </c>
      <c r="J5358" t="s">
        <v>18342</v>
      </c>
    </row>
    <row r="5359" spans="1:10" ht="16" x14ac:dyDescent="0.2">
      <c r="A5359" t="s">
        <v>18319</v>
      </c>
      <c r="B5359" t="s">
        <v>18330</v>
      </c>
      <c r="C5359" t="s">
        <v>18331</v>
      </c>
      <c r="D5359">
        <v>1</v>
      </c>
      <c r="E5359" t="s">
        <v>18315</v>
      </c>
      <c r="F5359" t="s">
        <v>13</v>
      </c>
      <c r="G5359" t="s">
        <v>18316</v>
      </c>
      <c r="H5359" s="3" t="s">
        <v>18322</v>
      </c>
      <c r="I5359" t="s">
        <v>90</v>
      </c>
      <c r="J5359" t="s">
        <v>18323</v>
      </c>
    </row>
    <row r="5360" spans="1:10" ht="16" x14ac:dyDescent="0.2">
      <c r="A5360" t="s">
        <v>18319</v>
      </c>
      <c r="B5360" t="s">
        <v>18343</v>
      </c>
      <c r="C5360" t="s">
        <v>18344</v>
      </c>
      <c r="D5360">
        <v>2</v>
      </c>
      <c r="E5360" t="s">
        <v>18315</v>
      </c>
      <c r="F5360" t="s">
        <v>13</v>
      </c>
      <c r="G5360" t="s">
        <v>18316</v>
      </c>
      <c r="H5360" s="3" t="s">
        <v>18322</v>
      </c>
      <c r="I5360" t="s">
        <v>90</v>
      </c>
      <c r="J5360" t="s">
        <v>18323</v>
      </c>
    </row>
    <row r="5361" spans="1:10" ht="16" x14ac:dyDescent="0.2">
      <c r="A5361" t="s">
        <v>18326</v>
      </c>
      <c r="B5361" t="s">
        <v>18345</v>
      </c>
      <c r="C5361" t="s">
        <v>18346</v>
      </c>
      <c r="D5361">
        <v>1</v>
      </c>
      <c r="E5361" t="s">
        <v>18315</v>
      </c>
      <c r="F5361" t="s">
        <v>13</v>
      </c>
      <c r="G5361" t="s">
        <v>18316</v>
      </c>
      <c r="H5361" s="3" t="s">
        <v>18322</v>
      </c>
      <c r="I5361" t="s">
        <v>90</v>
      </c>
      <c r="J5361" t="s">
        <v>18329</v>
      </c>
    </row>
    <row r="5362" spans="1:10" ht="16" x14ac:dyDescent="0.2">
      <c r="A5362" t="s">
        <v>18326</v>
      </c>
      <c r="B5362" t="s">
        <v>18347</v>
      </c>
      <c r="C5362" t="s">
        <v>18348</v>
      </c>
      <c r="D5362">
        <v>5</v>
      </c>
      <c r="E5362" t="s">
        <v>18315</v>
      </c>
      <c r="F5362" t="s">
        <v>13</v>
      </c>
      <c r="G5362" t="s">
        <v>18316</v>
      </c>
      <c r="H5362" s="3" t="s">
        <v>18322</v>
      </c>
      <c r="I5362" t="s">
        <v>90</v>
      </c>
      <c r="J5362" t="s">
        <v>18329</v>
      </c>
    </row>
    <row r="5363" spans="1:10" ht="16" x14ac:dyDescent="0.2">
      <c r="A5363" t="s">
        <v>18326</v>
      </c>
      <c r="B5363" t="s">
        <v>18349</v>
      </c>
      <c r="C5363" t="s">
        <v>18350</v>
      </c>
      <c r="D5363">
        <v>2</v>
      </c>
      <c r="E5363" t="s">
        <v>18315</v>
      </c>
      <c r="F5363" t="s">
        <v>13</v>
      </c>
      <c r="G5363" t="s">
        <v>18316</v>
      </c>
      <c r="H5363" s="3" t="s">
        <v>18322</v>
      </c>
      <c r="I5363" t="s">
        <v>90</v>
      </c>
      <c r="J5363" t="s">
        <v>18329</v>
      </c>
    </row>
    <row r="5364" spans="1:10" ht="16" x14ac:dyDescent="0.2">
      <c r="A5364" t="s">
        <v>18312</v>
      </c>
      <c r="B5364" t="s">
        <v>18343</v>
      </c>
      <c r="C5364" t="s">
        <v>18344</v>
      </c>
      <c r="D5364">
        <v>3</v>
      </c>
      <c r="E5364" t="s">
        <v>18315</v>
      </c>
      <c r="F5364" t="s">
        <v>13</v>
      </c>
      <c r="G5364" t="s">
        <v>18316</v>
      </c>
      <c r="H5364" s="3" t="s">
        <v>18317</v>
      </c>
      <c r="I5364" t="s">
        <v>90</v>
      </c>
      <c r="J5364" t="s">
        <v>18318</v>
      </c>
    </row>
    <row r="5365" spans="1:10" ht="16" x14ac:dyDescent="0.2">
      <c r="A5365" t="s">
        <v>18351</v>
      </c>
      <c r="B5365" t="s">
        <v>18352</v>
      </c>
      <c r="C5365" t="s">
        <v>18353</v>
      </c>
      <c r="D5365">
        <v>1</v>
      </c>
      <c r="E5365" t="s">
        <v>18315</v>
      </c>
      <c r="F5365" t="s">
        <v>13</v>
      </c>
      <c r="G5365" t="s">
        <v>18316</v>
      </c>
      <c r="H5365" s="3" t="s">
        <v>18322</v>
      </c>
      <c r="I5365" t="s">
        <v>90</v>
      </c>
      <c r="J5365" t="s">
        <v>18354</v>
      </c>
    </row>
    <row r="5366" spans="1:10" ht="16" x14ac:dyDescent="0.2">
      <c r="A5366" t="s">
        <v>18312</v>
      </c>
      <c r="B5366" t="s">
        <v>18330</v>
      </c>
      <c r="C5366" t="s">
        <v>18331</v>
      </c>
      <c r="D5366">
        <v>4</v>
      </c>
      <c r="E5366" t="s">
        <v>18315</v>
      </c>
      <c r="F5366" t="s">
        <v>13</v>
      </c>
      <c r="G5366" t="s">
        <v>18316</v>
      </c>
      <c r="H5366" s="3" t="s">
        <v>18317</v>
      </c>
      <c r="I5366" t="s">
        <v>90</v>
      </c>
      <c r="J5366" t="s">
        <v>18318</v>
      </c>
    </row>
    <row r="5367" spans="1:10" ht="16" x14ac:dyDescent="0.2">
      <c r="A5367" t="s">
        <v>18355</v>
      </c>
      <c r="B5367" t="s">
        <v>18333</v>
      </c>
      <c r="C5367" t="s">
        <v>18334</v>
      </c>
      <c r="D5367">
        <v>5</v>
      </c>
      <c r="E5367" t="s">
        <v>18315</v>
      </c>
      <c r="F5367" t="s">
        <v>13</v>
      </c>
      <c r="G5367" t="s">
        <v>18316</v>
      </c>
      <c r="H5367" s="3" t="s">
        <v>18322</v>
      </c>
      <c r="I5367" t="s">
        <v>90</v>
      </c>
      <c r="J5367" t="s">
        <v>18356</v>
      </c>
    </row>
    <row r="5368" spans="1:10" ht="16" x14ac:dyDescent="0.2">
      <c r="A5368" t="s">
        <v>18357</v>
      </c>
      <c r="B5368" t="s">
        <v>18330</v>
      </c>
      <c r="C5368" t="s">
        <v>18331</v>
      </c>
      <c r="D5368">
        <v>3</v>
      </c>
      <c r="E5368" t="s">
        <v>18315</v>
      </c>
      <c r="F5368" t="s">
        <v>13</v>
      </c>
      <c r="G5368" t="s">
        <v>18316</v>
      </c>
      <c r="H5368" s="3" t="s">
        <v>18322</v>
      </c>
      <c r="I5368" t="s">
        <v>90</v>
      </c>
      <c r="J5368" t="s">
        <v>18358</v>
      </c>
    </row>
    <row r="5369" spans="1:10" ht="16" x14ac:dyDescent="0.2">
      <c r="A5369" t="s">
        <v>18357</v>
      </c>
      <c r="B5369" t="s">
        <v>18333</v>
      </c>
      <c r="C5369" t="s">
        <v>18334</v>
      </c>
      <c r="D5369">
        <v>4</v>
      </c>
      <c r="E5369" t="s">
        <v>18315</v>
      </c>
      <c r="F5369" t="s">
        <v>13</v>
      </c>
      <c r="G5369" t="s">
        <v>18316</v>
      </c>
      <c r="H5369" s="3" t="s">
        <v>18322</v>
      </c>
      <c r="I5369" t="s">
        <v>90</v>
      </c>
      <c r="J5369" t="s">
        <v>18358</v>
      </c>
    </row>
    <row r="5370" spans="1:10" ht="16" x14ac:dyDescent="0.2">
      <c r="A5370" t="s">
        <v>18355</v>
      </c>
      <c r="B5370" t="s">
        <v>18330</v>
      </c>
      <c r="C5370" t="s">
        <v>18331</v>
      </c>
      <c r="D5370">
        <v>4</v>
      </c>
      <c r="E5370" t="s">
        <v>18315</v>
      </c>
      <c r="F5370" t="s">
        <v>13</v>
      </c>
      <c r="G5370" t="s">
        <v>18316</v>
      </c>
      <c r="H5370" s="3" t="s">
        <v>18322</v>
      </c>
      <c r="I5370" t="s">
        <v>90</v>
      </c>
      <c r="J5370" t="s">
        <v>18356</v>
      </c>
    </row>
    <row r="5371" spans="1:10" ht="16" x14ac:dyDescent="0.2">
      <c r="A5371" t="s">
        <v>18355</v>
      </c>
      <c r="B5371" t="s">
        <v>18359</v>
      </c>
      <c r="C5371" t="s">
        <v>18360</v>
      </c>
      <c r="D5371">
        <v>3</v>
      </c>
      <c r="E5371" t="s">
        <v>18315</v>
      </c>
      <c r="F5371" t="s">
        <v>13</v>
      </c>
      <c r="G5371" t="s">
        <v>18316</v>
      </c>
      <c r="H5371" s="3" t="s">
        <v>18322</v>
      </c>
      <c r="I5371" t="s">
        <v>90</v>
      </c>
      <c r="J5371" t="s">
        <v>18356</v>
      </c>
    </row>
    <row r="5372" spans="1:10" ht="16" x14ac:dyDescent="0.2">
      <c r="A5372" t="s">
        <v>18355</v>
      </c>
      <c r="B5372" t="s">
        <v>18361</v>
      </c>
      <c r="C5372" t="s">
        <v>18362</v>
      </c>
      <c r="D5372">
        <v>2</v>
      </c>
      <c r="E5372" t="s">
        <v>18315</v>
      </c>
      <c r="F5372" t="s">
        <v>13</v>
      </c>
      <c r="G5372" t="s">
        <v>18316</v>
      </c>
      <c r="H5372" s="3" t="s">
        <v>18322</v>
      </c>
      <c r="I5372" t="s">
        <v>90</v>
      </c>
      <c r="J5372" t="s">
        <v>18356</v>
      </c>
    </row>
    <row r="5373" spans="1:10" ht="16" x14ac:dyDescent="0.2">
      <c r="A5373" t="s">
        <v>18355</v>
      </c>
      <c r="B5373" t="s">
        <v>18363</v>
      </c>
      <c r="C5373" t="s">
        <v>18364</v>
      </c>
      <c r="D5373">
        <v>1</v>
      </c>
      <c r="E5373" t="s">
        <v>18315</v>
      </c>
      <c r="F5373" t="s">
        <v>13</v>
      </c>
      <c r="G5373" t="s">
        <v>18316</v>
      </c>
      <c r="H5373" s="3" t="s">
        <v>18322</v>
      </c>
      <c r="I5373" t="s">
        <v>90</v>
      </c>
      <c r="J5373" t="s">
        <v>18356</v>
      </c>
    </row>
    <row r="5374" spans="1:10" ht="16" x14ac:dyDescent="0.2">
      <c r="A5374" t="s">
        <v>18326</v>
      </c>
      <c r="B5374" t="s">
        <v>18365</v>
      </c>
      <c r="C5374" t="s">
        <v>18366</v>
      </c>
      <c r="D5374">
        <v>6</v>
      </c>
      <c r="E5374" t="s">
        <v>18315</v>
      </c>
      <c r="F5374" t="s">
        <v>13</v>
      </c>
      <c r="G5374" t="s">
        <v>18316</v>
      </c>
      <c r="H5374" s="3" t="s">
        <v>18322</v>
      </c>
      <c r="I5374" t="s">
        <v>90</v>
      </c>
      <c r="J5374" t="s">
        <v>18329</v>
      </c>
    </row>
    <row r="5375" spans="1:10" ht="16" x14ac:dyDescent="0.2">
      <c r="A5375" t="s">
        <v>18326</v>
      </c>
      <c r="B5375" t="s">
        <v>18333</v>
      </c>
      <c r="C5375" t="s">
        <v>18334</v>
      </c>
      <c r="D5375">
        <v>8</v>
      </c>
      <c r="E5375" t="s">
        <v>18315</v>
      </c>
      <c r="F5375" t="s">
        <v>13</v>
      </c>
      <c r="G5375" t="s">
        <v>18316</v>
      </c>
      <c r="H5375" s="3" t="s">
        <v>18322</v>
      </c>
      <c r="I5375" t="s">
        <v>90</v>
      </c>
      <c r="J5375" t="s">
        <v>18329</v>
      </c>
    </row>
    <row r="5376" spans="1:10" ht="16" x14ac:dyDescent="0.2">
      <c r="A5376" t="s">
        <v>18351</v>
      </c>
      <c r="B5376" t="s">
        <v>18330</v>
      </c>
      <c r="C5376" t="s">
        <v>18331</v>
      </c>
      <c r="D5376">
        <v>3</v>
      </c>
      <c r="E5376" t="s">
        <v>18315</v>
      </c>
      <c r="F5376" t="s">
        <v>13</v>
      </c>
      <c r="G5376" t="s">
        <v>18316</v>
      </c>
      <c r="H5376" s="3" t="s">
        <v>18322</v>
      </c>
      <c r="I5376" t="s">
        <v>90</v>
      </c>
      <c r="J5376" t="s">
        <v>18354</v>
      </c>
    </row>
    <row r="5377" spans="1:10" ht="16" x14ac:dyDescent="0.2">
      <c r="A5377" t="s">
        <v>18367</v>
      </c>
      <c r="B5377" t="s">
        <v>18361</v>
      </c>
      <c r="C5377" t="s">
        <v>18362</v>
      </c>
      <c r="D5377">
        <v>1</v>
      </c>
      <c r="E5377" t="s">
        <v>18315</v>
      </c>
      <c r="F5377" t="s">
        <v>13</v>
      </c>
      <c r="G5377" t="s">
        <v>18316</v>
      </c>
      <c r="H5377" s="3" t="s">
        <v>18322</v>
      </c>
      <c r="I5377" t="s">
        <v>90</v>
      </c>
      <c r="J5377" t="s">
        <v>18368</v>
      </c>
    </row>
    <row r="5378" spans="1:10" ht="16" x14ac:dyDescent="0.2">
      <c r="A5378" t="s">
        <v>18332</v>
      </c>
      <c r="B5378" t="s">
        <v>18330</v>
      </c>
      <c r="C5378" t="s">
        <v>18331</v>
      </c>
      <c r="D5378">
        <v>2</v>
      </c>
      <c r="E5378" t="s">
        <v>18315</v>
      </c>
      <c r="F5378" t="s">
        <v>13</v>
      </c>
      <c r="G5378" t="s">
        <v>18316</v>
      </c>
      <c r="H5378" s="3" t="s">
        <v>18322</v>
      </c>
      <c r="I5378" t="s">
        <v>90</v>
      </c>
      <c r="J5378" t="s">
        <v>18335</v>
      </c>
    </row>
    <row r="5379" spans="1:10" ht="16" x14ac:dyDescent="0.2">
      <c r="A5379" t="s">
        <v>18369</v>
      </c>
      <c r="B5379" t="s">
        <v>18330</v>
      </c>
      <c r="C5379" t="s">
        <v>18331</v>
      </c>
      <c r="D5379">
        <v>2</v>
      </c>
      <c r="E5379" t="s">
        <v>18315</v>
      </c>
      <c r="F5379" t="s">
        <v>13</v>
      </c>
      <c r="G5379" t="s">
        <v>18316</v>
      </c>
      <c r="H5379" s="3" t="s">
        <v>18322</v>
      </c>
      <c r="I5379" t="s">
        <v>90</v>
      </c>
      <c r="J5379" t="s">
        <v>18370</v>
      </c>
    </row>
    <row r="5380" spans="1:10" ht="16" x14ac:dyDescent="0.2">
      <c r="A5380" t="s">
        <v>18371</v>
      </c>
      <c r="B5380" t="s">
        <v>18372</v>
      </c>
      <c r="C5380" t="s">
        <v>18373</v>
      </c>
      <c r="D5380">
        <v>5</v>
      </c>
      <c r="E5380" t="s">
        <v>18315</v>
      </c>
      <c r="F5380" t="s">
        <v>13</v>
      </c>
      <c r="G5380" t="s">
        <v>18316</v>
      </c>
      <c r="H5380" s="3" t="s">
        <v>18322</v>
      </c>
      <c r="I5380" t="s">
        <v>90</v>
      </c>
      <c r="J5380" t="s">
        <v>18374</v>
      </c>
    </row>
    <row r="5381" spans="1:10" ht="16" x14ac:dyDescent="0.2">
      <c r="A5381" t="s">
        <v>18312</v>
      </c>
      <c r="B5381" t="s">
        <v>18333</v>
      </c>
      <c r="C5381" t="s">
        <v>18334</v>
      </c>
      <c r="D5381">
        <v>5</v>
      </c>
      <c r="E5381" t="s">
        <v>18315</v>
      </c>
      <c r="F5381" t="s">
        <v>13</v>
      </c>
      <c r="G5381" t="s">
        <v>18316</v>
      </c>
      <c r="H5381" s="3" t="s">
        <v>18317</v>
      </c>
      <c r="I5381" t="s">
        <v>90</v>
      </c>
      <c r="J5381" t="s">
        <v>18318</v>
      </c>
    </row>
    <row r="5382" spans="1:10" ht="16" x14ac:dyDescent="0.2">
      <c r="A5382" t="s">
        <v>18375</v>
      </c>
      <c r="B5382" t="s">
        <v>18361</v>
      </c>
      <c r="C5382" t="s">
        <v>18362</v>
      </c>
      <c r="D5382">
        <v>2</v>
      </c>
      <c r="E5382" t="s">
        <v>18315</v>
      </c>
      <c r="F5382" t="s">
        <v>13</v>
      </c>
      <c r="G5382" t="s">
        <v>18316</v>
      </c>
      <c r="H5382" s="3" t="s">
        <v>18322</v>
      </c>
      <c r="I5382" t="s">
        <v>90</v>
      </c>
      <c r="J5382" t="s">
        <v>18376</v>
      </c>
    </row>
    <row r="5383" spans="1:10" ht="16" x14ac:dyDescent="0.2">
      <c r="A5383" t="s">
        <v>18351</v>
      </c>
      <c r="B5383" t="s">
        <v>18377</v>
      </c>
      <c r="C5383" t="s">
        <v>18378</v>
      </c>
      <c r="D5383">
        <v>2</v>
      </c>
      <c r="E5383" t="s">
        <v>18315</v>
      </c>
      <c r="F5383" t="s">
        <v>13</v>
      </c>
      <c r="G5383" t="s">
        <v>18316</v>
      </c>
      <c r="H5383" s="3" t="s">
        <v>18322</v>
      </c>
      <c r="I5383" t="s">
        <v>90</v>
      </c>
      <c r="J5383" t="s">
        <v>18354</v>
      </c>
    </row>
    <row r="5384" spans="1:10" ht="16" x14ac:dyDescent="0.2">
      <c r="A5384" t="s">
        <v>18379</v>
      </c>
      <c r="B5384" t="s">
        <v>18380</v>
      </c>
      <c r="C5384" t="s">
        <v>18381</v>
      </c>
      <c r="D5384">
        <v>3</v>
      </c>
      <c r="E5384" t="s">
        <v>18315</v>
      </c>
      <c r="F5384" t="s">
        <v>13</v>
      </c>
      <c r="G5384" t="s">
        <v>18316</v>
      </c>
      <c r="H5384" s="3" t="s">
        <v>18322</v>
      </c>
      <c r="I5384" t="s">
        <v>90</v>
      </c>
      <c r="J5384" t="s">
        <v>18382</v>
      </c>
    </row>
    <row r="5385" spans="1:10" ht="16" x14ac:dyDescent="0.2">
      <c r="A5385" t="s">
        <v>18383</v>
      </c>
      <c r="B5385" t="s">
        <v>18333</v>
      </c>
      <c r="C5385" t="s">
        <v>18334</v>
      </c>
      <c r="D5385">
        <v>6</v>
      </c>
      <c r="E5385" t="s">
        <v>18315</v>
      </c>
      <c r="F5385" t="s">
        <v>13</v>
      </c>
      <c r="G5385" t="s">
        <v>18316</v>
      </c>
      <c r="H5385" s="3" t="s">
        <v>18322</v>
      </c>
      <c r="I5385" t="s">
        <v>90</v>
      </c>
      <c r="J5385" t="s">
        <v>18384</v>
      </c>
    </row>
    <row r="5386" spans="1:10" ht="16" x14ac:dyDescent="0.2">
      <c r="A5386" t="s">
        <v>18385</v>
      </c>
      <c r="B5386" t="s">
        <v>18333</v>
      </c>
      <c r="C5386" t="s">
        <v>18334</v>
      </c>
      <c r="D5386">
        <v>4</v>
      </c>
      <c r="E5386" t="s">
        <v>18315</v>
      </c>
      <c r="F5386" t="s">
        <v>13</v>
      </c>
      <c r="G5386" t="s">
        <v>18316</v>
      </c>
      <c r="H5386" s="3" t="s">
        <v>18322</v>
      </c>
      <c r="I5386" t="s">
        <v>90</v>
      </c>
      <c r="J5386" t="s">
        <v>18386</v>
      </c>
    </row>
    <row r="5387" spans="1:10" ht="16" x14ac:dyDescent="0.2">
      <c r="A5387" t="s">
        <v>18379</v>
      </c>
      <c r="B5387" t="s">
        <v>18387</v>
      </c>
      <c r="C5387" t="s">
        <v>18388</v>
      </c>
      <c r="D5387">
        <v>1</v>
      </c>
      <c r="E5387" t="s">
        <v>18315</v>
      </c>
      <c r="F5387" t="s">
        <v>13</v>
      </c>
      <c r="G5387" t="s">
        <v>18316</v>
      </c>
      <c r="H5387" s="3" t="s">
        <v>18322</v>
      </c>
      <c r="I5387" t="s">
        <v>90</v>
      </c>
      <c r="J5387" t="s">
        <v>18382</v>
      </c>
    </row>
    <row r="5388" spans="1:10" ht="16" x14ac:dyDescent="0.2">
      <c r="A5388" t="s">
        <v>18389</v>
      </c>
      <c r="B5388" t="s">
        <v>18333</v>
      </c>
      <c r="C5388" t="s">
        <v>18334</v>
      </c>
      <c r="D5388">
        <v>3</v>
      </c>
      <c r="E5388" t="s">
        <v>18315</v>
      </c>
      <c r="F5388" t="s">
        <v>13</v>
      </c>
      <c r="G5388" t="s">
        <v>18316</v>
      </c>
      <c r="H5388" s="3" t="s">
        <v>18322</v>
      </c>
      <c r="I5388" t="s">
        <v>90</v>
      </c>
      <c r="J5388" t="s">
        <v>18390</v>
      </c>
    </row>
    <row r="5389" spans="1:10" ht="16" x14ac:dyDescent="0.2">
      <c r="A5389" t="s">
        <v>18391</v>
      </c>
      <c r="B5389" t="s">
        <v>18333</v>
      </c>
      <c r="C5389" t="s">
        <v>18334</v>
      </c>
      <c r="D5389">
        <v>5</v>
      </c>
      <c r="E5389" t="s">
        <v>18315</v>
      </c>
      <c r="F5389" t="s">
        <v>13</v>
      </c>
      <c r="G5389" t="s">
        <v>18316</v>
      </c>
      <c r="H5389" s="3" t="s">
        <v>18322</v>
      </c>
      <c r="I5389" t="s">
        <v>90</v>
      </c>
      <c r="J5389" t="s">
        <v>18392</v>
      </c>
    </row>
    <row r="5390" spans="1:10" ht="16" x14ac:dyDescent="0.2">
      <c r="A5390" t="s">
        <v>18371</v>
      </c>
      <c r="B5390" t="s">
        <v>18393</v>
      </c>
      <c r="C5390" t="s">
        <v>18394</v>
      </c>
      <c r="D5390">
        <v>8</v>
      </c>
      <c r="E5390" t="s">
        <v>18315</v>
      </c>
      <c r="F5390" t="s">
        <v>13</v>
      </c>
      <c r="G5390" t="s">
        <v>18316</v>
      </c>
      <c r="H5390" s="3" t="s">
        <v>18322</v>
      </c>
      <c r="I5390" t="s">
        <v>90</v>
      </c>
      <c r="J5390" t="s">
        <v>18374</v>
      </c>
    </row>
    <row r="5391" spans="1:10" ht="16" x14ac:dyDescent="0.2">
      <c r="A5391" t="s">
        <v>18391</v>
      </c>
      <c r="B5391" t="s">
        <v>18330</v>
      </c>
      <c r="C5391" t="s">
        <v>18331</v>
      </c>
      <c r="D5391">
        <v>4</v>
      </c>
      <c r="E5391" t="s">
        <v>18315</v>
      </c>
      <c r="F5391" t="s">
        <v>13</v>
      </c>
      <c r="G5391" t="s">
        <v>18316</v>
      </c>
      <c r="H5391" s="3" t="s">
        <v>18322</v>
      </c>
      <c r="I5391" t="s">
        <v>90</v>
      </c>
      <c r="J5391" t="s">
        <v>18392</v>
      </c>
    </row>
    <row r="5392" spans="1:10" ht="16" x14ac:dyDescent="0.2">
      <c r="A5392" t="s">
        <v>18371</v>
      </c>
      <c r="B5392" t="s">
        <v>18395</v>
      </c>
      <c r="C5392" t="s">
        <v>18396</v>
      </c>
      <c r="D5392">
        <v>7</v>
      </c>
      <c r="E5392" t="s">
        <v>18315</v>
      </c>
      <c r="F5392" t="s">
        <v>13</v>
      </c>
      <c r="G5392" t="s">
        <v>18316</v>
      </c>
      <c r="H5392" s="3" t="s">
        <v>18322</v>
      </c>
      <c r="I5392" t="s">
        <v>90</v>
      </c>
      <c r="J5392" t="s">
        <v>18374</v>
      </c>
    </row>
    <row r="5393" spans="1:10" ht="16" x14ac:dyDescent="0.2">
      <c r="A5393" t="s">
        <v>18371</v>
      </c>
      <c r="B5393" t="s">
        <v>18397</v>
      </c>
      <c r="C5393" t="s">
        <v>18398</v>
      </c>
      <c r="D5393">
        <v>9</v>
      </c>
      <c r="E5393" t="s">
        <v>18315</v>
      </c>
      <c r="F5393" t="s">
        <v>13</v>
      </c>
      <c r="G5393" t="s">
        <v>18316</v>
      </c>
      <c r="H5393" s="3" t="s">
        <v>18322</v>
      </c>
      <c r="I5393" t="s">
        <v>90</v>
      </c>
      <c r="J5393" t="s">
        <v>18374</v>
      </c>
    </row>
    <row r="5394" spans="1:10" ht="16" x14ac:dyDescent="0.2">
      <c r="A5394" t="s">
        <v>18391</v>
      </c>
      <c r="B5394" t="s">
        <v>18399</v>
      </c>
      <c r="C5394" t="s">
        <v>18400</v>
      </c>
      <c r="D5394">
        <v>3</v>
      </c>
      <c r="E5394" t="s">
        <v>18315</v>
      </c>
      <c r="F5394" t="s">
        <v>13</v>
      </c>
      <c r="G5394" t="s">
        <v>18316</v>
      </c>
      <c r="H5394" s="3" t="s">
        <v>18322</v>
      </c>
      <c r="I5394" t="s">
        <v>90</v>
      </c>
      <c r="J5394" t="s">
        <v>18392</v>
      </c>
    </row>
    <row r="5395" spans="1:10" ht="16" x14ac:dyDescent="0.2">
      <c r="A5395" t="s">
        <v>18401</v>
      </c>
      <c r="B5395" t="s">
        <v>18402</v>
      </c>
      <c r="C5395" t="s">
        <v>18403</v>
      </c>
      <c r="D5395">
        <v>1</v>
      </c>
      <c r="E5395" t="s">
        <v>18315</v>
      </c>
      <c r="F5395" t="s">
        <v>13</v>
      </c>
      <c r="G5395" t="s">
        <v>18316</v>
      </c>
      <c r="H5395" s="3" t="s">
        <v>18404</v>
      </c>
      <c r="I5395" t="s">
        <v>90</v>
      </c>
      <c r="J5395" t="s">
        <v>18405</v>
      </c>
    </row>
    <row r="5396" spans="1:10" ht="16" x14ac:dyDescent="0.2">
      <c r="A5396" t="s">
        <v>18383</v>
      </c>
      <c r="B5396" t="s">
        <v>18399</v>
      </c>
      <c r="C5396" t="s">
        <v>18400</v>
      </c>
      <c r="D5396">
        <v>3</v>
      </c>
      <c r="E5396" t="s">
        <v>18315</v>
      </c>
      <c r="F5396" t="s">
        <v>13</v>
      </c>
      <c r="G5396" t="s">
        <v>18316</v>
      </c>
      <c r="H5396" s="3" t="s">
        <v>18322</v>
      </c>
      <c r="I5396" t="s">
        <v>90</v>
      </c>
      <c r="J5396" t="s">
        <v>18384</v>
      </c>
    </row>
    <row r="5397" spans="1:10" ht="16" x14ac:dyDescent="0.2">
      <c r="A5397" t="s">
        <v>18371</v>
      </c>
      <c r="B5397" t="s">
        <v>18406</v>
      </c>
      <c r="C5397" t="s">
        <v>18407</v>
      </c>
      <c r="D5397">
        <v>10</v>
      </c>
      <c r="E5397" t="s">
        <v>18315</v>
      </c>
      <c r="F5397" t="s">
        <v>13</v>
      </c>
      <c r="G5397" t="s">
        <v>18316</v>
      </c>
      <c r="H5397" s="3" t="s">
        <v>18322</v>
      </c>
      <c r="I5397" t="s">
        <v>90</v>
      </c>
      <c r="J5397" t="s">
        <v>18374</v>
      </c>
    </row>
    <row r="5398" spans="1:10" ht="16" x14ac:dyDescent="0.2">
      <c r="A5398" t="s">
        <v>18371</v>
      </c>
      <c r="B5398" t="s">
        <v>18408</v>
      </c>
      <c r="C5398" t="s">
        <v>18409</v>
      </c>
      <c r="D5398">
        <v>11</v>
      </c>
      <c r="E5398" t="s">
        <v>18315</v>
      </c>
      <c r="F5398" t="s">
        <v>13</v>
      </c>
      <c r="G5398" t="s">
        <v>18316</v>
      </c>
      <c r="H5398" s="3" t="s">
        <v>18322</v>
      </c>
      <c r="I5398" t="s">
        <v>90</v>
      </c>
      <c r="J5398" t="s">
        <v>18374</v>
      </c>
    </row>
    <row r="5399" spans="1:10" ht="16" x14ac:dyDescent="0.2">
      <c r="A5399" t="s">
        <v>18371</v>
      </c>
      <c r="B5399" t="s">
        <v>18330</v>
      </c>
      <c r="C5399" t="s">
        <v>18331</v>
      </c>
      <c r="D5399">
        <v>12</v>
      </c>
      <c r="E5399" t="s">
        <v>18315</v>
      </c>
      <c r="F5399" t="s">
        <v>13</v>
      </c>
      <c r="G5399" t="s">
        <v>18316</v>
      </c>
      <c r="H5399" s="3" t="s">
        <v>18322</v>
      </c>
      <c r="I5399" t="s">
        <v>90</v>
      </c>
      <c r="J5399" t="s">
        <v>18374</v>
      </c>
    </row>
    <row r="5400" spans="1:10" ht="16" x14ac:dyDescent="0.2">
      <c r="A5400" t="s">
        <v>18371</v>
      </c>
      <c r="B5400" t="s">
        <v>18333</v>
      </c>
      <c r="C5400" t="s">
        <v>18334</v>
      </c>
      <c r="D5400">
        <v>13</v>
      </c>
      <c r="E5400" t="s">
        <v>18315</v>
      </c>
      <c r="F5400" t="s">
        <v>13</v>
      </c>
      <c r="G5400" t="s">
        <v>18316</v>
      </c>
      <c r="H5400" s="3" t="s">
        <v>18322</v>
      </c>
      <c r="I5400" t="s">
        <v>90</v>
      </c>
      <c r="J5400" t="s">
        <v>18374</v>
      </c>
    </row>
    <row r="5401" spans="1:10" ht="16" x14ac:dyDescent="0.2">
      <c r="A5401" t="s">
        <v>18383</v>
      </c>
      <c r="B5401" t="s">
        <v>18359</v>
      </c>
      <c r="C5401" t="s">
        <v>18360</v>
      </c>
      <c r="D5401">
        <v>2</v>
      </c>
      <c r="E5401" t="s">
        <v>18315</v>
      </c>
      <c r="F5401" t="s">
        <v>13</v>
      </c>
      <c r="G5401" t="s">
        <v>18316</v>
      </c>
      <c r="H5401" s="3" t="s">
        <v>18322</v>
      </c>
      <c r="I5401" t="s">
        <v>90</v>
      </c>
      <c r="J5401" t="s">
        <v>18384</v>
      </c>
    </row>
    <row r="5402" spans="1:10" ht="16" x14ac:dyDescent="0.2">
      <c r="A5402" t="s">
        <v>18410</v>
      </c>
      <c r="B5402" t="s">
        <v>18349</v>
      </c>
      <c r="C5402" t="s">
        <v>18350</v>
      </c>
      <c r="D5402">
        <v>1</v>
      </c>
      <c r="E5402" t="s">
        <v>18315</v>
      </c>
      <c r="F5402" t="s">
        <v>13</v>
      </c>
      <c r="G5402" t="s">
        <v>18316</v>
      </c>
      <c r="H5402" s="3" t="s">
        <v>18322</v>
      </c>
      <c r="I5402" t="s">
        <v>90</v>
      </c>
      <c r="J5402" t="s">
        <v>18411</v>
      </c>
    </row>
    <row r="5403" spans="1:10" ht="16" x14ac:dyDescent="0.2">
      <c r="A5403" t="s">
        <v>18410</v>
      </c>
      <c r="B5403" t="s">
        <v>18361</v>
      </c>
      <c r="C5403" t="s">
        <v>18362</v>
      </c>
      <c r="D5403">
        <v>2</v>
      </c>
      <c r="E5403" t="s">
        <v>18315</v>
      </c>
      <c r="F5403" t="s">
        <v>13</v>
      </c>
      <c r="G5403" t="s">
        <v>18316</v>
      </c>
      <c r="H5403" s="3" t="s">
        <v>18322</v>
      </c>
      <c r="I5403" t="s">
        <v>90</v>
      </c>
      <c r="J5403" t="s">
        <v>18411</v>
      </c>
    </row>
    <row r="5404" spans="1:10" ht="16" x14ac:dyDescent="0.2">
      <c r="A5404" t="s">
        <v>18369</v>
      </c>
      <c r="B5404" t="s">
        <v>18333</v>
      </c>
      <c r="C5404" t="s">
        <v>18334</v>
      </c>
      <c r="D5404">
        <v>5</v>
      </c>
      <c r="E5404" t="s">
        <v>18315</v>
      </c>
      <c r="F5404" t="s">
        <v>13</v>
      </c>
      <c r="G5404" t="s">
        <v>18316</v>
      </c>
      <c r="H5404" s="3" t="s">
        <v>18322</v>
      </c>
      <c r="I5404" t="s">
        <v>90</v>
      </c>
      <c r="J5404" t="s">
        <v>18370</v>
      </c>
    </row>
    <row r="5405" spans="1:10" ht="16" x14ac:dyDescent="0.2">
      <c r="A5405" t="s">
        <v>18383</v>
      </c>
      <c r="B5405" t="s">
        <v>18320</v>
      </c>
      <c r="C5405" t="s">
        <v>18321</v>
      </c>
      <c r="D5405">
        <v>4</v>
      </c>
      <c r="E5405" t="s">
        <v>18315</v>
      </c>
      <c r="F5405" t="s">
        <v>13</v>
      </c>
      <c r="G5405" t="s">
        <v>18316</v>
      </c>
      <c r="H5405" s="3" t="s">
        <v>18322</v>
      </c>
      <c r="I5405" t="s">
        <v>90</v>
      </c>
      <c r="J5405" t="s">
        <v>18384</v>
      </c>
    </row>
    <row r="5406" spans="1:10" ht="16" x14ac:dyDescent="0.2">
      <c r="A5406" t="s">
        <v>18379</v>
      </c>
      <c r="B5406" t="s">
        <v>18333</v>
      </c>
      <c r="C5406" t="s">
        <v>18334</v>
      </c>
      <c r="D5406">
        <v>5</v>
      </c>
      <c r="E5406" t="s">
        <v>18315</v>
      </c>
      <c r="F5406" t="s">
        <v>13</v>
      </c>
      <c r="G5406" t="s">
        <v>18316</v>
      </c>
      <c r="H5406" s="3" t="s">
        <v>18322</v>
      </c>
      <c r="I5406" t="s">
        <v>90</v>
      </c>
      <c r="J5406" t="s">
        <v>18382</v>
      </c>
    </row>
    <row r="5407" spans="1:10" ht="16" x14ac:dyDescent="0.2">
      <c r="A5407" t="s">
        <v>9657</v>
      </c>
      <c r="B5407" t="s">
        <v>18333</v>
      </c>
      <c r="C5407" t="s">
        <v>18334</v>
      </c>
      <c r="D5407">
        <v>1</v>
      </c>
      <c r="E5407" t="s">
        <v>18315</v>
      </c>
      <c r="F5407" t="s">
        <v>13</v>
      </c>
      <c r="G5407" t="s">
        <v>18316</v>
      </c>
      <c r="H5407" s="3" t="s">
        <v>18317</v>
      </c>
      <c r="I5407" t="s">
        <v>90</v>
      </c>
      <c r="J5407" t="s">
        <v>9662</v>
      </c>
    </row>
    <row r="5408" spans="1:10" ht="16" x14ac:dyDescent="0.2">
      <c r="A5408" t="s">
        <v>18385</v>
      </c>
      <c r="B5408" t="s">
        <v>18330</v>
      </c>
      <c r="C5408" t="s">
        <v>18331</v>
      </c>
      <c r="D5408">
        <v>3</v>
      </c>
      <c r="E5408" t="s">
        <v>18315</v>
      </c>
      <c r="F5408" t="s">
        <v>13</v>
      </c>
      <c r="G5408" t="s">
        <v>18316</v>
      </c>
      <c r="H5408" s="3" t="s">
        <v>18322</v>
      </c>
      <c r="I5408" t="s">
        <v>90</v>
      </c>
      <c r="J5408" t="s">
        <v>18386</v>
      </c>
    </row>
    <row r="5409" spans="1:10" ht="16" x14ac:dyDescent="0.2">
      <c r="A5409" t="s">
        <v>18383</v>
      </c>
      <c r="B5409" t="s">
        <v>18361</v>
      </c>
      <c r="C5409" t="s">
        <v>18362</v>
      </c>
      <c r="D5409">
        <v>1</v>
      </c>
      <c r="E5409" t="s">
        <v>18315</v>
      </c>
      <c r="F5409" t="s">
        <v>13</v>
      </c>
      <c r="G5409" t="s">
        <v>18316</v>
      </c>
      <c r="H5409" s="3" t="s">
        <v>18322</v>
      </c>
      <c r="I5409" t="s">
        <v>90</v>
      </c>
      <c r="J5409" t="s">
        <v>18384</v>
      </c>
    </row>
    <row r="5410" spans="1:10" ht="16" x14ac:dyDescent="0.2">
      <c r="A5410" t="s">
        <v>18391</v>
      </c>
      <c r="B5410" t="s">
        <v>18361</v>
      </c>
      <c r="C5410" t="s">
        <v>18362</v>
      </c>
      <c r="D5410">
        <v>1</v>
      </c>
      <c r="E5410" t="s">
        <v>18315</v>
      </c>
      <c r="F5410" t="s">
        <v>13</v>
      </c>
      <c r="G5410" t="s">
        <v>18316</v>
      </c>
      <c r="H5410" s="3" t="s">
        <v>18322</v>
      </c>
      <c r="I5410" t="s">
        <v>90</v>
      </c>
      <c r="J5410" t="s">
        <v>18392</v>
      </c>
    </row>
    <row r="5411" spans="1:10" ht="16" x14ac:dyDescent="0.2">
      <c r="A5411" t="s">
        <v>18326</v>
      </c>
      <c r="B5411" t="s">
        <v>18412</v>
      </c>
      <c r="C5411" t="s">
        <v>18413</v>
      </c>
      <c r="D5411">
        <v>3</v>
      </c>
      <c r="E5411" t="s">
        <v>18315</v>
      </c>
      <c r="F5411" t="s">
        <v>13</v>
      </c>
      <c r="G5411" t="s">
        <v>18316</v>
      </c>
      <c r="H5411" s="3" t="s">
        <v>18322</v>
      </c>
      <c r="I5411" t="s">
        <v>90</v>
      </c>
      <c r="J5411" t="s">
        <v>18329</v>
      </c>
    </row>
    <row r="5412" spans="1:10" ht="16" x14ac:dyDescent="0.2">
      <c r="A5412" t="s">
        <v>18391</v>
      </c>
      <c r="B5412" t="s">
        <v>18359</v>
      </c>
      <c r="C5412" t="s">
        <v>18360</v>
      </c>
      <c r="D5412">
        <v>2</v>
      </c>
      <c r="E5412" t="s">
        <v>18315</v>
      </c>
      <c r="F5412" t="s">
        <v>13</v>
      </c>
      <c r="G5412" t="s">
        <v>18316</v>
      </c>
      <c r="H5412" s="3" t="s">
        <v>18322</v>
      </c>
      <c r="I5412" t="s">
        <v>90</v>
      </c>
      <c r="J5412" t="s">
        <v>18392</v>
      </c>
    </row>
    <row r="5413" spans="1:10" ht="16" x14ac:dyDescent="0.2">
      <c r="A5413" t="s">
        <v>18379</v>
      </c>
      <c r="B5413" t="s">
        <v>18330</v>
      </c>
      <c r="C5413" t="s">
        <v>18331</v>
      </c>
      <c r="D5413">
        <v>4</v>
      </c>
      <c r="E5413" t="s">
        <v>18315</v>
      </c>
      <c r="F5413" t="s">
        <v>13</v>
      </c>
      <c r="G5413" t="s">
        <v>18316</v>
      </c>
      <c r="H5413" s="3" t="s">
        <v>18322</v>
      </c>
      <c r="I5413" t="s">
        <v>90</v>
      </c>
      <c r="J5413" t="s">
        <v>18382</v>
      </c>
    </row>
    <row r="5414" spans="1:10" ht="16" x14ac:dyDescent="0.2">
      <c r="A5414" t="s">
        <v>18410</v>
      </c>
      <c r="B5414" t="s">
        <v>18330</v>
      </c>
      <c r="C5414" t="s">
        <v>18331</v>
      </c>
      <c r="D5414">
        <v>5</v>
      </c>
      <c r="E5414" t="s">
        <v>18315</v>
      </c>
      <c r="F5414" t="s">
        <v>13</v>
      </c>
      <c r="G5414" t="s">
        <v>18316</v>
      </c>
      <c r="H5414" s="3" t="s">
        <v>18322</v>
      </c>
      <c r="I5414" t="s">
        <v>90</v>
      </c>
      <c r="J5414" t="s">
        <v>18411</v>
      </c>
    </row>
    <row r="5415" spans="1:10" ht="16" x14ac:dyDescent="0.2">
      <c r="A5415" t="s">
        <v>18410</v>
      </c>
      <c r="B5415" t="s">
        <v>18365</v>
      </c>
      <c r="C5415" t="s">
        <v>18366</v>
      </c>
      <c r="D5415">
        <v>3</v>
      </c>
      <c r="E5415" t="s">
        <v>18315</v>
      </c>
      <c r="F5415" t="s">
        <v>13</v>
      </c>
      <c r="G5415" t="s">
        <v>18316</v>
      </c>
      <c r="H5415" s="3" t="s">
        <v>18322</v>
      </c>
      <c r="I5415" t="s">
        <v>90</v>
      </c>
      <c r="J5415" t="s">
        <v>18411</v>
      </c>
    </row>
    <row r="5416" spans="1:10" ht="16" x14ac:dyDescent="0.2">
      <c r="A5416" t="s">
        <v>18336</v>
      </c>
      <c r="B5416" t="s">
        <v>18330</v>
      </c>
      <c r="C5416" t="s">
        <v>18331</v>
      </c>
      <c r="D5416">
        <v>4</v>
      </c>
      <c r="E5416" t="s">
        <v>18315</v>
      </c>
      <c r="F5416" t="s">
        <v>13</v>
      </c>
      <c r="G5416" t="s">
        <v>18316</v>
      </c>
      <c r="H5416" s="3" t="s">
        <v>18322</v>
      </c>
      <c r="I5416" t="s">
        <v>90</v>
      </c>
      <c r="J5416" t="s">
        <v>18337</v>
      </c>
    </row>
    <row r="5417" spans="1:10" ht="16" x14ac:dyDescent="0.2">
      <c r="A5417" t="s">
        <v>18369</v>
      </c>
      <c r="B5417" t="s">
        <v>18324</v>
      </c>
      <c r="C5417" t="s">
        <v>18325</v>
      </c>
      <c r="D5417">
        <v>1</v>
      </c>
      <c r="E5417" t="s">
        <v>18315</v>
      </c>
      <c r="F5417" t="s">
        <v>13</v>
      </c>
      <c r="G5417" t="s">
        <v>18316</v>
      </c>
      <c r="H5417" s="3" t="s">
        <v>18322</v>
      </c>
      <c r="I5417" t="s">
        <v>90</v>
      </c>
      <c r="J5417" t="s">
        <v>18370</v>
      </c>
    </row>
    <row r="5418" spans="1:10" ht="16" x14ac:dyDescent="0.2">
      <c r="A5418" t="s">
        <v>18371</v>
      </c>
      <c r="B5418" t="s">
        <v>18414</v>
      </c>
      <c r="C5418" t="s">
        <v>18415</v>
      </c>
      <c r="D5418">
        <v>6</v>
      </c>
      <c r="E5418" t="s">
        <v>18315</v>
      </c>
      <c r="F5418" t="s">
        <v>13</v>
      </c>
      <c r="G5418" t="s">
        <v>18316</v>
      </c>
      <c r="H5418" s="3" t="s">
        <v>18322</v>
      </c>
      <c r="I5418" t="s">
        <v>90</v>
      </c>
      <c r="J5418" t="s">
        <v>18374</v>
      </c>
    </row>
    <row r="5419" spans="1:10" ht="16" x14ac:dyDescent="0.2">
      <c r="A5419" t="s">
        <v>18369</v>
      </c>
      <c r="B5419" t="s">
        <v>18343</v>
      </c>
      <c r="C5419" t="s">
        <v>18344</v>
      </c>
      <c r="D5419">
        <v>3</v>
      </c>
      <c r="E5419" t="s">
        <v>18315</v>
      </c>
      <c r="F5419" t="s">
        <v>13</v>
      </c>
      <c r="G5419" t="s">
        <v>18316</v>
      </c>
      <c r="H5419" s="3" t="s">
        <v>18322</v>
      </c>
      <c r="I5419" t="s">
        <v>90</v>
      </c>
      <c r="J5419" t="s">
        <v>18370</v>
      </c>
    </row>
    <row r="5420" spans="1:10" ht="16" x14ac:dyDescent="0.2">
      <c r="A5420" t="s">
        <v>18369</v>
      </c>
      <c r="B5420" t="s">
        <v>18416</v>
      </c>
      <c r="C5420" t="s">
        <v>18417</v>
      </c>
      <c r="D5420">
        <v>4</v>
      </c>
      <c r="E5420" t="s">
        <v>18315</v>
      </c>
      <c r="F5420" t="s">
        <v>13</v>
      </c>
      <c r="G5420" t="s">
        <v>18316</v>
      </c>
      <c r="H5420" s="3" t="s">
        <v>18322</v>
      </c>
      <c r="I5420" t="s">
        <v>90</v>
      </c>
      <c r="J5420" t="s">
        <v>18370</v>
      </c>
    </row>
    <row r="5421" spans="1:10" ht="16" x14ac:dyDescent="0.2">
      <c r="A5421" t="s">
        <v>18383</v>
      </c>
      <c r="B5421" t="s">
        <v>18330</v>
      </c>
      <c r="C5421" t="s">
        <v>18331</v>
      </c>
      <c r="D5421">
        <v>5</v>
      </c>
      <c r="E5421" t="s">
        <v>18315</v>
      </c>
      <c r="F5421" t="s">
        <v>13</v>
      </c>
      <c r="G5421" t="s">
        <v>18316</v>
      </c>
      <c r="H5421" s="3" t="s">
        <v>18322</v>
      </c>
      <c r="I5421" t="s">
        <v>90</v>
      </c>
      <c r="J5421" t="s">
        <v>18384</v>
      </c>
    </row>
    <row r="5422" spans="1:10" ht="16" x14ac:dyDescent="0.2">
      <c r="A5422" t="s">
        <v>18410</v>
      </c>
      <c r="B5422" t="s">
        <v>18333</v>
      </c>
      <c r="C5422" t="s">
        <v>18334</v>
      </c>
      <c r="D5422">
        <v>6</v>
      </c>
      <c r="E5422" t="s">
        <v>18315</v>
      </c>
      <c r="F5422" t="s">
        <v>13</v>
      </c>
      <c r="G5422" t="s">
        <v>18316</v>
      </c>
      <c r="H5422" s="3" t="s">
        <v>18322</v>
      </c>
      <c r="I5422" t="s">
        <v>90</v>
      </c>
      <c r="J5422" t="s">
        <v>18411</v>
      </c>
    </row>
    <row r="5423" spans="1:10" ht="16" x14ac:dyDescent="0.2">
      <c r="A5423" t="s">
        <v>18367</v>
      </c>
      <c r="B5423" t="s">
        <v>18330</v>
      </c>
      <c r="C5423" t="s">
        <v>18331</v>
      </c>
      <c r="D5423">
        <v>3</v>
      </c>
      <c r="E5423" t="s">
        <v>18315</v>
      </c>
      <c r="F5423" t="s">
        <v>13</v>
      </c>
      <c r="G5423" t="s">
        <v>18316</v>
      </c>
      <c r="H5423" s="3" t="s">
        <v>18322</v>
      </c>
      <c r="I5423" t="s">
        <v>90</v>
      </c>
      <c r="J5423" t="s">
        <v>18368</v>
      </c>
    </row>
    <row r="5424" spans="1:10" ht="16" x14ac:dyDescent="0.2">
      <c r="A5424" t="s">
        <v>18375</v>
      </c>
      <c r="B5424" t="s">
        <v>18333</v>
      </c>
      <c r="C5424" t="s">
        <v>18334</v>
      </c>
      <c r="D5424">
        <v>5</v>
      </c>
      <c r="E5424" t="s">
        <v>18315</v>
      </c>
      <c r="F5424" t="s">
        <v>13</v>
      </c>
      <c r="G5424" t="s">
        <v>18316</v>
      </c>
      <c r="H5424" s="3" t="s">
        <v>18322</v>
      </c>
      <c r="I5424" t="s">
        <v>90</v>
      </c>
      <c r="J5424" t="s">
        <v>18376</v>
      </c>
    </row>
    <row r="5425" spans="1:10" ht="16" x14ac:dyDescent="0.2">
      <c r="A5425" t="s">
        <v>18418</v>
      </c>
      <c r="B5425" t="s">
        <v>18330</v>
      </c>
      <c r="C5425" t="s">
        <v>18331</v>
      </c>
      <c r="D5425">
        <v>2</v>
      </c>
      <c r="E5425" t="s">
        <v>18315</v>
      </c>
      <c r="F5425" t="s">
        <v>13</v>
      </c>
      <c r="G5425" t="s">
        <v>18316</v>
      </c>
      <c r="H5425" s="3" t="s">
        <v>18322</v>
      </c>
      <c r="I5425" t="s">
        <v>90</v>
      </c>
      <c r="J5425" t="s">
        <v>18419</v>
      </c>
    </row>
    <row r="5426" spans="1:10" ht="16" x14ac:dyDescent="0.2">
      <c r="A5426" t="s">
        <v>18420</v>
      </c>
      <c r="B5426" t="s">
        <v>18416</v>
      </c>
      <c r="C5426" t="s">
        <v>18417</v>
      </c>
      <c r="D5426">
        <v>4</v>
      </c>
      <c r="E5426" t="s">
        <v>18315</v>
      </c>
      <c r="F5426" t="s">
        <v>13</v>
      </c>
      <c r="G5426" t="s">
        <v>18316</v>
      </c>
      <c r="H5426" s="3" t="s">
        <v>18322</v>
      </c>
      <c r="I5426" t="s">
        <v>90</v>
      </c>
      <c r="J5426" t="s">
        <v>18421</v>
      </c>
    </row>
    <row r="5427" spans="1:10" ht="16" x14ac:dyDescent="0.2">
      <c r="A5427" t="s">
        <v>18420</v>
      </c>
      <c r="B5427" t="s">
        <v>18330</v>
      </c>
      <c r="C5427" t="s">
        <v>18331</v>
      </c>
      <c r="D5427">
        <v>2</v>
      </c>
      <c r="E5427" t="s">
        <v>18315</v>
      </c>
      <c r="F5427" t="s">
        <v>13</v>
      </c>
      <c r="G5427" t="s">
        <v>18316</v>
      </c>
      <c r="H5427" s="3" t="s">
        <v>18322</v>
      </c>
      <c r="I5427" t="s">
        <v>90</v>
      </c>
      <c r="J5427" t="s">
        <v>18421</v>
      </c>
    </row>
    <row r="5428" spans="1:10" ht="16" x14ac:dyDescent="0.2">
      <c r="A5428" t="s">
        <v>18422</v>
      </c>
      <c r="B5428" t="s">
        <v>18423</v>
      </c>
      <c r="C5428" t="s">
        <v>18424</v>
      </c>
      <c r="D5428">
        <v>3</v>
      </c>
      <c r="E5428" t="s">
        <v>18315</v>
      </c>
      <c r="F5428" t="s">
        <v>13</v>
      </c>
      <c r="G5428" t="s">
        <v>18316</v>
      </c>
      <c r="H5428" s="3" t="s">
        <v>18322</v>
      </c>
      <c r="I5428" t="s">
        <v>90</v>
      </c>
      <c r="J5428" t="s">
        <v>18425</v>
      </c>
    </row>
    <row r="5429" spans="1:10" ht="16" x14ac:dyDescent="0.2">
      <c r="A5429" t="s">
        <v>18389</v>
      </c>
      <c r="B5429" t="s">
        <v>18330</v>
      </c>
      <c r="C5429" t="s">
        <v>18331</v>
      </c>
      <c r="D5429">
        <v>1</v>
      </c>
      <c r="E5429" t="s">
        <v>18315</v>
      </c>
      <c r="F5429" t="s">
        <v>13</v>
      </c>
      <c r="G5429" t="s">
        <v>18316</v>
      </c>
      <c r="H5429" s="3" t="s">
        <v>18322</v>
      </c>
      <c r="I5429" t="s">
        <v>90</v>
      </c>
      <c r="J5429" t="s">
        <v>18390</v>
      </c>
    </row>
    <row r="5430" spans="1:10" ht="16" x14ac:dyDescent="0.2">
      <c r="A5430" t="s">
        <v>18426</v>
      </c>
      <c r="B5430" t="s">
        <v>18333</v>
      </c>
      <c r="C5430" t="s">
        <v>18334</v>
      </c>
      <c r="D5430">
        <v>1</v>
      </c>
      <c r="E5430" t="s">
        <v>18315</v>
      </c>
      <c r="F5430" t="s">
        <v>13</v>
      </c>
      <c r="G5430" t="s">
        <v>18316</v>
      </c>
      <c r="H5430" s="3" t="s">
        <v>18322</v>
      </c>
      <c r="I5430" t="s">
        <v>90</v>
      </c>
      <c r="J5430" t="s">
        <v>18427</v>
      </c>
    </row>
    <row r="5431" spans="1:10" ht="16" x14ac:dyDescent="0.2">
      <c r="A5431" t="s">
        <v>18357</v>
      </c>
      <c r="B5431" t="s">
        <v>18359</v>
      </c>
      <c r="C5431" t="s">
        <v>18360</v>
      </c>
      <c r="D5431">
        <v>2</v>
      </c>
      <c r="E5431" t="s">
        <v>18315</v>
      </c>
      <c r="F5431" t="s">
        <v>13</v>
      </c>
      <c r="G5431" t="s">
        <v>18316</v>
      </c>
      <c r="H5431" s="3" t="s">
        <v>18322</v>
      </c>
      <c r="I5431" t="s">
        <v>90</v>
      </c>
      <c r="J5431" t="s">
        <v>18358</v>
      </c>
    </row>
    <row r="5432" spans="1:10" ht="16" x14ac:dyDescent="0.2">
      <c r="A5432" t="s">
        <v>18420</v>
      </c>
      <c r="B5432" t="s">
        <v>18324</v>
      </c>
      <c r="C5432" t="s">
        <v>18325</v>
      </c>
      <c r="D5432">
        <v>1</v>
      </c>
      <c r="E5432" t="s">
        <v>18315</v>
      </c>
      <c r="F5432" t="s">
        <v>13</v>
      </c>
      <c r="G5432" t="s">
        <v>18316</v>
      </c>
      <c r="H5432" s="3" t="s">
        <v>18322</v>
      </c>
      <c r="I5432" t="s">
        <v>90</v>
      </c>
      <c r="J5432" t="s">
        <v>18421</v>
      </c>
    </row>
    <row r="5433" spans="1:10" ht="16" x14ac:dyDescent="0.2">
      <c r="A5433" t="s">
        <v>18422</v>
      </c>
      <c r="B5433" t="s">
        <v>18333</v>
      </c>
      <c r="C5433" t="s">
        <v>18334</v>
      </c>
      <c r="D5433">
        <v>9</v>
      </c>
      <c r="E5433" t="s">
        <v>18315</v>
      </c>
      <c r="F5433" t="s">
        <v>13</v>
      </c>
      <c r="G5433" t="s">
        <v>18316</v>
      </c>
      <c r="H5433" s="3" t="s">
        <v>18322</v>
      </c>
      <c r="I5433" t="s">
        <v>90</v>
      </c>
      <c r="J5433" t="s">
        <v>18425</v>
      </c>
    </row>
    <row r="5434" spans="1:10" ht="16" x14ac:dyDescent="0.2">
      <c r="A5434" t="s">
        <v>18422</v>
      </c>
      <c r="B5434" t="s">
        <v>18330</v>
      </c>
      <c r="C5434" t="s">
        <v>18331</v>
      </c>
      <c r="D5434">
        <v>8</v>
      </c>
      <c r="E5434" t="s">
        <v>18315</v>
      </c>
      <c r="F5434" t="s">
        <v>13</v>
      </c>
      <c r="G5434" t="s">
        <v>18316</v>
      </c>
      <c r="H5434" s="3" t="s">
        <v>18322</v>
      </c>
      <c r="I5434" t="s">
        <v>90</v>
      </c>
      <c r="J5434" t="s">
        <v>18425</v>
      </c>
    </row>
    <row r="5435" spans="1:10" ht="16" x14ac:dyDescent="0.2">
      <c r="A5435" t="s">
        <v>18422</v>
      </c>
      <c r="B5435" t="s">
        <v>18380</v>
      </c>
      <c r="C5435" t="s">
        <v>18381</v>
      </c>
      <c r="D5435">
        <v>7</v>
      </c>
      <c r="E5435" t="s">
        <v>18315</v>
      </c>
      <c r="F5435" t="s">
        <v>13</v>
      </c>
      <c r="G5435" t="s">
        <v>18316</v>
      </c>
      <c r="H5435" s="3" t="s">
        <v>18322</v>
      </c>
      <c r="I5435" t="s">
        <v>90</v>
      </c>
      <c r="J5435" t="s">
        <v>18425</v>
      </c>
    </row>
    <row r="5436" spans="1:10" ht="16" x14ac:dyDescent="0.2">
      <c r="A5436" t="s">
        <v>18426</v>
      </c>
      <c r="B5436" t="s">
        <v>18320</v>
      </c>
      <c r="C5436" t="s">
        <v>18321</v>
      </c>
      <c r="D5436">
        <v>3</v>
      </c>
      <c r="E5436" t="s">
        <v>18315</v>
      </c>
      <c r="F5436" t="s">
        <v>13</v>
      </c>
      <c r="G5436" t="s">
        <v>18316</v>
      </c>
      <c r="H5436" s="3" t="s">
        <v>18322</v>
      </c>
      <c r="I5436" t="s">
        <v>90</v>
      </c>
      <c r="J5436" t="s">
        <v>18427</v>
      </c>
    </row>
    <row r="5437" spans="1:10" ht="16" x14ac:dyDescent="0.2">
      <c r="A5437" t="s">
        <v>18367</v>
      </c>
      <c r="B5437" t="s">
        <v>18333</v>
      </c>
      <c r="C5437" t="s">
        <v>18334</v>
      </c>
      <c r="D5437">
        <v>4</v>
      </c>
      <c r="E5437" t="s">
        <v>18315</v>
      </c>
      <c r="F5437" t="s">
        <v>13</v>
      </c>
      <c r="G5437" t="s">
        <v>18316</v>
      </c>
      <c r="H5437" s="3" t="s">
        <v>18322</v>
      </c>
      <c r="I5437" t="s">
        <v>90</v>
      </c>
      <c r="J5437" t="s">
        <v>18368</v>
      </c>
    </row>
    <row r="5438" spans="1:10" ht="16" x14ac:dyDescent="0.2">
      <c r="A5438" t="s">
        <v>18375</v>
      </c>
      <c r="B5438" t="s">
        <v>18330</v>
      </c>
      <c r="C5438" t="s">
        <v>18331</v>
      </c>
      <c r="D5438">
        <v>4</v>
      </c>
      <c r="E5438" t="s">
        <v>18315</v>
      </c>
      <c r="F5438" t="s">
        <v>13</v>
      </c>
      <c r="G5438" t="s">
        <v>18316</v>
      </c>
      <c r="H5438" s="3" t="s">
        <v>18322</v>
      </c>
      <c r="I5438" t="s">
        <v>90</v>
      </c>
      <c r="J5438" t="s">
        <v>18376</v>
      </c>
    </row>
    <row r="5439" spans="1:10" ht="16" x14ac:dyDescent="0.2">
      <c r="A5439" t="s">
        <v>18375</v>
      </c>
      <c r="B5439" t="s">
        <v>18399</v>
      </c>
      <c r="C5439" t="s">
        <v>18400</v>
      </c>
      <c r="D5439">
        <v>3</v>
      </c>
      <c r="E5439" t="s">
        <v>18315</v>
      </c>
      <c r="F5439" t="s">
        <v>13</v>
      </c>
      <c r="G5439" t="s">
        <v>18316</v>
      </c>
      <c r="H5439" s="3" t="s">
        <v>18322</v>
      </c>
      <c r="I5439" t="s">
        <v>90</v>
      </c>
      <c r="J5439" t="s">
        <v>18376</v>
      </c>
    </row>
    <row r="5440" spans="1:10" ht="16" x14ac:dyDescent="0.2">
      <c r="A5440" t="s">
        <v>18410</v>
      </c>
      <c r="B5440" t="s">
        <v>18423</v>
      </c>
      <c r="C5440" t="s">
        <v>18424</v>
      </c>
      <c r="D5440">
        <v>4</v>
      </c>
      <c r="E5440" t="s">
        <v>18315</v>
      </c>
      <c r="F5440" t="s">
        <v>13</v>
      </c>
      <c r="G5440" t="s">
        <v>18316</v>
      </c>
      <c r="H5440" s="3" t="s">
        <v>18322</v>
      </c>
      <c r="I5440" t="s">
        <v>90</v>
      </c>
      <c r="J5440" t="s">
        <v>18411</v>
      </c>
    </row>
    <row r="5441" spans="1:10" ht="16" x14ac:dyDescent="0.2">
      <c r="A5441" t="s">
        <v>18428</v>
      </c>
      <c r="B5441" t="s">
        <v>18343</v>
      </c>
      <c r="C5441" t="s">
        <v>18344</v>
      </c>
      <c r="D5441">
        <v>1</v>
      </c>
      <c r="E5441" t="s">
        <v>18315</v>
      </c>
      <c r="F5441" t="s">
        <v>13</v>
      </c>
      <c r="G5441" t="s">
        <v>18316</v>
      </c>
      <c r="H5441" s="3" t="s">
        <v>18322</v>
      </c>
      <c r="I5441" t="s">
        <v>90</v>
      </c>
      <c r="J5441" t="s">
        <v>18429</v>
      </c>
    </row>
    <row r="5442" spans="1:10" ht="16" x14ac:dyDescent="0.2">
      <c r="A5442" t="s">
        <v>18375</v>
      </c>
      <c r="B5442" t="s">
        <v>18359</v>
      </c>
      <c r="C5442" t="s">
        <v>18360</v>
      </c>
      <c r="D5442">
        <v>1</v>
      </c>
      <c r="E5442" t="s">
        <v>18315</v>
      </c>
      <c r="F5442" t="s">
        <v>13</v>
      </c>
      <c r="G5442" t="s">
        <v>18316</v>
      </c>
      <c r="H5442" s="3" t="s">
        <v>18322</v>
      </c>
      <c r="I5442" t="s">
        <v>90</v>
      </c>
      <c r="J5442" t="s">
        <v>18376</v>
      </c>
    </row>
    <row r="5443" spans="1:10" ht="16" x14ac:dyDescent="0.2">
      <c r="A5443" t="s">
        <v>18430</v>
      </c>
      <c r="B5443" t="s">
        <v>18333</v>
      </c>
      <c r="C5443" t="s">
        <v>18334</v>
      </c>
      <c r="D5443">
        <v>2</v>
      </c>
      <c r="E5443" t="s">
        <v>18315</v>
      </c>
      <c r="F5443" t="s">
        <v>13</v>
      </c>
      <c r="G5443" t="s">
        <v>18316</v>
      </c>
      <c r="H5443" s="3" t="s">
        <v>18322</v>
      </c>
      <c r="I5443" t="s">
        <v>90</v>
      </c>
      <c r="J5443" t="s">
        <v>18431</v>
      </c>
    </row>
    <row r="5444" spans="1:10" ht="16" x14ac:dyDescent="0.2">
      <c r="A5444" t="s">
        <v>18420</v>
      </c>
      <c r="B5444" t="s">
        <v>18333</v>
      </c>
      <c r="C5444" t="s">
        <v>18334</v>
      </c>
      <c r="D5444">
        <v>5</v>
      </c>
      <c r="E5444" t="s">
        <v>18315</v>
      </c>
      <c r="F5444" t="s">
        <v>13</v>
      </c>
      <c r="G5444" t="s">
        <v>18316</v>
      </c>
      <c r="H5444" s="3" t="s">
        <v>18322</v>
      </c>
      <c r="I5444" t="s">
        <v>90</v>
      </c>
      <c r="J5444" t="s">
        <v>18421</v>
      </c>
    </row>
    <row r="5445" spans="1:10" ht="16" x14ac:dyDescent="0.2">
      <c r="A5445" t="s">
        <v>18371</v>
      </c>
      <c r="B5445" t="s">
        <v>18416</v>
      </c>
      <c r="C5445" t="s">
        <v>18417</v>
      </c>
      <c r="D5445">
        <v>1</v>
      </c>
      <c r="E5445" t="s">
        <v>18315</v>
      </c>
      <c r="F5445" t="s">
        <v>13</v>
      </c>
      <c r="G5445" t="s">
        <v>18316</v>
      </c>
      <c r="H5445" s="3" t="s">
        <v>18322</v>
      </c>
      <c r="I5445" t="s">
        <v>90</v>
      </c>
      <c r="J5445" t="s">
        <v>18374</v>
      </c>
    </row>
    <row r="5446" spans="1:10" ht="16" x14ac:dyDescent="0.2">
      <c r="A5446" t="s">
        <v>18371</v>
      </c>
      <c r="B5446" t="s">
        <v>18432</v>
      </c>
      <c r="C5446" t="s">
        <v>18433</v>
      </c>
      <c r="D5446">
        <v>3</v>
      </c>
      <c r="E5446" t="s">
        <v>18315</v>
      </c>
      <c r="F5446" t="s">
        <v>13</v>
      </c>
      <c r="G5446" t="s">
        <v>18316</v>
      </c>
      <c r="H5446" s="3" t="s">
        <v>18322</v>
      </c>
      <c r="I5446" t="s">
        <v>90</v>
      </c>
      <c r="J5446" t="s">
        <v>18374</v>
      </c>
    </row>
    <row r="5447" spans="1:10" ht="16" x14ac:dyDescent="0.2">
      <c r="A5447" t="s">
        <v>18371</v>
      </c>
      <c r="B5447" t="s">
        <v>18320</v>
      </c>
      <c r="C5447" t="s">
        <v>18321</v>
      </c>
      <c r="D5447">
        <v>2</v>
      </c>
      <c r="E5447" t="s">
        <v>18315</v>
      </c>
      <c r="F5447" t="s">
        <v>13</v>
      </c>
      <c r="G5447" t="s">
        <v>18316</v>
      </c>
      <c r="H5447" s="3" t="s">
        <v>18322</v>
      </c>
      <c r="I5447" t="s">
        <v>90</v>
      </c>
      <c r="J5447" t="s">
        <v>18374</v>
      </c>
    </row>
    <row r="5448" spans="1:10" ht="16" x14ac:dyDescent="0.2">
      <c r="A5448" t="s">
        <v>18426</v>
      </c>
      <c r="B5448" t="s">
        <v>18324</v>
      </c>
      <c r="C5448" t="s">
        <v>18325</v>
      </c>
      <c r="D5448">
        <v>2</v>
      </c>
      <c r="E5448" t="s">
        <v>18315</v>
      </c>
      <c r="F5448" t="s">
        <v>13</v>
      </c>
      <c r="G5448" t="s">
        <v>18316</v>
      </c>
      <c r="H5448" s="3" t="s">
        <v>18322</v>
      </c>
      <c r="I5448" t="s">
        <v>90</v>
      </c>
      <c r="J5448" t="s">
        <v>18427</v>
      </c>
    </row>
    <row r="5449" spans="1:10" ht="16" x14ac:dyDescent="0.2">
      <c r="A5449" t="s">
        <v>18422</v>
      </c>
      <c r="B5449" t="s">
        <v>18434</v>
      </c>
      <c r="C5449" t="s">
        <v>18435</v>
      </c>
      <c r="D5449">
        <v>1</v>
      </c>
      <c r="E5449" t="s">
        <v>18315</v>
      </c>
      <c r="F5449" t="s">
        <v>13</v>
      </c>
      <c r="G5449" t="s">
        <v>18316</v>
      </c>
      <c r="H5449" s="3" t="s">
        <v>18322</v>
      </c>
      <c r="I5449" t="s">
        <v>90</v>
      </c>
      <c r="J5449" t="s">
        <v>18425</v>
      </c>
    </row>
    <row r="5450" spans="1:10" ht="16" x14ac:dyDescent="0.2">
      <c r="A5450" t="s">
        <v>18422</v>
      </c>
      <c r="B5450" t="s">
        <v>18345</v>
      </c>
      <c r="C5450" t="s">
        <v>18346</v>
      </c>
      <c r="D5450">
        <v>2</v>
      </c>
      <c r="E5450" t="s">
        <v>18315</v>
      </c>
      <c r="F5450" t="s">
        <v>13</v>
      </c>
      <c r="G5450" t="s">
        <v>18316</v>
      </c>
      <c r="H5450" s="3" t="s">
        <v>18322</v>
      </c>
      <c r="I5450" t="s">
        <v>90</v>
      </c>
      <c r="J5450" t="s">
        <v>18425</v>
      </c>
    </row>
    <row r="5451" spans="1:10" ht="16" x14ac:dyDescent="0.2">
      <c r="A5451" t="s">
        <v>18436</v>
      </c>
      <c r="B5451" t="s">
        <v>18437</v>
      </c>
      <c r="C5451" t="s">
        <v>18438</v>
      </c>
      <c r="D5451">
        <v>3</v>
      </c>
      <c r="E5451" t="s">
        <v>18315</v>
      </c>
      <c r="F5451" t="s">
        <v>13</v>
      </c>
      <c r="G5451" t="s">
        <v>18316</v>
      </c>
      <c r="H5451" s="3" t="s">
        <v>18340</v>
      </c>
      <c r="I5451" t="s">
        <v>90</v>
      </c>
      <c r="J5451" t="s">
        <v>18439</v>
      </c>
    </row>
    <row r="5452" spans="1:10" ht="16" x14ac:dyDescent="0.2">
      <c r="A5452" t="s">
        <v>18341</v>
      </c>
      <c r="B5452" t="s">
        <v>18330</v>
      </c>
      <c r="C5452" t="s">
        <v>18331</v>
      </c>
      <c r="D5452">
        <v>2</v>
      </c>
      <c r="E5452" t="s">
        <v>18315</v>
      </c>
      <c r="F5452" t="s">
        <v>13</v>
      </c>
      <c r="G5452" t="s">
        <v>18316</v>
      </c>
      <c r="H5452" s="3" t="s">
        <v>18322</v>
      </c>
      <c r="I5452" t="s">
        <v>90</v>
      </c>
      <c r="J5452" t="s">
        <v>18342</v>
      </c>
    </row>
    <row r="5453" spans="1:10" ht="16" x14ac:dyDescent="0.2">
      <c r="A5453" t="s">
        <v>18436</v>
      </c>
      <c r="B5453" t="s">
        <v>18333</v>
      </c>
      <c r="C5453" t="s">
        <v>18334</v>
      </c>
      <c r="D5453">
        <v>1</v>
      </c>
      <c r="E5453" t="s">
        <v>18315</v>
      </c>
      <c r="F5453" t="s">
        <v>13</v>
      </c>
      <c r="G5453" t="s">
        <v>18316</v>
      </c>
      <c r="H5453" s="3" t="s">
        <v>18322</v>
      </c>
      <c r="I5453" t="s">
        <v>90</v>
      </c>
      <c r="J5453" t="s">
        <v>18439</v>
      </c>
    </row>
    <row r="5454" spans="1:10" ht="16" x14ac:dyDescent="0.2">
      <c r="A5454" t="s">
        <v>18440</v>
      </c>
      <c r="B5454" t="s">
        <v>18330</v>
      </c>
      <c r="C5454" t="s">
        <v>18331</v>
      </c>
      <c r="D5454">
        <v>2</v>
      </c>
      <c r="E5454" t="s">
        <v>18315</v>
      </c>
      <c r="F5454" t="s">
        <v>13</v>
      </c>
      <c r="G5454" t="s">
        <v>18316</v>
      </c>
      <c r="H5454" s="3" t="s">
        <v>18322</v>
      </c>
      <c r="I5454" t="s">
        <v>90</v>
      </c>
      <c r="J5454" t="s">
        <v>18441</v>
      </c>
    </row>
    <row r="5455" spans="1:10" ht="16" x14ac:dyDescent="0.2">
      <c r="A5455" t="s">
        <v>18442</v>
      </c>
      <c r="B5455" t="s">
        <v>18330</v>
      </c>
      <c r="C5455" t="s">
        <v>18331</v>
      </c>
      <c r="D5455">
        <v>2</v>
      </c>
      <c r="E5455" t="s">
        <v>18315</v>
      </c>
      <c r="F5455" t="s">
        <v>13</v>
      </c>
      <c r="G5455" t="s">
        <v>18316</v>
      </c>
      <c r="H5455" s="3" t="s">
        <v>18322</v>
      </c>
      <c r="I5455" t="s">
        <v>90</v>
      </c>
      <c r="J5455" t="s">
        <v>18443</v>
      </c>
    </row>
    <row r="5456" spans="1:10" ht="16" x14ac:dyDescent="0.2">
      <c r="A5456" t="s">
        <v>18442</v>
      </c>
      <c r="B5456" t="s">
        <v>18333</v>
      </c>
      <c r="C5456" t="s">
        <v>18334</v>
      </c>
      <c r="D5456">
        <v>3</v>
      </c>
      <c r="E5456" t="s">
        <v>18315</v>
      </c>
      <c r="F5456" t="s">
        <v>13</v>
      </c>
      <c r="G5456" t="s">
        <v>18316</v>
      </c>
      <c r="H5456" s="3" t="s">
        <v>18322</v>
      </c>
      <c r="I5456" t="s">
        <v>90</v>
      </c>
      <c r="J5456" t="s">
        <v>18443</v>
      </c>
    </row>
    <row r="5457" spans="1:10" ht="16" x14ac:dyDescent="0.2">
      <c r="A5457" t="s">
        <v>18418</v>
      </c>
      <c r="B5457" t="s">
        <v>18363</v>
      </c>
      <c r="C5457" t="s">
        <v>18364</v>
      </c>
      <c r="D5457">
        <v>1</v>
      </c>
      <c r="E5457" t="s">
        <v>18315</v>
      </c>
      <c r="F5457" t="s">
        <v>13</v>
      </c>
      <c r="G5457" t="s">
        <v>18316</v>
      </c>
      <c r="H5457" s="3" t="s">
        <v>18322</v>
      </c>
      <c r="I5457" t="s">
        <v>90</v>
      </c>
      <c r="J5457" t="s">
        <v>18419</v>
      </c>
    </row>
    <row r="5458" spans="1:10" ht="16" x14ac:dyDescent="0.2">
      <c r="A5458" t="s">
        <v>18440</v>
      </c>
      <c r="B5458" t="s">
        <v>18320</v>
      </c>
      <c r="C5458" t="s">
        <v>18321</v>
      </c>
      <c r="D5458">
        <v>1</v>
      </c>
      <c r="E5458" t="s">
        <v>18315</v>
      </c>
      <c r="F5458" t="s">
        <v>13</v>
      </c>
      <c r="G5458" t="s">
        <v>18316</v>
      </c>
      <c r="H5458" s="3" t="s">
        <v>18322</v>
      </c>
      <c r="I5458" t="s">
        <v>90</v>
      </c>
      <c r="J5458" t="s">
        <v>18441</v>
      </c>
    </row>
    <row r="5459" spans="1:10" ht="16" x14ac:dyDescent="0.2">
      <c r="A5459" t="s">
        <v>18430</v>
      </c>
      <c r="B5459" t="s">
        <v>18330</v>
      </c>
      <c r="C5459" t="s">
        <v>18331</v>
      </c>
      <c r="D5459">
        <v>1</v>
      </c>
      <c r="E5459" t="s">
        <v>18315</v>
      </c>
      <c r="F5459" t="s">
        <v>13</v>
      </c>
      <c r="G5459" t="s">
        <v>18316</v>
      </c>
      <c r="H5459" s="3" t="s">
        <v>18322</v>
      </c>
      <c r="I5459" t="s">
        <v>90</v>
      </c>
      <c r="J5459" t="s">
        <v>18431</v>
      </c>
    </row>
    <row r="5460" spans="1:10" ht="16" x14ac:dyDescent="0.2">
      <c r="A5460" t="s">
        <v>18440</v>
      </c>
      <c r="B5460" t="s">
        <v>18333</v>
      </c>
      <c r="C5460" t="s">
        <v>18334</v>
      </c>
      <c r="D5460">
        <v>3</v>
      </c>
      <c r="E5460" t="s">
        <v>18315</v>
      </c>
      <c r="F5460" t="s">
        <v>13</v>
      </c>
      <c r="G5460" t="s">
        <v>18316</v>
      </c>
      <c r="H5460" s="3" t="s">
        <v>18322</v>
      </c>
      <c r="I5460" t="s">
        <v>90</v>
      </c>
      <c r="J5460" t="s">
        <v>18441</v>
      </c>
    </row>
    <row r="5461" spans="1:10" ht="16" x14ac:dyDescent="0.2">
      <c r="A5461" t="s">
        <v>18422</v>
      </c>
      <c r="B5461" t="s">
        <v>18349</v>
      </c>
      <c r="C5461" t="s">
        <v>18350</v>
      </c>
      <c r="D5461">
        <v>6</v>
      </c>
      <c r="E5461" t="s">
        <v>18315</v>
      </c>
      <c r="F5461" t="s">
        <v>13</v>
      </c>
      <c r="G5461" t="s">
        <v>18316</v>
      </c>
      <c r="H5461" s="3" t="s">
        <v>18322</v>
      </c>
      <c r="I5461" t="s">
        <v>90</v>
      </c>
      <c r="J5461" t="s">
        <v>18425</v>
      </c>
    </row>
    <row r="5462" spans="1:10" ht="16" x14ac:dyDescent="0.2">
      <c r="A5462" t="s">
        <v>18401</v>
      </c>
      <c r="B5462" t="s">
        <v>18444</v>
      </c>
      <c r="C5462" t="s">
        <v>18445</v>
      </c>
      <c r="D5462">
        <v>2</v>
      </c>
      <c r="E5462" t="s">
        <v>18315</v>
      </c>
      <c r="F5462" t="s">
        <v>13</v>
      </c>
      <c r="G5462" t="s">
        <v>18316</v>
      </c>
      <c r="H5462" s="3" t="s">
        <v>18446</v>
      </c>
      <c r="I5462" t="s">
        <v>90</v>
      </c>
      <c r="J5462" t="s">
        <v>18405</v>
      </c>
    </row>
    <row r="5463" spans="1:10" ht="16" x14ac:dyDescent="0.2">
      <c r="A5463" t="s">
        <v>18426</v>
      </c>
      <c r="B5463" t="s">
        <v>18343</v>
      </c>
      <c r="C5463" t="s">
        <v>18344</v>
      </c>
      <c r="D5463">
        <v>4</v>
      </c>
      <c r="E5463" t="s">
        <v>18315</v>
      </c>
      <c r="F5463" t="s">
        <v>13</v>
      </c>
      <c r="G5463" t="s">
        <v>18316</v>
      </c>
      <c r="H5463" s="3" t="s">
        <v>18322</v>
      </c>
      <c r="I5463" t="s">
        <v>90</v>
      </c>
      <c r="J5463" t="s">
        <v>18427</v>
      </c>
    </row>
    <row r="5464" spans="1:10" ht="16" x14ac:dyDescent="0.2">
      <c r="A5464" t="s">
        <v>18436</v>
      </c>
      <c r="B5464" t="s">
        <v>18330</v>
      </c>
      <c r="C5464" t="s">
        <v>18331</v>
      </c>
      <c r="D5464">
        <v>2</v>
      </c>
      <c r="E5464" t="s">
        <v>18315</v>
      </c>
      <c r="F5464" t="s">
        <v>13</v>
      </c>
      <c r="G5464" t="s">
        <v>18316</v>
      </c>
      <c r="H5464" s="3" t="s">
        <v>18322</v>
      </c>
      <c r="I5464" t="s">
        <v>90</v>
      </c>
      <c r="J5464" t="s">
        <v>18439</v>
      </c>
    </row>
    <row r="5465" spans="1:10" ht="16" x14ac:dyDescent="0.2">
      <c r="A5465" t="s">
        <v>18447</v>
      </c>
      <c r="B5465" t="s">
        <v>18330</v>
      </c>
      <c r="C5465" t="s">
        <v>18331</v>
      </c>
      <c r="D5465">
        <v>2</v>
      </c>
      <c r="E5465" t="s">
        <v>18315</v>
      </c>
      <c r="F5465" t="s">
        <v>13</v>
      </c>
      <c r="G5465" t="s">
        <v>18316</v>
      </c>
      <c r="H5465" s="3" t="s">
        <v>18322</v>
      </c>
      <c r="I5465" t="s">
        <v>90</v>
      </c>
      <c r="J5465" t="s">
        <v>18448</v>
      </c>
    </row>
    <row r="5466" spans="1:10" ht="16" x14ac:dyDescent="0.2">
      <c r="A5466" t="s">
        <v>18447</v>
      </c>
      <c r="B5466" t="s">
        <v>18352</v>
      </c>
      <c r="C5466" t="s">
        <v>18353</v>
      </c>
      <c r="D5466">
        <v>1</v>
      </c>
      <c r="E5466" t="s">
        <v>18315</v>
      </c>
      <c r="F5466" t="s">
        <v>13</v>
      </c>
      <c r="G5466" t="s">
        <v>18316</v>
      </c>
      <c r="H5466" s="3" t="s">
        <v>18322</v>
      </c>
      <c r="I5466" t="s">
        <v>90</v>
      </c>
      <c r="J5466" t="s">
        <v>18448</v>
      </c>
    </row>
    <row r="5467" spans="1:10" ht="16" x14ac:dyDescent="0.2">
      <c r="A5467" t="s">
        <v>18336</v>
      </c>
      <c r="B5467" t="s">
        <v>18361</v>
      </c>
      <c r="C5467" t="s">
        <v>18362</v>
      </c>
      <c r="D5467">
        <v>1</v>
      </c>
      <c r="E5467" t="s">
        <v>18315</v>
      </c>
      <c r="F5467" t="s">
        <v>13</v>
      </c>
      <c r="G5467" t="s">
        <v>18316</v>
      </c>
      <c r="H5467" s="3" t="s">
        <v>18322</v>
      </c>
      <c r="I5467" t="s">
        <v>90</v>
      </c>
      <c r="J5467" t="s">
        <v>18337</v>
      </c>
    </row>
    <row r="5468" spans="1:10" ht="16" x14ac:dyDescent="0.2">
      <c r="A5468" t="s">
        <v>18336</v>
      </c>
      <c r="B5468" t="s">
        <v>18359</v>
      </c>
      <c r="C5468" t="s">
        <v>18360</v>
      </c>
      <c r="D5468">
        <v>2</v>
      </c>
      <c r="E5468" t="s">
        <v>18315</v>
      </c>
      <c r="F5468" t="s">
        <v>13</v>
      </c>
      <c r="G5468" t="s">
        <v>18316</v>
      </c>
      <c r="H5468" s="3" t="s">
        <v>18322</v>
      </c>
      <c r="I5468" t="s">
        <v>90</v>
      </c>
      <c r="J5468" t="s">
        <v>18337</v>
      </c>
    </row>
    <row r="5469" spans="1:10" ht="16" x14ac:dyDescent="0.2">
      <c r="A5469" t="s">
        <v>18336</v>
      </c>
      <c r="B5469" t="s">
        <v>18363</v>
      </c>
      <c r="C5469" t="s">
        <v>18364</v>
      </c>
      <c r="D5469">
        <v>3</v>
      </c>
      <c r="E5469" t="s">
        <v>18315</v>
      </c>
      <c r="F5469" t="s">
        <v>13</v>
      </c>
      <c r="G5469" t="s">
        <v>18316</v>
      </c>
      <c r="H5469" s="3" t="s">
        <v>18322</v>
      </c>
      <c r="I5469" t="s">
        <v>90</v>
      </c>
      <c r="J5469" t="s">
        <v>18337</v>
      </c>
    </row>
    <row r="5470" spans="1:10" ht="16" x14ac:dyDescent="0.2">
      <c r="A5470" t="s">
        <v>18428</v>
      </c>
      <c r="B5470" t="s">
        <v>18330</v>
      </c>
      <c r="C5470" t="s">
        <v>18331</v>
      </c>
      <c r="D5470">
        <v>3</v>
      </c>
      <c r="E5470" t="s">
        <v>18315</v>
      </c>
      <c r="F5470" t="s">
        <v>13</v>
      </c>
      <c r="G5470" t="s">
        <v>18316</v>
      </c>
      <c r="H5470" s="3" t="s">
        <v>18322</v>
      </c>
      <c r="I5470" t="s">
        <v>90</v>
      </c>
      <c r="J5470" t="s">
        <v>18429</v>
      </c>
    </row>
    <row r="5471" spans="1:10" ht="16" x14ac:dyDescent="0.2">
      <c r="A5471" t="s">
        <v>18418</v>
      </c>
      <c r="B5471" t="s">
        <v>18333</v>
      </c>
      <c r="C5471" t="s">
        <v>18334</v>
      </c>
      <c r="D5471">
        <v>3</v>
      </c>
      <c r="E5471" t="s">
        <v>18315</v>
      </c>
      <c r="F5471" t="s">
        <v>13</v>
      </c>
      <c r="G5471" t="s">
        <v>18316</v>
      </c>
      <c r="H5471" s="3" t="s">
        <v>18322</v>
      </c>
      <c r="I5471" t="s">
        <v>90</v>
      </c>
      <c r="J5471" t="s">
        <v>18419</v>
      </c>
    </row>
    <row r="5472" spans="1:10" ht="16" x14ac:dyDescent="0.2">
      <c r="A5472" t="s">
        <v>18351</v>
      </c>
      <c r="B5472" t="s">
        <v>18333</v>
      </c>
      <c r="C5472" t="s">
        <v>18334</v>
      </c>
      <c r="D5472">
        <v>4</v>
      </c>
      <c r="E5472" t="s">
        <v>18315</v>
      </c>
      <c r="F5472" t="s">
        <v>13</v>
      </c>
      <c r="G5472" t="s">
        <v>18316</v>
      </c>
      <c r="H5472" s="3" t="s">
        <v>18322</v>
      </c>
      <c r="I5472" t="s">
        <v>90</v>
      </c>
      <c r="J5472" t="s">
        <v>18354</v>
      </c>
    </row>
    <row r="5473" spans="1:10" ht="16" x14ac:dyDescent="0.2">
      <c r="A5473" t="s">
        <v>18449</v>
      </c>
      <c r="B5473" t="s">
        <v>18333</v>
      </c>
      <c r="C5473" t="s">
        <v>18334</v>
      </c>
      <c r="D5473">
        <v>3</v>
      </c>
      <c r="E5473" t="s">
        <v>18315</v>
      </c>
      <c r="F5473" t="s">
        <v>13</v>
      </c>
      <c r="G5473" t="s">
        <v>18316</v>
      </c>
      <c r="H5473" s="3" t="s">
        <v>18322</v>
      </c>
      <c r="I5473" t="s">
        <v>90</v>
      </c>
      <c r="J5473" t="s">
        <v>18450</v>
      </c>
    </row>
    <row r="5474" spans="1:10" ht="16" x14ac:dyDescent="0.2">
      <c r="A5474" t="s">
        <v>18449</v>
      </c>
      <c r="B5474" t="s">
        <v>18324</v>
      </c>
      <c r="C5474" t="s">
        <v>18325</v>
      </c>
      <c r="D5474">
        <v>2</v>
      </c>
      <c r="E5474" t="s">
        <v>18315</v>
      </c>
      <c r="F5474" t="s">
        <v>13</v>
      </c>
      <c r="G5474" t="s">
        <v>18316</v>
      </c>
      <c r="H5474" s="3" t="s">
        <v>18322</v>
      </c>
      <c r="I5474" t="s">
        <v>90</v>
      </c>
      <c r="J5474" t="s">
        <v>18450</v>
      </c>
    </row>
    <row r="5475" spans="1:10" ht="16" x14ac:dyDescent="0.2">
      <c r="A5475" t="s">
        <v>18451</v>
      </c>
      <c r="B5475" t="s">
        <v>18380</v>
      </c>
      <c r="C5475" t="s">
        <v>18381</v>
      </c>
      <c r="D5475">
        <v>1</v>
      </c>
      <c r="E5475" t="s">
        <v>18315</v>
      </c>
      <c r="F5475" t="s">
        <v>13</v>
      </c>
      <c r="G5475" t="s">
        <v>18316</v>
      </c>
      <c r="H5475" s="3" t="s">
        <v>18322</v>
      </c>
      <c r="I5475" t="s">
        <v>90</v>
      </c>
      <c r="J5475" t="s">
        <v>18452</v>
      </c>
    </row>
    <row r="5476" spans="1:10" ht="16" x14ac:dyDescent="0.2">
      <c r="A5476" t="s">
        <v>18451</v>
      </c>
      <c r="B5476" t="s">
        <v>18330</v>
      </c>
      <c r="C5476" t="s">
        <v>18331</v>
      </c>
      <c r="D5476">
        <v>2</v>
      </c>
      <c r="E5476" t="s">
        <v>18315</v>
      </c>
      <c r="F5476" t="s">
        <v>13</v>
      </c>
      <c r="G5476" t="s">
        <v>18316</v>
      </c>
      <c r="H5476" s="3" t="s">
        <v>18322</v>
      </c>
      <c r="I5476" t="s">
        <v>90</v>
      </c>
      <c r="J5476" t="s">
        <v>18452</v>
      </c>
    </row>
    <row r="5477" spans="1:10" ht="16" x14ac:dyDescent="0.2">
      <c r="A5477" t="s">
        <v>18371</v>
      </c>
      <c r="B5477" t="s">
        <v>18453</v>
      </c>
      <c r="C5477" t="s">
        <v>18454</v>
      </c>
      <c r="D5477">
        <v>4</v>
      </c>
      <c r="E5477" t="s">
        <v>18315</v>
      </c>
      <c r="F5477" t="s">
        <v>13</v>
      </c>
      <c r="G5477" t="s">
        <v>18316</v>
      </c>
      <c r="H5477" s="3" t="s">
        <v>18322</v>
      </c>
      <c r="I5477" t="s">
        <v>90</v>
      </c>
      <c r="J5477" t="s">
        <v>18374</v>
      </c>
    </row>
    <row r="5478" spans="1:10" ht="16" x14ac:dyDescent="0.2">
      <c r="A5478" t="s">
        <v>18449</v>
      </c>
      <c r="B5478" t="s">
        <v>18330</v>
      </c>
      <c r="C5478" t="s">
        <v>18331</v>
      </c>
      <c r="D5478">
        <v>1</v>
      </c>
      <c r="E5478" t="s">
        <v>18315</v>
      </c>
      <c r="F5478" t="s">
        <v>13</v>
      </c>
      <c r="G5478" t="s">
        <v>18316</v>
      </c>
      <c r="H5478" s="3" t="s">
        <v>18322</v>
      </c>
      <c r="I5478" t="s">
        <v>90</v>
      </c>
      <c r="J5478" t="s">
        <v>18450</v>
      </c>
    </row>
    <row r="5479" spans="1:10" ht="16" x14ac:dyDescent="0.2">
      <c r="A5479" t="s">
        <v>18379</v>
      </c>
      <c r="B5479" t="s">
        <v>18359</v>
      </c>
      <c r="C5479" t="s">
        <v>18360</v>
      </c>
      <c r="D5479">
        <v>2</v>
      </c>
      <c r="E5479" t="s">
        <v>18315</v>
      </c>
      <c r="F5479" t="s">
        <v>13</v>
      </c>
      <c r="G5479" t="s">
        <v>18316</v>
      </c>
      <c r="H5479" s="3" t="s">
        <v>18322</v>
      </c>
      <c r="I5479" t="s">
        <v>90</v>
      </c>
      <c r="J5479" t="s">
        <v>18382</v>
      </c>
    </row>
    <row r="5480" spans="1:10" ht="16" x14ac:dyDescent="0.2">
      <c r="A5480" t="s">
        <v>18447</v>
      </c>
      <c r="B5480" t="s">
        <v>18333</v>
      </c>
      <c r="C5480" t="s">
        <v>18334</v>
      </c>
      <c r="D5480">
        <v>3</v>
      </c>
      <c r="E5480" t="s">
        <v>18315</v>
      </c>
      <c r="F5480" t="s">
        <v>13</v>
      </c>
      <c r="G5480" t="s">
        <v>18316</v>
      </c>
      <c r="H5480" s="3" t="s">
        <v>18322</v>
      </c>
      <c r="I5480" t="s">
        <v>90</v>
      </c>
      <c r="J5480" t="s">
        <v>18448</v>
      </c>
    </row>
    <row r="5481" spans="1:10" ht="16" x14ac:dyDescent="0.2">
      <c r="A5481" t="s">
        <v>18367</v>
      </c>
      <c r="B5481" t="s">
        <v>18363</v>
      </c>
      <c r="C5481" t="s">
        <v>18364</v>
      </c>
      <c r="D5481">
        <v>2</v>
      </c>
      <c r="E5481" t="s">
        <v>18315</v>
      </c>
      <c r="F5481" t="s">
        <v>13</v>
      </c>
      <c r="G5481" t="s">
        <v>18316</v>
      </c>
      <c r="H5481" s="3" t="s">
        <v>18322</v>
      </c>
      <c r="I5481" t="s">
        <v>90</v>
      </c>
      <c r="J5481" t="s">
        <v>18368</v>
      </c>
    </row>
    <row r="5482" spans="1:10" ht="16" x14ac:dyDescent="0.2">
      <c r="A5482" t="s">
        <v>18455</v>
      </c>
      <c r="B5482" t="s">
        <v>18333</v>
      </c>
      <c r="C5482" t="s">
        <v>18334</v>
      </c>
      <c r="D5482">
        <v>5</v>
      </c>
      <c r="E5482" t="s">
        <v>18315</v>
      </c>
      <c r="F5482" t="s">
        <v>13</v>
      </c>
      <c r="G5482" t="s">
        <v>18316</v>
      </c>
      <c r="H5482" s="3" t="s">
        <v>18322</v>
      </c>
      <c r="I5482" t="s">
        <v>90</v>
      </c>
      <c r="J5482" t="s">
        <v>18456</v>
      </c>
    </row>
    <row r="5483" spans="1:10" ht="16" x14ac:dyDescent="0.2">
      <c r="A5483" t="s">
        <v>18457</v>
      </c>
      <c r="B5483" t="s">
        <v>18330</v>
      </c>
      <c r="C5483" t="s">
        <v>18331</v>
      </c>
      <c r="D5483">
        <v>2</v>
      </c>
      <c r="E5483" t="s">
        <v>18315</v>
      </c>
      <c r="F5483" t="s">
        <v>13</v>
      </c>
      <c r="G5483" t="s">
        <v>18316</v>
      </c>
      <c r="H5483" s="3" t="s">
        <v>18317</v>
      </c>
      <c r="I5483" t="s">
        <v>90</v>
      </c>
      <c r="J5483" t="s">
        <v>18458</v>
      </c>
    </row>
    <row r="5484" spans="1:10" ht="16" x14ac:dyDescent="0.2">
      <c r="A5484" t="s">
        <v>18422</v>
      </c>
      <c r="B5484" t="s">
        <v>18347</v>
      </c>
      <c r="C5484" t="s">
        <v>18348</v>
      </c>
      <c r="D5484">
        <v>5</v>
      </c>
      <c r="E5484" t="s">
        <v>18315</v>
      </c>
      <c r="F5484" t="s">
        <v>13</v>
      </c>
      <c r="G5484" t="s">
        <v>18316</v>
      </c>
      <c r="H5484" s="3" t="s">
        <v>18322</v>
      </c>
      <c r="I5484" t="s">
        <v>90</v>
      </c>
      <c r="J5484" t="s">
        <v>18425</v>
      </c>
    </row>
    <row r="5485" spans="1:10" ht="16" x14ac:dyDescent="0.2">
      <c r="A5485" t="s">
        <v>18422</v>
      </c>
      <c r="B5485" t="s">
        <v>18459</v>
      </c>
      <c r="C5485" t="s">
        <v>18460</v>
      </c>
      <c r="D5485">
        <v>4</v>
      </c>
      <c r="E5485" t="s">
        <v>18315</v>
      </c>
      <c r="F5485" t="s">
        <v>13</v>
      </c>
      <c r="G5485" t="s">
        <v>18316</v>
      </c>
      <c r="H5485" s="3" t="s">
        <v>18322</v>
      </c>
      <c r="I5485" t="s">
        <v>90</v>
      </c>
      <c r="J5485" t="s">
        <v>18425</v>
      </c>
    </row>
    <row r="5486" spans="1:10" ht="16" x14ac:dyDescent="0.2">
      <c r="A5486" t="s">
        <v>18420</v>
      </c>
      <c r="B5486" t="s">
        <v>18343</v>
      </c>
      <c r="C5486" t="s">
        <v>18344</v>
      </c>
      <c r="D5486">
        <v>3</v>
      </c>
      <c r="E5486" t="s">
        <v>18315</v>
      </c>
      <c r="F5486" t="s">
        <v>13</v>
      </c>
      <c r="G5486" t="s">
        <v>18316</v>
      </c>
      <c r="H5486" s="3" t="s">
        <v>18322</v>
      </c>
      <c r="I5486" t="s">
        <v>90</v>
      </c>
      <c r="J5486" t="s">
        <v>18421</v>
      </c>
    </row>
    <row r="5487" spans="1:10" ht="16" x14ac:dyDescent="0.2">
      <c r="A5487" t="s">
        <v>18428</v>
      </c>
      <c r="B5487" t="s">
        <v>18324</v>
      </c>
      <c r="C5487" t="s">
        <v>18325</v>
      </c>
      <c r="D5487">
        <v>2</v>
      </c>
      <c r="E5487" t="s">
        <v>18315</v>
      </c>
      <c r="F5487" t="s">
        <v>13</v>
      </c>
      <c r="G5487" t="s">
        <v>18316</v>
      </c>
      <c r="H5487" s="3" t="s">
        <v>18322</v>
      </c>
      <c r="I5487" t="s">
        <v>90</v>
      </c>
      <c r="J5487" t="s">
        <v>18429</v>
      </c>
    </row>
    <row r="5488" spans="1:10" ht="16" x14ac:dyDescent="0.2">
      <c r="A5488" t="s">
        <v>18442</v>
      </c>
      <c r="B5488" t="s">
        <v>18349</v>
      </c>
      <c r="C5488" t="s">
        <v>18350</v>
      </c>
      <c r="D5488">
        <v>1</v>
      </c>
      <c r="E5488" t="s">
        <v>18315</v>
      </c>
      <c r="F5488" t="s">
        <v>13</v>
      </c>
      <c r="G5488" t="s">
        <v>18316</v>
      </c>
      <c r="H5488" s="3" t="s">
        <v>18322</v>
      </c>
      <c r="I5488" t="s">
        <v>90</v>
      </c>
      <c r="J5488" t="s">
        <v>18443</v>
      </c>
    </row>
    <row r="5489" spans="1:10" ht="16" x14ac:dyDescent="0.2">
      <c r="A5489" t="s">
        <v>18357</v>
      </c>
      <c r="B5489" t="s">
        <v>18363</v>
      </c>
      <c r="C5489" t="s">
        <v>18364</v>
      </c>
      <c r="D5489">
        <v>1</v>
      </c>
      <c r="E5489" t="s">
        <v>18315</v>
      </c>
      <c r="F5489" t="s">
        <v>13</v>
      </c>
      <c r="G5489" t="s">
        <v>18316</v>
      </c>
      <c r="H5489" s="3" t="s">
        <v>18322</v>
      </c>
      <c r="I5489" t="s">
        <v>90</v>
      </c>
      <c r="J5489" t="s">
        <v>18358</v>
      </c>
    </row>
    <row r="5490" spans="1:10" ht="16" x14ac:dyDescent="0.2">
      <c r="A5490" t="s">
        <v>18451</v>
      </c>
      <c r="B5490" t="s">
        <v>18333</v>
      </c>
      <c r="C5490" t="s">
        <v>18334</v>
      </c>
      <c r="D5490">
        <v>3</v>
      </c>
      <c r="E5490" t="s">
        <v>18315</v>
      </c>
      <c r="F5490" t="s">
        <v>13</v>
      </c>
      <c r="G5490" t="s">
        <v>18316</v>
      </c>
      <c r="H5490" s="3" t="s">
        <v>18322</v>
      </c>
      <c r="I5490" t="s">
        <v>90</v>
      </c>
      <c r="J5490" t="s">
        <v>18452</v>
      </c>
    </row>
    <row r="5491" spans="1:10" ht="16" x14ac:dyDescent="0.2">
      <c r="A5491" t="s">
        <v>18426</v>
      </c>
      <c r="B5491" t="s">
        <v>18330</v>
      </c>
      <c r="C5491" t="s">
        <v>18331</v>
      </c>
      <c r="D5491">
        <v>6</v>
      </c>
      <c r="E5491" t="s">
        <v>18315</v>
      </c>
      <c r="F5491" t="s">
        <v>13</v>
      </c>
      <c r="G5491" t="s">
        <v>18316</v>
      </c>
      <c r="H5491" s="3" t="s">
        <v>18322</v>
      </c>
      <c r="I5491" t="s">
        <v>90</v>
      </c>
      <c r="J5491" t="s">
        <v>18427</v>
      </c>
    </row>
    <row r="5492" spans="1:10" ht="16" x14ac:dyDescent="0.2">
      <c r="A5492" t="s">
        <v>18461</v>
      </c>
      <c r="B5492" t="s">
        <v>18333</v>
      </c>
      <c r="C5492" t="s">
        <v>18334</v>
      </c>
      <c r="D5492">
        <v>3</v>
      </c>
      <c r="E5492" t="s">
        <v>18315</v>
      </c>
      <c r="F5492" t="s">
        <v>13</v>
      </c>
      <c r="G5492" t="s">
        <v>18316</v>
      </c>
      <c r="H5492" s="3" t="s">
        <v>18322</v>
      </c>
      <c r="I5492" t="s">
        <v>90</v>
      </c>
      <c r="J5492" t="s">
        <v>18462</v>
      </c>
    </row>
    <row r="5493" spans="1:10" ht="16" x14ac:dyDescent="0.2">
      <c r="A5493" t="s">
        <v>18457</v>
      </c>
      <c r="B5493" t="s">
        <v>18333</v>
      </c>
      <c r="C5493" t="s">
        <v>18334</v>
      </c>
      <c r="D5493">
        <v>1</v>
      </c>
      <c r="E5493" t="s">
        <v>18315</v>
      </c>
      <c r="F5493" t="s">
        <v>13</v>
      </c>
      <c r="G5493" t="s">
        <v>18316</v>
      </c>
      <c r="H5493" s="3" t="s">
        <v>18317</v>
      </c>
      <c r="I5493" t="s">
        <v>90</v>
      </c>
      <c r="J5493" t="s">
        <v>18458</v>
      </c>
    </row>
    <row r="5494" spans="1:10" ht="16" x14ac:dyDescent="0.2">
      <c r="A5494" t="s">
        <v>18461</v>
      </c>
      <c r="B5494" t="s">
        <v>18330</v>
      </c>
      <c r="C5494" t="s">
        <v>18331</v>
      </c>
      <c r="D5494">
        <v>1</v>
      </c>
      <c r="E5494" t="s">
        <v>18315</v>
      </c>
      <c r="F5494" t="s">
        <v>13</v>
      </c>
      <c r="G5494" t="s">
        <v>18316</v>
      </c>
      <c r="H5494" s="3" t="s">
        <v>18322</v>
      </c>
      <c r="I5494" t="s">
        <v>90</v>
      </c>
      <c r="J5494" t="s">
        <v>18462</v>
      </c>
    </row>
    <row r="5495" spans="1:10" ht="16" x14ac:dyDescent="0.2">
      <c r="A5495" t="s">
        <v>18455</v>
      </c>
      <c r="B5495" t="s">
        <v>18361</v>
      </c>
      <c r="C5495" t="s">
        <v>18362</v>
      </c>
      <c r="D5495">
        <v>1</v>
      </c>
      <c r="E5495" t="s">
        <v>18315</v>
      </c>
      <c r="F5495" t="s">
        <v>13</v>
      </c>
      <c r="G5495" t="s">
        <v>18316</v>
      </c>
      <c r="H5495" s="3" t="s">
        <v>18322</v>
      </c>
      <c r="I5495" t="s">
        <v>90</v>
      </c>
      <c r="J5495" t="s">
        <v>18456</v>
      </c>
    </row>
    <row r="5496" spans="1:10" ht="16" x14ac:dyDescent="0.2">
      <c r="A5496" t="s">
        <v>18455</v>
      </c>
      <c r="B5496" t="s">
        <v>18399</v>
      </c>
      <c r="C5496" t="s">
        <v>18400</v>
      </c>
      <c r="D5496">
        <v>2</v>
      </c>
      <c r="E5496" t="s">
        <v>18315</v>
      </c>
      <c r="F5496" t="s">
        <v>13</v>
      </c>
      <c r="G5496" t="s">
        <v>18316</v>
      </c>
      <c r="H5496" s="3" t="s">
        <v>18322</v>
      </c>
      <c r="I5496" t="s">
        <v>90</v>
      </c>
      <c r="J5496" t="s">
        <v>18456</v>
      </c>
    </row>
    <row r="5497" spans="1:10" ht="16" x14ac:dyDescent="0.2">
      <c r="A5497" t="s">
        <v>18455</v>
      </c>
      <c r="B5497" t="s">
        <v>18359</v>
      </c>
      <c r="C5497" t="s">
        <v>18360</v>
      </c>
      <c r="D5497">
        <v>3</v>
      </c>
      <c r="E5497" t="s">
        <v>18315</v>
      </c>
      <c r="F5497" t="s">
        <v>13</v>
      </c>
      <c r="G5497" t="s">
        <v>18316</v>
      </c>
      <c r="H5497" s="3" t="s">
        <v>18322</v>
      </c>
      <c r="I5497" t="s">
        <v>90</v>
      </c>
      <c r="J5497" t="s">
        <v>18456</v>
      </c>
    </row>
    <row r="5498" spans="1:10" ht="16" x14ac:dyDescent="0.2">
      <c r="A5498" t="s">
        <v>18455</v>
      </c>
      <c r="B5498" t="s">
        <v>18330</v>
      </c>
      <c r="C5498" t="s">
        <v>18331</v>
      </c>
      <c r="D5498">
        <v>4</v>
      </c>
      <c r="E5498" t="s">
        <v>18315</v>
      </c>
      <c r="F5498" t="s">
        <v>13</v>
      </c>
      <c r="G5498" t="s">
        <v>18316</v>
      </c>
      <c r="H5498" s="3" t="s">
        <v>18322</v>
      </c>
      <c r="I5498" t="s">
        <v>90</v>
      </c>
      <c r="J5498" t="s">
        <v>18456</v>
      </c>
    </row>
    <row r="5499" spans="1:10" ht="16" x14ac:dyDescent="0.2">
      <c r="A5499" t="s">
        <v>18428</v>
      </c>
      <c r="B5499" t="s">
        <v>18333</v>
      </c>
      <c r="C5499" t="s">
        <v>18334</v>
      </c>
      <c r="D5499">
        <v>4</v>
      </c>
      <c r="E5499" t="s">
        <v>18315</v>
      </c>
      <c r="F5499" t="s">
        <v>13</v>
      </c>
      <c r="G5499" t="s">
        <v>18316</v>
      </c>
      <c r="H5499" s="3" t="s">
        <v>18322</v>
      </c>
      <c r="I5499" t="s">
        <v>90</v>
      </c>
      <c r="J5499" t="s">
        <v>18429</v>
      </c>
    </row>
    <row r="5500" spans="1:10" ht="16" x14ac:dyDescent="0.2">
      <c r="A5500" t="s">
        <v>18463</v>
      </c>
      <c r="B5500" t="s">
        <v>18464</v>
      </c>
      <c r="C5500" t="s">
        <v>18465</v>
      </c>
      <c r="D5500">
        <v>3</v>
      </c>
      <c r="E5500" t="s">
        <v>13</v>
      </c>
      <c r="F5500" t="s">
        <v>13</v>
      </c>
      <c r="G5500" t="s">
        <v>18466</v>
      </c>
      <c r="H5500" s="3" t="s">
        <v>18467</v>
      </c>
      <c r="I5500" t="s">
        <v>90</v>
      </c>
      <c r="J5500" t="s">
        <v>18468</v>
      </c>
    </row>
    <row r="5501" spans="1:10" ht="32" x14ac:dyDescent="0.2">
      <c r="A5501" t="s">
        <v>18195</v>
      </c>
      <c r="B5501" t="s">
        <v>18469</v>
      </c>
      <c r="C5501" t="s">
        <v>18470</v>
      </c>
      <c r="D5501">
        <v>3</v>
      </c>
      <c r="E5501">
        <f>481</f>
        <v>481</v>
      </c>
      <c r="F5501" t="s">
        <v>13</v>
      </c>
      <c r="G5501" t="s">
        <v>18471</v>
      </c>
      <c r="H5501" s="3" t="s">
        <v>18472</v>
      </c>
      <c r="I5501" t="s">
        <v>90</v>
      </c>
      <c r="J5501" t="s">
        <v>18199</v>
      </c>
    </row>
    <row r="5502" spans="1:10" ht="32" x14ac:dyDescent="0.2">
      <c r="A5502" t="s">
        <v>18473</v>
      </c>
      <c r="B5502" t="s">
        <v>18474</v>
      </c>
      <c r="C5502" t="s">
        <v>18475</v>
      </c>
      <c r="D5502">
        <v>3</v>
      </c>
      <c r="E5502">
        <f>481</f>
        <v>481</v>
      </c>
      <c r="F5502" t="s">
        <v>13</v>
      </c>
      <c r="G5502" t="s">
        <v>18471</v>
      </c>
      <c r="H5502" s="3" t="s">
        <v>18476</v>
      </c>
      <c r="I5502" t="s">
        <v>90</v>
      </c>
      <c r="J5502" t="s">
        <v>18477</v>
      </c>
    </row>
    <row r="5503" spans="1:10" ht="32" x14ac:dyDescent="0.2">
      <c r="A5503" t="s">
        <v>4363</v>
      </c>
      <c r="B5503" t="s">
        <v>18478</v>
      </c>
      <c r="C5503" t="s">
        <v>18479</v>
      </c>
      <c r="D5503">
        <v>2</v>
      </c>
      <c r="E5503" t="s">
        <v>13</v>
      </c>
      <c r="F5503" t="s">
        <v>13</v>
      </c>
      <c r="G5503" t="s">
        <v>18480</v>
      </c>
      <c r="H5503" s="3" t="s">
        <v>18481</v>
      </c>
      <c r="I5503" t="s">
        <v>404</v>
      </c>
      <c r="J5503" t="s">
        <v>4365</v>
      </c>
    </row>
    <row r="5504" spans="1:10" ht="16" x14ac:dyDescent="0.2">
      <c r="A5504" t="s">
        <v>7529</v>
      </c>
      <c r="B5504" t="s">
        <v>18482</v>
      </c>
      <c r="C5504" t="s">
        <v>18483</v>
      </c>
      <c r="D5504">
        <v>1</v>
      </c>
      <c r="E5504" t="s">
        <v>13</v>
      </c>
      <c r="F5504" t="s">
        <v>13</v>
      </c>
      <c r="G5504" t="s">
        <v>18484</v>
      </c>
      <c r="H5504" s="3" t="s">
        <v>18485</v>
      </c>
      <c r="I5504" t="s">
        <v>509</v>
      </c>
      <c r="J5504" t="s">
        <v>7534</v>
      </c>
    </row>
    <row r="5505" spans="1:10" ht="16" x14ac:dyDescent="0.2">
      <c r="A5505" t="s">
        <v>7529</v>
      </c>
      <c r="B5505" t="s">
        <v>18486</v>
      </c>
      <c r="C5505" t="s">
        <v>18487</v>
      </c>
      <c r="D5505">
        <v>4</v>
      </c>
      <c r="E5505" t="s">
        <v>13</v>
      </c>
      <c r="F5505" t="s">
        <v>13</v>
      </c>
      <c r="G5505" t="s">
        <v>18484</v>
      </c>
      <c r="H5505" s="3" t="s">
        <v>18485</v>
      </c>
      <c r="I5505" t="s">
        <v>509</v>
      </c>
      <c r="J5505" t="s">
        <v>7534</v>
      </c>
    </row>
    <row r="5506" spans="1:10" ht="16" x14ac:dyDescent="0.2">
      <c r="A5506" t="s">
        <v>18488</v>
      </c>
      <c r="B5506" t="s">
        <v>18489</v>
      </c>
      <c r="C5506" t="s">
        <v>18490</v>
      </c>
      <c r="D5506">
        <v>1</v>
      </c>
      <c r="E5506" t="s">
        <v>13</v>
      </c>
      <c r="F5506" t="s">
        <v>13</v>
      </c>
      <c r="G5506" t="s">
        <v>18491</v>
      </c>
      <c r="H5506" s="3" t="s">
        <v>18492</v>
      </c>
      <c r="I5506" t="s">
        <v>2961</v>
      </c>
      <c r="J5506" t="s">
        <v>18493</v>
      </c>
    </row>
    <row r="5507" spans="1:10" ht="16" x14ac:dyDescent="0.2">
      <c r="A5507" t="s">
        <v>18488</v>
      </c>
      <c r="B5507" t="s">
        <v>18494</v>
      </c>
      <c r="C5507" t="s">
        <v>18495</v>
      </c>
      <c r="D5507">
        <v>2</v>
      </c>
      <c r="E5507" t="s">
        <v>13</v>
      </c>
      <c r="F5507" t="s">
        <v>13</v>
      </c>
      <c r="G5507" t="s">
        <v>18491</v>
      </c>
      <c r="H5507" s="3" t="s">
        <v>18492</v>
      </c>
      <c r="I5507" t="s">
        <v>2961</v>
      </c>
      <c r="J5507" t="s">
        <v>18493</v>
      </c>
    </row>
    <row r="5508" spans="1:10" ht="16" x14ac:dyDescent="0.2">
      <c r="A5508" t="s">
        <v>18496</v>
      </c>
      <c r="B5508" t="s">
        <v>18497</v>
      </c>
      <c r="C5508" t="s">
        <v>18498</v>
      </c>
      <c r="D5508">
        <v>2</v>
      </c>
      <c r="E5508" t="s">
        <v>13</v>
      </c>
      <c r="F5508" t="s">
        <v>13</v>
      </c>
      <c r="G5508" t="s">
        <v>18491</v>
      </c>
      <c r="H5508" s="3" t="s">
        <v>18499</v>
      </c>
      <c r="I5508" t="s">
        <v>2961</v>
      </c>
      <c r="J5508" t="s">
        <v>18500</v>
      </c>
    </row>
    <row r="5509" spans="1:10" ht="16" x14ac:dyDescent="0.2">
      <c r="A5509" t="s">
        <v>18496</v>
      </c>
      <c r="B5509" t="s">
        <v>18501</v>
      </c>
      <c r="C5509" t="s">
        <v>18502</v>
      </c>
      <c r="D5509">
        <v>1</v>
      </c>
      <c r="E5509" t="s">
        <v>13</v>
      </c>
      <c r="F5509" t="s">
        <v>13</v>
      </c>
      <c r="G5509" t="s">
        <v>18491</v>
      </c>
      <c r="H5509" s="3" t="s">
        <v>18499</v>
      </c>
      <c r="I5509" t="s">
        <v>2961</v>
      </c>
      <c r="J5509" t="s">
        <v>18500</v>
      </c>
    </row>
    <row r="5510" spans="1:10" ht="16" x14ac:dyDescent="0.2">
      <c r="A5510" t="s">
        <v>18488</v>
      </c>
      <c r="B5510" t="s">
        <v>18503</v>
      </c>
      <c r="C5510" t="s">
        <v>18504</v>
      </c>
      <c r="D5510">
        <v>4</v>
      </c>
      <c r="E5510" t="s">
        <v>13</v>
      </c>
      <c r="F5510" t="s">
        <v>13</v>
      </c>
      <c r="G5510" t="s">
        <v>18491</v>
      </c>
      <c r="H5510" s="3" t="s">
        <v>18505</v>
      </c>
      <c r="I5510" t="s">
        <v>2961</v>
      </c>
      <c r="J5510" t="s">
        <v>18493</v>
      </c>
    </row>
    <row r="5511" spans="1:10" ht="16" x14ac:dyDescent="0.2">
      <c r="A5511" t="s">
        <v>18506</v>
      </c>
      <c r="B5511" t="s">
        <v>18497</v>
      </c>
      <c r="C5511" t="s">
        <v>18498</v>
      </c>
      <c r="D5511">
        <v>2</v>
      </c>
      <c r="E5511" t="s">
        <v>13</v>
      </c>
      <c r="F5511" t="s">
        <v>13</v>
      </c>
      <c r="G5511" t="s">
        <v>18491</v>
      </c>
      <c r="H5511" s="3" t="s">
        <v>18499</v>
      </c>
      <c r="I5511" t="s">
        <v>2961</v>
      </c>
      <c r="J5511" t="s">
        <v>18507</v>
      </c>
    </row>
    <row r="5512" spans="1:10" ht="16" x14ac:dyDescent="0.2">
      <c r="A5512" t="s">
        <v>3417</v>
      </c>
      <c r="B5512" t="s">
        <v>18508</v>
      </c>
      <c r="C5512" t="s">
        <v>18509</v>
      </c>
      <c r="D5512">
        <v>2</v>
      </c>
      <c r="E5512" t="s">
        <v>13</v>
      </c>
      <c r="F5512" t="s">
        <v>13</v>
      </c>
      <c r="G5512" t="s">
        <v>18510</v>
      </c>
      <c r="H5512" s="3" t="s">
        <v>18511</v>
      </c>
      <c r="I5512" t="s">
        <v>509</v>
      </c>
      <c r="J5512" t="s">
        <v>3420</v>
      </c>
    </row>
    <row r="5513" spans="1:10" ht="16" x14ac:dyDescent="0.2">
      <c r="A5513" t="s">
        <v>3434</v>
      </c>
      <c r="B5513" t="s">
        <v>18508</v>
      </c>
      <c r="C5513" t="s">
        <v>18509</v>
      </c>
      <c r="D5513">
        <v>1</v>
      </c>
      <c r="E5513" t="s">
        <v>13</v>
      </c>
      <c r="F5513" t="s">
        <v>13</v>
      </c>
      <c r="G5513" t="s">
        <v>18510</v>
      </c>
      <c r="H5513" s="3" t="s">
        <v>18512</v>
      </c>
      <c r="I5513" t="s">
        <v>509</v>
      </c>
      <c r="J5513" t="s">
        <v>3435</v>
      </c>
    </row>
    <row r="5514" spans="1:10" ht="16" x14ac:dyDescent="0.2">
      <c r="A5514" t="s">
        <v>18513</v>
      </c>
      <c r="B5514" t="s">
        <v>18508</v>
      </c>
      <c r="C5514" t="s">
        <v>18514</v>
      </c>
      <c r="D5514">
        <v>1</v>
      </c>
      <c r="E5514" t="s">
        <v>13</v>
      </c>
      <c r="F5514" t="s">
        <v>13</v>
      </c>
      <c r="G5514" t="s">
        <v>18510</v>
      </c>
      <c r="H5514" s="3" t="s">
        <v>18511</v>
      </c>
      <c r="I5514" t="s">
        <v>509</v>
      </c>
      <c r="J5514" t="s">
        <v>18515</v>
      </c>
    </row>
    <row r="5515" spans="1:10" ht="16" x14ac:dyDescent="0.2">
      <c r="A5515" t="s">
        <v>18516</v>
      </c>
      <c r="B5515" t="s">
        <v>18508</v>
      </c>
      <c r="C5515" t="s">
        <v>18509</v>
      </c>
      <c r="D5515">
        <v>1</v>
      </c>
      <c r="E5515" t="s">
        <v>13</v>
      </c>
      <c r="F5515" t="s">
        <v>13</v>
      </c>
      <c r="G5515" t="s">
        <v>18510</v>
      </c>
      <c r="H5515" s="3" t="s">
        <v>18511</v>
      </c>
      <c r="I5515" t="s">
        <v>509</v>
      </c>
      <c r="J5515" t="s">
        <v>18517</v>
      </c>
    </row>
    <row r="5516" spans="1:10" ht="16" x14ac:dyDescent="0.2">
      <c r="A5516" t="s">
        <v>13936</v>
      </c>
      <c r="B5516" t="s">
        <v>18518</v>
      </c>
      <c r="C5516" t="s">
        <v>18519</v>
      </c>
      <c r="D5516">
        <v>1</v>
      </c>
      <c r="E5516" t="s">
        <v>13</v>
      </c>
      <c r="F5516" t="s">
        <v>13</v>
      </c>
      <c r="G5516" t="s">
        <v>18520</v>
      </c>
      <c r="H5516" s="3" t="s">
        <v>18521</v>
      </c>
      <c r="I5516" t="s">
        <v>315</v>
      </c>
      <c r="J5516" t="s">
        <v>13941</v>
      </c>
    </row>
    <row r="5517" spans="1:10" ht="16" x14ac:dyDescent="0.2">
      <c r="A5517" t="s">
        <v>13942</v>
      </c>
      <c r="B5517" t="s">
        <v>18518</v>
      </c>
      <c r="C5517" t="s">
        <v>18519</v>
      </c>
      <c r="D5517">
        <v>2</v>
      </c>
      <c r="E5517" t="s">
        <v>13</v>
      </c>
      <c r="F5517" t="s">
        <v>13</v>
      </c>
      <c r="G5517" t="s">
        <v>18520</v>
      </c>
      <c r="H5517" s="3" t="s">
        <v>18522</v>
      </c>
      <c r="I5517" t="s">
        <v>315</v>
      </c>
      <c r="J5517" t="s">
        <v>13943</v>
      </c>
    </row>
    <row r="5518" spans="1:10" ht="16" x14ac:dyDescent="0.2">
      <c r="A5518" t="s">
        <v>18523</v>
      </c>
      <c r="B5518" t="s">
        <v>18524</v>
      </c>
      <c r="C5518" t="s">
        <v>18525</v>
      </c>
      <c r="D5518">
        <v>2</v>
      </c>
      <c r="E5518" t="s">
        <v>13</v>
      </c>
      <c r="F5518" t="s">
        <v>13</v>
      </c>
      <c r="G5518" t="s">
        <v>18526</v>
      </c>
      <c r="H5518" s="3" t="s">
        <v>18527</v>
      </c>
      <c r="I5518" t="s">
        <v>4995</v>
      </c>
      <c r="J5518" t="s">
        <v>18528</v>
      </c>
    </row>
    <row r="5519" spans="1:10" ht="16" x14ac:dyDescent="0.2">
      <c r="A5519" t="s">
        <v>11948</v>
      </c>
      <c r="B5519" t="s">
        <v>11935</v>
      </c>
      <c r="C5519" t="s">
        <v>11936</v>
      </c>
      <c r="D5519">
        <v>4</v>
      </c>
      <c r="E5519" t="s">
        <v>13</v>
      </c>
      <c r="F5519" t="s">
        <v>13</v>
      </c>
      <c r="G5519" t="s">
        <v>18529</v>
      </c>
      <c r="H5519" s="3" t="s">
        <v>18530</v>
      </c>
      <c r="I5519" t="s">
        <v>315</v>
      </c>
      <c r="J5519" t="s">
        <v>11953</v>
      </c>
    </row>
    <row r="5520" spans="1:10" ht="16" x14ac:dyDescent="0.2">
      <c r="A5520" t="s">
        <v>549</v>
      </c>
      <c r="B5520" t="s">
        <v>18531</v>
      </c>
      <c r="C5520" t="s">
        <v>18532</v>
      </c>
      <c r="D5520">
        <v>10</v>
      </c>
      <c r="E5520" t="s">
        <v>13</v>
      </c>
      <c r="F5520" t="s">
        <v>13</v>
      </c>
      <c r="G5520" t="s">
        <v>18533</v>
      </c>
      <c r="H5520" s="3" t="s">
        <v>18534</v>
      </c>
      <c r="I5520" t="s">
        <v>315</v>
      </c>
      <c r="J5520" t="s">
        <v>554</v>
      </c>
    </row>
    <row r="5521" spans="1:10" ht="16" x14ac:dyDescent="0.2">
      <c r="A5521" t="s">
        <v>18535</v>
      </c>
      <c r="B5521" t="s">
        <v>18536</v>
      </c>
      <c r="C5521" t="s">
        <v>18537</v>
      </c>
      <c r="D5521">
        <v>2</v>
      </c>
      <c r="E5521" t="s">
        <v>13</v>
      </c>
      <c r="F5521" t="s">
        <v>13</v>
      </c>
      <c r="G5521" t="s">
        <v>18533</v>
      </c>
      <c r="H5521" s="3" t="s">
        <v>18538</v>
      </c>
      <c r="I5521" t="s">
        <v>315</v>
      </c>
      <c r="J5521" t="s">
        <v>18539</v>
      </c>
    </row>
    <row r="5522" spans="1:10" ht="16" x14ac:dyDescent="0.2">
      <c r="A5522" t="s">
        <v>18540</v>
      </c>
      <c r="B5522" t="s">
        <v>18541</v>
      </c>
      <c r="C5522" t="s">
        <v>18542</v>
      </c>
      <c r="D5522">
        <v>2</v>
      </c>
      <c r="E5522" t="s">
        <v>13</v>
      </c>
      <c r="F5522" t="s">
        <v>13</v>
      </c>
      <c r="G5522" t="s">
        <v>18533</v>
      </c>
      <c r="H5522" s="3" t="s">
        <v>18543</v>
      </c>
      <c r="I5522" t="s">
        <v>315</v>
      </c>
      <c r="J5522" t="s">
        <v>18544</v>
      </c>
    </row>
    <row r="5523" spans="1:10" ht="16" x14ac:dyDescent="0.2">
      <c r="A5523" t="s">
        <v>18545</v>
      </c>
      <c r="B5523" t="s">
        <v>18536</v>
      </c>
      <c r="C5523" t="s">
        <v>18537</v>
      </c>
      <c r="D5523">
        <v>2</v>
      </c>
      <c r="E5523" t="s">
        <v>13</v>
      </c>
      <c r="F5523" t="s">
        <v>13</v>
      </c>
      <c r="G5523" t="s">
        <v>18546</v>
      </c>
      <c r="H5523" s="3" t="s">
        <v>18547</v>
      </c>
      <c r="I5523" t="s">
        <v>315</v>
      </c>
      <c r="J5523" t="s">
        <v>18548</v>
      </c>
    </row>
    <row r="5524" spans="1:10" ht="16" x14ac:dyDescent="0.2">
      <c r="A5524" t="s">
        <v>18549</v>
      </c>
      <c r="B5524" t="s">
        <v>18536</v>
      </c>
      <c r="C5524" t="s">
        <v>18537</v>
      </c>
      <c r="D5524">
        <v>1</v>
      </c>
      <c r="E5524" t="s">
        <v>13</v>
      </c>
      <c r="F5524" t="s">
        <v>13</v>
      </c>
      <c r="G5524" t="s">
        <v>18546</v>
      </c>
      <c r="H5524" s="3" t="s">
        <v>18550</v>
      </c>
      <c r="I5524" t="s">
        <v>315</v>
      </c>
      <c r="J5524" t="s">
        <v>18551</v>
      </c>
    </row>
    <row r="5525" spans="1:10" ht="16" x14ac:dyDescent="0.2">
      <c r="A5525" t="s">
        <v>18552</v>
      </c>
      <c r="B5525" t="s">
        <v>18553</v>
      </c>
      <c r="C5525" t="s">
        <v>18554</v>
      </c>
      <c r="D5525">
        <v>1</v>
      </c>
      <c r="E5525" t="s">
        <v>13</v>
      </c>
      <c r="F5525" t="s">
        <v>13</v>
      </c>
      <c r="G5525" t="s">
        <v>18555</v>
      </c>
      <c r="H5525" s="3" t="s">
        <v>18556</v>
      </c>
      <c r="I5525" t="s">
        <v>315</v>
      </c>
      <c r="J5525" t="s">
        <v>18557</v>
      </c>
    </row>
    <row r="5526" spans="1:10" ht="16" x14ac:dyDescent="0.2">
      <c r="A5526" t="s">
        <v>641</v>
      </c>
      <c r="B5526" t="s">
        <v>18558</v>
      </c>
      <c r="C5526" t="s">
        <v>18559</v>
      </c>
      <c r="D5526">
        <v>1</v>
      </c>
      <c r="E5526" t="s">
        <v>13</v>
      </c>
      <c r="F5526" t="s">
        <v>13</v>
      </c>
      <c r="G5526" t="s">
        <v>18555</v>
      </c>
      <c r="H5526" s="3" t="s">
        <v>18556</v>
      </c>
      <c r="I5526" t="s">
        <v>315</v>
      </c>
      <c r="J5526" t="s">
        <v>645</v>
      </c>
    </row>
    <row r="5527" spans="1:10" ht="16" x14ac:dyDescent="0.2">
      <c r="A5527" t="s">
        <v>18560</v>
      </c>
      <c r="B5527" t="s">
        <v>18553</v>
      </c>
      <c r="C5527" t="s">
        <v>18554</v>
      </c>
      <c r="D5527">
        <v>3</v>
      </c>
      <c r="E5527" t="s">
        <v>13</v>
      </c>
      <c r="F5527" t="s">
        <v>13</v>
      </c>
      <c r="G5527" t="s">
        <v>18555</v>
      </c>
      <c r="H5527" s="3" t="s">
        <v>18556</v>
      </c>
      <c r="I5527" t="s">
        <v>315</v>
      </c>
      <c r="J5527" t="s">
        <v>18561</v>
      </c>
    </row>
    <row r="5528" spans="1:10" ht="16" x14ac:dyDescent="0.2">
      <c r="A5528" t="s">
        <v>18552</v>
      </c>
      <c r="B5528" t="s">
        <v>18562</v>
      </c>
      <c r="C5528" t="s">
        <v>18563</v>
      </c>
      <c r="D5528">
        <v>2</v>
      </c>
      <c r="E5528" t="s">
        <v>13</v>
      </c>
      <c r="F5528" t="s">
        <v>13</v>
      </c>
      <c r="G5528" t="s">
        <v>18555</v>
      </c>
      <c r="H5528" s="3" t="s">
        <v>18556</v>
      </c>
      <c r="I5528" t="s">
        <v>315</v>
      </c>
      <c r="J5528" t="s">
        <v>18557</v>
      </c>
    </row>
    <row r="5529" spans="1:10" ht="32" x14ac:dyDescent="0.2">
      <c r="A5529" t="s">
        <v>10</v>
      </c>
      <c r="B5529" t="s">
        <v>18564</v>
      </c>
      <c r="C5529" t="s">
        <v>18565</v>
      </c>
      <c r="D5529">
        <v>1</v>
      </c>
      <c r="E5529" t="s">
        <v>13</v>
      </c>
      <c r="F5529" t="s">
        <v>13</v>
      </c>
      <c r="G5529" t="s">
        <v>18566</v>
      </c>
      <c r="H5529" s="3" t="s">
        <v>18567</v>
      </c>
      <c r="I5529" t="s">
        <v>18568</v>
      </c>
      <c r="J5529" t="s">
        <v>17</v>
      </c>
    </row>
    <row r="5530" spans="1:10" ht="16" x14ac:dyDescent="0.2">
      <c r="A5530" t="s">
        <v>18569</v>
      </c>
      <c r="B5530" t="s">
        <v>18570</v>
      </c>
      <c r="C5530" t="s">
        <v>18571</v>
      </c>
      <c r="D5530">
        <v>1</v>
      </c>
      <c r="E5530" t="s">
        <v>13</v>
      </c>
      <c r="F5530" t="s">
        <v>13</v>
      </c>
      <c r="G5530" t="s">
        <v>18572</v>
      </c>
      <c r="H5530" s="3" t="s">
        <v>18573</v>
      </c>
      <c r="I5530" t="s">
        <v>62</v>
      </c>
      <c r="J5530" t="s">
        <v>18574</v>
      </c>
    </row>
    <row r="5531" spans="1:10" ht="16" x14ac:dyDescent="0.2">
      <c r="A5531" t="s">
        <v>18575</v>
      </c>
      <c r="B5531" t="s">
        <v>18576</v>
      </c>
      <c r="C5531" t="s">
        <v>18577</v>
      </c>
      <c r="D5531">
        <v>1</v>
      </c>
      <c r="E5531" t="s">
        <v>13</v>
      </c>
      <c r="F5531" t="s">
        <v>13</v>
      </c>
      <c r="G5531" t="s">
        <v>18578</v>
      </c>
      <c r="H5531" s="3" t="s">
        <v>18579</v>
      </c>
      <c r="I5531" t="s">
        <v>856</v>
      </c>
      <c r="J5531" t="s">
        <v>18580</v>
      </c>
    </row>
    <row r="5532" spans="1:10" ht="16" x14ac:dyDescent="0.2">
      <c r="A5532" t="s">
        <v>18581</v>
      </c>
      <c r="B5532" t="s">
        <v>18582</v>
      </c>
      <c r="C5532" t="s">
        <v>18583</v>
      </c>
      <c r="D5532">
        <v>4</v>
      </c>
      <c r="E5532" t="s">
        <v>13</v>
      </c>
      <c r="F5532" t="s">
        <v>13</v>
      </c>
      <c r="G5532" t="s">
        <v>18578</v>
      </c>
      <c r="H5532" s="3" t="s">
        <v>18579</v>
      </c>
      <c r="I5532" t="s">
        <v>856</v>
      </c>
      <c r="J5532" t="s">
        <v>18584</v>
      </c>
    </row>
    <row r="5533" spans="1:10" ht="16" x14ac:dyDescent="0.2">
      <c r="A5533" t="s">
        <v>13584</v>
      </c>
      <c r="B5533" t="s">
        <v>18576</v>
      </c>
      <c r="C5533" t="s">
        <v>18577</v>
      </c>
      <c r="D5533">
        <v>4</v>
      </c>
      <c r="E5533" t="s">
        <v>13</v>
      </c>
      <c r="F5533" t="s">
        <v>13</v>
      </c>
      <c r="G5533" t="s">
        <v>18578</v>
      </c>
      <c r="H5533" s="3" t="s">
        <v>18579</v>
      </c>
      <c r="I5533" t="s">
        <v>856</v>
      </c>
      <c r="J5533" t="s">
        <v>13585</v>
      </c>
    </row>
    <row r="5534" spans="1:10" ht="16" x14ac:dyDescent="0.2">
      <c r="A5534" t="s">
        <v>18585</v>
      </c>
      <c r="B5534" t="s">
        <v>18582</v>
      </c>
      <c r="C5534" t="s">
        <v>18583</v>
      </c>
      <c r="D5534">
        <v>4</v>
      </c>
      <c r="E5534" t="s">
        <v>13</v>
      </c>
      <c r="F5534" t="s">
        <v>13</v>
      </c>
      <c r="G5534" t="s">
        <v>18578</v>
      </c>
      <c r="H5534" s="3" t="s">
        <v>18579</v>
      </c>
      <c r="I5534" t="s">
        <v>856</v>
      </c>
      <c r="J5534" t="s">
        <v>18586</v>
      </c>
    </row>
    <row r="5535" spans="1:10" ht="16" x14ac:dyDescent="0.2">
      <c r="A5535" t="s">
        <v>18587</v>
      </c>
      <c r="B5535" t="s">
        <v>18588</v>
      </c>
      <c r="C5535" t="s">
        <v>18589</v>
      </c>
      <c r="D5535">
        <v>3</v>
      </c>
      <c r="E5535" t="s">
        <v>13</v>
      </c>
      <c r="F5535" t="s">
        <v>13</v>
      </c>
      <c r="G5535" t="s">
        <v>18578</v>
      </c>
      <c r="H5535" s="3" t="s">
        <v>18579</v>
      </c>
      <c r="I5535" t="s">
        <v>856</v>
      </c>
      <c r="J5535" t="s">
        <v>18590</v>
      </c>
    </row>
    <row r="5536" spans="1:10" ht="16" x14ac:dyDescent="0.2">
      <c r="A5536" t="s">
        <v>18591</v>
      </c>
      <c r="B5536" t="s">
        <v>18576</v>
      </c>
      <c r="C5536" t="s">
        <v>18577</v>
      </c>
      <c r="D5536">
        <v>1</v>
      </c>
      <c r="E5536" t="s">
        <v>13</v>
      </c>
      <c r="F5536" t="s">
        <v>13</v>
      </c>
      <c r="G5536" t="s">
        <v>18578</v>
      </c>
      <c r="H5536" s="3" t="s">
        <v>18592</v>
      </c>
      <c r="I5536" t="s">
        <v>856</v>
      </c>
      <c r="J5536" t="s">
        <v>18593</v>
      </c>
    </row>
    <row r="5537" spans="1:10" ht="16" x14ac:dyDescent="0.2">
      <c r="A5537" t="s">
        <v>18591</v>
      </c>
      <c r="B5537" t="s">
        <v>18582</v>
      </c>
      <c r="C5537" t="s">
        <v>18583</v>
      </c>
      <c r="D5537">
        <v>4</v>
      </c>
      <c r="E5537" t="s">
        <v>13</v>
      </c>
      <c r="F5537" t="s">
        <v>13</v>
      </c>
      <c r="G5537" t="s">
        <v>18578</v>
      </c>
      <c r="H5537" s="3" t="s">
        <v>18592</v>
      </c>
      <c r="I5537" t="s">
        <v>856</v>
      </c>
      <c r="J5537" t="s">
        <v>18593</v>
      </c>
    </row>
    <row r="5538" spans="1:10" ht="16" x14ac:dyDescent="0.2">
      <c r="A5538" t="s">
        <v>18575</v>
      </c>
      <c r="B5538" t="s">
        <v>18582</v>
      </c>
      <c r="C5538" t="s">
        <v>18583</v>
      </c>
      <c r="D5538">
        <v>4</v>
      </c>
      <c r="E5538" t="s">
        <v>13</v>
      </c>
      <c r="F5538" t="s">
        <v>13</v>
      </c>
      <c r="G5538" t="s">
        <v>18578</v>
      </c>
      <c r="H5538" s="3" t="s">
        <v>18579</v>
      </c>
      <c r="I5538" t="s">
        <v>856</v>
      </c>
      <c r="J5538" t="s">
        <v>18580</v>
      </c>
    </row>
    <row r="5539" spans="1:10" ht="16" x14ac:dyDescent="0.2">
      <c r="A5539" t="s">
        <v>13573</v>
      </c>
      <c r="B5539" t="s">
        <v>18576</v>
      </c>
      <c r="C5539" t="s">
        <v>18577</v>
      </c>
      <c r="D5539">
        <v>3</v>
      </c>
      <c r="E5539" t="s">
        <v>13</v>
      </c>
      <c r="F5539" t="s">
        <v>13</v>
      </c>
      <c r="G5539" t="s">
        <v>18578</v>
      </c>
      <c r="H5539" s="3" t="s">
        <v>18579</v>
      </c>
      <c r="I5539" t="s">
        <v>856</v>
      </c>
      <c r="J5539" t="s">
        <v>13578</v>
      </c>
    </row>
    <row r="5540" spans="1:10" ht="16" x14ac:dyDescent="0.2">
      <c r="A5540" t="s">
        <v>18581</v>
      </c>
      <c r="B5540" t="s">
        <v>18576</v>
      </c>
      <c r="C5540" t="s">
        <v>18577</v>
      </c>
      <c r="D5540">
        <v>1</v>
      </c>
      <c r="E5540" t="s">
        <v>13</v>
      </c>
      <c r="F5540" t="s">
        <v>13</v>
      </c>
      <c r="G5540" t="s">
        <v>18578</v>
      </c>
      <c r="H5540" s="3" t="s">
        <v>18579</v>
      </c>
      <c r="I5540" t="s">
        <v>856</v>
      </c>
      <c r="J5540" t="s">
        <v>18584</v>
      </c>
    </row>
    <row r="5541" spans="1:10" ht="16" x14ac:dyDescent="0.2">
      <c r="A5541" t="s">
        <v>18585</v>
      </c>
      <c r="B5541" t="s">
        <v>18576</v>
      </c>
      <c r="C5541" t="s">
        <v>18577</v>
      </c>
      <c r="D5541">
        <v>1</v>
      </c>
      <c r="E5541" t="s">
        <v>13</v>
      </c>
      <c r="F5541" t="s">
        <v>13</v>
      </c>
      <c r="G5541" t="s">
        <v>18578</v>
      </c>
      <c r="H5541" s="3" t="s">
        <v>18579</v>
      </c>
      <c r="I5541" t="s">
        <v>856</v>
      </c>
      <c r="J5541" t="s">
        <v>18586</v>
      </c>
    </row>
    <row r="5542" spans="1:10" ht="16" x14ac:dyDescent="0.2">
      <c r="A5542" t="s">
        <v>18594</v>
      </c>
      <c r="B5542" t="s">
        <v>4737</v>
      </c>
      <c r="C5542" t="s">
        <v>18595</v>
      </c>
      <c r="D5542">
        <v>2</v>
      </c>
      <c r="E5542" t="s">
        <v>13</v>
      </c>
      <c r="F5542" t="s">
        <v>13</v>
      </c>
      <c r="G5542" t="s">
        <v>18596</v>
      </c>
      <c r="H5542" s="3" t="s">
        <v>18597</v>
      </c>
      <c r="I5542" t="s">
        <v>547</v>
      </c>
      <c r="J5542" t="s">
        <v>18598</v>
      </c>
    </row>
    <row r="5543" spans="1:10" ht="16" x14ac:dyDescent="0.2">
      <c r="A5543" t="s">
        <v>18599</v>
      </c>
      <c r="B5543" t="s">
        <v>18600</v>
      </c>
      <c r="C5543" t="s">
        <v>18601</v>
      </c>
      <c r="D5543">
        <v>2</v>
      </c>
      <c r="E5543" t="s">
        <v>13</v>
      </c>
      <c r="F5543" t="s">
        <v>13</v>
      </c>
      <c r="G5543" t="s">
        <v>18596</v>
      </c>
      <c r="H5543" s="3" t="s">
        <v>18602</v>
      </c>
      <c r="I5543" t="s">
        <v>547</v>
      </c>
      <c r="J5543" t="s">
        <v>18603</v>
      </c>
    </row>
    <row r="5544" spans="1:10" ht="16" x14ac:dyDescent="0.2">
      <c r="A5544" t="s">
        <v>18604</v>
      </c>
      <c r="B5544" t="s">
        <v>18605</v>
      </c>
      <c r="C5544" t="s">
        <v>18606</v>
      </c>
      <c r="D5544">
        <v>4</v>
      </c>
      <c r="E5544" t="s">
        <v>18607</v>
      </c>
      <c r="F5544" t="s">
        <v>13</v>
      </c>
      <c r="G5544" t="s">
        <v>18608</v>
      </c>
      <c r="H5544" s="3" t="s">
        <v>18609</v>
      </c>
      <c r="I5544" t="s">
        <v>90</v>
      </c>
      <c r="J5544" t="s">
        <v>18610</v>
      </c>
    </row>
    <row r="5545" spans="1:10" ht="16" x14ac:dyDescent="0.2">
      <c r="A5545" t="s">
        <v>18611</v>
      </c>
      <c r="B5545" t="s">
        <v>18612</v>
      </c>
      <c r="C5545" t="s">
        <v>18613</v>
      </c>
      <c r="D5545">
        <v>1</v>
      </c>
      <c r="E5545" t="s">
        <v>18607</v>
      </c>
      <c r="F5545" t="s">
        <v>13</v>
      </c>
      <c r="G5545" t="s">
        <v>18608</v>
      </c>
      <c r="H5545" s="3" t="s">
        <v>18614</v>
      </c>
      <c r="I5545" t="s">
        <v>90</v>
      </c>
      <c r="J5545" t="s">
        <v>18615</v>
      </c>
    </row>
    <row r="5546" spans="1:10" ht="16" x14ac:dyDescent="0.2">
      <c r="A5546" t="s">
        <v>18604</v>
      </c>
      <c r="B5546" t="s">
        <v>18616</v>
      </c>
      <c r="C5546" t="s">
        <v>18617</v>
      </c>
      <c r="D5546">
        <v>1</v>
      </c>
      <c r="E5546" t="s">
        <v>18607</v>
      </c>
      <c r="F5546" t="s">
        <v>13</v>
      </c>
      <c r="G5546" t="s">
        <v>18608</v>
      </c>
      <c r="H5546" s="3" t="s">
        <v>18609</v>
      </c>
      <c r="I5546" t="s">
        <v>90</v>
      </c>
      <c r="J5546" t="s">
        <v>18610</v>
      </c>
    </row>
    <row r="5547" spans="1:10" ht="16" x14ac:dyDescent="0.2">
      <c r="A5547" t="s">
        <v>18618</v>
      </c>
      <c r="B5547" t="s">
        <v>18619</v>
      </c>
      <c r="C5547" t="s">
        <v>18620</v>
      </c>
      <c r="D5547">
        <v>2</v>
      </c>
      <c r="E5547" t="s">
        <v>18607</v>
      </c>
      <c r="F5547" t="s">
        <v>13</v>
      </c>
      <c r="G5547" t="s">
        <v>18608</v>
      </c>
      <c r="H5547" s="3" t="s">
        <v>18614</v>
      </c>
      <c r="I5547" t="s">
        <v>90</v>
      </c>
      <c r="J5547" t="s">
        <v>18621</v>
      </c>
    </row>
    <row r="5548" spans="1:10" ht="16" x14ac:dyDescent="0.2">
      <c r="A5548" t="s">
        <v>18618</v>
      </c>
      <c r="B5548" t="s">
        <v>18622</v>
      </c>
      <c r="C5548" t="s">
        <v>18623</v>
      </c>
      <c r="D5548">
        <v>3</v>
      </c>
      <c r="E5548" t="s">
        <v>18607</v>
      </c>
      <c r="F5548" t="s">
        <v>13</v>
      </c>
      <c r="G5548" t="s">
        <v>18608</v>
      </c>
      <c r="H5548" s="3" t="s">
        <v>18614</v>
      </c>
      <c r="I5548" t="s">
        <v>90</v>
      </c>
      <c r="J5548" t="s">
        <v>18621</v>
      </c>
    </row>
    <row r="5549" spans="1:10" ht="16" x14ac:dyDescent="0.2">
      <c r="A5549" t="s">
        <v>18604</v>
      </c>
      <c r="B5549" t="s">
        <v>18624</v>
      </c>
      <c r="C5549" t="s">
        <v>18625</v>
      </c>
      <c r="D5549">
        <v>3</v>
      </c>
      <c r="E5549" t="s">
        <v>18607</v>
      </c>
      <c r="F5549" t="s">
        <v>13</v>
      </c>
      <c r="G5549" t="s">
        <v>18608</v>
      </c>
      <c r="H5549" s="3" t="s">
        <v>18609</v>
      </c>
      <c r="I5549" t="s">
        <v>90</v>
      </c>
      <c r="J5549" t="s">
        <v>18610</v>
      </c>
    </row>
    <row r="5550" spans="1:10" ht="16" x14ac:dyDescent="0.2">
      <c r="A5550" t="s">
        <v>18618</v>
      </c>
      <c r="B5550" t="s">
        <v>18626</v>
      </c>
      <c r="C5550" t="s">
        <v>18627</v>
      </c>
      <c r="D5550">
        <v>1</v>
      </c>
      <c r="E5550" t="s">
        <v>18607</v>
      </c>
      <c r="F5550" t="s">
        <v>13</v>
      </c>
      <c r="G5550" t="s">
        <v>18608</v>
      </c>
      <c r="H5550" s="3" t="s">
        <v>18614</v>
      </c>
      <c r="I5550" t="s">
        <v>90</v>
      </c>
      <c r="J5550" t="s">
        <v>18621</v>
      </c>
    </row>
    <row r="5551" spans="1:10" ht="16" x14ac:dyDescent="0.2">
      <c r="A5551" t="s">
        <v>18628</v>
      </c>
      <c r="B5551" t="s">
        <v>18629</v>
      </c>
      <c r="C5551" t="s">
        <v>18630</v>
      </c>
      <c r="D5551">
        <v>2</v>
      </c>
      <c r="E5551" t="s">
        <v>13</v>
      </c>
      <c r="F5551" t="s">
        <v>13</v>
      </c>
      <c r="G5551" t="s">
        <v>18631</v>
      </c>
      <c r="H5551" s="3" t="s">
        <v>18632</v>
      </c>
      <c r="I5551" t="s">
        <v>62</v>
      </c>
      <c r="J5551" t="s">
        <v>18633</v>
      </c>
    </row>
    <row r="5552" spans="1:10" ht="16" x14ac:dyDescent="0.2">
      <c r="A5552" t="s">
        <v>18634</v>
      </c>
      <c r="B5552" t="s">
        <v>18635</v>
      </c>
      <c r="C5552" t="s">
        <v>18636</v>
      </c>
      <c r="D5552">
        <v>2</v>
      </c>
      <c r="E5552" t="s">
        <v>13</v>
      </c>
      <c r="F5552" t="s">
        <v>13</v>
      </c>
      <c r="G5552" t="s">
        <v>18637</v>
      </c>
      <c r="H5552" s="3" t="s">
        <v>18638</v>
      </c>
      <c r="I5552" t="s">
        <v>262</v>
      </c>
      <c r="J5552" t="s">
        <v>18639</v>
      </c>
    </row>
    <row r="5553" spans="1:10" ht="16" x14ac:dyDescent="0.2">
      <c r="A5553" t="s">
        <v>18634</v>
      </c>
      <c r="B5553" t="s">
        <v>12654</v>
      </c>
      <c r="C5553" t="s">
        <v>12655</v>
      </c>
      <c r="D5553">
        <v>3</v>
      </c>
      <c r="E5553" t="s">
        <v>13</v>
      </c>
      <c r="F5553" t="s">
        <v>13</v>
      </c>
      <c r="G5553" t="s">
        <v>18637</v>
      </c>
      <c r="H5553" s="3" t="s">
        <v>18638</v>
      </c>
      <c r="I5553" t="s">
        <v>262</v>
      </c>
      <c r="J5553" t="s">
        <v>18639</v>
      </c>
    </row>
    <row r="5554" spans="1:10" ht="16" x14ac:dyDescent="0.2">
      <c r="A5554" t="s">
        <v>18634</v>
      </c>
      <c r="B5554" t="s">
        <v>18640</v>
      </c>
      <c r="C5554" t="s">
        <v>18641</v>
      </c>
      <c r="D5554">
        <v>1</v>
      </c>
      <c r="E5554" t="s">
        <v>13</v>
      </c>
      <c r="F5554" t="s">
        <v>13</v>
      </c>
      <c r="G5554" t="s">
        <v>18637</v>
      </c>
      <c r="H5554" s="3" t="s">
        <v>18638</v>
      </c>
      <c r="I5554" t="s">
        <v>262</v>
      </c>
      <c r="J5554" t="s">
        <v>18639</v>
      </c>
    </row>
    <row r="5555" spans="1:10" ht="16" x14ac:dyDescent="0.2">
      <c r="A5555" t="s">
        <v>18642</v>
      </c>
      <c r="B5555" t="s">
        <v>18643</v>
      </c>
      <c r="C5555" t="s">
        <v>18644</v>
      </c>
      <c r="D5555">
        <v>1</v>
      </c>
      <c r="E5555" t="s">
        <v>13</v>
      </c>
      <c r="F5555" t="s">
        <v>13</v>
      </c>
      <c r="G5555" t="s">
        <v>18637</v>
      </c>
      <c r="H5555" s="3" t="s">
        <v>18645</v>
      </c>
      <c r="I5555" t="s">
        <v>262</v>
      </c>
      <c r="J5555" t="s">
        <v>18646</v>
      </c>
    </row>
    <row r="5556" spans="1:10" ht="16" x14ac:dyDescent="0.2">
      <c r="A5556" t="s">
        <v>18642</v>
      </c>
      <c r="B5556" t="s">
        <v>18647</v>
      </c>
      <c r="C5556" t="s">
        <v>18648</v>
      </c>
      <c r="D5556">
        <v>2</v>
      </c>
      <c r="E5556" t="s">
        <v>13</v>
      </c>
      <c r="F5556" t="s">
        <v>13</v>
      </c>
      <c r="G5556" t="s">
        <v>18637</v>
      </c>
      <c r="H5556" s="3" t="s">
        <v>18645</v>
      </c>
      <c r="I5556" t="s">
        <v>262</v>
      </c>
      <c r="J5556" t="s">
        <v>18646</v>
      </c>
    </row>
    <row r="5557" spans="1:10" ht="16" x14ac:dyDescent="0.2">
      <c r="A5557" t="s">
        <v>18649</v>
      </c>
      <c r="B5557" t="s">
        <v>18650</v>
      </c>
      <c r="C5557" t="s">
        <v>18651</v>
      </c>
      <c r="D5557">
        <v>3</v>
      </c>
      <c r="E5557" t="s">
        <v>13</v>
      </c>
      <c r="F5557" t="s">
        <v>13</v>
      </c>
      <c r="G5557" t="s">
        <v>18637</v>
      </c>
      <c r="H5557" s="3" t="s">
        <v>18645</v>
      </c>
      <c r="I5557" t="s">
        <v>262</v>
      </c>
      <c r="J5557" t="s">
        <v>18652</v>
      </c>
    </row>
    <row r="5558" spans="1:10" ht="16" x14ac:dyDescent="0.2">
      <c r="A5558" t="s">
        <v>18649</v>
      </c>
      <c r="B5558" t="s">
        <v>18643</v>
      </c>
      <c r="C5558" t="s">
        <v>18644</v>
      </c>
      <c r="D5558">
        <v>1</v>
      </c>
      <c r="E5558" t="s">
        <v>13</v>
      </c>
      <c r="F5558" t="s">
        <v>13</v>
      </c>
      <c r="G5558" t="s">
        <v>18637</v>
      </c>
      <c r="H5558" s="3" t="s">
        <v>18645</v>
      </c>
      <c r="I5558" t="s">
        <v>262</v>
      </c>
      <c r="J5558" t="s">
        <v>18652</v>
      </c>
    </row>
    <row r="5559" spans="1:10" ht="16" x14ac:dyDescent="0.2">
      <c r="A5559" t="s">
        <v>18653</v>
      </c>
      <c r="B5559" t="s">
        <v>18643</v>
      </c>
      <c r="C5559" t="s">
        <v>18644</v>
      </c>
      <c r="D5559">
        <v>1</v>
      </c>
      <c r="E5559" t="s">
        <v>13</v>
      </c>
      <c r="F5559" t="s">
        <v>13</v>
      </c>
      <c r="G5559" t="s">
        <v>18637</v>
      </c>
      <c r="H5559" s="3" t="s">
        <v>18654</v>
      </c>
      <c r="I5559" t="s">
        <v>262</v>
      </c>
      <c r="J5559" t="s">
        <v>18655</v>
      </c>
    </row>
    <row r="5560" spans="1:10" ht="16" x14ac:dyDescent="0.2">
      <c r="A5560" t="s">
        <v>9144</v>
      </c>
      <c r="B5560" t="s">
        <v>18656</v>
      </c>
      <c r="C5560" t="s">
        <v>18657</v>
      </c>
      <c r="D5560">
        <v>3</v>
      </c>
      <c r="E5560" t="s">
        <v>13</v>
      </c>
      <c r="F5560" t="s">
        <v>13</v>
      </c>
      <c r="G5560" t="s">
        <v>18658</v>
      </c>
      <c r="H5560" s="3" t="s">
        <v>18659</v>
      </c>
      <c r="I5560" t="s">
        <v>3035</v>
      </c>
      <c r="J5560" t="s">
        <v>9146</v>
      </c>
    </row>
    <row r="5561" spans="1:10" ht="16" x14ac:dyDescent="0.2">
      <c r="A5561" t="s">
        <v>2529</v>
      </c>
      <c r="B5561" t="s">
        <v>18660</v>
      </c>
      <c r="C5561" t="s">
        <v>18661</v>
      </c>
      <c r="D5561">
        <v>2</v>
      </c>
      <c r="E5561" t="s">
        <v>13</v>
      </c>
      <c r="F5561" t="s">
        <v>13</v>
      </c>
      <c r="G5561" t="s">
        <v>18658</v>
      </c>
      <c r="H5561" s="3" t="s">
        <v>18662</v>
      </c>
      <c r="I5561" t="s">
        <v>3035</v>
      </c>
      <c r="J5561" t="s">
        <v>2534</v>
      </c>
    </row>
    <row r="5562" spans="1:10" ht="16" x14ac:dyDescent="0.2">
      <c r="A5562" t="s">
        <v>18663</v>
      </c>
      <c r="B5562" t="s">
        <v>18664</v>
      </c>
      <c r="C5562" t="s">
        <v>18665</v>
      </c>
      <c r="D5562">
        <v>2</v>
      </c>
      <c r="E5562" t="s">
        <v>13</v>
      </c>
      <c r="F5562" t="s">
        <v>13</v>
      </c>
      <c r="G5562" t="s">
        <v>18658</v>
      </c>
      <c r="H5562" s="3" t="s">
        <v>18666</v>
      </c>
      <c r="I5562" t="s">
        <v>3035</v>
      </c>
      <c r="J5562" t="s">
        <v>18667</v>
      </c>
    </row>
    <row r="5563" spans="1:10" ht="16" x14ac:dyDescent="0.2">
      <c r="A5563" t="s">
        <v>9144</v>
      </c>
      <c r="B5563" t="s">
        <v>18668</v>
      </c>
      <c r="C5563" t="s">
        <v>18669</v>
      </c>
      <c r="D5563">
        <v>2</v>
      </c>
      <c r="E5563" t="s">
        <v>13</v>
      </c>
      <c r="F5563" t="s">
        <v>13</v>
      </c>
      <c r="G5563" t="s">
        <v>18658</v>
      </c>
      <c r="H5563" s="3" t="s">
        <v>18659</v>
      </c>
      <c r="I5563" t="s">
        <v>3035</v>
      </c>
      <c r="J5563" t="s">
        <v>9146</v>
      </c>
    </row>
    <row r="5564" spans="1:10" ht="16" x14ac:dyDescent="0.2">
      <c r="A5564" t="s">
        <v>18663</v>
      </c>
      <c r="B5564" t="s">
        <v>18670</v>
      </c>
      <c r="C5564" t="s">
        <v>18671</v>
      </c>
      <c r="D5564">
        <v>1</v>
      </c>
      <c r="E5564" t="s">
        <v>13</v>
      </c>
      <c r="F5564" t="s">
        <v>13</v>
      </c>
      <c r="G5564" t="s">
        <v>18658</v>
      </c>
      <c r="H5564" s="3" t="s">
        <v>18672</v>
      </c>
      <c r="I5564" t="s">
        <v>3035</v>
      </c>
      <c r="J5564" t="s">
        <v>18667</v>
      </c>
    </row>
    <row r="5565" spans="1:10" ht="16" x14ac:dyDescent="0.2">
      <c r="A5565" t="s">
        <v>4632</v>
      </c>
      <c r="B5565" t="s">
        <v>18673</v>
      </c>
      <c r="C5565" t="s">
        <v>18674</v>
      </c>
      <c r="D5565">
        <v>4</v>
      </c>
      <c r="E5565" t="s">
        <v>13</v>
      </c>
      <c r="F5565" t="s">
        <v>13</v>
      </c>
      <c r="G5565" t="s">
        <v>18675</v>
      </c>
      <c r="H5565" s="3" t="s">
        <v>18676</v>
      </c>
      <c r="I5565" t="s">
        <v>547</v>
      </c>
      <c r="J5565" t="s">
        <v>4633</v>
      </c>
    </row>
    <row r="5566" spans="1:10" ht="16" x14ac:dyDescent="0.2">
      <c r="A5566" t="s">
        <v>18677</v>
      </c>
      <c r="B5566" t="s">
        <v>18678</v>
      </c>
      <c r="C5566" t="s">
        <v>18679</v>
      </c>
      <c r="D5566">
        <v>2</v>
      </c>
      <c r="E5566" t="s">
        <v>13</v>
      </c>
      <c r="F5566" t="s">
        <v>13</v>
      </c>
      <c r="G5566" t="s">
        <v>18675</v>
      </c>
      <c r="H5566" s="3" t="s">
        <v>18680</v>
      </c>
      <c r="I5566" t="s">
        <v>547</v>
      </c>
      <c r="J5566" t="s">
        <v>18681</v>
      </c>
    </row>
    <row r="5567" spans="1:10" ht="32" x14ac:dyDescent="0.2">
      <c r="A5567" t="s">
        <v>18682</v>
      </c>
      <c r="B5567" t="s">
        <v>18678</v>
      </c>
      <c r="C5567" t="s">
        <v>18679</v>
      </c>
      <c r="D5567">
        <v>1</v>
      </c>
      <c r="E5567" t="s">
        <v>13</v>
      </c>
      <c r="F5567" t="s">
        <v>13</v>
      </c>
      <c r="G5567" t="s">
        <v>18683</v>
      </c>
      <c r="H5567" s="3" t="s">
        <v>18684</v>
      </c>
      <c r="I5567" t="s">
        <v>3035</v>
      </c>
      <c r="J5567" t="s">
        <v>18681</v>
      </c>
    </row>
    <row r="5568" spans="1:10" ht="16" x14ac:dyDescent="0.2">
      <c r="A5568" t="s">
        <v>18685</v>
      </c>
      <c r="B5568" t="s">
        <v>18686</v>
      </c>
      <c r="C5568" t="s">
        <v>18687</v>
      </c>
      <c r="D5568">
        <v>3</v>
      </c>
      <c r="E5568" t="s">
        <v>13</v>
      </c>
      <c r="F5568" t="s">
        <v>13</v>
      </c>
      <c r="G5568" t="s">
        <v>18688</v>
      </c>
      <c r="H5568" s="3" t="s">
        <v>18689</v>
      </c>
      <c r="I5568" t="s">
        <v>3035</v>
      </c>
      <c r="J5568" t="s">
        <v>18690</v>
      </c>
    </row>
    <row r="5569" spans="1:10" ht="16" x14ac:dyDescent="0.2">
      <c r="A5569" t="s">
        <v>18685</v>
      </c>
      <c r="B5569" t="s">
        <v>18691</v>
      </c>
      <c r="C5569" t="s">
        <v>18692</v>
      </c>
      <c r="D5569">
        <v>2</v>
      </c>
      <c r="E5569" t="s">
        <v>13</v>
      </c>
      <c r="F5569" t="s">
        <v>13</v>
      </c>
      <c r="G5569" t="s">
        <v>18688</v>
      </c>
      <c r="H5569" s="3" t="s">
        <v>18693</v>
      </c>
      <c r="I5569" t="s">
        <v>3035</v>
      </c>
      <c r="J5569" t="s">
        <v>18690</v>
      </c>
    </row>
    <row r="5570" spans="1:10" ht="16" x14ac:dyDescent="0.2">
      <c r="A5570" t="s">
        <v>9098</v>
      </c>
      <c r="B5570" t="s">
        <v>18694</v>
      </c>
      <c r="C5570" t="s">
        <v>18695</v>
      </c>
      <c r="D5570">
        <v>5</v>
      </c>
      <c r="E5570" t="s">
        <v>13</v>
      </c>
      <c r="F5570" t="s">
        <v>13</v>
      </c>
      <c r="G5570" t="s">
        <v>18688</v>
      </c>
      <c r="H5570" s="3" t="s">
        <v>18689</v>
      </c>
      <c r="I5570" t="s">
        <v>3035</v>
      </c>
      <c r="J5570" t="s">
        <v>9102</v>
      </c>
    </row>
    <row r="5571" spans="1:10" ht="16" x14ac:dyDescent="0.2">
      <c r="A5571" t="s">
        <v>9098</v>
      </c>
      <c r="B5571" t="s">
        <v>18696</v>
      </c>
      <c r="C5571" t="s">
        <v>18697</v>
      </c>
      <c r="D5571">
        <v>7</v>
      </c>
      <c r="E5571" t="s">
        <v>13</v>
      </c>
      <c r="F5571" t="s">
        <v>13</v>
      </c>
      <c r="G5571" t="s">
        <v>18688</v>
      </c>
      <c r="H5571" s="3" t="s">
        <v>18689</v>
      </c>
      <c r="I5571" t="s">
        <v>3035</v>
      </c>
      <c r="J5571" t="s">
        <v>9102</v>
      </c>
    </row>
    <row r="5572" spans="1:10" ht="16" x14ac:dyDescent="0.2">
      <c r="A5572" t="s">
        <v>9098</v>
      </c>
      <c r="B5572" t="s">
        <v>4583</v>
      </c>
      <c r="C5572" t="s">
        <v>18698</v>
      </c>
      <c r="D5572">
        <v>6</v>
      </c>
      <c r="E5572" t="s">
        <v>13</v>
      </c>
      <c r="F5572" t="s">
        <v>13</v>
      </c>
      <c r="G5572" t="s">
        <v>18688</v>
      </c>
      <c r="H5572" s="3" t="s">
        <v>18689</v>
      </c>
      <c r="I5572" t="s">
        <v>3035</v>
      </c>
      <c r="J5572" t="s">
        <v>9102</v>
      </c>
    </row>
    <row r="5573" spans="1:10" ht="32" x14ac:dyDescent="0.2">
      <c r="A5573" t="s">
        <v>18699</v>
      </c>
      <c r="B5573" t="s">
        <v>11434</v>
      </c>
      <c r="C5573" t="s">
        <v>18700</v>
      </c>
      <c r="D5573">
        <v>4</v>
      </c>
      <c r="E5573" t="s">
        <v>13</v>
      </c>
      <c r="F5573" t="s">
        <v>13</v>
      </c>
      <c r="G5573" t="s">
        <v>18688</v>
      </c>
      <c r="H5573" s="3" t="s">
        <v>18701</v>
      </c>
      <c r="I5573" t="s">
        <v>3035</v>
      </c>
      <c r="J5573" t="s">
        <v>18702</v>
      </c>
    </row>
    <row r="5574" spans="1:10" ht="16" x14ac:dyDescent="0.2">
      <c r="A5574" t="s">
        <v>18703</v>
      </c>
      <c r="B5574" t="s">
        <v>18704</v>
      </c>
      <c r="C5574" t="s">
        <v>18705</v>
      </c>
      <c r="D5574">
        <v>2</v>
      </c>
      <c r="E5574" t="s">
        <v>13</v>
      </c>
      <c r="F5574" t="s">
        <v>13</v>
      </c>
      <c r="G5574" t="s">
        <v>18688</v>
      </c>
      <c r="H5574" s="3" t="s">
        <v>18706</v>
      </c>
      <c r="I5574" t="s">
        <v>3035</v>
      </c>
      <c r="J5574" t="s">
        <v>18707</v>
      </c>
    </row>
    <row r="5575" spans="1:10" ht="16" x14ac:dyDescent="0.2">
      <c r="A5575" t="s">
        <v>9098</v>
      </c>
      <c r="B5575" t="s">
        <v>18708</v>
      </c>
      <c r="C5575" t="s">
        <v>18709</v>
      </c>
      <c r="D5575">
        <v>3</v>
      </c>
      <c r="E5575" t="s">
        <v>13</v>
      </c>
      <c r="F5575" t="s">
        <v>13</v>
      </c>
      <c r="G5575" t="s">
        <v>18688</v>
      </c>
      <c r="H5575" s="3" t="s">
        <v>18689</v>
      </c>
      <c r="I5575" t="s">
        <v>3035</v>
      </c>
      <c r="J5575" t="s">
        <v>9102</v>
      </c>
    </row>
    <row r="5576" spans="1:10" ht="16" x14ac:dyDescent="0.2">
      <c r="A5576" t="s">
        <v>18710</v>
      </c>
      <c r="B5576" t="s">
        <v>9233</v>
      </c>
      <c r="C5576" t="s">
        <v>18711</v>
      </c>
      <c r="D5576">
        <v>2</v>
      </c>
      <c r="E5576" t="s">
        <v>13</v>
      </c>
      <c r="F5576" t="s">
        <v>13</v>
      </c>
      <c r="G5576" t="s">
        <v>18688</v>
      </c>
      <c r="H5576" s="3" t="s">
        <v>18689</v>
      </c>
      <c r="I5576" t="s">
        <v>3035</v>
      </c>
      <c r="J5576" t="s">
        <v>18712</v>
      </c>
    </row>
    <row r="5577" spans="1:10" ht="16" x14ac:dyDescent="0.2">
      <c r="A5577" t="s">
        <v>9098</v>
      </c>
      <c r="B5577" t="s">
        <v>16504</v>
      </c>
      <c r="C5577" t="s">
        <v>18713</v>
      </c>
      <c r="D5577">
        <v>1</v>
      </c>
      <c r="E5577" t="s">
        <v>13</v>
      </c>
      <c r="F5577" t="s">
        <v>13</v>
      </c>
      <c r="G5577" t="s">
        <v>18688</v>
      </c>
      <c r="H5577" s="3" t="s">
        <v>18689</v>
      </c>
      <c r="I5577" t="s">
        <v>3035</v>
      </c>
      <c r="J5577" t="s">
        <v>9102</v>
      </c>
    </row>
    <row r="5578" spans="1:10" ht="16" x14ac:dyDescent="0.2">
      <c r="A5578" t="s">
        <v>18714</v>
      </c>
      <c r="B5578" t="s">
        <v>18715</v>
      </c>
      <c r="C5578" t="s">
        <v>18716</v>
      </c>
      <c r="D5578">
        <v>2</v>
      </c>
      <c r="E5578" t="s">
        <v>13</v>
      </c>
      <c r="F5578" t="s">
        <v>13</v>
      </c>
      <c r="G5578" t="s">
        <v>18688</v>
      </c>
      <c r="H5578" s="3" t="s">
        <v>18717</v>
      </c>
      <c r="I5578" t="s">
        <v>3035</v>
      </c>
      <c r="J5578" t="s">
        <v>18718</v>
      </c>
    </row>
    <row r="5579" spans="1:10" ht="16" x14ac:dyDescent="0.2">
      <c r="A5579" t="s">
        <v>18699</v>
      </c>
      <c r="B5579" t="s">
        <v>18708</v>
      </c>
      <c r="C5579" t="s">
        <v>18709</v>
      </c>
      <c r="D5579">
        <v>2</v>
      </c>
      <c r="E5579" t="s">
        <v>13</v>
      </c>
      <c r="F5579" t="s">
        <v>13</v>
      </c>
      <c r="G5579" t="s">
        <v>18688</v>
      </c>
      <c r="H5579" s="3" t="s">
        <v>18719</v>
      </c>
      <c r="I5579" t="s">
        <v>3035</v>
      </c>
      <c r="J5579" t="s">
        <v>18702</v>
      </c>
    </row>
    <row r="5580" spans="1:10" ht="16" x14ac:dyDescent="0.2">
      <c r="A5580" t="s">
        <v>9098</v>
      </c>
      <c r="B5580" t="s">
        <v>18720</v>
      </c>
      <c r="C5580" t="s">
        <v>18721</v>
      </c>
      <c r="D5580">
        <v>8</v>
      </c>
      <c r="E5580" t="s">
        <v>13</v>
      </c>
      <c r="F5580" t="s">
        <v>13</v>
      </c>
      <c r="G5580" t="s">
        <v>18688</v>
      </c>
      <c r="H5580" s="3" t="s">
        <v>18689</v>
      </c>
      <c r="I5580" t="s">
        <v>3035</v>
      </c>
      <c r="J5580" t="s">
        <v>9102</v>
      </c>
    </row>
    <row r="5581" spans="1:10" ht="16" x14ac:dyDescent="0.2">
      <c r="A5581" t="s">
        <v>9098</v>
      </c>
      <c r="B5581" t="s">
        <v>4784</v>
      </c>
      <c r="C5581" t="s">
        <v>18722</v>
      </c>
      <c r="D5581">
        <v>2</v>
      </c>
      <c r="E5581" t="s">
        <v>13</v>
      </c>
      <c r="F5581" t="s">
        <v>13</v>
      </c>
      <c r="G5581" t="s">
        <v>18688</v>
      </c>
      <c r="H5581" s="3" t="s">
        <v>18689</v>
      </c>
      <c r="I5581" t="s">
        <v>3035</v>
      </c>
      <c r="J5581" t="s">
        <v>9102</v>
      </c>
    </row>
    <row r="5582" spans="1:10" ht="32" x14ac:dyDescent="0.2">
      <c r="A5582" t="s">
        <v>18685</v>
      </c>
      <c r="B5582" t="s">
        <v>18723</v>
      </c>
      <c r="C5582" t="s">
        <v>18724</v>
      </c>
      <c r="D5582">
        <v>1</v>
      </c>
      <c r="E5582" t="s">
        <v>13</v>
      </c>
      <c r="F5582" t="s">
        <v>13</v>
      </c>
      <c r="G5582" t="s">
        <v>18725</v>
      </c>
      <c r="H5582" s="3" t="s">
        <v>18726</v>
      </c>
      <c r="I5582" t="s">
        <v>215</v>
      </c>
      <c r="J5582" t="s">
        <v>18690</v>
      </c>
    </row>
    <row r="5583" spans="1:10" ht="16" x14ac:dyDescent="0.2">
      <c r="A5583" t="s">
        <v>17791</v>
      </c>
      <c r="B5583" t="s">
        <v>18727</v>
      </c>
      <c r="C5583" t="s">
        <v>18728</v>
      </c>
      <c r="D5583">
        <v>2</v>
      </c>
      <c r="E5583" t="s">
        <v>13</v>
      </c>
      <c r="F5583" t="s">
        <v>13</v>
      </c>
      <c r="G5583" t="s">
        <v>18729</v>
      </c>
      <c r="H5583" s="3" t="s">
        <v>18730</v>
      </c>
      <c r="I5583" t="s">
        <v>3035</v>
      </c>
      <c r="J5583" t="s">
        <v>17794</v>
      </c>
    </row>
    <row r="5584" spans="1:10" ht="16" x14ac:dyDescent="0.2">
      <c r="A5584" t="s">
        <v>17791</v>
      </c>
      <c r="B5584" t="s">
        <v>17505</v>
      </c>
      <c r="C5584" t="s">
        <v>18731</v>
      </c>
      <c r="D5584">
        <v>3</v>
      </c>
      <c r="E5584" t="s">
        <v>13</v>
      </c>
      <c r="F5584" t="s">
        <v>13</v>
      </c>
      <c r="G5584" t="s">
        <v>18732</v>
      </c>
      <c r="H5584" s="3" t="s">
        <v>18730</v>
      </c>
      <c r="I5584" t="s">
        <v>3035</v>
      </c>
      <c r="J5584" t="s">
        <v>17794</v>
      </c>
    </row>
    <row r="5585" spans="1:10" ht="16" x14ac:dyDescent="0.2">
      <c r="A5585" t="s">
        <v>18733</v>
      </c>
      <c r="B5585" t="s">
        <v>18734</v>
      </c>
      <c r="C5585" t="s">
        <v>18735</v>
      </c>
      <c r="D5585">
        <v>1</v>
      </c>
      <c r="E5585" t="s">
        <v>1280</v>
      </c>
      <c r="F5585" t="s">
        <v>13</v>
      </c>
      <c r="G5585" t="s">
        <v>18736</v>
      </c>
      <c r="H5585" s="3" t="s">
        <v>18737</v>
      </c>
      <c r="I5585" t="s">
        <v>1033</v>
      </c>
      <c r="J5585" t="s">
        <v>18738</v>
      </c>
    </row>
    <row r="5586" spans="1:10" ht="16" x14ac:dyDescent="0.2">
      <c r="A5586" t="s">
        <v>13684</v>
      </c>
      <c r="B5586" t="s">
        <v>18739</v>
      </c>
      <c r="C5586" t="s">
        <v>18740</v>
      </c>
      <c r="D5586">
        <v>3</v>
      </c>
      <c r="E5586" t="s">
        <v>1280</v>
      </c>
      <c r="F5586" t="s">
        <v>13</v>
      </c>
      <c r="G5586" t="s">
        <v>18736</v>
      </c>
      <c r="H5586" s="3" t="s">
        <v>18737</v>
      </c>
      <c r="I5586" t="s">
        <v>1033</v>
      </c>
      <c r="J5586" t="s">
        <v>13688</v>
      </c>
    </row>
    <row r="5587" spans="1:10" ht="16" x14ac:dyDescent="0.2">
      <c r="A5587" t="s">
        <v>13684</v>
      </c>
      <c r="B5587" t="s">
        <v>18741</v>
      </c>
      <c r="C5587" t="s">
        <v>18742</v>
      </c>
      <c r="D5587">
        <v>2</v>
      </c>
      <c r="E5587" t="s">
        <v>1280</v>
      </c>
      <c r="F5587" t="s">
        <v>13</v>
      </c>
      <c r="G5587" t="s">
        <v>18736</v>
      </c>
      <c r="H5587" s="3" t="s">
        <v>18737</v>
      </c>
      <c r="I5587" t="s">
        <v>1033</v>
      </c>
      <c r="J5587" t="s">
        <v>13688</v>
      </c>
    </row>
    <row r="5588" spans="1:10" ht="16" x14ac:dyDescent="0.2">
      <c r="A5588" t="s">
        <v>18743</v>
      </c>
      <c r="B5588" t="s">
        <v>18744</v>
      </c>
      <c r="C5588" t="s">
        <v>18745</v>
      </c>
      <c r="D5588">
        <v>2</v>
      </c>
      <c r="E5588" t="s">
        <v>1280</v>
      </c>
      <c r="F5588" t="s">
        <v>13</v>
      </c>
      <c r="G5588" t="s">
        <v>18736</v>
      </c>
      <c r="H5588" s="3" t="s">
        <v>18746</v>
      </c>
      <c r="I5588" t="s">
        <v>1033</v>
      </c>
      <c r="J5588" t="s">
        <v>18747</v>
      </c>
    </row>
    <row r="5589" spans="1:10" ht="16" x14ac:dyDescent="0.2">
      <c r="A5589" t="s">
        <v>6847</v>
      </c>
      <c r="B5589" t="s">
        <v>18748</v>
      </c>
      <c r="C5589" t="s">
        <v>18749</v>
      </c>
      <c r="D5589">
        <v>4</v>
      </c>
      <c r="E5589" t="s">
        <v>13</v>
      </c>
      <c r="F5589" t="s">
        <v>13</v>
      </c>
      <c r="G5589" t="s">
        <v>18750</v>
      </c>
      <c r="H5589" s="3" t="s">
        <v>18751</v>
      </c>
      <c r="I5589" t="s">
        <v>62</v>
      </c>
      <c r="J5589" t="s">
        <v>6851</v>
      </c>
    </row>
    <row r="5590" spans="1:10" ht="16" x14ac:dyDescent="0.2">
      <c r="A5590" t="s">
        <v>18752</v>
      </c>
      <c r="B5590" t="s">
        <v>18753</v>
      </c>
      <c r="C5590" t="s">
        <v>18754</v>
      </c>
      <c r="D5590">
        <v>3</v>
      </c>
      <c r="E5590" t="s">
        <v>13</v>
      </c>
      <c r="F5590" t="s">
        <v>13</v>
      </c>
      <c r="G5590" t="s">
        <v>18755</v>
      </c>
      <c r="H5590" s="3" t="s">
        <v>18756</v>
      </c>
      <c r="I5590" t="s">
        <v>524</v>
      </c>
      <c r="J5590" t="s">
        <v>18757</v>
      </c>
    </row>
    <row r="5591" spans="1:10" ht="16" x14ac:dyDescent="0.2">
      <c r="A5591" t="s">
        <v>18752</v>
      </c>
      <c r="B5591" t="s">
        <v>18758</v>
      </c>
      <c r="C5591" t="s">
        <v>18759</v>
      </c>
      <c r="D5591">
        <v>1</v>
      </c>
      <c r="E5591" t="s">
        <v>13</v>
      </c>
      <c r="F5591" t="s">
        <v>13</v>
      </c>
      <c r="G5591" t="s">
        <v>18755</v>
      </c>
      <c r="H5591" s="3" t="s">
        <v>18756</v>
      </c>
      <c r="I5591" t="s">
        <v>524</v>
      </c>
      <c r="J5591" t="s">
        <v>18757</v>
      </c>
    </row>
    <row r="5592" spans="1:10" ht="16" x14ac:dyDescent="0.2">
      <c r="A5592" t="s">
        <v>18752</v>
      </c>
      <c r="B5592" t="s">
        <v>18760</v>
      </c>
      <c r="C5592" t="s">
        <v>18761</v>
      </c>
      <c r="D5592">
        <v>4</v>
      </c>
      <c r="E5592" t="s">
        <v>13</v>
      </c>
      <c r="F5592" t="s">
        <v>13</v>
      </c>
      <c r="G5592" t="s">
        <v>18755</v>
      </c>
      <c r="H5592" s="3" t="s">
        <v>18756</v>
      </c>
      <c r="I5592" t="s">
        <v>524</v>
      </c>
      <c r="J5592" t="s">
        <v>18757</v>
      </c>
    </row>
    <row r="5593" spans="1:10" ht="16" x14ac:dyDescent="0.2">
      <c r="A5593" t="s">
        <v>18752</v>
      </c>
      <c r="B5593" t="s">
        <v>18762</v>
      </c>
      <c r="C5593" t="s">
        <v>18763</v>
      </c>
      <c r="D5593">
        <v>5</v>
      </c>
      <c r="E5593" t="s">
        <v>13</v>
      </c>
      <c r="F5593" t="s">
        <v>13</v>
      </c>
      <c r="G5593" t="s">
        <v>18755</v>
      </c>
      <c r="H5593" s="3" t="s">
        <v>18756</v>
      </c>
      <c r="I5593" t="s">
        <v>524</v>
      </c>
      <c r="J5593" t="s">
        <v>18757</v>
      </c>
    </row>
    <row r="5594" spans="1:10" ht="16" x14ac:dyDescent="0.2">
      <c r="A5594" t="s">
        <v>18752</v>
      </c>
      <c r="B5594" t="s">
        <v>18764</v>
      </c>
      <c r="C5594" t="s">
        <v>18765</v>
      </c>
      <c r="D5594">
        <v>2</v>
      </c>
      <c r="E5594" t="s">
        <v>13</v>
      </c>
      <c r="F5594" t="s">
        <v>13</v>
      </c>
      <c r="G5594" t="s">
        <v>18755</v>
      </c>
      <c r="H5594" s="3" t="s">
        <v>18756</v>
      </c>
      <c r="I5594" t="s">
        <v>524</v>
      </c>
      <c r="J5594" t="s">
        <v>18757</v>
      </c>
    </row>
    <row r="5595" spans="1:10" ht="16" x14ac:dyDescent="0.2">
      <c r="A5595" t="s">
        <v>1805</v>
      </c>
      <c r="B5595" t="s">
        <v>13968</v>
      </c>
      <c r="C5595" t="s">
        <v>18766</v>
      </c>
      <c r="D5595">
        <v>1</v>
      </c>
      <c r="E5595" t="s">
        <v>13</v>
      </c>
      <c r="F5595" t="s">
        <v>13</v>
      </c>
      <c r="G5595" t="s">
        <v>18767</v>
      </c>
      <c r="H5595" s="3" t="s">
        <v>18768</v>
      </c>
      <c r="I5595" t="s">
        <v>423</v>
      </c>
      <c r="J5595" t="s">
        <v>1810</v>
      </c>
    </row>
    <row r="5596" spans="1:10" ht="16" x14ac:dyDescent="0.2">
      <c r="A5596" t="s">
        <v>230</v>
      </c>
      <c r="B5596" t="s">
        <v>5646</v>
      </c>
      <c r="C5596" t="s">
        <v>18769</v>
      </c>
      <c r="D5596">
        <v>4</v>
      </c>
      <c r="E5596" t="s">
        <v>13</v>
      </c>
      <c r="F5596" t="s">
        <v>13</v>
      </c>
      <c r="G5596" t="s">
        <v>18767</v>
      </c>
      <c r="H5596" s="3" t="s">
        <v>18768</v>
      </c>
      <c r="I5596" t="s">
        <v>423</v>
      </c>
      <c r="J5596" t="s">
        <v>235</v>
      </c>
    </row>
    <row r="5597" spans="1:10" ht="16" x14ac:dyDescent="0.2">
      <c r="A5597" t="s">
        <v>1805</v>
      </c>
      <c r="B5597" t="s">
        <v>18770</v>
      </c>
      <c r="C5597" t="s">
        <v>18771</v>
      </c>
      <c r="D5597">
        <v>3</v>
      </c>
      <c r="E5597" t="s">
        <v>13</v>
      </c>
      <c r="F5597" t="s">
        <v>13</v>
      </c>
      <c r="G5597" t="s">
        <v>18767</v>
      </c>
      <c r="H5597" s="3" t="s">
        <v>18772</v>
      </c>
      <c r="I5597" t="s">
        <v>423</v>
      </c>
      <c r="J5597" t="s">
        <v>1810</v>
      </c>
    </row>
    <row r="5598" spans="1:10" ht="16" x14ac:dyDescent="0.2">
      <c r="A5598" t="s">
        <v>2607</v>
      </c>
      <c r="B5598" t="s">
        <v>18773</v>
      </c>
      <c r="C5598" t="s">
        <v>18774</v>
      </c>
      <c r="D5598">
        <v>4</v>
      </c>
      <c r="E5598" t="s">
        <v>13</v>
      </c>
      <c r="F5598" t="s">
        <v>13</v>
      </c>
      <c r="G5598" t="s">
        <v>18767</v>
      </c>
      <c r="H5598" s="3" t="s">
        <v>18772</v>
      </c>
      <c r="I5598" t="s">
        <v>423</v>
      </c>
      <c r="J5598" t="s">
        <v>2612</v>
      </c>
    </row>
    <row r="5599" spans="1:10" ht="16" x14ac:dyDescent="0.2">
      <c r="A5599" t="s">
        <v>18775</v>
      </c>
      <c r="B5599" t="s">
        <v>5646</v>
      </c>
      <c r="C5599" t="s">
        <v>18769</v>
      </c>
      <c r="D5599">
        <v>2</v>
      </c>
      <c r="E5599" t="s">
        <v>13</v>
      </c>
      <c r="F5599" t="s">
        <v>13</v>
      </c>
      <c r="G5599" t="s">
        <v>18767</v>
      </c>
      <c r="H5599" s="3" t="s">
        <v>18768</v>
      </c>
      <c r="I5599" t="s">
        <v>423</v>
      </c>
      <c r="J5599" t="s">
        <v>18776</v>
      </c>
    </row>
    <row r="5600" spans="1:10" ht="16" x14ac:dyDescent="0.2">
      <c r="A5600" t="s">
        <v>6847</v>
      </c>
      <c r="B5600" t="s">
        <v>18777</v>
      </c>
      <c r="C5600" t="s">
        <v>18778</v>
      </c>
      <c r="D5600">
        <v>5</v>
      </c>
      <c r="E5600" t="s">
        <v>13</v>
      </c>
      <c r="F5600" t="s">
        <v>13</v>
      </c>
      <c r="G5600" t="s">
        <v>18779</v>
      </c>
      <c r="H5600" s="3" t="s">
        <v>18780</v>
      </c>
      <c r="I5600" t="s">
        <v>62</v>
      </c>
      <c r="J5600" t="s">
        <v>6851</v>
      </c>
    </row>
    <row r="5601" spans="1:10" ht="16" x14ac:dyDescent="0.2">
      <c r="A5601" t="s">
        <v>18781</v>
      </c>
      <c r="B5601" t="s">
        <v>18782</v>
      </c>
      <c r="C5601" t="s">
        <v>18783</v>
      </c>
      <c r="D5601">
        <v>4</v>
      </c>
      <c r="E5601" t="s">
        <v>730</v>
      </c>
      <c r="F5601" t="s">
        <v>13</v>
      </c>
      <c r="G5601" t="s">
        <v>18784</v>
      </c>
      <c r="H5601" s="3" t="s">
        <v>18785</v>
      </c>
      <c r="I5601" t="s">
        <v>62</v>
      </c>
      <c r="J5601" t="s">
        <v>18786</v>
      </c>
    </row>
    <row r="5602" spans="1:10" ht="16" x14ac:dyDescent="0.2">
      <c r="A5602" t="s">
        <v>18787</v>
      </c>
      <c r="B5602" t="s">
        <v>18788</v>
      </c>
      <c r="C5602" t="s">
        <v>18789</v>
      </c>
      <c r="D5602">
        <v>1</v>
      </c>
      <c r="E5602" t="s">
        <v>730</v>
      </c>
      <c r="F5602" t="s">
        <v>13</v>
      </c>
      <c r="G5602" t="s">
        <v>18784</v>
      </c>
      <c r="H5602" s="3" t="s">
        <v>18790</v>
      </c>
      <c r="I5602" t="s">
        <v>62</v>
      </c>
      <c r="J5602" t="s">
        <v>18791</v>
      </c>
    </row>
    <row r="5603" spans="1:10" ht="16" x14ac:dyDescent="0.2">
      <c r="A5603" t="s">
        <v>8212</v>
      </c>
      <c r="B5603" t="s">
        <v>18792</v>
      </c>
      <c r="C5603" t="s">
        <v>18793</v>
      </c>
      <c r="D5603">
        <v>2</v>
      </c>
      <c r="E5603" t="s">
        <v>13</v>
      </c>
      <c r="F5603" t="s">
        <v>13</v>
      </c>
      <c r="G5603" t="s">
        <v>18794</v>
      </c>
      <c r="H5603" s="3" t="s">
        <v>18795</v>
      </c>
      <c r="I5603" t="s">
        <v>547</v>
      </c>
      <c r="J5603" t="s">
        <v>8216</v>
      </c>
    </row>
    <row r="5604" spans="1:10" ht="16" x14ac:dyDescent="0.2">
      <c r="A5604" t="s">
        <v>18796</v>
      </c>
      <c r="B5604" t="s">
        <v>18797</v>
      </c>
      <c r="C5604" t="s">
        <v>18798</v>
      </c>
      <c r="D5604">
        <v>1</v>
      </c>
      <c r="E5604" t="s">
        <v>13</v>
      </c>
      <c r="F5604" t="s">
        <v>13</v>
      </c>
      <c r="G5604" t="s">
        <v>18794</v>
      </c>
      <c r="H5604" s="3" t="s">
        <v>18795</v>
      </c>
      <c r="I5604" t="s">
        <v>547</v>
      </c>
      <c r="J5604" t="s">
        <v>18799</v>
      </c>
    </row>
    <row r="5605" spans="1:10" ht="16" x14ac:dyDescent="0.2">
      <c r="A5605" t="s">
        <v>18800</v>
      </c>
      <c r="B5605" t="s">
        <v>18801</v>
      </c>
      <c r="C5605" t="s">
        <v>18802</v>
      </c>
      <c r="D5605">
        <v>1</v>
      </c>
      <c r="E5605" t="s">
        <v>13</v>
      </c>
      <c r="F5605" t="s">
        <v>13</v>
      </c>
      <c r="G5605" t="s">
        <v>18803</v>
      </c>
      <c r="H5605" s="3" t="s">
        <v>18804</v>
      </c>
      <c r="I5605" t="s">
        <v>547</v>
      </c>
      <c r="J5605" t="s">
        <v>18805</v>
      </c>
    </row>
    <row r="5606" spans="1:10" ht="16" x14ac:dyDescent="0.2">
      <c r="A5606" t="s">
        <v>18800</v>
      </c>
      <c r="B5606" t="s">
        <v>16376</v>
      </c>
      <c r="C5606" t="s">
        <v>18806</v>
      </c>
      <c r="D5606">
        <v>2</v>
      </c>
      <c r="E5606" t="s">
        <v>13</v>
      </c>
      <c r="F5606" t="s">
        <v>13</v>
      </c>
      <c r="G5606" t="s">
        <v>18803</v>
      </c>
      <c r="H5606" s="3" t="s">
        <v>18804</v>
      </c>
      <c r="I5606" t="s">
        <v>547</v>
      </c>
      <c r="J5606" t="s">
        <v>18805</v>
      </c>
    </row>
    <row r="5607" spans="1:10" ht="16" x14ac:dyDescent="0.2">
      <c r="A5607" t="s">
        <v>18807</v>
      </c>
      <c r="B5607" t="s">
        <v>9276</v>
      </c>
      <c r="C5607" t="s">
        <v>18808</v>
      </c>
      <c r="D5607">
        <v>1</v>
      </c>
      <c r="E5607" t="s">
        <v>13</v>
      </c>
      <c r="F5607" t="s">
        <v>13</v>
      </c>
      <c r="G5607" t="s">
        <v>18809</v>
      </c>
      <c r="H5607" s="3" t="s">
        <v>18810</v>
      </c>
      <c r="I5607" t="s">
        <v>547</v>
      </c>
      <c r="J5607" t="s">
        <v>18811</v>
      </c>
    </row>
    <row r="5608" spans="1:10" ht="16" x14ac:dyDescent="0.2">
      <c r="A5608" t="s">
        <v>18130</v>
      </c>
      <c r="B5608" t="s">
        <v>18812</v>
      </c>
      <c r="C5608" t="s">
        <v>18813</v>
      </c>
      <c r="D5608">
        <v>1</v>
      </c>
      <c r="E5608" t="s">
        <v>13</v>
      </c>
      <c r="F5608" t="s">
        <v>13</v>
      </c>
      <c r="G5608" t="s">
        <v>18814</v>
      </c>
      <c r="H5608" s="3" t="s">
        <v>18815</v>
      </c>
      <c r="I5608" t="s">
        <v>547</v>
      </c>
      <c r="J5608" t="s">
        <v>18134</v>
      </c>
    </row>
    <row r="5609" spans="1:10" ht="16" x14ac:dyDescent="0.2">
      <c r="A5609" t="s">
        <v>14709</v>
      </c>
      <c r="B5609" t="s">
        <v>18816</v>
      </c>
      <c r="C5609" t="s">
        <v>18817</v>
      </c>
      <c r="D5609">
        <v>3</v>
      </c>
      <c r="E5609" t="s">
        <v>13</v>
      </c>
      <c r="F5609" t="s">
        <v>13</v>
      </c>
      <c r="G5609" t="s">
        <v>18818</v>
      </c>
      <c r="H5609" s="3" t="s">
        <v>18819</v>
      </c>
      <c r="I5609" t="s">
        <v>547</v>
      </c>
      <c r="J5609" t="s">
        <v>14713</v>
      </c>
    </row>
    <row r="5610" spans="1:10" ht="16" x14ac:dyDescent="0.2">
      <c r="A5610" t="s">
        <v>18820</v>
      </c>
      <c r="B5610" t="s">
        <v>14327</v>
      </c>
      <c r="C5610" t="s">
        <v>18821</v>
      </c>
      <c r="D5610">
        <v>3</v>
      </c>
      <c r="E5610" t="s">
        <v>13</v>
      </c>
      <c r="F5610" t="s">
        <v>13</v>
      </c>
      <c r="G5610" t="s">
        <v>18818</v>
      </c>
      <c r="H5610" s="3" t="s">
        <v>18822</v>
      </c>
      <c r="I5610" t="s">
        <v>547</v>
      </c>
      <c r="J5610" t="s">
        <v>18823</v>
      </c>
    </row>
    <row r="5611" spans="1:10" ht="16" x14ac:dyDescent="0.2">
      <c r="A5611" t="s">
        <v>18824</v>
      </c>
      <c r="B5611" t="s">
        <v>18825</v>
      </c>
      <c r="C5611" t="s">
        <v>18826</v>
      </c>
      <c r="D5611">
        <v>1</v>
      </c>
      <c r="E5611" t="s">
        <v>13</v>
      </c>
      <c r="F5611" t="s">
        <v>13</v>
      </c>
      <c r="G5611" t="s">
        <v>18818</v>
      </c>
      <c r="H5611" s="3" t="s">
        <v>18827</v>
      </c>
      <c r="I5611" t="s">
        <v>547</v>
      </c>
      <c r="J5611" t="s">
        <v>18828</v>
      </c>
    </row>
    <row r="5612" spans="1:10" ht="16" x14ac:dyDescent="0.2">
      <c r="A5612" t="s">
        <v>18824</v>
      </c>
      <c r="B5612" t="s">
        <v>18829</v>
      </c>
      <c r="C5612" t="s">
        <v>18830</v>
      </c>
      <c r="D5612">
        <v>2</v>
      </c>
      <c r="E5612" t="s">
        <v>13</v>
      </c>
      <c r="F5612" t="s">
        <v>13</v>
      </c>
      <c r="G5612" t="s">
        <v>18818</v>
      </c>
      <c r="H5612" s="3" t="s">
        <v>18827</v>
      </c>
      <c r="I5612" t="s">
        <v>547</v>
      </c>
      <c r="J5612" t="s">
        <v>18828</v>
      </c>
    </row>
    <row r="5613" spans="1:10" ht="16" x14ac:dyDescent="0.2">
      <c r="A5613" t="s">
        <v>18820</v>
      </c>
      <c r="B5613" t="s">
        <v>9315</v>
      </c>
      <c r="C5613" t="s">
        <v>18831</v>
      </c>
      <c r="D5613">
        <v>1</v>
      </c>
      <c r="E5613" t="s">
        <v>13</v>
      </c>
      <c r="F5613" t="s">
        <v>13</v>
      </c>
      <c r="G5613" t="s">
        <v>18818</v>
      </c>
      <c r="H5613" s="3" t="s">
        <v>18822</v>
      </c>
      <c r="I5613" t="s">
        <v>547</v>
      </c>
      <c r="J5613" t="s">
        <v>18823</v>
      </c>
    </row>
    <row r="5614" spans="1:10" ht="16" x14ac:dyDescent="0.2">
      <c r="A5614" t="s">
        <v>14709</v>
      </c>
      <c r="B5614" t="s">
        <v>7205</v>
      </c>
      <c r="C5614" t="s">
        <v>18832</v>
      </c>
      <c r="D5614">
        <v>1</v>
      </c>
      <c r="E5614" t="s">
        <v>13</v>
      </c>
      <c r="F5614" t="s">
        <v>13</v>
      </c>
      <c r="G5614" t="s">
        <v>18818</v>
      </c>
      <c r="H5614" s="3" t="s">
        <v>18819</v>
      </c>
      <c r="I5614" t="s">
        <v>547</v>
      </c>
      <c r="J5614" t="s">
        <v>14713</v>
      </c>
    </row>
    <row r="5615" spans="1:10" ht="16" x14ac:dyDescent="0.2">
      <c r="A5615" t="s">
        <v>18820</v>
      </c>
      <c r="B5615" t="s">
        <v>18833</v>
      </c>
      <c r="C5615" t="s">
        <v>18834</v>
      </c>
      <c r="D5615">
        <v>2</v>
      </c>
      <c r="E5615" t="s">
        <v>13</v>
      </c>
      <c r="F5615" t="s">
        <v>13</v>
      </c>
      <c r="G5615" t="s">
        <v>18818</v>
      </c>
      <c r="H5615" s="3" t="s">
        <v>18822</v>
      </c>
      <c r="I5615" t="s">
        <v>547</v>
      </c>
      <c r="J5615" t="s">
        <v>18823</v>
      </c>
    </row>
    <row r="5616" spans="1:10" ht="16" x14ac:dyDescent="0.2">
      <c r="A5616" t="s">
        <v>18820</v>
      </c>
      <c r="B5616" t="s">
        <v>8087</v>
      </c>
      <c r="C5616" t="s">
        <v>18835</v>
      </c>
      <c r="D5616">
        <v>4</v>
      </c>
      <c r="E5616" t="s">
        <v>13</v>
      </c>
      <c r="F5616" t="s">
        <v>13</v>
      </c>
      <c r="G5616" t="s">
        <v>18818</v>
      </c>
      <c r="H5616" s="3" t="s">
        <v>18822</v>
      </c>
      <c r="I5616" t="s">
        <v>547</v>
      </c>
      <c r="J5616" t="s">
        <v>18823</v>
      </c>
    </row>
    <row r="5617" spans="1:10" ht="16" x14ac:dyDescent="0.2">
      <c r="A5617" t="s">
        <v>8953</v>
      </c>
      <c r="B5617" t="s">
        <v>18836</v>
      </c>
      <c r="C5617" t="s">
        <v>18837</v>
      </c>
      <c r="D5617">
        <v>3</v>
      </c>
      <c r="E5617" t="s">
        <v>13</v>
      </c>
      <c r="F5617" t="s">
        <v>13</v>
      </c>
      <c r="G5617" t="s">
        <v>18838</v>
      </c>
      <c r="H5617" s="3" t="s">
        <v>18839</v>
      </c>
      <c r="I5617" t="s">
        <v>547</v>
      </c>
      <c r="J5617" t="s">
        <v>8957</v>
      </c>
    </row>
    <row r="5618" spans="1:10" ht="16" x14ac:dyDescent="0.2">
      <c r="A5618" t="s">
        <v>10879</v>
      </c>
      <c r="B5618" t="s">
        <v>18836</v>
      </c>
      <c r="C5618" t="s">
        <v>18837</v>
      </c>
      <c r="D5618">
        <v>4</v>
      </c>
      <c r="E5618" t="s">
        <v>13</v>
      </c>
      <c r="F5618" t="s">
        <v>13</v>
      </c>
      <c r="G5618" t="s">
        <v>18838</v>
      </c>
      <c r="H5618" s="3" t="s">
        <v>18840</v>
      </c>
      <c r="I5618" t="s">
        <v>547</v>
      </c>
      <c r="J5618" t="s">
        <v>10881</v>
      </c>
    </row>
    <row r="5619" spans="1:10" ht="16" x14ac:dyDescent="0.2">
      <c r="A5619" t="s">
        <v>10884</v>
      </c>
      <c r="B5619" t="s">
        <v>18836</v>
      </c>
      <c r="C5619" t="s">
        <v>18837</v>
      </c>
      <c r="D5619">
        <v>2</v>
      </c>
      <c r="E5619" t="s">
        <v>13</v>
      </c>
      <c r="F5619" t="s">
        <v>13</v>
      </c>
      <c r="G5619" t="s">
        <v>18838</v>
      </c>
      <c r="H5619" s="3" t="s">
        <v>18841</v>
      </c>
      <c r="I5619" t="s">
        <v>547</v>
      </c>
      <c r="J5619" t="s">
        <v>10886</v>
      </c>
    </row>
    <row r="5620" spans="1:10" ht="16" x14ac:dyDescent="0.2">
      <c r="A5620" t="s">
        <v>16515</v>
      </c>
      <c r="B5620" t="s">
        <v>18836</v>
      </c>
      <c r="C5620" t="s">
        <v>18837</v>
      </c>
      <c r="D5620">
        <v>2</v>
      </c>
      <c r="E5620" t="s">
        <v>13</v>
      </c>
      <c r="F5620" t="s">
        <v>13</v>
      </c>
      <c r="G5620" t="s">
        <v>18838</v>
      </c>
      <c r="H5620" s="3" t="s">
        <v>18841</v>
      </c>
      <c r="I5620" t="s">
        <v>547</v>
      </c>
      <c r="J5620" t="s">
        <v>16517</v>
      </c>
    </row>
    <row r="5621" spans="1:10" ht="16" x14ac:dyDescent="0.2">
      <c r="A5621" t="s">
        <v>10879</v>
      </c>
      <c r="B5621" t="s">
        <v>18842</v>
      </c>
      <c r="C5621" t="s">
        <v>18843</v>
      </c>
      <c r="D5621">
        <v>1</v>
      </c>
      <c r="E5621" t="s">
        <v>13</v>
      </c>
      <c r="F5621" t="s">
        <v>13</v>
      </c>
      <c r="G5621" t="s">
        <v>18838</v>
      </c>
      <c r="H5621" s="3" t="s">
        <v>18840</v>
      </c>
      <c r="I5621" t="s">
        <v>547</v>
      </c>
      <c r="J5621" t="s">
        <v>10881</v>
      </c>
    </row>
    <row r="5622" spans="1:10" ht="16" x14ac:dyDescent="0.2">
      <c r="A5622" t="s">
        <v>6858</v>
      </c>
      <c r="B5622" t="s">
        <v>18844</v>
      </c>
      <c r="C5622" t="s">
        <v>18845</v>
      </c>
      <c r="D5622">
        <v>5</v>
      </c>
      <c r="E5622" t="s">
        <v>13</v>
      </c>
      <c r="F5622" t="s">
        <v>13</v>
      </c>
      <c r="G5622" t="s">
        <v>18838</v>
      </c>
      <c r="H5622" s="3" t="s">
        <v>18846</v>
      </c>
      <c r="I5622" t="s">
        <v>547</v>
      </c>
      <c r="J5622" t="s">
        <v>6863</v>
      </c>
    </row>
    <row r="5623" spans="1:10" ht="16" x14ac:dyDescent="0.2">
      <c r="A5623" t="s">
        <v>18847</v>
      </c>
      <c r="B5623" t="s">
        <v>18836</v>
      </c>
      <c r="C5623" t="s">
        <v>18837</v>
      </c>
      <c r="D5623">
        <v>2</v>
      </c>
      <c r="E5623" t="s">
        <v>13</v>
      </c>
      <c r="F5623" t="s">
        <v>13</v>
      </c>
      <c r="G5623" t="s">
        <v>18838</v>
      </c>
      <c r="H5623" s="3" t="s">
        <v>18840</v>
      </c>
      <c r="I5623" t="s">
        <v>547</v>
      </c>
      <c r="J5623" t="s">
        <v>18848</v>
      </c>
    </row>
    <row r="5624" spans="1:10" ht="16" x14ac:dyDescent="0.2">
      <c r="A5624" t="s">
        <v>8953</v>
      </c>
      <c r="B5624" t="s">
        <v>18849</v>
      </c>
      <c r="C5624" t="s">
        <v>18850</v>
      </c>
      <c r="D5624">
        <v>1</v>
      </c>
      <c r="E5624" t="s">
        <v>13</v>
      </c>
      <c r="F5624" t="s">
        <v>13</v>
      </c>
      <c r="G5624" t="s">
        <v>18838</v>
      </c>
      <c r="H5624" s="3" t="s">
        <v>18839</v>
      </c>
      <c r="I5624" t="s">
        <v>547</v>
      </c>
      <c r="J5624" t="s">
        <v>8957</v>
      </c>
    </row>
    <row r="5625" spans="1:10" ht="32" x14ac:dyDescent="0.2">
      <c r="A5625" t="s">
        <v>8616</v>
      </c>
      <c r="B5625" t="s">
        <v>18851</v>
      </c>
      <c r="C5625" t="s">
        <v>18852</v>
      </c>
      <c r="D5625">
        <v>3</v>
      </c>
      <c r="E5625" t="s">
        <v>13</v>
      </c>
      <c r="F5625" t="s">
        <v>13</v>
      </c>
      <c r="G5625" t="s">
        <v>18853</v>
      </c>
      <c r="H5625" s="3" t="s">
        <v>18854</v>
      </c>
      <c r="I5625" t="s">
        <v>856</v>
      </c>
      <c r="J5625" t="s">
        <v>8621</v>
      </c>
    </row>
    <row r="5626" spans="1:10" ht="16" x14ac:dyDescent="0.2">
      <c r="A5626" t="s">
        <v>18855</v>
      </c>
      <c r="B5626" t="s">
        <v>18856</v>
      </c>
      <c r="C5626" t="s">
        <v>18857</v>
      </c>
      <c r="D5626">
        <v>1</v>
      </c>
      <c r="E5626" t="s">
        <v>13</v>
      </c>
      <c r="F5626" t="s">
        <v>13</v>
      </c>
      <c r="G5626" t="s">
        <v>18858</v>
      </c>
      <c r="H5626" s="3" t="s">
        <v>18859</v>
      </c>
      <c r="I5626" t="s">
        <v>547</v>
      </c>
      <c r="J5626" t="s">
        <v>18860</v>
      </c>
    </row>
    <row r="5627" spans="1:10" ht="32" x14ac:dyDescent="0.2">
      <c r="A5627" t="s">
        <v>10304</v>
      </c>
      <c r="B5627" t="s">
        <v>18861</v>
      </c>
      <c r="C5627" t="s">
        <v>18862</v>
      </c>
      <c r="D5627">
        <v>5</v>
      </c>
      <c r="E5627" t="s">
        <v>13</v>
      </c>
      <c r="F5627" t="s">
        <v>13</v>
      </c>
      <c r="G5627" t="s">
        <v>18858</v>
      </c>
      <c r="H5627" s="3" t="s">
        <v>18863</v>
      </c>
      <c r="I5627" t="s">
        <v>547</v>
      </c>
      <c r="J5627" t="s">
        <v>10307</v>
      </c>
    </row>
    <row r="5628" spans="1:10" ht="32" x14ac:dyDescent="0.2">
      <c r="A5628" t="s">
        <v>10304</v>
      </c>
      <c r="B5628" t="s">
        <v>18797</v>
      </c>
      <c r="C5628" t="s">
        <v>18864</v>
      </c>
      <c r="D5628">
        <v>4</v>
      </c>
      <c r="E5628" t="s">
        <v>13</v>
      </c>
      <c r="F5628" t="s">
        <v>13</v>
      </c>
      <c r="G5628" t="s">
        <v>18858</v>
      </c>
      <c r="H5628" s="3" t="s">
        <v>18863</v>
      </c>
      <c r="I5628" t="s">
        <v>547</v>
      </c>
      <c r="J5628" t="s">
        <v>10307</v>
      </c>
    </row>
    <row r="5629" spans="1:10" ht="32" x14ac:dyDescent="0.2">
      <c r="A5629" t="s">
        <v>10304</v>
      </c>
      <c r="B5629" t="s">
        <v>4766</v>
      </c>
      <c r="C5629" t="s">
        <v>18865</v>
      </c>
      <c r="D5629">
        <v>6</v>
      </c>
      <c r="E5629" t="s">
        <v>13</v>
      </c>
      <c r="F5629" t="s">
        <v>13</v>
      </c>
      <c r="G5629" t="s">
        <v>18858</v>
      </c>
      <c r="H5629" s="3" t="s">
        <v>18863</v>
      </c>
      <c r="I5629" t="s">
        <v>547</v>
      </c>
      <c r="J5629" t="s">
        <v>10307</v>
      </c>
    </row>
    <row r="5630" spans="1:10" ht="16" x14ac:dyDescent="0.2">
      <c r="A5630" t="s">
        <v>18855</v>
      </c>
      <c r="B5630" t="s">
        <v>18866</v>
      </c>
      <c r="C5630" t="s">
        <v>18867</v>
      </c>
      <c r="D5630">
        <v>5</v>
      </c>
      <c r="E5630" t="s">
        <v>13</v>
      </c>
      <c r="F5630" t="s">
        <v>13</v>
      </c>
      <c r="G5630" t="s">
        <v>18858</v>
      </c>
      <c r="H5630" s="3" t="s">
        <v>18859</v>
      </c>
      <c r="I5630" t="s">
        <v>547</v>
      </c>
      <c r="J5630" t="s">
        <v>18860</v>
      </c>
    </row>
    <row r="5631" spans="1:10" ht="32" x14ac:dyDescent="0.2">
      <c r="A5631" t="s">
        <v>10304</v>
      </c>
      <c r="B5631" t="s">
        <v>18868</v>
      </c>
      <c r="C5631" t="s">
        <v>18869</v>
      </c>
      <c r="D5631">
        <v>2</v>
      </c>
      <c r="E5631" t="s">
        <v>13</v>
      </c>
      <c r="F5631" t="s">
        <v>13</v>
      </c>
      <c r="G5631" t="s">
        <v>18858</v>
      </c>
      <c r="H5631" s="3" t="s">
        <v>18863</v>
      </c>
      <c r="I5631" t="s">
        <v>547</v>
      </c>
      <c r="J5631" t="s">
        <v>10307</v>
      </c>
    </row>
    <row r="5632" spans="1:10" ht="16" x14ac:dyDescent="0.2">
      <c r="A5632" t="s">
        <v>10312</v>
      </c>
      <c r="B5632" t="s">
        <v>18797</v>
      </c>
      <c r="C5632" t="s">
        <v>18864</v>
      </c>
      <c r="D5632">
        <v>4</v>
      </c>
      <c r="E5632" t="s">
        <v>13</v>
      </c>
      <c r="F5632" t="s">
        <v>13</v>
      </c>
      <c r="G5632" t="s">
        <v>18858</v>
      </c>
      <c r="H5632" s="3" t="s">
        <v>18870</v>
      </c>
      <c r="I5632" t="s">
        <v>547</v>
      </c>
      <c r="J5632" t="s">
        <v>10313</v>
      </c>
    </row>
    <row r="5633" spans="1:10" ht="16" x14ac:dyDescent="0.2">
      <c r="A5633" t="s">
        <v>10312</v>
      </c>
      <c r="B5633" t="s">
        <v>18871</v>
      </c>
      <c r="C5633" t="s">
        <v>18872</v>
      </c>
      <c r="D5633">
        <v>7</v>
      </c>
      <c r="E5633" t="s">
        <v>13</v>
      </c>
      <c r="F5633" t="s">
        <v>13</v>
      </c>
      <c r="G5633" t="s">
        <v>18858</v>
      </c>
      <c r="H5633" s="3" t="s">
        <v>18870</v>
      </c>
      <c r="I5633" t="s">
        <v>547</v>
      </c>
      <c r="J5633" t="s">
        <v>10313</v>
      </c>
    </row>
    <row r="5634" spans="1:10" ht="16" x14ac:dyDescent="0.2">
      <c r="A5634" t="s">
        <v>17515</v>
      </c>
      <c r="B5634" t="s">
        <v>543</v>
      </c>
      <c r="C5634" t="s">
        <v>18873</v>
      </c>
      <c r="D5634">
        <v>1</v>
      </c>
      <c r="E5634" t="s">
        <v>13</v>
      </c>
      <c r="F5634" t="s">
        <v>13</v>
      </c>
      <c r="G5634" t="s">
        <v>18858</v>
      </c>
      <c r="H5634" s="3" t="s">
        <v>18859</v>
      </c>
      <c r="I5634" t="s">
        <v>547</v>
      </c>
      <c r="J5634" t="s">
        <v>17520</v>
      </c>
    </row>
    <row r="5635" spans="1:10" ht="16" x14ac:dyDescent="0.2">
      <c r="A5635" t="s">
        <v>18874</v>
      </c>
      <c r="B5635" t="s">
        <v>18875</v>
      </c>
      <c r="C5635" t="s">
        <v>18876</v>
      </c>
      <c r="D5635">
        <v>1</v>
      </c>
      <c r="E5635" t="s">
        <v>13</v>
      </c>
      <c r="F5635" t="s">
        <v>13</v>
      </c>
      <c r="G5635" t="s">
        <v>18858</v>
      </c>
      <c r="H5635" s="3" t="s">
        <v>18859</v>
      </c>
      <c r="I5635" t="s">
        <v>547</v>
      </c>
      <c r="J5635" t="s">
        <v>18877</v>
      </c>
    </row>
    <row r="5636" spans="1:10" ht="16" x14ac:dyDescent="0.2">
      <c r="A5636" t="s">
        <v>18878</v>
      </c>
      <c r="B5636" t="s">
        <v>18879</v>
      </c>
      <c r="C5636" t="s">
        <v>18880</v>
      </c>
      <c r="D5636">
        <v>3</v>
      </c>
      <c r="E5636" t="s">
        <v>13</v>
      </c>
      <c r="F5636" t="s">
        <v>13</v>
      </c>
      <c r="G5636" t="s">
        <v>18858</v>
      </c>
      <c r="H5636" s="3" t="s">
        <v>18859</v>
      </c>
      <c r="I5636" t="s">
        <v>547</v>
      </c>
      <c r="J5636" t="s">
        <v>18881</v>
      </c>
    </row>
    <row r="5637" spans="1:10" ht="16" x14ac:dyDescent="0.2">
      <c r="A5637" t="s">
        <v>18882</v>
      </c>
      <c r="B5637" t="s">
        <v>18883</v>
      </c>
      <c r="C5637" t="s">
        <v>18884</v>
      </c>
      <c r="D5637">
        <v>2</v>
      </c>
      <c r="E5637" t="s">
        <v>13</v>
      </c>
      <c r="F5637" t="s">
        <v>13</v>
      </c>
      <c r="G5637" t="s">
        <v>18858</v>
      </c>
      <c r="H5637" s="3" t="s">
        <v>18859</v>
      </c>
      <c r="I5637" t="s">
        <v>547</v>
      </c>
      <c r="J5637" t="s">
        <v>18885</v>
      </c>
    </row>
    <row r="5638" spans="1:10" ht="16" x14ac:dyDescent="0.2">
      <c r="A5638" t="s">
        <v>18882</v>
      </c>
      <c r="B5638" t="s">
        <v>12377</v>
      </c>
      <c r="C5638" t="s">
        <v>18886</v>
      </c>
      <c r="D5638">
        <v>4</v>
      </c>
      <c r="E5638" t="s">
        <v>13</v>
      </c>
      <c r="F5638" t="s">
        <v>13</v>
      </c>
      <c r="G5638" t="s">
        <v>18858</v>
      </c>
      <c r="H5638" s="3" t="s">
        <v>18887</v>
      </c>
      <c r="I5638" t="s">
        <v>547</v>
      </c>
      <c r="J5638" t="s">
        <v>18885</v>
      </c>
    </row>
    <row r="5639" spans="1:10" ht="32" x14ac:dyDescent="0.2">
      <c r="A5639" t="s">
        <v>18874</v>
      </c>
      <c r="B5639" t="s">
        <v>18888</v>
      </c>
      <c r="C5639" t="s">
        <v>18889</v>
      </c>
      <c r="D5639">
        <v>2</v>
      </c>
      <c r="E5639" t="s">
        <v>13</v>
      </c>
      <c r="F5639" t="s">
        <v>13</v>
      </c>
      <c r="G5639" t="s">
        <v>18858</v>
      </c>
      <c r="H5639" s="3" t="s">
        <v>18890</v>
      </c>
      <c r="I5639" t="s">
        <v>959</v>
      </c>
      <c r="J5639" t="s">
        <v>18877</v>
      </c>
    </row>
    <row r="5640" spans="1:10" ht="16" x14ac:dyDescent="0.2">
      <c r="A5640" t="s">
        <v>18891</v>
      </c>
      <c r="B5640" t="s">
        <v>8936</v>
      </c>
      <c r="C5640" t="s">
        <v>18892</v>
      </c>
      <c r="D5640">
        <v>5</v>
      </c>
      <c r="E5640" t="s">
        <v>13</v>
      </c>
      <c r="F5640" t="s">
        <v>13</v>
      </c>
      <c r="G5640" t="s">
        <v>18858</v>
      </c>
      <c r="H5640" s="3" t="s">
        <v>18859</v>
      </c>
      <c r="I5640" t="s">
        <v>547</v>
      </c>
      <c r="J5640" t="s">
        <v>18893</v>
      </c>
    </row>
    <row r="5641" spans="1:10" ht="16" x14ac:dyDescent="0.2">
      <c r="A5641" t="s">
        <v>10312</v>
      </c>
      <c r="B5641" t="s">
        <v>18868</v>
      </c>
      <c r="C5641" t="s">
        <v>18869</v>
      </c>
      <c r="D5641">
        <v>2</v>
      </c>
      <c r="E5641" t="s">
        <v>13</v>
      </c>
      <c r="F5641" t="s">
        <v>13</v>
      </c>
      <c r="G5641" t="s">
        <v>18858</v>
      </c>
      <c r="H5641" s="3" t="s">
        <v>18870</v>
      </c>
      <c r="I5641" t="s">
        <v>547</v>
      </c>
      <c r="J5641" t="s">
        <v>10313</v>
      </c>
    </row>
    <row r="5642" spans="1:10" ht="32" x14ac:dyDescent="0.2">
      <c r="A5642" t="s">
        <v>10304</v>
      </c>
      <c r="B5642" t="s">
        <v>11459</v>
      </c>
      <c r="C5642" t="s">
        <v>14860</v>
      </c>
      <c r="D5642">
        <v>1</v>
      </c>
      <c r="E5642" t="s">
        <v>13</v>
      </c>
      <c r="F5642" t="s">
        <v>13</v>
      </c>
      <c r="G5642" t="s">
        <v>18858</v>
      </c>
      <c r="H5642" s="3" t="s">
        <v>18863</v>
      </c>
      <c r="I5642" t="s">
        <v>547</v>
      </c>
      <c r="J5642" t="s">
        <v>10307</v>
      </c>
    </row>
    <row r="5643" spans="1:10" ht="16" x14ac:dyDescent="0.2">
      <c r="A5643" t="s">
        <v>4572</v>
      </c>
      <c r="B5643" t="s">
        <v>18875</v>
      </c>
      <c r="C5643" t="s">
        <v>18876</v>
      </c>
      <c r="D5643">
        <v>1</v>
      </c>
      <c r="E5643" t="s">
        <v>13</v>
      </c>
      <c r="F5643" t="s">
        <v>13</v>
      </c>
      <c r="G5643" t="s">
        <v>18858</v>
      </c>
      <c r="H5643" s="3" t="s">
        <v>18859</v>
      </c>
      <c r="I5643" t="s">
        <v>547</v>
      </c>
      <c r="J5643" t="s">
        <v>4577</v>
      </c>
    </row>
    <row r="5644" spans="1:10" ht="32" x14ac:dyDescent="0.2">
      <c r="A5644" t="s">
        <v>4572</v>
      </c>
      <c r="B5644" t="s">
        <v>18888</v>
      </c>
      <c r="C5644" t="s">
        <v>18889</v>
      </c>
      <c r="D5644">
        <v>2</v>
      </c>
      <c r="E5644" t="s">
        <v>13</v>
      </c>
      <c r="F5644" t="s">
        <v>13</v>
      </c>
      <c r="G5644" t="s">
        <v>18858</v>
      </c>
      <c r="H5644" s="3" t="s">
        <v>18894</v>
      </c>
      <c r="I5644" t="s">
        <v>959</v>
      </c>
      <c r="J5644" t="s">
        <v>4577</v>
      </c>
    </row>
    <row r="5645" spans="1:10" ht="16" x14ac:dyDescent="0.2">
      <c r="A5645" t="s">
        <v>18895</v>
      </c>
      <c r="B5645" t="s">
        <v>11566</v>
      </c>
      <c r="C5645" t="s">
        <v>18896</v>
      </c>
      <c r="D5645">
        <v>2</v>
      </c>
      <c r="E5645" t="s">
        <v>13</v>
      </c>
      <c r="F5645" t="s">
        <v>13</v>
      </c>
      <c r="G5645" t="s">
        <v>18858</v>
      </c>
      <c r="H5645" s="3" t="s">
        <v>18859</v>
      </c>
      <c r="I5645" t="s">
        <v>547</v>
      </c>
      <c r="J5645" t="s">
        <v>18897</v>
      </c>
    </row>
    <row r="5646" spans="1:10" ht="16" x14ac:dyDescent="0.2">
      <c r="A5646" t="s">
        <v>10312</v>
      </c>
      <c r="B5646" t="s">
        <v>18861</v>
      </c>
      <c r="C5646" t="s">
        <v>18862</v>
      </c>
      <c r="D5646">
        <v>5</v>
      </c>
      <c r="E5646" t="s">
        <v>13</v>
      </c>
      <c r="F5646" t="s">
        <v>13</v>
      </c>
      <c r="G5646" t="s">
        <v>18858</v>
      </c>
      <c r="H5646" s="3" t="s">
        <v>18870</v>
      </c>
      <c r="I5646" t="s">
        <v>547</v>
      </c>
      <c r="J5646" t="s">
        <v>10313</v>
      </c>
    </row>
    <row r="5647" spans="1:10" ht="16" x14ac:dyDescent="0.2">
      <c r="A5647" t="s">
        <v>18898</v>
      </c>
      <c r="B5647" t="s">
        <v>18899</v>
      </c>
      <c r="C5647" t="s">
        <v>18900</v>
      </c>
      <c r="D5647">
        <v>2</v>
      </c>
      <c r="E5647" t="s">
        <v>13</v>
      </c>
      <c r="F5647" t="s">
        <v>13</v>
      </c>
      <c r="G5647" t="s">
        <v>18858</v>
      </c>
      <c r="H5647" s="3" t="s">
        <v>18859</v>
      </c>
      <c r="I5647" t="s">
        <v>547</v>
      </c>
      <c r="J5647" t="s">
        <v>18901</v>
      </c>
    </row>
    <row r="5648" spans="1:10" ht="16" x14ac:dyDescent="0.2">
      <c r="A5648" t="s">
        <v>18902</v>
      </c>
      <c r="B5648" t="s">
        <v>543</v>
      </c>
      <c r="C5648" t="s">
        <v>18873</v>
      </c>
      <c r="D5648">
        <v>1</v>
      </c>
      <c r="E5648" t="s">
        <v>13</v>
      </c>
      <c r="F5648" t="s">
        <v>13</v>
      </c>
      <c r="G5648" t="s">
        <v>18858</v>
      </c>
      <c r="H5648" s="3" t="s">
        <v>18859</v>
      </c>
      <c r="I5648" t="s">
        <v>547</v>
      </c>
      <c r="J5648" t="s">
        <v>18903</v>
      </c>
    </row>
    <row r="5649" spans="1:10" ht="32" x14ac:dyDescent="0.2">
      <c r="A5649" t="s">
        <v>18904</v>
      </c>
      <c r="B5649" t="s">
        <v>11245</v>
      </c>
      <c r="C5649" t="s">
        <v>18905</v>
      </c>
      <c r="D5649">
        <v>3</v>
      </c>
      <c r="E5649" t="s">
        <v>13</v>
      </c>
      <c r="F5649" t="s">
        <v>13</v>
      </c>
      <c r="G5649" t="s">
        <v>18858</v>
      </c>
      <c r="H5649" s="3" t="s">
        <v>18906</v>
      </c>
      <c r="I5649" t="s">
        <v>355</v>
      </c>
      <c r="J5649" t="s">
        <v>18907</v>
      </c>
    </row>
    <row r="5650" spans="1:10" ht="16" x14ac:dyDescent="0.2">
      <c r="A5650" t="s">
        <v>18882</v>
      </c>
      <c r="B5650" t="s">
        <v>18908</v>
      </c>
      <c r="C5650" t="s">
        <v>18909</v>
      </c>
      <c r="D5650">
        <v>1</v>
      </c>
      <c r="E5650" t="s">
        <v>13</v>
      </c>
      <c r="F5650" t="s">
        <v>13</v>
      </c>
      <c r="G5650" t="s">
        <v>18858</v>
      </c>
      <c r="H5650" s="3" t="s">
        <v>18859</v>
      </c>
      <c r="I5650" t="s">
        <v>547</v>
      </c>
      <c r="J5650" t="s">
        <v>18885</v>
      </c>
    </row>
    <row r="5651" spans="1:10" ht="16" x14ac:dyDescent="0.2">
      <c r="A5651" t="s">
        <v>18898</v>
      </c>
      <c r="B5651" t="s">
        <v>18910</v>
      </c>
      <c r="C5651" t="s">
        <v>18911</v>
      </c>
      <c r="D5651">
        <v>1</v>
      </c>
      <c r="E5651" t="s">
        <v>13</v>
      </c>
      <c r="F5651" t="s">
        <v>13</v>
      </c>
      <c r="G5651" t="s">
        <v>18858</v>
      </c>
      <c r="H5651" s="3" t="s">
        <v>18859</v>
      </c>
      <c r="I5651" t="s">
        <v>547</v>
      </c>
      <c r="J5651" t="s">
        <v>18901</v>
      </c>
    </row>
    <row r="5652" spans="1:10" ht="16" x14ac:dyDescent="0.2">
      <c r="A5652" t="s">
        <v>18912</v>
      </c>
      <c r="B5652" t="s">
        <v>18879</v>
      </c>
      <c r="C5652" t="s">
        <v>18880</v>
      </c>
      <c r="D5652">
        <v>4</v>
      </c>
      <c r="E5652" t="s">
        <v>13</v>
      </c>
      <c r="F5652" t="s">
        <v>13</v>
      </c>
      <c r="G5652" t="s">
        <v>18858</v>
      </c>
      <c r="H5652" s="3" t="s">
        <v>18859</v>
      </c>
      <c r="I5652" t="s">
        <v>547</v>
      </c>
      <c r="J5652" t="s">
        <v>18913</v>
      </c>
    </row>
    <row r="5653" spans="1:10" ht="16" x14ac:dyDescent="0.2">
      <c r="A5653" t="s">
        <v>18904</v>
      </c>
      <c r="B5653" t="s">
        <v>18914</v>
      </c>
      <c r="C5653" t="s">
        <v>18915</v>
      </c>
      <c r="D5653">
        <v>2</v>
      </c>
      <c r="E5653" t="s">
        <v>13</v>
      </c>
      <c r="F5653" t="s">
        <v>13</v>
      </c>
      <c r="G5653" t="s">
        <v>18858</v>
      </c>
      <c r="H5653" s="3" t="s">
        <v>18859</v>
      </c>
      <c r="I5653" t="s">
        <v>547</v>
      </c>
      <c r="J5653" t="s">
        <v>18907</v>
      </c>
    </row>
    <row r="5654" spans="1:10" ht="16" x14ac:dyDescent="0.2">
      <c r="A5654" t="s">
        <v>18895</v>
      </c>
      <c r="B5654" t="s">
        <v>9233</v>
      </c>
      <c r="C5654" t="s">
        <v>18916</v>
      </c>
      <c r="D5654">
        <v>3</v>
      </c>
      <c r="E5654" t="s">
        <v>13</v>
      </c>
      <c r="F5654" t="s">
        <v>13</v>
      </c>
      <c r="G5654" t="s">
        <v>18858</v>
      </c>
      <c r="H5654" s="3" t="s">
        <v>18859</v>
      </c>
      <c r="I5654" t="s">
        <v>547</v>
      </c>
      <c r="J5654" t="s">
        <v>18897</v>
      </c>
    </row>
    <row r="5655" spans="1:10" ht="16" x14ac:dyDescent="0.2">
      <c r="A5655" t="s">
        <v>432</v>
      </c>
      <c r="B5655" t="s">
        <v>18917</v>
      </c>
      <c r="C5655" t="s">
        <v>18918</v>
      </c>
      <c r="D5655">
        <v>1</v>
      </c>
      <c r="E5655" t="s">
        <v>13</v>
      </c>
      <c r="F5655" t="s">
        <v>13</v>
      </c>
      <c r="G5655" t="s">
        <v>18858</v>
      </c>
      <c r="H5655" s="3" t="s">
        <v>18859</v>
      </c>
      <c r="I5655" t="s">
        <v>547</v>
      </c>
      <c r="J5655" t="s">
        <v>436</v>
      </c>
    </row>
    <row r="5656" spans="1:10" ht="16" x14ac:dyDescent="0.2">
      <c r="A5656" t="s">
        <v>18895</v>
      </c>
      <c r="B5656" t="s">
        <v>18875</v>
      </c>
      <c r="C5656" t="s">
        <v>18876</v>
      </c>
      <c r="D5656">
        <v>1</v>
      </c>
      <c r="E5656" t="s">
        <v>13</v>
      </c>
      <c r="F5656" t="s">
        <v>13</v>
      </c>
      <c r="G5656" t="s">
        <v>18858</v>
      </c>
      <c r="H5656" s="3" t="s">
        <v>18859</v>
      </c>
      <c r="I5656" t="s">
        <v>547</v>
      </c>
      <c r="J5656" t="s">
        <v>18897</v>
      </c>
    </row>
    <row r="5657" spans="1:10" ht="16" x14ac:dyDescent="0.2">
      <c r="A5657" t="s">
        <v>10312</v>
      </c>
      <c r="B5657" t="s">
        <v>8936</v>
      </c>
      <c r="C5657" t="s">
        <v>18919</v>
      </c>
      <c r="D5657">
        <v>6</v>
      </c>
      <c r="E5657" t="s">
        <v>13</v>
      </c>
      <c r="F5657" t="s">
        <v>13</v>
      </c>
      <c r="G5657" t="s">
        <v>18858</v>
      </c>
      <c r="H5657" s="3" t="s">
        <v>18870</v>
      </c>
      <c r="I5657" t="s">
        <v>547</v>
      </c>
      <c r="J5657" t="s">
        <v>10313</v>
      </c>
    </row>
    <row r="5658" spans="1:10" ht="16" x14ac:dyDescent="0.2">
      <c r="A5658" t="s">
        <v>18920</v>
      </c>
      <c r="B5658" t="s">
        <v>18914</v>
      </c>
      <c r="C5658" t="s">
        <v>18915</v>
      </c>
      <c r="D5658">
        <v>2</v>
      </c>
      <c r="E5658" t="s">
        <v>13</v>
      </c>
      <c r="F5658" t="s">
        <v>13</v>
      </c>
      <c r="G5658" t="s">
        <v>18858</v>
      </c>
      <c r="H5658" s="3" t="s">
        <v>18859</v>
      </c>
      <c r="I5658" t="s">
        <v>547</v>
      </c>
      <c r="J5658" t="s">
        <v>18921</v>
      </c>
    </row>
    <row r="5659" spans="1:10" ht="16" x14ac:dyDescent="0.2">
      <c r="A5659" t="s">
        <v>18920</v>
      </c>
      <c r="B5659" t="s">
        <v>11245</v>
      </c>
      <c r="C5659" t="s">
        <v>18905</v>
      </c>
      <c r="D5659">
        <v>3</v>
      </c>
      <c r="E5659" t="s">
        <v>13</v>
      </c>
      <c r="F5659" t="s">
        <v>13</v>
      </c>
      <c r="G5659" t="s">
        <v>18858</v>
      </c>
      <c r="H5659" s="3" t="s">
        <v>18859</v>
      </c>
      <c r="I5659" t="s">
        <v>547</v>
      </c>
      <c r="J5659" t="s">
        <v>18921</v>
      </c>
    </row>
    <row r="5660" spans="1:10" ht="16" x14ac:dyDescent="0.2">
      <c r="A5660" t="s">
        <v>18904</v>
      </c>
      <c r="B5660" t="s">
        <v>18917</v>
      </c>
      <c r="C5660" t="s">
        <v>18918</v>
      </c>
      <c r="D5660">
        <v>1</v>
      </c>
      <c r="E5660" t="s">
        <v>13</v>
      </c>
      <c r="F5660" t="s">
        <v>13</v>
      </c>
      <c r="G5660" t="s">
        <v>18858</v>
      </c>
      <c r="H5660" s="3" t="s">
        <v>18859</v>
      </c>
      <c r="I5660" t="s">
        <v>547</v>
      </c>
      <c r="J5660" t="s">
        <v>18907</v>
      </c>
    </row>
    <row r="5661" spans="1:10" ht="32" x14ac:dyDescent="0.2">
      <c r="A5661" t="s">
        <v>18920</v>
      </c>
      <c r="B5661" t="s">
        <v>18917</v>
      </c>
      <c r="C5661" t="s">
        <v>18918</v>
      </c>
      <c r="D5661">
        <v>1</v>
      </c>
      <c r="E5661" t="s">
        <v>13</v>
      </c>
      <c r="F5661" t="s">
        <v>13</v>
      </c>
      <c r="G5661" t="s">
        <v>18858</v>
      </c>
      <c r="H5661" s="3" t="s">
        <v>18922</v>
      </c>
      <c r="I5661" t="s">
        <v>355</v>
      </c>
      <c r="J5661" t="s">
        <v>18921</v>
      </c>
    </row>
    <row r="5662" spans="1:10" ht="16" x14ac:dyDescent="0.2">
      <c r="A5662" t="s">
        <v>432</v>
      </c>
      <c r="B5662" t="s">
        <v>11245</v>
      </c>
      <c r="C5662" t="s">
        <v>18905</v>
      </c>
      <c r="D5662">
        <v>2</v>
      </c>
      <c r="E5662" t="s">
        <v>13</v>
      </c>
      <c r="F5662" t="s">
        <v>13</v>
      </c>
      <c r="G5662" t="s">
        <v>18858</v>
      </c>
      <c r="H5662" s="3" t="s">
        <v>18859</v>
      </c>
      <c r="I5662" t="s">
        <v>547</v>
      </c>
      <c r="J5662" t="s">
        <v>436</v>
      </c>
    </row>
    <row r="5663" spans="1:10" ht="16" x14ac:dyDescent="0.2">
      <c r="A5663" t="s">
        <v>18923</v>
      </c>
      <c r="B5663" t="s">
        <v>18924</v>
      </c>
      <c r="C5663" t="s">
        <v>18925</v>
      </c>
      <c r="D5663">
        <v>1</v>
      </c>
      <c r="E5663" t="s">
        <v>13</v>
      </c>
      <c r="F5663" t="s">
        <v>13</v>
      </c>
      <c r="G5663" t="s">
        <v>18926</v>
      </c>
      <c r="H5663" s="3" t="s">
        <v>18927</v>
      </c>
      <c r="I5663" t="s">
        <v>547</v>
      </c>
      <c r="J5663" t="s">
        <v>18928</v>
      </c>
    </row>
    <row r="5664" spans="1:10" ht="16" x14ac:dyDescent="0.2">
      <c r="A5664" t="s">
        <v>16337</v>
      </c>
      <c r="B5664" t="s">
        <v>18929</v>
      </c>
      <c r="C5664" t="s">
        <v>18930</v>
      </c>
      <c r="D5664">
        <v>1</v>
      </c>
      <c r="E5664" t="s">
        <v>13</v>
      </c>
      <c r="F5664" t="s">
        <v>13</v>
      </c>
      <c r="G5664" t="s">
        <v>18931</v>
      </c>
      <c r="H5664" s="3" t="s">
        <v>18932</v>
      </c>
      <c r="I5664" t="s">
        <v>547</v>
      </c>
      <c r="J5664" t="s">
        <v>16342</v>
      </c>
    </row>
    <row r="5665" spans="1:10" ht="16" x14ac:dyDescent="0.2">
      <c r="A5665" t="s">
        <v>18933</v>
      </c>
      <c r="B5665" t="s">
        <v>18934</v>
      </c>
      <c r="C5665" t="s">
        <v>18935</v>
      </c>
      <c r="D5665">
        <v>2</v>
      </c>
      <c r="E5665" t="s">
        <v>13</v>
      </c>
      <c r="F5665" t="s">
        <v>13</v>
      </c>
      <c r="G5665" t="s">
        <v>18931</v>
      </c>
      <c r="H5665" s="3" t="s">
        <v>18932</v>
      </c>
      <c r="I5665" t="s">
        <v>547</v>
      </c>
      <c r="J5665" t="s">
        <v>18936</v>
      </c>
    </row>
    <row r="5666" spans="1:10" ht="16" x14ac:dyDescent="0.2">
      <c r="A5666" t="s">
        <v>8966</v>
      </c>
      <c r="B5666" t="s">
        <v>18937</v>
      </c>
      <c r="C5666" t="s">
        <v>18938</v>
      </c>
      <c r="D5666">
        <v>1</v>
      </c>
      <c r="E5666" t="s">
        <v>13</v>
      </c>
      <c r="F5666" t="s">
        <v>13</v>
      </c>
      <c r="G5666" t="s">
        <v>18931</v>
      </c>
      <c r="H5666" s="3" t="s">
        <v>18932</v>
      </c>
      <c r="I5666" t="s">
        <v>547</v>
      </c>
      <c r="J5666" t="s">
        <v>8968</v>
      </c>
    </row>
    <row r="5667" spans="1:10" ht="16" x14ac:dyDescent="0.2">
      <c r="A5667" t="s">
        <v>18933</v>
      </c>
      <c r="B5667" t="s">
        <v>4784</v>
      </c>
      <c r="C5667" t="s">
        <v>18939</v>
      </c>
      <c r="D5667">
        <v>1</v>
      </c>
      <c r="E5667" t="s">
        <v>13</v>
      </c>
      <c r="F5667" t="s">
        <v>13</v>
      </c>
      <c r="G5667" t="s">
        <v>18931</v>
      </c>
      <c r="H5667" s="3" t="s">
        <v>18932</v>
      </c>
      <c r="I5667" t="s">
        <v>547</v>
      </c>
      <c r="J5667" t="s">
        <v>18936</v>
      </c>
    </row>
    <row r="5668" spans="1:10" ht="16" x14ac:dyDescent="0.2">
      <c r="A5668" t="s">
        <v>18940</v>
      </c>
      <c r="B5668" t="s">
        <v>4784</v>
      </c>
      <c r="C5668" t="s">
        <v>18939</v>
      </c>
      <c r="D5668">
        <v>2</v>
      </c>
      <c r="E5668" t="s">
        <v>13</v>
      </c>
      <c r="F5668" t="s">
        <v>13</v>
      </c>
      <c r="G5668" t="s">
        <v>18931</v>
      </c>
      <c r="H5668" s="3" t="s">
        <v>18932</v>
      </c>
      <c r="I5668" t="s">
        <v>547</v>
      </c>
      <c r="J5668" t="s">
        <v>18941</v>
      </c>
    </row>
    <row r="5669" spans="1:10" ht="16" x14ac:dyDescent="0.2">
      <c r="A5669" t="s">
        <v>18940</v>
      </c>
      <c r="B5669" t="s">
        <v>18942</v>
      </c>
      <c r="C5669" t="s">
        <v>18943</v>
      </c>
      <c r="D5669">
        <v>1</v>
      </c>
      <c r="E5669" t="s">
        <v>13</v>
      </c>
      <c r="F5669" t="s">
        <v>13</v>
      </c>
      <c r="G5669" t="s">
        <v>18931</v>
      </c>
      <c r="H5669" s="3" t="s">
        <v>18932</v>
      </c>
      <c r="I5669" t="s">
        <v>547</v>
      </c>
      <c r="J5669" t="s">
        <v>18941</v>
      </c>
    </row>
    <row r="5670" spans="1:10" ht="16" x14ac:dyDescent="0.2">
      <c r="A5670" t="s">
        <v>16337</v>
      </c>
      <c r="B5670" t="s">
        <v>18944</v>
      </c>
      <c r="C5670" t="s">
        <v>18945</v>
      </c>
      <c r="D5670">
        <v>2</v>
      </c>
      <c r="E5670" t="s">
        <v>13</v>
      </c>
      <c r="F5670" t="s">
        <v>13</v>
      </c>
      <c r="G5670" t="s">
        <v>18931</v>
      </c>
      <c r="H5670" s="3" t="s">
        <v>18932</v>
      </c>
      <c r="I5670" t="s">
        <v>547</v>
      </c>
      <c r="J5670" t="s">
        <v>16342</v>
      </c>
    </row>
    <row r="5671" spans="1:10" ht="16" x14ac:dyDescent="0.2">
      <c r="A5671" t="s">
        <v>18946</v>
      </c>
      <c r="B5671" t="s">
        <v>6539</v>
      </c>
      <c r="C5671" t="s">
        <v>18947</v>
      </c>
      <c r="D5671">
        <v>3</v>
      </c>
      <c r="E5671" t="s">
        <v>13</v>
      </c>
      <c r="F5671" t="s">
        <v>13</v>
      </c>
      <c r="G5671" t="s">
        <v>18948</v>
      </c>
      <c r="H5671" s="3" t="s">
        <v>18949</v>
      </c>
      <c r="I5671" t="s">
        <v>547</v>
      </c>
      <c r="J5671" t="s">
        <v>18950</v>
      </c>
    </row>
    <row r="5672" spans="1:10" ht="16" x14ac:dyDescent="0.2">
      <c r="A5672" t="s">
        <v>16443</v>
      </c>
      <c r="B5672" t="s">
        <v>18951</v>
      </c>
      <c r="C5672" t="s">
        <v>18952</v>
      </c>
      <c r="D5672">
        <v>2</v>
      </c>
      <c r="E5672" t="s">
        <v>13</v>
      </c>
      <c r="F5672" t="s">
        <v>13</v>
      </c>
      <c r="G5672" t="s">
        <v>18948</v>
      </c>
      <c r="H5672" s="3" t="s">
        <v>18953</v>
      </c>
      <c r="I5672" t="s">
        <v>547</v>
      </c>
      <c r="J5672" t="s">
        <v>16448</v>
      </c>
    </row>
    <row r="5673" spans="1:10" ht="16" x14ac:dyDescent="0.2">
      <c r="A5673" t="s">
        <v>18954</v>
      </c>
      <c r="B5673" t="s">
        <v>4622</v>
      </c>
      <c r="C5673" t="s">
        <v>18955</v>
      </c>
      <c r="D5673">
        <v>1</v>
      </c>
      <c r="E5673" t="s">
        <v>13</v>
      </c>
      <c r="F5673" t="s">
        <v>13</v>
      </c>
      <c r="G5673" t="s">
        <v>18956</v>
      </c>
      <c r="H5673" s="3" t="s">
        <v>18957</v>
      </c>
      <c r="I5673" t="s">
        <v>547</v>
      </c>
      <c r="J5673" t="s">
        <v>18958</v>
      </c>
    </row>
    <row r="5674" spans="1:10" ht="16" x14ac:dyDescent="0.2">
      <c r="A5674" t="s">
        <v>18954</v>
      </c>
      <c r="B5674" t="s">
        <v>18959</v>
      </c>
      <c r="C5674" t="s">
        <v>18960</v>
      </c>
      <c r="D5674">
        <v>3</v>
      </c>
      <c r="E5674" t="s">
        <v>13</v>
      </c>
      <c r="F5674" t="s">
        <v>13</v>
      </c>
      <c r="G5674" t="s">
        <v>18956</v>
      </c>
      <c r="H5674" s="3" t="s">
        <v>18957</v>
      </c>
      <c r="I5674" t="s">
        <v>547</v>
      </c>
      <c r="J5674" t="s">
        <v>18958</v>
      </c>
    </row>
    <row r="5675" spans="1:10" ht="16" x14ac:dyDescent="0.2">
      <c r="A5675" t="s">
        <v>18954</v>
      </c>
      <c r="B5675" t="s">
        <v>4716</v>
      </c>
      <c r="C5675" t="s">
        <v>18961</v>
      </c>
      <c r="D5675">
        <v>4</v>
      </c>
      <c r="E5675" t="s">
        <v>13</v>
      </c>
      <c r="F5675" t="s">
        <v>13</v>
      </c>
      <c r="G5675" t="s">
        <v>18956</v>
      </c>
      <c r="H5675" s="3" t="s">
        <v>18957</v>
      </c>
      <c r="I5675" t="s">
        <v>547</v>
      </c>
      <c r="J5675" t="s">
        <v>18958</v>
      </c>
    </row>
    <row r="5676" spans="1:10" ht="16" x14ac:dyDescent="0.2">
      <c r="A5676" t="s">
        <v>18847</v>
      </c>
      <c r="B5676" t="s">
        <v>18842</v>
      </c>
      <c r="C5676" t="s">
        <v>18843</v>
      </c>
      <c r="D5676">
        <v>1</v>
      </c>
      <c r="E5676" t="s">
        <v>13</v>
      </c>
      <c r="F5676" t="s">
        <v>13</v>
      </c>
      <c r="G5676" t="s">
        <v>18962</v>
      </c>
      <c r="H5676" s="3" t="s">
        <v>18963</v>
      </c>
      <c r="I5676" t="s">
        <v>547</v>
      </c>
      <c r="J5676" t="s">
        <v>18848</v>
      </c>
    </row>
    <row r="5677" spans="1:10" ht="16" x14ac:dyDescent="0.2">
      <c r="A5677" t="s">
        <v>18964</v>
      </c>
      <c r="B5677" t="s">
        <v>18965</v>
      </c>
      <c r="C5677" t="s">
        <v>18966</v>
      </c>
      <c r="D5677">
        <v>3</v>
      </c>
      <c r="E5677" t="s">
        <v>13</v>
      </c>
      <c r="F5677" t="s">
        <v>13</v>
      </c>
      <c r="G5677" t="s">
        <v>18967</v>
      </c>
      <c r="H5677" s="3" t="s">
        <v>18968</v>
      </c>
      <c r="I5677" t="s">
        <v>404</v>
      </c>
      <c r="J5677" t="s">
        <v>18969</v>
      </c>
    </row>
    <row r="5678" spans="1:10" ht="16" x14ac:dyDescent="0.2">
      <c r="A5678" t="s">
        <v>18970</v>
      </c>
      <c r="B5678" t="s">
        <v>18971</v>
      </c>
      <c r="C5678" t="s">
        <v>18972</v>
      </c>
      <c r="D5678">
        <v>1</v>
      </c>
      <c r="E5678">
        <f>523</f>
        <v>523</v>
      </c>
      <c r="F5678" t="s">
        <v>13</v>
      </c>
      <c r="G5678" t="s">
        <v>18973</v>
      </c>
      <c r="H5678" s="3" t="s">
        <v>18974</v>
      </c>
      <c r="I5678" t="s">
        <v>404</v>
      </c>
      <c r="J5678" t="s">
        <v>18975</v>
      </c>
    </row>
    <row r="5679" spans="1:10" ht="16" x14ac:dyDescent="0.2">
      <c r="A5679" t="s">
        <v>18976</v>
      </c>
      <c r="B5679" t="s">
        <v>18977</v>
      </c>
      <c r="C5679" t="s">
        <v>18978</v>
      </c>
      <c r="D5679">
        <v>1</v>
      </c>
      <c r="E5679" t="s">
        <v>13</v>
      </c>
      <c r="F5679" t="s">
        <v>13</v>
      </c>
      <c r="G5679" t="s">
        <v>18979</v>
      </c>
      <c r="H5679" s="3" t="s">
        <v>18980</v>
      </c>
      <c r="I5679" t="s">
        <v>62</v>
      </c>
      <c r="J5679" t="s">
        <v>18981</v>
      </c>
    </row>
    <row r="5680" spans="1:10" ht="16" x14ac:dyDescent="0.2">
      <c r="A5680" t="s">
        <v>18982</v>
      </c>
      <c r="B5680" t="s">
        <v>18983</v>
      </c>
      <c r="C5680" t="s">
        <v>18984</v>
      </c>
      <c r="D5680">
        <v>1</v>
      </c>
      <c r="E5680" t="s">
        <v>13</v>
      </c>
      <c r="F5680" t="s">
        <v>13</v>
      </c>
      <c r="G5680" t="s">
        <v>18985</v>
      </c>
      <c r="H5680" s="3" t="s">
        <v>18986</v>
      </c>
      <c r="I5680" t="s">
        <v>62</v>
      </c>
      <c r="J5680" t="s">
        <v>18987</v>
      </c>
    </row>
    <row r="5681" spans="1:10" ht="16" x14ac:dyDescent="0.2">
      <c r="A5681" t="s">
        <v>4980</v>
      </c>
      <c r="B5681" t="s">
        <v>18988</v>
      </c>
      <c r="C5681" t="s">
        <v>18989</v>
      </c>
      <c r="D5681">
        <v>3</v>
      </c>
      <c r="E5681" t="s">
        <v>18990</v>
      </c>
      <c r="F5681" t="s">
        <v>13</v>
      </c>
      <c r="G5681" t="s">
        <v>18991</v>
      </c>
      <c r="H5681" s="3" t="s">
        <v>18992</v>
      </c>
      <c r="I5681" t="s">
        <v>315</v>
      </c>
      <c r="J5681" t="s">
        <v>4985</v>
      </c>
    </row>
    <row r="5682" spans="1:10" ht="32" x14ac:dyDescent="0.2">
      <c r="A5682" t="s">
        <v>18993</v>
      </c>
      <c r="B5682" t="s">
        <v>18994</v>
      </c>
      <c r="C5682" t="s">
        <v>18995</v>
      </c>
      <c r="D5682">
        <v>3</v>
      </c>
      <c r="E5682" t="s">
        <v>18990</v>
      </c>
      <c r="F5682" t="s">
        <v>13</v>
      </c>
      <c r="G5682" t="s">
        <v>18991</v>
      </c>
      <c r="H5682" s="3" t="s">
        <v>18996</v>
      </c>
      <c r="I5682" t="s">
        <v>315</v>
      </c>
      <c r="J5682" t="s">
        <v>18997</v>
      </c>
    </row>
    <row r="5683" spans="1:10" ht="16" x14ac:dyDescent="0.2">
      <c r="A5683" t="s">
        <v>18998</v>
      </c>
      <c r="B5683" t="s">
        <v>18994</v>
      </c>
      <c r="C5683" t="s">
        <v>18995</v>
      </c>
      <c r="D5683">
        <v>3</v>
      </c>
      <c r="E5683" t="s">
        <v>18990</v>
      </c>
      <c r="F5683" t="s">
        <v>13</v>
      </c>
      <c r="G5683" t="s">
        <v>18991</v>
      </c>
      <c r="H5683" s="3" t="s">
        <v>18999</v>
      </c>
      <c r="I5683" t="s">
        <v>315</v>
      </c>
      <c r="J5683" t="s">
        <v>19000</v>
      </c>
    </row>
    <row r="5684" spans="1:10" ht="16" x14ac:dyDescent="0.2">
      <c r="A5684" t="s">
        <v>15463</v>
      </c>
      <c r="B5684" t="s">
        <v>18994</v>
      </c>
      <c r="C5684" t="s">
        <v>18995</v>
      </c>
      <c r="D5684">
        <v>3</v>
      </c>
      <c r="E5684" t="s">
        <v>18990</v>
      </c>
      <c r="F5684" t="s">
        <v>13</v>
      </c>
      <c r="G5684" t="s">
        <v>18991</v>
      </c>
      <c r="H5684" s="3" t="s">
        <v>19001</v>
      </c>
      <c r="I5684" t="s">
        <v>315</v>
      </c>
      <c r="J5684" t="s">
        <v>15464</v>
      </c>
    </row>
    <row r="5685" spans="1:10" ht="16" x14ac:dyDescent="0.2">
      <c r="A5685" t="s">
        <v>19002</v>
      </c>
      <c r="B5685" t="s">
        <v>19003</v>
      </c>
      <c r="C5685" t="s">
        <v>19004</v>
      </c>
      <c r="D5685">
        <v>3</v>
      </c>
      <c r="E5685" t="s">
        <v>18990</v>
      </c>
      <c r="F5685" t="s">
        <v>13</v>
      </c>
      <c r="G5685" t="s">
        <v>18991</v>
      </c>
      <c r="H5685" s="3" t="s">
        <v>19005</v>
      </c>
      <c r="I5685" t="s">
        <v>315</v>
      </c>
      <c r="J5685" t="s">
        <v>19006</v>
      </c>
    </row>
    <row r="5686" spans="1:10" ht="16" x14ac:dyDescent="0.2">
      <c r="A5686" t="s">
        <v>9651</v>
      </c>
      <c r="B5686" t="s">
        <v>18994</v>
      </c>
      <c r="C5686" t="s">
        <v>18995</v>
      </c>
      <c r="D5686">
        <v>2</v>
      </c>
      <c r="E5686" t="s">
        <v>18990</v>
      </c>
      <c r="F5686" t="s">
        <v>13</v>
      </c>
      <c r="G5686" t="s">
        <v>18991</v>
      </c>
      <c r="H5686" s="3" t="s">
        <v>19007</v>
      </c>
      <c r="I5686" t="s">
        <v>315</v>
      </c>
      <c r="J5686" t="s">
        <v>9656</v>
      </c>
    </row>
    <row r="5687" spans="1:10" ht="16" x14ac:dyDescent="0.2">
      <c r="A5687" t="s">
        <v>18998</v>
      </c>
      <c r="B5687" t="s">
        <v>19008</v>
      </c>
      <c r="C5687" t="s">
        <v>19009</v>
      </c>
      <c r="D5687">
        <v>1</v>
      </c>
      <c r="E5687" t="s">
        <v>18990</v>
      </c>
      <c r="F5687" t="s">
        <v>13</v>
      </c>
      <c r="G5687" t="s">
        <v>18991</v>
      </c>
      <c r="H5687" s="3" t="s">
        <v>18999</v>
      </c>
      <c r="I5687" t="s">
        <v>315</v>
      </c>
      <c r="J5687" t="s">
        <v>19000</v>
      </c>
    </row>
    <row r="5688" spans="1:10" ht="32" x14ac:dyDescent="0.2">
      <c r="A5688" t="s">
        <v>311</v>
      </c>
      <c r="B5688" t="s">
        <v>18994</v>
      </c>
      <c r="C5688" t="s">
        <v>18995</v>
      </c>
      <c r="D5688">
        <v>4</v>
      </c>
      <c r="E5688" t="s">
        <v>18990</v>
      </c>
      <c r="F5688" t="s">
        <v>13</v>
      </c>
      <c r="G5688" t="s">
        <v>19010</v>
      </c>
      <c r="H5688" s="3" t="s">
        <v>19011</v>
      </c>
      <c r="I5688" t="s">
        <v>315</v>
      </c>
      <c r="J5688" t="s">
        <v>316</v>
      </c>
    </row>
    <row r="5689" spans="1:10" ht="32" x14ac:dyDescent="0.2">
      <c r="A5689" t="s">
        <v>15854</v>
      </c>
      <c r="B5689" t="s">
        <v>18994</v>
      </c>
      <c r="C5689" t="s">
        <v>18995</v>
      </c>
      <c r="D5689">
        <v>3</v>
      </c>
      <c r="E5689" t="s">
        <v>18990</v>
      </c>
      <c r="F5689" t="s">
        <v>13</v>
      </c>
      <c r="G5689" t="s">
        <v>19010</v>
      </c>
      <c r="H5689" s="3" t="s">
        <v>19011</v>
      </c>
      <c r="I5689" t="s">
        <v>315</v>
      </c>
      <c r="J5689" t="s">
        <v>15858</v>
      </c>
    </row>
    <row r="5690" spans="1:10" ht="32" x14ac:dyDescent="0.2">
      <c r="A5690" t="s">
        <v>19012</v>
      </c>
      <c r="B5690" t="s">
        <v>18994</v>
      </c>
      <c r="C5690" t="s">
        <v>18995</v>
      </c>
      <c r="D5690">
        <v>2</v>
      </c>
      <c r="E5690" t="s">
        <v>18990</v>
      </c>
      <c r="F5690" t="s">
        <v>13</v>
      </c>
      <c r="G5690" t="s">
        <v>19013</v>
      </c>
      <c r="H5690" s="3" t="s">
        <v>19014</v>
      </c>
      <c r="I5690" t="s">
        <v>315</v>
      </c>
      <c r="J5690" t="s">
        <v>19015</v>
      </c>
    </row>
    <row r="5691" spans="1:10" ht="16" x14ac:dyDescent="0.2">
      <c r="A5691" t="s">
        <v>19016</v>
      </c>
      <c r="B5691" t="s">
        <v>19017</v>
      </c>
      <c r="C5691" t="s">
        <v>19018</v>
      </c>
      <c r="D5691">
        <v>2</v>
      </c>
      <c r="E5691" t="s">
        <v>13</v>
      </c>
      <c r="F5691" t="s">
        <v>13</v>
      </c>
      <c r="G5691" t="s">
        <v>19019</v>
      </c>
      <c r="H5691" s="3" t="s">
        <v>19020</v>
      </c>
      <c r="I5691" t="s">
        <v>547</v>
      </c>
      <c r="J5691" t="s">
        <v>19021</v>
      </c>
    </row>
    <row r="5692" spans="1:10" ht="16" x14ac:dyDescent="0.2">
      <c r="A5692" t="s">
        <v>19016</v>
      </c>
      <c r="B5692" t="s">
        <v>19022</v>
      </c>
      <c r="C5692" t="s">
        <v>19023</v>
      </c>
      <c r="D5692">
        <v>4</v>
      </c>
      <c r="E5692" t="s">
        <v>13</v>
      </c>
      <c r="F5692" t="s">
        <v>13</v>
      </c>
      <c r="G5692" t="s">
        <v>19019</v>
      </c>
      <c r="H5692" s="3" t="s">
        <v>19020</v>
      </c>
      <c r="I5692" t="s">
        <v>547</v>
      </c>
      <c r="J5692" t="s">
        <v>19021</v>
      </c>
    </row>
    <row r="5693" spans="1:10" ht="16" x14ac:dyDescent="0.2">
      <c r="A5693" t="s">
        <v>19024</v>
      </c>
      <c r="B5693" t="s">
        <v>19025</v>
      </c>
      <c r="C5693" t="s">
        <v>19026</v>
      </c>
      <c r="D5693">
        <v>1</v>
      </c>
      <c r="E5693" t="s">
        <v>13</v>
      </c>
      <c r="F5693" t="s">
        <v>13</v>
      </c>
      <c r="G5693" t="s">
        <v>19019</v>
      </c>
      <c r="H5693" s="3" t="s">
        <v>19027</v>
      </c>
      <c r="I5693" t="s">
        <v>547</v>
      </c>
      <c r="J5693" t="s">
        <v>19028</v>
      </c>
    </row>
    <row r="5694" spans="1:10" ht="16" x14ac:dyDescent="0.2">
      <c r="A5694" t="s">
        <v>19016</v>
      </c>
      <c r="B5694" t="s">
        <v>19029</v>
      </c>
      <c r="C5694" t="s">
        <v>19030</v>
      </c>
      <c r="D5694">
        <v>3</v>
      </c>
      <c r="E5694" t="s">
        <v>13</v>
      </c>
      <c r="F5694" t="s">
        <v>13</v>
      </c>
      <c r="G5694" t="s">
        <v>19019</v>
      </c>
      <c r="H5694" s="3" t="s">
        <v>19020</v>
      </c>
      <c r="I5694" t="s">
        <v>547</v>
      </c>
      <c r="J5694" t="s">
        <v>19021</v>
      </c>
    </row>
    <row r="5695" spans="1:10" ht="16" x14ac:dyDescent="0.2">
      <c r="A5695" t="s">
        <v>19016</v>
      </c>
      <c r="B5695" t="s">
        <v>4810</v>
      </c>
      <c r="C5695" t="s">
        <v>19031</v>
      </c>
      <c r="D5695">
        <v>1</v>
      </c>
      <c r="E5695" t="s">
        <v>13</v>
      </c>
      <c r="F5695" t="s">
        <v>13</v>
      </c>
      <c r="G5695" t="s">
        <v>19019</v>
      </c>
      <c r="H5695" s="3" t="s">
        <v>19020</v>
      </c>
      <c r="I5695" t="s">
        <v>547</v>
      </c>
      <c r="J5695" t="s">
        <v>19021</v>
      </c>
    </row>
    <row r="5696" spans="1:10" ht="16" x14ac:dyDescent="0.2">
      <c r="A5696" t="s">
        <v>19032</v>
      </c>
      <c r="B5696" t="s">
        <v>8991</v>
      </c>
      <c r="C5696" t="s">
        <v>19033</v>
      </c>
      <c r="D5696">
        <v>2</v>
      </c>
      <c r="E5696" t="s">
        <v>13</v>
      </c>
      <c r="F5696" t="s">
        <v>13</v>
      </c>
      <c r="G5696" t="s">
        <v>19019</v>
      </c>
      <c r="H5696" s="3" t="s">
        <v>19027</v>
      </c>
      <c r="I5696" t="s">
        <v>547</v>
      </c>
      <c r="J5696" t="s">
        <v>19034</v>
      </c>
    </row>
    <row r="5697" spans="1:10" ht="32" x14ac:dyDescent="0.2">
      <c r="A5697" t="s">
        <v>19035</v>
      </c>
      <c r="B5697" t="s">
        <v>2666</v>
      </c>
      <c r="C5697" t="s">
        <v>9266</v>
      </c>
      <c r="D5697">
        <v>3</v>
      </c>
      <c r="E5697" t="s">
        <v>13</v>
      </c>
      <c r="F5697" t="s">
        <v>13</v>
      </c>
      <c r="G5697" t="s">
        <v>19019</v>
      </c>
      <c r="H5697" s="3" t="s">
        <v>19036</v>
      </c>
      <c r="I5697" t="s">
        <v>547</v>
      </c>
      <c r="J5697" t="s">
        <v>19037</v>
      </c>
    </row>
    <row r="5698" spans="1:10" ht="16" x14ac:dyDescent="0.2">
      <c r="A5698" t="s">
        <v>19032</v>
      </c>
      <c r="B5698" t="s">
        <v>14343</v>
      </c>
      <c r="C5698" t="s">
        <v>19038</v>
      </c>
      <c r="D5698">
        <v>1</v>
      </c>
      <c r="E5698" t="s">
        <v>13</v>
      </c>
      <c r="F5698" t="s">
        <v>13</v>
      </c>
      <c r="G5698" t="s">
        <v>19019</v>
      </c>
      <c r="H5698" s="3" t="s">
        <v>19027</v>
      </c>
      <c r="I5698" t="s">
        <v>547</v>
      </c>
      <c r="J5698" t="s">
        <v>19034</v>
      </c>
    </row>
    <row r="5699" spans="1:10" ht="16" x14ac:dyDescent="0.2">
      <c r="A5699" t="s">
        <v>19039</v>
      </c>
      <c r="B5699" t="s">
        <v>19040</v>
      </c>
      <c r="C5699" t="s">
        <v>19041</v>
      </c>
      <c r="D5699">
        <v>1</v>
      </c>
      <c r="E5699" t="s">
        <v>13</v>
      </c>
      <c r="F5699" t="s">
        <v>13</v>
      </c>
      <c r="G5699" t="s">
        <v>19042</v>
      </c>
      <c r="H5699" s="3" t="s">
        <v>19043</v>
      </c>
      <c r="I5699" t="s">
        <v>547</v>
      </c>
      <c r="J5699" t="s">
        <v>19044</v>
      </c>
    </row>
    <row r="5700" spans="1:10" ht="16" x14ac:dyDescent="0.2">
      <c r="A5700" t="s">
        <v>19024</v>
      </c>
      <c r="B5700" t="s">
        <v>19045</v>
      </c>
      <c r="C5700" t="s">
        <v>19046</v>
      </c>
      <c r="D5700">
        <v>2</v>
      </c>
      <c r="E5700" t="s">
        <v>13</v>
      </c>
      <c r="F5700" t="s">
        <v>13</v>
      </c>
      <c r="G5700" t="s">
        <v>19047</v>
      </c>
      <c r="H5700" s="3" t="s">
        <v>19048</v>
      </c>
      <c r="I5700" t="s">
        <v>547</v>
      </c>
      <c r="J5700" t="s">
        <v>19028</v>
      </c>
    </row>
    <row r="5701" spans="1:10" ht="16" x14ac:dyDescent="0.2">
      <c r="A5701" t="s">
        <v>19049</v>
      </c>
      <c r="B5701" t="s">
        <v>543</v>
      </c>
      <c r="C5701" t="s">
        <v>19050</v>
      </c>
      <c r="D5701">
        <v>1</v>
      </c>
      <c r="E5701" t="s">
        <v>13</v>
      </c>
      <c r="F5701" t="s">
        <v>13</v>
      </c>
      <c r="G5701" t="s">
        <v>19051</v>
      </c>
      <c r="H5701" s="3" t="s">
        <v>19052</v>
      </c>
      <c r="I5701" t="s">
        <v>547</v>
      </c>
      <c r="J5701" t="s">
        <v>19053</v>
      </c>
    </row>
    <row r="5702" spans="1:10" ht="16" x14ac:dyDescent="0.2">
      <c r="A5702" t="s">
        <v>19054</v>
      </c>
      <c r="B5702" t="s">
        <v>7646</v>
      </c>
      <c r="C5702" t="s">
        <v>19055</v>
      </c>
      <c r="D5702">
        <v>2</v>
      </c>
      <c r="E5702" t="s">
        <v>13</v>
      </c>
      <c r="F5702" t="s">
        <v>13</v>
      </c>
      <c r="G5702" t="s">
        <v>19051</v>
      </c>
      <c r="H5702" s="3" t="s">
        <v>19052</v>
      </c>
      <c r="I5702" t="s">
        <v>547</v>
      </c>
      <c r="J5702" t="s">
        <v>19056</v>
      </c>
    </row>
    <row r="5703" spans="1:10" ht="16" x14ac:dyDescent="0.2">
      <c r="A5703" t="s">
        <v>19054</v>
      </c>
      <c r="B5703" t="s">
        <v>17959</v>
      </c>
      <c r="C5703" t="s">
        <v>19057</v>
      </c>
      <c r="D5703">
        <v>1</v>
      </c>
      <c r="E5703" t="s">
        <v>13</v>
      </c>
      <c r="F5703" t="s">
        <v>13</v>
      </c>
      <c r="G5703" t="s">
        <v>19051</v>
      </c>
      <c r="H5703" s="3" t="s">
        <v>19058</v>
      </c>
      <c r="I5703" t="s">
        <v>547</v>
      </c>
      <c r="J5703" t="s">
        <v>19056</v>
      </c>
    </row>
    <row r="5704" spans="1:10" ht="16" x14ac:dyDescent="0.2">
      <c r="A5704" t="s">
        <v>19035</v>
      </c>
      <c r="B5704" t="s">
        <v>10368</v>
      </c>
      <c r="C5704" t="s">
        <v>19059</v>
      </c>
      <c r="D5704">
        <v>1</v>
      </c>
      <c r="E5704" t="s">
        <v>13</v>
      </c>
      <c r="F5704" t="s">
        <v>13</v>
      </c>
      <c r="G5704" t="s">
        <v>19051</v>
      </c>
      <c r="H5704" s="3" t="s">
        <v>19060</v>
      </c>
      <c r="I5704" t="s">
        <v>547</v>
      </c>
      <c r="J5704" t="s">
        <v>19037</v>
      </c>
    </row>
    <row r="5705" spans="1:10" ht="16" x14ac:dyDescent="0.2">
      <c r="A5705" t="s">
        <v>19035</v>
      </c>
      <c r="B5705" t="s">
        <v>19061</v>
      </c>
      <c r="C5705" t="s">
        <v>19062</v>
      </c>
      <c r="D5705">
        <v>2</v>
      </c>
      <c r="E5705" t="s">
        <v>13</v>
      </c>
      <c r="F5705" t="s">
        <v>13</v>
      </c>
      <c r="G5705" t="s">
        <v>19051</v>
      </c>
      <c r="H5705" s="3" t="s">
        <v>19052</v>
      </c>
      <c r="I5705" t="s">
        <v>547</v>
      </c>
      <c r="J5705" t="s">
        <v>19037</v>
      </c>
    </row>
    <row r="5706" spans="1:10" ht="16" x14ac:dyDescent="0.2">
      <c r="A5706" t="s">
        <v>19063</v>
      </c>
      <c r="B5706" t="s">
        <v>19064</v>
      </c>
      <c r="C5706" t="s">
        <v>19065</v>
      </c>
      <c r="D5706">
        <v>1</v>
      </c>
      <c r="E5706" t="s">
        <v>13</v>
      </c>
      <c r="F5706" t="s">
        <v>13</v>
      </c>
      <c r="G5706" t="s">
        <v>19051</v>
      </c>
      <c r="H5706" s="3" t="s">
        <v>19066</v>
      </c>
      <c r="I5706" t="s">
        <v>547</v>
      </c>
      <c r="J5706" t="s">
        <v>19067</v>
      </c>
    </row>
    <row r="5707" spans="1:10" ht="16" x14ac:dyDescent="0.2">
      <c r="A5707" t="s">
        <v>19049</v>
      </c>
      <c r="B5707" t="s">
        <v>19068</v>
      </c>
      <c r="C5707" t="s">
        <v>19069</v>
      </c>
      <c r="D5707">
        <v>2</v>
      </c>
      <c r="E5707" t="s">
        <v>13</v>
      </c>
      <c r="F5707" t="s">
        <v>13</v>
      </c>
      <c r="G5707" t="s">
        <v>19051</v>
      </c>
      <c r="H5707" s="3" t="s">
        <v>19058</v>
      </c>
      <c r="I5707" t="s">
        <v>547</v>
      </c>
      <c r="J5707" t="s">
        <v>19053</v>
      </c>
    </row>
    <row r="5708" spans="1:10" ht="32" x14ac:dyDescent="0.2">
      <c r="A5708" t="s">
        <v>19049</v>
      </c>
      <c r="B5708" t="s">
        <v>16444</v>
      </c>
      <c r="C5708" t="s">
        <v>19070</v>
      </c>
      <c r="D5708">
        <v>3</v>
      </c>
      <c r="E5708" t="s">
        <v>13</v>
      </c>
      <c r="F5708" t="s">
        <v>13</v>
      </c>
      <c r="G5708" t="s">
        <v>19071</v>
      </c>
      <c r="H5708" s="3" t="s">
        <v>19072</v>
      </c>
      <c r="I5708" t="s">
        <v>547</v>
      </c>
      <c r="J5708" t="s">
        <v>19053</v>
      </c>
    </row>
    <row r="5709" spans="1:10" ht="16" x14ac:dyDescent="0.2">
      <c r="A5709" t="s">
        <v>19073</v>
      </c>
      <c r="B5709" t="s">
        <v>543</v>
      </c>
      <c r="C5709" t="s">
        <v>19074</v>
      </c>
      <c r="D5709">
        <v>1</v>
      </c>
      <c r="E5709" t="s">
        <v>13</v>
      </c>
      <c r="F5709" t="s">
        <v>13</v>
      </c>
      <c r="G5709" t="s">
        <v>19075</v>
      </c>
      <c r="H5709" s="3" t="s">
        <v>19076</v>
      </c>
      <c r="I5709" t="s">
        <v>547</v>
      </c>
      <c r="J5709" t="s">
        <v>19077</v>
      </c>
    </row>
    <row r="5710" spans="1:10" ht="16" x14ac:dyDescent="0.2">
      <c r="A5710" t="s">
        <v>19078</v>
      </c>
      <c r="B5710" t="s">
        <v>9035</v>
      </c>
      <c r="C5710" t="s">
        <v>19079</v>
      </c>
      <c r="D5710">
        <v>1</v>
      </c>
      <c r="E5710" t="s">
        <v>13</v>
      </c>
      <c r="F5710" t="s">
        <v>13</v>
      </c>
      <c r="G5710" t="s">
        <v>19075</v>
      </c>
      <c r="H5710" s="3" t="s">
        <v>19080</v>
      </c>
      <c r="I5710" t="s">
        <v>547</v>
      </c>
      <c r="J5710" t="s">
        <v>19081</v>
      </c>
    </row>
    <row r="5711" spans="1:10" ht="16" x14ac:dyDescent="0.2">
      <c r="A5711" t="s">
        <v>19073</v>
      </c>
      <c r="B5711" t="s">
        <v>12377</v>
      </c>
      <c r="C5711" t="s">
        <v>19082</v>
      </c>
      <c r="D5711">
        <v>2</v>
      </c>
      <c r="E5711" t="s">
        <v>13</v>
      </c>
      <c r="F5711" t="s">
        <v>13</v>
      </c>
      <c r="G5711" t="s">
        <v>19075</v>
      </c>
      <c r="H5711" s="3" t="s">
        <v>19076</v>
      </c>
      <c r="I5711" t="s">
        <v>547</v>
      </c>
      <c r="J5711" t="s">
        <v>19077</v>
      </c>
    </row>
    <row r="5712" spans="1:10" ht="48" x14ac:dyDescent="0.2">
      <c r="A5712" t="s">
        <v>19083</v>
      </c>
      <c r="B5712" t="s">
        <v>19084</v>
      </c>
      <c r="C5712" t="s">
        <v>19085</v>
      </c>
      <c r="D5712">
        <v>2</v>
      </c>
      <c r="E5712" t="s">
        <v>13</v>
      </c>
      <c r="F5712" t="s">
        <v>13</v>
      </c>
      <c r="G5712" t="s">
        <v>19075</v>
      </c>
      <c r="H5712" s="3" t="s">
        <v>19086</v>
      </c>
      <c r="I5712" t="s">
        <v>547</v>
      </c>
      <c r="J5712" t="s">
        <v>19087</v>
      </c>
    </row>
    <row r="5713" spans="1:10" ht="16" x14ac:dyDescent="0.2">
      <c r="A5713" t="s">
        <v>19088</v>
      </c>
      <c r="B5713" t="s">
        <v>19089</v>
      </c>
      <c r="C5713" t="s">
        <v>19090</v>
      </c>
      <c r="D5713">
        <v>1</v>
      </c>
      <c r="E5713" t="s">
        <v>13</v>
      </c>
      <c r="F5713" t="s">
        <v>13</v>
      </c>
      <c r="G5713" t="s">
        <v>19075</v>
      </c>
      <c r="H5713" s="3" t="s">
        <v>19091</v>
      </c>
      <c r="I5713" t="s">
        <v>547</v>
      </c>
      <c r="J5713" t="s">
        <v>19092</v>
      </c>
    </row>
    <row r="5714" spans="1:10" ht="32" x14ac:dyDescent="0.2">
      <c r="A5714" t="s">
        <v>19083</v>
      </c>
      <c r="B5714" t="s">
        <v>19093</v>
      </c>
      <c r="C5714" t="s">
        <v>19094</v>
      </c>
      <c r="D5714">
        <v>1</v>
      </c>
      <c r="E5714" t="s">
        <v>13</v>
      </c>
      <c r="F5714" t="s">
        <v>13</v>
      </c>
      <c r="G5714" t="s">
        <v>19075</v>
      </c>
      <c r="H5714" s="3" t="s">
        <v>19095</v>
      </c>
      <c r="I5714" t="s">
        <v>547</v>
      </c>
      <c r="J5714" t="s">
        <v>19087</v>
      </c>
    </row>
    <row r="5715" spans="1:10" ht="16" x14ac:dyDescent="0.2">
      <c r="A5715" t="s">
        <v>19096</v>
      </c>
      <c r="B5715" t="s">
        <v>4647</v>
      </c>
      <c r="C5715" t="s">
        <v>19097</v>
      </c>
      <c r="D5715">
        <v>2</v>
      </c>
      <c r="E5715" t="s">
        <v>13</v>
      </c>
      <c r="F5715" t="s">
        <v>13</v>
      </c>
      <c r="G5715" t="s">
        <v>19075</v>
      </c>
      <c r="H5715" s="3" t="s">
        <v>19080</v>
      </c>
      <c r="I5715" t="s">
        <v>547</v>
      </c>
      <c r="J5715" t="s">
        <v>19098</v>
      </c>
    </row>
    <row r="5716" spans="1:10" ht="16" x14ac:dyDescent="0.2">
      <c r="A5716" t="s">
        <v>19099</v>
      </c>
      <c r="B5716" t="s">
        <v>19100</v>
      </c>
      <c r="C5716" t="s">
        <v>19101</v>
      </c>
      <c r="D5716">
        <v>1</v>
      </c>
      <c r="E5716" t="s">
        <v>13</v>
      </c>
      <c r="F5716" t="s">
        <v>13</v>
      </c>
      <c r="G5716" t="s">
        <v>19075</v>
      </c>
      <c r="H5716" s="3" t="s">
        <v>19080</v>
      </c>
      <c r="I5716" t="s">
        <v>547</v>
      </c>
      <c r="J5716" t="s">
        <v>19102</v>
      </c>
    </row>
    <row r="5717" spans="1:10" ht="32" x14ac:dyDescent="0.2">
      <c r="A5717" t="s">
        <v>19083</v>
      </c>
      <c r="B5717" t="s">
        <v>19103</v>
      </c>
      <c r="C5717" t="s">
        <v>19104</v>
      </c>
      <c r="D5717">
        <v>4</v>
      </c>
      <c r="E5717" t="s">
        <v>13</v>
      </c>
      <c r="F5717" t="s">
        <v>13</v>
      </c>
      <c r="G5717" t="s">
        <v>19075</v>
      </c>
      <c r="H5717" s="3" t="s">
        <v>19095</v>
      </c>
      <c r="I5717" t="s">
        <v>547</v>
      </c>
      <c r="J5717" t="s">
        <v>19087</v>
      </c>
    </row>
    <row r="5718" spans="1:10" ht="48" x14ac:dyDescent="0.2">
      <c r="A5718" t="s">
        <v>19083</v>
      </c>
      <c r="B5718" t="s">
        <v>19105</v>
      </c>
      <c r="C5718" t="s">
        <v>19106</v>
      </c>
      <c r="D5718">
        <v>3</v>
      </c>
      <c r="E5718" t="s">
        <v>13</v>
      </c>
      <c r="F5718" t="s">
        <v>13</v>
      </c>
      <c r="G5718" t="s">
        <v>19107</v>
      </c>
      <c r="H5718" s="3" t="s">
        <v>19108</v>
      </c>
      <c r="I5718" t="s">
        <v>3377</v>
      </c>
      <c r="J5718" t="s">
        <v>19087</v>
      </c>
    </row>
    <row r="5719" spans="1:10" ht="16" x14ac:dyDescent="0.2">
      <c r="A5719" t="s">
        <v>19109</v>
      </c>
      <c r="B5719" t="s">
        <v>19110</v>
      </c>
      <c r="C5719" t="s">
        <v>19111</v>
      </c>
      <c r="D5719">
        <v>1</v>
      </c>
      <c r="E5719" t="s">
        <v>13</v>
      </c>
      <c r="F5719" t="s">
        <v>13</v>
      </c>
      <c r="G5719" t="s">
        <v>19112</v>
      </c>
      <c r="H5719" s="3" t="s">
        <v>19113</v>
      </c>
      <c r="I5719" t="s">
        <v>547</v>
      </c>
      <c r="J5719" t="s">
        <v>19114</v>
      </c>
    </row>
    <row r="5720" spans="1:10" ht="16" x14ac:dyDescent="0.2">
      <c r="A5720" t="s">
        <v>19109</v>
      </c>
      <c r="B5720" t="s">
        <v>19115</v>
      </c>
      <c r="C5720" t="s">
        <v>19116</v>
      </c>
      <c r="D5720">
        <v>5</v>
      </c>
      <c r="E5720" t="s">
        <v>13</v>
      </c>
      <c r="F5720" t="s">
        <v>13</v>
      </c>
      <c r="G5720" t="s">
        <v>19112</v>
      </c>
      <c r="H5720" s="3" t="s">
        <v>19113</v>
      </c>
      <c r="I5720" t="s">
        <v>547</v>
      </c>
      <c r="J5720" t="s">
        <v>19114</v>
      </c>
    </row>
    <row r="5721" spans="1:10" ht="16" x14ac:dyDescent="0.2">
      <c r="A5721" t="s">
        <v>19109</v>
      </c>
      <c r="B5721" t="s">
        <v>19117</v>
      </c>
      <c r="C5721" t="s">
        <v>19118</v>
      </c>
      <c r="D5721">
        <v>3</v>
      </c>
      <c r="E5721" t="s">
        <v>13</v>
      </c>
      <c r="F5721" t="s">
        <v>13</v>
      </c>
      <c r="G5721" t="s">
        <v>19112</v>
      </c>
      <c r="H5721" s="3" t="s">
        <v>19113</v>
      </c>
      <c r="I5721" t="s">
        <v>547</v>
      </c>
      <c r="J5721" t="s">
        <v>19114</v>
      </c>
    </row>
    <row r="5722" spans="1:10" ht="16" x14ac:dyDescent="0.2">
      <c r="A5722" t="s">
        <v>19109</v>
      </c>
      <c r="B5722" t="s">
        <v>19119</v>
      </c>
      <c r="C5722" t="s">
        <v>19120</v>
      </c>
      <c r="D5722">
        <v>4</v>
      </c>
      <c r="E5722" t="s">
        <v>13</v>
      </c>
      <c r="F5722" t="s">
        <v>13</v>
      </c>
      <c r="G5722" t="s">
        <v>19112</v>
      </c>
      <c r="H5722" s="3" t="s">
        <v>19113</v>
      </c>
      <c r="I5722" t="s">
        <v>547</v>
      </c>
      <c r="J5722" t="s">
        <v>19114</v>
      </c>
    </row>
    <row r="5723" spans="1:10" ht="16" x14ac:dyDescent="0.2">
      <c r="A5723" t="s">
        <v>8043</v>
      </c>
      <c r="B5723" t="s">
        <v>19121</v>
      </c>
      <c r="C5723" t="s">
        <v>19122</v>
      </c>
      <c r="D5723">
        <v>5</v>
      </c>
      <c r="E5723" t="s">
        <v>13</v>
      </c>
      <c r="F5723" t="s">
        <v>13</v>
      </c>
      <c r="G5723" t="s">
        <v>19123</v>
      </c>
      <c r="H5723" s="3" t="s">
        <v>19124</v>
      </c>
      <c r="I5723" t="s">
        <v>547</v>
      </c>
      <c r="J5723" t="s">
        <v>8047</v>
      </c>
    </row>
    <row r="5724" spans="1:10" ht="16" x14ac:dyDescent="0.2">
      <c r="A5724" t="s">
        <v>504</v>
      </c>
      <c r="B5724" t="s">
        <v>19125</v>
      </c>
      <c r="C5724" t="s">
        <v>19126</v>
      </c>
      <c r="D5724">
        <v>4</v>
      </c>
      <c r="E5724" t="s">
        <v>13</v>
      </c>
      <c r="F5724" t="s">
        <v>13</v>
      </c>
      <c r="G5724" t="s">
        <v>19127</v>
      </c>
      <c r="H5724" s="3" t="s">
        <v>19128</v>
      </c>
      <c r="I5724" t="s">
        <v>509</v>
      </c>
      <c r="J5724" t="s">
        <v>510</v>
      </c>
    </row>
    <row r="5725" spans="1:10" ht="16" x14ac:dyDescent="0.2">
      <c r="A5725" t="s">
        <v>19129</v>
      </c>
      <c r="B5725" t="s">
        <v>19130</v>
      </c>
      <c r="C5725" t="s">
        <v>19131</v>
      </c>
      <c r="D5725">
        <v>6</v>
      </c>
      <c r="E5725" t="s">
        <v>730</v>
      </c>
      <c r="F5725" t="s">
        <v>13</v>
      </c>
      <c r="G5725" t="s">
        <v>19132</v>
      </c>
      <c r="H5725" s="3" t="s">
        <v>19133</v>
      </c>
      <c r="I5725" t="s">
        <v>6730</v>
      </c>
      <c r="J5725" t="s">
        <v>19134</v>
      </c>
    </row>
    <row r="5726" spans="1:10" ht="32" x14ac:dyDescent="0.2">
      <c r="A5726" t="s">
        <v>19129</v>
      </c>
      <c r="B5726" t="s">
        <v>19135</v>
      </c>
      <c r="C5726" t="s">
        <v>19136</v>
      </c>
      <c r="D5726">
        <v>7</v>
      </c>
      <c r="E5726" t="s">
        <v>730</v>
      </c>
      <c r="F5726" t="s">
        <v>13</v>
      </c>
      <c r="G5726" t="s">
        <v>19132</v>
      </c>
      <c r="H5726" s="3" t="s">
        <v>19137</v>
      </c>
      <c r="I5726" t="s">
        <v>106</v>
      </c>
      <c r="J5726" t="s">
        <v>19134</v>
      </c>
    </row>
    <row r="5727" spans="1:10" ht="32" x14ac:dyDescent="0.2">
      <c r="A5727" t="s">
        <v>19138</v>
      </c>
      <c r="B5727" t="s">
        <v>19139</v>
      </c>
      <c r="C5727" t="s">
        <v>19140</v>
      </c>
      <c r="D5727">
        <v>2</v>
      </c>
      <c r="E5727" t="s">
        <v>730</v>
      </c>
      <c r="F5727" t="s">
        <v>13</v>
      </c>
      <c r="G5727" t="s">
        <v>19132</v>
      </c>
      <c r="H5727" s="3" t="s">
        <v>19141</v>
      </c>
      <c r="I5727" t="s">
        <v>6730</v>
      </c>
      <c r="J5727" t="s">
        <v>19142</v>
      </c>
    </row>
    <row r="5728" spans="1:10" ht="16" x14ac:dyDescent="0.2">
      <c r="A5728" t="s">
        <v>19143</v>
      </c>
      <c r="B5728" t="s">
        <v>19144</v>
      </c>
      <c r="C5728" t="s">
        <v>19145</v>
      </c>
      <c r="D5728">
        <v>1</v>
      </c>
      <c r="E5728" t="s">
        <v>730</v>
      </c>
      <c r="F5728" t="s">
        <v>13</v>
      </c>
      <c r="G5728" t="s">
        <v>19132</v>
      </c>
      <c r="H5728" s="3" t="s">
        <v>19146</v>
      </c>
      <c r="I5728" t="s">
        <v>6730</v>
      </c>
      <c r="J5728" t="s">
        <v>19147</v>
      </c>
    </row>
    <row r="5729" spans="1:10" ht="32" x14ac:dyDescent="0.2">
      <c r="A5729" t="s">
        <v>6745</v>
      </c>
      <c r="B5729" t="s">
        <v>19148</v>
      </c>
      <c r="C5729" t="s">
        <v>19149</v>
      </c>
      <c r="D5729">
        <v>5</v>
      </c>
      <c r="E5729" t="s">
        <v>730</v>
      </c>
      <c r="F5729" t="s">
        <v>13</v>
      </c>
      <c r="G5729" t="s">
        <v>19132</v>
      </c>
      <c r="H5729" s="3" t="s">
        <v>19150</v>
      </c>
      <c r="I5729" t="s">
        <v>7603</v>
      </c>
      <c r="J5729" t="s">
        <v>6746</v>
      </c>
    </row>
    <row r="5730" spans="1:10" ht="16" x14ac:dyDescent="0.2">
      <c r="A5730" t="s">
        <v>6795</v>
      </c>
      <c r="B5730" t="s">
        <v>13599</v>
      </c>
      <c r="C5730" t="s">
        <v>13600</v>
      </c>
      <c r="D5730">
        <v>5</v>
      </c>
      <c r="E5730" t="s">
        <v>730</v>
      </c>
      <c r="F5730" t="s">
        <v>13</v>
      </c>
      <c r="G5730" t="s">
        <v>19132</v>
      </c>
      <c r="H5730" s="3" t="s">
        <v>19151</v>
      </c>
      <c r="I5730" t="s">
        <v>6730</v>
      </c>
      <c r="J5730" t="s">
        <v>6799</v>
      </c>
    </row>
    <row r="5731" spans="1:10" ht="16" x14ac:dyDescent="0.2">
      <c r="A5731" t="s">
        <v>19152</v>
      </c>
      <c r="B5731" t="s">
        <v>19153</v>
      </c>
      <c r="C5731" t="s">
        <v>19154</v>
      </c>
      <c r="D5731">
        <v>6</v>
      </c>
      <c r="E5731" t="s">
        <v>730</v>
      </c>
      <c r="F5731" t="s">
        <v>13</v>
      </c>
      <c r="G5731" t="s">
        <v>19132</v>
      </c>
      <c r="H5731" s="3" t="s">
        <v>19155</v>
      </c>
      <c r="I5731" t="s">
        <v>6730</v>
      </c>
      <c r="J5731" t="s">
        <v>19156</v>
      </c>
    </row>
    <row r="5732" spans="1:10" ht="16" x14ac:dyDescent="0.2">
      <c r="A5732" t="s">
        <v>19157</v>
      </c>
      <c r="B5732" t="s">
        <v>19158</v>
      </c>
      <c r="C5732" t="s">
        <v>19159</v>
      </c>
      <c r="D5732">
        <v>2</v>
      </c>
      <c r="E5732" t="s">
        <v>730</v>
      </c>
      <c r="F5732" t="s">
        <v>13</v>
      </c>
      <c r="G5732" t="s">
        <v>19132</v>
      </c>
      <c r="H5732" s="3" t="s">
        <v>19160</v>
      </c>
      <c r="I5732" t="s">
        <v>6730</v>
      </c>
      <c r="J5732" t="s">
        <v>19161</v>
      </c>
    </row>
    <row r="5733" spans="1:10" ht="16" x14ac:dyDescent="0.2">
      <c r="A5733" t="s">
        <v>6745</v>
      </c>
      <c r="B5733" t="s">
        <v>19162</v>
      </c>
      <c r="C5733" t="s">
        <v>19163</v>
      </c>
      <c r="D5733">
        <v>2</v>
      </c>
      <c r="E5733" t="s">
        <v>730</v>
      </c>
      <c r="F5733" t="s">
        <v>13</v>
      </c>
      <c r="G5733" t="s">
        <v>19132</v>
      </c>
      <c r="H5733" s="3" t="s">
        <v>19151</v>
      </c>
      <c r="I5733" t="s">
        <v>6730</v>
      </c>
      <c r="J5733" t="s">
        <v>6746</v>
      </c>
    </row>
    <row r="5734" spans="1:10" ht="16" x14ac:dyDescent="0.2">
      <c r="A5734" t="s">
        <v>19164</v>
      </c>
      <c r="B5734" t="s">
        <v>19162</v>
      </c>
      <c r="C5734" t="s">
        <v>19163</v>
      </c>
      <c r="D5734">
        <v>5</v>
      </c>
      <c r="E5734" t="s">
        <v>730</v>
      </c>
      <c r="F5734" t="s">
        <v>13</v>
      </c>
      <c r="G5734" t="s">
        <v>19132</v>
      </c>
      <c r="H5734" s="3" t="s">
        <v>19155</v>
      </c>
      <c r="I5734" t="s">
        <v>6730</v>
      </c>
      <c r="J5734" t="s">
        <v>19165</v>
      </c>
    </row>
    <row r="5735" spans="1:10" ht="16" x14ac:dyDescent="0.2">
      <c r="A5735" t="s">
        <v>19166</v>
      </c>
      <c r="B5735" t="s">
        <v>19153</v>
      </c>
      <c r="C5735" t="s">
        <v>19154</v>
      </c>
      <c r="D5735">
        <v>7</v>
      </c>
      <c r="E5735" t="s">
        <v>730</v>
      </c>
      <c r="F5735" t="s">
        <v>13</v>
      </c>
      <c r="G5735" t="s">
        <v>19132</v>
      </c>
      <c r="H5735" s="3" t="s">
        <v>19133</v>
      </c>
      <c r="I5735" t="s">
        <v>6730</v>
      </c>
      <c r="J5735" t="s">
        <v>19167</v>
      </c>
    </row>
    <row r="5736" spans="1:10" ht="16" x14ac:dyDescent="0.2">
      <c r="A5736" t="s">
        <v>3056</v>
      </c>
      <c r="B5736" t="s">
        <v>19153</v>
      </c>
      <c r="C5736" t="s">
        <v>19154</v>
      </c>
      <c r="D5736">
        <v>4</v>
      </c>
      <c r="E5736" t="s">
        <v>730</v>
      </c>
      <c r="F5736" t="s">
        <v>13</v>
      </c>
      <c r="G5736" t="s">
        <v>19132</v>
      </c>
      <c r="H5736" s="3" t="s">
        <v>19151</v>
      </c>
      <c r="I5736" t="s">
        <v>6730</v>
      </c>
      <c r="J5736" t="s">
        <v>3059</v>
      </c>
    </row>
    <row r="5737" spans="1:10" ht="16" x14ac:dyDescent="0.2">
      <c r="A5737" t="s">
        <v>3056</v>
      </c>
      <c r="B5737" t="s">
        <v>19168</v>
      </c>
      <c r="C5737" t="s">
        <v>19169</v>
      </c>
      <c r="D5737">
        <v>3</v>
      </c>
      <c r="E5737" t="s">
        <v>730</v>
      </c>
      <c r="F5737" t="s">
        <v>13</v>
      </c>
      <c r="G5737" t="s">
        <v>19132</v>
      </c>
      <c r="H5737" s="3" t="s">
        <v>19151</v>
      </c>
      <c r="I5737" t="s">
        <v>6730</v>
      </c>
      <c r="J5737" t="s">
        <v>3059</v>
      </c>
    </row>
    <row r="5738" spans="1:10" ht="32" x14ac:dyDescent="0.2">
      <c r="A5738" t="s">
        <v>11783</v>
      </c>
      <c r="B5738" t="s">
        <v>19170</v>
      </c>
      <c r="C5738" t="s">
        <v>19171</v>
      </c>
      <c r="D5738">
        <v>1</v>
      </c>
      <c r="E5738" t="s">
        <v>730</v>
      </c>
      <c r="F5738" t="s">
        <v>13</v>
      </c>
      <c r="G5738" t="s">
        <v>19132</v>
      </c>
      <c r="H5738" s="3" t="s">
        <v>19172</v>
      </c>
      <c r="I5738" t="s">
        <v>626</v>
      </c>
      <c r="J5738" t="s">
        <v>11787</v>
      </c>
    </row>
    <row r="5739" spans="1:10" ht="16" x14ac:dyDescent="0.2">
      <c r="A5739" t="s">
        <v>19173</v>
      </c>
      <c r="B5739" t="s">
        <v>19153</v>
      </c>
      <c r="C5739" t="s">
        <v>19154</v>
      </c>
      <c r="D5739">
        <v>4</v>
      </c>
      <c r="E5739" t="s">
        <v>730</v>
      </c>
      <c r="F5739" t="s">
        <v>13</v>
      </c>
      <c r="G5739" t="s">
        <v>19132</v>
      </c>
      <c r="H5739" s="3" t="s">
        <v>19133</v>
      </c>
      <c r="I5739" t="s">
        <v>6730</v>
      </c>
      <c r="J5739" t="s">
        <v>19174</v>
      </c>
    </row>
    <row r="5740" spans="1:10" ht="16" x14ac:dyDescent="0.2">
      <c r="A5740" t="s">
        <v>11783</v>
      </c>
      <c r="B5740" t="s">
        <v>19175</v>
      </c>
      <c r="C5740" t="s">
        <v>19176</v>
      </c>
      <c r="D5740">
        <v>3</v>
      </c>
      <c r="E5740" t="s">
        <v>730</v>
      </c>
      <c r="F5740" t="s">
        <v>13</v>
      </c>
      <c r="G5740" t="s">
        <v>19132</v>
      </c>
      <c r="H5740" s="3" t="s">
        <v>19155</v>
      </c>
      <c r="I5740" t="s">
        <v>6730</v>
      </c>
      <c r="J5740" t="s">
        <v>11787</v>
      </c>
    </row>
    <row r="5741" spans="1:10" ht="16" x14ac:dyDescent="0.2">
      <c r="A5741" t="s">
        <v>19177</v>
      </c>
      <c r="B5741" t="s">
        <v>19178</v>
      </c>
      <c r="C5741" t="s">
        <v>19179</v>
      </c>
      <c r="D5741">
        <v>5</v>
      </c>
      <c r="E5741" t="s">
        <v>730</v>
      </c>
      <c r="F5741" t="s">
        <v>13</v>
      </c>
      <c r="G5741" t="s">
        <v>19132</v>
      </c>
      <c r="H5741" s="3" t="s">
        <v>19155</v>
      </c>
      <c r="I5741" t="s">
        <v>6730</v>
      </c>
      <c r="J5741" t="s">
        <v>19180</v>
      </c>
    </row>
    <row r="5742" spans="1:10" ht="16" x14ac:dyDescent="0.2">
      <c r="A5742" t="s">
        <v>19181</v>
      </c>
      <c r="B5742" t="s">
        <v>19182</v>
      </c>
      <c r="C5742" t="s">
        <v>19183</v>
      </c>
      <c r="D5742">
        <v>3</v>
      </c>
      <c r="E5742" t="s">
        <v>730</v>
      </c>
      <c r="F5742" t="s">
        <v>13</v>
      </c>
      <c r="G5742" t="s">
        <v>19132</v>
      </c>
      <c r="H5742" s="3" t="s">
        <v>19151</v>
      </c>
      <c r="I5742" t="s">
        <v>6730</v>
      </c>
      <c r="J5742" t="s">
        <v>19184</v>
      </c>
    </row>
    <row r="5743" spans="1:10" ht="16" x14ac:dyDescent="0.2">
      <c r="A5743" t="s">
        <v>19185</v>
      </c>
      <c r="B5743" t="s">
        <v>19186</v>
      </c>
      <c r="C5743" t="s">
        <v>6821</v>
      </c>
      <c r="D5743">
        <v>2</v>
      </c>
      <c r="E5743" t="s">
        <v>730</v>
      </c>
      <c r="F5743" t="s">
        <v>13</v>
      </c>
      <c r="G5743" t="s">
        <v>19132</v>
      </c>
      <c r="H5743" s="3" t="s">
        <v>19155</v>
      </c>
      <c r="I5743" t="s">
        <v>6730</v>
      </c>
      <c r="J5743" t="s">
        <v>19187</v>
      </c>
    </row>
    <row r="5744" spans="1:10" ht="16" x14ac:dyDescent="0.2">
      <c r="A5744" t="s">
        <v>19188</v>
      </c>
      <c r="B5744" t="s">
        <v>19189</v>
      </c>
      <c r="C5744" t="s">
        <v>19190</v>
      </c>
      <c r="D5744">
        <v>2</v>
      </c>
      <c r="E5744" t="s">
        <v>730</v>
      </c>
      <c r="F5744" t="s">
        <v>13</v>
      </c>
      <c r="G5744" t="s">
        <v>19132</v>
      </c>
      <c r="H5744" s="3" t="s">
        <v>19191</v>
      </c>
      <c r="I5744" t="s">
        <v>6730</v>
      </c>
      <c r="J5744" t="s">
        <v>19192</v>
      </c>
    </row>
    <row r="5745" spans="1:10" ht="16" x14ac:dyDescent="0.2">
      <c r="A5745" t="s">
        <v>19185</v>
      </c>
      <c r="B5745" t="s">
        <v>19193</v>
      </c>
      <c r="C5745" t="s">
        <v>19194</v>
      </c>
      <c r="D5745">
        <v>3</v>
      </c>
      <c r="E5745" t="s">
        <v>730</v>
      </c>
      <c r="F5745" t="s">
        <v>13</v>
      </c>
      <c r="G5745" t="s">
        <v>19132</v>
      </c>
      <c r="H5745" s="3" t="s">
        <v>19195</v>
      </c>
      <c r="I5745" t="s">
        <v>6730</v>
      </c>
      <c r="J5745" t="s">
        <v>19187</v>
      </c>
    </row>
    <row r="5746" spans="1:10" ht="16" x14ac:dyDescent="0.2">
      <c r="A5746" t="s">
        <v>19138</v>
      </c>
      <c r="B5746" t="s">
        <v>19196</v>
      </c>
      <c r="C5746" t="s">
        <v>19197</v>
      </c>
      <c r="D5746">
        <v>1</v>
      </c>
      <c r="E5746" t="s">
        <v>730</v>
      </c>
      <c r="F5746" t="s">
        <v>13</v>
      </c>
      <c r="G5746" t="s">
        <v>19132</v>
      </c>
      <c r="H5746" s="3" t="s">
        <v>19155</v>
      </c>
      <c r="I5746" t="s">
        <v>6730</v>
      </c>
      <c r="J5746" t="s">
        <v>19142</v>
      </c>
    </row>
    <row r="5747" spans="1:10" ht="16" x14ac:dyDescent="0.2">
      <c r="A5747" t="s">
        <v>19198</v>
      </c>
      <c r="B5747" t="s">
        <v>19186</v>
      </c>
      <c r="C5747" t="s">
        <v>6821</v>
      </c>
      <c r="D5747">
        <v>1</v>
      </c>
      <c r="E5747" t="s">
        <v>730</v>
      </c>
      <c r="F5747" t="s">
        <v>13</v>
      </c>
      <c r="G5747" t="s">
        <v>19132</v>
      </c>
      <c r="H5747" s="3" t="s">
        <v>19151</v>
      </c>
      <c r="I5747" t="s">
        <v>6730</v>
      </c>
      <c r="J5747" t="s">
        <v>19199</v>
      </c>
    </row>
    <row r="5748" spans="1:10" ht="16" x14ac:dyDescent="0.2">
      <c r="A5748" t="s">
        <v>19185</v>
      </c>
      <c r="B5748" t="s">
        <v>19162</v>
      </c>
      <c r="C5748" t="s">
        <v>19163</v>
      </c>
      <c r="D5748">
        <v>1</v>
      </c>
      <c r="E5748" t="s">
        <v>730</v>
      </c>
      <c r="F5748" t="s">
        <v>13</v>
      </c>
      <c r="G5748" t="s">
        <v>19132</v>
      </c>
      <c r="H5748" s="3" t="s">
        <v>19195</v>
      </c>
      <c r="I5748" t="s">
        <v>6730</v>
      </c>
      <c r="J5748" t="s">
        <v>19187</v>
      </c>
    </row>
    <row r="5749" spans="1:10" ht="16" x14ac:dyDescent="0.2">
      <c r="A5749" t="s">
        <v>19198</v>
      </c>
      <c r="B5749" t="s">
        <v>19193</v>
      </c>
      <c r="C5749" t="s">
        <v>19194</v>
      </c>
      <c r="D5749">
        <v>2</v>
      </c>
      <c r="E5749" t="s">
        <v>730</v>
      </c>
      <c r="F5749" t="s">
        <v>13</v>
      </c>
      <c r="G5749" t="s">
        <v>19132</v>
      </c>
      <c r="H5749" s="3" t="s">
        <v>19151</v>
      </c>
      <c r="I5749" t="s">
        <v>6730</v>
      </c>
      <c r="J5749" t="s">
        <v>19199</v>
      </c>
    </row>
    <row r="5750" spans="1:10" ht="16" x14ac:dyDescent="0.2">
      <c r="A5750" t="s">
        <v>19198</v>
      </c>
      <c r="B5750" t="s">
        <v>19162</v>
      </c>
      <c r="C5750" t="s">
        <v>19163</v>
      </c>
      <c r="D5750">
        <v>3</v>
      </c>
      <c r="E5750" t="s">
        <v>730</v>
      </c>
      <c r="F5750" t="s">
        <v>13</v>
      </c>
      <c r="G5750" t="s">
        <v>19132</v>
      </c>
      <c r="H5750" s="3" t="s">
        <v>19151</v>
      </c>
      <c r="I5750" t="s">
        <v>6730</v>
      </c>
      <c r="J5750" t="s">
        <v>19199</v>
      </c>
    </row>
    <row r="5751" spans="1:10" ht="32" x14ac:dyDescent="0.2">
      <c r="A5751" t="s">
        <v>19129</v>
      </c>
      <c r="B5751" t="s">
        <v>19200</v>
      </c>
      <c r="C5751" t="s">
        <v>19201</v>
      </c>
      <c r="D5751">
        <v>3</v>
      </c>
      <c r="E5751" t="s">
        <v>730</v>
      </c>
      <c r="F5751" t="s">
        <v>13</v>
      </c>
      <c r="G5751" t="s">
        <v>19202</v>
      </c>
      <c r="H5751" s="3" t="s">
        <v>19203</v>
      </c>
      <c r="I5751" t="s">
        <v>106</v>
      </c>
      <c r="J5751" t="s">
        <v>19134</v>
      </c>
    </row>
    <row r="5752" spans="1:10" ht="32" x14ac:dyDescent="0.2">
      <c r="A5752" t="s">
        <v>19173</v>
      </c>
      <c r="B5752" t="s">
        <v>19200</v>
      </c>
      <c r="C5752" t="s">
        <v>19201</v>
      </c>
      <c r="D5752">
        <v>2</v>
      </c>
      <c r="E5752" t="s">
        <v>730</v>
      </c>
      <c r="F5752" t="s">
        <v>13</v>
      </c>
      <c r="G5752" t="s">
        <v>19204</v>
      </c>
      <c r="H5752" s="3" t="s">
        <v>19203</v>
      </c>
      <c r="I5752" t="s">
        <v>106</v>
      </c>
      <c r="J5752" t="s">
        <v>19174</v>
      </c>
    </row>
    <row r="5753" spans="1:10" ht="32" x14ac:dyDescent="0.2">
      <c r="A5753" t="s">
        <v>19129</v>
      </c>
      <c r="B5753" t="s">
        <v>19205</v>
      </c>
      <c r="C5753" t="s">
        <v>19206</v>
      </c>
      <c r="D5753">
        <v>1</v>
      </c>
      <c r="E5753" t="s">
        <v>730</v>
      </c>
      <c r="F5753" t="s">
        <v>13</v>
      </c>
      <c r="G5753" t="s">
        <v>19207</v>
      </c>
      <c r="H5753" s="3" t="s">
        <v>19208</v>
      </c>
      <c r="I5753" t="s">
        <v>106</v>
      </c>
      <c r="J5753" t="s">
        <v>19134</v>
      </c>
    </row>
    <row r="5754" spans="1:10" ht="32" x14ac:dyDescent="0.2">
      <c r="A5754" t="s">
        <v>19152</v>
      </c>
      <c r="B5754" t="s">
        <v>19200</v>
      </c>
      <c r="C5754" t="s">
        <v>19201</v>
      </c>
      <c r="D5754">
        <v>1</v>
      </c>
      <c r="E5754" t="s">
        <v>730</v>
      </c>
      <c r="F5754" t="s">
        <v>13</v>
      </c>
      <c r="G5754" t="s">
        <v>19209</v>
      </c>
      <c r="H5754" s="3" t="s">
        <v>19203</v>
      </c>
      <c r="I5754" t="s">
        <v>106</v>
      </c>
      <c r="J5754" t="s">
        <v>19156</v>
      </c>
    </row>
    <row r="5755" spans="1:10" ht="32" x14ac:dyDescent="0.2">
      <c r="A5755" t="s">
        <v>19164</v>
      </c>
      <c r="B5755" t="s">
        <v>19200</v>
      </c>
      <c r="C5755" t="s">
        <v>19201</v>
      </c>
      <c r="D5755">
        <v>1</v>
      </c>
      <c r="E5755" t="s">
        <v>730</v>
      </c>
      <c r="F5755" t="s">
        <v>13</v>
      </c>
      <c r="G5755" t="s">
        <v>19210</v>
      </c>
      <c r="H5755" s="3" t="s">
        <v>19203</v>
      </c>
      <c r="I5755" t="s">
        <v>106</v>
      </c>
      <c r="J5755" t="s">
        <v>19165</v>
      </c>
    </row>
    <row r="5756" spans="1:10" ht="32" x14ac:dyDescent="0.2">
      <c r="A5756" t="s">
        <v>19173</v>
      </c>
      <c r="B5756" t="s">
        <v>19211</v>
      </c>
      <c r="C5756" t="s">
        <v>19212</v>
      </c>
      <c r="D5756">
        <v>1</v>
      </c>
      <c r="E5756" t="s">
        <v>730</v>
      </c>
      <c r="F5756" t="s">
        <v>13</v>
      </c>
      <c r="G5756" t="s">
        <v>19213</v>
      </c>
      <c r="H5756" s="3" t="s">
        <v>19214</v>
      </c>
      <c r="I5756" t="s">
        <v>106</v>
      </c>
      <c r="J5756" t="s">
        <v>19174</v>
      </c>
    </row>
    <row r="5757" spans="1:10" ht="16" x14ac:dyDescent="0.2">
      <c r="A5757" t="s">
        <v>19215</v>
      </c>
      <c r="B5757" t="s">
        <v>19216</v>
      </c>
      <c r="C5757" t="s">
        <v>19217</v>
      </c>
      <c r="D5757">
        <v>1</v>
      </c>
      <c r="E5757" t="s">
        <v>13</v>
      </c>
      <c r="F5757" t="s">
        <v>13</v>
      </c>
      <c r="G5757" t="s">
        <v>19218</v>
      </c>
      <c r="H5757" s="3" t="s">
        <v>19219</v>
      </c>
      <c r="J5757" t="s">
        <v>19220</v>
      </c>
    </row>
    <row r="5758" spans="1:10" ht="16" x14ac:dyDescent="0.2">
      <c r="A5758" t="s">
        <v>19221</v>
      </c>
      <c r="B5758" t="s">
        <v>19222</v>
      </c>
      <c r="C5758" t="s">
        <v>19223</v>
      </c>
      <c r="D5758">
        <v>1</v>
      </c>
      <c r="E5758" t="s">
        <v>13</v>
      </c>
      <c r="F5758" t="s">
        <v>13</v>
      </c>
      <c r="G5758" t="s">
        <v>19218</v>
      </c>
      <c r="H5758" s="3" t="s">
        <v>19224</v>
      </c>
      <c r="I5758" t="s">
        <v>62</v>
      </c>
      <c r="J5758" t="s">
        <v>19225</v>
      </c>
    </row>
    <row r="5759" spans="1:10" ht="16" x14ac:dyDescent="0.2">
      <c r="A5759" t="s">
        <v>19226</v>
      </c>
      <c r="B5759" t="s">
        <v>19227</v>
      </c>
      <c r="C5759" t="s">
        <v>19228</v>
      </c>
      <c r="D5759">
        <v>1</v>
      </c>
      <c r="E5759" t="s">
        <v>13</v>
      </c>
      <c r="F5759" t="s">
        <v>13</v>
      </c>
      <c r="G5759" t="s">
        <v>19229</v>
      </c>
      <c r="H5759" s="3" t="s">
        <v>19230</v>
      </c>
      <c r="I5759" t="s">
        <v>62</v>
      </c>
      <c r="J5759" t="s">
        <v>19231</v>
      </c>
    </row>
    <row r="5760" spans="1:10" ht="16" x14ac:dyDescent="0.2">
      <c r="A5760" t="s">
        <v>17958</v>
      </c>
      <c r="B5760" t="s">
        <v>4659</v>
      </c>
      <c r="C5760" t="s">
        <v>19232</v>
      </c>
      <c r="D5760">
        <v>2</v>
      </c>
      <c r="E5760" t="s">
        <v>13</v>
      </c>
      <c r="F5760" t="s">
        <v>13</v>
      </c>
      <c r="G5760" t="s">
        <v>19233</v>
      </c>
      <c r="H5760" s="3" t="s">
        <v>19234</v>
      </c>
      <c r="I5760" t="s">
        <v>547</v>
      </c>
      <c r="J5760" t="s">
        <v>17963</v>
      </c>
    </row>
    <row r="5761" spans="1:10" ht="16" x14ac:dyDescent="0.2">
      <c r="A5761" t="s">
        <v>19235</v>
      </c>
      <c r="B5761" t="s">
        <v>19236</v>
      </c>
      <c r="C5761" t="s">
        <v>19237</v>
      </c>
      <c r="D5761">
        <v>6</v>
      </c>
      <c r="E5761" t="s">
        <v>13</v>
      </c>
      <c r="F5761" t="s">
        <v>13</v>
      </c>
      <c r="G5761" t="s">
        <v>19238</v>
      </c>
      <c r="H5761" s="3" t="s">
        <v>19239</v>
      </c>
      <c r="I5761" t="s">
        <v>17813</v>
      </c>
      <c r="J5761" t="s">
        <v>19240</v>
      </c>
    </row>
    <row r="5762" spans="1:10" ht="16" x14ac:dyDescent="0.2">
      <c r="A5762" t="s">
        <v>19241</v>
      </c>
      <c r="B5762" t="s">
        <v>19242</v>
      </c>
      <c r="C5762" t="s">
        <v>19243</v>
      </c>
      <c r="D5762">
        <v>3</v>
      </c>
      <c r="E5762" t="s">
        <v>13</v>
      </c>
      <c r="F5762" t="s">
        <v>13</v>
      </c>
      <c r="G5762" t="s">
        <v>19244</v>
      </c>
      <c r="H5762" s="3" t="s">
        <v>19245</v>
      </c>
      <c r="I5762" t="s">
        <v>17813</v>
      </c>
      <c r="J5762" t="s">
        <v>19246</v>
      </c>
    </row>
    <row r="5763" spans="1:10" ht="16" x14ac:dyDescent="0.2">
      <c r="A5763" t="s">
        <v>19247</v>
      </c>
      <c r="B5763" t="s">
        <v>19248</v>
      </c>
      <c r="C5763" t="s">
        <v>19249</v>
      </c>
      <c r="D5763">
        <v>1</v>
      </c>
      <c r="E5763" t="s">
        <v>13</v>
      </c>
      <c r="F5763" t="s">
        <v>13</v>
      </c>
      <c r="G5763" t="s">
        <v>19250</v>
      </c>
      <c r="H5763" s="3" t="s">
        <v>19251</v>
      </c>
      <c r="I5763" t="s">
        <v>5804</v>
      </c>
      <c r="J5763" t="s">
        <v>19252</v>
      </c>
    </row>
    <row r="5764" spans="1:10" ht="16" x14ac:dyDescent="0.2">
      <c r="A5764" t="s">
        <v>19253</v>
      </c>
      <c r="B5764" t="s">
        <v>19254</v>
      </c>
      <c r="C5764" t="s">
        <v>19255</v>
      </c>
      <c r="D5764">
        <v>1</v>
      </c>
      <c r="E5764" t="s">
        <v>13</v>
      </c>
      <c r="F5764" t="s">
        <v>13</v>
      </c>
      <c r="G5764" t="s">
        <v>19256</v>
      </c>
      <c r="H5764" s="3" t="s">
        <v>19257</v>
      </c>
      <c r="I5764" t="s">
        <v>5804</v>
      </c>
      <c r="J5764" t="s">
        <v>19258</v>
      </c>
    </row>
    <row r="5765" spans="1:10" ht="16" x14ac:dyDescent="0.2">
      <c r="A5765" t="s">
        <v>19259</v>
      </c>
      <c r="B5765" t="s">
        <v>19254</v>
      </c>
      <c r="C5765" t="s">
        <v>19255</v>
      </c>
      <c r="D5765">
        <v>1</v>
      </c>
      <c r="E5765" t="s">
        <v>13</v>
      </c>
      <c r="F5765" t="s">
        <v>13</v>
      </c>
      <c r="G5765" t="s">
        <v>19256</v>
      </c>
      <c r="H5765" s="3" t="s">
        <v>19257</v>
      </c>
      <c r="I5765" t="s">
        <v>5804</v>
      </c>
      <c r="J5765" t="s">
        <v>19260</v>
      </c>
    </row>
    <row r="5766" spans="1:10" ht="16" x14ac:dyDescent="0.2">
      <c r="A5766" t="s">
        <v>19261</v>
      </c>
      <c r="B5766" t="s">
        <v>19262</v>
      </c>
      <c r="C5766" t="s">
        <v>19263</v>
      </c>
      <c r="D5766">
        <v>3</v>
      </c>
      <c r="E5766" t="s">
        <v>13</v>
      </c>
      <c r="F5766" t="s">
        <v>13</v>
      </c>
      <c r="G5766" t="s">
        <v>19264</v>
      </c>
      <c r="H5766" s="3" t="s">
        <v>19265</v>
      </c>
      <c r="I5766" t="s">
        <v>14105</v>
      </c>
      <c r="J5766" t="s">
        <v>19266</v>
      </c>
    </row>
    <row r="5767" spans="1:10" ht="16" x14ac:dyDescent="0.2">
      <c r="A5767" t="s">
        <v>19267</v>
      </c>
      <c r="B5767" t="s">
        <v>19268</v>
      </c>
      <c r="C5767" t="s">
        <v>19269</v>
      </c>
      <c r="D5767">
        <v>2</v>
      </c>
      <c r="E5767" t="s">
        <v>13</v>
      </c>
      <c r="F5767" t="s">
        <v>13</v>
      </c>
      <c r="G5767" t="s">
        <v>19270</v>
      </c>
      <c r="H5767" s="3" t="s">
        <v>19271</v>
      </c>
      <c r="I5767" t="s">
        <v>3030</v>
      </c>
      <c r="J5767" t="s">
        <v>19272</v>
      </c>
    </row>
    <row r="5768" spans="1:10" ht="16" x14ac:dyDescent="0.2">
      <c r="A5768" t="s">
        <v>19267</v>
      </c>
      <c r="B5768" t="s">
        <v>9746</v>
      </c>
      <c r="C5768" t="s">
        <v>19273</v>
      </c>
      <c r="D5768">
        <v>1</v>
      </c>
      <c r="E5768" t="s">
        <v>13</v>
      </c>
      <c r="F5768" t="s">
        <v>13</v>
      </c>
      <c r="G5768" t="s">
        <v>19270</v>
      </c>
      <c r="H5768" s="3" t="s">
        <v>19271</v>
      </c>
      <c r="I5768" t="s">
        <v>3030</v>
      </c>
      <c r="J5768" t="s">
        <v>19272</v>
      </c>
    </row>
    <row r="5769" spans="1:10" ht="32" x14ac:dyDescent="0.2">
      <c r="A5769" t="s">
        <v>8764</v>
      </c>
      <c r="B5769" t="s">
        <v>19274</v>
      </c>
      <c r="C5769" t="s">
        <v>19275</v>
      </c>
      <c r="D5769">
        <v>2</v>
      </c>
      <c r="E5769" t="s">
        <v>13</v>
      </c>
      <c r="F5769" t="s">
        <v>13</v>
      </c>
      <c r="G5769" t="s">
        <v>19276</v>
      </c>
      <c r="H5769" s="3" t="s">
        <v>19277</v>
      </c>
      <c r="I5769" t="s">
        <v>215</v>
      </c>
      <c r="J5769" t="s">
        <v>8769</v>
      </c>
    </row>
    <row r="5770" spans="1:10" ht="16" x14ac:dyDescent="0.2">
      <c r="A5770" t="s">
        <v>19278</v>
      </c>
      <c r="B5770" t="s">
        <v>19279</v>
      </c>
      <c r="C5770" t="s">
        <v>19280</v>
      </c>
      <c r="D5770">
        <v>1</v>
      </c>
      <c r="E5770" t="s">
        <v>1246</v>
      </c>
      <c r="F5770" t="s">
        <v>13</v>
      </c>
      <c r="G5770" t="s">
        <v>19281</v>
      </c>
      <c r="H5770" s="3" t="s">
        <v>19282</v>
      </c>
      <c r="I5770" t="s">
        <v>1040</v>
      </c>
      <c r="J5770" t="s">
        <v>19283</v>
      </c>
    </row>
    <row r="5771" spans="1:10" ht="16" x14ac:dyDescent="0.2">
      <c r="A5771" t="s">
        <v>19278</v>
      </c>
      <c r="B5771" t="s">
        <v>19284</v>
      </c>
      <c r="C5771" t="s">
        <v>19285</v>
      </c>
      <c r="D5771">
        <v>2</v>
      </c>
      <c r="E5771" t="s">
        <v>1246</v>
      </c>
      <c r="F5771" t="s">
        <v>13</v>
      </c>
      <c r="G5771" t="s">
        <v>19281</v>
      </c>
      <c r="H5771" s="3" t="s">
        <v>19282</v>
      </c>
      <c r="I5771" t="s">
        <v>1040</v>
      </c>
      <c r="J5771" t="s">
        <v>19283</v>
      </c>
    </row>
    <row r="5772" spans="1:10" ht="16" x14ac:dyDescent="0.2">
      <c r="A5772" t="s">
        <v>19286</v>
      </c>
      <c r="B5772" t="s">
        <v>2151</v>
      </c>
      <c r="C5772" t="s">
        <v>19287</v>
      </c>
      <c r="D5772">
        <v>2</v>
      </c>
      <c r="E5772" t="s">
        <v>13</v>
      </c>
      <c r="F5772" t="s">
        <v>13</v>
      </c>
      <c r="G5772" t="s">
        <v>19288</v>
      </c>
      <c r="H5772" s="3" t="s">
        <v>19289</v>
      </c>
      <c r="I5772" t="s">
        <v>69</v>
      </c>
      <c r="J5772" t="s">
        <v>19290</v>
      </c>
    </row>
    <row r="5773" spans="1:10" ht="16" x14ac:dyDescent="0.2">
      <c r="A5773" t="s">
        <v>19291</v>
      </c>
      <c r="B5773" t="s">
        <v>7075</v>
      </c>
      <c r="C5773" t="s">
        <v>7076</v>
      </c>
      <c r="D5773">
        <v>4</v>
      </c>
      <c r="E5773" t="s">
        <v>13</v>
      </c>
      <c r="F5773" t="s">
        <v>13</v>
      </c>
      <c r="G5773" t="s">
        <v>19292</v>
      </c>
      <c r="H5773" s="3" t="s">
        <v>19293</v>
      </c>
      <c r="I5773" t="s">
        <v>3711</v>
      </c>
      <c r="J5773" t="s">
        <v>19294</v>
      </c>
    </row>
    <row r="5774" spans="1:10" ht="16" x14ac:dyDescent="0.2">
      <c r="A5774" t="s">
        <v>19295</v>
      </c>
      <c r="B5774" t="s">
        <v>19296</v>
      </c>
      <c r="C5774" t="s">
        <v>19297</v>
      </c>
      <c r="D5774">
        <v>1</v>
      </c>
      <c r="E5774" t="s">
        <v>13</v>
      </c>
      <c r="F5774" t="s">
        <v>13</v>
      </c>
      <c r="G5774" t="s">
        <v>19298</v>
      </c>
      <c r="H5774" s="3" t="s">
        <v>19299</v>
      </c>
      <c r="I5774" t="s">
        <v>106</v>
      </c>
      <c r="J5774" t="s">
        <v>19300</v>
      </c>
    </row>
    <row r="5775" spans="1:10" ht="16" x14ac:dyDescent="0.2">
      <c r="A5775" t="s">
        <v>19301</v>
      </c>
      <c r="B5775" t="s">
        <v>19302</v>
      </c>
      <c r="C5775" t="s">
        <v>19303</v>
      </c>
      <c r="D5775">
        <v>4</v>
      </c>
      <c r="E5775" t="s">
        <v>13</v>
      </c>
      <c r="F5775" t="s">
        <v>13</v>
      </c>
      <c r="G5775" t="s">
        <v>19304</v>
      </c>
      <c r="H5775" s="3" t="s">
        <v>19305</v>
      </c>
      <c r="I5775" t="s">
        <v>106</v>
      </c>
      <c r="J5775" t="s">
        <v>19306</v>
      </c>
    </row>
    <row r="5776" spans="1:10" ht="16" x14ac:dyDescent="0.2">
      <c r="A5776" t="s">
        <v>19307</v>
      </c>
      <c r="B5776" t="s">
        <v>19308</v>
      </c>
      <c r="C5776" t="s">
        <v>19309</v>
      </c>
      <c r="D5776">
        <v>1</v>
      </c>
      <c r="E5776" t="s">
        <v>13</v>
      </c>
      <c r="F5776" t="s">
        <v>13</v>
      </c>
      <c r="G5776" t="s">
        <v>19310</v>
      </c>
      <c r="H5776" s="3" t="s">
        <v>19311</v>
      </c>
      <c r="I5776" t="s">
        <v>995</v>
      </c>
      <c r="J5776" t="s">
        <v>19312</v>
      </c>
    </row>
    <row r="5777" spans="1:10" ht="16" x14ac:dyDescent="0.2">
      <c r="A5777" t="s">
        <v>19313</v>
      </c>
      <c r="B5777" t="s">
        <v>19314</v>
      </c>
      <c r="C5777" t="s">
        <v>19315</v>
      </c>
      <c r="D5777">
        <v>3</v>
      </c>
      <c r="E5777" t="s">
        <v>13</v>
      </c>
      <c r="F5777" t="s">
        <v>13</v>
      </c>
      <c r="G5777" t="s">
        <v>19316</v>
      </c>
      <c r="H5777" s="3" t="s">
        <v>19317</v>
      </c>
      <c r="I5777" t="s">
        <v>62</v>
      </c>
      <c r="J5777" t="s">
        <v>19318</v>
      </c>
    </row>
    <row r="5778" spans="1:10" ht="16" x14ac:dyDescent="0.2">
      <c r="A5778" t="s">
        <v>19313</v>
      </c>
      <c r="B5778" t="s">
        <v>19319</v>
      </c>
      <c r="C5778" t="s">
        <v>19320</v>
      </c>
      <c r="D5778">
        <v>1</v>
      </c>
      <c r="E5778" t="s">
        <v>13</v>
      </c>
      <c r="F5778" t="s">
        <v>13</v>
      </c>
      <c r="G5778" t="s">
        <v>19316</v>
      </c>
      <c r="H5778" s="3" t="s">
        <v>19317</v>
      </c>
      <c r="I5778" t="s">
        <v>62</v>
      </c>
      <c r="J5778" t="s">
        <v>19318</v>
      </c>
    </row>
    <row r="5779" spans="1:10" ht="16" x14ac:dyDescent="0.2">
      <c r="A5779" t="s">
        <v>19313</v>
      </c>
      <c r="B5779" t="s">
        <v>19321</v>
      </c>
      <c r="C5779" t="s">
        <v>19322</v>
      </c>
      <c r="D5779">
        <v>5</v>
      </c>
      <c r="E5779" t="s">
        <v>13</v>
      </c>
      <c r="F5779" t="s">
        <v>13</v>
      </c>
      <c r="G5779" t="s">
        <v>19316</v>
      </c>
      <c r="H5779" s="3" t="s">
        <v>19317</v>
      </c>
      <c r="I5779" t="s">
        <v>62</v>
      </c>
      <c r="J5779" t="s">
        <v>19318</v>
      </c>
    </row>
    <row r="5780" spans="1:10" ht="16" x14ac:dyDescent="0.2">
      <c r="A5780" t="s">
        <v>19313</v>
      </c>
      <c r="B5780" t="s">
        <v>19323</v>
      </c>
      <c r="C5780" t="s">
        <v>19324</v>
      </c>
      <c r="D5780">
        <v>2</v>
      </c>
      <c r="E5780" t="s">
        <v>13</v>
      </c>
      <c r="F5780" t="s">
        <v>13</v>
      </c>
      <c r="G5780" t="s">
        <v>19316</v>
      </c>
      <c r="H5780" s="3" t="s">
        <v>19317</v>
      </c>
      <c r="I5780" t="s">
        <v>62</v>
      </c>
      <c r="J5780" t="s">
        <v>19318</v>
      </c>
    </row>
    <row r="5781" spans="1:10" ht="16" x14ac:dyDescent="0.2">
      <c r="A5781" t="s">
        <v>19313</v>
      </c>
      <c r="B5781" t="s">
        <v>19325</v>
      </c>
      <c r="C5781" t="s">
        <v>19326</v>
      </c>
      <c r="D5781">
        <v>4</v>
      </c>
      <c r="E5781" t="s">
        <v>13</v>
      </c>
      <c r="F5781" t="s">
        <v>13</v>
      </c>
      <c r="G5781" t="s">
        <v>19316</v>
      </c>
      <c r="H5781" s="3" t="s">
        <v>19317</v>
      </c>
      <c r="I5781" t="s">
        <v>62</v>
      </c>
      <c r="J5781" t="s">
        <v>19318</v>
      </c>
    </row>
    <row r="5782" spans="1:10" ht="16" x14ac:dyDescent="0.2">
      <c r="A5782" t="s">
        <v>19327</v>
      </c>
      <c r="B5782" t="s">
        <v>19328</v>
      </c>
      <c r="C5782" t="s">
        <v>19329</v>
      </c>
      <c r="D5782">
        <v>1</v>
      </c>
      <c r="E5782" t="s">
        <v>13</v>
      </c>
      <c r="F5782" t="s">
        <v>13</v>
      </c>
      <c r="G5782" t="s">
        <v>19330</v>
      </c>
      <c r="H5782" s="3" t="s">
        <v>19331</v>
      </c>
      <c r="I5782" t="s">
        <v>69</v>
      </c>
      <c r="J5782" t="s">
        <v>19332</v>
      </c>
    </row>
    <row r="5783" spans="1:10" ht="16" x14ac:dyDescent="0.2">
      <c r="A5783" t="s">
        <v>2358</v>
      </c>
      <c r="B5783" t="s">
        <v>15205</v>
      </c>
      <c r="C5783" t="s">
        <v>19333</v>
      </c>
      <c r="D5783">
        <v>2</v>
      </c>
      <c r="E5783" t="s">
        <v>13</v>
      </c>
      <c r="F5783" t="s">
        <v>13</v>
      </c>
      <c r="G5783" t="s">
        <v>19334</v>
      </c>
      <c r="H5783" s="3" t="s">
        <v>19335</v>
      </c>
      <c r="I5783" t="s">
        <v>69</v>
      </c>
      <c r="J5783" t="s">
        <v>2361</v>
      </c>
    </row>
    <row r="5784" spans="1:10" ht="16" x14ac:dyDescent="0.2">
      <c r="A5784" t="s">
        <v>19336</v>
      </c>
      <c r="B5784" t="s">
        <v>15205</v>
      </c>
      <c r="C5784" t="s">
        <v>19333</v>
      </c>
      <c r="D5784">
        <v>1</v>
      </c>
      <c r="E5784" t="s">
        <v>13</v>
      </c>
      <c r="F5784" t="s">
        <v>13</v>
      </c>
      <c r="G5784" t="s">
        <v>19334</v>
      </c>
      <c r="H5784" s="3" t="s">
        <v>19335</v>
      </c>
      <c r="I5784" t="s">
        <v>69</v>
      </c>
      <c r="J5784" t="s">
        <v>19337</v>
      </c>
    </row>
    <row r="5785" spans="1:10" ht="16" x14ac:dyDescent="0.2">
      <c r="A5785" t="s">
        <v>19327</v>
      </c>
      <c r="B5785" t="s">
        <v>19338</v>
      </c>
      <c r="C5785" t="s">
        <v>19339</v>
      </c>
      <c r="D5785">
        <v>2</v>
      </c>
      <c r="E5785" t="s">
        <v>13</v>
      </c>
      <c r="F5785" t="s">
        <v>13</v>
      </c>
      <c r="G5785" t="s">
        <v>19340</v>
      </c>
      <c r="H5785" s="3" t="s">
        <v>19331</v>
      </c>
      <c r="I5785" t="s">
        <v>69</v>
      </c>
      <c r="J5785" t="s">
        <v>19332</v>
      </c>
    </row>
    <row r="5786" spans="1:10" ht="16" x14ac:dyDescent="0.2">
      <c r="A5786" t="s">
        <v>19327</v>
      </c>
      <c r="B5786" t="s">
        <v>19341</v>
      </c>
      <c r="C5786" t="s">
        <v>19342</v>
      </c>
      <c r="D5786">
        <v>3</v>
      </c>
      <c r="E5786" t="s">
        <v>13</v>
      </c>
      <c r="F5786" t="s">
        <v>13</v>
      </c>
      <c r="G5786" t="s">
        <v>19343</v>
      </c>
      <c r="H5786" s="3" t="s">
        <v>19331</v>
      </c>
      <c r="I5786" t="s">
        <v>69</v>
      </c>
      <c r="J5786" t="s">
        <v>19332</v>
      </c>
    </row>
    <row r="5787" spans="1:10" ht="16" x14ac:dyDescent="0.2">
      <c r="A5787" t="s">
        <v>15821</v>
      </c>
      <c r="B5787" t="s">
        <v>19344</v>
      </c>
      <c r="C5787" t="s">
        <v>19345</v>
      </c>
      <c r="D5787">
        <v>2</v>
      </c>
      <c r="E5787" t="s">
        <v>13</v>
      </c>
      <c r="F5787" t="s">
        <v>13</v>
      </c>
      <c r="G5787" t="s">
        <v>19346</v>
      </c>
      <c r="H5787" s="3" t="s">
        <v>19347</v>
      </c>
      <c r="I5787" t="s">
        <v>126</v>
      </c>
      <c r="J5787" t="s">
        <v>15826</v>
      </c>
    </row>
    <row r="5788" spans="1:10" ht="16" x14ac:dyDescent="0.2">
      <c r="A5788" t="s">
        <v>19348</v>
      </c>
      <c r="B5788" t="s">
        <v>19349</v>
      </c>
      <c r="C5788" t="s">
        <v>19350</v>
      </c>
      <c r="D5788">
        <v>1</v>
      </c>
      <c r="E5788" t="s">
        <v>13</v>
      </c>
      <c r="F5788" t="s">
        <v>13</v>
      </c>
      <c r="G5788" t="s">
        <v>19351</v>
      </c>
      <c r="H5788" s="3" t="s">
        <v>19352</v>
      </c>
      <c r="I5788" t="s">
        <v>69</v>
      </c>
      <c r="J5788" t="s">
        <v>19353</v>
      </c>
    </row>
    <row r="5789" spans="1:10" ht="16" x14ac:dyDescent="0.2">
      <c r="A5789" t="s">
        <v>19354</v>
      </c>
      <c r="B5789" t="s">
        <v>19355</v>
      </c>
      <c r="C5789" t="s">
        <v>19356</v>
      </c>
      <c r="D5789">
        <v>4</v>
      </c>
      <c r="E5789" t="s">
        <v>13</v>
      </c>
      <c r="F5789" t="s">
        <v>13</v>
      </c>
      <c r="G5789" t="s">
        <v>19357</v>
      </c>
      <c r="H5789" s="3" t="s">
        <v>19358</v>
      </c>
      <c r="I5789" t="s">
        <v>69</v>
      </c>
      <c r="J5789" t="s">
        <v>19359</v>
      </c>
    </row>
    <row r="5790" spans="1:10" ht="16" x14ac:dyDescent="0.2">
      <c r="A5790" t="s">
        <v>19360</v>
      </c>
      <c r="B5790" t="s">
        <v>19361</v>
      </c>
      <c r="C5790" t="s">
        <v>19362</v>
      </c>
      <c r="D5790">
        <v>3</v>
      </c>
      <c r="E5790" t="s">
        <v>13</v>
      </c>
      <c r="F5790" t="s">
        <v>13</v>
      </c>
      <c r="G5790" t="s">
        <v>19363</v>
      </c>
      <c r="H5790" s="3" t="s">
        <v>19364</v>
      </c>
      <c r="I5790" t="s">
        <v>69</v>
      </c>
      <c r="J5790" t="s">
        <v>19365</v>
      </c>
    </row>
    <row r="5791" spans="1:10" ht="16" x14ac:dyDescent="0.2">
      <c r="A5791" t="s">
        <v>19360</v>
      </c>
      <c r="B5791" t="s">
        <v>19366</v>
      </c>
      <c r="C5791" t="s">
        <v>19367</v>
      </c>
      <c r="D5791">
        <v>1</v>
      </c>
      <c r="E5791" t="s">
        <v>13</v>
      </c>
      <c r="F5791" t="s">
        <v>13</v>
      </c>
      <c r="G5791" t="s">
        <v>19363</v>
      </c>
      <c r="H5791" s="3" t="s">
        <v>19364</v>
      </c>
      <c r="I5791" t="s">
        <v>69</v>
      </c>
      <c r="J5791" t="s">
        <v>19365</v>
      </c>
    </row>
    <row r="5792" spans="1:10" ht="16" x14ac:dyDescent="0.2">
      <c r="A5792" t="s">
        <v>19360</v>
      </c>
      <c r="B5792" t="s">
        <v>19368</v>
      </c>
      <c r="C5792" t="s">
        <v>19369</v>
      </c>
      <c r="D5792">
        <v>4</v>
      </c>
      <c r="E5792" t="s">
        <v>13</v>
      </c>
      <c r="F5792" t="s">
        <v>13</v>
      </c>
      <c r="G5792" t="s">
        <v>19363</v>
      </c>
      <c r="H5792" s="3" t="s">
        <v>19364</v>
      </c>
      <c r="I5792" t="s">
        <v>69</v>
      </c>
      <c r="J5792" t="s">
        <v>19365</v>
      </c>
    </row>
    <row r="5793" spans="1:10" ht="16" x14ac:dyDescent="0.2">
      <c r="A5793" t="s">
        <v>19360</v>
      </c>
      <c r="B5793" t="s">
        <v>19370</v>
      </c>
      <c r="C5793" t="s">
        <v>19371</v>
      </c>
      <c r="D5793">
        <v>5</v>
      </c>
      <c r="E5793" t="s">
        <v>13</v>
      </c>
      <c r="F5793" t="s">
        <v>13</v>
      </c>
      <c r="G5793" t="s">
        <v>19363</v>
      </c>
      <c r="H5793" s="3" t="s">
        <v>19364</v>
      </c>
      <c r="I5793" t="s">
        <v>69</v>
      </c>
      <c r="J5793" t="s">
        <v>19365</v>
      </c>
    </row>
    <row r="5794" spans="1:10" ht="16" x14ac:dyDescent="0.2">
      <c r="A5794" t="s">
        <v>19360</v>
      </c>
      <c r="B5794" t="s">
        <v>19372</v>
      </c>
      <c r="C5794" t="s">
        <v>19373</v>
      </c>
      <c r="D5794">
        <v>2</v>
      </c>
      <c r="E5794" t="s">
        <v>13</v>
      </c>
      <c r="F5794" t="s">
        <v>13</v>
      </c>
      <c r="G5794" t="s">
        <v>19363</v>
      </c>
      <c r="H5794" s="3" t="s">
        <v>19364</v>
      </c>
      <c r="I5794" t="s">
        <v>69</v>
      </c>
      <c r="J5794" t="s">
        <v>19365</v>
      </c>
    </row>
    <row r="5795" spans="1:10" ht="16" x14ac:dyDescent="0.2">
      <c r="A5795" t="s">
        <v>19374</v>
      </c>
      <c r="B5795" t="s">
        <v>19375</v>
      </c>
      <c r="C5795" t="s">
        <v>19376</v>
      </c>
      <c r="D5795">
        <v>1</v>
      </c>
      <c r="E5795" t="s">
        <v>13</v>
      </c>
      <c r="F5795" t="s">
        <v>13</v>
      </c>
      <c r="G5795" t="s">
        <v>19377</v>
      </c>
      <c r="H5795" s="3" t="s">
        <v>19378</v>
      </c>
      <c r="I5795" t="s">
        <v>315</v>
      </c>
      <c r="J5795" t="s">
        <v>19379</v>
      </c>
    </row>
    <row r="5796" spans="1:10" ht="16" x14ac:dyDescent="0.2">
      <c r="A5796" t="s">
        <v>19380</v>
      </c>
      <c r="B5796" t="s">
        <v>19381</v>
      </c>
      <c r="C5796" t="s">
        <v>19382</v>
      </c>
      <c r="D5796">
        <v>1</v>
      </c>
      <c r="E5796" t="s">
        <v>13</v>
      </c>
      <c r="F5796" t="s">
        <v>13</v>
      </c>
      <c r="G5796" t="s">
        <v>19383</v>
      </c>
      <c r="H5796" s="3" t="s">
        <v>19384</v>
      </c>
      <c r="I5796" t="s">
        <v>959</v>
      </c>
      <c r="J5796" t="s">
        <v>19385</v>
      </c>
    </row>
    <row r="5797" spans="1:10" ht="16" x14ac:dyDescent="0.2">
      <c r="A5797" t="s">
        <v>19386</v>
      </c>
      <c r="B5797" t="s">
        <v>3864</v>
      </c>
      <c r="C5797" t="s">
        <v>19387</v>
      </c>
      <c r="D5797">
        <v>1</v>
      </c>
      <c r="E5797" t="s">
        <v>13</v>
      </c>
      <c r="F5797" t="s">
        <v>13</v>
      </c>
      <c r="G5797" t="s">
        <v>19388</v>
      </c>
      <c r="H5797" s="3" t="s">
        <v>19389</v>
      </c>
      <c r="I5797" t="s">
        <v>69</v>
      </c>
      <c r="J5797" t="s">
        <v>19390</v>
      </c>
    </row>
    <row r="5798" spans="1:10" ht="16" x14ac:dyDescent="0.2">
      <c r="A5798" t="s">
        <v>19391</v>
      </c>
      <c r="B5798" t="s">
        <v>19392</v>
      </c>
      <c r="C5798" t="s">
        <v>19393</v>
      </c>
      <c r="D5798">
        <v>3</v>
      </c>
      <c r="E5798" t="s">
        <v>13</v>
      </c>
      <c r="F5798" t="s">
        <v>13</v>
      </c>
      <c r="G5798" t="s">
        <v>19394</v>
      </c>
      <c r="H5798" s="3" t="s">
        <v>19395</v>
      </c>
      <c r="I5798" t="s">
        <v>3111</v>
      </c>
      <c r="J5798" t="s">
        <v>19396</v>
      </c>
    </row>
    <row r="5799" spans="1:10" ht="16" x14ac:dyDescent="0.2">
      <c r="A5799" t="s">
        <v>19391</v>
      </c>
      <c r="B5799" t="s">
        <v>19397</v>
      </c>
      <c r="C5799" t="s">
        <v>19398</v>
      </c>
      <c r="D5799">
        <v>4</v>
      </c>
      <c r="E5799" t="s">
        <v>13</v>
      </c>
      <c r="F5799" t="s">
        <v>13</v>
      </c>
      <c r="G5799" t="s">
        <v>19399</v>
      </c>
      <c r="H5799" s="3" t="s">
        <v>19395</v>
      </c>
      <c r="I5799" t="s">
        <v>3111</v>
      </c>
      <c r="J5799" t="s">
        <v>19396</v>
      </c>
    </row>
    <row r="5800" spans="1:10" ht="16" x14ac:dyDescent="0.2">
      <c r="A5800" t="s">
        <v>19400</v>
      </c>
      <c r="B5800" t="s">
        <v>19401</v>
      </c>
      <c r="C5800" t="s">
        <v>19402</v>
      </c>
      <c r="D5800">
        <v>3</v>
      </c>
      <c r="E5800" t="s">
        <v>13</v>
      </c>
      <c r="F5800" t="s">
        <v>13</v>
      </c>
      <c r="G5800" t="s">
        <v>19403</v>
      </c>
      <c r="H5800" s="3" t="s">
        <v>19404</v>
      </c>
      <c r="I5800" t="s">
        <v>995</v>
      </c>
      <c r="J5800" t="s">
        <v>19405</v>
      </c>
    </row>
    <row r="5801" spans="1:10" ht="32" x14ac:dyDescent="0.2">
      <c r="A5801" t="s">
        <v>19406</v>
      </c>
      <c r="B5801" t="s">
        <v>19407</v>
      </c>
      <c r="C5801" t="s">
        <v>19408</v>
      </c>
      <c r="D5801">
        <v>3</v>
      </c>
      <c r="E5801" t="s">
        <v>13</v>
      </c>
      <c r="F5801" t="s">
        <v>13</v>
      </c>
      <c r="G5801" t="s">
        <v>19403</v>
      </c>
      <c r="H5801" s="3" t="s">
        <v>19409</v>
      </c>
      <c r="I5801" t="s">
        <v>995</v>
      </c>
      <c r="J5801" t="s">
        <v>19410</v>
      </c>
    </row>
    <row r="5802" spans="1:10" ht="16" x14ac:dyDescent="0.2">
      <c r="A5802" t="s">
        <v>7017</v>
      </c>
      <c r="B5802" t="s">
        <v>19411</v>
      </c>
      <c r="C5802" t="s">
        <v>19412</v>
      </c>
      <c r="D5802">
        <v>2</v>
      </c>
      <c r="E5802" t="s">
        <v>13</v>
      </c>
      <c r="F5802" t="s">
        <v>13</v>
      </c>
      <c r="G5802" t="s">
        <v>19413</v>
      </c>
      <c r="H5802" s="3" t="s">
        <v>19414</v>
      </c>
      <c r="I5802" t="s">
        <v>995</v>
      </c>
      <c r="J5802" t="s">
        <v>7022</v>
      </c>
    </row>
    <row r="5803" spans="1:10" ht="16" x14ac:dyDescent="0.2">
      <c r="A5803" t="s">
        <v>3739</v>
      </c>
      <c r="B5803" t="s">
        <v>19415</v>
      </c>
      <c r="C5803" t="s">
        <v>19416</v>
      </c>
      <c r="D5803">
        <v>2</v>
      </c>
      <c r="E5803" t="s">
        <v>13</v>
      </c>
      <c r="F5803" t="s">
        <v>13</v>
      </c>
      <c r="G5803" t="s">
        <v>19417</v>
      </c>
      <c r="H5803" s="3" t="s">
        <v>19418</v>
      </c>
      <c r="I5803" t="s">
        <v>146</v>
      </c>
      <c r="J5803" t="s">
        <v>3745</v>
      </c>
    </row>
    <row r="5804" spans="1:10" ht="16" x14ac:dyDescent="0.2">
      <c r="A5804" t="s">
        <v>761</v>
      </c>
      <c r="B5804" t="s">
        <v>19419</v>
      </c>
      <c r="C5804" t="s">
        <v>19420</v>
      </c>
      <c r="D5804">
        <v>7</v>
      </c>
      <c r="E5804" t="s">
        <v>13</v>
      </c>
      <c r="F5804" t="s">
        <v>13</v>
      </c>
      <c r="G5804" t="s">
        <v>19417</v>
      </c>
      <c r="H5804" s="3" t="s">
        <v>19418</v>
      </c>
      <c r="I5804" t="s">
        <v>146</v>
      </c>
      <c r="J5804" t="s">
        <v>766</v>
      </c>
    </row>
    <row r="5805" spans="1:10" ht="16" x14ac:dyDescent="0.2">
      <c r="A5805" t="s">
        <v>3739</v>
      </c>
      <c r="B5805" t="s">
        <v>19421</v>
      </c>
      <c r="C5805" t="s">
        <v>19420</v>
      </c>
      <c r="D5805">
        <v>1</v>
      </c>
      <c r="E5805" t="s">
        <v>13</v>
      </c>
      <c r="F5805" t="s">
        <v>13</v>
      </c>
      <c r="G5805" t="s">
        <v>19417</v>
      </c>
      <c r="H5805" s="3" t="s">
        <v>19418</v>
      </c>
      <c r="I5805" t="s">
        <v>146</v>
      </c>
      <c r="J5805" t="s">
        <v>3745</v>
      </c>
    </row>
    <row r="5806" spans="1:10" ht="16" x14ac:dyDescent="0.2">
      <c r="A5806" t="s">
        <v>19422</v>
      </c>
      <c r="B5806" t="s">
        <v>19423</v>
      </c>
      <c r="C5806" t="s">
        <v>19424</v>
      </c>
      <c r="D5806">
        <v>2</v>
      </c>
      <c r="E5806" t="s">
        <v>13</v>
      </c>
      <c r="F5806" t="s">
        <v>13</v>
      </c>
      <c r="G5806" t="s">
        <v>19425</v>
      </c>
      <c r="H5806" s="3" t="s">
        <v>19426</v>
      </c>
      <c r="I5806" t="s">
        <v>215</v>
      </c>
      <c r="J5806" t="s">
        <v>19427</v>
      </c>
    </row>
    <row r="5807" spans="1:10" ht="16" x14ac:dyDescent="0.2">
      <c r="A5807" t="s">
        <v>3739</v>
      </c>
      <c r="B5807" t="s">
        <v>15307</v>
      </c>
      <c r="C5807" t="s">
        <v>15308</v>
      </c>
      <c r="D5807">
        <v>3</v>
      </c>
      <c r="E5807" t="s">
        <v>13</v>
      </c>
      <c r="F5807" t="s">
        <v>13</v>
      </c>
      <c r="G5807" t="s">
        <v>19428</v>
      </c>
      <c r="H5807" s="3" t="s">
        <v>19429</v>
      </c>
      <c r="I5807" t="s">
        <v>315</v>
      </c>
      <c r="J5807" t="s">
        <v>3745</v>
      </c>
    </row>
    <row r="5808" spans="1:10" ht="16" x14ac:dyDescent="0.2">
      <c r="A5808" t="s">
        <v>19430</v>
      </c>
      <c r="B5808" t="s">
        <v>19431</v>
      </c>
      <c r="C5808" t="s">
        <v>19432</v>
      </c>
      <c r="D5808">
        <v>1</v>
      </c>
      <c r="E5808" t="s">
        <v>13</v>
      </c>
      <c r="F5808" t="s">
        <v>13</v>
      </c>
      <c r="G5808" t="s">
        <v>19433</v>
      </c>
      <c r="H5808" s="3" t="s">
        <v>19434</v>
      </c>
      <c r="I5808" t="s">
        <v>995</v>
      </c>
      <c r="J5808" t="s">
        <v>19435</v>
      </c>
    </row>
    <row r="5809" spans="1:10" ht="16" x14ac:dyDescent="0.2">
      <c r="A5809" t="s">
        <v>19436</v>
      </c>
      <c r="B5809" t="s">
        <v>19437</v>
      </c>
      <c r="C5809" t="s">
        <v>19438</v>
      </c>
      <c r="D5809">
        <v>3</v>
      </c>
      <c r="E5809" t="s">
        <v>13</v>
      </c>
      <c r="F5809" t="s">
        <v>13</v>
      </c>
      <c r="G5809" t="s">
        <v>19433</v>
      </c>
      <c r="H5809" s="3" t="s">
        <v>19439</v>
      </c>
      <c r="I5809" t="s">
        <v>995</v>
      </c>
      <c r="J5809" t="s">
        <v>19440</v>
      </c>
    </row>
    <row r="5810" spans="1:10" ht="16" x14ac:dyDescent="0.2">
      <c r="A5810" t="s">
        <v>19441</v>
      </c>
      <c r="B5810" t="s">
        <v>19442</v>
      </c>
      <c r="C5810" t="s">
        <v>19443</v>
      </c>
      <c r="D5810">
        <v>1</v>
      </c>
      <c r="E5810" t="s">
        <v>13</v>
      </c>
      <c r="F5810" t="s">
        <v>13</v>
      </c>
      <c r="G5810" t="s">
        <v>19444</v>
      </c>
      <c r="H5810" s="3" t="s">
        <v>19445</v>
      </c>
      <c r="I5810" t="s">
        <v>3711</v>
      </c>
      <c r="J5810" t="s">
        <v>19446</v>
      </c>
    </row>
    <row r="5811" spans="1:10" ht="16" x14ac:dyDescent="0.2">
      <c r="A5811" t="s">
        <v>19447</v>
      </c>
      <c r="B5811" t="s">
        <v>19448</v>
      </c>
      <c r="C5811" t="s">
        <v>19449</v>
      </c>
      <c r="D5811">
        <v>1</v>
      </c>
      <c r="E5811" t="s">
        <v>12704</v>
      </c>
      <c r="F5811" t="s">
        <v>13</v>
      </c>
      <c r="G5811" t="s">
        <v>19450</v>
      </c>
      <c r="H5811" s="3" t="s">
        <v>19451</v>
      </c>
      <c r="I5811" t="s">
        <v>3711</v>
      </c>
      <c r="J5811" t="s">
        <v>19452</v>
      </c>
    </row>
    <row r="5812" spans="1:10" ht="16" x14ac:dyDescent="0.2">
      <c r="A5812" t="s">
        <v>19447</v>
      </c>
      <c r="B5812" t="s">
        <v>19453</v>
      </c>
      <c r="C5812" t="s">
        <v>19454</v>
      </c>
      <c r="D5812">
        <v>2</v>
      </c>
      <c r="E5812" t="s">
        <v>12704</v>
      </c>
      <c r="F5812" t="s">
        <v>13</v>
      </c>
      <c r="G5812" t="s">
        <v>19450</v>
      </c>
      <c r="H5812" s="3" t="s">
        <v>19455</v>
      </c>
      <c r="I5812" t="s">
        <v>3711</v>
      </c>
      <c r="J5812" t="s">
        <v>19452</v>
      </c>
    </row>
    <row r="5813" spans="1:10" ht="16" x14ac:dyDescent="0.2">
      <c r="A5813" t="s">
        <v>19456</v>
      </c>
      <c r="B5813" t="s">
        <v>19457</v>
      </c>
      <c r="C5813" t="s">
        <v>19458</v>
      </c>
      <c r="D5813">
        <v>1</v>
      </c>
      <c r="E5813" t="s">
        <v>13</v>
      </c>
      <c r="F5813" t="s">
        <v>13</v>
      </c>
      <c r="G5813" t="s">
        <v>19459</v>
      </c>
      <c r="H5813" s="3" t="s">
        <v>19460</v>
      </c>
      <c r="I5813" t="s">
        <v>62</v>
      </c>
      <c r="J5813" t="s">
        <v>19461</v>
      </c>
    </row>
    <row r="5814" spans="1:10" ht="16" x14ac:dyDescent="0.2">
      <c r="A5814" t="s">
        <v>19462</v>
      </c>
      <c r="B5814" t="s">
        <v>19463</v>
      </c>
      <c r="C5814" t="s">
        <v>15169</v>
      </c>
      <c r="D5814">
        <v>1</v>
      </c>
      <c r="E5814" t="s">
        <v>13</v>
      </c>
      <c r="F5814" t="s">
        <v>13</v>
      </c>
      <c r="G5814" t="s">
        <v>19464</v>
      </c>
      <c r="H5814" s="3" t="s">
        <v>19465</v>
      </c>
      <c r="I5814" t="s">
        <v>69</v>
      </c>
      <c r="J5814" t="s">
        <v>19466</v>
      </c>
    </row>
    <row r="5815" spans="1:10" ht="16" x14ac:dyDescent="0.2">
      <c r="A5815" t="s">
        <v>19467</v>
      </c>
      <c r="B5815" t="s">
        <v>19468</v>
      </c>
      <c r="C5815" t="s">
        <v>19469</v>
      </c>
      <c r="D5815">
        <v>2</v>
      </c>
      <c r="E5815" t="s">
        <v>13</v>
      </c>
      <c r="F5815" t="s">
        <v>13</v>
      </c>
      <c r="G5815" t="s">
        <v>19470</v>
      </c>
      <c r="H5815" s="3" t="s">
        <v>19471</v>
      </c>
      <c r="I5815" t="s">
        <v>3711</v>
      </c>
      <c r="J5815" t="s">
        <v>19472</v>
      </c>
    </row>
    <row r="5816" spans="1:10" ht="16" x14ac:dyDescent="0.2">
      <c r="A5816" t="s">
        <v>14371</v>
      </c>
      <c r="B5816" t="s">
        <v>19473</v>
      </c>
      <c r="C5816" t="s">
        <v>19474</v>
      </c>
      <c r="D5816">
        <v>1</v>
      </c>
      <c r="E5816" t="s">
        <v>13</v>
      </c>
      <c r="F5816" t="s">
        <v>13</v>
      </c>
      <c r="G5816" t="s">
        <v>19475</v>
      </c>
      <c r="H5816" s="3" t="s">
        <v>19476</v>
      </c>
      <c r="I5816" t="s">
        <v>3711</v>
      </c>
      <c r="J5816" t="s">
        <v>14375</v>
      </c>
    </row>
    <row r="5817" spans="1:10" ht="16" x14ac:dyDescent="0.2">
      <c r="A5817" t="s">
        <v>13744</v>
      </c>
      <c r="B5817" t="s">
        <v>19477</v>
      </c>
      <c r="C5817" t="s">
        <v>19478</v>
      </c>
      <c r="D5817">
        <v>1</v>
      </c>
      <c r="E5817" t="s">
        <v>13</v>
      </c>
      <c r="F5817" t="s">
        <v>13</v>
      </c>
      <c r="G5817" t="s">
        <v>19479</v>
      </c>
      <c r="H5817" s="3" t="s">
        <v>19480</v>
      </c>
      <c r="I5817" t="s">
        <v>228</v>
      </c>
      <c r="J5817" t="s">
        <v>13749</v>
      </c>
    </row>
    <row r="5818" spans="1:10" ht="16" x14ac:dyDescent="0.2">
      <c r="A5818" t="s">
        <v>19481</v>
      </c>
      <c r="B5818" t="s">
        <v>19482</v>
      </c>
      <c r="C5818" t="s">
        <v>19483</v>
      </c>
      <c r="D5818">
        <v>1</v>
      </c>
      <c r="E5818" t="s">
        <v>13</v>
      </c>
      <c r="F5818" t="s">
        <v>13</v>
      </c>
      <c r="G5818" t="s">
        <v>19484</v>
      </c>
      <c r="H5818" s="3" t="s">
        <v>19485</v>
      </c>
      <c r="I5818" t="s">
        <v>626</v>
      </c>
      <c r="J5818" t="s">
        <v>19486</v>
      </c>
    </row>
    <row r="5819" spans="1:10" ht="16" x14ac:dyDescent="0.2">
      <c r="A5819" t="s">
        <v>19481</v>
      </c>
      <c r="B5819" t="s">
        <v>19487</v>
      </c>
      <c r="C5819" t="s">
        <v>19488</v>
      </c>
      <c r="D5819">
        <v>2</v>
      </c>
      <c r="E5819" t="s">
        <v>13</v>
      </c>
      <c r="F5819" t="s">
        <v>13</v>
      </c>
      <c r="G5819" t="s">
        <v>19484</v>
      </c>
      <c r="H5819" s="3" t="s">
        <v>19489</v>
      </c>
      <c r="I5819" t="s">
        <v>856</v>
      </c>
      <c r="J5819" t="s">
        <v>19486</v>
      </c>
    </row>
    <row r="5820" spans="1:10" ht="16" x14ac:dyDescent="0.2">
      <c r="A5820" t="s">
        <v>19481</v>
      </c>
      <c r="B5820" t="s">
        <v>19490</v>
      </c>
      <c r="C5820" t="s">
        <v>19491</v>
      </c>
      <c r="D5820">
        <v>3</v>
      </c>
      <c r="E5820" t="s">
        <v>13</v>
      </c>
      <c r="F5820" t="s">
        <v>13</v>
      </c>
      <c r="G5820" t="s">
        <v>19484</v>
      </c>
      <c r="H5820" s="3" t="s">
        <v>19489</v>
      </c>
      <c r="I5820" t="s">
        <v>856</v>
      </c>
      <c r="J5820" t="s">
        <v>19486</v>
      </c>
    </row>
    <row r="5821" spans="1:10" ht="32" x14ac:dyDescent="0.2">
      <c r="A5821" t="s">
        <v>12952</v>
      </c>
      <c r="B5821" t="s">
        <v>19492</v>
      </c>
      <c r="C5821" t="s">
        <v>19493</v>
      </c>
      <c r="D5821">
        <v>3</v>
      </c>
      <c r="E5821" t="s">
        <v>13</v>
      </c>
      <c r="F5821" t="s">
        <v>13</v>
      </c>
      <c r="G5821" t="s">
        <v>19494</v>
      </c>
      <c r="H5821" s="3" t="s">
        <v>19495</v>
      </c>
      <c r="I5821" t="s">
        <v>856</v>
      </c>
      <c r="J5821" t="s">
        <v>12957</v>
      </c>
    </row>
    <row r="5822" spans="1:10" ht="48" x14ac:dyDescent="0.2">
      <c r="A5822" t="s">
        <v>12952</v>
      </c>
      <c r="B5822" t="s">
        <v>19496</v>
      </c>
      <c r="C5822" t="s">
        <v>19497</v>
      </c>
      <c r="D5822">
        <v>1</v>
      </c>
      <c r="E5822" t="s">
        <v>13</v>
      </c>
      <c r="F5822" t="s">
        <v>13</v>
      </c>
      <c r="G5822" t="s">
        <v>19498</v>
      </c>
      <c r="H5822" s="3" t="s">
        <v>19499</v>
      </c>
      <c r="I5822" t="s">
        <v>4995</v>
      </c>
      <c r="J5822" t="s">
        <v>12957</v>
      </c>
    </row>
    <row r="5823" spans="1:10" ht="16" x14ac:dyDescent="0.2">
      <c r="A5823" t="s">
        <v>19500</v>
      </c>
      <c r="B5823" t="s">
        <v>19501</v>
      </c>
      <c r="C5823" t="s">
        <v>19502</v>
      </c>
      <c r="D5823">
        <v>4</v>
      </c>
      <c r="E5823" t="s">
        <v>13</v>
      </c>
      <c r="F5823" t="s">
        <v>13</v>
      </c>
      <c r="G5823" t="s">
        <v>19503</v>
      </c>
      <c r="H5823" s="3" t="s">
        <v>19504</v>
      </c>
      <c r="I5823" t="s">
        <v>69</v>
      </c>
      <c r="J5823" t="s">
        <v>19505</v>
      </c>
    </row>
    <row r="5824" spans="1:10" ht="16" x14ac:dyDescent="0.2">
      <c r="A5824" t="s">
        <v>19506</v>
      </c>
      <c r="B5824" t="s">
        <v>18361</v>
      </c>
      <c r="C5824" t="s">
        <v>19507</v>
      </c>
      <c r="D5824">
        <v>3</v>
      </c>
      <c r="E5824" t="s">
        <v>13</v>
      </c>
      <c r="F5824" t="s">
        <v>13</v>
      </c>
      <c r="G5824" t="s">
        <v>19508</v>
      </c>
      <c r="H5824" s="3" t="s">
        <v>19509</v>
      </c>
      <c r="I5824" t="s">
        <v>69</v>
      </c>
      <c r="J5824" t="s">
        <v>19510</v>
      </c>
    </row>
    <row r="5825" spans="1:10" ht="16" x14ac:dyDescent="0.2">
      <c r="A5825" t="s">
        <v>19511</v>
      </c>
      <c r="B5825" t="s">
        <v>19512</v>
      </c>
      <c r="C5825" t="s">
        <v>19513</v>
      </c>
      <c r="D5825">
        <v>4</v>
      </c>
      <c r="E5825" t="s">
        <v>13</v>
      </c>
      <c r="F5825" t="s">
        <v>13</v>
      </c>
      <c r="G5825" t="s">
        <v>19514</v>
      </c>
      <c r="H5825" s="3" t="s">
        <v>19515</v>
      </c>
      <c r="I5825" t="s">
        <v>69</v>
      </c>
      <c r="J5825" t="s">
        <v>19516</v>
      </c>
    </row>
    <row r="5826" spans="1:10" ht="16" x14ac:dyDescent="0.2">
      <c r="A5826" t="s">
        <v>19511</v>
      </c>
      <c r="B5826" t="s">
        <v>19517</v>
      </c>
      <c r="C5826" t="s">
        <v>19518</v>
      </c>
      <c r="D5826">
        <v>1</v>
      </c>
      <c r="E5826" t="s">
        <v>13</v>
      </c>
      <c r="F5826" t="s">
        <v>13</v>
      </c>
      <c r="G5826" t="s">
        <v>19514</v>
      </c>
      <c r="H5826" s="3" t="s">
        <v>19515</v>
      </c>
      <c r="I5826" t="s">
        <v>69</v>
      </c>
      <c r="J5826" t="s">
        <v>19516</v>
      </c>
    </row>
    <row r="5827" spans="1:10" ht="16" x14ac:dyDescent="0.2">
      <c r="A5827" t="s">
        <v>19511</v>
      </c>
      <c r="B5827" t="s">
        <v>19519</v>
      </c>
      <c r="C5827" t="s">
        <v>19520</v>
      </c>
      <c r="D5827">
        <v>5</v>
      </c>
      <c r="E5827" t="s">
        <v>13</v>
      </c>
      <c r="F5827" t="s">
        <v>13</v>
      </c>
      <c r="G5827" t="s">
        <v>19514</v>
      </c>
      <c r="H5827" s="3" t="s">
        <v>19515</v>
      </c>
      <c r="I5827" t="s">
        <v>69</v>
      </c>
      <c r="J5827" t="s">
        <v>19516</v>
      </c>
    </row>
    <row r="5828" spans="1:10" ht="16" x14ac:dyDescent="0.2">
      <c r="A5828" t="s">
        <v>19511</v>
      </c>
      <c r="B5828" t="s">
        <v>19521</v>
      </c>
      <c r="C5828" t="s">
        <v>19522</v>
      </c>
      <c r="D5828">
        <v>2</v>
      </c>
      <c r="E5828" t="s">
        <v>13</v>
      </c>
      <c r="F5828" t="s">
        <v>13</v>
      </c>
      <c r="G5828" t="s">
        <v>19514</v>
      </c>
      <c r="H5828" s="3" t="s">
        <v>19515</v>
      </c>
      <c r="I5828" t="s">
        <v>69</v>
      </c>
      <c r="J5828" t="s">
        <v>19516</v>
      </c>
    </row>
    <row r="5829" spans="1:10" ht="16" x14ac:dyDescent="0.2">
      <c r="A5829" t="s">
        <v>19511</v>
      </c>
      <c r="B5829" t="s">
        <v>19523</v>
      </c>
      <c r="C5829" t="s">
        <v>19524</v>
      </c>
      <c r="D5829">
        <v>3</v>
      </c>
      <c r="E5829" t="s">
        <v>13</v>
      </c>
      <c r="F5829" t="s">
        <v>13</v>
      </c>
      <c r="G5829" t="s">
        <v>19514</v>
      </c>
      <c r="H5829" s="3" t="s">
        <v>19515</v>
      </c>
      <c r="I5829" t="s">
        <v>69</v>
      </c>
      <c r="J5829" t="s">
        <v>19516</v>
      </c>
    </row>
    <row r="5830" spans="1:10" ht="16" x14ac:dyDescent="0.2">
      <c r="A5830" t="s">
        <v>19525</v>
      </c>
      <c r="B5830" t="s">
        <v>19526</v>
      </c>
      <c r="C5830" t="s">
        <v>19527</v>
      </c>
      <c r="D5830">
        <v>1</v>
      </c>
      <c r="E5830" t="s">
        <v>13</v>
      </c>
      <c r="F5830" t="s">
        <v>13</v>
      </c>
      <c r="G5830" t="s">
        <v>19528</v>
      </c>
      <c r="H5830" s="3" t="s">
        <v>19529</v>
      </c>
      <c r="I5830" t="s">
        <v>69</v>
      </c>
      <c r="J5830" t="s">
        <v>19530</v>
      </c>
    </row>
    <row r="5831" spans="1:10" ht="16" x14ac:dyDescent="0.2">
      <c r="A5831" t="s">
        <v>3845</v>
      </c>
      <c r="B5831" t="s">
        <v>19526</v>
      </c>
      <c r="C5831" t="s">
        <v>19527</v>
      </c>
      <c r="D5831">
        <v>1</v>
      </c>
      <c r="E5831" t="s">
        <v>13</v>
      </c>
      <c r="F5831" t="s">
        <v>13</v>
      </c>
      <c r="G5831" t="s">
        <v>19528</v>
      </c>
      <c r="H5831" s="3" t="s">
        <v>19529</v>
      </c>
      <c r="I5831" t="s">
        <v>69</v>
      </c>
      <c r="J5831" t="s">
        <v>3850</v>
      </c>
    </row>
    <row r="5832" spans="1:10" ht="16" x14ac:dyDescent="0.2">
      <c r="A5832" t="s">
        <v>14923</v>
      </c>
      <c r="B5832" t="s">
        <v>19531</v>
      </c>
      <c r="C5832" t="s">
        <v>19532</v>
      </c>
      <c r="D5832">
        <v>1</v>
      </c>
      <c r="E5832" t="s">
        <v>13</v>
      </c>
      <c r="F5832" t="s">
        <v>13</v>
      </c>
      <c r="G5832" t="s">
        <v>19533</v>
      </c>
      <c r="H5832" s="3" t="s">
        <v>19534</v>
      </c>
      <c r="I5832" t="s">
        <v>69</v>
      </c>
      <c r="J5832" t="s">
        <v>14928</v>
      </c>
    </row>
    <row r="5833" spans="1:10" ht="16" x14ac:dyDescent="0.2">
      <c r="A5833" t="s">
        <v>2167</v>
      </c>
      <c r="B5833" t="s">
        <v>19535</v>
      </c>
      <c r="C5833" t="s">
        <v>19536</v>
      </c>
      <c r="D5833">
        <v>4</v>
      </c>
      <c r="E5833" t="s">
        <v>13</v>
      </c>
      <c r="F5833" t="s">
        <v>13</v>
      </c>
      <c r="G5833" t="s">
        <v>19537</v>
      </c>
      <c r="H5833" s="3" t="s">
        <v>19538</v>
      </c>
      <c r="I5833" t="s">
        <v>69</v>
      </c>
      <c r="J5833" t="s">
        <v>2168</v>
      </c>
    </row>
    <row r="5834" spans="1:10" ht="16" x14ac:dyDescent="0.2">
      <c r="A5834" t="s">
        <v>19539</v>
      </c>
      <c r="B5834" t="s">
        <v>19540</v>
      </c>
      <c r="C5834" t="s">
        <v>19541</v>
      </c>
      <c r="D5834">
        <v>1</v>
      </c>
      <c r="E5834" t="s">
        <v>13</v>
      </c>
      <c r="F5834" t="s">
        <v>13</v>
      </c>
      <c r="G5834" t="s">
        <v>19542</v>
      </c>
      <c r="H5834" s="3" t="s">
        <v>19543</v>
      </c>
      <c r="I5834" t="s">
        <v>69</v>
      </c>
      <c r="J5834" t="s">
        <v>19544</v>
      </c>
    </row>
    <row r="5835" spans="1:10" ht="16" x14ac:dyDescent="0.2">
      <c r="A5835" t="s">
        <v>5605</v>
      </c>
      <c r="B5835" t="s">
        <v>19545</v>
      </c>
      <c r="C5835" t="s">
        <v>19546</v>
      </c>
      <c r="D5835">
        <v>3</v>
      </c>
      <c r="E5835" t="s">
        <v>13</v>
      </c>
      <c r="F5835" t="s">
        <v>13</v>
      </c>
      <c r="G5835" t="s">
        <v>19547</v>
      </c>
      <c r="H5835" s="3" t="s">
        <v>19548</v>
      </c>
      <c r="I5835" t="s">
        <v>7505</v>
      </c>
      <c r="J5835" t="s">
        <v>5610</v>
      </c>
    </row>
    <row r="5836" spans="1:10" ht="16" x14ac:dyDescent="0.2">
      <c r="A5836" t="s">
        <v>5605</v>
      </c>
      <c r="B5836" t="s">
        <v>19549</v>
      </c>
      <c r="C5836" t="s">
        <v>19550</v>
      </c>
      <c r="D5836">
        <v>2</v>
      </c>
      <c r="E5836" t="s">
        <v>13</v>
      </c>
      <c r="F5836" t="s">
        <v>13</v>
      </c>
      <c r="G5836" t="s">
        <v>19547</v>
      </c>
      <c r="H5836" s="3" t="s">
        <v>19548</v>
      </c>
      <c r="I5836" t="s">
        <v>7505</v>
      </c>
      <c r="J5836" t="s">
        <v>5610</v>
      </c>
    </row>
    <row r="5837" spans="1:10" ht="16" x14ac:dyDescent="0.2">
      <c r="A5837" t="s">
        <v>19551</v>
      </c>
      <c r="B5837" t="s">
        <v>4119</v>
      </c>
      <c r="C5837" t="s">
        <v>19552</v>
      </c>
      <c r="D5837">
        <v>1</v>
      </c>
      <c r="E5837" t="s">
        <v>13</v>
      </c>
      <c r="F5837" t="s">
        <v>13</v>
      </c>
      <c r="G5837" t="s">
        <v>19553</v>
      </c>
      <c r="H5837" s="3" t="s">
        <v>19554</v>
      </c>
      <c r="I5837" t="s">
        <v>69</v>
      </c>
      <c r="J5837" t="s">
        <v>19555</v>
      </c>
    </row>
    <row r="5838" spans="1:10" ht="32" x14ac:dyDescent="0.2">
      <c r="A5838" t="s">
        <v>19556</v>
      </c>
      <c r="B5838" t="s">
        <v>19557</v>
      </c>
      <c r="C5838" t="s">
        <v>19558</v>
      </c>
      <c r="D5838">
        <v>1</v>
      </c>
      <c r="E5838" t="s">
        <v>13</v>
      </c>
      <c r="F5838" t="s">
        <v>13</v>
      </c>
      <c r="G5838" t="s">
        <v>19559</v>
      </c>
      <c r="H5838" s="3" t="s">
        <v>19560</v>
      </c>
      <c r="I5838" t="s">
        <v>69</v>
      </c>
      <c r="J5838" t="s">
        <v>19561</v>
      </c>
    </row>
    <row r="5839" spans="1:10" ht="32" x14ac:dyDescent="0.2">
      <c r="A5839" t="s">
        <v>19166</v>
      </c>
      <c r="B5839" t="s">
        <v>19562</v>
      </c>
      <c r="C5839" t="s">
        <v>19563</v>
      </c>
      <c r="D5839">
        <v>5</v>
      </c>
      <c r="E5839">
        <f>369</f>
        <v>369</v>
      </c>
      <c r="F5839" t="s">
        <v>13</v>
      </c>
      <c r="G5839" t="s">
        <v>19564</v>
      </c>
      <c r="H5839" s="3" t="s">
        <v>19565</v>
      </c>
      <c r="I5839" t="s">
        <v>7603</v>
      </c>
      <c r="J5839" t="s">
        <v>19167</v>
      </c>
    </row>
    <row r="5840" spans="1:10" ht="16" x14ac:dyDescent="0.2">
      <c r="A5840" t="s">
        <v>19566</v>
      </c>
      <c r="B5840" t="s">
        <v>19567</v>
      </c>
      <c r="C5840" t="s">
        <v>19568</v>
      </c>
      <c r="D5840">
        <v>4</v>
      </c>
      <c r="E5840" t="s">
        <v>13</v>
      </c>
      <c r="F5840" t="s">
        <v>13</v>
      </c>
      <c r="G5840" t="s">
        <v>19569</v>
      </c>
      <c r="H5840" s="3" t="s">
        <v>19570</v>
      </c>
      <c r="I5840" t="s">
        <v>3744</v>
      </c>
      <c r="J5840" t="s">
        <v>19571</v>
      </c>
    </row>
    <row r="5841" spans="1:10" ht="16" x14ac:dyDescent="0.2">
      <c r="A5841" t="s">
        <v>19572</v>
      </c>
      <c r="B5841" t="s">
        <v>19573</v>
      </c>
      <c r="C5841" t="s">
        <v>19574</v>
      </c>
      <c r="D5841">
        <v>2</v>
      </c>
      <c r="E5841" t="s">
        <v>13</v>
      </c>
      <c r="F5841" t="s">
        <v>13</v>
      </c>
      <c r="G5841" t="s">
        <v>19575</v>
      </c>
      <c r="H5841" s="3" t="s">
        <v>19576</v>
      </c>
      <c r="I5841" t="s">
        <v>3711</v>
      </c>
      <c r="J5841" t="s">
        <v>19577</v>
      </c>
    </row>
    <row r="5842" spans="1:10" ht="16" x14ac:dyDescent="0.2">
      <c r="A5842" t="s">
        <v>19572</v>
      </c>
      <c r="B5842" t="s">
        <v>19578</v>
      </c>
      <c r="C5842" t="s">
        <v>19579</v>
      </c>
      <c r="D5842">
        <v>3</v>
      </c>
      <c r="E5842" t="s">
        <v>13</v>
      </c>
      <c r="F5842" t="s">
        <v>13</v>
      </c>
      <c r="G5842" t="s">
        <v>19575</v>
      </c>
      <c r="H5842" s="3" t="s">
        <v>19576</v>
      </c>
      <c r="I5842" t="s">
        <v>3711</v>
      </c>
      <c r="J5842" t="s">
        <v>19577</v>
      </c>
    </row>
    <row r="5843" spans="1:10" ht="16" x14ac:dyDescent="0.2">
      <c r="A5843" t="s">
        <v>19580</v>
      </c>
      <c r="B5843" t="s">
        <v>19581</v>
      </c>
      <c r="C5843" t="s">
        <v>19582</v>
      </c>
      <c r="D5843">
        <v>2</v>
      </c>
      <c r="E5843" t="s">
        <v>13</v>
      </c>
      <c r="F5843" t="s">
        <v>13</v>
      </c>
      <c r="G5843" t="s">
        <v>19583</v>
      </c>
      <c r="H5843" s="3" t="s">
        <v>19584</v>
      </c>
      <c r="I5843" t="s">
        <v>69</v>
      </c>
      <c r="J5843" t="s">
        <v>19585</v>
      </c>
    </row>
    <row r="5844" spans="1:10" ht="16" x14ac:dyDescent="0.2">
      <c r="A5844" t="s">
        <v>19580</v>
      </c>
      <c r="B5844" t="s">
        <v>19586</v>
      </c>
      <c r="C5844" t="s">
        <v>19587</v>
      </c>
      <c r="D5844">
        <v>3</v>
      </c>
      <c r="E5844" t="s">
        <v>13</v>
      </c>
      <c r="F5844" t="s">
        <v>13</v>
      </c>
      <c r="G5844" t="s">
        <v>19583</v>
      </c>
      <c r="H5844" s="3" t="s">
        <v>19584</v>
      </c>
      <c r="I5844" t="s">
        <v>69</v>
      </c>
      <c r="J5844" t="s">
        <v>19585</v>
      </c>
    </row>
    <row r="5845" spans="1:10" ht="16" x14ac:dyDescent="0.2">
      <c r="A5845" t="s">
        <v>19588</v>
      </c>
      <c r="B5845" t="s">
        <v>19589</v>
      </c>
      <c r="C5845" t="s">
        <v>19590</v>
      </c>
      <c r="D5845">
        <v>1</v>
      </c>
      <c r="E5845" t="s">
        <v>13</v>
      </c>
      <c r="F5845" t="s">
        <v>13</v>
      </c>
      <c r="G5845" t="s">
        <v>19591</v>
      </c>
      <c r="H5845" s="3" t="s">
        <v>19592</v>
      </c>
      <c r="I5845" t="s">
        <v>69</v>
      </c>
      <c r="J5845" t="s">
        <v>19593</v>
      </c>
    </row>
    <row r="5846" spans="1:10" ht="16" x14ac:dyDescent="0.2">
      <c r="A5846" t="s">
        <v>19594</v>
      </c>
      <c r="B5846" t="s">
        <v>19589</v>
      </c>
      <c r="C5846" t="s">
        <v>19590</v>
      </c>
      <c r="D5846">
        <v>1</v>
      </c>
      <c r="E5846" t="s">
        <v>13</v>
      </c>
      <c r="F5846" t="s">
        <v>13</v>
      </c>
      <c r="G5846" t="s">
        <v>19591</v>
      </c>
      <c r="H5846" s="3" t="s">
        <v>19592</v>
      </c>
      <c r="I5846" t="s">
        <v>69</v>
      </c>
      <c r="J5846" t="s">
        <v>19595</v>
      </c>
    </row>
    <row r="5847" spans="1:10" ht="16" x14ac:dyDescent="0.2">
      <c r="A5847" t="s">
        <v>19596</v>
      </c>
      <c r="B5847" t="s">
        <v>19597</v>
      </c>
      <c r="C5847" t="s">
        <v>19598</v>
      </c>
      <c r="D5847">
        <v>2</v>
      </c>
      <c r="E5847" t="s">
        <v>13</v>
      </c>
      <c r="F5847" t="s">
        <v>13</v>
      </c>
      <c r="G5847" t="s">
        <v>19591</v>
      </c>
      <c r="H5847" s="3" t="s">
        <v>19592</v>
      </c>
      <c r="I5847" t="s">
        <v>69</v>
      </c>
      <c r="J5847" t="s">
        <v>19599</v>
      </c>
    </row>
    <row r="5848" spans="1:10" ht="16" x14ac:dyDescent="0.2">
      <c r="A5848" t="s">
        <v>19588</v>
      </c>
      <c r="B5848" t="s">
        <v>19600</v>
      </c>
      <c r="C5848" t="s">
        <v>19601</v>
      </c>
      <c r="D5848">
        <v>3</v>
      </c>
      <c r="E5848" t="s">
        <v>13</v>
      </c>
      <c r="F5848" t="s">
        <v>13</v>
      </c>
      <c r="G5848" t="s">
        <v>19591</v>
      </c>
      <c r="H5848" s="3" t="s">
        <v>19592</v>
      </c>
      <c r="I5848" t="s">
        <v>69</v>
      </c>
      <c r="J5848" t="s">
        <v>19593</v>
      </c>
    </row>
    <row r="5849" spans="1:10" ht="16" x14ac:dyDescent="0.2">
      <c r="A5849" t="s">
        <v>19602</v>
      </c>
      <c r="B5849" t="s">
        <v>19603</v>
      </c>
      <c r="C5849" t="s">
        <v>19604</v>
      </c>
      <c r="D5849">
        <v>1</v>
      </c>
      <c r="E5849" t="s">
        <v>13</v>
      </c>
      <c r="F5849" t="s">
        <v>13</v>
      </c>
      <c r="G5849" t="s">
        <v>19591</v>
      </c>
      <c r="H5849" s="3" t="s">
        <v>19592</v>
      </c>
      <c r="I5849" t="s">
        <v>69</v>
      </c>
      <c r="J5849" t="s">
        <v>19605</v>
      </c>
    </row>
    <row r="5850" spans="1:10" ht="16" x14ac:dyDescent="0.2">
      <c r="A5850" t="s">
        <v>19606</v>
      </c>
      <c r="B5850" t="s">
        <v>19589</v>
      </c>
      <c r="C5850" t="s">
        <v>19590</v>
      </c>
      <c r="D5850">
        <v>2</v>
      </c>
      <c r="E5850" t="s">
        <v>13</v>
      </c>
      <c r="F5850" t="s">
        <v>13</v>
      </c>
      <c r="G5850" t="s">
        <v>19607</v>
      </c>
      <c r="H5850" s="3" t="s">
        <v>19608</v>
      </c>
      <c r="I5850" t="s">
        <v>69</v>
      </c>
      <c r="J5850" t="s">
        <v>19609</v>
      </c>
    </row>
    <row r="5851" spans="1:10" ht="16" x14ac:dyDescent="0.2">
      <c r="A5851" t="s">
        <v>19610</v>
      </c>
      <c r="B5851" t="s">
        <v>12261</v>
      </c>
      <c r="C5851" t="s">
        <v>19611</v>
      </c>
      <c r="D5851">
        <v>2</v>
      </c>
      <c r="E5851" t="s">
        <v>13</v>
      </c>
      <c r="F5851" t="s">
        <v>13</v>
      </c>
      <c r="G5851" t="s">
        <v>19612</v>
      </c>
      <c r="H5851" s="3" t="s">
        <v>19613</v>
      </c>
      <c r="I5851" t="s">
        <v>69</v>
      </c>
      <c r="J5851" t="s">
        <v>19614</v>
      </c>
    </row>
    <row r="5852" spans="1:10" ht="16" x14ac:dyDescent="0.2">
      <c r="A5852" t="s">
        <v>19615</v>
      </c>
      <c r="B5852" t="s">
        <v>19616</v>
      </c>
      <c r="C5852" t="s">
        <v>19617</v>
      </c>
      <c r="D5852">
        <v>2</v>
      </c>
      <c r="E5852" t="s">
        <v>13</v>
      </c>
      <c r="F5852" t="s">
        <v>13</v>
      </c>
      <c r="G5852" t="s">
        <v>19618</v>
      </c>
      <c r="H5852" s="3" t="s">
        <v>19619</v>
      </c>
      <c r="I5852" t="s">
        <v>69</v>
      </c>
      <c r="J5852" t="s">
        <v>19620</v>
      </c>
    </row>
    <row r="5853" spans="1:10" ht="16" x14ac:dyDescent="0.2">
      <c r="A5853" t="s">
        <v>19621</v>
      </c>
      <c r="B5853" t="s">
        <v>19622</v>
      </c>
      <c r="C5853" t="s">
        <v>19623</v>
      </c>
      <c r="D5853">
        <v>1</v>
      </c>
      <c r="E5853" t="s">
        <v>13</v>
      </c>
      <c r="F5853" t="s">
        <v>13</v>
      </c>
      <c r="G5853" t="s">
        <v>19618</v>
      </c>
      <c r="H5853" s="3" t="s">
        <v>19619</v>
      </c>
      <c r="I5853" t="s">
        <v>69</v>
      </c>
      <c r="J5853" t="s">
        <v>19624</v>
      </c>
    </row>
    <row r="5854" spans="1:10" ht="16" x14ac:dyDescent="0.2">
      <c r="A5854" t="s">
        <v>19615</v>
      </c>
      <c r="B5854" t="s">
        <v>4095</v>
      </c>
      <c r="C5854" t="s">
        <v>4096</v>
      </c>
      <c r="D5854">
        <v>3</v>
      </c>
      <c r="E5854" t="s">
        <v>13</v>
      </c>
      <c r="F5854" t="s">
        <v>13</v>
      </c>
      <c r="G5854" t="s">
        <v>19618</v>
      </c>
      <c r="H5854" s="3" t="s">
        <v>19619</v>
      </c>
      <c r="I5854" t="s">
        <v>69</v>
      </c>
      <c r="J5854" t="s">
        <v>19620</v>
      </c>
    </row>
    <row r="5855" spans="1:10" ht="16" x14ac:dyDescent="0.2">
      <c r="A5855" t="s">
        <v>19625</v>
      </c>
      <c r="B5855" t="s">
        <v>2081</v>
      </c>
      <c r="C5855" t="s">
        <v>19626</v>
      </c>
      <c r="D5855">
        <v>1</v>
      </c>
      <c r="E5855" t="s">
        <v>13</v>
      </c>
      <c r="F5855" t="s">
        <v>13</v>
      </c>
      <c r="G5855" t="s">
        <v>19618</v>
      </c>
      <c r="H5855" s="3" t="s">
        <v>19619</v>
      </c>
      <c r="I5855" t="s">
        <v>69</v>
      </c>
      <c r="J5855" t="s">
        <v>19627</v>
      </c>
    </row>
    <row r="5856" spans="1:10" ht="16" x14ac:dyDescent="0.2">
      <c r="A5856" t="s">
        <v>19628</v>
      </c>
      <c r="B5856" t="s">
        <v>19629</v>
      </c>
      <c r="C5856" t="s">
        <v>19630</v>
      </c>
      <c r="D5856">
        <v>2</v>
      </c>
      <c r="E5856" t="s">
        <v>13</v>
      </c>
      <c r="F5856" t="s">
        <v>13</v>
      </c>
      <c r="G5856" t="s">
        <v>19618</v>
      </c>
      <c r="H5856" s="3" t="s">
        <v>19619</v>
      </c>
      <c r="I5856" t="s">
        <v>69</v>
      </c>
      <c r="J5856" t="s">
        <v>19631</v>
      </c>
    </row>
    <row r="5857" spans="1:10" ht="16" x14ac:dyDescent="0.2">
      <c r="A5857" t="s">
        <v>19621</v>
      </c>
      <c r="B5857" t="s">
        <v>19632</v>
      </c>
      <c r="C5857" t="s">
        <v>19633</v>
      </c>
      <c r="D5857">
        <v>2</v>
      </c>
      <c r="E5857" t="s">
        <v>13</v>
      </c>
      <c r="F5857" t="s">
        <v>13</v>
      </c>
      <c r="G5857" t="s">
        <v>19618</v>
      </c>
      <c r="H5857" s="3" t="s">
        <v>19619</v>
      </c>
      <c r="I5857" t="s">
        <v>69</v>
      </c>
      <c r="J5857" t="s">
        <v>19624</v>
      </c>
    </row>
    <row r="5858" spans="1:10" ht="16" x14ac:dyDescent="0.2">
      <c r="A5858" t="s">
        <v>19625</v>
      </c>
      <c r="B5858" t="s">
        <v>4098</v>
      </c>
      <c r="C5858" t="s">
        <v>19634</v>
      </c>
      <c r="D5858">
        <v>2</v>
      </c>
      <c r="E5858" t="s">
        <v>13</v>
      </c>
      <c r="F5858" t="s">
        <v>13</v>
      </c>
      <c r="G5858" t="s">
        <v>19618</v>
      </c>
      <c r="H5858" s="3" t="s">
        <v>19619</v>
      </c>
      <c r="I5858" t="s">
        <v>69</v>
      </c>
      <c r="J5858" t="s">
        <v>19627</v>
      </c>
    </row>
    <row r="5859" spans="1:10" ht="16" x14ac:dyDescent="0.2">
      <c r="A5859" t="s">
        <v>19635</v>
      </c>
      <c r="B5859" t="s">
        <v>2011</v>
      </c>
      <c r="C5859" t="s">
        <v>2040</v>
      </c>
      <c r="D5859">
        <v>2</v>
      </c>
      <c r="E5859" t="s">
        <v>13</v>
      </c>
      <c r="F5859" t="s">
        <v>13</v>
      </c>
      <c r="G5859" t="s">
        <v>19636</v>
      </c>
      <c r="H5859" s="3" t="s">
        <v>19637</v>
      </c>
      <c r="I5859" t="s">
        <v>69</v>
      </c>
      <c r="J5859" t="s">
        <v>19638</v>
      </c>
    </row>
    <row r="5860" spans="1:10" ht="16" x14ac:dyDescent="0.2">
      <c r="A5860" t="s">
        <v>9203</v>
      </c>
      <c r="B5860" t="s">
        <v>2144</v>
      </c>
      <c r="C5860" t="s">
        <v>19639</v>
      </c>
      <c r="D5860">
        <v>3</v>
      </c>
      <c r="E5860" t="s">
        <v>13</v>
      </c>
      <c r="F5860" t="s">
        <v>13</v>
      </c>
      <c r="G5860" t="s">
        <v>19636</v>
      </c>
      <c r="H5860" s="3" t="s">
        <v>19637</v>
      </c>
      <c r="I5860" t="s">
        <v>69</v>
      </c>
      <c r="J5860" t="s">
        <v>9206</v>
      </c>
    </row>
    <row r="5861" spans="1:10" ht="16" x14ac:dyDescent="0.2">
      <c r="A5861" t="s">
        <v>4094</v>
      </c>
      <c r="B5861" t="s">
        <v>19640</v>
      </c>
      <c r="C5861" t="s">
        <v>19641</v>
      </c>
      <c r="D5861">
        <v>1</v>
      </c>
      <c r="E5861" t="s">
        <v>13</v>
      </c>
      <c r="F5861" t="s">
        <v>13</v>
      </c>
      <c r="G5861" t="s">
        <v>19636</v>
      </c>
      <c r="H5861" s="3" t="s">
        <v>19637</v>
      </c>
      <c r="I5861" t="s">
        <v>69</v>
      </c>
      <c r="J5861" t="s">
        <v>4097</v>
      </c>
    </row>
    <row r="5862" spans="1:10" ht="16" x14ac:dyDescent="0.2">
      <c r="A5862" t="s">
        <v>19635</v>
      </c>
      <c r="B5862" t="s">
        <v>19642</v>
      </c>
      <c r="C5862" t="s">
        <v>19643</v>
      </c>
      <c r="D5862">
        <v>1</v>
      </c>
      <c r="E5862" t="s">
        <v>13</v>
      </c>
      <c r="F5862" t="s">
        <v>13</v>
      </c>
      <c r="G5862" t="s">
        <v>19636</v>
      </c>
      <c r="H5862" s="3" t="s">
        <v>19637</v>
      </c>
      <c r="I5862" t="s">
        <v>69</v>
      </c>
      <c r="J5862" t="s">
        <v>19638</v>
      </c>
    </row>
    <row r="5863" spans="1:10" ht="16" x14ac:dyDescent="0.2">
      <c r="A5863" t="s">
        <v>19635</v>
      </c>
      <c r="B5863" t="s">
        <v>19644</v>
      </c>
      <c r="C5863" t="s">
        <v>19645</v>
      </c>
      <c r="D5863">
        <v>3</v>
      </c>
      <c r="E5863" t="s">
        <v>13</v>
      </c>
      <c r="F5863" t="s">
        <v>13</v>
      </c>
      <c r="G5863" t="s">
        <v>19636</v>
      </c>
      <c r="H5863" s="3" t="s">
        <v>19637</v>
      </c>
      <c r="I5863" t="s">
        <v>69</v>
      </c>
      <c r="J5863" t="s">
        <v>19638</v>
      </c>
    </row>
    <row r="5864" spans="1:10" ht="16" x14ac:dyDescent="0.2">
      <c r="A5864" t="s">
        <v>5645</v>
      </c>
      <c r="B5864" t="s">
        <v>19646</v>
      </c>
      <c r="C5864" t="s">
        <v>19647</v>
      </c>
      <c r="D5864">
        <v>2</v>
      </c>
      <c r="E5864" t="s">
        <v>13</v>
      </c>
      <c r="F5864" t="s">
        <v>13</v>
      </c>
      <c r="G5864" t="s">
        <v>19648</v>
      </c>
      <c r="H5864" s="3" t="s">
        <v>19649</v>
      </c>
      <c r="I5864" t="s">
        <v>69</v>
      </c>
      <c r="J5864" t="s">
        <v>5650</v>
      </c>
    </row>
    <row r="5865" spans="1:10" ht="16" x14ac:dyDescent="0.2">
      <c r="A5865" t="s">
        <v>19650</v>
      </c>
      <c r="B5865" t="s">
        <v>19651</v>
      </c>
      <c r="C5865" t="s">
        <v>19652</v>
      </c>
      <c r="D5865">
        <v>2</v>
      </c>
      <c r="E5865" t="s">
        <v>13</v>
      </c>
      <c r="F5865" t="s">
        <v>13</v>
      </c>
      <c r="G5865" t="s">
        <v>19653</v>
      </c>
      <c r="H5865" s="3" t="s">
        <v>19654</v>
      </c>
      <c r="I5865" t="s">
        <v>69</v>
      </c>
      <c r="J5865" t="s">
        <v>19655</v>
      </c>
    </row>
    <row r="5866" spans="1:10" ht="16" x14ac:dyDescent="0.2">
      <c r="A5866" t="s">
        <v>19656</v>
      </c>
      <c r="B5866" t="s">
        <v>19657</v>
      </c>
      <c r="C5866" t="s">
        <v>19658</v>
      </c>
      <c r="D5866">
        <v>1</v>
      </c>
      <c r="E5866" t="s">
        <v>13</v>
      </c>
      <c r="F5866" t="s">
        <v>13</v>
      </c>
      <c r="G5866" t="s">
        <v>19659</v>
      </c>
      <c r="H5866" s="3" t="s">
        <v>19660</v>
      </c>
      <c r="I5866" t="s">
        <v>69</v>
      </c>
      <c r="J5866" t="s">
        <v>19661</v>
      </c>
    </row>
    <row r="5867" spans="1:10" ht="16" x14ac:dyDescent="0.2">
      <c r="A5867" t="s">
        <v>19662</v>
      </c>
      <c r="B5867" t="s">
        <v>19663</v>
      </c>
      <c r="C5867" t="s">
        <v>19664</v>
      </c>
      <c r="D5867">
        <v>2</v>
      </c>
      <c r="E5867" t="s">
        <v>13</v>
      </c>
      <c r="F5867" t="s">
        <v>13</v>
      </c>
      <c r="G5867" t="s">
        <v>19665</v>
      </c>
      <c r="H5867" s="3" t="s">
        <v>19666</v>
      </c>
      <c r="I5867" t="s">
        <v>1725</v>
      </c>
      <c r="J5867" t="s">
        <v>19667</v>
      </c>
    </row>
    <row r="5868" spans="1:10" ht="16" x14ac:dyDescent="0.2">
      <c r="A5868" t="s">
        <v>19662</v>
      </c>
      <c r="B5868" t="s">
        <v>19668</v>
      </c>
      <c r="C5868" t="s">
        <v>19669</v>
      </c>
      <c r="D5868">
        <v>7</v>
      </c>
      <c r="E5868" t="s">
        <v>13</v>
      </c>
      <c r="F5868" t="s">
        <v>13</v>
      </c>
      <c r="G5868" t="s">
        <v>19665</v>
      </c>
      <c r="H5868" s="3" t="s">
        <v>19670</v>
      </c>
      <c r="I5868" t="s">
        <v>1725</v>
      </c>
      <c r="J5868" t="s">
        <v>19667</v>
      </c>
    </row>
    <row r="5869" spans="1:10" ht="16" x14ac:dyDescent="0.2">
      <c r="A5869" t="s">
        <v>19662</v>
      </c>
      <c r="B5869" t="s">
        <v>19671</v>
      </c>
      <c r="C5869" t="s">
        <v>19672</v>
      </c>
      <c r="D5869">
        <v>8</v>
      </c>
      <c r="E5869" t="s">
        <v>13</v>
      </c>
      <c r="F5869" t="s">
        <v>13</v>
      </c>
      <c r="G5869" t="s">
        <v>19665</v>
      </c>
      <c r="H5869" s="3" t="s">
        <v>19666</v>
      </c>
      <c r="I5869" t="s">
        <v>1725</v>
      </c>
      <c r="J5869" t="s">
        <v>19667</v>
      </c>
    </row>
    <row r="5870" spans="1:10" ht="16" x14ac:dyDescent="0.2">
      <c r="A5870" t="s">
        <v>19662</v>
      </c>
      <c r="B5870" t="s">
        <v>19673</v>
      </c>
      <c r="C5870" t="s">
        <v>19674</v>
      </c>
      <c r="D5870">
        <v>3</v>
      </c>
      <c r="E5870" t="s">
        <v>13</v>
      </c>
      <c r="F5870" t="s">
        <v>13</v>
      </c>
      <c r="G5870" t="s">
        <v>19665</v>
      </c>
      <c r="H5870" s="3" t="s">
        <v>19666</v>
      </c>
      <c r="I5870" t="s">
        <v>1725</v>
      </c>
      <c r="J5870" t="s">
        <v>19667</v>
      </c>
    </row>
    <row r="5871" spans="1:10" ht="16" x14ac:dyDescent="0.2">
      <c r="A5871" t="s">
        <v>19662</v>
      </c>
      <c r="B5871" t="s">
        <v>19675</v>
      </c>
      <c r="C5871" t="s">
        <v>19676</v>
      </c>
      <c r="D5871">
        <v>4</v>
      </c>
      <c r="E5871" t="s">
        <v>13</v>
      </c>
      <c r="F5871" t="s">
        <v>13</v>
      </c>
      <c r="G5871" t="s">
        <v>19665</v>
      </c>
      <c r="H5871" s="3" t="s">
        <v>19670</v>
      </c>
      <c r="I5871" t="s">
        <v>1725</v>
      </c>
      <c r="J5871" t="s">
        <v>19667</v>
      </c>
    </row>
    <row r="5872" spans="1:10" ht="16" x14ac:dyDescent="0.2">
      <c r="A5872" t="s">
        <v>19677</v>
      </c>
      <c r="B5872" t="s">
        <v>19678</v>
      </c>
      <c r="C5872" t="s">
        <v>19679</v>
      </c>
      <c r="D5872">
        <v>2</v>
      </c>
      <c r="E5872" t="s">
        <v>13</v>
      </c>
      <c r="F5872" t="s">
        <v>13</v>
      </c>
      <c r="G5872" t="s">
        <v>19680</v>
      </c>
      <c r="H5872" s="3" t="s">
        <v>19681</v>
      </c>
      <c r="I5872" t="s">
        <v>423</v>
      </c>
      <c r="J5872" t="s">
        <v>19682</v>
      </c>
    </row>
    <row r="5873" spans="1:10" ht="16" x14ac:dyDescent="0.2">
      <c r="A5873" t="s">
        <v>19683</v>
      </c>
      <c r="B5873" t="s">
        <v>19678</v>
      </c>
      <c r="C5873" t="s">
        <v>19684</v>
      </c>
      <c r="D5873">
        <v>2</v>
      </c>
      <c r="E5873" t="s">
        <v>13</v>
      </c>
      <c r="F5873" t="s">
        <v>13</v>
      </c>
      <c r="G5873" t="s">
        <v>19685</v>
      </c>
      <c r="H5873" s="3" t="s">
        <v>19686</v>
      </c>
      <c r="I5873" t="s">
        <v>423</v>
      </c>
      <c r="J5873" t="s">
        <v>19687</v>
      </c>
    </row>
    <row r="5874" spans="1:10" ht="16" x14ac:dyDescent="0.2">
      <c r="A5874" t="s">
        <v>805</v>
      </c>
      <c r="B5874" t="s">
        <v>19688</v>
      </c>
      <c r="C5874" t="s">
        <v>19689</v>
      </c>
      <c r="D5874">
        <v>2</v>
      </c>
      <c r="E5874" t="s">
        <v>13</v>
      </c>
      <c r="F5874" t="s">
        <v>13</v>
      </c>
      <c r="G5874" t="s">
        <v>19690</v>
      </c>
      <c r="H5874" s="3" t="s">
        <v>19691</v>
      </c>
      <c r="I5874" t="s">
        <v>19692</v>
      </c>
      <c r="J5874" t="s">
        <v>811</v>
      </c>
    </row>
    <row r="5875" spans="1:10" ht="16" x14ac:dyDescent="0.2">
      <c r="A5875" t="s">
        <v>19693</v>
      </c>
      <c r="B5875" t="s">
        <v>19694</v>
      </c>
      <c r="C5875" t="s">
        <v>19695</v>
      </c>
      <c r="D5875">
        <v>1</v>
      </c>
      <c r="E5875" t="s">
        <v>13</v>
      </c>
      <c r="F5875" t="s">
        <v>13</v>
      </c>
      <c r="G5875" t="s">
        <v>19696</v>
      </c>
      <c r="H5875" s="3" t="s">
        <v>19697</v>
      </c>
      <c r="I5875" t="s">
        <v>19698</v>
      </c>
      <c r="J5875" t="s">
        <v>19699</v>
      </c>
    </row>
    <row r="5876" spans="1:10" ht="16" x14ac:dyDescent="0.2">
      <c r="A5876" t="s">
        <v>19700</v>
      </c>
      <c r="B5876" t="s">
        <v>19701</v>
      </c>
      <c r="C5876" t="s">
        <v>19702</v>
      </c>
      <c r="D5876">
        <v>4</v>
      </c>
      <c r="E5876" t="s">
        <v>13</v>
      </c>
      <c r="F5876" t="s">
        <v>13</v>
      </c>
      <c r="G5876" t="s">
        <v>19703</v>
      </c>
      <c r="H5876" s="3" t="s">
        <v>19704</v>
      </c>
      <c r="I5876" t="s">
        <v>62</v>
      </c>
      <c r="J5876" t="s">
        <v>19705</v>
      </c>
    </row>
    <row r="5877" spans="1:10" ht="16" x14ac:dyDescent="0.2">
      <c r="A5877" t="s">
        <v>19706</v>
      </c>
      <c r="B5877" t="s">
        <v>19707</v>
      </c>
      <c r="C5877" t="s">
        <v>19708</v>
      </c>
      <c r="D5877">
        <v>2</v>
      </c>
      <c r="E5877" t="s">
        <v>13</v>
      </c>
      <c r="F5877" t="s">
        <v>13</v>
      </c>
      <c r="G5877" t="s">
        <v>19709</v>
      </c>
      <c r="H5877" s="3" t="s">
        <v>19710</v>
      </c>
      <c r="I5877" t="s">
        <v>13461</v>
      </c>
      <c r="J5877" t="s">
        <v>19711</v>
      </c>
    </row>
    <row r="5878" spans="1:10" ht="32" x14ac:dyDescent="0.2">
      <c r="A5878" t="s">
        <v>19712</v>
      </c>
      <c r="B5878" t="s">
        <v>19713</v>
      </c>
      <c r="C5878" t="s">
        <v>19714</v>
      </c>
      <c r="D5878">
        <v>3</v>
      </c>
      <c r="E5878" t="s">
        <v>13</v>
      </c>
      <c r="F5878" t="s">
        <v>13</v>
      </c>
      <c r="G5878" t="s">
        <v>19715</v>
      </c>
      <c r="H5878" s="3" t="s">
        <v>19716</v>
      </c>
      <c r="I5878" t="s">
        <v>1489</v>
      </c>
      <c r="J5878" t="s">
        <v>19717</v>
      </c>
    </row>
    <row r="5879" spans="1:10" ht="16" x14ac:dyDescent="0.2">
      <c r="A5879" t="s">
        <v>19718</v>
      </c>
      <c r="B5879" t="s">
        <v>19719</v>
      </c>
      <c r="C5879" t="s">
        <v>19720</v>
      </c>
      <c r="D5879">
        <v>4</v>
      </c>
      <c r="E5879" t="s">
        <v>13</v>
      </c>
      <c r="F5879" t="s">
        <v>13</v>
      </c>
      <c r="G5879" t="s">
        <v>19721</v>
      </c>
      <c r="H5879" s="3" t="s">
        <v>19722</v>
      </c>
      <c r="I5879" t="s">
        <v>7872</v>
      </c>
      <c r="J5879" t="s">
        <v>19723</v>
      </c>
    </row>
    <row r="5880" spans="1:10" ht="32" x14ac:dyDescent="0.2">
      <c r="A5880" t="s">
        <v>19724</v>
      </c>
      <c r="B5880" t="s">
        <v>19725</v>
      </c>
      <c r="C5880" t="s">
        <v>19726</v>
      </c>
      <c r="D5880">
        <v>4</v>
      </c>
      <c r="E5880" t="s">
        <v>13</v>
      </c>
      <c r="F5880" t="s">
        <v>13</v>
      </c>
      <c r="G5880" t="s">
        <v>19727</v>
      </c>
      <c r="H5880" s="3" t="s">
        <v>19728</v>
      </c>
      <c r="I5880" t="s">
        <v>62</v>
      </c>
      <c r="J5880" t="s">
        <v>19729</v>
      </c>
    </row>
    <row r="5881" spans="1:10" ht="16" x14ac:dyDescent="0.2">
      <c r="A5881" t="s">
        <v>19724</v>
      </c>
      <c r="B5881" t="s">
        <v>19730</v>
      </c>
      <c r="C5881" t="s">
        <v>19731</v>
      </c>
      <c r="D5881">
        <v>2</v>
      </c>
      <c r="E5881" t="s">
        <v>13</v>
      </c>
      <c r="F5881" t="s">
        <v>13</v>
      </c>
      <c r="G5881" t="s">
        <v>19727</v>
      </c>
      <c r="H5881" s="3" t="s">
        <v>19732</v>
      </c>
      <c r="I5881" t="s">
        <v>995</v>
      </c>
      <c r="J5881" t="s">
        <v>19729</v>
      </c>
    </row>
    <row r="5882" spans="1:10" ht="16" x14ac:dyDescent="0.2">
      <c r="A5882" t="s">
        <v>13049</v>
      </c>
      <c r="B5882" t="s">
        <v>19733</v>
      </c>
      <c r="C5882" t="s">
        <v>19734</v>
      </c>
      <c r="D5882">
        <v>3</v>
      </c>
      <c r="E5882" t="s">
        <v>13</v>
      </c>
      <c r="F5882" t="s">
        <v>13</v>
      </c>
      <c r="G5882" t="s">
        <v>19735</v>
      </c>
      <c r="H5882" s="3" t="s">
        <v>19736</v>
      </c>
      <c r="I5882" t="s">
        <v>995</v>
      </c>
      <c r="J5882" t="s">
        <v>13052</v>
      </c>
    </row>
    <row r="5883" spans="1:10" ht="16" x14ac:dyDescent="0.2">
      <c r="A5883" t="s">
        <v>6898</v>
      </c>
      <c r="B5883" t="s">
        <v>19737</v>
      </c>
      <c r="C5883" t="s">
        <v>19738</v>
      </c>
      <c r="D5883">
        <v>1</v>
      </c>
      <c r="E5883" t="s">
        <v>13</v>
      </c>
      <c r="F5883" t="s">
        <v>13</v>
      </c>
      <c r="G5883" t="s">
        <v>19735</v>
      </c>
      <c r="H5883" s="3" t="s">
        <v>19739</v>
      </c>
      <c r="I5883" t="s">
        <v>995</v>
      </c>
      <c r="J5883" t="s">
        <v>6902</v>
      </c>
    </row>
    <row r="5884" spans="1:10" ht="16" x14ac:dyDescent="0.2">
      <c r="A5884" t="s">
        <v>6892</v>
      </c>
      <c r="B5884" t="s">
        <v>19737</v>
      </c>
      <c r="C5884" t="s">
        <v>19738</v>
      </c>
      <c r="D5884">
        <v>2</v>
      </c>
      <c r="E5884" t="s">
        <v>13</v>
      </c>
      <c r="F5884" t="s">
        <v>13</v>
      </c>
      <c r="G5884" t="s">
        <v>19735</v>
      </c>
      <c r="H5884" s="3" t="s">
        <v>19739</v>
      </c>
      <c r="I5884" t="s">
        <v>995</v>
      </c>
      <c r="J5884" t="s">
        <v>6897</v>
      </c>
    </row>
    <row r="5885" spans="1:10" ht="16" x14ac:dyDescent="0.2">
      <c r="A5885" t="s">
        <v>1193</v>
      </c>
      <c r="B5885" t="s">
        <v>19740</v>
      </c>
      <c r="C5885" t="s">
        <v>19741</v>
      </c>
      <c r="D5885">
        <v>6</v>
      </c>
      <c r="E5885">
        <f>556</f>
        <v>556</v>
      </c>
      <c r="F5885" t="s">
        <v>13</v>
      </c>
      <c r="G5885" t="s">
        <v>19742</v>
      </c>
      <c r="H5885" s="3" t="s">
        <v>19743</v>
      </c>
      <c r="I5885" t="s">
        <v>918</v>
      </c>
      <c r="J5885" t="s">
        <v>1196</v>
      </c>
    </row>
    <row r="5886" spans="1:10" ht="16" x14ac:dyDescent="0.2">
      <c r="A5886" t="s">
        <v>19744</v>
      </c>
      <c r="B5886" t="s">
        <v>19745</v>
      </c>
      <c r="C5886" t="s">
        <v>19746</v>
      </c>
      <c r="D5886">
        <v>5</v>
      </c>
      <c r="E5886">
        <f>556</f>
        <v>556</v>
      </c>
      <c r="F5886" t="s">
        <v>13</v>
      </c>
      <c r="G5886" t="s">
        <v>19742</v>
      </c>
      <c r="H5886" s="3" t="s">
        <v>19747</v>
      </c>
      <c r="I5886" t="s">
        <v>918</v>
      </c>
      <c r="J5886" t="s">
        <v>19748</v>
      </c>
    </row>
    <row r="5887" spans="1:10" ht="16" x14ac:dyDescent="0.2">
      <c r="A5887" t="s">
        <v>19749</v>
      </c>
      <c r="B5887" t="s">
        <v>19750</v>
      </c>
      <c r="C5887" t="s">
        <v>19751</v>
      </c>
      <c r="D5887">
        <v>3</v>
      </c>
      <c r="E5887">
        <f>556</f>
        <v>556</v>
      </c>
      <c r="F5887" t="s">
        <v>13</v>
      </c>
      <c r="G5887" t="s">
        <v>19742</v>
      </c>
      <c r="H5887" s="3" t="s">
        <v>19752</v>
      </c>
      <c r="I5887" t="s">
        <v>918</v>
      </c>
      <c r="J5887" t="s">
        <v>19753</v>
      </c>
    </row>
    <row r="5888" spans="1:10" ht="16" x14ac:dyDescent="0.2">
      <c r="A5888" t="s">
        <v>19754</v>
      </c>
      <c r="B5888" t="s">
        <v>19755</v>
      </c>
      <c r="C5888" t="s">
        <v>19756</v>
      </c>
      <c r="D5888">
        <v>2</v>
      </c>
      <c r="E5888">
        <f>556</f>
        <v>556</v>
      </c>
      <c r="F5888" t="s">
        <v>13</v>
      </c>
      <c r="G5888" t="s">
        <v>19742</v>
      </c>
      <c r="H5888" s="3" t="s">
        <v>19757</v>
      </c>
      <c r="I5888" t="s">
        <v>918</v>
      </c>
      <c r="J5888" t="s">
        <v>19758</v>
      </c>
    </row>
    <row r="5889" spans="1:10" ht="16" x14ac:dyDescent="0.2">
      <c r="A5889" t="s">
        <v>19759</v>
      </c>
      <c r="B5889" t="s">
        <v>19760</v>
      </c>
      <c r="C5889" t="s">
        <v>19761</v>
      </c>
      <c r="D5889">
        <v>3</v>
      </c>
      <c r="E5889">
        <f>556</f>
        <v>556</v>
      </c>
      <c r="F5889" t="s">
        <v>13</v>
      </c>
      <c r="G5889" t="s">
        <v>19742</v>
      </c>
      <c r="H5889" s="3" t="s">
        <v>19747</v>
      </c>
      <c r="I5889" t="s">
        <v>918</v>
      </c>
      <c r="J5889" t="s">
        <v>19762</v>
      </c>
    </row>
    <row r="5890" spans="1:10" ht="16" x14ac:dyDescent="0.2">
      <c r="A5890" t="s">
        <v>1193</v>
      </c>
      <c r="B5890" t="s">
        <v>19763</v>
      </c>
      <c r="C5890" t="s">
        <v>19764</v>
      </c>
      <c r="D5890">
        <v>5</v>
      </c>
      <c r="E5890">
        <f>556</f>
        <v>556</v>
      </c>
      <c r="F5890" t="s">
        <v>13</v>
      </c>
      <c r="G5890" t="s">
        <v>19765</v>
      </c>
      <c r="H5890" s="3" t="s">
        <v>19766</v>
      </c>
      <c r="I5890" t="s">
        <v>1002</v>
      </c>
      <c r="J5890" t="s">
        <v>1196</v>
      </c>
    </row>
    <row r="5891" spans="1:10" ht="32" x14ac:dyDescent="0.2">
      <c r="A5891" t="s">
        <v>1199</v>
      </c>
      <c r="B5891" t="s">
        <v>19740</v>
      </c>
      <c r="C5891" t="s">
        <v>19741</v>
      </c>
      <c r="D5891">
        <v>2</v>
      </c>
      <c r="E5891" t="s">
        <v>13</v>
      </c>
      <c r="F5891" t="s">
        <v>13</v>
      </c>
      <c r="G5891" t="s">
        <v>19767</v>
      </c>
      <c r="H5891" s="3" t="s">
        <v>19768</v>
      </c>
      <c r="I5891" t="s">
        <v>6730</v>
      </c>
      <c r="J5891" t="s">
        <v>1203</v>
      </c>
    </row>
    <row r="5892" spans="1:10" ht="16" x14ac:dyDescent="0.2">
      <c r="A5892" t="s">
        <v>19769</v>
      </c>
      <c r="B5892" t="s">
        <v>13679</v>
      </c>
      <c r="C5892" t="s">
        <v>19770</v>
      </c>
      <c r="D5892">
        <v>3</v>
      </c>
      <c r="E5892" t="s">
        <v>13</v>
      </c>
      <c r="F5892" t="s">
        <v>13</v>
      </c>
      <c r="G5892" t="s">
        <v>19771</v>
      </c>
      <c r="H5892" s="3" t="s">
        <v>19772</v>
      </c>
      <c r="I5892" t="s">
        <v>1033</v>
      </c>
      <c r="J5892" t="s">
        <v>19773</v>
      </c>
    </row>
    <row r="5893" spans="1:10" ht="16" x14ac:dyDescent="0.2">
      <c r="A5893" t="s">
        <v>18232</v>
      </c>
      <c r="B5893" t="s">
        <v>19774</v>
      </c>
      <c r="C5893" t="s">
        <v>19775</v>
      </c>
      <c r="D5893">
        <v>1</v>
      </c>
      <c r="E5893" t="s">
        <v>13</v>
      </c>
      <c r="F5893" t="s">
        <v>13</v>
      </c>
      <c r="G5893" t="s">
        <v>19776</v>
      </c>
      <c r="H5893" s="3" t="s">
        <v>19777</v>
      </c>
      <c r="I5893" t="s">
        <v>995</v>
      </c>
      <c r="J5893" t="s">
        <v>18236</v>
      </c>
    </row>
    <row r="5894" spans="1:10" ht="16" x14ac:dyDescent="0.2">
      <c r="A5894" t="s">
        <v>19778</v>
      </c>
      <c r="B5894" t="s">
        <v>19779</v>
      </c>
      <c r="C5894" t="s">
        <v>19780</v>
      </c>
      <c r="D5894">
        <v>3</v>
      </c>
      <c r="E5894" t="s">
        <v>13</v>
      </c>
      <c r="F5894" t="s">
        <v>13</v>
      </c>
      <c r="G5894" t="s">
        <v>19781</v>
      </c>
      <c r="H5894" s="3" t="s">
        <v>19782</v>
      </c>
      <c r="I5894" t="s">
        <v>1725</v>
      </c>
      <c r="J5894" t="s">
        <v>19783</v>
      </c>
    </row>
    <row r="5895" spans="1:10" ht="16" x14ac:dyDescent="0.2">
      <c r="A5895" t="s">
        <v>12730</v>
      </c>
      <c r="B5895" t="s">
        <v>19784</v>
      </c>
      <c r="C5895" t="s">
        <v>19785</v>
      </c>
      <c r="D5895">
        <v>2</v>
      </c>
      <c r="E5895" t="s">
        <v>13</v>
      </c>
      <c r="F5895" t="s">
        <v>13</v>
      </c>
      <c r="G5895" t="s">
        <v>19786</v>
      </c>
      <c r="H5895" s="3" t="s">
        <v>19787</v>
      </c>
      <c r="I5895" t="s">
        <v>1489</v>
      </c>
      <c r="J5895" t="s">
        <v>12732</v>
      </c>
    </row>
    <row r="5896" spans="1:10" ht="16" x14ac:dyDescent="0.2">
      <c r="A5896" t="s">
        <v>19788</v>
      </c>
      <c r="B5896" t="s">
        <v>19789</v>
      </c>
      <c r="C5896" t="s">
        <v>19790</v>
      </c>
      <c r="D5896">
        <v>3</v>
      </c>
      <c r="E5896">
        <f>489</f>
        <v>489</v>
      </c>
      <c r="F5896" t="s">
        <v>13</v>
      </c>
      <c r="G5896" t="s">
        <v>19791</v>
      </c>
      <c r="H5896" s="3" t="s">
        <v>19792</v>
      </c>
      <c r="I5896" t="s">
        <v>106</v>
      </c>
      <c r="J5896" t="s">
        <v>19793</v>
      </c>
    </row>
    <row r="5897" spans="1:10" ht="16" x14ac:dyDescent="0.2">
      <c r="A5897" t="s">
        <v>19788</v>
      </c>
      <c r="B5897" t="s">
        <v>19794</v>
      </c>
      <c r="C5897" t="s">
        <v>19795</v>
      </c>
      <c r="D5897">
        <v>2</v>
      </c>
      <c r="E5897">
        <f>489</f>
        <v>489</v>
      </c>
      <c r="F5897" t="s">
        <v>13</v>
      </c>
      <c r="G5897" t="s">
        <v>19791</v>
      </c>
      <c r="H5897" s="3" t="s">
        <v>19796</v>
      </c>
      <c r="I5897" t="s">
        <v>106</v>
      </c>
      <c r="J5897" t="s">
        <v>19793</v>
      </c>
    </row>
    <row r="5898" spans="1:10" ht="16" x14ac:dyDescent="0.2">
      <c r="A5898" t="s">
        <v>19797</v>
      </c>
      <c r="B5898" t="s">
        <v>19798</v>
      </c>
      <c r="C5898" t="s">
        <v>19799</v>
      </c>
      <c r="D5898">
        <v>6</v>
      </c>
      <c r="E5898">
        <f>489</f>
        <v>489</v>
      </c>
      <c r="F5898" t="s">
        <v>13</v>
      </c>
      <c r="G5898" t="s">
        <v>19791</v>
      </c>
      <c r="H5898" s="3" t="s">
        <v>19800</v>
      </c>
      <c r="I5898" t="s">
        <v>106</v>
      </c>
      <c r="J5898" t="s">
        <v>19801</v>
      </c>
    </row>
    <row r="5899" spans="1:10" ht="16" x14ac:dyDescent="0.2">
      <c r="A5899" t="s">
        <v>11088</v>
      </c>
      <c r="B5899" t="s">
        <v>19802</v>
      </c>
      <c r="C5899" t="s">
        <v>19803</v>
      </c>
      <c r="D5899">
        <v>1</v>
      </c>
      <c r="E5899">
        <f>489</f>
        <v>489</v>
      </c>
      <c r="F5899" t="s">
        <v>13</v>
      </c>
      <c r="G5899" t="s">
        <v>19791</v>
      </c>
      <c r="H5899" s="3" t="s">
        <v>19804</v>
      </c>
      <c r="I5899" t="s">
        <v>106</v>
      </c>
      <c r="J5899" t="s">
        <v>11089</v>
      </c>
    </row>
    <row r="5900" spans="1:10" ht="16" x14ac:dyDescent="0.2">
      <c r="A5900" t="s">
        <v>19805</v>
      </c>
      <c r="B5900" t="s">
        <v>19806</v>
      </c>
      <c r="C5900" t="s">
        <v>19803</v>
      </c>
      <c r="D5900">
        <v>3</v>
      </c>
      <c r="E5900">
        <f>489</f>
        <v>489</v>
      </c>
      <c r="F5900" t="s">
        <v>13</v>
      </c>
      <c r="G5900" t="s">
        <v>19791</v>
      </c>
      <c r="H5900" s="3" t="s">
        <v>19804</v>
      </c>
      <c r="I5900" t="s">
        <v>106</v>
      </c>
      <c r="J5900" t="s">
        <v>19807</v>
      </c>
    </row>
    <row r="5901" spans="1:10" ht="16" x14ac:dyDescent="0.2">
      <c r="A5901" t="s">
        <v>5512</v>
      </c>
      <c r="B5901" t="s">
        <v>19808</v>
      </c>
      <c r="C5901" t="s">
        <v>19809</v>
      </c>
      <c r="D5901">
        <v>3</v>
      </c>
      <c r="E5901">
        <f>489</f>
        <v>489</v>
      </c>
      <c r="F5901" t="s">
        <v>13</v>
      </c>
      <c r="G5901" t="s">
        <v>19791</v>
      </c>
      <c r="H5901" s="3" t="s">
        <v>19800</v>
      </c>
      <c r="I5901" t="s">
        <v>106</v>
      </c>
      <c r="J5901" t="s">
        <v>5513</v>
      </c>
    </row>
    <row r="5902" spans="1:10" ht="16" x14ac:dyDescent="0.2">
      <c r="A5902" t="s">
        <v>19788</v>
      </c>
      <c r="B5902" t="s">
        <v>19810</v>
      </c>
      <c r="C5902" t="s">
        <v>19811</v>
      </c>
      <c r="D5902">
        <v>5</v>
      </c>
      <c r="E5902">
        <f>489</f>
        <v>489</v>
      </c>
      <c r="F5902" t="s">
        <v>13</v>
      </c>
      <c r="G5902" t="s">
        <v>19791</v>
      </c>
      <c r="H5902" s="3" t="s">
        <v>19792</v>
      </c>
      <c r="I5902" t="s">
        <v>106</v>
      </c>
      <c r="J5902" t="s">
        <v>19793</v>
      </c>
    </row>
    <row r="5903" spans="1:10" ht="16" x14ac:dyDescent="0.2">
      <c r="A5903" t="s">
        <v>19805</v>
      </c>
      <c r="B5903" t="s">
        <v>19812</v>
      </c>
      <c r="C5903" t="s">
        <v>19813</v>
      </c>
      <c r="D5903">
        <v>1</v>
      </c>
      <c r="E5903">
        <f>489</f>
        <v>489</v>
      </c>
      <c r="F5903" t="s">
        <v>13</v>
      </c>
      <c r="G5903" t="s">
        <v>19791</v>
      </c>
      <c r="H5903" s="3" t="s">
        <v>19804</v>
      </c>
      <c r="I5903" t="s">
        <v>106</v>
      </c>
      <c r="J5903" t="s">
        <v>19807</v>
      </c>
    </row>
    <row r="5904" spans="1:10" ht="16" x14ac:dyDescent="0.2">
      <c r="A5904" t="s">
        <v>19814</v>
      </c>
      <c r="B5904" t="s">
        <v>19815</v>
      </c>
      <c r="C5904" t="s">
        <v>19816</v>
      </c>
      <c r="D5904">
        <v>2</v>
      </c>
      <c r="E5904">
        <f>489</f>
        <v>489</v>
      </c>
      <c r="F5904" t="s">
        <v>13</v>
      </c>
      <c r="G5904" t="s">
        <v>19791</v>
      </c>
      <c r="H5904" s="3" t="s">
        <v>19817</v>
      </c>
      <c r="I5904" t="s">
        <v>106</v>
      </c>
      <c r="J5904" t="s">
        <v>19818</v>
      </c>
    </row>
    <row r="5905" spans="1:10" ht="16" x14ac:dyDescent="0.2">
      <c r="A5905" t="s">
        <v>19819</v>
      </c>
      <c r="B5905" t="s">
        <v>19815</v>
      </c>
      <c r="C5905" t="s">
        <v>19816</v>
      </c>
      <c r="D5905">
        <v>2</v>
      </c>
      <c r="E5905">
        <f>489</f>
        <v>489</v>
      </c>
      <c r="F5905" t="s">
        <v>13</v>
      </c>
      <c r="G5905" t="s">
        <v>19791</v>
      </c>
      <c r="H5905" s="3" t="s">
        <v>19817</v>
      </c>
      <c r="I5905" t="s">
        <v>106</v>
      </c>
      <c r="J5905" t="s">
        <v>19820</v>
      </c>
    </row>
    <row r="5906" spans="1:10" ht="16" x14ac:dyDescent="0.2">
      <c r="A5906" t="s">
        <v>19821</v>
      </c>
      <c r="B5906" t="s">
        <v>19822</v>
      </c>
      <c r="C5906" t="s">
        <v>19823</v>
      </c>
      <c r="D5906">
        <v>1</v>
      </c>
      <c r="E5906">
        <f>489</f>
        <v>489</v>
      </c>
      <c r="F5906" t="s">
        <v>13</v>
      </c>
      <c r="G5906" t="s">
        <v>19791</v>
      </c>
      <c r="H5906" s="3" t="s">
        <v>19800</v>
      </c>
      <c r="I5906" t="s">
        <v>106</v>
      </c>
      <c r="J5906" t="s">
        <v>19824</v>
      </c>
    </row>
    <row r="5907" spans="1:10" ht="16" x14ac:dyDescent="0.2">
      <c r="A5907" t="s">
        <v>19825</v>
      </c>
      <c r="B5907" t="s">
        <v>19798</v>
      </c>
      <c r="C5907" t="s">
        <v>19799</v>
      </c>
      <c r="D5907">
        <v>6</v>
      </c>
      <c r="E5907">
        <f>489</f>
        <v>489</v>
      </c>
      <c r="F5907" t="s">
        <v>13</v>
      </c>
      <c r="G5907" t="s">
        <v>19791</v>
      </c>
      <c r="H5907" s="3" t="s">
        <v>19804</v>
      </c>
      <c r="I5907" t="s">
        <v>106</v>
      </c>
      <c r="J5907" t="s">
        <v>19826</v>
      </c>
    </row>
    <row r="5908" spans="1:10" ht="16" x14ac:dyDescent="0.2">
      <c r="A5908" t="s">
        <v>5548</v>
      </c>
      <c r="B5908" t="s">
        <v>19808</v>
      </c>
      <c r="C5908" t="s">
        <v>19809</v>
      </c>
      <c r="D5908">
        <v>5</v>
      </c>
      <c r="E5908">
        <f>489</f>
        <v>489</v>
      </c>
      <c r="F5908" t="s">
        <v>13</v>
      </c>
      <c r="G5908" t="s">
        <v>19791</v>
      </c>
      <c r="H5908" s="3" t="s">
        <v>19800</v>
      </c>
      <c r="I5908" t="s">
        <v>106</v>
      </c>
      <c r="J5908" t="s">
        <v>5551</v>
      </c>
    </row>
    <row r="5909" spans="1:10" ht="16" x14ac:dyDescent="0.2">
      <c r="A5909" t="s">
        <v>19788</v>
      </c>
      <c r="B5909" t="s">
        <v>19827</v>
      </c>
      <c r="C5909" t="s">
        <v>19828</v>
      </c>
      <c r="D5909">
        <v>4</v>
      </c>
      <c r="E5909">
        <f>489</f>
        <v>489</v>
      </c>
      <c r="F5909" t="s">
        <v>13</v>
      </c>
      <c r="G5909" t="s">
        <v>19791</v>
      </c>
      <c r="H5909" s="3" t="s">
        <v>19792</v>
      </c>
      <c r="I5909" t="s">
        <v>106</v>
      </c>
      <c r="J5909" t="s">
        <v>19793</v>
      </c>
    </row>
    <row r="5910" spans="1:10" ht="16" x14ac:dyDescent="0.2">
      <c r="A5910" t="s">
        <v>19829</v>
      </c>
      <c r="B5910" t="s">
        <v>19822</v>
      </c>
      <c r="C5910" t="s">
        <v>19823</v>
      </c>
      <c r="D5910">
        <v>1</v>
      </c>
      <c r="E5910">
        <f>489</f>
        <v>489</v>
      </c>
      <c r="F5910" t="s">
        <v>13</v>
      </c>
      <c r="G5910" t="s">
        <v>19791</v>
      </c>
      <c r="H5910" s="3" t="s">
        <v>19796</v>
      </c>
      <c r="I5910" t="s">
        <v>106</v>
      </c>
      <c r="J5910" t="s">
        <v>19830</v>
      </c>
    </row>
    <row r="5911" spans="1:10" ht="16" x14ac:dyDescent="0.2">
      <c r="A5911" t="s">
        <v>19788</v>
      </c>
      <c r="B5911" t="s">
        <v>19831</v>
      </c>
      <c r="C5911" t="s">
        <v>19832</v>
      </c>
      <c r="D5911">
        <v>8</v>
      </c>
      <c r="E5911">
        <f>489</f>
        <v>489</v>
      </c>
      <c r="F5911" t="s">
        <v>13</v>
      </c>
      <c r="G5911" t="s">
        <v>19791</v>
      </c>
      <c r="H5911" s="3" t="s">
        <v>19792</v>
      </c>
      <c r="I5911" t="s">
        <v>106</v>
      </c>
      <c r="J5911" t="s">
        <v>19793</v>
      </c>
    </row>
    <row r="5912" spans="1:10" ht="16" x14ac:dyDescent="0.2">
      <c r="A5912" t="s">
        <v>19788</v>
      </c>
      <c r="B5912" t="s">
        <v>19833</v>
      </c>
      <c r="C5912" t="s">
        <v>19834</v>
      </c>
      <c r="D5912">
        <v>1</v>
      </c>
      <c r="E5912">
        <f>489</f>
        <v>489</v>
      </c>
      <c r="F5912" t="s">
        <v>13</v>
      </c>
      <c r="G5912" t="s">
        <v>19791</v>
      </c>
      <c r="H5912" s="3" t="s">
        <v>19792</v>
      </c>
      <c r="I5912" t="s">
        <v>106</v>
      </c>
      <c r="J5912" t="s">
        <v>19793</v>
      </c>
    </row>
    <row r="5913" spans="1:10" ht="16" x14ac:dyDescent="0.2">
      <c r="A5913" t="s">
        <v>19835</v>
      </c>
      <c r="B5913" t="s">
        <v>19806</v>
      </c>
      <c r="C5913" t="s">
        <v>19803</v>
      </c>
      <c r="D5913">
        <v>2</v>
      </c>
      <c r="E5913">
        <f>489</f>
        <v>489</v>
      </c>
      <c r="F5913" t="s">
        <v>13</v>
      </c>
      <c r="G5913" t="s">
        <v>19791</v>
      </c>
      <c r="H5913" s="3" t="s">
        <v>19804</v>
      </c>
      <c r="I5913" t="s">
        <v>106</v>
      </c>
      <c r="J5913" t="s">
        <v>19836</v>
      </c>
    </row>
    <row r="5914" spans="1:10" ht="16" x14ac:dyDescent="0.2">
      <c r="A5914" t="s">
        <v>19835</v>
      </c>
      <c r="B5914" t="s">
        <v>19812</v>
      </c>
      <c r="C5914" t="s">
        <v>19813</v>
      </c>
      <c r="D5914">
        <v>1</v>
      </c>
      <c r="E5914">
        <f>489</f>
        <v>489</v>
      </c>
      <c r="F5914" t="s">
        <v>13</v>
      </c>
      <c r="G5914" t="s">
        <v>19791</v>
      </c>
      <c r="H5914" s="3" t="s">
        <v>19804</v>
      </c>
      <c r="I5914" t="s">
        <v>106</v>
      </c>
      <c r="J5914" t="s">
        <v>19836</v>
      </c>
    </row>
    <row r="5915" spans="1:10" ht="16" x14ac:dyDescent="0.2">
      <c r="A5915" t="s">
        <v>19788</v>
      </c>
      <c r="B5915" t="s">
        <v>19837</v>
      </c>
      <c r="C5915" t="s">
        <v>19838</v>
      </c>
      <c r="D5915">
        <v>7</v>
      </c>
      <c r="E5915">
        <f>489</f>
        <v>489</v>
      </c>
      <c r="F5915" t="s">
        <v>13</v>
      </c>
      <c r="G5915" t="s">
        <v>19791</v>
      </c>
      <c r="H5915" s="3" t="s">
        <v>19792</v>
      </c>
      <c r="I5915" t="s">
        <v>106</v>
      </c>
      <c r="J5915" t="s">
        <v>19793</v>
      </c>
    </row>
    <row r="5916" spans="1:10" ht="16" x14ac:dyDescent="0.2">
      <c r="A5916" t="s">
        <v>5538</v>
      </c>
      <c r="B5916" t="s">
        <v>19808</v>
      </c>
      <c r="C5916" t="s">
        <v>19809</v>
      </c>
      <c r="D5916">
        <v>2</v>
      </c>
      <c r="E5916">
        <f>489</f>
        <v>489</v>
      </c>
      <c r="F5916" t="s">
        <v>13</v>
      </c>
      <c r="G5916" t="s">
        <v>19791</v>
      </c>
      <c r="H5916" s="3" t="s">
        <v>19839</v>
      </c>
      <c r="I5916" t="s">
        <v>106</v>
      </c>
      <c r="J5916" t="s">
        <v>5539</v>
      </c>
    </row>
    <row r="5917" spans="1:10" ht="16" x14ac:dyDescent="0.2">
      <c r="A5917" t="s">
        <v>19788</v>
      </c>
      <c r="B5917" t="s">
        <v>19840</v>
      </c>
      <c r="C5917" t="s">
        <v>19841</v>
      </c>
      <c r="D5917">
        <v>6</v>
      </c>
      <c r="E5917">
        <f>489</f>
        <v>489</v>
      </c>
      <c r="F5917" t="s">
        <v>13</v>
      </c>
      <c r="G5917" t="s">
        <v>19791</v>
      </c>
      <c r="H5917" s="3" t="s">
        <v>19842</v>
      </c>
      <c r="I5917" t="s">
        <v>106</v>
      </c>
      <c r="J5917" t="s">
        <v>19793</v>
      </c>
    </row>
    <row r="5918" spans="1:10" ht="16" x14ac:dyDescent="0.2">
      <c r="A5918" t="s">
        <v>5814</v>
      </c>
      <c r="B5918" t="s">
        <v>19843</v>
      </c>
      <c r="C5918" t="s">
        <v>19844</v>
      </c>
      <c r="D5918">
        <v>3</v>
      </c>
      <c r="E5918" t="s">
        <v>13</v>
      </c>
      <c r="F5918" t="s">
        <v>13</v>
      </c>
      <c r="G5918" t="s">
        <v>19845</v>
      </c>
      <c r="H5918" s="3" t="s">
        <v>19846</v>
      </c>
      <c r="I5918" t="s">
        <v>106</v>
      </c>
      <c r="J5918" t="s">
        <v>5819</v>
      </c>
    </row>
    <row r="5919" spans="1:10" ht="16" x14ac:dyDescent="0.2">
      <c r="A5919" t="s">
        <v>19847</v>
      </c>
      <c r="B5919" t="s">
        <v>8566</v>
      </c>
      <c r="C5919" t="s">
        <v>19848</v>
      </c>
      <c r="D5919">
        <v>2</v>
      </c>
      <c r="E5919" t="s">
        <v>13</v>
      </c>
      <c r="F5919" t="s">
        <v>13</v>
      </c>
      <c r="G5919" t="s">
        <v>19849</v>
      </c>
      <c r="H5919" s="3" t="s">
        <v>19850</v>
      </c>
      <c r="I5919" t="s">
        <v>69</v>
      </c>
      <c r="J5919" t="s">
        <v>19851</v>
      </c>
    </row>
    <row r="5920" spans="1:10" ht="16" x14ac:dyDescent="0.2">
      <c r="A5920" t="s">
        <v>19852</v>
      </c>
      <c r="B5920" t="s">
        <v>19853</v>
      </c>
      <c r="C5920" t="s">
        <v>19854</v>
      </c>
      <c r="D5920">
        <v>2</v>
      </c>
      <c r="E5920" t="s">
        <v>13</v>
      </c>
      <c r="F5920" t="s">
        <v>13</v>
      </c>
      <c r="G5920" t="s">
        <v>19855</v>
      </c>
      <c r="H5920" s="3" t="s">
        <v>19856</v>
      </c>
      <c r="I5920" t="s">
        <v>3377</v>
      </c>
      <c r="J5920" t="s">
        <v>19857</v>
      </c>
    </row>
    <row r="5921" spans="1:10" ht="16" x14ac:dyDescent="0.2">
      <c r="A5921" t="s">
        <v>19852</v>
      </c>
      <c r="B5921" t="s">
        <v>19858</v>
      </c>
      <c r="C5921" t="s">
        <v>19859</v>
      </c>
      <c r="D5921">
        <v>1</v>
      </c>
      <c r="E5921" t="s">
        <v>13</v>
      </c>
      <c r="F5921" t="s">
        <v>13</v>
      </c>
      <c r="G5921" t="s">
        <v>19855</v>
      </c>
      <c r="H5921" s="3" t="s">
        <v>19856</v>
      </c>
      <c r="I5921" t="s">
        <v>3377</v>
      </c>
      <c r="J5921" t="s">
        <v>19857</v>
      </c>
    </row>
    <row r="5922" spans="1:10" ht="16" x14ac:dyDescent="0.2">
      <c r="A5922" t="s">
        <v>19860</v>
      </c>
      <c r="B5922" t="s">
        <v>19861</v>
      </c>
      <c r="C5922" t="s">
        <v>19862</v>
      </c>
      <c r="D5922">
        <v>2</v>
      </c>
      <c r="E5922" t="s">
        <v>13</v>
      </c>
      <c r="F5922" t="s">
        <v>13</v>
      </c>
      <c r="G5922" t="s">
        <v>19863</v>
      </c>
      <c r="H5922" s="3" t="s">
        <v>19864</v>
      </c>
      <c r="I5922" t="s">
        <v>3711</v>
      </c>
      <c r="J5922" t="s">
        <v>19865</v>
      </c>
    </row>
    <row r="5923" spans="1:10" ht="16" x14ac:dyDescent="0.2">
      <c r="A5923" t="s">
        <v>19860</v>
      </c>
      <c r="B5923" t="s">
        <v>19866</v>
      </c>
      <c r="C5923" t="s">
        <v>19867</v>
      </c>
      <c r="D5923">
        <v>4</v>
      </c>
      <c r="E5923" t="s">
        <v>13</v>
      </c>
      <c r="F5923" t="s">
        <v>13</v>
      </c>
      <c r="G5923" t="s">
        <v>19863</v>
      </c>
      <c r="H5923" s="3" t="s">
        <v>19864</v>
      </c>
      <c r="I5923" t="s">
        <v>3711</v>
      </c>
      <c r="J5923" t="s">
        <v>19865</v>
      </c>
    </row>
    <row r="5924" spans="1:10" ht="16" x14ac:dyDescent="0.2">
      <c r="A5924" t="s">
        <v>19868</v>
      </c>
      <c r="B5924" t="s">
        <v>19869</v>
      </c>
      <c r="C5924" t="s">
        <v>19870</v>
      </c>
      <c r="D5924">
        <v>1</v>
      </c>
      <c r="E5924" t="s">
        <v>13</v>
      </c>
      <c r="F5924" t="s">
        <v>13</v>
      </c>
      <c r="G5924" t="s">
        <v>19871</v>
      </c>
      <c r="H5924" s="3" t="s">
        <v>19872</v>
      </c>
      <c r="I5924" t="s">
        <v>3711</v>
      </c>
      <c r="J5924" t="s">
        <v>19873</v>
      </c>
    </row>
    <row r="5925" spans="1:10" ht="16" x14ac:dyDescent="0.2">
      <c r="A5925" t="s">
        <v>19868</v>
      </c>
      <c r="B5925" t="s">
        <v>19874</v>
      </c>
      <c r="C5925" t="s">
        <v>19875</v>
      </c>
      <c r="D5925">
        <v>2</v>
      </c>
      <c r="E5925" t="s">
        <v>13</v>
      </c>
      <c r="F5925" t="s">
        <v>13</v>
      </c>
      <c r="G5925" t="s">
        <v>19871</v>
      </c>
      <c r="H5925" s="3" t="s">
        <v>19872</v>
      </c>
      <c r="I5925" t="s">
        <v>3711</v>
      </c>
      <c r="J5925" t="s">
        <v>19873</v>
      </c>
    </row>
    <row r="5926" spans="1:10" ht="16" x14ac:dyDescent="0.2">
      <c r="A5926" t="s">
        <v>19860</v>
      </c>
      <c r="B5926" t="s">
        <v>19473</v>
      </c>
      <c r="C5926" t="s">
        <v>19474</v>
      </c>
      <c r="D5926">
        <v>3</v>
      </c>
      <c r="E5926" t="s">
        <v>13</v>
      </c>
      <c r="F5926" t="s">
        <v>13</v>
      </c>
      <c r="G5926" t="s">
        <v>19871</v>
      </c>
      <c r="H5926" s="3" t="s">
        <v>19872</v>
      </c>
      <c r="I5926" t="s">
        <v>3711</v>
      </c>
      <c r="J5926" t="s">
        <v>19865</v>
      </c>
    </row>
    <row r="5927" spans="1:10" ht="16" x14ac:dyDescent="0.2">
      <c r="A5927" t="s">
        <v>19868</v>
      </c>
      <c r="B5927" t="s">
        <v>19876</v>
      </c>
      <c r="C5927" t="s">
        <v>19877</v>
      </c>
      <c r="D5927">
        <v>3</v>
      </c>
      <c r="E5927" t="s">
        <v>13</v>
      </c>
      <c r="F5927" t="s">
        <v>13</v>
      </c>
      <c r="G5927" t="s">
        <v>19871</v>
      </c>
      <c r="H5927" s="3" t="s">
        <v>19872</v>
      </c>
      <c r="I5927" t="s">
        <v>3711</v>
      </c>
      <c r="J5927" t="s">
        <v>19873</v>
      </c>
    </row>
    <row r="5928" spans="1:10" ht="16" x14ac:dyDescent="0.2">
      <c r="A5928" t="s">
        <v>19860</v>
      </c>
      <c r="B5928" t="s">
        <v>19869</v>
      </c>
      <c r="C5928" t="s">
        <v>19870</v>
      </c>
      <c r="D5928">
        <v>1</v>
      </c>
      <c r="E5928" t="s">
        <v>13</v>
      </c>
      <c r="F5928" t="s">
        <v>13</v>
      </c>
      <c r="G5928" t="s">
        <v>19871</v>
      </c>
      <c r="H5928" s="3" t="s">
        <v>19872</v>
      </c>
      <c r="I5928" t="s">
        <v>3711</v>
      </c>
      <c r="J5928" t="s">
        <v>19865</v>
      </c>
    </row>
    <row r="5929" spans="1:10" ht="16" x14ac:dyDescent="0.2">
      <c r="A5929" t="s">
        <v>19878</v>
      </c>
      <c r="B5929" t="s">
        <v>19879</v>
      </c>
      <c r="C5929" t="s">
        <v>19880</v>
      </c>
      <c r="D5929">
        <v>2</v>
      </c>
      <c r="E5929" t="s">
        <v>13</v>
      </c>
      <c r="F5929" t="s">
        <v>13</v>
      </c>
      <c r="G5929" t="s">
        <v>19881</v>
      </c>
      <c r="H5929" s="3" t="s">
        <v>19882</v>
      </c>
      <c r="I5929" t="s">
        <v>11514</v>
      </c>
      <c r="J5929" t="s">
        <v>19883</v>
      </c>
    </row>
    <row r="5930" spans="1:10" ht="32" x14ac:dyDescent="0.2">
      <c r="A5930" t="s">
        <v>19884</v>
      </c>
      <c r="B5930" t="s">
        <v>19885</v>
      </c>
      <c r="C5930" t="s">
        <v>19886</v>
      </c>
      <c r="D5930">
        <v>1</v>
      </c>
      <c r="E5930" t="s">
        <v>13</v>
      </c>
      <c r="F5930" t="s">
        <v>13</v>
      </c>
      <c r="G5930" t="s">
        <v>19887</v>
      </c>
      <c r="H5930" s="3" t="s">
        <v>19888</v>
      </c>
      <c r="I5930" t="s">
        <v>4926</v>
      </c>
      <c r="J5930" t="s">
        <v>19889</v>
      </c>
    </row>
    <row r="5931" spans="1:10" ht="16" x14ac:dyDescent="0.2">
      <c r="A5931" t="s">
        <v>15695</v>
      </c>
      <c r="B5931" t="s">
        <v>19890</v>
      </c>
      <c r="C5931" t="s">
        <v>19891</v>
      </c>
      <c r="D5931">
        <v>1</v>
      </c>
      <c r="E5931" t="s">
        <v>13</v>
      </c>
      <c r="F5931" t="s">
        <v>13</v>
      </c>
      <c r="G5931" t="s">
        <v>19892</v>
      </c>
      <c r="H5931" s="3" t="s">
        <v>19893</v>
      </c>
      <c r="I5931" t="s">
        <v>69</v>
      </c>
      <c r="J5931" t="s">
        <v>15700</v>
      </c>
    </row>
    <row r="5932" spans="1:10" ht="16" x14ac:dyDescent="0.2">
      <c r="A5932" t="s">
        <v>628</v>
      </c>
      <c r="B5932" t="s">
        <v>19894</v>
      </c>
      <c r="C5932" t="s">
        <v>19895</v>
      </c>
      <c r="D5932">
        <v>3</v>
      </c>
      <c r="E5932" t="s">
        <v>13</v>
      </c>
      <c r="F5932" t="s">
        <v>13</v>
      </c>
      <c r="G5932" t="s">
        <v>19892</v>
      </c>
      <c r="H5932" s="3" t="s">
        <v>19896</v>
      </c>
      <c r="I5932" t="s">
        <v>69</v>
      </c>
      <c r="J5932" t="s">
        <v>633</v>
      </c>
    </row>
    <row r="5933" spans="1:10" ht="16" x14ac:dyDescent="0.2">
      <c r="A5933" t="s">
        <v>19897</v>
      </c>
      <c r="B5933" t="s">
        <v>19898</v>
      </c>
      <c r="C5933" t="s">
        <v>19899</v>
      </c>
      <c r="D5933">
        <v>2</v>
      </c>
      <c r="E5933" t="s">
        <v>13</v>
      </c>
      <c r="F5933" t="s">
        <v>13</v>
      </c>
      <c r="G5933" t="s">
        <v>19892</v>
      </c>
      <c r="H5933" s="3" t="s">
        <v>19893</v>
      </c>
      <c r="I5933" t="s">
        <v>69</v>
      </c>
      <c r="J5933" t="s">
        <v>19900</v>
      </c>
    </row>
    <row r="5934" spans="1:10" ht="16" x14ac:dyDescent="0.2">
      <c r="A5934" t="s">
        <v>19897</v>
      </c>
      <c r="B5934" t="s">
        <v>19901</v>
      </c>
      <c r="C5934" t="s">
        <v>19902</v>
      </c>
      <c r="D5934">
        <v>1</v>
      </c>
      <c r="E5934" t="s">
        <v>13</v>
      </c>
      <c r="F5934" t="s">
        <v>13</v>
      </c>
      <c r="G5934" t="s">
        <v>19892</v>
      </c>
      <c r="H5934" s="3" t="s">
        <v>19893</v>
      </c>
      <c r="I5934" t="s">
        <v>69</v>
      </c>
      <c r="J5934" t="s">
        <v>19900</v>
      </c>
    </row>
    <row r="5935" spans="1:10" ht="16" x14ac:dyDescent="0.2">
      <c r="A5935" t="s">
        <v>19903</v>
      </c>
      <c r="B5935" t="s">
        <v>19904</v>
      </c>
      <c r="C5935" t="s">
        <v>19905</v>
      </c>
      <c r="D5935">
        <v>1</v>
      </c>
      <c r="E5935" t="s">
        <v>13</v>
      </c>
      <c r="F5935" t="s">
        <v>13</v>
      </c>
      <c r="G5935" t="s">
        <v>19906</v>
      </c>
      <c r="H5935" s="3" t="s">
        <v>19907</v>
      </c>
      <c r="I5935" t="s">
        <v>1489</v>
      </c>
      <c r="J5935" t="s">
        <v>19908</v>
      </c>
    </row>
    <row r="5936" spans="1:10" ht="16" x14ac:dyDescent="0.2">
      <c r="A5936" t="s">
        <v>19909</v>
      </c>
      <c r="B5936" t="s">
        <v>19904</v>
      </c>
      <c r="C5936" t="s">
        <v>19905</v>
      </c>
      <c r="D5936">
        <v>1</v>
      </c>
      <c r="E5936" t="s">
        <v>13</v>
      </c>
      <c r="F5936" t="s">
        <v>13</v>
      </c>
      <c r="G5936" t="s">
        <v>19910</v>
      </c>
      <c r="H5936" s="3" t="s">
        <v>19911</v>
      </c>
      <c r="I5936" t="s">
        <v>1489</v>
      </c>
      <c r="J5936" t="s">
        <v>19912</v>
      </c>
    </row>
    <row r="5937" spans="1:10" ht="16" x14ac:dyDescent="0.2">
      <c r="A5937" t="s">
        <v>19913</v>
      </c>
      <c r="B5937" t="s">
        <v>19914</v>
      </c>
      <c r="C5937" t="s">
        <v>19915</v>
      </c>
      <c r="D5937">
        <v>1</v>
      </c>
      <c r="E5937" t="s">
        <v>13</v>
      </c>
      <c r="F5937" t="s">
        <v>13</v>
      </c>
      <c r="G5937" t="s">
        <v>19910</v>
      </c>
      <c r="H5937" s="3" t="s">
        <v>19911</v>
      </c>
      <c r="I5937" t="s">
        <v>1489</v>
      </c>
      <c r="J5937" t="s">
        <v>19916</v>
      </c>
    </row>
    <row r="5938" spans="1:10" ht="16" x14ac:dyDescent="0.2">
      <c r="A5938" t="s">
        <v>19909</v>
      </c>
      <c r="B5938" t="s">
        <v>19917</v>
      </c>
      <c r="C5938" t="s">
        <v>19918</v>
      </c>
      <c r="D5938">
        <v>2</v>
      </c>
      <c r="E5938" t="s">
        <v>13</v>
      </c>
      <c r="F5938" t="s">
        <v>13</v>
      </c>
      <c r="G5938" t="s">
        <v>19910</v>
      </c>
      <c r="H5938" s="3" t="s">
        <v>19911</v>
      </c>
      <c r="I5938" t="s">
        <v>1489</v>
      </c>
      <c r="J5938" t="s">
        <v>19912</v>
      </c>
    </row>
    <row r="5939" spans="1:10" ht="16" x14ac:dyDescent="0.2">
      <c r="A5939" t="s">
        <v>19919</v>
      </c>
      <c r="B5939" t="s">
        <v>19920</v>
      </c>
      <c r="C5939" t="s">
        <v>19921</v>
      </c>
      <c r="D5939">
        <v>4</v>
      </c>
      <c r="E5939" t="s">
        <v>13</v>
      </c>
      <c r="F5939" t="s">
        <v>13</v>
      </c>
      <c r="G5939" t="s">
        <v>19910</v>
      </c>
      <c r="H5939" s="3" t="s">
        <v>19911</v>
      </c>
      <c r="I5939" t="s">
        <v>1489</v>
      </c>
      <c r="J5939" t="s">
        <v>19922</v>
      </c>
    </row>
    <row r="5940" spans="1:10" ht="16" x14ac:dyDescent="0.2">
      <c r="A5940" t="s">
        <v>19909</v>
      </c>
      <c r="B5940" t="s">
        <v>19923</v>
      </c>
      <c r="C5940" t="s">
        <v>19924</v>
      </c>
      <c r="D5940">
        <v>4</v>
      </c>
      <c r="E5940" t="s">
        <v>13</v>
      </c>
      <c r="F5940" t="s">
        <v>13</v>
      </c>
      <c r="G5940" t="s">
        <v>19910</v>
      </c>
      <c r="H5940" s="3" t="s">
        <v>19911</v>
      </c>
      <c r="I5940" t="s">
        <v>1489</v>
      </c>
      <c r="J5940" t="s">
        <v>19912</v>
      </c>
    </row>
    <row r="5941" spans="1:10" ht="16" x14ac:dyDescent="0.2">
      <c r="A5941" t="s">
        <v>19925</v>
      </c>
      <c r="B5941" t="s">
        <v>19926</v>
      </c>
      <c r="C5941" t="s">
        <v>19927</v>
      </c>
      <c r="D5941">
        <v>2</v>
      </c>
      <c r="E5941" t="s">
        <v>13</v>
      </c>
      <c r="F5941" t="s">
        <v>13</v>
      </c>
      <c r="G5941" t="s">
        <v>19928</v>
      </c>
      <c r="H5941" s="3" t="s">
        <v>19929</v>
      </c>
      <c r="I5941" t="s">
        <v>11514</v>
      </c>
      <c r="J5941" t="s">
        <v>19930</v>
      </c>
    </row>
    <row r="5942" spans="1:10" ht="32" x14ac:dyDescent="0.2">
      <c r="A5942" t="s">
        <v>19931</v>
      </c>
      <c r="B5942" t="s">
        <v>19932</v>
      </c>
      <c r="C5942" t="s">
        <v>19933</v>
      </c>
      <c r="D5942">
        <v>1</v>
      </c>
      <c r="E5942" t="s">
        <v>923</v>
      </c>
      <c r="F5942" t="s">
        <v>13</v>
      </c>
      <c r="G5942" t="s">
        <v>19934</v>
      </c>
      <c r="H5942" s="3" t="s">
        <v>19935</v>
      </c>
      <c r="I5942" t="s">
        <v>1489</v>
      </c>
      <c r="J5942" t="s">
        <v>19936</v>
      </c>
    </row>
    <row r="5943" spans="1:10" ht="16" x14ac:dyDescent="0.2">
      <c r="A5943" t="s">
        <v>19937</v>
      </c>
      <c r="B5943" t="s">
        <v>19938</v>
      </c>
      <c r="C5943" t="s">
        <v>19939</v>
      </c>
      <c r="D5943">
        <v>1</v>
      </c>
      <c r="E5943" t="s">
        <v>923</v>
      </c>
      <c r="F5943" t="s">
        <v>13</v>
      </c>
      <c r="G5943" t="s">
        <v>19934</v>
      </c>
      <c r="H5943" s="3" t="s">
        <v>19940</v>
      </c>
      <c r="I5943" t="s">
        <v>269</v>
      </c>
      <c r="J5943" t="s">
        <v>19941</v>
      </c>
    </row>
    <row r="5944" spans="1:10" ht="16" x14ac:dyDescent="0.2">
      <c r="A5944" t="s">
        <v>19942</v>
      </c>
      <c r="B5944" t="s">
        <v>19943</v>
      </c>
      <c r="C5944" t="s">
        <v>19944</v>
      </c>
      <c r="D5944">
        <v>2</v>
      </c>
      <c r="E5944" t="s">
        <v>13</v>
      </c>
      <c r="F5944" t="s">
        <v>13</v>
      </c>
      <c r="G5944" t="s">
        <v>19945</v>
      </c>
      <c r="H5944" s="3" t="s">
        <v>19946</v>
      </c>
      <c r="I5944" t="s">
        <v>1489</v>
      </c>
      <c r="J5944" t="s">
        <v>19947</v>
      </c>
    </row>
    <row r="5945" spans="1:10" ht="16" x14ac:dyDescent="0.2">
      <c r="A5945" t="s">
        <v>19948</v>
      </c>
      <c r="B5945" t="s">
        <v>19949</v>
      </c>
      <c r="C5945" t="s">
        <v>19950</v>
      </c>
      <c r="D5945">
        <v>3</v>
      </c>
      <c r="E5945" t="s">
        <v>13</v>
      </c>
      <c r="F5945" t="s">
        <v>13</v>
      </c>
      <c r="G5945" t="s">
        <v>19951</v>
      </c>
      <c r="H5945" s="3" t="s">
        <v>19952</v>
      </c>
      <c r="I5945" t="s">
        <v>1489</v>
      </c>
      <c r="J5945" t="s">
        <v>19953</v>
      </c>
    </row>
    <row r="5946" spans="1:10" ht="16" x14ac:dyDescent="0.2">
      <c r="A5946" t="s">
        <v>19954</v>
      </c>
      <c r="B5946" t="s">
        <v>19955</v>
      </c>
      <c r="C5946" t="s">
        <v>19950</v>
      </c>
      <c r="D5946">
        <v>4</v>
      </c>
      <c r="E5946" t="s">
        <v>13</v>
      </c>
      <c r="F5946" t="s">
        <v>13</v>
      </c>
      <c r="G5946" t="s">
        <v>19951</v>
      </c>
      <c r="H5946" s="3" t="s">
        <v>19956</v>
      </c>
      <c r="I5946" t="s">
        <v>1489</v>
      </c>
      <c r="J5946" t="s">
        <v>19957</v>
      </c>
    </row>
    <row r="5947" spans="1:10" ht="16" x14ac:dyDescent="0.2">
      <c r="A5947" t="s">
        <v>19958</v>
      </c>
      <c r="B5947" t="s">
        <v>19959</v>
      </c>
      <c r="C5947" t="s">
        <v>19960</v>
      </c>
      <c r="D5947">
        <v>1</v>
      </c>
      <c r="E5947" t="s">
        <v>13</v>
      </c>
      <c r="F5947" t="s">
        <v>13</v>
      </c>
      <c r="G5947" t="s">
        <v>19951</v>
      </c>
      <c r="H5947" s="3" t="s">
        <v>19956</v>
      </c>
      <c r="I5947" t="s">
        <v>1489</v>
      </c>
      <c r="J5947" t="s">
        <v>19961</v>
      </c>
    </row>
    <row r="5948" spans="1:10" ht="16" x14ac:dyDescent="0.2">
      <c r="A5948" t="s">
        <v>19962</v>
      </c>
      <c r="B5948" t="s">
        <v>19963</v>
      </c>
      <c r="C5948" t="s">
        <v>19964</v>
      </c>
      <c r="D5948">
        <v>1</v>
      </c>
      <c r="E5948" t="s">
        <v>13</v>
      </c>
      <c r="F5948" t="s">
        <v>13</v>
      </c>
      <c r="G5948" t="s">
        <v>19951</v>
      </c>
      <c r="H5948" s="3" t="s">
        <v>19956</v>
      </c>
      <c r="I5948" t="s">
        <v>1489</v>
      </c>
      <c r="J5948" t="s">
        <v>19965</v>
      </c>
    </row>
    <row r="5949" spans="1:10" ht="16" x14ac:dyDescent="0.2">
      <c r="A5949" t="s">
        <v>19966</v>
      </c>
      <c r="B5949" t="s">
        <v>19955</v>
      </c>
      <c r="C5949" t="s">
        <v>19950</v>
      </c>
      <c r="D5949">
        <v>2</v>
      </c>
      <c r="E5949" t="s">
        <v>13</v>
      </c>
      <c r="F5949" t="s">
        <v>13</v>
      </c>
      <c r="G5949" t="s">
        <v>19951</v>
      </c>
      <c r="H5949" s="3" t="s">
        <v>19956</v>
      </c>
      <c r="I5949" t="s">
        <v>1489</v>
      </c>
      <c r="J5949" t="s">
        <v>19967</v>
      </c>
    </row>
    <row r="5950" spans="1:10" ht="16" x14ac:dyDescent="0.2">
      <c r="A5950" t="s">
        <v>19968</v>
      </c>
      <c r="B5950" t="s">
        <v>19969</v>
      </c>
      <c r="C5950" t="s">
        <v>19970</v>
      </c>
      <c r="D5950">
        <v>4</v>
      </c>
      <c r="E5950" t="s">
        <v>13</v>
      </c>
      <c r="F5950" t="s">
        <v>13</v>
      </c>
      <c r="G5950" t="s">
        <v>19951</v>
      </c>
      <c r="H5950" s="3" t="s">
        <v>19956</v>
      </c>
      <c r="I5950" t="s">
        <v>1489</v>
      </c>
      <c r="J5950" t="s">
        <v>19971</v>
      </c>
    </row>
    <row r="5951" spans="1:10" ht="16" x14ac:dyDescent="0.2">
      <c r="A5951" t="s">
        <v>19958</v>
      </c>
      <c r="B5951" t="s">
        <v>19972</v>
      </c>
      <c r="C5951" t="s">
        <v>19973</v>
      </c>
      <c r="D5951">
        <v>2</v>
      </c>
      <c r="E5951" t="s">
        <v>13</v>
      </c>
      <c r="F5951" t="s">
        <v>13</v>
      </c>
      <c r="G5951" t="s">
        <v>19951</v>
      </c>
      <c r="H5951" s="3" t="s">
        <v>19956</v>
      </c>
      <c r="I5951" t="s">
        <v>1489</v>
      </c>
      <c r="J5951" t="s">
        <v>19961</v>
      </c>
    </row>
    <row r="5952" spans="1:10" ht="16" x14ac:dyDescent="0.2">
      <c r="A5952" t="s">
        <v>19974</v>
      </c>
      <c r="B5952" t="s">
        <v>19975</v>
      </c>
      <c r="C5952" t="s">
        <v>19976</v>
      </c>
      <c r="D5952">
        <v>1</v>
      </c>
      <c r="E5952" t="s">
        <v>13</v>
      </c>
      <c r="F5952" t="s">
        <v>13</v>
      </c>
      <c r="G5952" t="s">
        <v>19951</v>
      </c>
      <c r="H5952" s="3" t="s">
        <v>19956</v>
      </c>
      <c r="I5952" t="s">
        <v>1489</v>
      </c>
      <c r="J5952" t="s">
        <v>19977</v>
      </c>
    </row>
    <row r="5953" spans="1:10" ht="16" x14ac:dyDescent="0.2">
      <c r="A5953" t="s">
        <v>19958</v>
      </c>
      <c r="B5953" t="s">
        <v>19978</v>
      </c>
      <c r="C5953" t="s">
        <v>19979</v>
      </c>
      <c r="D5953">
        <v>3</v>
      </c>
      <c r="E5953" t="s">
        <v>13</v>
      </c>
      <c r="F5953" t="s">
        <v>13</v>
      </c>
      <c r="G5953" t="s">
        <v>19951</v>
      </c>
      <c r="H5953" s="3" t="s">
        <v>19956</v>
      </c>
      <c r="I5953" t="s">
        <v>1489</v>
      </c>
      <c r="J5953" t="s">
        <v>19961</v>
      </c>
    </row>
    <row r="5954" spans="1:10" ht="16" x14ac:dyDescent="0.2">
      <c r="A5954" t="s">
        <v>19980</v>
      </c>
      <c r="B5954" t="s">
        <v>19963</v>
      </c>
      <c r="C5954" t="s">
        <v>19964</v>
      </c>
      <c r="D5954">
        <v>1</v>
      </c>
      <c r="E5954" t="s">
        <v>13</v>
      </c>
      <c r="F5954" t="s">
        <v>13</v>
      </c>
      <c r="G5954" t="s">
        <v>19951</v>
      </c>
      <c r="H5954" s="3" t="s">
        <v>19956</v>
      </c>
      <c r="I5954" t="s">
        <v>1489</v>
      </c>
      <c r="J5954" t="s">
        <v>19981</v>
      </c>
    </row>
    <row r="5955" spans="1:10" ht="16" x14ac:dyDescent="0.2">
      <c r="A5955" t="s">
        <v>19982</v>
      </c>
      <c r="B5955" t="s">
        <v>19963</v>
      </c>
      <c r="C5955" t="s">
        <v>19964</v>
      </c>
      <c r="D5955">
        <v>3</v>
      </c>
      <c r="E5955" t="s">
        <v>13</v>
      </c>
      <c r="F5955" t="s">
        <v>13</v>
      </c>
      <c r="G5955" t="s">
        <v>19951</v>
      </c>
      <c r="H5955" s="3" t="s">
        <v>19983</v>
      </c>
      <c r="I5955" t="s">
        <v>1489</v>
      </c>
      <c r="J5955" t="s">
        <v>19984</v>
      </c>
    </row>
    <row r="5956" spans="1:10" ht="16" x14ac:dyDescent="0.2">
      <c r="A5956" t="s">
        <v>19985</v>
      </c>
      <c r="B5956" t="s">
        <v>19986</v>
      </c>
      <c r="C5956" t="s">
        <v>19987</v>
      </c>
      <c r="D5956">
        <v>1</v>
      </c>
      <c r="E5956" t="s">
        <v>13</v>
      </c>
      <c r="F5956" t="s">
        <v>13</v>
      </c>
      <c r="G5956" t="s">
        <v>19988</v>
      </c>
      <c r="H5956" s="3" t="s">
        <v>19989</v>
      </c>
      <c r="I5956" t="s">
        <v>995</v>
      </c>
      <c r="J5956" t="s">
        <v>19990</v>
      </c>
    </row>
    <row r="5957" spans="1:10" ht="16" x14ac:dyDescent="0.2">
      <c r="A5957" t="s">
        <v>19991</v>
      </c>
      <c r="B5957" t="s">
        <v>19992</v>
      </c>
      <c r="C5957" t="s">
        <v>19993</v>
      </c>
      <c r="D5957">
        <v>1</v>
      </c>
      <c r="E5957" t="s">
        <v>13</v>
      </c>
      <c r="F5957" t="s">
        <v>13</v>
      </c>
      <c r="G5957" t="s">
        <v>19994</v>
      </c>
      <c r="H5957" s="3" t="s">
        <v>19995</v>
      </c>
      <c r="I5957" t="s">
        <v>15269</v>
      </c>
      <c r="J5957" t="s">
        <v>19996</v>
      </c>
    </row>
    <row r="5958" spans="1:10" ht="16" x14ac:dyDescent="0.2">
      <c r="A5958" t="s">
        <v>19997</v>
      </c>
      <c r="B5958" t="s">
        <v>19998</v>
      </c>
      <c r="C5958" t="s">
        <v>19999</v>
      </c>
      <c r="D5958">
        <v>1</v>
      </c>
      <c r="E5958" t="s">
        <v>13</v>
      </c>
      <c r="F5958" t="s">
        <v>13</v>
      </c>
      <c r="G5958" t="s">
        <v>19994</v>
      </c>
      <c r="H5958" s="3" t="s">
        <v>20000</v>
      </c>
      <c r="I5958" t="s">
        <v>15269</v>
      </c>
      <c r="J5958" t="s">
        <v>20001</v>
      </c>
    </row>
    <row r="5959" spans="1:10" ht="16" x14ac:dyDescent="0.2">
      <c r="A5959" t="s">
        <v>19991</v>
      </c>
      <c r="B5959" t="s">
        <v>20002</v>
      </c>
      <c r="C5959" t="s">
        <v>20003</v>
      </c>
      <c r="D5959">
        <v>3</v>
      </c>
      <c r="E5959" t="s">
        <v>13</v>
      </c>
      <c r="F5959" t="s">
        <v>13</v>
      </c>
      <c r="G5959" t="s">
        <v>19994</v>
      </c>
      <c r="H5959" s="3" t="s">
        <v>19995</v>
      </c>
      <c r="I5959" t="s">
        <v>15269</v>
      </c>
      <c r="J5959" t="s">
        <v>19996</v>
      </c>
    </row>
    <row r="5960" spans="1:10" ht="16" x14ac:dyDescent="0.2">
      <c r="A5960" t="s">
        <v>20004</v>
      </c>
      <c r="B5960" t="s">
        <v>20005</v>
      </c>
      <c r="C5960" t="s">
        <v>20006</v>
      </c>
      <c r="D5960">
        <v>1</v>
      </c>
      <c r="E5960" t="s">
        <v>13</v>
      </c>
      <c r="F5960" t="s">
        <v>13</v>
      </c>
      <c r="G5960" t="s">
        <v>19994</v>
      </c>
      <c r="H5960" s="3" t="s">
        <v>19995</v>
      </c>
      <c r="I5960" t="s">
        <v>15269</v>
      </c>
      <c r="J5960" t="s">
        <v>20007</v>
      </c>
    </row>
    <row r="5961" spans="1:10" ht="16" x14ac:dyDescent="0.2">
      <c r="A5961" t="s">
        <v>19991</v>
      </c>
      <c r="B5961" t="s">
        <v>20008</v>
      </c>
      <c r="C5961" t="s">
        <v>20009</v>
      </c>
      <c r="D5961">
        <v>2</v>
      </c>
      <c r="E5961" t="s">
        <v>13</v>
      </c>
      <c r="F5961" t="s">
        <v>13</v>
      </c>
      <c r="G5961" t="s">
        <v>19994</v>
      </c>
      <c r="H5961" s="3" t="s">
        <v>19995</v>
      </c>
      <c r="I5961" t="s">
        <v>15269</v>
      </c>
      <c r="J5961" t="s">
        <v>19996</v>
      </c>
    </row>
    <row r="5962" spans="1:10" ht="16" x14ac:dyDescent="0.2">
      <c r="A5962" t="s">
        <v>19997</v>
      </c>
      <c r="B5962" t="s">
        <v>20008</v>
      </c>
      <c r="C5962" t="s">
        <v>20009</v>
      </c>
      <c r="D5962">
        <v>2</v>
      </c>
      <c r="E5962" t="s">
        <v>13</v>
      </c>
      <c r="F5962" t="s">
        <v>13</v>
      </c>
      <c r="G5962" t="s">
        <v>19994</v>
      </c>
      <c r="H5962" s="3" t="s">
        <v>20000</v>
      </c>
      <c r="I5962" t="s">
        <v>15269</v>
      </c>
      <c r="J5962" t="s">
        <v>20001</v>
      </c>
    </row>
    <row r="5963" spans="1:10" ht="48" x14ac:dyDescent="0.2">
      <c r="A5963" t="s">
        <v>20010</v>
      </c>
      <c r="B5963" t="s">
        <v>20011</v>
      </c>
      <c r="C5963" t="s">
        <v>20012</v>
      </c>
      <c r="D5963">
        <v>3</v>
      </c>
      <c r="E5963" t="s">
        <v>13</v>
      </c>
      <c r="F5963" t="s">
        <v>13</v>
      </c>
      <c r="G5963" t="s">
        <v>20013</v>
      </c>
      <c r="H5963" s="3" t="s">
        <v>20014</v>
      </c>
      <c r="I5963" t="s">
        <v>1489</v>
      </c>
      <c r="J5963" t="s">
        <v>20015</v>
      </c>
    </row>
    <row r="5964" spans="1:10" ht="16" x14ac:dyDescent="0.2">
      <c r="A5964" t="s">
        <v>19954</v>
      </c>
      <c r="B5964" t="s">
        <v>20016</v>
      </c>
      <c r="C5964" t="s">
        <v>20017</v>
      </c>
      <c r="D5964">
        <v>3</v>
      </c>
      <c r="E5964" t="s">
        <v>13</v>
      </c>
      <c r="F5964" t="s">
        <v>13</v>
      </c>
      <c r="G5964" t="s">
        <v>20018</v>
      </c>
      <c r="H5964" s="3" t="s">
        <v>20019</v>
      </c>
      <c r="I5964" t="s">
        <v>1489</v>
      </c>
      <c r="J5964" t="s">
        <v>19957</v>
      </c>
    </row>
    <row r="5965" spans="1:10" ht="16" x14ac:dyDescent="0.2">
      <c r="A5965" t="s">
        <v>113</v>
      </c>
      <c r="B5965" t="s">
        <v>20020</v>
      </c>
      <c r="C5965" t="s">
        <v>20021</v>
      </c>
      <c r="D5965">
        <v>3</v>
      </c>
      <c r="E5965" t="s">
        <v>13</v>
      </c>
      <c r="F5965" t="s">
        <v>13</v>
      </c>
      <c r="G5965" t="s">
        <v>20022</v>
      </c>
      <c r="H5965" s="3" t="s">
        <v>20023</v>
      </c>
      <c r="I5965" t="s">
        <v>106</v>
      </c>
      <c r="J5965" t="s">
        <v>118</v>
      </c>
    </row>
    <row r="5966" spans="1:10" ht="16" x14ac:dyDescent="0.2">
      <c r="A5966" t="s">
        <v>549</v>
      </c>
      <c r="B5966" t="s">
        <v>20024</v>
      </c>
      <c r="C5966" t="s">
        <v>20025</v>
      </c>
      <c r="D5966">
        <v>6</v>
      </c>
      <c r="E5966" t="s">
        <v>13</v>
      </c>
      <c r="F5966" t="s">
        <v>13</v>
      </c>
      <c r="G5966" t="s">
        <v>20026</v>
      </c>
      <c r="H5966" s="3" t="s">
        <v>20027</v>
      </c>
      <c r="I5966" t="s">
        <v>856</v>
      </c>
      <c r="J5966" t="s">
        <v>554</v>
      </c>
    </row>
    <row r="5967" spans="1:10" ht="16" x14ac:dyDescent="0.2">
      <c r="A5967" t="s">
        <v>549</v>
      </c>
      <c r="B5967" t="s">
        <v>6977</v>
      </c>
      <c r="C5967" t="s">
        <v>20028</v>
      </c>
      <c r="D5967">
        <v>13</v>
      </c>
      <c r="E5967" t="s">
        <v>13</v>
      </c>
      <c r="F5967" t="s">
        <v>13</v>
      </c>
      <c r="G5967" t="s">
        <v>20029</v>
      </c>
      <c r="H5967" s="3" t="s">
        <v>20027</v>
      </c>
      <c r="I5967" t="s">
        <v>856</v>
      </c>
      <c r="J5967" t="s">
        <v>554</v>
      </c>
    </row>
    <row r="5968" spans="1:10" ht="16" x14ac:dyDescent="0.2">
      <c r="A5968" t="s">
        <v>20030</v>
      </c>
      <c r="B5968" t="s">
        <v>20031</v>
      </c>
      <c r="C5968" t="s">
        <v>20032</v>
      </c>
      <c r="D5968">
        <v>2</v>
      </c>
      <c r="E5968" t="s">
        <v>13</v>
      </c>
      <c r="F5968" t="s">
        <v>13</v>
      </c>
      <c r="G5968" t="s">
        <v>20033</v>
      </c>
      <c r="H5968" s="3" t="s">
        <v>20034</v>
      </c>
      <c r="I5968" t="s">
        <v>69</v>
      </c>
      <c r="J5968" t="s">
        <v>20035</v>
      </c>
    </row>
    <row r="5969" spans="1:10" ht="16" x14ac:dyDescent="0.2">
      <c r="A5969" t="s">
        <v>20036</v>
      </c>
      <c r="B5969" t="s">
        <v>20037</v>
      </c>
      <c r="C5969" t="s">
        <v>20038</v>
      </c>
      <c r="D5969">
        <v>5</v>
      </c>
      <c r="E5969" t="s">
        <v>13</v>
      </c>
      <c r="F5969" t="s">
        <v>13</v>
      </c>
      <c r="G5969" t="s">
        <v>20039</v>
      </c>
      <c r="H5969" s="3" t="s">
        <v>20040</v>
      </c>
      <c r="I5969" t="s">
        <v>315</v>
      </c>
      <c r="J5969" t="s">
        <v>20041</v>
      </c>
    </row>
    <row r="5970" spans="1:10" ht="16" x14ac:dyDescent="0.2">
      <c r="A5970" t="s">
        <v>20042</v>
      </c>
      <c r="B5970" t="s">
        <v>20037</v>
      </c>
      <c r="C5970" t="s">
        <v>20038</v>
      </c>
      <c r="D5970">
        <v>1</v>
      </c>
      <c r="E5970" t="s">
        <v>13</v>
      </c>
      <c r="F5970" t="s">
        <v>13</v>
      </c>
      <c r="G5970" t="s">
        <v>20039</v>
      </c>
      <c r="H5970" s="3" t="s">
        <v>20043</v>
      </c>
      <c r="I5970" t="s">
        <v>315</v>
      </c>
      <c r="J5970" t="s">
        <v>20044</v>
      </c>
    </row>
    <row r="5971" spans="1:10" ht="16" x14ac:dyDescent="0.2">
      <c r="A5971" t="s">
        <v>20042</v>
      </c>
      <c r="B5971" t="s">
        <v>20045</v>
      </c>
      <c r="C5971" t="s">
        <v>20046</v>
      </c>
      <c r="D5971">
        <v>3</v>
      </c>
      <c r="E5971" t="s">
        <v>13</v>
      </c>
      <c r="F5971" t="s">
        <v>13</v>
      </c>
      <c r="G5971" t="s">
        <v>20039</v>
      </c>
      <c r="H5971" s="3" t="s">
        <v>20047</v>
      </c>
      <c r="I5971" t="s">
        <v>315</v>
      </c>
      <c r="J5971" t="s">
        <v>20044</v>
      </c>
    </row>
    <row r="5972" spans="1:10" ht="16" x14ac:dyDescent="0.2">
      <c r="A5972" t="s">
        <v>20048</v>
      </c>
      <c r="B5972" t="s">
        <v>20049</v>
      </c>
      <c r="C5972" t="s">
        <v>20050</v>
      </c>
      <c r="D5972">
        <v>1</v>
      </c>
      <c r="E5972" t="s">
        <v>13</v>
      </c>
      <c r="F5972" t="s">
        <v>13</v>
      </c>
      <c r="G5972" t="s">
        <v>20051</v>
      </c>
      <c r="H5972" s="3" t="s">
        <v>20052</v>
      </c>
      <c r="I5972" t="s">
        <v>62</v>
      </c>
      <c r="J5972" t="s">
        <v>20053</v>
      </c>
    </row>
    <row r="5973" spans="1:10" ht="16" x14ac:dyDescent="0.2">
      <c r="A5973" t="s">
        <v>20054</v>
      </c>
      <c r="B5973" t="s">
        <v>20049</v>
      </c>
      <c r="C5973" t="s">
        <v>20050</v>
      </c>
      <c r="D5973">
        <v>1</v>
      </c>
      <c r="E5973" t="s">
        <v>13</v>
      </c>
      <c r="F5973" t="s">
        <v>13</v>
      </c>
      <c r="G5973" t="s">
        <v>20051</v>
      </c>
      <c r="H5973" s="3" t="s">
        <v>20052</v>
      </c>
      <c r="I5973" t="s">
        <v>62</v>
      </c>
      <c r="J5973" t="s">
        <v>20055</v>
      </c>
    </row>
    <row r="5974" spans="1:10" ht="16" x14ac:dyDescent="0.2">
      <c r="A5974" t="s">
        <v>20056</v>
      </c>
      <c r="B5974" t="s">
        <v>20057</v>
      </c>
      <c r="C5974" t="s">
        <v>20058</v>
      </c>
      <c r="D5974">
        <v>3</v>
      </c>
      <c r="E5974" t="s">
        <v>13</v>
      </c>
      <c r="F5974" t="s">
        <v>13</v>
      </c>
      <c r="G5974" t="s">
        <v>20059</v>
      </c>
      <c r="H5974" s="3" t="s">
        <v>20060</v>
      </c>
      <c r="I5974" t="s">
        <v>1676</v>
      </c>
      <c r="J5974" t="s">
        <v>20061</v>
      </c>
    </row>
    <row r="5975" spans="1:10" ht="16" x14ac:dyDescent="0.2">
      <c r="A5975" t="s">
        <v>20062</v>
      </c>
      <c r="B5975" t="s">
        <v>20063</v>
      </c>
      <c r="C5975" t="s">
        <v>20064</v>
      </c>
      <c r="D5975">
        <v>2</v>
      </c>
      <c r="E5975" t="s">
        <v>13</v>
      </c>
      <c r="F5975" t="s">
        <v>13</v>
      </c>
      <c r="G5975" t="s">
        <v>20065</v>
      </c>
      <c r="H5975" s="3" t="s">
        <v>20066</v>
      </c>
      <c r="I5975" t="s">
        <v>390</v>
      </c>
      <c r="J5975" t="s">
        <v>20067</v>
      </c>
    </row>
    <row r="5976" spans="1:10" ht="16" x14ac:dyDescent="0.2">
      <c r="A5976" t="s">
        <v>20068</v>
      </c>
      <c r="B5976" t="s">
        <v>20069</v>
      </c>
      <c r="C5976" t="s">
        <v>20070</v>
      </c>
      <c r="D5976">
        <v>1</v>
      </c>
      <c r="E5976" t="s">
        <v>13</v>
      </c>
      <c r="F5976" t="s">
        <v>13</v>
      </c>
      <c r="G5976" t="s">
        <v>20065</v>
      </c>
      <c r="H5976" s="3" t="s">
        <v>20071</v>
      </c>
      <c r="I5976" t="s">
        <v>390</v>
      </c>
      <c r="J5976" t="s">
        <v>20072</v>
      </c>
    </row>
    <row r="5977" spans="1:10" ht="16" x14ac:dyDescent="0.2">
      <c r="A5977" t="s">
        <v>20068</v>
      </c>
      <c r="B5977" t="s">
        <v>20063</v>
      </c>
      <c r="C5977" t="s">
        <v>20064</v>
      </c>
      <c r="D5977">
        <v>2</v>
      </c>
      <c r="E5977" t="s">
        <v>13</v>
      </c>
      <c r="F5977" t="s">
        <v>13</v>
      </c>
      <c r="G5977" t="s">
        <v>20065</v>
      </c>
      <c r="H5977" s="3" t="s">
        <v>20071</v>
      </c>
      <c r="I5977" t="s">
        <v>390</v>
      </c>
      <c r="J5977" t="s">
        <v>20072</v>
      </c>
    </row>
    <row r="5978" spans="1:10" ht="16" x14ac:dyDescent="0.2">
      <c r="A5978" t="s">
        <v>20073</v>
      </c>
      <c r="B5978" t="s">
        <v>20074</v>
      </c>
      <c r="C5978" t="s">
        <v>20075</v>
      </c>
      <c r="D5978">
        <v>2</v>
      </c>
      <c r="E5978" t="s">
        <v>13</v>
      </c>
      <c r="F5978" t="s">
        <v>13</v>
      </c>
      <c r="G5978" t="s">
        <v>20076</v>
      </c>
      <c r="H5978" s="3" t="s">
        <v>20077</v>
      </c>
      <c r="I5978" t="s">
        <v>106</v>
      </c>
      <c r="J5978" t="s">
        <v>20078</v>
      </c>
    </row>
    <row r="5979" spans="1:10" ht="32" x14ac:dyDescent="0.2">
      <c r="A5979" t="s">
        <v>20079</v>
      </c>
      <c r="B5979" t="s">
        <v>20080</v>
      </c>
      <c r="C5979" t="s">
        <v>20081</v>
      </c>
      <c r="D5979">
        <v>2</v>
      </c>
      <c r="E5979" t="s">
        <v>13</v>
      </c>
      <c r="F5979" t="s">
        <v>13</v>
      </c>
      <c r="G5979" t="s">
        <v>20082</v>
      </c>
      <c r="H5979" s="3" t="s">
        <v>20083</v>
      </c>
      <c r="I5979" t="s">
        <v>62</v>
      </c>
      <c r="J5979" t="s">
        <v>20084</v>
      </c>
    </row>
    <row r="5980" spans="1:10" ht="16" x14ac:dyDescent="0.2">
      <c r="A5980" t="s">
        <v>12941</v>
      </c>
      <c r="B5980" t="s">
        <v>20085</v>
      </c>
      <c r="C5980" t="s">
        <v>20086</v>
      </c>
      <c r="D5980">
        <v>1</v>
      </c>
      <c r="E5980" t="s">
        <v>13</v>
      </c>
      <c r="F5980" t="s">
        <v>13</v>
      </c>
      <c r="G5980" t="s">
        <v>20087</v>
      </c>
      <c r="H5980" s="3" t="s">
        <v>20088</v>
      </c>
      <c r="I5980" t="s">
        <v>62</v>
      </c>
      <c r="J5980" t="s">
        <v>12942</v>
      </c>
    </row>
    <row r="5981" spans="1:10" ht="16" x14ac:dyDescent="0.2">
      <c r="A5981" t="s">
        <v>20089</v>
      </c>
      <c r="B5981" t="s">
        <v>20090</v>
      </c>
      <c r="C5981" t="s">
        <v>20086</v>
      </c>
      <c r="D5981">
        <v>4</v>
      </c>
      <c r="E5981" t="s">
        <v>13</v>
      </c>
      <c r="F5981" t="s">
        <v>13</v>
      </c>
      <c r="G5981" t="s">
        <v>20087</v>
      </c>
      <c r="H5981" s="3" t="s">
        <v>20088</v>
      </c>
      <c r="I5981" t="s">
        <v>62</v>
      </c>
      <c r="J5981" t="s">
        <v>20091</v>
      </c>
    </row>
    <row r="5982" spans="1:10" ht="16" x14ac:dyDescent="0.2">
      <c r="A5982" t="s">
        <v>12939</v>
      </c>
      <c r="B5982" t="s">
        <v>20090</v>
      </c>
      <c r="C5982" t="s">
        <v>20086</v>
      </c>
      <c r="D5982">
        <v>6</v>
      </c>
      <c r="E5982" t="s">
        <v>13</v>
      </c>
      <c r="F5982" t="s">
        <v>13</v>
      </c>
      <c r="G5982" t="s">
        <v>20087</v>
      </c>
      <c r="H5982" s="3" t="s">
        <v>20092</v>
      </c>
      <c r="I5982" t="s">
        <v>62</v>
      </c>
      <c r="J5982" t="s">
        <v>12940</v>
      </c>
    </row>
    <row r="5983" spans="1:10" ht="16" x14ac:dyDescent="0.2">
      <c r="A5983" t="s">
        <v>20093</v>
      </c>
      <c r="B5983" t="s">
        <v>20085</v>
      </c>
      <c r="C5983" t="s">
        <v>20086</v>
      </c>
      <c r="D5983">
        <v>1</v>
      </c>
      <c r="E5983" t="s">
        <v>13</v>
      </c>
      <c r="F5983" t="s">
        <v>13</v>
      </c>
      <c r="G5983" t="s">
        <v>20087</v>
      </c>
      <c r="H5983" s="3" t="s">
        <v>20088</v>
      </c>
      <c r="I5983" t="s">
        <v>62</v>
      </c>
      <c r="J5983" t="s">
        <v>20094</v>
      </c>
    </row>
    <row r="5984" spans="1:10" ht="16" x14ac:dyDescent="0.2">
      <c r="A5984" t="s">
        <v>14069</v>
      </c>
      <c r="B5984" t="s">
        <v>20095</v>
      </c>
      <c r="C5984" t="s">
        <v>20096</v>
      </c>
      <c r="D5984">
        <v>5</v>
      </c>
      <c r="E5984" t="s">
        <v>13</v>
      </c>
      <c r="F5984" t="s">
        <v>13</v>
      </c>
      <c r="G5984" t="s">
        <v>20097</v>
      </c>
      <c r="H5984" s="3" t="s">
        <v>20098</v>
      </c>
      <c r="I5984" t="s">
        <v>714</v>
      </c>
      <c r="J5984" t="s">
        <v>14074</v>
      </c>
    </row>
    <row r="5985" spans="1:10" ht="16" x14ac:dyDescent="0.2">
      <c r="A5985" t="s">
        <v>14069</v>
      </c>
      <c r="B5985" t="s">
        <v>20099</v>
      </c>
      <c r="C5985" t="s">
        <v>20100</v>
      </c>
      <c r="D5985">
        <v>2</v>
      </c>
      <c r="E5985" t="s">
        <v>13</v>
      </c>
      <c r="F5985" t="s">
        <v>13</v>
      </c>
      <c r="G5985" t="s">
        <v>20097</v>
      </c>
      <c r="H5985" s="3" t="s">
        <v>20098</v>
      </c>
      <c r="I5985" t="s">
        <v>714</v>
      </c>
      <c r="J5985" t="s">
        <v>14074</v>
      </c>
    </row>
    <row r="5986" spans="1:10" ht="16" x14ac:dyDescent="0.2">
      <c r="A5986" t="s">
        <v>14069</v>
      </c>
      <c r="B5986" t="s">
        <v>20101</v>
      </c>
      <c r="C5986" t="s">
        <v>20102</v>
      </c>
      <c r="D5986">
        <v>6</v>
      </c>
      <c r="E5986" t="s">
        <v>13</v>
      </c>
      <c r="F5986" t="s">
        <v>13</v>
      </c>
      <c r="G5986" t="s">
        <v>20097</v>
      </c>
      <c r="H5986" s="3" t="s">
        <v>20098</v>
      </c>
      <c r="I5986" t="s">
        <v>714</v>
      </c>
      <c r="J5986" t="s">
        <v>14074</v>
      </c>
    </row>
    <row r="5987" spans="1:10" ht="16" x14ac:dyDescent="0.2">
      <c r="A5987" t="s">
        <v>20103</v>
      </c>
      <c r="B5987" t="s">
        <v>20104</v>
      </c>
      <c r="C5987" t="s">
        <v>20105</v>
      </c>
      <c r="D5987">
        <v>3</v>
      </c>
      <c r="E5987" t="s">
        <v>13</v>
      </c>
      <c r="F5987" t="s">
        <v>13</v>
      </c>
      <c r="G5987" t="s">
        <v>20106</v>
      </c>
      <c r="H5987" s="3" t="s">
        <v>20107</v>
      </c>
      <c r="I5987" t="s">
        <v>3979</v>
      </c>
      <c r="J5987" t="s">
        <v>20108</v>
      </c>
    </row>
    <row r="5988" spans="1:10" ht="16" x14ac:dyDescent="0.2">
      <c r="A5988" t="s">
        <v>20103</v>
      </c>
      <c r="B5988" t="s">
        <v>20109</v>
      </c>
      <c r="C5988" t="s">
        <v>20110</v>
      </c>
      <c r="D5988">
        <v>4</v>
      </c>
      <c r="E5988" t="s">
        <v>13</v>
      </c>
      <c r="F5988" t="s">
        <v>13</v>
      </c>
      <c r="G5988" t="s">
        <v>20106</v>
      </c>
      <c r="H5988" s="3" t="s">
        <v>20107</v>
      </c>
      <c r="I5988" t="s">
        <v>3979</v>
      </c>
      <c r="J5988" t="s">
        <v>20108</v>
      </c>
    </row>
    <row r="5989" spans="1:10" ht="32" x14ac:dyDescent="0.2">
      <c r="A5989" t="s">
        <v>20111</v>
      </c>
      <c r="B5989" t="s">
        <v>20112</v>
      </c>
      <c r="C5989" t="s">
        <v>20113</v>
      </c>
      <c r="D5989">
        <v>10</v>
      </c>
      <c r="E5989" t="s">
        <v>13</v>
      </c>
      <c r="F5989" t="s">
        <v>13</v>
      </c>
      <c r="G5989" t="s">
        <v>20114</v>
      </c>
      <c r="H5989" s="3" t="s">
        <v>20115</v>
      </c>
      <c r="I5989" t="s">
        <v>524</v>
      </c>
      <c r="J5989" t="s">
        <v>20116</v>
      </c>
    </row>
    <row r="5990" spans="1:10" ht="48" x14ac:dyDescent="0.2">
      <c r="A5990" t="s">
        <v>1035</v>
      </c>
      <c r="B5990" t="s">
        <v>20117</v>
      </c>
      <c r="C5990" t="s">
        <v>20118</v>
      </c>
      <c r="D5990">
        <v>1</v>
      </c>
      <c r="E5990" t="s">
        <v>13</v>
      </c>
      <c r="F5990" t="s">
        <v>13</v>
      </c>
      <c r="G5990" t="s">
        <v>20119</v>
      </c>
      <c r="H5990" s="3" t="s">
        <v>20120</v>
      </c>
      <c r="I5990" t="s">
        <v>1040</v>
      </c>
      <c r="J5990" t="s">
        <v>1041</v>
      </c>
    </row>
    <row r="5991" spans="1:10" ht="16" x14ac:dyDescent="0.2">
      <c r="A5991" t="s">
        <v>20121</v>
      </c>
      <c r="B5991" t="s">
        <v>20122</v>
      </c>
      <c r="C5991" t="s">
        <v>20123</v>
      </c>
      <c r="D5991">
        <v>1</v>
      </c>
      <c r="E5991" t="s">
        <v>13</v>
      </c>
      <c r="F5991" t="s">
        <v>13</v>
      </c>
      <c r="G5991" t="s">
        <v>20124</v>
      </c>
      <c r="H5991" s="3" t="s">
        <v>20125</v>
      </c>
      <c r="I5991" t="s">
        <v>62</v>
      </c>
      <c r="J5991" t="s">
        <v>20126</v>
      </c>
    </row>
    <row r="5992" spans="1:10" ht="16" x14ac:dyDescent="0.2">
      <c r="A5992" t="s">
        <v>20127</v>
      </c>
      <c r="B5992" t="s">
        <v>20128</v>
      </c>
      <c r="C5992" t="s">
        <v>20129</v>
      </c>
      <c r="D5992">
        <v>1</v>
      </c>
      <c r="E5992" t="s">
        <v>1045</v>
      </c>
      <c r="F5992" t="s">
        <v>13</v>
      </c>
      <c r="G5992" t="s">
        <v>20130</v>
      </c>
      <c r="H5992" s="3" t="s">
        <v>20131</v>
      </c>
      <c r="I5992" t="s">
        <v>62</v>
      </c>
      <c r="J5992" t="s">
        <v>20132</v>
      </c>
    </row>
    <row r="5993" spans="1:10" ht="16" x14ac:dyDescent="0.2">
      <c r="A5993" t="s">
        <v>20133</v>
      </c>
      <c r="B5993" t="s">
        <v>20128</v>
      </c>
      <c r="C5993" t="s">
        <v>20129</v>
      </c>
      <c r="D5993">
        <v>1</v>
      </c>
      <c r="E5993" t="s">
        <v>1045</v>
      </c>
      <c r="F5993" t="s">
        <v>13</v>
      </c>
      <c r="G5993" t="s">
        <v>20130</v>
      </c>
      <c r="H5993" s="3" t="s">
        <v>20131</v>
      </c>
      <c r="I5993" t="s">
        <v>62</v>
      </c>
      <c r="J5993" t="s">
        <v>20134</v>
      </c>
    </row>
    <row r="5994" spans="1:10" ht="16" x14ac:dyDescent="0.2">
      <c r="A5994" t="s">
        <v>20133</v>
      </c>
      <c r="B5994" t="s">
        <v>20135</v>
      </c>
      <c r="C5994" t="s">
        <v>20136</v>
      </c>
      <c r="D5994">
        <v>3</v>
      </c>
      <c r="E5994" t="s">
        <v>1045</v>
      </c>
      <c r="F5994" t="s">
        <v>13</v>
      </c>
      <c r="G5994" t="s">
        <v>20130</v>
      </c>
      <c r="H5994" s="3" t="s">
        <v>20131</v>
      </c>
      <c r="I5994" t="s">
        <v>62</v>
      </c>
      <c r="J5994" t="s">
        <v>20134</v>
      </c>
    </row>
    <row r="5995" spans="1:10" ht="16" x14ac:dyDescent="0.2">
      <c r="A5995" t="s">
        <v>20137</v>
      </c>
      <c r="B5995" t="s">
        <v>20128</v>
      </c>
      <c r="C5995" t="s">
        <v>20129</v>
      </c>
      <c r="D5995">
        <v>1</v>
      </c>
      <c r="E5995" t="s">
        <v>1045</v>
      </c>
      <c r="F5995" t="s">
        <v>13</v>
      </c>
      <c r="G5995" t="s">
        <v>20130</v>
      </c>
      <c r="H5995" s="3" t="s">
        <v>20131</v>
      </c>
      <c r="I5995" t="s">
        <v>62</v>
      </c>
      <c r="J5995" t="s">
        <v>20138</v>
      </c>
    </row>
    <row r="5996" spans="1:10" ht="16" x14ac:dyDescent="0.2">
      <c r="A5996" t="s">
        <v>20139</v>
      </c>
      <c r="B5996" t="s">
        <v>20128</v>
      </c>
      <c r="C5996" t="s">
        <v>20129</v>
      </c>
      <c r="D5996">
        <v>2</v>
      </c>
      <c r="E5996" t="s">
        <v>1045</v>
      </c>
      <c r="F5996" t="s">
        <v>13</v>
      </c>
      <c r="G5996" t="s">
        <v>20130</v>
      </c>
      <c r="H5996" s="3" t="s">
        <v>20140</v>
      </c>
      <c r="I5996" t="s">
        <v>62</v>
      </c>
      <c r="J5996" t="s">
        <v>20141</v>
      </c>
    </row>
    <row r="5997" spans="1:10" ht="16" x14ac:dyDescent="0.2">
      <c r="A5997" t="s">
        <v>20142</v>
      </c>
      <c r="B5997" t="s">
        <v>20143</v>
      </c>
      <c r="C5997" t="s">
        <v>20144</v>
      </c>
      <c r="D5997">
        <v>1</v>
      </c>
      <c r="E5997" t="s">
        <v>1045</v>
      </c>
      <c r="F5997" t="s">
        <v>13</v>
      </c>
      <c r="G5997" t="s">
        <v>20130</v>
      </c>
      <c r="H5997" s="3" t="s">
        <v>20145</v>
      </c>
      <c r="I5997" t="s">
        <v>62</v>
      </c>
      <c r="J5997" t="s">
        <v>20146</v>
      </c>
    </row>
    <row r="5998" spans="1:10" ht="16" x14ac:dyDescent="0.2">
      <c r="A5998" t="s">
        <v>20147</v>
      </c>
      <c r="B5998" t="s">
        <v>20128</v>
      </c>
      <c r="C5998" t="s">
        <v>20129</v>
      </c>
      <c r="D5998">
        <v>1</v>
      </c>
      <c r="E5998" t="s">
        <v>1045</v>
      </c>
      <c r="F5998" t="s">
        <v>13</v>
      </c>
      <c r="G5998" t="s">
        <v>20130</v>
      </c>
      <c r="H5998" s="3" t="s">
        <v>20140</v>
      </c>
      <c r="I5998" t="s">
        <v>62</v>
      </c>
      <c r="J5998" t="s">
        <v>20148</v>
      </c>
    </row>
    <row r="5999" spans="1:10" ht="16" x14ac:dyDescent="0.2">
      <c r="A5999" t="s">
        <v>1067</v>
      </c>
      <c r="B5999" t="s">
        <v>20128</v>
      </c>
      <c r="C5999" t="s">
        <v>20129</v>
      </c>
      <c r="D5999">
        <v>1</v>
      </c>
      <c r="E5999" t="s">
        <v>1045</v>
      </c>
      <c r="F5999" t="s">
        <v>13</v>
      </c>
      <c r="G5999" t="s">
        <v>20130</v>
      </c>
      <c r="H5999" s="3" t="s">
        <v>20131</v>
      </c>
      <c r="I5999" t="s">
        <v>62</v>
      </c>
      <c r="J5999" t="s">
        <v>1071</v>
      </c>
    </row>
    <row r="6000" spans="1:10" ht="16" x14ac:dyDescent="0.2">
      <c r="A6000" t="s">
        <v>20149</v>
      </c>
      <c r="B6000" t="s">
        <v>20128</v>
      </c>
      <c r="C6000" t="s">
        <v>20129</v>
      </c>
      <c r="D6000">
        <v>1</v>
      </c>
      <c r="E6000" t="s">
        <v>1045</v>
      </c>
      <c r="F6000" t="s">
        <v>13</v>
      </c>
      <c r="G6000" t="s">
        <v>20130</v>
      </c>
      <c r="H6000" s="3" t="s">
        <v>20140</v>
      </c>
      <c r="I6000" t="s">
        <v>62</v>
      </c>
      <c r="J6000" t="s">
        <v>20150</v>
      </c>
    </row>
    <row r="6001" spans="1:10" ht="16" x14ac:dyDescent="0.2">
      <c r="A6001" t="s">
        <v>20133</v>
      </c>
      <c r="B6001" t="s">
        <v>20151</v>
      </c>
      <c r="C6001" t="s">
        <v>20152</v>
      </c>
      <c r="D6001">
        <v>2</v>
      </c>
      <c r="E6001" t="s">
        <v>1045</v>
      </c>
      <c r="F6001" t="s">
        <v>13</v>
      </c>
      <c r="G6001" t="s">
        <v>20130</v>
      </c>
      <c r="H6001" s="3" t="s">
        <v>20131</v>
      </c>
      <c r="I6001" t="s">
        <v>62</v>
      </c>
      <c r="J6001" t="s">
        <v>20134</v>
      </c>
    </row>
    <row r="6002" spans="1:10" ht="16" x14ac:dyDescent="0.2">
      <c r="A6002" t="s">
        <v>20153</v>
      </c>
      <c r="B6002" t="s">
        <v>20154</v>
      </c>
      <c r="C6002" t="s">
        <v>20155</v>
      </c>
      <c r="D6002">
        <v>4</v>
      </c>
      <c r="E6002" t="s">
        <v>1045</v>
      </c>
      <c r="F6002" t="s">
        <v>13</v>
      </c>
      <c r="G6002" t="s">
        <v>20130</v>
      </c>
      <c r="H6002" s="3" t="s">
        <v>20131</v>
      </c>
      <c r="I6002" t="s">
        <v>62</v>
      </c>
      <c r="J6002" t="s">
        <v>20156</v>
      </c>
    </row>
    <row r="6003" spans="1:10" ht="16" x14ac:dyDescent="0.2">
      <c r="A6003" t="s">
        <v>20157</v>
      </c>
      <c r="B6003" t="s">
        <v>20128</v>
      </c>
      <c r="C6003" t="s">
        <v>20129</v>
      </c>
      <c r="D6003">
        <v>3</v>
      </c>
      <c r="E6003" t="s">
        <v>1045</v>
      </c>
      <c r="F6003" t="s">
        <v>13</v>
      </c>
      <c r="G6003" t="s">
        <v>20130</v>
      </c>
      <c r="H6003" s="3" t="s">
        <v>20131</v>
      </c>
      <c r="I6003" t="s">
        <v>62</v>
      </c>
      <c r="J6003" t="s">
        <v>12642</v>
      </c>
    </row>
    <row r="6004" spans="1:10" ht="16" x14ac:dyDescent="0.2">
      <c r="A6004" t="s">
        <v>20158</v>
      </c>
      <c r="B6004" t="s">
        <v>20128</v>
      </c>
      <c r="C6004" t="s">
        <v>20129</v>
      </c>
      <c r="D6004">
        <v>1</v>
      </c>
      <c r="E6004" t="s">
        <v>1045</v>
      </c>
      <c r="F6004" t="s">
        <v>13</v>
      </c>
      <c r="G6004" t="s">
        <v>20130</v>
      </c>
      <c r="H6004" s="3" t="s">
        <v>20131</v>
      </c>
      <c r="I6004" t="s">
        <v>62</v>
      </c>
      <c r="J6004" t="s">
        <v>20159</v>
      </c>
    </row>
    <row r="6005" spans="1:10" ht="16" x14ac:dyDescent="0.2">
      <c r="A6005" t="s">
        <v>16735</v>
      </c>
      <c r="B6005" t="s">
        <v>20154</v>
      </c>
      <c r="C6005" t="s">
        <v>20155</v>
      </c>
      <c r="D6005">
        <v>4</v>
      </c>
      <c r="E6005" t="s">
        <v>1045</v>
      </c>
      <c r="F6005" t="s">
        <v>13</v>
      </c>
      <c r="G6005" t="s">
        <v>20130</v>
      </c>
      <c r="H6005" s="3" t="s">
        <v>20160</v>
      </c>
      <c r="I6005" t="s">
        <v>62</v>
      </c>
      <c r="J6005" t="s">
        <v>16740</v>
      </c>
    </row>
    <row r="6006" spans="1:10" ht="16" x14ac:dyDescent="0.2">
      <c r="A6006" t="s">
        <v>20161</v>
      </c>
      <c r="B6006" t="s">
        <v>20128</v>
      </c>
      <c r="C6006" t="s">
        <v>20129</v>
      </c>
      <c r="D6006">
        <v>1</v>
      </c>
      <c r="E6006" t="s">
        <v>1045</v>
      </c>
      <c r="F6006" t="s">
        <v>13</v>
      </c>
      <c r="G6006" t="s">
        <v>20130</v>
      </c>
      <c r="H6006" s="3" t="s">
        <v>20140</v>
      </c>
      <c r="I6006" t="s">
        <v>62</v>
      </c>
      <c r="J6006" t="s">
        <v>20162</v>
      </c>
    </row>
    <row r="6007" spans="1:10" ht="32" x14ac:dyDescent="0.2">
      <c r="A6007" t="s">
        <v>20163</v>
      </c>
      <c r="B6007" t="s">
        <v>20128</v>
      </c>
      <c r="C6007" t="s">
        <v>20129</v>
      </c>
      <c r="D6007">
        <v>1</v>
      </c>
      <c r="E6007" t="s">
        <v>1045</v>
      </c>
      <c r="F6007" t="s">
        <v>13</v>
      </c>
      <c r="G6007" t="s">
        <v>20130</v>
      </c>
      <c r="H6007" s="3" t="s">
        <v>20164</v>
      </c>
      <c r="I6007" t="s">
        <v>62</v>
      </c>
      <c r="J6007" t="s">
        <v>20165</v>
      </c>
    </row>
    <row r="6008" spans="1:10" ht="16" x14ac:dyDescent="0.2">
      <c r="A6008" t="s">
        <v>16735</v>
      </c>
      <c r="B6008" t="s">
        <v>20166</v>
      </c>
      <c r="C6008" t="s">
        <v>20167</v>
      </c>
      <c r="D6008">
        <v>2</v>
      </c>
      <c r="E6008" t="s">
        <v>1045</v>
      </c>
      <c r="F6008" t="s">
        <v>13</v>
      </c>
      <c r="G6008" t="s">
        <v>20130</v>
      </c>
      <c r="H6008" s="3" t="s">
        <v>20145</v>
      </c>
      <c r="I6008" t="s">
        <v>62</v>
      </c>
      <c r="J6008" t="s">
        <v>16740</v>
      </c>
    </row>
    <row r="6009" spans="1:10" ht="16" x14ac:dyDescent="0.2">
      <c r="A6009" t="s">
        <v>20153</v>
      </c>
      <c r="B6009" t="s">
        <v>20166</v>
      </c>
      <c r="C6009" t="s">
        <v>20167</v>
      </c>
      <c r="D6009">
        <v>2</v>
      </c>
      <c r="E6009" t="s">
        <v>1045</v>
      </c>
      <c r="F6009" t="s">
        <v>13</v>
      </c>
      <c r="G6009" t="s">
        <v>20130</v>
      </c>
      <c r="H6009" s="3" t="s">
        <v>20131</v>
      </c>
      <c r="I6009" t="s">
        <v>62</v>
      </c>
      <c r="J6009" t="s">
        <v>20156</v>
      </c>
    </row>
    <row r="6010" spans="1:10" ht="16" x14ac:dyDescent="0.2">
      <c r="A6010" t="s">
        <v>20142</v>
      </c>
      <c r="B6010" t="s">
        <v>20154</v>
      </c>
      <c r="C6010" t="s">
        <v>20155</v>
      </c>
      <c r="D6010">
        <v>5</v>
      </c>
      <c r="E6010" t="s">
        <v>1045</v>
      </c>
      <c r="F6010" t="s">
        <v>13</v>
      </c>
      <c r="G6010" t="s">
        <v>20130</v>
      </c>
      <c r="H6010" s="3" t="s">
        <v>20145</v>
      </c>
      <c r="I6010" t="s">
        <v>62</v>
      </c>
      <c r="J6010" t="s">
        <v>20146</v>
      </c>
    </row>
    <row r="6011" spans="1:10" ht="16" x14ac:dyDescent="0.2">
      <c r="A6011" t="s">
        <v>20168</v>
      </c>
      <c r="B6011" t="s">
        <v>20128</v>
      </c>
      <c r="C6011" t="s">
        <v>20129</v>
      </c>
      <c r="D6011">
        <v>1</v>
      </c>
      <c r="E6011" t="s">
        <v>1045</v>
      </c>
      <c r="F6011" t="s">
        <v>13</v>
      </c>
      <c r="G6011" t="s">
        <v>20130</v>
      </c>
      <c r="H6011" s="3" t="s">
        <v>20140</v>
      </c>
      <c r="I6011" t="s">
        <v>62</v>
      </c>
      <c r="J6011" t="s">
        <v>20169</v>
      </c>
    </row>
    <row r="6012" spans="1:10" ht="16" x14ac:dyDescent="0.2">
      <c r="A6012" t="s">
        <v>20142</v>
      </c>
      <c r="B6012" t="s">
        <v>20166</v>
      </c>
      <c r="C6012" t="s">
        <v>20167</v>
      </c>
      <c r="D6012">
        <v>3</v>
      </c>
      <c r="E6012" t="s">
        <v>1045</v>
      </c>
      <c r="F6012" t="s">
        <v>13</v>
      </c>
      <c r="G6012" t="s">
        <v>20130</v>
      </c>
      <c r="H6012" s="3" t="s">
        <v>20145</v>
      </c>
      <c r="I6012" t="s">
        <v>62</v>
      </c>
      <c r="J6012" t="s">
        <v>20146</v>
      </c>
    </row>
    <row r="6013" spans="1:10" ht="16" x14ac:dyDescent="0.2">
      <c r="A6013" t="s">
        <v>20170</v>
      </c>
      <c r="B6013" t="s">
        <v>20128</v>
      </c>
      <c r="C6013" t="s">
        <v>20129</v>
      </c>
      <c r="D6013">
        <v>1</v>
      </c>
      <c r="E6013" t="s">
        <v>1045</v>
      </c>
      <c r="F6013" t="s">
        <v>13</v>
      </c>
      <c r="G6013" t="s">
        <v>20130</v>
      </c>
      <c r="H6013" s="3" t="s">
        <v>20131</v>
      </c>
      <c r="I6013" t="s">
        <v>62</v>
      </c>
      <c r="J6013" t="s">
        <v>20171</v>
      </c>
    </row>
    <row r="6014" spans="1:10" ht="16" x14ac:dyDescent="0.2">
      <c r="A6014" t="s">
        <v>20172</v>
      </c>
      <c r="B6014" t="s">
        <v>20128</v>
      </c>
      <c r="C6014" t="s">
        <v>20129</v>
      </c>
      <c r="D6014">
        <v>1</v>
      </c>
      <c r="E6014" t="s">
        <v>1045</v>
      </c>
      <c r="F6014" t="s">
        <v>13</v>
      </c>
      <c r="G6014" t="s">
        <v>20130</v>
      </c>
      <c r="H6014" s="3" t="s">
        <v>20131</v>
      </c>
      <c r="I6014" t="s">
        <v>62</v>
      </c>
      <c r="J6014" t="s">
        <v>20173</v>
      </c>
    </row>
    <row r="6015" spans="1:10" ht="16" x14ac:dyDescent="0.2">
      <c r="A6015" t="s">
        <v>20142</v>
      </c>
      <c r="B6015" t="s">
        <v>20174</v>
      </c>
      <c r="C6015" t="s">
        <v>20175</v>
      </c>
      <c r="D6015">
        <v>2</v>
      </c>
      <c r="E6015" t="s">
        <v>1045</v>
      </c>
      <c r="F6015" t="s">
        <v>13</v>
      </c>
      <c r="G6015" t="s">
        <v>20130</v>
      </c>
      <c r="H6015" s="3" t="s">
        <v>20145</v>
      </c>
      <c r="I6015" t="s">
        <v>62</v>
      </c>
      <c r="J6015" t="s">
        <v>20146</v>
      </c>
    </row>
    <row r="6016" spans="1:10" ht="16" x14ac:dyDescent="0.2">
      <c r="A6016" t="s">
        <v>16735</v>
      </c>
      <c r="B6016" t="s">
        <v>20176</v>
      </c>
      <c r="C6016" t="s">
        <v>20177</v>
      </c>
      <c r="D6016">
        <v>1</v>
      </c>
      <c r="E6016" t="s">
        <v>1045</v>
      </c>
      <c r="F6016" t="s">
        <v>13</v>
      </c>
      <c r="G6016" t="s">
        <v>20130</v>
      </c>
      <c r="H6016" s="3" t="s">
        <v>20160</v>
      </c>
      <c r="I6016" t="s">
        <v>62</v>
      </c>
      <c r="J6016" t="s">
        <v>16740</v>
      </c>
    </row>
    <row r="6017" spans="1:10" ht="16" x14ac:dyDescent="0.2">
      <c r="A6017" t="s">
        <v>20153</v>
      </c>
      <c r="B6017" t="s">
        <v>20174</v>
      </c>
      <c r="C6017" t="s">
        <v>20175</v>
      </c>
      <c r="D6017">
        <v>3</v>
      </c>
      <c r="E6017" t="s">
        <v>1045</v>
      </c>
      <c r="F6017" t="s">
        <v>13</v>
      </c>
      <c r="G6017" t="s">
        <v>20130</v>
      </c>
      <c r="H6017" s="3" t="s">
        <v>20131</v>
      </c>
      <c r="I6017" t="s">
        <v>62</v>
      </c>
      <c r="J6017" t="s">
        <v>20156</v>
      </c>
    </row>
    <row r="6018" spans="1:10" ht="16" x14ac:dyDescent="0.2">
      <c r="A6018" t="s">
        <v>20178</v>
      </c>
      <c r="B6018" t="s">
        <v>20179</v>
      </c>
      <c r="C6018" t="s">
        <v>20180</v>
      </c>
      <c r="D6018">
        <v>1</v>
      </c>
      <c r="E6018">
        <f>595</f>
        <v>595</v>
      </c>
      <c r="F6018" t="s">
        <v>13</v>
      </c>
      <c r="G6018" t="s">
        <v>20181</v>
      </c>
      <c r="H6018" s="3" t="s">
        <v>20182</v>
      </c>
      <c r="I6018" t="s">
        <v>1208</v>
      </c>
      <c r="J6018" t="s">
        <v>20183</v>
      </c>
    </row>
    <row r="6019" spans="1:10" ht="16" x14ac:dyDescent="0.2">
      <c r="A6019" t="s">
        <v>20178</v>
      </c>
      <c r="B6019" t="s">
        <v>20184</v>
      </c>
      <c r="C6019" t="s">
        <v>20185</v>
      </c>
      <c r="D6019">
        <v>2</v>
      </c>
      <c r="E6019">
        <f>595</f>
        <v>595</v>
      </c>
      <c r="F6019" t="s">
        <v>13</v>
      </c>
      <c r="G6019" t="s">
        <v>20181</v>
      </c>
      <c r="H6019" s="3" t="s">
        <v>20182</v>
      </c>
      <c r="I6019" t="s">
        <v>1208</v>
      </c>
      <c r="J6019" t="s">
        <v>20183</v>
      </c>
    </row>
    <row r="6020" spans="1:10" ht="16" x14ac:dyDescent="0.2">
      <c r="A6020" t="s">
        <v>20178</v>
      </c>
      <c r="B6020" t="s">
        <v>20186</v>
      </c>
      <c r="C6020" t="s">
        <v>20187</v>
      </c>
      <c r="D6020">
        <v>3</v>
      </c>
      <c r="E6020">
        <f>595</f>
        <v>595</v>
      </c>
      <c r="F6020" t="s">
        <v>13</v>
      </c>
      <c r="G6020" t="s">
        <v>20181</v>
      </c>
      <c r="H6020" s="3" t="s">
        <v>20182</v>
      </c>
      <c r="I6020" t="s">
        <v>1208</v>
      </c>
      <c r="J6020" t="s">
        <v>20183</v>
      </c>
    </row>
    <row r="6021" spans="1:10" ht="16" x14ac:dyDescent="0.2">
      <c r="A6021" t="s">
        <v>20188</v>
      </c>
      <c r="B6021" t="s">
        <v>20189</v>
      </c>
      <c r="C6021" t="s">
        <v>20190</v>
      </c>
      <c r="D6021">
        <v>1</v>
      </c>
      <c r="E6021">
        <f>595</f>
        <v>595</v>
      </c>
      <c r="F6021" t="s">
        <v>13</v>
      </c>
      <c r="G6021" t="s">
        <v>20181</v>
      </c>
      <c r="H6021" s="3" t="s">
        <v>20182</v>
      </c>
      <c r="I6021" t="s">
        <v>1208</v>
      </c>
      <c r="J6021" t="s">
        <v>20191</v>
      </c>
    </row>
    <row r="6022" spans="1:10" ht="16" x14ac:dyDescent="0.2">
      <c r="A6022" t="s">
        <v>20192</v>
      </c>
      <c r="B6022" t="s">
        <v>20193</v>
      </c>
      <c r="C6022" t="s">
        <v>20194</v>
      </c>
      <c r="D6022">
        <v>4</v>
      </c>
      <c r="E6022">
        <f>595</f>
        <v>595</v>
      </c>
      <c r="F6022" t="s">
        <v>13</v>
      </c>
      <c r="G6022" t="s">
        <v>20181</v>
      </c>
      <c r="H6022" s="3" t="s">
        <v>20195</v>
      </c>
      <c r="I6022" t="s">
        <v>1208</v>
      </c>
      <c r="J6022" t="s">
        <v>20196</v>
      </c>
    </row>
    <row r="6023" spans="1:10" ht="16" x14ac:dyDescent="0.2">
      <c r="A6023" t="s">
        <v>20197</v>
      </c>
      <c r="B6023" t="s">
        <v>20198</v>
      </c>
      <c r="C6023" t="s">
        <v>20199</v>
      </c>
      <c r="D6023">
        <v>1</v>
      </c>
      <c r="E6023">
        <f>595</f>
        <v>595</v>
      </c>
      <c r="F6023" t="s">
        <v>13</v>
      </c>
      <c r="G6023" t="s">
        <v>20181</v>
      </c>
      <c r="H6023" s="3" t="s">
        <v>20200</v>
      </c>
      <c r="I6023" t="s">
        <v>1208</v>
      </c>
      <c r="J6023" t="s">
        <v>20201</v>
      </c>
    </row>
    <row r="6024" spans="1:10" ht="16" x14ac:dyDescent="0.2">
      <c r="A6024" t="s">
        <v>20197</v>
      </c>
      <c r="B6024" t="s">
        <v>20202</v>
      </c>
      <c r="C6024" t="s">
        <v>20203</v>
      </c>
      <c r="D6024">
        <v>2</v>
      </c>
      <c r="E6024">
        <f>595</f>
        <v>595</v>
      </c>
      <c r="F6024" t="s">
        <v>13</v>
      </c>
      <c r="G6024" t="s">
        <v>20181</v>
      </c>
      <c r="H6024" s="3" t="s">
        <v>20204</v>
      </c>
      <c r="I6024" t="s">
        <v>1208</v>
      </c>
      <c r="J6024" t="s">
        <v>20201</v>
      </c>
    </row>
    <row r="6025" spans="1:10" ht="16" x14ac:dyDescent="0.2">
      <c r="A6025" t="s">
        <v>20192</v>
      </c>
      <c r="B6025" t="s">
        <v>20205</v>
      </c>
      <c r="C6025" t="s">
        <v>20206</v>
      </c>
      <c r="D6025">
        <v>3</v>
      </c>
      <c r="E6025">
        <f>595</f>
        <v>595</v>
      </c>
      <c r="F6025" t="s">
        <v>13</v>
      </c>
      <c r="G6025" t="s">
        <v>20181</v>
      </c>
      <c r="H6025" s="3" t="s">
        <v>20195</v>
      </c>
      <c r="I6025" t="s">
        <v>1208</v>
      </c>
      <c r="J6025" t="s">
        <v>20196</v>
      </c>
    </row>
    <row r="6026" spans="1:10" ht="16" x14ac:dyDescent="0.2">
      <c r="A6026" t="s">
        <v>20192</v>
      </c>
      <c r="B6026" t="s">
        <v>20207</v>
      </c>
      <c r="C6026" t="s">
        <v>20208</v>
      </c>
      <c r="D6026">
        <v>1</v>
      </c>
      <c r="E6026">
        <f>595</f>
        <v>595</v>
      </c>
      <c r="F6026" t="s">
        <v>13</v>
      </c>
      <c r="G6026" t="s">
        <v>20181</v>
      </c>
      <c r="H6026" s="3" t="s">
        <v>20195</v>
      </c>
      <c r="I6026" t="s">
        <v>1208</v>
      </c>
      <c r="J6026" t="s">
        <v>20196</v>
      </c>
    </row>
    <row r="6027" spans="1:10" ht="16" x14ac:dyDescent="0.2">
      <c r="A6027" t="s">
        <v>20178</v>
      </c>
      <c r="B6027" t="s">
        <v>20209</v>
      </c>
      <c r="C6027" t="s">
        <v>20210</v>
      </c>
      <c r="D6027">
        <v>5</v>
      </c>
      <c r="E6027">
        <f>595</f>
        <v>595</v>
      </c>
      <c r="F6027" t="s">
        <v>13</v>
      </c>
      <c r="G6027" t="s">
        <v>20181</v>
      </c>
      <c r="H6027" s="3" t="s">
        <v>20182</v>
      </c>
      <c r="I6027" t="s">
        <v>1208</v>
      </c>
      <c r="J6027" t="s">
        <v>20183</v>
      </c>
    </row>
    <row r="6028" spans="1:10" ht="16" x14ac:dyDescent="0.2">
      <c r="A6028" t="s">
        <v>20192</v>
      </c>
      <c r="B6028" t="s">
        <v>20211</v>
      </c>
      <c r="C6028" t="s">
        <v>20212</v>
      </c>
      <c r="D6028">
        <v>5</v>
      </c>
      <c r="E6028">
        <f>595</f>
        <v>595</v>
      </c>
      <c r="F6028" t="s">
        <v>13</v>
      </c>
      <c r="G6028" t="s">
        <v>20181</v>
      </c>
      <c r="H6028" s="3" t="s">
        <v>20195</v>
      </c>
      <c r="I6028" t="s">
        <v>1208</v>
      </c>
      <c r="J6028" t="s">
        <v>20196</v>
      </c>
    </row>
    <row r="6029" spans="1:10" ht="16" x14ac:dyDescent="0.2">
      <c r="A6029" t="s">
        <v>20178</v>
      </c>
      <c r="B6029" t="s">
        <v>20213</v>
      </c>
      <c r="C6029" t="s">
        <v>20214</v>
      </c>
      <c r="D6029">
        <v>4</v>
      </c>
      <c r="E6029">
        <f>595</f>
        <v>595</v>
      </c>
      <c r="F6029" t="s">
        <v>13</v>
      </c>
      <c r="G6029" t="s">
        <v>20181</v>
      </c>
      <c r="H6029" s="3" t="s">
        <v>20182</v>
      </c>
      <c r="I6029" t="s">
        <v>1208</v>
      </c>
      <c r="J6029" t="s">
        <v>20183</v>
      </c>
    </row>
    <row r="6030" spans="1:10" ht="16" x14ac:dyDescent="0.2">
      <c r="A6030" t="s">
        <v>20192</v>
      </c>
      <c r="B6030" t="s">
        <v>20215</v>
      </c>
      <c r="C6030" t="s">
        <v>20216</v>
      </c>
      <c r="D6030">
        <v>6</v>
      </c>
      <c r="E6030">
        <f>595</f>
        <v>595</v>
      </c>
      <c r="F6030" t="s">
        <v>13</v>
      </c>
      <c r="G6030" t="s">
        <v>20181</v>
      </c>
      <c r="H6030" s="3" t="s">
        <v>20217</v>
      </c>
      <c r="I6030" t="s">
        <v>1208</v>
      </c>
      <c r="J6030" t="s">
        <v>20196</v>
      </c>
    </row>
    <row r="6031" spans="1:10" ht="16" x14ac:dyDescent="0.2">
      <c r="A6031" t="s">
        <v>20192</v>
      </c>
      <c r="B6031" t="s">
        <v>20218</v>
      </c>
      <c r="C6031" t="s">
        <v>20219</v>
      </c>
      <c r="D6031">
        <v>7</v>
      </c>
      <c r="E6031">
        <f>595</f>
        <v>595</v>
      </c>
      <c r="F6031" t="s">
        <v>13</v>
      </c>
      <c r="G6031" t="s">
        <v>20181</v>
      </c>
      <c r="H6031" s="3" t="s">
        <v>20195</v>
      </c>
      <c r="I6031" t="s">
        <v>1208</v>
      </c>
      <c r="J6031" t="s">
        <v>20196</v>
      </c>
    </row>
    <row r="6032" spans="1:10" ht="16" x14ac:dyDescent="0.2">
      <c r="A6032" t="s">
        <v>20192</v>
      </c>
      <c r="B6032" t="s">
        <v>20220</v>
      </c>
      <c r="C6032" t="s">
        <v>20221</v>
      </c>
      <c r="D6032">
        <v>8</v>
      </c>
      <c r="E6032">
        <f>595</f>
        <v>595</v>
      </c>
      <c r="F6032" t="s">
        <v>13</v>
      </c>
      <c r="G6032" t="s">
        <v>20181</v>
      </c>
      <c r="H6032" s="3" t="s">
        <v>20195</v>
      </c>
      <c r="I6032" t="s">
        <v>1208</v>
      </c>
      <c r="J6032" t="s">
        <v>20196</v>
      </c>
    </row>
    <row r="6033" spans="1:10" ht="16" x14ac:dyDescent="0.2">
      <c r="A6033" t="s">
        <v>20192</v>
      </c>
      <c r="B6033" t="s">
        <v>20222</v>
      </c>
      <c r="C6033" t="s">
        <v>20223</v>
      </c>
      <c r="D6033">
        <v>9</v>
      </c>
      <c r="E6033">
        <f>595</f>
        <v>595</v>
      </c>
      <c r="F6033" t="s">
        <v>13</v>
      </c>
      <c r="G6033" t="s">
        <v>20181</v>
      </c>
      <c r="H6033" s="3" t="s">
        <v>20195</v>
      </c>
      <c r="I6033" t="s">
        <v>1208</v>
      </c>
      <c r="J6033" t="s">
        <v>20196</v>
      </c>
    </row>
    <row r="6034" spans="1:10" ht="16" x14ac:dyDescent="0.2">
      <c r="A6034" t="s">
        <v>20192</v>
      </c>
      <c r="B6034" t="s">
        <v>20224</v>
      </c>
      <c r="C6034" t="s">
        <v>20225</v>
      </c>
      <c r="D6034">
        <v>2</v>
      </c>
      <c r="E6034">
        <f>595</f>
        <v>595</v>
      </c>
      <c r="F6034" t="s">
        <v>13</v>
      </c>
      <c r="G6034" t="s">
        <v>20181</v>
      </c>
      <c r="H6034" s="3" t="s">
        <v>20195</v>
      </c>
      <c r="I6034" t="s">
        <v>1208</v>
      </c>
      <c r="J6034" t="s">
        <v>20196</v>
      </c>
    </row>
    <row r="6035" spans="1:10" ht="16" x14ac:dyDescent="0.2">
      <c r="A6035" t="s">
        <v>18226</v>
      </c>
      <c r="B6035" t="s">
        <v>20226</v>
      </c>
      <c r="C6035" t="s">
        <v>20227</v>
      </c>
      <c r="D6035">
        <v>2</v>
      </c>
      <c r="E6035">
        <f>595</f>
        <v>595</v>
      </c>
      <c r="F6035" t="s">
        <v>13</v>
      </c>
      <c r="G6035" t="s">
        <v>20181</v>
      </c>
      <c r="H6035" s="3" t="s">
        <v>20228</v>
      </c>
      <c r="I6035" t="s">
        <v>1208</v>
      </c>
      <c r="J6035" t="s">
        <v>18231</v>
      </c>
    </row>
    <row r="6036" spans="1:10" ht="16" x14ac:dyDescent="0.2">
      <c r="A6036" t="s">
        <v>20178</v>
      </c>
      <c r="B6036" t="s">
        <v>20229</v>
      </c>
      <c r="C6036" t="s">
        <v>20230</v>
      </c>
      <c r="D6036">
        <v>6</v>
      </c>
      <c r="E6036">
        <f>595</f>
        <v>595</v>
      </c>
      <c r="F6036" t="s">
        <v>13</v>
      </c>
      <c r="G6036" t="s">
        <v>20181</v>
      </c>
      <c r="H6036" s="3" t="s">
        <v>20182</v>
      </c>
      <c r="I6036" t="s">
        <v>1208</v>
      </c>
      <c r="J6036" t="s">
        <v>20183</v>
      </c>
    </row>
    <row r="6037" spans="1:10" ht="16" x14ac:dyDescent="0.2">
      <c r="A6037" t="s">
        <v>20197</v>
      </c>
      <c r="B6037" t="s">
        <v>20231</v>
      </c>
      <c r="C6037" t="s">
        <v>20232</v>
      </c>
      <c r="D6037">
        <v>3</v>
      </c>
      <c r="E6037">
        <f>595</f>
        <v>595</v>
      </c>
      <c r="F6037" t="s">
        <v>13</v>
      </c>
      <c r="G6037" t="s">
        <v>20181</v>
      </c>
      <c r="H6037" s="3" t="s">
        <v>20200</v>
      </c>
      <c r="I6037" t="s">
        <v>1208</v>
      </c>
      <c r="J6037" t="s">
        <v>20201</v>
      </c>
    </row>
    <row r="6038" spans="1:10" ht="16" x14ac:dyDescent="0.2">
      <c r="A6038" t="s">
        <v>16620</v>
      </c>
      <c r="B6038" t="s">
        <v>20233</v>
      </c>
      <c r="C6038" t="s">
        <v>20234</v>
      </c>
      <c r="D6038">
        <v>2</v>
      </c>
      <c r="E6038" t="s">
        <v>13</v>
      </c>
      <c r="F6038" t="s">
        <v>13</v>
      </c>
      <c r="G6038" t="s">
        <v>20235</v>
      </c>
      <c r="H6038" s="3" t="s">
        <v>20236</v>
      </c>
      <c r="I6038" t="s">
        <v>1676</v>
      </c>
      <c r="J6038" t="s">
        <v>16624</v>
      </c>
    </row>
    <row r="6039" spans="1:10" ht="32" x14ac:dyDescent="0.2">
      <c r="A6039" t="s">
        <v>20237</v>
      </c>
      <c r="B6039" t="s">
        <v>20238</v>
      </c>
      <c r="C6039" t="s">
        <v>20239</v>
      </c>
      <c r="D6039">
        <v>3</v>
      </c>
      <c r="E6039" t="s">
        <v>13</v>
      </c>
      <c r="F6039" t="s">
        <v>13</v>
      </c>
      <c r="G6039" t="s">
        <v>20240</v>
      </c>
      <c r="H6039" s="3" t="s">
        <v>20241</v>
      </c>
      <c r="I6039" t="s">
        <v>1658</v>
      </c>
      <c r="J6039" t="s">
        <v>20242</v>
      </c>
    </row>
    <row r="6040" spans="1:10" ht="16" x14ac:dyDescent="0.2">
      <c r="A6040" t="s">
        <v>20237</v>
      </c>
      <c r="B6040" t="s">
        <v>20243</v>
      </c>
      <c r="C6040" t="s">
        <v>20244</v>
      </c>
      <c r="D6040">
        <v>1</v>
      </c>
      <c r="E6040" t="s">
        <v>13</v>
      </c>
      <c r="F6040" t="s">
        <v>13</v>
      </c>
      <c r="G6040" t="s">
        <v>20240</v>
      </c>
      <c r="H6040" s="3" t="s">
        <v>20245</v>
      </c>
      <c r="I6040" t="s">
        <v>1658</v>
      </c>
      <c r="J6040" t="s">
        <v>20242</v>
      </c>
    </row>
    <row r="6041" spans="1:10" ht="32" x14ac:dyDescent="0.2">
      <c r="A6041" t="s">
        <v>20237</v>
      </c>
      <c r="B6041" t="s">
        <v>20246</v>
      </c>
      <c r="C6041" t="s">
        <v>20247</v>
      </c>
      <c r="D6041">
        <v>2</v>
      </c>
      <c r="E6041" t="s">
        <v>13</v>
      </c>
      <c r="F6041" t="s">
        <v>13</v>
      </c>
      <c r="G6041" t="s">
        <v>20240</v>
      </c>
      <c r="H6041" s="3" t="s">
        <v>20241</v>
      </c>
      <c r="I6041" t="s">
        <v>1658</v>
      </c>
      <c r="J6041" t="s">
        <v>20242</v>
      </c>
    </row>
    <row r="6042" spans="1:10" ht="16" x14ac:dyDescent="0.2">
      <c r="A6042" t="s">
        <v>20248</v>
      </c>
      <c r="B6042" t="s">
        <v>20249</v>
      </c>
      <c r="C6042" t="s">
        <v>20250</v>
      </c>
      <c r="D6042">
        <v>4</v>
      </c>
      <c r="E6042" t="s">
        <v>20251</v>
      </c>
      <c r="F6042" t="s">
        <v>13</v>
      </c>
      <c r="G6042" t="s">
        <v>20252</v>
      </c>
      <c r="H6042" s="3" t="s">
        <v>20253</v>
      </c>
      <c r="I6042" t="s">
        <v>404</v>
      </c>
      <c r="J6042" t="s">
        <v>20254</v>
      </c>
    </row>
    <row r="6043" spans="1:10" ht="16" x14ac:dyDescent="0.2">
      <c r="A6043" t="s">
        <v>20255</v>
      </c>
      <c r="B6043" t="s">
        <v>20256</v>
      </c>
      <c r="C6043" t="s">
        <v>20257</v>
      </c>
      <c r="D6043">
        <v>1</v>
      </c>
      <c r="E6043" t="s">
        <v>13</v>
      </c>
      <c r="F6043" t="s">
        <v>13</v>
      </c>
      <c r="G6043" t="s">
        <v>20258</v>
      </c>
      <c r="H6043" s="3" t="s">
        <v>20259</v>
      </c>
      <c r="I6043" t="s">
        <v>1676</v>
      </c>
      <c r="J6043" t="s">
        <v>20260</v>
      </c>
    </row>
    <row r="6044" spans="1:10" ht="16" x14ac:dyDescent="0.2">
      <c r="A6044" t="s">
        <v>20261</v>
      </c>
      <c r="B6044" t="s">
        <v>20262</v>
      </c>
      <c r="C6044" t="s">
        <v>20263</v>
      </c>
      <c r="D6044">
        <v>2</v>
      </c>
      <c r="E6044" t="s">
        <v>13</v>
      </c>
      <c r="F6044" t="s">
        <v>13</v>
      </c>
      <c r="G6044" t="s">
        <v>20264</v>
      </c>
      <c r="H6044" s="3" t="s">
        <v>20265</v>
      </c>
      <c r="I6044" t="s">
        <v>62</v>
      </c>
      <c r="J6044" t="s">
        <v>20266</v>
      </c>
    </row>
    <row r="6045" spans="1:10" ht="16" x14ac:dyDescent="0.2">
      <c r="A6045" t="s">
        <v>20267</v>
      </c>
      <c r="B6045" t="s">
        <v>20268</v>
      </c>
      <c r="C6045" t="s">
        <v>20269</v>
      </c>
      <c r="D6045">
        <v>3</v>
      </c>
      <c r="E6045" t="s">
        <v>13</v>
      </c>
      <c r="F6045" t="s">
        <v>13</v>
      </c>
      <c r="G6045" t="s">
        <v>20270</v>
      </c>
      <c r="H6045" s="3" t="s">
        <v>20271</v>
      </c>
      <c r="I6045" t="s">
        <v>62</v>
      </c>
      <c r="J6045" t="s">
        <v>20272</v>
      </c>
    </row>
    <row r="6046" spans="1:10" ht="16" x14ac:dyDescent="0.2">
      <c r="A6046" t="s">
        <v>20267</v>
      </c>
      <c r="B6046" t="s">
        <v>20262</v>
      </c>
      <c r="C6046" t="s">
        <v>20263</v>
      </c>
      <c r="D6046">
        <v>2</v>
      </c>
      <c r="E6046" t="s">
        <v>13</v>
      </c>
      <c r="F6046" t="s">
        <v>13</v>
      </c>
      <c r="G6046" t="s">
        <v>20270</v>
      </c>
      <c r="H6046" s="3" t="s">
        <v>20271</v>
      </c>
      <c r="I6046" t="s">
        <v>62</v>
      </c>
      <c r="J6046" t="s">
        <v>20272</v>
      </c>
    </row>
    <row r="6047" spans="1:10" ht="16" x14ac:dyDescent="0.2">
      <c r="A6047" t="s">
        <v>20273</v>
      </c>
      <c r="B6047" t="s">
        <v>20274</v>
      </c>
      <c r="C6047" t="s">
        <v>20275</v>
      </c>
      <c r="D6047">
        <v>2</v>
      </c>
      <c r="E6047" t="s">
        <v>637</v>
      </c>
      <c r="F6047" t="s">
        <v>13</v>
      </c>
      <c r="G6047" t="s">
        <v>20276</v>
      </c>
      <c r="H6047" s="3" t="s">
        <v>20277</v>
      </c>
      <c r="I6047" t="s">
        <v>1033</v>
      </c>
      <c r="J6047" t="s">
        <v>20278</v>
      </c>
    </row>
    <row r="6048" spans="1:10" ht="16" x14ac:dyDescent="0.2">
      <c r="A6048" t="s">
        <v>20279</v>
      </c>
      <c r="B6048" t="s">
        <v>20280</v>
      </c>
      <c r="C6048" t="s">
        <v>18745</v>
      </c>
      <c r="D6048">
        <v>3</v>
      </c>
      <c r="E6048" t="s">
        <v>637</v>
      </c>
      <c r="F6048" t="s">
        <v>13</v>
      </c>
      <c r="G6048" t="s">
        <v>20276</v>
      </c>
      <c r="H6048" s="3" t="s">
        <v>20281</v>
      </c>
      <c r="I6048" t="s">
        <v>1033</v>
      </c>
      <c r="J6048" t="s">
        <v>20282</v>
      </c>
    </row>
    <row r="6049" spans="1:10" ht="16" x14ac:dyDescent="0.2">
      <c r="A6049" t="s">
        <v>20283</v>
      </c>
      <c r="B6049" t="s">
        <v>20280</v>
      </c>
      <c r="C6049" t="s">
        <v>18745</v>
      </c>
      <c r="D6049">
        <v>2</v>
      </c>
      <c r="E6049" t="s">
        <v>637</v>
      </c>
      <c r="F6049" t="s">
        <v>13</v>
      </c>
      <c r="G6049" t="s">
        <v>20276</v>
      </c>
      <c r="H6049" s="3" t="s">
        <v>20277</v>
      </c>
      <c r="I6049" t="s">
        <v>1033</v>
      </c>
      <c r="J6049" t="s">
        <v>20284</v>
      </c>
    </row>
    <row r="6050" spans="1:10" ht="16" x14ac:dyDescent="0.2">
      <c r="A6050" t="s">
        <v>20285</v>
      </c>
      <c r="B6050" t="s">
        <v>20286</v>
      </c>
      <c r="C6050" t="s">
        <v>20287</v>
      </c>
      <c r="D6050">
        <v>1</v>
      </c>
      <c r="E6050" t="s">
        <v>13</v>
      </c>
      <c r="F6050" t="s">
        <v>13</v>
      </c>
      <c r="G6050" t="s">
        <v>20288</v>
      </c>
      <c r="H6050" s="3" t="s">
        <v>20289</v>
      </c>
      <c r="I6050" t="s">
        <v>69</v>
      </c>
      <c r="J6050" t="s">
        <v>20290</v>
      </c>
    </row>
    <row r="6051" spans="1:10" ht="16" x14ac:dyDescent="0.2">
      <c r="A6051" t="s">
        <v>20291</v>
      </c>
      <c r="B6051" t="s">
        <v>20292</v>
      </c>
      <c r="C6051" t="s">
        <v>20293</v>
      </c>
      <c r="D6051">
        <v>2</v>
      </c>
      <c r="E6051" t="s">
        <v>13</v>
      </c>
      <c r="F6051" t="s">
        <v>5714</v>
      </c>
      <c r="G6051" t="s">
        <v>20294</v>
      </c>
      <c r="H6051" s="3" t="s">
        <v>20295</v>
      </c>
      <c r="I6051" t="s">
        <v>69</v>
      </c>
      <c r="J6051" t="s">
        <v>20296</v>
      </c>
    </row>
    <row r="6052" spans="1:10" ht="16" x14ac:dyDescent="0.2">
      <c r="A6052" t="s">
        <v>20297</v>
      </c>
      <c r="B6052" t="s">
        <v>20292</v>
      </c>
      <c r="C6052" t="s">
        <v>20293</v>
      </c>
      <c r="D6052">
        <v>2</v>
      </c>
      <c r="E6052" t="s">
        <v>13</v>
      </c>
      <c r="F6052" t="s">
        <v>5714</v>
      </c>
      <c r="G6052" t="s">
        <v>20294</v>
      </c>
      <c r="H6052" s="3" t="s">
        <v>20298</v>
      </c>
      <c r="I6052" t="s">
        <v>69</v>
      </c>
      <c r="J6052" t="s">
        <v>20299</v>
      </c>
    </row>
    <row r="6053" spans="1:10" ht="16" x14ac:dyDescent="0.2">
      <c r="A6053" t="s">
        <v>20291</v>
      </c>
      <c r="B6053" t="s">
        <v>20300</v>
      </c>
      <c r="C6053" t="s">
        <v>20301</v>
      </c>
      <c r="D6053">
        <v>1</v>
      </c>
      <c r="E6053" t="s">
        <v>13</v>
      </c>
      <c r="F6053" t="s">
        <v>5714</v>
      </c>
      <c r="G6053" t="s">
        <v>20294</v>
      </c>
      <c r="H6053" s="3" t="s">
        <v>20302</v>
      </c>
      <c r="I6053" t="s">
        <v>69</v>
      </c>
      <c r="J6053" t="s">
        <v>20296</v>
      </c>
    </row>
    <row r="6054" spans="1:10" ht="16" x14ac:dyDescent="0.2">
      <c r="A6054" t="s">
        <v>20303</v>
      </c>
      <c r="B6054" t="s">
        <v>20304</v>
      </c>
      <c r="C6054" t="s">
        <v>20305</v>
      </c>
      <c r="D6054">
        <v>1</v>
      </c>
      <c r="E6054" t="s">
        <v>13</v>
      </c>
      <c r="F6054" t="s">
        <v>5714</v>
      </c>
      <c r="G6054" t="s">
        <v>20294</v>
      </c>
      <c r="H6054" s="3" t="s">
        <v>20306</v>
      </c>
      <c r="I6054" t="s">
        <v>69</v>
      </c>
      <c r="J6054" t="s">
        <v>20307</v>
      </c>
    </row>
    <row r="6055" spans="1:10" ht="16" x14ac:dyDescent="0.2">
      <c r="A6055" t="s">
        <v>20297</v>
      </c>
      <c r="B6055" t="s">
        <v>20304</v>
      </c>
      <c r="C6055" t="s">
        <v>20305</v>
      </c>
      <c r="D6055">
        <v>1</v>
      </c>
      <c r="E6055" t="s">
        <v>13</v>
      </c>
      <c r="F6055" t="s">
        <v>5714</v>
      </c>
      <c r="G6055" t="s">
        <v>20294</v>
      </c>
      <c r="H6055" s="3" t="s">
        <v>20298</v>
      </c>
      <c r="I6055" t="s">
        <v>69</v>
      </c>
      <c r="J6055" t="s">
        <v>20299</v>
      </c>
    </row>
    <row r="6056" spans="1:10" ht="16" x14ac:dyDescent="0.2">
      <c r="A6056" t="s">
        <v>20308</v>
      </c>
      <c r="B6056" t="s">
        <v>20304</v>
      </c>
      <c r="C6056" t="s">
        <v>20305</v>
      </c>
      <c r="D6056">
        <v>1</v>
      </c>
      <c r="E6056" t="s">
        <v>13</v>
      </c>
      <c r="F6056" t="s">
        <v>5714</v>
      </c>
      <c r="G6056" t="s">
        <v>20294</v>
      </c>
      <c r="H6056" s="3" t="s">
        <v>20306</v>
      </c>
      <c r="I6056" t="s">
        <v>69</v>
      </c>
      <c r="J6056" t="s">
        <v>20309</v>
      </c>
    </row>
    <row r="6057" spans="1:10" ht="16" x14ac:dyDescent="0.2">
      <c r="A6057" t="s">
        <v>20310</v>
      </c>
      <c r="B6057" t="s">
        <v>14545</v>
      </c>
      <c r="C6057" t="s">
        <v>14546</v>
      </c>
      <c r="D6057">
        <v>1</v>
      </c>
      <c r="E6057" t="s">
        <v>13</v>
      </c>
      <c r="F6057" t="s">
        <v>5714</v>
      </c>
      <c r="G6057" t="s">
        <v>20311</v>
      </c>
      <c r="H6057" s="3" t="s">
        <v>20312</v>
      </c>
      <c r="I6057" t="s">
        <v>69</v>
      </c>
      <c r="J6057" t="s">
        <v>20313</v>
      </c>
    </row>
    <row r="6058" spans="1:10" ht="16" x14ac:dyDescent="0.2">
      <c r="A6058" t="s">
        <v>1637</v>
      </c>
      <c r="B6058" t="s">
        <v>1601</v>
      </c>
      <c r="C6058" t="s">
        <v>1602</v>
      </c>
      <c r="D6058">
        <v>2</v>
      </c>
      <c r="E6058" t="s">
        <v>13</v>
      </c>
      <c r="F6058" t="s">
        <v>5714</v>
      </c>
      <c r="G6058" t="s">
        <v>20311</v>
      </c>
      <c r="H6058" s="3" t="s">
        <v>20314</v>
      </c>
      <c r="I6058" t="s">
        <v>69</v>
      </c>
      <c r="J6058" t="s">
        <v>1640</v>
      </c>
    </row>
    <row r="6059" spans="1:10" ht="16" x14ac:dyDescent="0.2">
      <c r="A6059" t="s">
        <v>9203</v>
      </c>
      <c r="B6059" t="s">
        <v>20315</v>
      </c>
      <c r="C6059" t="s">
        <v>20316</v>
      </c>
      <c r="D6059">
        <v>5</v>
      </c>
      <c r="E6059" t="s">
        <v>13</v>
      </c>
      <c r="F6059" t="s">
        <v>5714</v>
      </c>
      <c r="G6059" t="s">
        <v>20311</v>
      </c>
      <c r="H6059" s="3" t="s">
        <v>20312</v>
      </c>
      <c r="I6059" t="s">
        <v>69</v>
      </c>
      <c r="J6059" t="s">
        <v>9206</v>
      </c>
    </row>
    <row r="6060" spans="1:10" ht="16" x14ac:dyDescent="0.2">
      <c r="A6060" t="s">
        <v>20317</v>
      </c>
      <c r="B6060" t="s">
        <v>2151</v>
      </c>
      <c r="C6060" t="s">
        <v>19287</v>
      </c>
      <c r="D6060">
        <v>3</v>
      </c>
      <c r="E6060" t="s">
        <v>13</v>
      </c>
      <c r="F6060" t="s">
        <v>5714</v>
      </c>
      <c r="G6060" t="s">
        <v>20311</v>
      </c>
      <c r="H6060" s="3" t="s">
        <v>20318</v>
      </c>
      <c r="I6060" t="s">
        <v>69</v>
      </c>
      <c r="J6060" t="s">
        <v>20319</v>
      </c>
    </row>
    <row r="6061" spans="1:10" ht="16" x14ac:dyDescent="0.2">
      <c r="A6061" t="s">
        <v>20320</v>
      </c>
      <c r="B6061" t="s">
        <v>14979</v>
      </c>
      <c r="C6061" t="s">
        <v>20321</v>
      </c>
      <c r="D6061">
        <v>3</v>
      </c>
      <c r="E6061" t="s">
        <v>13</v>
      </c>
      <c r="F6061" t="s">
        <v>5714</v>
      </c>
      <c r="G6061" t="s">
        <v>20322</v>
      </c>
      <c r="H6061" s="3" t="s">
        <v>20323</v>
      </c>
      <c r="I6061" t="s">
        <v>69</v>
      </c>
      <c r="J6061" t="s">
        <v>20324</v>
      </c>
    </row>
    <row r="6062" spans="1:10" ht="16" x14ac:dyDescent="0.2">
      <c r="A6062" t="s">
        <v>20325</v>
      </c>
      <c r="B6062" t="s">
        <v>20326</v>
      </c>
      <c r="C6062" t="s">
        <v>20327</v>
      </c>
      <c r="D6062">
        <v>2</v>
      </c>
      <c r="E6062" t="s">
        <v>13</v>
      </c>
      <c r="F6062" t="s">
        <v>5714</v>
      </c>
      <c r="G6062" t="s">
        <v>20322</v>
      </c>
      <c r="H6062" s="3" t="s">
        <v>20323</v>
      </c>
      <c r="I6062" t="s">
        <v>69</v>
      </c>
      <c r="J6062" t="s">
        <v>20328</v>
      </c>
    </row>
    <row r="6063" spans="1:10" ht="16" x14ac:dyDescent="0.2">
      <c r="A6063" t="s">
        <v>20320</v>
      </c>
      <c r="B6063" t="s">
        <v>20329</v>
      </c>
      <c r="C6063" t="s">
        <v>20330</v>
      </c>
      <c r="D6063">
        <v>1</v>
      </c>
      <c r="E6063" t="s">
        <v>13</v>
      </c>
      <c r="F6063" t="s">
        <v>5714</v>
      </c>
      <c r="G6063" t="s">
        <v>20322</v>
      </c>
      <c r="H6063" s="3" t="s">
        <v>20323</v>
      </c>
      <c r="I6063" t="s">
        <v>69</v>
      </c>
      <c r="J6063" t="s">
        <v>20324</v>
      </c>
    </row>
    <row r="6064" spans="1:10" ht="16" x14ac:dyDescent="0.2">
      <c r="A6064" t="s">
        <v>20320</v>
      </c>
      <c r="B6064" t="s">
        <v>20331</v>
      </c>
      <c r="C6064" t="s">
        <v>20332</v>
      </c>
      <c r="D6064">
        <v>2</v>
      </c>
      <c r="E6064" t="s">
        <v>13</v>
      </c>
      <c r="F6064" t="s">
        <v>5714</v>
      </c>
      <c r="G6064" t="s">
        <v>20322</v>
      </c>
      <c r="H6064" s="3" t="s">
        <v>20323</v>
      </c>
      <c r="I6064" t="s">
        <v>69</v>
      </c>
      <c r="J6064" t="s">
        <v>20324</v>
      </c>
    </row>
    <row r="6065" spans="1:10" ht="16" x14ac:dyDescent="0.2">
      <c r="A6065" t="s">
        <v>20320</v>
      </c>
      <c r="B6065" t="s">
        <v>2161</v>
      </c>
      <c r="C6065" t="s">
        <v>20333</v>
      </c>
      <c r="D6065">
        <v>4</v>
      </c>
      <c r="E6065" t="s">
        <v>13</v>
      </c>
      <c r="F6065" t="s">
        <v>5714</v>
      </c>
      <c r="G6065" t="s">
        <v>20322</v>
      </c>
      <c r="H6065" s="3" t="s">
        <v>20323</v>
      </c>
      <c r="I6065" t="s">
        <v>69</v>
      </c>
      <c r="J6065" t="s">
        <v>20324</v>
      </c>
    </row>
    <row r="6066" spans="1:10" ht="16" x14ac:dyDescent="0.2">
      <c r="A6066" t="s">
        <v>20325</v>
      </c>
      <c r="B6066" t="s">
        <v>4079</v>
      </c>
      <c r="C6066" t="s">
        <v>20334</v>
      </c>
      <c r="D6066">
        <v>1</v>
      </c>
      <c r="E6066" t="s">
        <v>13</v>
      </c>
      <c r="F6066" t="s">
        <v>5714</v>
      </c>
      <c r="G6066" t="s">
        <v>20322</v>
      </c>
      <c r="H6066" s="3" t="s">
        <v>20323</v>
      </c>
      <c r="I6066" t="s">
        <v>69</v>
      </c>
      <c r="J6066" t="s">
        <v>20328</v>
      </c>
    </row>
    <row r="6067" spans="1:10" ht="16" x14ac:dyDescent="0.2">
      <c r="A6067" t="s">
        <v>20335</v>
      </c>
      <c r="B6067" t="s">
        <v>20336</v>
      </c>
      <c r="C6067" t="s">
        <v>20337</v>
      </c>
      <c r="D6067">
        <v>2</v>
      </c>
      <c r="E6067" t="s">
        <v>13</v>
      </c>
      <c r="F6067" t="s">
        <v>5714</v>
      </c>
      <c r="G6067" t="s">
        <v>20322</v>
      </c>
      <c r="H6067" s="3" t="s">
        <v>20323</v>
      </c>
      <c r="I6067" t="s">
        <v>69</v>
      </c>
      <c r="J6067" t="s">
        <v>20338</v>
      </c>
    </row>
    <row r="6068" spans="1:10" ht="16" x14ac:dyDescent="0.2">
      <c r="A6068" t="s">
        <v>20335</v>
      </c>
      <c r="B6068" t="s">
        <v>4934</v>
      </c>
      <c r="C6068" t="s">
        <v>20339</v>
      </c>
      <c r="D6068">
        <v>3</v>
      </c>
      <c r="E6068" t="s">
        <v>13</v>
      </c>
      <c r="F6068" t="s">
        <v>5714</v>
      </c>
      <c r="G6068" t="s">
        <v>20322</v>
      </c>
      <c r="H6068" s="3" t="s">
        <v>20323</v>
      </c>
      <c r="I6068" t="s">
        <v>69</v>
      </c>
      <c r="J6068" t="s">
        <v>20338</v>
      </c>
    </row>
    <row r="6069" spans="1:10" ht="16" x14ac:dyDescent="0.2">
      <c r="A6069" t="s">
        <v>3136</v>
      </c>
      <c r="B6069" t="s">
        <v>20331</v>
      </c>
      <c r="C6069" t="s">
        <v>20332</v>
      </c>
      <c r="D6069">
        <v>1</v>
      </c>
      <c r="E6069" t="s">
        <v>13</v>
      </c>
      <c r="F6069" t="s">
        <v>5714</v>
      </c>
      <c r="G6069" t="s">
        <v>20322</v>
      </c>
      <c r="H6069" s="3" t="s">
        <v>20323</v>
      </c>
      <c r="I6069" t="s">
        <v>69</v>
      </c>
      <c r="J6069" t="s">
        <v>3141</v>
      </c>
    </row>
    <row r="6070" spans="1:10" ht="16" x14ac:dyDescent="0.2">
      <c r="A6070" t="s">
        <v>20335</v>
      </c>
      <c r="B6070" t="s">
        <v>20340</v>
      </c>
      <c r="C6070" t="s">
        <v>20341</v>
      </c>
      <c r="D6070">
        <v>1</v>
      </c>
      <c r="E6070" t="s">
        <v>13</v>
      </c>
      <c r="F6070" t="s">
        <v>5714</v>
      </c>
      <c r="G6070" t="s">
        <v>20322</v>
      </c>
      <c r="H6070" s="3" t="s">
        <v>20323</v>
      </c>
      <c r="I6070" t="s">
        <v>69</v>
      </c>
      <c r="J6070" t="s">
        <v>20338</v>
      </c>
    </row>
    <row r="6071" spans="1:10" ht="16" x14ac:dyDescent="0.2">
      <c r="A6071" t="s">
        <v>3136</v>
      </c>
      <c r="B6071" t="s">
        <v>14979</v>
      </c>
      <c r="C6071" t="s">
        <v>20321</v>
      </c>
      <c r="D6071">
        <v>2</v>
      </c>
      <c r="E6071" t="s">
        <v>13</v>
      </c>
      <c r="F6071" t="s">
        <v>5714</v>
      </c>
      <c r="G6071" t="s">
        <v>20322</v>
      </c>
      <c r="H6071" s="3" t="s">
        <v>20323</v>
      </c>
      <c r="I6071" t="s">
        <v>69</v>
      </c>
      <c r="J6071" t="s">
        <v>3141</v>
      </c>
    </row>
    <row r="6072" spans="1:10" ht="16" x14ac:dyDescent="0.2">
      <c r="A6072" t="s">
        <v>20342</v>
      </c>
      <c r="B6072" t="s">
        <v>2081</v>
      </c>
      <c r="C6072" t="s">
        <v>20343</v>
      </c>
      <c r="D6072">
        <v>4</v>
      </c>
      <c r="E6072" t="s">
        <v>13</v>
      </c>
      <c r="F6072" t="s">
        <v>5714</v>
      </c>
      <c r="G6072" t="s">
        <v>20344</v>
      </c>
      <c r="H6072" s="3" t="s">
        <v>20345</v>
      </c>
      <c r="I6072" t="s">
        <v>69</v>
      </c>
      <c r="J6072" t="s">
        <v>20346</v>
      </c>
    </row>
    <row r="6073" spans="1:10" ht="16" x14ac:dyDescent="0.2">
      <c r="A6073" t="s">
        <v>20347</v>
      </c>
      <c r="B6073" t="s">
        <v>20348</v>
      </c>
      <c r="C6073" t="s">
        <v>20349</v>
      </c>
      <c r="D6073">
        <v>3</v>
      </c>
      <c r="E6073" t="s">
        <v>13</v>
      </c>
      <c r="F6073" t="s">
        <v>5714</v>
      </c>
      <c r="G6073" t="s">
        <v>20344</v>
      </c>
      <c r="H6073" s="3" t="s">
        <v>20350</v>
      </c>
      <c r="I6073" t="s">
        <v>69</v>
      </c>
      <c r="J6073" t="s">
        <v>20351</v>
      </c>
    </row>
    <row r="6074" spans="1:10" ht="16" x14ac:dyDescent="0.2">
      <c r="A6074" t="s">
        <v>20352</v>
      </c>
      <c r="B6074" t="s">
        <v>20353</v>
      </c>
      <c r="C6074" t="s">
        <v>20354</v>
      </c>
      <c r="D6074">
        <v>2</v>
      </c>
      <c r="E6074" t="s">
        <v>13</v>
      </c>
      <c r="F6074" t="s">
        <v>5714</v>
      </c>
      <c r="G6074" t="s">
        <v>20344</v>
      </c>
      <c r="H6074" s="3" t="s">
        <v>20355</v>
      </c>
      <c r="I6074" t="s">
        <v>69</v>
      </c>
      <c r="J6074" t="s">
        <v>20356</v>
      </c>
    </row>
    <row r="6075" spans="1:10" ht="16" x14ac:dyDescent="0.2">
      <c r="A6075" t="s">
        <v>20357</v>
      </c>
      <c r="B6075" t="s">
        <v>20358</v>
      </c>
      <c r="C6075" t="s">
        <v>20359</v>
      </c>
      <c r="D6075">
        <v>3</v>
      </c>
      <c r="E6075" t="s">
        <v>13</v>
      </c>
      <c r="F6075" t="s">
        <v>5714</v>
      </c>
      <c r="G6075" t="s">
        <v>20344</v>
      </c>
      <c r="H6075" s="3" t="s">
        <v>20360</v>
      </c>
      <c r="I6075" t="s">
        <v>69</v>
      </c>
      <c r="J6075" t="s">
        <v>20361</v>
      </c>
    </row>
    <row r="6076" spans="1:10" ht="16" x14ac:dyDescent="0.2">
      <c r="A6076" t="s">
        <v>20362</v>
      </c>
      <c r="B6076" t="s">
        <v>19600</v>
      </c>
      <c r="C6076" t="s">
        <v>20363</v>
      </c>
      <c r="D6076">
        <v>2</v>
      </c>
      <c r="E6076" t="s">
        <v>13</v>
      </c>
      <c r="F6076" t="s">
        <v>5714</v>
      </c>
      <c r="G6076" t="s">
        <v>20344</v>
      </c>
      <c r="H6076" s="3" t="s">
        <v>20364</v>
      </c>
      <c r="I6076" t="s">
        <v>69</v>
      </c>
      <c r="J6076" t="s">
        <v>20365</v>
      </c>
    </row>
    <row r="6077" spans="1:10" ht="16" x14ac:dyDescent="0.2">
      <c r="A6077" t="s">
        <v>20366</v>
      </c>
      <c r="B6077" t="s">
        <v>20367</v>
      </c>
      <c r="C6077" t="s">
        <v>20368</v>
      </c>
      <c r="D6077">
        <v>3</v>
      </c>
      <c r="E6077" t="s">
        <v>13</v>
      </c>
      <c r="F6077" t="s">
        <v>5714</v>
      </c>
      <c r="G6077" t="s">
        <v>20344</v>
      </c>
      <c r="H6077" s="3" t="s">
        <v>20369</v>
      </c>
      <c r="I6077" t="s">
        <v>69</v>
      </c>
      <c r="J6077" t="s">
        <v>20370</v>
      </c>
    </row>
    <row r="6078" spans="1:10" ht="16" x14ac:dyDescent="0.2">
      <c r="A6078" t="s">
        <v>20371</v>
      </c>
      <c r="B6078" t="s">
        <v>2161</v>
      </c>
      <c r="C6078" t="s">
        <v>20372</v>
      </c>
      <c r="D6078">
        <v>5</v>
      </c>
      <c r="E6078" t="s">
        <v>13</v>
      </c>
      <c r="F6078" t="s">
        <v>5714</v>
      </c>
      <c r="G6078" t="s">
        <v>20344</v>
      </c>
      <c r="H6078" s="3" t="s">
        <v>20373</v>
      </c>
      <c r="I6078" t="s">
        <v>69</v>
      </c>
      <c r="J6078" t="s">
        <v>20374</v>
      </c>
    </row>
    <row r="6079" spans="1:10" ht="16" x14ac:dyDescent="0.2">
      <c r="A6079" t="s">
        <v>20375</v>
      </c>
      <c r="B6079" t="s">
        <v>20376</v>
      </c>
      <c r="C6079" t="s">
        <v>20377</v>
      </c>
      <c r="D6079">
        <v>2</v>
      </c>
      <c r="E6079" t="s">
        <v>13</v>
      </c>
      <c r="F6079" t="s">
        <v>5714</v>
      </c>
      <c r="G6079" t="s">
        <v>20344</v>
      </c>
      <c r="H6079" s="3" t="s">
        <v>20350</v>
      </c>
      <c r="I6079" t="s">
        <v>69</v>
      </c>
      <c r="J6079" t="s">
        <v>20378</v>
      </c>
    </row>
    <row r="6080" spans="1:10" ht="16" x14ac:dyDescent="0.2">
      <c r="A6080" t="s">
        <v>20347</v>
      </c>
      <c r="B6080" t="s">
        <v>20379</v>
      </c>
      <c r="C6080" t="s">
        <v>20380</v>
      </c>
      <c r="D6080">
        <v>1</v>
      </c>
      <c r="E6080" t="s">
        <v>13</v>
      </c>
      <c r="F6080" t="s">
        <v>5714</v>
      </c>
      <c r="G6080" t="s">
        <v>20344</v>
      </c>
      <c r="H6080" s="3" t="s">
        <v>20350</v>
      </c>
      <c r="I6080" t="s">
        <v>69</v>
      </c>
      <c r="J6080" t="s">
        <v>20351</v>
      </c>
    </row>
    <row r="6081" spans="1:10" ht="16" x14ac:dyDescent="0.2">
      <c r="A6081" t="s">
        <v>20381</v>
      </c>
      <c r="B6081" t="s">
        <v>20382</v>
      </c>
      <c r="C6081" t="s">
        <v>20383</v>
      </c>
      <c r="D6081">
        <v>1</v>
      </c>
      <c r="E6081" t="s">
        <v>13</v>
      </c>
      <c r="F6081" t="s">
        <v>5714</v>
      </c>
      <c r="G6081" t="s">
        <v>20344</v>
      </c>
      <c r="H6081" s="3" t="s">
        <v>20364</v>
      </c>
      <c r="I6081" t="s">
        <v>69</v>
      </c>
      <c r="J6081" t="s">
        <v>20384</v>
      </c>
    </row>
    <row r="6082" spans="1:10" ht="16" x14ac:dyDescent="0.2">
      <c r="A6082" t="s">
        <v>20352</v>
      </c>
      <c r="B6082" t="s">
        <v>8289</v>
      </c>
      <c r="C6082" t="s">
        <v>20385</v>
      </c>
      <c r="D6082">
        <v>3</v>
      </c>
      <c r="E6082" t="s">
        <v>13</v>
      </c>
      <c r="F6082" t="s">
        <v>5714</v>
      </c>
      <c r="G6082" t="s">
        <v>20344</v>
      </c>
      <c r="H6082" s="3" t="s">
        <v>20355</v>
      </c>
      <c r="I6082" t="s">
        <v>69</v>
      </c>
      <c r="J6082" t="s">
        <v>20356</v>
      </c>
    </row>
    <row r="6083" spans="1:10" ht="16" x14ac:dyDescent="0.2">
      <c r="A6083" t="s">
        <v>20386</v>
      </c>
      <c r="B6083" t="s">
        <v>20387</v>
      </c>
      <c r="C6083" t="s">
        <v>20388</v>
      </c>
      <c r="D6083">
        <v>1</v>
      </c>
      <c r="E6083" t="s">
        <v>13</v>
      </c>
      <c r="F6083" t="s">
        <v>5714</v>
      </c>
      <c r="G6083" t="s">
        <v>20344</v>
      </c>
      <c r="H6083" s="3" t="s">
        <v>20389</v>
      </c>
      <c r="I6083" t="s">
        <v>69</v>
      </c>
      <c r="J6083" t="s">
        <v>20390</v>
      </c>
    </row>
    <row r="6084" spans="1:10" ht="16" x14ac:dyDescent="0.2">
      <c r="A6084" t="s">
        <v>20347</v>
      </c>
      <c r="B6084" t="s">
        <v>5712</v>
      </c>
      <c r="C6084" t="s">
        <v>20391</v>
      </c>
      <c r="D6084">
        <v>2</v>
      </c>
      <c r="E6084" t="s">
        <v>13</v>
      </c>
      <c r="F6084" t="s">
        <v>5714</v>
      </c>
      <c r="G6084" t="s">
        <v>20344</v>
      </c>
      <c r="H6084" s="3" t="s">
        <v>20350</v>
      </c>
      <c r="I6084" t="s">
        <v>69</v>
      </c>
      <c r="J6084" t="s">
        <v>20351</v>
      </c>
    </row>
    <row r="6085" spans="1:10" ht="16" x14ac:dyDescent="0.2">
      <c r="A6085" t="s">
        <v>20392</v>
      </c>
      <c r="B6085" t="s">
        <v>4934</v>
      </c>
      <c r="C6085" t="s">
        <v>20393</v>
      </c>
      <c r="D6085">
        <v>2</v>
      </c>
      <c r="E6085" t="s">
        <v>13</v>
      </c>
      <c r="F6085" t="s">
        <v>5714</v>
      </c>
      <c r="G6085" t="s">
        <v>20344</v>
      </c>
      <c r="H6085" s="3" t="s">
        <v>20345</v>
      </c>
      <c r="I6085" t="s">
        <v>69</v>
      </c>
      <c r="J6085" t="s">
        <v>20394</v>
      </c>
    </row>
    <row r="6086" spans="1:10" ht="16" x14ac:dyDescent="0.2">
      <c r="A6086" t="s">
        <v>20310</v>
      </c>
      <c r="B6086" t="s">
        <v>20395</v>
      </c>
      <c r="C6086" t="s">
        <v>20396</v>
      </c>
      <c r="D6086">
        <v>2</v>
      </c>
      <c r="E6086" t="s">
        <v>13</v>
      </c>
      <c r="F6086" t="s">
        <v>5714</v>
      </c>
      <c r="G6086" t="s">
        <v>20344</v>
      </c>
      <c r="H6086" s="3" t="s">
        <v>20397</v>
      </c>
      <c r="I6086" t="s">
        <v>69</v>
      </c>
      <c r="J6086" t="s">
        <v>20313</v>
      </c>
    </row>
    <row r="6087" spans="1:10" ht="16" x14ac:dyDescent="0.2">
      <c r="A6087" t="s">
        <v>692</v>
      </c>
      <c r="B6087" t="s">
        <v>4934</v>
      </c>
      <c r="C6087" t="s">
        <v>20393</v>
      </c>
      <c r="D6087">
        <v>2</v>
      </c>
      <c r="E6087" t="s">
        <v>13</v>
      </c>
      <c r="F6087" t="s">
        <v>5714</v>
      </c>
      <c r="G6087" t="s">
        <v>20344</v>
      </c>
      <c r="H6087" s="3" t="s">
        <v>20345</v>
      </c>
      <c r="I6087" t="s">
        <v>69</v>
      </c>
      <c r="J6087" t="s">
        <v>694</v>
      </c>
    </row>
    <row r="6088" spans="1:10" ht="16" x14ac:dyDescent="0.2">
      <c r="A6088" t="s">
        <v>20398</v>
      </c>
      <c r="B6088" t="s">
        <v>20379</v>
      </c>
      <c r="C6088" t="s">
        <v>20380</v>
      </c>
      <c r="D6088">
        <v>1</v>
      </c>
      <c r="E6088" t="s">
        <v>13</v>
      </c>
      <c r="F6088" t="s">
        <v>5714</v>
      </c>
      <c r="G6088" t="s">
        <v>20344</v>
      </c>
      <c r="H6088" s="3" t="s">
        <v>20350</v>
      </c>
      <c r="I6088" t="s">
        <v>69</v>
      </c>
      <c r="J6088" t="s">
        <v>20399</v>
      </c>
    </row>
    <row r="6089" spans="1:10" ht="16" x14ac:dyDescent="0.2">
      <c r="A6089" t="s">
        <v>8288</v>
      </c>
      <c r="B6089" t="s">
        <v>2011</v>
      </c>
      <c r="C6089" t="s">
        <v>20400</v>
      </c>
      <c r="D6089">
        <v>4</v>
      </c>
      <c r="E6089" t="s">
        <v>13</v>
      </c>
      <c r="F6089" t="s">
        <v>5714</v>
      </c>
      <c r="G6089" t="s">
        <v>20344</v>
      </c>
      <c r="H6089" s="3" t="s">
        <v>20401</v>
      </c>
      <c r="I6089" t="s">
        <v>69</v>
      </c>
      <c r="J6089" t="s">
        <v>8293</v>
      </c>
    </row>
    <row r="6090" spans="1:10" ht="16" x14ac:dyDescent="0.2">
      <c r="A6090" t="s">
        <v>20402</v>
      </c>
      <c r="B6090" t="s">
        <v>20403</v>
      </c>
      <c r="C6090" t="s">
        <v>20404</v>
      </c>
      <c r="D6090">
        <v>4</v>
      </c>
      <c r="E6090" t="s">
        <v>13</v>
      </c>
      <c r="F6090" t="s">
        <v>5714</v>
      </c>
      <c r="G6090" t="s">
        <v>20344</v>
      </c>
      <c r="H6090" s="3" t="s">
        <v>20405</v>
      </c>
      <c r="I6090" t="s">
        <v>69</v>
      </c>
      <c r="J6090" t="s">
        <v>20406</v>
      </c>
    </row>
    <row r="6091" spans="1:10" ht="16" x14ac:dyDescent="0.2">
      <c r="A6091" t="s">
        <v>20407</v>
      </c>
      <c r="B6091" t="s">
        <v>20408</v>
      </c>
      <c r="C6091" t="s">
        <v>20409</v>
      </c>
      <c r="D6091">
        <v>1</v>
      </c>
      <c r="E6091" t="s">
        <v>13</v>
      </c>
      <c r="F6091" t="s">
        <v>5714</v>
      </c>
      <c r="G6091" t="s">
        <v>20344</v>
      </c>
      <c r="H6091" s="3" t="s">
        <v>20410</v>
      </c>
      <c r="I6091" t="s">
        <v>69</v>
      </c>
      <c r="J6091" t="s">
        <v>20411</v>
      </c>
    </row>
    <row r="6092" spans="1:10" ht="16" x14ac:dyDescent="0.2">
      <c r="A6092" t="s">
        <v>20407</v>
      </c>
      <c r="B6092" t="s">
        <v>20412</v>
      </c>
      <c r="C6092" t="s">
        <v>20413</v>
      </c>
      <c r="D6092">
        <v>2</v>
      </c>
      <c r="E6092" t="s">
        <v>13</v>
      </c>
      <c r="F6092" t="s">
        <v>5714</v>
      </c>
      <c r="G6092" t="s">
        <v>20344</v>
      </c>
      <c r="H6092" s="3" t="s">
        <v>20414</v>
      </c>
      <c r="I6092" t="s">
        <v>69</v>
      </c>
      <c r="J6092" t="s">
        <v>20411</v>
      </c>
    </row>
    <row r="6093" spans="1:10" ht="16" x14ac:dyDescent="0.2">
      <c r="A6093" t="s">
        <v>20415</v>
      </c>
      <c r="B6093" t="s">
        <v>20408</v>
      </c>
      <c r="C6093" t="s">
        <v>20409</v>
      </c>
      <c r="D6093">
        <v>1</v>
      </c>
      <c r="E6093" t="s">
        <v>13</v>
      </c>
      <c r="F6093" t="s">
        <v>5714</v>
      </c>
      <c r="G6093" t="s">
        <v>20344</v>
      </c>
      <c r="H6093" s="3" t="s">
        <v>20410</v>
      </c>
      <c r="I6093" t="s">
        <v>69</v>
      </c>
      <c r="J6093" t="s">
        <v>20416</v>
      </c>
    </row>
    <row r="6094" spans="1:10" ht="16" x14ac:dyDescent="0.2">
      <c r="A6094" t="s">
        <v>20398</v>
      </c>
      <c r="B6094" t="s">
        <v>5712</v>
      </c>
      <c r="C6094" t="s">
        <v>20391</v>
      </c>
      <c r="D6094">
        <v>2</v>
      </c>
      <c r="E6094" t="s">
        <v>13</v>
      </c>
      <c r="F6094" t="s">
        <v>5714</v>
      </c>
      <c r="G6094" t="s">
        <v>20344</v>
      </c>
      <c r="H6094" s="3" t="s">
        <v>20350</v>
      </c>
      <c r="I6094" t="s">
        <v>69</v>
      </c>
      <c r="J6094" t="s">
        <v>20399</v>
      </c>
    </row>
    <row r="6095" spans="1:10" ht="16" x14ac:dyDescent="0.2">
      <c r="A6095" t="s">
        <v>20417</v>
      </c>
      <c r="B6095" t="s">
        <v>8418</v>
      </c>
      <c r="C6095" t="s">
        <v>20418</v>
      </c>
      <c r="D6095">
        <v>2</v>
      </c>
      <c r="E6095" t="s">
        <v>13</v>
      </c>
      <c r="F6095" t="s">
        <v>5714</v>
      </c>
      <c r="G6095" t="s">
        <v>20344</v>
      </c>
      <c r="H6095" s="3" t="s">
        <v>20364</v>
      </c>
      <c r="I6095" t="s">
        <v>69</v>
      </c>
      <c r="J6095" t="s">
        <v>20419</v>
      </c>
    </row>
    <row r="6096" spans="1:10" ht="16" x14ac:dyDescent="0.2">
      <c r="A6096" t="s">
        <v>20398</v>
      </c>
      <c r="B6096" t="s">
        <v>20348</v>
      </c>
      <c r="C6096" t="s">
        <v>20349</v>
      </c>
      <c r="D6096">
        <v>3</v>
      </c>
      <c r="E6096" t="s">
        <v>13</v>
      </c>
      <c r="F6096" t="s">
        <v>5714</v>
      </c>
      <c r="G6096" t="s">
        <v>20344</v>
      </c>
      <c r="H6096" s="3" t="s">
        <v>20350</v>
      </c>
      <c r="I6096" t="s">
        <v>69</v>
      </c>
      <c r="J6096" t="s">
        <v>20399</v>
      </c>
    </row>
    <row r="6097" spans="1:10" ht="16" x14ac:dyDescent="0.2">
      <c r="A6097" t="s">
        <v>20420</v>
      </c>
      <c r="B6097" t="s">
        <v>20421</v>
      </c>
      <c r="C6097" t="s">
        <v>20422</v>
      </c>
      <c r="D6097">
        <v>3</v>
      </c>
      <c r="E6097" t="s">
        <v>13</v>
      </c>
      <c r="F6097" t="s">
        <v>5714</v>
      </c>
      <c r="G6097" t="s">
        <v>20344</v>
      </c>
      <c r="H6097" s="3" t="s">
        <v>20373</v>
      </c>
      <c r="I6097" t="s">
        <v>69</v>
      </c>
      <c r="J6097" t="s">
        <v>20423</v>
      </c>
    </row>
    <row r="6098" spans="1:10" ht="16" x14ac:dyDescent="0.2">
      <c r="A6098" t="s">
        <v>16077</v>
      </c>
      <c r="B6098" t="s">
        <v>20424</v>
      </c>
      <c r="C6098" t="s">
        <v>20425</v>
      </c>
      <c r="D6098">
        <v>2</v>
      </c>
      <c r="E6098" t="s">
        <v>13</v>
      </c>
      <c r="F6098" t="s">
        <v>5714</v>
      </c>
      <c r="G6098" t="s">
        <v>20344</v>
      </c>
      <c r="H6098" s="3" t="s">
        <v>20426</v>
      </c>
      <c r="I6098" t="s">
        <v>69</v>
      </c>
      <c r="J6098" t="s">
        <v>16082</v>
      </c>
    </row>
    <row r="6099" spans="1:10" ht="16" x14ac:dyDescent="0.2">
      <c r="A6099" t="s">
        <v>20427</v>
      </c>
      <c r="B6099" t="s">
        <v>4934</v>
      </c>
      <c r="C6099" t="s">
        <v>20393</v>
      </c>
      <c r="D6099">
        <v>2</v>
      </c>
      <c r="E6099" t="s">
        <v>13</v>
      </c>
      <c r="F6099" t="s">
        <v>5714</v>
      </c>
      <c r="G6099" t="s">
        <v>20344</v>
      </c>
      <c r="H6099" s="3" t="s">
        <v>20345</v>
      </c>
      <c r="I6099" t="s">
        <v>69</v>
      </c>
      <c r="J6099" t="s">
        <v>20428</v>
      </c>
    </row>
    <row r="6100" spans="1:10" ht="16" x14ac:dyDescent="0.2">
      <c r="A6100" t="s">
        <v>20420</v>
      </c>
      <c r="B6100" t="s">
        <v>20340</v>
      </c>
      <c r="C6100" t="s">
        <v>20429</v>
      </c>
      <c r="D6100">
        <v>2</v>
      </c>
      <c r="E6100" t="s">
        <v>13</v>
      </c>
      <c r="F6100" t="s">
        <v>5714</v>
      </c>
      <c r="G6100" t="s">
        <v>20344</v>
      </c>
      <c r="H6100" s="3" t="s">
        <v>20373</v>
      </c>
      <c r="I6100" t="s">
        <v>69</v>
      </c>
      <c r="J6100" t="s">
        <v>20423</v>
      </c>
    </row>
    <row r="6101" spans="1:10" ht="16" x14ac:dyDescent="0.2">
      <c r="A6101" t="s">
        <v>20430</v>
      </c>
      <c r="B6101" t="s">
        <v>8418</v>
      </c>
      <c r="C6101" t="s">
        <v>20418</v>
      </c>
      <c r="D6101">
        <v>2</v>
      </c>
      <c r="E6101" t="s">
        <v>13</v>
      </c>
      <c r="F6101" t="s">
        <v>5714</v>
      </c>
      <c r="G6101" t="s">
        <v>20344</v>
      </c>
      <c r="H6101" s="3" t="s">
        <v>20364</v>
      </c>
      <c r="I6101" t="s">
        <v>69</v>
      </c>
      <c r="J6101" t="s">
        <v>20431</v>
      </c>
    </row>
    <row r="6102" spans="1:10" ht="16" x14ac:dyDescent="0.2">
      <c r="A6102" t="s">
        <v>11970</v>
      </c>
      <c r="B6102" t="s">
        <v>2081</v>
      </c>
      <c r="C6102" t="s">
        <v>20343</v>
      </c>
      <c r="D6102">
        <v>3</v>
      </c>
      <c r="E6102" t="s">
        <v>13</v>
      </c>
      <c r="F6102" t="s">
        <v>5714</v>
      </c>
      <c r="G6102" t="s">
        <v>20344</v>
      </c>
      <c r="H6102" s="3" t="s">
        <v>20345</v>
      </c>
      <c r="I6102" t="s">
        <v>69</v>
      </c>
      <c r="J6102" t="s">
        <v>11975</v>
      </c>
    </row>
    <row r="6103" spans="1:10" ht="16" x14ac:dyDescent="0.2">
      <c r="A6103" t="s">
        <v>20352</v>
      </c>
      <c r="B6103" t="s">
        <v>20432</v>
      </c>
      <c r="C6103" t="s">
        <v>20433</v>
      </c>
      <c r="D6103">
        <v>1</v>
      </c>
      <c r="E6103" t="s">
        <v>13</v>
      </c>
      <c r="F6103" t="s">
        <v>13</v>
      </c>
      <c r="G6103" t="s">
        <v>20434</v>
      </c>
      <c r="H6103" s="3" t="s">
        <v>20435</v>
      </c>
      <c r="I6103" t="s">
        <v>69</v>
      </c>
      <c r="J6103" t="s">
        <v>20356</v>
      </c>
    </row>
    <row r="6104" spans="1:10" ht="16" x14ac:dyDescent="0.2">
      <c r="A6104" t="s">
        <v>20436</v>
      </c>
      <c r="B6104" t="s">
        <v>20437</v>
      </c>
      <c r="C6104" t="s">
        <v>20438</v>
      </c>
      <c r="D6104">
        <v>2</v>
      </c>
      <c r="E6104" t="s">
        <v>13</v>
      </c>
      <c r="F6104" t="s">
        <v>5714</v>
      </c>
      <c r="G6104" t="s">
        <v>20439</v>
      </c>
      <c r="H6104" s="3" t="s">
        <v>20440</v>
      </c>
      <c r="I6104" t="s">
        <v>69</v>
      </c>
      <c r="J6104" t="s">
        <v>20441</v>
      </c>
    </row>
    <row r="6105" spans="1:10" ht="16" x14ac:dyDescent="0.2">
      <c r="A6105" t="s">
        <v>20436</v>
      </c>
      <c r="B6105" t="s">
        <v>20442</v>
      </c>
      <c r="C6105" t="s">
        <v>20443</v>
      </c>
      <c r="D6105">
        <v>1</v>
      </c>
      <c r="E6105" t="s">
        <v>13</v>
      </c>
      <c r="F6105" t="s">
        <v>5714</v>
      </c>
      <c r="G6105" t="s">
        <v>20439</v>
      </c>
      <c r="H6105" s="3" t="s">
        <v>20440</v>
      </c>
      <c r="I6105" t="s">
        <v>69</v>
      </c>
      <c r="J6105" t="s">
        <v>20441</v>
      </c>
    </row>
    <row r="6106" spans="1:10" ht="16" x14ac:dyDescent="0.2">
      <c r="A6106" t="s">
        <v>20444</v>
      </c>
      <c r="B6106" t="s">
        <v>20445</v>
      </c>
      <c r="C6106" t="s">
        <v>20446</v>
      </c>
      <c r="D6106">
        <v>2</v>
      </c>
      <c r="E6106" t="s">
        <v>13</v>
      </c>
      <c r="F6106" t="s">
        <v>5714</v>
      </c>
      <c r="G6106" t="s">
        <v>20439</v>
      </c>
      <c r="H6106" s="3" t="s">
        <v>20440</v>
      </c>
      <c r="I6106" t="s">
        <v>69</v>
      </c>
      <c r="J6106" t="s">
        <v>20447</v>
      </c>
    </row>
    <row r="6107" spans="1:10" ht="16" x14ac:dyDescent="0.2">
      <c r="A6107" t="s">
        <v>20436</v>
      </c>
      <c r="B6107" t="s">
        <v>20448</v>
      </c>
      <c r="C6107" t="s">
        <v>20449</v>
      </c>
      <c r="D6107">
        <v>3</v>
      </c>
      <c r="E6107" t="s">
        <v>13</v>
      </c>
      <c r="F6107" t="s">
        <v>5714</v>
      </c>
      <c r="G6107" t="s">
        <v>20439</v>
      </c>
      <c r="H6107" s="3" t="s">
        <v>20440</v>
      </c>
      <c r="I6107" t="s">
        <v>69</v>
      </c>
      <c r="J6107" t="s">
        <v>20441</v>
      </c>
    </row>
    <row r="6108" spans="1:10" ht="16" x14ac:dyDescent="0.2">
      <c r="A6108" t="s">
        <v>20450</v>
      </c>
      <c r="B6108" t="s">
        <v>8235</v>
      </c>
      <c r="C6108" t="s">
        <v>20451</v>
      </c>
      <c r="D6108">
        <v>1</v>
      </c>
      <c r="E6108" t="s">
        <v>13</v>
      </c>
      <c r="F6108" t="s">
        <v>5714</v>
      </c>
      <c r="G6108" t="s">
        <v>20439</v>
      </c>
      <c r="H6108" s="3" t="s">
        <v>20440</v>
      </c>
      <c r="I6108" t="s">
        <v>69</v>
      </c>
      <c r="J6108" t="s">
        <v>20452</v>
      </c>
    </row>
    <row r="6109" spans="1:10" ht="16" x14ac:dyDescent="0.2">
      <c r="A6109" t="s">
        <v>20436</v>
      </c>
      <c r="B6109" t="s">
        <v>20453</v>
      </c>
      <c r="C6109" t="s">
        <v>20454</v>
      </c>
      <c r="D6109">
        <v>4</v>
      </c>
      <c r="E6109" t="s">
        <v>13</v>
      </c>
      <c r="F6109" t="s">
        <v>5714</v>
      </c>
      <c r="G6109" t="s">
        <v>20439</v>
      </c>
      <c r="H6109" s="3" t="s">
        <v>20440</v>
      </c>
      <c r="I6109" t="s">
        <v>69</v>
      </c>
      <c r="J6109" t="s">
        <v>20441</v>
      </c>
    </row>
    <row r="6110" spans="1:10" ht="32" x14ac:dyDescent="0.2">
      <c r="A6110" t="s">
        <v>20455</v>
      </c>
      <c r="B6110" t="s">
        <v>20456</v>
      </c>
      <c r="C6110" t="s">
        <v>20457</v>
      </c>
      <c r="D6110">
        <v>1</v>
      </c>
      <c r="E6110" t="s">
        <v>13</v>
      </c>
      <c r="F6110" t="s">
        <v>5714</v>
      </c>
      <c r="G6110" t="s">
        <v>20458</v>
      </c>
      <c r="H6110" s="3" t="s">
        <v>20459</v>
      </c>
      <c r="I6110" t="s">
        <v>62</v>
      </c>
      <c r="J6110" t="s">
        <v>20460</v>
      </c>
    </row>
    <row r="6111" spans="1:10" ht="16" x14ac:dyDescent="0.2">
      <c r="A6111" t="s">
        <v>20455</v>
      </c>
      <c r="B6111" t="s">
        <v>20461</v>
      </c>
      <c r="C6111" t="s">
        <v>20462</v>
      </c>
      <c r="D6111">
        <v>2</v>
      </c>
      <c r="E6111" t="s">
        <v>13</v>
      </c>
      <c r="F6111" t="s">
        <v>5714</v>
      </c>
      <c r="G6111" t="s">
        <v>20458</v>
      </c>
      <c r="H6111" s="3" t="s">
        <v>20463</v>
      </c>
      <c r="I6111" t="s">
        <v>69</v>
      </c>
      <c r="J6111" t="s">
        <v>20460</v>
      </c>
    </row>
    <row r="6112" spans="1:10" ht="16" x14ac:dyDescent="0.2">
      <c r="A6112" t="s">
        <v>20464</v>
      </c>
      <c r="B6112" t="s">
        <v>15168</v>
      </c>
      <c r="C6112" t="s">
        <v>15169</v>
      </c>
      <c r="D6112">
        <v>1</v>
      </c>
      <c r="E6112" t="s">
        <v>13</v>
      </c>
      <c r="F6112" t="s">
        <v>5714</v>
      </c>
      <c r="G6112" t="s">
        <v>20465</v>
      </c>
      <c r="H6112" s="3" t="s">
        <v>20466</v>
      </c>
      <c r="I6112" t="s">
        <v>69</v>
      </c>
      <c r="J6112" t="s">
        <v>20467</v>
      </c>
    </row>
    <row r="6113" spans="1:10" ht="16" x14ac:dyDescent="0.2">
      <c r="A6113" t="s">
        <v>20468</v>
      </c>
      <c r="B6113" t="s">
        <v>8543</v>
      </c>
      <c r="C6113" t="s">
        <v>20469</v>
      </c>
      <c r="D6113">
        <v>3</v>
      </c>
      <c r="E6113" t="s">
        <v>13</v>
      </c>
      <c r="F6113" t="s">
        <v>5714</v>
      </c>
      <c r="G6113" t="s">
        <v>20465</v>
      </c>
      <c r="H6113" s="3" t="s">
        <v>20470</v>
      </c>
      <c r="I6113" t="s">
        <v>69</v>
      </c>
      <c r="J6113" t="s">
        <v>20471</v>
      </c>
    </row>
    <row r="6114" spans="1:10" ht="16" x14ac:dyDescent="0.2">
      <c r="A6114" t="s">
        <v>20472</v>
      </c>
      <c r="B6114" t="s">
        <v>20473</v>
      </c>
      <c r="C6114" t="s">
        <v>20474</v>
      </c>
      <c r="D6114">
        <v>2</v>
      </c>
      <c r="E6114" t="s">
        <v>13</v>
      </c>
      <c r="F6114" t="s">
        <v>5714</v>
      </c>
      <c r="G6114" t="s">
        <v>20475</v>
      </c>
      <c r="H6114" s="3" t="s">
        <v>20476</v>
      </c>
      <c r="I6114" t="s">
        <v>69</v>
      </c>
      <c r="J6114" t="s">
        <v>20477</v>
      </c>
    </row>
    <row r="6115" spans="1:10" ht="16" x14ac:dyDescent="0.2">
      <c r="A6115" t="s">
        <v>20478</v>
      </c>
      <c r="B6115" t="s">
        <v>20479</v>
      </c>
      <c r="C6115" t="s">
        <v>20480</v>
      </c>
      <c r="D6115">
        <v>2</v>
      </c>
      <c r="E6115" t="s">
        <v>13</v>
      </c>
      <c r="F6115" t="s">
        <v>5714</v>
      </c>
      <c r="G6115" t="s">
        <v>20481</v>
      </c>
      <c r="H6115" s="3" t="s">
        <v>20482</v>
      </c>
      <c r="I6115" t="s">
        <v>69</v>
      </c>
      <c r="J6115" t="s">
        <v>20483</v>
      </c>
    </row>
    <row r="6116" spans="1:10" ht="16" x14ac:dyDescent="0.2">
      <c r="A6116" t="s">
        <v>20484</v>
      </c>
      <c r="B6116" t="s">
        <v>20479</v>
      </c>
      <c r="C6116" t="s">
        <v>20480</v>
      </c>
      <c r="D6116">
        <v>2</v>
      </c>
      <c r="E6116" t="s">
        <v>13</v>
      </c>
      <c r="F6116" t="s">
        <v>5714</v>
      </c>
      <c r="G6116" t="s">
        <v>20481</v>
      </c>
      <c r="H6116" s="3" t="s">
        <v>20485</v>
      </c>
      <c r="I6116" t="s">
        <v>69</v>
      </c>
      <c r="J6116" t="s">
        <v>20486</v>
      </c>
    </row>
    <row r="6117" spans="1:10" ht="16" x14ac:dyDescent="0.2">
      <c r="A6117" t="s">
        <v>20478</v>
      </c>
      <c r="B6117" t="s">
        <v>11890</v>
      </c>
      <c r="C6117" t="s">
        <v>20487</v>
      </c>
      <c r="D6117">
        <v>3</v>
      </c>
      <c r="E6117" t="s">
        <v>13</v>
      </c>
      <c r="F6117" t="s">
        <v>5714</v>
      </c>
      <c r="G6117" t="s">
        <v>20481</v>
      </c>
      <c r="H6117" s="3" t="s">
        <v>20482</v>
      </c>
      <c r="I6117" t="s">
        <v>69</v>
      </c>
      <c r="J6117" t="s">
        <v>20483</v>
      </c>
    </row>
    <row r="6118" spans="1:10" ht="16" x14ac:dyDescent="0.2">
      <c r="A6118" t="s">
        <v>20484</v>
      </c>
      <c r="B6118" t="s">
        <v>11890</v>
      </c>
      <c r="C6118" t="s">
        <v>20487</v>
      </c>
      <c r="D6118">
        <v>3</v>
      </c>
      <c r="E6118" t="s">
        <v>13</v>
      </c>
      <c r="F6118" t="s">
        <v>5714</v>
      </c>
      <c r="G6118" t="s">
        <v>20481</v>
      </c>
      <c r="H6118" s="3" t="s">
        <v>20485</v>
      </c>
      <c r="I6118" t="s">
        <v>69</v>
      </c>
      <c r="J6118" t="s">
        <v>20486</v>
      </c>
    </row>
    <row r="6119" spans="1:10" ht="16" x14ac:dyDescent="0.2">
      <c r="A6119" t="s">
        <v>20488</v>
      </c>
      <c r="B6119" t="s">
        <v>20479</v>
      </c>
      <c r="C6119" t="s">
        <v>20480</v>
      </c>
      <c r="D6119">
        <v>2</v>
      </c>
      <c r="E6119" t="s">
        <v>13</v>
      </c>
      <c r="F6119" t="s">
        <v>5714</v>
      </c>
      <c r="G6119" t="s">
        <v>20481</v>
      </c>
      <c r="H6119" s="3" t="s">
        <v>20482</v>
      </c>
      <c r="I6119" t="s">
        <v>69</v>
      </c>
      <c r="J6119" t="s">
        <v>20489</v>
      </c>
    </row>
    <row r="6120" spans="1:10" ht="16" x14ac:dyDescent="0.2">
      <c r="A6120" t="s">
        <v>20488</v>
      </c>
      <c r="B6120" t="s">
        <v>11890</v>
      </c>
      <c r="C6120" t="s">
        <v>20487</v>
      </c>
      <c r="D6120">
        <v>3</v>
      </c>
      <c r="E6120" t="s">
        <v>13</v>
      </c>
      <c r="F6120" t="s">
        <v>5714</v>
      </c>
      <c r="G6120" t="s">
        <v>20481</v>
      </c>
      <c r="H6120" s="3" t="s">
        <v>20482</v>
      </c>
      <c r="I6120" t="s">
        <v>69</v>
      </c>
      <c r="J6120" t="s">
        <v>20489</v>
      </c>
    </row>
    <row r="6121" spans="1:10" ht="16" x14ac:dyDescent="0.2">
      <c r="A6121" t="s">
        <v>16083</v>
      </c>
      <c r="B6121" t="s">
        <v>20490</v>
      </c>
      <c r="C6121" t="s">
        <v>20491</v>
      </c>
      <c r="D6121">
        <v>2</v>
      </c>
      <c r="E6121" t="s">
        <v>13</v>
      </c>
      <c r="F6121" t="s">
        <v>5714</v>
      </c>
      <c r="G6121" t="s">
        <v>20481</v>
      </c>
      <c r="H6121" s="3" t="s">
        <v>20482</v>
      </c>
      <c r="I6121" t="s">
        <v>69</v>
      </c>
      <c r="J6121" t="s">
        <v>16087</v>
      </c>
    </row>
    <row r="6122" spans="1:10" ht="16" x14ac:dyDescent="0.2">
      <c r="A6122" t="s">
        <v>20492</v>
      </c>
      <c r="B6122" t="s">
        <v>11890</v>
      </c>
      <c r="C6122" t="s">
        <v>20487</v>
      </c>
      <c r="D6122">
        <v>1</v>
      </c>
      <c r="E6122" t="s">
        <v>13</v>
      </c>
      <c r="F6122" t="s">
        <v>5714</v>
      </c>
      <c r="G6122" t="s">
        <v>20481</v>
      </c>
      <c r="H6122" s="3" t="s">
        <v>20482</v>
      </c>
      <c r="I6122" t="s">
        <v>69</v>
      </c>
      <c r="J6122" t="s">
        <v>20493</v>
      </c>
    </row>
    <row r="6123" spans="1:10" ht="16" x14ac:dyDescent="0.2">
      <c r="A6123" t="s">
        <v>20494</v>
      </c>
      <c r="B6123" t="s">
        <v>4934</v>
      </c>
      <c r="C6123" t="s">
        <v>20393</v>
      </c>
      <c r="D6123">
        <v>2</v>
      </c>
      <c r="E6123" t="s">
        <v>13</v>
      </c>
      <c r="F6123" t="s">
        <v>5714</v>
      </c>
      <c r="G6123" t="s">
        <v>20495</v>
      </c>
      <c r="H6123" s="3" t="s">
        <v>20496</v>
      </c>
      <c r="I6123" t="s">
        <v>69</v>
      </c>
      <c r="J6123" t="s">
        <v>20497</v>
      </c>
    </row>
    <row r="6124" spans="1:10" ht="16" x14ac:dyDescent="0.2">
      <c r="A6124" t="s">
        <v>20498</v>
      </c>
      <c r="B6124" t="s">
        <v>20408</v>
      </c>
      <c r="C6124" t="s">
        <v>20409</v>
      </c>
      <c r="D6124">
        <v>1</v>
      </c>
      <c r="E6124" t="s">
        <v>13</v>
      </c>
      <c r="F6124" t="s">
        <v>5714</v>
      </c>
      <c r="G6124" t="s">
        <v>20499</v>
      </c>
      <c r="H6124" s="3" t="s">
        <v>20500</v>
      </c>
      <c r="I6124" t="s">
        <v>69</v>
      </c>
      <c r="J6124" t="s">
        <v>20501</v>
      </c>
    </row>
    <row r="6125" spans="1:10" ht="16" x14ac:dyDescent="0.2">
      <c r="A6125" t="s">
        <v>20502</v>
      </c>
      <c r="B6125" t="s">
        <v>20503</v>
      </c>
      <c r="C6125" t="s">
        <v>19339</v>
      </c>
      <c r="D6125">
        <v>1</v>
      </c>
      <c r="E6125" t="s">
        <v>13</v>
      </c>
      <c r="F6125" t="s">
        <v>5714</v>
      </c>
      <c r="G6125" t="s">
        <v>20499</v>
      </c>
      <c r="H6125" s="3" t="s">
        <v>20504</v>
      </c>
      <c r="I6125" t="s">
        <v>69</v>
      </c>
      <c r="J6125" t="s">
        <v>20505</v>
      </c>
    </row>
    <row r="6126" spans="1:10" ht="16" x14ac:dyDescent="0.2">
      <c r="A6126" t="s">
        <v>20357</v>
      </c>
      <c r="B6126" t="s">
        <v>20506</v>
      </c>
      <c r="C6126" t="s">
        <v>20507</v>
      </c>
      <c r="D6126">
        <v>2</v>
      </c>
      <c r="E6126" t="s">
        <v>13</v>
      </c>
      <c r="F6126" t="s">
        <v>5714</v>
      </c>
      <c r="G6126" t="s">
        <v>20508</v>
      </c>
      <c r="H6126" s="3" t="s">
        <v>20509</v>
      </c>
      <c r="I6126" t="s">
        <v>69</v>
      </c>
      <c r="J6126" t="s">
        <v>20361</v>
      </c>
    </row>
    <row r="6127" spans="1:10" ht="16" x14ac:dyDescent="0.2">
      <c r="A6127" t="s">
        <v>20510</v>
      </c>
      <c r="B6127" t="s">
        <v>20511</v>
      </c>
      <c r="C6127" t="s">
        <v>20512</v>
      </c>
      <c r="D6127">
        <v>1</v>
      </c>
      <c r="E6127" t="s">
        <v>13</v>
      </c>
      <c r="F6127" t="s">
        <v>5714</v>
      </c>
      <c r="G6127" t="s">
        <v>20508</v>
      </c>
      <c r="H6127" s="3" t="s">
        <v>20513</v>
      </c>
      <c r="I6127" t="s">
        <v>69</v>
      </c>
      <c r="J6127" t="s">
        <v>20514</v>
      </c>
    </row>
    <row r="6128" spans="1:10" ht="16" x14ac:dyDescent="0.2">
      <c r="A6128" t="s">
        <v>20357</v>
      </c>
      <c r="B6128" t="s">
        <v>7000</v>
      </c>
      <c r="C6128" t="s">
        <v>20515</v>
      </c>
      <c r="D6128">
        <v>1</v>
      </c>
      <c r="E6128" t="s">
        <v>13</v>
      </c>
      <c r="F6128" t="s">
        <v>5714</v>
      </c>
      <c r="G6128" t="s">
        <v>20508</v>
      </c>
      <c r="H6128" s="3" t="s">
        <v>20509</v>
      </c>
      <c r="I6128" t="s">
        <v>69</v>
      </c>
      <c r="J6128" t="s">
        <v>20361</v>
      </c>
    </row>
    <row r="6129" spans="1:10" ht="16" x14ac:dyDescent="0.2">
      <c r="A6129" t="s">
        <v>9515</v>
      </c>
      <c r="B6129" t="s">
        <v>2093</v>
      </c>
      <c r="C6129" t="s">
        <v>20516</v>
      </c>
      <c r="D6129">
        <v>6</v>
      </c>
      <c r="E6129" t="s">
        <v>13</v>
      </c>
      <c r="F6129" t="s">
        <v>5714</v>
      </c>
      <c r="G6129" t="s">
        <v>20517</v>
      </c>
      <c r="H6129" s="3" t="s">
        <v>20518</v>
      </c>
      <c r="I6129" t="s">
        <v>69</v>
      </c>
      <c r="J6129" t="s">
        <v>9518</v>
      </c>
    </row>
    <row r="6130" spans="1:10" ht="32" x14ac:dyDescent="0.2">
      <c r="A6130" t="s">
        <v>20519</v>
      </c>
      <c r="B6130" t="s">
        <v>20520</v>
      </c>
      <c r="C6130" t="s">
        <v>20521</v>
      </c>
      <c r="D6130">
        <v>1</v>
      </c>
      <c r="E6130" t="s">
        <v>13</v>
      </c>
      <c r="F6130" t="s">
        <v>5714</v>
      </c>
      <c r="G6130" t="s">
        <v>20522</v>
      </c>
      <c r="H6130" s="3" t="s">
        <v>20523</v>
      </c>
      <c r="I6130" t="s">
        <v>69</v>
      </c>
      <c r="J6130" t="s">
        <v>20524</v>
      </c>
    </row>
    <row r="6131" spans="1:10" ht="16" x14ac:dyDescent="0.2">
      <c r="A6131" t="s">
        <v>20525</v>
      </c>
      <c r="B6131" t="s">
        <v>2144</v>
      </c>
      <c r="C6131" t="s">
        <v>20526</v>
      </c>
      <c r="D6131">
        <v>1</v>
      </c>
      <c r="E6131" t="s">
        <v>13</v>
      </c>
      <c r="F6131" t="s">
        <v>5714</v>
      </c>
      <c r="G6131" t="s">
        <v>20527</v>
      </c>
      <c r="H6131" s="3" t="s">
        <v>20528</v>
      </c>
      <c r="I6131" t="s">
        <v>69</v>
      </c>
      <c r="J6131" t="s">
        <v>20529</v>
      </c>
    </row>
    <row r="6132" spans="1:10" ht="16" x14ac:dyDescent="0.2">
      <c r="A6132" t="s">
        <v>20525</v>
      </c>
      <c r="B6132" t="s">
        <v>20530</v>
      </c>
      <c r="C6132" t="s">
        <v>20531</v>
      </c>
      <c r="D6132">
        <v>2</v>
      </c>
      <c r="E6132" t="s">
        <v>13</v>
      </c>
      <c r="F6132" t="s">
        <v>5714</v>
      </c>
      <c r="G6132" t="s">
        <v>20527</v>
      </c>
      <c r="H6132" s="3" t="s">
        <v>20528</v>
      </c>
      <c r="I6132" t="s">
        <v>69</v>
      </c>
      <c r="J6132" t="s">
        <v>20529</v>
      </c>
    </row>
    <row r="6133" spans="1:10" ht="16" x14ac:dyDescent="0.2">
      <c r="A6133" t="s">
        <v>20532</v>
      </c>
      <c r="B6133" t="s">
        <v>20533</v>
      </c>
      <c r="C6133" t="s">
        <v>20534</v>
      </c>
      <c r="D6133">
        <v>2</v>
      </c>
      <c r="E6133" t="s">
        <v>13</v>
      </c>
      <c r="F6133" t="s">
        <v>5714</v>
      </c>
      <c r="G6133" t="s">
        <v>20535</v>
      </c>
      <c r="H6133" s="3" t="s">
        <v>20536</v>
      </c>
      <c r="I6133" t="s">
        <v>69</v>
      </c>
      <c r="J6133" t="s">
        <v>20537</v>
      </c>
    </row>
    <row r="6134" spans="1:10" ht="16" x14ac:dyDescent="0.2">
      <c r="A6134" t="s">
        <v>20538</v>
      </c>
      <c r="B6134" t="s">
        <v>20539</v>
      </c>
      <c r="C6134" t="s">
        <v>20540</v>
      </c>
      <c r="D6134">
        <v>2</v>
      </c>
      <c r="E6134" t="s">
        <v>13</v>
      </c>
      <c r="F6134" t="s">
        <v>13</v>
      </c>
      <c r="G6134" t="s">
        <v>20541</v>
      </c>
      <c r="H6134" s="3" t="s">
        <v>20542</v>
      </c>
      <c r="I6134" t="s">
        <v>69</v>
      </c>
      <c r="J6134" t="s">
        <v>20543</v>
      </c>
    </row>
    <row r="6135" spans="1:10" ht="16" x14ac:dyDescent="0.2">
      <c r="A6135" t="s">
        <v>2929</v>
      </c>
      <c r="B6135" t="s">
        <v>20539</v>
      </c>
      <c r="C6135" t="s">
        <v>20540</v>
      </c>
      <c r="D6135">
        <v>2</v>
      </c>
      <c r="E6135" t="s">
        <v>13</v>
      </c>
      <c r="F6135" t="s">
        <v>13</v>
      </c>
      <c r="G6135" t="s">
        <v>20541</v>
      </c>
      <c r="H6135" s="3" t="s">
        <v>20542</v>
      </c>
      <c r="I6135" t="s">
        <v>69</v>
      </c>
      <c r="J6135" t="s">
        <v>2934</v>
      </c>
    </row>
    <row r="6136" spans="1:10" ht="16" x14ac:dyDescent="0.2">
      <c r="A6136" t="s">
        <v>20538</v>
      </c>
      <c r="B6136" t="s">
        <v>2930</v>
      </c>
      <c r="C6136" t="s">
        <v>2931</v>
      </c>
      <c r="D6136">
        <v>1</v>
      </c>
      <c r="E6136" t="s">
        <v>13</v>
      </c>
      <c r="F6136" t="s">
        <v>13</v>
      </c>
      <c r="G6136" t="s">
        <v>20541</v>
      </c>
      <c r="H6136" s="3" t="s">
        <v>20542</v>
      </c>
      <c r="I6136" t="s">
        <v>69</v>
      </c>
      <c r="J6136" t="s">
        <v>20543</v>
      </c>
    </row>
    <row r="6137" spans="1:10" ht="16" x14ac:dyDescent="0.2">
      <c r="A6137" t="s">
        <v>2186</v>
      </c>
      <c r="B6137" t="s">
        <v>20539</v>
      </c>
      <c r="C6137" t="s">
        <v>20540</v>
      </c>
      <c r="D6137">
        <v>3</v>
      </c>
      <c r="E6137" t="s">
        <v>13</v>
      </c>
      <c r="F6137" t="s">
        <v>13</v>
      </c>
      <c r="G6137" t="s">
        <v>20541</v>
      </c>
      <c r="H6137" s="3" t="s">
        <v>20542</v>
      </c>
      <c r="I6137" t="s">
        <v>69</v>
      </c>
      <c r="J6137" t="s">
        <v>2189</v>
      </c>
    </row>
    <row r="6138" spans="1:10" ht="16" x14ac:dyDescent="0.2">
      <c r="A6138" t="s">
        <v>20544</v>
      </c>
      <c r="B6138" t="s">
        <v>20545</v>
      </c>
      <c r="C6138" t="s">
        <v>20546</v>
      </c>
      <c r="D6138">
        <v>3</v>
      </c>
      <c r="E6138">
        <f>149</f>
        <v>149</v>
      </c>
      <c r="F6138" t="s">
        <v>5714</v>
      </c>
      <c r="G6138" t="s">
        <v>20547</v>
      </c>
      <c r="H6138" s="3" t="s">
        <v>20548</v>
      </c>
      <c r="I6138" t="s">
        <v>69</v>
      </c>
      <c r="J6138" t="s">
        <v>20549</v>
      </c>
    </row>
    <row r="6139" spans="1:10" ht="16" x14ac:dyDescent="0.2">
      <c r="A6139" t="s">
        <v>20550</v>
      </c>
      <c r="B6139" t="s">
        <v>19597</v>
      </c>
      <c r="C6139" t="s">
        <v>20551</v>
      </c>
      <c r="D6139">
        <v>2</v>
      </c>
      <c r="E6139">
        <v>197</v>
      </c>
      <c r="F6139" t="s">
        <v>5714</v>
      </c>
      <c r="G6139" t="s">
        <v>20552</v>
      </c>
      <c r="H6139" s="3" t="s">
        <v>20553</v>
      </c>
      <c r="I6139" t="s">
        <v>69</v>
      </c>
      <c r="J6139" t="s">
        <v>20554</v>
      </c>
    </row>
    <row r="6140" spans="1:10" ht="16" x14ac:dyDescent="0.2">
      <c r="A6140" t="s">
        <v>19596</v>
      </c>
      <c r="B6140" t="s">
        <v>19597</v>
      </c>
      <c r="C6140" t="s">
        <v>20551</v>
      </c>
      <c r="D6140">
        <v>3</v>
      </c>
      <c r="E6140">
        <v>197</v>
      </c>
      <c r="F6140" t="s">
        <v>5714</v>
      </c>
      <c r="G6140" t="s">
        <v>20552</v>
      </c>
      <c r="H6140" s="3" t="s">
        <v>20553</v>
      </c>
      <c r="I6140" t="s">
        <v>69</v>
      </c>
      <c r="J6140" t="s">
        <v>19599</v>
      </c>
    </row>
    <row r="6141" spans="1:10" ht="16" x14ac:dyDescent="0.2">
      <c r="A6141" t="s">
        <v>20555</v>
      </c>
      <c r="B6141" t="s">
        <v>20556</v>
      </c>
      <c r="C6141" t="s">
        <v>20557</v>
      </c>
      <c r="D6141">
        <v>2</v>
      </c>
      <c r="E6141">
        <v>197</v>
      </c>
      <c r="F6141" t="s">
        <v>5714</v>
      </c>
      <c r="G6141" t="s">
        <v>20552</v>
      </c>
      <c r="H6141" s="3" t="s">
        <v>20558</v>
      </c>
      <c r="I6141" t="s">
        <v>69</v>
      </c>
      <c r="J6141" t="s">
        <v>20559</v>
      </c>
    </row>
    <row r="6142" spans="1:10" ht="16" x14ac:dyDescent="0.2">
      <c r="A6142" t="s">
        <v>20555</v>
      </c>
      <c r="B6142" t="s">
        <v>8543</v>
      </c>
      <c r="C6142" t="s">
        <v>20560</v>
      </c>
      <c r="D6142">
        <v>1</v>
      </c>
      <c r="E6142">
        <v>197</v>
      </c>
      <c r="F6142" t="s">
        <v>5714</v>
      </c>
      <c r="G6142" t="s">
        <v>20552</v>
      </c>
      <c r="H6142" s="3" t="s">
        <v>20558</v>
      </c>
      <c r="I6142" t="s">
        <v>69</v>
      </c>
      <c r="J6142" t="s">
        <v>20559</v>
      </c>
    </row>
    <row r="6143" spans="1:10" ht="16" x14ac:dyDescent="0.2">
      <c r="A6143" t="s">
        <v>19596</v>
      </c>
      <c r="B6143" t="s">
        <v>20561</v>
      </c>
      <c r="C6143" t="s">
        <v>20562</v>
      </c>
      <c r="D6143">
        <v>1</v>
      </c>
      <c r="E6143">
        <v>197</v>
      </c>
      <c r="F6143" t="s">
        <v>5714</v>
      </c>
      <c r="G6143" t="s">
        <v>20552</v>
      </c>
      <c r="H6143" s="3" t="s">
        <v>20553</v>
      </c>
      <c r="I6143" t="s">
        <v>69</v>
      </c>
      <c r="J6143" t="s">
        <v>19599</v>
      </c>
    </row>
    <row r="6144" spans="1:10" ht="16" x14ac:dyDescent="0.2">
      <c r="A6144" t="s">
        <v>20550</v>
      </c>
      <c r="B6144" t="s">
        <v>15002</v>
      </c>
      <c r="C6144" t="s">
        <v>20563</v>
      </c>
      <c r="D6144">
        <v>1</v>
      </c>
      <c r="E6144">
        <v>197</v>
      </c>
      <c r="F6144" t="s">
        <v>5714</v>
      </c>
      <c r="G6144" t="s">
        <v>20552</v>
      </c>
      <c r="H6144" s="3" t="s">
        <v>20553</v>
      </c>
      <c r="I6144" t="s">
        <v>69</v>
      </c>
      <c r="J6144" t="s">
        <v>20554</v>
      </c>
    </row>
    <row r="6145" spans="1:10" ht="16" x14ac:dyDescent="0.2">
      <c r="A6145" t="s">
        <v>20555</v>
      </c>
      <c r="B6145" t="s">
        <v>20564</v>
      </c>
      <c r="C6145" t="s">
        <v>20565</v>
      </c>
      <c r="D6145">
        <v>3</v>
      </c>
      <c r="E6145">
        <v>197</v>
      </c>
      <c r="F6145" t="s">
        <v>5714</v>
      </c>
      <c r="G6145" t="s">
        <v>20552</v>
      </c>
      <c r="H6145" s="3" t="s">
        <v>20558</v>
      </c>
      <c r="I6145" t="s">
        <v>69</v>
      </c>
      <c r="J6145" t="s">
        <v>20559</v>
      </c>
    </row>
    <row r="6146" spans="1:10" ht="16" x14ac:dyDescent="0.2">
      <c r="A6146" t="s">
        <v>20555</v>
      </c>
      <c r="B6146" t="s">
        <v>20566</v>
      </c>
      <c r="C6146" t="s">
        <v>20567</v>
      </c>
      <c r="D6146">
        <v>4</v>
      </c>
      <c r="E6146">
        <v>197</v>
      </c>
      <c r="F6146" t="s">
        <v>5714</v>
      </c>
      <c r="G6146" t="s">
        <v>20552</v>
      </c>
      <c r="H6146" s="3" t="s">
        <v>20558</v>
      </c>
      <c r="I6146" t="s">
        <v>69</v>
      </c>
      <c r="J6146" t="s">
        <v>20559</v>
      </c>
    </row>
    <row r="6147" spans="1:10" ht="16" x14ac:dyDescent="0.2">
      <c r="A6147" t="s">
        <v>20568</v>
      </c>
      <c r="B6147" t="s">
        <v>4934</v>
      </c>
      <c r="C6147" t="s">
        <v>20569</v>
      </c>
      <c r="D6147">
        <v>2</v>
      </c>
      <c r="E6147">
        <v>364</v>
      </c>
      <c r="F6147" t="s">
        <v>5714</v>
      </c>
      <c r="G6147" t="s">
        <v>20570</v>
      </c>
      <c r="H6147" s="3" t="s">
        <v>20571</v>
      </c>
      <c r="I6147" t="s">
        <v>69</v>
      </c>
      <c r="J6147" t="s">
        <v>20572</v>
      </c>
    </row>
    <row r="6148" spans="1:10" ht="16" x14ac:dyDescent="0.2">
      <c r="A6148" t="s">
        <v>20568</v>
      </c>
      <c r="B6148" t="s">
        <v>20511</v>
      </c>
      <c r="C6148" t="s">
        <v>20573</v>
      </c>
      <c r="D6148">
        <v>3</v>
      </c>
      <c r="E6148">
        <v>364</v>
      </c>
      <c r="F6148" t="s">
        <v>5714</v>
      </c>
      <c r="G6148" t="s">
        <v>20570</v>
      </c>
      <c r="H6148" s="3" t="s">
        <v>20571</v>
      </c>
      <c r="I6148" t="s">
        <v>69</v>
      </c>
      <c r="J6148" t="s">
        <v>20572</v>
      </c>
    </row>
    <row r="6149" spans="1:10" ht="16" x14ac:dyDescent="0.2">
      <c r="A6149" t="s">
        <v>20568</v>
      </c>
      <c r="B6149" t="s">
        <v>20574</v>
      </c>
      <c r="C6149" t="s">
        <v>20575</v>
      </c>
      <c r="D6149">
        <v>1</v>
      </c>
      <c r="E6149">
        <v>364</v>
      </c>
      <c r="F6149" t="s">
        <v>5714</v>
      </c>
      <c r="G6149" t="s">
        <v>20570</v>
      </c>
      <c r="H6149" s="3" t="s">
        <v>20571</v>
      </c>
      <c r="I6149" t="s">
        <v>69</v>
      </c>
      <c r="J6149" t="s">
        <v>20572</v>
      </c>
    </row>
    <row r="6150" spans="1:10" ht="16" x14ac:dyDescent="0.2">
      <c r="A6150" t="s">
        <v>20576</v>
      </c>
      <c r="B6150" t="s">
        <v>20577</v>
      </c>
      <c r="C6150" t="s">
        <v>20578</v>
      </c>
      <c r="D6150">
        <v>1</v>
      </c>
      <c r="E6150">
        <v>454</v>
      </c>
      <c r="F6150" t="s">
        <v>5714</v>
      </c>
      <c r="G6150" t="s">
        <v>20579</v>
      </c>
      <c r="H6150" s="3" t="s">
        <v>20580</v>
      </c>
      <c r="I6150" t="s">
        <v>69</v>
      </c>
      <c r="J6150" t="s">
        <v>20581</v>
      </c>
    </row>
    <row r="6151" spans="1:10" ht="16" x14ac:dyDescent="0.2">
      <c r="A6151" t="s">
        <v>20582</v>
      </c>
      <c r="B6151" t="s">
        <v>20577</v>
      </c>
      <c r="C6151" t="s">
        <v>20578</v>
      </c>
      <c r="D6151">
        <v>1</v>
      </c>
      <c r="E6151">
        <v>454</v>
      </c>
      <c r="F6151" t="s">
        <v>5714</v>
      </c>
      <c r="G6151" t="s">
        <v>20579</v>
      </c>
      <c r="H6151" s="3" t="s">
        <v>20580</v>
      </c>
      <c r="I6151" t="s">
        <v>69</v>
      </c>
      <c r="J6151" t="s">
        <v>20583</v>
      </c>
    </row>
    <row r="6152" spans="1:10" ht="16" x14ac:dyDescent="0.2">
      <c r="A6152" t="s">
        <v>20576</v>
      </c>
      <c r="B6152" t="s">
        <v>2695</v>
      </c>
      <c r="C6152" t="s">
        <v>20584</v>
      </c>
      <c r="D6152">
        <v>2</v>
      </c>
      <c r="E6152">
        <v>454</v>
      </c>
      <c r="F6152" t="s">
        <v>5714</v>
      </c>
      <c r="G6152" t="s">
        <v>20579</v>
      </c>
      <c r="H6152" s="3" t="s">
        <v>20580</v>
      </c>
      <c r="I6152" t="s">
        <v>69</v>
      </c>
      <c r="J6152" t="s">
        <v>20581</v>
      </c>
    </row>
    <row r="6153" spans="1:10" ht="16" x14ac:dyDescent="0.2">
      <c r="A6153" t="s">
        <v>20582</v>
      </c>
      <c r="B6153" t="s">
        <v>2695</v>
      </c>
      <c r="C6153" t="s">
        <v>20584</v>
      </c>
      <c r="D6153">
        <v>2</v>
      </c>
      <c r="E6153">
        <v>454</v>
      </c>
      <c r="F6153" t="s">
        <v>5714</v>
      </c>
      <c r="G6153" t="s">
        <v>20579</v>
      </c>
      <c r="H6153" s="3" t="s">
        <v>20580</v>
      </c>
      <c r="I6153" t="s">
        <v>69</v>
      </c>
      <c r="J6153" t="s">
        <v>20583</v>
      </c>
    </row>
    <row r="6154" spans="1:10" ht="16" x14ac:dyDescent="0.2">
      <c r="A6154" t="s">
        <v>20585</v>
      </c>
      <c r="B6154" t="s">
        <v>20586</v>
      </c>
      <c r="C6154" t="s">
        <v>20587</v>
      </c>
      <c r="D6154">
        <v>1</v>
      </c>
      <c r="E6154">
        <v>278</v>
      </c>
      <c r="F6154" t="s">
        <v>5714</v>
      </c>
      <c r="G6154" t="s">
        <v>20588</v>
      </c>
      <c r="H6154" s="3" t="s">
        <v>20589</v>
      </c>
      <c r="I6154" t="s">
        <v>69</v>
      </c>
      <c r="J6154" t="s">
        <v>20590</v>
      </c>
    </row>
    <row r="6155" spans="1:10" ht="16" x14ac:dyDescent="0.2">
      <c r="A6155" t="s">
        <v>20585</v>
      </c>
      <c r="B6155" t="s">
        <v>20591</v>
      </c>
      <c r="C6155" t="s">
        <v>20592</v>
      </c>
      <c r="D6155">
        <v>2</v>
      </c>
      <c r="E6155">
        <v>278</v>
      </c>
      <c r="F6155" t="s">
        <v>5714</v>
      </c>
      <c r="G6155" t="s">
        <v>20588</v>
      </c>
      <c r="H6155" s="3" t="s">
        <v>20589</v>
      </c>
      <c r="I6155" t="s">
        <v>69</v>
      </c>
      <c r="J6155" t="s">
        <v>20590</v>
      </c>
    </row>
    <row r="6156" spans="1:10" ht="16" x14ac:dyDescent="0.2">
      <c r="A6156" t="s">
        <v>20585</v>
      </c>
      <c r="B6156" t="s">
        <v>20593</v>
      </c>
      <c r="C6156" t="s">
        <v>20594</v>
      </c>
      <c r="D6156">
        <v>4</v>
      </c>
      <c r="E6156">
        <v>278</v>
      </c>
      <c r="F6156" t="s">
        <v>5714</v>
      </c>
      <c r="G6156" t="s">
        <v>20588</v>
      </c>
      <c r="H6156" s="3" t="s">
        <v>20589</v>
      </c>
      <c r="I6156" t="s">
        <v>69</v>
      </c>
      <c r="J6156" t="s">
        <v>20590</v>
      </c>
    </row>
    <row r="6157" spans="1:10" ht="16" x14ac:dyDescent="0.2">
      <c r="A6157" t="s">
        <v>20585</v>
      </c>
      <c r="B6157" t="s">
        <v>20595</v>
      </c>
      <c r="C6157" t="s">
        <v>20596</v>
      </c>
      <c r="D6157">
        <v>3</v>
      </c>
      <c r="E6157">
        <v>278</v>
      </c>
      <c r="F6157" t="s">
        <v>5714</v>
      </c>
      <c r="G6157" t="s">
        <v>20588</v>
      </c>
      <c r="H6157" s="3" t="s">
        <v>20589</v>
      </c>
      <c r="I6157" t="s">
        <v>69</v>
      </c>
      <c r="J6157" t="s">
        <v>20590</v>
      </c>
    </row>
    <row r="6158" spans="1:10" ht="16" x14ac:dyDescent="0.2">
      <c r="A6158" t="s">
        <v>20597</v>
      </c>
      <c r="B6158" t="s">
        <v>13870</v>
      </c>
      <c r="C6158" t="s">
        <v>13871</v>
      </c>
      <c r="D6158">
        <v>1</v>
      </c>
      <c r="E6158">
        <v>271</v>
      </c>
      <c r="F6158" t="s">
        <v>5714</v>
      </c>
      <c r="G6158" t="s">
        <v>20598</v>
      </c>
      <c r="H6158" s="3" t="s">
        <v>20599</v>
      </c>
      <c r="I6158" t="s">
        <v>69</v>
      </c>
      <c r="J6158" t="s">
        <v>20600</v>
      </c>
    </row>
    <row r="6159" spans="1:10" ht="16" x14ac:dyDescent="0.2">
      <c r="A6159" t="s">
        <v>8559</v>
      </c>
      <c r="B6159" t="s">
        <v>20601</v>
      </c>
      <c r="C6159" t="s">
        <v>20602</v>
      </c>
      <c r="D6159">
        <v>2</v>
      </c>
      <c r="E6159">
        <v>271</v>
      </c>
      <c r="F6159" t="s">
        <v>5714</v>
      </c>
      <c r="G6159" t="s">
        <v>20598</v>
      </c>
      <c r="H6159" s="3" t="s">
        <v>20599</v>
      </c>
      <c r="I6159" t="s">
        <v>69</v>
      </c>
      <c r="J6159" t="s">
        <v>8564</v>
      </c>
    </row>
    <row r="6160" spans="1:10" ht="16" x14ac:dyDescent="0.2">
      <c r="A6160" t="s">
        <v>8559</v>
      </c>
      <c r="B6160" t="s">
        <v>20603</v>
      </c>
      <c r="C6160" t="s">
        <v>20604</v>
      </c>
      <c r="D6160">
        <v>1</v>
      </c>
      <c r="E6160">
        <v>271</v>
      </c>
      <c r="F6160" t="s">
        <v>5714</v>
      </c>
      <c r="G6160" t="s">
        <v>20598</v>
      </c>
      <c r="H6160" s="3" t="s">
        <v>20599</v>
      </c>
      <c r="I6160" t="s">
        <v>69</v>
      </c>
      <c r="J6160" t="s">
        <v>8564</v>
      </c>
    </row>
    <row r="6161" spans="1:10" ht="32" x14ac:dyDescent="0.2">
      <c r="A6161" t="s">
        <v>20544</v>
      </c>
      <c r="B6161" t="s">
        <v>20605</v>
      </c>
      <c r="C6161" t="s">
        <v>20606</v>
      </c>
      <c r="D6161">
        <v>1</v>
      </c>
      <c r="E6161">
        <v>271</v>
      </c>
      <c r="F6161" t="s">
        <v>5714</v>
      </c>
      <c r="G6161" t="s">
        <v>20598</v>
      </c>
      <c r="H6161" s="3" t="s">
        <v>20607</v>
      </c>
      <c r="I6161" t="s">
        <v>69</v>
      </c>
      <c r="J6161" t="s">
        <v>20549</v>
      </c>
    </row>
    <row r="6162" spans="1:10" ht="16" x14ac:dyDescent="0.2">
      <c r="A6162" t="s">
        <v>20608</v>
      </c>
      <c r="B6162" t="s">
        <v>20609</v>
      </c>
      <c r="C6162" t="s">
        <v>20610</v>
      </c>
      <c r="D6162">
        <v>2</v>
      </c>
      <c r="E6162">
        <v>271</v>
      </c>
      <c r="F6162" t="s">
        <v>5714</v>
      </c>
      <c r="G6162" t="s">
        <v>20598</v>
      </c>
      <c r="H6162" s="3" t="s">
        <v>20599</v>
      </c>
      <c r="I6162" t="s">
        <v>69</v>
      </c>
      <c r="J6162" t="s">
        <v>20611</v>
      </c>
    </row>
    <row r="6163" spans="1:10" ht="16" x14ac:dyDescent="0.2">
      <c r="A6163" t="s">
        <v>20597</v>
      </c>
      <c r="B6163" t="s">
        <v>20612</v>
      </c>
      <c r="C6163" t="s">
        <v>20613</v>
      </c>
      <c r="D6163">
        <v>3</v>
      </c>
      <c r="E6163">
        <v>271</v>
      </c>
      <c r="F6163" t="s">
        <v>5714</v>
      </c>
      <c r="G6163" t="s">
        <v>20598</v>
      </c>
      <c r="H6163" s="3" t="s">
        <v>20599</v>
      </c>
      <c r="I6163" t="s">
        <v>69</v>
      </c>
      <c r="J6163" t="s">
        <v>20600</v>
      </c>
    </row>
    <row r="6164" spans="1:10" ht="16" x14ac:dyDescent="0.2">
      <c r="A6164" t="s">
        <v>20608</v>
      </c>
      <c r="B6164" t="s">
        <v>20614</v>
      </c>
      <c r="C6164" t="s">
        <v>20615</v>
      </c>
      <c r="D6164">
        <v>1</v>
      </c>
      <c r="E6164">
        <v>271</v>
      </c>
      <c r="F6164" t="s">
        <v>5714</v>
      </c>
      <c r="G6164" t="s">
        <v>20598</v>
      </c>
      <c r="H6164" s="3" t="s">
        <v>20599</v>
      </c>
      <c r="I6164" t="s">
        <v>69</v>
      </c>
      <c r="J6164" t="s">
        <v>20611</v>
      </c>
    </row>
    <row r="6165" spans="1:10" ht="32" x14ac:dyDescent="0.2">
      <c r="A6165" t="s">
        <v>20544</v>
      </c>
      <c r="B6165" t="s">
        <v>20616</v>
      </c>
      <c r="C6165" t="s">
        <v>20617</v>
      </c>
      <c r="D6165">
        <v>2</v>
      </c>
      <c r="E6165">
        <v>271</v>
      </c>
      <c r="F6165" t="s">
        <v>5714</v>
      </c>
      <c r="G6165" t="s">
        <v>20598</v>
      </c>
      <c r="H6165" s="3" t="s">
        <v>20607</v>
      </c>
      <c r="I6165" t="s">
        <v>69</v>
      </c>
      <c r="J6165" t="s">
        <v>20549</v>
      </c>
    </row>
    <row r="6166" spans="1:10" ht="16" x14ac:dyDescent="0.2">
      <c r="A6166" t="s">
        <v>20618</v>
      </c>
      <c r="B6166" t="s">
        <v>20619</v>
      </c>
      <c r="C6166" t="s">
        <v>20620</v>
      </c>
      <c r="D6166">
        <v>2</v>
      </c>
      <c r="E6166">
        <v>271</v>
      </c>
      <c r="F6166" t="s">
        <v>5714</v>
      </c>
      <c r="G6166" t="s">
        <v>20598</v>
      </c>
      <c r="H6166" s="3" t="s">
        <v>20599</v>
      </c>
      <c r="I6166" t="s">
        <v>69</v>
      </c>
      <c r="J6166" t="s">
        <v>20621</v>
      </c>
    </row>
    <row r="6167" spans="1:10" ht="16" x14ac:dyDescent="0.2">
      <c r="A6167" t="s">
        <v>19556</v>
      </c>
      <c r="B6167" t="s">
        <v>20619</v>
      </c>
      <c r="C6167" t="s">
        <v>20620</v>
      </c>
      <c r="D6167">
        <v>2</v>
      </c>
      <c r="E6167">
        <v>271</v>
      </c>
      <c r="F6167" t="s">
        <v>5714</v>
      </c>
      <c r="G6167" t="s">
        <v>20598</v>
      </c>
      <c r="H6167" s="3" t="s">
        <v>20599</v>
      </c>
      <c r="I6167" t="s">
        <v>69</v>
      </c>
      <c r="J6167" t="s">
        <v>19561</v>
      </c>
    </row>
    <row r="6168" spans="1:10" ht="16" x14ac:dyDescent="0.2">
      <c r="A6168" t="s">
        <v>20597</v>
      </c>
      <c r="B6168" t="s">
        <v>20619</v>
      </c>
      <c r="C6168" t="s">
        <v>20620</v>
      </c>
      <c r="D6168">
        <v>2</v>
      </c>
      <c r="E6168">
        <v>271</v>
      </c>
      <c r="F6168" t="s">
        <v>5714</v>
      </c>
      <c r="G6168" t="s">
        <v>20598</v>
      </c>
      <c r="H6168" s="3" t="s">
        <v>20599</v>
      </c>
      <c r="I6168" t="s">
        <v>69</v>
      </c>
      <c r="J6168" t="s">
        <v>20600</v>
      </c>
    </row>
    <row r="6169" spans="1:10" ht="16" x14ac:dyDescent="0.2">
      <c r="A6169" t="s">
        <v>13869</v>
      </c>
      <c r="B6169" t="s">
        <v>20619</v>
      </c>
      <c r="C6169" t="s">
        <v>20620</v>
      </c>
      <c r="D6169">
        <v>2</v>
      </c>
      <c r="E6169">
        <v>271</v>
      </c>
      <c r="F6169" t="s">
        <v>5714</v>
      </c>
      <c r="G6169" t="s">
        <v>20598</v>
      </c>
      <c r="H6169" s="3" t="s">
        <v>20599</v>
      </c>
      <c r="I6169" t="s">
        <v>69</v>
      </c>
      <c r="J6169" t="s">
        <v>13874</v>
      </c>
    </row>
    <row r="6170" spans="1:10" ht="16" x14ac:dyDescent="0.2">
      <c r="A6170" t="s">
        <v>20622</v>
      </c>
      <c r="B6170" t="s">
        <v>20623</v>
      </c>
      <c r="C6170" t="s">
        <v>20624</v>
      </c>
      <c r="D6170">
        <v>2</v>
      </c>
      <c r="E6170">
        <v>285</v>
      </c>
      <c r="F6170" t="s">
        <v>5714</v>
      </c>
      <c r="G6170" t="s">
        <v>20625</v>
      </c>
      <c r="H6170" s="3" t="s">
        <v>20626</v>
      </c>
      <c r="I6170" t="s">
        <v>69</v>
      </c>
      <c r="J6170" t="s">
        <v>20627</v>
      </c>
    </row>
    <row r="6171" spans="1:10" ht="16" x14ac:dyDescent="0.2">
      <c r="A6171" t="s">
        <v>20622</v>
      </c>
      <c r="B6171" t="s">
        <v>20628</v>
      </c>
      <c r="C6171" t="s">
        <v>20629</v>
      </c>
      <c r="D6171">
        <v>3</v>
      </c>
      <c r="E6171">
        <v>285</v>
      </c>
      <c r="F6171" t="s">
        <v>5714</v>
      </c>
      <c r="G6171" t="s">
        <v>20625</v>
      </c>
      <c r="H6171" s="3" t="s">
        <v>20630</v>
      </c>
      <c r="I6171" t="s">
        <v>69</v>
      </c>
      <c r="J6171" t="s">
        <v>20627</v>
      </c>
    </row>
    <row r="6172" spans="1:10" ht="16" x14ac:dyDescent="0.2">
      <c r="A6172" t="s">
        <v>20622</v>
      </c>
      <c r="B6172" t="s">
        <v>20631</v>
      </c>
      <c r="C6172" t="s">
        <v>20632</v>
      </c>
      <c r="D6172">
        <v>1</v>
      </c>
      <c r="E6172">
        <v>285</v>
      </c>
      <c r="F6172" t="s">
        <v>5714</v>
      </c>
      <c r="G6172" t="s">
        <v>20625</v>
      </c>
      <c r="H6172" s="3" t="s">
        <v>20626</v>
      </c>
      <c r="I6172" t="s">
        <v>69</v>
      </c>
      <c r="J6172" t="s">
        <v>20627</v>
      </c>
    </row>
    <row r="6173" spans="1:10" ht="16" x14ac:dyDescent="0.2">
      <c r="A6173" t="s">
        <v>20633</v>
      </c>
      <c r="B6173" t="s">
        <v>20634</v>
      </c>
      <c r="C6173" t="s">
        <v>20635</v>
      </c>
      <c r="D6173">
        <v>1</v>
      </c>
      <c r="E6173">
        <f>369</f>
        <v>369</v>
      </c>
      <c r="F6173" t="s">
        <v>5714</v>
      </c>
      <c r="G6173" t="s">
        <v>20636</v>
      </c>
      <c r="H6173" s="3" t="s">
        <v>20637</v>
      </c>
      <c r="I6173" t="s">
        <v>69</v>
      </c>
      <c r="J6173" t="s">
        <v>20638</v>
      </c>
    </row>
    <row r="6174" spans="1:10" ht="16" x14ac:dyDescent="0.2">
      <c r="A6174" t="s">
        <v>20633</v>
      </c>
      <c r="B6174" t="s">
        <v>20639</v>
      </c>
      <c r="C6174" t="s">
        <v>20640</v>
      </c>
      <c r="D6174">
        <v>2</v>
      </c>
      <c r="E6174">
        <f>369</f>
        <v>369</v>
      </c>
      <c r="F6174" t="s">
        <v>5714</v>
      </c>
      <c r="G6174" t="s">
        <v>20636</v>
      </c>
      <c r="H6174" s="3" t="s">
        <v>20637</v>
      </c>
      <c r="I6174" t="s">
        <v>69</v>
      </c>
      <c r="J6174" t="s">
        <v>20638</v>
      </c>
    </row>
    <row r="6175" spans="1:10" ht="16" x14ac:dyDescent="0.2">
      <c r="A6175" t="s">
        <v>20641</v>
      </c>
      <c r="B6175" t="s">
        <v>20642</v>
      </c>
      <c r="C6175" t="s">
        <v>20643</v>
      </c>
      <c r="D6175">
        <v>1</v>
      </c>
      <c r="E6175">
        <f>369</f>
        <v>369</v>
      </c>
      <c r="F6175" t="s">
        <v>5714</v>
      </c>
      <c r="G6175" t="s">
        <v>20636</v>
      </c>
      <c r="H6175" s="3" t="s">
        <v>20644</v>
      </c>
      <c r="I6175" t="s">
        <v>69</v>
      </c>
      <c r="J6175" t="s">
        <v>20645</v>
      </c>
    </row>
    <row r="6176" spans="1:10" ht="16" x14ac:dyDescent="0.2">
      <c r="A6176" t="s">
        <v>20646</v>
      </c>
      <c r="B6176" t="s">
        <v>20647</v>
      </c>
      <c r="C6176" t="s">
        <v>20648</v>
      </c>
      <c r="D6176">
        <v>1</v>
      </c>
      <c r="E6176">
        <f>369</f>
        <v>369</v>
      </c>
      <c r="F6176" t="s">
        <v>5714</v>
      </c>
      <c r="G6176" t="s">
        <v>20636</v>
      </c>
      <c r="H6176" s="3" t="s">
        <v>20637</v>
      </c>
      <c r="I6176" t="s">
        <v>69</v>
      </c>
      <c r="J6176" t="s">
        <v>20649</v>
      </c>
    </row>
    <row r="6177" spans="1:10" ht="16" x14ac:dyDescent="0.2">
      <c r="A6177" t="s">
        <v>20650</v>
      </c>
      <c r="B6177" t="s">
        <v>20639</v>
      </c>
      <c r="C6177" t="s">
        <v>20640</v>
      </c>
      <c r="D6177">
        <v>2</v>
      </c>
      <c r="E6177">
        <f>369</f>
        <v>369</v>
      </c>
      <c r="F6177" t="s">
        <v>5714</v>
      </c>
      <c r="G6177" t="s">
        <v>20636</v>
      </c>
      <c r="H6177" s="3" t="s">
        <v>20637</v>
      </c>
      <c r="I6177" t="s">
        <v>69</v>
      </c>
      <c r="J6177" t="s">
        <v>20651</v>
      </c>
    </row>
    <row r="6178" spans="1:10" ht="16" x14ac:dyDescent="0.2">
      <c r="A6178" t="s">
        <v>20641</v>
      </c>
      <c r="B6178" t="s">
        <v>20652</v>
      </c>
      <c r="C6178" t="s">
        <v>20653</v>
      </c>
      <c r="D6178">
        <v>2</v>
      </c>
      <c r="E6178">
        <f>369</f>
        <v>369</v>
      </c>
      <c r="F6178" t="s">
        <v>5714</v>
      </c>
      <c r="G6178" t="s">
        <v>20636</v>
      </c>
      <c r="H6178" s="3" t="s">
        <v>20644</v>
      </c>
      <c r="I6178" t="s">
        <v>69</v>
      </c>
      <c r="J6178" t="s">
        <v>20645</v>
      </c>
    </row>
    <row r="6179" spans="1:10" ht="16" x14ac:dyDescent="0.2">
      <c r="A6179" t="s">
        <v>20650</v>
      </c>
      <c r="B6179" t="s">
        <v>20634</v>
      </c>
      <c r="C6179" t="s">
        <v>20635</v>
      </c>
      <c r="D6179">
        <v>1</v>
      </c>
      <c r="E6179">
        <f>369</f>
        <v>369</v>
      </c>
      <c r="F6179" t="s">
        <v>5714</v>
      </c>
      <c r="G6179" t="s">
        <v>20636</v>
      </c>
      <c r="H6179" s="3" t="s">
        <v>20637</v>
      </c>
      <c r="I6179" t="s">
        <v>69</v>
      </c>
      <c r="J6179" t="s">
        <v>20651</v>
      </c>
    </row>
    <row r="6180" spans="1:10" ht="16" x14ac:dyDescent="0.2">
      <c r="A6180" t="s">
        <v>20502</v>
      </c>
      <c r="B6180" t="s">
        <v>19328</v>
      </c>
      <c r="C6180" t="s">
        <v>19329</v>
      </c>
      <c r="D6180">
        <v>2</v>
      </c>
      <c r="E6180" t="s">
        <v>13</v>
      </c>
      <c r="F6180" t="s">
        <v>5714</v>
      </c>
      <c r="G6180" t="s">
        <v>20654</v>
      </c>
      <c r="H6180" s="3" t="s">
        <v>20655</v>
      </c>
      <c r="I6180" t="s">
        <v>69</v>
      </c>
      <c r="J6180" t="s">
        <v>20505</v>
      </c>
    </row>
    <row r="6181" spans="1:10" ht="16" x14ac:dyDescent="0.2">
      <c r="A6181" t="s">
        <v>20656</v>
      </c>
      <c r="B6181" t="s">
        <v>20657</v>
      </c>
      <c r="C6181" t="s">
        <v>20658</v>
      </c>
      <c r="D6181">
        <v>2</v>
      </c>
      <c r="E6181" t="s">
        <v>13</v>
      </c>
      <c r="F6181" t="s">
        <v>5714</v>
      </c>
      <c r="G6181" t="s">
        <v>20659</v>
      </c>
      <c r="H6181" s="3" t="s">
        <v>20660</v>
      </c>
      <c r="I6181" t="s">
        <v>69</v>
      </c>
      <c r="J6181" t="s">
        <v>20661</v>
      </c>
    </row>
    <row r="6182" spans="1:10" ht="16" x14ac:dyDescent="0.2">
      <c r="A6182" t="s">
        <v>20662</v>
      </c>
      <c r="B6182" t="s">
        <v>20663</v>
      </c>
      <c r="C6182" t="s">
        <v>20664</v>
      </c>
      <c r="D6182">
        <v>2</v>
      </c>
      <c r="E6182" t="s">
        <v>1045</v>
      </c>
      <c r="F6182" t="s">
        <v>137</v>
      </c>
      <c r="G6182" t="s">
        <v>20665</v>
      </c>
      <c r="H6182" s="3" t="s">
        <v>20666</v>
      </c>
      <c r="I6182" t="s">
        <v>69</v>
      </c>
      <c r="J6182" t="s">
        <v>20667</v>
      </c>
    </row>
    <row r="6183" spans="1:10" ht="16" x14ac:dyDescent="0.2">
      <c r="A6183" t="s">
        <v>20386</v>
      </c>
      <c r="B6183" t="s">
        <v>20668</v>
      </c>
      <c r="C6183" t="s">
        <v>20669</v>
      </c>
      <c r="D6183">
        <v>2</v>
      </c>
      <c r="E6183" t="s">
        <v>1045</v>
      </c>
      <c r="F6183" t="s">
        <v>137</v>
      </c>
      <c r="G6183" t="s">
        <v>20665</v>
      </c>
      <c r="H6183" s="3" t="s">
        <v>20670</v>
      </c>
      <c r="I6183" t="s">
        <v>69</v>
      </c>
      <c r="J6183" t="s">
        <v>20390</v>
      </c>
    </row>
    <row r="6184" spans="1:10" ht="16" x14ac:dyDescent="0.2">
      <c r="A6184" t="s">
        <v>20671</v>
      </c>
      <c r="B6184" t="s">
        <v>20672</v>
      </c>
      <c r="C6184" t="s">
        <v>20673</v>
      </c>
      <c r="D6184">
        <v>3</v>
      </c>
      <c r="E6184" t="s">
        <v>13</v>
      </c>
      <c r="F6184" t="s">
        <v>13</v>
      </c>
      <c r="G6184" t="s">
        <v>20674</v>
      </c>
      <c r="H6184" s="3" t="s">
        <v>20675</v>
      </c>
      <c r="I6184" t="s">
        <v>69</v>
      </c>
      <c r="J6184" t="s">
        <v>20676</v>
      </c>
    </row>
    <row r="6185" spans="1:10" ht="16" x14ac:dyDescent="0.2">
      <c r="A6185" t="s">
        <v>20671</v>
      </c>
      <c r="B6185" t="s">
        <v>20677</v>
      </c>
      <c r="C6185" t="s">
        <v>20678</v>
      </c>
      <c r="D6185">
        <v>1</v>
      </c>
      <c r="E6185" t="s">
        <v>13</v>
      </c>
      <c r="F6185" t="s">
        <v>13</v>
      </c>
      <c r="G6185" t="s">
        <v>20674</v>
      </c>
      <c r="H6185" s="3" t="s">
        <v>20675</v>
      </c>
      <c r="I6185" t="s">
        <v>69</v>
      </c>
      <c r="J6185" t="s">
        <v>20676</v>
      </c>
    </row>
    <row r="6186" spans="1:10" ht="16" x14ac:dyDescent="0.2">
      <c r="A6186" t="s">
        <v>20671</v>
      </c>
      <c r="B6186" t="s">
        <v>20679</v>
      </c>
      <c r="C6186" t="s">
        <v>20680</v>
      </c>
      <c r="D6186">
        <v>4</v>
      </c>
      <c r="E6186" t="s">
        <v>13</v>
      </c>
      <c r="F6186" t="s">
        <v>13</v>
      </c>
      <c r="G6186" t="s">
        <v>20674</v>
      </c>
      <c r="H6186" s="3" t="s">
        <v>20675</v>
      </c>
      <c r="I6186" t="s">
        <v>69</v>
      </c>
      <c r="J6186" t="s">
        <v>20676</v>
      </c>
    </row>
    <row r="6187" spans="1:10" ht="16" x14ac:dyDescent="0.2">
      <c r="A6187" t="s">
        <v>20671</v>
      </c>
      <c r="B6187" t="s">
        <v>20681</v>
      </c>
      <c r="C6187" t="s">
        <v>20682</v>
      </c>
      <c r="D6187">
        <v>2</v>
      </c>
      <c r="E6187" t="s">
        <v>13</v>
      </c>
      <c r="F6187" t="s">
        <v>13</v>
      </c>
      <c r="G6187" t="s">
        <v>20674</v>
      </c>
      <c r="H6187" s="3" t="s">
        <v>20675</v>
      </c>
      <c r="I6187" t="s">
        <v>69</v>
      </c>
      <c r="J6187" t="s">
        <v>20676</v>
      </c>
    </row>
    <row r="6188" spans="1:10" ht="16" x14ac:dyDescent="0.2">
      <c r="A6188" t="s">
        <v>20683</v>
      </c>
      <c r="B6188" t="s">
        <v>20684</v>
      </c>
      <c r="C6188" t="s">
        <v>20685</v>
      </c>
      <c r="D6188">
        <v>1</v>
      </c>
      <c r="E6188" t="s">
        <v>5635</v>
      </c>
      <c r="F6188" t="s">
        <v>13</v>
      </c>
      <c r="G6188" t="s">
        <v>20686</v>
      </c>
      <c r="H6188" s="3" t="s">
        <v>20687</v>
      </c>
      <c r="I6188" t="s">
        <v>62</v>
      </c>
      <c r="J6188" t="s">
        <v>20688</v>
      </c>
    </row>
    <row r="6189" spans="1:10" ht="16" x14ac:dyDescent="0.2">
      <c r="A6189" t="s">
        <v>20689</v>
      </c>
      <c r="B6189" t="s">
        <v>20690</v>
      </c>
      <c r="C6189" t="s">
        <v>20691</v>
      </c>
      <c r="D6189">
        <v>8</v>
      </c>
      <c r="E6189" t="s">
        <v>5635</v>
      </c>
      <c r="F6189" t="s">
        <v>13</v>
      </c>
      <c r="G6189" t="s">
        <v>20686</v>
      </c>
      <c r="H6189" s="3" t="s">
        <v>20692</v>
      </c>
      <c r="I6189" t="s">
        <v>62</v>
      </c>
      <c r="J6189" t="s">
        <v>20693</v>
      </c>
    </row>
    <row r="6190" spans="1:10" ht="16" x14ac:dyDescent="0.2">
      <c r="A6190" t="s">
        <v>20689</v>
      </c>
      <c r="B6190" t="s">
        <v>20694</v>
      </c>
      <c r="C6190" t="s">
        <v>20695</v>
      </c>
      <c r="D6190">
        <v>6</v>
      </c>
      <c r="E6190" t="s">
        <v>5635</v>
      </c>
      <c r="F6190" t="s">
        <v>13</v>
      </c>
      <c r="G6190" t="s">
        <v>20686</v>
      </c>
      <c r="H6190" s="3" t="s">
        <v>20696</v>
      </c>
      <c r="I6190" t="s">
        <v>62</v>
      </c>
      <c r="J6190" t="s">
        <v>20693</v>
      </c>
    </row>
    <row r="6191" spans="1:10" ht="16" x14ac:dyDescent="0.2">
      <c r="A6191" t="s">
        <v>20689</v>
      </c>
      <c r="B6191" t="s">
        <v>20697</v>
      </c>
      <c r="C6191" t="s">
        <v>20698</v>
      </c>
      <c r="D6191">
        <v>4</v>
      </c>
      <c r="E6191" t="s">
        <v>5635</v>
      </c>
      <c r="F6191" t="s">
        <v>13</v>
      </c>
      <c r="G6191" t="s">
        <v>20686</v>
      </c>
      <c r="H6191" s="3" t="s">
        <v>20692</v>
      </c>
      <c r="I6191" t="s">
        <v>62</v>
      </c>
      <c r="J6191" t="s">
        <v>20693</v>
      </c>
    </row>
    <row r="6192" spans="1:10" ht="16" x14ac:dyDescent="0.2">
      <c r="A6192" t="s">
        <v>20689</v>
      </c>
      <c r="B6192" t="s">
        <v>20699</v>
      </c>
      <c r="C6192" t="s">
        <v>20700</v>
      </c>
      <c r="D6192">
        <v>3</v>
      </c>
      <c r="E6192" t="s">
        <v>5635</v>
      </c>
      <c r="F6192" t="s">
        <v>13</v>
      </c>
      <c r="G6192" t="s">
        <v>20686</v>
      </c>
      <c r="H6192" s="3" t="s">
        <v>20692</v>
      </c>
      <c r="I6192" t="s">
        <v>62</v>
      </c>
      <c r="J6192" t="s">
        <v>20693</v>
      </c>
    </row>
    <row r="6193" spans="1:10" ht="16" x14ac:dyDescent="0.2">
      <c r="A6193" t="s">
        <v>20689</v>
      </c>
      <c r="B6193" t="s">
        <v>20701</v>
      </c>
      <c r="C6193" t="s">
        <v>20702</v>
      </c>
      <c r="D6193">
        <v>2</v>
      </c>
      <c r="E6193" t="s">
        <v>5635</v>
      </c>
      <c r="F6193" t="s">
        <v>13</v>
      </c>
      <c r="G6193" t="s">
        <v>20686</v>
      </c>
      <c r="H6193" s="3" t="s">
        <v>20692</v>
      </c>
      <c r="I6193" t="s">
        <v>62</v>
      </c>
      <c r="J6193" t="s">
        <v>20693</v>
      </c>
    </row>
    <row r="6194" spans="1:10" ht="16" x14ac:dyDescent="0.2">
      <c r="A6194" t="s">
        <v>20689</v>
      </c>
      <c r="B6194" t="s">
        <v>20703</v>
      </c>
      <c r="C6194" t="s">
        <v>20704</v>
      </c>
      <c r="D6194">
        <v>1</v>
      </c>
      <c r="E6194" t="s">
        <v>5635</v>
      </c>
      <c r="F6194" t="s">
        <v>13</v>
      </c>
      <c r="G6194" t="s">
        <v>20686</v>
      </c>
      <c r="H6194" s="3" t="s">
        <v>20692</v>
      </c>
      <c r="I6194" t="s">
        <v>62</v>
      </c>
      <c r="J6194" t="s">
        <v>20693</v>
      </c>
    </row>
    <row r="6195" spans="1:10" ht="16" x14ac:dyDescent="0.2">
      <c r="A6195" t="s">
        <v>20705</v>
      </c>
      <c r="B6195" t="s">
        <v>20706</v>
      </c>
      <c r="C6195" t="s">
        <v>20707</v>
      </c>
      <c r="D6195">
        <v>1</v>
      </c>
      <c r="E6195">
        <f>313</f>
        <v>313</v>
      </c>
      <c r="F6195" t="s">
        <v>13</v>
      </c>
      <c r="G6195" t="s">
        <v>20686</v>
      </c>
      <c r="H6195" s="3" t="s">
        <v>20708</v>
      </c>
      <c r="I6195" t="s">
        <v>62</v>
      </c>
      <c r="J6195" t="s">
        <v>20709</v>
      </c>
    </row>
    <row r="6196" spans="1:10" ht="16" x14ac:dyDescent="0.2">
      <c r="A6196" t="s">
        <v>20710</v>
      </c>
      <c r="B6196" t="s">
        <v>20711</v>
      </c>
      <c r="C6196" t="s">
        <v>20712</v>
      </c>
      <c r="D6196">
        <v>1</v>
      </c>
      <c r="E6196" t="s">
        <v>5635</v>
      </c>
      <c r="F6196" t="s">
        <v>13</v>
      </c>
      <c r="G6196" t="s">
        <v>20686</v>
      </c>
      <c r="H6196" s="3" t="s">
        <v>20713</v>
      </c>
      <c r="I6196" t="s">
        <v>62</v>
      </c>
      <c r="J6196" t="s">
        <v>20714</v>
      </c>
    </row>
    <row r="6197" spans="1:10" ht="16" x14ac:dyDescent="0.2">
      <c r="A6197" t="s">
        <v>20715</v>
      </c>
      <c r="B6197" t="s">
        <v>20716</v>
      </c>
      <c r="C6197" t="s">
        <v>20717</v>
      </c>
      <c r="D6197">
        <v>1</v>
      </c>
      <c r="E6197" t="s">
        <v>5635</v>
      </c>
      <c r="F6197" t="s">
        <v>13</v>
      </c>
      <c r="G6197" t="s">
        <v>20686</v>
      </c>
      <c r="H6197" s="3" t="s">
        <v>20718</v>
      </c>
      <c r="I6197" t="s">
        <v>62</v>
      </c>
      <c r="J6197" t="s">
        <v>20719</v>
      </c>
    </row>
    <row r="6198" spans="1:10" ht="16" x14ac:dyDescent="0.2">
      <c r="A6198" t="s">
        <v>20720</v>
      </c>
      <c r="B6198" t="s">
        <v>20684</v>
      </c>
      <c r="C6198" t="s">
        <v>20685</v>
      </c>
      <c r="D6198">
        <v>3</v>
      </c>
      <c r="E6198" t="s">
        <v>5635</v>
      </c>
      <c r="F6198" t="s">
        <v>13</v>
      </c>
      <c r="G6198" t="s">
        <v>20686</v>
      </c>
      <c r="H6198" s="3" t="s">
        <v>20687</v>
      </c>
      <c r="I6198" t="s">
        <v>62</v>
      </c>
      <c r="J6198" t="s">
        <v>20721</v>
      </c>
    </row>
    <row r="6199" spans="1:10" ht="16" x14ac:dyDescent="0.2">
      <c r="A6199" t="s">
        <v>18426</v>
      </c>
      <c r="B6199" t="s">
        <v>20722</v>
      </c>
      <c r="C6199" t="s">
        <v>20723</v>
      </c>
      <c r="D6199">
        <v>5</v>
      </c>
      <c r="E6199" t="s">
        <v>5635</v>
      </c>
      <c r="F6199" t="s">
        <v>13</v>
      </c>
      <c r="G6199" t="s">
        <v>20686</v>
      </c>
      <c r="H6199" s="3" t="s">
        <v>20724</v>
      </c>
      <c r="I6199" t="s">
        <v>62</v>
      </c>
      <c r="J6199" t="s">
        <v>18427</v>
      </c>
    </row>
    <row r="6200" spans="1:10" ht="16" x14ac:dyDescent="0.2">
      <c r="A6200" t="s">
        <v>10648</v>
      </c>
      <c r="B6200" t="s">
        <v>20706</v>
      </c>
      <c r="C6200" t="s">
        <v>20707</v>
      </c>
      <c r="D6200">
        <v>7</v>
      </c>
      <c r="E6200" t="s">
        <v>5635</v>
      </c>
      <c r="F6200" t="s">
        <v>13</v>
      </c>
      <c r="G6200" t="s">
        <v>20686</v>
      </c>
      <c r="H6200" s="3" t="s">
        <v>20725</v>
      </c>
      <c r="I6200" t="s">
        <v>62</v>
      </c>
      <c r="J6200" t="s">
        <v>10651</v>
      </c>
    </row>
    <row r="6201" spans="1:10" ht="16" x14ac:dyDescent="0.2">
      <c r="A6201" t="s">
        <v>10648</v>
      </c>
      <c r="B6201" t="s">
        <v>2256</v>
      </c>
      <c r="C6201" t="s">
        <v>20726</v>
      </c>
      <c r="D6201">
        <v>4</v>
      </c>
      <c r="E6201" t="s">
        <v>5635</v>
      </c>
      <c r="F6201" t="s">
        <v>13</v>
      </c>
      <c r="G6201" t="s">
        <v>20686</v>
      </c>
      <c r="H6201" s="3" t="s">
        <v>20725</v>
      </c>
      <c r="I6201" t="s">
        <v>62</v>
      </c>
      <c r="J6201" t="s">
        <v>10651</v>
      </c>
    </row>
    <row r="6202" spans="1:10" ht="16" x14ac:dyDescent="0.2">
      <c r="A6202" t="s">
        <v>20727</v>
      </c>
      <c r="B6202" t="s">
        <v>20728</v>
      </c>
      <c r="C6202" t="s">
        <v>20729</v>
      </c>
      <c r="D6202">
        <v>2</v>
      </c>
      <c r="E6202" t="s">
        <v>5635</v>
      </c>
      <c r="F6202" t="s">
        <v>13</v>
      </c>
      <c r="G6202" t="s">
        <v>20686</v>
      </c>
      <c r="H6202" s="3" t="s">
        <v>20692</v>
      </c>
      <c r="I6202" t="s">
        <v>62</v>
      </c>
      <c r="J6202" t="s">
        <v>20730</v>
      </c>
    </row>
    <row r="6203" spans="1:10" ht="16" x14ac:dyDescent="0.2">
      <c r="A6203" t="s">
        <v>18015</v>
      </c>
      <c r="B6203" t="s">
        <v>20731</v>
      </c>
      <c r="C6203" t="s">
        <v>20732</v>
      </c>
      <c r="D6203">
        <v>3</v>
      </c>
      <c r="E6203" t="s">
        <v>5635</v>
      </c>
      <c r="F6203" t="s">
        <v>13</v>
      </c>
      <c r="G6203" t="s">
        <v>20686</v>
      </c>
      <c r="H6203" s="3" t="s">
        <v>20733</v>
      </c>
      <c r="I6203" t="s">
        <v>62</v>
      </c>
      <c r="J6203" t="s">
        <v>18019</v>
      </c>
    </row>
    <row r="6204" spans="1:10" ht="16" x14ac:dyDescent="0.2">
      <c r="A6204" t="s">
        <v>10530</v>
      </c>
      <c r="B6204" t="s">
        <v>20734</v>
      </c>
      <c r="C6204" t="s">
        <v>20735</v>
      </c>
      <c r="D6204">
        <v>5</v>
      </c>
      <c r="E6204">
        <f>313</f>
        <v>313</v>
      </c>
      <c r="F6204" t="s">
        <v>13</v>
      </c>
      <c r="G6204" t="s">
        <v>20686</v>
      </c>
      <c r="H6204" s="3" t="s">
        <v>20736</v>
      </c>
      <c r="I6204" t="s">
        <v>62</v>
      </c>
      <c r="J6204" t="s">
        <v>10532</v>
      </c>
    </row>
    <row r="6205" spans="1:10" ht="16" x14ac:dyDescent="0.2">
      <c r="A6205" t="s">
        <v>20737</v>
      </c>
      <c r="B6205" t="s">
        <v>20738</v>
      </c>
      <c r="C6205" t="s">
        <v>20739</v>
      </c>
      <c r="D6205">
        <v>4</v>
      </c>
      <c r="E6205" t="s">
        <v>5635</v>
      </c>
      <c r="F6205" t="s">
        <v>13</v>
      </c>
      <c r="G6205" t="s">
        <v>20686</v>
      </c>
      <c r="H6205" s="3" t="s">
        <v>20740</v>
      </c>
      <c r="I6205" t="s">
        <v>62</v>
      </c>
      <c r="J6205" t="s">
        <v>20741</v>
      </c>
    </row>
    <row r="6206" spans="1:10" ht="16" x14ac:dyDescent="0.2">
      <c r="A6206" t="s">
        <v>57</v>
      </c>
      <c r="B6206" t="s">
        <v>20742</v>
      </c>
      <c r="C6206" t="s">
        <v>20743</v>
      </c>
      <c r="D6206">
        <v>2</v>
      </c>
      <c r="E6206" t="s">
        <v>5635</v>
      </c>
      <c r="F6206" t="s">
        <v>13</v>
      </c>
      <c r="G6206" t="s">
        <v>20686</v>
      </c>
      <c r="H6206" s="3" t="s">
        <v>20744</v>
      </c>
      <c r="I6206" t="s">
        <v>62</v>
      </c>
      <c r="J6206" t="s">
        <v>63</v>
      </c>
    </row>
    <row r="6207" spans="1:10" ht="16" x14ac:dyDescent="0.2">
      <c r="A6207" t="s">
        <v>20745</v>
      </c>
      <c r="B6207" t="s">
        <v>20684</v>
      </c>
      <c r="C6207" t="s">
        <v>20685</v>
      </c>
      <c r="D6207">
        <v>1</v>
      </c>
      <c r="E6207" t="s">
        <v>5635</v>
      </c>
      <c r="F6207" t="s">
        <v>13</v>
      </c>
      <c r="G6207" t="s">
        <v>20686</v>
      </c>
      <c r="H6207" s="3" t="s">
        <v>20687</v>
      </c>
      <c r="I6207" t="s">
        <v>62</v>
      </c>
      <c r="J6207" t="s">
        <v>20746</v>
      </c>
    </row>
    <row r="6208" spans="1:10" ht="16" x14ac:dyDescent="0.2">
      <c r="A6208" t="s">
        <v>20747</v>
      </c>
      <c r="B6208" t="s">
        <v>20684</v>
      </c>
      <c r="C6208" t="s">
        <v>20685</v>
      </c>
      <c r="D6208">
        <v>6</v>
      </c>
      <c r="E6208" t="s">
        <v>5635</v>
      </c>
      <c r="F6208" t="s">
        <v>13</v>
      </c>
      <c r="G6208" t="s">
        <v>20686</v>
      </c>
      <c r="H6208" s="3" t="s">
        <v>20687</v>
      </c>
      <c r="I6208" t="s">
        <v>62</v>
      </c>
      <c r="J6208" t="s">
        <v>20748</v>
      </c>
    </row>
    <row r="6209" spans="1:10" ht="32" x14ac:dyDescent="0.2">
      <c r="A6209" t="s">
        <v>20737</v>
      </c>
      <c r="B6209" t="s">
        <v>20734</v>
      </c>
      <c r="C6209" t="s">
        <v>20735</v>
      </c>
      <c r="D6209">
        <v>2</v>
      </c>
      <c r="E6209" t="s">
        <v>5635</v>
      </c>
      <c r="F6209" t="s">
        <v>13</v>
      </c>
      <c r="G6209" t="s">
        <v>20749</v>
      </c>
      <c r="H6209" s="3" t="s">
        <v>20750</v>
      </c>
      <c r="I6209" t="s">
        <v>62</v>
      </c>
      <c r="J6209" t="s">
        <v>20741</v>
      </c>
    </row>
    <row r="6210" spans="1:10" ht="16" x14ac:dyDescent="0.2">
      <c r="A6210" t="s">
        <v>20751</v>
      </c>
      <c r="B6210" t="s">
        <v>20752</v>
      </c>
      <c r="C6210" t="s">
        <v>20753</v>
      </c>
      <c r="D6210">
        <v>2</v>
      </c>
      <c r="E6210" t="s">
        <v>5635</v>
      </c>
      <c r="F6210" t="s">
        <v>13</v>
      </c>
      <c r="G6210" t="s">
        <v>20754</v>
      </c>
      <c r="H6210" s="3" t="s">
        <v>20755</v>
      </c>
      <c r="I6210" t="s">
        <v>69</v>
      </c>
      <c r="J6210" t="s">
        <v>20756</v>
      </c>
    </row>
    <row r="6211" spans="1:10" ht="16" x14ac:dyDescent="0.2">
      <c r="A6211" t="s">
        <v>10127</v>
      </c>
      <c r="B6211" t="s">
        <v>19121</v>
      </c>
      <c r="C6211" t="s">
        <v>20757</v>
      </c>
      <c r="D6211">
        <v>3</v>
      </c>
      <c r="E6211" t="s">
        <v>1280</v>
      </c>
      <c r="F6211" t="s">
        <v>13</v>
      </c>
      <c r="G6211" t="s">
        <v>20758</v>
      </c>
      <c r="H6211" s="3" t="s">
        <v>20759</v>
      </c>
      <c r="I6211" t="s">
        <v>62</v>
      </c>
      <c r="J6211" t="s">
        <v>10128</v>
      </c>
    </row>
    <row r="6212" spans="1:10" ht="16" x14ac:dyDescent="0.2">
      <c r="A6212" t="s">
        <v>20760</v>
      </c>
      <c r="B6212" t="s">
        <v>20761</v>
      </c>
      <c r="C6212" t="s">
        <v>20762</v>
      </c>
      <c r="D6212">
        <v>1</v>
      </c>
      <c r="E6212" t="s">
        <v>5635</v>
      </c>
      <c r="F6212" t="s">
        <v>13</v>
      </c>
      <c r="G6212" t="s">
        <v>20763</v>
      </c>
      <c r="H6212" s="3" t="s">
        <v>20764</v>
      </c>
      <c r="I6212" t="s">
        <v>62</v>
      </c>
      <c r="J6212" t="s">
        <v>20765</v>
      </c>
    </row>
    <row r="6213" spans="1:10" ht="16" x14ac:dyDescent="0.2">
      <c r="A6213" t="s">
        <v>20766</v>
      </c>
      <c r="B6213" t="s">
        <v>20767</v>
      </c>
      <c r="C6213" t="s">
        <v>20768</v>
      </c>
      <c r="D6213">
        <v>1</v>
      </c>
      <c r="E6213" t="s">
        <v>5635</v>
      </c>
      <c r="F6213" t="s">
        <v>13</v>
      </c>
      <c r="G6213" t="s">
        <v>20763</v>
      </c>
      <c r="H6213" s="3" t="s">
        <v>20769</v>
      </c>
      <c r="I6213" t="s">
        <v>62</v>
      </c>
      <c r="J6213" t="s">
        <v>20770</v>
      </c>
    </row>
    <row r="6214" spans="1:10" ht="16" x14ac:dyDescent="0.2">
      <c r="A6214" t="s">
        <v>20760</v>
      </c>
      <c r="B6214" t="s">
        <v>20771</v>
      </c>
      <c r="C6214" t="s">
        <v>20772</v>
      </c>
      <c r="D6214">
        <v>2</v>
      </c>
      <c r="E6214" t="s">
        <v>5635</v>
      </c>
      <c r="F6214" t="s">
        <v>13</v>
      </c>
      <c r="G6214" t="s">
        <v>20763</v>
      </c>
      <c r="H6214" s="3" t="s">
        <v>20764</v>
      </c>
      <c r="I6214" t="s">
        <v>62</v>
      </c>
      <c r="J6214" t="s">
        <v>20765</v>
      </c>
    </row>
    <row r="6215" spans="1:10" ht="16" x14ac:dyDescent="0.2">
      <c r="A6215" t="s">
        <v>20689</v>
      </c>
      <c r="B6215" t="s">
        <v>20773</v>
      </c>
      <c r="C6215" t="s">
        <v>20774</v>
      </c>
      <c r="D6215">
        <v>5</v>
      </c>
      <c r="E6215" t="s">
        <v>5635</v>
      </c>
      <c r="F6215" t="s">
        <v>13</v>
      </c>
      <c r="G6215" t="s">
        <v>20763</v>
      </c>
      <c r="H6215" s="3" t="s">
        <v>20764</v>
      </c>
      <c r="I6215" t="s">
        <v>62</v>
      </c>
      <c r="J6215" t="s">
        <v>20693</v>
      </c>
    </row>
    <row r="6216" spans="1:10" ht="16" x14ac:dyDescent="0.2">
      <c r="A6216" t="s">
        <v>20760</v>
      </c>
      <c r="B6216" t="s">
        <v>20775</v>
      </c>
      <c r="C6216" t="s">
        <v>20776</v>
      </c>
      <c r="D6216">
        <v>4</v>
      </c>
      <c r="E6216" t="s">
        <v>5635</v>
      </c>
      <c r="F6216" t="s">
        <v>13</v>
      </c>
      <c r="G6216" t="s">
        <v>20763</v>
      </c>
      <c r="H6216" s="3" t="s">
        <v>20777</v>
      </c>
      <c r="I6216" t="s">
        <v>62</v>
      </c>
      <c r="J6216" t="s">
        <v>20765</v>
      </c>
    </row>
    <row r="6217" spans="1:10" ht="16" x14ac:dyDescent="0.2">
      <c r="A6217" t="s">
        <v>20778</v>
      </c>
      <c r="B6217" t="s">
        <v>20779</v>
      </c>
      <c r="C6217" t="s">
        <v>20780</v>
      </c>
      <c r="D6217">
        <v>1</v>
      </c>
      <c r="E6217" t="s">
        <v>5635</v>
      </c>
      <c r="F6217" t="s">
        <v>13</v>
      </c>
      <c r="G6217" t="s">
        <v>20763</v>
      </c>
      <c r="H6217" s="3" t="s">
        <v>20781</v>
      </c>
      <c r="I6217" t="s">
        <v>62</v>
      </c>
      <c r="J6217" t="s">
        <v>20782</v>
      </c>
    </row>
    <row r="6218" spans="1:10" ht="16" x14ac:dyDescent="0.2">
      <c r="A6218" t="s">
        <v>20760</v>
      </c>
      <c r="B6218" t="s">
        <v>20783</v>
      </c>
      <c r="C6218" t="s">
        <v>20784</v>
      </c>
      <c r="D6218">
        <v>5</v>
      </c>
      <c r="E6218" t="s">
        <v>5635</v>
      </c>
      <c r="F6218" t="s">
        <v>13</v>
      </c>
      <c r="G6218" t="s">
        <v>20763</v>
      </c>
      <c r="H6218" s="3" t="s">
        <v>20777</v>
      </c>
      <c r="I6218" t="s">
        <v>62</v>
      </c>
      <c r="J6218" t="s">
        <v>20765</v>
      </c>
    </row>
    <row r="6219" spans="1:10" ht="16" x14ac:dyDescent="0.2">
      <c r="A6219" t="s">
        <v>20785</v>
      </c>
      <c r="B6219" t="s">
        <v>20786</v>
      </c>
      <c r="C6219" t="s">
        <v>20787</v>
      </c>
      <c r="D6219">
        <v>1</v>
      </c>
      <c r="E6219" t="s">
        <v>13</v>
      </c>
      <c r="F6219" t="s">
        <v>13</v>
      </c>
      <c r="G6219" t="s">
        <v>20788</v>
      </c>
      <c r="H6219" s="3" t="s">
        <v>20789</v>
      </c>
      <c r="I6219" t="s">
        <v>69</v>
      </c>
      <c r="J6219" t="s">
        <v>20790</v>
      </c>
    </row>
    <row r="6220" spans="1:10" ht="16" x14ac:dyDescent="0.2">
      <c r="A6220" t="s">
        <v>17580</v>
      </c>
      <c r="B6220" t="s">
        <v>20786</v>
      </c>
      <c r="C6220" t="s">
        <v>20787</v>
      </c>
      <c r="D6220">
        <v>1</v>
      </c>
      <c r="E6220" t="s">
        <v>13</v>
      </c>
      <c r="F6220" t="s">
        <v>13</v>
      </c>
      <c r="G6220" t="s">
        <v>20788</v>
      </c>
      <c r="H6220" s="3" t="s">
        <v>20789</v>
      </c>
      <c r="I6220" t="s">
        <v>69</v>
      </c>
      <c r="J6220" t="s">
        <v>17584</v>
      </c>
    </row>
    <row r="6221" spans="1:10" ht="16" x14ac:dyDescent="0.2">
      <c r="A6221" t="s">
        <v>20785</v>
      </c>
      <c r="B6221" t="s">
        <v>20340</v>
      </c>
      <c r="C6221" t="s">
        <v>20791</v>
      </c>
      <c r="D6221">
        <v>2</v>
      </c>
      <c r="E6221" t="s">
        <v>13</v>
      </c>
      <c r="F6221" t="s">
        <v>13</v>
      </c>
      <c r="G6221" t="s">
        <v>20788</v>
      </c>
      <c r="H6221" s="3" t="s">
        <v>20789</v>
      </c>
      <c r="I6221" t="s">
        <v>69</v>
      </c>
      <c r="J6221" t="s">
        <v>20790</v>
      </c>
    </row>
    <row r="6222" spans="1:10" ht="16" x14ac:dyDescent="0.2">
      <c r="A6222" t="s">
        <v>19539</v>
      </c>
      <c r="B6222" t="s">
        <v>5671</v>
      </c>
      <c r="C6222" t="s">
        <v>20792</v>
      </c>
      <c r="D6222">
        <v>3</v>
      </c>
      <c r="E6222" t="s">
        <v>13</v>
      </c>
      <c r="F6222" t="s">
        <v>13</v>
      </c>
      <c r="G6222" t="s">
        <v>20793</v>
      </c>
      <c r="H6222" s="3" t="s">
        <v>20794</v>
      </c>
      <c r="I6222" t="s">
        <v>69</v>
      </c>
      <c r="J6222" t="s">
        <v>19544</v>
      </c>
    </row>
    <row r="6223" spans="1:10" ht="16" x14ac:dyDescent="0.2">
      <c r="A6223" t="s">
        <v>8255</v>
      </c>
      <c r="B6223" t="s">
        <v>20795</v>
      </c>
      <c r="C6223" t="s">
        <v>20796</v>
      </c>
      <c r="D6223">
        <v>3</v>
      </c>
      <c r="E6223" t="s">
        <v>13</v>
      </c>
      <c r="F6223" t="s">
        <v>13</v>
      </c>
      <c r="G6223" t="s">
        <v>20797</v>
      </c>
      <c r="H6223" s="3" t="s">
        <v>20798</v>
      </c>
      <c r="I6223" t="s">
        <v>69</v>
      </c>
      <c r="J6223" t="s">
        <v>8258</v>
      </c>
    </row>
    <row r="6224" spans="1:10" ht="16" x14ac:dyDescent="0.2">
      <c r="A6224" t="s">
        <v>20799</v>
      </c>
      <c r="B6224" t="s">
        <v>8453</v>
      </c>
      <c r="C6224" t="s">
        <v>8454</v>
      </c>
      <c r="D6224">
        <v>3</v>
      </c>
      <c r="E6224" t="s">
        <v>13</v>
      </c>
      <c r="F6224" t="s">
        <v>13</v>
      </c>
      <c r="G6224" t="s">
        <v>20800</v>
      </c>
      <c r="H6224" s="3" t="s">
        <v>20801</v>
      </c>
      <c r="I6224" t="s">
        <v>69</v>
      </c>
      <c r="J6224" t="s">
        <v>20802</v>
      </c>
    </row>
    <row r="6225" spans="1:10" ht="16" x14ac:dyDescent="0.2">
      <c r="A6225" t="s">
        <v>20803</v>
      </c>
      <c r="B6225" t="s">
        <v>2081</v>
      </c>
      <c r="C6225" t="s">
        <v>19626</v>
      </c>
      <c r="D6225">
        <v>1</v>
      </c>
      <c r="E6225" t="s">
        <v>13</v>
      </c>
      <c r="F6225" t="s">
        <v>13</v>
      </c>
      <c r="G6225" t="s">
        <v>20800</v>
      </c>
      <c r="H6225" s="3" t="s">
        <v>20804</v>
      </c>
      <c r="I6225" t="s">
        <v>69</v>
      </c>
      <c r="J6225" t="s">
        <v>20805</v>
      </c>
    </row>
    <row r="6226" spans="1:10" ht="16" x14ac:dyDescent="0.2">
      <c r="A6226" t="s">
        <v>20803</v>
      </c>
      <c r="B6226" t="s">
        <v>8453</v>
      </c>
      <c r="C6226" t="s">
        <v>8454</v>
      </c>
      <c r="D6226">
        <v>3</v>
      </c>
      <c r="E6226" t="s">
        <v>13</v>
      </c>
      <c r="F6226" t="s">
        <v>13</v>
      </c>
      <c r="G6226" t="s">
        <v>20800</v>
      </c>
      <c r="H6226" s="3" t="s">
        <v>20804</v>
      </c>
      <c r="I6226" t="s">
        <v>69</v>
      </c>
      <c r="J6226" t="s">
        <v>20805</v>
      </c>
    </row>
    <row r="6227" spans="1:10" ht="16" x14ac:dyDescent="0.2">
      <c r="A6227" t="s">
        <v>8452</v>
      </c>
      <c r="B6227" t="s">
        <v>2081</v>
      </c>
      <c r="C6227" t="s">
        <v>19626</v>
      </c>
      <c r="D6227">
        <v>1</v>
      </c>
      <c r="E6227" t="s">
        <v>13</v>
      </c>
      <c r="F6227" t="s">
        <v>13</v>
      </c>
      <c r="G6227" t="s">
        <v>20800</v>
      </c>
      <c r="H6227" s="3" t="s">
        <v>20804</v>
      </c>
      <c r="I6227" t="s">
        <v>69</v>
      </c>
      <c r="J6227" t="s">
        <v>8457</v>
      </c>
    </row>
    <row r="6228" spans="1:10" ht="16" x14ac:dyDescent="0.2">
      <c r="A6228" t="s">
        <v>20806</v>
      </c>
      <c r="B6228" t="s">
        <v>8453</v>
      </c>
      <c r="C6228" t="s">
        <v>8454</v>
      </c>
      <c r="D6228">
        <v>3</v>
      </c>
      <c r="E6228" t="s">
        <v>13</v>
      </c>
      <c r="F6228" t="s">
        <v>13</v>
      </c>
      <c r="G6228" t="s">
        <v>20800</v>
      </c>
      <c r="H6228" s="3" t="s">
        <v>20804</v>
      </c>
      <c r="I6228" t="s">
        <v>69</v>
      </c>
      <c r="J6228" t="s">
        <v>20807</v>
      </c>
    </row>
    <row r="6229" spans="1:10" ht="16" x14ac:dyDescent="0.2">
      <c r="A6229" t="s">
        <v>20806</v>
      </c>
      <c r="B6229" t="s">
        <v>20808</v>
      </c>
      <c r="C6229" t="s">
        <v>20809</v>
      </c>
      <c r="D6229">
        <v>2</v>
      </c>
      <c r="E6229" t="s">
        <v>13</v>
      </c>
      <c r="F6229" t="s">
        <v>13</v>
      </c>
      <c r="G6229" t="s">
        <v>20800</v>
      </c>
      <c r="H6229" s="3" t="s">
        <v>20804</v>
      </c>
      <c r="I6229" t="s">
        <v>69</v>
      </c>
      <c r="J6229" t="s">
        <v>20807</v>
      </c>
    </row>
    <row r="6230" spans="1:10" ht="16" x14ac:dyDescent="0.2">
      <c r="A6230" t="s">
        <v>20806</v>
      </c>
      <c r="B6230" t="s">
        <v>20810</v>
      </c>
      <c r="C6230" t="s">
        <v>20811</v>
      </c>
      <c r="D6230">
        <v>1</v>
      </c>
      <c r="E6230" t="s">
        <v>13</v>
      </c>
      <c r="F6230" t="s">
        <v>13</v>
      </c>
      <c r="G6230" t="s">
        <v>20800</v>
      </c>
      <c r="H6230" s="3" t="s">
        <v>20804</v>
      </c>
      <c r="I6230" t="s">
        <v>69</v>
      </c>
      <c r="J6230" t="s">
        <v>20807</v>
      </c>
    </row>
    <row r="6231" spans="1:10" ht="16" x14ac:dyDescent="0.2">
      <c r="A6231" t="s">
        <v>20803</v>
      </c>
      <c r="B6231" t="s">
        <v>20808</v>
      </c>
      <c r="C6231" t="s">
        <v>20809</v>
      </c>
      <c r="D6231">
        <v>2</v>
      </c>
      <c r="E6231" t="s">
        <v>13</v>
      </c>
      <c r="F6231" t="s">
        <v>13</v>
      </c>
      <c r="G6231" t="s">
        <v>20800</v>
      </c>
      <c r="H6231" s="3" t="s">
        <v>20804</v>
      </c>
      <c r="I6231" t="s">
        <v>69</v>
      </c>
      <c r="J6231" t="s">
        <v>20805</v>
      </c>
    </row>
    <row r="6232" spans="1:10" ht="16" x14ac:dyDescent="0.2">
      <c r="A6232" t="s">
        <v>20799</v>
      </c>
      <c r="B6232" t="s">
        <v>2081</v>
      </c>
      <c r="C6232" t="s">
        <v>19626</v>
      </c>
      <c r="D6232">
        <v>1</v>
      </c>
      <c r="E6232" t="s">
        <v>13</v>
      </c>
      <c r="F6232" t="s">
        <v>13</v>
      </c>
      <c r="G6232" t="s">
        <v>20800</v>
      </c>
      <c r="H6232" s="3" t="s">
        <v>20801</v>
      </c>
      <c r="I6232" t="s">
        <v>69</v>
      </c>
      <c r="J6232" t="s">
        <v>20802</v>
      </c>
    </row>
    <row r="6233" spans="1:10" ht="16" x14ac:dyDescent="0.2">
      <c r="A6233" t="s">
        <v>20799</v>
      </c>
      <c r="B6233" t="s">
        <v>20808</v>
      </c>
      <c r="C6233" t="s">
        <v>20809</v>
      </c>
      <c r="D6233">
        <v>2</v>
      </c>
      <c r="E6233" t="s">
        <v>13</v>
      </c>
      <c r="F6233" t="s">
        <v>13</v>
      </c>
      <c r="G6233" t="s">
        <v>20800</v>
      </c>
      <c r="H6233" s="3" t="s">
        <v>20801</v>
      </c>
      <c r="I6233" t="s">
        <v>69</v>
      </c>
      <c r="J6233" t="s">
        <v>20802</v>
      </c>
    </row>
    <row r="6234" spans="1:10" ht="16" x14ac:dyDescent="0.2">
      <c r="A6234" t="s">
        <v>8452</v>
      </c>
      <c r="B6234" t="s">
        <v>20808</v>
      </c>
      <c r="C6234" t="s">
        <v>20809</v>
      </c>
      <c r="D6234">
        <v>2</v>
      </c>
      <c r="E6234" t="s">
        <v>13</v>
      </c>
      <c r="F6234" t="s">
        <v>13</v>
      </c>
      <c r="G6234" t="s">
        <v>20800</v>
      </c>
      <c r="H6234" s="3" t="s">
        <v>20804</v>
      </c>
      <c r="I6234" t="s">
        <v>69</v>
      </c>
      <c r="J6234" t="s">
        <v>8457</v>
      </c>
    </row>
    <row r="6235" spans="1:10" ht="16" x14ac:dyDescent="0.2">
      <c r="A6235" t="s">
        <v>20812</v>
      </c>
      <c r="B6235" t="s">
        <v>20813</v>
      </c>
      <c r="C6235" t="s">
        <v>20814</v>
      </c>
      <c r="D6235">
        <v>2</v>
      </c>
      <c r="E6235" t="s">
        <v>13</v>
      </c>
      <c r="F6235" t="s">
        <v>13</v>
      </c>
      <c r="G6235" t="s">
        <v>20815</v>
      </c>
      <c r="H6235" s="3" t="s">
        <v>20816</v>
      </c>
      <c r="I6235" t="s">
        <v>106</v>
      </c>
      <c r="J6235" t="s">
        <v>20817</v>
      </c>
    </row>
    <row r="6236" spans="1:10" ht="16" x14ac:dyDescent="0.2">
      <c r="A6236" t="s">
        <v>20818</v>
      </c>
      <c r="B6236" t="s">
        <v>20819</v>
      </c>
      <c r="C6236" t="s">
        <v>20820</v>
      </c>
      <c r="D6236">
        <v>1</v>
      </c>
      <c r="E6236" t="s">
        <v>13</v>
      </c>
      <c r="F6236" t="s">
        <v>13</v>
      </c>
      <c r="G6236" t="s">
        <v>20815</v>
      </c>
      <c r="H6236" s="3" t="s">
        <v>20816</v>
      </c>
      <c r="I6236" t="s">
        <v>106</v>
      </c>
      <c r="J6236" t="s">
        <v>20821</v>
      </c>
    </row>
    <row r="6237" spans="1:10" ht="16" x14ac:dyDescent="0.2">
      <c r="A6237" t="s">
        <v>20812</v>
      </c>
      <c r="B6237" t="s">
        <v>20822</v>
      </c>
      <c r="C6237" t="s">
        <v>20823</v>
      </c>
      <c r="D6237">
        <v>1</v>
      </c>
      <c r="E6237" t="s">
        <v>13</v>
      </c>
      <c r="F6237" t="s">
        <v>13</v>
      </c>
      <c r="G6237" t="s">
        <v>20815</v>
      </c>
      <c r="H6237" s="3" t="s">
        <v>20816</v>
      </c>
      <c r="I6237" t="s">
        <v>106</v>
      </c>
      <c r="J6237" t="s">
        <v>20817</v>
      </c>
    </row>
    <row r="6238" spans="1:10" ht="16" x14ac:dyDescent="0.2">
      <c r="A6238" t="s">
        <v>20824</v>
      </c>
      <c r="B6238" t="s">
        <v>20825</v>
      </c>
      <c r="C6238" t="s">
        <v>20826</v>
      </c>
      <c r="D6238">
        <v>3</v>
      </c>
      <c r="E6238" t="s">
        <v>13</v>
      </c>
      <c r="F6238" t="s">
        <v>13</v>
      </c>
      <c r="G6238" t="s">
        <v>20827</v>
      </c>
      <c r="H6238" s="3" t="s">
        <v>20828</v>
      </c>
      <c r="I6238" t="s">
        <v>106</v>
      </c>
      <c r="J6238" t="s">
        <v>20829</v>
      </c>
    </row>
    <row r="6239" spans="1:10" ht="16" x14ac:dyDescent="0.2">
      <c r="A6239" t="s">
        <v>20830</v>
      </c>
      <c r="B6239" t="s">
        <v>20831</v>
      </c>
      <c r="C6239" t="s">
        <v>20832</v>
      </c>
      <c r="D6239">
        <v>5</v>
      </c>
      <c r="E6239" t="s">
        <v>13</v>
      </c>
      <c r="F6239" t="s">
        <v>13</v>
      </c>
      <c r="G6239" t="s">
        <v>20833</v>
      </c>
      <c r="H6239" s="3" t="s">
        <v>20834</v>
      </c>
      <c r="I6239" t="s">
        <v>3711</v>
      </c>
      <c r="J6239" t="s">
        <v>20835</v>
      </c>
    </row>
    <row r="6240" spans="1:10" ht="16" x14ac:dyDescent="0.2">
      <c r="A6240" t="s">
        <v>20836</v>
      </c>
      <c r="B6240" t="s">
        <v>20837</v>
      </c>
      <c r="C6240" t="s">
        <v>20838</v>
      </c>
      <c r="D6240">
        <v>2</v>
      </c>
      <c r="E6240" t="s">
        <v>13</v>
      </c>
      <c r="F6240" t="s">
        <v>13</v>
      </c>
      <c r="G6240" t="s">
        <v>20839</v>
      </c>
      <c r="H6240" s="3" t="s">
        <v>20840</v>
      </c>
      <c r="I6240" t="s">
        <v>69</v>
      </c>
      <c r="J6240" t="s">
        <v>20841</v>
      </c>
    </row>
    <row r="6241" spans="1:10" ht="16" x14ac:dyDescent="0.2">
      <c r="A6241" t="s">
        <v>317</v>
      </c>
      <c r="B6241" t="s">
        <v>20842</v>
      </c>
      <c r="C6241" t="s">
        <v>20843</v>
      </c>
      <c r="D6241">
        <v>3</v>
      </c>
      <c r="E6241" t="s">
        <v>13</v>
      </c>
      <c r="F6241" t="s">
        <v>13</v>
      </c>
      <c r="G6241" t="s">
        <v>20839</v>
      </c>
      <c r="H6241" s="3" t="s">
        <v>20840</v>
      </c>
      <c r="I6241" t="s">
        <v>69</v>
      </c>
      <c r="J6241" t="s">
        <v>321</v>
      </c>
    </row>
    <row r="6242" spans="1:10" ht="16" x14ac:dyDescent="0.2">
      <c r="A6242" t="s">
        <v>20844</v>
      </c>
      <c r="B6242" t="s">
        <v>20845</v>
      </c>
      <c r="C6242" t="s">
        <v>20846</v>
      </c>
      <c r="D6242">
        <v>1</v>
      </c>
      <c r="E6242" t="s">
        <v>13</v>
      </c>
      <c r="F6242" t="s">
        <v>13</v>
      </c>
      <c r="G6242" t="s">
        <v>20847</v>
      </c>
      <c r="H6242" s="3" t="s">
        <v>20848</v>
      </c>
      <c r="I6242" t="s">
        <v>69</v>
      </c>
      <c r="J6242" t="s">
        <v>20849</v>
      </c>
    </row>
    <row r="6243" spans="1:10" ht="16" x14ac:dyDescent="0.2">
      <c r="A6243" t="s">
        <v>20850</v>
      </c>
      <c r="B6243" t="s">
        <v>20851</v>
      </c>
      <c r="C6243" t="s">
        <v>20852</v>
      </c>
      <c r="D6243">
        <v>1</v>
      </c>
      <c r="E6243" t="s">
        <v>13</v>
      </c>
      <c r="F6243" t="s">
        <v>13</v>
      </c>
      <c r="G6243" t="s">
        <v>20853</v>
      </c>
      <c r="H6243" s="3" t="s">
        <v>20854</v>
      </c>
      <c r="I6243" t="s">
        <v>69</v>
      </c>
      <c r="J6243" t="s">
        <v>20855</v>
      </c>
    </row>
    <row r="6244" spans="1:10" ht="16" x14ac:dyDescent="0.2">
      <c r="A6244" t="s">
        <v>20850</v>
      </c>
      <c r="B6244" t="s">
        <v>20856</v>
      </c>
      <c r="C6244" t="s">
        <v>20857</v>
      </c>
      <c r="D6244">
        <v>2</v>
      </c>
      <c r="E6244" t="s">
        <v>13</v>
      </c>
      <c r="F6244" t="s">
        <v>13</v>
      </c>
      <c r="G6244" t="s">
        <v>20853</v>
      </c>
      <c r="H6244" s="3" t="s">
        <v>20854</v>
      </c>
      <c r="I6244" t="s">
        <v>69</v>
      </c>
      <c r="J6244" t="s">
        <v>20855</v>
      </c>
    </row>
    <row r="6245" spans="1:10" ht="16" x14ac:dyDescent="0.2">
      <c r="A6245" t="s">
        <v>20858</v>
      </c>
      <c r="B6245" t="s">
        <v>20859</v>
      </c>
      <c r="C6245" t="s">
        <v>20860</v>
      </c>
      <c r="D6245">
        <v>2</v>
      </c>
      <c r="E6245" t="s">
        <v>13</v>
      </c>
      <c r="F6245" t="s">
        <v>13</v>
      </c>
      <c r="G6245" t="s">
        <v>20861</v>
      </c>
      <c r="H6245" s="3" t="s">
        <v>20862</v>
      </c>
      <c r="I6245" t="s">
        <v>509</v>
      </c>
      <c r="J6245" t="s">
        <v>20863</v>
      </c>
    </row>
    <row r="6246" spans="1:10" ht="16" x14ac:dyDescent="0.2">
      <c r="A6246" t="s">
        <v>20858</v>
      </c>
      <c r="B6246" t="s">
        <v>20864</v>
      </c>
      <c r="C6246" t="s">
        <v>20865</v>
      </c>
      <c r="D6246">
        <v>1</v>
      </c>
      <c r="E6246" t="s">
        <v>13</v>
      </c>
      <c r="F6246" t="s">
        <v>13</v>
      </c>
      <c r="G6246" t="s">
        <v>20866</v>
      </c>
      <c r="H6246" s="3" t="s">
        <v>20867</v>
      </c>
      <c r="I6246" t="s">
        <v>509</v>
      </c>
      <c r="J6246" t="s">
        <v>20863</v>
      </c>
    </row>
    <row r="6247" spans="1:10" ht="32" x14ac:dyDescent="0.2">
      <c r="A6247" t="s">
        <v>20868</v>
      </c>
      <c r="B6247" t="s">
        <v>20869</v>
      </c>
      <c r="C6247" t="s">
        <v>20870</v>
      </c>
      <c r="D6247">
        <v>19</v>
      </c>
      <c r="E6247" t="s">
        <v>13</v>
      </c>
      <c r="F6247" t="s">
        <v>13</v>
      </c>
      <c r="G6247" t="s">
        <v>20871</v>
      </c>
      <c r="H6247" s="3" t="s">
        <v>20872</v>
      </c>
      <c r="I6247" t="s">
        <v>126</v>
      </c>
      <c r="J6247" t="s">
        <v>20873</v>
      </c>
    </row>
    <row r="6248" spans="1:10" ht="16" x14ac:dyDescent="0.2">
      <c r="A6248" t="s">
        <v>20874</v>
      </c>
      <c r="B6248" t="s">
        <v>20875</v>
      </c>
      <c r="C6248" t="s">
        <v>20876</v>
      </c>
      <c r="D6248">
        <v>3</v>
      </c>
      <c r="E6248" t="s">
        <v>13</v>
      </c>
      <c r="F6248" t="s">
        <v>13</v>
      </c>
      <c r="G6248" t="s">
        <v>20877</v>
      </c>
      <c r="H6248" s="3" t="s">
        <v>20878</v>
      </c>
      <c r="I6248" t="s">
        <v>62</v>
      </c>
      <c r="J6248" t="s">
        <v>20879</v>
      </c>
    </row>
    <row r="6249" spans="1:10" ht="16" x14ac:dyDescent="0.2">
      <c r="A6249" t="s">
        <v>20874</v>
      </c>
      <c r="B6249" t="s">
        <v>9276</v>
      </c>
      <c r="C6249" t="s">
        <v>20880</v>
      </c>
      <c r="D6249">
        <v>2</v>
      </c>
      <c r="E6249" t="s">
        <v>13</v>
      </c>
      <c r="F6249" t="s">
        <v>13</v>
      </c>
      <c r="G6249" t="s">
        <v>20877</v>
      </c>
      <c r="H6249" s="3" t="s">
        <v>20878</v>
      </c>
      <c r="I6249" t="s">
        <v>62</v>
      </c>
      <c r="J6249" t="s">
        <v>20879</v>
      </c>
    </row>
    <row r="6250" spans="1:10" ht="16" x14ac:dyDescent="0.2">
      <c r="A6250" t="s">
        <v>20874</v>
      </c>
      <c r="B6250" t="s">
        <v>20881</v>
      </c>
      <c r="C6250" t="s">
        <v>20882</v>
      </c>
      <c r="D6250">
        <v>1</v>
      </c>
      <c r="E6250" t="s">
        <v>13</v>
      </c>
      <c r="F6250" t="s">
        <v>13</v>
      </c>
      <c r="G6250" t="s">
        <v>20877</v>
      </c>
      <c r="H6250" s="3" t="s">
        <v>20878</v>
      </c>
      <c r="I6250" t="s">
        <v>62</v>
      </c>
      <c r="J6250" t="s">
        <v>20879</v>
      </c>
    </row>
    <row r="6251" spans="1:10" ht="16" x14ac:dyDescent="0.2">
      <c r="A6251" t="s">
        <v>20883</v>
      </c>
      <c r="B6251" t="s">
        <v>9771</v>
      </c>
      <c r="C6251" t="s">
        <v>20884</v>
      </c>
      <c r="D6251">
        <v>2</v>
      </c>
      <c r="E6251" t="s">
        <v>20885</v>
      </c>
      <c r="F6251" t="s">
        <v>13</v>
      </c>
      <c r="G6251" t="s">
        <v>20886</v>
      </c>
      <c r="H6251" s="3" t="s">
        <v>20887</v>
      </c>
      <c r="I6251" t="s">
        <v>1033</v>
      </c>
      <c r="J6251" t="s">
        <v>20888</v>
      </c>
    </row>
    <row r="6252" spans="1:10" ht="16" x14ac:dyDescent="0.2">
      <c r="A6252" t="s">
        <v>20889</v>
      </c>
      <c r="B6252" t="s">
        <v>20890</v>
      </c>
      <c r="C6252" t="s">
        <v>20891</v>
      </c>
      <c r="D6252">
        <v>2</v>
      </c>
      <c r="E6252" t="s">
        <v>20885</v>
      </c>
      <c r="F6252" t="s">
        <v>13</v>
      </c>
      <c r="G6252" t="s">
        <v>20886</v>
      </c>
      <c r="H6252" s="3" t="s">
        <v>20892</v>
      </c>
      <c r="I6252" t="s">
        <v>1033</v>
      </c>
      <c r="J6252" t="s">
        <v>20893</v>
      </c>
    </row>
    <row r="6253" spans="1:10" ht="16" x14ac:dyDescent="0.2">
      <c r="A6253" t="s">
        <v>20889</v>
      </c>
      <c r="B6253" t="s">
        <v>20894</v>
      </c>
      <c r="C6253" t="s">
        <v>20895</v>
      </c>
      <c r="D6253">
        <v>1</v>
      </c>
      <c r="E6253" t="s">
        <v>20885</v>
      </c>
      <c r="F6253" t="s">
        <v>13</v>
      </c>
      <c r="G6253" t="s">
        <v>20886</v>
      </c>
      <c r="H6253" s="3" t="s">
        <v>20896</v>
      </c>
      <c r="I6253" t="s">
        <v>1033</v>
      </c>
      <c r="J6253" t="s">
        <v>20893</v>
      </c>
    </row>
    <row r="6254" spans="1:10" ht="16" x14ac:dyDescent="0.2">
      <c r="A6254" t="s">
        <v>16747</v>
      </c>
      <c r="B6254" t="s">
        <v>20897</v>
      </c>
      <c r="C6254" t="s">
        <v>20898</v>
      </c>
      <c r="D6254">
        <v>1</v>
      </c>
      <c r="E6254" t="s">
        <v>20885</v>
      </c>
      <c r="F6254" t="s">
        <v>13</v>
      </c>
      <c r="G6254" t="s">
        <v>20886</v>
      </c>
      <c r="H6254" s="3" t="s">
        <v>20899</v>
      </c>
      <c r="I6254" t="s">
        <v>1033</v>
      </c>
      <c r="J6254" t="s">
        <v>16752</v>
      </c>
    </row>
    <row r="6255" spans="1:10" ht="16" x14ac:dyDescent="0.2">
      <c r="A6255" t="s">
        <v>20900</v>
      </c>
      <c r="B6255" t="s">
        <v>13691</v>
      </c>
      <c r="C6255" t="s">
        <v>13692</v>
      </c>
      <c r="D6255">
        <v>3</v>
      </c>
      <c r="E6255" t="s">
        <v>20885</v>
      </c>
      <c r="F6255" t="s">
        <v>13</v>
      </c>
      <c r="G6255" t="s">
        <v>20886</v>
      </c>
      <c r="H6255" s="3" t="s">
        <v>20901</v>
      </c>
      <c r="I6255" t="s">
        <v>1033</v>
      </c>
      <c r="J6255" t="s">
        <v>20902</v>
      </c>
    </row>
    <row r="6256" spans="1:10" ht="16" x14ac:dyDescent="0.2">
      <c r="A6256" t="s">
        <v>20903</v>
      </c>
      <c r="B6256" t="s">
        <v>9771</v>
      </c>
      <c r="C6256" t="s">
        <v>20884</v>
      </c>
      <c r="D6256">
        <v>1</v>
      </c>
      <c r="E6256" t="s">
        <v>20885</v>
      </c>
      <c r="F6256" t="s">
        <v>13</v>
      </c>
      <c r="G6256" t="s">
        <v>20886</v>
      </c>
      <c r="H6256" s="3" t="s">
        <v>20904</v>
      </c>
      <c r="I6256" t="s">
        <v>1033</v>
      </c>
      <c r="J6256" t="s">
        <v>20905</v>
      </c>
    </row>
    <row r="6257" spans="1:10" ht="16" x14ac:dyDescent="0.2">
      <c r="A6257" t="s">
        <v>20906</v>
      </c>
      <c r="B6257" t="s">
        <v>20907</v>
      </c>
      <c r="C6257" t="s">
        <v>20908</v>
      </c>
      <c r="D6257">
        <v>3</v>
      </c>
      <c r="E6257" t="s">
        <v>20885</v>
      </c>
      <c r="F6257" t="s">
        <v>13</v>
      </c>
      <c r="G6257" t="s">
        <v>20886</v>
      </c>
      <c r="H6257" s="3" t="s">
        <v>20904</v>
      </c>
      <c r="I6257" t="s">
        <v>1033</v>
      </c>
      <c r="J6257" t="s">
        <v>3065</v>
      </c>
    </row>
    <row r="6258" spans="1:10" ht="16" x14ac:dyDescent="0.2">
      <c r="A6258" t="s">
        <v>20909</v>
      </c>
      <c r="B6258" t="s">
        <v>20910</v>
      </c>
      <c r="C6258" t="s">
        <v>20911</v>
      </c>
      <c r="D6258">
        <v>4</v>
      </c>
      <c r="E6258" t="s">
        <v>20885</v>
      </c>
      <c r="F6258" t="s">
        <v>13</v>
      </c>
      <c r="G6258" t="s">
        <v>20886</v>
      </c>
      <c r="H6258" s="3" t="s">
        <v>20912</v>
      </c>
      <c r="I6258" t="s">
        <v>1033</v>
      </c>
      <c r="J6258" t="s">
        <v>20913</v>
      </c>
    </row>
    <row r="6259" spans="1:10" ht="16" x14ac:dyDescent="0.2">
      <c r="A6259" t="s">
        <v>20914</v>
      </c>
      <c r="B6259" t="s">
        <v>20915</v>
      </c>
      <c r="C6259" t="s">
        <v>20916</v>
      </c>
      <c r="D6259">
        <v>1</v>
      </c>
      <c r="E6259" t="s">
        <v>20885</v>
      </c>
      <c r="F6259" t="s">
        <v>13</v>
      </c>
      <c r="G6259" t="s">
        <v>20886</v>
      </c>
      <c r="H6259" s="3" t="s">
        <v>20904</v>
      </c>
      <c r="I6259" t="s">
        <v>1033</v>
      </c>
      <c r="J6259" t="s">
        <v>20917</v>
      </c>
    </row>
    <row r="6260" spans="1:10" ht="16" x14ac:dyDescent="0.2">
      <c r="A6260" t="s">
        <v>20909</v>
      </c>
      <c r="B6260" t="s">
        <v>20918</v>
      </c>
      <c r="C6260" t="s">
        <v>20919</v>
      </c>
      <c r="D6260">
        <v>3</v>
      </c>
      <c r="E6260" t="s">
        <v>20885</v>
      </c>
      <c r="F6260" t="s">
        <v>13</v>
      </c>
      <c r="G6260" t="s">
        <v>20886</v>
      </c>
      <c r="H6260" s="3" t="s">
        <v>20912</v>
      </c>
      <c r="I6260" t="s">
        <v>1033</v>
      </c>
      <c r="J6260" t="s">
        <v>20913</v>
      </c>
    </row>
    <row r="6261" spans="1:10" ht="16" x14ac:dyDescent="0.2">
      <c r="A6261" t="s">
        <v>20920</v>
      </c>
      <c r="B6261" t="s">
        <v>9771</v>
      </c>
      <c r="C6261" t="s">
        <v>20884</v>
      </c>
      <c r="D6261">
        <v>3</v>
      </c>
      <c r="E6261" t="s">
        <v>20885</v>
      </c>
      <c r="F6261" t="s">
        <v>13</v>
      </c>
      <c r="G6261" t="s">
        <v>20886</v>
      </c>
      <c r="H6261" s="3" t="s">
        <v>20904</v>
      </c>
      <c r="I6261" t="s">
        <v>1033</v>
      </c>
      <c r="J6261" t="s">
        <v>20921</v>
      </c>
    </row>
    <row r="6262" spans="1:10" ht="16" x14ac:dyDescent="0.2">
      <c r="A6262" t="s">
        <v>16402</v>
      </c>
      <c r="B6262" t="s">
        <v>20922</v>
      </c>
      <c r="C6262" t="s">
        <v>20923</v>
      </c>
      <c r="D6262">
        <v>2</v>
      </c>
      <c r="E6262" t="s">
        <v>20885</v>
      </c>
      <c r="F6262" t="s">
        <v>13</v>
      </c>
      <c r="G6262" t="s">
        <v>20886</v>
      </c>
      <c r="H6262" s="3" t="s">
        <v>20912</v>
      </c>
      <c r="I6262" t="s">
        <v>1033</v>
      </c>
      <c r="J6262" t="s">
        <v>16406</v>
      </c>
    </row>
    <row r="6263" spans="1:10" ht="16" x14ac:dyDescent="0.2">
      <c r="A6263" t="s">
        <v>20924</v>
      </c>
      <c r="B6263" t="s">
        <v>20907</v>
      </c>
      <c r="C6263" t="s">
        <v>20908</v>
      </c>
      <c r="D6263">
        <v>1</v>
      </c>
      <c r="E6263" t="s">
        <v>20885</v>
      </c>
      <c r="F6263" t="s">
        <v>13</v>
      </c>
      <c r="G6263" t="s">
        <v>20886</v>
      </c>
      <c r="H6263" s="3" t="s">
        <v>20904</v>
      </c>
      <c r="I6263" t="s">
        <v>1033</v>
      </c>
      <c r="J6263" t="s">
        <v>20925</v>
      </c>
    </row>
    <row r="6264" spans="1:10" ht="16" x14ac:dyDescent="0.2">
      <c r="A6264" t="s">
        <v>20926</v>
      </c>
      <c r="B6264" t="s">
        <v>9771</v>
      </c>
      <c r="C6264" t="s">
        <v>20884</v>
      </c>
      <c r="D6264">
        <v>2</v>
      </c>
      <c r="E6264" t="s">
        <v>20885</v>
      </c>
      <c r="F6264" t="s">
        <v>13</v>
      </c>
      <c r="G6264" t="s">
        <v>20886</v>
      </c>
      <c r="H6264" s="3" t="s">
        <v>20904</v>
      </c>
      <c r="I6264" t="s">
        <v>1033</v>
      </c>
      <c r="J6264" t="s">
        <v>20927</v>
      </c>
    </row>
    <row r="6265" spans="1:10" ht="16" x14ac:dyDescent="0.2">
      <c r="A6265" t="s">
        <v>16753</v>
      </c>
      <c r="B6265" t="s">
        <v>20897</v>
      </c>
      <c r="C6265" t="s">
        <v>20898</v>
      </c>
      <c r="D6265">
        <v>3</v>
      </c>
      <c r="E6265" t="s">
        <v>20885</v>
      </c>
      <c r="F6265" t="s">
        <v>13</v>
      </c>
      <c r="G6265" t="s">
        <v>20886</v>
      </c>
      <c r="H6265" s="3" t="s">
        <v>20899</v>
      </c>
      <c r="I6265" t="s">
        <v>1033</v>
      </c>
      <c r="J6265" t="s">
        <v>16754</v>
      </c>
    </row>
    <row r="6266" spans="1:10" ht="16" x14ac:dyDescent="0.2">
      <c r="A6266" t="s">
        <v>20928</v>
      </c>
      <c r="B6266" t="s">
        <v>13691</v>
      </c>
      <c r="C6266" t="s">
        <v>13692</v>
      </c>
      <c r="D6266">
        <v>1</v>
      </c>
      <c r="E6266" t="s">
        <v>20885</v>
      </c>
      <c r="F6266" t="s">
        <v>13</v>
      </c>
      <c r="G6266" t="s">
        <v>20886</v>
      </c>
      <c r="H6266" s="3" t="s">
        <v>20887</v>
      </c>
      <c r="I6266" t="s">
        <v>1033</v>
      </c>
      <c r="J6266" t="s">
        <v>20929</v>
      </c>
    </row>
    <row r="6267" spans="1:10" ht="16" x14ac:dyDescent="0.2">
      <c r="A6267" t="s">
        <v>16402</v>
      </c>
      <c r="B6267" t="s">
        <v>20918</v>
      </c>
      <c r="C6267" t="s">
        <v>20919</v>
      </c>
      <c r="D6267">
        <v>3</v>
      </c>
      <c r="E6267" t="s">
        <v>20885</v>
      </c>
      <c r="F6267" t="s">
        <v>13</v>
      </c>
      <c r="G6267" t="s">
        <v>20886</v>
      </c>
      <c r="H6267" s="3" t="s">
        <v>20912</v>
      </c>
      <c r="I6267" t="s">
        <v>1033</v>
      </c>
      <c r="J6267" t="s">
        <v>16406</v>
      </c>
    </row>
    <row r="6268" spans="1:10" ht="32" x14ac:dyDescent="0.2">
      <c r="A6268" t="s">
        <v>10704</v>
      </c>
      <c r="B6268" t="s">
        <v>16444</v>
      </c>
      <c r="C6268" t="s">
        <v>20930</v>
      </c>
      <c r="D6268">
        <v>1</v>
      </c>
      <c r="E6268" t="s">
        <v>13</v>
      </c>
      <c r="F6268" t="s">
        <v>13</v>
      </c>
      <c r="G6268" t="s">
        <v>20931</v>
      </c>
      <c r="H6268" s="3" t="s">
        <v>20932</v>
      </c>
      <c r="I6268" t="s">
        <v>547</v>
      </c>
      <c r="J6268" t="s">
        <v>10706</v>
      </c>
    </row>
    <row r="6269" spans="1:10" ht="32" x14ac:dyDescent="0.2">
      <c r="A6269" t="s">
        <v>10704</v>
      </c>
      <c r="B6269" t="s">
        <v>19029</v>
      </c>
      <c r="C6269" t="s">
        <v>20933</v>
      </c>
      <c r="D6269">
        <v>2</v>
      </c>
      <c r="E6269" t="s">
        <v>13</v>
      </c>
      <c r="F6269" t="s">
        <v>13</v>
      </c>
      <c r="G6269" t="s">
        <v>20931</v>
      </c>
      <c r="H6269" s="3" t="s">
        <v>20932</v>
      </c>
      <c r="I6269" t="s">
        <v>547</v>
      </c>
      <c r="J6269" t="s">
        <v>10706</v>
      </c>
    </row>
    <row r="6270" spans="1:10" ht="32" x14ac:dyDescent="0.2">
      <c r="A6270" t="s">
        <v>10704</v>
      </c>
      <c r="B6270" t="s">
        <v>9315</v>
      </c>
      <c r="C6270" t="s">
        <v>9316</v>
      </c>
      <c r="D6270">
        <v>3</v>
      </c>
      <c r="E6270" t="s">
        <v>13</v>
      </c>
      <c r="F6270" t="s">
        <v>13</v>
      </c>
      <c r="G6270" t="s">
        <v>20931</v>
      </c>
      <c r="H6270" s="3" t="s">
        <v>20932</v>
      </c>
      <c r="I6270" t="s">
        <v>547</v>
      </c>
      <c r="J6270" t="s">
        <v>10706</v>
      </c>
    </row>
    <row r="6271" spans="1:10" ht="32" x14ac:dyDescent="0.2">
      <c r="A6271" t="s">
        <v>10704</v>
      </c>
      <c r="B6271" t="s">
        <v>4622</v>
      </c>
      <c r="C6271" t="s">
        <v>20934</v>
      </c>
      <c r="D6271">
        <v>5</v>
      </c>
      <c r="E6271" t="s">
        <v>13</v>
      </c>
      <c r="F6271" t="s">
        <v>13</v>
      </c>
      <c r="G6271" t="s">
        <v>20931</v>
      </c>
      <c r="H6271" s="3" t="s">
        <v>20932</v>
      </c>
      <c r="I6271" t="s">
        <v>547</v>
      </c>
      <c r="J6271" t="s">
        <v>10706</v>
      </c>
    </row>
    <row r="6272" spans="1:10" ht="16" x14ac:dyDescent="0.2">
      <c r="A6272" t="s">
        <v>20935</v>
      </c>
      <c r="B6272" t="s">
        <v>7863</v>
      </c>
      <c r="C6272" t="s">
        <v>20936</v>
      </c>
      <c r="D6272">
        <v>1</v>
      </c>
      <c r="E6272" t="s">
        <v>13</v>
      </c>
      <c r="F6272" t="s">
        <v>13</v>
      </c>
      <c r="G6272" t="s">
        <v>20931</v>
      </c>
      <c r="H6272" s="3" t="s">
        <v>20937</v>
      </c>
      <c r="I6272" t="s">
        <v>547</v>
      </c>
      <c r="J6272" t="s">
        <v>20938</v>
      </c>
    </row>
    <row r="6273" spans="1:10" ht="16" x14ac:dyDescent="0.2">
      <c r="A6273" t="s">
        <v>20939</v>
      </c>
      <c r="B6273" t="s">
        <v>7863</v>
      </c>
      <c r="C6273" t="s">
        <v>20936</v>
      </c>
      <c r="D6273">
        <v>1</v>
      </c>
      <c r="E6273" t="s">
        <v>13</v>
      </c>
      <c r="F6273" t="s">
        <v>13</v>
      </c>
      <c r="G6273" t="s">
        <v>20931</v>
      </c>
      <c r="H6273" s="3" t="s">
        <v>20937</v>
      </c>
      <c r="I6273" t="s">
        <v>547</v>
      </c>
      <c r="J6273" t="s">
        <v>20940</v>
      </c>
    </row>
    <row r="6274" spans="1:10" ht="16" x14ac:dyDescent="0.2">
      <c r="A6274" t="s">
        <v>20939</v>
      </c>
      <c r="B6274" t="s">
        <v>20941</v>
      </c>
      <c r="C6274" t="s">
        <v>20942</v>
      </c>
      <c r="D6274">
        <v>3</v>
      </c>
      <c r="E6274" t="s">
        <v>13</v>
      </c>
      <c r="F6274" t="s">
        <v>13</v>
      </c>
      <c r="G6274" t="s">
        <v>20943</v>
      </c>
      <c r="H6274" s="3" t="s">
        <v>20944</v>
      </c>
      <c r="I6274" t="s">
        <v>547</v>
      </c>
      <c r="J6274" t="s">
        <v>20940</v>
      </c>
    </row>
    <row r="6275" spans="1:10" ht="16" x14ac:dyDescent="0.2">
      <c r="A6275" t="s">
        <v>20939</v>
      </c>
      <c r="B6275" t="s">
        <v>18694</v>
      </c>
      <c r="C6275" t="s">
        <v>20945</v>
      </c>
      <c r="D6275">
        <v>2</v>
      </c>
      <c r="E6275" t="s">
        <v>13</v>
      </c>
      <c r="F6275" t="s">
        <v>13</v>
      </c>
      <c r="G6275" t="s">
        <v>20943</v>
      </c>
      <c r="H6275" s="3" t="s">
        <v>20944</v>
      </c>
      <c r="I6275" t="s">
        <v>547</v>
      </c>
      <c r="J6275" t="s">
        <v>20940</v>
      </c>
    </row>
    <row r="6276" spans="1:10" ht="16" x14ac:dyDescent="0.2">
      <c r="A6276" t="s">
        <v>20935</v>
      </c>
      <c r="B6276" t="s">
        <v>18694</v>
      </c>
      <c r="C6276" t="s">
        <v>20945</v>
      </c>
      <c r="D6276">
        <v>2</v>
      </c>
      <c r="E6276" t="s">
        <v>13</v>
      </c>
      <c r="F6276" t="s">
        <v>13</v>
      </c>
      <c r="G6276" t="s">
        <v>20943</v>
      </c>
      <c r="H6276" s="3" t="s">
        <v>20946</v>
      </c>
      <c r="I6276" t="s">
        <v>547</v>
      </c>
      <c r="J6276" t="s">
        <v>20938</v>
      </c>
    </row>
    <row r="6277" spans="1:10" ht="16" x14ac:dyDescent="0.2">
      <c r="A6277" t="s">
        <v>20935</v>
      </c>
      <c r="B6277" t="s">
        <v>20941</v>
      </c>
      <c r="C6277" t="s">
        <v>20942</v>
      </c>
      <c r="D6277">
        <v>3</v>
      </c>
      <c r="E6277" t="s">
        <v>13</v>
      </c>
      <c r="F6277" t="s">
        <v>13</v>
      </c>
      <c r="G6277" t="s">
        <v>20943</v>
      </c>
      <c r="H6277" s="3" t="s">
        <v>20946</v>
      </c>
      <c r="I6277" t="s">
        <v>547</v>
      </c>
      <c r="J6277" t="s">
        <v>20938</v>
      </c>
    </row>
    <row r="6278" spans="1:10" ht="16" x14ac:dyDescent="0.2">
      <c r="A6278" t="s">
        <v>20947</v>
      </c>
      <c r="B6278" t="s">
        <v>20948</v>
      </c>
      <c r="C6278" t="s">
        <v>20949</v>
      </c>
      <c r="D6278">
        <v>1</v>
      </c>
      <c r="E6278" t="s">
        <v>13</v>
      </c>
      <c r="F6278" t="s">
        <v>13</v>
      </c>
      <c r="G6278" t="s">
        <v>20950</v>
      </c>
      <c r="H6278" s="3" t="s">
        <v>20951</v>
      </c>
      <c r="I6278" t="s">
        <v>106</v>
      </c>
      <c r="J6278" t="s">
        <v>20952</v>
      </c>
    </row>
    <row r="6279" spans="1:10" ht="16" x14ac:dyDescent="0.2">
      <c r="A6279" t="s">
        <v>20953</v>
      </c>
      <c r="B6279" t="s">
        <v>20954</v>
      </c>
      <c r="C6279" t="s">
        <v>20955</v>
      </c>
      <c r="D6279">
        <v>1</v>
      </c>
      <c r="E6279" t="s">
        <v>13</v>
      </c>
      <c r="F6279" t="s">
        <v>13</v>
      </c>
      <c r="G6279" t="s">
        <v>20956</v>
      </c>
      <c r="H6279" s="3" t="s">
        <v>20957</v>
      </c>
      <c r="I6279" t="s">
        <v>106</v>
      </c>
      <c r="J6279" t="s">
        <v>20958</v>
      </c>
    </row>
    <row r="6280" spans="1:10" ht="16" x14ac:dyDescent="0.2">
      <c r="A6280" t="s">
        <v>20959</v>
      </c>
      <c r="B6280" t="s">
        <v>20960</v>
      </c>
      <c r="C6280" t="s">
        <v>20961</v>
      </c>
      <c r="D6280">
        <v>1</v>
      </c>
      <c r="E6280" t="s">
        <v>13</v>
      </c>
      <c r="F6280" t="s">
        <v>13</v>
      </c>
      <c r="G6280" t="s">
        <v>20962</v>
      </c>
      <c r="H6280" s="3" t="s">
        <v>20963</v>
      </c>
      <c r="I6280" t="s">
        <v>106</v>
      </c>
      <c r="J6280" t="s">
        <v>20964</v>
      </c>
    </row>
    <row r="6281" spans="1:10" ht="16" x14ac:dyDescent="0.2">
      <c r="A6281" t="s">
        <v>20965</v>
      </c>
      <c r="B6281" t="s">
        <v>20966</v>
      </c>
      <c r="C6281" t="s">
        <v>20967</v>
      </c>
      <c r="D6281">
        <v>7</v>
      </c>
      <c r="E6281" t="s">
        <v>13</v>
      </c>
      <c r="F6281" t="s">
        <v>13</v>
      </c>
      <c r="G6281" t="s">
        <v>20968</v>
      </c>
      <c r="H6281" s="3" t="s">
        <v>20969</v>
      </c>
      <c r="I6281" t="s">
        <v>106</v>
      </c>
      <c r="J6281" t="s">
        <v>20970</v>
      </c>
    </row>
    <row r="6282" spans="1:10" ht="16" x14ac:dyDescent="0.2">
      <c r="A6282" t="s">
        <v>20971</v>
      </c>
      <c r="B6282" t="s">
        <v>20972</v>
      </c>
      <c r="C6282" t="s">
        <v>20973</v>
      </c>
      <c r="D6282">
        <v>2</v>
      </c>
      <c r="E6282" t="s">
        <v>13</v>
      </c>
      <c r="F6282" t="s">
        <v>13</v>
      </c>
      <c r="G6282" t="s">
        <v>20974</v>
      </c>
      <c r="H6282" s="3" t="s">
        <v>20975</v>
      </c>
      <c r="I6282" t="s">
        <v>106</v>
      </c>
      <c r="J6282" t="s">
        <v>20976</v>
      </c>
    </row>
    <row r="6283" spans="1:10" ht="32" x14ac:dyDescent="0.2">
      <c r="A6283" t="s">
        <v>20977</v>
      </c>
      <c r="B6283" t="s">
        <v>20978</v>
      </c>
      <c r="C6283" t="s">
        <v>20979</v>
      </c>
      <c r="D6283">
        <v>2</v>
      </c>
      <c r="E6283" t="s">
        <v>13</v>
      </c>
      <c r="F6283" t="s">
        <v>13</v>
      </c>
      <c r="G6283" t="s">
        <v>20974</v>
      </c>
      <c r="H6283" s="3" t="s">
        <v>20980</v>
      </c>
      <c r="I6283" t="s">
        <v>106</v>
      </c>
      <c r="J6283" t="s">
        <v>20981</v>
      </c>
    </row>
    <row r="6284" spans="1:10" ht="16" x14ac:dyDescent="0.2">
      <c r="A6284" t="s">
        <v>20977</v>
      </c>
      <c r="B6284" t="s">
        <v>20982</v>
      </c>
      <c r="C6284" t="s">
        <v>20983</v>
      </c>
      <c r="D6284">
        <v>1</v>
      </c>
      <c r="E6284" t="s">
        <v>13</v>
      </c>
      <c r="F6284" t="s">
        <v>13</v>
      </c>
      <c r="G6284" t="s">
        <v>20974</v>
      </c>
      <c r="H6284" s="3" t="s">
        <v>20984</v>
      </c>
      <c r="I6284" t="s">
        <v>106</v>
      </c>
      <c r="J6284" t="s">
        <v>20981</v>
      </c>
    </row>
    <row r="6285" spans="1:10" ht="16" x14ac:dyDescent="0.2">
      <c r="A6285" t="s">
        <v>20971</v>
      </c>
      <c r="B6285" t="s">
        <v>20985</v>
      </c>
      <c r="C6285" t="s">
        <v>20986</v>
      </c>
      <c r="D6285">
        <v>1</v>
      </c>
      <c r="E6285" t="s">
        <v>13</v>
      </c>
      <c r="F6285" t="s">
        <v>13</v>
      </c>
      <c r="G6285" t="s">
        <v>20974</v>
      </c>
      <c r="H6285" s="3" t="s">
        <v>20975</v>
      </c>
      <c r="I6285" t="s">
        <v>106</v>
      </c>
      <c r="J6285" t="s">
        <v>20976</v>
      </c>
    </row>
    <row r="6286" spans="1:10" ht="16" x14ac:dyDescent="0.2">
      <c r="A6286" t="s">
        <v>20987</v>
      </c>
      <c r="B6286" t="s">
        <v>20988</v>
      </c>
      <c r="C6286" t="s">
        <v>20989</v>
      </c>
      <c r="D6286">
        <v>2</v>
      </c>
      <c r="E6286" t="s">
        <v>13</v>
      </c>
      <c r="F6286" t="s">
        <v>13</v>
      </c>
      <c r="G6286" t="s">
        <v>20990</v>
      </c>
      <c r="H6286" s="3" t="s">
        <v>20991</v>
      </c>
      <c r="I6286" t="s">
        <v>253</v>
      </c>
      <c r="J6286" t="s">
        <v>20992</v>
      </c>
    </row>
    <row r="6287" spans="1:10" ht="16" x14ac:dyDescent="0.2">
      <c r="A6287" t="s">
        <v>20993</v>
      </c>
      <c r="B6287" t="s">
        <v>19719</v>
      </c>
      <c r="C6287" t="s">
        <v>19720</v>
      </c>
      <c r="D6287">
        <v>4</v>
      </c>
      <c r="E6287" t="s">
        <v>13</v>
      </c>
      <c r="F6287" t="s">
        <v>13</v>
      </c>
      <c r="G6287" t="s">
        <v>20994</v>
      </c>
      <c r="H6287" s="3" t="s">
        <v>20995</v>
      </c>
      <c r="I6287" t="s">
        <v>20996</v>
      </c>
      <c r="J6287" t="s">
        <v>20997</v>
      </c>
    </row>
    <row r="6288" spans="1:10" ht="16" x14ac:dyDescent="0.2">
      <c r="A6288" t="s">
        <v>20998</v>
      </c>
      <c r="B6288" t="s">
        <v>19719</v>
      </c>
      <c r="C6288" t="s">
        <v>19720</v>
      </c>
      <c r="D6288">
        <v>2</v>
      </c>
      <c r="E6288" t="s">
        <v>13</v>
      </c>
      <c r="F6288" t="s">
        <v>13</v>
      </c>
      <c r="G6288" t="s">
        <v>20994</v>
      </c>
      <c r="H6288" s="3" t="s">
        <v>20995</v>
      </c>
      <c r="I6288" t="s">
        <v>20996</v>
      </c>
      <c r="J6288" t="s">
        <v>20999</v>
      </c>
    </row>
    <row r="6289" spans="1:10" ht="16" x14ac:dyDescent="0.2">
      <c r="A6289" t="s">
        <v>21000</v>
      </c>
      <c r="B6289" t="s">
        <v>21001</v>
      </c>
      <c r="C6289" t="s">
        <v>21002</v>
      </c>
      <c r="D6289">
        <v>3</v>
      </c>
      <c r="E6289" t="s">
        <v>13</v>
      </c>
      <c r="F6289" t="s">
        <v>13</v>
      </c>
      <c r="G6289" t="s">
        <v>21003</v>
      </c>
      <c r="H6289" s="3" t="s">
        <v>21004</v>
      </c>
      <c r="I6289" t="s">
        <v>106</v>
      </c>
      <c r="J6289" t="s">
        <v>21005</v>
      </c>
    </row>
    <row r="6290" spans="1:10" ht="16" x14ac:dyDescent="0.2">
      <c r="A6290" t="s">
        <v>21000</v>
      </c>
      <c r="B6290" t="s">
        <v>21006</v>
      </c>
      <c r="C6290" t="s">
        <v>21007</v>
      </c>
      <c r="D6290">
        <v>2</v>
      </c>
      <c r="E6290" t="s">
        <v>13</v>
      </c>
      <c r="F6290" t="s">
        <v>13</v>
      </c>
      <c r="G6290" t="s">
        <v>21003</v>
      </c>
      <c r="H6290" s="3" t="s">
        <v>21004</v>
      </c>
      <c r="I6290" t="s">
        <v>106</v>
      </c>
      <c r="J6290" t="s">
        <v>21005</v>
      </c>
    </row>
    <row r="6291" spans="1:10" ht="16" x14ac:dyDescent="0.2">
      <c r="A6291" t="s">
        <v>21008</v>
      </c>
      <c r="B6291" t="s">
        <v>19879</v>
      </c>
      <c r="C6291" t="s">
        <v>19880</v>
      </c>
      <c r="D6291">
        <v>2</v>
      </c>
      <c r="E6291" t="s">
        <v>13</v>
      </c>
      <c r="F6291" t="s">
        <v>13</v>
      </c>
      <c r="G6291" t="s">
        <v>21009</v>
      </c>
      <c r="H6291" s="3" t="s">
        <v>21010</v>
      </c>
      <c r="I6291" t="s">
        <v>11514</v>
      </c>
      <c r="J6291" t="s">
        <v>21011</v>
      </c>
    </row>
    <row r="6292" spans="1:10" ht="16" x14ac:dyDescent="0.2">
      <c r="A6292" t="s">
        <v>13026</v>
      </c>
      <c r="B6292" t="s">
        <v>21012</v>
      </c>
      <c r="C6292" t="s">
        <v>21013</v>
      </c>
      <c r="D6292">
        <v>3</v>
      </c>
      <c r="E6292" t="s">
        <v>13</v>
      </c>
      <c r="F6292" t="s">
        <v>13</v>
      </c>
      <c r="G6292" t="s">
        <v>21009</v>
      </c>
      <c r="H6292" s="3" t="s">
        <v>21014</v>
      </c>
      <c r="I6292" t="s">
        <v>11514</v>
      </c>
      <c r="J6292" t="s">
        <v>13030</v>
      </c>
    </row>
    <row r="6293" spans="1:10" ht="16" x14ac:dyDescent="0.2">
      <c r="A6293" t="s">
        <v>21015</v>
      </c>
      <c r="B6293" t="s">
        <v>21016</v>
      </c>
      <c r="C6293" t="s">
        <v>21017</v>
      </c>
      <c r="D6293">
        <v>2</v>
      </c>
      <c r="E6293" t="s">
        <v>13</v>
      </c>
      <c r="F6293" t="s">
        <v>13</v>
      </c>
      <c r="G6293" t="s">
        <v>21018</v>
      </c>
      <c r="H6293" s="3" t="s">
        <v>21019</v>
      </c>
      <c r="I6293" t="s">
        <v>106</v>
      </c>
      <c r="J6293" t="s">
        <v>21020</v>
      </c>
    </row>
    <row r="6294" spans="1:10" ht="16" x14ac:dyDescent="0.2">
      <c r="A6294" t="s">
        <v>21021</v>
      </c>
      <c r="B6294" t="s">
        <v>21022</v>
      </c>
      <c r="C6294" t="s">
        <v>21023</v>
      </c>
      <c r="D6294">
        <v>4</v>
      </c>
      <c r="E6294">
        <f>281</f>
        <v>281</v>
      </c>
      <c r="F6294" t="s">
        <v>13</v>
      </c>
      <c r="G6294" t="s">
        <v>21024</v>
      </c>
      <c r="H6294" s="3" t="s">
        <v>21025</v>
      </c>
      <c r="I6294" t="s">
        <v>106</v>
      </c>
      <c r="J6294" t="s">
        <v>21026</v>
      </c>
    </row>
    <row r="6295" spans="1:10" ht="16" x14ac:dyDescent="0.2">
      <c r="A6295" t="s">
        <v>21027</v>
      </c>
      <c r="B6295" t="s">
        <v>21028</v>
      </c>
      <c r="C6295" t="s">
        <v>21029</v>
      </c>
      <c r="D6295">
        <v>3</v>
      </c>
      <c r="E6295">
        <f>281</f>
        <v>281</v>
      </c>
      <c r="F6295" t="s">
        <v>13</v>
      </c>
      <c r="G6295" t="s">
        <v>21024</v>
      </c>
      <c r="H6295" s="3" t="s">
        <v>21030</v>
      </c>
      <c r="I6295" t="s">
        <v>106</v>
      </c>
      <c r="J6295" t="s">
        <v>21031</v>
      </c>
    </row>
    <row r="6296" spans="1:10" ht="16" x14ac:dyDescent="0.2">
      <c r="A6296" t="s">
        <v>13216</v>
      </c>
      <c r="B6296" t="s">
        <v>21032</v>
      </c>
      <c r="C6296" t="s">
        <v>21033</v>
      </c>
      <c r="D6296">
        <v>7</v>
      </c>
      <c r="E6296">
        <f>281</f>
        <v>281</v>
      </c>
      <c r="F6296" t="s">
        <v>13</v>
      </c>
      <c r="G6296" t="s">
        <v>21024</v>
      </c>
      <c r="H6296" s="3" t="s">
        <v>21025</v>
      </c>
      <c r="I6296" t="s">
        <v>106</v>
      </c>
      <c r="J6296" t="s">
        <v>13221</v>
      </c>
    </row>
    <row r="6297" spans="1:10" ht="16" x14ac:dyDescent="0.2">
      <c r="A6297" t="s">
        <v>21034</v>
      </c>
      <c r="B6297" t="s">
        <v>21035</v>
      </c>
      <c r="C6297" t="s">
        <v>21036</v>
      </c>
      <c r="D6297">
        <v>2</v>
      </c>
      <c r="E6297">
        <f>281</f>
        <v>281</v>
      </c>
      <c r="F6297" t="s">
        <v>13</v>
      </c>
      <c r="G6297" t="s">
        <v>21024</v>
      </c>
      <c r="H6297" s="3" t="s">
        <v>21030</v>
      </c>
      <c r="I6297" t="s">
        <v>106</v>
      </c>
      <c r="J6297" t="s">
        <v>21037</v>
      </c>
    </row>
    <row r="6298" spans="1:10" ht="16" x14ac:dyDescent="0.2">
      <c r="A6298" t="s">
        <v>21038</v>
      </c>
      <c r="B6298" t="s">
        <v>21039</v>
      </c>
      <c r="C6298" t="s">
        <v>21040</v>
      </c>
      <c r="D6298">
        <v>2</v>
      </c>
      <c r="E6298">
        <f>281</f>
        <v>281</v>
      </c>
      <c r="F6298" t="s">
        <v>13</v>
      </c>
      <c r="G6298" t="s">
        <v>21024</v>
      </c>
      <c r="H6298" s="3" t="s">
        <v>21030</v>
      </c>
      <c r="I6298" t="s">
        <v>106</v>
      </c>
      <c r="J6298" t="s">
        <v>21041</v>
      </c>
    </row>
    <row r="6299" spans="1:10" ht="16" x14ac:dyDescent="0.2">
      <c r="A6299" t="s">
        <v>21042</v>
      </c>
      <c r="B6299" t="s">
        <v>21043</v>
      </c>
      <c r="C6299" t="s">
        <v>21044</v>
      </c>
      <c r="D6299">
        <v>2</v>
      </c>
      <c r="E6299">
        <f>281</f>
        <v>281</v>
      </c>
      <c r="F6299" t="s">
        <v>13</v>
      </c>
      <c r="G6299" t="s">
        <v>21024</v>
      </c>
      <c r="H6299" s="3" t="s">
        <v>21030</v>
      </c>
      <c r="I6299" t="s">
        <v>106</v>
      </c>
      <c r="J6299" t="s">
        <v>21045</v>
      </c>
    </row>
    <row r="6300" spans="1:10" ht="16" x14ac:dyDescent="0.2">
      <c r="A6300" t="s">
        <v>21042</v>
      </c>
      <c r="B6300" t="s">
        <v>21046</v>
      </c>
      <c r="C6300" t="s">
        <v>21047</v>
      </c>
      <c r="D6300">
        <v>1</v>
      </c>
      <c r="E6300">
        <f>281</f>
        <v>281</v>
      </c>
      <c r="F6300" t="s">
        <v>13</v>
      </c>
      <c r="G6300" t="s">
        <v>21024</v>
      </c>
      <c r="H6300" s="3" t="s">
        <v>21030</v>
      </c>
      <c r="I6300" t="s">
        <v>106</v>
      </c>
      <c r="J6300" t="s">
        <v>21045</v>
      </c>
    </row>
    <row r="6301" spans="1:10" ht="16" x14ac:dyDescent="0.2">
      <c r="A6301" t="s">
        <v>21034</v>
      </c>
      <c r="B6301" t="s">
        <v>21032</v>
      </c>
      <c r="C6301" t="s">
        <v>21033</v>
      </c>
      <c r="D6301">
        <v>6</v>
      </c>
      <c r="E6301">
        <f>281</f>
        <v>281</v>
      </c>
      <c r="F6301" t="s">
        <v>13</v>
      </c>
      <c r="G6301" t="s">
        <v>21024</v>
      </c>
      <c r="H6301" s="3" t="s">
        <v>21030</v>
      </c>
      <c r="I6301" t="s">
        <v>106</v>
      </c>
      <c r="J6301" t="s">
        <v>21037</v>
      </c>
    </row>
    <row r="6302" spans="1:10" ht="16" x14ac:dyDescent="0.2">
      <c r="A6302" t="s">
        <v>21048</v>
      </c>
      <c r="B6302" t="s">
        <v>21049</v>
      </c>
      <c r="C6302" t="s">
        <v>21050</v>
      </c>
      <c r="D6302">
        <v>1</v>
      </c>
      <c r="E6302">
        <f>281</f>
        <v>281</v>
      </c>
      <c r="F6302" t="s">
        <v>13</v>
      </c>
      <c r="G6302" t="s">
        <v>21024</v>
      </c>
      <c r="H6302" s="3" t="s">
        <v>21025</v>
      </c>
      <c r="I6302" t="s">
        <v>106</v>
      </c>
      <c r="J6302" t="s">
        <v>21051</v>
      </c>
    </row>
    <row r="6303" spans="1:10" ht="16" x14ac:dyDescent="0.2">
      <c r="A6303" t="s">
        <v>13216</v>
      </c>
      <c r="B6303" t="s">
        <v>21052</v>
      </c>
      <c r="C6303" t="s">
        <v>21053</v>
      </c>
      <c r="D6303">
        <v>1</v>
      </c>
      <c r="E6303">
        <f>281</f>
        <v>281</v>
      </c>
      <c r="F6303" t="s">
        <v>13</v>
      </c>
      <c r="G6303" t="s">
        <v>21024</v>
      </c>
      <c r="H6303" s="3" t="s">
        <v>21025</v>
      </c>
      <c r="I6303" t="s">
        <v>106</v>
      </c>
      <c r="J6303" t="s">
        <v>13221</v>
      </c>
    </row>
    <row r="6304" spans="1:10" ht="16" x14ac:dyDescent="0.2">
      <c r="A6304" t="s">
        <v>13216</v>
      </c>
      <c r="B6304" t="s">
        <v>21054</v>
      </c>
      <c r="C6304" t="s">
        <v>21055</v>
      </c>
      <c r="D6304">
        <v>2</v>
      </c>
      <c r="E6304">
        <f>281</f>
        <v>281</v>
      </c>
      <c r="F6304" t="s">
        <v>13</v>
      </c>
      <c r="G6304" t="s">
        <v>21024</v>
      </c>
      <c r="H6304" s="3" t="s">
        <v>21025</v>
      </c>
      <c r="I6304" t="s">
        <v>106</v>
      </c>
      <c r="J6304" t="s">
        <v>13221</v>
      </c>
    </row>
    <row r="6305" spans="1:10" ht="16" x14ac:dyDescent="0.2">
      <c r="A6305" t="s">
        <v>21021</v>
      </c>
      <c r="B6305" t="s">
        <v>21056</v>
      </c>
      <c r="C6305" t="s">
        <v>21057</v>
      </c>
      <c r="D6305">
        <v>3</v>
      </c>
      <c r="E6305">
        <f>281</f>
        <v>281</v>
      </c>
      <c r="F6305" t="s">
        <v>13</v>
      </c>
      <c r="G6305" t="s">
        <v>21024</v>
      </c>
      <c r="H6305" s="3" t="s">
        <v>21025</v>
      </c>
      <c r="I6305" t="s">
        <v>106</v>
      </c>
      <c r="J6305" t="s">
        <v>21026</v>
      </c>
    </row>
    <row r="6306" spans="1:10" ht="16" x14ac:dyDescent="0.2">
      <c r="A6306" t="s">
        <v>21058</v>
      </c>
      <c r="B6306" t="s">
        <v>21059</v>
      </c>
      <c r="C6306" t="s">
        <v>21060</v>
      </c>
      <c r="D6306">
        <v>2</v>
      </c>
      <c r="E6306">
        <f>281</f>
        <v>281</v>
      </c>
      <c r="F6306" t="s">
        <v>13</v>
      </c>
      <c r="G6306" t="s">
        <v>21024</v>
      </c>
      <c r="H6306" s="3" t="s">
        <v>21030</v>
      </c>
      <c r="I6306" t="s">
        <v>106</v>
      </c>
      <c r="J6306" t="s">
        <v>21061</v>
      </c>
    </row>
    <row r="6307" spans="1:10" ht="16" x14ac:dyDescent="0.2">
      <c r="A6307" t="s">
        <v>21027</v>
      </c>
      <c r="B6307" t="s">
        <v>21062</v>
      </c>
      <c r="C6307" t="s">
        <v>21063</v>
      </c>
      <c r="D6307">
        <v>2</v>
      </c>
      <c r="E6307">
        <f>281</f>
        <v>281</v>
      </c>
      <c r="F6307" t="s">
        <v>13</v>
      </c>
      <c r="G6307" t="s">
        <v>21024</v>
      </c>
      <c r="H6307" s="3" t="s">
        <v>21030</v>
      </c>
      <c r="I6307" t="s">
        <v>106</v>
      </c>
      <c r="J6307" t="s">
        <v>21031</v>
      </c>
    </row>
    <row r="6308" spans="1:10" ht="16" x14ac:dyDescent="0.2">
      <c r="A6308" t="s">
        <v>21021</v>
      </c>
      <c r="B6308" t="s">
        <v>21064</v>
      </c>
      <c r="C6308" t="s">
        <v>21065</v>
      </c>
      <c r="D6308">
        <v>1</v>
      </c>
      <c r="E6308">
        <f>281</f>
        <v>281</v>
      </c>
      <c r="F6308" t="s">
        <v>13</v>
      </c>
      <c r="G6308" t="s">
        <v>21024</v>
      </c>
      <c r="H6308" s="3" t="s">
        <v>21025</v>
      </c>
      <c r="I6308" t="s">
        <v>106</v>
      </c>
      <c r="J6308" t="s">
        <v>21026</v>
      </c>
    </row>
    <row r="6309" spans="1:10" ht="16" x14ac:dyDescent="0.2">
      <c r="A6309" t="s">
        <v>21066</v>
      </c>
      <c r="B6309" t="s">
        <v>21067</v>
      </c>
      <c r="C6309" t="s">
        <v>21068</v>
      </c>
      <c r="D6309">
        <v>2</v>
      </c>
      <c r="E6309">
        <f>281</f>
        <v>281</v>
      </c>
      <c r="F6309" t="s">
        <v>13</v>
      </c>
      <c r="G6309" t="s">
        <v>21024</v>
      </c>
      <c r="H6309" s="3" t="s">
        <v>21030</v>
      </c>
      <c r="I6309" t="s">
        <v>106</v>
      </c>
      <c r="J6309" t="s">
        <v>21069</v>
      </c>
    </row>
    <row r="6310" spans="1:10" ht="16" x14ac:dyDescent="0.2">
      <c r="A6310" t="s">
        <v>21066</v>
      </c>
      <c r="B6310" t="s">
        <v>21070</v>
      </c>
      <c r="C6310" t="s">
        <v>21071</v>
      </c>
      <c r="D6310">
        <v>4</v>
      </c>
      <c r="E6310">
        <f>281</f>
        <v>281</v>
      </c>
      <c r="F6310" t="s">
        <v>13</v>
      </c>
      <c r="G6310" t="s">
        <v>21024</v>
      </c>
      <c r="H6310" s="3" t="s">
        <v>21030</v>
      </c>
      <c r="I6310" t="s">
        <v>106</v>
      </c>
      <c r="J6310" t="s">
        <v>21069</v>
      </c>
    </row>
    <row r="6311" spans="1:10" ht="16" x14ac:dyDescent="0.2">
      <c r="A6311" t="s">
        <v>21038</v>
      </c>
      <c r="B6311" t="s">
        <v>21052</v>
      </c>
      <c r="C6311" t="s">
        <v>21053</v>
      </c>
      <c r="D6311">
        <v>3</v>
      </c>
      <c r="E6311">
        <f>281</f>
        <v>281</v>
      </c>
      <c r="F6311" t="s">
        <v>13</v>
      </c>
      <c r="G6311" t="s">
        <v>21024</v>
      </c>
      <c r="H6311" s="3" t="s">
        <v>21030</v>
      </c>
      <c r="I6311" t="s">
        <v>106</v>
      </c>
      <c r="J6311" t="s">
        <v>21041</v>
      </c>
    </row>
    <row r="6312" spans="1:10" ht="16" x14ac:dyDescent="0.2">
      <c r="A6312" t="s">
        <v>21072</v>
      </c>
      <c r="B6312" t="s">
        <v>21073</v>
      </c>
      <c r="C6312" t="s">
        <v>21074</v>
      </c>
      <c r="D6312">
        <v>3</v>
      </c>
      <c r="E6312">
        <f>281</f>
        <v>281</v>
      </c>
      <c r="F6312" t="s">
        <v>13</v>
      </c>
      <c r="G6312" t="s">
        <v>21024</v>
      </c>
      <c r="H6312" s="3" t="s">
        <v>21030</v>
      </c>
      <c r="I6312" t="s">
        <v>106</v>
      </c>
      <c r="J6312" t="s">
        <v>21075</v>
      </c>
    </row>
    <row r="6313" spans="1:10" ht="16" x14ac:dyDescent="0.2">
      <c r="A6313" t="s">
        <v>13216</v>
      </c>
      <c r="B6313" t="s">
        <v>21056</v>
      </c>
      <c r="C6313" t="s">
        <v>21057</v>
      </c>
      <c r="D6313">
        <v>4</v>
      </c>
      <c r="E6313">
        <f>281</f>
        <v>281</v>
      </c>
      <c r="F6313" t="s">
        <v>13</v>
      </c>
      <c r="G6313" t="s">
        <v>21024</v>
      </c>
      <c r="H6313" s="3" t="s">
        <v>21025</v>
      </c>
      <c r="I6313" t="s">
        <v>106</v>
      </c>
      <c r="J6313" t="s">
        <v>13221</v>
      </c>
    </row>
    <row r="6314" spans="1:10" ht="16" x14ac:dyDescent="0.2">
      <c r="A6314" t="s">
        <v>21021</v>
      </c>
      <c r="B6314" t="s">
        <v>21062</v>
      </c>
      <c r="C6314" t="s">
        <v>21063</v>
      </c>
      <c r="D6314">
        <v>2</v>
      </c>
      <c r="E6314">
        <f>281</f>
        <v>281</v>
      </c>
      <c r="F6314" t="s">
        <v>13</v>
      </c>
      <c r="G6314" t="s">
        <v>21024</v>
      </c>
      <c r="H6314" s="3" t="s">
        <v>21025</v>
      </c>
      <c r="I6314" t="s">
        <v>106</v>
      </c>
      <c r="J6314" t="s">
        <v>21026</v>
      </c>
    </row>
    <row r="6315" spans="1:10" ht="16" x14ac:dyDescent="0.2">
      <c r="A6315" t="s">
        <v>13216</v>
      </c>
      <c r="B6315" t="s">
        <v>21076</v>
      </c>
      <c r="C6315" t="s">
        <v>21077</v>
      </c>
      <c r="D6315">
        <v>5</v>
      </c>
      <c r="E6315">
        <f>281</f>
        <v>281</v>
      </c>
      <c r="F6315" t="s">
        <v>13</v>
      </c>
      <c r="G6315" t="s">
        <v>21024</v>
      </c>
      <c r="H6315" s="3" t="s">
        <v>21025</v>
      </c>
      <c r="I6315" t="s">
        <v>106</v>
      </c>
      <c r="J6315" t="s">
        <v>13221</v>
      </c>
    </row>
    <row r="6316" spans="1:10" ht="16" x14ac:dyDescent="0.2">
      <c r="A6316" t="s">
        <v>13216</v>
      </c>
      <c r="B6316" t="s">
        <v>21078</v>
      </c>
      <c r="C6316" t="s">
        <v>21079</v>
      </c>
      <c r="D6316">
        <v>6</v>
      </c>
      <c r="E6316">
        <f>281</f>
        <v>281</v>
      </c>
      <c r="F6316" t="s">
        <v>13</v>
      </c>
      <c r="G6316" t="s">
        <v>21024</v>
      </c>
      <c r="H6316" s="3" t="s">
        <v>21025</v>
      </c>
      <c r="I6316" t="s">
        <v>106</v>
      </c>
      <c r="J6316" t="s">
        <v>13221</v>
      </c>
    </row>
    <row r="6317" spans="1:10" ht="16" x14ac:dyDescent="0.2">
      <c r="A6317" t="s">
        <v>21058</v>
      </c>
      <c r="B6317" t="s">
        <v>21080</v>
      </c>
      <c r="C6317" t="s">
        <v>21081</v>
      </c>
      <c r="D6317">
        <v>1</v>
      </c>
      <c r="E6317">
        <f>281</f>
        <v>281</v>
      </c>
      <c r="F6317" t="s">
        <v>13</v>
      </c>
      <c r="G6317" t="s">
        <v>21024</v>
      </c>
      <c r="H6317" s="3" t="s">
        <v>21030</v>
      </c>
      <c r="I6317" t="s">
        <v>106</v>
      </c>
      <c r="J6317" t="s">
        <v>21061</v>
      </c>
    </row>
    <row r="6318" spans="1:10" ht="16" x14ac:dyDescent="0.2">
      <c r="A6318" t="s">
        <v>21072</v>
      </c>
      <c r="B6318" t="s">
        <v>21067</v>
      </c>
      <c r="C6318" t="s">
        <v>21068</v>
      </c>
      <c r="D6318">
        <v>2</v>
      </c>
      <c r="E6318">
        <f>281</f>
        <v>281</v>
      </c>
      <c r="F6318" t="s">
        <v>13</v>
      </c>
      <c r="G6318" t="s">
        <v>21024</v>
      </c>
      <c r="H6318" s="3" t="s">
        <v>21030</v>
      </c>
      <c r="I6318" t="s">
        <v>106</v>
      </c>
      <c r="J6318" t="s">
        <v>21075</v>
      </c>
    </row>
    <row r="6319" spans="1:10" ht="16" x14ac:dyDescent="0.2">
      <c r="A6319" t="s">
        <v>19164</v>
      </c>
      <c r="B6319" t="s">
        <v>21082</v>
      </c>
      <c r="C6319" t="s">
        <v>21083</v>
      </c>
      <c r="D6319">
        <v>3</v>
      </c>
      <c r="E6319">
        <f>281</f>
        <v>281</v>
      </c>
      <c r="F6319" t="s">
        <v>13</v>
      </c>
      <c r="G6319" t="s">
        <v>21024</v>
      </c>
      <c r="H6319" s="3" t="s">
        <v>21030</v>
      </c>
      <c r="I6319" t="s">
        <v>106</v>
      </c>
      <c r="J6319" t="s">
        <v>19165</v>
      </c>
    </row>
    <row r="6320" spans="1:10" ht="16" x14ac:dyDescent="0.2">
      <c r="A6320" t="s">
        <v>21066</v>
      </c>
      <c r="B6320" t="s">
        <v>21052</v>
      </c>
      <c r="C6320" t="s">
        <v>21053</v>
      </c>
      <c r="D6320">
        <v>3</v>
      </c>
      <c r="E6320">
        <f>281</f>
        <v>281</v>
      </c>
      <c r="F6320" t="s">
        <v>13</v>
      </c>
      <c r="G6320" t="s">
        <v>21024</v>
      </c>
      <c r="H6320" s="3" t="s">
        <v>21030</v>
      </c>
      <c r="I6320" t="s">
        <v>106</v>
      </c>
      <c r="J6320" t="s">
        <v>21069</v>
      </c>
    </row>
    <row r="6321" spans="1:10" ht="16" x14ac:dyDescent="0.2">
      <c r="A6321" t="s">
        <v>21034</v>
      </c>
      <c r="B6321" t="s">
        <v>21067</v>
      </c>
      <c r="C6321" t="s">
        <v>21068</v>
      </c>
      <c r="D6321">
        <v>4</v>
      </c>
      <c r="E6321">
        <f>281</f>
        <v>281</v>
      </c>
      <c r="F6321" t="s">
        <v>13</v>
      </c>
      <c r="G6321" t="s">
        <v>21024</v>
      </c>
      <c r="H6321" s="3" t="s">
        <v>21030</v>
      </c>
      <c r="I6321" t="s">
        <v>106</v>
      </c>
      <c r="J6321" t="s">
        <v>21037</v>
      </c>
    </row>
    <row r="6322" spans="1:10" ht="16" x14ac:dyDescent="0.2">
      <c r="A6322" t="s">
        <v>21038</v>
      </c>
      <c r="B6322" t="s">
        <v>21084</v>
      </c>
      <c r="C6322" t="s">
        <v>21085</v>
      </c>
      <c r="D6322">
        <v>1</v>
      </c>
      <c r="E6322">
        <f>281</f>
        <v>281</v>
      </c>
      <c r="F6322" t="s">
        <v>13</v>
      </c>
      <c r="G6322" t="s">
        <v>21024</v>
      </c>
      <c r="H6322" s="3" t="s">
        <v>21030</v>
      </c>
      <c r="I6322" t="s">
        <v>106</v>
      </c>
      <c r="J6322" t="s">
        <v>21041</v>
      </c>
    </row>
    <row r="6323" spans="1:10" ht="16" x14ac:dyDescent="0.2">
      <c r="A6323" t="s">
        <v>21086</v>
      </c>
      <c r="B6323" t="s">
        <v>21084</v>
      </c>
      <c r="C6323" t="s">
        <v>21085</v>
      </c>
      <c r="D6323">
        <v>1</v>
      </c>
      <c r="E6323">
        <f>281</f>
        <v>281</v>
      </c>
      <c r="F6323" t="s">
        <v>13</v>
      </c>
      <c r="G6323" t="s">
        <v>21024</v>
      </c>
      <c r="H6323" s="3" t="s">
        <v>21030</v>
      </c>
      <c r="I6323" t="s">
        <v>106</v>
      </c>
      <c r="J6323" t="s">
        <v>21087</v>
      </c>
    </row>
    <row r="6324" spans="1:10" ht="16" x14ac:dyDescent="0.2">
      <c r="A6324" t="s">
        <v>21088</v>
      </c>
      <c r="B6324" t="s">
        <v>21089</v>
      </c>
      <c r="C6324" t="s">
        <v>21090</v>
      </c>
      <c r="D6324">
        <v>1</v>
      </c>
      <c r="E6324">
        <f>281</f>
        <v>281</v>
      </c>
      <c r="F6324" t="s">
        <v>13</v>
      </c>
      <c r="G6324" t="s">
        <v>21024</v>
      </c>
      <c r="H6324" s="3" t="s">
        <v>21030</v>
      </c>
      <c r="I6324" t="s">
        <v>106</v>
      </c>
      <c r="J6324" t="s">
        <v>21091</v>
      </c>
    </row>
    <row r="6325" spans="1:10" ht="16" x14ac:dyDescent="0.2">
      <c r="A6325" t="s">
        <v>21092</v>
      </c>
      <c r="B6325" t="s">
        <v>21089</v>
      </c>
      <c r="C6325" t="s">
        <v>21090</v>
      </c>
      <c r="D6325">
        <v>2</v>
      </c>
      <c r="E6325">
        <f>281</f>
        <v>281</v>
      </c>
      <c r="F6325" t="s">
        <v>13</v>
      </c>
      <c r="G6325" t="s">
        <v>21024</v>
      </c>
      <c r="H6325" s="3" t="s">
        <v>21030</v>
      </c>
      <c r="I6325" t="s">
        <v>106</v>
      </c>
      <c r="J6325" t="s">
        <v>21093</v>
      </c>
    </row>
    <row r="6326" spans="1:10" ht="16" x14ac:dyDescent="0.2">
      <c r="A6326" t="s">
        <v>21072</v>
      </c>
      <c r="B6326" t="s">
        <v>21094</v>
      </c>
      <c r="C6326" t="s">
        <v>21095</v>
      </c>
      <c r="D6326">
        <v>1</v>
      </c>
      <c r="E6326">
        <f>281</f>
        <v>281</v>
      </c>
      <c r="F6326" t="s">
        <v>13</v>
      </c>
      <c r="G6326" t="s">
        <v>21024</v>
      </c>
      <c r="H6326" s="3" t="s">
        <v>21030</v>
      </c>
      <c r="I6326" t="s">
        <v>106</v>
      </c>
      <c r="J6326" t="s">
        <v>21075</v>
      </c>
    </row>
    <row r="6327" spans="1:10" ht="16" x14ac:dyDescent="0.2">
      <c r="A6327" t="s">
        <v>21096</v>
      </c>
      <c r="B6327" t="s">
        <v>21097</v>
      </c>
      <c r="C6327" t="s">
        <v>21098</v>
      </c>
      <c r="D6327">
        <v>2</v>
      </c>
      <c r="E6327">
        <f>281</f>
        <v>281</v>
      </c>
      <c r="F6327" t="s">
        <v>13</v>
      </c>
      <c r="G6327" t="s">
        <v>21024</v>
      </c>
      <c r="H6327" s="3" t="s">
        <v>21099</v>
      </c>
      <c r="I6327" t="s">
        <v>106</v>
      </c>
      <c r="J6327" t="s">
        <v>21100</v>
      </c>
    </row>
    <row r="6328" spans="1:10" ht="16" x14ac:dyDescent="0.2">
      <c r="A6328" t="s">
        <v>21101</v>
      </c>
      <c r="B6328" t="s">
        <v>21102</v>
      </c>
      <c r="C6328" t="s">
        <v>21103</v>
      </c>
      <c r="D6328">
        <v>1</v>
      </c>
      <c r="E6328">
        <f>281</f>
        <v>281</v>
      </c>
      <c r="F6328" t="s">
        <v>13</v>
      </c>
      <c r="G6328" t="s">
        <v>21024</v>
      </c>
      <c r="H6328" s="3" t="s">
        <v>21030</v>
      </c>
      <c r="I6328" t="s">
        <v>106</v>
      </c>
      <c r="J6328" t="s">
        <v>21104</v>
      </c>
    </row>
    <row r="6329" spans="1:10" ht="16" x14ac:dyDescent="0.2">
      <c r="A6329" t="s">
        <v>21096</v>
      </c>
      <c r="B6329" t="s">
        <v>21105</v>
      </c>
      <c r="C6329" t="s">
        <v>21106</v>
      </c>
      <c r="D6329">
        <v>1</v>
      </c>
      <c r="E6329">
        <f>281</f>
        <v>281</v>
      </c>
      <c r="F6329" t="s">
        <v>13</v>
      </c>
      <c r="G6329" t="s">
        <v>21024</v>
      </c>
      <c r="H6329" s="3" t="s">
        <v>21099</v>
      </c>
      <c r="I6329" t="s">
        <v>106</v>
      </c>
      <c r="J6329" t="s">
        <v>21100</v>
      </c>
    </row>
    <row r="6330" spans="1:10" ht="16" x14ac:dyDescent="0.2">
      <c r="A6330" t="s">
        <v>21101</v>
      </c>
      <c r="B6330" t="s">
        <v>21084</v>
      </c>
      <c r="C6330" t="s">
        <v>21085</v>
      </c>
      <c r="D6330">
        <v>2</v>
      </c>
      <c r="E6330">
        <f>281</f>
        <v>281</v>
      </c>
      <c r="F6330" t="s">
        <v>13</v>
      </c>
      <c r="G6330" t="s">
        <v>21024</v>
      </c>
      <c r="H6330" s="3" t="s">
        <v>21030</v>
      </c>
      <c r="I6330" t="s">
        <v>106</v>
      </c>
      <c r="J6330" t="s">
        <v>21104</v>
      </c>
    </row>
    <row r="6331" spans="1:10" ht="16" x14ac:dyDescent="0.2">
      <c r="A6331" t="s">
        <v>21066</v>
      </c>
      <c r="B6331" t="s">
        <v>21107</v>
      </c>
      <c r="C6331" t="s">
        <v>21108</v>
      </c>
      <c r="D6331">
        <v>1</v>
      </c>
      <c r="E6331">
        <f>281</f>
        <v>281</v>
      </c>
      <c r="F6331" t="s">
        <v>13</v>
      </c>
      <c r="G6331" t="s">
        <v>21024</v>
      </c>
      <c r="H6331" s="3" t="s">
        <v>21030</v>
      </c>
      <c r="I6331" t="s">
        <v>106</v>
      </c>
      <c r="J6331" t="s">
        <v>21069</v>
      </c>
    </row>
    <row r="6332" spans="1:10" ht="16" x14ac:dyDescent="0.2">
      <c r="A6332" t="s">
        <v>21096</v>
      </c>
      <c r="B6332" t="s">
        <v>21109</v>
      </c>
      <c r="C6332" t="s">
        <v>21110</v>
      </c>
      <c r="D6332">
        <v>4</v>
      </c>
      <c r="E6332">
        <f>281</f>
        <v>281</v>
      </c>
      <c r="F6332" t="s">
        <v>13</v>
      </c>
      <c r="G6332" t="s">
        <v>21024</v>
      </c>
      <c r="H6332" s="3" t="s">
        <v>21099</v>
      </c>
      <c r="I6332" t="s">
        <v>106</v>
      </c>
      <c r="J6332" t="s">
        <v>21100</v>
      </c>
    </row>
    <row r="6333" spans="1:10" ht="16" x14ac:dyDescent="0.2">
      <c r="A6333" t="s">
        <v>20812</v>
      </c>
      <c r="B6333" t="s">
        <v>21111</v>
      </c>
      <c r="C6333" t="s">
        <v>21112</v>
      </c>
      <c r="D6333">
        <v>3</v>
      </c>
      <c r="E6333">
        <f>281</f>
        <v>281</v>
      </c>
      <c r="F6333" t="s">
        <v>13</v>
      </c>
      <c r="G6333" t="s">
        <v>21024</v>
      </c>
      <c r="H6333" s="3" t="s">
        <v>21030</v>
      </c>
      <c r="I6333" t="s">
        <v>106</v>
      </c>
      <c r="J6333" t="s">
        <v>20817</v>
      </c>
    </row>
    <row r="6334" spans="1:10" ht="16" x14ac:dyDescent="0.2">
      <c r="A6334" t="s">
        <v>21092</v>
      </c>
      <c r="B6334" t="s">
        <v>21113</v>
      </c>
      <c r="C6334" t="s">
        <v>21114</v>
      </c>
      <c r="D6334">
        <v>3</v>
      </c>
      <c r="E6334">
        <f>281</f>
        <v>281</v>
      </c>
      <c r="F6334" t="s">
        <v>13</v>
      </c>
      <c r="G6334" t="s">
        <v>21024</v>
      </c>
      <c r="H6334" s="3" t="s">
        <v>21030</v>
      </c>
      <c r="I6334" t="s">
        <v>106</v>
      </c>
      <c r="J6334" t="s">
        <v>21093</v>
      </c>
    </row>
    <row r="6335" spans="1:10" ht="16" x14ac:dyDescent="0.2">
      <c r="A6335" t="s">
        <v>21086</v>
      </c>
      <c r="B6335" t="s">
        <v>21115</v>
      </c>
      <c r="C6335" t="s">
        <v>21116</v>
      </c>
      <c r="D6335">
        <v>2</v>
      </c>
      <c r="E6335">
        <f>281</f>
        <v>281</v>
      </c>
      <c r="F6335" t="s">
        <v>13</v>
      </c>
      <c r="G6335" t="s">
        <v>21024</v>
      </c>
      <c r="H6335" s="3" t="s">
        <v>21030</v>
      </c>
      <c r="I6335" t="s">
        <v>106</v>
      </c>
      <c r="J6335" t="s">
        <v>21087</v>
      </c>
    </row>
    <row r="6336" spans="1:10" ht="16" x14ac:dyDescent="0.2">
      <c r="A6336" t="s">
        <v>21117</v>
      </c>
      <c r="B6336" t="s">
        <v>21067</v>
      </c>
      <c r="C6336" t="s">
        <v>21068</v>
      </c>
      <c r="D6336">
        <v>2</v>
      </c>
      <c r="E6336">
        <f>281</f>
        <v>281</v>
      </c>
      <c r="F6336" t="s">
        <v>13</v>
      </c>
      <c r="G6336" t="s">
        <v>21024</v>
      </c>
      <c r="H6336" s="3" t="s">
        <v>21030</v>
      </c>
      <c r="I6336" t="s">
        <v>106</v>
      </c>
      <c r="J6336" t="s">
        <v>21118</v>
      </c>
    </row>
    <row r="6337" spans="1:10" ht="16" x14ac:dyDescent="0.2">
      <c r="A6337" t="s">
        <v>21117</v>
      </c>
      <c r="B6337" t="s">
        <v>21119</v>
      </c>
      <c r="C6337" t="s">
        <v>21120</v>
      </c>
      <c r="D6337">
        <v>1</v>
      </c>
      <c r="E6337">
        <f>281</f>
        <v>281</v>
      </c>
      <c r="F6337" t="s">
        <v>13</v>
      </c>
      <c r="G6337" t="s">
        <v>21024</v>
      </c>
      <c r="H6337" s="3" t="s">
        <v>21030</v>
      </c>
      <c r="I6337" t="s">
        <v>106</v>
      </c>
      <c r="J6337" t="s">
        <v>21118</v>
      </c>
    </row>
    <row r="6338" spans="1:10" ht="16" x14ac:dyDescent="0.2">
      <c r="A6338" t="s">
        <v>21096</v>
      </c>
      <c r="B6338" t="s">
        <v>21121</v>
      </c>
      <c r="C6338" t="s">
        <v>21122</v>
      </c>
      <c r="D6338">
        <v>5</v>
      </c>
      <c r="E6338">
        <f>281</f>
        <v>281</v>
      </c>
      <c r="F6338" t="s">
        <v>13</v>
      </c>
      <c r="G6338" t="s">
        <v>21024</v>
      </c>
      <c r="H6338" s="3" t="s">
        <v>21099</v>
      </c>
      <c r="I6338" t="s">
        <v>106</v>
      </c>
      <c r="J6338" t="s">
        <v>21100</v>
      </c>
    </row>
    <row r="6339" spans="1:10" ht="16" x14ac:dyDescent="0.2">
      <c r="A6339" t="s">
        <v>21034</v>
      </c>
      <c r="B6339" t="s">
        <v>21052</v>
      </c>
      <c r="C6339" t="s">
        <v>21053</v>
      </c>
      <c r="D6339">
        <v>1</v>
      </c>
      <c r="E6339">
        <f>281</f>
        <v>281</v>
      </c>
      <c r="F6339" t="s">
        <v>13</v>
      </c>
      <c r="G6339" t="s">
        <v>21024</v>
      </c>
      <c r="H6339" s="3" t="s">
        <v>21030</v>
      </c>
      <c r="I6339" t="s">
        <v>106</v>
      </c>
      <c r="J6339" t="s">
        <v>21037</v>
      </c>
    </row>
    <row r="6340" spans="1:10" ht="16" x14ac:dyDescent="0.2">
      <c r="A6340" t="s">
        <v>21123</v>
      </c>
      <c r="B6340" t="s">
        <v>21056</v>
      </c>
      <c r="C6340" t="s">
        <v>21057</v>
      </c>
      <c r="D6340">
        <v>2</v>
      </c>
      <c r="E6340">
        <f>281</f>
        <v>281</v>
      </c>
      <c r="F6340" t="s">
        <v>13</v>
      </c>
      <c r="G6340" t="s">
        <v>21024</v>
      </c>
      <c r="H6340" s="3" t="s">
        <v>21030</v>
      </c>
      <c r="I6340" t="s">
        <v>106</v>
      </c>
      <c r="J6340" t="s">
        <v>21124</v>
      </c>
    </row>
    <row r="6341" spans="1:10" ht="16" x14ac:dyDescent="0.2">
      <c r="A6341" t="s">
        <v>21123</v>
      </c>
      <c r="B6341" t="s">
        <v>21062</v>
      </c>
      <c r="C6341" t="s">
        <v>21063</v>
      </c>
      <c r="D6341">
        <v>3</v>
      </c>
      <c r="E6341">
        <f>281</f>
        <v>281</v>
      </c>
      <c r="F6341" t="s">
        <v>13</v>
      </c>
      <c r="G6341" t="s">
        <v>21024</v>
      </c>
      <c r="H6341" s="3" t="s">
        <v>21030</v>
      </c>
      <c r="I6341" t="s">
        <v>106</v>
      </c>
      <c r="J6341" t="s">
        <v>21124</v>
      </c>
    </row>
    <row r="6342" spans="1:10" ht="16" x14ac:dyDescent="0.2">
      <c r="A6342" t="s">
        <v>21123</v>
      </c>
      <c r="B6342" t="s">
        <v>21125</v>
      </c>
      <c r="C6342" t="s">
        <v>21126</v>
      </c>
      <c r="D6342">
        <v>4</v>
      </c>
      <c r="E6342">
        <f>281</f>
        <v>281</v>
      </c>
      <c r="F6342" t="s">
        <v>13</v>
      </c>
      <c r="G6342" t="s">
        <v>21024</v>
      </c>
      <c r="H6342" s="3" t="s">
        <v>21030</v>
      </c>
      <c r="I6342" t="s">
        <v>106</v>
      </c>
      <c r="J6342" t="s">
        <v>21124</v>
      </c>
    </row>
    <row r="6343" spans="1:10" ht="16" x14ac:dyDescent="0.2">
      <c r="A6343" t="s">
        <v>21034</v>
      </c>
      <c r="B6343" t="s">
        <v>21127</v>
      </c>
      <c r="C6343" t="s">
        <v>21128</v>
      </c>
      <c r="D6343">
        <v>3</v>
      </c>
      <c r="E6343">
        <f>281</f>
        <v>281</v>
      </c>
      <c r="F6343" t="s">
        <v>13</v>
      </c>
      <c r="G6343" t="s">
        <v>21024</v>
      </c>
      <c r="H6343" s="3" t="s">
        <v>21030</v>
      </c>
      <c r="I6343" t="s">
        <v>106</v>
      </c>
      <c r="J6343" t="s">
        <v>21037</v>
      </c>
    </row>
    <row r="6344" spans="1:10" ht="16" x14ac:dyDescent="0.2">
      <c r="A6344" t="s">
        <v>21088</v>
      </c>
      <c r="B6344" t="s">
        <v>21067</v>
      </c>
      <c r="C6344" t="s">
        <v>21068</v>
      </c>
      <c r="D6344">
        <v>2</v>
      </c>
      <c r="E6344">
        <f>281</f>
        <v>281</v>
      </c>
      <c r="F6344" t="s">
        <v>13</v>
      </c>
      <c r="G6344" t="s">
        <v>21024</v>
      </c>
      <c r="H6344" s="3" t="s">
        <v>21030</v>
      </c>
      <c r="I6344" t="s">
        <v>106</v>
      </c>
      <c r="J6344" t="s">
        <v>21091</v>
      </c>
    </row>
    <row r="6345" spans="1:10" ht="16" x14ac:dyDescent="0.2">
      <c r="A6345" t="s">
        <v>21092</v>
      </c>
      <c r="B6345" t="s">
        <v>21067</v>
      </c>
      <c r="C6345" t="s">
        <v>21068</v>
      </c>
      <c r="D6345">
        <v>1</v>
      </c>
      <c r="E6345">
        <f>281</f>
        <v>281</v>
      </c>
      <c r="F6345" t="s">
        <v>13</v>
      </c>
      <c r="G6345" t="s">
        <v>21024</v>
      </c>
      <c r="H6345" s="3" t="s">
        <v>21030</v>
      </c>
      <c r="I6345" t="s">
        <v>106</v>
      </c>
      <c r="J6345" t="s">
        <v>21093</v>
      </c>
    </row>
    <row r="6346" spans="1:10" ht="16" x14ac:dyDescent="0.2">
      <c r="A6346" t="s">
        <v>21129</v>
      </c>
      <c r="B6346" t="s">
        <v>21130</v>
      </c>
      <c r="C6346" t="s">
        <v>21131</v>
      </c>
      <c r="D6346">
        <v>1</v>
      </c>
      <c r="E6346" t="s">
        <v>3000</v>
      </c>
      <c r="F6346" t="s">
        <v>13</v>
      </c>
      <c r="G6346" t="s">
        <v>21132</v>
      </c>
      <c r="H6346" s="3" t="s">
        <v>21133</v>
      </c>
      <c r="I6346" t="s">
        <v>106</v>
      </c>
      <c r="J6346" t="s">
        <v>21134</v>
      </c>
    </row>
    <row r="6347" spans="1:10" ht="16" x14ac:dyDescent="0.2">
      <c r="A6347" t="s">
        <v>21135</v>
      </c>
      <c r="B6347" t="s">
        <v>21136</v>
      </c>
      <c r="C6347" t="s">
        <v>21137</v>
      </c>
      <c r="D6347">
        <v>1</v>
      </c>
      <c r="E6347" t="s">
        <v>3000</v>
      </c>
      <c r="F6347" t="s">
        <v>13</v>
      </c>
      <c r="G6347" t="s">
        <v>21132</v>
      </c>
      <c r="H6347" s="3" t="s">
        <v>21138</v>
      </c>
      <c r="I6347" t="s">
        <v>106</v>
      </c>
      <c r="J6347" t="s">
        <v>21139</v>
      </c>
    </row>
    <row r="6348" spans="1:10" ht="16" x14ac:dyDescent="0.2">
      <c r="A6348" t="s">
        <v>21135</v>
      </c>
      <c r="B6348" t="s">
        <v>21140</v>
      </c>
      <c r="C6348" t="s">
        <v>21141</v>
      </c>
      <c r="D6348">
        <v>2</v>
      </c>
      <c r="E6348" t="s">
        <v>3000</v>
      </c>
      <c r="F6348" t="s">
        <v>13</v>
      </c>
      <c r="G6348" t="s">
        <v>21132</v>
      </c>
      <c r="H6348" s="3" t="s">
        <v>21142</v>
      </c>
      <c r="I6348" t="s">
        <v>106</v>
      </c>
      <c r="J6348" t="s">
        <v>21139</v>
      </c>
    </row>
    <row r="6349" spans="1:10" ht="16" x14ac:dyDescent="0.2">
      <c r="A6349" t="s">
        <v>21135</v>
      </c>
      <c r="B6349" t="s">
        <v>21143</v>
      </c>
      <c r="C6349" t="s">
        <v>21144</v>
      </c>
      <c r="D6349">
        <v>3</v>
      </c>
      <c r="E6349" t="s">
        <v>3000</v>
      </c>
      <c r="F6349" t="s">
        <v>13</v>
      </c>
      <c r="G6349" t="s">
        <v>21132</v>
      </c>
      <c r="H6349" s="3" t="s">
        <v>21145</v>
      </c>
      <c r="I6349" t="s">
        <v>106</v>
      </c>
      <c r="J6349" t="s">
        <v>21139</v>
      </c>
    </row>
    <row r="6350" spans="1:10" ht="16" x14ac:dyDescent="0.2">
      <c r="A6350" t="s">
        <v>21146</v>
      </c>
      <c r="B6350" t="s">
        <v>21147</v>
      </c>
      <c r="C6350" t="s">
        <v>21148</v>
      </c>
      <c r="D6350">
        <v>2</v>
      </c>
      <c r="E6350" t="s">
        <v>3000</v>
      </c>
      <c r="F6350" t="s">
        <v>13</v>
      </c>
      <c r="G6350" t="s">
        <v>21132</v>
      </c>
      <c r="H6350" s="3" t="s">
        <v>21149</v>
      </c>
      <c r="I6350" t="s">
        <v>106</v>
      </c>
      <c r="J6350" t="s">
        <v>21150</v>
      </c>
    </row>
    <row r="6351" spans="1:10" ht="16" x14ac:dyDescent="0.2">
      <c r="A6351" t="s">
        <v>21135</v>
      </c>
      <c r="B6351" t="s">
        <v>21151</v>
      </c>
      <c r="C6351" t="s">
        <v>21152</v>
      </c>
      <c r="D6351">
        <v>4</v>
      </c>
      <c r="E6351" t="s">
        <v>3000</v>
      </c>
      <c r="F6351" t="s">
        <v>13</v>
      </c>
      <c r="G6351" t="s">
        <v>21132</v>
      </c>
      <c r="H6351" s="3" t="s">
        <v>21153</v>
      </c>
      <c r="I6351" t="s">
        <v>106</v>
      </c>
      <c r="J6351" t="s">
        <v>21139</v>
      </c>
    </row>
    <row r="6352" spans="1:10" ht="16" x14ac:dyDescent="0.2">
      <c r="A6352" t="s">
        <v>21146</v>
      </c>
      <c r="B6352" t="s">
        <v>13217</v>
      </c>
      <c r="C6352" t="s">
        <v>21154</v>
      </c>
      <c r="D6352">
        <v>1</v>
      </c>
      <c r="E6352" t="s">
        <v>3000</v>
      </c>
      <c r="F6352" t="s">
        <v>13</v>
      </c>
      <c r="G6352" t="s">
        <v>21132</v>
      </c>
      <c r="H6352" s="3" t="s">
        <v>21149</v>
      </c>
      <c r="I6352" t="s">
        <v>106</v>
      </c>
      <c r="J6352" t="s">
        <v>21150</v>
      </c>
    </row>
    <row r="6353" spans="1:10" ht="16" x14ac:dyDescent="0.2">
      <c r="A6353" t="s">
        <v>21155</v>
      </c>
      <c r="B6353" t="s">
        <v>21156</v>
      </c>
      <c r="C6353" t="s">
        <v>21157</v>
      </c>
      <c r="D6353">
        <v>2</v>
      </c>
      <c r="E6353" t="s">
        <v>3000</v>
      </c>
      <c r="F6353" t="s">
        <v>13</v>
      </c>
      <c r="G6353" t="s">
        <v>21132</v>
      </c>
      <c r="H6353" s="3" t="s">
        <v>21158</v>
      </c>
      <c r="I6353" t="s">
        <v>106</v>
      </c>
      <c r="J6353" t="s">
        <v>21159</v>
      </c>
    </row>
    <row r="6354" spans="1:10" ht="32" x14ac:dyDescent="0.2">
      <c r="A6354" t="s">
        <v>21160</v>
      </c>
      <c r="B6354" t="s">
        <v>21136</v>
      </c>
      <c r="C6354" t="s">
        <v>21137</v>
      </c>
      <c r="D6354">
        <v>1</v>
      </c>
      <c r="E6354" t="s">
        <v>3000</v>
      </c>
      <c r="F6354" t="s">
        <v>13</v>
      </c>
      <c r="G6354" t="s">
        <v>21132</v>
      </c>
      <c r="H6354" s="3" t="s">
        <v>21161</v>
      </c>
      <c r="I6354" t="s">
        <v>106</v>
      </c>
      <c r="J6354" t="s">
        <v>21162</v>
      </c>
    </row>
    <row r="6355" spans="1:10" ht="16" x14ac:dyDescent="0.2">
      <c r="A6355" t="s">
        <v>21155</v>
      </c>
      <c r="B6355" t="s">
        <v>21163</v>
      </c>
      <c r="C6355" t="s">
        <v>21164</v>
      </c>
      <c r="D6355">
        <v>3</v>
      </c>
      <c r="E6355" t="s">
        <v>3000</v>
      </c>
      <c r="F6355" t="s">
        <v>13</v>
      </c>
      <c r="G6355" t="s">
        <v>21132</v>
      </c>
      <c r="H6355" s="3" t="s">
        <v>21158</v>
      </c>
      <c r="I6355" t="s">
        <v>106</v>
      </c>
      <c r="J6355" t="s">
        <v>21159</v>
      </c>
    </row>
    <row r="6356" spans="1:10" ht="16" x14ac:dyDescent="0.2">
      <c r="A6356" t="s">
        <v>21165</v>
      </c>
      <c r="B6356" t="s">
        <v>21166</v>
      </c>
      <c r="C6356" t="s">
        <v>21167</v>
      </c>
      <c r="D6356">
        <v>1</v>
      </c>
      <c r="E6356" t="s">
        <v>3000</v>
      </c>
      <c r="F6356" t="s">
        <v>13</v>
      </c>
      <c r="G6356" t="s">
        <v>21132</v>
      </c>
      <c r="H6356" s="3" t="s">
        <v>21168</v>
      </c>
      <c r="I6356" t="s">
        <v>106</v>
      </c>
      <c r="J6356" t="s">
        <v>21169</v>
      </c>
    </row>
    <row r="6357" spans="1:10" ht="16" x14ac:dyDescent="0.2">
      <c r="A6357" t="s">
        <v>21170</v>
      </c>
      <c r="B6357" t="s">
        <v>21171</v>
      </c>
      <c r="C6357" t="s">
        <v>21172</v>
      </c>
      <c r="D6357">
        <v>1</v>
      </c>
      <c r="E6357" t="s">
        <v>3000</v>
      </c>
      <c r="F6357" t="s">
        <v>13</v>
      </c>
      <c r="G6357" t="s">
        <v>21132</v>
      </c>
      <c r="H6357" s="3" t="s">
        <v>21173</v>
      </c>
      <c r="I6357" t="s">
        <v>106</v>
      </c>
      <c r="J6357" t="s">
        <v>21174</v>
      </c>
    </row>
    <row r="6358" spans="1:10" ht="32" x14ac:dyDescent="0.2">
      <c r="A6358" t="s">
        <v>21160</v>
      </c>
      <c r="B6358" t="s">
        <v>21140</v>
      </c>
      <c r="C6358" t="s">
        <v>21141</v>
      </c>
      <c r="D6358">
        <v>2</v>
      </c>
      <c r="E6358" t="s">
        <v>3000</v>
      </c>
      <c r="F6358" t="s">
        <v>13</v>
      </c>
      <c r="G6358" t="s">
        <v>21132</v>
      </c>
      <c r="H6358" s="3" t="s">
        <v>21175</v>
      </c>
      <c r="I6358" t="s">
        <v>106</v>
      </c>
      <c r="J6358" t="s">
        <v>21162</v>
      </c>
    </row>
    <row r="6359" spans="1:10" ht="32" x14ac:dyDescent="0.2">
      <c r="A6359" t="s">
        <v>21160</v>
      </c>
      <c r="B6359" t="s">
        <v>21143</v>
      </c>
      <c r="C6359" t="s">
        <v>21144</v>
      </c>
      <c r="D6359">
        <v>3</v>
      </c>
      <c r="E6359" t="s">
        <v>3000</v>
      </c>
      <c r="F6359" t="s">
        <v>13</v>
      </c>
      <c r="G6359" t="s">
        <v>21132</v>
      </c>
      <c r="H6359" s="3" t="s">
        <v>21176</v>
      </c>
      <c r="I6359" t="s">
        <v>106</v>
      </c>
      <c r="J6359" t="s">
        <v>21162</v>
      </c>
    </row>
    <row r="6360" spans="1:10" ht="16" x14ac:dyDescent="0.2">
      <c r="A6360" t="s">
        <v>21129</v>
      </c>
      <c r="B6360" t="s">
        <v>21177</v>
      </c>
      <c r="C6360" t="s">
        <v>21178</v>
      </c>
      <c r="D6360">
        <v>2</v>
      </c>
      <c r="E6360" t="s">
        <v>3000</v>
      </c>
      <c r="F6360" t="s">
        <v>13</v>
      </c>
      <c r="G6360" t="s">
        <v>21132</v>
      </c>
      <c r="H6360" s="3" t="s">
        <v>21179</v>
      </c>
      <c r="I6360" t="s">
        <v>106</v>
      </c>
      <c r="J6360" t="s">
        <v>21134</v>
      </c>
    </row>
    <row r="6361" spans="1:10" ht="16" x14ac:dyDescent="0.2">
      <c r="A6361" t="s">
        <v>21170</v>
      </c>
      <c r="B6361" t="s">
        <v>21180</v>
      </c>
      <c r="C6361" t="s">
        <v>21181</v>
      </c>
      <c r="D6361">
        <v>2</v>
      </c>
      <c r="E6361" t="s">
        <v>3000</v>
      </c>
      <c r="F6361" t="s">
        <v>13</v>
      </c>
      <c r="G6361" t="s">
        <v>21132</v>
      </c>
      <c r="H6361" s="3" t="s">
        <v>21173</v>
      </c>
      <c r="I6361" t="s">
        <v>106</v>
      </c>
      <c r="J6361" t="s">
        <v>21174</v>
      </c>
    </row>
    <row r="6362" spans="1:10" ht="16" x14ac:dyDescent="0.2">
      <c r="A6362" t="s">
        <v>21170</v>
      </c>
      <c r="B6362" t="s">
        <v>21143</v>
      </c>
      <c r="C6362" t="s">
        <v>21144</v>
      </c>
      <c r="D6362">
        <v>3</v>
      </c>
      <c r="E6362" t="s">
        <v>3000</v>
      </c>
      <c r="F6362" t="s">
        <v>13</v>
      </c>
      <c r="G6362" t="s">
        <v>21132</v>
      </c>
      <c r="H6362" s="3" t="s">
        <v>21179</v>
      </c>
      <c r="I6362" t="s">
        <v>106</v>
      </c>
      <c r="J6362" t="s">
        <v>21174</v>
      </c>
    </row>
    <row r="6363" spans="1:10" ht="16" x14ac:dyDescent="0.2">
      <c r="A6363" t="s">
        <v>21165</v>
      </c>
      <c r="B6363" t="s">
        <v>21182</v>
      </c>
      <c r="C6363" t="s">
        <v>21183</v>
      </c>
      <c r="D6363">
        <v>2</v>
      </c>
      <c r="E6363" t="s">
        <v>3000</v>
      </c>
      <c r="F6363" t="s">
        <v>13</v>
      </c>
      <c r="G6363" t="s">
        <v>21132</v>
      </c>
      <c r="H6363" s="3" t="s">
        <v>21168</v>
      </c>
      <c r="I6363" t="s">
        <v>106</v>
      </c>
      <c r="J6363" t="s">
        <v>21169</v>
      </c>
    </row>
    <row r="6364" spans="1:10" ht="16" x14ac:dyDescent="0.2">
      <c r="A6364" t="s">
        <v>21155</v>
      </c>
      <c r="B6364" t="s">
        <v>21184</v>
      </c>
      <c r="C6364" t="s">
        <v>21185</v>
      </c>
      <c r="D6364">
        <v>1</v>
      </c>
      <c r="E6364" t="s">
        <v>3000</v>
      </c>
      <c r="F6364" t="s">
        <v>13</v>
      </c>
      <c r="G6364" t="s">
        <v>21132</v>
      </c>
      <c r="H6364" s="3" t="s">
        <v>21158</v>
      </c>
      <c r="I6364" t="s">
        <v>106</v>
      </c>
      <c r="J6364" t="s">
        <v>21159</v>
      </c>
    </row>
    <row r="6365" spans="1:10" ht="16" x14ac:dyDescent="0.2">
      <c r="A6365" t="s">
        <v>7163</v>
      </c>
      <c r="B6365" t="s">
        <v>21186</v>
      </c>
      <c r="C6365" t="s">
        <v>21187</v>
      </c>
      <c r="D6365">
        <v>3</v>
      </c>
      <c r="E6365" t="s">
        <v>3000</v>
      </c>
      <c r="F6365" t="s">
        <v>13</v>
      </c>
      <c r="G6365" t="s">
        <v>21132</v>
      </c>
      <c r="H6365" s="3" t="s">
        <v>21188</v>
      </c>
      <c r="I6365" t="s">
        <v>106</v>
      </c>
      <c r="J6365" t="s">
        <v>7166</v>
      </c>
    </row>
    <row r="6366" spans="1:10" ht="16" x14ac:dyDescent="0.2">
      <c r="A6366" t="s">
        <v>21189</v>
      </c>
      <c r="B6366" t="s">
        <v>21190</v>
      </c>
      <c r="C6366" t="s">
        <v>21191</v>
      </c>
      <c r="D6366">
        <v>1</v>
      </c>
      <c r="E6366" t="s">
        <v>13</v>
      </c>
      <c r="F6366" t="s">
        <v>13</v>
      </c>
      <c r="G6366" t="s">
        <v>21192</v>
      </c>
      <c r="H6366" s="3" t="s">
        <v>21193</v>
      </c>
      <c r="I6366" t="s">
        <v>106</v>
      </c>
      <c r="J6366" t="s">
        <v>21194</v>
      </c>
    </row>
    <row r="6367" spans="1:10" ht="16" x14ac:dyDescent="0.2">
      <c r="A6367" t="s">
        <v>21195</v>
      </c>
      <c r="B6367" t="s">
        <v>21190</v>
      </c>
      <c r="C6367" t="s">
        <v>21191</v>
      </c>
      <c r="D6367">
        <v>1</v>
      </c>
      <c r="E6367" t="s">
        <v>13</v>
      </c>
      <c r="F6367" t="s">
        <v>13</v>
      </c>
      <c r="G6367" t="s">
        <v>21192</v>
      </c>
      <c r="H6367" s="3" t="s">
        <v>21193</v>
      </c>
      <c r="I6367" t="s">
        <v>106</v>
      </c>
      <c r="J6367" t="s">
        <v>21196</v>
      </c>
    </row>
    <row r="6368" spans="1:10" ht="16" x14ac:dyDescent="0.2">
      <c r="A6368" t="s">
        <v>21189</v>
      </c>
      <c r="B6368" t="s">
        <v>21197</v>
      </c>
      <c r="C6368" t="s">
        <v>21198</v>
      </c>
      <c r="D6368">
        <v>2</v>
      </c>
      <c r="E6368" t="s">
        <v>13</v>
      </c>
      <c r="F6368" t="s">
        <v>13</v>
      </c>
      <c r="G6368" t="s">
        <v>21192</v>
      </c>
      <c r="H6368" s="3" t="s">
        <v>21193</v>
      </c>
      <c r="I6368" t="s">
        <v>106</v>
      </c>
      <c r="J6368" t="s">
        <v>21194</v>
      </c>
    </row>
    <row r="6369" spans="1:10" ht="16" x14ac:dyDescent="0.2">
      <c r="A6369" t="s">
        <v>21199</v>
      </c>
      <c r="B6369" t="s">
        <v>21200</v>
      </c>
      <c r="C6369" t="s">
        <v>21201</v>
      </c>
      <c r="D6369">
        <v>1</v>
      </c>
      <c r="E6369" t="s">
        <v>13</v>
      </c>
      <c r="F6369" t="s">
        <v>13</v>
      </c>
      <c r="G6369" t="s">
        <v>21202</v>
      </c>
      <c r="H6369" s="3" t="s">
        <v>21203</v>
      </c>
      <c r="I6369" t="s">
        <v>106</v>
      </c>
      <c r="J6369" t="s">
        <v>21204</v>
      </c>
    </row>
    <row r="6370" spans="1:10" ht="16" x14ac:dyDescent="0.2">
      <c r="A6370" t="s">
        <v>21205</v>
      </c>
      <c r="B6370" t="s">
        <v>21206</v>
      </c>
      <c r="C6370" t="s">
        <v>21207</v>
      </c>
      <c r="D6370">
        <v>1</v>
      </c>
      <c r="E6370" t="s">
        <v>13</v>
      </c>
      <c r="F6370" t="s">
        <v>13</v>
      </c>
      <c r="G6370" t="s">
        <v>21208</v>
      </c>
      <c r="H6370" s="3" t="s">
        <v>21209</v>
      </c>
      <c r="I6370" t="s">
        <v>106</v>
      </c>
      <c r="J6370" t="s">
        <v>21210</v>
      </c>
    </row>
    <row r="6371" spans="1:10" ht="16" x14ac:dyDescent="0.2">
      <c r="A6371" t="s">
        <v>21211</v>
      </c>
      <c r="B6371" t="s">
        <v>21212</v>
      </c>
      <c r="C6371" t="s">
        <v>21213</v>
      </c>
      <c r="D6371">
        <v>2</v>
      </c>
      <c r="E6371" t="s">
        <v>13</v>
      </c>
      <c r="F6371" t="s">
        <v>13</v>
      </c>
      <c r="G6371" t="s">
        <v>21214</v>
      </c>
      <c r="H6371" s="3" t="s">
        <v>21215</v>
      </c>
      <c r="I6371" t="s">
        <v>62</v>
      </c>
      <c r="J6371" t="s">
        <v>21216</v>
      </c>
    </row>
    <row r="6372" spans="1:10" ht="16" x14ac:dyDescent="0.2">
      <c r="A6372" t="s">
        <v>21211</v>
      </c>
      <c r="B6372" t="s">
        <v>21217</v>
      </c>
      <c r="C6372" t="s">
        <v>21218</v>
      </c>
      <c r="D6372">
        <v>1</v>
      </c>
      <c r="E6372" t="s">
        <v>13</v>
      </c>
      <c r="F6372" t="s">
        <v>13</v>
      </c>
      <c r="G6372" t="s">
        <v>21214</v>
      </c>
      <c r="H6372" s="3" t="s">
        <v>21215</v>
      </c>
      <c r="I6372" t="s">
        <v>62</v>
      </c>
      <c r="J6372" t="s">
        <v>21216</v>
      </c>
    </row>
    <row r="6373" spans="1:10" ht="16" x14ac:dyDescent="0.2">
      <c r="A6373" t="s">
        <v>21219</v>
      </c>
      <c r="B6373" t="s">
        <v>21220</v>
      </c>
      <c r="C6373" t="s">
        <v>21221</v>
      </c>
      <c r="D6373">
        <v>1</v>
      </c>
      <c r="E6373" t="s">
        <v>13</v>
      </c>
      <c r="F6373" t="s">
        <v>13</v>
      </c>
      <c r="G6373" t="s">
        <v>21222</v>
      </c>
      <c r="H6373" s="3" t="s">
        <v>21223</v>
      </c>
      <c r="I6373" t="s">
        <v>817</v>
      </c>
      <c r="J6373" t="s">
        <v>21224</v>
      </c>
    </row>
    <row r="6374" spans="1:10" ht="16" x14ac:dyDescent="0.2">
      <c r="A6374" t="s">
        <v>21219</v>
      </c>
      <c r="B6374" t="s">
        <v>21225</v>
      </c>
      <c r="C6374" t="s">
        <v>21226</v>
      </c>
      <c r="D6374">
        <v>8</v>
      </c>
      <c r="E6374" t="s">
        <v>13</v>
      </c>
      <c r="F6374" t="s">
        <v>13</v>
      </c>
      <c r="G6374" t="s">
        <v>21222</v>
      </c>
      <c r="H6374" s="3" t="s">
        <v>21223</v>
      </c>
      <c r="I6374" t="s">
        <v>817</v>
      </c>
      <c r="J6374" t="s">
        <v>21224</v>
      </c>
    </row>
    <row r="6375" spans="1:10" ht="16" x14ac:dyDescent="0.2">
      <c r="A6375" t="s">
        <v>21219</v>
      </c>
      <c r="B6375" t="s">
        <v>21227</v>
      </c>
      <c r="C6375" t="s">
        <v>21228</v>
      </c>
      <c r="D6375">
        <v>2</v>
      </c>
      <c r="E6375" t="s">
        <v>13</v>
      </c>
      <c r="F6375" t="s">
        <v>13</v>
      </c>
      <c r="G6375" t="s">
        <v>21222</v>
      </c>
      <c r="H6375" s="3" t="s">
        <v>21223</v>
      </c>
      <c r="I6375" t="s">
        <v>817</v>
      </c>
      <c r="J6375" t="s">
        <v>21224</v>
      </c>
    </row>
    <row r="6376" spans="1:10" ht="16" x14ac:dyDescent="0.2">
      <c r="A6376" t="s">
        <v>6338</v>
      </c>
      <c r="B6376" t="s">
        <v>21229</v>
      </c>
      <c r="C6376" t="s">
        <v>21230</v>
      </c>
      <c r="D6376">
        <v>2</v>
      </c>
      <c r="E6376" t="s">
        <v>13</v>
      </c>
      <c r="F6376" t="s">
        <v>13</v>
      </c>
      <c r="G6376" t="s">
        <v>21231</v>
      </c>
      <c r="H6376" s="3" t="s">
        <v>21232</v>
      </c>
      <c r="I6376" t="s">
        <v>355</v>
      </c>
      <c r="J6376" t="s">
        <v>6341</v>
      </c>
    </row>
    <row r="6377" spans="1:10" ht="16" x14ac:dyDescent="0.2">
      <c r="A6377" t="s">
        <v>20036</v>
      </c>
      <c r="B6377" t="s">
        <v>21233</v>
      </c>
      <c r="C6377" t="s">
        <v>21234</v>
      </c>
      <c r="D6377">
        <v>3</v>
      </c>
      <c r="E6377" t="s">
        <v>13</v>
      </c>
      <c r="F6377" t="s">
        <v>13</v>
      </c>
      <c r="G6377" t="s">
        <v>21235</v>
      </c>
      <c r="H6377" s="3" t="s">
        <v>21236</v>
      </c>
      <c r="I6377" t="s">
        <v>355</v>
      </c>
      <c r="J6377" t="s">
        <v>20041</v>
      </c>
    </row>
    <row r="6378" spans="1:10" ht="16" x14ac:dyDescent="0.2">
      <c r="A6378" t="s">
        <v>20036</v>
      </c>
      <c r="B6378" t="s">
        <v>21237</v>
      </c>
      <c r="C6378" t="s">
        <v>21238</v>
      </c>
      <c r="D6378">
        <v>2</v>
      </c>
      <c r="E6378" t="s">
        <v>13</v>
      </c>
      <c r="F6378" t="s">
        <v>13</v>
      </c>
      <c r="G6378" t="s">
        <v>21235</v>
      </c>
      <c r="H6378" s="3" t="s">
        <v>21236</v>
      </c>
      <c r="I6378" t="s">
        <v>355</v>
      </c>
      <c r="J6378" t="s">
        <v>20041</v>
      </c>
    </row>
    <row r="6379" spans="1:10" ht="16" x14ac:dyDescent="0.2">
      <c r="A6379" t="s">
        <v>21239</v>
      </c>
      <c r="B6379" t="s">
        <v>4934</v>
      </c>
      <c r="C6379" t="s">
        <v>14946</v>
      </c>
      <c r="D6379">
        <v>1</v>
      </c>
      <c r="E6379" t="s">
        <v>13</v>
      </c>
      <c r="F6379" t="s">
        <v>13</v>
      </c>
      <c r="G6379" t="s">
        <v>21240</v>
      </c>
      <c r="H6379" s="3" t="s">
        <v>21241</v>
      </c>
      <c r="I6379" t="s">
        <v>69</v>
      </c>
      <c r="J6379" t="s">
        <v>21242</v>
      </c>
    </row>
    <row r="6380" spans="1:10" ht="16" x14ac:dyDescent="0.2">
      <c r="A6380" t="s">
        <v>21239</v>
      </c>
      <c r="B6380" t="s">
        <v>4209</v>
      </c>
      <c r="C6380" t="s">
        <v>21243</v>
      </c>
      <c r="D6380">
        <v>2</v>
      </c>
      <c r="E6380" t="s">
        <v>13</v>
      </c>
      <c r="F6380" t="s">
        <v>13</v>
      </c>
      <c r="G6380" t="s">
        <v>21240</v>
      </c>
      <c r="H6380" s="3" t="s">
        <v>21241</v>
      </c>
      <c r="I6380" t="s">
        <v>69</v>
      </c>
      <c r="J6380" t="s">
        <v>21242</v>
      </c>
    </row>
    <row r="6381" spans="1:10" ht="16" x14ac:dyDescent="0.2">
      <c r="A6381" t="s">
        <v>21244</v>
      </c>
      <c r="B6381" t="s">
        <v>21245</v>
      </c>
      <c r="C6381" t="s">
        <v>21246</v>
      </c>
      <c r="D6381">
        <v>2</v>
      </c>
      <c r="E6381" t="s">
        <v>13</v>
      </c>
      <c r="F6381" t="s">
        <v>13</v>
      </c>
      <c r="G6381" t="s">
        <v>21247</v>
      </c>
      <c r="H6381" s="3" t="s">
        <v>21248</v>
      </c>
      <c r="I6381" t="s">
        <v>69</v>
      </c>
      <c r="J6381" t="s">
        <v>21249</v>
      </c>
    </row>
    <row r="6382" spans="1:10" ht="16" x14ac:dyDescent="0.2">
      <c r="A6382" t="s">
        <v>21250</v>
      </c>
      <c r="B6382" t="s">
        <v>21251</v>
      </c>
      <c r="C6382" t="s">
        <v>21252</v>
      </c>
      <c r="D6382">
        <v>2</v>
      </c>
      <c r="E6382" t="s">
        <v>13</v>
      </c>
      <c r="F6382" t="s">
        <v>13</v>
      </c>
      <c r="G6382" t="s">
        <v>21253</v>
      </c>
      <c r="H6382" s="3" t="s">
        <v>21254</v>
      </c>
      <c r="I6382" t="s">
        <v>62</v>
      </c>
      <c r="J6382" t="s">
        <v>21255</v>
      </c>
    </row>
    <row r="6383" spans="1:10" ht="16" x14ac:dyDescent="0.2">
      <c r="A6383" t="s">
        <v>21256</v>
      </c>
      <c r="B6383" t="s">
        <v>8566</v>
      </c>
      <c r="C6383" t="s">
        <v>21257</v>
      </c>
      <c r="D6383">
        <v>1</v>
      </c>
      <c r="E6383" t="s">
        <v>13</v>
      </c>
      <c r="F6383" t="s">
        <v>13</v>
      </c>
      <c r="G6383" t="s">
        <v>21258</v>
      </c>
      <c r="H6383" s="3" t="s">
        <v>21259</v>
      </c>
      <c r="I6383" t="s">
        <v>126</v>
      </c>
      <c r="J6383" t="s">
        <v>21260</v>
      </c>
    </row>
    <row r="6384" spans="1:10" ht="16" x14ac:dyDescent="0.2">
      <c r="A6384" t="s">
        <v>21261</v>
      </c>
      <c r="B6384" t="s">
        <v>5646</v>
      </c>
      <c r="C6384" t="s">
        <v>21262</v>
      </c>
      <c r="D6384">
        <v>3</v>
      </c>
      <c r="E6384" t="s">
        <v>13</v>
      </c>
      <c r="F6384" t="s">
        <v>13</v>
      </c>
      <c r="G6384" t="s">
        <v>21263</v>
      </c>
      <c r="H6384" s="3" t="s">
        <v>21264</v>
      </c>
      <c r="I6384" t="s">
        <v>69</v>
      </c>
      <c r="J6384" t="s">
        <v>21265</v>
      </c>
    </row>
    <row r="6385" spans="1:10" ht="16" x14ac:dyDescent="0.2">
      <c r="A6385" t="s">
        <v>21266</v>
      </c>
      <c r="B6385" t="s">
        <v>21267</v>
      </c>
      <c r="C6385" t="s">
        <v>21268</v>
      </c>
      <c r="D6385">
        <v>1</v>
      </c>
      <c r="E6385" t="s">
        <v>13</v>
      </c>
      <c r="F6385" t="s">
        <v>13</v>
      </c>
      <c r="G6385" t="s">
        <v>21269</v>
      </c>
      <c r="H6385" s="3" t="s">
        <v>21270</v>
      </c>
      <c r="I6385" t="s">
        <v>355</v>
      </c>
      <c r="J6385" t="s">
        <v>21271</v>
      </c>
    </row>
    <row r="6386" spans="1:10" ht="16" x14ac:dyDescent="0.2">
      <c r="A6386" t="s">
        <v>10208</v>
      </c>
      <c r="B6386" t="s">
        <v>21272</v>
      </c>
      <c r="C6386" t="s">
        <v>21273</v>
      </c>
      <c r="D6386">
        <v>1</v>
      </c>
      <c r="E6386" t="s">
        <v>13</v>
      </c>
      <c r="F6386" t="s">
        <v>13</v>
      </c>
      <c r="G6386" t="s">
        <v>21269</v>
      </c>
      <c r="H6386" s="3" t="s">
        <v>21270</v>
      </c>
      <c r="I6386" t="s">
        <v>355</v>
      </c>
      <c r="J6386" t="s">
        <v>10211</v>
      </c>
    </row>
    <row r="6387" spans="1:10" ht="16" x14ac:dyDescent="0.2">
      <c r="A6387" t="s">
        <v>7716</v>
      </c>
      <c r="B6387" t="s">
        <v>21272</v>
      </c>
      <c r="C6387" t="s">
        <v>21273</v>
      </c>
      <c r="D6387">
        <v>1</v>
      </c>
      <c r="E6387" t="s">
        <v>13</v>
      </c>
      <c r="F6387" t="s">
        <v>13</v>
      </c>
      <c r="G6387" t="s">
        <v>21269</v>
      </c>
      <c r="H6387" s="3" t="s">
        <v>21270</v>
      </c>
      <c r="I6387" t="s">
        <v>355</v>
      </c>
      <c r="J6387" t="s">
        <v>7721</v>
      </c>
    </row>
    <row r="6388" spans="1:10" ht="16" x14ac:dyDescent="0.2">
      <c r="A6388" t="s">
        <v>10208</v>
      </c>
      <c r="B6388" t="s">
        <v>21274</v>
      </c>
      <c r="C6388" t="s">
        <v>21275</v>
      </c>
      <c r="D6388">
        <v>2</v>
      </c>
      <c r="E6388" t="s">
        <v>13</v>
      </c>
      <c r="F6388" t="s">
        <v>13</v>
      </c>
      <c r="G6388" t="s">
        <v>21269</v>
      </c>
      <c r="H6388" s="3" t="s">
        <v>21270</v>
      </c>
      <c r="I6388" t="s">
        <v>355</v>
      </c>
      <c r="J6388" t="s">
        <v>10211</v>
      </c>
    </row>
    <row r="6389" spans="1:10" ht="16" x14ac:dyDescent="0.2">
      <c r="A6389" t="s">
        <v>21266</v>
      </c>
      <c r="B6389" t="s">
        <v>21274</v>
      </c>
      <c r="C6389" t="s">
        <v>21275</v>
      </c>
      <c r="D6389">
        <v>2</v>
      </c>
      <c r="E6389" t="s">
        <v>13</v>
      </c>
      <c r="F6389" t="s">
        <v>13</v>
      </c>
      <c r="G6389" t="s">
        <v>21269</v>
      </c>
      <c r="H6389" s="3" t="s">
        <v>21270</v>
      </c>
      <c r="I6389" t="s">
        <v>355</v>
      </c>
      <c r="J6389" t="s">
        <v>21271</v>
      </c>
    </row>
    <row r="6390" spans="1:10" ht="16" x14ac:dyDescent="0.2">
      <c r="A6390" t="s">
        <v>7716</v>
      </c>
      <c r="B6390" t="s">
        <v>21274</v>
      </c>
      <c r="C6390" t="s">
        <v>21275</v>
      </c>
      <c r="D6390">
        <v>2</v>
      </c>
      <c r="E6390" t="s">
        <v>13</v>
      </c>
      <c r="F6390" t="s">
        <v>13</v>
      </c>
      <c r="G6390" t="s">
        <v>21269</v>
      </c>
      <c r="H6390" s="3" t="s">
        <v>21270</v>
      </c>
      <c r="I6390" t="s">
        <v>355</v>
      </c>
      <c r="J6390" t="s">
        <v>7721</v>
      </c>
    </row>
    <row r="6391" spans="1:10" ht="16" x14ac:dyDescent="0.2">
      <c r="A6391" t="s">
        <v>21276</v>
      </c>
      <c r="B6391" t="s">
        <v>8548</v>
      </c>
      <c r="C6391" t="s">
        <v>21277</v>
      </c>
      <c r="D6391">
        <v>1</v>
      </c>
      <c r="E6391" t="s">
        <v>13</v>
      </c>
      <c r="F6391" t="s">
        <v>13</v>
      </c>
      <c r="G6391" t="s">
        <v>21278</v>
      </c>
      <c r="H6391" s="3" t="s">
        <v>21279</v>
      </c>
      <c r="I6391" t="s">
        <v>69</v>
      </c>
      <c r="J6391" t="s">
        <v>21280</v>
      </c>
    </row>
    <row r="6392" spans="1:10" ht="16" x14ac:dyDescent="0.2">
      <c r="A6392" t="s">
        <v>9200</v>
      </c>
      <c r="B6392" t="s">
        <v>21281</v>
      </c>
      <c r="C6392" t="s">
        <v>21282</v>
      </c>
      <c r="D6392">
        <v>1</v>
      </c>
      <c r="E6392" t="s">
        <v>13</v>
      </c>
      <c r="F6392" t="s">
        <v>13</v>
      </c>
      <c r="G6392" t="s">
        <v>21278</v>
      </c>
      <c r="H6392" s="3" t="s">
        <v>21279</v>
      </c>
      <c r="I6392" t="s">
        <v>69</v>
      </c>
      <c r="J6392" t="s">
        <v>9202</v>
      </c>
    </row>
    <row r="6393" spans="1:10" ht="16" x14ac:dyDescent="0.2">
      <c r="A6393" t="s">
        <v>21276</v>
      </c>
      <c r="B6393" t="s">
        <v>2045</v>
      </c>
      <c r="C6393" t="s">
        <v>21283</v>
      </c>
      <c r="D6393">
        <v>2</v>
      </c>
      <c r="E6393" t="s">
        <v>13</v>
      </c>
      <c r="F6393" t="s">
        <v>13</v>
      </c>
      <c r="G6393" t="s">
        <v>21278</v>
      </c>
      <c r="H6393" s="3" t="s">
        <v>21279</v>
      </c>
      <c r="I6393" t="s">
        <v>69</v>
      </c>
      <c r="J6393" t="s">
        <v>21280</v>
      </c>
    </row>
    <row r="6394" spans="1:10" ht="16" x14ac:dyDescent="0.2">
      <c r="A6394" t="s">
        <v>9200</v>
      </c>
      <c r="B6394" t="s">
        <v>21284</v>
      </c>
      <c r="C6394" t="s">
        <v>21285</v>
      </c>
      <c r="D6394">
        <v>2</v>
      </c>
      <c r="E6394" t="s">
        <v>13</v>
      </c>
      <c r="F6394" t="s">
        <v>13</v>
      </c>
      <c r="G6394" t="s">
        <v>21278</v>
      </c>
      <c r="H6394" s="3" t="s">
        <v>21279</v>
      </c>
      <c r="I6394" t="s">
        <v>69</v>
      </c>
      <c r="J6394" t="s">
        <v>9202</v>
      </c>
    </row>
    <row r="6395" spans="1:10" ht="16" x14ac:dyDescent="0.2">
      <c r="A6395" t="s">
        <v>11831</v>
      </c>
      <c r="B6395" t="s">
        <v>21286</v>
      </c>
      <c r="C6395" t="s">
        <v>21287</v>
      </c>
      <c r="D6395">
        <v>2</v>
      </c>
      <c r="E6395" t="s">
        <v>13</v>
      </c>
      <c r="F6395" t="s">
        <v>13</v>
      </c>
      <c r="G6395" t="s">
        <v>21278</v>
      </c>
      <c r="H6395" s="3" t="s">
        <v>21279</v>
      </c>
      <c r="I6395" t="s">
        <v>69</v>
      </c>
      <c r="J6395" t="s">
        <v>11833</v>
      </c>
    </row>
    <row r="6396" spans="1:10" ht="16" x14ac:dyDescent="0.2">
      <c r="A6396" t="s">
        <v>21288</v>
      </c>
      <c r="B6396" t="s">
        <v>21289</v>
      </c>
      <c r="C6396" t="s">
        <v>21290</v>
      </c>
      <c r="D6396">
        <v>1</v>
      </c>
      <c r="E6396" t="s">
        <v>13</v>
      </c>
      <c r="F6396" t="s">
        <v>13</v>
      </c>
      <c r="G6396" t="s">
        <v>21291</v>
      </c>
      <c r="H6396" s="3" t="s">
        <v>21292</v>
      </c>
      <c r="I6396" t="s">
        <v>69</v>
      </c>
      <c r="J6396" t="s">
        <v>21293</v>
      </c>
    </row>
    <row r="6397" spans="1:10" ht="16" x14ac:dyDescent="0.2">
      <c r="A6397" t="s">
        <v>20656</v>
      </c>
      <c r="B6397" t="s">
        <v>21294</v>
      </c>
      <c r="C6397" t="s">
        <v>21295</v>
      </c>
      <c r="D6397">
        <v>1</v>
      </c>
      <c r="E6397" t="s">
        <v>13</v>
      </c>
      <c r="F6397" t="s">
        <v>13</v>
      </c>
      <c r="G6397" t="s">
        <v>21291</v>
      </c>
      <c r="H6397" s="3" t="s">
        <v>21296</v>
      </c>
      <c r="I6397" t="s">
        <v>69</v>
      </c>
      <c r="J6397" t="s">
        <v>20661</v>
      </c>
    </row>
    <row r="6398" spans="1:10" ht="16" x14ac:dyDescent="0.2">
      <c r="A6398" t="s">
        <v>21297</v>
      </c>
      <c r="B6398" t="s">
        <v>21294</v>
      </c>
      <c r="C6398" t="s">
        <v>21295</v>
      </c>
      <c r="D6398">
        <v>1</v>
      </c>
      <c r="E6398" t="s">
        <v>13</v>
      </c>
      <c r="F6398" t="s">
        <v>13</v>
      </c>
      <c r="G6398" t="s">
        <v>21291</v>
      </c>
      <c r="H6398" s="3" t="s">
        <v>21296</v>
      </c>
      <c r="I6398" t="s">
        <v>69</v>
      </c>
      <c r="J6398" t="s">
        <v>21298</v>
      </c>
    </row>
    <row r="6399" spans="1:10" ht="16" x14ac:dyDescent="0.2">
      <c r="A6399" t="s">
        <v>21299</v>
      </c>
      <c r="B6399" t="s">
        <v>21300</v>
      </c>
      <c r="C6399" t="s">
        <v>21301</v>
      </c>
      <c r="D6399">
        <v>1</v>
      </c>
      <c r="E6399" t="s">
        <v>13</v>
      </c>
      <c r="F6399" t="s">
        <v>13</v>
      </c>
      <c r="G6399" t="s">
        <v>21291</v>
      </c>
      <c r="H6399" s="3" t="s">
        <v>21302</v>
      </c>
      <c r="I6399" t="s">
        <v>423</v>
      </c>
      <c r="J6399" t="s">
        <v>21303</v>
      </c>
    </row>
    <row r="6400" spans="1:10" ht="16" x14ac:dyDescent="0.2">
      <c r="A6400" t="s">
        <v>20381</v>
      </c>
      <c r="B6400" t="s">
        <v>21304</v>
      </c>
      <c r="C6400" t="s">
        <v>21305</v>
      </c>
      <c r="D6400">
        <v>2</v>
      </c>
      <c r="E6400" t="s">
        <v>13</v>
      </c>
      <c r="F6400" t="s">
        <v>13</v>
      </c>
      <c r="G6400" t="s">
        <v>21291</v>
      </c>
      <c r="H6400" s="3" t="s">
        <v>21306</v>
      </c>
      <c r="I6400" t="s">
        <v>69</v>
      </c>
      <c r="J6400" t="s">
        <v>20384</v>
      </c>
    </row>
    <row r="6401" spans="1:10" ht="16" x14ac:dyDescent="0.2">
      <c r="A6401" t="s">
        <v>5685</v>
      </c>
      <c r="B6401" t="s">
        <v>19678</v>
      </c>
      <c r="C6401" t="s">
        <v>19684</v>
      </c>
      <c r="D6401">
        <v>1</v>
      </c>
      <c r="E6401" t="s">
        <v>13</v>
      </c>
      <c r="F6401" t="s">
        <v>13</v>
      </c>
      <c r="G6401" t="s">
        <v>21291</v>
      </c>
      <c r="H6401" s="3" t="s">
        <v>21307</v>
      </c>
      <c r="I6401" t="s">
        <v>423</v>
      </c>
      <c r="J6401" t="s">
        <v>5689</v>
      </c>
    </row>
    <row r="6402" spans="1:10" ht="16" x14ac:dyDescent="0.2">
      <c r="A6402" t="s">
        <v>21288</v>
      </c>
      <c r="B6402" t="s">
        <v>21294</v>
      </c>
      <c r="C6402" t="s">
        <v>21295</v>
      </c>
      <c r="D6402">
        <v>2</v>
      </c>
      <c r="E6402" t="s">
        <v>13</v>
      </c>
      <c r="F6402" t="s">
        <v>13</v>
      </c>
      <c r="G6402" t="s">
        <v>21291</v>
      </c>
      <c r="H6402" s="3" t="s">
        <v>21296</v>
      </c>
      <c r="I6402" t="s">
        <v>69</v>
      </c>
      <c r="J6402" t="s">
        <v>21293</v>
      </c>
    </row>
    <row r="6403" spans="1:10" ht="16" x14ac:dyDescent="0.2">
      <c r="A6403" t="s">
        <v>21308</v>
      </c>
      <c r="B6403" t="s">
        <v>21309</v>
      </c>
      <c r="C6403" t="s">
        <v>21310</v>
      </c>
      <c r="D6403">
        <v>1</v>
      </c>
      <c r="E6403" t="s">
        <v>13</v>
      </c>
      <c r="F6403" t="s">
        <v>13</v>
      </c>
      <c r="G6403" t="s">
        <v>21291</v>
      </c>
      <c r="H6403" s="3" t="s">
        <v>21311</v>
      </c>
      <c r="I6403" t="s">
        <v>69</v>
      </c>
      <c r="J6403" t="s">
        <v>21312</v>
      </c>
    </row>
    <row r="6404" spans="1:10" ht="16" x14ac:dyDescent="0.2">
      <c r="A6404" t="s">
        <v>5054</v>
      </c>
      <c r="B6404" t="s">
        <v>21313</v>
      </c>
      <c r="C6404" t="s">
        <v>21314</v>
      </c>
      <c r="D6404">
        <v>1</v>
      </c>
      <c r="E6404" t="s">
        <v>13</v>
      </c>
      <c r="F6404" t="s">
        <v>13</v>
      </c>
      <c r="G6404" t="s">
        <v>21315</v>
      </c>
      <c r="H6404" s="3" t="s">
        <v>21316</v>
      </c>
      <c r="I6404" t="s">
        <v>69</v>
      </c>
      <c r="J6404" t="s">
        <v>5057</v>
      </c>
    </row>
    <row r="6405" spans="1:10" ht="16" x14ac:dyDescent="0.2">
      <c r="A6405" t="s">
        <v>6697</v>
      </c>
      <c r="B6405" t="s">
        <v>476</v>
      </c>
      <c r="C6405" t="s">
        <v>477</v>
      </c>
      <c r="D6405">
        <v>1</v>
      </c>
      <c r="E6405" t="s">
        <v>13</v>
      </c>
      <c r="F6405" t="s">
        <v>13</v>
      </c>
      <c r="G6405" t="s">
        <v>21317</v>
      </c>
      <c r="H6405" s="3" t="s">
        <v>21318</v>
      </c>
      <c r="I6405" t="s">
        <v>467</v>
      </c>
      <c r="J6405" t="s">
        <v>6701</v>
      </c>
    </row>
    <row r="6406" spans="1:10" ht="16" x14ac:dyDescent="0.2">
      <c r="A6406" t="s">
        <v>21319</v>
      </c>
      <c r="B6406" t="s">
        <v>21320</v>
      </c>
      <c r="C6406" t="s">
        <v>21321</v>
      </c>
      <c r="D6406">
        <v>3</v>
      </c>
      <c r="E6406" t="s">
        <v>13</v>
      </c>
      <c r="F6406" t="s">
        <v>13</v>
      </c>
      <c r="G6406" t="s">
        <v>21322</v>
      </c>
      <c r="H6406" s="3" t="s">
        <v>21323</v>
      </c>
      <c r="I6406" t="s">
        <v>69</v>
      </c>
      <c r="J6406" t="s">
        <v>21324</v>
      </c>
    </row>
    <row r="6407" spans="1:10" ht="16" x14ac:dyDescent="0.2">
      <c r="A6407" t="s">
        <v>21325</v>
      </c>
      <c r="B6407" t="s">
        <v>21326</v>
      </c>
      <c r="C6407" t="s">
        <v>21327</v>
      </c>
      <c r="D6407">
        <v>1</v>
      </c>
      <c r="E6407" t="s">
        <v>13</v>
      </c>
      <c r="F6407" t="s">
        <v>13</v>
      </c>
      <c r="G6407" t="s">
        <v>21322</v>
      </c>
      <c r="H6407" s="3" t="s">
        <v>21328</v>
      </c>
      <c r="I6407" t="s">
        <v>69</v>
      </c>
      <c r="J6407" t="s">
        <v>21329</v>
      </c>
    </row>
    <row r="6408" spans="1:10" ht="16" x14ac:dyDescent="0.2">
      <c r="A6408" t="s">
        <v>21325</v>
      </c>
      <c r="B6408" t="s">
        <v>21330</v>
      </c>
      <c r="C6408" t="s">
        <v>21331</v>
      </c>
      <c r="D6408">
        <v>2</v>
      </c>
      <c r="E6408" t="s">
        <v>13</v>
      </c>
      <c r="F6408" t="s">
        <v>13</v>
      </c>
      <c r="G6408" t="s">
        <v>21322</v>
      </c>
      <c r="H6408" s="3" t="s">
        <v>21328</v>
      </c>
      <c r="I6408" t="s">
        <v>69</v>
      </c>
      <c r="J6408" t="s">
        <v>21329</v>
      </c>
    </row>
    <row r="6409" spans="1:10" ht="16" x14ac:dyDescent="0.2">
      <c r="A6409" t="s">
        <v>21332</v>
      </c>
      <c r="B6409" t="s">
        <v>21333</v>
      </c>
      <c r="C6409" t="s">
        <v>21334</v>
      </c>
      <c r="D6409">
        <v>2</v>
      </c>
      <c r="E6409" t="s">
        <v>13</v>
      </c>
      <c r="F6409" t="s">
        <v>13</v>
      </c>
      <c r="G6409" t="s">
        <v>21322</v>
      </c>
      <c r="H6409" s="3" t="s">
        <v>21328</v>
      </c>
      <c r="I6409" t="s">
        <v>69</v>
      </c>
      <c r="J6409" t="s">
        <v>21335</v>
      </c>
    </row>
    <row r="6410" spans="1:10" ht="16" x14ac:dyDescent="0.2">
      <c r="A6410" t="s">
        <v>21332</v>
      </c>
      <c r="B6410" t="s">
        <v>21336</v>
      </c>
      <c r="C6410" t="s">
        <v>21327</v>
      </c>
      <c r="D6410">
        <v>1</v>
      </c>
      <c r="E6410" t="s">
        <v>13</v>
      </c>
      <c r="F6410" t="s">
        <v>13</v>
      </c>
      <c r="G6410" t="s">
        <v>21322</v>
      </c>
      <c r="H6410" s="3" t="s">
        <v>21328</v>
      </c>
      <c r="I6410" t="s">
        <v>69</v>
      </c>
      <c r="J6410" t="s">
        <v>21335</v>
      </c>
    </row>
    <row r="6411" spans="1:10" ht="16" x14ac:dyDescent="0.2">
      <c r="A6411" t="s">
        <v>21332</v>
      </c>
      <c r="B6411" t="s">
        <v>21330</v>
      </c>
      <c r="C6411" t="s">
        <v>21331</v>
      </c>
      <c r="D6411">
        <v>3</v>
      </c>
      <c r="E6411" t="s">
        <v>13</v>
      </c>
      <c r="F6411" t="s">
        <v>13</v>
      </c>
      <c r="G6411" t="s">
        <v>21322</v>
      </c>
      <c r="H6411" s="3" t="s">
        <v>21328</v>
      </c>
      <c r="I6411" t="s">
        <v>69</v>
      </c>
      <c r="J6411" t="s">
        <v>21335</v>
      </c>
    </row>
    <row r="6412" spans="1:10" ht="32" x14ac:dyDescent="0.2">
      <c r="A6412" t="s">
        <v>16021</v>
      </c>
      <c r="B6412" t="s">
        <v>21337</v>
      </c>
      <c r="C6412" t="s">
        <v>21338</v>
      </c>
      <c r="D6412">
        <v>1</v>
      </c>
      <c r="E6412" t="s">
        <v>13</v>
      </c>
      <c r="F6412" t="s">
        <v>13</v>
      </c>
      <c r="G6412" t="s">
        <v>21339</v>
      </c>
      <c r="H6412" s="3" t="s">
        <v>21340</v>
      </c>
      <c r="I6412" t="s">
        <v>2813</v>
      </c>
      <c r="J6412" t="s">
        <v>16023</v>
      </c>
    </row>
    <row r="6413" spans="1:10" ht="16" x14ac:dyDescent="0.2">
      <c r="A6413" t="s">
        <v>21341</v>
      </c>
      <c r="B6413" t="s">
        <v>21342</v>
      </c>
      <c r="C6413" t="s">
        <v>21343</v>
      </c>
      <c r="D6413">
        <v>1</v>
      </c>
      <c r="E6413" t="s">
        <v>13</v>
      </c>
      <c r="F6413" t="s">
        <v>13</v>
      </c>
      <c r="G6413" t="s">
        <v>21344</v>
      </c>
      <c r="H6413" s="3" t="s">
        <v>21345</v>
      </c>
      <c r="I6413" t="s">
        <v>69</v>
      </c>
      <c r="J6413" t="s">
        <v>21346</v>
      </c>
    </row>
    <row r="6414" spans="1:10" ht="16" x14ac:dyDescent="0.2">
      <c r="A6414" t="s">
        <v>819</v>
      </c>
      <c r="B6414" t="s">
        <v>21347</v>
      </c>
      <c r="C6414" t="s">
        <v>21348</v>
      </c>
      <c r="D6414">
        <v>2</v>
      </c>
      <c r="E6414" t="s">
        <v>13</v>
      </c>
      <c r="F6414" t="s">
        <v>13</v>
      </c>
      <c r="G6414" t="s">
        <v>21344</v>
      </c>
      <c r="H6414" s="3" t="s">
        <v>21349</v>
      </c>
      <c r="I6414" t="s">
        <v>69</v>
      </c>
      <c r="J6414" t="s">
        <v>825</v>
      </c>
    </row>
    <row r="6415" spans="1:10" ht="16" x14ac:dyDescent="0.2">
      <c r="A6415" t="s">
        <v>19724</v>
      </c>
      <c r="B6415" t="s">
        <v>21350</v>
      </c>
      <c r="C6415" t="s">
        <v>21351</v>
      </c>
      <c r="D6415">
        <v>1</v>
      </c>
      <c r="E6415" t="s">
        <v>13</v>
      </c>
      <c r="F6415" t="s">
        <v>13</v>
      </c>
      <c r="G6415" t="s">
        <v>21352</v>
      </c>
      <c r="H6415" s="3" t="s">
        <v>21353</v>
      </c>
      <c r="I6415" t="s">
        <v>90</v>
      </c>
      <c r="J6415" t="s">
        <v>19729</v>
      </c>
    </row>
    <row r="6416" spans="1:10" ht="16" x14ac:dyDescent="0.2">
      <c r="A6416" t="s">
        <v>21354</v>
      </c>
      <c r="B6416" t="s">
        <v>21355</v>
      </c>
      <c r="C6416" t="s">
        <v>21356</v>
      </c>
      <c r="D6416">
        <v>3</v>
      </c>
      <c r="E6416" t="s">
        <v>13</v>
      </c>
      <c r="F6416" t="s">
        <v>13</v>
      </c>
      <c r="G6416" t="s">
        <v>21357</v>
      </c>
      <c r="H6416" s="3" t="s">
        <v>21358</v>
      </c>
      <c r="I6416" t="s">
        <v>90</v>
      </c>
      <c r="J6416" t="s">
        <v>21359</v>
      </c>
    </row>
    <row r="6417" spans="1:10" ht="16" x14ac:dyDescent="0.2">
      <c r="A6417" t="s">
        <v>21360</v>
      </c>
      <c r="B6417" t="s">
        <v>21355</v>
      </c>
      <c r="C6417" t="s">
        <v>21356</v>
      </c>
      <c r="D6417">
        <v>3</v>
      </c>
      <c r="E6417" t="s">
        <v>13</v>
      </c>
      <c r="F6417" t="s">
        <v>13</v>
      </c>
      <c r="G6417" t="s">
        <v>21361</v>
      </c>
      <c r="H6417" s="3" t="s">
        <v>21358</v>
      </c>
      <c r="I6417" t="s">
        <v>90</v>
      </c>
      <c r="J6417" t="s">
        <v>21362</v>
      </c>
    </row>
    <row r="6418" spans="1:10" ht="16" x14ac:dyDescent="0.2">
      <c r="A6418" t="s">
        <v>16388</v>
      </c>
      <c r="B6418" t="s">
        <v>21363</v>
      </c>
      <c r="C6418" t="s">
        <v>21364</v>
      </c>
      <c r="D6418">
        <v>4</v>
      </c>
      <c r="E6418" t="s">
        <v>13</v>
      </c>
      <c r="F6418" t="s">
        <v>13</v>
      </c>
      <c r="G6418" t="s">
        <v>21365</v>
      </c>
      <c r="H6418" s="3" t="s">
        <v>21366</v>
      </c>
      <c r="I6418" t="s">
        <v>461</v>
      </c>
      <c r="J6418" t="s">
        <v>16391</v>
      </c>
    </row>
    <row r="6419" spans="1:10" ht="16" x14ac:dyDescent="0.2">
      <c r="A6419" t="s">
        <v>21367</v>
      </c>
      <c r="B6419" t="s">
        <v>21368</v>
      </c>
      <c r="C6419" t="s">
        <v>21369</v>
      </c>
      <c r="D6419">
        <v>1</v>
      </c>
      <c r="E6419" t="s">
        <v>13</v>
      </c>
      <c r="F6419" t="s">
        <v>13</v>
      </c>
      <c r="G6419" t="s">
        <v>21370</v>
      </c>
      <c r="H6419" s="3" t="s">
        <v>21371</v>
      </c>
      <c r="I6419" t="s">
        <v>253</v>
      </c>
      <c r="J6419" t="s">
        <v>21372</v>
      </c>
    </row>
    <row r="6420" spans="1:10" ht="16" x14ac:dyDescent="0.2">
      <c r="A6420" t="s">
        <v>21367</v>
      </c>
      <c r="B6420" t="s">
        <v>21373</v>
      </c>
      <c r="C6420" t="s">
        <v>21374</v>
      </c>
      <c r="D6420">
        <v>2</v>
      </c>
      <c r="E6420" t="s">
        <v>13</v>
      </c>
      <c r="F6420" t="s">
        <v>13</v>
      </c>
      <c r="G6420" t="s">
        <v>21370</v>
      </c>
      <c r="H6420" s="3" t="s">
        <v>21371</v>
      </c>
      <c r="I6420" t="s">
        <v>253</v>
      </c>
      <c r="J6420" t="s">
        <v>21372</v>
      </c>
    </row>
    <row r="6421" spans="1:10" ht="16" x14ac:dyDescent="0.2">
      <c r="A6421" t="s">
        <v>21367</v>
      </c>
      <c r="B6421" t="s">
        <v>21375</v>
      </c>
      <c r="C6421" t="s">
        <v>21376</v>
      </c>
      <c r="D6421">
        <v>3</v>
      </c>
      <c r="E6421" t="s">
        <v>13</v>
      </c>
      <c r="F6421" t="s">
        <v>13</v>
      </c>
      <c r="G6421" t="s">
        <v>21370</v>
      </c>
      <c r="H6421" s="3" t="s">
        <v>21371</v>
      </c>
      <c r="I6421" t="s">
        <v>253</v>
      </c>
      <c r="J6421" t="s">
        <v>21372</v>
      </c>
    </row>
    <row r="6422" spans="1:10" ht="16" x14ac:dyDescent="0.2">
      <c r="A6422" t="s">
        <v>8440</v>
      </c>
      <c r="B6422" t="s">
        <v>21377</v>
      </c>
      <c r="C6422" t="s">
        <v>21378</v>
      </c>
      <c r="D6422">
        <v>2</v>
      </c>
      <c r="E6422" t="s">
        <v>13</v>
      </c>
      <c r="F6422" t="s">
        <v>13</v>
      </c>
      <c r="G6422" t="s">
        <v>21379</v>
      </c>
      <c r="H6422" s="3" t="s">
        <v>8444</v>
      </c>
      <c r="I6422" t="s">
        <v>253</v>
      </c>
      <c r="J6422" t="s">
        <v>8445</v>
      </c>
    </row>
    <row r="6423" spans="1:10" ht="16" x14ac:dyDescent="0.2">
      <c r="A6423" t="s">
        <v>3276</v>
      </c>
      <c r="B6423" t="s">
        <v>21380</v>
      </c>
      <c r="C6423" t="s">
        <v>21381</v>
      </c>
      <c r="D6423">
        <v>1</v>
      </c>
      <c r="E6423" t="s">
        <v>13</v>
      </c>
      <c r="F6423" t="s">
        <v>13</v>
      </c>
      <c r="G6423" t="s">
        <v>21382</v>
      </c>
      <c r="H6423" s="3" t="s">
        <v>21383</v>
      </c>
      <c r="I6423" t="s">
        <v>215</v>
      </c>
      <c r="J6423" t="s">
        <v>3280</v>
      </c>
    </row>
    <row r="6424" spans="1:10" ht="16" x14ac:dyDescent="0.2">
      <c r="A6424" t="s">
        <v>21384</v>
      </c>
      <c r="B6424" t="s">
        <v>21385</v>
      </c>
      <c r="C6424" t="s">
        <v>21386</v>
      </c>
      <c r="D6424">
        <v>1</v>
      </c>
      <c r="E6424" t="s">
        <v>13</v>
      </c>
      <c r="F6424" t="s">
        <v>13</v>
      </c>
      <c r="G6424" t="s">
        <v>21387</v>
      </c>
      <c r="H6424" s="3" t="s">
        <v>21388</v>
      </c>
      <c r="I6424" t="s">
        <v>524</v>
      </c>
      <c r="J6424" t="s">
        <v>21389</v>
      </c>
    </row>
    <row r="6425" spans="1:10" ht="16" x14ac:dyDescent="0.2">
      <c r="A6425" t="s">
        <v>21390</v>
      </c>
      <c r="B6425" t="s">
        <v>21391</v>
      </c>
      <c r="C6425" t="s">
        <v>21392</v>
      </c>
      <c r="D6425">
        <v>2</v>
      </c>
      <c r="E6425" t="s">
        <v>13</v>
      </c>
      <c r="F6425" t="s">
        <v>13</v>
      </c>
      <c r="G6425" t="s">
        <v>21393</v>
      </c>
      <c r="H6425" s="3" t="s">
        <v>21394</v>
      </c>
      <c r="I6425" t="s">
        <v>7009</v>
      </c>
      <c r="J6425" t="s">
        <v>21395</v>
      </c>
    </row>
    <row r="6426" spans="1:10" ht="16" x14ac:dyDescent="0.2">
      <c r="A6426" t="s">
        <v>21396</v>
      </c>
      <c r="B6426" t="s">
        <v>21397</v>
      </c>
      <c r="C6426" t="s">
        <v>21398</v>
      </c>
      <c r="D6426">
        <v>1</v>
      </c>
      <c r="E6426" t="s">
        <v>13</v>
      </c>
      <c r="F6426" t="s">
        <v>13</v>
      </c>
      <c r="G6426" t="s">
        <v>21399</v>
      </c>
      <c r="H6426" s="3" t="s">
        <v>21400</v>
      </c>
      <c r="I6426" t="s">
        <v>228</v>
      </c>
      <c r="J6426" t="s">
        <v>21401</v>
      </c>
    </row>
    <row r="6427" spans="1:10" ht="16" x14ac:dyDescent="0.2">
      <c r="A6427" t="s">
        <v>21396</v>
      </c>
      <c r="B6427" t="s">
        <v>21402</v>
      </c>
      <c r="C6427" t="s">
        <v>21403</v>
      </c>
      <c r="D6427">
        <v>2</v>
      </c>
      <c r="E6427" t="s">
        <v>13</v>
      </c>
      <c r="F6427" t="s">
        <v>13</v>
      </c>
      <c r="G6427" t="s">
        <v>21399</v>
      </c>
      <c r="H6427" s="3" t="s">
        <v>21400</v>
      </c>
      <c r="I6427" t="s">
        <v>228</v>
      </c>
      <c r="J6427" t="s">
        <v>21401</v>
      </c>
    </row>
    <row r="6428" spans="1:10" ht="16" x14ac:dyDescent="0.2">
      <c r="A6428" t="s">
        <v>21396</v>
      </c>
      <c r="B6428" t="s">
        <v>21404</v>
      </c>
      <c r="C6428" t="s">
        <v>21405</v>
      </c>
      <c r="D6428">
        <v>3</v>
      </c>
      <c r="E6428" t="s">
        <v>13</v>
      </c>
      <c r="F6428" t="s">
        <v>13</v>
      </c>
      <c r="G6428" t="s">
        <v>21399</v>
      </c>
      <c r="H6428" s="3" t="s">
        <v>21400</v>
      </c>
      <c r="I6428" t="s">
        <v>228</v>
      </c>
      <c r="J6428" t="s">
        <v>21401</v>
      </c>
    </row>
    <row r="6429" spans="1:10" ht="16" x14ac:dyDescent="0.2">
      <c r="A6429" t="s">
        <v>7901</v>
      </c>
      <c r="B6429" t="s">
        <v>21406</v>
      </c>
      <c r="C6429" t="s">
        <v>21407</v>
      </c>
      <c r="D6429">
        <v>3</v>
      </c>
      <c r="E6429" t="s">
        <v>13</v>
      </c>
      <c r="F6429" t="s">
        <v>13</v>
      </c>
      <c r="G6429" t="s">
        <v>21399</v>
      </c>
      <c r="H6429" s="3" t="s">
        <v>21408</v>
      </c>
      <c r="I6429" t="s">
        <v>228</v>
      </c>
      <c r="J6429" t="s">
        <v>7906</v>
      </c>
    </row>
    <row r="6430" spans="1:10" ht="16" x14ac:dyDescent="0.2">
      <c r="A6430" t="s">
        <v>21409</v>
      </c>
      <c r="B6430" t="s">
        <v>21410</v>
      </c>
      <c r="C6430" t="s">
        <v>21411</v>
      </c>
      <c r="D6430">
        <v>2</v>
      </c>
      <c r="E6430" t="s">
        <v>13</v>
      </c>
      <c r="F6430" t="s">
        <v>13</v>
      </c>
      <c r="G6430" t="s">
        <v>21412</v>
      </c>
      <c r="H6430" s="3" t="s">
        <v>21413</v>
      </c>
      <c r="I6430" t="s">
        <v>228</v>
      </c>
      <c r="J6430" t="s">
        <v>21414</v>
      </c>
    </row>
    <row r="6431" spans="1:10" ht="16" x14ac:dyDescent="0.2">
      <c r="A6431" t="s">
        <v>21409</v>
      </c>
      <c r="B6431" t="s">
        <v>21415</v>
      </c>
      <c r="C6431" t="s">
        <v>21416</v>
      </c>
      <c r="D6431">
        <v>3</v>
      </c>
      <c r="E6431" t="s">
        <v>13</v>
      </c>
      <c r="F6431" t="s">
        <v>13</v>
      </c>
      <c r="G6431" t="s">
        <v>21412</v>
      </c>
      <c r="H6431" s="3" t="s">
        <v>21413</v>
      </c>
      <c r="I6431" t="s">
        <v>228</v>
      </c>
      <c r="J6431" t="s">
        <v>21414</v>
      </c>
    </row>
    <row r="6432" spans="1:10" ht="16" x14ac:dyDescent="0.2">
      <c r="A6432" t="s">
        <v>21409</v>
      </c>
      <c r="B6432" t="s">
        <v>21417</v>
      </c>
      <c r="C6432" t="s">
        <v>21418</v>
      </c>
      <c r="D6432">
        <v>1</v>
      </c>
      <c r="E6432" t="s">
        <v>13</v>
      </c>
      <c r="F6432" t="s">
        <v>13</v>
      </c>
      <c r="G6432" t="s">
        <v>21412</v>
      </c>
      <c r="H6432" s="3" t="s">
        <v>21413</v>
      </c>
      <c r="I6432" t="s">
        <v>228</v>
      </c>
      <c r="J6432" t="s">
        <v>21414</v>
      </c>
    </row>
    <row r="6433" spans="1:10" ht="16" x14ac:dyDescent="0.2">
      <c r="A6433" t="s">
        <v>21419</v>
      </c>
      <c r="B6433" t="s">
        <v>21420</v>
      </c>
      <c r="C6433" t="s">
        <v>21421</v>
      </c>
      <c r="D6433">
        <v>1</v>
      </c>
      <c r="E6433" t="s">
        <v>13</v>
      </c>
      <c r="F6433" t="s">
        <v>13</v>
      </c>
      <c r="G6433" t="s">
        <v>21422</v>
      </c>
      <c r="H6433" s="3" t="s">
        <v>21423</v>
      </c>
      <c r="I6433" t="s">
        <v>4915</v>
      </c>
      <c r="J6433" t="s">
        <v>21424</v>
      </c>
    </row>
    <row r="6434" spans="1:10" ht="16" x14ac:dyDescent="0.2">
      <c r="A6434" t="s">
        <v>21425</v>
      </c>
      <c r="B6434" t="s">
        <v>21426</v>
      </c>
      <c r="C6434" t="s">
        <v>21427</v>
      </c>
      <c r="D6434">
        <v>9</v>
      </c>
      <c r="E6434" t="s">
        <v>13</v>
      </c>
      <c r="F6434" t="s">
        <v>13</v>
      </c>
      <c r="G6434" t="s">
        <v>21428</v>
      </c>
      <c r="H6434" s="3" t="s">
        <v>21429</v>
      </c>
      <c r="I6434" t="s">
        <v>228</v>
      </c>
      <c r="J6434" t="s">
        <v>21430</v>
      </c>
    </row>
    <row r="6435" spans="1:10" ht="16" x14ac:dyDescent="0.2">
      <c r="A6435" t="s">
        <v>241</v>
      </c>
      <c r="B6435" t="s">
        <v>21431</v>
      </c>
      <c r="C6435" t="s">
        <v>21432</v>
      </c>
      <c r="D6435">
        <v>5</v>
      </c>
      <c r="E6435" t="s">
        <v>13</v>
      </c>
      <c r="F6435" t="s">
        <v>13</v>
      </c>
      <c r="G6435" t="s">
        <v>21433</v>
      </c>
      <c r="H6435" s="3" t="s">
        <v>21434</v>
      </c>
      <c r="I6435" t="s">
        <v>246</v>
      </c>
      <c r="J6435" t="s">
        <v>247</v>
      </c>
    </row>
    <row r="6436" spans="1:10" ht="16" x14ac:dyDescent="0.2">
      <c r="A6436" t="s">
        <v>21435</v>
      </c>
      <c r="B6436" t="s">
        <v>21436</v>
      </c>
      <c r="C6436" t="s">
        <v>21437</v>
      </c>
      <c r="D6436">
        <v>3</v>
      </c>
      <c r="E6436" t="s">
        <v>6771</v>
      </c>
      <c r="F6436" t="s">
        <v>13</v>
      </c>
      <c r="G6436" t="s">
        <v>21438</v>
      </c>
      <c r="H6436" s="3" t="s">
        <v>21439</v>
      </c>
      <c r="I6436" t="s">
        <v>4915</v>
      </c>
      <c r="J6436" t="s">
        <v>21440</v>
      </c>
    </row>
    <row r="6437" spans="1:10" ht="16" x14ac:dyDescent="0.2">
      <c r="A6437" t="s">
        <v>21435</v>
      </c>
      <c r="B6437" t="s">
        <v>13524</v>
      </c>
      <c r="C6437" t="s">
        <v>13525</v>
      </c>
      <c r="D6437">
        <v>2</v>
      </c>
      <c r="E6437" t="s">
        <v>6771</v>
      </c>
      <c r="F6437" t="s">
        <v>13</v>
      </c>
      <c r="G6437" t="s">
        <v>21438</v>
      </c>
      <c r="H6437" s="3" t="s">
        <v>21439</v>
      </c>
      <c r="I6437" t="s">
        <v>4915</v>
      </c>
      <c r="J6437" t="s">
        <v>21440</v>
      </c>
    </row>
    <row r="6438" spans="1:10" ht="16" x14ac:dyDescent="0.2">
      <c r="A6438" t="s">
        <v>13531</v>
      </c>
      <c r="B6438" t="s">
        <v>21441</v>
      </c>
      <c r="C6438" t="s">
        <v>21442</v>
      </c>
      <c r="D6438">
        <v>2</v>
      </c>
      <c r="E6438" t="s">
        <v>6771</v>
      </c>
      <c r="F6438" t="s">
        <v>13</v>
      </c>
      <c r="G6438" t="s">
        <v>21438</v>
      </c>
      <c r="H6438" s="3" t="s">
        <v>21439</v>
      </c>
      <c r="I6438" t="s">
        <v>4915</v>
      </c>
      <c r="J6438" t="s">
        <v>13536</v>
      </c>
    </row>
    <row r="6439" spans="1:10" ht="16" x14ac:dyDescent="0.2">
      <c r="A6439" t="s">
        <v>21443</v>
      </c>
      <c r="B6439" t="s">
        <v>21444</v>
      </c>
      <c r="C6439" t="s">
        <v>21445</v>
      </c>
      <c r="D6439">
        <v>3</v>
      </c>
      <c r="E6439" t="s">
        <v>13</v>
      </c>
      <c r="F6439" t="s">
        <v>13</v>
      </c>
      <c r="G6439" t="s">
        <v>21446</v>
      </c>
      <c r="H6439" s="3" t="s">
        <v>21447</v>
      </c>
      <c r="I6439" t="s">
        <v>1489</v>
      </c>
      <c r="J6439" t="s">
        <v>21448</v>
      </c>
    </row>
    <row r="6440" spans="1:10" ht="16" x14ac:dyDescent="0.2">
      <c r="A6440" t="s">
        <v>21443</v>
      </c>
      <c r="B6440" t="s">
        <v>21449</v>
      </c>
      <c r="C6440" t="s">
        <v>21450</v>
      </c>
      <c r="D6440">
        <v>2</v>
      </c>
      <c r="E6440" t="s">
        <v>13</v>
      </c>
      <c r="F6440" t="s">
        <v>13</v>
      </c>
      <c r="G6440" t="s">
        <v>21446</v>
      </c>
      <c r="H6440" s="3" t="s">
        <v>21447</v>
      </c>
      <c r="I6440" t="s">
        <v>1489</v>
      </c>
      <c r="J6440" t="s">
        <v>21448</v>
      </c>
    </row>
    <row r="6441" spans="1:10" ht="16" x14ac:dyDescent="0.2">
      <c r="A6441" t="s">
        <v>21451</v>
      </c>
      <c r="B6441" t="s">
        <v>21452</v>
      </c>
      <c r="C6441" t="s">
        <v>21453</v>
      </c>
      <c r="D6441">
        <v>3</v>
      </c>
      <c r="E6441" t="s">
        <v>13</v>
      </c>
      <c r="F6441" t="s">
        <v>13</v>
      </c>
      <c r="G6441" t="s">
        <v>21454</v>
      </c>
      <c r="H6441" s="3" t="s">
        <v>21455</v>
      </c>
      <c r="I6441" t="s">
        <v>1489</v>
      </c>
      <c r="J6441" t="s">
        <v>21456</v>
      </c>
    </row>
    <row r="6442" spans="1:10" ht="16" x14ac:dyDescent="0.2">
      <c r="A6442" t="s">
        <v>21451</v>
      </c>
      <c r="B6442" t="s">
        <v>21457</v>
      </c>
      <c r="C6442" t="s">
        <v>21458</v>
      </c>
      <c r="D6442">
        <v>2</v>
      </c>
      <c r="E6442" t="s">
        <v>13</v>
      </c>
      <c r="F6442" t="s">
        <v>13</v>
      </c>
      <c r="G6442" t="s">
        <v>21454</v>
      </c>
      <c r="H6442" s="3" t="s">
        <v>21455</v>
      </c>
      <c r="I6442" t="s">
        <v>1489</v>
      </c>
      <c r="J6442" t="s">
        <v>21456</v>
      </c>
    </row>
    <row r="6443" spans="1:10" ht="16" x14ac:dyDescent="0.2">
      <c r="A6443" t="s">
        <v>21459</v>
      </c>
      <c r="B6443" t="s">
        <v>21460</v>
      </c>
      <c r="C6443" t="s">
        <v>21461</v>
      </c>
      <c r="D6443">
        <v>1</v>
      </c>
      <c r="E6443" t="s">
        <v>13</v>
      </c>
      <c r="F6443" t="s">
        <v>13</v>
      </c>
      <c r="G6443" t="s">
        <v>21454</v>
      </c>
      <c r="H6443" s="3" t="s">
        <v>21462</v>
      </c>
      <c r="I6443" t="s">
        <v>1489</v>
      </c>
      <c r="J6443" t="s">
        <v>21463</v>
      </c>
    </row>
    <row r="6444" spans="1:10" ht="16" x14ac:dyDescent="0.2">
      <c r="A6444" t="s">
        <v>21451</v>
      </c>
      <c r="B6444" t="s">
        <v>21464</v>
      </c>
      <c r="C6444" t="s">
        <v>21465</v>
      </c>
      <c r="D6444">
        <v>1</v>
      </c>
      <c r="E6444" t="s">
        <v>13</v>
      </c>
      <c r="F6444" t="s">
        <v>13</v>
      </c>
      <c r="G6444" t="s">
        <v>21454</v>
      </c>
      <c r="H6444" s="3" t="s">
        <v>21455</v>
      </c>
      <c r="I6444" t="s">
        <v>1489</v>
      </c>
      <c r="J6444" t="s">
        <v>21456</v>
      </c>
    </row>
    <row r="6445" spans="1:10" ht="16" x14ac:dyDescent="0.2">
      <c r="A6445" t="s">
        <v>21466</v>
      </c>
      <c r="B6445" t="s">
        <v>21467</v>
      </c>
      <c r="C6445" t="s">
        <v>21468</v>
      </c>
      <c r="D6445">
        <v>2</v>
      </c>
      <c r="E6445" t="s">
        <v>13</v>
      </c>
      <c r="F6445" t="s">
        <v>13</v>
      </c>
      <c r="G6445" t="s">
        <v>21469</v>
      </c>
      <c r="H6445" s="3" t="s">
        <v>21470</v>
      </c>
      <c r="I6445" t="s">
        <v>1489</v>
      </c>
      <c r="J6445" t="s">
        <v>21471</v>
      </c>
    </row>
    <row r="6446" spans="1:10" ht="16" x14ac:dyDescent="0.2">
      <c r="A6446" t="s">
        <v>21472</v>
      </c>
      <c r="B6446" t="s">
        <v>21473</v>
      </c>
      <c r="C6446" t="s">
        <v>21474</v>
      </c>
      <c r="D6446">
        <v>3</v>
      </c>
      <c r="E6446" t="s">
        <v>13</v>
      </c>
      <c r="F6446" t="s">
        <v>13</v>
      </c>
      <c r="G6446" t="s">
        <v>21475</v>
      </c>
      <c r="H6446" s="3" t="s">
        <v>21476</v>
      </c>
      <c r="I6446" t="s">
        <v>1489</v>
      </c>
      <c r="J6446" t="s">
        <v>21477</v>
      </c>
    </row>
    <row r="6447" spans="1:10" ht="16" x14ac:dyDescent="0.2">
      <c r="A6447" t="s">
        <v>21472</v>
      </c>
      <c r="B6447" t="s">
        <v>21478</v>
      </c>
      <c r="C6447" t="s">
        <v>21479</v>
      </c>
      <c r="D6447">
        <v>7</v>
      </c>
      <c r="E6447" t="s">
        <v>13</v>
      </c>
      <c r="F6447" t="s">
        <v>13</v>
      </c>
      <c r="G6447" t="s">
        <v>21475</v>
      </c>
      <c r="H6447" s="3" t="s">
        <v>21476</v>
      </c>
      <c r="I6447" t="s">
        <v>1489</v>
      </c>
      <c r="J6447" t="s">
        <v>21477</v>
      </c>
    </row>
    <row r="6448" spans="1:10" ht="16" x14ac:dyDescent="0.2">
      <c r="A6448" t="s">
        <v>9153</v>
      </c>
      <c r="B6448" t="s">
        <v>21480</v>
      </c>
      <c r="C6448" t="s">
        <v>21481</v>
      </c>
      <c r="D6448">
        <v>3</v>
      </c>
      <c r="E6448" t="s">
        <v>13</v>
      </c>
      <c r="F6448" t="s">
        <v>13</v>
      </c>
      <c r="G6448" t="s">
        <v>21482</v>
      </c>
      <c r="H6448" s="3" t="s">
        <v>21483</v>
      </c>
      <c r="I6448" t="s">
        <v>1489</v>
      </c>
      <c r="J6448" t="s">
        <v>9156</v>
      </c>
    </row>
    <row r="6449" spans="1:10" ht="16" x14ac:dyDescent="0.2">
      <c r="A6449" t="s">
        <v>11272</v>
      </c>
      <c r="B6449" t="s">
        <v>21484</v>
      </c>
      <c r="C6449" t="s">
        <v>21485</v>
      </c>
      <c r="D6449">
        <v>2</v>
      </c>
      <c r="E6449" t="s">
        <v>13</v>
      </c>
      <c r="F6449" t="s">
        <v>13</v>
      </c>
      <c r="G6449" t="s">
        <v>21486</v>
      </c>
      <c r="H6449" s="3" t="s">
        <v>21487</v>
      </c>
      <c r="I6449" t="s">
        <v>1489</v>
      </c>
      <c r="J6449" t="s">
        <v>11277</v>
      </c>
    </row>
    <row r="6450" spans="1:10" ht="16" x14ac:dyDescent="0.2">
      <c r="A6450" t="s">
        <v>14978</v>
      </c>
      <c r="B6450" t="s">
        <v>21488</v>
      </c>
      <c r="C6450" t="s">
        <v>21489</v>
      </c>
      <c r="D6450">
        <v>7</v>
      </c>
      <c r="E6450" t="s">
        <v>13</v>
      </c>
      <c r="F6450" t="s">
        <v>13</v>
      </c>
      <c r="G6450" t="s">
        <v>21486</v>
      </c>
      <c r="H6450" s="3" t="s">
        <v>21487</v>
      </c>
      <c r="I6450" t="s">
        <v>1489</v>
      </c>
      <c r="J6450" t="s">
        <v>14983</v>
      </c>
    </row>
    <row r="6451" spans="1:10" ht="16" x14ac:dyDescent="0.2">
      <c r="A6451" t="s">
        <v>11272</v>
      </c>
      <c r="B6451" t="s">
        <v>21490</v>
      </c>
      <c r="C6451" t="s">
        <v>21491</v>
      </c>
      <c r="D6451">
        <v>4</v>
      </c>
      <c r="E6451" t="s">
        <v>13</v>
      </c>
      <c r="F6451" t="s">
        <v>13</v>
      </c>
      <c r="G6451" t="s">
        <v>21486</v>
      </c>
      <c r="H6451" s="3" t="s">
        <v>21487</v>
      </c>
      <c r="I6451" t="s">
        <v>1489</v>
      </c>
      <c r="J6451" t="s">
        <v>11277</v>
      </c>
    </row>
    <row r="6452" spans="1:10" ht="16" x14ac:dyDescent="0.2">
      <c r="A6452" t="s">
        <v>11272</v>
      </c>
      <c r="B6452" t="s">
        <v>21492</v>
      </c>
      <c r="C6452" t="s">
        <v>21493</v>
      </c>
      <c r="D6452">
        <v>1</v>
      </c>
      <c r="E6452" t="s">
        <v>13</v>
      </c>
      <c r="F6452" t="s">
        <v>13</v>
      </c>
      <c r="G6452" t="s">
        <v>21486</v>
      </c>
      <c r="H6452" s="3" t="s">
        <v>21487</v>
      </c>
      <c r="I6452" t="s">
        <v>1489</v>
      </c>
      <c r="J6452" t="s">
        <v>11277</v>
      </c>
    </row>
    <row r="6453" spans="1:10" ht="16" x14ac:dyDescent="0.2">
      <c r="A6453" t="s">
        <v>14978</v>
      </c>
      <c r="B6453" t="s">
        <v>21494</v>
      </c>
      <c r="C6453" t="s">
        <v>21495</v>
      </c>
      <c r="D6453">
        <v>8</v>
      </c>
      <c r="E6453" t="s">
        <v>13</v>
      </c>
      <c r="F6453" t="s">
        <v>13</v>
      </c>
      <c r="G6453" t="s">
        <v>21486</v>
      </c>
      <c r="H6453" s="3" t="s">
        <v>21487</v>
      </c>
      <c r="I6453" t="s">
        <v>1489</v>
      </c>
      <c r="J6453" t="s">
        <v>14983</v>
      </c>
    </row>
    <row r="6454" spans="1:10" ht="16" x14ac:dyDescent="0.2">
      <c r="A6454" t="s">
        <v>11272</v>
      </c>
      <c r="B6454" t="s">
        <v>21496</v>
      </c>
      <c r="C6454" t="s">
        <v>21497</v>
      </c>
      <c r="D6454">
        <v>3</v>
      </c>
      <c r="E6454" t="s">
        <v>13</v>
      </c>
      <c r="F6454" t="s">
        <v>13</v>
      </c>
      <c r="G6454" t="s">
        <v>21486</v>
      </c>
      <c r="H6454" s="3" t="s">
        <v>21487</v>
      </c>
      <c r="I6454" t="s">
        <v>1489</v>
      </c>
      <c r="J6454" t="s">
        <v>11277</v>
      </c>
    </row>
    <row r="6455" spans="1:10" ht="16" x14ac:dyDescent="0.2">
      <c r="A6455" t="s">
        <v>19909</v>
      </c>
      <c r="B6455" t="s">
        <v>21498</v>
      </c>
      <c r="C6455" t="s">
        <v>21499</v>
      </c>
      <c r="D6455">
        <v>5</v>
      </c>
      <c r="E6455" t="s">
        <v>13</v>
      </c>
      <c r="F6455" t="s">
        <v>13</v>
      </c>
      <c r="G6455" t="s">
        <v>21500</v>
      </c>
      <c r="H6455" s="3" t="s">
        <v>21501</v>
      </c>
      <c r="I6455" t="s">
        <v>1489</v>
      </c>
      <c r="J6455" t="s">
        <v>19912</v>
      </c>
    </row>
    <row r="6456" spans="1:10" ht="16" x14ac:dyDescent="0.2">
      <c r="A6456" t="s">
        <v>21502</v>
      </c>
      <c r="B6456" t="s">
        <v>21503</v>
      </c>
      <c r="C6456" t="s">
        <v>21504</v>
      </c>
      <c r="D6456">
        <v>1</v>
      </c>
      <c r="E6456" t="s">
        <v>13</v>
      </c>
      <c r="F6456" t="s">
        <v>13</v>
      </c>
      <c r="G6456" t="s">
        <v>21500</v>
      </c>
      <c r="H6456" s="3" t="s">
        <v>21501</v>
      </c>
      <c r="I6456" t="s">
        <v>1489</v>
      </c>
      <c r="J6456" t="s">
        <v>21505</v>
      </c>
    </row>
    <row r="6457" spans="1:10" ht="16" x14ac:dyDescent="0.2">
      <c r="A6457" t="s">
        <v>21506</v>
      </c>
      <c r="B6457" t="s">
        <v>21507</v>
      </c>
      <c r="C6457" t="s">
        <v>21508</v>
      </c>
      <c r="D6457">
        <v>1</v>
      </c>
      <c r="E6457" t="s">
        <v>13</v>
      </c>
      <c r="F6457" t="s">
        <v>13</v>
      </c>
      <c r="G6457" t="s">
        <v>21500</v>
      </c>
      <c r="H6457" s="3" t="s">
        <v>21501</v>
      </c>
      <c r="I6457" t="s">
        <v>1489</v>
      </c>
      <c r="J6457" t="s">
        <v>21509</v>
      </c>
    </row>
    <row r="6458" spans="1:10" ht="32" x14ac:dyDescent="0.2">
      <c r="A6458" t="s">
        <v>21510</v>
      </c>
      <c r="B6458" t="s">
        <v>21511</v>
      </c>
      <c r="C6458" t="s">
        <v>21512</v>
      </c>
      <c r="D6458">
        <v>1</v>
      </c>
      <c r="E6458" t="s">
        <v>13</v>
      </c>
      <c r="F6458" t="s">
        <v>13</v>
      </c>
      <c r="G6458" t="s">
        <v>21500</v>
      </c>
      <c r="H6458" s="3" t="s">
        <v>21513</v>
      </c>
      <c r="I6458" t="s">
        <v>1489</v>
      </c>
      <c r="J6458" t="s">
        <v>21514</v>
      </c>
    </row>
    <row r="6459" spans="1:10" ht="16" x14ac:dyDescent="0.2">
      <c r="A6459" t="s">
        <v>21515</v>
      </c>
      <c r="B6459" t="s">
        <v>21516</v>
      </c>
      <c r="C6459" t="s">
        <v>21517</v>
      </c>
      <c r="D6459">
        <v>1</v>
      </c>
      <c r="E6459" t="s">
        <v>13</v>
      </c>
      <c r="F6459" t="s">
        <v>13</v>
      </c>
      <c r="G6459" t="s">
        <v>21500</v>
      </c>
      <c r="H6459" s="3" t="s">
        <v>21501</v>
      </c>
      <c r="I6459" t="s">
        <v>1489</v>
      </c>
      <c r="J6459" t="s">
        <v>21518</v>
      </c>
    </row>
    <row r="6460" spans="1:10" ht="16" x14ac:dyDescent="0.2">
      <c r="A6460" t="s">
        <v>21506</v>
      </c>
      <c r="B6460" t="s">
        <v>21519</v>
      </c>
      <c r="C6460" t="s">
        <v>21520</v>
      </c>
      <c r="D6460">
        <v>2</v>
      </c>
      <c r="E6460" t="s">
        <v>13</v>
      </c>
      <c r="F6460" t="s">
        <v>13</v>
      </c>
      <c r="G6460" t="s">
        <v>21500</v>
      </c>
      <c r="H6460" s="3" t="s">
        <v>21501</v>
      </c>
      <c r="I6460" t="s">
        <v>1489</v>
      </c>
      <c r="J6460" t="s">
        <v>21509</v>
      </c>
    </row>
    <row r="6461" spans="1:10" ht="16" x14ac:dyDescent="0.2">
      <c r="A6461" t="s">
        <v>19903</v>
      </c>
      <c r="B6461" t="s">
        <v>19923</v>
      </c>
      <c r="C6461" t="s">
        <v>19924</v>
      </c>
      <c r="D6461">
        <v>3</v>
      </c>
      <c r="E6461" t="s">
        <v>13</v>
      </c>
      <c r="F6461" t="s">
        <v>13</v>
      </c>
      <c r="G6461" t="s">
        <v>21500</v>
      </c>
      <c r="H6461" s="3" t="s">
        <v>21501</v>
      </c>
      <c r="I6461" t="s">
        <v>1489</v>
      </c>
      <c r="J6461" t="s">
        <v>19908</v>
      </c>
    </row>
    <row r="6462" spans="1:10" ht="16" x14ac:dyDescent="0.2">
      <c r="A6462" t="s">
        <v>19903</v>
      </c>
      <c r="B6462" t="s">
        <v>21521</v>
      </c>
      <c r="C6462" t="s">
        <v>21522</v>
      </c>
      <c r="D6462">
        <v>2</v>
      </c>
      <c r="E6462" t="s">
        <v>13</v>
      </c>
      <c r="F6462" t="s">
        <v>13</v>
      </c>
      <c r="G6462" t="s">
        <v>21500</v>
      </c>
      <c r="H6462" s="3" t="s">
        <v>21501</v>
      </c>
      <c r="I6462" t="s">
        <v>1489</v>
      </c>
      <c r="J6462" t="s">
        <v>19908</v>
      </c>
    </row>
    <row r="6463" spans="1:10" ht="16" x14ac:dyDescent="0.2">
      <c r="A6463" t="s">
        <v>21523</v>
      </c>
      <c r="B6463" t="s">
        <v>21524</v>
      </c>
      <c r="C6463" t="s">
        <v>21525</v>
      </c>
      <c r="D6463">
        <v>1</v>
      </c>
      <c r="E6463" t="s">
        <v>13</v>
      </c>
      <c r="F6463" t="s">
        <v>13</v>
      </c>
      <c r="G6463" t="s">
        <v>21526</v>
      </c>
      <c r="H6463" s="3" t="s">
        <v>21527</v>
      </c>
      <c r="I6463" t="s">
        <v>1489</v>
      </c>
      <c r="J6463" t="s">
        <v>21528</v>
      </c>
    </row>
    <row r="6464" spans="1:10" ht="16" x14ac:dyDescent="0.2">
      <c r="A6464" t="s">
        <v>21529</v>
      </c>
      <c r="B6464" t="s">
        <v>21530</v>
      </c>
      <c r="C6464" t="s">
        <v>21531</v>
      </c>
      <c r="D6464">
        <v>3</v>
      </c>
      <c r="E6464" t="s">
        <v>13</v>
      </c>
      <c r="F6464" t="s">
        <v>13</v>
      </c>
      <c r="G6464" t="s">
        <v>21532</v>
      </c>
      <c r="H6464" s="3" t="s">
        <v>21533</v>
      </c>
      <c r="I6464" t="s">
        <v>1489</v>
      </c>
      <c r="J6464" t="s">
        <v>21534</v>
      </c>
    </row>
    <row r="6465" spans="1:10" ht="16" x14ac:dyDescent="0.2">
      <c r="A6465" t="s">
        <v>21529</v>
      </c>
      <c r="B6465" t="s">
        <v>21535</v>
      </c>
      <c r="C6465" t="s">
        <v>21536</v>
      </c>
      <c r="D6465">
        <v>4</v>
      </c>
      <c r="E6465" t="s">
        <v>13</v>
      </c>
      <c r="F6465" t="s">
        <v>13</v>
      </c>
      <c r="G6465" t="s">
        <v>21532</v>
      </c>
      <c r="H6465" s="3" t="s">
        <v>21537</v>
      </c>
      <c r="I6465" t="s">
        <v>1489</v>
      </c>
      <c r="J6465" t="s">
        <v>21534</v>
      </c>
    </row>
    <row r="6466" spans="1:10" ht="16" x14ac:dyDescent="0.2">
      <c r="A6466" t="s">
        <v>21529</v>
      </c>
      <c r="B6466" t="s">
        <v>21538</v>
      </c>
      <c r="C6466" t="s">
        <v>21539</v>
      </c>
      <c r="D6466">
        <v>2</v>
      </c>
      <c r="E6466" t="s">
        <v>13</v>
      </c>
      <c r="F6466" t="s">
        <v>13</v>
      </c>
      <c r="G6466" t="s">
        <v>21540</v>
      </c>
      <c r="H6466" s="3" t="s">
        <v>21541</v>
      </c>
      <c r="I6466" t="s">
        <v>1489</v>
      </c>
      <c r="J6466" t="s">
        <v>21534</v>
      </c>
    </row>
    <row r="6467" spans="1:10" ht="16" x14ac:dyDescent="0.2">
      <c r="A6467" t="s">
        <v>19954</v>
      </c>
      <c r="B6467" t="s">
        <v>21542</v>
      </c>
      <c r="C6467" t="s">
        <v>21543</v>
      </c>
      <c r="D6467">
        <v>2</v>
      </c>
      <c r="E6467" t="s">
        <v>13</v>
      </c>
      <c r="F6467" t="s">
        <v>13</v>
      </c>
      <c r="G6467" t="s">
        <v>21544</v>
      </c>
      <c r="H6467" s="3" t="s">
        <v>21545</v>
      </c>
      <c r="I6467" t="s">
        <v>1489</v>
      </c>
      <c r="J6467" t="s">
        <v>19957</v>
      </c>
    </row>
    <row r="6468" spans="1:10" ht="16" x14ac:dyDescent="0.2">
      <c r="A6468" t="s">
        <v>21546</v>
      </c>
      <c r="B6468" t="s">
        <v>21547</v>
      </c>
      <c r="C6468" t="s">
        <v>21548</v>
      </c>
      <c r="D6468">
        <v>2</v>
      </c>
      <c r="E6468" t="s">
        <v>13</v>
      </c>
      <c r="F6468" t="s">
        <v>13</v>
      </c>
      <c r="G6468" t="s">
        <v>21544</v>
      </c>
      <c r="H6468" s="3" t="s">
        <v>21545</v>
      </c>
      <c r="I6468" t="s">
        <v>1489</v>
      </c>
      <c r="J6468" t="s">
        <v>21549</v>
      </c>
    </row>
    <row r="6469" spans="1:10" ht="16" x14ac:dyDescent="0.2">
      <c r="A6469" t="s">
        <v>19966</v>
      </c>
      <c r="B6469" t="s">
        <v>21547</v>
      </c>
      <c r="C6469" t="s">
        <v>21548</v>
      </c>
      <c r="D6469">
        <v>4</v>
      </c>
      <c r="E6469" t="s">
        <v>13</v>
      </c>
      <c r="F6469" t="s">
        <v>13</v>
      </c>
      <c r="G6469" t="s">
        <v>21544</v>
      </c>
      <c r="H6469" s="3" t="s">
        <v>21545</v>
      </c>
      <c r="I6469" t="s">
        <v>1489</v>
      </c>
      <c r="J6469" t="s">
        <v>19967</v>
      </c>
    </row>
    <row r="6470" spans="1:10" ht="16" x14ac:dyDescent="0.2">
      <c r="A6470" t="s">
        <v>21550</v>
      </c>
      <c r="B6470" t="s">
        <v>21547</v>
      </c>
      <c r="C6470" t="s">
        <v>21548</v>
      </c>
      <c r="D6470">
        <v>1</v>
      </c>
      <c r="E6470" t="s">
        <v>13</v>
      </c>
      <c r="F6470" t="s">
        <v>13</v>
      </c>
      <c r="G6470" t="s">
        <v>21544</v>
      </c>
      <c r="H6470" s="3" t="s">
        <v>21545</v>
      </c>
      <c r="I6470" t="s">
        <v>1489</v>
      </c>
      <c r="J6470" t="s">
        <v>21551</v>
      </c>
    </row>
    <row r="6471" spans="1:10" ht="16" x14ac:dyDescent="0.2">
      <c r="A6471" t="s">
        <v>19954</v>
      </c>
      <c r="B6471" t="s">
        <v>21547</v>
      </c>
      <c r="C6471" t="s">
        <v>21548</v>
      </c>
      <c r="D6471">
        <v>1</v>
      </c>
      <c r="E6471" t="s">
        <v>13</v>
      </c>
      <c r="F6471" t="s">
        <v>13</v>
      </c>
      <c r="G6471" t="s">
        <v>21544</v>
      </c>
      <c r="H6471" s="3" t="s">
        <v>21545</v>
      </c>
      <c r="I6471" t="s">
        <v>1489</v>
      </c>
      <c r="J6471" t="s">
        <v>19957</v>
      </c>
    </row>
    <row r="6472" spans="1:10" ht="32" x14ac:dyDescent="0.2">
      <c r="A6472" t="s">
        <v>21552</v>
      </c>
      <c r="B6472" t="s">
        <v>21460</v>
      </c>
      <c r="C6472" t="s">
        <v>21461</v>
      </c>
      <c r="D6472">
        <v>3</v>
      </c>
      <c r="E6472" t="s">
        <v>13</v>
      </c>
      <c r="F6472" t="s">
        <v>13</v>
      </c>
      <c r="G6472" t="s">
        <v>21553</v>
      </c>
      <c r="H6472" s="3" t="s">
        <v>21554</v>
      </c>
      <c r="I6472" t="s">
        <v>1489</v>
      </c>
      <c r="J6472" t="s">
        <v>21555</v>
      </c>
    </row>
    <row r="6473" spans="1:10" ht="32" x14ac:dyDescent="0.2">
      <c r="A6473" t="s">
        <v>21552</v>
      </c>
      <c r="B6473" t="s">
        <v>21556</v>
      </c>
      <c r="C6473" t="s">
        <v>21557</v>
      </c>
      <c r="D6473">
        <v>2</v>
      </c>
      <c r="E6473" t="s">
        <v>13</v>
      </c>
      <c r="F6473" t="s">
        <v>13</v>
      </c>
      <c r="G6473" t="s">
        <v>21553</v>
      </c>
      <c r="H6473" s="3" t="s">
        <v>21554</v>
      </c>
      <c r="I6473" t="s">
        <v>1489</v>
      </c>
      <c r="J6473" t="s">
        <v>21555</v>
      </c>
    </row>
    <row r="6474" spans="1:10" ht="32" x14ac:dyDescent="0.2">
      <c r="A6474" t="s">
        <v>21552</v>
      </c>
      <c r="B6474" t="s">
        <v>21558</v>
      </c>
      <c r="C6474" t="s">
        <v>21559</v>
      </c>
      <c r="D6474">
        <v>1</v>
      </c>
      <c r="E6474" t="s">
        <v>13</v>
      </c>
      <c r="F6474" t="s">
        <v>13</v>
      </c>
      <c r="G6474" t="s">
        <v>21553</v>
      </c>
      <c r="H6474" s="3" t="s">
        <v>21554</v>
      </c>
      <c r="I6474" t="s">
        <v>1489</v>
      </c>
      <c r="J6474" t="s">
        <v>21555</v>
      </c>
    </row>
    <row r="6475" spans="1:10" ht="32" x14ac:dyDescent="0.2">
      <c r="A6475" t="s">
        <v>21552</v>
      </c>
      <c r="B6475" t="s">
        <v>21560</v>
      </c>
      <c r="C6475" t="s">
        <v>21561</v>
      </c>
      <c r="D6475">
        <v>4</v>
      </c>
      <c r="E6475" t="s">
        <v>13</v>
      </c>
      <c r="F6475" t="s">
        <v>13</v>
      </c>
      <c r="G6475" t="s">
        <v>21553</v>
      </c>
      <c r="H6475" s="3" t="s">
        <v>21554</v>
      </c>
      <c r="I6475" t="s">
        <v>1489</v>
      </c>
      <c r="J6475" t="s">
        <v>21555</v>
      </c>
    </row>
    <row r="6476" spans="1:10" ht="32" x14ac:dyDescent="0.2">
      <c r="A6476" t="s">
        <v>21472</v>
      </c>
      <c r="B6476" t="s">
        <v>21562</v>
      </c>
      <c r="C6476" t="s">
        <v>21563</v>
      </c>
      <c r="D6476">
        <v>4</v>
      </c>
      <c r="E6476" t="s">
        <v>13</v>
      </c>
      <c r="F6476" t="s">
        <v>13</v>
      </c>
      <c r="G6476" t="s">
        <v>21564</v>
      </c>
      <c r="H6476" s="3" t="s">
        <v>21565</v>
      </c>
      <c r="I6476" t="s">
        <v>1489</v>
      </c>
      <c r="J6476" t="s">
        <v>21477</v>
      </c>
    </row>
    <row r="6477" spans="1:10" ht="16" x14ac:dyDescent="0.2">
      <c r="A6477" t="s">
        <v>21510</v>
      </c>
      <c r="B6477" t="s">
        <v>21566</v>
      </c>
      <c r="C6477" t="s">
        <v>21567</v>
      </c>
      <c r="D6477">
        <v>3</v>
      </c>
      <c r="E6477" t="s">
        <v>13</v>
      </c>
      <c r="F6477" t="s">
        <v>13</v>
      </c>
      <c r="G6477" t="s">
        <v>21568</v>
      </c>
      <c r="H6477" s="3" t="s">
        <v>21569</v>
      </c>
      <c r="I6477" t="s">
        <v>1489</v>
      </c>
      <c r="J6477" t="s">
        <v>21514</v>
      </c>
    </row>
    <row r="6478" spans="1:10" ht="16" x14ac:dyDescent="0.2">
      <c r="A6478" t="s">
        <v>21515</v>
      </c>
      <c r="B6478" t="s">
        <v>21570</v>
      </c>
      <c r="C6478" t="s">
        <v>21571</v>
      </c>
      <c r="D6478">
        <v>2</v>
      </c>
      <c r="E6478" t="s">
        <v>13</v>
      </c>
      <c r="F6478" t="s">
        <v>13</v>
      </c>
      <c r="G6478" t="s">
        <v>21572</v>
      </c>
      <c r="H6478" s="3" t="s">
        <v>21573</v>
      </c>
      <c r="I6478" t="s">
        <v>1489</v>
      </c>
      <c r="J6478" t="s">
        <v>21518</v>
      </c>
    </row>
    <row r="6479" spans="1:10" ht="16" x14ac:dyDescent="0.2">
      <c r="A6479" t="s">
        <v>21466</v>
      </c>
      <c r="B6479" t="s">
        <v>21574</v>
      </c>
      <c r="C6479" t="s">
        <v>21575</v>
      </c>
      <c r="D6479">
        <v>1</v>
      </c>
      <c r="E6479" t="s">
        <v>13</v>
      </c>
      <c r="F6479" t="s">
        <v>13</v>
      </c>
      <c r="G6479" t="s">
        <v>21576</v>
      </c>
      <c r="H6479" s="3" t="s">
        <v>21577</v>
      </c>
      <c r="I6479" t="s">
        <v>1489</v>
      </c>
      <c r="J6479" t="s">
        <v>21471</v>
      </c>
    </row>
    <row r="6480" spans="1:10" ht="16" x14ac:dyDescent="0.2">
      <c r="A6480" t="s">
        <v>21578</v>
      </c>
      <c r="B6480" t="s">
        <v>21579</v>
      </c>
      <c r="C6480" t="s">
        <v>21580</v>
      </c>
      <c r="D6480">
        <v>2</v>
      </c>
      <c r="E6480" t="s">
        <v>13</v>
      </c>
      <c r="F6480" t="s">
        <v>13</v>
      </c>
      <c r="G6480" t="s">
        <v>21581</v>
      </c>
      <c r="H6480" s="3" t="s">
        <v>21582</v>
      </c>
      <c r="I6480" t="s">
        <v>4915</v>
      </c>
      <c r="J6480" t="s">
        <v>21583</v>
      </c>
    </row>
    <row r="6481" spans="1:10" ht="16" x14ac:dyDescent="0.2">
      <c r="A6481" t="s">
        <v>10894</v>
      </c>
      <c r="B6481" t="s">
        <v>21584</v>
      </c>
      <c r="C6481" t="s">
        <v>21585</v>
      </c>
      <c r="D6481">
        <v>2</v>
      </c>
      <c r="E6481" t="s">
        <v>13</v>
      </c>
      <c r="F6481" t="s">
        <v>13</v>
      </c>
      <c r="G6481" t="s">
        <v>21586</v>
      </c>
      <c r="H6481" s="3" t="s">
        <v>21587</v>
      </c>
      <c r="I6481" t="s">
        <v>7009</v>
      </c>
      <c r="J6481" t="s">
        <v>10899</v>
      </c>
    </row>
    <row r="6482" spans="1:10" ht="16" x14ac:dyDescent="0.2">
      <c r="A6482" t="s">
        <v>13450</v>
      </c>
      <c r="B6482" t="s">
        <v>21588</v>
      </c>
      <c r="C6482" t="s">
        <v>21589</v>
      </c>
      <c r="D6482">
        <v>2</v>
      </c>
      <c r="E6482" t="s">
        <v>13</v>
      </c>
      <c r="F6482" t="s">
        <v>13</v>
      </c>
      <c r="G6482" t="s">
        <v>21586</v>
      </c>
      <c r="H6482" s="3" t="s">
        <v>21587</v>
      </c>
      <c r="I6482" t="s">
        <v>7009</v>
      </c>
      <c r="J6482" t="s">
        <v>13455</v>
      </c>
    </row>
    <row r="6483" spans="1:10" ht="16" x14ac:dyDescent="0.2">
      <c r="A6483" t="s">
        <v>13444</v>
      </c>
      <c r="B6483" t="s">
        <v>21590</v>
      </c>
      <c r="C6483" t="s">
        <v>21591</v>
      </c>
      <c r="D6483">
        <v>1</v>
      </c>
      <c r="E6483" t="s">
        <v>13</v>
      </c>
      <c r="F6483" t="s">
        <v>13</v>
      </c>
      <c r="G6483" t="s">
        <v>21586</v>
      </c>
      <c r="H6483" s="3" t="s">
        <v>21587</v>
      </c>
      <c r="I6483" t="s">
        <v>7009</v>
      </c>
      <c r="J6483" t="s">
        <v>13449</v>
      </c>
    </row>
    <row r="6484" spans="1:10" ht="16" x14ac:dyDescent="0.2">
      <c r="A6484" t="s">
        <v>13450</v>
      </c>
      <c r="B6484" t="s">
        <v>21590</v>
      </c>
      <c r="C6484" t="s">
        <v>21591</v>
      </c>
      <c r="D6484">
        <v>3</v>
      </c>
      <c r="E6484" t="s">
        <v>13</v>
      </c>
      <c r="F6484" t="s">
        <v>13</v>
      </c>
      <c r="G6484" t="s">
        <v>21586</v>
      </c>
      <c r="H6484" s="3" t="s">
        <v>21587</v>
      </c>
      <c r="I6484" t="s">
        <v>7009</v>
      </c>
      <c r="J6484" t="s">
        <v>13455</v>
      </c>
    </row>
    <row r="6485" spans="1:10" ht="16" x14ac:dyDescent="0.2">
      <c r="A6485" t="s">
        <v>21592</v>
      </c>
      <c r="B6485" t="s">
        <v>18255</v>
      </c>
      <c r="C6485" t="s">
        <v>18256</v>
      </c>
      <c r="D6485">
        <v>3</v>
      </c>
      <c r="E6485" t="s">
        <v>13</v>
      </c>
      <c r="F6485" t="s">
        <v>13</v>
      </c>
      <c r="G6485" t="s">
        <v>21593</v>
      </c>
      <c r="H6485" s="3" t="s">
        <v>21594</v>
      </c>
      <c r="I6485" t="s">
        <v>4915</v>
      </c>
      <c r="J6485" t="s">
        <v>21595</v>
      </c>
    </row>
    <row r="6486" spans="1:10" ht="16" x14ac:dyDescent="0.2">
      <c r="A6486" t="s">
        <v>21596</v>
      </c>
      <c r="B6486" t="s">
        <v>21597</v>
      </c>
      <c r="C6486" t="s">
        <v>21598</v>
      </c>
      <c r="D6486">
        <v>3</v>
      </c>
      <c r="E6486" t="s">
        <v>13</v>
      </c>
      <c r="F6486" t="s">
        <v>13</v>
      </c>
      <c r="G6486" t="s">
        <v>21593</v>
      </c>
      <c r="H6486" s="3" t="s">
        <v>21599</v>
      </c>
      <c r="I6486" t="s">
        <v>4915</v>
      </c>
      <c r="J6486" t="s">
        <v>21600</v>
      </c>
    </row>
    <row r="6487" spans="1:10" ht="16" x14ac:dyDescent="0.2">
      <c r="A6487" t="s">
        <v>21601</v>
      </c>
      <c r="B6487" t="s">
        <v>18255</v>
      </c>
      <c r="C6487" t="s">
        <v>18256</v>
      </c>
      <c r="D6487">
        <v>3</v>
      </c>
      <c r="E6487" t="s">
        <v>13</v>
      </c>
      <c r="F6487" t="s">
        <v>13</v>
      </c>
      <c r="G6487" t="s">
        <v>21593</v>
      </c>
      <c r="H6487" s="3" t="s">
        <v>21602</v>
      </c>
      <c r="I6487" t="s">
        <v>4915</v>
      </c>
      <c r="J6487" t="s">
        <v>21603</v>
      </c>
    </row>
    <row r="6488" spans="1:10" ht="16" x14ac:dyDescent="0.2">
      <c r="A6488" t="s">
        <v>10080</v>
      </c>
      <c r="B6488" t="s">
        <v>21604</v>
      </c>
      <c r="C6488" t="s">
        <v>21605</v>
      </c>
      <c r="D6488">
        <v>2</v>
      </c>
      <c r="E6488" t="s">
        <v>13</v>
      </c>
      <c r="F6488" t="s">
        <v>13</v>
      </c>
      <c r="G6488" t="s">
        <v>21593</v>
      </c>
      <c r="H6488" s="3" t="s">
        <v>21602</v>
      </c>
      <c r="I6488" t="s">
        <v>4915</v>
      </c>
      <c r="J6488" t="s">
        <v>10085</v>
      </c>
    </row>
    <row r="6489" spans="1:10" ht="16" x14ac:dyDescent="0.2">
      <c r="A6489" t="s">
        <v>10080</v>
      </c>
      <c r="B6489" t="s">
        <v>18255</v>
      </c>
      <c r="C6489" t="s">
        <v>18256</v>
      </c>
      <c r="D6489">
        <v>3</v>
      </c>
      <c r="E6489" t="s">
        <v>13</v>
      </c>
      <c r="F6489" t="s">
        <v>13</v>
      </c>
      <c r="G6489" t="s">
        <v>21593</v>
      </c>
      <c r="H6489" s="3" t="s">
        <v>21602</v>
      </c>
      <c r="I6489" t="s">
        <v>4915</v>
      </c>
      <c r="J6489" t="s">
        <v>10085</v>
      </c>
    </row>
    <row r="6490" spans="1:10" ht="16" x14ac:dyDescent="0.2">
      <c r="A6490" t="s">
        <v>6553</v>
      </c>
      <c r="B6490" t="s">
        <v>21606</v>
      </c>
      <c r="C6490" t="s">
        <v>21607</v>
      </c>
      <c r="D6490">
        <v>2</v>
      </c>
      <c r="E6490" t="s">
        <v>13</v>
      </c>
      <c r="F6490" t="s">
        <v>13</v>
      </c>
      <c r="G6490" t="s">
        <v>21593</v>
      </c>
      <c r="H6490" s="3" t="s">
        <v>21608</v>
      </c>
      <c r="I6490" t="s">
        <v>4915</v>
      </c>
      <c r="J6490" t="s">
        <v>6558</v>
      </c>
    </row>
    <row r="6491" spans="1:10" ht="16" x14ac:dyDescent="0.2">
      <c r="A6491" t="s">
        <v>21609</v>
      </c>
      <c r="B6491" t="s">
        <v>21610</v>
      </c>
      <c r="C6491" t="s">
        <v>21611</v>
      </c>
      <c r="D6491">
        <v>3</v>
      </c>
      <c r="E6491" t="s">
        <v>13</v>
      </c>
      <c r="F6491" t="s">
        <v>13</v>
      </c>
      <c r="G6491" t="s">
        <v>21612</v>
      </c>
      <c r="H6491" s="3" t="s">
        <v>21613</v>
      </c>
      <c r="I6491" t="s">
        <v>4915</v>
      </c>
      <c r="J6491" t="s">
        <v>21614</v>
      </c>
    </row>
    <row r="6492" spans="1:10" ht="16" x14ac:dyDescent="0.2">
      <c r="A6492" t="s">
        <v>21615</v>
      </c>
      <c r="B6492" t="s">
        <v>21616</v>
      </c>
      <c r="C6492" t="s">
        <v>21617</v>
      </c>
      <c r="D6492">
        <v>2</v>
      </c>
      <c r="E6492" t="s">
        <v>13</v>
      </c>
      <c r="F6492" t="s">
        <v>13</v>
      </c>
      <c r="G6492" t="s">
        <v>21618</v>
      </c>
      <c r="H6492" s="3" t="s">
        <v>21619</v>
      </c>
      <c r="I6492" t="s">
        <v>19698</v>
      </c>
      <c r="J6492" t="s">
        <v>21620</v>
      </c>
    </row>
    <row r="6493" spans="1:10" ht="16" x14ac:dyDescent="0.2">
      <c r="A6493" t="s">
        <v>21621</v>
      </c>
      <c r="B6493" t="s">
        <v>21622</v>
      </c>
      <c r="C6493" t="s">
        <v>21623</v>
      </c>
      <c r="D6493">
        <v>1</v>
      </c>
      <c r="E6493" t="s">
        <v>13</v>
      </c>
      <c r="F6493" t="s">
        <v>13</v>
      </c>
      <c r="G6493" t="s">
        <v>21618</v>
      </c>
      <c r="H6493" s="3" t="s">
        <v>21619</v>
      </c>
      <c r="I6493" t="s">
        <v>19698</v>
      </c>
      <c r="J6493" t="s">
        <v>21624</v>
      </c>
    </row>
    <row r="6494" spans="1:10" ht="16" x14ac:dyDescent="0.2">
      <c r="A6494" t="s">
        <v>21625</v>
      </c>
      <c r="B6494" t="s">
        <v>21626</v>
      </c>
      <c r="C6494" t="s">
        <v>21627</v>
      </c>
      <c r="D6494">
        <v>4</v>
      </c>
      <c r="E6494" t="s">
        <v>13</v>
      </c>
      <c r="F6494" t="s">
        <v>13</v>
      </c>
      <c r="G6494" t="s">
        <v>21618</v>
      </c>
      <c r="H6494" s="3" t="s">
        <v>21628</v>
      </c>
      <c r="I6494" t="s">
        <v>19698</v>
      </c>
      <c r="J6494" t="s">
        <v>21629</v>
      </c>
    </row>
    <row r="6495" spans="1:10" ht="16" x14ac:dyDescent="0.2">
      <c r="A6495" t="s">
        <v>21621</v>
      </c>
      <c r="B6495" t="s">
        <v>21630</v>
      </c>
      <c r="C6495" t="s">
        <v>21631</v>
      </c>
      <c r="D6495">
        <v>3</v>
      </c>
      <c r="E6495" t="s">
        <v>13</v>
      </c>
      <c r="F6495" t="s">
        <v>13</v>
      </c>
      <c r="G6495" t="s">
        <v>21618</v>
      </c>
      <c r="H6495" s="3" t="s">
        <v>21619</v>
      </c>
      <c r="I6495" t="s">
        <v>19698</v>
      </c>
      <c r="J6495" t="s">
        <v>21624</v>
      </c>
    </row>
    <row r="6496" spans="1:10" ht="16" x14ac:dyDescent="0.2">
      <c r="A6496" t="s">
        <v>21625</v>
      </c>
      <c r="B6496" t="s">
        <v>21632</v>
      </c>
      <c r="C6496" t="s">
        <v>21633</v>
      </c>
      <c r="D6496">
        <v>1</v>
      </c>
      <c r="E6496" t="s">
        <v>13</v>
      </c>
      <c r="F6496" t="s">
        <v>13</v>
      </c>
      <c r="G6496" t="s">
        <v>21618</v>
      </c>
      <c r="H6496" s="3" t="s">
        <v>21628</v>
      </c>
      <c r="I6496" t="s">
        <v>19698</v>
      </c>
      <c r="J6496" t="s">
        <v>21629</v>
      </c>
    </row>
    <row r="6497" spans="1:10" ht="16" x14ac:dyDescent="0.2">
      <c r="A6497" t="s">
        <v>21615</v>
      </c>
      <c r="B6497" t="s">
        <v>21630</v>
      </c>
      <c r="C6497" t="s">
        <v>21631</v>
      </c>
      <c r="D6497">
        <v>3</v>
      </c>
      <c r="E6497" t="s">
        <v>13</v>
      </c>
      <c r="F6497" t="s">
        <v>13</v>
      </c>
      <c r="G6497" t="s">
        <v>21618</v>
      </c>
      <c r="H6497" s="3" t="s">
        <v>21619</v>
      </c>
      <c r="I6497" t="s">
        <v>19698</v>
      </c>
      <c r="J6497" t="s">
        <v>21620</v>
      </c>
    </row>
    <row r="6498" spans="1:10" ht="16" x14ac:dyDescent="0.2">
      <c r="A6498" t="s">
        <v>21634</v>
      </c>
      <c r="B6498" t="s">
        <v>21635</v>
      </c>
      <c r="C6498" t="s">
        <v>21636</v>
      </c>
      <c r="D6498">
        <v>1</v>
      </c>
      <c r="E6498" t="s">
        <v>13</v>
      </c>
      <c r="F6498" t="s">
        <v>13</v>
      </c>
      <c r="G6498" t="s">
        <v>21618</v>
      </c>
      <c r="H6498" s="3" t="s">
        <v>21619</v>
      </c>
      <c r="I6498" t="s">
        <v>19698</v>
      </c>
      <c r="J6498" t="s">
        <v>21637</v>
      </c>
    </row>
    <row r="6499" spans="1:10" ht="16" x14ac:dyDescent="0.2">
      <c r="A6499" t="s">
        <v>21625</v>
      </c>
      <c r="B6499" t="s">
        <v>21638</v>
      </c>
      <c r="C6499" t="s">
        <v>21639</v>
      </c>
      <c r="D6499">
        <v>2</v>
      </c>
      <c r="E6499" t="s">
        <v>13</v>
      </c>
      <c r="F6499" t="s">
        <v>13</v>
      </c>
      <c r="G6499" t="s">
        <v>21618</v>
      </c>
      <c r="H6499" s="3" t="s">
        <v>21628</v>
      </c>
      <c r="I6499" t="s">
        <v>19698</v>
      </c>
      <c r="J6499" t="s">
        <v>21629</v>
      </c>
    </row>
    <row r="6500" spans="1:10" ht="16" x14ac:dyDescent="0.2">
      <c r="A6500" t="s">
        <v>21625</v>
      </c>
      <c r="B6500" t="s">
        <v>21640</v>
      </c>
      <c r="C6500" t="s">
        <v>21641</v>
      </c>
      <c r="D6500">
        <v>5</v>
      </c>
      <c r="E6500" t="s">
        <v>13</v>
      </c>
      <c r="F6500" t="s">
        <v>13</v>
      </c>
      <c r="G6500" t="s">
        <v>21618</v>
      </c>
      <c r="H6500" s="3" t="s">
        <v>21628</v>
      </c>
      <c r="I6500" t="s">
        <v>19698</v>
      </c>
      <c r="J6500" t="s">
        <v>21629</v>
      </c>
    </row>
    <row r="6501" spans="1:10" ht="16" x14ac:dyDescent="0.2">
      <c r="A6501" t="s">
        <v>21625</v>
      </c>
      <c r="B6501" t="s">
        <v>21642</v>
      </c>
      <c r="C6501" t="s">
        <v>21643</v>
      </c>
      <c r="D6501">
        <v>6</v>
      </c>
      <c r="E6501" t="s">
        <v>13</v>
      </c>
      <c r="F6501" t="s">
        <v>13</v>
      </c>
      <c r="G6501" t="s">
        <v>21618</v>
      </c>
      <c r="H6501" s="3" t="s">
        <v>21628</v>
      </c>
      <c r="I6501" t="s">
        <v>19698</v>
      </c>
      <c r="J6501" t="s">
        <v>21629</v>
      </c>
    </row>
    <row r="6502" spans="1:10" ht="16" x14ac:dyDescent="0.2">
      <c r="A6502" t="s">
        <v>21644</v>
      </c>
      <c r="B6502" t="s">
        <v>21645</v>
      </c>
      <c r="C6502" t="s">
        <v>21646</v>
      </c>
      <c r="D6502">
        <v>2</v>
      </c>
      <c r="E6502" t="s">
        <v>13</v>
      </c>
      <c r="F6502" t="s">
        <v>13</v>
      </c>
      <c r="G6502" t="s">
        <v>21618</v>
      </c>
      <c r="H6502" s="3" t="s">
        <v>21619</v>
      </c>
      <c r="I6502" t="s">
        <v>19698</v>
      </c>
      <c r="J6502" t="s">
        <v>21647</v>
      </c>
    </row>
    <row r="6503" spans="1:10" ht="16" x14ac:dyDescent="0.2">
      <c r="A6503" t="s">
        <v>21634</v>
      </c>
      <c r="B6503" t="s">
        <v>21648</v>
      </c>
      <c r="C6503" t="s">
        <v>21649</v>
      </c>
      <c r="D6503">
        <v>2</v>
      </c>
      <c r="E6503" t="s">
        <v>13</v>
      </c>
      <c r="F6503" t="s">
        <v>13</v>
      </c>
      <c r="G6503" t="s">
        <v>21618</v>
      </c>
      <c r="H6503" s="3" t="s">
        <v>21650</v>
      </c>
      <c r="I6503" t="s">
        <v>19698</v>
      </c>
      <c r="J6503" t="s">
        <v>21637</v>
      </c>
    </row>
    <row r="6504" spans="1:10" ht="16" x14ac:dyDescent="0.2">
      <c r="A6504" t="s">
        <v>21615</v>
      </c>
      <c r="B6504" t="s">
        <v>21651</v>
      </c>
      <c r="C6504" t="s">
        <v>21652</v>
      </c>
      <c r="D6504">
        <v>4</v>
      </c>
      <c r="E6504" t="s">
        <v>13</v>
      </c>
      <c r="F6504" t="s">
        <v>13</v>
      </c>
      <c r="G6504" t="s">
        <v>21618</v>
      </c>
      <c r="H6504" s="3" t="s">
        <v>21653</v>
      </c>
      <c r="I6504" t="s">
        <v>19698</v>
      </c>
      <c r="J6504" t="s">
        <v>21620</v>
      </c>
    </row>
    <row r="6505" spans="1:10" ht="16" x14ac:dyDescent="0.2">
      <c r="A6505" t="s">
        <v>21621</v>
      </c>
      <c r="B6505" t="s">
        <v>21616</v>
      </c>
      <c r="C6505" t="s">
        <v>21617</v>
      </c>
      <c r="D6505">
        <v>2</v>
      </c>
      <c r="E6505" t="s">
        <v>13</v>
      </c>
      <c r="F6505" t="s">
        <v>13</v>
      </c>
      <c r="G6505" t="s">
        <v>21618</v>
      </c>
      <c r="H6505" s="3" t="s">
        <v>21619</v>
      </c>
      <c r="I6505" t="s">
        <v>19698</v>
      </c>
      <c r="J6505" t="s">
        <v>21624</v>
      </c>
    </row>
    <row r="6506" spans="1:10" ht="16" x14ac:dyDescent="0.2">
      <c r="A6506" t="s">
        <v>21625</v>
      </c>
      <c r="B6506" t="s">
        <v>21654</v>
      </c>
      <c r="C6506" t="s">
        <v>21655</v>
      </c>
      <c r="D6506">
        <v>3</v>
      </c>
      <c r="E6506" t="s">
        <v>13</v>
      </c>
      <c r="F6506" t="s">
        <v>13</v>
      </c>
      <c r="G6506" t="s">
        <v>21618</v>
      </c>
      <c r="H6506" s="3" t="s">
        <v>21628</v>
      </c>
      <c r="I6506" t="s">
        <v>19698</v>
      </c>
      <c r="J6506" t="s">
        <v>21629</v>
      </c>
    </row>
    <row r="6507" spans="1:10" ht="16" x14ac:dyDescent="0.2">
      <c r="A6507" t="s">
        <v>14892</v>
      </c>
      <c r="B6507" t="s">
        <v>21645</v>
      </c>
      <c r="C6507" t="s">
        <v>21646</v>
      </c>
      <c r="D6507">
        <v>2</v>
      </c>
      <c r="E6507" t="s">
        <v>13</v>
      </c>
      <c r="F6507" t="s">
        <v>13</v>
      </c>
      <c r="G6507" t="s">
        <v>21618</v>
      </c>
      <c r="H6507" s="3" t="s">
        <v>21619</v>
      </c>
      <c r="I6507" t="s">
        <v>19698</v>
      </c>
      <c r="J6507" t="s">
        <v>14897</v>
      </c>
    </row>
    <row r="6508" spans="1:10" ht="16" x14ac:dyDescent="0.2">
      <c r="A6508" t="s">
        <v>14892</v>
      </c>
      <c r="B6508" t="s">
        <v>21656</v>
      </c>
      <c r="C6508" t="s">
        <v>21657</v>
      </c>
      <c r="D6508">
        <v>6</v>
      </c>
      <c r="E6508" t="s">
        <v>13</v>
      </c>
      <c r="F6508" t="s">
        <v>13</v>
      </c>
      <c r="G6508" t="s">
        <v>21618</v>
      </c>
      <c r="H6508" s="3" t="s">
        <v>21619</v>
      </c>
      <c r="I6508" t="s">
        <v>19698</v>
      </c>
      <c r="J6508" t="s">
        <v>14897</v>
      </c>
    </row>
    <row r="6509" spans="1:10" ht="16" x14ac:dyDescent="0.2">
      <c r="A6509" t="s">
        <v>21634</v>
      </c>
      <c r="B6509" t="s">
        <v>21658</v>
      </c>
      <c r="C6509" t="s">
        <v>21659</v>
      </c>
      <c r="D6509">
        <v>4</v>
      </c>
      <c r="E6509" t="s">
        <v>13</v>
      </c>
      <c r="F6509" t="s">
        <v>13</v>
      </c>
      <c r="G6509" t="s">
        <v>21618</v>
      </c>
      <c r="H6509" s="3" t="s">
        <v>21619</v>
      </c>
      <c r="I6509" t="s">
        <v>19698</v>
      </c>
      <c r="J6509" t="s">
        <v>21637</v>
      </c>
    </row>
    <row r="6510" spans="1:10" ht="16" x14ac:dyDescent="0.2">
      <c r="A6510" t="s">
        <v>8818</v>
      </c>
      <c r="B6510" t="s">
        <v>21660</v>
      </c>
      <c r="C6510" t="s">
        <v>21661</v>
      </c>
      <c r="D6510">
        <v>2</v>
      </c>
      <c r="E6510" t="s">
        <v>13</v>
      </c>
      <c r="F6510" t="s">
        <v>13</v>
      </c>
      <c r="G6510" t="s">
        <v>21662</v>
      </c>
      <c r="H6510" s="3" t="s">
        <v>21663</v>
      </c>
      <c r="I6510" t="s">
        <v>4915</v>
      </c>
      <c r="J6510" t="s">
        <v>8819</v>
      </c>
    </row>
    <row r="6511" spans="1:10" ht="16" x14ac:dyDescent="0.2">
      <c r="A6511" t="s">
        <v>21664</v>
      </c>
      <c r="B6511" t="s">
        <v>21665</v>
      </c>
      <c r="C6511" t="s">
        <v>21666</v>
      </c>
      <c r="D6511">
        <v>2</v>
      </c>
      <c r="E6511" t="s">
        <v>13</v>
      </c>
      <c r="F6511" t="s">
        <v>13</v>
      </c>
      <c r="G6511" t="s">
        <v>21667</v>
      </c>
      <c r="H6511" s="3" t="s">
        <v>21668</v>
      </c>
      <c r="I6511" t="s">
        <v>13461</v>
      </c>
      <c r="J6511" t="s">
        <v>21669</v>
      </c>
    </row>
    <row r="6512" spans="1:10" ht="16" x14ac:dyDescent="0.2">
      <c r="A6512" t="s">
        <v>21670</v>
      </c>
      <c r="B6512" t="s">
        <v>21671</v>
      </c>
      <c r="C6512" t="s">
        <v>21672</v>
      </c>
      <c r="D6512">
        <v>2</v>
      </c>
      <c r="E6512" t="s">
        <v>13</v>
      </c>
      <c r="F6512" t="s">
        <v>13</v>
      </c>
      <c r="G6512" t="s">
        <v>21673</v>
      </c>
      <c r="H6512" s="3" t="s">
        <v>21674</v>
      </c>
      <c r="I6512" t="s">
        <v>246</v>
      </c>
      <c r="J6512" t="s">
        <v>21675</v>
      </c>
    </row>
    <row r="6513" spans="1:10" ht="16" x14ac:dyDescent="0.2">
      <c r="A6513" t="s">
        <v>11722</v>
      </c>
      <c r="B6513" t="s">
        <v>21676</v>
      </c>
      <c r="C6513" t="s">
        <v>21677</v>
      </c>
      <c r="D6513">
        <v>1</v>
      </c>
      <c r="E6513" t="s">
        <v>13</v>
      </c>
      <c r="F6513" t="s">
        <v>13</v>
      </c>
      <c r="G6513" t="s">
        <v>21678</v>
      </c>
      <c r="H6513" s="3" t="s">
        <v>21679</v>
      </c>
      <c r="I6513" t="s">
        <v>62</v>
      </c>
      <c r="J6513" t="s">
        <v>11725</v>
      </c>
    </row>
    <row r="6514" spans="1:10" ht="16" x14ac:dyDescent="0.2">
      <c r="A6514" t="s">
        <v>21680</v>
      </c>
      <c r="B6514" t="s">
        <v>21681</v>
      </c>
      <c r="C6514" t="s">
        <v>21682</v>
      </c>
      <c r="D6514">
        <v>4</v>
      </c>
      <c r="E6514" t="s">
        <v>13</v>
      </c>
      <c r="F6514" t="s">
        <v>13</v>
      </c>
      <c r="G6514" t="s">
        <v>21683</v>
      </c>
      <c r="H6514" s="3" t="s">
        <v>21684</v>
      </c>
      <c r="I6514" t="s">
        <v>69</v>
      </c>
      <c r="J6514" t="s">
        <v>21685</v>
      </c>
    </row>
    <row r="6515" spans="1:10" ht="16" x14ac:dyDescent="0.2">
      <c r="A6515" t="s">
        <v>21680</v>
      </c>
      <c r="B6515" t="s">
        <v>21686</v>
      </c>
      <c r="C6515" t="s">
        <v>21687</v>
      </c>
      <c r="D6515">
        <v>1</v>
      </c>
      <c r="E6515" t="s">
        <v>13</v>
      </c>
      <c r="F6515" t="s">
        <v>13</v>
      </c>
      <c r="G6515" t="s">
        <v>21683</v>
      </c>
      <c r="H6515" s="3" t="s">
        <v>21688</v>
      </c>
      <c r="I6515" t="s">
        <v>69</v>
      </c>
      <c r="J6515" t="s">
        <v>21685</v>
      </c>
    </row>
    <row r="6516" spans="1:10" ht="16" x14ac:dyDescent="0.2">
      <c r="A6516" t="s">
        <v>21680</v>
      </c>
      <c r="B6516" t="s">
        <v>21689</v>
      </c>
      <c r="C6516" t="s">
        <v>21690</v>
      </c>
      <c r="D6516">
        <v>6</v>
      </c>
      <c r="E6516" t="s">
        <v>13</v>
      </c>
      <c r="F6516" t="s">
        <v>13</v>
      </c>
      <c r="G6516" t="s">
        <v>21683</v>
      </c>
      <c r="H6516" s="3" t="s">
        <v>21688</v>
      </c>
      <c r="I6516" t="s">
        <v>69</v>
      </c>
      <c r="J6516" t="s">
        <v>21685</v>
      </c>
    </row>
    <row r="6517" spans="1:10" ht="16" x14ac:dyDescent="0.2">
      <c r="A6517" t="s">
        <v>3066</v>
      </c>
      <c r="B6517" t="s">
        <v>21681</v>
      </c>
      <c r="C6517" t="s">
        <v>21682</v>
      </c>
      <c r="D6517">
        <v>5</v>
      </c>
      <c r="E6517" t="s">
        <v>13</v>
      </c>
      <c r="F6517" t="s">
        <v>13</v>
      </c>
      <c r="G6517" t="s">
        <v>21683</v>
      </c>
      <c r="H6517" s="3" t="s">
        <v>21684</v>
      </c>
      <c r="I6517" t="s">
        <v>69</v>
      </c>
      <c r="J6517" t="s">
        <v>3067</v>
      </c>
    </row>
    <row r="6518" spans="1:10" ht="16" x14ac:dyDescent="0.2">
      <c r="A6518" t="s">
        <v>21680</v>
      </c>
      <c r="B6518" t="s">
        <v>21691</v>
      </c>
      <c r="C6518" t="s">
        <v>21692</v>
      </c>
      <c r="D6518">
        <v>3</v>
      </c>
      <c r="E6518" t="s">
        <v>13</v>
      </c>
      <c r="F6518" t="s">
        <v>13</v>
      </c>
      <c r="G6518" t="s">
        <v>21683</v>
      </c>
      <c r="H6518" s="3" t="s">
        <v>21688</v>
      </c>
      <c r="I6518" t="s">
        <v>69</v>
      </c>
      <c r="J6518" t="s">
        <v>21685</v>
      </c>
    </row>
    <row r="6519" spans="1:10" ht="16" x14ac:dyDescent="0.2">
      <c r="A6519" t="s">
        <v>3066</v>
      </c>
      <c r="B6519" t="s">
        <v>21693</v>
      </c>
      <c r="C6519" t="s">
        <v>21694</v>
      </c>
      <c r="D6519">
        <v>2</v>
      </c>
      <c r="E6519" t="s">
        <v>13</v>
      </c>
      <c r="F6519" t="s">
        <v>13</v>
      </c>
      <c r="G6519" t="s">
        <v>21683</v>
      </c>
      <c r="H6519" s="3" t="s">
        <v>21684</v>
      </c>
      <c r="I6519" t="s">
        <v>69</v>
      </c>
      <c r="J6519" t="s">
        <v>3067</v>
      </c>
    </row>
    <row r="6520" spans="1:10" ht="16" x14ac:dyDescent="0.2">
      <c r="A6520" t="s">
        <v>3066</v>
      </c>
      <c r="B6520" t="s">
        <v>21686</v>
      </c>
      <c r="C6520" t="s">
        <v>21687</v>
      </c>
      <c r="D6520">
        <v>1</v>
      </c>
      <c r="E6520" t="s">
        <v>13</v>
      </c>
      <c r="F6520" t="s">
        <v>13</v>
      </c>
      <c r="G6520" t="s">
        <v>21683</v>
      </c>
      <c r="H6520" s="3" t="s">
        <v>21688</v>
      </c>
      <c r="I6520" t="s">
        <v>69</v>
      </c>
      <c r="J6520" t="s">
        <v>3067</v>
      </c>
    </row>
    <row r="6521" spans="1:10" ht="16" x14ac:dyDescent="0.2">
      <c r="A6521" t="s">
        <v>21680</v>
      </c>
      <c r="B6521" t="s">
        <v>21693</v>
      </c>
      <c r="C6521" t="s">
        <v>21694</v>
      </c>
      <c r="D6521">
        <v>2</v>
      </c>
      <c r="E6521" t="s">
        <v>13</v>
      </c>
      <c r="F6521" t="s">
        <v>13</v>
      </c>
      <c r="G6521" t="s">
        <v>21683</v>
      </c>
      <c r="H6521" s="3" t="s">
        <v>21684</v>
      </c>
      <c r="I6521" t="s">
        <v>69</v>
      </c>
      <c r="J6521" t="s">
        <v>21685</v>
      </c>
    </row>
    <row r="6522" spans="1:10" ht="16" x14ac:dyDescent="0.2">
      <c r="A6522" t="s">
        <v>3066</v>
      </c>
      <c r="B6522" t="s">
        <v>21691</v>
      </c>
      <c r="C6522" t="s">
        <v>21692</v>
      </c>
      <c r="D6522">
        <v>3</v>
      </c>
      <c r="E6522" t="s">
        <v>13</v>
      </c>
      <c r="F6522" t="s">
        <v>13</v>
      </c>
      <c r="G6522" t="s">
        <v>21683</v>
      </c>
      <c r="H6522" s="3" t="s">
        <v>21688</v>
      </c>
      <c r="I6522" t="s">
        <v>69</v>
      </c>
      <c r="J6522" t="s">
        <v>3067</v>
      </c>
    </row>
    <row r="6523" spans="1:10" ht="16" x14ac:dyDescent="0.2">
      <c r="A6523" t="s">
        <v>21695</v>
      </c>
      <c r="B6523" t="s">
        <v>21696</v>
      </c>
      <c r="C6523" t="s">
        <v>21697</v>
      </c>
      <c r="D6523">
        <v>2</v>
      </c>
      <c r="E6523" t="s">
        <v>13</v>
      </c>
      <c r="F6523" t="s">
        <v>13</v>
      </c>
      <c r="G6523" t="s">
        <v>21698</v>
      </c>
      <c r="H6523" s="3" t="s">
        <v>21699</v>
      </c>
      <c r="I6523" t="s">
        <v>1040</v>
      </c>
      <c r="J6523" t="s">
        <v>21700</v>
      </c>
    </row>
    <row r="6524" spans="1:10" ht="16" x14ac:dyDescent="0.2">
      <c r="A6524" t="s">
        <v>19380</v>
      </c>
      <c r="B6524" t="s">
        <v>3764</v>
      </c>
      <c r="C6524" t="s">
        <v>21701</v>
      </c>
      <c r="D6524">
        <v>5</v>
      </c>
      <c r="E6524" t="s">
        <v>13</v>
      </c>
      <c r="F6524" t="s">
        <v>13</v>
      </c>
      <c r="G6524" t="s">
        <v>21702</v>
      </c>
      <c r="H6524" s="3" t="s">
        <v>19384</v>
      </c>
      <c r="I6524" t="s">
        <v>959</v>
      </c>
      <c r="J6524" t="s">
        <v>19385</v>
      </c>
    </row>
    <row r="6525" spans="1:10" ht="16" x14ac:dyDescent="0.2">
      <c r="A6525" t="s">
        <v>19380</v>
      </c>
      <c r="B6525" t="s">
        <v>21703</v>
      </c>
      <c r="C6525" t="s">
        <v>21704</v>
      </c>
      <c r="D6525">
        <v>3</v>
      </c>
      <c r="E6525" t="s">
        <v>13</v>
      </c>
      <c r="F6525" t="s">
        <v>13</v>
      </c>
      <c r="G6525" t="s">
        <v>21705</v>
      </c>
      <c r="H6525" s="3" t="s">
        <v>19384</v>
      </c>
      <c r="I6525" t="s">
        <v>959</v>
      </c>
      <c r="J6525" t="s">
        <v>19385</v>
      </c>
    </row>
    <row r="6526" spans="1:10" ht="16" x14ac:dyDescent="0.2">
      <c r="A6526" t="s">
        <v>12080</v>
      </c>
      <c r="B6526" t="s">
        <v>4346</v>
      </c>
      <c r="C6526" t="s">
        <v>4347</v>
      </c>
      <c r="D6526">
        <v>2</v>
      </c>
      <c r="E6526" t="s">
        <v>13</v>
      </c>
      <c r="F6526" t="s">
        <v>13</v>
      </c>
      <c r="G6526" t="s">
        <v>21706</v>
      </c>
      <c r="H6526" s="3" t="s">
        <v>21707</v>
      </c>
      <c r="I6526" t="s">
        <v>524</v>
      </c>
      <c r="J6526" t="s">
        <v>12085</v>
      </c>
    </row>
    <row r="6527" spans="1:10" ht="16" x14ac:dyDescent="0.2">
      <c r="A6527" t="s">
        <v>21708</v>
      </c>
      <c r="B6527" t="s">
        <v>21709</v>
      </c>
      <c r="C6527" t="s">
        <v>21710</v>
      </c>
      <c r="D6527">
        <v>1</v>
      </c>
      <c r="E6527" t="s">
        <v>13</v>
      </c>
      <c r="F6527" t="s">
        <v>13</v>
      </c>
      <c r="G6527" t="s">
        <v>21711</v>
      </c>
      <c r="H6527" s="3" t="s">
        <v>21712</v>
      </c>
      <c r="I6527" t="s">
        <v>461</v>
      </c>
      <c r="J6527" t="s">
        <v>21713</v>
      </c>
    </row>
    <row r="6528" spans="1:10" ht="16" x14ac:dyDescent="0.2">
      <c r="A6528" t="s">
        <v>20073</v>
      </c>
      <c r="B6528" t="s">
        <v>21714</v>
      </c>
      <c r="C6528" t="s">
        <v>21715</v>
      </c>
      <c r="D6528">
        <v>1</v>
      </c>
      <c r="E6528" t="s">
        <v>13</v>
      </c>
      <c r="F6528" t="s">
        <v>13066</v>
      </c>
      <c r="G6528" t="s">
        <v>21716</v>
      </c>
      <c r="H6528" s="3" t="s">
        <v>21717</v>
      </c>
      <c r="I6528" t="s">
        <v>918</v>
      </c>
      <c r="J6528" t="s">
        <v>20078</v>
      </c>
    </row>
    <row r="6529" spans="1:10" ht="16" x14ac:dyDescent="0.2">
      <c r="A6529" t="s">
        <v>11636</v>
      </c>
      <c r="B6529" t="s">
        <v>21718</v>
      </c>
      <c r="C6529" t="s">
        <v>21719</v>
      </c>
      <c r="D6529">
        <v>7</v>
      </c>
      <c r="E6529" t="s">
        <v>13</v>
      </c>
      <c r="F6529" t="s">
        <v>13066</v>
      </c>
      <c r="G6529" t="s">
        <v>21720</v>
      </c>
      <c r="H6529" s="3" t="s">
        <v>21721</v>
      </c>
      <c r="I6529" t="s">
        <v>69</v>
      </c>
      <c r="J6529" t="s">
        <v>11639</v>
      </c>
    </row>
    <row r="6530" spans="1:10" ht="32" x14ac:dyDescent="0.2">
      <c r="A6530" t="s">
        <v>21722</v>
      </c>
      <c r="B6530" t="s">
        <v>21723</v>
      </c>
      <c r="C6530" t="s">
        <v>21724</v>
      </c>
      <c r="D6530">
        <v>4</v>
      </c>
      <c r="E6530" t="s">
        <v>13</v>
      </c>
      <c r="F6530" t="s">
        <v>13066</v>
      </c>
      <c r="G6530" t="s">
        <v>21725</v>
      </c>
      <c r="H6530" s="3" t="s">
        <v>21726</v>
      </c>
      <c r="I6530" t="s">
        <v>1676</v>
      </c>
      <c r="J6530" t="s">
        <v>21727</v>
      </c>
    </row>
    <row r="6531" spans="1:10" ht="32" x14ac:dyDescent="0.2">
      <c r="A6531" t="s">
        <v>21722</v>
      </c>
      <c r="B6531" t="s">
        <v>21728</v>
      </c>
      <c r="C6531" t="s">
        <v>21729</v>
      </c>
      <c r="D6531">
        <v>1</v>
      </c>
      <c r="E6531" t="s">
        <v>13</v>
      </c>
      <c r="F6531" t="s">
        <v>13066</v>
      </c>
      <c r="G6531" t="s">
        <v>21725</v>
      </c>
      <c r="H6531" s="3" t="s">
        <v>21726</v>
      </c>
      <c r="I6531" t="s">
        <v>1676</v>
      </c>
      <c r="J6531" t="s">
        <v>21727</v>
      </c>
    </row>
    <row r="6532" spans="1:10" ht="32" x14ac:dyDescent="0.2">
      <c r="A6532" t="s">
        <v>21722</v>
      </c>
      <c r="B6532" t="s">
        <v>21730</v>
      </c>
      <c r="C6532" t="s">
        <v>21731</v>
      </c>
      <c r="D6532">
        <v>3</v>
      </c>
      <c r="E6532" t="s">
        <v>13</v>
      </c>
      <c r="F6532" t="s">
        <v>13066</v>
      </c>
      <c r="G6532" t="s">
        <v>21725</v>
      </c>
      <c r="H6532" s="3" t="s">
        <v>21726</v>
      </c>
      <c r="I6532" t="s">
        <v>1676</v>
      </c>
      <c r="J6532" t="s">
        <v>21727</v>
      </c>
    </row>
    <row r="6533" spans="1:10" ht="32" x14ac:dyDescent="0.2">
      <c r="A6533" t="s">
        <v>21722</v>
      </c>
      <c r="B6533" t="s">
        <v>21732</v>
      </c>
      <c r="C6533" t="s">
        <v>21733</v>
      </c>
      <c r="D6533">
        <v>2</v>
      </c>
      <c r="E6533" t="s">
        <v>13</v>
      </c>
      <c r="F6533" t="s">
        <v>13066</v>
      </c>
      <c r="G6533" t="s">
        <v>21725</v>
      </c>
      <c r="H6533" s="3" t="s">
        <v>21734</v>
      </c>
      <c r="I6533" t="s">
        <v>1676</v>
      </c>
      <c r="J6533" t="s">
        <v>21727</v>
      </c>
    </row>
    <row r="6534" spans="1:10" ht="16" x14ac:dyDescent="0.2">
      <c r="A6534" t="s">
        <v>21735</v>
      </c>
      <c r="B6534" t="s">
        <v>21736</v>
      </c>
      <c r="C6534" t="s">
        <v>21737</v>
      </c>
      <c r="D6534">
        <v>1</v>
      </c>
      <c r="E6534" t="s">
        <v>13</v>
      </c>
      <c r="F6534" t="s">
        <v>13066</v>
      </c>
      <c r="G6534" t="s">
        <v>21738</v>
      </c>
      <c r="H6534" s="3" t="s">
        <v>21739</v>
      </c>
      <c r="I6534" t="s">
        <v>1658</v>
      </c>
      <c r="J6534" t="s">
        <v>21740</v>
      </c>
    </row>
    <row r="6535" spans="1:10" ht="16" x14ac:dyDescent="0.2">
      <c r="A6535" t="s">
        <v>20836</v>
      </c>
      <c r="B6535" t="s">
        <v>21741</v>
      </c>
      <c r="C6535" t="s">
        <v>21742</v>
      </c>
      <c r="D6535">
        <v>1</v>
      </c>
      <c r="E6535" t="s">
        <v>13</v>
      </c>
      <c r="F6535" t="s">
        <v>13066</v>
      </c>
      <c r="G6535" t="s">
        <v>21743</v>
      </c>
      <c r="H6535" s="3" t="s">
        <v>21744</v>
      </c>
      <c r="I6535" t="s">
        <v>69</v>
      </c>
      <c r="J6535" t="s">
        <v>20841</v>
      </c>
    </row>
    <row r="6536" spans="1:10" ht="16" x14ac:dyDescent="0.2">
      <c r="A6536" t="s">
        <v>20836</v>
      </c>
      <c r="B6536" t="s">
        <v>21745</v>
      </c>
      <c r="C6536" t="s">
        <v>21746</v>
      </c>
      <c r="D6536">
        <v>3</v>
      </c>
      <c r="E6536" t="s">
        <v>13</v>
      </c>
      <c r="F6536" t="s">
        <v>13066</v>
      </c>
      <c r="G6536" t="s">
        <v>21743</v>
      </c>
      <c r="H6536" s="3" t="s">
        <v>21744</v>
      </c>
      <c r="I6536" t="s">
        <v>69</v>
      </c>
      <c r="J6536" t="s">
        <v>20841</v>
      </c>
    </row>
    <row r="6537" spans="1:10" ht="16" x14ac:dyDescent="0.2">
      <c r="A6537" t="s">
        <v>21747</v>
      </c>
      <c r="B6537" t="s">
        <v>21748</v>
      </c>
      <c r="C6537" t="s">
        <v>21749</v>
      </c>
      <c r="D6537">
        <v>3</v>
      </c>
      <c r="E6537" t="s">
        <v>1280</v>
      </c>
      <c r="F6537" t="s">
        <v>13</v>
      </c>
      <c r="G6537" t="s">
        <v>21750</v>
      </c>
      <c r="H6537" s="3" t="s">
        <v>21751</v>
      </c>
      <c r="I6537" t="s">
        <v>355</v>
      </c>
      <c r="J6537" t="s">
        <v>21752</v>
      </c>
    </row>
    <row r="6538" spans="1:10" ht="16" x14ac:dyDescent="0.2">
      <c r="A6538" t="s">
        <v>13254</v>
      </c>
      <c r="B6538" t="s">
        <v>21753</v>
      </c>
      <c r="C6538" t="s">
        <v>21754</v>
      </c>
      <c r="D6538">
        <v>2</v>
      </c>
      <c r="E6538" t="s">
        <v>1280</v>
      </c>
      <c r="F6538" t="s">
        <v>13</v>
      </c>
      <c r="G6538" t="s">
        <v>21750</v>
      </c>
      <c r="H6538" s="3" t="s">
        <v>21755</v>
      </c>
      <c r="I6538" t="s">
        <v>355</v>
      </c>
      <c r="J6538" t="s">
        <v>13259</v>
      </c>
    </row>
    <row r="6539" spans="1:10" ht="16" x14ac:dyDescent="0.2">
      <c r="A6539" t="s">
        <v>4805</v>
      </c>
      <c r="B6539" t="s">
        <v>4795</v>
      </c>
      <c r="C6539" t="s">
        <v>4796</v>
      </c>
      <c r="D6539">
        <v>3</v>
      </c>
      <c r="E6539" t="s">
        <v>1280</v>
      </c>
      <c r="F6539" t="s">
        <v>13</v>
      </c>
      <c r="G6539" t="s">
        <v>21750</v>
      </c>
      <c r="H6539" s="3" t="s">
        <v>21756</v>
      </c>
      <c r="I6539" t="s">
        <v>355</v>
      </c>
      <c r="J6539" t="s">
        <v>4809</v>
      </c>
    </row>
    <row r="6540" spans="1:10" ht="16" x14ac:dyDescent="0.2">
      <c r="A6540" t="s">
        <v>21757</v>
      </c>
      <c r="B6540" t="s">
        <v>18727</v>
      </c>
      <c r="C6540" t="s">
        <v>18728</v>
      </c>
      <c r="D6540">
        <v>1</v>
      </c>
      <c r="E6540" t="s">
        <v>1280</v>
      </c>
      <c r="F6540" t="s">
        <v>13</v>
      </c>
      <c r="G6540" t="s">
        <v>21750</v>
      </c>
      <c r="H6540" s="3" t="s">
        <v>21756</v>
      </c>
      <c r="I6540" t="s">
        <v>355</v>
      </c>
      <c r="J6540" t="s">
        <v>21758</v>
      </c>
    </row>
    <row r="6541" spans="1:10" ht="16" x14ac:dyDescent="0.2">
      <c r="A6541" t="s">
        <v>21759</v>
      </c>
      <c r="B6541" t="s">
        <v>21760</v>
      </c>
      <c r="C6541" t="s">
        <v>21761</v>
      </c>
      <c r="D6541">
        <v>3</v>
      </c>
      <c r="E6541" t="s">
        <v>1280</v>
      </c>
      <c r="F6541" t="s">
        <v>13</v>
      </c>
      <c r="G6541" t="s">
        <v>21750</v>
      </c>
      <c r="H6541" s="3" t="s">
        <v>21756</v>
      </c>
      <c r="I6541" t="s">
        <v>355</v>
      </c>
      <c r="J6541" t="s">
        <v>21762</v>
      </c>
    </row>
    <row r="6542" spans="1:10" ht="16" x14ac:dyDescent="0.2">
      <c r="A6542" t="s">
        <v>21763</v>
      </c>
      <c r="B6542" t="s">
        <v>21764</v>
      </c>
      <c r="C6542" t="s">
        <v>21765</v>
      </c>
      <c r="D6542">
        <v>1</v>
      </c>
      <c r="E6542" t="s">
        <v>1280</v>
      </c>
      <c r="F6542" t="s">
        <v>13</v>
      </c>
      <c r="G6542" t="s">
        <v>21750</v>
      </c>
      <c r="H6542" s="3" t="s">
        <v>21756</v>
      </c>
      <c r="I6542" t="s">
        <v>355</v>
      </c>
      <c r="J6542" t="s">
        <v>21766</v>
      </c>
    </row>
    <row r="6543" spans="1:10" ht="16" x14ac:dyDescent="0.2">
      <c r="A6543" t="s">
        <v>13254</v>
      </c>
      <c r="B6543" t="s">
        <v>21767</v>
      </c>
      <c r="C6543" t="s">
        <v>21768</v>
      </c>
      <c r="D6543">
        <v>3</v>
      </c>
      <c r="E6543" t="s">
        <v>1280</v>
      </c>
      <c r="F6543" t="s">
        <v>13</v>
      </c>
      <c r="G6543" t="s">
        <v>21750</v>
      </c>
      <c r="H6543" s="3" t="s">
        <v>21755</v>
      </c>
      <c r="I6543" t="s">
        <v>355</v>
      </c>
      <c r="J6543" t="s">
        <v>13259</v>
      </c>
    </row>
    <row r="6544" spans="1:10" ht="16" x14ac:dyDescent="0.2">
      <c r="A6544" t="s">
        <v>21769</v>
      </c>
      <c r="B6544" t="s">
        <v>21764</v>
      </c>
      <c r="C6544" t="s">
        <v>21765</v>
      </c>
      <c r="D6544">
        <v>2</v>
      </c>
      <c r="E6544" t="s">
        <v>1280</v>
      </c>
      <c r="F6544" t="s">
        <v>13</v>
      </c>
      <c r="G6544" t="s">
        <v>21750</v>
      </c>
      <c r="H6544" s="3" t="s">
        <v>21756</v>
      </c>
      <c r="I6544" t="s">
        <v>355</v>
      </c>
      <c r="J6544" t="s">
        <v>21770</v>
      </c>
    </row>
    <row r="6545" spans="1:10" ht="16" x14ac:dyDescent="0.2">
      <c r="A6545" t="s">
        <v>21763</v>
      </c>
      <c r="B6545" t="s">
        <v>21771</v>
      </c>
      <c r="C6545" t="s">
        <v>21772</v>
      </c>
      <c r="D6545">
        <v>3</v>
      </c>
      <c r="E6545" t="s">
        <v>1280</v>
      </c>
      <c r="F6545" t="s">
        <v>13</v>
      </c>
      <c r="G6545" t="s">
        <v>21750</v>
      </c>
      <c r="H6545" s="3" t="s">
        <v>21756</v>
      </c>
      <c r="I6545" t="s">
        <v>355</v>
      </c>
      <c r="J6545" t="s">
        <v>21766</v>
      </c>
    </row>
    <row r="6546" spans="1:10" ht="16" x14ac:dyDescent="0.2">
      <c r="A6546" t="s">
        <v>21769</v>
      </c>
      <c r="B6546" t="s">
        <v>21773</v>
      </c>
      <c r="C6546" t="s">
        <v>21774</v>
      </c>
      <c r="D6546">
        <v>1</v>
      </c>
      <c r="E6546" t="s">
        <v>1280</v>
      </c>
      <c r="F6546" t="s">
        <v>13</v>
      </c>
      <c r="G6546" t="s">
        <v>21750</v>
      </c>
      <c r="H6546" s="3" t="s">
        <v>21756</v>
      </c>
      <c r="I6546" t="s">
        <v>355</v>
      </c>
      <c r="J6546" t="s">
        <v>21770</v>
      </c>
    </row>
    <row r="6547" spans="1:10" ht="16" x14ac:dyDescent="0.2">
      <c r="A6547" t="s">
        <v>8604</v>
      </c>
      <c r="B6547" t="s">
        <v>21748</v>
      </c>
      <c r="C6547" t="s">
        <v>21749</v>
      </c>
      <c r="D6547">
        <v>3</v>
      </c>
      <c r="E6547" t="s">
        <v>1280</v>
      </c>
      <c r="F6547" t="s">
        <v>13</v>
      </c>
      <c r="G6547" t="s">
        <v>21750</v>
      </c>
      <c r="H6547" s="3" t="s">
        <v>21775</v>
      </c>
      <c r="I6547" t="s">
        <v>355</v>
      </c>
      <c r="J6547" t="s">
        <v>8609</v>
      </c>
    </row>
    <row r="6548" spans="1:10" ht="16" x14ac:dyDescent="0.2">
      <c r="A6548" t="s">
        <v>21776</v>
      </c>
      <c r="B6548" t="s">
        <v>21777</v>
      </c>
      <c r="C6548" t="s">
        <v>21778</v>
      </c>
      <c r="D6548">
        <v>2</v>
      </c>
      <c r="E6548" t="s">
        <v>13</v>
      </c>
      <c r="F6548" t="s">
        <v>13</v>
      </c>
      <c r="G6548" t="s">
        <v>21779</v>
      </c>
      <c r="H6548" s="3" t="s">
        <v>21780</v>
      </c>
      <c r="I6548" t="s">
        <v>959</v>
      </c>
      <c r="J6548" t="s">
        <v>21781</v>
      </c>
    </row>
    <row r="6549" spans="1:10" ht="16" x14ac:dyDescent="0.2">
      <c r="A6549" t="s">
        <v>2441</v>
      </c>
      <c r="B6549" t="s">
        <v>21782</v>
      </c>
      <c r="C6549" t="s">
        <v>21783</v>
      </c>
      <c r="D6549">
        <v>3</v>
      </c>
      <c r="E6549" t="s">
        <v>4822</v>
      </c>
      <c r="F6549" t="s">
        <v>13</v>
      </c>
      <c r="G6549" t="s">
        <v>21784</v>
      </c>
      <c r="H6549" s="3" t="s">
        <v>21785</v>
      </c>
      <c r="I6549" t="s">
        <v>918</v>
      </c>
      <c r="J6549" t="s">
        <v>2445</v>
      </c>
    </row>
    <row r="6550" spans="1:10" ht="16" x14ac:dyDescent="0.2">
      <c r="A6550" t="s">
        <v>21786</v>
      </c>
      <c r="B6550" t="s">
        <v>21787</v>
      </c>
      <c r="C6550" t="s">
        <v>21788</v>
      </c>
      <c r="D6550">
        <v>2</v>
      </c>
      <c r="E6550" t="s">
        <v>4822</v>
      </c>
      <c r="F6550" t="s">
        <v>13</v>
      </c>
      <c r="G6550" t="s">
        <v>21784</v>
      </c>
      <c r="H6550" s="3" t="s">
        <v>21789</v>
      </c>
      <c r="I6550" t="s">
        <v>918</v>
      </c>
      <c r="J6550" t="s">
        <v>21790</v>
      </c>
    </row>
    <row r="6551" spans="1:10" ht="16" x14ac:dyDescent="0.2">
      <c r="A6551" t="s">
        <v>21791</v>
      </c>
      <c r="B6551" t="s">
        <v>21792</v>
      </c>
      <c r="C6551" t="s">
        <v>21793</v>
      </c>
      <c r="D6551">
        <v>2</v>
      </c>
      <c r="E6551" t="s">
        <v>4822</v>
      </c>
      <c r="F6551" t="s">
        <v>13</v>
      </c>
      <c r="G6551" t="s">
        <v>21784</v>
      </c>
      <c r="H6551" s="3" t="s">
        <v>21785</v>
      </c>
      <c r="I6551" t="s">
        <v>918</v>
      </c>
      <c r="J6551" t="s">
        <v>21794</v>
      </c>
    </row>
    <row r="6552" spans="1:10" ht="16" x14ac:dyDescent="0.2">
      <c r="A6552" t="s">
        <v>21795</v>
      </c>
      <c r="B6552" t="s">
        <v>21796</v>
      </c>
      <c r="C6552" t="s">
        <v>21797</v>
      </c>
      <c r="D6552">
        <v>3</v>
      </c>
      <c r="E6552" t="s">
        <v>4822</v>
      </c>
      <c r="F6552" t="s">
        <v>13</v>
      </c>
      <c r="G6552" t="s">
        <v>21784</v>
      </c>
      <c r="H6552" s="3" t="s">
        <v>21789</v>
      </c>
      <c r="I6552" t="s">
        <v>918</v>
      </c>
      <c r="J6552" t="s">
        <v>21798</v>
      </c>
    </row>
    <row r="6553" spans="1:10" ht="16" x14ac:dyDescent="0.2">
      <c r="A6553" t="s">
        <v>21791</v>
      </c>
      <c r="B6553" t="s">
        <v>21799</v>
      </c>
      <c r="C6553" t="s">
        <v>21800</v>
      </c>
      <c r="D6553">
        <v>1</v>
      </c>
      <c r="E6553" t="s">
        <v>4822</v>
      </c>
      <c r="F6553" t="s">
        <v>13</v>
      </c>
      <c r="G6553" t="s">
        <v>21784</v>
      </c>
      <c r="H6553" s="3" t="s">
        <v>21785</v>
      </c>
      <c r="I6553" t="s">
        <v>918</v>
      </c>
      <c r="J6553" t="s">
        <v>21794</v>
      </c>
    </row>
    <row r="6554" spans="1:10" ht="16" x14ac:dyDescent="0.2">
      <c r="A6554" t="s">
        <v>21801</v>
      </c>
      <c r="B6554" t="s">
        <v>21802</v>
      </c>
      <c r="C6554" t="s">
        <v>21803</v>
      </c>
      <c r="D6554">
        <v>1</v>
      </c>
      <c r="E6554" t="s">
        <v>4822</v>
      </c>
      <c r="F6554" t="s">
        <v>13</v>
      </c>
      <c r="G6554" t="s">
        <v>21784</v>
      </c>
      <c r="H6554" s="3" t="s">
        <v>21804</v>
      </c>
      <c r="I6554" t="s">
        <v>918</v>
      </c>
      <c r="J6554" t="s">
        <v>21805</v>
      </c>
    </row>
    <row r="6555" spans="1:10" ht="16" x14ac:dyDescent="0.2">
      <c r="A6555" t="s">
        <v>21806</v>
      </c>
      <c r="B6555" t="s">
        <v>21807</v>
      </c>
      <c r="C6555" t="s">
        <v>21808</v>
      </c>
      <c r="D6555">
        <v>3</v>
      </c>
      <c r="E6555" t="s">
        <v>4822</v>
      </c>
      <c r="F6555" t="s">
        <v>13</v>
      </c>
      <c r="G6555" t="s">
        <v>21784</v>
      </c>
      <c r="H6555" s="3" t="s">
        <v>21809</v>
      </c>
      <c r="I6555" t="s">
        <v>918</v>
      </c>
      <c r="J6555" t="s">
        <v>21810</v>
      </c>
    </row>
    <row r="6556" spans="1:10" ht="16" x14ac:dyDescent="0.2">
      <c r="A6556" t="s">
        <v>11060</v>
      </c>
      <c r="B6556" t="s">
        <v>21811</v>
      </c>
      <c r="C6556" t="s">
        <v>21812</v>
      </c>
      <c r="D6556">
        <v>3</v>
      </c>
      <c r="E6556" t="s">
        <v>4822</v>
      </c>
      <c r="F6556" t="s">
        <v>13</v>
      </c>
      <c r="G6556" t="s">
        <v>21784</v>
      </c>
      <c r="H6556" s="3" t="s">
        <v>21813</v>
      </c>
      <c r="I6556" t="s">
        <v>918</v>
      </c>
      <c r="J6556" t="s">
        <v>11063</v>
      </c>
    </row>
    <row r="6557" spans="1:10" ht="16" x14ac:dyDescent="0.2">
      <c r="A6557" t="s">
        <v>21814</v>
      </c>
      <c r="B6557" t="s">
        <v>21815</v>
      </c>
      <c r="C6557" t="s">
        <v>21816</v>
      </c>
      <c r="D6557">
        <v>3</v>
      </c>
      <c r="E6557" t="s">
        <v>4822</v>
      </c>
      <c r="F6557" t="s">
        <v>13</v>
      </c>
      <c r="G6557" t="s">
        <v>21784</v>
      </c>
      <c r="H6557" s="3" t="s">
        <v>21789</v>
      </c>
      <c r="I6557" t="s">
        <v>918</v>
      </c>
      <c r="J6557" t="s">
        <v>21817</v>
      </c>
    </row>
    <row r="6558" spans="1:10" ht="16" x14ac:dyDescent="0.2">
      <c r="A6558" t="s">
        <v>21814</v>
      </c>
      <c r="B6558" t="s">
        <v>21792</v>
      </c>
      <c r="C6558" t="s">
        <v>21793</v>
      </c>
      <c r="D6558">
        <v>2</v>
      </c>
      <c r="E6558" t="s">
        <v>4822</v>
      </c>
      <c r="F6558" t="s">
        <v>13</v>
      </c>
      <c r="G6558" t="s">
        <v>21784</v>
      </c>
      <c r="H6558" s="3" t="s">
        <v>21785</v>
      </c>
      <c r="I6558" t="s">
        <v>918</v>
      </c>
      <c r="J6558" t="s">
        <v>21817</v>
      </c>
    </row>
    <row r="6559" spans="1:10" ht="16" x14ac:dyDescent="0.2">
      <c r="A6559" t="s">
        <v>21806</v>
      </c>
      <c r="B6559" t="s">
        <v>21818</v>
      </c>
      <c r="C6559" t="s">
        <v>21819</v>
      </c>
      <c r="D6559">
        <v>4</v>
      </c>
      <c r="E6559" t="s">
        <v>4822</v>
      </c>
      <c r="F6559" t="s">
        <v>13</v>
      </c>
      <c r="G6559" t="s">
        <v>21784</v>
      </c>
      <c r="H6559" s="3" t="s">
        <v>21820</v>
      </c>
      <c r="I6559" t="s">
        <v>918</v>
      </c>
      <c r="J6559" t="s">
        <v>21810</v>
      </c>
    </row>
    <row r="6560" spans="1:10" ht="16" x14ac:dyDescent="0.2">
      <c r="A6560" t="s">
        <v>21821</v>
      </c>
      <c r="B6560" t="s">
        <v>21792</v>
      </c>
      <c r="C6560" t="s">
        <v>21793</v>
      </c>
      <c r="D6560">
        <v>2</v>
      </c>
      <c r="E6560" t="s">
        <v>4822</v>
      </c>
      <c r="F6560" t="s">
        <v>13</v>
      </c>
      <c r="G6560" t="s">
        <v>21784</v>
      </c>
      <c r="H6560" s="3" t="s">
        <v>21785</v>
      </c>
      <c r="I6560" t="s">
        <v>918</v>
      </c>
      <c r="J6560" t="s">
        <v>21822</v>
      </c>
    </row>
    <row r="6561" spans="1:10" ht="16" x14ac:dyDescent="0.2">
      <c r="A6561" t="s">
        <v>21823</v>
      </c>
      <c r="B6561" t="s">
        <v>21824</v>
      </c>
      <c r="C6561" t="s">
        <v>21825</v>
      </c>
      <c r="D6561">
        <v>2</v>
      </c>
      <c r="E6561" t="s">
        <v>4822</v>
      </c>
      <c r="F6561" t="s">
        <v>13</v>
      </c>
      <c r="G6561" t="s">
        <v>21784</v>
      </c>
      <c r="H6561" s="3" t="s">
        <v>21826</v>
      </c>
      <c r="I6561" t="s">
        <v>918</v>
      </c>
      <c r="J6561" t="s">
        <v>21827</v>
      </c>
    </row>
    <row r="6562" spans="1:10" ht="16" x14ac:dyDescent="0.2">
      <c r="A6562" t="s">
        <v>21821</v>
      </c>
      <c r="B6562" t="s">
        <v>21828</v>
      </c>
      <c r="C6562" t="s">
        <v>21829</v>
      </c>
      <c r="D6562">
        <v>1</v>
      </c>
      <c r="E6562" t="s">
        <v>4822</v>
      </c>
      <c r="F6562" t="s">
        <v>13</v>
      </c>
      <c r="G6562" t="s">
        <v>21784</v>
      </c>
      <c r="H6562" s="3" t="s">
        <v>21785</v>
      </c>
      <c r="I6562" t="s">
        <v>918</v>
      </c>
      <c r="J6562" t="s">
        <v>21822</v>
      </c>
    </row>
    <row r="6563" spans="1:10" ht="16" x14ac:dyDescent="0.2">
      <c r="A6563" t="s">
        <v>21795</v>
      </c>
      <c r="B6563" t="s">
        <v>21830</v>
      </c>
      <c r="C6563" t="s">
        <v>21831</v>
      </c>
      <c r="D6563">
        <v>2</v>
      </c>
      <c r="E6563" t="s">
        <v>4822</v>
      </c>
      <c r="F6563" t="s">
        <v>13</v>
      </c>
      <c r="G6563" t="s">
        <v>21784</v>
      </c>
      <c r="H6563" s="3" t="s">
        <v>21789</v>
      </c>
      <c r="I6563" t="s">
        <v>918</v>
      </c>
      <c r="J6563" t="s">
        <v>21798</v>
      </c>
    </row>
    <row r="6564" spans="1:10" ht="16" x14ac:dyDescent="0.2">
      <c r="A6564" t="s">
        <v>2441</v>
      </c>
      <c r="B6564" t="s">
        <v>21832</v>
      </c>
      <c r="C6564" t="s">
        <v>21833</v>
      </c>
      <c r="D6564">
        <v>4</v>
      </c>
      <c r="E6564" t="s">
        <v>4822</v>
      </c>
      <c r="F6564" t="s">
        <v>13</v>
      </c>
      <c r="G6564" t="s">
        <v>21784</v>
      </c>
      <c r="H6564" s="3" t="s">
        <v>21785</v>
      </c>
      <c r="I6564" t="s">
        <v>918</v>
      </c>
      <c r="J6564" t="s">
        <v>2445</v>
      </c>
    </row>
    <row r="6565" spans="1:10" ht="16" x14ac:dyDescent="0.2">
      <c r="A6565" t="s">
        <v>21823</v>
      </c>
      <c r="B6565" t="s">
        <v>21834</v>
      </c>
      <c r="C6565" t="s">
        <v>21835</v>
      </c>
      <c r="D6565">
        <v>1</v>
      </c>
      <c r="E6565" t="s">
        <v>4822</v>
      </c>
      <c r="F6565" t="s">
        <v>13</v>
      </c>
      <c r="G6565" t="s">
        <v>21784</v>
      </c>
      <c r="H6565" s="3" t="s">
        <v>21826</v>
      </c>
      <c r="I6565" t="s">
        <v>918</v>
      </c>
      <c r="J6565" t="s">
        <v>21827</v>
      </c>
    </row>
    <row r="6566" spans="1:10" ht="16" x14ac:dyDescent="0.2">
      <c r="A6566" t="s">
        <v>21836</v>
      </c>
      <c r="B6566" t="s">
        <v>21837</v>
      </c>
      <c r="C6566" t="s">
        <v>21838</v>
      </c>
      <c r="D6566">
        <v>2</v>
      </c>
      <c r="E6566" t="s">
        <v>4822</v>
      </c>
      <c r="F6566" t="s">
        <v>13</v>
      </c>
      <c r="G6566" t="s">
        <v>21784</v>
      </c>
      <c r="H6566" s="3" t="s">
        <v>21785</v>
      </c>
      <c r="I6566" t="s">
        <v>918</v>
      </c>
      <c r="J6566" t="s">
        <v>21839</v>
      </c>
    </row>
    <row r="6567" spans="1:10" ht="16" x14ac:dyDescent="0.2">
      <c r="A6567" t="s">
        <v>21840</v>
      </c>
      <c r="B6567" t="s">
        <v>21792</v>
      </c>
      <c r="C6567" t="s">
        <v>21793</v>
      </c>
      <c r="D6567">
        <v>3</v>
      </c>
      <c r="E6567" t="s">
        <v>4822</v>
      </c>
      <c r="F6567" t="s">
        <v>13</v>
      </c>
      <c r="G6567" t="s">
        <v>21784</v>
      </c>
      <c r="H6567" s="3" t="s">
        <v>21785</v>
      </c>
      <c r="I6567" t="s">
        <v>918</v>
      </c>
      <c r="J6567" t="s">
        <v>21841</v>
      </c>
    </row>
    <row r="6568" spans="1:10" ht="16" x14ac:dyDescent="0.2">
      <c r="A6568" t="s">
        <v>21836</v>
      </c>
      <c r="B6568" t="s">
        <v>21842</v>
      </c>
      <c r="C6568" t="s">
        <v>21843</v>
      </c>
      <c r="D6568">
        <v>1</v>
      </c>
      <c r="E6568" t="s">
        <v>4822</v>
      </c>
      <c r="F6568" t="s">
        <v>13</v>
      </c>
      <c r="G6568" t="s">
        <v>21784</v>
      </c>
      <c r="H6568" s="3" t="s">
        <v>21785</v>
      </c>
      <c r="I6568" t="s">
        <v>918</v>
      </c>
      <c r="J6568" t="s">
        <v>21839</v>
      </c>
    </row>
    <row r="6569" spans="1:10" ht="16" x14ac:dyDescent="0.2">
      <c r="A6569" t="s">
        <v>21836</v>
      </c>
      <c r="B6569" t="s">
        <v>21844</v>
      </c>
      <c r="C6569" t="s">
        <v>21845</v>
      </c>
      <c r="D6569">
        <v>3</v>
      </c>
      <c r="E6569" t="s">
        <v>4822</v>
      </c>
      <c r="F6569" t="s">
        <v>13</v>
      </c>
      <c r="G6569" t="s">
        <v>21784</v>
      </c>
      <c r="H6569" s="3" t="s">
        <v>21785</v>
      </c>
      <c r="I6569" t="s">
        <v>918</v>
      </c>
      <c r="J6569" t="s">
        <v>21839</v>
      </c>
    </row>
    <row r="6570" spans="1:10" ht="16" x14ac:dyDescent="0.2">
      <c r="A6570" t="s">
        <v>21806</v>
      </c>
      <c r="B6570" t="s">
        <v>21846</v>
      </c>
      <c r="C6570" t="s">
        <v>21847</v>
      </c>
      <c r="D6570">
        <v>1</v>
      </c>
      <c r="E6570" t="s">
        <v>4822</v>
      </c>
      <c r="F6570" t="s">
        <v>13</v>
      </c>
      <c r="G6570" t="s">
        <v>21784</v>
      </c>
      <c r="H6570" s="3" t="s">
        <v>21820</v>
      </c>
      <c r="I6570" t="s">
        <v>918</v>
      </c>
      <c r="J6570" t="s">
        <v>21810</v>
      </c>
    </row>
    <row r="6571" spans="1:10" ht="16" x14ac:dyDescent="0.2">
      <c r="A6571" t="s">
        <v>19829</v>
      </c>
      <c r="B6571" t="s">
        <v>21792</v>
      </c>
      <c r="C6571" t="s">
        <v>21793</v>
      </c>
      <c r="D6571">
        <v>2</v>
      </c>
      <c r="E6571" t="s">
        <v>4822</v>
      </c>
      <c r="F6571" t="s">
        <v>13</v>
      </c>
      <c r="G6571" t="s">
        <v>21784</v>
      </c>
      <c r="H6571" s="3" t="s">
        <v>21785</v>
      </c>
      <c r="I6571" t="s">
        <v>918</v>
      </c>
      <c r="J6571" t="s">
        <v>19830</v>
      </c>
    </row>
    <row r="6572" spans="1:10" ht="16" x14ac:dyDescent="0.2">
      <c r="A6572" t="s">
        <v>21848</v>
      </c>
      <c r="B6572" t="s">
        <v>21792</v>
      </c>
      <c r="C6572" t="s">
        <v>21793</v>
      </c>
      <c r="D6572">
        <v>2</v>
      </c>
      <c r="E6572" t="s">
        <v>4822</v>
      </c>
      <c r="F6572" t="s">
        <v>13</v>
      </c>
      <c r="G6572" t="s">
        <v>21784</v>
      </c>
      <c r="H6572" s="3" t="s">
        <v>21785</v>
      </c>
      <c r="I6572" t="s">
        <v>918</v>
      </c>
      <c r="J6572" t="s">
        <v>21849</v>
      </c>
    </row>
    <row r="6573" spans="1:10" ht="16" x14ac:dyDescent="0.2">
      <c r="A6573" t="s">
        <v>21848</v>
      </c>
      <c r="B6573" t="s">
        <v>21850</v>
      </c>
      <c r="C6573" t="s">
        <v>21851</v>
      </c>
      <c r="D6573">
        <v>1</v>
      </c>
      <c r="E6573" t="s">
        <v>4822</v>
      </c>
      <c r="F6573" t="s">
        <v>13</v>
      </c>
      <c r="G6573" t="s">
        <v>21784</v>
      </c>
      <c r="H6573" s="3" t="s">
        <v>21785</v>
      </c>
      <c r="I6573" t="s">
        <v>918</v>
      </c>
      <c r="J6573" t="s">
        <v>21849</v>
      </c>
    </row>
    <row r="6574" spans="1:10" ht="32" x14ac:dyDescent="0.2">
      <c r="A6574" t="s">
        <v>21852</v>
      </c>
      <c r="B6574" t="s">
        <v>21853</v>
      </c>
      <c r="C6574" t="s">
        <v>21854</v>
      </c>
      <c r="D6574">
        <v>1</v>
      </c>
      <c r="E6574" t="s">
        <v>4822</v>
      </c>
      <c r="F6574" t="s">
        <v>13</v>
      </c>
      <c r="G6574" t="s">
        <v>21784</v>
      </c>
      <c r="H6574" s="3" t="s">
        <v>21855</v>
      </c>
      <c r="I6574" t="s">
        <v>918</v>
      </c>
      <c r="J6574" t="s">
        <v>21856</v>
      </c>
    </row>
    <row r="6575" spans="1:10" ht="16" x14ac:dyDescent="0.2">
      <c r="A6575" t="s">
        <v>21857</v>
      </c>
      <c r="B6575" t="s">
        <v>21858</v>
      </c>
      <c r="C6575" t="s">
        <v>21859</v>
      </c>
      <c r="D6575">
        <v>4</v>
      </c>
      <c r="E6575" t="s">
        <v>4822</v>
      </c>
      <c r="F6575" t="s">
        <v>13</v>
      </c>
      <c r="G6575" t="s">
        <v>21784</v>
      </c>
      <c r="H6575" s="3" t="s">
        <v>21860</v>
      </c>
      <c r="I6575" t="s">
        <v>918</v>
      </c>
      <c r="J6575" t="s">
        <v>21861</v>
      </c>
    </row>
    <row r="6576" spans="1:10" ht="16" x14ac:dyDescent="0.2">
      <c r="A6576" t="s">
        <v>21862</v>
      </c>
      <c r="B6576" t="s">
        <v>6331</v>
      </c>
      <c r="C6576" t="s">
        <v>21863</v>
      </c>
      <c r="D6576">
        <v>2</v>
      </c>
      <c r="E6576" t="s">
        <v>4822</v>
      </c>
      <c r="F6576" t="s">
        <v>13</v>
      </c>
      <c r="G6576" t="s">
        <v>21784</v>
      </c>
      <c r="H6576" s="3" t="s">
        <v>21789</v>
      </c>
      <c r="I6576" t="s">
        <v>918</v>
      </c>
      <c r="J6576" t="s">
        <v>21864</v>
      </c>
    </row>
    <row r="6577" spans="1:10" ht="16" x14ac:dyDescent="0.2">
      <c r="A6577" t="s">
        <v>21865</v>
      </c>
      <c r="B6577" t="s">
        <v>21866</v>
      </c>
      <c r="C6577" t="s">
        <v>21867</v>
      </c>
      <c r="D6577">
        <v>3</v>
      </c>
      <c r="E6577" t="s">
        <v>4822</v>
      </c>
      <c r="F6577" t="s">
        <v>13</v>
      </c>
      <c r="G6577" t="s">
        <v>21784</v>
      </c>
      <c r="H6577" s="3" t="s">
        <v>21868</v>
      </c>
      <c r="I6577" t="s">
        <v>918</v>
      </c>
      <c r="J6577" t="s">
        <v>21869</v>
      </c>
    </row>
    <row r="6578" spans="1:10" ht="16" x14ac:dyDescent="0.2">
      <c r="A6578" t="s">
        <v>21870</v>
      </c>
      <c r="B6578" t="s">
        <v>21792</v>
      </c>
      <c r="C6578" t="s">
        <v>21793</v>
      </c>
      <c r="D6578">
        <v>4</v>
      </c>
      <c r="E6578" t="s">
        <v>4822</v>
      </c>
      <c r="F6578" t="s">
        <v>13</v>
      </c>
      <c r="G6578" t="s">
        <v>21784</v>
      </c>
      <c r="H6578" s="3" t="s">
        <v>21785</v>
      </c>
      <c r="I6578" t="s">
        <v>918</v>
      </c>
      <c r="J6578" t="s">
        <v>21871</v>
      </c>
    </row>
    <row r="6579" spans="1:10" ht="16" x14ac:dyDescent="0.2">
      <c r="A6579" t="s">
        <v>19821</v>
      </c>
      <c r="B6579" t="s">
        <v>21792</v>
      </c>
      <c r="C6579" t="s">
        <v>21793</v>
      </c>
      <c r="D6579">
        <v>2</v>
      </c>
      <c r="E6579" t="s">
        <v>4822</v>
      </c>
      <c r="F6579" t="s">
        <v>13</v>
      </c>
      <c r="G6579" t="s">
        <v>21784</v>
      </c>
      <c r="H6579" s="3" t="s">
        <v>21785</v>
      </c>
      <c r="I6579" t="s">
        <v>918</v>
      </c>
      <c r="J6579" t="s">
        <v>19824</v>
      </c>
    </row>
    <row r="6580" spans="1:10" ht="16" x14ac:dyDescent="0.2">
      <c r="A6580" t="s">
        <v>21872</v>
      </c>
      <c r="B6580" t="s">
        <v>21873</v>
      </c>
      <c r="C6580" t="s">
        <v>21874</v>
      </c>
      <c r="D6580">
        <v>2</v>
      </c>
      <c r="E6580" t="s">
        <v>4822</v>
      </c>
      <c r="F6580" t="s">
        <v>13</v>
      </c>
      <c r="G6580" t="s">
        <v>21784</v>
      </c>
      <c r="H6580" s="3" t="s">
        <v>21789</v>
      </c>
      <c r="I6580" t="s">
        <v>918</v>
      </c>
      <c r="J6580" t="s">
        <v>21875</v>
      </c>
    </row>
    <row r="6581" spans="1:10" ht="16" x14ac:dyDescent="0.2">
      <c r="A6581" t="s">
        <v>21872</v>
      </c>
      <c r="B6581" t="s">
        <v>21876</v>
      </c>
      <c r="C6581" t="s">
        <v>21877</v>
      </c>
      <c r="D6581">
        <v>1</v>
      </c>
      <c r="E6581" t="s">
        <v>4822</v>
      </c>
      <c r="F6581" t="s">
        <v>13</v>
      </c>
      <c r="G6581" t="s">
        <v>21784</v>
      </c>
      <c r="H6581" s="3" t="s">
        <v>21789</v>
      </c>
      <c r="I6581" t="s">
        <v>918</v>
      </c>
      <c r="J6581" t="s">
        <v>21875</v>
      </c>
    </row>
    <row r="6582" spans="1:10" ht="16" x14ac:dyDescent="0.2">
      <c r="A6582" t="s">
        <v>21806</v>
      </c>
      <c r="B6582" t="s">
        <v>21878</v>
      </c>
      <c r="C6582" t="s">
        <v>21879</v>
      </c>
      <c r="D6582">
        <v>2</v>
      </c>
      <c r="E6582" t="s">
        <v>4822</v>
      </c>
      <c r="F6582" t="s">
        <v>13</v>
      </c>
      <c r="G6582" t="s">
        <v>21784</v>
      </c>
      <c r="H6582" s="3" t="s">
        <v>21809</v>
      </c>
      <c r="I6582" t="s">
        <v>918</v>
      </c>
      <c r="J6582" t="s">
        <v>21810</v>
      </c>
    </row>
    <row r="6583" spans="1:10" ht="32" x14ac:dyDescent="0.2">
      <c r="A6583" t="s">
        <v>21814</v>
      </c>
      <c r="B6583" t="s">
        <v>21880</v>
      </c>
      <c r="C6583" t="s">
        <v>21881</v>
      </c>
      <c r="D6583">
        <v>1</v>
      </c>
      <c r="E6583" t="s">
        <v>4822</v>
      </c>
      <c r="F6583" t="s">
        <v>13</v>
      </c>
      <c r="G6583" t="s">
        <v>21784</v>
      </c>
      <c r="H6583" s="3" t="s">
        <v>21882</v>
      </c>
      <c r="I6583" t="s">
        <v>918</v>
      </c>
      <c r="J6583" t="s">
        <v>21817</v>
      </c>
    </row>
    <row r="6584" spans="1:10" ht="16" x14ac:dyDescent="0.2">
      <c r="A6584" t="s">
        <v>21795</v>
      </c>
      <c r="B6584" t="s">
        <v>21883</v>
      </c>
      <c r="C6584" t="s">
        <v>21884</v>
      </c>
      <c r="D6584">
        <v>1</v>
      </c>
      <c r="E6584" t="s">
        <v>4822</v>
      </c>
      <c r="F6584" t="s">
        <v>13</v>
      </c>
      <c r="G6584" t="s">
        <v>21784</v>
      </c>
      <c r="H6584" s="3" t="s">
        <v>21789</v>
      </c>
      <c r="I6584" t="s">
        <v>918</v>
      </c>
      <c r="J6584" t="s">
        <v>21798</v>
      </c>
    </row>
    <row r="6585" spans="1:10" ht="16" x14ac:dyDescent="0.2">
      <c r="A6585" t="s">
        <v>21823</v>
      </c>
      <c r="B6585" t="s">
        <v>21885</v>
      </c>
      <c r="C6585" t="s">
        <v>21886</v>
      </c>
      <c r="D6585">
        <v>3</v>
      </c>
      <c r="E6585" t="s">
        <v>4822</v>
      </c>
      <c r="F6585" t="s">
        <v>13</v>
      </c>
      <c r="G6585" t="s">
        <v>21784</v>
      </c>
      <c r="H6585" s="3" t="s">
        <v>21826</v>
      </c>
      <c r="I6585" t="s">
        <v>918</v>
      </c>
      <c r="J6585" t="s">
        <v>21827</v>
      </c>
    </row>
    <row r="6586" spans="1:10" s="4" customFormat="1" ht="16" x14ac:dyDescent="0.2">
      <c r="A6586" s="4" t="s">
        <v>21887</v>
      </c>
      <c r="B6586" s="4" t="s">
        <v>21888</v>
      </c>
      <c r="C6586" s="4" t="s">
        <v>21889</v>
      </c>
      <c r="D6586" s="4">
        <v>1</v>
      </c>
      <c r="E6586" s="4" t="s">
        <v>4822</v>
      </c>
      <c r="F6586" s="4" t="s">
        <v>13</v>
      </c>
      <c r="G6586" s="4" t="s">
        <v>21784</v>
      </c>
      <c r="H6586" s="5" t="s">
        <v>21890</v>
      </c>
      <c r="I6586" s="4" t="s">
        <v>918</v>
      </c>
      <c r="J6586" s="4" t="s">
        <v>21891</v>
      </c>
    </row>
    <row r="6587" spans="1:10" ht="16" x14ac:dyDescent="0.2">
      <c r="A6587" t="s">
        <v>2991</v>
      </c>
      <c r="B6587" t="s">
        <v>21892</v>
      </c>
      <c r="C6587" t="s">
        <v>21893</v>
      </c>
      <c r="D6587">
        <v>6</v>
      </c>
      <c r="E6587" t="s">
        <v>13</v>
      </c>
      <c r="F6587" t="s">
        <v>13</v>
      </c>
      <c r="G6587" t="s">
        <v>21894</v>
      </c>
      <c r="H6587" s="3" t="s">
        <v>21895</v>
      </c>
      <c r="I6587" t="s">
        <v>15501</v>
      </c>
      <c r="J6587" t="s">
        <v>2996</v>
      </c>
    </row>
    <row r="6588" spans="1:10" ht="16" x14ac:dyDescent="0.2">
      <c r="A6588" t="s">
        <v>21896</v>
      </c>
      <c r="B6588" t="s">
        <v>21897</v>
      </c>
      <c r="C6588" t="s">
        <v>21898</v>
      </c>
      <c r="D6588">
        <v>1</v>
      </c>
      <c r="E6588" t="s">
        <v>13</v>
      </c>
      <c r="F6588" t="s">
        <v>13066</v>
      </c>
      <c r="G6588" t="s">
        <v>21899</v>
      </c>
      <c r="H6588" s="3" t="s">
        <v>21900</v>
      </c>
      <c r="I6588" t="s">
        <v>13210</v>
      </c>
      <c r="J6588" t="s">
        <v>21901</v>
      </c>
    </row>
    <row r="6589" spans="1:10" ht="16" x14ac:dyDescent="0.2">
      <c r="A6589" t="s">
        <v>1600</v>
      </c>
      <c r="B6589" t="s">
        <v>21902</v>
      </c>
      <c r="C6589" t="s">
        <v>21903</v>
      </c>
      <c r="D6589">
        <v>1</v>
      </c>
      <c r="E6589" t="s">
        <v>13</v>
      </c>
      <c r="F6589" t="s">
        <v>13066</v>
      </c>
      <c r="G6589" t="s">
        <v>21904</v>
      </c>
      <c r="H6589" s="3" t="s">
        <v>21905</v>
      </c>
      <c r="I6589" t="s">
        <v>69</v>
      </c>
      <c r="J6589" t="s">
        <v>1604</v>
      </c>
    </row>
    <row r="6590" spans="1:10" ht="16" x14ac:dyDescent="0.2">
      <c r="A6590" t="s">
        <v>21906</v>
      </c>
      <c r="B6590" t="s">
        <v>21907</v>
      </c>
      <c r="C6590" t="s">
        <v>21908</v>
      </c>
      <c r="D6590">
        <v>1</v>
      </c>
      <c r="E6590" t="s">
        <v>13</v>
      </c>
      <c r="F6590" t="s">
        <v>13066</v>
      </c>
      <c r="G6590" t="s">
        <v>21904</v>
      </c>
      <c r="H6590" s="3" t="s">
        <v>21905</v>
      </c>
      <c r="I6590" t="s">
        <v>69</v>
      </c>
      <c r="J6590" t="s">
        <v>21909</v>
      </c>
    </row>
    <row r="6591" spans="1:10" ht="16" x14ac:dyDescent="0.2">
      <c r="A6591" t="s">
        <v>21910</v>
      </c>
      <c r="B6591" t="s">
        <v>21911</v>
      </c>
      <c r="C6591" t="s">
        <v>21912</v>
      </c>
      <c r="D6591">
        <v>3</v>
      </c>
      <c r="E6591" t="s">
        <v>13</v>
      </c>
      <c r="F6591" t="s">
        <v>13066</v>
      </c>
      <c r="G6591" t="s">
        <v>21913</v>
      </c>
      <c r="H6591" s="3" t="s">
        <v>21914</v>
      </c>
      <c r="I6591" t="s">
        <v>547</v>
      </c>
      <c r="J6591" t="s">
        <v>21915</v>
      </c>
    </row>
    <row r="6592" spans="1:10" ht="16" x14ac:dyDescent="0.2">
      <c r="A6592" t="s">
        <v>21916</v>
      </c>
      <c r="B6592" t="s">
        <v>21917</v>
      </c>
      <c r="C6592" t="s">
        <v>21918</v>
      </c>
      <c r="D6592">
        <v>1</v>
      </c>
      <c r="E6592" t="s">
        <v>13</v>
      </c>
      <c r="F6592" t="s">
        <v>13066</v>
      </c>
      <c r="G6592" t="s">
        <v>21919</v>
      </c>
      <c r="H6592" s="3" t="s">
        <v>21920</v>
      </c>
      <c r="I6592" t="s">
        <v>69</v>
      </c>
      <c r="J6592" t="s">
        <v>21921</v>
      </c>
    </row>
    <row r="6593" spans="1:10" ht="16" x14ac:dyDescent="0.2">
      <c r="A6593" t="s">
        <v>21922</v>
      </c>
      <c r="B6593" t="s">
        <v>21923</v>
      </c>
      <c r="C6593" t="s">
        <v>21924</v>
      </c>
      <c r="D6593">
        <v>3</v>
      </c>
      <c r="E6593" t="s">
        <v>13</v>
      </c>
      <c r="F6593" t="s">
        <v>13</v>
      </c>
      <c r="G6593" t="s">
        <v>21925</v>
      </c>
      <c r="H6593" s="3" t="s">
        <v>21926</v>
      </c>
      <c r="I6593" t="s">
        <v>509</v>
      </c>
      <c r="J6593" t="s">
        <v>21927</v>
      </c>
    </row>
    <row r="6594" spans="1:10" ht="16" x14ac:dyDescent="0.2">
      <c r="A6594" t="s">
        <v>21922</v>
      </c>
      <c r="B6594" t="s">
        <v>21928</v>
      </c>
      <c r="C6594" t="s">
        <v>21929</v>
      </c>
      <c r="D6594">
        <v>4</v>
      </c>
      <c r="E6594" t="s">
        <v>13</v>
      </c>
      <c r="F6594" t="s">
        <v>13</v>
      </c>
      <c r="G6594" t="s">
        <v>21925</v>
      </c>
      <c r="H6594" s="3" t="s">
        <v>21926</v>
      </c>
      <c r="I6594" t="s">
        <v>509</v>
      </c>
      <c r="J6594" t="s">
        <v>21927</v>
      </c>
    </row>
    <row r="6595" spans="1:10" ht="16" x14ac:dyDescent="0.2">
      <c r="A6595" t="s">
        <v>21930</v>
      </c>
      <c r="B6595" t="s">
        <v>21931</v>
      </c>
      <c r="C6595" t="s">
        <v>21932</v>
      </c>
      <c r="D6595">
        <v>4</v>
      </c>
      <c r="E6595" t="s">
        <v>13</v>
      </c>
      <c r="F6595" t="s">
        <v>13</v>
      </c>
      <c r="G6595" t="s">
        <v>21933</v>
      </c>
      <c r="H6595" s="3" t="s">
        <v>21934</v>
      </c>
      <c r="I6595" t="s">
        <v>20996</v>
      </c>
      <c r="J6595" t="s">
        <v>21935</v>
      </c>
    </row>
    <row r="6596" spans="1:10" ht="16" x14ac:dyDescent="0.2">
      <c r="A6596" t="s">
        <v>21936</v>
      </c>
      <c r="B6596" t="s">
        <v>21937</v>
      </c>
      <c r="C6596" t="s">
        <v>21938</v>
      </c>
      <c r="D6596">
        <v>3</v>
      </c>
      <c r="E6596" t="s">
        <v>13</v>
      </c>
      <c r="F6596" t="s">
        <v>13</v>
      </c>
      <c r="G6596" t="s">
        <v>21939</v>
      </c>
      <c r="H6596" s="3" t="s">
        <v>21940</v>
      </c>
      <c r="I6596" t="s">
        <v>90</v>
      </c>
      <c r="J6596" t="s">
        <v>21941</v>
      </c>
    </row>
    <row r="6597" spans="1:10" ht="32" x14ac:dyDescent="0.2">
      <c r="A6597" t="s">
        <v>21942</v>
      </c>
      <c r="B6597" t="s">
        <v>21943</v>
      </c>
      <c r="C6597" t="s">
        <v>21944</v>
      </c>
      <c r="D6597">
        <v>1</v>
      </c>
      <c r="E6597" t="s">
        <v>13</v>
      </c>
      <c r="F6597" t="s">
        <v>13</v>
      </c>
      <c r="G6597" t="s">
        <v>21945</v>
      </c>
      <c r="H6597" s="3" t="s">
        <v>21946</v>
      </c>
      <c r="I6597" t="s">
        <v>1384</v>
      </c>
      <c r="J6597" t="s">
        <v>21947</v>
      </c>
    </row>
    <row r="6598" spans="1:10" ht="16" x14ac:dyDescent="0.2">
      <c r="A6598" t="s">
        <v>21948</v>
      </c>
      <c r="B6598" t="s">
        <v>21949</v>
      </c>
      <c r="C6598" t="s">
        <v>21950</v>
      </c>
      <c r="D6598">
        <v>2</v>
      </c>
      <c r="E6598" t="s">
        <v>13</v>
      </c>
      <c r="F6598" t="s">
        <v>13</v>
      </c>
      <c r="G6598" t="s">
        <v>21951</v>
      </c>
      <c r="H6598" s="3" t="s">
        <v>21952</v>
      </c>
      <c r="I6598" t="s">
        <v>3711</v>
      </c>
      <c r="J6598" t="s">
        <v>21953</v>
      </c>
    </row>
    <row r="6599" spans="1:10" ht="16" x14ac:dyDescent="0.2">
      <c r="A6599" t="s">
        <v>21887</v>
      </c>
      <c r="B6599" t="s">
        <v>21954</v>
      </c>
      <c r="C6599" t="s">
        <v>21955</v>
      </c>
      <c r="D6599">
        <v>2</v>
      </c>
      <c r="E6599" t="s">
        <v>13</v>
      </c>
      <c r="F6599" t="s">
        <v>13</v>
      </c>
      <c r="G6599" t="s">
        <v>21956</v>
      </c>
      <c r="H6599" s="3" t="s">
        <v>21957</v>
      </c>
      <c r="I6599" t="s">
        <v>918</v>
      </c>
      <c r="J6599" t="s">
        <v>21891</v>
      </c>
    </row>
    <row r="6600" spans="1:10" ht="32" x14ac:dyDescent="0.2">
      <c r="A6600" t="s">
        <v>3971</v>
      </c>
      <c r="B6600" t="s">
        <v>979</v>
      </c>
      <c r="C6600" t="s">
        <v>980</v>
      </c>
      <c r="D6600">
        <v>2</v>
      </c>
      <c r="E6600" t="s">
        <v>13</v>
      </c>
      <c r="F6600" t="s">
        <v>13</v>
      </c>
      <c r="G6600" t="s">
        <v>21958</v>
      </c>
      <c r="H6600" s="3" t="s">
        <v>21959</v>
      </c>
      <c r="I6600" t="s">
        <v>262</v>
      </c>
      <c r="J6600" t="s">
        <v>3974</v>
      </c>
    </row>
    <row r="6601" spans="1:10" ht="16" x14ac:dyDescent="0.2">
      <c r="A6601" t="s">
        <v>13168</v>
      </c>
      <c r="B6601" t="s">
        <v>21960</v>
      </c>
      <c r="C6601" t="s">
        <v>21961</v>
      </c>
      <c r="D6601">
        <v>2</v>
      </c>
      <c r="E6601" t="s">
        <v>13</v>
      </c>
      <c r="F6601" t="s">
        <v>13</v>
      </c>
      <c r="G6601" t="s">
        <v>21962</v>
      </c>
      <c r="H6601" s="3" t="s">
        <v>21963</v>
      </c>
      <c r="I6601" t="s">
        <v>21964</v>
      </c>
      <c r="J6601" t="s">
        <v>13173</v>
      </c>
    </row>
    <row r="6602" spans="1:10" ht="16" x14ac:dyDescent="0.2">
      <c r="A6602" t="s">
        <v>13168</v>
      </c>
      <c r="B6602" t="s">
        <v>21965</v>
      </c>
      <c r="C6602" t="s">
        <v>21966</v>
      </c>
      <c r="D6602">
        <v>3</v>
      </c>
      <c r="E6602" t="s">
        <v>13</v>
      </c>
      <c r="F6602" t="s">
        <v>13</v>
      </c>
      <c r="G6602" t="s">
        <v>21962</v>
      </c>
      <c r="H6602" s="3" t="s">
        <v>21963</v>
      </c>
      <c r="I6602" t="s">
        <v>21964</v>
      </c>
      <c r="J6602" t="s">
        <v>13173</v>
      </c>
    </row>
    <row r="6603" spans="1:10" ht="16" x14ac:dyDescent="0.2">
      <c r="A6603" t="s">
        <v>21967</v>
      </c>
      <c r="B6603" t="s">
        <v>21968</v>
      </c>
      <c r="C6603" t="s">
        <v>21969</v>
      </c>
      <c r="D6603">
        <v>1</v>
      </c>
      <c r="E6603" t="s">
        <v>13</v>
      </c>
      <c r="F6603" t="s">
        <v>13</v>
      </c>
      <c r="G6603" t="s">
        <v>21970</v>
      </c>
      <c r="H6603" s="3" t="s">
        <v>21971</v>
      </c>
      <c r="I6603" t="s">
        <v>524</v>
      </c>
      <c r="J6603" t="s">
        <v>21972</v>
      </c>
    </row>
    <row r="6604" spans="1:10" ht="16" x14ac:dyDescent="0.2">
      <c r="A6604" t="s">
        <v>6315</v>
      </c>
      <c r="B6604" t="s">
        <v>21973</v>
      </c>
      <c r="C6604" t="s">
        <v>21974</v>
      </c>
      <c r="D6604">
        <v>6</v>
      </c>
      <c r="E6604" t="s">
        <v>13</v>
      </c>
      <c r="F6604" t="s">
        <v>13</v>
      </c>
      <c r="G6604" t="s">
        <v>21970</v>
      </c>
      <c r="H6604" s="3" t="s">
        <v>21975</v>
      </c>
      <c r="I6604" t="s">
        <v>524</v>
      </c>
      <c r="J6604" t="s">
        <v>6316</v>
      </c>
    </row>
    <row r="6605" spans="1:10" ht="16" x14ac:dyDescent="0.2">
      <c r="A6605" t="s">
        <v>21976</v>
      </c>
      <c r="B6605" t="s">
        <v>21977</v>
      </c>
      <c r="C6605" t="s">
        <v>21978</v>
      </c>
      <c r="D6605">
        <v>1</v>
      </c>
      <c r="E6605" t="s">
        <v>13</v>
      </c>
      <c r="F6605" t="s">
        <v>13</v>
      </c>
      <c r="G6605" t="s">
        <v>21979</v>
      </c>
      <c r="H6605" s="3" t="s">
        <v>21980</v>
      </c>
      <c r="I6605" t="s">
        <v>62</v>
      </c>
      <c r="J6605" t="s">
        <v>21981</v>
      </c>
    </row>
    <row r="6606" spans="1:10" ht="16" x14ac:dyDescent="0.2">
      <c r="A6606" t="s">
        <v>21982</v>
      </c>
      <c r="B6606" t="s">
        <v>18113</v>
      </c>
      <c r="C6606" t="s">
        <v>18114</v>
      </c>
      <c r="D6606">
        <v>1</v>
      </c>
      <c r="E6606" t="s">
        <v>13</v>
      </c>
      <c r="F6606" t="s">
        <v>13</v>
      </c>
      <c r="G6606" t="s">
        <v>21983</v>
      </c>
      <c r="H6606" s="3" t="s">
        <v>21984</v>
      </c>
      <c r="I6606" t="s">
        <v>62</v>
      </c>
      <c r="J6606" t="s">
        <v>21985</v>
      </c>
    </row>
    <row r="6607" spans="1:10" ht="16" x14ac:dyDescent="0.2">
      <c r="A6607" t="s">
        <v>21986</v>
      </c>
      <c r="B6607" t="s">
        <v>21987</v>
      </c>
      <c r="C6607" t="s">
        <v>21988</v>
      </c>
      <c r="D6607">
        <v>3</v>
      </c>
      <c r="E6607" t="s">
        <v>13</v>
      </c>
      <c r="F6607" t="s">
        <v>13</v>
      </c>
      <c r="G6607" t="s">
        <v>21989</v>
      </c>
      <c r="H6607" s="3" t="s">
        <v>21990</v>
      </c>
      <c r="I6607" t="s">
        <v>461</v>
      </c>
      <c r="J6607" t="s">
        <v>21991</v>
      </c>
    </row>
    <row r="6608" spans="1:10" ht="16" x14ac:dyDescent="0.2">
      <c r="A6608" t="s">
        <v>21986</v>
      </c>
      <c r="B6608" t="s">
        <v>21992</v>
      </c>
      <c r="C6608" t="s">
        <v>21993</v>
      </c>
      <c r="D6608">
        <v>1</v>
      </c>
      <c r="E6608" t="s">
        <v>13</v>
      </c>
      <c r="F6608" t="s">
        <v>13</v>
      </c>
      <c r="G6608" t="s">
        <v>21989</v>
      </c>
      <c r="H6608" s="3" t="s">
        <v>21990</v>
      </c>
      <c r="I6608" t="s">
        <v>461</v>
      </c>
      <c r="J6608" t="s">
        <v>21991</v>
      </c>
    </row>
    <row r="6609" spans="1:10" ht="16" x14ac:dyDescent="0.2">
      <c r="A6609" t="s">
        <v>21994</v>
      </c>
      <c r="B6609" t="s">
        <v>21995</v>
      </c>
      <c r="C6609" t="s">
        <v>21996</v>
      </c>
      <c r="D6609">
        <v>2</v>
      </c>
      <c r="E6609">
        <f>400</f>
        <v>400</v>
      </c>
      <c r="F6609" t="s">
        <v>13</v>
      </c>
      <c r="G6609" t="s">
        <v>21997</v>
      </c>
      <c r="H6609" s="3" t="s">
        <v>21998</v>
      </c>
      <c r="I6609" t="s">
        <v>62</v>
      </c>
      <c r="J6609" t="s">
        <v>21999</v>
      </c>
    </row>
    <row r="6610" spans="1:10" ht="16" x14ac:dyDescent="0.2">
      <c r="A6610" t="s">
        <v>21994</v>
      </c>
      <c r="B6610" t="s">
        <v>22000</v>
      </c>
      <c r="C6610" t="s">
        <v>22001</v>
      </c>
      <c r="D6610">
        <v>1</v>
      </c>
      <c r="E6610">
        <f>400</f>
        <v>400</v>
      </c>
      <c r="F6610" t="s">
        <v>13</v>
      </c>
      <c r="G6610" t="s">
        <v>21997</v>
      </c>
      <c r="H6610" s="3" t="s">
        <v>21998</v>
      </c>
      <c r="I6610" t="s">
        <v>62</v>
      </c>
      <c r="J6610" t="s">
        <v>21999</v>
      </c>
    </row>
    <row r="6611" spans="1:10" ht="16" x14ac:dyDescent="0.2">
      <c r="A6611" t="s">
        <v>22002</v>
      </c>
      <c r="B6611" t="s">
        <v>22003</v>
      </c>
      <c r="C6611" t="s">
        <v>22004</v>
      </c>
      <c r="D6611">
        <v>1</v>
      </c>
      <c r="E6611">
        <f>400</f>
        <v>400</v>
      </c>
      <c r="F6611" t="s">
        <v>13</v>
      </c>
      <c r="G6611" t="s">
        <v>21997</v>
      </c>
      <c r="H6611" s="3" t="s">
        <v>22005</v>
      </c>
      <c r="I6611" t="s">
        <v>62</v>
      </c>
      <c r="J6611" t="s">
        <v>22006</v>
      </c>
    </row>
    <row r="6612" spans="1:10" ht="16" x14ac:dyDescent="0.2">
      <c r="A6612" t="s">
        <v>14661</v>
      </c>
      <c r="B6612" t="s">
        <v>22007</v>
      </c>
      <c r="C6612" t="s">
        <v>10375</v>
      </c>
      <c r="D6612">
        <v>2</v>
      </c>
      <c r="E6612">
        <f>400</f>
        <v>400</v>
      </c>
      <c r="F6612" t="s">
        <v>13</v>
      </c>
      <c r="G6612" t="s">
        <v>21997</v>
      </c>
      <c r="H6612" s="3" t="s">
        <v>22008</v>
      </c>
      <c r="I6612" t="s">
        <v>62</v>
      </c>
      <c r="J6612" t="s">
        <v>14666</v>
      </c>
    </row>
    <row r="6613" spans="1:10" ht="16" x14ac:dyDescent="0.2">
      <c r="A6613" t="s">
        <v>14661</v>
      </c>
      <c r="B6613" t="s">
        <v>22009</v>
      </c>
      <c r="C6613" t="s">
        <v>22010</v>
      </c>
      <c r="D6613">
        <v>1</v>
      </c>
      <c r="E6613">
        <f>400</f>
        <v>400</v>
      </c>
      <c r="F6613" t="s">
        <v>13</v>
      </c>
      <c r="G6613" t="s">
        <v>21997</v>
      </c>
      <c r="H6613" s="3" t="s">
        <v>22008</v>
      </c>
      <c r="I6613" t="s">
        <v>62</v>
      </c>
      <c r="J6613" t="s">
        <v>14666</v>
      </c>
    </row>
    <row r="6614" spans="1:10" ht="16" x14ac:dyDescent="0.2">
      <c r="A6614" t="s">
        <v>22011</v>
      </c>
      <c r="B6614" t="s">
        <v>18983</v>
      </c>
      <c r="C6614" t="s">
        <v>18984</v>
      </c>
      <c r="D6614">
        <v>1</v>
      </c>
      <c r="E6614">
        <f>400</f>
        <v>400</v>
      </c>
      <c r="F6614" t="s">
        <v>13</v>
      </c>
      <c r="G6614" t="s">
        <v>21997</v>
      </c>
      <c r="H6614" s="3" t="s">
        <v>22005</v>
      </c>
      <c r="I6614" t="s">
        <v>62</v>
      </c>
      <c r="J6614" t="s">
        <v>22012</v>
      </c>
    </row>
    <row r="6615" spans="1:10" ht="16" x14ac:dyDescent="0.2">
      <c r="A6615" t="s">
        <v>22013</v>
      </c>
      <c r="B6615" t="s">
        <v>18983</v>
      </c>
      <c r="C6615" t="s">
        <v>18984</v>
      </c>
      <c r="D6615">
        <v>3</v>
      </c>
      <c r="E6615">
        <f>400</f>
        <v>400</v>
      </c>
      <c r="F6615" t="s">
        <v>13</v>
      </c>
      <c r="G6615" t="s">
        <v>21997</v>
      </c>
      <c r="H6615" s="3" t="s">
        <v>22005</v>
      </c>
      <c r="I6615" t="s">
        <v>62</v>
      </c>
      <c r="J6615" t="s">
        <v>22014</v>
      </c>
    </row>
    <row r="6616" spans="1:10" ht="16" x14ac:dyDescent="0.2">
      <c r="A6616" t="s">
        <v>22015</v>
      </c>
      <c r="B6616" t="s">
        <v>22016</v>
      </c>
      <c r="C6616" t="s">
        <v>22017</v>
      </c>
      <c r="D6616">
        <v>1</v>
      </c>
      <c r="E6616">
        <f>400</f>
        <v>400</v>
      </c>
      <c r="F6616" t="s">
        <v>13</v>
      </c>
      <c r="G6616" t="s">
        <v>21997</v>
      </c>
      <c r="H6616" s="3" t="s">
        <v>21998</v>
      </c>
      <c r="I6616" t="s">
        <v>62</v>
      </c>
      <c r="J6616" t="s">
        <v>22018</v>
      </c>
    </row>
    <row r="6617" spans="1:10" ht="16" x14ac:dyDescent="0.2">
      <c r="A6617" t="s">
        <v>22019</v>
      </c>
      <c r="B6617" t="s">
        <v>22020</v>
      </c>
      <c r="C6617" t="s">
        <v>22021</v>
      </c>
      <c r="D6617">
        <v>2</v>
      </c>
      <c r="E6617">
        <f>400</f>
        <v>400</v>
      </c>
      <c r="F6617" t="s">
        <v>13</v>
      </c>
      <c r="G6617" t="s">
        <v>21997</v>
      </c>
      <c r="H6617" s="3" t="s">
        <v>22022</v>
      </c>
      <c r="I6617" t="s">
        <v>62</v>
      </c>
      <c r="J6617" t="s">
        <v>22023</v>
      </c>
    </row>
    <row r="6618" spans="1:10" ht="16" x14ac:dyDescent="0.2">
      <c r="A6618" t="s">
        <v>22024</v>
      </c>
      <c r="B6618" t="s">
        <v>22025</v>
      </c>
      <c r="C6618" t="s">
        <v>22026</v>
      </c>
      <c r="D6618">
        <v>4</v>
      </c>
      <c r="E6618">
        <f>400</f>
        <v>400</v>
      </c>
      <c r="F6618" t="s">
        <v>13</v>
      </c>
      <c r="G6618" t="s">
        <v>21997</v>
      </c>
      <c r="H6618" s="3" t="s">
        <v>21998</v>
      </c>
      <c r="I6618" t="s">
        <v>62</v>
      </c>
      <c r="J6618" t="s">
        <v>22027</v>
      </c>
    </row>
    <row r="6619" spans="1:10" ht="16" x14ac:dyDescent="0.2">
      <c r="A6619" t="s">
        <v>22028</v>
      </c>
      <c r="B6619" t="s">
        <v>18983</v>
      </c>
      <c r="C6619" t="s">
        <v>18984</v>
      </c>
      <c r="D6619">
        <v>2</v>
      </c>
      <c r="E6619">
        <f>400</f>
        <v>400</v>
      </c>
      <c r="F6619" t="s">
        <v>13</v>
      </c>
      <c r="G6619" t="s">
        <v>21997</v>
      </c>
      <c r="H6619" s="3" t="s">
        <v>22029</v>
      </c>
      <c r="J6619" t="s">
        <v>22030</v>
      </c>
    </row>
    <row r="6620" spans="1:10" ht="16" x14ac:dyDescent="0.2">
      <c r="A6620" t="s">
        <v>22019</v>
      </c>
      <c r="B6620" t="s">
        <v>22031</v>
      </c>
      <c r="C6620" t="s">
        <v>22032</v>
      </c>
      <c r="D6620">
        <v>1</v>
      </c>
      <c r="E6620">
        <f>400</f>
        <v>400</v>
      </c>
      <c r="F6620" t="s">
        <v>13</v>
      </c>
      <c r="G6620" t="s">
        <v>21997</v>
      </c>
      <c r="H6620" s="3" t="s">
        <v>22022</v>
      </c>
      <c r="I6620" t="s">
        <v>62</v>
      </c>
      <c r="J6620" t="s">
        <v>22023</v>
      </c>
    </row>
    <row r="6621" spans="1:10" ht="16" x14ac:dyDescent="0.2">
      <c r="A6621" t="s">
        <v>22033</v>
      </c>
      <c r="B6621" t="s">
        <v>22034</v>
      </c>
      <c r="C6621" t="s">
        <v>22035</v>
      </c>
      <c r="D6621">
        <v>2</v>
      </c>
      <c r="E6621">
        <f>400</f>
        <v>400</v>
      </c>
      <c r="F6621" t="s">
        <v>13</v>
      </c>
      <c r="G6621" t="s">
        <v>21997</v>
      </c>
      <c r="H6621" s="3" t="s">
        <v>22005</v>
      </c>
      <c r="I6621" t="s">
        <v>62</v>
      </c>
      <c r="J6621" t="s">
        <v>22036</v>
      </c>
    </row>
    <row r="6622" spans="1:10" ht="16" x14ac:dyDescent="0.2">
      <c r="A6622" t="s">
        <v>22037</v>
      </c>
      <c r="B6622" t="s">
        <v>21995</v>
      </c>
      <c r="C6622" t="s">
        <v>21996</v>
      </c>
      <c r="D6622">
        <v>3</v>
      </c>
      <c r="E6622">
        <f>400</f>
        <v>400</v>
      </c>
      <c r="F6622" t="s">
        <v>13</v>
      </c>
      <c r="G6622" t="s">
        <v>21997</v>
      </c>
      <c r="H6622" s="3" t="s">
        <v>21998</v>
      </c>
      <c r="I6622" t="s">
        <v>62</v>
      </c>
      <c r="J6622" t="s">
        <v>22038</v>
      </c>
    </row>
    <row r="6623" spans="1:10" ht="16" x14ac:dyDescent="0.2">
      <c r="A6623" t="s">
        <v>22039</v>
      </c>
      <c r="B6623" t="s">
        <v>18983</v>
      </c>
      <c r="C6623" t="s">
        <v>18984</v>
      </c>
      <c r="D6623">
        <v>2</v>
      </c>
      <c r="E6623">
        <f>400</f>
        <v>400</v>
      </c>
      <c r="F6623" t="s">
        <v>13</v>
      </c>
      <c r="G6623" t="s">
        <v>21997</v>
      </c>
      <c r="H6623" s="3" t="s">
        <v>22005</v>
      </c>
      <c r="I6623" t="s">
        <v>62</v>
      </c>
      <c r="J6623" t="s">
        <v>22040</v>
      </c>
    </row>
    <row r="6624" spans="1:10" ht="16" x14ac:dyDescent="0.2">
      <c r="A6624" t="s">
        <v>21994</v>
      </c>
      <c r="B6624" t="s">
        <v>22041</v>
      </c>
      <c r="C6624" t="s">
        <v>22042</v>
      </c>
      <c r="D6624">
        <v>3</v>
      </c>
      <c r="E6624">
        <f>400</f>
        <v>400</v>
      </c>
      <c r="F6624" t="s">
        <v>13</v>
      </c>
      <c r="G6624" t="s">
        <v>21997</v>
      </c>
      <c r="H6624" s="3" t="s">
        <v>21998</v>
      </c>
      <c r="I6624" t="s">
        <v>62</v>
      </c>
      <c r="J6624" t="s">
        <v>21999</v>
      </c>
    </row>
    <row r="6625" spans="1:10" ht="16" x14ac:dyDescent="0.2">
      <c r="A6625" t="s">
        <v>22015</v>
      </c>
      <c r="B6625" t="s">
        <v>22043</v>
      </c>
      <c r="C6625" t="s">
        <v>22044</v>
      </c>
      <c r="D6625">
        <v>3</v>
      </c>
      <c r="E6625">
        <f>400</f>
        <v>400</v>
      </c>
      <c r="F6625" t="s">
        <v>13</v>
      </c>
      <c r="G6625" t="s">
        <v>21997</v>
      </c>
      <c r="H6625" s="3" t="s">
        <v>21998</v>
      </c>
      <c r="I6625" t="s">
        <v>62</v>
      </c>
      <c r="J6625" t="s">
        <v>22018</v>
      </c>
    </row>
    <row r="6626" spans="1:10" ht="16" x14ac:dyDescent="0.2">
      <c r="A6626" t="s">
        <v>22045</v>
      </c>
      <c r="B6626" t="s">
        <v>22046</v>
      </c>
      <c r="C6626" t="s">
        <v>22047</v>
      </c>
      <c r="D6626">
        <v>1</v>
      </c>
      <c r="E6626">
        <f>400</f>
        <v>400</v>
      </c>
      <c r="F6626" t="s">
        <v>13</v>
      </c>
      <c r="G6626" t="s">
        <v>21997</v>
      </c>
      <c r="H6626" s="3" t="s">
        <v>22005</v>
      </c>
      <c r="I6626" t="s">
        <v>62</v>
      </c>
      <c r="J6626" t="s">
        <v>22048</v>
      </c>
    </row>
    <row r="6627" spans="1:10" ht="16" x14ac:dyDescent="0.2">
      <c r="A6627" t="s">
        <v>22049</v>
      </c>
      <c r="B6627" t="s">
        <v>18983</v>
      </c>
      <c r="C6627" t="s">
        <v>18984</v>
      </c>
      <c r="D6627">
        <v>3</v>
      </c>
      <c r="E6627">
        <f>400</f>
        <v>400</v>
      </c>
      <c r="F6627" t="s">
        <v>13</v>
      </c>
      <c r="G6627" t="s">
        <v>21997</v>
      </c>
      <c r="H6627" s="3" t="s">
        <v>22005</v>
      </c>
      <c r="I6627" t="s">
        <v>62</v>
      </c>
      <c r="J6627" t="s">
        <v>22050</v>
      </c>
    </row>
    <row r="6628" spans="1:10" ht="16" x14ac:dyDescent="0.2">
      <c r="A6628" t="s">
        <v>22051</v>
      </c>
      <c r="B6628" t="s">
        <v>22052</v>
      </c>
      <c r="C6628" t="s">
        <v>22053</v>
      </c>
      <c r="D6628">
        <v>1</v>
      </c>
      <c r="E6628">
        <f>400</f>
        <v>400</v>
      </c>
      <c r="F6628" t="s">
        <v>13</v>
      </c>
      <c r="G6628" t="s">
        <v>21997</v>
      </c>
      <c r="H6628" s="3" t="s">
        <v>22005</v>
      </c>
      <c r="I6628" t="s">
        <v>62</v>
      </c>
      <c r="J6628" t="s">
        <v>22054</v>
      </c>
    </row>
    <row r="6629" spans="1:10" ht="16" x14ac:dyDescent="0.2">
      <c r="A6629" t="s">
        <v>21994</v>
      </c>
      <c r="B6629" t="s">
        <v>22055</v>
      </c>
      <c r="C6629" t="s">
        <v>22056</v>
      </c>
      <c r="D6629">
        <v>4</v>
      </c>
      <c r="E6629">
        <f>400</f>
        <v>400</v>
      </c>
      <c r="F6629" t="s">
        <v>13</v>
      </c>
      <c r="G6629" t="s">
        <v>21997</v>
      </c>
      <c r="H6629" s="3" t="s">
        <v>21998</v>
      </c>
      <c r="I6629" t="s">
        <v>62</v>
      </c>
      <c r="J6629" t="s">
        <v>21999</v>
      </c>
    </row>
    <row r="6630" spans="1:10" ht="16" x14ac:dyDescent="0.2">
      <c r="A6630" t="s">
        <v>22057</v>
      </c>
      <c r="B6630" t="s">
        <v>22031</v>
      </c>
      <c r="C6630" t="s">
        <v>22032</v>
      </c>
      <c r="D6630">
        <v>1</v>
      </c>
      <c r="E6630">
        <f>400</f>
        <v>400</v>
      </c>
      <c r="F6630" t="s">
        <v>13</v>
      </c>
      <c r="G6630" t="s">
        <v>21997</v>
      </c>
      <c r="H6630" s="3" t="s">
        <v>22005</v>
      </c>
      <c r="I6630" t="s">
        <v>62</v>
      </c>
      <c r="J6630" t="s">
        <v>22058</v>
      </c>
    </row>
    <row r="6631" spans="1:10" ht="16" x14ac:dyDescent="0.2">
      <c r="A6631" t="s">
        <v>22059</v>
      </c>
      <c r="B6631" t="s">
        <v>22060</v>
      </c>
      <c r="C6631" t="s">
        <v>22044</v>
      </c>
      <c r="D6631">
        <v>2</v>
      </c>
      <c r="E6631">
        <f>400</f>
        <v>400</v>
      </c>
      <c r="F6631" t="s">
        <v>13</v>
      </c>
      <c r="G6631" t="s">
        <v>21997</v>
      </c>
      <c r="H6631" s="3" t="s">
        <v>22061</v>
      </c>
      <c r="I6631" t="s">
        <v>62</v>
      </c>
      <c r="J6631" t="s">
        <v>22062</v>
      </c>
    </row>
    <row r="6632" spans="1:10" ht="16" x14ac:dyDescent="0.2">
      <c r="A6632" t="s">
        <v>6444</v>
      </c>
      <c r="B6632" t="s">
        <v>22031</v>
      </c>
      <c r="C6632" t="s">
        <v>22032</v>
      </c>
      <c r="D6632">
        <v>2</v>
      </c>
      <c r="E6632">
        <f>400</f>
        <v>400</v>
      </c>
      <c r="F6632" t="s">
        <v>13</v>
      </c>
      <c r="G6632" t="s">
        <v>21997</v>
      </c>
      <c r="H6632" s="3" t="s">
        <v>22005</v>
      </c>
      <c r="I6632" t="s">
        <v>62</v>
      </c>
      <c r="J6632" t="s">
        <v>6447</v>
      </c>
    </row>
    <row r="6633" spans="1:10" ht="16" x14ac:dyDescent="0.2">
      <c r="A6633" t="s">
        <v>22063</v>
      </c>
      <c r="B6633" t="s">
        <v>18983</v>
      </c>
      <c r="C6633" t="s">
        <v>18984</v>
      </c>
      <c r="D6633">
        <v>1</v>
      </c>
      <c r="E6633">
        <f>400</f>
        <v>400</v>
      </c>
      <c r="F6633" t="s">
        <v>13</v>
      </c>
      <c r="G6633" t="s">
        <v>21997</v>
      </c>
      <c r="H6633" s="3" t="s">
        <v>22005</v>
      </c>
      <c r="I6633" t="s">
        <v>62</v>
      </c>
      <c r="J6633" t="s">
        <v>22064</v>
      </c>
    </row>
    <row r="6634" spans="1:10" ht="16" x14ac:dyDescent="0.2">
      <c r="A6634" t="s">
        <v>22065</v>
      </c>
      <c r="B6634" t="s">
        <v>22060</v>
      </c>
      <c r="C6634" t="s">
        <v>22044</v>
      </c>
      <c r="D6634">
        <v>2</v>
      </c>
      <c r="E6634">
        <f>400</f>
        <v>400</v>
      </c>
      <c r="F6634" t="s">
        <v>13</v>
      </c>
      <c r="G6634" t="s">
        <v>21997</v>
      </c>
      <c r="H6634" s="3" t="s">
        <v>22022</v>
      </c>
      <c r="I6634" t="s">
        <v>62</v>
      </c>
      <c r="J6634" t="s">
        <v>22066</v>
      </c>
    </row>
    <row r="6635" spans="1:10" ht="16" x14ac:dyDescent="0.2">
      <c r="A6635" t="s">
        <v>10373</v>
      </c>
      <c r="B6635" t="s">
        <v>22067</v>
      </c>
      <c r="C6635" t="s">
        <v>22068</v>
      </c>
      <c r="D6635">
        <v>5</v>
      </c>
      <c r="E6635">
        <f>400</f>
        <v>400</v>
      </c>
      <c r="F6635" t="s">
        <v>13</v>
      </c>
      <c r="G6635" t="s">
        <v>21997</v>
      </c>
      <c r="H6635" s="3" t="s">
        <v>22022</v>
      </c>
      <c r="I6635" t="s">
        <v>62</v>
      </c>
      <c r="J6635" t="s">
        <v>10376</v>
      </c>
    </row>
    <row r="6636" spans="1:10" ht="16" x14ac:dyDescent="0.2">
      <c r="A6636" t="s">
        <v>22069</v>
      </c>
      <c r="B6636" t="s">
        <v>22070</v>
      </c>
      <c r="C6636" t="s">
        <v>22071</v>
      </c>
      <c r="D6636">
        <v>1</v>
      </c>
      <c r="E6636">
        <f>400</f>
        <v>400</v>
      </c>
      <c r="F6636" t="s">
        <v>13</v>
      </c>
      <c r="G6636" t="s">
        <v>21997</v>
      </c>
      <c r="H6636" s="3" t="s">
        <v>22072</v>
      </c>
      <c r="I6636" t="s">
        <v>62</v>
      </c>
      <c r="J6636" t="s">
        <v>22073</v>
      </c>
    </row>
    <row r="6637" spans="1:10" ht="16" x14ac:dyDescent="0.2">
      <c r="A6637" t="s">
        <v>22037</v>
      </c>
      <c r="B6637" t="s">
        <v>22041</v>
      </c>
      <c r="C6637" t="s">
        <v>22042</v>
      </c>
      <c r="D6637">
        <v>4</v>
      </c>
      <c r="E6637">
        <f>400</f>
        <v>400</v>
      </c>
      <c r="F6637" t="s">
        <v>13</v>
      </c>
      <c r="G6637" t="s">
        <v>21997</v>
      </c>
      <c r="H6637" s="3" t="s">
        <v>21998</v>
      </c>
      <c r="I6637" t="s">
        <v>62</v>
      </c>
      <c r="J6637" t="s">
        <v>22038</v>
      </c>
    </row>
    <row r="6638" spans="1:10" ht="16" x14ac:dyDescent="0.2">
      <c r="A6638" t="s">
        <v>10373</v>
      </c>
      <c r="B6638" t="s">
        <v>22074</v>
      </c>
      <c r="C6638" t="s">
        <v>22075</v>
      </c>
      <c r="D6638">
        <v>2</v>
      </c>
      <c r="E6638">
        <f>400</f>
        <v>400</v>
      </c>
      <c r="F6638" t="s">
        <v>13</v>
      </c>
      <c r="G6638" t="s">
        <v>21997</v>
      </c>
      <c r="H6638" s="3" t="s">
        <v>22022</v>
      </c>
      <c r="I6638" t="s">
        <v>62</v>
      </c>
      <c r="J6638" t="s">
        <v>10376</v>
      </c>
    </row>
    <row r="6639" spans="1:10" ht="16" x14ac:dyDescent="0.2">
      <c r="A6639" t="s">
        <v>22076</v>
      </c>
      <c r="B6639" t="s">
        <v>22077</v>
      </c>
      <c r="C6639" t="s">
        <v>22078</v>
      </c>
      <c r="D6639">
        <v>1</v>
      </c>
      <c r="E6639">
        <f>400</f>
        <v>400</v>
      </c>
      <c r="F6639" t="s">
        <v>13</v>
      </c>
      <c r="G6639" t="s">
        <v>21997</v>
      </c>
      <c r="H6639" s="3" t="s">
        <v>22079</v>
      </c>
      <c r="I6639" t="s">
        <v>62</v>
      </c>
      <c r="J6639" t="s">
        <v>22080</v>
      </c>
    </row>
    <row r="6640" spans="1:10" ht="16" x14ac:dyDescent="0.2">
      <c r="A6640" t="s">
        <v>22081</v>
      </c>
      <c r="B6640" t="s">
        <v>22082</v>
      </c>
      <c r="C6640" t="s">
        <v>22083</v>
      </c>
      <c r="D6640">
        <v>2</v>
      </c>
      <c r="E6640">
        <f>400</f>
        <v>400</v>
      </c>
      <c r="F6640" t="s">
        <v>13</v>
      </c>
      <c r="G6640" t="s">
        <v>21997</v>
      </c>
      <c r="H6640" s="3" t="s">
        <v>22005</v>
      </c>
      <c r="I6640" t="s">
        <v>62</v>
      </c>
      <c r="J6640" t="s">
        <v>22084</v>
      </c>
    </row>
    <row r="6641" spans="1:10" ht="16" x14ac:dyDescent="0.2">
      <c r="A6641" t="s">
        <v>10373</v>
      </c>
      <c r="B6641" t="s">
        <v>22085</v>
      </c>
      <c r="C6641" t="s">
        <v>22086</v>
      </c>
      <c r="D6641">
        <v>6</v>
      </c>
      <c r="E6641">
        <f>400</f>
        <v>400</v>
      </c>
      <c r="F6641" t="s">
        <v>13</v>
      </c>
      <c r="G6641" t="s">
        <v>21997</v>
      </c>
      <c r="H6641" s="3" t="s">
        <v>22022</v>
      </c>
      <c r="I6641" t="s">
        <v>62</v>
      </c>
      <c r="J6641" t="s">
        <v>10376</v>
      </c>
    </row>
    <row r="6642" spans="1:10" ht="16" x14ac:dyDescent="0.2">
      <c r="A6642" t="s">
        <v>22087</v>
      </c>
      <c r="B6642" t="s">
        <v>18983</v>
      </c>
      <c r="C6642" t="s">
        <v>18984</v>
      </c>
      <c r="D6642">
        <v>1</v>
      </c>
      <c r="E6642">
        <f>400</f>
        <v>400</v>
      </c>
      <c r="F6642" t="s">
        <v>13</v>
      </c>
      <c r="G6642" t="s">
        <v>21997</v>
      </c>
      <c r="H6642" s="3" t="s">
        <v>22005</v>
      </c>
      <c r="I6642" t="s">
        <v>62</v>
      </c>
      <c r="J6642" t="s">
        <v>22088</v>
      </c>
    </row>
    <row r="6643" spans="1:10" ht="16" x14ac:dyDescent="0.2">
      <c r="A6643" t="s">
        <v>22065</v>
      </c>
      <c r="B6643" t="s">
        <v>22003</v>
      </c>
      <c r="C6643" t="s">
        <v>22004</v>
      </c>
      <c r="D6643">
        <v>1</v>
      </c>
      <c r="E6643">
        <f>400</f>
        <v>400</v>
      </c>
      <c r="F6643" t="s">
        <v>13</v>
      </c>
      <c r="G6643" t="s">
        <v>21997</v>
      </c>
      <c r="H6643" s="3" t="s">
        <v>22022</v>
      </c>
      <c r="I6643" t="s">
        <v>62</v>
      </c>
      <c r="J6643" t="s">
        <v>22066</v>
      </c>
    </row>
    <row r="6644" spans="1:10" ht="16" x14ac:dyDescent="0.2">
      <c r="A6644" t="s">
        <v>10373</v>
      </c>
      <c r="B6644" t="s">
        <v>18983</v>
      </c>
      <c r="C6644" t="s">
        <v>18984</v>
      </c>
      <c r="D6644">
        <v>4</v>
      </c>
      <c r="E6644">
        <f>400</f>
        <v>400</v>
      </c>
      <c r="F6644" t="s">
        <v>13</v>
      </c>
      <c r="G6644" t="s">
        <v>21997</v>
      </c>
      <c r="H6644" s="3" t="s">
        <v>22022</v>
      </c>
      <c r="I6644" t="s">
        <v>62</v>
      </c>
      <c r="J6644" t="s">
        <v>10376</v>
      </c>
    </row>
    <row r="6645" spans="1:10" ht="16" x14ac:dyDescent="0.2">
      <c r="A6645" t="s">
        <v>22089</v>
      </c>
      <c r="B6645" t="s">
        <v>22090</v>
      </c>
      <c r="C6645" t="s">
        <v>22091</v>
      </c>
      <c r="D6645">
        <v>1</v>
      </c>
      <c r="E6645" t="s">
        <v>13</v>
      </c>
      <c r="F6645" t="s">
        <v>13</v>
      </c>
      <c r="G6645" t="s">
        <v>22092</v>
      </c>
      <c r="H6645" s="3" t="s">
        <v>22093</v>
      </c>
      <c r="I6645" t="s">
        <v>355</v>
      </c>
      <c r="J6645" t="s">
        <v>22094</v>
      </c>
    </row>
    <row r="6646" spans="1:10" ht="16" x14ac:dyDescent="0.2">
      <c r="A6646" t="s">
        <v>22095</v>
      </c>
      <c r="B6646" t="s">
        <v>22096</v>
      </c>
      <c r="C6646" t="s">
        <v>22097</v>
      </c>
      <c r="D6646">
        <v>2</v>
      </c>
      <c r="E6646" t="s">
        <v>13</v>
      </c>
      <c r="F6646" t="s">
        <v>13</v>
      </c>
      <c r="G6646" t="s">
        <v>22092</v>
      </c>
      <c r="H6646" s="3" t="s">
        <v>22093</v>
      </c>
      <c r="I6646" t="s">
        <v>355</v>
      </c>
      <c r="J6646" t="s">
        <v>22098</v>
      </c>
    </row>
    <row r="6647" spans="1:10" ht="16" x14ac:dyDescent="0.2">
      <c r="A6647" t="s">
        <v>22099</v>
      </c>
      <c r="B6647" t="s">
        <v>22100</v>
      </c>
      <c r="C6647" t="s">
        <v>22101</v>
      </c>
      <c r="D6647">
        <v>1</v>
      </c>
      <c r="E6647" t="s">
        <v>13</v>
      </c>
      <c r="F6647" t="s">
        <v>13</v>
      </c>
      <c r="G6647" t="s">
        <v>22092</v>
      </c>
      <c r="H6647" s="3" t="s">
        <v>22102</v>
      </c>
      <c r="I6647" t="s">
        <v>355</v>
      </c>
      <c r="J6647" t="s">
        <v>22103</v>
      </c>
    </row>
    <row r="6648" spans="1:10" ht="16" x14ac:dyDescent="0.2">
      <c r="A6648" t="s">
        <v>22104</v>
      </c>
      <c r="B6648" t="s">
        <v>22105</v>
      </c>
      <c r="C6648" t="s">
        <v>22106</v>
      </c>
      <c r="D6648">
        <v>1</v>
      </c>
      <c r="E6648" t="s">
        <v>13</v>
      </c>
      <c r="F6648" t="s">
        <v>13</v>
      </c>
      <c r="G6648" t="s">
        <v>22092</v>
      </c>
      <c r="H6648" s="3" t="s">
        <v>22102</v>
      </c>
      <c r="I6648" t="s">
        <v>355</v>
      </c>
      <c r="J6648" t="s">
        <v>22107</v>
      </c>
    </row>
    <row r="6649" spans="1:10" ht="16" x14ac:dyDescent="0.2">
      <c r="A6649" t="s">
        <v>22108</v>
      </c>
      <c r="B6649" t="s">
        <v>22096</v>
      </c>
      <c r="C6649" t="s">
        <v>22097</v>
      </c>
      <c r="D6649">
        <v>3</v>
      </c>
      <c r="E6649" t="s">
        <v>13</v>
      </c>
      <c r="F6649" t="s">
        <v>13</v>
      </c>
      <c r="G6649" t="s">
        <v>22092</v>
      </c>
      <c r="H6649" s="3" t="s">
        <v>22093</v>
      </c>
      <c r="I6649" t="s">
        <v>355</v>
      </c>
      <c r="J6649" t="s">
        <v>22109</v>
      </c>
    </row>
    <row r="6650" spans="1:10" ht="16" x14ac:dyDescent="0.2">
      <c r="A6650" t="s">
        <v>22110</v>
      </c>
      <c r="B6650" t="s">
        <v>4249</v>
      </c>
      <c r="C6650" t="s">
        <v>22111</v>
      </c>
      <c r="D6650">
        <v>2</v>
      </c>
      <c r="E6650" t="s">
        <v>13</v>
      </c>
      <c r="F6650" t="s">
        <v>13</v>
      </c>
      <c r="G6650" t="s">
        <v>22092</v>
      </c>
      <c r="H6650" s="3" t="s">
        <v>22093</v>
      </c>
      <c r="I6650" t="s">
        <v>355</v>
      </c>
      <c r="J6650" t="s">
        <v>22112</v>
      </c>
    </row>
    <row r="6651" spans="1:10" ht="16" x14ac:dyDescent="0.2">
      <c r="A6651" t="s">
        <v>22095</v>
      </c>
      <c r="B6651" t="s">
        <v>17748</v>
      </c>
      <c r="C6651" t="s">
        <v>17749</v>
      </c>
      <c r="D6651">
        <v>1</v>
      </c>
      <c r="E6651" t="s">
        <v>13</v>
      </c>
      <c r="F6651" t="s">
        <v>13</v>
      </c>
      <c r="G6651" t="s">
        <v>22092</v>
      </c>
      <c r="H6651" s="3" t="s">
        <v>22093</v>
      </c>
      <c r="I6651" t="s">
        <v>355</v>
      </c>
      <c r="J6651" t="s">
        <v>22098</v>
      </c>
    </row>
    <row r="6652" spans="1:10" ht="16" x14ac:dyDescent="0.2">
      <c r="A6652" t="s">
        <v>22099</v>
      </c>
      <c r="B6652" t="s">
        <v>22113</v>
      </c>
      <c r="C6652" t="s">
        <v>22114</v>
      </c>
      <c r="D6652">
        <v>2</v>
      </c>
      <c r="E6652" t="s">
        <v>13</v>
      </c>
      <c r="F6652" t="s">
        <v>13</v>
      </c>
      <c r="G6652" t="s">
        <v>22092</v>
      </c>
      <c r="H6652" s="3" t="s">
        <v>22102</v>
      </c>
      <c r="I6652" t="s">
        <v>355</v>
      </c>
      <c r="J6652" t="s">
        <v>22103</v>
      </c>
    </row>
    <row r="6653" spans="1:10" ht="16" x14ac:dyDescent="0.2">
      <c r="A6653" t="s">
        <v>22089</v>
      </c>
      <c r="B6653" t="s">
        <v>22115</v>
      </c>
      <c r="C6653" t="s">
        <v>22116</v>
      </c>
      <c r="D6653">
        <v>2</v>
      </c>
      <c r="E6653" t="s">
        <v>13</v>
      </c>
      <c r="F6653" t="s">
        <v>13</v>
      </c>
      <c r="G6653" t="s">
        <v>22092</v>
      </c>
      <c r="H6653" s="3" t="s">
        <v>22093</v>
      </c>
      <c r="I6653" t="s">
        <v>355</v>
      </c>
      <c r="J6653" t="s">
        <v>22094</v>
      </c>
    </row>
    <row r="6654" spans="1:10" ht="16" x14ac:dyDescent="0.2">
      <c r="A6654" t="s">
        <v>22089</v>
      </c>
      <c r="B6654" t="s">
        <v>22117</v>
      </c>
      <c r="C6654" t="s">
        <v>22118</v>
      </c>
      <c r="D6654">
        <v>3</v>
      </c>
      <c r="E6654" t="s">
        <v>13</v>
      </c>
      <c r="F6654" t="s">
        <v>13</v>
      </c>
      <c r="G6654" t="s">
        <v>22092</v>
      </c>
      <c r="H6654" s="3" t="s">
        <v>22093</v>
      </c>
      <c r="I6654" t="s">
        <v>355</v>
      </c>
      <c r="J6654" t="s">
        <v>22094</v>
      </c>
    </row>
    <row r="6655" spans="1:10" ht="16" x14ac:dyDescent="0.2">
      <c r="A6655" t="s">
        <v>22119</v>
      </c>
      <c r="B6655" t="s">
        <v>22120</v>
      </c>
      <c r="C6655" t="s">
        <v>22121</v>
      </c>
      <c r="D6655">
        <v>2</v>
      </c>
      <c r="E6655" t="s">
        <v>13</v>
      </c>
      <c r="F6655" t="s">
        <v>13</v>
      </c>
      <c r="G6655" t="s">
        <v>22092</v>
      </c>
      <c r="H6655" s="3" t="s">
        <v>22102</v>
      </c>
      <c r="I6655" t="s">
        <v>355</v>
      </c>
      <c r="J6655" t="s">
        <v>22122</v>
      </c>
    </row>
    <row r="6656" spans="1:10" ht="16" x14ac:dyDescent="0.2">
      <c r="A6656" t="s">
        <v>22108</v>
      </c>
      <c r="B6656" t="s">
        <v>4249</v>
      </c>
      <c r="C6656" t="s">
        <v>22111</v>
      </c>
      <c r="D6656">
        <v>4</v>
      </c>
      <c r="E6656" t="s">
        <v>13</v>
      </c>
      <c r="F6656" t="s">
        <v>13</v>
      </c>
      <c r="G6656" t="s">
        <v>22092</v>
      </c>
      <c r="H6656" s="3" t="s">
        <v>22093</v>
      </c>
      <c r="I6656" t="s">
        <v>355</v>
      </c>
      <c r="J6656" t="s">
        <v>22109</v>
      </c>
    </row>
    <row r="6657" spans="1:10" ht="16" x14ac:dyDescent="0.2">
      <c r="A6657" t="s">
        <v>3641</v>
      </c>
      <c r="B6657" t="s">
        <v>22123</v>
      </c>
      <c r="C6657" t="s">
        <v>22124</v>
      </c>
      <c r="D6657">
        <v>1</v>
      </c>
      <c r="E6657" t="s">
        <v>13</v>
      </c>
      <c r="F6657" t="s">
        <v>13</v>
      </c>
      <c r="G6657" t="s">
        <v>22092</v>
      </c>
      <c r="H6657" s="3" t="s">
        <v>22093</v>
      </c>
      <c r="I6657" t="s">
        <v>355</v>
      </c>
      <c r="J6657" t="s">
        <v>3643</v>
      </c>
    </row>
    <row r="6658" spans="1:10" ht="16" x14ac:dyDescent="0.2">
      <c r="A6658" t="s">
        <v>6524</v>
      </c>
      <c r="B6658" t="s">
        <v>22125</v>
      </c>
      <c r="C6658" t="s">
        <v>22126</v>
      </c>
      <c r="D6658">
        <v>1</v>
      </c>
      <c r="E6658" t="s">
        <v>13</v>
      </c>
      <c r="F6658" t="s">
        <v>13</v>
      </c>
      <c r="G6658" t="s">
        <v>22127</v>
      </c>
      <c r="H6658" s="3" t="s">
        <v>22128</v>
      </c>
      <c r="I6658" t="s">
        <v>1676</v>
      </c>
      <c r="J6658" t="s">
        <v>6529</v>
      </c>
    </row>
    <row r="6659" spans="1:10" ht="16" x14ac:dyDescent="0.2">
      <c r="A6659" t="s">
        <v>20255</v>
      </c>
      <c r="B6659" t="s">
        <v>22129</v>
      </c>
      <c r="C6659" t="s">
        <v>22130</v>
      </c>
      <c r="D6659">
        <v>3</v>
      </c>
      <c r="E6659" t="s">
        <v>13</v>
      </c>
      <c r="F6659" t="s">
        <v>13</v>
      </c>
      <c r="G6659" t="s">
        <v>22131</v>
      </c>
      <c r="H6659" s="3" t="s">
        <v>22132</v>
      </c>
      <c r="I6659" t="s">
        <v>1676</v>
      </c>
      <c r="J6659" t="s">
        <v>20260</v>
      </c>
    </row>
    <row r="6660" spans="1:10" ht="16" x14ac:dyDescent="0.2">
      <c r="A6660" t="s">
        <v>22133</v>
      </c>
      <c r="B6660" t="s">
        <v>22134</v>
      </c>
      <c r="C6660" t="s">
        <v>22135</v>
      </c>
      <c r="D6660">
        <v>1</v>
      </c>
      <c r="E6660" t="s">
        <v>13</v>
      </c>
      <c r="F6660" t="s">
        <v>13</v>
      </c>
      <c r="G6660" t="s">
        <v>22136</v>
      </c>
      <c r="H6660" s="3" t="s">
        <v>22137</v>
      </c>
      <c r="I6660" t="s">
        <v>1676</v>
      </c>
      <c r="J6660" t="s">
        <v>22138</v>
      </c>
    </row>
    <row r="6661" spans="1:10" ht="16" x14ac:dyDescent="0.2">
      <c r="A6661" t="s">
        <v>22133</v>
      </c>
      <c r="B6661" t="s">
        <v>22139</v>
      </c>
      <c r="C6661" t="s">
        <v>22140</v>
      </c>
      <c r="D6661">
        <v>3</v>
      </c>
      <c r="E6661" t="s">
        <v>13</v>
      </c>
      <c r="F6661" t="s">
        <v>13</v>
      </c>
      <c r="G6661" t="s">
        <v>22136</v>
      </c>
      <c r="H6661" s="3" t="s">
        <v>22137</v>
      </c>
      <c r="I6661" t="s">
        <v>1676</v>
      </c>
      <c r="J6661" t="s">
        <v>22138</v>
      </c>
    </row>
    <row r="6662" spans="1:10" ht="16" x14ac:dyDescent="0.2">
      <c r="A6662" t="s">
        <v>22133</v>
      </c>
      <c r="B6662" t="s">
        <v>22141</v>
      </c>
      <c r="C6662" t="s">
        <v>22142</v>
      </c>
      <c r="D6662">
        <v>2</v>
      </c>
      <c r="E6662" t="s">
        <v>13</v>
      </c>
      <c r="F6662" t="s">
        <v>13</v>
      </c>
      <c r="G6662" t="s">
        <v>22136</v>
      </c>
      <c r="H6662" s="3" t="s">
        <v>22137</v>
      </c>
      <c r="I6662" t="s">
        <v>1676</v>
      </c>
      <c r="J6662" t="s">
        <v>22138</v>
      </c>
    </row>
    <row r="6663" spans="1:10" ht="16" x14ac:dyDescent="0.2">
      <c r="A6663" t="s">
        <v>1159</v>
      </c>
      <c r="B6663" t="s">
        <v>22143</v>
      </c>
      <c r="C6663" t="s">
        <v>22144</v>
      </c>
      <c r="D6663">
        <v>5</v>
      </c>
      <c r="E6663" t="s">
        <v>13</v>
      </c>
      <c r="F6663" t="s">
        <v>13</v>
      </c>
      <c r="G6663" t="s">
        <v>22145</v>
      </c>
      <c r="H6663" s="3" t="s">
        <v>22146</v>
      </c>
      <c r="I6663" t="s">
        <v>1002</v>
      </c>
      <c r="J6663" t="s">
        <v>1164</v>
      </c>
    </row>
    <row r="6664" spans="1:10" ht="16" x14ac:dyDescent="0.2">
      <c r="A6664" t="s">
        <v>3996</v>
      </c>
      <c r="B6664" t="s">
        <v>22147</v>
      </c>
      <c r="C6664" t="s">
        <v>22148</v>
      </c>
      <c r="D6664">
        <v>1</v>
      </c>
      <c r="E6664" t="s">
        <v>13</v>
      </c>
      <c r="F6664" t="s">
        <v>13</v>
      </c>
      <c r="G6664" t="s">
        <v>22149</v>
      </c>
      <c r="H6664" s="3" t="s">
        <v>22150</v>
      </c>
      <c r="I6664" t="s">
        <v>1658</v>
      </c>
      <c r="J6664" t="s">
        <v>4001</v>
      </c>
    </row>
    <row r="6665" spans="1:10" ht="16" x14ac:dyDescent="0.2">
      <c r="A6665" t="s">
        <v>3996</v>
      </c>
      <c r="B6665" t="s">
        <v>22151</v>
      </c>
      <c r="C6665" t="s">
        <v>22152</v>
      </c>
      <c r="D6665">
        <v>4</v>
      </c>
      <c r="E6665" t="s">
        <v>13</v>
      </c>
      <c r="F6665" t="s">
        <v>13</v>
      </c>
      <c r="G6665" t="s">
        <v>22149</v>
      </c>
      <c r="H6665" s="3" t="s">
        <v>22150</v>
      </c>
      <c r="I6665" t="s">
        <v>1658</v>
      </c>
      <c r="J6665" t="s">
        <v>4001</v>
      </c>
    </row>
    <row r="6666" spans="1:10" ht="16" x14ac:dyDescent="0.2">
      <c r="A6666" t="s">
        <v>3996</v>
      </c>
      <c r="B6666" t="s">
        <v>22153</v>
      </c>
      <c r="C6666" t="s">
        <v>22154</v>
      </c>
      <c r="D6666">
        <v>3</v>
      </c>
      <c r="E6666" t="s">
        <v>13</v>
      </c>
      <c r="F6666" t="s">
        <v>13</v>
      </c>
      <c r="G6666" t="s">
        <v>22149</v>
      </c>
      <c r="H6666" s="3" t="s">
        <v>22150</v>
      </c>
      <c r="I6666" t="s">
        <v>1658</v>
      </c>
      <c r="J6666" t="s">
        <v>4001</v>
      </c>
    </row>
    <row r="6667" spans="1:10" ht="16" x14ac:dyDescent="0.2">
      <c r="A6667" t="s">
        <v>22155</v>
      </c>
      <c r="B6667" t="s">
        <v>22156</v>
      </c>
      <c r="C6667" t="s">
        <v>22157</v>
      </c>
      <c r="D6667">
        <v>1</v>
      </c>
      <c r="E6667" t="s">
        <v>13</v>
      </c>
      <c r="F6667" t="s">
        <v>13</v>
      </c>
      <c r="G6667" t="s">
        <v>22158</v>
      </c>
      <c r="H6667" s="3" t="s">
        <v>22159</v>
      </c>
      <c r="I6667" t="s">
        <v>1658</v>
      </c>
      <c r="J6667" t="s">
        <v>22160</v>
      </c>
    </row>
    <row r="6668" spans="1:10" ht="16" x14ac:dyDescent="0.2">
      <c r="A6668" t="s">
        <v>22161</v>
      </c>
      <c r="B6668" t="s">
        <v>22162</v>
      </c>
      <c r="C6668" t="s">
        <v>22163</v>
      </c>
      <c r="D6668">
        <v>2</v>
      </c>
      <c r="E6668" t="s">
        <v>13</v>
      </c>
      <c r="F6668" t="s">
        <v>13</v>
      </c>
      <c r="G6668" t="s">
        <v>22164</v>
      </c>
      <c r="H6668" s="3" t="s">
        <v>22165</v>
      </c>
      <c r="I6668" t="s">
        <v>62</v>
      </c>
      <c r="J6668" t="s">
        <v>22166</v>
      </c>
    </row>
    <row r="6669" spans="1:10" ht="16" x14ac:dyDescent="0.2">
      <c r="A6669" t="s">
        <v>22167</v>
      </c>
      <c r="B6669" t="s">
        <v>22168</v>
      </c>
      <c r="C6669" t="s">
        <v>22169</v>
      </c>
      <c r="D6669">
        <v>1</v>
      </c>
      <c r="E6669" t="s">
        <v>13</v>
      </c>
      <c r="F6669" t="s">
        <v>13</v>
      </c>
      <c r="G6669" t="s">
        <v>22170</v>
      </c>
      <c r="H6669" s="3" t="s">
        <v>22171</v>
      </c>
      <c r="I6669" t="s">
        <v>7872</v>
      </c>
      <c r="J6669" t="s">
        <v>22172</v>
      </c>
    </row>
    <row r="6670" spans="1:10" ht="16" x14ac:dyDescent="0.2">
      <c r="A6670" t="s">
        <v>2028</v>
      </c>
      <c r="B6670" t="s">
        <v>22173</v>
      </c>
      <c r="C6670" t="s">
        <v>22174</v>
      </c>
      <c r="D6670">
        <v>3</v>
      </c>
      <c r="E6670" t="s">
        <v>13</v>
      </c>
      <c r="F6670" t="s">
        <v>13</v>
      </c>
      <c r="G6670" t="s">
        <v>22175</v>
      </c>
      <c r="H6670" s="3" t="s">
        <v>22176</v>
      </c>
      <c r="I6670" t="s">
        <v>69</v>
      </c>
      <c r="J6670" t="s">
        <v>2031</v>
      </c>
    </row>
    <row r="6671" spans="1:10" ht="16" x14ac:dyDescent="0.2">
      <c r="A6671" t="s">
        <v>19968</v>
      </c>
      <c r="B6671" t="s">
        <v>22177</v>
      </c>
      <c r="C6671" t="s">
        <v>22178</v>
      </c>
      <c r="D6671">
        <v>1</v>
      </c>
      <c r="E6671" t="s">
        <v>923</v>
      </c>
      <c r="F6671" t="s">
        <v>13</v>
      </c>
      <c r="G6671" t="s">
        <v>22179</v>
      </c>
      <c r="H6671" s="3" t="s">
        <v>22180</v>
      </c>
      <c r="I6671" t="s">
        <v>1489</v>
      </c>
      <c r="J6671" t="s">
        <v>19971</v>
      </c>
    </row>
    <row r="6672" spans="1:10" ht="16" x14ac:dyDescent="0.2">
      <c r="A6672" t="s">
        <v>22181</v>
      </c>
      <c r="B6672" t="s">
        <v>22182</v>
      </c>
      <c r="C6672" t="s">
        <v>22183</v>
      </c>
      <c r="D6672">
        <v>3</v>
      </c>
      <c r="E6672" t="s">
        <v>923</v>
      </c>
      <c r="F6672" t="s">
        <v>13</v>
      </c>
      <c r="G6672" t="s">
        <v>22179</v>
      </c>
      <c r="H6672" s="3" t="s">
        <v>22180</v>
      </c>
      <c r="I6672" t="s">
        <v>1489</v>
      </c>
      <c r="J6672" t="s">
        <v>22184</v>
      </c>
    </row>
    <row r="6673" spans="1:10" ht="16" x14ac:dyDescent="0.2">
      <c r="A6673" t="s">
        <v>19968</v>
      </c>
      <c r="B6673" t="s">
        <v>22185</v>
      </c>
      <c r="C6673" t="s">
        <v>22186</v>
      </c>
      <c r="D6673">
        <v>3</v>
      </c>
      <c r="E6673" t="s">
        <v>923</v>
      </c>
      <c r="F6673" t="s">
        <v>13</v>
      </c>
      <c r="G6673" t="s">
        <v>22179</v>
      </c>
      <c r="H6673" s="3" t="s">
        <v>22187</v>
      </c>
      <c r="I6673" t="s">
        <v>1489</v>
      </c>
      <c r="J6673" t="s">
        <v>19971</v>
      </c>
    </row>
    <row r="6674" spans="1:10" ht="16" x14ac:dyDescent="0.2">
      <c r="A6674" t="s">
        <v>22188</v>
      </c>
      <c r="B6674" t="s">
        <v>22189</v>
      </c>
      <c r="C6674" t="s">
        <v>22190</v>
      </c>
      <c r="D6674">
        <v>2</v>
      </c>
      <c r="E6674" t="s">
        <v>923</v>
      </c>
      <c r="F6674" t="s">
        <v>13</v>
      </c>
      <c r="G6674" t="s">
        <v>22179</v>
      </c>
      <c r="H6674" s="3" t="s">
        <v>22180</v>
      </c>
      <c r="I6674" t="s">
        <v>1489</v>
      </c>
      <c r="J6674" t="s">
        <v>22191</v>
      </c>
    </row>
    <row r="6675" spans="1:10" ht="16" x14ac:dyDescent="0.2">
      <c r="A6675" t="s">
        <v>1484</v>
      </c>
      <c r="B6675" t="s">
        <v>21570</v>
      </c>
      <c r="C6675" t="s">
        <v>22192</v>
      </c>
      <c r="D6675">
        <v>5</v>
      </c>
      <c r="E6675" t="s">
        <v>923</v>
      </c>
      <c r="F6675" t="s">
        <v>13</v>
      </c>
      <c r="G6675" t="s">
        <v>22179</v>
      </c>
      <c r="H6675" s="3" t="s">
        <v>22180</v>
      </c>
      <c r="I6675" t="s">
        <v>1489</v>
      </c>
      <c r="J6675" t="s">
        <v>1490</v>
      </c>
    </row>
    <row r="6676" spans="1:10" ht="16" x14ac:dyDescent="0.2">
      <c r="A6676" t="s">
        <v>1484</v>
      </c>
      <c r="B6676" t="s">
        <v>22193</v>
      </c>
      <c r="C6676" t="s">
        <v>22194</v>
      </c>
      <c r="D6676">
        <v>3</v>
      </c>
      <c r="E6676" t="s">
        <v>923</v>
      </c>
      <c r="F6676" t="s">
        <v>13</v>
      </c>
      <c r="G6676" t="s">
        <v>22179</v>
      </c>
      <c r="H6676" s="3" t="s">
        <v>22180</v>
      </c>
      <c r="I6676" t="s">
        <v>1489</v>
      </c>
      <c r="J6676" t="s">
        <v>1490</v>
      </c>
    </row>
    <row r="6677" spans="1:10" ht="16" x14ac:dyDescent="0.2">
      <c r="A6677" t="s">
        <v>22195</v>
      </c>
      <c r="B6677" t="s">
        <v>22196</v>
      </c>
      <c r="C6677" t="s">
        <v>22197</v>
      </c>
      <c r="D6677">
        <v>2</v>
      </c>
      <c r="E6677" t="s">
        <v>923</v>
      </c>
      <c r="F6677" t="s">
        <v>13</v>
      </c>
      <c r="G6677" t="s">
        <v>22179</v>
      </c>
      <c r="H6677" s="3" t="s">
        <v>22180</v>
      </c>
      <c r="I6677" t="s">
        <v>1489</v>
      </c>
      <c r="J6677" t="s">
        <v>22198</v>
      </c>
    </row>
    <row r="6678" spans="1:10" ht="16" x14ac:dyDescent="0.2">
      <c r="A6678" t="s">
        <v>22195</v>
      </c>
      <c r="B6678" t="s">
        <v>22199</v>
      </c>
      <c r="C6678" t="s">
        <v>22200</v>
      </c>
      <c r="D6678">
        <v>1</v>
      </c>
      <c r="E6678" t="s">
        <v>923</v>
      </c>
      <c r="F6678" t="s">
        <v>13</v>
      </c>
      <c r="G6678" t="s">
        <v>22179</v>
      </c>
      <c r="H6678" s="3" t="s">
        <v>22180</v>
      </c>
      <c r="I6678" t="s">
        <v>1489</v>
      </c>
      <c r="J6678" t="s">
        <v>22198</v>
      </c>
    </row>
    <row r="6679" spans="1:10" ht="16" x14ac:dyDescent="0.2">
      <c r="A6679" t="s">
        <v>22201</v>
      </c>
      <c r="B6679" t="s">
        <v>22202</v>
      </c>
      <c r="C6679" t="s">
        <v>22203</v>
      </c>
      <c r="D6679">
        <v>2</v>
      </c>
      <c r="E6679" t="s">
        <v>923</v>
      </c>
      <c r="F6679" t="s">
        <v>13</v>
      </c>
      <c r="G6679" t="s">
        <v>22179</v>
      </c>
      <c r="H6679" s="3" t="s">
        <v>22180</v>
      </c>
      <c r="I6679" t="s">
        <v>1489</v>
      </c>
      <c r="J6679" t="s">
        <v>22204</v>
      </c>
    </row>
    <row r="6680" spans="1:10" ht="16" x14ac:dyDescent="0.2">
      <c r="A6680" t="s">
        <v>22201</v>
      </c>
      <c r="B6680" t="s">
        <v>22205</v>
      </c>
      <c r="C6680" t="s">
        <v>22206</v>
      </c>
      <c r="D6680">
        <v>3</v>
      </c>
      <c r="E6680" t="s">
        <v>923</v>
      </c>
      <c r="F6680" t="s">
        <v>13</v>
      </c>
      <c r="G6680" t="s">
        <v>22179</v>
      </c>
      <c r="H6680" s="3" t="s">
        <v>22180</v>
      </c>
      <c r="I6680" t="s">
        <v>1489</v>
      </c>
      <c r="J6680" t="s">
        <v>22204</v>
      </c>
    </row>
    <row r="6681" spans="1:10" ht="16" x14ac:dyDescent="0.2">
      <c r="A6681" t="s">
        <v>22181</v>
      </c>
      <c r="B6681" t="s">
        <v>19969</v>
      </c>
      <c r="C6681" t="s">
        <v>19970</v>
      </c>
      <c r="D6681">
        <v>2</v>
      </c>
      <c r="E6681" t="s">
        <v>923</v>
      </c>
      <c r="F6681" t="s">
        <v>13</v>
      </c>
      <c r="G6681" t="s">
        <v>22179</v>
      </c>
      <c r="H6681" s="3" t="s">
        <v>22180</v>
      </c>
      <c r="I6681" t="s">
        <v>1489</v>
      </c>
      <c r="J6681" t="s">
        <v>22184</v>
      </c>
    </row>
    <row r="6682" spans="1:10" ht="32" x14ac:dyDescent="0.2">
      <c r="A6682" t="s">
        <v>12836</v>
      </c>
      <c r="B6682" t="s">
        <v>13782</v>
      </c>
      <c r="C6682" t="s">
        <v>22207</v>
      </c>
      <c r="D6682">
        <v>4</v>
      </c>
      <c r="E6682" t="s">
        <v>923</v>
      </c>
      <c r="F6682" t="s">
        <v>13</v>
      </c>
      <c r="G6682" t="s">
        <v>22179</v>
      </c>
      <c r="H6682" s="3" t="s">
        <v>22208</v>
      </c>
      <c r="I6682" t="s">
        <v>1489</v>
      </c>
      <c r="J6682" t="s">
        <v>12840</v>
      </c>
    </row>
    <row r="6683" spans="1:10" ht="16" x14ac:dyDescent="0.2">
      <c r="A6683" t="s">
        <v>22209</v>
      </c>
      <c r="B6683" t="s">
        <v>22210</v>
      </c>
      <c r="C6683" t="s">
        <v>22190</v>
      </c>
      <c r="D6683">
        <v>2</v>
      </c>
      <c r="E6683" t="s">
        <v>923</v>
      </c>
      <c r="F6683" t="s">
        <v>13</v>
      </c>
      <c r="G6683" t="s">
        <v>22179</v>
      </c>
      <c r="H6683" s="3" t="s">
        <v>22180</v>
      </c>
      <c r="I6683" t="s">
        <v>1489</v>
      </c>
      <c r="J6683" t="s">
        <v>22211</v>
      </c>
    </row>
    <row r="6684" spans="1:10" ht="16" x14ac:dyDescent="0.2">
      <c r="A6684" t="s">
        <v>22181</v>
      </c>
      <c r="B6684" t="s">
        <v>22177</v>
      </c>
      <c r="C6684" t="s">
        <v>22178</v>
      </c>
      <c r="D6684">
        <v>1</v>
      </c>
      <c r="E6684" t="s">
        <v>923</v>
      </c>
      <c r="F6684" t="s">
        <v>13</v>
      </c>
      <c r="G6684" t="s">
        <v>22179</v>
      </c>
      <c r="H6684" s="3" t="s">
        <v>22180</v>
      </c>
      <c r="I6684" t="s">
        <v>1489</v>
      </c>
      <c r="J6684" t="s">
        <v>22184</v>
      </c>
    </row>
    <row r="6685" spans="1:10" ht="16" x14ac:dyDescent="0.2">
      <c r="A6685" t="s">
        <v>19968</v>
      </c>
      <c r="B6685" t="s">
        <v>22182</v>
      </c>
      <c r="C6685" t="s">
        <v>22183</v>
      </c>
      <c r="D6685">
        <v>2</v>
      </c>
      <c r="E6685" t="s">
        <v>923</v>
      </c>
      <c r="F6685" t="s">
        <v>13</v>
      </c>
      <c r="G6685" t="s">
        <v>22179</v>
      </c>
      <c r="H6685" s="3" t="s">
        <v>22180</v>
      </c>
      <c r="I6685" t="s">
        <v>1489</v>
      </c>
      <c r="J6685" t="s">
        <v>19971</v>
      </c>
    </row>
    <row r="6686" spans="1:10" ht="16" x14ac:dyDescent="0.2">
      <c r="A6686" t="s">
        <v>19942</v>
      </c>
      <c r="B6686" t="s">
        <v>22212</v>
      </c>
      <c r="C6686" t="s">
        <v>22213</v>
      </c>
      <c r="D6686">
        <v>3</v>
      </c>
      <c r="E6686" t="s">
        <v>13</v>
      </c>
      <c r="F6686" t="s">
        <v>13</v>
      </c>
      <c r="G6686" t="s">
        <v>22214</v>
      </c>
      <c r="H6686" s="3" t="s">
        <v>22215</v>
      </c>
      <c r="I6686" t="s">
        <v>1489</v>
      </c>
      <c r="J6686" t="s">
        <v>19947</v>
      </c>
    </row>
    <row r="6687" spans="1:10" ht="16" x14ac:dyDescent="0.2">
      <c r="A6687" t="s">
        <v>15069</v>
      </c>
      <c r="B6687" t="s">
        <v>22216</v>
      </c>
      <c r="C6687" t="s">
        <v>22217</v>
      </c>
      <c r="D6687">
        <v>3</v>
      </c>
      <c r="E6687" t="s">
        <v>923</v>
      </c>
      <c r="F6687" t="s">
        <v>13</v>
      </c>
      <c r="G6687" t="s">
        <v>22218</v>
      </c>
      <c r="H6687" s="3" t="s">
        <v>22219</v>
      </c>
      <c r="I6687" t="s">
        <v>1489</v>
      </c>
      <c r="J6687" t="s">
        <v>15071</v>
      </c>
    </row>
    <row r="6688" spans="1:10" ht="32" x14ac:dyDescent="0.2">
      <c r="A6688" t="s">
        <v>1484</v>
      </c>
      <c r="B6688" t="s">
        <v>22220</v>
      </c>
      <c r="C6688" t="s">
        <v>22221</v>
      </c>
      <c r="D6688">
        <v>1</v>
      </c>
      <c r="E6688" t="s">
        <v>923</v>
      </c>
      <c r="F6688" t="s">
        <v>13</v>
      </c>
      <c r="G6688" t="s">
        <v>22218</v>
      </c>
      <c r="H6688" s="3" t="s">
        <v>22222</v>
      </c>
      <c r="I6688" t="s">
        <v>1489</v>
      </c>
      <c r="J6688" t="s">
        <v>1490</v>
      </c>
    </row>
    <row r="6689" spans="1:10" ht="16" x14ac:dyDescent="0.2">
      <c r="A6689" t="s">
        <v>19931</v>
      </c>
      <c r="B6689" t="s">
        <v>22223</v>
      </c>
      <c r="C6689" t="s">
        <v>22224</v>
      </c>
      <c r="D6689">
        <v>2</v>
      </c>
      <c r="E6689" t="s">
        <v>923</v>
      </c>
      <c r="F6689" t="s">
        <v>13</v>
      </c>
      <c r="G6689" t="s">
        <v>22218</v>
      </c>
      <c r="H6689" s="3" t="s">
        <v>22225</v>
      </c>
      <c r="I6689" t="s">
        <v>1489</v>
      </c>
      <c r="J6689" t="s">
        <v>19936</v>
      </c>
    </row>
    <row r="6690" spans="1:10" ht="16" x14ac:dyDescent="0.2">
      <c r="A6690" t="s">
        <v>22226</v>
      </c>
      <c r="B6690" t="s">
        <v>22227</v>
      </c>
      <c r="C6690" t="s">
        <v>22228</v>
      </c>
      <c r="D6690">
        <v>2</v>
      </c>
      <c r="E6690" t="s">
        <v>923</v>
      </c>
      <c r="F6690" t="s">
        <v>13</v>
      </c>
      <c r="G6690" t="s">
        <v>22218</v>
      </c>
      <c r="H6690" s="3" t="s">
        <v>22229</v>
      </c>
      <c r="I6690" t="s">
        <v>1489</v>
      </c>
      <c r="J6690" t="s">
        <v>22230</v>
      </c>
    </row>
    <row r="6691" spans="1:10" ht="16" x14ac:dyDescent="0.2">
      <c r="A6691" t="s">
        <v>14342</v>
      </c>
      <c r="B6691" t="s">
        <v>22231</v>
      </c>
      <c r="C6691" t="s">
        <v>22232</v>
      </c>
      <c r="D6691">
        <v>3</v>
      </c>
      <c r="E6691" t="s">
        <v>13</v>
      </c>
      <c r="F6691" t="s">
        <v>13</v>
      </c>
      <c r="G6691" t="s">
        <v>22233</v>
      </c>
      <c r="H6691" s="3" t="s">
        <v>22234</v>
      </c>
      <c r="I6691" t="s">
        <v>62</v>
      </c>
      <c r="J6691" t="s">
        <v>14345</v>
      </c>
    </row>
    <row r="6692" spans="1:10" ht="16" x14ac:dyDescent="0.2">
      <c r="A6692" t="s">
        <v>22235</v>
      </c>
      <c r="B6692" t="s">
        <v>22236</v>
      </c>
      <c r="C6692" t="s">
        <v>22237</v>
      </c>
      <c r="D6692">
        <v>2</v>
      </c>
      <c r="E6692" t="s">
        <v>13</v>
      </c>
      <c r="F6692" t="s">
        <v>13</v>
      </c>
      <c r="G6692" t="s">
        <v>22233</v>
      </c>
      <c r="H6692" s="3" t="s">
        <v>22234</v>
      </c>
      <c r="I6692" t="s">
        <v>62</v>
      </c>
      <c r="J6692" t="s">
        <v>22238</v>
      </c>
    </row>
    <row r="6693" spans="1:10" ht="16" x14ac:dyDescent="0.2">
      <c r="A6693" t="s">
        <v>22239</v>
      </c>
      <c r="B6693" t="s">
        <v>22240</v>
      </c>
      <c r="C6693" t="s">
        <v>22241</v>
      </c>
      <c r="D6693">
        <v>4</v>
      </c>
      <c r="E6693" t="s">
        <v>13</v>
      </c>
      <c r="F6693" t="s">
        <v>13</v>
      </c>
      <c r="G6693" t="s">
        <v>22242</v>
      </c>
      <c r="H6693" s="3" t="s">
        <v>22243</v>
      </c>
      <c r="I6693" t="s">
        <v>1676</v>
      </c>
      <c r="J6693" t="s">
        <v>22244</v>
      </c>
    </row>
    <row r="6694" spans="1:10" ht="16" x14ac:dyDescent="0.2">
      <c r="A6694" t="s">
        <v>22245</v>
      </c>
      <c r="B6694" t="s">
        <v>22246</v>
      </c>
      <c r="C6694" t="s">
        <v>22247</v>
      </c>
      <c r="D6694">
        <v>1</v>
      </c>
      <c r="E6694" t="s">
        <v>13</v>
      </c>
      <c r="F6694" t="s">
        <v>13</v>
      </c>
      <c r="G6694" t="s">
        <v>22248</v>
      </c>
      <c r="H6694" s="3" t="s">
        <v>22249</v>
      </c>
      <c r="I6694" t="s">
        <v>918</v>
      </c>
      <c r="J6694" t="s">
        <v>22250</v>
      </c>
    </row>
    <row r="6695" spans="1:10" ht="16" x14ac:dyDescent="0.2">
      <c r="A6695" t="s">
        <v>22245</v>
      </c>
      <c r="B6695" t="s">
        <v>22251</v>
      </c>
      <c r="C6695" t="s">
        <v>22252</v>
      </c>
      <c r="D6695">
        <v>4</v>
      </c>
      <c r="E6695" t="s">
        <v>13</v>
      </c>
      <c r="F6695" t="s">
        <v>13</v>
      </c>
      <c r="G6695" t="s">
        <v>22248</v>
      </c>
      <c r="H6695" s="3" t="s">
        <v>22253</v>
      </c>
      <c r="I6695" t="s">
        <v>106</v>
      </c>
      <c r="J6695" t="s">
        <v>22250</v>
      </c>
    </row>
    <row r="6696" spans="1:10" ht="16" x14ac:dyDescent="0.2">
      <c r="A6696" t="s">
        <v>1115</v>
      </c>
      <c r="B6696" t="s">
        <v>22246</v>
      </c>
      <c r="C6696" t="s">
        <v>22247</v>
      </c>
      <c r="D6696">
        <v>2</v>
      </c>
      <c r="E6696" t="s">
        <v>13</v>
      </c>
      <c r="F6696" t="s">
        <v>13</v>
      </c>
      <c r="G6696" t="s">
        <v>22248</v>
      </c>
      <c r="H6696" s="3" t="s">
        <v>22253</v>
      </c>
      <c r="I6696" t="s">
        <v>106</v>
      </c>
      <c r="J6696" t="s">
        <v>1119</v>
      </c>
    </row>
    <row r="6697" spans="1:10" ht="16" x14ac:dyDescent="0.2">
      <c r="A6697" t="s">
        <v>22254</v>
      </c>
      <c r="B6697" t="s">
        <v>22255</v>
      </c>
      <c r="C6697" t="s">
        <v>22256</v>
      </c>
      <c r="D6697">
        <v>2</v>
      </c>
      <c r="E6697" t="s">
        <v>13</v>
      </c>
      <c r="F6697" t="s">
        <v>13</v>
      </c>
      <c r="G6697" t="s">
        <v>22257</v>
      </c>
      <c r="H6697" s="3" t="s">
        <v>22258</v>
      </c>
      <c r="I6697" t="s">
        <v>1676</v>
      </c>
      <c r="J6697" t="s">
        <v>22259</v>
      </c>
    </row>
    <row r="6698" spans="1:10" ht="16" x14ac:dyDescent="0.2">
      <c r="A6698" t="s">
        <v>22260</v>
      </c>
      <c r="B6698" t="s">
        <v>22261</v>
      </c>
      <c r="C6698" t="s">
        <v>22262</v>
      </c>
      <c r="D6698">
        <v>3</v>
      </c>
      <c r="E6698" t="s">
        <v>13</v>
      </c>
      <c r="F6698" t="s">
        <v>13</v>
      </c>
      <c r="G6698" t="s">
        <v>22257</v>
      </c>
      <c r="H6698" s="3" t="s">
        <v>22263</v>
      </c>
      <c r="I6698" t="s">
        <v>1676</v>
      </c>
      <c r="J6698" t="s">
        <v>22264</v>
      </c>
    </row>
    <row r="6699" spans="1:10" ht="16" x14ac:dyDescent="0.2">
      <c r="A6699" t="s">
        <v>1671</v>
      </c>
      <c r="B6699" t="s">
        <v>22265</v>
      </c>
      <c r="C6699" t="s">
        <v>22266</v>
      </c>
      <c r="D6699">
        <v>5</v>
      </c>
      <c r="E6699" t="s">
        <v>13</v>
      </c>
      <c r="F6699" t="s">
        <v>13</v>
      </c>
      <c r="G6699" t="s">
        <v>22257</v>
      </c>
      <c r="H6699" s="3" t="s">
        <v>22267</v>
      </c>
      <c r="I6699" t="s">
        <v>1676</v>
      </c>
      <c r="J6699" t="s">
        <v>1677</v>
      </c>
    </row>
    <row r="6700" spans="1:10" ht="16" x14ac:dyDescent="0.2">
      <c r="A6700" t="s">
        <v>22254</v>
      </c>
      <c r="B6700" t="s">
        <v>22268</v>
      </c>
      <c r="C6700" t="s">
        <v>22269</v>
      </c>
      <c r="D6700">
        <v>3</v>
      </c>
      <c r="E6700" t="s">
        <v>13</v>
      </c>
      <c r="F6700" t="s">
        <v>13</v>
      </c>
      <c r="G6700" t="s">
        <v>22257</v>
      </c>
      <c r="H6700" s="3" t="s">
        <v>22258</v>
      </c>
      <c r="I6700" t="s">
        <v>1676</v>
      </c>
      <c r="J6700" t="s">
        <v>22259</v>
      </c>
    </row>
    <row r="6701" spans="1:10" ht="16" x14ac:dyDescent="0.2">
      <c r="A6701" t="s">
        <v>22270</v>
      </c>
      <c r="B6701" t="s">
        <v>22271</v>
      </c>
      <c r="C6701" t="s">
        <v>22272</v>
      </c>
      <c r="D6701">
        <v>3</v>
      </c>
      <c r="E6701" t="s">
        <v>13</v>
      </c>
      <c r="F6701" t="s">
        <v>13</v>
      </c>
      <c r="G6701" t="s">
        <v>22257</v>
      </c>
      <c r="H6701" s="3" t="s">
        <v>22273</v>
      </c>
      <c r="I6701" t="s">
        <v>1676</v>
      </c>
      <c r="J6701" t="s">
        <v>22274</v>
      </c>
    </row>
    <row r="6702" spans="1:10" ht="16" x14ac:dyDescent="0.2">
      <c r="A6702" t="s">
        <v>16620</v>
      </c>
      <c r="B6702" t="s">
        <v>22275</v>
      </c>
      <c r="C6702" t="s">
        <v>22276</v>
      </c>
      <c r="D6702">
        <v>1</v>
      </c>
      <c r="E6702" t="s">
        <v>13</v>
      </c>
      <c r="F6702" t="s">
        <v>13</v>
      </c>
      <c r="G6702" t="s">
        <v>22257</v>
      </c>
      <c r="H6702" s="3" t="s">
        <v>22277</v>
      </c>
      <c r="I6702" t="s">
        <v>1676</v>
      </c>
      <c r="J6702" t="s">
        <v>16624</v>
      </c>
    </row>
    <row r="6703" spans="1:10" ht="16" x14ac:dyDescent="0.2">
      <c r="A6703" t="s">
        <v>22260</v>
      </c>
      <c r="B6703" t="s">
        <v>22278</v>
      </c>
      <c r="C6703" t="s">
        <v>22279</v>
      </c>
      <c r="D6703">
        <v>2</v>
      </c>
      <c r="E6703" t="s">
        <v>13</v>
      </c>
      <c r="F6703" t="s">
        <v>13</v>
      </c>
      <c r="G6703" t="s">
        <v>22257</v>
      </c>
      <c r="H6703" s="3" t="s">
        <v>22263</v>
      </c>
      <c r="I6703" t="s">
        <v>1676</v>
      </c>
      <c r="J6703" t="s">
        <v>22264</v>
      </c>
    </row>
    <row r="6704" spans="1:10" ht="16" x14ac:dyDescent="0.2">
      <c r="A6704" t="s">
        <v>22280</v>
      </c>
      <c r="B6704" t="s">
        <v>22281</v>
      </c>
      <c r="C6704" t="s">
        <v>22282</v>
      </c>
      <c r="D6704">
        <v>1</v>
      </c>
      <c r="E6704" t="s">
        <v>13</v>
      </c>
      <c r="F6704" t="s">
        <v>13</v>
      </c>
      <c r="G6704" t="s">
        <v>22257</v>
      </c>
      <c r="H6704" s="3" t="s">
        <v>22283</v>
      </c>
      <c r="I6704" t="s">
        <v>1676</v>
      </c>
      <c r="J6704" t="s">
        <v>22284</v>
      </c>
    </row>
    <row r="6705" spans="1:10" ht="16" x14ac:dyDescent="0.2">
      <c r="A6705" t="s">
        <v>22285</v>
      </c>
      <c r="B6705" t="s">
        <v>22286</v>
      </c>
      <c r="C6705" t="s">
        <v>22287</v>
      </c>
      <c r="D6705">
        <v>1</v>
      </c>
      <c r="E6705" t="s">
        <v>13</v>
      </c>
      <c r="F6705" t="s">
        <v>13</v>
      </c>
      <c r="G6705" t="s">
        <v>22257</v>
      </c>
      <c r="H6705" s="3" t="s">
        <v>22288</v>
      </c>
      <c r="I6705" t="s">
        <v>1676</v>
      </c>
      <c r="J6705" t="s">
        <v>22289</v>
      </c>
    </row>
    <row r="6706" spans="1:10" ht="16" x14ac:dyDescent="0.2">
      <c r="A6706" t="s">
        <v>22260</v>
      </c>
      <c r="B6706" t="s">
        <v>22290</v>
      </c>
      <c r="C6706" t="s">
        <v>22291</v>
      </c>
      <c r="D6706">
        <v>1</v>
      </c>
      <c r="E6706" t="s">
        <v>13</v>
      </c>
      <c r="F6706" t="s">
        <v>13</v>
      </c>
      <c r="G6706" t="s">
        <v>22257</v>
      </c>
      <c r="H6706" s="3" t="s">
        <v>22292</v>
      </c>
      <c r="I6706" t="s">
        <v>1676</v>
      </c>
      <c r="J6706" t="s">
        <v>22264</v>
      </c>
    </row>
    <row r="6707" spans="1:10" ht="16" x14ac:dyDescent="0.2">
      <c r="A6707" t="s">
        <v>22254</v>
      </c>
      <c r="B6707" t="s">
        <v>22293</v>
      </c>
      <c r="C6707" t="s">
        <v>22294</v>
      </c>
      <c r="D6707">
        <v>1</v>
      </c>
      <c r="E6707" t="s">
        <v>13</v>
      </c>
      <c r="F6707" t="s">
        <v>13</v>
      </c>
      <c r="G6707" t="s">
        <v>22257</v>
      </c>
      <c r="H6707" s="3" t="s">
        <v>22258</v>
      </c>
      <c r="I6707" t="s">
        <v>1676</v>
      </c>
      <c r="J6707" t="s">
        <v>22259</v>
      </c>
    </row>
    <row r="6708" spans="1:10" ht="16" x14ac:dyDescent="0.2">
      <c r="A6708" t="s">
        <v>1671</v>
      </c>
      <c r="B6708" t="s">
        <v>22295</v>
      </c>
      <c r="C6708" t="s">
        <v>22296</v>
      </c>
      <c r="D6708">
        <v>1</v>
      </c>
      <c r="E6708" t="s">
        <v>13</v>
      </c>
      <c r="F6708" t="s">
        <v>13</v>
      </c>
      <c r="G6708" t="s">
        <v>22257</v>
      </c>
      <c r="H6708" s="3" t="s">
        <v>22297</v>
      </c>
      <c r="I6708" t="s">
        <v>1676</v>
      </c>
      <c r="J6708" t="s">
        <v>1677</v>
      </c>
    </row>
    <row r="6709" spans="1:10" ht="16" x14ac:dyDescent="0.2">
      <c r="A6709" t="s">
        <v>22298</v>
      </c>
      <c r="B6709" t="s">
        <v>22299</v>
      </c>
      <c r="C6709" t="s">
        <v>22300</v>
      </c>
      <c r="D6709">
        <v>1</v>
      </c>
      <c r="E6709" t="s">
        <v>13</v>
      </c>
      <c r="F6709" t="s">
        <v>13</v>
      </c>
      <c r="G6709" t="s">
        <v>22257</v>
      </c>
      <c r="H6709" s="3" t="s">
        <v>22301</v>
      </c>
      <c r="I6709" t="s">
        <v>1676</v>
      </c>
      <c r="J6709" t="s">
        <v>22302</v>
      </c>
    </row>
    <row r="6710" spans="1:10" ht="16" x14ac:dyDescent="0.2">
      <c r="A6710" t="s">
        <v>22239</v>
      </c>
      <c r="B6710" t="s">
        <v>22303</v>
      </c>
      <c r="C6710" t="s">
        <v>22304</v>
      </c>
      <c r="D6710">
        <v>2</v>
      </c>
      <c r="E6710" t="s">
        <v>13</v>
      </c>
      <c r="F6710" t="s">
        <v>13</v>
      </c>
      <c r="G6710" t="s">
        <v>22257</v>
      </c>
      <c r="H6710" s="3" t="s">
        <v>22305</v>
      </c>
      <c r="I6710" t="s">
        <v>1676</v>
      </c>
      <c r="J6710" t="s">
        <v>22244</v>
      </c>
    </row>
    <row r="6711" spans="1:10" ht="16" x14ac:dyDescent="0.2">
      <c r="A6711" t="s">
        <v>22254</v>
      </c>
      <c r="B6711" t="s">
        <v>22306</v>
      </c>
      <c r="C6711" t="s">
        <v>22307</v>
      </c>
      <c r="D6711">
        <v>4</v>
      </c>
      <c r="E6711" t="s">
        <v>13</v>
      </c>
      <c r="F6711" t="s">
        <v>13</v>
      </c>
      <c r="G6711" t="s">
        <v>22257</v>
      </c>
      <c r="H6711" s="3" t="s">
        <v>22258</v>
      </c>
      <c r="I6711" t="s">
        <v>1676</v>
      </c>
      <c r="J6711" t="s">
        <v>22259</v>
      </c>
    </row>
    <row r="6712" spans="1:10" ht="16" x14ac:dyDescent="0.2">
      <c r="A6712" t="s">
        <v>22308</v>
      </c>
      <c r="B6712" t="s">
        <v>22299</v>
      </c>
      <c r="C6712" t="s">
        <v>22300</v>
      </c>
      <c r="D6712">
        <v>1</v>
      </c>
      <c r="E6712" t="s">
        <v>13</v>
      </c>
      <c r="F6712" t="s">
        <v>13</v>
      </c>
      <c r="G6712" t="s">
        <v>22257</v>
      </c>
      <c r="H6712" s="3" t="s">
        <v>22309</v>
      </c>
      <c r="I6712" t="s">
        <v>1676</v>
      </c>
      <c r="J6712" t="s">
        <v>22310</v>
      </c>
    </row>
    <row r="6713" spans="1:10" ht="16" x14ac:dyDescent="0.2">
      <c r="A6713" t="s">
        <v>22311</v>
      </c>
      <c r="B6713" t="s">
        <v>22312</v>
      </c>
      <c r="C6713" t="s">
        <v>22313</v>
      </c>
      <c r="D6713">
        <v>4</v>
      </c>
      <c r="E6713" t="s">
        <v>13</v>
      </c>
      <c r="F6713" t="s">
        <v>13</v>
      </c>
      <c r="G6713" t="s">
        <v>22257</v>
      </c>
      <c r="H6713" s="3" t="s">
        <v>22314</v>
      </c>
      <c r="I6713" t="s">
        <v>1676</v>
      </c>
      <c r="J6713" t="s">
        <v>22315</v>
      </c>
    </row>
    <row r="6714" spans="1:10" ht="16" x14ac:dyDescent="0.2">
      <c r="A6714" t="s">
        <v>22311</v>
      </c>
      <c r="B6714" t="s">
        <v>22316</v>
      </c>
      <c r="C6714" t="s">
        <v>22317</v>
      </c>
      <c r="D6714">
        <v>2</v>
      </c>
      <c r="E6714" t="s">
        <v>13</v>
      </c>
      <c r="F6714" t="s">
        <v>13</v>
      </c>
      <c r="G6714" t="s">
        <v>22257</v>
      </c>
      <c r="H6714" s="3" t="s">
        <v>22318</v>
      </c>
      <c r="I6714" t="s">
        <v>1676</v>
      </c>
      <c r="J6714" t="s">
        <v>22315</v>
      </c>
    </row>
    <row r="6715" spans="1:10" ht="16" x14ac:dyDescent="0.2">
      <c r="A6715" t="s">
        <v>22319</v>
      </c>
      <c r="B6715" t="s">
        <v>22320</v>
      </c>
      <c r="C6715" t="s">
        <v>22321</v>
      </c>
      <c r="D6715">
        <v>2</v>
      </c>
      <c r="E6715" t="s">
        <v>13</v>
      </c>
      <c r="F6715" t="s">
        <v>13</v>
      </c>
      <c r="G6715" t="s">
        <v>22257</v>
      </c>
      <c r="H6715" s="3" t="s">
        <v>22322</v>
      </c>
      <c r="I6715" t="s">
        <v>1676</v>
      </c>
      <c r="J6715" t="s">
        <v>22323</v>
      </c>
    </row>
    <row r="6716" spans="1:10" ht="16" x14ac:dyDescent="0.2">
      <c r="A6716" t="s">
        <v>22319</v>
      </c>
      <c r="B6716" t="s">
        <v>22324</v>
      </c>
      <c r="C6716" t="s">
        <v>22325</v>
      </c>
      <c r="D6716">
        <v>1</v>
      </c>
      <c r="E6716" t="s">
        <v>13</v>
      </c>
      <c r="F6716" t="s">
        <v>13</v>
      </c>
      <c r="G6716" t="s">
        <v>22257</v>
      </c>
      <c r="H6716" s="3" t="s">
        <v>22322</v>
      </c>
      <c r="I6716" t="s">
        <v>1676</v>
      </c>
      <c r="J6716" t="s">
        <v>22323</v>
      </c>
    </row>
    <row r="6717" spans="1:10" ht="16" x14ac:dyDescent="0.2">
      <c r="A6717" t="s">
        <v>22326</v>
      </c>
      <c r="B6717" t="s">
        <v>22327</v>
      </c>
      <c r="C6717" t="s">
        <v>22328</v>
      </c>
      <c r="D6717">
        <v>2</v>
      </c>
      <c r="E6717" t="s">
        <v>13</v>
      </c>
      <c r="F6717" t="s">
        <v>13</v>
      </c>
      <c r="G6717" t="s">
        <v>22257</v>
      </c>
      <c r="H6717" s="3" t="s">
        <v>22329</v>
      </c>
      <c r="I6717" t="s">
        <v>1676</v>
      </c>
      <c r="J6717" t="s">
        <v>22330</v>
      </c>
    </row>
    <row r="6718" spans="1:10" ht="16" x14ac:dyDescent="0.2">
      <c r="A6718" t="s">
        <v>22331</v>
      </c>
      <c r="B6718" t="s">
        <v>22332</v>
      </c>
      <c r="C6718" t="s">
        <v>22333</v>
      </c>
      <c r="D6718">
        <v>2</v>
      </c>
      <c r="E6718" t="s">
        <v>13</v>
      </c>
      <c r="F6718" t="s">
        <v>13</v>
      </c>
      <c r="G6718" t="s">
        <v>22257</v>
      </c>
      <c r="H6718" s="3" t="s">
        <v>22334</v>
      </c>
      <c r="I6718" t="s">
        <v>1676</v>
      </c>
      <c r="J6718" t="s">
        <v>22335</v>
      </c>
    </row>
    <row r="6719" spans="1:10" ht="16" x14ac:dyDescent="0.2">
      <c r="A6719" t="s">
        <v>22336</v>
      </c>
      <c r="B6719" t="s">
        <v>22337</v>
      </c>
      <c r="C6719" t="s">
        <v>22338</v>
      </c>
      <c r="D6719">
        <v>2</v>
      </c>
      <c r="E6719" t="s">
        <v>13</v>
      </c>
      <c r="F6719" t="s">
        <v>13</v>
      </c>
      <c r="G6719" t="s">
        <v>22257</v>
      </c>
      <c r="H6719" s="3" t="s">
        <v>22339</v>
      </c>
      <c r="I6719" t="s">
        <v>1676</v>
      </c>
      <c r="J6719" t="s">
        <v>22340</v>
      </c>
    </row>
    <row r="6720" spans="1:10" ht="16" x14ac:dyDescent="0.2">
      <c r="A6720" t="s">
        <v>22331</v>
      </c>
      <c r="B6720" t="s">
        <v>22341</v>
      </c>
      <c r="C6720" t="s">
        <v>22342</v>
      </c>
      <c r="D6720">
        <v>1</v>
      </c>
      <c r="E6720" t="s">
        <v>13</v>
      </c>
      <c r="F6720" t="s">
        <v>13</v>
      </c>
      <c r="G6720" t="s">
        <v>22257</v>
      </c>
      <c r="H6720" s="3" t="s">
        <v>22334</v>
      </c>
      <c r="I6720" t="s">
        <v>1676</v>
      </c>
      <c r="J6720" t="s">
        <v>22335</v>
      </c>
    </row>
    <row r="6721" spans="1:10" ht="16" x14ac:dyDescent="0.2">
      <c r="A6721" t="s">
        <v>22343</v>
      </c>
      <c r="B6721" t="s">
        <v>22320</v>
      </c>
      <c r="C6721" t="s">
        <v>22321</v>
      </c>
      <c r="D6721">
        <v>2</v>
      </c>
      <c r="E6721" t="s">
        <v>13</v>
      </c>
      <c r="F6721" t="s">
        <v>13</v>
      </c>
      <c r="G6721" t="s">
        <v>22257</v>
      </c>
      <c r="H6721" s="3" t="s">
        <v>22322</v>
      </c>
      <c r="I6721" t="s">
        <v>1676</v>
      </c>
      <c r="J6721" t="s">
        <v>22344</v>
      </c>
    </row>
    <row r="6722" spans="1:10" ht="16" x14ac:dyDescent="0.2">
      <c r="A6722" t="s">
        <v>22311</v>
      </c>
      <c r="B6722" t="s">
        <v>22345</v>
      </c>
      <c r="C6722" t="s">
        <v>22346</v>
      </c>
      <c r="D6722">
        <v>3</v>
      </c>
      <c r="E6722" t="s">
        <v>13</v>
      </c>
      <c r="F6722" t="s">
        <v>13</v>
      </c>
      <c r="G6722" t="s">
        <v>22257</v>
      </c>
      <c r="H6722" s="3" t="s">
        <v>22318</v>
      </c>
      <c r="I6722" t="s">
        <v>1676</v>
      </c>
      <c r="J6722" t="s">
        <v>22315</v>
      </c>
    </row>
    <row r="6723" spans="1:10" ht="16" x14ac:dyDescent="0.2">
      <c r="A6723" t="s">
        <v>22331</v>
      </c>
      <c r="B6723" t="s">
        <v>22347</v>
      </c>
      <c r="C6723" t="s">
        <v>22348</v>
      </c>
      <c r="D6723">
        <v>3</v>
      </c>
      <c r="E6723" t="s">
        <v>13</v>
      </c>
      <c r="F6723" t="s">
        <v>13</v>
      </c>
      <c r="G6723" t="s">
        <v>22257</v>
      </c>
      <c r="H6723" s="3" t="s">
        <v>22334</v>
      </c>
      <c r="I6723" t="s">
        <v>1676</v>
      </c>
      <c r="J6723" t="s">
        <v>22335</v>
      </c>
    </row>
    <row r="6724" spans="1:10" ht="16" x14ac:dyDescent="0.2">
      <c r="A6724" t="s">
        <v>22343</v>
      </c>
      <c r="B6724" t="s">
        <v>22349</v>
      </c>
      <c r="C6724" t="s">
        <v>22350</v>
      </c>
      <c r="D6724">
        <v>3</v>
      </c>
      <c r="E6724" t="s">
        <v>13</v>
      </c>
      <c r="F6724" t="s">
        <v>13</v>
      </c>
      <c r="G6724" t="s">
        <v>22257</v>
      </c>
      <c r="H6724" s="3" t="s">
        <v>22351</v>
      </c>
      <c r="I6724" t="s">
        <v>1676</v>
      </c>
      <c r="J6724" t="s">
        <v>22344</v>
      </c>
    </row>
    <row r="6725" spans="1:10" ht="32" x14ac:dyDescent="0.2">
      <c r="A6725" t="s">
        <v>22352</v>
      </c>
      <c r="B6725" t="s">
        <v>22353</v>
      </c>
      <c r="C6725" t="s">
        <v>22354</v>
      </c>
      <c r="D6725">
        <v>2</v>
      </c>
      <c r="E6725" t="s">
        <v>13</v>
      </c>
      <c r="F6725" t="s">
        <v>13</v>
      </c>
      <c r="G6725" t="s">
        <v>22257</v>
      </c>
      <c r="H6725" s="3" t="s">
        <v>22355</v>
      </c>
      <c r="I6725" t="s">
        <v>1676</v>
      </c>
      <c r="J6725" t="s">
        <v>22356</v>
      </c>
    </row>
    <row r="6726" spans="1:10" ht="16" x14ac:dyDescent="0.2">
      <c r="A6726" t="s">
        <v>22311</v>
      </c>
      <c r="B6726" t="s">
        <v>22357</v>
      </c>
      <c r="C6726" t="s">
        <v>22358</v>
      </c>
      <c r="D6726">
        <v>1</v>
      </c>
      <c r="E6726" t="s">
        <v>13</v>
      </c>
      <c r="F6726" t="s">
        <v>13</v>
      </c>
      <c r="G6726" t="s">
        <v>22257</v>
      </c>
      <c r="H6726" s="3" t="s">
        <v>22359</v>
      </c>
      <c r="I6726" t="s">
        <v>1676</v>
      </c>
      <c r="J6726" t="s">
        <v>22315</v>
      </c>
    </row>
    <row r="6727" spans="1:10" ht="16" x14ac:dyDescent="0.2">
      <c r="A6727" t="s">
        <v>22326</v>
      </c>
      <c r="B6727" t="s">
        <v>22360</v>
      </c>
      <c r="C6727" t="s">
        <v>22361</v>
      </c>
      <c r="D6727">
        <v>1</v>
      </c>
      <c r="E6727" t="s">
        <v>13</v>
      </c>
      <c r="F6727" t="s">
        <v>13</v>
      </c>
      <c r="G6727" t="s">
        <v>22257</v>
      </c>
      <c r="H6727" s="3" t="s">
        <v>22362</v>
      </c>
      <c r="I6727" t="s">
        <v>1676</v>
      </c>
      <c r="J6727" t="s">
        <v>22330</v>
      </c>
    </row>
    <row r="6728" spans="1:10" ht="16" x14ac:dyDescent="0.2">
      <c r="A6728" t="s">
        <v>22363</v>
      </c>
      <c r="B6728" t="s">
        <v>22364</v>
      </c>
      <c r="C6728" t="s">
        <v>22365</v>
      </c>
      <c r="D6728">
        <v>1</v>
      </c>
      <c r="E6728" t="s">
        <v>13</v>
      </c>
      <c r="F6728" t="s">
        <v>13</v>
      </c>
      <c r="G6728" t="s">
        <v>22257</v>
      </c>
      <c r="H6728" s="3" t="s">
        <v>22366</v>
      </c>
      <c r="I6728" t="s">
        <v>1676</v>
      </c>
      <c r="J6728" t="s">
        <v>22367</v>
      </c>
    </row>
    <row r="6729" spans="1:10" ht="16" x14ac:dyDescent="0.2">
      <c r="A6729" t="s">
        <v>22343</v>
      </c>
      <c r="B6729" t="s">
        <v>22368</v>
      </c>
      <c r="C6729" t="s">
        <v>22369</v>
      </c>
      <c r="D6729">
        <v>1</v>
      </c>
      <c r="E6729" t="s">
        <v>13</v>
      </c>
      <c r="F6729" t="s">
        <v>13</v>
      </c>
      <c r="G6729" t="s">
        <v>22257</v>
      </c>
      <c r="H6729" s="3" t="s">
        <v>22351</v>
      </c>
      <c r="I6729" t="s">
        <v>1676</v>
      </c>
      <c r="J6729" t="s">
        <v>22344</v>
      </c>
    </row>
    <row r="6730" spans="1:10" ht="16" x14ac:dyDescent="0.2">
      <c r="A6730" t="s">
        <v>22370</v>
      </c>
      <c r="B6730" t="s">
        <v>22371</v>
      </c>
      <c r="C6730" t="s">
        <v>22372</v>
      </c>
      <c r="D6730">
        <v>3</v>
      </c>
      <c r="E6730" t="s">
        <v>13</v>
      </c>
      <c r="F6730" t="s">
        <v>13</v>
      </c>
      <c r="G6730" t="s">
        <v>22373</v>
      </c>
      <c r="H6730" s="3" t="s">
        <v>22374</v>
      </c>
      <c r="I6730" t="s">
        <v>106</v>
      </c>
      <c r="J6730" t="s">
        <v>22375</v>
      </c>
    </row>
    <row r="6731" spans="1:10" ht="16" x14ac:dyDescent="0.2">
      <c r="A6731" t="s">
        <v>22370</v>
      </c>
      <c r="B6731" t="s">
        <v>22376</v>
      </c>
      <c r="C6731" t="s">
        <v>22377</v>
      </c>
      <c r="D6731">
        <v>1</v>
      </c>
      <c r="E6731" t="s">
        <v>13</v>
      </c>
      <c r="F6731" t="s">
        <v>13</v>
      </c>
      <c r="G6731" t="s">
        <v>22373</v>
      </c>
      <c r="H6731" s="3" t="s">
        <v>22374</v>
      </c>
      <c r="I6731" t="s">
        <v>106</v>
      </c>
      <c r="J6731" t="s">
        <v>22375</v>
      </c>
    </row>
    <row r="6732" spans="1:10" ht="16" x14ac:dyDescent="0.2">
      <c r="A6732" t="s">
        <v>22370</v>
      </c>
      <c r="B6732" t="s">
        <v>22378</v>
      </c>
      <c r="C6732" t="s">
        <v>22379</v>
      </c>
      <c r="D6732">
        <v>2</v>
      </c>
      <c r="E6732" t="s">
        <v>13</v>
      </c>
      <c r="F6732" t="s">
        <v>13</v>
      </c>
      <c r="G6732" t="s">
        <v>22373</v>
      </c>
      <c r="H6732" s="3" t="s">
        <v>22374</v>
      </c>
      <c r="I6732" t="s">
        <v>106</v>
      </c>
      <c r="J6732" t="s">
        <v>22375</v>
      </c>
    </row>
    <row r="6733" spans="1:10" ht="16" x14ac:dyDescent="0.2">
      <c r="A6733" t="s">
        <v>22370</v>
      </c>
      <c r="B6733" t="s">
        <v>22380</v>
      </c>
      <c r="C6733" t="s">
        <v>22381</v>
      </c>
      <c r="D6733">
        <v>4</v>
      </c>
      <c r="E6733" t="s">
        <v>13</v>
      </c>
      <c r="F6733" t="s">
        <v>13</v>
      </c>
      <c r="G6733" t="s">
        <v>22373</v>
      </c>
      <c r="H6733" s="3" t="s">
        <v>22374</v>
      </c>
      <c r="I6733" t="s">
        <v>106</v>
      </c>
      <c r="J6733" t="s">
        <v>22375</v>
      </c>
    </row>
    <row r="6734" spans="1:10" ht="16" x14ac:dyDescent="0.2">
      <c r="A6734" t="s">
        <v>22382</v>
      </c>
      <c r="B6734" t="s">
        <v>22383</v>
      </c>
      <c r="C6734" t="s">
        <v>22384</v>
      </c>
      <c r="D6734">
        <v>2</v>
      </c>
      <c r="E6734" t="s">
        <v>13</v>
      </c>
      <c r="F6734" t="s">
        <v>13</v>
      </c>
      <c r="G6734" t="s">
        <v>22385</v>
      </c>
      <c r="H6734" s="3" t="s">
        <v>22386</v>
      </c>
      <c r="I6734" t="s">
        <v>106</v>
      </c>
      <c r="J6734" t="s">
        <v>22387</v>
      </c>
    </row>
    <row r="6735" spans="1:10" ht="16" x14ac:dyDescent="0.2">
      <c r="A6735" t="s">
        <v>22382</v>
      </c>
      <c r="B6735" t="s">
        <v>22388</v>
      </c>
      <c r="C6735" t="s">
        <v>22389</v>
      </c>
      <c r="D6735">
        <v>1</v>
      </c>
      <c r="E6735" t="s">
        <v>13</v>
      </c>
      <c r="F6735" t="s">
        <v>13</v>
      </c>
      <c r="G6735" t="s">
        <v>22385</v>
      </c>
      <c r="H6735" s="3" t="s">
        <v>22386</v>
      </c>
      <c r="I6735" t="s">
        <v>106</v>
      </c>
      <c r="J6735" t="s">
        <v>22387</v>
      </c>
    </row>
    <row r="6736" spans="1:10" ht="16" x14ac:dyDescent="0.2">
      <c r="A6736" t="s">
        <v>22382</v>
      </c>
      <c r="B6736" t="s">
        <v>22390</v>
      </c>
      <c r="C6736" t="s">
        <v>22391</v>
      </c>
      <c r="D6736">
        <v>3</v>
      </c>
      <c r="E6736" t="s">
        <v>13</v>
      </c>
      <c r="F6736" t="s">
        <v>13</v>
      </c>
      <c r="G6736" t="s">
        <v>22385</v>
      </c>
      <c r="H6736" s="3" t="s">
        <v>22386</v>
      </c>
      <c r="I6736" t="s">
        <v>106</v>
      </c>
      <c r="J6736" t="s">
        <v>22387</v>
      </c>
    </row>
    <row r="6737" spans="1:10" ht="16" x14ac:dyDescent="0.2">
      <c r="A6737" t="s">
        <v>22392</v>
      </c>
      <c r="B6737" t="s">
        <v>22393</v>
      </c>
      <c r="C6737" t="s">
        <v>22394</v>
      </c>
      <c r="D6737">
        <v>1</v>
      </c>
      <c r="E6737" t="s">
        <v>13</v>
      </c>
      <c r="F6737" t="s">
        <v>13</v>
      </c>
      <c r="G6737" t="s">
        <v>22395</v>
      </c>
      <c r="H6737" s="3" t="s">
        <v>22396</v>
      </c>
      <c r="I6737" t="s">
        <v>2961</v>
      </c>
      <c r="J6737" t="s">
        <v>22397</v>
      </c>
    </row>
    <row r="6738" spans="1:10" ht="16" x14ac:dyDescent="0.2">
      <c r="A6738" t="s">
        <v>22398</v>
      </c>
      <c r="B6738" t="s">
        <v>22399</v>
      </c>
      <c r="C6738" t="s">
        <v>22400</v>
      </c>
      <c r="D6738">
        <v>1</v>
      </c>
      <c r="E6738" t="s">
        <v>13</v>
      </c>
      <c r="F6738" t="s">
        <v>13</v>
      </c>
      <c r="G6738" t="s">
        <v>22401</v>
      </c>
      <c r="H6738" s="3" t="s">
        <v>22402</v>
      </c>
      <c r="I6738" t="s">
        <v>1276</v>
      </c>
      <c r="J6738" t="s">
        <v>22403</v>
      </c>
    </row>
    <row r="6739" spans="1:10" ht="16" x14ac:dyDescent="0.2">
      <c r="A6739" t="s">
        <v>22404</v>
      </c>
      <c r="B6739" t="s">
        <v>22405</v>
      </c>
      <c r="C6739" t="s">
        <v>22406</v>
      </c>
      <c r="D6739">
        <v>2</v>
      </c>
      <c r="E6739" t="s">
        <v>13</v>
      </c>
      <c r="F6739" t="s">
        <v>13</v>
      </c>
      <c r="G6739" t="s">
        <v>22401</v>
      </c>
      <c r="H6739" s="3" t="s">
        <v>22407</v>
      </c>
      <c r="I6739" t="s">
        <v>1276</v>
      </c>
      <c r="J6739" t="s">
        <v>22408</v>
      </c>
    </row>
    <row r="6740" spans="1:10" ht="16" x14ac:dyDescent="0.2">
      <c r="A6740" t="s">
        <v>22404</v>
      </c>
      <c r="B6740" t="s">
        <v>22409</v>
      </c>
      <c r="C6740" t="s">
        <v>22410</v>
      </c>
      <c r="D6740">
        <v>1</v>
      </c>
      <c r="E6740" t="s">
        <v>13</v>
      </c>
      <c r="F6740" t="s">
        <v>13</v>
      </c>
      <c r="G6740" t="s">
        <v>22401</v>
      </c>
      <c r="H6740" s="3" t="s">
        <v>22407</v>
      </c>
      <c r="I6740" t="s">
        <v>1276</v>
      </c>
      <c r="J6740" t="s">
        <v>22408</v>
      </c>
    </row>
    <row r="6741" spans="1:10" ht="16" x14ac:dyDescent="0.2">
      <c r="A6741" t="s">
        <v>16236</v>
      </c>
      <c r="B6741" t="s">
        <v>22399</v>
      </c>
      <c r="C6741" t="s">
        <v>22400</v>
      </c>
      <c r="D6741">
        <v>1</v>
      </c>
      <c r="E6741" t="s">
        <v>13</v>
      </c>
      <c r="F6741" t="s">
        <v>13</v>
      </c>
      <c r="G6741" t="s">
        <v>22401</v>
      </c>
      <c r="H6741" s="3" t="s">
        <v>22402</v>
      </c>
      <c r="I6741" t="s">
        <v>1276</v>
      </c>
      <c r="J6741" t="s">
        <v>16237</v>
      </c>
    </row>
    <row r="6742" spans="1:10" ht="16" x14ac:dyDescent="0.2">
      <c r="A6742" t="s">
        <v>16214</v>
      </c>
      <c r="B6742" t="s">
        <v>22399</v>
      </c>
      <c r="C6742" t="s">
        <v>22400</v>
      </c>
      <c r="D6742">
        <v>1</v>
      </c>
      <c r="E6742" t="s">
        <v>13</v>
      </c>
      <c r="F6742" t="s">
        <v>13</v>
      </c>
      <c r="G6742" t="s">
        <v>22401</v>
      </c>
      <c r="H6742" s="3" t="s">
        <v>22411</v>
      </c>
      <c r="I6742" t="s">
        <v>1276</v>
      </c>
      <c r="J6742" t="s">
        <v>16218</v>
      </c>
    </row>
    <row r="6743" spans="1:10" ht="16" x14ac:dyDescent="0.2">
      <c r="A6743" t="s">
        <v>22398</v>
      </c>
      <c r="B6743" t="s">
        <v>22412</v>
      </c>
      <c r="C6743" t="s">
        <v>22413</v>
      </c>
      <c r="D6743">
        <v>3</v>
      </c>
      <c r="E6743" t="s">
        <v>13</v>
      </c>
      <c r="F6743" t="s">
        <v>13</v>
      </c>
      <c r="G6743" t="s">
        <v>22401</v>
      </c>
      <c r="H6743" s="3" t="s">
        <v>22402</v>
      </c>
      <c r="I6743" t="s">
        <v>1276</v>
      </c>
      <c r="J6743" t="s">
        <v>22403</v>
      </c>
    </row>
    <row r="6744" spans="1:10" ht="16" x14ac:dyDescent="0.2">
      <c r="A6744" t="s">
        <v>1199</v>
      </c>
      <c r="B6744" t="s">
        <v>22414</v>
      </c>
      <c r="C6744" t="s">
        <v>22415</v>
      </c>
      <c r="D6744">
        <v>3</v>
      </c>
      <c r="E6744" t="s">
        <v>13</v>
      </c>
      <c r="F6744" t="s">
        <v>13</v>
      </c>
      <c r="G6744" t="s">
        <v>22416</v>
      </c>
      <c r="H6744" s="3" t="s">
        <v>22417</v>
      </c>
      <c r="I6744" t="s">
        <v>106</v>
      </c>
      <c r="J6744" t="s">
        <v>1203</v>
      </c>
    </row>
    <row r="6745" spans="1:10" ht="16" x14ac:dyDescent="0.2">
      <c r="A6745" t="s">
        <v>1199</v>
      </c>
      <c r="B6745" t="s">
        <v>22418</v>
      </c>
      <c r="C6745" t="s">
        <v>22419</v>
      </c>
      <c r="D6745">
        <v>4</v>
      </c>
      <c r="E6745" t="s">
        <v>13</v>
      </c>
      <c r="F6745" t="s">
        <v>13</v>
      </c>
      <c r="G6745" t="s">
        <v>22416</v>
      </c>
      <c r="H6745" s="3" t="s">
        <v>22417</v>
      </c>
      <c r="I6745" t="s">
        <v>106</v>
      </c>
      <c r="J6745" t="s">
        <v>1203</v>
      </c>
    </row>
    <row r="6746" spans="1:10" ht="16" x14ac:dyDescent="0.2">
      <c r="A6746" t="s">
        <v>1199</v>
      </c>
      <c r="B6746" t="s">
        <v>22420</v>
      </c>
      <c r="C6746" t="s">
        <v>22421</v>
      </c>
      <c r="D6746">
        <v>5</v>
      </c>
      <c r="E6746" t="s">
        <v>13</v>
      </c>
      <c r="F6746" t="s">
        <v>13</v>
      </c>
      <c r="G6746" t="s">
        <v>22416</v>
      </c>
      <c r="H6746" s="3" t="s">
        <v>22417</v>
      </c>
      <c r="I6746" t="s">
        <v>106</v>
      </c>
      <c r="J6746" t="s">
        <v>1203</v>
      </c>
    </row>
    <row r="6747" spans="1:10" ht="16" x14ac:dyDescent="0.2">
      <c r="A6747" t="s">
        <v>1199</v>
      </c>
      <c r="B6747" t="s">
        <v>22422</v>
      </c>
      <c r="C6747" t="s">
        <v>22423</v>
      </c>
      <c r="D6747">
        <v>1</v>
      </c>
      <c r="E6747" t="s">
        <v>13</v>
      </c>
      <c r="F6747" t="s">
        <v>13</v>
      </c>
      <c r="G6747" t="s">
        <v>22416</v>
      </c>
      <c r="H6747" s="3" t="s">
        <v>22417</v>
      </c>
      <c r="I6747" t="s">
        <v>106</v>
      </c>
      <c r="J6747" t="s">
        <v>1203</v>
      </c>
    </row>
    <row r="6748" spans="1:10" ht="16" x14ac:dyDescent="0.2">
      <c r="A6748" t="s">
        <v>1199</v>
      </c>
      <c r="B6748" t="s">
        <v>22424</v>
      </c>
      <c r="C6748" t="s">
        <v>22425</v>
      </c>
      <c r="D6748">
        <v>6</v>
      </c>
      <c r="E6748" t="s">
        <v>13</v>
      </c>
      <c r="F6748" t="s">
        <v>13</v>
      </c>
      <c r="G6748" t="s">
        <v>22416</v>
      </c>
      <c r="H6748" s="3" t="s">
        <v>22417</v>
      </c>
      <c r="I6748" t="s">
        <v>106</v>
      </c>
      <c r="J6748" t="s">
        <v>1203</v>
      </c>
    </row>
    <row r="6749" spans="1:10" ht="16" x14ac:dyDescent="0.2">
      <c r="A6749" t="s">
        <v>22426</v>
      </c>
      <c r="B6749" t="s">
        <v>22427</v>
      </c>
      <c r="C6749" t="s">
        <v>22428</v>
      </c>
      <c r="D6749">
        <v>4</v>
      </c>
      <c r="E6749" t="s">
        <v>5635</v>
      </c>
      <c r="F6749" t="s">
        <v>13</v>
      </c>
      <c r="G6749" t="s">
        <v>22429</v>
      </c>
      <c r="H6749" s="3" t="s">
        <v>22430</v>
      </c>
      <c r="I6749" t="s">
        <v>1208</v>
      </c>
      <c r="J6749" t="s">
        <v>22431</v>
      </c>
    </row>
    <row r="6750" spans="1:10" ht="16" x14ac:dyDescent="0.2">
      <c r="A6750" t="s">
        <v>20197</v>
      </c>
      <c r="B6750" t="s">
        <v>22432</v>
      </c>
      <c r="C6750" t="s">
        <v>22433</v>
      </c>
      <c r="D6750">
        <v>4</v>
      </c>
      <c r="E6750" t="s">
        <v>5635</v>
      </c>
      <c r="F6750" t="s">
        <v>13</v>
      </c>
      <c r="G6750" t="s">
        <v>22429</v>
      </c>
      <c r="H6750" s="3" t="s">
        <v>22434</v>
      </c>
      <c r="I6750" t="s">
        <v>1208</v>
      </c>
      <c r="J6750" t="s">
        <v>20201</v>
      </c>
    </row>
    <row r="6751" spans="1:10" ht="16" x14ac:dyDescent="0.2">
      <c r="A6751" t="s">
        <v>22435</v>
      </c>
      <c r="B6751" t="s">
        <v>22427</v>
      </c>
      <c r="C6751" t="s">
        <v>22428</v>
      </c>
      <c r="D6751">
        <v>5</v>
      </c>
      <c r="E6751" t="s">
        <v>5635</v>
      </c>
      <c r="F6751" t="s">
        <v>13</v>
      </c>
      <c r="G6751" t="s">
        <v>22429</v>
      </c>
      <c r="H6751" s="3" t="s">
        <v>22430</v>
      </c>
      <c r="I6751" t="s">
        <v>1208</v>
      </c>
      <c r="J6751" t="s">
        <v>22436</v>
      </c>
    </row>
    <row r="6752" spans="1:10" ht="16" x14ac:dyDescent="0.2">
      <c r="A6752" t="s">
        <v>22437</v>
      </c>
      <c r="B6752" t="s">
        <v>22438</v>
      </c>
      <c r="C6752" t="s">
        <v>22439</v>
      </c>
      <c r="D6752">
        <v>2</v>
      </c>
      <c r="E6752" t="s">
        <v>13</v>
      </c>
      <c r="F6752" t="s">
        <v>13</v>
      </c>
      <c r="G6752" t="s">
        <v>22440</v>
      </c>
      <c r="H6752" s="3" t="s">
        <v>22441</v>
      </c>
      <c r="I6752" t="s">
        <v>959</v>
      </c>
      <c r="J6752" t="s">
        <v>22442</v>
      </c>
    </row>
    <row r="6753" spans="1:10" ht="16" x14ac:dyDescent="0.2">
      <c r="A6753" t="s">
        <v>22443</v>
      </c>
      <c r="B6753" t="s">
        <v>22438</v>
      </c>
      <c r="C6753" t="s">
        <v>22439</v>
      </c>
      <c r="D6753">
        <v>1</v>
      </c>
      <c r="E6753" t="s">
        <v>13</v>
      </c>
      <c r="F6753" t="s">
        <v>13</v>
      </c>
      <c r="G6753" t="s">
        <v>22440</v>
      </c>
      <c r="H6753" s="3" t="s">
        <v>22441</v>
      </c>
      <c r="I6753" t="s">
        <v>959</v>
      </c>
      <c r="J6753" t="s">
        <v>22444</v>
      </c>
    </row>
    <row r="6754" spans="1:10" ht="16" x14ac:dyDescent="0.2">
      <c r="A6754" t="s">
        <v>1520</v>
      </c>
      <c r="B6754" t="s">
        <v>22445</v>
      </c>
      <c r="C6754" t="s">
        <v>22446</v>
      </c>
      <c r="D6754">
        <v>1</v>
      </c>
      <c r="E6754" t="s">
        <v>13</v>
      </c>
      <c r="F6754" t="s">
        <v>13</v>
      </c>
      <c r="G6754" t="s">
        <v>22447</v>
      </c>
      <c r="H6754" s="3" t="s">
        <v>22448</v>
      </c>
      <c r="I6754" t="s">
        <v>888</v>
      </c>
      <c r="J6754" t="s">
        <v>1524</v>
      </c>
    </row>
    <row r="6755" spans="1:10" ht="16" x14ac:dyDescent="0.2">
      <c r="A6755" t="s">
        <v>1520</v>
      </c>
      <c r="B6755" t="s">
        <v>22449</v>
      </c>
      <c r="C6755" t="s">
        <v>22450</v>
      </c>
      <c r="D6755">
        <v>2</v>
      </c>
      <c r="E6755" t="s">
        <v>13</v>
      </c>
      <c r="F6755" t="s">
        <v>13</v>
      </c>
      <c r="G6755" t="s">
        <v>22447</v>
      </c>
      <c r="H6755" s="3" t="s">
        <v>22448</v>
      </c>
      <c r="I6755" t="s">
        <v>888</v>
      </c>
      <c r="J6755" t="s">
        <v>1524</v>
      </c>
    </row>
    <row r="6756" spans="1:10" ht="16" x14ac:dyDescent="0.2">
      <c r="A6756" t="s">
        <v>1049</v>
      </c>
      <c r="B6756" t="s">
        <v>22451</v>
      </c>
      <c r="C6756" t="s">
        <v>22452</v>
      </c>
      <c r="D6756">
        <v>4</v>
      </c>
      <c r="E6756" t="s">
        <v>13</v>
      </c>
      <c r="F6756" t="s">
        <v>13</v>
      </c>
      <c r="G6756" t="s">
        <v>22453</v>
      </c>
      <c r="H6756" s="3" t="s">
        <v>22454</v>
      </c>
      <c r="I6756" t="s">
        <v>390</v>
      </c>
      <c r="J6756" t="s">
        <v>1053</v>
      </c>
    </row>
    <row r="6757" spans="1:10" ht="16" x14ac:dyDescent="0.2">
      <c r="A6757" t="s">
        <v>22455</v>
      </c>
      <c r="B6757" t="s">
        <v>22456</v>
      </c>
      <c r="C6757" t="s">
        <v>22457</v>
      </c>
      <c r="D6757">
        <v>1</v>
      </c>
      <c r="E6757" t="s">
        <v>13</v>
      </c>
      <c r="F6757" t="s">
        <v>13</v>
      </c>
      <c r="G6757" t="s">
        <v>22453</v>
      </c>
      <c r="H6757" s="3" t="s">
        <v>22458</v>
      </c>
      <c r="I6757" t="s">
        <v>390</v>
      </c>
      <c r="J6757" t="s">
        <v>22459</v>
      </c>
    </row>
    <row r="6758" spans="1:10" ht="16" x14ac:dyDescent="0.2">
      <c r="A6758" t="s">
        <v>1049</v>
      </c>
      <c r="B6758" t="s">
        <v>22460</v>
      </c>
      <c r="C6758" t="s">
        <v>22461</v>
      </c>
      <c r="D6758">
        <v>5</v>
      </c>
      <c r="E6758" t="s">
        <v>13</v>
      </c>
      <c r="F6758" t="s">
        <v>13</v>
      </c>
      <c r="G6758" t="s">
        <v>22453</v>
      </c>
      <c r="H6758" s="3" t="s">
        <v>22454</v>
      </c>
      <c r="I6758" t="s">
        <v>390</v>
      </c>
      <c r="J6758" t="s">
        <v>1053</v>
      </c>
    </row>
    <row r="6759" spans="1:10" ht="16" x14ac:dyDescent="0.2">
      <c r="A6759" t="s">
        <v>22462</v>
      </c>
      <c r="B6759" t="s">
        <v>22456</v>
      </c>
      <c r="C6759" t="s">
        <v>22457</v>
      </c>
      <c r="D6759">
        <v>1</v>
      </c>
      <c r="E6759" t="s">
        <v>13</v>
      </c>
      <c r="F6759" t="s">
        <v>13</v>
      </c>
      <c r="G6759" t="s">
        <v>22453</v>
      </c>
      <c r="H6759" s="3" t="s">
        <v>22458</v>
      </c>
      <c r="I6759" t="s">
        <v>390</v>
      </c>
      <c r="J6759" t="s">
        <v>22463</v>
      </c>
    </row>
    <row r="6760" spans="1:10" ht="16" x14ac:dyDescent="0.2">
      <c r="A6760" t="s">
        <v>2456</v>
      </c>
      <c r="B6760" t="s">
        <v>22456</v>
      </c>
      <c r="C6760" t="s">
        <v>22457</v>
      </c>
      <c r="D6760">
        <v>1</v>
      </c>
      <c r="E6760" t="s">
        <v>13</v>
      </c>
      <c r="F6760" t="s">
        <v>13</v>
      </c>
      <c r="G6760" t="s">
        <v>22453</v>
      </c>
      <c r="H6760" s="3" t="s">
        <v>22458</v>
      </c>
      <c r="I6760" t="s">
        <v>390</v>
      </c>
      <c r="J6760" t="s">
        <v>2460</v>
      </c>
    </row>
    <row r="6761" spans="1:10" ht="16" x14ac:dyDescent="0.2">
      <c r="A6761" t="s">
        <v>1049</v>
      </c>
      <c r="B6761" t="s">
        <v>22464</v>
      </c>
      <c r="C6761" t="s">
        <v>22465</v>
      </c>
      <c r="D6761">
        <v>1</v>
      </c>
      <c r="E6761" t="s">
        <v>13</v>
      </c>
      <c r="F6761" t="s">
        <v>13</v>
      </c>
      <c r="G6761" t="s">
        <v>22453</v>
      </c>
      <c r="H6761" s="3" t="s">
        <v>22454</v>
      </c>
      <c r="I6761" t="s">
        <v>390</v>
      </c>
      <c r="J6761" t="s">
        <v>1053</v>
      </c>
    </row>
    <row r="6762" spans="1:10" ht="16" x14ac:dyDescent="0.2">
      <c r="A6762" t="s">
        <v>22466</v>
      </c>
      <c r="B6762" t="s">
        <v>22467</v>
      </c>
      <c r="C6762" t="s">
        <v>22468</v>
      </c>
      <c r="D6762">
        <v>2</v>
      </c>
      <c r="E6762" t="s">
        <v>13</v>
      </c>
      <c r="F6762" t="s">
        <v>13</v>
      </c>
      <c r="G6762" t="s">
        <v>22469</v>
      </c>
      <c r="H6762" s="3" t="s">
        <v>22470</v>
      </c>
      <c r="I6762" t="s">
        <v>390</v>
      </c>
      <c r="J6762" t="s">
        <v>22471</v>
      </c>
    </row>
    <row r="6763" spans="1:10" ht="16" x14ac:dyDescent="0.2">
      <c r="A6763" t="s">
        <v>22472</v>
      </c>
      <c r="B6763" t="s">
        <v>22473</v>
      </c>
      <c r="C6763" t="s">
        <v>22474</v>
      </c>
      <c r="D6763">
        <v>1</v>
      </c>
      <c r="E6763" t="s">
        <v>1280</v>
      </c>
      <c r="F6763" t="s">
        <v>13</v>
      </c>
      <c r="G6763" t="s">
        <v>22475</v>
      </c>
      <c r="H6763" s="3" t="s">
        <v>22476</v>
      </c>
      <c r="I6763" t="s">
        <v>390</v>
      </c>
      <c r="J6763" t="s">
        <v>12642</v>
      </c>
    </row>
    <row r="6764" spans="1:10" ht="16" x14ac:dyDescent="0.2">
      <c r="A6764" t="s">
        <v>22477</v>
      </c>
      <c r="B6764" t="s">
        <v>22473</v>
      </c>
      <c r="C6764" t="s">
        <v>22474</v>
      </c>
      <c r="D6764">
        <v>1</v>
      </c>
      <c r="E6764" t="s">
        <v>1280</v>
      </c>
      <c r="F6764" t="s">
        <v>13</v>
      </c>
      <c r="G6764" t="s">
        <v>22475</v>
      </c>
      <c r="H6764" s="3" t="s">
        <v>22476</v>
      </c>
      <c r="I6764" t="s">
        <v>390</v>
      </c>
      <c r="J6764" t="s">
        <v>22478</v>
      </c>
    </row>
    <row r="6765" spans="1:10" ht="16" x14ac:dyDescent="0.2">
      <c r="A6765" t="s">
        <v>22479</v>
      </c>
      <c r="B6765" t="s">
        <v>22480</v>
      </c>
      <c r="C6765" t="s">
        <v>22481</v>
      </c>
      <c r="D6765">
        <v>1</v>
      </c>
      <c r="E6765" t="s">
        <v>1280</v>
      </c>
      <c r="F6765" t="s">
        <v>13</v>
      </c>
      <c r="G6765" t="s">
        <v>22475</v>
      </c>
      <c r="H6765" s="3" t="s">
        <v>22476</v>
      </c>
      <c r="I6765" t="s">
        <v>390</v>
      </c>
      <c r="J6765" t="s">
        <v>22482</v>
      </c>
    </row>
    <row r="6766" spans="1:10" ht="16" x14ac:dyDescent="0.2">
      <c r="A6766" t="s">
        <v>22483</v>
      </c>
      <c r="B6766" t="s">
        <v>22484</v>
      </c>
      <c r="C6766" t="s">
        <v>22485</v>
      </c>
      <c r="D6766">
        <v>1</v>
      </c>
      <c r="E6766" t="s">
        <v>13</v>
      </c>
      <c r="F6766" t="s">
        <v>13</v>
      </c>
      <c r="G6766" t="s">
        <v>22486</v>
      </c>
      <c r="H6766" s="3" t="s">
        <v>22487</v>
      </c>
      <c r="I6766" t="s">
        <v>390</v>
      </c>
      <c r="J6766" t="s">
        <v>22488</v>
      </c>
    </row>
    <row r="6767" spans="1:10" ht="16" x14ac:dyDescent="0.2">
      <c r="A6767" t="s">
        <v>22489</v>
      </c>
      <c r="B6767" t="s">
        <v>22490</v>
      </c>
      <c r="C6767" t="s">
        <v>22491</v>
      </c>
      <c r="D6767">
        <v>3</v>
      </c>
      <c r="E6767" t="s">
        <v>13</v>
      </c>
      <c r="F6767" t="s">
        <v>13</v>
      </c>
      <c r="G6767" t="s">
        <v>22492</v>
      </c>
      <c r="H6767" s="3" t="s">
        <v>22493</v>
      </c>
      <c r="I6767" t="s">
        <v>390</v>
      </c>
      <c r="J6767" t="s">
        <v>22494</v>
      </c>
    </row>
    <row r="6768" spans="1:10" ht="16" x14ac:dyDescent="0.2">
      <c r="A6768" t="s">
        <v>22495</v>
      </c>
      <c r="B6768" t="s">
        <v>22496</v>
      </c>
      <c r="C6768" t="s">
        <v>22497</v>
      </c>
      <c r="D6768">
        <v>1</v>
      </c>
      <c r="E6768" t="s">
        <v>13</v>
      </c>
      <c r="F6768" t="s">
        <v>13</v>
      </c>
      <c r="G6768" t="s">
        <v>22492</v>
      </c>
      <c r="H6768" s="3" t="s">
        <v>22498</v>
      </c>
      <c r="I6768" t="s">
        <v>390</v>
      </c>
      <c r="J6768" t="s">
        <v>22499</v>
      </c>
    </row>
    <row r="6769" spans="1:10" ht="16" x14ac:dyDescent="0.2">
      <c r="A6769" t="s">
        <v>22500</v>
      </c>
      <c r="B6769" t="s">
        <v>22501</v>
      </c>
      <c r="C6769" t="s">
        <v>22502</v>
      </c>
      <c r="D6769">
        <v>2</v>
      </c>
      <c r="E6769" t="s">
        <v>4822</v>
      </c>
      <c r="F6769" t="s">
        <v>13</v>
      </c>
      <c r="G6769" t="s">
        <v>22503</v>
      </c>
      <c r="H6769" s="3" t="s">
        <v>22504</v>
      </c>
      <c r="I6769" t="s">
        <v>390</v>
      </c>
      <c r="J6769" t="s">
        <v>22505</v>
      </c>
    </row>
    <row r="6770" spans="1:10" ht="16" x14ac:dyDescent="0.2">
      <c r="A6770" t="s">
        <v>22506</v>
      </c>
      <c r="B6770" t="s">
        <v>22507</v>
      </c>
      <c r="C6770" t="s">
        <v>22508</v>
      </c>
      <c r="D6770">
        <v>2</v>
      </c>
      <c r="E6770" t="s">
        <v>4822</v>
      </c>
      <c r="F6770" t="s">
        <v>13</v>
      </c>
      <c r="G6770" t="s">
        <v>22509</v>
      </c>
      <c r="H6770" s="3" t="s">
        <v>22510</v>
      </c>
      <c r="I6770" t="s">
        <v>390</v>
      </c>
      <c r="J6770" t="s">
        <v>22511</v>
      </c>
    </row>
    <row r="6771" spans="1:10" ht="16" x14ac:dyDescent="0.2">
      <c r="A6771" t="s">
        <v>22512</v>
      </c>
      <c r="B6771" t="s">
        <v>22513</v>
      </c>
      <c r="C6771" t="s">
        <v>22514</v>
      </c>
      <c r="D6771">
        <v>4</v>
      </c>
      <c r="E6771" t="s">
        <v>4822</v>
      </c>
      <c r="F6771" t="s">
        <v>13</v>
      </c>
      <c r="G6771" t="s">
        <v>22509</v>
      </c>
      <c r="H6771" s="3" t="s">
        <v>22515</v>
      </c>
      <c r="I6771" t="s">
        <v>390</v>
      </c>
      <c r="J6771" t="s">
        <v>22516</v>
      </c>
    </row>
    <row r="6772" spans="1:10" ht="16" x14ac:dyDescent="0.2">
      <c r="A6772" t="s">
        <v>22517</v>
      </c>
      <c r="B6772" t="s">
        <v>22518</v>
      </c>
      <c r="C6772" t="s">
        <v>22519</v>
      </c>
      <c r="D6772">
        <v>1</v>
      </c>
      <c r="E6772" t="s">
        <v>4822</v>
      </c>
      <c r="F6772" t="s">
        <v>13</v>
      </c>
      <c r="G6772" t="s">
        <v>22509</v>
      </c>
      <c r="H6772" s="3" t="s">
        <v>22520</v>
      </c>
      <c r="I6772" t="s">
        <v>390</v>
      </c>
      <c r="J6772" t="s">
        <v>22521</v>
      </c>
    </row>
    <row r="6773" spans="1:10" ht="16" x14ac:dyDescent="0.2">
      <c r="A6773" t="s">
        <v>22506</v>
      </c>
      <c r="B6773" t="s">
        <v>22522</v>
      </c>
      <c r="C6773" t="s">
        <v>22523</v>
      </c>
      <c r="D6773">
        <v>1</v>
      </c>
      <c r="E6773" t="s">
        <v>4822</v>
      </c>
      <c r="F6773" t="s">
        <v>13</v>
      </c>
      <c r="G6773" t="s">
        <v>22509</v>
      </c>
      <c r="H6773" s="3" t="s">
        <v>22510</v>
      </c>
      <c r="I6773" t="s">
        <v>390</v>
      </c>
      <c r="J6773" t="s">
        <v>22511</v>
      </c>
    </row>
    <row r="6774" spans="1:10" ht="16" x14ac:dyDescent="0.2">
      <c r="A6774" t="s">
        <v>22524</v>
      </c>
      <c r="B6774" t="s">
        <v>22525</v>
      </c>
      <c r="C6774" t="s">
        <v>22526</v>
      </c>
      <c r="D6774">
        <v>3</v>
      </c>
      <c r="E6774" t="s">
        <v>13</v>
      </c>
      <c r="F6774" t="s">
        <v>13</v>
      </c>
      <c r="G6774" t="s">
        <v>22527</v>
      </c>
      <c r="H6774" s="3" t="s">
        <v>22528</v>
      </c>
      <c r="I6774" t="s">
        <v>390</v>
      </c>
      <c r="J6774" t="s">
        <v>22529</v>
      </c>
    </row>
    <row r="6775" spans="1:10" ht="16" x14ac:dyDescent="0.2">
      <c r="A6775" t="s">
        <v>14017</v>
      </c>
      <c r="B6775" t="s">
        <v>22530</v>
      </c>
      <c r="C6775" t="s">
        <v>22531</v>
      </c>
      <c r="D6775">
        <v>4</v>
      </c>
      <c r="E6775" t="s">
        <v>13</v>
      </c>
      <c r="F6775" t="s">
        <v>13</v>
      </c>
      <c r="G6775" t="s">
        <v>22532</v>
      </c>
      <c r="H6775" s="3" t="s">
        <v>22533</v>
      </c>
      <c r="I6775" t="s">
        <v>1725</v>
      </c>
      <c r="J6775" t="s">
        <v>14022</v>
      </c>
    </row>
    <row r="6776" spans="1:10" ht="16" x14ac:dyDescent="0.2">
      <c r="A6776" t="s">
        <v>22534</v>
      </c>
      <c r="B6776" t="s">
        <v>22535</v>
      </c>
      <c r="C6776" t="s">
        <v>22536</v>
      </c>
      <c r="D6776">
        <v>3</v>
      </c>
      <c r="E6776" t="s">
        <v>13</v>
      </c>
      <c r="F6776" t="s">
        <v>13</v>
      </c>
      <c r="G6776" t="s">
        <v>22537</v>
      </c>
      <c r="H6776" s="3" t="s">
        <v>22538</v>
      </c>
      <c r="I6776" t="s">
        <v>1725</v>
      </c>
      <c r="J6776" t="s">
        <v>22539</v>
      </c>
    </row>
    <row r="6777" spans="1:10" ht="16" x14ac:dyDescent="0.2">
      <c r="A6777" t="s">
        <v>18027</v>
      </c>
      <c r="B6777" t="s">
        <v>18036</v>
      </c>
      <c r="C6777" t="s">
        <v>18037</v>
      </c>
      <c r="D6777">
        <v>1</v>
      </c>
      <c r="E6777" t="s">
        <v>13</v>
      </c>
      <c r="F6777" t="s">
        <v>13</v>
      </c>
      <c r="G6777" t="s">
        <v>22540</v>
      </c>
      <c r="H6777" s="3" t="s">
        <v>22541</v>
      </c>
      <c r="I6777" t="s">
        <v>292</v>
      </c>
      <c r="J6777" t="s">
        <v>18028</v>
      </c>
    </row>
    <row r="6778" spans="1:10" ht="16" x14ac:dyDescent="0.2">
      <c r="A6778" t="s">
        <v>22542</v>
      </c>
      <c r="B6778" t="s">
        <v>22543</v>
      </c>
      <c r="C6778" t="s">
        <v>22544</v>
      </c>
      <c r="D6778">
        <v>2</v>
      </c>
      <c r="E6778" t="s">
        <v>1280</v>
      </c>
      <c r="F6778" t="s">
        <v>13</v>
      </c>
      <c r="G6778" t="s">
        <v>22545</v>
      </c>
      <c r="H6778" s="3" t="s">
        <v>22546</v>
      </c>
      <c r="I6778" t="s">
        <v>524</v>
      </c>
      <c r="J6778" t="s">
        <v>22547</v>
      </c>
    </row>
    <row r="6779" spans="1:10" ht="16" x14ac:dyDescent="0.2">
      <c r="A6779" t="s">
        <v>22542</v>
      </c>
      <c r="B6779" t="s">
        <v>22548</v>
      </c>
      <c r="C6779" t="s">
        <v>22549</v>
      </c>
      <c r="D6779">
        <v>1</v>
      </c>
      <c r="E6779" t="s">
        <v>1280</v>
      </c>
      <c r="F6779" t="s">
        <v>13</v>
      </c>
      <c r="G6779" t="s">
        <v>22545</v>
      </c>
      <c r="H6779" s="3" t="s">
        <v>22546</v>
      </c>
      <c r="I6779" t="s">
        <v>524</v>
      </c>
      <c r="J6779" t="s">
        <v>22547</v>
      </c>
    </row>
    <row r="6780" spans="1:10" ht="16" x14ac:dyDescent="0.2">
      <c r="A6780" t="s">
        <v>12080</v>
      </c>
      <c r="B6780" t="s">
        <v>22550</v>
      </c>
      <c r="C6780" t="s">
        <v>22551</v>
      </c>
      <c r="D6780">
        <v>1</v>
      </c>
      <c r="E6780" t="s">
        <v>1280</v>
      </c>
      <c r="F6780" t="s">
        <v>13</v>
      </c>
      <c r="G6780" t="s">
        <v>22552</v>
      </c>
      <c r="H6780" s="3" t="s">
        <v>22553</v>
      </c>
      <c r="I6780" t="s">
        <v>524</v>
      </c>
      <c r="J6780" t="s">
        <v>12085</v>
      </c>
    </row>
    <row r="6781" spans="1:10" ht="16" x14ac:dyDescent="0.2">
      <c r="A6781" t="s">
        <v>22554</v>
      </c>
      <c r="B6781" t="s">
        <v>22555</v>
      </c>
      <c r="C6781" t="s">
        <v>22556</v>
      </c>
      <c r="D6781">
        <v>1</v>
      </c>
      <c r="E6781" t="s">
        <v>1280</v>
      </c>
      <c r="F6781" t="s">
        <v>13</v>
      </c>
      <c r="G6781" t="s">
        <v>22552</v>
      </c>
      <c r="H6781" s="3" t="s">
        <v>22557</v>
      </c>
      <c r="I6781" t="s">
        <v>524</v>
      </c>
      <c r="J6781" t="s">
        <v>22558</v>
      </c>
    </row>
    <row r="6782" spans="1:10" ht="16" x14ac:dyDescent="0.2">
      <c r="A6782" t="s">
        <v>19718</v>
      </c>
      <c r="B6782" t="s">
        <v>22559</v>
      </c>
      <c r="C6782" t="s">
        <v>22560</v>
      </c>
      <c r="D6782">
        <v>2</v>
      </c>
      <c r="E6782" t="s">
        <v>13</v>
      </c>
      <c r="F6782" t="s">
        <v>13</v>
      </c>
      <c r="G6782" t="s">
        <v>22561</v>
      </c>
      <c r="H6782" s="3" t="s">
        <v>22562</v>
      </c>
      <c r="I6782" t="s">
        <v>817</v>
      </c>
      <c r="J6782" t="s">
        <v>19723</v>
      </c>
    </row>
    <row r="6783" spans="1:10" ht="16" x14ac:dyDescent="0.2">
      <c r="A6783" t="s">
        <v>20993</v>
      </c>
      <c r="B6783" t="s">
        <v>22559</v>
      </c>
      <c r="C6783" t="s">
        <v>22560</v>
      </c>
      <c r="D6783">
        <v>2</v>
      </c>
      <c r="E6783" t="s">
        <v>13</v>
      </c>
      <c r="F6783" t="s">
        <v>13</v>
      </c>
      <c r="G6783" t="s">
        <v>22563</v>
      </c>
      <c r="H6783" s="3" t="s">
        <v>22562</v>
      </c>
      <c r="I6783" t="s">
        <v>817</v>
      </c>
      <c r="J6783" t="s">
        <v>20997</v>
      </c>
    </row>
    <row r="6784" spans="1:10" ht="16" x14ac:dyDescent="0.2">
      <c r="A6784" t="s">
        <v>22564</v>
      </c>
      <c r="B6784" t="s">
        <v>22565</v>
      </c>
      <c r="C6784" t="s">
        <v>22566</v>
      </c>
      <c r="D6784">
        <v>2</v>
      </c>
      <c r="E6784" t="s">
        <v>13</v>
      </c>
      <c r="F6784" t="s">
        <v>13</v>
      </c>
      <c r="G6784" t="s">
        <v>22567</v>
      </c>
      <c r="H6784" s="3" t="s">
        <v>22568</v>
      </c>
      <c r="I6784" t="s">
        <v>817</v>
      </c>
      <c r="J6784" t="s">
        <v>22569</v>
      </c>
    </row>
    <row r="6785" spans="1:10" ht="16" x14ac:dyDescent="0.2">
      <c r="A6785" t="s">
        <v>22570</v>
      </c>
      <c r="B6785" t="s">
        <v>22052</v>
      </c>
      <c r="C6785" t="s">
        <v>22053</v>
      </c>
      <c r="D6785">
        <v>1</v>
      </c>
      <c r="E6785" t="s">
        <v>13</v>
      </c>
      <c r="F6785" t="s">
        <v>13</v>
      </c>
      <c r="G6785" t="s">
        <v>22571</v>
      </c>
      <c r="H6785" s="3" t="s">
        <v>22572</v>
      </c>
      <c r="I6785" t="s">
        <v>62</v>
      </c>
      <c r="J6785" t="s">
        <v>22573</v>
      </c>
    </row>
    <row r="6786" spans="1:10" ht="16" x14ac:dyDescent="0.2">
      <c r="A6786" t="s">
        <v>22570</v>
      </c>
      <c r="B6786" t="s">
        <v>22574</v>
      </c>
      <c r="C6786" t="s">
        <v>22575</v>
      </c>
      <c r="D6786">
        <v>3</v>
      </c>
      <c r="E6786" t="s">
        <v>13</v>
      </c>
      <c r="F6786" t="s">
        <v>13</v>
      </c>
      <c r="G6786" t="s">
        <v>22571</v>
      </c>
      <c r="H6786" s="3" t="s">
        <v>22572</v>
      </c>
      <c r="I6786" t="s">
        <v>62</v>
      </c>
      <c r="J6786" t="s">
        <v>22573</v>
      </c>
    </row>
    <row r="6787" spans="1:10" ht="16" x14ac:dyDescent="0.2">
      <c r="A6787" t="s">
        <v>22570</v>
      </c>
      <c r="B6787" t="s">
        <v>22082</v>
      </c>
      <c r="C6787" t="s">
        <v>22083</v>
      </c>
      <c r="D6787">
        <v>2</v>
      </c>
      <c r="E6787" t="s">
        <v>13</v>
      </c>
      <c r="F6787" t="s">
        <v>13</v>
      </c>
      <c r="G6787" t="s">
        <v>22571</v>
      </c>
      <c r="H6787" s="3" t="s">
        <v>22572</v>
      </c>
      <c r="I6787" t="s">
        <v>62</v>
      </c>
      <c r="J6787" t="s">
        <v>22573</v>
      </c>
    </row>
    <row r="6788" spans="1:10" ht="16" x14ac:dyDescent="0.2">
      <c r="A6788" t="s">
        <v>22081</v>
      </c>
      <c r="B6788" t="s">
        <v>22576</v>
      </c>
      <c r="C6788" t="s">
        <v>22053</v>
      </c>
      <c r="D6788">
        <v>1</v>
      </c>
      <c r="E6788" t="s">
        <v>13</v>
      </c>
      <c r="F6788" t="s">
        <v>13</v>
      </c>
      <c r="G6788" t="s">
        <v>22571</v>
      </c>
      <c r="H6788" s="3" t="s">
        <v>22572</v>
      </c>
      <c r="I6788" t="s">
        <v>62</v>
      </c>
      <c r="J6788" t="s">
        <v>22084</v>
      </c>
    </row>
    <row r="6789" spans="1:10" ht="16" x14ac:dyDescent="0.2">
      <c r="A6789" t="s">
        <v>6315</v>
      </c>
      <c r="B6789" t="s">
        <v>22577</v>
      </c>
      <c r="C6789" t="s">
        <v>22578</v>
      </c>
      <c r="D6789">
        <v>2</v>
      </c>
      <c r="E6789" t="s">
        <v>13</v>
      </c>
      <c r="F6789" t="s">
        <v>13</v>
      </c>
      <c r="G6789" t="s">
        <v>22579</v>
      </c>
      <c r="H6789" s="3" t="s">
        <v>22580</v>
      </c>
      <c r="I6789" t="s">
        <v>524</v>
      </c>
      <c r="J6789" t="s">
        <v>6316</v>
      </c>
    </row>
    <row r="6790" spans="1:10" ht="16" x14ac:dyDescent="0.2">
      <c r="A6790" t="s">
        <v>21384</v>
      </c>
      <c r="B6790" t="s">
        <v>22581</v>
      </c>
      <c r="C6790" t="s">
        <v>22582</v>
      </c>
      <c r="D6790">
        <v>5</v>
      </c>
      <c r="E6790" t="s">
        <v>13</v>
      </c>
      <c r="F6790" t="s">
        <v>13</v>
      </c>
      <c r="G6790" t="s">
        <v>22579</v>
      </c>
      <c r="H6790" s="3" t="s">
        <v>22583</v>
      </c>
      <c r="I6790" t="s">
        <v>524</v>
      </c>
      <c r="J6790" t="s">
        <v>21389</v>
      </c>
    </row>
    <row r="6791" spans="1:10" ht="16" x14ac:dyDescent="0.2">
      <c r="A6791" t="s">
        <v>3591</v>
      </c>
      <c r="B6791" t="s">
        <v>22584</v>
      </c>
      <c r="C6791" t="s">
        <v>22585</v>
      </c>
      <c r="D6791">
        <v>1</v>
      </c>
      <c r="E6791" t="s">
        <v>13</v>
      </c>
      <c r="F6791" t="s">
        <v>13</v>
      </c>
      <c r="G6791" t="s">
        <v>22586</v>
      </c>
      <c r="H6791" s="3" t="s">
        <v>22587</v>
      </c>
      <c r="I6791" t="s">
        <v>390</v>
      </c>
      <c r="J6791" t="s">
        <v>3596</v>
      </c>
    </row>
    <row r="6792" spans="1:10" ht="16" x14ac:dyDescent="0.2">
      <c r="A6792" t="s">
        <v>22588</v>
      </c>
      <c r="B6792" t="s">
        <v>22589</v>
      </c>
      <c r="C6792" t="s">
        <v>22590</v>
      </c>
      <c r="D6792">
        <v>2</v>
      </c>
      <c r="E6792" t="s">
        <v>13</v>
      </c>
      <c r="F6792" t="s">
        <v>13</v>
      </c>
      <c r="G6792" t="s">
        <v>22591</v>
      </c>
      <c r="H6792" s="3" t="s">
        <v>22592</v>
      </c>
      <c r="I6792" t="s">
        <v>390</v>
      </c>
      <c r="J6792" t="s">
        <v>22593</v>
      </c>
    </row>
    <row r="6793" spans="1:10" ht="16" x14ac:dyDescent="0.2">
      <c r="A6793" t="s">
        <v>385</v>
      </c>
      <c r="B6793" t="s">
        <v>22594</v>
      </c>
      <c r="C6793" t="s">
        <v>22595</v>
      </c>
      <c r="D6793">
        <v>4</v>
      </c>
      <c r="E6793" t="s">
        <v>13</v>
      </c>
      <c r="F6793" t="s">
        <v>13</v>
      </c>
      <c r="G6793" t="s">
        <v>22591</v>
      </c>
      <c r="H6793" s="3" t="s">
        <v>22596</v>
      </c>
      <c r="I6793" t="s">
        <v>390</v>
      </c>
      <c r="J6793" t="s">
        <v>391</v>
      </c>
    </row>
    <row r="6794" spans="1:10" ht="16" x14ac:dyDescent="0.2">
      <c r="A6794" t="s">
        <v>22597</v>
      </c>
      <c r="B6794" t="s">
        <v>22598</v>
      </c>
      <c r="C6794" t="s">
        <v>22599</v>
      </c>
      <c r="D6794">
        <v>1</v>
      </c>
      <c r="E6794" t="s">
        <v>13</v>
      </c>
      <c r="F6794" t="s">
        <v>13</v>
      </c>
      <c r="G6794" t="s">
        <v>22600</v>
      </c>
      <c r="H6794" s="3" t="s">
        <v>22601</v>
      </c>
      <c r="I6794" t="s">
        <v>253</v>
      </c>
      <c r="J6794" t="s">
        <v>22602</v>
      </c>
    </row>
    <row r="6795" spans="1:10" ht="16" x14ac:dyDescent="0.2">
      <c r="A6795" t="s">
        <v>22603</v>
      </c>
      <c r="B6795" t="s">
        <v>22604</v>
      </c>
      <c r="C6795" t="s">
        <v>22605</v>
      </c>
      <c r="D6795">
        <v>2</v>
      </c>
      <c r="E6795" t="s">
        <v>13</v>
      </c>
      <c r="F6795" t="s">
        <v>13</v>
      </c>
      <c r="G6795" t="s">
        <v>22606</v>
      </c>
      <c r="H6795" s="3" t="s">
        <v>22607</v>
      </c>
      <c r="I6795" t="s">
        <v>69</v>
      </c>
      <c r="J6795" t="s">
        <v>22608</v>
      </c>
    </row>
    <row r="6796" spans="1:10" ht="16" x14ac:dyDescent="0.2">
      <c r="A6796" t="s">
        <v>20303</v>
      </c>
      <c r="B6796" t="s">
        <v>2775</v>
      </c>
      <c r="C6796" t="s">
        <v>22609</v>
      </c>
      <c r="D6796">
        <v>2</v>
      </c>
      <c r="E6796" t="s">
        <v>13</v>
      </c>
      <c r="F6796" t="s">
        <v>13</v>
      </c>
      <c r="G6796" t="s">
        <v>22606</v>
      </c>
      <c r="H6796" s="3" t="s">
        <v>22607</v>
      </c>
      <c r="I6796" t="s">
        <v>69</v>
      </c>
      <c r="J6796" t="s">
        <v>20307</v>
      </c>
    </row>
    <row r="6797" spans="1:10" ht="16" x14ac:dyDescent="0.2">
      <c r="A6797" t="s">
        <v>11288</v>
      </c>
      <c r="B6797" t="s">
        <v>22610</v>
      </c>
      <c r="C6797" t="s">
        <v>22611</v>
      </c>
      <c r="D6797">
        <v>1</v>
      </c>
      <c r="E6797" t="s">
        <v>13</v>
      </c>
      <c r="F6797" t="s">
        <v>13</v>
      </c>
      <c r="G6797" t="s">
        <v>22606</v>
      </c>
      <c r="H6797" s="3" t="s">
        <v>22607</v>
      </c>
      <c r="I6797" t="s">
        <v>69</v>
      </c>
      <c r="J6797" t="s">
        <v>11293</v>
      </c>
    </row>
    <row r="6798" spans="1:10" ht="16" x14ac:dyDescent="0.2">
      <c r="A6798" t="s">
        <v>22603</v>
      </c>
      <c r="B6798" t="s">
        <v>22612</v>
      </c>
      <c r="C6798" t="s">
        <v>22613</v>
      </c>
      <c r="D6798">
        <v>1</v>
      </c>
      <c r="E6798" t="s">
        <v>13</v>
      </c>
      <c r="F6798" t="s">
        <v>13</v>
      </c>
      <c r="G6798" t="s">
        <v>22606</v>
      </c>
      <c r="H6798" s="3" t="s">
        <v>22607</v>
      </c>
      <c r="I6798" t="s">
        <v>69</v>
      </c>
      <c r="J6798" t="s">
        <v>22608</v>
      </c>
    </row>
    <row r="6799" spans="1:10" ht="16" x14ac:dyDescent="0.2">
      <c r="A6799" t="s">
        <v>11288</v>
      </c>
      <c r="B6799" t="s">
        <v>22604</v>
      </c>
      <c r="C6799" t="s">
        <v>22605</v>
      </c>
      <c r="D6799">
        <v>2</v>
      </c>
      <c r="E6799" t="s">
        <v>13</v>
      </c>
      <c r="F6799" t="s">
        <v>13</v>
      </c>
      <c r="G6799" t="s">
        <v>22606</v>
      </c>
      <c r="H6799" s="3" t="s">
        <v>22607</v>
      </c>
      <c r="I6799" t="s">
        <v>69</v>
      </c>
      <c r="J6799" t="s">
        <v>11293</v>
      </c>
    </row>
    <row r="6800" spans="1:10" ht="16" x14ac:dyDescent="0.2">
      <c r="A6800" t="s">
        <v>22614</v>
      </c>
      <c r="B6800" t="s">
        <v>1710</v>
      </c>
      <c r="C6800" t="s">
        <v>22615</v>
      </c>
      <c r="D6800">
        <v>2</v>
      </c>
      <c r="E6800" t="s">
        <v>13</v>
      </c>
      <c r="F6800" t="s">
        <v>13</v>
      </c>
      <c r="G6800" t="s">
        <v>22606</v>
      </c>
      <c r="H6800" s="3" t="s">
        <v>22607</v>
      </c>
      <c r="I6800" t="s">
        <v>69</v>
      </c>
      <c r="J6800" t="s">
        <v>22616</v>
      </c>
    </row>
    <row r="6801" spans="1:10" ht="16" x14ac:dyDescent="0.2">
      <c r="A6801" t="s">
        <v>22617</v>
      </c>
      <c r="B6801" t="s">
        <v>22604</v>
      </c>
      <c r="C6801" t="s">
        <v>22605</v>
      </c>
      <c r="D6801">
        <v>2</v>
      </c>
      <c r="E6801" t="s">
        <v>13</v>
      </c>
      <c r="F6801" t="s">
        <v>13</v>
      </c>
      <c r="G6801" t="s">
        <v>22606</v>
      </c>
      <c r="H6801" s="3" t="s">
        <v>22607</v>
      </c>
      <c r="I6801" t="s">
        <v>69</v>
      </c>
      <c r="J6801" t="s">
        <v>22618</v>
      </c>
    </row>
    <row r="6802" spans="1:10" ht="16" x14ac:dyDescent="0.2">
      <c r="A6802" t="s">
        <v>20308</v>
      </c>
      <c r="B6802" t="s">
        <v>2775</v>
      </c>
      <c r="C6802" t="s">
        <v>22609</v>
      </c>
      <c r="D6802">
        <v>2</v>
      </c>
      <c r="E6802" t="s">
        <v>13</v>
      </c>
      <c r="F6802" t="s">
        <v>13</v>
      </c>
      <c r="G6802" t="s">
        <v>22606</v>
      </c>
      <c r="H6802" s="3" t="s">
        <v>22607</v>
      </c>
      <c r="I6802" t="s">
        <v>69</v>
      </c>
      <c r="J6802" t="s">
        <v>20309</v>
      </c>
    </row>
    <row r="6803" spans="1:10" ht="16" x14ac:dyDescent="0.2">
      <c r="A6803" t="s">
        <v>22617</v>
      </c>
      <c r="B6803" t="s">
        <v>22610</v>
      </c>
      <c r="C6803" t="s">
        <v>22611</v>
      </c>
      <c r="D6803">
        <v>1</v>
      </c>
      <c r="E6803" t="s">
        <v>13</v>
      </c>
      <c r="F6803" t="s">
        <v>13</v>
      </c>
      <c r="G6803" t="s">
        <v>22606</v>
      </c>
      <c r="H6803" s="3" t="s">
        <v>22607</v>
      </c>
      <c r="I6803" t="s">
        <v>69</v>
      </c>
      <c r="J6803" t="s">
        <v>22618</v>
      </c>
    </row>
    <row r="6804" spans="1:10" ht="16" x14ac:dyDescent="0.2">
      <c r="A6804" t="s">
        <v>22614</v>
      </c>
      <c r="B6804" t="s">
        <v>2060</v>
      </c>
      <c r="C6804" t="s">
        <v>22619</v>
      </c>
      <c r="D6804">
        <v>1</v>
      </c>
      <c r="E6804" t="s">
        <v>13</v>
      </c>
      <c r="F6804" t="s">
        <v>13</v>
      </c>
      <c r="G6804" t="s">
        <v>22606</v>
      </c>
      <c r="H6804" s="3" t="s">
        <v>22607</v>
      </c>
      <c r="I6804" t="s">
        <v>69</v>
      </c>
      <c r="J6804" t="s">
        <v>22616</v>
      </c>
    </row>
    <row r="6805" spans="1:10" ht="16" x14ac:dyDescent="0.2">
      <c r="A6805" t="s">
        <v>22620</v>
      </c>
      <c r="B6805" t="s">
        <v>22621</v>
      </c>
      <c r="C6805" t="s">
        <v>22622</v>
      </c>
      <c r="D6805">
        <v>2</v>
      </c>
      <c r="E6805" t="s">
        <v>13</v>
      </c>
      <c r="F6805" t="s">
        <v>13</v>
      </c>
      <c r="G6805" t="s">
        <v>22623</v>
      </c>
      <c r="H6805" s="3" t="s">
        <v>22624</v>
      </c>
      <c r="I6805" t="s">
        <v>69</v>
      </c>
      <c r="J6805" t="s">
        <v>22625</v>
      </c>
    </row>
    <row r="6806" spans="1:10" ht="16" x14ac:dyDescent="0.2">
      <c r="A6806" t="s">
        <v>9488</v>
      </c>
      <c r="B6806" t="s">
        <v>22626</v>
      </c>
      <c r="C6806" t="s">
        <v>22627</v>
      </c>
      <c r="D6806">
        <v>1</v>
      </c>
      <c r="E6806" t="s">
        <v>13</v>
      </c>
      <c r="F6806" t="s">
        <v>13</v>
      </c>
      <c r="G6806" t="s">
        <v>22628</v>
      </c>
      <c r="H6806" s="3" t="s">
        <v>22629</v>
      </c>
      <c r="I6806" t="s">
        <v>69</v>
      </c>
      <c r="J6806" t="s">
        <v>9491</v>
      </c>
    </row>
    <row r="6807" spans="1:10" ht="16" x14ac:dyDescent="0.2">
      <c r="A6807" t="s">
        <v>9488</v>
      </c>
      <c r="B6807" t="s">
        <v>9475</v>
      </c>
      <c r="C6807" t="s">
        <v>9476</v>
      </c>
      <c r="D6807">
        <v>2</v>
      </c>
      <c r="E6807" t="s">
        <v>13</v>
      </c>
      <c r="F6807" t="s">
        <v>13</v>
      </c>
      <c r="G6807" t="s">
        <v>22628</v>
      </c>
      <c r="H6807" s="3" t="s">
        <v>22629</v>
      </c>
      <c r="I6807" t="s">
        <v>69</v>
      </c>
      <c r="J6807" t="s">
        <v>9491</v>
      </c>
    </row>
    <row r="6808" spans="1:10" ht="16" x14ac:dyDescent="0.2">
      <c r="A6808" t="s">
        <v>22630</v>
      </c>
      <c r="B6808" t="s">
        <v>4079</v>
      </c>
      <c r="C6808" t="s">
        <v>20334</v>
      </c>
      <c r="D6808">
        <v>3</v>
      </c>
      <c r="E6808" t="s">
        <v>13</v>
      </c>
      <c r="F6808" t="s">
        <v>13</v>
      </c>
      <c r="G6808" t="s">
        <v>22628</v>
      </c>
      <c r="H6808" s="3" t="s">
        <v>22631</v>
      </c>
      <c r="I6808" t="s">
        <v>69</v>
      </c>
      <c r="J6808" t="s">
        <v>22632</v>
      </c>
    </row>
    <row r="6809" spans="1:10" ht="16" x14ac:dyDescent="0.2">
      <c r="A6809" t="s">
        <v>22633</v>
      </c>
      <c r="B6809" t="s">
        <v>22634</v>
      </c>
      <c r="C6809" t="s">
        <v>22635</v>
      </c>
      <c r="D6809">
        <v>5</v>
      </c>
      <c r="E6809" t="s">
        <v>13</v>
      </c>
      <c r="F6809" t="s">
        <v>13</v>
      </c>
      <c r="G6809" t="s">
        <v>22628</v>
      </c>
      <c r="H6809" s="3" t="s">
        <v>22636</v>
      </c>
      <c r="I6809" t="s">
        <v>69</v>
      </c>
      <c r="J6809" t="s">
        <v>22637</v>
      </c>
    </row>
    <row r="6810" spans="1:10" ht="16" x14ac:dyDescent="0.2">
      <c r="A6810" t="s">
        <v>236</v>
      </c>
      <c r="B6810" t="s">
        <v>22638</v>
      </c>
      <c r="C6810" t="s">
        <v>22639</v>
      </c>
      <c r="D6810">
        <v>1</v>
      </c>
      <c r="E6810" t="s">
        <v>13</v>
      </c>
      <c r="F6810" t="s">
        <v>13</v>
      </c>
      <c r="G6810" t="s">
        <v>22628</v>
      </c>
      <c r="H6810" s="3" t="s">
        <v>22640</v>
      </c>
      <c r="I6810" t="s">
        <v>69</v>
      </c>
      <c r="J6810" t="s">
        <v>240</v>
      </c>
    </row>
    <row r="6811" spans="1:10" ht="16" x14ac:dyDescent="0.2">
      <c r="A6811" t="s">
        <v>22633</v>
      </c>
      <c r="B6811" t="s">
        <v>22641</v>
      </c>
      <c r="C6811" t="s">
        <v>22642</v>
      </c>
      <c r="D6811">
        <v>4</v>
      </c>
      <c r="E6811" t="s">
        <v>13</v>
      </c>
      <c r="F6811" t="s">
        <v>13</v>
      </c>
      <c r="G6811" t="s">
        <v>22628</v>
      </c>
      <c r="H6811" s="3" t="s">
        <v>22636</v>
      </c>
      <c r="I6811" t="s">
        <v>69</v>
      </c>
      <c r="J6811" t="s">
        <v>22637</v>
      </c>
    </row>
    <row r="6812" spans="1:10" ht="16" x14ac:dyDescent="0.2">
      <c r="A6812" t="s">
        <v>22633</v>
      </c>
      <c r="B6812" t="s">
        <v>22643</v>
      </c>
      <c r="C6812" t="s">
        <v>22644</v>
      </c>
      <c r="D6812">
        <v>3</v>
      </c>
      <c r="E6812" t="s">
        <v>13</v>
      </c>
      <c r="F6812" t="s">
        <v>13</v>
      </c>
      <c r="G6812" t="s">
        <v>22628</v>
      </c>
      <c r="H6812" s="3" t="s">
        <v>22636</v>
      </c>
      <c r="I6812" t="s">
        <v>69</v>
      </c>
      <c r="J6812" t="s">
        <v>22637</v>
      </c>
    </row>
    <row r="6813" spans="1:10" ht="16" x14ac:dyDescent="0.2">
      <c r="A6813" t="s">
        <v>22633</v>
      </c>
      <c r="B6813" t="s">
        <v>22645</v>
      </c>
      <c r="C6813" t="s">
        <v>22646</v>
      </c>
      <c r="D6813">
        <v>1</v>
      </c>
      <c r="E6813" t="s">
        <v>13</v>
      </c>
      <c r="F6813" t="s">
        <v>13</v>
      </c>
      <c r="G6813" t="s">
        <v>22628</v>
      </c>
      <c r="H6813" s="3" t="s">
        <v>22636</v>
      </c>
      <c r="I6813" t="s">
        <v>69</v>
      </c>
      <c r="J6813" t="s">
        <v>22637</v>
      </c>
    </row>
    <row r="6814" spans="1:10" ht="16" x14ac:dyDescent="0.2">
      <c r="A6814" t="s">
        <v>9580</v>
      </c>
      <c r="B6814" t="s">
        <v>22647</v>
      </c>
      <c r="C6814" t="s">
        <v>22648</v>
      </c>
      <c r="D6814">
        <v>5</v>
      </c>
      <c r="E6814" t="s">
        <v>13</v>
      </c>
      <c r="F6814" t="s">
        <v>13</v>
      </c>
      <c r="G6814" t="s">
        <v>22628</v>
      </c>
      <c r="H6814" s="3" t="s">
        <v>22649</v>
      </c>
      <c r="I6814" t="s">
        <v>69</v>
      </c>
      <c r="J6814" t="s">
        <v>9583</v>
      </c>
    </row>
    <row r="6815" spans="1:10" ht="16" x14ac:dyDescent="0.2">
      <c r="A6815" t="s">
        <v>22650</v>
      </c>
      <c r="B6815" t="s">
        <v>22651</v>
      </c>
      <c r="C6815" t="s">
        <v>22652</v>
      </c>
      <c r="D6815">
        <v>1</v>
      </c>
      <c r="E6815" t="s">
        <v>13</v>
      </c>
      <c r="F6815" t="s">
        <v>13</v>
      </c>
      <c r="G6815" t="s">
        <v>22653</v>
      </c>
      <c r="H6815" s="3" t="s">
        <v>22654</v>
      </c>
      <c r="I6815" t="s">
        <v>126</v>
      </c>
      <c r="J6815" t="s">
        <v>22655</v>
      </c>
    </row>
    <row r="6816" spans="1:10" ht="16" x14ac:dyDescent="0.2">
      <c r="A6816" t="s">
        <v>22656</v>
      </c>
      <c r="B6816" t="s">
        <v>22651</v>
      </c>
      <c r="C6816" t="s">
        <v>22652</v>
      </c>
      <c r="D6816">
        <v>5</v>
      </c>
      <c r="E6816" t="s">
        <v>13</v>
      </c>
      <c r="F6816" t="s">
        <v>13</v>
      </c>
      <c r="G6816" t="s">
        <v>22653</v>
      </c>
      <c r="H6816" s="3" t="s">
        <v>22654</v>
      </c>
      <c r="I6816" t="s">
        <v>126</v>
      </c>
      <c r="J6816" t="s">
        <v>22655</v>
      </c>
    </row>
    <row r="6817" spans="1:10" ht="16" x14ac:dyDescent="0.2">
      <c r="A6817" t="s">
        <v>22656</v>
      </c>
      <c r="B6817" t="s">
        <v>22657</v>
      </c>
      <c r="C6817" t="s">
        <v>22658</v>
      </c>
      <c r="D6817">
        <v>7</v>
      </c>
      <c r="E6817" t="s">
        <v>13</v>
      </c>
      <c r="F6817" t="s">
        <v>13</v>
      </c>
      <c r="G6817" t="s">
        <v>22653</v>
      </c>
      <c r="H6817" s="3" t="s">
        <v>22654</v>
      </c>
      <c r="I6817" t="s">
        <v>126</v>
      </c>
      <c r="J6817" t="s">
        <v>22655</v>
      </c>
    </row>
    <row r="6818" spans="1:10" ht="16" x14ac:dyDescent="0.2">
      <c r="A6818" t="s">
        <v>8477</v>
      </c>
      <c r="B6818" t="s">
        <v>22659</v>
      </c>
      <c r="C6818" t="s">
        <v>22660</v>
      </c>
      <c r="D6818">
        <v>1</v>
      </c>
      <c r="E6818" t="s">
        <v>13</v>
      </c>
      <c r="F6818" t="s">
        <v>13</v>
      </c>
      <c r="G6818" t="s">
        <v>22661</v>
      </c>
      <c r="H6818" s="3" t="s">
        <v>22662</v>
      </c>
      <c r="I6818" t="s">
        <v>69</v>
      </c>
      <c r="J6818" t="s">
        <v>8482</v>
      </c>
    </row>
    <row r="6819" spans="1:10" ht="16" x14ac:dyDescent="0.2">
      <c r="A6819" t="s">
        <v>22663</v>
      </c>
      <c r="B6819" t="s">
        <v>22664</v>
      </c>
      <c r="C6819" t="s">
        <v>22665</v>
      </c>
      <c r="D6819">
        <v>2</v>
      </c>
      <c r="E6819" t="s">
        <v>13</v>
      </c>
      <c r="F6819" t="s">
        <v>13</v>
      </c>
      <c r="G6819" t="s">
        <v>22666</v>
      </c>
      <c r="H6819" s="3" t="s">
        <v>22667</v>
      </c>
      <c r="I6819" t="s">
        <v>90</v>
      </c>
      <c r="J6819" t="s">
        <v>22668</v>
      </c>
    </row>
    <row r="6820" spans="1:10" ht="16" x14ac:dyDescent="0.2">
      <c r="A6820" t="s">
        <v>22663</v>
      </c>
      <c r="B6820" t="s">
        <v>22669</v>
      </c>
      <c r="C6820" t="s">
        <v>22670</v>
      </c>
      <c r="D6820">
        <v>1</v>
      </c>
      <c r="E6820" t="s">
        <v>13</v>
      </c>
      <c r="F6820" t="s">
        <v>13</v>
      </c>
      <c r="G6820" t="s">
        <v>22666</v>
      </c>
      <c r="H6820" s="3" t="s">
        <v>22667</v>
      </c>
      <c r="I6820" t="s">
        <v>90</v>
      </c>
      <c r="J6820" t="s">
        <v>22668</v>
      </c>
    </row>
    <row r="6821" spans="1:10" ht="16" x14ac:dyDescent="0.2">
      <c r="A6821" t="s">
        <v>22671</v>
      </c>
      <c r="B6821" t="s">
        <v>9547</v>
      </c>
      <c r="C6821" t="s">
        <v>22672</v>
      </c>
      <c r="D6821">
        <v>1</v>
      </c>
      <c r="E6821" t="s">
        <v>13</v>
      </c>
      <c r="F6821" t="s">
        <v>13</v>
      </c>
      <c r="G6821" t="s">
        <v>22673</v>
      </c>
      <c r="H6821" s="3" t="s">
        <v>22674</v>
      </c>
      <c r="I6821" t="s">
        <v>69</v>
      </c>
      <c r="J6821" t="s">
        <v>22675</v>
      </c>
    </row>
    <row r="6822" spans="1:10" ht="16" x14ac:dyDescent="0.2">
      <c r="A6822" t="s">
        <v>22676</v>
      </c>
      <c r="B6822" t="s">
        <v>9547</v>
      </c>
      <c r="C6822" t="s">
        <v>22672</v>
      </c>
      <c r="D6822">
        <v>1</v>
      </c>
      <c r="E6822" t="s">
        <v>13</v>
      </c>
      <c r="F6822" t="s">
        <v>13</v>
      </c>
      <c r="G6822" t="s">
        <v>22673</v>
      </c>
      <c r="H6822" s="3" t="s">
        <v>22677</v>
      </c>
      <c r="I6822" t="s">
        <v>69</v>
      </c>
      <c r="J6822" t="s">
        <v>22678</v>
      </c>
    </row>
    <row r="6823" spans="1:10" ht="16" x14ac:dyDescent="0.2">
      <c r="A6823" t="s">
        <v>22679</v>
      </c>
      <c r="B6823" t="s">
        <v>22680</v>
      </c>
      <c r="C6823" t="s">
        <v>22681</v>
      </c>
      <c r="D6823">
        <v>3</v>
      </c>
      <c r="E6823" t="s">
        <v>13</v>
      </c>
      <c r="F6823" t="s">
        <v>13</v>
      </c>
      <c r="G6823" t="s">
        <v>22682</v>
      </c>
      <c r="H6823" s="3" t="s">
        <v>22683</v>
      </c>
      <c r="I6823" t="s">
        <v>69</v>
      </c>
      <c r="J6823" t="s">
        <v>22684</v>
      </c>
    </row>
    <row r="6824" spans="1:10" ht="16" x14ac:dyDescent="0.2">
      <c r="A6824" t="s">
        <v>22685</v>
      </c>
      <c r="B6824" t="s">
        <v>22686</v>
      </c>
      <c r="C6824" t="s">
        <v>22687</v>
      </c>
      <c r="D6824">
        <v>5</v>
      </c>
      <c r="E6824" t="s">
        <v>13</v>
      </c>
      <c r="F6824" t="s">
        <v>13</v>
      </c>
      <c r="G6824" t="s">
        <v>22688</v>
      </c>
      <c r="H6824" s="3" t="s">
        <v>22689</v>
      </c>
      <c r="I6824" t="s">
        <v>69</v>
      </c>
      <c r="J6824" t="s">
        <v>22690</v>
      </c>
    </row>
    <row r="6825" spans="1:10" ht="16" x14ac:dyDescent="0.2">
      <c r="A6825" t="s">
        <v>22685</v>
      </c>
      <c r="B6825" t="s">
        <v>22691</v>
      </c>
      <c r="C6825" t="s">
        <v>22692</v>
      </c>
      <c r="D6825">
        <v>2</v>
      </c>
      <c r="E6825" t="s">
        <v>13</v>
      </c>
      <c r="F6825" t="s">
        <v>13</v>
      </c>
      <c r="G6825" t="s">
        <v>22693</v>
      </c>
      <c r="H6825" s="3" t="s">
        <v>22694</v>
      </c>
      <c r="I6825" t="s">
        <v>69</v>
      </c>
      <c r="J6825" t="s">
        <v>22690</v>
      </c>
    </row>
    <row r="6826" spans="1:10" ht="16" x14ac:dyDescent="0.2">
      <c r="A6826" t="s">
        <v>14134</v>
      </c>
      <c r="B6826" t="s">
        <v>14449</v>
      </c>
      <c r="C6826" t="s">
        <v>14450</v>
      </c>
      <c r="D6826">
        <v>3</v>
      </c>
      <c r="E6826" t="s">
        <v>13</v>
      </c>
      <c r="F6826" t="s">
        <v>13</v>
      </c>
      <c r="G6826" t="s">
        <v>22695</v>
      </c>
      <c r="H6826" s="3" t="s">
        <v>22696</v>
      </c>
      <c r="I6826" t="s">
        <v>62</v>
      </c>
      <c r="J6826" t="s">
        <v>14137</v>
      </c>
    </row>
    <row r="6827" spans="1:10" ht="16" x14ac:dyDescent="0.2">
      <c r="A6827" t="s">
        <v>14457</v>
      </c>
      <c r="B6827" t="s">
        <v>22697</v>
      </c>
      <c r="C6827" t="s">
        <v>22698</v>
      </c>
      <c r="D6827">
        <v>2</v>
      </c>
      <c r="E6827" t="s">
        <v>13</v>
      </c>
      <c r="F6827" t="s">
        <v>13</v>
      </c>
      <c r="G6827" t="s">
        <v>22695</v>
      </c>
      <c r="H6827" s="3" t="s">
        <v>22699</v>
      </c>
      <c r="I6827" t="s">
        <v>62</v>
      </c>
      <c r="J6827" t="s">
        <v>14458</v>
      </c>
    </row>
    <row r="6828" spans="1:10" ht="16" x14ac:dyDescent="0.2">
      <c r="A6828" t="s">
        <v>22700</v>
      </c>
      <c r="B6828" t="s">
        <v>22701</v>
      </c>
      <c r="C6828" t="s">
        <v>22702</v>
      </c>
      <c r="D6828">
        <v>5</v>
      </c>
      <c r="E6828" t="s">
        <v>13</v>
      </c>
      <c r="F6828" t="s">
        <v>13</v>
      </c>
      <c r="G6828" t="s">
        <v>22703</v>
      </c>
      <c r="H6828" s="3" t="s">
        <v>22704</v>
      </c>
      <c r="I6828" t="s">
        <v>62</v>
      </c>
      <c r="J6828" t="s">
        <v>22705</v>
      </c>
    </row>
    <row r="6829" spans="1:10" ht="16" x14ac:dyDescent="0.2">
      <c r="A6829" t="s">
        <v>22700</v>
      </c>
      <c r="B6829" t="s">
        <v>22706</v>
      </c>
      <c r="C6829" t="s">
        <v>22707</v>
      </c>
      <c r="D6829">
        <v>1</v>
      </c>
      <c r="E6829" t="s">
        <v>13</v>
      </c>
      <c r="F6829" t="s">
        <v>13</v>
      </c>
      <c r="G6829" t="s">
        <v>22703</v>
      </c>
      <c r="H6829" s="3" t="s">
        <v>22704</v>
      </c>
      <c r="I6829" t="s">
        <v>62</v>
      </c>
      <c r="J6829" t="s">
        <v>22705</v>
      </c>
    </row>
    <row r="6830" spans="1:10" ht="16" x14ac:dyDescent="0.2">
      <c r="A6830" t="s">
        <v>22708</v>
      </c>
      <c r="B6830" t="s">
        <v>22709</v>
      </c>
      <c r="C6830" t="s">
        <v>22710</v>
      </c>
      <c r="D6830">
        <v>1</v>
      </c>
      <c r="E6830" t="s">
        <v>13</v>
      </c>
      <c r="F6830" t="s">
        <v>13</v>
      </c>
      <c r="G6830" t="s">
        <v>22703</v>
      </c>
      <c r="H6830" s="3" t="s">
        <v>22711</v>
      </c>
      <c r="I6830" t="s">
        <v>62</v>
      </c>
      <c r="J6830" t="s">
        <v>22712</v>
      </c>
    </row>
    <row r="6831" spans="1:10" ht="16" x14ac:dyDescent="0.2">
      <c r="A6831" t="s">
        <v>22700</v>
      </c>
      <c r="B6831" t="s">
        <v>22713</v>
      </c>
      <c r="C6831" t="s">
        <v>22714</v>
      </c>
      <c r="D6831">
        <v>4</v>
      </c>
      <c r="E6831" t="s">
        <v>13</v>
      </c>
      <c r="F6831" t="s">
        <v>13</v>
      </c>
      <c r="G6831" t="s">
        <v>22703</v>
      </c>
      <c r="H6831" s="3" t="s">
        <v>22704</v>
      </c>
      <c r="I6831" t="s">
        <v>62</v>
      </c>
      <c r="J6831" t="s">
        <v>22705</v>
      </c>
    </row>
    <row r="6832" spans="1:10" ht="16" x14ac:dyDescent="0.2">
      <c r="A6832" t="s">
        <v>22700</v>
      </c>
      <c r="B6832" t="s">
        <v>22715</v>
      </c>
      <c r="C6832" t="s">
        <v>22716</v>
      </c>
      <c r="D6832">
        <v>2</v>
      </c>
      <c r="E6832" t="s">
        <v>13</v>
      </c>
      <c r="F6832" t="s">
        <v>13</v>
      </c>
      <c r="G6832" t="s">
        <v>22703</v>
      </c>
      <c r="H6832" s="3" t="s">
        <v>22704</v>
      </c>
      <c r="I6832" t="s">
        <v>62</v>
      </c>
      <c r="J6832" t="s">
        <v>22705</v>
      </c>
    </row>
    <row r="6833" spans="1:10" ht="16" x14ac:dyDescent="0.2">
      <c r="A6833" t="s">
        <v>22700</v>
      </c>
      <c r="B6833" t="s">
        <v>22717</v>
      </c>
      <c r="C6833" t="s">
        <v>22718</v>
      </c>
      <c r="D6833">
        <v>3</v>
      </c>
      <c r="E6833" t="s">
        <v>13</v>
      </c>
      <c r="F6833" t="s">
        <v>13</v>
      </c>
      <c r="G6833" t="s">
        <v>22703</v>
      </c>
      <c r="H6833" s="3" t="s">
        <v>22704</v>
      </c>
      <c r="I6833" t="s">
        <v>62</v>
      </c>
      <c r="J6833" t="s">
        <v>22705</v>
      </c>
    </row>
    <row r="6834" spans="1:10" ht="16" x14ac:dyDescent="0.2">
      <c r="A6834" t="s">
        <v>1183</v>
      </c>
      <c r="B6834" t="s">
        <v>22719</v>
      </c>
      <c r="C6834" t="s">
        <v>22720</v>
      </c>
      <c r="D6834">
        <v>6</v>
      </c>
      <c r="E6834" t="s">
        <v>13</v>
      </c>
      <c r="F6834" t="s">
        <v>13</v>
      </c>
      <c r="G6834" t="s">
        <v>22721</v>
      </c>
      <c r="H6834" s="3" t="s">
        <v>22722</v>
      </c>
      <c r="I6834" t="s">
        <v>1002</v>
      </c>
      <c r="J6834" t="s">
        <v>1186</v>
      </c>
    </row>
    <row r="6835" spans="1:10" ht="16" x14ac:dyDescent="0.2">
      <c r="A6835" t="s">
        <v>22723</v>
      </c>
      <c r="B6835" t="s">
        <v>22724</v>
      </c>
      <c r="C6835" t="s">
        <v>22725</v>
      </c>
      <c r="D6835">
        <v>3</v>
      </c>
      <c r="E6835" t="s">
        <v>13</v>
      </c>
      <c r="F6835" t="s">
        <v>13</v>
      </c>
      <c r="G6835" t="s">
        <v>22721</v>
      </c>
      <c r="H6835" s="3" t="s">
        <v>22726</v>
      </c>
      <c r="I6835" t="s">
        <v>1002</v>
      </c>
      <c r="J6835" t="s">
        <v>22727</v>
      </c>
    </row>
    <row r="6836" spans="1:10" ht="16" x14ac:dyDescent="0.2">
      <c r="A6836" t="s">
        <v>1159</v>
      </c>
      <c r="B6836" t="s">
        <v>22728</v>
      </c>
      <c r="C6836" t="s">
        <v>22729</v>
      </c>
      <c r="D6836">
        <v>6</v>
      </c>
      <c r="E6836" t="s">
        <v>13</v>
      </c>
      <c r="F6836" t="s">
        <v>13</v>
      </c>
      <c r="G6836" t="s">
        <v>22721</v>
      </c>
      <c r="H6836" s="3" t="s">
        <v>22730</v>
      </c>
      <c r="I6836" t="s">
        <v>1002</v>
      </c>
      <c r="J6836" t="s">
        <v>1164</v>
      </c>
    </row>
    <row r="6837" spans="1:10" ht="16" x14ac:dyDescent="0.2">
      <c r="A6837" t="s">
        <v>1004</v>
      </c>
      <c r="B6837" t="s">
        <v>22728</v>
      </c>
      <c r="C6837" t="s">
        <v>22729</v>
      </c>
      <c r="D6837">
        <v>4</v>
      </c>
      <c r="E6837" t="s">
        <v>13</v>
      </c>
      <c r="F6837" t="s">
        <v>13</v>
      </c>
      <c r="G6837" t="s">
        <v>22721</v>
      </c>
      <c r="H6837" s="3" t="s">
        <v>22730</v>
      </c>
      <c r="I6837" t="s">
        <v>1002</v>
      </c>
      <c r="J6837" t="s">
        <v>1007</v>
      </c>
    </row>
    <row r="6838" spans="1:10" ht="16" x14ac:dyDescent="0.2">
      <c r="A6838" t="s">
        <v>22731</v>
      </c>
      <c r="B6838" t="s">
        <v>22732</v>
      </c>
      <c r="C6838" t="s">
        <v>22733</v>
      </c>
      <c r="D6838">
        <v>1</v>
      </c>
      <c r="E6838" t="s">
        <v>6771</v>
      </c>
      <c r="F6838" t="s">
        <v>13</v>
      </c>
      <c r="G6838" t="s">
        <v>22734</v>
      </c>
      <c r="H6838" s="3" t="s">
        <v>22735</v>
      </c>
      <c r="I6838" t="s">
        <v>69</v>
      </c>
      <c r="J6838" t="s">
        <v>22736</v>
      </c>
    </row>
    <row r="6839" spans="1:10" ht="16" x14ac:dyDescent="0.2">
      <c r="A6839" t="s">
        <v>22737</v>
      </c>
      <c r="B6839" t="s">
        <v>22732</v>
      </c>
      <c r="C6839" t="s">
        <v>22733</v>
      </c>
      <c r="D6839">
        <v>1</v>
      </c>
      <c r="E6839" t="s">
        <v>6771</v>
      </c>
      <c r="F6839" t="s">
        <v>13</v>
      </c>
      <c r="G6839" t="s">
        <v>22734</v>
      </c>
      <c r="H6839" s="3" t="s">
        <v>22738</v>
      </c>
      <c r="I6839" t="s">
        <v>69</v>
      </c>
      <c r="J6839" t="s">
        <v>22739</v>
      </c>
    </row>
    <row r="6840" spans="1:10" ht="16" x14ac:dyDescent="0.2">
      <c r="A6840" t="s">
        <v>22740</v>
      </c>
      <c r="B6840" t="s">
        <v>22741</v>
      </c>
      <c r="C6840" t="s">
        <v>22742</v>
      </c>
      <c r="D6840">
        <v>2</v>
      </c>
      <c r="E6840" t="s">
        <v>6771</v>
      </c>
      <c r="F6840" t="s">
        <v>13</v>
      </c>
      <c r="G6840" t="s">
        <v>22734</v>
      </c>
      <c r="H6840" s="3" t="s">
        <v>22743</v>
      </c>
      <c r="I6840" t="s">
        <v>69</v>
      </c>
      <c r="J6840" t="s">
        <v>22744</v>
      </c>
    </row>
    <row r="6841" spans="1:10" ht="16" x14ac:dyDescent="0.2">
      <c r="A6841" t="s">
        <v>22745</v>
      </c>
      <c r="B6841" t="s">
        <v>9547</v>
      </c>
      <c r="C6841" t="s">
        <v>22746</v>
      </c>
      <c r="D6841">
        <v>2</v>
      </c>
      <c r="E6841" t="s">
        <v>6771</v>
      </c>
      <c r="F6841" t="s">
        <v>13</v>
      </c>
      <c r="G6841" t="s">
        <v>22734</v>
      </c>
      <c r="H6841" s="3" t="s">
        <v>22743</v>
      </c>
      <c r="I6841" t="s">
        <v>69</v>
      </c>
      <c r="J6841" t="s">
        <v>22747</v>
      </c>
    </row>
    <row r="6842" spans="1:10" ht="16" x14ac:dyDescent="0.2">
      <c r="A6842" t="s">
        <v>22737</v>
      </c>
      <c r="B6842" t="s">
        <v>22748</v>
      </c>
      <c r="C6842" t="s">
        <v>22749</v>
      </c>
      <c r="D6842">
        <v>2</v>
      </c>
      <c r="E6842" t="s">
        <v>6771</v>
      </c>
      <c r="F6842" t="s">
        <v>13</v>
      </c>
      <c r="G6842" t="s">
        <v>22734</v>
      </c>
      <c r="H6842" s="3" t="s">
        <v>22738</v>
      </c>
      <c r="I6842" t="s">
        <v>69</v>
      </c>
      <c r="J6842" t="s">
        <v>22739</v>
      </c>
    </row>
    <row r="6843" spans="1:10" ht="16" x14ac:dyDescent="0.2">
      <c r="A6843" t="s">
        <v>22750</v>
      </c>
      <c r="B6843" t="s">
        <v>22732</v>
      </c>
      <c r="C6843" t="s">
        <v>22733</v>
      </c>
      <c r="D6843">
        <v>1</v>
      </c>
      <c r="E6843" t="s">
        <v>6771</v>
      </c>
      <c r="F6843" t="s">
        <v>13</v>
      </c>
      <c r="G6843" t="s">
        <v>22734</v>
      </c>
      <c r="H6843" s="3" t="s">
        <v>22735</v>
      </c>
      <c r="I6843" t="s">
        <v>69</v>
      </c>
      <c r="J6843" t="s">
        <v>22751</v>
      </c>
    </row>
    <row r="6844" spans="1:10" ht="16" x14ac:dyDescent="0.2">
      <c r="A6844" t="s">
        <v>22740</v>
      </c>
      <c r="B6844" t="s">
        <v>22752</v>
      </c>
      <c r="C6844" t="s">
        <v>22753</v>
      </c>
      <c r="D6844">
        <v>3</v>
      </c>
      <c r="E6844" t="s">
        <v>6771</v>
      </c>
      <c r="F6844" t="s">
        <v>13</v>
      </c>
      <c r="G6844" t="s">
        <v>22734</v>
      </c>
      <c r="H6844" s="3" t="s">
        <v>22743</v>
      </c>
      <c r="I6844" t="s">
        <v>69</v>
      </c>
      <c r="J6844" t="s">
        <v>22744</v>
      </c>
    </row>
    <row r="6845" spans="1:10" ht="16" x14ac:dyDescent="0.2">
      <c r="A6845" t="s">
        <v>22754</v>
      </c>
      <c r="B6845" t="s">
        <v>22755</v>
      </c>
      <c r="C6845" t="s">
        <v>22756</v>
      </c>
      <c r="D6845">
        <v>2</v>
      </c>
      <c r="E6845" t="s">
        <v>6771</v>
      </c>
      <c r="F6845" t="s">
        <v>13</v>
      </c>
      <c r="G6845" t="s">
        <v>22734</v>
      </c>
      <c r="H6845" s="3" t="s">
        <v>22743</v>
      </c>
      <c r="I6845" t="s">
        <v>69</v>
      </c>
      <c r="J6845" t="s">
        <v>22757</v>
      </c>
    </row>
    <row r="6846" spans="1:10" ht="16" x14ac:dyDescent="0.2">
      <c r="A6846" t="s">
        <v>22754</v>
      </c>
      <c r="B6846" t="s">
        <v>22741</v>
      </c>
      <c r="C6846" t="s">
        <v>22742</v>
      </c>
      <c r="D6846">
        <v>1</v>
      </c>
      <c r="E6846" t="s">
        <v>6771</v>
      </c>
      <c r="F6846" t="s">
        <v>13</v>
      </c>
      <c r="G6846" t="s">
        <v>22734</v>
      </c>
      <c r="H6846" s="3" t="s">
        <v>22743</v>
      </c>
      <c r="I6846" t="s">
        <v>69</v>
      </c>
      <c r="J6846" t="s">
        <v>22757</v>
      </c>
    </row>
    <row r="6847" spans="1:10" ht="16" x14ac:dyDescent="0.2">
      <c r="A6847" t="s">
        <v>22731</v>
      </c>
      <c r="B6847" t="s">
        <v>22748</v>
      </c>
      <c r="C6847" t="s">
        <v>22749</v>
      </c>
      <c r="D6847">
        <v>2</v>
      </c>
      <c r="E6847" t="s">
        <v>6771</v>
      </c>
      <c r="F6847" t="s">
        <v>13</v>
      </c>
      <c r="G6847" t="s">
        <v>22734</v>
      </c>
      <c r="H6847" s="3" t="s">
        <v>22735</v>
      </c>
      <c r="I6847" t="s">
        <v>69</v>
      </c>
      <c r="J6847" t="s">
        <v>22736</v>
      </c>
    </row>
    <row r="6848" spans="1:10" ht="16" x14ac:dyDescent="0.2">
      <c r="A6848" t="s">
        <v>22758</v>
      </c>
      <c r="B6848" t="s">
        <v>22741</v>
      </c>
      <c r="C6848" t="s">
        <v>22742</v>
      </c>
      <c r="D6848">
        <v>1</v>
      </c>
      <c r="E6848" t="s">
        <v>6771</v>
      </c>
      <c r="F6848" t="s">
        <v>13</v>
      </c>
      <c r="G6848" t="s">
        <v>22734</v>
      </c>
      <c r="H6848" s="3" t="s">
        <v>22743</v>
      </c>
      <c r="I6848" t="s">
        <v>69</v>
      </c>
      <c r="J6848" t="s">
        <v>22759</v>
      </c>
    </row>
    <row r="6849" spans="1:10" ht="16" x14ac:dyDescent="0.2">
      <c r="A6849" t="s">
        <v>22758</v>
      </c>
      <c r="B6849" t="s">
        <v>22755</v>
      </c>
      <c r="C6849" t="s">
        <v>22756</v>
      </c>
      <c r="D6849">
        <v>2</v>
      </c>
      <c r="E6849" t="s">
        <v>6771</v>
      </c>
      <c r="F6849" t="s">
        <v>13</v>
      </c>
      <c r="G6849" t="s">
        <v>22734</v>
      </c>
      <c r="H6849" s="3" t="s">
        <v>22743</v>
      </c>
      <c r="I6849" t="s">
        <v>69</v>
      </c>
      <c r="J6849" t="s">
        <v>22759</v>
      </c>
    </row>
    <row r="6850" spans="1:10" ht="16" x14ac:dyDescent="0.2">
      <c r="A6850" t="s">
        <v>22754</v>
      </c>
      <c r="B6850" t="s">
        <v>22752</v>
      </c>
      <c r="C6850" t="s">
        <v>22753</v>
      </c>
      <c r="D6850">
        <v>3</v>
      </c>
      <c r="E6850" t="s">
        <v>6771</v>
      </c>
      <c r="F6850" t="s">
        <v>13</v>
      </c>
      <c r="G6850" t="s">
        <v>22734</v>
      </c>
      <c r="H6850" s="3" t="s">
        <v>22743</v>
      </c>
      <c r="I6850" t="s">
        <v>69</v>
      </c>
      <c r="J6850" t="s">
        <v>22757</v>
      </c>
    </row>
    <row r="6851" spans="1:10" ht="16" x14ac:dyDescent="0.2">
      <c r="A6851" t="s">
        <v>15210</v>
      </c>
      <c r="B6851" t="s">
        <v>22760</v>
      </c>
      <c r="C6851" t="s">
        <v>22761</v>
      </c>
      <c r="D6851">
        <v>2</v>
      </c>
      <c r="E6851" t="s">
        <v>13</v>
      </c>
      <c r="F6851" t="s">
        <v>13</v>
      </c>
      <c r="G6851" t="s">
        <v>22762</v>
      </c>
      <c r="H6851" s="3" t="s">
        <v>22763</v>
      </c>
      <c r="I6851" t="s">
        <v>69</v>
      </c>
      <c r="J6851" t="s">
        <v>15214</v>
      </c>
    </row>
    <row r="6852" spans="1:10" ht="16" x14ac:dyDescent="0.2">
      <c r="A6852" t="s">
        <v>5061</v>
      </c>
      <c r="B6852" t="s">
        <v>22764</v>
      </c>
      <c r="C6852" t="s">
        <v>22765</v>
      </c>
      <c r="D6852">
        <v>2</v>
      </c>
      <c r="E6852" t="s">
        <v>13</v>
      </c>
      <c r="F6852" t="s">
        <v>13</v>
      </c>
      <c r="G6852" t="s">
        <v>22766</v>
      </c>
      <c r="H6852" s="3" t="s">
        <v>22767</v>
      </c>
      <c r="I6852" t="s">
        <v>69</v>
      </c>
      <c r="J6852" t="s">
        <v>5063</v>
      </c>
    </row>
    <row r="6853" spans="1:10" ht="16" x14ac:dyDescent="0.2">
      <c r="A6853" t="s">
        <v>5048</v>
      </c>
      <c r="B6853" t="s">
        <v>22764</v>
      </c>
      <c r="C6853" t="s">
        <v>22765</v>
      </c>
      <c r="D6853">
        <v>2</v>
      </c>
      <c r="E6853" t="s">
        <v>13</v>
      </c>
      <c r="F6853" t="s">
        <v>13</v>
      </c>
      <c r="G6853" t="s">
        <v>22766</v>
      </c>
      <c r="H6853" s="3" t="s">
        <v>22768</v>
      </c>
      <c r="I6853" t="s">
        <v>69</v>
      </c>
      <c r="J6853" t="s">
        <v>5053</v>
      </c>
    </row>
    <row r="6854" spans="1:10" ht="16" x14ac:dyDescent="0.2">
      <c r="A6854" t="s">
        <v>5058</v>
      </c>
      <c r="B6854" t="s">
        <v>22764</v>
      </c>
      <c r="C6854" t="s">
        <v>22765</v>
      </c>
      <c r="D6854">
        <v>2</v>
      </c>
      <c r="E6854" t="s">
        <v>13</v>
      </c>
      <c r="F6854" t="s">
        <v>13</v>
      </c>
      <c r="G6854" t="s">
        <v>22766</v>
      </c>
      <c r="H6854" s="3" t="s">
        <v>22769</v>
      </c>
      <c r="I6854" t="s">
        <v>69</v>
      </c>
      <c r="J6854" t="s">
        <v>5060</v>
      </c>
    </row>
    <row r="6855" spans="1:10" ht="16" x14ac:dyDescent="0.2">
      <c r="A6855" t="s">
        <v>22770</v>
      </c>
      <c r="B6855" t="s">
        <v>4098</v>
      </c>
      <c r="C6855" t="s">
        <v>22771</v>
      </c>
      <c r="D6855">
        <v>2</v>
      </c>
      <c r="E6855" t="s">
        <v>13</v>
      </c>
      <c r="F6855" t="s">
        <v>13</v>
      </c>
      <c r="G6855" t="s">
        <v>22766</v>
      </c>
      <c r="H6855" s="3" t="s">
        <v>22769</v>
      </c>
      <c r="I6855" t="s">
        <v>69</v>
      </c>
      <c r="J6855" t="s">
        <v>22772</v>
      </c>
    </row>
    <row r="6856" spans="1:10" ht="16" x14ac:dyDescent="0.2">
      <c r="A6856" t="s">
        <v>22770</v>
      </c>
      <c r="B6856" t="s">
        <v>2354</v>
      </c>
      <c r="C6856" t="s">
        <v>22773</v>
      </c>
      <c r="D6856">
        <v>3</v>
      </c>
      <c r="E6856" t="s">
        <v>13</v>
      </c>
      <c r="F6856" t="s">
        <v>13</v>
      </c>
      <c r="G6856" t="s">
        <v>22766</v>
      </c>
      <c r="H6856" s="3" t="s">
        <v>22769</v>
      </c>
      <c r="I6856" t="s">
        <v>69</v>
      </c>
      <c r="J6856" t="s">
        <v>22772</v>
      </c>
    </row>
    <row r="6857" spans="1:10" ht="16" x14ac:dyDescent="0.2">
      <c r="A6857" t="s">
        <v>22770</v>
      </c>
      <c r="B6857" t="s">
        <v>22774</v>
      </c>
      <c r="C6857" t="s">
        <v>22775</v>
      </c>
      <c r="D6857">
        <v>1</v>
      </c>
      <c r="E6857" t="s">
        <v>13</v>
      </c>
      <c r="F6857" t="s">
        <v>13</v>
      </c>
      <c r="G6857" t="s">
        <v>22766</v>
      </c>
      <c r="H6857" s="3" t="s">
        <v>22769</v>
      </c>
      <c r="I6857" t="s">
        <v>69</v>
      </c>
      <c r="J6857" t="s">
        <v>22772</v>
      </c>
    </row>
    <row r="6858" spans="1:10" ht="16" x14ac:dyDescent="0.2">
      <c r="A6858" t="s">
        <v>954</v>
      </c>
      <c r="B6858" t="s">
        <v>22776</v>
      </c>
      <c r="C6858" t="s">
        <v>22777</v>
      </c>
      <c r="D6858">
        <v>2</v>
      </c>
      <c r="E6858" t="s">
        <v>1280</v>
      </c>
      <c r="F6858" t="s">
        <v>13</v>
      </c>
      <c r="G6858" t="s">
        <v>22778</v>
      </c>
      <c r="H6858" s="3" t="s">
        <v>22779</v>
      </c>
      <c r="I6858" t="s">
        <v>959</v>
      </c>
      <c r="J6858" t="s">
        <v>960</v>
      </c>
    </row>
    <row r="6859" spans="1:10" ht="16" x14ac:dyDescent="0.2">
      <c r="A6859" t="s">
        <v>22780</v>
      </c>
      <c r="B6859" t="s">
        <v>22781</v>
      </c>
      <c r="C6859" t="s">
        <v>22782</v>
      </c>
      <c r="D6859">
        <v>2</v>
      </c>
      <c r="E6859" t="s">
        <v>13</v>
      </c>
      <c r="F6859" t="s">
        <v>13</v>
      </c>
      <c r="G6859" t="s">
        <v>22783</v>
      </c>
      <c r="H6859" s="3" t="s">
        <v>22784</v>
      </c>
      <c r="I6859" t="s">
        <v>1676</v>
      </c>
      <c r="J6859" t="s">
        <v>22785</v>
      </c>
    </row>
    <row r="6860" spans="1:10" ht="16" x14ac:dyDescent="0.2">
      <c r="A6860" t="s">
        <v>9474</v>
      </c>
      <c r="B6860" t="s">
        <v>22786</v>
      </c>
      <c r="C6860" t="s">
        <v>22787</v>
      </c>
      <c r="D6860">
        <v>5</v>
      </c>
      <c r="E6860" s="6" t="s">
        <v>13</v>
      </c>
      <c r="F6860" t="s">
        <v>13</v>
      </c>
      <c r="G6860" t="s">
        <v>22788</v>
      </c>
      <c r="H6860" s="3" t="s">
        <v>22789</v>
      </c>
      <c r="I6860" t="s">
        <v>69</v>
      </c>
      <c r="J6860" t="s">
        <v>9477</v>
      </c>
    </row>
    <row r="6861" spans="1:10" ht="16" x14ac:dyDescent="0.2">
      <c r="A6861" t="s">
        <v>9474</v>
      </c>
      <c r="B6861" t="s">
        <v>22626</v>
      </c>
      <c r="C6861" t="s">
        <v>22627</v>
      </c>
      <c r="D6861">
        <v>2</v>
      </c>
      <c r="E6861" s="6" t="s">
        <v>13</v>
      </c>
      <c r="F6861" t="s">
        <v>13</v>
      </c>
      <c r="G6861" t="s">
        <v>22788</v>
      </c>
      <c r="H6861" s="3" t="s">
        <v>22789</v>
      </c>
      <c r="I6861" t="s">
        <v>69</v>
      </c>
      <c r="J6861" t="s">
        <v>9477</v>
      </c>
    </row>
    <row r="6862" spans="1:10" ht="16" x14ac:dyDescent="0.2">
      <c r="A6862" t="s">
        <v>9474</v>
      </c>
      <c r="B6862" t="s">
        <v>20340</v>
      </c>
      <c r="C6862" t="s">
        <v>22790</v>
      </c>
      <c r="D6862">
        <v>1</v>
      </c>
      <c r="E6862" s="6" t="s">
        <v>13</v>
      </c>
      <c r="F6862" t="s">
        <v>13</v>
      </c>
      <c r="G6862" t="s">
        <v>22788</v>
      </c>
      <c r="H6862" s="3" t="s">
        <v>22789</v>
      </c>
      <c r="I6862" t="s">
        <v>69</v>
      </c>
      <c r="J6862" t="s">
        <v>9477</v>
      </c>
    </row>
    <row r="6863" spans="1:10" ht="16" x14ac:dyDescent="0.2">
      <c r="A6863" t="s">
        <v>9474</v>
      </c>
      <c r="B6863" t="s">
        <v>22791</v>
      </c>
      <c r="C6863" t="s">
        <v>22792</v>
      </c>
      <c r="D6863">
        <v>4</v>
      </c>
      <c r="E6863" s="6" t="s">
        <v>13</v>
      </c>
      <c r="F6863" t="s">
        <v>13</v>
      </c>
      <c r="G6863" t="s">
        <v>22788</v>
      </c>
      <c r="H6863" s="3" t="s">
        <v>22789</v>
      </c>
      <c r="I6863" t="s">
        <v>69</v>
      </c>
      <c r="J6863" t="s">
        <v>9477</v>
      </c>
    </row>
    <row r="6864" spans="1:10" ht="16" x14ac:dyDescent="0.2">
      <c r="A6864" t="s">
        <v>22793</v>
      </c>
      <c r="B6864" t="s">
        <v>22794</v>
      </c>
      <c r="C6864" t="s">
        <v>22795</v>
      </c>
      <c r="D6864">
        <v>1</v>
      </c>
      <c r="E6864" t="s">
        <v>13</v>
      </c>
      <c r="F6864" t="s">
        <v>13</v>
      </c>
      <c r="G6864" t="s">
        <v>22796</v>
      </c>
      <c r="H6864" s="3" t="s">
        <v>22797</v>
      </c>
      <c r="I6864" t="s">
        <v>69</v>
      </c>
      <c r="J6864" t="s">
        <v>22798</v>
      </c>
    </row>
    <row r="6865" spans="1:10" ht="16" x14ac:dyDescent="0.2">
      <c r="A6865" t="s">
        <v>19594</v>
      </c>
      <c r="B6865" t="s">
        <v>6987</v>
      </c>
      <c r="C6865" t="s">
        <v>22799</v>
      </c>
      <c r="D6865">
        <v>2</v>
      </c>
      <c r="E6865" t="s">
        <v>13</v>
      </c>
      <c r="F6865" t="s">
        <v>13</v>
      </c>
      <c r="G6865" t="s">
        <v>22800</v>
      </c>
      <c r="H6865" s="3" t="s">
        <v>22801</v>
      </c>
      <c r="I6865" t="s">
        <v>69</v>
      </c>
      <c r="J6865" t="s">
        <v>19595</v>
      </c>
    </row>
    <row r="6866" spans="1:10" ht="16" x14ac:dyDescent="0.2">
      <c r="A6866" t="s">
        <v>22802</v>
      </c>
      <c r="B6866" t="s">
        <v>22803</v>
      </c>
      <c r="C6866" t="s">
        <v>22804</v>
      </c>
      <c r="D6866">
        <v>2</v>
      </c>
      <c r="E6866" t="s">
        <v>13</v>
      </c>
      <c r="F6866" t="s">
        <v>13</v>
      </c>
      <c r="G6866" t="s">
        <v>22800</v>
      </c>
      <c r="H6866" s="3" t="s">
        <v>22805</v>
      </c>
      <c r="I6866" t="s">
        <v>69</v>
      </c>
      <c r="J6866" t="s">
        <v>22806</v>
      </c>
    </row>
    <row r="6867" spans="1:10" ht="16" x14ac:dyDescent="0.2">
      <c r="A6867" t="s">
        <v>22807</v>
      </c>
      <c r="B6867" t="s">
        <v>22808</v>
      </c>
      <c r="C6867" t="s">
        <v>22809</v>
      </c>
      <c r="D6867">
        <v>1</v>
      </c>
      <c r="E6867" t="s">
        <v>13</v>
      </c>
      <c r="F6867" t="s">
        <v>13</v>
      </c>
      <c r="G6867" t="s">
        <v>22800</v>
      </c>
      <c r="H6867" s="3" t="s">
        <v>22810</v>
      </c>
      <c r="I6867" t="s">
        <v>69</v>
      </c>
      <c r="J6867" t="s">
        <v>22811</v>
      </c>
    </row>
    <row r="6868" spans="1:10" ht="16" x14ac:dyDescent="0.2">
      <c r="A6868" t="s">
        <v>20420</v>
      </c>
      <c r="B6868" t="s">
        <v>22812</v>
      </c>
      <c r="C6868" t="s">
        <v>22813</v>
      </c>
      <c r="D6868">
        <v>1</v>
      </c>
      <c r="E6868" t="s">
        <v>13</v>
      </c>
      <c r="F6868" t="s">
        <v>13</v>
      </c>
      <c r="G6868" t="s">
        <v>22800</v>
      </c>
      <c r="H6868" s="3" t="s">
        <v>22801</v>
      </c>
      <c r="I6868" t="s">
        <v>69</v>
      </c>
      <c r="J6868" t="s">
        <v>20423</v>
      </c>
    </row>
    <row r="6869" spans="1:10" ht="16" x14ac:dyDescent="0.2">
      <c r="A6869" t="s">
        <v>19588</v>
      </c>
      <c r="B6869" t="s">
        <v>22814</v>
      </c>
      <c r="C6869" t="s">
        <v>22815</v>
      </c>
      <c r="D6869">
        <v>2</v>
      </c>
      <c r="E6869" t="s">
        <v>13</v>
      </c>
      <c r="F6869" t="s">
        <v>13</v>
      </c>
      <c r="G6869" t="s">
        <v>22800</v>
      </c>
      <c r="H6869" s="3" t="s">
        <v>22801</v>
      </c>
      <c r="I6869" t="s">
        <v>69</v>
      </c>
      <c r="J6869" t="s">
        <v>19593</v>
      </c>
    </row>
    <row r="6870" spans="1:10" ht="16" x14ac:dyDescent="0.2">
      <c r="A6870" t="s">
        <v>10744</v>
      </c>
      <c r="B6870" t="s">
        <v>22816</v>
      </c>
      <c r="C6870" t="s">
        <v>22817</v>
      </c>
      <c r="D6870">
        <v>2</v>
      </c>
      <c r="E6870" t="s">
        <v>13</v>
      </c>
      <c r="F6870" t="s">
        <v>13</v>
      </c>
      <c r="G6870" t="s">
        <v>22800</v>
      </c>
      <c r="H6870" s="3" t="s">
        <v>22805</v>
      </c>
      <c r="I6870" t="s">
        <v>69</v>
      </c>
      <c r="J6870" t="s">
        <v>10747</v>
      </c>
    </row>
    <row r="6871" spans="1:10" ht="16" x14ac:dyDescent="0.2">
      <c r="A6871" t="s">
        <v>22818</v>
      </c>
      <c r="B6871" t="s">
        <v>4934</v>
      </c>
      <c r="C6871" t="s">
        <v>22819</v>
      </c>
      <c r="D6871">
        <v>2</v>
      </c>
      <c r="E6871" t="s">
        <v>13</v>
      </c>
      <c r="F6871" t="s">
        <v>13</v>
      </c>
      <c r="G6871" t="s">
        <v>22800</v>
      </c>
      <c r="H6871" s="3" t="s">
        <v>22820</v>
      </c>
      <c r="I6871" t="s">
        <v>69</v>
      </c>
      <c r="J6871" t="s">
        <v>22821</v>
      </c>
    </row>
    <row r="6872" spans="1:10" ht="16" x14ac:dyDescent="0.2">
      <c r="A6872" t="s">
        <v>22818</v>
      </c>
      <c r="B6872" t="s">
        <v>2018</v>
      </c>
      <c r="C6872" t="s">
        <v>2019</v>
      </c>
      <c r="D6872">
        <v>1</v>
      </c>
      <c r="E6872" t="s">
        <v>13</v>
      </c>
      <c r="F6872" t="s">
        <v>13</v>
      </c>
      <c r="G6872" t="s">
        <v>22800</v>
      </c>
      <c r="H6872" s="3" t="s">
        <v>22820</v>
      </c>
      <c r="I6872" t="s">
        <v>69</v>
      </c>
      <c r="J6872" t="s">
        <v>22821</v>
      </c>
    </row>
    <row r="6873" spans="1:10" ht="16" x14ac:dyDescent="0.2">
      <c r="A6873" t="s">
        <v>1583</v>
      </c>
      <c r="B6873" t="s">
        <v>13870</v>
      </c>
      <c r="C6873" t="s">
        <v>22822</v>
      </c>
      <c r="D6873">
        <v>1</v>
      </c>
      <c r="E6873" t="s">
        <v>13</v>
      </c>
      <c r="F6873" t="s">
        <v>13</v>
      </c>
      <c r="G6873" t="s">
        <v>22800</v>
      </c>
      <c r="H6873" s="3" t="s">
        <v>22823</v>
      </c>
      <c r="I6873" t="s">
        <v>69</v>
      </c>
      <c r="J6873" t="s">
        <v>1587</v>
      </c>
    </row>
    <row r="6874" spans="1:10" ht="16" x14ac:dyDescent="0.2">
      <c r="A6874" t="s">
        <v>19606</v>
      </c>
      <c r="B6874" t="s">
        <v>6987</v>
      </c>
      <c r="C6874" t="s">
        <v>22799</v>
      </c>
      <c r="D6874">
        <v>3</v>
      </c>
      <c r="E6874" t="s">
        <v>13</v>
      </c>
      <c r="F6874" t="s">
        <v>13</v>
      </c>
      <c r="G6874" t="s">
        <v>22800</v>
      </c>
      <c r="H6874" s="3" t="s">
        <v>22824</v>
      </c>
      <c r="I6874" t="s">
        <v>69</v>
      </c>
      <c r="J6874" t="s">
        <v>19609</v>
      </c>
    </row>
    <row r="6875" spans="1:10" ht="16" x14ac:dyDescent="0.2">
      <c r="A6875" t="s">
        <v>20618</v>
      </c>
      <c r="B6875" t="s">
        <v>2181</v>
      </c>
      <c r="C6875" t="s">
        <v>22825</v>
      </c>
      <c r="D6875">
        <v>1</v>
      </c>
      <c r="E6875" t="s">
        <v>13</v>
      </c>
      <c r="F6875" t="s">
        <v>13</v>
      </c>
      <c r="G6875" t="s">
        <v>22800</v>
      </c>
      <c r="H6875" s="3" t="s">
        <v>22826</v>
      </c>
      <c r="I6875" t="s">
        <v>69</v>
      </c>
      <c r="J6875" t="s">
        <v>20621</v>
      </c>
    </row>
    <row r="6876" spans="1:10" ht="16" x14ac:dyDescent="0.2">
      <c r="A6876" t="s">
        <v>12188</v>
      </c>
      <c r="B6876" t="s">
        <v>22827</v>
      </c>
      <c r="C6876" t="s">
        <v>22828</v>
      </c>
      <c r="D6876">
        <v>2</v>
      </c>
      <c r="E6876" t="s">
        <v>13</v>
      </c>
      <c r="F6876" t="s">
        <v>13</v>
      </c>
      <c r="G6876" t="s">
        <v>22829</v>
      </c>
      <c r="H6876" s="3" t="s">
        <v>22830</v>
      </c>
      <c r="I6876" t="s">
        <v>1384</v>
      </c>
      <c r="J6876" t="s">
        <v>12191</v>
      </c>
    </row>
    <row r="6877" spans="1:10" ht="16" x14ac:dyDescent="0.2">
      <c r="A6877" t="s">
        <v>22831</v>
      </c>
      <c r="B6877" t="s">
        <v>22832</v>
      </c>
      <c r="C6877" t="s">
        <v>22833</v>
      </c>
      <c r="D6877">
        <v>2</v>
      </c>
      <c r="E6877" t="s">
        <v>13</v>
      </c>
      <c r="F6877" t="s">
        <v>13</v>
      </c>
      <c r="G6877" t="s">
        <v>22834</v>
      </c>
      <c r="H6877" s="3" t="s">
        <v>22835</v>
      </c>
      <c r="I6877" t="s">
        <v>36</v>
      </c>
      <c r="J6877" t="s">
        <v>22836</v>
      </c>
    </row>
    <row r="6878" spans="1:10" ht="16" x14ac:dyDescent="0.2">
      <c r="A6878" t="s">
        <v>22650</v>
      </c>
      <c r="B6878" t="s">
        <v>22657</v>
      </c>
      <c r="C6878" t="s">
        <v>22658</v>
      </c>
      <c r="D6878">
        <v>3</v>
      </c>
      <c r="E6878">
        <f>415</f>
        <v>415</v>
      </c>
      <c r="F6878" t="s">
        <v>13</v>
      </c>
      <c r="G6878" t="s">
        <v>22834</v>
      </c>
      <c r="H6878" s="3" t="s">
        <v>22837</v>
      </c>
      <c r="I6878" t="s">
        <v>126</v>
      </c>
      <c r="J6878" t="s">
        <v>22655</v>
      </c>
    </row>
    <row r="6879" spans="1:10" ht="16" x14ac:dyDescent="0.2">
      <c r="A6879" t="s">
        <v>22831</v>
      </c>
      <c r="B6879" t="s">
        <v>22838</v>
      </c>
      <c r="C6879" t="s">
        <v>22839</v>
      </c>
      <c r="D6879">
        <v>5</v>
      </c>
      <c r="E6879" t="s">
        <v>13</v>
      </c>
      <c r="F6879" t="s">
        <v>13</v>
      </c>
      <c r="G6879" t="s">
        <v>22834</v>
      </c>
      <c r="H6879" s="3" t="s">
        <v>22835</v>
      </c>
      <c r="I6879" t="s">
        <v>36</v>
      </c>
      <c r="J6879" t="s">
        <v>22836</v>
      </c>
    </row>
    <row r="6880" spans="1:10" ht="16" x14ac:dyDescent="0.2">
      <c r="A6880" t="s">
        <v>22831</v>
      </c>
      <c r="B6880" t="s">
        <v>22840</v>
      </c>
      <c r="C6880" t="s">
        <v>22841</v>
      </c>
      <c r="D6880">
        <v>4</v>
      </c>
      <c r="E6880" t="s">
        <v>13</v>
      </c>
      <c r="F6880" t="s">
        <v>13</v>
      </c>
      <c r="G6880" t="s">
        <v>22834</v>
      </c>
      <c r="H6880" s="3" t="s">
        <v>22835</v>
      </c>
      <c r="I6880" t="s">
        <v>36</v>
      </c>
      <c r="J6880" t="s">
        <v>22836</v>
      </c>
    </row>
    <row r="6881" spans="1:10" ht="16" x14ac:dyDescent="0.2">
      <c r="A6881" t="s">
        <v>22656</v>
      </c>
      <c r="B6881" t="s">
        <v>22842</v>
      </c>
      <c r="C6881" t="s">
        <v>22843</v>
      </c>
      <c r="D6881">
        <v>6</v>
      </c>
      <c r="E6881">
        <f>415</f>
        <v>415</v>
      </c>
      <c r="F6881" t="s">
        <v>13</v>
      </c>
      <c r="G6881" t="s">
        <v>22834</v>
      </c>
      <c r="H6881" s="3" t="s">
        <v>22837</v>
      </c>
      <c r="I6881" t="s">
        <v>126</v>
      </c>
      <c r="J6881" t="s">
        <v>22655</v>
      </c>
    </row>
    <row r="6882" spans="1:10" ht="16" x14ac:dyDescent="0.2">
      <c r="A6882" t="s">
        <v>22650</v>
      </c>
      <c r="B6882" t="s">
        <v>22844</v>
      </c>
      <c r="C6882" t="s">
        <v>22845</v>
      </c>
      <c r="D6882">
        <v>4</v>
      </c>
      <c r="E6882">
        <f>415</f>
        <v>415</v>
      </c>
      <c r="F6882" t="s">
        <v>13</v>
      </c>
      <c r="G6882" t="s">
        <v>22834</v>
      </c>
      <c r="H6882" s="3" t="s">
        <v>22837</v>
      </c>
      <c r="I6882" t="s">
        <v>126</v>
      </c>
      <c r="J6882" t="s">
        <v>22655</v>
      </c>
    </row>
    <row r="6883" spans="1:10" ht="16" x14ac:dyDescent="0.2">
      <c r="A6883" t="s">
        <v>22831</v>
      </c>
      <c r="B6883" t="s">
        <v>22846</v>
      </c>
      <c r="C6883" t="s">
        <v>22847</v>
      </c>
      <c r="D6883">
        <v>3</v>
      </c>
      <c r="E6883" t="s">
        <v>13</v>
      </c>
      <c r="F6883" t="s">
        <v>13</v>
      </c>
      <c r="G6883" t="s">
        <v>22834</v>
      </c>
      <c r="H6883" s="3" t="s">
        <v>22835</v>
      </c>
      <c r="I6883" t="s">
        <v>36</v>
      </c>
      <c r="J6883" t="s">
        <v>22836</v>
      </c>
    </row>
    <row r="6884" spans="1:10" ht="16" x14ac:dyDescent="0.2">
      <c r="A6884" t="s">
        <v>22650</v>
      </c>
      <c r="B6884" t="s">
        <v>22842</v>
      </c>
      <c r="C6884" t="s">
        <v>22843</v>
      </c>
      <c r="D6884">
        <v>2</v>
      </c>
      <c r="E6884">
        <f>415</f>
        <v>415</v>
      </c>
      <c r="F6884" t="s">
        <v>13</v>
      </c>
      <c r="G6884" t="s">
        <v>22834</v>
      </c>
      <c r="H6884" s="3" t="s">
        <v>22837</v>
      </c>
      <c r="I6884" t="s">
        <v>126</v>
      </c>
      <c r="J6884" t="s">
        <v>22655</v>
      </c>
    </row>
    <row r="6885" spans="1:10" ht="16" x14ac:dyDescent="0.2">
      <c r="A6885" t="s">
        <v>22656</v>
      </c>
      <c r="B6885" t="s">
        <v>22844</v>
      </c>
      <c r="C6885" t="s">
        <v>22845</v>
      </c>
      <c r="D6885">
        <v>8</v>
      </c>
      <c r="E6885">
        <f>415</f>
        <v>415</v>
      </c>
      <c r="F6885" t="s">
        <v>13</v>
      </c>
      <c r="G6885" t="s">
        <v>22834</v>
      </c>
      <c r="H6885" s="3" t="s">
        <v>22837</v>
      </c>
      <c r="I6885" t="s">
        <v>126</v>
      </c>
      <c r="J6885" t="s">
        <v>22655</v>
      </c>
    </row>
    <row r="6886" spans="1:10" ht="16" x14ac:dyDescent="0.2">
      <c r="A6886" t="s">
        <v>22848</v>
      </c>
      <c r="B6886" t="s">
        <v>22849</v>
      </c>
      <c r="C6886" t="s">
        <v>22850</v>
      </c>
      <c r="D6886">
        <v>2</v>
      </c>
      <c r="E6886" t="s">
        <v>13</v>
      </c>
      <c r="F6886" t="s">
        <v>13</v>
      </c>
      <c r="G6886" t="s">
        <v>22851</v>
      </c>
      <c r="H6886" s="3" t="s">
        <v>22852</v>
      </c>
      <c r="I6886" t="s">
        <v>62</v>
      </c>
      <c r="J6886" t="s">
        <v>22853</v>
      </c>
    </row>
    <row r="6887" spans="1:10" ht="16" x14ac:dyDescent="0.2">
      <c r="A6887" t="s">
        <v>22854</v>
      </c>
      <c r="B6887" t="s">
        <v>22855</v>
      </c>
      <c r="C6887" t="s">
        <v>22856</v>
      </c>
      <c r="D6887">
        <v>4</v>
      </c>
      <c r="E6887" t="s">
        <v>1280</v>
      </c>
      <c r="F6887" t="s">
        <v>13</v>
      </c>
      <c r="G6887" t="s">
        <v>22857</v>
      </c>
      <c r="H6887" s="3" t="s">
        <v>22858</v>
      </c>
      <c r="I6887" t="s">
        <v>69</v>
      </c>
      <c r="J6887" t="s">
        <v>22859</v>
      </c>
    </row>
    <row r="6888" spans="1:10" ht="16" x14ac:dyDescent="0.2">
      <c r="A6888" t="s">
        <v>22854</v>
      </c>
      <c r="B6888" t="s">
        <v>2181</v>
      </c>
      <c r="C6888" t="s">
        <v>22860</v>
      </c>
      <c r="D6888">
        <v>3</v>
      </c>
      <c r="E6888" t="s">
        <v>1280</v>
      </c>
      <c r="F6888" t="s">
        <v>13</v>
      </c>
      <c r="G6888" t="s">
        <v>22857</v>
      </c>
      <c r="H6888" s="3" t="s">
        <v>22858</v>
      </c>
      <c r="I6888" t="s">
        <v>69</v>
      </c>
      <c r="J6888" t="s">
        <v>22859</v>
      </c>
    </row>
    <row r="6889" spans="1:10" ht="16" x14ac:dyDescent="0.2">
      <c r="A6889" t="s">
        <v>22854</v>
      </c>
      <c r="B6889" t="s">
        <v>22861</v>
      </c>
      <c r="C6889" t="s">
        <v>22862</v>
      </c>
      <c r="D6889">
        <v>1</v>
      </c>
      <c r="E6889" t="s">
        <v>1280</v>
      </c>
      <c r="F6889" t="s">
        <v>13</v>
      </c>
      <c r="G6889" t="s">
        <v>22857</v>
      </c>
      <c r="H6889" s="3" t="s">
        <v>22858</v>
      </c>
      <c r="I6889" t="s">
        <v>69</v>
      </c>
      <c r="J6889" t="s">
        <v>22859</v>
      </c>
    </row>
    <row r="6890" spans="1:10" ht="16" x14ac:dyDescent="0.2">
      <c r="A6890" t="s">
        <v>3066</v>
      </c>
      <c r="B6890" t="s">
        <v>22863</v>
      </c>
      <c r="C6890" t="s">
        <v>22864</v>
      </c>
      <c r="D6890">
        <v>4</v>
      </c>
      <c r="E6890" t="s">
        <v>1280</v>
      </c>
      <c r="F6890" t="s">
        <v>13</v>
      </c>
      <c r="G6890" t="s">
        <v>22857</v>
      </c>
      <c r="H6890" s="3" t="s">
        <v>22865</v>
      </c>
      <c r="I6890" t="s">
        <v>69</v>
      </c>
      <c r="J6890" t="s">
        <v>3067</v>
      </c>
    </row>
    <row r="6891" spans="1:10" ht="16" x14ac:dyDescent="0.2">
      <c r="A6891" t="s">
        <v>22866</v>
      </c>
      <c r="B6891" t="s">
        <v>8855</v>
      </c>
      <c r="C6891" t="s">
        <v>22867</v>
      </c>
      <c r="D6891">
        <v>1</v>
      </c>
      <c r="E6891" t="s">
        <v>1280</v>
      </c>
      <c r="F6891" t="s">
        <v>13</v>
      </c>
      <c r="G6891" t="s">
        <v>22857</v>
      </c>
      <c r="H6891" s="3" t="s">
        <v>22858</v>
      </c>
      <c r="I6891" t="s">
        <v>69</v>
      </c>
      <c r="J6891" t="s">
        <v>22868</v>
      </c>
    </row>
    <row r="6892" spans="1:10" ht="16" x14ac:dyDescent="0.2">
      <c r="A6892" t="s">
        <v>22866</v>
      </c>
      <c r="B6892" t="s">
        <v>22869</v>
      </c>
      <c r="C6892" t="s">
        <v>22870</v>
      </c>
      <c r="D6892">
        <v>2</v>
      </c>
      <c r="E6892" t="s">
        <v>1280</v>
      </c>
      <c r="F6892" t="s">
        <v>13</v>
      </c>
      <c r="G6892" t="s">
        <v>22857</v>
      </c>
      <c r="H6892" s="3" t="s">
        <v>22858</v>
      </c>
      <c r="I6892" t="s">
        <v>69</v>
      </c>
      <c r="J6892" t="s">
        <v>22868</v>
      </c>
    </row>
    <row r="6893" spans="1:10" ht="16" x14ac:dyDescent="0.2">
      <c r="A6893" t="s">
        <v>22854</v>
      </c>
      <c r="B6893" t="s">
        <v>22869</v>
      </c>
      <c r="C6893" t="s">
        <v>22870</v>
      </c>
      <c r="D6893">
        <v>2</v>
      </c>
      <c r="E6893" t="s">
        <v>1280</v>
      </c>
      <c r="F6893" t="s">
        <v>13</v>
      </c>
      <c r="G6893" t="s">
        <v>22857</v>
      </c>
      <c r="H6893" s="3" t="s">
        <v>22858</v>
      </c>
      <c r="I6893" t="s">
        <v>69</v>
      </c>
      <c r="J6893" t="s">
        <v>22859</v>
      </c>
    </row>
    <row r="6894" spans="1:10" ht="16" x14ac:dyDescent="0.2">
      <c r="A6894" t="s">
        <v>22854</v>
      </c>
      <c r="B6894" t="s">
        <v>22871</v>
      </c>
      <c r="C6894" t="s">
        <v>22872</v>
      </c>
      <c r="D6894">
        <v>7</v>
      </c>
      <c r="E6894" t="s">
        <v>1280</v>
      </c>
      <c r="F6894" t="s">
        <v>13</v>
      </c>
      <c r="G6894" t="s">
        <v>22857</v>
      </c>
      <c r="H6894" s="3" t="s">
        <v>22858</v>
      </c>
      <c r="I6894" t="s">
        <v>69</v>
      </c>
      <c r="J6894" t="s">
        <v>22859</v>
      </c>
    </row>
    <row r="6895" spans="1:10" ht="16" x14ac:dyDescent="0.2">
      <c r="A6895" t="s">
        <v>22873</v>
      </c>
      <c r="B6895" t="s">
        <v>2187</v>
      </c>
      <c r="C6895" t="s">
        <v>22874</v>
      </c>
      <c r="D6895">
        <v>2</v>
      </c>
      <c r="E6895" t="s">
        <v>5635</v>
      </c>
      <c r="F6895" t="s">
        <v>13</v>
      </c>
      <c r="G6895" t="s">
        <v>22875</v>
      </c>
      <c r="H6895" s="3" t="s">
        <v>22876</v>
      </c>
      <c r="I6895" t="s">
        <v>69</v>
      </c>
      <c r="J6895" t="s">
        <v>22877</v>
      </c>
    </row>
    <row r="6896" spans="1:10" ht="16" x14ac:dyDescent="0.2">
      <c r="A6896" t="s">
        <v>22878</v>
      </c>
      <c r="B6896" t="s">
        <v>22879</v>
      </c>
      <c r="C6896" t="s">
        <v>22880</v>
      </c>
      <c r="D6896">
        <v>5</v>
      </c>
      <c r="E6896" t="s">
        <v>5635</v>
      </c>
      <c r="F6896" t="s">
        <v>13</v>
      </c>
      <c r="G6896" t="s">
        <v>22875</v>
      </c>
      <c r="H6896" s="3" t="s">
        <v>22876</v>
      </c>
      <c r="I6896" t="s">
        <v>69</v>
      </c>
      <c r="J6896" t="s">
        <v>22881</v>
      </c>
    </row>
    <row r="6897" spans="1:10" ht="16" x14ac:dyDescent="0.2">
      <c r="A6897" t="s">
        <v>22854</v>
      </c>
      <c r="B6897" t="s">
        <v>22882</v>
      </c>
      <c r="C6897" t="s">
        <v>22883</v>
      </c>
      <c r="D6897">
        <v>6</v>
      </c>
      <c r="E6897" t="s">
        <v>5635</v>
      </c>
      <c r="F6897" t="s">
        <v>13</v>
      </c>
      <c r="G6897" t="s">
        <v>22875</v>
      </c>
      <c r="H6897" s="3" t="s">
        <v>22884</v>
      </c>
      <c r="I6897" t="s">
        <v>69</v>
      </c>
      <c r="J6897" t="s">
        <v>22859</v>
      </c>
    </row>
    <row r="6898" spans="1:10" ht="16" x14ac:dyDescent="0.2">
      <c r="A6898" t="s">
        <v>22873</v>
      </c>
      <c r="B6898" t="s">
        <v>22885</v>
      </c>
      <c r="C6898" t="s">
        <v>22886</v>
      </c>
      <c r="D6898">
        <v>1</v>
      </c>
      <c r="E6898" t="s">
        <v>5635</v>
      </c>
      <c r="F6898" t="s">
        <v>13</v>
      </c>
      <c r="G6898" t="s">
        <v>22875</v>
      </c>
      <c r="H6898" s="3" t="s">
        <v>22876</v>
      </c>
      <c r="I6898" t="s">
        <v>69</v>
      </c>
      <c r="J6898" t="s">
        <v>22877</v>
      </c>
    </row>
    <row r="6899" spans="1:10" ht="16" x14ac:dyDescent="0.2">
      <c r="A6899" t="s">
        <v>12008</v>
      </c>
      <c r="B6899" t="s">
        <v>22887</v>
      </c>
      <c r="C6899" t="s">
        <v>22888</v>
      </c>
      <c r="D6899">
        <v>1</v>
      </c>
      <c r="E6899" t="s">
        <v>5635</v>
      </c>
      <c r="F6899" t="s">
        <v>13</v>
      </c>
      <c r="G6899" t="s">
        <v>22875</v>
      </c>
      <c r="H6899" s="3" t="s">
        <v>22889</v>
      </c>
      <c r="I6899" t="s">
        <v>69</v>
      </c>
      <c r="J6899" t="s">
        <v>12009</v>
      </c>
    </row>
    <row r="6900" spans="1:10" ht="16" x14ac:dyDescent="0.2">
      <c r="A6900" t="s">
        <v>12008</v>
      </c>
      <c r="B6900" t="s">
        <v>22890</v>
      </c>
      <c r="C6900" t="s">
        <v>22891</v>
      </c>
      <c r="D6900">
        <v>5</v>
      </c>
      <c r="E6900" t="s">
        <v>5635</v>
      </c>
      <c r="F6900" t="s">
        <v>13</v>
      </c>
      <c r="G6900" t="s">
        <v>22875</v>
      </c>
      <c r="H6900" s="3" t="s">
        <v>22889</v>
      </c>
      <c r="I6900" t="s">
        <v>69</v>
      </c>
      <c r="J6900" t="s">
        <v>12009</v>
      </c>
    </row>
    <row r="6901" spans="1:10" ht="16" x14ac:dyDescent="0.2">
      <c r="A6901" t="s">
        <v>12008</v>
      </c>
      <c r="B6901" t="s">
        <v>22892</v>
      </c>
      <c r="C6901" t="s">
        <v>22893</v>
      </c>
      <c r="D6901">
        <v>3</v>
      </c>
      <c r="E6901" t="s">
        <v>5635</v>
      </c>
      <c r="F6901" t="s">
        <v>13</v>
      </c>
      <c r="G6901" t="s">
        <v>22875</v>
      </c>
      <c r="H6901" s="3" t="s">
        <v>22889</v>
      </c>
      <c r="I6901" t="s">
        <v>69</v>
      </c>
      <c r="J6901" t="s">
        <v>12009</v>
      </c>
    </row>
    <row r="6902" spans="1:10" ht="16" x14ac:dyDescent="0.2">
      <c r="A6902" t="s">
        <v>11868</v>
      </c>
      <c r="B6902" t="s">
        <v>22894</v>
      </c>
      <c r="C6902" t="s">
        <v>22895</v>
      </c>
      <c r="D6902">
        <v>4</v>
      </c>
      <c r="E6902" t="s">
        <v>5635</v>
      </c>
      <c r="F6902" t="s">
        <v>13</v>
      </c>
      <c r="G6902" t="s">
        <v>22875</v>
      </c>
      <c r="H6902" s="3" t="s">
        <v>22876</v>
      </c>
      <c r="I6902" t="s">
        <v>69</v>
      </c>
      <c r="J6902" t="s">
        <v>11872</v>
      </c>
    </row>
    <row r="6903" spans="1:10" ht="16" x14ac:dyDescent="0.2">
      <c r="A6903" t="s">
        <v>22896</v>
      </c>
      <c r="B6903" t="s">
        <v>22897</v>
      </c>
      <c r="C6903" t="s">
        <v>22898</v>
      </c>
      <c r="D6903">
        <v>2</v>
      </c>
      <c r="E6903" t="s">
        <v>5635</v>
      </c>
      <c r="F6903" t="s">
        <v>13</v>
      </c>
      <c r="G6903" t="s">
        <v>22875</v>
      </c>
      <c r="H6903" s="3" t="s">
        <v>22899</v>
      </c>
      <c r="I6903" t="s">
        <v>69</v>
      </c>
      <c r="J6903" t="s">
        <v>22900</v>
      </c>
    </row>
    <row r="6904" spans="1:10" ht="16" x14ac:dyDescent="0.2">
      <c r="A6904" t="s">
        <v>22901</v>
      </c>
      <c r="B6904" t="s">
        <v>22902</v>
      </c>
      <c r="C6904" t="s">
        <v>22903</v>
      </c>
      <c r="D6904">
        <v>2</v>
      </c>
      <c r="E6904" t="s">
        <v>13</v>
      </c>
      <c r="F6904" t="s">
        <v>13</v>
      </c>
      <c r="G6904" t="s">
        <v>22904</v>
      </c>
      <c r="H6904" s="3" t="s">
        <v>22905</v>
      </c>
      <c r="I6904" t="s">
        <v>90</v>
      </c>
      <c r="J6904" t="s">
        <v>22906</v>
      </c>
    </row>
    <row r="6905" spans="1:10" ht="16" x14ac:dyDescent="0.2">
      <c r="A6905" t="s">
        <v>22907</v>
      </c>
      <c r="B6905" t="s">
        <v>22908</v>
      </c>
      <c r="C6905" t="s">
        <v>22909</v>
      </c>
      <c r="D6905">
        <v>1</v>
      </c>
      <c r="E6905" t="s">
        <v>13</v>
      </c>
      <c r="F6905" t="s">
        <v>13</v>
      </c>
      <c r="G6905" t="s">
        <v>22904</v>
      </c>
      <c r="H6905" s="3" t="s">
        <v>22905</v>
      </c>
      <c r="I6905" t="s">
        <v>90</v>
      </c>
      <c r="J6905" t="s">
        <v>22910</v>
      </c>
    </row>
    <row r="6906" spans="1:10" ht="16" x14ac:dyDescent="0.2">
      <c r="A6906" t="s">
        <v>22907</v>
      </c>
      <c r="B6906" t="s">
        <v>22902</v>
      </c>
      <c r="C6906" t="s">
        <v>22903</v>
      </c>
      <c r="D6906">
        <v>2</v>
      </c>
      <c r="E6906" t="s">
        <v>13</v>
      </c>
      <c r="F6906" t="s">
        <v>13</v>
      </c>
      <c r="G6906" t="s">
        <v>22904</v>
      </c>
      <c r="H6906" s="3" t="s">
        <v>22905</v>
      </c>
      <c r="I6906" t="s">
        <v>90</v>
      </c>
      <c r="J6906" t="s">
        <v>22910</v>
      </c>
    </row>
    <row r="6907" spans="1:10" ht="16" x14ac:dyDescent="0.2">
      <c r="A6907" t="s">
        <v>22911</v>
      </c>
      <c r="B6907" t="s">
        <v>22912</v>
      </c>
      <c r="C6907" t="s">
        <v>22913</v>
      </c>
      <c r="D6907">
        <v>1</v>
      </c>
      <c r="E6907" t="s">
        <v>13</v>
      </c>
      <c r="F6907" t="s">
        <v>13</v>
      </c>
      <c r="G6907" t="s">
        <v>22904</v>
      </c>
      <c r="H6907" s="3" t="s">
        <v>22914</v>
      </c>
      <c r="I6907" t="s">
        <v>90</v>
      </c>
      <c r="J6907" t="s">
        <v>22915</v>
      </c>
    </row>
    <row r="6908" spans="1:10" ht="16" x14ac:dyDescent="0.2">
      <c r="A6908" t="s">
        <v>22901</v>
      </c>
      <c r="B6908" t="s">
        <v>22916</v>
      </c>
      <c r="C6908" t="s">
        <v>22909</v>
      </c>
      <c r="D6908">
        <v>1</v>
      </c>
      <c r="E6908" t="s">
        <v>13</v>
      </c>
      <c r="F6908" t="s">
        <v>13</v>
      </c>
      <c r="G6908" t="s">
        <v>22904</v>
      </c>
      <c r="H6908" s="3" t="s">
        <v>22905</v>
      </c>
      <c r="I6908" t="s">
        <v>90</v>
      </c>
      <c r="J6908" t="s">
        <v>22906</v>
      </c>
    </row>
    <row r="6909" spans="1:10" ht="16" x14ac:dyDescent="0.2">
      <c r="A6909" t="s">
        <v>22917</v>
      </c>
      <c r="B6909" t="s">
        <v>8014</v>
      </c>
      <c r="C6909" t="s">
        <v>22918</v>
      </c>
      <c r="D6909">
        <v>2</v>
      </c>
      <c r="E6909" t="s">
        <v>13</v>
      </c>
      <c r="F6909" t="s">
        <v>11861</v>
      </c>
      <c r="G6909" t="s">
        <v>22919</v>
      </c>
      <c r="H6909" s="3" t="s">
        <v>22920</v>
      </c>
      <c r="I6909" t="s">
        <v>90</v>
      </c>
      <c r="J6909" t="s">
        <v>22921</v>
      </c>
    </row>
    <row r="6910" spans="1:10" ht="16" x14ac:dyDescent="0.2">
      <c r="A6910" t="s">
        <v>344</v>
      </c>
      <c r="B6910" t="s">
        <v>22922</v>
      </c>
      <c r="C6910" t="s">
        <v>22923</v>
      </c>
      <c r="D6910">
        <v>9</v>
      </c>
      <c r="E6910" t="s">
        <v>13</v>
      </c>
      <c r="F6910" t="s">
        <v>13</v>
      </c>
      <c r="G6910" t="s">
        <v>22924</v>
      </c>
      <c r="H6910" s="3" t="s">
        <v>22925</v>
      </c>
      <c r="I6910" t="s">
        <v>90</v>
      </c>
      <c r="J6910" t="s">
        <v>349</v>
      </c>
    </row>
    <row r="6911" spans="1:10" ht="32" x14ac:dyDescent="0.2">
      <c r="A6911" t="s">
        <v>16649</v>
      </c>
      <c r="B6911" t="s">
        <v>22926</v>
      </c>
      <c r="C6911" t="s">
        <v>22927</v>
      </c>
      <c r="D6911">
        <v>3</v>
      </c>
      <c r="E6911" t="s">
        <v>13</v>
      </c>
      <c r="F6911" t="s">
        <v>13</v>
      </c>
      <c r="G6911" t="s">
        <v>22928</v>
      </c>
      <c r="H6911" s="3" t="s">
        <v>22929</v>
      </c>
      <c r="I6911" t="s">
        <v>146</v>
      </c>
      <c r="J6911" t="s">
        <v>16654</v>
      </c>
    </row>
    <row r="6912" spans="1:10" ht="16" x14ac:dyDescent="0.2">
      <c r="A6912" t="s">
        <v>22930</v>
      </c>
      <c r="B6912" t="s">
        <v>22931</v>
      </c>
      <c r="C6912" t="s">
        <v>22932</v>
      </c>
      <c r="D6912">
        <v>2</v>
      </c>
      <c r="E6912" t="s">
        <v>13</v>
      </c>
      <c r="F6912" t="s">
        <v>13</v>
      </c>
      <c r="G6912" t="s">
        <v>22933</v>
      </c>
      <c r="H6912" s="3" t="s">
        <v>22934</v>
      </c>
      <c r="I6912" t="s">
        <v>69</v>
      </c>
      <c r="J6912" t="s">
        <v>22935</v>
      </c>
    </row>
    <row r="6913" spans="1:10" ht="16" x14ac:dyDescent="0.2">
      <c r="A6913" t="s">
        <v>22936</v>
      </c>
      <c r="B6913" t="s">
        <v>22937</v>
      </c>
      <c r="C6913" t="s">
        <v>22938</v>
      </c>
      <c r="D6913">
        <v>2</v>
      </c>
      <c r="E6913" t="s">
        <v>8692</v>
      </c>
      <c r="F6913" t="s">
        <v>13</v>
      </c>
      <c r="G6913" t="s">
        <v>22939</v>
      </c>
      <c r="H6913" s="3" t="s">
        <v>22940</v>
      </c>
      <c r="I6913" t="s">
        <v>69</v>
      </c>
      <c r="J6913" t="s">
        <v>22941</v>
      </c>
    </row>
    <row r="6914" spans="1:10" ht="16" x14ac:dyDescent="0.2">
      <c r="A6914" t="s">
        <v>22942</v>
      </c>
      <c r="B6914" t="s">
        <v>2128</v>
      </c>
      <c r="C6914" t="s">
        <v>22943</v>
      </c>
      <c r="D6914">
        <v>2</v>
      </c>
      <c r="E6914" t="s">
        <v>8692</v>
      </c>
      <c r="F6914" t="s">
        <v>13</v>
      </c>
      <c r="G6914" t="s">
        <v>22939</v>
      </c>
      <c r="H6914" s="3" t="s">
        <v>22940</v>
      </c>
      <c r="I6914" t="s">
        <v>69</v>
      </c>
      <c r="J6914" t="s">
        <v>22944</v>
      </c>
    </row>
    <row r="6915" spans="1:10" ht="16" x14ac:dyDescent="0.2">
      <c r="A6915" t="s">
        <v>22945</v>
      </c>
      <c r="B6915" t="s">
        <v>22937</v>
      </c>
      <c r="C6915" t="s">
        <v>22938</v>
      </c>
      <c r="D6915">
        <v>1</v>
      </c>
      <c r="E6915" t="s">
        <v>8692</v>
      </c>
      <c r="F6915" t="s">
        <v>13</v>
      </c>
      <c r="G6915" t="s">
        <v>22939</v>
      </c>
      <c r="H6915" s="3" t="s">
        <v>22940</v>
      </c>
      <c r="I6915" t="s">
        <v>69</v>
      </c>
      <c r="J6915" t="s">
        <v>22946</v>
      </c>
    </row>
    <row r="6916" spans="1:10" ht="16" x14ac:dyDescent="0.2">
      <c r="A6916" t="s">
        <v>22942</v>
      </c>
      <c r="B6916" t="s">
        <v>22947</v>
      </c>
      <c r="C6916" t="s">
        <v>22948</v>
      </c>
      <c r="D6916">
        <v>1</v>
      </c>
      <c r="E6916" t="s">
        <v>8692</v>
      </c>
      <c r="F6916" t="s">
        <v>13</v>
      </c>
      <c r="G6916" t="s">
        <v>22939</v>
      </c>
      <c r="H6916" s="3" t="s">
        <v>22940</v>
      </c>
      <c r="I6916" t="s">
        <v>69</v>
      </c>
      <c r="J6916" t="s">
        <v>22944</v>
      </c>
    </row>
    <row r="6917" spans="1:10" ht="16" x14ac:dyDescent="0.2">
      <c r="A6917" t="s">
        <v>22949</v>
      </c>
      <c r="B6917" t="s">
        <v>22950</v>
      </c>
      <c r="C6917" t="s">
        <v>22951</v>
      </c>
      <c r="D6917">
        <v>1</v>
      </c>
      <c r="E6917" t="s">
        <v>8692</v>
      </c>
      <c r="F6917" t="s">
        <v>13</v>
      </c>
      <c r="G6917" t="s">
        <v>22939</v>
      </c>
      <c r="H6917" s="3" t="s">
        <v>22952</v>
      </c>
      <c r="I6917" t="s">
        <v>69</v>
      </c>
      <c r="J6917" t="s">
        <v>22953</v>
      </c>
    </row>
    <row r="6918" spans="1:10" ht="16" x14ac:dyDescent="0.2">
      <c r="A6918" t="s">
        <v>22954</v>
      </c>
      <c r="B6918" t="s">
        <v>22937</v>
      </c>
      <c r="C6918" t="s">
        <v>22938</v>
      </c>
      <c r="D6918">
        <v>1</v>
      </c>
      <c r="E6918" t="s">
        <v>8692</v>
      </c>
      <c r="F6918" t="s">
        <v>13</v>
      </c>
      <c r="G6918" t="s">
        <v>22939</v>
      </c>
      <c r="H6918" s="3" t="s">
        <v>22940</v>
      </c>
      <c r="I6918" t="s">
        <v>69</v>
      </c>
      <c r="J6918" t="s">
        <v>22955</v>
      </c>
    </row>
    <row r="6919" spans="1:10" ht="16" x14ac:dyDescent="0.2">
      <c r="A6919" t="s">
        <v>22956</v>
      </c>
      <c r="B6919" t="s">
        <v>22957</v>
      </c>
      <c r="C6919" t="s">
        <v>22958</v>
      </c>
      <c r="D6919">
        <v>1</v>
      </c>
      <c r="E6919" t="s">
        <v>13</v>
      </c>
      <c r="F6919" t="s">
        <v>13</v>
      </c>
      <c r="G6919" t="s">
        <v>22959</v>
      </c>
      <c r="H6919" s="3" t="s">
        <v>22960</v>
      </c>
      <c r="I6919" t="s">
        <v>69</v>
      </c>
      <c r="J6919" t="s">
        <v>22961</v>
      </c>
    </row>
    <row r="6920" spans="1:10" ht="16" x14ac:dyDescent="0.2">
      <c r="A6920" t="s">
        <v>20317</v>
      </c>
      <c r="B6920" t="s">
        <v>2084</v>
      </c>
      <c r="C6920" t="s">
        <v>22962</v>
      </c>
      <c r="D6920">
        <v>4</v>
      </c>
      <c r="E6920" t="s">
        <v>13</v>
      </c>
      <c r="F6920" t="s">
        <v>13</v>
      </c>
      <c r="G6920" t="s">
        <v>22959</v>
      </c>
      <c r="H6920" s="3" t="s">
        <v>22960</v>
      </c>
      <c r="I6920" t="s">
        <v>69</v>
      </c>
      <c r="J6920" t="s">
        <v>20319</v>
      </c>
    </row>
    <row r="6921" spans="1:10" ht="16" x14ac:dyDescent="0.2">
      <c r="A6921" t="s">
        <v>22963</v>
      </c>
      <c r="B6921" t="s">
        <v>22957</v>
      </c>
      <c r="C6921" t="s">
        <v>22958</v>
      </c>
      <c r="D6921">
        <v>1</v>
      </c>
      <c r="E6921" t="s">
        <v>13</v>
      </c>
      <c r="F6921" t="s">
        <v>13</v>
      </c>
      <c r="G6921" t="s">
        <v>22959</v>
      </c>
      <c r="H6921" s="3" t="s">
        <v>22960</v>
      </c>
      <c r="I6921" t="s">
        <v>69</v>
      </c>
      <c r="J6921" t="s">
        <v>22964</v>
      </c>
    </row>
    <row r="6922" spans="1:10" ht="16" x14ac:dyDescent="0.2">
      <c r="A6922" t="s">
        <v>9220</v>
      </c>
      <c r="B6922" t="s">
        <v>4107</v>
      </c>
      <c r="C6922" t="s">
        <v>22965</v>
      </c>
      <c r="D6922">
        <v>1</v>
      </c>
      <c r="E6922" t="s">
        <v>13</v>
      </c>
      <c r="F6922" t="s">
        <v>13</v>
      </c>
      <c r="G6922" t="s">
        <v>22966</v>
      </c>
      <c r="H6922" s="3" t="s">
        <v>22967</v>
      </c>
      <c r="I6922" t="s">
        <v>69</v>
      </c>
      <c r="J6922" t="s">
        <v>9223</v>
      </c>
    </row>
    <row r="6923" spans="1:10" ht="16" x14ac:dyDescent="0.2">
      <c r="A6923" t="s">
        <v>22968</v>
      </c>
      <c r="B6923" t="s">
        <v>22969</v>
      </c>
      <c r="C6923" t="s">
        <v>22970</v>
      </c>
      <c r="D6923">
        <v>2</v>
      </c>
      <c r="E6923" t="s">
        <v>13</v>
      </c>
      <c r="F6923" t="s">
        <v>13</v>
      </c>
      <c r="G6923" t="s">
        <v>22971</v>
      </c>
      <c r="H6923" s="3" t="s">
        <v>22972</v>
      </c>
      <c r="I6923" t="s">
        <v>69</v>
      </c>
      <c r="J6923" t="s">
        <v>22973</v>
      </c>
    </row>
    <row r="6924" spans="1:10" ht="16" x14ac:dyDescent="0.2">
      <c r="A6924" t="s">
        <v>22974</v>
      </c>
      <c r="B6924" t="s">
        <v>9191</v>
      </c>
      <c r="C6924" t="s">
        <v>22975</v>
      </c>
      <c r="D6924">
        <v>1</v>
      </c>
      <c r="E6924" t="s">
        <v>13</v>
      </c>
      <c r="F6924" t="s">
        <v>13</v>
      </c>
      <c r="G6924" t="s">
        <v>22971</v>
      </c>
      <c r="H6924" s="3" t="s">
        <v>22976</v>
      </c>
      <c r="I6924" t="s">
        <v>69</v>
      </c>
      <c r="J6924" t="s">
        <v>22977</v>
      </c>
    </row>
    <row r="6925" spans="1:10" ht="16" x14ac:dyDescent="0.2">
      <c r="A6925" t="s">
        <v>22968</v>
      </c>
      <c r="B6925" t="s">
        <v>22978</v>
      </c>
      <c r="C6925" t="s">
        <v>22979</v>
      </c>
      <c r="D6925">
        <v>3</v>
      </c>
      <c r="E6925" t="s">
        <v>13</v>
      </c>
      <c r="F6925" t="s">
        <v>13</v>
      </c>
      <c r="G6925" t="s">
        <v>22971</v>
      </c>
      <c r="H6925" s="3" t="s">
        <v>22972</v>
      </c>
      <c r="I6925" t="s">
        <v>69</v>
      </c>
      <c r="J6925" t="s">
        <v>22973</v>
      </c>
    </row>
    <row r="6926" spans="1:10" ht="16" x14ac:dyDescent="0.2">
      <c r="A6926" t="s">
        <v>22974</v>
      </c>
      <c r="B6926" t="s">
        <v>22980</v>
      </c>
      <c r="C6926" t="s">
        <v>22981</v>
      </c>
      <c r="D6926">
        <v>2</v>
      </c>
      <c r="E6926" t="s">
        <v>13</v>
      </c>
      <c r="F6926" t="s">
        <v>13</v>
      </c>
      <c r="G6926" t="s">
        <v>22971</v>
      </c>
      <c r="H6926" s="3" t="s">
        <v>22976</v>
      </c>
      <c r="I6926" t="s">
        <v>69</v>
      </c>
      <c r="J6926" t="s">
        <v>22977</v>
      </c>
    </row>
    <row r="6927" spans="1:10" ht="16" x14ac:dyDescent="0.2">
      <c r="A6927" t="s">
        <v>22968</v>
      </c>
      <c r="B6927" t="s">
        <v>22982</v>
      </c>
      <c r="C6927" t="s">
        <v>22983</v>
      </c>
      <c r="D6927">
        <v>1</v>
      </c>
      <c r="E6927" t="s">
        <v>13</v>
      </c>
      <c r="F6927" t="s">
        <v>13</v>
      </c>
      <c r="G6927" t="s">
        <v>22971</v>
      </c>
      <c r="H6927" s="3" t="s">
        <v>22972</v>
      </c>
      <c r="I6927" t="s">
        <v>69</v>
      </c>
      <c r="J6927" t="s">
        <v>22973</v>
      </c>
    </row>
    <row r="6928" spans="1:10" ht="16" x14ac:dyDescent="0.2">
      <c r="A6928" t="s">
        <v>22974</v>
      </c>
      <c r="B6928" t="s">
        <v>22984</v>
      </c>
      <c r="C6928" t="s">
        <v>22985</v>
      </c>
      <c r="D6928">
        <v>3</v>
      </c>
      <c r="E6928" t="s">
        <v>13</v>
      </c>
      <c r="F6928" t="s">
        <v>13</v>
      </c>
      <c r="G6928" t="s">
        <v>22971</v>
      </c>
      <c r="H6928" s="3" t="s">
        <v>22976</v>
      </c>
      <c r="I6928" t="s">
        <v>69</v>
      </c>
      <c r="J6928" t="s">
        <v>22977</v>
      </c>
    </row>
    <row r="6929" spans="1:10" ht="16" x14ac:dyDescent="0.2">
      <c r="A6929" t="s">
        <v>16017</v>
      </c>
      <c r="B6929" t="s">
        <v>22986</v>
      </c>
      <c r="C6929" t="s">
        <v>22987</v>
      </c>
      <c r="D6929">
        <v>3</v>
      </c>
      <c r="E6929" t="s">
        <v>13</v>
      </c>
      <c r="F6929" t="s">
        <v>13</v>
      </c>
      <c r="G6929" t="s">
        <v>22988</v>
      </c>
      <c r="H6929" s="3" t="s">
        <v>22989</v>
      </c>
      <c r="I6929" t="s">
        <v>1208</v>
      </c>
      <c r="J6929" t="s">
        <v>16020</v>
      </c>
    </row>
    <row r="6930" spans="1:10" ht="16" x14ac:dyDescent="0.2">
      <c r="A6930" t="s">
        <v>22990</v>
      </c>
      <c r="B6930" t="s">
        <v>22991</v>
      </c>
      <c r="C6930" t="s">
        <v>22992</v>
      </c>
      <c r="D6930">
        <v>2</v>
      </c>
      <c r="E6930" t="s">
        <v>13</v>
      </c>
      <c r="F6930" t="s">
        <v>13</v>
      </c>
      <c r="G6930" t="s">
        <v>22993</v>
      </c>
      <c r="H6930" s="3" t="s">
        <v>22994</v>
      </c>
      <c r="I6930" t="s">
        <v>20996</v>
      </c>
      <c r="J6930" t="s">
        <v>22995</v>
      </c>
    </row>
    <row r="6931" spans="1:10" ht="16" x14ac:dyDescent="0.2">
      <c r="A6931" t="s">
        <v>1183</v>
      </c>
      <c r="B6931" t="s">
        <v>22996</v>
      </c>
      <c r="C6931" t="s">
        <v>1376</v>
      </c>
      <c r="D6931">
        <v>4</v>
      </c>
      <c r="E6931" t="s">
        <v>13</v>
      </c>
      <c r="F6931" t="s">
        <v>13</v>
      </c>
      <c r="G6931" t="s">
        <v>22997</v>
      </c>
      <c r="H6931" s="3" t="s">
        <v>22998</v>
      </c>
      <c r="I6931" t="s">
        <v>1002</v>
      </c>
      <c r="J6931" t="s">
        <v>1186</v>
      </c>
    </row>
    <row r="6932" spans="1:10" ht="16" x14ac:dyDescent="0.2">
      <c r="A6932" t="s">
        <v>22999</v>
      </c>
      <c r="B6932" t="s">
        <v>23000</v>
      </c>
      <c r="C6932" t="s">
        <v>23001</v>
      </c>
      <c r="D6932">
        <v>5</v>
      </c>
      <c r="E6932" t="s">
        <v>13</v>
      </c>
      <c r="F6932" t="s">
        <v>13</v>
      </c>
      <c r="G6932" t="s">
        <v>23002</v>
      </c>
      <c r="H6932" s="3" t="s">
        <v>23003</v>
      </c>
      <c r="I6932" t="s">
        <v>106</v>
      </c>
      <c r="J6932" t="s">
        <v>23004</v>
      </c>
    </row>
    <row r="6933" spans="1:10" ht="16" x14ac:dyDescent="0.2">
      <c r="A6933" t="s">
        <v>23005</v>
      </c>
      <c r="B6933" t="s">
        <v>23006</v>
      </c>
      <c r="C6933" t="s">
        <v>23007</v>
      </c>
      <c r="D6933">
        <v>2</v>
      </c>
      <c r="E6933" t="s">
        <v>23008</v>
      </c>
      <c r="F6933" t="s">
        <v>13</v>
      </c>
      <c r="G6933" t="s">
        <v>23009</v>
      </c>
      <c r="H6933" s="3" t="s">
        <v>23010</v>
      </c>
      <c r="I6933" t="s">
        <v>1033</v>
      </c>
      <c r="J6933" t="s">
        <v>23011</v>
      </c>
    </row>
    <row r="6934" spans="1:10" ht="16" x14ac:dyDescent="0.2">
      <c r="A6934" t="s">
        <v>23012</v>
      </c>
      <c r="B6934" t="s">
        <v>413</v>
      </c>
      <c r="C6934" t="s">
        <v>414</v>
      </c>
      <c r="D6934">
        <v>2</v>
      </c>
      <c r="E6934" t="s">
        <v>23008</v>
      </c>
      <c r="F6934" t="s">
        <v>13</v>
      </c>
      <c r="G6934" t="s">
        <v>23009</v>
      </c>
      <c r="H6934" s="3" t="s">
        <v>23013</v>
      </c>
      <c r="I6934" t="s">
        <v>1033</v>
      </c>
      <c r="J6934" t="s">
        <v>23014</v>
      </c>
    </row>
    <row r="6935" spans="1:10" ht="16" x14ac:dyDescent="0.2">
      <c r="A6935" t="s">
        <v>23015</v>
      </c>
      <c r="B6935" t="s">
        <v>23016</v>
      </c>
      <c r="C6935" t="s">
        <v>23017</v>
      </c>
      <c r="D6935">
        <v>2</v>
      </c>
      <c r="E6935" t="s">
        <v>23008</v>
      </c>
      <c r="F6935" t="s">
        <v>13</v>
      </c>
      <c r="G6935" t="s">
        <v>23009</v>
      </c>
      <c r="H6935" s="3" t="s">
        <v>23018</v>
      </c>
      <c r="I6935" t="s">
        <v>1033</v>
      </c>
      <c r="J6935" t="s">
        <v>23019</v>
      </c>
    </row>
    <row r="6936" spans="1:10" ht="16" x14ac:dyDescent="0.2">
      <c r="A6936" t="s">
        <v>23020</v>
      </c>
      <c r="B6936" t="s">
        <v>4607</v>
      </c>
      <c r="C6936" t="s">
        <v>23021</v>
      </c>
      <c r="D6936">
        <v>2</v>
      </c>
      <c r="E6936" t="s">
        <v>13</v>
      </c>
      <c r="F6936" t="s">
        <v>13</v>
      </c>
      <c r="G6936" t="s">
        <v>23022</v>
      </c>
      <c r="H6936" s="3" t="s">
        <v>23023</v>
      </c>
      <c r="I6936" t="s">
        <v>547</v>
      </c>
      <c r="J6936" t="s">
        <v>23024</v>
      </c>
    </row>
    <row r="6937" spans="1:10" ht="16" x14ac:dyDescent="0.2">
      <c r="A6937" t="s">
        <v>23025</v>
      </c>
      <c r="B6937" t="s">
        <v>23026</v>
      </c>
      <c r="C6937" t="s">
        <v>23027</v>
      </c>
      <c r="D6937">
        <v>2</v>
      </c>
      <c r="E6937" t="s">
        <v>13</v>
      </c>
      <c r="F6937" t="s">
        <v>13</v>
      </c>
      <c r="G6937" t="s">
        <v>23028</v>
      </c>
      <c r="H6937" s="3" t="s">
        <v>23029</v>
      </c>
      <c r="I6937" t="s">
        <v>547</v>
      </c>
      <c r="J6937" t="s">
        <v>23030</v>
      </c>
    </row>
    <row r="6938" spans="1:10" ht="16" x14ac:dyDescent="0.2">
      <c r="A6938" t="s">
        <v>23025</v>
      </c>
      <c r="B6938" t="s">
        <v>4762</v>
      </c>
      <c r="C6938" t="s">
        <v>23031</v>
      </c>
      <c r="D6938">
        <v>1</v>
      </c>
      <c r="E6938" t="s">
        <v>13</v>
      </c>
      <c r="F6938" t="s">
        <v>13</v>
      </c>
      <c r="G6938" t="s">
        <v>23028</v>
      </c>
      <c r="H6938" s="3" t="s">
        <v>23029</v>
      </c>
      <c r="I6938" t="s">
        <v>547</v>
      </c>
      <c r="J6938" t="s">
        <v>23030</v>
      </c>
    </row>
    <row r="6939" spans="1:10" ht="16" x14ac:dyDescent="0.2">
      <c r="A6939" t="s">
        <v>3118</v>
      </c>
      <c r="B6939" t="s">
        <v>23032</v>
      </c>
      <c r="C6939" t="s">
        <v>23033</v>
      </c>
      <c r="D6939">
        <v>1</v>
      </c>
      <c r="E6939" t="s">
        <v>13</v>
      </c>
      <c r="F6939" t="s">
        <v>13</v>
      </c>
      <c r="G6939" t="s">
        <v>23028</v>
      </c>
      <c r="H6939" s="3" t="s">
        <v>23029</v>
      </c>
      <c r="I6939" t="s">
        <v>547</v>
      </c>
      <c r="J6939" t="s">
        <v>3122</v>
      </c>
    </row>
    <row r="6940" spans="1:10" ht="16" x14ac:dyDescent="0.2">
      <c r="A6940" t="s">
        <v>8592</v>
      </c>
      <c r="B6940" t="s">
        <v>4716</v>
      </c>
      <c r="C6940" t="s">
        <v>4717</v>
      </c>
      <c r="D6940">
        <v>3</v>
      </c>
      <c r="E6940" t="s">
        <v>13</v>
      </c>
      <c r="F6940" t="s">
        <v>13</v>
      </c>
      <c r="G6940" t="s">
        <v>23034</v>
      </c>
      <c r="H6940" s="3" t="s">
        <v>23035</v>
      </c>
      <c r="I6940" t="s">
        <v>547</v>
      </c>
      <c r="J6940" t="s">
        <v>8597</v>
      </c>
    </row>
    <row r="6941" spans="1:10" ht="16" x14ac:dyDescent="0.2">
      <c r="A6941" t="s">
        <v>16373</v>
      </c>
      <c r="B6941" t="s">
        <v>3203</v>
      </c>
      <c r="C6941" t="s">
        <v>12121</v>
      </c>
      <c r="D6941">
        <v>2</v>
      </c>
      <c r="E6941" t="s">
        <v>13</v>
      </c>
      <c r="F6941" t="s">
        <v>13</v>
      </c>
      <c r="G6941" t="s">
        <v>23036</v>
      </c>
      <c r="H6941" s="3" t="s">
        <v>23037</v>
      </c>
      <c r="I6941" t="s">
        <v>547</v>
      </c>
      <c r="J6941" t="s">
        <v>16374</v>
      </c>
    </row>
    <row r="6942" spans="1:10" ht="16" x14ac:dyDescent="0.2">
      <c r="A6942" t="s">
        <v>18599</v>
      </c>
      <c r="B6942" t="s">
        <v>23038</v>
      </c>
      <c r="C6942" t="s">
        <v>23039</v>
      </c>
      <c r="D6942">
        <v>4</v>
      </c>
      <c r="E6942" t="s">
        <v>13</v>
      </c>
      <c r="F6942" t="s">
        <v>13</v>
      </c>
      <c r="G6942" t="s">
        <v>23040</v>
      </c>
      <c r="H6942" s="3" t="s">
        <v>23041</v>
      </c>
      <c r="I6942" t="s">
        <v>547</v>
      </c>
      <c r="J6942" t="s">
        <v>18603</v>
      </c>
    </row>
    <row r="6943" spans="1:10" ht="16" x14ac:dyDescent="0.2">
      <c r="A6943" t="s">
        <v>23042</v>
      </c>
      <c r="B6943" t="s">
        <v>23043</v>
      </c>
      <c r="C6943" t="s">
        <v>23044</v>
      </c>
      <c r="D6943">
        <v>1</v>
      </c>
      <c r="E6943" t="s">
        <v>13</v>
      </c>
      <c r="F6943" t="s">
        <v>13</v>
      </c>
      <c r="G6943" t="s">
        <v>23040</v>
      </c>
      <c r="H6943" s="3" t="s">
        <v>23045</v>
      </c>
      <c r="I6943" t="s">
        <v>547</v>
      </c>
      <c r="J6943" t="s">
        <v>23046</v>
      </c>
    </row>
    <row r="6944" spans="1:10" ht="16" x14ac:dyDescent="0.2">
      <c r="A6944" t="s">
        <v>23047</v>
      </c>
      <c r="B6944" t="s">
        <v>2905</v>
      </c>
      <c r="C6944" t="s">
        <v>23048</v>
      </c>
      <c r="D6944">
        <v>2</v>
      </c>
      <c r="E6944" t="s">
        <v>13</v>
      </c>
      <c r="F6944" t="s">
        <v>13</v>
      </c>
      <c r="G6944" t="s">
        <v>23040</v>
      </c>
      <c r="H6944" s="3" t="s">
        <v>23049</v>
      </c>
      <c r="I6944" t="s">
        <v>547</v>
      </c>
      <c r="J6944" t="s">
        <v>23050</v>
      </c>
    </row>
    <row r="6945" spans="1:10" ht="16" x14ac:dyDescent="0.2">
      <c r="A6945" t="s">
        <v>23051</v>
      </c>
      <c r="B6945" t="s">
        <v>23052</v>
      </c>
      <c r="C6945" t="s">
        <v>23053</v>
      </c>
      <c r="D6945">
        <v>3</v>
      </c>
      <c r="E6945" t="s">
        <v>13</v>
      </c>
      <c r="F6945" t="s">
        <v>13</v>
      </c>
      <c r="G6945" t="s">
        <v>23040</v>
      </c>
      <c r="H6945" s="3" t="s">
        <v>23054</v>
      </c>
      <c r="I6945" t="s">
        <v>547</v>
      </c>
      <c r="J6945" t="s">
        <v>23055</v>
      </c>
    </row>
    <row r="6946" spans="1:10" ht="16" x14ac:dyDescent="0.2">
      <c r="A6946" t="s">
        <v>18599</v>
      </c>
      <c r="B6946" t="s">
        <v>23056</v>
      </c>
      <c r="C6946" t="s">
        <v>23057</v>
      </c>
      <c r="D6946">
        <v>5</v>
      </c>
      <c r="E6946" t="s">
        <v>13</v>
      </c>
      <c r="F6946" t="s">
        <v>13</v>
      </c>
      <c r="G6946" t="s">
        <v>23040</v>
      </c>
      <c r="H6946" s="3" t="s">
        <v>23041</v>
      </c>
      <c r="I6946" t="s">
        <v>547</v>
      </c>
      <c r="J6946" t="s">
        <v>18603</v>
      </c>
    </row>
    <row r="6947" spans="1:10" ht="16" x14ac:dyDescent="0.2">
      <c r="A6947" t="s">
        <v>23058</v>
      </c>
      <c r="B6947" t="s">
        <v>23043</v>
      </c>
      <c r="C6947" t="s">
        <v>23044</v>
      </c>
      <c r="D6947">
        <v>1</v>
      </c>
      <c r="E6947" t="s">
        <v>13</v>
      </c>
      <c r="F6947" t="s">
        <v>13</v>
      </c>
      <c r="G6947" t="s">
        <v>23040</v>
      </c>
      <c r="H6947" s="3" t="s">
        <v>23059</v>
      </c>
      <c r="I6947" t="s">
        <v>547</v>
      </c>
      <c r="J6947" t="s">
        <v>23060</v>
      </c>
    </row>
    <row r="6948" spans="1:10" ht="16" x14ac:dyDescent="0.2">
      <c r="A6948" t="s">
        <v>23047</v>
      </c>
      <c r="B6948" t="s">
        <v>23061</v>
      </c>
      <c r="C6948" t="s">
        <v>23062</v>
      </c>
      <c r="D6948">
        <v>1</v>
      </c>
      <c r="E6948" t="s">
        <v>13</v>
      </c>
      <c r="F6948" t="s">
        <v>13</v>
      </c>
      <c r="G6948" t="s">
        <v>23063</v>
      </c>
      <c r="H6948" s="3" t="s">
        <v>23064</v>
      </c>
      <c r="I6948" t="s">
        <v>355</v>
      </c>
      <c r="J6948" t="s">
        <v>23050</v>
      </c>
    </row>
    <row r="6949" spans="1:10" ht="16" x14ac:dyDescent="0.2">
      <c r="A6949" t="s">
        <v>23065</v>
      </c>
      <c r="B6949" t="s">
        <v>23066</v>
      </c>
      <c r="C6949" t="s">
        <v>23067</v>
      </c>
      <c r="D6949">
        <v>1</v>
      </c>
      <c r="E6949" t="s">
        <v>13</v>
      </c>
      <c r="F6949" t="s">
        <v>13</v>
      </c>
      <c r="G6949" t="s">
        <v>23068</v>
      </c>
      <c r="H6949" s="3" t="s">
        <v>23069</v>
      </c>
      <c r="I6949" t="s">
        <v>547</v>
      </c>
      <c r="J6949" t="s">
        <v>23070</v>
      </c>
    </row>
    <row r="6950" spans="1:10" ht="16" x14ac:dyDescent="0.2">
      <c r="A6950" t="s">
        <v>23071</v>
      </c>
      <c r="B6950" t="s">
        <v>8076</v>
      </c>
      <c r="C6950" t="s">
        <v>8077</v>
      </c>
      <c r="D6950">
        <v>4</v>
      </c>
      <c r="E6950" t="s">
        <v>13</v>
      </c>
      <c r="F6950" t="s">
        <v>13</v>
      </c>
      <c r="G6950" t="s">
        <v>23072</v>
      </c>
      <c r="H6950" s="3" t="s">
        <v>23073</v>
      </c>
      <c r="I6950" t="s">
        <v>547</v>
      </c>
      <c r="J6950" t="s">
        <v>23074</v>
      </c>
    </row>
    <row r="6951" spans="1:10" ht="16" x14ac:dyDescent="0.2">
      <c r="A6951" t="s">
        <v>6538</v>
      </c>
      <c r="B6951" t="s">
        <v>23075</v>
      </c>
      <c r="C6951" t="s">
        <v>23076</v>
      </c>
      <c r="D6951">
        <v>3</v>
      </c>
      <c r="E6951" t="s">
        <v>13</v>
      </c>
      <c r="F6951" t="s">
        <v>13</v>
      </c>
      <c r="G6951" t="s">
        <v>23072</v>
      </c>
      <c r="H6951" s="3" t="s">
        <v>23073</v>
      </c>
      <c r="I6951" t="s">
        <v>547</v>
      </c>
      <c r="J6951" t="s">
        <v>6542</v>
      </c>
    </row>
    <row r="6952" spans="1:10" ht="16" x14ac:dyDescent="0.2">
      <c r="A6952" t="s">
        <v>6538</v>
      </c>
      <c r="B6952" t="s">
        <v>8076</v>
      </c>
      <c r="C6952" t="s">
        <v>8077</v>
      </c>
      <c r="D6952">
        <v>1</v>
      </c>
      <c r="E6952" t="s">
        <v>13</v>
      </c>
      <c r="F6952" t="s">
        <v>13</v>
      </c>
      <c r="G6952" t="s">
        <v>23072</v>
      </c>
      <c r="H6952" s="3" t="s">
        <v>23073</v>
      </c>
      <c r="I6952" t="s">
        <v>547</v>
      </c>
      <c r="J6952" t="s">
        <v>6542</v>
      </c>
    </row>
    <row r="6953" spans="1:10" ht="16" x14ac:dyDescent="0.2">
      <c r="A6953" t="s">
        <v>23077</v>
      </c>
      <c r="B6953" t="s">
        <v>8076</v>
      </c>
      <c r="C6953" t="s">
        <v>8077</v>
      </c>
      <c r="D6953">
        <v>4</v>
      </c>
      <c r="E6953" t="s">
        <v>13</v>
      </c>
      <c r="F6953" t="s">
        <v>13</v>
      </c>
      <c r="G6953" t="s">
        <v>23072</v>
      </c>
      <c r="H6953" s="3" t="s">
        <v>23078</v>
      </c>
      <c r="I6953" t="s">
        <v>547</v>
      </c>
      <c r="J6953" t="s">
        <v>23079</v>
      </c>
    </row>
    <row r="6954" spans="1:10" ht="16" x14ac:dyDescent="0.2">
      <c r="A6954" t="s">
        <v>19096</v>
      </c>
      <c r="B6954" t="s">
        <v>23080</v>
      </c>
      <c r="C6954" t="s">
        <v>23081</v>
      </c>
      <c r="D6954">
        <v>1</v>
      </c>
      <c r="E6954" t="s">
        <v>13</v>
      </c>
      <c r="F6954" t="s">
        <v>13</v>
      </c>
      <c r="G6954" t="s">
        <v>23082</v>
      </c>
      <c r="H6954" s="3" t="s">
        <v>23083</v>
      </c>
      <c r="I6954" t="s">
        <v>547</v>
      </c>
      <c r="J6954" t="s">
        <v>19098</v>
      </c>
    </row>
    <row r="6955" spans="1:10" ht="16" x14ac:dyDescent="0.2">
      <c r="A6955" t="s">
        <v>12123</v>
      </c>
      <c r="B6955" t="s">
        <v>4622</v>
      </c>
      <c r="C6955" t="s">
        <v>23084</v>
      </c>
      <c r="D6955">
        <v>4</v>
      </c>
      <c r="E6955" t="s">
        <v>13</v>
      </c>
      <c r="F6955" t="s">
        <v>13</v>
      </c>
      <c r="G6955" t="s">
        <v>23085</v>
      </c>
      <c r="H6955" s="3" t="s">
        <v>23086</v>
      </c>
      <c r="I6955" t="s">
        <v>547</v>
      </c>
      <c r="J6955" t="s">
        <v>12124</v>
      </c>
    </row>
    <row r="6956" spans="1:10" ht="16" x14ac:dyDescent="0.2">
      <c r="A6956" t="s">
        <v>12123</v>
      </c>
      <c r="B6956" t="s">
        <v>23087</v>
      </c>
      <c r="C6956" t="s">
        <v>23088</v>
      </c>
      <c r="D6956">
        <v>5</v>
      </c>
      <c r="E6956" t="s">
        <v>13</v>
      </c>
      <c r="F6956" t="s">
        <v>13</v>
      </c>
      <c r="G6956" t="s">
        <v>23085</v>
      </c>
      <c r="H6956" s="3" t="s">
        <v>23089</v>
      </c>
      <c r="I6956" t="s">
        <v>547</v>
      </c>
      <c r="J6956" t="s">
        <v>12124</v>
      </c>
    </row>
    <row r="6957" spans="1:10" ht="16" x14ac:dyDescent="0.2">
      <c r="A6957" t="s">
        <v>12130</v>
      </c>
      <c r="B6957" t="s">
        <v>4622</v>
      </c>
      <c r="C6957" t="s">
        <v>23084</v>
      </c>
      <c r="D6957">
        <v>4</v>
      </c>
      <c r="E6957" t="s">
        <v>13</v>
      </c>
      <c r="F6957" t="s">
        <v>13</v>
      </c>
      <c r="G6957" t="s">
        <v>23085</v>
      </c>
      <c r="H6957" s="3" t="s">
        <v>23090</v>
      </c>
      <c r="I6957" t="s">
        <v>547</v>
      </c>
      <c r="J6957" t="s">
        <v>12131</v>
      </c>
    </row>
    <row r="6958" spans="1:10" ht="16" x14ac:dyDescent="0.2">
      <c r="A6958" t="s">
        <v>12115</v>
      </c>
      <c r="B6958" t="s">
        <v>4622</v>
      </c>
      <c r="C6958" t="s">
        <v>23084</v>
      </c>
      <c r="D6958">
        <v>4</v>
      </c>
      <c r="E6958" t="s">
        <v>13</v>
      </c>
      <c r="F6958" t="s">
        <v>13</v>
      </c>
      <c r="G6958" t="s">
        <v>23085</v>
      </c>
      <c r="H6958" s="3" t="s">
        <v>23090</v>
      </c>
      <c r="I6958" t="s">
        <v>547</v>
      </c>
      <c r="J6958" t="s">
        <v>12120</v>
      </c>
    </row>
    <row r="6959" spans="1:10" ht="16" x14ac:dyDescent="0.2">
      <c r="A6959" t="s">
        <v>13254</v>
      </c>
      <c r="B6959" t="s">
        <v>23091</v>
      </c>
      <c r="C6959" t="s">
        <v>23092</v>
      </c>
      <c r="D6959">
        <v>1</v>
      </c>
      <c r="E6959" t="s">
        <v>13</v>
      </c>
      <c r="F6959" t="s">
        <v>13</v>
      </c>
      <c r="G6959" t="s">
        <v>23085</v>
      </c>
      <c r="H6959" s="3" t="s">
        <v>23093</v>
      </c>
      <c r="I6959" t="s">
        <v>547</v>
      </c>
      <c r="J6959" t="s">
        <v>13259</v>
      </c>
    </row>
    <row r="6960" spans="1:10" ht="16" x14ac:dyDescent="0.2">
      <c r="A6960" t="s">
        <v>23020</v>
      </c>
      <c r="B6960" t="s">
        <v>9260</v>
      </c>
      <c r="C6960" t="s">
        <v>23094</v>
      </c>
      <c r="D6960">
        <v>1</v>
      </c>
      <c r="E6960" t="s">
        <v>13</v>
      </c>
      <c r="F6960" t="s">
        <v>13</v>
      </c>
      <c r="G6960" t="s">
        <v>23095</v>
      </c>
      <c r="H6960" s="3" t="s">
        <v>23096</v>
      </c>
      <c r="I6960" t="s">
        <v>547</v>
      </c>
      <c r="J6960" t="s">
        <v>23024</v>
      </c>
    </row>
    <row r="6961" spans="1:10" ht="16" x14ac:dyDescent="0.2">
      <c r="A6961" t="s">
        <v>23097</v>
      </c>
      <c r="B6961" t="s">
        <v>23098</v>
      </c>
      <c r="C6961" t="s">
        <v>23099</v>
      </c>
      <c r="D6961">
        <v>2</v>
      </c>
      <c r="E6961" t="s">
        <v>13</v>
      </c>
      <c r="F6961" t="s">
        <v>13</v>
      </c>
      <c r="G6961" t="s">
        <v>23100</v>
      </c>
      <c r="H6961" s="3" t="s">
        <v>23101</v>
      </c>
      <c r="I6961" t="s">
        <v>547</v>
      </c>
      <c r="J6961" t="s">
        <v>23102</v>
      </c>
    </row>
    <row r="6962" spans="1:10" ht="16" x14ac:dyDescent="0.2">
      <c r="A6962" t="s">
        <v>23103</v>
      </c>
      <c r="B6962" t="s">
        <v>11141</v>
      </c>
      <c r="C6962" t="s">
        <v>23104</v>
      </c>
      <c r="D6962">
        <v>3</v>
      </c>
      <c r="E6962" t="s">
        <v>13</v>
      </c>
      <c r="F6962" t="s">
        <v>13</v>
      </c>
      <c r="G6962" t="s">
        <v>23100</v>
      </c>
      <c r="H6962" s="3" t="s">
        <v>23105</v>
      </c>
      <c r="I6962" t="s">
        <v>547</v>
      </c>
      <c r="J6962" t="s">
        <v>23106</v>
      </c>
    </row>
    <row r="6963" spans="1:10" ht="16" x14ac:dyDescent="0.2">
      <c r="A6963" t="s">
        <v>23097</v>
      </c>
      <c r="B6963" t="s">
        <v>23107</v>
      </c>
      <c r="C6963" t="s">
        <v>23108</v>
      </c>
      <c r="D6963">
        <v>1</v>
      </c>
      <c r="E6963" t="s">
        <v>13</v>
      </c>
      <c r="F6963" t="s">
        <v>13</v>
      </c>
      <c r="G6963" t="s">
        <v>23100</v>
      </c>
      <c r="H6963" s="3" t="s">
        <v>23109</v>
      </c>
      <c r="I6963" t="s">
        <v>547</v>
      </c>
      <c r="J6963" t="s">
        <v>23102</v>
      </c>
    </row>
    <row r="6964" spans="1:10" ht="16" x14ac:dyDescent="0.2">
      <c r="A6964" t="s">
        <v>549</v>
      </c>
      <c r="B6964" t="s">
        <v>23110</v>
      </c>
      <c r="C6964" t="s">
        <v>23111</v>
      </c>
      <c r="D6964">
        <v>7</v>
      </c>
      <c r="E6964" t="s">
        <v>13</v>
      </c>
      <c r="F6964" t="s">
        <v>13</v>
      </c>
      <c r="G6964" t="s">
        <v>23112</v>
      </c>
      <c r="H6964" s="3" t="s">
        <v>23113</v>
      </c>
      <c r="I6964" t="s">
        <v>253</v>
      </c>
      <c r="J6964" t="s">
        <v>554</v>
      </c>
    </row>
    <row r="6965" spans="1:10" ht="16" x14ac:dyDescent="0.2">
      <c r="A6965" t="s">
        <v>23114</v>
      </c>
      <c r="B6965" t="s">
        <v>23115</v>
      </c>
      <c r="C6965" t="s">
        <v>23116</v>
      </c>
      <c r="D6965">
        <v>1</v>
      </c>
      <c r="E6965" t="s">
        <v>13</v>
      </c>
      <c r="F6965" t="s">
        <v>13</v>
      </c>
      <c r="G6965" t="s">
        <v>23112</v>
      </c>
      <c r="H6965" s="3" t="s">
        <v>23117</v>
      </c>
      <c r="I6965" t="s">
        <v>253</v>
      </c>
      <c r="J6965" t="s">
        <v>23118</v>
      </c>
    </row>
    <row r="6966" spans="1:10" ht="16" x14ac:dyDescent="0.2">
      <c r="A6966" t="s">
        <v>23119</v>
      </c>
      <c r="B6966" t="s">
        <v>23120</v>
      </c>
      <c r="C6966" t="s">
        <v>23121</v>
      </c>
      <c r="D6966">
        <v>1</v>
      </c>
      <c r="E6966" t="s">
        <v>13</v>
      </c>
      <c r="F6966" t="s">
        <v>13</v>
      </c>
      <c r="G6966" t="s">
        <v>23112</v>
      </c>
      <c r="H6966" s="3" t="s">
        <v>23122</v>
      </c>
      <c r="I6966" t="s">
        <v>253</v>
      </c>
      <c r="J6966" t="s">
        <v>23123</v>
      </c>
    </row>
    <row r="6967" spans="1:10" ht="16" x14ac:dyDescent="0.2">
      <c r="A6967" t="s">
        <v>23124</v>
      </c>
      <c r="B6967" t="s">
        <v>23120</v>
      </c>
      <c r="C6967" t="s">
        <v>23121</v>
      </c>
      <c r="D6967">
        <v>2</v>
      </c>
      <c r="E6967" t="s">
        <v>13</v>
      </c>
      <c r="F6967" t="s">
        <v>13</v>
      </c>
      <c r="G6967" t="s">
        <v>23112</v>
      </c>
      <c r="H6967" s="3" t="s">
        <v>23117</v>
      </c>
      <c r="I6967" t="s">
        <v>253</v>
      </c>
      <c r="J6967" t="s">
        <v>23125</v>
      </c>
    </row>
    <row r="6968" spans="1:10" ht="16" x14ac:dyDescent="0.2">
      <c r="A6968" t="s">
        <v>23114</v>
      </c>
      <c r="B6968" t="s">
        <v>23126</v>
      </c>
      <c r="C6968" t="s">
        <v>23127</v>
      </c>
      <c r="D6968">
        <v>2</v>
      </c>
      <c r="E6968" t="s">
        <v>13</v>
      </c>
      <c r="F6968" t="s">
        <v>13</v>
      </c>
      <c r="G6968" t="s">
        <v>23112</v>
      </c>
      <c r="H6968" s="3" t="s">
        <v>23117</v>
      </c>
      <c r="I6968" t="s">
        <v>253</v>
      </c>
      <c r="J6968" t="s">
        <v>23118</v>
      </c>
    </row>
    <row r="6969" spans="1:10" ht="16" x14ac:dyDescent="0.2">
      <c r="A6969" t="s">
        <v>23124</v>
      </c>
      <c r="B6969" t="s">
        <v>23126</v>
      </c>
      <c r="C6969" t="s">
        <v>23127</v>
      </c>
      <c r="D6969">
        <v>1</v>
      </c>
      <c r="E6969" t="s">
        <v>13</v>
      </c>
      <c r="F6969" t="s">
        <v>13</v>
      </c>
      <c r="G6969" t="s">
        <v>23112</v>
      </c>
      <c r="H6969" s="3" t="s">
        <v>23117</v>
      </c>
      <c r="I6969" t="s">
        <v>253</v>
      </c>
      <c r="J6969" t="s">
        <v>23125</v>
      </c>
    </row>
    <row r="6970" spans="1:10" ht="16" x14ac:dyDescent="0.2">
      <c r="A6970" t="s">
        <v>23119</v>
      </c>
      <c r="B6970" t="s">
        <v>23126</v>
      </c>
      <c r="C6970" t="s">
        <v>23127</v>
      </c>
      <c r="D6970">
        <v>2</v>
      </c>
      <c r="E6970" t="s">
        <v>13</v>
      </c>
      <c r="F6970" t="s">
        <v>13</v>
      </c>
      <c r="G6970" t="s">
        <v>23112</v>
      </c>
      <c r="H6970" s="3" t="s">
        <v>23122</v>
      </c>
      <c r="I6970" t="s">
        <v>253</v>
      </c>
      <c r="J6970" t="s">
        <v>23123</v>
      </c>
    </row>
    <row r="6971" spans="1:10" ht="16" x14ac:dyDescent="0.2">
      <c r="A6971" t="s">
        <v>23128</v>
      </c>
      <c r="B6971" t="s">
        <v>23129</v>
      </c>
      <c r="C6971" t="s">
        <v>23130</v>
      </c>
      <c r="D6971">
        <v>1</v>
      </c>
      <c r="E6971" t="s">
        <v>13</v>
      </c>
      <c r="F6971" t="s">
        <v>13</v>
      </c>
      <c r="G6971" t="s">
        <v>23131</v>
      </c>
      <c r="H6971" s="3" t="s">
        <v>23132</v>
      </c>
      <c r="I6971" t="s">
        <v>547</v>
      </c>
      <c r="J6971" t="s">
        <v>23133</v>
      </c>
    </row>
    <row r="6972" spans="1:10" ht="16" x14ac:dyDescent="0.2">
      <c r="A6972" t="s">
        <v>23134</v>
      </c>
      <c r="B6972" t="s">
        <v>23135</v>
      </c>
      <c r="C6972" t="s">
        <v>23136</v>
      </c>
      <c r="D6972">
        <v>2</v>
      </c>
      <c r="E6972" t="s">
        <v>13</v>
      </c>
      <c r="F6972" t="s">
        <v>13</v>
      </c>
      <c r="G6972" t="s">
        <v>23137</v>
      </c>
      <c r="H6972" s="3" t="s">
        <v>23138</v>
      </c>
      <c r="I6972" t="s">
        <v>547</v>
      </c>
      <c r="J6972" t="s">
        <v>23139</v>
      </c>
    </row>
    <row r="6973" spans="1:10" ht="16" x14ac:dyDescent="0.2">
      <c r="A6973" t="s">
        <v>8586</v>
      </c>
      <c r="B6973" t="s">
        <v>16522</v>
      </c>
      <c r="C6973" t="s">
        <v>23140</v>
      </c>
      <c r="D6973">
        <v>3</v>
      </c>
      <c r="E6973" t="s">
        <v>13</v>
      </c>
      <c r="F6973" t="s">
        <v>13</v>
      </c>
      <c r="G6973" t="s">
        <v>23137</v>
      </c>
      <c r="H6973" s="3" t="s">
        <v>23141</v>
      </c>
      <c r="I6973" t="s">
        <v>547</v>
      </c>
      <c r="J6973" t="s">
        <v>8591</v>
      </c>
    </row>
    <row r="6974" spans="1:10" ht="16" x14ac:dyDescent="0.2">
      <c r="A6974" t="s">
        <v>23142</v>
      </c>
      <c r="B6974" t="s">
        <v>12872</v>
      </c>
      <c r="C6974" t="s">
        <v>23143</v>
      </c>
      <c r="D6974">
        <v>1</v>
      </c>
      <c r="E6974" t="s">
        <v>13</v>
      </c>
      <c r="F6974" t="s">
        <v>13</v>
      </c>
      <c r="G6974" t="s">
        <v>23137</v>
      </c>
      <c r="H6974" s="3" t="s">
        <v>23144</v>
      </c>
      <c r="I6974" t="s">
        <v>547</v>
      </c>
      <c r="J6974" t="s">
        <v>23145</v>
      </c>
    </row>
    <row r="6975" spans="1:10" ht="16" x14ac:dyDescent="0.2">
      <c r="A6975" t="s">
        <v>23146</v>
      </c>
      <c r="B6975" t="s">
        <v>23147</v>
      </c>
      <c r="C6975" t="s">
        <v>23148</v>
      </c>
      <c r="D6975">
        <v>2</v>
      </c>
      <c r="E6975" t="s">
        <v>13</v>
      </c>
      <c r="F6975" t="s">
        <v>13</v>
      </c>
      <c r="G6975" t="s">
        <v>23149</v>
      </c>
      <c r="H6975" s="3" t="s">
        <v>23150</v>
      </c>
      <c r="I6975" t="s">
        <v>547</v>
      </c>
      <c r="J6975" t="s">
        <v>23151</v>
      </c>
    </row>
    <row r="6976" spans="1:10" ht="48" x14ac:dyDescent="0.2">
      <c r="A6976" t="s">
        <v>23146</v>
      </c>
      <c r="B6976" t="s">
        <v>12377</v>
      </c>
      <c r="C6976" t="s">
        <v>23152</v>
      </c>
      <c r="D6976">
        <v>1</v>
      </c>
      <c r="E6976" t="s">
        <v>13</v>
      </c>
      <c r="F6976" t="s">
        <v>13</v>
      </c>
      <c r="G6976" t="s">
        <v>23149</v>
      </c>
      <c r="H6976" s="3" t="s">
        <v>23153</v>
      </c>
      <c r="I6976" t="s">
        <v>547</v>
      </c>
      <c r="J6976" t="s">
        <v>23151</v>
      </c>
    </row>
    <row r="6977" spans="1:10" ht="32" x14ac:dyDescent="0.2">
      <c r="A6977" t="s">
        <v>23154</v>
      </c>
      <c r="B6977" t="s">
        <v>23155</v>
      </c>
      <c r="C6977" t="s">
        <v>23156</v>
      </c>
      <c r="D6977">
        <v>1</v>
      </c>
      <c r="E6977" t="s">
        <v>13</v>
      </c>
      <c r="F6977" t="s">
        <v>13</v>
      </c>
      <c r="G6977" t="s">
        <v>23157</v>
      </c>
      <c r="H6977" s="3" t="s">
        <v>23158</v>
      </c>
      <c r="I6977" t="s">
        <v>3035</v>
      </c>
      <c r="J6977" t="s">
        <v>23159</v>
      </c>
    </row>
    <row r="6978" spans="1:10" ht="16" x14ac:dyDescent="0.2">
      <c r="A6978" t="s">
        <v>23160</v>
      </c>
      <c r="B6978" t="s">
        <v>23161</v>
      </c>
      <c r="C6978" t="s">
        <v>23162</v>
      </c>
      <c r="D6978">
        <v>4</v>
      </c>
      <c r="E6978" t="s">
        <v>13</v>
      </c>
      <c r="F6978" t="s">
        <v>13</v>
      </c>
      <c r="G6978" t="s">
        <v>23163</v>
      </c>
      <c r="H6978" s="3" t="s">
        <v>23164</v>
      </c>
      <c r="I6978" t="s">
        <v>626</v>
      </c>
      <c r="J6978" t="s">
        <v>23165</v>
      </c>
    </row>
    <row r="6979" spans="1:10" ht="16" x14ac:dyDescent="0.2">
      <c r="A6979" t="s">
        <v>23160</v>
      </c>
      <c r="B6979" t="s">
        <v>23166</v>
      </c>
      <c r="C6979" t="s">
        <v>23167</v>
      </c>
      <c r="D6979">
        <v>3</v>
      </c>
      <c r="E6979" t="s">
        <v>13</v>
      </c>
      <c r="F6979" t="s">
        <v>13</v>
      </c>
      <c r="G6979" t="s">
        <v>23163</v>
      </c>
      <c r="H6979" s="3" t="s">
        <v>23168</v>
      </c>
      <c r="I6979" t="s">
        <v>626</v>
      </c>
      <c r="J6979" t="s">
        <v>23165</v>
      </c>
    </row>
    <row r="6980" spans="1:10" ht="16" x14ac:dyDescent="0.2">
      <c r="A6980" t="s">
        <v>23160</v>
      </c>
      <c r="B6980" t="s">
        <v>23169</v>
      </c>
      <c r="C6980" t="s">
        <v>23170</v>
      </c>
      <c r="D6980">
        <v>5</v>
      </c>
      <c r="E6980" t="s">
        <v>13</v>
      </c>
      <c r="F6980" t="s">
        <v>13</v>
      </c>
      <c r="G6980" t="s">
        <v>23163</v>
      </c>
      <c r="H6980" s="3" t="s">
        <v>23168</v>
      </c>
      <c r="I6980" t="s">
        <v>626</v>
      </c>
      <c r="J6980" t="s">
        <v>23165</v>
      </c>
    </row>
    <row r="6981" spans="1:10" ht="16" x14ac:dyDescent="0.2">
      <c r="A6981" t="s">
        <v>23160</v>
      </c>
      <c r="B6981" t="s">
        <v>23171</v>
      </c>
      <c r="C6981" t="s">
        <v>23172</v>
      </c>
      <c r="D6981">
        <v>1</v>
      </c>
      <c r="E6981" t="s">
        <v>13</v>
      </c>
      <c r="F6981" t="s">
        <v>13</v>
      </c>
      <c r="G6981" t="s">
        <v>23163</v>
      </c>
      <c r="H6981" s="3" t="s">
        <v>23168</v>
      </c>
      <c r="I6981" t="s">
        <v>626</v>
      </c>
      <c r="J6981" t="s">
        <v>23165</v>
      </c>
    </row>
    <row r="6982" spans="1:10" ht="16" x14ac:dyDescent="0.2">
      <c r="A6982" t="s">
        <v>23160</v>
      </c>
      <c r="B6982" t="s">
        <v>23173</v>
      </c>
      <c r="C6982" t="s">
        <v>23174</v>
      </c>
      <c r="D6982">
        <v>2</v>
      </c>
      <c r="E6982" t="s">
        <v>13</v>
      </c>
      <c r="F6982" t="s">
        <v>13</v>
      </c>
      <c r="G6982" t="s">
        <v>23163</v>
      </c>
      <c r="H6982" s="3" t="s">
        <v>23168</v>
      </c>
      <c r="I6982" t="s">
        <v>626</v>
      </c>
      <c r="J6982" t="s">
        <v>23165</v>
      </c>
    </row>
    <row r="6983" spans="1:10" ht="16" x14ac:dyDescent="0.2">
      <c r="A6983" t="s">
        <v>23175</v>
      </c>
      <c r="B6983" t="s">
        <v>23176</v>
      </c>
      <c r="C6983" t="s">
        <v>23177</v>
      </c>
      <c r="D6983">
        <v>2</v>
      </c>
      <c r="E6983" t="s">
        <v>13</v>
      </c>
      <c r="F6983" t="s">
        <v>13</v>
      </c>
      <c r="G6983" t="s">
        <v>23178</v>
      </c>
      <c r="H6983" s="3" t="s">
        <v>23179</v>
      </c>
      <c r="I6983" t="s">
        <v>547</v>
      </c>
      <c r="J6983" t="s">
        <v>23180</v>
      </c>
    </row>
    <row r="6984" spans="1:10" ht="32" x14ac:dyDescent="0.2">
      <c r="A6984" t="s">
        <v>18714</v>
      </c>
      <c r="B6984" t="s">
        <v>23181</v>
      </c>
      <c r="C6984" t="s">
        <v>23182</v>
      </c>
      <c r="D6984">
        <v>1</v>
      </c>
      <c r="E6984" t="s">
        <v>13</v>
      </c>
      <c r="F6984" t="s">
        <v>13</v>
      </c>
      <c r="G6984" t="s">
        <v>23178</v>
      </c>
      <c r="H6984" s="3" t="s">
        <v>23183</v>
      </c>
      <c r="I6984" t="s">
        <v>547</v>
      </c>
      <c r="J6984" t="s">
        <v>18718</v>
      </c>
    </row>
    <row r="6985" spans="1:10" ht="16" x14ac:dyDescent="0.2">
      <c r="A6985" t="s">
        <v>23184</v>
      </c>
      <c r="B6985" t="s">
        <v>23185</v>
      </c>
      <c r="C6985" t="s">
        <v>23186</v>
      </c>
      <c r="D6985">
        <v>2</v>
      </c>
      <c r="E6985" t="s">
        <v>13</v>
      </c>
      <c r="F6985" t="s">
        <v>13</v>
      </c>
      <c r="G6985" t="s">
        <v>23178</v>
      </c>
      <c r="H6985" s="3" t="s">
        <v>23187</v>
      </c>
      <c r="I6985" t="s">
        <v>547</v>
      </c>
      <c r="J6985" t="s">
        <v>23188</v>
      </c>
    </row>
    <row r="6986" spans="1:10" ht="16" x14ac:dyDescent="0.2">
      <c r="A6986" t="s">
        <v>23175</v>
      </c>
      <c r="B6986" t="s">
        <v>4690</v>
      </c>
      <c r="C6986" t="s">
        <v>23189</v>
      </c>
      <c r="D6986">
        <v>1</v>
      </c>
      <c r="E6986" t="s">
        <v>13</v>
      </c>
      <c r="F6986" t="s">
        <v>13</v>
      </c>
      <c r="G6986" t="s">
        <v>23178</v>
      </c>
      <c r="H6986" s="3" t="s">
        <v>23179</v>
      </c>
      <c r="I6986" t="s">
        <v>547</v>
      </c>
      <c r="J6986" t="s">
        <v>23180</v>
      </c>
    </row>
    <row r="6987" spans="1:10" ht="16" x14ac:dyDescent="0.2">
      <c r="A6987" t="s">
        <v>23190</v>
      </c>
      <c r="B6987" t="s">
        <v>23191</v>
      </c>
      <c r="C6987" t="s">
        <v>23192</v>
      </c>
      <c r="D6987">
        <v>2</v>
      </c>
      <c r="E6987" t="s">
        <v>13</v>
      </c>
      <c r="F6987" t="s">
        <v>13</v>
      </c>
      <c r="G6987" t="s">
        <v>23178</v>
      </c>
      <c r="H6987" s="3" t="s">
        <v>23179</v>
      </c>
      <c r="I6987" t="s">
        <v>547</v>
      </c>
      <c r="J6987" t="s">
        <v>23193</v>
      </c>
    </row>
    <row r="6988" spans="1:10" ht="16" x14ac:dyDescent="0.2">
      <c r="A6988" t="s">
        <v>12130</v>
      </c>
      <c r="B6988" t="s">
        <v>16353</v>
      </c>
      <c r="C6988" t="s">
        <v>16354</v>
      </c>
      <c r="D6988">
        <v>1</v>
      </c>
      <c r="E6988" t="s">
        <v>13</v>
      </c>
      <c r="F6988" t="s">
        <v>13</v>
      </c>
      <c r="G6988" t="s">
        <v>23178</v>
      </c>
      <c r="H6988" s="3" t="s">
        <v>23179</v>
      </c>
      <c r="I6988" t="s">
        <v>547</v>
      </c>
      <c r="J6988" t="s">
        <v>12131</v>
      </c>
    </row>
    <row r="6989" spans="1:10" ht="16" x14ac:dyDescent="0.2">
      <c r="A6989" t="s">
        <v>16484</v>
      </c>
      <c r="B6989" t="s">
        <v>23194</v>
      </c>
      <c r="C6989" t="s">
        <v>23195</v>
      </c>
      <c r="D6989">
        <v>1</v>
      </c>
      <c r="E6989" t="s">
        <v>13</v>
      </c>
      <c r="F6989" t="s">
        <v>13</v>
      </c>
      <c r="G6989" t="s">
        <v>23178</v>
      </c>
      <c r="H6989" s="3" t="s">
        <v>23179</v>
      </c>
      <c r="I6989" t="s">
        <v>547</v>
      </c>
      <c r="J6989" t="s">
        <v>16488</v>
      </c>
    </row>
    <row r="6990" spans="1:10" ht="16" x14ac:dyDescent="0.2">
      <c r="A6990" t="s">
        <v>12115</v>
      </c>
      <c r="B6990" t="s">
        <v>16353</v>
      </c>
      <c r="C6990" t="s">
        <v>16354</v>
      </c>
      <c r="D6990">
        <v>1</v>
      </c>
      <c r="E6990" t="s">
        <v>13</v>
      </c>
      <c r="F6990" t="s">
        <v>13</v>
      </c>
      <c r="G6990" t="s">
        <v>23178</v>
      </c>
      <c r="H6990" s="3" t="s">
        <v>23179</v>
      </c>
      <c r="I6990" t="s">
        <v>547</v>
      </c>
      <c r="J6990" t="s">
        <v>12120</v>
      </c>
    </row>
    <row r="6991" spans="1:10" ht="16" x14ac:dyDescent="0.2">
      <c r="A6991" t="s">
        <v>23196</v>
      </c>
      <c r="B6991" t="s">
        <v>23197</v>
      </c>
      <c r="C6991" t="s">
        <v>23198</v>
      </c>
      <c r="D6991">
        <v>4</v>
      </c>
      <c r="E6991" t="s">
        <v>13</v>
      </c>
      <c r="F6991" t="s">
        <v>13</v>
      </c>
      <c r="G6991" t="s">
        <v>23199</v>
      </c>
      <c r="H6991" s="3" t="s">
        <v>23200</v>
      </c>
      <c r="I6991" t="s">
        <v>547</v>
      </c>
      <c r="J6991" t="s">
        <v>23201</v>
      </c>
    </row>
    <row r="6992" spans="1:10" ht="16" x14ac:dyDescent="0.2">
      <c r="A6992" t="s">
        <v>6538</v>
      </c>
      <c r="B6992" t="s">
        <v>23197</v>
      </c>
      <c r="C6992" t="s">
        <v>23198</v>
      </c>
      <c r="D6992">
        <v>6</v>
      </c>
      <c r="E6992" t="s">
        <v>13</v>
      </c>
      <c r="F6992" t="s">
        <v>13</v>
      </c>
      <c r="G6992" t="s">
        <v>23199</v>
      </c>
      <c r="H6992" s="3" t="s">
        <v>23202</v>
      </c>
      <c r="I6992" t="s">
        <v>547</v>
      </c>
      <c r="J6992" t="s">
        <v>6542</v>
      </c>
    </row>
    <row r="6993" spans="1:10" ht="16" x14ac:dyDescent="0.2">
      <c r="A6993" t="s">
        <v>6538</v>
      </c>
      <c r="B6993" t="s">
        <v>4737</v>
      </c>
      <c r="C6993" t="s">
        <v>23203</v>
      </c>
      <c r="D6993">
        <v>2</v>
      </c>
      <c r="E6993" t="s">
        <v>13</v>
      </c>
      <c r="F6993" t="s">
        <v>13</v>
      </c>
      <c r="G6993" t="s">
        <v>23199</v>
      </c>
      <c r="H6993" s="3" t="s">
        <v>23202</v>
      </c>
      <c r="I6993" t="s">
        <v>547</v>
      </c>
      <c r="J6993" t="s">
        <v>6542</v>
      </c>
    </row>
    <row r="6994" spans="1:10" ht="16" x14ac:dyDescent="0.2">
      <c r="A6994" t="s">
        <v>8043</v>
      </c>
      <c r="B6994" t="s">
        <v>23075</v>
      </c>
      <c r="C6994" t="s">
        <v>23076</v>
      </c>
      <c r="D6994">
        <v>2</v>
      </c>
      <c r="E6994" t="s">
        <v>13</v>
      </c>
      <c r="F6994" t="s">
        <v>13</v>
      </c>
      <c r="G6994" t="s">
        <v>23199</v>
      </c>
      <c r="H6994" s="3" t="s">
        <v>23202</v>
      </c>
      <c r="I6994" t="s">
        <v>547</v>
      </c>
      <c r="J6994" t="s">
        <v>8047</v>
      </c>
    </row>
    <row r="6995" spans="1:10" ht="16" x14ac:dyDescent="0.2">
      <c r="A6995" t="s">
        <v>23077</v>
      </c>
      <c r="B6995" t="s">
        <v>12377</v>
      </c>
      <c r="C6995" t="s">
        <v>19082</v>
      </c>
      <c r="D6995">
        <v>2</v>
      </c>
      <c r="E6995" t="s">
        <v>13</v>
      </c>
      <c r="F6995" t="s">
        <v>13</v>
      </c>
      <c r="G6995" t="s">
        <v>23199</v>
      </c>
      <c r="H6995" s="3" t="s">
        <v>23202</v>
      </c>
      <c r="I6995" t="s">
        <v>547</v>
      </c>
      <c r="J6995" t="s">
        <v>23079</v>
      </c>
    </row>
    <row r="6996" spans="1:10" ht="16" x14ac:dyDescent="0.2">
      <c r="A6996" t="s">
        <v>6538</v>
      </c>
      <c r="B6996" t="s">
        <v>4652</v>
      </c>
      <c r="C6996" t="s">
        <v>23204</v>
      </c>
      <c r="D6996">
        <v>5</v>
      </c>
      <c r="E6996" t="s">
        <v>13</v>
      </c>
      <c r="F6996" t="s">
        <v>13</v>
      </c>
      <c r="G6996" t="s">
        <v>23199</v>
      </c>
      <c r="H6996" s="3" t="s">
        <v>23202</v>
      </c>
      <c r="I6996" t="s">
        <v>547</v>
      </c>
      <c r="J6996" t="s">
        <v>6542</v>
      </c>
    </row>
    <row r="6997" spans="1:10" ht="16" x14ac:dyDescent="0.2">
      <c r="A6997" t="s">
        <v>8043</v>
      </c>
      <c r="B6997" t="s">
        <v>23205</v>
      </c>
      <c r="C6997" t="s">
        <v>23206</v>
      </c>
      <c r="D6997">
        <v>6</v>
      </c>
      <c r="E6997" t="s">
        <v>13</v>
      </c>
      <c r="F6997" t="s">
        <v>13</v>
      </c>
      <c r="G6997" t="s">
        <v>23199</v>
      </c>
      <c r="H6997" s="3" t="s">
        <v>23202</v>
      </c>
      <c r="I6997" t="s">
        <v>547</v>
      </c>
      <c r="J6997" t="s">
        <v>8047</v>
      </c>
    </row>
    <row r="6998" spans="1:10" ht="16" x14ac:dyDescent="0.2">
      <c r="A6998" t="s">
        <v>23077</v>
      </c>
      <c r="B6998" t="s">
        <v>23207</v>
      </c>
      <c r="C6998" t="s">
        <v>23208</v>
      </c>
      <c r="D6998">
        <v>3</v>
      </c>
      <c r="E6998" t="s">
        <v>13</v>
      </c>
      <c r="F6998" t="s">
        <v>13</v>
      </c>
      <c r="G6998" t="s">
        <v>23199</v>
      </c>
      <c r="H6998" s="3" t="s">
        <v>23202</v>
      </c>
      <c r="I6998" t="s">
        <v>547</v>
      </c>
      <c r="J6998" t="s">
        <v>23079</v>
      </c>
    </row>
    <row r="6999" spans="1:10" ht="16" x14ac:dyDescent="0.2">
      <c r="A6999" t="s">
        <v>23209</v>
      </c>
      <c r="B6999" t="s">
        <v>23210</v>
      </c>
      <c r="C6999" t="s">
        <v>23211</v>
      </c>
      <c r="D6999">
        <v>4</v>
      </c>
      <c r="E6999" t="s">
        <v>13</v>
      </c>
      <c r="F6999" t="s">
        <v>13</v>
      </c>
      <c r="G6999" t="s">
        <v>23212</v>
      </c>
      <c r="H6999" s="3" t="s">
        <v>23213</v>
      </c>
      <c r="I6999" t="s">
        <v>315</v>
      </c>
      <c r="J6999" t="s">
        <v>23214</v>
      </c>
    </row>
    <row r="7000" spans="1:10" ht="16" x14ac:dyDescent="0.2">
      <c r="A7000" t="s">
        <v>23215</v>
      </c>
      <c r="B7000" t="s">
        <v>23216</v>
      </c>
      <c r="C7000" t="s">
        <v>23217</v>
      </c>
      <c r="D7000">
        <v>2</v>
      </c>
      <c r="E7000" t="s">
        <v>13</v>
      </c>
      <c r="F7000" t="s">
        <v>13</v>
      </c>
      <c r="G7000" t="s">
        <v>23212</v>
      </c>
      <c r="H7000" s="3" t="s">
        <v>23213</v>
      </c>
      <c r="I7000" t="s">
        <v>315</v>
      </c>
      <c r="J7000" t="s">
        <v>23218</v>
      </c>
    </row>
    <row r="7001" spans="1:10" ht="16" x14ac:dyDescent="0.2">
      <c r="A7001" t="s">
        <v>23209</v>
      </c>
      <c r="B7001" t="s">
        <v>23219</v>
      </c>
      <c r="C7001" t="s">
        <v>23220</v>
      </c>
      <c r="D7001">
        <v>3</v>
      </c>
      <c r="E7001" t="s">
        <v>13</v>
      </c>
      <c r="F7001" t="s">
        <v>13</v>
      </c>
      <c r="G7001" t="s">
        <v>23212</v>
      </c>
      <c r="H7001" s="3" t="s">
        <v>23213</v>
      </c>
      <c r="I7001" t="s">
        <v>315</v>
      </c>
      <c r="J7001" t="s">
        <v>23214</v>
      </c>
    </row>
    <row r="7002" spans="1:10" ht="16" x14ac:dyDescent="0.2">
      <c r="A7002" t="s">
        <v>23209</v>
      </c>
      <c r="B7002" t="s">
        <v>23221</v>
      </c>
      <c r="C7002" t="s">
        <v>23222</v>
      </c>
      <c r="D7002">
        <v>1</v>
      </c>
      <c r="E7002" t="s">
        <v>13</v>
      </c>
      <c r="F7002" t="s">
        <v>13</v>
      </c>
      <c r="G7002" t="s">
        <v>23212</v>
      </c>
      <c r="H7002" s="3" t="s">
        <v>23213</v>
      </c>
      <c r="I7002" t="s">
        <v>315</v>
      </c>
      <c r="J7002" t="s">
        <v>23214</v>
      </c>
    </row>
    <row r="7003" spans="1:10" ht="16" x14ac:dyDescent="0.2">
      <c r="A7003" t="s">
        <v>23215</v>
      </c>
      <c r="B7003" t="s">
        <v>23223</v>
      </c>
      <c r="C7003" t="s">
        <v>23224</v>
      </c>
      <c r="D7003">
        <v>3</v>
      </c>
      <c r="E7003" t="s">
        <v>13</v>
      </c>
      <c r="F7003" t="s">
        <v>13</v>
      </c>
      <c r="G7003" t="s">
        <v>23212</v>
      </c>
      <c r="H7003" s="3" t="s">
        <v>23213</v>
      </c>
      <c r="I7003" t="s">
        <v>315</v>
      </c>
      <c r="J7003" t="s">
        <v>23218</v>
      </c>
    </row>
    <row r="7004" spans="1:10" ht="16" x14ac:dyDescent="0.2">
      <c r="A7004" t="s">
        <v>23215</v>
      </c>
      <c r="B7004" t="s">
        <v>23225</v>
      </c>
      <c r="C7004" t="s">
        <v>23226</v>
      </c>
      <c r="D7004">
        <v>1</v>
      </c>
      <c r="E7004" t="s">
        <v>13</v>
      </c>
      <c r="F7004" t="s">
        <v>13</v>
      </c>
      <c r="G7004" t="s">
        <v>23212</v>
      </c>
      <c r="H7004" s="3" t="s">
        <v>23213</v>
      </c>
      <c r="I7004" t="s">
        <v>315</v>
      </c>
      <c r="J7004" t="s">
        <v>23218</v>
      </c>
    </row>
    <row r="7005" spans="1:10" ht="16" x14ac:dyDescent="0.2">
      <c r="A7005" t="s">
        <v>23227</v>
      </c>
      <c r="B7005" t="s">
        <v>23228</v>
      </c>
      <c r="C7005" t="s">
        <v>23229</v>
      </c>
      <c r="D7005">
        <v>2</v>
      </c>
      <c r="E7005" t="s">
        <v>13</v>
      </c>
      <c r="F7005" t="s">
        <v>13</v>
      </c>
      <c r="G7005" t="s">
        <v>23212</v>
      </c>
      <c r="H7005" s="3" t="s">
        <v>23213</v>
      </c>
      <c r="I7005" t="s">
        <v>315</v>
      </c>
      <c r="J7005" t="s">
        <v>23230</v>
      </c>
    </row>
    <row r="7006" spans="1:10" ht="16" x14ac:dyDescent="0.2">
      <c r="A7006" t="s">
        <v>7377</v>
      </c>
      <c r="B7006" t="s">
        <v>23231</v>
      </c>
      <c r="C7006" t="s">
        <v>23232</v>
      </c>
      <c r="D7006">
        <v>3</v>
      </c>
      <c r="E7006" t="s">
        <v>13</v>
      </c>
      <c r="F7006" t="s">
        <v>13</v>
      </c>
      <c r="G7006" t="s">
        <v>23212</v>
      </c>
      <c r="H7006" s="3" t="s">
        <v>23213</v>
      </c>
      <c r="I7006" t="s">
        <v>315</v>
      </c>
      <c r="J7006" t="s">
        <v>7381</v>
      </c>
    </row>
    <row r="7007" spans="1:10" ht="16" x14ac:dyDescent="0.2">
      <c r="A7007" t="s">
        <v>7437</v>
      </c>
      <c r="B7007" t="s">
        <v>23231</v>
      </c>
      <c r="C7007" t="s">
        <v>23232</v>
      </c>
      <c r="D7007">
        <v>3</v>
      </c>
      <c r="E7007" t="s">
        <v>13</v>
      </c>
      <c r="F7007" t="s">
        <v>13</v>
      </c>
      <c r="G7007" t="s">
        <v>23212</v>
      </c>
      <c r="H7007" s="3" t="s">
        <v>23213</v>
      </c>
      <c r="I7007" t="s">
        <v>315</v>
      </c>
      <c r="J7007" t="s">
        <v>7438</v>
      </c>
    </row>
    <row r="7008" spans="1:10" ht="16" x14ac:dyDescent="0.2">
      <c r="A7008" t="s">
        <v>23233</v>
      </c>
      <c r="B7008" t="s">
        <v>23234</v>
      </c>
      <c r="C7008" t="s">
        <v>23235</v>
      </c>
      <c r="D7008">
        <v>2</v>
      </c>
      <c r="E7008" t="s">
        <v>13</v>
      </c>
      <c r="F7008" t="s">
        <v>13</v>
      </c>
      <c r="G7008" t="s">
        <v>23212</v>
      </c>
      <c r="H7008" s="3" t="s">
        <v>23213</v>
      </c>
      <c r="I7008" t="s">
        <v>315</v>
      </c>
      <c r="J7008" t="s">
        <v>23236</v>
      </c>
    </row>
    <row r="7009" spans="1:10" ht="16" x14ac:dyDescent="0.2">
      <c r="A7009" t="s">
        <v>23233</v>
      </c>
      <c r="B7009" t="s">
        <v>23237</v>
      </c>
      <c r="C7009" t="s">
        <v>23238</v>
      </c>
      <c r="D7009">
        <v>1</v>
      </c>
      <c r="E7009" t="s">
        <v>13</v>
      </c>
      <c r="F7009" t="s">
        <v>13</v>
      </c>
      <c r="G7009" t="s">
        <v>23212</v>
      </c>
      <c r="H7009" s="3" t="s">
        <v>23213</v>
      </c>
      <c r="I7009" t="s">
        <v>315</v>
      </c>
      <c r="J7009" t="s">
        <v>23236</v>
      </c>
    </row>
    <row r="7010" spans="1:10" ht="16" x14ac:dyDescent="0.2">
      <c r="A7010" t="s">
        <v>23239</v>
      </c>
      <c r="B7010" t="s">
        <v>23221</v>
      </c>
      <c r="C7010" t="s">
        <v>23222</v>
      </c>
      <c r="D7010">
        <v>2</v>
      </c>
      <c r="E7010" t="s">
        <v>13</v>
      </c>
      <c r="F7010" t="s">
        <v>13</v>
      </c>
      <c r="G7010" t="s">
        <v>23240</v>
      </c>
      <c r="H7010" s="3" t="s">
        <v>23241</v>
      </c>
      <c r="I7010" t="s">
        <v>315</v>
      </c>
      <c r="J7010" t="s">
        <v>23242</v>
      </c>
    </row>
    <row r="7011" spans="1:10" ht="16" x14ac:dyDescent="0.2">
      <c r="A7011" t="s">
        <v>19002</v>
      </c>
      <c r="B7011" t="s">
        <v>23221</v>
      </c>
      <c r="C7011" t="s">
        <v>23222</v>
      </c>
      <c r="D7011">
        <v>2</v>
      </c>
      <c r="E7011" t="s">
        <v>13</v>
      </c>
      <c r="F7011" t="s">
        <v>13</v>
      </c>
      <c r="G7011" t="s">
        <v>23240</v>
      </c>
      <c r="H7011" s="3" t="s">
        <v>23241</v>
      </c>
      <c r="I7011" t="s">
        <v>315</v>
      </c>
      <c r="J7011" t="s">
        <v>19006</v>
      </c>
    </row>
    <row r="7012" spans="1:10" ht="16" x14ac:dyDescent="0.2">
      <c r="A7012" t="s">
        <v>19002</v>
      </c>
      <c r="B7012" t="s">
        <v>23225</v>
      </c>
      <c r="C7012" t="s">
        <v>23226</v>
      </c>
      <c r="D7012">
        <v>1</v>
      </c>
      <c r="E7012" t="s">
        <v>13</v>
      </c>
      <c r="F7012" t="s">
        <v>13</v>
      </c>
      <c r="G7012" t="s">
        <v>23240</v>
      </c>
      <c r="H7012" s="3" t="s">
        <v>23241</v>
      </c>
      <c r="I7012" t="s">
        <v>315</v>
      </c>
      <c r="J7012" t="s">
        <v>19006</v>
      </c>
    </row>
    <row r="7013" spans="1:10" ht="16" x14ac:dyDescent="0.2">
      <c r="A7013" t="s">
        <v>23243</v>
      </c>
      <c r="B7013" t="s">
        <v>23221</v>
      </c>
      <c r="C7013" t="s">
        <v>23222</v>
      </c>
      <c r="D7013">
        <v>1</v>
      </c>
      <c r="E7013" t="s">
        <v>13</v>
      </c>
      <c r="F7013" t="s">
        <v>13</v>
      </c>
      <c r="G7013" t="s">
        <v>23240</v>
      </c>
      <c r="H7013" s="3" t="s">
        <v>23244</v>
      </c>
      <c r="I7013" t="s">
        <v>315</v>
      </c>
      <c r="J7013" t="s">
        <v>23245</v>
      </c>
    </row>
    <row r="7014" spans="1:10" ht="16" x14ac:dyDescent="0.2">
      <c r="A7014" t="s">
        <v>23246</v>
      </c>
      <c r="B7014" t="s">
        <v>23247</v>
      </c>
      <c r="C7014" t="s">
        <v>23248</v>
      </c>
      <c r="D7014">
        <v>4</v>
      </c>
      <c r="E7014">
        <f>446</f>
        <v>446</v>
      </c>
      <c r="F7014" t="s">
        <v>13</v>
      </c>
      <c r="G7014" t="s">
        <v>23249</v>
      </c>
      <c r="H7014" s="3" t="s">
        <v>23250</v>
      </c>
      <c r="I7014" t="s">
        <v>3744</v>
      </c>
      <c r="J7014" t="s">
        <v>23251</v>
      </c>
    </row>
    <row r="7015" spans="1:10" ht="16" x14ac:dyDescent="0.2">
      <c r="A7015" t="s">
        <v>23252</v>
      </c>
      <c r="B7015" t="s">
        <v>23253</v>
      </c>
      <c r="C7015" t="s">
        <v>23254</v>
      </c>
      <c r="D7015">
        <v>2</v>
      </c>
      <c r="E7015" t="s">
        <v>13</v>
      </c>
      <c r="F7015" t="s">
        <v>13</v>
      </c>
      <c r="G7015" t="s">
        <v>23255</v>
      </c>
      <c r="H7015" s="3" t="s">
        <v>23256</v>
      </c>
      <c r="I7015" t="s">
        <v>7603</v>
      </c>
      <c r="J7015" t="s">
        <v>23257</v>
      </c>
    </row>
    <row r="7016" spans="1:10" ht="16" x14ac:dyDescent="0.2">
      <c r="A7016" t="s">
        <v>23258</v>
      </c>
      <c r="B7016" t="s">
        <v>23259</v>
      </c>
      <c r="C7016" t="s">
        <v>23260</v>
      </c>
      <c r="D7016">
        <v>1</v>
      </c>
      <c r="E7016" t="s">
        <v>13</v>
      </c>
      <c r="F7016" t="s">
        <v>13</v>
      </c>
      <c r="G7016" t="s">
        <v>23255</v>
      </c>
      <c r="H7016" s="3" t="s">
        <v>23261</v>
      </c>
      <c r="I7016" t="s">
        <v>7603</v>
      </c>
      <c r="J7016" t="s">
        <v>23262</v>
      </c>
    </row>
    <row r="7017" spans="1:10" ht="16" x14ac:dyDescent="0.2">
      <c r="A7017" t="s">
        <v>23252</v>
      </c>
      <c r="B7017" t="s">
        <v>23263</v>
      </c>
      <c r="C7017" t="s">
        <v>23264</v>
      </c>
      <c r="D7017">
        <v>1</v>
      </c>
      <c r="E7017" t="s">
        <v>13</v>
      </c>
      <c r="F7017" t="s">
        <v>13</v>
      </c>
      <c r="G7017" t="s">
        <v>23255</v>
      </c>
      <c r="H7017" s="3" t="s">
        <v>23256</v>
      </c>
      <c r="I7017" t="s">
        <v>7603</v>
      </c>
      <c r="J7017" t="s">
        <v>23257</v>
      </c>
    </row>
    <row r="7018" spans="1:10" ht="16" x14ac:dyDescent="0.2">
      <c r="A7018" t="s">
        <v>23258</v>
      </c>
      <c r="B7018" t="s">
        <v>23265</v>
      </c>
      <c r="C7018" t="s">
        <v>23266</v>
      </c>
      <c r="D7018">
        <v>2</v>
      </c>
      <c r="E7018" t="s">
        <v>13</v>
      </c>
      <c r="F7018" t="s">
        <v>13</v>
      </c>
      <c r="G7018" t="s">
        <v>23255</v>
      </c>
      <c r="H7018" s="3" t="s">
        <v>23256</v>
      </c>
      <c r="I7018" t="s">
        <v>7603</v>
      </c>
      <c r="J7018" t="s">
        <v>23262</v>
      </c>
    </row>
    <row r="7019" spans="1:10" ht="16" x14ac:dyDescent="0.2">
      <c r="A7019" t="s">
        <v>2874</v>
      </c>
      <c r="B7019" t="s">
        <v>23267</v>
      </c>
      <c r="C7019" t="s">
        <v>23268</v>
      </c>
      <c r="D7019">
        <v>1</v>
      </c>
      <c r="E7019" t="s">
        <v>13</v>
      </c>
      <c r="F7019" t="s">
        <v>13</v>
      </c>
      <c r="G7019" t="s">
        <v>23269</v>
      </c>
      <c r="H7019" s="3" t="s">
        <v>23270</v>
      </c>
      <c r="I7019" t="s">
        <v>62</v>
      </c>
      <c r="J7019" t="s">
        <v>2877</v>
      </c>
    </row>
    <row r="7020" spans="1:10" ht="16" x14ac:dyDescent="0.2">
      <c r="A7020" t="s">
        <v>23271</v>
      </c>
      <c r="B7020" t="s">
        <v>23272</v>
      </c>
      <c r="C7020" t="s">
        <v>23273</v>
      </c>
      <c r="D7020">
        <v>1</v>
      </c>
      <c r="E7020" t="s">
        <v>13</v>
      </c>
      <c r="F7020" t="s">
        <v>13</v>
      </c>
      <c r="G7020" t="s">
        <v>23269</v>
      </c>
      <c r="H7020" s="3" t="s">
        <v>23274</v>
      </c>
      <c r="I7020" t="s">
        <v>62</v>
      </c>
      <c r="J7020" t="s">
        <v>23275</v>
      </c>
    </row>
    <row r="7021" spans="1:10" ht="16" x14ac:dyDescent="0.2">
      <c r="A7021" t="s">
        <v>23276</v>
      </c>
      <c r="B7021" t="s">
        <v>11788</v>
      </c>
      <c r="C7021" t="s">
        <v>11789</v>
      </c>
      <c r="D7021">
        <v>6</v>
      </c>
      <c r="E7021" t="s">
        <v>13</v>
      </c>
      <c r="F7021" t="s">
        <v>13</v>
      </c>
      <c r="G7021" t="s">
        <v>23277</v>
      </c>
      <c r="H7021" s="3" t="s">
        <v>23278</v>
      </c>
      <c r="I7021" t="s">
        <v>7603</v>
      </c>
      <c r="J7021" t="s">
        <v>23279</v>
      </c>
    </row>
    <row r="7022" spans="1:10" ht="16" x14ac:dyDescent="0.2">
      <c r="A7022" t="s">
        <v>6831</v>
      </c>
      <c r="B7022" t="s">
        <v>23280</v>
      </c>
      <c r="C7022" t="s">
        <v>23281</v>
      </c>
      <c r="D7022">
        <v>4</v>
      </c>
      <c r="E7022" t="s">
        <v>13</v>
      </c>
      <c r="F7022" t="s">
        <v>13</v>
      </c>
      <c r="G7022" t="s">
        <v>23277</v>
      </c>
      <c r="H7022" s="3" t="s">
        <v>23282</v>
      </c>
      <c r="I7022" t="s">
        <v>6730</v>
      </c>
      <c r="J7022" t="s">
        <v>6834</v>
      </c>
    </row>
    <row r="7023" spans="1:10" ht="16" x14ac:dyDescent="0.2">
      <c r="A7023" t="s">
        <v>6831</v>
      </c>
      <c r="B7023" t="s">
        <v>19193</v>
      </c>
      <c r="C7023" t="s">
        <v>19194</v>
      </c>
      <c r="D7023">
        <v>3</v>
      </c>
      <c r="E7023" t="s">
        <v>13</v>
      </c>
      <c r="F7023" t="s">
        <v>13</v>
      </c>
      <c r="G7023" t="s">
        <v>23277</v>
      </c>
      <c r="H7023" s="3" t="s">
        <v>23282</v>
      </c>
      <c r="I7023" t="s">
        <v>6730</v>
      </c>
      <c r="J7023" t="s">
        <v>6834</v>
      </c>
    </row>
    <row r="7024" spans="1:10" ht="16" x14ac:dyDescent="0.2">
      <c r="A7024" t="s">
        <v>6831</v>
      </c>
      <c r="B7024" t="s">
        <v>19162</v>
      </c>
      <c r="C7024" t="s">
        <v>19163</v>
      </c>
      <c r="D7024">
        <v>1</v>
      </c>
      <c r="E7024" t="s">
        <v>13</v>
      </c>
      <c r="F7024" t="s">
        <v>13</v>
      </c>
      <c r="G7024" t="s">
        <v>23277</v>
      </c>
      <c r="H7024" s="3" t="s">
        <v>23282</v>
      </c>
      <c r="I7024" t="s">
        <v>6730</v>
      </c>
      <c r="J7024" t="s">
        <v>6834</v>
      </c>
    </row>
    <row r="7025" spans="1:10" ht="16" x14ac:dyDescent="0.2">
      <c r="A7025" t="s">
        <v>23283</v>
      </c>
      <c r="B7025" t="s">
        <v>23284</v>
      </c>
      <c r="C7025" t="s">
        <v>23285</v>
      </c>
      <c r="D7025">
        <v>5</v>
      </c>
      <c r="E7025" t="s">
        <v>13</v>
      </c>
      <c r="F7025" t="s">
        <v>13</v>
      </c>
      <c r="G7025" t="s">
        <v>23286</v>
      </c>
      <c r="H7025" s="3" t="s">
        <v>23287</v>
      </c>
      <c r="I7025" t="s">
        <v>62</v>
      </c>
      <c r="J7025" t="s">
        <v>23288</v>
      </c>
    </row>
    <row r="7026" spans="1:10" ht="16" x14ac:dyDescent="0.2">
      <c r="A7026" t="s">
        <v>10314</v>
      </c>
      <c r="B7026" t="s">
        <v>23289</v>
      </c>
      <c r="C7026" t="s">
        <v>23290</v>
      </c>
      <c r="D7026">
        <v>3</v>
      </c>
      <c r="E7026" t="s">
        <v>13</v>
      </c>
      <c r="F7026" t="s">
        <v>13</v>
      </c>
      <c r="G7026" t="s">
        <v>23286</v>
      </c>
      <c r="H7026" s="3" t="s">
        <v>23291</v>
      </c>
      <c r="I7026" t="s">
        <v>62</v>
      </c>
      <c r="J7026" t="s">
        <v>10319</v>
      </c>
    </row>
    <row r="7027" spans="1:10" ht="16" x14ac:dyDescent="0.2">
      <c r="A7027" t="s">
        <v>23292</v>
      </c>
      <c r="B7027" t="s">
        <v>23293</v>
      </c>
      <c r="C7027" t="s">
        <v>23294</v>
      </c>
      <c r="D7027">
        <v>1</v>
      </c>
      <c r="E7027" t="s">
        <v>13</v>
      </c>
      <c r="F7027" t="s">
        <v>13</v>
      </c>
      <c r="G7027" t="s">
        <v>23286</v>
      </c>
      <c r="H7027" s="3" t="s">
        <v>23295</v>
      </c>
      <c r="I7027" t="s">
        <v>62</v>
      </c>
      <c r="J7027" t="s">
        <v>23296</v>
      </c>
    </row>
    <row r="7028" spans="1:10" ht="16" x14ac:dyDescent="0.2">
      <c r="A7028" t="s">
        <v>23292</v>
      </c>
      <c r="B7028" t="s">
        <v>23297</v>
      </c>
      <c r="C7028" t="s">
        <v>23298</v>
      </c>
      <c r="D7028">
        <v>3</v>
      </c>
      <c r="E7028" t="s">
        <v>13</v>
      </c>
      <c r="F7028" t="s">
        <v>13</v>
      </c>
      <c r="G7028" t="s">
        <v>23286</v>
      </c>
      <c r="H7028" s="3" t="s">
        <v>23295</v>
      </c>
      <c r="I7028" t="s">
        <v>62</v>
      </c>
      <c r="J7028" t="s">
        <v>23296</v>
      </c>
    </row>
    <row r="7029" spans="1:10" ht="16" x14ac:dyDescent="0.2">
      <c r="A7029" t="s">
        <v>10314</v>
      </c>
      <c r="B7029" t="s">
        <v>23299</v>
      </c>
      <c r="C7029" t="s">
        <v>23300</v>
      </c>
      <c r="D7029">
        <v>1</v>
      </c>
      <c r="E7029" t="s">
        <v>13</v>
      </c>
      <c r="F7029" t="s">
        <v>13</v>
      </c>
      <c r="G7029" t="s">
        <v>23286</v>
      </c>
      <c r="H7029" s="3" t="s">
        <v>23291</v>
      </c>
      <c r="I7029" t="s">
        <v>62</v>
      </c>
      <c r="J7029" t="s">
        <v>10319</v>
      </c>
    </row>
    <row r="7030" spans="1:10" ht="16" x14ac:dyDescent="0.2">
      <c r="A7030" t="s">
        <v>23301</v>
      </c>
      <c r="B7030" t="s">
        <v>23302</v>
      </c>
      <c r="C7030" t="s">
        <v>23303</v>
      </c>
      <c r="D7030">
        <v>3</v>
      </c>
      <c r="E7030" t="s">
        <v>13</v>
      </c>
      <c r="F7030" t="s">
        <v>13</v>
      </c>
      <c r="G7030" t="s">
        <v>23286</v>
      </c>
      <c r="H7030" s="3" t="s">
        <v>23291</v>
      </c>
      <c r="I7030" t="s">
        <v>62</v>
      </c>
      <c r="J7030" t="s">
        <v>23304</v>
      </c>
    </row>
    <row r="7031" spans="1:10" ht="16" x14ac:dyDescent="0.2">
      <c r="A7031" t="s">
        <v>23301</v>
      </c>
      <c r="B7031" t="s">
        <v>23299</v>
      </c>
      <c r="C7031" t="s">
        <v>23300</v>
      </c>
      <c r="D7031">
        <v>1</v>
      </c>
      <c r="E7031" t="s">
        <v>13</v>
      </c>
      <c r="F7031" t="s">
        <v>13</v>
      </c>
      <c r="G7031" t="s">
        <v>23286</v>
      </c>
      <c r="H7031" s="3" t="s">
        <v>23291</v>
      </c>
      <c r="I7031" t="s">
        <v>62</v>
      </c>
      <c r="J7031" t="s">
        <v>23304</v>
      </c>
    </row>
    <row r="7032" spans="1:10" ht="16" x14ac:dyDescent="0.2">
      <c r="A7032" t="s">
        <v>23305</v>
      </c>
      <c r="B7032" t="s">
        <v>23297</v>
      </c>
      <c r="C7032" t="s">
        <v>23298</v>
      </c>
      <c r="D7032">
        <v>3</v>
      </c>
      <c r="E7032" t="s">
        <v>13</v>
      </c>
      <c r="F7032" t="s">
        <v>13</v>
      </c>
      <c r="G7032" t="s">
        <v>23286</v>
      </c>
      <c r="H7032" s="3" t="s">
        <v>23295</v>
      </c>
      <c r="I7032" t="s">
        <v>62</v>
      </c>
      <c r="J7032" t="s">
        <v>23306</v>
      </c>
    </row>
    <row r="7033" spans="1:10" ht="16" x14ac:dyDescent="0.2">
      <c r="A7033" t="s">
        <v>23307</v>
      </c>
      <c r="B7033" t="s">
        <v>23308</v>
      </c>
      <c r="C7033" t="s">
        <v>23309</v>
      </c>
      <c r="D7033">
        <v>6</v>
      </c>
      <c r="E7033" t="s">
        <v>13</v>
      </c>
      <c r="F7033" t="s">
        <v>13</v>
      </c>
      <c r="G7033" t="s">
        <v>23286</v>
      </c>
      <c r="H7033" s="3" t="s">
        <v>23291</v>
      </c>
      <c r="I7033" t="s">
        <v>62</v>
      </c>
      <c r="J7033" t="s">
        <v>23310</v>
      </c>
    </row>
    <row r="7034" spans="1:10" ht="16" x14ac:dyDescent="0.2">
      <c r="A7034" t="s">
        <v>12390</v>
      </c>
      <c r="B7034" t="s">
        <v>23311</v>
      </c>
      <c r="C7034" t="s">
        <v>23312</v>
      </c>
      <c r="D7034">
        <v>8</v>
      </c>
      <c r="E7034" t="s">
        <v>13</v>
      </c>
      <c r="F7034" t="s">
        <v>13</v>
      </c>
      <c r="G7034" t="s">
        <v>23286</v>
      </c>
      <c r="H7034" s="3" t="s">
        <v>23291</v>
      </c>
      <c r="I7034" t="s">
        <v>62</v>
      </c>
      <c r="J7034" t="s">
        <v>12393</v>
      </c>
    </row>
    <row r="7035" spans="1:10" ht="16" x14ac:dyDescent="0.2">
      <c r="A7035" t="s">
        <v>23313</v>
      </c>
      <c r="B7035" t="s">
        <v>23314</v>
      </c>
      <c r="C7035" t="s">
        <v>23315</v>
      </c>
      <c r="D7035">
        <v>4</v>
      </c>
      <c r="E7035" t="s">
        <v>13</v>
      </c>
      <c r="F7035" t="s">
        <v>13</v>
      </c>
      <c r="G7035" t="s">
        <v>23286</v>
      </c>
      <c r="H7035" s="3" t="s">
        <v>23291</v>
      </c>
      <c r="I7035" t="s">
        <v>62</v>
      </c>
      <c r="J7035" t="s">
        <v>23316</v>
      </c>
    </row>
    <row r="7036" spans="1:10" ht="16" x14ac:dyDescent="0.2">
      <c r="A7036" t="s">
        <v>23317</v>
      </c>
      <c r="B7036" t="s">
        <v>23318</v>
      </c>
      <c r="C7036" t="s">
        <v>23319</v>
      </c>
      <c r="D7036">
        <v>4</v>
      </c>
      <c r="E7036" t="s">
        <v>13</v>
      </c>
      <c r="F7036" t="s">
        <v>13</v>
      </c>
      <c r="G7036" t="s">
        <v>23320</v>
      </c>
      <c r="H7036" s="3" t="s">
        <v>23321</v>
      </c>
      <c r="I7036" t="s">
        <v>62</v>
      </c>
      <c r="J7036" t="s">
        <v>23322</v>
      </c>
    </row>
    <row r="7037" spans="1:10" ht="16" x14ac:dyDescent="0.2">
      <c r="A7037" t="s">
        <v>23323</v>
      </c>
      <c r="B7037" t="s">
        <v>23324</v>
      </c>
      <c r="C7037" t="s">
        <v>23325</v>
      </c>
      <c r="D7037">
        <v>2</v>
      </c>
      <c r="E7037" t="s">
        <v>13</v>
      </c>
      <c r="F7037" t="s">
        <v>13</v>
      </c>
      <c r="G7037" t="s">
        <v>23326</v>
      </c>
      <c r="H7037" s="3" t="s">
        <v>23327</v>
      </c>
      <c r="I7037" t="s">
        <v>62</v>
      </c>
      <c r="J7037" t="s">
        <v>23328</v>
      </c>
    </row>
    <row r="7038" spans="1:10" ht="32" x14ac:dyDescent="0.2">
      <c r="A7038" t="s">
        <v>18781</v>
      </c>
      <c r="B7038" t="s">
        <v>23329</v>
      </c>
      <c r="C7038" t="s">
        <v>23330</v>
      </c>
      <c r="D7038">
        <v>1</v>
      </c>
      <c r="E7038" t="s">
        <v>13</v>
      </c>
      <c r="F7038" t="s">
        <v>13</v>
      </c>
      <c r="G7038" t="s">
        <v>23331</v>
      </c>
      <c r="H7038" s="3" t="s">
        <v>23332</v>
      </c>
      <c r="I7038" t="s">
        <v>62</v>
      </c>
      <c r="J7038" t="s">
        <v>18786</v>
      </c>
    </row>
    <row r="7039" spans="1:10" ht="16" x14ac:dyDescent="0.2">
      <c r="A7039" t="s">
        <v>9645</v>
      </c>
      <c r="B7039" t="s">
        <v>23333</v>
      </c>
      <c r="C7039" t="s">
        <v>23334</v>
      </c>
      <c r="D7039">
        <v>8</v>
      </c>
      <c r="E7039" t="s">
        <v>13</v>
      </c>
      <c r="F7039" t="s">
        <v>13</v>
      </c>
      <c r="G7039" t="s">
        <v>23331</v>
      </c>
      <c r="H7039" s="3" t="s">
        <v>23335</v>
      </c>
      <c r="I7039" t="s">
        <v>62</v>
      </c>
      <c r="J7039" t="s">
        <v>9650</v>
      </c>
    </row>
    <row r="7040" spans="1:10" ht="16" x14ac:dyDescent="0.2">
      <c r="A7040" t="s">
        <v>10666</v>
      </c>
      <c r="B7040" t="s">
        <v>23336</v>
      </c>
      <c r="C7040" t="s">
        <v>20735</v>
      </c>
      <c r="D7040">
        <v>1</v>
      </c>
      <c r="E7040" t="s">
        <v>13</v>
      </c>
      <c r="F7040" t="s">
        <v>13</v>
      </c>
      <c r="G7040" t="s">
        <v>23331</v>
      </c>
      <c r="H7040" s="3" t="s">
        <v>23335</v>
      </c>
      <c r="I7040" t="s">
        <v>62</v>
      </c>
      <c r="J7040" t="s">
        <v>10668</v>
      </c>
    </row>
    <row r="7041" spans="1:10" ht="16" x14ac:dyDescent="0.2">
      <c r="A7041" t="s">
        <v>6369</v>
      </c>
      <c r="B7041" t="s">
        <v>23337</v>
      </c>
      <c r="C7041" t="s">
        <v>23338</v>
      </c>
      <c r="D7041">
        <v>4</v>
      </c>
      <c r="E7041" t="s">
        <v>13</v>
      </c>
      <c r="F7041" t="s">
        <v>13</v>
      </c>
      <c r="G7041" t="s">
        <v>23331</v>
      </c>
      <c r="H7041" s="3" t="s">
        <v>23339</v>
      </c>
      <c r="I7041" t="s">
        <v>62</v>
      </c>
      <c r="J7041" t="s">
        <v>6374</v>
      </c>
    </row>
    <row r="7042" spans="1:10" ht="16" x14ac:dyDescent="0.2">
      <c r="A7042" t="s">
        <v>23317</v>
      </c>
      <c r="B7042" t="s">
        <v>23340</v>
      </c>
      <c r="C7042" t="s">
        <v>23341</v>
      </c>
      <c r="D7042">
        <v>1</v>
      </c>
      <c r="E7042" t="s">
        <v>13</v>
      </c>
      <c r="F7042" t="s">
        <v>13</v>
      </c>
      <c r="G7042" t="s">
        <v>23331</v>
      </c>
      <c r="H7042" s="3" t="s">
        <v>23342</v>
      </c>
      <c r="I7042" t="s">
        <v>62</v>
      </c>
      <c r="J7042" t="s">
        <v>23322</v>
      </c>
    </row>
    <row r="7043" spans="1:10" ht="16" x14ac:dyDescent="0.2">
      <c r="A7043" t="s">
        <v>12390</v>
      </c>
      <c r="B7043" t="s">
        <v>23343</v>
      </c>
      <c r="C7043" t="s">
        <v>23344</v>
      </c>
      <c r="D7043">
        <v>3</v>
      </c>
      <c r="E7043" t="s">
        <v>13</v>
      </c>
      <c r="F7043" t="s">
        <v>13</v>
      </c>
      <c r="G7043" t="s">
        <v>23331</v>
      </c>
      <c r="H7043" s="3" t="s">
        <v>23345</v>
      </c>
      <c r="I7043" t="s">
        <v>62</v>
      </c>
      <c r="J7043" t="s">
        <v>12393</v>
      </c>
    </row>
    <row r="7044" spans="1:10" ht="16" x14ac:dyDescent="0.2">
      <c r="A7044" t="s">
        <v>9645</v>
      </c>
      <c r="B7044" t="s">
        <v>23346</v>
      </c>
      <c r="C7044" t="s">
        <v>23347</v>
      </c>
      <c r="D7044">
        <v>7</v>
      </c>
      <c r="E7044" t="s">
        <v>13</v>
      </c>
      <c r="F7044" t="s">
        <v>13</v>
      </c>
      <c r="G7044" t="s">
        <v>23331</v>
      </c>
      <c r="H7044" s="3" t="s">
        <v>23335</v>
      </c>
      <c r="I7044" t="s">
        <v>62</v>
      </c>
      <c r="J7044" t="s">
        <v>9650</v>
      </c>
    </row>
    <row r="7045" spans="1:10" ht="16" x14ac:dyDescent="0.2">
      <c r="A7045" t="s">
        <v>23283</v>
      </c>
      <c r="B7045" t="s">
        <v>23348</v>
      </c>
      <c r="C7045" t="s">
        <v>23349</v>
      </c>
      <c r="D7045">
        <v>6</v>
      </c>
      <c r="E7045" t="s">
        <v>23350</v>
      </c>
      <c r="F7045" t="s">
        <v>13</v>
      </c>
      <c r="G7045" t="s">
        <v>23351</v>
      </c>
      <c r="H7045" s="3" t="s">
        <v>23352</v>
      </c>
      <c r="I7045" t="s">
        <v>62</v>
      </c>
      <c r="J7045" t="s">
        <v>23288</v>
      </c>
    </row>
    <row r="7046" spans="1:10" ht="32" x14ac:dyDescent="0.2">
      <c r="A7046" t="s">
        <v>23317</v>
      </c>
      <c r="B7046" t="s">
        <v>23353</v>
      </c>
      <c r="C7046" t="s">
        <v>23354</v>
      </c>
      <c r="D7046">
        <v>7</v>
      </c>
      <c r="E7046" t="s">
        <v>23350</v>
      </c>
      <c r="F7046" t="s">
        <v>13</v>
      </c>
      <c r="G7046" t="s">
        <v>23351</v>
      </c>
      <c r="H7046" s="3" t="s">
        <v>23355</v>
      </c>
      <c r="I7046" t="s">
        <v>62</v>
      </c>
      <c r="J7046" t="s">
        <v>23322</v>
      </c>
    </row>
    <row r="7047" spans="1:10" ht="32" x14ac:dyDescent="0.2">
      <c r="A7047" t="s">
        <v>20079</v>
      </c>
      <c r="B7047" t="s">
        <v>4726</v>
      </c>
      <c r="C7047" t="s">
        <v>23356</v>
      </c>
      <c r="D7047">
        <v>3</v>
      </c>
      <c r="E7047" t="s">
        <v>23350</v>
      </c>
      <c r="F7047" t="s">
        <v>13</v>
      </c>
      <c r="G7047" t="s">
        <v>23351</v>
      </c>
      <c r="H7047" s="3" t="s">
        <v>23357</v>
      </c>
      <c r="I7047" t="s">
        <v>62</v>
      </c>
      <c r="J7047" t="s">
        <v>20084</v>
      </c>
    </row>
    <row r="7048" spans="1:10" ht="16" x14ac:dyDescent="0.2">
      <c r="A7048" t="s">
        <v>23317</v>
      </c>
      <c r="B7048" t="s">
        <v>23358</v>
      </c>
      <c r="C7048" t="s">
        <v>23359</v>
      </c>
      <c r="D7048">
        <v>6</v>
      </c>
      <c r="E7048" t="s">
        <v>23350</v>
      </c>
      <c r="F7048" t="s">
        <v>13</v>
      </c>
      <c r="G7048" t="s">
        <v>23351</v>
      </c>
      <c r="H7048" s="3" t="s">
        <v>23352</v>
      </c>
      <c r="I7048" t="s">
        <v>62</v>
      </c>
      <c r="J7048" t="s">
        <v>23322</v>
      </c>
    </row>
    <row r="7049" spans="1:10" ht="16" x14ac:dyDescent="0.2">
      <c r="A7049" t="s">
        <v>23292</v>
      </c>
      <c r="B7049" t="s">
        <v>23360</v>
      </c>
      <c r="C7049" t="s">
        <v>23361</v>
      </c>
      <c r="D7049">
        <v>2</v>
      </c>
      <c r="E7049" t="s">
        <v>23350</v>
      </c>
      <c r="F7049" t="s">
        <v>13</v>
      </c>
      <c r="G7049" t="s">
        <v>23351</v>
      </c>
      <c r="H7049" s="3" t="s">
        <v>23362</v>
      </c>
      <c r="I7049" t="s">
        <v>62</v>
      </c>
      <c r="J7049" t="s">
        <v>23296</v>
      </c>
    </row>
    <row r="7050" spans="1:10" ht="16" x14ac:dyDescent="0.2">
      <c r="A7050" t="s">
        <v>23317</v>
      </c>
      <c r="B7050" t="s">
        <v>23363</v>
      </c>
      <c r="C7050" t="s">
        <v>23364</v>
      </c>
      <c r="D7050">
        <v>2</v>
      </c>
      <c r="E7050" t="s">
        <v>23350</v>
      </c>
      <c r="F7050" t="s">
        <v>13</v>
      </c>
      <c r="G7050" t="s">
        <v>23351</v>
      </c>
      <c r="H7050" s="3" t="s">
        <v>23365</v>
      </c>
      <c r="I7050" t="s">
        <v>62</v>
      </c>
      <c r="J7050" t="s">
        <v>23322</v>
      </c>
    </row>
    <row r="7051" spans="1:10" ht="16" x14ac:dyDescent="0.2">
      <c r="A7051" t="s">
        <v>10027</v>
      </c>
      <c r="B7051" t="s">
        <v>23366</v>
      </c>
      <c r="C7051" t="s">
        <v>23367</v>
      </c>
      <c r="D7051">
        <v>9</v>
      </c>
      <c r="E7051" t="s">
        <v>23350</v>
      </c>
      <c r="F7051" t="s">
        <v>13</v>
      </c>
      <c r="G7051" t="s">
        <v>23351</v>
      </c>
      <c r="H7051" s="3" t="s">
        <v>23362</v>
      </c>
      <c r="I7051" t="s">
        <v>62</v>
      </c>
      <c r="J7051" t="s">
        <v>10032</v>
      </c>
    </row>
    <row r="7052" spans="1:10" ht="16" x14ac:dyDescent="0.2">
      <c r="A7052" t="s">
        <v>23283</v>
      </c>
      <c r="B7052" t="s">
        <v>23358</v>
      </c>
      <c r="C7052" t="s">
        <v>23359</v>
      </c>
      <c r="D7052">
        <v>3</v>
      </c>
      <c r="E7052" t="s">
        <v>23350</v>
      </c>
      <c r="F7052" t="s">
        <v>13</v>
      </c>
      <c r="G7052" t="s">
        <v>23351</v>
      </c>
      <c r="H7052" s="3" t="s">
        <v>23352</v>
      </c>
      <c r="I7052" t="s">
        <v>62</v>
      </c>
      <c r="J7052" t="s">
        <v>23288</v>
      </c>
    </row>
    <row r="7053" spans="1:10" ht="16" x14ac:dyDescent="0.2">
      <c r="A7053" t="s">
        <v>23283</v>
      </c>
      <c r="B7053" t="s">
        <v>23363</v>
      </c>
      <c r="C7053" t="s">
        <v>23364</v>
      </c>
      <c r="D7053">
        <v>2</v>
      </c>
      <c r="E7053" t="s">
        <v>23350</v>
      </c>
      <c r="F7053" t="s">
        <v>13</v>
      </c>
      <c r="G7053" t="s">
        <v>23351</v>
      </c>
      <c r="H7053" s="3" t="s">
        <v>23352</v>
      </c>
      <c r="I7053" t="s">
        <v>62</v>
      </c>
      <c r="J7053" t="s">
        <v>23288</v>
      </c>
    </row>
    <row r="7054" spans="1:10" ht="16" x14ac:dyDescent="0.2">
      <c r="A7054" t="s">
        <v>23305</v>
      </c>
      <c r="B7054" t="s">
        <v>23324</v>
      </c>
      <c r="C7054" t="s">
        <v>23325</v>
      </c>
      <c r="D7054">
        <v>6</v>
      </c>
      <c r="E7054" t="s">
        <v>23350</v>
      </c>
      <c r="F7054" t="s">
        <v>13</v>
      </c>
      <c r="G7054" t="s">
        <v>23351</v>
      </c>
      <c r="H7054" s="3" t="s">
        <v>23368</v>
      </c>
      <c r="I7054" t="s">
        <v>62</v>
      </c>
      <c r="J7054" t="s">
        <v>23306</v>
      </c>
    </row>
    <row r="7055" spans="1:10" ht="32" x14ac:dyDescent="0.2">
      <c r="A7055" t="s">
        <v>23283</v>
      </c>
      <c r="B7055" t="s">
        <v>23353</v>
      </c>
      <c r="C7055" t="s">
        <v>23354</v>
      </c>
      <c r="D7055">
        <v>1</v>
      </c>
      <c r="E7055" t="s">
        <v>23350</v>
      </c>
      <c r="F7055" t="s">
        <v>13</v>
      </c>
      <c r="G7055" t="s">
        <v>23351</v>
      </c>
      <c r="H7055" s="3" t="s">
        <v>23355</v>
      </c>
      <c r="I7055" t="s">
        <v>62</v>
      </c>
      <c r="J7055" t="s">
        <v>23288</v>
      </c>
    </row>
    <row r="7056" spans="1:10" ht="16" x14ac:dyDescent="0.2">
      <c r="A7056" t="s">
        <v>23305</v>
      </c>
      <c r="B7056" t="s">
        <v>23369</v>
      </c>
      <c r="C7056" t="s">
        <v>23370</v>
      </c>
      <c r="D7056">
        <v>1</v>
      </c>
      <c r="E7056" t="s">
        <v>23350</v>
      </c>
      <c r="F7056" t="s">
        <v>13</v>
      </c>
      <c r="G7056" t="s">
        <v>23351</v>
      </c>
      <c r="H7056" s="3" t="s">
        <v>23368</v>
      </c>
      <c r="I7056" t="s">
        <v>62</v>
      </c>
      <c r="J7056" t="s">
        <v>23306</v>
      </c>
    </row>
    <row r="7057" spans="1:10" ht="16" x14ac:dyDescent="0.2">
      <c r="A7057" t="s">
        <v>23317</v>
      </c>
      <c r="B7057" t="s">
        <v>23348</v>
      </c>
      <c r="C7057" t="s">
        <v>23349</v>
      </c>
      <c r="D7057">
        <v>8</v>
      </c>
      <c r="E7057" t="s">
        <v>23350</v>
      </c>
      <c r="F7057" t="s">
        <v>13</v>
      </c>
      <c r="G7057" t="s">
        <v>23351</v>
      </c>
      <c r="H7057" s="3" t="s">
        <v>23352</v>
      </c>
      <c r="I7057" t="s">
        <v>62</v>
      </c>
      <c r="J7057" t="s">
        <v>23322</v>
      </c>
    </row>
    <row r="7058" spans="1:10" ht="16" x14ac:dyDescent="0.2">
      <c r="A7058" t="s">
        <v>23371</v>
      </c>
      <c r="B7058" t="s">
        <v>23372</v>
      </c>
      <c r="C7058" t="s">
        <v>23373</v>
      </c>
      <c r="D7058">
        <v>1</v>
      </c>
      <c r="E7058" t="s">
        <v>13</v>
      </c>
      <c r="F7058" t="s">
        <v>13</v>
      </c>
      <c r="G7058" t="s">
        <v>23374</v>
      </c>
      <c r="H7058" s="3" t="s">
        <v>23375</v>
      </c>
      <c r="I7058" t="s">
        <v>62</v>
      </c>
      <c r="J7058" t="s">
        <v>23376</v>
      </c>
    </row>
    <row r="7059" spans="1:10" ht="16" x14ac:dyDescent="0.2">
      <c r="A7059" t="s">
        <v>23377</v>
      </c>
      <c r="B7059" t="s">
        <v>23378</v>
      </c>
      <c r="C7059" t="s">
        <v>23379</v>
      </c>
      <c r="D7059">
        <v>3</v>
      </c>
      <c r="E7059" t="s">
        <v>6009</v>
      </c>
      <c r="F7059" t="s">
        <v>13</v>
      </c>
      <c r="G7059" t="s">
        <v>23380</v>
      </c>
      <c r="H7059" s="3" t="s">
        <v>23381</v>
      </c>
      <c r="I7059" t="s">
        <v>1002</v>
      </c>
      <c r="J7059" t="s">
        <v>23382</v>
      </c>
    </row>
    <row r="7060" spans="1:10" ht="16" x14ac:dyDescent="0.2">
      <c r="A7060" t="s">
        <v>23383</v>
      </c>
      <c r="B7060" t="s">
        <v>23384</v>
      </c>
      <c r="C7060" t="s">
        <v>23385</v>
      </c>
      <c r="D7060">
        <v>3</v>
      </c>
      <c r="E7060" t="s">
        <v>13</v>
      </c>
      <c r="F7060" t="s">
        <v>13</v>
      </c>
      <c r="G7060" t="s">
        <v>23386</v>
      </c>
      <c r="H7060" s="3" t="s">
        <v>23387</v>
      </c>
      <c r="I7060" t="s">
        <v>62</v>
      </c>
      <c r="J7060" t="s">
        <v>23388</v>
      </c>
    </row>
    <row r="7061" spans="1:10" ht="16" x14ac:dyDescent="0.2">
      <c r="A7061" t="s">
        <v>23389</v>
      </c>
      <c r="B7061" t="s">
        <v>2698</v>
      </c>
      <c r="C7061" t="s">
        <v>2699</v>
      </c>
      <c r="D7061">
        <v>1</v>
      </c>
      <c r="E7061" t="s">
        <v>13</v>
      </c>
      <c r="F7061" t="s">
        <v>13</v>
      </c>
      <c r="G7061" t="s">
        <v>23390</v>
      </c>
      <c r="H7061" s="3" t="s">
        <v>23391</v>
      </c>
      <c r="I7061" t="s">
        <v>62</v>
      </c>
      <c r="J7061" t="s">
        <v>23392</v>
      </c>
    </row>
    <row r="7062" spans="1:10" ht="16" x14ac:dyDescent="0.2">
      <c r="A7062" t="s">
        <v>23227</v>
      </c>
      <c r="B7062" t="s">
        <v>23237</v>
      </c>
      <c r="C7062" t="s">
        <v>23238</v>
      </c>
      <c r="D7062">
        <v>1</v>
      </c>
      <c r="E7062">
        <f>396</f>
        <v>396</v>
      </c>
      <c r="F7062" t="s">
        <v>13</v>
      </c>
      <c r="G7062" t="s">
        <v>23393</v>
      </c>
      <c r="H7062" s="3" t="s">
        <v>23394</v>
      </c>
      <c r="I7062" t="s">
        <v>315</v>
      </c>
      <c r="J7062" t="s">
        <v>23230</v>
      </c>
    </row>
    <row r="7063" spans="1:10" ht="16" x14ac:dyDescent="0.2">
      <c r="A7063" t="s">
        <v>23395</v>
      </c>
      <c r="B7063" t="s">
        <v>23396</v>
      </c>
      <c r="C7063" t="s">
        <v>23397</v>
      </c>
      <c r="D7063">
        <v>2</v>
      </c>
      <c r="E7063">
        <f>396</f>
        <v>396</v>
      </c>
      <c r="F7063" t="s">
        <v>13</v>
      </c>
      <c r="G7063" t="s">
        <v>23393</v>
      </c>
      <c r="H7063" s="3" t="s">
        <v>23398</v>
      </c>
      <c r="I7063" t="s">
        <v>315</v>
      </c>
      <c r="J7063" t="s">
        <v>23399</v>
      </c>
    </row>
    <row r="7064" spans="1:10" ht="32" x14ac:dyDescent="0.2">
      <c r="A7064" t="s">
        <v>23400</v>
      </c>
      <c r="B7064" t="s">
        <v>23401</v>
      </c>
      <c r="C7064" t="s">
        <v>23402</v>
      </c>
      <c r="D7064">
        <v>1</v>
      </c>
      <c r="E7064">
        <f>396</f>
        <v>396</v>
      </c>
      <c r="F7064" t="s">
        <v>13</v>
      </c>
      <c r="G7064" t="s">
        <v>23393</v>
      </c>
      <c r="H7064" s="3" t="s">
        <v>23403</v>
      </c>
      <c r="I7064" t="s">
        <v>315</v>
      </c>
      <c r="J7064" t="s">
        <v>23404</v>
      </c>
    </row>
    <row r="7065" spans="1:10" ht="16" x14ac:dyDescent="0.2">
      <c r="A7065" t="s">
        <v>23395</v>
      </c>
      <c r="B7065" t="s">
        <v>23405</v>
      </c>
      <c r="C7065" t="s">
        <v>23406</v>
      </c>
      <c r="D7065">
        <v>3</v>
      </c>
      <c r="E7065">
        <f>396</f>
        <v>396</v>
      </c>
      <c r="F7065" t="s">
        <v>13</v>
      </c>
      <c r="G7065" t="s">
        <v>23393</v>
      </c>
      <c r="H7065" s="3" t="s">
        <v>23398</v>
      </c>
      <c r="I7065" t="s">
        <v>315</v>
      </c>
      <c r="J7065" t="s">
        <v>23399</v>
      </c>
    </row>
    <row r="7066" spans="1:10" ht="16" x14ac:dyDescent="0.2">
      <c r="A7066" t="s">
        <v>23395</v>
      </c>
      <c r="B7066" t="s">
        <v>23407</v>
      </c>
      <c r="C7066" t="s">
        <v>23408</v>
      </c>
      <c r="D7066">
        <v>4</v>
      </c>
      <c r="E7066">
        <f>396</f>
        <v>396</v>
      </c>
      <c r="F7066" t="s">
        <v>13</v>
      </c>
      <c r="G7066" t="s">
        <v>23393</v>
      </c>
      <c r="H7066" s="3" t="s">
        <v>23398</v>
      </c>
      <c r="I7066" t="s">
        <v>315</v>
      </c>
      <c r="J7066" t="s">
        <v>23399</v>
      </c>
    </row>
    <row r="7067" spans="1:10" ht="16" x14ac:dyDescent="0.2">
      <c r="A7067" t="s">
        <v>15772</v>
      </c>
      <c r="B7067" t="s">
        <v>23396</v>
      </c>
      <c r="C7067" t="s">
        <v>23397</v>
      </c>
      <c r="D7067">
        <v>1</v>
      </c>
      <c r="E7067">
        <f>396</f>
        <v>396</v>
      </c>
      <c r="F7067" t="s">
        <v>13</v>
      </c>
      <c r="G7067" t="s">
        <v>23393</v>
      </c>
      <c r="H7067" s="3" t="s">
        <v>23398</v>
      </c>
      <c r="I7067" t="s">
        <v>315</v>
      </c>
      <c r="J7067" t="s">
        <v>15773</v>
      </c>
    </row>
    <row r="7068" spans="1:10" ht="16" x14ac:dyDescent="0.2">
      <c r="A7068" t="s">
        <v>23395</v>
      </c>
      <c r="B7068" t="s">
        <v>23409</v>
      </c>
      <c r="C7068" t="s">
        <v>23238</v>
      </c>
      <c r="D7068">
        <v>1</v>
      </c>
      <c r="E7068">
        <f>396</f>
        <v>396</v>
      </c>
      <c r="F7068" t="s">
        <v>13</v>
      </c>
      <c r="G7068" t="s">
        <v>23393</v>
      </c>
      <c r="H7068" s="3" t="s">
        <v>23410</v>
      </c>
      <c r="I7068" t="s">
        <v>315</v>
      </c>
      <c r="J7068" t="s">
        <v>23399</v>
      </c>
    </row>
    <row r="7069" spans="1:10" ht="16" x14ac:dyDescent="0.2">
      <c r="A7069" t="s">
        <v>23411</v>
      </c>
      <c r="B7069" t="s">
        <v>23412</v>
      </c>
      <c r="C7069" t="s">
        <v>23413</v>
      </c>
      <c r="D7069">
        <v>1</v>
      </c>
      <c r="E7069">
        <f>396</f>
        <v>396</v>
      </c>
      <c r="F7069" t="s">
        <v>13</v>
      </c>
      <c r="G7069" t="s">
        <v>23393</v>
      </c>
      <c r="H7069" s="3" t="s">
        <v>23414</v>
      </c>
      <c r="I7069" t="s">
        <v>315</v>
      </c>
      <c r="J7069" t="s">
        <v>23415</v>
      </c>
    </row>
    <row r="7070" spans="1:10" ht="16" x14ac:dyDescent="0.2">
      <c r="A7070" t="s">
        <v>23416</v>
      </c>
      <c r="B7070" t="s">
        <v>23407</v>
      </c>
      <c r="C7070" t="s">
        <v>23408</v>
      </c>
      <c r="D7070">
        <v>2</v>
      </c>
      <c r="E7070">
        <f>396</f>
        <v>396</v>
      </c>
      <c r="F7070" t="s">
        <v>13</v>
      </c>
      <c r="G7070" t="s">
        <v>23393</v>
      </c>
      <c r="H7070" s="3" t="s">
        <v>23417</v>
      </c>
      <c r="I7070" t="s">
        <v>315</v>
      </c>
      <c r="J7070" t="s">
        <v>23418</v>
      </c>
    </row>
    <row r="7071" spans="1:10" ht="16" x14ac:dyDescent="0.2">
      <c r="A7071" t="s">
        <v>23419</v>
      </c>
      <c r="B7071" t="s">
        <v>23420</v>
      </c>
      <c r="C7071" t="s">
        <v>23421</v>
      </c>
      <c r="D7071">
        <v>1</v>
      </c>
      <c r="E7071">
        <f>396</f>
        <v>396</v>
      </c>
      <c r="F7071" t="s">
        <v>13</v>
      </c>
      <c r="G7071" t="s">
        <v>23393</v>
      </c>
      <c r="H7071" s="3" t="s">
        <v>23422</v>
      </c>
      <c r="I7071" t="s">
        <v>315</v>
      </c>
      <c r="J7071" t="s">
        <v>23423</v>
      </c>
    </row>
    <row r="7072" spans="1:10" ht="16" x14ac:dyDescent="0.2">
      <c r="A7072" t="s">
        <v>15737</v>
      </c>
      <c r="B7072" t="s">
        <v>23396</v>
      </c>
      <c r="C7072" t="s">
        <v>23397</v>
      </c>
      <c r="D7072">
        <v>1</v>
      </c>
      <c r="E7072">
        <f>396</f>
        <v>396</v>
      </c>
      <c r="F7072" t="s">
        <v>13</v>
      </c>
      <c r="G7072" t="s">
        <v>23393</v>
      </c>
      <c r="H7072" s="3" t="s">
        <v>23398</v>
      </c>
      <c r="I7072" t="s">
        <v>315</v>
      </c>
      <c r="J7072" t="s">
        <v>15741</v>
      </c>
    </row>
    <row r="7073" spans="1:10" ht="16" x14ac:dyDescent="0.2">
      <c r="A7073" t="s">
        <v>15772</v>
      </c>
      <c r="B7073" t="s">
        <v>23407</v>
      </c>
      <c r="C7073" t="s">
        <v>23408</v>
      </c>
      <c r="D7073">
        <v>3</v>
      </c>
      <c r="E7073">
        <f>396</f>
        <v>396</v>
      </c>
      <c r="F7073" t="s">
        <v>13</v>
      </c>
      <c r="G7073" t="s">
        <v>23393</v>
      </c>
      <c r="H7073" s="3" t="s">
        <v>23398</v>
      </c>
      <c r="I7073" t="s">
        <v>315</v>
      </c>
      <c r="J7073" t="s">
        <v>15773</v>
      </c>
    </row>
    <row r="7074" spans="1:10" ht="16" x14ac:dyDescent="0.2">
      <c r="A7074" t="s">
        <v>23424</v>
      </c>
      <c r="B7074" t="s">
        <v>23425</v>
      </c>
      <c r="C7074" t="s">
        <v>23426</v>
      </c>
      <c r="D7074">
        <v>2</v>
      </c>
      <c r="E7074">
        <f>396</f>
        <v>396</v>
      </c>
      <c r="F7074" t="s">
        <v>13</v>
      </c>
      <c r="G7074" t="s">
        <v>23393</v>
      </c>
      <c r="H7074" s="3" t="s">
        <v>23417</v>
      </c>
      <c r="I7074" t="s">
        <v>315</v>
      </c>
      <c r="J7074" t="s">
        <v>23427</v>
      </c>
    </row>
    <row r="7075" spans="1:10" ht="32" x14ac:dyDescent="0.2">
      <c r="A7075" t="s">
        <v>23419</v>
      </c>
      <c r="B7075" t="s">
        <v>23428</v>
      </c>
      <c r="C7075" t="s">
        <v>23429</v>
      </c>
      <c r="D7075">
        <v>2</v>
      </c>
      <c r="E7075">
        <f>396</f>
        <v>396</v>
      </c>
      <c r="F7075" t="s">
        <v>13</v>
      </c>
      <c r="G7075" t="s">
        <v>23393</v>
      </c>
      <c r="H7075" s="3" t="s">
        <v>23430</v>
      </c>
      <c r="I7075" t="s">
        <v>315</v>
      </c>
      <c r="J7075" t="s">
        <v>23423</v>
      </c>
    </row>
    <row r="7076" spans="1:10" ht="16" x14ac:dyDescent="0.2">
      <c r="A7076" t="s">
        <v>23424</v>
      </c>
      <c r="B7076" t="s">
        <v>23237</v>
      </c>
      <c r="C7076" t="s">
        <v>23238</v>
      </c>
      <c r="D7076">
        <v>1</v>
      </c>
      <c r="E7076">
        <f>396</f>
        <v>396</v>
      </c>
      <c r="F7076" t="s">
        <v>13</v>
      </c>
      <c r="G7076" t="s">
        <v>23393</v>
      </c>
      <c r="H7076" s="3" t="s">
        <v>23417</v>
      </c>
      <c r="I7076" t="s">
        <v>315</v>
      </c>
      <c r="J7076" t="s">
        <v>23427</v>
      </c>
    </row>
    <row r="7077" spans="1:10" ht="16" x14ac:dyDescent="0.2">
      <c r="A7077" t="s">
        <v>23431</v>
      </c>
      <c r="B7077" t="s">
        <v>23432</v>
      </c>
      <c r="C7077" t="s">
        <v>23433</v>
      </c>
      <c r="D7077">
        <v>1</v>
      </c>
      <c r="E7077" t="s">
        <v>13</v>
      </c>
      <c r="F7077" t="s">
        <v>13</v>
      </c>
      <c r="G7077" t="s">
        <v>23434</v>
      </c>
      <c r="H7077" s="3" t="s">
        <v>23435</v>
      </c>
      <c r="I7077" t="s">
        <v>292</v>
      </c>
      <c r="J7077" t="s">
        <v>23436</v>
      </c>
    </row>
    <row r="7078" spans="1:10" ht="16" x14ac:dyDescent="0.2">
      <c r="A7078" t="s">
        <v>23437</v>
      </c>
      <c r="B7078" t="s">
        <v>23432</v>
      </c>
      <c r="C7078" t="s">
        <v>23433</v>
      </c>
      <c r="D7078">
        <v>1</v>
      </c>
      <c r="E7078" t="s">
        <v>13</v>
      </c>
      <c r="F7078" t="s">
        <v>13</v>
      </c>
      <c r="G7078" t="s">
        <v>23434</v>
      </c>
      <c r="H7078" s="3" t="s">
        <v>23435</v>
      </c>
      <c r="I7078" t="s">
        <v>292</v>
      </c>
      <c r="J7078" t="s">
        <v>23438</v>
      </c>
    </row>
    <row r="7079" spans="1:10" ht="16" x14ac:dyDescent="0.2">
      <c r="A7079" t="s">
        <v>23431</v>
      </c>
      <c r="B7079" t="s">
        <v>23439</v>
      </c>
      <c r="C7079" t="s">
        <v>23440</v>
      </c>
      <c r="D7079">
        <v>2</v>
      </c>
      <c r="E7079" t="s">
        <v>13</v>
      </c>
      <c r="F7079" t="s">
        <v>13</v>
      </c>
      <c r="G7079" t="s">
        <v>23434</v>
      </c>
      <c r="H7079" s="3" t="s">
        <v>23435</v>
      </c>
      <c r="I7079" t="s">
        <v>292</v>
      </c>
      <c r="J7079" t="s">
        <v>23436</v>
      </c>
    </row>
    <row r="7080" spans="1:10" ht="16" x14ac:dyDescent="0.2">
      <c r="A7080" t="s">
        <v>23441</v>
      </c>
      <c r="B7080" t="s">
        <v>23442</v>
      </c>
      <c r="C7080" t="s">
        <v>23443</v>
      </c>
      <c r="D7080">
        <v>3</v>
      </c>
      <c r="E7080" t="s">
        <v>13</v>
      </c>
      <c r="F7080" t="s">
        <v>13</v>
      </c>
      <c r="G7080" t="s">
        <v>23444</v>
      </c>
      <c r="H7080" s="3" t="s">
        <v>23445</v>
      </c>
      <c r="I7080" t="s">
        <v>292</v>
      </c>
      <c r="J7080" t="s">
        <v>23446</v>
      </c>
    </row>
    <row r="7081" spans="1:10" ht="16" x14ac:dyDescent="0.2">
      <c r="A7081" t="s">
        <v>23447</v>
      </c>
      <c r="B7081" t="s">
        <v>23448</v>
      </c>
      <c r="C7081" t="s">
        <v>23449</v>
      </c>
      <c r="D7081">
        <v>3</v>
      </c>
      <c r="E7081" t="s">
        <v>13</v>
      </c>
      <c r="F7081" t="s">
        <v>13</v>
      </c>
      <c r="G7081" t="s">
        <v>23444</v>
      </c>
      <c r="H7081" s="3" t="s">
        <v>23445</v>
      </c>
      <c r="I7081" t="s">
        <v>292</v>
      </c>
      <c r="J7081" t="s">
        <v>23450</v>
      </c>
    </row>
    <row r="7082" spans="1:10" ht="16" x14ac:dyDescent="0.2">
      <c r="A7082" t="s">
        <v>23451</v>
      </c>
      <c r="B7082" t="s">
        <v>23442</v>
      </c>
      <c r="C7082" t="s">
        <v>23443</v>
      </c>
      <c r="D7082">
        <v>2</v>
      </c>
      <c r="E7082" t="s">
        <v>13</v>
      </c>
      <c r="F7082" t="s">
        <v>13</v>
      </c>
      <c r="G7082" t="s">
        <v>23444</v>
      </c>
      <c r="H7082" s="3" t="s">
        <v>23445</v>
      </c>
      <c r="I7082" t="s">
        <v>292</v>
      </c>
      <c r="J7082" t="s">
        <v>23452</v>
      </c>
    </row>
    <row r="7083" spans="1:10" ht="16" x14ac:dyDescent="0.2">
      <c r="A7083" t="s">
        <v>23447</v>
      </c>
      <c r="B7083" t="s">
        <v>23442</v>
      </c>
      <c r="C7083" t="s">
        <v>23443</v>
      </c>
      <c r="D7083">
        <v>2</v>
      </c>
      <c r="E7083" t="s">
        <v>13</v>
      </c>
      <c r="F7083" t="s">
        <v>13</v>
      </c>
      <c r="G7083" t="s">
        <v>23444</v>
      </c>
      <c r="H7083" s="3" t="s">
        <v>23445</v>
      </c>
      <c r="I7083" t="s">
        <v>292</v>
      </c>
      <c r="J7083" t="s">
        <v>23450</v>
      </c>
    </row>
    <row r="7084" spans="1:10" ht="16" x14ac:dyDescent="0.2">
      <c r="A7084" t="s">
        <v>23453</v>
      </c>
      <c r="B7084" t="s">
        <v>23454</v>
      </c>
      <c r="C7084" t="s">
        <v>23455</v>
      </c>
      <c r="D7084">
        <v>1</v>
      </c>
      <c r="E7084" t="s">
        <v>13</v>
      </c>
      <c r="F7084" t="s">
        <v>13</v>
      </c>
      <c r="G7084" t="s">
        <v>23444</v>
      </c>
      <c r="H7084" s="3" t="s">
        <v>23445</v>
      </c>
      <c r="I7084" t="s">
        <v>292</v>
      </c>
      <c r="J7084" t="s">
        <v>23456</v>
      </c>
    </row>
    <row r="7085" spans="1:10" ht="16" x14ac:dyDescent="0.2">
      <c r="A7085" t="s">
        <v>23447</v>
      </c>
      <c r="B7085" t="s">
        <v>23457</v>
      </c>
      <c r="C7085" t="s">
        <v>23458</v>
      </c>
      <c r="D7085">
        <v>1</v>
      </c>
      <c r="E7085" t="s">
        <v>13</v>
      </c>
      <c r="F7085" t="s">
        <v>13</v>
      </c>
      <c r="G7085" t="s">
        <v>23444</v>
      </c>
      <c r="H7085" s="3" t="s">
        <v>23445</v>
      </c>
      <c r="I7085" t="s">
        <v>292</v>
      </c>
      <c r="J7085" t="s">
        <v>23450</v>
      </c>
    </row>
    <row r="7086" spans="1:10" ht="16" x14ac:dyDescent="0.2">
      <c r="A7086" t="s">
        <v>23451</v>
      </c>
      <c r="B7086" t="s">
        <v>23459</v>
      </c>
      <c r="C7086" t="s">
        <v>23460</v>
      </c>
      <c r="D7086">
        <v>1</v>
      </c>
      <c r="E7086" t="s">
        <v>13</v>
      </c>
      <c r="F7086" t="s">
        <v>13</v>
      </c>
      <c r="G7086" t="s">
        <v>23444</v>
      </c>
      <c r="H7086" s="3" t="s">
        <v>23445</v>
      </c>
      <c r="I7086" t="s">
        <v>292</v>
      </c>
      <c r="J7086" t="s">
        <v>23452</v>
      </c>
    </row>
    <row r="7087" spans="1:10" ht="16" x14ac:dyDescent="0.2">
      <c r="A7087" t="s">
        <v>23461</v>
      </c>
      <c r="B7087" t="s">
        <v>23462</v>
      </c>
      <c r="C7087" t="s">
        <v>23463</v>
      </c>
      <c r="D7087">
        <v>1</v>
      </c>
      <c r="E7087" t="s">
        <v>13</v>
      </c>
      <c r="F7087" t="s">
        <v>13</v>
      </c>
      <c r="G7087" t="s">
        <v>23464</v>
      </c>
      <c r="H7087" s="3" t="s">
        <v>23465</v>
      </c>
      <c r="I7087" t="s">
        <v>5804</v>
      </c>
      <c r="J7087" t="s">
        <v>23466</v>
      </c>
    </row>
    <row r="7088" spans="1:10" ht="48" x14ac:dyDescent="0.2">
      <c r="A7088" t="s">
        <v>23467</v>
      </c>
      <c r="B7088" t="s">
        <v>23468</v>
      </c>
      <c r="C7088" t="s">
        <v>23469</v>
      </c>
      <c r="D7088">
        <v>2</v>
      </c>
      <c r="E7088" t="s">
        <v>13</v>
      </c>
      <c r="F7088" t="s">
        <v>13</v>
      </c>
      <c r="G7088" t="s">
        <v>23470</v>
      </c>
      <c r="H7088" s="3" t="s">
        <v>23471</v>
      </c>
      <c r="I7088" t="s">
        <v>856</v>
      </c>
      <c r="J7088" t="s">
        <v>23472</v>
      </c>
    </row>
    <row r="7089" spans="1:10" ht="16" x14ac:dyDescent="0.2">
      <c r="A7089" t="s">
        <v>23473</v>
      </c>
      <c r="B7089" t="s">
        <v>23474</v>
      </c>
      <c r="C7089" t="s">
        <v>23475</v>
      </c>
      <c r="D7089">
        <v>3</v>
      </c>
      <c r="E7089" t="s">
        <v>13</v>
      </c>
      <c r="F7089" t="s">
        <v>13</v>
      </c>
      <c r="G7089" t="s">
        <v>23476</v>
      </c>
      <c r="H7089" s="3" t="s">
        <v>23477</v>
      </c>
      <c r="I7089" t="s">
        <v>69</v>
      </c>
      <c r="J7089" t="s">
        <v>23478</v>
      </c>
    </row>
    <row r="7090" spans="1:10" ht="16" x14ac:dyDescent="0.2">
      <c r="A7090" t="s">
        <v>23479</v>
      </c>
      <c r="B7090" t="s">
        <v>23480</v>
      </c>
      <c r="C7090" t="s">
        <v>23481</v>
      </c>
      <c r="D7090">
        <v>1</v>
      </c>
      <c r="E7090" t="s">
        <v>13</v>
      </c>
      <c r="F7090" t="s">
        <v>13</v>
      </c>
      <c r="G7090" t="s">
        <v>23476</v>
      </c>
      <c r="H7090" s="3" t="s">
        <v>23482</v>
      </c>
      <c r="I7090" t="s">
        <v>69</v>
      </c>
      <c r="J7090" t="s">
        <v>23483</v>
      </c>
    </row>
    <row r="7091" spans="1:10" ht="16" x14ac:dyDescent="0.2">
      <c r="A7091" t="s">
        <v>23484</v>
      </c>
      <c r="B7091" t="s">
        <v>23485</v>
      </c>
      <c r="C7091" t="s">
        <v>23486</v>
      </c>
      <c r="D7091">
        <v>1</v>
      </c>
      <c r="E7091" t="s">
        <v>13</v>
      </c>
      <c r="F7091" t="s">
        <v>13</v>
      </c>
      <c r="G7091" t="s">
        <v>23476</v>
      </c>
      <c r="H7091" s="3" t="s">
        <v>23487</v>
      </c>
      <c r="I7091" t="s">
        <v>69</v>
      </c>
      <c r="J7091" t="s">
        <v>23488</v>
      </c>
    </row>
    <row r="7092" spans="1:10" ht="16" x14ac:dyDescent="0.2">
      <c r="A7092" t="s">
        <v>23489</v>
      </c>
      <c r="B7092" t="s">
        <v>23490</v>
      </c>
      <c r="C7092" t="s">
        <v>23491</v>
      </c>
      <c r="D7092">
        <v>2</v>
      </c>
      <c r="E7092" t="s">
        <v>13</v>
      </c>
      <c r="F7092" t="s">
        <v>13</v>
      </c>
      <c r="G7092" t="s">
        <v>23476</v>
      </c>
      <c r="H7092" s="3" t="s">
        <v>23482</v>
      </c>
      <c r="I7092" t="s">
        <v>69</v>
      </c>
      <c r="J7092" t="s">
        <v>23492</v>
      </c>
    </row>
    <row r="7093" spans="1:10" ht="16" x14ac:dyDescent="0.2">
      <c r="A7093" t="s">
        <v>23493</v>
      </c>
      <c r="B7093" t="s">
        <v>23494</v>
      </c>
      <c r="C7093" t="s">
        <v>23495</v>
      </c>
      <c r="D7093">
        <v>2</v>
      </c>
      <c r="E7093" t="s">
        <v>13</v>
      </c>
      <c r="F7093" t="s">
        <v>13</v>
      </c>
      <c r="G7093" t="s">
        <v>23476</v>
      </c>
      <c r="H7093" s="3" t="s">
        <v>23482</v>
      </c>
      <c r="I7093" t="s">
        <v>69</v>
      </c>
      <c r="J7093" t="s">
        <v>23496</v>
      </c>
    </row>
    <row r="7094" spans="1:10" ht="16" x14ac:dyDescent="0.2">
      <c r="A7094" t="s">
        <v>2481</v>
      </c>
      <c r="B7094" t="s">
        <v>23497</v>
      </c>
      <c r="C7094" t="s">
        <v>23498</v>
      </c>
      <c r="D7094">
        <v>2</v>
      </c>
      <c r="E7094" t="s">
        <v>13</v>
      </c>
      <c r="F7094" t="s">
        <v>13</v>
      </c>
      <c r="G7094" t="s">
        <v>23476</v>
      </c>
      <c r="H7094" s="3" t="s">
        <v>23477</v>
      </c>
      <c r="I7094" t="s">
        <v>69</v>
      </c>
      <c r="J7094" t="s">
        <v>2486</v>
      </c>
    </row>
    <row r="7095" spans="1:10" ht="16" x14ac:dyDescent="0.2">
      <c r="A7095" t="s">
        <v>23473</v>
      </c>
      <c r="B7095" t="s">
        <v>23499</v>
      </c>
      <c r="C7095" t="s">
        <v>23500</v>
      </c>
      <c r="D7095">
        <v>1</v>
      </c>
      <c r="E7095" t="s">
        <v>13</v>
      </c>
      <c r="F7095" t="s">
        <v>13</v>
      </c>
      <c r="G7095" t="s">
        <v>23476</v>
      </c>
      <c r="H7095" s="3" t="s">
        <v>23477</v>
      </c>
      <c r="I7095" t="s">
        <v>69</v>
      </c>
      <c r="J7095" t="s">
        <v>23478</v>
      </c>
    </row>
    <row r="7096" spans="1:10" ht="16" x14ac:dyDescent="0.2">
      <c r="A7096" t="s">
        <v>23501</v>
      </c>
      <c r="B7096" t="s">
        <v>23502</v>
      </c>
      <c r="C7096" t="s">
        <v>23503</v>
      </c>
      <c r="D7096">
        <v>1</v>
      </c>
      <c r="E7096" t="s">
        <v>13</v>
      </c>
      <c r="F7096" t="s">
        <v>13</v>
      </c>
      <c r="G7096" t="s">
        <v>23476</v>
      </c>
      <c r="H7096" s="3" t="s">
        <v>23482</v>
      </c>
      <c r="I7096" t="s">
        <v>69</v>
      </c>
      <c r="J7096" t="s">
        <v>23504</v>
      </c>
    </row>
    <row r="7097" spans="1:10" ht="16" x14ac:dyDescent="0.2">
      <c r="A7097" t="s">
        <v>23489</v>
      </c>
      <c r="B7097" t="s">
        <v>23502</v>
      </c>
      <c r="C7097" t="s">
        <v>23503</v>
      </c>
      <c r="D7097">
        <v>1</v>
      </c>
      <c r="E7097" t="s">
        <v>13</v>
      </c>
      <c r="F7097" t="s">
        <v>13</v>
      </c>
      <c r="G7097" t="s">
        <v>23476</v>
      </c>
      <c r="H7097" s="3" t="s">
        <v>23482</v>
      </c>
      <c r="I7097" t="s">
        <v>69</v>
      </c>
      <c r="J7097" t="s">
        <v>23492</v>
      </c>
    </row>
    <row r="7098" spans="1:10" ht="16" x14ac:dyDescent="0.2">
      <c r="A7098" t="s">
        <v>23505</v>
      </c>
      <c r="B7098" t="s">
        <v>23506</v>
      </c>
      <c r="C7098" t="s">
        <v>23507</v>
      </c>
      <c r="D7098">
        <v>2</v>
      </c>
      <c r="E7098" t="s">
        <v>13</v>
      </c>
      <c r="F7098" t="s">
        <v>13</v>
      </c>
      <c r="G7098" t="s">
        <v>23476</v>
      </c>
      <c r="H7098" s="3" t="s">
        <v>23482</v>
      </c>
      <c r="I7098" t="s">
        <v>69</v>
      </c>
      <c r="J7098" t="s">
        <v>23508</v>
      </c>
    </row>
    <row r="7099" spans="1:10" ht="16" x14ac:dyDescent="0.2">
      <c r="A7099" t="s">
        <v>23509</v>
      </c>
      <c r="B7099" t="s">
        <v>23510</v>
      </c>
      <c r="C7099" t="s">
        <v>23511</v>
      </c>
      <c r="D7099">
        <v>3</v>
      </c>
      <c r="E7099" t="s">
        <v>13</v>
      </c>
      <c r="F7099" t="s">
        <v>13</v>
      </c>
      <c r="G7099" t="s">
        <v>23476</v>
      </c>
      <c r="H7099" s="3" t="s">
        <v>23482</v>
      </c>
      <c r="I7099" t="s">
        <v>69</v>
      </c>
      <c r="J7099" t="s">
        <v>23512</v>
      </c>
    </row>
    <row r="7100" spans="1:10" ht="16" x14ac:dyDescent="0.2">
      <c r="A7100" t="s">
        <v>23513</v>
      </c>
      <c r="B7100" t="s">
        <v>23514</v>
      </c>
      <c r="C7100" t="s">
        <v>23515</v>
      </c>
      <c r="D7100">
        <v>2</v>
      </c>
      <c r="E7100" t="s">
        <v>13</v>
      </c>
      <c r="F7100" t="s">
        <v>13</v>
      </c>
      <c r="G7100" t="s">
        <v>23476</v>
      </c>
      <c r="H7100" s="3" t="s">
        <v>23482</v>
      </c>
      <c r="I7100" t="s">
        <v>69</v>
      </c>
      <c r="J7100" t="s">
        <v>23516</v>
      </c>
    </row>
    <row r="7101" spans="1:10" ht="16" x14ac:dyDescent="0.2">
      <c r="A7101" t="s">
        <v>23479</v>
      </c>
      <c r="B7101" t="s">
        <v>23517</v>
      </c>
      <c r="C7101" t="s">
        <v>23518</v>
      </c>
      <c r="D7101">
        <v>3</v>
      </c>
      <c r="E7101" t="s">
        <v>13</v>
      </c>
      <c r="F7101" t="s">
        <v>13</v>
      </c>
      <c r="G7101" t="s">
        <v>23476</v>
      </c>
      <c r="H7101" s="3" t="s">
        <v>23482</v>
      </c>
      <c r="I7101" t="s">
        <v>69</v>
      </c>
      <c r="J7101" t="s">
        <v>23483</v>
      </c>
    </row>
    <row r="7102" spans="1:10" ht="16" x14ac:dyDescent="0.2">
      <c r="A7102" t="s">
        <v>23473</v>
      </c>
      <c r="B7102" t="s">
        <v>23519</v>
      </c>
      <c r="C7102" t="s">
        <v>23520</v>
      </c>
      <c r="D7102">
        <v>4</v>
      </c>
      <c r="E7102" t="s">
        <v>13</v>
      </c>
      <c r="F7102" t="s">
        <v>13</v>
      </c>
      <c r="G7102" t="s">
        <v>23476</v>
      </c>
      <c r="H7102" s="3" t="s">
        <v>23477</v>
      </c>
      <c r="I7102" t="s">
        <v>69</v>
      </c>
      <c r="J7102" t="s">
        <v>23478</v>
      </c>
    </row>
    <row r="7103" spans="1:10" ht="16" x14ac:dyDescent="0.2">
      <c r="A7103" t="s">
        <v>23513</v>
      </c>
      <c r="B7103" t="s">
        <v>23521</v>
      </c>
      <c r="C7103" t="s">
        <v>23522</v>
      </c>
      <c r="D7103">
        <v>1</v>
      </c>
      <c r="E7103" t="s">
        <v>13</v>
      </c>
      <c r="F7103" t="s">
        <v>13</v>
      </c>
      <c r="G7103" t="s">
        <v>23476</v>
      </c>
      <c r="H7103" s="3" t="s">
        <v>23482</v>
      </c>
      <c r="I7103" t="s">
        <v>69</v>
      </c>
      <c r="J7103" t="s">
        <v>23516</v>
      </c>
    </row>
    <row r="7104" spans="1:10" ht="16" x14ac:dyDescent="0.2">
      <c r="A7104" t="s">
        <v>23479</v>
      </c>
      <c r="B7104" t="s">
        <v>23523</v>
      </c>
      <c r="C7104" t="s">
        <v>23524</v>
      </c>
      <c r="D7104">
        <v>2</v>
      </c>
      <c r="E7104" t="s">
        <v>13</v>
      </c>
      <c r="F7104" t="s">
        <v>13</v>
      </c>
      <c r="G7104" t="s">
        <v>23476</v>
      </c>
      <c r="H7104" s="3" t="s">
        <v>23482</v>
      </c>
      <c r="I7104" t="s">
        <v>69</v>
      </c>
      <c r="J7104" t="s">
        <v>23483</v>
      </c>
    </row>
    <row r="7105" spans="1:10" ht="16" x14ac:dyDescent="0.2">
      <c r="A7105" t="s">
        <v>23501</v>
      </c>
      <c r="B7105" t="s">
        <v>23525</v>
      </c>
      <c r="C7105" t="s">
        <v>23526</v>
      </c>
      <c r="D7105">
        <v>2</v>
      </c>
      <c r="E7105" t="s">
        <v>13</v>
      </c>
      <c r="F7105" t="s">
        <v>13</v>
      </c>
      <c r="G7105" t="s">
        <v>23476</v>
      </c>
      <c r="H7105" s="3" t="s">
        <v>23482</v>
      </c>
      <c r="I7105" t="s">
        <v>69</v>
      </c>
      <c r="J7105" t="s">
        <v>23504</v>
      </c>
    </row>
    <row r="7106" spans="1:10" ht="16" x14ac:dyDescent="0.2">
      <c r="A7106" t="s">
        <v>23473</v>
      </c>
      <c r="B7106" t="s">
        <v>23527</v>
      </c>
      <c r="C7106" t="s">
        <v>23528</v>
      </c>
      <c r="D7106">
        <v>2</v>
      </c>
      <c r="E7106" t="s">
        <v>13</v>
      </c>
      <c r="F7106" t="s">
        <v>13</v>
      </c>
      <c r="G7106" t="s">
        <v>23476</v>
      </c>
      <c r="H7106" s="3" t="s">
        <v>23477</v>
      </c>
      <c r="I7106" t="s">
        <v>69</v>
      </c>
      <c r="J7106" t="s">
        <v>23478</v>
      </c>
    </row>
    <row r="7107" spans="1:10" ht="16" x14ac:dyDescent="0.2">
      <c r="A7107" t="s">
        <v>19500</v>
      </c>
      <c r="B7107" t="s">
        <v>23529</v>
      </c>
      <c r="C7107" t="s">
        <v>23530</v>
      </c>
      <c r="D7107">
        <v>3</v>
      </c>
      <c r="E7107" t="s">
        <v>13</v>
      </c>
      <c r="F7107" t="s">
        <v>13</v>
      </c>
      <c r="G7107" t="s">
        <v>23476</v>
      </c>
      <c r="H7107" s="3" t="s">
        <v>23482</v>
      </c>
      <c r="I7107" t="s">
        <v>69</v>
      </c>
      <c r="J7107" t="s">
        <v>19505</v>
      </c>
    </row>
    <row r="7108" spans="1:10" ht="16" x14ac:dyDescent="0.2">
      <c r="A7108" t="s">
        <v>9331</v>
      </c>
      <c r="B7108" t="s">
        <v>23531</v>
      </c>
      <c r="C7108" t="s">
        <v>23532</v>
      </c>
      <c r="D7108">
        <v>5</v>
      </c>
      <c r="E7108" t="s">
        <v>13</v>
      </c>
      <c r="F7108" t="s">
        <v>13</v>
      </c>
      <c r="G7108" t="s">
        <v>23476</v>
      </c>
      <c r="H7108" s="3" t="s">
        <v>23482</v>
      </c>
      <c r="I7108" t="s">
        <v>69</v>
      </c>
      <c r="J7108" t="s">
        <v>9334</v>
      </c>
    </row>
    <row r="7109" spans="1:10" ht="16" x14ac:dyDescent="0.2">
      <c r="A7109" t="s">
        <v>23493</v>
      </c>
      <c r="B7109" t="s">
        <v>23533</v>
      </c>
      <c r="C7109" t="s">
        <v>23534</v>
      </c>
      <c r="D7109">
        <v>1</v>
      </c>
      <c r="E7109" t="s">
        <v>13</v>
      </c>
      <c r="F7109" t="s">
        <v>13</v>
      </c>
      <c r="G7109" t="s">
        <v>23476</v>
      </c>
      <c r="H7109" s="3" t="s">
        <v>23482</v>
      </c>
      <c r="I7109" t="s">
        <v>69</v>
      </c>
      <c r="J7109" t="s">
        <v>23496</v>
      </c>
    </row>
    <row r="7110" spans="1:10" ht="32" x14ac:dyDescent="0.2">
      <c r="A7110" t="s">
        <v>549</v>
      </c>
      <c r="B7110" t="s">
        <v>23535</v>
      </c>
      <c r="C7110" t="s">
        <v>23536</v>
      </c>
      <c r="D7110">
        <v>1</v>
      </c>
      <c r="E7110" t="s">
        <v>13</v>
      </c>
      <c r="F7110" t="s">
        <v>13</v>
      </c>
      <c r="G7110" t="s">
        <v>23537</v>
      </c>
      <c r="H7110" s="3" t="s">
        <v>23538</v>
      </c>
      <c r="I7110" t="s">
        <v>315</v>
      </c>
      <c r="J7110" t="s">
        <v>554</v>
      </c>
    </row>
    <row r="7111" spans="1:10" ht="16" x14ac:dyDescent="0.2">
      <c r="A7111" t="s">
        <v>23539</v>
      </c>
      <c r="B7111" t="s">
        <v>23540</v>
      </c>
      <c r="C7111" t="s">
        <v>23541</v>
      </c>
      <c r="D7111">
        <v>3</v>
      </c>
      <c r="E7111" t="s">
        <v>13</v>
      </c>
      <c r="F7111" t="s">
        <v>13</v>
      </c>
      <c r="G7111" t="s">
        <v>23542</v>
      </c>
      <c r="H7111" s="3" t="s">
        <v>23543</v>
      </c>
      <c r="I7111" t="s">
        <v>69</v>
      </c>
      <c r="J7111" t="s">
        <v>23544</v>
      </c>
    </row>
    <row r="7112" spans="1:10" ht="16" x14ac:dyDescent="0.2">
      <c r="A7112" t="s">
        <v>23545</v>
      </c>
      <c r="B7112" t="s">
        <v>23546</v>
      </c>
      <c r="C7112" t="s">
        <v>23547</v>
      </c>
      <c r="D7112">
        <v>1</v>
      </c>
      <c r="E7112" t="s">
        <v>13</v>
      </c>
      <c r="F7112" t="s">
        <v>13</v>
      </c>
      <c r="G7112" t="s">
        <v>23548</v>
      </c>
      <c r="H7112" s="3" t="s">
        <v>23549</v>
      </c>
      <c r="I7112" t="s">
        <v>1658</v>
      </c>
      <c r="J7112" t="s">
        <v>23550</v>
      </c>
    </row>
    <row r="7113" spans="1:10" ht="16" x14ac:dyDescent="0.2">
      <c r="A7113" t="s">
        <v>23545</v>
      </c>
      <c r="B7113" t="s">
        <v>23551</v>
      </c>
      <c r="C7113" t="s">
        <v>23552</v>
      </c>
      <c r="D7113">
        <v>2</v>
      </c>
      <c r="E7113" t="s">
        <v>13</v>
      </c>
      <c r="F7113" t="s">
        <v>13</v>
      </c>
      <c r="G7113" t="s">
        <v>23548</v>
      </c>
      <c r="H7113" s="3" t="s">
        <v>23549</v>
      </c>
      <c r="I7113" t="s">
        <v>1658</v>
      </c>
      <c r="J7113" t="s">
        <v>23550</v>
      </c>
    </row>
    <row r="7114" spans="1:10" ht="16" x14ac:dyDescent="0.2">
      <c r="A7114" t="s">
        <v>23553</v>
      </c>
      <c r="B7114" t="s">
        <v>23554</v>
      </c>
      <c r="C7114" t="s">
        <v>23555</v>
      </c>
      <c r="D7114">
        <v>1</v>
      </c>
      <c r="E7114" t="s">
        <v>13</v>
      </c>
      <c r="F7114" t="s">
        <v>13</v>
      </c>
      <c r="G7114" t="s">
        <v>23556</v>
      </c>
      <c r="H7114" s="3" t="s">
        <v>23557</v>
      </c>
      <c r="I7114" t="s">
        <v>69</v>
      </c>
      <c r="J7114" t="s">
        <v>23558</v>
      </c>
    </row>
    <row r="7115" spans="1:10" ht="16" x14ac:dyDescent="0.2">
      <c r="A7115" t="s">
        <v>23553</v>
      </c>
      <c r="B7115" t="s">
        <v>23559</v>
      </c>
      <c r="C7115" t="s">
        <v>23560</v>
      </c>
      <c r="D7115">
        <v>2</v>
      </c>
      <c r="E7115" t="s">
        <v>13</v>
      </c>
      <c r="F7115" t="s">
        <v>13</v>
      </c>
      <c r="G7115" t="s">
        <v>23556</v>
      </c>
      <c r="H7115" s="3" t="s">
        <v>23557</v>
      </c>
      <c r="I7115" t="s">
        <v>69</v>
      </c>
      <c r="J7115" t="s">
        <v>23558</v>
      </c>
    </row>
    <row r="7116" spans="1:10" ht="16" x14ac:dyDescent="0.2">
      <c r="A7116" t="s">
        <v>23561</v>
      </c>
      <c r="B7116" t="s">
        <v>23562</v>
      </c>
      <c r="C7116" t="s">
        <v>23563</v>
      </c>
      <c r="D7116">
        <v>2</v>
      </c>
      <c r="E7116" t="s">
        <v>13</v>
      </c>
      <c r="F7116" t="s">
        <v>13</v>
      </c>
      <c r="G7116" t="s">
        <v>23564</v>
      </c>
      <c r="H7116" s="3" t="s">
        <v>23565</v>
      </c>
      <c r="I7116" t="s">
        <v>69</v>
      </c>
      <c r="J7116" t="s">
        <v>23566</v>
      </c>
    </row>
    <row r="7117" spans="1:10" ht="16" x14ac:dyDescent="0.2">
      <c r="A7117" t="s">
        <v>23567</v>
      </c>
      <c r="B7117" t="s">
        <v>23568</v>
      </c>
      <c r="C7117" t="s">
        <v>23569</v>
      </c>
      <c r="D7117">
        <v>1</v>
      </c>
      <c r="E7117" t="s">
        <v>13</v>
      </c>
      <c r="F7117" t="s">
        <v>13</v>
      </c>
      <c r="G7117" t="s">
        <v>23564</v>
      </c>
      <c r="H7117" s="3" t="s">
        <v>23565</v>
      </c>
      <c r="I7117" t="s">
        <v>69</v>
      </c>
      <c r="J7117" t="s">
        <v>23570</v>
      </c>
    </row>
    <row r="7118" spans="1:10" ht="16" x14ac:dyDescent="0.2">
      <c r="A7118" t="s">
        <v>23567</v>
      </c>
      <c r="B7118" t="s">
        <v>14969</v>
      </c>
      <c r="C7118" t="s">
        <v>23571</v>
      </c>
      <c r="D7118">
        <v>2</v>
      </c>
      <c r="E7118" t="s">
        <v>13</v>
      </c>
      <c r="F7118" t="s">
        <v>13</v>
      </c>
      <c r="G7118" t="s">
        <v>23564</v>
      </c>
      <c r="H7118" s="3" t="s">
        <v>23565</v>
      </c>
      <c r="I7118" t="s">
        <v>69</v>
      </c>
      <c r="J7118" t="s">
        <v>23570</v>
      </c>
    </row>
    <row r="7119" spans="1:10" ht="16" x14ac:dyDescent="0.2">
      <c r="A7119" t="s">
        <v>23561</v>
      </c>
      <c r="B7119" t="s">
        <v>23572</v>
      </c>
      <c r="C7119" t="s">
        <v>23573</v>
      </c>
      <c r="D7119">
        <v>1</v>
      </c>
      <c r="E7119" t="s">
        <v>13</v>
      </c>
      <c r="F7119" t="s">
        <v>13</v>
      </c>
      <c r="G7119" t="s">
        <v>23564</v>
      </c>
      <c r="H7119" s="3" t="s">
        <v>23565</v>
      </c>
      <c r="I7119" t="s">
        <v>69</v>
      </c>
      <c r="J7119" t="s">
        <v>23566</v>
      </c>
    </row>
    <row r="7120" spans="1:10" ht="16" x14ac:dyDescent="0.2">
      <c r="A7120" t="s">
        <v>23574</v>
      </c>
      <c r="B7120" t="s">
        <v>2144</v>
      </c>
      <c r="C7120" t="s">
        <v>9221</v>
      </c>
      <c r="D7120">
        <v>3</v>
      </c>
      <c r="E7120" t="s">
        <v>13</v>
      </c>
      <c r="F7120" t="s">
        <v>13</v>
      </c>
      <c r="G7120" t="s">
        <v>23564</v>
      </c>
      <c r="H7120" s="3" t="s">
        <v>23565</v>
      </c>
      <c r="I7120" t="s">
        <v>69</v>
      </c>
      <c r="J7120" t="s">
        <v>23575</v>
      </c>
    </row>
    <row r="7121" spans="1:10" ht="16" x14ac:dyDescent="0.2">
      <c r="A7121" t="s">
        <v>23576</v>
      </c>
      <c r="B7121" t="s">
        <v>23577</v>
      </c>
      <c r="C7121" t="s">
        <v>23578</v>
      </c>
      <c r="D7121">
        <v>2</v>
      </c>
      <c r="E7121" t="s">
        <v>13</v>
      </c>
      <c r="F7121" t="s">
        <v>13</v>
      </c>
      <c r="G7121" t="s">
        <v>23564</v>
      </c>
      <c r="H7121" s="3" t="s">
        <v>23565</v>
      </c>
      <c r="I7121" t="s">
        <v>69</v>
      </c>
      <c r="J7121" t="s">
        <v>23579</v>
      </c>
    </row>
    <row r="7122" spans="1:10" ht="16" x14ac:dyDescent="0.2">
      <c r="A7122" t="s">
        <v>23580</v>
      </c>
      <c r="B7122" t="s">
        <v>23581</v>
      </c>
      <c r="C7122" t="s">
        <v>23582</v>
      </c>
      <c r="D7122">
        <v>2</v>
      </c>
      <c r="E7122" t="s">
        <v>13</v>
      </c>
      <c r="F7122" t="s">
        <v>13</v>
      </c>
      <c r="G7122" t="s">
        <v>23564</v>
      </c>
      <c r="H7122" s="3" t="s">
        <v>23583</v>
      </c>
      <c r="I7122" t="s">
        <v>69</v>
      </c>
      <c r="J7122" t="s">
        <v>23584</v>
      </c>
    </row>
    <row r="7123" spans="1:10" ht="16" x14ac:dyDescent="0.2">
      <c r="A7123" t="s">
        <v>23561</v>
      </c>
      <c r="B7123" t="s">
        <v>23585</v>
      </c>
      <c r="C7123" t="s">
        <v>23586</v>
      </c>
      <c r="D7123">
        <v>3</v>
      </c>
      <c r="E7123" t="s">
        <v>13</v>
      </c>
      <c r="F7123" t="s">
        <v>13</v>
      </c>
      <c r="G7123" t="s">
        <v>23564</v>
      </c>
      <c r="H7123" s="3" t="s">
        <v>23565</v>
      </c>
      <c r="I7123" t="s">
        <v>69</v>
      </c>
      <c r="J7123" t="s">
        <v>23566</v>
      </c>
    </row>
    <row r="7124" spans="1:10" ht="16" x14ac:dyDescent="0.2">
      <c r="A7124" t="s">
        <v>23576</v>
      </c>
      <c r="B7124" t="s">
        <v>20647</v>
      </c>
      <c r="C7124" t="s">
        <v>23587</v>
      </c>
      <c r="D7124">
        <v>1</v>
      </c>
      <c r="E7124" t="s">
        <v>13</v>
      </c>
      <c r="F7124" t="s">
        <v>13</v>
      </c>
      <c r="G7124" t="s">
        <v>23564</v>
      </c>
      <c r="H7124" s="3" t="s">
        <v>23565</v>
      </c>
      <c r="I7124" t="s">
        <v>69</v>
      </c>
      <c r="J7124" t="s">
        <v>23579</v>
      </c>
    </row>
    <row r="7125" spans="1:10" ht="16" x14ac:dyDescent="0.2">
      <c r="A7125" t="s">
        <v>15119</v>
      </c>
      <c r="B7125" t="s">
        <v>23572</v>
      </c>
      <c r="C7125" t="s">
        <v>23573</v>
      </c>
      <c r="D7125">
        <v>1</v>
      </c>
      <c r="E7125" t="s">
        <v>13</v>
      </c>
      <c r="F7125" t="s">
        <v>13</v>
      </c>
      <c r="G7125" t="s">
        <v>23564</v>
      </c>
      <c r="H7125" s="3" t="s">
        <v>23565</v>
      </c>
      <c r="I7125" t="s">
        <v>69</v>
      </c>
      <c r="J7125" t="s">
        <v>15123</v>
      </c>
    </row>
    <row r="7126" spans="1:10" ht="16" x14ac:dyDescent="0.2">
      <c r="A7126" t="s">
        <v>23580</v>
      </c>
      <c r="B7126" t="s">
        <v>20647</v>
      </c>
      <c r="C7126" t="s">
        <v>23587</v>
      </c>
      <c r="D7126">
        <v>1</v>
      </c>
      <c r="E7126" t="s">
        <v>13</v>
      </c>
      <c r="F7126" t="s">
        <v>13</v>
      </c>
      <c r="G7126" t="s">
        <v>23564</v>
      </c>
      <c r="H7126" s="3" t="s">
        <v>23583</v>
      </c>
      <c r="I7126" t="s">
        <v>69</v>
      </c>
      <c r="J7126" t="s">
        <v>23584</v>
      </c>
    </row>
    <row r="7127" spans="1:10" ht="32" x14ac:dyDescent="0.2">
      <c r="A7127" t="s">
        <v>23580</v>
      </c>
      <c r="B7127" t="s">
        <v>23577</v>
      </c>
      <c r="C7127" t="s">
        <v>23578</v>
      </c>
      <c r="D7127">
        <v>3</v>
      </c>
      <c r="E7127" t="s">
        <v>13</v>
      </c>
      <c r="F7127" t="s">
        <v>13</v>
      </c>
      <c r="G7127" t="s">
        <v>23564</v>
      </c>
      <c r="H7127" s="3" t="s">
        <v>23588</v>
      </c>
      <c r="I7127" t="s">
        <v>69</v>
      </c>
      <c r="J7127" t="s">
        <v>23584</v>
      </c>
    </row>
    <row r="7128" spans="1:10" ht="16" x14ac:dyDescent="0.2">
      <c r="A7128" t="s">
        <v>11976</v>
      </c>
      <c r="B7128" t="s">
        <v>23589</v>
      </c>
      <c r="C7128" t="s">
        <v>23590</v>
      </c>
      <c r="D7128">
        <v>1</v>
      </c>
      <c r="E7128" t="s">
        <v>13</v>
      </c>
      <c r="F7128" t="s">
        <v>13</v>
      </c>
      <c r="G7128" t="s">
        <v>23591</v>
      </c>
      <c r="H7128" s="3" t="s">
        <v>23592</v>
      </c>
      <c r="I7128" t="s">
        <v>69</v>
      </c>
      <c r="J7128" t="s">
        <v>11981</v>
      </c>
    </row>
    <row r="7129" spans="1:10" ht="16" x14ac:dyDescent="0.2">
      <c r="A7129" t="s">
        <v>23593</v>
      </c>
      <c r="B7129" t="s">
        <v>23594</v>
      </c>
      <c r="C7129" t="s">
        <v>23595</v>
      </c>
      <c r="D7129">
        <v>1</v>
      </c>
      <c r="E7129" t="s">
        <v>13</v>
      </c>
      <c r="F7129" t="s">
        <v>13</v>
      </c>
      <c r="G7129" t="s">
        <v>23596</v>
      </c>
      <c r="H7129" s="3" t="s">
        <v>23597</v>
      </c>
      <c r="I7129" t="s">
        <v>292</v>
      </c>
      <c r="J7129" t="s">
        <v>23598</v>
      </c>
    </row>
    <row r="7130" spans="1:10" ht="16" x14ac:dyDescent="0.2">
      <c r="A7130" t="s">
        <v>23593</v>
      </c>
      <c r="B7130" t="s">
        <v>23599</v>
      </c>
      <c r="C7130" t="s">
        <v>23600</v>
      </c>
      <c r="D7130">
        <v>2</v>
      </c>
      <c r="E7130" t="s">
        <v>13</v>
      </c>
      <c r="F7130" t="s">
        <v>13</v>
      </c>
      <c r="G7130" t="s">
        <v>23596</v>
      </c>
      <c r="H7130" s="3" t="s">
        <v>23597</v>
      </c>
      <c r="I7130" t="s">
        <v>292</v>
      </c>
      <c r="J7130" t="s">
        <v>23598</v>
      </c>
    </row>
    <row r="7131" spans="1:10" ht="16" x14ac:dyDescent="0.2">
      <c r="A7131" t="s">
        <v>3960</v>
      </c>
      <c r="B7131" t="s">
        <v>23601</v>
      </c>
      <c r="C7131" t="s">
        <v>23602</v>
      </c>
      <c r="D7131">
        <v>1</v>
      </c>
      <c r="E7131" t="s">
        <v>13</v>
      </c>
      <c r="F7131" t="s">
        <v>13</v>
      </c>
      <c r="G7131" t="s">
        <v>23603</v>
      </c>
      <c r="H7131" s="3" t="s">
        <v>23604</v>
      </c>
      <c r="I7131" t="s">
        <v>355</v>
      </c>
      <c r="J7131" t="s">
        <v>3964</v>
      </c>
    </row>
    <row r="7132" spans="1:10" ht="16" x14ac:dyDescent="0.2">
      <c r="A7132" t="s">
        <v>20283</v>
      </c>
      <c r="B7132" t="s">
        <v>6173</v>
      </c>
      <c r="C7132" t="s">
        <v>23605</v>
      </c>
      <c r="D7132">
        <v>1</v>
      </c>
      <c r="E7132" t="s">
        <v>13</v>
      </c>
      <c r="F7132" t="s">
        <v>13</v>
      </c>
      <c r="G7132" t="s">
        <v>23606</v>
      </c>
      <c r="H7132" s="3" t="s">
        <v>23607</v>
      </c>
      <c r="I7132" t="s">
        <v>1033</v>
      </c>
      <c r="J7132" t="s">
        <v>20284</v>
      </c>
    </row>
    <row r="7133" spans="1:10" ht="16" x14ac:dyDescent="0.2">
      <c r="A7133" t="s">
        <v>23608</v>
      </c>
      <c r="B7133" t="s">
        <v>23609</v>
      </c>
      <c r="C7133" t="s">
        <v>23610</v>
      </c>
      <c r="D7133">
        <v>2</v>
      </c>
      <c r="E7133" t="s">
        <v>13</v>
      </c>
      <c r="F7133" t="s">
        <v>13</v>
      </c>
      <c r="G7133" t="s">
        <v>23611</v>
      </c>
      <c r="H7133" s="3" t="s">
        <v>23612</v>
      </c>
      <c r="I7133" t="s">
        <v>1033</v>
      </c>
      <c r="J7133" t="s">
        <v>23613</v>
      </c>
    </row>
    <row r="7134" spans="1:10" ht="16" x14ac:dyDescent="0.2">
      <c r="A7134" t="s">
        <v>20279</v>
      </c>
      <c r="B7134" t="s">
        <v>6173</v>
      </c>
      <c r="C7134" t="s">
        <v>23605</v>
      </c>
      <c r="D7134">
        <v>1</v>
      </c>
      <c r="E7134" t="s">
        <v>13</v>
      </c>
      <c r="F7134" t="s">
        <v>13</v>
      </c>
      <c r="G7134" t="s">
        <v>23611</v>
      </c>
      <c r="H7134" s="3" t="s">
        <v>23614</v>
      </c>
      <c r="I7134" t="s">
        <v>1033</v>
      </c>
      <c r="J7134" t="s">
        <v>20282</v>
      </c>
    </row>
    <row r="7135" spans="1:10" ht="16" x14ac:dyDescent="0.2">
      <c r="A7135" t="s">
        <v>23615</v>
      </c>
      <c r="B7135" t="s">
        <v>6173</v>
      </c>
      <c r="C7135" t="s">
        <v>23605</v>
      </c>
      <c r="D7135">
        <v>1</v>
      </c>
      <c r="E7135" t="s">
        <v>13</v>
      </c>
      <c r="F7135" t="s">
        <v>13</v>
      </c>
      <c r="G7135" t="s">
        <v>23611</v>
      </c>
      <c r="H7135" s="3" t="s">
        <v>23612</v>
      </c>
      <c r="I7135" t="s">
        <v>1033</v>
      </c>
      <c r="J7135" t="s">
        <v>23616</v>
      </c>
    </row>
    <row r="7136" spans="1:10" ht="16" x14ac:dyDescent="0.2">
      <c r="A7136" t="s">
        <v>23617</v>
      </c>
      <c r="B7136" t="s">
        <v>7120</v>
      </c>
      <c r="C7136" t="s">
        <v>7121</v>
      </c>
      <c r="D7136">
        <v>1</v>
      </c>
      <c r="E7136" t="s">
        <v>13</v>
      </c>
      <c r="F7136" t="s">
        <v>13</v>
      </c>
      <c r="G7136" t="s">
        <v>23618</v>
      </c>
      <c r="H7136" s="3" t="s">
        <v>23619</v>
      </c>
      <c r="I7136" t="s">
        <v>995</v>
      </c>
      <c r="J7136" t="s">
        <v>23620</v>
      </c>
    </row>
    <row r="7137" spans="1:10" ht="16" x14ac:dyDescent="0.2">
      <c r="A7137" t="s">
        <v>15879</v>
      </c>
      <c r="B7137" t="s">
        <v>23621</v>
      </c>
      <c r="C7137" t="s">
        <v>23622</v>
      </c>
      <c r="D7137">
        <v>3</v>
      </c>
      <c r="E7137" t="s">
        <v>13</v>
      </c>
      <c r="F7137" t="s">
        <v>13</v>
      </c>
      <c r="G7137" t="s">
        <v>23623</v>
      </c>
      <c r="H7137" s="3" t="s">
        <v>23624</v>
      </c>
      <c r="I7137" t="s">
        <v>995</v>
      </c>
      <c r="J7137" t="s">
        <v>15882</v>
      </c>
    </row>
    <row r="7138" spans="1:10" ht="16" x14ac:dyDescent="0.2">
      <c r="A7138" t="s">
        <v>15879</v>
      </c>
      <c r="B7138" t="s">
        <v>23625</v>
      </c>
      <c r="C7138" t="s">
        <v>23626</v>
      </c>
      <c r="D7138">
        <v>4</v>
      </c>
      <c r="E7138" t="s">
        <v>13</v>
      </c>
      <c r="F7138" t="s">
        <v>13</v>
      </c>
      <c r="G7138" t="s">
        <v>23623</v>
      </c>
      <c r="H7138" s="3" t="s">
        <v>23624</v>
      </c>
      <c r="I7138" t="s">
        <v>995</v>
      </c>
      <c r="J7138" t="s">
        <v>15882</v>
      </c>
    </row>
    <row r="7139" spans="1:10" ht="16" x14ac:dyDescent="0.2">
      <c r="A7139" t="s">
        <v>23627</v>
      </c>
      <c r="B7139" t="s">
        <v>23628</v>
      </c>
      <c r="C7139" t="s">
        <v>23629</v>
      </c>
      <c r="D7139">
        <v>7</v>
      </c>
      <c r="E7139" t="s">
        <v>13</v>
      </c>
      <c r="F7139" t="s">
        <v>13</v>
      </c>
      <c r="G7139" t="s">
        <v>23623</v>
      </c>
      <c r="H7139" s="3" t="s">
        <v>23630</v>
      </c>
      <c r="I7139" t="s">
        <v>995</v>
      </c>
      <c r="J7139" t="s">
        <v>23631</v>
      </c>
    </row>
    <row r="7140" spans="1:10" ht="16" x14ac:dyDescent="0.2">
      <c r="A7140" t="s">
        <v>12749</v>
      </c>
      <c r="B7140" t="s">
        <v>23625</v>
      </c>
      <c r="C7140" t="s">
        <v>23626</v>
      </c>
      <c r="D7140">
        <v>3</v>
      </c>
      <c r="E7140" t="s">
        <v>13</v>
      </c>
      <c r="F7140" t="s">
        <v>13</v>
      </c>
      <c r="G7140" t="s">
        <v>23623</v>
      </c>
      <c r="H7140" s="3" t="s">
        <v>23624</v>
      </c>
      <c r="I7140" t="s">
        <v>995</v>
      </c>
      <c r="J7140" t="s">
        <v>12752</v>
      </c>
    </row>
    <row r="7141" spans="1:10" ht="16" x14ac:dyDescent="0.2">
      <c r="A7141" t="s">
        <v>12749</v>
      </c>
      <c r="B7141" t="s">
        <v>23621</v>
      </c>
      <c r="C7141" t="s">
        <v>23622</v>
      </c>
      <c r="D7141">
        <v>2</v>
      </c>
      <c r="E7141" t="s">
        <v>13</v>
      </c>
      <c r="F7141" t="s">
        <v>13</v>
      </c>
      <c r="G7141" t="s">
        <v>23623</v>
      </c>
      <c r="H7141" s="3" t="s">
        <v>23624</v>
      </c>
      <c r="I7141" t="s">
        <v>995</v>
      </c>
      <c r="J7141" t="s">
        <v>12752</v>
      </c>
    </row>
    <row r="7142" spans="1:10" ht="16" x14ac:dyDescent="0.2">
      <c r="A7142" t="s">
        <v>23632</v>
      </c>
      <c r="B7142" t="s">
        <v>23633</v>
      </c>
      <c r="C7142" t="s">
        <v>23634</v>
      </c>
      <c r="D7142">
        <v>3</v>
      </c>
      <c r="E7142" t="s">
        <v>13</v>
      </c>
      <c r="F7142" t="s">
        <v>13</v>
      </c>
      <c r="G7142" t="s">
        <v>23635</v>
      </c>
      <c r="H7142" s="3" t="s">
        <v>23636</v>
      </c>
      <c r="I7142" t="s">
        <v>69</v>
      </c>
      <c r="J7142" t="s">
        <v>23637</v>
      </c>
    </row>
    <row r="7143" spans="1:10" ht="16" x14ac:dyDescent="0.2">
      <c r="A7143" t="s">
        <v>23638</v>
      </c>
      <c r="B7143" t="s">
        <v>23639</v>
      </c>
      <c r="C7143" t="s">
        <v>23640</v>
      </c>
      <c r="D7143">
        <v>1</v>
      </c>
      <c r="E7143" t="s">
        <v>5635</v>
      </c>
      <c r="F7143" t="s">
        <v>13</v>
      </c>
      <c r="G7143" t="s">
        <v>23641</v>
      </c>
      <c r="H7143" s="3" t="s">
        <v>23642</v>
      </c>
      <c r="I7143" t="s">
        <v>337</v>
      </c>
      <c r="J7143" t="s">
        <v>23643</v>
      </c>
    </row>
    <row r="7144" spans="1:10" ht="16" x14ac:dyDescent="0.2">
      <c r="A7144" t="s">
        <v>23638</v>
      </c>
      <c r="B7144" t="s">
        <v>23644</v>
      </c>
      <c r="C7144" t="s">
        <v>23645</v>
      </c>
      <c r="D7144">
        <v>2</v>
      </c>
      <c r="E7144" t="s">
        <v>5635</v>
      </c>
      <c r="F7144" t="s">
        <v>13</v>
      </c>
      <c r="G7144" t="s">
        <v>23641</v>
      </c>
      <c r="H7144" s="3" t="s">
        <v>23642</v>
      </c>
      <c r="I7144" t="s">
        <v>337</v>
      </c>
      <c r="J7144" t="s">
        <v>23643</v>
      </c>
    </row>
    <row r="7145" spans="1:10" ht="16" x14ac:dyDescent="0.2">
      <c r="A7145" t="s">
        <v>23646</v>
      </c>
      <c r="B7145" t="s">
        <v>23647</v>
      </c>
      <c r="C7145" t="s">
        <v>23648</v>
      </c>
      <c r="D7145">
        <v>1</v>
      </c>
      <c r="E7145" t="s">
        <v>5635</v>
      </c>
      <c r="F7145" t="s">
        <v>13</v>
      </c>
      <c r="G7145" t="s">
        <v>23641</v>
      </c>
      <c r="H7145" s="3" t="s">
        <v>23649</v>
      </c>
      <c r="I7145" t="s">
        <v>337</v>
      </c>
      <c r="J7145" t="s">
        <v>23650</v>
      </c>
    </row>
    <row r="7146" spans="1:10" ht="16" x14ac:dyDescent="0.2">
      <c r="A7146" t="s">
        <v>19500</v>
      </c>
      <c r="B7146" t="s">
        <v>23651</v>
      </c>
      <c r="C7146" t="s">
        <v>23652</v>
      </c>
      <c r="D7146">
        <v>1</v>
      </c>
      <c r="E7146" t="s">
        <v>13</v>
      </c>
      <c r="F7146" t="s">
        <v>13</v>
      </c>
      <c r="G7146" t="s">
        <v>23653</v>
      </c>
      <c r="H7146" s="3" t="s">
        <v>23654</v>
      </c>
      <c r="I7146" t="s">
        <v>69</v>
      </c>
      <c r="J7146" t="s">
        <v>19505</v>
      </c>
    </row>
    <row r="7147" spans="1:10" ht="16" x14ac:dyDescent="0.2">
      <c r="A7147" t="s">
        <v>23655</v>
      </c>
      <c r="B7147" t="s">
        <v>23656</v>
      </c>
      <c r="C7147" t="s">
        <v>23657</v>
      </c>
      <c r="D7147">
        <v>4</v>
      </c>
      <c r="E7147" t="s">
        <v>13</v>
      </c>
      <c r="F7147" t="s">
        <v>13</v>
      </c>
      <c r="G7147" t="s">
        <v>23658</v>
      </c>
      <c r="H7147" s="3" t="s">
        <v>23659</v>
      </c>
      <c r="I7147" t="s">
        <v>69</v>
      </c>
      <c r="J7147" t="s">
        <v>23660</v>
      </c>
    </row>
    <row r="7148" spans="1:10" ht="16" x14ac:dyDescent="0.2">
      <c r="A7148" t="s">
        <v>8255</v>
      </c>
      <c r="B7148" t="s">
        <v>23661</v>
      </c>
      <c r="C7148" t="s">
        <v>23662</v>
      </c>
      <c r="D7148">
        <v>1</v>
      </c>
      <c r="E7148" t="s">
        <v>13</v>
      </c>
      <c r="F7148" t="s">
        <v>13</v>
      </c>
      <c r="G7148" t="s">
        <v>23663</v>
      </c>
      <c r="H7148" s="3" t="s">
        <v>23664</v>
      </c>
      <c r="I7148" t="s">
        <v>69</v>
      </c>
      <c r="J7148" t="s">
        <v>8258</v>
      </c>
    </row>
    <row r="7149" spans="1:10" ht="16" x14ac:dyDescent="0.2">
      <c r="A7149" t="s">
        <v>23484</v>
      </c>
      <c r="B7149" t="s">
        <v>23665</v>
      </c>
      <c r="C7149" t="s">
        <v>23666</v>
      </c>
      <c r="D7149">
        <v>2</v>
      </c>
      <c r="E7149" t="s">
        <v>13</v>
      </c>
      <c r="F7149" t="s">
        <v>13</v>
      </c>
      <c r="G7149" t="s">
        <v>23667</v>
      </c>
      <c r="H7149" s="3" t="s">
        <v>23668</v>
      </c>
      <c r="I7149" t="s">
        <v>69</v>
      </c>
      <c r="J7149" t="s">
        <v>23488</v>
      </c>
    </row>
    <row r="7150" spans="1:10" ht="16" x14ac:dyDescent="0.2">
      <c r="A7150" t="s">
        <v>15867</v>
      </c>
      <c r="B7150" t="s">
        <v>23669</v>
      </c>
      <c r="C7150" t="s">
        <v>23670</v>
      </c>
      <c r="D7150">
        <v>1</v>
      </c>
      <c r="E7150" t="s">
        <v>13</v>
      </c>
      <c r="F7150" t="s">
        <v>13</v>
      </c>
      <c r="G7150" t="s">
        <v>23671</v>
      </c>
      <c r="H7150" s="3" t="s">
        <v>23672</v>
      </c>
      <c r="I7150" t="s">
        <v>69</v>
      </c>
      <c r="J7150" t="s">
        <v>15870</v>
      </c>
    </row>
    <row r="7151" spans="1:10" ht="16" x14ac:dyDescent="0.2">
      <c r="A7151" t="s">
        <v>23673</v>
      </c>
      <c r="B7151" t="s">
        <v>23674</v>
      </c>
      <c r="C7151" t="s">
        <v>23675</v>
      </c>
      <c r="D7151">
        <v>2</v>
      </c>
      <c r="E7151" t="s">
        <v>13</v>
      </c>
      <c r="F7151" t="s">
        <v>13</v>
      </c>
      <c r="G7151" t="s">
        <v>23676</v>
      </c>
      <c r="H7151" s="3" t="s">
        <v>23677</v>
      </c>
      <c r="I7151" t="s">
        <v>5804</v>
      </c>
      <c r="J7151" t="s">
        <v>23678</v>
      </c>
    </row>
    <row r="7152" spans="1:10" ht="16" x14ac:dyDescent="0.2">
      <c r="A7152" t="s">
        <v>23679</v>
      </c>
      <c r="B7152" t="s">
        <v>23680</v>
      </c>
      <c r="C7152" t="s">
        <v>23681</v>
      </c>
      <c r="D7152">
        <v>1</v>
      </c>
      <c r="E7152" t="s">
        <v>13</v>
      </c>
      <c r="F7152" t="s">
        <v>13</v>
      </c>
      <c r="G7152" t="s">
        <v>23676</v>
      </c>
      <c r="H7152" s="3" t="s">
        <v>23677</v>
      </c>
      <c r="I7152" t="s">
        <v>5804</v>
      </c>
      <c r="J7152" t="s">
        <v>23682</v>
      </c>
    </row>
    <row r="7153" spans="1:10" ht="16" x14ac:dyDescent="0.2">
      <c r="A7153" t="s">
        <v>23673</v>
      </c>
      <c r="B7153" t="s">
        <v>23683</v>
      </c>
      <c r="C7153" t="s">
        <v>23684</v>
      </c>
      <c r="D7153">
        <v>1</v>
      </c>
      <c r="E7153" t="s">
        <v>13</v>
      </c>
      <c r="F7153" t="s">
        <v>13</v>
      </c>
      <c r="G7153" t="s">
        <v>23676</v>
      </c>
      <c r="H7153" s="3" t="s">
        <v>23677</v>
      </c>
      <c r="I7153" t="s">
        <v>5804</v>
      </c>
      <c r="J7153" t="s">
        <v>23678</v>
      </c>
    </row>
    <row r="7154" spans="1:10" ht="16" x14ac:dyDescent="0.2">
      <c r="A7154" t="s">
        <v>23685</v>
      </c>
      <c r="B7154" t="s">
        <v>23686</v>
      </c>
      <c r="C7154" t="s">
        <v>23687</v>
      </c>
      <c r="D7154">
        <v>1</v>
      </c>
      <c r="E7154" t="s">
        <v>13</v>
      </c>
      <c r="F7154" t="s">
        <v>13</v>
      </c>
      <c r="G7154" t="s">
        <v>23676</v>
      </c>
      <c r="H7154" s="3" t="s">
        <v>23677</v>
      </c>
      <c r="I7154" t="s">
        <v>5804</v>
      </c>
      <c r="J7154" t="s">
        <v>23688</v>
      </c>
    </row>
    <row r="7155" spans="1:10" ht="16" x14ac:dyDescent="0.2">
      <c r="A7155" t="s">
        <v>23679</v>
      </c>
      <c r="B7155" t="s">
        <v>23689</v>
      </c>
      <c r="C7155" t="s">
        <v>23690</v>
      </c>
      <c r="D7155">
        <v>2</v>
      </c>
      <c r="E7155" t="s">
        <v>13</v>
      </c>
      <c r="F7155" t="s">
        <v>13</v>
      </c>
      <c r="G7155" t="s">
        <v>23676</v>
      </c>
      <c r="H7155" s="3" t="s">
        <v>23677</v>
      </c>
      <c r="I7155" t="s">
        <v>5804</v>
      </c>
      <c r="J7155" t="s">
        <v>23682</v>
      </c>
    </row>
    <row r="7156" spans="1:10" ht="16" x14ac:dyDescent="0.2">
      <c r="A7156" t="s">
        <v>23691</v>
      </c>
      <c r="B7156" t="s">
        <v>23692</v>
      </c>
      <c r="C7156" t="s">
        <v>23693</v>
      </c>
      <c r="D7156">
        <v>1</v>
      </c>
      <c r="E7156" t="s">
        <v>13</v>
      </c>
      <c r="F7156" t="s">
        <v>13</v>
      </c>
      <c r="G7156" t="s">
        <v>23676</v>
      </c>
      <c r="H7156" s="3" t="s">
        <v>23677</v>
      </c>
      <c r="I7156" t="s">
        <v>5804</v>
      </c>
      <c r="J7156" t="s">
        <v>23694</v>
      </c>
    </row>
    <row r="7157" spans="1:10" ht="16" x14ac:dyDescent="0.2">
      <c r="A7157" t="s">
        <v>23695</v>
      </c>
      <c r="B7157" t="s">
        <v>23689</v>
      </c>
      <c r="C7157" t="s">
        <v>23690</v>
      </c>
      <c r="D7157">
        <v>1</v>
      </c>
      <c r="E7157" t="s">
        <v>13</v>
      </c>
      <c r="F7157" t="s">
        <v>13</v>
      </c>
      <c r="G7157" t="s">
        <v>23696</v>
      </c>
      <c r="H7157" s="3" t="s">
        <v>23697</v>
      </c>
      <c r="I7157" t="s">
        <v>5804</v>
      </c>
      <c r="J7157" t="s">
        <v>23698</v>
      </c>
    </row>
    <row r="7158" spans="1:10" ht="16" x14ac:dyDescent="0.2">
      <c r="A7158" t="s">
        <v>23699</v>
      </c>
      <c r="B7158" t="s">
        <v>23689</v>
      </c>
      <c r="C7158" t="s">
        <v>23690</v>
      </c>
      <c r="D7158">
        <v>1</v>
      </c>
      <c r="E7158" t="s">
        <v>13</v>
      </c>
      <c r="F7158" t="s">
        <v>13</v>
      </c>
      <c r="G7158" t="s">
        <v>23696</v>
      </c>
      <c r="H7158" s="3" t="s">
        <v>23697</v>
      </c>
      <c r="I7158" t="s">
        <v>5804</v>
      </c>
      <c r="J7158" t="s">
        <v>23700</v>
      </c>
    </row>
    <row r="7159" spans="1:10" ht="16" x14ac:dyDescent="0.2">
      <c r="A7159" t="s">
        <v>23701</v>
      </c>
      <c r="B7159" t="s">
        <v>23689</v>
      </c>
      <c r="C7159" t="s">
        <v>23690</v>
      </c>
      <c r="D7159">
        <v>1</v>
      </c>
      <c r="E7159" t="s">
        <v>13</v>
      </c>
      <c r="F7159" t="s">
        <v>13</v>
      </c>
      <c r="G7159" t="s">
        <v>23702</v>
      </c>
      <c r="H7159" s="3" t="s">
        <v>23703</v>
      </c>
      <c r="I7159" t="s">
        <v>5804</v>
      </c>
      <c r="J7159" t="s">
        <v>23704</v>
      </c>
    </row>
    <row r="7160" spans="1:10" ht="16" x14ac:dyDescent="0.2">
      <c r="A7160" t="s">
        <v>23705</v>
      </c>
      <c r="B7160" t="s">
        <v>23674</v>
      </c>
      <c r="C7160" t="s">
        <v>23675</v>
      </c>
      <c r="D7160">
        <v>1</v>
      </c>
      <c r="E7160" t="s">
        <v>13</v>
      </c>
      <c r="F7160" t="s">
        <v>13</v>
      </c>
      <c r="G7160" t="s">
        <v>23702</v>
      </c>
      <c r="H7160" s="3" t="s">
        <v>23703</v>
      </c>
      <c r="I7160" t="s">
        <v>5804</v>
      </c>
      <c r="J7160" t="s">
        <v>23706</v>
      </c>
    </row>
    <row r="7161" spans="1:10" ht="16" x14ac:dyDescent="0.2">
      <c r="A7161" t="s">
        <v>23707</v>
      </c>
      <c r="B7161" t="s">
        <v>23708</v>
      </c>
      <c r="C7161" t="s">
        <v>23709</v>
      </c>
      <c r="D7161">
        <v>3</v>
      </c>
      <c r="E7161" t="s">
        <v>13</v>
      </c>
      <c r="F7161" t="s">
        <v>13</v>
      </c>
      <c r="G7161" t="s">
        <v>23702</v>
      </c>
      <c r="H7161" s="3" t="s">
        <v>23703</v>
      </c>
      <c r="I7161" t="s">
        <v>5804</v>
      </c>
      <c r="J7161" t="s">
        <v>23710</v>
      </c>
    </row>
    <row r="7162" spans="1:10" ht="16" x14ac:dyDescent="0.2">
      <c r="A7162" t="s">
        <v>23711</v>
      </c>
      <c r="B7162" t="s">
        <v>23712</v>
      </c>
      <c r="C7162" t="s">
        <v>23713</v>
      </c>
      <c r="D7162">
        <v>1</v>
      </c>
      <c r="E7162" t="s">
        <v>13</v>
      </c>
      <c r="F7162" t="s">
        <v>13</v>
      </c>
      <c r="G7162" t="s">
        <v>23702</v>
      </c>
      <c r="H7162" s="3" t="s">
        <v>23703</v>
      </c>
      <c r="I7162" t="s">
        <v>5804</v>
      </c>
      <c r="J7162" t="s">
        <v>23714</v>
      </c>
    </row>
    <row r="7163" spans="1:10" ht="16" x14ac:dyDescent="0.2">
      <c r="A7163" t="s">
        <v>23715</v>
      </c>
      <c r="B7163" t="s">
        <v>23674</v>
      </c>
      <c r="C7163" t="s">
        <v>23675</v>
      </c>
      <c r="D7163">
        <v>1</v>
      </c>
      <c r="E7163" t="s">
        <v>13</v>
      </c>
      <c r="F7163" t="s">
        <v>13</v>
      </c>
      <c r="G7163" t="s">
        <v>23702</v>
      </c>
      <c r="H7163" s="3" t="s">
        <v>23703</v>
      </c>
      <c r="I7163" t="s">
        <v>5804</v>
      </c>
      <c r="J7163" t="s">
        <v>23716</v>
      </c>
    </row>
    <row r="7164" spans="1:10" ht="16" x14ac:dyDescent="0.2">
      <c r="A7164" t="s">
        <v>23711</v>
      </c>
      <c r="B7164" t="s">
        <v>23674</v>
      </c>
      <c r="C7164" t="s">
        <v>23675</v>
      </c>
      <c r="D7164">
        <v>2</v>
      </c>
      <c r="E7164" t="s">
        <v>13</v>
      </c>
      <c r="F7164" t="s">
        <v>13</v>
      </c>
      <c r="G7164" t="s">
        <v>23702</v>
      </c>
      <c r="H7164" s="3" t="s">
        <v>23703</v>
      </c>
      <c r="I7164" t="s">
        <v>5804</v>
      </c>
      <c r="J7164" t="s">
        <v>23714</v>
      </c>
    </row>
    <row r="7165" spans="1:10" ht="16" x14ac:dyDescent="0.2">
      <c r="A7165" t="s">
        <v>23707</v>
      </c>
      <c r="B7165" t="s">
        <v>23717</v>
      </c>
      <c r="C7165" t="s">
        <v>23718</v>
      </c>
      <c r="D7165">
        <v>2</v>
      </c>
      <c r="E7165" t="s">
        <v>13</v>
      </c>
      <c r="F7165" t="s">
        <v>13</v>
      </c>
      <c r="G7165" t="s">
        <v>23702</v>
      </c>
      <c r="H7165" s="3" t="s">
        <v>23703</v>
      </c>
      <c r="I7165" t="s">
        <v>5804</v>
      </c>
      <c r="J7165" t="s">
        <v>23710</v>
      </c>
    </row>
    <row r="7166" spans="1:10" ht="16" x14ac:dyDescent="0.2">
      <c r="A7166" t="s">
        <v>23707</v>
      </c>
      <c r="B7166" t="s">
        <v>23719</v>
      </c>
      <c r="C7166" t="s">
        <v>23720</v>
      </c>
      <c r="D7166">
        <v>1</v>
      </c>
      <c r="E7166" t="s">
        <v>13</v>
      </c>
      <c r="F7166" t="s">
        <v>13</v>
      </c>
      <c r="G7166" t="s">
        <v>23702</v>
      </c>
      <c r="H7166" s="3" t="s">
        <v>23703</v>
      </c>
      <c r="I7166" t="s">
        <v>5804</v>
      </c>
      <c r="J7166" t="s">
        <v>23710</v>
      </c>
    </row>
    <row r="7167" spans="1:10" ht="16" x14ac:dyDescent="0.2">
      <c r="A7167" t="s">
        <v>23721</v>
      </c>
      <c r="B7167" t="s">
        <v>23674</v>
      </c>
      <c r="C7167" t="s">
        <v>23675</v>
      </c>
      <c r="D7167">
        <v>1</v>
      </c>
      <c r="E7167" t="s">
        <v>13</v>
      </c>
      <c r="F7167" t="s">
        <v>13</v>
      </c>
      <c r="G7167" t="s">
        <v>23702</v>
      </c>
      <c r="H7167" s="3" t="s">
        <v>23703</v>
      </c>
      <c r="I7167" t="s">
        <v>5804</v>
      </c>
      <c r="J7167" t="s">
        <v>23722</v>
      </c>
    </row>
    <row r="7168" spans="1:10" ht="16" x14ac:dyDescent="0.2">
      <c r="A7168" t="s">
        <v>23711</v>
      </c>
      <c r="B7168" t="s">
        <v>23723</v>
      </c>
      <c r="C7168" t="s">
        <v>23724</v>
      </c>
      <c r="D7168">
        <v>3</v>
      </c>
      <c r="E7168" t="s">
        <v>13</v>
      </c>
      <c r="F7168" t="s">
        <v>13</v>
      </c>
      <c r="G7168" t="s">
        <v>23702</v>
      </c>
      <c r="H7168" s="3" t="s">
        <v>23703</v>
      </c>
      <c r="I7168" t="s">
        <v>5804</v>
      </c>
      <c r="J7168" t="s">
        <v>23714</v>
      </c>
    </row>
    <row r="7169" spans="1:10" ht="16" x14ac:dyDescent="0.2">
      <c r="A7169" t="s">
        <v>23725</v>
      </c>
      <c r="B7169" t="s">
        <v>23726</v>
      </c>
      <c r="C7169" t="s">
        <v>23727</v>
      </c>
      <c r="D7169">
        <v>1</v>
      </c>
      <c r="E7169" t="s">
        <v>23728</v>
      </c>
      <c r="F7169" t="s">
        <v>13</v>
      </c>
      <c r="G7169" t="s">
        <v>23729</v>
      </c>
      <c r="H7169" s="3" t="s">
        <v>23730</v>
      </c>
      <c r="I7169" t="s">
        <v>7108</v>
      </c>
      <c r="J7169" t="s">
        <v>23731</v>
      </c>
    </row>
    <row r="7170" spans="1:10" ht="32" x14ac:dyDescent="0.2">
      <c r="A7170" t="s">
        <v>23732</v>
      </c>
      <c r="B7170" t="s">
        <v>23733</v>
      </c>
      <c r="C7170" t="s">
        <v>23734</v>
      </c>
      <c r="D7170">
        <v>2</v>
      </c>
      <c r="E7170" t="s">
        <v>23728</v>
      </c>
      <c r="F7170" t="s">
        <v>13</v>
      </c>
      <c r="G7170" t="s">
        <v>23729</v>
      </c>
      <c r="H7170" s="3" t="s">
        <v>23735</v>
      </c>
      <c r="I7170" t="s">
        <v>856</v>
      </c>
      <c r="J7170" t="s">
        <v>23736</v>
      </c>
    </row>
    <row r="7171" spans="1:10" ht="16" x14ac:dyDescent="0.2">
      <c r="A7171" t="s">
        <v>23737</v>
      </c>
      <c r="B7171" t="s">
        <v>23738</v>
      </c>
      <c r="C7171" t="s">
        <v>23739</v>
      </c>
      <c r="D7171">
        <v>2</v>
      </c>
      <c r="E7171" t="s">
        <v>23728</v>
      </c>
      <c r="F7171" t="s">
        <v>13</v>
      </c>
      <c r="G7171" t="s">
        <v>23729</v>
      </c>
      <c r="H7171" s="3" t="s">
        <v>23740</v>
      </c>
      <c r="I7171" t="s">
        <v>7108</v>
      </c>
      <c r="J7171" t="s">
        <v>23741</v>
      </c>
    </row>
    <row r="7172" spans="1:10" ht="32" x14ac:dyDescent="0.2">
      <c r="A7172" t="s">
        <v>23742</v>
      </c>
      <c r="B7172" t="s">
        <v>23743</v>
      </c>
      <c r="C7172" t="s">
        <v>23744</v>
      </c>
      <c r="D7172">
        <v>3</v>
      </c>
      <c r="E7172" t="s">
        <v>23728</v>
      </c>
      <c r="F7172" t="s">
        <v>13</v>
      </c>
      <c r="G7172" t="s">
        <v>23729</v>
      </c>
      <c r="H7172" s="3" t="s">
        <v>23745</v>
      </c>
      <c r="I7172" t="s">
        <v>7108</v>
      </c>
      <c r="J7172" t="s">
        <v>23746</v>
      </c>
    </row>
    <row r="7173" spans="1:10" ht="32" x14ac:dyDescent="0.2">
      <c r="A7173" t="s">
        <v>23747</v>
      </c>
      <c r="B7173" t="s">
        <v>23733</v>
      </c>
      <c r="C7173" t="s">
        <v>23734</v>
      </c>
      <c r="D7173">
        <v>2</v>
      </c>
      <c r="E7173" t="s">
        <v>23728</v>
      </c>
      <c r="F7173" t="s">
        <v>13</v>
      </c>
      <c r="G7173" t="s">
        <v>23729</v>
      </c>
      <c r="H7173" s="3" t="s">
        <v>23748</v>
      </c>
      <c r="I7173" t="s">
        <v>856</v>
      </c>
      <c r="J7173" t="s">
        <v>23749</v>
      </c>
    </row>
    <row r="7174" spans="1:10" ht="16" x14ac:dyDescent="0.2">
      <c r="A7174" t="s">
        <v>23750</v>
      </c>
      <c r="B7174" t="s">
        <v>23733</v>
      </c>
      <c r="C7174" t="s">
        <v>23734</v>
      </c>
      <c r="D7174">
        <v>3</v>
      </c>
      <c r="E7174" t="s">
        <v>23728</v>
      </c>
      <c r="F7174" t="s">
        <v>13</v>
      </c>
      <c r="G7174" t="s">
        <v>23729</v>
      </c>
      <c r="H7174" s="3" t="s">
        <v>23751</v>
      </c>
      <c r="I7174" t="s">
        <v>856</v>
      </c>
      <c r="J7174" t="s">
        <v>23752</v>
      </c>
    </row>
    <row r="7175" spans="1:10" ht="16" x14ac:dyDescent="0.2">
      <c r="A7175" t="s">
        <v>23753</v>
      </c>
      <c r="B7175" t="s">
        <v>23754</v>
      </c>
      <c r="C7175" t="s">
        <v>23755</v>
      </c>
      <c r="D7175">
        <v>2</v>
      </c>
      <c r="E7175" t="s">
        <v>23728</v>
      </c>
      <c r="F7175" t="s">
        <v>13</v>
      </c>
      <c r="G7175" t="s">
        <v>23729</v>
      </c>
      <c r="H7175" s="3" t="s">
        <v>23756</v>
      </c>
      <c r="I7175" t="s">
        <v>7108</v>
      </c>
      <c r="J7175" t="s">
        <v>23757</v>
      </c>
    </row>
    <row r="7176" spans="1:10" ht="16" x14ac:dyDescent="0.2">
      <c r="A7176" t="s">
        <v>23758</v>
      </c>
      <c r="B7176" t="s">
        <v>23759</v>
      </c>
      <c r="C7176" t="s">
        <v>23760</v>
      </c>
      <c r="D7176">
        <v>3</v>
      </c>
      <c r="E7176" t="s">
        <v>23728</v>
      </c>
      <c r="F7176" t="s">
        <v>13</v>
      </c>
      <c r="G7176" t="s">
        <v>23729</v>
      </c>
      <c r="H7176" s="3" t="s">
        <v>23761</v>
      </c>
      <c r="I7176" t="s">
        <v>7108</v>
      </c>
      <c r="J7176" t="s">
        <v>23762</v>
      </c>
    </row>
    <row r="7177" spans="1:10" ht="32" x14ac:dyDescent="0.2">
      <c r="A7177" t="s">
        <v>23763</v>
      </c>
      <c r="B7177" t="s">
        <v>23733</v>
      </c>
      <c r="C7177" t="s">
        <v>23734</v>
      </c>
      <c r="D7177">
        <v>2</v>
      </c>
      <c r="E7177" t="s">
        <v>23728</v>
      </c>
      <c r="F7177" t="s">
        <v>13</v>
      </c>
      <c r="G7177" t="s">
        <v>23729</v>
      </c>
      <c r="H7177" s="3" t="s">
        <v>23764</v>
      </c>
      <c r="I7177" t="s">
        <v>856</v>
      </c>
      <c r="J7177" t="s">
        <v>23765</v>
      </c>
    </row>
    <row r="7178" spans="1:10" ht="32" x14ac:dyDescent="0.2">
      <c r="A7178" t="s">
        <v>23766</v>
      </c>
      <c r="B7178" t="s">
        <v>23733</v>
      </c>
      <c r="C7178" t="s">
        <v>23734</v>
      </c>
      <c r="D7178">
        <v>2</v>
      </c>
      <c r="E7178" t="s">
        <v>23728</v>
      </c>
      <c r="F7178" t="s">
        <v>13</v>
      </c>
      <c r="G7178" t="s">
        <v>23729</v>
      </c>
      <c r="H7178" s="3" t="s">
        <v>23748</v>
      </c>
      <c r="I7178" t="s">
        <v>856</v>
      </c>
      <c r="J7178" t="s">
        <v>23767</v>
      </c>
    </row>
    <row r="7179" spans="1:10" ht="16" x14ac:dyDescent="0.2">
      <c r="A7179" t="s">
        <v>23732</v>
      </c>
      <c r="B7179" t="s">
        <v>23768</v>
      </c>
      <c r="C7179" t="s">
        <v>23769</v>
      </c>
      <c r="D7179">
        <v>1</v>
      </c>
      <c r="E7179" t="s">
        <v>23728</v>
      </c>
      <c r="F7179" t="s">
        <v>13</v>
      </c>
      <c r="G7179" t="s">
        <v>23729</v>
      </c>
      <c r="H7179" s="3" t="s">
        <v>23770</v>
      </c>
      <c r="I7179" t="s">
        <v>7108</v>
      </c>
      <c r="J7179" t="s">
        <v>23736</v>
      </c>
    </row>
    <row r="7180" spans="1:10" ht="16" x14ac:dyDescent="0.2">
      <c r="A7180" t="s">
        <v>23763</v>
      </c>
      <c r="B7180" t="s">
        <v>23771</v>
      </c>
      <c r="C7180" t="s">
        <v>23772</v>
      </c>
      <c r="D7180">
        <v>1</v>
      </c>
      <c r="E7180" t="s">
        <v>23728</v>
      </c>
      <c r="F7180" t="s">
        <v>13</v>
      </c>
      <c r="G7180" t="s">
        <v>23729</v>
      </c>
      <c r="H7180" s="3" t="s">
        <v>23730</v>
      </c>
      <c r="I7180" t="s">
        <v>7108</v>
      </c>
      <c r="J7180" t="s">
        <v>23765</v>
      </c>
    </row>
    <row r="7181" spans="1:10" ht="16" x14ac:dyDescent="0.2">
      <c r="A7181" t="s">
        <v>23773</v>
      </c>
      <c r="B7181" t="s">
        <v>23733</v>
      </c>
      <c r="C7181" t="s">
        <v>23734</v>
      </c>
      <c r="D7181">
        <v>2</v>
      </c>
      <c r="E7181" t="s">
        <v>23728</v>
      </c>
      <c r="F7181" t="s">
        <v>13</v>
      </c>
      <c r="G7181" t="s">
        <v>23729</v>
      </c>
      <c r="H7181" s="3" t="s">
        <v>23740</v>
      </c>
      <c r="I7181" t="s">
        <v>7108</v>
      </c>
      <c r="J7181" t="s">
        <v>23774</v>
      </c>
    </row>
    <row r="7182" spans="1:10" ht="32" x14ac:dyDescent="0.2">
      <c r="A7182" t="s">
        <v>23775</v>
      </c>
      <c r="B7182" t="s">
        <v>23733</v>
      </c>
      <c r="C7182" t="s">
        <v>23734</v>
      </c>
      <c r="D7182">
        <v>2</v>
      </c>
      <c r="E7182" t="s">
        <v>23728</v>
      </c>
      <c r="F7182" t="s">
        <v>13</v>
      </c>
      <c r="G7182" t="s">
        <v>23729</v>
      </c>
      <c r="H7182" s="3" t="s">
        <v>23748</v>
      </c>
      <c r="I7182" t="s">
        <v>856</v>
      </c>
      <c r="J7182" t="s">
        <v>23776</v>
      </c>
    </row>
    <row r="7183" spans="1:10" ht="16" x14ac:dyDescent="0.2">
      <c r="A7183" t="s">
        <v>23753</v>
      </c>
      <c r="B7183" t="s">
        <v>23777</v>
      </c>
      <c r="C7183" t="s">
        <v>23778</v>
      </c>
      <c r="D7183">
        <v>3</v>
      </c>
      <c r="E7183" t="s">
        <v>23728</v>
      </c>
      <c r="F7183" t="s">
        <v>13</v>
      </c>
      <c r="G7183" t="s">
        <v>23729</v>
      </c>
      <c r="H7183" s="3" t="s">
        <v>23779</v>
      </c>
      <c r="I7183" t="s">
        <v>7108</v>
      </c>
      <c r="J7183" t="s">
        <v>23757</v>
      </c>
    </row>
    <row r="7184" spans="1:10" ht="32" x14ac:dyDescent="0.2">
      <c r="A7184" t="s">
        <v>23780</v>
      </c>
      <c r="B7184" t="s">
        <v>23738</v>
      </c>
      <c r="C7184" t="s">
        <v>23739</v>
      </c>
      <c r="D7184">
        <v>3</v>
      </c>
      <c r="E7184" t="s">
        <v>23728</v>
      </c>
      <c r="F7184" t="s">
        <v>13</v>
      </c>
      <c r="G7184" t="s">
        <v>23729</v>
      </c>
      <c r="H7184" s="3" t="s">
        <v>23781</v>
      </c>
      <c r="I7184" t="s">
        <v>7108</v>
      </c>
      <c r="J7184" t="s">
        <v>23782</v>
      </c>
    </row>
    <row r="7185" spans="1:10" ht="32" x14ac:dyDescent="0.2">
      <c r="A7185" t="s">
        <v>23780</v>
      </c>
      <c r="B7185" t="s">
        <v>23733</v>
      </c>
      <c r="C7185" t="s">
        <v>23734</v>
      </c>
      <c r="D7185">
        <v>2</v>
      </c>
      <c r="E7185" t="s">
        <v>23728</v>
      </c>
      <c r="F7185" t="s">
        <v>13</v>
      </c>
      <c r="G7185" t="s">
        <v>23729</v>
      </c>
      <c r="H7185" s="3" t="s">
        <v>23735</v>
      </c>
      <c r="I7185" t="s">
        <v>856</v>
      </c>
      <c r="J7185" t="s">
        <v>23782</v>
      </c>
    </row>
    <row r="7186" spans="1:10" ht="16" x14ac:dyDescent="0.2">
      <c r="A7186" t="s">
        <v>23780</v>
      </c>
      <c r="B7186" t="s">
        <v>23783</v>
      </c>
      <c r="C7186" t="s">
        <v>23784</v>
      </c>
      <c r="D7186">
        <v>1</v>
      </c>
      <c r="E7186" t="s">
        <v>23728</v>
      </c>
      <c r="F7186" t="s">
        <v>13</v>
      </c>
      <c r="G7186" t="s">
        <v>23729</v>
      </c>
      <c r="H7186" s="3" t="s">
        <v>23770</v>
      </c>
      <c r="I7186" t="s">
        <v>7108</v>
      </c>
      <c r="J7186" t="s">
        <v>23782</v>
      </c>
    </row>
    <row r="7187" spans="1:10" ht="32" x14ac:dyDescent="0.2">
      <c r="A7187" t="s">
        <v>23742</v>
      </c>
      <c r="B7187" t="s">
        <v>23733</v>
      </c>
      <c r="C7187" t="s">
        <v>23734</v>
      </c>
      <c r="D7187">
        <v>2</v>
      </c>
      <c r="E7187" t="s">
        <v>23728</v>
      </c>
      <c r="F7187" t="s">
        <v>13</v>
      </c>
      <c r="G7187" t="s">
        <v>23729</v>
      </c>
      <c r="H7187" s="3" t="s">
        <v>23764</v>
      </c>
      <c r="I7187" t="s">
        <v>856</v>
      </c>
      <c r="J7187" t="s">
        <v>23746</v>
      </c>
    </row>
    <row r="7188" spans="1:10" ht="16" x14ac:dyDescent="0.2">
      <c r="A7188" t="s">
        <v>23766</v>
      </c>
      <c r="B7188" t="s">
        <v>23771</v>
      </c>
      <c r="C7188" t="s">
        <v>23772</v>
      </c>
      <c r="D7188">
        <v>1</v>
      </c>
      <c r="E7188" t="s">
        <v>23728</v>
      </c>
      <c r="F7188" t="s">
        <v>13</v>
      </c>
      <c r="G7188" t="s">
        <v>23729</v>
      </c>
      <c r="H7188" s="3" t="s">
        <v>23730</v>
      </c>
      <c r="I7188" t="s">
        <v>7108</v>
      </c>
      <c r="J7188" t="s">
        <v>23767</v>
      </c>
    </row>
    <row r="7189" spans="1:10" ht="16" x14ac:dyDescent="0.2">
      <c r="A7189" t="s">
        <v>23753</v>
      </c>
      <c r="B7189" t="s">
        <v>23785</v>
      </c>
      <c r="C7189" t="s">
        <v>23786</v>
      </c>
      <c r="D7189">
        <v>1</v>
      </c>
      <c r="E7189" t="s">
        <v>23728</v>
      </c>
      <c r="F7189" t="s">
        <v>13</v>
      </c>
      <c r="G7189" t="s">
        <v>23729</v>
      </c>
      <c r="H7189" s="3" t="s">
        <v>23756</v>
      </c>
      <c r="I7189" t="s">
        <v>7108</v>
      </c>
      <c r="J7189" t="s">
        <v>23757</v>
      </c>
    </row>
    <row r="7190" spans="1:10" ht="16" x14ac:dyDescent="0.2">
      <c r="A7190" t="s">
        <v>23750</v>
      </c>
      <c r="B7190" t="s">
        <v>23726</v>
      </c>
      <c r="C7190" t="s">
        <v>23727</v>
      </c>
      <c r="D7190">
        <v>1</v>
      </c>
      <c r="E7190" t="s">
        <v>23728</v>
      </c>
      <c r="F7190" t="s">
        <v>13</v>
      </c>
      <c r="G7190" t="s">
        <v>23729</v>
      </c>
      <c r="H7190" s="3" t="s">
        <v>23740</v>
      </c>
      <c r="I7190" t="s">
        <v>7108</v>
      </c>
      <c r="J7190" t="s">
        <v>23752</v>
      </c>
    </row>
    <row r="7191" spans="1:10" ht="16" x14ac:dyDescent="0.2">
      <c r="A7191" t="s">
        <v>13573</v>
      </c>
      <c r="B7191" t="s">
        <v>23733</v>
      </c>
      <c r="C7191" t="s">
        <v>23734</v>
      </c>
      <c r="D7191">
        <v>7</v>
      </c>
      <c r="E7191" t="s">
        <v>23728</v>
      </c>
      <c r="F7191" t="s">
        <v>13</v>
      </c>
      <c r="G7191" t="s">
        <v>23729</v>
      </c>
      <c r="H7191" s="3" t="s">
        <v>23740</v>
      </c>
      <c r="I7191" t="s">
        <v>7108</v>
      </c>
      <c r="J7191" t="s">
        <v>13578</v>
      </c>
    </row>
    <row r="7192" spans="1:10" ht="16" x14ac:dyDescent="0.2">
      <c r="A7192" t="s">
        <v>23787</v>
      </c>
      <c r="B7192" t="s">
        <v>23738</v>
      </c>
      <c r="C7192" t="s">
        <v>23739</v>
      </c>
      <c r="D7192">
        <v>3</v>
      </c>
      <c r="E7192" t="s">
        <v>23728</v>
      </c>
      <c r="F7192" t="s">
        <v>13</v>
      </c>
      <c r="G7192" t="s">
        <v>23729</v>
      </c>
      <c r="H7192" s="3" t="s">
        <v>23788</v>
      </c>
      <c r="I7192" t="s">
        <v>7108</v>
      </c>
      <c r="J7192" t="s">
        <v>23789</v>
      </c>
    </row>
    <row r="7193" spans="1:10" ht="32" x14ac:dyDescent="0.2">
      <c r="A7193" t="s">
        <v>23787</v>
      </c>
      <c r="B7193" t="s">
        <v>23733</v>
      </c>
      <c r="C7193" t="s">
        <v>23734</v>
      </c>
      <c r="D7193">
        <v>2</v>
      </c>
      <c r="E7193" t="s">
        <v>23728</v>
      </c>
      <c r="F7193" t="s">
        <v>13</v>
      </c>
      <c r="G7193" t="s">
        <v>23729</v>
      </c>
      <c r="H7193" s="3" t="s">
        <v>23748</v>
      </c>
      <c r="I7193" t="s">
        <v>856</v>
      </c>
      <c r="J7193" t="s">
        <v>23789</v>
      </c>
    </row>
    <row r="7194" spans="1:10" ht="16" x14ac:dyDescent="0.2">
      <c r="A7194" t="s">
        <v>23737</v>
      </c>
      <c r="B7194" t="s">
        <v>23790</v>
      </c>
      <c r="C7194" t="s">
        <v>23791</v>
      </c>
      <c r="D7194">
        <v>3</v>
      </c>
      <c r="E7194" t="s">
        <v>23728</v>
      </c>
      <c r="F7194" t="s">
        <v>13</v>
      </c>
      <c r="G7194" t="s">
        <v>23729</v>
      </c>
      <c r="H7194" s="3" t="s">
        <v>23740</v>
      </c>
      <c r="I7194" t="s">
        <v>7108</v>
      </c>
      <c r="J7194" t="s">
        <v>23741</v>
      </c>
    </row>
    <row r="7195" spans="1:10" ht="16" x14ac:dyDescent="0.2">
      <c r="A7195" t="s">
        <v>23792</v>
      </c>
      <c r="B7195" t="s">
        <v>23768</v>
      </c>
      <c r="C7195" t="s">
        <v>23769</v>
      </c>
      <c r="D7195">
        <v>1</v>
      </c>
      <c r="E7195" t="s">
        <v>23728</v>
      </c>
      <c r="F7195" t="s">
        <v>13</v>
      </c>
      <c r="G7195" t="s">
        <v>23729</v>
      </c>
      <c r="H7195" s="3" t="s">
        <v>23740</v>
      </c>
      <c r="I7195" t="s">
        <v>7108</v>
      </c>
      <c r="J7195" t="s">
        <v>23793</v>
      </c>
    </row>
    <row r="7196" spans="1:10" ht="16" x14ac:dyDescent="0.2">
      <c r="A7196" t="s">
        <v>23747</v>
      </c>
      <c r="B7196" t="s">
        <v>23771</v>
      </c>
      <c r="C7196" t="s">
        <v>23772</v>
      </c>
      <c r="D7196">
        <v>1</v>
      </c>
      <c r="E7196" t="s">
        <v>23728</v>
      </c>
      <c r="F7196" t="s">
        <v>13</v>
      </c>
      <c r="G7196" t="s">
        <v>23729</v>
      </c>
      <c r="H7196" s="3" t="s">
        <v>23730</v>
      </c>
      <c r="I7196" t="s">
        <v>7108</v>
      </c>
      <c r="J7196" t="s">
        <v>23749</v>
      </c>
    </row>
    <row r="7197" spans="1:10" ht="16" x14ac:dyDescent="0.2">
      <c r="A7197" t="s">
        <v>23787</v>
      </c>
      <c r="B7197" t="s">
        <v>23783</v>
      </c>
      <c r="C7197" t="s">
        <v>23784</v>
      </c>
      <c r="D7197">
        <v>1</v>
      </c>
      <c r="E7197" t="s">
        <v>23728</v>
      </c>
      <c r="F7197" t="s">
        <v>13</v>
      </c>
      <c r="G7197" t="s">
        <v>23729</v>
      </c>
      <c r="H7197" s="3" t="s">
        <v>23730</v>
      </c>
      <c r="I7197" t="s">
        <v>7108</v>
      </c>
      <c r="J7197" t="s">
        <v>23789</v>
      </c>
    </row>
    <row r="7198" spans="1:10" ht="16" x14ac:dyDescent="0.2">
      <c r="A7198" t="s">
        <v>23794</v>
      </c>
      <c r="B7198" t="s">
        <v>23795</v>
      </c>
      <c r="C7198" t="s">
        <v>23796</v>
      </c>
      <c r="D7198">
        <v>3</v>
      </c>
      <c r="E7198" t="s">
        <v>23728</v>
      </c>
      <c r="F7198" t="s">
        <v>13</v>
      </c>
      <c r="G7198" t="s">
        <v>23729</v>
      </c>
      <c r="H7198" s="3" t="s">
        <v>23797</v>
      </c>
      <c r="I7198" t="s">
        <v>7108</v>
      </c>
      <c r="J7198" t="s">
        <v>23798</v>
      </c>
    </row>
    <row r="7199" spans="1:10" ht="32" x14ac:dyDescent="0.2">
      <c r="A7199" t="s">
        <v>23725</v>
      </c>
      <c r="B7199" t="s">
        <v>23733</v>
      </c>
      <c r="C7199" t="s">
        <v>23734</v>
      </c>
      <c r="D7199">
        <v>2</v>
      </c>
      <c r="E7199" t="s">
        <v>23728</v>
      </c>
      <c r="F7199" t="s">
        <v>13</v>
      </c>
      <c r="G7199" t="s">
        <v>23729</v>
      </c>
      <c r="H7199" s="3" t="s">
        <v>23748</v>
      </c>
      <c r="I7199" t="s">
        <v>856</v>
      </c>
      <c r="J7199" t="s">
        <v>23731</v>
      </c>
    </row>
    <row r="7200" spans="1:10" ht="32" x14ac:dyDescent="0.2">
      <c r="A7200" t="s">
        <v>23792</v>
      </c>
      <c r="B7200" t="s">
        <v>23733</v>
      </c>
      <c r="C7200" t="s">
        <v>23734</v>
      </c>
      <c r="D7200">
        <v>2</v>
      </c>
      <c r="E7200" t="s">
        <v>23728</v>
      </c>
      <c r="F7200" t="s">
        <v>13</v>
      </c>
      <c r="G7200" t="s">
        <v>23729</v>
      </c>
      <c r="H7200" s="3" t="s">
        <v>23799</v>
      </c>
      <c r="I7200" t="s">
        <v>856</v>
      </c>
      <c r="J7200" t="s">
        <v>23793</v>
      </c>
    </row>
    <row r="7201" spans="1:10" ht="16" x14ac:dyDescent="0.2">
      <c r="A7201" t="s">
        <v>23794</v>
      </c>
      <c r="B7201" t="s">
        <v>23800</v>
      </c>
      <c r="C7201" t="s">
        <v>23801</v>
      </c>
      <c r="D7201">
        <v>1</v>
      </c>
      <c r="E7201" t="s">
        <v>23728</v>
      </c>
      <c r="F7201" t="s">
        <v>13</v>
      </c>
      <c r="G7201" t="s">
        <v>23729</v>
      </c>
      <c r="H7201" s="3" t="s">
        <v>23797</v>
      </c>
      <c r="I7201" t="s">
        <v>7108</v>
      </c>
      <c r="J7201" t="s">
        <v>23798</v>
      </c>
    </row>
    <row r="7202" spans="1:10" ht="16" x14ac:dyDescent="0.2">
      <c r="A7202" t="s">
        <v>23742</v>
      </c>
      <c r="B7202" t="s">
        <v>23726</v>
      </c>
      <c r="C7202" t="s">
        <v>23727</v>
      </c>
      <c r="D7202">
        <v>1</v>
      </c>
      <c r="E7202" t="s">
        <v>23728</v>
      </c>
      <c r="F7202" t="s">
        <v>13</v>
      </c>
      <c r="G7202" t="s">
        <v>23729</v>
      </c>
      <c r="H7202" s="3" t="s">
        <v>23730</v>
      </c>
      <c r="I7202" t="s">
        <v>7108</v>
      </c>
      <c r="J7202" t="s">
        <v>23746</v>
      </c>
    </row>
    <row r="7203" spans="1:10" ht="32" x14ac:dyDescent="0.2">
      <c r="A7203" t="s">
        <v>23802</v>
      </c>
      <c r="B7203" t="s">
        <v>23733</v>
      </c>
      <c r="C7203" t="s">
        <v>23734</v>
      </c>
      <c r="D7203">
        <v>2</v>
      </c>
      <c r="E7203" t="s">
        <v>23728</v>
      </c>
      <c r="F7203" t="s">
        <v>13</v>
      </c>
      <c r="G7203" t="s">
        <v>23729</v>
      </c>
      <c r="H7203" s="3" t="s">
        <v>23735</v>
      </c>
      <c r="I7203" t="s">
        <v>856</v>
      </c>
      <c r="J7203" t="s">
        <v>23803</v>
      </c>
    </row>
    <row r="7204" spans="1:10" ht="16" x14ac:dyDescent="0.2">
      <c r="A7204" t="s">
        <v>23802</v>
      </c>
      <c r="B7204" t="s">
        <v>23738</v>
      </c>
      <c r="C7204" t="s">
        <v>23739</v>
      </c>
      <c r="D7204">
        <v>3</v>
      </c>
      <c r="E7204" t="s">
        <v>23728</v>
      </c>
      <c r="F7204" t="s">
        <v>13</v>
      </c>
      <c r="G7204" t="s">
        <v>23729</v>
      </c>
      <c r="H7204" s="3" t="s">
        <v>23804</v>
      </c>
      <c r="I7204" t="s">
        <v>7108</v>
      </c>
      <c r="J7204" t="s">
        <v>23803</v>
      </c>
    </row>
    <row r="7205" spans="1:10" ht="16" x14ac:dyDescent="0.2">
      <c r="A7205" t="s">
        <v>23805</v>
      </c>
      <c r="B7205" t="s">
        <v>23738</v>
      </c>
      <c r="C7205" t="s">
        <v>23739</v>
      </c>
      <c r="D7205">
        <v>1</v>
      </c>
      <c r="E7205" t="s">
        <v>23728</v>
      </c>
      <c r="F7205" t="s">
        <v>13</v>
      </c>
      <c r="G7205" t="s">
        <v>23729</v>
      </c>
      <c r="H7205" s="3" t="s">
        <v>23740</v>
      </c>
      <c r="I7205" t="s">
        <v>7108</v>
      </c>
      <c r="J7205" t="s">
        <v>23806</v>
      </c>
    </row>
    <row r="7206" spans="1:10" ht="16" x14ac:dyDescent="0.2">
      <c r="A7206" t="s">
        <v>13573</v>
      </c>
      <c r="B7206" t="s">
        <v>23807</v>
      </c>
      <c r="C7206" t="s">
        <v>23808</v>
      </c>
      <c r="D7206">
        <v>5</v>
      </c>
      <c r="E7206" t="s">
        <v>23728</v>
      </c>
      <c r="F7206" t="s">
        <v>13</v>
      </c>
      <c r="G7206" t="s">
        <v>23729</v>
      </c>
      <c r="H7206" s="3" t="s">
        <v>23730</v>
      </c>
      <c r="I7206" t="s">
        <v>7108</v>
      </c>
      <c r="J7206" t="s">
        <v>13578</v>
      </c>
    </row>
    <row r="7207" spans="1:10" ht="32" x14ac:dyDescent="0.2">
      <c r="A7207" t="s">
        <v>23809</v>
      </c>
      <c r="B7207" t="s">
        <v>23733</v>
      </c>
      <c r="C7207" t="s">
        <v>23734</v>
      </c>
      <c r="D7207">
        <v>2</v>
      </c>
      <c r="E7207" t="s">
        <v>23728</v>
      </c>
      <c r="F7207" t="s">
        <v>13</v>
      </c>
      <c r="G7207" t="s">
        <v>23729</v>
      </c>
      <c r="H7207" s="3" t="s">
        <v>23810</v>
      </c>
      <c r="I7207" t="s">
        <v>856</v>
      </c>
      <c r="J7207" t="s">
        <v>23811</v>
      </c>
    </row>
    <row r="7208" spans="1:10" ht="16" x14ac:dyDescent="0.2">
      <c r="A7208" t="s">
        <v>23812</v>
      </c>
      <c r="B7208" t="s">
        <v>23813</v>
      </c>
      <c r="C7208" t="s">
        <v>23814</v>
      </c>
      <c r="D7208">
        <v>3</v>
      </c>
      <c r="E7208" t="s">
        <v>23728</v>
      </c>
      <c r="F7208" t="s">
        <v>13</v>
      </c>
      <c r="G7208" t="s">
        <v>23729</v>
      </c>
      <c r="H7208" s="3" t="s">
        <v>23740</v>
      </c>
      <c r="I7208" t="s">
        <v>7108</v>
      </c>
      <c r="J7208" t="s">
        <v>23815</v>
      </c>
    </row>
    <row r="7209" spans="1:10" ht="32" x14ac:dyDescent="0.2">
      <c r="A7209" t="s">
        <v>13584</v>
      </c>
      <c r="B7209" t="s">
        <v>23733</v>
      </c>
      <c r="C7209" t="s">
        <v>23734</v>
      </c>
      <c r="D7209">
        <v>7</v>
      </c>
      <c r="E7209" t="s">
        <v>23728</v>
      </c>
      <c r="F7209" t="s">
        <v>13</v>
      </c>
      <c r="G7209" t="s">
        <v>23729</v>
      </c>
      <c r="H7209" s="3" t="s">
        <v>23735</v>
      </c>
      <c r="I7209" t="s">
        <v>856</v>
      </c>
      <c r="J7209" t="s">
        <v>13585</v>
      </c>
    </row>
    <row r="7210" spans="1:10" ht="16" x14ac:dyDescent="0.2">
      <c r="A7210" t="s">
        <v>23812</v>
      </c>
      <c r="B7210" t="s">
        <v>23783</v>
      </c>
      <c r="C7210" t="s">
        <v>23784</v>
      </c>
      <c r="D7210">
        <v>1</v>
      </c>
      <c r="E7210" t="s">
        <v>23728</v>
      </c>
      <c r="F7210" t="s">
        <v>13</v>
      </c>
      <c r="G7210" t="s">
        <v>23729</v>
      </c>
      <c r="H7210" s="3" t="s">
        <v>23740</v>
      </c>
      <c r="I7210" t="s">
        <v>7108</v>
      </c>
      <c r="J7210" t="s">
        <v>23815</v>
      </c>
    </row>
    <row r="7211" spans="1:10" ht="16" x14ac:dyDescent="0.2">
      <c r="A7211" t="s">
        <v>23816</v>
      </c>
      <c r="B7211" t="s">
        <v>23771</v>
      </c>
      <c r="C7211" t="s">
        <v>23772</v>
      </c>
      <c r="D7211">
        <v>1</v>
      </c>
      <c r="E7211" t="s">
        <v>23728</v>
      </c>
      <c r="F7211" t="s">
        <v>13</v>
      </c>
      <c r="G7211" t="s">
        <v>23729</v>
      </c>
      <c r="H7211" s="3" t="s">
        <v>23730</v>
      </c>
      <c r="I7211" t="s">
        <v>7108</v>
      </c>
      <c r="J7211" t="s">
        <v>23817</v>
      </c>
    </row>
    <row r="7212" spans="1:10" ht="32" x14ac:dyDescent="0.2">
      <c r="A7212" t="s">
        <v>23816</v>
      </c>
      <c r="B7212" t="s">
        <v>23733</v>
      </c>
      <c r="C7212" t="s">
        <v>23734</v>
      </c>
      <c r="D7212">
        <v>2</v>
      </c>
      <c r="E7212" t="s">
        <v>23728</v>
      </c>
      <c r="F7212" t="s">
        <v>13</v>
      </c>
      <c r="G7212" t="s">
        <v>23729</v>
      </c>
      <c r="H7212" s="3" t="s">
        <v>23748</v>
      </c>
      <c r="I7212" t="s">
        <v>856</v>
      </c>
      <c r="J7212" t="s">
        <v>23817</v>
      </c>
    </row>
    <row r="7213" spans="1:10" ht="32" x14ac:dyDescent="0.2">
      <c r="A7213" t="s">
        <v>23802</v>
      </c>
      <c r="B7213" t="s">
        <v>23783</v>
      </c>
      <c r="C7213" t="s">
        <v>23784</v>
      </c>
      <c r="D7213">
        <v>1</v>
      </c>
      <c r="E7213" t="s">
        <v>23728</v>
      </c>
      <c r="F7213" t="s">
        <v>13</v>
      </c>
      <c r="G7213" t="s">
        <v>23818</v>
      </c>
      <c r="H7213" s="3" t="s">
        <v>23819</v>
      </c>
      <c r="I7213" t="s">
        <v>7108</v>
      </c>
      <c r="J7213" t="s">
        <v>23803</v>
      </c>
    </row>
    <row r="7214" spans="1:10" ht="16" x14ac:dyDescent="0.2">
      <c r="A7214" t="s">
        <v>4532</v>
      </c>
      <c r="B7214" t="s">
        <v>23820</v>
      </c>
      <c r="C7214" t="s">
        <v>23821</v>
      </c>
      <c r="D7214">
        <v>1</v>
      </c>
      <c r="E7214" t="s">
        <v>13</v>
      </c>
      <c r="F7214" t="s">
        <v>13</v>
      </c>
      <c r="G7214" t="s">
        <v>23822</v>
      </c>
      <c r="H7214" s="3" t="s">
        <v>23823</v>
      </c>
      <c r="I7214" t="s">
        <v>1658</v>
      </c>
      <c r="J7214" t="s">
        <v>4537</v>
      </c>
    </row>
    <row r="7215" spans="1:10" ht="16" x14ac:dyDescent="0.2">
      <c r="A7215" t="s">
        <v>385</v>
      </c>
      <c r="B7215" t="s">
        <v>23824</v>
      </c>
      <c r="C7215" t="s">
        <v>23825</v>
      </c>
      <c r="D7215">
        <v>2</v>
      </c>
      <c r="E7215" t="s">
        <v>13</v>
      </c>
      <c r="F7215" t="s">
        <v>13</v>
      </c>
      <c r="G7215" t="s">
        <v>23826</v>
      </c>
      <c r="H7215" s="3" t="s">
        <v>23827</v>
      </c>
      <c r="I7215" t="s">
        <v>390</v>
      </c>
      <c r="J7215" t="s">
        <v>391</v>
      </c>
    </row>
    <row r="7216" spans="1:10" ht="16" x14ac:dyDescent="0.2">
      <c r="A7216" t="s">
        <v>1904</v>
      </c>
      <c r="B7216" t="s">
        <v>23828</v>
      </c>
      <c r="C7216" t="s">
        <v>23829</v>
      </c>
      <c r="D7216">
        <v>2</v>
      </c>
      <c r="E7216" t="s">
        <v>13</v>
      </c>
      <c r="F7216" t="s">
        <v>13</v>
      </c>
      <c r="G7216" t="s">
        <v>23826</v>
      </c>
      <c r="H7216" s="3" t="s">
        <v>23830</v>
      </c>
      <c r="I7216" t="s">
        <v>390</v>
      </c>
      <c r="J7216" t="s">
        <v>1908</v>
      </c>
    </row>
    <row r="7217" spans="1:10" ht="16" x14ac:dyDescent="0.2">
      <c r="A7217" t="s">
        <v>22479</v>
      </c>
      <c r="B7217" t="s">
        <v>23831</v>
      </c>
      <c r="C7217" t="s">
        <v>23832</v>
      </c>
      <c r="D7217">
        <v>2</v>
      </c>
      <c r="E7217" t="s">
        <v>13</v>
      </c>
      <c r="F7217" t="s">
        <v>13</v>
      </c>
      <c r="G7217" t="s">
        <v>23826</v>
      </c>
      <c r="H7217" s="3" t="s">
        <v>23833</v>
      </c>
      <c r="I7217" t="s">
        <v>390</v>
      </c>
      <c r="J7217" t="s">
        <v>22482</v>
      </c>
    </row>
    <row r="7218" spans="1:10" ht="16" x14ac:dyDescent="0.2">
      <c r="A7218" t="s">
        <v>3988</v>
      </c>
      <c r="B7218" t="s">
        <v>23831</v>
      </c>
      <c r="C7218" t="s">
        <v>23832</v>
      </c>
      <c r="D7218">
        <v>1</v>
      </c>
      <c r="E7218" t="s">
        <v>13</v>
      </c>
      <c r="F7218" t="s">
        <v>13</v>
      </c>
      <c r="G7218" t="s">
        <v>23826</v>
      </c>
      <c r="H7218" s="3" t="s">
        <v>23833</v>
      </c>
      <c r="I7218" t="s">
        <v>390</v>
      </c>
      <c r="J7218" t="s">
        <v>3991</v>
      </c>
    </row>
    <row r="7219" spans="1:10" ht="16" x14ac:dyDescent="0.2">
      <c r="A7219" t="s">
        <v>1894</v>
      </c>
      <c r="B7219" t="s">
        <v>23834</v>
      </c>
      <c r="C7219" t="s">
        <v>23835</v>
      </c>
      <c r="D7219">
        <v>5</v>
      </c>
      <c r="E7219" t="s">
        <v>13</v>
      </c>
      <c r="F7219" t="s">
        <v>13</v>
      </c>
      <c r="G7219" t="s">
        <v>23836</v>
      </c>
      <c r="H7219" s="3" t="s">
        <v>23837</v>
      </c>
      <c r="I7219" t="s">
        <v>1282</v>
      </c>
      <c r="J7219" t="s">
        <v>1899</v>
      </c>
    </row>
    <row r="7220" spans="1:10" ht="16" x14ac:dyDescent="0.2">
      <c r="A7220" t="s">
        <v>9070</v>
      </c>
      <c r="B7220" t="s">
        <v>23838</v>
      </c>
      <c r="C7220" t="s">
        <v>23839</v>
      </c>
      <c r="D7220">
        <v>2</v>
      </c>
      <c r="E7220" t="s">
        <v>13</v>
      </c>
      <c r="F7220" t="s">
        <v>13</v>
      </c>
      <c r="G7220" t="s">
        <v>23840</v>
      </c>
      <c r="H7220" s="3" t="s">
        <v>23841</v>
      </c>
      <c r="I7220" t="s">
        <v>3030</v>
      </c>
      <c r="J7220" t="s">
        <v>9074</v>
      </c>
    </row>
    <row r="7221" spans="1:10" ht="16" x14ac:dyDescent="0.2">
      <c r="A7221" t="s">
        <v>15695</v>
      </c>
      <c r="B7221" t="s">
        <v>23842</v>
      </c>
      <c r="C7221" t="s">
        <v>23843</v>
      </c>
      <c r="D7221">
        <v>3</v>
      </c>
      <c r="E7221" t="s">
        <v>13</v>
      </c>
      <c r="F7221" t="s">
        <v>13</v>
      </c>
      <c r="G7221" t="s">
        <v>23844</v>
      </c>
      <c r="H7221" s="3" t="s">
        <v>23845</v>
      </c>
      <c r="I7221" t="s">
        <v>69</v>
      </c>
      <c r="J7221" t="s">
        <v>15700</v>
      </c>
    </row>
    <row r="7222" spans="1:10" ht="16" x14ac:dyDescent="0.2">
      <c r="A7222" t="s">
        <v>14978</v>
      </c>
      <c r="B7222" t="s">
        <v>23846</v>
      </c>
      <c r="C7222" t="s">
        <v>23847</v>
      </c>
      <c r="D7222">
        <v>1</v>
      </c>
      <c r="E7222" t="s">
        <v>13</v>
      </c>
      <c r="F7222" t="s">
        <v>13</v>
      </c>
      <c r="G7222" t="s">
        <v>23848</v>
      </c>
      <c r="H7222" s="3" t="s">
        <v>23849</v>
      </c>
      <c r="I7222" t="s">
        <v>69</v>
      </c>
      <c r="J7222" t="s">
        <v>14983</v>
      </c>
    </row>
    <row r="7223" spans="1:10" ht="16" x14ac:dyDescent="0.2">
      <c r="A7223" t="s">
        <v>23850</v>
      </c>
      <c r="B7223" t="s">
        <v>12275</v>
      </c>
      <c r="C7223" t="s">
        <v>23851</v>
      </c>
      <c r="D7223">
        <v>6</v>
      </c>
      <c r="E7223" t="s">
        <v>13</v>
      </c>
      <c r="F7223" t="s">
        <v>13</v>
      </c>
      <c r="G7223" t="s">
        <v>23848</v>
      </c>
      <c r="H7223" s="3" t="s">
        <v>23849</v>
      </c>
      <c r="I7223" t="s">
        <v>69</v>
      </c>
      <c r="J7223" t="s">
        <v>23852</v>
      </c>
    </row>
    <row r="7224" spans="1:10" ht="16" x14ac:dyDescent="0.2">
      <c r="A7224" t="s">
        <v>23853</v>
      </c>
      <c r="B7224" t="s">
        <v>6987</v>
      </c>
      <c r="C7224" t="s">
        <v>23854</v>
      </c>
      <c r="D7224">
        <v>2</v>
      </c>
      <c r="E7224" t="s">
        <v>13</v>
      </c>
      <c r="F7224" t="s">
        <v>13</v>
      </c>
      <c r="G7224" t="s">
        <v>23848</v>
      </c>
      <c r="H7224" s="3" t="s">
        <v>23855</v>
      </c>
      <c r="I7224" t="s">
        <v>69</v>
      </c>
      <c r="J7224" t="s">
        <v>23856</v>
      </c>
    </row>
    <row r="7225" spans="1:10" ht="16" x14ac:dyDescent="0.2">
      <c r="A7225" t="s">
        <v>23857</v>
      </c>
      <c r="B7225" t="s">
        <v>8260</v>
      </c>
      <c r="C7225" t="s">
        <v>23858</v>
      </c>
      <c r="D7225">
        <v>5</v>
      </c>
      <c r="E7225" t="s">
        <v>13</v>
      </c>
      <c r="F7225" t="s">
        <v>13</v>
      </c>
      <c r="G7225" t="s">
        <v>23848</v>
      </c>
      <c r="H7225" s="3" t="s">
        <v>23855</v>
      </c>
      <c r="I7225" t="s">
        <v>69</v>
      </c>
      <c r="J7225" t="s">
        <v>23859</v>
      </c>
    </row>
    <row r="7226" spans="1:10" ht="16" x14ac:dyDescent="0.2">
      <c r="A7226" t="s">
        <v>23860</v>
      </c>
      <c r="B7226" t="s">
        <v>23861</v>
      </c>
      <c r="C7226" t="s">
        <v>23862</v>
      </c>
      <c r="D7226">
        <v>2</v>
      </c>
      <c r="E7226" t="s">
        <v>13</v>
      </c>
      <c r="F7226" t="s">
        <v>13</v>
      </c>
      <c r="G7226" t="s">
        <v>23848</v>
      </c>
      <c r="H7226" s="3" t="s">
        <v>23849</v>
      </c>
      <c r="I7226" t="s">
        <v>69</v>
      </c>
      <c r="J7226" t="s">
        <v>23863</v>
      </c>
    </row>
    <row r="7227" spans="1:10" ht="16" x14ac:dyDescent="0.2">
      <c r="A7227" t="s">
        <v>23850</v>
      </c>
      <c r="B7227" t="s">
        <v>23864</v>
      </c>
      <c r="C7227" t="s">
        <v>23865</v>
      </c>
      <c r="D7227">
        <v>7</v>
      </c>
      <c r="E7227" t="s">
        <v>13</v>
      </c>
      <c r="F7227" t="s">
        <v>13</v>
      </c>
      <c r="G7227" t="s">
        <v>23848</v>
      </c>
      <c r="H7227" s="3" t="s">
        <v>23849</v>
      </c>
      <c r="I7227" t="s">
        <v>69</v>
      </c>
      <c r="J7227" t="s">
        <v>23852</v>
      </c>
    </row>
    <row r="7228" spans="1:10" ht="16" x14ac:dyDescent="0.2">
      <c r="A7228" t="s">
        <v>23857</v>
      </c>
      <c r="B7228" t="s">
        <v>23866</v>
      </c>
      <c r="C7228" t="s">
        <v>23867</v>
      </c>
      <c r="D7228">
        <v>6</v>
      </c>
      <c r="E7228" t="s">
        <v>13</v>
      </c>
      <c r="F7228" t="s">
        <v>13</v>
      </c>
      <c r="G7228" t="s">
        <v>23848</v>
      </c>
      <c r="H7228" s="3" t="s">
        <v>23868</v>
      </c>
      <c r="I7228" t="s">
        <v>69</v>
      </c>
      <c r="J7228" t="s">
        <v>23859</v>
      </c>
    </row>
    <row r="7229" spans="1:10" ht="16" x14ac:dyDescent="0.2">
      <c r="A7229" t="s">
        <v>23850</v>
      </c>
      <c r="B7229" t="s">
        <v>23869</v>
      </c>
      <c r="C7229" t="s">
        <v>23870</v>
      </c>
      <c r="D7229">
        <v>8</v>
      </c>
      <c r="E7229" t="s">
        <v>13</v>
      </c>
      <c r="F7229" t="s">
        <v>13</v>
      </c>
      <c r="G7229" t="s">
        <v>23848</v>
      </c>
      <c r="H7229" s="3" t="s">
        <v>23849</v>
      </c>
      <c r="I7229" t="s">
        <v>69</v>
      </c>
      <c r="J7229" t="s">
        <v>23852</v>
      </c>
    </row>
    <row r="7230" spans="1:10" ht="16" x14ac:dyDescent="0.2">
      <c r="A7230" t="s">
        <v>23871</v>
      </c>
      <c r="B7230" t="s">
        <v>23869</v>
      </c>
      <c r="C7230" t="s">
        <v>23870</v>
      </c>
      <c r="D7230">
        <v>4</v>
      </c>
      <c r="E7230" t="s">
        <v>13</v>
      </c>
      <c r="F7230" t="s">
        <v>13</v>
      </c>
      <c r="G7230" t="s">
        <v>23848</v>
      </c>
      <c r="H7230" s="3" t="s">
        <v>23849</v>
      </c>
      <c r="I7230" t="s">
        <v>69</v>
      </c>
      <c r="J7230" t="s">
        <v>23852</v>
      </c>
    </row>
    <row r="7231" spans="1:10" ht="16" x14ac:dyDescent="0.2">
      <c r="A7231" t="s">
        <v>23872</v>
      </c>
      <c r="B7231" t="s">
        <v>23861</v>
      </c>
      <c r="C7231" t="s">
        <v>23862</v>
      </c>
      <c r="D7231">
        <v>1</v>
      </c>
      <c r="E7231" t="s">
        <v>13</v>
      </c>
      <c r="F7231" t="s">
        <v>13</v>
      </c>
      <c r="G7231" t="s">
        <v>23848</v>
      </c>
      <c r="H7231" s="3" t="s">
        <v>23849</v>
      </c>
      <c r="I7231" t="s">
        <v>69</v>
      </c>
      <c r="J7231" t="s">
        <v>23873</v>
      </c>
    </row>
    <row r="7232" spans="1:10" ht="16" x14ac:dyDescent="0.2">
      <c r="A7232" t="s">
        <v>23874</v>
      </c>
      <c r="B7232" t="s">
        <v>23875</v>
      </c>
      <c r="C7232" t="s">
        <v>23876</v>
      </c>
      <c r="D7232">
        <v>2</v>
      </c>
      <c r="E7232" t="s">
        <v>13</v>
      </c>
      <c r="F7232" t="s">
        <v>13</v>
      </c>
      <c r="G7232" t="s">
        <v>23848</v>
      </c>
      <c r="H7232" s="3" t="s">
        <v>23877</v>
      </c>
      <c r="I7232" t="s">
        <v>69</v>
      </c>
      <c r="J7232" t="s">
        <v>23878</v>
      </c>
    </row>
    <row r="7233" spans="1:10" ht="16" x14ac:dyDescent="0.2">
      <c r="A7233" t="s">
        <v>23874</v>
      </c>
      <c r="B7233" t="s">
        <v>23879</v>
      </c>
      <c r="C7233" t="s">
        <v>23880</v>
      </c>
      <c r="D7233">
        <v>3</v>
      </c>
      <c r="E7233" t="s">
        <v>13</v>
      </c>
      <c r="F7233" t="s">
        <v>13</v>
      </c>
      <c r="G7233" t="s">
        <v>23848</v>
      </c>
      <c r="H7233" s="3" t="s">
        <v>23877</v>
      </c>
      <c r="I7233" t="s">
        <v>69</v>
      </c>
      <c r="J7233" t="s">
        <v>23878</v>
      </c>
    </row>
    <row r="7234" spans="1:10" ht="16" x14ac:dyDescent="0.2">
      <c r="A7234" t="s">
        <v>14978</v>
      </c>
      <c r="B7234" t="s">
        <v>23881</v>
      </c>
      <c r="C7234" t="s">
        <v>23882</v>
      </c>
      <c r="D7234">
        <v>3</v>
      </c>
      <c r="E7234" t="s">
        <v>13</v>
      </c>
      <c r="F7234" t="s">
        <v>13</v>
      </c>
      <c r="G7234" t="s">
        <v>23848</v>
      </c>
      <c r="H7234" s="3" t="s">
        <v>23849</v>
      </c>
      <c r="I7234" t="s">
        <v>69</v>
      </c>
      <c r="J7234" t="s">
        <v>14983</v>
      </c>
    </row>
    <row r="7235" spans="1:10" ht="16" x14ac:dyDescent="0.2">
      <c r="A7235" t="s">
        <v>23857</v>
      </c>
      <c r="B7235" t="s">
        <v>23883</v>
      </c>
      <c r="C7235" t="s">
        <v>23884</v>
      </c>
      <c r="D7235">
        <v>1</v>
      </c>
      <c r="E7235" t="s">
        <v>13</v>
      </c>
      <c r="F7235" t="s">
        <v>13</v>
      </c>
      <c r="G7235" t="s">
        <v>23848</v>
      </c>
      <c r="H7235" s="3" t="s">
        <v>23885</v>
      </c>
      <c r="I7235" t="s">
        <v>69</v>
      </c>
      <c r="J7235" t="s">
        <v>23859</v>
      </c>
    </row>
    <row r="7236" spans="1:10" ht="16" x14ac:dyDescent="0.2">
      <c r="A7236" t="s">
        <v>23886</v>
      </c>
      <c r="B7236" t="s">
        <v>23887</v>
      </c>
      <c r="C7236" t="s">
        <v>23888</v>
      </c>
      <c r="D7236">
        <v>2</v>
      </c>
      <c r="E7236" t="s">
        <v>13</v>
      </c>
      <c r="F7236" t="s">
        <v>13</v>
      </c>
      <c r="G7236" t="s">
        <v>23848</v>
      </c>
      <c r="H7236" s="3" t="s">
        <v>23889</v>
      </c>
      <c r="I7236" t="s">
        <v>69</v>
      </c>
      <c r="J7236" t="s">
        <v>23890</v>
      </c>
    </row>
    <row r="7237" spans="1:10" ht="16" x14ac:dyDescent="0.2">
      <c r="A7237" t="s">
        <v>23857</v>
      </c>
      <c r="B7237" t="s">
        <v>23891</v>
      </c>
      <c r="C7237" t="s">
        <v>23892</v>
      </c>
      <c r="D7237">
        <v>3</v>
      </c>
      <c r="E7237" t="s">
        <v>13</v>
      </c>
      <c r="F7237" t="s">
        <v>13</v>
      </c>
      <c r="G7237" t="s">
        <v>23848</v>
      </c>
      <c r="H7237" s="3" t="s">
        <v>23868</v>
      </c>
      <c r="I7237" t="s">
        <v>69</v>
      </c>
      <c r="J7237" t="s">
        <v>23859</v>
      </c>
    </row>
    <row r="7238" spans="1:10" ht="16" x14ac:dyDescent="0.2">
      <c r="A7238" t="s">
        <v>23893</v>
      </c>
      <c r="B7238" t="s">
        <v>23894</v>
      </c>
      <c r="C7238" t="s">
        <v>23895</v>
      </c>
      <c r="D7238">
        <v>2</v>
      </c>
      <c r="E7238" t="s">
        <v>13</v>
      </c>
      <c r="F7238" t="s">
        <v>13</v>
      </c>
      <c r="G7238" t="s">
        <v>23848</v>
      </c>
      <c r="H7238" s="3" t="s">
        <v>23849</v>
      </c>
      <c r="I7238" t="s">
        <v>69</v>
      </c>
      <c r="J7238" t="s">
        <v>23896</v>
      </c>
    </row>
    <row r="7239" spans="1:10" ht="16" x14ac:dyDescent="0.2">
      <c r="A7239" t="s">
        <v>23871</v>
      </c>
      <c r="B7239" t="s">
        <v>23864</v>
      </c>
      <c r="C7239" t="s">
        <v>23865</v>
      </c>
      <c r="D7239">
        <v>3</v>
      </c>
      <c r="E7239" t="s">
        <v>13</v>
      </c>
      <c r="F7239" t="s">
        <v>13</v>
      </c>
      <c r="G7239" t="s">
        <v>23848</v>
      </c>
      <c r="H7239" s="3" t="s">
        <v>23849</v>
      </c>
      <c r="I7239" t="s">
        <v>69</v>
      </c>
      <c r="J7239" t="s">
        <v>23852</v>
      </c>
    </row>
    <row r="7240" spans="1:10" ht="16" x14ac:dyDescent="0.2">
      <c r="A7240" t="s">
        <v>23897</v>
      </c>
      <c r="B7240" t="s">
        <v>8260</v>
      </c>
      <c r="C7240" t="s">
        <v>23898</v>
      </c>
      <c r="D7240">
        <v>2</v>
      </c>
      <c r="E7240" t="s">
        <v>13</v>
      </c>
      <c r="F7240" t="s">
        <v>13</v>
      </c>
      <c r="G7240" t="s">
        <v>23848</v>
      </c>
      <c r="H7240" s="3" t="s">
        <v>23855</v>
      </c>
      <c r="I7240" t="s">
        <v>69</v>
      </c>
      <c r="J7240" t="s">
        <v>23899</v>
      </c>
    </row>
    <row r="7241" spans="1:10" ht="16" x14ac:dyDescent="0.2">
      <c r="A7241" t="s">
        <v>11836</v>
      </c>
      <c r="B7241" t="s">
        <v>23900</v>
      </c>
      <c r="C7241" t="s">
        <v>23901</v>
      </c>
      <c r="D7241">
        <v>1</v>
      </c>
      <c r="E7241" t="s">
        <v>13</v>
      </c>
      <c r="F7241" t="s">
        <v>13</v>
      </c>
      <c r="G7241" t="s">
        <v>23848</v>
      </c>
      <c r="H7241" s="3" t="s">
        <v>23855</v>
      </c>
      <c r="I7241" t="s">
        <v>69</v>
      </c>
      <c r="J7241" t="s">
        <v>11841</v>
      </c>
    </row>
    <row r="7242" spans="1:10" ht="16" x14ac:dyDescent="0.2">
      <c r="A7242" t="s">
        <v>23893</v>
      </c>
      <c r="B7242" t="s">
        <v>23902</v>
      </c>
      <c r="C7242" t="s">
        <v>23903</v>
      </c>
      <c r="D7242">
        <v>4</v>
      </c>
      <c r="E7242" t="s">
        <v>13</v>
      </c>
      <c r="F7242" t="s">
        <v>13</v>
      </c>
      <c r="G7242" t="s">
        <v>23848</v>
      </c>
      <c r="H7242" s="3" t="s">
        <v>23849</v>
      </c>
      <c r="I7242" t="s">
        <v>69</v>
      </c>
      <c r="J7242" t="s">
        <v>23896</v>
      </c>
    </row>
    <row r="7243" spans="1:10" ht="16" x14ac:dyDescent="0.2">
      <c r="A7243" t="s">
        <v>23886</v>
      </c>
      <c r="B7243" t="s">
        <v>23904</v>
      </c>
      <c r="C7243" t="s">
        <v>23905</v>
      </c>
      <c r="D7243">
        <v>1</v>
      </c>
      <c r="E7243" t="s">
        <v>13</v>
      </c>
      <c r="F7243" t="s">
        <v>13</v>
      </c>
      <c r="G7243" t="s">
        <v>23848</v>
      </c>
      <c r="H7243" s="3" t="s">
        <v>23889</v>
      </c>
      <c r="I7243" t="s">
        <v>69</v>
      </c>
      <c r="J7243" t="s">
        <v>23890</v>
      </c>
    </row>
    <row r="7244" spans="1:10" ht="16" x14ac:dyDescent="0.2">
      <c r="A7244" t="s">
        <v>8427</v>
      </c>
      <c r="B7244" t="s">
        <v>23906</v>
      </c>
      <c r="C7244" t="s">
        <v>23907</v>
      </c>
      <c r="D7244">
        <v>6</v>
      </c>
      <c r="E7244" t="s">
        <v>13</v>
      </c>
      <c r="F7244" t="s">
        <v>13</v>
      </c>
      <c r="G7244" t="s">
        <v>23848</v>
      </c>
      <c r="H7244" s="3" t="s">
        <v>23849</v>
      </c>
      <c r="I7244" t="s">
        <v>69</v>
      </c>
      <c r="J7244" t="s">
        <v>8431</v>
      </c>
    </row>
    <row r="7245" spans="1:10" ht="16" x14ac:dyDescent="0.2">
      <c r="A7245" t="s">
        <v>23871</v>
      </c>
      <c r="B7245" t="s">
        <v>12275</v>
      </c>
      <c r="C7245" t="s">
        <v>23851</v>
      </c>
      <c r="D7245">
        <v>2</v>
      </c>
      <c r="E7245" t="s">
        <v>13</v>
      </c>
      <c r="F7245" t="s">
        <v>13</v>
      </c>
      <c r="G7245" t="s">
        <v>23848</v>
      </c>
      <c r="H7245" s="3" t="s">
        <v>23849</v>
      </c>
      <c r="I7245" t="s">
        <v>69</v>
      </c>
      <c r="J7245" t="s">
        <v>23852</v>
      </c>
    </row>
    <row r="7246" spans="1:10" ht="16" x14ac:dyDescent="0.2">
      <c r="A7246" t="s">
        <v>23857</v>
      </c>
      <c r="B7246" t="s">
        <v>23879</v>
      </c>
      <c r="C7246" t="s">
        <v>23880</v>
      </c>
      <c r="D7246">
        <v>2</v>
      </c>
      <c r="E7246" t="s">
        <v>13</v>
      </c>
      <c r="F7246" t="s">
        <v>13</v>
      </c>
      <c r="G7246" t="s">
        <v>23848</v>
      </c>
      <c r="H7246" s="3" t="s">
        <v>23877</v>
      </c>
      <c r="I7246" t="s">
        <v>69</v>
      </c>
      <c r="J7246" t="s">
        <v>23859</v>
      </c>
    </row>
    <row r="7247" spans="1:10" ht="16" x14ac:dyDescent="0.2">
      <c r="A7247" t="s">
        <v>23893</v>
      </c>
      <c r="B7247" t="s">
        <v>23869</v>
      </c>
      <c r="C7247" t="s">
        <v>23870</v>
      </c>
      <c r="D7247">
        <v>5</v>
      </c>
      <c r="E7247" t="s">
        <v>13</v>
      </c>
      <c r="F7247" t="s">
        <v>13</v>
      </c>
      <c r="G7247" t="s">
        <v>23848</v>
      </c>
      <c r="H7247" s="3" t="s">
        <v>23849</v>
      </c>
      <c r="I7247" t="s">
        <v>69</v>
      </c>
      <c r="J7247" t="s">
        <v>23896</v>
      </c>
    </row>
    <row r="7248" spans="1:10" ht="16" x14ac:dyDescent="0.2">
      <c r="A7248" t="s">
        <v>14978</v>
      </c>
      <c r="B7248" t="s">
        <v>23908</v>
      </c>
      <c r="C7248" t="s">
        <v>23909</v>
      </c>
      <c r="D7248">
        <v>2</v>
      </c>
      <c r="E7248" t="s">
        <v>13</v>
      </c>
      <c r="F7248" t="s">
        <v>13</v>
      </c>
      <c r="G7248" t="s">
        <v>23848</v>
      </c>
      <c r="H7248" s="3" t="s">
        <v>23849</v>
      </c>
      <c r="I7248" t="s">
        <v>69</v>
      </c>
      <c r="J7248" t="s">
        <v>14983</v>
      </c>
    </row>
    <row r="7249" spans="1:10" ht="32" x14ac:dyDescent="0.2">
      <c r="A7249" t="s">
        <v>23853</v>
      </c>
      <c r="B7249" t="s">
        <v>23910</v>
      </c>
      <c r="C7249" t="s">
        <v>23911</v>
      </c>
      <c r="D7249">
        <v>1</v>
      </c>
      <c r="E7249" t="s">
        <v>13</v>
      </c>
      <c r="F7249" t="s">
        <v>13</v>
      </c>
      <c r="G7249" t="s">
        <v>23912</v>
      </c>
      <c r="H7249" s="3" t="s">
        <v>23913</v>
      </c>
      <c r="I7249" t="s">
        <v>626</v>
      </c>
      <c r="J7249" t="s">
        <v>23856</v>
      </c>
    </row>
    <row r="7250" spans="1:10" ht="16" x14ac:dyDescent="0.2">
      <c r="A7250" t="s">
        <v>23914</v>
      </c>
      <c r="B7250" t="s">
        <v>23915</v>
      </c>
      <c r="C7250" t="s">
        <v>23916</v>
      </c>
      <c r="D7250">
        <v>4</v>
      </c>
      <c r="E7250" t="s">
        <v>13</v>
      </c>
      <c r="F7250" t="s">
        <v>13</v>
      </c>
      <c r="G7250" t="s">
        <v>23917</v>
      </c>
      <c r="H7250" s="3" t="s">
        <v>23918</v>
      </c>
      <c r="I7250" t="s">
        <v>69</v>
      </c>
      <c r="J7250" t="s">
        <v>23919</v>
      </c>
    </row>
    <row r="7251" spans="1:10" ht="16" x14ac:dyDescent="0.2">
      <c r="A7251" t="s">
        <v>23914</v>
      </c>
      <c r="B7251" t="s">
        <v>11929</v>
      </c>
      <c r="C7251" t="s">
        <v>23920</v>
      </c>
      <c r="D7251">
        <v>2</v>
      </c>
      <c r="E7251" t="s">
        <v>13</v>
      </c>
      <c r="F7251" t="s">
        <v>13</v>
      </c>
      <c r="G7251" t="s">
        <v>23917</v>
      </c>
      <c r="H7251" s="3" t="s">
        <v>23918</v>
      </c>
      <c r="I7251" t="s">
        <v>69</v>
      </c>
      <c r="J7251" t="s">
        <v>23919</v>
      </c>
    </row>
    <row r="7252" spans="1:10" ht="16" x14ac:dyDescent="0.2">
      <c r="A7252" t="s">
        <v>23860</v>
      </c>
      <c r="B7252" t="s">
        <v>23921</v>
      </c>
      <c r="C7252" t="s">
        <v>23922</v>
      </c>
      <c r="D7252">
        <v>1</v>
      </c>
      <c r="E7252" t="s">
        <v>13</v>
      </c>
      <c r="F7252" t="s">
        <v>13</v>
      </c>
      <c r="G7252" t="s">
        <v>23917</v>
      </c>
      <c r="H7252" s="3" t="s">
        <v>23923</v>
      </c>
      <c r="I7252" t="s">
        <v>69</v>
      </c>
      <c r="J7252" t="s">
        <v>23863</v>
      </c>
    </row>
    <row r="7253" spans="1:10" ht="16" x14ac:dyDescent="0.2">
      <c r="A7253" t="s">
        <v>23914</v>
      </c>
      <c r="B7253" t="s">
        <v>23924</v>
      </c>
      <c r="C7253" t="s">
        <v>23925</v>
      </c>
      <c r="D7253">
        <v>3</v>
      </c>
      <c r="E7253" t="s">
        <v>13</v>
      </c>
      <c r="F7253" t="s">
        <v>13</v>
      </c>
      <c r="G7253" t="s">
        <v>23917</v>
      </c>
      <c r="H7253" s="3" t="s">
        <v>23918</v>
      </c>
      <c r="I7253" t="s">
        <v>69</v>
      </c>
      <c r="J7253" t="s">
        <v>23919</v>
      </c>
    </row>
    <row r="7254" spans="1:10" ht="16" x14ac:dyDescent="0.2">
      <c r="A7254" t="s">
        <v>23857</v>
      </c>
      <c r="B7254" t="s">
        <v>11929</v>
      </c>
      <c r="C7254" t="s">
        <v>23920</v>
      </c>
      <c r="D7254">
        <v>4</v>
      </c>
      <c r="E7254" t="s">
        <v>13</v>
      </c>
      <c r="F7254" t="s">
        <v>13</v>
      </c>
      <c r="G7254" t="s">
        <v>23917</v>
      </c>
      <c r="H7254" s="3" t="s">
        <v>23926</v>
      </c>
      <c r="I7254" t="s">
        <v>69</v>
      </c>
      <c r="J7254" t="s">
        <v>23859</v>
      </c>
    </row>
    <row r="7255" spans="1:10" ht="16" x14ac:dyDescent="0.2">
      <c r="A7255" t="s">
        <v>23893</v>
      </c>
      <c r="B7255" t="s">
        <v>23927</v>
      </c>
      <c r="C7255" t="s">
        <v>23928</v>
      </c>
      <c r="D7255">
        <v>1</v>
      </c>
      <c r="E7255" t="s">
        <v>13</v>
      </c>
      <c r="F7255" t="s">
        <v>13</v>
      </c>
      <c r="G7255" t="s">
        <v>23917</v>
      </c>
      <c r="H7255" s="3" t="s">
        <v>23918</v>
      </c>
      <c r="I7255" t="s">
        <v>69</v>
      </c>
      <c r="J7255" t="s">
        <v>23896</v>
      </c>
    </row>
    <row r="7256" spans="1:10" ht="16" x14ac:dyDescent="0.2">
      <c r="A7256" t="s">
        <v>23914</v>
      </c>
      <c r="B7256" t="s">
        <v>23929</v>
      </c>
      <c r="C7256" t="s">
        <v>23930</v>
      </c>
      <c r="D7256">
        <v>1</v>
      </c>
      <c r="E7256" t="s">
        <v>13</v>
      </c>
      <c r="F7256" t="s">
        <v>13</v>
      </c>
      <c r="G7256" t="s">
        <v>23917</v>
      </c>
      <c r="H7256" s="3" t="s">
        <v>23918</v>
      </c>
      <c r="I7256" t="s">
        <v>69</v>
      </c>
      <c r="J7256" t="s">
        <v>23919</v>
      </c>
    </row>
    <row r="7257" spans="1:10" ht="16" x14ac:dyDescent="0.2">
      <c r="A7257" t="s">
        <v>23872</v>
      </c>
      <c r="B7257" t="s">
        <v>23921</v>
      </c>
      <c r="C7257" t="s">
        <v>23922</v>
      </c>
      <c r="D7257">
        <v>2</v>
      </c>
      <c r="E7257" t="s">
        <v>13</v>
      </c>
      <c r="F7257" t="s">
        <v>13</v>
      </c>
      <c r="G7257" t="s">
        <v>23917</v>
      </c>
      <c r="H7257" s="3" t="s">
        <v>23918</v>
      </c>
      <c r="I7257" t="s">
        <v>69</v>
      </c>
      <c r="J7257" t="s">
        <v>23873</v>
      </c>
    </row>
    <row r="7258" spans="1:10" ht="16" x14ac:dyDescent="0.2">
      <c r="A7258" t="s">
        <v>23931</v>
      </c>
      <c r="B7258" t="s">
        <v>23932</v>
      </c>
      <c r="C7258" t="s">
        <v>23933</v>
      </c>
      <c r="D7258">
        <v>2</v>
      </c>
      <c r="E7258" t="s">
        <v>13</v>
      </c>
      <c r="F7258" t="s">
        <v>13</v>
      </c>
      <c r="G7258" t="s">
        <v>23934</v>
      </c>
      <c r="H7258" s="3" t="s">
        <v>23935</v>
      </c>
      <c r="I7258" t="s">
        <v>69</v>
      </c>
      <c r="J7258" t="s">
        <v>23936</v>
      </c>
    </row>
    <row r="7259" spans="1:10" ht="16" x14ac:dyDescent="0.2">
      <c r="A7259" t="s">
        <v>23931</v>
      </c>
      <c r="B7259" t="s">
        <v>23937</v>
      </c>
      <c r="C7259" t="s">
        <v>23938</v>
      </c>
      <c r="D7259">
        <v>1</v>
      </c>
      <c r="E7259" t="s">
        <v>13</v>
      </c>
      <c r="F7259" t="s">
        <v>13</v>
      </c>
      <c r="G7259" t="s">
        <v>23934</v>
      </c>
      <c r="H7259" s="3" t="s">
        <v>23935</v>
      </c>
      <c r="I7259" t="s">
        <v>69</v>
      </c>
      <c r="J7259" t="s">
        <v>23936</v>
      </c>
    </row>
    <row r="7260" spans="1:10" ht="16" x14ac:dyDescent="0.2">
      <c r="A7260" t="s">
        <v>23939</v>
      </c>
      <c r="B7260" t="s">
        <v>23940</v>
      </c>
      <c r="C7260" t="s">
        <v>23941</v>
      </c>
      <c r="D7260">
        <v>2</v>
      </c>
      <c r="E7260" t="s">
        <v>13</v>
      </c>
      <c r="F7260" t="s">
        <v>13</v>
      </c>
      <c r="G7260" t="s">
        <v>23934</v>
      </c>
      <c r="H7260" s="3" t="s">
        <v>23942</v>
      </c>
      <c r="I7260" t="s">
        <v>69</v>
      </c>
      <c r="J7260" t="s">
        <v>23943</v>
      </c>
    </row>
    <row r="7261" spans="1:10" ht="16" x14ac:dyDescent="0.2">
      <c r="A7261" t="s">
        <v>23939</v>
      </c>
      <c r="B7261" t="s">
        <v>23944</v>
      </c>
      <c r="C7261" t="s">
        <v>23945</v>
      </c>
      <c r="D7261">
        <v>3</v>
      </c>
      <c r="E7261" t="s">
        <v>13</v>
      </c>
      <c r="F7261" t="s">
        <v>13</v>
      </c>
      <c r="G7261" t="s">
        <v>23934</v>
      </c>
      <c r="H7261" s="3" t="s">
        <v>23942</v>
      </c>
      <c r="I7261" t="s">
        <v>69</v>
      </c>
      <c r="J7261" t="s">
        <v>23943</v>
      </c>
    </row>
    <row r="7262" spans="1:10" ht="16" x14ac:dyDescent="0.2">
      <c r="A7262" t="s">
        <v>23946</v>
      </c>
      <c r="B7262" t="s">
        <v>23947</v>
      </c>
      <c r="C7262" t="s">
        <v>23948</v>
      </c>
      <c r="D7262">
        <v>2</v>
      </c>
      <c r="E7262" t="s">
        <v>13</v>
      </c>
      <c r="F7262" t="s">
        <v>13</v>
      </c>
      <c r="G7262" t="s">
        <v>23949</v>
      </c>
      <c r="H7262" s="3" t="s">
        <v>23950</v>
      </c>
      <c r="I7262" t="s">
        <v>69</v>
      </c>
      <c r="J7262" t="s">
        <v>23951</v>
      </c>
    </row>
    <row r="7263" spans="1:10" ht="16" x14ac:dyDescent="0.2">
      <c r="A7263" t="s">
        <v>23946</v>
      </c>
      <c r="B7263" t="s">
        <v>23952</v>
      </c>
      <c r="C7263" t="s">
        <v>23953</v>
      </c>
      <c r="D7263">
        <v>1</v>
      </c>
      <c r="E7263" t="s">
        <v>13</v>
      </c>
      <c r="F7263" t="s">
        <v>13</v>
      </c>
      <c r="G7263" t="s">
        <v>23949</v>
      </c>
      <c r="H7263" s="3" t="s">
        <v>23950</v>
      </c>
      <c r="I7263" t="s">
        <v>69</v>
      </c>
      <c r="J7263" t="s">
        <v>23951</v>
      </c>
    </row>
    <row r="7264" spans="1:10" ht="16" x14ac:dyDescent="0.2">
      <c r="A7264" t="s">
        <v>23946</v>
      </c>
      <c r="B7264" t="s">
        <v>23954</v>
      </c>
      <c r="C7264" t="s">
        <v>23955</v>
      </c>
      <c r="D7264">
        <v>3</v>
      </c>
      <c r="E7264" t="s">
        <v>13</v>
      </c>
      <c r="F7264" t="s">
        <v>13</v>
      </c>
      <c r="G7264" t="s">
        <v>23949</v>
      </c>
      <c r="H7264" s="3" t="s">
        <v>23950</v>
      </c>
      <c r="I7264" t="s">
        <v>69</v>
      </c>
      <c r="J7264" t="s">
        <v>23951</v>
      </c>
    </row>
    <row r="7265" spans="1:10" ht="16" x14ac:dyDescent="0.2">
      <c r="A7265" t="s">
        <v>23956</v>
      </c>
      <c r="B7265" t="s">
        <v>23957</v>
      </c>
      <c r="C7265" t="s">
        <v>23958</v>
      </c>
      <c r="D7265">
        <v>5</v>
      </c>
      <c r="E7265" t="s">
        <v>13</v>
      </c>
      <c r="F7265" t="s">
        <v>13</v>
      </c>
      <c r="G7265" t="s">
        <v>23959</v>
      </c>
      <c r="H7265" s="3" t="s">
        <v>23960</v>
      </c>
      <c r="I7265" t="s">
        <v>524</v>
      </c>
      <c r="J7265" t="s">
        <v>23961</v>
      </c>
    </row>
    <row r="7266" spans="1:10" ht="16" x14ac:dyDescent="0.2">
      <c r="A7266" t="s">
        <v>23956</v>
      </c>
      <c r="B7266" t="s">
        <v>23962</v>
      </c>
      <c r="C7266" t="s">
        <v>23963</v>
      </c>
      <c r="D7266">
        <v>4</v>
      </c>
      <c r="E7266" t="s">
        <v>13</v>
      </c>
      <c r="F7266" t="s">
        <v>13</v>
      </c>
      <c r="G7266" t="s">
        <v>23959</v>
      </c>
      <c r="H7266" s="3" t="s">
        <v>23960</v>
      </c>
      <c r="I7266" t="s">
        <v>524</v>
      </c>
      <c r="J7266" t="s">
        <v>23961</v>
      </c>
    </row>
    <row r="7267" spans="1:10" ht="16" x14ac:dyDescent="0.2">
      <c r="A7267" t="s">
        <v>16599</v>
      </c>
      <c r="B7267" t="s">
        <v>23964</v>
      </c>
      <c r="C7267" t="s">
        <v>23965</v>
      </c>
      <c r="D7267">
        <v>2</v>
      </c>
      <c r="E7267" t="s">
        <v>13</v>
      </c>
      <c r="F7267" t="s">
        <v>13</v>
      </c>
      <c r="G7267" t="s">
        <v>23966</v>
      </c>
      <c r="H7267" s="3" t="s">
        <v>23967</v>
      </c>
      <c r="I7267" t="s">
        <v>824</v>
      </c>
      <c r="J7267" t="s">
        <v>16603</v>
      </c>
    </row>
    <row r="7268" spans="1:10" ht="16" x14ac:dyDescent="0.2">
      <c r="A7268" t="s">
        <v>16599</v>
      </c>
      <c r="B7268" t="s">
        <v>23968</v>
      </c>
      <c r="C7268" t="s">
        <v>23969</v>
      </c>
      <c r="D7268">
        <v>3</v>
      </c>
      <c r="E7268" t="s">
        <v>13</v>
      </c>
      <c r="F7268" t="s">
        <v>13</v>
      </c>
      <c r="G7268" t="s">
        <v>23966</v>
      </c>
      <c r="H7268" s="3" t="s">
        <v>23970</v>
      </c>
      <c r="I7268" t="s">
        <v>824</v>
      </c>
      <c r="J7268" t="s">
        <v>16603</v>
      </c>
    </row>
    <row r="7269" spans="1:10" ht="16" x14ac:dyDescent="0.2">
      <c r="A7269" t="s">
        <v>15653</v>
      </c>
      <c r="B7269" t="s">
        <v>23971</v>
      </c>
      <c r="C7269" t="s">
        <v>23972</v>
      </c>
      <c r="D7269">
        <v>2</v>
      </c>
      <c r="E7269" t="s">
        <v>637</v>
      </c>
      <c r="F7269" t="s">
        <v>13</v>
      </c>
      <c r="G7269" t="s">
        <v>23973</v>
      </c>
      <c r="H7269" s="3" t="s">
        <v>23974</v>
      </c>
      <c r="I7269" t="s">
        <v>90</v>
      </c>
      <c r="J7269" t="s">
        <v>15658</v>
      </c>
    </row>
    <row r="7270" spans="1:10" ht="16" x14ac:dyDescent="0.2">
      <c r="A7270" t="s">
        <v>15653</v>
      </c>
      <c r="B7270" t="s">
        <v>23975</v>
      </c>
      <c r="C7270" t="s">
        <v>23976</v>
      </c>
      <c r="D7270">
        <v>6</v>
      </c>
      <c r="E7270" t="s">
        <v>637</v>
      </c>
      <c r="F7270" t="s">
        <v>13</v>
      </c>
      <c r="G7270" t="s">
        <v>23973</v>
      </c>
      <c r="H7270" s="3" t="s">
        <v>23977</v>
      </c>
      <c r="I7270" t="s">
        <v>90</v>
      </c>
      <c r="J7270" t="s">
        <v>15658</v>
      </c>
    </row>
    <row r="7271" spans="1:10" ht="16" x14ac:dyDescent="0.2">
      <c r="A7271" t="s">
        <v>15653</v>
      </c>
      <c r="B7271" t="s">
        <v>23978</v>
      </c>
      <c r="C7271" t="s">
        <v>23979</v>
      </c>
      <c r="D7271">
        <v>1</v>
      </c>
      <c r="E7271" t="s">
        <v>637</v>
      </c>
      <c r="F7271" t="s">
        <v>13</v>
      </c>
      <c r="G7271" t="s">
        <v>23973</v>
      </c>
      <c r="H7271" s="3" t="s">
        <v>23980</v>
      </c>
      <c r="I7271" t="s">
        <v>90</v>
      </c>
      <c r="J7271" t="s">
        <v>15658</v>
      </c>
    </row>
    <row r="7272" spans="1:10" ht="16" x14ac:dyDescent="0.2">
      <c r="A7272" t="s">
        <v>15653</v>
      </c>
      <c r="B7272" t="s">
        <v>23981</v>
      </c>
      <c r="C7272" t="s">
        <v>23982</v>
      </c>
      <c r="D7272">
        <v>4</v>
      </c>
      <c r="E7272" t="s">
        <v>637</v>
      </c>
      <c r="F7272" t="s">
        <v>13</v>
      </c>
      <c r="G7272" t="s">
        <v>23973</v>
      </c>
      <c r="H7272" s="3" t="s">
        <v>23980</v>
      </c>
      <c r="I7272" t="s">
        <v>90</v>
      </c>
      <c r="J7272" t="s">
        <v>15658</v>
      </c>
    </row>
    <row r="7273" spans="1:10" ht="16" x14ac:dyDescent="0.2">
      <c r="A7273" t="s">
        <v>15653</v>
      </c>
      <c r="B7273" t="s">
        <v>23983</v>
      </c>
      <c r="C7273" t="s">
        <v>23984</v>
      </c>
      <c r="D7273">
        <v>3</v>
      </c>
      <c r="E7273" t="s">
        <v>637</v>
      </c>
      <c r="F7273" t="s">
        <v>13</v>
      </c>
      <c r="G7273" t="s">
        <v>23973</v>
      </c>
      <c r="H7273" s="3" t="s">
        <v>23985</v>
      </c>
      <c r="I7273" t="s">
        <v>90</v>
      </c>
      <c r="J7273" t="s">
        <v>15658</v>
      </c>
    </row>
    <row r="7274" spans="1:10" ht="16" x14ac:dyDescent="0.2">
      <c r="A7274" t="s">
        <v>23986</v>
      </c>
      <c r="B7274" t="s">
        <v>23987</v>
      </c>
      <c r="C7274" t="s">
        <v>23988</v>
      </c>
      <c r="D7274">
        <v>1</v>
      </c>
      <c r="E7274" t="s">
        <v>13</v>
      </c>
      <c r="F7274" t="s">
        <v>13</v>
      </c>
      <c r="G7274" t="s">
        <v>23989</v>
      </c>
      <c r="H7274" s="3" t="s">
        <v>23990</v>
      </c>
      <c r="I7274" t="s">
        <v>69</v>
      </c>
      <c r="J7274" t="s">
        <v>23991</v>
      </c>
    </row>
    <row r="7275" spans="1:10" ht="16" x14ac:dyDescent="0.2">
      <c r="A7275" t="s">
        <v>23986</v>
      </c>
      <c r="B7275" t="s">
        <v>23992</v>
      </c>
      <c r="C7275" t="s">
        <v>23993</v>
      </c>
      <c r="D7275">
        <v>2</v>
      </c>
      <c r="E7275" t="s">
        <v>13</v>
      </c>
      <c r="F7275" t="s">
        <v>13</v>
      </c>
      <c r="G7275" t="s">
        <v>23989</v>
      </c>
      <c r="H7275" s="3" t="s">
        <v>23994</v>
      </c>
      <c r="I7275" t="s">
        <v>69</v>
      </c>
      <c r="J7275" t="s">
        <v>23991</v>
      </c>
    </row>
    <row r="7276" spans="1:10" ht="32" x14ac:dyDescent="0.2">
      <c r="A7276" t="s">
        <v>23995</v>
      </c>
      <c r="B7276" t="s">
        <v>23996</v>
      </c>
      <c r="C7276" t="s">
        <v>23997</v>
      </c>
      <c r="D7276">
        <v>4</v>
      </c>
      <c r="E7276" t="s">
        <v>13</v>
      </c>
      <c r="F7276" t="s">
        <v>13</v>
      </c>
      <c r="G7276" t="s">
        <v>23998</v>
      </c>
      <c r="H7276" s="3" t="s">
        <v>23999</v>
      </c>
      <c r="I7276" t="s">
        <v>90</v>
      </c>
      <c r="J7276" t="s">
        <v>24000</v>
      </c>
    </row>
    <row r="7277" spans="1:10" ht="16" x14ac:dyDescent="0.2">
      <c r="A7277" t="s">
        <v>18463</v>
      </c>
      <c r="B7277" t="s">
        <v>24001</v>
      </c>
      <c r="C7277" t="s">
        <v>24002</v>
      </c>
      <c r="D7277">
        <v>2</v>
      </c>
      <c r="E7277" t="s">
        <v>13</v>
      </c>
      <c r="F7277" t="s">
        <v>13</v>
      </c>
      <c r="G7277" t="s">
        <v>23998</v>
      </c>
      <c r="H7277" s="3" t="s">
        <v>24003</v>
      </c>
      <c r="I7277" t="s">
        <v>90</v>
      </c>
      <c r="J7277" t="s">
        <v>18468</v>
      </c>
    </row>
    <row r="7278" spans="1:10" ht="16" x14ac:dyDescent="0.2">
      <c r="A7278" t="s">
        <v>24004</v>
      </c>
      <c r="B7278" t="s">
        <v>24001</v>
      </c>
      <c r="C7278" t="s">
        <v>24002</v>
      </c>
      <c r="D7278">
        <v>2</v>
      </c>
      <c r="E7278" t="s">
        <v>13</v>
      </c>
      <c r="F7278" t="s">
        <v>13</v>
      </c>
      <c r="G7278" t="s">
        <v>23998</v>
      </c>
      <c r="H7278" s="3" t="s">
        <v>24003</v>
      </c>
      <c r="I7278" t="s">
        <v>90</v>
      </c>
      <c r="J7278" t="s">
        <v>24005</v>
      </c>
    </row>
    <row r="7279" spans="1:10" ht="16" x14ac:dyDescent="0.2">
      <c r="A7279" t="s">
        <v>24004</v>
      </c>
      <c r="B7279" t="s">
        <v>23996</v>
      </c>
      <c r="C7279" t="s">
        <v>23997</v>
      </c>
      <c r="D7279">
        <v>3</v>
      </c>
      <c r="E7279" t="s">
        <v>13</v>
      </c>
      <c r="F7279" t="s">
        <v>13</v>
      </c>
      <c r="G7279" t="s">
        <v>23998</v>
      </c>
      <c r="H7279" s="3" t="s">
        <v>24003</v>
      </c>
      <c r="I7279" t="s">
        <v>90</v>
      </c>
      <c r="J7279" t="s">
        <v>24005</v>
      </c>
    </row>
    <row r="7280" spans="1:10" ht="32" x14ac:dyDescent="0.2">
      <c r="A7280" t="s">
        <v>23995</v>
      </c>
      <c r="B7280" t="s">
        <v>24001</v>
      </c>
      <c r="C7280" t="s">
        <v>24002</v>
      </c>
      <c r="D7280">
        <v>3</v>
      </c>
      <c r="E7280" t="s">
        <v>13</v>
      </c>
      <c r="F7280" t="s">
        <v>13</v>
      </c>
      <c r="G7280" t="s">
        <v>23998</v>
      </c>
      <c r="H7280" s="3" t="s">
        <v>24006</v>
      </c>
      <c r="I7280" t="s">
        <v>90</v>
      </c>
      <c r="J7280" t="s">
        <v>24000</v>
      </c>
    </row>
    <row r="7281" spans="1:10" ht="16" x14ac:dyDescent="0.2">
      <c r="A7281" t="s">
        <v>24007</v>
      </c>
      <c r="B7281" t="s">
        <v>24008</v>
      </c>
      <c r="C7281" t="s">
        <v>24009</v>
      </c>
      <c r="D7281">
        <v>1</v>
      </c>
      <c r="E7281" t="s">
        <v>13</v>
      </c>
      <c r="F7281" t="s">
        <v>13</v>
      </c>
      <c r="G7281" t="s">
        <v>23998</v>
      </c>
      <c r="H7281" s="3" t="s">
        <v>24010</v>
      </c>
      <c r="I7281" t="s">
        <v>90</v>
      </c>
      <c r="J7281" t="s">
        <v>24011</v>
      </c>
    </row>
    <row r="7282" spans="1:10" ht="16" x14ac:dyDescent="0.2">
      <c r="A7282" t="s">
        <v>24012</v>
      </c>
      <c r="B7282" t="s">
        <v>24013</v>
      </c>
      <c r="C7282" t="s">
        <v>24014</v>
      </c>
      <c r="D7282">
        <v>3</v>
      </c>
      <c r="E7282" t="s">
        <v>637</v>
      </c>
      <c r="F7282" t="s">
        <v>13</v>
      </c>
      <c r="G7282" t="s">
        <v>24015</v>
      </c>
      <c r="H7282" s="3" t="s">
        <v>24016</v>
      </c>
      <c r="I7282" t="s">
        <v>62</v>
      </c>
      <c r="J7282" t="s">
        <v>24017</v>
      </c>
    </row>
    <row r="7283" spans="1:10" ht="16" x14ac:dyDescent="0.2">
      <c r="A7283" t="s">
        <v>24012</v>
      </c>
      <c r="B7283" t="s">
        <v>24018</v>
      </c>
      <c r="C7283" t="s">
        <v>24019</v>
      </c>
      <c r="D7283">
        <v>4</v>
      </c>
      <c r="E7283" t="s">
        <v>637</v>
      </c>
      <c r="F7283" t="s">
        <v>13</v>
      </c>
      <c r="G7283" t="s">
        <v>24015</v>
      </c>
      <c r="H7283" s="3" t="s">
        <v>24016</v>
      </c>
      <c r="I7283" t="s">
        <v>62</v>
      </c>
      <c r="J7283" t="s">
        <v>24017</v>
      </c>
    </row>
    <row r="7284" spans="1:10" ht="16" x14ac:dyDescent="0.2">
      <c r="A7284" t="s">
        <v>24012</v>
      </c>
      <c r="B7284" t="s">
        <v>24020</v>
      </c>
      <c r="C7284" t="s">
        <v>24021</v>
      </c>
      <c r="D7284">
        <v>5</v>
      </c>
      <c r="E7284" t="s">
        <v>637</v>
      </c>
      <c r="F7284" t="s">
        <v>13</v>
      </c>
      <c r="G7284" t="s">
        <v>24015</v>
      </c>
      <c r="H7284" s="3" t="s">
        <v>24016</v>
      </c>
      <c r="I7284" t="s">
        <v>62</v>
      </c>
      <c r="J7284" t="s">
        <v>24017</v>
      </c>
    </row>
    <row r="7285" spans="1:10" ht="16" x14ac:dyDescent="0.2">
      <c r="A7285" t="s">
        <v>24022</v>
      </c>
      <c r="B7285" t="s">
        <v>24023</v>
      </c>
      <c r="C7285" t="s">
        <v>24024</v>
      </c>
      <c r="D7285">
        <v>1</v>
      </c>
      <c r="E7285" t="s">
        <v>637</v>
      </c>
      <c r="F7285" t="s">
        <v>13</v>
      </c>
      <c r="G7285" t="s">
        <v>24015</v>
      </c>
      <c r="H7285" s="3" t="s">
        <v>24025</v>
      </c>
      <c r="I7285" t="s">
        <v>62</v>
      </c>
      <c r="J7285" t="s">
        <v>24026</v>
      </c>
    </row>
    <row r="7286" spans="1:10" ht="16" x14ac:dyDescent="0.2">
      <c r="A7286" t="s">
        <v>24027</v>
      </c>
      <c r="B7286" t="s">
        <v>24028</v>
      </c>
      <c r="C7286" t="s">
        <v>24029</v>
      </c>
      <c r="D7286">
        <v>1</v>
      </c>
      <c r="E7286" t="s">
        <v>637</v>
      </c>
      <c r="F7286" t="s">
        <v>13</v>
      </c>
      <c r="G7286" t="s">
        <v>24015</v>
      </c>
      <c r="H7286" s="3" t="s">
        <v>24030</v>
      </c>
      <c r="I7286" t="s">
        <v>62</v>
      </c>
      <c r="J7286" t="s">
        <v>24031</v>
      </c>
    </row>
    <row r="7287" spans="1:10" ht="16" x14ac:dyDescent="0.2">
      <c r="A7287" t="s">
        <v>15827</v>
      </c>
      <c r="B7287" t="s">
        <v>7363</v>
      </c>
      <c r="C7287" t="s">
        <v>7364</v>
      </c>
      <c r="D7287">
        <v>3</v>
      </c>
      <c r="E7287" t="s">
        <v>637</v>
      </c>
      <c r="F7287" t="s">
        <v>13</v>
      </c>
      <c r="G7287" t="s">
        <v>24015</v>
      </c>
      <c r="H7287" s="3" t="s">
        <v>24025</v>
      </c>
      <c r="I7287" t="s">
        <v>62</v>
      </c>
      <c r="J7287" t="s">
        <v>15832</v>
      </c>
    </row>
    <row r="7288" spans="1:10" ht="16" x14ac:dyDescent="0.2">
      <c r="A7288" t="s">
        <v>24032</v>
      </c>
      <c r="B7288" t="s">
        <v>24033</v>
      </c>
      <c r="C7288" t="s">
        <v>24034</v>
      </c>
      <c r="D7288">
        <v>3</v>
      </c>
      <c r="E7288" t="s">
        <v>637</v>
      </c>
      <c r="F7288" t="s">
        <v>13</v>
      </c>
      <c r="G7288" t="s">
        <v>24015</v>
      </c>
      <c r="H7288" s="3" t="s">
        <v>24035</v>
      </c>
      <c r="I7288" t="s">
        <v>62</v>
      </c>
      <c r="J7288" t="s">
        <v>24036</v>
      </c>
    </row>
    <row r="7289" spans="1:10" ht="16" x14ac:dyDescent="0.2">
      <c r="A7289" t="s">
        <v>24037</v>
      </c>
      <c r="B7289" t="s">
        <v>24038</v>
      </c>
      <c r="C7289" t="s">
        <v>24039</v>
      </c>
      <c r="D7289">
        <v>3</v>
      </c>
      <c r="E7289" t="s">
        <v>637</v>
      </c>
      <c r="F7289" t="s">
        <v>13</v>
      </c>
      <c r="G7289" t="s">
        <v>24015</v>
      </c>
      <c r="H7289" s="3" t="s">
        <v>24016</v>
      </c>
      <c r="I7289" t="s">
        <v>62</v>
      </c>
      <c r="J7289" t="s">
        <v>24040</v>
      </c>
    </row>
    <row r="7290" spans="1:10" ht="16" x14ac:dyDescent="0.2">
      <c r="A7290" t="s">
        <v>22013</v>
      </c>
      <c r="B7290" t="s">
        <v>24041</v>
      </c>
      <c r="C7290" t="s">
        <v>24042</v>
      </c>
      <c r="D7290">
        <v>2</v>
      </c>
      <c r="E7290" t="s">
        <v>637</v>
      </c>
      <c r="F7290" t="s">
        <v>13</v>
      </c>
      <c r="G7290" t="s">
        <v>24015</v>
      </c>
      <c r="H7290" s="3" t="s">
        <v>24016</v>
      </c>
      <c r="I7290" t="s">
        <v>62</v>
      </c>
      <c r="J7290" t="s">
        <v>22014</v>
      </c>
    </row>
    <row r="7291" spans="1:10" ht="16" x14ac:dyDescent="0.2">
      <c r="A7291" t="s">
        <v>24012</v>
      </c>
      <c r="B7291" t="s">
        <v>24043</v>
      </c>
      <c r="C7291" t="s">
        <v>24044</v>
      </c>
      <c r="D7291">
        <v>2</v>
      </c>
      <c r="E7291" t="s">
        <v>637</v>
      </c>
      <c r="F7291" t="s">
        <v>13</v>
      </c>
      <c r="G7291" t="s">
        <v>24015</v>
      </c>
      <c r="H7291" s="3" t="s">
        <v>24016</v>
      </c>
      <c r="I7291" t="s">
        <v>62</v>
      </c>
      <c r="J7291" t="s">
        <v>24017</v>
      </c>
    </row>
    <row r="7292" spans="1:10" ht="16" x14ac:dyDescent="0.2">
      <c r="A7292" t="s">
        <v>24037</v>
      </c>
      <c r="B7292" t="s">
        <v>24045</v>
      </c>
      <c r="C7292" t="s">
        <v>24046</v>
      </c>
      <c r="D7292">
        <v>4</v>
      </c>
      <c r="E7292" t="s">
        <v>637</v>
      </c>
      <c r="F7292" t="s">
        <v>13</v>
      </c>
      <c r="G7292" t="s">
        <v>24015</v>
      </c>
      <c r="H7292" s="3" t="s">
        <v>24016</v>
      </c>
      <c r="I7292" t="s">
        <v>62</v>
      </c>
      <c r="J7292" t="s">
        <v>24040</v>
      </c>
    </row>
    <row r="7293" spans="1:10" ht="16" x14ac:dyDescent="0.2">
      <c r="A7293" t="s">
        <v>24032</v>
      </c>
      <c r="B7293" t="s">
        <v>24047</v>
      </c>
      <c r="C7293" t="s">
        <v>24048</v>
      </c>
      <c r="D7293">
        <v>2</v>
      </c>
      <c r="E7293" t="s">
        <v>637</v>
      </c>
      <c r="F7293" t="s">
        <v>13</v>
      </c>
      <c r="G7293" t="s">
        <v>24015</v>
      </c>
      <c r="H7293" s="3" t="s">
        <v>24016</v>
      </c>
      <c r="I7293" t="s">
        <v>62</v>
      </c>
      <c r="J7293" t="s">
        <v>24036</v>
      </c>
    </row>
    <row r="7294" spans="1:10" ht="16" x14ac:dyDescent="0.2">
      <c r="A7294" t="s">
        <v>15827</v>
      </c>
      <c r="B7294" t="s">
        <v>24049</v>
      </c>
      <c r="C7294" t="s">
        <v>24050</v>
      </c>
      <c r="D7294">
        <v>4</v>
      </c>
      <c r="E7294" t="s">
        <v>637</v>
      </c>
      <c r="F7294" t="s">
        <v>13</v>
      </c>
      <c r="G7294" t="s">
        <v>24015</v>
      </c>
      <c r="H7294" s="3" t="s">
        <v>24025</v>
      </c>
      <c r="I7294" t="s">
        <v>62</v>
      </c>
      <c r="J7294" t="s">
        <v>15832</v>
      </c>
    </row>
    <row r="7295" spans="1:10" ht="16" x14ac:dyDescent="0.2">
      <c r="A7295" t="s">
        <v>24051</v>
      </c>
      <c r="B7295" t="s">
        <v>8068</v>
      </c>
      <c r="C7295" t="s">
        <v>24052</v>
      </c>
      <c r="D7295">
        <v>1</v>
      </c>
      <c r="E7295" t="s">
        <v>637</v>
      </c>
      <c r="F7295" t="s">
        <v>13</v>
      </c>
      <c r="G7295" t="s">
        <v>24015</v>
      </c>
      <c r="H7295" s="3" t="s">
        <v>24025</v>
      </c>
      <c r="I7295" t="s">
        <v>62</v>
      </c>
      <c r="J7295" t="s">
        <v>24053</v>
      </c>
    </row>
    <row r="7296" spans="1:10" ht="16" x14ac:dyDescent="0.2">
      <c r="A7296" t="s">
        <v>24054</v>
      </c>
      <c r="B7296" t="s">
        <v>24049</v>
      </c>
      <c r="C7296" t="s">
        <v>24050</v>
      </c>
      <c r="D7296">
        <v>1</v>
      </c>
      <c r="E7296" t="s">
        <v>637</v>
      </c>
      <c r="F7296" t="s">
        <v>13</v>
      </c>
      <c r="G7296" t="s">
        <v>24015</v>
      </c>
      <c r="H7296" s="3" t="s">
        <v>24030</v>
      </c>
      <c r="I7296" t="s">
        <v>62</v>
      </c>
      <c r="J7296" t="s">
        <v>24055</v>
      </c>
    </row>
    <row r="7297" spans="1:10" ht="16" x14ac:dyDescent="0.2">
      <c r="A7297" t="s">
        <v>14531</v>
      </c>
      <c r="B7297" t="s">
        <v>24049</v>
      </c>
      <c r="C7297" t="s">
        <v>24050</v>
      </c>
      <c r="D7297">
        <v>2</v>
      </c>
      <c r="E7297" t="s">
        <v>637</v>
      </c>
      <c r="F7297" t="s">
        <v>13</v>
      </c>
      <c r="G7297" t="s">
        <v>24015</v>
      </c>
      <c r="H7297" s="3" t="s">
        <v>24016</v>
      </c>
      <c r="I7297" t="s">
        <v>62</v>
      </c>
      <c r="J7297" t="s">
        <v>14536</v>
      </c>
    </row>
    <row r="7298" spans="1:10" ht="16" x14ac:dyDescent="0.2">
      <c r="A7298" t="s">
        <v>15827</v>
      </c>
      <c r="B7298" t="s">
        <v>24041</v>
      </c>
      <c r="C7298" t="s">
        <v>24042</v>
      </c>
      <c r="D7298">
        <v>2</v>
      </c>
      <c r="E7298" t="s">
        <v>637</v>
      </c>
      <c r="F7298" t="s">
        <v>13</v>
      </c>
      <c r="G7298" t="s">
        <v>24015</v>
      </c>
      <c r="H7298" s="3" t="s">
        <v>24025</v>
      </c>
      <c r="I7298" t="s">
        <v>62</v>
      </c>
      <c r="J7298" t="s">
        <v>15832</v>
      </c>
    </row>
    <row r="7299" spans="1:10" ht="16" x14ac:dyDescent="0.2">
      <c r="A7299" t="s">
        <v>24056</v>
      </c>
      <c r="B7299" t="s">
        <v>24057</v>
      </c>
      <c r="C7299" t="s">
        <v>24019</v>
      </c>
      <c r="D7299">
        <v>5</v>
      </c>
      <c r="E7299" t="s">
        <v>637</v>
      </c>
      <c r="F7299" t="s">
        <v>13</v>
      </c>
      <c r="G7299" t="s">
        <v>24015</v>
      </c>
      <c r="H7299" s="3" t="s">
        <v>24016</v>
      </c>
      <c r="I7299" t="s">
        <v>62</v>
      </c>
      <c r="J7299" t="s">
        <v>24058</v>
      </c>
    </row>
    <row r="7300" spans="1:10" ht="16" x14ac:dyDescent="0.2">
      <c r="A7300" t="s">
        <v>24056</v>
      </c>
      <c r="B7300" t="s">
        <v>24059</v>
      </c>
      <c r="C7300" t="s">
        <v>24060</v>
      </c>
      <c r="D7300">
        <v>4</v>
      </c>
      <c r="E7300" t="s">
        <v>637</v>
      </c>
      <c r="F7300" t="s">
        <v>13</v>
      </c>
      <c r="G7300" t="s">
        <v>24015</v>
      </c>
      <c r="H7300" s="3" t="s">
        <v>24016</v>
      </c>
      <c r="I7300" t="s">
        <v>62</v>
      </c>
      <c r="J7300" t="s">
        <v>24058</v>
      </c>
    </row>
    <row r="7301" spans="1:10" ht="16" x14ac:dyDescent="0.2">
      <c r="A7301" t="s">
        <v>24061</v>
      </c>
      <c r="B7301" t="s">
        <v>24049</v>
      </c>
      <c r="C7301" t="s">
        <v>24050</v>
      </c>
      <c r="D7301">
        <v>2</v>
      </c>
      <c r="E7301" t="s">
        <v>637</v>
      </c>
      <c r="F7301" t="s">
        <v>13</v>
      </c>
      <c r="G7301" t="s">
        <v>24015</v>
      </c>
      <c r="H7301" s="3" t="s">
        <v>24030</v>
      </c>
      <c r="I7301" t="s">
        <v>62</v>
      </c>
      <c r="J7301" t="s">
        <v>24062</v>
      </c>
    </row>
    <row r="7302" spans="1:10" ht="16" x14ac:dyDescent="0.2">
      <c r="A7302" t="s">
        <v>24056</v>
      </c>
      <c r="B7302" t="s">
        <v>24063</v>
      </c>
      <c r="C7302" t="s">
        <v>24064</v>
      </c>
      <c r="D7302">
        <v>3</v>
      </c>
      <c r="E7302" t="s">
        <v>637</v>
      </c>
      <c r="F7302" t="s">
        <v>13</v>
      </c>
      <c r="G7302" t="s">
        <v>24015</v>
      </c>
      <c r="H7302" s="3" t="s">
        <v>24016</v>
      </c>
      <c r="I7302" t="s">
        <v>62</v>
      </c>
      <c r="J7302" t="s">
        <v>24058</v>
      </c>
    </row>
    <row r="7303" spans="1:10" ht="16" x14ac:dyDescent="0.2">
      <c r="A7303" t="s">
        <v>24056</v>
      </c>
      <c r="B7303" t="s">
        <v>24065</v>
      </c>
      <c r="C7303" t="s">
        <v>24066</v>
      </c>
      <c r="D7303">
        <v>2</v>
      </c>
      <c r="E7303" t="s">
        <v>637</v>
      </c>
      <c r="F7303" t="s">
        <v>13</v>
      </c>
      <c r="G7303" t="s">
        <v>24015</v>
      </c>
      <c r="H7303" s="3" t="s">
        <v>24016</v>
      </c>
      <c r="I7303" t="s">
        <v>62</v>
      </c>
      <c r="J7303" t="s">
        <v>24058</v>
      </c>
    </row>
    <row r="7304" spans="1:10" ht="16" x14ac:dyDescent="0.2">
      <c r="A7304" t="s">
        <v>24056</v>
      </c>
      <c r="B7304" t="s">
        <v>24047</v>
      </c>
      <c r="C7304" t="s">
        <v>24048</v>
      </c>
      <c r="D7304">
        <v>1</v>
      </c>
      <c r="E7304" t="s">
        <v>637</v>
      </c>
      <c r="F7304" t="s">
        <v>13</v>
      </c>
      <c r="G7304" t="s">
        <v>24015</v>
      </c>
      <c r="H7304" s="3" t="s">
        <v>24016</v>
      </c>
      <c r="I7304" t="s">
        <v>62</v>
      </c>
      <c r="J7304" t="s">
        <v>24058</v>
      </c>
    </row>
    <row r="7305" spans="1:10" ht="16" x14ac:dyDescent="0.2">
      <c r="A7305" t="s">
        <v>10648</v>
      </c>
      <c r="B7305" t="s">
        <v>24067</v>
      </c>
      <c r="C7305" t="s">
        <v>24068</v>
      </c>
      <c r="D7305">
        <v>3</v>
      </c>
      <c r="E7305" t="s">
        <v>637</v>
      </c>
      <c r="F7305" t="s">
        <v>13</v>
      </c>
      <c r="G7305" t="s">
        <v>24015</v>
      </c>
      <c r="H7305" s="3" t="s">
        <v>24016</v>
      </c>
      <c r="I7305" t="s">
        <v>62</v>
      </c>
      <c r="J7305" t="s">
        <v>10651</v>
      </c>
    </row>
    <row r="7306" spans="1:10" ht="16" x14ac:dyDescent="0.2">
      <c r="A7306" t="s">
        <v>24027</v>
      </c>
      <c r="B7306" t="s">
        <v>24069</v>
      </c>
      <c r="C7306" t="s">
        <v>24070</v>
      </c>
      <c r="D7306">
        <v>5</v>
      </c>
      <c r="E7306" t="s">
        <v>637</v>
      </c>
      <c r="F7306" t="s">
        <v>13</v>
      </c>
      <c r="G7306" t="s">
        <v>24015</v>
      </c>
      <c r="H7306" s="3" t="s">
        <v>24030</v>
      </c>
      <c r="I7306" t="s">
        <v>62</v>
      </c>
      <c r="J7306" t="s">
        <v>24031</v>
      </c>
    </row>
    <row r="7307" spans="1:10" ht="16" x14ac:dyDescent="0.2">
      <c r="A7307" t="s">
        <v>15417</v>
      </c>
      <c r="B7307" t="s">
        <v>24071</v>
      </c>
      <c r="C7307" t="s">
        <v>24072</v>
      </c>
      <c r="D7307">
        <v>2</v>
      </c>
      <c r="E7307" t="s">
        <v>637</v>
      </c>
      <c r="F7307" t="s">
        <v>13</v>
      </c>
      <c r="G7307" t="s">
        <v>24015</v>
      </c>
      <c r="H7307" s="3" t="s">
        <v>24025</v>
      </c>
      <c r="I7307" t="s">
        <v>62</v>
      </c>
      <c r="J7307" t="s">
        <v>15421</v>
      </c>
    </row>
    <row r="7308" spans="1:10" ht="16" x14ac:dyDescent="0.2">
      <c r="A7308" t="s">
        <v>24073</v>
      </c>
      <c r="B7308" t="s">
        <v>24074</v>
      </c>
      <c r="C7308" t="s">
        <v>24029</v>
      </c>
      <c r="D7308">
        <v>4</v>
      </c>
      <c r="E7308" t="s">
        <v>637</v>
      </c>
      <c r="F7308" t="s">
        <v>13</v>
      </c>
      <c r="G7308" t="s">
        <v>24015</v>
      </c>
      <c r="H7308" s="3" t="s">
        <v>24016</v>
      </c>
      <c r="I7308" t="s">
        <v>62</v>
      </c>
      <c r="J7308" t="s">
        <v>24075</v>
      </c>
    </row>
    <row r="7309" spans="1:10" ht="16" x14ac:dyDescent="0.2">
      <c r="A7309" t="s">
        <v>24037</v>
      </c>
      <c r="B7309" t="s">
        <v>24076</v>
      </c>
      <c r="C7309" t="s">
        <v>24034</v>
      </c>
      <c r="D7309">
        <v>6</v>
      </c>
      <c r="E7309" t="s">
        <v>637</v>
      </c>
      <c r="F7309" t="s">
        <v>13</v>
      </c>
      <c r="G7309" t="s">
        <v>24015</v>
      </c>
      <c r="H7309" s="3" t="s">
        <v>24035</v>
      </c>
      <c r="I7309" t="s">
        <v>62</v>
      </c>
      <c r="J7309" t="s">
        <v>24040</v>
      </c>
    </row>
    <row r="7310" spans="1:10" ht="16" x14ac:dyDescent="0.2">
      <c r="A7310" t="s">
        <v>20054</v>
      </c>
      <c r="B7310" t="s">
        <v>24077</v>
      </c>
      <c r="C7310" t="s">
        <v>24078</v>
      </c>
      <c r="D7310">
        <v>2</v>
      </c>
      <c r="E7310" t="s">
        <v>637</v>
      </c>
      <c r="F7310" t="s">
        <v>13</v>
      </c>
      <c r="G7310" t="s">
        <v>24015</v>
      </c>
      <c r="H7310" s="3" t="s">
        <v>24079</v>
      </c>
      <c r="I7310" t="s">
        <v>62</v>
      </c>
      <c r="J7310" t="s">
        <v>20055</v>
      </c>
    </row>
    <row r="7311" spans="1:10" ht="16" x14ac:dyDescent="0.2">
      <c r="A7311" t="s">
        <v>22002</v>
      </c>
      <c r="B7311" t="s">
        <v>24077</v>
      </c>
      <c r="C7311" t="s">
        <v>24078</v>
      </c>
      <c r="D7311">
        <v>2</v>
      </c>
      <c r="E7311" t="s">
        <v>637</v>
      </c>
      <c r="F7311" t="s">
        <v>13</v>
      </c>
      <c r="G7311" t="s">
        <v>24015</v>
      </c>
      <c r="H7311" s="3" t="s">
        <v>24016</v>
      </c>
      <c r="I7311" t="s">
        <v>62</v>
      </c>
      <c r="J7311" t="s">
        <v>22006</v>
      </c>
    </row>
    <row r="7312" spans="1:10" ht="16" x14ac:dyDescent="0.2">
      <c r="A7312" t="s">
        <v>20054</v>
      </c>
      <c r="B7312" t="s">
        <v>24041</v>
      </c>
      <c r="C7312" t="s">
        <v>24042</v>
      </c>
      <c r="D7312">
        <v>3</v>
      </c>
      <c r="E7312" t="s">
        <v>637</v>
      </c>
      <c r="F7312" t="s">
        <v>13</v>
      </c>
      <c r="G7312" t="s">
        <v>24015</v>
      </c>
      <c r="H7312" s="3" t="s">
        <v>24079</v>
      </c>
      <c r="I7312" t="s">
        <v>62</v>
      </c>
      <c r="J7312" t="s">
        <v>20055</v>
      </c>
    </row>
    <row r="7313" spans="1:10" ht="16" x14ac:dyDescent="0.2">
      <c r="A7313" t="s">
        <v>5593</v>
      </c>
      <c r="B7313" t="s">
        <v>24080</v>
      </c>
      <c r="C7313" t="s">
        <v>24081</v>
      </c>
      <c r="D7313">
        <v>3</v>
      </c>
      <c r="E7313" t="s">
        <v>637</v>
      </c>
      <c r="F7313" t="s">
        <v>13</v>
      </c>
      <c r="G7313" t="s">
        <v>24015</v>
      </c>
      <c r="H7313" s="3" t="s">
        <v>24016</v>
      </c>
      <c r="I7313" t="s">
        <v>62</v>
      </c>
      <c r="J7313" t="s">
        <v>5598</v>
      </c>
    </row>
    <row r="7314" spans="1:10" ht="16" x14ac:dyDescent="0.2">
      <c r="A7314" t="s">
        <v>24082</v>
      </c>
      <c r="B7314" t="s">
        <v>7363</v>
      </c>
      <c r="C7314" t="s">
        <v>7364</v>
      </c>
      <c r="D7314">
        <v>2</v>
      </c>
      <c r="E7314" t="s">
        <v>637</v>
      </c>
      <c r="F7314" t="s">
        <v>13</v>
      </c>
      <c r="G7314" t="s">
        <v>24015</v>
      </c>
      <c r="H7314" s="3" t="s">
        <v>24025</v>
      </c>
      <c r="I7314" t="s">
        <v>62</v>
      </c>
      <c r="J7314" t="s">
        <v>24083</v>
      </c>
    </row>
    <row r="7315" spans="1:10" ht="16" x14ac:dyDescent="0.2">
      <c r="A7315" t="s">
        <v>24027</v>
      </c>
      <c r="B7315" t="s">
        <v>24084</v>
      </c>
      <c r="C7315" t="s">
        <v>24085</v>
      </c>
      <c r="D7315">
        <v>3</v>
      </c>
      <c r="E7315" t="s">
        <v>637</v>
      </c>
      <c r="F7315" t="s">
        <v>13</v>
      </c>
      <c r="G7315" t="s">
        <v>24015</v>
      </c>
      <c r="H7315" s="3" t="s">
        <v>24030</v>
      </c>
      <c r="I7315" t="s">
        <v>62</v>
      </c>
      <c r="J7315" t="s">
        <v>24031</v>
      </c>
    </row>
    <row r="7316" spans="1:10" ht="16" x14ac:dyDescent="0.2">
      <c r="A7316" t="s">
        <v>24086</v>
      </c>
      <c r="B7316" t="s">
        <v>10108</v>
      </c>
      <c r="C7316" t="s">
        <v>10109</v>
      </c>
      <c r="D7316">
        <v>2</v>
      </c>
      <c r="E7316" t="s">
        <v>637</v>
      </c>
      <c r="F7316" t="s">
        <v>13</v>
      </c>
      <c r="G7316" t="s">
        <v>24015</v>
      </c>
      <c r="H7316" s="3" t="s">
        <v>24025</v>
      </c>
      <c r="I7316" t="s">
        <v>62</v>
      </c>
      <c r="J7316" t="s">
        <v>24087</v>
      </c>
    </row>
    <row r="7317" spans="1:10" ht="16" x14ac:dyDescent="0.2">
      <c r="A7317" t="s">
        <v>24088</v>
      </c>
      <c r="B7317" t="s">
        <v>24077</v>
      </c>
      <c r="C7317" t="s">
        <v>24078</v>
      </c>
      <c r="D7317">
        <v>2</v>
      </c>
      <c r="E7317" t="s">
        <v>637</v>
      </c>
      <c r="F7317" t="s">
        <v>13</v>
      </c>
      <c r="G7317" t="s">
        <v>24015</v>
      </c>
      <c r="H7317" s="3" t="s">
        <v>24025</v>
      </c>
      <c r="I7317" t="s">
        <v>62</v>
      </c>
      <c r="J7317" t="s">
        <v>24089</v>
      </c>
    </row>
    <row r="7318" spans="1:10" ht="16" x14ac:dyDescent="0.2">
      <c r="A7318" t="s">
        <v>24088</v>
      </c>
      <c r="B7318" t="s">
        <v>24090</v>
      </c>
      <c r="C7318" t="s">
        <v>10646</v>
      </c>
      <c r="D7318">
        <v>1</v>
      </c>
      <c r="E7318" t="s">
        <v>637</v>
      </c>
      <c r="F7318" t="s">
        <v>13</v>
      </c>
      <c r="G7318" t="s">
        <v>24015</v>
      </c>
      <c r="H7318" s="3" t="s">
        <v>24016</v>
      </c>
      <c r="I7318" t="s">
        <v>62</v>
      </c>
      <c r="J7318" t="s">
        <v>24089</v>
      </c>
    </row>
    <row r="7319" spans="1:10" ht="16" x14ac:dyDescent="0.2">
      <c r="A7319" t="s">
        <v>24086</v>
      </c>
      <c r="B7319" t="s">
        <v>24091</v>
      </c>
      <c r="C7319" t="s">
        <v>24092</v>
      </c>
      <c r="D7319">
        <v>1</v>
      </c>
      <c r="E7319" t="s">
        <v>637</v>
      </c>
      <c r="F7319" t="s">
        <v>13</v>
      </c>
      <c r="G7319" t="s">
        <v>24015</v>
      </c>
      <c r="H7319" s="3" t="s">
        <v>24025</v>
      </c>
      <c r="I7319" t="s">
        <v>62</v>
      </c>
      <c r="J7319" t="s">
        <v>24087</v>
      </c>
    </row>
    <row r="7320" spans="1:10" ht="16" x14ac:dyDescent="0.2">
      <c r="A7320" t="s">
        <v>24073</v>
      </c>
      <c r="B7320" t="s">
        <v>24093</v>
      </c>
      <c r="C7320" t="s">
        <v>24094</v>
      </c>
      <c r="D7320">
        <v>1</v>
      </c>
      <c r="E7320" t="s">
        <v>637</v>
      </c>
      <c r="F7320" t="s">
        <v>13</v>
      </c>
      <c r="G7320" t="s">
        <v>24015</v>
      </c>
      <c r="H7320" s="3" t="s">
        <v>24016</v>
      </c>
      <c r="I7320" t="s">
        <v>62</v>
      </c>
      <c r="J7320" t="s">
        <v>24075</v>
      </c>
    </row>
    <row r="7321" spans="1:10" ht="16" x14ac:dyDescent="0.2">
      <c r="A7321" t="s">
        <v>24095</v>
      </c>
      <c r="B7321" t="s">
        <v>24093</v>
      </c>
      <c r="C7321" t="s">
        <v>24094</v>
      </c>
      <c r="D7321">
        <v>2</v>
      </c>
      <c r="E7321" t="s">
        <v>637</v>
      </c>
      <c r="F7321" t="s">
        <v>13</v>
      </c>
      <c r="G7321" t="s">
        <v>24015</v>
      </c>
      <c r="H7321" s="3" t="s">
        <v>24025</v>
      </c>
      <c r="I7321" t="s">
        <v>62</v>
      </c>
      <c r="J7321" t="s">
        <v>24096</v>
      </c>
    </row>
    <row r="7322" spans="1:10" ht="16" x14ac:dyDescent="0.2">
      <c r="A7322" t="s">
        <v>24097</v>
      </c>
      <c r="B7322" t="s">
        <v>8068</v>
      </c>
      <c r="C7322" t="s">
        <v>24052</v>
      </c>
      <c r="D7322">
        <v>1</v>
      </c>
      <c r="E7322" t="s">
        <v>637</v>
      </c>
      <c r="F7322" t="s">
        <v>13</v>
      </c>
      <c r="G7322" t="s">
        <v>24015</v>
      </c>
      <c r="H7322" s="3" t="s">
        <v>24025</v>
      </c>
      <c r="I7322" t="s">
        <v>62</v>
      </c>
      <c r="J7322" t="s">
        <v>24098</v>
      </c>
    </row>
    <row r="7323" spans="1:10" ht="16" x14ac:dyDescent="0.2">
      <c r="A7323" t="s">
        <v>20048</v>
      </c>
      <c r="B7323" t="s">
        <v>24041</v>
      </c>
      <c r="C7323" t="s">
        <v>24042</v>
      </c>
      <c r="D7323">
        <v>3</v>
      </c>
      <c r="E7323" t="s">
        <v>637</v>
      </c>
      <c r="F7323" t="s">
        <v>13</v>
      </c>
      <c r="G7323" t="s">
        <v>24015</v>
      </c>
      <c r="H7323" s="3" t="s">
        <v>24079</v>
      </c>
      <c r="I7323" t="s">
        <v>62</v>
      </c>
      <c r="J7323" t="s">
        <v>20053</v>
      </c>
    </row>
    <row r="7324" spans="1:10" ht="16" x14ac:dyDescent="0.2">
      <c r="A7324" t="s">
        <v>24099</v>
      </c>
      <c r="B7324" t="s">
        <v>24023</v>
      </c>
      <c r="C7324" t="s">
        <v>24024</v>
      </c>
      <c r="D7324">
        <v>3</v>
      </c>
      <c r="E7324" t="s">
        <v>637</v>
      </c>
      <c r="F7324" t="s">
        <v>13</v>
      </c>
      <c r="G7324" t="s">
        <v>24015</v>
      </c>
      <c r="H7324" s="3" t="s">
        <v>24016</v>
      </c>
      <c r="I7324" t="s">
        <v>62</v>
      </c>
      <c r="J7324" t="s">
        <v>24100</v>
      </c>
    </row>
    <row r="7325" spans="1:10" ht="16" x14ac:dyDescent="0.2">
      <c r="A7325" t="s">
        <v>24101</v>
      </c>
      <c r="B7325" t="s">
        <v>24065</v>
      </c>
      <c r="C7325" t="s">
        <v>24066</v>
      </c>
      <c r="D7325">
        <v>4</v>
      </c>
      <c r="E7325" t="s">
        <v>637</v>
      </c>
      <c r="F7325" t="s">
        <v>13</v>
      </c>
      <c r="G7325" t="s">
        <v>24015</v>
      </c>
      <c r="H7325" s="3" t="s">
        <v>24016</v>
      </c>
      <c r="I7325" t="s">
        <v>62</v>
      </c>
      <c r="J7325" t="s">
        <v>24102</v>
      </c>
    </row>
    <row r="7326" spans="1:10" ht="16" x14ac:dyDescent="0.2">
      <c r="A7326" t="s">
        <v>24101</v>
      </c>
      <c r="B7326" t="s">
        <v>24074</v>
      </c>
      <c r="C7326" t="s">
        <v>24029</v>
      </c>
      <c r="D7326">
        <v>3</v>
      </c>
      <c r="E7326" t="s">
        <v>637</v>
      </c>
      <c r="F7326" t="s">
        <v>13</v>
      </c>
      <c r="G7326" t="s">
        <v>24015</v>
      </c>
      <c r="H7326" s="3" t="s">
        <v>24016</v>
      </c>
      <c r="I7326" t="s">
        <v>62</v>
      </c>
      <c r="J7326" t="s">
        <v>24102</v>
      </c>
    </row>
    <row r="7327" spans="1:10" ht="16" x14ac:dyDescent="0.2">
      <c r="A7327" t="s">
        <v>24103</v>
      </c>
      <c r="B7327" t="s">
        <v>24104</v>
      </c>
      <c r="C7327" t="s">
        <v>24105</v>
      </c>
      <c r="D7327">
        <v>1</v>
      </c>
      <c r="E7327" t="s">
        <v>637</v>
      </c>
      <c r="F7327" t="s">
        <v>13</v>
      </c>
      <c r="G7327" t="s">
        <v>24015</v>
      </c>
      <c r="H7327" s="3" t="s">
        <v>24030</v>
      </c>
      <c r="I7327" t="s">
        <v>62</v>
      </c>
      <c r="J7327" t="s">
        <v>24106</v>
      </c>
    </row>
    <row r="7328" spans="1:10" ht="16" x14ac:dyDescent="0.2">
      <c r="A7328" t="s">
        <v>24037</v>
      </c>
      <c r="B7328" t="s">
        <v>24047</v>
      </c>
      <c r="C7328" t="s">
        <v>24048</v>
      </c>
      <c r="D7328">
        <v>5</v>
      </c>
      <c r="E7328" t="s">
        <v>637</v>
      </c>
      <c r="F7328" t="s">
        <v>13</v>
      </c>
      <c r="G7328" t="s">
        <v>24015</v>
      </c>
      <c r="H7328" s="3" t="s">
        <v>24016</v>
      </c>
      <c r="I7328" t="s">
        <v>62</v>
      </c>
      <c r="J7328" t="s">
        <v>24040</v>
      </c>
    </row>
    <row r="7329" spans="1:10" ht="16" x14ac:dyDescent="0.2">
      <c r="A7329" t="s">
        <v>24107</v>
      </c>
      <c r="B7329" t="s">
        <v>24071</v>
      </c>
      <c r="C7329" t="s">
        <v>24072</v>
      </c>
      <c r="D7329">
        <v>3</v>
      </c>
      <c r="E7329" t="s">
        <v>637</v>
      </c>
      <c r="F7329" t="s">
        <v>13</v>
      </c>
      <c r="G7329" t="s">
        <v>24015</v>
      </c>
      <c r="H7329" s="3" t="s">
        <v>24016</v>
      </c>
      <c r="I7329" t="s">
        <v>62</v>
      </c>
      <c r="J7329" t="s">
        <v>24108</v>
      </c>
    </row>
    <row r="7330" spans="1:10" ht="16" x14ac:dyDescent="0.2">
      <c r="A7330" t="s">
        <v>24027</v>
      </c>
      <c r="B7330" t="s">
        <v>24071</v>
      </c>
      <c r="C7330" t="s">
        <v>24072</v>
      </c>
      <c r="D7330">
        <v>4</v>
      </c>
      <c r="E7330" t="s">
        <v>637</v>
      </c>
      <c r="F7330" t="s">
        <v>13</v>
      </c>
      <c r="G7330" t="s">
        <v>24015</v>
      </c>
      <c r="H7330" s="3" t="s">
        <v>24030</v>
      </c>
      <c r="I7330" t="s">
        <v>62</v>
      </c>
      <c r="J7330" t="s">
        <v>24031</v>
      </c>
    </row>
    <row r="7331" spans="1:10" ht="16" x14ac:dyDescent="0.2">
      <c r="A7331" t="s">
        <v>24109</v>
      </c>
      <c r="B7331" t="s">
        <v>7363</v>
      </c>
      <c r="C7331" t="s">
        <v>7364</v>
      </c>
      <c r="D7331">
        <v>1</v>
      </c>
      <c r="E7331" t="s">
        <v>637</v>
      </c>
      <c r="F7331" t="s">
        <v>13</v>
      </c>
      <c r="G7331" t="s">
        <v>24015</v>
      </c>
      <c r="H7331" s="3" t="s">
        <v>24025</v>
      </c>
      <c r="I7331" t="s">
        <v>62</v>
      </c>
      <c r="J7331" t="s">
        <v>24110</v>
      </c>
    </row>
    <row r="7332" spans="1:10" ht="16" x14ac:dyDescent="0.2">
      <c r="A7332" t="s">
        <v>24101</v>
      </c>
      <c r="B7332" t="s">
        <v>24111</v>
      </c>
      <c r="C7332" t="s">
        <v>24112</v>
      </c>
      <c r="D7332">
        <v>1</v>
      </c>
      <c r="E7332" t="s">
        <v>637</v>
      </c>
      <c r="F7332" t="s">
        <v>13</v>
      </c>
      <c r="G7332" t="s">
        <v>24015</v>
      </c>
      <c r="H7332" s="3" t="s">
        <v>24016</v>
      </c>
      <c r="I7332" t="s">
        <v>62</v>
      </c>
      <c r="J7332" t="s">
        <v>24102</v>
      </c>
    </row>
    <row r="7333" spans="1:10" ht="16" x14ac:dyDescent="0.2">
      <c r="A7333" t="s">
        <v>24107</v>
      </c>
      <c r="B7333" t="s">
        <v>24074</v>
      </c>
      <c r="C7333" t="s">
        <v>24029</v>
      </c>
      <c r="D7333">
        <v>2</v>
      </c>
      <c r="E7333" t="s">
        <v>637</v>
      </c>
      <c r="F7333" t="s">
        <v>13</v>
      </c>
      <c r="G7333" t="s">
        <v>24015</v>
      </c>
      <c r="H7333" s="3" t="s">
        <v>24016</v>
      </c>
      <c r="I7333" t="s">
        <v>62</v>
      </c>
      <c r="J7333" t="s">
        <v>24108</v>
      </c>
    </row>
    <row r="7334" spans="1:10" ht="16" x14ac:dyDescent="0.2">
      <c r="A7334" t="s">
        <v>2904</v>
      </c>
      <c r="B7334" t="s">
        <v>24113</v>
      </c>
      <c r="C7334" t="s">
        <v>24114</v>
      </c>
      <c r="D7334">
        <v>2</v>
      </c>
      <c r="E7334" t="s">
        <v>637</v>
      </c>
      <c r="F7334" t="s">
        <v>13</v>
      </c>
      <c r="G7334" t="s">
        <v>24015</v>
      </c>
      <c r="H7334" s="3" t="s">
        <v>24115</v>
      </c>
      <c r="I7334" t="s">
        <v>62</v>
      </c>
      <c r="J7334" t="s">
        <v>2908</v>
      </c>
    </row>
    <row r="7335" spans="1:10" ht="16" x14ac:dyDescent="0.2">
      <c r="A7335" t="s">
        <v>20900</v>
      </c>
      <c r="B7335" t="s">
        <v>24116</v>
      </c>
      <c r="C7335" t="s">
        <v>24117</v>
      </c>
      <c r="D7335">
        <v>1</v>
      </c>
      <c r="E7335" t="s">
        <v>637</v>
      </c>
      <c r="F7335" t="s">
        <v>13</v>
      </c>
      <c r="G7335" t="s">
        <v>24015</v>
      </c>
      <c r="H7335" s="3" t="s">
        <v>24030</v>
      </c>
      <c r="I7335" t="s">
        <v>62</v>
      </c>
      <c r="J7335" t="s">
        <v>20902</v>
      </c>
    </row>
    <row r="7336" spans="1:10" ht="16" x14ac:dyDescent="0.2">
      <c r="A7336" t="s">
        <v>24118</v>
      </c>
      <c r="B7336" t="s">
        <v>24119</v>
      </c>
      <c r="C7336" t="s">
        <v>7364</v>
      </c>
      <c r="D7336">
        <v>2</v>
      </c>
      <c r="E7336" t="s">
        <v>637</v>
      </c>
      <c r="F7336" t="s">
        <v>13</v>
      </c>
      <c r="G7336" t="s">
        <v>24015</v>
      </c>
      <c r="H7336" s="3" t="s">
        <v>24030</v>
      </c>
      <c r="I7336" t="s">
        <v>62</v>
      </c>
      <c r="J7336" t="s">
        <v>24120</v>
      </c>
    </row>
    <row r="7337" spans="1:10" ht="16" x14ac:dyDescent="0.2">
      <c r="A7337" t="s">
        <v>24121</v>
      </c>
      <c r="B7337" t="s">
        <v>24122</v>
      </c>
      <c r="C7337" t="s">
        <v>24123</v>
      </c>
      <c r="D7337">
        <v>2</v>
      </c>
      <c r="E7337" t="s">
        <v>637</v>
      </c>
      <c r="F7337" t="s">
        <v>13</v>
      </c>
      <c r="G7337" t="s">
        <v>24015</v>
      </c>
      <c r="H7337" s="3" t="s">
        <v>24124</v>
      </c>
      <c r="I7337" t="s">
        <v>62</v>
      </c>
      <c r="J7337" t="s">
        <v>24125</v>
      </c>
    </row>
    <row r="7338" spans="1:10" ht="16" x14ac:dyDescent="0.2">
      <c r="A7338" t="s">
        <v>2909</v>
      </c>
      <c r="B7338" t="s">
        <v>24126</v>
      </c>
      <c r="C7338" t="s">
        <v>24127</v>
      </c>
      <c r="D7338">
        <v>2</v>
      </c>
      <c r="E7338" t="s">
        <v>637</v>
      </c>
      <c r="F7338" t="s">
        <v>13</v>
      </c>
      <c r="G7338" t="s">
        <v>24015</v>
      </c>
      <c r="H7338" s="3" t="s">
        <v>24016</v>
      </c>
      <c r="I7338" t="s">
        <v>62</v>
      </c>
      <c r="J7338" t="s">
        <v>2912</v>
      </c>
    </row>
    <row r="7339" spans="1:10" ht="16" x14ac:dyDescent="0.2">
      <c r="A7339" t="s">
        <v>24128</v>
      </c>
      <c r="B7339" t="s">
        <v>24116</v>
      </c>
      <c r="C7339" t="s">
        <v>24117</v>
      </c>
      <c r="D7339">
        <v>2</v>
      </c>
      <c r="E7339" t="s">
        <v>637</v>
      </c>
      <c r="F7339" t="s">
        <v>13</v>
      </c>
      <c r="G7339" t="s">
        <v>24015</v>
      </c>
      <c r="H7339" s="3" t="s">
        <v>24016</v>
      </c>
      <c r="I7339" t="s">
        <v>62</v>
      </c>
      <c r="J7339" t="s">
        <v>24129</v>
      </c>
    </row>
    <row r="7340" spans="1:10" ht="16" x14ac:dyDescent="0.2">
      <c r="A7340" t="s">
        <v>24130</v>
      </c>
      <c r="B7340" t="s">
        <v>24131</v>
      </c>
      <c r="C7340" t="s">
        <v>24132</v>
      </c>
      <c r="D7340">
        <v>3</v>
      </c>
      <c r="E7340" t="s">
        <v>637</v>
      </c>
      <c r="F7340" t="s">
        <v>13</v>
      </c>
      <c r="G7340" t="s">
        <v>24015</v>
      </c>
      <c r="H7340" s="3" t="s">
        <v>24025</v>
      </c>
      <c r="I7340" t="s">
        <v>62</v>
      </c>
      <c r="J7340" t="s">
        <v>24133</v>
      </c>
    </row>
    <row r="7341" spans="1:10" ht="16" x14ac:dyDescent="0.2">
      <c r="A7341" t="s">
        <v>24130</v>
      </c>
      <c r="B7341" t="s">
        <v>24041</v>
      </c>
      <c r="C7341" t="s">
        <v>24042</v>
      </c>
      <c r="D7341">
        <v>2</v>
      </c>
      <c r="E7341" t="s">
        <v>637</v>
      </c>
      <c r="F7341" t="s">
        <v>13</v>
      </c>
      <c r="G7341" t="s">
        <v>24015</v>
      </c>
      <c r="H7341" s="3" t="s">
        <v>24025</v>
      </c>
      <c r="I7341" t="s">
        <v>62</v>
      </c>
      <c r="J7341" t="s">
        <v>24133</v>
      </c>
    </row>
    <row r="7342" spans="1:10" ht="16" x14ac:dyDescent="0.2">
      <c r="A7342" t="s">
        <v>24134</v>
      </c>
      <c r="B7342" t="s">
        <v>24135</v>
      </c>
      <c r="C7342" t="s">
        <v>24136</v>
      </c>
      <c r="D7342">
        <v>4</v>
      </c>
      <c r="E7342" t="s">
        <v>637</v>
      </c>
      <c r="F7342" t="s">
        <v>13</v>
      </c>
      <c r="G7342" t="s">
        <v>24015</v>
      </c>
      <c r="H7342" s="3" t="s">
        <v>24025</v>
      </c>
      <c r="I7342" t="s">
        <v>62</v>
      </c>
      <c r="J7342" t="s">
        <v>24137</v>
      </c>
    </row>
    <row r="7343" spans="1:10" ht="16" x14ac:dyDescent="0.2">
      <c r="A7343" t="s">
        <v>24138</v>
      </c>
      <c r="B7343" t="s">
        <v>24126</v>
      </c>
      <c r="C7343" t="s">
        <v>24127</v>
      </c>
      <c r="D7343">
        <v>1</v>
      </c>
      <c r="E7343" t="s">
        <v>637</v>
      </c>
      <c r="F7343" t="s">
        <v>13</v>
      </c>
      <c r="G7343" t="s">
        <v>24015</v>
      </c>
      <c r="H7343" s="3" t="s">
        <v>24139</v>
      </c>
      <c r="I7343" t="s">
        <v>62</v>
      </c>
      <c r="J7343" t="s">
        <v>24140</v>
      </c>
    </row>
    <row r="7344" spans="1:10" ht="16" x14ac:dyDescent="0.2">
      <c r="A7344" t="s">
        <v>24134</v>
      </c>
      <c r="B7344" t="s">
        <v>24141</v>
      </c>
      <c r="C7344" t="s">
        <v>15969</v>
      </c>
      <c r="D7344">
        <v>3</v>
      </c>
      <c r="E7344" t="s">
        <v>637</v>
      </c>
      <c r="F7344" t="s">
        <v>13</v>
      </c>
      <c r="G7344" t="s">
        <v>24015</v>
      </c>
      <c r="H7344" s="3" t="s">
        <v>24025</v>
      </c>
      <c r="I7344" t="s">
        <v>62</v>
      </c>
      <c r="J7344" t="s">
        <v>24137</v>
      </c>
    </row>
    <row r="7345" spans="1:10" ht="16" x14ac:dyDescent="0.2">
      <c r="A7345" t="s">
        <v>24142</v>
      </c>
      <c r="B7345" t="s">
        <v>24143</v>
      </c>
      <c r="C7345" t="s">
        <v>24144</v>
      </c>
      <c r="D7345">
        <v>1</v>
      </c>
      <c r="E7345" t="s">
        <v>637</v>
      </c>
      <c r="F7345" t="s">
        <v>13</v>
      </c>
      <c r="G7345" t="s">
        <v>24015</v>
      </c>
      <c r="H7345" s="3" t="s">
        <v>24016</v>
      </c>
      <c r="I7345" t="s">
        <v>62</v>
      </c>
      <c r="J7345" t="s">
        <v>24145</v>
      </c>
    </row>
    <row r="7346" spans="1:10" ht="16" x14ac:dyDescent="0.2">
      <c r="A7346" t="s">
        <v>24134</v>
      </c>
      <c r="B7346" t="s">
        <v>24131</v>
      </c>
      <c r="C7346" t="s">
        <v>24132</v>
      </c>
      <c r="D7346">
        <v>2</v>
      </c>
      <c r="E7346" t="s">
        <v>637</v>
      </c>
      <c r="F7346" t="s">
        <v>13</v>
      </c>
      <c r="G7346" t="s">
        <v>24015</v>
      </c>
      <c r="H7346" s="3" t="s">
        <v>24025</v>
      </c>
      <c r="I7346" t="s">
        <v>62</v>
      </c>
      <c r="J7346" t="s">
        <v>24137</v>
      </c>
    </row>
    <row r="7347" spans="1:10" ht="16" x14ac:dyDescent="0.2">
      <c r="A7347" t="s">
        <v>24146</v>
      </c>
      <c r="B7347" t="s">
        <v>24116</v>
      </c>
      <c r="C7347" t="s">
        <v>24117</v>
      </c>
      <c r="D7347">
        <v>2</v>
      </c>
      <c r="E7347" t="s">
        <v>637</v>
      </c>
      <c r="F7347" t="s">
        <v>13</v>
      </c>
      <c r="G7347" t="s">
        <v>24015</v>
      </c>
      <c r="H7347" s="3" t="s">
        <v>24139</v>
      </c>
      <c r="I7347" t="s">
        <v>62</v>
      </c>
      <c r="J7347" t="s">
        <v>24147</v>
      </c>
    </row>
    <row r="7348" spans="1:10" ht="16" x14ac:dyDescent="0.2">
      <c r="A7348" t="s">
        <v>24148</v>
      </c>
      <c r="B7348" t="s">
        <v>24149</v>
      </c>
      <c r="C7348" t="s">
        <v>24150</v>
      </c>
      <c r="D7348">
        <v>1</v>
      </c>
      <c r="E7348" t="s">
        <v>637</v>
      </c>
      <c r="F7348" t="s">
        <v>13</v>
      </c>
      <c r="G7348" t="s">
        <v>24015</v>
      </c>
      <c r="H7348" s="3" t="s">
        <v>24016</v>
      </c>
      <c r="I7348" t="s">
        <v>62</v>
      </c>
      <c r="J7348" t="s">
        <v>24151</v>
      </c>
    </row>
    <row r="7349" spans="1:10" ht="16" x14ac:dyDescent="0.2">
      <c r="A7349" t="s">
        <v>24152</v>
      </c>
      <c r="B7349" t="s">
        <v>24116</v>
      </c>
      <c r="C7349" t="s">
        <v>24117</v>
      </c>
      <c r="D7349">
        <v>1</v>
      </c>
      <c r="E7349" t="s">
        <v>637</v>
      </c>
      <c r="F7349" t="s">
        <v>13</v>
      </c>
      <c r="G7349" t="s">
        <v>24015</v>
      </c>
      <c r="H7349" s="3" t="s">
        <v>24153</v>
      </c>
      <c r="I7349" t="s">
        <v>62</v>
      </c>
      <c r="J7349" t="s">
        <v>24154</v>
      </c>
    </row>
    <row r="7350" spans="1:10" ht="16" x14ac:dyDescent="0.2">
      <c r="A7350" t="s">
        <v>24155</v>
      </c>
      <c r="B7350" t="s">
        <v>24074</v>
      </c>
      <c r="C7350" t="s">
        <v>24029</v>
      </c>
      <c r="D7350">
        <v>2</v>
      </c>
      <c r="E7350" t="s">
        <v>637</v>
      </c>
      <c r="F7350" t="s">
        <v>13</v>
      </c>
      <c r="G7350" t="s">
        <v>24015</v>
      </c>
      <c r="H7350" s="3" t="s">
        <v>24025</v>
      </c>
      <c r="I7350" t="s">
        <v>62</v>
      </c>
      <c r="J7350" t="s">
        <v>24156</v>
      </c>
    </row>
    <row r="7351" spans="1:10" ht="16" x14ac:dyDescent="0.2">
      <c r="A7351" t="s">
        <v>24157</v>
      </c>
      <c r="B7351" t="s">
        <v>24049</v>
      </c>
      <c r="C7351" t="s">
        <v>24050</v>
      </c>
      <c r="D7351">
        <v>3</v>
      </c>
      <c r="E7351" t="s">
        <v>637</v>
      </c>
      <c r="F7351" t="s">
        <v>13</v>
      </c>
      <c r="G7351" t="s">
        <v>24015</v>
      </c>
      <c r="H7351" s="3" t="s">
        <v>24016</v>
      </c>
      <c r="I7351" t="s">
        <v>62</v>
      </c>
      <c r="J7351" t="s">
        <v>24158</v>
      </c>
    </row>
    <row r="7352" spans="1:10" ht="16" x14ac:dyDescent="0.2">
      <c r="A7352" t="s">
        <v>24159</v>
      </c>
      <c r="B7352" t="s">
        <v>8068</v>
      </c>
      <c r="C7352" t="s">
        <v>24052</v>
      </c>
      <c r="D7352">
        <v>2</v>
      </c>
      <c r="E7352" t="s">
        <v>637</v>
      </c>
      <c r="F7352" t="s">
        <v>13</v>
      </c>
      <c r="G7352" t="s">
        <v>24015</v>
      </c>
      <c r="H7352" s="3" t="s">
        <v>24025</v>
      </c>
      <c r="I7352" t="s">
        <v>62</v>
      </c>
      <c r="J7352" t="s">
        <v>24160</v>
      </c>
    </row>
    <row r="7353" spans="1:10" ht="16" x14ac:dyDescent="0.2">
      <c r="A7353" t="s">
        <v>24134</v>
      </c>
      <c r="B7353" t="s">
        <v>24161</v>
      </c>
      <c r="C7353" t="s">
        <v>24162</v>
      </c>
      <c r="D7353">
        <v>1</v>
      </c>
      <c r="E7353" t="s">
        <v>637</v>
      </c>
      <c r="F7353" t="s">
        <v>13</v>
      </c>
      <c r="G7353" t="s">
        <v>24015</v>
      </c>
      <c r="H7353" s="3" t="s">
        <v>24025</v>
      </c>
      <c r="I7353" t="s">
        <v>62</v>
      </c>
      <c r="J7353" t="s">
        <v>24137</v>
      </c>
    </row>
    <row r="7354" spans="1:10" ht="16" x14ac:dyDescent="0.2">
      <c r="A7354" t="s">
        <v>24163</v>
      </c>
      <c r="B7354" t="s">
        <v>24028</v>
      </c>
      <c r="C7354" t="s">
        <v>24029</v>
      </c>
      <c r="D7354">
        <v>3</v>
      </c>
      <c r="E7354" t="s">
        <v>637</v>
      </c>
      <c r="F7354" t="s">
        <v>13</v>
      </c>
      <c r="G7354" t="s">
        <v>24015</v>
      </c>
      <c r="H7354" s="3" t="s">
        <v>24030</v>
      </c>
      <c r="I7354" t="s">
        <v>62</v>
      </c>
      <c r="J7354" t="s">
        <v>24164</v>
      </c>
    </row>
    <row r="7355" spans="1:10" ht="16" x14ac:dyDescent="0.2">
      <c r="A7355" t="s">
        <v>24165</v>
      </c>
      <c r="B7355" t="s">
        <v>7363</v>
      </c>
      <c r="C7355" t="s">
        <v>7364</v>
      </c>
      <c r="D7355">
        <v>2</v>
      </c>
      <c r="E7355" t="s">
        <v>637</v>
      </c>
      <c r="F7355" t="s">
        <v>13</v>
      </c>
      <c r="G7355" t="s">
        <v>24015</v>
      </c>
      <c r="H7355" s="3" t="s">
        <v>24025</v>
      </c>
      <c r="I7355" t="s">
        <v>62</v>
      </c>
      <c r="J7355" t="s">
        <v>24166</v>
      </c>
    </row>
    <row r="7356" spans="1:10" ht="32" x14ac:dyDescent="0.2">
      <c r="A7356" t="s">
        <v>24167</v>
      </c>
      <c r="B7356" t="s">
        <v>24168</v>
      </c>
      <c r="C7356" t="s">
        <v>24169</v>
      </c>
      <c r="D7356">
        <v>3</v>
      </c>
      <c r="E7356" t="s">
        <v>637</v>
      </c>
      <c r="F7356" t="s">
        <v>13</v>
      </c>
      <c r="G7356" t="s">
        <v>24015</v>
      </c>
      <c r="H7356" s="3" t="s">
        <v>24170</v>
      </c>
      <c r="I7356" t="s">
        <v>62</v>
      </c>
      <c r="J7356" t="s">
        <v>24171</v>
      </c>
    </row>
    <row r="7357" spans="1:10" ht="16" x14ac:dyDescent="0.2">
      <c r="A7357" t="s">
        <v>5593</v>
      </c>
      <c r="B7357" t="s">
        <v>24172</v>
      </c>
      <c r="C7357" t="s">
        <v>24050</v>
      </c>
      <c r="D7357">
        <v>2</v>
      </c>
      <c r="E7357" t="s">
        <v>637</v>
      </c>
      <c r="F7357" t="s">
        <v>13</v>
      </c>
      <c r="G7357" t="s">
        <v>24015</v>
      </c>
      <c r="H7357" s="3" t="s">
        <v>24016</v>
      </c>
      <c r="I7357" t="s">
        <v>62</v>
      </c>
      <c r="J7357" t="s">
        <v>5598</v>
      </c>
    </row>
    <row r="7358" spans="1:10" ht="16" x14ac:dyDescent="0.2">
      <c r="A7358" t="s">
        <v>24159</v>
      </c>
      <c r="B7358" t="s">
        <v>24091</v>
      </c>
      <c r="C7358" t="s">
        <v>24092</v>
      </c>
      <c r="D7358">
        <v>3</v>
      </c>
      <c r="E7358" t="s">
        <v>637</v>
      </c>
      <c r="F7358" t="s">
        <v>13</v>
      </c>
      <c r="G7358" t="s">
        <v>24015</v>
      </c>
      <c r="H7358" s="3" t="s">
        <v>24025</v>
      </c>
      <c r="I7358" t="s">
        <v>62</v>
      </c>
      <c r="J7358" t="s">
        <v>24160</v>
      </c>
    </row>
    <row r="7359" spans="1:10" ht="16" x14ac:dyDescent="0.2">
      <c r="A7359" t="s">
        <v>24173</v>
      </c>
      <c r="B7359" t="s">
        <v>7363</v>
      </c>
      <c r="C7359" t="s">
        <v>7364</v>
      </c>
      <c r="D7359">
        <v>3</v>
      </c>
      <c r="E7359" t="s">
        <v>637</v>
      </c>
      <c r="F7359" t="s">
        <v>13</v>
      </c>
      <c r="G7359" t="s">
        <v>24015</v>
      </c>
      <c r="H7359" s="3" t="s">
        <v>24016</v>
      </c>
      <c r="I7359" t="s">
        <v>62</v>
      </c>
      <c r="J7359" t="s">
        <v>24174</v>
      </c>
    </row>
    <row r="7360" spans="1:10" ht="16" x14ac:dyDescent="0.2">
      <c r="A7360" t="s">
        <v>11166</v>
      </c>
      <c r="B7360" t="s">
        <v>24074</v>
      </c>
      <c r="C7360" t="s">
        <v>24029</v>
      </c>
      <c r="D7360">
        <v>2</v>
      </c>
      <c r="E7360" t="s">
        <v>637</v>
      </c>
      <c r="F7360" t="s">
        <v>13</v>
      </c>
      <c r="G7360" t="s">
        <v>24015</v>
      </c>
      <c r="H7360" s="3" t="s">
        <v>24025</v>
      </c>
      <c r="I7360" t="s">
        <v>62</v>
      </c>
      <c r="J7360" t="s">
        <v>11170</v>
      </c>
    </row>
    <row r="7361" spans="1:10" ht="16" x14ac:dyDescent="0.2">
      <c r="A7361" t="s">
        <v>20048</v>
      </c>
      <c r="B7361" t="s">
        <v>24077</v>
      </c>
      <c r="C7361" t="s">
        <v>24078</v>
      </c>
      <c r="D7361">
        <v>2</v>
      </c>
      <c r="E7361" t="s">
        <v>637</v>
      </c>
      <c r="F7361" t="s">
        <v>13</v>
      </c>
      <c r="G7361" t="s">
        <v>24015</v>
      </c>
      <c r="H7361" s="3" t="s">
        <v>24079</v>
      </c>
      <c r="I7361" t="s">
        <v>62</v>
      </c>
      <c r="J7361" t="s">
        <v>20053</v>
      </c>
    </row>
    <row r="7362" spans="1:10" ht="16" x14ac:dyDescent="0.2">
      <c r="A7362" t="s">
        <v>24175</v>
      </c>
      <c r="B7362" t="s">
        <v>8068</v>
      </c>
      <c r="C7362" t="s">
        <v>24052</v>
      </c>
      <c r="D7362">
        <v>1</v>
      </c>
      <c r="E7362" t="s">
        <v>637</v>
      </c>
      <c r="F7362" t="s">
        <v>13</v>
      </c>
      <c r="G7362" t="s">
        <v>24015</v>
      </c>
      <c r="H7362" s="3" t="s">
        <v>24025</v>
      </c>
      <c r="I7362" t="s">
        <v>62</v>
      </c>
      <c r="J7362" t="s">
        <v>24176</v>
      </c>
    </row>
    <row r="7363" spans="1:10" ht="16" x14ac:dyDescent="0.2">
      <c r="A7363" t="s">
        <v>24177</v>
      </c>
      <c r="B7363" t="s">
        <v>24116</v>
      </c>
      <c r="C7363" t="s">
        <v>24117</v>
      </c>
      <c r="D7363">
        <v>1</v>
      </c>
      <c r="E7363" t="s">
        <v>637</v>
      </c>
      <c r="F7363" t="s">
        <v>13</v>
      </c>
      <c r="G7363" t="s">
        <v>24015</v>
      </c>
      <c r="H7363" s="3" t="s">
        <v>24016</v>
      </c>
      <c r="I7363" t="s">
        <v>62</v>
      </c>
      <c r="J7363" t="s">
        <v>24178</v>
      </c>
    </row>
    <row r="7364" spans="1:10" ht="16" x14ac:dyDescent="0.2">
      <c r="A7364" t="s">
        <v>6406</v>
      </c>
      <c r="B7364" t="s">
        <v>24104</v>
      </c>
      <c r="C7364" t="s">
        <v>24105</v>
      </c>
      <c r="D7364">
        <v>4</v>
      </c>
      <c r="E7364" t="s">
        <v>637</v>
      </c>
      <c r="F7364" t="s">
        <v>13</v>
      </c>
      <c r="G7364" t="s">
        <v>24015</v>
      </c>
      <c r="H7364" s="3" t="s">
        <v>24016</v>
      </c>
      <c r="I7364" t="s">
        <v>62</v>
      </c>
      <c r="J7364" t="s">
        <v>6409</v>
      </c>
    </row>
    <row r="7365" spans="1:10" ht="16" x14ac:dyDescent="0.2">
      <c r="A7365" t="s">
        <v>24103</v>
      </c>
      <c r="B7365" t="s">
        <v>24049</v>
      </c>
      <c r="C7365" t="s">
        <v>24050</v>
      </c>
      <c r="D7365">
        <v>2</v>
      </c>
      <c r="E7365" t="s">
        <v>637</v>
      </c>
      <c r="F7365" t="s">
        <v>13</v>
      </c>
      <c r="G7365" t="s">
        <v>24015</v>
      </c>
      <c r="H7365" s="3" t="s">
        <v>24025</v>
      </c>
      <c r="I7365" t="s">
        <v>62</v>
      </c>
      <c r="J7365" t="s">
        <v>24106</v>
      </c>
    </row>
    <row r="7366" spans="1:10" ht="16" x14ac:dyDescent="0.2">
      <c r="A7366" t="s">
        <v>24142</v>
      </c>
      <c r="B7366" t="s">
        <v>24119</v>
      </c>
      <c r="C7366" t="s">
        <v>7364</v>
      </c>
      <c r="D7366">
        <v>2</v>
      </c>
      <c r="E7366" t="s">
        <v>637</v>
      </c>
      <c r="F7366" t="s">
        <v>13</v>
      </c>
      <c r="G7366" t="s">
        <v>24015</v>
      </c>
      <c r="H7366" s="3" t="s">
        <v>24016</v>
      </c>
      <c r="I7366" t="s">
        <v>62</v>
      </c>
      <c r="J7366" t="s">
        <v>24145</v>
      </c>
    </row>
    <row r="7367" spans="1:10" ht="16" x14ac:dyDescent="0.2">
      <c r="A7367" t="s">
        <v>2909</v>
      </c>
      <c r="B7367" t="s">
        <v>24179</v>
      </c>
      <c r="C7367" t="s">
        <v>24180</v>
      </c>
      <c r="D7367">
        <v>4</v>
      </c>
      <c r="E7367" t="s">
        <v>637</v>
      </c>
      <c r="F7367" t="s">
        <v>13</v>
      </c>
      <c r="G7367" t="s">
        <v>24015</v>
      </c>
      <c r="H7367" s="3" t="s">
        <v>24016</v>
      </c>
      <c r="I7367" t="s">
        <v>62</v>
      </c>
      <c r="J7367" t="s">
        <v>2912</v>
      </c>
    </row>
    <row r="7368" spans="1:10" ht="16" x14ac:dyDescent="0.2">
      <c r="A7368" t="s">
        <v>24138</v>
      </c>
      <c r="B7368" t="s">
        <v>24181</v>
      </c>
      <c r="C7368" t="s">
        <v>24182</v>
      </c>
      <c r="D7368">
        <v>3</v>
      </c>
      <c r="E7368" t="s">
        <v>637</v>
      </c>
      <c r="F7368" t="s">
        <v>13</v>
      </c>
      <c r="G7368" t="s">
        <v>24015</v>
      </c>
      <c r="H7368" s="3" t="s">
        <v>24139</v>
      </c>
      <c r="I7368" t="s">
        <v>62</v>
      </c>
      <c r="J7368" t="s">
        <v>24140</v>
      </c>
    </row>
    <row r="7369" spans="1:10" ht="32" x14ac:dyDescent="0.2">
      <c r="A7369" t="s">
        <v>24183</v>
      </c>
      <c r="B7369" t="s">
        <v>20049</v>
      </c>
      <c r="C7369" t="s">
        <v>20050</v>
      </c>
      <c r="D7369">
        <v>2</v>
      </c>
      <c r="E7369" t="s">
        <v>637</v>
      </c>
      <c r="F7369" t="s">
        <v>13</v>
      </c>
      <c r="G7369" t="s">
        <v>24015</v>
      </c>
      <c r="H7369" s="3" t="s">
        <v>24184</v>
      </c>
      <c r="I7369" t="s">
        <v>62</v>
      </c>
      <c r="J7369" t="s">
        <v>24185</v>
      </c>
    </row>
    <row r="7370" spans="1:10" ht="16" x14ac:dyDescent="0.2">
      <c r="A7370" t="s">
        <v>24183</v>
      </c>
      <c r="B7370" t="s">
        <v>24186</v>
      </c>
      <c r="C7370" t="s">
        <v>24187</v>
      </c>
      <c r="D7370">
        <v>3</v>
      </c>
      <c r="E7370" t="s">
        <v>637</v>
      </c>
      <c r="F7370" t="s">
        <v>13</v>
      </c>
      <c r="G7370" t="s">
        <v>24015</v>
      </c>
      <c r="H7370" s="3" t="s">
        <v>24030</v>
      </c>
      <c r="I7370" t="s">
        <v>62</v>
      </c>
      <c r="J7370" t="s">
        <v>24185</v>
      </c>
    </row>
    <row r="7371" spans="1:10" ht="16" x14ac:dyDescent="0.2">
      <c r="A7371" t="s">
        <v>14537</v>
      </c>
      <c r="B7371" t="s">
        <v>24188</v>
      </c>
      <c r="C7371" t="s">
        <v>24081</v>
      </c>
      <c r="D7371">
        <v>3</v>
      </c>
      <c r="E7371" t="s">
        <v>637</v>
      </c>
      <c r="F7371" t="s">
        <v>13</v>
      </c>
      <c r="G7371" t="s">
        <v>24015</v>
      </c>
      <c r="H7371" s="3" t="s">
        <v>24025</v>
      </c>
      <c r="I7371" t="s">
        <v>62</v>
      </c>
      <c r="J7371" t="s">
        <v>14540</v>
      </c>
    </row>
    <row r="7372" spans="1:10" ht="16" x14ac:dyDescent="0.2">
      <c r="A7372" t="s">
        <v>24189</v>
      </c>
      <c r="B7372" t="s">
        <v>24190</v>
      </c>
      <c r="C7372" t="s">
        <v>24191</v>
      </c>
      <c r="D7372">
        <v>3</v>
      </c>
      <c r="E7372" t="s">
        <v>637</v>
      </c>
      <c r="F7372" t="s">
        <v>13</v>
      </c>
      <c r="G7372" t="s">
        <v>24015</v>
      </c>
      <c r="H7372" s="3" t="s">
        <v>24025</v>
      </c>
      <c r="I7372" t="s">
        <v>62</v>
      </c>
      <c r="J7372" t="s">
        <v>24192</v>
      </c>
    </row>
    <row r="7373" spans="1:10" ht="16" x14ac:dyDescent="0.2">
      <c r="A7373" t="s">
        <v>24189</v>
      </c>
      <c r="B7373" t="s">
        <v>24193</v>
      </c>
      <c r="C7373" t="s">
        <v>24024</v>
      </c>
      <c r="D7373">
        <v>2</v>
      </c>
      <c r="E7373" t="s">
        <v>637</v>
      </c>
      <c r="F7373" t="s">
        <v>13</v>
      </c>
      <c r="G7373" t="s">
        <v>24015</v>
      </c>
      <c r="H7373" s="3" t="s">
        <v>24025</v>
      </c>
      <c r="I7373" t="s">
        <v>62</v>
      </c>
      <c r="J7373" t="s">
        <v>24192</v>
      </c>
    </row>
    <row r="7374" spans="1:10" ht="16" x14ac:dyDescent="0.2">
      <c r="A7374" t="s">
        <v>24194</v>
      </c>
      <c r="B7374" t="s">
        <v>24028</v>
      </c>
      <c r="C7374" t="s">
        <v>24029</v>
      </c>
      <c r="D7374">
        <v>3</v>
      </c>
      <c r="E7374" t="s">
        <v>637</v>
      </c>
      <c r="F7374" t="s">
        <v>13</v>
      </c>
      <c r="G7374" t="s">
        <v>24015</v>
      </c>
      <c r="H7374" s="3" t="s">
        <v>24030</v>
      </c>
      <c r="I7374" t="s">
        <v>62</v>
      </c>
      <c r="J7374" t="s">
        <v>24195</v>
      </c>
    </row>
    <row r="7375" spans="1:10" ht="16" x14ac:dyDescent="0.2">
      <c r="A7375" t="s">
        <v>24189</v>
      </c>
      <c r="B7375" t="s">
        <v>24196</v>
      </c>
      <c r="C7375" t="s">
        <v>24197</v>
      </c>
      <c r="D7375">
        <v>1</v>
      </c>
      <c r="E7375" t="s">
        <v>637</v>
      </c>
      <c r="F7375" t="s">
        <v>13</v>
      </c>
      <c r="G7375" t="s">
        <v>24015</v>
      </c>
      <c r="H7375" s="3" t="s">
        <v>24025</v>
      </c>
      <c r="I7375" t="s">
        <v>62</v>
      </c>
      <c r="J7375" t="s">
        <v>24192</v>
      </c>
    </row>
    <row r="7376" spans="1:10" ht="16" x14ac:dyDescent="0.2">
      <c r="A7376" t="s">
        <v>24198</v>
      </c>
      <c r="B7376" t="s">
        <v>8068</v>
      </c>
      <c r="C7376" t="s">
        <v>24052</v>
      </c>
      <c r="D7376">
        <v>1</v>
      </c>
      <c r="E7376" t="s">
        <v>637</v>
      </c>
      <c r="F7376" t="s">
        <v>13</v>
      </c>
      <c r="G7376" t="s">
        <v>24015</v>
      </c>
      <c r="H7376" s="3" t="s">
        <v>24025</v>
      </c>
      <c r="I7376" t="s">
        <v>62</v>
      </c>
      <c r="J7376" t="s">
        <v>24199</v>
      </c>
    </row>
    <row r="7377" spans="1:10" ht="16" x14ac:dyDescent="0.2">
      <c r="A7377" t="s">
        <v>3368</v>
      </c>
      <c r="B7377" t="s">
        <v>24193</v>
      </c>
      <c r="C7377" t="s">
        <v>24024</v>
      </c>
      <c r="D7377">
        <v>6</v>
      </c>
      <c r="E7377" t="s">
        <v>637</v>
      </c>
      <c r="F7377" t="s">
        <v>13</v>
      </c>
      <c r="G7377" t="s">
        <v>24015</v>
      </c>
      <c r="H7377" s="3" t="s">
        <v>24025</v>
      </c>
      <c r="I7377" t="s">
        <v>62</v>
      </c>
      <c r="J7377" t="s">
        <v>3371</v>
      </c>
    </row>
    <row r="7378" spans="1:10" ht="16" x14ac:dyDescent="0.2">
      <c r="A7378" t="s">
        <v>24148</v>
      </c>
      <c r="B7378" t="s">
        <v>7363</v>
      </c>
      <c r="C7378" t="s">
        <v>7364</v>
      </c>
      <c r="D7378">
        <v>2</v>
      </c>
      <c r="E7378" t="s">
        <v>637</v>
      </c>
      <c r="F7378" t="s">
        <v>13</v>
      </c>
      <c r="G7378" t="s">
        <v>24015</v>
      </c>
      <c r="H7378" s="3" t="s">
        <v>24016</v>
      </c>
      <c r="I7378" t="s">
        <v>62</v>
      </c>
      <c r="J7378" t="s">
        <v>24151</v>
      </c>
    </row>
    <row r="7379" spans="1:10" ht="16" x14ac:dyDescent="0.2">
      <c r="A7379" t="s">
        <v>24183</v>
      </c>
      <c r="B7379" t="s">
        <v>24074</v>
      </c>
      <c r="C7379" t="s">
        <v>24029</v>
      </c>
      <c r="D7379">
        <v>1</v>
      </c>
      <c r="E7379" t="s">
        <v>637</v>
      </c>
      <c r="F7379" t="s">
        <v>13</v>
      </c>
      <c r="G7379" t="s">
        <v>24015</v>
      </c>
      <c r="H7379" s="3" t="s">
        <v>24030</v>
      </c>
      <c r="I7379" t="s">
        <v>62</v>
      </c>
      <c r="J7379" t="s">
        <v>24185</v>
      </c>
    </row>
    <row r="7380" spans="1:10" ht="16" x14ac:dyDescent="0.2">
      <c r="A7380" t="s">
        <v>24200</v>
      </c>
      <c r="B7380" t="s">
        <v>8068</v>
      </c>
      <c r="C7380" t="s">
        <v>24052</v>
      </c>
      <c r="D7380">
        <v>1</v>
      </c>
      <c r="E7380" t="s">
        <v>637</v>
      </c>
      <c r="F7380" t="s">
        <v>13</v>
      </c>
      <c r="G7380" t="s">
        <v>24015</v>
      </c>
      <c r="H7380" s="3" t="s">
        <v>24016</v>
      </c>
      <c r="I7380" t="s">
        <v>62</v>
      </c>
      <c r="J7380" t="s">
        <v>24201</v>
      </c>
    </row>
    <row r="7381" spans="1:10" ht="16" x14ac:dyDescent="0.2">
      <c r="A7381" t="s">
        <v>24142</v>
      </c>
      <c r="B7381" t="s">
        <v>24131</v>
      </c>
      <c r="C7381" t="s">
        <v>24132</v>
      </c>
      <c r="D7381">
        <v>5</v>
      </c>
      <c r="E7381" t="s">
        <v>637</v>
      </c>
      <c r="F7381" t="s">
        <v>13</v>
      </c>
      <c r="G7381" t="s">
        <v>24015</v>
      </c>
      <c r="H7381" s="3" t="s">
        <v>24016</v>
      </c>
      <c r="I7381" t="s">
        <v>62</v>
      </c>
      <c r="J7381" t="s">
        <v>24145</v>
      </c>
    </row>
    <row r="7382" spans="1:10" ht="16" x14ac:dyDescent="0.2">
      <c r="A7382" t="s">
        <v>24121</v>
      </c>
      <c r="B7382" t="s">
        <v>24202</v>
      </c>
      <c r="C7382" t="s">
        <v>24203</v>
      </c>
      <c r="D7382">
        <v>3</v>
      </c>
      <c r="E7382" t="s">
        <v>637</v>
      </c>
      <c r="F7382" t="s">
        <v>13</v>
      </c>
      <c r="G7382" t="s">
        <v>24015</v>
      </c>
      <c r="H7382" s="3" t="s">
        <v>24204</v>
      </c>
      <c r="I7382" t="s">
        <v>62</v>
      </c>
      <c r="J7382" t="s">
        <v>24125</v>
      </c>
    </row>
    <row r="7383" spans="1:10" ht="16" x14ac:dyDescent="0.2">
      <c r="A7383" t="s">
        <v>7645</v>
      </c>
      <c r="B7383" t="s">
        <v>24091</v>
      </c>
      <c r="C7383" t="s">
        <v>24092</v>
      </c>
      <c r="D7383">
        <v>2</v>
      </c>
      <c r="E7383" t="s">
        <v>637</v>
      </c>
      <c r="F7383" t="s">
        <v>13</v>
      </c>
      <c r="G7383" t="s">
        <v>24015</v>
      </c>
      <c r="H7383" s="3" t="s">
        <v>24025</v>
      </c>
      <c r="I7383" t="s">
        <v>62</v>
      </c>
      <c r="J7383" t="s">
        <v>7648</v>
      </c>
    </row>
    <row r="7384" spans="1:10" ht="16" x14ac:dyDescent="0.2">
      <c r="A7384" t="s">
        <v>24205</v>
      </c>
      <c r="B7384" t="s">
        <v>24116</v>
      </c>
      <c r="C7384" t="s">
        <v>24117</v>
      </c>
      <c r="D7384">
        <v>2</v>
      </c>
      <c r="E7384" t="s">
        <v>637</v>
      </c>
      <c r="F7384" t="s">
        <v>13</v>
      </c>
      <c r="G7384" t="s">
        <v>24015</v>
      </c>
      <c r="H7384" s="3" t="s">
        <v>24030</v>
      </c>
      <c r="I7384" t="s">
        <v>62</v>
      </c>
      <c r="J7384" t="s">
        <v>24206</v>
      </c>
    </row>
    <row r="7385" spans="1:10" ht="16" x14ac:dyDescent="0.2">
      <c r="A7385" t="s">
        <v>24157</v>
      </c>
      <c r="B7385" t="s">
        <v>7363</v>
      </c>
      <c r="C7385" t="s">
        <v>7364</v>
      </c>
      <c r="D7385">
        <v>2</v>
      </c>
      <c r="E7385" t="s">
        <v>637</v>
      </c>
      <c r="F7385" t="s">
        <v>13</v>
      </c>
      <c r="G7385" t="s">
        <v>24015</v>
      </c>
      <c r="H7385" s="3" t="s">
        <v>24016</v>
      </c>
      <c r="I7385" t="s">
        <v>62</v>
      </c>
      <c r="J7385" t="s">
        <v>24158</v>
      </c>
    </row>
    <row r="7386" spans="1:10" ht="16" x14ac:dyDescent="0.2">
      <c r="A7386" t="s">
        <v>9777</v>
      </c>
      <c r="B7386" t="s">
        <v>24116</v>
      </c>
      <c r="C7386" t="s">
        <v>24117</v>
      </c>
      <c r="D7386">
        <v>3</v>
      </c>
      <c r="E7386" t="s">
        <v>637</v>
      </c>
      <c r="F7386" t="s">
        <v>13</v>
      </c>
      <c r="G7386" t="s">
        <v>24015</v>
      </c>
      <c r="H7386" s="3" t="s">
        <v>24016</v>
      </c>
      <c r="I7386" t="s">
        <v>62</v>
      </c>
      <c r="J7386" t="s">
        <v>9782</v>
      </c>
    </row>
    <row r="7387" spans="1:10" ht="16" x14ac:dyDescent="0.2">
      <c r="A7387" t="s">
        <v>20900</v>
      </c>
      <c r="B7387" t="s">
        <v>24207</v>
      </c>
      <c r="C7387" t="s">
        <v>9791</v>
      </c>
      <c r="D7387">
        <v>2</v>
      </c>
      <c r="E7387" t="s">
        <v>637</v>
      </c>
      <c r="F7387" t="s">
        <v>13</v>
      </c>
      <c r="G7387" t="s">
        <v>24015</v>
      </c>
      <c r="H7387" s="3" t="s">
        <v>24030</v>
      </c>
      <c r="I7387" t="s">
        <v>62</v>
      </c>
      <c r="J7387" t="s">
        <v>20902</v>
      </c>
    </row>
    <row r="7388" spans="1:10" ht="16" x14ac:dyDescent="0.2">
      <c r="A7388" t="s">
        <v>24012</v>
      </c>
      <c r="B7388" t="s">
        <v>24047</v>
      </c>
      <c r="C7388" t="s">
        <v>24048</v>
      </c>
      <c r="D7388">
        <v>1</v>
      </c>
      <c r="E7388" t="s">
        <v>637</v>
      </c>
      <c r="F7388" t="s">
        <v>13</v>
      </c>
      <c r="G7388" t="s">
        <v>24015</v>
      </c>
      <c r="H7388" s="3" t="s">
        <v>24016</v>
      </c>
      <c r="I7388" t="s">
        <v>62</v>
      </c>
      <c r="J7388" t="s">
        <v>24017</v>
      </c>
    </row>
    <row r="7389" spans="1:10" ht="16" x14ac:dyDescent="0.2">
      <c r="A7389" t="s">
        <v>24208</v>
      </c>
      <c r="B7389" t="s">
        <v>24209</v>
      </c>
      <c r="C7389" t="s">
        <v>24210</v>
      </c>
      <c r="D7389">
        <v>1</v>
      </c>
      <c r="E7389" t="s">
        <v>13</v>
      </c>
      <c r="F7389" t="s">
        <v>13</v>
      </c>
      <c r="G7389" t="s">
        <v>24211</v>
      </c>
      <c r="H7389" s="3" t="s">
        <v>24212</v>
      </c>
      <c r="I7389" t="s">
        <v>62</v>
      </c>
      <c r="J7389" t="s">
        <v>24213</v>
      </c>
    </row>
    <row r="7390" spans="1:10" ht="32" x14ac:dyDescent="0.2">
      <c r="A7390" t="s">
        <v>7418</v>
      </c>
      <c r="B7390" t="s">
        <v>24214</v>
      </c>
      <c r="C7390" t="s">
        <v>24215</v>
      </c>
      <c r="D7390">
        <v>2</v>
      </c>
      <c r="E7390" t="s">
        <v>13</v>
      </c>
      <c r="F7390" t="s">
        <v>13</v>
      </c>
      <c r="G7390" t="s">
        <v>24216</v>
      </c>
      <c r="H7390" s="3" t="s">
        <v>24217</v>
      </c>
      <c r="I7390" t="s">
        <v>3030</v>
      </c>
      <c r="J7390" t="s">
        <v>7421</v>
      </c>
    </row>
    <row r="7391" spans="1:10" ht="16" x14ac:dyDescent="0.2">
      <c r="A7391" t="s">
        <v>24218</v>
      </c>
      <c r="B7391" t="s">
        <v>24219</v>
      </c>
      <c r="C7391" t="s">
        <v>24220</v>
      </c>
      <c r="D7391">
        <v>2</v>
      </c>
      <c r="E7391" t="s">
        <v>13</v>
      </c>
      <c r="F7391" t="s">
        <v>13</v>
      </c>
      <c r="G7391" t="s">
        <v>24221</v>
      </c>
      <c r="H7391" s="3" t="s">
        <v>24222</v>
      </c>
      <c r="I7391" t="s">
        <v>62</v>
      </c>
      <c r="J7391" t="s">
        <v>24223</v>
      </c>
    </row>
    <row r="7392" spans="1:10" ht="16" x14ac:dyDescent="0.2">
      <c r="A7392" t="s">
        <v>19391</v>
      </c>
      <c r="B7392" t="s">
        <v>24224</v>
      </c>
      <c r="C7392" t="s">
        <v>24225</v>
      </c>
      <c r="D7392">
        <v>2</v>
      </c>
      <c r="E7392" t="s">
        <v>13</v>
      </c>
      <c r="F7392" t="s">
        <v>13</v>
      </c>
      <c r="G7392" t="s">
        <v>24226</v>
      </c>
      <c r="H7392" s="3" t="s">
        <v>24227</v>
      </c>
      <c r="I7392" t="s">
        <v>355</v>
      </c>
      <c r="J7392" t="s">
        <v>19396</v>
      </c>
    </row>
    <row r="7393" spans="1:10" ht="16" x14ac:dyDescent="0.2">
      <c r="A7393" t="s">
        <v>19391</v>
      </c>
      <c r="B7393" t="s">
        <v>24228</v>
      </c>
      <c r="C7393" t="s">
        <v>24229</v>
      </c>
      <c r="D7393">
        <v>1</v>
      </c>
      <c r="E7393" t="s">
        <v>13</v>
      </c>
      <c r="F7393" t="s">
        <v>13</v>
      </c>
      <c r="G7393" t="s">
        <v>24226</v>
      </c>
      <c r="H7393" s="3" t="s">
        <v>24230</v>
      </c>
      <c r="I7393" t="s">
        <v>355</v>
      </c>
      <c r="J7393" t="s">
        <v>19396</v>
      </c>
    </row>
    <row r="7394" spans="1:10" ht="16" x14ac:dyDescent="0.2">
      <c r="A7394" t="s">
        <v>24231</v>
      </c>
      <c r="B7394" t="s">
        <v>24232</v>
      </c>
      <c r="C7394" t="s">
        <v>24233</v>
      </c>
      <c r="D7394">
        <v>2</v>
      </c>
      <c r="E7394" t="s">
        <v>13</v>
      </c>
      <c r="F7394" t="s">
        <v>13</v>
      </c>
      <c r="G7394" t="s">
        <v>24234</v>
      </c>
      <c r="H7394" s="3" t="s">
        <v>24235</v>
      </c>
      <c r="I7394" t="s">
        <v>390</v>
      </c>
      <c r="J7394" t="s">
        <v>24236</v>
      </c>
    </row>
    <row r="7395" spans="1:10" ht="16" x14ac:dyDescent="0.2">
      <c r="A7395" t="s">
        <v>24237</v>
      </c>
      <c r="B7395" t="s">
        <v>24238</v>
      </c>
      <c r="C7395" t="s">
        <v>24239</v>
      </c>
      <c r="D7395">
        <v>4</v>
      </c>
      <c r="E7395" t="s">
        <v>13</v>
      </c>
      <c r="F7395" t="s">
        <v>13</v>
      </c>
      <c r="G7395" t="s">
        <v>24240</v>
      </c>
      <c r="H7395" s="3" t="s">
        <v>24241</v>
      </c>
      <c r="I7395" t="s">
        <v>390</v>
      </c>
      <c r="J7395" t="s">
        <v>24242</v>
      </c>
    </row>
    <row r="7396" spans="1:10" ht="16" x14ac:dyDescent="0.2">
      <c r="A7396" t="s">
        <v>24243</v>
      </c>
      <c r="B7396" t="s">
        <v>24244</v>
      </c>
      <c r="C7396" t="s">
        <v>24245</v>
      </c>
      <c r="D7396">
        <v>1</v>
      </c>
      <c r="E7396" t="s">
        <v>13</v>
      </c>
      <c r="F7396" t="s">
        <v>13</v>
      </c>
      <c r="G7396" t="s">
        <v>24246</v>
      </c>
      <c r="H7396" s="3" t="s">
        <v>24247</v>
      </c>
      <c r="I7396" t="s">
        <v>315</v>
      </c>
      <c r="J7396" t="s">
        <v>24248</v>
      </c>
    </row>
    <row r="7397" spans="1:10" ht="16" x14ac:dyDescent="0.2">
      <c r="A7397" t="s">
        <v>24243</v>
      </c>
      <c r="B7397" t="s">
        <v>24249</v>
      </c>
      <c r="C7397" t="s">
        <v>24250</v>
      </c>
      <c r="D7397">
        <v>2</v>
      </c>
      <c r="E7397" t="s">
        <v>13</v>
      </c>
      <c r="F7397" t="s">
        <v>13</v>
      </c>
      <c r="G7397" t="s">
        <v>24246</v>
      </c>
      <c r="H7397" s="3" t="s">
        <v>24247</v>
      </c>
      <c r="I7397" t="s">
        <v>315</v>
      </c>
      <c r="J7397" t="s">
        <v>24248</v>
      </c>
    </row>
    <row r="7398" spans="1:10" ht="16" x14ac:dyDescent="0.2">
      <c r="A7398" t="s">
        <v>24251</v>
      </c>
      <c r="B7398" t="s">
        <v>24252</v>
      </c>
      <c r="C7398" t="s">
        <v>24253</v>
      </c>
      <c r="D7398">
        <v>1</v>
      </c>
      <c r="E7398" t="s">
        <v>13</v>
      </c>
      <c r="F7398" t="s">
        <v>13</v>
      </c>
      <c r="G7398" t="s">
        <v>24254</v>
      </c>
      <c r="H7398" s="3" t="s">
        <v>24255</v>
      </c>
      <c r="I7398" t="s">
        <v>315</v>
      </c>
      <c r="J7398" t="s">
        <v>24256</v>
      </c>
    </row>
    <row r="7399" spans="1:10" ht="16" x14ac:dyDescent="0.2">
      <c r="A7399" t="s">
        <v>24257</v>
      </c>
      <c r="B7399" t="s">
        <v>24258</v>
      </c>
      <c r="C7399" t="s">
        <v>24259</v>
      </c>
      <c r="D7399">
        <v>1</v>
      </c>
      <c r="E7399" t="s">
        <v>13</v>
      </c>
      <c r="F7399" t="s">
        <v>13</v>
      </c>
      <c r="G7399" t="s">
        <v>24260</v>
      </c>
      <c r="H7399" s="3" t="s">
        <v>24261</v>
      </c>
      <c r="I7399" t="s">
        <v>5804</v>
      </c>
      <c r="J7399" t="s">
        <v>24262</v>
      </c>
    </row>
    <row r="7400" spans="1:10" ht="16" x14ac:dyDescent="0.2">
      <c r="A7400" t="s">
        <v>24263</v>
      </c>
      <c r="B7400" t="s">
        <v>24258</v>
      </c>
      <c r="C7400" t="s">
        <v>24259</v>
      </c>
      <c r="D7400">
        <v>1</v>
      </c>
      <c r="E7400" t="s">
        <v>13</v>
      </c>
      <c r="F7400" t="s">
        <v>13</v>
      </c>
      <c r="G7400" t="s">
        <v>24260</v>
      </c>
      <c r="H7400" s="3" t="s">
        <v>24261</v>
      </c>
      <c r="I7400" t="s">
        <v>5804</v>
      </c>
      <c r="J7400" t="s">
        <v>24264</v>
      </c>
    </row>
    <row r="7401" spans="1:10" ht="16" x14ac:dyDescent="0.2">
      <c r="A7401" t="s">
        <v>20662</v>
      </c>
      <c r="B7401" t="s">
        <v>24265</v>
      </c>
      <c r="C7401" t="s">
        <v>24266</v>
      </c>
      <c r="D7401">
        <v>4</v>
      </c>
      <c r="E7401" t="s">
        <v>13</v>
      </c>
      <c r="F7401" t="s">
        <v>13</v>
      </c>
      <c r="G7401" t="s">
        <v>24267</v>
      </c>
      <c r="H7401" s="3" t="s">
        <v>24268</v>
      </c>
      <c r="I7401" t="s">
        <v>69</v>
      </c>
      <c r="J7401" t="s">
        <v>20667</v>
      </c>
    </row>
    <row r="7402" spans="1:10" ht="16" x14ac:dyDescent="0.2">
      <c r="A7402" t="s">
        <v>20662</v>
      </c>
      <c r="B7402" t="s">
        <v>24269</v>
      </c>
      <c r="C7402" t="s">
        <v>24270</v>
      </c>
      <c r="D7402">
        <v>1</v>
      </c>
      <c r="E7402" t="s">
        <v>13</v>
      </c>
      <c r="F7402" t="s">
        <v>13</v>
      </c>
      <c r="G7402" t="s">
        <v>24267</v>
      </c>
      <c r="H7402" s="3" t="s">
        <v>24268</v>
      </c>
      <c r="I7402" t="s">
        <v>69</v>
      </c>
      <c r="J7402" t="s">
        <v>20667</v>
      </c>
    </row>
    <row r="7403" spans="1:10" ht="16" x14ac:dyDescent="0.2">
      <c r="A7403" t="s">
        <v>24271</v>
      </c>
      <c r="B7403" t="s">
        <v>24272</v>
      </c>
      <c r="C7403" t="s">
        <v>24273</v>
      </c>
      <c r="D7403">
        <v>1</v>
      </c>
      <c r="E7403" t="s">
        <v>13</v>
      </c>
      <c r="F7403" t="s">
        <v>13</v>
      </c>
      <c r="G7403" t="s">
        <v>24274</v>
      </c>
      <c r="H7403" s="3" t="s">
        <v>24275</v>
      </c>
      <c r="I7403" t="s">
        <v>69</v>
      </c>
      <c r="J7403" t="s">
        <v>24276</v>
      </c>
    </row>
    <row r="7404" spans="1:10" ht="16" x14ac:dyDescent="0.2">
      <c r="A7404" t="s">
        <v>24271</v>
      </c>
      <c r="B7404" t="s">
        <v>24277</v>
      </c>
      <c r="C7404" t="s">
        <v>24278</v>
      </c>
      <c r="D7404">
        <v>4</v>
      </c>
      <c r="E7404" t="s">
        <v>13</v>
      </c>
      <c r="F7404" t="s">
        <v>13</v>
      </c>
      <c r="G7404" t="s">
        <v>24274</v>
      </c>
      <c r="H7404" s="3" t="s">
        <v>24275</v>
      </c>
      <c r="I7404" t="s">
        <v>69</v>
      </c>
      <c r="J7404" t="s">
        <v>24276</v>
      </c>
    </row>
    <row r="7405" spans="1:10" ht="16" x14ac:dyDescent="0.2">
      <c r="A7405" t="s">
        <v>24279</v>
      </c>
      <c r="B7405" t="s">
        <v>24280</v>
      </c>
      <c r="C7405" t="s">
        <v>24281</v>
      </c>
      <c r="D7405">
        <v>3</v>
      </c>
      <c r="E7405" t="s">
        <v>13</v>
      </c>
      <c r="F7405" t="s">
        <v>13</v>
      </c>
      <c r="G7405" t="s">
        <v>24274</v>
      </c>
      <c r="H7405" s="3" t="s">
        <v>24282</v>
      </c>
      <c r="I7405" t="s">
        <v>69</v>
      </c>
      <c r="J7405" t="s">
        <v>24283</v>
      </c>
    </row>
    <row r="7406" spans="1:10" ht="16" x14ac:dyDescent="0.2">
      <c r="A7406" t="s">
        <v>24271</v>
      </c>
      <c r="B7406" t="s">
        <v>24284</v>
      </c>
      <c r="C7406" t="s">
        <v>24285</v>
      </c>
      <c r="D7406">
        <v>3</v>
      </c>
      <c r="E7406" t="s">
        <v>13</v>
      </c>
      <c r="F7406" t="s">
        <v>13</v>
      </c>
      <c r="G7406" t="s">
        <v>24274</v>
      </c>
      <c r="H7406" s="3" t="s">
        <v>24275</v>
      </c>
      <c r="I7406" t="s">
        <v>69</v>
      </c>
      <c r="J7406" t="s">
        <v>24276</v>
      </c>
    </row>
    <row r="7407" spans="1:10" ht="16" x14ac:dyDescent="0.2">
      <c r="A7407" t="s">
        <v>24279</v>
      </c>
      <c r="B7407" t="s">
        <v>6982</v>
      </c>
      <c r="C7407" t="s">
        <v>24286</v>
      </c>
      <c r="D7407">
        <v>2</v>
      </c>
      <c r="E7407" t="s">
        <v>13</v>
      </c>
      <c r="F7407" t="s">
        <v>13</v>
      </c>
      <c r="G7407" t="s">
        <v>24274</v>
      </c>
      <c r="H7407" s="3" t="s">
        <v>24282</v>
      </c>
      <c r="I7407" t="s">
        <v>69</v>
      </c>
      <c r="J7407" t="s">
        <v>24283</v>
      </c>
    </row>
    <row r="7408" spans="1:10" ht="16" x14ac:dyDescent="0.2">
      <c r="A7408" t="s">
        <v>24279</v>
      </c>
      <c r="B7408" t="s">
        <v>24287</v>
      </c>
      <c r="C7408" t="s">
        <v>24288</v>
      </c>
      <c r="D7408">
        <v>1</v>
      </c>
      <c r="E7408" t="s">
        <v>13</v>
      </c>
      <c r="F7408" t="s">
        <v>13</v>
      </c>
      <c r="G7408" t="s">
        <v>24274</v>
      </c>
      <c r="H7408" s="3" t="s">
        <v>24282</v>
      </c>
      <c r="I7408" t="s">
        <v>69</v>
      </c>
      <c r="J7408" t="s">
        <v>24283</v>
      </c>
    </row>
    <row r="7409" spans="1:10" ht="16" x14ac:dyDescent="0.2">
      <c r="A7409" t="s">
        <v>24271</v>
      </c>
      <c r="B7409" t="s">
        <v>24289</v>
      </c>
      <c r="C7409" t="s">
        <v>24290</v>
      </c>
      <c r="D7409">
        <v>2</v>
      </c>
      <c r="E7409" t="s">
        <v>13</v>
      </c>
      <c r="F7409" t="s">
        <v>13</v>
      </c>
      <c r="G7409" t="s">
        <v>24274</v>
      </c>
      <c r="H7409" s="3" t="s">
        <v>24275</v>
      </c>
      <c r="I7409" t="s">
        <v>69</v>
      </c>
      <c r="J7409" t="s">
        <v>24276</v>
      </c>
    </row>
    <row r="7410" spans="1:10" ht="16" x14ac:dyDescent="0.2">
      <c r="A7410" t="s">
        <v>24291</v>
      </c>
      <c r="B7410" t="s">
        <v>24292</v>
      </c>
      <c r="C7410" t="s">
        <v>24293</v>
      </c>
      <c r="D7410">
        <v>1</v>
      </c>
      <c r="E7410" t="s">
        <v>13</v>
      </c>
      <c r="F7410" t="s">
        <v>13</v>
      </c>
      <c r="G7410" t="s">
        <v>24294</v>
      </c>
      <c r="H7410" s="3" t="s">
        <v>24295</v>
      </c>
      <c r="I7410" t="s">
        <v>69</v>
      </c>
      <c r="J7410" t="s">
        <v>24296</v>
      </c>
    </row>
    <row r="7411" spans="1:10" ht="16" x14ac:dyDescent="0.2">
      <c r="A7411" t="s">
        <v>24291</v>
      </c>
      <c r="B7411" t="s">
        <v>24297</v>
      </c>
      <c r="C7411" t="s">
        <v>24298</v>
      </c>
      <c r="D7411">
        <v>2</v>
      </c>
      <c r="E7411" t="s">
        <v>13</v>
      </c>
      <c r="F7411" t="s">
        <v>13</v>
      </c>
      <c r="G7411" t="s">
        <v>24294</v>
      </c>
      <c r="H7411" s="3" t="s">
        <v>24295</v>
      </c>
      <c r="I7411" t="s">
        <v>69</v>
      </c>
      <c r="J7411" t="s">
        <v>24296</v>
      </c>
    </row>
    <row r="7412" spans="1:10" ht="16" x14ac:dyDescent="0.2">
      <c r="A7412" t="s">
        <v>24299</v>
      </c>
      <c r="B7412" t="s">
        <v>24300</v>
      </c>
      <c r="C7412" t="s">
        <v>24301</v>
      </c>
      <c r="D7412">
        <v>1</v>
      </c>
      <c r="E7412" t="s">
        <v>13</v>
      </c>
      <c r="F7412" t="s">
        <v>13</v>
      </c>
      <c r="G7412" t="s">
        <v>24294</v>
      </c>
      <c r="H7412" s="3" t="s">
        <v>24295</v>
      </c>
      <c r="I7412" t="s">
        <v>69</v>
      </c>
      <c r="J7412" t="s">
        <v>24302</v>
      </c>
    </row>
    <row r="7413" spans="1:10" ht="16" x14ac:dyDescent="0.2">
      <c r="A7413" t="s">
        <v>24291</v>
      </c>
      <c r="B7413" t="s">
        <v>24303</v>
      </c>
      <c r="C7413" t="s">
        <v>24304</v>
      </c>
      <c r="D7413">
        <v>3</v>
      </c>
      <c r="E7413" t="s">
        <v>13</v>
      </c>
      <c r="F7413" t="s">
        <v>13</v>
      </c>
      <c r="G7413" t="s">
        <v>24294</v>
      </c>
      <c r="H7413" s="3" t="s">
        <v>24295</v>
      </c>
      <c r="I7413" t="s">
        <v>69</v>
      </c>
      <c r="J7413" t="s">
        <v>24296</v>
      </c>
    </row>
    <row r="7414" spans="1:10" ht="16" x14ac:dyDescent="0.2">
      <c r="A7414" t="s">
        <v>24305</v>
      </c>
      <c r="B7414" t="s">
        <v>24306</v>
      </c>
      <c r="C7414" t="s">
        <v>24307</v>
      </c>
      <c r="D7414">
        <v>1</v>
      </c>
      <c r="E7414" t="s">
        <v>13</v>
      </c>
      <c r="F7414" t="s">
        <v>13</v>
      </c>
      <c r="G7414" t="s">
        <v>24308</v>
      </c>
      <c r="H7414" s="3" t="s">
        <v>24309</v>
      </c>
      <c r="I7414" t="s">
        <v>69</v>
      </c>
      <c r="J7414" t="s">
        <v>24310</v>
      </c>
    </row>
    <row r="7415" spans="1:10" ht="16" x14ac:dyDescent="0.2">
      <c r="A7415" t="s">
        <v>24311</v>
      </c>
      <c r="B7415" t="s">
        <v>24312</v>
      </c>
      <c r="C7415" t="s">
        <v>24313</v>
      </c>
      <c r="D7415">
        <v>3</v>
      </c>
      <c r="E7415" t="s">
        <v>13</v>
      </c>
      <c r="F7415" t="s">
        <v>13</v>
      </c>
      <c r="G7415" t="s">
        <v>24308</v>
      </c>
      <c r="H7415" s="3" t="s">
        <v>24309</v>
      </c>
      <c r="I7415" t="s">
        <v>69</v>
      </c>
      <c r="J7415" t="s">
        <v>24314</v>
      </c>
    </row>
    <row r="7416" spans="1:10" ht="16" x14ac:dyDescent="0.2">
      <c r="A7416" t="s">
        <v>24311</v>
      </c>
      <c r="B7416" t="s">
        <v>24315</v>
      </c>
      <c r="C7416" t="s">
        <v>24316</v>
      </c>
      <c r="D7416">
        <v>1</v>
      </c>
      <c r="E7416" t="s">
        <v>13</v>
      </c>
      <c r="F7416" t="s">
        <v>13</v>
      </c>
      <c r="G7416" t="s">
        <v>24308</v>
      </c>
      <c r="H7416" s="3" t="s">
        <v>24309</v>
      </c>
      <c r="I7416" t="s">
        <v>69</v>
      </c>
      <c r="J7416" t="s">
        <v>24314</v>
      </c>
    </row>
    <row r="7417" spans="1:10" ht="16" x14ac:dyDescent="0.2">
      <c r="A7417" t="s">
        <v>24305</v>
      </c>
      <c r="B7417" t="s">
        <v>24317</v>
      </c>
      <c r="C7417" t="s">
        <v>24318</v>
      </c>
      <c r="D7417">
        <v>2</v>
      </c>
      <c r="E7417" t="s">
        <v>13</v>
      </c>
      <c r="F7417" t="s">
        <v>13</v>
      </c>
      <c r="G7417" t="s">
        <v>24308</v>
      </c>
      <c r="H7417" s="3" t="s">
        <v>24309</v>
      </c>
      <c r="I7417" t="s">
        <v>69</v>
      </c>
      <c r="J7417" t="s">
        <v>24310</v>
      </c>
    </row>
    <row r="7418" spans="1:10" ht="16" x14ac:dyDescent="0.2">
      <c r="A7418" t="s">
        <v>24319</v>
      </c>
      <c r="B7418" t="s">
        <v>24320</v>
      </c>
      <c r="C7418" t="s">
        <v>24321</v>
      </c>
      <c r="D7418">
        <v>1</v>
      </c>
      <c r="E7418" t="s">
        <v>923</v>
      </c>
      <c r="F7418" t="s">
        <v>13</v>
      </c>
      <c r="G7418" t="s">
        <v>24322</v>
      </c>
      <c r="H7418" s="3" t="s">
        <v>24323</v>
      </c>
      <c r="I7418" t="s">
        <v>3086</v>
      </c>
      <c r="J7418" t="s">
        <v>24324</v>
      </c>
    </row>
    <row r="7419" spans="1:10" ht="32" x14ac:dyDescent="0.2">
      <c r="A7419" t="s">
        <v>24325</v>
      </c>
      <c r="B7419" t="s">
        <v>24326</v>
      </c>
      <c r="C7419" t="s">
        <v>24327</v>
      </c>
      <c r="D7419">
        <v>5</v>
      </c>
      <c r="E7419" t="s">
        <v>923</v>
      </c>
      <c r="F7419" t="s">
        <v>13</v>
      </c>
      <c r="G7419" t="s">
        <v>24322</v>
      </c>
      <c r="H7419" s="3" t="s">
        <v>24328</v>
      </c>
      <c r="I7419" t="s">
        <v>3086</v>
      </c>
      <c r="J7419" t="s">
        <v>24329</v>
      </c>
    </row>
    <row r="7420" spans="1:10" ht="16" x14ac:dyDescent="0.2">
      <c r="A7420" t="s">
        <v>24330</v>
      </c>
      <c r="B7420" t="s">
        <v>24331</v>
      </c>
      <c r="C7420" t="s">
        <v>24332</v>
      </c>
      <c r="D7420">
        <v>1</v>
      </c>
      <c r="E7420" t="s">
        <v>923</v>
      </c>
      <c r="F7420" t="s">
        <v>13</v>
      </c>
      <c r="G7420" t="s">
        <v>24322</v>
      </c>
      <c r="H7420" s="3" t="s">
        <v>24333</v>
      </c>
      <c r="I7420" t="s">
        <v>3086</v>
      </c>
      <c r="J7420" t="s">
        <v>24334</v>
      </c>
    </row>
    <row r="7421" spans="1:10" ht="32" x14ac:dyDescent="0.2">
      <c r="A7421" t="s">
        <v>24325</v>
      </c>
      <c r="B7421" t="s">
        <v>24335</v>
      </c>
      <c r="C7421" t="s">
        <v>24336</v>
      </c>
      <c r="D7421">
        <v>6</v>
      </c>
      <c r="E7421" t="s">
        <v>923</v>
      </c>
      <c r="F7421" t="s">
        <v>13</v>
      </c>
      <c r="G7421" t="s">
        <v>24322</v>
      </c>
      <c r="H7421" s="3" t="s">
        <v>24328</v>
      </c>
      <c r="I7421" t="s">
        <v>3086</v>
      </c>
      <c r="J7421" t="s">
        <v>24329</v>
      </c>
    </row>
    <row r="7422" spans="1:10" ht="16" x14ac:dyDescent="0.2">
      <c r="A7422" t="s">
        <v>24319</v>
      </c>
      <c r="B7422" t="s">
        <v>24337</v>
      </c>
      <c r="C7422" t="s">
        <v>24338</v>
      </c>
      <c r="D7422">
        <v>2</v>
      </c>
      <c r="E7422" t="s">
        <v>923</v>
      </c>
      <c r="F7422" t="s">
        <v>13</v>
      </c>
      <c r="G7422" t="s">
        <v>24322</v>
      </c>
      <c r="H7422" s="3" t="s">
        <v>24323</v>
      </c>
      <c r="I7422" t="s">
        <v>3086</v>
      </c>
      <c r="J7422" t="s">
        <v>24324</v>
      </c>
    </row>
    <row r="7423" spans="1:10" ht="16" x14ac:dyDescent="0.2">
      <c r="A7423" t="s">
        <v>24339</v>
      </c>
      <c r="B7423" t="s">
        <v>24340</v>
      </c>
      <c r="C7423" t="s">
        <v>24341</v>
      </c>
      <c r="D7423">
        <v>1</v>
      </c>
      <c r="E7423" t="s">
        <v>923</v>
      </c>
      <c r="F7423" t="s">
        <v>13</v>
      </c>
      <c r="G7423" t="s">
        <v>24322</v>
      </c>
      <c r="H7423" s="3" t="s">
        <v>24342</v>
      </c>
      <c r="I7423" t="s">
        <v>3086</v>
      </c>
      <c r="J7423" t="s">
        <v>24343</v>
      </c>
    </row>
    <row r="7424" spans="1:10" ht="16" x14ac:dyDescent="0.2">
      <c r="A7424" t="s">
        <v>24319</v>
      </c>
      <c r="B7424" t="s">
        <v>24344</v>
      </c>
      <c r="C7424" t="s">
        <v>24345</v>
      </c>
      <c r="D7424">
        <v>3</v>
      </c>
      <c r="E7424" t="s">
        <v>923</v>
      </c>
      <c r="F7424" t="s">
        <v>13</v>
      </c>
      <c r="G7424" t="s">
        <v>24322</v>
      </c>
      <c r="H7424" s="3" t="s">
        <v>24323</v>
      </c>
      <c r="I7424" t="s">
        <v>3086</v>
      </c>
      <c r="J7424" t="s">
        <v>24324</v>
      </c>
    </row>
    <row r="7425" spans="1:10" ht="32" x14ac:dyDescent="0.2">
      <c r="A7425" t="s">
        <v>24325</v>
      </c>
      <c r="B7425" t="s">
        <v>24346</v>
      </c>
      <c r="C7425" t="s">
        <v>24347</v>
      </c>
      <c r="D7425">
        <v>2</v>
      </c>
      <c r="E7425" t="s">
        <v>923</v>
      </c>
      <c r="F7425" t="s">
        <v>13</v>
      </c>
      <c r="G7425" t="s">
        <v>24322</v>
      </c>
      <c r="H7425" s="3" t="s">
        <v>24328</v>
      </c>
      <c r="I7425" t="s">
        <v>3086</v>
      </c>
      <c r="J7425" t="s">
        <v>24329</v>
      </c>
    </row>
    <row r="7426" spans="1:10" ht="32" x14ac:dyDescent="0.2">
      <c r="A7426" t="s">
        <v>24325</v>
      </c>
      <c r="B7426" t="s">
        <v>24348</v>
      </c>
      <c r="C7426" t="s">
        <v>24349</v>
      </c>
      <c r="D7426">
        <v>3</v>
      </c>
      <c r="E7426" t="s">
        <v>923</v>
      </c>
      <c r="F7426" t="s">
        <v>13</v>
      </c>
      <c r="G7426" t="s">
        <v>24322</v>
      </c>
      <c r="H7426" s="3" t="s">
        <v>24328</v>
      </c>
      <c r="I7426" t="s">
        <v>3086</v>
      </c>
      <c r="J7426" t="s">
        <v>24329</v>
      </c>
    </row>
    <row r="7427" spans="1:10" ht="32" x14ac:dyDescent="0.2">
      <c r="A7427" t="s">
        <v>24325</v>
      </c>
      <c r="B7427" t="s">
        <v>24350</v>
      </c>
      <c r="C7427" t="s">
        <v>24351</v>
      </c>
      <c r="D7427">
        <v>7</v>
      </c>
      <c r="E7427" t="s">
        <v>923</v>
      </c>
      <c r="F7427" t="s">
        <v>13</v>
      </c>
      <c r="G7427" t="s">
        <v>24322</v>
      </c>
      <c r="H7427" s="3" t="s">
        <v>24328</v>
      </c>
      <c r="I7427" t="s">
        <v>3086</v>
      </c>
      <c r="J7427" t="s">
        <v>24329</v>
      </c>
    </row>
    <row r="7428" spans="1:10" ht="16" x14ac:dyDescent="0.2">
      <c r="A7428" t="s">
        <v>24339</v>
      </c>
      <c r="B7428" t="s">
        <v>24352</v>
      </c>
      <c r="C7428" t="s">
        <v>24353</v>
      </c>
      <c r="D7428">
        <v>4</v>
      </c>
      <c r="E7428" t="s">
        <v>923</v>
      </c>
      <c r="F7428" t="s">
        <v>13</v>
      </c>
      <c r="G7428" t="s">
        <v>24322</v>
      </c>
      <c r="H7428" s="3" t="s">
        <v>24342</v>
      </c>
      <c r="I7428" t="s">
        <v>3086</v>
      </c>
      <c r="J7428" t="s">
        <v>24343</v>
      </c>
    </row>
    <row r="7429" spans="1:10" ht="16" x14ac:dyDescent="0.2">
      <c r="A7429" t="s">
        <v>24354</v>
      </c>
      <c r="B7429" t="s">
        <v>24355</v>
      </c>
      <c r="C7429" t="s">
        <v>24356</v>
      </c>
      <c r="D7429">
        <v>4</v>
      </c>
      <c r="E7429" t="s">
        <v>923</v>
      </c>
      <c r="F7429" t="s">
        <v>13</v>
      </c>
      <c r="G7429" t="s">
        <v>24322</v>
      </c>
      <c r="H7429" s="3" t="s">
        <v>24357</v>
      </c>
      <c r="I7429" t="s">
        <v>3086</v>
      </c>
      <c r="J7429" t="s">
        <v>24358</v>
      </c>
    </row>
    <row r="7430" spans="1:10" ht="16" x14ac:dyDescent="0.2">
      <c r="A7430" t="s">
        <v>24359</v>
      </c>
      <c r="B7430" t="s">
        <v>24360</v>
      </c>
      <c r="C7430" t="s">
        <v>24361</v>
      </c>
      <c r="D7430">
        <v>1</v>
      </c>
      <c r="E7430" t="s">
        <v>923</v>
      </c>
      <c r="F7430" t="s">
        <v>13</v>
      </c>
      <c r="G7430" t="s">
        <v>24322</v>
      </c>
      <c r="H7430" s="3" t="s">
        <v>24333</v>
      </c>
      <c r="I7430" t="s">
        <v>3086</v>
      </c>
      <c r="J7430" t="s">
        <v>24362</v>
      </c>
    </row>
    <row r="7431" spans="1:10" ht="32" x14ac:dyDescent="0.2">
      <c r="A7431" t="s">
        <v>24325</v>
      </c>
      <c r="B7431" t="s">
        <v>24363</v>
      </c>
      <c r="C7431" t="s">
        <v>24364</v>
      </c>
      <c r="D7431">
        <v>1</v>
      </c>
      <c r="E7431" t="s">
        <v>923</v>
      </c>
      <c r="F7431" t="s">
        <v>13</v>
      </c>
      <c r="G7431" t="s">
        <v>24322</v>
      </c>
      <c r="H7431" s="3" t="s">
        <v>24328</v>
      </c>
      <c r="I7431" t="s">
        <v>3086</v>
      </c>
      <c r="J7431" t="s">
        <v>24329</v>
      </c>
    </row>
    <row r="7432" spans="1:10" ht="16" x14ac:dyDescent="0.2">
      <c r="A7432" t="s">
        <v>24365</v>
      </c>
      <c r="B7432" t="s">
        <v>24366</v>
      </c>
      <c r="C7432" t="s">
        <v>24367</v>
      </c>
      <c r="D7432">
        <v>2</v>
      </c>
      <c r="E7432" t="s">
        <v>923</v>
      </c>
      <c r="F7432" t="s">
        <v>13</v>
      </c>
      <c r="G7432" t="s">
        <v>24322</v>
      </c>
      <c r="H7432" s="3" t="s">
        <v>24333</v>
      </c>
      <c r="I7432" t="s">
        <v>3086</v>
      </c>
      <c r="J7432" t="s">
        <v>24368</v>
      </c>
    </row>
    <row r="7433" spans="1:10" ht="16" x14ac:dyDescent="0.2">
      <c r="A7433" t="s">
        <v>24339</v>
      </c>
      <c r="B7433" t="s">
        <v>24369</v>
      </c>
      <c r="C7433" t="s">
        <v>24370</v>
      </c>
      <c r="D7433">
        <v>2</v>
      </c>
      <c r="E7433" t="s">
        <v>923</v>
      </c>
      <c r="F7433" t="s">
        <v>13</v>
      </c>
      <c r="G7433" t="s">
        <v>24322</v>
      </c>
      <c r="H7433" s="3" t="s">
        <v>24342</v>
      </c>
      <c r="I7433" t="s">
        <v>3086</v>
      </c>
      <c r="J7433" t="s">
        <v>24343</v>
      </c>
    </row>
    <row r="7434" spans="1:10" ht="16" x14ac:dyDescent="0.2">
      <c r="A7434" t="s">
        <v>24339</v>
      </c>
      <c r="B7434" t="s">
        <v>24371</v>
      </c>
      <c r="C7434" t="s">
        <v>24372</v>
      </c>
      <c r="D7434">
        <v>3</v>
      </c>
      <c r="E7434" t="s">
        <v>923</v>
      </c>
      <c r="F7434" t="s">
        <v>13</v>
      </c>
      <c r="G7434" t="s">
        <v>24322</v>
      </c>
      <c r="H7434" s="3" t="s">
        <v>24342</v>
      </c>
      <c r="I7434" t="s">
        <v>3086</v>
      </c>
      <c r="J7434" t="s">
        <v>24343</v>
      </c>
    </row>
    <row r="7435" spans="1:10" ht="16" x14ac:dyDescent="0.2">
      <c r="A7435" t="s">
        <v>3098</v>
      </c>
      <c r="B7435" t="s">
        <v>24373</v>
      </c>
      <c r="C7435" t="s">
        <v>24374</v>
      </c>
      <c r="D7435">
        <v>1</v>
      </c>
      <c r="E7435" t="s">
        <v>923</v>
      </c>
      <c r="F7435" t="s">
        <v>13</v>
      </c>
      <c r="G7435" t="s">
        <v>24322</v>
      </c>
      <c r="H7435" s="3" t="s">
        <v>24375</v>
      </c>
      <c r="I7435" t="s">
        <v>3086</v>
      </c>
      <c r="J7435" t="s">
        <v>3102</v>
      </c>
    </row>
    <row r="7436" spans="1:10" ht="16" x14ac:dyDescent="0.2">
      <c r="A7436" t="s">
        <v>24376</v>
      </c>
      <c r="B7436" t="s">
        <v>24377</v>
      </c>
      <c r="C7436" t="s">
        <v>24378</v>
      </c>
      <c r="D7436">
        <v>1</v>
      </c>
      <c r="E7436" t="s">
        <v>923</v>
      </c>
      <c r="F7436" t="s">
        <v>13</v>
      </c>
      <c r="G7436" t="s">
        <v>24322</v>
      </c>
      <c r="H7436" s="3" t="s">
        <v>24342</v>
      </c>
      <c r="I7436" t="s">
        <v>3086</v>
      </c>
      <c r="J7436" t="s">
        <v>24379</v>
      </c>
    </row>
    <row r="7437" spans="1:10" ht="32" x14ac:dyDescent="0.2">
      <c r="A7437" t="s">
        <v>24380</v>
      </c>
      <c r="B7437" t="s">
        <v>24381</v>
      </c>
      <c r="C7437" t="s">
        <v>24382</v>
      </c>
      <c r="D7437">
        <v>2</v>
      </c>
      <c r="E7437" t="s">
        <v>923</v>
      </c>
      <c r="F7437" t="s">
        <v>13</v>
      </c>
      <c r="G7437" t="s">
        <v>24322</v>
      </c>
      <c r="H7437" s="3" t="s">
        <v>24383</v>
      </c>
      <c r="I7437" t="s">
        <v>3086</v>
      </c>
      <c r="J7437" t="s">
        <v>24384</v>
      </c>
    </row>
    <row r="7438" spans="1:10" ht="16" x14ac:dyDescent="0.2">
      <c r="A7438" t="s">
        <v>24385</v>
      </c>
      <c r="B7438" t="s">
        <v>24369</v>
      </c>
      <c r="C7438" t="s">
        <v>24370</v>
      </c>
      <c r="D7438">
        <v>2</v>
      </c>
      <c r="E7438" t="s">
        <v>923</v>
      </c>
      <c r="F7438" t="s">
        <v>13</v>
      </c>
      <c r="G7438" t="s">
        <v>24322</v>
      </c>
      <c r="H7438" s="3" t="s">
        <v>24342</v>
      </c>
      <c r="I7438" t="s">
        <v>3086</v>
      </c>
      <c r="J7438" t="s">
        <v>24386</v>
      </c>
    </row>
    <row r="7439" spans="1:10" ht="16" x14ac:dyDescent="0.2">
      <c r="A7439" t="s">
        <v>24365</v>
      </c>
      <c r="B7439" t="s">
        <v>24387</v>
      </c>
      <c r="C7439" t="s">
        <v>24388</v>
      </c>
      <c r="D7439">
        <v>1</v>
      </c>
      <c r="E7439" t="s">
        <v>923</v>
      </c>
      <c r="F7439" t="s">
        <v>13</v>
      </c>
      <c r="G7439" t="s">
        <v>24322</v>
      </c>
      <c r="H7439" s="3" t="s">
        <v>24389</v>
      </c>
      <c r="I7439" t="s">
        <v>3086</v>
      </c>
      <c r="J7439" t="s">
        <v>24368</v>
      </c>
    </row>
    <row r="7440" spans="1:10" ht="32" x14ac:dyDescent="0.2">
      <c r="A7440" t="s">
        <v>24325</v>
      </c>
      <c r="B7440" t="s">
        <v>24390</v>
      </c>
      <c r="C7440" t="s">
        <v>24391</v>
      </c>
      <c r="D7440">
        <v>4</v>
      </c>
      <c r="E7440" t="s">
        <v>923</v>
      </c>
      <c r="F7440" t="s">
        <v>13</v>
      </c>
      <c r="G7440" t="s">
        <v>24322</v>
      </c>
      <c r="H7440" s="3" t="s">
        <v>24328</v>
      </c>
      <c r="I7440" t="s">
        <v>3086</v>
      </c>
      <c r="J7440" t="s">
        <v>24329</v>
      </c>
    </row>
    <row r="7441" spans="1:10" ht="32" x14ac:dyDescent="0.2">
      <c r="A7441" t="s">
        <v>24392</v>
      </c>
      <c r="B7441" t="s">
        <v>24393</v>
      </c>
      <c r="C7441" t="s">
        <v>24394</v>
      </c>
      <c r="D7441">
        <v>1</v>
      </c>
      <c r="E7441" t="s">
        <v>923</v>
      </c>
      <c r="F7441" t="s">
        <v>13</v>
      </c>
      <c r="G7441" t="s">
        <v>24322</v>
      </c>
      <c r="H7441" s="3" t="s">
        <v>24395</v>
      </c>
      <c r="I7441" t="s">
        <v>3086</v>
      </c>
      <c r="J7441" t="s">
        <v>24396</v>
      </c>
    </row>
    <row r="7442" spans="1:10" ht="16" x14ac:dyDescent="0.2">
      <c r="A7442" t="s">
        <v>24385</v>
      </c>
      <c r="B7442" t="s">
        <v>24340</v>
      </c>
      <c r="C7442" t="s">
        <v>24341</v>
      </c>
      <c r="D7442">
        <v>1</v>
      </c>
      <c r="E7442" t="s">
        <v>923</v>
      </c>
      <c r="F7442" t="s">
        <v>13</v>
      </c>
      <c r="G7442" t="s">
        <v>24322</v>
      </c>
      <c r="H7442" s="3" t="s">
        <v>24342</v>
      </c>
      <c r="I7442" t="s">
        <v>3086</v>
      </c>
      <c r="J7442" t="s">
        <v>24386</v>
      </c>
    </row>
    <row r="7443" spans="1:10" ht="16" x14ac:dyDescent="0.2">
      <c r="A7443" t="s">
        <v>24397</v>
      </c>
      <c r="B7443" t="s">
        <v>24398</v>
      </c>
      <c r="C7443" t="s">
        <v>24399</v>
      </c>
      <c r="D7443">
        <v>7</v>
      </c>
      <c r="E7443" t="s">
        <v>13</v>
      </c>
      <c r="F7443" t="s">
        <v>13</v>
      </c>
      <c r="G7443" t="s">
        <v>24400</v>
      </c>
      <c r="H7443" s="3" t="s">
        <v>24401</v>
      </c>
      <c r="I7443" t="s">
        <v>3086</v>
      </c>
      <c r="J7443" t="s">
        <v>24402</v>
      </c>
    </row>
    <row r="7444" spans="1:10" ht="16" x14ac:dyDescent="0.2">
      <c r="A7444" t="s">
        <v>24397</v>
      </c>
      <c r="B7444" t="s">
        <v>24403</v>
      </c>
      <c r="C7444" t="s">
        <v>24404</v>
      </c>
      <c r="D7444">
        <v>3</v>
      </c>
      <c r="E7444" t="s">
        <v>13</v>
      </c>
      <c r="F7444" t="s">
        <v>13</v>
      </c>
      <c r="G7444" t="s">
        <v>24400</v>
      </c>
      <c r="H7444" s="3" t="s">
        <v>24401</v>
      </c>
      <c r="I7444" t="s">
        <v>3086</v>
      </c>
      <c r="J7444" t="s">
        <v>24402</v>
      </c>
    </row>
    <row r="7445" spans="1:10" ht="16" x14ac:dyDescent="0.2">
      <c r="A7445" t="s">
        <v>24397</v>
      </c>
      <c r="B7445" t="s">
        <v>24405</v>
      </c>
      <c r="C7445" t="s">
        <v>24406</v>
      </c>
      <c r="D7445">
        <v>6</v>
      </c>
      <c r="E7445" t="s">
        <v>13</v>
      </c>
      <c r="F7445" t="s">
        <v>13</v>
      </c>
      <c r="G7445" t="s">
        <v>24400</v>
      </c>
      <c r="H7445" s="3" t="s">
        <v>24401</v>
      </c>
      <c r="I7445" t="s">
        <v>3086</v>
      </c>
      <c r="J7445" t="s">
        <v>24402</v>
      </c>
    </row>
    <row r="7446" spans="1:10" ht="16" x14ac:dyDescent="0.2">
      <c r="A7446" t="s">
        <v>24397</v>
      </c>
      <c r="B7446" t="s">
        <v>24407</v>
      </c>
      <c r="C7446" t="s">
        <v>24408</v>
      </c>
      <c r="D7446">
        <v>8</v>
      </c>
      <c r="E7446" t="s">
        <v>13</v>
      </c>
      <c r="F7446" t="s">
        <v>13</v>
      </c>
      <c r="G7446" t="s">
        <v>24400</v>
      </c>
      <c r="H7446" s="3" t="s">
        <v>24401</v>
      </c>
      <c r="I7446" t="s">
        <v>3086</v>
      </c>
      <c r="J7446" t="s">
        <v>24402</v>
      </c>
    </row>
    <row r="7447" spans="1:10" ht="16" x14ac:dyDescent="0.2">
      <c r="A7447" t="s">
        <v>24409</v>
      </c>
      <c r="B7447" t="s">
        <v>24410</v>
      </c>
      <c r="C7447" t="s">
        <v>24411</v>
      </c>
      <c r="D7447">
        <v>1</v>
      </c>
      <c r="E7447" t="s">
        <v>13</v>
      </c>
      <c r="F7447" t="s">
        <v>13</v>
      </c>
      <c r="G7447" t="s">
        <v>24412</v>
      </c>
      <c r="H7447" s="3" t="s">
        <v>24413</v>
      </c>
      <c r="I7447" t="s">
        <v>3111</v>
      </c>
      <c r="J7447" t="s">
        <v>24414</v>
      </c>
    </row>
    <row r="7448" spans="1:10" ht="16" x14ac:dyDescent="0.2">
      <c r="A7448" t="s">
        <v>7103</v>
      </c>
      <c r="B7448" t="s">
        <v>24415</v>
      </c>
      <c r="C7448" t="s">
        <v>24416</v>
      </c>
      <c r="D7448">
        <v>2</v>
      </c>
      <c r="E7448" t="s">
        <v>13</v>
      </c>
      <c r="F7448" t="s">
        <v>13</v>
      </c>
      <c r="G7448" t="s">
        <v>24417</v>
      </c>
      <c r="H7448" s="3" t="s">
        <v>24418</v>
      </c>
      <c r="I7448" t="s">
        <v>7108</v>
      </c>
      <c r="J7448" t="s">
        <v>7109</v>
      </c>
    </row>
    <row r="7449" spans="1:10" ht="16" x14ac:dyDescent="0.2">
      <c r="A7449" t="s">
        <v>24419</v>
      </c>
      <c r="B7449" t="s">
        <v>24415</v>
      </c>
      <c r="C7449" t="s">
        <v>24416</v>
      </c>
      <c r="D7449">
        <v>2</v>
      </c>
      <c r="E7449" t="s">
        <v>13</v>
      </c>
      <c r="F7449" t="s">
        <v>13</v>
      </c>
      <c r="G7449" t="s">
        <v>24417</v>
      </c>
      <c r="H7449" s="3" t="s">
        <v>24418</v>
      </c>
      <c r="I7449" t="s">
        <v>7108</v>
      </c>
      <c r="J7449" t="s">
        <v>24420</v>
      </c>
    </row>
    <row r="7450" spans="1:10" ht="16" x14ac:dyDescent="0.2">
      <c r="A7450" t="s">
        <v>24421</v>
      </c>
      <c r="B7450" t="s">
        <v>24422</v>
      </c>
      <c r="C7450" t="s">
        <v>24423</v>
      </c>
      <c r="D7450">
        <v>1</v>
      </c>
      <c r="E7450" t="s">
        <v>13</v>
      </c>
      <c r="F7450" t="s">
        <v>13</v>
      </c>
      <c r="G7450" t="s">
        <v>24424</v>
      </c>
      <c r="H7450" s="3" t="s">
        <v>24425</v>
      </c>
      <c r="I7450" t="s">
        <v>3979</v>
      </c>
      <c r="J7450" t="s">
        <v>24426</v>
      </c>
    </row>
    <row r="7451" spans="1:10" ht="16" x14ac:dyDescent="0.2">
      <c r="A7451" t="s">
        <v>24427</v>
      </c>
      <c r="B7451" t="s">
        <v>24428</v>
      </c>
      <c r="C7451" t="s">
        <v>24429</v>
      </c>
      <c r="D7451">
        <v>2</v>
      </c>
      <c r="E7451" t="s">
        <v>13</v>
      </c>
      <c r="F7451" t="s">
        <v>13</v>
      </c>
      <c r="G7451" t="s">
        <v>24430</v>
      </c>
      <c r="H7451" s="3" t="s">
        <v>24431</v>
      </c>
      <c r="I7451" t="s">
        <v>62</v>
      </c>
      <c r="J7451" t="s">
        <v>24432</v>
      </c>
    </row>
    <row r="7452" spans="1:10" ht="16" x14ac:dyDescent="0.2">
      <c r="A7452" t="s">
        <v>24433</v>
      </c>
      <c r="B7452" t="s">
        <v>24434</v>
      </c>
      <c r="C7452" t="s">
        <v>24435</v>
      </c>
      <c r="D7452">
        <v>2</v>
      </c>
      <c r="E7452" t="s">
        <v>1246</v>
      </c>
      <c r="F7452" t="s">
        <v>13</v>
      </c>
      <c r="G7452" t="s">
        <v>24436</v>
      </c>
      <c r="H7452" s="3" t="s">
        <v>24437</v>
      </c>
      <c r="I7452" t="s">
        <v>15269</v>
      </c>
      <c r="J7452" t="s">
        <v>24438</v>
      </c>
    </row>
    <row r="7453" spans="1:10" ht="16" x14ac:dyDescent="0.2">
      <c r="A7453" t="s">
        <v>24433</v>
      </c>
      <c r="B7453" t="s">
        <v>24439</v>
      </c>
      <c r="C7453" t="s">
        <v>24440</v>
      </c>
      <c r="D7453">
        <v>1</v>
      </c>
      <c r="E7453" t="s">
        <v>1246</v>
      </c>
      <c r="F7453" t="s">
        <v>13</v>
      </c>
      <c r="G7453" t="s">
        <v>24436</v>
      </c>
      <c r="H7453" s="3" t="s">
        <v>24437</v>
      </c>
      <c r="I7453" t="s">
        <v>15269</v>
      </c>
      <c r="J7453" t="s">
        <v>24438</v>
      </c>
    </row>
    <row r="7454" spans="1:10" ht="16" x14ac:dyDescent="0.2">
      <c r="A7454" t="s">
        <v>24441</v>
      </c>
      <c r="B7454" t="s">
        <v>24442</v>
      </c>
      <c r="C7454" t="s">
        <v>24443</v>
      </c>
      <c r="D7454">
        <v>2</v>
      </c>
      <c r="E7454" t="s">
        <v>1246</v>
      </c>
      <c r="F7454" t="s">
        <v>13</v>
      </c>
      <c r="G7454" t="s">
        <v>24436</v>
      </c>
      <c r="H7454" s="3" t="s">
        <v>24444</v>
      </c>
      <c r="I7454" t="s">
        <v>15269</v>
      </c>
      <c r="J7454" t="s">
        <v>24445</v>
      </c>
    </row>
    <row r="7455" spans="1:10" ht="16" x14ac:dyDescent="0.2">
      <c r="A7455" t="s">
        <v>24441</v>
      </c>
      <c r="B7455" t="s">
        <v>24446</v>
      </c>
      <c r="C7455" t="s">
        <v>24447</v>
      </c>
      <c r="D7455">
        <v>1</v>
      </c>
      <c r="E7455" t="s">
        <v>1246</v>
      </c>
      <c r="F7455" t="s">
        <v>13</v>
      </c>
      <c r="G7455" t="s">
        <v>24436</v>
      </c>
      <c r="H7455" s="3" t="s">
        <v>24444</v>
      </c>
      <c r="I7455" t="s">
        <v>15269</v>
      </c>
      <c r="J7455" t="s">
        <v>24445</v>
      </c>
    </row>
    <row r="7456" spans="1:10" ht="16" x14ac:dyDescent="0.2">
      <c r="A7456" t="s">
        <v>24433</v>
      </c>
      <c r="B7456" t="s">
        <v>24448</v>
      </c>
      <c r="C7456" t="s">
        <v>24449</v>
      </c>
      <c r="D7456">
        <v>3</v>
      </c>
      <c r="E7456" t="s">
        <v>1246</v>
      </c>
      <c r="F7456" t="s">
        <v>13</v>
      </c>
      <c r="G7456" t="s">
        <v>24436</v>
      </c>
      <c r="H7456" s="3" t="s">
        <v>24450</v>
      </c>
      <c r="I7456" t="s">
        <v>15269</v>
      </c>
      <c r="J7456" t="s">
        <v>24438</v>
      </c>
    </row>
    <row r="7457" spans="1:10" ht="16" x14ac:dyDescent="0.2">
      <c r="A7457" t="s">
        <v>24451</v>
      </c>
      <c r="B7457" t="s">
        <v>24452</v>
      </c>
      <c r="C7457" t="s">
        <v>24453</v>
      </c>
      <c r="D7457">
        <v>1</v>
      </c>
      <c r="E7457" t="s">
        <v>13</v>
      </c>
      <c r="F7457" t="s">
        <v>13</v>
      </c>
      <c r="G7457" t="s">
        <v>24454</v>
      </c>
      <c r="H7457" s="3" t="s">
        <v>24455</v>
      </c>
      <c r="I7457" t="s">
        <v>15269</v>
      </c>
      <c r="J7457" t="s">
        <v>24456</v>
      </c>
    </row>
    <row r="7458" spans="1:10" ht="16" x14ac:dyDescent="0.2">
      <c r="A7458" t="s">
        <v>24451</v>
      </c>
      <c r="B7458" t="s">
        <v>24457</v>
      </c>
      <c r="C7458" t="s">
        <v>24458</v>
      </c>
      <c r="D7458">
        <v>2</v>
      </c>
      <c r="E7458" t="s">
        <v>13</v>
      </c>
      <c r="F7458" t="s">
        <v>13</v>
      </c>
      <c r="G7458" t="s">
        <v>24454</v>
      </c>
      <c r="H7458" s="3" t="s">
        <v>24459</v>
      </c>
      <c r="I7458" t="s">
        <v>15269</v>
      </c>
      <c r="J7458" t="s">
        <v>24456</v>
      </c>
    </row>
    <row r="7459" spans="1:10" ht="16" x14ac:dyDescent="0.2">
      <c r="A7459" t="s">
        <v>24451</v>
      </c>
      <c r="B7459" t="s">
        <v>24460</v>
      </c>
      <c r="C7459" t="s">
        <v>24461</v>
      </c>
      <c r="D7459">
        <v>3</v>
      </c>
      <c r="E7459" t="s">
        <v>13</v>
      </c>
      <c r="F7459" t="s">
        <v>13</v>
      </c>
      <c r="G7459" t="s">
        <v>24454</v>
      </c>
      <c r="H7459" s="3" t="s">
        <v>24455</v>
      </c>
      <c r="I7459" t="s">
        <v>15269</v>
      </c>
      <c r="J7459" t="s">
        <v>24456</v>
      </c>
    </row>
    <row r="7460" spans="1:10" ht="16" x14ac:dyDescent="0.2">
      <c r="A7460" t="s">
        <v>24451</v>
      </c>
      <c r="B7460" t="s">
        <v>24462</v>
      </c>
      <c r="C7460" t="s">
        <v>24463</v>
      </c>
      <c r="D7460">
        <v>4</v>
      </c>
      <c r="E7460" t="s">
        <v>13</v>
      </c>
      <c r="F7460" t="s">
        <v>13</v>
      </c>
      <c r="G7460" t="s">
        <v>24454</v>
      </c>
      <c r="H7460" s="3" t="s">
        <v>24455</v>
      </c>
      <c r="I7460" t="s">
        <v>15269</v>
      </c>
      <c r="J7460" t="s">
        <v>24456</v>
      </c>
    </row>
    <row r="7461" spans="1:10" ht="16" x14ac:dyDescent="0.2">
      <c r="A7461" t="s">
        <v>1752</v>
      </c>
      <c r="B7461" t="s">
        <v>24464</v>
      </c>
      <c r="C7461" t="s">
        <v>24465</v>
      </c>
      <c r="D7461">
        <v>2</v>
      </c>
      <c r="E7461" t="s">
        <v>13</v>
      </c>
      <c r="F7461" t="s">
        <v>13</v>
      </c>
      <c r="G7461" t="s">
        <v>24466</v>
      </c>
      <c r="H7461" s="3" t="s">
        <v>24467</v>
      </c>
      <c r="I7461" t="s">
        <v>337</v>
      </c>
      <c r="J7461" t="s">
        <v>1757</v>
      </c>
    </row>
    <row r="7462" spans="1:10" ht="16" x14ac:dyDescent="0.2">
      <c r="A7462" t="s">
        <v>1752</v>
      </c>
      <c r="B7462" t="s">
        <v>24468</v>
      </c>
      <c r="C7462" t="s">
        <v>24469</v>
      </c>
      <c r="D7462">
        <v>3</v>
      </c>
      <c r="E7462" t="s">
        <v>13</v>
      </c>
      <c r="F7462" t="s">
        <v>13</v>
      </c>
      <c r="G7462" t="s">
        <v>24466</v>
      </c>
      <c r="H7462" s="3" t="s">
        <v>24467</v>
      </c>
      <c r="I7462" t="s">
        <v>337</v>
      </c>
      <c r="J7462" t="s">
        <v>1757</v>
      </c>
    </row>
    <row r="7463" spans="1:10" ht="16" x14ac:dyDescent="0.2">
      <c r="A7463" t="s">
        <v>24470</v>
      </c>
      <c r="B7463" t="s">
        <v>24471</v>
      </c>
      <c r="C7463" t="s">
        <v>24472</v>
      </c>
      <c r="D7463">
        <v>1</v>
      </c>
      <c r="E7463" t="s">
        <v>730</v>
      </c>
      <c r="F7463" t="s">
        <v>13</v>
      </c>
      <c r="G7463" t="s">
        <v>24473</v>
      </c>
      <c r="H7463" s="3" t="s">
        <v>24474</v>
      </c>
      <c r="I7463" t="s">
        <v>337</v>
      </c>
      <c r="J7463" t="s">
        <v>24475</v>
      </c>
    </row>
    <row r="7464" spans="1:10" ht="16" x14ac:dyDescent="0.2">
      <c r="A7464" t="s">
        <v>24470</v>
      </c>
      <c r="B7464" t="s">
        <v>24476</v>
      </c>
      <c r="C7464" t="s">
        <v>24477</v>
      </c>
      <c r="D7464">
        <v>2</v>
      </c>
      <c r="E7464" t="s">
        <v>730</v>
      </c>
      <c r="F7464" t="s">
        <v>13</v>
      </c>
      <c r="G7464" t="s">
        <v>24473</v>
      </c>
      <c r="H7464" s="3" t="s">
        <v>24474</v>
      </c>
      <c r="I7464" t="s">
        <v>337</v>
      </c>
      <c r="J7464" t="s">
        <v>24475</v>
      </c>
    </row>
    <row r="7465" spans="1:10" ht="16" x14ac:dyDescent="0.2">
      <c r="A7465" t="s">
        <v>24470</v>
      </c>
      <c r="B7465" t="s">
        <v>24478</v>
      </c>
      <c r="C7465" t="s">
        <v>24479</v>
      </c>
      <c r="D7465">
        <v>3</v>
      </c>
      <c r="E7465" t="s">
        <v>730</v>
      </c>
      <c r="F7465" t="s">
        <v>13</v>
      </c>
      <c r="G7465" t="s">
        <v>24473</v>
      </c>
      <c r="H7465" s="3" t="s">
        <v>24474</v>
      </c>
      <c r="I7465" t="s">
        <v>337</v>
      </c>
      <c r="J7465" t="s">
        <v>24475</v>
      </c>
    </row>
    <row r="7466" spans="1:10" ht="16" x14ac:dyDescent="0.2">
      <c r="A7466" t="s">
        <v>24470</v>
      </c>
      <c r="B7466" t="s">
        <v>24480</v>
      </c>
      <c r="C7466" t="s">
        <v>24481</v>
      </c>
      <c r="D7466">
        <v>4</v>
      </c>
      <c r="E7466" t="s">
        <v>730</v>
      </c>
      <c r="F7466" t="s">
        <v>13</v>
      </c>
      <c r="G7466" t="s">
        <v>24473</v>
      </c>
      <c r="H7466" s="3" t="s">
        <v>24474</v>
      </c>
      <c r="I7466" t="s">
        <v>337</v>
      </c>
      <c r="J7466" t="s">
        <v>24475</v>
      </c>
    </row>
    <row r="7467" spans="1:10" ht="16" x14ac:dyDescent="0.2">
      <c r="A7467" t="s">
        <v>24482</v>
      </c>
      <c r="B7467" t="s">
        <v>24483</v>
      </c>
      <c r="C7467" t="s">
        <v>24484</v>
      </c>
      <c r="D7467">
        <v>3</v>
      </c>
      <c r="E7467" t="s">
        <v>13</v>
      </c>
      <c r="F7467" t="s">
        <v>13</v>
      </c>
      <c r="G7467" t="s">
        <v>24485</v>
      </c>
      <c r="H7467" s="3" t="s">
        <v>24486</v>
      </c>
      <c r="I7467" t="s">
        <v>1658</v>
      </c>
      <c r="J7467" t="s">
        <v>24487</v>
      </c>
    </row>
    <row r="7468" spans="1:10" ht="16" x14ac:dyDescent="0.2">
      <c r="A7468" t="s">
        <v>24482</v>
      </c>
      <c r="B7468" t="s">
        <v>24488</v>
      </c>
      <c r="C7468" t="s">
        <v>24489</v>
      </c>
      <c r="D7468">
        <v>1</v>
      </c>
      <c r="E7468" t="s">
        <v>13</v>
      </c>
      <c r="F7468" t="s">
        <v>13</v>
      </c>
      <c r="G7468" t="s">
        <v>24485</v>
      </c>
      <c r="H7468" s="3" t="s">
        <v>24486</v>
      </c>
      <c r="I7468" t="s">
        <v>1658</v>
      </c>
      <c r="J7468" t="s">
        <v>24487</v>
      </c>
    </row>
    <row r="7469" spans="1:10" ht="16" x14ac:dyDescent="0.2">
      <c r="A7469" t="s">
        <v>24482</v>
      </c>
      <c r="B7469" t="s">
        <v>24490</v>
      </c>
      <c r="C7469" t="s">
        <v>24491</v>
      </c>
      <c r="D7469">
        <v>2</v>
      </c>
      <c r="E7469" t="s">
        <v>13</v>
      </c>
      <c r="F7469" t="s">
        <v>13</v>
      </c>
      <c r="G7469" t="s">
        <v>24485</v>
      </c>
      <c r="H7469" s="3" t="s">
        <v>24486</v>
      </c>
      <c r="I7469" t="s">
        <v>1658</v>
      </c>
      <c r="J7469" t="s">
        <v>24487</v>
      </c>
    </row>
    <row r="7470" spans="1:10" ht="16" x14ac:dyDescent="0.2">
      <c r="A7470" t="s">
        <v>24492</v>
      </c>
      <c r="B7470" t="s">
        <v>24493</v>
      </c>
      <c r="C7470" t="s">
        <v>24494</v>
      </c>
      <c r="D7470">
        <v>1</v>
      </c>
      <c r="E7470" t="s">
        <v>13</v>
      </c>
      <c r="F7470" t="s">
        <v>13</v>
      </c>
      <c r="G7470" t="s">
        <v>24485</v>
      </c>
      <c r="H7470" s="3" t="s">
        <v>24486</v>
      </c>
      <c r="I7470" t="s">
        <v>1658</v>
      </c>
      <c r="J7470" t="s">
        <v>24495</v>
      </c>
    </row>
    <row r="7471" spans="1:10" ht="16" x14ac:dyDescent="0.2">
      <c r="A7471" t="s">
        <v>24496</v>
      </c>
      <c r="B7471" t="s">
        <v>24497</v>
      </c>
      <c r="C7471" t="s">
        <v>24498</v>
      </c>
      <c r="D7471">
        <v>4</v>
      </c>
      <c r="E7471" t="s">
        <v>13</v>
      </c>
      <c r="F7471" t="s">
        <v>13</v>
      </c>
      <c r="G7471" t="s">
        <v>24485</v>
      </c>
      <c r="H7471" s="3" t="s">
        <v>24486</v>
      </c>
      <c r="I7471" t="s">
        <v>1658</v>
      </c>
      <c r="J7471" t="s">
        <v>24499</v>
      </c>
    </row>
    <row r="7472" spans="1:10" ht="16" x14ac:dyDescent="0.2">
      <c r="A7472" t="s">
        <v>24496</v>
      </c>
      <c r="B7472" t="s">
        <v>24500</v>
      </c>
      <c r="C7472" t="s">
        <v>24501</v>
      </c>
      <c r="D7472">
        <v>3</v>
      </c>
      <c r="E7472" t="s">
        <v>13</v>
      </c>
      <c r="F7472" t="s">
        <v>13</v>
      </c>
      <c r="G7472" t="s">
        <v>24485</v>
      </c>
      <c r="H7472" s="3" t="s">
        <v>24486</v>
      </c>
      <c r="I7472" t="s">
        <v>1658</v>
      </c>
      <c r="J7472" t="s">
        <v>24499</v>
      </c>
    </row>
    <row r="7473" spans="1:10" ht="16" x14ac:dyDescent="0.2">
      <c r="A7473" t="s">
        <v>24502</v>
      </c>
      <c r="B7473" t="s">
        <v>24503</v>
      </c>
      <c r="C7473" t="s">
        <v>24504</v>
      </c>
      <c r="D7473">
        <v>1</v>
      </c>
      <c r="E7473" t="s">
        <v>13</v>
      </c>
      <c r="F7473" t="s">
        <v>13</v>
      </c>
      <c r="G7473" t="s">
        <v>24485</v>
      </c>
      <c r="H7473" s="3" t="s">
        <v>24505</v>
      </c>
      <c r="I7473" t="s">
        <v>1658</v>
      </c>
      <c r="J7473" t="s">
        <v>24506</v>
      </c>
    </row>
    <row r="7474" spans="1:10" ht="16" x14ac:dyDescent="0.2">
      <c r="A7474" t="s">
        <v>24496</v>
      </c>
      <c r="B7474" t="s">
        <v>24507</v>
      </c>
      <c r="C7474" t="s">
        <v>24508</v>
      </c>
      <c r="D7474">
        <v>2</v>
      </c>
      <c r="E7474" t="s">
        <v>13</v>
      </c>
      <c r="F7474" t="s">
        <v>13</v>
      </c>
      <c r="G7474" t="s">
        <v>24485</v>
      </c>
      <c r="H7474" s="3" t="s">
        <v>24509</v>
      </c>
      <c r="I7474" t="s">
        <v>1658</v>
      </c>
      <c r="J7474" t="s">
        <v>24499</v>
      </c>
    </row>
    <row r="7475" spans="1:10" ht="16" x14ac:dyDescent="0.2">
      <c r="A7475" t="s">
        <v>24492</v>
      </c>
      <c r="B7475" t="s">
        <v>24510</v>
      </c>
      <c r="C7475" t="s">
        <v>24511</v>
      </c>
      <c r="D7475">
        <v>4</v>
      </c>
      <c r="E7475" t="s">
        <v>13</v>
      </c>
      <c r="F7475" t="s">
        <v>13</v>
      </c>
      <c r="G7475" t="s">
        <v>24485</v>
      </c>
      <c r="H7475" s="3" t="s">
        <v>24486</v>
      </c>
      <c r="I7475" t="s">
        <v>1658</v>
      </c>
      <c r="J7475" t="s">
        <v>24495</v>
      </c>
    </row>
    <row r="7476" spans="1:10" ht="16" x14ac:dyDescent="0.2">
      <c r="A7476" t="s">
        <v>24502</v>
      </c>
      <c r="B7476" t="s">
        <v>24512</v>
      </c>
      <c r="C7476" t="s">
        <v>24513</v>
      </c>
      <c r="D7476">
        <v>2</v>
      </c>
      <c r="E7476" t="s">
        <v>13</v>
      </c>
      <c r="F7476" t="s">
        <v>13</v>
      </c>
      <c r="G7476" t="s">
        <v>24514</v>
      </c>
      <c r="H7476" s="3" t="s">
        <v>24515</v>
      </c>
      <c r="I7476" t="s">
        <v>1658</v>
      </c>
      <c r="J7476" t="s">
        <v>24506</v>
      </c>
    </row>
    <row r="7477" spans="1:10" ht="16" x14ac:dyDescent="0.2">
      <c r="A7477" t="s">
        <v>24492</v>
      </c>
      <c r="B7477" t="s">
        <v>24516</v>
      </c>
      <c r="C7477" t="s">
        <v>24517</v>
      </c>
      <c r="D7477">
        <v>2</v>
      </c>
      <c r="E7477" t="s">
        <v>13</v>
      </c>
      <c r="F7477" t="s">
        <v>13</v>
      </c>
      <c r="G7477" t="s">
        <v>24518</v>
      </c>
      <c r="H7477" s="3" t="s">
        <v>24519</v>
      </c>
      <c r="I7477" t="s">
        <v>1658</v>
      </c>
      <c r="J7477" t="s">
        <v>24495</v>
      </c>
    </row>
    <row r="7478" spans="1:10" ht="16" x14ac:dyDescent="0.2">
      <c r="A7478" t="s">
        <v>24520</v>
      </c>
      <c r="B7478" t="s">
        <v>24521</v>
      </c>
      <c r="C7478" t="s">
        <v>24522</v>
      </c>
      <c r="D7478">
        <v>1</v>
      </c>
      <c r="E7478" t="s">
        <v>13</v>
      </c>
      <c r="F7478" t="s">
        <v>13</v>
      </c>
      <c r="G7478" t="s">
        <v>24518</v>
      </c>
      <c r="H7478" s="3" t="s">
        <v>24519</v>
      </c>
      <c r="I7478" t="s">
        <v>1658</v>
      </c>
      <c r="J7478" t="s">
        <v>24523</v>
      </c>
    </row>
    <row r="7479" spans="1:10" ht="16" x14ac:dyDescent="0.2">
      <c r="A7479" t="s">
        <v>24492</v>
      </c>
      <c r="B7479" t="s">
        <v>24524</v>
      </c>
      <c r="C7479" t="s">
        <v>24525</v>
      </c>
      <c r="D7479">
        <v>3</v>
      </c>
      <c r="E7479" t="s">
        <v>13</v>
      </c>
      <c r="F7479" t="s">
        <v>13</v>
      </c>
      <c r="G7479" t="s">
        <v>24518</v>
      </c>
      <c r="H7479" s="3" t="s">
        <v>24519</v>
      </c>
      <c r="I7479" t="s">
        <v>1658</v>
      </c>
      <c r="J7479" t="s">
        <v>24495</v>
      </c>
    </row>
    <row r="7480" spans="1:10" ht="16" x14ac:dyDescent="0.2">
      <c r="A7480" t="s">
        <v>24526</v>
      </c>
      <c r="B7480" t="s">
        <v>24527</v>
      </c>
      <c r="C7480" t="s">
        <v>24528</v>
      </c>
      <c r="D7480">
        <v>2</v>
      </c>
      <c r="E7480" t="s">
        <v>13</v>
      </c>
      <c r="F7480" t="s">
        <v>13</v>
      </c>
      <c r="G7480" t="s">
        <v>24518</v>
      </c>
      <c r="H7480" s="3" t="s">
        <v>24519</v>
      </c>
      <c r="I7480" t="s">
        <v>1658</v>
      </c>
      <c r="J7480" t="s">
        <v>24529</v>
      </c>
    </row>
    <row r="7481" spans="1:10" ht="16" x14ac:dyDescent="0.2">
      <c r="A7481" t="s">
        <v>24520</v>
      </c>
      <c r="B7481" t="s">
        <v>24527</v>
      </c>
      <c r="C7481" t="s">
        <v>24528</v>
      </c>
      <c r="D7481">
        <v>2</v>
      </c>
      <c r="E7481" t="s">
        <v>13</v>
      </c>
      <c r="F7481" t="s">
        <v>13</v>
      </c>
      <c r="G7481" t="s">
        <v>24530</v>
      </c>
      <c r="H7481" s="3" t="s">
        <v>24519</v>
      </c>
      <c r="I7481" t="s">
        <v>1658</v>
      </c>
      <c r="J7481" t="s">
        <v>24523</v>
      </c>
    </row>
    <row r="7482" spans="1:10" ht="16" x14ac:dyDescent="0.2">
      <c r="A7482" t="s">
        <v>24526</v>
      </c>
      <c r="B7482" t="s">
        <v>24521</v>
      </c>
      <c r="C7482" t="s">
        <v>24522</v>
      </c>
      <c r="D7482">
        <v>1</v>
      </c>
      <c r="E7482" t="s">
        <v>13</v>
      </c>
      <c r="F7482" t="s">
        <v>13</v>
      </c>
      <c r="G7482" t="s">
        <v>24531</v>
      </c>
      <c r="H7482" s="3" t="s">
        <v>24519</v>
      </c>
      <c r="I7482" t="s">
        <v>1658</v>
      </c>
      <c r="J7482" t="s">
        <v>24529</v>
      </c>
    </row>
    <row r="7483" spans="1:10" ht="16" x14ac:dyDescent="0.2">
      <c r="A7483" t="s">
        <v>24532</v>
      </c>
      <c r="B7483" t="s">
        <v>24533</v>
      </c>
      <c r="C7483" t="s">
        <v>24534</v>
      </c>
      <c r="D7483">
        <v>2</v>
      </c>
      <c r="E7483" t="s">
        <v>13</v>
      </c>
      <c r="F7483" t="s">
        <v>13</v>
      </c>
      <c r="G7483" t="s">
        <v>24535</v>
      </c>
      <c r="H7483" s="3" t="s">
        <v>24536</v>
      </c>
      <c r="I7483" t="s">
        <v>1658</v>
      </c>
      <c r="J7483" t="s">
        <v>24537</v>
      </c>
    </row>
    <row r="7484" spans="1:10" ht="32" x14ac:dyDescent="0.2">
      <c r="A7484" t="s">
        <v>24538</v>
      </c>
      <c r="B7484" t="s">
        <v>24539</v>
      </c>
      <c r="C7484" t="s">
        <v>24540</v>
      </c>
      <c r="D7484">
        <v>2</v>
      </c>
      <c r="E7484" t="s">
        <v>13</v>
      </c>
      <c r="F7484" t="s">
        <v>13</v>
      </c>
      <c r="G7484" t="s">
        <v>24541</v>
      </c>
      <c r="H7484" s="3" t="s">
        <v>24542</v>
      </c>
      <c r="I7484" t="s">
        <v>15269</v>
      </c>
      <c r="J7484" t="s">
        <v>24543</v>
      </c>
    </row>
    <row r="7485" spans="1:10" ht="16" x14ac:dyDescent="0.2">
      <c r="A7485" t="s">
        <v>4471</v>
      </c>
      <c r="B7485" t="s">
        <v>24544</v>
      </c>
      <c r="C7485" t="s">
        <v>24545</v>
      </c>
      <c r="D7485">
        <v>3</v>
      </c>
      <c r="E7485" t="s">
        <v>13</v>
      </c>
      <c r="F7485" t="s">
        <v>13</v>
      </c>
      <c r="G7485" t="s">
        <v>24546</v>
      </c>
      <c r="H7485" s="3" t="s">
        <v>24547</v>
      </c>
      <c r="I7485" t="s">
        <v>62</v>
      </c>
      <c r="J7485" t="s">
        <v>4476</v>
      </c>
    </row>
    <row r="7486" spans="1:10" ht="16" x14ac:dyDescent="0.2">
      <c r="A7486" t="s">
        <v>4471</v>
      </c>
      <c r="B7486" t="s">
        <v>24548</v>
      </c>
      <c r="C7486" t="s">
        <v>24549</v>
      </c>
      <c r="D7486">
        <v>2</v>
      </c>
      <c r="E7486" t="s">
        <v>13</v>
      </c>
      <c r="F7486" t="s">
        <v>13</v>
      </c>
      <c r="G7486" t="s">
        <v>24546</v>
      </c>
      <c r="H7486" s="3" t="s">
        <v>24547</v>
      </c>
      <c r="I7486" t="s">
        <v>62</v>
      </c>
      <c r="J7486" t="s">
        <v>4476</v>
      </c>
    </row>
    <row r="7487" spans="1:10" ht="16" x14ac:dyDescent="0.2">
      <c r="A7487" t="s">
        <v>24550</v>
      </c>
      <c r="B7487" t="s">
        <v>24551</v>
      </c>
      <c r="C7487" t="s">
        <v>24552</v>
      </c>
      <c r="D7487">
        <v>2</v>
      </c>
      <c r="E7487" t="s">
        <v>13</v>
      </c>
      <c r="F7487" t="s">
        <v>13</v>
      </c>
      <c r="G7487" t="s">
        <v>24553</v>
      </c>
      <c r="H7487" s="3" t="s">
        <v>24554</v>
      </c>
      <c r="I7487" t="s">
        <v>918</v>
      </c>
      <c r="J7487" t="s">
        <v>24555</v>
      </c>
    </row>
    <row r="7488" spans="1:10" ht="16" x14ac:dyDescent="0.2">
      <c r="A7488" t="s">
        <v>24556</v>
      </c>
      <c r="B7488" t="s">
        <v>24557</v>
      </c>
      <c r="C7488" t="s">
        <v>24558</v>
      </c>
      <c r="D7488">
        <v>1</v>
      </c>
      <c r="E7488" t="s">
        <v>13</v>
      </c>
      <c r="F7488" t="s">
        <v>13</v>
      </c>
      <c r="G7488" t="s">
        <v>24559</v>
      </c>
      <c r="H7488" s="3" t="s">
        <v>24560</v>
      </c>
      <c r="I7488" t="s">
        <v>62</v>
      </c>
      <c r="J7488" t="s">
        <v>24561</v>
      </c>
    </row>
    <row r="7489" spans="1:10" ht="16" x14ac:dyDescent="0.2">
      <c r="A7489" t="s">
        <v>24562</v>
      </c>
      <c r="B7489" t="s">
        <v>24563</v>
      </c>
      <c r="C7489" t="s">
        <v>24564</v>
      </c>
      <c r="D7489">
        <v>5</v>
      </c>
      <c r="E7489" t="s">
        <v>13</v>
      </c>
      <c r="F7489" t="s">
        <v>13</v>
      </c>
      <c r="G7489" t="s">
        <v>24565</v>
      </c>
      <c r="H7489" s="3" t="s">
        <v>24566</v>
      </c>
      <c r="I7489" t="s">
        <v>62</v>
      </c>
      <c r="J7489" t="s">
        <v>24567</v>
      </c>
    </row>
    <row r="7490" spans="1:10" ht="64" x14ac:dyDescent="0.2">
      <c r="A7490" t="s">
        <v>4437</v>
      </c>
      <c r="B7490" t="s">
        <v>24568</v>
      </c>
      <c r="C7490" t="s">
        <v>24564</v>
      </c>
      <c r="D7490">
        <v>6</v>
      </c>
      <c r="E7490" t="s">
        <v>13</v>
      </c>
      <c r="F7490" t="s">
        <v>13</v>
      </c>
      <c r="G7490" t="s">
        <v>24569</v>
      </c>
      <c r="H7490" s="3" t="s">
        <v>24570</v>
      </c>
      <c r="I7490" t="s">
        <v>62</v>
      </c>
      <c r="J7490" t="s">
        <v>4439</v>
      </c>
    </row>
    <row r="7491" spans="1:10" ht="16" x14ac:dyDescent="0.2">
      <c r="A7491" t="s">
        <v>4437</v>
      </c>
      <c r="B7491" t="s">
        <v>24571</v>
      </c>
      <c r="C7491" t="s">
        <v>24572</v>
      </c>
      <c r="D7491">
        <v>3</v>
      </c>
      <c r="E7491" t="s">
        <v>13</v>
      </c>
      <c r="F7491" t="s">
        <v>13</v>
      </c>
      <c r="G7491" t="s">
        <v>24569</v>
      </c>
      <c r="H7491" s="3" t="s">
        <v>24573</v>
      </c>
      <c r="I7491" t="s">
        <v>62</v>
      </c>
      <c r="J7491" t="s">
        <v>4439</v>
      </c>
    </row>
    <row r="7492" spans="1:10" ht="16" x14ac:dyDescent="0.2">
      <c r="A7492" t="s">
        <v>4418</v>
      </c>
      <c r="B7492" t="s">
        <v>24574</v>
      </c>
      <c r="C7492" t="s">
        <v>24575</v>
      </c>
      <c r="D7492">
        <v>4</v>
      </c>
      <c r="E7492" t="s">
        <v>13</v>
      </c>
      <c r="F7492" t="s">
        <v>13</v>
      </c>
      <c r="G7492" t="s">
        <v>24569</v>
      </c>
      <c r="H7492" s="3" t="s">
        <v>24573</v>
      </c>
      <c r="I7492" t="s">
        <v>62</v>
      </c>
      <c r="J7492" t="s">
        <v>4422</v>
      </c>
    </row>
    <row r="7493" spans="1:10" ht="16" x14ac:dyDescent="0.2">
      <c r="A7493" t="s">
        <v>24576</v>
      </c>
      <c r="B7493" t="s">
        <v>24577</v>
      </c>
      <c r="C7493" t="s">
        <v>24578</v>
      </c>
      <c r="D7493">
        <v>3</v>
      </c>
      <c r="E7493" t="s">
        <v>24579</v>
      </c>
      <c r="F7493" t="s">
        <v>13</v>
      </c>
      <c r="G7493" t="s">
        <v>24580</v>
      </c>
      <c r="H7493" s="3" t="s">
        <v>24581</v>
      </c>
      <c r="I7493" t="s">
        <v>404</v>
      </c>
      <c r="J7493" t="s">
        <v>24582</v>
      </c>
    </row>
    <row r="7494" spans="1:10" ht="16" x14ac:dyDescent="0.2">
      <c r="A7494" t="s">
        <v>24583</v>
      </c>
      <c r="B7494" t="s">
        <v>24584</v>
      </c>
      <c r="C7494" t="s">
        <v>24585</v>
      </c>
      <c r="D7494">
        <v>2</v>
      </c>
      <c r="E7494" t="s">
        <v>24579</v>
      </c>
      <c r="F7494" t="s">
        <v>13</v>
      </c>
      <c r="G7494" t="s">
        <v>24580</v>
      </c>
      <c r="H7494" s="3" t="s">
        <v>24586</v>
      </c>
      <c r="I7494" t="s">
        <v>404</v>
      </c>
      <c r="J7494" t="s">
        <v>24587</v>
      </c>
    </row>
    <row r="7495" spans="1:10" ht="16" x14ac:dyDescent="0.2">
      <c r="A7495" t="s">
        <v>24588</v>
      </c>
      <c r="B7495" t="s">
        <v>24584</v>
      </c>
      <c r="C7495" t="s">
        <v>24585</v>
      </c>
      <c r="D7495">
        <v>2</v>
      </c>
      <c r="E7495" t="s">
        <v>24579</v>
      </c>
      <c r="F7495" t="s">
        <v>13</v>
      </c>
      <c r="G7495" t="s">
        <v>24580</v>
      </c>
      <c r="H7495" s="3" t="s">
        <v>24589</v>
      </c>
      <c r="I7495" t="s">
        <v>404</v>
      </c>
      <c r="J7495" t="s">
        <v>24590</v>
      </c>
    </row>
    <row r="7496" spans="1:10" ht="16" x14ac:dyDescent="0.2">
      <c r="A7496" t="s">
        <v>24576</v>
      </c>
      <c r="B7496" t="s">
        <v>24591</v>
      </c>
      <c r="C7496" t="s">
        <v>24592</v>
      </c>
      <c r="D7496">
        <v>4</v>
      </c>
      <c r="E7496" t="s">
        <v>24579</v>
      </c>
      <c r="F7496" t="s">
        <v>13</v>
      </c>
      <c r="G7496" t="s">
        <v>24580</v>
      </c>
      <c r="H7496" s="3" t="s">
        <v>24581</v>
      </c>
      <c r="I7496" t="s">
        <v>404</v>
      </c>
      <c r="J7496" t="s">
        <v>24582</v>
      </c>
    </row>
    <row r="7497" spans="1:10" ht="16" x14ac:dyDescent="0.2">
      <c r="A7497" t="s">
        <v>24593</v>
      </c>
      <c r="B7497" t="s">
        <v>24594</v>
      </c>
      <c r="C7497" t="s">
        <v>24595</v>
      </c>
      <c r="D7497">
        <v>1</v>
      </c>
      <c r="E7497" t="s">
        <v>13</v>
      </c>
      <c r="F7497" t="s">
        <v>13</v>
      </c>
      <c r="G7497" t="s">
        <v>24596</v>
      </c>
      <c r="H7497" s="3" t="s">
        <v>24597</v>
      </c>
      <c r="I7497" t="s">
        <v>1033</v>
      </c>
      <c r="J7497" t="s">
        <v>24598</v>
      </c>
    </row>
    <row r="7498" spans="1:10" ht="16" x14ac:dyDescent="0.2">
      <c r="A7498" t="s">
        <v>24599</v>
      </c>
      <c r="B7498" t="s">
        <v>9771</v>
      </c>
      <c r="C7498" t="s">
        <v>20884</v>
      </c>
      <c r="D7498">
        <v>2</v>
      </c>
      <c r="E7498" t="s">
        <v>13</v>
      </c>
      <c r="F7498" t="s">
        <v>13</v>
      </c>
      <c r="G7498" t="s">
        <v>24596</v>
      </c>
      <c r="H7498" s="3" t="s">
        <v>24600</v>
      </c>
      <c r="I7498" t="s">
        <v>1033</v>
      </c>
      <c r="J7498" t="s">
        <v>24601</v>
      </c>
    </row>
    <row r="7499" spans="1:10" ht="16" x14ac:dyDescent="0.2">
      <c r="A7499" t="s">
        <v>24602</v>
      </c>
      <c r="B7499" t="s">
        <v>9771</v>
      </c>
      <c r="C7499" t="s">
        <v>20884</v>
      </c>
      <c r="D7499">
        <v>2</v>
      </c>
      <c r="E7499" t="s">
        <v>13</v>
      </c>
      <c r="F7499" t="s">
        <v>13</v>
      </c>
      <c r="G7499" t="s">
        <v>24596</v>
      </c>
      <c r="H7499" s="3" t="s">
        <v>24600</v>
      </c>
      <c r="I7499" t="s">
        <v>1033</v>
      </c>
      <c r="J7499" t="s">
        <v>24603</v>
      </c>
    </row>
    <row r="7500" spans="1:10" ht="16" x14ac:dyDescent="0.2">
      <c r="A7500" t="s">
        <v>24593</v>
      </c>
      <c r="B7500" t="s">
        <v>24604</v>
      </c>
      <c r="C7500" t="s">
        <v>24605</v>
      </c>
      <c r="D7500">
        <v>2</v>
      </c>
      <c r="E7500" t="s">
        <v>13</v>
      </c>
      <c r="F7500" t="s">
        <v>13</v>
      </c>
      <c r="G7500" t="s">
        <v>24596</v>
      </c>
      <c r="H7500" s="3" t="s">
        <v>24597</v>
      </c>
      <c r="I7500" t="s">
        <v>1033</v>
      </c>
      <c r="J7500" t="s">
        <v>24598</v>
      </c>
    </row>
    <row r="7501" spans="1:10" ht="16" x14ac:dyDescent="0.2">
      <c r="A7501" t="s">
        <v>24606</v>
      </c>
      <c r="B7501" t="s">
        <v>9771</v>
      </c>
      <c r="C7501" t="s">
        <v>20884</v>
      </c>
      <c r="D7501">
        <v>2</v>
      </c>
      <c r="E7501" t="s">
        <v>13</v>
      </c>
      <c r="F7501" t="s">
        <v>13</v>
      </c>
      <c r="G7501" t="s">
        <v>24596</v>
      </c>
      <c r="H7501" s="3" t="s">
        <v>24600</v>
      </c>
      <c r="I7501" t="s">
        <v>1033</v>
      </c>
      <c r="J7501" t="s">
        <v>24607</v>
      </c>
    </row>
    <row r="7502" spans="1:10" ht="16" x14ac:dyDescent="0.2">
      <c r="A7502" t="s">
        <v>24608</v>
      </c>
      <c r="B7502" t="s">
        <v>16742</v>
      </c>
      <c r="C7502" t="s">
        <v>24609</v>
      </c>
      <c r="D7502">
        <v>2</v>
      </c>
      <c r="E7502" t="s">
        <v>13</v>
      </c>
      <c r="F7502" t="s">
        <v>13</v>
      </c>
      <c r="G7502" t="s">
        <v>24596</v>
      </c>
      <c r="H7502" s="3" t="s">
        <v>24610</v>
      </c>
      <c r="I7502" t="s">
        <v>1033</v>
      </c>
      <c r="J7502" t="s">
        <v>24611</v>
      </c>
    </row>
    <row r="7503" spans="1:10" ht="16" x14ac:dyDescent="0.2">
      <c r="A7503" t="s">
        <v>24612</v>
      </c>
      <c r="B7503" t="s">
        <v>24613</v>
      </c>
      <c r="C7503" t="s">
        <v>24614</v>
      </c>
      <c r="D7503">
        <v>2</v>
      </c>
      <c r="E7503" t="s">
        <v>24615</v>
      </c>
      <c r="F7503" t="s">
        <v>13</v>
      </c>
      <c r="G7503" t="s">
        <v>24616</v>
      </c>
      <c r="H7503" s="3" t="s">
        <v>24617</v>
      </c>
      <c r="I7503" t="s">
        <v>90</v>
      </c>
      <c r="J7503" t="s">
        <v>24618</v>
      </c>
    </row>
    <row r="7504" spans="1:10" ht="16" x14ac:dyDescent="0.2">
      <c r="A7504" t="s">
        <v>24619</v>
      </c>
      <c r="B7504" t="s">
        <v>24620</v>
      </c>
      <c r="C7504" t="s">
        <v>24621</v>
      </c>
      <c r="D7504">
        <v>1</v>
      </c>
      <c r="E7504" t="s">
        <v>24615</v>
      </c>
      <c r="F7504" t="s">
        <v>13</v>
      </c>
      <c r="G7504" t="s">
        <v>24616</v>
      </c>
      <c r="H7504" s="3" t="s">
        <v>24622</v>
      </c>
      <c r="I7504" t="s">
        <v>90</v>
      </c>
      <c r="J7504" t="s">
        <v>24623</v>
      </c>
    </row>
    <row r="7505" spans="1:10" ht="16" x14ac:dyDescent="0.2">
      <c r="A7505" t="s">
        <v>24624</v>
      </c>
      <c r="B7505" t="s">
        <v>24625</v>
      </c>
      <c r="C7505" t="s">
        <v>24626</v>
      </c>
      <c r="D7505">
        <v>2</v>
      </c>
      <c r="E7505" t="s">
        <v>24615</v>
      </c>
      <c r="F7505" t="s">
        <v>13</v>
      </c>
      <c r="G7505" t="s">
        <v>24616</v>
      </c>
      <c r="H7505" s="3" t="s">
        <v>24627</v>
      </c>
      <c r="I7505" t="s">
        <v>90</v>
      </c>
      <c r="J7505" t="s">
        <v>24628</v>
      </c>
    </row>
    <row r="7506" spans="1:10" ht="16" x14ac:dyDescent="0.2">
      <c r="A7506" t="s">
        <v>21354</v>
      </c>
      <c r="B7506" t="s">
        <v>24629</v>
      </c>
      <c r="C7506" t="s">
        <v>24630</v>
      </c>
      <c r="D7506">
        <v>2</v>
      </c>
      <c r="E7506" t="s">
        <v>24615</v>
      </c>
      <c r="F7506" t="s">
        <v>13</v>
      </c>
      <c r="G7506" t="s">
        <v>24616</v>
      </c>
      <c r="H7506" s="3" t="s">
        <v>24617</v>
      </c>
      <c r="I7506" t="s">
        <v>90</v>
      </c>
      <c r="J7506" t="s">
        <v>21359</v>
      </c>
    </row>
    <row r="7507" spans="1:10" ht="32" x14ac:dyDescent="0.2">
      <c r="A7507" t="s">
        <v>24624</v>
      </c>
      <c r="B7507" t="s">
        <v>24631</v>
      </c>
      <c r="C7507" t="s">
        <v>24632</v>
      </c>
      <c r="D7507">
        <v>1</v>
      </c>
      <c r="E7507" t="s">
        <v>24615</v>
      </c>
      <c r="F7507" t="s">
        <v>13</v>
      </c>
      <c r="G7507" t="s">
        <v>24616</v>
      </c>
      <c r="H7507" s="3" t="s">
        <v>24633</v>
      </c>
      <c r="I7507" t="s">
        <v>90</v>
      </c>
      <c r="J7507" t="s">
        <v>24628</v>
      </c>
    </row>
    <row r="7508" spans="1:10" ht="16" x14ac:dyDescent="0.2">
      <c r="A7508" t="s">
        <v>24634</v>
      </c>
      <c r="B7508" t="s">
        <v>24629</v>
      </c>
      <c r="C7508" t="s">
        <v>24630</v>
      </c>
      <c r="D7508">
        <v>5</v>
      </c>
      <c r="E7508" t="s">
        <v>24615</v>
      </c>
      <c r="F7508" t="s">
        <v>13</v>
      </c>
      <c r="G7508" t="s">
        <v>24616</v>
      </c>
      <c r="H7508" s="3" t="s">
        <v>24617</v>
      </c>
      <c r="I7508" t="s">
        <v>90</v>
      </c>
      <c r="J7508" t="s">
        <v>24635</v>
      </c>
    </row>
    <row r="7509" spans="1:10" ht="16" x14ac:dyDescent="0.2">
      <c r="A7509" t="s">
        <v>24636</v>
      </c>
      <c r="B7509" t="s">
        <v>24629</v>
      </c>
      <c r="C7509" t="s">
        <v>24630</v>
      </c>
      <c r="D7509">
        <v>2</v>
      </c>
      <c r="E7509" t="s">
        <v>24615</v>
      </c>
      <c r="F7509" t="s">
        <v>13</v>
      </c>
      <c r="G7509" t="s">
        <v>24616</v>
      </c>
      <c r="H7509" s="3" t="s">
        <v>24617</v>
      </c>
      <c r="I7509" t="s">
        <v>90</v>
      </c>
      <c r="J7509" t="s">
        <v>24637</v>
      </c>
    </row>
    <row r="7510" spans="1:10" ht="16" x14ac:dyDescent="0.2">
      <c r="A7510" t="s">
        <v>9878</v>
      </c>
      <c r="B7510" t="s">
        <v>24638</v>
      </c>
      <c r="C7510" t="s">
        <v>24639</v>
      </c>
      <c r="D7510">
        <v>3</v>
      </c>
      <c r="E7510" t="s">
        <v>24615</v>
      </c>
      <c r="F7510" t="s">
        <v>13</v>
      </c>
      <c r="G7510" t="s">
        <v>24616</v>
      </c>
      <c r="H7510" s="3" t="s">
        <v>24640</v>
      </c>
      <c r="I7510" t="s">
        <v>90</v>
      </c>
      <c r="J7510" t="s">
        <v>9879</v>
      </c>
    </row>
    <row r="7511" spans="1:10" ht="16" x14ac:dyDescent="0.2">
      <c r="A7511" t="s">
        <v>24612</v>
      </c>
      <c r="B7511" t="s">
        <v>8068</v>
      </c>
      <c r="C7511" t="s">
        <v>24641</v>
      </c>
      <c r="D7511">
        <v>3</v>
      </c>
      <c r="E7511" t="s">
        <v>24615</v>
      </c>
      <c r="F7511" t="s">
        <v>13</v>
      </c>
      <c r="G7511" t="s">
        <v>24616</v>
      </c>
      <c r="H7511" s="3" t="s">
        <v>24617</v>
      </c>
      <c r="I7511" t="s">
        <v>90</v>
      </c>
      <c r="J7511" t="s">
        <v>24618</v>
      </c>
    </row>
    <row r="7512" spans="1:10" ht="16" x14ac:dyDescent="0.2">
      <c r="A7512" t="s">
        <v>24642</v>
      </c>
      <c r="B7512" t="s">
        <v>24625</v>
      </c>
      <c r="C7512" t="s">
        <v>24626</v>
      </c>
      <c r="D7512">
        <v>2</v>
      </c>
      <c r="E7512" t="s">
        <v>24615</v>
      </c>
      <c r="F7512" t="s">
        <v>13</v>
      </c>
      <c r="G7512" t="s">
        <v>24616</v>
      </c>
      <c r="H7512" s="3" t="s">
        <v>24627</v>
      </c>
      <c r="I7512" t="s">
        <v>90</v>
      </c>
      <c r="J7512" t="s">
        <v>24643</v>
      </c>
    </row>
    <row r="7513" spans="1:10" ht="16" x14ac:dyDescent="0.2">
      <c r="A7513" t="s">
        <v>13898</v>
      </c>
      <c r="B7513" t="s">
        <v>93</v>
      </c>
      <c r="C7513" t="s">
        <v>94</v>
      </c>
      <c r="D7513">
        <v>3</v>
      </c>
      <c r="E7513" t="s">
        <v>24615</v>
      </c>
      <c r="F7513" t="s">
        <v>13</v>
      </c>
      <c r="G7513" t="s">
        <v>24616</v>
      </c>
      <c r="H7513" s="3" t="s">
        <v>24640</v>
      </c>
      <c r="I7513" t="s">
        <v>90</v>
      </c>
      <c r="J7513" t="s">
        <v>13900</v>
      </c>
    </row>
    <row r="7514" spans="1:10" ht="16" x14ac:dyDescent="0.2">
      <c r="A7514" t="s">
        <v>24644</v>
      </c>
      <c r="B7514" t="s">
        <v>24645</v>
      </c>
      <c r="C7514" t="s">
        <v>24646</v>
      </c>
      <c r="D7514">
        <v>2</v>
      </c>
      <c r="E7514" t="s">
        <v>24615</v>
      </c>
      <c r="F7514" t="s">
        <v>13</v>
      </c>
      <c r="G7514" t="s">
        <v>24616</v>
      </c>
      <c r="H7514" s="3" t="s">
        <v>24640</v>
      </c>
      <c r="I7514" t="s">
        <v>90</v>
      </c>
      <c r="J7514" t="s">
        <v>24647</v>
      </c>
    </row>
    <row r="7515" spans="1:10" ht="32" x14ac:dyDescent="0.2">
      <c r="A7515" t="s">
        <v>24642</v>
      </c>
      <c r="B7515" t="s">
        <v>24648</v>
      </c>
      <c r="C7515" t="s">
        <v>24649</v>
      </c>
      <c r="D7515">
        <v>1</v>
      </c>
      <c r="E7515" t="s">
        <v>24615</v>
      </c>
      <c r="F7515" t="s">
        <v>13</v>
      </c>
      <c r="G7515" t="s">
        <v>24616</v>
      </c>
      <c r="H7515" s="3" t="s">
        <v>24650</v>
      </c>
      <c r="I7515" t="s">
        <v>90</v>
      </c>
      <c r="J7515" t="s">
        <v>24643</v>
      </c>
    </row>
    <row r="7516" spans="1:10" ht="16" x14ac:dyDescent="0.2">
      <c r="A7516" t="s">
        <v>24612</v>
      </c>
      <c r="B7516" t="s">
        <v>24629</v>
      </c>
      <c r="C7516" t="s">
        <v>24630</v>
      </c>
      <c r="D7516">
        <v>4</v>
      </c>
      <c r="E7516" t="s">
        <v>24615</v>
      </c>
      <c r="F7516" t="s">
        <v>13</v>
      </c>
      <c r="G7516" t="s">
        <v>24616</v>
      </c>
      <c r="H7516" s="3" t="s">
        <v>24617</v>
      </c>
      <c r="I7516" t="s">
        <v>90</v>
      </c>
      <c r="J7516" t="s">
        <v>24618</v>
      </c>
    </row>
    <row r="7517" spans="1:10" ht="16" x14ac:dyDescent="0.2">
      <c r="A7517" t="s">
        <v>24612</v>
      </c>
      <c r="B7517" t="s">
        <v>24651</v>
      </c>
      <c r="C7517" t="s">
        <v>24652</v>
      </c>
      <c r="D7517">
        <v>1</v>
      </c>
      <c r="E7517" t="s">
        <v>24615</v>
      </c>
      <c r="F7517" t="s">
        <v>13</v>
      </c>
      <c r="G7517" t="s">
        <v>24616</v>
      </c>
      <c r="H7517" s="3" t="s">
        <v>24617</v>
      </c>
      <c r="I7517" t="s">
        <v>90</v>
      </c>
      <c r="J7517" t="s">
        <v>24618</v>
      </c>
    </row>
    <row r="7518" spans="1:10" ht="16" x14ac:dyDescent="0.2">
      <c r="A7518" t="s">
        <v>24642</v>
      </c>
      <c r="B7518" t="s">
        <v>24653</v>
      </c>
      <c r="C7518" t="s">
        <v>24654</v>
      </c>
      <c r="D7518">
        <v>3</v>
      </c>
      <c r="E7518" t="s">
        <v>24615</v>
      </c>
      <c r="F7518" t="s">
        <v>13</v>
      </c>
      <c r="G7518" t="s">
        <v>24616</v>
      </c>
      <c r="H7518" s="3" t="s">
        <v>24655</v>
      </c>
      <c r="I7518" t="s">
        <v>90</v>
      </c>
      <c r="J7518" t="s">
        <v>24643</v>
      </c>
    </row>
    <row r="7519" spans="1:10" ht="16" x14ac:dyDescent="0.2">
      <c r="A7519" t="s">
        <v>24656</v>
      </c>
      <c r="B7519" t="s">
        <v>24629</v>
      </c>
      <c r="C7519" t="s">
        <v>24630</v>
      </c>
      <c r="D7519">
        <v>5</v>
      </c>
      <c r="E7519" t="s">
        <v>24615</v>
      </c>
      <c r="F7519" t="s">
        <v>13</v>
      </c>
      <c r="G7519" t="s">
        <v>24616</v>
      </c>
      <c r="H7519" s="3" t="s">
        <v>24617</v>
      </c>
      <c r="I7519" t="s">
        <v>90</v>
      </c>
      <c r="J7519" t="s">
        <v>21359</v>
      </c>
    </row>
    <row r="7520" spans="1:10" ht="16" x14ac:dyDescent="0.2">
      <c r="A7520" t="s">
        <v>24657</v>
      </c>
      <c r="B7520" t="s">
        <v>24658</v>
      </c>
      <c r="C7520" t="s">
        <v>24659</v>
      </c>
      <c r="D7520">
        <v>2</v>
      </c>
      <c r="E7520" t="s">
        <v>13</v>
      </c>
      <c r="F7520" t="s">
        <v>13</v>
      </c>
      <c r="G7520" t="s">
        <v>24660</v>
      </c>
      <c r="H7520" s="3" t="s">
        <v>24661</v>
      </c>
      <c r="I7520" t="s">
        <v>62</v>
      </c>
      <c r="J7520" t="s">
        <v>24662</v>
      </c>
    </row>
    <row r="7521" spans="1:10" ht="16" x14ac:dyDescent="0.2">
      <c r="A7521" t="s">
        <v>24657</v>
      </c>
      <c r="B7521" t="s">
        <v>24663</v>
      </c>
      <c r="C7521" t="s">
        <v>24664</v>
      </c>
      <c r="D7521">
        <v>1</v>
      </c>
      <c r="E7521" t="s">
        <v>13</v>
      </c>
      <c r="F7521" t="s">
        <v>13</v>
      </c>
      <c r="G7521" t="s">
        <v>24660</v>
      </c>
      <c r="H7521" s="3" t="s">
        <v>24661</v>
      </c>
      <c r="I7521" t="s">
        <v>62</v>
      </c>
      <c r="J7521" t="s">
        <v>24662</v>
      </c>
    </row>
    <row r="7522" spans="1:10" ht="16" x14ac:dyDescent="0.2">
      <c r="A7522" t="s">
        <v>24665</v>
      </c>
      <c r="B7522" t="s">
        <v>24666</v>
      </c>
      <c r="C7522" t="s">
        <v>24667</v>
      </c>
      <c r="D7522">
        <v>1</v>
      </c>
      <c r="E7522" t="s">
        <v>13</v>
      </c>
      <c r="F7522" t="s">
        <v>13</v>
      </c>
      <c r="G7522" t="s">
        <v>24668</v>
      </c>
      <c r="H7522" s="3" t="s">
        <v>24669</v>
      </c>
      <c r="I7522" t="s">
        <v>62</v>
      </c>
      <c r="J7522" t="s">
        <v>24670</v>
      </c>
    </row>
    <row r="7523" spans="1:10" ht="16" x14ac:dyDescent="0.2">
      <c r="A7523" t="s">
        <v>24671</v>
      </c>
      <c r="B7523" t="s">
        <v>24672</v>
      </c>
      <c r="C7523" t="s">
        <v>24673</v>
      </c>
      <c r="D7523">
        <v>1</v>
      </c>
      <c r="E7523" t="s">
        <v>13</v>
      </c>
      <c r="F7523" t="s">
        <v>13</v>
      </c>
      <c r="G7523" t="s">
        <v>24674</v>
      </c>
      <c r="H7523" s="3" t="s">
        <v>24675</v>
      </c>
      <c r="I7523" t="s">
        <v>810</v>
      </c>
      <c r="J7523" t="s">
        <v>24676</v>
      </c>
    </row>
    <row r="7524" spans="1:10" ht="16" x14ac:dyDescent="0.2">
      <c r="A7524" t="s">
        <v>10827</v>
      </c>
      <c r="B7524" t="s">
        <v>24677</v>
      </c>
      <c r="C7524" t="s">
        <v>24678</v>
      </c>
      <c r="D7524">
        <v>1</v>
      </c>
      <c r="E7524" t="s">
        <v>13</v>
      </c>
      <c r="F7524" t="s">
        <v>13</v>
      </c>
      <c r="G7524" t="s">
        <v>24679</v>
      </c>
      <c r="H7524" s="3" t="s">
        <v>24680</v>
      </c>
      <c r="I7524" t="s">
        <v>810</v>
      </c>
      <c r="J7524" t="s">
        <v>10832</v>
      </c>
    </row>
    <row r="7525" spans="1:10" ht="16" x14ac:dyDescent="0.2">
      <c r="A7525" t="s">
        <v>10827</v>
      </c>
      <c r="B7525" t="s">
        <v>24681</v>
      </c>
      <c r="C7525" t="s">
        <v>24682</v>
      </c>
      <c r="D7525">
        <v>2</v>
      </c>
      <c r="E7525" t="s">
        <v>13</v>
      </c>
      <c r="F7525" t="s">
        <v>13</v>
      </c>
      <c r="G7525" t="s">
        <v>24683</v>
      </c>
      <c r="H7525" s="3" t="s">
        <v>24680</v>
      </c>
      <c r="I7525" t="s">
        <v>810</v>
      </c>
      <c r="J7525" t="s">
        <v>10832</v>
      </c>
    </row>
    <row r="7526" spans="1:10" ht="32" x14ac:dyDescent="0.2">
      <c r="A7526" t="s">
        <v>14917</v>
      </c>
      <c r="B7526" t="s">
        <v>24684</v>
      </c>
      <c r="C7526" t="s">
        <v>24685</v>
      </c>
      <c r="D7526">
        <v>6</v>
      </c>
      <c r="E7526" t="s">
        <v>13</v>
      </c>
      <c r="F7526" t="s">
        <v>13</v>
      </c>
      <c r="G7526" t="s">
        <v>24686</v>
      </c>
      <c r="H7526" s="3" t="s">
        <v>24687</v>
      </c>
      <c r="I7526" t="s">
        <v>62</v>
      </c>
      <c r="J7526" t="s">
        <v>14922</v>
      </c>
    </row>
    <row r="7527" spans="1:10" ht="32" x14ac:dyDescent="0.2">
      <c r="A7527" t="s">
        <v>14917</v>
      </c>
      <c r="B7527" t="s">
        <v>24688</v>
      </c>
      <c r="C7527" t="s">
        <v>24689</v>
      </c>
      <c r="D7527">
        <v>5</v>
      </c>
      <c r="E7527" t="s">
        <v>13</v>
      </c>
      <c r="F7527" t="s">
        <v>13</v>
      </c>
      <c r="G7527" t="s">
        <v>24686</v>
      </c>
      <c r="H7527" s="3" t="s">
        <v>24690</v>
      </c>
      <c r="I7527" t="s">
        <v>62</v>
      </c>
      <c r="J7527" t="s">
        <v>14922</v>
      </c>
    </row>
    <row r="7528" spans="1:10" ht="32" x14ac:dyDescent="0.2">
      <c r="A7528" t="s">
        <v>14917</v>
      </c>
      <c r="B7528" t="s">
        <v>24691</v>
      </c>
      <c r="C7528" t="s">
        <v>24692</v>
      </c>
      <c r="D7528">
        <v>4</v>
      </c>
      <c r="E7528" t="s">
        <v>13</v>
      </c>
      <c r="F7528" t="s">
        <v>13</v>
      </c>
      <c r="G7528" t="s">
        <v>24686</v>
      </c>
      <c r="H7528" s="3" t="s">
        <v>24690</v>
      </c>
      <c r="I7528" t="s">
        <v>62</v>
      </c>
      <c r="J7528" t="s">
        <v>14922</v>
      </c>
    </row>
    <row r="7529" spans="1:10" ht="32" x14ac:dyDescent="0.2">
      <c r="A7529" t="s">
        <v>14917</v>
      </c>
      <c r="B7529" t="s">
        <v>24693</v>
      </c>
      <c r="C7529" t="s">
        <v>24694</v>
      </c>
      <c r="D7529">
        <v>1</v>
      </c>
      <c r="E7529" t="s">
        <v>13</v>
      </c>
      <c r="F7529" t="s">
        <v>13</v>
      </c>
      <c r="G7529" t="s">
        <v>24686</v>
      </c>
      <c r="H7529" s="3" t="s">
        <v>24690</v>
      </c>
      <c r="I7529" t="s">
        <v>62</v>
      </c>
      <c r="J7529" t="s">
        <v>14922</v>
      </c>
    </row>
    <row r="7530" spans="1:10" ht="32" x14ac:dyDescent="0.2">
      <c r="A7530" t="s">
        <v>14917</v>
      </c>
      <c r="B7530" t="s">
        <v>24695</v>
      </c>
      <c r="C7530" t="s">
        <v>24696</v>
      </c>
      <c r="D7530">
        <v>2</v>
      </c>
      <c r="E7530" t="s">
        <v>13</v>
      </c>
      <c r="F7530" t="s">
        <v>13</v>
      </c>
      <c r="G7530" t="s">
        <v>24686</v>
      </c>
      <c r="H7530" s="3" t="s">
        <v>24697</v>
      </c>
      <c r="I7530" t="s">
        <v>62</v>
      </c>
      <c r="J7530" t="s">
        <v>14922</v>
      </c>
    </row>
    <row r="7531" spans="1:10" ht="16" x14ac:dyDescent="0.2">
      <c r="A7531" t="s">
        <v>14917</v>
      </c>
      <c r="B7531" t="s">
        <v>24698</v>
      </c>
      <c r="C7531" t="s">
        <v>24699</v>
      </c>
      <c r="D7531">
        <v>7</v>
      </c>
      <c r="E7531" t="s">
        <v>13</v>
      </c>
      <c r="F7531" t="s">
        <v>13</v>
      </c>
      <c r="G7531" t="s">
        <v>24686</v>
      </c>
      <c r="H7531" s="3" t="s">
        <v>24700</v>
      </c>
      <c r="I7531" t="s">
        <v>62</v>
      </c>
      <c r="J7531" t="s">
        <v>14922</v>
      </c>
    </row>
    <row r="7532" spans="1:10" ht="32" x14ac:dyDescent="0.2">
      <c r="A7532" t="s">
        <v>14917</v>
      </c>
      <c r="B7532" t="s">
        <v>24701</v>
      </c>
      <c r="C7532" t="s">
        <v>24702</v>
      </c>
      <c r="D7532">
        <v>10</v>
      </c>
      <c r="E7532" t="s">
        <v>13</v>
      </c>
      <c r="F7532" t="s">
        <v>13</v>
      </c>
      <c r="G7532" t="s">
        <v>24686</v>
      </c>
      <c r="H7532" s="3" t="s">
        <v>24690</v>
      </c>
      <c r="I7532" t="s">
        <v>62</v>
      </c>
      <c r="J7532" t="s">
        <v>14922</v>
      </c>
    </row>
    <row r="7533" spans="1:10" ht="16" x14ac:dyDescent="0.2">
      <c r="A7533" t="s">
        <v>14917</v>
      </c>
      <c r="B7533" t="s">
        <v>24703</v>
      </c>
      <c r="C7533" t="s">
        <v>24704</v>
      </c>
      <c r="D7533">
        <v>8</v>
      </c>
      <c r="E7533" t="s">
        <v>13</v>
      </c>
      <c r="F7533" t="s">
        <v>13</v>
      </c>
      <c r="G7533" t="s">
        <v>24686</v>
      </c>
      <c r="H7533" s="3" t="s">
        <v>24700</v>
      </c>
      <c r="I7533" t="s">
        <v>62</v>
      </c>
      <c r="J7533" t="s">
        <v>14922</v>
      </c>
    </row>
    <row r="7534" spans="1:10" ht="16" x14ac:dyDescent="0.2">
      <c r="A7534" t="s">
        <v>24705</v>
      </c>
      <c r="B7534" t="s">
        <v>24706</v>
      </c>
      <c r="C7534" t="s">
        <v>24707</v>
      </c>
      <c r="D7534">
        <v>2</v>
      </c>
      <c r="E7534" t="s">
        <v>13</v>
      </c>
      <c r="F7534" t="s">
        <v>13</v>
      </c>
      <c r="G7534" t="s">
        <v>24708</v>
      </c>
      <c r="H7534" s="3" t="s">
        <v>24709</v>
      </c>
      <c r="I7534" t="s">
        <v>69</v>
      </c>
      <c r="J7534" t="s">
        <v>24710</v>
      </c>
    </row>
    <row r="7535" spans="1:10" ht="16" x14ac:dyDescent="0.2">
      <c r="A7535" t="s">
        <v>24711</v>
      </c>
      <c r="B7535" t="s">
        <v>24712</v>
      </c>
      <c r="C7535" t="s">
        <v>24713</v>
      </c>
      <c r="D7535">
        <v>2</v>
      </c>
      <c r="E7535" t="s">
        <v>730</v>
      </c>
      <c r="F7535" t="s">
        <v>13</v>
      </c>
      <c r="G7535" t="s">
        <v>24714</v>
      </c>
      <c r="H7535" s="3" t="s">
        <v>24715</v>
      </c>
      <c r="I7535" t="s">
        <v>62</v>
      </c>
      <c r="J7535" t="s">
        <v>24716</v>
      </c>
    </row>
    <row r="7536" spans="1:10" ht="16" x14ac:dyDescent="0.2">
      <c r="A7536" t="s">
        <v>12581</v>
      </c>
      <c r="B7536" t="s">
        <v>24717</v>
      </c>
      <c r="C7536" t="s">
        <v>24718</v>
      </c>
      <c r="D7536">
        <v>6</v>
      </c>
      <c r="E7536" t="s">
        <v>730</v>
      </c>
      <c r="F7536" t="s">
        <v>13</v>
      </c>
      <c r="G7536" t="s">
        <v>24714</v>
      </c>
      <c r="H7536" s="3" t="s">
        <v>24715</v>
      </c>
      <c r="I7536" t="s">
        <v>62</v>
      </c>
      <c r="J7536" t="s">
        <v>12586</v>
      </c>
    </row>
    <row r="7537" spans="1:10" ht="16" x14ac:dyDescent="0.2">
      <c r="A7537" t="s">
        <v>12581</v>
      </c>
      <c r="B7537" t="s">
        <v>24719</v>
      </c>
      <c r="C7537" t="s">
        <v>24720</v>
      </c>
      <c r="D7537">
        <v>7</v>
      </c>
      <c r="E7537" t="s">
        <v>730</v>
      </c>
      <c r="F7537" t="s">
        <v>13</v>
      </c>
      <c r="G7537" t="s">
        <v>24714</v>
      </c>
      <c r="H7537" s="3" t="s">
        <v>24715</v>
      </c>
      <c r="I7537" t="s">
        <v>62</v>
      </c>
      <c r="J7537" t="s">
        <v>12586</v>
      </c>
    </row>
    <row r="7538" spans="1:10" ht="16" x14ac:dyDescent="0.2">
      <c r="A7538" t="s">
        <v>20273</v>
      </c>
      <c r="B7538" t="s">
        <v>24721</v>
      </c>
      <c r="C7538" t="s">
        <v>24722</v>
      </c>
      <c r="D7538">
        <v>3</v>
      </c>
      <c r="E7538" t="s">
        <v>13</v>
      </c>
      <c r="F7538" t="s">
        <v>13</v>
      </c>
      <c r="G7538" t="s">
        <v>24723</v>
      </c>
      <c r="H7538" s="3" t="s">
        <v>24724</v>
      </c>
      <c r="I7538" t="s">
        <v>146</v>
      </c>
      <c r="J7538" t="s">
        <v>20278</v>
      </c>
    </row>
    <row r="7539" spans="1:10" ht="16" x14ac:dyDescent="0.2">
      <c r="A7539" t="s">
        <v>20273</v>
      </c>
      <c r="B7539" t="s">
        <v>24725</v>
      </c>
      <c r="C7539" t="s">
        <v>24726</v>
      </c>
      <c r="D7539">
        <v>4</v>
      </c>
      <c r="E7539" t="s">
        <v>13</v>
      </c>
      <c r="F7539" t="s">
        <v>13</v>
      </c>
      <c r="G7539" t="s">
        <v>24723</v>
      </c>
      <c r="H7539" s="3" t="s">
        <v>24724</v>
      </c>
      <c r="I7539" t="s">
        <v>146</v>
      </c>
      <c r="J7539" t="s">
        <v>20278</v>
      </c>
    </row>
    <row r="7540" spans="1:10" ht="16" x14ac:dyDescent="0.2">
      <c r="A7540" t="s">
        <v>24727</v>
      </c>
      <c r="B7540" t="s">
        <v>24728</v>
      </c>
      <c r="C7540" t="s">
        <v>24729</v>
      </c>
      <c r="D7540">
        <v>7</v>
      </c>
      <c r="E7540" t="s">
        <v>13</v>
      </c>
      <c r="F7540" t="s">
        <v>13</v>
      </c>
      <c r="G7540" t="s">
        <v>24730</v>
      </c>
      <c r="H7540" s="3" t="s">
        <v>24731</v>
      </c>
      <c r="I7540" t="s">
        <v>146</v>
      </c>
      <c r="J7540" t="s">
        <v>24732</v>
      </c>
    </row>
    <row r="7541" spans="1:10" ht="16" x14ac:dyDescent="0.2">
      <c r="A7541" t="s">
        <v>152</v>
      </c>
      <c r="B7541" t="s">
        <v>24733</v>
      </c>
      <c r="C7541" t="s">
        <v>24734</v>
      </c>
      <c r="D7541">
        <v>6</v>
      </c>
      <c r="E7541" t="s">
        <v>13</v>
      </c>
      <c r="F7541" t="s">
        <v>13</v>
      </c>
      <c r="G7541" t="s">
        <v>24730</v>
      </c>
      <c r="H7541" s="3" t="s">
        <v>24735</v>
      </c>
      <c r="I7541" t="s">
        <v>146</v>
      </c>
      <c r="J7541" t="s">
        <v>155</v>
      </c>
    </row>
    <row r="7542" spans="1:10" ht="16" x14ac:dyDescent="0.2">
      <c r="A7542" t="s">
        <v>24727</v>
      </c>
      <c r="B7542" t="s">
        <v>24736</v>
      </c>
      <c r="C7542" t="s">
        <v>24737</v>
      </c>
      <c r="D7542">
        <v>2</v>
      </c>
      <c r="E7542" t="s">
        <v>13</v>
      </c>
      <c r="F7542" t="s">
        <v>13</v>
      </c>
      <c r="G7542" t="s">
        <v>24730</v>
      </c>
      <c r="H7542" s="3" t="s">
        <v>24731</v>
      </c>
      <c r="I7542" t="s">
        <v>146</v>
      </c>
      <c r="J7542" t="s">
        <v>24732</v>
      </c>
    </row>
    <row r="7543" spans="1:10" ht="16" x14ac:dyDescent="0.2">
      <c r="A7543" t="s">
        <v>24738</v>
      </c>
      <c r="B7543" t="s">
        <v>24736</v>
      </c>
      <c r="C7543" t="s">
        <v>24737</v>
      </c>
      <c r="D7543">
        <v>3</v>
      </c>
      <c r="E7543" t="s">
        <v>13</v>
      </c>
      <c r="F7543" t="s">
        <v>13</v>
      </c>
      <c r="G7543" t="s">
        <v>24730</v>
      </c>
      <c r="H7543" s="3" t="s">
        <v>24731</v>
      </c>
      <c r="I7543" t="s">
        <v>146</v>
      </c>
      <c r="J7543" t="s">
        <v>24739</v>
      </c>
    </row>
    <row r="7544" spans="1:10" ht="16" x14ac:dyDescent="0.2">
      <c r="A7544" t="s">
        <v>24738</v>
      </c>
      <c r="B7544" t="s">
        <v>24740</v>
      </c>
      <c r="C7544" t="s">
        <v>24741</v>
      </c>
      <c r="D7544">
        <v>10</v>
      </c>
      <c r="E7544" t="s">
        <v>13</v>
      </c>
      <c r="F7544" t="s">
        <v>13</v>
      </c>
      <c r="G7544" t="s">
        <v>24730</v>
      </c>
      <c r="H7544" s="3" t="s">
        <v>24742</v>
      </c>
      <c r="I7544" t="s">
        <v>146</v>
      </c>
      <c r="J7544" t="s">
        <v>24739</v>
      </c>
    </row>
    <row r="7545" spans="1:10" ht="16" x14ac:dyDescent="0.2">
      <c r="A7545" t="s">
        <v>24738</v>
      </c>
      <c r="B7545" t="s">
        <v>24743</v>
      </c>
      <c r="C7545" t="s">
        <v>24744</v>
      </c>
      <c r="D7545">
        <v>4</v>
      </c>
      <c r="E7545" t="s">
        <v>13</v>
      </c>
      <c r="F7545" t="s">
        <v>13</v>
      </c>
      <c r="G7545" t="s">
        <v>24730</v>
      </c>
      <c r="H7545" s="3" t="s">
        <v>24731</v>
      </c>
      <c r="I7545" t="s">
        <v>146</v>
      </c>
      <c r="J7545" t="s">
        <v>24739</v>
      </c>
    </row>
    <row r="7546" spans="1:10" ht="16" x14ac:dyDescent="0.2">
      <c r="A7546" t="s">
        <v>24745</v>
      </c>
      <c r="B7546" t="s">
        <v>24746</v>
      </c>
      <c r="C7546" t="s">
        <v>24747</v>
      </c>
      <c r="D7546">
        <v>2</v>
      </c>
      <c r="E7546" t="s">
        <v>1280</v>
      </c>
      <c r="F7546" t="s">
        <v>13</v>
      </c>
      <c r="G7546" t="s">
        <v>24748</v>
      </c>
      <c r="H7546" s="3" t="s">
        <v>24749</v>
      </c>
      <c r="I7546" t="s">
        <v>146</v>
      </c>
      <c r="J7546" t="s">
        <v>24750</v>
      </c>
    </row>
    <row r="7547" spans="1:10" ht="16" x14ac:dyDescent="0.2">
      <c r="A7547" t="s">
        <v>24751</v>
      </c>
      <c r="B7547" t="s">
        <v>24752</v>
      </c>
      <c r="C7547" t="s">
        <v>24753</v>
      </c>
      <c r="D7547">
        <v>1</v>
      </c>
      <c r="E7547" t="s">
        <v>13</v>
      </c>
      <c r="F7547" t="s">
        <v>13</v>
      </c>
      <c r="G7547" t="s">
        <v>24754</v>
      </c>
      <c r="H7547" s="3" t="s">
        <v>24755</v>
      </c>
      <c r="I7547" t="s">
        <v>106</v>
      </c>
      <c r="J7547" t="s">
        <v>24756</v>
      </c>
    </row>
    <row r="7548" spans="1:10" ht="16" x14ac:dyDescent="0.2">
      <c r="A7548" t="s">
        <v>24757</v>
      </c>
      <c r="B7548" t="s">
        <v>24758</v>
      </c>
      <c r="C7548" t="s">
        <v>24759</v>
      </c>
      <c r="D7548">
        <v>1</v>
      </c>
      <c r="E7548">
        <f>230</f>
        <v>230</v>
      </c>
      <c r="F7548" t="s">
        <v>13</v>
      </c>
      <c r="G7548" t="s">
        <v>24760</v>
      </c>
      <c r="H7548" s="3" t="s">
        <v>24761</v>
      </c>
      <c r="I7548" t="s">
        <v>423</v>
      </c>
      <c r="J7548" t="s">
        <v>24762</v>
      </c>
    </row>
    <row r="7549" spans="1:10" ht="32" x14ac:dyDescent="0.2">
      <c r="A7549" t="s">
        <v>7547</v>
      </c>
      <c r="B7549" t="s">
        <v>24763</v>
      </c>
      <c r="C7549" t="s">
        <v>24759</v>
      </c>
      <c r="D7549">
        <v>6</v>
      </c>
      <c r="E7549">
        <f>230</f>
        <v>230</v>
      </c>
      <c r="F7549" t="s">
        <v>13</v>
      </c>
      <c r="G7549" t="s">
        <v>24760</v>
      </c>
      <c r="H7549" s="3" t="s">
        <v>24764</v>
      </c>
      <c r="I7549" t="s">
        <v>423</v>
      </c>
      <c r="J7549" t="s">
        <v>7552</v>
      </c>
    </row>
    <row r="7550" spans="1:10" ht="16" x14ac:dyDescent="0.2">
      <c r="A7550" t="s">
        <v>16852</v>
      </c>
      <c r="B7550" t="s">
        <v>24765</v>
      </c>
      <c r="C7550" t="s">
        <v>24766</v>
      </c>
      <c r="D7550">
        <v>2</v>
      </c>
      <c r="E7550">
        <f>230</f>
        <v>230</v>
      </c>
      <c r="F7550" t="s">
        <v>13</v>
      </c>
      <c r="G7550" t="s">
        <v>24760</v>
      </c>
      <c r="H7550" s="3" t="s">
        <v>24761</v>
      </c>
      <c r="I7550" t="s">
        <v>423</v>
      </c>
      <c r="J7550" t="s">
        <v>16855</v>
      </c>
    </row>
    <row r="7551" spans="1:10" ht="16" x14ac:dyDescent="0.2">
      <c r="A7551" t="s">
        <v>24767</v>
      </c>
      <c r="B7551" t="s">
        <v>24768</v>
      </c>
      <c r="C7551" t="s">
        <v>24769</v>
      </c>
      <c r="D7551">
        <v>1</v>
      </c>
      <c r="E7551" t="s">
        <v>13</v>
      </c>
      <c r="F7551" t="s">
        <v>13</v>
      </c>
      <c r="G7551" t="s">
        <v>24770</v>
      </c>
      <c r="H7551" s="3" t="s">
        <v>24771</v>
      </c>
      <c r="I7551" t="s">
        <v>69</v>
      </c>
      <c r="J7551" t="s">
        <v>24772</v>
      </c>
    </row>
    <row r="7552" spans="1:10" ht="16" x14ac:dyDescent="0.2">
      <c r="A7552" t="s">
        <v>21384</v>
      </c>
      <c r="B7552" t="s">
        <v>24773</v>
      </c>
      <c r="C7552" t="s">
        <v>24774</v>
      </c>
      <c r="D7552">
        <v>3</v>
      </c>
      <c r="E7552" t="s">
        <v>13</v>
      </c>
      <c r="F7552" t="s">
        <v>13</v>
      </c>
      <c r="G7552" t="s">
        <v>24775</v>
      </c>
      <c r="H7552" s="3" t="s">
        <v>24776</v>
      </c>
      <c r="I7552" t="s">
        <v>524</v>
      </c>
      <c r="J7552" t="s">
        <v>21389</v>
      </c>
    </row>
    <row r="7553" spans="1:10" ht="16" x14ac:dyDescent="0.2">
      <c r="A7553" t="s">
        <v>24777</v>
      </c>
      <c r="B7553" t="s">
        <v>24778</v>
      </c>
      <c r="C7553" t="s">
        <v>24779</v>
      </c>
      <c r="D7553">
        <v>3</v>
      </c>
      <c r="E7553" t="s">
        <v>13</v>
      </c>
      <c r="F7553" t="s">
        <v>13</v>
      </c>
      <c r="G7553" t="s">
        <v>24780</v>
      </c>
      <c r="H7553" s="3" t="s">
        <v>24781</v>
      </c>
      <c r="I7553" t="s">
        <v>524</v>
      </c>
      <c r="J7553" t="s">
        <v>24782</v>
      </c>
    </row>
    <row r="7554" spans="1:10" ht="16" x14ac:dyDescent="0.2">
      <c r="A7554" t="s">
        <v>24777</v>
      </c>
      <c r="B7554" t="s">
        <v>24783</v>
      </c>
      <c r="C7554" t="s">
        <v>24784</v>
      </c>
      <c r="D7554">
        <v>6</v>
      </c>
      <c r="E7554" t="s">
        <v>13</v>
      </c>
      <c r="F7554" t="s">
        <v>13</v>
      </c>
      <c r="G7554" t="s">
        <v>24780</v>
      </c>
      <c r="H7554" s="3" t="s">
        <v>24781</v>
      </c>
      <c r="I7554" t="s">
        <v>524</v>
      </c>
      <c r="J7554" t="s">
        <v>24782</v>
      </c>
    </row>
    <row r="7555" spans="1:10" ht="16" x14ac:dyDescent="0.2">
      <c r="A7555" t="s">
        <v>24777</v>
      </c>
      <c r="B7555" t="s">
        <v>24785</v>
      </c>
      <c r="C7555" t="s">
        <v>24786</v>
      </c>
      <c r="D7555">
        <v>5</v>
      </c>
      <c r="E7555" t="s">
        <v>13</v>
      </c>
      <c r="F7555" t="s">
        <v>13</v>
      </c>
      <c r="G7555" t="s">
        <v>24780</v>
      </c>
      <c r="H7555" s="3" t="s">
        <v>24781</v>
      </c>
      <c r="I7555" t="s">
        <v>524</v>
      </c>
      <c r="J7555" t="s">
        <v>24782</v>
      </c>
    </row>
    <row r="7556" spans="1:10" ht="16" x14ac:dyDescent="0.2">
      <c r="A7556" t="s">
        <v>24777</v>
      </c>
      <c r="B7556" t="s">
        <v>24787</v>
      </c>
      <c r="C7556" t="s">
        <v>24788</v>
      </c>
      <c r="D7556">
        <v>1</v>
      </c>
      <c r="E7556" t="s">
        <v>13</v>
      </c>
      <c r="F7556" t="s">
        <v>13</v>
      </c>
      <c r="G7556" t="s">
        <v>24780</v>
      </c>
      <c r="H7556" s="3" t="s">
        <v>24781</v>
      </c>
      <c r="I7556" t="s">
        <v>524</v>
      </c>
      <c r="J7556" t="s">
        <v>24782</v>
      </c>
    </row>
    <row r="7557" spans="1:10" ht="16" x14ac:dyDescent="0.2">
      <c r="A7557" t="s">
        <v>24777</v>
      </c>
      <c r="B7557" t="s">
        <v>24789</v>
      </c>
      <c r="C7557" t="s">
        <v>24790</v>
      </c>
      <c r="D7557">
        <v>7</v>
      </c>
      <c r="E7557" t="s">
        <v>13</v>
      </c>
      <c r="F7557" t="s">
        <v>13</v>
      </c>
      <c r="G7557" t="s">
        <v>24780</v>
      </c>
      <c r="H7557" s="3" t="s">
        <v>24781</v>
      </c>
      <c r="I7557" t="s">
        <v>524</v>
      </c>
      <c r="J7557" t="s">
        <v>24782</v>
      </c>
    </row>
    <row r="7558" spans="1:10" ht="16" x14ac:dyDescent="0.2">
      <c r="A7558" t="s">
        <v>24791</v>
      </c>
      <c r="B7558" t="s">
        <v>24792</v>
      </c>
      <c r="C7558" t="s">
        <v>24793</v>
      </c>
      <c r="D7558">
        <v>1</v>
      </c>
      <c r="E7558" t="s">
        <v>13</v>
      </c>
      <c r="F7558" t="s">
        <v>13</v>
      </c>
      <c r="G7558" t="s">
        <v>24794</v>
      </c>
      <c r="H7558" s="3" t="s">
        <v>24795</v>
      </c>
      <c r="I7558" t="s">
        <v>524</v>
      </c>
      <c r="J7558" t="s">
        <v>24796</v>
      </c>
    </row>
    <row r="7559" spans="1:10" ht="16" x14ac:dyDescent="0.2">
      <c r="A7559" t="s">
        <v>24791</v>
      </c>
      <c r="B7559" t="s">
        <v>24797</v>
      </c>
      <c r="C7559" t="s">
        <v>24798</v>
      </c>
      <c r="D7559">
        <v>2</v>
      </c>
      <c r="E7559" t="s">
        <v>13</v>
      </c>
      <c r="F7559" t="s">
        <v>13</v>
      </c>
      <c r="G7559" t="s">
        <v>24794</v>
      </c>
      <c r="H7559" s="3" t="s">
        <v>24795</v>
      </c>
      <c r="I7559" t="s">
        <v>524</v>
      </c>
      <c r="J7559" t="s">
        <v>24796</v>
      </c>
    </row>
    <row r="7560" spans="1:10" ht="16" x14ac:dyDescent="0.2">
      <c r="A7560" t="s">
        <v>331</v>
      </c>
      <c r="B7560" t="s">
        <v>24799</v>
      </c>
      <c r="C7560" t="s">
        <v>24800</v>
      </c>
      <c r="D7560">
        <v>3</v>
      </c>
      <c r="E7560" t="s">
        <v>24579</v>
      </c>
      <c r="F7560" t="s">
        <v>13</v>
      </c>
      <c r="G7560" t="s">
        <v>24801</v>
      </c>
      <c r="H7560" s="3" t="s">
        <v>24802</v>
      </c>
      <c r="I7560" t="s">
        <v>337</v>
      </c>
      <c r="J7560" t="s">
        <v>338</v>
      </c>
    </row>
    <row r="7561" spans="1:10" ht="16" x14ac:dyDescent="0.2">
      <c r="A7561" t="s">
        <v>331</v>
      </c>
      <c r="B7561" t="s">
        <v>24803</v>
      </c>
      <c r="C7561" t="s">
        <v>24804</v>
      </c>
      <c r="D7561">
        <v>4</v>
      </c>
      <c r="E7561" t="s">
        <v>24579</v>
      </c>
      <c r="F7561" t="s">
        <v>13</v>
      </c>
      <c r="G7561" t="s">
        <v>24801</v>
      </c>
      <c r="H7561" s="3" t="s">
        <v>24802</v>
      </c>
      <c r="I7561" t="s">
        <v>337</v>
      </c>
      <c r="J7561" t="s">
        <v>338</v>
      </c>
    </row>
    <row r="7562" spans="1:10" ht="16" x14ac:dyDescent="0.2">
      <c r="A7562" t="s">
        <v>24805</v>
      </c>
      <c r="B7562" t="s">
        <v>24806</v>
      </c>
      <c r="C7562" t="s">
        <v>24807</v>
      </c>
      <c r="D7562">
        <v>1</v>
      </c>
      <c r="E7562" t="s">
        <v>5635</v>
      </c>
      <c r="F7562" t="s">
        <v>13</v>
      </c>
      <c r="G7562" t="s">
        <v>24808</v>
      </c>
      <c r="H7562" s="3" t="s">
        <v>24809</v>
      </c>
      <c r="I7562" t="s">
        <v>3086</v>
      </c>
      <c r="J7562" t="s">
        <v>24810</v>
      </c>
    </row>
    <row r="7563" spans="1:10" ht="16" x14ac:dyDescent="0.2">
      <c r="A7563" t="s">
        <v>24811</v>
      </c>
      <c r="B7563" t="s">
        <v>24812</v>
      </c>
      <c r="C7563" t="s">
        <v>24813</v>
      </c>
      <c r="D7563">
        <v>1</v>
      </c>
      <c r="E7563" t="s">
        <v>5635</v>
      </c>
      <c r="F7563" t="s">
        <v>13</v>
      </c>
      <c r="G7563" t="s">
        <v>24808</v>
      </c>
      <c r="H7563" s="3" t="s">
        <v>24814</v>
      </c>
      <c r="I7563" t="s">
        <v>3086</v>
      </c>
      <c r="J7563" t="s">
        <v>24815</v>
      </c>
    </row>
    <row r="7564" spans="1:10" ht="16" x14ac:dyDescent="0.2">
      <c r="A7564" t="s">
        <v>24805</v>
      </c>
      <c r="B7564" t="s">
        <v>24816</v>
      </c>
      <c r="C7564" t="s">
        <v>24817</v>
      </c>
      <c r="D7564">
        <v>6</v>
      </c>
      <c r="E7564" t="s">
        <v>5635</v>
      </c>
      <c r="F7564" t="s">
        <v>13</v>
      </c>
      <c r="G7564" t="s">
        <v>24808</v>
      </c>
      <c r="H7564" s="3" t="s">
        <v>24809</v>
      </c>
      <c r="I7564" t="s">
        <v>3086</v>
      </c>
      <c r="J7564" t="s">
        <v>24810</v>
      </c>
    </row>
    <row r="7565" spans="1:10" ht="16" x14ac:dyDescent="0.2">
      <c r="A7565" t="s">
        <v>24811</v>
      </c>
      <c r="B7565" t="s">
        <v>24818</v>
      </c>
      <c r="C7565" t="s">
        <v>24819</v>
      </c>
      <c r="D7565">
        <v>2</v>
      </c>
      <c r="E7565" t="s">
        <v>5635</v>
      </c>
      <c r="F7565" t="s">
        <v>13</v>
      </c>
      <c r="G7565" t="s">
        <v>24808</v>
      </c>
      <c r="H7565" s="3" t="s">
        <v>24814</v>
      </c>
      <c r="I7565" t="s">
        <v>3086</v>
      </c>
      <c r="J7565" t="s">
        <v>24815</v>
      </c>
    </row>
    <row r="7566" spans="1:10" ht="32" x14ac:dyDescent="0.2">
      <c r="A7566" t="s">
        <v>24820</v>
      </c>
      <c r="B7566" t="s">
        <v>24821</v>
      </c>
      <c r="C7566" t="s">
        <v>24822</v>
      </c>
      <c r="D7566">
        <v>1</v>
      </c>
      <c r="E7566" t="s">
        <v>5635</v>
      </c>
      <c r="F7566" t="s">
        <v>13</v>
      </c>
      <c r="G7566" t="s">
        <v>24808</v>
      </c>
      <c r="H7566" s="3" t="s">
        <v>24823</v>
      </c>
      <c r="I7566" t="s">
        <v>3086</v>
      </c>
      <c r="J7566" t="s">
        <v>24824</v>
      </c>
    </row>
    <row r="7567" spans="1:10" ht="16" x14ac:dyDescent="0.2">
      <c r="A7567" t="s">
        <v>24825</v>
      </c>
      <c r="B7567" t="s">
        <v>24826</v>
      </c>
      <c r="C7567" t="s">
        <v>24827</v>
      </c>
      <c r="D7567">
        <v>2</v>
      </c>
      <c r="E7567" t="s">
        <v>5635</v>
      </c>
      <c r="F7567" t="s">
        <v>13</v>
      </c>
      <c r="G7567" t="s">
        <v>24808</v>
      </c>
      <c r="H7567" s="3" t="s">
        <v>24828</v>
      </c>
      <c r="I7567" t="s">
        <v>3086</v>
      </c>
      <c r="J7567" t="s">
        <v>24829</v>
      </c>
    </row>
    <row r="7568" spans="1:10" ht="16" x14ac:dyDescent="0.2">
      <c r="A7568" t="s">
        <v>24825</v>
      </c>
      <c r="B7568" t="s">
        <v>24830</v>
      </c>
      <c r="C7568" t="s">
        <v>24831</v>
      </c>
      <c r="D7568">
        <v>1</v>
      </c>
      <c r="E7568" t="s">
        <v>5635</v>
      </c>
      <c r="F7568" t="s">
        <v>13</v>
      </c>
      <c r="G7568" t="s">
        <v>24808</v>
      </c>
      <c r="H7568" s="3" t="s">
        <v>24832</v>
      </c>
      <c r="I7568" t="s">
        <v>3086</v>
      </c>
      <c r="J7568" t="s">
        <v>24829</v>
      </c>
    </row>
    <row r="7569" spans="1:10" ht="16" x14ac:dyDescent="0.2">
      <c r="A7569" t="s">
        <v>24833</v>
      </c>
      <c r="B7569" t="s">
        <v>18888</v>
      </c>
      <c r="C7569" t="s">
        <v>24834</v>
      </c>
      <c r="D7569">
        <v>1</v>
      </c>
      <c r="E7569" t="s">
        <v>1045</v>
      </c>
      <c r="F7569" t="s">
        <v>13</v>
      </c>
      <c r="G7569" t="s">
        <v>24835</v>
      </c>
      <c r="H7569" s="3" t="s">
        <v>24836</v>
      </c>
      <c r="I7569" t="s">
        <v>959</v>
      </c>
      <c r="J7569" t="s">
        <v>24837</v>
      </c>
    </row>
    <row r="7570" spans="1:10" ht="16" x14ac:dyDescent="0.2">
      <c r="A7570" t="s">
        <v>24833</v>
      </c>
      <c r="B7570" t="s">
        <v>24838</v>
      </c>
      <c r="C7570" t="s">
        <v>24839</v>
      </c>
      <c r="D7570">
        <v>2</v>
      </c>
      <c r="E7570" t="s">
        <v>1045</v>
      </c>
      <c r="F7570" t="s">
        <v>13</v>
      </c>
      <c r="G7570" t="s">
        <v>24835</v>
      </c>
      <c r="H7570" s="3" t="s">
        <v>24836</v>
      </c>
      <c r="I7570" t="s">
        <v>959</v>
      </c>
      <c r="J7570" t="s">
        <v>24837</v>
      </c>
    </row>
    <row r="7571" spans="1:10" ht="16" x14ac:dyDescent="0.2">
      <c r="A7571" t="s">
        <v>24840</v>
      </c>
      <c r="B7571" t="s">
        <v>24841</v>
      </c>
      <c r="C7571" t="s">
        <v>24842</v>
      </c>
      <c r="D7571">
        <v>1</v>
      </c>
      <c r="E7571" t="s">
        <v>1045</v>
      </c>
      <c r="F7571" t="s">
        <v>13</v>
      </c>
      <c r="G7571" t="s">
        <v>24835</v>
      </c>
      <c r="H7571" s="3" t="s">
        <v>24843</v>
      </c>
      <c r="I7571" t="s">
        <v>959</v>
      </c>
      <c r="J7571" t="s">
        <v>24844</v>
      </c>
    </row>
    <row r="7572" spans="1:10" ht="16" x14ac:dyDescent="0.2">
      <c r="A7572" t="s">
        <v>24840</v>
      </c>
      <c r="B7572" t="s">
        <v>24845</v>
      </c>
      <c r="C7572" t="s">
        <v>24846</v>
      </c>
      <c r="D7572">
        <v>2</v>
      </c>
      <c r="E7572" t="s">
        <v>1045</v>
      </c>
      <c r="F7572" t="s">
        <v>13</v>
      </c>
      <c r="G7572" t="s">
        <v>24835</v>
      </c>
      <c r="H7572" s="3" t="s">
        <v>24843</v>
      </c>
      <c r="I7572" t="s">
        <v>959</v>
      </c>
      <c r="J7572" t="s">
        <v>24844</v>
      </c>
    </row>
    <row r="7573" spans="1:10" ht="32" x14ac:dyDescent="0.2">
      <c r="A7573" t="s">
        <v>24847</v>
      </c>
      <c r="B7573" t="s">
        <v>24848</v>
      </c>
      <c r="C7573" t="s">
        <v>24849</v>
      </c>
      <c r="D7573">
        <v>2</v>
      </c>
      <c r="E7573" t="s">
        <v>13</v>
      </c>
      <c r="F7573" t="s">
        <v>13</v>
      </c>
      <c r="G7573" t="s">
        <v>24850</v>
      </c>
      <c r="H7573" s="3" t="s">
        <v>24851</v>
      </c>
      <c r="I7573" t="s">
        <v>355</v>
      </c>
      <c r="J7573" t="s">
        <v>24852</v>
      </c>
    </row>
    <row r="7574" spans="1:10" ht="32" x14ac:dyDescent="0.2">
      <c r="A7574" t="s">
        <v>24847</v>
      </c>
      <c r="B7574" t="s">
        <v>12136</v>
      </c>
      <c r="C7574" t="s">
        <v>24853</v>
      </c>
      <c r="D7574">
        <v>1</v>
      </c>
      <c r="E7574" t="s">
        <v>13</v>
      </c>
      <c r="F7574" t="s">
        <v>13</v>
      </c>
      <c r="G7574" t="s">
        <v>24850</v>
      </c>
      <c r="H7574" s="3" t="s">
        <v>24851</v>
      </c>
      <c r="I7574" t="s">
        <v>355</v>
      </c>
      <c r="J7574" t="s">
        <v>24852</v>
      </c>
    </row>
    <row r="7575" spans="1:10" ht="16" x14ac:dyDescent="0.2">
      <c r="A7575" t="s">
        <v>20998</v>
      </c>
      <c r="B7575" t="s">
        <v>24854</v>
      </c>
      <c r="C7575" t="s">
        <v>24855</v>
      </c>
      <c r="D7575">
        <v>3</v>
      </c>
      <c r="E7575" t="s">
        <v>13</v>
      </c>
      <c r="F7575" t="s">
        <v>13</v>
      </c>
      <c r="G7575" t="s">
        <v>24856</v>
      </c>
      <c r="H7575" s="3" t="s">
        <v>24857</v>
      </c>
      <c r="I7575" t="s">
        <v>19692</v>
      </c>
      <c r="J7575" t="s">
        <v>20999</v>
      </c>
    </row>
    <row r="7576" spans="1:10" ht="16" x14ac:dyDescent="0.2">
      <c r="A7576" t="s">
        <v>24858</v>
      </c>
      <c r="B7576" t="s">
        <v>24854</v>
      </c>
      <c r="C7576" t="s">
        <v>24855</v>
      </c>
      <c r="D7576">
        <v>4</v>
      </c>
      <c r="E7576" t="s">
        <v>13</v>
      </c>
      <c r="F7576" t="s">
        <v>13</v>
      </c>
      <c r="G7576" t="s">
        <v>24856</v>
      </c>
      <c r="H7576" s="3" t="s">
        <v>24857</v>
      </c>
      <c r="I7576" t="s">
        <v>19692</v>
      </c>
      <c r="J7576" t="s">
        <v>24859</v>
      </c>
    </row>
    <row r="7577" spans="1:10" ht="32" x14ac:dyDescent="0.2">
      <c r="A7577" t="s">
        <v>1600</v>
      </c>
      <c r="B7577" t="s">
        <v>24860</v>
      </c>
      <c r="C7577" t="s">
        <v>24861</v>
      </c>
      <c r="D7577">
        <v>3</v>
      </c>
      <c r="E7577">
        <f>143</f>
        <v>143</v>
      </c>
      <c r="F7577" t="s">
        <v>13</v>
      </c>
      <c r="G7577" t="s">
        <v>24862</v>
      </c>
      <c r="H7577" s="3" t="s">
        <v>24863</v>
      </c>
      <c r="I7577" t="s">
        <v>1208</v>
      </c>
      <c r="J7577" t="s">
        <v>1604</v>
      </c>
    </row>
    <row r="7578" spans="1:10" ht="32" x14ac:dyDescent="0.2">
      <c r="A7578" t="s">
        <v>24864</v>
      </c>
      <c r="B7578" t="s">
        <v>24865</v>
      </c>
      <c r="C7578" t="s">
        <v>24866</v>
      </c>
      <c r="D7578">
        <v>5</v>
      </c>
      <c r="E7578">
        <f>143</f>
        <v>143</v>
      </c>
      <c r="F7578" t="s">
        <v>13</v>
      </c>
      <c r="G7578" t="s">
        <v>24862</v>
      </c>
      <c r="H7578" s="3" t="s">
        <v>24863</v>
      </c>
      <c r="I7578" t="s">
        <v>1208</v>
      </c>
      <c r="J7578" t="s">
        <v>24867</v>
      </c>
    </row>
    <row r="7579" spans="1:10" ht="32" x14ac:dyDescent="0.2">
      <c r="A7579" t="s">
        <v>24864</v>
      </c>
      <c r="B7579" t="s">
        <v>24868</v>
      </c>
      <c r="C7579" t="s">
        <v>24869</v>
      </c>
      <c r="D7579">
        <v>3</v>
      </c>
      <c r="E7579">
        <f>143</f>
        <v>143</v>
      </c>
      <c r="F7579" t="s">
        <v>13</v>
      </c>
      <c r="G7579" t="s">
        <v>24862</v>
      </c>
      <c r="H7579" s="3" t="s">
        <v>24870</v>
      </c>
      <c r="I7579" t="s">
        <v>1208</v>
      </c>
      <c r="J7579" t="s">
        <v>24867</v>
      </c>
    </row>
    <row r="7580" spans="1:10" ht="16" x14ac:dyDescent="0.2">
      <c r="A7580" t="s">
        <v>24871</v>
      </c>
      <c r="B7580" t="s">
        <v>24872</v>
      </c>
      <c r="C7580" t="s">
        <v>24873</v>
      </c>
      <c r="D7580">
        <v>1</v>
      </c>
      <c r="E7580">
        <f>143</f>
        <v>143</v>
      </c>
      <c r="F7580" t="s">
        <v>13</v>
      </c>
      <c r="G7580" t="s">
        <v>24862</v>
      </c>
      <c r="H7580" s="3" t="s">
        <v>24874</v>
      </c>
      <c r="I7580" t="s">
        <v>1208</v>
      </c>
      <c r="J7580" t="s">
        <v>24875</v>
      </c>
    </row>
    <row r="7581" spans="1:10" ht="32" x14ac:dyDescent="0.2">
      <c r="A7581" t="s">
        <v>24876</v>
      </c>
      <c r="B7581" t="s">
        <v>24877</v>
      </c>
      <c r="C7581" t="s">
        <v>24878</v>
      </c>
      <c r="D7581">
        <v>2</v>
      </c>
      <c r="E7581">
        <f>143</f>
        <v>143</v>
      </c>
      <c r="F7581" t="s">
        <v>13</v>
      </c>
      <c r="G7581" t="s">
        <v>24862</v>
      </c>
      <c r="H7581" s="3" t="s">
        <v>24863</v>
      </c>
      <c r="I7581" t="s">
        <v>1208</v>
      </c>
      <c r="J7581" t="s">
        <v>24879</v>
      </c>
    </row>
    <row r="7582" spans="1:10" ht="16" x14ac:dyDescent="0.2">
      <c r="A7582" t="s">
        <v>24880</v>
      </c>
      <c r="B7582" t="s">
        <v>24881</v>
      </c>
      <c r="C7582" t="s">
        <v>24873</v>
      </c>
      <c r="D7582">
        <v>1</v>
      </c>
      <c r="E7582">
        <f>143</f>
        <v>143</v>
      </c>
      <c r="F7582" t="s">
        <v>13</v>
      </c>
      <c r="G7582" t="s">
        <v>24862</v>
      </c>
      <c r="H7582" s="3" t="s">
        <v>24874</v>
      </c>
      <c r="I7582" t="s">
        <v>1208</v>
      </c>
      <c r="J7582" t="s">
        <v>24882</v>
      </c>
    </row>
    <row r="7583" spans="1:10" ht="16" x14ac:dyDescent="0.2">
      <c r="A7583" t="s">
        <v>16817</v>
      </c>
      <c r="B7583" t="s">
        <v>24883</v>
      </c>
      <c r="C7583" t="s">
        <v>24884</v>
      </c>
      <c r="D7583">
        <v>4</v>
      </c>
      <c r="E7583">
        <f>143</f>
        <v>143</v>
      </c>
      <c r="F7583" t="s">
        <v>13</v>
      </c>
      <c r="G7583" t="s">
        <v>24862</v>
      </c>
      <c r="H7583" s="3" t="s">
        <v>24885</v>
      </c>
      <c r="I7583" t="s">
        <v>1208</v>
      </c>
      <c r="J7583" t="s">
        <v>16820</v>
      </c>
    </row>
    <row r="7584" spans="1:10" ht="32" x14ac:dyDescent="0.2">
      <c r="A7584" t="s">
        <v>24864</v>
      </c>
      <c r="B7584" t="s">
        <v>24886</v>
      </c>
      <c r="C7584" t="s">
        <v>24887</v>
      </c>
      <c r="D7584">
        <v>1</v>
      </c>
      <c r="E7584">
        <f>143</f>
        <v>143</v>
      </c>
      <c r="F7584" t="s">
        <v>13</v>
      </c>
      <c r="G7584" t="s">
        <v>24862</v>
      </c>
      <c r="H7584" s="3" t="s">
        <v>24863</v>
      </c>
      <c r="I7584" t="s">
        <v>1208</v>
      </c>
      <c r="J7584" t="s">
        <v>24867</v>
      </c>
    </row>
    <row r="7585" spans="1:10" ht="16" x14ac:dyDescent="0.2">
      <c r="A7585" t="s">
        <v>24888</v>
      </c>
      <c r="B7585" t="s">
        <v>24886</v>
      </c>
      <c r="C7585" t="s">
        <v>24887</v>
      </c>
      <c r="D7585">
        <v>4</v>
      </c>
      <c r="E7585">
        <f>143</f>
        <v>143</v>
      </c>
      <c r="F7585" t="s">
        <v>13</v>
      </c>
      <c r="G7585" t="s">
        <v>24862</v>
      </c>
      <c r="H7585" s="3" t="s">
        <v>24885</v>
      </c>
      <c r="I7585" t="s">
        <v>1208</v>
      </c>
      <c r="J7585" t="s">
        <v>24889</v>
      </c>
    </row>
    <row r="7586" spans="1:10" ht="16" x14ac:dyDescent="0.2">
      <c r="A7586" t="s">
        <v>24888</v>
      </c>
      <c r="B7586" t="s">
        <v>24865</v>
      </c>
      <c r="C7586" t="s">
        <v>24866</v>
      </c>
      <c r="D7586">
        <v>3</v>
      </c>
      <c r="E7586">
        <f>143</f>
        <v>143</v>
      </c>
      <c r="F7586" t="s">
        <v>13</v>
      </c>
      <c r="G7586" t="s">
        <v>24862</v>
      </c>
      <c r="H7586" s="3" t="s">
        <v>24885</v>
      </c>
      <c r="I7586" t="s">
        <v>1208</v>
      </c>
      <c r="J7586" t="s">
        <v>24889</v>
      </c>
    </row>
    <row r="7587" spans="1:10" ht="16" x14ac:dyDescent="0.2">
      <c r="A7587" t="s">
        <v>24890</v>
      </c>
      <c r="B7587" t="s">
        <v>24891</v>
      </c>
      <c r="C7587" t="s">
        <v>24892</v>
      </c>
      <c r="D7587">
        <v>1</v>
      </c>
      <c r="E7587">
        <f>143</f>
        <v>143</v>
      </c>
      <c r="F7587" t="s">
        <v>13</v>
      </c>
      <c r="G7587" t="s">
        <v>24862</v>
      </c>
      <c r="H7587" s="3" t="s">
        <v>24893</v>
      </c>
      <c r="I7587" t="s">
        <v>1208</v>
      </c>
      <c r="J7587" t="s">
        <v>24894</v>
      </c>
    </row>
    <row r="7588" spans="1:10" ht="32" x14ac:dyDescent="0.2">
      <c r="A7588" t="s">
        <v>24876</v>
      </c>
      <c r="B7588" t="s">
        <v>24895</v>
      </c>
      <c r="C7588" t="s">
        <v>24896</v>
      </c>
      <c r="D7588">
        <v>1</v>
      </c>
      <c r="E7588">
        <f>143</f>
        <v>143</v>
      </c>
      <c r="F7588" t="s">
        <v>13</v>
      </c>
      <c r="G7588" t="s">
        <v>24862</v>
      </c>
      <c r="H7588" s="3" t="s">
        <v>24863</v>
      </c>
      <c r="I7588" t="s">
        <v>1208</v>
      </c>
      <c r="J7588" t="s">
        <v>24879</v>
      </c>
    </row>
    <row r="7589" spans="1:10" ht="16" x14ac:dyDescent="0.2">
      <c r="A7589" t="s">
        <v>24888</v>
      </c>
      <c r="B7589" t="s">
        <v>17748</v>
      </c>
      <c r="C7589" t="s">
        <v>24897</v>
      </c>
      <c r="D7589">
        <v>1</v>
      </c>
      <c r="E7589">
        <f>143</f>
        <v>143</v>
      </c>
      <c r="F7589" t="s">
        <v>13</v>
      </c>
      <c r="G7589" t="s">
        <v>24862</v>
      </c>
      <c r="H7589" s="3" t="s">
        <v>24885</v>
      </c>
      <c r="I7589" t="s">
        <v>1208</v>
      </c>
      <c r="J7589" t="s">
        <v>24889</v>
      </c>
    </row>
    <row r="7590" spans="1:10" ht="16" x14ac:dyDescent="0.2">
      <c r="A7590" t="s">
        <v>24898</v>
      </c>
      <c r="B7590" t="s">
        <v>24881</v>
      </c>
      <c r="C7590" t="s">
        <v>24873</v>
      </c>
      <c r="D7590">
        <v>1</v>
      </c>
      <c r="E7590">
        <f>143</f>
        <v>143</v>
      </c>
      <c r="F7590" t="s">
        <v>13</v>
      </c>
      <c r="G7590" t="s">
        <v>24862</v>
      </c>
      <c r="H7590" s="3" t="s">
        <v>24899</v>
      </c>
      <c r="I7590" t="s">
        <v>1208</v>
      </c>
      <c r="J7590" t="s">
        <v>24900</v>
      </c>
    </row>
    <row r="7591" spans="1:10" ht="16" x14ac:dyDescent="0.2">
      <c r="A7591" t="s">
        <v>11378</v>
      </c>
      <c r="B7591" t="s">
        <v>24901</v>
      </c>
      <c r="C7591" t="s">
        <v>24902</v>
      </c>
      <c r="D7591">
        <v>1</v>
      </c>
      <c r="E7591">
        <f>143</f>
        <v>143</v>
      </c>
      <c r="F7591" t="s">
        <v>13</v>
      </c>
      <c r="G7591" t="s">
        <v>24862</v>
      </c>
      <c r="H7591" s="3" t="s">
        <v>24903</v>
      </c>
      <c r="I7591" t="s">
        <v>1208</v>
      </c>
      <c r="J7591" t="s">
        <v>11382</v>
      </c>
    </row>
    <row r="7592" spans="1:10" ht="16" x14ac:dyDescent="0.2">
      <c r="A7592" t="s">
        <v>24871</v>
      </c>
      <c r="B7592" t="s">
        <v>24904</v>
      </c>
      <c r="C7592" t="s">
        <v>24905</v>
      </c>
      <c r="D7592">
        <v>2</v>
      </c>
      <c r="E7592">
        <f>143</f>
        <v>143</v>
      </c>
      <c r="F7592" t="s">
        <v>13</v>
      </c>
      <c r="G7592" t="s">
        <v>24862</v>
      </c>
      <c r="H7592" s="3" t="s">
        <v>24874</v>
      </c>
      <c r="I7592" t="s">
        <v>1208</v>
      </c>
      <c r="J7592" t="s">
        <v>24875</v>
      </c>
    </row>
    <row r="7593" spans="1:10" ht="16" x14ac:dyDescent="0.2">
      <c r="A7593" t="s">
        <v>743</v>
      </c>
      <c r="B7593" t="s">
        <v>24906</v>
      </c>
      <c r="C7593" t="s">
        <v>24907</v>
      </c>
      <c r="D7593">
        <v>2</v>
      </c>
      <c r="E7593" t="s">
        <v>13</v>
      </c>
      <c r="F7593" t="s">
        <v>13</v>
      </c>
      <c r="G7593" t="s">
        <v>24908</v>
      </c>
      <c r="H7593" s="3" t="s">
        <v>24909</v>
      </c>
      <c r="I7593" t="s">
        <v>524</v>
      </c>
      <c r="J7593" t="s">
        <v>748</v>
      </c>
    </row>
    <row r="7594" spans="1:10" ht="16" x14ac:dyDescent="0.2">
      <c r="A7594" t="s">
        <v>7500</v>
      </c>
      <c r="B7594" t="s">
        <v>24910</v>
      </c>
      <c r="C7594" t="s">
        <v>24911</v>
      </c>
      <c r="D7594">
        <v>3</v>
      </c>
      <c r="E7594">
        <f>180</f>
        <v>180</v>
      </c>
      <c r="F7594" t="s">
        <v>13</v>
      </c>
      <c r="G7594" t="s">
        <v>24912</v>
      </c>
      <c r="H7594" s="3" t="s">
        <v>24913</v>
      </c>
      <c r="I7594" t="s">
        <v>1208</v>
      </c>
      <c r="J7594" t="s">
        <v>7506</v>
      </c>
    </row>
    <row r="7595" spans="1:10" ht="16" x14ac:dyDescent="0.2">
      <c r="A7595" t="s">
        <v>22119</v>
      </c>
      <c r="B7595" t="s">
        <v>24914</v>
      </c>
      <c r="C7595" t="s">
        <v>24915</v>
      </c>
      <c r="D7595">
        <v>1</v>
      </c>
      <c r="E7595" t="s">
        <v>637</v>
      </c>
      <c r="F7595" t="s">
        <v>13</v>
      </c>
      <c r="G7595" t="s">
        <v>24916</v>
      </c>
      <c r="H7595" s="3" t="s">
        <v>24917</v>
      </c>
      <c r="I7595" t="s">
        <v>1208</v>
      </c>
      <c r="J7595" t="s">
        <v>22122</v>
      </c>
    </row>
    <row r="7596" spans="1:10" ht="16" x14ac:dyDescent="0.2">
      <c r="A7596" t="s">
        <v>24918</v>
      </c>
      <c r="B7596" t="s">
        <v>24919</v>
      </c>
      <c r="C7596" t="s">
        <v>24920</v>
      </c>
      <c r="D7596">
        <v>2</v>
      </c>
      <c r="E7596" t="s">
        <v>637</v>
      </c>
      <c r="F7596" t="s">
        <v>13</v>
      </c>
      <c r="G7596" t="s">
        <v>24916</v>
      </c>
      <c r="H7596" s="3" t="s">
        <v>24921</v>
      </c>
      <c r="I7596" t="s">
        <v>1208</v>
      </c>
      <c r="J7596" t="s">
        <v>24922</v>
      </c>
    </row>
    <row r="7597" spans="1:10" ht="32" x14ac:dyDescent="0.2">
      <c r="A7597" t="s">
        <v>24923</v>
      </c>
      <c r="B7597" t="s">
        <v>24924</v>
      </c>
      <c r="C7597" t="s">
        <v>24925</v>
      </c>
      <c r="D7597">
        <v>1</v>
      </c>
      <c r="E7597" t="s">
        <v>637</v>
      </c>
      <c r="F7597" t="s">
        <v>13</v>
      </c>
      <c r="G7597" t="s">
        <v>24916</v>
      </c>
      <c r="H7597" s="3" t="s">
        <v>24926</v>
      </c>
      <c r="I7597" t="s">
        <v>1208</v>
      </c>
      <c r="J7597" t="s">
        <v>24927</v>
      </c>
    </row>
    <row r="7598" spans="1:10" ht="32" x14ac:dyDescent="0.2">
      <c r="A7598" t="s">
        <v>24928</v>
      </c>
      <c r="B7598" t="s">
        <v>24929</v>
      </c>
      <c r="C7598" t="s">
        <v>24930</v>
      </c>
      <c r="D7598">
        <v>1</v>
      </c>
      <c r="E7598" t="s">
        <v>637</v>
      </c>
      <c r="F7598" t="s">
        <v>13</v>
      </c>
      <c r="G7598" t="s">
        <v>24916</v>
      </c>
      <c r="H7598" s="3" t="s">
        <v>24931</v>
      </c>
      <c r="I7598" t="s">
        <v>1208</v>
      </c>
      <c r="J7598" t="s">
        <v>24932</v>
      </c>
    </row>
    <row r="7599" spans="1:10" ht="32" x14ac:dyDescent="0.2">
      <c r="A7599" t="s">
        <v>24933</v>
      </c>
      <c r="B7599" t="s">
        <v>24934</v>
      </c>
      <c r="C7599" t="s">
        <v>24935</v>
      </c>
      <c r="D7599">
        <v>1</v>
      </c>
      <c r="E7599" t="s">
        <v>637</v>
      </c>
      <c r="F7599" t="s">
        <v>13</v>
      </c>
      <c r="G7599" t="s">
        <v>24916</v>
      </c>
      <c r="H7599" s="3" t="s">
        <v>24936</v>
      </c>
      <c r="I7599" t="s">
        <v>1282</v>
      </c>
      <c r="J7599" t="s">
        <v>24937</v>
      </c>
    </row>
    <row r="7600" spans="1:10" ht="16" x14ac:dyDescent="0.2">
      <c r="A7600" t="s">
        <v>24938</v>
      </c>
      <c r="B7600" t="s">
        <v>24919</v>
      </c>
      <c r="C7600" t="s">
        <v>24920</v>
      </c>
      <c r="D7600">
        <v>3</v>
      </c>
      <c r="E7600" t="s">
        <v>637</v>
      </c>
      <c r="F7600" t="s">
        <v>13</v>
      </c>
      <c r="G7600" t="s">
        <v>24916</v>
      </c>
      <c r="H7600" s="3" t="s">
        <v>24921</v>
      </c>
      <c r="I7600" t="s">
        <v>1208</v>
      </c>
      <c r="J7600" t="s">
        <v>24939</v>
      </c>
    </row>
    <row r="7601" spans="1:10" ht="32" x14ac:dyDescent="0.2">
      <c r="A7601" t="s">
        <v>24940</v>
      </c>
      <c r="B7601" t="s">
        <v>24941</v>
      </c>
      <c r="C7601" t="s">
        <v>24942</v>
      </c>
      <c r="D7601">
        <v>2</v>
      </c>
      <c r="E7601" t="s">
        <v>637</v>
      </c>
      <c r="F7601" t="s">
        <v>13</v>
      </c>
      <c r="G7601" t="s">
        <v>24916</v>
      </c>
      <c r="H7601" s="3" t="s">
        <v>24943</v>
      </c>
      <c r="I7601" t="s">
        <v>404</v>
      </c>
      <c r="J7601" t="s">
        <v>24944</v>
      </c>
    </row>
    <row r="7602" spans="1:10" ht="32" x14ac:dyDescent="0.2">
      <c r="A7602" t="s">
        <v>24928</v>
      </c>
      <c r="B7602" t="s">
        <v>24945</v>
      </c>
      <c r="C7602" t="s">
        <v>24946</v>
      </c>
      <c r="D7602">
        <v>2</v>
      </c>
      <c r="E7602" t="s">
        <v>637</v>
      </c>
      <c r="F7602" t="s">
        <v>13</v>
      </c>
      <c r="G7602" t="s">
        <v>24916</v>
      </c>
      <c r="H7602" s="3" t="s">
        <v>24931</v>
      </c>
      <c r="I7602" t="s">
        <v>1208</v>
      </c>
      <c r="J7602" t="s">
        <v>24932</v>
      </c>
    </row>
    <row r="7603" spans="1:10" ht="32" x14ac:dyDescent="0.2">
      <c r="A7603" t="s">
        <v>24940</v>
      </c>
      <c r="B7603" t="s">
        <v>24929</v>
      </c>
      <c r="C7603" t="s">
        <v>24930</v>
      </c>
      <c r="D7603">
        <v>1</v>
      </c>
      <c r="E7603" t="s">
        <v>637</v>
      </c>
      <c r="F7603" t="s">
        <v>13</v>
      </c>
      <c r="G7603" t="s">
        <v>24916</v>
      </c>
      <c r="H7603" s="3" t="s">
        <v>24931</v>
      </c>
      <c r="I7603" t="s">
        <v>1208</v>
      </c>
      <c r="J7603" t="s">
        <v>24944</v>
      </c>
    </row>
    <row r="7604" spans="1:10" ht="32" x14ac:dyDescent="0.2">
      <c r="A7604" t="s">
        <v>24923</v>
      </c>
      <c r="B7604" t="s">
        <v>24945</v>
      </c>
      <c r="C7604" t="s">
        <v>24946</v>
      </c>
      <c r="D7604">
        <v>2</v>
      </c>
      <c r="E7604" t="s">
        <v>637</v>
      </c>
      <c r="F7604" t="s">
        <v>13</v>
      </c>
      <c r="G7604" t="s">
        <v>24916</v>
      </c>
      <c r="H7604" s="3" t="s">
        <v>24931</v>
      </c>
      <c r="I7604" t="s">
        <v>1208</v>
      </c>
      <c r="J7604" t="s">
        <v>24927</v>
      </c>
    </row>
    <row r="7605" spans="1:10" ht="32" x14ac:dyDescent="0.2">
      <c r="A7605" t="s">
        <v>24933</v>
      </c>
      <c r="B7605" t="s">
        <v>24947</v>
      </c>
      <c r="C7605" t="s">
        <v>24948</v>
      </c>
      <c r="D7605">
        <v>2</v>
      </c>
      <c r="E7605" t="s">
        <v>637</v>
      </c>
      <c r="F7605" t="s">
        <v>13</v>
      </c>
      <c r="G7605" t="s">
        <v>24916</v>
      </c>
      <c r="H7605" s="3" t="s">
        <v>24949</v>
      </c>
      <c r="I7605" t="s">
        <v>1282</v>
      </c>
      <c r="J7605" t="s">
        <v>24937</v>
      </c>
    </row>
    <row r="7606" spans="1:10" ht="16" x14ac:dyDescent="0.2">
      <c r="A7606" t="s">
        <v>24950</v>
      </c>
      <c r="B7606" t="s">
        <v>24951</v>
      </c>
      <c r="C7606" t="s">
        <v>24952</v>
      </c>
      <c r="D7606">
        <v>1</v>
      </c>
      <c r="E7606" t="s">
        <v>637</v>
      </c>
      <c r="F7606" t="s">
        <v>13</v>
      </c>
      <c r="G7606" t="s">
        <v>24916</v>
      </c>
      <c r="H7606" s="3" t="s">
        <v>24921</v>
      </c>
      <c r="I7606" t="s">
        <v>1208</v>
      </c>
      <c r="J7606" t="s">
        <v>24953</v>
      </c>
    </row>
    <row r="7607" spans="1:10" ht="32" x14ac:dyDescent="0.2">
      <c r="A7607" t="s">
        <v>24954</v>
      </c>
      <c r="B7607" t="s">
        <v>24929</v>
      </c>
      <c r="C7607" t="s">
        <v>24930</v>
      </c>
      <c r="D7607">
        <v>3</v>
      </c>
      <c r="E7607" t="s">
        <v>637</v>
      </c>
      <c r="F7607" t="s">
        <v>13</v>
      </c>
      <c r="G7607" t="s">
        <v>24916</v>
      </c>
      <c r="H7607" s="3" t="s">
        <v>24931</v>
      </c>
      <c r="I7607" t="s">
        <v>1208</v>
      </c>
      <c r="J7607" t="s">
        <v>24955</v>
      </c>
    </row>
    <row r="7608" spans="1:10" ht="16" x14ac:dyDescent="0.2">
      <c r="A7608" t="s">
        <v>24956</v>
      </c>
      <c r="B7608" t="s">
        <v>24957</v>
      </c>
      <c r="C7608" t="s">
        <v>24958</v>
      </c>
      <c r="D7608">
        <v>2</v>
      </c>
      <c r="E7608" t="s">
        <v>637</v>
      </c>
      <c r="F7608" t="s">
        <v>13</v>
      </c>
      <c r="G7608" t="s">
        <v>24916</v>
      </c>
      <c r="H7608" s="3" t="s">
        <v>24959</v>
      </c>
      <c r="I7608" t="s">
        <v>1208</v>
      </c>
      <c r="J7608" t="s">
        <v>24960</v>
      </c>
    </row>
    <row r="7609" spans="1:10" ht="32" x14ac:dyDescent="0.2">
      <c r="A7609" t="s">
        <v>24961</v>
      </c>
      <c r="B7609" t="s">
        <v>24929</v>
      </c>
      <c r="C7609" t="s">
        <v>24930</v>
      </c>
      <c r="D7609">
        <v>3</v>
      </c>
      <c r="E7609" t="s">
        <v>637</v>
      </c>
      <c r="F7609" t="s">
        <v>13</v>
      </c>
      <c r="G7609" t="s">
        <v>24916</v>
      </c>
      <c r="H7609" s="3" t="s">
        <v>24931</v>
      </c>
      <c r="I7609" t="s">
        <v>1208</v>
      </c>
      <c r="J7609" t="s">
        <v>24962</v>
      </c>
    </row>
    <row r="7610" spans="1:10" ht="32" x14ac:dyDescent="0.2">
      <c r="A7610" t="s">
        <v>24961</v>
      </c>
      <c r="B7610" t="s">
        <v>24963</v>
      </c>
      <c r="C7610" t="s">
        <v>24964</v>
      </c>
      <c r="D7610">
        <v>2</v>
      </c>
      <c r="E7610" t="s">
        <v>637</v>
      </c>
      <c r="F7610" t="s">
        <v>13</v>
      </c>
      <c r="G7610" t="s">
        <v>24916</v>
      </c>
      <c r="H7610" s="3" t="s">
        <v>24931</v>
      </c>
      <c r="I7610" t="s">
        <v>1208</v>
      </c>
      <c r="J7610" t="s">
        <v>24962</v>
      </c>
    </row>
    <row r="7611" spans="1:10" ht="32" x14ac:dyDescent="0.2">
      <c r="A7611" t="s">
        <v>24954</v>
      </c>
      <c r="B7611" t="s">
        <v>24957</v>
      </c>
      <c r="C7611" t="s">
        <v>24958</v>
      </c>
      <c r="D7611">
        <v>1</v>
      </c>
      <c r="E7611" t="s">
        <v>637</v>
      </c>
      <c r="F7611" t="s">
        <v>13</v>
      </c>
      <c r="G7611" t="s">
        <v>24916</v>
      </c>
      <c r="H7611" s="3" t="s">
        <v>24965</v>
      </c>
      <c r="I7611" t="s">
        <v>1208</v>
      </c>
      <c r="J7611" t="s">
        <v>24955</v>
      </c>
    </row>
    <row r="7612" spans="1:10" ht="32" x14ac:dyDescent="0.2">
      <c r="A7612" t="s">
        <v>24966</v>
      </c>
      <c r="B7612" t="s">
        <v>24967</v>
      </c>
      <c r="C7612" t="s">
        <v>24968</v>
      </c>
      <c r="D7612">
        <v>1</v>
      </c>
      <c r="E7612" t="s">
        <v>637</v>
      </c>
      <c r="F7612" t="s">
        <v>13</v>
      </c>
      <c r="G7612" t="s">
        <v>24916</v>
      </c>
      <c r="H7612" s="3" t="s">
        <v>24969</v>
      </c>
      <c r="I7612" t="s">
        <v>1282</v>
      </c>
      <c r="J7612" t="s">
        <v>24970</v>
      </c>
    </row>
    <row r="7613" spans="1:10" ht="48" x14ac:dyDescent="0.2">
      <c r="A7613" t="s">
        <v>24966</v>
      </c>
      <c r="B7613" t="s">
        <v>24947</v>
      </c>
      <c r="C7613" t="s">
        <v>24948</v>
      </c>
      <c r="D7613">
        <v>3</v>
      </c>
      <c r="E7613" t="s">
        <v>637</v>
      </c>
      <c r="F7613" t="s">
        <v>13</v>
      </c>
      <c r="G7613" t="s">
        <v>24916</v>
      </c>
      <c r="H7613" s="3" t="s">
        <v>24971</v>
      </c>
      <c r="I7613" t="s">
        <v>1282</v>
      </c>
      <c r="J7613" t="s">
        <v>24970</v>
      </c>
    </row>
    <row r="7614" spans="1:10" ht="16" x14ac:dyDescent="0.2">
      <c r="A7614" t="s">
        <v>21266</v>
      </c>
      <c r="B7614" t="s">
        <v>24972</v>
      </c>
      <c r="C7614" t="s">
        <v>24973</v>
      </c>
      <c r="D7614">
        <v>3</v>
      </c>
      <c r="E7614" t="s">
        <v>637</v>
      </c>
      <c r="F7614" t="s">
        <v>13</v>
      </c>
      <c r="G7614" t="s">
        <v>24916</v>
      </c>
      <c r="H7614" s="3" t="s">
        <v>24974</v>
      </c>
      <c r="I7614" t="s">
        <v>1208</v>
      </c>
      <c r="J7614" t="s">
        <v>21271</v>
      </c>
    </row>
    <row r="7615" spans="1:10" ht="16" x14ac:dyDescent="0.2">
      <c r="A7615" t="s">
        <v>21266</v>
      </c>
      <c r="B7615" t="s">
        <v>24975</v>
      </c>
      <c r="C7615" t="s">
        <v>24976</v>
      </c>
      <c r="D7615">
        <v>4</v>
      </c>
      <c r="E7615" t="s">
        <v>637</v>
      </c>
      <c r="F7615" t="s">
        <v>13</v>
      </c>
      <c r="G7615" t="s">
        <v>24916</v>
      </c>
      <c r="H7615" s="3" t="s">
        <v>24974</v>
      </c>
      <c r="I7615" t="s">
        <v>1208</v>
      </c>
      <c r="J7615" t="s">
        <v>21271</v>
      </c>
    </row>
    <row r="7616" spans="1:10" ht="32" x14ac:dyDescent="0.2">
      <c r="A7616" t="s">
        <v>24977</v>
      </c>
      <c r="B7616" t="s">
        <v>24929</v>
      </c>
      <c r="C7616" t="s">
        <v>24930</v>
      </c>
      <c r="D7616">
        <v>1</v>
      </c>
      <c r="E7616" t="s">
        <v>637</v>
      </c>
      <c r="F7616" t="s">
        <v>13</v>
      </c>
      <c r="G7616" t="s">
        <v>24916</v>
      </c>
      <c r="H7616" s="3" t="s">
        <v>24931</v>
      </c>
      <c r="I7616" t="s">
        <v>1208</v>
      </c>
      <c r="J7616" t="s">
        <v>24978</v>
      </c>
    </row>
    <row r="7617" spans="1:10" ht="16" x14ac:dyDescent="0.2">
      <c r="A7617" t="s">
        <v>24956</v>
      </c>
      <c r="B7617" t="s">
        <v>24929</v>
      </c>
      <c r="C7617" t="s">
        <v>24930</v>
      </c>
      <c r="D7617">
        <v>1</v>
      </c>
      <c r="E7617" t="s">
        <v>637</v>
      </c>
      <c r="F7617" t="s">
        <v>13</v>
      </c>
      <c r="G7617" t="s">
        <v>24916</v>
      </c>
      <c r="H7617" s="3" t="s">
        <v>24979</v>
      </c>
      <c r="I7617" t="s">
        <v>1208</v>
      </c>
      <c r="J7617" t="s">
        <v>24960</v>
      </c>
    </row>
    <row r="7618" spans="1:10" ht="32" x14ac:dyDescent="0.2">
      <c r="A7618" t="s">
        <v>24961</v>
      </c>
      <c r="B7618" t="s">
        <v>24957</v>
      </c>
      <c r="C7618" t="s">
        <v>24958</v>
      </c>
      <c r="D7618">
        <v>1</v>
      </c>
      <c r="E7618" t="s">
        <v>637</v>
      </c>
      <c r="F7618" t="s">
        <v>13</v>
      </c>
      <c r="G7618" t="s">
        <v>24916</v>
      </c>
      <c r="H7618" s="3" t="s">
        <v>24965</v>
      </c>
      <c r="I7618" t="s">
        <v>1208</v>
      </c>
      <c r="J7618" t="s">
        <v>24962</v>
      </c>
    </row>
    <row r="7619" spans="1:10" ht="32" x14ac:dyDescent="0.2">
      <c r="A7619" t="s">
        <v>24966</v>
      </c>
      <c r="B7619" t="s">
        <v>24924</v>
      </c>
      <c r="C7619" t="s">
        <v>24925</v>
      </c>
      <c r="D7619">
        <v>2</v>
      </c>
      <c r="E7619" t="s">
        <v>637</v>
      </c>
      <c r="F7619" t="s">
        <v>13</v>
      </c>
      <c r="G7619" t="s">
        <v>24916</v>
      </c>
      <c r="H7619" s="3" t="s">
        <v>24926</v>
      </c>
      <c r="I7619" t="s">
        <v>1208</v>
      </c>
      <c r="J7619" t="s">
        <v>24970</v>
      </c>
    </row>
    <row r="7620" spans="1:10" ht="32" x14ac:dyDescent="0.2">
      <c r="A7620" t="s">
        <v>24980</v>
      </c>
      <c r="B7620" t="s">
        <v>24981</v>
      </c>
      <c r="C7620" t="s">
        <v>24982</v>
      </c>
      <c r="D7620">
        <v>1</v>
      </c>
      <c r="E7620" t="s">
        <v>637</v>
      </c>
      <c r="F7620" t="s">
        <v>13</v>
      </c>
      <c r="G7620" t="s">
        <v>24983</v>
      </c>
      <c r="H7620" s="3" t="s">
        <v>24984</v>
      </c>
      <c r="I7620" t="s">
        <v>18568</v>
      </c>
      <c r="J7620" t="s">
        <v>24985</v>
      </c>
    </row>
    <row r="7621" spans="1:10" ht="16" x14ac:dyDescent="0.2">
      <c r="A7621" t="s">
        <v>24986</v>
      </c>
      <c r="B7621" t="s">
        <v>83</v>
      </c>
      <c r="C7621" t="s">
        <v>24987</v>
      </c>
      <c r="D7621">
        <v>6</v>
      </c>
      <c r="E7621" t="s">
        <v>13</v>
      </c>
      <c r="F7621" t="s">
        <v>13</v>
      </c>
      <c r="G7621" t="s">
        <v>24988</v>
      </c>
      <c r="H7621" s="3" t="s">
        <v>24989</v>
      </c>
      <c r="I7621" t="s">
        <v>69</v>
      </c>
      <c r="J7621" t="s">
        <v>24990</v>
      </c>
    </row>
    <row r="7622" spans="1:10" ht="16" x14ac:dyDescent="0.2">
      <c r="A7622" t="s">
        <v>24991</v>
      </c>
      <c r="B7622" t="s">
        <v>24992</v>
      </c>
      <c r="C7622" t="s">
        <v>24993</v>
      </c>
      <c r="D7622">
        <v>4</v>
      </c>
      <c r="E7622" t="s">
        <v>17045</v>
      </c>
      <c r="F7622" t="s">
        <v>13</v>
      </c>
      <c r="G7622" t="s">
        <v>24994</v>
      </c>
      <c r="H7622" s="3" t="s">
        <v>24995</v>
      </c>
      <c r="I7622" t="s">
        <v>1208</v>
      </c>
      <c r="J7622" t="s">
        <v>24996</v>
      </c>
    </row>
    <row r="7623" spans="1:10" ht="16" x14ac:dyDescent="0.2">
      <c r="A7623" t="s">
        <v>24991</v>
      </c>
      <c r="B7623" t="s">
        <v>24997</v>
      </c>
      <c r="C7623" t="s">
        <v>24998</v>
      </c>
      <c r="D7623">
        <v>3</v>
      </c>
      <c r="E7623" t="s">
        <v>17045</v>
      </c>
      <c r="F7623" t="s">
        <v>13</v>
      </c>
      <c r="G7623" t="s">
        <v>24994</v>
      </c>
      <c r="H7623" s="3" t="s">
        <v>24995</v>
      </c>
      <c r="I7623" t="s">
        <v>1208</v>
      </c>
      <c r="J7623" t="s">
        <v>24996</v>
      </c>
    </row>
    <row r="7624" spans="1:10" ht="16" x14ac:dyDescent="0.2">
      <c r="A7624" t="s">
        <v>24991</v>
      </c>
      <c r="B7624" t="s">
        <v>24999</v>
      </c>
      <c r="C7624" t="s">
        <v>25000</v>
      </c>
      <c r="D7624">
        <v>6</v>
      </c>
      <c r="E7624" t="s">
        <v>17045</v>
      </c>
      <c r="F7624" t="s">
        <v>13</v>
      </c>
      <c r="G7624" t="s">
        <v>24994</v>
      </c>
      <c r="H7624" s="3" t="s">
        <v>25001</v>
      </c>
      <c r="I7624" t="s">
        <v>1282</v>
      </c>
      <c r="J7624" t="s">
        <v>24996</v>
      </c>
    </row>
    <row r="7625" spans="1:10" ht="16" x14ac:dyDescent="0.2">
      <c r="A7625" t="s">
        <v>24991</v>
      </c>
      <c r="B7625" t="s">
        <v>25002</v>
      </c>
      <c r="C7625" t="s">
        <v>25003</v>
      </c>
      <c r="D7625">
        <v>5</v>
      </c>
      <c r="E7625" t="s">
        <v>17045</v>
      </c>
      <c r="F7625" t="s">
        <v>13</v>
      </c>
      <c r="G7625" t="s">
        <v>24994</v>
      </c>
      <c r="H7625" s="3" t="s">
        <v>24995</v>
      </c>
      <c r="I7625" t="s">
        <v>1208</v>
      </c>
      <c r="J7625" t="s">
        <v>24996</v>
      </c>
    </row>
    <row r="7626" spans="1:10" ht="16" x14ac:dyDescent="0.2">
      <c r="A7626" t="s">
        <v>25004</v>
      </c>
      <c r="B7626" t="s">
        <v>25005</v>
      </c>
      <c r="C7626" t="s">
        <v>25006</v>
      </c>
      <c r="D7626">
        <v>2</v>
      </c>
      <c r="E7626" t="s">
        <v>17045</v>
      </c>
      <c r="F7626" t="s">
        <v>13</v>
      </c>
      <c r="G7626" t="s">
        <v>25007</v>
      </c>
      <c r="H7626" s="3" t="s">
        <v>25008</v>
      </c>
      <c r="I7626" t="s">
        <v>18568</v>
      </c>
      <c r="J7626" t="s">
        <v>25009</v>
      </c>
    </row>
    <row r="7627" spans="1:10" ht="16" x14ac:dyDescent="0.2">
      <c r="A7627" t="s">
        <v>25010</v>
      </c>
      <c r="B7627" t="s">
        <v>25011</v>
      </c>
      <c r="C7627" t="s">
        <v>25012</v>
      </c>
      <c r="D7627">
        <v>1</v>
      </c>
      <c r="E7627" t="s">
        <v>1280</v>
      </c>
      <c r="F7627" t="s">
        <v>13</v>
      </c>
      <c r="G7627" t="s">
        <v>25013</v>
      </c>
      <c r="H7627" s="3" t="s">
        <v>25014</v>
      </c>
      <c r="I7627" t="s">
        <v>3086</v>
      </c>
      <c r="J7627" t="s">
        <v>25015</v>
      </c>
    </row>
    <row r="7628" spans="1:10" ht="16" x14ac:dyDescent="0.2">
      <c r="A7628" t="s">
        <v>24380</v>
      </c>
      <c r="B7628" t="s">
        <v>25016</v>
      </c>
      <c r="C7628" t="s">
        <v>25017</v>
      </c>
      <c r="D7628">
        <v>1</v>
      </c>
      <c r="E7628" t="s">
        <v>1280</v>
      </c>
      <c r="F7628" t="s">
        <v>13</v>
      </c>
      <c r="G7628" t="s">
        <v>25018</v>
      </c>
      <c r="H7628" s="3" t="s">
        <v>25019</v>
      </c>
      <c r="I7628" t="s">
        <v>3086</v>
      </c>
      <c r="J7628" t="s">
        <v>24384</v>
      </c>
    </row>
    <row r="7629" spans="1:10" ht="16" x14ac:dyDescent="0.2">
      <c r="A7629" t="s">
        <v>25020</v>
      </c>
      <c r="B7629" t="s">
        <v>16376</v>
      </c>
      <c r="C7629" t="s">
        <v>25021</v>
      </c>
      <c r="D7629">
        <v>2</v>
      </c>
      <c r="E7629" t="s">
        <v>1280</v>
      </c>
      <c r="F7629" t="s">
        <v>13</v>
      </c>
      <c r="G7629" t="s">
        <v>25018</v>
      </c>
      <c r="H7629" s="3" t="s">
        <v>25022</v>
      </c>
      <c r="I7629" t="s">
        <v>3086</v>
      </c>
      <c r="J7629" t="s">
        <v>25023</v>
      </c>
    </row>
    <row r="7630" spans="1:10" ht="16" x14ac:dyDescent="0.2">
      <c r="A7630" t="s">
        <v>25024</v>
      </c>
      <c r="B7630" t="s">
        <v>25025</v>
      </c>
      <c r="C7630" t="s">
        <v>25026</v>
      </c>
      <c r="D7630">
        <v>1</v>
      </c>
      <c r="E7630" t="s">
        <v>5635</v>
      </c>
      <c r="F7630" t="s">
        <v>13</v>
      </c>
      <c r="G7630" t="s">
        <v>25027</v>
      </c>
      <c r="H7630" s="3" t="s">
        <v>25028</v>
      </c>
      <c r="I7630" t="s">
        <v>3086</v>
      </c>
      <c r="J7630" t="s">
        <v>25029</v>
      </c>
    </row>
    <row r="7631" spans="1:10" ht="16" x14ac:dyDescent="0.2">
      <c r="A7631" t="s">
        <v>25030</v>
      </c>
      <c r="B7631" t="s">
        <v>25031</v>
      </c>
      <c r="C7631" t="s">
        <v>25032</v>
      </c>
      <c r="D7631">
        <v>5</v>
      </c>
      <c r="E7631">
        <f>203</f>
        <v>203</v>
      </c>
      <c r="F7631" t="s">
        <v>13</v>
      </c>
      <c r="G7631" t="s">
        <v>25033</v>
      </c>
      <c r="H7631" s="3" t="s">
        <v>25034</v>
      </c>
      <c r="I7631" t="s">
        <v>1208</v>
      </c>
      <c r="J7631" t="s">
        <v>25035</v>
      </c>
    </row>
    <row r="7632" spans="1:10" ht="16" x14ac:dyDescent="0.2">
      <c r="A7632" t="s">
        <v>12681</v>
      </c>
      <c r="B7632" t="s">
        <v>25036</v>
      </c>
      <c r="C7632" t="s">
        <v>25037</v>
      </c>
      <c r="D7632">
        <v>6</v>
      </c>
      <c r="E7632" t="s">
        <v>13</v>
      </c>
      <c r="F7632" t="s">
        <v>13</v>
      </c>
      <c r="G7632" t="s">
        <v>25038</v>
      </c>
      <c r="H7632" s="3" t="s">
        <v>25039</v>
      </c>
      <c r="I7632" t="s">
        <v>404</v>
      </c>
      <c r="J7632" t="s">
        <v>12684</v>
      </c>
    </row>
    <row r="7633" spans="1:10" ht="16" x14ac:dyDescent="0.2">
      <c r="A7633" t="s">
        <v>25040</v>
      </c>
      <c r="B7633" t="s">
        <v>4652</v>
      </c>
      <c r="C7633" t="s">
        <v>25041</v>
      </c>
      <c r="D7633">
        <v>1</v>
      </c>
      <c r="E7633" t="s">
        <v>13</v>
      </c>
      <c r="F7633" t="s">
        <v>13</v>
      </c>
      <c r="G7633" t="s">
        <v>25042</v>
      </c>
      <c r="H7633" s="3" t="s">
        <v>25039</v>
      </c>
      <c r="I7633" t="s">
        <v>404</v>
      </c>
      <c r="J7633" t="s">
        <v>25043</v>
      </c>
    </row>
    <row r="7634" spans="1:10" ht="16" x14ac:dyDescent="0.2">
      <c r="A7634" t="s">
        <v>25044</v>
      </c>
      <c r="B7634" t="s">
        <v>25045</v>
      </c>
      <c r="C7634" t="s">
        <v>25046</v>
      </c>
      <c r="D7634">
        <v>2</v>
      </c>
      <c r="E7634" t="s">
        <v>25047</v>
      </c>
      <c r="F7634" t="s">
        <v>13</v>
      </c>
      <c r="G7634" t="s">
        <v>25048</v>
      </c>
      <c r="H7634" s="3" t="s">
        <v>25049</v>
      </c>
      <c r="I7634" t="s">
        <v>404</v>
      </c>
      <c r="J7634" t="s">
        <v>25050</v>
      </c>
    </row>
    <row r="7635" spans="1:10" ht="16" x14ac:dyDescent="0.2">
      <c r="A7635" t="s">
        <v>1727</v>
      </c>
      <c r="B7635" t="s">
        <v>25051</v>
      </c>
      <c r="C7635" t="s">
        <v>25052</v>
      </c>
      <c r="D7635">
        <v>1</v>
      </c>
      <c r="E7635" t="s">
        <v>25047</v>
      </c>
      <c r="F7635" t="s">
        <v>13</v>
      </c>
      <c r="G7635" t="s">
        <v>25048</v>
      </c>
      <c r="H7635" s="3" t="s">
        <v>25053</v>
      </c>
      <c r="I7635" t="s">
        <v>404</v>
      </c>
      <c r="J7635" t="s">
        <v>1731</v>
      </c>
    </row>
    <row r="7636" spans="1:10" ht="16" x14ac:dyDescent="0.2">
      <c r="A7636" t="s">
        <v>25054</v>
      </c>
      <c r="B7636" t="s">
        <v>25055</v>
      </c>
      <c r="C7636" t="s">
        <v>25056</v>
      </c>
      <c r="D7636">
        <v>1</v>
      </c>
      <c r="E7636" t="s">
        <v>25047</v>
      </c>
      <c r="F7636" t="s">
        <v>13</v>
      </c>
      <c r="G7636" t="s">
        <v>25048</v>
      </c>
      <c r="H7636" s="3" t="s">
        <v>25057</v>
      </c>
      <c r="I7636" t="s">
        <v>404</v>
      </c>
      <c r="J7636" t="s">
        <v>25058</v>
      </c>
    </row>
    <row r="7637" spans="1:10" ht="16" x14ac:dyDescent="0.2">
      <c r="A7637" t="s">
        <v>25059</v>
      </c>
      <c r="B7637" t="s">
        <v>25060</v>
      </c>
      <c r="C7637" t="s">
        <v>25061</v>
      </c>
      <c r="D7637">
        <v>1</v>
      </c>
      <c r="E7637" t="s">
        <v>25047</v>
      </c>
      <c r="F7637" t="s">
        <v>13</v>
      </c>
      <c r="G7637" t="s">
        <v>25048</v>
      </c>
      <c r="H7637" s="3" t="s">
        <v>25049</v>
      </c>
      <c r="I7637" t="s">
        <v>404</v>
      </c>
      <c r="J7637" t="s">
        <v>25062</v>
      </c>
    </row>
    <row r="7638" spans="1:10" ht="16" x14ac:dyDescent="0.2">
      <c r="A7638" t="s">
        <v>18954</v>
      </c>
      <c r="B7638" t="s">
        <v>4716</v>
      </c>
      <c r="C7638" t="s">
        <v>4717</v>
      </c>
      <c r="D7638">
        <v>5</v>
      </c>
      <c r="E7638" t="s">
        <v>25047</v>
      </c>
      <c r="F7638" t="s">
        <v>13</v>
      </c>
      <c r="G7638" t="s">
        <v>25048</v>
      </c>
      <c r="H7638" s="3" t="s">
        <v>25049</v>
      </c>
      <c r="I7638" t="s">
        <v>404</v>
      </c>
      <c r="J7638" t="s">
        <v>18958</v>
      </c>
    </row>
    <row r="7639" spans="1:10" ht="16" x14ac:dyDescent="0.2">
      <c r="A7639" t="s">
        <v>25063</v>
      </c>
      <c r="B7639" t="s">
        <v>25064</v>
      </c>
      <c r="C7639" t="s">
        <v>25065</v>
      </c>
      <c r="D7639">
        <v>1</v>
      </c>
      <c r="E7639" t="s">
        <v>13</v>
      </c>
      <c r="F7639" t="s">
        <v>13</v>
      </c>
      <c r="G7639" t="s">
        <v>25066</v>
      </c>
      <c r="H7639" s="3" t="s">
        <v>25067</v>
      </c>
      <c r="I7639" t="s">
        <v>817</v>
      </c>
      <c r="J7639" t="s">
        <v>25068</v>
      </c>
    </row>
    <row r="7640" spans="1:10" ht="16" x14ac:dyDescent="0.2">
      <c r="A7640" t="s">
        <v>25069</v>
      </c>
      <c r="B7640" t="s">
        <v>25070</v>
      </c>
      <c r="C7640" t="s">
        <v>25071</v>
      </c>
      <c r="D7640">
        <v>2</v>
      </c>
      <c r="E7640" t="s">
        <v>13</v>
      </c>
      <c r="F7640" t="s">
        <v>13</v>
      </c>
      <c r="G7640" t="s">
        <v>25072</v>
      </c>
      <c r="H7640" s="3" t="s">
        <v>25073</v>
      </c>
      <c r="I7640" t="s">
        <v>926</v>
      </c>
      <c r="J7640" t="s">
        <v>25074</v>
      </c>
    </row>
    <row r="7641" spans="1:10" ht="16" x14ac:dyDescent="0.2">
      <c r="A7641" t="s">
        <v>9326</v>
      </c>
      <c r="B7641" t="s">
        <v>25075</v>
      </c>
      <c r="C7641" t="s">
        <v>25076</v>
      </c>
      <c r="D7641">
        <v>3</v>
      </c>
      <c r="E7641" t="s">
        <v>13</v>
      </c>
      <c r="F7641" t="s">
        <v>13</v>
      </c>
      <c r="G7641" t="s">
        <v>25072</v>
      </c>
      <c r="H7641" s="3" t="s">
        <v>25077</v>
      </c>
      <c r="I7641" t="s">
        <v>926</v>
      </c>
      <c r="J7641" t="s">
        <v>9330</v>
      </c>
    </row>
    <row r="7642" spans="1:10" ht="16" x14ac:dyDescent="0.2">
      <c r="A7642" t="s">
        <v>25078</v>
      </c>
      <c r="B7642" t="s">
        <v>25079</v>
      </c>
      <c r="C7642" t="s">
        <v>25080</v>
      </c>
      <c r="D7642">
        <v>2</v>
      </c>
      <c r="E7642" t="s">
        <v>13</v>
      </c>
      <c r="F7642" t="s">
        <v>13</v>
      </c>
      <c r="G7642" t="s">
        <v>25072</v>
      </c>
      <c r="H7642" s="3" t="s">
        <v>25073</v>
      </c>
      <c r="I7642" t="s">
        <v>926</v>
      </c>
      <c r="J7642" t="s">
        <v>25081</v>
      </c>
    </row>
    <row r="7643" spans="1:10" ht="16" x14ac:dyDescent="0.2">
      <c r="A7643" t="s">
        <v>8862</v>
      </c>
      <c r="B7643" t="s">
        <v>25082</v>
      </c>
      <c r="C7643" t="s">
        <v>25083</v>
      </c>
      <c r="D7643">
        <v>3</v>
      </c>
      <c r="E7643" t="s">
        <v>13</v>
      </c>
      <c r="F7643" t="s">
        <v>13</v>
      </c>
      <c r="G7643" t="s">
        <v>25072</v>
      </c>
      <c r="H7643" s="3" t="s">
        <v>25084</v>
      </c>
      <c r="I7643" t="s">
        <v>926</v>
      </c>
      <c r="J7643" t="s">
        <v>8867</v>
      </c>
    </row>
    <row r="7644" spans="1:10" ht="16" x14ac:dyDescent="0.2">
      <c r="A7644" t="s">
        <v>9326</v>
      </c>
      <c r="B7644" t="s">
        <v>25085</v>
      </c>
      <c r="C7644" t="s">
        <v>25086</v>
      </c>
      <c r="D7644">
        <v>4</v>
      </c>
      <c r="E7644" t="s">
        <v>13</v>
      </c>
      <c r="F7644" t="s">
        <v>13</v>
      </c>
      <c r="G7644" t="s">
        <v>25072</v>
      </c>
      <c r="H7644" s="3" t="s">
        <v>25084</v>
      </c>
      <c r="I7644" t="s">
        <v>926</v>
      </c>
      <c r="J7644" t="s">
        <v>9330</v>
      </c>
    </row>
    <row r="7645" spans="1:10" ht="16" x14ac:dyDescent="0.2">
      <c r="A7645" t="s">
        <v>9326</v>
      </c>
      <c r="B7645" t="s">
        <v>25087</v>
      </c>
      <c r="C7645" t="s">
        <v>25088</v>
      </c>
      <c r="D7645">
        <v>1</v>
      </c>
      <c r="E7645" t="s">
        <v>13</v>
      </c>
      <c r="F7645" t="s">
        <v>13</v>
      </c>
      <c r="G7645" t="s">
        <v>25072</v>
      </c>
      <c r="H7645" s="3" t="s">
        <v>25077</v>
      </c>
      <c r="I7645" t="s">
        <v>926</v>
      </c>
      <c r="J7645" t="s">
        <v>9330</v>
      </c>
    </row>
    <row r="7646" spans="1:10" ht="16" x14ac:dyDescent="0.2">
      <c r="A7646" t="s">
        <v>17284</v>
      </c>
      <c r="B7646" t="s">
        <v>25089</v>
      </c>
      <c r="C7646" t="s">
        <v>25090</v>
      </c>
      <c r="D7646">
        <v>4</v>
      </c>
      <c r="E7646" t="s">
        <v>13</v>
      </c>
      <c r="F7646" t="s">
        <v>13</v>
      </c>
      <c r="G7646" t="s">
        <v>25091</v>
      </c>
      <c r="H7646" s="3" t="s">
        <v>25092</v>
      </c>
      <c r="I7646" t="s">
        <v>404</v>
      </c>
      <c r="J7646" t="s">
        <v>17289</v>
      </c>
    </row>
    <row r="7647" spans="1:10" ht="16" x14ac:dyDescent="0.2">
      <c r="A7647" t="s">
        <v>25093</v>
      </c>
      <c r="B7647" t="s">
        <v>25094</v>
      </c>
      <c r="C7647" t="s">
        <v>25095</v>
      </c>
      <c r="D7647">
        <v>4</v>
      </c>
      <c r="E7647">
        <f>446</f>
        <v>446</v>
      </c>
      <c r="F7647" t="s">
        <v>13</v>
      </c>
      <c r="G7647" t="s">
        <v>25096</v>
      </c>
      <c r="H7647" s="3" t="s">
        <v>25097</v>
      </c>
      <c r="I7647" t="s">
        <v>404</v>
      </c>
      <c r="J7647" t="s">
        <v>25098</v>
      </c>
    </row>
    <row r="7648" spans="1:10" ht="16" x14ac:dyDescent="0.2">
      <c r="A7648" t="s">
        <v>25099</v>
      </c>
      <c r="B7648" t="s">
        <v>25100</v>
      </c>
      <c r="C7648" t="s">
        <v>25101</v>
      </c>
      <c r="D7648">
        <v>1</v>
      </c>
      <c r="E7648">
        <f>446</f>
        <v>446</v>
      </c>
      <c r="F7648" t="s">
        <v>13</v>
      </c>
      <c r="G7648" t="s">
        <v>25096</v>
      </c>
      <c r="H7648" s="3" t="s">
        <v>25097</v>
      </c>
      <c r="I7648" t="s">
        <v>404</v>
      </c>
      <c r="J7648" t="s">
        <v>25102</v>
      </c>
    </row>
    <row r="7649" spans="1:10" ht="16" x14ac:dyDescent="0.2">
      <c r="A7649" t="s">
        <v>25103</v>
      </c>
      <c r="B7649" t="s">
        <v>25104</v>
      </c>
      <c r="C7649" t="s">
        <v>25105</v>
      </c>
      <c r="D7649">
        <v>2</v>
      </c>
      <c r="E7649">
        <f>446</f>
        <v>446</v>
      </c>
      <c r="F7649" t="s">
        <v>13</v>
      </c>
      <c r="G7649" t="s">
        <v>25096</v>
      </c>
      <c r="H7649" s="3" t="s">
        <v>25106</v>
      </c>
      <c r="I7649" t="s">
        <v>404</v>
      </c>
      <c r="J7649" t="s">
        <v>25107</v>
      </c>
    </row>
    <row r="7650" spans="1:10" ht="16" x14ac:dyDescent="0.2">
      <c r="A7650" t="s">
        <v>25108</v>
      </c>
      <c r="B7650" t="s">
        <v>25109</v>
      </c>
      <c r="C7650" t="s">
        <v>25110</v>
      </c>
      <c r="D7650">
        <v>2</v>
      </c>
      <c r="E7650">
        <f>446</f>
        <v>446</v>
      </c>
      <c r="F7650" t="s">
        <v>13</v>
      </c>
      <c r="G7650" t="s">
        <v>25096</v>
      </c>
      <c r="H7650" s="3" t="s">
        <v>25097</v>
      </c>
      <c r="I7650" t="s">
        <v>404</v>
      </c>
      <c r="J7650" t="s">
        <v>25111</v>
      </c>
    </row>
    <row r="7651" spans="1:10" ht="16" x14ac:dyDescent="0.2">
      <c r="A7651" t="s">
        <v>25108</v>
      </c>
      <c r="B7651" t="s">
        <v>25112</v>
      </c>
      <c r="C7651" t="s">
        <v>25113</v>
      </c>
      <c r="D7651">
        <v>1</v>
      </c>
      <c r="E7651">
        <f>446</f>
        <v>446</v>
      </c>
      <c r="F7651" t="s">
        <v>13</v>
      </c>
      <c r="G7651" t="s">
        <v>25096</v>
      </c>
      <c r="H7651" s="3" t="s">
        <v>25097</v>
      </c>
      <c r="I7651" t="s">
        <v>404</v>
      </c>
      <c r="J7651" t="s">
        <v>25111</v>
      </c>
    </row>
    <row r="7652" spans="1:10" ht="16" x14ac:dyDescent="0.2">
      <c r="A7652" t="s">
        <v>17548</v>
      </c>
      <c r="B7652" t="s">
        <v>25114</v>
      </c>
      <c r="C7652" t="s">
        <v>25115</v>
      </c>
      <c r="D7652">
        <v>3</v>
      </c>
      <c r="E7652">
        <f>446</f>
        <v>446</v>
      </c>
      <c r="F7652" t="s">
        <v>13</v>
      </c>
      <c r="G7652" t="s">
        <v>25116</v>
      </c>
      <c r="H7652" s="3" t="s">
        <v>25117</v>
      </c>
      <c r="I7652" t="s">
        <v>62</v>
      </c>
      <c r="J7652" t="s">
        <v>17551</v>
      </c>
    </row>
    <row r="7653" spans="1:10" ht="16" x14ac:dyDescent="0.2">
      <c r="A7653" t="s">
        <v>23646</v>
      </c>
      <c r="B7653" t="s">
        <v>25118</v>
      </c>
      <c r="C7653" t="s">
        <v>25119</v>
      </c>
      <c r="D7653">
        <v>2</v>
      </c>
      <c r="E7653">
        <f>446</f>
        <v>446</v>
      </c>
      <c r="F7653" t="s">
        <v>13</v>
      </c>
      <c r="G7653" t="s">
        <v>25116</v>
      </c>
      <c r="H7653" s="3" t="s">
        <v>25117</v>
      </c>
      <c r="I7653" t="s">
        <v>62</v>
      </c>
      <c r="J7653" t="s">
        <v>23650</v>
      </c>
    </row>
    <row r="7654" spans="1:10" ht="16" x14ac:dyDescent="0.2">
      <c r="A7654" t="s">
        <v>17548</v>
      </c>
      <c r="B7654" t="s">
        <v>25120</v>
      </c>
      <c r="C7654" t="s">
        <v>25121</v>
      </c>
      <c r="D7654">
        <v>1</v>
      </c>
      <c r="E7654">
        <f>446</f>
        <v>446</v>
      </c>
      <c r="F7654" t="s">
        <v>13</v>
      </c>
      <c r="G7654" t="s">
        <v>25116</v>
      </c>
      <c r="H7654" s="3" t="s">
        <v>25117</v>
      </c>
      <c r="I7654" t="s">
        <v>62</v>
      </c>
      <c r="J7654" t="s">
        <v>17551</v>
      </c>
    </row>
    <row r="7655" spans="1:10" ht="16" x14ac:dyDescent="0.2">
      <c r="A7655" t="s">
        <v>25122</v>
      </c>
      <c r="B7655" t="s">
        <v>25123</v>
      </c>
      <c r="C7655" t="s">
        <v>25124</v>
      </c>
      <c r="D7655">
        <v>1</v>
      </c>
      <c r="E7655" t="s">
        <v>13</v>
      </c>
      <c r="F7655" t="s">
        <v>13</v>
      </c>
      <c r="G7655" t="s">
        <v>25125</v>
      </c>
      <c r="H7655" s="3" t="s">
        <v>25126</v>
      </c>
      <c r="I7655" t="s">
        <v>355</v>
      </c>
      <c r="J7655" t="s">
        <v>25127</v>
      </c>
    </row>
    <row r="7656" spans="1:10" ht="16" x14ac:dyDescent="0.2">
      <c r="A7656" t="s">
        <v>25122</v>
      </c>
      <c r="B7656" t="s">
        <v>25128</v>
      </c>
      <c r="C7656" t="s">
        <v>25129</v>
      </c>
      <c r="D7656">
        <v>2</v>
      </c>
      <c r="E7656" t="s">
        <v>13</v>
      </c>
      <c r="F7656" t="s">
        <v>13</v>
      </c>
      <c r="G7656" t="s">
        <v>25125</v>
      </c>
      <c r="H7656" s="3" t="s">
        <v>25126</v>
      </c>
      <c r="I7656" t="s">
        <v>355</v>
      </c>
      <c r="J7656" t="s">
        <v>25127</v>
      </c>
    </row>
    <row r="7657" spans="1:10" ht="16" x14ac:dyDescent="0.2">
      <c r="A7657" t="s">
        <v>25130</v>
      </c>
      <c r="B7657" t="s">
        <v>25131</v>
      </c>
      <c r="C7657" t="s">
        <v>25132</v>
      </c>
      <c r="D7657">
        <v>1</v>
      </c>
      <c r="E7657" t="s">
        <v>13</v>
      </c>
      <c r="F7657" t="s">
        <v>13</v>
      </c>
      <c r="G7657" t="s">
        <v>25133</v>
      </c>
      <c r="H7657" s="3" t="s">
        <v>25134</v>
      </c>
      <c r="I7657" t="s">
        <v>390</v>
      </c>
      <c r="J7657" t="s">
        <v>25135</v>
      </c>
    </row>
    <row r="7658" spans="1:10" ht="16" x14ac:dyDescent="0.2">
      <c r="A7658" t="s">
        <v>25136</v>
      </c>
      <c r="B7658" t="s">
        <v>25137</v>
      </c>
      <c r="C7658" t="s">
        <v>25138</v>
      </c>
      <c r="D7658">
        <v>1</v>
      </c>
      <c r="E7658" t="s">
        <v>13</v>
      </c>
      <c r="F7658" t="s">
        <v>13</v>
      </c>
      <c r="G7658" t="s">
        <v>25133</v>
      </c>
      <c r="H7658" s="3" t="s">
        <v>25139</v>
      </c>
      <c r="I7658" t="s">
        <v>390</v>
      </c>
      <c r="J7658" t="s">
        <v>25140</v>
      </c>
    </row>
    <row r="7659" spans="1:10" ht="16" x14ac:dyDescent="0.2">
      <c r="A7659" t="s">
        <v>25141</v>
      </c>
      <c r="B7659" t="s">
        <v>25142</v>
      </c>
      <c r="C7659" t="s">
        <v>25143</v>
      </c>
      <c r="D7659">
        <v>1</v>
      </c>
      <c r="E7659" t="s">
        <v>13</v>
      </c>
      <c r="F7659" t="s">
        <v>13</v>
      </c>
      <c r="G7659" t="s">
        <v>25144</v>
      </c>
      <c r="H7659" s="3" t="s">
        <v>25145</v>
      </c>
      <c r="I7659" t="s">
        <v>390</v>
      </c>
      <c r="J7659" t="s">
        <v>25146</v>
      </c>
    </row>
    <row r="7660" spans="1:10" ht="16" x14ac:dyDescent="0.2">
      <c r="A7660" t="s">
        <v>25147</v>
      </c>
      <c r="B7660" t="s">
        <v>25148</v>
      </c>
      <c r="C7660" t="s">
        <v>25149</v>
      </c>
      <c r="D7660">
        <v>4</v>
      </c>
      <c r="E7660" t="s">
        <v>13</v>
      </c>
      <c r="F7660" t="s">
        <v>13</v>
      </c>
      <c r="G7660" t="s">
        <v>25150</v>
      </c>
      <c r="H7660" s="3" t="s">
        <v>25151</v>
      </c>
      <c r="I7660" t="s">
        <v>69</v>
      </c>
      <c r="J7660" t="s">
        <v>25152</v>
      </c>
    </row>
    <row r="7661" spans="1:10" ht="16" x14ac:dyDescent="0.2">
      <c r="A7661" t="s">
        <v>25153</v>
      </c>
      <c r="B7661" t="s">
        <v>25154</v>
      </c>
      <c r="C7661" t="s">
        <v>25155</v>
      </c>
      <c r="D7661">
        <v>2</v>
      </c>
      <c r="E7661" t="s">
        <v>13</v>
      </c>
      <c r="F7661" t="s">
        <v>13</v>
      </c>
      <c r="G7661" t="s">
        <v>25156</v>
      </c>
      <c r="H7661" s="3" t="s">
        <v>25157</v>
      </c>
      <c r="I7661" t="s">
        <v>69</v>
      </c>
      <c r="J7661" t="s">
        <v>25158</v>
      </c>
    </row>
    <row r="7662" spans="1:10" ht="16" x14ac:dyDescent="0.2">
      <c r="A7662" t="s">
        <v>25159</v>
      </c>
      <c r="B7662" t="s">
        <v>25160</v>
      </c>
      <c r="C7662" t="s">
        <v>25161</v>
      </c>
      <c r="D7662">
        <v>1</v>
      </c>
      <c r="E7662" t="s">
        <v>13</v>
      </c>
      <c r="F7662" t="s">
        <v>13</v>
      </c>
      <c r="G7662" t="s">
        <v>25162</v>
      </c>
      <c r="H7662" s="3" t="s">
        <v>25163</v>
      </c>
      <c r="I7662" t="s">
        <v>146</v>
      </c>
      <c r="J7662" t="s">
        <v>25164</v>
      </c>
    </row>
    <row r="7663" spans="1:10" ht="16" x14ac:dyDescent="0.2">
      <c r="A7663" t="s">
        <v>25165</v>
      </c>
      <c r="B7663" t="s">
        <v>25166</v>
      </c>
      <c r="C7663" t="s">
        <v>25167</v>
      </c>
      <c r="D7663">
        <v>1</v>
      </c>
      <c r="E7663">
        <f>476</f>
        <v>476</v>
      </c>
      <c r="F7663" t="s">
        <v>13</v>
      </c>
      <c r="G7663" t="s">
        <v>25168</v>
      </c>
      <c r="H7663" s="3" t="s">
        <v>25169</v>
      </c>
      <c r="I7663" t="s">
        <v>90</v>
      </c>
      <c r="J7663" t="s">
        <v>25170</v>
      </c>
    </row>
    <row r="7664" spans="1:10" ht="16" x14ac:dyDescent="0.2">
      <c r="A7664" t="s">
        <v>25171</v>
      </c>
      <c r="B7664" t="s">
        <v>25172</v>
      </c>
      <c r="C7664" t="s">
        <v>25173</v>
      </c>
      <c r="D7664">
        <v>1</v>
      </c>
      <c r="E7664">
        <f>476</f>
        <v>476</v>
      </c>
      <c r="F7664" t="s">
        <v>13</v>
      </c>
      <c r="G7664" t="s">
        <v>25168</v>
      </c>
      <c r="H7664" s="3" t="s">
        <v>25174</v>
      </c>
      <c r="I7664" t="s">
        <v>90</v>
      </c>
      <c r="J7664" t="s">
        <v>25175</v>
      </c>
    </row>
    <row r="7665" spans="1:10" ht="16" x14ac:dyDescent="0.2">
      <c r="A7665" t="s">
        <v>25176</v>
      </c>
      <c r="B7665" t="s">
        <v>25177</v>
      </c>
      <c r="C7665" t="s">
        <v>25178</v>
      </c>
      <c r="D7665">
        <v>2</v>
      </c>
      <c r="E7665">
        <f>476</f>
        <v>476</v>
      </c>
      <c r="F7665" t="s">
        <v>13</v>
      </c>
      <c r="G7665" t="s">
        <v>25168</v>
      </c>
      <c r="H7665" s="3" t="s">
        <v>25179</v>
      </c>
      <c r="I7665" t="s">
        <v>90</v>
      </c>
      <c r="J7665" t="s">
        <v>25180</v>
      </c>
    </row>
    <row r="7666" spans="1:10" ht="16" x14ac:dyDescent="0.2">
      <c r="A7666" t="s">
        <v>98</v>
      </c>
      <c r="B7666" t="s">
        <v>25166</v>
      </c>
      <c r="C7666" t="s">
        <v>25167</v>
      </c>
      <c r="D7666">
        <v>2</v>
      </c>
      <c r="E7666">
        <f>476</f>
        <v>476</v>
      </c>
      <c r="F7666" t="s">
        <v>13</v>
      </c>
      <c r="G7666" t="s">
        <v>25168</v>
      </c>
      <c r="H7666" s="3" t="s">
        <v>25169</v>
      </c>
      <c r="I7666" t="s">
        <v>90</v>
      </c>
      <c r="J7666" t="s">
        <v>100</v>
      </c>
    </row>
    <row r="7667" spans="1:10" ht="32" x14ac:dyDescent="0.2">
      <c r="A7667" t="s">
        <v>12231</v>
      </c>
      <c r="B7667" t="s">
        <v>25181</v>
      </c>
      <c r="C7667" t="s">
        <v>25182</v>
      </c>
      <c r="D7667">
        <v>1</v>
      </c>
      <c r="E7667">
        <f>476</f>
        <v>476</v>
      </c>
      <c r="F7667" t="s">
        <v>13</v>
      </c>
      <c r="G7667" t="s">
        <v>25168</v>
      </c>
      <c r="H7667" s="3" t="s">
        <v>25183</v>
      </c>
      <c r="I7667" t="s">
        <v>62</v>
      </c>
      <c r="J7667" t="s">
        <v>12236</v>
      </c>
    </row>
    <row r="7668" spans="1:10" ht="16" x14ac:dyDescent="0.2">
      <c r="A7668" t="s">
        <v>15255</v>
      </c>
      <c r="B7668" t="s">
        <v>25184</v>
      </c>
      <c r="C7668" t="s">
        <v>25185</v>
      </c>
      <c r="D7668">
        <v>1</v>
      </c>
      <c r="E7668" t="s">
        <v>13</v>
      </c>
      <c r="F7668" t="s">
        <v>13</v>
      </c>
      <c r="G7668" t="s">
        <v>25186</v>
      </c>
      <c r="H7668" s="3" t="s">
        <v>25187</v>
      </c>
      <c r="I7668" t="s">
        <v>390</v>
      </c>
      <c r="J7668" t="s">
        <v>15258</v>
      </c>
    </row>
    <row r="7669" spans="1:10" ht="16" x14ac:dyDescent="0.2">
      <c r="A7669" t="s">
        <v>6839</v>
      </c>
      <c r="B7669" t="s">
        <v>6820</v>
      </c>
      <c r="C7669" t="s">
        <v>6821</v>
      </c>
      <c r="D7669">
        <v>2</v>
      </c>
      <c r="E7669" t="s">
        <v>13</v>
      </c>
      <c r="F7669" t="s">
        <v>13</v>
      </c>
      <c r="G7669" t="s">
        <v>25188</v>
      </c>
      <c r="H7669" s="3" t="s">
        <v>25189</v>
      </c>
      <c r="I7669" t="s">
        <v>6730</v>
      </c>
      <c r="J7669" t="s">
        <v>6840</v>
      </c>
    </row>
    <row r="7670" spans="1:10" ht="16" x14ac:dyDescent="0.2">
      <c r="A7670" t="s">
        <v>6819</v>
      </c>
      <c r="B7670" t="s">
        <v>25190</v>
      </c>
      <c r="C7670" t="s">
        <v>25191</v>
      </c>
      <c r="D7670">
        <v>3</v>
      </c>
      <c r="E7670" t="s">
        <v>13</v>
      </c>
      <c r="F7670" t="s">
        <v>13</v>
      </c>
      <c r="G7670" t="s">
        <v>25192</v>
      </c>
      <c r="H7670" s="3" t="s">
        <v>25193</v>
      </c>
      <c r="I7670" t="s">
        <v>6730</v>
      </c>
      <c r="J7670" t="s">
        <v>6824</v>
      </c>
    </row>
    <row r="7671" spans="1:10" ht="16" x14ac:dyDescent="0.2">
      <c r="A7671" t="s">
        <v>19157</v>
      </c>
      <c r="B7671" t="s">
        <v>6820</v>
      </c>
      <c r="C7671" t="s">
        <v>6821</v>
      </c>
      <c r="D7671">
        <v>1</v>
      </c>
      <c r="E7671" t="s">
        <v>13</v>
      </c>
      <c r="F7671" t="s">
        <v>13</v>
      </c>
      <c r="G7671" t="s">
        <v>25194</v>
      </c>
      <c r="H7671" s="3" t="s">
        <v>25195</v>
      </c>
      <c r="I7671" t="s">
        <v>6730</v>
      </c>
      <c r="J7671" t="s">
        <v>19161</v>
      </c>
    </row>
    <row r="7672" spans="1:10" ht="16" x14ac:dyDescent="0.2">
      <c r="A7672" t="s">
        <v>5746</v>
      </c>
      <c r="B7672" t="s">
        <v>25196</v>
      </c>
      <c r="C7672" t="s">
        <v>25197</v>
      </c>
      <c r="D7672">
        <v>2</v>
      </c>
      <c r="E7672" t="s">
        <v>13</v>
      </c>
      <c r="F7672" t="s">
        <v>13</v>
      </c>
      <c r="G7672" t="s">
        <v>25198</v>
      </c>
      <c r="H7672" s="3" t="s">
        <v>25199</v>
      </c>
      <c r="I7672" t="s">
        <v>2961</v>
      </c>
      <c r="J7672" t="s">
        <v>5750</v>
      </c>
    </row>
    <row r="7673" spans="1:10" ht="16" x14ac:dyDescent="0.2">
      <c r="A7673" t="s">
        <v>20342</v>
      </c>
      <c r="B7673" t="s">
        <v>1861</v>
      </c>
      <c r="C7673" t="s">
        <v>1862</v>
      </c>
      <c r="D7673">
        <v>1</v>
      </c>
      <c r="E7673" t="s">
        <v>13</v>
      </c>
      <c r="F7673" t="s">
        <v>13</v>
      </c>
      <c r="G7673" t="s">
        <v>25200</v>
      </c>
      <c r="H7673" s="3" t="s">
        <v>25201</v>
      </c>
      <c r="I7673" t="s">
        <v>62</v>
      </c>
      <c r="J7673" t="s">
        <v>20346</v>
      </c>
    </row>
    <row r="7674" spans="1:10" ht="16" x14ac:dyDescent="0.2">
      <c r="A7674" t="s">
        <v>25202</v>
      </c>
      <c r="B7674" t="s">
        <v>1861</v>
      </c>
      <c r="C7674" t="s">
        <v>1862</v>
      </c>
      <c r="D7674">
        <v>1</v>
      </c>
      <c r="E7674" t="s">
        <v>13</v>
      </c>
      <c r="F7674" t="s">
        <v>13</v>
      </c>
      <c r="G7674" t="s">
        <v>25200</v>
      </c>
      <c r="H7674" s="3" t="s">
        <v>25201</v>
      </c>
      <c r="I7674" t="s">
        <v>62</v>
      </c>
      <c r="J7674" t="s">
        <v>25203</v>
      </c>
    </row>
    <row r="7675" spans="1:10" ht="16" x14ac:dyDescent="0.2">
      <c r="A7675" t="s">
        <v>1641</v>
      </c>
      <c r="B7675" t="s">
        <v>1861</v>
      </c>
      <c r="C7675" t="s">
        <v>1862</v>
      </c>
      <c r="D7675">
        <v>1</v>
      </c>
      <c r="E7675" t="s">
        <v>13</v>
      </c>
      <c r="F7675" t="s">
        <v>13</v>
      </c>
      <c r="G7675" t="s">
        <v>25200</v>
      </c>
      <c r="H7675" s="3" t="s">
        <v>25201</v>
      </c>
      <c r="I7675" t="s">
        <v>62</v>
      </c>
      <c r="J7675" t="s">
        <v>1642</v>
      </c>
    </row>
    <row r="7676" spans="1:10" ht="16" x14ac:dyDescent="0.2">
      <c r="A7676" t="s">
        <v>690</v>
      </c>
      <c r="B7676" t="s">
        <v>1861</v>
      </c>
      <c r="C7676" t="s">
        <v>1862</v>
      </c>
      <c r="D7676">
        <v>2</v>
      </c>
      <c r="E7676" t="s">
        <v>13</v>
      </c>
      <c r="F7676" t="s">
        <v>13</v>
      </c>
      <c r="G7676" t="s">
        <v>25200</v>
      </c>
      <c r="H7676" s="3" t="s">
        <v>25201</v>
      </c>
      <c r="I7676" t="s">
        <v>62</v>
      </c>
      <c r="J7676" t="s">
        <v>691</v>
      </c>
    </row>
    <row r="7677" spans="1:10" ht="16" x14ac:dyDescent="0.2">
      <c r="A7677" t="s">
        <v>1709</v>
      </c>
      <c r="B7677" t="s">
        <v>25204</v>
      </c>
      <c r="C7677" t="s">
        <v>25205</v>
      </c>
      <c r="D7677">
        <v>1</v>
      </c>
      <c r="E7677" t="s">
        <v>13</v>
      </c>
      <c r="F7677" t="s">
        <v>13</v>
      </c>
      <c r="G7677" t="s">
        <v>25200</v>
      </c>
      <c r="H7677" s="3" t="s">
        <v>25201</v>
      </c>
      <c r="I7677" t="s">
        <v>62</v>
      </c>
      <c r="J7677" t="s">
        <v>1713</v>
      </c>
    </row>
    <row r="7678" spans="1:10" ht="16" x14ac:dyDescent="0.2">
      <c r="A7678" t="s">
        <v>25206</v>
      </c>
      <c r="B7678" t="s">
        <v>25207</v>
      </c>
      <c r="C7678" t="s">
        <v>25208</v>
      </c>
      <c r="D7678">
        <v>5</v>
      </c>
      <c r="E7678" t="s">
        <v>13</v>
      </c>
      <c r="F7678" t="s">
        <v>13</v>
      </c>
      <c r="G7678" t="s">
        <v>25209</v>
      </c>
      <c r="H7678" s="3" t="s">
        <v>25210</v>
      </c>
      <c r="I7678" t="s">
        <v>355</v>
      </c>
      <c r="J7678" t="s">
        <v>25211</v>
      </c>
    </row>
    <row r="7679" spans="1:10" ht="16" x14ac:dyDescent="0.2">
      <c r="A7679" t="s">
        <v>25206</v>
      </c>
      <c r="B7679" t="s">
        <v>25212</v>
      </c>
      <c r="C7679" t="s">
        <v>25213</v>
      </c>
      <c r="D7679">
        <v>4</v>
      </c>
      <c r="E7679" t="s">
        <v>13</v>
      </c>
      <c r="F7679" t="s">
        <v>13</v>
      </c>
      <c r="G7679" t="s">
        <v>25209</v>
      </c>
      <c r="H7679" s="3" t="s">
        <v>25210</v>
      </c>
      <c r="I7679" t="s">
        <v>355</v>
      </c>
      <c r="J7679" t="s">
        <v>25211</v>
      </c>
    </row>
    <row r="7680" spans="1:10" ht="16" x14ac:dyDescent="0.2">
      <c r="A7680" t="s">
        <v>11642</v>
      </c>
      <c r="B7680" t="s">
        <v>25214</v>
      </c>
      <c r="C7680" t="s">
        <v>25215</v>
      </c>
      <c r="D7680">
        <v>2</v>
      </c>
      <c r="E7680" t="s">
        <v>13</v>
      </c>
      <c r="F7680" t="s">
        <v>13</v>
      </c>
      <c r="G7680" t="s">
        <v>25216</v>
      </c>
      <c r="H7680" s="3" t="s">
        <v>25217</v>
      </c>
      <c r="I7680" t="s">
        <v>69</v>
      </c>
      <c r="J7680" t="s">
        <v>11644</v>
      </c>
    </row>
    <row r="7681" spans="1:10" ht="16" x14ac:dyDescent="0.2">
      <c r="A7681" t="s">
        <v>9595</v>
      </c>
      <c r="B7681" t="s">
        <v>25218</v>
      </c>
      <c r="C7681" t="s">
        <v>25219</v>
      </c>
      <c r="D7681">
        <v>3</v>
      </c>
      <c r="E7681" t="s">
        <v>13</v>
      </c>
      <c r="F7681" t="s">
        <v>13</v>
      </c>
      <c r="G7681" t="s">
        <v>25220</v>
      </c>
      <c r="H7681" s="3" t="s">
        <v>25221</v>
      </c>
      <c r="I7681" t="s">
        <v>69</v>
      </c>
      <c r="J7681" t="s">
        <v>9596</v>
      </c>
    </row>
    <row r="7682" spans="1:10" ht="16" x14ac:dyDescent="0.2">
      <c r="A7682" t="s">
        <v>9386</v>
      </c>
      <c r="B7682" t="s">
        <v>25218</v>
      </c>
      <c r="C7682" t="s">
        <v>25219</v>
      </c>
      <c r="D7682">
        <v>3</v>
      </c>
      <c r="E7682" t="s">
        <v>13</v>
      </c>
      <c r="F7682" t="s">
        <v>13</v>
      </c>
      <c r="G7682" t="s">
        <v>25220</v>
      </c>
      <c r="H7682" s="3" t="s">
        <v>25222</v>
      </c>
      <c r="I7682" t="s">
        <v>69</v>
      </c>
      <c r="J7682" t="s">
        <v>9389</v>
      </c>
    </row>
    <row r="7683" spans="1:10" ht="16" x14ac:dyDescent="0.2">
      <c r="A7683" t="s">
        <v>2624</v>
      </c>
      <c r="B7683" t="s">
        <v>25223</v>
      </c>
      <c r="C7683" t="s">
        <v>25224</v>
      </c>
      <c r="D7683">
        <v>2</v>
      </c>
      <c r="E7683" t="s">
        <v>13</v>
      </c>
      <c r="F7683" t="s">
        <v>13</v>
      </c>
      <c r="G7683" t="s">
        <v>25220</v>
      </c>
      <c r="H7683" s="3" t="s">
        <v>25225</v>
      </c>
      <c r="I7683" t="s">
        <v>69</v>
      </c>
      <c r="J7683" t="s">
        <v>2628</v>
      </c>
    </row>
    <row r="7684" spans="1:10" ht="16" x14ac:dyDescent="0.2">
      <c r="A7684" t="s">
        <v>22679</v>
      </c>
      <c r="B7684" t="s">
        <v>25226</v>
      </c>
      <c r="C7684" t="s">
        <v>25227</v>
      </c>
      <c r="D7684">
        <v>2</v>
      </c>
      <c r="E7684" t="s">
        <v>13</v>
      </c>
      <c r="F7684" t="s">
        <v>13</v>
      </c>
      <c r="G7684" t="s">
        <v>25220</v>
      </c>
      <c r="H7684" s="3" t="s">
        <v>25222</v>
      </c>
      <c r="I7684" t="s">
        <v>69</v>
      </c>
      <c r="J7684" t="s">
        <v>22684</v>
      </c>
    </row>
    <row r="7685" spans="1:10" ht="16" x14ac:dyDescent="0.2">
      <c r="A7685" t="s">
        <v>22679</v>
      </c>
      <c r="B7685" t="s">
        <v>25228</v>
      </c>
      <c r="C7685" t="s">
        <v>25229</v>
      </c>
      <c r="D7685">
        <v>1</v>
      </c>
      <c r="E7685" t="s">
        <v>13</v>
      </c>
      <c r="F7685" t="s">
        <v>13</v>
      </c>
      <c r="G7685" t="s">
        <v>25220</v>
      </c>
      <c r="H7685" s="3" t="s">
        <v>25222</v>
      </c>
      <c r="I7685" t="s">
        <v>69</v>
      </c>
      <c r="J7685" t="s">
        <v>22684</v>
      </c>
    </row>
    <row r="7686" spans="1:10" ht="16" x14ac:dyDescent="0.2">
      <c r="A7686" t="s">
        <v>5025</v>
      </c>
      <c r="B7686" t="s">
        <v>25230</v>
      </c>
      <c r="C7686" t="s">
        <v>25231</v>
      </c>
      <c r="D7686">
        <v>4</v>
      </c>
      <c r="E7686" t="s">
        <v>13</v>
      </c>
      <c r="F7686" t="s">
        <v>13</v>
      </c>
      <c r="G7686" t="s">
        <v>25232</v>
      </c>
      <c r="H7686" s="3" t="s">
        <v>25233</v>
      </c>
      <c r="I7686" t="s">
        <v>69</v>
      </c>
      <c r="J7686" t="s">
        <v>5028</v>
      </c>
    </row>
    <row r="7687" spans="1:10" ht="16" x14ac:dyDescent="0.2">
      <c r="A7687" t="s">
        <v>25234</v>
      </c>
      <c r="B7687" t="s">
        <v>25235</v>
      </c>
      <c r="C7687" t="s">
        <v>25236</v>
      </c>
      <c r="D7687">
        <v>1</v>
      </c>
      <c r="E7687" t="s">
        <v>1246</v>
      </c>
      <c r="F7687" t="s">
        <v>13</v>
      </c>
      <c r="G7687" t="s">
        <v>25237</v>
      </c>
      <c r="H7687" s="3" t="s">
        <v>25238</v>
      </c>
      <c r="I7687" t="s">
        <v>1033</v>
      </c>
      <c r="J7687" t="s">
        <v>25239</v>
      </c>
    </row>
    <row r="7688" spans="1:10" ht="16" x14ac:dyDescent="0.2">
      <c r="A7688" t="s">
        <v>11187</v>
      </c>
      <c r="B7688" t="s">
        <v>25240</v>
      </c>
      <c r="C7688" t="s">
        <v>25241</v>
      </c>
      <c r="D7688">
        <v>4</v>
      </c>
      <c r="E7688" t="s">
        <v>13</v>
      </c>
      <c r="F7688" t="s">
        <v>13</v>
      </c>
      <c r="G7688" t="s">
        <v>25242</v>
      </c>
      <c r="H7688" s="3" t="s">
        <v>25243</v>
      </c>
      <c r="I7688" t="s">
        <v>390</v>
      </c>
      <c r="J7688" t="s">
        <v>11192</v>
      </c>
    </row>
    <row r="7689" spans="1:10" ht="16" x14ac:dyDescent="0.2">
      <c r="A7689" t="s">
        <v>11187</v>
      </c>
      <c r="B7689" t="s">
        <v>25244</v>
      </c>
      <c r="C7689" t="s">
        <v>25245</v>
      </c>
      <c r="D7689">
        <v>1</v>
      </c>
      <c r="E7689" t="s">
        <v>13</v>
      </c>
      <c r="F7689" t="s">
        <v>13</v>
      </c>
      <c r="G7689" t="s">
        <v>25242</v>
      </c>
      <c r="H7689" s="3" t="s">
        <v>25243</v>
      </c>
      <c r="I7689" t="s">
        <v>390</v>
      </c>
      <c r="J7689" t="s">
        <v>11192</v>
      </c>
    </row>
    <row r="7690" spans="1:10" ht="16" x14ac:dyDescent="0.2">
      <c r="A7690" t="s">
        <v>18743</v>
      </c>
      <c r="B7690" t="s">
        <v>25246</v>
      </c>
      <c r="C7690" t="s">
        <v>25247</v>
      </c>
      <c r="D7690">
        <v>1</v>
      </c>
      <c r="E7690" t="s">
        <v>730</v>
      </c>
      <c r="F7690" t="s">
        <v>13</v>
      </c>
      <c r="G7690" t="s">
        <v>25248</v>
      </c>
      <c r="H7690" s="3" t="s">
        <v>25249</v>
      </c>
      <c r="I7690" t="s">
        <v>1033</v>
      </c>
      <c r="J7690" t="s">
        <v>18747</v>
      </c>
    </row>
    <row r="7691" spans="1:10" ht="16" x14ac:dyDescent="0.2">
      <c r="A7691" t="s">
        <v>25250</v>
      </c>
      <c r="B7691" t="s">
        <v>25251</v>
      </c>
      <c r="C7691" t="s">
        <v>25252</v>
      </c>
      <c r="D7691">
        <v>5</v>
      </c>
      <c r="E7691" t="s">
        <v>13</v>
      </c>
      <c r="F7691" t="s">
        <v>13</v>
      </c>
      <c r="G7691" t="s">
        <v>25253</v>
      </c>
      <c r="H7691" s="3" t="s">
        <v>25254</v>
      </c>
      <c r="I7691" t="s">
        <v>69</v>
      </c>
      <c r="J7691" t="s">
        <v>25255</v>
      </c>
    </row>
    <row r="7692" spans="1:10" ht="32" x14ac:dyDescent="0.2">
      <c r="A7692" t="s">
        <v>25256</v>
      </c>
      <c r="B7692" t="s">
        <v>18741</v>
      </c>
      <c r="C7692" t="s">
        <v>25257</v>
      </c>
      <c r="D7692">
        <v>3</v>
      </c>
      <c r="E7692" t="s">
        <v>13</v>
      </c>
      <c r="F7692" t="s">
        <v>13</v>
      </c>
      <c r="G7692" t="s">
        <v>25258</v>
      </c>
      <c r="H7692" s="3" t="s">
        <v>25259</v>
      </c>
      <c r="I7692" t="s">
        <v>62</v>
      </c>
      <c r="J7692" t="s">
        <v>25260</v>
      </c>
    </row>
    <row r="7693" spans="1:10" ht="16" x14ac:dyDescent="0.2">
      <c r="A7693" t="s">
        <v>25261</v>
      </c>
      <c r="B7693" t="s">
        <v>25262</v>
      </c>
      <c r="C7693" t="s">
        <v>25263</v>
      </c>
      <c r="D7693">
        <v>3</v>
      </c>
      <c r="E7693" t="s">
        <v>13</v>
      </c>
      <c r="F7693" t="s">
        <v>13</v>
      </c>
      <c r="G7693" t="s">
        <v>25258</v>
      </c>
      <c r="H7693" s="3" t="s">
        <v>25264</v>
      </c>
      <c r="I7693" t="s">
        <v>1033</v>
      </c>
      <c r="J7693" t="s">
        <v>25265</v>
      </c>
    </row>
    <row r="7694" spans="1:10" ht="16" x14ac:dyDescent="0.2">
      <c r="A7694" t="s">
        <v>25261</v>
      </c>
      <c r="B7694" t="s">
        <v>25266</v>
      </c>
      <c r="C7694" t="s">
        <v>25267</v>
      </c>
      <c r="D7694">
        <v>1</v>
      </c>
      <c r="E7694" t="s">
        <v>13</v>
      </c>
      <c r="F7694" t="s">
        <v>13</v>
      </c>
      <c r="G7694" t="s">
        <v>25258</v>
      </c>
      <c r="H7694" s="3" t="s">
        <v>25264</v>
      </c>
      <c r="I7694" t="s">
        <v>1033</v>
      </c>
      <c r="J7694" t="s">
        <v>25265</v>
      </c>
    </row>
    <row r="7695" spans="1:10" ht="16" x14ac:dyDescent="0.2">
      <c r="A7695" t="s">
        <v>25268</v>
      </c>
      <c r="B7695" t="s">
        <v>25269</v>
      </c>
      <c r="C7695" t="s">
        <v>25270</v>
      </c>
      <c r="D7695">
        <v>9</v>
      </c>
      <c r="E7695" t="s">
        <v>13</v>
      </c>
      <c r="F7695" t="s">
        <v>13</v>
      </c>
      <c r="G7695" t="s">
        <v>25258</v>
      </c>
      <c r="H7695" s="3" t="s">
        <v>25271</v>
      </c>
      <c r="I7695" t="s">
        <v>1033</v>
      </c>
      <c r="J7695" t="s">
        <v>25272</v>
      </c>
    </row>
    <row r="7696" spans="1:10" ht="16" x14ac:dyDescent="0.2">
      <c r="A7696" t="s">
        <v>25268</v>
      </c>
      <c r="B7696" t="s">
        <v>25273</v>
      </c>
      <c r="C7696" t="s">
        <v>25274</v>
      </c>
      <c r="D7696">
        <v>1</v>
      </c>
      <c r="E7696" t="s">
        <v>13</v>
      </c>
      <c r="F7696" t="s">
        <v>13</v>
      </c>
      <c r="G7696" t="s">
        <v>25258</v>
      </c>
      <c r="H7696" s="3" t="s">
        <v>25271</v>
      </c>
      <c r="I7696" t="s">
        <v>1033</v>
      </c>
      <c r="J7696" t="s">
        <v>25272</v>
      </c>
    </row>
    <row r="7697" spans="1:10" ht="16" x14ac:dyDescent="0.2">
      <c r="A7697" t="s">
        <v>25256</v>
      </c>
      <c r="B7697" t="s">
        <v>25275</v>
      </c>
      <c r="C7697" t="s">
        <v>25276</v>
      </c>
      <c r="D7697">
        <v>2</v>
      </c>
      <c r="E7697" t="s">
        <v>13</v>
      </c>
      <c r="F7697" t="s">
        <v>13</v>
      </c>
      <c r="G7697" t="s">
        <v>25258</v>
      </c>
      <c r="H7697" s="3" t="s">
        <v>25277</v>
      </c>
      <c r="I7697" t="s">
        <v>1033</v>
      </c>
      <c r="J7697" t="s">
        <v>25260</v>
      </c>
    </row>
    <row r="7698" spans="1:10" ht="16" x14ac:dyDescent="0.2">
      <c r="A7698" t="s">
        <v>15093</v>
      </c>
      <c r="B7698" t="s">
        <v>25278</v>
      </c>
      <c r="C7698" t="s">
        <v>25279</v>
      </c>
      <c r="D7698">
        <v>4</v>
      </c>
      <c r="E7698" t="s">
        <v>13</v>
      </c>
      <c r="F7698" t="s">
        <v>13</v>
      </c>
      <c r="G7698" t="s">
        <v>25280</v>
      </c>
      <c r="H7698" s="3" t="s">
        <v>25281</v>
      </c>
      <c r="I7698" t="s">
        <v>1033</v>
      </c>
      <c r="J7698" t="s">
        <v>15098</v>
      </c>
    </row>
    <row r="7699" spans="1:10" ht="16" x14ac:dyDescent="0.2">
      <c r="A7699" t="s">
        <v>25282</v>
      </c>
      <c r="B7699" t="s">
        <v>25283</v>
      </c>
      <c r="C7699" t="s">
        <v>25284</v>
      </c>
      <c r="D7699">
        <v>2</v>
      </c>
      <c r="E7699" t="s">
        <v>13</v>
      </c>
      <c r="F7699" t="s">
        <v>13</v>
      </c>
      <c r="G7699" t="s">
        <v>25285</v>
      </c>
      <c r="H7699" s="3" t="s">
        <v>25286</v>
      </c>
      <c r="I7699" t="s">
        <v>1033</v>
      </c>
      <c r="J7699" t="s">
        <v>25287</v>
      </c>
    </row>
    <row r="7700" spans="1:10" ht="16" x14ac:dyDescent="0.2">
      <c r="A7700" t="s">
        <v>25288</v>
      </c>
      <c r="B7700" t="s">
        <v>25289</v>
      </c>
      <c r="C7700" t="s">
        <v>25290</v>
      </c>
      <c r="D7700">
        <v>1</v>
      </c>
      <c r="E7700" t="s">
        <v>13</v>
      </c>
      <c r="F7700" t="s">
        <v>13</v>
      </c>
      <c r="G7700" t="s">
        <v>25285</v>
      </c>
      <c r="H7700" s="3" t="s">
        <v>25291</v>
      </c>
      <c r="I7700" t="s">
        <v>1033</v>
      </c>
      <c r="J7700" t="s">
        <v>25292</v>
      </c>
    </row>
    <row r="7701" spans="1:10" ht="16" x14ac:dyDescent="0.2">
      <c r="A7701" t="s">
        <v>25293</v>
      </c>
      <c r="B7701" t="s">
        <v>25294</v>
      </c>
      <c r="C7701" t="s">
        <v>25295</v>
      </c>
      <c r="D7701">
        <v>2</v>
      </c>
      <c r="E7701" t="s">
        <v>25296</v>
      </c>
      <c r="F7701" t="s">
        <v>13</v>
      </c>
      <c r="G7701" t="s">
        <v>25297</v>
      </c>
      <c r="H7701" s="3" t="s">
        <v>25298</v>
      </c>
      <c r="I7701" t="s">
        <v>1033</v>
      </c>
      <c r="J7701" t="s">
        <v>25299</v>
      </c>
    </row>
    <row r="7702" spans="1:10" ht="16" x14ac:dyDescent="0.2">
      <c r="A7702" t="s">
        <v>25300</v>
      </c>
      <c r="B7702" t="s">
        <v>25301</v>
      </c>
      <c r="C7702" t="s">
        <v>25302</v>
      </c>
      <c r="D7702">
        <v>2</v>
      </c>
      <c r="E7702" t="s">
        <v>25296</v>
      </c>
      <c r="F7702" t="s">
        <v>13</v>
      </c>
      <c r="G7702" t="s">
        <v>25297</v>
      </c>
      <c r="H7702" s="3" t="s">
        <v>25303</v>
      </c>
      <c r="I7702" t="s">
        <v>1033</v>
      </c>
      <c r="J7702" t="s">
        <v>25304</v>
      </c>
    </row>
    <row r="7703" spans="1:10" ht="16" x14ac:dyDescent="0.2">
      <c r="A7703" t="s">
        <v>25293</v>
      </c>
      <c r="B7703" t="s">
        <v>25305</v>
      </c>
      <c r="C7703" t="s">
        <v>25306</v>
      </c>
      <c r="D7703">
        <v>3</v>
      </c>
      <c r="E7703" t="s">
        <v>25296</v>
      </c>
      <c r="F7703" t="s">
        <v>13</v>
      </c>
      <c r="G7703" t="s">
        <v>25297</v>
      </c>
      <c r="H7703" s="3" t="s">
        <v>25298</v>
      </c>
      <c r="I7703" t="s">
        <v>1033</v>
      </c>
      <c r="J7703" t="s">
        <v>25299</v>
      </c>
    </row>
    <row r="7704" spans="1:10" ht="16" x14ac:dyDescent="0.2">
      <c r="A7704" t="s">
        <v>25261</v>
      </c>
      <c r="B7704" t="s">
        <v>25307</v>
      </c>
      <c r="C7704" t="s">
        <v>25308</v>
      </c>
      <c r="D7704">
        <v>2</v>
      </c>
      <c r="E7704" t="s">
        <v>25296</v>
      </c>
      <c r="F7704" t="s">
        <v>13</v>
      </c>
      <c r="G7704" t="s">
        <v>25297</v>
      </c>
      <c r="H7704" s="3" t="s">
        <v>25309</v>
      </c>
      <c r="I7704" t="s">
        <v>1033</v>
      </c>
      <c r="J7704" t="s">
        <v>25265</v>
      </c>
    </row>
    <row r="7705" spans="1:10" ht="32" x14ac:dyDescent="0.2">
      <c r="A7705" t="s">
        <v>15183</v>
      </c>
      <c r="B7705" t="s">
        <v>25310</v>
      </c>
      <c r="C7705" t="s">
        <v>25311</v>
      </c>
      <c r="D7705">
        <v>3</v>
      </c>
      <c r="E7705" t="s">
        <v>13</v>
      </c>
      <c r="F7705" t="s">
        <v>13</v>
      </c>
      <c r="G7705" t="s">
        <v>25312</v>
      </c>
      <c r="H7705" s="3" t="s">
        <v>25313</v>
      </c>
      <c r="I7705" t="s">
        <v>69</v>
      </c>
      <c r="J7705" t="s">
        <v>15188</v>
      </c>
    </row>
    <row r="7706" spans="1:10" ht="16" x14ac:dyDescent="0.2">
      <c r="A7706" t="s">
        <v>13296</v>
      </c>
      <c r="B7706" t="s">
        <v>25314</v>
      </c>
      <c r="C7706" t="s">
        <v>25315</v>
      </c>
      <c r="D7706">
        <v>9</v>
      </c>
      <c r="E7706" t="s">
        <v>1280</v>
      </c>
      <c r="F7706" t="s">
        <v>13</v>
      </c>
      <c r="G7706" t="s">
        <v>25316</v>
      </c>
      <c r="H7706" s="3" t="s">
        <v>25317</v>
      </c>
      <c r="I7706" t="s">
        <v>337</v>
      </c>
      <c r="J7706" t="s">
        <v>13301</v>
      </c>
    </row>
    <row r="7707" spans="1:10" ht="16" x14ac:dyDescent="0.2">
      <c r="A7707" t="s">
        <v>25318</v>
      </c>
      <c r="B7707" t="s">
        <v>25319</v>
      </c>
      <c r="C7707" t="s">
        <v>25320</v>
      </c>
      <c r="D7707">
        <v>4</v>
      </c>
      <c r="E7707" t="s">
        <v>13</v>
      </c>
      <c r="F7707" t="s">
        <v>13</v>
      </c>
      <c r="G7707" t="s">
        <v>25321</v>
      </c>
      <c r="H7707" s="3" t="s">
        <v>25322</v>
      </c>
      <c r="I7707" t="s">
        <v>461</v>
      </c>
      <c r="J7707" t="s">
        <v>25323</v>
      </c>
    </row>
    <row r="7708" spans="1:10" ht="16" x14ac:dyDescent="0.2">
      <c r="A7708" t="s">
        <v>25324</v>
      </c>
      <c r="B7708" t="s">
        <v>17603</v>
      </c>
      <c r="C7708" t="s">
        <v>17604</v>
      </c>
      <c r="D7708">
        <v>2</v>
      </c>
      <c r="E7708" t="s">
        <v>13</v>
      </c>
      <c r="F7708" t="s">
        <v>13</v>
      </c>
      <c r="G7708" t="s">
        <v>25325</v>
      </c>
      <c r="H7708" s="3" t="s">
        <v>25326</v>
      </c>
      <c r="I7708" t="s">
        <v>3979</v>
      </c>
      <c r="J7708" t="s">
        <v>25327</v>
      </c>
    </row>
    <row r="7709" spans="1:10" ht="16" x14ac:dyDescent="0.2">
      <c r="A7709" t="s">
        <v>25324</v>
      </c>
      <c r="B7709" t="s">
        <v>17622</v>
      </c>
      <c r="C7709" t="s">
        <v>17623</v>
      </c>
      <c r="D7709">
        <v>1</v>
      </c>
      <c r="E7709" t="s">
        <v>13</v>
      </c>
      <c r="F7709" t="s">
        <v>13</v>
      </c>
      <c r="G7709" t="s">
        <v>25325</v>
      </c>
      <c r="H7709" s="3" t="s">
        <v>25326</v>
      </c>
      <c r="I7709" t="s">
        <v>3979</v>
      </c>
      <c r="J7709" t="s">
        <v>25327</v>
      </c>
    </row>
    <row r="7710" spans="1:10" ht="16" x14ac:dyDescent="0.2">
      <c r="A7710" t="s">
        <v>25328</v>
      </c>
      <c r="B7710" t="s">
        <v>17603</v>
      </c>
      <c r="C7710" t="s">
        <v>17604</v>
      </c>
      <c r="D7710">
        <v>5</v>
      </c>
      <c r="E7710" t="s">
        <v>13</v>
      </c>
      <c r="F7710" t="s">
        <v>13</v>
      </c>
      <c r="G7710" t="s">
        <v>25325</v>
      </c>
      <c r="H7710" s="3" t="s">
        <v>25329</v>
      </c>
      <c r="I7710" t="s">
        <v>62</v>
      </c>
      <c r="J7710" t="s">
        <v>25330</v>
      </c>
    </row>
    <row r="7711" spans="1:10" ht="16" x14ac:dyDescent="0.2">
      <c r="A7711" t="s">
        <v>25331</v>
      </c>
      <c r="B7711" t="s">
        <v>25332</v>
      </c>
      <c r="C7711" t="s">
        <v>25333</v>
      </c>
      <c r="D7711">
        <v>1</v>
      </c>
      <c r="E7711" t="s">
        <v>13</v>
      </c>
      <c r="F7711" t="s">
        <v>13</v>
      </c>
      <c r="G7711" t="s">
        <v>25334</v>
      </c>
      <c r="H7711" s="3" t="s">
        <v>25335</v>
      </c>
      <c r="I7711" t="s">
        <v>69</v>
      </c>
      <c r="J7711" t="s">
        <v>25336</v>
      </c>
    </row>
    <row r="7712" spans="1:10" ht="16" x14ac:dyDescent="0.2">
      <c r="A7712" t="s">
        <v>25337</v>
      </c>
      <c r="B7712" t="s">
        <v>25338</v>
      </c>
      <c r="C7712" t="s">
        <v>25339</v>
      </c>
      <c r="D7712">
        <v>5</v>
      </c>
      <c r="E7712" t="s">
        <v>13</v>
      </c>
      <c r="F7712" t="s">
        <v>13</v>
      </c>
      <c r="G7712" t="s">
        <v>25340</v>
      </c>
      <c r="H7712" s="3" t="s">
        <v>25341</v>
      </c>
      <c r="I7712" t="s">
        <v>524</v>
      </c>
      <c r="J7712" t="s">
        <v>25342</v>
      </c>
    </row>
    <row r="7713" spans="1:10" ht="32" x14ac:dyDescent="0.2">
      <c r="A7713" t="s">
        <v>25337</v>
      </c>
      <c r="B7713" t="s">
        <v>25343</v>
      </c>
      <c r="C7713" t="s">
        <v>25344</v>
      </c>
      <c r="D7713">
        <v>1</v>
      </c>
      <c r="E7713" t="s">
        <v>13</v>
      </c>
      <c r="F7713" t="s">
        <v>13</v>
      </c>
      <c r="G7713" t="s">
        <v>25340</v>
      </c>
      <c r="H7713" s="3" t="s">
        <v>25345</v>
      </c>
      <c r="I7713" t="s">
        <v>524</v>
      </c>
      <c r="J7713" t="s">
        <v>25342</v>
      </c>
    </row>
    <row r="7714" spans="1:10" ht="16" x14ac:dyDescent="0.2">
      <c r="A7714" t="s">
        <v>25337</v>
      </c>
      <c r="B7714" t="s">
        <v>25346</v>
      </c>
      <c r="C7714" t="s">
        <v>25347</v>
      </c>
      <c r="D7714">
        <v>4</v>
      </c>
      <c r="E7714" t="s">
        <v>13</v>
      </c>
      <c r="F7714" t="s">
        <v>13</v>
      </c>
      <c r="G7714" t="s">
        <v>25340</v>
      </c>
      <c r="H7714" s="3" t="s">
        <v>25341</v>
      </c>
      <c r="I7714" t="s">
        <v>524</v>
      </c>
      <c r="J7714" t="s">
        <v>25342</v>
      </c>
    </row>
    <row r="7715" spans="1:10" ht="16" x14ac:dyDescent="0.2">
      <c r="A7715" t="s">
        <v>25337</v>
      </c>
      <c r="B7715" t="s">
        <v>25348</v>
      </c>
      <c r="C7715" t="s">
        <v>25349</v>
      </c>
      <c r="D7715">
        <v>2</v>
      </c>
      <c r="E7715" t="s">
        <v>13</v>
      </c>
      <c r="F7715" t="s">
        <v>13</v>
      </c>
      <c r="G7715" t="s">
        <v>25340</v>
      </c>
      <c r="H7715" s="3" t="s">
        <v>25341</v>
      </c>
      <c r="I7715" t="s">
        <v>524</v>
      </c>
      <c r="J7715" t="s">
        <v>25342</v>
      </c>
    </row>
    <row r="7716" spans="1:10" ht="16" x14ac:dyDescent="0.2">
      <c r="A7716" t="s">
        <v>25350</v>
      </c>
      <c r="B7716" t="s">
        <v>10102</v>
      </c>
      <c r="C7716" t="s">
        <v>25351</v>
      </c>
      <c r="D7716">
        <v>1</v>
      </c>
      <c r="E7716" t="s">
        <v>13</v>
      </c>
      <c r="F7716" t="s">
        <v>13</v>
      </c>
      <c r="G7716" t="s">
        <v>25352</v>
      </c>
      <c r="H7716" s="3" t="s">
        <v>25353</v>
      </c>
      <c r="I7716" t="s">
        <v>3086</v>
      </c>
      <c r="J7716" t="s">
        <v>25354</v>
      </c>
    </row>
    <row r="7717" spans="1:10" ht="16" x14ac:dyDescent="0.2">
      <c r="A7717" t="s">
        <v>25355</v>
      </c>
      <c r="B7717" t="s">
        <v>8170</v>
      </c>
      <c r="C7717" t="s">
        <v>25356</v>
      </c>
      <c r="D7717">
        <v>1</v>
      </c>
      <c r="E7717" t="s">
        <v>13</v>
      </c>
      <c r="F7717" t="s">
        <v>13</v>
      </c>
      <c r="G7717" t="s">
        <v>25352</v>
      </c>
      <c r="H7717" s="3" t="s">
        <v>25357</v>
      </c>
      <c r="I7717" t="s">
        <v>3086</v>
      </c>
      <c r="J7717" t="s">
        <v>25358</v>
      </c>
    </row>
    <row r="7718" spans="1:10" ht="16" x14ac:dyDescent="0.2">
      <c r="A7718" t="s">
        <v>25350</v>
      </c>
      <c r="B7718" t="s">
        <v>25359</v>
      </c>
      <c r="C7718" t="s">
        <v>25360</v>
      </c>
      <c r="D7718">
        <v>2</v>
      </c>
      <c r="E7718" t="s">
        <v>13</v>
      </c>
      <c r="F7718" t="s">
        <v>13</v>
      </c>
      <c r="G7718" t="s">
        <v>25352</v>
      </c>
      <c r="H7718" s="3" t="s">
        <v>25353</v>
      </c>
      <c r="I7718" t="s">
        <v>3086</v>
      </c>
      <c r="J7718" t="s">
        <v>25354</v>
      </c>
    </row>
    <row r="7719" spans="1:10" ht="16" x14ac:dyDescent="0.2">
      <c r="A7719" t="s">
        <v>25355</v>
      </c>
      <c r="B7719" t="s">
        <v>25361</v>
      </c>
      <c r="C7719" t="s">
        <v>25362</v>
      </c>
      <c r="D7719">
        <v>2</v>
      </c>
      <c r="E7719" t="s">
        <v>13</v>
      </c>
      <c r="F7719" t="s">
        <v>13</v>
      </c>
      <c r="G7719" t="s">
        <v>25352</v>
      </c>
      <c r="H7719" s="3" t="s">
        <v>25357</v>
      </c>
      <c r="I7719" t="s">
        <v>3086</v>
      </c>
      <c r="J7719" t="s">
        <v>25358</v>
      </c>
    </row>
    <row r="7720" spans="1:10" ht="16" x14ac:dyDescent="0.2">
      <c r="A7720" t="s">
        <v>3142</v>
      </c>
      <c r="B7720" t="s">
        <v>9547</v>
      </c>
      <c r="C7720" t="s">
        <v>25363</v>
      </c>
      <c r="D7720">
        <v>5</v>
      </c>
      <c r="E7720" t="s">
        <v>13</v>
      </c>
      <c r="F7720" t="s">
        <v>13</v>
      </c>
      <c r="G7720" t="s">
        <v>25364</v>
      </c>
      <c r="H7720" s="3" t="s">
        <v>25365</v>
      </c>
      <c r="I7720" t="s">
        <v>69</v>
      </c>
      <c r="J7720" t="s">
        <v>3146</v>
      </c>
    </row>
    <row r="7721" spans="1:10" ht="16" x14ac:dyDescent="0.2">
      <c r="A7721" t="s">
        <v>25366</v>
      </c>
      <c r="B7721" t="s">
        <v>25367</v>
      </c>
      <c r="C7721" t="s">
        <v>25368</v>
      </c>
      <c r="D7721">
        <v>4</v>
      </c>
      <c r="E7721" t="s">
        <v>13</v>
      </c>
      <c r="F7721" t="s">
        <v>13</v>
      </c>
      <c r="G7721" t="s">
        <v>25369</v>
      </c>
      <c r="H7721" s="3" t="s">
        <v>25370</v>
      </c>
      <c r="I7721" t="s">
        <v>69</v>
      </c>
      <c r="J7721" t="s">
        <v>25371</v>
      </c>
    </row>
    <row r="7722" spans="1:10" ht="16" x14ac:dyDescent="0.2">
      <c r="A7722" t="s">
        <v>25372</v>
      </c>
      <c r="B7722" t="s">
        <v>25373</v>
      </c>
      <c r="C7722" t="s">
        <v>25374</v>
      </c>
      <c r="D7722">
        <v>5</v>
      </c>
      <c r="E7722" t="s">
        <v>13</v>
      </c>
      <c r="F7722" t="s">
        <v>13</v>
      </c>
      <c r="G7722" t="s">
        <v>25369</v>
      </c>
      <c r="H7722" s="3" t="s">
        <v>25375</v>
      </c>
      <c r="I7722" t="s">
        <v>69</v>
      </c>
      <c r="J7722" t="s">
        <v>25376</v>
      </c>
    </row>
    <row r="7723" spans="1:10" ht="16" x14ac:dyDescent="0.2">
      <c r="A7723" t="s">
        <v>4917</v>
      </c>
      <c r="B7723" t="s">
        <v>25377</v>
      </c>
      <c r="C7723" t="s">
        <v>25378</v>
      </c>
      <c r="D7723">
        <v>4</v>
      </c>
      <c r="E7723" t="s">
        <v>13</v>
      </c>
      <c r="F7723" t="s">
        <v>13</v>
      </c>
      <c r="G7723" t="s">
        <v>25369</v>
      </c>
      <c r="H7723" s="3" t="s">
        <v>25379</v>
      </c>
      <c r="I7723" t="s">
        <v>69</v>
      </c>
      <c r="J7723" t="s">
        <v>4920</v>
      </c>
    </row>
    <row r="7724" spans="1:10" ht="16" x14ac:dyDescent="0.2">
      <c r="A7724" t="s">
        <v>7086</v>
      </c>
      <c r="B7724" t="s">
        <v>25380</v>
      </c>
      <c r="C7724" t="s">
        <v>25381</v>
      </c>
      <c r="D7724">
        <v>1</v>
      </c>
      <c r="E7724" t="s">
        <v>13</v>
      </c>
      <c r="F7724" t="s">
        <v>13</v>
      </c>
      <c r="G7724" t="s">
        <v>25369</v>
      </c>
      <c r="H7724" s="3" t="s">
        <v>25370</v>
      </c>
      <c r="I7724" t="s">
        <v>69</v>
      </c>
      <c r="J7724" t="s">
        <v>7091</v>
      </c>
    </row>
    <row r="7725" spans="1:10" ht="16" x14ac:dyDescent="0.2">
      <c r="A7725" t="s">
        <v>25250</v>
      </c>
      <c r="B7725" t="s">
        <v>25382</v>
      </c>
      <c r="C7725" t="s">
        <v>25383</v>
      </c>
      <c r="D7725">
        <v>3</v>
      </c>
      <c r="E7725" t="s">
        <v>13</v>
      </c>
      <c r="F7725" t="s">
        <v>13</v>
      </c>
      <c r="G7725" t="s">
        <v>25369</v>
      </c>
      <c r="H7725" s="3" t="s">
        <v>25370</v>
      </c>
      <c r="I7725" t="s">
        <v>69</v>
      </c>
      <c r="J7725" t="s">
        <v>25255</v>
      </c>
    </row>
    <row r="7726" spans="1:10" ht="16" x14ac:dyDescent="0.2">
      <c r="A7726" t="s">
        <v>25250</v>
      </c>
      <c r="B7726" t="s">
        <v>25384</v>
      </c>
      <c r="C7726" t="s">
        <v>25385</v>
      </c>
      <c r="D7726">
        <v>2</v>
      </c>
      <c r="E7726" t="s">
        <v>13</v>
      </c>
      <c r="F7726" t="s">
        <v>13</v>
      </c>
      <c r="G7726" t="s">
        <v>25369</v>
      </c>
      <c r="H7726" s="3" t="s">
        <v>25370</v>
      </c>
      <c r="I7726" t="s">
        <v>69</v>
      </c>
      <c r="J7726" t="s">
        <v>25255</v>
      </c>
    </row>
    <row r="7727" spans="1:10" ht="16" x14ac:dyDescent="0.2">
      <c r="A7727" t="s">
        <v>25386</v>
      </c>
      <c r="B7727" t="s">
        <v>25387</v>
      </c>
      <c r="C7727" t="s">
        <v>25388</v>
      </c>
      <c r="D7727">
        <v>1</v>
      </c>
      <c r="E7727" t="s">
        <v>13</v>
      </c>
      <c r="F7727" t="s">
        <v>13</v>
      </c>
      <c r="G7727" t="s">
        <v>25369</v>
      </c>
      <c r="H7727" s="3" t="s">
        <v>25370</v>
      </c>
      <c r="I7727" t="s">
        <v>69</v>
      </c>
      <c r="J7727" t="s">
        <v>25389</v>
      </c>
    </row>
    <row r="7728" spans="1:10" ht="16" x14ac:dyDescent="0.2">
      <c r="A7728" t="s">
        <v>25390</v>
      </c>
      <c r="B7728" t="s">
        <v>25391</v>
      </c>
      <c r="C7728" t="s">
        <v>25392</v>
      </c>
      <c r="D7728">
        <v>1</v>
      </c>
      <c r="E7728" t="s">
        <v>13</v>
      </c>
      <c r="F7728" t="s">
        <v>13</v>
      </c>
      <c r="G7728" t="s">
        <v>25369</v>
      </c>
      <c r="H7728" s="3" t="s">
        <v>25370</v>
      </c>
      <c r="I7728" t="s">
        <v>69</v>
      </c>
      <c r="J7728" t="s">
        <v>25393</v>
      </c>
    </row>
    <row r="7729" spans="1:10" ht="16" x14ac:dyDescent="0.2">
      <c r="A7729" t="s">
        <v>25250</v>
      </c>
      <c r="B7729" t="s">
        <v>25394</v>
      </c>
      <c r="C7729" t="s">
        <v>25395</v>
      </c>
      <c r="D7729">
        <v>4</v>
      </c>
      <c r="E7729" t="s">
        <v>13</v>
      </c>
      <c r="F7729" t="s">
        <v>13</v>
      </c>
      <c r="G7729" t="s">
        <v>25369</v>
      </c>
      <c r="H7729" s="3" t="s">
        <v>25370</v>
      </c>
      <c r="I7729" t="s">
        <v>69</v>
      </c>
      <c r="J7729" t="s">
        <v>25255</v>
      </c>
    </row>
    <row r="7730" spans="1:10" ht="16" x14ac:dyDescent="0.2">
      <c r="A7730" t="s">
        <v>25386</v>
      </c>
      <c r="B7730" t="s">
        <v>25396</v>
      </c>
      <c r="C7730" t="s">
        <v>25397</v>
      </c>
      <c r="D7730">
        <v>3</v>
      </c>
      <c r="E7730" t="s">
        <v>13</v>
      </c>
      <c r="F7730" t="s">
        <v>13</v>
      </c>
      <c r="G7730" t="s">
        <v>25369</v>
      </c>
      <c r="H7730" s="3" t="s">
        <v>25370</v>
      </c>
      <c r="I7730" t="s">
        <v>69</v>
      </c>
      <c r="J7730" t="s">
        <v>25389</v>
      </c>
    </row>
    <row r="7731" spans="1:10" ht="16" x14ac:dyDescent="0.2">
      <c r="A7731" t="s">
        <v>25398</v>
      </c>
      <c r="B7731" t="s">
        <v>25399</v>
      </c>
      <c r="C7731" t="s">
        <v>25400</v>
      </c>
      <c r="D7731">
        <v>4</v>
      </c>
      <c r="E7731" t="s">
        <v>13</v>
      </c>
      <c r="F7731" t="s">
        <v>13</v>
      </c>
      <c r="G7731" t="s">
        <v>25369</v>
      </c>
      <c r="H7731" s="3" t="s">
        <v>25370</v>
      </c>
      <c r="I7731" t="s">
        <v>69</v>
      </c>
      <c r="J7731" t="s">
        <v>25401</v>
      </c>
    </row>
    <row r="7732" spans="1:10" ht="16" x14ac:dyDescent="0.2">
      <c r="A7732" t="s">
        <v>9580</v>
      </c>
      <c r="B7732" t="s">
        <v>25402</v>
      </c>
      <c r="C7732" t="s">
        <v>25397</v>
      </c>
      <c r="D7732">
        <v>6</v>
      </c>
      <c r="E7732" t="s">
        <v>13</v>
      </c>
      <c r="F7732" t="s">
        <v>13</v>
      </c>
      <c r="G7732" t="s">
        <v>25369</v>
      </c>
      <c r="H7732" s="3" t="s">
        <v>25370</v>
      </c>
      <c r="I7732" t="s">
        <v>69</v>
      </c>
      <c r="J7732" t="s">
        <v>9583</v>
      </c>
    </row>
    <row r="7733" spans="1:10" ht="16" x14ac:dyDescent="0.2">
      <c r="A7733" t="s">
        <v>25250</v>
      </c>
      <c r="B7733" t="s">
        <v>19521</v>
      </c>
      <c r="C7733" t="s">
        <v>25403</v>
      </c>
      <c r="D7733">
        <v>1</v>
      </c>
      <c r="E7733" t="s">
        <v>13</v>
      </c>
      <c r="F7733" t="s">
        <v>13</v>
      </c>
      <c r="G7733" t="s">
        <v>25369</v>
      </c>
      <c r="H7733" s="3" t="s">
        <v>25370</v>
      </c>
      <c r="I7733" t="s">
        <v>69</v>
      </c>
      <c r="J7733" t="s">
        <v>25255</v>
      </c>
    </row>
    <row r="7734" spans="1:10" ht="16" x14ac:dyDescent="0.2">
      <c r="A7734" t="s">
        <v>25366</v>
      </c>
      <c r="B7734" t="s">
        <v>25404</v>
      </c>
      <c r="C7734" t="s">
        <v>25405</v>
      </c>
      <c r="D7734">
        <v>5</v>
      </c>
      <c r="E7734" t="s">
        <v>13</v>
      </c>
      <c r="F7734" t="s">
        <v>13</v>
      </c>
      <c r="G7734" t="s">
        <v>25369</v>
      </c>
      <c r="H7734" s="3" t="s">
        <v>25375</v>
      </c>
      <c r="I7734" t="s">
        <v>69</v>
      </c>
      <c r="J7734" t="s">
        <v>25371</v>
      </c>
    </row>
    <row r="7735" spans="1:10" ht="16" x14ac:dyDescent="0.2">
      <c r="A7735" t="s">
        <v>25390</v>
      </c>
      <c r="B7735" t="s">
        <v>9500</v>
      </c>
      <c r="C7735" t="s">
        <v>25406</v>
      </c>
      <c r="D7735">
        <v>2</v>
      </c>
      <c r="E7735" t="s">
        <v>13</v>
      </c>
      <c r="F7735" t="s">
        <v>13</v>
      </c>
      <c r="G7735" t="s">
        <v>25369</v>
      </c>
      <c r="H7735" s="3" t="s">
        <v>25370</v>
      </c>
      <c r="I7735" t="s">
        <v>69</v>
      </c>
      <c r="J7735" t="s">
        <v>25393</v>
      </c>
    </row>
    <row r="7736" spans="1:10" ht="16" x14ac:dyDescent="0.2">
      <c r="A7736" t="s">
        <v>25407</v>
      </c>
      <c r="B7736" t="s">
        <v>25408</v>
      </c>
      <c r="C7736" t="s">
        <v>25409</v>
      </c>
      <c r="D7736">
        <v>1</v>
      </c>
      <c r="E7736" t="s">
        <v>13</v>
      </c>
      <c r="F7736" t="s">
        <v>13</v>
      </c>
      <c r="G7736" t="s">
        <v>25369</v>
      </c>
      <c r="H7736" s="3" t="s">
        <v>25410</v>
      </c>
      <c r="I7736" t="s">
        <v>69</v>
      </c>
      <c r="J7736" t="s">
        <v>25411</v>
      </c>
    </row>
    <row r="7737" spans="1:10" ht="16" x14ac:dyDescent="0.2">
      <c r="A7737" t="s">
        <v>25366</v>
      </c>
      <c r="B7737" t="s">
        <v>25399</v>
      </c>
      <c r="C7737" t="s">
        <v>25400</v>
      </c>
      <c r="D7737">
        <v>6</v>
      </c>
      <c r="E7737" t="s">
        <v>13</v>
      </c>
      <c r="F7737" t="s">
        <v>13</v>
      </c>
      <c r="G7737" t="s">
        <v>25369</v>
      </c>
      <c r="H7737" s="3" t="s">
        <v>25379</v>
      </c>
      <c r="I7737" t="s">
        <v>69</v>
      </c>
      <c r="J7737" t="s">
        <v>25371</v>
      </c>
    </row>
    <row r="7738" spans="1:10" ht="16" x14ac:dyDescent="0.2">
      <c r="A7738" t="s">
        <v>4173</v>
      </c>
      <c r="B7738" t="s">
        <v>25377</v>
      </c>
      <c r="C7738" t="s">
        <v>25378</v>
      </c>
      <c r="D7738">
        <v>4</v>
      </c>
      <c r="E7738" t="s">
        <v>13</v>
      </c>
      <c r="F7738" t="s">
        <v>13</v>
      </c>
      <c r="G7738" t="s">
        <v>25369</v>
      </c>
      <c r="H7738" s="3" t="s">
        <v>25379</v>
      </c>
      <c r="I7738" t="s">
        <v>69</v>
      </c>
      <c r="J7738" t="s">
        <v>4178</v>
      </c>
    </row>
    <row r="7739" spans="1:10" ht="16" x14ac:dyDescent="0.2">
      <c r="A7739" t="s">
        <v>25412</v>
      </c>
      <c r="B7739" t="s">
        <v>25413</v>
      </c>
      <c r="C7739" t="s">
        <v>25414</v>
      </c>
      <c r="D7739">
        <v>1</v>
      </c>
      <c r="E7739" t="s">
        <v>13</v>
      </c>
      <c r="F7739" t="s">
        <v>13</v>
      </c>
      <c r="G7739" t="s">
        <v>25369</v>
      </c>
      <c r="H7739" s="3" t="s">
        <v>25410</v>
      </c>
      <c r="I7739" t="s">
        <v>69</v>
      </c>
      <c r="J7739" t="s">
        <v>25415</v>
      </c>
    </row>
    <row r="7740" spans="1:10" ht="16" x14ac:dyDescent="0.2">
      <c r="A7740" t="s">
        <v>25416</v>
      </c>
      <c r="B7740" t="s">
        <v>25417</v>
      </c>
      <c r="C7740" t="s">
        <v>25418</v>
      </c>
      <c r="D7740">
        <v>2</v>
      </c>
      <c r="E7740" t="s">
        <v>13</v>
      </c>
      <c r="F7740" t="s">
        <v>13</v>
      </c>
      <c r="G7740" t="s">
        <v>25369</v>
      </c>
      <c r="H7740" s="3" t="s">
        <v>25370</v>
      </c>
      <c r="I7740" t="s">
        <v>69</v>
      </c>
      <c r="J7740" t="s">
        <v>25419</v>
      </c>
    </row>
    <row r="7741" spans="1:10" ht="16" x14ac:dyDescent="0.2">
      <c r="A7741" t="s">
        <v>25420</v>
      </c>
      <c r="B7741" t="s">
        <v>25421</v>
      </c>
      <c r="C7741" t="s">
        <v>25422</v>
      </c>
      <c r="D7741">
        <v>3</v>
      </c>
      <c r="E7741" t="s">
        <v>13</v>
      </c>
      <c r="F7741" t="s">
        <v>13</v>
      </c>
      <c r="G7741" t="s">
        <v>25369</v>
      </c>
      <c r="H7741" s="3" t="s">
        <v>25370</v>
      </c>
      <c r="I7741" t="s">
        <v>69</v>
      </c>
      <c r="J7741" t="s">
        <v>25423</v>
      </c>
    </row>
    <row r="7742" spans="1:10" ht="16" x14ac:dyDescent="0.2">
      <c r="A7742" t="s">
        <v>25420</v>
      </c>
      <c r="B7742" t="s">
        <v>25424</v>
      </c>
      <c r="C7742" t="s">
        <v>25425</v>
      </c>
      <c r="D7742">
        <v>2</v>
      </c>
      <c r="E7742" t="s">
        <v>13</v>
      </c>
      <c r="F7742" t="s">
        <v>13</v>
      </c>
      <c r="G7742" t="s">
        <v>25369</v>
      </c>
      <c r="H7742" s="3" t="s">
        <v>25370</v>
      </c>
      <c r="I7742" t="s">
        <v>69</v>
      </c>
      <c r="J7742" t="s">
        <v>25423</v>
      </c>
    </row>
    <row r="7743" spans="1:10" ht="16" x14ac:dyDescent="0.2">
      <c r="A7743" t="s">
        <v>25426</v>
      </c>
      <c r="B7743" t="s">
        <v>25427</v>
      </c>
      <c r="C7743" t="s">
        <v>25428</v>
      </c>
      <c r="D7743">
        <v>6</v>
      </c>
      <c r="E7743" t="s">
        <v>13</v>
      </c>
      <c r="F7743" t="s">
        <v>13</v>
      </c>
      <c r="G7743" t="s">
        <v>25369</v>
      </c>
      <c r="H7743" s="3" t="s">
        <v>25429</v>
      </c>
      <c r="I7743" t="s">
        <v>69</v>
      </c>
      <c r="J7743" t="s">
        <v>25430</v>
      </c>
    </row>
    <row r="7744" spans="1:10" ht="16" x14ac:dyDescent="0.2">
      <c r="A7744" t="s">
        <v>25416</v>
      </c>
      <c r="B7744" t="s">
        <v>25431</v>
      </c>
      <c r="C7744" t="s">
        <v>25432</v>
      </c>
      <c r="D7744">
        <v>1</v>
      </c>
      <c r="E7744" t="s">
        <v>13</v>
      </c>
      <c r="F7744" t="s">
        <v>13</v>
      </c>
      <c r="G7744" t="s">
        <v>25369</v>
      </c>
      <c r="H7744" s="3" t="s">
        <v>25370</v>
      </c>
      <c r="I7744" t="s">
        <v>69</v>
      </c>
      <c r="J7744" t="s">
        <v>25419</v>
      </c>
    </row>
    <row r="7745" spans="1:10" ht="16" x14ac:dyDescent="0.2">
      <c r="A7745" t="s">
        <v>23632</v>
      </c>
      <c r="B7745" t="s">
        <v>25433</v>
      </c>
      <c r="C7745" t="s">
        <v>25434</v>
      </c>
      <c r="D7745">
        <v>2</v>
      </c>
      <c r="E7745" t="s">
        <v>13</v>
      </c>
      <c r="F7745" t="s">
        <v>13</v>
      </c>
      <c r="G7745" t="s">
        <v>25369</v>
      </c>
      <c r="H7745" s="3" t="s">
        <v>25429</v>
      </c>
      <c r="I7745" t="s">
        <v>69</v>
      </c>
      <c r="J7745" t="s">
        <v>23637</v>
      </c>
    </row>
    <row r="7746" spans="1:10" ht="16" x14ac:dyDescent="0.2">
      <c r="A7746" t="s">
        <v>23632</v>
      </c>
      <c r="B7746" t="s">
        <v>25435</v>
      </c>
      <c r="C7746" t="s">
        <v>25436</v>
      </c>
      <c r="D7746">
        <v>4</v>
      </c>
      <c r="E7746" t="s">
        <v>13</v>
      </c>
      <c r="F7746" t="s">
        <v>13</v>
      </c>
      <c r="G7746" t="s">
        <v>25369</v>
      </c>
      <c r="H7746" s="3" t="s">
        <v>25429</v>
      </c>
      <c r="I7746" t="s">
        <v>69</v>
      </c>
      <c r="J7746" t="s">
        <v>23637</v>
      </c>
    </row>
    <row r="7747" spans="1:10" ht="16" x14ac:dyDescent="0.2">
      <c r="A7747" t="s">
        <v>25407</v>
      </c>
      <c r="B7747" t="s">
        <v>25437</v>
      </c>
      <c r="C7747" t="s">
        <v>25438</v>
      </c>
      <c r="D7747">
        <v>2</v>
      </c>
      <c r="E7747" t="s">
        <v>13</v>
      </c>
      <c r="F7747" t="s">
        <v>13</v>
      </c>
      <c r="G7747" t="s">
        <v>25369</v>
      </c>
      <c r="H7747" s="3" t="s">
        <v>25410</v>
      </c>
      <c r="I7747" t="s">
        <v>69</v>
      </c>
      <c r="J7747" t="s">
        <v>25411</v>
      </c>
    </row>
    <row r="7748" spans="1:10" ht="16" x14ac:dyDescent="0.2">
      <c r="A7748" t="s">
        <v>23632</v>
      </c>
      <c r="B7748" t="s">
        <v>25439</v>
      </c>
      <c r="C7748" t="s">
        <v>25440</v>
      </c>
      <c r="D7748">
        <v>1</v>
      </c>
      <c r="E7748" t="s">
        <v>13</v>
      </c>
      <c r="F7748" t="s">
        <v>13</v>
      </c>
      <c r="G7748" t="s">
        <v>25369</v>
      </c>
      <c r="H7748" s="3" t="s">
        <v>25429</v>
      </c>
      <c r="I7748" t="s">
        <v>69</v>
      </c>
      <c r="J7748" t="s">
        <v>23637</v>
      </c>
    </row>
    <row r="7749" spans="1:10" ht="16" x14ac:dyDescent="0.2">
      <c r="A7749" t="s">
        <v>25420</v>
      </c>
      <c r="B7749" t="s">
        <v>25441</v>
      </c>
      <c r="C7749" t="s">
        <v>25442</v>
      </c>
      <c r="D7749">
        <v>1</v>
      </c>
      <c r="E7749" t="s">
        <v>13</v>
      </c>
      <c r="F7749" t="s">
        <v>13</v>
      </c>
      <c r="G7749" t="s">
        <v>25369</v>
      </c>
      <c r="H7749" s="3" t="s">
        <v>25370</v>
      </c>
      <c r="I7749" t="s">
        <v>69</v>
      </c>
      <c r="J7749" t="s">
        <v>25423</v>
      </c>
    </row>
    <row r="7750" spans="1:10" ht="32" x14ac:dyDescent="0.2">
      <c r="A7750" t="s">
        <v>25337</v>
      </c>
      <c r="B7750" t="s">
        <v>25443</v>
      </c>
      <c r="C7750" t="s">
        <v>25444</v>
      </c>
      <c r="D7750">
        <v>3</v>
      </c>
      <c r="E7750" t="s">
        <v>13</v>
      </c>
      <c r="F7750" t="s">
        <v>13</v>
      </c>
      <c r="G7750" t="s">
        <v>25445</v>
      </c>
      <c r="H7750" s="3" t="s">
        <v>25446</v>
      </c>
      <c r="I7750" t="s">
        <v>524</v>
      </c>
      <c r="J7750" t="s">
        <v>25342</v>
      </c>
    </row>
    <row r="7751" spans="1:10" ht="16" x14ac:dyDescent="0.2">
      <c r="A7751" t="s">
        <v>25447</v>
      </c>
      <c r="B7751" t="s">
        <v>25448</v>
      </c>
      <c r="C7751" t="s">
        <v>25449</v>
      </c>
      <c r="D7751">
        <v>3</v>
      </c>
      <c r="E7751" t="s">
        <v>13</v>
      </c>
      <c r="F7751" t="s">
        <v>13</v>
      </c>
      <c r="G7751" t="s">
        <v>25450</v>
      </c>
      <c r="H7751" s="3" t="s">
        <v>25451</v>
      </c>
      <c r="I7751" t="s">
        <v>918</v>
      </c>
      <c r="J7751" t="s">
        <v>25452</v>
      </c>
    </row>
    <row r="7752" spans="1:10" ht="16" x14ac:dyDescent="0.2">
      <c r="A7752" t="s">
        <v>25453</v>
      </c>
      <c r="B7752" t="s">
        <v>25454</v>
      </c>
      <c r="C7752" t="s">
        <v>25455</v>
      </c>
      <c r="D7752">
        <v>3</v>
      </c>
      <c r="E7752" t="s">
        <v>13</v>
      </c>
      <c r="F7752" t="s">
        <v>13</v>
      </c>
      <c r="G7752" t="s">
        <v>25450</v>
      </c>
      <c r="H7752" s="3" t="s">
        <v>25456</v>
      </c>
      <c r="I7752" t="s">
        <v>918</v>
      </c>
      <c r="J7752" t="s">
        <v>25457</v>
      </c>
    </row>
    <row r="7753" spans="1:10" ht="16" x14ac:dyDescent="0.2">
      <c r="A7753" t="s">
        <v>25453</v>
      </c>
      <c r="B7753" t="s">
        <v>25458</v>
      </c>
      <c r="C7753" t="s">
        <v>25459</v>
      </c>
      <c r="D7753">
        <v>4</v>
      </c>
      <c r="E7753" t="s">
        <v>13</v>
      </c>
      <c r="F7753" t="s">
        <v>13</v>
      </c>
      <c r="G7753" t="s">
        <v>25450</v>
      </c>
      <c r="H7753" s="3" t="s">
        <v>25456</v>
      </c>
      <c r="I7753" t="s">
        <v>918</v>
      </c>
      <c r="J7753" t="s">
        <v>25457</v>
      </c>
    </row>
    <row r="7754" spans="1:10" ht="16" x14ac:dyDescent="0.2">
      <c r="A7754" t="s">
        <v>25453</v>
      </c>
      <c r="B7754" t="s">
        <v>25460</v>
      </c>
      <c r="C7754" t="s">
        <v>25461</v>
      </c>
      <c r="D7754">
        <v>1</v>
      </c>
      <c r="E7754" t="s">
        <v>13</v>
      </c>
      <c r="F7754" t="s">
        <v>13</v>
      </c>
      <c r="G7754" t="s">
        <v>25450</v>
      </c>
      <c r="H7754" s="3" t="s">
        <v>25456</v>
      </c>
      <c r="I7754" t="s">
        <v>918</v>
      </c>
      <c r="J7754" t="s">
        <v>25457</v>
      </c>
    </row>
    <row r="7755" spans="1:10" ht="16" x14ac:dyDescent="0.2">
      <c r="A7755" t="s">
        <v>25462</v>
      </c>
      <c r="B7755" t="s">
        <v>25463</v>
      </c>
      <c r="C7755" t="s">
        <v>25464</v>
      </c>
      <c r="D7755">
        <v>2</v>
      </c>
      <c r="E7755" t="s">
        <v>13</v>
      </c>
      <c r="F7755" t="s">
        <v>13</v>
      </c>
      <c r="G7755" t="s">
        <v>25465</v>
      </c>
      <c r="H7755" s="3" t="s">
        <v>25466</v>
      </c>
      <c r="I7755" t="s">
        <v>1658</v>
      </c>
      <c r="J7755" t="s">
        <v>25467</v>
      </c>
    </row>
    <row r="7756" spans="1:10" ht="16" x14ac:dyDescent="0.2">
      <c r="A7756" t="s">
        <v>25468</v>
      </c>
      <c r="B7756" t="s">
        <v>25469</v>
      </c>
      <c r="C7756" t="s">
        <v>25470</v>
      </c>
      <c r="D7756">
        <v>3</v>
      </c>
      <c r="E7756" t="s">
        <v>13</v>
      </c>
      <c r="F7756" t="s">
        <v>13</v>
      </c>
      <c r="G7756" t="s">
        <v>25465</v>
      </c>
      <c r="H7756" s="3" t="s">
        <v>25466</v>
      </c>
      <c r="I7756" t="s">
        <v>1658</v>
      </c>
      <c r="J7756" t="s">
        <v>25471</v>
      </c>
    </row>
    <row r="7757" spans="1:10" ht="16" x14ac:dyDescent="0.2">
      <c r="A7757" t="s">
        <v>25468</v>
      </c>
      <c r="B7757" t="s">
        <v>25472</v>
      </c>
      <c r="C7757" t="s">
        <v>25473</v>
      </c>
      <c r="D7757">
        <v>1</v>
      </c>
      <c r="E7757" t="s">
        <v>13</v>
      </c>
      <c r="F7757" t="s">
        <v>13</v>
      </c>
      <c r="G7757" t="s">
        <v>25465</v>
      </c>
      <c r="H7757" s="3" t="s">
        <v>25466</v>
      </c>
      <c r="I7757" t="s">
        <v>1658</v>
      </c>
      <c r="J7757" t="s">
        <v>25471</v>
      </c>
    </row>
    <row r="7758" spans="1:10" ht="16" x14ac:dyDescent="0.2">
      <c r="A7758" t="s">
        <v>25462</v>
      </c>
      <c r="B7758" t="s">
        <v>25474</v>
      </c>
      <c r="C7758" t="s">
        <v>25475</v>
      </c>
      <c r="D7758">
        <v>1</v>
      </c>
      <c r="E7758" t="s">
        <v>13</v>
      </c>
      <c r="F7758" t="s">
        <v>13</v>
      </c>
      <c r="G7758" t="s">
        <v>25465</v>
      </c>
      <c r="H7758" s="3" t="s">
        <v>25466</v>
      </c>
      <c r="I7758" t="s">
        <v>1658</v>
      </c>
      <c r="J7758" t="s">
        <v>25467</v>
      </c>
    </row>
    <row r="7759" spans="1:10" ht="16" x14ac:dyDescent="0.2">
      <c r="A7759" t="s">
        <v>25462</v>
      </c>
      <c r="B7759" t="s">
        <v>25476</v>
      </c>
      <c r="C7759" t="s">
        <v>25477</v>
      </c>
      <c r="D7759">
        <v>3</v>
      </c>
      <c r="E7759" t="s">
        <v>13</v>
      </c>
      <c r="F7759" t="s">
        <v>13</v>
      </c>
      <c r="G7759" t="s">
        <v>25465</v>
      </c>
      <c r="H7759" s="3" t="s">
        <v>25466</v>
      </c>
      <c r="I7759" t="s">
        <v>1658</v>
      </c>
      <c r="J7759" t="s">
        <v>25467</v>
      </c>
    </row>
    <row r="7760" spans="1:10" ht="16" x14ac:dyDescent="0.2">
      <c r="A7760" t="s">
        <v>25462</v>
      </c>
      <c r="B7760" t="s">
        <v>25478</v>
      </c>
      <c r="C7760" t="s">
        <v>25479</v>
      </c>
      <c r="D7760">
        <v>4</v>
      </c>
      <c r="E7760" t="s">
        <v>13</v>
      </c>
      <c r="F7760" t="s">
        <v>13</v>
      </c>
      <c r="G7760" t="s">
        <v>25465</v>
      </c>
      <c r="H7760" s="3" t="s">
        <v>25466</v>
      </c>
      <c r="I7760" t="s">
        <v>1658</v>
      </c>
      <c r="J7760" t="s">
        <v>25467</v>
      </c>
    </row>
    <row r="7761" spans="1:10" ht="16" x14ac:dyDescent="0.2">
      <c r="A7761" t="s">
        <v>25480</v>
      </c>
      <c r="B7761" t="s">
        <v>25481</v>
      </c>
      <c r="C7761" t="s">
        <v>25482</v>
      </c>
      <c r="D7761">
        <v>1</v>
      </c>
      <c r="E7761" t="s">
        <v>13</v>
      </c>
      <c r="F7761" t="s">
        <v>13</v>
      </c>
      <c r="G7761" t="s">
        <v>25465</v>
      </c>
      <c r="H7761" s="3" t="s">
        <v>25466</v>
      </c>
      <c r="I7761" t="s">
        <v>1658</v>
      </c>
      <c r="J7761" t="s">
        <v>25483</v>
      </c>
    </row>
    <row r="7762" spans="1:10" ht="16" x14ac:dyDescent="0.2">
      <c r="A7762" t="s">
        <v>25480</v>
      </c>
      <c r="B7762" t="s">
        <v>25484</v>
      </c>
      <c r="C7762" t="s">
        <v>25485</v>
      </c>
      <c r="D7762">
        <v>2</v>
      </c>
      <c r="E7762" t="s">
        <v>13</v>
      </c>
      <c r="F7762" t="s">
        <v>13</v>
      </c>
      <c r="G7762" t="s">
        <v>25465</v>
      </c>
      <c r="H7762" s="3" t="s">
        <v>25466</v>
      </c>
      <c r="I7762" t="s">
        <v>1658</v>
      </c>
      <c r="J7762" t="s">
        <v>25483</v>
      </c>
    </row>
    <row r="7763" spans="1:10" ht="16" x14ac:dyDescent="0.2">
      <c r="A7763" t="s">
        <v>25468</v>
      </c>
      <c r="B7763" t="s">
        <v>25486</v>
      </c>
      <c r="C7763" t="s">
        <v>25487</v>
      </c>
      <c r="D7763">
        <v>4</v>
      </c>
      <c r="E7763" t="s">
        <v>13</v>
      </c>
      <c r="F7763" t="s">
        <v>13</v>
      </c>
      <c r="G7763" t="s">
        <v>25465</v>
      </c>
      <c r="H7763" s="3" t="s">
        <v>25466</v>
      </c>
      <c r="I7763" t="s">
        <v>1658</v>
      </c>
      <c r="J7763" t="s">
        <v>25471</v>
      </c>
    </row>
    <row r="7764" spans="1:10" ht="16" x14ac:dyDescent="0.2">
      <c r="A7764" t="s">
        <v>25468</v>
      </c>
      <c r="B7764" t="s">
        <v>25488</v>
      </c>
      <c r="C7764" t="s">
        <v>25489</v>
      </c>
      <c r="D7764">
        <v>2</v>
      </c>
      <c r="E7764" t="s">
        <v>13</v>
      </c>
      <c r="F7764" t="s">
        <v>13</v>
      </c>
      <c r="G7764" t="s">
        <v>25465</v>
      </c>
      <c r="H7764" s="3" t="s">
        <v>25466</v>
      </c>
      <c r="I7764" t="s">
        <v>1658</v>
      </c>
      <c r="J7764" t="s">
        <v>25471</v>
      </c>
    </row>
    <row r="7765" spans="1:10" ht="16" x14ac:dyDescent="0.2">
      <c r="A7765" t="s">
        <v>25490</v>
      </c>
      <c r="B7765" t="s">
        <v>25491</v>
      </c>
      <c r="C7765" t="s">
        <v>25492</v>
      </c>
      <c r="D7765">
        <v>5</v>
      </c>
      <c r="E7765" t="s">
        <v>13</v>
      </c>
      <c r="F7765" t="s">
        <v>13</v>
      </c>
      <c r="G7765" t="s">
        <v>25493</v>
      </c>
      <c r="H7765" s="3" t="s">
        <v>25494</v>
      </c>
      <c r="I7765" t="s">
        <v>1658</v>
      </c>
      <c r="J7765" t="s">
        <v>25495</v>
      </c>
    </row>
    <row r="7766" spans="1:10" ht="16" x14ac:dyDescent="0.2">
      <c r="A7766" t="s">
        <v>25490</v>
      </c>
      <c r="B7766" t="s">
        <v>25496</v>
      </c>
      <c r="C7766" t="s">
        <v>25497</v>
      </c>
      <c r="D7766">
        <v>4</v>
      </c>
      <c r="E7766" t="s">
        <v>13</v>
      </c>
      <c r="F7766" t="s">
        <v>13</v>
      </c>
      <c r="G7766" t="s">
        <v>25493</v>
      </c>
      <c r="H7766" s="3" t="s">
        <v>25494</v>
      </c>
      <c r="I7766" t="s">
        <v>1658</v>
      </c>
      <c r="J7766" t="s">
        <v>25495</v>
      </c>
    </row>
    <row r="7767" spans="1:10" ht="16" x14ac:dyDescent="0.2">
      <c r="A7767" t="s">
        <v>25498</v>
      </c>
      <c r="B7767" t="s">
        <v>25499</v>
      </c>
      <c r="C7767" t="s">
        <v>25500</v>
      </c>
      <c r="D7767">
        <v>3</v>
      </c>
      <c r="E7767" t="s">
        <v>13</v>
      </c>
      <c r="F7767" t="s">
        <v>13</v>
      </c>
      <c r="G7767" t="s">
        <v>25501</v>
      </c>
      <c r="H7767" s="3" t="s">
        <v>25502</v>
      </c>
      <c r="I7767" t="s">
        <v>1658</v>
      </c>
      <c r="J7767" t="s">
        <v>25503</v>
      </c>
    </row>
    <row r="7768" spans="1:10" ht="16" x14ac:dyDescent="0.2">
      <c r="A7768" t="s">
        <v>25504</v>
      </c>
      <c r="B7768" t="s">
        <v>25505</v>
      </c>
      <c r="C7768" t="s">
        <v>25506</v>
      </c>
      <c r="D7768">
        <v>3</v>
      </c>
      <c r="E7768" t="s">
        <v>13</v>
      </c>
      <c r="F7768" t="s">
        <v>13</v>
      </c>
      <c r="G7768" t="s">
        <v>25501</v>
      </c>
      <c r="H7768" s="3" t="s">
        <v>25502</v>
      </c>
      <c r="I7768" t="s">
        <v>1658</v>
      </c>
      <c r="J7768" t="s">
        <v>25507</v>
      </c>
    </row>
    <row r="7769" spans="1:10" ht="16" x14ac:dyDescent="0.2">
      <c r="A7769" t="s">
        <v>25508</v>
      </c>
      <c r="B7769" t="s">
        <v>25509</v>
      </c>
      <c r="C7769" t="s">
        <v>25510</v>
      </c>
      <c r="D7769">
        <v>1</v>
      </c>
      <c r="E7769" t="s">
        <v>13</v>
      </c>
      <c r="F7769" t="s">
        <v>13</v>
      </c>
      <c r="G7769" t="s">
        <v>25501</v>
      </c>
      <c r="H7769" s="3" t="s">
        <v>25502</v>
      </c>
      <c r="I7769" t="s">
        <v>1658</v>
      </c>
      <c r="J7769" t="s">
        <v>25511</v>
      </c>
    </row>
    <row r="7770" spans="1:10" ht="16" x14ac:dyDescent="0.2">
      <c r="A7770" t="s">
        <v>25498</v>
      </c>
      <c r="B7770" t="s">
        <v>25512</v>
      </c>
      <c r="C7770" t="s">
        <v>25513</v>
      </c>
      <c r="D7770">
        <v>2</v>
      </c>
      <c r="E7770" t="s">
        <v>13</v>
      </c>
      <c r="F7770" t="s">
        <v>13</v>
      </c>
      <c r="G7770" t="s">
        <v>25501</v>
      </c>
      <c r="H7770" s="3" t="s">
        <v>25502</v>
      </c>
      <c r="I7770" t="s">
        <v>1658</v>
      </c>
      <c r="J7770" t="s">
        <v>25503</v>
      </c>
    </row>
    <row r="7771" spans="1:10" ht="16" x14ac:dyDescent="0.2">
      <c r="A7771" t="s">
        <v>25504</v>
      </c>
      <c r="B7771" t="s">
        <v>25514</v>
      </c>
      <c r="C7771" t="s">
        <v>25515</v>
      </c>
      <c r="D7771">
        <v>1</v>
      </c>
      <c r="E7771" t="s">
        <v>13</v>
      </c>
      <c r="F7771" t="s">
        <v>13</v>
      </c>
      <c r="G7771" t="s">
        <v>25501</v>
      </c>
      <c r="H7771" s="3" t="s">
        <v>25502</v>
      </c>
      <c r="I7771" t="s">
        <v>1658</v>
      </c>
      <c r="J7771" t="s">
        <v>25507</v>
      </c>
    </row>
    <row r="7772" spans="1:10" ht="16" x14ac:dyDescent="0.2">
      <c r="A7772" t="s">
        <v>25504</v>
      </c>
      <c r="B7772" t="s">
        <v>25516</v>
      </c>
      <c r="C7772" t="s">
        <v>25517</v>
      </c>
      <c r="D7772">
        <v>2</v>
      </c>
      <c r="E7772" t="s">
        <v>13</v>
      </c>
      <c r="F7772" t="s">
        <v>13</v>
      </c>
      <c r="G7772" t="s">
        <v>25501</v>
      </c>
      <c r="H7772" s="3" t="s">
        <v>25502</v>
      </c>
      <c r="I7772" t="s">
        <v>1658</v>
      </c>
      <c r="J7772" t="s">
        <v>25507</v>
      </c>
    </row>
    <row r="7773" spans="1:10" ht="16" x14ac:dyDescent="0.2">
      <c r="A7773" t="s">
        <v>14200</v>
      </c>
      <c r="B7773" t="s">
        <v>25518</v>
      </c>
      <c r="C7773" t="s">
        <v>25519</v>
      </c>
      <c r="D7773">
        <v>4</v>
      </c>
      <c r="E7773" t="s">
        <v>13</v>
      </c>
      <c r="F7773" t="s">
        <v>13</v>
      </c>
      <c r="G7773" t="s">
        <v>25501</v>
      </c>
      <c r="H7773" s="3" t="s">
        <v>25502</v>
      </c>
      <c r="I7773" t="s">
        <v>1658</v>
      </c>
      <c r="J7773" t="s">
        <v>14203</v>
      </c>
    </row>
    <row r="7774" spans="1:10" ht="16" x14ac:dyDescent="0.2">
      <c r="A7774" t="s">
        <v>25498</v>
      </c>
      <c r="B7774" t="s">
        <v>25520</v>
      </c>
      <c r="C7774" t="s">
        <v>25521</v>
      </c>
      <c r="D7774">
        <v>4</v>
      </c>
      <c r="E7774" t="s">
        <v>13</v>
      </c>
      <c r="F7774" t="s">
        <v>13</v>
      </c>
      <c r="G7774" t="s">
        <v>25501</v>
      </c>
      <c r="H7774" s="3" t="s">
        <v>25502</v>
      </c>
      <c r="I7774" t="s">
        <v>1658</v>
      </c>
      <c r="J7774" t="s">
        <v>25503</v>
      </c>
    </row>
    <row r="7775" spans="1:10" ht="16" x14ac:dyDescent="0.2">
      <c r="A7775" t="s">
        <v>25426</v>
      </c>
      <c r="B7775" t="s">
        <v>25522</v>
      </c>
      <c r="C7775" t="s">
        <v>25523</v>
      </c>
      <c r="D7775">
        <v>4</v>
      </c>
      <c r="E7775" t="s">
        <v>13</v>
      </c>
      <c r="F7775" t="s">
        <v>13</v>
      </c>
      <c r="G7775" t="s">
        <v>25524</v>
      </c>
      <c r="H7775" s="3" t="s">
        <v>25525</v>
      </c>
      <c r="I7775" t="s">
        <v>69</v>
      </c>
      <c r="J7775" t="s">
        <v>25430</v>
      </c>
    </row>
    <row r="7776" spans="1:10" ht="16" x14ac:dyDescent="0.2">
      <c r="A7776" t="s">
        <v>25526</v>
      </c>
      <c r="B7776" t="s">
        <v>25527</v>
      </c>
      <c r="C7776" t="s">
        <v>25528</v>
      </c>
      <c r="D7776">
        <v>1</v>
      </c>
      <c r="E7776" t="s">
        <v>13</v>
      </c>
      <c r="F7776" t="s">
        <v>13</v>
      </c>
      <c r="G7776" t="s">
        <v>25529</v>
      </c>
      <c r="H7776" s="3" t="s">
        <v>25530</v>
      </c>
      <c r="I7776" t="s">
        <v>69</v>
      </c>
      <c r="J7776" t="s">
        <v>25531</v>
      </c>
    </row>
    <row r="7777" spans="1:10" ht="16" x14ac:dyDescent="0.2">
      <c r="A7777" t="s">
        <v>25532</v>
      </c>
      <c r="B7777" t="s">
        <v>25533</v>
      </c>
      <c r="C7777" t="s">
        <v>25534</v>
      </c>
      <c r="D7777">
        <v>1</v>
      </c>
      <c r="E7777" t="s">
        <v>13</v>
      </c>
      <c r="F7777" t="s">
        <v>13</v>
      </c>
      <c r="G7777" t="s">
        <v>25529</v>
      </c>
      <c r="H7777" s="3" t="s">
        <v>25530</v>
      </c>
      <c r="I7777" t="s">
        <v>69</v>
      </c>
      <c r="J7777" t="s">
        <v>25535</v>
      </c>
    </row>
    <row r="7778" spans="1:10" ht="16" x14ac:dyDescent="0.2">
      <c r="A7778" t="s">
        <v>25526</v>
      </c>
      <c r="B7778" t="s">
        <v>25536</v>
      </c>
      <c r="C7778" t="s">
        <v>25537</v>
      </c>
      <c r="D7778">
        <v>2</v>
      </c>
      <c r="E7778" t="s">
        <v>13</v>
      </c>
      <c r="F7778" t="s">
        <v>13</v>
      </c>
      <c r="G7778" t="s">
        <v>25529</v>
      </c>
      <c r="H7778" s="3" t="s">
        <v>25530</v>
      </c>
      <c r="I7778" t="s">
        <v>69</v>
      </c>
      <c r="J7778" t="s">
        <v>25531</v>
      </c>
    </row>
    <row r="7779" spans="1:10" ht="16" x14ac:dyDescent="0.2">
      <c r="A7779" t="s">
        <v>25526</v>
      </c>
      <c r="B7779" t="s">
        <v>25538</v>
      </c>
      <c r="C7779" t="s">
        <v>25539</v>
      </c>
      <c r="D7779">
        <v>3</v>
      </c>
      <c r="E7779" t="s">
        <v>13</v>
      </c>
      <c r="F7779" t="s">
        <v>13</v>
      </c>
      <c r="G7779" t="s">
        <v>25529</v>
      </c>
      <c r="H7779" s="3" t="s">
        <v>25530</v>
      </c>
      <c r="I7779" t="s">
        <v>69</v>
      </c>
      <c r="J7779" t="s">
        <v>25531</v>
      </c>
    </row>
    <row r="7780" spans="1:10" ht="16" x14ac:dyDescent="0.2">
      <c r="A7780" t="s">
        <v>21930</v>
      </c>
      <c r="B7780" t="s">
        <v>25540</v>
      </c>
      <c r="C7780" t="s">
        <v>25541</v>
      </c>
      <c r="D7780">
        <v>3</v>
      </c>
      <c r="E7780" t="s">
        <v>13</v>
      </c>
      <c r="F7780" t="s">
        <v>13</v>
      </c>
      <c r="G7780" t="s">
        <v>25542</v>
      </c>
      <c r="H7780" s="3" t="s">
        <v>25543</v>
      </c>
      <c r="I7780" t="s">
        <v>2961</v>
      </c>
      <c r="J7780" t="s">
        <v>21935</v>
      </c>
    </row>
    <row r="7781" spans="1:10" ht="16" x14ac:dyDescent="0.2">
      <c r="A7781" t="s">
        <v>16042</v>
      </c>
      <c r="B7781" t="s">
        <v>25544</v>
      </c>
      <c r="C7781" t="s">
        <v>25545</v>
      </c>
      <c r="D7781">
        <v>3</v>
      </c>
      <c r="E7781" t="s">
        <v>13</v>
      </c>
      <c r="F7781" t="s">
        <v>13</v>
      </c>
      <c r="G7781" t="s">
        <v>25546</v>
      </c>
      <c r="H7781" s="3" t="s">
        <v>25547</v>
      </c>
      <c r="I7781" t="s">
        <v>69</v>
      </c>
      <c r="J7781" t="s">
        <v>16045</v>
      </c>
    </row>
    <row r="7782" spans="1:10" ht="16" x14ac:dyDescent="0.2">
      <c r="A7782" t="s">
        <v>4134</v>
      </c>
      <c r="B7782" t="s">
        <v>25548</v>
      </c>
      <c r="C7782" t="s">
        <v>25549</v>
      </c>
      <c r="D7782">
        <v>2</v>
      </c>
      <c r="E7782" t="s">
        <v>13</v>
      </c>
      <c r="F7782" t="s">
        <v>13</v>
      </c>
      <c r="G7782" t="s">
        <v>25546</v>
      </c>
      <c r="H7782" s="3" t="s">
        <v>25550</v>
      </c>
      <c r="I7782" t="s">
        <v>69</v>
      </c>
      <c r="J7782" t="s">
        <v>4138</v>
      </c>
    </row>
    <row r="7783" spans="1:10" ht="16" x14ac:dyDescent="0.2">
      <c r="A7783" t="s">
        <v>14978</v>
      </c>
      <c r="B7783" t="s">
        <v>25551</v>
      </c>
      <c r="C7783" t="s">
        <v>25552</v>
      </c>
      <c r="D7783">
        <v>6</v>
      </c>
      <c r="E7783" t="s">
        <v>13</v>
      </c>
      <c r="F7783" t="s">
        <v>13</v>
      </c>
      <c r="G7783" t="s">
        <v>25546</v>
      </c>
      <c r="H7783" s="3" t="s">
        <v>25553</v>
      </c>
      <c r="I7783" t="s">
        <v>69</v>
      </c>
      <c r="J7783" t="s">
        <v>14983</v>
      </c>
    </row>
    <row r="7784" spans="1:10" ht="16" x14ac:dyDescent="0.2">
      <c r="A7784" t="s">
        <v>25554</v>
      </c>
      <c r="B7784" t="s">
        <v>25555</v>
      </c>
      <c r="C7784" t="s">
        <v>25556</v>
      </c>
      <c r="D7784">
        <v>1</v>
      </c>
      <c r="E7784" t="s">
        <v>13</v>
      </c>
      <c r="F7784" t="s">
        <v>13</v>
      </c>
      <c r="G7784" t="s">
        <v>25557</v>
      </c>
      <c r="H7784" s="3" t="s">
        <v>25558</v>
      </c>
      <c r="I7784" t="s">
        <v>547</v>
      </c>
      <c r="J7784" t="s">
        <v>25559</v>
      </c>
    </row>
    <row r="7785" spans="1:10" ht="16" x14ac:dyDescent="0.2">
      <c r="A7785" t="s">
        <v>25560</v>
      </c>
      <c r="B7785" t="s">
        <v>25561</v>
      </c>
      <c r="C7785" t="s">
        <v>25562</v>
      </c>
      <c r="D7785">
        <v>4</v>
      </c>
      <c r="E7785" t="s">
        <v>13</v>
      </c>
      <c r="F7785" t="s">
        <v>13</v>
      </c>
      <c r="G7785" t="s">
        <v>25557</v>
      </c>
      <c r="H7785" s="3" t="s">
        <v>25563</v>
      </c>
      <c r="I7785" t="s">
        <v>547</v>
      </c>
      <c r="J7785" t="s">
        <v>25564</v>
      </c>
    </row>
    <row r="7786" spans="1:10" ht="16" x14ac:dyDescent="0.2">
      <c r="A7786" t="s">
        <v>25560</v>
      </c>
      <c r="B7786" t="s">
        <v>25565</v>
      </c>
      <c r="C7786" t="s">
        <v>25566</v>
      </c>
      <c r="D7786">
        <v>2</v>
      </c>
      <c r="E7786" t="s">
        <v>13</v>
      </c>
      <c r="F7786" t="s">
        <v>13</v>
      </c>
      <c r="G7786" t="s">
        <v>25557</v>
      </c>
      <c r="H7786" s="3" t="s">
        <v>25563</v>
      </c>
      <c r="I7786" t="s">
        <v>547</v>
      </c>
      <c r="J7786" t="s">
        <v>25564</v>
      </c>
    </row>
    <row r="7787" spans="1:10" ht="16" x14ac:dyDescent="0.2">
      <c r="A7787" t="s">
        <v>25567</v>
      </c>
      <c r="B7787" t="s">
        <v>25568</v>
      </c>
      <c r="C7787" t="s">
        <v>25569</v>
      </c>
      <c r="D7787">
        <v>3</v>
      </c>
      <c r="E7787" t="s">
        <v>13</v>
      </c>
      <c r="F7787" t="s">
        <v>13</v>
      </c>
      <c r="G7787" t="s">
        <v>25570</v>
      </c>
      <c r="H7787" s="3" t="s">
        <v>25571</v>
      </c>
      <c r="I7787" t="s">
        <v>1676</v>
      </c>
      <c r="J7787" t="s">
        <v>25572</v>
      </c>
    </row>
    <row r="7788" spans="1:10" ht="16" x14ac:dyDescent="0.2">
      <c r="A7788" t="s">
        <v>17366</v>
      </c>
      <c r="B7788" t="s">
        <v>25573</v>
      </c>
      <c r="C7788" t="s">
        <v>25574</v>
      </c>
      <c r="D7788">
        <v>2</v>
      </c>
      <c r="E7788" t="s">
        <v>13</v>
      </c>
      <c r="F7788" t="s">
        <v>13</v>
      </c>
      <c r="G7788" t="s">
        <v>25575</v>
      </c>
      <c r="H7788" s="3" t="s">
        <v>25576</v>
      </c>
      <c r="I7788" t="s">
        <v>69</v>
      </c>
      <c r="J7788" t="s">
        <v>17371</v>
      </c>
    </row>
    <row r="7789" spans="1:10" ht="16" x14ac:dyDescent="0.2">
      <c r="A7789" t="s">
        <v>6113</v>
      </c>
      <c r="B7789" t="s">
        <v>25577</v>
      </c>
      <c r="C7789" t="s">
        <v>25578</v>
      </c>
      <c r="D7789">
        <v>3</v>
      </c>
      <c r="E7789" t="s">
        <v>13</v>
      </c>
      <c r="F7789" t="s">
        <v>13</v>
      </c>
      <c r="G7789" t="s">
        <v>25579</v>
      </c>
      <c r="H7789" s="3" t="s">
        <v>25580</v>
      </c>
      <c r="I7789" t="s">
        <v>362</v>
      </c>
      <c r="J7789" t="s">
        <v>6116</v>
      </c>
    </row>
    <row r="7790" spans="1:10" ht="16" x14ac:dyDescent="0.2">
      <c r="A7790" t="s">
        <v>357</v>
      </c>
      <c r="B7790" t="s">
        <v>25581</v>
      </c>
      <c r="C7790" t="s">
        <v>25582</v>
      </c>
      <c r="D7790">
        <v>6</v>
      </c>
      <c r="E7790" t="s">
        <v>13</v>
      </c>
      <c r="F7790" t="s">
        <v>13</v>
      </c>
      <c r="G7790" t="s">
        <v>25583</v>
      </c>
      <c r="H7790" s="3" t="s">
        <v>25584</v>
      </c>
      <c r="I7790" t="s">
        <v>362</v>
      </c>
      <c r="J7790" t="s">
        <v>363</v>
      </c>
    </row>
    <row r="7791" spans="1:10" ht="16" x14ac:dyDescent="0.2">
      <c r="A7791" t="s">
        <v>25585</v>
      </c>
      <c r="B7791" t="s">
        <v>25586</v>
      </c>
      <c r="C7791" t="s">
        <v>25587</v>
      </c>
      <c r="D7791">
        <v>4</v>
      </c>
      <c r="E7791" t="s">
        <v>1045</v>
      </c>
      <c r="F7791" t="s">
        <v>13</v>
      </c>
      <c r="G7791" t="s">
        <v>25588</v>
      </c>
      <c r="H7791" s="3" t="s">
        <v>25589</v>
      </c>
      <c r="I7791" t="s">
        <v>2961</v>
      </c>
      <c r="J7791" t="s">
        <v>25590</v>
      </c>
    </row>
    <row r="7792" spans="1:10" ht="16" x14ac:dyDescent="0.2">
      <c r="A7792" t="s">
        <v>25591</v>
      </c>
      <c r="B7792" t="s">
        <v>25592</v>
      </c>
      <c r="C7792" t="s">
        <v>25593</v>
      </c>
      <c r="D7792">
        <v>2</v>
      </c>
      <c r="E7792" t="s">
        <v>1045</v>
      </c>
      <c r="F7792" t="s">
        <v>13</v>
      </c>
      <c r="G7792" t="s">
        <v>25588</v>
      </c>
      <c r="H7792" s="3" t="s">
        <v>25594</v>
      </c>
      <c r="I7792" t="s">
        <v>2961</v>
      </c>
      <c r="J7792" t="s">
        <v>25595</v>
      </c>
    </row>
    <row r="7793" spans="1:10" ht="32" x14ac:dyDescent="0.2">
      <c r="A7793" t="s">
        <v>25596</v>
      </c>
      <c r="B7793" t="s">
        <v>25597</v>
      </c>
      <c r="C7793" t="s">
        <v>25598</v>
      </c>
      <c r="D7793">
        <v>1</v>
      </c>
      <c r="E7793" t="s">
        <v>1045</v>
      </c>
      <c r="F7793" t="s">
        <v>13</v>
      </c>
      <c r="G7793" t="s">
        <v>25588</v>
      </c>
      <c r="H7793" s="3" t="s">
        <v>25599</v>
      </c>
      <c r="I7793" t="s">
        <v>2961</v>
      </c>
      <c r="J7793" t="s">
        <v>25600</v>
      </c>
    </row>
    <row r="7794" spans="1:10" ht="16" x14ac:dyDescent="0.2">
      <c r="A7794" t="s">
        <v>5746</v>
      </c>
      <c r="B7794" t="s">
        <v>25601</v>
      </c>
      <c r="C7794" t="s">
        <v>25602</v>
      </c>
      <c r="D7794">
        <v>5</v>
      </c>
      <c r="E7794" t="s">
        <v>1045</v>
      </c>
      <c r="F7794" t="s">
        <v>13</v>
      </c>
      <c r="G7794" t="s">
        <v>25588</v>
      </c>
      <c r="H7794" s="3" t="s">
        <v>25603</v>
      </c>
      <c r="I7794" t="s">
        <v>2961</v>
      </c>
      <c r="J7794" t="s">
        <v>5750</v>
      </c>
    </row>
    <row r="7795" spans="1:10" ht="16" x14ac:dyDescent="0.2">
      <c r="A7795" t="s">
        <v>25604</v>
      </c>
      <c r="B7795" t="s">
        <v>25605</v>
      </c>
      <c r="C7795" t="s">
        <v>25606</v>
      </c>
      <c r="D7795">
        <v>2</v>
      </c>
      <c r="E7795" t="s">
        <v>1045</v>
      </c>
      <c r="F7795" t="s">
        <v>13</v>
      </c>
      <c r="G7795" t="s">
        <v>25588</v>
      </c>
      <c r="H7795" s="3" t="s">
        <v>25594</v>
      </c>
      <c r="I7795" t="s">
        <v>2961</v>
      </c>
      <c r="J7795" t="s">
        <v>25607</v>
      </c>
    </row>
    <row r="7796" spans="1:10" ht="16" x14ac:dyDescent="0.2">
      <c r="A7796" t="s">
        <v>25604</v>
      </c>
      <c r="B7796" t="s">
        <v>25608</v>
      </c>
      <c r="C7796" t="s">
        <v>25609</v>
      </c>
      <c r="D7796">
        <v>3</v>
      </c>
      <c r="E7796" t="s">
        <v>1045</v>
      </c>
      <c r="F7796" t="s">
        <v>13</v>
      </c>
      <c r="G7796" t="s">
        <v>25588</v>
      </c>
      <c r="H7796" s="3" t="s">
        <v>25594</v>
      </c>
      <c r="I7796" t="s">
        <v>2961</v>
      </c>
      <c r="J7796" t="s">
        <v>25607</v>
      </c>
    </row>
    <row r="7797" spans="1:10" ht="16" x14ac:dyDescent="0.2">
      <c r="A7797" t="s">
        <v>25610</v>
      </c>
      <c r="B7797" t="s">
        <v>25611</v>
      </c>
      <c r="C7797" t="s">
        <v>25612</v>
      </c>
      <c r="D7797">
        <v>2</v>
      </c>
      <c r="E7797" t="s">
        <v>1045</v>
      </c>
      <c r="F7797" t="s">
        <v>13</v>
      </c>
      <c r="G7797" t="s">
        <v>25588</v>
      </c>
      <c r="H7797" s="3" t="s">
        <v>25594</v>
      </c>
      <c r="I7797" t="s">
        <v>2961</v>
      </c>
      <c r="J7797" t="s">
        <v>25613</v>
      </c>
    </row>
    <row r="7798" spans="1:10" ht="16" x14ac:dyDescent="0.2">
      <c r="A7798" t="s">
        <v>25591</v>
      </c>
      <c r="B7798" t="s">
        <v>25614</v>
      </c>
      <c r="C7798" t="s">
        <v>25615</v>
      </c>
      <c r="D7798">
        <v>3</v>
      </c>
      <c r="E7798" t="s">
        <v>1045</v>
      </c>
      <c r="F7798" t="s">
        <v>13</v>
      </c>
      <c r="G7798" t="s">
        <v>25588</v>
      </c>
      <c r="H7798" s="3" t="s">
        <v>25594</v>
      </c>
      <c r="I7798" t="s">
        <v>2961</v>
      </c>
      <c r="J7798" t="s">
        <v>25595</v>
      </c>
    </row>
    <row r="7799" spans="1:10" ht="16" x14ac:dyDescent="0.2">
      <c r="A7799" t="s">
        <v>25616</v>
      </c>
      <c r="B7799" t="s">
        <v>25614</v>
      </c>
      <c r="C7799" t="s">
        <v>25615</v>
      </c>
      <c r="D7799">
        <v>1</v>
      </c>
      <c r="E7799" t="s">
        <v>1045</v>
      </c>
      <c r="F7799" t="s">
        <v>13</v>
      </c>
      <c r="G7799" t="s">
        <v>25588</v>
      </c>
      <c r="H7799" s="3" t="s">
        <v>25594</v>
      </c>
      <c r="I7799" t="s">
        <v>2961</v>
      </c>
      <c r="J7799" t="s">
        <v>25617</v>
      </c>
    </row>
    <row r="7800" spans="1:10" ht="16" x14ac:dyDescent="0.2">
      <c r="A7800" t="s">
        <v>25618</v>
      </c>
      <c r="B7800" t="s">
        <v>25619</v>
      </c>
      <c r="C7800" t="s">
        <v>25620</v>
      </c>
      <c r="D7800">
        <v>4</v>
      </c>
      <c r="E7800" t="s">
        <v>1045</v>
      </c>
      <c r="F7800" t="s">
        <v>13</v>
      </c>
      <c r="G7800" t="s">
        <v>25588</v>
      </c>
      <c r="H7800" s="3" t="s">
        <v>25621</v>
      </c>
      <c r="I7800" t="s">
        <v>2961</v>
      </c>
      <c r="J7800" t="s">
        <v>25622</v>
      </c>
    </row>
    <row r="7801" spans="1:10" ht="16" x14ac:dyDescent="0.2">
      <c r="A7801" t="s">
        <v>25610</v>
      </c>
      <c r="B7801" t="s">
        <v>25623</v>
      </c>
      <c r="C7801" t="s">
        <v>25624</v>
      </c>
      <c r="D7801">
        <v>1</v>
      </c>
      <c r="E7801" t="s">
        <v>1045</v>
      </c>
      <c r="F7801" t="s">
        <v>13</v>
      </c>
      <c r="G7801" t="s">
        <v>25588</v>
      </c>
      <c r="H7801" s="3" t="s">
        <v>25589</v>
      </c>
      <c r="I7801" t="s">
        <v>2961</v>
      </c>
      <c r="J7801" t="s">
        <v>25613</v>
      </c>
    </row>
    <row r="7802" spans="1:10" ht="16" x14ac:dyDescent="0.2">
      <c r="A7802" t="s">
        <v>25625</v>
      </c>
      <c r="B7802" t="s">
        <v>25626</v>
      </c>
      <c r="C7802" t="s">
        <v>25627</v>
      </c>
      <c r="D7802">
        <v>2</v>
      </c>
      <c r="E7802" t="s">
        <v>1045</v>
      </c>
      <c r="F7802" t="s">
        <v>13</v>
      </c>
      <c r="G7802" t="s">
        <v>25588</v>
      </c>
      <c r="H7802" s="3" t="s">
        <v>25628</v>
      </c>
      <c r="I7802" t="s">
        <v>2961</v>
      </c>
      <c r="J7802" t="s">
        <v>25629</v>
      </c>
    </row>
    <row r="7803" spans="1:10" ht="16" x14ac:dyDescent="0.2">
      <c r="A7803" t="s">
        <v>25630</v>
      </c>
      <c r="B7803" t="s">
        <v>25614</v>
      </c>
      <c r="C7803" t="s">
        <v>25615</v>
      </c>
      <c r="D7803">
        <v>1</v>
      </c>
      <c r="E7803" t="s">
        <v>1045</v>
      </c>
      <c r="F7803" t="s">
        <v>13</v>
      </c>
      <c r="G7803" t="s">
        <v>25588</v>
      </c>
      <c r="H7803" s="3" t="s">
        <v>25594</v>
      </c>
      <c r="I7803" t="s">
        <v>2961</v>
      </c>
      <c r="J7803" t="s">
        <v>25631</v>
      </c>
    </row>
    <row r="7804" spans="1:10" ht="16" x14ac:dyDescent="0.2">
      <c r="A7804" t="s">
        <v>25618</v>
      </c>
      <c r="B7804" t="s">
        <v>25632</v>
      </c>
      <c r="C7804" t="s">
        <v>25633</v>
      </c>
      <c r="D7804">
        <v>3</v>
      </c>
      <c r="E7804" t="s">
        <v>1045</v>
      </c>
      <c r="F7804" t="s">
        <v>13</v>
      </c>
      <c r="G7804" t="s">
        <v>25588</v>
      </c>
      <c r="H7804" s="3" t="s">
        <v>25621</v>
      </c>
      <c r="I7804" t="s">
        <v>2961</v>
      </c>
      <c r="J7804" t="s">
        <v>25622</v>
      </c>
    </row>
    <row r="7805" spans="1:10" ht="16" x14ac:dyDescent="0.2">
      <c r="A7805" t="s">
        <v>25585</v>
      </c>
      <c r="B7805" t="s">
        <v>25634</v>
      </c>
      <c r="C7805" t="s">
        <v>25635</v>
      </c>
      <c r="D7805">
        <v>3</v>
      </c>
      <c r="E7805" t="s">
        <v>1045</v>
      </c>
      <c r="F7805" t="s">
        <v>13</v>
      </c>
      <c r="G7805" t="s">
        <v>25588</v>
      </c>
      <c r="H7805" s="3" t="s">
        <v>25589</v>
      </c>
      <c r="I7805" t="s">
        <v>2961</v>
      </c>
      <c r="J7805" t="s">
        <v>25590</v>
      </c>
    </row>
    <row r="7806" spans="1:10" ht="16" x14ac:dyDescent="0.2">
      <c r="A7806" t="s">
        <v>25636</v>
      </c>
      <c r="B7806" t="s">
        <v>25637</v>
      </c>
      <c r="C7806" t="s">
        <v>25638</v>
      </c>
      <c r="D7806">
        <v>4</v>
      </c>
      <c r="E7806" t="s">
        <v>1045</v>
      </c>
      <c r="F7806" t="s">
        <v>13</v>
      </c>
      <c r="G7806" t="s">
        <v>25588</v>
      </c>
      <c r="H7806" s="3" t="s">
        <v>25628</v>
      </c>
      <c r="I7806" t="s">
        <v>2961</v>
      </c>
      <c r="J7806" t="s">
        <v>25639</v>
      </c>
    </row>
    <row r="7807" spans="1:10" ht="16" x14ac:dyDescent="0.2">
      <c r="A7807" t="s">
        <v>25585</v>
      </c>
      <c r="B7807" t="s">
        <v>25640</v>
      </c>
      <c r="C7807" t="s">
        <v>25641</v>
      </c>
      <c r="D7807">
        <v>2</v>
      </c>
      <c r="E7807" t="s">
        <v>1045</v>
      </c>
      <c r="F7807" t="s">
        <v>13</v>
      </c>
      <c r="G7807" t="s">
        <v>25588</v>
      </c>
      <c r="H7807" s="3" t="s">
        <v>25589</v>
      </c>
      <c r="I7807" t="s">
        <v>2961</v>
      </c>
      <c r="J7807" t="s">
        <v>25590</v>
      </c>
    </row>
    <row r="7808" spans="1:10" ht="16" x14ac:dyDescent="0.2">
      <c r="A7808" t="s">
        <v>25616</v>
      </c>
      <c r="B7808" t="s">
        <v>25642</v>
      </c>
      <c r="C7808" t="s">
        <v>25643</v>
      </c>
      <c r="D7808">
        <v>3</v>
      </c>
      <c r="E7808" t="s">
        <v>1045</v>
      </c>
      <c r="F7808" t="s">
        <v>13</v>
      </c>
      <c r="G7808" t="s">
        <v>25588</v>
      </c>
      <c r="H7808" s="3" t="s">
        <v>25644</v>
      </c>
      <c r="I7808" t="s">
        <v>2961</v>
      </c>
      <c r="J7808" t="s">
        <v>25617</v>
      </c>
    </row>
    <row r="7809" spans="1:10" ht="16" x14ac:dyDescent="0.2">
      <c r="A7809" t="s">
        <v>5746</v>
      </c>
      <c r="B7809" t="s">
        <v>25645</v>
      </c>
      <c r="C7809" t="s">
        <v>25646</v>
      </c>
      <c r="D7809">
        <v>1</v>
      </c>
      <c r="E7809" t="s">
        <v>1045</v>
      </c>
      <c r="F7809" t="s">
        <v>13</v>
      </c>
      <c r="G7809" t="s">
        <v>25588</v>
      </c>
      <c r="H7809" s="3" t="s">
        <v>25647</v>
      </c>
      <c r="I7809" t="s">
        <v>2961</v>
      </c>
      <c r="J7809" t="s">
        <v>5750</v>
      </c>
    </row>
    <row r="7810" spans="1:10" ht="16" x14ac:dyDescent="0.2">
      <c r="A7810" t="s">
        <v>25591</v>
      </c>
      <c r="B7810" t="s">
        <v>25608</v>
      </c>
      <c r="C7810" t="s">
        <v>25609</v>
      </c>
      <c r="D7810">
        <v>4</v>
      </c>
      <c r="E7810" t="s">
        <v>1045</v>
      </c>
      <c r="F7810" t="s">
        <v>13</v>
      </c>
      <c r="G7810" t="s">
        <v>25588</v>
      </c>
      <c r="H7810" s="3" t="s">
        <v>25594</v>
      </c>
      <c r="I7810" t="s">
        <v>2961</v>
      </c>
      <c r="J7810" t="s">
        <v>25595</v>
      </c>
    </row>
    <row r="7811" spans="1:10" ht="16" x14ac:dyDescent="0.2">
      <c r="A7811" t="s">
        <v>25648</v>
      </c>
      <c r="B7811" t="s">
        <v>25623</v>
      </c>
      <c r="C7811" t="s">
        <v>25624</v>
      </c>
      <c r="D7811">
        <v>1</v>
      </c>
      <c r="E7811" t="s">
        <v>1045</v>
      </c>
      <c r="F7811" t="s">
        <v>13</v>
      </c>
      <c r="G7811" t="s">
        <v>25588</v>
      </c>
      <c r="H7811" s="3" t="s">
        <v>25589</v>
      </c>
      <c r="I7811" t="s">
        <v>2961</v>
      </c>
      <c r="J7811" t="s">
        <v>25649</v>
      </c>
    </row>
    <row r="7812" spans="1:10" ht="16" x14ac:dyDescent="0.2">
      <c r="A7812" t="s">
        <v>25650</v>
      </c>
      <c r="B7812" t="s">
        <v>25651</v>
      </c>
      <c r="C7812" t="s">
        <v>25652</v>
      </c>
      <c r="D7812">
        <v>4</v>
      </c>
      <c r="E7812" t="s">
        <v>1045</v>
      </c>
      <c r="F7812" t="s">
        <v>13</v>
      </c>
      <c r="G7812" t="s">
        <v>25588</v>
      </c>
      <c r="H7812" s="3" t="s">
        <v>25628</v>
      </c>
      <c r="I7812" t="s">
        <v>2961</v>
      </c>
      <c r="J7812" t="s">
        <v>25653</v>
      </c>
    </row>
    <row r="7813" spans="1:10" ht="16" x14ac:dyDescent="0.2">
      <c r="A7813" t="s">
        <v>25650</v>
      </c>
      <c r="B7813" t="s">
        <v>25654</v>
      </c>
      <c r="C7813" t="s">
        <v>25655</v>
      </c>
      <c r="D7813">
        <v>5</v>
      </c>
      <c r="E7813" t="s">
        <v>1045</v>
      </c>
      <c r="F7813" t="s">
        <v>13</v>
      </c>
      <c r="G7813" t="s">
        <v>25588</v>
      </c>
      <c r="H7813" s="3" t="s">
        <v>25628</v>
      </c>
      <c r="I7813" t="s">
        <v>2961</v>
      </c>
      <c r="J7813" t="s">
        <v>25653</v>
      </c>
    </row>
    <row r="7814" spans="1:10" ht="16" x14ac:dyDescent="0.2">
      <c r="A7814" t="s">
        <v>25591</v>
      </c>
      <c r="B7814" t="s">
        <v>25656</v>
      </c>
      <c r="C7814" t="s">
        <v>25657</v>
      </c>
      <c r="D7814">
        <v>1</v>
      </c>
      <c r="E7814" t="s">
        <v>1045</v>
      </c>
      <c r="F7814" t="s">
        <v>13</v>
      </c>
      <c r="G7814" t="s">
        <v>25588</v>
      </c>
      <c r="H7814" s="3" t="s">
        <v>25594</v>
      </c>
      <c r="I7814" t="s">
        <v>2961</v>
      </c>
      <c r="J7814" t="s">
        <v>25595</v>
      </c>
    </row>
    <row r="7815" spans="1:10" ht="16" x14ac:dyDescent="0.2">
      <c r="A7815" t="s">
        <v>25618</v>
      </c>
      <c r="B7815" t="s">
        <v>25658</v>
      </c>
      <c r="C7815" t="s">
        <v>25659</v>
      </c>
      <c r="D7815">
        <v>2</v>
      </c>
      <c r="E7815" t="s">
        <v>1045</v>
      </c>
      <c r="F7815" t="s">
        <v>13</v>
      </c>
      <c r="G7815" t="s">
        <v>25588</v>
      </c>
      <c r="H7815" s="3" t="s">
        <v>25621</v>
      </c>
      <c r="I7815" t="s">
        <v>2961</v>
      </c>
      <c r="J7815" t="s">
        <v>25622</v>
      </c>
    </row>
    <row r="7816" spans="1:10" ht="16" x14ac:dyDescent="0.2">
      <c r="A7816" t="s">
        <v>25585</v>
      </c>
      <c r="B7816" t="s">
        <v>25660</v>
      </c>
      <c r="C7816" t="s">
        <v>25661</v>
      </c>
      <c r="D7816">
        <v>1</v>
      </c>
      <c r="E7816" t="s">
        <v>1045</v>
      </c>
      <c r="F7816" t="s">
        <v>13</v>
      </c>
      <c r="G7816" t="s">
        <v>25588</v>
      </c>
      <c r="H7816" s="3" t="s">
        <v>25589</v>
      </c>
      <c r="I7816" t="s">
        <v>2961</v>
      </c>
      <c r="J7816" t="s">
        <v>25590</v>
      </c>
    </row>
    <row r="7817" spans="1:10" ht="16" x14ac:dyDescent="0.2">
      <c r="A7817" t="s">
        <v>25585</v>
      </c>
      <c r="B7817" t="s">
        <v>25662</v>
      </c>
      <c r="C7817" t="s">
        <v>25663</v>
      </c>
      <c r="D7817">
        <v>5</v>
      </c>
      <c r="E7817" t="s">
        <v>1045</v>
      </c>
      <c r="F7817" t="s">
        <v>13</v>
      </c>
      <c r="G7817" t="s">
        <v>25588</v>
      </c>
      <c r="H7817" s="3" t="s">
        <v>25589</v>
      </c>
      <c r="I7817" t="s">
        <v>2961</v>
      </c>
      <c r="J7817" t="s">
        <v>25590</v>
      </c>
    </row>
    <row r="7818" spans="1:10" ht="16" x14ac:dyDescent="0.2">
      <c r="A7818" t="s">
        <v>25604</v>
      </c>
      <c r="B7818" t="s">
        <v>25614</v>
      </c>
      <c r="C7818" t="s">
        <v>25615</v>
      </c>
      <c r="D7818">
        <v>1</v>
      </c>
      <c r="E7818" t="s">
        <v>1045</v>
      </c>
      <c r="F7818" t="s">
        <v>13</v>
      </c>
      <c r="G7818" t="s">
        <v>25588</v>
      </c>
      <c r="H7818" s="3" t="s">
        <v>25594</v>
      </c>
      <c r="I7818" t="s">
        <v>2961</v>
      </c>
      <c r="J7818" t="s">
        <v>25607</v>
      </c>
    </row>
    <row r="7819" spans="1:10" ht="16" x14ac:dyDescent="0.2">
      <c r="A7819" t="s">
        <v>25618</v>
      </c>
      <c r="B7819" t="s">
        <v>25664</v>
      </c>
      <c r="C7819" t="s">
        <v>25665</v>
      </c>
      <c r="D7819">
        <v>1</v>
      </c>
      <c r="E7819" t="s">
        <v>1045</v>
      </c>
      <c r="F7819" t="s">
        <v>13</v>
      </c>
      <c r="G7819" t="s">
        <v>25588</v>
      </c>
      <c r="H7819" s="3" t="s">
        <v>25621</v>
      </c>
      <c r="I7819" t="s">
        <v>2961</v>
      </c>
      <c r="J7819" t="s">
        <v>25622</v>
      </c>
    </row>
    <row r="7820" spans="1:10" ht="16" x14ac:dyDescent="0.2">
      <c r="A7820" t="s">
        <v>25610</v>
      </c>
      <c r="B7820" t="s">
        <v>25666</v>
      </c>
      <c r="C7820" t="s">
        <v>25667</v>
      </c>
      <c r="D7820">
        <v>3</v>
      </c>
      <c r="E7820" t="s">
        <v>1045</v>
      </c>
      <c r="F7820" t="s">
        <v>13</v>
      </c>
      <c r="G7820" t="s">
        <v>25588</v>
      </c>
      <c r="H7820" s="3" t="s">
        <v>25589</v>
      </c>
      <c r="I7820" t="s">
        <v>2961</v>
      </c>
      <c r="J7820" t="s">
        <v>25613</v>
      </c>
    </row>
    <row r="7821" spans="1:10" ht="16" x14ac:dyDescent="0.2">
      <c r="A7821" t="s">
        <v>11244</v>
      </c>
      <c r="B7821" t="s">
        <v>25668</v>
      </c>
      <c r="C7821" t="s">
        <v>25669</v>
      </c>
      <c r="D7821">
        <v>4</v>
      </c>
      <c r="E7821" t="s">
        <v>1045</v>
      </c>
      <c r="F7821" t="s">
        <v>13</v>
      </c>
      <c r="G7821" t="s">
        <v>25588</v>
      </c>
      <c r="H7821" s="3" t="s">
        <v>25670</v>
      </c>
      <c r="I7821" t="s">
        <v>2961</v>
      </c>
      <c r="J7821" t="s">
        <v>11249</v>
      </c>
    </row>
    <row r="7822" spans="1:10" ht="16" x14ac:dyDescent="0.2">
      <c r="A7822" t="s">
        <v>25671</v>
      </c>
      <c r="B7822" t="s">
        <v>25672</v>
      </c>
      <c r="C7822" t="s">
        <v>25673</v>
      </c>
      <c r="D7822">
        <v>2</v>
      </c>
      <c r="E7822" t="s">
        <v>13</v>
      </c>
      <c r="F7822" t="s">
        <v>13</v>
      </c>
      <c r="G7822" t="s">
        <v>25674</v>
      </c>
      <c r="H7822" s="3" t="s">
        <v>25675</v>
      </c>
      <c r="I7822" t="s">
        <v>1033</v>
      </c>
      <c r="J7822" t="s">
        <v>25676</v>
      </c>
    </row>
    <row r="7823" spans="1:10" ht="16" x14ac:dyDescent="0.2">
      <c r="A7823" t="s">
        <v>24004</v>
      </c>
      <c r="B7823" t="s">
        <v>25677</v>
      </c>
      <c r="C7823" t="s">
        <v>25678</v>
      </c>
      <c r="D7823">
        <v>1</v>
      </c>
      <c r="E7823" t="s">
        <v>1280</v>
      </c>
      <c r="F7823" t="s">
        <v>13</v>
      </c>
      <c r="G7823" t="s">
        <v>25679</v>
      </c>
      <c r="H7823" s="3" t="s">
        <v>25680</v>
      </c>
      <c r="I7823" t="s">
        <v>90</v>
      </c>
      <c r="J7823" t="s">
        <v>24005</v>
      </c>
    </row>
    <row r="7824" spans="1:10" ht="16" x14ac:dyDescent="0.2">
      <c r="A7824" t="s">
        <v>18463</v>
      </c>
      <c r="B7824" t="s">
        <v>25677</v>
      </c>
      <c r="C7824" t="s">
        <v>25678</v>
      </c>
      <c r="D7824">
        <v>1</v>
      </c>
      <c r="E7824" t="s">
        <v>1280</v>
      </c>
      <c r="F7824" t="s">
        <v>13</v>
      </c>
      <c r="G7824" t="s">
        <v>25679</v>
      </c>
      <c r="H7824" s="3" t="s">
        <v>25680</v>
      </c>
      <c r="I7824" t="s">
        <v>90</v>
      </c>
      <c r="J7824" t="s">
        <v>18468</v>
      </c>
    </row>
    <row r="7825" spans="1:10" ht="16" x14ac:dyDescent="0.2">
      <c r="A7825" t="s">
        <v>18401</v>
      </c>
      <c r="B7825" t="s">
        <v>25681</v>
      </c>
      <c r="C7825" t="s">
        <v>25682</v>
      </c>
      <c r="D7825">
        <v>4</v>
      </c>
      <c r="E7825" t="s">
        <v>1280</v>
      </c>
      <c r="F7825" t="s">
        <v>13</v>
      </c>
      <c r="G7825" t="s">
        <v>25679</v>
      </c>
      <c r="H7825" s="3" t="s">
        <v>25683</v>
      </c>
      <c r="I7825" t="s">
        <v>90</v>
      </c>
      <c r="J7825" t="s">
        <v>18405</v>
      </c>
    </row>
    <row r="7826" spans="1:10" ht="16" x14ac:dyDescent="0.2">
      <c r="A7826" t="s">
        <v>25684</v>
      </c>
      <c r="B7826" t="s">
        <v>25685</v>
      </c>
      <c r="C7826" t="s">
        <v>25686</v>
      </c>
      <c r="D7826">
        <v>3</v>
      </c>
      <c r="E7826" t="s">
        <v>13</v>
      </c>
      <c r="F7826" t="s">
        <v>13</v>
      </c>
      <c r="G7826" t="s">
        <v>25687</v>
      </c>
      <c r="H7826" s="3" t="s">
        <v>25688</v>
      </c>
      <c r="I7826" t="s">
        <v>714</v>
      </c>
      <c r="J7826" t="s">
        <v>25689</v>
      </c>
    </row>
    <row r="7827" spans="1:10" ht="16" x14ac:dyDescent="0.2">
      <c r="A7827" t="s">
        <v>25690</v>
      </c>
      <c r="B7827" t="s">
        <v>25691</v>
      </c>
      <c r="C7827" t="s">
        <v>25692</v>
      </c>
      <c r="D7827">
        <v>5</v>
      </c>
      <c r="E7827" t="s">
        <v>13</v>
      </c>
      <c r="F7827" t="s">
        <v>13</v>
      </c>
      <c r="G7827" t="s">
        <v>25687</v>
      </c>
      <c r="H7827" s="3" t="s">
        <v>25693</v>
      </c>
      <c r="I7827" t="s">
        <v>714</v>
      </c>
      <c r="J7827" t="s">
        <v>25694</v>
      </c>
    </row>
    <row r="7828" spans="1:10" ht="16" x14ac:dyDescent="0.2">
      <c r="A7828" t="s">
        <v>25684</v>
      </c>
      <c r="B7828" t="s">
        <v>25695</v>
      </c>
      <c r="C7828" t="s">
        <v>25696</v>
      </c>
      <c r="D7828">
        <v>4</v>
      </c>
      <c r="E7828" t="s">
        <v>13</v>
      </c>
      <c r="F7828" t="s">
        <v>13</v>
      </c>
      <c r="G7828" t="s">
        <v>25687</v>
      </c>
      <c r="H7828" s="3" t="s">
        <v>25688</v>
      </c>
      <c r="I7828" t="s">
        <v>714</v>
      </c>
      <c r="J7828" t="s">
        <v>25689</v>
      </c>
    </row>
    <row r="7829" spans="1:10" ht="16" x14ac:dyDescent="0.2">
      <c r="A7829" t="s">
        <v>25690</v>
      </c>
      <c r="B7829" t="s">
        <v>25697</v>
      </c>
      <c r="C7829" t="s">
        <v>25698</v>
      </c>
      <c r="D7829">
        <v>2</v>
      </c>
      <c r="E7829" t="s">
        <v>13</v>
      </c>
      <c r="F7829" t="s">
        <v>13</v>
      </c>
      <c r="G7829" t="s">
        <v>25687</v>
      </c>
      <c r="H7829" s="3" t="s">
        <v>25693</v>
      </c>
      <c r="I7829" t="s">
        <v>714</v>
      </c>
      <c r="J7829" t="s">
        <v>25694</v>
      </c>
    </row>
    <row r="7830" spans="1:10" ht="16" x14ac:dyDescent="0.2">
      <c r="A7830" t="s">
        <v>25690</v>
      </c>
      <c r="B7830" t="s">
        <v>25699</v>
      </c>
      <c r="C7830" t="s">
        <v>25700</v>
      </c>
      <c r="D7830">
        <v>3</v>
      </c>
      <c r="E7830" t="s">
        <v>13</v>
      </c>
      <c r="F7830" t="s">
        <v>13</v>
      </c>
      <c r="G7830" t="s">
        <v>25687</v>
      </c>
      <c r="H7830" s="3" t="s">
        <v>25693</v>
      </c>
      <c r="I7830" t="s">
        <v>714</v>
      </c>
      <c r="J7830" t="s">
        <v>25694</v>
      </c>
    </row>
    <row r="7831" spans="1:10" ht="16" x14ac:dyDescent="0.2">
      <c r="A7831" t="s">
        <v>25690</v>
      </c>
      <c r="B7831" t="s">
        <v>25701</v>
      </c>
      <c r="C7831" t="s">
        <v>25702</v>
      </c>
      <c r="D7831">
        <v>4</v>
      </c>
      <c r="E7831" t="s">
        <v>13</v>
      </c>
      <c r="F7831" t="s">
        <v>13</v>
      </c>
      <c r="G7831" t="s">
        <v>25687</v>
      </c>
      <c r="H7831" s="3" t="s">
        <v>25693</v>
      </c>
      <c r="I7831" t="s">
        <v>714</v>
      </c>
      <c r="J7831" t="s">
        <v>25694</v>
      </c>
    </row>
    <row r="7832" spans="1:10" ht="16" x14ac:dyDescent="0.2">
      <c r="A7832" t="s">
        <v>25703</v>
      </c>
      <c r="B7832" t="s">
        <v>25704</v>
      </c>
      <c r="C7832" t="s">
        <v>25705</v>
      </c>
      <c r="D7832">
        <v>1</v>
      </c>
      <c r="E7832" t="s">
        <v>13</v>
      </c>
      <c r="F7832" t="s">
        <v>13</v>
      </c>
      <c r="G7832" t="s">
        <v>25687</v>
      </c>
      <c r="H7832" s="3" t="s">
        <v>25688</v>
      </c>
      <c r="I7832" t="s">
        <v>714</v>
      </c>
      <c r="J7832" t="s">
        <v>25706</v>
      </c>
    </row>
    <row r="7833" spans="1:10" ht="16" x14ac:dyDescent="0.2">
      <c r="A7833" t="s">
        <v>25684</v>
      </c>
      <c r="B7833" t="s">
        <v>25704</v>
      </c>
      <c r="C7833" t="s">
        <v>25705</v>
      </c>
      <c r="D7833">
        <v>1</v>
      </c>
      <c r="E7833" t="s">
        <v>13</v>
      </c>
      <c r="F7833" t="s">
        <v>13</v>
      </c>
      <c r="G7833" t="s">
        <v>25687</v>
      </c>
      <c r="H7833" s="3" t="s">
        <v>25688</v>
      </c>
      <c r="I7833" t="s">
        <v>714</v>
      </c>
      <c r="J7833" t="s">
        <v>25689</v>
      </c>
    </row>
    <row r="7834" spans="1:10" ht="16" x14ac:dyDescent="0.2">
      <c r="A7834" t="s">
        <v>25684</v>
      </c>
      <c r="B7834" t="s">
        <v>25707</v>
      </c>
      <c r="C7834" t="s">
        <v>25708</v>
      </c>
      <c r="D7834">
        <v>2</v>
      </c>
      <c r="E7834" t="s">
        <v>13</v>
      </c>
      <c r="F7834" t="s">
        <v>13</v>
      </c>
      <c r="G7834" t="s">
        <v>25687</v>
      </c>
      <c r="H7834" s="3" t="s">
        <v>25688</v>
      </c>
      <c r="I7834" t="s">
        <v>714</v>
      </c>
      <c r="J7834" t="s">
        <v>25689</v>
      </c>
    </row>
    <row r="7835" spans="1:10" ht="16" x14ac:dyDescent="0.2">
      <c r="A7835" t="s">
        <v>25690</v>
      </c>
      <c r="B7835" t="s">
        <v>25709</v>
      </c>
      <c r="C7835" t="s">
        <v>25710</v>
      </c>
      <c r="D7835">
        <v>1</v>
      </c>
      <c r="E7835" t="s">
        <v>13</v>
      </c>
      <c r="F7835" t="s">
        <v>13</v>
      </c>
      <c r="G7835" t="s">
        <v>25687</v>
      </c>
      <c r="H7835" s="3" t="s">
        <v>25693</v>
      </c>
      <c r="I7835" t="s">
        <v>714</v>
      </c>
      <c r="J7835" t="s">
        <v>25694</v>
      </c>
    </row>
    <row r="7836" spans="1:10" ht="16" x14ac:dyDescent="0.2">
      <c r="A7836" t="s">
        <v>25711</v>
      </c>
      <c r="B7836" t="s">
        <v>25712</v>
      </c>
      <c r="C7836" t="s">
        <v>25713</v>
      </c>
      <c r="D7836">
        <v>4</v>
      </c>
      <c r="E7836" t="s">
        <v>13</v>
      </c>
      <c r="F7836" t="s">
        <v>13</v>
      </c>
      <c r="G7836" t="s">
        <v>25714</v>
      </c>
      <c r="H7836" s="3" t="s">
        <v>25715</v>
      </c>
      <c r="I7836" t="s">
        <v>524</v>
      </c>
      <c r="J7836" t="s">
        <v>25716</v>
      </c>
    </row>
    <row r="7837" spans="1:10" ht="16" x14ac:dyDescent="0.2">
      <c r="A7837" t="s">
        <v>25711</v>
      </c>
      <c r="B7837" t="s">
        <v>25717</v>
      </c>
      <c r="C7837" t="s">
        <v>25718</v>
      </c>
      <c r="D7837">
        <v>2</v>
      </c>
      <c r="E7837" t="s">
        <v>13</v>
      </c>
      <c r="F7837" t="s">
        <v>13</v>
      </c>
      <c r="G7837" t="s">
        <v>25714</v>
      </c>
      <c r="H7837" s="3" t="s">
        <v>25715</v>
      </c>
      <c r="I7837" t="s">
        <v>524</v>
      </c>
      <c r="J7837" t="s">
        <v>25716</v>
      </c>
    </row>
    <row r="7838" spans="1:10" ht="16" x14ac:dyDescent="0.2">
      <c r="A7838" t="s">
        <v>21384</v>
      </c>
      <c r="B7838" t="s">
        <v>25719</v>
      </c>
      <c r="C7838" t="s">
        <v>25720</v>
      </c>
      <c r="D7838">
        <v>2</v>
      </c>
      <c r="E7838" t="s">
        <v>13</v>
      </c>
      <c r="F7838" t="s">
        <v>13</v>
      </c>
      <c r="G7838" t="s">
        <v>25714</v>
      </c>
      <c r="H7838" s="3" t="s">
        <v>25715</v>
      </c>
      <c r="I7838" t="s">
        <v>524</v>
      </c>
      <c r="J7838" t="s">
        <v>21389</v>
      </c>
    </row>
    <row r="7839" spans="1:10" ht="16" x14ac:dyDescent="0.2">
      <c r="A7839" t="s">
        <v>25711</v>
      </c>
      <c r="B7839" t="s">
        <v>25721</v>
      </c>
      <c r="C7839" t="s">
        <v>25722</v>
      </c>
      <c r="D7839">
        <v>1</v>
      </c>
      <c r="E7839" t="s">
        <v>13</v>
      </c>
      <c r="F7839" t="s">
        <v>13</v>
      </c>
      <c r="G7839" t="s">
        <v>25714</v>
      </c>
      <c r="H7839" s="3" t="s">
        <v>25715</v>
      </c>
      <c r="I7839" t="s">
        <v>524</v>
      </c>
      <c r="J7839" t="s">
        <v>25716</v>
      </c>
    </row>
    <row r="7840" spans="1:10" ht="16" x14ac:dyDescent="0.2">
      <c r="A7840" t="s">
        <v>25711</v>
      </c>
      <c r="B7840" t="s">
        <v>25723</v>
      </c>
      <c r="C7840" t="s">
        <v>25724</v>
      </c>
      <c r="D7840">
        <v>5</v>
      </c>
      <c r="E7840" t="s">
        <v>13</v>
      </c>
      <c r="F7840" t="s">
        <v>13</v>
      </c>
      <c r="G7840" t="s">
        <v>25714</v>
      </c>
      <c r="H7840" s="3" t="s">
        <v>25715</v>
      </c>
      <c r="I7840" t="s">
        <v>524</v>
      </c>
      <c r="J7840" t="s">
        <v>25716</v>
      </c>
    </row>
    <row r="7841" spans="1:10" ht="16" x14ac:dyDescent="0.2">
      <c r="A7841" t="s">
        <v>25725</v>
      </c>
      <c r="B7841" t="s">
        <v>25726</v>
      </c>
      <c r="C7841" t="s">
        <v>25727</v>
      </c>
      <c r="D7841">
        <v>5</v>
      </c>
      <c r="E7841" t="s">
        <v>13</v>
      </c>
      <c r="F7841" t="s">
        <v>13</v>
      </c>
      <c r="G7841" t="s">
        <v>25728</v>
      </c>
      <c r="H7841" s="3" t="s">
        <v>25729</v>
      </c>
      <c r="I7841" t="s">
        <v>524</v>
      </c>
      <c r="J7841" t="s">
        <v>25730</v>
      </c>
    </row>
    <row r="7842" spans="1:10" ht="16" x14ac:dyDescent="0.2">
      <c r="A7842" t="s">
        <v>25731</v>
      </c>
      <c r="B7842" t="s">
        <v>25732</v>
      </c>
      <c r="C7842" t="s">
        <v>25733</v>
      </c>
      <c r="D7842">
        <v>1</v>
      </c>
      <c r="E7842" t="s">
        <v>13</v>
      </c>
      <c r="F7842" t="s">
        <v>13</v>
      </c>
      <c r="G7842" t="s">
        <v>25734</v>
      </c>
      <c r="H7842" s="3" t="s">
        <v>25735</v>
      </c>
      <c r="I7842" t="s">
        <v>524</v>
      </c>
      <c r="J7842" t="s">
        <v>25736</v>
      </c>
    </row>
    <row r="7843" spans="1:10" ht="16" x14ac:dyDescent="0.2">
      <c r="A7843" t="s">
        <v>25737</v>
      </c>
      <c r="B7843" t="s">
        <v>25738</v>
      </c>
      <c r="C7843" t="s">
        <v>25739</v>
      </c>
      <c r="D7843">
        <v>5</v>
      </c>
      <c r="E7843" t="s">
        <v>13</v>
      </c>
      <c r="F7843" t="s">
        <v>13</v>
      </c>
      <c r="G7843" t="s">
        <v>25740</v>
      </c>
      <c r="H7843" s="3" t="s">
        <v>25741</v>
      </c>
      <c r="I7843" t="s">
        <v>524</v>
      </c>
      <c r="J7843" t="s">
        <v>25742</v>
      </c>
    </row>
    <row r="7844" spans="1:10" ht="16" x14ac:dyDescent="0.2">
      <c r="A7844" t="s">
        <v>25743</v>
      </c>
      <c r="B7844" t="s">
        <v>25744</v>
      </c>
      <c r="C7844" t="s">
        <v>25745</v>
      </c>
      <c r="D7844">
        <v>2</v>
      </c>
      <c r="E7844" t="s">
        <v>13</v>
      </c>
      <c r="F7844" t="s">
        <v>13</v>
      </c>
      <c r="G7844" t="s">
        <v>25740</v>
      </c>
      <c r="H7844" s="3" t="s">
        <v>25746</v>
      </c>
      <c r="I7844" t="s">
        <v>524</v>
      </c>
      <c r="J7844" t="s">
        <v>25747</v>
      </c>
    </row>
    <row r="7845" spans="1:10" ht="16" x14ac:dyDescent="0.2">
      <c r="A7845" t="s">
        <v>25743</v>
      </c>
      <c r="B7845" t="s">
        <v>25748</v>
      </c>
      <c r="C7845" t="s">
        <v>25749</v>
      </c>
      <c r="D7845">
        <v>4</v>
      </c>
      <c r="E7845" t="s">
        <v>13</v>
      </c>
      <c r="F7845" t="s">
        <v>13</v>
      </c>
      <c r="G7845" t="s">
        <v>25740</v>
      </c>
      <c r="H7845" s="3" t="s">
        <v>25750</v>
      </c>
      <c r="I7845" t="s">
        <v>524</v>
      </c>
      <c r="J7845" t="s">
        <v>25747</v>
      </c>
    </row>
    <row r="7846" spans="1:10" ht="16" x14ac:dyDescent="0.2">
      <c r="A7846" t="s">
        <v>25743</v>
      </c>
      <c r="B7846" t="s">
        <v>25751</v>
      </c>
      <c r="C7846" t="s">
        <v>25752</v>
      </c>
      <c r="D7846">
        <v>5</v>
      </c>
      <c r="E7846" t="s">
        <v>13</v>
      </c>
      <c r="F7846" t="s">
        <v>13</v>
      </c>
      <c r="G7846" t="s">
        <v>25740</v>
      </c>
      <c r="H7846" s="3" t="s">
        <v>25746</v>
      </c>
      <c r="I7846" t="s">
        <v>524</v>
      </c>
      <c r="J7846" t="s">
        <v>25747</v>
      </c>
    </row>
    <row r="7847" spans="1:10" ht="16" x14ac:dyDescent="0.2">
      <c r="A7847" t="s">
        <v>25753</v>
      </c>
      <c r="B7847" t="s">
        <v>25754</v>
      </c>
      <c r="C7847" t="s">
        <v>25755</v>
      </c>
      <c r="D7847">
        <v>2</v>
      </c>
      <c r="E7847" t="s">
        <v>13</v>
      </c>
      <c r="F7847" t="s">
        <v>13</v>
      </c>
      <c r="G7847" t="s">
        <v>25740</v>
      </c>
      <c r="H7847" s="3" t="s">
        <v>25756</v>
      </c>
      <c r="I7847" t="s">
        <v>524</v>
      </c>
      <c r="J7847" t="s">
        <v>25757</v>
      </c>
    </row>
    <row r="7848" spans="1:10" ht="32" x14ac:dyDescent="0.2">
      <c r="A7848" t="s">
        <v>25753</v>
      </c>
      <c r="B7848" t="s">
        <v>25758</v>
      </c>
      <c r="C7848" t="s">
        <v>25759</v>
      </c>
      <c r="D7848">
        <v>3</v>
      </c>
      <c r="E7848" t="s">
        <v>13</v>
      </c>
      <c r="F7848" t="s">
        <v>13</v>
      </c>
      <c r="G7848" t="s">
        <v>25740</v>
      </c>
      <c r="H7848" s="3" t="s">
        <v>25760</v>
      </c>
      <c r="I7848" t="s">
        <v>524</v>
      </c>
      <c r="J7848" t="s">
        <v>25757</v>
      </c>
    </row>
    <row r="7849" spans="1:10" ht="16" x14ac:dyDescent="0.2">
      <c r="A7849" t="s">
        <v>25743</v>
      </c>
      <c r="B7849" t="s">
        <v>25761</v>
      </c>
      <c r="C7849" t="s">
        <v>25762</v>
      </c>
      <c r="D7849">
        <v>3</v>
      </c>
      <c r="E7849" t="s">
        <v>13</v>
      </c>
      <c r="F7849" t="s">
        <v>13</v>
      </c>
      <c r="G7849" t="s">
        <v>25740</v>
      </c>
      <c r="H7849" s="3" t="s">
        <v>25746</v>
      </c>
      <c r="I7849" t="s">
        <v>524</v>
      </c>
      <c r="J7849" t="s">
        <v>25747</v>
      </c>
    </row>
    <row r="7850" spans="1:10" ht="16" x14ac:dyDescent="0.2">
      <c r="A7850" t="s">
        <v>25753</v>
      </c>
      <c r="B7850" t="s">
        <v>25763</v>
      </c>
      <c r="C7850" t="s">
        <v>25764</v>
      </c>
      <c r="D7850">
        <v>1</v>
      </c>
      <c r="E7850" t="s">
        <v>13</v>
      </c>
      <c r="F7850" t="s">
        <v>13</v>
      </c>
      <c r="G7850" t="s">
        <v>25740</v>
      </c>
      <c r="H7850" s="3" t="s">
        <v>25756</v>
      </c>
      <c r="I7850" t="s">
        <v>524</v>
      </c>
      <c r="J7850" t="s">
        <v>25757</v>
      </c>
    </row>
    <row r="7851" spans="1:10" ht="16" x14ac:dyDescent="0.2">
      <c r="A7851" t="s">
        <v>24482</v>
      </c>
      <c r="B7851" t="s">
        <v>25765</v>
      </c>
      <c r="C7851" t="s">
        <v>25766</v>
      </c>
      <c r="D7851">
        <v>4</v>
      </c>
      <c r="E7851" t="s">
        <v>13</v>
      </c>
      <c r="F7851" t="s">
        <v>13</v>
      </c>
      <c r="G7851" t="s">
        <v>25767</v>
      </c>
      <c r="H7851" s="3" t="s">
        <v>25768</v>
      </c>
      <c r="I7851" t="s">
        <v>524</v>
      </c>
      <c r="J7851" t="s">
        <v>24487</v>
      </c>
    </row>
    <row r="7852" spans="1:10" ht="16" x14ac:dyDescent="0.2">
      <c r="A7852" t="s">
        <v>12080</v>
      </c>
      <c r="B7852" t="s">
        <v>25769</v>
      </c>
      <c r="C7852" t="s">
        <v>25770</v>
      </c>
      <c r="D7852">
        <v>3</v>
      </c>
      <c r="E7852" t="s">
        <v>13</v>
      </c>
      <c r="F7852" t="s">
        <v>13</v>
      </c>
      <c r="G7852" t="s">
        <v>25771</v>
      </c>
      <c r="H7852" s="3" t="s">
        <v>25768</v>
      </c>
      <c r="I7852" t="s">
        <v>524</v>
      </c>
      <c r="J7852" t="s">
        <v>12085</v>
      </c>
    </row>
    <row r="7853" spans="1:10" ht="16" x14ac:dyDescent="0.2">
      <c r="A7853" t="s">
        <v>25737</v>
      </c>
      <c r="B7853" t="s">
        <v>25772</v>
      </c>
      <c r="C7853" t="s">
        <v>25773</v>
      </c>
      <c r="D7853">
        <v>6</v>
      </c>
      <c r="E7853" t="s">
        <v>13</v>
      </c>
      <c r="F7853" t="s">
        <v>13</v>
      </c>
      <c r="G7853" t="s">
        <v>25774</v>
      </c>
      <c r="H7853" s="3" t="s">
        <v>25768</v>
      </c>
      <c r="I7853" t="s">
        <v>524</v>
      </c>
      <c r="J7853" t="s">
        <v>25742</v>
      </c>
    </row>
    <row r="7854" spans="1:10" ht="16" x14ac:dyDescent="0.2">
      <c r="A7854" t="s">
        <v>25775</v>
      </c>
      <c r="B7854" t="s">
        <v>25776</v>
      </c>
      <c r="C7854" t="s">
        <v>25777</v>
      </c>
      <c r="D7854">
        <v>1</v>
      </c>
      <c r="E7854" t="s">
        <v>13</v>
      </c>
      <c r="F7854" t="s">
        <v>13</v>
      </c>
      <c r="G7854" t="s">
        <v>25778</v>
      </c>
      <c r="H7854" s="3" t="s">
        <v>25779</v>
      </c>
      <c r="I7854" t="s">
        <v>524</v>
      </c>
      <c r="J7854" t="s">
        <v>25780</v>
      </c>
    </row>
    <row r="7855" spans="1:10" ht="16" x14ac:dyDescent="0.2">
      <c r="A7855" t="s">
        <v>25775</v>
      </c>
      <c r="B7855" t="s">
        <v>25781</v>
      </c>
      <c r="C7855" t="s">
        <v>25782</v>
      </c>
      <c r="D7855">
        <v>3</v>
      </c>
      <c r="E7855" t="s">
        <v>13</v>
      </c>
      <c r="F7855" t="s">
        <v>13</v>
      </c>
      <c r="G7855" t="s">
        <v>25778</v>
      </c>
      <c r="H7855" s="3" t="s">
        <v>25779</v>
      </c>
      <c r="I7855" t="s">
        <v>524</v>
      </c>
      <c r="J7855" t="s">
        <v>25780</v>
      </c>
    </row>
    <row r="7856" spans="1:10" ht="16" x14ac:dyDescent="0.2">
      <c r="A7856" t="s">
        <v>25775</v>
      </c>
      <c r="B7856" t="s">
        <v>25783</v>
      </c>
      <c r="C7856" t="s">
        <v>25784</v>
      </c>
      <c r="D7856">
        <v>5</v>
      </c>
      <c r="E7856" t="s">
        <v>13</v>
      </c>
      <c r="F7856" t="s">
        <v>13</v>
      </c>
      <c r="G7856" t="s">
        <v>25778</v>
      </c>
      <c r="H7856" s="3" t="s">
        <v>25779</v>
      </c>
      <c r="I7856" t="s">
        <v>524</v>
      </c>
      <c r="J7856" t="s">
        <v>25780</v>
      </c>
    </row>
    <row r="7857" spans="1:10" ht="16" x14ac:dyDescent="0.2">
      <c r="A7857" t="s">
        <v>25775</v>
      </c>
      <c r="B7857" t="s">
        <v>25785</v>
      </c>
      <c r="C7857" t="s">
        <v>25786</v>
      </c>
      <c r="D7857">
        <v>2</v>
      </c>
      <c r="E7857" t="s">
        <v>13</v>
      </c>
      <c r="F7857" t="s">
        <v>13</v>
      </c>
      <c r="G7857" t="s">
        <v>25778</v>
      </c>
      <c r="H7857" s="3" t="s">
        <v>25779</v>
      </c>
      <c r="I7857" t="s">
        <v>524</v>
      </c>
      <c r="J7857" t="s">
        <v>25780</v>
      </c>
    </row>
    <row r="7858" spans="1:10" ht="16" x14ac:dyDescent="0.2">
      <c r="A7858" t="s">
        <v>25775</v>
      </c>
      <c r="B7858" t="s">
        <v>25787</v>
      </c>
      <c r="C7858" t="s">
        <v>25788</v>
      </c>
      <c r="D7858">
        <v>4</v>
      </c>
      <c r="E7858" t="s">
        <v>13</v>
      </c>
      <c r="F7858" t="s">
        <v>13</v>
      </c>
      <c r="G7858" t="s">
        <v>25778</v>
      </c>
      <c r="H7858" s="3" t="s">
        <v>25779</v>
      </c>
      <c r="I7858" t="s">
        <v>524</v>
      </c>
      <c r="J7858" t="s">
        <v>25780</v>
      </c>
    </row>
    <row r="7859" spans="1:10" ht="16" x14ac:dyDescent="0.2">
      <c r="A7859" t="s">
        <v>25789</v>
      </c>
      <c r="B7859" t="s">
        <v>25790</v>
      </c>
      <c r="C7859" t="s">
        <v>25791</v>
      </c>
      <c r="D7859">
        <v>3</v>
      </c>
      <c r="E7859" t="s">
        <v>13</v>
      </c>
      <c r="F7859" t="s">
        <v>13</v>
      </c>
      <c r="G7859" t="s">
        <v>25792</v>
      </c>
      <c r="H7859" s="3" t="s">
        <v>25793</v>
      </c>
      <c r="I7859" t="s">
        <v>524</v>
      </c>
      <c r="J7859" t="s">
        <v>25794</v>
      </c>
    </row>
    <row r="7860" spans="1:10" ht="16" x14ac:dyDescent="0.2">
      <c r="A7860" t="s">
        <v>25795</v>
      </c>
      <c r="B7860" t="s">
        <v>25796</v>
      </c>
      <c r="C7860" t="s">
        <v>25797</v>
      </c>
      <c r="D7860">
        <v>1</v>
      </c>
      <c r="E7860" t="s">
        <v>13</v>
      </c>
      <c r="F7860" t="s">
        <v>13</v>
      </c>
      <c r="G7860" t="s">
        <v>25798</v>
      </c>
      <c r="H7860" s="3" t="s">
        <v>25799</v>
      </c>
      <c r="I7860" t="s">
        <v>90</v>
      </c>
      <c r="J7860" t="s">
        <v>25800</v>
      </c>
    </row>
    <row r="7861" spans="1:10" ht="16" x14ac:dyDescent="0.2">
      <c r="A7861" t="s">
        <v>9878</v>
      </c>
      <c r="B7861" t="s">
        <v>25796</v>
      </c>
      <c r="C7861" t="s">
        <v>25797</v>
      </c>
      <c r="D7861">
        <v>1</v>
      </c>
      <c r="E7861" t="s">
        <v>13</v>
      </c>
      <c r="F7861" t="s">
        <v>13</v>
      </c>
      <c r="G7861" t="s">
        <v>25798</v>
      </c>
      <c r="H7861" s="3" t="s">
        <v>25801</v>
      </c>
      <c r="I7861" t="s">
        <v>90</v>
      </c>
      <c r="J7861" t="s">
        <v>9879</v>
      </c>
    </row>
    <row r="7862" spans="1:10" ht="16" x14ac:dyDescent="0.2">
      <c r="A7862" t="s">
        <v>25802</v>
      </c>
      <c r="B7862" t="s">
        <v>18365</v>
      </c>
      <c r="C7862" t="s">
        <v>25803</v>
      </c>
      <c r="D7862">
        <v>1</v>
      </c>
      <c r="E7862" t="s">
        <v>25804</v>
      </c>
      <c r="F7862" t="s">
        <v>13</v>
      </c>
      <c r="G7862" t="s">
        <v>25805</v>
      </c>
      <c r="H7862" s="3" t="s">
        <v>25806</v>
      </c>
      <c r="I7862" t="s">
        <v>90</v>
      </c>
      <c r="J7862" t="s">
        <v>25807</v>
      </c>
    </row>
    <row r="7863" spans="1:10" ht="32" x14ac:dyDescent="0.2">
      <c r="A7863" t="s">
        <v>25808</v>
      </c>
      <c r="B7863" t="s">
        <v>25809</v>
      </c>
      <c r="C7863" t="s">
        <v>25810</v>
      </c>
      <c r="D7863">
        <v>4</v>
      </c>
      <c r="E7863" t="s">
        <v>25804</v>
      </c>
      <c r="F7863" t="s">
        <v>13</v>
      </c>
      <c r="G7863" t="s">
        <v>25805</v>
      </c>
      <c r="H7863" s="3" t="s">
        <v>25811</v>
      </c>
      <c r="I7863" t="s">
        <v>106</v>
      </c>
      <c r="J7863" t="s">
        <v>25812</v>
      </c>
    </row>
    <row r="7864" spans="1:10" ht="32" x14ac:dyDescent="0.2">
      <c r="A7864" t="s">
        <v>25813</v>
      </c>
      <c r="B7864" t="s">
        <v>25814</v>
      </c>
      <c r="C7864" t="s">
        <v>25815</v>
      </c>
      <c r="D7864">
        <v>3</v>
      </c>
      <c r="E7864" t="s">
        <v>13</v>
      </c>
      <c r="F7864" t="s">
        <v>13</v>
      </c>
      <c r="G7864" t="s">
        <v>25816</v>
      </c>
      <c r="H7864" s="3" t="s">
        <v>25817</v>
      </c>
      <c r="I7864" t="s">
        <v>90</v>
      </c>
      <c r="J7864" t="s">
        <v>25818</v>
      </c>
    </row>
    <row r="7865" spans="1:10" ht="32" x14ac:dyDescent="0.2">
      <c r="A7865" t="s">
        <v>25819</v>
      </c>
      <c r="B7865" t="s">
        <v>25820</v>
      </c>
      <c r="C7865" t="s">
        <v>25821</v>
      </c>
      <c r="D7865">
        <v>2</v>
      </c>
      <c r="E7865" t="s">
        <v>13</v>
      </c>
      <c r="F7865" t="s">
        <v>13</v>
      </c>
      <c r="G7865" t="s">
        <v>25822</v>
      </c>
      <c r="H7865" s="3" t="s">
        <v>25823</v>
      </c>
      <c r="I7865" t="s">
        <v>90</v>
      </c>
      <c r="J7865" t="s">
        <v>25824</v>
      </c>
    </row>
    <row r="7866" spans="1:10" ht="16" x14ac:dyDescent="0.2">
      <c r="A7866" t="s">
        <v>18332</v>
      </c>
      <c r="B7866" t="s">
        <v>25825</v>
      </c>
      <c r="C7866" t="s">
        <v>25826</v>
      </c>
      <c r="D7866">
        <v>4</v>
      </c>
      <c r="E7866" t="s">
        <v>13</v>
      </c>
      <c r="F7866" t="s">
        <v>13</v>
      </c>
      <c r="G7866" t="s">
        <v>25827</v>
      </c>
      <c r="H7866" s="3" t="s">
        <v>25828</v>
      </c>
      <c r="I7866" t="s">
        <v>90</v>
      </c>
      <c r="J7866" t="s">
        <v>18335</v>
      </c>
    </row>
    <row r="7867" spans="1:10" ht="16" x14ac:dyDescent="0.2">
      <c r="A7867" t="s">
        <v>25819</v>
      </c>
      <c r="B7867" t="s">
        <v>25829</v>
      </c>
      <c r="C7867" t="s">
        <v>25830</v>
      </c>
      <c r="D7867">
        <v>3</v>
      </c>
      <c r="E7867" t="s">
        <v>13</v>
      </c>
      <c r="F7867" t="s">
        <v>13</v>
      </c>
      <c r="G7867" t="s">
        <v>25831</v>
      </c>
      <c r="H7867" s="3" t="s">
        <v>25828</v>
      </c>
      <c r="I7867" t="s">
        <v>90</v>
      </c>
      <c r="J7867" t="s">
        <v>25824</v>
      </c>
    </row>
    <row r="7868" spans="1:10" ht="16" x14ac:dyDescent="0.2">
      <c r="A7868" t="s">
        <v>25813</v>
      </c>
      <c r="B7868" t="s">
        <v>25829</v>
      </c>
      <c r="C7868" t="s">
        <v>25830</v>
      </c>
      <c r="D7868">
        <v>1</v>
      </c>
      <c r="E7868" t="s">
        <v>13</v>
      </c>
      <c r="F7868" t="s">
        <v>13</v>
      </c>
      <c r="G7868" t="s">
        <v>25832</v>
      </c>
      <c r="H7868" s="3" t="s">
        <v>25828</v>
      </c>
      <c r="I7868" t="s">
        <v>90</v>
      </c>
      <c r="J7868" t="s">
        <v>25818</v>
      </c>
    </row>
    <row r="7869" spans="1:10" ht="16" x14ac:dyDescent="0.2">
      <c r="A7869" t="s">
        <v>25819</v>
      </c>
      <c r="B7869" t="s">
        <v>25833</v>
      </c>
      <c r="C7869" t="s">
        <v>25834</v>
      </c>
      <c r="D7869">
        <v>4</v>
      </c>
      <c r="E7869" t="s">
        <v>13</v>
      </c>
      <c r="F7869" t="s">
        <v>13</v>
      </c>
      <c r="G7869" t="s">
        <v>25835</v>
      </c>
      <c r="H7869" s="3" t="s">
        <v>25828</v>
      </c>
      <c r="I7869" t="s">
        <v>90</v>
      </c>
      <c r="J7869" t="s">
        <v>25824</v>
      </c>
    </row>
    <row r="7870" spans="1:10" ht="16" x14ac:dyDescent="0.2">
      <c r="A7870" t="s">
        <v>25819</v>
      </c>
      <c r="B7870" t="s">
        <v>25825</v>
      </c>
      <c r="C7870" t="s">
        <v>25826</v>
      </c>
      <c r="D7870">
        <v>5</v>
      </c>
      <c r="E7870" t="s">
        <v>13</v>
      </c>
      <c r="F7870" t="s">
        <v>13</v>
      </c>
      <c r="G7870" t="s">
        <v>25836</v>
      </c>
      <c r="H7870" s="3" t="s">
        <v>25828</v>
      </c>
      <c r="I7870" t="s">
        <v>90</v>
      </c>
      <c r="J7870" t="s">
        <v>25824</v>
      </c>
    </row>
    <row r="7871" spans="1:10" ht="16" x14ac:dyDescent="0.2">
      <c r="A7871" t="s">
        <v>21942</v>
      </c>
      <c r="B7871" t="s">
        <v>25837</v>
      </c>
      <c r="C7871" t="s">
        <v>25838</v>
      </c>
      <c r="D7871">
        <v>3</v>
      </c>
      <c r="E7871" t="s">
        <v>13</v>
      </c>
      <c r="F7871" t="s">
        <v>13</v>
      </c>
      <c r="G7871" t="s">
        <v>25839</v>
      </c>
      <c r="H7871" s="3" t="s">
        <v>25840</v>
      </c>
      <c r="I7871" t="s">
        <v>1384</v>
      </c>
      <c r="J7871" t="s">
        <v>21947</v>
      </c>
    </row>
    <row r="7872" spans="1:10" ht="16" x14ac:dyDescent="0.2">
      <c r="A7872" t="s">
        <v>25841</v>
      </c>
      <c r="B7872" t="s">
        <v>25842</v>
      </c>
      <c r="C7872" t="s">
        <v>25843</v>
      </c>
      <c r="D7872">
        <v>2</v>
      </c>
      <c r="E7872" t="s">
        <v>13</v>
      </c>
      <c r="F7872" t="s">
        <v>13</v>
      </c>
      <c r="G7872" t="s">
        <v>25839</v>
      </c>
      <c r="H7872" s="3" t="s">
        <v>25844</v>
      </c>
      <c r="I7872" t="s">
        <v>1384</v>
      </c>
      <c r="J7872" t="s">
        <v>25845</v>
      </c>
    </row>
    <row r="7873" spans="1:10" ht="16" x14ac:dyDescent="0.2">
      <c r="A7873" t="s">
        <v>25841</v>
      </c>
      <c r="B7873" t="s">
        <v>25846</v>
      </c>
      <c r="C7873" t="s">
        <v>25847</v>
      </c>
      <c r="D7873">
        <v>3</v>
      </c>
      <c r="E7873" t="s">
        <v>13</v>
      </c>
      <c r="F7873" t="s">
        <v>13</v>
      </c>
      <c r="G7873" t="s">
        <v>25839</v>
      </c>
      <c r="H7873" s="3" t="s">
        <v>25844</v>
      </c>
      <c r="I7873" t="s">
        <v>1384</v>
      </c>
      <c r="J7873" t="s">
        <v>25845</v>
      </c>
    </row>
    <row r="7874" spans="1:10" ht="16" x14ac:dyDescent="0.2">
      <c r="A7874" t="s">
        <v>331</v>
      </c>
      <c r="B7874" t="s">
        <v>25848</v>
      </c>
      <c r="C7874" t="s">
        <v>25849</v>
      </c>
      <c r="D7874">
        <v>5</v>
      </c>
      <c r="E7874" t="s">
        <v>13</v>
      </c>
      <c r="F7874" t="s">
        <v>13</v>
      </c>
      <c r="G7874" t="s">
        <v>25850</v>
      </c>
      <c r="H7874" s="3" t="s">
        <v>25851</v>
      </c>
      <c r="I7874" t="s">
        <v>1384</v>
      </c>
      <c r="J7874" t="s">
        <v>338</v>
      </c>
    </row>
    <row r="7875" spans="1:10" ht="16" x14ac:dyDescent="0.2">
      <c r="A7875" t="s">
        <v>25852</v>
      </c>
      <c r="B7875" t="s">
        <v>25853</v>
      </c>
      <c r="C7875" t="s">
        <v>25854</v>
      </c>
      <c r="D7875">
        <v>3</v>
      </c>
      <c r="E7875" t="s">
        <v>13</v>
      </c>
      <c r="F7875" t="s">
        <v>13</v>
      </c>
      <c r="G7875" t="s">
        <v>25850</v>
      </c>
      <c r="H7875" s="3" t="s">
        <v>25851</v>
      </c>
      <c r="I7875" t="s">
        <v>1384</v>
      </c>
      <c r="J7875" t="s">
        <v>25855</v>
      </c>
    </row>
    <row r="7876" spans="1:10" ht="16" x14ac:dyDescent="0.2">
      <c r="A7876" t="s">
        <v>25852</v>
      </c>
      <c r="B7876" t="s">
        <v>12377</v>
      </c>
      <c r="C7876" t="s">
        <v>25856</v>
      </c>
      <c r="D7876">
        <v>1</v>
      </c>
      <c r="E7876" t="s">
        <v>13</v>
      </c>
      <c r="F7876" t="s">
        <v>13</v>
      </c>
      <c r="G7876" t="s">
        <v>25850</v>
      </c>
      <c r="H7876" s="3" t="s">
        <v>25851</v>
      </c>
      <c r="I7876" t="s">
        <v>1384</v>
      </c>
      <c r="J7876" t="s">
        <v>25855</v>
      </c>
    </row>
    <row r="7877" spans="1:10" ht="16" x14ac:dyDescent="0.2">
      <c r="A7877" t="s">
        <v>25852</v>
      </c>
      <c r="B7877" t="s">
        <v>25857</v>
      </c>
      <c r="C7877" t="s">
        <v>25858</v>
      </c>
      <c r="D7877">
        <v>2</v>
      </c>
      <c r="E7877" t="s">
        <v>13</v>
      </c>
      <c r="F7877" t="s">
        <v>13</v>
      </c>
      <c r="G7877" t="s">
        <v>25850</v>
      </c>
      <c r="H7877" s="3" t="s">
        <v>25851</v>
      </c>
      <c r="I7877" t="s">
        <v>1384</v>
      </c>
      <c r="J7877" t="s">
        <v>25855</v>
      </c>
    </row>
    <row r="7878" spans="1:10" ht="16" x14ac:dyDescent="0.2">
      <c r="A7878" t="s">
        <v>25859</v>
      </c>
      <c r="B7878" t="s">
        <v>4762</v>
      </c>
      <c r="C7878" t="s">
        <v>25860</v>
      </c>
      <c r="D7878">
        <v>1</v>
      </c>
      <c r="E7878">
        <f>164</f>
        <v>164</v>
      </c>
      <c r="F7878" t="s">
        <v>13</v>
      </c>
      <c r="G7878" t="s">
        <v>25861</v>
      </c>
      <c r="H7878" s="3" t="s">
        <v>25862</v>
      </c>
      <c r="I7878" t="s">
        <v>90</v>
      </c>
      <c r="J7878" t="s">
        <v>25863</v>
      </c>
    </row>
    <row r="7879" spans="1:10" ht="16" x14ac:dyDescent="0.2">
      <c r="A7879" t="s">
        <v>25859</v>
      </c>
      <c r="B7879" t="s">
        <v>25864</v>
      </c>
      <c r="C7879" t="s">
        <v>25865</v>
      </c>
      <c r="D7879">
        <v>2</v>
      </c>
      <c r="E7879">
        <f>164</f>
        <v>164</v>
      </c>
      <c r="F7879" t="s">
        <v>13</v>
      </c>
      <c r="G7879" t="s">
        <v>25861</v>
      </c>
      <c r="H7879" s="3" t="s">
        <v>25866</v>
      </c>
      <c r="I7879" t="s">
        <v>90</v>
      </c>
      <c r="J7879" t="s">
        <v>25863</v>
      </c>
    </row>
    <row r="7880" spans="1:10" ht="16" x14ac:dyDescent="0.2">
      <c r="A7880" t="s">
        <v>25867</v>
      </c>
      <c r="B7880" t="s">
        <v>25868</v>
      </c>
      <c r="C7880" t="s">
        <v>25869</v>
      </c>
      <c r="D7880">
        <v>2</v>
      </c>
      <c r="E7880">
        <f>164</f>
        <v>164</v>
      </c>
      <c r="F7880" t="s">
        <v>13</v>
      </c>
      <c r="G7880" t="s">
        <v>25861</v>
      </c>
      <c r="H7880" s="3" t="s">
        <v>25870</v>
      </c>
      <c r="I7880" t="s">
        <v>90</v>
      </c>
      <c r="J7880" t="s">
        <v>25871</v>
      </c>
    </row>
    <row r="7881" spans="1:10" ht="16" x14ac:dyDescent="0.2">
      <c r="A7881" t="s">
        <v>25867</v>
      </c>
      <c r="B7881" t="s">
        <v>25872</v>
      </c>
      <c r="C7881" t="s">
        <v>25873</v>
      </c>
      <c r="D7881">
        <v>1</v>
      </c>
      <c r="E7881">
        <f>164</f>
        <v>164</v>
      </c>
      <c r="F7881" t="s">
        <v>13</v>
      </c>
      <c r="G7881" t="s">
        <v>25861</v>
      </c>
      <c r="H7881" s="3" t="s">
        <v>25870</v>
      </c>
      <c r="I7881" t="s">
        <v>90</v>
      </c>
      <c r="J7881" t="s">
        <v>25871</v>
      </c>
    </row>
    <row r="7882" spans="1:10" ht="16" x14ac:dyDescent="0.2">
      <c r="A7882" t="s">
        <v>25874</v>
      </c>
      <c r="B7882" t="s">
        <v>25872</v>
      </c>
      <c r="C7882" t="s">
        <v>25873</v>
      </c>
      <c r="D7882">
        <v>1</v>
      </c>
      <c r="E7882">
        <f>164</f>
        <v>164</v>
      </c>
      <c r="F7882" t="s">
        <v>13</v>
      </c>
      <c r="G7882" t="s">
        <v>25861</v>
      </c>
      <c r="H7882" s="3" t="s">
        <v>25870</v>
      </c>
      <c r="I7882" t="s">
        <v>90</v>
      </c>
      <c r="J7882" t="s">
        <v>25875</v>
      </c>
    </row>
    <row r="7883" spans="1:10" ht="16" x14ac:dyDescent="0.2">
      <c r="A7883" t="s">
        <v>6752</v>
      </c>
      <c r="B7883" t="s">
        <v>25876</v>
      </c>
      <c r="C7883" t="s">
        <v>25877</v>
      </c>
      <c r="D7883">
        <v>1</v>
      </c>
      <c r="E7883" t="s">
        <v>13</v>
      </c>
      <c r="F7883" t="s">
        <v>13</v>
      </c>
      <c r="G7883" t="s">
        <v>25878</v>
      </c>
      <c r="H7883" s="3" t="s">
        <v>25879</v>
      </c>
      <c r="I7883" t="s">
        <v>6730</v>
      </c>
      <c r="J7883" t="s">
        <v>6753</v>
      </c>
    </row>
    <row r="7884" spans="1:10" ht="16" x14ac:dyDescent="0.2">
      <c r="A7884" t="s">
        <v>6742</v>
      </c>
      <c r="B7884" t="s">
        <v>25876</v>
      </c>
      <c r="C7884" t="s">
        <v>25877</v>
      </c>
      <c r="D7884">
        <v>2</v>
      </c>
      <c r="E7884" t="s">
        <v>13</v>
      </c>
      <c r="F7884" t="s">
        <v>13</v>
      </c>
      <c r="G7884" t="s">
        <v>25878</v>
      </c>
      <c r="H7884" s="3" t="s">
        <v>25880</v>
      </c>
      <c r="I7884" t="s">
        <v>6730</v>
      </c>
      <c r="J7884" t="s">
        <v>6744</v>
      </c>
    </row>
    <row r="7885" spans="1:10" ht="16" x14ac:dyDescent="0.2">
      <c r="A7885" t="s">
        <v>6754</v>
      </c>
      <c r="B7885" t="s">
        <v>25876</v>
      </c>
      <c r="C7885" t="s">
        <v>25877</v>
      </c>
      <c r="D7885">
        <v>1</v>
      </c>
      <c r="E7885" t="s">
        <v>13</v>
      </c>
      <c r="F7885" t="s">
        <v>13</v>
      </c>
      <c r="G7885" t="s">
        <v>25878</v>
      </c>
      <c r="H7885" s="3" t="s">
        <v>25881</v>
      </c>
      <c r="I7885" t="s">
        <v>6730</v>
      </c>
      <c r="J7885" t="s">
        <v>6755</v>
      </c>
    </row>
    <row r="7886" spans="1:10" ht="16" x14ac:dyDescent="0.2">
      <c r="A7886" t="s">
        <v>6745</v>
      </c>
      <c r="B7886" t="s">
        <v>25876</v>
      </c>
      <c r="C7886" t="s">
        <v>25877</v>
      </c>
      <c r="D7886">
        <v>1</v>
      </c>
      <c r="E7886" t="s">
        <v>13</v>
      </c>
      <c r="F7886" t="s">
        <v>13</v>
      </c>
      <c r="G7886" t="s">
        <v>25878</v>
      </c>
      <c r="H7886" s="3" t="s">
        <v>25882</v>
      </c>
      <c r="I7886" t="s">
        <v>6730</v>
      </c>
      <c r="J7886" t="s">
        <v>6746</v>
      </c>
    </row>
    <row r="7887" spans="1:10" ht="16" x14ac:dyDescent="0.2">
      <c r="A7887" t="s">
        <v>6756</v>
      </c>
      <c r="B7887" t="s">
        <v>25876</v>
      </c>
      <c r="C7887" t="s">
        <v>25877</v>
      </c>
      <c r="D7887">
        <v>1</v>
      </c>
      <c r="E7887" t="s">
        <v>13</v>
      </c>
      <c r="F7887" t="s">
        <v>13</v>
      </c>
      <c r="G7887" t="s">
        <v>25878</v>
      </c>
      <c r="H7887" s="3" t="s">
        <v>25881</v>
      </c>
      <c r="I7887" t="s">
        <v>6730</v>
      </c>
      <c r="J7887" t="s">
        <v>6757</v>
      </c>
    </row>
    <row r="7888" spans="1:10" ht="16" x14ac:dyDescent="0.2">
      <c r="A7888" t="s">
        <v>6725</v>
      </c>
      <c r="B7888" t="s">
        <v>25876</v>
      </c>
      <c r="C7888" t="s">
        <v>25877</v>
      </c>
      <c r="D7888">
        <v>1</v>
      </c>
      <c r="E7888" t="s">
        <v>13</v>
      </c>
      <c r="F7888" t="s">
        <v>13</v>
      </c>
      <c r="G7888" t="s">
        <v>25878</v>
      </c>
      <c r="H7888" s="3" t="s">
        <v>25879</v>
      </c>
      <c r="I7888" t="s">
        <v>6730</v>
      </c>
      <c r="J7888" t="s">
        <v>6731</v>
      </c>
    </row>
    <row r="7889" spans="1:10" ht="16" x14ac:dyDescent="0.2">
      <c r="A7889" t="s">
        <v>25883</v>
      </c>
      <c r="B7889" t="s">
        <v>25884</v>
      </c>
      <c r="C7889" t="s">
        <v>25885</v>
      </c>
      <c r="D7889">
        <v>4</v>
      </c>
      <c r="E7889" t="s">
        <v>13</v>
      </c>
      <c r="F7889" t="s">
        <v>13</v>
      </c>
      <c r="G7889" t="s">
        <v>25886</v>
      </c>
      <c r="H7889" s="3" t="s">
        <v>25887</v>
      </c>
      <c r="I7889" t="s">
        <v>25888</v>
      </c>
      <c r="J7889" t="s">
        <v>25889</v>
      </c>
    </row>
    <row r="7890" spans="1:10" ht="16" x14ac:dyDescent="0.2">
      <c r="A7890" t="s">
        <v>13537</v>
      </c>
      <c r="B7890" t="s">
        <v>25890</v>
      </c>
      <c r="C7890" t="s">
        <v>25891</v>
      </c>
      <c r="D7890">
        <v>1</v>
      </c>
      <c r="E7890">
        <f>355</f>
        <v>355</v>
      </c>
      <c r="F7890" t="s">
        <v>13</v>
      </c>
      <c r="G7890" t="s">
        <v>25892</v>
      </c>
      <c r="H7890" s="3" t="s">
        <v>25893</v>
      </c>
      <c r="I7890" t="s">
        <v>337</v>
      </c>
      <c r="J7890" t="s">
        <v>13542</v>
      </c>
    </row>
    <row r="7891" spans="1:10" ht="16" x14ac:dyDescent="0.2">
      <c r="A7891" t="s">
        <v>25894</v>
      </c>
      <c r="B7891" t="s">
        <v>25895</v>
      </c>
      <c r="C7891" t="s">
        <v>25896</v>
      </c>
      <c r="D7891">
        <v>3</v>
      </c>
      <c r="E7891">
        <f>355</f>
        <v>355</v>
      </c>
      <c r="F7891" t="s">
        <v>13</v>
      </c>
      <c r="G7891" t="s">
        <v>25892</v>
      </c>
      <c r="H7891" s="3" t="s">
        <v>25897</v>
      </c>
      <c r="I7891" t="s">
        <v>337</v>
      </c>
      <c r="J7891" t="s">
        <v>25898</v>
      </c>
    </row>
    <row r="7892" spans="1:10" ht="16" x14ac:dyDescent="0.2">
      <c r="A7892" t="s">
        <v>25894</v>
      </c>
      <c r="B7892" t="s">
        <v>25899</v>
      </c>
      <c r="C7892" t="s">
        <v>25900</v>
      </c>
      <c r="D7892">
        <v>4</v>
      </c>
      <c r="E7892">
        <f>355</f>
        <v>355</v>
      </c>
      <c r="F7892" t="s">
        <v>13</v>
      </c>
      <c r="G7892" t="s">
        <v>25892</v>
      </c>
      <c r="H7892" s="3" t="s">
        <v>25897</v>
      </c>
      <c r="I7892" t="s">
        <v>337</v>
      </c>
      <c r="J7892" t="s">
        <v>25898</v>
      </c>
    </row>
    <row r="7893" spans="1:10" ht="16" x14ac:dyDescent="0.2">
      <c r="A7893" t="s">
        <v>25894</v>
      </c>
      <c r="B7893" t="s">
        <v>25901</v>
      </c>
      <c r="C7893" t="s">
        <v>25902</v>
      </c>
      <c r="D7893">
        <v>1</v>
      </c>
      <c r="E7893">
        <f>355</f>
        <v>355</v>
      </c>
      <c r="F7893" t="s">
        <v>13</v>
      </c>
      <c r="G7893" t="s">
        <v>25892</v>
      </c>
      <c r="H7893" s="3" t="s">
        <v>25897</v>
      </c>
      <c r="I7893" t="s">
        <v>337</v>
      </c>
      <c r="J7893" t="s">
        <v>25898</v>
      </c>
    </row>
    <row r="7894" spans="1:10" ht="16" x14ac:dyDescent="0.2">
      <c r="A7894" t="s">
        <v>25894</v>
      </c>
      <c r="B7894" t="s">
        <v>25903</v>
      </c>
      <c r="C7894" t="s">
        <v>25904</v>
      </c>
      <c r="D7894">
        <v>2</v>
      </c>
      <c r="E7894">
        <f>355</f>
        <v>355</v>
      </c>
      <c r="F7894" t="s">
        <v>13</v>
      </c>
      <c r="G7894" t="s">
        <v>25892</v>
      </c>
      <c r="H7894" s="3" t="s">
        <v>25897</v>
      </c>
      <c r="I7894" t="s">
        <v>337</v>
      </c>
      <c r="J7894" t="s">
        <v>25898</v>
      </c>
    </row>
    <row r="7895" spans="1:10" ht="16" x14ac:dyDescent="0.2">
      <c r="A7895" t="s">
        <v>331</v>
      </c>
      <c r="B7895" t="s">
        <v>25905</v>
      </c>
      <c r="C7895" t="s">
        <v>25906</v>
      </c>
      <c r="D7895">
        <v>2</v>
      </c>
      <c r="E7895">
        <f>355</f>
        <v>355</v>
      </c>
      <c r="F7895" t="s">
        <v>13</v>
      </c>
      <c r="G7895" t="s">
        <v>25892</v>
      </c>
      <c r="H7895" s="3" t="s">
        <v>25897</v>
      </c>
      <c r="I7895" t="s">
        <v>337</v>
      </c>
      <c r="J7895" t="s">
        <v>338</v>
      </c>
    </row>
    <row r="7896" spans="1:10" ht="32" x14ac:dyDescent="0.2">
      <c r="A7896" t="s">
        <v>19235</v>
      </c>
      <c r="B7896" t="s">
        <v>25907</v>
      </c>
      <c r="C7896" t="s">
        <v>25908</v>
      </c>
      <c r="D7896">
        <v>2</v>
      </c>
      <c r="E7896" t="s">
        <v>13</v>
      </c>
      <c r="F7896" t="s">
        <v>13</v>
      </c>
      <c r="G7896" t="s">
        <v>25909</v>
      </c>
      <c r="H7896" s="3" t="s">
        <v>25910</v>
      </c>
      <c r="I7896" t="s">
        <v>292</v>
      </c>
      <c r="J7896" t="s">
        <v>19240</v>
      </c>
    </row>
    <row r="7897" spans="1:10" ht="16" x14ac:dyDescent="0.2">
      <c r="A7897" t="s">
        <v>25911</v>
      </c>
      <c r="B7897" t="s">
        <v>21530</v>
      </c>
      <c r="C7897" t="s">
        <v>21531</v>
      </c>
      <c r="D7897">
        <v>3</v>
      </c>
      <c r="E7897" t="s">
        <v>13</v>
      </c>
      <c r="F7897" t="s">
        <v>13</v>
      </c>
      <c r="G7897" t="s">
        <v>25912</v>
      </c>
      <c r="H7897" s="3" t="s">
        <v>25913</v>
      </c>
      <c r="I7897" t="s">
        <v>1489</v>
      </c>
      <c r="J7897" t="s">
        <v>25914</v>
      </c>
    </row>
    <row r="7898" spans="1:10" ht="16" x14ac:dyDescent="0.2">
      <c r="A7898" t="s">
        <v>25915</v>
      </c>
      <c r="B7898" t="s">
        <v>25916</v>
      </c>
      <c r="C7898" t="s">
        <v>25917</v>
      </c>
      <c r="D7898">
        <v>1</v>
      </c>
      <c r="E7898" t="s">
        <v>13</v>
      </c>
      <c r="F7898" t="s">
        <v>13</v>
      </c>
      <c r="G7898" t="s">
        <v>25918</v>
      </c>
      <c r="H7898" s="3" t="s">
        <v>25919</v>
      </c>
      <c r="I7898" t="s">
        <v>11514</v>
      </c>
      <c r="J7898" t="s">
        <v>25920</v>
      </c>
    </row>
    <row r="7899" spans="1:10" ht="16" x14ac:dyDescent="0.2">
      <c r="A7899" t="s">
        <v>25921</v>
      </c>
      <c r="B7899" t="s">
        <v>25922</v>
      </c>
      <c r="C7899" t="s">
        <v>25923</v>
      </c>
      <c r="D7899">
        <v>2</v>
      </c>
      <c r="E7899" t="s">
        <v>13</v>
      </c>
      <c r="F7899" t="s">
        <v>13</v>
      </c>
      <c r="G7899" t="s">
        <v>25924</v>
      </c>
      <c r="H7899" s="3" t="s">
        <v>25925</v>
      </c>
      <c r="I7899" t="s">
        <v>995</v>
      </c>
      <c r="J7899" t="s">
        <v>25926</v>
      </c>
    </row>
    <row r="7900" spans="1:10" ht="16" x14ac:dyDescent="0.2">
      <c r="A7900" t="s">
        <v>25921</v>
      </c>
      <c r="B7900" t="s">
        <v>25927</v>
      </c>
      <c r="C7900" t="s">
        <v>25928</v>
      </c>
      <c r="D7900">
        <v>4</v>
      </c>
      <c r="E7900" t="s">
        <v>13</v>
      </c>
      <c r="F7900" t="s">
        <v>13</v>
      </c>
      <c r="G7900" t="s">
        <v>25924</v>
      </c>
      <c r="H7900" s="3" t="s">
        <v>25925</v>
      </c>
      <c r="I7900" t="s">
        <v>995</v>
      </c>
      <c r="J7900" t="s">
        <v>25926</v>
      </c>
    </row>
    <row r="7901" spans="1:10" ht="16" x14ac:dyDescent="0.2">
      <c r="A7901" t="s">
        <v>25921</v>
      </c>
      <c r="B7901" t="s">
        <v>25929</v>
      </c>
      <c r="C7901" t="s">
        <v>25930</v>
      </c>
      <c r="D7901">
        <v>1</v>
      </c>
      <c r="E7901" t="s">
        <v>13</v>
      </c>
      <c r="F7901" t="s">
        <v>13</v>
      </c>
      <c r="G7901" t="s">
        <v>25924</v>
      </c>
      <c r="H7901" s="3" t="s">
        <v>25925</v>
      </c>
      <c r="I7901" t="s">
        <v>995</v>
      </c>
      <c r="J7901" t="s">
        <v>25926</v>
      </c>
    </row>
    <row r="7902" spans="1:10" ht="16" x14ac:dyDescent="0.2">
      <c r="A7902" t="s">
        <v>25931</v>
      </c>
      <c r="B7902" t="s">
        <v>25932</v>
      </c>
      <c r="C7902" t="s">
        <v>25933</v>
      </c>
      <c r="D7902">
        <v>4</v>
      </c>
      <c r="E7902" t="s">
        <v>13</v>
      </c>
      <c r="F7902" t="s">
        <v>13</v>
      </c>
      <c r="G7902" t="s">
        <v>25934</v>
      </c>
      <c r="H7902" s="3" t="s">
        <v>25935</v>
      </c>
      <c r="I7902" t="s">
        <v>62</v>
      </c>
      <c r="J7902" t="s">
        <v>25936</v>
      </c>
    </row>
    <row r="7903" spans="1:10" ht="16" x14ac:dyDescent="0.2">
      <c r="A7903" t="s">
        <v>16392</v>
      </c>
      <c r="B7903" t="s">
        <v>25937</v>
      </c>
      <c r="C7903" t="s">
        <v>25938</v>
      </c>
      <c r="D7903">
        <v>1</v>
      </c>
      <c r="E7903" t="s">
        <v>13</v>
      </c>
      <c r="F7903" t="s">
        <v>13</v>
      </c>
      <c r="G7903" t="s">
        <v>25939</v>
      </c>
      <c r="H7903" s="3" t="s">
        <v>25940</v>
      </c>
      <c r="I7903" t="s">
        <v>547</v>
      </c>
      <c r="J7903" t="s">
        <v>16395</v>
      </c>
    </row>
    <row r="7904" spans="1:10" ht="16" x14ac:dyDescent="0.2">
      <c r="A7904" t="s">
        <v>25941</v>
      </c>
      <c r="B7904" t="s">
        <v>25942</v>
      </c>
      <c r="C7904" t="s">
        <v>25943</v>
      </c>
      <c r="D7904">
        <v>2</v>
      </c>
      <c r="E7904" t="s">
        <v>13</v>
      </c>
      <c r="F7904" t="s">
        <v>13</v>
      </c>
      <c r="G7904" t="s">
        <v>25944</v>
      </c>
      <c r="H7904" s="3" t="s">
        <v>25945</v>
      </c>
      <c r="I7904" t="s">
        <v>106</v>
      </c>
      <c r="J7904" t="s">
        <v>25946</v>
      </c>
    </row>
    <row r="7905" spans="1:10" ht="16" x14ac:dyDescent="0.2">
      <c r="A7905" t="s">
        <v>25941</v>
      </c>
      <c r="B7905" t="s">
        <v>25947</v>
      </c>
      <c r="C7905" t="s">
        <v>25948</v>
      </c>
      <c r="D7905">
        <v>1</v>
      </c>
      <c r="E7905" t="s">
        <v>13</v>
      </c>
      <c r="F7905" t="s">
        <v>13</v>
      </c>
      <c r="G7905" t="s">
        <v>25944</v>
      </c>
      <c r="H7905" s="3" t="s">
        <v>25945</v>
      </c>
      <c r="I7905" t="s">
        <v>106</v>
      </c>
      <c r="J7905" t="s">
        <v>25946</v>
      </c>
    </row>
    <row r="7906" spans="1:10" ht="16" x14ac:dyDescent="0.2">
      <c r="A7906" t="s">
        <v>25949</v>
      </c>
      <c r="B7906" t="s">
        <v>25950</v>
      </c>
      <c r="C7906" t="s">
        <v>25951</v>
      </c>
      <c r="D7906">
        <v>3</v>
      </c>
      <c r="E7906" t="s">
        <v>13</v>
      </c>
      <c r="F7906" t="s">
        <v>13</v>
      </c>
      <c r="G7906" t="s">
        <v>25952</v>
      </c>
      <c r="H7906" s="3" t="s">
        <v>25953</v>
      </c>
      <c r="I7906" t="s">
        <v>1725</v>
      </c>
      <c r="J7906" t="s">
        <v>25954</v>
      </c>
    </row>
    <row r="7907" spans="1:10" ht="16" x14ac:dyDescent="0.2">
      <c r="A7907" t="s">
        <v>25955</v>
      </c>
      <c r="B7907" t="s">
        <v>25956</v>
      </c>
      <c r="C7907" t="s">
        <v>25957</v>
      </c>
      <c r="D7907">
        <v>2</v>
      </c>
      <c r="E7907" t="s">
        <v>13</v>
      </c>
      <c r="F7907" t="s">
        <v>13</v>
      </c>
      <c r="G7907" t="s">
        <v>25952</v>
      </c>
      <c r="H7907" s="3" t="s">
        <v>25958</v>
      </c>
      <c r="I7907" t="s">
        <v>1725</v>
      </c>
      <c r="J7907" t="s">
        <v>25959</v>
      </c>
    </row>
    <row r="7908" spans="1:10" ht="16" x14ac:dyDescent="0.2">
      <c r="A7908" t="s">
        <v>25960</v>
      </c>
      <c r="B7908" t="s">
        <v>25961</v>
      </c>
      <c r="C7908" t="s">
        <v>25962</v>
      </c>
      <c r="D7908">
        <v>1</v>
      </c>
      <c r="E7908" t="s">
        <v>13</v>
      </c>
      <c r="F7908" t="s">
        <v>13</v>
      </c>
      <c r="G7908" t="s">
        <v>25963</v>
      </c>
      <c r="H7908" s="3" t="s">
        <v>25964</v>
      </c>
      <c r="I7908" t="s">
        <v>1725</v>
      </c>
      <c r="J7908" t="s">
        <v>25965</v>
      </c>
    </row>
    <row r="7909" spans="1:10" ht="16" x14ac:dyDescent="0.2">
      <c r="A7909" t="s">
        <v>25966</v>
      </c>
      <c r="B7909" t="s">
        <v>25961</v>
      </c>
      <c r="C7909" t="s">
        <v>25962</v>
      </c>
      <c r="D7909">
        <v>1</v>
      </c>
      <c r="E7909" t="s">
        <v>13</v>
      </c>
      <c r="F7909" t="s">
        <v>13</v>
      </c>
      <c r="G7909" t="s">
        <v>25963</v>
      </c>
      <c r="H7909" s="3" t="s">
        <v>25964</v>
      </c>
      <c r="I7909" t="s">
        <v>1725</v>
      </c>
      <c r="J7909" t="s">
        <v>25967</v>
      </c>
    </row>
    <row r="7910" spans="1:10" ht="16" x14ac:dyDescent="0.2">
      <c r="A7910" t="s">
        <v>25966</v>
      </c>
      <c r="B7910" t="s">
        <v>25968</v>
      </c>
      <c r="C7910" t="s">
        <v>25969</v>
      </c>
      <c r="D7910">
        <v>2</v>
      </c>
      <c r="E7910" t="s">
        <v>13</v>
      </c>
      <c r="F7910" t="s">
        <v>13</v>
      </c>
      <c r="G7910" t="s">
        <v>25963</v>
      </c>
      <c r="H7910" s="3" t="s">
        <v>25964</v>
      </c>
      <c r="I7910" t="s">
        <v>1725</v>
      </c>
      <c r="J7910" t="s">
        <v>25967</v>
      </c>
    </row>
    <row r="7911" spans="1:10" ht="16" x14ac:dyDescent="0.2">
      <c r="A7911" t="s">
        <v>25960</v>
      </c>
      <c r="B7911" t="s">
        <v>25968</v>
      </c>
      <c r="C7911" t="s">
        <v>25969</v>
      </c>
      <c r="D7911">
        <v>2</v>
      </c>
      <c r="E7911" t="s">
        <v>13</v>
      </c>
      <c r="F7911" t="s">
        <v>13</v>
      </c>
      <c r="G7911" t="s">
        <v>25963</v>
      </c>
      <c r="H7911" s="3" t="s">
        <v>25964</v>
      </c>
      <c r="I7911" t="s">
        <v>1725</v>
      </c>
      <c r="J7911" t="s">
        <v>25965</v>
      </c>
    </row>
    <row r="7912" spans="1:10" ht="16" x14ac:dyDescent="0.2">
      <c r="A7912" t="s">
        <v>23453</v>
      </c>
      <c r="B7912" t="s">
        <v>25970</v>
      </c>
      <c r="C7912" t="s">
        <v>25971</v>
      </c>
      <c r="D7912">
        <v>3</v>
      </c>
      <c r="E7912" t="s">
        <v>13</v>
      </c>
      <c r="F7912" t="s">
        <v>13</v>
      </c>
      <c r="G7912" t="s">
        <v>25972</v>
      </c>
      <c r="H7912" s="3" t="s">
        <v>25973</v>
      </c>
      <c r="I7912" t="s">
        <v>292</v>
      </c>
      <c r="J7912" t="s">
        <v>23456</v>
      </c>
    </row>
    <row r="7913" spans="1:10" ht="16" x14ac:dyDescent="0.2">
      <c r="A7913" t="s">
        <v>12653</v>
      </c>
      <c r="B7913" t="s">
        <v>25974</v>
      </c>
      <c r="C7913" t="s">
        <v>25975</v>
      </c>
      <c r="D7913">
        <v>5</v>
      </c>
      <c r="E7913" t="s">
        <v>13</v>
      </c>
      <c r="F7913" t="s">
        <v>13</v>
      </c>
      <c r="G7913" t="s">
        <v>25972</v>
      </c>
      <c r="H7913" s="3" t="s">
        <v>25976</v>
      </c>
      <c r="I7913" t="s">
        <v>292</v>
      </c>
      <c r="J7913" t="s">
        <v>12658</v>
      </c>
    </row>
    <row r="7914" spans="1:10" ht="16" x14ac:dyDescent="0.2">
      <c r="A7914" t="s">
        <v>25977</v>
      </c>
      <c r="B7914" t="s">
        <v>25978</v>
      </c>
      <c r="C7914" t="s">
        <v>25979</v>
      </c>
      <c r="D7914">
        <v>1</v>
      </c>
      <c r="E7914" t="s">
        <v>13</v>
      </c>
      <c r="F7914" t="s">
        <v>13</v>
      </c>
      <c r="G7914" t="s">
        <v>25980</v>
      </c>
      <c r="H7914" s="3" t="s">
        <v>25981</v>
      </c>
      <c r="I7914" t="s">
        <v>292</v>
      </c>
      <c r="J7914" t="s">
        <v>25982</v>
      </c>
    </row>
    <row r="7915" spans="1:10" ht="16" x14ac:dyDescent="0.2">
      <c r="A7915" t="s">
        <v>25983</v>
      </c>
      <c r="B7915" t="s">
        <v>25984</v>
      </c>
      <c r="C7915" t="s">
        <v>25985</v>
      </c>
      <c r="D7915">
        <v>2</v>
      </c>
      <c r="E7915" t="s">
        <v>13</v>
      </c>
      <c r="F7915" t="s">
        <v>11861</v>
      </c>
      <c r="G7915" t="s">
        <v>25986</v>
      </c>
      <c r="H7915" s="3" t="s">
        <v>25987</v>
      </c>
      <c r="I7915" t="s">
        <v>292</v>
      </c>
      <c r="J7915" t="s">
        <v>25988</v>
      </c>
    </row>
    <row r="7916" spans="1:10" ht="16" x14ac:dyDescent="0.2">
      <c r="A7916" t="s">
        <v>25989</v>
      </c>
      <c r="B7916" t="s">
        <v>25990</v>
      </c>
      <c r="C7916" t="s">
        <v>25991</v>
      </c>
      <c r="D7916">
        <v>1</v>
      </c>
      <c r="E7916" t="s">
        <v>13</v>
      </c>
      <c r="F7916" t="s">
        <v>13</v>
      </c>
      <c r="G7916" t="s">
        <v>25992</v>
      </c>
      <c r="H7916" s="3" t="s">
        <v>25993</v>
      </c>
      <c r="I7916" t="s">
        <v>292</v>
      </c>
      <c r="J7916" t="s">
        <v>25994</v>
      </c>
    </row>
    <row r="7917" spans="1:10" ht="16" x14ac:dyDescent="0.2">
      <c r="A7917" t="s">
        <v>25989</v>
      </c>
      <c r="B7917" t="s">
        <v>25995</v>
      </c>
      <c r="C7917" t="s">
        <v>25996</v>
      </c>
      <c r="D7917">
        <v>2</v>
      </c>
      <c r="E7917" t="s">
        <v>13</v>
      </c>
      <c r="F7917" t="s">
        <v>13</v>
      </c>
      <c r="G7917" t="s">
        <v>25992</v>
      </c>
      <c r="H7917" s="3" t="s">
        <v>25993</v>
      </c>
      <c r="I7917" t="s">
        <v>292</v>
      </c>
      <c r="J7917" t="s">
        <v>25994</v>
      </c>
    </row>
    <row r="7918" spans="1:10" ht="16" x14ac:dyDescent="0.2">
      <c r="A7918" t="s">
        <v>25989</v>
      </c>
      <c r="B7918" t="s">
        <v>25997</v>
      </c>
      <c r="C7918" t="s">
        <v>25998</v>
      </c>
      <c r="D7918">
        <v>4</v>
      </c>
      <c r="E7918" t="s">
        <v>13</v>
      </c>
      <c r="F7918" t="s">
        <v>13</v>
      </c>
      <c r="G7918" t="s">
        <v>25992</v>
      </c>
      <c r="H7918" s="3" t="s">
        <v>25993</v>
      </c>
      <c r="I7918" t="s">
        <v>292</v>
      </c>
      <c r="J7918" t="s">
        <v>25994</v>
      </c>
    </row>
    <row r="7919" spans="1:10" ht="16" x14ac:dyDescent="0.2">
      <c r="A7919" t="s">
        <v>25989</v>
      </c>
      <c r="B7919" t="s">
        <v>25999</v>
      </c>
      <c r="C7919" t="s">
        <v>26000</v>
      </c>
      <c r="D7919">
        <v>3</v>
      </c>
      <c r="E7919" t="s">
        <v>13</v>
      </c>
      <c r="F7919" t="s">
        <v>13</v>
      </c>
      <c r="G7919" t="s">
        <v>25992</v>
      </c>
      <c r="H7919" s="3" t="s">
        <v>25993</v>
      </c>
      <c r="I7919" t="s">
        <v>292</v>
      </c>
      <c r="J7919" t="s">
        <v>25994</v>
      </c>
    </row>
    <row r="7920" spans="1:10" ht="16" x14ac:dyDescent="0.2">
      <c r="A7920" t="s">
        <v>12061</v>
      </c>
      <c r="B7920" t="s">
        <v>26001</v>
      </c>
      <c r="C7920" t="s">
        <v>26002</v>
      </c>
      <c r="D7920">
        <v>2</v>
      </c>
      <c r="E7920" t="s">
        <v>13</v>
      </c>
      <c r="F7920" t="s">
        <v>13</v>
      </c>
      <c r="G7920" t="s">
        <v>26003</v>
      </c>
      <c r="H7920" s="3" t="s">
        <v>26004</v>
      </c>
      <c r="I7920" t="s">
        <v>524</v>
      </c>
      <c r="J7920" t="s">
        <v>12065</v>
      </c>
    </row>
    <row r="7921" spans="1:10" ht="16" x14ac:dyDescent="0.2">
      <c r="A7921" t="s">
        <v>10573</v>
      </c>
      <c r="B7921" t="s">
        <v>26005</v>
      </c>
      <c r="C7921" t="s">
        <v>26006</v>
      </c>
      <c r="D7921">
        <v>3</v>
      </c>
      <c r="E7921" t="s">
        <v>13</v>
      </c>
      <c r="F7921" t="s">
        <v>13</v>
      </c>
      <c r="G7921" t="s">
        <v>26007</v>
      </c>
      <c r="H7921" s="3" t="s">
        <v>26008</v>
      </c>
      <c r="I7921" t="s">
        <v>62</v>
      </c>
      <c r="J7921" t="s">
        <v>10577</v>
      </c>
    </row>
    <row r="7922" spans="1:10" ht="16" x14ac:dyDescent="0.2">
      <c r="A7922" t="s">
        <v>2676</v>
      </c>
      <c r="B7922" t="s">
        <v>26009</v>
      </c>
      <c r="C7922" t="s">
        <v>26010</v>
      </c>
      <c r="D7922">
        <v>1</v>
      </c>
      <c r="E7922" t="s">
        <v>13</v>
      </c>
      <c r="F7922" t="s">
        <v>13</v>
      </c>
      <c r="G7922" t="s">
        <v>26011</v>
      </c>
      <c r="H7922" s="3" t="s">
        <v>26012</v>
      </c>
      <c r="I7922" t="s">
        <v>62</v>
      </c>
      <c r="J7922" t="s">
        <v>2681</v>
      </c>
    </row>
    <row r="7923" spans="1:10" ht="16" x14ac:dyDescent="0.2">
      <c r="A7923" t="s">
        <v>2676</v>
      </c>
      <c r="B7923" t="s">
        <v>26013</v>
      </c>
      <c r="C7923" t="s">
        <v>26014</v>
      </c>
      <c r="D7923">
        <v>2</v>
      </c>
      <c r="E7923" t="s">
        <v>13</v>
      </c>
      <c r="F7923" t="s">
        <v>13</v>
      </c>
      <c r="G7923" t="s">
        <v>26011</v>
      </c>
      <c r="H7923" s="3" t="s">
        <v>26012</v>
      </c>
      <c r="I7923" t="s">
        <v>62</v>
      </c>
      <c r="J7923" t="s">
        <v>2681</v>
      </c>
    </row>
    <row r="7924" spans="1:10" ht="16" x14ac:dyDescent="0.2">
      <c r="A7924" t="s">
        <v>26015</v>
      </c>
      <c r="B7924" t="s">
        <v>26016</v>
      </c>
      <c r="C7924" t="s">
        <v>26017</v>
      </c>
      <c r="D7924">
        <v>4</v>
      </c>
      <c r="E7924" t="s">
        <v>26018</v>
      </c>
      <c r="F7924" t="s">
        <v>13</v>
      </c>
      <c r="G7924" t="s">
        <v>26019</v>
      </c>
      <c r="H7924" s="3" t="s">
        <v>26020</v>
      </c>
      <c r="I7924" t="s">
        <v>126</v>
      </c>
      <c r="J7924" t="s">
        <v>26021</v>
      </c>
    </row>
    <row r="7925" spans="1:10" ht="16" x14ac:dyDescent="0.2">
      <c r="A7925" t="s">
        <v>26022</v>
      </c>
      <c r="B7925" t="s">
        <v>26023</v>
      </c>
      <c r="C7925" t="s">
        <v>26024</v>
      </c>
      <c r="D7925">
        <v>1</v>
      </c>
      <c r="E7925" t="s">
        <v>26018</v>
      </c>
      <c r="F7925" t="s">
        <v>13</v>
      </c>
      <c r="G7925" t="s">
        <v>26019</v>
      </c>
      <c r="H7925" s="3" t="s">
        <v>26025</v>
      </c>
      <c r="I7925" t="s">
        <v>126</v>
      </c>
      <c r="J7925" t="s">
        <v>26026</v>
      </c>
    </row>
    <row r="7926" spans="1:10" ht="16" x14ac:dyDescent="0.2">
      <c r="A7926" t="s">
        <v>26027</v>
      </c>
      <c r="B7926" t="s">
        <v>26028</v>
      </c>
      <c r="C7926" t="s">
        <v>26029</v>
      </c>
      <c r="D7926">
        <v>1</v>
      </c>
      <c r="E7926" t="s">
        <v>26018</v>
      </c>
      <c r="F7926" t="s">
        <v>13</v>
      </c>
      <c r="G7926" t="s">
        <v>26019</v>
      </c>
      <c r="H7926" s="3" t="s">
        <v>26025</v>
      </c>
      <c r="I7926" t="s">
        <v>126</v>
      </c>
      <c r="J7926" t="s">
        <v>26030</v>
      </c>
    </row>
    <row r="7927" spans="1:10" ht="16" x14ac:dyDescent="0.2">
      <c r="A7927" t="s">
        <v>13605</v>
      </c>
      <c r="B7927" t="s">
        <v>26031</v>
      </c>
      <c r="C7927" t="s">
        <v>26032</v>
      </c>
      <c r="D7927">
        <v>1</v>
      </c>
      <c r="E7927" t="s">
        <v>26018</v>
      </c>
      <c r="F7927" t="s">
        <v>13</v>
      </c>
      <c r="G7927" t="s">
        <v>26019</v>
      </c>
      <c r="H7927" s="3" t="s">
        <v>26025</v>
      </c>
      <c r="I7927" t="s">
        <v>126</v>
      </c>
      <c r="J7927" t="s">
        <v>13610</v>
      </c>
    </row>
    <row r="7928" spans="1:10" ht="16" x14ac:dyDescent="0.2">
      <c r="A7928" t="s">
        <v>26033</v>
      </c>
      <c r="B7928" t="s">
        <v>3759</v>
      </c>
      <c r="C7928" t="s">
        <v>26034</v>
      </c>
      <c r="D7928">
        <v>3</v>
      </c>
      <c r="E7928" t="s">
        <v>26018</v>
      </c>
      <c r="F7928" t="s">
        <v>13</v>
      </c>
      <c r="G7928" t="s">
        <v>26019</v>
      </c>
      <c r="H7928" s="3" t="s">
        <v>26035</v>
      </c>
      <c r="I7928" t="s">
        <v>126</v>
      </c>
      <c r="J7928" t="s">
        <v>26036</v>
      </c>
    </row>
    <row r="7929" spans="1:10" ht="16" x14ac:dyDescent="0.2">
      <c r="A7929" t="s">
        <v>26037</v>
      </c>
      <c r="B7929" t="s">
        <v>26038</v>
      </c>
      <c r="C7929" t="s">
        <v>26039</v>
      </c>
      <c r="D7929">
        <v>3</v>
      </c>
      <c r="E7929" t="s">
        <v>26018</v>
      </c>
      <c r="F7929" t="s">
        <v>13</v>
      </c>
      <c r="G7929" t="s">
        <v>26019</v>
      </c>
      <c r="H7929" s="3" t="s">
        <v>26025</v>
      </c>
      <c r="I7929" t="s">
        <v>126</v>
      </c>
      <c r="J7929" t="s">
        <v>26040</v>
      </c>
    </row>
    <row r="7930" spans="1:10" ht="32" x14ac:dyDescent="0.2">
      <c r="A7930" t="s">
        <v>26015</v>
      </c>
      <c r="B7930" t="s">
        <v>26041</v>
      </c>
      <c r="C7930" t="s">
        <v>26042</v>
      </c>
      <c r="D7930">
        <v>1</v>
      </c>
      <c r="E7930" t="s">
        <v>26018</v>
      </c>
      <c r="F7930" t="s">
        <v>13</v>
      </c>
      <c r="G7930" t="s">
        <v>26019</v>
      </c>
      <c r="H7930" s="3" t="s">
        <v>26043</v>
      </c>
      <c r="I7930" t="s">
        <v>126</v>
      </c>
      <c r="J7930" t="s">
        <v>26021</v>
      </c>
    </row>
    <row r="7931" spans="1:10" ht="16" x14ac:dyDescent="0.2">
      <c r="A7931" t="s">
        <v>26044</v>
      </c>
      <c r="B7931" t="s">
        <v>26045</v>
      </c>
      <c r="C7931" t="s">
        <v>26046</v>
      </c>
      <c r="D7931">
        <v>2</v>
      </c>
      <c r="E7931" t="s">
        <v>26018</v>
      </c>
      <c r="F7931" t="s">
        <v>13</v>
      </c>
      <c r="G7931" t="s">
        <v>26019</v>
      </c>
      <c r="H7931" s="3" t="s">
        <v>26047</v>
      </c>
      <c r="I7931" t="s">
        <v>126</v>
      </c>
      <c r="J7931" t="s">
        <v>26048</v>
      </c>
    </row>
    <row r="7932" spans="1:10" ht="16" x14ac:dyDescent="0.2">
      <c r="A7932" t="s">
        <v>19966</v>
      </c>
      <c r="B7932" t="s">
        <v>26049</v>
      </c>
      <c r="C7932" t="s">
        <v>26050</v>
      </c>
      <c r="D7932">
        <v>3</v>
      </c>
      <c r="E7932" t="s">
        <v>26018</v>
      </c>
      <c r="F7932" t="s">
        <v>13</v>
      </c>
      <c r="G7932" t="s">
        <v>26019</v>
      </c>
      <c r="H7932" s="3" t="s">
        <v>26025</v>
      </c>
      <c r="I7932" t="s">
        <v>126</v>
      </c>
      <c r="J7932" t="s">
        <v>19967</v>
      </c>
    </row>
    <row r="7933" spans="1:10" ht="16" x14ac:dyDescent="0.2">
      <c r="A7933" t="s">
        <v>26022</v>
      </c>
      <c r="B7933" t="s">
        <v>26051</v>
      </c>
      <c r="C7933" t="s">
        <v>26052</v>
      </c>
      <c r="D7933">
        <v>2</v>
      </c>
      <c r="E7933" t="s">
        <v>26018</v>
      </c>
      <c r="F7933" t="s">
        <v>13</v>
      </c>
      <c r="G7933" t="s">
        <v>26019</v>
      </c>
      <c r="H7933" s="3" t="s">
        <v>26025</v>
      </c>
      <c r="I7933" t="s">
        <v>126</v>
      </c>
      <c r="J7933" t="s">
        <v>26026</v>
      </c>
    </row>
    <row r="7934" spans="1:10" ht="16" x14ac:dyDescent="0.2">
      <c r="A7934" t="s">
        <v>26053</v>
      </c>
      <c r="B7934" t="s">
        <v>26054</v>
      </c>
      <c r="C7934" t="s">
        <v>26055</v>
      </c>
      <c r="D7934">
        <v>2</v>
      </c>
      <c r="E7934" t="s">
        <v>26018</v>
      </c>
      <c r="F7934" t="s">
        <v>13</v>
      </c>
      <c r="G7934" t="s">
        <v>26019</v>
      </c>
      <c r="H7934" s="3" t="s">
        <v>26056</v>
      </c>
      <c r="I7934" t="s">
        <v>126</v>
      </c>
      <c r="J7934" t="s">
        <v>26057</v>
      </c>
    </row>
    <row r="7935" spans="1:10" ht="16" x14ac:dyDescent="0.2">
      <c r="A7935" t="s">
        <v>13605</v>
      </c>
      <c r="B7935" t="s">
        <v>26058</v>
      </c>
      <c r="C7935" t="s">
        <v>26059</v>
      </c>
      <c r="D7935">
        <v>3</v>
      </c>
      <c r="E7935" t="s">
        <v>26018</v>
      </c>
      <c r="F7935" t="s">
        <v>13</v>
      </c>
      <c r="G7935" t="s">
        <v>26019</v>
      </c>
      <c r="H7935" s="3" t="s">
        <v>26025</v>
      </c>
      <c r="I7935" t="s">
        <v>126</v>
      </c>
      <c r="J7935" t="s">
        <v>13610</v>
      </c>
    </row>
    <row r="7936" spans="1:10" ht="16" x14ac:dyDescent="0.2">
      <c r="A7936" t="s">
        <v>26037</v>
      </c>
      <c r="B7936" t="s">
        <v>26060</v>
      </c>
      <c r="C7936" t="s">
        <v>26061</v>
      </c>
      <c r="D7936">
        <v>1</v>
      </c>
      <c r="E7936" t="s">
        <v>26018</v>
      </c>
      <c r="F7936" t="s">
        <v>13</v>
      </c>
      <c r="G7936" t="s">
        <v>26019</v>
      </c>
      <c r="H7936" s="3" t="s">
        <v>26025</v>
      </c>
      <c r="I7936" t="s">
        <v>126</v>
      </c>
      <c r="J7936" t="s">
        <v>26040</v>
      </c>
    </row>
    <row r="7937" spans="1:10" ht="16" x14ac:dyDescent="0.2">
      <c r="A7937" t="s">
        <v>17487</v>
      </c>
      <c r="B7937" t="s">
        <v>9312</v>
      </c>
      <c r="C7937" t="s">
        <v>26062</v>
      </c>
      <c r="D7937">
        <v>8</v>
      </c>
      <c r="E7937" t="s">
        <v>26018</v>
      </c>
      <c r="F7937" t="s">
        <v>13</v>
      </c>
      <c r="G7937" t="s">
        <v>26019</v>
      </c>
      <c r="H7937" s="3" t="s">
        <v>26063</v>
      </c>
      <c r="I7937" t="s">
        <v>126</v>
      </c>
      <c r="J7937" t="s">
        <v>17492</v>
      </c>
    </row>
    <row r="7938" spans="1:10" ht="16" x14ac:dyDescent="0.2">
      <c r="A7938" t="s">
        <v>26037</v>
      </c>
      <c r="B7938" t="s">
        <v>26064</v>
      </c>
      <c r="C7938" t="s">
        <v>26065</v>
      </c>
      <c r="D7938">
        <v>2</v>
      </c>
      <c r="E7938" t="s">
        <v>26018</v>
      </c>
      <c r="F7938" t="s">
        <v>13</v>
      </c>
      <c r="G7938" t="s">
        <v>26019</v>
      </c>
      <c r="H7938" s="3" t="s">
        <v>26025</v>
      </c>
      <c r="I7938" t="s">
        <v>126</v>
      </c>
      <c r="J7938" t="s">
        <v>26040</v>
      </c>
    </row>
    <row r="7939" spans="1:10" ht="16" x14ac:dyDescent="0.2">
      <c r="A7939" t="s">
        <v>26066</v>
      </c>
      <c r="B7939" t="s">
        <v>26067</v>
      </c>
      <c r="C7939" t="s">
        <v>26068</v>
      </c>
      <c r="D7939">
        <v>2</v>
      </c>
      <c r="E7939" t="s">
        <v>26018</v>
      </c>
      <c r="F7939" t="s">
        <v>13</v>
      </c>
      <c r="G7939" t="s">
        <v>26019</v>
      </c>
      <c r="H7939" s="3" t="s">
        <v>26025</v>
      </c>
      <c r="I7939" t="s">
        <v>126</v>
      </c>
      <c r="J7939" t="s">
        <v>26069</v>
      </c>
    </row>
    <row r="7940" spans="1:10" ht="32" x14ac:dyDescent="0.2">
      <c r="A7940" t="s">
        <v>26070</v>
      </c>
      <c r="B7940" t="s">
        <v>26071</v>
      </c>
      <c r="C7940" t="s">
        <v>26072</v>
      </c>
      <c r="D7940">
        <v>1</v>
      </c>
      <c r="E7940" t="s">
        <v>26018</v>
      </c>
      <c r="F7940" t="s">
        <v>13</v>
      </c>
      <c r="G7940" t="s">
        <v>26073</v>
      </c>
      <c r="H7940" s="3" t="s">
        <v>26074</v>
      </c>
      <c r="I7940" t="s">
        <v>14123</v>
      </c>
      <c r="J7940" t="s">
        <v>26075</v>
      </c>
    </row>
    <row r="7941" spans="1:10" ht="16" x14ac:dyDescent="0.2">
      <c r="A7941" t="s">
        <v>26066</v>
      </c>
      <c r="B7941" t="s">
        <v>26076</v>
      </c>
      <c r="C7941" t="s">
        <v>26077</v>
      </c>
      <c r="D7941">
        <v>1</v>
      </c>
      <c r="E7941" t="s">
        <v>26018</v>
      </c>
      <c r="F7941" t="s">
        <v>13</v>
      </c>
      <c r="G7941" t="s">
        <v>26078</v>
      </c>
      <c r="H7941" s="3" t="s">
        <v>26079</v>
      </c>
      <c r="I7941" t="s">
        <v>126</v>
      </c>
      <c r="J7941" t="s">
        <v>26069</v>
      </c>
    </row>
    <row r="7942" spans="1:10" ht="16" x14ac:dyDescent="0.2">
      <c r="A7942" t="s">
        <v>5861</v>
      </c>
      <c r="B7942" t="s">
        <v>5879</v>
      </c>
      <c r="C7942" t="s">
        <v>5880</v>
      </c>
      <c r="D7942">
        <v>4</v>
      </c>
      <c r="E7942" t="s">
        <v>26018</v>
      </c>
      <c r="F7942" t="s">
        <v>13</v>
      </c>
      <c r="G7942" t="s">
        <v>26078</v>
      </c>
      <c r="H7942" s="3" t="s">
        <v>26079</v>
      </c>
      <c r="I7942" t="s">
        <v>126</v>
      </c>
      <c r="J7942" t="s">
        <v>5866</v>
      </c>
    </row>
    <row r="7943" spans="1:10" ht="16" x14ac:dyDescent="0.2">
      <c r="A7943" t="s">
        <v>6201</v>
      </c>
      <c r="B7943" t="s">
        <v>26080</v>
      </c>
      <c r="C7943" t="s">
        <v>26081</v>
      </c>
      <c r="D7943">
        <v>2</v>
      </c>
      <c r="E7943" t="s">
        <v>13</v>
      </c>
      <c r="F7943" t="s">
        <v>13</v>
      </c>
      <c r="G7943" t="s">
        <v>26082</v>
      </c>
      <c r="H7943" s="3" t="s">
        <v>26083</v>
      </c>
      <c r="I7943" t="s">
        <v>714</v>
      </c>
      <c r="J7943" t="s">
        <v>6206</v>
      </c>
    </row>
    <row r="7944" spans="1:10" ht="16" x14ac:dyDescent="0.2">
      <c r="A7944" t="s">
        <v>6201</v>
      </c>
      <c r="B7944" t="s">
        <v>26084</v>
      </c>
      <c r="C7944" t="s">
        <v>26085</v>
      </c>
      <c r="D7944">
        <v>5</v>
      </c>
      <c r="E7944" t="s">
        <v>13</v>
      </c>
      <c r="F7944" t="s">
        <v>13</v>
      </c>
      <c r="G7944" t="s">
        <v>26082</v>
      </c>
      <c r="H7944" s="3" t="s">
        <v>26083</v>
      </c>
      <c r="I7944" t="s">
        <v>714</v>
      </c>
      <c r="J7944" t="s">
        <v>6206</v>
      </c>
    </row>
    <row r="7945" spans="1:10" ht="16" x14ac:dyDescent="0.2">
      <c r="A7945" t="s">
        <v>6201</v>
      </c>
      <c r="B7945" t="s">
        <v>26086</v>
      </c>
      <c r="C7945" t="s">
        <v>26087</v>
      </c>
      <c r="D7945">
        <v>1</v>
      </c>
      <c r="E7945" t="s">
        <v>13</v>
      </c>
      <c r="F7945" t="s">
        <v>13</v>
      </c>
      <c r="G7945" t="s">
        <v>26082</v>
      </c>
      <c r="H7945" s="3" t="s">
        <v>26083</v>
      </c>
      <c r="I7945" t="s">
        <v>714</v>
      </c>
      <c r="J7945" t="s">
        <v>6206</v>
      </c>
    </row>
    <row r="7946" spans="1:10" ht="16" x14ac:dyDescent="0.2">
      <c r="A7946" t="s">
        <v>709</v>
      </c>
      <c r="B7946" t="s">
        <v>26088</v>
      </c>
      <c r="C7946" t="s">
        <v>26089</v>
      </c>
      <c r="D7946">
        <v>3</v>
      </c>
      <c r="E7946" t="s">
        <v>13</v>
      </c>
      <c r="F7946" t="s">
        <v>13</v>
      </c>
      <c r="G7946" t="s">
        <v>26090</v>
      </c>
      <c r="H7946" s="3" t="s">
        <v>26091</v>
      </c>
      <c r="I7946" t="s">
        <v>714</v>
      </c>
      <c r="J7946" t="s">
        <v>715</v>
      </c>
    </row>
    <row r="7947" spans="1:10" ht="16" x14ac:dyDescent="0.2">
      <c r="A7947" t="s">
        <v>709</v>
      </c>
      <c r="B7947" t="s">
        <v>26092</v>
      </c>
      <c r="C7947" t="s">
        <v>26093</v>
      </c>
      <c r="D7947">
        <v>2</v>
      </c>
      <c r="E7947" t="s">
        <v>13</v>
      </c>
      <c r="F7947" t="s">
        <v>13</v>
      </c>
      <c r="G7947" t="s">
        <v>26090</v>
      </c>
      <c r="H7947" s="3" t="s">
        <v>26091</v>
      </c>
      <c r="I7947" t="s">
        <v>714</v>
      </c>
      <c r="J7947" t="s">
        <v>715</v>
      </c>
    </row>
    <row r="7948" spans="1:10" ht="16" x14ac:dyDescent="0.2">
      <c r="A7948" t="s">
        <v>26094</v>
      </c>
      <c r="B7948" t="s">
        <v>26095</v>
      </c>
      <c r="C7948" t="s">
        <v>26096</v>
      </c>
      <c r="D7948">
        <v>2</v>
      </c>
      <c r="E7948" t="s">
        <v>13</v>
      </c>
      <c r="F7948" t="s">
        <v>13</v>
      </c>
      <c r="G7948" t="s">
        <v>26097</v>
      </c>
      <c r="H7948" s="3" t="s">
        <v>26098</v>
      </c>
      <c r="I7948" t="s">
        <v>215</v>
      </c>
      <c r="J7948" t="s">
        <v>26099</v>
      </c>
    </row>
    <row r="7949" spans="1:10" ht="16" x14ac:dyDescent="0.2">
      <c r="A7949" t="s">
        <v>26100</v>
      </c>
      <c r="B7949" t="s">
        <v>26101</v>
      </c>
      <c r="C7949" t="s">
        <v>26102</v>
      </c>
      <c r="D7949">
        <v>3</v>
      </c>
      <c r="E7949" t="s">
        <v>13</v>
      </c>
      <c r="F7949" t="s">
        <v>13</v>
      </c>
      <c r="G7949" t="s">
        <v>26103</v>
      </c>
      <c r="H7949" s="3" t="s">
        <v>26104</v>
      </c>
      <c r="I7949" t="s">
        <v>355</v>
      </c>
      <c r="J7949" t="s">
        <v>26105</v>
      </c>
    </row>
    <row r="7950" spans="1:10" ht="16" x14ac:dyDescent="0.2">
      <c r="A7950" t="s">
        <v>26100</v>
      </c>
      <c r="B7950" t="s">
        <v>26106</v>
      </c>
      <c r="C7950" t="s">
        <v>26107</v>
      </c>
      <c r="D7950">
        <v>2</v>
      </c>
      <c r="E7950" t="s">
        <v>13</v>
      </c>
      <c r="F7950" t="s">
        <v>13</v>
      </c>
      <c r="G7950" t="s">
        <v>26103</v>
      </c>
      <c r="H7950" s="3" t="s">
        <v>26104</v>
      </c>
      <c r="I7950" t="s">
        <v>355</v>
      </c>
      <c r="J7950" t="s">
        <v>26105</v>
      </c>
    </row>
    <row r="7951" spans="1:10" ht="16" x14ac:dyDescent="0.2">
      <c r="A7951" t="s">
        <v>26100</v>
      </c>
      <c r="B7951" t="s">
        <v>26108</v>
      </c>
      <c r="C7951" t="s">
        <v>26109</v>
      </c>
      <c r="D7951">
        <v>1</v>
      </c>
      <c r="E7951" t="s">
        <v>13</v>
      </c>
      <c r="F7951" t="s">
        <v>13</v>
      </c>
      <c r="G7951" t="s">
        <v>26103</v>
      </c>
      <c r="H7951" s="3" t="s">
        <v>26104</v>
      </c>
      <c r="I7951" t="s">
        <v>355</v>
      </c>
      <c r="J7951" t="s">
        <v>26105</v>
      </c>
    </row>
    <row r="7952" spans="1:10" ht="16" x14ac:dyDescent="0.2">
      <c r="A7952" t="s">
        <v>26110</v>
      </c>
      <c r="B7952" t="s">
        <v>26111</v>
      </c>
      <c r="C7952" t="s">
        <v>26112</v>
      </c>
      <c r="D7952">
        <v>3</v>
      </c>
      <c r="E7952" t="s">
        <v>13</v>
      </c>
      <c r="F7952" t="s">
        <v>13</v>
      </c>
      <c r="G7952" t="s">
        <v>26113</v>
      </c>
      <c r="H7952" s="3" t="s">
        <v>26114</v>
      </c>
      <c r="I7952" t="s">
        <v>62</v>
      </c>
      <c r="J7952" t="s">
        <v>26115</v>
      </c>
    </row>
    <row r="7953" spans="1:10" ht="16" x14ac:dyDescent="0.2">
      <c r="A7953" t="s">
        <v>26116</v>
      </c>
      <c r="B7953" t="s">
        <v>26117</v>
      </c>
      <c r="C7953" t="s">
        <v>26118</v>
      </c>
      <c r="D7953">
        <v>3</v>
      </c>
      <c r="E7953" t="s">
        <v>13</v>
      </c>
      <c r="F7953" t="s">
        <v>13</v>
      </c>
      <c r="G7953" t="s">
        <v>26113</v>
      </c>
      <c r="H7953" s="3" t="s">
        <v>26114</v>
      </c>
      <c r="I7953" t="s">
        <v>62</v>
      </c>
      <c r="J7953" t="s">
        <v>26119</v>
      </c>
    </row>
    <row r="7954" spans="1:10" ht="16" x14ac:dyDescent="0.2">
      <c r="A7954" t="s">
        <v>26120</v>
      </c>
      <c r="B7954" t="s">
        <v>26121</v>
      </c>
      <c r="C7954" t="s">
        <v>26122</v>
      </c>
      <c r="D7954">
        <v>1</v>
      </c>
      <c r="E7954" t="s">
        <v>13</v>
      </c>
      <c r="F7954" t="s">
        <v>13</v>
      </c>
      <c r="G7954" t="s">
        <v>26123</v>
      </c>
      <c r="H7954" s="3" t="s">
        <v>26124</v>
      </c>
      <c r="I7954" t="s">
        <v>817</v>
      </c>
      <c r="J7954" t="s">
        <v>26125</v>
      </c>
    </row>
    <row r="7955" spans="1:10" ht="16" x14ac:dyDescent="0.2">
      <c r="A7955" t="s">
        <v>26126</v>
      </c>
      <c r="B7955" t="s">
        <v>16726</v>
      </c>
      <c r="C7955" t="s">
        <v>26127</v>
      </c>
      <c r="D7955">
        <v>3</v>
      </c>
      <c r="E7955" t="s">
        <v>13</v>
      </c>
      <c r="F7955" t="s">
        <v>13</v>
      </c>
      <c r="G7955" t="s">
        <v>26128</v>
      </c>
      <c r="H7955" s="3" t="s">
        <v>26129</v>
      </c>
      <c r="I7955" t="s">
        <v>69</v>
      </c>
      <c r="J7955" t="s">
        <v>26130</v>
      </c>
    </row>
    <row r="7956" spans="1:10" ht="16" x14ac:dyDescent="0.2">
      <c r="A7956" t="s">
        <v>26131</v>
      </c>
      <c r="B7956" t="s">
        <v>16726</v>
      </c>
      <c r="C7956" t="s">
        <v>26127</v>
      </c>
      <c r="D7956">
        <v>2</v>
      </c>
      <c r="E7956" t="s">
        <v>13</v>
      </c>
      <c r="F7956" t="s">
        <v>13</v>
      </c>
      <c r="G7956" t="s">
        <v>26128</v>
      </c>
      <c r="H7956" s="3" t="s">
        <v>26132</v>
      </c>
      <c r="I7956" t="s">
        <v>69</v>
      </c>
      <c r="J7956" t="s">
        <v>26133</v>
      </c>
    </row>
    <row r="7957" spans="1:10" ht="16" x14ac:dyDescent="0.2">
      <c r="A7957" t="s">
        <v>26134</v>
      </c>
      <c r="B7957" t="s">
        <v>16726</v>
      </c>
      <c r="C7957" t="s">
        <v>26127</v>
      </c>
      <c r="D7957">
        <v>3</v>
      </c>
      <c r="E7957" t="s">
        <v>13</v>
      </c>
      <c r="F7957" t="s">
        <v>13</v>
      </c>
      <c r="G7957" t="s">
        <v>26128</v>
      </c>
      <c r="H7957" s="3" t="s">
        <v>26129</v>
      </c>
      <c r="I7957" t="s">
        <v>69</v>
      </c>
      <c r="J7957" t="s">
        <v>26135</v>
      </c>
    </row>
    <row r="7958" spans="1:10" ht="16" x14ac:dyDescent="0.2">
      <c r="A7958" t="s">
        <v>20646</v>
      </c>
      <c r="B7958" t="s">
        <v>26136</v>
      </c>
      <c r="C7958" t="s">
        <v>26137</v>
      </c>
      <c r="D7958">
        <v>3</v>
      </c>
      <c r="E7958" t="s">
        <v>13</v>
      </c>
      <c r="F7958" t="s">
        <v>13</v>
      </c>
      <c r="G7958" t="s">
        <v>26138</v>
      </c>
      <c r="H7958" s="3" t="s">
        <v>26139</v>
      </c>
      <c r="I7958" t="s">
        <v>62</v>
      </c>
      <c r="J7958" t="s">
        <v>20649</v>
      </c>
    </row>
    <row r="7959" spans="1:10" ht="16" x14ac:dyDescent="0.2">
      <c r="A7959" t="s">
        <v>26140</v>
      </c>
      <c r="B7959" t="s">
        <v>26141</v>
      </c>
      <c r="C7959" t="s">
        <v>26142</v>
      </c>
      <c r="D7959">
        <v>3</v>
      </c>
      <c r="E7959" t="s">
        <v>13</v>
      </c>
      <c r="F7959" t="s">
        <v>13</v>
      </c>
      <c r="G7959" t="s">
        <v>26143</v>
      </c>
      <c r="H7959" s="3" t="s">
        <v>26144</v>
      </c>
      <c r="I7959" t="s">
        <v>106</v>
      </c>
      <c r="J7959" t="s">
        <v>26145</v>
      </c>
    </row>
    <row r="7960" spans="1:10" ht="16" x14ac:dyDescent="0.2">
      <c r="A7960" t="s">
        <v>26140</v>
      </c>
      <c r="B7960" t="s">
        <v>26146</v>
      </c>
      <c r="C7960" t="s">
        <v>26147</v>
      </c>
      <c r="D7960">
        <v>2</v>
      </c>
      <c r="E7960" t="s">
        <v>13</v>
      </c>
      <c r="F7960" t="s">
        <v>13</v>
      </c>
      <c r="G7960" t="s">
        <v>26143</v>
      </c>
      <c r="H7960" s="3" t="s">
        <v>26148</v>
      </c>
      <c r="I7960" t="s">
        <v>106</v>
      </c>
      <c r="J7960" t="s">
        <v>26145</v>
      </c>
    </row>
    <row r="7961" spans="1:10" ht="16" x14ac:dyDescent="0.2">
      <c r="A7961" t="s">
        <v>26140</v>
      </c>
      <c r="B7961" t="s">
        <v>26149</v>
      </c>
      <c r="C7961" t="s">
        <v>26150</v>
      </c>
      <c r="D7961">
        <v>1</v>
      </c>
      <c r="E7961" t="s">
        <v>13</v>
      </c>
      <c r="F7961" t="s">
        <v>13</v>
      </c>
      <c r="G7961" t="s">
        <v>26143</v>
      </c>
      <c r="H7961" s="3" t="s">
        <v>26148</v>
      </c>
      <c r="I7961" t="s">
        <v>106</v>
      </c>
      <c r="J7961" t="s">
        <v>26145</v>
      </c>
    </row>
    <row r="7962" spans="1:10" ht="16" x14ac:dyDescent="0.2">
      <c r="A7962" t="s">
        <v>26151</v>
      </c>
      <c r="B7962" t="s">
        <v>26152</v>
      </c>
      <c r="C7962" t="s">
        <v>26153</v>
      </c>
      <c r="D7962">
        <v>3</v>
      </c>
      <c r="E7962" t="s">
        <v>13</v>
      </c>
      <c r="F7962" t="s">
        <v>13</v>
      </c>
      <c r="G7962" t="s">
        <v>26154</v>
      </c>
      <c r="H7962" s="3" t="s">
        <v>26155</v>
      </c>
      <c r="I7962" t="s">
        <v>404</v>
      </c>
      <c r="J7962" t="s">
        <v>26156</v>
      </c>
    </row>
    <row r="7963" spans="1:10" ht="16" x14ac:dyDescent="0.2">
      <c r="A7963" t="s">
        <v>26151</v>
      </c>
      <c r="B7963" t="s">
        <v>26157</v>
      </c>
      <c r="C7963" t="s">
        <v>26158</v>
      </c>
      <c r="D7963">
        <v>1</v>
      </c>
      <c r="E7963" t="s">
        <v>13</v>
      </c>
      <c r="F7963" t="s">
        <v>13</v>
      </c>
      <c r="G7963" t="s">
        <v>26154</v>
      </c>
      <c r="H7963" s="3" t="s">
        <v>26155</v>
      </c>
      <c r="I7963" t="s">
        <v>404</v>
      </c>
      <c r="J7963" t="s">
        <v>26156</v>
      </c>
    </row>
    <row r="7964" spans="1:10" ht="16" x14ac:dyDescent="0.2">
      <c r="A7964" t="s">
        <v>26159</v>
      </c>
      <c r="B7964" t="s">
        <v>26157</v>
      </c>
      <c r="C7964" t="s">
        <v>26158</v>
      </c>
      <c r="D7964">
        <v>1</v>
      </c>
      <c r="E7964" t="s">
        <v>13</v>
      </c>
      <c r="F7964" t="s">
        <v>13</v>
      </c>
      <c r="G7964" t="s">
        <v>26154</v>
      </c>
      <c r="H7964" s="3" t="s">
        <v>26155</v>
      </c>
      <c r="I7964" t="s">
        <v>404</v>
      </c>
      <c r="J7964" t="s">
        <v>26160</v>
      </c>
    </row>
    <row r="7965" spans="1:10" ht="16" x14ac:dyDescent="0.2">
      <c r="A7965" t="s">
        <v>26159</v>
      </c>
      <c r="B7965" t="s">
        <v>26161</v>
      </c>
      <c r="C7965" t="s">
        <v>26162</v>
      </c>
      <c r="D7965">
        <v>2</v>
      </c>
      <c r="E7965" t="s">
        <v>13</v>
      </c>
      <c r="F7965" t="s">
        <v>13</v>
      </c>
      <c r="G7965" t="s">
        <v>26154</v>
      </c>
      <c r="H7965" s="3" t="s">
        <v>26155</v>
      </c>
      <c r="I7965" t="s">
        <v>404</v>
      </c>
      <c r="J7965" t="s">
        <v>26160</v>
      </c>
    </row>
    <row r="7966" spans="1:10" ht="16" x14ac:dyDescent="0.2">
      <c r="A7966" t="s">
        <v>26151</v>
      </c>
      <c r="B7966" t="s">
        <v>26161</v>
      </c>
      <c r="C7966" t="s">
        <v>26162</v>
      </c>
      <c r="D7966">
        <v>2</v>
      </c>
      <c r="E7966" t="s">
        <v>13</v>
      </c>
      <c r="F7966" t="s">
        <v>13</v>
      </c>
      <c r="G7966" t="s">
        <v>26154</v>
      </c>
      <c r="H7966" s="3" t="s">
        <v>26155</v>
      </c>
      <c r="I7966" t="s">
        <v>404</v>
      </c>
      <c r="J7966" t="s">
        <v>26156</v>
      </c>
    </row>
    <row r="7967" spans="1:10" ht="16" x14ac:dyDescent="0.2">
      <c r="A7967" t="s">
        <v>26159</v>
      </c>
      <c r="B7967" t="s">
        <v>26152</v>
      </c>
      <c r="C7967" t="s">
        <v>26153</v>
      </c>
      <c r="D7967">
        <v>3</v>
      </c>
      <c r="E7967" t="s">
        <v>13</v>
      </c>
      <c r="F7967" t="s">
        <v>13</v>
      </c>
      <c r="G7967" t="s">
        <v>26154</v>
      </c>
      <c r="H7967" s="3" t="s">
        <v>26155</v>
      </c>
      <c r="I7967" t="s">
        <v>404</v>
      </c>
      <c r="J7967" t="s">
        <v>26160</v>
      </c>
    </row>
    <row r="7968" spans="1:10" ht="16" x14ac:dyDescent="0.2">
      <c r="A7968" t="s">
        <v>26163</v>
      </c>
      <c r="B7968" t="s">
        <v>26164</v>
      </c>
      <c r="C7968" t="s">
        <v>26165</v>
      </c>
      <c r="D7968">
        <v>3</v>
      </c>
      <c r="E7968" t="s">
        <v>26166</v>
      </c>
      <c r="F7968" t="s">
        <v>13</v>
      </c>
      <c r="G7968" t="s">
        <v>26167</v>
      </c>
      <c r="H7968" s="3" t="s">
        <v>26168</v>
      </c>
      <c r="I7968" t="s">
        <v>404</v>
      </c>
      <c r="J7968" t="s">
        <v>26169</v>
      </c>
    </row>
    <row r="7969" spans="1:10" ht="16" x14ac:dyDescent="0.2">
      <c r="A7969" t="s">
        <v>26170</v>
      </c>
      <c r="B7969" t="s">
        <v>26171</v>
      </c>
      <c r="C7969" t="s">
        <v>26172</v>
      </c>
      <c r="D7969">
        <v>1</v>
      </c>
      <c r="E7969" t="s">
        <v>26166</v>
      </c>
      <c r="F7969" t="s">
        <v>13</v>
      </c>
      <c r="G7969" t="s">
        <v>26167</v>
      </c>
      <c r="H7969" s="3" t="s">
        <v>26168</v>
      </c>
      <c r="I7969" t="s">
        <v>404</v>
      </c>
      <c r="J7969" t="s">
        <v>26173</v>
      </c>
    </row>
    <row r="7970" spans="1:10" ht="16" x14ac:dyDescent="0.2">
      <c r="A7970" t="s">
        <v>26174</v>
      </c>
      <c r="B7970" t="s">
        <v>4880</v>
      </c>
      <c r="C7970" t="s">
        <v>26175</v>
      </c>
      <c r="D7970">
        <v>1</v>
      </c>
      <c r="E7970" t="s">
        <v>26166</v>
      </c>
      <c r="F7970" t="s">
        <v>13</v>
      </c>
      <c r="G7970" t="s">
        <v>26167</v>
      </c>
      <c r="H7970" s="3" t="s">
        <v>26168</v>
      </c>
      <c r="I7970" t="s">
        <v>404</v>
      </c>
      <c r="J7970" t="s">
        <v>26176</v>
      </c>
    </row>
    <row r="7971" spans="1:10" ht="16" x14ac:dyDescent="0.2">
      <c r="A7971" t="s">
        <v>26177</v>
      </c>
      <c r="B7971" t="s">
        <v>26171</v>
      </c>
      <c r="C7971" t="s">
        <v>26172</v>
      </c>
      <c r="D7971">
        <v>4</v>
      </c>
      <c r="E7971" t="s">
        <v>26166</v>
      </c>
      <c r="F7971" t="s">
        <v>13</v>
      </c>
      <c r="G7971" t="s">
        <v>26167</v>
      </c>
      <c r="H7971" s="3" t="s">
        <v>26168</v>
      </c>
      <c r="I7971" t="s">
        <v>404</v>
      </c>
      <c r="J7971" t="s">
        <v>26173</v>
      </c>
    </row>
    <row r="7972" spans="1:10" ht="16" x14ac:dyDescent="0.2">
      <c r="A7972" t="s">
        <v>10975</v>
      </c>
      <c r="B7972" t="s">
        <v>26178</v>
      </c>
      <c r="C7972" t="s">
        <v>26179</v>
      </c>
      <c r="D7972">
        <v>5</v>
      </c>
      <c r="E7972" t="s">
        <v>13</v>
      </c>
      <c r="F7972" t="s">
        <v>13</v>
      </c>
      <c r="G7972" t="s">
        <v>26180</v>
      </c>
      <c r="H7972" s="3" t="s">
        <v>26181</v>
      </c>
      <c r="I7972" t="s">
        <v>714</v>
      </c>
      <c r="J7972" t="s">
        <v>10979</v>
      </c>
    </row>
    <row r="7973" spans="1:10" ht="16" x14ac:dyDescent="0.2">
      <c r="A7973" t="s">
        <v>6077</v>
      </c>
      <c r="B7973" t="s">
        <v>26182</v>
      </c>
      <c r="C7973" t="s">
        <v>26183</v>
      </c>
      <c r="D7973">
        <v>5</v>
      </c>
      <c r="E7973" t="s">
        <v>13</v>
      </c>
      <c r="F7973" t="s">
        <v>13</v>
      </c>
      <c r="G7973" t="s">
        <v>26180</v>
      </c>
      <c r="H7973" s="3" t="s">
        <v>26181</v>
      </c>
      <c r="I7973" t="s">
        <v>714</v>
      </c>
      <c r="J7973" t="s">
        <v>6081</v>
      </c>
    </row>
    <row r="7974" spans="1:10" ht="16" x14ac:dyDescent="0.2">
      <c r="A7974" t="s">
        <v>26184</v>
      </c>
      <c r="B7974" t="s">
        <v>26185</v>
      </c>
      <c r="C7974" t="s">
        <v>26186</v>
      </c>
      <c r="D7974">
        <v>3</v>
      </c>
      <c r="E7974" t="s">
        <v>13</v>
      </c>
      <c r="F7974" t="s">
        <v>13</v>
      </c>
      <c r="G7974" t="s">
        <v>26180</v>
      </c>
      <c r="H7974" s="3" t="s">
        <v>26187</v>
      </c>
      <c r="I7974" t="s">
        <v>714</v>
      </c>
      <c r="J7974" t="s">
        <v>26188</v>
      </c>
    </row>
    <row r="7975" spans="1:10" ht="16" x14ac:dyDescent="0.2">
      <c r="A7975" t="s">
        <v>6077</v>
      </c>
      <c r="B7975" t="s">
        <v>26189</v>
      </c>
      <c r="C7975" t="s">
        <v>26190</v>
      </c>
      <c r="D7975">
        <v>7</v>
      </c>
      <c r="E7975" t="s">
        <v>13</v>
      </c>
      <c r="F7975" t="s">
        <v>13</v>
      </c>
      <c r="G7975" t="s">
        <v>26180</v>
      </c>
      <c r="H7975" s="3" t="s">
        <v>26181</v>
      </c>
      <c r="I7975" t="s">
        <v>714</v>
      </c>
      <c r="J7975" t="s">
        <v>6081</v>
      </c>
    </row>
    <row r="7976" spans="1:10" ht="16" x14ac:dyDescent="0.2">
      <c r="A7976" t="s">
        <v>10966</v>
      </c>
      <c r="B7976" t="s">
        <v>26191</v>
      </c>
      <c r="C7976" t="s">
        <v>26192</v>
      </c>
      <c r="D7976">
        <v>2</v>
      </c>
      <c r="E7976" t="s">
        <v>13</v>
      </c>
      <c r="F7976" t="s">
        <v>13</v>
      </c>
      <c r="G7976" t="s">
        <v>26180</v>
      </c>
      <c r="H7976" s="3" t="s">
        <v>26193</v>
      </c>
      <c r="I7976" t="s">
        <v>714</v>
      </c>
      <c r="J7976" t="s">
        <v>10969</v>
      </c>
    </row>
    <row r="7977" spans="1:10" ht="16" x14ac:dyDescent="0.2">
      <c r="A7977" t="s">
        <v>6077</v>
      </c>
      <c r="B7977" t="s">
        <v>26194</v>
      </c>
      <c r="C7977" t="s">
        <v>26195</v>
      </c>
      <c r="D7977">
        <v>4</v>
      </c>
      <c r="E7977" t="s">
        <v>13</v>
      </c>
      <c r="F7977" t="s">
        <v>13</v>
      </c>
      <c r="G7977" t="s">
        <v>26180</v>
      </c>
      <c r="H7977" s="3" t="s">
        <v>26181</v>
      </c>
      <c r="I7977" t="s">
        <v>714</v>
      </c>
      <c r="J7977" t="s">
        <v>6081</v>
      </c>
    </row>
    <row r="7978" spans="1:10" ht="16" x14ac:dyDescent="0.2">
      <c r="A7978" t="s">
        <v>6077</v>
      </c>
      <c r="B7978" t="s">
        <v>26196</v>
      </c>
      <c r="C7978" t="s">
        <v>26197</v>
      </c>
      <c r="D7978">
        <v>1</v>
      </c>
      <c r="E7978" t="s">
        <v>13</v>
      </c>
      <c r="F7978" t="s">
        <v>13</v>
      </c>
      <c r="G7978" t="s">
        <v>26180</v>
      </c>
      <c r="H7978" s="3" t="s">
        <v>26181</v>
      </c>
      <c r="I7978" t="s">
        <v>714</v>
      </c>
      <c r="J7978" t="s">
        <v>6081</v>
      </c>
    </row>
    <row r="7979" spans="1:10" ht="16" x14ac:dyDescent="0.2">
      <c r="A7979" t="s">
        <v>10975</v>
      </c>
      <c r="B7979" t="s">
        <v>26198</v>
      </c>
      <c r="C7979" t="s">
        <v>4945</v>
      </c>
      <c r="D7979">
        <v>1</v>
      </c>
      <c r="E7979" t="s">
        <v>13</v>
      </c>
      <c r="F7979" t="s">
        <v>13</v>
      </c>
      <c r="G7979" t="s">
        <v>26180</v>
      </c>
      <c r="H7979" s="3" t="s">
        <v>26181</v>
      </c>
      <c r="I7979" t="s">
        <v>714</v>
      </c>
      <c r="J7979" t="s">
        <v>10979</v>
      </c>
    </row>
    <row r="7980" spans="1:10" ht="16" x14ac:dyDescent="0.2">
      <c r="A7980" t="s">
        <v>6077</v>
      </c>
      <c r="B7980" t="s">
        <v>26199</v>
      </c>
      <c r="C7980" t="s">
        <v>26200</v>
      </c>
      <c r="D7980">
        <v>6</v>
      </c>
      <c r="E7980" t="s">
        <v>13</v>
      </c>
      <c r="F7980" t="s">
        <v>13</v>
      </c>
      <c r="G7980" t="s">
        <v>26180</v>
      </c>
      <c r="H7980" s="3" t="s">
        <v>26201</v>
      </c>
      <c r="I7980" t="s">
        <v>714</v>
      </c>
      <c r="J7980" t="s">
        <v>6081</v>
      </c>
    </row>
    <row r="7981" spans="1:10" ht="16" x14ac:dyDescent="0.2">
      <c r="A7981" t="s">
        <v>10975</v>
      </c>
      <c r="B7981" t="s">
        <v>26202</v>
      </c>
      <c r="C7981" t="s">
        <v>26203</v>
      </c>
      <c r="D7981">
        <v>7</v>
      </c>
      <c r="E7981" t="s">
        <v>13</v>
      </c>
      <c r="F7981" t="s">
        <v>13</v>
      </c>
      <c r="G7981" t="s">
        <v>26180</v>
      </c>
      <c r="H7981" s="3" t="s">
        <v>26181</v>
      </c>
      <c r="I7981" t="s">
        <v>714</v>
      </c>
      <c r="J7981" t="s">
        <v>10979</v>
      </c>
    </row>
    <row r="7982" spans="1:10" ht="16" x14ac:dyDescent="0.2">
      <c r="A7982" t="s">
        <v>10975</v>
      </c>
      <c r="B7982" t="s">
        <v>26204</v>
      </c>
      <c r="C7982" t="s">
        <v>26205</v>
      </c>
      <c r="D7982">
        <v>6</v>
      </c>
      <c r="E7982" t="s">
        <v>13</v>
      </c>
      <c r="F7982" t="s">
        <v>13</v>
      </c>
      <c r="G7982" t="s">
        <v>26180</v>
      </c>
      <c r="H7982" s="3" t="s">
        <v>26181</v>
      </c>
      <c r="I7982" t="s">
        <v>714</v>
      </c>
      <c r="J7982" t="s">
        <v>10979</v>
      </c>
    </row>
    <row r="7983" spans="1:10" ht="16" x14ac:dyDescent="0.2">
      <c r="A7983" t="s">
        <v>26184</v>
      </c>
      <c r="B7983" t="s">
        <v>26206</v>
      </c>
      <c r="C7983" t="s">
        <v>26207</v>
      </c>
      <c r="D7983">
        <v>2</v>
      </c>
      <c r="E7983" t="s">
        <v>13</v>
      </c>
      <c r="F7983" t="s">
        <v>13</v>
      </c>
      <c r="G7983" t="s">
        <v>26180</v>
      </c>
      <c r="H7983" s="3" t="s">
        <v>26187</v>
      </c>
      <c r="I7983" t="s">
        <v>714</v>
      </c>
      <c r="J7983" t="s">
        <v>26188</v>
      </c>
    </row>
    <row r="7984" spans="1:10" ht="16" x14ac:dyDescent="0.2">
      <c r="A7984" t="s">
        <v>26184</v>
      </c>
      <c r="B7984" t="s">
        <v>26208</v>
      </c>
      <c r="C7984" t="s">
        <v>26209</v>
      </c>
      <c r="D7984">
        <v>1</v>
      </c>
      <c r="E7984" t="s">
        <v>13</v>
      </c>
      <c r="F7984" t="s">
        <v>13</v>
      </c>
      <c r="G7984" t="s">
        <v>26180</v>
      </c>
      <c r="H7984" s="3" t="s">
        <v>26187</v>
      </c>
      <c r="I7984" t="s">
        <v>714</v>
      </c>
      <c r="J7984" t="s">
        <v>26188</v>
      </c>
    </row>
    <row r="7985" spans="1:10" ht="16" x14ac:dyDescent="0.2">
      <c r="A7985" t="s">
        <v>6077</v>
      </c>
      <c r="B7985" t="s">
        <v>4944</v>
      </c>
      <c r="C7985" t="s">
        <v>4945</v>
      </c>
      <c r="D7985">
        <v>2</v>
      </c>
      <c r="E7985" t="s">
        <v>13</v>
      </c>
      <c r="F7985" t="s">
        <v>13</v>
      </c>
      <c r="G7985" t="s">
        <v>26180</v>
      </c>
      <c r="H7985" s="3" t="s">
        <v>26181</v>
      </c>
      <c r="I7985" t="s">
        <v>714</v>
      </c>
      <c r="J7985" t="s">
        <v>6081</v>
      </c>
    </row>
    <row r="7986" spans="1:10" ht="16" x14ac:dyDescent="0.2">
      <c r="A7986" t="s">
        <v>26210</v>
      </c>
      <c r="B7986" t="s">
        <v>26211</v>
      </c>
      <c r="C7986" t="s">
        <v>26212</v>
      </c>
      <c r="D7986">
        <v>2</v>
      </c>
      <c r="E7986" t="s">
        <v>13</v>
      </c>
      <c r="F7986" t="s">
        <v>13</v>
      </c>
      <c r="G7986" t="s">
        <v>26213</v>
      </c>
      <c r="H7986" s="3" t="s">
        <v>26214</v>
      </c>
      <c r="I7986" t="s">
        <v>547</v>
      </c>
      <c r="J7986" t="s">
        <v>26215</v>
      </c>
    </row>
    <row r="7987" spans="1:10" ht="16" x14ac:dyDescent="0.2">
      <c r="A7987" t="s">
        <v>26210</v>
      </c>
      <c r="B7987" t="s">
        <v>26216</v>
      </c>
      <c r="C7987" t="s">
        <v>26217</v>
      </c>
      <c r="D7987">
        <v>3</v>
      </c>
      <c r="E7987" t="s">
        <v>13</v>
      </c>
      <c r="F7987" t="s">
        <v>13</v>
      </c>
      <c r="G7987" t="s">
        <v>26213</v>
      </c>
      <c r="H7987" s="3" t="s">
        <v>26218</v>
      </c>
      <c r="I7987" t="s">
        <v>547</v>
      </c>
      <c r="J7987" t="s">
        <v>26215</v>
      </c>
    </row>
    <row r="7988" spans="1:10" ht="16" x14ac:dyDescent="0.2">
      <c r="A7988" t="s">
        <v>26219</v>
      </c>
      <c r="B7988" t="s">
        <v>26220</v>
      </c>
      <c r="C7988" t="s">
        <v>26221</v>
      </c>
      <c r="D7988">
        <v>6</v>
      </c>
      <c r="E7988" t="s">
        <v>13</v>
      </c>
      <c r="F7988" t="s">
        <v>13</v>
      </c>
      <c r="G7988" t="s">
        <v>26213</v>
      </c>
      <c r="H7988" s="3" t="s">
        <v>26222</v>
      </c>
      <c r="I7988" t="s">
        <v>547</v>
      </c>
      <c r="J7988" t="s">
        <v>26223</v>
      </c>
    </row>
    <row r="7989" spans="1:10" ht="16" x14ac:dyDescent="0.2">
      <c r="A7989" t="s">
        <v>26219</v>
      </c>
      <c r="B7989" t="s">
        <v>26224</v>
      </c>
      <c r="C7989" t="s">
        <v>26225</v>
      </c>
      <c r="D7989">
        <v>1</v>
      </c>
      <c r="E7989" t="s">
        <v>13</v>
      </c>
      <c r="F7989" t="s">
        <v>13</v>
      </c>
      <c r="G7989" t="s">
        <v>26213</v>
      </c>
      <c r="H7989" s="3" t="s">
        <v>26222</v>
      </c>
      <c r="I7989" t="s">
        <v>547</v>
      </c>
      <c r="J7989" t="s">
        <v>26223</v>
      </c>
    </row>
    <row r="7990" spans="1:10" ht="16" x14ac:dyDescent="0.2">
      <c r="A7990" t="s">
        <v>17115</v>
      </c>
      <c r="B7990" t="s">
        <v>19115</v>
      </c>
      <c r="C7990" t="s">
        <v>26226</v>
      </c>
      <c r="D7990">
        <v>2</v>
      </c>
      <c r="E7990" t="s">
        <v>13</v>
      </c>
      <c r="F7990" t="s">
        <v>13</v>
      </c>
      <c r="G7990" t="s">
        <v>26227</v>
      </c>
      <c r="H7990" s="3" t="s">
        <v>26228</v>
      </c>
      <c r="I7990" t="s">
        <v>547</v>
      </c>
      <c r="J7990" t="s">
        <v>17120</v>
      </c>
    </row>
    <row r="7991" spans="1:10" ht="16" x14ac:dyDescent="0.2">
      <c r="A7991" t="s">
        <v>26229</v>
      </c>
      <c r="B7991" t="s">
        <v>26230</v>
      </c>
      <c r="C7991" t="s">
        <v>26231</v>
      </c>
      <c r="D7991">
        <v>2</v>
      </c>
      <c r="E7991" t="s">
        <v>13</v>
      </c>
      <c r="F7991" t="s">
        <v>13</v>
      </c>
      <c r="G7991" t="s">
        <v>26232</v>
      </c>
      <c r="H7991" s="3" t="s">
        <v>26233</v>
      </c>
      <c r="I7991" t="s">
        <v>4376</v>
      </c>
      <c r="J7991" t="s">
        <v>26234</v>
      </c>
    </row>
    <row r="7992" spans="1:10" ht="16" x14ac:dyDescent="0.2">
      <c r="A7992" t="s">
        <v>26229</v>
      </c>
      <c r="B7992" t="s">
        <v>26235</v>
      </c>
      <c r="C7992" t="s">
        <v>26236</v>
      </c>
      <c r="D7992">
        <v>1</v>
      </c>
      <c r="E7992" t="s">
        <v>13</v>
      </c>
      <c r="F7992" t="s">
        <v>13</v>
      </c>
      <c r="G7992" t="s">
        <v>26232</v>
      </c>
      <c r="H7992" s="3" t="s">
        <v>26237</v>
      </c>
      <c r="I7992" t="s">
        <v>4376</v>
      </c>
      <c r="J7992" t="s">
        <v>26234</v>
      </c>
    </row>
    <row r="7993" spans="1:10" ht="16" x14ac:dyDescent="0.2">
      <c r="A7993" t="s">
        <v>26238</v>
      </c>
      <c r="B7993" t="s">
        <v>26239</v>
      </c>
      <c r="C7993" t="s">
        <v>26240</v>
      </c>
      <c r="D7993">
        <v>1</v>
      </c>
      <c r="E7993" t="s">
        <v>13</v>
      </c>
      <c r="F7993" t="s">
        <v>13</v>
      </c>
      <c r="G7993" t="s">
        <v>26232</v>
      </c>
      <c r="H7993" s="3" t="s">
        <v>26241</v>
      </c>
      <c r="I7993" t="s">
        <v>4376</v>
      </c>
      <c r="J7993" t="s">
        <v>26242</v>
      </c>
    </row>
    <row r="7994" spans="1:10" ht="16" x14ac:dyDescent="0.2">
      <c r="A7994" t="s">
        <v>17036</v>
      </c>
      <c r="B7994" t="s">
        <v>26243</v>
      </c>
      <c r="C7994" t="s">
        <v>26244</v>
      </c>
      <c r="D7994">
        <v>1</v>
      </c>
      <c r="E7994" t="s">
        <v>13</v>
      </c>
      <c r="F7994" t="s">
        <v>13</v>
      </c>
      <c r="G7994" t="s">
        <v>26232</v>
      </c>
      <c r="H7994" s="3" t="s">
        <v>26233</v>
      </c>
      <c r="I7994" t="s">
        <v>4376</v>
      </c>
      <c r="J7994" t="s">
        <v>17041</v>
      </c>
    </row>
    <row r="7995" spans="1:10" ht="16" x14ac:dyDescent="0.2">
      <c r="A7995" t="s">
        <v>26245</v>
      </c>
      <c r="B7995" t="s">
        <v>26246</v>
      </c>
      <c r="C7995" t="s">
        <v>26247</v>
      </c>
      <c r="D7995">
        <v>4</v>
      </c>
      <c r="E7995" t="s">
        <v>13</v>
      </c>
      <c r="F7995" t="s">
        <v>13</v>
      </c>
      <c r="G7995" t="s">
        <v>26232</v>
      </c>
      <c r="H7995" s="3" t="s">
        <v>26248</v>
      </c>
      <c r="I7995" t="s">
        <v>4376</v>
      </c>
      <c r="J7995" t="s">
        <v>26249</v>
      </c>
    </row>
    <row r="7996" spans="1:10" ht="16" x14ac:dyDescent="0.2">
      <c r="A7996" t="s">
        <v>17036</v>
      </c>
      <c r="B7996" t="s">
        <v>26250</v>
      </c>
      <c r="C7996" t="s">
        <v>26251</v>
      </c>
      <c r="D7996">
        <v>5</v>
      </c>
      <c r="E7996" t="s">
        <v>13</v>
      </c>
      <c r="F7996" t="s">
        <v>13</v>
      </c>
      <c r="G7996" t="s">
        <v>26232</v>
      </c>
      <c r="H7996" s="3" t="s">
        <v>26233</v>
      </c>
      <c r="I7996" t="s">
        <v>4376</v>
      </c>
      <c r="J7996" t="s">
        <v>17041</v>
      </c>
    </row>
    <row r="7997" spans="1:10" ht="16" x14ac:dyDescent="0.2">
      <c r="A7997" t="s">
        <v>26252</v>
      </c>
      <c r="B7997" t="s">
        <v>26253</v>
      </c>
      <c r="C7997" t="s">
        <v>26254</v>
      </c>
      <c r="D7997">
        <v>2</v>
      </c>
      <c r="E7997" t="s">
        <v>13</v>
      </c>
      <c r="F7997" t="s">
        <v>13</v>
      </c>
      <c r="G7997" t="s">
        <v>26232</v>
      </c>
      <c r="H7997" s="3" t="s">
        <v>26248</v>
      </c>
      <c r="I7997" t="s">
        <v>4376</v>
      </c>
      <c r="J7997" t="s">
        <v>26255</v>
      </c>
    </row>
    <row r="7998" spans="1:10" ht="16" x14ac:dyDescent="0.2">
      <c r="A7998" t="s">
        <v>21695</v>
      </c>
      <c r="B7998" t="s">
        <v>26256</v>
      </c>
      <c r="C7998" t="s">
        <v>26257</v>
      </c>
      <c r="D7998">
        <v>1</v>
      </c>
      <c r="E7998" t="s">
        <v>13</v>
      </c>
      <c r="F7998" t="s">
        <v>13</v>
      </c>
      <c r="G7998" t="s">
        <v>26232</v>
      </c>
      <c r="H7998" s="3" t="s">
        <v>26233</v>
      </c>
      <c r="I7998" t="s">
        <v>4376</v>
      </c>
      <c r="J7998" t="s">
        <v>21700</v>
      </c>
    </row>
    <row r="7999" spans="1:10" ht="16" x14ac:dyDescent="0.2">
      <c r="A7999" t="s">
        <v>17036</v>
      </c>
      <c r="B7999" t="s">
        <v>26258</v>
      </c>
      <c r="C7999" t="s">
        <v>26259</v>
      </c>
      <c r="D7999">
        <v>4</v>
      </c>
      <c r="E7999" t="s">
        <v>13</v>
      </c>
      <c r="F7999" t="s">
        <v>13</v>
      </c>
      <c r="G7999" t="s">
        <v>26232</v>
      </c>
      <c r="H7999" s="3" t="s">
        <v>26233</v>
      </c>
      <c r="I7999" t="s">
        <v>4376</v>
      </c>
      <c r="J7999" t="s">
        <v>17041</v>
      </c>
    </row>
    <row r="8000" spans="1:10" ht="16" x14ac:dyDescent="0.2">
      <c r="A8000" t="s">
        <v>26238</v>
      </c>
      <c r="B8000" t="s">
        <v>26260</v>
      </c>
      <c r="C8000" t="s">
        <v>26261</v>
      </c>
      <c r="D8000">
        <v>2</v>
      </c>
      <c r="E8000" t="s">
        <v>13</v>
      </c>
      <c r="F8000" t="s">
        <v>13</v>
      </c>
      <c r="G8000" t="s">
        <v>26232</v>
      </c>
      <c r="H8000" s="3" t="s">
        <v>26241</v>
      </c>
      <c r="I8000" t="s">
        <v>4376</v>
      </c>
      <c r="J8000" t="s">
        <v>26242</v>
      </c>
    </row>
    <row r="8001" spans="1:10" ht="16" x14ac:dyDescent="0.2">
      <c r="A8001" t="s">
        <v>17036</v>
      </c>
      <c r="B8001" t="s">
        <v>26262</v>
      </c>
      <c r="C8001" t="s">
        <v>26263</v>
      </c>
      <c r="D8001">
        <v>3</v>
      </c>
      <c r="E8001" t="s">
        <v>13</v>
      </c>
      <c r="F8001" t="s">
        <v>13</v>
      </c>
      <c r="G8001" t="s">
        <v>26232</v>
      </c>
      <c r="H8001" s="3" t="s">
        <v>26233</v>
      </c>
      <c r="I8001" t="s">
        <v>4376</v>
      </c>
      <c r="J8001" t="s">
        <v>17041</v>
      </c>
    </row>
    <row r="8002" spans="1:10" ht="16" x14ac:dyDescent="0.2">
      <c r="A8002" t="s">
        <v>26264</v>
      </c>
      <c r="B8002" t="s">
        <v>26265</v>
      </c>
      <c r="C8002" t="s">
        <v>26266</v>
      </c>
      <c r="D8002">
        <v>2</v>
      </c>
      <c r="E8002" t="s">
        <v>13</v>
      </c>
      <c r="F8002" t="s">
        <v>13</v>
      </c>
      <c r="G8002" t="s">
        <v>26232</v>
      </c>
      <c r="H8002" s="3" t="s">
        <v>26233</v>
      </c>
      <c r="I8002" t="s">
        <v>4376</v>
      </c>
      <c r="J8002" t="s">
        <v>26267</v>
      </c>
    </row>
    <row r="8003" spans="1:10" ht="16" x14ac:dyDescent="0.2">
      <c r="A8003" t="s">
        <v>26264</v>
      </c>
      <c r="B8003" t="s">
        <v>26256</v>
      </c>
      <c r="C8003" t="s">
        <v>26257</v>
      </c>
      <c r="D8003">
        <v>1</v>
      </c>
      <c r="E8003" t="s">
        <v>13</v>
      </c>
      <c r="F8003" t="s">
        <v>13</v>
      </c>
      <c r="G8003" t="s">
        <v>26232</v>
      </c>
      <c r="H8003" s="3" t="s">
        <v>26233</v>
      </c>
      <c r="I8003" t="s">
        <v>4376</v>
      </c>
      <c r="J8003" t="s">
        <v>26267</v>
      </c>
    </row>
    <row r="8004" spans="1:10" ht="32" x14ac:dyDescent="0.2">
      <c r="A8004" t="s">
        <v>26245</v>
      </c>
      <c r="B8004" t="s">
        <v>25884</v>
      </c>
      <c r="C8004" t="s">
        <v>25885</v>
      </c>
      <c r="D8004">
        <v>5</v>
      </c>
      <c r="E8004" t="s">
        <v>13</v>
      </c>
      <c r="F8004" t="s">
        <v>13</v>
      </c>
      <c r="G8004" t="s">
        <v>26268</v>
      </c>
      <c r="H8004" s="3" t="s">
        <v>26269</v>
      </c>
      <c r="I8004" t="s">
        <v>25888</v>
      </c>
      <c r="J8004" t="s">
        <v>26249</v>
      </c>
    </row>
    <row r="8005" spans="1:10" ht="16" x14ac:dyDescent="0.2">
      <c r="A8005" t="s">
        <v>26252</v>
      </c>
      <c r="B8005" t="s">
        <v>26270</v>
      </c>
      <c r="C8005" t="s">
        <v>26271</v>
      </c>
      <c r="D8005">
        <v>1</v>
      </c>
      <c r="E8005" t="s">
        <v>13</v>
      </c>
      <c r="F8005" t="s">
        <v>13</v>
      </c>
      <c r="G8005" t="s">
        <v>26272</v>
      </c>
      <c r="H8005" s="3" t="s">
        <v>26273</v>
      </c>
      <c r="I8005" t="s">
        <v>3608</v>
      </c>
      <c r="J8005" t="s">
        <v>26255</v>
      </c>
    </row>
    <row r="8006" spans="1:10" ht="16" x14ac:dyDescent="0.2">
      <c r="A8006" t="s">
        <v>851</v>
      </c>
      <c r="B8006" t="s">
        <v>26274</v>
      </c>
      <c r="C8006" t="s">
        <v>26275</v>
      </c>
      <c r="D8006">
        <v>7</v>
      </c>
      <c r="E8006" t="s">
        <v>13</v>
      </c>
      <c r="F8006" t="s">
        <v>13</v>
      </c>
      <c r="G8006" t="s">
        <v>26276</v>
      </c>
      <c r="H8006" s="3" t="s">
        <v>26277</v>
      </c>
      <c r="I8006" t="s">
        <v>292</v>
      </c>
      <c r="J8006" t="s">
        <v>857</v>
      </c>
    </row>
    <row r="8007" spans="1:10" ht="16" x14ac:dyDescent="0.2">
      <c r="A8007" t="s">
        <v>18009</v>
      </c>
      <c r="B8007" t="s">
        <v>18036</v>
      </c>
      <c r="C8007" t="s">
        <v>18037</v>
      </c>
      <c r="D8007">
        <v>1</v>
      </c>
      <c r="E8007" t="s">
        <v>13</v>
      </c>
      <c r="F8007" t="s">
        <v>13</v>
      </c>
      <c r="G8007" t="s">
        <v>26276</v>
      </c>
      <c r="H8007" s="3" t="s">
        <v>26277</v>
      </c>
      <c r="I8007" t="s">
        <v>292</v>
      </c>
      <c r="J8007" t="s">
        <v>18014</v>
      </c>
    </row>
    <row r="8008" spans="1:10" ht="16" x14ac:dyDescent="0.2">
      <c r="A8008" t="s">
        <v>6971</v>
      </c>
      <c r="B8008" t="s">
        <v>5581</v>
      </c>
      <c r="C8008" t="s">
        <v>26278</v>
      </c>
      <c r="D8008">
        <v>1</v>
      </c>
      <c r="E8008" t="s">
        <v>13</v>
      </c>
      <c r="F8008" t="s">
        <v>13</v>
      </c>
      <c r="G8008" t="s">
        <v>26279</v>
      </c>
      <c r="H8008" s="3" t="s">
        <v>26280</v>
      </c>
      <c r="I8008" t="s">
        <v>817</v>
      </c>
      <c r="J8008" t="s">
        <v>6976</v>
      </c>
    </row>
    <row r="8009" spans="1:10" ht="16" x14ac:dyDescent="0.2">
      <c r="A8009" t="s">
        <v>26281</v>
      </c>
      <c r="B8009" t="s">
        <v>26282</v>
      </c>
      <c r="C8009" t="s">
        <v>26283</v>
      </c>
      <c r="D8009">
        <v>1</v>
      </c>
      <c r="E8009" t="s">
        <v>13</v>
      </c>
      <c r="F8009" t="s">
        <v>13</v>
      </c>
      <c r="G8009" t="s">
        <v>26284</v>
      </c>
      <c r="H8009" s="3" t="s">
        <v>26285</v>
      </c>
      <c r="I8009" t="s">
        <v>714</v>
      </c>
      <c r="J8009" t="s">
        <v>26286</v>
      </c>
    </row>
    <row r="8010" spans="1:10" ht="16" x14ac:dyDescent="0.2">
      <c r="A8010" t="s">
        <v>26281</v>
      </c>
      <c r="B8010" t="s">
        <v>26287</v>
      </c>
      <c r="C8010" t="s">
        <v>26288</v>
      </c>
      <c r="D8010">
        <v>2</v>
      </c>
      <c r="E8010" t="s">
        <v>13</v>
      </c>
      <c r="F8010" t="s">
        <v>13</v>
      </c>
      <c r="G8010" t="s">
        <v>26284</v>
      </c>
      <c r="H8010" s="3" t="s">
        <v>26285</v>
      </c>
      <c r="I8010" t="s">
        <v>714</v>
      </c>
      <c r="J8010" t="s">
        <v>26286</v>
      </c>
    </row>
    <row r="8011" spans="1:10" ht="16" x14ac:dyDescent="0.2">
      <c r="A8011" t="s">
        <v>26281</v>
      </c>
      <c r="B8011" t="s">
        <v>26289</v>
      </c>
      <c r="C8011" t="s">
        <v>26290</v>
      </c>
      <c r="D8011">
        <v>3</v>
      </c>
      <c r="E8011" t="s">
        <v>13</v>
      </c>
      <c r="F8011" t="s">
        <v>13</v>
      </c>
      <c r="G8011" t="s">
        <v>26284</v>
      </c>
      <c r="H8011" s="3" t="s">
        <v>26285</v>
      </c>
      <c r="I8011" t="s">
        <v>714</v>
      </c>
      <c r="J8011" t="s">
        <v>26286</v>
      </c>
    </row>
    <row r="8012" spans="1:10" ht="16" x14ac:dyDescent="0.2">
      <c r="A8012" t="s">
        <v>1884</v>
      </c>
      <c r="B8012" t="s">
        <v>26291</v>
      </c>
      <c r="C8012" t="s">
        <v>26292</v>
      </c>
      <c r="D8012">
        <v>3</v>
      </c>
      <c r="E8012" t="s">
        <v>401</v>
      </c>
      <c r="F8012" t="s">
        <v>13</v>
      </c>
      <c r="G8012" t="s">
        <v>26293</v>
      </c>
      <c r="H8012" s="3" t="s">
        <v>26294</v>
      </c>
      <c r="I8012" t="s">
        <v>262</v>
      </c>
      <c r="J8012" t="s">
        <v>1889</v>
      </c>
    </row>
    <row r="8013" spans="1:10" ht="16" x14ac:dyDescent="0.2">
      <c r="A8013" t="s">
        <v>26295</v>
      </c>
      <c r="B8013" t="s">
        <v>26296</v>
      </c>
      <c r="C8013" t="s">
        <v>26297</v>
      </c>
      <c r="D8013">
        <v>1</v>
      </c>
      <c r="E8013" t="s">
        <v>13</v>
      </c>
      <c r="F8013" t="s">
        <v>13</v>
      </c>
      <c r="G8013" t="s">
        <v>26298</v>
      </c>
      <c r="H8013" s="3" t="s">
        <v>26299</v>
      </c>
      <c r="I8013" t="s">
        <v>18568</v>
      </c>
      <c r="J8013" t="s">
        <v>26300</v>
      </c>
    </row>
    <row r="8014" spans="1:10" ht="16" x14ac:dyDescent="0.2">
      <c r="A8014" t="s">
        <v>3686</v>
      </c>
      <c r="B8014" t="s">
        <v>26301</v>
      </c>
      <c r="C8014" t="s">
        <v>26302</v>
      </c>
      <c r="D8014">
        <v>2</v>
      </c>
      <c r="E8014" t="s">
        <v>13</v>
      </c>
      <c r="F8014" t="s">
        <v>13</v>
      </c>
      <c r="G8014" t="s">
        <v>26303</v>
      </c>
      <c r="H8014" s="3" t="s">
        <v>26304</v>
      </c>
      <c r="I8014" t="s">
        <v>62</v>
      </c>
      <c r="J8014" t="s">
        <v>3691</v>
      </c>
    </row>
    <row r="8015" spans="1:10" ht="16" x14ac:dyDescent="0.2">
      <c r="A8015" t="s">
        <v>26305</v>
      </c>
      <c r="B8015" t="s">
        <v>26306</v>
      </c>
      <c r="C8015" t="s">
        <v>26307</v>
      </c>
      <c r="D8015">
        <v>1</v>
      </c>
      <c r="E8015" t="s">
        <v>13</v>
      </c>
      <c r="F8015" t="s">
        <v>13</v>
      </c>
      <c r="G8015" t="s">
        <v>26308</v>
      </c>
      <c r="H8015" s="3" t="s">
        <v>26309</v>
      </c>
      <c r="I8015" t="s">
        <v>36</v>
      </c>
      <c r="J8015" t="s">
        <v>26310</v>
      </c>
    </row>
    <row r="8016" spans="1:10" ht="16" x14ac:dyDescent="0.2">
      <c r="A8016" t="s">
        <v>26311</v>
      </c>
      <c r="B8016" t="s">
        <v>26312</v>
      </c>
      <c r="C8016" t="s">
        <v>26313</v>
      </c>
      <c r="D8016">
        <v>3</v>
      </c>
      <c r="E8016" t="s">
        <v>13</v>
      </c>
      <c r="F8016" t="s">
        <v>13</v>
      </c>
      <c r="G8016" t="s">
        <v>26314</v>
      </c>
      <c r="H8016" s="3" t="s">
        <v>26315</v>
      </c>
      <c r="I8016" t="s">
        <v>36</v>
      </c>
      <c r="J8016" t="s">
        <v>26316</v>
      </c>
    </row>
    <row r="8017" spans="1:10" ht="16" x14ac:dyDescent="0.2">
      <c r="A8017" t="s">
        <v>26317</v>
      </c>
      <c r="B8017" t="s">
        <v>26312</v>
      </c>
      <c r="C8017" t="s">
        <v>26313</v>
      </c>
      <c r="D8017">
        <v>1</v>
      </c>
      <c r="E8017" t="s">
        <v>13</v>
      </c>
      <c r="F8017" t="s">
        <v>13</v>
      </c>
      <c r="G8017" t="s">
        <v>26314</v>
      </c>
      <c r="H8017" s="3" t="s">
        <v>26315</v>
      </c>
      <c r="I8017" t="s">
        <v>36</v>
      </c>
      <c r="J8017" t="s">
        <v>26318</v>
      </c>
    </row>
    <row r="8018" spans="1:10" ht="16" x14ac:dyDescent="0.2">
      <c r="A8018" t="s">
        <v>26319</v>
      </c>
      <c r="B8018" t="s">
        <v>26312</v>
      </c>
      <c r="C8018" t="s">
        <v>26313</v>
      </c>
      <c r="D8018">
        <v>1</v>
      </c>
      <c r="E8018" t="s">
        <v>13</v>
      </c>
      <c r="F8018" t="s">
        <v>13</v>
      </c>
      <c r="G8018" t="s">
        <v>26314</v>
      </c>
      <c r="H8018" s="3" t="s">
        <v>26315</v>
      </c>
      <c r="I8018" t="s">
        <v>36</v>
      </c>
      <c r="J8018" t="s">
        <v>26320</v>
      </c>
    </row>
    <row r="8019" spans="1:10" ht="16" x14ac:dyDescent="0.2">
      <c r="A8019" t="s">
        <v>26321</v>
      </c>
      <c r="B8019" t="s">
        <v>4690</v>
      </c>
      <c r="C8019" t="s">
        <v>26322</v>
      </c>
      <c r="D8019">
        <v>3</v>
      </c>
      <c r="E8019" t="s">
        <v>13</v>
      </c>
      <c r="F8019" t="s">
        <v>13</v>
      </c>
      <c r="G8019" t="s">
        <v>26314</v>
      </c>
      <c r="H8019" s="3" t="s">
        <v>26315</v>
      </c>
      <c r="I8019" t="s">
        <v>36</v>
      </c>
      <c r="J8019" t="s">
        <v>26323</v>
      </c>
    </row>
    <row r="8020" spans="1:10" ht="16" x14ac:dyDescent="0.2">
      <c r="A8020" t="s">
        <v>26324</v>
      </c>
      <c r="B8020" t="s">
        <v>26312</v>
      </c>
      <c r="C8020" t="s">
        <v>26313</v>
      </c>
      <c r="D8020">
        <v>1</v>
      </c>
      <c r="E8020" t="s">
        <v>13</v>
      </c>
      <c r="F8020" t="s">
        <v>13</v>
      </c>
      <c r="G8020" t="s">
        <v>26314</v>
      </c>
      <c r="H8020" s="3" t="s">
        <v>26315</v>
      </c>
      <c r="I8020" t="s">
        <v>36</v>
      </c>
      <c r="J8020" t="s">
        <v>26325</v>
      </c>
    </row>
    <row r="8021" spans="1:10" ht="16" x14ac:dyDescent="0.2">
      <c r="A8021" t="s">
        <v>26326</v>
      </c>
      <c r="B8021" t="s">
        <v>26327</v>
      </c>
      <c r="C8021" t="s">
        <v>26328</v>
      </c>
      <c r="D8021">
        <v>1</v>
      </c>
      <c r="E8021" t="s">
        <v>13</v>
      </c>
      <c r="F8021" t="s">
        <v>13</v>
      </c>
      <c r="G8021" t="s">
        <v>26314</v>
      </c>
      <c r="H8021" s="3" t="s">
        <v>26315</v>
      </c>
      <c r="I8021" t="s">
        <v>36</v>
      </c>
      <c r="J8021" t="s">
        <v>26329</v>
      </c>
    </row>
    <row r="8022" spans="1:10" ht="16" x14ac:dyDescent="0.2">
      <c r="A8022" t="s">
        <v>26330</v>
      </c>
      <c r="B8022" t="s">
        <v>26312</v>
      </c>
      <c r="C8022" t="s">
        <v>26313</v>
      </c>
      <c r="D8022">
        <v>1</v>
      </c>
      <c r="E8022" t="s">
        <v>13</v>
      </c>
      <c r="F8022" t="s">
        <v>13</v>
      </c>
      <c r="G8022" t="s">
        <v>26314</v>
      </c>
      <c r="H8022" s="3" t="s">
        <v>26315</v>
      </c>
      <c r="I8022" t="s">
        <v>36</v>
      </c>
      <c r="J8022" t="s">
        <v>26331</v>
      </c>
    </row>
    <row r="8023" spans="1:10" ht="16" x14ac:dyDescent="0.2">
      <c r="A8023" t="s">
        <v>26332</v>
      </c>
      <c r="B8023" t="s">
        <v>26312</v>
      </c>
      <c r="C8023" t="s">
        <v>26313</v>
      </c>
      <c r="D8023">
        <v>1</v>
      </c>
      <c r="E8023" t="s">
        <v>13</v>
      </c>
      <c r="F8023" t="s">
        <v>13</v>
      </c>
      <c r="G8023" t="s">
        <v>26314</v>
      </c>
      <c r="H8023" s="3" t="s">
        <v>26315</v>
      </c>
      <c r="I8023" t="s">
        <v>36</v>
      </c>
      <c r="J8023" t="s">
        <v>26333</v>
      </c>
    </row>
    <row r="8024" spans="1:10" ht="16" x14ac:dyDescent="0.2">
      <c r="A8024" t="s">
        <v>26334</v>
      </c>
      <c r="B8024" t="s">
        <v>26335</v>
      </c>
      <c r="C8024" t="s">
        <v>26336</v>
      </c>
      <c r="D8024">
        <v>2</v>
      </c>
      <c r="E8024" t="s">
        <v>13</v>
      </c>
      <c r="F8024" t="s">
        <v>13</v>
      </c>
      <c r="G8024" t="s">
        <v>26314</v>
      </c>
      <c r="H8024" s="3" t="s">
        <v>26315</v>
      </c>
      <c r="I8024" t="s">
        <v>36</v>
      </c>
      <c r="J8024" t="s">
        <v>26337</v>
      </c>
    </row>
    <row r="8025" spans="1:10" ht="16" x14ac:dyDescent="0.2">
      <c r="A8025" t="s">
        <v>26334</v>
      </c>
      <c r="B8025" t="s">
        <v>26312</v>
      </c>
      <c r="C8025" t="s">
        <v>26313</v>
      </c>
      <c r="D8025">
        <v>1</v>
      </c>
      <c r="E8025" t="s">
        <v>13</v>
      </c>
      <c r="F8025" t="s">
        <v>13</v>
      </c>
      <c r="G8025" t="s">
        <v>26314</v>
      </c>
      <c r="H8025" s="3" t="s">
        <v>26315</v>
      </c>
      <c r="I8025" t="s">
        <v>36</v>
      </c>
      <c r="J8025" t="s">
        <v>26337</v>
      </c>
    </row>
    <row r="8026" spans="1:10" ht="16" x14ac:dyDescent="0.2">
      <c r="A8026" t="s">
        <v>26338</v>
      </c>
      <c r="B8026" t="s">
        <v>26339</v>
      </c>
      <c r="C8026" t="s">
        <v>26328</v>
      </c>
      <c r="D8026">
        <v>1</v>
      </c>
      <c r="E8026" t="s">
        <v>13</v>
      </c>
      <c r="F8026" t="s">
        <v>13</v>
      </c>
      <c r="G8026" t="s">
        <v>26314</v>
      </c>
      <c r="H8026" s="3" t="s">
        <v>26315</v>
      </c>
      <c r="I8026" t="s">
        <v>36</v>
      </c>
      <c r="J8026" t="s">
        <v>26340</v>
      </c>
    </row>
    <row r="8027" spans="1:10" ht="16" x14ac:dyDescent="0.2">
      <c r="A8027" t="s">
        <v>26321</v>
      </c>
      <c r="B8027" t="s">
        <v>26341</v>
      </c>
      <c r="C8027" t="s">
        <v>26342</v>
      </c>
      <c r="D8027">
        <v>2</v>
      </c>
      <c r="E8027" t="s">
        <v>13</v>
      </c>
      <c r="F8027" t="s">
        <v>13</v>
      </c>
      <c r="G8027" t="s">
        <v>26314</v>
      </c>
      <c r="H8027" s="3" t="s">
        <v>26315</v>
      </c>
      <c r="I8027" t="s">
        <v>36</v>
      </c>
      <c r="J8027" t="s">
        <v>26323</v>
      </c>
    </row>
    <row r="8028" spans="1:10" ht="16" x14ac:dyDescent="0.2">
      <c r="A8028" t="s">
        <v>26343</v>
      </c>
      <c r="B8028" t="s">
        <v>26312</v>
      </c>
      <c r="C8028" t="s">
        <v>26313</v>
      </c>
      <c r="D8028">
        <v>1</v>
      </c>
      <c r="E8028" t="s">
        <v>13</v>
      </c>
      <c r="F8028" t="s">
        <v>13</v>
      </c>
      <c r="G8028" t="s">
        <v>26314</v>
      </c>
      <c r="H8028" s="3" t="s">
        <v>26315</v>
      </c>
      <c r="I8028" t="s">
        <v>36</v>
      </c>
      <c r="J8028" t="s">
        <v>26344</v>
      </c>
    </row>
    <row r="8029" spans="1:10" ht="16" x14ac:dyDescent="0.2">
      <c r="A8029" t="s">
        <v>26321</v>
      </c>
      <c r="B8029" t="s">
        <v>26312</v>
      </c>
      <c r="C8029" t="s">
        <v>26313</v>
      </c>
      <c r="D8029">
        <v>1</v>
      </c>
      <c r="E8029" t="s">
        <v>13</v>
      </c>
      <c r="F8029" t="s">
        <v>13</v>
      </c>
      <c r="G8029" t="s">
        <v>26314</v>
      </c>
      <c r="H8029" s="3" t="s">
        <v>26315</v>
      </c>
      <c r="I8029" t="s">
        <v>36</v>
      </c>
      <c r="J8029" t="s">
        <v>26323</v>
      </c>
    </row>
    <row r="8030" spans="1:10" ht="16" x14ac:dyDescent="0.2">
      <c r="A8030" t="s">
        <v>26345</v>
      </c>
      <c r="B8030" t="s">
        <v>26346</v>
      </c>
      <c r="C8030" t="s">
        <v>26347</v>
      </c>
      <c r="D8030">
        <v>3</v>
      </c>
      <c r="E8030" t="s">
        <v>13</v>
      </c>
      <c r="F8030" t="s">
        <v>13</v>
      </c>
      <c r="G8030" t="s">
        <v>26348</v>
      </c>
      <c r="H8030" s="3" t="s">
        <v>26349</v>
      </c>
      <c r="I8030" t="s">
        <v>404</v>
      </c>
      <c r="J8030" t="s">
        <v>26350</v>
      </c>
    </row>
    <row r="8031" spans="1:10" ht="16" x14ac:dyDescent="0.2">
      <c r="A8031" t="s">
        <v>13401</v>
      </c>
      <c r="B8031" t="s">
        <v>26351</v>
      </c>
      <c r="C8031" t="s">
        <v>26352</v>
      </c>
      <c r="D8031">
        <v>2</v>
      </c>
      <c r="E8031" t="s">
        <v>13</v>
      </c>
      <c r="F8031" t="s">
        <v>13</v>
      </c>
      <c r="G8031" t="s">
        <v>26353</v>
      </c>
      <c r="H8031" s="3" t="s">
        <v>26354</v>
      </c>
      <c r="I8031" t="s">
        <v>62</v>
      </c>
      <c r="J8031" t="s">
        <v>13406</v>
      </c>
    </row>
    <row r="8032" spans="1:10" ht="16" x14ac:dyDescent="0.2">
      <c r="A8032" t="s">
        <v>26355</v>
      </c>
      <c r="B8032" t="s">
        <v>26356</v>
      </c>
      <c r="C8032" t="s">
        <v>26357</v>
      </c>
      <c r="D8032">
        <v>3</v>
      </c>
      <c r="E8032" t="s">
        <v>13</v>
      </c>
      <c r="F8032" t="s">
        <v>13</v>
      </c>
      <c r="G8032" t="s">
        <v>26353</v>
      </c>
      <c r="H8032" s="3" t="s">
        <v>26354</v>
      </c>
      <c r="I8032" t="s">
        <v>62</v>
      </c>
      <c r="J8032" t="s">
        <v>26358</v>
      </c>
    </row>
    <row r="8033" spans="1:10" ht="16" x14ac:dyDescent="0.2">
      <c r="A8033" t="s">
        <v>26359</v>
      </c>
      <c r="B8033" t="s">
        <v>26360</v>
      </c>
      <c r="C8033" t="s">
        <v>26361</v>
      </c>
      <c r="D8033">
        <v>2</v>
      </c>
      <c r="E8033" t="s">
        <v>13</v>
      </c>
      <c r="F8033" t="s">
        <v>13</v>
      </c>
      <c r="G8033" t="s">
        <v>26353</v>
      </c>
      <c r="H8033" s="3" t="s">
        <v>26362</v>
      </c>
      <c r="I8033" t="s">
        <v>62</v>
      </c>
      <c r="J8033" t="s">
        <v>26363</v>
      </c>
    </row>
    <row r="8034" spans="1:10" ht="16" x14ac:dyDescent="0.2">
      <c r="A8034" t="s">
        <v>26359</v>
      </c>
      <c r="B8034" t="s">
        <v>26364</v>
      </c>
      <c r="C8034" t="s">
        <v>26365</v>
      </c>
      <c r="D8034">
        <v>1</v>
      </c>
      <c r="E8034" t="s">
        <v>13</v>
      </c>
      <c r="F8034" t="s">
        <v>13</v>
      </c>
      <c r="G8034" t="s">
        <v>26353</v>
      </c>
      <c r="H8034" s="3" t="s">
        <v>26362</v>
      </c>
      <c r="I8034" t="s">
        <v>62</v>
      </c>
      <c r="J8034" t="s">
        <v>26363</v>
      </c>
    </row>
    <row r="8035" spans="1:10" ht="16" x14ac:dyDescent="0.2">
      <c r="A8035" t="s">
        <v>26366</v>
      </c>
      <c r="B8035" t="s">
        <v>26367</v>
      </c>
      <c r="C8035" t="s">
        <v>26368</v>
      </c>
      <c r="D8035">
        <v>1</v>
      </c>
      <c r="E8035" t="s">
        <v>13</v>
      </c>
      <c r="F8035" t="s">
        <v>13</v>
      </c>
      <c r="G8035" t="s">
        <v>26353</v>
      </c>
      <c r="H8035" s="3" t="s">
        <v>26354</v>
      </c>
      <c r="I8035" t="s">
        <v>62</v>
      </c>
      <c r="J8035" t="s">
        <v>26369</v>
      </c>
    </row>
    <row r="8036" spans="1:10" ht="16" x14ac:dyDescent="0.2">
      <c r="A8036" t="s">
        <v>26370</v>
      </c>
      <c r="B8036" t="s">
        <v>4652</v>
      </c>
      <c r="C8036" t="s">
        <v>26371</v>
      </c>
      <c r="D8036">
        <v>4</v>
      </c>
      <c r="E8036" t="s">
        <v>26372</v>
      </c>
      <c r="F8036" t="s">
        <v>13</v>
      </c>
      <c r="G8036" t="s">
        <v>26373</v>
      </c>
      <c r="H8036" s="3" t="s">
        <v>26374</v>
      </c>
      <c r="I8036" t="s">
        <v>404</v>
      </c>
      <c r="J8036" t="s">
        <v>26375</v>
      </c>
    </row>
    <row r="8037" spans="1:10" ht="16" x14ac:dyDescent="0.2">
      <c r="A8037" t="s">
        <v>7187</v>
      </c>
      <c r="B8037" t="s">
        <v>26376</v>
      </c>
      <c r="C8037" t="s">
        <v>26377</v>
      </c>
      <c r="D8037">
        <v>1</v>
      </c>
      <c r="E8037" t="s">
        <v>26372</v>
      </c>
      <c r="F8037" t="s">
        <v>13</v>
      </c>
      <c r="G8037" t="s">
        <v>26373</v>
      </c>
      <c r="H8037" s="3" t="s">
        <v>26374</v>
      </c>
      <c r="I8037" t="s">
        <v>404</v>
      </c>
      <c r="J8037" t="s">
        <v>7191</v>
      </c>
    </row>
    <row r="8038" spans="1:10" ht="16" x14ac:dyDescent="0.2">
      <c r="A8038" t="s">
        <v>26378</v>
      </c>
      <c r="B8038" t="s">
        <v>26379</v>
      </c>
      <c r="C8038" t="s">
        <v>26380</v>
      </c>
      <c r="D8038">
        <v>2</v>
      </c>
      <c r="E8038" t="s">
        <v>26372</v>
      </c>
      <c r="F8038" t="s">
        <v>13</v>
      </c>
      <c r="G8038" t="s">
        <v>26373</v>
      </c>
      <c r="H8038" s="3" t="s">
        <v>26374</v>
      </c>
      <c r="I8038" t="s">
        <v>404</v>
      </c>
      <c r="J8038" t="s">
        <v>26381</v>
      </c>
    </row>
    <row r="8039" spans="1:10" ht="16" x14ac:dyDescent="0.2">
      <c r="A8039" t="s">
        <v>7187</v>
      </c>
      <c r="B8039" t="s">
        <v>26382</v>
      </c>
      <c r="C8039" t="s">
        <v>26383</v>
      </c>
      <c r="D8039">
        <v>3</v>
      </c>
      <c r="E8039" t="s">
        <v>26372</v>
      </c>
      <c r="F8039" t="s">
        <v>13</v>
      </c>
      <c r="G8039" t="s">
        <v>26373</v>
      </c>
      <c r="H8039" s="3" t="s">
        <v>26384</v>
      </c>
      <c r="I8039" t="s">
        <v>404</v>
      </c>
      <c r="J8039" t="s">
        <v>7191</v>
      </c>
    </row>
    <row r="8040" spans="1:10" ht="16" x14ac:dyDescent="0.2">
      <c r="A8040" t="s">
        <v>26378</v>
      </c>
      <c r="B8040" t="s">
        <v>26385</v>
      </c>
      <c r="C8040" t="s">
        <v>26386</v>
      </c>
      <c r="D8040">
        <v>1</v>
      </c>
      <c r="E8040" t="s">
        <v>26372</v>
      </c>
      <c r="F8040" t="s">
        <v>13</v>
      </c>
      <c r="G8040" t="s">
        <v>26373</v>
      </c>
      <c r="H8040" s="3" t="s">
        <v>26374</v>
      </c>
      <c r="I8040" t="s">
        <v>404</v>
      </c>
      <c r="J8040" t="s">
        <v>26381</v>
      </c>
    </row>
    <row r="8041" spans="1:10" ht="16" x14ac:dyDescent="0.2">
      <c r="A8041" t="s">
        <v>26387</v>
      </c>
      <c r="B8041" t="s">
        <v>26388</v>
      </c>
      <c r="C8041" t="s">
        <v>26389</v>
      </c>
      <c r="D8041">
        <v>1</v>
      </c>
      <c r="E8041" t="s">
        <v>26372</v>
      </c>
      <c r="F8041" t="s">
        <v>13</v>
      </c>
      <c r="G8041" t="s">
        <v>26373</v>
      </c>
      <c r="H8041" s="3" t="s">
        <v>26390</v>
      </c>
      <c r="I8041" t="s">
        <v>404</v>
      </c>
      <c r="J8041" t="s">
        <v>26391</v>
      </c>
    </row>
    <row r="8042" spans="1:10" ht="16" x14ac:dyDescent="0.2">
      <c r="A8042" t="s">
        <v>26392</v>
      </c>
      <c r="B8042" t="s">
        <v>26393</v>
      </c>
      <c r="C8042" t="s">
        <v>26394</v>
      </c>
      <c r="D8042">
        <v>1</v>
      </c>
      <c r="E8042" t="s">
        <v>26372</v>
      </c>
      <c r="F8042" t="s">
        <v>13</v>
      </c>
      <c r="G8042" t="s">
        <v>26373</v>
      </c>
      <c r="H8042" s="3" t="s">
        <v>26384</v>
      </c>
      <c r="I8042" t="s">
        <v>404</v>
      </c>
      <c r="J8042" t="s">
        <v>26395</v>
      </c>
    </row>
    <row r="8043" spans="1:10" ht="16" x14ac:dyDescent="0.2">
      <c r="A8043" t="s">
        <v>14608</v>
      </c>
      <c r="B8043" t="s">
        <v>26396</v>
      </c>
      <c r="C8043" t="s">
        <v>26397</v>
      </c>
      <c r="D8043">
        <v>2</v>
      </c>
      <c r="E8043" t="s">
        <v>26372</v>
      </c>
      <c r="F8043" t="s">
        <v>13</v>
      </c>
      <c r="G8043" t="s">
        <v>26373</v>
      </c>
      <c r="H8043" s="3" t="s">
        <v>26374</v>
      </c>
      <c r="I8043" t="s">
        <v>404</v>
      </c>
      <c r="J8043" t="s">
        <v>14613</v>
      </c>
    </row>
    <row r="8044" spans="1:10" ht="16" x14ac:dyDescent="0.2">
      <c r="A8044" t="s">
        <v>26387</v>
      </c>
      <c r="B8044" t="s">
        <v>26385</v>
      </c>
      <c r="C8044" t="s">
        <v>26386</v>
      </c>
      <c r="D8044">
        <v>5</v>
      </c>
      <c r="E8044" t="s">
        <v>26372</v>
      </c>
      <c r="F8044" t="s">
        <v>13066</v>
      </c>
      <c r="G8044" t="s">
        <v>26398</v>
      </c>
      <c r="H8044" s="3" t="s">
        <v>26390</v>
      </c>
      <c r="I8044" t="s">
        <v>404</v>
      </c>
      <c r="J8044" t="s">
        <v>26391</v>
      </c>
    </row>
    <row r="8045" spans="1:10" ht="16" x14ac:dyDescent="0.2">
      <c r="A8045" t="s">
        <v>26387</v>
      </c>
      <c r="B8045" t="s">
        <v>26399</v>
      </c>
      <c r="C8045" t="s">
        <v>26400</v>
      </c>
      <c r="D8045">
        <v>2</v>
      </c>
      <c r="E8045" t="s">
        <v>26372</v>
      </c>
      <c r="F8045" t="s">
        <v>13066</v>
      </c>
      <c r="G8045" t="s">
        <v>26401</v>
      </c>
      <c r="H8045" s="3" t="s">
        <v>26390</v>
      </c>
      <c r="I8045" t="s">
        <v>404</v>
      </c>
      <c r="J8045" t="s">
        <v>26391</v>
      </c>
    </row>
    <row r="8046" spans="1:10" ht="16" x14ac:dyDescent="0.2">
      <c r="A8046" t="s">
        <v>26387</v>
      </c>
      <c r="B8046" t="s">
        <v>26402</v>
      </c>
      <c r="C8046" t="s">
        <v>26403</v>
      </c>
      <c r="D8046">
        <v>4</v>
      </c>
      <c r="E8046" t="s">
        <v>26372</v>
      </c>
      <c r="F8046" t="s">
        <v>13066</v>
      </c>
      <c r="G8046" t="s">
        <v>26404</v>
      </c>
      <c r="H8046" s="3" t="s">
        <v>26390</v>
      </c>
      <c r="I8046" t="s">
        <v>404</v>
      </c>
      <c r="J8046" t="s">
        <v>26391</v>
      </c>
    </row>
    <row r="8047" spans="1:10" ht="16" x14ac:dyDescent="0.2">
      <c r="A8047" t="s">
        <v>26387</v>
      </c>
      <c r="B8047" t="s">
        <v>26405</v>
      </c>
      <c r="C8047" t="s">
        <v>26406</v>
      </c>
      <c r="D8047">
        <v>3</v>
      </c>
      <c r="E8047" t="s">
        <v>26372</v>
      </c>
      <c r="F8047" t="s">
        <v>13066</v>
      </c>
      <c r="G8047" t="s">
        <v>26407</v>
      </c>
      <c r="H8047" s="3" t="s">
        <v>26390</v>
      </c>
      <c r="I8047" t="s">
        <v>404</v>
      </c>
      <c r="J8047" t="s">
        <v>26391</v>
      </c>
    </row>
    <row r="8048" spans="1:10" ht="32" x14ac:dyDescent="0.2">
      <c r="A8048" t="s">
        <v>26408</v>
      </c>
      <c r="B8048" t="s">
        <v>9057</v>
      </c>
      <c r="C8048" t="s">
        <v>26409</v>
      </c>
      <c r="D8048">
        <v>1</v>
      </c>
      <c r="E8048" t="s">
        <v>26372</v>
      </c>
      <c r="F8048" t="s">
        <v>13</v>
      </c>
      <c r="G8048" t="s">
        <v>26410</v>
      </c>
      <c r="H8048" s="3" t="s">
        <v>26411</v>
      </c>
      <c r="I8048" t="s">
        <v>62</v>
      </c>
      <c r="J8048" t="s">
        <v>26412</v>
      </c>
    </row>
    <row r="8049" spans="1:10" ht="16" x14ac:dyDescent="0.2">
      <c r="A8049" t="s">
        <v>26413</v>
      </c>
      <c r="B8049" t="s">
        <v>26414</v>
      </c>
      <c r="C8049" t="s">
        <v>26415</v>
      </c>
      <c r="D8049">
        <v>3</v>
      </c>
      <c r="E8049">
        <f>548</f>
        <v>548</v>
      </c>
      <c r="F8049" t="s">
        <v>13</v>
      </c>
      <c r="G8049" t="s">
        <v>26416</v>
      </c>
      <c r="H8049" s="3" t="s">
        <v>26417</v>
      </c>
      <c r="I8049" t="s">
        <v>62</v>
      </c>
      <c r="J8049" t="s">
        <v>26418</v>
      </c>
    </row>
    <row r="8050" spans="1:10" ht="16" x14ac:dyDescent="0.2">
      <c r="A8050" t="s">
        <v>26419</v>
      </c>
      <c r="B8050" t="s">
        <v>26420</v>
      </c>
      <c r="C8050" t="s">
        <v>26421</v>
      </c>
      <c r="D8050">
        <v>3</v>
      </c>
      <c r="E8050" t="s">
        <v>13</v>
      </c>
      <c r="F8050" t="s">
        <v>13</v>
      </c>
      <c r="G8050" t="s">
        <v>26422</v>
      </c>
      <c r="H8050" s="3" t="s">
        <v>26423</v>
      </c>
      <c r="I8050" t="s">
        <v>62</v>
      </c>
      <c r="J8050" t="s">
        <v>26424</v>
      </c>
    </row>
    <row r="8051" spans="1:10" ht="16" x14ac:dyDescent="0.2">
      <c r="A8051" t="s">
        <v>26425</v>
      </c>
      <c r="B8051" t="s">
        <v>26426</v>
      </c>
      <c r="C8051" t="s">
        <v>26427</v>
      </c>
      <c r="D8051">
        <v>2</v>
      </c>
      <c r="E8051" t="s">
        <v>13</v>
      </c>
      <c r="F8051" t="s">
        <v>13</v>
      </c>
      <c r="G8051" t="s">
        <v>26422</v>
      </c>
      <c r="H8051" s="3" t="s">
        <v>26428</v>
      </c>
      <c r="I8051" t="s">
        <v>62</v>
      </c>
      <c r="J8051" t="s">
        <v>26429</v>
      </c>
    </row>
    <row r="8052" spans="1:10" ht="16" x14ac:dyDescent="0.2">
      <c r="A8052" t="s">
        <v>26425</v>
      </c>
      <c r="B8052" t="s">
        <v>26430</v>
      </c>
      <c r="C8052" t="s">
        <v>26431</v>
      </c>
      <c r="D8052">
        <v>1</v>
      </c>
      <c r="E8052" t="s">
        <v>13</v>
      </c>
      <c r="F8052" t="s">
        <v>13</v>
      </c>
      <c r="G8052" t="s">
        <v>26422</v>
      </c>
      <c r="H8052" s="3" t="s">
        <v>26432</v>
      </c>
      <c r="I8052" t="s">
        <v>62</v>
      </c>
      <c r="J8052" t="s">
        <v>26429</v>
      </c>
    </row>
    <row r="8053" spans="1:10" ht="32" x14ac:dyDescent="0.2">
      <c r="A8053" t="s">
        <v>26419</v>
      </c>
      <c r="B8053" t="s">
        <v>26433</v>
      </c>
      <c r="C8053" t="s">
        <v>26434</v>
      </c>
      <c r="D8053">
        <v>1</v>
      </c>
      <c r="E8053" t="s">
        <v>13</v>
      </c>
      <c r="F8053" t="s">
        <v>13</v>
      </c>
      <c r="G8053" t="s">
        <v>26435</v>
      </c>
      <c r="H8053" s="3" t="s">
        <v>26436</v>
      </c>
      <c r="I8053" t="s">
        <v>7009</v>
      </c>
      <c r="J8053" t="s">
        <v>26424</v>
      </c>
    </row>
    <row r="8054" spans="1:10" ht="16" x14ac:dyDescent="0.2">
      <c r="A8054" t="s">
        <v>14041</v>
      </c>
      <c r="B8054" t="s">
        <v>26437</v>
      </c>
      <c r="C8054" t="s">
        <v>26438</v>
      </c>
      <c r="D8054">
        <v>3</v>
      </c>
      <c r="E8054" t="s">
        <v>13</v>
      </c>
      <c r="F8054" t="s">
        <v>13</v>
      </c>
      <c r="G8054" t="s">
        <v>26439</v>
      </c>
      <c r="H8054" s="3" t="s">
        <v>26440</v>
      </c>
      <c r="I8054" t="s">
        <v>404</v>
      </c>
      <c r="J8054" t="s">
        <v>14046</v>
      </c>
    </row>
    <row r="8055" spans="1:10" ht="16" x14ac:dyDescent="0.2">
      <c r="A8055" t="s">
        <v>26441</v>
      </c>
      <c r="B8055" t="s">
        <v>26442</v>
      </c>
      <c r="C8055" t="s">
        <v>26443</v>
      </c>
      <c r="D8055">
        <v>1</v>
      </c>
      <c r="E8055" t="s">
        <v>13</v>
      </c>
      <c r="F8055" t="s">
        <v>13</v>
      </c>
      <c r="G8055" t="s">
        <v>26444</v>
      </c>
      <c r="H8055" s="3" t="s">
        <v>26445</v>
      </c>
      <c r="I8055" t="s">
        <v>404</v>
      </c>
      <c r="J8055" t="s">
        <v>26446</v>
      </c>
    </row>
    <row r="8056" spans="1:10" ht="16" x14ac:dyDescent="0.2">
      <c r="A8056" t="s">
        <v>19436</v>
      </c>
      <c r="B8056" t="s">
        <v>26447</v>
      </c>
      <c r="C8056" t="s">
        <v>26448</v>
      </c>
      <c r="D8056">
        <v>1</v>
      </c>
      <c r="E8056" t="s">
        <v>13</v>
      </c>
      <c r="F8056" t="s">
        <v>13</v>
      </c>
      <c r="G8056" t="s">
        <v>26449</v>
      </c>
      <c r="H8056" s="3" t="s">
        <v>26445</v>
      </c>
      <c r="I8056" t="s">
        <v>404</v>
      </c>
      <c r="J8056" t="s">
        <v>19440</v>
      </c>
    </row>
    <row r="8057" spans="1:10" ht="16" x14ac:dyDescent="0.2">
      <c r="A8057" t="s">
        <v>19436</v>
      </c>
      <c r="B8057" t="s">
        <v>26450</v>
      </c>
      <c r="C8057" t="s">
        <v>26451</v>
      </c>
      <c r="D8057">
        <v>5</v>
      </c>
      <c r="E8057" t="s">
        <v>13</v>
      </c>
      <c r="F8057" t="s">
        <v>13</v>
      </c>
      <c r="G8057" t="s">
        <v>26452</v>
      </c>
      <c r="H8057" s="3" t="s">
        <v>26445</v>
      </c>
      <c r="I8057" t="s">
        <v>404</v>
      </c>
      <c r="J8057" t="s">
        <v>19440</v>
      </c>
    </row>
    <row r="8058" spans="1:10" ht="16" x14ac:dyDescent="0.2">
      <c r="A8058" t="s">
        <v>19712</v>
      </c>
      <c r="B8058" t="s">
        <v>26453</v>
      </c>
      <c r="C8058" t="s">
        <v>26454</v>
      </c>
      <c r="D8058">
        <v>1</v>
      </c>
      <c r="E8058" t="s">
        <v>13</v>
      </c>
      <c r="F8058" t="s">
        <v>13</v>
      </c>
      <c r="G8058" t="s">
        <v>26455</v>
      </c>
      <c r="H8058" s="3" t="s">
        <v>26456</v>
      </c>
      <c r="I8058" t="s">
        <v>1489</v>
      </c>
      <c r="J8058" t="s">
        <v>19717</v>
      </c>
    </row>
    <row r="8059" spans="1:10" ht="16" x14ac:dyDescent="0.2">
      <c r="A8059" t="s">
        <v>1469</v>
      </c>
      <c r="B8059" t="s">
        <v>26457</v>
      </c>
      <c r="C8059" t="s">
        <v>26458</v>
      </c>
      <c r="D8059">
        <v>3</v>
      </c>
      <c r="E8059" t="s">
        <v>13</v>
      </c>
      <c r="F8059" t="s">
        <v>13</v>
      </c>
      <c r="G8059" t="s">
        <v>26459</v>
      </c>
      <c r="H8059" s="3" t="s">
        <v>26460</v>
      </c>
      <c r="I8059" t="s">
        <v>62</v>
      </c>
      <c r="J8059" t="s">
        <v>1474</v>
      </c>
    </row>
    <row r="8060" spans="1:10" ht="16" x14ac:dyDescent="0.2">
      <c r="A8060" t="s">
        <v>21967</v>
      </c>
      <c r="B8060" t="s">
        <v>26461</v>
      </c>
      <c r="C8060" t="s">
        <v>26462</v>
      </c>
      <c r="D8060">
        <v>4</v>
      </c>
      <c r="E8060" t="s">
        <v>13</v>
      </c>
      <c r="F8060" t="s">
        <v>13</v>
      </c>
      <c r="G8060" t="s">
        <v>26463</v>
      </c>
      <c r="H8060" s="3" t="s">
        <v>26464</v>
      </c>
      <c r="I8060" t="s">
        <v>524</v>
      </c>
      <c r="J8060" t="s">
        <v>21972</v>
      </c>
    </row>
    <row r="8061" spans="1:10" ht="16" x14ac:dyDescent="0.2">
      <c r="A8061" t="s">
        <v>21967</v>
      </c>
      <c r="B8061" t="s">
        <v>26465</v>
      </c>
      <c r="C8061" t="s">
        <v>26466</v>
      </c>
      <c r="D8061">
        <v>5</v>
      </c>
      <c r="E8061" t="s">
        <v>13</v>
      </c>
      <c r="F8061" t="s">
        <v>13</v>
      </c>
      <c r="G8061" t="s">
        <v>26463</v>
      </c>
      <c r="H8061" s="3" t="s">
        <v>26467</v>
      </c>
      <c r="I8061" t="s">
        <v>524</v>
      </c>
      <c r="J8061" t="s">
        <v>21972</v>
      </c>
    </row>
    <row r="8062" spans="1:10" ht="16" x14ac:dyDescent="0.2">
      <c r="A8062" t="s">
        <v>26468</v>
      </c>
      <c r="B8062" t="s">
        <v>26469</v>
      </c>
      <c r="C8062" t="s">
        <v>26470</v>
      </c>
      <c r="D8062">
        <v>3</v>
      </c>
      <c r="E8062" t="s">
        <v>13</v>
      </c>
      <c r="F8062" t="s">
        <v>13</v>
      </c>
      <c r="G8062" t="s">
        <v>26471</v>
      </c>
      <c r="H8062" s="3" t="s">
        <v>26472</v>
      </c>
      <c r="I8062" t="s">
        <v>62</v>
      </c>
      <c r="J8062" t="s">
        <v>26473</v>
      </c>
    </row>
    <row r="8063" spans="1:10" ht="16" x14ac:dyDescent="0.2">
      <c r="A8063" t="s">
        <v>26468</v>
      </c>
      <c r="B8063" t="s">
        <v>26474</v>
      </c>
      <c r="C8063" t="s">
        <v>26475</v>
      </c>
      <c r="D8063">
        <v>4</v>
      </c>
      <c r="E8063" t="s">
        <v>13</v>
      </c>
      <c r="F8063" t="s">
        <v>13</v>
      </c>
      <c r="G8063" t="s">
        <v>26471</v>
      </c>
      <c r="H8063" s="3" t="s">
        <v>26472</v>
      </c>
      <c r="I8063" t="s">
        <v>62</v>
      </c>
      <c r="J8063" t="s">
        <v>26473</v>
      </c>
    </row>
    <row r="8064" spans="1:10" ht="16" x14ac:dyDescent="0.2">
      <c r="A8064" t="s">
        <v>26468</v>
      </c>
      <c r="B8064" t="s">
        <v>26476</v>
      </c>
      <c r="C8064" t="s">
        <v>26477</v>
      </c>
      <c r="D8064">
        <v>1</v>
      </c>
      <c r="E8064" t="s">
        <v>13</v>
      </c>
      <c r="F8064" t="s">
        <v>13</v>
      </c>
      <c r="G8064" t="s">
        <v>26471</v>
      </c>
      <c r="H8064" s="3" t="s">
        <v>26472</v>
      </c>
      <c r="I8064" t="s">
        <v>62</v>
      </c>
      <c r="J8064" t="s">
        <v>26473</v>
      </c>
    </row>
    <row r="8065" spans="1:10" ht="16" x14ac:dyDescent="0.2">
      <c r="A8065" t="s">
        <v>26478</v>
      </c>
      <c r="B8065" t="s">
        <v>26476</v>
      </c>
      <c r="C8065" t="s">
        <v>26477</v>
      </c>
      <c r="D8065">
        <v>1</v>
      </c>
      <c r="E8065" t="s">
        <v>13</v>
      </c>
      <c r="F8065" t="s">
        <v>13</v>
      </c>
      <c r="G8065" t="s">
        <v>26471</v>
      </c>
      <c r="H8065" s="3" t="s">
        <v>26472</v>
      </c>
      <c r="I8065" t="s">
        <v>62</v>
      </c>
      <c r="J8065" t="s">
        <v>26479</v>
      </c>
    </row>
    <row r="8066" spans="1:10" ht="16" x14ac:dyDescent="0.2">
      <c r="A8066" t="s">
        <v>26468</v>
      </c>
      <c r="B8066" t="s">
        <v>26480</v>
      </c>
      <c r="C8066" t="s">
        <v>26481</v>
      </c>
      <c r="D8066">
        <v>5</v>
      </c>
      <c r="E8066" t="s">
        <v>13</v>
      </c>
      <c r="F8066" t="s">
        <v>13</v>
      </c>
      <c r="G8066" t="s">
        <v>26471</v>
      </c>
      <c r="H8066" s="3" t="s">
        <v>26472</v>
      </c>
      <c r="I8066" t="s">
        <v>62</v>
      </c>
      <c r="J8066" t="s">
        <v>26473</v>
      </c>
    </row>
    <row r="8067" spans="1:10" ht="16" x14ac:dyDescent="0.2">
      <c r="A8067" t="s">
        <v>26482</v>
      </c>
      <c r="B8067" t="s">
        <v>26483</v>
      </c>
      <c r="C8067" t="s">
        <v>26484</v>
      </c>
      <c r="D8067">
        <v>3</v>
      </c>
      <c r="E8067" t="s">
        <v>13</v>
      </c>
      <c r="F8067" t="s">
        <v>13</v>
      </c>
      <c r="G8067" t="s">
        <v>26485</v>
      </c>
      <c r="H8067" s="3" t="s">
        <v>26486</v>
      </c>
      <c r="I8067" t="s">
        <v>62</v>
      </c>
      <c r="J8067" t="s">
        <v>26487</v>
      </c>
    </row>
    <row r="8068" spans="1:10" ht="16" x14ac:dyDescent="0.2">
      <c r="A8068" t="s">
        <v>26488</v>
      </c>
      <c r="B8068" t="s">
        <v>26489</v>
      </c>
      <c r="C8068" t="s">
        <v>26490</v>
      </c>
      <c r="D8068">
        <v>3</v>
      </c>
      <c r="E8068" t="s">
        <v>13</v>
      </c>
      <c r="F8068" t="s">
        <v>13</v>
      </c>
      <c r="G8068" t="s">
        <v>26491</v>
      </c>
      <c r="H8068" s="3" t="s">
        <v>26492</v>
      </c>
      <c r="I8068" t="s">
        <v>62</v>
      </c>
      <c r="J8068" t="s">
        <v>26493</v>
      </c>
    </row>
    <row r="8069" spans="1:10" ht="16" x14ac:dyDescent="0.2">
      <c r="A8069" t="s">
        <v>26494</v>
      </c>
      <c r="B8069" t="s">
        <v>26495</v>
      </c>
      <c r="C8069" t="s">
        <v>26496</v>
      </c>
      <c r="D8069">
        <v>2</v>
      </c>
      <c r="E8069" t="s">
        <v>13</v>
      </c>
      <c r="F8069" t="s">
        <v>13</v>
      </c>
      <c r="G8069" t="s">
        <v>26497</v>
      </c>
      <c r="H8069" s="3" t="s">
        <v>26498</v>
      </c>
      <c r="I8069" t="s">
        <v>817</v>
      </c>
      <c r="J8069" t="s">
        <v>26499</v>
      </c>
    </row>
    <row r="8070" spans="1:10" ht="16" x14ac:dyDescent="0.2">
      <c r="A8070" t="s">
        <v>23134</v>
      </c>
      <c r="B8070" t="s">
        <v>26500</v>
      </c>
      <c r="C8070" t="s">
        <v>26501</v>
      </c>
      <c r="D8070">
        <v>1</v>
      </c>
      <c r="E8070" t="s">
        <v>13</v>
      </c>
      <c r="F8070" t="s">
        <v>13</v>
      </c>
      <c r="G8070" t="s">
        <v>26502</v>
      </c>
      <c r="H8070" s="3" t="s">
        <v>26503</v>
      </c>
      <c r="I8070" t="s">
        <v>547</v>
      </c>
      <c r="J8070" t="s">
        <v>23139</v>
      </c>
    </row>
    <row r="8071" spans="1:10" ht="16" x14ac:dyDescent="0.2">
      <c r="A8071" t="s">
        <v>26504</v>
      </c>
      <c r="B8071" t="s">
        <v>26505</v>
      </c>
      <c r="C8071" t="s">
        <v>26506</v>
      </c>
      <c r="D8071">
        <v>1</v>
      </c>
      <c r="E8071" t="s">
        <v>13</v>
      </c>
      <c r="F8071" t="s">
        <v>13</v>
      </c>
      <c r="G8071" t="s">
        <v>26502</v>
      </c>
      <c r="H8071" s="3" t="s">
        <v>26507</v>
      </c>
      <c r="I8071" t="s">
        <v>547</v>
      </c>
      <c r="J8071" t="s">
        <v>26508</v>
      </c>
    </row>
    <row r="8072" spans="1:10" ht="16" x14ac:dyDescent="0.2">
      <c r="A8072" t="s">
        <v>15887</v>
      </c>
      <c r="B8072" t="s">
        <v>4749</v>
      </c>
      <c r="C8072" t="s">
        <v>26509</v>
      </c>
      <c r="D8072">
        <v>2</v>
      </c>
      <c r="E8072" t="s">
        <v>13</v>
      </c>
      <c r="F8072" t="s">
        <v>13</v>
      </c>
      <c r="G8072" t="s">
        <v>26510</v>
      </c>
      <c r="H8072" s="3" t="s">
        <v>26511</v>
      </c>
      <c r="I8072" t="s">
        <v>547</v>
      </c>
      <c r="J8072" t="s">
        <v>15891</v>
      </c>
    </row>
    <row r="8073" spans="1:10" ht="16" x14ac:dyDescent="0.2">
      <c r="A8073" t="s">
        <v>15887</v>
      </c>
      <c r="B8073" t="s">
        <v>26512</v>
      </c>
      <c r="C8073" t="s">
        <v>26513</v>
      </c>
      <c r="D8073">
        <v>1</v>
      </c>
      <c r="E8073" t="s">
        <v>13</v>
      </c>
      <c r="F8073" t="s">
        <v>13</v>
      </c>
      <c r="G8073" t="s">
        <v>26510</v>
      </c>
      <c r="H8073" s="3" t="s">
        <v>26511</v>
      </c>
      <c r="I8073" t="s">
        <v>547</v>
      </c>
      <c r="J8073" t="s">
        <v>15891</v>
      </c>
    </row>
    <row r="8074" spans="1:10" ht="16" x14ac:dyDescent="0.2">
      <c r="A8074" t="s">
        <v>26514</v>
      </c>
      <c r="B8074" t="s">
        <v>26515</v>
      </c>
      <c r="C8074" t="s">
        <v>26516</v>
      </c>
      <c r="D8074">
        <v>5</v>
      </c>
      <c r="E8074" t="s">
        <v>13</v>
      </c>
      <c r="F8074" t="s">
        <v>13</v>
      </c>
      <c r="G8074" t="s">
        <v>26510</v>
      </c>
      <c r="H8074" s="3" t="s">
        <v>26511</v>
      </c>
      <c r="I8074" t="s">
        <v>547</v>
      </c>
      <c r="J8074" t="s">
        <v>26517</v>
      </c>
    </row>
    <row r="8075" spans="1:10" ht="16" x14ac:dyDescent="0.2">
      <c r="A8075" t="s">
        <v>26514</v>
      </c>
      <c r="B8075" t="s">
        <v>2905</v>
      </c>
      <c r="C8075" t="s">
        <v>26518</v>
      </c>
      <c r="D8075">
        <v>2</v>
      </c>
      <c r="E8075" t="s">
        <v>13</v>
      </c>
      <c r="F8075" t="s">
        <v>13</v>
      </c>
      <c r="G8075" t="s">
        <v>26510</v>
      </c>
      <c r="H8075" s="3" t="s">
        <v>26519</v>
      </c>
      <c r="I8075" t="s">
        <v>547</v>
      </c>
      <c r="J8075" t="s">
        <v>26517</v>
      </c>
    </row>
    <row r="8076" spans="1:10" ht="16" x14ac:dyDescent="0.2">
      <c r="A8076" t="s">
        <v>26514</v>
      </c>
      <c r="B8076" t="s">
        <v>26520</v>
      </c>
      <c r="C8076" t="s">
        <v>26521</v>
      </c>
      <c r="D8076">
        <v>3</v>
      </c>
      <c r="E8076" t="s">
        <v>13</v>
      </c>
      <c r="F8076" t="s">
        <v>13</v>
      </c>
      <c r="G8076" t="s">
        <v>26510</v>
      </c>
      <c r="H8076" s="3" t="s">
        <v>26519</v>
      </c>
      <c r="I8076" t="s">
        <v>547</v>
      </c>
      <c r="J8076" t="s">
        <v>26517</v>
      </c>
    </row>
    <row r="8077" spans="1:10" ht="16" x14ac:dyDescent="0.2">
      <c r="A8077" t="s">
        <v>26514</v>
      </c>
      <c r="B8077" t="s">
        <v>26522</v>
      </c>
      <c r="C8077" t="s">
        <v>26523</v>
      </c>
      <c r="D8077">
        <v>1</v>
      </c>
      <c r="E8077" t="s">
        <v>13</v>
      </c>
      <c r="F8077" t="s">
        <v>13</v>
      </c>
      <c r="G8077" t="s">
        <v>26510</v>
      </c>
      <c r="H8077" s="3" t="s">
        <v>26519</v>
      </c>
      <c r="I8077" t="s">
        <v>547</v>
      </c>
      <c r="J8077" t="s">
        <v>26517</v>
      </c>
    </row>
    <row r="8078" spans="1:10" ht="16" x14ac:dyDescent="0.2">
      <c r="A8078" t="s">
        <v>4667</v>
      </c>
      <c r="B8078" t="s">
        <v>26524</v>
      </c>
      <c r="C8078" t="s">
        <v>26525</v>
      </c>
      <c r="D8078">
        <v>2</v>
      </c>
      <c r="E8078" t="s">
        <v>13</v>
      </c>
      <c r="F8078" t="s">
        <v>13</v>
      </c>
      <c r="G8078" t="s">
        <v>26526</v>
      </c>
      <c r="H8078" s="3" t="s">
        <v>26527</v>
      </c>
      <c r="I8078" t="s">
        <v>547</v>
      </c>
      <c r="J8078" t="s">
        <v>4670</v>
      </c>
    </row>
    <row r="8079" spans="1:10" ht="16" x14ac:dyDescent="0.2">
      <c r="A8079" t="s">
        <v>26528</v>
      </c>
      <c r="B8079" t="s">
        <v>26529</v>
      </c>
      <c r="C8079" t="s">
        <v>26530</v>
      </c>
      <c r="D8079">
        <v>1</v>
      </c>
      <c r="E8079" t="s">
        <v>13</v>
      </c>
      <c r="F8079" t="s">
        <v>13</v>
      </c>
      <c r="G8079" t="s">
        <v>26526</v>
      </c>
      <c r="H8079" s="3" t="s">
        <v>26531</v>
      </c>
      <c r="I8079" t="s">
        <v>547</v>
      </c>
      <c r="J8079" t="s">
        <v>26532</v>
      </c>
    </row>
    <row r="8080" spans="1:10" ht="16" x14ac:dyDescent="0.2">
      <c r="A8080" t="s">
        <v>26528</v>
      </c>
      <c r="B8080" t="s">
        <v>26533</v>
      </c>
      <c r="C8080" t="s">
        <v>26534</v>
      </c>
      <c r="D8080">
        <v>2</v>
      </c>
      <c r="E8080" t="s">
        <v>13</v>
      </c>
      <c r="F8080" t="s">
        <v>13</v>
      </c>
      <c r="G8080" t="s">
        <v>26526</v>
      </c>
      <c r="H8080" s="3" t="s">
        <v>26535</v>
      </c>
      <c r="I8080" t="s">
        <v>547</v>
      </c>
      <c r="J8080" t="s">
        <v>26532</v>
      </c>
    </row>
    <row r="8081" spans="1:10" ht="16" x14ac:dyDescent="0.2">
      <c r="A8081" t="s">
        <v>26536</v>
      </c>
      <c r="B8081" t="s">
        <v>9035</v>
      </c>
      <c r="C8081" t="s">
        <v>26537</v>
      </c>
      <c r="D8081">
        <v>4</v>
      </c>
      <c r="E8081" t="s">
        <v>13</v>
      </c>
      <c r="F8081" t="s">
        <v>13</v>
      </c>
      <c r="G8081" t="s">
        <v>26526</v>
      </c>
      <c r="H8081" s="3" t="s">
        <v>26538</v>
      </c>
      <c r="I8081" t="s">
        <v>547</v>
      </c>
      <c r="J8081" t="s">
        <v>26539</v>
      </c>
    </row>
    <row r="8082" spans="1:10" ht="32" x14ac:dyDescent="0.2">
      <c r="A8082" t="s">
        <v>26540</v>
      </c>
      <c r="B8082" t="s">
        <v>4737</v>
      </c>
      <c r="C8082" t="s">
        <v>26541</v>
      </c>
      <c r="D8082">
        <v>1</v>
      </c>
      <c r="E8082" t="s">
        <v>13</v>
      </c>
      <c r="F8082" t="s">
        <v>13</v>
      </c>
      <c r="G8082" t="s">
        <v>26542</v>
      </c>
      <c r="H8082" s="3" t="s">
        <v>26543</v>
      </c>
      <c r="I8082" t="s">
        <v>1033</v>
      </c>
      <c r="J8082" t="s">
        <v>26544</v>
      </c>
    </row>
    <row r="8083" spans="1:10" ht="16" x14ac:dyDescent="0.2">
      <c r="A8083" t="s">
        <v>26545</v>
      </c>
      <c r="B8083" t="s">
        <v>26546</v>
      </c>
      <c r="C8083" t="s">
        <v>26547</v>
      </c>
      <c r="D8083">
        <v>1</v>
      </c>
      <c r="E8083" t="s">
        <v>13</v>
      </c>
      <c r="F8083" t="s">
        <v>13</v>
      </c>
      <c r="G8083" t="s">
        <v>26548</v>
      </c>
      <c r="H8083" s="3" t="s">
        <v>26549</v>
      </c>
      <c r="I8083" t="s">
        <v>1725</v>
      </c>
      <c r="J8083" t="s">
        <v>26550</v>
      </c>
    </row>
    <row r="8084" spans="1:10" ht="16" x14ac:dyDescent="0.2">
      <c r="A8084" t="s">
        <v>7362</v>
      </c>
      <c r="B8084" t="s">
        <v>26551</v>
      </c>
      <c r="C8084" t="s">
        <v>26552</v>
      </c>
      <c r="D8084">
        <v>1</v>
      </c>
      <c r="E8084" t="s">
        <v>13</v>
      </c>
      <c r="F8084" t="s">
        <v>13</v>
      </c>
      <c r="G8084" t="s">
        <v>26553</v>
      </c>
      <c r="H8084" s="3" t="s">
        <v>26554</v>
      </c>
      <c r="I8084" t="s">
        <v>62</v>
      </c>
      <c r="J8084" t="s">
        <v>7366</v>
      </c>
    </row>
    <row r="8085" spans="1:10" ht="16" x14ac:dyDescent="0.2">
      <c r="A8085" t="s">
        <v>24155</v>
      </c>
      <c r="B8085" t="s">
        <v>26551</v>
      </c>
      <c r="C8085" t="s">
        <v>26552</v>
      </c>
      <c r="D8085">
        <v>1</v>
      </c>
      <c r="E8085" t="s">
        <v>13</v>
      </c>
      <c r="F8085" t="s">
        <v>13</v>
      </c>
      <c r="G8085" t="s">
        <v>26553</v>
      </c>
      <c r="H8085" s="3" t="s">
        <v>26555</v>
      </c>
      <c r="I8085" t="s">
        <v>62</v>
      </c>
      <c r="J8085" t="s">
        <v>24156</v>
      </c>
    </row>
    <row r="8086" spans="1:10" ht="16" x14ac:dyDescent="0.2">
      <c r="A8086" t="s">
        <v>10644</v>
      </c>
      <c r="B8086" t="s">
        <v>26556</v>
      </c>
      <c r="C8086" t="s">
        <v>26552</v>
      </c>
      <c r="D8086">
        <v>1</v>
      </c>
      <c r="E8086" t="s">
        <v>13</v>
      </c>
      <c r="F8086" t="s">
        <v>13</v>
      </c>
      <c r="G8086" t="s">
        <v>26553</v>
      </c>
      <c r="H8086" s="3" t="s">
        <v>26557</v>
      </c>
      <c r="I8086" t="s">
        <v>62</v>
      </c>
      <c r="J8086" t="s">
        <v>10647</v>
      </c>
    </row>
    <row r="8087" spans="1:10" ht="16" x14ac:dyDescent="0.2">
      <c r="A8087" t="s">
        <v>24173</v>
      </c>
      <c r="B8087" t="s">
        <v>26551</v>
      </c>
      <c r="C8087" t="s">
        <v>26552</v>
      </c>
      <c r="D8087">
        <v>2</v>
      </c>
      <c r="E8087" t="s">
        <v>13</v>
      </c>
      <c r="F8087" t="s">
        <v>13</v>
      </c>
      <c r="G8087" t="s">
        <v>26553</v>
      </c>
      <c r="H8087" s="3" t="s">
        <v>26557</v>
      </c>
      <c r="I8087" t="s">
        <v>62</v>
      </c>
      <c r="J8087" t="s">
        <v>24174</v>
      </c>
    </row>
    <row r="8088" spans="1:10" ht="16" x14ac:dyDescent="0.2">
      <c r="A8088" t="s">
        <v>26558</v>
      </c>
      <c r="B8088" t="s">
        <v>26559</v>
      </c>
      <c r="C8088" t="s">
        <v>26560</v>
      </c>
      <c r="D8088">
        <v>1</v>
      </c>
      <c r="E8088" t="s">
        <v>13</v>
      </c>
      <c r="F8088" t="s">
        <v>13</v>
      </c>
      <c r="G8088" t="s">
        <v>26561</v>
      </c>
      <c r="H8088" s="3" t="s">
        <v>26562</v>
      </c>
      <c r="I8088" t="s">
        <v>215</v>
      </c>
      <c r="J8088" t="s">
        <v>26563</v>
      </c>
    </row>
    <row r="8089" spans="1:10" ht="16" x14ac:dyDescent="0.2">
      <c r="A8089" t="s">
        <v>26558</v>
      </c>
      <c r="B8089" t="s">
        <v>26564</v>
      </c>
      <c r="C8089" t="s">
        <v>26565</v>
      </c>
      <c r="D8089">
        <v>2</v>
      </c>
      <c r="E8089" t="s">
        <v>13</v>
      </c>
      <c r="F8089" t="s">
        <v>13</v>
      </c>
      <c r="G8089" t="s">
        <v>26561</v>
      </c>
      <c r="H8089" s="3" t="s">
        <v>26562</v>
      </c>
      <c r="I8089" t="s">
        <v>215</v>
      </c>
      <c r="J8089" t="s">
        <v>26563</v>
      </c>
    </row>
    <row r="8090" spans="1:10" ht="16" x14ac:dyDescent="0.2">
      <c r="A8090" t="s">
        <v>26566</v>
      </c>
      <c r="B8090" t="s">
        <v>26567</v>
      </c>
      <c r="C8090" t="s">
        <v>26568</v>
      </c>
      <c r="D8090">
        <v>2</v>
      </c>
      <c r="E8090" t="s">
        <v>13</v>
      </c>
      <c r="F8090" t="s">
        <v>13</v>
      </c>
      <c r="G8090" t="s">
        <v>26569</v>
      </c>
      <c r="H8090" s="3" t="s">
        <v>26570</v>
      </c>
      <c r="I8090" t="s">
        <v>15269</v>
      </c>
      <c r="J8090" t="s">
        <v>26571</v>
      </c>
    </row>
    <row r="8091" spans="1:10" ht="16" x14ac:dyDescent="0.2">
      <c r="A8091" t="s">
        <v>26566</v>
      </c>
      <c r="B8091" t="s">
        <v>26572</v>
      </c>
      <c r="C8091" t="s">
        <v>26573</v>
      </c>
      <c r="D8091">
        <v>1</v>
      </c>
      <c r="E8091" t="s">
        <v>13</v>
      </c>
      <c r="F8091" t="s">
        <v>13</v>
      </c>
      <c r="G8091" t="s">
        <v>26569</v>
      </c>
      <c r="H8091" s="3" t="s">
        <v>26570</v>
      </c>
      <c r="I8091" t="s">
        <v>15269</v>
      </c>
      <c r="J8091" t="s">
        <v>26571</v>
      </c>
    </row>
    <row r="8092" spans="1:10" ht="16" x14ac:dyDescent="0.2">
      <c r="A8092" t="s">
        <v>26566</v>
      </c>
      <c r="B8092" t="s">
        <v>26574</v>
      </c>
      <c r="C8092" t="s">
        <v>26575</v>
      </c>
      <c r="D8092">
        <v>3</v>
      </c>
      <c r="E8092" t="s">
        <v>13</v>
      </c>
      <c r="F8092" t="s">
        <v>13</v>
      </c>
      <c r="G8092" t="s">
        <v>26569</v>
      </c>
      <c r="H8092" s="3" t="s">
        <v>26576</v>
      </c>
      <c r="I8092" t="s">
        <v>15269</v>
      </c>
      <c r="J8092" t="s">
        <v>26571</v>
      </c>
    </row>
    <row r="8093" spans="1:10" ht="16" x14ac:dyDescent="0.2">
      <c r="A8093" t="s">
        <v>26577</v>
      </c>
      <c r="B8093" t="s">
        <v>26578</v>
      </c>
      <c r="C8093" t="s">
        <v>26579</v>
      </c>
      <c r="D8093">
        <v>2</v>
      </c>
      <c r="E8093" t="s">
        <v>13</v>
      </c>
      <c r="F8093" t="s">
        <v>13</v>
      </c>
      <c r="G8093" t="s">
        <v>26580</v>
      </c>
      <c r="H8093" s="3" t="s">
        <v>26581</v>
      </c>
      <c r="I8093" t="s">
        <v>995</v>
      </c>
      <c r="J8093" t="s">
        <v>26582</v>
      </c>
    </row>
    <row r="8094" spans="1:10" ht="16" x14ac:dyDescent="0.2">
      <c r="A8094" t="s">
        <v>26583</v>
      </c>
      <c r="B8094" t="s">
        <v>26584</v>
      </c>
      <c r="C8094" t="s">
        <v>26585</v>
      </c>
      <c r="D8094">
        <v>2</v>
      </c>
      <c r="E8094" t="s">
        <v>13</v>
      </c>
      <c r="F8094" t="s">
        <v>13</v>
      </c>
      <c r="G8094" t="s">
        <v>26580</v>
      </c>
      <c r="H8094" s="3" t="s">
        <v>26581</v>
      </c>
      <c r="I8094" t="s">
        <v>995</v>
      </c>
      <c r="J8094" t="s">
        <v>26586</v>
      </c>
    </row>
    <row r="8095" spans="1:10" ht="16" x14ac:dyDescent="0.2">
      <c r="A8095" t="s">
        <v>26587</v>
      </c>
      <c r="B8095" t="s">
        <v>26588</v>
      </c>
      <c r="C8095" t="s">
        <v>26589</v>
      </c>
      <c r="D8095">
        <v>3</v>
      </c>
      <c r="E8095" t="s">
        <v>13</v>
      </c>
      <c r="F8095" t="s">
        <v>13</v>
      </c>
      <c r="G8095" t="s">
        <v>26580</v>
      </c>
      <c r="H8095" s="3" t="s">
        <v>26581</v>
      </c>
      <c r="I8095" t="s">
        <v>995</v>
      </c>
      <c r="J8095" t="s">
        <v>26590</v>
      </c>
    </row>
    <row r="8096" spans="1:10" ht="16" x14ac:dyDescent="0.2">
      <c r="A8096" t="s">
        <v>26587</v>
      </c>
      <c r="B8096" t="s">
        <v>26591</v>
      </c>
      <c r="C8096" t="s">
        <v>26592</v>
      </c>
      <c r="D8096">
        <v>1</v>
      </c>
      <c r="E8096" t="s">
        <v>13</v>
      </c>
      <c r="F8096" t="s">
        <v>13</v>
      </c>
      <c r="G8096" t="s">
        <v>26580</v>
      </c>
      <c r="H8096" s="3" t="s">
        <v>26581</v>
      </c>
      <c r="I8096" t="s">
        <v>995</v>
      </c>
      <c r="J8096" t="s">
        <v>26590</v>
      </c>
    </row>
    <row r="8097" spans="1:10" ht="16" x14ac:dyDescent="0.2">
      <c r="A8097" t="s">
        <v>26577</v>
      </c>
      <c r="B8097" t="s">
        <v>26593</v>
      </c>
      <c r="C8097" t="s">
        <v>26594</v>
      </c>
      <c r="D8097">
        <v>3</v>
      </c>
      <c r="E8097" t="s">
        <v>13</v>
      </c>
      <c r="F8097" t="s">
        <v>13</v>
      </c>
      <c r="G8097" t="s">
        <v>26580</v>
      </c>
      <c r="H8097" s="3" t="s">
        <v>26581</v>
      </c>
      <c r="I8097" t="s">
        <v>995</v>
      </c>
      <c r="J8097" t="s">
        <v>26582</v>
      </c>
    </row>
    <row r="8098" spans="1:10" ht="16" x14ac:dyDescent="0.2">
      <c r="A8098" t="s">
        <v>26577</v>
      </c>
      <c r="B8098" t="s">
        <v>26595</v>
      </c>
      <c r="C8098" t="s">
        <v>26596</v>
      </c>
      <c r="D8098">
        <v>1</v>
      </c>
      <c r="E8098" t="s">
        <v>13</v>
      </c>
      <c r="F8098" t="s">
        <v>13</v>
      </c>
      <c r="G8098" t="s">
        <v>26580</v>
      </c>
      <c r="H8098" s="3" t="s">
        <v>26581</v>
      </c>
      <c r="I8098" t="s">
        <v>995</v>
      </c>
      <c r="J8098" t="s">
        <v>26582</v>
      </c>
    </row>
    <row r="8099" spans="1:10" ht="16" x14ac:dyDescent="0.2">
      <c r="A8099" t="s">
        <v>26597</v>
      </c>
      <c r="B8099" t="s">
        <v>26598</v>
      </c>
      <c r="C8099" t="s">
        <v>26599</v>
      </c>
      <c r="D8099">
        <v>1</v>
      </c>
      <c r="E8099" t="s">
        <v>13</v>
      </c>
      <c r="F8099" t="s">
        <v>13</v>
      </c>
      <c r="G8099" t="s">
        <v>26600</v>
      </c>
      <c r="H8099" s="3" t="s">
        <v>26601</v>
      </c>
      <c r="I8099" t="s">
        <v>404</v>
      </c>
      <c r="J8099" t="s">
        <v>26602</v>
      </c>
    </row>
    <row r="8100" spans="1:10" ht="16" x14ac:dyDescent="0.2">
      <c r="A8100" t="s">
        <v>26603</v>
      </c>
      <c r="B8100" t="s">
        <v>26604</v>
      </c>
      <c r="C8100" t="s">
        <v>26605</v>
      </c>
      <c r="D8100">
        <v>7</v>
      </c>
      <c r="E8100" t="s">
        <v>13</v>
      </c>
      <c r="F8100" t="s">
        <v>13</v>
      </c>
      <c r="G8100" t="s">
        <v>26606</v>
      </c>
      <c r="H8100" s="3" t="s">
        <v>26607</v>
      </c>
      <c r="I8100" t="s">
        <v>62</v>
      </c>
      <c r="J8100" t="s">
        <v>26608</v>
      </c>
    </row>
    <row r="8101" spans="1:10" ht="16" x14ac:dyDescent="0.2">
      <c r="A8101" t="s">
        <v>26603</v>
      </c>
      <c r="B8101" t="s">
        <v>26609</v>
      </c>
      <c r="C8101" t="s">
        <v>26610</v>
      </c>
      <c r="D8101">
        <v>8</v>
      </c>
      <c r="E8101" t="s">
        <v>13</v>
      </c>
      <c r="F8101" t="s">
        <v>13</v>
      </c>
      <c r="G8101" t="s">
        <v>26606</v>
      </c>
      <c r="H8101" s="3" t="s">
        <v>26607</v>
      </c>
      <c r="I8101" t="s">
        <v>62</v>
      </c>
      <c r="J8101" t="s">
        <v>26608</v>
      </c>
    </row>
    <row r="8102" spans="1:10" ht="16" x14ac:dyDescent="0.2">
      <c r="A8102" t="s">
        <v>8644</v>
      </c>
      <c r="B8102" t="s">
        <v>26611</v>
      </c>
      <c r="C8102" t="s">
        <v>26612</v>
      </c>
      <c r="D8102">
        <v>4</v>
      </c>
      <c r="E8102">
        <f>362</f>
        <v>362</v>
      </c>
      <c r="F8102" t="s">
        <v>13</v>
      </c>
      <c r="G8102" t="s">
        <v>26613</v>
      </c>
      <c r="H8102" s="3" t="s">
        <v>26614</v>
      </c>
      <c r="I8102" t="s">
        <v>3377</v>
      </c>
      <c r="J8102" t="s">
        <v>8649</v>
      </c>
    </row>
    <row r="8103" spans="1:10" ht="16" x14ac:dyDescent="0.2">
      <c r="A8103" t="s">
        <v>26615</v>
      </c>
      <c r="B8103" t="s">
        <v>26616</v>
      </c>
      <c r="C8103" t="s">
        <v>26617</v>
      </c>
      <c r="D8103">
        <v>2</v>
      </c>
      <c r="E8103">
        <f>362</f>
        <v>362</v>
      </c>
      <c r="F8103" t="s">
        <v>13</v>
      </c>
      <c r="G8103" t="s">
        <v>26613</v>
      </c>
      <c r="H8103" s="3" t="s">
        <v>26618</v>
      </c>
      <c r="I8103" t="s">
        <v>3377</v>
      </c>
      <c r="J8103" t="s">
        <v>26619</v>
      </c>
    </row>
    <row r="8104" spans="1:10" ht="16" x14ac:dyDescent="0.2">
      <c r="A8104" t="s">
        <v>26620</v>
      </c>
      <c r="B8104" t="s">
        <v>26621</v>
      </c>
      <c r="C8104" t="s">
        <v>26622</v>
      </c>
      <c r="D8104">
        <v>2</v>
      </c>
      <c r="E8104">
        <f>362</f>
        <v>362</v>
      </c>
      <c r="F8104" t="s">
        <v>13</v>
      </c>
      <c r="G8104" t="s">
        <v>26613</v>
      </c>
      <c r="H8104" s="3" t="s">
        <v>26623</v>
      </c>
      <c r="I8104" t="s">
        <v>3377</v>
      </c>
      <c r="J8104" t="s">
        <v>26624</v>
      </c>
    </row>
    <row r="8105" spans="1:10" ht="16" x14ac:dyDescent="0.2">
      <c r="A8105" t="s">
        <v>26625</v>
      </c>
      <c r="B8105" t="s">
        <v>9035</v>
      </c>
      <c r="C8105" t="s">
        <v>26626</v>
      </c>
      <c r="D8105">
        <v>1</v>
      </c>
      <c r="E8105" t="s">
        <v>13</v>
      </c>
      <c r="F8105" t="s">
        <v>13</v>
      </c>
      <c r="G8105" t="s">
        <v>26613</v>
      </c>
      <c r="H8105" s="3" t="s">
        <v>26627</v>
      </c>
      <c r="I8105" t="s">
        <v>62</v>
      </c>
      <c r="J8105" t="s">
        <v>26628</v>
      </c>
    </row>
    <row r="8106" spans="1:10" ht="16" x14ac:dyDescent="0.2">
      <c r="A8106" t="s">
        <v>26629</v>
      </c>
      <c r="B8106" t="s">
        <v>26630</v>
      </c>
      <c r="C8106" t="s">
        <v>26631</v>
      </c>
      <c r="D8106">
        <v>1</v>
      </c>
      <c r="E8106">
        <f>362</f>
        <v>362</v>
      </c>
      <c r="F8106" t="s">
        <v>13</v>
      </c>
      <c r="G8106" t="s">
        <v>26613</v>
      </c>
      <c r="H8106" s="3" t="s">
        <v>26632</v>
      </c>
      <c r="I8106" t="s">
        <v>3377</v>
      </c>
      <c r="J8106" t="s">
        <v>26633</v>
      </c>
    </row>
    <row r="8107" spans="1:10" ht="16" x14ac:dyDescent="0.2">
      <c r="A8107" t="s">
        <v>26629</v>
      </c>
      <c r="B8107" t="s">
        <v>26611</v>
      </c>
      <c r="C8107" t="s">
        <v>26612</v>
      </c>
      <c r="D8107">
        <v>2</v>
      </c>
      <c r="E8107">
        <f>362</f>
        <v>362</v>
      </c>
      <c r="F8107" t="s">
        <v>13</v>
      </c>
      <c r="G8107" t="s">
        <v>26613</v>
      </c>
      <c r="H8107" s="3" t="s">
        <v>26632</v>
      </c>
      <c r="I8107" t="s">
        <v>3377</v>
      </c>
      <c r="J8107" t="s">
        <v>26633</v>
      </c>
    </row>
    <row r="8108" spans="1:10" ht="16" x14ac:dyDescent="0.2">
      <c r="A8108" t="s">
        <v>26625</v>
      </c>
      <c r="B8108" t="s">
        <v>26630</v>
      </c>
      <c r="C8108" t="s">
        <v>26631</v>
      </c>
      <c r="D8108">
        <v>2</v>
      </c>
      <c r="E8108" t="s">
        <v>13</v>
      </c>
      <c r="F8108" t="s">
        <v>13</v>
      </c>
      <c r="G8108" t="s">
        <v>26613</v>
      </c>
      <c r="H8108" s="3" t="s">
        <v>26627</v>
      </c>
      <c r="I8108" t="s">
        <v>62</v>
      </c>
      <c r="J8108" t="s">
        <v>26628</v>
      </c>
    </row>
    <row r="8109" spans="1:10" ht="16" x14ac:dyDescent="0.2">
      <c r="A8109" t="s">
        <v>16840</v>
      </c>
      <c r="B8109" t="s">
        <v>16835</v>
      </c>
      <c r="C8109" t="s">
        <v>16836</v>
      </c>
      <c r="D8109">
        <v>2</v>
      </c>
      <c r="E8109" t="s">
        <v>13</v>
      </c>
      <c r="F8109" t="s">
        <v>13</v>
      </c>
      <c r="G8109" t="s">
        <v>26613</v>
      </c>
      <c r="H8109" s="3" t="s">
        <v>26634</v>
      </c>
      <c r="I8109" t="s">
        <v>918</v>
      </c>
      <c r="J8109" t="s">
        <v>16844</v>
      </c>
    </row>
    <row r="8110" spans="1:10" ht="16" x14ac:dyDescent="0.2">
      <c r="A8110" t="s">
        <v>26620</v>
      </c>
      <c r="B8110" t="s">
        <v>26635</v>
      </c>
      <c r="C8110" t="s">
        <v>26636</v>
      </c>
      <c r="D8110">
        <v>1</v>
      </c>
      <c r="E8110">
        <f>362</f>
        <v>362</v>
      </c>
      <c r="F8110" t="s">
        <v>13</v>
      </c>
      <c r="G8110" t="s">
        <v>26613</v>
      </c>
      <c r="H8110" s="3" t="s">
        <v>26623</v>
      </c>
      <c r="I8110" t="s">
        <v>3377</v>
      </c>
      <c r="J8110" t="s">
        <v>26624</v>
      </c>
    </row>
    <row r="8111" spans="1:10" ht="16" x14ac:dyDescent="0.2">
      <c r="A8111" t="s">
        <v>26637</v>
      </c>
      <c r="B8111" t="s">
        <v>26638</v>
      </c>
      <c r="C8111" t="s">
        <v>26639</v>
      </c>
      <c r="D8111">
        <v>1</v>
      </c>
      <c r="E8111" t="s">
        <v>13</v>
      </c>
      <c r="F8111" t="s">
        <v>13</v>
      </c>
      <c r="G8111" t="s">
        <v>26640</v>
      </c>
      <c r="H8111" s="3" t="s">
        <v>26641</v>
      </c>
      <c r="I8111" t="s">
        <v>918</v>
      </c>
      <c r="J8111" t="s">
        <v>26642</v>
      </c>
    </row>
    <row r="8112" spans="1:10" ht="16" x14ac:dyDescent="0.2">
      <c r="A8112" t="s">
        <v>26643</v>
      </c>
      <c r="B8112" t="s">
        <v>26644</v>
      </c>
      <c r="C8112" t="s">
        <v>26645</v>
      </c>
      <c r="D8112">
        <v>2</v>
      </c>
      <c r="E8112" t="s">
        <v>13</v>
      </c>
      <c r="F8112" t="s">
        <v>13</v>
      </c>
      <c r="G8112" t="s">
        <v>26640</v>
      </c>
      <c r="H8112" s="3" t="s">
        <v>26646</v>
      </c>
      <c r="I8112" t="s">
        <v>918</v>
      </c>
      <c r="J8112" t="s">
        <v>26647</v>
      </c>
    </row>
    <row r="8113" spans="1:10" ht="16" x14ac:dyDescent="0.2">
      <c r="A8113" t="s">
        <v>26643</v>
      </c>
      <c r="B8113" t="s">
        <v>18217</v>
      </c>
      <c r="C8113" t="s">
        <v>26648</v>
      </c>
      <c r="D8113">
        <v>1</v>
      </c>
      <c r="E8113" t="s">
        <v>13</v>
      </c>
      <c r="F8113" t="s">
        <v>13</v>
      </c>
      <c r="G8113" t="s">
        <v>26640</v>
      </c>
      <c r="H8113" s="3" t="s">
        <v>26646</v>
      </c>
      <c r="I8113" t="s">
        <v>918</v>
      </c>
      <c r="J8113" t="s">
        <v>26647</v>
      </c>
    </row>
    <row r="8114" spans="1:10" ht="16" x14ac:dyDescent="0.2">
      <c r="A8114" t="s">
        <v>26649</v>
      </c>
      <c r="B8114" t="s">
        <v>16835</v>
      </c>
      <c r="C8114" t="s">
        <v>16836</v>
      </c>
      <c r="D8114">
        <v>1</v>
      </c>
      <c r="E8114" t="s">
        <v>13</v>
      </c>
      <c r="F8114" t="s">
        <v>13</v>
      </c>
      <c r="G8114" t="s">
        <v>26640</v>
      </c>
      <c r="H8114" s="3" t="s">
        <v>26650</v>
      </c>
      <c r="I8114" t="s">
        <v>918</v>
      </c>
      <c r="J8114" t="s">
        <v>26651</v>
      </c>
    </row>
    <row r="8115" spans="1:10" ht="16" x14ac:dyDescent="0.2">
      <c r="A8115" t="s">
        <v>1904</v>
      </c>
      <c r="B8115" t="s">
        <v>26652</v>
      </c>
      <c r="C8115" t="s">
        <v>26653</v>
      </c>
      <c r="D8115">
        <v>3</v>
      </c>
      <c r="E8115" t="s">
        <v>13</v>
      </c>
      <c r="F8115" t="s">
        <v>13</v>
      </c>
      <c r="G8115" t="s">
        <v>26654</v>
      </c>
      <c r="H8115" s="3" t="s">
        <v>26655</v>
      </c>
      <c r="I8115" t="s">
        <v>62</v>
      </c>
      <c r="J8115" t="s">
        <v>1908</v>
      </c>
    </row>
    <row r="8116" spans="1:10" ht="16" x14ac:dyDescent="0.2">
      <c r="A8116" t="s">
        <v>26656</v>
      </c>
      <c r="B8116" t="s">
        <v>11566</v>
      </c>
      <c r="C8116" t="s">
        <v>26657</v>
      </c>
      <c r="D8116">
        <v>1</v>
      </c>
      <c r="E8116" t="s">
        <v>13</v>
      </c>
      <c r="F8116" t="s">
        <v>13</v>
      </c>
      <c r="G8116" t="s">
        <v>26658</v>
      </c>
      <c r="H8116" s="3" t="s">
        <v>26659</v>
      </c>
      <c r="I8116" t="s">
        <v>547</v>
      </c>
      <c r="J8116" t="s">
        <v>26660</v>
      </c>
    </row>
    <row r="8117" spans="1:10" ht="16" x14ac:dyDescent="0.2">
      <c r="A8117" t="s">
        <v>26661</v>
      </c>
      <c r="B8117" t="s">
        <v>26662</v>
      </c>
      <c r="C8117" t="s">
        <v>26663</v>
      </c>
      <c r="D8117">
        <v>1</v>
      </c>
      <c r="E8117" t="s">
        <v>13</v>
      </c>
      <c r="F8117" t="s">
        <v>13</v>
      </c>
      <c r="G8117" t="s">
        <v>26664</v>
      </c>
      <c r="H8117" s="3" t="s">
        <v>26665</v>
      </c>
      <c r="I8117" t="s">
        <v>3035</v>
      </c>
      <c r="J8117" t="s">
        <v>26666</v>
      </c>
    </row>
    <row r="8118" spans="1:10" ht="16" x14ac:dyDescent="0.2">
      <c r="A8118" t="s">
        <v>26667</v>
      </c>
      <c r="B8118" t="s">
        <v>26662</v>
      </c>
      <c r="C8118" t="s">
        <v>26663</v>
      </c>
      <c r="D8118">
        <v>1</v>
      </c>
      <c r="E8118" t="s">
        <v>13</v>
      </c>
      <c r="F8118" t="s">
        <v>13</v>
      </c>
      <c r="G8118" t="s">
        <v>26664</v>
      </c>
      <c r="H8118" s="3" t="s">
        <v>26668</v>
      </c>
      <c r="I8118" t="s">
        <v>3035</v>
      </c>
      <c r="J8118" t="s">
        <v>26669</v>
      </c>
    </row>
    <row r="8119" spans="1:10" ht="16" x14ac:dyDescent="0.2">
      <c r="A8119" t="s">
        <v>18170</v>
      </c>
      <c r="B8119" t="s">
        <v>26670</v>
      </c>
      <c r="C8119" t="s">
        <v>26671</v>
      </c>
      <c r="D8119">
        <v>1</v>
      </c>
      <c r="E8119" t="s">
        <v>13</v>
      </c>
      <c r="F8119" t="s">
        <v>13</v>
      </c>
      <c r="G8119" t="s">
        <v>26664</v>
      </c>
      <c r="H8119" s="3" t="s">
        <v>26665</v>
      </c>
      <c r="I8119" t="s">
        <v>3035</v>
      </c>
      <c r="J8119" t="s">
        <v>18175</v>
      </c>
    </row>
    <row r="8120" spans="1:10" ht="16" x14ac:dyDescent="0.2">
      <c r="A8120" t="s">
        <v>26672</v>
      </c>
      <c r="B8120" t="s">
        <v>26662</v>
      </c>
      <c r="C8120" t="s">
        <v>26663</v>
      </c>
      <c r="D8120">
        <v>1</v>
      </c>
      <c r="E8120" t="s">
        <v>13</v>
      </c>
      <c r="F8120" t="s">
        <v>13</v>
      </c>
      <c r="G8120" t="s">
        <v>26664</v>
      </c>
      <c r="H8120" s="3" t="s">
        <v>26665</v>
      </c>
      <c r="I8120" t="s">
        <v>3035</v>
      </c>
      <c r="J8120" t="s">
        <v>26673</v>
      </c>
    </row>
    <row r="8121" spans="1:10" ht="16" x14ac:dyDescent="0.2">
      <c r="A8121" t="s">
        <v>26674</v>
      </c>
      <c r="B8121" t="s">
        <v>26662</v>
      </c>
      <c r="C8121" t="s">
        <v>26663</v>
      </c>
      <c r="D8121">
        <v>1</v>
      </c>
      <c r="E8121" t="s">
        <v>13</v>
      </c>
      <c r="F8121" t="s">
        <v>13</v>
      </c>
      <c r="G8121" t="s">
        <v>26664</v>
      </c>
      <c r="H8121" s="3" t="s">
        <v>26665</v>
      </c>
      <c r="I8121" t="s">
        <v>3035</v>
      </c>
      <c r="J8121" t="s">
        <v>26675</v>
      </c>
    </row>
    <row r="8122" spans="1:10" ht="16" x14ac:dyDescent="0.2">
      <c r="A8122" t="s">
        <v>26676</v>
      </c>
      <c r="B8122" t="s">
        <v>26662</v>
      </c>
      <c r="C8122" t="s">
        <v>26663</v>
      </c>
      <c r="D8122">
        <v>1</v>
      </c>
      <c r="E8122" t="s">
        <v>13</v>
      </c>
      <c r="F8122" t="s">
        <v>13</v>
      </c>
      <c r="G8122" t="s">
        <v>26664</v>
      </c>
      <c r="H8122" s="3" t="s">
        <v>26677</v>
      </c>
      <c r="I8122" t="s">
        <v>3035</v>
      </c>
      <c r="J8122" t="s">
        <v>26678</v>
      </c>
    </row>
    <row r="8123" spans="1:10" ht="16" x14ac:dyDescent="0.2">
      <c r="A8123" t="s">
        <v>176</v>
      </c>
      <c r="B8123" t="s">
        <v>26679</v>
      </c>
      <c r="C8123" t="s">
        <v>26680</v>
      </c>
      <c r="D8123">
        <v>2</v>
      </c>
      <c r="E8123" t="s">
        <v>13</v>
      </c>
      <c r="F8123" t="s">
        <v>13</v>
      </c>
      <c r="G8123" t="s">
        <v>26664</v>
      </c>
      <c r="H8123" s="3" t="s">
        <v>26677</v>
      </c>
      <c r="I8123" t="s">
        <v>3035</v>
      </c>
      <c r="J8123" t="s">
        <v>179</v>
      </c>
    </row>
    <row r="8124" spans="1:10" ht="16" x14ac:dyDescent="0.2">
      <c r="A8124" t="s">
        <v>16932</v>
      </c>
      <c r="B8124" t="s">
        <v>26681</v>
      </c>
      <c r="C8124" t="s">
        <v>26682</v>
      </c>
      <c r="D8124">
        <v>2</v>
      </c>
      <c r="E8124" t="s">
        <v>13</v>
      </c>
      <c r="F8124" t="s">
        <v>13</v>
      </c>
      <c r="G8124" t="s">
        <v>26664</v>
      </c>
      <c r="H8124" s="3" t="s">
        <v>26683</v>
      </c>
      <c r="I8124" t="s">
        <v>3035</v>
      </c>
      <c r="J8124" t="s">
        <v>16936</v>
      </c>
    </row>
    <row r="8125" spans="1:10" ht="16" x14ac:dyDescent="0.2">
      <c r="A8125" t="s">
        <v>26684</v>
      </c>
      <c r="B8125" t="s">
        <v>26662</v>
      </c>
      <c r="C8125" t="s">
        <v>26663</v>
      </c>
      <c r="D8125">
        <v>1</v>
      </c>
      <c r="E8125" t="s">
        <v>13</v>
      </c>
      <c r="F8125" t="s">
        <v>13</v>
      </c>
      <c r="G8125" t="s">
        <v>26664</v>
      </c>
      <c r="H8125" s="3" t="s">
        <v>26685</v>
      </c>
      <c r="I8125" t="s">
        <v>3035</v>
      </c>
      <c r="J8125" t="s">
        <v>26686</v>
      </c>
    </row>
    <row r="8126" spans="1:10" ht="16" x14ac:dyDescent="0.2">
      <c r="A8126" t="s">
        <v>9130</v>
      </c>
      <c r="B8126" t="s">
        <v>26687</v>
      </c>
      <c r="C8126" t="s">
        <v>26688</v>
      </c>
      <c r="D8126">
        <v>4</v>
      </c>
      <c r="E8126" t="s">
        <v>13</v>
      </c>
      <c r="F8126" t="s">
        <v>13</v>
      </c>
      <c r="G8126" t="s">
        <v>26664</v>
      </c>
      <c r="H8126" s="3" t="s">
        <v>26689</v>
      </c>
      <c r="I8126" t="s">
        <v>3035</v>
      </c>
      <c r="J8126" t="s">
        <v>9134</v>
      </c>
    </row>
    <row r="8127" spans="1:10" ht="16" x14ac:dyDescent="0.2">
      <c r="A8127" t="s">
        <v>11223</v>
      </c>
      <c r="B8127" t="s">
        <v>26690</v>
      </c>
      <c r="C8127" t="s">
        <v>26691</v>
      </c>
      <c r="D8127">
        <v>1</v>
      </c>
      <c r="E8127" t="s">
        <v>13</v>
      </c>
      <c r="F8127" t="s">
        <v>13</v>
      </c>
      <c r="G8127" t="s">
        <v>26692</v>
      </c>
      <c r="H8127" s="3" t="s">
        <v>26693</v>
      </c>
      <c r="I8127" t="s">
        <v>1725</v>
      </c>
      <c r="J8127" t="s">
        <v>11229</v>
      </c>
    </row>
    <row r="8128" spans="1:10" ht="16" x14ac:dyDescent="0.2">
      <c r="A8128" t="s">
        <v>26694</v>
      </c>
      <c r="B8128" t="s">
        <v>26695</v>
      </c>
      <c r="C8128" t="s">
        <v>26696</v>
      </c>
      <c r="D8128">
        <v>1</v>
      </c>
      <c r="E8128" t="s">
        <v>13</v>
      </c>
      <c r="F8128" t="s">
        <v>13</v>
      </c>
      <c r="G8128" t="s">
        <v>26692</v>
      </c>
      <c r="H8128" s="3" t="s">
        <v>26697</v>
      </c>
      <c r="I8128" t="s">
        <v>1725</v>
      </c>
      <c r="J8128" t="s">
        <v>26698</v>
      </c>
    </row>
    <row r="8129" spans="1:10" ht="16" x14ac:dyDescent="0.2">
      <c r="A8129" t="s">
        <v>26699</v>
      </c>
      <c r="B8129" t="s">
        <v>26700</v>
      </c>
      <c r="C8129" t="s">
        <v>26701</v>
      </c>
      <c r="D8129">
        <v>2</v>
      </c>
      <c r="E8129" t="s">
        <v>13</v>
      </c>
      <c r="F8129" t="s">
        <v>13</v>
      </c>
      <c r="G8129" t="s">
        <v>26692</v>
      </c>
      <c r="H8129" s="3" t="s">
        <v>26702</v>
      </c>
      <c r="I8129" t="s">
        <v>1725</v>
      </c>
      <c r="J8129" t="s">
        <v>26703</v>
      </c>
    </row>
    <row r="8130" spans="1:10" ht="16" x14ac:dyDescent="0.2">
      <c r="A8130" t="s">
        <v>26694</v>
      </c>
      <c r="B8130" t="s">
        <v>26704</v>
      </c>
      <c r="C8130" t="s">
        <v>26705</v>
      </c>
      <c r="D8130">
        <v>2</v>
      </c>
      <c r="E8130" t="s">
        <v>13</v>
      </c>
      <c r="F8130" t="s">
        <v>13</v>
      </c>
      <c r="G8130" t="s">
        <v>26692</v>
      </c>
      <c r="H8130" s="3" t="s">
        <v>26697</v>
      </c>
      <c r="I8130" t="s">
        <v>1725</v>
      </c>
      <c r="J8130" t="s">
        <v>26698</v>
      </c>
    </row>
    <row r="8131" spans="1:10" ht="16" x14ac:dyDescent="0.2">
      <c r="A8131" t="s">
        <v>26706</v>
      </c>
      <c r="B8131" t="s">
        <v>26700</v>
      </c>
      <c r="C8131" t="s">
        <v>26701</v>
      </c>
      <c r="D8131">
        <v>2</v>
      </c>
      <c r="E8131" t="s">
        <v>13</v>
      </c>
      <c r="F8131" t="s">
        <v>13</v>
      </c>
      <c r="G8131" t="s">
        <v>26692</v>
      </c>
      <c r="H8131" s="3" t="s">
        <v>26693</v>
      </c>
      <c r="I8131" t="s">
        <v>1725</v>
      </c>
      <c r="J8131" t="s">
        <v>26707</v>
      </c>
    </row>
    <row r="8132" spans="1:10" ht="16" x14ac:dyDescent="0.2">
      <c r="A8132" t="s">
        <v>11223</v>
      </c>
      <c r="B8132" t="s">
        <v>26695</v>
      </c>
      <c r="C8132" t="s">
        <v>26696</v>
      </c>
      <c r="D8132">
        <v>2</v>
      </c>
      <c r="E8132" t="s">
        <v>13</v>
      </c>
      <c r="F8132" t="s">
        <v>13</v>
      </c>
      <c r="G8132" t="s">
        <v>26692</v>
      </c>
      <c r="H8132" s="3" t="s">
        <v>26693</v>
      </c>
      <c r="I8132" t="s">
        <v>1725</v>
      </c>
      <c r="J8132" t="s">
        <v>11229</v>
      </c>
    </row>
    <row r="8133" spans="1:10" ht="16" x14ac:dyDescent="0.2">
      <c r="A8133" t="s">
        <v>26708</v>
      </c>
      <c r="B8133" t="s">
        <v>26709</v>
      </c>
      <c r="C8133" t="s">
        <v>26710</v>
      </c>
      <c r="D8133">
        <v>3</v>
      </c>
      <c r="E8133">
        <f>268</f>
        <v>268</v>
      </c>
      <c r="F8133" t="s">
        <v>13</v>
      </c>
      <c r="G8133" t="s">
        <v>26711</v>
      </c>
      <c r="H8133" s="3" t="s">
        <v>26712</v>
      </c>
      <c r="I8133" t="s">
        <v>5804</v>
      </c>
      <c r="J8133" t="s">
        <v>26713</v>
      </c>
    </row>
    <row r="8134" spans="1:10" ht="32" x14ac:dyDescent="0.2">
      <c r="A8134" t="s">
        <v>26714</v>
      </c>
      <c r="B8134" t="s">
        <v>26715</v>
      </c>
      <c r="C8134" t="s">
        <v>26716</v>
      </c>
      <c r="D8134">
        <v>2</v>
      </c>
      <c r="E8134" t="s">
        <v>13</v>
      </c>
      <c r="F8134" t="s">
        <v>13</v>
      </c>
      <c r="G8134" t="s">
        <v>26711</v>
      </c>
      <c r="H8134" s="3" t="s">
        <v>26717</v>
      </c>
      <c r="I8134" t="s">
        <v>62</v>
      </c>
      <c r="J8134" t="s">
        <v>26718</v>
      </c>
    </row>
    <row r="8135" spans="1:10" ht="32" x14ac:dyDescent="0.2">
      <c r="A8135" t="s">
        <v>26719</v>
      </c>
      <c r="B8135" t="s">
        <v>26715</v>
      </c>
      <c r="C8135" t="s">
        <v>26716</v>
      </c>
      <c r="D8135">
        <v>2</v>
      </c>
      <c r="E8135" t="s">
        <v>13</v>
      </c>
      <c r="F8135" t="s">
        <v>13</v>
      </c>
      <c r="G8135" t="s">
        <v>26720</v>
      </c>
      <c r="H8135" s="3" t="s">
        <v>26721</v>
      </c>
      <c r="I8135" t="s">
        <v>62</v>
      </c>
      <c r="J8135" t="s">
        <v>26722</v>
      </c>
    </row>
    <row r="8136" spans="1:10" ht="16" x14ac:dyDescent="0.2">
      <c r="A8136" t="s">
        <v>26723</v>
      </c>
      <c r="B8136" t="s">
        <v>26724</v>
      </c>
      <c r="C8136" t="s">
        <v>26725</v>
      </c>
      <c r="D8136">
        <v>2</v>
      </c>
      <c r="E8136">
        <f>268</f>
        <v>268</v>
      </c>
      <c r="F8136" t="s">
        <v>13</v>
      </c>
      <c r="G8136" t="s">
        <v>26726</v>
      </c>
      <c r="H8136" s="3" t="s">
        <v>26727</v>
      </c>
      <c r="I8136" t="s">
        <v>5804</v>
      </c>
      <c r="J8136" t="s">
        <v>26728</v>
      </c>
    </row>
    <row r="8137" spans="1:10" ht="48" x14ac:dyDescent="0.2">
      <c r="A8137" t="s">
        <v>26723</v>
      </c>
      <c r="B8137" t="s">
        <v>26715</v>
      </c>
      <c r="C8137" t="s">
        <v>26716</v>
      </c>
      <c r="D8137">
        <v>5</v>
      </c>
      <c r="E8137" t="s">
        <v>13</v>
      </c>
      <c r="F8137" t="s">
        <v>13</v>
      </c>
      <c r="G8137" t="s">
        <v>26726</v>
      </c>
      <c r="H8137" s="3" t="s">
        <v>26729</v>
      </c>
      <c r="I8137" t="s">
        <v>62</v>
      </c>
      <c r="J8137" t="s">
        <v>26728</v>
      </c>
    </row>
    <row r="8138" spans="1:10" ht="16" x14ac:dyDescent="0.2">
      <c r="A8138" t="s">
        <v>26723</v>
      </c>
      <c r="B8138" t="s">
        <v>26730</v>
      </c>
      <c r="C8138" t="s">
        <v>26731</v>
      </c>
      <c r="D8138">
        <v>3</v>
      </c>
      <c r="E8138">
        <f>268</f>
        <v>268</v>
      </c>
      <c r="F8138" t="s">
        <v>13</v>
      </c>
      <c r="G8138" t="s">
        <v>26726</v>
      </c>
      <c r="H8138" s="3" t="s">
        <v>26727</v>
      </c>
      <c r="I8138" t="s">
        <v>5804</v>
      </c>
      <c r="J8138" t="s">
        <v>26728</v>
      </c>
    </row>
    <row r="8139" spans="1:10" ht="32" x14ac:dyDescent="0.2">
      <c r="A8139" t="s">
        <v>26723</v>
      </c>
      <c r="B8139" t="s">
        <v>26732</v>
      </c>
      <c r="C8139" t="s">
        <v>26733</v>
      </c>
      <c r="D8139">
        <v>4</v>
      </c>
      <c r="E8139">
        <f>268</f>
        <v>268</v>
      </c>
      <c r="F8139" t="s">
        <v>13</v>
      </c>
      <c r="G8139" t="s">
        <v>26726</v>
      </c>
      <c r="H8139" s="3" t="s">
        <v>26734</v>
      </c>
      <c r="I8139" t="s">
        <v>5804</v>
      </c>
      <c r="J8139" t="s">
        <v>26728</v>
      </c>
    </row>
    <row r="8140" spans="1:10" ht="16" x14ac:dyDescent="0.2">
      <c r="A8140" t="s">
        <v>26735</v>
      </c>
      <c r="B8140" t="s">
        <v>26736</v>
      </c>
      <c r="C8140" t="s">
        <v>26737</v>
      </c>
      <c r="D8140">
        <v>3</v>
      </c>
      <c r="E8140">
        <f>268</f>
        <v>268</v>
      </c>
      <c r="F8140" t="s">
        <v>13</v>
      </c>
      <c r="G8140" t="s">
        <v>26726</v>
      </c>
      <c r="H8140" s="3" t="s">
        <v>26738</v>
      </c>
      <c r="I8140" t="s">
        <v>5804</v>
      </c>
      <c r="J8140" t="s">
        <v>26739</v>
      </c>
    </row>
    <row r="8141" spans="1:10" ht="16" x14ac:dyDescent="0.2">
      <c r="A8141" t="s">
        <v>26708</v>
      </c>
      <c r="B8141" t="s">
        <v>26724</v>
      </c>
      <c r="C8141" t="s">
        <v>26725</v>
      </c>
      <c r="D8141">
        <v>1</v>
      </c>
      <c r="E8141">
        <f>268</f>
        <v>268</v>
      </c>
      <c r="F8141" t="s">
        <v>13</v>
      </c>
      <c r="G8141" t="s">
        <v>26726</v>
      </c>
      <c r="H8141" s="3" t="s">
        <v>26727</v>
      </c>
      <c r="I8141" t="s">
        <v>5804</v>
      </c>
      <c r="J8141" t="s">
        <v>26713</v>
      </c>
    </row>
    <row r="8142" spans="1:10" ht="16" x14ac:dyDescent="0.2">
      <c r="A8142" t="s">
        <v>26714</v>
      </c>
      <c r="B8142" t="s">
        <v>26740</v>
      </c>
      <c r="C8142" t="s">
        <v>26741</v>
      </c>
      <c r="D8142">
        <v>1</v>
      </c>
      <c r="E8142">
        <f>268</f>
        <v>268</v>
      </c>
      <c r="F8142" t="s">
        <v>13</v>
      </c>
      <c r="G8142" t="s">
        <v>26726</v>
      </c>
      <c r="H8142" s="3" t="s">
        <v>26727</v>
      </c>
      <c r="I8142" t="s">
        <v>5804</v>
      </c>
      <c r="J8142" t="s">
        <v>26718</v>
      </c>
    </row>
    <row r="8143" spans="1:10" ht="48" x14ac:dyDescent="0.2">
      <c r="A8143" t="s">
        <v>26735</v>
      </c>
      <c r="B8143" t="s">
        <v>26709</v>
      </c>
      <c r="C8143" t="s">
        <v>26710</v>
      </c>
      <c r="D8143">
        <v>2</v>
      </c>
      <c r="E8143">
        <f>268</f>
        <v>268</v>
      </c>
      <c r="F8143" t="s">
        <v>13</v>
      </c>
      <c r="G8143" t="s">
        <v>26726</v>
      </c>
      <c r="H8143" s="3" t="s">
        <v>26742</v>
      </c>
      <c r="I8143" t="s">
        <v>5804</v>
      </c>
      <c r="J8143" t="s">
        <v>26739</v>
      </c>
    </row>
    <row r="8144" spans="1:10" ht="16" x14ac:dyDescent="0.2">
      <c r="A8144" t="s">
        <v>26743</v>
      </c>
      <c r="B8144" t="s">
        <v>26709</v>
      </c>
      <c r="C8144" t="s">
        <v>26710</v>
      </c>
      <c r="D8144">
        <v>5</v>
      </c>
      <c r="E8144">
        <f>268</f>
        <v>268</v>
      </c>
      <c r="F8144" t="s">
        <v>13</v>
      </c>
      <c r="G8144" t="s">
        <v>26726</v>
      </c>
      <c r="H8144" s="3" t="s">
        <v>26738</v>
      </c>
      <c r="I8144" t="s">
        <v>5804</v>
      </c>
      <c r="J8144" t="s">
        <v>26744</v>
      </c>
    </row>
    <row r="8145" spans="1:10" ht="32" x14ac:dyDescent="0.2">
      <c r="A8145" t="s">
        <v>26735</v>
      </c>
      <c r="B8145" t="s">
        <v>26745</v>
      </c>
      <c r="C8145" t="s">
        <v>26746</v>
      </c>
      <c r="D8145">
        <v>1</v>
      </c>
      <c r="E8145">
        <f>268</f>
        <v>268</v>
      </c>
      <c r="F8145" t="s">
        <v>13</v>
      </c>
      <c r="G8145" t="s">
        <v>26726</v>
      </c>
      <c r="H8145" s="3" t="s">
        <v>26747</v>
      </c>
      <c r="I8145" t="s">
        <v>5804</v>
      </c>
      <c r="J8145" t="s">
        <v>26739</v>
      </c>
    </row>
    <row r="8146" spans="1:10" ht="32" x14ac:dyDescent="0.2">
      <c r="A8146" t="s">
        <v>26714</v>
      </c>
      <c r="B8146" t="s">
        <v>26732</v>
      </c>
      <c r="C8146" t="s">
        <v>26733</v>
      </c>
      <c r="D8146">
        <v>3</v>
      </c>
      <c r="E8146">
        <f>268</f>
        <v>268</v>
      </c>
      <c r="F8146" t="s">
        <v>13</v>
      </c>
      <c r="G8146" t="s">
        <v>26726</v>
      </c>
      <c r="H8146" s="3" t="s">
        <v>26748</v>
      </c>
      <c r="I8146" t="s">
        <v>5804</v>
      </c>
      <c r="J8146" t="s">
        <v>26718</v>
      </c>
    </row>
    <row r="8147" spans="1:10" ht="16" x14ac:dyDescent="0.2">
      <c r="A8147" t="s">
        <v>26743</v>
      </c>
      <c r="B8147" t="s">
        <v>26724</v>
      </c>
      <c r="C8147" t="s">
        <v>26725</v>
      </c>
      <c r="D8147">
        <v>4</v>
      </c>
      <c r="E8147">
        <f>268</f>
        <v>268</v>
      </c>
      <c r="F8147" t="s">
        <v>13</v>
      </c>
      <c r="G8147" t="s">
        <v>26726</v>
      </c>
      <c r="H8147" s="3" t="s">
        <v>26727</v>
      </c>
      <c r="I8147" t="s">
        <v>5804</v>
      </c>
      <c r="J8147" t="s">
        <v>26744</v>
      </c>
    </row>
    <row r="8148" spans="1:10" ht="32" x14ac:dyDescent="0.2">
      <c r="A8148" t="s">
        <v>26743</v>
      </c>
      <c r="B8148" t="s">
        <v>26715</v>
      </c>
      <c r="C8148" t="s">
        <v>26716</v>
      </c>
      <c r="D8148">
        <v>6</v>
      </c>
      <c r="E8148" t="s">
        <v>13</v>
      </c>
      <c r="F8148" t="s">
        <v>13</v>
      </c>
      <c r="G8148" t="s">
        <v>26726</v>
      </c>
      <c r="H8148" s="3" t="s">
        <v>26749</v>
      </c>
      <c r="I8148" t="s">
        <v>62</v>
      </c>
      <c r="J8148" t="s">
        <v>26744</v>
      </c>
    </row>
    <row r="8149" spans="1:10" ht="16" x14ac:dyDescent="0.2">
      <c r="A8149" t="s">
        <v>26708</v>
      </c>
      <c r="B8149" t="s">
        <v>26730</v>
      </c>
      <c r="C8149" t="s">
        <v>26731</v>
      </c>
      <c r="D8149">
        <v>4</v>
      </c>
      <c r="E8149">
        <f>268</f>
        <v>268</v>
      </c>
      <c r="F8149" t="s">
        <v>13</v>
      </c>
      <c r="G8149" t="s">
        <v>26726</v>
      </c>
      <c r="H8149" s="3" t="s">
        <v>26727</v>
      </c>
      <c r="I8149" t="s">
        <v>5804</v>
      </c>
      <c r="J8149" t="s">
        <v>26713</v>
      </c>
    </row>
    <row r="8150" spans="1:10" ht="32" x14ac:dyDescent="0.2">
      <c r="A8150" t="s">
        <v>26723</v>
      </c>
      <c r="B8150" t="s">
        <v>26709</v>
      </c>
      <c r="C8150" t="s">
        <v>26710</v>
      </c>
      <c r="D8150">
        <v>1</v>
      </c>
      <c r="E8150">
        <f>268</f>
        <v>268</v>
      </c>
      <c r="F8150" t="s">
        <v>13</v>
      </c>
      <c r="G8150" t="s">
        <v>26726</v>
      </c>
      <c r="H8150" s="3" t="s">
        <v>26747</v>
      </c>
      <c r="I8150" t="s">
        <v>5804</v>
      </c>
      <c r="J8150" t="s">
        <v>26728</v>
      </c>
    </row>
    <row r="8151" spans="1:10" ht="32" x14ac:dyDescent="0.2">
      <c r="A8151" t="s">
        <v>26708</v>
      </c>
      <c r="B8151" t="s">
        <v>26732</v>
      </c>
      <c r="C8151" t="s">
        <v>26733</v>
      </c>
      <c r="D8151">
        <v>6</v>
      </c>
      <c r="E8151">
        <f>268</f>
        <v>268</v>
      </c>
      <c r="F8151" t="s">
        <v>13</v>
      </c>
      <c r="G8151" t="s">
        <v>26726</v>
      </c>
      <c r="H8151" s="3" t="s">
        <v>26748</v>
      </c>
      <c r="I8151" t="s">
        <v>5804</v>
      </c>
      <c r="J8151" t="s">
        <v>26713</v>
      </c>
    </row>
    <row r="8152" spans="1:10" ht="32" x14ac:dyDescent="0.2">
      <c r="A8152" t="s">
        <v>26750</v>
      </c>
      <c r="B8152" t="s">
        <v>26732</v>
      </c>
      <c r="C8152" t="s">
        <v>26733</v>
      </c>
      <c r="D8152">
        <v>2</v>
      </c>
      <c r="E8152">
        <f>268</f>
        <v>268</v>
      </c>
      <c r="F8152" t="s">
        <v>13</v>
      </c>
      <c r="G8152" t="s">
        <v>26726</v>
      </c>
      <c r="H8152" s="3" t="s">
        <v>26734</v>
      </c>
      <c r="I8152" t="s">
        <v>5804</v>
      </c>
      <c r="J8152" t="s">
        <v>26751</v>
      </c>
    </row>
    <row r="8153" spans="1:10" ht="16" x14ac:dyDescent="0.2">
      <c r="A8153" t="s">
        <v>26750</v>
      </c>
      <c r="B8153" t="s">
        <v>26740</v>
      </c>
      <c r="C8153" t="s">
        <v>26741</v>
      </c>
      <c r="D8153">
        <v>1</v>
      </c>
      <c r="E8153">
        <f>268</f>
        <v>268</v>
      </c>
      <c r="F8153" t="s">
        <v>13</v>
      </c>
      <c r="G8153" t="s">
        <v>26726</v>
      </c>
      <c r="H8153" s="3" t="s">
        <v>26727</v>
      </c>
      <c r="I8153" t="s">
        <v>5804</v>
      </c>
      <c r="J8153" t="s">
        <v>26751</v>
      </c>
    </row>
    <row r="8154" spans="1:10" ht="16" x14ac:dyDescent="0.2">
      <c r="A8154" t="s">
        <v>26719</v>
      </c>
      <c r="B8154" t="s">
        <v>26752</v>
      </c>
      <c r="C8154" t="s">
        <v>26753</v>
      </c>
      <c r="D8154">
        <v>1</v>
      </c>
      <c r="E8154">
        <f>268</f>
        <v>268</v>
      </c>
      <c r="F8154" t="s">
        <v>13</v>
      </c>
      <c r="G8154" t="s">
        <v>26726</v>
      </c>
      <c r="H8154" s="3" t="s">
        <v>26727</v>
      </c>
      <c r="I8154" t="s">
        <v>5804</v>
      </c>
      <c r="J8154" t="s">
        <v>26722</v>
      </c>
    </row>
    <row r="8155" spans="1:10" ht="16" x14ac:dyDescent="0.2">
      <c r="A8155" t="s">
        <v>19235</v>
      </c>
      <c r="B8155" t="s">
        <v>26754</v>
      </c>
      <c r="C8155" t="s">
        <v>26755</v>
      </c>
      <c r="D8155">
        <v>7</v>
      </c>
      <c r="E8155">
        <f>268</f>
        <v>268</v>
      </c>
      <c r="F8155" t="s">
        <v>13</v>
      </c>
      <c r="G8155" t="s">
        <v>26726</v>
      </c>
      <c r="H8155" s="3" t="s">
        <v>26756</v>
      </c>
      <c r="I8155" t="s">
        <v>5804</v>
      </c>
      <c r="J8155" t="s">
        <v>19240</v>
      </c>
    </row>
    <row r="8156" spans="1:10" ht="32" x14ac:dyDescent="0.2">
      <c r="A8156" t="s">
        <v>26750</v>
      </c>
      <c r="B8156" t="s">
        <v>26715</v>
      </c>
      <c r="C8156" t="s">
        <v>26716</v>
      </c>
      <c r="D8156">
        <v>3</v>
      </c>
      <c r="E8156" t="s">
        <v>13</v>
      </c>
      <c r="F8156" t="s">
        <v>13</v>
      </c>
      <c r="G8156" t="s">
        <v>26726</v>
      </c>
      <c r="H8156" s="3" t="s">
        <v>26757</v>
      </c>
      <c r="I8156" t="s">
        <v>62</v>
      </c>
      <c r="J8156" t="s">
        <v>26751</v>
      </c>
    </row>
    <row r="8157" spans="1:10" ht="32" x14ac:dyDescent="0.2">
      <c r="A8157" t="s">
        <v>26719</v>
      </c>
      <c r="B8157" t="s">
        <v>26732</v>
      </c>
      <c r="C8157" t="s">
        <v>26733</v>
      </c>
      <c r="D8157">
        <v>3</v>
      </c>
      <c r="E8157">
        <f>268</f>
        <v>268</v>
      </c>
      <c r="F8157" t="s">
        <v>13</v>
      </c>
      <c r="G8157" t="s">
        <v>26726</v>
      </c>
      <c r="H8157" s="3" t="s">
        <v>26748</v>
      </c>
      <c r="I8157" t="s">
        <v>5804</v>
      </c>
      <c r="J8157" t="s">
        <v>26722</v>
      </c>
    </row>
    <row r="8158" spans="1:10" ht="32" x14ac:dyDescent="0.2">
      <c r="A8158" t="s">
        <v>26743</v>
      </c>
      <c r="B8158" t="s">
        <v>26732</v>
      </c>
      <c r="C8158" t="s">
        <v>26733</v>
      </c>
      <c r="D8158">
        <v>1</v>
      </c>
      <c r="E8158">
        <f>268</f>
        <v>268</v>
      </c>
      <c r="F8158" t="s">
        <v>13</v>
      </c>
      <c r="G8158" t="s">
        <v>26726</v>
      </c>
      <c r="H8158" s="3" t="s">
        <v>26734</v>
      </c>
      <c r="I8158" t="s">
        <v>5804</v>
      </c>
      <c r="J8158" t="s">
        <v>26744</v>
      </c>
    </row>
    <row r="8159" spans="1:10" ht="32" x14ac:dyDescent="0.2">
      <c r="A8159" t="s">
        <v>26743</v>
      </c>
      <c r="B8159" t="s">
        <v>1984</v>
      </c>
      <c r="C8159" t="s">
        <v>26758</v>
      </c>
      <c r="D8159">
        <v>2</v>
      </c>
      <c r="E8159">
        <f>268</f>
        <v>268</v>
      </c>
      <c r="F8159" t="s">
        <v>13</v>
      </c>
      <c r="G8159" t="s">
        <v>26726</v>
      </c>
      <c r="H8159" s="3" t="s">
        <v>26759</v>
      </c>
      <c r="I8159" t="s">
        <v>5804</v>
      </c>
      <c r="J8159" t="s">
        <v>26744</v>
      </c>
    </row>
    <row r="8160" spans="1:10" ht="16" x14ac:dyDescent="0.2">
      <c r="A8160" t="s">
        <v>26743</v>
      </c>
      <c r="B8160" t="s">
        <v>26740</v>
      </c>
      <c r="C8160" t="s">
        <v>26741</v>
      </c>
      <c r="D8160">
        <v>3</v>
      </c>
      <c r="E8160">
        <f>268</f>
        <v>268</v>
      </c>
      <c r="F8160" t="s">
        <v>13</v>
      </c>
      <c r="G8160" t="s">
        <v>26726</v>
      </c>
      <c r="H8160" s="3" t="s">
        <v>26727</v>
      </c>
      <c r="I8160" t="s">
        <v>5804</v>
      </c>
      <c r="J8160" t="s">
        <v>26744</v>
      </c>
    </row>
    <row r="8161" spans="1:10" ht="16" x14ac:dyDescent="0.2">
      <c r="A8161" t="s">
        <v>26708</v>
      </c>
      <c r="B8161" t="s">
        <v>1984</v>
      </c>
      <c r="C8161" t="s">
        <v>26758</v>
      </c>
      <c r="D8161">
        <v>2</v>
      </c>
      <c r="E8161">
        <f>268</f>
        <v>268</v>
      </c>
      <c r="F8161" t="s">
        <v>13</v>
      </c>
      <c r="G8161" t="s">
        <v>26726</v>
      </c>
      <c r="H8161" s="3" t="s">
        <v>26727</v>
      </c>
      <c r="I8161" t="s">
        <v>5804</v>
      </c>
      <c r="J8161" t="s">
        <v>26713</v>
      </c>
    </row>
    <row r="8162" spans="1:10" ht="16" x14ac:dyDescent="0.2">
      <c r="A8162" t="s">
        <v>26760</v>
      </c>
      <c r="B8162" t="s">
        <v>26761</v>
      </c>
      <c r="C8162" t="s">
        <v>26762</v>
      </c>
      <c r="D8162">
        <v>2</v>
      </c>
      <c r="E8162" t="s">
        <v>13</v>
      </c>
      <c r="F8162" t="s">
        <v>13</v>
      </c>
      <c r="G8162" t="s">
        <v>26763</v>
      </c>
      <c r="H8162" s="3" t="s">
        <v>26764</v>
      </c>
      <c r="I8162" t="s">
        <v>5804</v>
      </c>
      <c r="J8162" t="s">
        <v>26765</v>
      </c>
    </row>
    <row r="8163" spans="1:10" ht="16" x14ac:dyDescent="0.2">
      <c r="A8163" t="s">
        <v>26760</v>
      </c>
      <c r="B8163" t="s">
        <v>26766</v>
      </c>
      <c r="C8163" t="s">
        <v>26767</v>
      </c>
      <c r="D8163">
        <v>3</v>
      </c>
      <c r="E8163" t="s">
        <v>13</v>
      </c>
      <c r="F8163" t="s">
        <v>13</v>
      </c>
      <c r="G8163" t="s">
        <v>26763</v>
      </c>
      <c r="H8163" s="3" t="s">
        <v>26764</v>
      </c>
      <c r="I8163" t="s">
        <v>5804</v>
      </c>
      <c r="J8163" t="s">
        <v>26765</v>
      </c>
    </row>
    <row r="8164" spans="1:10" ht="16" x14ac:dyDescent="0.2">
      <c r="A8164" t="s">
        <v>26760</v>
      </c>
      <c r="B8164" t="s">
        <v>26768</v>
      </c>
      <c r="C8164" t="s">
        <v>26769</v>
      </c>
      <c r="D8164">
        <v>1</v>
      </c>
      <c r="E8164" t="s">
        <v>13</v>
      </c>
      <c r="F8164" t="s">
        <v>13</v>
      </c>
      <c r="G8164" t="s">
        <v>26763</v>
      </c>
      <c r="H8164" s="3" t="s">
        <v>26764</v>
      </c>
      <c r="I8164" t="s">
        <v>5804</v>
      </c>
      <c r="J8164" t="s">
        <v>26765</v>
      </c>
    </row>
    <row r="8165" spans="1:10" ht="16" x14ac:dyDescent="0.2">
      <c r="A8165" t="s">
        <v>26770</v>
      </c>
      <c r="B8165" t="s">
        <v>26771</v>
      </c>
      <c r="C8165" t="s">
        <v>26772</v>
      </c>
      <c r="D8165">
        <v>2</v>
      </c>
      <c r="E8165" t="s">
        <v>13</v>
      </c>
      <c r="F8165" t="s">
        <v>13</v>
      </c>
      <c r="G8165" t="s">
        <v>26773</v>
      </c>
      <c r="H8165" s="3" t="s">
        <v>26774</v>
      </c>
      <c r="I8165" t="s">
        <v>1658</v>
      </c>
      <c r="J8165" t="s">
        <v>26775</v>
      </c>
    </row>
    <row r="8166" spans="1:10" ht="16" x14ac:dyDescent="0.2">
      <c r="A8166" t="s">
        <v>26770</v>
      </c>
      <c r="B8166" t="s">
        <v>26776</v>
      </c>
      <c r="C8166" t="s">
        <v>26777</v>
      </c>
      <c r="D8166">
        <v>1</v>
      </c>
      <c r="E8166" t="s">
        <v>13</v>
      </c>
      <c r="F8166" t="s">
        <v>13</v>
      </c>
      <c r="G8166" t="s">
        <v>26773</v>
      </c>
      <c r="H8166" s="3" t="s">
        <v>26774</v>
      </c>
      <c r="I8166" t="s">
        <v>1658</v>
      </c>
      <c r="J8166" t="s">
        <v>26775</v>
      </c>
    </row>
    <row r="8167" spans="1:10" ht="32" x14ac:dyDescent="0.2">
      <c r="A8167" t="s">
        <v>26778</v>
      </c>
      <c r="B8167" t="s">
        <v>26779</v>
      </c>
      <c r="C8167" t="s">
        <v>26780</v>
      </c>
      <c r="D8167">
        <v>2</v>
      </c>
      <c r="E8167" t="s">
        <v>13</v>
      </c>
      <c r="F8167" t="s">
        <v>13</v>
      </c>
      <c r="G8167" t="s">
        <v>26781</v>
      </c>
      <c r="H8167" s="3" t="s">
        <v>26782</v>
      </c>
      <c r="I8167" t="s">
        <v>1489</v>
      </c>
      <c r="J8167" t="s">
        <v>26783</v>
      </c>
    </row>
    <row r="8168" spans="1:10" ht="16" x14ac:dyDescent="0.2">
      <c r="A8168" t="s">
        <v>26784</v>
      </c>
      <c r="B8168" t="s">
        <v>26785</v>
      </c>
      <c r="C8168" t="s">
        <v>26786</v>
      </c>
      <c r="D8168">
        <v>2</v>
      </c>
      <c r="E8168" t="s">
        <v>13</v>
      </c>
      <c r="F8168" t="s">
        <v>13</v>
      </c>
      <c r="G8168" t="s">
        <v>26787</v>
      </c>
      <c r="H8168" s="3" t="s">
        <v>26788</v>
      </c>
      <c r="I8168" t="s">
        <v>126</v>
      </c>
      <c r="J8168" t="s">
        <v>26789</v>
      </c>
    </row>
    <row r="8169" spans="1:10" ht="16" x14ac:dyDescent="0.2">
      <c r="A8169" t="s">
        <v>26784</v>
      </c>
      <c r="B8169" t="s">
        <v>26790</v>
      </c>
      <c r="C8169" t="s">
        <v>26791</v>
      </c>
      <c r="D8169">
        <v>3</v>
      </c>
      <c r="E8169" t="s">
        <v>13</v>
      </c>
      <c r="F8169" t="s">
        <v>13</v>
      </c>
      <c r="G8169" t="s">
        <v>26792</v>
      </c>
      <c r="H8169" s="3" t="s">
        <v>26788</v>
      </c>
      <c r="I8169" t="s">
        <v>126</v>
      </c>
      <c r="J8169" t="s">
        <v>26789</v>
      </c>
    </row>
    <row r="8170" spans="1:10" ht="16" x14ac:dyDescent="0.2">
      <c r="A8170" t="s">
        <v>26784</v>
      </c>
      <c r="B8170" t="s">
        <v>26793</v>
      </c>
      <c r="C8170" t="s">
        <v>26794</v>
      </c>
      <c r="D8170">
        <v>1</v>
      </c>
      <c r="E8170" t="s">
        <v>13</v>
      </c>
      <c r="F8170" t="s">
        <v>13</v>
      </c>
      <c r="G8170" t="s">
        <v>26795</v>
      </c>
      <c r="H8170" s="3" t="s">
        <v>26788</v>
      </c>
      <c r="I8170" t="s">
        <v>126</v>
      </c>
      <c r="J8170" t="s">
        <v>26789</v>
      </c>
    </row>
    <row r="8171" spans="1:10" ht="16" x14ac:dyDescent="0.2">
      <c r="A8171" t="s">
        <v>26796</v>
      </c>
      <c r="B8171" t="s">
        <v>26797</v>
      </c>
      <c r="C8171" t="s">
        <v>26798</v>
      </c>
      <c r="D8171">
        <v>1</v>
      </c>
      <c r="E8171" t="s">
        <v>13</v>
      </c>
      <c r="F8171" t="s">
        <v>13</v>
      </c>
      <c r="G8171" t="s">
        <v>26799</v>
      </c>
      <c r="H8171" s="3" t="s">
        <v>26800</v>
      </c>
      <c r="I8171" t="s">
        <v>15269</v>
      </c>
      <c r="J8171" t="s">
        <v>26801</v>
      </c>
    </row>
    <row r="8172" spans="1:10" ht="16" x14ac:dyDescent="0.2">
      <c r="A8172" t="s">
        <v>5690</v>
      </c>
      <c r="B8172" t="s">
        <v>26802</v>
      </c>
      <c r="C8172" t="s">
        <v>26803</v>
      </c>
      <c r="D8172">
        <v>1</v>
      </c>
      <c r="E8172" t="s">
        <v>13</v>
      </c>
      <c r="F8172" t="s">
        <v>13</v>
      </c>
      <c r="G8172" t="s">
        <v>26804</v>
      </c>
      <c r="H8172" s="3" t="s">
        <v>26805</v>
      </c>
      <c r="I8172" t="s">
        <v>404</v>
      </c>
      <c r="J8172" t="s">
        <v>5694</v>
      </c>
    </row>
    <row r="8173" spans="1:10" ht="16" x14ac:dyDescent="0.2">
      <c r="A8173" t="s">
        <v>26806</v>
      </c>
      <c r="B8173" t="s">
        <v>26807</v>
      </c>
      <c r="C8173" t="s">
        <v>26808</v>
      </c>
      <c r="D8173">
        <v>1</v>
      </c>
      <c r="E8173" t="s">
        <v>13</v>
      </c>
      <c r="F8173" t="s">
        <v>13</v>
      </c>
      <c r="G8173" t="s">
        <v>26809</v>
      </c>
      <c r="H8173" s="3" t="s">
        <v>26810</v>
      </c>
      <c r="I8173" t="s">
        <v>404</v>
      </c>
      <c r="J8173" t="s">
        <v>26811</v>
      </c>
    </row>
    <row r="8174" spans="1:10" ht="16" x14ac:dyDescent="0.2">
      <c r="A8174" t="s">
        <v>26812</v>
      </c>
      <c r="B8174" t="s">
        <v>26813</v>
      </c>
      <c r="C8174" t="s">
        <v>26814</v>
      </c>
      <c r="D8174">
        <v>3</v>
      </c>
      <c r="E8174" t="s">
        <v>13</v>
      </c>
      <c r="F8174" t="s">
        <v>13</v>
      </c>
      <c r="G8174" t="s">
        <v>26809</v>
      </c>
      <c r="H8174" s="3" t="s">
        <v>26810</v>
      </c>
      <c r="I8174" t="s">
        <v>404</v>
      </c>
      <c r="J8174" t="s">
        <v>26815</v>
      </c>
    </row>
    <row r="8175" spans="1:10" ht="16" x14ac:dyDescent="0.2">
      <c r="A8175" t="s">
        <v>26812</v>
      </c>
      <c r="B8175" t="s">
        <v>26816</v>
      </c>
      <c r="C8175" t="s">
        <v>26817</v>
      </c>
      <c r="D8175">
        <v>1</v>
      </c>
      <c r="E8175" t="s">
        <v>13</v>
      </c>
      <c r="F8175" t="s">
        <v>13</v>
      </c>
      <c r="G8175" t="s">
        <v>26809</v>
      </c>
      <c r="H8175" s="3" t="s">
        <v>26810</v>
      </c>
      <c r="I8175" t="s">
        <v>404</v>
      </c>
      <c r="J8175" t="s">
        <v>26815</v>
      </c>
    </row>
    <row r="8176" spans="1:10" ht="16" x14ac:dyDescent="0.2">
      <c r="A8176" t="s">
        <v>26812</v>
      </c>
      <c r="B8176" t="s">
        <v>26818</v>
      </c>
      <c r="C8176" t="s">
        <v>26819</v>
      </c>
      <c r="D8176">
        <v>4</v>
      </c>
      <c r="E8176" t="s">
        <v>13</v>
      </c>
      <c r="F8176" t="s">
        <v>13</v>
      </c>
      <c r="G8176" t="s">
        <v>26809</v>
      </c>
      <c r="H8176" s="3" t="s">
        <v>26810</v>
      </c>
      <c r="I8176" t="s">
        <v>404</v>
      </c>
      <c r="J8176" t="s">
        <v>26815</v>
      </c>
    </row>
    <row r="8177" spans="1:10" ht="16" x14ac:dyDescent="0.2">
      <c r="A8177" t="s">
        <v>26820</v>
      </c>
      <c r="B8177" t="s">
        <v>26821</v>
      </c>
      <c r="C8177" t="s">
        <v>26822</v>
      </c>
      <c r="D8177">
        <v>3</v>
      </c>
      <c r="E8177" t="s">
        <v>13</v>
      </c>
      <c r="F8177" t="s">
        <v>13</v>
      </c>
      <c r="G8177" t="s">
        <v>26809</v>
      </c>
      <c r="H8177" s="3" t="s">
        <v>26810</v>
      </c>
      <c r="I8177" t="s">
        <v>404</v>
      </c>
      <c r="J8177" t="s">
        <v>26823</v>
      </c>
    </row>
    <row r="8178" spans="1:10" ht="16" x14ac:dyDescent="0.2">
      <c r="A8178" t="s">
        <v>26812</v>
      </c>
      <c r="B8178" t="s">
        <v>9164</v>
      </c>
      <c r="C8178" t="s">
        <v>26824</v>
      </c>
      <c r="D8178">
        <v>2</v>
      </c>
      <c r="E8178" t="s">
        <v>13</v>
      </c>
      <c r="F8178" t="s">
        <v>13</v>
      </c>
      <c r="G8178" t="s">
        <v>26809</v>
      </c>
      <c r="H8178" s="3" t="s">
        <v>26810</v>
      </c>
      <c r="I8178" t="s">
        <v>404</v>
      </c>
      <c r="J8178" t="s">
        <v>26815</v>
      </c>
    </row>
    <row r="8179" spans="1:10" ht="16" x14ac:dyDescent="0.2">
      <c r="A8179" t="s">
        <v>26825</v>
      </c>
      <c r="B8179" t="s">
        <v>26813</v>
      </c>
      <c r="C8179" t="s">
        <v>26814</v>
      </c>
      <c r="D8179">
        <v>3</v>
      </c>
      <c r="E8179" t="s">
        <v>13</v>
      </c>
      <c r="F8179" t="s">
        <v>13</v>
      </c>
      <c r="G8179" t="s">
        <v>26809</v>
      </c>
      <c r="H8179" s="3" t="s">
        <v>26826</v>
      </c>
      <c r="I8179" t="s">
        <v>404</v>
      </c>
      <c r="J8179" t="s">
        <v>26827</v>
      </c>
    </row>
    <row r="8180" spans="1:10" ht="16" x14ac:dyDescent="0.2">
      <c r="A8180" t="s">
        <v>26825</v>
      </c>
      <c r="B8180" t="s">
        <v>9164</v>
      </c>
      <c r="C8180" t="s">
        <v>26824</v>
      </c>
      <c r="D8180">
        <v>1</v>
      </c>
      <c r="E8180" t="s">
        <v>13</v>
      </c>
      <c r="F8180" t="s">
        <v>13</v>
      </c>
      <c r="G8180" t="s">
        <v>26809</v>
      </c>
      <c r="H8180" s="3" t="s">
        <v>26826</v>
      </c>
      <c r="I8180" t="s">
        <v>404</v>
      </c>
      <c r="J8180" t="s">
        <v>26827</v>
      </c>
    </row>
    <row r="8181" spans="1:10" ht="16" x14ac:dyDescent="0.2">
      <c r="A8181" t="s">
        <v>26828</v>
      </c>
      <c r="B8181" t="s">
        <v>26818</v>
      </c>
      <c r="C8181" t="s">
        <v>26819</v>
      </c>
      <c r="D8181">
        <v>4</v>
      </c>
      <c r="E8181" t="s">
        <v>13</v>
      </c>
      <c r="F8181" t="s">
        <v>13</v>
      </c>
      <c r="G8181" t="s">
        <v>26809</v>
      </c>
      <c r="H8181" s="3" t="s">
        <v>26810</v>
      </c>
      <c r="I8181" t="s">
        <v>404</v>
      </c>
      <c r="J8181" t="s">
        <v>26829</v>
      </c>
    </row>
    <row r="8182" spans="1:10" ht="16" x14ac:dyDescent="0.2">
      <c r="A8182" t="s">
        <v>26828</v>
      </c>
      <c r="B8182" t="s">
        <v>9164</v>
      </c>
      <c r="C8182" t="s">
        <v>26824</v>
      </c>
      <c r="D8182">
        <v>1</v>
      </c>
      <c r="E8182" t="s">
        <v>13</v>
      </c>
      <c r="F8182" t="s">
        <v>13</v>
      </c>
      <c r="G8182" t="s">
        <v>26809</v>
      </c>
      <c r="H8182" s="3" t="s">
        <v>26810</v>
      </c>
      <c r="I8182" t="s">
        <v>404</v>
      </c>
      <c r="J8182" t="s">
        <v>26829</v>
      </c>
    </row>
    <row r="8183" spans="1:10" ht="16" x14ac:dyDescent="0.2">
      <c r="A8183" t="s">
        <v>26825</v>
      </c>
      <c r="B8183" t="s">
        <v>26816</v>
      </c>
      <c r="C8183" t="s">
        <v>26817</v>
      </c>
      <c r="D8183">
        <v>2</v>
      </c>
      <c r="E8183" t="s">
        <v>13</v>
      </c>
      <c r="F8183" t="s">
        <v>13</v>
      </c>
      <c r="G8183" t="s">
        <v>26809</v>
      </c>
      <c r="H8183" s="3" t="s">
        <v>26826</v>
      </c>
      <c r="I8183" t="s">
        <v>404</v>
      </c>
      <c r="J8183" t="s">
        <v>26827</v>
      </c>
    </row>
    <row r="8184" spans="1:10" ht="16" x14ac:dyDescent="0.2">
      <c r="A8184" t="s">
        <v>26828</v>
      </c>
      <c r="B8184" t="s">
        <v>26816</v>
      </c>
      <c r="C8184" t="s">
        <v>26817</v>
      </c>
      <c r="D8184">
        <v>3</v>
      </c>
      <c r="E8184" t="s">
        <v>13</v>
      </c>
      <c r="F8184" t="s">
        <v>13</v>
      </c>
      <c r="G8184" t="s">
        <v>26809</v>
      </c>
      <c r="H8184" s="3" t="s">
        <v>26810</v>
      </c>
      <c r="I8184" t="s">
        <v>404</v>
      </c>
      <c r="J8184" t="s">
        <v>26829</v>
      </c>
    </row>
    <row r="8185" spans="1:10" ht="16" x14ac:dyDescent="0.2">
      <c r="A8185" t="s">
        <v>26825</v>
      </c>
      <c r="B8185" t="s">
        <v>26818</v>
      </c>
      <c r="C8185" t="s">
        <v>26819</v>
      </c>
      <c r="D8185">
        <v>4</v>
      </c>
      <c r="E8185" t="s">
        <v>13</v>
      </c>
      <c r="F8185" t="s">
        <v>13</v>
      </c>
      <c r="G8185" t="s">
        <v>26809</v>
      </c>
      <c r="H8185" s="3" t="s">
        <v>26826</v>
      </c>
      <c r="I8185" t="s">
        <v>404</v>
      </c>
      <c r="J8185" t="s">
        <v>26827</v>
      </c>
    </row>
    <row r="8186" spans="1:10" ht="16" x14ac:dyDescent="0.2">
      <c r="A8186" t="s">
        <v>26828</v>
      </c>
      <c r="B8186" t="s">
        <v>26813</v>
      </c>
      <c r="C8186" t="s">
        <v>26814</v>
      </c>
      <c r="D8186">
        <v>2</v>
      </c>
      <c r="E8186" t="s">
        <v>13</v>
      </c>
      <c r="F8186" t="s">
        <v>13</v>
      </c>
      <c r="G8186" t="s">
        <v>26809</v>
      </c>
      <c r="H8186" s="3" t="s">
        <v>26810</v>
      </c>
      <c r="I8186" t="s">
        <v>404</v>
      </c>
      <c r="J8186" t="s">
        <v>26829</v>
      </c>
    </row>
    <row r="8187" spans="1:10" ht="16" x14ac:dyDescent="0.2">
      <c r="A8187" t="s">
        <v>26830</v>
      </c>
      <c r="B8187" t="s">
        <v>26831</v>
      </c>
      <c r="C8187" t="s">
        <v>26832</v>
      </c>
      <c r="D8187">
        <v>1</v>
      </c>
      <c r="E8187" t="s">
        <v>923</v>
      </c>
      <c r="F8187" t="s">
        <v>13</v>
      </c>
      <c r="G8187" t="s">
        <v>26833</v>
      </c>
      <c r="H8187" s="3" t="s">
        <v>26834</v>
      </c>
      <c r="I8187" t="s">
        <v>404</v>
      </c>
      <c r="J8187" t="s">
        <v>26835</v>
      </c>
    </row>
    <row r="8188" spans="1:10" ht="16" x14ac:dyDescent="0.2">
      <c r="A8188" t="s">
        <v>26836</v>
      </c>
      <c r="B8188" t="s">
        <v>26837</v>
      </c>
      <c r="C8188" t="s">
        <v>26838</v>
      </c>
      <c r="D8188">
        <v>3</v>
      </c>
      <c r="E8188" t="s">
        <v>923</v>
      </c>
      <c r="F8188" t="s">
        <v>13</v>
      </c>
      <c r="G8188" t="s">
        <v>26833</v>
      </c>
      <c r="H8188" s="3" t="s">
        <v>26839</v>
      </c>
      <c r="I8188" t="s">
        <v>404</v>
      </c>
      <c r="J8188" t="s">
        <v>26840</v>
      </c>
    </row>
    <row r="8189" spans="1:10" ht="16" x14ac:dyDescent="0.2">
      <c r="A8189" t="s">
        <v>14069</v>
      </c>
      <c r="B8189" t="s">
        <v>26841</v>
      </c>
      <c r="C8189" t="s">
        <v>26842</v>
      </c>
      <c r="D8189">
        <v>1</v>
      </c>
      <c r="E8189" t="s">
        <v>923</v>
      </c>
      <c r="F8189" t="s">
        <v>13</v>
      </c>
      <c r="G8189" t="s">
        <v>26833</v>
      </c>
      <c r="H8189" s="3" t="s">
        <v>26843</v>
      </c>
      <c r="I8189" t="s">
        <v>404</v>
      </c>
      <c r="J8189" t="s">
        <v>14074</v>
      </c>
    </row>
    <row r="8190" spans="1:10" ht="16" x14ac:dyDescent="0.2">
      <c r="A8190" t="s">
        <v>437</v>
      </c>
      <c r="B8190" t="s">
        <v>26844</v>
      </c>
      <c r="C8190" t="s">
        <v>26845</v>
      </c>
      <c r="D8190">
        <v>3</v>
      </c>
      <c r="E8190" t="s">
        <v>13</v>
      </c>
      <c r="F8190" t="s">
        <v>13</v>
      </c>
      <c r="G8190" t="s">
        <v>26846</v>
      </c>
      <c r="H8190" s="3" t="s">
        <v>26847</v>
      </c>
      <c r="I8190" t="s">
        <v>423</v>
      </c>
      <c r="J8190" t="s">
        <v>441</v>
      </c>
    </row>
    <row r="8191" spans="1:10" ht="16" x14ac:dyDescent="0.2">
      <c r="A8191" t="s">
        <v>11954</v>
      </c>
      <c r="B8191" t="s">
        <v>26848</v>
      </c>
      <c r="C8191" t="s">
        <v>26849</v>
      </c>
      <c r="D8191">
        <v>2</v>
      </c>
      <c r="E8191" t="s">
        <v>13</v>
      </c>
      <c r="F8191" t="s">
        <v>13</v>
      </c>
      <c r="G8191" t="s">
        <v>26850</v>
      </c>
      <c r="H8191" s="3" t="s">
        <v>26851</v>
      </c>
      <c r="I8191" t="s">
        <v>69</v>
      </c>
      <c r="J8191" t="s">
        <v>11959</v>
      </c>
    </row>
    <row r="8192" spans="1:10" ht="32" x14ac:dyDescent="0.2">
      <c r="A8192" t="s">
        <v>26852</v>
      </c>
      <c r="B8192" t="s">
        <v>26853</v>
      </c>
      <c r="C8192" t="s">
        <v>26854</v>
      </c>
      <c r="D8192">
        <v>1</v>
      </c>
      <c r="E8192" t="s">
        <v>13</v>
      </c>
      <c r="F8192" t="s">
        <v>13</v>
      </c>
      <c r="G8192" t="s">
        <v>26855</v>
      </c>
      <c r="H8192" s="3" t="s">
        <v>26856</v>
      </c>
      <c r="I8192" t="s">
        <v>1658</v>
      </c>
      <c r="J8192" t="s">
        <v>26857</v>
      </c>
    </row>
    <row r="8193" spans="1:10" ht="32" x14ac:dyDescent="0.2">
      <c r="A8193" t="s">
        <v>26852</v>
      </c>
      <c r="B8193" t="s">
        <v>26858</v>
      </c>
      <c r="C8193" t="s">
        <v>26859</v>
      </c>
      <c r="D8193">
        <v>2</v>
      </c>
      <c r="E8193" t="s">
        <v>13</v>
      </c>
      <c r="F8193" t="s">
        <v>13</v>
      </c>
      <c r="G8193" t="s">
        <v>26855</v>
      </c>
      <c r="H8193" s="3" t="s">
        <v>26856</v>
      </c>
      <c r="I8193" t="s">
        <v>1658</v>
      </c>
      <c r="J8193" t="s">
        <v>26857</v>
      </c>
    </row>
    <row r="8194" spans="1:10" ht="16" x14ac:dyDescent="0.2">
      <c r="A8194" t="s">
        <v>1434</v>
      </c>
      <c r="B8194" t="s">
        <v>26860</v>
      </c>
      <c r="C8194" t="s">
        <v>26861</v>
      </c>
      <c r="D8194">
        <v>3</v>
      </c>
      <c r="E8194" t="s">
        <v>13</v>
      </c>
      <c r="F8194" t="s">
        <v>13</v>
      </c>
      <c r="G8194" t="s">
        <v>26862</v>
      </c>
      <c r="H8194" s="3" t="s">
        <v>26863</v>
      </c>
      <c r="I8194" t="s">
        <v>888</v>
      </c>
      <c r="J8194" t="s">
        <v>1439</v>
      </c>
    </row>
    <row r="8195" spans="1:10" ht="16" x14ac:dyDescent="0.2">
      <c r="A8195" t="s">
        <v>1434</v>
      </c>
      <c r="B8195" t="s">
        <v>26864</v>
      </c>
      <c r="C8195" t="s">
        <v>26865</v>
      </c>
      <c r="D8195">
        <v>2</v>
      </c>
      <c r="E8195" t="s">
        <v>13</v>
      </c>
      <c r="F8195" t="s">
        <v>13</v>
      </c>
      <c r="G8195" t="s">
        <v>26862</v>
      </c>
      <c r="H8195" s="3" t="s">
        <v>26863</v>
      </c>
      <c r="I8195" t="s">
        <v>888</v>
      </c>
      <c r="J8195" t="s">
        <v>1439</v>
      </c>
    </row>
    <row r="8196" spans="1:10" ht="16" x14ac:dyDescent="0.2">
      <c r="A8196" t="s">
        <v>26866</v>
      </c>
      <c r="B8196" t="s">
        <v>14126</v>
      </c>
      <c r="C8196" t="s">
        <v>26867</v>
      </c>
      <c r="D8196">
        <v>2</v>
      </c>
      <c r="E8196" t="s">
        <v>13</v>
      </c>
      <c r="F8196" t="s">
        <v>13</v>
      </c>
      <c r="G8196" t="s">
        <v>26868</v>
      </c>
      <c r="H8196" s="3" t="s">
        <v>26869</v>
      </c>
      <c r="I8196" t="s">
        <v>69</v>
      </c>
      <c r="J8196" t="s">
        <v>26870</v>
      </c>
    </row>
    <row r="8197" spans="1:10" ht="16" x14ac:dyDescent="0.2">
      <c r="A8197" t="s">
        <v>26871</v>
      </c>
      <c r="B8197" t="s">
        <v>14126</v>
      </c>
      <c r="C8197" t="s">
        <v>26867</v>
      </c>
      <c r="D8197">
        <v>2</v>
      </c>
      <c r="E8197" t="s">
        <v>13</v>
      </c>
      <c r="F8197" t="s">
        <v>13</v>
      </c>
      <c r="G8197" t="s">
        <v>26868</v>
      </c>
      <c r="H8197" s="3" t="s">
        <v>26872</v>
      </c>
      <c r="I8197" t="s">
        <v>69</v>
      </c>
      <c r="J8197" t="s">
        <v>26873</v>
      </c>
    </row>
    <row r="8198" spans="1:10" ht="16" x14ac:dyDescent="0.2">
      <c r="A8198" t="s">
        <v>20375</v>
      </c>
      <c r="B8198" t="s">
        <v>14126</v>
      </c>
      <c r="C8198" t="s">
        <v>26867</v>
      </c>
      <c r="D8198">
        <v>3</v>
      </c>
      <c r="E8198" t="s">
        <v>13</v>
      </c>
      <c r="F8198" t="s">
        <v>13</v>
      </c>
      <c r="G8198" t="s">
        <v>26868</v>
      </c>
      <c r="H8198" s="3" t="s">
        <v>26872</v>
      </c>
      <c r="I8198" t="s">
        <v>69</v>
      </c>
      <c r="J8198" t="s">
        <v>20378</v>
      </c>
    </row>
    <row r="8199" spans="1:10" ht="16" x14ac:dyDescent="0.2">
      <c r="A8199" t="s">
        <v>1449</v>
      </c>
      <c r="B8199" t="s">
        <v>26874</v>
      </c>
      <c r="C8199" t="s">
        <v>26875</v>
      </c>
      <c r="D8199">
        <v>2</v>
      </c>
      <c r="E8199" t="s">
        <v>13</v>
      </c>
      <c r="F8199" t="s">
        <v>13</v>
      </c>
      <c r="G8199" t="s">
        <v>26876</v>
      </c>
      <c r="H8199" s="3" t="s">
        <v>26877</v>
      </c>
      <c r="I8199" t="s">
        <v>62</v>
      </c>
      <c r="J8199" t="s">
        <v>1454</v>
      </c>
    </row>
    <row r="8200" spans="1:10" ht="16" x14ac:dyDescent="0.2">
      <c r="A8200" t="s">
        <v>26878</v>
      </c>
      <c r="B8200" t="s">
        <v>26879</v>
      </c>
      <c r="C8200" t="s">
        <v>26880</v>
      </c>
      <c r="D8200">
        <v>2</v>
      </c>
      <c r="E8200" t="s">
        <v>13</v>
      </c>
      <c r="F8200" t="s">
        <v>13</v>
      </c>
      <c r="G8200" t="s">
        <v>26876</v>
      </c>
      <c r="H8200" s="3" t="s">
        <v>26881</v>
      </c>
      <c r="I8200" t="s">
        <v>62</v>
      </c>
      <c r="J8200" t="s">
        <v>26882</v>
      </c>
    </row>
    <row r="8201" spans="1:10" ht="16" x14ac:dyDescent="0.2">
      <c r="A8201" t="s">
        <v>26878</v>
      </c>
      <c r="B8201" t="s">
        <v>26883</v>
      </c>
      <c r="C8201" t="s">
        <v>26884</v>
      </c>
      <c r="D8201">
        <v>7</v>
      </c>
      <c r="E8201" t="s">
        <v>13</v>
      </c>
      <c r="F8201" t="s">
        <v>13</v>
      </c>
      <c r="G8201" t="s">
        <v>26876</v>
      </c>
      <c r="H8201" s="3" t="s">
        <v>26881</v>
      </c>
      <c r="I8201" t="s">
        <v>62</v>
      </c>
      <c r="J8201" t="s">
        <v>26882</v>
      </c>
    </row>
    <row r="8202" spans="1:10" ht="16" x14ac:dyDescent="0.2">
      <c r="A8202" t="s">
        <v>26878</v>
      </c>
      <c r="B8202" t="s">
        <v>26885</v>
      </c>
      <c r="C8202" t="s">
        <v>26886</v>
      </c>
      <c r="D8202">
        <v>8</v>
      </c>
      <c r="E8202" t="s">
        <v>13</v>
      </c>
      <c r="F8202" t="s">
        <v>13</v>
      </c>
      <c r="G8202" t="s">
        <v>26876</v>
      </c>
      <c r="H8202" s="3" t="s">
        <v>26881</v>
      </c>
      <c r="I8202" t="s">
        <v>62</v>
      </c>
      <c r="J8202" t="s">
        <v>26882</v>
      </c>
    </row>
    <row r="8203" spans="1:10" ht="16" x14ac:dyDescent="0.2">
      <c r="A8203" t="s">
        <v>26878</v>
      </c>
      <c r="B8203" t="s">
        <v>26887</v>
      </c>
      <c r="C8203" t="s">
        <v>26888</v>
      </c>
      <c r="D8203">
        <v>1</v>
      </c>
      <c r="E8203" t="s">
        <v>13</v>
      </c>
      <c r="F8203" t="s">
        <v>13</v>
      </c>
      <c r="G8203" t="s">
        <v>26876</v>
      </c>
      <c r="H8203" s="3" t="s">
        <v>26881</v>
      </c>
      <c r="I8203" t="s">
        <v>62</v>
      </c>
      <c r="J8203" t="s">
        <v>26882</v>
      </c>
    </row>
    <row r="8204" spans="1:10" ht="16" x14ac:dyDescent="0.2">
      <c r="A8204" t="s">
        <v>26878</v>
      </c>
      <c r="B8204" t="s">
        <v>26889</v>
      </c>
      <c r="C8204" t="s">
        <v>26890</v>
      </c>
      <c r="D8204">
        <v>3</v>
      </c>
      <c r="E8204" t="s">
        <v>13</v>
      </c>
      <c r="F8204" t="s">
        <v>13</v>
      </c>
      <c r="G8204" t="s">
        <v>26876</v>
      </c>
      <c r="H8204" s="3" t="s">
        <v>26881</v>
      </c>
      <c r="I8204" t="s">
        <v>62</v>
      </c>
      <c r="J8204" t="s">
        <v>26882</v>
      </c>
    </row>
    <row r="8205" spans="1:10" ht="16" x14ac:dyDescent="0.2">
      <c r="A8205" t="s">
        <v>26878</v>
      </c>
      <c r="B8205" t="s">
        <v>26891</v>
      </c>
      <c r="C8205" t="s">
        <v>26892</v>
      </c>
      <c r="D8205">
        <v>5</v>
      </c>
      <c r="E8205" t="s">
        <v>13</v>
      </c>
      <c r="F8205" t="s">
        <v>13</v>
      </c>
      <c r="G8205" t="s">
        <v>26876</v>
      </c>
      <c r="H8205" s="3" t="s">
        <v>26881</v>
      </c>
      <c r="I8205" t="s">
        <v>62</v>
      </c>
      <c r="J8205" t="s">
        <v>26882</v>
      </c>
    </row>
    <row r="8206" spans="1:10" ht="16" x14ac:dyDescent="0.2">
      <c r="A8206" t="s">
        <v>26878</v>
      </c>
      <c r="B8206" t="s">
        <v>26893</v>
      </c>
      <c r="C8206" t="s">
        <v>26894</v>
      </c>
      <c r="D8206">
        <v>6</v>
      </c>
      <c r="E8206" t="s">
        <v>13</v>
      </c>
      <c r="F8206" t="s">
        <v>13</v>
      </c>
      <c r="G8206" t="s">
        <v>26876</v>
      </c>
      <c r="H8206" s="3" t="s">
        <v>26881</v>
      </c>
      <c r="I8206" t="s">
        <v>62</v>
      </c>
      <c r="J8206" t="s">
        <v>26882</v>
      </c>
    </row>
    <row r="8207" spans="1:10" ht="16" x14ac:dyDescent="0.2">
      <c r="A8207" t="s">
        <v>26895</v>
      </c>
      <c r="B8207" t="s">
        <v>26896</v>
      </c>
      <c r="C8207" t="s">
        <v>26897</v>
      </c>
      <c r="D8207">
        <v>1</v>
      </c>
      <c r="E8207" t="s">
        <v>13</v>
      </c>
      <c r="F8207" t="s">
        <v>13</v>
      </c>
      <c r="G8207" t="s">
        <v>26898</v>
      </c>
      <c r="H8207" s="3" t="s">
        <v>26899</v>
      </c>
      <c r="I8207" t="s">
        <v>1658</v>
      </c>
      <c r="J8207" t="s">
        <v>26900</v>
      </c>
    </row>
    <row r="8208" spans="1:10" ht="16" x14ac:dyDescent="0.2">
      <c r="A8208" t="s">
        <v>26901</v>
      </c>
      <c r="B8208" t="s">
        <v>26902</v>
      </c>
      <c r="C8208" t="s">
        <v>26903</v>
      </c>
      <c r="D8208">
        <v>1</v>
      </c>
      <c r="E8208" t="s">
        <v>13</v>
      </c>
      <c r="F8208" t="s">
        <v>13</v>
      </c>
      <c r="G8208" t="s">
        <v>26898</v>
      </c>
      <c r="H8208" s="3" t="s">
        <v>26904</v>
      </c>
      <c r="I8208" t="s">
        <v>1658</v>
      </c>
      <c r="J8208" t="s">
        <v>26905</v>
      </c>
    </row>
    <row r="8209" spans="1:10" ht="16" x14ac:dyDescent="0.2">
      <c r="A8209" t="s">
        <v>26906</v>
      </c>
      <c r="B8209" t="s">
        <v>26907</v>
      </c>
      <c r="C8209" t="s">
        <v>26903</v>
      </c>
      <c r="D8209">
        <v>1</v>
      </c>
      <c r="E8209" t="s">
        <v>13</v>
      </c>
      <c r="F8209" t="s">
        <v>13</v>
      </c>
      <c r="G8209" t="s">
        <v>26898</v>
      </c>
      <c r="H8209" s="3" t="s">
        <v>26899</v>
      </c>
      <c r="I8209" t="s">
        <v>1658</v>
      </c>
      <c r="J8209" t="s">
        <v>26908</v>
      </c>
    </row>
    <row r="8210" spans="1:10" ht="16" x14ac:dyDescent="0.2">
      <c r="A8210" t="s">
        <v>26909</v>
      </c>
      <c r="B8210" t="s">
        <v>26910</v>
      </c>
      <c r="C8210" t="s">
        <v>26911</v>
      </c>
      <c r="D8210">
        <v>1</v>
      </c>
      <c r="E8210" t="s">
        <v>13</v>
      </c>
      <c r="F8210" t="s">
        <v>13</v>
      </c>
      <c r="G8210" t="s">
        <v>26898</v>
      </c>
      <c r="H8210" s="3" t="s">
        <v>26899</v>
      </c>
      <c r="I8210" t="s">
        <v>1658</v>
      </c>
      <c r="J8210" t="s">
        <v>26912</v>
      </c>
    </row>
    <row r="8211" spans="1:10" ht="16" x14ac:dyDescent="0.2">
      <c r="A8211" t="s">
        <v>26913</v>
      </c>
      <c r="B8211" t="s">
        <v>26914</v>
      </c>
      <c r="C8211" t="s">
        <v>26915</v>
      </c>
      <c r="D8211">
        <v>3</v>
      </c>
      <c r="E8211" t="s">
        <v>13</v>
      </c>
      <c r="F8211" t="s">
        <v>13</v>
      </c>
      <c r="G8211" t="s">
        <v>26898</v>
      </c>
      <c r="H8211" s="3" t="s">
        <v>26899</v>
      </c>
      <c r="I8211" t="s">
        <v>1658</v>
      </c>
      <c r="J8211" t="s">
        <v>26916</v>
      </c>
    </row>
    <row r="8212" spans="1:10" ht="16" x14ac:dyDescent="0.2">
      <c r="A8212" t="s">
        <v>25789</v>
      </c>
      <c r="B8212" t="s">
        <v>26917</v>
      </c>
      <c r="C8212" t="s">
        <v>26918</v>
      </c>
      <c r="D8212">
        <v>1</v>
      </c>
      <c r="E8212" t="s">
        <v>13</v>
      </c>
      <c r="F8212" t="s">
        <v>13</v>
      </c>
      <c r="G8212" t="s">
        <v>26919</v>
      </c>
      <c r="H8212" s="3" t="s">
        <v>26920</v>
      </c>
      <c r="I8212" t="s">
        <v>404</v>
      </c>
      <c r="J8212" t="s">
        <v>25794</v>
      </c>
    </row>
    <row r="8213" spans="1:10" ht="16" x14ac:dyDescent="0.2">
      <c r="A8213" t="s">
        <v>26921</v>
      </c>
      <c r="B8213" t="s">
        <v>26922</v>
      </c>
      <c r="C8213" t="s">
        <v>26923</v>
      </c>
      <c r="D8213">
        <v>1</v>
      </c>
      <c r="E8213" t="s">
        <v>1088</v>
      </c>
      <c r="F8213" t="s">
        <v>13</v>
      </c>
      <c r="G8213" t="s">
        <v>26924</v>
      </c>
      <c r="H8213" s="3" t="s">
        <v>26925</v>
      </c>
      <c r="I8213" t="s">
        <v>404</v>
      </c>
      <c r="J8213" t="s">
        <v>26926</v>
      </c>
    </row>
    <row r="8214" spans="1:10" ht="16" x14ac:dyDescent="0.2">
      <c r="A8214" t="s">
        <v>26927</v>
      </c>
      <c r="B8214" t="s">
        <v>26928</v>
      </c>
      <c r="C8214" t="s">
        <v>26929</v>
      </c>
      <c r="D8214">
        <v>2</v>
      </c>
      <c r="E8214" t="s">
        <v>13</v>
      </c>
      <c r="F8214" t="s">
        <v>13</v>
      </c>
      <c r="G8214" t="s">
        <v>26930</v>
      </c>
      <c r="H8214" s="3" t="s">
        <v>26931</v>
      </c>
      <c r="I8214" t="s">
        <v>404</v>
      </c>
      <c r="J8214" t="s">
        <v>26932</v>
      </c>
    </row>
    <row r="8215" spans="1:10" ht="32" x14ac:dyDescent="0.2">
      <c r="A8215" t="s">
        <v>26933</v>
      </c>
      <c r="B8215" t="s">
        <v>26934</v>
      </c>
      <c r="C8215" t="s">
        <v>26935</v>
      </c>
      <c r="D8215">
        <v>3</v>
      </c>
      <c r="E8215" t="s">
        <v>13</v>
      </c>
      <c r="F8215" t="s">
        <v>13</v>
      </c>
      <c r="G8215" t="s">
        <v>26930</v>
      </c>
      <c r="H8215" s="3" t="s">
        <v>26936</v>
      </c>
      <c r="I8215" t="s">
        <v>404</v>
      </c>
      <c r="J8215" t="s">
        <v>26937</v>
      </c>
    </row>
    <row r="8216" spans="1:10" ht="16" x14ac:dyDescent="0.2">
      <c r="A8216" t="s">
        <v>26938</v>
      </c>
      <c r="B8216" t="s">
        <v>26939</v>
      </c>
      <c r="C8216" t="s">
        <v>26940</v>
      </c>
      <c r="D8216">
        <v>2</v>
      </c>
      <c r="E8216" t="s">
        <v>13</v>
      </c>
      <c r="F8216" t="s">
        <v>13</v>
      </c>
      <c r="G8216" t="s">
        <v>26930</v>
      </c>
      <c r="H8216" s="3" t="s">
        <v>26941</v>
      </c>
      <c r="I8216" t="s">
        <v>404</v>
      </c>
      <c r="J8216" t="s">
        <v>26942</v>
      </c>
    </row>
    <row r="8217" spans="1:10" ht="16" x14ac:dyDescent="0.2">
      <c r="A8217" t="s">
        <v>9932</v>
      </c>
      <c r="B8217" t="s">
        <v>26943</v>
      </c>
      <c r="C8217" t="s">
        <v>26944</v>
      </c>
      <c r="D8217">
        <v>2</v>
      </c>
      <c r="E8217" t="s">
        <v>13</v>
      </c>
      <c r="F8217" t="s">
        <v>13</v>
      </c>
      <c r="G8217" t="s">
        <v>26930</v>
      </c>
      <c r="H8217" s="3" t="s">
        <v>26931</v>
      </c>
      <c r="I8217" t="s">
        <v>404</v>
      </c>
      <c r="J8217" t="s">
        <v>9937</v>
      </c>
    </row>
    <row r="8218" spans="1:10" ht="16" x14ac:dyDescent="0.2">
      <c r="A8218" t="s">
        <v>20248</v>
      </c>
      <c r="B8218" t="s">
        <v>26945</v>
      </c>
      <c r="C8218" t="s">
        <v>26946</v>
      </c>
      <c r="D8218">
        <v>1</v>
      </c>
      <c r="E8218" t="s">
        <v>13</v>
      </c>
      <c r="F8218" t="s">
        <v>13</v>
      </c>
      <c r="G8218" t="s">
        <v>26930</v>
      </c>
      <c r="H8218" s="3" t="s">
        <v>26931</v>
      </c>
      <c r="I8218" t="s">
        <v>404</v>
      </c>
      <c r="J8218" t="s">
        <v>20254</v>
      </c>
    </row>
    <row r="8219" spans="1:10" ht="16" x14ac:dyDescent="0.2">
      <c r="A8219" t="s">
        <v>26947</v>
      </c>
      <c r="B8219" t="s">
        <v>26948</v>
      </c>
      <c r="C8219" t="s">
        <v>26949</v>
      </c>
      <c r="D8219">
        <v>1</v>
      </c>
      <c r="E8219" t="s">
        <v>13</v>
      </c>
      <c r="F8219" t="s">
        <v>13</v>
      </c>
      <c r="G8219" t="s">
        <v>26930</v>
      </c>
      <c r="H8219" s="3" t="s">
        <v>26931</v>
      </c>
      <c r="I8219" t="s">
        <v>404</v>
      </c>
      <c r="J8219" t="s">
        <v>26950</v>
      </c>
    </row>
    <row r="8220" spans="1:10" ht="16" x14ac:dyDescent="0.2">
      <c r="A8220" t="s">
        <v>9939</v>
      </c>
      <c r="B8220" t="s">
        <v>26943</v>
      </c>
      <c r="C8220" t="s">
        <v>26944</v>
      </c>
      <c r="D8220">
        <v>2</v>
      </c>
      <c r="E8220" t="s">
        <v>13</v>
      </c>
      <c r="F8220" t="s">
        <v>13</v>
      </c>
      <c r="G8220" t="s">
        <v>26930</v>
      </c>
      <c r="H8220" s="3" t="s">
        <v>26931</v>
      </c>
      <c r="I8220" t="s">
        <v>404</v>
      </c>
      <c r="J8220" t="s">
        <v>9940</v>
      </c>
    </row>
    <row r="8221" spans="1:10" ht="16" x14ac:dyDescent="0.2">
      <c r="A8221" t="s">
        <v>26951</v>
      </c>
      <c r="B8221" t="s">
        <v>26952</v>
      </c>
      <c r="C8221" t="s">
        <v>26953</v>
      </c>
      <c r="D8221">
        <v>1</v>
      </c>
      <c r="E8221" t="s">
        <v>13</v>
      </c>
      <c r="F8221" t="s">
        <v>13</v>
      </c>
      <c r="G8221" t="s">
        <v>26930</v>
      </c>
      <c r="H8221" s="3" t="s">
        <v>26931</v>
      </c>
      <c r="I8221" t="s">
        <v>404</v>
      </c>
      <c r="J8221" t="s">
        <v>26954</v>
      </c>
    </row>
    <row r="8222" spans="1:10" ht="16" x14ac:dyDescent="0.2">
      <c r="A8222" t="s">
        <v>26933</v>
      </c>
      <c r="B8222" t="s">
        <v>26955</v>
      </c>
      <c r="C8222" t="s">
        <v>26956</v>
      </c>
      <c r="D8222">
        <v>2</v>
      </c>
      <c r="E8222" t="s">
        <v>13</v>
      </c>
      <c r="F8222" t="s">
        <v>13</v>
      </c>
      <c r="G8222" t="s">
        <v>26930</v>
      </c>
      <c r="H8222" s="3" t="s">
        <v>26931</v>
      </c>
      <c r="I8222" t="s">
        <v>404</v>
      </c>
      <c r="J8222" t="s">
        <v>26937</v>
      </c>
    </row>
    <row r="8223" spans="1:10" ht="16" x14ac:dyDescent="0.2">
      <c r="A8223" t="s">
        <v>26957</v>
      </c>
      <c r="B8223" t="s">
        <v>26945</v>
      </c>
      <c r="C8223" t="s">
        <v>26946</v>
      </c>
      <c r="D8223">
        <v>1</v>
      </c>
      <c r="E8223" t="s">
        <v>13</v>
      </c>
      <c r="F8223" t="s">
        <v>13</v>
      </c>
      <c r="G8223" t="s">
        <v>26930</v>
      </c>
      <c r="H8223" s="3" t="s">
        <v>26941</v>
      </c>
      <c r="I8223" t="s">
        <v>404</v>
      </c>
      <c r="J8223" t="s">
        <v>26958</v>
      </c>
    </row>
    <row r="8224" spans="1:10" ht="16" x14ac:dyDescent="0.2">
      <c r="A8224" t="s">
        <v>26959</v>
      </c>
      <c r="B8224" t="s">
        <v>26960</v>
      </c>
      <c r="C8224" t="s">
        <v>26961</v>
      </c>
      <c r="D8224">
        <v>1</v>
      </c>
      <c r="E8224" t="s">
        <v>13</v>
      </c>
      <c r="F8224" t="s">
        <v>13</v>
      </c>
      <c r="G8224" t="s">
        <v>26930</v>
      </c>
      <c r="H8224" s="3" t="s">
        <v>26931</v>
      </c>
      <c r="I8224" t="s">
        <v>404</v>
      </c>
      <c r="J8224" t="s">
        <v>26962</v>
      </c>
    </row>
    <row r="8225" spans="1:10" ht="16" x14ac:dyDescent="0.2">
      <c r="A8225" t="s">
        <v>7766</v>
      </c>
      <c r="B8225" t="s">
        <v>26963</v>
      </c>
      <c r="C8225" t="s">
        <v>26944</v>
      </c>
      <c r="D8225">
        <v>2</v>
      </c>
      <c r="E8225" t="s">
        <v>13</v>
      </c>
      <c r="F8225" t="s">
        <v>13</v>
      </c>
      <c r="G8225" t="s">
        <v>26930</v>
      </c>
      <c r="H8225" s="3" t="s">
        <v>26964</v>
      </c>
      <c r="I8225" t="s">
        <v>404</v>
      </c>
      <c r="J8225" t="s">
        <v>7770</v>
      </c>
    </row>
    <row r="8226" spans="1:10" ht="16" x14ac:dyDescent="0.2">
      <c r="A8226" t="s">
        <v>26965</v>
      </c>
      <c r="B8226" t="s">
        <v>26948</v>
      </c>
      <c r="C8226" t="s">
        <v>26949</v>
      </c>
      <c r="D8226">
        <v>1</v>
      </c>
      <c r="E8226" t="s">
        <v>13</v>
      </c>
      <c r="F8226" t="s">
        <v>13</v>
      </c>
      <c r="G8226" t="s">
        <v>26930</v>
      </c>
      <c r="H8226" s="3" t="s">
        <v>26931</v>
      </c>
      <c r="I8226" t="s">
        <v>404</v>
      </c>
      <c r="J8226" t="s">
        <v>26966</v>
      </c>
    </row>
    <row r="8227" spans="1:10" ht="32" x14ac:dyDescent="0.2">
      <c r="A8227" t="s">
        <v>9645</v>
      </c>
      <c r="B8227" t="s">
        <v>26967</v>
      </c>
      <c r="C8227" t="s">
        <v>26968</v>
      </c>
      <c r="D8227">
        <v>13</v>
      </c>
      <c r="E8227" t="s">
        <v>13</v>
      </c>
      <c r="F8227" t="s">
        <v>13</v>
      </c>
      <c r="G8227" t="s">
        <v>26969</v>
      </c>
      <c r="H8227" s="3" t="s">
        <v>26970</v>
      </c>
      <c r="I8227" t="s">
        <v>856</v>
      </c>
      <c r="J8227" t="s">
        <v>9650</v>
      </c>
    </row>
    <row r="8228" spans="1:10" ht="32" x14ac:dyDescent="0.2">
      <c r="A8228" t="s">
        <v>26971</v>
      </c>
      <c r="B8228" t="s">
        <v>26972</v>
      </c>
      <c r="C8228" t="s">
        <v>26973</v>
      </c>
      <c r="D8228">
        <v>1</v>
      </c>
      <c r="E8228" t="s">
        <v>13</v>
      </c>
      <c r="F8228" t="s">
        <v>13</v>
      </c>
      <c r="G8228" t="s">
        <v>26974</v>
      </c>
      <c r="H8228" s="3" t="s">
        <v>26975</v>
      </c>
      <c r="I8228" t="s">
        <v>7603</v>
      </c>
      <c r="J8228" t="s">
        <v>26976</v>
      </c>
    </row>
    <row r="8229" spans="1:10" ht="16" x14ac:dyDescent="0.2">
      <c r="A8229" t="s">
        <v>152</v>
      </c>
      <c r="B8229" t="s">
        <v>26977</v>
      </c>
      <c r="C8229" t="s">
        <v>26978</v>
      </c>
      <c r="D8229">
        <v>9</v>
      </c>
      <c r="E8229" t="s">
        <v>13</v>
      </c>
      <c r="F8229" t="s">
        <v>13</v>
      </c>
      <c r="G8229" t="s">
        <v>26979</v>
      </c>
      <c r="H8229" s="3" t="s">
        <v>26980</v>
      </c>
      <c r="I8229" t="s">
        <v>404</v>
      </c>
      <c r="J8229" t="s">
        <v>155</v>
      </c>
    </row>
    <row r="8230" spans="1:10" ht="16" x14ac:dyDescent="0.2">
      <c r="A8230" t="s">
        <v>25268</v>
      </c>
      <c r="B8230" t="s">
        <v>26981</v>
      </c>
      <c r="C8230" t="s">
        <v>26982</v>
      </c>
      <c r="D8230">
        <v>6</v>
      </c>
      <c r="E8230" t="s">
        <v>13</v>
      </c>
      <c r="F8230" t="s">
        <v>13</v>
      </c>
      <c r="G8230" t="s">
        <v>26979</v>
      </c>
      <c r="H8230" s="3" t="s">
        <v>26983</v>
      </c>
      <c r="I8230" t="s">
        <v>404</v>
      </c>
      <c r="J8230" t="s">
        <v>25272</v>
      </c>
    </row>
    <row r="8231" spans="1:10" ht="16" x14ac:dyDescent="0.2">
      <c r="A8231" t="s">
        <v>26984</v>
      </c>
      <c r="B8231" t="s">
        <v>26985</v>
      </c>
      <c r="C8231" t="s">
        <v>26986</v>
      </c>
      <c r="D8231">
        <v>4</v>
      </c>
      <c r="E8231" t="s">
        <v>13</v>
      </c>
      <c r="F8231" t="s">
        <v>13</v>
      </c>
      <c r="G8231" t="s">
        <v>26979</v>
      </c>
      <c r="H8231" s="3" t="s">
        <v>26987</v>
      </c>
      <c r="I8231" t="s">
        <v>404</v>
      </c>
      <c r="J8231" t="s">
        <v>26988</v>
      </c>
    </row>
    <row r="8232" spans="1:10" ht="32" x14ac:dyDescent="0.2">
      <c r="A8232" t="s">
        <v>152</v>
      </c>
      <c r="B8232" t="s">
        <v>26989</v>
      </c>
      <c r="C8232" t="s">
        <v>26990</v>
      </c>
      <c r="D8232">
        <v>1</v>
      </c>
      <c r="E8232" t="s">
        <v>13</v>
      </c>
      <c r="F8232" t="s">
        <v>13</v>
      </c>
      <c r="G8232" t="s">
        <v>26979</v>
      </c>
      <c r="H8232" s="3" t="s">
        <v>26991</v>
      </c>
      <c r="I8232" t="s">
        <v>146</v>
      </c>
      <c r="J8232" t="s">
        <v>155</v>
      </c>
    </row>
    <row r="8233" spans="1:10" ht="16" x14ac:dyDescent="0.2">
      <c r="A8233" t="s">
        <v>26992</v>
      </c>
      <c r="B8233" t="s">
        <v>26993</v>
      </c>
      <c r="C8233" t="s">
        <v>26994</v>
      </c>
      <c r="D8233">
        <v>5</v>
      </c>
      <c r="E8233" t="s">
        <v>13</v>
      </c>
      <c r="F8233" t="s">
        <v>13</v>
      </c>
      <c r="G8233" t="s">
        <v>26979</v>
      </c>
      <c r="H8233" s="3" t="s">
        <v>26995</v>
      </c>
      <c r="I8233" t="s">
        <v>404</v>
      </c>
      <c r="J8233" t="s">
        <v>26996</v>
      </c>
    </row>
    <row r="8234" spans="1:10" ht="16" x14ac:dyDescent="0.2">
      <c r="A8234" t="s">
        <v>152</v>
      </c>
      <c r="B8234" t="s">
        <v>26997</v>
      </c>
      <c r="C8234" t="s">
        <v>26998</v>
      </c>
      <c r="D8234">
        <v>7</v>
      </c>
      <c r="E8234" t="s">
        <v>13</v>
      </c>
      <c r="F8234" t="s">
        <v>13</v>
      </c>
      <c r="G8234" t="s">
        <v>26979</v>
      </c>
      <c r="H8234" s="3" t="s">
        <v>26980</v>
      </c>
      <c r="I8234" t="s">
        <v>404</v>
      </c>
      <c r="J8234" t="s">
        <v>155</v>
      </c>
    </row>
    <row r="8235" spans="1:10" ht="16" x14ac:dyDescent="0.2">
      <c r="A8235" t="s">
        <v>25268</v>
      </c>
      <c r="B8235" t="s">
        <v>26999</v>
      </c>
      <c r="C8235" t="s">
        <v>27000</v>
      </c>
      <c r="D8235">
        <v>5</v>
      </c>
      <c r="E8235" t="s">
        <v>13</v>
      </c>
      <c r="F8235" t="s">
        <v>13</v>
      </c>
      <c r="G8235" t="s">
        <v>26979</v>
      </c>
      <c r="H8235" s="3" t="s">
        <v>26983</v>
      </c>
      <c r="I8235" t="s">
        <v>404</v>
      </c>
      <c r="J8235" t="s">
        <v>25272</v>
      </c>
    </row>
    <row r="8236" spans="1:10" ht="48" x14ac:dyDescent="0.2">
      <c r="A8236" t="s">
        <v>25268</v>
      </c>
      <c r="B8236" t="s">
        <v>27001</v>
      </c>
      <c r="C8236" t="s">
        <v>27002</v>
      </c>
      <c r="D8236">
        <v>4</v>
      </c>
      <c r="E8236" t="s">
        <v>13</v>
      </c>
      <c r="F8236" t="s">
        <v>13</v>
      </c>
      <c r="G8236" t="s">
        <v>26979</v>
      </c>
      <c r="H8236" s="3" t="s">
        <v>27003</v>
      </c>
      <c r="I8236" t="s">
        <v>404</v>
      </c>
      <c r="J8236" t="s">
        <v>25272</v>
      </c>
    </row>
    <row r="8237" spans="1:10" ht="16" x14ac:dyDescent="0.2">
      <c r="A8237" t="s">
        <v>152</v>
      </c>
      <c r="B8237" t="s">
        <v>27004</v>
      </c>
      <c r="C8237" t="s">
        <v>27005</v>
      </c>
      <c r="D8237">
        <v>4</v>
      </c>
      <c r="E8237" t="s">
        <v>13</v>
      </c>
      <c r="F8237" t="s">
        <v>13</v>
      </c>
      <c r="G8237" t="s">
        <v>26979</v>
      </c>
      <c r="H8237" s="3" t="s">
        <v>26980</v>
      </c>
      <c r="I8237" t="s">
        <v>404</v>
      </c>
      <c r="J8237" t="s">
        <v>155</v>
      </c>
    </row>
    <row r="8238" spans="1:10" ht="32" x14ac:dyDescent="0.2">
      <c r="A8238" t="s">
        <v>27006</v>
      </c>
      <c r="B8238" t="s">
        <v>27007</v>
      </c>
      <c r="C8238" t="s">
        <v>27008</v>
      </c>
      <c r="D8238">
        <v>1</v>
      </c>
      <c r="E8238" t="s">
        <v>13</v>
      </c>
      <c r="F8238" t="s">
        <v>13</v>
      </c>
      <c r="G8238" t="s">
        <v>26979</v>
      </c>
      <c r="H8238" s="3" t="s">
        <v>27009</v>
      </c>
      <c r="I8238" t="s">
        <v>404</v>
      </c>
      <c r="J8238" t="s">
        <v>27010</v>
      </c>
    </row>
    <row r="8239" spans="1:10" ht="32" x14ac:dyDescent="0.2">
      <c r="A8239" t="s">
        <v>27011</v>
      </c>
      <c r="B8239" t="s">
        <v>7863</v>
      </c>
      <c r="C8239" t="s">
        <v>27012</v>
      </c>
      <c r="D8239">
        <v>1</v>
      </c>
      <c r="E8239" t="s">
        <v>13</v>
      </c>
      <c r="F8239" t="s">
        <v>13</v>
      </c>
      <c r="G8239" t="s">
        <v>27013</v>
      </c>
      <c r="H8239" s="3" t="s">
        <v>27014</v>
      </c>
      <c r="I8239" t="s">
        <v>918</v>
      </c>
      <c r="J8239" t="s">
        <v>27015</v>
      </c>
    </row>
    <row r="8240" spans="1:10" ht="16" x14ac:dyDescent="0.2">
      <c r="A8240" t="s">
        <v>8194</v>
      </c>
      <c r="B8240" t="s">
        <v>4617</v>
      </c>
      <c r="C8240" t="s">
        <v>27016</v>
      </c>
      <c r="D8240">
        <v>4</v>
      </c>
      <c r="E8240" t="s">
        <v>13</v>
      </c>
      <c r="F8240" t="s">
        <v>13</v>
      </c>
      <c r="G8240" t="s">
        <v>27017</v>
      </c>
      <c r="H8240" s="3" t="s">
        <v>27018</v>
      </c>
      <c r="I8240" t="s">
        <v>62</v>
      </c>
      <c r="J8240" t="s">
        <v>8197</v>
      </c>
    </row>
    <row r="8241" spans="1:10" ht="16" x14ac:dyDescent="0.2">
      <c r="A8241" t="s">
        <v>1565</v>
      </c>
      <c r="B8241" t="s">
        <v>27019</v>
      </c>
      <c r="C8241" t="s">
        <v>27020</v>
      </c>
      <c r="D8241">
        <v>4</v>
      </c>
      <c r="E8241" t="s">
        <v>13</v>
      </c>
      <c r="F8241" t="s">
        <v>13</v>
      </c>
      <c r="G8241" t="s">
        <v>27021</v>
      </c>
      <c r="H8241" s="3" t="s">
        <v>27022</v>
      </c>
      <c r="I8241" t="s">
        <v>62</v>
      </c>
      <c r="J8241" t="s">
        <v>1570</v>
      </c>
    </row>
    <row r="8242" spans="1:10" ht="32" x14ac:dyDescent="0.2">
      <c r="A8242" t="s">
        <v>27023</v>
      </c>
      <c r="B8242" t="s">
        <v>27024</v>
      </c>
      <c r="C8242" t="s">
        <v>27025</v>
      </c>
      <c r="D8242">
        <v>1</v>
      </c>
      <c r="E8242" t="s">
        <v>13</v>
      </c>
      <c r="F8242" t="s">
        <v>13</v>
      </c>
      <c r="G8242" t="s">
        <v>27026</v>
      </c>
      <c r="H8242" s="3" t="s">
        <v>27027</v>
      </c>
      <c r="I8242" t="s">
        <v>1676</v>
      </c>
      <c r="J8242" t="s">
        <v>27028</v>
      </c>
    </row>
    <row r="8243" spans="1:10" ht="16" x14ac:dyDescent="0.2">
      <c r="A8243" t="s">
        <v>11213</v>
      </c>
      <c r="B8243" t="s">
        <v>27029</v>
      </c>
      <c r="C8243" t="s">
        <v>27030</v>
      </c>
      <c r="D8243">
        <v>2</v>
      </c>
      <c r="E8243" t="s">
        <v>27031</v>
      </c>
      <c r="F8243" t="s">
        <v>13</v>
      </c>
      <c r="G8243" t="s">
        <v>27032</v>
      </c>
      <c r="H8243" s="3" t="s">
        <v>27033</v>
      </c>
      <c r="I8243" t="s">
        <v>404</v>
      </c>
      <c r="J8243" t="s">
        <v>11218</v>
      </c>
    </row>
    <row r="8244" spans="1:10" ht="16" x14ac:dyDescent="0.2">
      <c r="A8244" t="s">
        <v>27034</v>
      </c>
      <c r="B8244" t="s">
        <v>27035</v>
      </c>
      <c r="C8244" t="s">
        <v>27036</v>
      </c>
      <c r="D8244">
        <v>2</v>
      </c>
      <c r="E8244" t="s">
        <v>27031</v>
      </c>
      <c r="F8244" t="s">
        <v>13</v>
      </c>
      <c r="G8244" t="s">
        <v>27032</v>
      </c>
      <c r="H8244" s="3" t="s">
        <v>27037</v>
      </c>
      <c r="I8244" t="s">
        <v>404</v>
      </c>
      <c r="J8244" t="s">
        <v>27038</v>
      </c>
    </row>
    <row r="8245" spans="1:10" ht="16" x14ac:dyDescent="0.2">
      <c r="A8245" t="s">
        <v>27039</v>
      </c>
      <c r="B8245" t="s">
        <v>27040</v>
      </c>
      <c r="C8245" t="s">
        <v>27041</v>
      </c>
      <c r="D8245">
        <v>2</v>
      </c>
      <c r="E8245" t="s">
        <v>27031</v>
      </c>
      <c r="F8245" t="s">
        <v>13</v>
      </c>
      <c r="G8245" t="s">
        <v>27032</v>
      </c>
      <c r="H8245" s="3" t="s">
        <v>27037</v>
      </c>
      <c r="I8245" t="s">
        <v>404</v>
      </c>
      <c r="J8245" t="s">
        <v>27042</v>
      </c>
    </row>
    <row r="8246" spans="1:10" ht="16" x14ac:dyDescent="0.2">
      <c r="A8246" t="s">
        <v>27034</v>
      </c>
      <c r="B8246" t="s">
        <v>27043</v>
      </c>
      <c r="C8246" t="s">
        <v>27044</v>
      </c>
      <c r="D8246">
        <v>1</v>
      </c>
      <c r="E8246" t="s">
        <v>27031</v>
      </c>
      <c r="F8246" t="s">
        <v>13</v>
      </c>
      <c r="G8246" t="s">
        <v>27032</v>
      </c>
      <c r="H8246" s="3" t="s">
        <v>27037</v>
      </c>
      <c r="I8246" t="s">
        <v>404</v>
      </c>
      <c r="J8246" t="s">
        <v>27038</v>
      </c>
    </row>
    <row r="8247" spans="1:10" ht="16" x14ac:dyDescent="0.2">
      <c r="A8247" t="s">
        <v>27039</v>
      </c>
      <c r="B8247" t="s">
        <v>27045</v>
      </c>
      <c r="C8247" t="s">
        <v>27046</v>
      </c>
      <c r="D8247">
        <v>1</v>
      </c>
      <c r="E8247" t="s">
        <v>27031</v>
      </c>
      <c r="F8247" t="s">
        <v>13</v>
      </c>
      <c r="G8247" t="s">
        <v>27032</v>
      </c>
      <c r="H8247" s="3" t="s">
        <v>27037</v>
      </c>
      <c r="I8247" t="s">
        <v>404</v>
      </c>
      <c r="J8247" t="s">
        <v>27042</v>
      </c>
    </row>
    <row r="8248" spans="1:10" ht="16" x14ac:dyDescent="0.2">
      <c r="A8248" t="s">
        <v>11213</v>
      </c>
      <c r="B8248" t="s">
        <v>27047</v>
      </c>
      <c r="C8248" t="s">
        <v>27048</v>
      </c>
      <c r="D8248">
        <v>1</v>
      </c>
      <c r="E8248" t="s">
        <v>27031</v>
      </c>
      <c r="F8248" t="s">
        <v>13</v>
      </c>
      <c r="G8248" t="s">
        <v>27032</v>
      </c>
      <c r="H8248" s="3" t="s">
        <v>27033</v>
      </c>
      <c r="I8248" t="s">
        <v>404</v>
      </c>
      <c r="J8248" t="s">
        <v>11218</v>
      </c>
    </row>
    <row r="8249" spans="1:10" ht="16" x14ac:dyDescent="0.2">
      <c r="A8249" t="s">
        <v>27049</v>
      </c>
      <c r="B8249" t="s">
        <v>27050</v>
      </c>
      <c r="C8249" t="s">
        <v>27051</v>
      </c>
      <c r="D8249">
        <v>1</v>
      </c>
      <c r="E8249" t="s">
        <v>27031</v>
      </c>
      <c r="F8249" t="s">
        <v>13</v>
      </c>
      <c r="G8249" t="s">
        <v>27032</v>
      </c>
      <c r="H8249" s="3" t="s">
        <v>27052</v>
      </c>
      <c r="I8249" t="s">
        <v>404</v>
      </c>
      <c r="J8249" t="s">
        <v>27053</v>
      </c>
    </row>
    <row r="8250" spans="1:10" ht="16" x14ac:dyDescent="0.2">
      <c r="A8250" t="s">
        <v>27054</v>
      </c>
      <c r="B8250" t="s">
        <v>27055</v>
      </c>
      <c r="C8250" t="s">
        <v>27056</v>
      </c>
      <c r="D8250">
        <v>1</v>
      </c>
      <c r="E8250" t="s">
        <v>1246</v>
      </c>
      <c r="F8250" t="s">
        <v>13</v>
      </c>
      <c r="G8250" t="s">
        <v>27057</v>
      </c>
      <c r="H8250" s="3" t="s">
        <v>27058</v>
      </c>
      <c r="I8250" t="s">
        <v>62</v>
      </c>
      <c r="J8250" t="s">
        <v>27059</v>
      </c>
    </row>
    <row r="8251" spans="1:10" ht="16" x14ac:dyDescent="0.2">
      <c r="A8251" t="s">
        <v>27060</v>
      </c>
      <c r="B8251" t="s">
        <v>4690</v>
      </c>
      <c r="C8251" t="s">
        <v>27061</v>
      </c>
      <c r="D8251">
        <v>1</v>
      </c>
      <c r="E8251" t="s">
        <v>1246</v>
      </c>
      <c r="F8251" t="s">
        <v>13</v>
      </c>
      <c r="G8251" t="s">
        <v>27057</v>
      </c>
      <c r="H8251" s="3" t="s">
        <v>27062</v>
      </c>
      <c r="I8251" t="s">
        <v>62</v>
      </c>
      <c r="J8251" t="s">
        <v>27063</v>
      </c>
    </row>
    <row r="8252" spans="1:10" ht="16" x14ac:dyDescent="0.2">
      <c r="A8252" t="s">
        <v>17394</v>
      </c>
      <c r="B8252" t="s">
        <v>23016</v>
      </c>
      <c r="C8252" t="s">
        <v>27064</v>
      </c>
      <c r="D8252">
        <v>3</v>
      </c>
      <c r="E8252" t="s">
        <v>1246</v>
      </c>
      <c r="F8252" t="s">
        <v>13</v>
      </c>
      <c r="G8252" t="s">
        <v>27057</v>
      </c>
      <c r="H8252" s="3" t="s">
        <v>27062</v>
      </c>
      <c r="I8252" t="s">
        <v>62</v>
      </c>
      <c r="J8252" t="s">
        <v>17398</v>
      </c>
    </row>
    <row r="8253" spans="1:10" ht="16" x14ac:dyDescent="0.2">
      <c r="A8253" t="s">
        <v>27065</v>
      </c>
      <c r="B8253" t="s">
        <v>4690</v>
      </c>
      <c r="C8253" t="s">
        <v>27061</v>
      </c>
      <c r="D8253">
        <v>1</v>
      </c>
      <c r="E8253" t="s">
        <v>1246</v>
      </c>
      <c r="F8253" t="s">
        <v>13</v>
      </c>
      <c r="G8253" t="s">
        <v>27057</v>
      </c>
      <c r="H8253" s="3" t="s">
        <v>27066</v>
      </c>
      <c r="I8253" t="s">
        <v>62</v>
      </c>
      <c r="J8253" t="s">
        <v>27067</v>
      </c>
    </row>
    <row r="8254" spans="1:10" ht="16" x14ac:dyDescent="0.2">
      <c r="A8254" t="s">
        <v>27068</v>
      </c>
      <c r="B8254" t="s">
        <v>27069</v>
      </c>
      <c r="C8254" t="s">
        <v>27070</v>
      </c>
      <c r="D8254">
        <v>3</v>
      </c>
      <c r="E8254" t="s">
        <v>1246</v>
      </c>
      <c r="F8254" t="s">
        <v>13</v>
      </c>
      <c r="G8254" t="s">
        <v>27057</v>
      </c>
      <c r="H8254" s="3" t="s">
        <v>27071</v>
      </c>
      <c r="I8254" t="s">
        <v>62</v>
      </c>
      <c r="J8254" t="s">
        <v>27072</v>
      </c>
    </row>
    <row r="8255" spans="1:10" ht="16" x14ac:dyDescent="0.2">
      <c r="A8255" t="s">
        <v>27073</v>
      </c>
      <c r="B8255" t="s">
        <v>27074</v>
      </c>
      <c r="C8255" t="s">
        <v>27075</v>
      </c>
      <c r="D8255">
        <v>1</v>
      </c>
      <c r="E8255" t="s">
        <v>1246</v>
      </c>
      <c r="F8255" t="s">
        <v>13</v>
      </c>
      <c r="G8255" t="s">
        <v>27057</v>
      </c>
      <c r="H8255" s="3" t="s">
        <v>27066</v>
      </c>
      <c r="I8255" t="s">
        <v>62</v>
      </c>
      <c r="J8255" t="s">
        <v>27076</v>
      </c>
    </row>
    <row r="8256" spans="1:10" ht="16" x14ac:dyDescent="0.2">
      <c r="A8256" t="s">
        <v>27077</v>
      </c>
      <c r="B8256" t="s">
        <v>27078</v>
      </c>
      <c r="C8256" t="s">
        <v>27079</v>
      </c>
      <c r="D8256">
        <v>2</v>
      </c>
      <c r="E8256" t="s">
        <v>1246</v>
      </c>
      <c r="F8256" t="s">
        <v>13</v>
      </c>
      <c r="G8256" t="s">
        <v>27057</v>
      </c>
      <c r="H8256" s="3" t="s">
        <v>27066</v>
      </c>
      <c r="I8256" t="s">
        <v>62</v>
      </c>
      <c r="J8256" t="s">
        <v>27080</v>
      </c>
    </row>
    <row r="8257" spans="1:10" ht="16" x14ac:dyDescent="0.2">
      <c r="A8257" t="s">
        <v>27081</v>
      </c>
      <c r="B8257" t="s">
        <v>27082</v>
      </c>
      <c r="C8257" t="s">
        <v>27083</v>
      </c>
      <c r="D8257">
        <v>1</v>
      </c>
      <c r="E8257" t="s">
        <v>1246</v>
      </c>
      <c r="F8257" t="s">
        <v>13</v>
      </c>
      <c r="G8257" t="s">
        <v>27057</v>
      </c>
      <c r="H8257" s="3" t="s">
        <v>27084</v>
      </c>
      <c r="I8257" t="s">
        <v>62</v>
      </c>
      <c r="J8257" t="s">
        <v>27085</v>
      </c>
    </row>
    <row r="8258" spans="1:10" ht="16" x14ac:dyDescent="0.2">
      <c r="A8258" t="s">
        <v>27065</v>
      </c>
      <c r="B8258" t="s">
        <v>27086</v>
      </c>
      <c r="C8258" t="s">
        <v>27087</v>
      </c>
      <c r="D8258">
        <v>2</v>
      </c>
      <c r="E8258" t="s">
        <v>1246</v>
      </c>
      <c r="F8258" t="s">
        <v>13</v>
      </c>
      <c r="G8258" t="s">
        <v>27057</v>
      </c>
      <c r="H8258" s="3" t="s">
        <v>27066</v>
      </c>
      <c r="I8258" t="s">
        <v>62</v>
      </c>
      <c r="J8258" t="s">
        <v>27067</v>
      </c>
    </row>
    <row r="8259" spans="1:10" ht="16" x14ac:dyDescent="0.2">
      <c r="A8259" t="s">
        <v>27088</v>
      </c>
      <c r="B8259" t="s">
        <v>27089</v>
      </c>
      <c r="C8259" t="s">
        <v>27090</v>
      </c>
      <c r="D8259">
        <v>4</v>
      </c>
      <c r="E8259" t="s">
        <v>1246</v>
      </c>
      <c r="F8259" t="s">
        <v>13</v>
      </c>
      <c r="G8259" t="s">
        <v>27057</v>
      </c>
      <c r="H8259" s="3" t="s">
        <v>27062</v>
      </c>
      <c r="I8259" t="s">
        <v>62</v>
      </c>
      <c r="J8259" t="s">
        <v>27091</v>
      </c>
    </row>
    <row r="8260" spans="1:10" ht="16" x14ac:dyDescent="0.2">
      <c r="A8260" t="s">
        <v>27060</v>
      </c>
      <c r="B8260" t="s">
        <v>27092</v>
      </c>
      <c r="C8260" t="s">
        <v>27070</v>
      </c>
      <c r="D8260">
        <v>2</v>
      </c>
      <c r="E8260" t="s">
        <v>1246</v>
      </c>
      <c r="F8260" t="s">
        <v>13</v>
      </c>
      <c r="G8260" t="s">
        <v>27057</v>
      </c>
      <c r="H8260" s="3" t="s">
        <v>27062</v>
      </c>
      <c r="I8260" t="s">
        <v>62</v>
      </c>
      <c r="J8260" t="s">
        <v>27063</v>
      </c>
    </row>
    <row r="8261" spans="1:10" ht="16" x14ac:dyDescent="0.2">
      <c r="A8261" t="s">
        <v>27073</v>
      </c>
      <c r="B8261" t="s">
        <v>27093</v>
      </c>
      <c r="C8261" t="s">
        <v>27094</v>
      </c>
      <c r="D8261">
        <v>4</v>
      </c>
      <c r="E8261" t="s">
        <v>1246</v>
      </c>
      <c r="F8261" t="s">
        <v>13</v>
      </c>
      <c r="G8261" t="s">
        <v>27057</v>
      </c>
      <c r="H8261" s="3" t="s">
        <v>27066</v>
      </c>
      <c r="I8261" t="s">
        <v>62</v>
      </c>
      <c r="J8261" t="s">
        <v>27076</v>
      </c>
    </row>
    <row r="8262" spans="1:10" ht="16" x14ac:dyDescent="0.2">
      <c r="A8262" t="s">
        <v>27073</v>
      </c>
      <c r="B8262" t="s">
        <v>27095</v>
      </c>
      <c r="C8262" t="s">
        <v>27096</v>
      </c>
      <c r="D8262">
        <v>2</v>
      </c>
      <c r="E8262" t="s">
        <v>1246</v>
      </c>
      <c r="F8262" t="s">
        <v>13</v>
      </c>
      <c r="G8262" t="s">
        <v>27057</v>
      </c>
      <c r="H8262" s="3" t="s">
        <v>27066</v>
      </c>
      <c r="I8262" t="s">
        <v>62</v>
      </c>
      <c r="J8262" t="s">
        <v>27076</v>
      </c>
    </row>
    <row r="8263" spans="1:10" ht="16" x14ac:dyDescent="0.2">
      <c r="A8263" t="s">
        <v>27097</v>
      </c>
      <c r="B8263" t="s">
        <v>27098</v>
      </c>
      <c r="C8263" t="s">
        <v>27099</v>
      </c>
      <c r="D8263">
        <v>2</v>
      </c>
      <c r="E8263" t="s">
        <v>1246</v>
      </c>
      <c r="F8263" t="s">
        <v>13</v>
      </c>
      <c r="G8263" t="s">
        <v>27057</v>
      </c>
      <c r="H8263" s="3" t="s">
        <v>27066</v>
      </c>
      <c r="I8263" t="s">
        <v>62</v>
      </c>
      <c r="J8263" t="s">
        <v>27100</v>
      </c>
    </row>
    <row r="8264" spans="1:10" ht="16" x14ac:dyDescent="0.2">
      <c r="A8264" t="s">
        <v>27097</v>
      </c>
      <c r="B8264" t="s">
        <v>27101</v>
      </c>
      <c r="C8264" t="s">
        <v>27102</v>
      </c>
      <c r="D8264">
        <v>3</v>
      </c>
      <c r="E8264" t="s">
        <v>1246</v>
      </c>
      <c r="F8264" t="s">
        <v>13</v>
      </c>
      <c r="G8264" t="s">
        <v>27057</v>
      </c>
      <c r="H8264" s="3" t="s">
        <v>27066</v>
      </c>
      <c r="I8264" t="s">
        <v>62</v>
      </c>
      <c r="J8264" t="s">
        <v>27100</v>
      </c>
    </row>
    <row r="8265" spans="1:10" ht="16" x14ac:dyDescent="0.2">
      <c r="A8265" t="s">
        <v>27103</v>
      </c>
      <c r="B8265" t="s">
        <v>27078</v>
      </c>
      <c r="C8265" t="s">
        <v>27079</v>
      </c>
      <c r="D8265">
        <v>2</v>
      </c>
      <c r="E8265" t="s">
        <v>1246</v>
      </c>
      <c r="F8265" t="s">
        <v>13</v>
      </c>
      <c r="G8265" t="s">
        <v>27057</v>
      </c>
      <c r="H8265" s="3" t="s">
        <v>27062</v>
      </c>
      <c r="I8265" t="s">
        <v>62</v>
      </c>
      <c r="J8265" t="s">
        <v>27104</v>
      </c>
    </row>
    <row r="8266" spans="1:10" ht="16" x14ac:dyDescent="0.2">
      <c r="A8266" t="s">
        <v>27097</v>
      </c>
      <c r="B8266" t="s">
        <v>27078</v>
      </c>
      <c r="C8266" t="s">
        <v>27079</v>
      </c>
      <c r="D8266">
        <v>4</v>
      </c>
      <c r="E8266" t="s">
        <v>1246</v>
      </c>
      <c r="F8266" t="s">
        <v>13</v>
      </c>
      <c r="G8266" t="s">
        <v>27057</v>
      </c>
      <c r="H8266" s="3" t="s">
        <v>27066</v>
      </c>
      <c r="I8266" t="s">
        <v>62</v>
      </c>
      <c r="J8266" t="s">
        <v>27100</v>
      </c>
    </row>
    <row r="8267" spans="1:10" ht="16" x14ac:dyDescent="0.2">
      <c r="A8267" t="s">
        <v>27081</v>
      </c>
      <c r="B8267" t="s">
        <v>9312</v>
      </c>
      <c r="C8267" t="s">
        <v>27105</v>
      </c>
      <c r="D8267">
        <v>2</v>
      </c>
      <c r="E8267" t="s">
        <v>1246</v>
      </c>
      <c r="F8267" t="s">
        <v>13</v>
      </c>
      <c r="G8267" t="s">
        <v>27057</v>
      </c>
      <c r="H8267" s="3" t="s">
        <v>27084</v>
      </c>
      <c r="I8267" t="s">
        <v>62</v>
      </c>
      <c r="J8267" t="s">
        <v>27085</v>
      </c>
    </row>
    <row r="8268" spans="1:10" ht="16" x14ac:dyDescent="0.2">
      <c r="A8268" t="s">
        <v>27077</v>
      </c>
      <c r="B8268" t="s">
        <v>27106</v>
      </c>
      <c r="C8268" t="s">
        <v>27107</v>
      </c>
      <c r="D8268">
        <v>6</v>
      </c>
      <c r="E8268" t="s">
        <v>1246</v>
      </c>
      <c r="F8268" t="s">
        <v>13</v>
      </c>
      <c r="G8268" t="s">
        <v>27057</v>
      </c>
      <c r="H8268" s="3" t="s">
        <v>27066</v>
      </c>
      <c r="I8268" t="s">
        <v>62</v>
      </c>
      <c r="J8268" t="s">
        <v>27080</v>
      </c>
    </row>
    <row r="8269" spans="1:10" ht="16" x14ac:dyDescent="0.2">
      <c r="A8269" t="s">
        <v>27108</v>
      </c>
      <c r="B8269" t="s">
        <v>27078</v>
      </c>
      <c r="C8269" t="s">
        <v>27079</v>
      </c>
      <c r="D8269">
        <v>3</v>
      </c>
      <c r="E8269" t="s">
        <v>1246</v>
      </c>
      <c r="F8269" t="s">
        <v>13</v>
      </c>
      <c r="G8269" t="s">
        <v>27057</v>
      </c>
      <c r="H8269" s="3" t="s">
        <v>27066</v>
      </c>
      <c r="I8269" t="s">
        <v>62</v>
      </c>
      <c r="J8269" t="s">
        <v>27109</v>
      </c>
    </row>
    <row r="8270" spans="1:10" ht="16" x14ac:dyDescent="0.2">
      <c r="A8270" t="s">
        <v>13055</v>
      </c>
      <c r="B8270" t="s">
        <v>27110</v>
      </c>
      <c r="C8270" t="s">
        <v>27111</v>
      </c>
      <c r="D8270">
        <v>1</v>
      </c>
      <c r="E8270" t="s">
        <v>13</v>
      </c>
      <c r="F8270" t="s">
        <v>13</v>
      </c>
      <c r="G8270" t="s">
        <v>27112</v>
      </c>
      <c r="H8270" s="3" t="s">
        <v>27113</v>
      </c>
      <c r="I8270" t="s">
        <v>7108</v>
      </c>
      <c r="J8270" t="s">
        <v>13056</v>
      </c>
    </row>
    <row r="8271" spans="1:10" ht="16" x14ac:dyDescent="0.2">
      <c r="A8271" t="s">
        <v>27114</v>
      </c>
      <c r="B8271" t="s">
        <v>27110</v>
      </c>
      <c r="C8271" t="s">
        <v>27111</v>
      </c>
      <c r="D8271">
        <v>2</v>
      </c>
      <c r="E8271" t="s">
        <v>13</v>
      </c>
      <c r="F8271" t="s">
        <v>13</v>
      </c>
      <c r="G8271" t="s">
        <v>27115</v>
      </c>
      <c r="H8271" s="3" t="s">
        <v>27113</v>
      </c>
      <c r="I8271" t="s">
        <v>7108</v>
      </c>
      <c r="J8271" t="s">
        <v>27116</v>
      </c>
    </row>
    <row r="8272" spans="1:10" ht="16" x14ac:dyDescent="0.2">
      <c r="A8272" t="s">
        <v>27114</v>
      </c>
      <c r="B8272" t="s">
        <v>27117</v>
      </c>
      <c r="C8272" t="s">
        <v>27118</v>
      </c>
      <c r="D8272">
        <v>1</v>
      </c>
      <c r="E8272" t="s">
        <v>13</v>
      </c>
      <c r="F8272" t="s">
        <v>13</v>
      </c>
      <c r="G8272" t="s">
        <v>27119</v>
      </c>
      <c r="H8272" s="3" t="s">
        <v>27113</v>
      </c>
      <c r="I8272" t="s">
        <v>7108</v>
      </c>
      <c r="J8272" t="s">
        <v>27116</v>
      </c>
    </row>
    <row r="8273" spans="1:10" ht="16" x14ac:dyDescent="0.2">
      <c r="A8273" t="s">
        <v>27120</v>
      </c>
      <c r="B8273" t="s">
        <v>27121</v>
      </c>
      <c r="C8273" t="s">
        <v>27122</v>
      </c>
      <c r="D8273">
        <v>2</v>
      </c>
      <c r="E8273" t="s">
        <v>13</v>
      </c>
      <c r="F8273" t="s">
        <v>13</v>
      </c>
      <c r="G8273" t="s">
        <v>27119</v>
      </c>
      <c r="H8273" s="3" t="s">
        <v>27113</v>
      </c>
      <c r="I8273" t="s">
        <v>7108</v>
      </c>
      <c r="J8273" t="s">
        <v>27123</v>
      </c>
    </row>
    <row r="8274" spans="1:10" ht="16" x14ac:dyDescent="0.2">
      <c r="A8274" t="s">
        <v>27114</v>
      </c>
      <c r="B8274" t="s">
        <v>27121</v>
      </c>
      <c r="C8274" t="s">
        <v>27122</v>
      </c>
      <c r="D8274">
        <v>3</v>
      </c>
      <c r="E8274" t="s">
        <v>13</v>
      </c>
      <c r="F8274" t="s">
        <v>13</v>
      </c>
      <c r="G8274" t="s">
        <v>27124</v>
      </c>
      <c r="H8274" s="3" t="s">
        <v>27113</v>
      </c>
      <c r="I8274" t="s">
        <v>7108</v>
      </c>
      <c r="J8274" t="s">
        <v>27116</v>
      </c>
    </row>
    <row r="8275" spans="1:10" ht="16" x14ac:dyDescent="0.2">
      <c r="A8275" t="s">
        <v>27120</v>
      </c>
      <c r="B8275" t="s">
        <v>27110</v>
      </c>
      <c r="C8275" t="s">
        <v>27111</v>
      </c>
      <c r="D8275">
        <v>1</v>
      </c>
      <c r="E8275" t="s">
        <v>13</v>
      </c>
      <c r="F8275" t="s">
        <v>13</v>
      </c>
      <c r="G8275" t="s">
        <v>27125</v>
      </c>
      <c r="H8275" s="3" t="s">
        <v>27113</v>
      </c>
      <c r="I8275" t="s">
        <v>7108</v>
      </c>
      <c r="J8275" t="s">
        <v>27123</v>
      </c>
    </row>
    <row r="8276" spans="1:10" ht="16" x14ac:dyDescent="0.2">
      <c r="A8276" t="s">
        <v>27126</v>
      </c>
      <c r="B8276" t="s">
        <v>16718</v>
      </c>
      <c r="C8276" t="s">
        <v>27127</v>
      </c>
      <c r="D8276">
        <v>1</v>
      </c>
      <c r="E8276" t="s">
        <v>13</v>
      </c>
      <c r="F8276" t="s">
        <v>13</v>
      </c>
      <c r="G8276" t="s">
        <v>27128</v>
      </c>
      <c r="H8276" s="3" t="s">
        <v>27129</v>
      </c>
      <c r="I8276" t="s">
        <v>69</v>
      </c>
      <c r="J8276" t="s">
        <v>27130</v>
      </c>
    </row>
    <row r="8277" spans="1:10" ht="16" x14ac:dyDescent="0.2">
      <c r="A8277" t="s">
        <v>27131</v>
      </c>
      <c r="B8277" t="s">
        <v>2144</v>
      </c>
      <c r="C8277" t="s">
        <v>27132</v>
      </c>
      <c r="D8277">
        <v>3</v>
      </c>
      <c r="E8277" t="s">
        <v>13</v>
      </c>
      <c r="F8277" t="s">
        <v>13</v>
      </c>
      <c r="G8277" t="s">
        <v>27128</v>
      </c>
      <c r="H8277" s="3" t="s">
        <v>27133</v>
      </c>
      <c r="I8277" t="s">
        <v>69</v>
      </c>
      <c r="J8277" t="s">
        <v>27134</v>
      </c>
    </row>
    <row r="8278" spans="1:10" ht="16" x14ac:dyDescent="0.2">
      <c r="A8278" t="s">
        <v>27135</v>
      </c>
      <c r="B8278" t="s">
        <v>1710</v>
      </c>
      <c r="C8278" t="s">
        <v>27136</v>
      </c>
      <c r="D8278">
        <v>3</v>
      </c>
      <c r="E8278" t="s">
        <v>13</v>
      </c>
      <c r="F8278" t="s">
        <v>13</v>
      </c>
      <c r="G8278" t="s">
        <v>27128</v>
      </c>
      <c r="H8278" s="3" t="s">
        <v>27129</v>
      </c>
      <c r="I8278" t="s">
        <v>69</v>
      </c>
      <c r="J8278" t="s">
        <v>27137</v>
      </c>
    </row>
    <row r="8279" spans="1:10" ht="16" x14ac:dyDescent="0.2">
      <c r="A8279" t="s">
        <v>27126</v>
      </c>
      <c r="B8279" t="s">
        <v>27138</v>
      </c>
      <c r="C8279" t="s">
        <v>27139</v>
      </c>
      <c r="D8279">
        <v>2</v>
      </c>
      <c r="E8279" t="s">
        <v>13</v>
      </c>
      <c r="F8279" t="s">
        <v>13</v>
      </c>
      <c r="G8279" t="s">
        <v>27128</v>
      </c>
      <c r="H8279" s="3" t="s">
        <v>27129</v>
      </c>
      <c r="I8279" t="s">
        <v>69</v>
      </c>
      <c r="J8279" t="s">
        <v>27130</v>
      </c>
    </row>
    <row r="8280" spans="1:10" ht="16" x14ac:dyDescent="0.2">
      <c r="A8280" t="s">
        <v>25147</v>
      </c>
      <c r="B8280" t="s">
        <v>27140</v>
      </c>
      <c r="C8280" t="s">
        <v>27141</v>
      </c>
      <c r="D8280">
        <v>1</v>
      </c>
      <c r="E8280" t="s">
        <v>13</v>
      </c>
      <c r="F8280" t="s">
        <v>13</v>
      </c>
      <c r="G8280" t="s">
        <v>27128</v>
      </c>
      <c r="H8280" s="3" t="s">
        <v>27129</v>
      </c>
      <c r="I8280" t="s">
        <v>69</v>
      </c>
      <c r="J8280" t="s">
        <v>25152</v>
      </c>
    </row>
    <row r="8281" spans="1:10" ht="16" x14ac:dyDescent="0.2">
      <c r="A8281" t="s">
        <v>12003</v>
      </c>
      <c r="B8281" t="s">
        <v>27142</v>
      </c>
      <c r="C8281" t="s">
        <v>27143</v>
      </c>
      <c r="D8281">
        <v>5</v>
      </c>
      <c r="E8281" t="s">
        <v>13</v>
      </c>
      <c r="F8281" t="s">
        <v>13</v>
      </c>
      <c r="G8281" t="s">
        <v>27128</v>
      </c>
      <c r="H8281" s="3" t="s">
        <v>27144</v>
      </c>
      <c r="I8281" t="s">
        <v>69</v>
      </c>
      <c r="J8281" t="s">
        <v>12007</v>
      </c>
    </row>
    <row r="8282" spans="1:10" ht="16" x14ac:dyDescent="0.2">
      <c r="A8282" t="s">
        <v>27145</v>
      </c>
      <c r="B8282" t="s">
        <v>24289</v>
      </c>
      <c r="C8282" t="s">
        <v>27146</v>
      </c>
      <c r="D8282">
        <v>2</v>
      </c>
      <c r="E8282" t="s">
        <v>13</v>
      </c>
      <c r="F8282" t="s">
        <v>13</v>
      </c>
      <c r="G8282" t="s">
        <v>27128</v>
      </c>
      <c r="H8282" s="3" t="s">
        <v>27129</v>
      </c>
      <c r="I8282" t="s">
        <v>69</v>
      </c>
      <c r="J8282" t="s">
        <v>27147</v>
      </c>
    </row>
    <row r="8283" spans="1:10" ht="16" x14ac:dyDescent="0.2">
      <c r="A8283" t="s">
        <v>27145</v>
      </c>
      <c r="B8283" t="s">
        <v>16711</v>
      </c>
      <c r="C8283" t="s">
        <v>27148</v>
      </c>
      <c r="D8283">
        <v>1</v>
      </c>
      <c r="E8283" t="s">
        <v>13</v>
      </c>
      <c r="F8283" t="s">
        <v>13</v>
      </c>
      <c r="G8283" t="s">
        <v>27128</v>
      </c>
      <c r="H8283" s="3" t="s">
        <v>27129</v>
      </c>
      <c r="I8283" t="s">
        <v>69</v>
      </c>
      <c r="J8283" t="s">
        <v>27147</v>
      </c>
    </row>
    <row r="8284" spans="1:10" ht="16" x14ac:dyDescent="0.2">
      <c r="A8284" t="s">
        <v>8509</v>
      </c>
      <c r="B8284" t="s">
        <v>27149</v>
      </c>
      <c r="C8284" t="s">
        <v>27150</v>
      </c>
      <c r="D8284">
        <v>1</v>
      </c>
      <c r="E8284" t="s">
        <v>13</v>
      </c>
      <c r="F8284" t="s">
        <v>13</v>
      </c>
      <c r="G8284" t="s">
        <v>27128</v>
      </c>
      <c r="H8284" s="3" t="s">
        <v>27129</v>
      </c>
      <c r="I8284" t="s">
        <v>69</v>
      </c>
      <c r="J8284" t="s">
        <v>8512</v>
      </c>
    </row>
    <row r="8285" spans="1:10" ht="16" x14ac:dyDescent="0.2">
      <c r="A8285" t="s">
        <v>27151</v>
      </c>
      <c r="B8285" t="s">
        <v>27152</v>
      </c>
      <c r="C8285" t="s">
        <v>27153</v>
      </c>
      <c r="D8285">
        <v>1</v>
      </c>
      <c r="E8285" t="s">
        <v>13</v>
      </c>
      <c r="F8285" t="s">
        <v>13</v>
      </c>
      <c r="G8285" t="s">
        <v>27128</v>
      </c>
      <c r="H8285" s="3" t="s">
        <v>27154</v>
      </c>
      <c r="I8285" t="s">
        <v>69</v>
      </c>
      <c r="J8285" t="s">
        <v>27155</v>
      </c>
    </row>
    <row r="8286" spans="1:10" ht="16" x14ac:dyDescent="0.2">
      <c r="A8286" t="s">
        <v>27156</v>
      </c>
      <c r="B8286" t="s">
        <v>14990</v>
      </c>
      <c r="C8286" t="s">
        <v>14991</v>
      </c>
      <c r="D8286">
        <v>2</v>
      </c>
      <c r="E8286" t="s">
        <v>13</v>
      </c>
      <c r="F8286" t="s">
        <v>13</v>
      </c>
      <c r="G8286" t="s">
        <v>27128</v>
      </c>
      <c r="H8286" s="3" t="s">
        <v>27154</v>
      </c>
      <c r="I8286" t="s">
        <v>69</v>
      </c>
      <c r="J8286" t="s">
        <v>27157</v>
      </c>
    </row>
    <row r="8287" spans="1:10" ht="16" x14ac:dyDescent="0.2">
      <c r="A8287" t="s">
        <v>27156</v>
      </c>
      <c r="B8287" t="s">
        <v>14998</v>
      </c>
      <c r="C8287" t="s">
        <v>14999</v>
      </c>
      <c r="D8287">
        <v>1</v>
      </c>
      <c r="E8287" t="s">
        <v>13</v>
      </c>
      <c r="F8287" t="s">
        <v>13</v>
      </c>
      <c r="G8287" t="s">
        <v>27128</v>
      </c>
      <c r="H8287" s="3" t="s">
        <v>27154</v>
      </c>
      <c r="I8287" t="s">
        <v>69</v>
      </c>
      <c r="J8287" t="s">
        <v>27157</v>
      </c>
    </row>
    <row r="8288" spans="1:10" ht="16" x14ac:dyDescent="0.2">
      <c r="A8288" t="s">
        <v>27135</v>
      </c>
      <c r="B8288" t="s">
        <v>27158</v>
      </c>
      <c r="C8288" t="s">
        <v>27159</v>
      </c>
      <c r="D8288">
        <v>2</v>
      </c>
      <c r="E8288" t="s">
        <v>13</v>
      </c>
      <c r="F8288" t="s">
        <v>13</v>
      </c>
      <c r="G8288" t="s">
        <v>27128</v>
      </c>
      <c r="H8288" s="3" t="s">
        <v>27129</v>
      </c>
      <c r="I8288" t="s">
        <v>69</v>
      </c>
      <c r="J8288" t="s">
        <v>27137</v>
      </c>
    </row>
    <row r="8289" spans="1:10" ht="16" x14ac:dyDescent="0.2">
      <c r="A8289" t="s">
        <v>8509</v>
      </c>
      <c r="B8289" t="s">
        <v>27160</v>
      </c>
      <c r="C8289" t="s">
        <v>27161</v>
      </c>
      <c r="D8289">
        <v>3</v>
      </c>
      <c r="E8289" t="s">
        <v>13</v>
      </c>
      <c r="F8289" t="s">
        <v>13</v>
      </c>
      <c r="G8289" t="s">
        <v>27128</v>
      </c>
      <c r="H8289" s="3" t="s">
        <v>27129</v>
      </c>
      <c r="I8289" t="s">
        <v>69</v>
      </c>
      <c r="J8289" t="s">
        <v>8512</v>
      </c>
    </row>
    <row r="8290" spans="1:10" ht="16" x14ac:dyDescent="0.2">
      <c r="A8290" t="s">
        <v>1622</v>
      </c>
      <c r="B8290" t="s">
        <v>27162</v>
      </c>
      <c r="C8290" t="s">
        <v>27163</v>
      </c>
      <c r="D8290">
        <v>3</v>
      </c>
      <c r="E8290" t="s">
        <v>13</v>
      </c>
      <c r="F8290" t="s">
        <v>13</v>
      </c>
      <c r="G8290" t="s">
        <v>27128</v>
      </c>
      <c r="H8290" s="3" t="s">
        <v>27129</v>
      </c>
      <c r="I8290" t="s">
        <v>69</v>
      </c>
      <c r="J8290" t="s">
        <v>1623</v>
      </c>
    </row>
    <row r="8291" spans="1:10" ht="16" x14ac:dyDescent="0.2">
      <c r="A8291" t="s">
        <v>27164</v>
      </c>
      <c r="B8291" t="s">
        <v>27165</v>
      </c>
      <c r="C8291" t="s">
        <v>27166</v>
      </c>
      <c r="D8291">
        <v>1</v>
      </c>
      <c r="E8291" t="s">
        <v>13</v>
      </c>
      <c r="F8291" t="s">
        <v>13</v>
      </c>
      <c r="G8291" t="s">
        <v>27128</v>
      </c>
      <c r="H8291" s="3" t="s">
        <v>27129</v>
      </c>
      <c r="I8291" t="s">
        <v>69</v>
      </c>
      <c r="J8291" t="s">
        <v>27167</v>
      </c>
    </row>
    <row r="8292" spans="1:10" ht="16" x14ac:dyDescent="0.2">
      <c r="A8292" t="s">
        <v>27164</v>
      </c>
      <c r="B8292" t="s">
        <v>27168</v>
      </c>
      <c r="C8292" t="s">
        <v>27169</v>
      </c>
      <c r="D8292">
        <v>2</v>
      </c>
      <c r="E8292" t="s">
        <v>13</v>
      </c>
      <c r="F8292" t="s">
        <v>13</v>
      </c>
      <c r="G8292" t="s">
        <v>27128</v>
      </c>
      <c r="H8292" s="3" t="s">
        <v>27129</v>
      </c>
      <c r="I8292" t="s">
        <v>69</v>
      </c>
      <c r="J8292" t="s">
        <v>27167</v>
      </c>
    </row>
    <row r="8293" spans="1:10" ht="16" x14ac:dyDescent="0.2">
      <c r="A8293" t="s">
        <v>27151</v>
      </c>
      <c r="B8293" t="s">
        <v>27160</v>
      </c>
      <c r="C8293" t="s">
        <v>27161</v>
      </c>
      <c r="D8293">
        <v>2</v>
      </c>
      <c r="E8293" t="s">
        <v>13</v>
      </c>
      <c r="F8293" t="s">
        <v>13</v>
      </c>
      <c r="G8293" t="s">
        <v>27128</v>
      </c>
      <c r="H8293" s="3" t="s">
        <v>27154</v>
      </c>
      <c r="I8293" t="s">
        <v>69</v>
      </c>
      <c r="J8293" t="s">
        <v>27155</v>
      </c>
    </row>
    <row r="8294" spans="1:10" ht="16" x14ac:dyDescent="0.2">
      <c r="A8294" t="s">
        <v>9412</v>
      </c>
      <c r="B8294" t="s">
        <v>27170</v>
      </c>
      <c r="C8294" t="s">
        <v>27171</v>
      </c>
      <c r="D8294">
        <v>5</v>
      </c>
      <c r="E8294" t="s">
        <v>13</v>
      </c>
      <c r="F8294" t="s">
        <v>13</v>
      </c>
      <c r="G8294" t="s">
        <v>27128</v>
      </c>
      <c r="H8294" s="3" t="s">
        <v>27129</v>
      </c>
      <c r="I8294" t="s">
        <v>69</v>
      </c>
      <c r="J8294" t="s">
        <v>9415</v>
      </c>
    </row>
    <row r="8295" spans="1:10" ht="16" x14ac:dyDescent="0.2">
      <c r="A8295" t="s">
        <v>9412</v>
      </c>
      <c r="B8295" t="s">
        <v>8566</v>
      </c>
      <c r="C8295" t="s">
        <v>21257</v>
      </c>
      <c r="D8295">
        <v>3</v>
      </c>
      <c r="E8295" t="s">
        <v>13</v>
      </c>
      <c r="F8295" t="s">
        <v>13</v>
      </c>
      <c r="G8295" t="s">
        <v>27128</v>
      </c>
      <c r="H8295" s="3" t="s">
        <v>27129</v>
      </c>
      <c r="I8295" t="s">
        <v>69</v>
      </c>
      <c r="J8295" t="s">
        <v>9415</v>
      </c>
    </row>
    <row r="8296" spans="1:10" ht="16" x14ac:dyDescent="0.2">
      <c r="A8296" t="s">
        <v>21319</v>
      </c>
      <c r="B8296" t="s">
        <v>27172</v>
      </c>
      <c r="C8296" t="s">
        <v>27173</v>
      </c>
      <c r="D8296">
        <v>2</v>
      </c>
      <c r="E8296" t="s">
        <v>13</v>
      </c>
      <c r="F8296" t="s">
        <v>13</v>
      </c>
      <c r="G8296" t="s">
        <v>27128</v>
      </c>
      <c r="H8296" s="3" t="s">
        <v>27129</v>
      </c>
      <c r="I8296" t="s">
        <v>69</v>
      </c>
      <c r="J8296" t="s">
        <v>21324</v>
      </c>
    </row>
    <row r="8297" spans="1:10" ht="16" x14ac:dyDescent="0.2">
      <c r="A8297" t="s">
        <v>27174</v>
      </c>
      <c r="B8297" t="s">
        <v>27175</v>
      </c>
      <c r="C8297" t="s">
        <v>27176</v>
      </c>
      <c r="D8297">
        <v>1</v>
      </c>
      <c r="E8297" t="s">
        <v>13</v>
      </c>
      <c r="F8297" t="s">
        <v>13</v>
      </c>
      <c r="G8297" t="s">
        <v>27128</v>
      </c>
      <c r="H8297" s="3" t="s">
        <v>27129</v>
      </c>
      <c r="I8297" t="s">
        <v>69</v>
      </c>
      <c r="J8297" t="s">
        <v>27177</v>
      </c>
    </row>
    <row r="8298" spans="1:10" ht="16" x14ac:dyDescent="0.2">
      <c r="A8298" t="s">
        <v>27174</v>
      </c>
      <c r="B8298" t="s">
        <v>27178</v>
      </c>
      <c r="C8298" t="s">
        <v>27179</v>
      </c>
      <c r="D8298">
        <v>2</v>
      </c>
      <c r="E8298" t="s">
        <v>13</v>
      </c>
      <c r="F8298" t="s">
        <v>13</v>
      </c>
      <c r="G8298" t="s">
        <v>27128</v>
      </c>
      <c r="H8298" s="3" t="s">
        <v>27129</v>
      </c>
      <c r="I8298" t="s">
        <v>69</v>
      </c>
      <c r="J8298" t="s">
        <v>27177</v>
      </c>
    </row>
    <row r="8299" spans="1:10" ht="16" x14ac:dyDescent="0.2">
      <c r="A8299" t="s">
        <v>27135</v>
      </c>
      <c r="B8299" t="s">
        <v>27180</v>
      </c>
      <c r="C8299" t="s">
        <v>27181</v>
      </c>
      <c r="D8299">
        <v>1</v>
      </c>
      <c r="E8299" t="s">
        <v>13</v>
      </c>
      <c r="F8299" t="s">
        <v>13</v>
      </c>
      <c r="G8299" t="s">
        <v>27128</v>
      </c>
      <c r="H8299" s="3" t="s">
        <v>27129</v>
      </c>
      <c r="I8299" t="s">
        <v>69</v>
      </c>
      <c r="J8299" t="s">
        <v>27137</v>
      </c>
    </row>
    <row r="8300" spans="1:10" ht="32" x14ac:dyDescent="0.2">
      <c r="A8300" t="s">
        <v>21319</v>
      </c>
      <c r="B8300" t="s">
        <v>27182</v>
      </c>
      <c r="C8300" t="s">
        <v>27183</v>
      </c>
      <c r="D8300">
        <v>1</v>
      </c>
      <c r="E8300" t="s">
        <v>13</v>
      </c>
      <c r="F8300" t="s">
        <v>13</v>
      </c>
      <c r="G8300" t="s">
        <v>27128</v>
      </c>
      <c r="H8300" s="3" t="s">
        <v>27184</v>
      </c>
      <c r="I8300" t="s">
        <v>69</v>
      </c>
      <c r="J8300" t="s">
        <v>21324</v>
      </c>
    </row>
    <row r="8301" spans="1:10" ht="16" x14ac:dyDescent="0.2">
      <c r="A8301" t="s">
        <v>27131</v>
      </c>
      <c r="B8301" t="s">
        <v>27185</v>
      </c>
      <c r="C8301" t="s">
        <v>27186</v>
      </c>
      <c r="D8301">
        <v>2</v>
      </c>
      <c r="E8301" t="s">
        <v>13</v>
      </c>
      <c r="F8301" t="s">
        <v>13</v>
      </c>
      <c r="G8301" t="s">
        <v>27128</v>
      </c>
      <c r="H8301" s="3" t="s">
        <v>27133</v>
      </c>
      <c r="I8301" t="s">
        <v>69</v>
      </c>
      <c r="J8301" t="s">
        <v>27134</v>
      </c>
    </row>
    <row r="8302" spans="1:10" ht="16" x14ac:dyDescent="0.2">
      <c r="A8302" t="s">
        <v>27187</v>
      </c>
      <c r="B8302" t="s">
        <v>8484</v>
      </c>
      <c r="C8302" t="s">
        <v>8485</v>
      </c>
      <c r="D8302">
        <v>1</v>
      </c>
      <c r="E8302" t="s">
        <v>13</v>
      </c>
      <c r="F8302" t="s">
        <v>13</v>
      </c>
      <c r="G8302" t="s">
        <v>27128</v>
      </c>
      <c r="H8302" s="3" t="s">
        <v>27154</v>
      </c>
      <c r="I8302" t="s">
        <v>69</v>
      </c>
      <c r="J8302" t="s">
        <v>27188</v>
      </c>
    </row>
    <row r="8303" spans="1:10" ht="16" x14ac:dyDescent="0.2">
      <c r="A8303" t="s">
        <v>27131</v>
      </c>
      <c r="B8303" t="s">
        <v>16018</v>
      </c>
      <c r="C8303" t="s">
        <v>16019</v>
      </c>
      <c r="D8303">
        <v>1</v>
      </c>
      <c r="E8303" t="s">
        <v>13</v>
      </c>
      <c r="F8303" t="s">
        <v>13</v>
      </c>
      <c r="G8303" t="s">
        <v>27128</v>
      </c>
      <c r="H8303" s="3" t="s">
        <v>27133</v>
      </c>
      <c r="I8303" t="s">
        <v>69</v>
      </c>
      <c r="J8303" t="s">
        <v>27134</v>
      </c>
    </row>
    <row r="8304" spans="1:10" ht="16" x14ac:dyDescent="0.2">
      <c r="A8304" t="s">
        <v>25147</v>
      </c>
      <c r="B8304" t="s">
        <v>8543</v>
      </c>
      <c r="C8304" t="s">
        <v>8544</v>
      </c>
      <c r="D8304">
        <v>2</v>
      </c>
      <c r="E8304" t="s">
        <v>13</v>
      </c>
      <c r="F8304" t="s">
        <v>13</v>
      </c>
      <c r="G8304" t="s">
        <v>27128</v>
      </c>
      <c r="H8304" s="3" t="s">
        <v>27129</v>
      </c>
      <c r="I8304" t="s">
        <v>69</v>
      </c>
      <c r="J8304" t="s">
        <v>25152</v>
      </c>
    </row>
    <row r="8305" spans="1:10" ht="16" x14ac:dyDescent="0.2">
      <c r="A8305" t="s">
        <v>2768</v>
      </c>
      <c r="B8305" t="s">
        <v>27189</v>
      </c>
      <c r="C8305" t="s">
        <v>27190</v>
      </c>
      <c r="D8305">
        <v>2</v>
      </c>
      <c r="E8305" t="s">
        <v>13</v>
      </c>
      <c r="F8305" t="s">
        <v>13</v>
      </c>
      <c r="G8305" t="s">
        <v>27191</v>
      </c>
      <c r="H8305" s="3" t="s">
        <v>27192</v>
      </c>
      <c r="I8305" t="s">
        <v>69</v>
      </c>
      <c r="J8305" t="s">
        <v>2773</v>
      </c>
    </row>
    <row r="8306" spans="1:10" ht="16" x14ac:dyDescent="0.2">
      <c r="A8306" t="s">
        <v>25366</v>
      </c>
      <c r="B8306" t="s">
        <v>27193</v>
      </c>
      <c r="C8306" t="s">
        <v>27190</v>
      </c>
      <c r="D8306">
        <v>1</v>
      </c>
      <c r="E8306" t="s">
        <v>13</v>
      </c>
      <c r="F8306" t="s">
        <v>13</v>
      </c>
      <c r="G8306" t="s">
        <v>27191</v>
      </c>
      <c r="H8306" s="3" t="s">
        <v>27192</v>
      </c>
      <c r="I8306" t="s">
        <v>69</v>
      </c>
      <c r="J8306" t="s">
        <v>25371</v>
      </c>
    </row>
    <row r="8307" spans="1:10" ht="16" x14ac:dyDescent="0.2">
      <c r="A8307" t="s">
        <v>27194</v>
      </c>
      <c r="B8307" t="s">
        <v>27195</v>
      </c>
      <c r="C8307" t="s">
        <v>27196</v>
      </c>
      <c r="D8307">
        <v>1</v>
      </c>
      <c r="E8307" t="s">
        <v>13</v>
      </c>
      <c r="F8307" t="s">
        <v>13</v>
      </c>
      <c r="G8307" t="s">
        <v>27191</v>
      </c>
      <c r="H8307" s="3" t="s">
        <v>27192</v>
      </c>
      <c r="I8307" t="s">
        <v>69</v>
      </c>
      <c r="J8307" t="s">
        <v>27197</v>
      </c>
    </row>
    <row r="8308" spans="1:10" ht="16" x14ac:dyDescent="0.2">
      <c r="A8308" t="s">
        <v>2779</v>
      </c>
      <c r="B8308" t="s">
        <v>27189</v>
      </c>
      <c r="C8308" t="s">
        <v>27190</v>
      </c>
      <c r="D8308">
        <v>1</v>
      </c>
      <c r="E8308" t="s">
        <v>13</v>
      </c>
      <c r="F8308" t="s">
        <v>13</v>
      </c>
      <c r="G8308" t="s">
        <v>27191</v>
      </c>
      <c r="H8308" s="3" t="s">
        <v>27192</v>
      </c>
      <c r="I8308" t="s">
        <v>69</v>
      </c>
      <c r="J8308" t="s">
        <v>2782</v>
      </c>
    </row>
    <row r="8309" spans="1:10" ht="16" x14ac:dyDescent="0.2">
      <c r="A8309" t="s">
        <v>27194</v>
      </c>
      <c r="B8309" t="s">
        <v>27198</v>
      </c>
      <c r="C8309" t="s">
        <v>27199</v>
      </c>
      <c r="D8309">
        <v>2</v>
      </c>
      <c r="E8309" t="s">
        <v>13</v>
      </c>
      <c r="F8309" t="s">
        <v>13</v>
      </c>
      <c r="G8309" t="s">
        <v>27191</v>
      </c>
      <c r="H8309" s="3" t="s">
        <v>27192</v>
      </c>
      <c r="I8309" t="s">
        <v>69</v>
      </c>
      <c r="J8309" t="s">
        <v>27197</v>
      </c>
    </row>
    <row r="8310" spans="1:10" ht="16" x14ac:dyDescent="0.2">
      <c r="A8310" t="s">
        <v>11976</v>
      </c>
      <c r="B8310" t="s">
        <v>27200</v>
      </c>
      <c r="C8310" t="s">
        <v>27201</v>
      </c>
      <c r="D8310">
        <v>2</v>
      </c>
      <c r="E8310" t="s">
        <v>13</v>
      </c>
      <c r="F8310" t="s">
        <v>13</v>
      </c>
      <c r="G8310" t="s">
        <v>27191</v>
      </c>
      <c r="H8310" s="3" t="s">
        <v>27192</v>
      </c>
      <c r="I8310" t="s">
        <v>69</v>
      </c>
      <c r="J8310" t="s">
        <v>11981</v>
      </c>
    </row>
    <row r="8311" spans="1:10" ht="16" x14ac:dyDescent="0.2">
      <c r="A8311" t="s">
        <v>27202</v>
      </c>
      <c r="B8311" t="s">
        <v>27203</v>
      </c>
      <c r="C8311" t="s">
        <v>27204</v>
      </c>
      <c r="D8311">
        <v>1</v>
      </c>
      <c r="E8311" t="s">
        <v>13</v>
      </c>
      <c r="F8311" t="s">
        <v>13</v>
      </c>
      <c r="G8311" t="s">
        <v>27205</v>
      </c>
      <c r="H8311" s="3" t="s">
        <v>27206</v>
      </c>
      <c r="I8311" t="s">
        <v>62</v>
      </c>
      <c r="J8311" t="s">
        <v>27207</v>
      </c>
    </row>
    <row r="8312" spans="1:10" ht="16" x14ac:dyDescent="0.2">
      <c r="A8312" t="s">
        <v>27208</v>
      </c>
      <c r="B8312" t="s">
        <v>27203</v>
      </c>
      <c r="C8312" t="s">
        <v>27204</v>
      </c>
      <c r="D8312">
        <v>1</v>
      </c>
      <c r="E8312" t="s">
        <v>13</v>
      </c>
      <c r="F8312" t="s">
        <v>13</v>
      </c>
      <c r="G8312" t="s">
        <v>27205</v>
      </c>
      <c r="H8312" s="3" t="s">
        <v>27209</v>
      </c>
      <c r="I8312" t="s">
        <v>62</v>
      </c>
      <c r="J8312" t="s">
        <v>27210</v>
      </c>
    </row>
    <row r="8313" spans="1:10" ht="16" x14ac:dyDescent="0.2">
      <c r="A8313" t="s">
        <v>27211</v>
      </c>
      <c r="B8313" t="s">
        <v>27203</v>
      </c>
      <c r="C8313" t="s">
        <v>27204</v>
      </c>
      <c r="D8313">
        <v>1</v>
      </c>
      <c r="E8313" t="s">
        <v>13</v>
      </c>
      <c r="F8313" t="s">
        <v>13</v>
      </c>
      <c r="G8313" t="s">
        <v>27205</v>
      </c>
      <c r="H8313" s="3" t="s">
        <v>27209</v>
      </c>
      <c r="I8313" t="s">
        <v>62</v>
      </c>
      <c r="J8313" t="s">
        <v>27212</v>
      </c>
    </row>
    <row r="8314" spans="1:10" ht="16" x14ac:dyDescent="0.2">
      <c r="A8314" t="s">
        <v>27213</v>
      </c>
      <c r="B8314" t="s">
        <v>27203</v>
      </c>
      <c r="C8314" t="s">
        <v>27204</v>
      </c>
      <c r="D8314">
        <v>1</v>
      </c>
      <c r="E8314" t="s">
        <v>13</v>
      </c>
      <c r="F8314" t="s">
        <v>13</v>
      </c>
      <c r="G8314" t="s">
        <v>27205</v>
      </c>
      <c r="H8314" s="3" t="s">
        <v>27209</v>
      </c>
      <c r="I8314" t="s">
        <v>62</v>
      </c>
      <c r="J8314" t="s">
        <v>27214</v>
      </c>
    </row>
    <row r="8315" spans="1:10" ht="16" x14ac:dyDescent="0.2">
      <c r="A8315" t="s">
        <v>27215</v>
      </c>
      <c r="B8315" t="s">
        <v>27216</v>
      </c>
      <c r="C8315" t="s">
        <v>27217</v>
      </c>
      <c r="D8315">
        <v>1</v>
      </c>
      <c r="E8315" t="s">
        <v>13</v>
      </c>
      <c r="F8315" t="s">
        <v>13</v>
      </c>
      <c r="G8315" t="s">
        <v>27218</v>
      </c>
      <c r="H8315" s="3" t="s">
        <v>27219</v>
      </c>
      <c r="I8315" t="s">
        <v>62</v>
      </c>
      <c r="J8315" t="s">
        <v>27220</v>
      </c>
    </row>
    <row r="8316" spans="1:10" ht="16" x14ac:dyDescent="0.2">
      <c r="A8316" t="s">
        <v>27221</v>
      </c>
      <c r="B8316" t="s">
        <v>27222</v>
      </c>
      <c r="C8316" t="s">
        <v>27223</v>
      </c>
      <c r="D8316">
        <v>3</v>
      </c>
      <c r="E8316" t="s">
        <v>1088</v>
      </c>
      <c r="F8316" t="s">
        <v>13</v>
      </c>
      <c r="G8316" t="s">
        <v>27224</v>
      </c>
      <c r="H8316" s="3" t="s">
        <v>27225</v>
      </c>
      <c r="I8316" t="s">
        <v>62</v>
      </c>
      <c r="J8316" t="s">
        <v>27226</v>
      </c>
    </row>
    <row r="8317" spans="1:10" ht="16" x14ac:dyDescent="0.2">
      <c r="A8317" t="s">
        <v>27227</v>
      </c>
      <c r="B8317" t="s">
        <v>27228</v>
      </c>
      <c r="C8317" t="s">
        <v>27229</v>
      </c>
      <c r="D8317">
        <v>3</v>
      </c>
      <c r="E8317" t="s">
        <v>1088</v>
      </c>
      <c r="F8317" t="s">
        <v>13</v>
      </c>
      <c r="G8317" t="s">
        <v>27224</v>
      </c>
      <c r="H8317" s="3" t="s">
        <v>27225</v>
      </c>
      <c r="I8317" t="s">
        <v>62</v>
      </c>
      <c r="J8317" t="s">
        <v>27230</v>
      </c>
    </row>
    <row r="8318" spans="1:10" ht="16" x14ac:dyDescent="0.2">
      <c r="A8318" t="s">
        <v>27221</v>
      </c>
      <c r="B8318" t="s">
        <v>27231</v>
      </c>
      <c r="C8318" t="s">
        <v>27232</v>
      </c>
      <c r="D8318">
        <v>5</v>
      </c>
      <c r="E8318" t="s">
        <v>1088</v>
      </c>
      <c r="F8318" t="s">
        <v>13</v>
      </c>
      <c r="G8318" t="s">
        <v>27224</v>
      </c>
      <c r="H8318" s="3" t="s">
        <v>27225</v>
      </c>
      <c r="I8318" t="s">
        <v>62</v>
      </c>
      <c r="J8318" t="s">
        <v>27226</v>
      </c>
    </row>
    <row r="8319" spans="1:10" ht="16" x14ac:dyDescent="0.2">
      <c r="A8319" t="s">
        <v>27233</v>
      </c>
      <c r="B8319" t="s">
        <v>27234</v>
      </c>
      <c r="C8319" t="s">
        <v>27235</v>
      </c>
      <c r="D8319">
        <v>1</v>
      </c>
      <c r="E8319" t="s">
        <v>1088</v>
      </c>
      <c r="F8319" t="s">
        <v>13</v>
      </c>
      <c r="G8319" t="s">
        <v>27224</v>
      </c>
      <c r="H8319" s="3" t="s">
        <v>27236</v>
      </c>
      <c r="I8319" t="s">
        <v>62</v>
      </c>
      <c r="J8319" t="s">
        <v>27237</v>
      </c>
    </row>
    <row r="8320" spans="1:10" ht="16" x14ac:dyDescent="0.2">
      <c r="A8320" t="s">
        <v>27221</v>
      </c>
      <c r="B8320" t="s">
        <v>27228</v>
      </c>
      <c r="C8320" t="s">
        <v>27229</v>
      </c>
      <c r="D8320">
        <v>2</v>
      </c>
      <c r="E8320" t="s">
        <v>1088</v>
      </c>
      <c r="F8320" t="s">
        <v>13</v>
      </c>
      <c r="G8320" t="s">
        <v>27224</v>
      </c>
      <c r="H8320" s="3" t="s">
        <v>27225</v>
      </c>
      <c r="I8320" t="s">
        <v>62</v>
      </c>
      <c r="J8320" t="s">
        <v>27226</v>
      </c>
    </row>
    <row r="8321" spans="1:10" ht="16" x14ac:dyDescent="0.2">
      <c r="A8321" t="s">
        <v>22352</v>
      </c>
      <c r="B8321" t="s">
        <v>27238</v>
      </c>
      <c r="C8321" t="s">
        <v>27239</v>
      </c>
      <c r="D8321">
        <v>1</v>
      </c>
      <c r="E8321" t="s">
        <v>1088</v>
      </c>
      <c r="F8321" t="s">
        <v>13</v>
      </c>
      <c r="G8321" t="s">
        <v>27224</v>
      </c>
      <c r="H8321" s="3" t="s">
        <v>27236</v>
      </c>
      <c r="I8321" t="s">
        <v>62</v>
      </c>
      <c r="J8321" t="s">
        <v>22356</v>
      </c>
    </row>
    <row r="8322" spans="1:10" ht="16" x14ac:dyDescent="0.2">
      <c r="A8322" t="s">
        <v>27227</v>
      </c>
      <c r="B8322" t="s">
        <v>27240</v>
      </c>
      <c r="C8322" t="s">
        <v>27223</v>
      </c>
      <c r="D8322">
        <v>2</v>
      </c>
      <c r="E8322" t="s">
        <v>1088</v>
      </c>
      <c r="F8322" t="s">
        <v>13</v>
      </c>
      <c r="G8322" t="s">
        <v>27224</v>
      </c>
      <c r="H8322" s="3" t="s">
        <v>27225</v>
      </c>
      <c r="I8322" t="s">
        <v>62</v>
      </c>
      <c r="J8322" t="s">
        <v>27230</v>
      </c>
    </row>
    <row r="8323" spans="1:10" ht="16" x14ac:dyDescent="0.2">
      <c r="A8323" t="s">
        <v>27241</v>
      </c>
      <c r="B8323" t="s">
        <v>27242</v>
      </c>
      <c r="C8323" t="s">
        <v>27243</v>
      </c>
      <c r="D8323">
        <v>1</v>
      </c>
      <c r="E8323" t="s">
        <v>13</v>
      </c>
      <c r="F8323" t="s">
        <v>13</v>
      </c>
      <c r="G8323" t="s">
        <v>27244</v>
      </c>
      <c r="H8323" s="3" t="s">
        <v>27245</v>
      </c>
      <c r="I8323" t="s">
        <v>62</v>
      </c>
      <c r="J8323" t="s">
        <v>27246</v>
      </c>
    </row>
    <row r="8324" spans="1:10" ht="16" x14ac:dyDescent="0.2">
      <c r="A8324" t="s">
        <v>6742</v>
      </c>
      <c r="B8324" t="s">
        <v>27247</v>
      </c>
      <c r="C8324" t="s">
        <v>27248</v>
      </c>
      <c r="D8324">
        <v>1</v>
      </c>
      <c r="E8324" t="s">
        <v>13</v>
      </c>
      <c r="F8324" t="s">
        <v>13</v>
      </c>
      <c r="G8324" t="s">
        <v>27249</v>
      </c>
      <c r="H8324" s="3" t="s">
        <v>27250</v>
      </c>
      <c r="I8324" t="s">
        <v>6730</v>
      </c>
      <c r="J8324" t="s">
        <v>6744</v>
      </c>
    </row>
    <row r="8325" spans="1:10" ht="16" x14ac:dyDescent="0.2">
      <c r="A8325" t="s">
        <v>6764</v>
      </c>
      <c r="B8325" t="s">
        <v>27247</v>
      </c>
      <c r="C8325" t="s">
        <v>27248</v>
      </c>
      <c r="D8325">
        <v>2</v>
      </c>
      <c r="E8325" t="s">
        <v>13</v>
      </c>
      <c r="F8325" t="s">
        <v>13</v>
      </c>
      <c r="G8325" t="s">
        <v>27249</v>
      </c>
      <c r="H8325" s="3" t="s">
        <v>27251</v>
      </c>
      <c r="I8325" t="s">
        <v>6730</v>
      </c>
      <c r="J8325" t="s">
        <v>6767</v>
      </c>
    </row>
    <row r="8326" spans="1:10" ht="16" x14ac:dyDescent="0.2">
      <c r="A8326" t="s">
        <v>6762</v>
      </c>
      <c r="B8326" t="s">
        <v>27247</v>
      </c>
      <c r="C8326" t="s">
        <v>27248</v>
      </c>
      <c r="D8326">
        <v>3</v>
      </c>
      <c r="E8326" t="s">
        <v>13</v>
      </c>
      <c r="F8326" t="s">
        <v>13</v>
      </c>
      <c r="G8326" t="s">
        <v>27249</v>
      </c>
      <c r="H8326" s="3" t="s">
        <v>27251</v>
      </c>
      <c r="I8326" t="s">
        <v>6730</v>
      </c>
      <c r="J8326" t="s">
        <v>6763</v>
      </c>
    </row>
    <row r="8327" spans="1:10" ht="16" x14ac:dyDescent="0.2">
      <c r="A8327" t="s">
        <v>27252</v>
      </c>
      <c r="B8327" t="s">
        <v>27247</v>
      </c>
      <c r="C8327" t="s">
        <v>27248</v>
      </c>
      <c r="D8327">
        <v>2</v>
      </c>
      <c r="E8327" t="s">
        <v>13</v>
      </c>
      <c r="F8327" t="s">
        <v>13</v>
      </c>
      <c r="G8327" t="s">
        <v>27249</v>
      </c>
      <c r="H8327" s="3" t="s">
        <v>27251</v>
      </c>
      <c r="I8327" t="s">
        <v>6730</v>
      </c>
      <c r="J8327" t="s">
        <v>27253</v>
      </c>
    </row>
    <row r="8328" spans="1:10" ht="16" x14ac:dyDescent="0.2">
      <c r="A8328" t="s">
        <v>6752</v>
      </c>
      <c r="B8328" t="s">
        <v>27247</v>
      </c>
      <c r="C8328" t="s">
        <v>27248</v>
      </c>
      <c r="D8328">
        <v>3</v>
      </c>
      <c r="E8328" t="s">
        <v>13</v>
      </c>
      <c r="F8328" t="s">
        <v>13</v>
      </c>
      <c r="G8328" t="s">
        <v>27249</v>
      </c>
      <c r="H8328" s="3" t="s">
        <v>27254</v>
      </c>
      <c r="I8328" t="s">
        <v>6730</v>
      </c>
      <c r="J8328" t="s">
        <v>6753</v>
      </c>
    </row>
    <row r="8329" spans="1:10" ht="16" x14ac:dyDescent="0.2">
      <c r="A8329" t="s">
        <v>6732</v>
      </c>
      <c r="B8329" t="s">
        <v>27247</v>
      </c>
      <c r="C8329" t="s">
        <v>27248</v>
      </c>
      <c r="D8329">
        <v>2</v>
      </c>
      <c r="E8329" t="s">
        <v>13</v>
      </c>
      <c r="F8329" t="s">
        <v>13</v>
      </c>
      <c r="G8329" t="s">
        <v>27249</v>
      </c>
      <c r="H8329" s="3" t="s">
        <v>27255</v>
      </c>
      <c r="I8329" t="s">
        <v>6730</v>
      </c>
      <c r="J8329" t="s">
        <v>6736</v>
      </c>
    </row>
    <row r="8330" spans="1:10" ht="16" x14ac:dyDescent="0.2">
      <c r="A8330" t="s">
        <v>6754</v>
      </c>
      <c r="B8330" t="s">
        <v>27247</v>
      </c>
      <c r="C8330" t="s">
        <v>27248</v>
      </c>
      <c r="D8330">
        <v>3</v>
      </c>
      <c r="E8330" t="s">
        <v>13</v>
      </c>
      <c r="F8330" t="s">
        <v>13</v>
      </c>
      <c r="G8330" t="s">
        <v>27249</v>
      </c>
      <c r="H8330" s="3" t="s">
        <v>27251</v>
      </c>
      <c r="I8330" t="s">
        <v>6730</v>
      </c>
      <c r="J8330" t="s">
        <v>6755</v>
      </c>
    </row>
    <row r="8331" spans="1:10" ht="16" x14ac:dyDescent="0.2">
      <c r="A8331" t="s">
        <v>6725</v>
      </c>
      <c r="B8331" t="s">
        <v>27247</v>
      </c>
      <c r="C8331" t="s">
        <v>27248</v>
      </c>
      <c r="D8331">
        <v>3</v>
      </c>
      <c r="E8331" t="s">
        <v>13</v>
      </c>
      <c r="F8331" t="s">
        <v>13</v>
      </c>
      <c r="G8331" t="s">
        <v>27249</v>
      </c>
      <c r="H8331" s="3" t="s">
        <v>27256</v>
      </c>
      <c r="I8331" t="s">
        <v>6730</v>
      </c>
      <c r="J8331" t="s">
        <v>6731</v>
      </c>
    </row>
    <row r="8332" spans="1:10" ht="16" x14ac:dyDescent="0.2">
      <c r="A8332" t="s">
        <v>6756</v>
      </c>
      <c r="B8332" t="s">
        <v>27247</v>
      </c>
      <c r="C8332" t="s">
        <v>27248</v>
      </c>
      <c r="D8332">
        <v>3</v>
      </c>
      <c r="E8332" t="s">
        <v>13</v>
      </c>
      <c r="F8332" t="s">
        <v>13</v>
      </c>
      <c r="G8332" t="s">
        <v>27249</v>
      </c>
      <c r="H8332" s="3" t="s">
        <v>27251</v>
      </c>
      <c r="I8332" t="s">
        <v>6730</v>
      </c>
      <c r="J8332" t="s">
        <v>6757</v>
      </c>
    </row>
    <row r="8333" spans="1:10" ht="16" x14ac:dyDescent="0.2">
      <c r="A8333" t="s">
        <v>27257</v>
      </c>
      <c r="B8333" t="s">
        <v>27258</v>
      </c>
      <c r="C8333" t="s">
        <v>27259</v>
      </c>
      <c r="D8333">
        <v>1</v>
      </c>
      <c r="E8333" t="s">
        <v>27260</v>
      </c>
      <c r="F8333" t="s">
        <v>13</v>
      </c>
      <c r="G8333" t="s">
        <v>27261</v>
      </c>
      <c r="H8333" s="3" t="s">
        <v>27262</v>
      </c>
      <c r="I8333" t="s">
        <v>315</v>
      </c>
      <c r="J8333" t="s">
        <v>27263</v>
      </c>
    </row>
    <row r="8334" spans="1:10" ht="16" x14ac:dyDescent="0.2">
      <c r="A8334" t="s">
        <v>27264</v>
      </c>
      <c r="B8334" t="s">
        <v>23225</v>
      </c>
      <c r="C8334" t="s">
        <v>23226</v>
      </c>
      <c r="D8334">
        <v>1</v>
      </c>
      <c r="E8334" t="s">
        <v>27260</v>
      </c>
      <c r="F8334" t="s">
        <v>13</v>
      </c>
      <c r="G8334" t="s">
        <v>27261</v>
      </c>
      <c r="H8334" s="3" t="s">
        <v>27265</v>
      </c>
      <c r="I8334" t="s">
        <v>315</v>
      </c>
      <c r="J8334" t="s">
        <v>27266</v>
      </c>
    </row>
    <row r="8335" spans="1:10" ht="16" x14ac:dyDescent="0.2">
      <c r="A8335" t="s">
        <v>27257</v>
      </c>
      <c r="B8335" t="s">
        <v>27267</v>
      </c>
      <c r="C8335" t="s">
        <v>27268</v>
      </c>
      <c r="D8335">
        <v>2</v>
      </c>
      <c r="E8335" t="s">
        <v>27260</v>
      </c>
      <c r="F8335" t="s">
        <v>13</v>
      </c>
      <c r="G8335" t="s">
        <v>27261</v>
      </c>
      <c r="H8335" s="3" t="s">
        <v>27262</v>
      </c>
      <c r="I8335" t="s">
        <v>315</v>
      </c>
      <c r="J8335" t="s">
        <v>27263</v>
      </c>
    </row>
    <row r="8336" spans="1:10" ht="16" x14ac:dyDescent="0.2">
      <c r="A8336" t="s">
        <v>27269</v>
      </c>
      <c r="B8336" t="s">
        <v>27270</v>
      </c>
      <c r="C8336" t="s">
        <v>27271</v>
      </c>
      <c r="D8336">
        <v>1</v>
      </c>
      <c r="E8336" t="s">
        <v>27260</v>
      </c>
      <c r="F8336" t="s">
        <v>13</v>
      </c>
      <c r="G8336" t="s">
        <v>27261</v>
      </c>
      <c r="H8336" s="3" t="s">
        <v>27272</v>
      </c>
      <c r="I8336" t="s">
        <v>315</v>
      </c>
      <c r="J8336" t="s">
        <v>27273</v>
      </c>
    </row>
    <row r="8337" spans="1:10" ht="32" x14ac:dyDescent="0.2">
      <c r="A8337" t="s">
        <v>27274</v>
      </c>
      <c r="B8337" t="s">
        <v>27275</v>
      </c>
      <c r="C8337" t="s">
        <v>27276</v>
      </c>
      <c r="D8337">
        <v>3</v>
      </c>
      <c r="E8337" t="s">
        <v>27260</v>
      </c>
      <c r="F8337" t="s">
        <v>13</v>
      </c>
      <c r="G8337" t="s">
        <v>27261</v>
      </c>
      <c r="H8337" s="3" t="s">
        <v>27277</v>
      </c>
      <c r="I8337" t="s">
        <v>315</v>
      </c>
      <c r="J8337" t="s">
        <v>27278</v>
      </c>
    </row>
    <row r="8338" spans="1:10" ht="16" x14ac:dyDescent="0.2">
      <c r="A8338" t="s">
        <v>27274</v>
      </c>
      <c r="B8338" t="s">
        <v>27279</v>
      </c>
      <c r="C8338" t="s">
        <v>27280</v>
      </c>
      <c r="D8338">
        <v>1</v>
      </c>
      <c r="E8338" t="s">
        <v>27260</v>
      </c>
      <c r="F8338" t="s">
        <v>13</v>
      </c>
      <c r="G8338" t="s">
        <v>27261</v>
      </c>
      <c r="H8338" s="3" t="s">
        <v>27262</v>
      </c>
      <c r="I8338" t="s">
        <v>315</v>
      </c>
      <c r="J8338" t="s">
        <v>27278</v>
      </c>
    </row>
    <row r="8339" spans="1:10" ht="16" x14ac:dyDescent="0.2">
      <c r="A8339" t="s">
        <v>27281</v>
      </c>
      <c r="B8339" t="s">
        <v>27275</v>
      </c>
      <c r="C8339" t="s">
        <v>27276</v>
      </c>
      <c r="D8339">
        <v>5</v>
      </c>
      <c r="E8339" t="s">
        <v>27260</v>
      </c>
      <c r="F8339" t="s">
        <v>13</v>
      </c>
      <c r="G8339" t="s">
        <v>27261</v>
      </c>
      <c r="H8339" s="3" t="s">
        <v>27282</v>
      </c>
      <c r="I8339" t="s">
        <v>315</v>
      </c>
      <c r="J8339" t="s">
        <v>27283</v>
      </c>
    </row>
    <row r="8340" spans="1:10" ht="32" x14ac:dyDescent="0.2">
      <c r="A8340" t="s">
        <v>27284</v>
      </c>
      <c r="B8340" t="s">
        <v>27285</v>
      </c>
      <c r="C8340" t="s">
        <v>27276</v>
      </c>
      <c r="D8340">
        <v>3</v>
      </c>
      <c r="E8340" t="s">
        <v>27260</v>
      </c>
      <c r="F8340" t="s">
        <v>13</v>
      </c>
      <c r="G8340" t="s">
        <v>27261</v>
      </c>
      <c r="H8340" s="3" t="s">
        <v>27286</v>
      </c>
      <c r="I8340" t="s">
        <v>315</v>
      </c>
      <c r="J8340" t="s">
        <v>27287</v>
      </c>
    </row>
    <row r="8341" spans="1:10" ht="32" x14ac:dyDescent="0.2">
      <c r="A8341" t="s">
        <v>27288</v>
      </c>
      <c r="B8341" t="s">
        <v>27275</v>
      </c>
      <c r="C8341" t="s">
        <v>27276</v>
      </c>
      <c r="D8341">
        <v>3</v>
      </c>
      <c r="E8341" t="s">
        <v>27260</v>
      </c>
      <c r="F8341" t="s">
        <v>13</v>
      </c>
      <c r="G8341" t="s">
        <v>27261</v>
      </c>
      <c r="H8341" s="3" t="s">
        <v>27289</v>
      </c>
      <c r="I8341" t="s">
        <v>315</v>
      </c>
      <c r="J8341" t="s">
        <v>27290</v>
      </c>
    </row>
    <row r="8342" spans="1:10" ht="16" x14ac:dyDescent="0.2">
      <c r="A8342" t="s">
        <v>13656</v>
      </c>
      <c r="B8342" t="s">
        <v>27275</v>
      </c>
      <c r="C8342" t="s">
        <v>27276</v>
      </c>
      <c r="D8342">
        <v>4</v>
      </c>
      <c r="E8342" t="s">
        <v>27260</v>
      </c>
      <c r="F8342" t="s">
        <v>13</v>
      </c>
      <c r="G8342" t="s">
        <v>27261</v>
      </c>
      <c r="H8342" s="3" t="s">
        <v>27262</v>
      </c>
      <c r="I8342" t="s">
        <v>315</v>
      </c>
      <c r="J8342" t="s">
        <v>13661</v>
      </c>
    </row>
    <row r="8343" spans="1:10" ht="16" x14ac:dyDescent="0.2">
      <c r="A8343" t="s">
        <v>27281</v>
      </c>
      <c r="B8343" t="s">
        <v>27291</v>
      </c>
      <c r="C8343" t="s">
        <v>27292</v>
      </c>
      <c r="D8343">
        <v>2</v>
      </c>
      <c r="E8343" t="s">
        <v>27260</v>
      </c>
      <c r="F8343" t="s">
        <v>13</v>
      </c>
      <c r="G8343" t="s">
        <v>27261</v>
      </c>
      <c r="H8343" s="3" t="s">
        <v>27282</v>
      </c>
      <c r="I8343" t="s">
        <v>315</v>
      </c>
      <c r="J8343" t="s">
        <v>27283</v>
      </c>
    </row>
    <row r="8344" spans="1:10" ht="16" x14ac:dyDescent="0.2">
      <c r="A8344" t="s">
        <v>27281</v>
      </c>
      <c r="B8344" t="s">
        <v>27293</v>
      </c>
      <c r="C8344" t="s">
        <v>27294</v>
      </c>
      <c r="D8344">
        <v>1</v>
      </c>
      <c r="E8344" t="s">
        <v>27260</v>
      </c>
      <c r="F8344" t="s">
        <v>13</v>
      </c>
      <c r="G8344" t="s">
        <v>27261</v>
      </c>
      <c r="H8344" s="3" t="s">
        <v>27282</v>
      </c>
      <c r="I8344" t="s">
        <v>315</v>
      </c>
      <c r="J8344" t="s">
        <v>27283</v>
      </c>
    </row>
    <row r="8345" spans="1:10" ht="16" x14ac:dyDescent="0.2">
      <c r="A8345" t="s">
        <v>27295</v>
      </c>
      <c r="B8345" t="s">
        <v>27296</v>
      </c>
      <c r="C8345" t="s">
        <v>27297</v>
      </c>
      <c r="D8345">
        <v>3</v>
      </c>
      <c r="E8345" t="s">
        <v>27260</v>
      </c>
      <c r="F8345" t="s">
        <v>13</v>
      </c>
      <c r="G8345" t="s">
        <v>27261</v>
      </c>
      <c r="H8345" s="3" t="s">
        <v>27298</v>
      </c>
      <c r="I8345" t="s">
        <v>315</v>
      </c>
      <c r="J8345" t="s">
        <v>27299</v>
      </c>
    </row>
    <row r="8346" spans="1:10" ht="16" x14ac:dyDescent="0.2">
      <c r="A8346" t="s">
        <v>27295</v>
      </c>
      <c r="B8346" t="s">
        <v>27300</v>
      </c>
      <c r="C8346" t="s">
        <v>27301</v>
      </c>
      <c r="D8346">
        <v>2</v>
      </c>
      <c r="E8346" t="s">
        <v>27260</v>
      </c>
      <c r="F8346" t="s">
        <v>13</v>
      </c>
      <c r="G8346" t="s">
        <v>27261</v>
      </c>
      <c r="H8346" s="3" t="s">
        <v>27298</v>
      </c>
      <c r="I8346" t="s">
        <v>315</v>
      </c>
      <c r="J8346" t="s">
        <v>27299</v>
      </c>
    </row>
    <row r="8347" spans="1:10" ht="16" x14ac:dyDescent="0.2">
      <c r="A8347" t="s">
        <v>27302</v>
      </c>
      <c r="B8347" t="s">
        <v>27303</v>
      </c>
      <c r="C8347" t="s">
        <v>27304</v>
      </c>
      <c r="D8347">
        <v>1</v>
      </c>
      <c r="E8347" t="s">
        <v>27260</v>
      </c>
      <c r="F8347" t="s">
        <v>13</v>
      </c>
      <c r="G8347" t="s">
        <v>27261</v>
      </c>
      <c r="H8347" s="3" t="s">
        <v>27262</v>
      </c>
      <c r="I8347" t="s">
        <v>315</v>
      </c>
      <c r="J8347" t="s">
        <v>27305</v>
      </c>
    </row>
    <row r="8348" spans="1:10" ht="16" x14ac:dyDescent="0.2">
      <c r="A8348" t="s">
        <v>27295</v>
      </c>
      <c r="B8348" t="s">
        <v>27306</v>
      </c>
      <c r="C8348" t="s">
        <v>27307</v>
      </c>
      <c r="D8348">
        <v>1</v>
      </c>
      <c r="E8348" t="s">
        <v>27260</v>
      </c>
      <c r="F8348" t="s">
        <v>13</v>
      </c>
      <c r="G8348" t="s">
        <v>27261</v>
      </c>
      <c r="H8348" s="3" t="s">
        <v>27298</v>
      </c>
      <c r="I8348" t="s">
        <v>315</v>
      </c>
      <c r="J8348" t="s">
        <v>27299</v>
      </c>
    </row>
    <row r="8349" spans="1:10" ht="32" x14ac:dyDescent="0.2">
      <c r="A8349" t="s">
        <v>27308</v>
      </c>
      <c r="B8349" t="s">
        <v>27309</v>
      </c>
      <c r="C8349" t="s">
        <v>27310</v>
      </c>
      <c r="D8349">
        <v>1</v>
      </c>
      <c r="E8349" t="s">
        <v>13</v>
      </c>
      <c r="F8349" t="s">
        <v>13</v>
      </c>
      <c r="G8349" t="s">
        <v>27311</v>
      </c>
      <c r="H8349" s="3" t="s">
        <v>27312</v>
      </c>
      <c r="I8349" t="s">
        <v>1002</v>
      </c>
      <c r="J8349" t="s">
        <v>27313</v>
      </c>
    </row>
    <row r="8350" spans="1:10" ht="16" x14ac:dyDescent="0.2">
      <c r="A8350" t="s">
        <v>27314</v>
      </c>
      <c r="B8350" t="s">
        <v>27315</v>
      </c>
      <c r="C8350" t="s">
        <v>27316</v>
      </c>
      <c r="D8350">
        <v>2</v>
      </c>
      <c r="E8350">
        <f>85</f>
        <v>85</v>
      </c>
      <c r="F8350" t="s">
        <v>13</v>
      </c>
      <c r="G8350" t="s">
        <v>27317</v>
      </c>
      <c r="H8350" s="3" t="s">
        <v>27318</v>
      </c>
      <c r="I8350" t="s">
        <v>5804</v>
      </c>
      <c r="J8350" t="s">
        <v>27319</v>
      </c>
    </row>
    <row r="8351" spans="1:10" ht="16" x14ac:dyDescent="0.2">
      <c r="A8351" t="s">
        <v>27320</v>
      </c>
      <c r="B8351" t="s">
        <v>27321</v>
      </c>
      <c r="C8351" t="s">
        <v>27322</v>
      </c>
      <c r="D8351">
        <v>1</v>
      </c>
      <c r="E8351">
        <f>85</f>
        <v>85</v>
      </c>
      <c r="F8351" t="s">
        <v>13</v>
      </c>
      <c r="G8351" t="s">
        <v>27317</v>
      </c>
      <c r="H8351" s="3" t="s">
        <v>27323</v>
      </c>
      <c r="I8351" t="s">
        <v>5804</v>
      </c>
      <c r="J8351" t="s">
        <v>27324</v>
      </c>
    </row>
    <row r="8352" spans="1:10" ht="16" x14ac:dyDescent="0.2">
      <c r="A8352" t="s">
        <v>27325</v>
      </c>
      <c r="B8352" t="s">
        <v>27326</v>
      </c>
      <c r="C8352" t="s">
        <v>27327</v>
      </c>
      <c r="D8352">
        <v>1</v>
      </c>
      <c r="E8352">
        <f>85</f>
        <v>85</v>
      </c>
      <c r="F8352" t="s">
        <v>13</v>
      </c>
      <c r="G8352" t="s">
        <v>27317</v>
      </c>
      <c r="H8352" s="3" t="s">
        <v>27328</v>
      </c>
      <c r="I8352" t="s">
        <v>5804</v>
      </c>
      <c r="J8352" t="s">
        <v>27329</v>
      </c>
    </row>
    <row r="8353" spans="1:10" ht="16" x14ac:dyDescent="0.2">
      <c r="A8353" t="s">
        <v>27330</v>
      </c>
      <c r="B8353" t="s">
        <v>2011</v>
      </c>
      <c r="C8353" t="s">
        <v>27331</v>
      </c>
      <c r="D8353">
        <v>1</v>
      </c>
      <c r="E8353">
        <f>85</f>
        <v>85</v>
      </c>
      <c r="F8353" t="s">
        <v>13</v>
      </c>
      <c r="G8353" t="s">
        <v>27317</v>
      </c>
      <c r="H8353" s="3" t="s">
        <v>27332</v>
      </c>
      <c r="I8353" t="s">
        <v>5804</v>
      </c>
      <c r="J8353" t="s">
        <v>27333</v>
      </c>
    </row>
    <row r="8354" spans="1:10" ht="16" x14ac:dyDescent="0.2">
      <c r="A8354" t="s">
        <v>27334</v>
      </c>
      <c r="B8354" t="s">
        <v>27335</v>
      </c>
      <c r="C8354" t="s">
        <v>27336</v>
      </c>
      <c r="D8354">
        <v>3</v>
      </c>
      <c r="E8354" t="s">
        <v>13</v>
      </c>
      <c r="F8354" t="s">
        <v>13</v>
      </c>
      <c r="G8354" t="s">
        <v>27337</v>
      </c>
      <c r="H8354" s="3" t="s">
        <v>27338</v>
      </c>
      <c r="I8354" t="s">
        <v>3030</v>
      </c>
      <c r="J8354" t="s">
        <v>27339</v>
      </c>
    </row>
    <row r="8355" spans="1:10" ht="32" x14ac:dyDescent="0.2">
      <c r="A8355" t="s">
        <v>27340</v>
      </c>
      <c r="B8355" t="s">
        <v>27341</v>
      </c>
      <c r="C8355" t="s">
        <v>27342</v>
      </c>
      <c r="D8355">
        <v>2</v>
      </c>
      <c r="E8355" t="s">
        <v>13</v>
      </c>
      <c r="F8355" t="s">
        <v>13</v>
      </c>
      <c r="G8355" t="s">
        <v>27343</v>
      </c>
      <c r="H8355" s="3" t="s">
        <v>27344</v>
      </c>
      <c r="I8355" t="s">
        <v>1658</v>
      </c>
      <c r="J8355" t="s">
        <v>27345</v>
      </c>
    </row>
    <row r="8356" spans="1:10" ht="16" x14ac:dyDescent="0.2">
      <c r="A8356" t="s">
        <v>27346</v>
      </c>
      <c r="B8356" t="s">
        <v>27347</v>
      </c>
      <c r="C8356" t="s">
        <v>27348</v>
      </c>
      <c r="D8356">
        <v>1</v>
      </c>
      <c r="E8356" t="s">
        <v>5635</v>
      </c>
      <c r="F8356" t="s">
        <v>13</v>
      </c>
      <c r="G8356" t="s">
        <v>27349</v>
      </c>
      <c r="H8356" s="3" t="s">
        <v>27350</v>
      </c>
      <c r="I8356" t="s">
        <v>524</v>
      </c>
      <c r="J8356" t="s">
        <v>27351</v>
      </c>
    </row>
    <row r="8357" spans="1:10" ht="16" x14ac:dyDescent="0.2">
      <c r="A8357" t="s">
        <v>27346</v>
      </c>
      <c r="B8357" t="s">
        <v>27352</v>
      </c>
      <c r="C8357" t="s">
        <v>27353</v>
      </c>
      <c r="D8357">
        <v>2</v>
      </c>
      <c r="E8357" t="s">
        <v>5635</v>
      </c>
      <c r="F8357" t="s">
        <v>13</v>
      </c>
      <c r="G8357" t="s">
        <v>27349</v>
      </c>
      <c r="H8357" s="3" t="s">
        <v>27350</v>
      </c>
      <c r="I8357" t="s">
        <v>524</v>
      </c>
      <c r="J8357" t="s">
        <v>27351</v>
      </c>
    </row>
    <row r="8358" spans="1:10" ht="16" x14ac:dyDescent="0.2">
      <c r="A8358" t="s">
        <v>27346</v>
      </c>
      <c r="B8358" t="s">
        <v>27354</v>
      </c>
      <c r="C8358" t="s">
        <v>27355</v>
      </c>
      <c r="D8358">
        <v>3</v>
      </c>
      <c r="E8358" t="s">
        <v>5635</v>
      </c>
      <c r="F8358" t="s">
        <v>13</v>
      </c>
      <c r="G8358" t="s">
        <v>27349</v>
      </c>
      <c r="H8358" s="3" t="s">
        <v>27350</v>
      </c>
      <c r="I8358" t="s">
        <v>524</v>
      </c>
      <c r="J8358" t="s">
        <v>27351</v>
      </c>
    </row>
    <row r="8359" spans="1:10" ht="16" x14ac:dyDescent="0.2">
      <c r="A8359" t="s">
        <v>27346</v>
      </c>
      <c r="B8359" t="s">
        <v>27356</v>
      </c>
      <c r="C8359" t="s">
        <v>27357</v>
      </c>
      <c r="D8359">
        <v>4</v>
      </c>
      <c r="E8359" t="s">
        <v>5635</v>
      </c>
      <c r="F8359" t="s">
        <v>13</v>
      </c>
      <c r="G8359" t="s">
        <v>27349</v>
      </c>
      <c r="H8359" s="3" t="s">
        <v>27350</v>
      </c>
      <c r="I8359" t="s">
        <v>524</v>
      </c>
      <c r="J8359" t="s">
        <v>27351</v>
      </c>
    </row>
    <row r="8360" spans="1:10" ht="16" x14ac:dyDescent="0.2">
      <c r="A8360" t="s">
        <v>27346</v>
      </c>
      <c r="B8360" t="s">
        <v>27358</v>
      </c>
      <c r="C8360" t="s">
        <v>27359</v>
      </c>
      <c r="D8360">
        <v>5</v>
      </c>
      <c r="E8360" t="s">
        <v>5635</v>
      </c>
      <c r="F8360" t="s">
        <v>13</v>
      </c>
      <c r="G8360" t="s">
        <v>27349</v>
      </c>
      <c r="H8360" s="3" t="s">
        <v>27350</v>
      </c>
      <c r="I8360" t="s">
        <v>524</v>
      </c>
      <c r="J8360" t="s">
        <v>27351</v>
      </c>
    </row>
    <row r="8361" spans="1:10" ht="16" x14ac:dyDescent="0.2">
      <c r="A8361" t="s">
        <v>27360</v>
      </c>
      <c r="B8361" t="s">
        <v>27361</v>
      </c>
      <c r="C8361" t="s">
        <v>27362</v>
      </c>
      <c r="D8361">
        <v>1</v>
      </c>
      <c r="E8361" t="s">
        <v>5635</v>
      </c>
      <c r="F8361" t="s">
        <v>13</v>
      </c>
      <c r="G8361" t="s">
        <v>27349</v>
      </c>
      <c r="H8361" s="3" t="s">
        <v>27363</v>
      </c>
      <c r="I8361" t="s">
        <v>524</v>
      </c>
      <c r="J8361" t="s">
        <v>27364</v>
      </c>
    </row>
    <row r="8362" spans="1:10" ht="16" x14ac:dyDescent="0.2">
      <c r="A8362" t="s">
        <v>27365</v>
      </c>
      <c r="B8362" t="s">
        <v>27366</v>
      </c>
      <c r="C8362" t="s">
        <v>27367</v>
      </c>
      <c r="D8362">
        <v>2</v>
      </c>
      <c r="E8362" t="s">
        <v>5635</v>
      </c>
      <c r="F8362" t="s">
        <v>13</v>
      </c>
      <c r="G8362" t="s">
        <v>27349</v>
      </c>
      <c r="H8362" s="3" t="s">
        <v>27368</v>
      </c>
      <c r="I8362" t="s">
        <v>524</v>
      </c>
      <c r="J8362" t="s">
        <v>27369</v>
      </c>
    </row>
    <row r="8363" spans="1:10" ht="16" x14ac:dyDescent="0.2">
      <c r="A8363" t="s">
        <v>19919</v>
      </c>
      <c r="B8363" t="s">
        <v>27370</v>
      </c>
      <c r="C8363" t="s">
        <v>27371</v>
      </c>
      <c r="D8363">
        <v>5</v>
      </c>
      <c r="E8363" t="s">
        <v>5635</v>
      </c>
      <c r="F8363" t="s">
        <v>13</v>
      </c>
      <c r="G8363" t="s">
        <v>27349</v>
      </c>
      <c r="H8363" s="3" t="s">
        <v>27372</v>
      </c>
      <c r="I8363" t="s">
        <v>524</v>
      </c>
      <c r="J8363" t="s">
        <v>19922</v>
      </c>
    </row>
    <row r="8364" spans="1:10" ht="16" x14ac:dyDescent="0.2">
      <c r="A8364" t="s">
        <v>27360</v>
      </c>
      <c r="B8364" t="s">
        <v>27373</v>
      </c>
      <c r="C8364" t="s">
        <v>27374</v>
      </c>
      <c r="D8364">
        <v>2</v>
      </c>
      <c r="E8364" t="s">
        <v>5635</v>
      </c>
      <c r="F8364" t="s">
        <v>13</v>
      </c>
      <c r="G8364" t="s">
        <v>27349</v>
      </c>
      <c r="H8364" s="3" t="s">
        <v>27375</v>
      </c>
      <c r="I8364" t="s">
        <v>524</v>
      </c>
      <c r="J8364" t="s">
        <v>27364</v>
      </c>
    </row>
    <row r="8365" spans="1:10" ht="16" x14ac:dyDescent="0.2">
      <c r="A8365" t="s">
        <v>27365</v>
      </c>
      <c r="B8365" t="s">
        <v>27376</v>
      </c>
      <c r="C8365" t="s">
        <v>27377</v>
      </c>
      <c r="D8365">
        <v>1</v>
      </c>
      <c r="E8365" t="s">
        <v>5635</v>
      </c>
      <c r="F8365" t="s">
        <v>13</v>
      </c>
      <c r="G8365" t="s">
        <v>27349</v>
      </c>
      <c r="H8365" s="3" t="s">
        <v>27368</v>
      </c>
      <c r="I8365" t="s">
        <v>524</v>
      </c>
      <c r="J8365" t="s">
        <v>27369</v>
      </c>
    </row>
    <row r="8366" spans="1:10" ht="32" x14ac:dyDescent="0.2">
      <c r="A8366" t="s">
        <v>27360</v>
      </c>
      <c r="B8366" t="s">
        <v>27378</v>
      </c>
      <c r="C8366" t="s">
        <v>27379</v>
      </c>
      <c r="D8366">
        <v>3</v>
      </c>
      <c r="E8366" t="s">
        <v>13</v>
      </c>
      <c r="F8366" t="s">
        <v>13</v>
      </c>
      <c r="G8366" t="s">
        <v>27380</v>
      </c>
      <c r="H8366" s="3" t="s">
        <v>27381</v>
      </c>
      <c r="I8366" t="s">
        <v>547</v>
      </c>
      <c r="J8366" t="s">
        <v>27364</v>
      </c>
    </row>
    <row r="8367" spans="1:10" ht="16" x14ac:dyDescent="0.2">
      <c r="A8367" t="s">
        <v>12061</v>
      </c>
      <c r="B8367" t="s">
        <v>27382</v>
      </c>
      <c r="C8367" t="s">
        <v>27383</v>
      </c>
      <c r="D8367">
        <v>5</v>
      </c>
      <c r="E8367" t="s">
        <v>13</v>
      </c>
      <c r="F8367" t="s">
        <v>13</v>
      </c>
      <c r="G8367" t="s">
        <v>27384</v>
      </c>
      <c r="H8367" s="3" t="s">
        <v>27385</v>
      </c>
      <c r="I8367" t="s">
        <v>524</v>
      </c>
      <c r="J8367" t="s">
        <v>12065</v>
      </c>
    </row>
    <row r="8368" spans="1:10" ht="16" x14ac:dyDescent="0.2">
      <c r="A8368" t="s">
        <v>27386</v>
      </c>
      <c r="B8368" t="s">
        <v>27387</v>
      </c>
      <c r="C8368" t="s">
        <v>27388</v>
      </c>
      <c r="D8368">
        <v>1</v>
      </c>
      <c r="E8368" t="s">
        <v>13</v>
      </c>
      <c r="F8368" t="s">
        <v>13</v>
      </c>
      <c r="G8368" t="s">
        <v>27389</v>
      </c>
      <c r="H8368" s="3" t="s">
        <v>27390</v>
      </c>
      <c r="I8368" t="s">
        <v>62</v>
      </c>
      <c r="J8368" t="s">
        <v>27391</v>
      </c>
    </row>
    <row r="8369" spans="1:10" ht="16" x14ac:dyDescent="0.2">
      <c r="A8369" t="s">
        <v>27386</v>
      </c>
      <c r="B8369" t="s">
        <v>27392</v>
      </c>
      <c r="C8369" t="s">
        <v>27393</v>
      </c>
      <c r="D8369">
        <v>2</v>
      </c>
      <c r="E8369" t="s">
        <v>13</v>
      </c>
      <c r="F8369" t="s">
        <v>13</v>
      </c>
      <c r="G8369" t="s">
        <v>27394</v>
      </c>
      <c r="H8369" s="3" t="s">
        <v>27390</v>
      </c>
      <c r="I8369" t="s">
        <v>62</v>
      </c>
      <c r="J8369" t="s">
        <v>27391</v>
      </c>
    </row>
    <row r="8370" spans="1:10" ht="16" x14ac:dyDescent="0.2">
      <c r="A8370" t="s">
        <v>27386</v>
      </c>
      <c r="B8370" t="s">
        <v>27395</v>
      </c>
      <c r="C8370" t="s">
        <v>27396</v>
      </c>
      <c r="D8370">
        <v>3</v>
      </c>
      <c r="E8370" t="s">
        <v>13</v>
      </c>
      <c r="F8370" t="s">
        <v>13</v>
      </c>
      <c r="G8370" t="s">
        <v>27397</v>
      </c>
      <c r="H8370" s="3" t="s">
        <v>27390</v>
      </c>
      <c r="I8370" t="s">
        <v>62</v>
      </c>
      <c r="J8370" t="s">
        <v>27391</v>
      </c>
    </row>
    <row r="8371" spans="1:10" ht="16" x14ac:dyDescent="0.2">
      <c r="A8371" t="s">
        <v>4465</v>
      </c>
      <c r="B8371" t="s">
        <v>27398</v>
      </c>
      <c r="C8371" t="s">
        <v>27399</v>
      </c>
      <c r="D8371">
        <v>2</v>
      </c>
      <c r="E8371" t="s">
        <v>13</v>
      </c>
      <c r="F8371" t="s">
        <v>13</v>
      </c>
      <c r="G8371" t="s">
        <v>27400</v>
      </c>
      <c r="H8371" s="3" t="s">
        <v>27401</v>
      </c>
      <c r="I8371" t="s">
        <v>62</v>
      </c>
      <c r="J8371" t="s">
        <v>4470</v>
      </c>
    </row>
    <row r="8372" spans="1:10" ht="16" x14ac:dyDescent="0.2">
      <c r="A8372" t="s">
        <v>27402</v>
      </c>
      <c r="B8372" t="s">
        <v>27398</v>
      </c>
      <c r="C8372" t="s">
        <v>27399</v>
      </c>
      <c r="D8372">
        <v>1</v>
      </c>
      <c r="E8372" t="s">
        <v>13</v>
      </c>
      <c r="F8372" t="s">
        <v>13</v>
      </c>
      <c r="G8372" t="s">
        <v>27400</v>
      </c>
      <c r="H8372" s="3" t="s">
        <v>27403</v>
      </c>
      <c r="I8372" t="s">
        <v>62</v>
      </c>
      <c r="J8372" t="s">
        <v>27404</v>
      </c>
    </row>
    <row r="8373" spans="1:10" ht="16" x14ac:dyDescent="0.2">
      <c r="A8373" t="s">
        <v>27402</v>
      </c>
      <c r="B8373" t="s">
        <v>27405</v>
      </c>
      <c r="C8373" t="s">
        <v>27406</v>
      </c>
      <c r="D8373">
        <v>3</v>
      </c>
      <c r="E8373" t="s">
        <v>13</v>
      </c>
      <c r="F8373" t="s">
        <v>13</v>
      </c>
      <c r="G8373" t="s">
        <v>27400</v>
      </c>
      <c r="H8373" s="3" t="s">
        <v>27403</v>
      </c>
      <c r="I8373" t="s">
        <v>62</v>
      </c>
      <c r="J8373" t="s">
        <v>27404</v>
      </c>
    </row>
    <row r="8374" spans="1:10" ht="16" x14ac:dyDescent="0.2">
      <c r="A8374" t="s">
        <v>27402</v>
      </c>
      <c r="B8374" t="s">
        <v>27407</v>
      </c>
      <c r="C8374" t="s">
        <v>27408</v>
      </c>
      <c r="D8374">
        <v>2</v>
      </c>
      <c r="E8374" t="s">
        <v>13</v>
      </c>
      <c r="F8374" t="s">
        <v>13</v>
      </c>
      <c r="G8374" t="s">
        <v>27400</v>
      </c>
      <c r="H8374" s="3" t="s">
        <v>27403</v>
      </c>
      <c r="I8374" t="s">
        <v>62</v>
      </c>
      <c r="J8374" t="s">
        <v>27404</v>
      </c>
    </row>
    <row r="8375" spans="1:10" ht="16" x14ac:dyDescent="0.2">
      <c r="A8375" t="s">
        <v>27409</v>
      </c>
      <c r="B8375" t="s">
        <v>27410</v>
      </c>
      <c r="C8375" t="s">
        <v>27411</v>
      </c>
      <c r="D8375">
        <v>2</v>
      </c>
      <c r="E8375" t="s">
        <v>13</v>
      </c>
      <c r="F8375" t="s">
        <v>13</v>
      </c>
      <c r="G8375" t="s">
        <v>27412</v>
      </c>
      <c r="H8375" s="3" t="s">
        <v>27413</v>
      </c>
      <c r="I8375" t="s">
        <v>69</v>
      </c>
      <c r="J8375" t="s">
        <v>27414</v>
      </c>
    </row>
    <row r="8376" spans="1:10" ht="16" x14ac:dyDescent="0.2">
      <c r="A8376" t="s">
        <v>27409</v>
      </c>
      <c r="B8376" t="s">
        <v>27415</v>
      </c>
      <c r="C8376" t="s">
        <v>27416</v>
      </c>
      <c r="D8376">
        <v>1</v>
      </c>
      <c r="E8376" t="s">
        <v>13</v>
      </c>
      <c r="F8376" t="s">
        <v>13</v>
      </c>
      <c r="G8376" t="s">
        <v>27412</v>
      </c>
      <c r="H8376" s="3" t="s">
        <v>27417</v>
      </c>
      <c r="I8376" t="s">
        <v>69</v>
      </c>
      <c r="J8376" t="s">
        <v>27414</v>
      </c>
    </row>
    <row r="8377" spans="1:10" ht="16" x14ac:dyDescent="0.2">
      <c r="A8377" t="s">
        <v>27418</v>
      </c>
      <c r="B8377" t="s">
        <v>27419</v>
      </c>
      <c r="C8377" t="s">
        <v>27420</v>
      </c>
      <c r="D8377">
        <v>2</v>
      </c>
      <c r="E8377" t="s">
        <v>13</v>
      </c>
      <c r="F8377" t="s">
        <v>13</v>
      </c>
      <c r="G8377" t="s">
        <v>27412</v>
      </c>
      <c r="H8377" s="3" t="s">
        <v>27421</v>
      </c>
      <c r="I8377" t="s">
        <v>69</v>
      </c>
      <c r="J8377" t="s">
        <v>27422</v>
      </c>
    </row>
    <row r="8378" spans="1:10" ht="16" x14ac:dyDescent="0.2">
      <c r="A8378" t="s">
        <v>27418</v>
      </c>
      <c r="B8378" t="s">
        <v>27415</v>
      </c>
      <c r="C8378" t="s">
        <v>27416</v>
      </c>
      <c r="D8378">
        <v>1</v>
      </c>
      <c r="E8378" t="s">
        <v>13</v>
      </c>
      <c r="F8378" t="s">
        <v>13</v>
      </c>
      <c r="G8378" t="s">
        <v>27412</v>
      </c>
      <c r="H8378" s="3" t="s">
        <v>27417</v>
      </c>
      <c r="I8378" t="s">
        <v>69</v>
      </c>
      <c r="J8378" t="s">
        <v>27422</v>
      </c>
    </row>
    <row r="8379" spans="1:10" ht="16" x14ac:dyDescent="0.2">
      <c r="A8379" t="s">
        <v>2028</v>
      </c>
      <c r="B8379" t="s">
        <v>27423</v>
      </c>
      <c r="C8379" t="s">
        <v>27424</v>
      </c>
      <c r="D8379">
        <v>2</v>
      </c>
      <c r="E8379" t="s">
        <v>13</v>
      </c>
      <c r="F8379" t="s">
        <v>13</v>
      </c>
      <c r="G8379" t="s">
        <v>27425</v>
      </c>
      <c r="H8379" s="3" t="s">
        <v>27426</v>
      </c>
      <c r="I8379" t="s">
        <v>69</v>
      </c>
      <c r="J8379" t="s">
        <v>2031</v>
      </c>
    </row>
    <row r="8380" spans="1:10" ht="16" x14ac:dyDescent="0.2">
      <c r="A8380" t="s">
        <v>27330</v>
      </c>
      <c r="B8380" t="s">
        <v>27427</v>
      </c>
      <c r="C8380" t="s">
        <v>27428</v>
      </c>
      <c r="D8380">
        <v>3</v>
      </c>
      <c r="E8380" t="s">
        <v>13</v>
      </c>
      <c r="F8380" t="s">
        <v>13</v>
      </c>
      <c r="G8380" t="s">
        <v>27429</v>
      </c>
      <c r="H8380" s="3" t="s">
        <v>27430</v>
      </c>
      <c r="I8380" t="s">
        <v>69</v>
      </c>
      <c r="J8380" t="s">
        <v>27333</v>
      </c>
    </row>
    <row r="8381" spans="1:10" ht="16" x14ac:dyDescent="0.2">
      <c r="A8381" t="s">
        <v>27330</v>
      </c>
      <c r="B8381" t="s">
        <v>27431</v>
      </c>
      <c r="C8381" t="s">
        <v>27432</v>
      </c>
      <c r="D8381">
        <v>4</v>
      </c>
      <c r="E8381" t="s">
        <v>13</v>
      </c>
      <c r="F8381" t="s">
        <v>13</v>
      </c>
      <c r="G8381" t="s">
        <v>27429</v>
      </c>
      <c r="H8381" s="3" t="s">
        <v>27433</v>
      </c>
      <c r="I8381" t="s">
        <v>69</v>
      </c>
      <c r="J8381" t="s">
        <v>27333</v>
      </c>
    </row>
    <row r="8382" spans="1:10" ht="16" x14ac:dyDescent="0.2">
      <c r="A8382" t="s">
        <v>27330</v>
      </c>
      <c r="B8382" t="s">
        <v>2930</v>
      </c>
      <c r="C8382" t="s">
        <v>27434</v>
      </c>
      <c r="D8382">
        <v>5</v>
      </c>
      <c r="E8382" t="s">
        <v>13</v>
      </c>
      <c r="F8382" t="s">
        <v>13</v>
      </c>
      <c r="G8382" t="s">
        <v>27429</v>
      </c>
      <c r="H8382" s="3" t="s">
        <v>27433</v>
      </c>
      <c r="I8382" t="s">
        <v>69</v>
      </c>
      <c r="J8382" t="s">
        <v>27333</v>
      </c>
    </row>
    <row r="8383" spans="1:10" ht="16" x14ac:dyDescent="0.2">
      <c r="A8383" t="s">
        <v>27330</v>
      </c>
      <c r="B8383" t="s">
        <v>22621</v>
      </c>
      <c r="C8383" t="s">
        <v>27435</v>
      </c>
      <c r="D8383">
        <v>6</v>
      </c>
      <c r="E8383" t="s">
        <v>13</v>
      </c>
      <c r="F8383" t="s">
        <v>13</v>
      </c>
      <c r="G8383" t="s">
        <v>27429</v>
      </c>
      <c r="H8383" s="3" t="s">
        <v>27430</v>
      </c>
      <c r="I8383" t="s">
        <v>69</v>
      </c>
      <c r="J8383" t="s">
        <v>27333</v>
      </c>
    </row>
    <row r="8384" spans="1:10" ht="16" x14ac:dyDescent="0.2">
      <c r="A8384" t="s">
        <v>27330</v>
      </c>
      <c r="B8384" t="s">
        <v>27436</v>
      </c>
      <c r="C8384" t="s">
        <v>27437</v>
      </c>
      <c r="D8384">
        <v>2</v>
      </c>
      <c r="E8384" t="s">
        <v>13</v>
      </c>
      <c r="F8384" t="s">
        <v>13</v>
      </c>
      <c r="G8384" t="s">
        <v>27429</v>
      </c>
      <c r="H8384" s="3" t="s">
        <v>27433</v>
      </c>
      <c r="I8384" t="s">
        <v>69</v>
      </c>
      <c r="J8384" t="s">
        <v>27333</v>
      </c>
    </row>
    <row r="8385" spans="1:10" ht="16" x14ac:dyDescent="0.2">
      <c r="A8385" t="s">
        <v>27438</v>
      </c>
      <c r="B8385" t="s">
        <v>27439</v>
      </c>
      <c r="C8385" t="s">
        <v>27440</v>
      </c>
      <c r="D8385">
        <v>1</v>
      </c>
      <c r="E8385" t="s">
        <v>13</v>
      </c>
      <c r="F8385" t="s">
        <v>13</v>
      </c>
      <c r="G8385" t="s">
        <v>27441</v>
      </c>
      <c r="H8385" s="3" t="s">
        <v>27442</v>
      </c>
      <c r="I8385" t="s">
        <v>69</v>
      </c>
      <c r="J8385" t="s">
        <v>27443</v>
      </c>
    </row>
    <row r="8386" spans="1:10" ht="16" x14ac:dyDescent="0.2">
      <c r="A8386" t="s">
        <v>27438</v>
      </c>
      <c r="B8386" t="s">
        <v>27444</v>
      </c>
      <c r="C8386" t="s">
        <v>27445</v>
      </c>
      <c r="D8386">
        <v>2</v>
      </c>
      <c r="E8386" t="s">
        <v>13</v>
      </c>
      <c r="F8386" t="s">
        <v>13</v>
      </c>
      <c r="G8386" t="s">
        <v>27441</v>
      </c>
      <c r="H8386" s="3" t="s">
        <v>27442</v>
      </c>
      <c r="I8386" t="s">
        <v>69</v>
      </c>
      <c r="J8386" t="s">
        <v>27443</v>
      </c>
    </row>
    <row r="8387" spans="1:10" ht="16" x14ac:dyDescent="0.2">
      <c r="A8387" t="s">
        <v>27446</v>
      </c>
      <c r="B8387" t="s">
        <v>27447</v>
      </c>
      <c r="C8387" t="s">
        <v>27448</v>
      </c>
      <c r="D8387">
        <v>1</v>
      </c>
      <c r="E8387" t="s">
        <v>13</v>
      </c>
      <c r="F8387" t="s">
        <v>13</v>
      </c>
      <c r="G8387" t="s">
        <v>27441</v>
      </c>
      <c r="H8387" s="3" t="s">
        <v>27442</v>
      </c>
      <c r="I8387" t="s">
        <v>69</v>
      </c>
      <c r="J8387" t="s">
        <v>27449</v>
      </c>
    </row>
    <row r="8388" spans="1:10" ht="16" x14ac:dyDescent="0.2">
      <c r="A8388" t="s">
        <v>26126</v>
      </c>
      <c r="B8388" t="s">
        <v>27450</v>
      </c>
      <c r="C8388" t="s">
        <v>27451</v>
      </c>
      <c r="D8388">
        <v>1</v>
      </c>
      <c r="E8388" t="s">
        <v>13</v>
      </c>
      <c r="F8388" t="s">
        <v>13</v>
      </c>
      <c r="G8388" t="s">
        <v>27441</v>
      </c>
      <c r="H8388" s="3" t="s">
        <v>27442</v>
      </c>
      <c r="I8388" t="s">
        <v>69</v>
      </c>
      <c r="J8388" t="s">
        <v>26130</v>
      </c>
    </row>
    <row r="8389" spans="1:10" ht="16" x14ac:dyDescent="0.2">
      <c r="A8389" t="s">
        <v>26134</v>
      </c>
      <c r="B8389" t="s">
        <v>27452</v>
      </c>
      <c r="C8389" t="s">
        <v>27453</v>
      </c>
      <c r="D8389">
        <v>2</v>
      </c>
      <c r="E8389" t="s">
        <v>13</v>
      </c>
      <c r="F8389" t="s">
        <v>13</v>
      </c>
      <c r="G8389" t="s">
        <v>27441</v>
      </c>
      <c r="H8389" s="3" t="s">
        <v>27442</v>
      </c>
      <c r="I8389" t="s">
        <v>69</v>
      </c>
      <c r="J8389" t="s">
        <v>26135</v>
      </c>
    </row>
    <row r="8390" spans="1:10" ht="16" x14ac:dyDescent="0.2">
      <c r="A8390" t="s">
        <v>27454</v>
      </c>
      <c r="B8390" t="s">
        <v>27447</v>
      </c>
      <c r="C8390" t="s">
        <v>27448</v>
      </c>
      <c r="D8390">
        <v>1</v>
      </c>
      <c r="E8390" t="s">
        <v>13</v>
      </c>
      <c r="F8390" t="s">
        <v>13</v>
      </c>
      <c r="G8390" t="s">
        <v>27441</v>
      </c>
      <c r="H8390" s="3" t="s">
        <v>27442</v>
      </c>
      <c r="I8390" t="s">
        <v>69</v>
      </c>
      <c r="J8390" t="s">
        <v>27455</v>
      </c>
    </row>
    <row r="8391" spans="1:10" ht="16" x14ac:dyDescent="0.2">
      <c r="A8391" t="s">
        <v>27456</v>
      </c>
      <c r="B8391" t="s">
        <v>27447</v>
      </c>
      <c r="C8391" t="s">
        <v>27448</v>
      </c>
      <c r="D8391">
        <v>1</v>
      </c>
      <c r="E8391" t="s">
        <v>13</v>
      </c>
      <c r="F8391" t="s">
        <v>13</v>
      </c>
      <c r="G8391" t="s">
        <v>27441</v>
      </c>
      <c r="H8391" s="3" t="s">
        <v>27442</v>
      </c>
      <c r="I8391" t="s">
        <v>69</v>
      </c>
      <c r="J8391" t="s">
        <v>27457</v>
      </c>
    </row>
    <row r="8392" spans="1:10" ht="16" x14ac:dyDescent="0.2">
      <c r="A8392" t="s">
        <v>26134</v>
      </c>
      <c r="B8392" t="s">
        <v>27450</v>
      </c>
      <c r="C8392" t="s">
        <v>27451</v>
      </c>
      <c r="D8392">
        <v>1</v>
      </c>
      <c r="E8392" t="s">
        <v>13</v>
      </c>
      <c r="F8392" t="s">
        <v>13</v>
      </c>
      <c r="G8392" t="s">
        <v>27441</v>
      </c>
      <c r="H8392" s="3" t="s">
        <v>27442</v>
      </c>
      <c r="I8392" t="s">
        <v>69</v>
      </c>
      <c r="J8392" t="s">
        <v>26135</v>
      </c>
    </row>
    <row r="8393" spans="1:10" ht="16" x14ac:dyDescent="0.2">
      <c r="A8393" t="s">
        <v>26126</v>
      </c>
      <c r="B8393" t="s">
        <v>27452</v>
      </c>
      <c r="C8393" t="s">
        <v>27453</v>
      </c>
      <c r="D8393">
        <v>2</v>
      </c>
      <c r="E8393" t="s">
        <v>13</v>
      </c>
      <c r="F8393" t="s">
        <v>13</v>
      </c>
      <c r="G8393" t="s">
        <v>27441</v>
      </c>
      <c r="H8393" s="3" t="s">
        <v>27442</v>
      </c>
      <c r="I8393" t="s">
        <v>69</v>
      </c>
      <c r="J8393" t="s">
        <v>26130</v>
      </c>
    </row>
    <row r="8394" spans="1:10" ht="16" x14ac:dyDescent="0.2">
      <c r="A8394" t="s">
        <v>20402</v>
      </c>
      <c r="B8394" t="s">
        <v>27458</v>
      </c>
      <c r="C8394" t="s">
        <v>27459</v>
      </c>
      <c r="D8394">
        <v>3</v>
      </c>
      <c r="E8394" t="s">
        <v>13</v>
      </c>
      <c r="F8394" t="s">
        <v>13</v>
      </c>
      <c r="G8394" t="s">
        <v>27441</v>
      </c>
      <c r="H8394" s="3" t="s">
        <v>27442</v>
      </c>
      <c r="I8394" t="s">
        <v>69</v>
      </c>
      <c r="J8394" t="s">
        <v>20406</v>
      </c>
    </row>
    <row r="8395" spans="1:10" ht="16" x14ac:dyDescent="0.2">
      <c r="A8395" t="s">
        <v>27460</v>
      </c>
      <c r="B8395" t="s">
        <v>27461</v>
      </c>
      <c r="C8395" t="s">
        <v>27462</v>
      </c>
      <c r="D8395">
        <v>4</v>
      </c>
      <c r="E8395" t="s">
        <v>13</v>
      </c>
      <c r="F8395" t="s">
        <v>13</v>
      </c>
      <c r="G8395" t="s">
        <v>27463</v>
      </c>
      <c r="H8395" s="3" t="s">
        <v>27464</v>
      </c>
      <c r="I8395" t="s">
        <v>3744</v>
      </c>
      <c r="J8395" t="s">
        <v>27465</v>
      </c>
    </row>
    <row r="8396" spans="1:10" ht="16" x14ac:dyDescent="0.2">
      <c r="A8396" t="s">
        <v>7209</v>
      </c>
      <c r="B8396" t="s">
        <v>27466</v>
      </c>
      <c r="C8396" t="s">
        <v>27467</v>
      </c>
      <c r="D8396">
        <v>1</v>
      </c>
      <c r="E8396" t="s">
        <v>13</v>
      </c>
      <c r="F8396" t="s">
        <v>13</v>
      </c>
      <c r="G8396" t="s">
        <v>27463</v>
      </c>
      <c r="H8396" s="3" t="s">
        <v>27464</v>
      </c>
      <c r="I8396" t="s">
        <v>3744</v>
      </c>
      <c r="J8396" t="s">
        <v>7210</v>
      </c>
    </row>
    <row r="8397" spans="1:10" ht="16" x14ac:dyDescent="0.2">
      <c r="A8397" t="s">
        <v>4526</v>
      </c>
      <c r="B8397" t="s">
        <v>27468</v>
      </c>
      <c r="C8397" t="s">
        <v>27469</v>
      </c>
      <c r="D8397">
        <v>1</v>
      </c>
      <c r="E8397" t="s">
        <v>13</v>
      </c>
      <c r="F8397" t="s">
        <v>13</v>
      </c>
      <c r="G8397" t="s">
        <v>27470</v>
      </c>
      <c r="H8397" s="3" t="s">
        <v>27471</v>
      </c>
      <c r="I8397" t="s">
        <v>3744</v>
      </c>
      <c r="J8397" t="s">
        <v>4531</v>
      </c>
    </row>
    <row r="8398" spans="1:10" ht="16" x14ac:dyDescent="0.2">
      <c r="A8398" t="s">
        <v>4526</v>
      </c>
      <c r="B8398" t="s">
        <v>27472</v>
      </c>
      <c r="C8398" t="s">
        <v>27473</v>
      </c>
      <c r="D8398">
        <v>2</v>
      </c>
      <c r="E8398" t="s">
        <v>13</v>
      </c>
      <c r="F8398" t="s">
        <v>13</v>
      </c>
      <c r="G8398" t="s">
        <v>27470</v>
      </c>
      <c r="H8398" s="3" t="s">
        <v>27471</v>
      </c>
      <c r="I8398" t="s">
        <v>3744</v>
      </c>
      <c r="J8398" t="s">
        <v>4531</v>
      </c>
    </row>
    <row r="8399" spans="1:10" ht="16" x14ac:dyDescent="0.2">
      <c r="A8399" t="s">
        <v>26116</v>
      </c>
      <c r="B8399" t="s">
        <v>27474</v>
      </c>
      <c r="C8399" t="s">
        <v>27475</v>
      </c>
      <c r="D8399">
        <v>2</v>
      </c>
      <c r="E8399" t="s">
        <v>13</v>
      </c>
      <c r="F8399" t="s">
        <v>13</v>
      </c>
      <c r="G8399" t="s">
        <v>27476</v>
      </c>
      <c r="H8399" s="3" t="s">
        <v>27477</v>
      </c>
      <c r="I8399" t="s">
        <v>62</v>
      </c>
      <c r="J8399" t="s">
        <v>26119</v>
      </c>
    </row>
    <row r="8400" spans="1:10" ht="16" x14ac:dyDescent="0.2">
      <c r="A8400" t="s">
        <v>27478</v>
      </c>
      <c r="B8400" t="s">
        <v>27479</v>
      </c>
      <c r="C8400" t="s">
        <v>27480</v>
      </c>
      <c r="D8400">
        <v>4</v>
      </c>
      <c r="E8400" t="s">
        <v>13</v>
      </c>
      <c r="F8400" t="s">
        <v>13</v>
      </c>
      <c r="G8400" t="s">
        <v>27481</v>
      </c>
      <c r="H8400" s="3" t="s">
        <v>27482</v>
      </c>
      <c r="I8400" t="s">
        <v>390</v>
      </c>
      <c r="J8400" t="s">
        <v>27483</v>
      </c>
    </row>
    <row r="8401" spans="1:10" ht="16" x14ac:dyDescent="0.2">
      <c r="A8401" t="s">
        <v>27478</v>
      </c>
      <c r="B8401" t="s">
        <v>27484</v>
      </c>
      <c r="C8401" t="s">
        <v>27485</v>
      </c>
      <c r="D8401">
        <v>3</v>
      </c>
      <c r="E8401" t="s">
        <v>13</v>
      </c>
      <c r="F8401" t="s">
        <v>13</v>
      </c>
      <c r="G8401" t="s">
        <v>27481</v>
      </c>
      <c r="H8401" s="3" t="s">
        <v>27482</v>
      </c>
      <c r="I8401" t="s">
        <v>390</v>
      </c>
      <c r="J8401" t="s">
        <v>27483</v>
      </c>
    </row>
    <row r="8402" spans="1:10" ht="16" x14ac:dyDescent="0.2">
      <c r="A8402" t="s">
        <v>27478</v>
      </c>
      <c r="B8402" t="s">
        <v>27486</v>
      </c>
      <c r="C8402" t="s">
        <v>27487</v>
      </c>
      <c r="D8402">
        <v>1</v>
      </c>
      <c r="E8402" t="s">
        <v>13</v>
      </c>
      <c r="F8402" t="s">
        <v>13</v>
      </c>
      <c r="G8402" t="s">
        <v>27481</v>
      </c>
      <c r="H8402" s="3" t="s">
        <v>27482</v>
      </c>
      <c r="I8402" t="s">
        <v>390</v>
      </c>
      <c r="J8402" t="s">
        <v>27483</v>
      </c>
    </row>
    <row r="8403" spans="1:10" ht="16" x14ac:dyDescent="0.2">
      <c r="A8403" t="s">
        <v>27478</v>
      </c>
      <c r="B8403" t="s">
        <v>27488</v>
      </c>
      <c r="C8403" t="s">
        <v>27489</v>
      </c>
      <c r="D8403">
        <v>2</v>
      </c>
      <c r="E8403" t="s">
        <v>13</v>
      </c>
      <c r="F8403" t="s">
        <v>13</v>
      </c>
      <c r="G8403" t="s">
        <v>27481</v>
      </c>
      <c r="H8403" s="3" t="s">
        <v>27482</v>
      </c>
      <c r="I8403" t="s">
        <v>390</v>
      </c>
      <c r="J8403" t="s">
        <v>27483</v>
      </c>
    </row>
    <row r="8404" spans="1:10" ht="16" x14ac:dyDescent="0.2">
      <c r="A8404" t="s">
        <v>9331</v>
      </c>
      <c r="B8404" t="s">
        <v>27490</v>
      </c>
      <c r="C8404" t="s">
        <v>27491</v>
      </c>
      <c r="D8404">
        <v>4</v>
      </c>
      <c r="E8404" t="s">
        <v>13</v>
      </c>
      <c r="F8404" t="s">
        <v>13</v>
      </c>
      <c r="G8404" t="s">
        <v>27492</v>
      </c>
      <c r="H8404" s="3" t="s">
        <v>27493</v>
      </c>
      <c r="I8404" t="s">
        <v>69</v>
      </c>
      <c r="J8404" t="s">
        <v>9334</v>
      </c>
    </row>
    <row r="8405" spans="1:10" ht="16" x14ac:dyDescent="0.2">
      <c r="A8405" t="s">
        <v>27494</v>
      </c>
      <c r="B8405" t="s">
        <v>27495</v>
      </c>
      <c r="C8405" t="s">
        <v>27496</v>
      </c>
      <c r="D8405">
        <v>1</v>
      </c>
      <c r="E8405" t="s">
        <v>13</v>
      </c>
      <c r="F8405" t="s">
        <v>13</v>
      </c>
      <c r="G8405" t="s">
        <v>27497</v>
      </c>
      <c r="H8405" s="3" t="s">
        <v>27498</v>
      </c>
      <c r="I8405" t="s">
        <v>3711</v>
      </c>
      <c r="J8405" t="s">
        <v>27499</v>
      </c>
    </row>
    <row r="8406" spans="1:10" ht="16" x14ac:dyDescent="0.2">
      <c r="A8406" t="s">
        <v>27500</v>
      </c>
      <c r="B8406" t="s">
        <v>27501</v>
      </c>
      <c r="C8406" t="s">
        <v>27502</v>
      </c>
      <c r="D8406">
        <v>2</v>
      </c>
      <c r="E8406" t="s">
        <v>13</v>
      </c>
      <c r="F8406" t="s">
        <v>13</v>
      </c>
      <c r="G8406" t="s">
        <v>27503</v>
      </c>
      <c r="H8406" s="3" t="s">
        <v>27504</v>
      </c>
      <c r="I8406" t="s">
        <v>315</v>
      </c>
      <c r="J8406" t="s">
        <v>27505</v>
      </c>
    </row>
    <row r="8407" spans="1:10" ht="16" x14ac:dyDescent="0.2">
      <c r="A8407" t="s">
        <v>27500</v>
      </c>
      <c r="B8407" t="s">
        <v>13953</v>
      </c>
      <c r="C8407" t="s">
        <v>13954</v>
      </c>
      <c r="D8407">
        <v>9</v>
      </c>
      <c r="E8407" t="s">
        <v>13</v>
      </c>
      <c r="F8407" t="s">
        <v>13</v>
      </c>
      <c r="G8407" t="s">
        <v>27503</v>
      </c>
      <c r="H8407" s="3" t="s">
        <v>27504</v>
      </c>
      <c r="I8407" t="s">
        <v>315</v>
      </c>
      <c r="J8407" t="s">
        <v>27505</v>
      </c>
    </row>
    <row r="8408" spans="1:10" ht="16" x14ac:dyDescent="0.2">
      <c r="A8408" t="s">
        <v>27506</v>
      </c>
      <c r="B8408" t="s">
        <v>27507</v>
      </c>
      <c r="C8408" t="s">
        <v>27508</v>
      </c>
      <c r="D8408">
        <v>2</v>
      </c>
      <c r="E8408" t="s">
        <v>13</v>
      </c>
      <c r="F8408" t="s">
        <v>13</v>
      </c>
      <c r="G8408" t="s">
        <v>27509</v>
      </c>
      <c r="H8408" s="3" t="s">
        <v>27510</v>
      </c>
      <c r="I8408" t="s">
        <v>62</v>
      </c>
      <c r="J8408" t="s">
        <v>27511</v>
      </c>
    </row>
    <row r="8409" spans="1:10" ht="16" x14ac:dyDescent="0.2">
      <c r="A8409" t="s">
        <v>27506</v>
      </c>
      <c r="B8409" t="s">
        <v>27512</v>
      </c>
      <c r="C8409" t="s">
        <v>27513</v>
      </c>
      <c r="D8409">
        <v>1</v>
      </c>
      <c r="E8409" t="s">
        <v>13</v>
      </c>
      <c r="F8409" t="s">
        <v>13</v>
      </c>
      <c r="G8409" t="s">
        <v>27514</v>
      </c>
      <c r="H8409" s="3" t="s">
        <v>27510</v>
      </c>
      <c r="I8409" t="s">
        <v>62</v>
      </c>
      <c r="J8409" t="s">
        <v>27511</v>
      </c>
    </row>
    <row r="8410" spans="1:10" ht="16" x14ac:dyDescent="0.2">
      <c r="A8410" t="s">
        <v>27506</v>
      </c>
      <c r="B8410" t="s">
        <v>27515</v>
      </c>
      <c r="C8410" t="s">
        <v>27516</v>
      </c>
      <c r="D8410">
        <v>3</v>
      </c>
      <c r="E8410" t="s">
        <v>13</v>
      </c>
      <c r="F8410" t="s">
        <v>13</v>
      </c>
      <c r="G8410" t="s">
        <v>27517</v>
      </c>
      <c r="H8410" s="3" t="s">
        <v>27510</v>
      </c>
      <c r="I8410" t="s">
        <v>62</v>
      </c>
      <c r="J8410" t="s">
        <v>27511</v>
      </c>
    </row>
    <row r="8411" spans="1:10" ht="16" x14ac:dyDescent="0.2">
      <c r="A8411" t="s">
        <v>24397</v>
      </c>
      <c r="B8411" t="s">
        <v>27518</v>
      </c>
      <c r="C8411" t="s">
        <v>27519</v>
      </c>
      <c r="D8411">
        <v>5</v>
      </c>
      <c r="E8411" t="s">
        <v>13</v>
      </c>
      <c r="F8411" t="s">
        <v>13</v>
      </c>
      <c r="G8411" t="s">
        <v>27520</v>
      </c>
      <c r="H8411" s="3" t="s">
        <v>27521</v>
      </c>
      <c r="I8411" t="s">
        <v>62</v>
      </c>
      <c r="J8411" t="s">
        <v>24402</v>
      </c>
    </row>
    <row r="8412" spans="1:10" ht="16" x14ac:dyDescent="0.2">
      <c r="A8412" t="s">
        <v>24397</v>
      </c>
      <c r="B8412" t="s">
        <v>27522</v>
      </c>
      <c r="C8412" t="s">
        <v>27523</v>
      </c>
      <c r="D8412">
        <v>2</v>
      </c>
      <c r="E8412" t="s">
        <v>13</v>
      </c>
      <c r="F8412" t="s">
        <v>13</v>
      </c>
      <c r="G8412" t="s">
        <v>27520</v>
      </c>
      <c r="H8412" s="3" t="s">
        <v>27521</v>
      </c>
      <c r="I8412" t="s">
        <v>62</v>
      </c>
      <c r="J8412" t="s">
        <v>24402</v>
      </c>
    </row>
    <row r="8413" spans="1:10" ht="16" x14ac:dyDescent="0.2">
      <c r="A8413" t="s">
        <v>24397</v>
      </c>
      <c r="B8413" t="s">
        <v>27524</v>
      </c>
      <c r="C8413" t="s">
        <v>27525</v>
      </c>
      <c r="D8413">
        <v>9</v>
      </c>
      <c r="E8413" t="s">
        <v>13</v>
      </c>
      <c r="F8413" t="s">
        <v>13</v>
      </c>
      <c r="G8413" t="s">
        <v>27520</v>
      </c>
      <c r="H8413" s="3" t="s">
        <v>27521</v>
      </c>
      <c r="I8413" t="s">
        <v>62</v>
      </c>
      <c r="J8413" t="s">
        <v>24402</v>
      </c>
    </row>
    <row r="8414" spans="1:10" ht="16" x14ac:dyDescent="0.2">
      <c r="A8414" t="s">
        <v>27526</v>
      </c>
      <c r="B8414" t="s">
        <v>27522</v>
      </c>
      <c r="C8414" t="s">
        <v>27523</v>
      </c>
      <c r="D8414">
        <v>2</v>
      </c>
      <c r="E8414" t="s">
        <v>13</v>
      </c>
      <c r="F8414" t="s">
        <v>13</v>
      </c>
      <c r="G8414" t="s">
        <v>27520</v>
      </c>
      <c r="H8414" s="3" t="s">
        <v>27521</v>
      </c>
      <c r="I8414" t="s">
        <v>62</v>
      </c>
      <c r="J8414" t="s">
        <v>27527</v>
      </c>
    </row>
    <row r="8415" spans="1:10" ht="16" x14ac:dyDescent="0.2">
      <c r="A8415" t="s">
        <v>27526</v>
      </c>
      <c r="B8415" t="s">
        <v>27524</v>
      </c>
      <c r="C8415" t="s">
        <v>27525</v>
      </c>
      <c r="D8415">
        <v>8</v>
      </c>
      <c r="E8415" t="s">
        <v>13</v>
      </c>
      <c r="F8415" t="s">
        <v>13</v>
      </c>
      <c r="G8415" t="s">
        <v>27520</v>
      </c>
      <c r="H8415" s="3" t="s">
        <v>27521</v>
      </c>
      <c r="I8415" t="s">
        <v>62</v>
      </c>
      <c r="J8415" t="s">
        <v>27527</v>
      </c>
    </row>
    <row r="8416" spans="1:10" ht="16" x14ac:dyDescent="0.2">
      <c r="A8416" t="s">
        <v>8828</v>
      </c>
      <c r="B8416" t="s">
        <v>18250</v>
      </c>
      <c r="C8416" t="s">
        <v>18251</v>
      </c>
      <c r="D8416">
        <v>1</v>
      </c>
      <c r="E8416" t="s">
        <v>13</v>
      </c>
      <c r="F8416" t="s">
        <v>13</v>
      </c>
      <c r="G8416" t="s">
        <v>27528</v>
      </c>
      <c r="H8416" s="3" t="s">
        <v>27529</v>
      </c>
      <c r="I8416" t="s">
        <v>4915</v>
      </c>
      <c r="J8416" t="s">
        <v>8829</v>
      </c>
    </row>
    <row r="8417" spans="1:10" ht="16" x14ac:dyDescent="0.2">
      <c r="A8417" t="s">
        <v>8828</v>
      </c>
      <c r="B8417" t="s">
        <v>21579</v>
      </c>
      <c r="C8417" t="s">
        <v>21580</v>
      </c>
      <c r="D8417">
        <v>2</v>
      </c>
      <c r="E8417" t="s">
        <v>13</v>
      </c>
      <c r="F8417" t="s">
        <v>13</v>
      </c>
      <c r="G8417" t="s">
        <v>27528</v>
      </c>
      <c r="H8417" s="3" t="s">
        <v>27529</v>
      </c>
      <c r="I8417" t="s">
        <v>4915</v>
      </c>
      <c r="J8417" t="s">
        <v>8829</v>
      </c>
    </row>
    <row r="8418" spans="1:10" ht="32" x14ac:dyDescent="0.2">
      <c r="A8418" t="s">
        <v>5916</v>
      </c>
      <c r="B8418" t="s">
        <v>27530</v>
      </c>
      <c r="C8418" t="s">
        <v>27531</v>
      </c>
      <c r="D8418">
        <v>2</v>
      </c>
      <c r="E8418" t="s">
        <v>13</v>
      </c>
      <c r="F8418" t="s">
        <v>13</v>
      </c>
      <c r="G8418" t="s">
        <v>27532</v>
      </c>
      <c r="H8418" s="3" t="s">
        <v>27533</v>
      </c>
      <c r="I8418" t="s">
        <v>62</v>
      </c>
      <c r="J8418" t="s">
        <v>5921</v>
      </c>
    </row>
    <row r="8419" spans="1:10" ht="16" x14ac:dyDescent="0.2">
      <c r="A8419" t="s">
        <v>26927</v>
      </c>
      <c r="B8419" t="s">
        <v>27530</v>
      </c>
      <c r="C8419" t="s">
        <v>27531</v>
      </c>
      <c r="D8419">
        <v>3</v>
      </c>
      <c r="E8419" t="s">
        <v>13</v>
      </c>
      <c r="F8419" t="s">
        <v>13</v>
      </c>
      <c r="G8419" t="s">
        <v>27534</v>
      </c>
      <c r="H8419" s="3" t="s">
        <v>27510</v>
      </c>
      <c r="I8419" t="s">
        <v>62</v>
      </c>
      <c r="J8419" t="s">
        <v>26932</v>
      </c>
    </row>
    <row r="8420" spans="1:10" ht="16" x14ac:dyDescent="0.2">
      <c r="A8420" t="s">
        <v>27535</v>
      </c>
      <c r="B8420" t="s">
        <v>4102</v>
      </c>
      <c r="C8420" t="s">
        <v>27536</v>
      </c>
      <c r="D8420">
        <v>2</v>
      </c>
      <c r="E8420" t="s">
        <v>13</v>
      </c>
      <c r="F8420" t="s">
        <v>13</v>
      </c>
      <c r="G8420" t="s">
        <v>27537</v>
      </c>
      <c r="H8420" s="3" t="s">
        <v>27538</v>
      </c>
      <c r="I8420" t="s">
        <v>69</v>
      </c>
      <c r="J8420" t="s">
        <v>27539</v>
      </c>
    </row>
    <row r="8421" spans="1:10" ht="16" x14ac:dyDescent="0.2">
      <c r="A8421" t="s">
        <v>27535</v>
      </c>
      <c r="B8421" t="s">
        <v>27540</v>
      </c>
      <c r="C8421" t="s">
        <v>27541</v>
      </c>
      <c r="D8421">
        <v>1</v>
      </c>
      <c r="E8421" t="s">
        <v>13</v>
      </c>
      <c r="F8421" t="s">
        <v>13</v>
      </c>
      <c r="G8421" t="s">
        <v>27537</v>
      </c>
      <c r="H8421" s="3" t="s">
        <v>27542</v>
      </c>
      <c r="I8421" t="s">
        <v>69</v>
      </c>
      <c r="J8421" t="s">
        <v>27539</v>
      </c>
    </row>
    <row r="8422" spans="1:10" ht="16" x14ac:dyDescent="0.2">
      <c r="A8422" t="s">
        <v>2110</v>
      </c>
      <c r="B8422" t="s">
        <v>27543</v>
      </c>
      <c r="C8422" t="s">
        <v>27544</v>
      </c>
      <c r="D8422">
        <v>3</v>
      </c>
      <c r="E8422" t="s">
        <v>13</v>
      </c>
      <c r="F8422" t="s">
        <v>13</v>
      </c>
      <c r="G8422" t="s">
        <v>27537</v>
      </c>
      <c r="H8422" s="3" t="s">
        <v>27545</v>
      </c>
      <c r="I8422" t="s">
        <v>69</v>
      </c>
      <c r="J8422" t="s">
        <v>2113</v>
      </c>
    </row>
    <row r="8423" spans="1:10" ht="16" x14ac:dyDescent="0.2">
      <c r="A8423" t="s">
        <v>1641</v>
      </c>
      <c r="B8423" t="s">
        <v>21902</v>
      </c>
      <c r="C8423" t="s">
        <v>21903</v>
      </c>
      <c r="D8423">
        <v>2</v>
      </c>
      <c r="E8423" t="s">
        <v>13</v>
      </c>
      <c r="F8423" t="s">
        <v>13</v>
      </c>
      <c r="G8423" t="s">
        <v>27537</v>
      </c>
      <c r="H8423" s="3" t="s">
        <v>27545</v>
      </c>
      <c r="I8423" t="s">
        <v>69</v>
      </c>
      <c r="J8423" t="s">
        <v>1642</v>
      </c>
    </row>
    <row r="8424" spans="1:10" ht="16" x14ac:dyDescent="0.2">
      <c r="A8424" t="s">
        <v>27546</v>
      </c>
      <c r="B8424" t="s">
        <v>27547</v>
      </c>
      <c r="C8424" t="s">
        <v>27548</v>
      </c>
      <c r="D8424">
        <v>1</v>
      </c>
      <c r="E8424" t="s">
        <v>13</v>
      </c>
      <c r="F8424" t="s">
        <v>13</v>
      </c>
      <c r="G8424" t="s">
        <v>27549</v>
      </c>
      <c r="H8424" s="3" t="s">
        <v>27550</v>
      </c>
      <c r="I8424" t="s">
        <v>856</v>
      </c>
      <c r="J8424" t="s">
        <v>27551</v>
      </c>
    </row>
    <row r="8425" spans="1:10" ht="16" x14ac:dyDescent="0.2">
      <c r="A8425" t="s">
        <v>6095</v>
      </c>
      <c r="B8425" t="s">
        <v>27552</v>
      </c>
      <c r="C8425" t="s">
        <v>27553</v>
      </c>
      <c r="D8425">
        <v>3</v>
      </c>
      <c r="E8425" t="s">
        <v>13</v>
      </c>
      <c r="F8425" t="s">
        <v>13</v>
      </c>
      <c r="G8425" t="s">
        <v>27549</v>
      </c>
      <c r="H8425" s="3" t="s">
        <v>27550</v>
      </c>
      <c r="I8425" t="s">
        <v>856</v>
      </c>
      <c r="J8425" t="s">
        <v>6100</v>
      </c>
    </row>
    <row r="8426" spans="1:10" ht="16" x14ac:dyDescent="0.2">
      <c r="A8426" t="s">
        <v>27554</v>
      </c>
      <c r="B8426" t="s">
        <v>27555</v>
      </c>
      <c r="C8426" t="s">
        <v>27556</v>
      </c>
      <c r="D8426">
        <v>4</v>
      </c>
      <c r="E8426" t="s">
        <v>13</v>
      </c>
      <c r="F8426" t="s">
        <v>13</v>
      </c>
      <c r="G8426" t="s">
        <v>27557</v>
      </c>
      <c r="H8426" s="3" t="s">
        <v>27558</v>
      </c>
      <c r="I8426" t="s">
        <v>62</v>
      </c>
      <c r="J8426" t="s">
        <v>27559</v>
      </c>
    </row>
    <row r="8427" spans="1:10" ht="16" x14ac:dyDescent="0.2">
      <c r="A8427" t="s">
        <v>27554</v>
      </c>
      <c r="B8427" t="s">
        <v>27560</v>
      </c>
      <c r="C8427" t="s">
        <v>27561</v>
      </c>
      <c r="D8427">
        <v>3</v>
      </c>
      <c r="E8427" t="s">
        <v>13</v>
      </c>
      <c r="F8427" t="s">
        <v>13</v>
      </c>
      <c r="G8427" t="s">
        <v>27562</v>
      </c>
      <c r="H8427" s="3" t="s">
        <v>27558</v>
      </c>
      <c r="I8427" t="s">
        <v>62</v>
      </c>
      <c r="J8427" t="s">
        <v>27559</v>
      </c>
    </row>
    <row r="8428" spans="1:10" ht="32" x14ac:dyDescent="0.2">
      <c r="A8428" t="s">
        <v>27554</v>
      </c>
      <c r="B8428" t="s">
        <v>27563</v>
      </c>
      <c r="C8428" t="s">
        <v>27564</v>
      </c>
      <c r="D8428">
        <v>1</v>
      </c>
      <c r="E8428" t="s">
        <v>13</v>
      </c>
      <c r="F8428" t="s">
        <v>137</v>
      </c>
      <c r="G8428" t="s">
        <v>27565</v>
      </c>
      <c r="H8428" s="3" t="s">
        <v>27566</v>
      </c>
      <c r="I8428" t="s">
        <v>62</v>
      </c>
      <c r="J8428" t="s">
        <v>27559</v>
      </c>
    </row>
    <row r="8429" spans="1:10" ht="16" x14ac:dyDescent="0.2">
      <c r="A8429" t="s">
        <v>27567</v>
      </c>
      <c r="B8429" t="s">
        <v>18046</v>
      </c>
      <c r="C8429" t="s">
        <v>18047</v>
      </c>
      <c r="D8429">
        <v>1</v>
      </c>
      <c r="E8429" t="s">
        <v>13</v>
      </c>
      <c r="F8429" t="s">
        <v>13</v>
      </c>
      <c r="G8429" t="s">
        <v>27568</v>
      </c>
      <c r="H8429" s="3" t="s">
        <v>27569</v>
      </c>
      <c r="I8429" t="s">
        <v>817</v>
      </c>
      <c r="J8429" t="s">
        <v>27570</v>
      </c>
    </row>
    <row r="8430" spans="1:10" ht="16" x14ac:dyDescent="0.2">
      <c r="A8430" t="s">
        <v>6113</v>
      </c>
      <c r="B8430" t="s">
        <v>27552</v>
      </c>
      <c r="C8430" t="s">
        <v>27553</v>
      </c>
      <c r="D8430">
        <v>4</v>
      </c>
      <c r="E8430" t="s">
        <v>13</v>
      </c>
      <c r="F8430" t="s">
        <v>13</v>
      </c>
      <c r="G8430" t="s">
        <v>27571</v>
      </c>
      <c r="H8430" s="3" t="s">
        <v>27572</v>
      </c>
      <c r="I8430" t="s">
        <v>362</v>
      </c>
      <c r="J8430" t="s">
        <v>6116</v>
      </c>
    </row>
    <row r="8431" spans="1:10" ht="32" x14ac:dyDescent="0.2">
      <c r="A8431" t="s">
        <v>27573</v>
      </c>
      <c r="B8431" t="s">
        <v>27574</v>
      </c>
      <c r="C8431" t="s">
        <v>27575</v>
      </c>
      <c r="D8431">
        <v>4</v>
      </c>
      <c r="E8431" t="s">
        <v>13</v>
      </c>
      <c r="F8431" t="s">
        <v>13</v>
      </c>
      <c r="G8431" t="s">
        <v>27576</v>
      </c>
      <c r="H8431" s="3" t="s">
        <v>27577</v>
      </c>
      <c r="J8431" t="s">
        <v>27578</v>
      </c>
    </row>
    <row r="8432" spans="1:10" ht="16" x14ac:dyDescent="0.2">
      <c r="A8432" t="s">
        <v>26366</v>
      </c>
      <c r="B8432" t="s">
        <v>27579</v>
      </c>
      <c r="C8432" t="s">
        <v>27580</v>
      </c>
      <c r="D8432">
        <v>2</v>
      </c>
      <c r="E8432">
        <f>256</f>
        <v>256</v>
      </c>
      <c r="F8432" t="s">
        <v>13</v>
      </c>
      <c r="G8432" t="s">
        <v>27576</v>
      </c>
      <c r="H8432" s="3" t="s">
        <v>27581</v>
      </c>
      <c r="I8432" t="s">
        <v>856</v>
      </c>
      <c r="J8432" t="s">
        <v>26369</v>
      </c>
    </row>
    <row r="8433" spans="1:10" ht="32" x14ac:dyDescent="0.2">
      <c r="A8433" t="s">
        <v>27582</v>
      </c>
      <c r="B8433" t="s">
        <v>27583</v>
      </c>
      <c r="C8433" t="s">
        <v>27584</v>
      </c>
      <c r="D8433">
        <v>1</v>
      </c>
      <c r="E8433">
        <f>256</f>
        <v>256</v>
      </c>
      <c r="F8433" t="s">
        <v>13</v>
      </c>
      <c r="G8433" t="s">
        <v>27576</v>
      </c>
      <c r="H8433" s="3" t="s">
        <v>27585</v>
      </c>
      <c r="I8433" t="s">
        <v>856</v>
      </c>
      <c r="J8433" t="s">
        <v>27586</v>
      </c>
    </row>
    <row r="8434" spans="1:10" ht="32" x14ac:dyDescent="0.2">
      <c r="A8434" t="s">
        <v>27573</v>
      </c>
      <c r="B8434" t="s">
        <v>27587</v>
      </c>
      <c r="C8434" t="s">
        <v>27588</v>
      </c>
      <c r="D8434">
        <v>3</v>
      </c>
      <c r="E8434">
        <f>256</f>
        <v>256</v>
      </c>
      <c r="F8434" t="s">
        <v>13</v>
      </c>
      <c r="G8434" t="s">
        <v>27576</v>
      </c>
      <c r="H8434" s="3" t="s">
        <v>27589</v>
      </c>
      <c r="I8434" t="s">
        <v>856</v>
      </c>
      <c r="J8434" t="s">
        <v>27578</v>
      </c>
    </row>
    <row r="8435" spans="1:10" ht="48" x14ac:dyDescent="0.2">
      <c r="A8435" t="s">
        <v>27590</v>
      </c>
      <c r="B8435" t="s">
        <v>27591</v>
      </c>
      <c r="C8435" t="s">
        <v>27592</v>
      </c>
      <c r="D8435">
        <v>1</v>
      </c>
      <c r="E8435">
        <f>256</f>
        <v>256</v>
      </c>
      <c r="F8435" t="s">
        <v>13</v>
      </c>
      <c r="G8435" t="s">
        <v>27593</v>
      </c>
      <c r="H8435" s="3" t="s">
        <v>27594</v>
      </c>
      <c r="I8435" t="s">
        <v>856</v>
      </c>
      <c r="J8435" t="s">
        <v>27595</v>
      </c>
    </row>
    <row r="8436" spans="1:10" ht="32" x14ac:dyDescent="0.2">
      <c r="A8436" t="s">
        <v>27573</v>
      </c>
      <c r="B8436" t="s">
        <v>27591</v>
      </c>
      <c r="C8436" t="s">
        <v>27592</v>
      </c>
      <c r="D8436">
        <v>2</v>
      </c>
      <c r="E8436">
        <f>256</f>
        <v>256</v>
      </c>
      <c r="F8436" t="s">
        <v>13</v>
      </c>
      <c r="G8436" t="s">
        <v>27596</v>
      </c>
      <c r="H8436" s="3" t="s">
        <v>27597</v>
      </c>
      <c r="I8436" t="s">
        <v>856</v>
      </c>
      <c r="J8436" t="s">
        <v>27578</v>
      </c>
    </row>
    <row r="8437" spans="1:10" ht="16" x14ac:dyDescent="0.2">
      <c r="A8437" t="s">
        <v>27598</v>
      </c>
      <c r="B8437" t="s">
        <v>27599</v>
      </c>
      <c r="C8437" t="s">
        <v>27600</v>
      </c>
      <c r="D8437">
        <v>2</v>
      </c>
      <c r="E8437" t="s">
        <v>13</v>
      </c>
      <c r="F8437" t="s">
        <v>13</v>
      </c>
      <c r="G8437" t="s">
        <v>27601</v>
      </c>
      <c r="H8437" s="3" t="s">
        <v>27602</v>
      </c>
      <c r="I8437" t="s">
        <v>817</v>
      </c>
      <c r="J8437" t="s">
        <v>27603</v>
      </c>
    </row>
    <row r="8438" spans="1:10" ht="16" x14ac:dyDescent="0.2">
      <c r="A8438" t="s">
        <v>27598</v>
      </c>
      <c r="B8438" t="s">
        <v>27604</v>
      </c>
      <c r="C8438" t="s">
        <v>27605</v>
      </c>
      <c r="D8438">
        <v>1</v>
      </c>
      <c r="E8438" t="s">
        <v>13</v>
      </c>
      <c r="F8438" t="s">
        <v>13</v>
      </c>
      <c r="G8438" t="s">
        <v>27601</v>
      </c>
      <c r="H8438" s="3" t="s">
        <v>27602</v>
      </c>
      <c r="I8438" t="s">
        <v>817</v>
      </c>
      <c r="J8438" t="s">
        <v>27603</v>
      </c>
    </row>
    <row r="8439" spans="1:10" ht="16" x14ac:dyDescent="0.2">
      <c r="A8439" t="s">
        <v>6963</v>
      </c>
      <c r="B8439" t="s">
        <v>27606</v>
      </c>
      <c r="C8439" t="s">
        <v>27607</v>
      </c>
      <c r="D8439">
        <v>4</v>
      </c>
      <c r="E8439" t="s">
        <v>13</v>
      </c>
      <c r="F8439" t="s">
        <v>13</v>
      </c>
      <c r="G8439" t="s">
        <v>27601</v>
      </c>
      <c r="H8439" s="3" t="s">
        <v>27608</v>
      </c>
      <c r="I8439" t="s">
        <v>817</v>
      </c>
      <c r="J8439" t="s">
        <v>6968</v>
      </c>
    </row>
    <row r="8440" spans="1:10" ht="16" x14ac:dyDescent="0.2">
      <c r="A8440" t="s">
        <v>27609</v>
      </c>
      <c r="B8440" t="s">
        <v>27610</v>
      </c>
      <c r="C8440" t="s">
        <v>27611</v>
      </c>
      <c r="D8440">
        <v>2</v>
      </c>
      <c r="E8440" t="s">
        <v>13</v>
      </c>
      <c r="F8440" t="s">
        <v>13</v>
      </c>
      <c r="G8440" t="s">
        <v>9899</v>
      </c>
      <c r="H8440" s="3" t="s">
        <v>27612</v>
      </c>
      <c r="I8440" t="s">
        <v>9899</v>
      </c>
      <c r="J8440" t="s">
        <v>27613</v>
      </c>
    </row>
    <row r="8441" spans="1:10" ht="16" x14ac:dyDescent="0.2">
      <c r="A8441" t="s">
        <v>27609</v>
      </c>
      <c r="B8441" t="s">
        <v>27614</v>
      </c>
      <c r="C8441" t="s">
        <v>27615</v>
      </c>
      <c r="D8441">
        <v>3</v>
      </c>
      <c r="E8441" t="s">
        <v>13</v>
      </c>
      <c r="F8441" t="s">
        <v>13</v>
      </c>
      <c r="G8441" t="s">
        <v>9899</v>
      </c>
      <c r="H8441" s="3" t="s">
        <v>27612</v>
      </c>
      <c r="I8441" t="s">
        <v>9899</v>
      </c>
      <c r="J8441" t="s">
        <v>27613</v>
      </c>
    </row>
    <row r="8442" spans="1:10" ht="16" x14ac:dyDescent="0.2">
      <c r="A8442" t="s">
        <v>27616</v>
      </c>
      <c r="B8442" t="s">
        <v>27617</v>
      </c>
      <c r="C8442" t="s">
        <v>27618</v>
      </c>
      <c r="D8442">
        <v>1</v>
      </c>
      <c r="E8442" t="s">
        <v>13</v>
      </c>
      <c r="F8442" t="s">
        <v>13</v>
      </c>
      <c r="G8442" t="s">
        <v>9899</v>
      </c>
      <c r="H8442" s="3" t="s">
        <v>27612</v>
      </c>
      <c r="I8442" t="s">
        <v>9899</v>
      </c>
      <c r="J8442" t="s">
        <v>27619</v>
      </c>
    </row>
    <row r="8443" spans="1:10" ht="16" x14ac:dyDescent="0.2">
      <c r="A8443" t="s">
        <v>27609</v>
      </c>
      <c r="B8443" t="s">
        <v>4770</v>
      </c>
      <c r="C8443" t="s">
        <v>27620</v>
      </c>
      <c r="D8443">
        <v>1</v>
      </c>
      <c r="E8443" t="s">
        <v>13</v>
      </c>
      <c r="F8443" t="s">
        <v>13</v>
      </c>
      <c r="G8443" t="s">
        <v>9899</v>
      </c>
      <c r="H8443" s="3" t="s">
        <v>27612</v>
      </c>
      <c r="I8443" t="s">
        <v>9899</v>
      </c>
      <c r="J8443" t="s">
        <v>27613</v>
      </c>
    </row>
    <row r="8444" spans="1:10" ht="16" x14ac:dyDescent="0.2">
      <c r="A8444" t="s">
        <v>7250</v>
      </c>
      <c r="B8444" t="s">
        <v>27621</v>
      </c>
      <c r="C8444" t="s">
        <v>27622</v>
      </c>
      <c r="D8444">
        <v>1</v>
      </c>
      <c r="E8444" t="s">
        <v>13</v>
      </c>
      <c r="F8444" t="s">
        <v>13</v>
      </c>
      <c r="G8444" t="s">
        <v>9899</v>
      </c>
      <c r="H8444" s="3" t="s">
        <v>27623</v>
      </c>
      <c r="I8444" t="s">
        <v>9899</v>
      </c>
      <c r="J8444" t="s">
        <v>7255</v>
      </c>
    </row>
    <row r="8445" spans="1:10" ht="16" x14ac:dyDescent="0.2">
      <c r="A8445" t="s">
        <v>27624</v>
      </c>
      <c r="B8445" t="s">
        <v>27625</v>
      </c>
      <c r="C8445" t="s">
        <v>27626</v>
      </c>
      <c r="D8445">
        <v>1</v>
      </c>
      <c r="E8445" t="s">
        <v>13</v>
      </c>
      <c r="F8445" t="s">
        <v>13</v>
      </c>
      <c r="G8445" t="s">
        <v>27627</v>
      </c>
      <c r="H8445" s="3" t="s">
        <v>27623</v>
      </c>
      <c r="I8445" t="s">
        <v>9899</v>
      </c>
      <c r="J8445" t="s">
        <v>27628</v>
      </c>
    </row>
    <row r="8446" spans="1:10" ht="16" x14ac:dyDescent="0.2">
      <c r="A8446" t="s">
        <v>27624</v>
      </c>
      <c r="B8446" t="s">
        <v>27629</v>
      </c>
      <c r="C8446" t="s">
        <v>27630</v>
      </c>
      <c r="D8446">
        <v>2</v>
      </c>
      <c r="E8446" t="s">
        <v>13</v>
      </c>
      <c r="F8446" t="s">
        <v>13</v>
      </c>
      <c r="G8446" t="s">
        <v>27631</v>
      </c>
      <c r="H8446" s="3" t="s">
        <v>27623</v>
      </c>
      <c r="I8446" t="s">
        <v>9899</v>
      </c>
      <c r="J8446" t="s">
        <v>27628</v>
      </c>
    </row>
    <row r="8447" spans="1:10" ht="16" x14ac:dyDescent="0.2">
      <c r="A8447" t="s">
        <v>27624</v>
      </c>
      <c r="B8447" t="s">
        <v>27632</v>
      </c>
      <c r="C8447" t="s">
        <v>27633</v>
      </c>
      <c r="D8447">
        <v>3</v>
      </c>
      <c r="E8447" t="s">
        <v>13</v>
      </c>
      <c r="F8447" t="s">
        <v>13</v>
      </c>
      <c r="G8447" t="s">
        <v>27634</v>
      </c>
      <c r="H8447" s="3" t="s">
        <v>27623</v>
      </c>
      <c r="I8447" t="s">
        <v>9899</v>
      </c>
      <c r="J8447" t="s">
        <v>27628</v>
      </c>
    </row>
    <row r="8448" spans="1:10" ht="16" x14ac:dyDescent="0.2">
      <c r="A8448" t="s">
        <v>16407</v>
      </c>
      <c r="B8448" t="s">
        <v>8783</v>
      </c>
      <c r="C8448" t="s">
        <v>27635</v>
      </c>
      <c r="D8448">
        <v>3</v>
      </c>
      <c r="E8448" t="s">
        <v>13</v>
      </c>
      <c r="F8448" t="s">
        <v>13</v>
      </c>
      <c r="G8448" t="s">
        <v>27636</v>
      </c>
      <c r="H8448" s="3" t="s">
        <v>27637</v>
      </c>
      <c r="I8448" t="s">
        <v>9899</v>
      </c>
      <c r="J8448" t="s">
        <v>16412</v>
      </c>
    </row>
    <row r="8449" spans="1:10" ht="16" x14ac:dyDescent="0.2">
      <c r="A8449" t="s">
        <v>9903</v>
      </c>
      <c r="B8449" t="s">
        <v>27638</v>
      </c>
      <c r="C8449" t="s">
        <v>27639</v>
      </c>
      <c r="D8449">
        <v>4</v>
      </c>
      <c r="E8449" t="s">
        <v>13</v>
      </c>
      <c r="F8449" t="s">
        <v>13</v>
      </c>
      <c r="G8449" t="s">
        <v>27636</v>
      </c>
      <c r="H8449" s="3" t="s">
        <v>27640</v>
      </c>
      <c r="I8449" t="s">
        <v>9899</v>
      </c>
      <c r="J8449" t="s">
        <v>9907</v>
      </c>
    </row>
    <row r="8450" spans="1:10" ht="16" x14ac:dyDescent="0.2">
      <c r="A8450" t="s">
        <v>27641</v>
      </c>
      <c r="B8450" t="s">
        <v>27642</v>
      </c>
      <c r="C8450" t="s">
        <v>27643</v>
      </c>
      <c r="D8450">
        <v>1</v>
      </c>
      <c r="E8450" t="s">
        <v>13</v>
      </c>
      <c r="F8450" t="s">
        <v>13</v>
      </c>
      <c r="G8450" t="s">
        <v>27644</v>
      </c>
      <c r="H8450" s="3" t="s">
        <v>27645</v>
      </c>
      <c r="I8450" t="s">
        <v>9899</v>
      </c>
      <c r="J8450" t="s">
        <v>27646</v>
      </c>
    </row>
    <row r="8451" spans="1:10" ht="16" x14ac:dyDescent="0.2">
      <c r="A8451" t="s">
        <v>27647</v>
      </c>
      <c r="B8451" t="s">
        <v>18217</v>
      </c>
      <c r="C8451" t="s">
        <v>27648</v>
      </c>
      <c r="D8451">
        <v>2</v>
      </c>
      <c r="E8451" t="s">
        <v>13</v>
      </c>
      <c r="F8451" t="s">
        <v>13</v>
      </c>
      <c r="G8451" t="s">
        <v>27644</v>
      </c>
      <c r="H8451" s="3" t="s">
        <v>27649</v>
      </c>
      <c r="I8451" t="s">
        <v>9899</v>
      </c>
      <c r="J8451" t="s">
        <v>27650</v>
      </c>
    </row>
    <row r="8452" spans="1:10" ht="16" x14ac:dyDescent="0.2">
      <c r="A8452" t="s">
        <v>27647</v>
      </c>
      <c r="B8452" t="s">
        <v>11414</v>
      </c>
      <c r="C8452" t="s">
        <v>27651</v>
      </c>
      <c r="D8452">
        <v>3</v>
      </c>
      <c r="E8452" t="s">
        <v>13</v>
      </c>
      <c r="F8452" t="s">
        <v>13</v>
      </c>
      <c r="G8452" t="s">
        <v>27644</v>
      </c>
      <c r="H8452" s="3" t="s">
        <v>27649</v>
      </c>
      <c r="I8452" t="s">
        <v>9899</v>
      </c>
      <c r="J8452" t="s">
        <v>27650</v>
      </c>
    </row>
    <row r="8453" spans="1:10" ht="16" x14ac:dyDescent="0.2">
      <c r="A8453" t="s">
        <v>27647</v>
      </c>
      <c r="B8453" t="s">
        <v>8611</v>
      </c>
      <c r="C8453" t="s">
        <v>27652</v>
      </c>
      <c r="D8453">
        <v>1</v>
      </c>
      <c r="E8453" t="s">
        <v>13</v>
      </c>
      <c r="F8453" t="s">
        <v>13</v>
      </c>
      <c r="G8453" t="s">
        <v>27644</v>
      </c>
      <c r="H8453" s="3" t="s">
        <v>27649</v>
      </c>
      <c r="I8453" t="s">
        <v>9899</v>
      </c>
      <c r="J8453" t="s">
        <v>27650</v>
      </c>
    </row>
    <row r="8454" spans="1:10" ht="16" x14ac:dyDescent="0.2">
      <c r="A8454" t="s">
        <v>27653</v>
      </c>
      <c r="B8454" t="s">
        <v>27654</v>
      </c>
      <c r="C8454" t="s">
        <v>27655</v>
      </c>
      <c r="D8454">
        <v>2</v>
      </c>
      <c r="E8454" t="s">
        <v>13</v>
      </c>
      <c r="F8454" t="s">
        <v>13</v>
      </c>
      <c r="G8454" t="s">
        <v>27656</v>
      </c>
      <c r="H8454" s="3" t="s">
        <v>27657</v>
      </c>
      <c r="I8454" t="s">
        <v>126</v>
      </c>
      <c r="J8454" t="s">
        <v>27658</v>
      </c>
    </row>
    <row r="8455" spans="1:10" ht="16" x14ac:dyDescent="0.2">
      <c r="A8455" t="s">
        <v>27659</v>
      </c>
      <c r="B8455" t="s">
        <v>27660</v>
      </c>
      <c r="C8455" t="s">
        <v>27661</v>
      </c>
      <c r="D8455">
        <v>5</v>
      </c>
      <c r="E8455">
        <f>130</f>
        <v>130</v>
      </c>
      <c r="F8455" t="s">
        <v>13</v>
      </c>
      <c r="G8455" t="s">
        <v>27662</v>
      </c>
      <c r="H8455" s="3" t="s">
        <v>27663</v>
      </c>
      <c r="I8455" t="s">
        <v>126</v>
      </c>
      <c r="J8455" t="s">
        <v>27664</v>
      </c>
    </row>
    <row r="8456" spans="1:10" ht="16" x14ac:dyDescent="0.2">
      <c r="A8456" t="s">
        <v>27665</v>
      </c>
      <c r="B8456" t="s">
        <v>16568</v>
      </c>
      <c r="C8456" t="s">
        <v>27666</v>
      </c>
      <c r="D8456">
        <v>1</v>
      </c>
      <c r="E8456">
        <f>130</f>
        <v>130</v>
      </c>
      <c r="F8456" t="s">
        <v>13</v>
      </c>
      <c r="G8456" t="s">
        <v>27662</v>
      </c>
      <c r="H8456" s="3" t="s">
        <v>27667</v>
      </c>
      <c r="I8456" t="s">
        <v>126</v>
      </c>
      <c r="J8456" t="s">
        <v>27668</v>
      </c>
    </row>
    <row r="8457" spans="1:10" ht="16" x14ac:dyDescent="0.2">
      <c r="A8457" t="s">
        <v>27669</v>
      </c>
      <c r="B8457" t="s">
        <v>27670</v>
      </c>
      <c r="C8457" t="s">
        <v>27671</v>
      </c>
      <c r="D8457">
        <v>1</v>
      </c>
      <c r="E8457">
        <f>130</f>
        <v>130</v>
      </c>
      <c r="F8457" t="s">
        <v>13</v>
      </c>
      <c r="G8457" t="s">
        <v>27662</v>
      </c>
      <c r="H8457" s="3" t="s">
        <v>27672</v>
      </c>
      <c r="I8457" t="s">
        <v>126</v>
      </c>
      <c r="J8457" t="s">
        <v>27673</v>
      </c>
    </row>
    <row r="8458" spans="1:10" ht="16" x14ac:dyDescent="0.2">
      <c r="A8458" t="s">
        <v>27674</v>
      </c>
      <c r="B8458" t="s">
        <v>27675</v>
      </c>
      <c r="C8458" t="s">
        <v>27676</v>
      </c>
      <c r="D8458">
        <v>2</v>
      </c>
      <c r="E8458">
        <f>130</f>
        <v>130</v>
      </c>
      <c r="F8458" t="s">
        <v>13</v>
      </c>
      <c r="G8458" t="s">
        <v>27662</v>
      </c>
      <c r="H8458" s="3" t="s">
        <v>27672</v>
      </c>
      <c r="I8458" t="s">
        <v>126</v>
      </c>
      <c r="J8458" t="s">
        <v>27677</v>
      </c>
    </row>
    <row r="8459" spans="1:10" ht="16" x14ac:dyDescent="0.2">
      <c r="A8459" t="s">
        <v>27678</v>
      </c>
      <c r="B8459" t="s">
        <v>27679</v>
      </c>
      <c r="C8459" t="s">
        <v>27680</v>
      </c>
      <c r="D8459">
        <v>3</v>
      </c>
      <c r="E8459">
        <f>130</f>
        <v>130</v>
      </c>
      <c r="F8459" t="s">
        <v>13</v>
      </c>
      <c r="G8459" t="s">
        <v>27662</v>
      </c>
      <c r="H8459" s="3" t="s">
        <v>27663</v>
      </c>
      <c r="I8459" t="s">
        <v>126</v>
      </c>
      <c r="J8459" t="s">
        <v>27681</v>
      </c>
    </row>
    <row r="8460" spans="1:10" ht="16" x14ac:dyDescent="0.2">
      <c r="A8460" t="s">
        <v>5867</v>
      </c>
      <c r="B8460" t="s">
        <v>5879</v>
      </c>
      <c r="C8460" t="s">
        <v>5880</v>
      </c>
      <c r="D8460">
        <v>1</v>
      </c>
      <c r="E8460">
        <f>130</f>
        <v>130</v>
      </c>
      <c r="F8460" t="s">
        <v>13</v>
      </c>
      <c r="G8460" t="s">
        <v>27662</v>
      </c>
      <c r="H8460" s="3" t="s">
        <v>27682</v>
      </c>
      <c r="I8460" t="s">
        <v>126</v>
      </c>
      <c r="J8460" t="s">
        <v>5872</v>
      </c>
    </row>
    <row r="8461" spans="1:10" ht="16" x14ac:dyDescent="0.2">
      <c r="A8461" t="s">
        <v>27674</v>
      </c>
      <c r="B8461" t="s">
        <v>27683</v>
      </c>
      <c r="C8461" t="s">
        <v>27684</v>
      </c>
      <c r="D8461">
        <v>3</v>
      </c>
      <c r="E8461">
        <f>130</f>
        <v>130</v>
      </c>
      <c r="F8461" t="s">
        <v>13</v>
      </c>
      <c r="G8461" t="s">
        <v>27662</v>
      </c>
      <c r="H8461" s="3" t="s">
        <v>27672</v>
      </c>
      <c r="I8461" t="s">
        <v>126</v>
      </c>
      <c r="J8461" t="s">
        <v>27677</v>
      </c>
    </row>
    <row r="8462" spans="1:10" ht="16" x14ac:dyDescent="0.2">
      <c r="A8462" t="s">
        <v>27685</v>
      </c>
      <c r="B8462" t="s">
        <v>27686</v>
      </c>
      <c r="C8462" t="s">
        <v>27687</v>
      </c>
      <c r="D8462">
        <v>3</v>
      </c>
      <c r="E8462">
        <f>130</f>
        <v>130</v>
      </c>
      <c r="F8462" t="s">
        <v>13</v>
      </c>
      <c r="G8462" t="s">
        <v>27662</v>
      </c>
      <c r="H8462" s="3" t="s">
        <v>27672</v>
      </c>
      <c r="I8462" t="s">
        <v>126</v>
      </c>
      <c r="J8462" t="s">
        <v>27688</v>
      </c>
    </row>
    <row r="8463" spans="1:10" ht="16" x14ac:dyDescent="0.2">
      <c r="A8463" t="s">
        <v>27689</v>
      </c>
      <c r="B8463" t="s">
        <v>27690</v>
      </c>
      <c r="C8463" t="s">
        <v>27691</v>
      </c>
      <c r="D8463">
        <v>3</v>
      </c>
      <c r="E8463">
        <f>130</f>
        <v>130</v>
      </c>
      <c r="F8463" t="s">
        <v>13</v>
      </c>
      <c r="G8463" t="s">
        <v>27662</v>
      </c>
      <c r="H8463" s="3" t="s">
        <v>27682</v>
      </c>
      <c r="I8463" t="s">
        <v>126</v>
      </c>
      <c r="J8463" t="s">
        <v>27692</v>
      </c>
    </row>
    <row r="8464" spans="1:10" ht="16" x14ac:dyDescent="0.2">
      <c r="A8464" t="s">
        <v>27685</v>
      </c>
      <c r="B8464" t="s">
        <v>27693</v>
      </c>
      <c r="C8464" t="s">
        <v>27694</v>
      </c>
      <c r="D8464">
        <v>1</v>
      </c>
      <c r="E8464">
        <f>130</f>
        <v>130</v>
      </c>
      <c r="F8464" t="s">
        <v>13</v>
      </c>
      <c r="G8464" t="s">
        <v>27662</v>
      </c>
      <c r="H8464" s="3" t="s">
        <v>27695</v>
      </c>
      <c r="I8464" t="s">
        <v>126</v>
      </c>
      <c r="J8464" t="s">
        <v>27688</v>
      </c>
    </row>
    <row r="8465" spans="1:10" ht="16" x14ac:dyDescent="0.2">
      <c r="A8465" t="s">
        <v>27659</v>
      </c>
      <c r="B8465" t="s">
        <v>27696</v>
      </c>
      <c r="C8465" t="s">
        <v>27697</v>
      </c>
      <c r="D8465">
        <v>1</v>
      </c>
      <c r="E8465">
        <f>130</f>
        <v>130</v>
      </c>
      <c r="F8465" t="s">
        <v>13</v>
      </c>
      <c r="G8465" t="s">
        <v>27662</v>
      </c>
      <c r="H8465" s="3" t="s">
        <v>27663</v>
      </c>
      <c r="I8465" t="s">
        <v>126</v>
      </c>
      <c r="J8465" t="s">
        <v>27664</v>
      </c>
    </row>
    <row r="8466" spans="1:10" ht="16" x14ac:dyDescent="0.2">
      <c r="A8466" t="s">
        <v>5883</v>
      </c>
      <c r="B8466" t="s">
        <v>5879</v>
      </c>
      <c r="C8466" t="s">
        <v>5880</v>
      </c>
      <c r="D8466">
        <v>1</v>
      </c>
      <c r="E8466">
        <f>130</f>
        <v>130</v>
      </c>
      <c r="F8466" t="s">
        <v>13</v>
      </c>
      <c r="G8466" t="s">
        <v>27662</v>
      </c>
      <c r="H8466" s="3" t="s">
        <v>27682</v>
      </c>
      <c r="I8466" t="s">
        <v>126</v>
      </c>
      <c r="J8466" t="s">
        <v>5884</v>
      </c>
    </row>
    <row r="8467" spans="1:10" ht="16" x14ac:dyDescent="0.2">
      <c r="A8467" t="s">
        <v>27698</v>
      </c>
      <c r="B8467" t="s">
        <v>27699</v>
      </c>
      <c r="C8467" t="s">
        <v>27700</v>
      </c>
      <c r="D8467">
        <v>2</v>
      </c>
      <c r="E8467">
        <f>130</f>
        <v>130</v>
      </c>
      <c r="F8467" t="s">
        <v>13</v>
      </c>
      <c r="G8467" t="s">
        <v>27662</v>
      </c>
      <c r="H8467" s="3" t="s">
        <v>27672</v>
      </c>
      <c r="I8467" t="s">
        <v>126</v>
      </c>
      <c r="J8467" t="s">
        <v>27701</v>
      </c>
    </row>
    <row r="8468" spans="1:10" ht="16" x14ac:dyDescent="0.2">
      <c r="A8468" t="s">
        <v>27659</v>
      </c>
      <c r="B8468" t="s">
        <v>27702</v>
      </c>
      <c r="C8468" t="s">
        <v>27703</v>
      </c>
      <c r="D8468">
        <v>3</v>
      </c>
      <c r="E8468">
        <f>130</f>
        <v>130</v>
      </c>
      <c r="F8468" t="s">
        <v>13</v>
      </c>
      <c r="G8468" t="s">
        <v>27662</v>
      </c>
      <c r="H8468" s="3" t="s">
        <v>27663</v>
      </c>
      <c r="I8468" t="s">
        <v>126</v>
      </c>
      <c r="J8468" t="s">
        <v>27664</v>
      </c>
    </row>
    <row r="8469" spans="1:10" ht="16" x14ac:dyDescent="0.2">
      <c r="A8469" t="s">
        <v>27704</v>
      </c>
      <c r="B8469" t="s">
        <v>2930</v>
      </c>
      <c r="C8469" t="s">
        <v>27705</v>
      </c>
      <c r="D8469">
        <v>1</v>
      </c>
      <c r="E8469">
        <f>130</f>
        <v>130</v>
      </c>
      <c r="F8469" t="s">
        <v>13</v>
      </c>
      <c r="G8469" t="s">
        <v>27662</v>
      </c>
      <c r="H8469" s="3" t="s">
        <v>27706</v>
      </c>
      <c r="I8469" t="s">
        <v>126</v>
      </c>
      <c r="J8469" t="s">
        <v>27707</v>
      </c>
    </row>
    <row r="8470" spans="1:10" ht="16" x14ac:dyDescent="0.2">
      <c r="A8470" t="s">
        <v>27698</v>
      </c>
      <c r="B8470" t="s">
        <v>27670</v>
      </c>
      <c r="C8470" t="s">
        <v>27671</v>
      </c>
      <c r="D8470">
        <v>1</v>
      </c>
      <c r="E8470">
        <f>130</f>
        <v>130</v>
      </c>
      <c r="F8470" t="s">
        <v>13</v>
      </c>
      <c r="G8470" t="s">
        <v>27662</v>
      </c>
      <c r="H8470" s="3" t="s">
        <v>27672</v>
      </c>
      <c r="I8470" t="s">
        <v>126</v>
      </c>
      <c r="J8470" t="s">
        <v>27701</v>
      </c>
    </row>
    <row r="8471" spans="1:10" ht="16" x14ac:dyDescent="0.2">
      <c r="A8471" t="s">
        <v>27708</v>
      </c>
      <c r="B8471" t="s">
        <v>27709</v>
      </c>
      <c r="C8471" t="s">
        <v>27710</v>
      </c>
      <c r="D8471">
        <v>1</v>
      </c>
      <c r="E8471">
        <f>130</f>
        <v>130</v>
      </c>
      <c r="F8471" t="s">
        <v>13</v>
      </c>
      <c r="G8471" t="s">
        <v>27662</v>
      </c>
      <c r="H8471" s="3" t="s">
        <v>27695</v>
      </c>
      <c r="I8471" t="s">
        <v>126</v>
      </c>
      <c r="J8471" t="s">
        <v>27711</v>
      </c>
    </row>
    <row r="8472" spans="1:10" ht="16" x14ac:dyDescent="0.2">
      <c r="A8472" t="s">
        <v>27659</v>
      </c>
      <c r="B8472" t="s">
        <v>27712</v>
      </c>
      <c r="C8472" t="s">
        <v>27713</v>
      </c>
      <c r="D8472">
        <v>4</v>
      </c>
      <c r="E8472">
        <f>130</f>
        <v>130</v>
      </c>
      <c r="F8472" t="s">
        <v>13</v>
      </c>
      <c r="G8472" t="s">
        <v>27662</v>
      </c>
      <c r="H8472" s="3" t="s">
        <v>27663</v>
      </c>
      <c r="I8472" t="s">
        <v>126</v>
      </c>
      <c r="J8472" t="s">
        <v>27664</v>
      </c>
    </row>
    <row r="8473" spans="1:10" ht="16" x14ac:dyDescent="0.2">
      <c r="A8473" t="s">
        <v>27714</v>
      </c>
      <c r="B8473" t="s">
        <v>16568</v>
      </c>
      <c r="C8473" t="s">
        <v>27666</v>
      </c>
      <c r="D8473">
        <v>2</v>
      </c>
      <c r="E8473">
        <f>130</f>
        <v>130</v>
      </c>
      <c r="F8473" t="s">
        <v>13</v>
      </c>
      <c r="G8473" t="s">
        <v>27662</v>
      </c>
      <c r="H8473" s="3" t="s">
        <v>27667</v>
      </c>
      <c r="I8473" t="s">
        <v>126</v>
      </c>
      <c r="J8473" t="s">
        <v>27715</v>
      </c>
    </row>
    <row r="8474" spans="1:10" ht="16" x14ac:dyDescent="0.2">
      <c r="A8474" t="s">
        <v>27659</v>
      </c>
      <c r="B8474" t="s">
        <v>27716</v>
      </c>
      <c r="C8474" t="s">
        <v>27717</v>
      </c>
      <c r="D8474">
        <v>2</v>
      </c>
      <c r="E8474">
        <f>130</f>
        <v>130</v>
      </c>
      <c r="F8474" t="s">
        <v>13</v>
      </c>
      <c r="G8474" t="s">
        <v>27662</v>
      </c>
      <c r="H8474" s="3" t="s">
        <v>27663</v>
      </c>
      <c r="I8474" t="s">
        <v>126</v>
      </c>
      <c r="J8474" t="s">
        <v>27664</v>
      </c>
    </row>
    <row r="8475" spans="1:10" ht="16" x14ac:dyDescent="0.2">
      <c r="A8475" t="s">
        <v>27718</v>
      </c>
      <c r="B8475" t="s">
        <v>8991</v>
      </c>
      <c r="C8475" t="s">
        <v>27719</v>
      </c>
      <c r="D8475">
        <v>3</v>
      </c>
      <c r="E8475">
        <f>130</f>
        <v>130</v>
      </c>
      <c r="F8475" t="s">
        <v>13</v>
      </c>
      <c r="G8475" t="s">
        <v>27662</v>
      </c>
      <c r="H8475" s="3" t="s">
        <v>27672</v>
      </c>
      <c r="I8475" t="s">
        <v>126</v>
      </c>
      <c r="J8475" t="s">
        <v>27720</v>
      </c>
    </row>
    <row r="8476" spans="1:10" ht="16" x14ac:dyDescent="0.2">
      <c r="A8476" t="s">
        <v>27689</v>
      </c>
      <c r="B8476" t="s">
        <v>27721</v>
      </c>
      <c r="C8476" t="s">
        <v>27722</v>
      </c>
      <c r="D8476">
        <v>1</v>
      </c>
      <c r="E8476">
        <f>130</f>
        <v>130</v>
      </c>
      <c r="F8476" t="s">
        <v>13</v>
      </c>
      <c r="G8476" t="s">
        <v>27662</v>
      </c>
      <c r="H8476" s="3" t="s">
        <v>27682</v>
      </c>
      <c r="I8476" t="s">
        <v>126</v>
      </c>
      <c r="J8476" t="s">
        <v>27692</v>
      </c>
    </row>
    <row r="8477" spans="1:10" ht="16" x14ac:dyDescent="0.2">
      <c r="A8477" t="s">
        <v>27704</v>
      </c>
      <c r="B8477" t="s">
        <v>27723</v>
      </c>
      <c r="C8477" t="s">
        <v>27724</v>
      </c>
      <c r="D8477">
        <v>3</v>
      </c>
      <c r="E8477">
        <f>130</f>
        <v>130</v>
      </c>
      <c r="F8477" t="s">
        <v>13</v>
      </c>
      <c r="G8477" t="s">
        <v>27662</v>
      </c>
      <c r="H8477" s="3" t="s">
        <v>27706</v>
      </c>
      <c r="I8477" t="s">
        <v>126</v>
      </c>
      <c r="J8477" t="s">
        <v>27707</v>
      </c>
    </row>
    <row r="8478" spans="1:10" ht="16" x14ac:dyDescent="0.2">
      <c r="A8478" t="s">
        <v>27674</v>
      </c>
      <c r="B8478" t="s">
        <v>27725</v>
      </c>
      <c r="C8478" t="s">
        <v>27726</v>
      </c>
      <c r="D8478">
        <v>1</v>
      </c>
      <c r="E8478">
        <f>130</f>
        <v>130</v>
      </c>
      <c r="F8478" t="s">
        <v>13</v>
      </c>
      <c r="G8478" t="s">
        <v>27662</v>
      </c>
      <c r="H8478" s="3" t="s">
        <v>27672</v>
      </c>
      <c r="I8478" t="s">
        <v>126</v>
      </c>
      <c r="J8478" t="s">
        <v>27677</v>
      </c>
    </row>
    <row r="8479" spans="1:10" ht="16" x14ac:dyDescent="0.2">
      <c r="A8479" t="s">
        <v>27685</v>
      </c>
      <c r="B8479" t="s">
        <v>27727</v>
      </c>
      <c r="C8479" t="s">
        <v>27728</v>
      </c>
      <c r="D8479">
        <v>4</v>
      </c>
      <c r="E8479">
        <f>130</f>
        <v>130</v>
      </c>
      <c r="F8479" t="s">
        <v>13</v>
      </c>
      <c r="G8479" t="s">
        <v>27662</v>
      </c>
      <c r="H8479" s="3" t="s">
        <v>27695</v>
      </c>
      <c r="I8479" t="s">
        <v>126</v>
      </c>
      <c r="J8479" t="s">
        <v>27688</v>
      </c>
    </row>
    <row r="8480" spans="1:10" ht="16" x14ac:dyDescent="0.2">
      <c r="A8480" t="s">
        <v>27685</v>
      </c>
      <c r="B8480" t="s">
        <v>27729</v>
      </c>
      <c r="C8480" t="s">
        <v>27730</v>
      </c>
      <c r="D8480">
        <v>2</v>
      </c>
      <c r="E8480">
        <f>130</f>
        <v>130</v>
      </c>
      <c r="F8480" t="s">
        <v>13</v>
      </c>
      <c r="G8480" t="s">
        <v>27662</v>
      </c>
      <c r="H8480" s="3" t="s">
        <v>27672</v>
      </c>
      <c r="I8480" t="s">
        <v>126</v>
      </c>
      <c r="J8480" t="s">
        <v>27688</v>
      </c>
    </row>
    <row r="8481" spans="1:10" ht="16" x14ac:dyDescent="0.2">
      <c r="A8481" t="s">
        <v>27714</v>
      </c>
      <c r="B8481" t="s">
        <v>27731</v>
      </c>
      <c r="C8481" t="s">
        <v>27732</v>
      </c>
      <c r="D8481">
        <v>1</v>
      </c>
      <c r="E8481">
        <f>130</f>
        <v>130</v>
      </c>
      <c r="F8481" t="s">
        <v>13</v>
      </c>
      <c r="G8481" t="s">
        <v>27662</v>
      </c>
      <c r="H8481" s="3" t="s">
        <v>27667</v>
      </c>
      <c r="I8481" t="s">
        <v>126</v>
      </c>
      <c r="J8481" t="s">
        <v>27715</v>
      </c>
    </row>
    <row r="8482" spans="1:10" ht="32" x14ac:dyDescent="0.2">
      <c r="A8482" t="s">
        <v>7556</v>
      </c>
      <c r="B8482" t="s">
        <v>27733</v>
      </c>
      <c r="C8482" t="s">
        <v>27734</v>
      </c>
      <c r="D8482">
        <v>2</v>
      </c>
      <c r="E8482" t="s">
        <v>13</v>
      </c>
      <c r="F8482" t="s">
        <v>13</v>
      </c>
      <c r="G8482" t="s">
        <v>27735</v>
      </c>
      <c r="H8482" s="3" t="s">
        <v>27736</v>
      </c>
      <c r="I8482" t="s">
        <v>126</v>
      </c>
      <c r="J8482" t="s">
        <v>7561</v>
      </c>
    </row>
    <row r="8483" spans="1:10" ht="32" x14ac:dyDescent="0.2">
      <c r="A8483" t="s">
        <v>27718</v>
      </c>
      <c r="B8483" t="s">
        <v>27733</v>
      </c>
      <c r="C8483" t="s">
        <v>27734</v>
      </c>
      <c r="D8483">
        <v>1</v>
      </c>
      <c r="E8483" t="s">
        <v>13</v>
      </c>
      <c r="F8483" t="s">
        <v>13</v>
      </c>
      <c r="G8483" t="s">
        <v>27735</v>
      </c>
      <c r="H8483" s="3" t="s">
        <v>27736</v>
      </c>
      <c r="I8483" t="s">
        <v>126</v>
      </c>
      <c r="J8483" t="s">
        <v>27720</v>
      </c>
    </row>
    <row r="8484" spans="1:10" ht="32" x14ac:dyDescent="0.2">
      <c r="A8484" t="s">
        <v>7562</v>
      </c>
      <c r="B8484" t="s">
        <v>27733</v>
      </c>
      <c r="C8484" t="s">
        <v>27734</v>
      </c>
      <c r="D8484">
        <v>2</v>
      </c>
      <c r="E8484" t="s">
        <v>13</v>
      </c>
      <c r="F8484" t="s">
        <v>13</v>
      </c>
      <c r="G8484" t="s">
        <v>27735</v>
      </c>
      <c r="H8484" s="3" t="s">
        <v>27736</v>
      </c>
      <c r="I8484" t="s">
        <v>126</v>
      </c>
      <c r="J8484" t="s">
        <v>7564</v>
      </c>
    </row>
    <row r="8485" spans="1:10" ht="32" x14ac:dyDescent="0.2">
      <c r="A8485" t="s">
        <v>549</v>
      </c>
      <c r="B8485" t="s">
        <v>27737</v>
      </c>
      <c r="C8485" t="s">
        <v>27738</v>
      </c>
      <c r="D8485">
        <v>3</v>
      </c>
      <c r="E8485" t="s">
        <v>13</v>
      </c>
      <c r="F8485" t="s">
        <v>13</v>
      </c>
      <c r="G8485" t="s">
        <v>27739</v>
      </c>
      <c r="H8485" s="3" t="s">
        <v>27740</v>
      </c>
      <c r="I8485" t="s">
        <v>126</v>
      </c>
      <c r="J8485" t="s">
        <v>554</v>
      </c>
    </row>
    <row r="8486" spans="1:10" ht="16" x14ac:dyDescent="0.2">
      <c r="A8486" t="s">
        <v>11636</v>
      </c>
      <c r="B8486" t="s">
        <v>27741</v>
      </c>
      <c r="C8486" t="s">
        <v>27742</v>
      </c>
      <c r="D8486">
        <v>1</v>
      </c>
      <c r="E8486" t="s">
        <v>13</v>
      </c>
      <c r="F8486" t="s">
        <v>13</v>
      </c>
      <c r="G8486" t="s">
        <v>27743</v>
      </c>
      <c r="H8486" s="3" t="s">
        <v>27744</v>
      </c>
      <c r="I8486" t="s">
        <v>69</v>
      </c>
      <c r="J8486" t="s">
        <v>11639</v>
      </c>
    </row>
    <row r="8487" spans="1:10" ht="16" x14ac:dyDescent="0.2">
      <c r="A8487" t="s">
        <v>27745</v>
      </c>
      <c r="B8487" t="s">
        <v>19361</v>
      </c>
      <c r="C8487" t="s">
        <v>27746</v>
      </c>
      <c r="D8487">
        <v>2</v>
      </c>
      <c r="E8487" t="s">
        <v>13</v>
      </c>
      <c r="F8487" t="s">
        <v>13</v>
      </c>
      <c r="G8487" t="s">
        <v>27747</v>
      </c>
      <c r="H8487" s="3" t="s">
        <v>27748</v>
      </c>
      <c r="I8487" t="s">
        <v>69</v>
      </c>
      <c r="J8487" t="s">
        <v>27749</v>
      </c>
    </row>
    <row r="8488" spans="1:10" ht="16" x14ac:dyDescent="0.2">
      <c r="A8488" t="s">
        <v>27745</v>
      </c>
      <c r="B8488" t="s">
        <v>27750</v>
      </c>
      <c r="C8488" t="s">
        <v>27751</v>
      </c>
      <c r="D8488">
        <v>1</v>
      </c>
      <c r="E8488" t="s">
        <v>13</v>
      </c>
      <c r="F8488" t="s">
        <v>13</v>
      </c>
      <c r="G8488" t="s">
        <v>27747</v>
      </c>
      <c r="H8488" s="3" t="s">
        <v>27748</v>
      </c>
      <c r="I8488" t="s">
        <v>69</v>
      </c>
      <c r="J8488" t="s">
        <v>27749</v>
      </c>
    </row>
    <row r="8489" spans="1:10" ht="16" x14ac:dyDescent="0.2">
      <c r="A8489" t="s">
        <v>22745</v>
      </c>
      <c r="B8489" t="s">
        <v>27752</v>
      </c>
      <c r="C8489" t="s">
        <v>27753</v>
      </c>
      <c r="D8489">
        <v>1</v>
      </c>
      <c r="E8489" t="s">
        <v>13</v>
      </c>
      <c r="F8489" t="s">
        <v>13</v>
      </c>
      <c r="G8489" t="s">
        <v>27754</v>
      </c>
      <c r="H8489" s="3" t="s">
        <v>27755</v>
      </c>
      <c r="I8489" t="s">
        <v>69</v>
      </c>
      <c r="J8489" t="s">
        <v>22747</v>
      </c>
    </row>
    <row r="8490" spans="1:10" ht="16" x14ac:dyDescent="0.2">
      <c r="A8490" t="s">
        <v>27756</v>
      </c>
      <c r="B8490" t="s">
        <v>27495</v>
      </c>
      <c r="C8490" t="s">
        <v>27496</v>
      </c>
      <c r="D8490">
        <v>1</v>
      </c>
      <c r="E8490" t="s">
        <v>13</v>
      </c>
      <c r="F8490" t="s">
        <v>13</v>
      </c>
      <c r="G8490" t="s">
        <v>27757</v>
      </c>
      <c r="H8490" s="3" t="s">
        <v>27758</v>
      </c>
      <c r="I8490" t="s">
        <v>3711</v>
      </c>
      <c r="J8490" t="s">
        <v>27759</v>
      </c>
    </row>
    <row r="8491" spans="1:10" ht="16" x14ac:dyDescent="0.2">
      <c r="A8491" t="s">
        <v>27760</v>
      </c>
      <c r="B8491" t="s">
        <v>9704</v>
      </c>
      <c r="C8491" t="s">
        <v>9705</v>
      </c>
      <c r="D8491">
        <v>1</v>
      </c>
      <c r="E8491" t="s">
        <v>13</v>
      </c>
      <c r="F8491" t="s">
        <v>13</v>
      </c>
      <c r="G8491" t="s">
        <v>27761</v>
      </c>
      <c r="H8491" s="3" t="s">
        <v>27762</v>
      </c>
      <c r="I8491" t="s">
        <v>3086</v>
      </c>
      <c r="J8491" t="s">
        <v>27763</v>
      </c>
    </row>
    <row r="8492" spans="1:10" ht="16" x14ac:dyDescent="0.2">
      <c r="A8492" t="s">
        <v>27760</v>
      </c>
      <c r="B8492" t="s">
        <v>27764</v>
      </c>
      <c r="C8492" t="s">
        <v>27765</v>
      </c>
      <c r="D8492">
        <v>2</v>
      </c>
      <c r="E8492" t="s">
        <v>13</v>
      </c>
      <c r="F8492" t="s">
        <v>13</v>
      </c>
      <c r="G8492" t="s">
        <v>27761</v>
      </c>
      <c r="H8492" s="3" t="s">
        <v>27762</v>
      </c>
      <c r="I8492" t="s">
        <v>3086</v>
      </c>
      <c r="J8492" t="s">
        <v>27763</v>
      </c>
    </row>
    <row r="8493" spans="1:10" ht="16" x14ac:dyDescent="0.2">
      <c r="A8493" t="s">
        <v>5896</v>
      </c>
      <c r="B8493" t="s">
        <v>27766</v>
      </c>
      <c r="C8493" t="s">
        <v>27767</v>
      </c>
      <c r="D8493">
        <v>10</v>
      </c>
      <c r="E8493" t="s">
        <v>13</v>
      </c>
      <c r="F8493" t="s">
        <v>13</v>
      </c>
      <c r="G8493" t="s">
        <v>27761</v>
      </c>
      <c r="H8493" s="3" t="s">
        <v>27768</v>
      </c>
      <c r="I8493" t="s">
        <v>3086</v>
      </c>
      <c r="J8493" t="s">
        <v>5901</v>
      </c>
    </row>
    <row r="8494" spans="1:10" ht="16" x14ac:dyDescent="0.2">
      <c r="A8494" t="s">
        <v>16042</v>
      </c>
      <c r="B8494" t="s">
        <v>14979</v>
      </c>
      <c r="C8494" t="s">
        <v>27769</v>
      </c>
      <c r="D8494">
        <v>2</v>
      </c>
      <c r="E8494" t="s">
        <v>13</v>
      </c>
      <c r="F8494" t="s">
        <v>13</v>
      </c>
      <c r="G8494" t="s">
        <v>27770</v>
      </c>
      <c r="H8494" s="3" t="s">
        <v>27771</v>
      </c>
      <c r="I8494" t="s">
        <v>69</v>
      </c>
      <c r="J8494" t="s">
        <v>16045</v>
      </c>
    </row>
    <row r="8495" spans="1:10" ht="16" x14ac:dyDescent="0.2">
      <c r="A8495" t="s">
        <v>21261</v>
      </c>
      <c r="B8495" t="s">
        <v>2090</v>
      </c>
      <c r="C8495" t="s">
        <v>27772</v>
      </c>
      <c r="D8495">
        <v>1</v>
      </c>
      <c r="E8495" t="s">
        <v>13</v>
      </c>
      <c r="F8495" t="s">
        <v>13</v>
      </c>
      <c r="G8495" t="s">
        <v>27773</v>
      </c>
      <c r="H8495" s="3" t="s">
        <v>27774</v>
      </c>
      <c r="I8495" t="s">
        <v>69</v>
      </c>
      <c r="J8495" t="s">
        <v>21265</v>
      </c>
    </row>
    <row r="8496" spans="1:10" ht="16" x14ac:dyDescent="0.2">
      <c r="A8496" t="s">
        <v>20371</v>
      </c>
      <c r="B8496" t="s">
        <v>27775</v>
      </c>
      <c r="C8496" t="s">
        <v>27776</v>
      </c>
      <c r="D8496">
        <v>3</v>
      </c>
      <c r="E8496" t="s">
        <v>13</v>
      </c>
      <c r="F8496" t="s">
        <v>13</v>
      </c>
      <c r="G8496" t="s">
        <v>27773</v>
      </c>
      <c r="H8496" s="3" t="s">
        <v>27777</v>
      </c>
      <c r="I8496" t="s">
        <v>69</v>
      </c>
      <c r="J8496" t="s">
        <v>20374</v>
      </c>
    </row>
    <row r="8497" spans="1:10" ht="16" x14ac:dyDescent="0.2">
      <c r="A8497" t="s">
        <v>21261</v>
      </c>
      <c r="B8497" t="s">
        <v>27775</v>
      </c>
      <c r="C8497" t="s">
        <v>27776</v>
      </c>
      <c r="D8497">
        <v>2</v>
      </c>
      <c r="E8497" t="s">
        <v>13</v>
      </c>
      <c r="F8497" t="s">
        <v>13</v>
      </c>
      <c r="G8497" t="s">
        <v>27773</v>
      </c>
      <c r="H8497" s="3" t="s">
        <v>27774</v>
      </c>
      <c r="I8497" t="s">
        <v>69</v>
      </c>
      <c r="J8497" t="s">
        <v>21265</v>
      </c>
    </row>
    <row r="8498" spans="1:10" ht="16" x14ac:dyDescent="0.2">
      <c r="A8498" t="s">
        <v>22685</v>
      </c>
      <c r="B8498" t="s">
        <v>27778</v>
      </c>
      <c r="C8498" t="s">
        <v>27779</v>
      </c>
      <c r="D8498">
        <v>6</v>
      </c>
      <c r="E8498" t="s">
        <v>13</v>
      </c>
      <c r="F8498" t="s">
        <v>13</v>
      </c>
      <c r="G8498" t="s">
        <v>27780</v>
      </c>
      <c r="H8498" s="3" t="s">
        <v>27781</v>
      </c>
      <c r="I8498" t="s">
        <v>69</v>
      </c>
      <c r="J8498" t="s">
        <v>22690</v>
      </c>
    </row>
    <row r="8499" spans="1:10" ht="16" x14ac:dyDescent="0.2">
      <c r="A8499" t="s">
        <v>27782</v>
      </c>
      <c r="B8499" t="s">
        <v>27783</v>
      </c>
      <c r="C8499" t="s">
        <v>27784</v>
      </c>
      <c r="D8499">
        <v>1</v>
      </c>
      <c r="E8499" t="s">
        <v>13</v>
      </c>
      <c r="F8499" t="s">
        <v>13</v>
      </c>
      <c r="G8499" t="s">
        <v>27785</v>
      </c>
      <c r="H8499" s="3" t="s">
        <v>27786</v>
      </c>
      <c r="I8499" t="s">
        <v>69</v>
      </c>
      <c r="J8499" t="s">
        <v>27787</v>
      </c>
    </row>
    <row r="8500" spans="1:10" ht="16" x14ac:dyDescent="0.2">
      <c r="A8500" t="s">
        <v>27782</v>
      </c>
      <c r="B8500" t="s">
        <v>1992</v>
      </c>
      <c r="C8500" t="s">
        <v>27788</v>
      </c>
      <c r="D8500">
        <v>2</v>
      </c>
      <c r="E8500" t="s">
        <v>13</v>
      </c>
      <c r="F8500" t="s">
        <v>13</v>
      </c>
      <c r="G8500" t="s">
        <v>27785</v>
      </c>
      <c r="H8500" s="3" t="s">
        <v>27786</v>
      </c>
      <c r="I8500" t="s">
        <v>69</v>
      </c>
      <c r="J8500" t="s">
        <v>27787</v>
      </c>
    </row>
    <row r="8501" spans="1:10" ht="16" x14ac:dyDescent="0.2">
      <c r="A8501" t="s">
        <v>27789</v>
      </c>
      <c r="B8501" t="s">
        <v>27783</v>
      </c>
      <c r="C8501" t="s">
        <v>27784</v>
      </c>
      <c r="D8501">
        <v>2</v>
      </c>
      <c r="E8501" t="s">
        <v>13</v>
      </c>
      <c r="F8501" t="s">
        <v>13</v>
      </c>
      <c r="G8501" t="s">
        <v>27785</v>
      </c>
      <c r="H8501" s="3" t="s">
        <v>27786</v>
      </c>
      <c r="I8501" t="s">
        <v>69</v>
      </c>
      <c r="J8501" t="s">
        <v>27790</v>
      </c>
    </row>
    <row r="8502" spans="1:10" ht="16" x14ac:dyDescent="0.2">
      <c r="A8502" t="s">
        <v>27789</v>
      </c>
      <c r="B8502" t="s">
        <v>27791</v>
      </c>
      <c r="C8502" t="s">
        <v>27792</v>
      </c>
      <c r="D8502">
        <v>1</v>
      </c>
      <c r="E8502" t="s">
        <v>13</v>
      </c>
      <c r="F8502" t="s">
        <v>13</v>
      </c>
      <c r="G8502" t="s">
        <v>27785</v>
      </c>
      <c r="H8502" s="3" t="s">
        <v>27786</v>
      </c>
      <c r="I8502" t="s">
        <v>69</v>
      </c>
      <c r="J8502" t="s">
        <v>27790</v>
      </c>
    </row>
    <row r="8503" spans="1:10" ht="16" x14ac:dyDescent="0.2">
      <c r="A8503" t="s">
        <v>27782</v>
      </c>
      <c r="B8503" t="s">
        <v>1992</v>
      </c>
      <c r="C8503" t="s">
        <v>27793</v>
      </c>
      <c r="D8503">
        <v>3</v>
      </c>
      <c r="E8503" t="s">
        <v>13</v>
      </c>
      <c r="F8503" t="s">
        <v>13</v>
      </c>
      <c r="G8503" t="s">
        <v>27785</v>
      </c>
      <c r="H8503" s="3" t="s">
        <v>27786</v>
      </c>
      <c r="I8503" t="s">
        <v>69</v>
      </c>
      <c r="J8503" t="s">
        <v>27787</v>
      </c>
    </row>
    <row r="8504" spans="1:10" ht="16" x14ac:dyDescent="0.2">
      <c r="A8504" t="s">
        <v>27794</v>
      </c>
      <c r="B8504" t="s">
        <v>27795</v>
      </c>
      <c r="C8504" t="s">
        <v>27796</v>
      </c>
      <c r="D8504">
        <v>3</v>
      </c>
      <c r="E8504" t="s">
        <v>13</v>
      </c>
      <c r="F8504" t="s">
        <v>13</v>
      </c>
      <c r="G8504" t="s">
        <v>27797</v>
      </c>
      <c r="H8504" s="3" t="s">
        <v>27798</v>
      </c>
      <c r="I8504" t="s">
        <v>69</v>
      </c>
      <c r="J8504" t="s">
        <v>27799</v>
      </c>
    </row>
    <row r="8505" spans="1:10" ht="16" x14ac:dyDescent="0.2">
      <c r="A8505" t="s">
        <v>27800</v>
      </c>
      <c r="B8505" t="s">
        <v>27801</v>
      </c>
      <c r="C8505" t="s">
        <v>27802</v>
      </c>
      <c r="D8505">
        <v>2</v>
      </c>
      <c r="E8505" t="s">
        <v>13</v>
      </c>
      <c r="F8505" t="s">
        <v>13</v>
      </c>
      <c r="G8505" t="s">
        <v>27797</v>
      </c>
      <c r="H8505" s="3" t="s">
        <v>27803</v>
      </c>
      <c r="I8505" t="s">
        <v>69</v>
      </c>
      <c r="J8505" t="s">
        <v>27804</v>
      </c>
    </row>
    <row r="8506" spans="1:10" ht="16" x14ac:dyDescent="0.2">
      <c r="A8506" t="s">
        <v>12246</v>
      </c>
      <c r="B8506" t="s">
        <v>4098</v>
      </c>
      <c r="C8506" t="s">
        <v>27805</v>
      </c>
      <c r="D8506">
        <v>3</v>
      </c>
      <c r="E8506" t="s">
        <v>13</v>
      </c>
      <c r="F8506" t="s">
        <v>13</v>
      </c>
      <c r="G8506" t="s">
        <v>27806</v>
      </c>
      <c r="H8506" s="3" t="s">
        <v>27807</v>
      </c>
      <c r="I8506" t="s">
        <v>69</v>
      </c>
      <c r="J8506" t="s">
        <v>12251</v>
      </c>
    </row>
    <row r="8507" spans="1:10" ht="16" x14ac:dyDescent="0.2">
      <c r="A8507" t="s">
        <v>11831</v>
      </c>
      <c r="B8507" t="s">
        <v>20647</v>
      </c>
      <c r="C8507" t="s">
        <v>27808</v>
      </c>
      <c r="D8507">
        <v>4</v>
      </c>
      <c r="E8507" t="s">
        <v>13</v>
      </c>
      <c r="F8507" t="s">
        <v>13</v>
      </c>
      <c r="G8507" t="s">
        <v>27809</v>
      </c>
      <c r="H8507" s="3" t="s">
        <v>27810</v>
      </c>
      <c r="I8507" t="s">
        <v>69</v>
      </c>
      <c r="J8507" t="s">
        <v>11833</v>
      </c>
    </row>
    <row r="8508" spans="1:10" ht="16" x14ac:dyDescent="0.2">
      <c r="A8508" t="s">
        <v>5896</v>
      </c>
      <c r="B8508" t="s">
        <v>27811</v>
      </c>
      <c r="C8508" t="s">
        <v>27812</v>
      </c>
      <c r="D8508">
        <v>7</v>
      </c>
      <c r="E8508" t="s">
        <v>13</v>
      </c>
      <c r="F8508" t="s">
        <v>13</v>
      </c>
      <c r="G8508" t="s">
        <v>27813</v>
      </c>
      <c r="H8508" s="3" t="s">
        <v>27814</v>
      </c>
      <c r="I8508" t="s">
        <v>3086</v>
      </c>
      <c r="J8508" t="s">
        <v>5901</v>
      </c>
    </row>
    <row r="8509" spans="1:10" ht="16" x14ac:dyDescent="0.2">
      <c r="A8509" t="s">
        <v>2028</v>
      </c>
      <c r="B8509" t="s">
        <v>27815</v>
      </c>
      <c r="C8509" t="s">
        <v>27816</v>
      </c>
      <c r="D8509">
        <v>6</v>
      </c>
      <c r="E8509" t="s">
        <v>13</v>
      </c>
      <c r="F8509" t="s">
        <v>13</v>
      </c>
      <c r="G8509" t="s">
        <v>27817</v>
      </c>
      <c r="H8509" s="3" t="s">
        <v>27818</v>
      </c>
      <c r="I8509" t="s">
        <v>69</v>
      </c>
      <c r="J8509" t="s">
        <v>2031</v>
      </c>
    </row>
    <row r="8510" spans="1:10" ht="16" x14ac:dyDescent="0.2">
      <c r="A8510" t="s">
        <v>18232</v>
      </c>
      <c r="B8510" t="s">
        <v>27819</v>
      </c>
      <c r="C8510" t="s">
        <v>27820</v>
      </c>
      <c r="D8510">
        <v>2</v>
      </c>
      <c r="E8510" t="s">
        <v>13</v>
      </c>
      <c r="F8510" t="s">
        <v>13</v>
      </c>
      <c r="G8510" t="s">
        <v>27821</v>
      </c>
      <c r="H8510" s="3" t="s">
        <v>27822</v>
      </c>
      <c r="I8510" t="s">
        <v>11514</v>
      </c>
      <c r="J8510" t="s">
        <v>18236</v>
      </c>
    </row>
    <row r="8511" spans="1:10" ht="16" x14ac:dyDescent="0.2">
      <c r="A8511" t="s">
        <v>14562</v>
      </c>
      <c r="B8511" t="s">
        <v>27823</v>
      </c>
      <c r="C8511" t="s">
        <v>27824</v>
      </c>
      <c r="D8511">
        <v>3</v>
      </c>
      <c r="E8511">
        <f>382</f>
        <v>382</v>
      </c>
      <c r="F8511" t="s">
        <v>13</v>
      </c>
      <c r="G8511" t="s">
        <v>27825</v>
      </c>
      <c r="H8511" s="3" t="s">
        <v>27826</v>
      </c>
      <c r="I8511" t="s">
        <v>3086</v>
      </c>
      <c r="J8511" t="s">
        <v>14567</v>
      </c>
    </row>
    <row r="8512" spans="1:10" ht="16" x14ac:dyDescent="0.2">
      <c r="A8512" t="s">
        <v>27827</v>
      </c>
      <c r="B8512" t="s">
        <v>27828</v>
      </c>
      <c r="C8512" t="s">
        <v>27829</v>
      </c>
      <c r="D8512">
        <v>3</v>
      </c>
      <c r="E8512">
        <f>382</f>
        <v>382</v>
      </c>
      <c r="F8512" t="s">
        <v>13</v>
      </c>
      <c r="G8512" t="s">
        <v>27825</v>
      </c>
      <c r="H8512" s="3" t="s">
        <v>27830</v>
      </c>
      <c r="I8512" t="s">
        <v>3086</v>
      </c>
      <c r="J8512" t="s">
        <v>27831</v>
      </c>
    </row>
    <row r="8513" spans="1:10" ht="16" x14ac:dyDescent="0.2">
      <c r="A8513" t="s">
        <v>27827</v>
      </c>
      <c r="B8513" t="s">
        <v>27832</v>
      </c>
      <c r="C8513" t="s">
        <v>27833</v>
      </c>
      <c r="D8513">
        <v>4</v>
      </c>
      <c r="E8513">
        <f>382</f>
        <v>382</v>
      </c>
      <c r="F8513" t="s">
        <v>13</v>
      </c>
      <c r="G8513" t="s">
        <v>27825</v>
      </c>
      <c r="H8513" s="3" t="s">
        <v>27830</v>
      </c>
      <c r="I8513" t="s">
        <v>3086</v>
      </c>
      <c r="J8513" t="s">
        <v>27831</v>
      </c>
    </row>
    <row r="8514" spans="1:10" ht="16" x14ac:dyDescent="0.2">
      <c r="A8514" t="s">
        <v>27827</v>
      </c>
      <c r="B8514" t="s">
        <v>27834</v>
      </c>
      <c r="C8514" t="s">
        <v>27835</v>
      </c>
      <c r="D8514">
        <v>1</v>
      </c>
      <c r="E8514">
        <f>382</f>
        <v>382</v>
      </c>
      <c r="F8514" t="s">
        <v>13</v>
      </c>
      <c r="G8514" t="s">
        <v>27825</v>
      </c>
      <c r="H8514" s="3" t="s">
        <v>27830</v>
      </c>
      <c r="I8514" t="s">
        <v>3086</v>
      </c>
      <c r="J8514" t="s">
        <v>27831</v>
      </c>
    </row>
    <row r="8515" spans="1:10" ht="16" x14ac:dyDescent="0.2">
      <c r="A8515" t="s">
        <v>27836</v>
      </c>
      <c r="B8515" t="s">
        <v>27837</v>
      </c>
      <c r="C8515" t="s">
        <v>27838</v>
      </c>
      <c r="D8515">
        <v>1</v>
      </c>
      <c r="E8515">
        <f>382</f>
        <v>382</v>
      </c>
      <c r="F8515" t="s">
        <v>13</v>
      </c>
      <c r="G8515" t="s">
        <v>27825</v>
      </c>
      <c r="H8515" s="3" t="s">
        <v>27839</v>
      </c>
      <c r="I8515" t="s">
        <v>3086</v>
      </c>
      <c r="J8515" t="s">
        <v>27840</v>
      </c>
    </row>
    <row r="8516" spans="1:10" ht="16" x14ac:dyDescent="0.2">
      <c r="A8516" t="s">
        <v>4179</v>
      </c>
      <c r="B8516" t="s">
        <v>27841</v>
      </c>
      <c r="C8516" t="s">
        <v>27842</v>
      </c>
      <c r="D8516">
        <v>1</v>
      </c>
      <c r="E8516">
        <f>382</f>
        <v>382</v>
      </c>
      <c r="F8516" t="s">
        <v>13</v>
      </c>
      <c r="G8516" t="s">
        <v>27825</v>
      </c>
      <c r="H8516" s="3" t="s">
        <v>27839</v>
      </c>
      <c r="I8516" t="s">
        <v>3086</v>
      </c>
      <c r="J8516" t="s">
        <v>4184</v>
      </c>
    </row>
    <row r="8517" spans="1:10" ht="16" x14ac:dyDescent="0.2">
      <c r="A8517" t="s">
        <v>8958</v>
      </c>
      <c r="B8517" t="s">
        <v>27843</v>
      </c>
      <c r="C8517" t="s">
        <v>27844</v>
      </c>
      <c r="D8517">
        <v>3</v>
      </c>
      <c r="E8517">
        <f>382</f>
        <v>382</v>
      </c>
      <c r="F8517" t="s">
        <v>13</v>
      </c>
      <c r="G8517" t="s">
        <v>27825</v>
      </c>
      <c r="H8517" s="3" t="s">
        <v>27845</v>
      </c>
      <c r="I8517" t="s">
        <v>3086</v>
      </c>
      <c r="J8517" t="s">
        <v>8961</v>
      </c>
    </row>
    <row r="8518" spans="1:10" ht="16" x14ac:dyDescent="0.2">
      <c r="A8518" t="s">
        <v>9680</v>
      </c>
      <c r="B8518" t="s">
        <v>27846</v>
      </c>
      <c r="C8518" t="s">
        <v>27847</v>
      </c>
      <c r="D8518">
        <v>2</v>
      </c>
      <c r="E8518">
        <f>382</f>
        <v>382</v>
      </c>
      <c r="F8518" t="s">
        <v>13</v>
      </c>
      <c r="G8518" t="s">
        <v>27825</v>
      </c>
      <c r="H8518" s="3" t="s">
        <v>27848</v>
      </c>
      <c r="I8518" t="s">
        <v>3086</v>
      </c>
      <c r="J8518" t="s">
        <v>9684</v>
      </c>
    </row>
    <row r="8519" spans="1:10" ht="16" x14ac:dyDescent="0.2">
      <c r="A8519" t="s">
        <v>14562</v>
      </c>
      <c r="B8519" t="s">
        <v>27849</v>
      </c>
      <c r="C8519" t="s">
        <v>27850</v>
      </c>
      <c r="D8519">
        <v>1</v>
      </c>
      <c r="E8519">
        <f>382</f>
        <v>382</v>
      </c>
      <c r="F8519" t="s">
        <v>13</v>
      </c>
      <c r="G8519" t="s">
        <v>27825</v>
      </c>
      <c r="H8519" s="3" t="s">
        <v>27826</v>
      </c>
      <c r="I8519" t="s">
        <v>3086</v>
      </c>
      <c r="J8519" t="s">
        <v>14567</v>
      </c>
    </row>
    <row r="8520" spans="1:10" ht="16" x14ac:dyDescent="0.2">
      <c r="A8520" t="s">
        <v>27851</v>
      </c>
      <c r="B8520" t="s">
        <v>27852</v>
      </c>
      <c r="C8520" t="s">
        <v>27853</v>
      </c>
      <c r="D8520">
        <v>1</v>
      </c>
      <c r="E8520">
        <f>382</f>
        <v>382</v>
      </c>
      <c r="F8520" t="s">
        <v>13</v>
      </c>
      <c r="G8520" t="s">
        <v>27825</v>
      </c>
      <c r="H8520" s="3" t="s">
        <v>27826</v>
      </c>
      <c r="I8520" t="s">
        <v>3086</v>
      </c>
      <c r="J8520" t="s">
        <v>27854</v>
      </c>
    </row>
    <row r="8521" spans="1:10" ht="16" x14ac:dyDescent="0.2">
      <c r="A8521" t="s">
        <v>311</v>
      </c>
      <c r="B8521" t="s">
        <v>27855</v>
      </c>
      <c r="C8521" t="s">
        <v>27856</v>
      </c>
      <c r="D8521">
        <v>3</v>
      </c>
      <c r="E8521">
        <f>382</f>
        <v>382</v>
      </c>
      <c r="F8521" t="s">
        <v>13</v>
      </c>
      <c r="G8521" t="s">
        <v>27825</v>
      </c>
      <c r="H8521" s="3" t="s">
        <v>27826</v>
      </c>
      <c r="I8521" t="s">
        <v>3086</v>
      </c>
      <c r="J8521" t="s">
        <v>316</v>
      </c>
    </row>
    <row r="8522" spans="1:10" ht="16" x14ac:dyDescent="0.2">
      <c r="A8522" t="s">
        <v>9680</v>
      </c>
      <c r="B8522" t="s">
        <v>27857</v>
      </c>
      <c r="C8522" t="s">
        <v>27858</v>
      </c>
      <c r="D8522">
        <v>3</v>
      </c>
      <c r="E8522">
        <f>382</f>
        <v>382</v>
      </c>
      <c r="F8522" t="s">
        <v>13</v>
      </c>
      <c r="G8522" t="s">
        <v>27825</v>
      </c>
      <c r="H8522" s="3" t="s">
        <v>27848</v>
      </c>
      <c r="I8522" t="s">
        <v>3086</v>
      </c>
      <c r="J8522" t="s">
        <v>9684</v>
      </c>
    </row>
    <row r="8523" spans="1:10" ht="16" x14ac:dyDescent="0.2">
      <c r="A8523" t="s">
        <v>27859</v>
      </c>
      <c r="B8523" t="s">
        <v>27860</v>
      </c>
      <c r="C8523" t="s">
        <v>27861</v>
      </c>
      <c r="D8523">
        <v>1</v>
      </c>
      <c r="E8523">
        <f>382</f>
        <v>382</v>
      </c>
      <c r="F8523" t="s">
        <v>13</v>
      </c>
      <c r="G8523" t="s">
        <v>27825</v>
      </c>
      <c r="H8523" s="3" t="s">
        <v>27862</v>
      </c>
      <c r="I8523" t="s">
        <v>3086</v>
      </c>
      <c r="J8523" t="s">
        <v>27863</v>
      </c>
    </row>
    <row r="8524" spans="1:10" ht="16" x14ac:dyDescent="0.2">
      <c r="A8524" t="s">
        <v>27827</v>
      </c>
      <c r="B8524" t="s">
        <v>27864</v>
      </c>
      <c r="C8524" t="s">
        <v>27865</v>
      </c>
      <c r="D8524">
        <v>2</v>
      </c>
      <c r="E8524">
        <f>382</f>
        <v>382</v>
      </c>
      <c r="F8524" t="s">
        <v>13</v>
      </c>
      <c r="G8524" t="s">
        <v>27825</v>
      </c>
      <c r="H8524" s="3" t="s">
        <v>27830</v>
      </c>
      <c r="I8524" t="s">
        <v>3086</v>
      </c>
      <c r="J8524" t="s">
        <v>27831</v>
      </c>
    </row>
    <row r="8525" spans="1:10" ht="16" x14ac:dyDescent="0.2">
      <c r="A8525" t="s">
        <v>27582</v>
      </c>
      <c r="B8525" t="s">
        <v>27866</v>
      </c>
      <c r="C8525" t="s">
        <v>27867</v>
      </c>
      <c r="D8525">
        <v>4</v>
      </c>
      <c r="E8525">
        <f>382</f>
        <v>382</v>
      </c>
      <c r="F8525" t="s">
        <v>13</v>
      </c>
      <c r="G8525" t="s">
        <v>27825</v>
      </c>
      <c r="H8525" s="3" t="s">
        <v>27826</v>
      </c>
      <c r="I8525" t="s">
        <v>3086</v>
      </c>
      <c r="J8525" t="s">
        <v>27586</v>
      </c>
    </row>
    <row r="8526" spans="1:10" ht="16" x14ac:dyDescent="0.2">
      <c r="A8526" t="s">
        <v>27859</v>
      </c>
      <c r="B8526" t="s">
        <v>27868</v>
      </c>
      <c r="C8526" t="s">
        <v>27869</v>
      </c>
      <c r="D8526">
        <v>2</v>
      </c>
      <c r="E8526">
        <f>382</f>
        <v>382</v>
      </c>
      <c r="F8526" t="s">
        <v>13</v>
      </c>
      <c r="G8526" t="s">
        <v>27825</v>
      </c>
      <c r="H8526" s="3" t="s">
        <v>27862</v>
      </c>
      <c r="I8526" t="s">
        <v>3086</v>
      </c>
      <c r="J8526" t="s">
        <v>27863</v>
      </c>
    </row>
    <row r="8527" spans="1:10" ht="16" x14ac:dyDescent="0.2">
      <c r="A8527" t="s">
        <v>9680</v>
      </c>
      <c r="B8527" t="s">
        <v>27870</v>
      </c>
      <c r="C8527" t="s">
        <v>27871</v>
      </c>
      <c r="D8527">
        <v>1</v>
      </c>
      <c r="E8527">
        <f>382</f>
        <v>382</v>
      </c>
      <c r="F8527" t="s">
        <v>13</v>
      </c>
      <c r="G8527" t="s">
        <v>27825</v>
      </c>
      <c r="H8527" s="3" t="s">
        <v>27848</v>
      </c>
      <c r="I8527" t="s">
        <v>3086</v>
      </c>
      <c r="J8527" t="s">
        <v>9684</v>
      </c>
    </row>
    <row r="8528" spans="1:10" ht="32" x14ac:dyDescent="0.2">
      <c r="A8528" t="s">
        <v>18993</v>
      </c>
      <c r="B8528" t="s">
        <v>27855</v>
      </c>
      <c r="C8528" t="s">
        <v>27856</v>
      </c>
      <c r="D8528">
        <v>2</v>
      </c>
      <c r="E8528" t="s">
        <v>13</v>
      </c>
      <c r="F8528" t="s">
        <v>13</v>
      </c>
      <c r="G8528" t="s">
        <v>27872</v>
      </c>
      <c r="H8528" s="3" t="s">
        <v>27873</v>
      </c>
      <c r="I8528" t="s">
        <v>856</v>
      </c>
      <c r="J8528" t="s">
        <v>18997</v>
      </c>
    </row>
    <row r="8529" spans="1:10" ht="16" x14ac:dyDescent="0.2">
      <c r="A8529" t="s">
        <v>27874</v>
      </c>
      <c r="B8529" t="s">
        <v>27875</v>
      </c>
      <c r="C8529" t="s">
        <v>27876</v>
      </c>
      <c r="D8529">
        <v>1</v>
      </c>
      <c r="E8529" t="s">
        <v>13</v>
      </c>
      <c r="F8529" t="s">
        <v>13</v>
      </c>
      <c r="G8529" t="s">
        <v>27877</v>
      </c>
      <c r="H8529" s="3" t="s">
        <v>27878</v>
      </c>
      <c r="I8529" t="s">
        <v>69</v>
      </c>
      <c r="J8529" t="s">
        <v>27879</v>
      </c>
    </row>
    <row r="8530" spans="1:10" ht="16" x14ac:dyDescent="0.2">
      <c r="A8530" t="s">
        <v>27880</v>
      </c>
      <c r="B8530" t="s">
        <v>27881</v>
      </c>
      <c r="C8530" t="s">
        <v>27882</v>
      </c>
      <c r="D8530">
        <v>1</v>
      </c>
      <c r="E8530" t="s">
        <v>13</v>
      </c>
      <c r="F8530" t="s">
        <v>13</v>
      </c>
      <c r="G8530" t="s">
        <v>27883</v>
      </c>
      <c r="H8530" s="3" t="s">
        <v>27884</v>
      </c>
      <c r="I8530" t="s">
        <v>62</v>
      </c>
      <c r="J8530" t="s">
        <v>27885</v>
      </c>
    </row>
    <row r="8531" spans="1:10" ht="16" x14ac:dyDescent="0.2">
      <c r="A8531" t="s">
        <v>27880</v>
      </c>
      <c r="B8531" t="s">
        <v>27886</v>
      </c>
      <c r="C8531" t="s">
        <v>27887</v>
      </c>
      <c r="D8531">
        <v>3</v>
      </c>
      <c r="E8531" t="s">
        <v>13</v>
      </c>
      <c r="F8531" t="s">
        <v>13</v>
      </c>
      <c r="G8531" t="s">
        <v>27883</v>
      </c>
      <c r="H8531" s="3" t="s">
        <v>27884</v>
      </c>
      <c r="I8531" t="s">
        <v>62</v>
      </c>
      <c r="J8531" t="s">
        <v>27885</v>
      </c>
    </row>
    <row r="8532" spans="1:10" ht="16" x14ac:dyDescent="0.2">
      <c r="A8532" t="s">
        <v>141</v>
      </c>
      <c r="B8532" t="s">
        <v>27888</v>
      </c>
      <c r="C8532" t="s">
        <v>27889</v>
      </c>
      <c r="D8532">
        <v>7</v>
      </c>
      <c r="E8532" t="s">
        <v>13</v>
      </c>
      <c r="F8532" t="s">
        <v>13</v>
      </c>
      <c r="G8532" t="s">
        <v>27883</v>
      </c>
      <c r="H8532" s="3" t="s">
        <v>27884</v>
      </c>
      <c r="I8532" t="s">
        <v>62</v>
      </c>
      <c r="J8532" t="s">
        <v>147</v>
      </c>
    </row>
    <row r="8533" spans="1:10" ht="16" x14ac:dyDescent="0.2">
      <c r="A8533" t="s">
        <v>27890</v>
      </c>
      <c r="B8533" t="s">
        <v>27891</v>
      </c>
      <c r="C8533" t="s">
        <v>27892</v>
      </c>
      <c r="D8533">
        <v>1</v>
      </c>
      <c r="E8533" t="s">
        <v>13</v>
      </c>
      <c r="F8533" t="s">
        <v>13</v>
      </c>
      <c r="G8533" t="s">
        <v>27883</v>
      </c>
      <c r="H8533" s="3" t="s">
        <v>27893</v>
      </c>
      <c r="I8533" t="s">
        <v>62</v>
      </c>
      <c r="J8533" t="s">
        <v>27894</v>
      </c>
    </row>
    <row r="8534" spans="1:10" ht="16" x14ac:dyDescent="0.2">
      <c r="A8534" t="s">
        <v>27895</v>
      </c>
      <c r="B8534" t="s">
        <v>27896</v>
      </c>
      <c r="C8534" t="s">
        <v>27897</v>
      </c>
      <c r="D8534">
        <v>10</v>
      </c>
      <c r="E8534" t="s">
        <v>13</v>
      </c>
      <c r="F8534" t="s">
        <v>13</v>
      </c>
      <c r="G8534" t="s">
        <v>27883</v>
      </c>
      <c r="H8534" s="3" t="s">
        <v>27884</v>
      </c>
      <c r="I8534" t="s">
        <v>62</v>
      </c>
      <c r="J8534" t="s">
        <v>27898</v>
      </c>
    </row>
    <row r="8535" spans="1:10" ht="16" x14ac:dyDescent="0.2">
      <c r="A8535" t="s">
        <v>27899</v>
      </c>
      <c r="B8535" t="s">
        <v>27900</v>
      </c>
      <c r="C8535" t="s">
        <v>27901</v>
      </c>
      <c r="D8535">
        <v>2</v>
      </c>
      <c r="E8535" t="s">
        <v>13</v>
      </c>
      <c r="F8535" t="s">
        <v>13</v>
      </c>
      <c r="G8535" t="s">
        <v>27883</v>
      </c>
      <c r="H8535" s="3" t="s">
        <v>27902</v>
      </c>
      <c r="I8535" t="s">
        <v>62</v>
      </c>
      <c r="J8535" t="s">
        <v>27903</v>
      </c>
    </row>
    <row r="8536" spans="1:10" ht="16" x14ac:dyDescent="0.2">
      <c r="A8536" t="s">
        <v>156</v>
      </c>
      <c r="B8536" t="s">
        <v>27904</v>
      </c>
      <c r="C8536" t="s">
        <v>27905</v>
      </c>
      <c r="D8536">
        <v>5</v>
      </c>
      <c r="E8536" t="s">
        <v>13</v>
      </c>
      <c r="F8536" t="s">
        <v>13</v>
      </c>
      <c r="G8536" t="s">
        <v>27883</v>
      </c>
      <c r="H8536" s="3" t="s">
        <v>27884</v>
      </c>
      <c r="I8536" t="s">
        <v>62</v>
      </c>
      <c r="J8536" t="s">
        <v>157</v>
      </c>
    </row>
    <row r="8537" spans="1:10" ht="16" x14ac:dyDescent="0.2">
      <c r="A8537" t="s">
        <v>27906</v>
      </c>
      <c r="B8537" t="s">
        <v>27907</v>
      </c>
      <c r="C8537" t="s">
        <v>27908</v>
      </c>
      <c r="D8537">
        <v>2</v>
      </c>
      <c r="E8537" t="s">
        <v>13</v>
      </c>
      <c r="F8537" t="s">
        <v>13</v>
      </c>
      <c r="G8537" t="s">
        <v>27909</v>
      </c>
      <c r="H8537" s="3" t="s">
        <v>27910</v>
      </c>
      <c r="I8537" t="s">
        <v>1208</v>
      </c>
      <c r="J8537" t="s">
        <v>27911</v>
      </c>
    </row>
    <row r="8538" spans="1:10" ht="16" x14ac:dyDescent="0.2">
      <c r="A8538" t="s">
        <v>17744</v>
      </c>
      <c r="B8538" t="s">
        <v>27912</v>
      </c>
      <c r="C8538" t="s">
        <v>27913</v>
      </c>
      <c r="D8538">
        <v>1</v>
      </c>
      <c r="E8538" t="s">
        <v>13</v>
      </c>
      <c r="F8538" t="s">
        <v>13</v>
      </c>
      <c r="G8538" t="s">
        <v>27914</v>
      </c>
      <c r="H8538" s="3" t="s">
        <v>27915</v>
      </c>
      <c r="I8538" t="s">
        <v>106</v>
      </c>
      <c r="J8538" t="s">
        <v>17745</v>
      </c>
    </row>
    <row r="8539" spans="1:10" ht="16" x14ac:dyDescent="0.2">
      <c r="A8539" t="s">
        <v>27916</v>
      </c>
      <c r="B8539" t="s">
        <v>27917</v>
      </c>
      <c r="C8539" t="s">
        <v>27918</v>
      </c>
      <c r="D8539">
        <v>4</v>
      </c>
      <c r="E8539" t="s">
        <v>5635</v>
      </c>
      <c r="F8539" t="s">
        <v>13</v>
      </c>
      <c r="G8539" t="s">
        <v>27919</v>
      </c>
      <c r="H8539" s="3" t="s">
        <v>27920</v>
      </c>
      <c r="I8539" t="s">
        <v>824</v>
      </c>
      <c r="J8539" t="s">
        <v>27921</v>
      </c>
    </row>
    <row r="8540" spans="1:10" ht="16" x14ac:dyDescent="0.2">
      <c r="A8540" t="s">
        <v>24858</v>
      </c>
      <c r="B8540" t="s">
        <v>27922</v>
      </c>
      <c r="C8540" t="s">
        <v>27923</v>
      </c>
      <c r="D8540">
        <v>1</v>
      </c>
      <c r="E8540" t="s">
        <v>5635</v>
      </c>
      <c r="F8540" t="s">
        <v>13</v>
      </c>
      <c r="G8540" t="s">
        <v>27919</v>
      </c>
      <c r="H8540" s="3" t="s">
        <v>27924</v>
      </c>
      <c r="I8540" t="s">
        <v>824</v>
      </c>
      <c r="J8540" t="s">
        <v>24859</v>
      </c>
    </row>
    <row r="8541" spans="1:10" ht="16" x14ac:dyDescent="0.2">
      <c r="A8541" t="s">
        <v>27916</v>
      </c>
      <c r="B8541" t="s">
        <v>27925</v>
      </c>
      <c r="C8541" t="s">
        <v>27926</v>
      </c>
      <c r="D8541">
        <v>3</v>
      </c>
      <c r="E8541" t="s">
        <v>5635</v>
      </c>
      <c r="F8541" t="s">
        <v>13</v>
      </c>
      <c r="G8541" t="s">
        <v>27919</v>
      </c>
      <c r="H8541" s="3" t="s">
        <v>27920</v>
      </c>
      <c r="I8541" t="s">
        <v>824</v>
      </c>
      <c r="J8541" t="s">
        <v>27921</v>
      </c>
    </row>
    <row r="8542" spans="1:10" ht="16" x14ac:dyDescent="0.2">
      <c r="A8542" t="s">
        <v>27927</v>
      </c>
      <c r="B8542" t="s">
        <v>27922</v>
      </c>
      <c r="C8542" t="s">
        <v>27923</v>
      </c>
      <c r="D8542">
        <v>1</v>
      </c>
      <c r="E8542" t="s">
        <v>5635</v>
      </c>
      <c r="F8542" t="s">
        <v>13</v>
      </c>
      <c r="G8542" t="s">
        <v>27919</v>
      </c>
      <c r="H8542" s="3" t="s">
        <v>27928</v>
      </c>
      <c r="I8542" t="s">
        <v>824</v>
      </c>
      <c r="J8542" t="s">
        <v>27929</v>
      </c>
    </row>
    <row r="8543" spans="1:10" ht="16" x14ac:dyDescent="0.2">
      <c r="A8543" t="s">
        <v>27927</v>
      </c>
      <c r="B8543" t="s">
        <v>27930</v>
      </c>
      <c r="C8543" t="s">
        <v>27931</v>
      </c>
      <c r="D8543">
        <v>2</v>
      </c>
      <c r="E8543" t="s">
        <v>5635</v>
      </c>
      <c r="F8543" t="s">
        <v>13</v>
      </c>
      <c r="G8543" t="s">
        <v>27919</v>
      </c>
      <c r="H8543" s="3" t="s">
        <v>27932</v>
      </c>
      <c r="I8543" t="s">
        <v>824</v>
      </c>
      <c r="J8543" t="s">
        <v>27929</v>
      </c>
    </row>
    <row r="8544" spans="1:10" ht="16" x14ac:dyDescent="0.2">
      <c r="A8544" t="s">
        <v>27933</v>
      </c>
      <c r="B8544" t="s">
        <v>27934</v>
      </c>
      <c r="C8544" t="s">
        <v>27935</v>
      </c>
      <c r="D8544">
        <v>1</v>
      </c>
      <c r="E8544" t="s">
        <v>5635</v>
      </c>
      <c r="F8544" t="s">
        <v>13</v>
      </c>
      <c r="G8544" t="s">
        <v>27919</v>
      </c>
      <c r="H8544" s="3" t="s">
        <v>27936</v>
      </c>
      <c r="I8544" t="s">
        <v>824</v>
      </c>
      <c r="J8544" t="s">
        <v>27937</v>
      </c>
    </row>
    <row r="8545" spans="1:10" ht="16" x14ac:dyDescent="0.2">
      <c r="A8545" t="s">
        <v>27938</v>
      </c>
      <c r="B8545" t="s">
        <v>27939</v>
      </c>
      <c r="C8545" t="s">
        <v>27940</v>
      </c>
      <c r="D8545">
        <v>1</v>
      </c>
      <c r="E8545" t="s">
        <v>5635</v>
      </c>
      <c r="F8545" t="s">
        <v>13</v>
      </c>
      <c r="G8545" t="s">
        <v>27919</v>
      </c>
      <c r="H8545" s="3" t="s">
        <v>27941</v>
      </c>
      <c r="I8545" t="s">
        <v>824</v>
      </c>
      <c r="J8545" t="s">
        <v>27942</v>
      </c>
    </row>
    <row r="8546" spans="1:10" ht="16" x14ac:dyDescent="0.2">
      <c r="A8546" t="s">
        <v>24858</v>
      </c>
      <c r="B8546" t="s">
        <v>27943</v>
      </c>
      <c r="C8546" t="s">
        <v>27944</v>
      </c>
      <c r="D8546">
        <v>2</v>
      </c>
      <c r="E8546" t="s">
        <v>5635</v>
      </c>
      <c r="F8546" t="s">
        <v>13</v>
      </c>
      <c r="G8546" t="s">
        <v>27919</v>
      </c>
      <c r="H8546" s="3" t="s">
        <v>27945</v>
      </c>
      <c r="I8546" t="s">
        <v>824</v>
      </c>
      <c r="J8546" t="s">
        <v>24859</v>
      </c>
    </row>
    <row r="8547" spans="1:10" ht="16" x14ac:dyDescent="0.2">
      <c r="A8547" t="s">
        <v>27946</v>
      </c>
      <c r="B8547" t="s">
        <v>27922</v>
      </c>
      <c r="C8547" t="s">
        <v>27923</v>
      </c>
      <c r="D8547">
        <v>1</v>
      </c>
      <c r="E8547" t="s">
        <v>5635</v>
      </c>
      <c r="F8547" t="s">
        <v>13</v>
      </c>
      <c r="G8547" t="s">
        <v>27919</v>
      </c>
      <c r="H8547" s="3" t="s">
        <v>27924</v>
      </c>
      <c r="I8547" t="s">
        <v>824</v>
      </c>
      <c r="J8547" t="s">
        <v>27947</v>
      </c>
    </row>
    <row r="8548" spans="1:10" ht="16" x14ac:dyDescent="0.2">
      <c r="A8548" t="s">
        <v>27948</v>
      </c>
      <c r="B8548" t="s">
        <v>27934</v>
      </c>
      <c r="C8548" t="s">
        <v>27935</v>
      </c>
      <c r="D8548">
        <v>1</v>
      </c>
      <c r="E8548" t="s">
        <v>5635</v>
      </c>
      <c r="F8548" t="s">
        <v>13</v>
      </c>
      <c r="G8548" t="s">
        <v>27919</v>
      </c>
      <c r="H8548" s="3" t="s">
        <v>27936</v>
      </c>
      <c r="I8548" t="s">
        <v>824</v>
      </c>
      <c r="J8548" t="s">
        <v>27949</v>
      </c>
    </row>
    <row r="8549" spans="1:10" ht="16" x14ac:dyDescent="0.2">
      <c r="A8549" t="s">
        <v>27950</v>
      </c>
      <c r="B8549" t="s">
        <v>27951</v>
      </c>
      <c r="C8549" t="s">
        <v>27952</v>
      </c>
      <c r="D8549">
        <v>3</v>
      </c>
      <c r="E8549" t="s">
        <v>5635</v>
      </c>
      <c r="F8549" t="s">
        <v>13</v>
      </c>
      <c r="G8549" t="s">
        <v>27919</v>
      </c>
      <c r="H8549" s="3" t="s">
        <v>27941</v>
      </c>
      <c r="I8549" t="s">
        <v>824</v>
      </c>
      <c r="J8549" t="s">
        <v>27953</v>
      </c>
    </row>
    <row r="8550" spans="1:10" ht="16" x14ac:dyDescent="0.2">
      <c r="A8550" t="s">
        <v>27954</v>
      </c>
      <c r="B8550" t="s">
        <v>27955</v>
      </c>
      <c r="C8550" t="s">
        <v>27956</v>
      </c>
      <c r="D8550">
        <v>3</v>
      </c>
      <c r="E8550" t="s">
        <v>5635</v>
      </c>
      <c r="F8550" t="s">
        <v>13</v>
      </c>
      <c r="G8550" t="s">
        <v>27919</v>
      </c>
      <c r="H8550" s="3" t="s">
        <v>27957</v>
      </c>
      <c r="I8550" t="s">
        <v>824</v>
      </c>
      <c r="J8550" t="s">
        <v>27958</v>
      </c>
    </row>
    <row r="8551" spans="1:10" ht="16" x14ac:dyDescent="0.2">
      <c r="A8551" t="s">
        <v>27954</v>
      </c>
      <c r="B8551" t="s">
        <v>27959</v>
      </c>
      <c r="C8551" t="s">
        <v>27960</v>
      </c>
      <c r="D8551">
        <v>4</v>
      </c>
      <c r="E8551" t="s">
        <v>5635</v>
      </c>
      <c r="F8551" t="s">
        <v>13</v>
      </c>
      <c r="G8551" t="s">
        <v>27919</v>
      </c>
      <c r="H8551" s="3" t="s">
        <v>27961</v>
      </c>
      <c r="I8551" t="s">
        <v>824</v>
      </c>
      <c r="J8551" t="s">
        <v>27958</v>
      </c>
    </row>
    <row r="8552" spans="1:10" ht="16" x14ac:dyDescent="0.2">
      <c r="A8552" t="s">
        <v>27962</v>
      </c>
      <c r="B8552" t="s">
        <v>27963</v>
      </c>
      <c r="C8552" t="s">
        <v>27964</v>
      </c>
      <c r="D8552">
        <v>2</v>
      </c>
      <c r="E8552" t="s">
        <v>5635</v>
      </c>
      <c r="F8552" t="s">
        <v>13</v>
      </c>
      <c r="G8552" t="s">
        <v>27919</v>
      </c>
      <c r="H8552" s="3" t="s">
        <v>27924</v>
      </c>
      <c r="I8552" t="s">
        <v>824</v>
      </c>
      <c r="J8552" t="s">
        <v>27965</v>
      </c>
    </row>
    <row r="8553" spans="1:10" ht="16" x14ac:dyDescent="0.2">
      <c r="A8553" t="s">
        <v>27966</v>
      </c>
      <c r="B8553" t="s">
        <v>27967</v>
      </c>
      <c r="C8553" t="s">
        <v>27968</v>
      </c>
      <c r="D8553">
        <v>3</v>
      </c>
      <c r="E8553" t="s">
        <v>5635</v>
      </c>
      <c r="F8553" t="s">
        <v>13</v>
      </c>
      <c r="G8553" t="s">
        <v>27919</v>
      </c>
      <c r="H8553" s="3" t="s">
        <v>27961</v>
      </c>
      <c r="I8553" t="s">
        <v>824</v>
      </c>
      <c r="J8553" t="s">
        <v>27969</v>
      </c>
    </row>
    <row r="8554" spans="1:10" ht="16" x14ac:dyDescent="0.2">
      <c r="A8554" t="s">
        <v>27970</v>
      </c>
      <c r="B8554" t="s">
        <v>27971</v>
      </c>
      <c r="C8554" t="s">
        <v>27923</v>
      </c>
      <c r="D8554">
        <v>1</v>
      </c>
      <c r="E8554" t="s">
        <v>5635</v>
      </c>
      <c r="F8554" t="s">
        <v>13</v>
      </c>
      <c r="G8554" t="s">
        <v>27919</v>
      </c>
      <c r="H8554" s="3" t="s">
        <v>27961</v>
      </c>
      <c r="I8554" t="s">
        <v>824</v>
      </c>
      <c r="J8554" t="s">
        <v>27972</v>
      </c>
    </row>
    <row r="8555" spans="1:10" ht="16" x14ac:dyDescent="0.2">
      <c r="A8555" t="s">
        <v>20998</v>
      </c>
      <c r="B8555" t="s">
        <v>27922</v>
      </c>
      <c r="C8555" t="s">
        <v>27923</v>
      </c>
      <c r="D8555">
        <v>1</v>
      </c>
      <c r="E8555" t="s">
        <v>5635</v>
      </c>
      <c r="F8555" t="s">
        <v>13</v>
      </c>
      <c r="G8555" t="s">
        <v>27919</v>
      </c>
      <c r="H8555" s="3" t="s">
        <v>27973</v>
      </c>
      <c r="I8555" t="s">
        <v>824</v>
      </c>
      <c r="J8555" t="s">
        <v>20999</v>
      </c>
    </row>
    <row r="8556" spans="1:10" ht="16" x14ac:dyDescent="0.2">
      <c r="A8556" t="s">
        <v>27954</v>
      </c>
      <c r="B8556" t="s">
        <v>27974</v>
      </c>
      <c r="C8556" t="s">
        <v>27975</v>
      </c>
      <c r="D8556">
        <v>2</v>
      </c>
      <c r="E8556" t="s">
        <v>5635</v>
      </c>
      <c r="F8556" t="s">
        <v>13</v>
      </c>
      <c r="G8556" t="s">
        <v>27919</v>
      </c>
      <c r="H8556" s="3" t="s">
        <v>27957</v>
      </c>
      <c r="I8556" t="s">
        <v>824</v>
      </c>
      <c r="J8556" t="s">
        <v>27958</v>
      </c>
    </row>
    <row r="8557" spans="1:10" ht="16" x14ac:dyDescent="0.2">
      <c r="A8557" t="s">
        <v>27976</v>
      </c>
      <c r="B8557" t="s">
        <v>27977</v>
      </c>
      <c r="C8557" t="s">
        <v>27978</v>
      </c>
      <c r="D8557">
        <v>1</v>
      </c>
      <c r="E8557" t="s">
        <v>5635</v>
      </c>
      <c r="F8557" t="s">
        <v>13</v>
      </c>
      <c r="G8557" t="s">
        <v>27919</v>
      </c>
      <c r="H8557" s="3" t="s">
        <v>27961</v>
      </c>
      <c r="I8557" t="s">
        <v>824</v>
      </c>
      <c r="J8557" t="s">
        <v>27979</v>
      </c>
    </row>
    <row r="8558" spans="1:10" ht="16" x14ac:dyDescent="0.2">
      <c r="A8558" t="s">
        <v>27980</v>
      </c>
      <c r="B8558" t="s">
        <v>27981</v>
      </c>
      <c r="C8558" t="s">
        <v>27982</v>
      </c>
      <c r="D8558">
        <v>4</v>
      </c>
      <c r="E8558" t="s">
        <v>5635</v>
      </c>
      <c r="F8558" t="s">
        <v>13</v>
      </c>
      <c r="G8558" t="s">
        <v>27919</v>
      </c>
      <c r="H8558" s="3" t="s">
        <v>27961</v>
      </c>
      <c r="I8558" t="s">
        <v>824</v>
      </c>
      <c r="J8558" t="s">
        <v>27983</v>
      </c>
    </row>
    <row r="8559" spans="1:10" ht="16" x14ac:dyDescent="0.2">
      <c r="A8559" t="s">
        <v>27984</v>
      </c>
      <c r="B8559" t="s">
        <v>27985</v>
      </c>
      <c r="C8559" t="s">
        <v>27986</v>
      </c>
      <c r="D8559">
        <v>9</v>
      </c>
      <c r="E8559" t="s">
        <v>5635</v>
      </c>
      <c r="F8559" t="s">
        <v>13</v>
      </c>
      <c r="G8559" t="s">
        <v>27919</v>
      </c>
      <c r="H8559" s="3" t="s">
        <v>27987</v>
      </c>
      <c r="I8559" t="s">
        <v>824</v>
      </c>
      <c r="J8559" t="s">
        <v>27988</v>
      </c>
    </row>
    <row r="8560" spans="1:10" ht="16" x14ac:dyDescent="0.2">
      <c r="A8560" t="s">
        <v>27980</v>
      </c>
      <c r="B8560" t="s">
        <v>27963</v>
      </c>
      <c r="C8560" t="s">
        <v>27964</v>
      </c>
      <c r="D8560">
        <v>3</v>
      </c>
      <c r="E8560" t="s">
        <v>5635</v>
      </c>
      <c r="F8560" t="s">
        <v>13</v>
      </c>
      <c r="G8560" t="s">
        <v>27919</v>
      </c>
      <c r="H8560" s="3" t="s">
        <v>27961</v>
      </c>
      <c r="I8560" t="s">
        <v>824</v>
      </c>
      <c r="J8560" t="s">
        <v>27983</v>
      </c>
    </row>
    <row r="8561" spans="1:10" ht="16" x14ac:dyDescent="0.2">
      <c r="A8561" t="s">
        <v>20993</v>
      </c>
      <c r="B8561" t="s">
        <v>27922</v>
      </c>
      <c r="C8561" t="s">
        <v>27923</v>
      </c>
      <c r="D8561">
        <v>1</v>
      </c>
      <c r="E8561" t="s">
        <v>5635</v>
      </c>
      <c r="F8561" t="s">
        <v>13</v>
      </c>
      <c r="G8561" t="s">
        <v>27919</v>
      </c>
      <c r="H8561" s="3" t="s">
        <v>27973</v>
      </c>
      <c r="I8561" t="s">
        <v>824</v>
      </c>
      <c r="J8561" t="s">
        <v>20997</v>
      </c>
    </row>
    <row r="8562" spans="1:10" ht="16" x14ac:dyDescent="0.2">
      <c r="A8562" t="s">
        <v>27916</v>
      </c>
      <c r="B8562" t="s">
        <v>27989</v>
      </c>
      <c r="C8562" t="s">
        <v>27990</v>
      </c>
      <c r="D8562">
        <v>1</v>
      </c>
      <c r="E8562" t="s">
        <v>5635</v>
      </c>
      <c r="F8562" t="s">
        <v>13</v>
      </c>
      <c r="G8562" t="s">
        <v>27919</v>
      </c>
      <c r="H8562" s="3" t="s">
        <v>27920</v>
      </c>
      <c r="I8562" t="s">
        <v>824</v>
      </c>
      <c r="J8562" t="s">
        <v>27921</v>
      </c>
    </row>
    <row r="8563" spans="1:10" ht="16" x14ac:dyDescent="0.2">
      <c r="A8563" t="s">
        <v>27980</v>
      </c>
      <c r="B8563" t="s">
        <v>27930</v>
      </c>
      <c r="C8563" t="s">
        <v>27931</v>
      </c>
      <c r="D8563">
        <v>2</v>
      </c>
      <c r="E8563" t="s">
        <v>5635</v>
      </c>
      <c r="F8563" t="s">
        <v>13</v>
      </c>
      <c r="G8563" t="s">
        <v>27919</v>
      </c>
      <c r="H8563" s="3" t="s">
        <v>27961</v>
      </c>
      <c r="I8563" t="s">
        <v>824</v>
      </c>
      <c r="J8563" t="s">
        <v>27983</v>
      </c>
    </row>
    <row r="8564" spans="1:10" ht="16" x14ac:dyDescent="0.2">
      <c r="A8564" t="s">
        <v>27916</v>
      </c>
      <c r="B8564" t="s">
        <v>27974</v>
      </c>
      <c r="C8564" t="s">
        <v>27975</v>
      </c>
      <c r="D8564">
        <v>2</v>
      </c>
      <c r="E8564" t="s">
        <v>5635</v>
      </c>
      <c r="F8564" t="s">
        <v>13</v>
      </c>
      <c r="G8564" t="s">
        <v>27919</v>
      </c>
      <c r="H8564" s="3" t="s">
        <v>27957</v>
      </c>
      <c r="I8564" t="s">
        <v>824</v>
      </c>
      <c r="J8564" t="s">
        <v>27921</v>
      </c>
    </row>
    <row r="8565" spans="1:10" ht="16" x14ac:dyDescent="0.2">
      <c r="A8565" t="s">
        <v>27991</v>
      </c>
      <c r="B8565" t="s">
        <v>27992</v>
      </c>
      <c r="C8565" t="s">
        <v>27993</v>
      </c>
      <c r="D8565">
        <v>6</v>
      </c>
      <c r="E8565" t="s">
        <v>5635</v>
      </c>
      <c r="F8565" t="s">
        <v>13</v>
      </c>
      <c r="G8565" t="s">
        <v>27919</v>
      </c>
      <c r="H8565" s="3" t="s">
        <v>27920</v>
      </c>
      <c r="I8565" t="s">
        <v>824</v>
      </c>
      <c r="J8565" t="s">
        <v>27994</v>
      </c>
    </row>
    <row r="8566" spans="1:10" ht="16" x14ac:dyDescent="0.2">
      <c r="A8566" t="s">
        <v>16649</v>
      </c>
      <c r="B8566" t="s">
        <v>27995</v>
      </c>
      <c r="C8566" t="s">
        <v>27996</v>
      </c>
      <c r="D8566">
        <v>2</v>
      </c>
      <c r="E8566" t="s">
        <v>5635</v>
      </c>
      <c r="F8566" t="s">
        <v>13</v>
      </c>
      <c r="G8566" t="s">
        <v>27919</v>
      </c>
      <c r="H8566" s="3" t="s">
        <v>27997</v>
      </c>
      <c r="I8566" t="s">
        <v>824</v>
      </c>
      <c r="J8566" t="s">
        <v>16654</v>
      </c>
    </row>
    <row r="8567" spans="1:10" ht="16" x14ac:dyDescent="0.2">
      <c r="A8567" t="s">
        <v>27998</v>
      </c>
      <c r="B8567" t="s">
        <v>27922</v>
      </c>
      <c r="C8567" t="s">
        <v>27923</v>
      </c>
      <c r="D8567">
        <v>1</v>
      </c>
      <c r="E8567" t="s">
        <v>5635</v>
      </c>
      <c r="F8567" t="s">
        <v>13</v>
      </c>
      <c r="G8567" t="s">
        <v>27919</v>
      </c>
      <c r="H8567" s="3" t="s">
        <v>27924</v>
      </c>
      <c r="I8567" t="s">
        <v>824</v>
      </c>
      <c r="J8567" t="s">
        <v>27999</v>
      </c>
    </row>
    <row r="8568" spans="1:10" ht="16" x14ac:dyDescent="0.2">
      <c r="A8568" t="s">
        <v>27946</v>
      </c>
      <c r="B8568" t="s">
        <v>27963</v>
      </c>
      <c r="C8568" t="s">
        <v>27964</v>
      </c>
      <c r="D8568">
        <v>2</v>
      </c>
      <c r="E8568" t="s">
        <v>5635</v>
      </c>
      <c r="F8568" t="s">
        <v>13</v>
      </c>
      <c r="G8568" t="s">
        <v>27919</v>
      </c>
      <c r="H8568" s="3" t="s">
        <v>27924</v>
      </c>
      <c r="I8568" t="s">
        <v>824</v>
      </c>
      <c r="J8568" t="s">
        <v>27947</v>
      </c>
    </row>
    <row r="8569" spans="1:10" ht="16" x14ac:dyDescent="0.2">
      <c r="A8569" t="s">
        <v>27950</v>
      </c>
      <c r="B8569" t="s">
        <v>27939</v>
      </c>
      <c r="C8569" t="s">
        <v>27940</v>
      </c>
      <c r="D8569">
        <v>1</v>
      </c>
      <c r="E8569" t="s">
        <v>5635</v>
      </c>
      <c r="F8569" t="s">
        <v>13</v>
      </c>
      <c r="G8569" t="s">
        <v>27919</v>
      </c>
      <c r="H8569" s="3" t="s">
        <v>27941</v>
      </c>
      <c r="I8569" t="s">
        <v>824</v>
      </c>
      <c r="J8569" t="s">
        <v>27953</v>
      </c>
    </row>
    <row r="8570" spans="1:10" ht="16" x14ac:dyDescent="0.2">
      <c r="A8570" t="s">
        <v>27938</v>
      </c>
      <c r="B8570" t="s">
        <v>28000</v>
      </c>
      <c r="C8570" t="s">
        <v>28001</v>
      </c>
      <c r="D8570">
        <v>2</v>
      </c>
      <c r="E8570" t="s">
        <v>5635</v>
      </c>
      <c r="F8570" t="s">
        <v>13</v>
      </c>
      <c r="G8570" t="s">
        <v>27919</v>
      </c>
      <c r="H8570" s="3" t="s">
        <v>27941</v>
      </c>
      <c r="I8570" t="s">
        <v>824</v>
      </c>
      <c r="J8570" t="s">
        <v>27942</v>
      </c>
    </row>
    <row r="8571" spans="1:10" ht="16" x14ac:dyDescent="0.2">
      <c r="A8571" t="s">
        <v>3786</v>
      </c>
      <c r="B8571" t="s">
        <v>28002</v>
      </c>
      <c r="C8571" t="s">
        <v>28003</v>
      </c>
      <c r="D8571">
        <v>1</v>
      </c>
      <c r="E8571" t="s">
        <v>5635</v>
      </c>
      <c r="F8571" t="s">
        <v>13</v>
      </c>
      <c r="G8571" t="s">
        <v>27919</v>
      </c>
      <c r="H8571" s="3" t="s">
        <v>28004</v>
      </c>
      <c r="I8571" t="s">
        <v>824</v>
      </c>
      <c r="J8571" t="s">
        <v>3789</v>
      </c>
    </row>
    <row r="8572" spans="1:10" ht="16" x14ac:dyDescent="0.2">
      <c r="A8572" t="s">
        <v>27938</v>
      </c>
      <c r="B8572" t="s">
        <v>28005</v>
      </c>
      <c r="C8572" t="s">
        <v>28006</v>
      </c>
      <c r="D8572">
        <v>4</v>
      </c>
      <c r="E8572" t="s">
        <v>5635</v>
      </c>
      <c r="F8572" t="s">
        <v>13</v>
      </c>
      <c r="G8572" t="s">
        <v>27919</v>
      </c>
      <c r="H8572" s="3" t="s">
        <v>27941</v>
      </c>
      <c r="I8572" t="s">
        <v>824</v>
      </c>
      <c r="J8572" t="s">
        <v>27942</v>
      </c>
    </row>
    <row r="8573" spans="1:10" ht="16" x14ac:dyDescent="0.2">
      <c r="A8573" t="s">
        <v>27976</v>
      </c>
      <c r="B8573" t="s">
        <v>27930</v>
      </c>
      <c r="C8573" t="s">
        <v>27931</v>
      </c>
      <c r="D8573">
        <v>2</v>
      </c>
      <c r="E8573" t="s">
        <v>5635</v>
      </c>
      <c r="F8573" t="s">
        <v>13</v>
      </c>
      <c r="G8573" t="s">
        <v>27919</v>
      </c>
      <c r="H8573" s="3" t="s">
        <v>27961</v>
      </c>
      <c r="I8573" t="s">
        <v>824</v>
      </c>
      <c r="J8573" t="s">
        <v>27979</v>
      </c>
    </row>
    <row r="8574" spans="1:10" ht="16" x14ac:dyDescent="0.2">
      <c r="A8574" t="s">
        <v>27998</v>
      </c>
      <c r="B8574" t="s">
        <v>27963</v>
      </c>
      <c r="C8574" t="s">
        <v>27964</v>
      </c>
      <c r="D8574">
        <v>2</v>
      </c>
      <c r="E8574" t="s">
        <v>5635</v>
      </c>
      <c r="F8574" t="s">
        <v>13</v>
      </c>
      <c r="G8574" t="s">
        <v>27919</v>
      </c>
      <c r="H8574" s="3" t="s">
        <v>27924</v>
      </c>
      <c r="I8574" t="s">
        <v>824</v>
      </c>
      <c r="J8574" t="s">
        <v>27999</v>
      </c>
    </row>
    <row r="8575" spans="1:10" ht="16" x14ac:dyDescent="0.2">
      <c r="A8575" t="s">
        <v>27966</v>
      </c>
      <c r="B8575" t="s">
        <v>27922</v>
      </c>
      <c r="C8575" t="s">
        <v>27923</v>
      </c>
      <c r="D8575">
        <v>1</v>
      </c>
      <c r="E8575" t="s">
        <v>5635</v>
      </c>
      <c r="F8575" t="s">
        <v>13</v>
      </c>
      <c r="G8575" t="s">
        <v>27919</v>
      </c>
      <c r="H8575" s="3" t="s">
        <v>27961</v>
      </c>
      <c r="I8575" t="s">
        <v>824</v>
      </c>
      <c r="J8575" t="s">
        <v>27969</v>
      </c>
    </row>
    <row r="8576" spans="1:10" ht="16" x14ac:dyDescent="0.2">
      <c r="A8576" t="s">
        <v>27980</v>
      </c>
      <c r="B8576" t="s">
        <v>27922</v>
      </c>
      <c r="C8576" t="s">
        <v>27923</v>
      </c>
      <c r="D8576">
        <v>1</v>
      </c>
      <c r="E8576" t="s">
        <v>5635</v>
      </c>
      <c r="F8576" t="s">
        <v>13</v>
      </c>
      <c r="G8576" t="s">
        <v>27919</v>
      </c>
      <c r="H8576" s="3" t="s">
        <v>27961</v>
      </c>
      <c r="I8576" t="s">
        <v>824</v>
      </c>
      <c r="J8576" t="s">
        <v>27983</v>
      </c>
    </row>
    <row r="8577" spans="1:10" ht="16" x14ac:dyDescent="0.2">
      <c r="A8577" t="s">
        <v>27962</v>
      </c>
      <c r="B8577" t="s">
        <v>28007</v>
      </c>
      <c r="C8577" t="s">
        <v>27968</v>
      </c>
      <c r="D8577">
        <v>4</v>
      </c>
      <c r="E8577" t="s">
        <v>5635</v>
      </c>
      <c r="F8577" t="s">
        <v>13</v>
      </c>
      <c r="G8577" t="s">
        <v>27919</v>
      </c>
      <c r="H8577" s="3" t="s">
        <v>28008</v>
      </c>
      <c r="I8577" t="s">
        <v>824</v>
      </c>
      <c r="J8577" t="s">
        <v>27965</v>
      </c>
    </row>
    <row r="8578" spans="1:10" ht="16" x14ac:dyDescent="0.2">
      <c r="A8578" t="s">
        <v>28009</v>
      </c>
      <c r="B8578" t="s">
        <v>27922</v>
      </c>
      <c r="C8578" t="s">
        <v>27923</v>
      </c>
      <c r="D8578">
        <v>1</v>
      </c>
      <c r="E8578" t="s">
        <v>5635</v>
      </c>
      <c r="F8578" t="s">
        <v>13</v>
      </c>
      <c r="G8578" t="s">
        <v>27919</v>
      </c>
      <c r="H8578" s="3" t="s">
        <v>27924</v>
      </c>
      <c r="I8578" t="s">
        <v>824</v>
      </c>
      <c r="J8578" t="s">
        <v>28010</v>
      </c>
    </row>
    <row r="8579" spans="1:10" ht="16" x14ac:dyDescent="0.2">
      <c r="A8579" t="s">
        <v>28011</v>
      </c>
      <c r="B8579" t="s">
        <v>27922</v>
      </c>
      <c r="C8579" t="s">
        <v>27923</v>
      </c>
      <c r="D8579">
        <v>1</v>
      </c>
      <c r="E8579" t="s">
        <v>5635</v>
      </c>
      <c r="F8579" t="s">
        <v>13</v>
      </c>
      <c r="G8579" t="s">
        <v>27919</v>
      </c>
      <c r="H8579" s="3" t="s">
        <v>27924</v>
      </c>
      <c r="I8579" t="s">
        <v>824</v>
      </c>
      <c r="J8579" t="s">
        <v>28012</v>
      </c>
    </row>
    <row r="8580" spans="1:10" ht="16" x14ac:dyDescent="0.2">
      <c r="A8580" t="s">
        <v>27991</v>
      </c>
      <c r="B8580" t="s">
        <v>28013</v>
      </c>
      <c r="C8580" t="s">
        <v>28014</v>
      </c>
      <c r="D8580">
        <v>2</v>
      </c>
      <c r="E8580" t="s">
        <v>5635</v>
      </c>
      <c r="F8580" t="s">
        <v>13</v>
      </c>
      <c r="G8580" t="s">
        <v>27919</v>
      </c>
      <c r="H8580" s="3" t="s">
        <v>28015</v>
      </c>
      <c r="I8580" t="s">
        <v>824</v>
      </c>
      <c r="J8580" t="s">
        <v>27994</v>
      </c>
    </row>
    <row r="8581" spans="1:10" ht="16" x14ac:dyDescent="0.2">
      <c r="A8581" t="s">
        <v>28016</v>
      </c>
      <c r="B8581" t="s">
        <v>28017</v>
      </c>
      <c r="C8581" t="s">
        <v>27993</v>
      </c>
      <c r="D8581">
        <v>1</v>
      </c>
      <c r="E8581" t="s">
        <v>5635</v>
      </c>
      <c r="F8581" t="s">
        <v>13</v>
      </c>
      <c r="G8581" t="s">
        <v>27919</v>
      </c>
      <c r="H8581" s="3" t="s">
        <v>27920</v>
      </c>
      <c r="I8581" t="s">
        <v>824</v>
      </c>
      <c r="J8581" t="s">
        <v>28018</v>
      </c>
    </row>
    <row r="8582" spans="1:10" ht="16" x14ac:dyDescent="0.2">
      <c r="A8582" t="s">
        <v>3786</v>
      </c>
      <c r="B8582" t="s">
        <v>28019</v>
      </c>
      <c r="C8582" t="s">
        <v>28020</v>
      </c>
      <c r="D8582">
        <v>3</v>
      </c>
      <c r="E8582" t="s">
        <v>5635</v>
      </c>
      <c r="F8582" t="s">
        <v>13</v>
      </c>
      <c r="G8582" t="s">
        <v>27919</v>
      </c>
      <c r="H8582" s="3" t="s">
        <v>28004</v>
      </c>
      <c r="I8582" t="s">
        <v>824</v>
      </c>
      <c r="J8582" t="s">
        <v>3789</v>
      </c>
    </row>
    <row r="8583" spans="1:10" ht="16" x14ac:dyDescent="0.2">
      <c r="A8583" t="s">
        <v>28021</v>
      </c>
      <c r="B8583" t="s">
        <v>27930</v>
      </c>
      <c r="C8583" t="s">
        <v>27931</v>
      </c>
      <c r="D8583">
        <v>2</v>
      </c>
      <c r="E8583" t="s">
        <v>5635</v>
      </c>
      <c r="F8583" t="s">
        <v>13</v>
      </c>
      <c r="G8583" t="s">
        <v>27919</v>
      </c>
      <c r="H8583" s="3" t="s">
        <v>28022</v>
      </c>
      <c r="I8583" t="s">
        <v>824</v>
      </c>
      <c r="J8583" t="s">
        <v>28023</v>
      </c>
    </row>
    <row r="8584" spans="1:10" ht="16" x14ac:dyDescent="0.2">
      <c r="A8584" t="s">
        <v>27991</v>
      </c>
      <c r="B8584" t="s">
        <v>28024</v>
      </c>
      <c r="C8584" t="s">
        <v>28025</v>
      </c>
      <c r="D8584">
        <v>5</v>
      </c>
      <c r="E8584" t="s">
        <v>5635</v>
      </c>
      <c r="F8584" t="s">
        <v>13</v>
      </c>
      <c r="G8584" t="s">
        <v>27919</v>
      </c>
      <c r="H8584" s="3" t="s">
        <v>27961</v>
      </c>
      <c r="I8584" t="s">
        <v>824</v>
      </c>
      <c r="J8584" t="s">
        <v>27994</v>
      </c>
    </row>
    <row r="8585" spans="1:10" ht="16" x14ac:dyDescent="0.2">
      <c r="A8585" t="s">
        <v>28021</v>
      </c>
      <c r="B8585" t="s">
        <v>27963</v>
      </c>
      <c r="C8585" t="s">
        <v>27964</v>
      </c>
      <c r="D8585">
        <v>3</v>
      </c>
      <c r="E8585" t="s">
        <v>5635</v>
      </c>
      <c r="F8585" t="s">
        <v>13</v>
      </c>
      <c r="G8585" t="s">
        <v>27919</v>
      </c>
      <c r="H8585" s="3" t="s">
        <v>27924</v>
      </c>
      <c r="I8585" t="s">
        <v>824</v>
      </c>
      <c r="J8585" t="s">
        <v>28023</v>
      </c>
    </row>
    <row r="8586" spans="1:10" ht="16" x14ac:dyDescent="0.2">
      <c r="A8586" t="s">
        <v>3786</v>
      </c>
      <c r="B8586" t="s">
        <v>28026</v>
      </c>
      <c r="C8586" t="s">
        <v>28027</v>
      </c>
      <c r="D8586">
        <v>2</v>
      </c>
      <c r="E8586" t="s">
        <v>5635</v>
      </c>
      <c r="F8586" t="s">
        <v>13</v>
      </c>
      <c r="G8586" t="s">
        <v>27919</v>
      </c>
      <c r="H8586" s="3" t="s">
        <v>28004</v>
      </c>
      <c r="I8586" t="s">
        <v>824</v>
      </c>
      <c r="J8586" t="s">
        <v>3789</v>
      </c>
    </row>
    <row r="8587" spans="1:10" ht="16" x14ac:dyDescent="0.2">
      <c r="A8587" t="s">
        <v>27954</v>
      </c>
      <c r="B8587" t="s">
        <v>28028</v>
      </c>
      <c r="C8587" t="s">
        <v>28029</v>
      </c>
      <c r="D8587">
        <v>5</v>
      </c>
      <c r="E8587" t="s">
        <v>5635</v>
      </c>
      <c r="F8587" t="s">
        <v>13</v>
      </c>
      <c r="G8587" t="s">
        <v>27919</v>
      </c>
      <c r="H8587" s="3" t="s">
        <v>27961</v>
      </c>
      <c r="I8587" t="s">
        <v>824</v>
      </c>
      <c r="J8587" t="s">
        <v>27958</v>
      </c>
    </row>
    <row r="8588" spans="1:10" ht="16" x14ac:dyDescent="0.2">
      <c r="A8588" t="s">
        <v>28011</v>
      </c>
      <c r="B8588" t="s">
        <v>27930</v>
      </c>
      <c r="C8588" t="s">
        <v>27931</v>
      </c>
      <c r="D8588">
        <v>2</v>
      </c>
      <c r="E8588" t="s">
        <v>5635</v>
      </c>
      <c r="F8588" t="s">
        <v>13</v>
      </c>
      <c r="G8588" t="s">
        <v>27919</v>
      </c>
      <c r="H8588" s="3" t="s">
        <v>28030</v>
      </c>
      <c r="I8588" t="s">
        <v>824</v>
      </c>
      <c r="J8588" t="s">
        <v>28012</v>
      </c>
    </row>
    <row r="8589" spans="1:10" ht="16" x14ac:dyDescent="0.2">
      <c r="A8589" t="s">
        <v>27950</v>
      </c>
      <c r="B8589" t="s">
        <v>28005</v>
      </c>
      <c r="C8589" t="s">
        <v>28006</v>
      </c>
      <c r="D8589">
        <v>4</v>
      </c>
      <c r="E8589" t="s">
        <v>5635</v>
      </c>
      <c r="F8589" t="s">
        <v>13</v>
      </c>
      <c r="G8589" t="s">
        <v>27919</v>
      </c>
      <c r="H8589" s="3" t="s">
        <v>27941</v>
      </c>
      <c r="I8589" t="s">
        <v>824</v>
      </c>
      <c r="J8589" t="s">
        <v>27953</v>
      </c>
    </row>
    <row r="8590" spans="1:10" ht="16" x14ac:dyDescent="0.2">
      <c r="A8590" t="s">
        <v>27966</v>
      </c>
      <c r="B8590" t="s">
        <v>28031</v>
      </c>
      <c r="C8590" t="s">
        <v>27931</v>
      </c>
      <c r="D8590">
        <v>2</v>
      </c>
      <c r="E8590" t="s">
        <v>5635</v>
      </c>
      <c r="F8590" t="s">
        <v>13</v>
      </c>
      <c r="G8590" t="s">
        <v>27919</v>
      </c>
      <c r="H8590" s="3" t="s">
        <v>27961</v>
      </c>
      <c r="I8590" t="s">
        <v>824</v>
      </c>
      <c r="J8590" t="s">
        <v>27969</v>
      </c>
    </row>
    <row r="8591" spans="1:10" ht="16" x14ac:dyDescent="0.2">
      <c r="A8591" t="s">
        <v>28009</v>
      </c>
      <c r="B8591" t="s">
        <v>27963</v>
      </c>
      <c r="C8591" t="s">
        <v>27964</v>
      </c>
      <c r="D8591">
        <v>2</v>
      </c>
      <c r="E8591" t="s">
        <v>5635</v>
      </c>
      <c r="F8591" t="s">
        <v>13</v>
      </c>
      <c r="G8591" t="s">
        <v>27919</v>
      </c>
      <c r="H8591" s="3" t="s">
        <v>27924</v>
      </c>
      <c r="I8591" t="s">
        <v>824</v>
      </c>
      <c r="J8591" t="s">
        <v>28010</v>
      </c>
    </row>
    <row r="8592" spans="1:10" ht="16" x14ac:dyDescent="0.2">
      <c r="A8592" t="s">
        <v>27950</v>
      </c>
      <c r="B8592" t="s">
        <v>28000</v>
      </c>
      <c r="C8592" t="s">
        <v>28001</v>
      </c>
      <c r="D8592">
        <v>2</v>
      </c>
      <c r="E8592" t="s">
        <v>5635</v>
      </c>
      <c r="F8592" t="s">
        <v>13</v>
      </c>
      <c r="G8592" t="s">
        <v>27919</v>
      </c>
      <c r="H8592" s="3" t="s">
        <v>27941</v>
      </c>
      <c r="I8592" t="s">
        <v>824</v>
      </c>
      <c r="J8592" t="s">
        <v>27953</v>
      </c>
    </row>
    <row r="8593" spans="1:10" ht="16" x14ac:dyDescent="0.2">
      <c r="A8593" t="s">
        <v>28016</v>
      </c>
      <c r="B8593" t="s">
        <v>28032</v>
      </c>
      <c r="C8593" t="s">
        <v>28033</v>
      </c>
      <c r="D8593">
        <v>2</v>
      </c>
      <c r="E8593" t="s">
        <v>5635</v>
      </c>
      <c r="F8593" t="s">
        <v>13</v>
      </c>
      <c r="G8593" t="s">
        <v>27919</v>
      </c>
      <c r="H8593" s="3" t="s">
        <v>28034</v>
      </c>
      <c r="I8593" t="s">
        <v>824</v>
      </c>
      <c r="J8593" t="s">
        <v>28018</v>
      </c>
    </row>
    <row r="8594" spans="1:10" ht="16" x14ac:dyDescent="0.2">
      <c r="A8594" t="s">
        <v>28035</v>
      </c>
      <c r="B8594" t="s">
        <v>27985</v>
      </c>
      <c r="C8594" t="s">
        <v>27986</v>
      </c>
      <c r="D8594">
        <v>4</v>
      </c>
      <c r="E8594" t="s">
        <v>5635</v>
      </c>
      <c r="F8594" t="s">
        <v>13</v>
      </c>
      <c r="G8594" t="s">
        <v>27919</v>
      </c>
      <c r="H8594" s="3" t="s">
        <v>28036</v>
      </c>
      <c r="I8594" t="s">
        <v>824</v>
      </c>
      <c r="J8594" t="s">
        <v>28037</v>
      </c>
    </row>
    <row r="8595" spans="1:10" ht="16" x14ac:dyDescent="0.2">
      <c r="A8595" t="s">
        <v>27991</v>
      </c>
      <c r="B8595" t="s">
        <v>28038</v>
      </c>
      <c r="C8595" t="s">
        <v>28039</v>
      </c>
      <c r="D8595">
        <v>1</v>
      </c>
      <c r="E8595" t="s">
        <v>5635</v>
      </c>
      <c r="F8595" t="s">
        <v>13</v>
      </c>
      <c r="G8595" t="s">
        <v>27919</v>
      </c>
      <c r="H8595" s="3" t="s">
        <v>28015</v>
      </c>
      <c r="I8595" t="s">
        <v>824</v>
      </c>
      <c r="J8595" t="s">
        <v>27994</v>
      </c>
    </row>
    <row r="8596" spans="1:10" ht="16" x14ac:dyDescent="0.2">
      <c r="A8596" t="s">
        <v>28040</v>
      </c>
      <c r="B8596" t="s">
        <v>28041</v>
      </c>
      <c r="C8596" t="s">
        <v>28042</v>
      </c>
      <c r="D8596">
        <v>1</v>
      </c>
      <c r="E8596" t="s">
        <v>5635</v>
      </c>
      <c r="F8596" t="s">
        <v>13</v>
      </c>
      <c r="G8596" t="s">
        <v>27919</v>
      </c>
      <c r="H8596" s="3" t="s">
        <v>28043</v>
      </c>
      <c r="I8596" t="s">
        <v>824</v>
      </c>
      <c r="J8596" t="s">
        <v>28044</v>
      </c>
    </row>
    <row r="8597" spans="1:10" ht="16" x14ac:dyDescent="0.2">
      <c r="A8597" t="s">
        <v>27954</v>
      </c>
      <c r="B8597" t="s">
        <v>28045</v>
      </c>
      <c r="C8597" t="s">
        <v>28046</v>
      </c>
      <c r="D8597">
        <v>1</v>
      </c>
      <c r="E8597" t="s">
        <v>5635</v>
      </c>
      <c r="F8597" t="s">
        <v>13</v>
      </c>
      <c r="G8597" t="s">
        <v>27919</v>
      </c>
      <c r="H8597" s="3" t="s">
        <v>27961</v>
      </c>
      <c r="I8597" t="s">
        <v>824</v>
      </c>
      <c r="J8597" t="s">
        <v>27958</v>
      </c>
    </row>
    <row r="8598" spans="1:10" ht="16" x14ac:dyDescent="0.2">
      <c r="A8598" t="s">
        <v>27962</v>
      </c>
      <c r="B8598" t="s">
        <v>28047</v>
      </c>
      <c r="C8598" t="s">
        <v>27923</v>
      </c>
      <c r="D8598">
        <v>1</v>
      </c>
      <c r="E8598" t="s">
        <v>5635</v>
      </c>
      <c r="F8598" t="s">
        <v>13</v>
      </c>
      <c r="G8598" t="s">
        <v>27919</v>
      </c>
      <c r="H8598" s="3" t="s">
        <v>27924</v>
      </c>
      <c r="I8598" t="s">
        <v>824</v>
      </c>
      <c r="J8598" t="s">
        <v>27965</v>
      </c>
    </row>
    <row r="8599" spans="1:10" ht="16" x14ac:dyDescent="0.2">
      <c r="A8599" t="s">
        <v>27962</v>
      </c>
      <c r="B8599" t="s">
        <v>27930</v>
      </c>
      <c r="C8599" t="s">
        <v>27931</v>
      </c>
      <c r="D8599">
        <v>3</v>
      </c>
      <c r="E8599" t="s">
        <v>5635</v>
      </c>
      <c r="F8599" t="s">
        <v>13</v>
      </c>
      <c r="G8599" t="s">
        <v>27919</v>
      </c>
      <c r="H8599" s="3" t="s">
        <v>28048</v>
      </c>
      <c r="I8599" t="s">
        <v>824</v>
      </c>
      <c r="J8599" t="s">
        <v>27965</v>
      </c>
    </row>
    <row r="8600" spans="1:10" ht="16" x14ac:dyDescent="0.2">
      <c r="A8600" t="s">
        <v>27970</v>
      </c>
      <c r="B8600" t="s">
        <v>27963</v>
      </c>
      <c r="C8600" t="s">
        <v>27964</v>
      </c>
      <c r="D8600">
        <v>2</v>
      </c>
      <c r="E8600" t="s">
        <v>5635</v>
      </c>
      <c r="F8600" t="s">
        <v>13</v>
      </c>
      <c r="G8600" t="s">
        <v>27919</v>
      </c>
      <c r="H8600" s="3" t="s">
        <v>27961</v>
      </c>
      <c r="I8600" t="s">
        <v>824</v>
      </c>
      <c r="J8600" t="s">
        <v>27972</v>
      </c>
    </row>
    <row r="8601" spans="1:10" ht="16" x14ac:dyDescent="0.2">
      <c r="A8601" t="s">
        <v>28021</v>
      </c>
      <c r="B8601" t="s">
        <v>27922</v>
      </c>
      <c r="C8601" t="s">
        <v>27923</v>
      </c>
      <c r="D8601">
        <v>1</v>
      </c>
      <c r="E8601" t="s">
        <v>5635</v>
      </c>
      <c r="F8601" t="s">
        <v>13</v>
      </c>
      <c r="G8601" t="s">
        <v>27919</v>
      </c>
      <c r="H8601" s="3" t="s">
        <v>27924</v>
      </c>
      <c r="I8601" t="s">
        <v>824</v>
      </c>
      <c r="J8601" t="s">
        <v>28023</v>
      </c>
    </row>
    <row r="8602" spans="1:10" ht="16" x14ac:dyDescent="0.2">
      <c r="A8602" t="s">
        <v>19718</v>
      </c>
      <c r="B8602" t="s">
        <v>27922</v>
      </c>
      <c r="C8602" t="s">
        <v>27923</v>
      </c>
      <c r="D8602">
        <v>1</v>
      </c>
      <c r="E8602" t="s">
        <v>5635</v>
      </c>
      <c r="F8602" t="s">
        <v>13</v>
      </c>
      <c r="G8602" t="s">
        <v>27919</v>
      </c>
      <c r="H8602" s="3" t="s">
        <v>27924</v>
      </c>
      <c r="I8602" t="s">
        <v>824</v>
      </c>
      <c r="J8602" t="s">
        <v>19723</v>
      </c>
    </row>
    <row r="8603" spans="1:10" ht="16" x14ac:dyDescent="0.2">
      <c r="A8603" t="s">
        <v>27948</v>
      </c>
      <c r="B8603" t="s">
        <v>28049</v>
      </c>
      <c r="C8603" t="s">
        <v>28050</v>
      </c>
      <c r="D8603">
        <v>2</v>
      </c>
      <c r="E8603" t="s">
        <v>5635</v>
      </c>
      <c r="F8603" t="s">
        <v>13</v>
      </c>
      <c r="G8603" t="s">
        <v>27919</v>
      </c>
      <c r="H8603" s="3" t="s">
        <v>28051</v>
      </c>
      <c r="I8603" t="s">
        <v>824</v>
      </c>
      <c r="J8603" t="s">
        <v>27949</v>
      </c>
    </row>
    <row r="8604" spans="1:10" ht="16" x14ac:dyDescent="0.2">
      <c r="A8604" t="s">
        <v>27991</v>
      </c>
      <c r="B8604" t="s">
        <v>28052</v>
      </c>
      <c r="C8604" t="s">
        <v>28053</v>
      </c>
      <c r="D8604">
        <v>3</v>
      </c>
      <c r="E8604" t="s">
        <v>5635</v>
      </c>
      <c r="F8604" t="s">
        <v>13</v>
      </c>
      <c r="G8604" t="s">
        <v>27919</v>
      </c>
      <c r="H8604" s="3" t="s">
        <v>28015</v>
      </c>
      <c r="I8604" t="s">
        <v>824</v>
      </c>
      <c r="J8604" t="s">
        <v>27994</v>
      </c>
    </row>
    <row r="8605" spans="1:10" ht="16" x14ac:dyDescent="0.2">
      <c r="A8605" t="s">
        <v>28011</v>
      </c>
      <c r="B8605" t="s">
        <v>27963</v>
      </c>
      <c r="C8605" t="s">
        <v>27964</v>
      </c>
      <c r="D8605">
        <v>3</v>
      </c>
      <c r="E8605" t="s">
        <v>5635</v>
      </c>
      <c r="F8605" t="s">
        <v>13</v>
      </c>
      <c r="G8605" t="s">
        <v>27919</v>
      </c>
      <c r="H8605" s="3" t="s">
        <v>27924</v>
      </c>
      <c r="I8605" t="s">
        <v>824</v>
      </c>
      <c r="J8605" t="s">
        <v>28012</v>
      </c>
    </row>
    <row r="8606" spans="1:10" ht="16" x14ac:dyDescent="0.2">
      <c r="A8606" t="s">
        <v>28021</v>
      </c>
      <c r="B8606" t="s">
        <v>28007</v>
      </c>
      <c r="C8606" t="s">
        <v>27968</v>
      </c>
      <c r="D8606">
        <v>4</v>
      </c>
      <c r="E8606" t="s">
        <v>5635</v>
      </c>
      <c r="F8606" t="s">
        <v>13</v>
      </c>
      <c r="G8606" t="s">
        <v>27919</v>
      </c>
      <c r="H8606" s="3" t="s">
        <v>28008</v>
      </c>
      <c r="I8606" t="s">
        <v>824</v>
      </c>
      <c r="J8606" t="s">
        <v>28023</v>
      </c>
    </row>
    <row r="8607" spans="1:10" ht="16" x14ac:dyDescent="0.2">
      <c r="A8607" t="s">
        <v>27991</v>
      </c>
      <c r="B8607" t="s">
        <v>27981</v>
      </c>
      <c r="C8607" t="s">
        <v>27982</v>
      </c>
      <c r="D8607">
        <v>4</v>
      </c>
      <c r="E8607" t="s">
        <v>5635</v>
      </c>
      <c r="F8607" t="s">
        <v>13</v>
      </c>
      <c r="G8607" t="s">
        <v>27919</v>
      </c>
      <c r="H8607" s="3" t="s">
        <v>27920</v>
      </c>
      <c r="I8607" t="s">
        <v>824</v>
      </c>
      <c r="J8607" t="s">
        <v>27994</v>
      </c>
    </row>
    <row r="8608" spans="1:10" ht="16" x14ac:dyDescent="0.2">
      <c r="A8608" t="s">
        <v>27970</v>
      </c>
      <c r="B8608" t="s">
        <v>27930</v>
      </c>
      <c r="C8608" t="s">
        <v>27931</v>
      </c>
      <c r="D8608">
        <v>3</v>
      </c>
      <c r="E8608" t="s">
        <v>5635</v>
      </c>
      <c r="F8608" t="s">
        <v>13</v>
      </c>
      <c r="G8608" t="s">
        <v>27919</v>
      </c>
      <c r="H8608" s="3" t="s">
        <v>27961</v>
      </c>
      <c r="I8608" t="s">
        <v>824</v>
      </c>
      <c r="J8608" t="s">
        <v>27972</v>
      </c>
    </row>
    <row r="8609" spans="1:10" ht="16" x14ac:dyDescent="0.2">
      <c r="A8609" t="s">
        <v>27927</v>
      </c>
      <c r="B8609" t="s">
        <v>27963</v>
      </c>
      <c r="C8609" t="s">
        <v>27964</v>
      </c>
      <c r="D8609">
        <v>3</v>
      </c>
      <c r="E8609" t="s">
        <v>5635</v>
      </c>
      <c r="F8609" t="s">
        <v>13</v>
      </c>
      <c r="G8609" t="s">
        <v>27919</v>
      </c>
      <c r="H8609" s="3" t="s">
        <v>28054</v>
      </c>
      <c r="I8609" t="s">
        <v>824</v>
      </c>
      <c r="J8609" t="s">
        <v>27929</v>
      </c>
    </row>
    <row r="8610" spans="1:10" ht="16" x14ac:dyDescent="0.2">
      <c r="A8610" t="s">
        <v>27933</v>
      </c>
      <c r="B8610" t="s">
        <v>28055</v>
      </c>
      <c r="C8610" t="s">
        <v>28050</v>
      </c>
      <c r="D8610">
        <v>2</v>
      </c>
      <c r="E8610" t="s">
        <v>5635</v>
      </c>
      <c r="F8610" t="s">
        <v>13</v>
      </c>
      <c r="G8610" t="s">
        <v>27919</v>
      </c>
      <c r="H8610" s="3" t="s">
        <v>28051</v>
      </c>
      <c r="I8610" t="s">
        <v>824</v>
      </c>
      <c r="J8610" t="s">
        <v>27937</v>
      </c>
    </row>
    <row r="8611" spans="1:10" ht="16" x14ac:dyDescent="0.2">
      <c r="A8611" t="s">
        <v>27938</v>
      </c>
      <c r="B8611" t="s">
        <v>27951</v>
      </c>
      <c r="C8611" t="s">
        <v>27952</v>
      </c>
      <c r="D8611">
        <v>3</v>
      </c>
      <c r="E8611" t="s">
        <v>5635</v>
      </c>
      <c r="F8611" t="s">
        <v>13</v>
      </c>
      <c r="G8611" t="s">
        <v>27919</v>
      </c>
      <c r="H8611" s="3" t="s">
        <v>27941</v>
      </c>
      <c r="I8611" t="s">
        <v>824</v>
      </c>
      <c r="J8611" t="s">
        <v>27942</v>
      </c>
    </row>
    <row r="8612" spans="1:10" ht="16" x14ac:dyDescent="0.2">
      <c r="A8612" t="s">
        <v>27970</v>
      </c>
      <c r="B8612" t="s">
        <v>28007</v>
      </c>
      <c r="C8612" t="s">
        <v>27968</v>
      </c>
      <c r="D8612">
        <v>4</v>
      </c>
      <c r="E8612" t="s">
        <v>5635</v>
      </c>
      <c r="F8612" t="s">
        <v>13</v>
      </c>
      <c r="G8612" t="s">
        <v>27919</v>
      </c>
      <c r="H8612" s="3" t="s">
        <v>27961</v>
      </c>
      <c r="I8612" t="s">
        <v>824</v>
      </c>
      <c r="J8612" t="s">
        <v>27972</v>
      </c>
    </row>
    <row r="8613" spans="1:10" ht="16" x14ac:dyDescent="0.2">
      <c r="A8613" t="s">
        <v>27927</v>
      </c>
      <c r="B8613" t="s">
        <v>28056</v>
      </c>
      <c r="C8613" t="s">
        <v>28057</v>
      </c>
      <c r="D8613">
        <v>4</v>
      </c>
      <c r="E8613" t="s">
        <v>5635</v>
      </c>
      <c r="F8613" t="s">
        <v>13</v>
      </c>
      <c r="G8613" t="s">
        <v>27919</v>
      </c>
      <c r="H8613" s="3" t="s">
        <v>27928</v>
      </c>
      <c r="I8613" t="s">
        <v>824</v>
      </c>
      <c r="J8613" t="s">
        <v>27929</v>
      </c>
    </row>
    <row r="8614" spans="1:10" ht="16" x14ac:dyDescent="0.2">
      <c r="A8614" t="s">
        <v>15230</v>
      </c>
      <c r="B8614" t="s">
        <v>28058</v>
      </c>
      <c r="C8614" t="s">
        <v>28059</v>
      </c>
      <c r="D8614">
        <v>3</v>
      </c>
      <c r="E8614" t="s">
        <v>13</v>
      </c>
      <c r="F8614" t="s">
        <v>13</v>
      </c>
      <c r="G8614" t="s">
        <v>28060</v>
      </c>
      <c r="H8614" s="3" t="s">
        <v>28061</v>
      </c>
      <c r="I8614" t="s">
        <v>390</v>
      </c>
      <c r="J8614" t="s">
        <v>15234</v>
      </c>
    </row>
    <row r="8615" spans="1:10" ht="16" x14ac:dyDescent="0.2">
      <c r="A8615" t="s">
        <v>8565</v>
      </c>
      <c r="B8615" t="s">
        <v>4934</v>
      </c>
      <c r="C8615" t="s">
        <v>20393</v>
      </c>
      <c r="D8615">
        <v>2</v>
      </c>
      <c r="E8615" t="s">
        <v>13</v>
      </c>
      <c r="F8615" t="s">
        <v>13</v>
      </c>
      <c r="G8615" t="s">
        <v>28062</v>
      </c>
      <c r="H8615" s="3" t="s">
        <v>28063</v>
      </c>
      <c r="I8615" t="s">
        <v>69</v>
      </c>
      <c r="J8615" t="s">
        <v>8569</v>
      </c>
    </row>
    <row r="8616" spans="1:10" ht="16" x14ac:dyDescent="0.2">
      <c r="A8616" t="s">
        <v>28064</v>
      </c>
      <c r="B8616" t="s">
        <v>22794</v>
      </c>
      <c r="C8616" t="s">
        <v>22795</v>
      </c>
      <c r="D8616">
        <v>1</v>
      </c>
      <c r="E8616" t="s">
        <v>13</v>
      </c>
      <c r="F8616" t="s">
        <v>13</v>
      </c>
      <c r="G8616" t="s">
        <v>28062</v>
      </c>
      <c r="H8616" s="3" t="s">
        <v>28063</v>
      </c>
      <c r="I8616" t="s">
        <v>69</v>
      </c>
      <c r="J8616" t="s">
        <v>28065</v>
      </c>
    </row>
    <row r="8617" spans="1:10" ht="16" x14ac:dyDescent="0.2">
      <c r="A8617" t="s">
        <v>25202</v>
      </c>
      <c r="B8617" t="s">
        <v>28066</v>
      </c>
      <c r="C8617" t="s">
        <v>28067</v>
      </c>
      <c r="D8617">
        <v>3</v>
      </c>
      <c r="E8617" t="s">
        <v>13</v>
      </c>
      <c r="F8617" t="s">
        <v>13</v>
      </c>
      <c r="G8617" t="s">
        <v>28062</v>
      </c>
      <c r="H8617" s="3" t="s">
        <v>28063</v>
      </c>
      <c r="I8617" t="s">
        <v>69</v>
      </c>
      <c r="J8617" t="s">
        <v>25203</v>
      </c>
    </row>
    <row r="8618" spans="1:10" ht="16" x14ac:dyDescent="0.2">
      <c r="A8618" t="s">
        <v>1777</v>
      </c>
      <c r="B8618" t="s">
        <v>28068</v>
      </c>
      <c r="C8618" t="s">
        <v>28069</v>
      </c>
      <c r="D8618">
        <v>1</v>
      </c>
      <c r="E8618" t="s">
        <v>13</v>
      </c>
      <c r="F8618" t="s">
        <v>13</v>
      </c>
      <c r="G8618" t="s">
        <v>28062</v>
      </c>
      <c r="H8618" s="3" t="s">
        <v>28063</v>
      </c>
      <c r="I8618" t="s">
        <v>69</v>
      </c>
      <c r="J8618" t="s">
        <v>1782</v>
      </c>
    </row>
    <row r="8619" spans="1:10" ht="16" x14ac:dyDescent="0.2">
      <c r="A8619" t="s">
        <v>28070</v>
      </c>
      <c r="B8619" t="s">
        <v>4934</v>
      </c>
      <c r="C8619" t="s">
        <v>20393</v>
      </c>
      <c r="D8619">
        <v>1</v>
      </c>
      <c r="E8619" t="s">
        <v>13</v>
      </c>
      <c r="F8619" t="s">
        <v>13</v>
      </c>
      <c r="G8619" t="s">
        <v>28062</v>
      </c>
      <c r="H8619" s="3" t="s">
        <v>28063</v>
      </c>
      <c r="I8619" t="s">
        <v>69</v>
      </c>
      <c r="J8619" t="s">
        <v>28071</v>
      </c>
    </row>
    <row r="8620" spans="1:10" ht="16" x14ac:dyDescent="0.2">
      <c r="A8620" t="s">
        <v>690</v>
      </c>
      <c r="B8620" t="s">
        <v>28072</v>
      </c>
      <c r="C8620" t="s">
        <v>28073</v>
      </c>
      <c r="D8620">
        <v>1</v>
      </c>
      <c r="E8620" t="s">
        <v>13</v>
      </c>
      <c r="F8620" t="s">
        <v>13</v>
      </c>
      <c r="G8620" t="s">
        <v>28062</v>
      </c>
      <c r="H8620" s="3" t="s">
        <v>28063</v>
      </c>
      <c r="I8620" t="s">
        <v>69</v>
      </c>
      <c r="J8620" t="s">
        <v>691</v>
      </c>
    </row>
    <row r="8621" spans="1:10" ht="16" x14ac:dyDescent="0.2">
      <c r="A8621" t="s">
        <v>8565</v>
      </c>
      <c r="B8621" t="s">
        <v>22794</v>
      </c>
      <c r="C8621" t="s">
        <v>22795</v>
      </c>
      <c r="D8621">
        <v>1</v>
      </c>
      <c r="E8621" t="s">
        <v>13</v>
      </c>
      <c r="F8621" t="s">
        <v>13</v>
      </c>
      <c r="G8621" t="s">
        <v>28062</v>
      </c>
      <c r="H8621" s="3" t="s">
        <v>28063</v>
      </c>
      <c r="I8621" t="s">
        <v>69</v>
      </c>
      <c r="J8621" t="s">
        <v>8569</v>
      </c>
    </row>
    <row r="8622" spans="1:10" ht="16" x14ac:dyDescent="0.2">
      <c r="A8622" t="s">
        <v>28074</v>
      </c>
      <c r="B8622" t="s">
        <v>22794</v>
      </c>
      <c r="C8622" t="s">
        <v>22795</v>
      </c>
      <c r="D8622">
        <v>1</v>
      </c>
      <c r="E8622" t="s">
        <v>13</v>
      </c>
      <c r="F8622" t="s">
        <v>13</v>
      </c>
      <c r="G8622" t="s">
        <v>28062</v>
      </c>
      <c r="H8622" s="3" t="s">
        <v>28063</v>
      </c>
      <c r="I8622" t="s">
        <v>69</v>
      </c>
      <c r="J8622" t="s">
        <v>28075</v>
      </c>
    </row>
    <row r="8623" spans="1:10" ht="16" x14ac:dyDescent="0.2">
      <c r="A8623" t="s">
        <v>25202</v>
      </c>
      <c r="B8623" t="s">
        <v>4934</v>
      </c>
      <c r="C8623" t="s">
        <v>20393</v>
      </c>
      <c r="D8623">
        <v>2</v>
      </c>
      <c r="E8623" t="s">
        <v>13</v>
      </c>
      <c r="F8623" t="s">
        <v>13</v>
      </c>
      <c r="G8623" t="s">
        <v>28062</v>
      </c>
      <c r="H8623" s="3" t="s">
        <v>28063</v>
      </c>
      <c r="I8623" t="s">
        <v>69</v>
      </c>
      <c r="J8623" t="s">
        <v>25203</v>
      </c>
    </row>
    <row r="8624" spans="1:10" ht="16" x14ac:dyDescent="0.2">
      <c r="A8624" t="s">
        <v>11300</v>
      </c>
      <c r="B8624" t="s">
        <v>22794</v>
      </c>
      <c r="C8624" t="s">
        <v>22795</v>
      </c>
      <c r="D8624">
        <v>3</v>
      </c>
      <c r="E8624" t="s">
        <v>13</v>
      </c>
      <c r="F8624" t="s">
        <v>13</v>
      </c>
      <c r="G8624" t="s">
        <v>28062</v>
      </c>
      <c r="H8624" s="3" t="s">
        <v>28063</v>
      </c>
      <c r="I8624" t="s">
        <v>69</v>
      </c>
      <c r="J8624" t="s">
        <v>11303</v>
      </c>
    </row>
    <row r="8625" spans="1:10" ht="16" x14ac:dyDescent="0.2">
      <c r="A8625" t="s">
        <v>28070</v>
      </c>
      <c r="B8625" t="s">
        <v>28072</v>
      </c>
      <c r="C8625" t="s">
        <v>28073</v>
      </c>
      <c r="D8625">
        <v>2</v>
      </c>
      <c r="E8625" t="s">
        <v>13</v>
      </c>
      <c r="F8625" t="s">
        <v>13</v>
      </c>
      <c r="G8625" t="s">
        <v>28062</v>
      </c>
      <c r="H8625" s="3" t="s">
        <v>28063</v>
      </c>
      <c r="I8625" t="s">
        <v>69</v>
      </c>
      <c r="J8625" t="s">
        <v>28071</v>
      </c>
    </row>
    <row r="8626" spans="1:10" ht="16" x14ac:dyDescent="0.2">
      <c r="A8626" t="s">
        <v>1860</v>
      </c>
      <c r="B8626" t="s">
        <v>4934</v>
      </c>
      <c r="C8626" t="s">
        <v>20393</v>
      </c>
      <c r="D8626">
        <v>3</v>
      </c>
      <c r="E8626" t="s">
        <v>13</v>
      </c>
      <c r="F8626" t="s">
        <v>13</v>
      </c>
      <c r="G8626" t="s">
        <v>28062</v>
      </c>
      <c r="H8626" s="3" t="s">
        <v>28063</v>
      </c>
      <c r="I8626" t="s">
        <v>69</v>
      </c>
      <c r="J8626" t="s">
        <v>1863</v>
      </c>
    </row>
    <row r="8627" spans="1:10" ht="16" x14ac:dyDescent="0.2">
      <c r="A8627" t="s">
        <v>1860</v>
      </c>
      <c r="B8627" t="s">
        <v>28076</v>
      </c>
      <c r="C8627" t="s">
        <v>28077</v>
      </c>
      <c r="D8627">
        <v>4</v>
      </c>
      <c r="E8627" t="s">
        <v>13</v>
      </c>
      <c r="F8627" t="s">
        <v>13</v>
      </c>
      <c r="G8627" t="s">
        <v>28062</v>
      </c>
      <c r="H8627" s="3" t="s">
        <v>28063</v>
      </c>
      <c r="I8627" t="s">
        <v>69</v>
      </c>
      <c r="J8627" t="s">
        <v>1863</v>
      </c>
    </row>
    <row r="8628" spans="1:10" ht="16" x14ac:dyDescent="0.2">
      <c r="A8628" t="s">
        <v>1860</v>
      </c>
      <c r="B8628" t="s">
        <v>28072</v>
      </c>
      <c r="C8628" t="s">
        <v>28073</v>
      </c>
      <c r="D8628">
        <v>2</v>
      </c>
      <c r="E8628" t="s">
        <v>13</v>
      </c>
      <c r="F8628" t="s">
        <v>13</v>
      </c>
      <c r="G8628" t="s">
        <v>28062</v>
      </c>
      <c r="H8628" s="3" t="s">
        <v>28063</v>
      </c>
      <c r="I8628" t="s">
        <v>69</v>
      </c>
      <c r="J8628" t="s">
        <v>1863</v>
      </c>
    </row>
    <row r="8629" spans="1:10" ht="16" x14ac:dyDescent="0.2">
      <c r="A8629" t="s">
        <v>28078</v>
      </c>
      <c r="B8629" t="s">
        <v>22794</v>
      </c>
      <c r="C8629" t="s">
        <v>22795</v>
      </c>
      <c r="D8629">
        <v>3</v>
      </c>
      <c r="E8629" t="s">
        <v>13</v>
      </c>
      <c r="F8629" t="s">
        <v>13</v>
      </c>
      <c r="G8629" t="s">
        <v>28062</v>
      </c>
      <c r="H8629" s="3" t="s">
        <v>28063</v>
      </c>
      <c r="I8629" t="s">
        <v>69</v>
      </c>
      <c r="J8629" t="s">
        <v>28079</v>
      </c>
    </row>
    <row r="8630" spans="1:10" ht="16" x14ac:dyDescent="0.2">
      <c r="A8630" t="s">
        <v>28080</v>
      </c>
      <c r="B8630" t="s">
        <v>4934</v>
      </c>
      <c r="C8630" t="s">
        <v>20393</v>
      </c>
      <c r="D8630">
        <v>2</v>
      </c>
      <c r="E8630" t="s">
        <v>13</v>
      </c>
      <c r="F8630" t="s">
        <v>13</v>
      </c>
      <c r="G8630" t="s">
        <v>28062</v>
      </c>
      <c r="H8630" s="3" t="s">
        <v>28063</v>
      </c>
      <c r="I8630" t="s">
        <v>69</v>
      </c>
      <c r="J8630" t="s">
        <v>28081</v>
      </c>
    </row>
    <row r="8631" spans="1:10" ht="16" x14ac:dyDescent="0.2">
      <c r="A8631" t="s">
        <v>28070</v>
      </c>
      <c r="B8631" t="s">
        <v>28076</v>
      </c>
      <c r="C8631" t="s">
        <v>28077</v>
      </c>
      <c r="D8631">
        <v>3</v>
      </c>
      <c r="E8631" t="s">
        <v>13</v>
      </c>
      <c r="F8631" t="s">
        <v>13</v>
      </c>
      <c r="G8631" t="s">
        <v>28062</v>
      </c>
      <c r="H8631" s="3" t="s">
        <v>28063</v>
      </c>
      <c r="I8631" t="s">
        <v>69</v>
      </c>
      <c r="J8631" t="s">
        <v>28071</v>
      </c>
    </row>
    <row r="8632" spans="1:10" ht="16" x14ac:dyDescent="0.2">
      <c r="A8632" t="s">
        <v>28080</v>
      </c>
      <c r="B8632" t="s">
        <v>28068</v>
      </c>
      <c r="C8632" t="s">
        <v>28069</v>
      </c>
      <c r="D8632">
        <v>3</v>
      </c>
      <c r="E8632" t="s">
        <v>13</v>
      </c>
      <c r="F8632" t="s">
        <v>13</v>
      </c>
      <c r="G8632" t="s">
        <v>28062</v>
      </c>
      <c r="H8632" s="3" t="s">
        <v>28063</v>
      </c>
      <c r="I8632" t="s">
        <v>69</v>
      </c>
      <c r="J8632" t="s">
        <v>28081</v>
      </c>
    </row>
    <row r="8633" spans="1:10" ht="16" x14ac:dyDescent="0.2">
      <c r="A8633" t="s">
        <v>28064</v>
      </c>
      <c r="B8633" t="s">
        <v>4934</v>
      </c>
      <c r="C8633" t="s">
        <v>20393</v>
      </c>
      <c r="D8633">
        <v>2</v>
      </c>
      <c r="E8633" t="s">
        <v>13</v>
      </c>
      <c r="F8633" t="s">
        <v>13</v>
      </c>
      <c r="G8633" t="s">
        <v>28062</v>
      </c>
      <c r="H8633" s="3" t="s">
        <v>28063</v>
      </c>
      <c r="I8633" t="s">
        <v>69</v>
      </c>
      <c r="J8633" t="s">
        <v>28065</v>
      </c>
    </row>
    <row r="8634" spans="1:10" ht="16" x14ac:dyDescent="0.2">
      <c r="A8634" t="s">
        <v>1709</v>
      </c>
      <c r="B8634" t="s">
        <v>4934</v>
      </c>
      <c r="C8634" t="s">
        <v>20393</v>
      </c>
      <c r="D8634">
        <v>2</v>
      </c>
      <c r="E8634" t="s">
        <v>13</v>
      </c>
      <c r="F8634" t="s">
        <v>13</v>
      </c>
      <c r="G8634" t="s">
        <v>28062</v>
      </c>
      <c r="H8634" s="3" t="s">
        <v>28063</v>
      </c>
      <c r="I8634" t="s">
        <v>69</v>
      </c>
      <c r="J8634" t="s">
        <v>1713</v>
      </c>
    </row>
    <row r="8635" spans="1:10" ht="16" x14ac:dyDescent="0.2">
      <c r="A8635" t="s">
        <v>28080</v>
      </c>
      <c r="B8635" t="s">
        <v>28072</v>
      </c>
      <c r="C8635" t="s">
        <v>28073</v>
      </c>
      <c r="D8635">
        <v>1</v>
      </c>
      <c r="E8635" t="s">
        <v>13</v>
      </c>
      <c r="F8635" t="s">
        <v>13</v>
      </c>
      <c r="G8635" t="s">
        <v>28062</v>
      </c>
      <c r="H8635" s="3" t="s">
        <v>28063</v>
      </c>
      <c r="I8635" t="s">
        <v>69</v>
      </c>
      <c r="J8635" t="s">
        <v>28081</v>
      </c>
    </row>
    <row r="8636" spans="1:10" ht="16" x14ac:dyDescent="0.2">
      <c r="A8636" t="s">
        <v>20362</v>
      </c>
      <c r="B8636" t="s">
        <v>28082</v>
      </c>
      <c r="C8636" t="s">
        <v>28083</v>
      </c>
      <c r="D8636">
        <v>1</v>
      </c>
      <c r="E8636" t="s">
        <v>13</v>
      </c>
      <c r="F8636" t="s">
        <v>13</v>
      </c>
      <c r="G8636" t="s">
        <v>28062</v>
      </c>
      <c r="H8636" s="3" t="s">
        <v>28084</v>
      </c>
      <c r="I8636" t="s">
        <v>69</v>
      </c>
      <c r="J8636" t="s">
        <v>20365</v>
      </c>
    </row>
    <row r="8637" spans="1:10" ht="32" x14ac:dyDescent="0.2">
      <c r="A8637" t="s">
        <v>11300</v>
      </c>
      <c r="B8637" t="s">
        <v>4934</v>
      </c>
      <c r="C8637" t="s">
        <v>20393</v>
      </c>
      <c r="D8637">
        <v>1</v>
      </c>
      <c r="E8637" t="s">
        <v>13</v>
      </c>
      <c r="F8637" t="s">
        <v>13</v>
      </c>
      <c r="G8637" t="s">
        <v>28085</v>
      </c>
      <c r="H8637" s="3" t="s">
        <v>28086</v>
      </c>
      <c r="I8637" t="s">
        <v>918</v>
      </c>
      <c r="J8637" t="s">
        <v>11303</v>
      </c>
    </row>
    <row r="8638" spans="1:10" ht="32" x14ac:dyDescent="0.2">
      <c r="A8638" t="s">
        <v>28074</v>
      </c>
      <c r="B8638" t="s">
        <v>4934</v>
      </c>
      <c r="C8638" t="s">
        <v>20393</v>
      </c>
      <c r="D8638">
        <v>2</v>
      </c>
      <c r="E8638" t="s">
        <v>13</v>
      </c>
      <c r="F8638" t="s">
        <v>13</v>
      </c>
      <c r="G8638" t="s">
        <v>28087</v>
      </c>
      <c r="H8638" s="3" t="s">
        <v>28086</v>
      </c>
      <c r="I8638" t="s">
        <v>918</v>
      </c>
      <c r="J8638" t="s">
        <v>28075</v>
      </c>
    </row>
    <row r="8639" spans="1:10" ht="32" x14ac:dyDescent="0.2">
      <c r="A8639" t="s">
        <v>690</v>
      </c>
      <c r="B8639" t="s">
        <v>4934</v>
      </c>
      <c r="C8639" t="s">
        <v>20393</v>
      </c>
      <c r="D8639">
        <v>3</v>
      </c>
      <c r="E8639" t="s">
        <v>13</v>
      </c>
      <c r="F8639" t="s">
        <v>13</v>
      </c>
      <c r="G8639" t="s">
        <v>28088</v>
      </c>
      <c r="H8639" s="3" t="s">
        <v>28086</v>
      </c>
      <c r="I8639" t="s">
        <v>918</v>
      </c>
      <c r="J8639" t="s">
        <v>691</v>
      </c>
    </row>
    <row r="8640" spans="1:10" ht="32" x14ac:dyDescent="0.2">
      <c r="A8640" t="s">
        <v>28078</v>
      </c>
      <c r="B8640" t="s">
        <v>4934</v>
      </c>
      <c r="C8640" t="s">
        <v>20393</v>
      </c>
      <c r="D8640">
        <v>4</v>
      </c>
      <c r="E8640" t="s">
        <v>13</v>
      </c>
      <c r="F8640" t="s">
        <v>13</v>
      </c>
      <c r="G8640" t="s">
        <v>28089</v>
      </c>
      <c r="H8640" s="3" t="s">
        <v>28090</v>
      </c>
      <c r="I8640" t="s">
        <v>918</v>
      </c>
      <c r="J8640" t="s">
        <v>28079</v>
      </c>
    </row>
    <row r="8641" spans="1:10" ht="48" x14ac:dyDescent="0.2">
      <c r="A8641" t="s">
        <v>20342</v>
      </c>
      <c r="B8641" t="s">
        <v>4934</v>
      </c>
      <c r="C8641" t="s">
        <v>20393</v>
      </c>
      <c r="D8641">
        <v>3</v>
      </c>
      <c r="E8641" t="s">
        <v>13</v>
      </c>
      <c r="F8641" t="s">
        <v>13</v>
      </c>
      <c r="G8641" t="s">
        <v>28091</v>
      </c>
      <c r="H8641" s="3" t="s">
        <v>28092</v>
      </c>
      <c r="I8641" t="s">
        <v>918</v>
      </c>
      <c r="J8641" t="s">
        <v>20346</v>
      </c>
    </row>
    <row r="8642" spans="1:10" ht="16" x14ac:dyDescent="0.2">
      <c r="A8642" t="s">
        <v>28093</v>
      </c>
      <c r="B8642" t="s">
        <v>28094</v>
      </c>
      <c r="C8642" t="s">
        <v>28095</v>
      </c>
      <c r="D8642">
        <v>5</v>
      </c>
      <c r="E8642" t="s">
        <v>13</v>
      </c>
      <c r="F8642" t="s">
        <v>13</v>
      </c>
      <c r="G8642" t="s">
        <v>28096</v>
      </c>
      <c r="H8642" s="3" t="s">
        <v>28097</v>
      </c>
      <c r="I8642" t="s">
        <v>28098</v>
      </c>
      <c r="J8642" t="s">
        <v>28099</v>
      </c>
    </row>
    <row r="8643" spans="1:10" ht="16" x14ac:dyDescent="0.2">
      <c r="A8643" t="s">
        <v>28093</v>
      </c>
      <c r="B8643" t="s">
        <v>28100</v>
      </c>
      <c r="C8643" t="s">
        <v>28101</v>
      </c>
      <c r="D8643">
        <v>4</v>
      </c>
      <c r="E8643" t="s">
        <v>13</v>
      </c>
      <c r="F8643" t="s">
        <v>13</v>
      </c>
      <c r="G8643" t="s">
        <v>28096</v>
      </c>
      <c r="H8643" s="3" t="s">
        <v>28097</v>
      </c>
      <c r="I8643" t="s">
        <v>28098</v>
      </c>
      <c r="J8643" t="s">
        <v>28099</v>
      </c>
    </row>
    <row r="8644" spans="1:10" ht="16" x14ac:dyDescent="0.2">
      <c r="A8644" t="s">
        <v>28093</v>
      </c>
      <c r="B8644" t="s">
        <v>28102</v>
      </c>
      <c r="C8644" t="s">
        <v>28103</v>
      </c>
      <c r="D8644">
        <v>2</v>
      </c>
      <c r="E8644" t="s">
        <v>13</v>
      </c>
      <c r="F8644" t="s">
        <v>13</v>
      </c>
      <c r="G8644" t="s">
        <v>28096</v>
      </c>
      <c r="H8644" s="3" t="s">
        <v>28097</v>
      </c>
      <c r="I8644" t="s">
        <v>28098</v>
      </c>
      <c r="J8644" t="s">
        <v>28099</v>
      </c>
    </row>
    <row r="8645" spans="1:10" ht="16" x14ac:dyDescent="0.2">
      <c r="A8645" t="s">
        <v>28093</v>
      </c>
      <c r="B8645" t="s">
        <v>28104</v>
      </c>
      <c r="C8645" t="s">
        <v>28105</v>
      </c>
      <c r="D8645">
        <v>6</v>
      </c>
      <c r="E8645" t="s">
        <v>13</v>
      </c>
      <c r="F8645" t="s">
        <v>13</v>
      </c>
      <c r="G8645" t="s">
        <v>28096</v>
      </c>
      <c r="H8645" s="3" t="s">
        <v>28097</v>
      </c>
      <c r="I8645" t="s">
        <v>28098</v>
      </c>
      <c r="J8645" t="s">
        <v>28099</v>
      </c>
    </row>
    <row r="8646" spans="1:10" ht="16" x14ac:dyDescent="0.2">
      <c r="A8646" t="s">
        <v>28093</v>
      </c>
      <c r="B8646" t="s">
        <v>28106</v>
      </c>
      <c r="C8646" t="s">
        <v>28107</v>
      </c>
      <c r="D8646">
        <v>1</v>
      </c>
      <c r="E8646" t="s">
        <v>13</v>
      </c>
      <c r="F8646" t="s">
        <v>13</v>
      </c>
      <c r="G8646" t="s">
        <v>28096</v>
      </c>
      <c r="H8646" s="3" t="s">
        <v>28097</v>
      </c>
      <c r="I8646" t="s">
        <v>28098</v>
      </c>
      <c r="J8646" t="s">
        <v>28099</v>
      </c>
    </row>
    <row r="8647" spans="1:10" ht="16" x14ac:dyDescent="0.2">
      <c r="A8647" t="s">
        <v>28108</v>
      </c>
      <c r="B8647" t="s">
        <v>21714</v>
      </c>
      <c r="C8647" t="s">
        <v>21715</v>
      </c>
      <c r="D8647">
        <v>1</v>
      </c>
      <c r="E8647" t="s">
        <v>13</v>
      </c>
      <c r="F8647" t="s">
        <v>13</v>
      </c>
      <c r="G8647" t="s">
        <v>918</v>
      </c>
      <c r="H8647" s="3" t="s">
        <v>28109</v>
      </c>
      <c r="I8647" t="s">
        <v>106</v>
      </c>
      <c r="J8647" t="s">
        <v>28110</v>
      </c>
    </row>
    <row r="8648" spans="1:10" ht="16" x14ac:dyDescent="0.2">
      <c r="A8648" t="s">
        <v>28111</v>
      </c>
      <c r="B8648" t="s">
        <v>28112</v>
      </c>
      <c r="C8648" t="s">
        <v>28113</v>
      </c>
      <c r="D8648">
        <v>6</v>
      </c>
      <c r="E8648" t="s">
        <v>13</v>
      </c>
      <c r="F8648" t="s">
        <v>13</v>
      </c>
      <c r="G8648" t="s">
        <v>28114</v>
      </c>
      <c r="H8648" s="3" t="s">
        <v>28115</v>
      </c>
      <c r="I8648" t="s">
        <v>918</v>
      </c>
      <c r="J8648" t="s">
        <v>28116</v>
      </c>
    </row>
    <row r="8649" spans="1:10" ht="16" x14ac:dyDescent="0.2">
      <c r="A8649" t="s">
        <v>734</v>
      </c>
      <c r="B8649" t="s">
        <v>28117</v>
      </c>
      <c r="C8649" t="s">
        <v>28118</v>
      </c>
      <c r="D8649">
        <v>3</v>
      </c>
      <c r="E8649" t="s">
        <v>13</v>
      </c>
      <c r="F8649" t="s">
        <v>13</v>
      </c>
      <c r="G8649" t="s">
        <v>28119</v>
      </c>
      <c r="H8649" s="3" t="s">
        <v>28120</v>
      </c>
      <c r="I8649" t="s">
        <v>69</v>
      </c>
      <c r="J8649" t="s">
        <v>738</v>
      </c>
    </row>
    <row r="8650" spans="1:10" ht="16" x14ac:dyDescent="0.2">
      <c r="A8650" t="s">
        <v>28121</v>
      </c>
      <c r="B8650" t="s">
        <v>2011</v>
      </c>
      <c r="C8650" t="s">
        <v>27331</v>
      </c>
      <c r="D8650">
        <v>1</v>
      </c>
      <c r="E8650" t="s">
        <v>13</v>
      </c>
      <c r="F8650" t="s">
        <v>13</v>
      </c>
      <c r="G8650" t="s">
        <v>28122</v>
      </c>
      <c r="H8650" s="3" t="s">
        <v>28123</v>
      </c>
      <c r="I8650" t="s">
        <v>69</v>
      </c>
      <c r="J8650" t="s">
        <v>28124</v>
      </c>
    </row>
    <row r="8651" spans="1:10" ht="16" x14ac:dyDescent="0.2">
      <c r="A8651" t="s">
        <v>2576</v>
      </c>
      <c r="B8651" t="s">
        <v>28125</v>
      </c>
      <c r="C8651" t="s">
        <v>28126</v>
      </c>
      <c r="D8651">
        <v>3</v>
      </c>
      <c r="E8651" t="s">
        <v>3000</v>
      </c>
      <c r="F8651" t="s">
        <v>13</v>
      </c>
      <c r="G8651" t="s">
        <v>28127</v>
      </c>
      <c r="H8651" s="3" t="s">
        <v>28128</v>
      </c>
      <c r="I8651" t="s">
        <v>918</v>
      </c>
      <c r="J8651" t="s">
        <v>2581</v>
      </c>
    </row>
    <row r="8652" spans="1:10" ht="16" x14ac:dyDescent="0.2">
      <c r="A8652" t="s">
        <v>28129</v>
      </c>
      <c r="B8652" t="s">
        <v>28130</v>
      </c>
      <c r="C8652" t="s">
        <v>28131</v>
      </c>
      <c r="D8652">
        <v>3</v>
      </c>
      <c r="E8652" t="s">
        <v>3000</v>
      </c>
      <c r="F8652" t="s">
        <v>13</v>
      </c>
      <c r="G8652" t="s">
        <v>28127</v>
      </c>
      <c r="H8652" s="3" t="s">
        <v>28132</v>
      </c>
      <c r="I8652" t="s">
        <v>918</v>
      </c>
      <c r="J8652" t="s">
        <v>28133</v>
      </c>
    </row>
    <row r="8653" spans="1:10" ht="16" x14ac:dyDescent="0.2">
      <c r="A8653" t="s">
        <v>28129</v>
      </c>
      <c r="B8653" t="s">
        <v>28134</v>
      </c>
      <c r="C8653" t="s">
        <v>28135</v>
      </c>
      <c r="D8653">
        <v>1</v>
      </c>
      <c r="E8653" t="s">
        <v>3000</v>
      </c>
      <c r="F8653" t="s">
        <v>13</v>
      </c>
      <c r="G8653" t="s">
        <v>28127</v>
      </c>
      <c r="H8653" s="3" t="s">
        <v>28132</v>
      </c>
      <c r="I8653" t="s">
        <v>918</v>
      </c>
      <c r="J8653" t="s">
        <v>28133</v>
      </c>
    </row>
    <row r="8654" spans="1:10" ht="32" x14ac:dyDescent="0.2">
      <c r="A8654" t="s">
        <v>28136</v>
      </c>
      <c r="B8654" t="s">
        <v>28137</v>
      </c>
      <c r="C8654" t="s">
        <v>28138</v>
      </c>
      <c r="D8654">
        <v>4</v>
      </c>
      <c r="E8654" t="s">
        <v>3000</v>
      </c>
      <c r="F8654" t="s">
        <v>13</v>
      </c>
      <c r="G8654" t="s">
        <v>28127</v>
      </c>
      <c r="H8654" s="3" t="s">
        <v>28139</v>
      </c>
      <c r="I8654" t="s">
        <v>918</v>
      </c>
      <c r="J8654" t="s">
        <v>28140</v>
      </c>
    </row>
    <row r="8655" spans="1:10" ht="16" x14ac:dyDescent="0.2">
      <c r="A8655" t="s">
        <v>28111</v>
      </c>
      <c r="B8655" t="s">
        <v>28141</v>
      </c>
      <c r="C8655" t="s">
        <v>28142</v>
      </c>
      <c r="D8655">
        <v>4</v>
      </c>
      <c r="E8655" t="s">
        <v>3000</v>
      </c>
      <c r="F8655" t="s">
        <v>13</v>
      </c>
      <c r="G8655" t="s">
        <v>28127</v>
      </c>
      <c r="H8655" s="3" t="s">
        <v>28132</v>
      </c>
      <c r="I8655" t="s">
        <v>918</v>
      </c>
      <c r="J8655" t="s">
        <v>28116</v>
      </c>
    </row>
    <row r="8656" spans="1:10" ht="32" x14ac:dyDescent="0.2">
      <c r="A8656" t="s">
        <v>28136</v>
      </c>
      <c r="B8656" t="s">
        <v>28143</v>
      </c>
      <c r="C8656" t="s">
        <v>28144</v>
      </c>
      <c r="D8656">
        <v>6</v>
      </c>
      <c r="E8656" t="s">
        <v>3000</v>
      </c>
      <c r="F8656" t="s">
        <v>13</v>
      </c>
      <c r="G8656" t="s">
        <v>28127</v>
      </c>
      <c r="H8656" s="3" t="s">
        <v>28139</v>
      </c>
      <c r="I8656" t="s">
        <v>918</v>
      </c>
      <c r="J8656" t="s">
        <v>28140</v>
      </c>
    </row>
    <row r="8657" spans="1:10" ht="16" x14ac:dyDescent="0.2">
      <c r="A8657" t="s">
        <v>28145</v>
      </c>
      <c r="B8657" t="s">
        <v>28146</v>
      </c>
      <c r="C8657" t="s">
        <v>28147</v>
      </c>
      <c r="D8657">
        <v>4</v>
      </c>
      <c r="E8657" t="s">
        <v>3000</v>
      </c>
      <c r="F8657" t="s">
        <v>13</v>
      </c>
      <c r="G8657" t="s">
        <v>28127</v>
      </c>
      <c r="H8657" s="3" t="s">
        <v>28148</v>
      </c>
      <c r="I8657" t="s">
        <v>918</v>
      </c>
      <c r="J8657" t="s">
        <v>28149</v>
      </c>
    </row>
    <row r="8658" spans="1:10" ht="16" x14ac:dyDescent="0.2">
      <c r="A8658" t="s">
        <v>28111</v>
      </c>
      <c r="B8658" t="s">
        <v>28150</v>
      </c>
      <c r="C8658" t="s">
        <v>28151</v>
      </c>
      <c r="D8658">
        <v>5</v>
      </c>
      <c r="E8658" t="s">
        <v>3000</v>
      </c>
      <c r="F8658" t="s">
        <v>13</v>
      </c>
      <c r="G8658" t="s">
        <v>28127</v>
      </c>
      <c r="H8658" s="3" t="s">
        <v>28132</v>
      </c>
      <c r="I8658" t="s">
        <v>918</v>
      </c>
      <c r="J8658" t="s">
        <v>28116</v>
      </c>
    </row>
    <row r="8659" spans="1:10" ht="16" x14ac:dyDescent="0.2">
      <c r="A8659" t="s">
        <v>28152</v>
      </c>
      <c r="B8659" t="s">
        <v>28153</v>
      </c>
      <c r="C8659" t="s">
        <v>28154</v>
      </c>
      <c r="D8659">
        <v>2</v>
      </c>
      <c r="E8659" t="s">
        <v>3000</v>
      </c>
      <c r="F8659" t="s">
        <v>13</v>
      </c>
      <c r="G8659" t="s">
        <v>28127</v>
      </c>
      <c r="H8659" s="3" t="s">
        <v>28155</v>
      </c>
      <c r="I8659" t="s">
        <v>918</v>
      </c>
      <c r="J8659" t="s">
        <v>28156</v>
      </c>
    </row>
    <row r="8660" spans="1:10" ht="16" x14ac:dyDescent="0.2">
      <c r="A8660" t="s">
        <v>18146</v>
      </c>
      <c r="B8660" t="s">
        <v>28157</v>
      </c>
      <c r="C8660" t="s">
        <v>28158</v>
      </c>
      <c r="D8660">
        <v>2</v>
      </c>
      <c r="E8660" t="s">
        <v>3000</v>
      </c>
      <c r="F8660" t="s">
        <v>13</v>
      </c>
      <c r="G8660" t="s">
        <v>28127</v>
      </c>
      <c r="H8660" s="3" t="s">
        <v>28132</v>
      </c>
      <c r="I8660" t="s">
        <v>918</v>
      </c>
      <c r="J8660" t="s">
        <v>18150</v>
      </c>
    </row>
    <row r="8661" spans="1:10" ht="32" x14ac:dyDescent="0.2">
      <c r="A8661" t="s">
        <v>18146</v>
      </c>
      <c r="B8661" t="s">
        <v>28159</v>
      </c>
      <c r="C8661" t="s">
        <v>28160</v>
      </c>
      <c r="D8661">
        <v>1</v>
      </c>
      <c r="E8661" t="s">
        <v>13</v>
      </c>
      <c r="F8661" t="s">
        <v>13</v>
      </c>
      <c r="G8661" t="s">
        <v>28127</v>
      </c>
      <c r="H8661" s="3" t="s">
        <v>28161</v>
      </c>
      <c r="I8661" t="s">
        <v>547</v>
      </c>
      <c r="J8661" t="s">
        <v>18150</v>
      </c>
    </row>
    <row r="8662" spans="1:10" ht="16" x14ac:dyDescent="0.2">
      <c r="A8662" t="s">
        <v>28145</v>
      </c>
      <c r="B8662" t="s">
        <v>28162</v>
      </c>
      <c r="C8662" t="s">
        <v>28163</v>
      </c>
      <c r="D8662">
        <v>2</v>
      </c>
      <c r="E8662" t="s">
        <v>3000</v>
      </c>
      <c r="F8662" t="s">
        <v>13</v>
      </c>
      <c r="G8662" t="s">
        <v>28127</v>
      </c>
      <c r="H8662" s="3" t="s">
        <v>28148</v>
      </c>
      <c r="I8662" t="s">
        <v>918</v>
      </c>
      <c r="J8662" t="s">
        <v>28149</v>
      </c>
    </row>
    <row r="8663" spans="1:10" ht="32" x14ac:dyDescent="0.2">
      <c r="A8663" t="s">
        <v>28136</v>
      </c>
      <c r="B8663" t="s">
        <v>21799</v>
      </c>
      <c r="C8663" t="s">
        <v>21800</v>
      </c>
      <c r="D8663">
        <v>1</v>
      </c>
      <c r="E8663" t="s">
        <v>3000</v>
      </c>
      <c r="F8663" t="s">
        <v>13</v>
      </c>
      <c r="G8663" t="s">
        <v>28127</v>
      </c>
      <c r="H8663" s="3" t="s">
        <v>28139</v>
      </c>
      <c r="I8663" t="s">
        <v>918</v>
      </c>
      <c r="J8663" t="s">
        <v>28140</v>
      </c>
    </row>
    <row r="8664" spans="1:10" ht="16" x14ac:dyDescent="0.2">
      <c r="A8664" t="s">
        <v>21865</v>
      </c>
      <c r="B8664" t="s">
        <v>28164</v>
      </c>
      <c r="C8664" t="s">
        <v>28165</v>
      </c>
      <c r="D8664">
        <v>1</v>
      </c>
      <c r="E8664" t="s">
        <v>3000</v>
      </c>
      <c r="F8664" t="s">
        <v>13</v>
      </c>
      <c r="G8664" t="s">
        <v>28127</v>
      </c>
      <c r="H8664" s="3" t="s">
        <v>28166</v>
      </c>
      <c r="I8664" t="s">
        <v>918</v>
      </c>
      <c r="J8664" t="s">
        <v>21869</v>
      </c>
    </row>
    <row r="8665" spans="1:10" ht="16" x14ac:dyDescent="0.2">
      <c r="A8665" t="s">
        <v>28152</v>
      </c>
      <c r="B8665" t="s">
        <v>24228</v>
      </c>
      <c r="C8665" t="s">
        <v>28167</v>
      </c>
      <c r="D8665">
        <v>3</v>
      </c>
      <c r="E8665" t="s">
        <v>3000</v>
      </c>
      <c r="F8665" t="s">
        <v>13</v>
      </c>
      <c r="G8665" t="s">
        <v>28127</v>
      </c>
      <c r="H8665" s="3" t="s">
        <v>28155</v>
      </c>
      <c r="I8665" t="s">
        <v>918</v>
      </c>
      <c r="J8665" t="s">
        <v>28156</v>
      </c>
    </row>
    <row r="8666" spans="1:10" ht="16" x14ac:dyDescent="0.2">
      <c r="A8666" t="s">
        <v>2576</v>
      </c>
      <c r="B8666" t="s">
        <v>28168</v>
      </c>
      <c r="C8666" t="s">
        <v>28169</v>
      </c>
      <c r="D8666">
        <v>2</v>
      </c>
      <c r="E8666" t="s">
        <v>3000</v>
      </c>
      <c r="F8666" t="s">
        <v>13</v>
      </c>
      <c r="G8666" t="s">
        <v>28127</v>
      </c>
      <c r="H8666" s="3" t="s">
        <v>28128</v>
      </c>
      <c r="I8666" t="s">
        <v>918</v>
      </c>
      <c r="J8666" t="s">
        <v>2581</v>
      </c>
    </row>
    <row r="8667" spans="1:10" ht="16" x14ac:dyDescent="0.2">
      <c r="A8667" t="s">
        <v>28145</v>
      </c>
      <c r="B8667" t="s">
        <v>28170</v>
      </c>
      <c r="C8667" t="s">
        <v>28171</v>
      </c>
      <c r="D8667">
        <v>3</v>
      </c>
      <c r="E8667" t="s">
        <v>3000</v>
      </c>
      <c r="F8667" t="s">
        <v>13</v>
      </c>
      <c r="G8667" t="s">
        <v>28127</v>
      </c>
      <c r="H8667" s="3" t="s">
        <v>28148</v>
      </c>
      <c r="I8667" t="s">
        <v>918</v>
      </c>
      <c r="J8667" t="s">
        <v>28149</v>
      </c>
    </row>
    <row r="8668" spans="1:10" ht="32" x14ac:dyDescent="0.2">
      <c r="A8668" t="s">
        <v>28136</v>
      </c>
      <c r="B8668" t="s">
        <v>28172</v>
      </c>
      <c r="C8668" t="s">
        <v>28173</v>
      </c>
      <c r="D8668">
        <v>3</v>
      </c>
      <c r="E8668" t="s">
        <v>3000</v>
      </c>
      <c r="F8668" t="s">
        <v>13</v>
      </c>
      <c r="G8668" t="s">
        <v>28127</v>
      </c>
      <c r="H8668" s="3" t="s">
        <v>28139</v>
      </c>
      <c r="I8668" t="s">
        <v>918</v>
      </c>
      <c r="J8668" t="s">
        <v>28140</v>
      </c>
    </row>
    <row r="8669" spans="1:10" ht="16" x14ac:dyDescent="0.2">
      <c r="A8669" t="s">
        <v>28129</v>
      </c>
      <c r="B8669" t="s">
        <v>28157</v>
      </c>
      <c r="C8669" t="s">
        <v>28158</v>
      </c>
      <c r="D8669">
        <v>2</v>
      </c>
      <c r="E8669" t="s">
        <v>3000</v>
      </c>
      <c r="F8669" t="s">
        <v>13</v>
      </c>
      <c r="G8669" t="s">
        <v>28127</v>
      </c>
      <c r="H8669" s="3" t="s">
        <v>28132</v>
      </c>
      <c r="I8669" t="s">
        <v>918</v>
      </c>
      <c r="J8669" t="s">
        <v>28133</v>
      </c>
    </row>
    <row r="8670" spans="1:10" ht="16" x14ac:dyDescent="0.2">
      <c r="A8670" t="s">
        <v>28145</v>
      </c>
      <c r="B8670" t="s">
        <v>28174</v>
      </c>
      <c r="C8670" t="s">
        <v>28175</v>
      </c>
      <c r="D8670">
        <v>1</v>
      </c>
      <c r="E8670" t="s">
        <v>3000</v>
      </c>
      <c r="F8670" t="s">
        <v>13</v>
      </c>
      <c r="G8670" t="s">
        <v>28127</v>
      </c>
      <c r="H8670" s="3" t="s">
        <v>28148</v>
      </c>
      <c r="I8670" t="s">
        <v>918</v>
      </c>
      <c r="J8670" t="s">
        <v>28149</v>
      </c>
    </row>
    <row r="8671" spans="1:10" ht="32" x14ac:dyDescent="0.2">
      <c r="A8671" t="s">
        <v>28111</v>
      </c>
      <c r="B8671" t="s">
        <v>28176</v>
      </c>
      <c r="C8671" t="s">
        <v>28177</v>
      </c>
      <c r="D8671">
        <v>1</v>
      </c>
      <c r="E8671" t="s">
        <v>13</v>
      </c>
      <c r="F8671" t="s">
        <v>11861</v>
      </c>
      <c r="G8671" t="s">
        <v>28178</v>
      </c>
      <c r="H8671" s="3" t="s">
        <v>28179</v>
      </c>
      <c r="I8671" t="s">
        <v>918</v>
      </c>
      <c r="J8671" t="s">
        <v>28116</v>
      </c>
    </row>
    <row r="8672" spans="1:10" ht="16" x14ac:dyDescent="0.2">
      <c r="A8672" t="s">
        <v>28180</v>
      </c>
      <c r="B8672" t="s">
        <v>27447</v>
      </c>
      <c r="C8672" t="s">
        <v>27448</v>
      </c>
      <c r="D8672">
        <v>2</v>
      </c>
      <c r="E8672" t="s">
        <v>13</v>
      </c>
      <c r="F8672" t="s">
        <v>13</v>
      </c>
      <c r="G8672" t="s">
        <v>28181</v>
      </c>
      <c r="H8672" s="3" t="s">
        <v>28182</v>
      </c>
      <c r="I8672" t="s">
        <v>69</v>
      </c>
      <c r="J8672" t="s">
        <v>28183</v>
      </c>
    </row>
    <row r="8673" spans="1:10" ht="16" x14ac:dyDescent="0.2">
      <c r="A8673" t="s">
        <v>19650</v>
      </c>
      <c r="B8673" t="s">
        <v>6987</v>
      </c>
      <c r="C8673" t="s">
        <v>28184</v>
      </c>
      <c r="D8673">
        <v>1</v>
      </c>
      <c r="E8673" t="s">
        <v>13</v>
      </c>
      <c r="F8673" t="s">
        <v>13</v>
      </c>
      <c r="G8673" t="s">
        <v>28185</v>
      </c>
      <c r="H8673" s="3" t="s">
        <v>28186</v>
      </c>
      <c r="I8673" t="s">
        <v>69</v>
      </c>
      <c r="J8673" t="s">
        <v>19655</v>
      </c>
    </row>
    <row r="8674" spans="1:10" ht="16" x14ac:dyDescent="0.2">
      <c r="A8674" t="s">
        <v>28187</v>
      </c>
      <c r="B8674" t="s">
        <v>28157</v>
      </c>
      <c r="C8674" t="s">
        <v>28158</v>
      </c>
      <c r="D8674">
        <v>2</v>
      </c>
      <c r="E8674" t="s">
        <v>3000</v>
      </c>
      <c r="F8674" t="s">
        <v>13</v>
      </c>
      <c r="G8674" t="s">
        <v>28188</v>
      </c>
      <c r="H8674" s="3" t="s">
        <v>28189</v>
      </c>
      <c r="I8674" t="s">
        <v>918</v>
      </c>
      <c r="J8674" t="s">
        <v>28190</v>
      </c>
    </row>
    <row r="8675" spans="1:10" ht="16" x14ac:dyDescent="0.2">
      <c r="A8675" t="s">
        <v>28187</v>
      </c>
      <c r="B8675" t="s">
        <v>28134</v>
      </c>
      <c r="C8675" t="s">
        <v>28135</v>
      </c>
      <c r="D8675">
        <v>1</v>
      </c>
      <c r="E8675" t="s">
        <v>3000</v>
      </c>
      <c r="F8675" t="s">
        <v>13</v>
      </c>
      <c r="G8675" t="s">
        <v>28188</v>
      </c>
      <c r="H8675" s="3" t="s">
        <v>28189</v>
      </c>
      <c r="I8675" t="s">
        <v>918</v>
      </c>
      <c r="J8675" t="s">
        <v>28190</v>
      </c>
    </row>
    <row r="8676" spans="1:10" ht="16" x14ac:dyDescent="0.2">
      <c r="A8676" t="s">
        <v>3851</v>
      </c>
      <c r="B8676" t="s">
        <v>28191</v>
      </c>
      <c r="C8676" t="s">
        <v>28192</v>
      </c>
      <c r="D8676">
        <v>1</v>
      </c>
      <c r="E8676" t="s">
        <v>13</v>
      </c>
      <c r="F8676" t="s">
        <v>13</v>
      </c>
      <c r="G8676" t="s">
        <v>28193</v>
      </c>
      <c r="H8676" s="3" t="s">
        <v>28194</v>
      </c>
      <c r="I8676" t="s">
        <v>69</v>
      </c>
      <c r="J8676" t="s">
        <v>3854</v>
      </c>
    </row>
    <row r="8677" spans="1:10" ht="16" x14ac:dyDescent="0.2">
      <c r="A8677" t="s">
        <v>22854</v>
      </c>
      <c r="B8677" t="s">
        <v>3678</v>
      </c>
      <c r="C8677" t="s">
        <v>28195</v>
      </c>
      <c r="D8677">
        <v>5</v>
      </c>
      <c r="E8677" t="s">
        <v>13</v>
      </c>
      <c r="F8677" t="s">
        <v>13</v>
      </c>
      <c r="G8677" t="s">
        <v>28193</v>
      </c>
      <c r="H8677" s="3" t="s">
        <v>28196</v>
      </c>
      <c r="I8677" t="s">
        <v>69</v>
      </c>
      <c r="J8677" t="s">
        <v>22859</v>
      </c>
    </row>
    <row r="8678" spans="1:10" ht="16" x14ac:dyDescent="0.2">
      <c r="A8678" t="s">
        <v>28197</v>
      </c>
      <c r="B8678" t="s">
        <v>14545</v>
      </c>
      <c r="C8678" t="s">
        <v>28198</v>
      </c>
      <c r="D8678">
        <v>1</v>
      </c>
      <c r="E8678" t="s">
        <v>13</v>
      </c>
      <c r="F8678" t="s">
        <v>13</v>
      </c>
      <c r="G8678" t="s">
        <v>28193</v>
      </c>
      <c r="H8678" s="3" t="s">
        <v>28199</v>
      </c>
      <c r="I8678" t="s">
        <v>69</v>
      </c>
      <c r="J8678" t="s">
        <v>28200</v>
      </c>
    </row>
    <row r="8679" spans="1:10" ht="16" x14ac:dyDescent="0.2">
      <c r="A8679" t="s">
        <v>28201</v>
      </c>
      <c r="B8679" t="s">
        <v>28202</v>
      </c>
      <c r="C8679" t="s">
        <v>28203</v>
      </c>
      <c r="D8679">
        <v>2</v>
      </c>
      <c r="E8679" t="s">
        <v>13</v>
      </c>
      <c r="F8679" t="s">
        <v>13</v>
      </c>
      <c r="G8679" t="s">
        <v>28204</v>
      </c>
      <c r="H8679" s="3" t="s">
        <v>28205</v>
      </c>
      <c r="I8679" t="s">
        <v>69</v>
      </c>
      <c r="J8679" t="s">
        <v>28206</v>
      </c>
    </row>
    <row r="8680" spans="1:10" ht="16" x14ac:dyDescent="0.2">
      <c r="A8680" t="s">
        <v>28201</v>
      </c>
      <c r="B8680" t="s">
        <v>28207</v>
      </c>
      <c r="C8680" t="s">
        <v>28208</v>
      </c>
      <c r="D8680">
        <v>1</v>
      </c>
      <c r="E8680" t="s">
        <v>13</v>
      </c>
      <c r="F8680" t="s">
        <v>13</v>
      </c>
      <c r="G8680" t="s">
        <v>28204</v>
      </c>
      <c r="H8680" s="3" t="s">
        <v>28205</v>
      </c>
      <c r="I8680" t="s">
        <v>69</v>
      </c>
      <c r="J8680" t="s">
        <v>28206</v>
      </c>
    </row>
    <row r="8681" spans="1:10" ht="16" x14ac:dyDescent="0.2">
      <c r="A8681" t="s">
        <v>18882</v>
      </c>
      <c r="B8681" t="s">
        <v>7342</v>
      </c>
      <c r="C8681" t="s">
        <v>28209</v>
      </c>
      <c r="D8681">
        <v>3</v>
      </c>
      <c r="E8681" t="s">
        <v>13</v>
      </c>
      <c r="F8681" t="s">
        <v>11707</v>
      </c>
      <c r="G8681" t="s">
        <v>28210</v>
      </c>
      <c r="H8681" s="3" t="s">
        <v>28211</v>
      </c>
      <c r="I8681" t="s">
        <v>404</v>
      </c>
      <c r="J8681" t="s">
        <v>18885</v>
      </c>
    </row>
    <row r="8682" spans="1:10" ht="32" x14ac:dyDescent="0.2">
      <c r="A8682" t="s">
        <v>684</v>
      </c>
      <c r="B8682" t="s">
        <v>28212</v>
      </c>
      <c r="C8682" t="s">
        <v>28213</v>
      </c>
      <c r="D8682">
        <v>3</v>
      </c>
      <c r="E8682" t="s">
        <v>13</v>
      </c>
      <c r="F8682" t="s">
        <v>13</v>
      </c>
      <c r="G8682" t="s">
        <v>28214</v>
      </c>
      <c r="H8682" s="3" t="s">
        <v>28215</v>
      </c>
      <c r="I8682" t="s">
        <v>404</v>
      </c>
      <c r="J8682" t="s">
        <v>689</v>
      </c>
    </row>
    <row r="8683" spans="1:10" ht="16" x14ac:dyDescent="0.2">
      <c r="A8683" t="s">
        <v>28216</v>
      </c>
      <c r="B8683" t="s">
        <v>28217</v>
      </c>
      <c r="C8683" t="s">
        <v>28218</v>
      </c>
      <c r="D8683">
        <v>2</v>
      </c>
      <c r="E8683" t="s">
        <v>13</v>
      </c>
      <c r="F8683" t="s">
        <v>13</v>
      </c>
      <c r="G8683" t="s">
        <v>28219</v>
      </c>
      <c r="H8683" s="3" t="s">
        <v>28220</v>
      </c>
      <c r="I8683" t="s">
        <v>404</v>
      </c>
      <c r="J8683" t="s">
        <v>28221</v>
      </c>
    </row>
    <row r="8684" spans="1:10" ht="16" x14ac:dyDescent="0.2">
      <c r="A8684" t="s">
        <v>28222</v>
      </c>
      <c r="B8684" t="s">
        <v>28223</v>
      </c>
      <c r="C8684" t="s">
        <v>28224</v>
      </c>
      <c r="D8684">
        <v>2</v>
      </c>
      <c r="E8684">
        <f>590</f>
        <v>590</v>
      </c>
      <c r="F8684" t="s">
        <v>13</v>
      </c>
      <c r="G8684" t="s">
        <v>28225</v>
      </c>
      <c r="H8684" s="3" t="s">
        <v>28226</v>
      </c>
      <c r="I8684" t="s">
        <v>404</v>
      </c>
      <c r="J8684" t="s">
        <v>28227</v>
      </c>
    </row>
    <row r="8685" spans="1:10" ht="16" x14ac:dyDescent="0.2">
      <c r="A8685" t="s">
        <v>11181</v>
      </c>
      <c r="B8685" t="s">
        <v>28228</v>
      </c>
      <c r="C8685" t="s">
        <v>28229</v>
      </c>
      <c r="D8685">
        <v>2</v>
      </c>
      <c r="E8685">
        <f>590</f>
        <v>590</v>
      </c>
      <c r="F8685" t="s">
        <v>13</v>
      </c>
      <c r="G8685" t="s">
        <v>28225</v>
      </c>
      <c r="H8685" s="3" t="s">
        <v>28230</v>
      </c>
      <c r="I8685" t="s">
        <v>404</v>
      </c>
      <c r="J8685" t="s">
        <v>11186</v>
      </c>
    </row>
    <row r="8686" spans="1:10" ht="16" x14ac:dyDescent="0.2">
      <c r="A8686" t="s">
        <v>15275</v>
      </c>
      <c r="B8686" t="s">
        <v>28231</v>
      </c>
      <c r="C8686" t="s">
        <v>28232</v>
      </c>
      <c r="D8686">
        <v>3</v>
      </c>
      <c r="E8686">
        <f>590</f>
        <v>590</v>
      </c>
      <c r="F8686" t="s">
        <v>13</v>
      </c>
      <c r="G8686" t="s">
        <v>28225</v>
      </c>
      <c r="H8686" s="3" t="s">
        <v>28230</v>
      </c>
      <c r="I8686" t="s">
        <v>404</v>
      </c>
      <c r="J8686" t="s">
        <v>15280</v>
      </c>
    </row>
    <row r="8687" spans="1:10" ht="16" x14ac:dyDescent="0.2">
      <c r="A8687" t="s">
        <v>28233</v>
      </c>
      <c r="B8687" t="s">
        <v>28234</v>
      </c>
      <c r="C8687" t="s">
        <v>28235</v>
      </c>
      <c r="D8687">
        <v>1</v>
      </c>
      <c r="E8687">
        <f>590</f>
        <v>590</v>
      </c>
      <c r="F8687" t="s">
        <v>13</v>
      </c>
      <c r="G8687" t="s">
        <v>28225</v>
      </c>
      <c r="H8687" s="3" t="s">
        <v>28236</v>
      </c>
      <c r="I8687" t="s">
        <v>404</v>
      </c>
      <c r="J8687" t="s">
        <v>28237</v>
      </c>
    </row>
    <row r="8688" spans="1:10" ht="16" x14ac:dyDescent="0.2">
      <c r="A8688" t="s">
        <v>28238</v>
      </c>
      <c r="B8688" t="s">
        <v>28239</v>
      </c>
      <c r="C8688" t="s">
        <v>28240</v>
      </c>
      <c r="D8688">
        <v>1</v>
      </c>
      <c r="E8688">
        <f>590</f>
        <v>590</v>
      </c>
      <c r="F8688" t="s">
        <v>13</v>
      </c>
      <c r="G8688" t="s">
        <v>28225</v>
      </c>
      <c r="H8688" s="3" t="s">
        <v>28226</v>
      </c>
      <c r="I8688" t="s">
        <v>404</v>
      </c>
      <c r="J8688" t="s">
        <v>28241</v>
      </c>
    </row>
    <row r="8689" spans="1:10" ht="16" x14ac:dyDescent="0.2">
      <c r="A8689" t="s">
        <v>28233</v>
      </c>
      <c r="B8689" t="s">
        <v>28242</v>
      </c>
      <c r="C8689" t="s">
        <v>28243</v>
      </c>
      <c r="D8689">
        <v>2</v>
      </c>
      <c r="E8689">
        <f>590</f>
        <v>590</v>
      </c>
      <c r="F8689" t="s">
        <v>13</v>
      </c>
      <c r="G8689" t="s">
        <v>28225</v>
      </c>
      <c r="H8689" s="3" t="s">
        <v>28236</v>
      </c>
      <c r="I8689" t="s">
        <v>404</v>
      </c>
      <c r="J8689" t="s">
        <v>28237</v>
      </c>
    </row>
    <row r="8690" spans="1:10" ht="16" x14ac:dyDescent="0.2">
      <c r="A8690" t="s">
        <v>28238</v>
      </c>
      <c r="B8690" t="s">
        <v>28223</v>
      </c>
      <c r="C8690" t="s">
        <v>28224</v>
      </c>
      <c r="D8690">
        <v>2</v>
      </c>
      <c r="E8690">
        <f>590</f>
        <v>590</v>
      </c>
      <c r="F8690" t="s">
        <v>13</v>
      </c>
      <c r="G8690" t="s">
        <v>28225</v>
      </c>
      <c r="H8690" s="3" t="s">
        <v>28226</v>
      </c>
      <c r="I8690" t="s">
        <v>404</v>
      </c>
      <c r="J8690" t="s">
        <v>28241</v>
      </c>
    </row>
    <row r="8691" spans="1:10" ht="32" x14ac:dyDescent="0.2">
      <c r="A8691" t="s">
        <v>28244</v>
      </c>
      <c r="B8691" t="s">
        <v>28245</v>
      </c>
      <c r="C8691" t="s">
        <v>28246</v>
      </c>
      <c r="D8691">
        <v>1</v>
      </c>
      <c r="E8691">
        <f>590</f>
        <v>590</v>
      </c>
      <c r="F8691" t="s">
        <v>13</v>
      </c>
      <c r="G8691" t="s">
        <v>28225</v>
      </c>
      <c r="H8691" s="3" t="s">
        <v>28247</v>
      </c>
      <c r="I8691" t="s">
        <v>959</v>
      </c>
      <c r="J8691" t="s">
        <v>28248</v>
      </c>
    </row>
    <row r="8692" spans="1:10" ht="32" x14ac:dyDescent="0.2">
      <c r="A8692" t="s">
        <v>28249</v>
      </c>
      <c r="B8692" t="s">
        <v>9249</v>
      </c>
      <c r="C8692" t="s">
        <v>9250</v>
      </c>
      <c r="D8692">
        <v>1</v>
      </c>
      <c r="E8692">
        <f>590</f>
        <v>590</v>
      </c>
      <c r="F8692" t="s">
        <v>13</v>
      </c>
      <c r="G8692" t="s">
        <v>28225</v>
      </c>
      <c r="H8692" s="3" t="s">
        <v>28250</v>
      </c>
      <c r="I8692" t="s">
        <v>337</v>
      </c>
      <c r="J8692" t="s">
        <v>28251</v>
      </c>
    </row>
    <row r="8693" spans="1:10" ht="16" x14ac:dyDescent="0.2">
      <c r="A8693" t="s">
        <v>28233</v>
      </c>
      <c r="B8693" t="s">
        <v>28252</v>
      </c>
      <c r="C8693" t="s">
        <v>28253</v>
      </c>
      <c r="D8693">
        <v>3</v>
      </c>
      <c r="E8693">
        <f>590</f>
        <v>590</v>
      </c>
      <c r="F8693" t="s">
        <v>13</v>
      </c>
      <c r="G8693" t="s">
        <v>28225</v>
      </c>
      <c r="H8693" s="3" t="s">
        <v>28236</v>
      </c>
      <c r="I8693" t="s">
        <v>404</v>
      </c>
      <c r="J8693" t="s">
        <v>28237</v>
      </c>
    </row>
    <row r="8694" spans="1:10" ht="16" x14ac:dyDescent="0.2">
      <c r="A8694" t="s">
        <v>28254</v>
      </c>
      <c r="B8694" t="s">
        <v>9249</v>
      </c>
      <c r="C8694" t="s">
        <v>9250</v>
      </c>
      <c r="D8694">
        <v>5</v>
      </c>
      <c r="E8694">
        <f>590</f>
        <v>590</v>
      </c>
      <c r="F8694" t="s">
        <v>13</v>
      </c>
      <c r="G8694" t="s">
        <v>28225</v>
      </c>
      <c r="H8694" s="3" t="s">
        <v>28230</v>
      </c>
      <c r="I8694" t="s">
        <v>404</v>
      </c>
      <c r="J8694" t="s">
        <v>28255</v>
      </c>
    </row>
    <row r="8695" spans="1:10" ht="16" x14ac:dyDescent="0.2">
      <c r="A8695" t="s">
        <v>28256</v>
      </c>
      <c r="B8695" t="s">
        <v>9249</v>
      </c>
      <c r="C8695" t="s">
        <v>9250</v>
      </c>
      <c r="D8695">
        <v>5</v>
      </c>
      <c r="E8695">
        <f>590</f>
        <v>590</v>
      </c>
      <c r="F8695" t="s">
        <v>13</v>
      </c>
      <c r="G8695" t="s">
        <v>28225</v>
      </c>
      <c r="H8695" s="3" t="s">
        <v>28257</v>
      </c>
      <c r="I8695" t="s">
        <v>404</v>
      </c>
      <c r="J8695" t="s">
        <v>28258</v>
      </c>
    </row>
    <row r="8696" spans="1:10" ht="16" x14ac:dyDescent="0.2">
      <c r="A8696" t="s">
        <v>28222</v>
      </c>
      <c r="B8696" t="s">
        <v>28259</v>
      </c>
      <c r="C8696" t="s">
        <v>28260</v>
      </c>
      <c r="D8696">
        <v>3</v>
      </c>
      <c r="E8696">
        <f>590</f>
        <v>590</v>
      </c>
      <c r="F8696" t="s">
        <v>13</v>
      </c>
      <c r="G8696" t="s">
        <v>28225</v>
      </c>
      <c r="H8696" s="3" t="s">
        <v>28226</v>
      </c>
      <c r="I8696" t="s">
        <v>404</v>
      </c>
      <c r="J8696" t="s">
        <v>28227</v>
      </c>
    </row>
    <row r="8697" spans="1:10" ht="16" x14ac:dyDescent="0.2">
      <c r="A8697" t="s">
        <v>28222</v>
      </c>
      <c r="B8697" t="s">
        <v>28239</v>
      </c>
      <c r="C8697" t="s">
        <v>28240</v>
      </c>
      <c r="D8697">
        <v>1</v>
      </c>
      <c r="E8697">
        <f>590</f>
        <v>590</v>
      </c>
      <c r="F8697" t="s">
        <v>13</v>
      </c>
      <c r="G8697" t="s">
        <v>28225</v>
      </c>
      <c r="H8697" s="3" t="s">
        <v>28226</v>
      </c>
      <c r="I8697" t="s">
        <v>404</v>
      </c>
      <c r="J8697" t="s">
        <v>28227</v>
      </c>
    </row>
    <row r="8698" spans="1:10" ht="16" x14ac:dyDescent="0.2">
      <c r="A8698" t="s">
        <v>28238</v>
      </c>
      <c r="B8698" t="s">
        <v>28259</v>
      </c>
      <c r="C8698" t="s">
        <v>28260</v>
      </c>
      <c r="D8698">
        <v>3</v>
      </c>
      <c r="E8698">
        <f>590</f>
        <v>590</v>
      </c>
      <c r="F8698" t="s">
        <v>13</v>
      </c>
      <c r="G8698" t="s">
        <v>28225</v>
      </c>
      <c r="H8698" s="3" t="s">
        <v>28226</v>
      </c>
      <c r="I8698" t="s">
        <v>404</v>
      </c>
      <c r="J8698" t="s">
        <v>28241</v>
      </c>
    </row>
    <row r="8699" spans="1:10" ht="16" x14ac:dyDescent="0.2">
      <c r="A8699" t="s">
        <v>28261</v>
      </c>
      <c r="B8699" t="s">
        <v>28262</v>
      </c>
      <c r="C8699" t="s">
        <v>28263</v>
      </c>
      <c r="D8699">
        <v>4</v>
      </c>
      <c r="E8699" t="s">
        <v>13</v>
      </c>
      <c r="F8699" t="s">
        <v>13</v>
      </c>
      <c r="G8699" t="s">
        <v>28264</v>
      </c>
      <c r="H8699" s="3" t="s">
        <v>28265</v>
      </c>
      <c r="I8699" t="s">
        <v>62</v>
      </c>
      <c r="J8699" t="s">
        <v>28266</v>
      </c>
    </row>
    <row r="8700" spans="1:10" ht="16" x14ac:dyDescent="0.2">
      <c r="A8700" t="s">
        <v>28261</v>
      </c>
      <c r="B8700" t="s">
        <v>28267</v>
      </c>
      <c r="C8700" t="s">
        <v>28268</v>
      </c>
      <c r="D8700">
        <v>3</v>
      </c>
      <c r="E8700" t="s">
        <v>13</v>
      </c>
      <c r="F8700" t="s">
        <v>13</v>
      </c>
      <c r="G8700" t="s">
        <v>28269</v>
      </c>
      <c r="H8700" s="3" t="s">
        <v>28265</v>
      </c>
      <c r="I8700" t="s">
        <v>62</v>
      </c>
      <c r="J8700" t="s">
        <v>28266</v>
      </c>
    </row>
    <row r="8701" spans="1:10" ht="16" x14ac:dyDescent="0.2">
      <c r="A8701" t="s">
        <v>28270</v>
      </c>
      <c r="B8701" t="s">
        <v>28271</v>
      </c>
      <c r="C8701" t="s">
        <v>28272</v>
      </c>
      <c r="D8701">
        <v>1</v>
      </c>
      <c r="E8701" t="s">
        <v>13</v>
      </c>
      <c r="F8701" t="s">
        <v>13</v>
      </c>
      <c r="G8701" t="s">
        <v>28273</v>
      </c>
      <c r="H8701" s="3" t="s">
        <v>28265</v>
      </c>
      <c r="I8701" t="s">
        <v>62</v>
      </c>
      <c r="J8701" t="s">
        <v>28274</v>
      </c>
    </row>
    <row r="8702" spans="1:10" ht="16" x14ac:dyDescent="0.2">
      <c r="A8702" t="s">
        <v>28270</v>
      </c>
      <c r="B8702" t="s">
        <v>28275</v>
      </c>
      <c r="C8702" t="s">
        <v>28276</v>
      </c>
      <c r="D8702">
        <v>6</v>
      </c>
      <c r="E8702" t="s">
        <v>13</v>
      </c>
      <c r="F8702" t="s">
        <v>13</v>
      </c>
      <c r="G8702" t="s">
        <v>28277</v>
      </c>
      <c r="H8702" s="3" t="s">
        <v>28265</v>
      </c>
      <c r="I8702" t="s">
        <v>62</v>
      </c>
      <c r="J8702" t="s">
        <v>28274</v>
      </c>
    </row>
    <row r="8703" spans="1:10" ht="16" x14ac:dyDescent="0.2">
      <c r="A8703" t="s">
        <v>28270</v>
      </c>
      <c r="B8703" t="s">
        <v>28278</v>
      </c>
      <c r="C8703" t="s">
        <v>28279</v>
      </c>
      <c r="D8703">
        <v>5</v>
      </c>
      <c r="E8703" t="s">
        <v>13</v>
      </c>
      <c r="F8703" t="s">
        <v>13</v>
      </c>
      <c r="G8703" t="s">
        <v>28280</v>
      </c>
      <c r="H8703" s="3" t="s">
        <v>28265</v>
      </c>
      <c r="I8703" t="s">
        <v>62</v>
      </c>
      <c r="J8703" t="s">
        <v>28274</v>
      </c>
    </row>
    <row r="8704" spans="1:10" ht="16" x14ac:dyDescent="0.2">
      <c r="A8704" t="s">
        <v>28270</v>
      </c>
      <c r="B8704" t="s">
        <v>28281</v>
      </c>
      <c r="C8704" t="s">
        <v>28282</v>
      </c>
      <c r="D8704">
        <v>2</v>
      </c>
      <c r="E8704" t="s">
        <v>13</v>
      </c>
      <c r="F8704" t="s">
        <v>13</v>
      </c>
      <c r="G8704" t="s">
        <v>28283</v>
      </c>
      <c r="H8704" s="3" t="s">
        <v>28265</v>
      </c>
      <c r="I8704" t="s">
        <v>62</v>
      </c>
      <c r="J8704" t="s">
        <v>28274</v>
      </c>
    </row>
    <row r="8705" spans="1:10" ht="16" x14ac:dyDescent="0.2">
      <c r="A8705" t="s">
        <v>5927</v>
      </c>
      <c r="B8705" t="s">
        <v>28278</v>
      </c>
      <c r="C8705" t="s">
        <v>28284</v>
      </c>
      <c r="D8705">
        <v>2</v>
      </c>
      <c r="E8705" t="s">
        <v>13</v>
      </c>
      <c r="F8705" t="s">
        <v>13</v>
      </c>
      <c r="G8705" t="s">
        <v>28285</v>
      </c>
      <c r="H8705" s="3" t="s">
        <v>28265</v>
      </c>
      <c r="I8705" t="s">
        <v>62</v>
      </c>
      <c r="J8705" t="s">
        <v>5930</v>
      </c>
    </row>
    <row r="8706" spans="1:10" ht="16" x14ac:dyDescent="0.2">
      <c r="A8706" t="s">
        <v>28286</v>
      </c>
      <c r="B8706" t="s">
        <v>28287</v>
      </c>
      <c r="C8706" t="s">
        <v>28288</v>
      </c>
      <c r="D8706">
        <v>1</v>
      </c>
      <c r="E8706" t="s">
        <v>13</v>
      </c>
      <c r="F8706" t="s">
        <v>13</v>
      </c>
      <c r="G8706" t="s">
        <v>28289</v>
      </c>
      <c r="H8706" s="3" t="s">
        <v>28265</v>
      </c>
      <c r="I8706" t="s">
        <v>62</v>
      </c>
      <c r="J8706" t="s">
        <v>28290</v>
      </c>
    </row>
    <row r="8707" spans="1:10" ht="16" x14ac:dyDescent="0.2">
      <c r="A8707" t="s">
        <v>28286</v>
      </c>
      <c r="B8707" t="s">
        <v>28291</v>
      </c>
      <c r="C8707" t="s">
        <v>28292</v>
      </c>
      <c r="D8707">
        <v>2</v>
      </c>
      <c r="E8707" t="s">
        <v>13</v>
      </c>
      <c r="F8707" t="s">
        <v>13</v>
      </c>
      <c r="G8707" t="s">
        <v>28293</v>
      </c>
      <c r="H8707" s="3" t="s">
        <v>28265</v>
      </c>
      <c r="I8707" t="s">
        <v>62</v>
      </c>
      <c r="J8707" t="s">
        <v>28290</v>
      </c>
    </row>
    <row r="8708" spans="1:10" ht="16" x14ac:dyDescent="0.2">
      <c r="A8708" t="s">
        <v>28270</v>
      </c>
      <c r="B8708" t="s">
        <v>28294</v>
      </c>
      <c r="C8708" t="s">
        <v>28295</v>
      </c>
      <c r="D8708">
        <v>3</v>
      </c>
      <c r="E8708" t="s">
        <v>13</v>
      </c>
      <c r="F8708" t="s">
        <v>13</v>
      </c>
      <c r="G8708" t="s">
        <v>28296</v>
      </c>
      <c r="H8708" s="3" t="s">
        <v>28265</v>
      </c>
      <c r="I8708" t="s">
        <v>62</v>
      </c>
      <c r="J8708" t="s">
        <v>28274</v>
      </c>
    </row>
    <row r="8709" spans="1:10" ht="16" x14ac:dyDescent="0.2">
      <c r="A8709" t="s">
        <v>28270</v>
      </c>
      <c r="B8709" t="s">
        <v>28297</v>
      </c>
      <c r="C8709" t="s">
        <v>28298</v>
      </c>
      <c r="D8709">
        <v>4</v>
      </c>
      <c r="E8709" t="s">
        <v>13</v>
      </c>
      <c r="F8709" t="s">
        <v>13</v>
      </c>
      <c r="G8709" t="s">
        <v>28299</v>
      </c>
      <c r="H8709" s="3" t="s">
        <v>28265</v>
      </c>
      <c r="I8709" t="s">
        <v>62</v>
      </c>
      <c r="J8709" t="s">
        <v>28274</v>
      </c>
    </row>
    <row r="8710" spans="1:10" ht="16" x14ac:dyDescent="0.2">
      <c r="A8710" t="s">
        <v>1709</v>
      </c>
      <c r="B8710" t="s">
        <v>28300</v>
      </c>
      <c r="C8710" t="s">
        <v>28301</v>
      </c>
      <c r="D8710">
        <v>4</v>
      </c>
      <c r="E8710" t="s">
        <v>13</v>
      </c>
      <c r="F8710" t="s">
        <v>13</v>
      </c>
      <c r="G8710" t="s">
        <v>28302</v>
      </c>
      <c r="H8710" s="3" t="s">
        <v>28303</v>
      </c>
      <c r="I8710" t="s">
        <v>69</v>
      </c>
      <c r="J8710" t="s">
        <v>1713</v>
      </c>
    </row>
    <row r="8711" spans="1:10" ht="16" x14ac:dyDescent="0.2">
      <c r="A8711" t="s">
        <v>28304</v>
      </c>
      <c r="B8711" t="s">
        <v>28305</v>
      </c>
      <c r="C8711" t="s">
        <v>28306</v>
      </c>
      <c r="D8711">
        <v>1</v>
      </c>
      <c r="E8711" t="s">
        <v>13</v>
      </c>
      <c r="F8711" t="s">
        <v>13</v>
      </c>
      <c r="G8711" t="s">
        <v>28307</v>
      </c>
      <c r="H8711" s="3" t="s">
        <v>28308</v>
      </c>
      <c r="I8711" t="s">
        <v>7603</v>
      </c>
      <c r="J8711" t="s">
        <v>28309</v>
      </c>
    </row>
    <row r="8712" spans="1:10" ht="32" x14ac:dyDescent="0.2">
      <c r="A8712" t="s">
        <v>15183</v>
      </c>
      <c r="B8712" t="s">
        <v>28310</v>
      </c>
      <c r="C8712" t="s">
        <v>28311</v>
      </c>
      <c r="D8712">
        <v>2</v>
      </c>
      <c r="E8712" t="s">
        <v>13</v>
      </c>
      <c r="F8712" t="s">
        <v>13</v>
      </c>
      <c r="G8712" t="s">
        <v>28312</v>
      </c>
      <c r="H8712" s="3" t="s">
        <v>28313</v>
      </c>
      <c r="I8712" t="s">
        <v>69</v>
      </c>
      <c r="J8712" t="s">
        <v>15188</v>
      </c>
    </row>
    <row r="8713" spans="1:10" ht="16" x14ac:dyDescent="0.2">
      <c r="A8713" t="s">
        <v>28314</v>
      </c>
      <c r="B8713" t="s">
        <v>28315</v>
      </c>
      <c r="C8713" t="s">
        <v>28316</v>
      </c>
      <c r="D8713">
        <v>1</v>
      </c>
      <c r="E8713" t="s">
        <v>13</v>
      </c>
      <c r="F8713" t="s">
        <v>13</v>
      </c>
      <c r="G8713" t="s">
        <v>28317</v>
      </c>
      <c r="H8713" s="3" t="s">
        <v>28318</v>
      </c>
      <c r="I8713" t="s">
        <v>69</v>
      </c>
      <c r="J8713" t="s">
        <v>28319</v>
      </c>
    </row>
    <row r="8714" spans="1:10" ht="16" x14ac:dyDescent="0.2">
      <c r="A8714" t="s">
        <v>28320</v>
      </c>
      <c r="B8714" t="s">
        <v>28321</v>
      </c>
      <c r="C8714" t="s">
        <v>28322</v>
      </c>
      <c r="D8714">
        <v>1</v>
      </c>
      <c r="E8714" t="s">
        <v>13</v>
      </c>
      <c r="F8714" t="s">
        <v>13</v>
      </c>
      <c r="G8714" t="s">
        <v>28317</v>
      </c>
      <c r="H8714" s="3" t="s">
        <v>28318</v>
      </c>
      <c r="I8714" t="s">
        <v>69</v>
      </c>
      <c r="J8714" t="s">
        <v>28323</v>
      </c>
    </row>
    <row r="8715" spans="1:10" ht="16" x14ac:dyDescent="0.2">
      <c r="A8715" t="s">
        <v>28324</v>
      </c>
      <c r="B8715" t="s">
        <v>1643</v>
      </c>
      <c r="C8715" t="s">
        <v>28325</v>
      </c>
      <c r="D8715">
        <v>3</v>
      </c>
      <c r="E8715" t="s">
        <v>13</v>
      </c>
      <c r="F8715" t="s">
        <v>13</v>
      </c>
      <c r="G8715" t="s">
        <v>28317</v>
      </c>
      <c r="H8715" s="3" t="s">
        <v>28318</v>
      </c>
      <c r="I8715" t="s">
        <v>69</v>
      </c>
      <c r="J8715" t="s">
        <v>28326</v>
      </c>
    </row>
    <row r="8716" spans="1:10" ht="16" x14ac:dyDescent="0.2">
      <c r="A8716" t="s">
        <v>28327</v>
      </c>
      <c r="B8716" t="s">
        <v>1643</v>
      </c>
      <c r="C8716" t="s">
        <v>28325</v>
      </c>
      <c r="D8716">
        <v>3</v>
      </c>
      <c r="E8716" t="s">
        <v>13</v>
      </c>
      <c r="F8716" t="s">
        <v>13</v>
      </c>
      <c r="G8716" t="s">
        <v>28317</v>
      </c>
      <c r="H8716" s="3" t="s">
        <v>28318</v>
      </c>
      <c r="I8716" t="s">
        <v>69</v>
      </c>
      <c r="J8716" t="s">
        <v>28328</v>
      </c>
    </row>
    <row r="8717" spans="1:10" ht="16" x14ac:dyDescent="0.2">
      <c r="A8717" t="s">
        <v>28329</v>
      </c>
      <c r="B8717" t="s">
        <v>28330</v>
      </c>
      <c r="C8717" t="s">
        <v>28331</v>
      </c>
      <c r="D8717">
        <v>3</v>
      </c>
      <c r="E8717" t="s">
        <v>13</v>
      </c>
      <c r="F8717" t="s">
        <v>13</v>
      </c>
      <c r="G8717" t="s">
        <v>28317</v>
      </c>
      <c r="H8717" s="3" t="s">
        <v>28318</v>
      </c>
      <c r="I8717" t="s">
        <v>69</v>
      </c>
      <c r="J8717" t="s">
        <v>28332</v>
      </c>
    </row>
    <row r="8718" spans="1:10" ht="16" x14ac:dyDescent="0.2">
      <c r="A8718" t="s">
        <v>27174</v>
      </c>
      <c r="B8718" t="s">
        <v>28333</v>
      </c>
      <c r="C8718" t="s">
        <v>28334</v>
      </c>
      <c r="D8718">
        <v>4</v>
      </c>
      <c r="E8718" t="s">
        <v>13</v>
      </c>
      <c r="F8718" t="s">
        <v>13</v>
      </c>
      <c r="G8718" t="s">
        <v>28317</v>
      </c>
      <c r="H8718" s="3" t="s">
        <v>28318</v>
      </c>
      <c r="I8718" t="s">
        <v>69</v>
      </c>
      <c r="J8718" t="s">
        <v>27177</v>
      </c>
    </row>
    <row r="8719" spans="1:10" ht="16" x14ac:dyDescent="0.2">
      <c r="A8719" t="s">
        <v>10744</v>
      </c>
      <c r="B8719" t="s">
        <v>28335</v>
      </c>
      <c r="C8719" t="s">
        <v>28336</v>
      </c>
      <c r="D8719">
        <v>3</v>
      </c>
      <c r="E8719" t="s">
        <v>13</v>
      </c>
      <c r="F8719" t="s">
        <v>13</v>
      </c>
      <c r="G8719" t="s">
        <v>28317</v>
      </c>
      <c r="H8719" s="3" t="s">
        <v>28318</v>
      </c>
      <c r="I8719" t="s">
        <v>69</v>
      </c>
      <c r="J8719" t="s">
        <v>10747</v>
      </c>
    </row>
    <row r="8720" spans="1:10" ht="16" x14ac:dyDescent="0.2">
      <c r="A8720" t="s">
        <v>28337</v>
      </c>
      <c r="B8720" t="s">
        <v>28338</v>
      </c>
      <c r="C8720" t="s">
        <v>28339</v>
      </c>
      <c r="D8720">
        <v>4</v>
      </c>
      <c r="E8720" t="s">
        <v>13</v>
      </c>
      <c r="F8720" t="s">
        <v>13</v>
      </c>
      <c r="G8720" t="s">
        <v>28317</v>
      </c>
      <c r="H8720" s="3" t="s">
        <v>28318</v>
      </c>
      <c r="I8720" t="s">
        <v>69</v>
      </c>
      <c r="J8720" t="s">
        <v>28340</v>
      </c>
    </row>
    <row r="8721" spans="1:10" ht="16" x14ac:dyDescent="0.2">
      <c r="A8721" t="s">
        <v>28329</v>
      </c>
      <c r="B8721" t="s">
        <v>28341</v>
      </c>
      <c r="C8721" t="s">
        <v>28342</v>
      </c>
      <c r="D8721">
        <v>2</v>
      </c>
      <c r="E8721" t="s">
        <v>13</v>
      </c>
      <c r="F8721" t="s">
        <v>13</v>
      </c>
      <c r="G8721" t="s">
        <v>28317</v>
      </c>
      <c r="H8721" s="3" t="s">
        <v>28318</v>
      </c>
      <c r="I8721" t="s">
        <v>69</v>
      </c>
      <c r="J8721" t="s">
        <v>28332</v>
      </c>
    </row>
    <row r="8722" spans="1:10" ht="16" x14ac:dyDescent="0.2">
      <c r="A8722" t="s">
        <v>28343</v>
      </c>
      <c r="B8722" t="s">
        <v>8260</v>
      </c>
      <c r="C8722" t="s">
        <v>28344</v>
      </c>
      <c r="D8722">
        <v>2</v>
      </c>
      <c r="E8722" t="s">
        <v>13</v>
      </c>
      <c r="F8722" t="s">
        <v>13</v>
      </c>
      <c r="G8722" t="s">
        <v>28317</v>
      </c>
      <c r="H8722" s="3" t="s">
        <v>28318</v>
      </c>
      <c r="I8722" t="s">
        <v>69</v>
      </c>
      <c r="J8722" t="s">
        <v>28345</v>
      </c>
    </row>
    <row r="8723" spans="1:10" ht="16" x14ac:dyDescent="0.2">
      <c r="A8723" t="s">
        <v>28327</v>
      </c>
      <c r="B8723" t="s">
        <v>28346</v>
      </c>
      <c r="C8723" t="s">
        <v>28347</v>
      </c>
      <c r="D8723">
        <v>1</v>
      </c>
      <c r="E8723" t="s">
        <v>13</v>
      </c>
      <c r="F8723" t="s">
        <v>13</v>
      </c>
      <c r="G8723" t="s">
        <v>28317</v>
      </c>
      <c r="H8723" s="3" t="s">
        <v>28318</v>
      </c>
      <c r="I8723" t="s">
        <v>69</v>
      </c>
      <c r="J8723" t="s">
        <v>28328</v>
      </c>
    </row>
    <row r="8724" spans="1:10" ht="16" x14ac:dyDescent="0.2">
      <c r="A8724" t="s">
        <v>28320</v>
      </c>
      <c r="B8724" t="s">
        <v>28348</v>
      </c>
      <c r="C8724" t="s">
        <v>28349</v>
      </c>
      <c r="D8724">
        <v>2</v>
      </c>
      <c r="E8724" t="s">
        <v>13</v>
      </c>
      <c r="F8724" t="s">
        <v>13</v>
      </c>
      <c r="G8724" t="s">
        <v>28317</v>
      </c>
      <c r="H8724" s="3" t="s">
        <v>28318</v>
      </c>
      <c r="I8724" t="s">
        <v>69</v>
      </c>
      <c r="J8724" t="s">
        <v>28323</v>
      </c>
    </row>
    <row r="8725" spans="1:10" ht="16" x14ac:dyDescent="0.2">
      <c r="A8725" t="s">
        <v>28320</v>
      </c>
      <c r="B8725" t="s">
        <v>28350</v>
      </c>
      <c r="C8725" t="s">
        <v>28351</v>
      </c>
      <c r="D8725">
        <v>4</v>
      </c>
      <c r="E8725" t="s">
        <v>13</v>
      </c>
      <c r="F8725" t="s">
        <v>13</v>
      </c>
      <c r="G8725" t="s">
        <v>28317</v>
      </c>
      <c r="H8725" s="3" t="s">
        <v>28318</v>
      </c>
      <c r="I8725" t="s">
        <v>69</v>
      </c>
      <c r="J8725" t="s">
        <v>28323</v>
      </c>
    </row>
    <row r="8726" spans="1:10" ht="16" x14ac:dyDescent="0.2">
      <c r="A8726" t="s">
        <v>28320</v>
      </c>
      <c r="B8726" t="s">
        <v>28352</v>
      </c>
      <c r="C8726" t="s">
        <v>28353</v>
      </c>
      <c r="D8726">
        <v>3</v>
      </c>
      <c r="E8726" t="s">
        <v>13</v>
      </c>
      <c r="F8726" t="s">
        <v>13</v>
      </c>
      <c r="G8726" t="s">
        <v>28317</v>
      </c>
      <c r="H8726" s="3" t="s">
        <v>28318</v>
      </c>
      <c r="I8726" t="s">
        <v>69</v>
      </c>
      <c r="J8726" t="s">
        <v>28323</v>
      </c>
    </row>
    <row r="8727" spans="1:10" ht="16" x14ac:dyDescent="0.2">
      <c r="A8727" t="s">
        <v>28337</v>
      </c>
      <c r="B8727" t="s">
        <v>28330</v>
      </c>
      <c r="C8727" t="s">
        <v>28331</v>
      </c>
      <c r="D8727">
        <v>3</v>
      </c>
      <c r="E8727" t="s">
        <v>13</v>
      </c>
      <c r="F8727" t="s">
        <v>13</v>
      </c>
      <c r="G8727" t="s">
        <v>28317</v>
      </c>
      <c r="H8727" s="3" t="s">
        <v>28318</v>
      </c>
      <c r="I8727" t="s">
        <v>69</v>
      </c>
      <c r="J8727" t="s">
        <v>28340</v>
      </c>
    </row>
    <row r="8728" spans="1:10" ht="16" x14ac:dyDescent="0.2">
      <c r="A8728" t="s">
        <v>28329</v>
      </c>
      <c r="B8728" t="s">
        <v>28338</v>
      </c>
      <c r="C8728" t="s">
        <v>28339</v>
      </c>
      <c r="D8728">
        <v>4</v>
      </c>
      <c r="E8728" t="s">
        <v>13</v>
      </c>
      <c r="F8728" t="s">
        <v>13</v>
      </c>
      <c r="G8728" t="s">
        <v>28317</v>
      </c>
      <c r="H8728" s="3" t="s">
        <v>28318</v>
      </c>
      <c r="I8728" t="s">
        <v>69</v>
      </c>
      <c r="J8728" t="s">
        <v>28332</v>
      </c>
    </row>
    <row r="8729" spans="1:10" ht="16" x14ac:dyDescent="0.2">
      <c r="A8729" t="s">
        <v>28329</v>
      </c>
      <c r="B8729" t="s">
        <v>28354</v>
      </c>
      <c r="C8729" t="s">
        <v>28355</v>
      </c>
      <c r="D8729">
        <v>1</v>
      </c>
      <c r="E8729" t="s">
        <v>13</v>
      </c>
      <c r="F8729" t="s">
        <v>13</v>
      </c>
      <c r="G8729" t="s">
        <v>28317</v>
      </c>
      <c r="H8729" s="3" t="s">
        <v>28318</v>
      </c>
      <c r="I8729" t="s">
        <v>69</v>
      </c>
      <c r="J8729" t="s">
        <v>28332</v>
      </c>
    </row>
    <row r="8730" spans="1:10" ht="16" x14ac:dyDescent="0.2">
      <c r="A8730" t="s">
        <v>28343</v>
      </c>
      <c r="B8730" t="s">
        <v>1643</v>
      </c>
      <c r="C8730" t="s">
        <v>28325</v>
      </c>
      <c r="D8730">
        <v>1</v>
      </c>
      <c r="E8730" t="s">
        <v>13</v>
      </c>
      <c r="F8730" t="s">
        <v>13</v>
      </c>
      <c r="G8730" t="s">
        <v>28317</v>
      </c>
      <c r="H8730" s="3" t="s">
        <v>28318</v>
      </c>
      <c r="I8730" t="s">
        <v>69</v>
      </c>
      <c r="J8730" t="s">
        <v>28345</v>
      </c>
    </row>
    <row r="8731" spans="1:10" ht="16" x14ac:dyDescent="0.2">
      <c r="A8731" t="s">
        <v>28356</v>
      </c>
      <c r="B8731" t="s">
        <v>28357</v>
      </c>
      <c r="C8731" t="s">
        <v>28358</v>
      </c>
      <c r="D8731">
        <v>1</v>
      </c>
      <c r="E8731" t="s">
        <v>13</v>
      </c>
      <c r="F8731" t="s">
        <v>13</v>
      </c>
      <c r="G8731" t="s">
        <v>28317</v>
      </c>
      <c r="H8731" s="3" t="s">
        <v>28318</v>
      </c>
      <c r="I8731" t="s">
        <v>69</v>
      </c>
      <c r="J8731" t="s">
        <v>28359</v>
      </c>
    </row>
    <row r="8732" spans="1:10" ht="16" x14ac:dyDescent="0.2">
      <c r="A8732" t="s">
        <v>28327</v>
      </c>
      <c r="B8732" t="s">
        <v>28321</v>
      </c>
      <c r="C8732" t="s">
        <v>28322</v>
      </c>
      <c r="D8732">
        <v>2</v>
      </c>
      <c r="E8732" t="s">
        <v>13</v>
      </c>
      <c r="F8732" t="s">
        <v>13</v>
      </c>
      <c r="G8732" t="s">
        <v>28317</v>
      </c>
      <c r="H8732" s="3" t="s">
        <v>28318</v>
      </c>
      <c r="I8732" t="s">
        <v>69</v>
      </c>
      <c r="J8732" t="s">
        <v>28328</v>
      </c>
    </row>
    <row r="8733" spans="1:10" ht="16" x14ac:dyDescent="0.2">
      <c r="A8733" t="s">
        <v>28337</v>
      </c>
      <c r="B8733" t="s">
        <v>28341</v>
      </c>
      <c r="C8733" t="s">
        <v>28342</v>
      </c>
      <c r="D8733">
        <v>2</v>
      </c>
      <c r="E8733" t="s">
        <v>13</v>
      </c>
      <c r="F8733" t="s">
        <v>13</v>
      </c>
      <c r="G8733" t="s">
        <v>28317</v>
      </c>
      <c r="H8733" s="3" t="s">
        <v>28318</v>
      </c>
      <c r="I8733" t="s">
        <v>69</v>
      </c>
      <c r="J8733" t="s">
        <v>28340</v>
      </c>
    </row>
    <row r="8734" spans="1:10" ht="16" x14ac:dyDescent="0.2">
      <c r="A8734" t="s">
        <v>28356</v>
      </c>
      <c r="B8734" t="s">
        <v>27410</v>
      </c>
      <c r="C8734" t="s">
        <v>27411</v>
      </c>
      <c r="D8734">
        <v>2</v>
      </c>
      <c r="E8734" t="s">
        <v>13</v>
      </c>
      <c r="F8734" t="s">
        <v>13</v>
      </c>
      <c r="G8734" t="s">
        <v>28317</v>
      </c>
      <c r="H8734" s="3" t="s">
        <v>28318</v>
      </c>
      <c r="I8734" t="s">
        <v>69</v>
      </c>
      <c r="J8734" t="s">
        <v>28359</v>
      </c>
    </row>
    <row r="8735" spans="1:10" ht="16" x14ac:dyDescent="0.2">
      <c r="A8735" t="s">
        <v>28324</v>
      </c>
      <c r="B8735" t="s">
        <v>28360</v>
      </c>
      <c r="C8735" t="s">
        <v>28322</v>
      </c>
      <c r="D8735">
        <v>2</v>
      </c>
      <c r="E8735" t="s">
        <v>13</v>
      </c>
      <c r="F8735" t="s">
        <v>13</v>
      </c>
      <c r="G8735" t="s">
        <v>28317</v>
      </c>
      <c r="H8735" s="3" t="s">
        <v>28318</v>
      </c>
      <c r="I8735" t="s">
        <v>69</v>
      </c>
      <c r="J8735" t="s">
        <v>28326</v>
      </c>
    </row>
    <row r="8736" spans="1:10" ht="16" x14ac:dyDescent="0.2">
      <c r="A8736" t="s">
        <v>3680</v>
      </c>
      <c r="B8736" t="s">
        <v>28361</v>
      </c>
      <c r="C8736" t="s">
        <v>28362</v>
      </c>
      <c r="D8736">
        <v>1</v>
      </c>
      <c r="E8736" t="s">
        <v>13</v>
      </c>
      <c r="F8736" t="s">
        <v>13</v>
      </c>
      <c r="G8736" t="s">
        <v>28317</v>
      </c>
      <c r="H8736" s="3" t="s">
        <v>28318</v>
      </c>
      <c r="I8736" t="s">
        <v>69</v>
      </c>
      <c r="J8736" t="s">
        <v>3685</v>
      </c>
    </row>
    <row r="8737" spans="1:10" ht="16" x14ac:dyDescent="0.2">
      <c r="A8737" t="s">
        <v>10744</v>
      </c>
      <c r="B8737" t="s">
        <v>27175</v>
      </c>
      <c r="C8737" t="s">
        <v>27176</v>
      </c>
      <c r="D8737">
        <v>4</v>
      </c>
      <c r="E8737" t="s">
        <v>13</v>
      </c>
      <c r="F8737" t="s">
        <v>13</v>
      </c>
      <c r="G8737" t="s">
        <v>28317</v>
      </c>
      <c r="H8737" s="3" t="s">
        <v>28318</v>
      </c>
      <c r="I8737" t="s">
        <v>69</v>
      </c>
      <c r="J8737" t="s">
        <v>10747</v>
      </c>
    </row>
    <row r="8738" spans="1:10" ht="16" x14ac:dyDescent="0.2">
      <c r="A8738" t="s">
        <v>28337</v>
      </c>
      <c r="B8738" t="s">
        <v>28354</v>
      </c>
      <c r="C8738" t="s">
        <v>28355</v>
      </c>
      <c r="D8738">
        <v>1</v>
      </c>
      <c r="E8738" t="s">
        <v>13</v>
      </c>
      <c r="F8738" t="s">
        <v>13</v>
      </c>
      <c r="G8738" t="s">
        <v>28317</v>
      </c>
      <c r="H8738" s="3" t="s">
        <v>28318</v>
      </c>
      <c r="I8738" t="s">
        <v>69</v>
      </c>
      <c r="J8738" t="s">
        <v>28340</v>
      </c>
    </row>
    <row r="8739" spans="1:10" ht="16" x14ac:dyDescent="0.2">
      <c r="A8739" t="s">
        <v>28324</v>
      </c>
      <c r="B8739" t="s">
        <v>28346</v>
      </c>
      <c r="C8739" t="s">
        <v>28347</v>
      </c>
      <c r="D8739">
        <v>1</v>
      </c>
      <c r="E8739" t="s">
        <v>13</v>
      </c>
      <c r="F8739" t="s">
        <v>13</v>
      </c>
      <c r="G8739" t="s">
        <v>28317</v>
      </c>
      <c r="H8739" s="3" t="s">
        <v>28318</v>
      </c>
      <c r="I8739" t="s">
        <v>69</v>
      </c>
      <c r="J8739" t="s">
        <v>28326</v>
      </c>
    </row>
    <row r="8740" spans="1:10" ht="16" x14ac:dyDescent="0.2">
      <c r="A8740" t="s">
        <v>9580</v>
      </c>
      <c r="B8740" t="s">
        <v>28363</v>
      </c>
      <c r="C8740" t="s">
        <v>28364</v>
      </c>
      <c r="D8740">
        <v>3</v>
      </c>
      <c r="E8740" t="s">
        <v>13</v>
      </c>
      <c r="F8740" t="s">
        <v>13</v>
      </c>
      <c r="G8740" t="s">
        <v>28365</v>
      </c>
      <c r="H8740" s="3" t="s">
        <v>28366</v>
      </c>
      <c r="I8740" t="s">
        <v>69</v>
      </c>
      <c r="J8740" t="s">
        <v>9583</v>
      </c>
    </row>
    <row r="8741" spans="1:10" ht="16" x14ac:dyDescent="0.2">
      <c r="A8741" t="s">
        <v>28367</v>
      </c>
      <c r="B8741" t="s">
        <v>28346</v>
      </c>
      <c r="C8741" t="s">
        <v>28347</v>
      </c>
      <c r="D8741">
        <v>1</v>
      </c>
      <c r="E8741" t="s">
        <v>13</v>
      </c>
      <c r="F8741" t="s">
        <v>13</v>
      </c>
      <c r="G8741" t="s">
        <v>28365</v>
      </c>
      <c r="H8741" s="3" t="s">
        <v>28368</v>
      </c>
      <c r="I8741" t="s">
        <v>69</v>
      </c>
      <c r="J8741" t="s">
        <v>28369</v>
      </c>
    </row>
    <row r="8742" spans="1:10" ht="16" x14ac:dyDescent="0.2">
      <c r="A8742" t="s">
        <v>28367</v>
      </c>
      <c r="B8742" t="s">
        <v>28360</v>
      </c>
      <c r="C8742" t="s">
        <v>28322</v>
      </c>
      <c r="D8742">
        <v>2</v>
      </c>
      <c r="E8742" t="s">
        <v>13</v>
      </c>
      <c r="F8742" t="s">
        <v>13</v>
      </c>
      <c r="G8742" t="s">
        <v>28365</v>
      </c>
      <c r="H8742" s="3" t="s">
        <v>28368</v>
      </c>
      <c r="I8742" t="s">
        <v>69</v>
      </c>
      <c r="J8742" t="s">
        <v>28369</v>
      </c>
    </row>
    <row r="8743" spans="1:10" ht="16" x14ac:dyDescent="0.2">
      <c r="A8743" t="s">
        <v>28367</v>
      </c>
      <c r="B8743" t="s">
        <v>28333</v>
      </c>
      <c r="C8743" t="s">
        <v>28334</v>
      </c>
      <c r="D8743">
        <v>3</v>
      </c>
      <c r="E8743" t="s">
        <v>13</v>
      </c>
      <c r="F8743" t="s">
        <v>13</v>
      </c>
      <c r="G8743" t="s">
        <v>28365</v>
      </c>
      <c r="H8743" s="3" t="s">
        <v>28368</v>
      </c>
      <c r="I8743" t="s">
        <v>69</v>
      </c>
      <c r="J8743" t="s">
        <v>28369</v>
      </c>
    </row>
    <row r="8744" spans="1:10" ht="16" x14ac:dyDescent="0.2">
      <c r="A8744" t="s">
        <v>9400</v>
      </c>
      <c r="B8744" t="s">
        <v>28370</v>
      </c>
      <c r="C8744" t="s">
        <v>28371</v>
      </c>
      <c r="D8744">
        <v>2</v>
      </c>
      <c r="E8744" t="s">
        <v>13</v>
      </c>
      <c r="F8744" t="s">
        <v>13</v>
      </c>
      <c r="G8744" t="s">
        <v>28365</v>
      </c>
      <c r="H8744" s="3" t="s">
        <v>28372</v>
      </c>
      <c r="I8744" t="s">
        <v>423</v>
      </c>
      <c r="J8744" t="s">
        <v>9403</v>
      </c>
    </row>
    <row r="8745" spans="1:10" ht="16" x14ac:dyDescent="0.2">
      <c r="A8745" t="s">
        <v>28373</v>
      </c>
      <c r="B8745" t="s">
        <v>28374</v>
      </c>
      <c r="C8745" t="s">
        <v>28375</v>
      </c>
      <c r="D8745">
        <v>1</v>
      </c>
      <c r="E8745" t="s">
        <v>13</v>
      </c>
      <c r="F8745" t="s">
        <v>13</v>
      </c>
      <c r="G8745" t="s">
        <v>28376</v>
      </c>
      <c r="H8745" s="3" t="s">
        <v>28377</v>
      </c>
      <c r="I8745" t="s">
        <v>69</v>
      </c>
      <c r="J8745" t="s">
        <v>28378</v>
      </c>
    </row>
    <row r="8746" spans="1:10" ht="16" x14ac:dyDescent="0.2">
      <c r="A8746" t="s">
        <v>28373</v>
      </c>
      <c r="B8746" t="s">
        <v>28379</v>
      </c>
      <c r="C8746" t="s">
        <v>28380</v>
      </c>
      <c r="D8746">
        <v>2</v>
      </c>
      <c r="E8746" t="s">
        <v>13</v>
      </c>
      <c r="F8746" t="s">
        <v>13</v>
      </c>
      <c r="G8746" t="s">
        <v>28376</v>
      </c>
      <c r="H8746" s="3" t="s">
        <v>28377</v>
      </c>
      <c r="I8746" t="s">
        <v>69</v>
      </c>
      <c r="J8746" t="s">
        <v>28378</v>
      </c>
    </row>
    <row r="8747" spans="1:10" ht="16" x14ac:dyDescent="0.2">
      <c r="A8747" t="s">
        <v>7082</v>
      </c>
      <c r="B8747" t="s">
        <v>28381</v>
      </c>
      <c r="C8747" t="s">
        <v>28382</v>
      </c>
      <c r="D8747">
        <v>1</v>
      </c>
      <c r="E8747" t="s">
        <v>13</v>
      </c>
      <c r="F8747" t="s">
        <v>13</v>
      </c>
      <c r="G8747" t="s">
        <v>28383</v>
      </c>
      <c r="H8747" s="3" t="s">
        <v>28384</v>
      </c>
      <c r="I8747" t="s">
        <v>69</v>
      </c>
      <c r="J8747" t="s">
        <v>7085</v>
      </c>
    </row>
    <row r="8748" spans="1:10" ht="16" x14ac:dyDescent="0.2">
      <c r="A8748" t="s">
        <v>28314</v>
      </c>
      <c r="B8748" t="s">
        <v>28385</v>
      </c>
      <c r="C8748" t="s">
        <v>28386</v>
      </c>
      <c r="D8748">
        <v>2</v>
      </c>
      <c r="E8748" t="s">
        <v>13</v>
      </c>
      <c r="F8748" t="s">
        <v>13</v>
      </c>
      <c r="G8748" t="s">
        <v>28383</v>
      </c>
      <c r="H8748" s="3" t="s">
        <v>28387</v>
      </c>
      <c r="I8748" t="s">
        <v>69</v>
      </c>
      <c r="J8748" t="s">
        <v>28319</v>
      </c>
    </row>
    <row r="8749" spans="1:10" ht="16" x14ac:dyDescent="0.2">
      <c r="A8749" t="s">
        <v>28314</v>
      </c>
      <c r="B8749" t="s">
        <v>28388</v>
      </c>
      <c r="C8749" t="s">
        <v>28389</v>
      </c>
      <c r="D8749">
        <v>3</v>
      </c>
      <c r="E8749" t="s">
        <v>13</v>
      </c>
      <c r="F8749" t="s">
        <v>13</v>
      </c>
      <c r="G8749" t="s">
        <v>28383</v>
      </c>
      <c r="H8749" s="3" t="s">
        <v>28387</v>
      </c>
      <c r="I8749" t="s">
        <v>69</v>
      </c>
      <c r="J8749" t="s">
        <v>28319</v>
      </c>
    </row>
    <row r="8750" spans="1:10" ht="16" x14ac:dyDescent="0.2">
      <c r="A8750" t="s">
        <v>20494</v>
      </c>
      <c r="B8750" t="s">
        <v>22794</v>
      </c>
      <c r="C8750" t="s">
        <v>22795</v>
      </c>
      <c r="D8750">
        <v>1</v>
      </c>
      <c r="E8750" t="s">
        <v>13</v>
      </c>
      <c r="F8750" t="s">
        <v>13</v>
      </c>
      <c r="G8750" t="s">
        <v>28390</v>
      </c>
      <c r="H8750" s="3" t="s">
        <v>28391</v>
      </c>
      <c r="I8750" t="s">
        <v>69</v>
      </c>
      <c r="J8750" t="s">
        <v>20497</v>
      </c>
    </row>
    <row r="8751" spans="1:10" ht="16" x14ac:dyDescent="0.2">
      <c r="A8751" t="s">
        <v>19628</v>
      </c>
      <c r="B8751" t="s">
        <v>28392</v>
      </c>
      <c r="C8751" t="s">
        <v>28393</v>
      </c>
      <c r="D8751">
        <v>1</v>
      </c>
      <c r="E8751" t="s">
        <v>13</v>
      </c>
      <c r="F8751" t="s">
        <v>13</v>
      </c>
      <c r="G8751" t="s">
        <v>28390</v>
      </c>
      <c r="H8751" s="3" t="s">
        <v>28394</v>
      </c>
      <c r="I8751" t="s">
        <v>69</v>
      </c>
      <c r="J8751" t="s">
        <v>19631</v>
      </c>
    </row>
    <row r="8752" spans="1:10" ht="16" x14ac:dyDescent="0.2">
      <c r="A8752" t="s">
        <v>20392</v>
      </c>
      <c r="B8752" t="s">
        <v>22794</v>
      </c>
      <c r="C8752" t="s">
        <v>22795</v>
      </c>
      <c r="D8752">
        <v>1</v>
      </c>
      <c r="E8752" t="s">
        <v>13</v>
      </c>
      <c r="F8752" t="s">
        <v>13</v>
      </c>
      <c r="G8752" t="s">
        <v>28390</v>
      </c>
      <c r="H8752" s="3" t="s">
        <v>28395</v>
      </c>
      <c r="I8752" t="s">
        <v>69</v>
      </c>
      <c r="J8752" t="s">
        <v>20394</v>
      </c>
    </row>
    <row r="8753" spans="1:10" ht="16" x14ac:dyDescent="0.2">
      <c r="A8753" t="s">
        <v>20342</v>
      </c>
      <c r="B8753" t="s">
        <v>22794</v>
      </c>
      <c r="C8753" t="s">
        <v>22795</v>
      </c>
      <c r="D8753">
        <v>2</v>
      </c>
      <c r="E8753" t="s">
        <v>13</v>
      </c>
      <c r="F8753" t="s">
        <v>13</v>
      </c>
      <c r="G8753" t="s">
        <v>28390</v>
      </c>
      <c r="H8753" s="3" t="s">
        <v>28395</v>
      </c>
      <c r="I8753" t="s">
        <v>69</v>
      </c>
      <c r="J8753" t="s">
        <v>20346</v>
      </c>
    </row>
    <row r="8754" spans="1:10" ht="16" x14ac:dyDescent="0.2">
      <c r="A8754" t="s">
        <v>19847</v>
      </c>
      <c r="B8754" t="s">
        <v>28396</v>
      </c>
      <c r="C8754" t="s">
        <v>28397</v>
      </c>
      <c r="D8754">
        <v>3</v>
      </c>
      <c r="E8754" t="s">
        <v>13</v>
      </c>
      <c r="F8754" t="s">
        <v>13</v>
      </c>
      <c r="G8754" t="s">
        <v>28390</v>
      </c>
      <c r="H8754" s="3" t="s">
        <v>28391</v>
      </c>
      <c r="I8754" t="s">
        <v>69</v>
      </c>
      <c r="J8754" t="s">
        <v>19851</v>
      </c>
    </row>
    <row r="8755" spans="1:10" ht="16" x14ac:dyDescent="0.2">
      <c r="A8755" t="s">
        <v>5064</v>
      </c>
      <c r="B8755" t="s">
        <v>8248</v>
      </c>
      <c r="C8755" t="s">
        <v>28398</v>
      </c>
      <c r="D8755">
        <v>1</v>
      </c>
      <c r="E8755" t="s">
        <v>13</v>
      </c>
      <c r="F8755" t="s">
        <v>13</v>
      </c>
      <c r="G8755" t="s">
        <v>28390</v>
      </c>
      <c r="H8755" s="3" t="s">
        <v>28399</v>
      </c>
      <c r="I8755" t="s">
        <v>69</v>
      </c>
      <c r="J8755" t="s">
        <v>5069</v>
      </c>
    </row>
    <row r="8756" spans="1:10" ht="32" x14ac:dyDescent="0.2">
      <c r="A8756" t="s">
        <v>19847</v>
      </c>
      <c r="B8756" t="s">
        <v>28400</v>
      </c>
      <c r="C8756" t="s">
        <v>28401</v>
      </c>
      <c r="D8756">
        <v>4</v>
      </c>
      <c r="E8756" t="s">
        <v>13</v>
      </c>
      <c r="F8756" t="s">
        <v>13</v>
      </c>
      <c r="G8756" t="s">
        <v>28390</v>
      </c>
      <c r="H8756" s="3" t="s">
        <v>28402</v>
      </c>
      <c r="I8756" t="s">
        <v>69</v>
      </c>
      <c r="J8756" t="s">
        <v>19851</v>
      </c>
    </row>
    <row r="8757" spans="1:10" ht="16" x14ac:dyDescent="0.2">
      <c r="A8757" t="s">
        <v>28403</v>
      </c>
      <c r="B8757" t="s">
        <v>28404</v>
      </c>
      <c r="C8757" t="s">
        <v>28405</v>
      </c>
      <c r="D8757">
        <v>1</v>
      </c>
      <c r="E8757" t="s">
        <v>13</v>
      </c>
      <c r="F8757" t="s">
        <v>13</v>
      </c>
      <c r="G8757" t="s">
        <v>28390</v>
      </c>
      <c r="H8757" s="3" t="s">
        <v>28406</v>
      </c>
      <c r="I8757" t="s">
        <v>69</v>
      </c>
      <c r="J8757" t="s">
        <v>28407</v>
      </c>
    </row>
    <row r="8758" spans="1:10" ht="16" x14ac:dyDescent="0.2">
      <c r="A8758" t="s">
        <v>28408</v>
      </c>
      <c r="B8758" t="s">
        <v>28409</v>
      </c>
      <c r="C8758" t="s">
        <v>28410</v>
      </c>
      <c r="D8758">
        <v>2</v>
      </c>
      <c r="E8758" t="s">
        <v>13</v>
      </c>
      <c r="F8758" t="s">
        <v>13</v>
      </c>
      <c r="G8758" t="s">
        <v>28390</v>
      </c>
      <c r="H8758" s="3" t="s">
        <v>28411</v>
      </c>
      <c r="I8758" t="s">
        <v>69</v>
      </c>
      <c r="J8758" t="s">
        <v>28412</v>
      </c>
    </row>
    <row r="8759" spans="1:10" ht="16" x14ac:dyDescent="0.2">
      <c r="A8759" t="s">
        <v>692</v>
      </c>
      <c r="B8759" t="s">
        <v>22794</v>
      </c>
      <c r="C8759" t="s">
        <v>22795</v>
      </c>
      <c r="D8759">
        <v>1</v>
      </c>
      <c r="E8759" t="s">
        <v>13</v>
      </c>
      <c r="F8759" t="s">
        <v>13</v>
      </c>
      <c r="G8759" t="s">
        <v>28390</v>
      </c>
      <c r="H8759" s="3" t="s">
        <v>28395</v>
      </c>
      <c r="I8759" t="s">
        <v>69</v>
      </c>
      <c r="J8759" t="s">
        <v>694</v>
      </c>
    </row>
    <row r="8760" spans="1:10" ht="16" x14ac:dyDescent="0.2">
      <c r="A8760" t="s">
        <v>28408</v>
      </c>
      <c r="B8760" t="s">
        <v>65</v>
      </c>
      <c r="C8760" t="s">
        <v>28413</v>
      </c>
      <c r="D8760">
        <v>1</v>
      </c>
      <c r="E8760" t="s">
        <v>13</v>
      </c>
      <c r="F8760" t="s">
        <v>13</v>
      </c>
      <c r="G8760" t="s">
        <v>28390</v>
      </c>
      <c r="H8760" s="3" t="s">
        <v>28414</v>
      </c>
      <c r="I8760" t="s">
        <v>69</v>
      </c>
      <c r="J8760" t="s">
        <v>28412</v>
      </c>
    </row>
    <row r="8761" spans="1:10" ht="16" x14ac:dyDescent="0.2">
      <c r="A8761" t="s">
        <v>28415</v>
      </c>
      <c r="B8761" t="s">
        <v>1015</v>
      </c>
      <c r="C8761" t="s">
        <v>28416</v>
      </c>
      <c r="D8761">
        <v>2</v>
      </c>
      <c r="E8761" t="s">
        <v>13</v>
      </c>
      <c r="F8761" t="s">
        <v>13</v>
      </c>
      <c r="G8761" t="s">
        <v>28417</v>
      </c>
      <c r="H8761" s="3" t="s">
        <v>28418</v>
      </c>
      <c r="I8761" t="s">
        <v>69</v>
      </c>
      <c r="J8761" t="s">
        <v>28419</v>
      </c>
    </row>
    <row r="8762" spans="1:10" ht="16" x14ac:dyDescent="0.2">
      <c r="A8762" t="s">
        <v>9213</v>
      </c>
      <c r="B8762" t="s">
        <v>28420</v>
      </c>
      <c r="C8762" t="s">
        <v>28421</v>
      </c>
      <c r="D8762">
        <v>4</v>
      </c>
      <c r="E8762" t="s">
        <v>13</v>
      </c>
      <c r="F8762" t="s">
        <v>13</v>
      </c>
      <c r="G8762" t="s">
        <v>28417</v>
      </c>
      <c r="H8762" s="3" t="s">
        <v>28418</v>
      </c>
      <c r="I8762" t="s">
        <v>69</v>
      </c>
      <c r="J8762" t="s">
        <v>9216</v>
      </c>
    </row>
    <row r="8763" spans="1:10" ht="32" x14ac:dyDescent="0.2">
      <c r="A8763" t="s">
        <v>19847</v>
      </c>
      <c r="B8763" t="s">
        <v>28422</v>
      </c>
      <c r="C8763" t="s">
        <v>28423</v>
      </c>
      <c r="D8763">
        <v>1</v>
      </c>
      <c r="E8763" t="s">
        <v>13</v>
      </c>
      <c r="F8763" t="s">
        <v>13</v>
      </c>
      <c r="G8763" t="s">
        <v>28424</v>
      </c>
      <c r="H8763" s="3" t="s">
        <v>28425</v>
      </c>
      <c r="I8763" t="s">
        <v>69</v>
      </c>
      <c r="J8763" t="s">
        <v>19851</v>
      </c>
    </row>
    <row r="8764" spans="1:10" ht="16" x14ac:dyDescent="0.2">
      <c r="A8764" t="s">
        <v>2841</v>
      </c>
      <c r="B8764" t="s">
        <v>28426</v>
      </c>
      <c r="C8764" t="s">
        <v>28427</v>
      </c>
      <c r="D8764">
        <v>3</v>
      </c>
      <c r="E8764" t="s">
        <v>13</v>
      </c>
      <c r="F8764" t="s">
        <v>13</v>
      </c>
      <c r="G8764" t="s">
        <v>28428</v>
      </c>
      <c r="H8764" s="3" t="s">
        <v>28429</v>
      </c>
      <c r="I8764" t="s">
        <v>69</v>
      </c>
      <c r="J8764" t="s">
        <v>2846</v>
      </c>
    </row>
    <row r="8765" spans="1:10" ht="16" x14ac:dyDescent="0.2">
      <c r="A8765" t="s">
        <v>28430</v>
      </c>
      <c r="B8765" t="s">
        <v>28431</v>
      </c>
      <c r="C8765" t="s">
        <v>28432</v>
      </c>
      <c r="D8765">
        <v>2</v>
      </c>
      <c r="E8765" t="s">
        <v>13</v>
      </c>
      <c r="F8765" t="s">
        <v>13</v>
      </c>
      <c r="G8765" t="s">
        <v>28433</v>
      </c>
      <c r="H8765" s="3" t="s">
        <v>28434</v>
      </c>
      <c r="I8765" t="s">
        <v>390</v>
      </c>
      <c r="J8765" t="s">
        <v>28435</v>
      </c>
    </row>
    <row r="8766" spans="1:10" ht="16" x14ac:dyDescent="0.2">
      <c r="A8766" t="s">
        <v>28430</v>
      </c>
      <c r="B8766" t="s">
        <v>28436</v>
      </c>
      <c r="C8766" t="s">
        <v>28437</v>
      </c>
      <c r="D8766">
        <v>1</v>
      </c>
      <c r="E8766" t="s">
        <v>13</v>
      </c>
      <c r="F8766" t="s">
        <v>13</v>
      </c>
      <c r="G8766" t="s">
        <v>28433</v>
      </c>
      <c r="H8766" s="3" t="s">
        <v>28438</v>
      </c>
      <c r="I8766" t="s">
        <v>390</v>
      </c>
      <c r="J8766" t="s">
        <v>28435</v>
      </c>
    </row>
    <row r="8767" spans="1:10" ht="16" x14ac:dyDescent="0.2">
      <c r="A8767" t="s">
        <v>28439</v>
      </c>
      <c r="B8767" t="s">
        <v>28436</v>
      </c>
      <c r="C8767" t="s">
        <v>28437</v>
      </c>
      <c r="D8767">
        <v>1</v>
      </c>
      <c r="E8767" t="s">
        <v>13</v>
      </c>
      <c r="F8767" t="s">
        <v>13</v>
      </c>
      <c r="G8767" t="s">
        <v>28433</v>
      </c>
      <c r="H8767" s="3" t="s">
        <v>28438</v>
      </c>
      <c r="I8767" t="s">
        <v>390</v>
      </c>
      <c r="J8767" t="s">
        <v>28440</v>
      </c>
    </row>
    <row r="8768" spans="1:10" ht="16" x14ac:dyDescent="0.2">
      <c r="A8768" t="s">
        <v>22455</v>
      </c>
      <c r="B8768" t="s">
        <v>14653</v>
      </c>
      <c r="C8768" t="s">
        <v>14654</v>
      </c>
      <c r="D8768">
        <v>2</v>
      </c>
      <c r="E8768" t="s">
        <v>13</v>
      </c>
      <c r="F8768" t="s">
        <v>13</v>
      </c>
      <c r="G8768" t="s">
        <v>28441</v>
      </c>
      <c r="H8768" s="3" t="s">
        <v>28442</v>
      </c>
      <c r="I8768" t="s">
        <v>315</v>
      </c>
      <c r="J8768" t="s">
        <v>22459</v>
      </c>
    </row>
    <row r="8769" spans="1:10" ht="16" x14ac:dyDescent="0.2">
      <c r="A8769" t="s">
        <v>22462</v>
      </c>
      <c r="B8769" t="s">
        <v>14653</v>
      </c>
      <c r="C8769" t="s">
        <v>14654</v>
      </c>
      <c r="D8769">
        <v>2</v>
      </c>
      <c r="E8769" t="s">
        <v>13</v>
      </c>
      <c r="F8769" t="s">
        <v>13</v>
      </c>
      <c r="G8769" t="s">
        <v>28443</v>
      </c>
      <c r="H8769" s="3" t="s">
        <v>28444</v>
      </c>
      <c r="I8769" t="s">
        <v>315</v>
      </c>
      <c r="J8769" t="s">
        <v>22463</v>
      </c>
    </row>
    <row r="8770" spans="1:10" ht="16" x14ac:dyDescent="0.2">
      <c r="A8770" t="s">
        <v>28445</v>
      </c>
      <c r="B8770" t="s">
        <v>28446</v>
      </c>
      <c r="C8770" t="s">
        <v>28447</v>
      </c>
      <c r="D8770">
        <v>2</v>
      </c>
      <c r="E8770" t="s">
        <v>13</v>
      </c>
      <c r="F8770" t="s">
        <v>13</v>
      </c>
      <c r="G8770" t="s">
        <v>28448</v>
      </c>
      <c r="H8770" s="3" t="s">
        <v>28449</v>
      </c>
      <c r="I8770" t="s">
        <v>315</v>
      </c>
      <c r="J8770" t="s">
        <v>28450</v>
      </c>
    </row>
    <row r="8771" spans="1:10" ht="16" x14ac:dyDescent="0.2">
      <c r="A8771" t="s">
        <v>1392</v>
      </c>
      <c r="B8771" t="s">
        <v>20628</v>
      </c>
      <c r="C8771" t="s">
        <v>20629</v>
      </c>
      <c r="D8771">
        <v>6</v>
      </c>
      <c r="E8771" t="s">
        <v>13</v>
      </c>
      <c r="F8771" t="s">
        <v>13</v>
      </c>
      <c r="G8771" t="s">
        <v>28451</v>
      </c>
      <c r="H8771" s="3" t="s">
        <v>28452</v>
      </c>
      <c r="I8771" t="s">
        <v>69</v>
      </c>
      <c r="J8771" t="s">
        <v>1397</v>
      </c>
    </row>
    <row r="8772" spans="1:10" ht="16" x14ac:dyDescent="0.2">
      <c r="A8772" t="s">
        <v>25030</v>
      </c>
      <c r="B8772" t="s">
        <v>28453</v>
      </c>
      <c r="C8772" t="s">
        <v>28454</v>
      </c>
      <c r="D8772">
        <v>6</v>
      </c>
      <c r="E8772" t="s">
        <v>13</v>
      </c>
      <c r="F8772" t="s">
        <v>13</v>
      </c>
      <c r="G8772" t="s">
        <v>28455</v>
      </c>
      <c r="H8772" s="3" t="s">
        <v>28456</v>
      </c>
      <c r="I8772" t="s">
        <v>1282</v>
      </c>
      <c r="J8772" t="s">
        <v>25035</v>
      </c>
    </row>
    <row r="8773" spans="1:10" ht="16" x14ac:dyDescent="0.2">
      <c r="A8773" t="s">
        <v>28457</v>
      </c>
      <c r="B8773" t="s">
        <v>28458</v>
      </c>
      <c r="C8773" t="s">
        <v>28459</v>
      </c>
      <c r="D8773">
        <v>4</v>
      </c>
      <c r="E8773" t="s">
        <v>13</v>
      </c>
      <c r="F8773" t="s">
        <v>13</v>
      </c>
      <c r="G8773" t="s">
        <v>28460</v>
      </c>
      <c r="H8773" s="3" t="s">
        <v>28461</v>
      </c>
      <c r="I8773" t="s">
        <v>215</v>
      </c>
      <c r="J8773" t="s">
        <v>28462</v>
      </c>
    </row>
    <row r="8774" spans="1:10" ht="16" x14ac:dyDescent="0.2">
      <c r="A8774" t="s">
        <v>28463</v>
      </c>
      <c r="B8774" t="s">
        <v>28464</v>
      </c>
      <c r="C8774" t="s">
        <v>28465</v>
      </c>
      <c r="D8774">
        <v>3</v>
      </c>
      <c r="E8774" t="s">
        <v>13</v>
      </c>
      <c r="F8774" t="s">
        <v>13</v>
      </c>
      <c r="G8774" t="s">
        <v>28460</v>
      </c>
      <c r="H8774" s="3" t="s">
        <v>28461</v>
      </c>
      <c r="I8774" t="s">
        <v>215</v>
      </c>
      <c r="J8774" t="s">
        <v>28466</v>
      </c>
    </row>
    <row r="8775" spans="1:10" ht="16" x14ac:dyDescent="0.2">
      <c r="A8775" t="s">
        <v>28457</v>
      </c>
      <c r="B8775" t="s">
        <v>28467</v>
      </c>
      <c r="C8775" t="s">
        <v>28468</v>
      </c>
      <c r="D8775">
        <v>2</v>
      </c>
      <c r="E8775" t="s">
        <v>13</v>
      </c>
      <c r="F8775" t="s">
        <v>13</v>
      </c>
      <c r="G8775" t="s">
        <v>28460</v>
      </c>
      <c r="H8775" s="3" t="s">
        <v>28461</v>
      </c>
      <c r="I8775" t="s">
        <v>215</v>
      </c>
      <c r="J8775" t="s">
        <v>28462</v>
      </c>
    </row>
    <row r="8776" spans="1:10" ht="16" x14ac:dyDescent="0.2">
      <c r="A8776" t="s">
        <v>28463</v>
      </c>
      <c r="B8776" t="s">
        <v>28469</v>
      </c>
      <c r="C8776" t="s">
        <v>28470</v>
      </c>
      <c r="D8776">
        <v>1</v>
      </c>
      <c r="E8776" t="s">
        <v>13</v>
      </c>
      <c r="F8776" t="s">
        <v>13</v>
      </c>
      <c r="G8776" t="s">
        <v>28460</v>
      </c>
      <c r="H8776" s="3" t="s">
        <v>28461</v>
      </c>
      <c r="I8776" t="s">
        <v>215</v>
      </c>
      <c r="J8776" t="s">
        <v>28466</v>
      </c>
    </row>
    <row r="8777" spans="1:10" ht="16" x14ac:dyDescent="0.2">
      <c r="A8777" t="s">
        <v>3070</v>
      </c>
      <c r="B8777" t="s">
        <v>28471</v>
      </c>
      <c r="C8777" t="s">
        <v>28472</v>
      </c>
      <c r="D8777">
        <v>7</v>
      </c>
      <c r="E8777" t="s">
        <v>13</v>
      </c>
      <c r="F8777" t="s">
        <v>13</v>
      </c>
      <c r="G8777" t="s">
        <v>28460</v>
      </c>
      <c r="H8777" s="3" t="s">
        <v>28473</v>
      </c>
      <c r="I8777" t="s">
        <v>215</v>
      </c>
      <c r="J8777" t="s">
        <v>3075</v>
      </c>
    </row>
    <row r="8778" spans="1:10" ht="16" x14ac:dyDescent="0.2">
      <c r="A8778" t="s">
        <v>28457</v>
      </c>
      <c r="B8778" t="s">
        <v>28474</v>
      </c>
      <c r="C8778" t="s">
        <v>28475</v>
      </c>
      <c r="D8778">
        <v>3</v>
      </c>
      <c r="E8778" t="s">
        <v>13</v>
      </c>
      <c r="F8778" t="s">
        <v>13</v>
      </c>
      <c r="G8778" t="s">
        <v>28460</v>
      </c>
      <c r="H8778" s="3" t="s">
        <v>28461</v>
      </c>
      <c r="I8778" t="s">
        <v>215</v>
      </c>
      <c r="J8778" t="s">
        <v>28462</v>
      </c>
    </row>
    <row r="8779" spans="1:10" ht="16" x14ac:dyDescent="0.2">
      <c r="A8779" t="s">
        <v>28463</v>
      </c>
      <c r="B8779" t="s">
        <v>28476</v>
      </c>
      <c r="C8779" t="s">
        <v>28477</v>
      </c>
      <c r="D8779">
        <v>2</v>
      </c>
      <c r="E8779" t="s">
        <v>13</v>
      </c>
      <c r="F8779" t="s">
        <v>13</v>
      </c>
      <c r="G8779" t="s">
        <v>28460</v>
      </c>
      <c r="H8779" s="3" t="s">
        <v>28461</v>
      </c>
      <c r="I8779" t="s">
        <v>215</v>
      </c>
      <c r="J8779" t="s">
        <v>28466</v>
      </c>
    </row>
    <row r="8780" spans="1:10" ht="32" x14ac:dyDescent="0.2">
      <c r="A8780" t="s">
        <v>3070</v>
      </c>
      <c r="B8780" t="s">
        <v>28478</v>
      </c>
      <c r="C8780" t="s">
        <v>28479</v>
      </c>
      <c r="D8780">
        <v>2</v>
      </c>
      <c r="E8780" t="s">
        <v>13</v>
      </c>
      <c r="F8780" t="s">
        <v>13</v>
      </c>
      <c r="G8780" t="s">
        <v>28460</v>
      </c>
      <c r="H8780" s="3" t="s">
        <v>28480</v>
      </c>
      <c r="I8780" t="s">
        <v>215</v>
      </c>
      <c r="J8780" t="s">
        <v>3075</v>
      </c>
    </row>
    <row r="8781" spans="1:10" ht="16" x14ac:dyDescent="0.2">
      <c r="A8781" t="s">
        <v>3070</v>
      </c>
      <c r="B8781" t="s">
        <v>28481</v>
      </c>
      <c r="C8781" t="s">
        <v>28482</v>
      </c>
      <c r="D8781">
        <v>3</v>
      </c>
      <c r="E8781" t="s">
        <v>13</v>
      </c>
      <c r="F8781" t="s">
        <v>13</v>
      </c>
      <c r="G8781" t="s">
        <v>28460</v>
      </c>
      <c r="H8781" s="3" t="s">
        <v>28483</v>
      </c>
      <c r="I8781" t="s">
        <v>215</v>
      </c>
      <c r="J8781" t="s">
        <v>3075</v>
      </c>
    </row>
    <row r="8782" spans="1:10" ht="16" x14ac:dyDescent="0.2">
      <c r="A8782" t="s">
        <v>28484</v>
      </c>
      <c r="B8782" t="s">
        <v>28485</v>
      </c>
      <c r="C8782" t="s">
        <v>28486</v>
      </c>
      <c r="D8782">
        <v>2</v>
      </c>
      <c r="E8782" t="s">
        <v>13</v>
      </c>
      <c r="F8782" t="s">
        <v>13</v>
      </c>
      <c r="G8782" t="s">
        <v>28460</v>
      </c>
      <c r="H8782" s="3" t="s">
        <v>28487</v>
      </c>
      <c r="I8782" t="s">
        <v>215</v>
      </c>
      <c r="J8782" t="s">
        <v>28488</v>
      </c>
    </row>
    <row r="8783" spans="1:10" ht="16" x14ac:dyDescent="0.2">
      <c r="A8783" t="s">
        <v>28463</v>
      </c>
      <c r="B8783" t="s">
        <v>28489</v>
      </c>
      <c r="C8783" t="s">
        <v>28490</v>
      </c>
      <c r="D8783">
        <v>4</v>
      </c>
      <c r="E8783" t="s">
        <v>13</v>
      </c>
      <c r="F8783" t="s">
        <v>13</v>
      </c>
      <c r="G8783" t="s">
        <v>28460</v>
      </c>
      <c r="H8783" s="3" t="s">
        <v>28461</v>
      </c>
      <c r="I8783" t="s">
        <v>215</v>
      </c>
      <c r="J8783" t="s">
        <v>28466</v>
      </c>
    </row>
    <row r="8784" spans="1:10" ht="32" x14ac:dyDescent="0.2">
      <c r="A8784" t="s">
        <v>28463</v>
      </c>
      <c r="B8784" t="s">
        <v>28491</v>
      </c>
      <c r="C8784" t="s">
        <v>28492</v>
      </c>
      <c r="D8784">
        <v>5</v>
      </c>
      <c r="E8784" t="s">
        <v>13</v>
      </c>
      <c r="F8784" t="s">
        <v>13</v>
      </c>
      <c r="G8784" t="s">
        <v>28460</v>
      </c>
      <c r="H8784" s="3" t="s">
        <v>28493</v>
      </c>
      <c r="I8784" t="s">
        <v>215</v>
      </c>
      <c r="J8784" t="s">
        <v>28466</v>
      </c>
    </row>
    <row r="8785" spans="1:10" ht="16" x14ac:dyDescent="0.2">
      <c r="A8785" t="s">
        <v>28457</v>
      </c>
      <c r="B8785" t="s">
        <v>28491</v>
      </c>
      <c r="C8785" t="s">
        <v>28492</v>
      </c>
      <c r="D8785">
        <v>5</v>
      </c>
      <c r="E8785" t="s">
        <v>13</v>
      </c>
      <c r="F8785" t="s">
        <v>13</v>
      </c>
      <c r="G8785" t="s">
        <v>28460</v>
      </c>
      <c r="H8785" s="3" t="s">
        <v>28494</v>
      </c>
      <c r="I8785" t="s">
        <v>215</v>
      </c>
      <c r="J8785" t="s">
        <v>28462</v>
      </c>
    </row>
    <row r="8786" spans="1:10" ht="32" x14ac:dyDescent="0.2">
      <c r="A8786" t="s">
        <v>28457</v>
      </c>
      <c r="B8786" t="s">
        <v>28495</v>
      </c>
      <c r="C8786" t="s">
        <v>28496</v>
      </c>
      <c r="D8786">
        <v>6</v>
      </c>
      <c r="E8786" t="s">
        <v>13</v>
      </c>
      <c r="F8786" t="s">
        <v>13</v>
      </c>
      <c r="G8786" t="s">
        <v>28460</v>
      </c>
      <c r="H8786" s="3" t="s">
        <v>28497</v>
      </c>
      <c r="I8786" t="s">
        <v>215</v>
      </c>
      <c r="J8786" t="s">
        <v>28462</v>
      </c>
    </row>
    <row r="8787" spans="1:10" ht="16" x14ac:dyDescent="0.2">
      <c r="A8787" t="s">
        <v>28484</v>
      </c>
      <c r="B8787" t="s">
        <v>28498</v>
      </c>
      <c r="C8787" t="s">
        <v>28499</v>
      </c>
      <c r="D8787">
        <v>3</v>
      </c>
      <c r="E8787" t="s">
        <v>13</v>
      </c>
      <c r="F8787" t="s">
        <v>13</v>
      </c>
      <c r="G8787" t="s">
        <v>28460</v>
      </c>
      <c r="H8787" s="3" t="s">
        <v>28487</v>
      </c>
      <c r="I8787" t="s">
        <v>215</v>
      </c>
      <c r="J8787" t="s">
        <v>28488</v>
      </c>
    </row>
    <row r="8788" spans="1:10" ht="16" x14ac:dyDescent="0.2">
      <c r="A8788" t="s">
        <v>28484</v>
      </c>
      <c r="B8788" t="s">
        <v>28500</v>
      </c>
      <c r="C8788" t="s">
        <v>28501</v>
      </c>
      <c r="D8788">
        <v>4</v>
      </c>
      <c r="E8788" t="s">
        <v>13</v>
      </c>
      <c r="F8788" t="s">
        <v>13</v>
      </c>
      <c r="G8788" t="s">
        <v>28460</v>
      </c>
      <c r="H8788" s="3" t="s">
        <v>28487</v>
      </c>
      <c r="I8788" t="s">
        <v>215</v>
      </c>
      <c r="J8788" t="s">
        <v>28488</v>
      </c>
    </row>
    <row r="8789" spans="1:10" ht="16" x14ac:dyDescent="0.2">
      <c r="A8789" t="s">
        <v>28457</v>
      </c>
      <c r="B8789" t="s">
        <v>28502</v>
      </c>
      <c r="C8789" t="s">
        <v>28503</v>
      </c>
      <c r="D8789">
        <v>1</v>
      </c>
      <c r="E8789" t="s">
        <v>13</v>
      </c>
      <c r="F8789" t="s">
        <v>13</v>
      </c>
      <c r="G8789" t="s">
        <v>28460</v>
      </c>
      <c r="H8789" s="3" t="s">
        <v>28461</v>
      </c>
      <c r="I8789" t="s">
        <v>215</v>
      </c>
      <c r="J8789" t="s">
        <v>28462</v>
      </c>
    </row>
    <row r="8790" spans="1:10" ht="16" x14ac:dyDescent="0.2">
      <c r="A8790" t="s">
        <v>28484</v>
      </c>
      <c r="B8790" t="s">
        <v>28504</v>
      </c>
      <c r="C8790" t="s">
        <v>28505</v>
      </c>
      <c r="D8790">
        <v>1</v>
      </c>
      <c r="E8790" t="s">
        <v>13</v>
      </c>
      <c r="F8790" t="s">
        <v>13</v>
      </c>
      <c r="G8790" t="s">
        <v>28460</v>
      </c>
      <c r="H8790" s="3" t="s">
        <v>28487</v>
      </c>
      <c r="I8790" t="s">
        <v>215</v>
      </c>
      <c r="J8790" t="s">
        <v>28488</v>
      </c>
    </row>
    <row r="8791" spans="1:10" ht="16" x14ac:dyDescent="0.2">
      <c r="A8791" t="s">
        <v>3070</v>
      </c>
      <c r="B8791" t="s">
        <v>28491</v>
      </c>
      <c r="C8791" t="s">
        <v>28492</v>
      </c>
      <c r="D8791">
        <v>1</v>
      </c>
      <c r="E8791" t="s">
        <v>13</v>
      </c>
      <c r="F8791" t="s">
        <v>13</v>
      </c>
      <c r="G8791" t="s">
        <v>28460</v>
      </c>
      <c r="H8791" s="3" t="s">
        <v>28473</v>
      </c>
      <c r="I8791" t="s">
        <v>215</v>
      </c>
      <c r="J8791" t="s">
        <v>3075</v>
      </c>
    </row>
    <row r="8792" spans="1:10" ht="16" x14ac:dyDescent="0.2">
      <c r="A8792" t="s">
        <v>28506</v>
      </c>
      <c r="B8792" t="s">
        <v>28507</v>
      </c>
      <c r="C8792" t="s">
        <v>28508</v>
      </c>
      <c r="D8792">
        <v>2</v>
      </c>
      <c r="E8792" t="s">
        <v>13</v>
      </c>
      <c r="F8792" t="s">
        <v>13</v>
      </c>
      <c r="G8792" t="s">
        <v>28509</v>
      </c>
      <c r="H8792" s="3" t="s">
        <v>28510</v>
      </c>
      <c r="I8792" t="s">
        <v>390</v>
      </c>
      <c r="J8792" t="s">
        <v>28511</v>
      </c>
    </row>
    <row r="8793" spans="1:10" ht="16" x14ac:dyDescent="0.2">
      <c r="A8793" t="s">
        <v>28506</v>
      </c>
      <c r="B8793" t="s">
        <v>28512</v>
      </c>
      <c r="C8793" t="s">
        <v>28513</v>
      </c>
      <c r="D8793">
        <v>1</v>
      </c>
      <c r="E8793" t="s">
        <v>13</v>
      </c>
      <c r="F8793" t="s">
        <v>13</v>
      </c>
      <c r="G8793" t="s">
        <v>28509</v>
      </c>
      <c r="H8793" s="3" t="s">
        <v>28514</v>
      </c>
      <c r="I8793" t="s">
        <v>390</v>
      </c>
      <c r="J8793" t="s">
        <v>28511</v>
      </c>
    </row>
    <row r="8794" spans="1:10" ht="16" x14ac:dyDescent="0.2">
      <c r="A8794" t="s">
        <v>28515</v>
      </c>
      <c r="B8794" t="s">
        <v>28516</v>
      </c>
      <c r="C8794" t="s">
        <v>28517</v>
      </c>
      <c r="D8794">
        <v>1</v>
      </c>
      <c r="E8794" t="s">
        <v>13</v>
      </c>
      <c r="F8794" t="s">
        <v>13</v>
      </c>
      <c r="G8794" t="s">
        <v>28518</v>
      </c>
      <c r="H8794" s="3" t="s">
        <v>28519</v>
      </c>
      <c r="I8794" t="s">
        <v>1725</v>
      </c>
      <c r="J8794" t="s">
        <v>28520</v>
      </c>
    </row>
    <row r="8795" spans="1:10" ht="16" x14ac:dyDescent="0.2">
      <c r="A8795" t="s">
        <v>28521</v>
      </c>
      <c r="B8795" t="s">
        <v>28522</v>
      </c>
      <c r="C8795" t="s">
        <v>28523</v>
      </c>
      <c r="D8795">
        <v>4</v>
      </c>
      <c r="E8795" t="s">
        <v>13</v>
      </c>
      <c r="F8795" t="s">
        <v>13</v>
      </c>
      <c r="G8795" t="s">
        <v>28524</v>
      </c>
      <c r="H8795" s="3" t="s">
        <v>28525</v>
      </c>
      <c r="I8795" t="s">
        <v>524</v>
      </c>
      <c r="J8795" t="s">
        <v>28526</v>
      </c>
    </row>
    <row r="8796" spans="1:10" ht="16" x14ac:dyDescent="0.2">
      <c r="A8796" t="s">
        <v>12581</v>
      </c>
      <c r="B8796" t="s">
        <v>25137</v>
      </c>
      <c r="C8796" t="s">
        <v>28527</v>
      </c>
      <c r="D8796">
        <v>4</v>
      </c>
      <c r="E8796" t="s">
        <v>1280</v>
      </c>
      <c r="F8796" t="s">
        <v>13</v>
      </c>
      <c r="G8796" t="s">
        <v>28528</v>
      </c>
      <c r="H8796" s="3" t="s">
        <v>28529</v>
      </c>
      <c r="I8796" t="s">
        <v>390</v>
      </c>
      <c r="J8796" t="s">
        <v>12586</v>
      </c>
    </row>
    <row r="8797" spans="1:10" ht="16" x14ac:dyDescent="0.2">
      <c r="A8797" t="s">
        <v>28530</v>
      </c>
      <c r="B8797" t="s">
        <v>28531</v>
      </c>
      <c r="C8797" t="s">
        <v>28532</v>
      </c>
      <c r="D8797">
        <v>1</v>
      </c>
      <c r="E8797" t="s">
        <v>1280</v>
      </c>
      <c r="F8797" t="s">
        <v>13</v>
      </c>
      <c r="G8797" t="s">
        <v>28533</v>
      </c>
      <c r="H8797" s="3" t="s">
        <v>28534</v>
      </c>
      <c r="I8797" t="s">
        <v>62</v>
      </c>
      <c r="J8797" t="s">
        <v>28535</v>
      </c>
    </row>
    <row r="8798" spans="1:10" ht="32" x14ac:dyDescent="0.2">
      <c r="A8798" t="s">
        <v>905</v>
      </c>
      <c r="B8798" t="s">
        <v>28536</v>
      </c>
      <c r="C8798" t="s">
        <v>28537</v>
      </c>
      <c r="D8798">
        <v>4</v>
      </c>
      <c r="E8798" t="s">
        <v>1111</v>
      </c>
      <c r="F8798" t="s">
        <v>13</v>
      </c>
      <c r="G8798" t="s">
        <v>28538</v>
      </c>
      <c r="H8798" s="3" t="s">
        <v>28539</v>
      </c>
      <c r="I8798" t="s">
        <v>315</v>
      </c>
      <c r="J8798" t="s">
        <v>908</v>
      </c>
    </row>
    <row r="8799" spans="1:10" ht="16" x14ac:dyDescent="0.2">
      <c r="A8799" t="s">
        <v>28540</v>
      </c>
      <c r="B8799" t="s">
        <v>28541</v>
      </c>
      <c r="C8799" t="s">
        <v>28542</v>
      </c>
      <c r="D8799">
        <v>1</v>
      </c>
      <c r="E8799" t="s">
        <v>13</v>
      </c>
      <c r="F8799" t="s">
        <v>13</v>
      </c>
      <c r="G8799" t="s">
        <v>28543</v>
      </c>
      <c r="H8799" s="3" t="s">
        <v>28544</v>
      </c>
      <c r="I8799" t="s">
        <v>69</v>
      </c>
      <c r="J8799" t="s">
        <v>28545</v>
      </c>
    </row>
    <row r="8800" spans="1:10" ht="16" x14ac:dyDescent="0.2">
      <c r="A8800" t="s">
        <v>8477</v>
      </c>
      <c r="B8800" t="s">
        <v>28546</v>
      </c>
      <c r="C8800" t="s">
        <v>28547</v>
      </c>
      <c r="D8800">
        <v>3</v>
      </c>
      <c r="E8800" t="s">
        <v>13</v>
      </c>
      <c r="F8800" t="s">
        <v>13</v>
      </c>
      <c r="G8800" t="s">
        <v>28543</v>
      </c>
      <c r="H8800" s="3" t="s">
        <v>28548</v>
      </c>
      <c r="I8800" t="s">
        <v>69</v>
      </c>
      <c r="J8800" t="s">
        <v>8482</v>
      </c>
    </row>
    <row r="8801" spans="1:10" ht="16" x14ac:dyDescent="0.2">
      <c r="A8801" t="s">
        <v>28549</v>
      </c>
      <c r="B8801" t="s">
        <v>28550</v>
      </c>
      <c r="C8801" t="s">
        <v>28551</v>
      </c>
      <c r="D8801">
        <v>1</v>
      </c>
      <c r="E8801" t="s">
        <v>13</v>
      </c>
      <c r="F8801" t="s">
        <v>13</v>
      </c>
      <c r="G8801" t="s">
        <v>28552</v>
      </c>
      <c r="H8801" s="3" t="s">
        <v>28553</v>
      </c>
      <c r="I8801" t="s">
        <v>810</v>
      </c>
      <c r="J8801" t="s">
        <v>28554</v>
      </c>
    </row>
    <row r="8802" spans="1:10" ht="16" x14ac:dyDescent="0.2">
      <c r="A8802" t="s">
        <v>21250</v>
      </c>
      <c r="B8802" t="s">
        <v>28555</v>
      </c>
      <c r="C8802" t="s">
        <v>28556</v>
      </c>
      <c r="D8802">
        <v>3</v>
      </c>
      <c r="E8802" t="s">
        <v>13</v>
      </c>
      <c r="F8802" t="s">
        <v>13</v>
      </c>
      <c r="G8802" t="s">
        <v>28557</v>
      </c>
      <c r="H8802" s="3" t="s">
        <v>28558</v>
      </c>
      <c r="I8802" t="s">
        <v>62</v>
      </c>
      <c r="J8802" t="s">
        <v>21255</v>
      </c>
    </row>
    <row r="8803" spans="1:10" ht="16" x14ac:dyDescent="0.2">
      <c r="A8803" t="s">
        <v>28559</v>
      </c>
      <c r="B8803" t="s">
        <v>28560</v>
      </c>
      <c r="C8803" t="s">
        <v>28561</v>
      </c>
      <c r="D8803">
        <v>3</v>
      </c>
      <c r="E8803" t="s">
        <v>13</v>
      </c>
      <c r="F8803" t="s">
        <v>13</v>
      </c>
      <c r="G8803" t="s">
        <v>28562</v>
      </c>
      <c r="H8803" s="3" t="s">
        <v>28563</v>
      </c>
      <c r="I8803" t="s">
        <v>62</v>
      </c>
      <c r="J8803" t="s">
        <v>28564</v>
      </c>
    </row>
    <row r="8804" spans="1:10" ht="16" x14ac:dyDescent="0.2">
      <c r="A8804" t="s">
        <v>14469</v>
      </c>
      <c r="B8804" t="s">
        <v>28565</v>
      </c>
      <c r="C8804" t="s">
        <v>28566</v>
      </c>
      <c r="D8804">
        <v>2</v>
      </c>
      <c r="E8804" t="s">
        <v>13</v>
      </c>
      <c r="F8804" t="s">
        <v>13</v>
      </c>
      <c r="G8804" t="s">
        <v>28567</v>
      </c>
      <c r="H8804" s="3" t="s">
        <v>28568</v>
      </c>
      <c r="I8804" t="s">
        <v>62</v>
      </c>
      <c r="J8804" t="s">
        <v>14473</v>
      </c>
    </row>
    <row r="8805" spans="1:10" ht="16" x14ac:dyDescent="0.2">
      <c r="A8805" t="s">
        <v>10489</v>
      </c>
      <c r="B8805" t="s">
        <v>28569</v>
      </c>
      <c r="C8805" t="s">
        <v>28570</v>
      </c>
      <c r="D8805">
        <v>3</v>
      </c>
      <c r="E8805" t="s">
        <v>13</v>
      </c>
      <c r="F8805" t="s">
        <v>13</v>
      </c>
      <c r="G8805" t="s">
        <v>28571</v>
      </c>
      <c r="H8805" s="3" t="s">
        <v>28572</v>
      </c>
      <c r="I8805" t="s">
        <v>62</v>
      </c>
      <c r="J8805" t="s">
        <v>10492</v>
      </c>
    </row>
    <row r="8806" spans="1:10" ht="16" x14ac:dyDescent="0.2">
      <c r="A8806" t="s">
        <v>24107</v>
      </c>
      <c r="B8806" t="s">
        <v>28573</v>
      </c>
      <c r="C8806" t="s">
        <v>28574</v>
      </c>
      <c r="D8806">
        <v>4</v>
      </c>
      <c r="E8806" t="s">
        <v>13</v>
      </c>
      <c r="F8806" t="s">
        <v>13</v>
      </c>
      <c r="G8806" t="s">
        <v>28575</v>
      </c>
      <c r="H8806" s="3" t="s">
        <v>28576</v>
      </c>
      <c r="I8806" t="s">
        <v>62</v>
      </c>
      <c r="J8806" t="s">
        <v>24108</v>
      </c>
    </row>
    <row r="8807" spans="1:10" ht="16" x14ac:dyDescent="0.2">
      <c r="A8807" t="s">
        <v>11166</v>
      </c>
      <c r="B8807" t="s">
        <v>28577</v>
      </c>
      <c r="C8807" t="s">
        <v>28574</v>
      </c>
      <c r="D8807">
        <v>4</v>
      </c>
      <c r="E8807" t="s">
        <v>13</v>
      </c>
      <c r="F8807" t="s">
        <v>13</v>
      </c>
      <c r="G8807" t="s">
        <v>28575</v>
      </c>
      <c r="H8807" s="3" t="s">
        <v>28576</v>
      </c>
      <c r="I8807" t="s">
        <v>62</v>
      </c>
      <c r="J8807" t="s">
        <v>11170</v>
      </c>
    </row>
    <row r="8808" spans="1:10" ht="16" x14ac:dyDescent="0.2">
      <c r="A8808" t="s">
        <v>24194</v>
      </c>
      <c r="B8808" t="s">
        <v>28577</v>
      </c>
      <c r="C8808" t="s">
        <v>28574</v>
      </c>
      <c r="D8808">
        <v>2</v>
      </c>
      <c r="E8808" t="s">
        <v>13</v>
      </c>
      <c r="F8808" t="s">
        <v>13</v>
      </c>
      <c r="G8808" t="s">
        <v>28575</v>
      </c>
      <c r="H8808" s="3" t="s">
        <v>28578</v>
      </c>
      <c r="I8808" t="s">
        <v>62</v>
      </c>
      <c r="J8808" t="s">
        <v>24195</v>
      </c>
    </row>
    <row r="8809" spans="1:10" ht="16" x14ac:dyDescent="0.2">
      <c r="A8809" t="s">
        <v>28579</v>
      </c>
      <c r="B8809" t="s">
        <v>28580</v>
      </c>
      <c r="C8809" t="s">
        <v>28581</v>
      </c>
      <c r="D8809">
        <v>2</v>
      </c>
      <c r="E8809">
        <f>400</f>
        <v>400</v>
      </c>
      <c r="F8809" t="s">
        <v>13</v>
      </c>
      <c r="G8809" t="s">
        <v>28582</v>
      </c>
      <c r="H8809" s="3" t="s">
        <v>28583</v>
      </c>
      <c r="I8809" t="s">
        <v>253</v>
      </c>
      <c r="J8809" t="s">
        <v>28584</v>
      </c>
    </row>
    <row r="8810" spans="1:10" ht="16" x14ac:dyDescent="0.2">
      <c r="A8810" t="s">
        <v>28579</v>
      </c>
      <c r="B8810" t="s">
        <v>28585</v>
      </c>
      <c r="C8810" t="s">
        <v>28586</v>
      </c>
      <c r="D8810">
        <v>1</v>
      </c>
      <c r="E8810">
        <f>400</f>
        <v>400</v>
      </c>
      <c r="F8810" t="s">
        <v>13</v>
      </c>
      <c r="G8810" t="s">
        <v>28582</v>
      </c>
      <c r="H8810" s="3" t="s">
        <v>28583</v>
      </c>
      <c r="I8810" t="s">
        <v>253</v>
      </c>
      <c r="J8810" t="s">
        <v>28584</v>
      </c>
    </row>
    <row r="8811" spans="1:10" ht="16" x14ac:dyDescent="0.2">
      <c r="A8811" t="s">
        <v>28587</v>
      </c>
      <c r="B8811" t="s">
        <v>28588</v>
      </c>
      <c r="C8811" t="s">
        <v>28589</v>
      </c>
      <c r="D8811">
        <v>1</v>
      </c>
      <c r="E8811">
        <f>400</f>
        <v>400</v>
      </c>
      <c r="F8811" t="s">
        <v>13</v>
      </c>
      <c r="G8811" t="s">
        <v>28582</v>
      </c>
      <c r="H8811" s="3" t="s">
        <v>28590</v>
      </c>
      <c r="I8811" t="s">
        <v>253</v>
      </c>
      <c r="J8811" t="s">
        <v>28591</v>
      </c>
    </row>
    <row r="8812" spans="1:10" ht="16" x14ac:dyDescent="0.2">
      <c r="A8812" t="s">
        <v>13187</v>
      </c>
      <c r="B8812" t="s">
        <v>28592</v>
      </c>
      <c r="C8812" t="s">
        <v>28593</v>
      </c>
      <c r="D8812">
        <v>3</v>
      </c>
      <c r="E8812" t="s">
        <v>13</v>
      </c>
      <c r="F8812" t="s">
        <v>13</v>
      </c>
      <c r="G8812" t="s">
        <v>28594</v>
      </c>
      <c r="H8812" s="3" t="s">
        <v>28595</v>
      </c>
      <c r="I8812" t="s">
        <v>146</v>
      </c>
      <c r="J8812" t="s">
        <v>13188</v>
      </c>
    </row>
    <row r="8813" spans="1:10" ht="16" x14ac:dyDescent="0.2">
      <c r="A8813" t="s">
        <v>13181</v>
      </c>
      <c r="B8813" t="s">
        <v>28592</v>
      </c>
      <c r="C8813" t="s">
        <v>28593</v>
      </c>
      <c r="D8813">
        <v>2</v>
      </c>
      <c r="E8813" t="s">
        <v>13</v>
      </c>
      <c r="F8813" t="s">
        <v>13</v>
      </c>
      <c r="G8813" t="s">
        <v>28594</v>
      </c>
      <c r="H8813" s="3" t="s">
        <v>28595</v>
      </c>
      <c r="I8813" t="s">
        <v>146</v>
      </c>
      <c r="J8813" t="s">
        <v>13186</v>
      </c>
    </row>
    <row r="8814" spans="1:10" ht="32" x14ac:dyDescent="0.2">
      <c r="A8814" t="s">
        <v>28596</v>
      </c>
      <c r="B8814" t="s">
        <v>28597</v>
      </c>
      <c r="C8814" t="s">
        <v>28598</v>
      </c>
      <c r="D8814">
        <v>1</v>
      </c>
      <c r="E8814" t="s">
        <v>13</v>
      </c>
      <c r="F8814" t="s">
        <v>13</v>
      </c>
      <c r="G8814" t="s">
        <v>28599</v>
      </c>
      <c r="H8814" s="3" t="s">
        <v>28600</v>
      </c>
      <c r="I8814" t="s">
        <v>1676</v>
      </c>
      <c r="J8814" t="s">
        <v>28601</v>
      </c>
    </row>
    <row r="8815" spans="1:10" ht="16" x14ac:dyDescent="0.2">
      <c r="A8815" t="s">
        <v>28602</v>
      </c>
      <c r="B8815" t="s">
        <v>28603</v>
      </c>
      <c r="C8815" t="s">
        <v>28604</v>
      </c>
      <c r="D8815">
        <v>10</v>
      </c>
      <c r="E8815" t="s">
        <v>13</v>
      </c>
      <c r="F8815" t="s">
        <v>13</v>
      </c>
      <c r="G8815" t="s">
        <v>28605</v>
      </c>
      <c r="H8815" s="3" t="s">
        <v>28606</v>
      </c>
      <c r="I8815" t="s">
        <v>146</v>
      </c>
      <c r="J8815" t="s">
        <v>28607</v>
      </c>
    </row>
    <row r="8816" spans="1:10" ht="16" x14ac:dyDescent="0.2">
      <c r="A8816" t="s">
        <v>28608</v>
      </c>
      <c r="B8816" t="s">
        <v>28609</v>
      </c>
      <c r="C8816" t="s">
        <v>28610</v>
      </c>
      <c r="D8816">
        <v>5</v>
      </c>
      <c r="E8816" t="s">
        <v>28611</v>
      </c>
      <c r="F8816" t="s">
        <v>13</v>
      </c>
      <c r="G8816" t="s">
        <v>28612</v>
      </c>
      <c r="H8816" s="3" t="s">
        <v>28613</v>
      </c>
      <c r="I8816" t="s">
        <v>62</v>
      </c>
      <c r="J8816" t="s">
        <v>28614</v>
      </c>
    </row>
    <row r="8817" spans="1:10" ht="16" x14ac:dyDescent="0.2">
      <c r="A8817" t="s">
        <v>28615</v>
      </c>
      <c r="B8817" t="s">
        <v>28616</v>
      </c>
      <c r="C8817" t="s">
        <v>28617</v>
      </c>
      <c r="D8817">
        <v>4</v>
      </c>
      <c r="E8817" t="s">
        <v>28611</v>
      </c>
      <c r="F8817" t="s">
        <v>13</v>
      </c>
      <c r="G8817" t="s">
        <v>28612</v>
      </c>
      <c r="H8817" s="3" t="s">
        <v>28618</v>
      </c>
      <c r="I8817" t="s">
        <v>62</v>
      </c>
      <c r="J8817" t="s">
        <v>28619</v>
      </c>
    </row>
    <row r="8818" spans="1:10" ht="16" x14ac:dyDescent="0.2">
      <c r="A8818" t="s">
        <v>28615</v>
      </c>
      <c r="B8818" t="s">
        <v>28620</v>
      </c>
      <c r="C8818" t="s">
        <v>28621</v>
      </c>
      <c r="D8818">
        <v>3</v>
      </c>
      <c r="E8818" t="s">
        <v>28611</v>
      </c>
      <c r="F8818" t="s">
        <v>13</v>
      </c>
      <c r="G8818" t="s">
        <v>28612</v>
      </c>
      <c r="H8818" s="3" t="s">
        <v>28618</v>
      </c>
      <c r="I8818" t="s">
        <v>62</v>
      </c>
      <c r="J8818" t="s">
        <v>28619</v>
      </c>
    </row>
    <row r="8819" spans="1:10" ht="16" x14ac:dyDescent="0.2">
      <c r="A8819" t="s">
        <v>28622</v>
      </c>
      <c r="B8819" t="s">
        <v>28609</v>
      </c>
      <c r="C8819" t="s">
        <v>28610</v>
      </c>
      <c r="D8819">
        <v>5</v>
      </c>
      <c r="E8819" t="s">
        <v>28611</v>
      </c>
      <c r="F8819" t="s">
        <v>13</v>
      </c>
      <c r="G8819" t="s">
        <v>28612</v>
      </c>
      <c r="H8819" s="3" t="s">
        <v>28613</v>
      </c>
      <c r="I8819" t="s">
        <v>62</v>
      </c>
      <c r="J8819" t="s">
        <v>28623</v>
      </c>
    </row>
    <row r="8820" spans="1:10" ht="16" x14ac:dyDescent="0.2">
      <c r="A8820" t="s">
        <v>28608</v>
      </c>
      <c r="B8820" t="s">
        <v>28624</v>
      </c>
      <c r="C8820" t="s">
        <v>28625</v>
      </c>
      <c r="D8820">
        <v>3</v>
      </c>
      <c r="E8820" t="s">
        <v>28611</v>
      </c>
      <c r="F8820" t="s">
        <v>13</v>
      </c>
      <c r="G8820" t="s">
        <v>28612</v>
      </c>
      <c r="H8820" s="3" t="s">
        <v>28613</v>
      </c>
      <c r="I8820" t="s">
        <v>62</v>
      </c>
      <c r="J8820" t="s">
        <v>28614</v>
      </c>
    </row>
    <row r="8821" spans="1:10" ht="16" x14ac:dyDescent="0.2">
      <c r="A8821" t="s">
        <v>28622</v>
      </c>
      <c r="B8821" t="s">
        <v>28626</v>
      </c>
      <c r="C8821" t="s">
        <v>28627</v>
      </c>
      <c r="D8821">
        <v>3</v>
      </c>
      <c r="E8821" t="s">
        <v>28611</v>
      </c>
      <c r="F8821" t="s">
        <v>13</v>
      </c>
      <c r="G8821" t="s">
        <v>28612</v>
      </c>
      <c r="H8821" s="3" t="s">
        <v>28613</v>
      </c>
      <c r="I8821" t="s">
        <v>62</v>
      </c>
      <c r="J8821" t="s">
        <v>28623</v>
      </c>
    </row>
    <row r="8822" spans="1:10" ht="16" x14ac:dyDescent="0.2">
      <c r="A8822" t="s">
        <v>28608</v>
      </c>
      <c r="B8822" t="s">
        <v>28628</v>
      </c>
      <c r="C8822" t="s">
        <v>28629</v>
      </c>
      <c r="D8822">
        <v>2</v>
      </c>
      <c r="E8822" t="s">
        <v>28611</v>
      </c>
      <c r="F8822" t="s">
        <v>13</v>
      </c>
      <c r="G8822" t="s">
        <v>28612</v>
      </c>
      <c r="H8822" s="3" t="s">
        <v>28613</v>
      </c>
      <c r="I8822" t="s">
        <v>62</v>
      </c>
      <c r="J8822" t="s">
        <v>28614</v>
      </c>
    </row>
    <row r="8823" spans="1:10" ht="16" x14ac:dyDescent="0.2">
      <c r="A8823" t="s">
        <v>28630</v>
      </c>
      <c r="B8823" t="s">
        <v>28609</v>
      </c>
      <c r="C8823" t="s">
        <v>28610</v>
      </c>
      <c r="D8823">
        <v>4</v>
      </c>
      <c r="E8823" t="s">
        <v>28611</v>
      </c>
      <c r="F8823" t="s">
        <v>13</v>
      </c>
      <c r="G8823" t="s">
        <v>28612</v>
      </c>
      <c r="H8823" s="3" t="s">
        <v>28613</v>
      </c>
      <c r="I8823" t="s">
        <v>62</v>
      </c>
      <c r="J8823" t="s">
        <v>28631</v>
      </c>
    </row>
    <row r="8824" spans="1:10" ht="16" x14ac:dyDescent="0.2">
      <c r="A8824" t="s">
        <v>28608</v>
      </c>
      <c r="B8824" t="s">
        <v>28626</v>
      </c>
      <c r="C8824" t="s">
        <v>28627</v>
      </c>
      <c r="D8824">
        <v>1</v>
      </c>
      <c r="E8824" t="s">
        <v>28611</v>
      </c>
      <c r="F8824" t="s">
        <v>13</v>
      </c>
      <c r="G8824" t="s">
        <v>28612</v>
      </c>
      <c r="H8824" s="3" t="s">
        <v>28613</v>
      </c>
      <c r="I8824" t="s">
        <v>62</v>
      </c>
      <c r="J8824" t="s">
        <v>28614</v>
      </c>
    </row>
    <row r="8825" spans="1:10" ht="16" x14ac:dyDescent="0.2">
      <c r="A8825" t="s">
        <v>28622</v>
      </c>
      <c r="B8825" t="s">
        <v>28628</v>
      </c>
      <c r="C8825" t="s">
        <v>28629</v>
      </c>
      <c r="D8825">
        <v>2</v>
      </c>
      <c r="E8825" t="s">
        <v>28611</v>
      </c>
      <c r="F8825" t="s">
        <v>13</v>
      </c>
      <c r="G8825" t="s">
        <v>28612</v>
      </c>
      <c r="H8825" s="3" t="s">
        <v>28613</v>
      </c>
      <c r="I8825" t="s">
        <v>62</v>
      </c>
      <c r="J8825" t="s">
        <v>28623</v>
      </c>
    </row>
    <row r="8826" spans="1:10" ht="16" x14ac:dyDescent="0.2">
      <c r="A8826" t="s">
        <v>28622</v>
      </c>
      <c r="B8826" t="s">
        <v>28632</v>
      </c>
      <c r="C8826" t="s">
        <v>28633</v>
      </c>
      <c r="D8826">
        <v>4</v>
      </c>
      <c r="E8826" t="s">
        <v>28611</v>
      </c>
      <c r="F8826" t="s">
        <v>13</v>
      </c>
      <c r="G8826" t="s">
        <v>28612</v>
      </c>
      <c r="H8826" s="3" t="s">
        <v>28613</v>
      </c>
      <c r="I8826" t="s">
        <v>62</v>
      </c>
      <c r="J8826" t="s">
        <v>28623</v>
      </c>
    </row>
    <row r="8827" spans="1:10" ht="16" x14ac:dyDescent="0.2">
      <c r="A8827" t="s">
        <v>28615</v>
      </c>
      <c r="B8827" t="s">
        <v>28634</v>
      </c>
      <c r="C8827" t="s">
        <v>28635</v>
      </c>
      <c r="D8827">
        <v>2</v>
      </c>
      <c r="E8827" t="s">
        <v>28611</v>
      </c>
      <c r="F8827" t="s">
        <v>13</v>
      </c>
      <c r="G8827" t="s">
        <v>28612</v>
      </c>
      <c r="H8827" s="3" t="s">
        <v>28618</v>
      </c>
      <c r="I8827" t="s">
        <v>62</v>
      </c>
      <c r="J8827" t="s">
        <v>28619</v>
      </c>
    </row>
    <row r="8828" spans="1:10" ht="16" x14ac:dyDescent="0.2">
      <c r="A8828" t="s">
        <v>28622</v>
      </c>
      <c r="B8828" t="s">
        <v>28624</v>
      </c>
      <c r="C8828" t="s">
        <v>28625</v>
      </c>
      <c r="D8828">
        <v>1</v>
      </c>
      <c r="E8828" t="s">
        <v>28611</v>
      </c>
      <c r="F8828" t="s">
        <v>13</v>
      </c>
      <c r="G8828" t="s">
        <v>28612</v>
      </c>
      <c r="H8828" s="3" t="s">
        <v>28613</v>
      </c>
      <c r="I8828" t="s">
        <v>62</v>
      </c>
      <c r="J8828" t="s">
        <v>28623</v>
      </c>
    </row>
    <row r="8829" spans="1:10" ht="16" x14ac:dyDescent="0.2">
      <c r="A8829" t="s">
        <v>28608</v>
      </c>
      <c r="B8829" t="s">
        <v>28636</v>
      </c>
      <c r="C8829" t="s">
        <v>28633</v>
      </c>
      <c r="D8829">
        <v>4</v>
      </c>
      <c r="E8829" t="s">
        <v>28611</v>
      </c>
      <c r="F8829" t="s">
        <v>13</v>
      </c>
      <c r="G8829" t="s">
        <v>28612</v>
      </c>
      <c r="H8829" s="3" t="s">
        <v>28613</v>
      </c>
      <c r="I8829" t="s">
        <v>62</v>
      </c>
      <c r="J8829" t="s">
        <v>28614</v>
      </c>
    </row>
    <row r="8830" spans="1:10" ht="16" x14ac:dyDescent="0.2">
      <c r="A8830" t="s">
        <v>28615</v>
      </c>
      <c r="B8830" t="s">
        <v>28637</v>
      </c>
      <c r="C8830" t="s">
        <v>28638</v>
      </c>
      <c r="D8830">
        <v>1</v>
      </c>
      <c r="E8830" t="s">
        <v>28611</v>
      </c>
      <c r="F8830" t="s">
        <v>13</v>
      </c>
      <c r="G8830" t="s">
        <v>28612</v>
      </c>
      <c r="H8830" s="3" t="s">
        <v>28618</v>
      </c>
      <c r="I8830" t="s">
        <v>62</v>
      </c>
      <c r="J8830" t="s">
        <v>28619</v>
      </c>
    </row>
    <row r="8831" spans="1:10" ht="16" x14ac:dyDescent="0.2">
      <c r="A8831" t="s">
        <v>28630</v>
      </c>
      <c r="B8831" t="s">
        <v>28624</v>
      </c>
      <c r="C8831" t="s">
        <v>28625</v>
      </c>
      <c r="D8831">
        <v>3</v>
      </c>
      <c r="E8831" t="s">
        <v>28611</v>
      </c>
      <c r="F8831" t="s">
        <v>13</v>
      </c>
      <c r="G8831" t="s">
        <v>28612</v>
      </c>
      <c r="H8831" s="3" t="s">
        <v>28613</v>
      </c>
      <c r="I8831" t="s">
        <v>62</v>
      </c>
      <c r="J8831" t="s">
        <v>28631</v>
      </c>
    </row>
    <row r="8832" spans="1:10" ht="16" x14ac:dyDescent="0.2">
      <c r="A8832" t="s">
        <v>28630</v>
      </c>
      <c r="B8832" t="s">
        <v>28626</v>
      </c>
      <c r="C8832" t="s">
        <v>28627</v>
      </c>
      <c r="D8832">
        <v>2</v>
      </c>
      <c r="E8832" t="s">
        <v>28611</v>
      </c>
      <c r="F8832" t="s">
        <v>13</v>
      </c>
      <c r="G8832" t="s">
        <v>28612</v>
      </c>
      <c r="H8832" s="3" t="s">
        <v>28613</v>
      </c>
      <c r="I8832" t="s">
        <v>62</v>
      </c>
      <c r="J8832" t="s">
        <v>28631</v>
      </c>
    </row>
    <row r="8833" spans="1:10" ht="16" x14ac:dyDescent="0.2">
      <c r="A8833" t="s">
        <v>28630</v>
      </c>
      <c r="B8833" t="s">
        <v>28628</v>
      </c>
      <c r="C8833" t="s">
        <v>28629</v>
      </c>
      <c r="D8833">
        <v>1</v>
      </c>
      <c r="E8833" t="s">
        <v>28611</v>
      </c>
      <c r="F8833" t="s">
        <v>13</v>
      </c>
      <c r="G8833" t="s">
        <v>28612</v>
      </c>
      <c r="H8833" s="3" t="s">
        <v>28613</v>
      </c>
      <c r="I8833" t="s">
        <v>62</v>
      </c>
      <c r="J8833" t="s">
        <v>28631</v>
      </c>
    </row>
    <row r="8834" spans="1:10" ht="16" x14ac:dyDescent="0.2">
      <c r="A8834" t="s">
        <v>28639</v>
      </c>
      <c r="B8834" t="s">
        <v>28640</v>
      </c>
      <c r="C8834" t="s">
        <v>28641</v>
      </c>
      <c r="D8834">
        <v>4</v>
      </c>
      <c r="E8834" t="s">
        <v>13</v>
      </c>
      <c r="F8834" t="s">
        <v>13</v>
      </c>
      <c r="G8834" t="s">
        <v>28642</v>
      </c>
      <c r="H8834" s="3" t="s">
        <v>28643</v>
      </c>
      <c r="I8834" t="s">
        <v>3377</v>
      </c>
      <c r="J8834" t="s">
        <v>28644</v>
      </c>
    </row>
    <row r="8835" spans="1:10" ht="16" x14ac:dyDescent="0.2">
      <c r="A8835" t="s">
        <v>28645</v>
      </c>
      <c r="B8835" t="s">
        <v>28646</v>
      </c>
      <c r="C8835" t="s">
        <v>28647</v>
      </c>
      <c r="D8835">
        <v>2</v>
      </c>
      <c r="E8835" t="s">
        <v>13</v>
      </c>
      <c r="F8835" t="s">
        <v>13</v>
      </c>
      <c r="G8835" t="s">
        <v>28642</v>
      </c>
      <c r="H8835" s="3" t="s">
        <v>28643</v>
      </c>
      <c r="I8835" t="s">
        <v>3377</v>
      </c>
      <c r="J8835" t="s">
        <v>28648</v>
      </c>
    </row>
    <row r="8836" spans="1:10" ht="16" x14ac:dyDescent="0.2">
      <c r="A8836" t="s">
        <v>28645</v>
      </c>
      <c r="B8836" t="s">
        <v>28649</v>
      </c>
      <c r="C8836" t="s">
        <v>28650</v>
      </c>
      <c r="D8836">
        <v>1</v>
      </c>
      <c r="E8836" t="s">
        <v>13</v>
      </c>
      <c r="F8836" t="s">
        <v>13</v>
      </c>
      <c r="G8836" t="s">
        <v>28642</v>
      </c>
      <c r="H8836" s="3" t="s">
        <v>28643</v>
      </c>
      <c r="I8836" t="s">
        <v>3377</v>
      </c>
      <c r="J8836" t="s">
        <v>28648</v>
      </c>
    </row>
    <row r="8837" spans="1:10" ht="16" x14ac:dyDescent="0.2">
      <c r="A8837" t="s">
        <v>28651</v>
      </c>
      <c r="B8837" t="s">
        <v>28652</v>
      </c>
      <c r="C8837" t="s">
        <v>28653</v>
      </c>
      <c r="D8837">
        <v>2</v>
      </c>
      <c r="E8837">
        <f>239</f>
        <v>239</v>
      </c>
      <c r="F8837" t="s">
        <v>13</v>
      </c>
      <c r="G8837" t="s">
        <v>28654</v>
      </c>
      <c r="H8837" s="3" t="s">
        <v>28655</v>
      </c>
      <c r="I8837" t="s">
        <v>3377</v>
      </c>
      <c r="J8837" t="s">
        <v>28656</v>
      </c>
    </row>
    <row r="8838" spans="1:10" ht="16" x14ac:dyDescent="0.2">
      <c r="A8838" t="s">
        <v>28657</v>
      </c>
      <c r="B8838" t="s">
        <v>28658</v>
      </c>
      <c r="C8838" t="s">
        <v>28659</v>
      </c>
      <c r="D8838">
        <v>2</v>
      </c>
      <c r="E8838">
        <f>239</f>
        <v>239</v>
      </c>
      <c r="F8838" t="s">
        <v>13</v>
      </c>
      <c r="G8838" t="s">
        <v>28654</v>
      </c>
      <c r="H8838" s="3" t="s">
        <v>28660</v>
      </c>
      <c r="I8838" t="s">
        <v>3377</v>
      </c>
      <c r="J8838" t="s">
        <v>28661</v>
      </c>
    </row>
    <row r="8839" spans="1:10" ht="16" x14ac:dyDescent="0.2">
      <c r="A8839" t="s">
        <v>3213</v>
      </c>
      <c r="B8839" t="s">
        <v>28662</v>
      </c>
      <c r="C8839" t="s">
        <v>28663</v>
      </c>
      <c r="D8839">
        <v>4</v>
      </c>
      <c r="E8839">
        <f>239</f>
        <v>239</v>
      </c>
      <c r="F8839" t="s">
        <v>13</v>
      </c>
      <c r="G8839" t="s">
        <v>28654</v>
      </c>
      <c r="H8839" s="3" t="s">
        <v>28664</v>
      </c>
      <c r="I8839" t="s">
        <v>3377</v>
      </c>
      <c r="J8839" t="s">
        <v>3217</v>
      </c>
    </row>
    <row r="8840" spans="1:10" ht="16" x14ac:dyDescent="0.2">
      <c r="A8840" t="s">
        <v>28651</v>
      </c>
      <c r="B8840" t="s">
        <v>28665</v>
      </c>
      <c r="C8840" t="s">
        <v>28666</v>
      </c>
      <c r="D8840">
        <v>1</v>
      </c>
      <c r="E8840">
        <f>239</f>
        <v>239</v>
      </c>
      <c r="F8840" t="s">
        <v>13</v>
      </c>
      <c r="G8840" t="s">
        <v>28654</v>
      </c>
      <c r="H8840" s="3" t="s">
        <v>28667</v>
      </c>
      <c r="I8840" t="s">
        <v>3377</v>
      </c>
      <c r="J8840" t="s">
        <v>28656</v>
      </c>
    </row>
    <row r="8841" spans="1:10" ht="16" x14ac:dyDescent="0.2">
      <c r="A8841" t="s">
        <v>28651</v>
      </c>
      <c r="B8841" t="s">
        <v>28668</v>
      </c>
      <c r="C8841" t="s">
        <v>28669</v>
      </c>
      <c r="D8841">
        <v>3</v>
      </c>
      <c r="E8841">
        <f>239</f>
        <v>239</v>
      </c>
      <c r="F8841" t="s">
        <v>13</v>
      </c>
      <c r="G8841" t="s">
        <v>28654</v>
      </c>
      <c r="H8841" s="3" t="s">
        <v>28655</v>
      </c>
      <c r="I8841" t="s">
        <v>3377</v>
      </c>
      <c r="J8841" t="s">
        <v>28656</v>
      </c>
    </row>
    <row r="8842" spans="1:10" ht="16" x14ac:dyDescent="0.2">
      <c r="A8842" t="s">
        <v>11047</v>
      </c>
      <c r="B8842" t="s">
        <v>28670</v>
      </c>
      <c r="C8842" t="s">
        <v>28671</v>
      </c>
      <c r="D8842">
        <v>3</v>
      </c>
      <c r="E8842">
        <f>239</f>
        <v>239</v>
      </c>
      <c r="F8842" t="s">
        <v>13</v>
      </c>
      <c r="G8842" t="s">
        <v>28654</v>
      </c>
      <c r="H8842" s="3" t="s">
        <v>28672</v>
      </c>
      <c r="I8842" t="s">
        <v>3377</v>
      </c>
      <c r="J8842" t="s">
        <v>11051</v>
      </c>
    </row>
    <row r="8843" spans="1:10" ht="32" x14ac:dyDescent="0.2">
      <c r="A8843" t="s">
        <v>28673</v>
      </c>
      <c r="B8843" t="s">
        <v>28674</v>
      </c>
      <c r="C8843" t="s">
        <v>28675</v>
      </c>
      <c r="D8843">
        <v>1</v>
      </c>
      <c r="E8843" t="s">
        <v>13</v>
      </c>
      <c r="F8843" t="s">
        <v>13</v>
      </c>
      <c r="G8843" t="s">
        <v>28676</v>
      </c>
      <c r="H8843" s="3" t="s">
        <v>28677</v>
      </c>
      <c r="I8843" t="s">
        <v>7603</v>
      </c>
      <c r="J8843" t="s">
        <v>28678</v>
      </c>
    </row>
    <row r="8844" spans="1:10" ht="16" x14ac:dyDescent="0.2">
      <c r="A8844" t="s">
        <v>28679</v>
      </c>
      <c r="B8844" t="s">
        <v>28680</v>
      </c>
      <c r="C8844" t="s">
        <v>28681</v>
      </c>
      <c r="D8844">
        <v>2</v>
      </c>
      <c r="E8844" t="s">
        <v>13</v>
      </c>
      <c r="F8844" t="s">
        <v>13</v>
      </c>
      <c r="G8844" t="s">
        <v>28682</v>
      </c>
      <c r="H8844" s="3" t="s">
        <v>28683</v>
      </c>
      <c r="I8844" t="s">
        <v>62</v>
      </c>
      <c r="J8844" t="s">
        <v>28684</v>
      </c>
    </row>
    <row r="8845" spans="1:10" ht="16" x14ac:dyDescent="0.2">
      <c r="A8845" t="s">
        <v>28685</v>
      </c>
      <c r="B8845" t="s">
        <v>28686</v>
      </c>
      <c r="C8845" t="s">
        <v>28687</v>
      </c>
      <c r="D8845">
        <v>1</v>
      </c>
      <c r="E8845" t="s">
        <v>13</v>
      </c>
      <c r="F8845" t="s">
        <v>13</v>
      </c>
      <c r="G8845" t="s">
        <v>28688</v>
      </c>
      <c r="H8845" s="3" t="s">
        <v>28689</v>
      </c>
      <c r="I8845" t="s">
        <v>3979</v>
      </c>
      <c r="J8845" t="s">
        <v>28690</v>
      </c>
    </row>
    <row r="8846" spans="1:10" ht="16" x14ac:dyDescent="0.2">
      <c r="A8846" t="s">
        <v>28691</v>
      </c>
      <c r="B8846" t="s">
        <v>28692</v>
      </c>
      <c r="C8846" t="s">
        <v>28693</v>
      </c>
      <c r="D8846">
        <v>3</v>
      </c>
      <c r="E8846" t="s">
        <v>13</v>
      </c>
      <c r="F8846" t="s">
        <v>13</v>
      </c>
      <c r="G8846" t="s">
        <v>28694</v>
      </c>
      <c r="H8846" s="3" t="s">
        <v>28695</v>
      </c>
      <c r="I8846" t="s">
        <v>62</v>
      </c>
      <c r="J8846" t="s">
        <v>28696</v>
      </c>
    </row>
    <row r="8847" spans="1:10" ht="16" x14ac:dyDescent="0.2">
      <c r="A8847" t="s">
        <v>28697</v>
      </c>
      <c r="B8847" t="s">
        <v>4270</v>
      </c>
      <c r="C8847" t="s">
        <v>28698</v>
      </c>
      <c r="D8847">
        <v>1</v>
      </c>
      <c r="E8847" t="s">
        <v>13</v>
      </c>
      <c r="F8847" t="s">
        <v>13</v>
      </c>
      <c r="G8847" t="s">
        <v>28699</v>
      </c>
      <c r="H8847" s="3" t="s">
        <v>28700</v>
      </c>
      <c r="I8847" t="s">
        <v>69</v>
      </c>
      <c r="J8847" t="s">
        <v>28701</v>
      </c>
    </row>
    <row r="8848" spans="1:10" ht="16" x14ac:dyDescent="0.2">
      <c r="A8848" t="s">
        <v>28702</v>
      </c>
      <c r="B8848" t="s">
        <v>28703</v>
      </c>
      <c r="C8848" t="s">
        <v>28704</v>
      </c>
      <c r="D8848">
        <v>1</v>
      </c>
      <c r="E8848" t="s">
        <v>13</v>
      </c>
      <c r="F8848" t="s">
        <v>13</v>
      </c>
      <c r="G8848" t="s">
        <v>28705</v>
      </c>
      <c r="H8848" s="3" t="s">
        <v>28706</v>
      </c>
      <c r="I8848" t="s">
        <v>69</v>
      </c>
      <c r="J8848" t="s">
        <v>28707</v>
      </c>
    </row>
    <row r="8849" spans="1:10" ht="16" x14ac:dyDescent="0.2">
      <c r="A8849" t="s">
        <v>28708</v>
      </c>
      <c r="B8849" t="s">
        <v>28709</v>
      </c>
      <c r="C8849" t="s">
        <v>28710</v>
      </c>
      <c r="D8849">
        <v>1</v>
      </c>
      <c r="E8849" t="s">
        <v>13</v>
      </c>
      <c r="F8849" t="s">
        <v>13</v>
      </c>
      <c r="G8849" t="s">
        <v>28711</v>
      </c>
      <c r="H8849" s="3" t="s">
        <v>28712</v>
      </c>
      <c r="I8849" t="s">
        <v>69</v>
      </c>
      <c r="J8849" t="s">
        <v>28713</v>
      </c>
    </row>
    <row r="8850" spans="1:10" ht="16" x14ac:dyDescent="0.2">
      <c r="A8850" t="s">
        <v>3857</v>
      </c>
      <c r="B8850" t="s">
        <v>12202</v>
      </c>
      <c r="C8850" t="s">
        <v>28714</v>
      </c>
      <c r="D8850">
        <v>4</v>
      </c>
      <c r="E8850" t="s">
        <v>13</v>
      </c>
      <c r="F8850" t="s">
        <v>13</v>
      </c>
      <c r="G8850" t="s">
        <v>28711</v>
      </c>
      <c r="H8850" s="3" t="s">
        <v>28715</v>
      </c>
      <c r="I8850" t="s">
        <v>69</v>
      </c>
      <c r="J8850" t="s">
        <v>3861</v>
      </c>
    </row>
    <row r="8851" spans="1:10" ht="16" x14ac:dyDescent="0.2">
      <c r="A8851" t="s">
        <v>3857</v>
      </c>
      <c r="B8851" t="s">
        <v>28716</v>
      </c>
      <c r="C8851" t="s">
        <v>28717</v>
      </c>
      <c r="D8851">
        <v>5</v>
      </c>
      <c r="E8851" t="s">
        <v>13</v>
      </c>
      <c r="F8851" t="s">
        <v>13</v>
      </c>
      <c r="G8851" t="s">
        <v>28711</v>
      </c>
      <c r="H8851" s="3" t="s">
        <v>28715</v>
      </c>
      <c r="I8851" t="s">
        <v>69</v>
      </c>
      <c r="J8851" t="s">
        <v>3861</v>
      </c>
    </row>
    <row r="8852" spans="1:10" ht="16" x14ac:dyDescent="0.2">
      <c r="A8852" t="s">
        <v>3857</v>
      </c>
      <c r="B8852" t="s">
        <v>28718</v>
      </c>
      <c r="C8852" t="s">
        <v>28719</v>
      </c>
      <c r="D8852">
        <v>1</v>
      </c>
      <c r="E8852" t="s">
        <v>13</v>
      </c>
      <c r="F8852" t="s">
        <v>13</v>
      </c>
      <c r="G8852" t="s">
        <v>28711</v>
      </c>
      <c r="H8852" s="3" t="s">
        <v>28715</v>
      </c>
      <c r="I8852" t="s">
        <v>69</v>
      </c>
      <c r="J8852" t="s">
        <v>3861</v>
      </c>
    </row>
    <row r="8853" spans="1:10" ht="16" x14ac:dyDescent="0.2">
      <c r="A8853" t="s">
        <v>3857</v>
      </c>
      <c r="B8853" t="s">
        <v>27439</v>
      </c>
      <c r="C8853" t="s">
        <v>28720</v>
      </c>
      <c r="D8853">
        <v>2</v>
      </c>
      <c r="E8853" t="s">
        <v>13</v>
      </c>
      <c r="F8853" t="s">
        <v>13</v>
      </c>
      <c r="G8853" t="s">
        <v>28711</v>
      </c>
      <c r="H8853" s="3" t="s">
        <v>28715</v>
      </c>
      <c r="I8853" t="s">
        <v>69</v>
      </c>
      <c r="J8853" t="s">
        <v>3861</v>
      </c>
    </row>
    <row r="8854" spans="1:10" ht="32" x14ac:dyDescent="0.2">
      <c r="A8854" t="s">
        <v>28721</v>
      </c>
      <c r="B8854" t="s">
        <v>28722</v>
      </c>
      <c r="C8854" t="s">
        <v>28723</v>
      </c>
      <c r="D8854">
        <v>1</v>
      </c>
      <c r="E8854" t="s">
        <v>13</v>
      </c>
      <c r="F8854" t="s">
        <v>13</v>
      </c>
      <c r="G8854" t="s">
        <v>28724</v>
      </c>
      <c r="H8854" s="3" t="s">
        <v>28725</v>
      </c>
      <c r="I8854" t="s">
        <v>404</v>
      </c>
      <c r="J8854" t="s">
        <v>28726</v>
      </c>
    </row>
    <row r="8855" spans="1:10" ht="16" x14ac:dyDescent="0.2">
      <c r="A8855" t="s">
        <v>28727</v>
      </c>
      <c r="B8855" t="s">
        <v>28728</v>
      </c>
      <c r="C8855" t="s">
        <v>28729</v>
      </c>
      <c r="D8855">
        <v>1</v>
      </c>
      <c r="E8855" t="s">
        <v>13</v>
      </c>
      <c r="F8855" t="s">
        <v>13</v>
      </c>
      <c r="G8855" t="s">
        <v>28730</v>
      </c>
      <c r="H8855" s="3" t="s">
        <v>28731</v>
      </c>
      <c r="I8855" t="s">
        <v>315</v>
      </c>
      <c r="J8855" t="s">
        <v>28732</v>
      </c>
    </row>
    <row r="8856" spans="1:10" ht="16" x14ac:dyDescent="0.2">
      <c r="A8856" t="s">
        <v>28733</v>
      </c>
      <c r="B8856" t="s">
        <v>28734</v>
      </c>
      <c r="C8856" t="s">
        <v>28735</v>
      </c>
      <c r="D8856">
        <v>3</v>
      </c>
      <c r="E8856" t="s">
        <v>13</v>
      </c>
      <c r="F8856" t="s">
        <v>13</v>
      </c>
      <c r="G8856" t="s">
        <v>28736</v>
      </c>
      <c r="H8856" s="3" t="s">
        <v>28731</v>
      </c>
      <c r="I8856" t="s">
        <v>315</v>
      </c>
      <c r="J8856" t="s">
        <v>28737</v>
      </c>
    </row>
    <row r="8857" spans="1:10" ht="16" x14ac:dyDescent="0.2">
      <c r="A8857" t="s">
        <v>28733</v>
      </c>
      <c r="B8857" t="s">
        <v>28738</v>
      </c>
      <c r="C8857" t="s">
        <v>28739</v>
      </c>
      <c r="D8857">
        <v>4</v>
      </c>
      <c r="E8857" t="s">
        <v>13</v>
      </c>
      <c r="F8857" t="s">
        <v>13</v>
      </c>
      <c r="G8857" t="s">
        <v>28740</v>
      </c>
      <c r="H8857" s="3" t="s">
        <v>28731</v>
      </c>
      <c r="I8857" t="s">
        <v>315</v>
      </c>
      <c r="J8857" t="s">
        <v>28737</v>
      </c>
    </row>
    <row r="8858" spans="1:10" ht="16" x14ac:dyDescent="0.2">
      <c r="A8858" t="s">
        <v>28741</v>
      </c>
      <c r="B8858" t="s">
        <v>28738</v>
      </c>
      <c r="C8858" t="s">
        <v>28739</v>
      </c>
      <c r="D8858">
        <v>4</v>
      </c>
      <c r="E8858" t="s">
        <v>13</v>
      </c>
      <c r="F8858" t="s">
        <v>13</v>
      </c>
      <c r="G8858" t="s">
        <v>28742</v>
      </c>
      <c r="H8858" s="3" t="s">
        <v>28731</v>
      </c>
      <c r="I8858" t="s">
        <v>315</v>
      </c>
      <c r="J8858" t="s">
        <v>28743</v>
      </c>
    </row>
    <row r="8859" spans="1:10" ht="16" x14ac:dyDescent="0.2">
      <c r="A8859" t="s">
        <v>28741</v>
      </c>
      <c r="B8859" t="s">
        <v>28734</v>
      </c>
      <c r="C8859" t="s">
        <v>28735</v>
      </c>
      <c r="D8859">
        <v>3</v>
      </c>
      <c r="E8859" t="s">
        <v>13</v>
      </c>
      <c r="F8859" t="s">
        <v>13</v>
      </c>
      <c r="G8859" t="s">
        <v>28744</v>
      </c>
      <c r="H8859" s="3" t="s">
        <v>28731</v>
      </c>
      <c r="I8859" t="s">
        <v>315</v>
      </c>
      <c r="J8859" t="s">
        <v>28743</v>
      </c>
    </row>
    <row r="8860" spans="1:10" ht="16" x14ac:dyDescent="0.2">
      <c r="A8860" t="s">
        <v>28745</v>
      </c>
      <c r="B8860" t="s">
        <v>28746</v>
      </c>
      <c r="C8860" t="s">
        <v>28747</v>
      </c>
      <c r="D8860">
        <v>1</v>
      </c>
      <c r="E8860" t="s">
        <v>13</v>
      </c>
      <c r="F8860" t="s">
        <v>13</v>
      </c>
      <c r="G8860" t="s">
        <v>28748</v>
      </c>
      <c r="H8860" s="3" t="s">
        <v>28749</v>
      </c>
      <c r="I8860" t="s">
        <v>2796</v>
      </c>
      <c r="J8860" t="s">
        <v>28750</v>
      </c>
    </row>
    <row r="8861" spans="1:10" ht="16" x14ac:dyDescent="0.2">
      <c r="A8861" t="s">
        <v>28751</v>
      </c>
      <c r="B8861" t="s">
        <v>28752</v>
      </c>
      <c r="C8861" t="s">
        <v>28753</v>
      </c>
      <c r="D8861">
        <v>1</v>
      </c>
      <c r="E8861" t="s">
        <v>13</v>
      </c>
      <c r="F8861" t="s">
        <v>13</v>
      </c>
      <c r="G8861" t="s">
        <v>28748</v>
      </c>
      <c r="H8861" s="3" t="s">
        <v>28754</v>
      </c>
      <c r="I8861" t="s">
        <v>2796</v>
      </c>
      <c r="J8861" t="s">
        <v>28755</v>
      </c>
    </row>
    <row r="8862" spans="1:10" ht="16" x14ac:dyDescent="0.2">
      <c r="A8862" t="s">
        <v>28756</v>
      </c>
      <c r="B8862" t="s">
        <v>28757</v>
      </c>
      <c r="C8862" t="s">
        <v>28758</v>
      </c>
      <c r="D8862">
        <v>5</v>
      </c>
      <c r="E8862" t="s">
        <v>13</v>
      </c>
      <c r="F8862" t="s">
        <v>13</v>
      </c>
      <c r="G8862" t="s">
        <v>28748</v>
      </c>
      <c r="H8862" s="3" t="s">
        <v>28759</v>
      </c>
      <c r="I8862" t="s">
        <v>2796</v>
      </c>
      <c r="J8862" t="s">
        <v>28760</v>
      </c>
    </row>
    <row r="8863" spans="1:10" ht="16" x14ac:dyDescent="0.2">
      <c r="A8863" t="s">
        <v>28756</v>
      </c>
      <c r="B8863" t="s">
        <v>28761</v>
      </c>
      <c r="C8863" t="s">
        <v>28762</v>
      </c>
      <c r="D8863">
        <v>2</v>
      </c>
      <c r="E8863" t="s">
        <v>13</v>
      </c>
      <c r="F8863" t="s">
        <v>13</v>
      </c>
      <c r="G8863" t="s">
        <v>28748</v>
      </c>
      <c r="H8863" s="3" t="s">
        <v>28763</v>
      </c>
      <c r="I8863" t="s">
        <v>2796</v>
      </c>
      <c r="J8863" t="s">
        <v>28760</v>
      </c>
    </row>
    <row r="8864" spans="1:10" ht="32" x14ac:dyDescent="0.2">
      <c r="A8864" t="s">
        <v>28756</v>
      </c>
      <c r="B8864" t="s">
        <v>28764</v>
      </c>
      <c r="C8864" t="s">
        <v>28765</v>
      </c>
      <c r="D8864">
        <v>1</v>
      </c>
      <c r="E8864" t="s">
        <v>13</v>
      </c>
      <c r="F8864" t="s">
        <v>13</v>
      </c>
      <c r="G8864" t="s">
        <v>28766</v>
      </c>
      <c r="H8864" s="3" t="s">
        <v>28767</v>
      </c>
      <c r="I8864" t="s">
        <v>62</v>
      </c>
      <c r="J8864" t="s">
        <v>28760</v>
      </c>
    </row>
    <row r="8865" spans="1:10" ht="16" x14ac:dyDescent="0.2">
      <c r="A8865" t="s">
        <v>28768</v>
      </c>
      <c r="B8865" t="s">
        <v>28769</v>
      </c>
      <c r="C8865" t="s">
        <v>28770</v>
      </c>
      <c r="D8865">
        <v>5</v>
      </c>
      <c r="E8865" t="s">
        <v>13</v>
      </c>
      <c r="F8865" t="s">
        <v>13</v>
      </c>
      <c r="G8865" t="s">
        <v>28771</v>
      </c>
      <c r="H8865" s="3" t="s">
        <v>28772</v>
      </c>
      <c r="I8865" t="s">
        <v>28773</v>
      </c>
      <c r="J8865" t="s">
        <v>28774</v>
      </c>
    </row>
    <row r="8866" spans="1:10" ht="16" x14ac:dyDescent="0.2">
      <c r="A8866" t="s">
        <v>28775</v>
      </c>
      <c r="B8866" t="s">
        <v>28776</v>
      </c>
      <c r="C8866" t="s">
        <v>28777</v>
      </c>
      <c r="D8866">
        <v>1</v>
      </c>
      <c r="E8866" t="s">
        <v>1246</v>
      </c>
      <c r="F8866" t="s">
        <v>13</v>
      </c>
      <c r="G8866" t="s">
        <v>28778</v>
      </c>
      <c r="H8866" s="3" t="s">
        <v>28779</v>
      </c>
      <c r="I8866" t="s">
        <v>810</v>
      </c>
      <c r="J8866" t="s">
        <v>28780</v>
      </c>
    </row>
    <row r="8867" spans="1:10" ht="16" x14ac:dyDescent="0.2">
      <c r="A8867" t="s">
        <v>11294</v>
      </c>
      <c r="B8867" t="s">
        <v>28781</v>
      </c>
      <c r="C8867" t="s">
        <v>28782</v>
      </c>
      <c r="D8867">
        <v>3</v>
      </c>
      <c r="E8867" t="s">
        <v>1246</v>
      </c>
      <c r="F8867" t="s">
        <v>13</v>
      </c>
      <c r="G8867" t="s">
        <v>28778</v>
      </c>
      <c r="H8867" s="3" t="s">
        <v>28783</v>
      </c>
      <c r="I8867" t="s">
        <v>810</v>
      </c>
      <c r="J8867" t="s">
        <v>11299</v>
      </c>
    </row>
    <row r="8868" spans="1:10" ht="16" x14ac:dyDescent="0.2">
      <c r="A8868" t="s">
        <v>20727</v>
      </c>
      <c r="B8868" t="s">
        <v>28784</v>
      </c>
      <c r="C8868" t="s">
        <v>28785</v>
      </c>
      <c r="D8868">
        <v>15</v>
      </c>
      <c r="E8868" t="s">
        <v>13</v>
      </c>
      <c r="F8868" t="s">
        <v>13</v>
      </c>
      <c r="G8868" t="s">
        <v>28786</v>
      </c>
      <c r="H8868" s="3" t="s">
        <v>28787</v>
      </c>
      <c r="I8868" t="s">
        <v>62</v>
      </c>
      <c r="J8868" t="s">
        <v>20730</v>
      </c>
    </row>
    <row r="8869" spans="1:10" ht="16" x14ac:dyDescent="0.2">
      <c r="A8869" t="s">
        <v>7803</v>
      </c>
      <c r="B8869" t="s">
        <v>28788</v>
      </c>
      <c r="C8869" t="s">
        <v>28789</v>
      </c>
      <c r="D8869">
        <v>5</v>
      </c>
      <c r="E8869" t="s">
        <v>13</v>
      </c>
      <c r="F8869" t="s">
        <v>13</v>
      </c>
      <c r="G8869" t="s">
        <v>28786</v>
      </c>
      <c r="H8869" s="3" t="s">
        <v>28790</v>
      </c>
      <c r="I8869" t="s">
        <v>62</v>
      </c>
      <c r="J8869" t="s">
        <v>7807</v>
      </c>
    </row>
    <row r="8870" spans="1:10" ht="16" x14ac:dyDescent="0.2">
      <c r="A8870" t="s">
        <v>7803</v>
      </c>
      <c r="B8870" t="s">
        <v>28791</v>
      </c>
      <c r="C8870" t="s">
        <v>28792</v>
      </c>
      <c r="D8870">
        <v>4</v>
      </c>
      <c r="E8870" t="s">
        <v>13</v>
      </c>
      <c r="F8870" t="s">
        <v>13</v>
      </c>
      <c r="G8870" t="s">
        <v>28786</v>
      </c>
      <c r="H8870" s="3" t="s">
        <v>28790</v>
      </c>
      <c r="I8870" t="s">
        <v>62</v>
      </c>
      <c r="J8870" t="s">
        <v>7807</v>
      </c>
    </row>
    <row r="8871" spans="1:10" ht="16" x14ac:dyDescent="0.2">
      <c r="A8871" t="s">
        <v>20727</v>
      </c>
      <c r="B8871" t="s">
        <v>28793</v>
      </c>
      <c r="C8871" t="s">
        <v>28794</v>
      </c>
      <c r="D8871">
        <v>13</v>
      </c>
      <c r="E8871" t="s">
        <v>13</v>
      </c>
      <c r="F8871" t="s">
        <v>13</v>
      </c>
      <c r="G8871" t="s">
        <v>28786</v>
      </c>
      <c r="H8871" s="3" t="s">
        <v>28795</v>
      </c>
      <c r="I8871" t="s">
        <v>62</v>
      </c>
      <c r="J8871" t="s">
        <v>20730</v>
      </c>
    </row>
    <row r="8872" spans="1:10" ht="16" x14ac:dyDescent="0.2">
      <c r="A8872" t="s">
        <v>20727</v>
      </c>
      <c r="B8872" t="s">
        <v>28796</v>
      </c>
      <c r="C8872" t="s">
        <v>28797</v>
      </c>
      <c r="D8872">
        <v>11</v>
      </c>
      <c r="E8872" t="s">
        <v>13</v>
      </c>
      <c r="F8872" t="s">
        <v>13</v>
      </c>
      <c r="G8872" t="s">
        <v>28786</v>
      </c>
      <c r="H8872" s="3" t="s">
        <v>28798</v>
      </c>
      <c r="I8872" t="s">
        <v>62</v>
      </c>
      <c r="J8872" t="s">
        <v>20730</v>
      </c>
    </row>
    <row r="8873" spans="1:10" ht="16" x14ac:dyDescent="0.2">
      <c r="A8873" t="s">
        <v>20727</v>
      </c>
      <c r="B8873" t="s">
        <v>28799</v>
      </c>
      <c r="C8873" t="s">
        <v>28800</v>
      </c>
      <c r="D8873">
        <v>17</v>
      </c>
      <c r="E8873" t="s">
        <v>13</v>
      </c>
      <c r="F8873" t="s">
        <v>13</v>
      </c>
      <c r="G8873" t="s">
        <v>28786</v>
      </c>
      <c r="H8873" s="3" t="s">
        <v>28787</v>
      </c>
      <c r="I8873" t="s">
        <v>62</v>
      </c>
      <c r="J8873" t="s">
        <v>20730</v>
      </c>
    </row>
    <row r="8874" spans="1:10" ht="16" x14ac:dyDescent="0.2">
      <c r="A8874" t="s">
        <v>7803</v>
      </c>
      <c r="B8874" t="s">
        <v>28801</v>
      </c>
      <c r="C8874" t="s">
        <v>28802</v>
      </c>
      <c r="D8874">
        <v>1</v>
      </c>
      <c r="E8874" t="s">
        <v>13</v>
      </c>
      <c r="F8874" t="s">
        <v>13</v>
      </c>
      <c r="G8874" t="s">
        <v>28786</v>
      </c>
      <c r="H8874" s="3" t="s">
        <v>28803</v>
      </c>
      <c r="I8874" t="s">
        <v>62</v>
      </c>
      <c r="J8874" t="s">
        <v>7807</v>
      </c>
    </row>
    <row r="8875" spans="1:10" ht="16" x14ac:dyDescent="0.2">
      <c r="A8875" t="s">
        <v>20727</v>
      </c>
      <c r="B8875" t="s">
        <v>28804</v>
      </c>
      <c r="C8875" t="s">
        <v>28805</v>
      </c>
      <c r="D8875">
        <v>9</v>
      </c>
      <c r="E8875" t="s">
        <v>13</v>
      </c>
      <c r="F8875" t="s">
        <v>13</v>
      </c>
      <c r="G8875" t="s">
        <v>28786</v>
      </c>
      <c r="H8875" s="3" t="s">
        <v>28806</v>
      </c>
      <c r="I8875" t="s">
        <v>62</v>
      </c>
      <c r="J8875" t="s">
        <v>20730</v>
      </c>
    </row>
    <row r="8876" spans="1:10" ht="16" x14ac:dyDescent="0.2">
      <c r="A8876" t="s">
        <v>20727</v>
      </c>
      <c r="B8876" t="s">
        <v>28807</v>
      </c>
      <c r="C8876" t="s">
        <v>28808</v>
      </c>
      <c r="D8876">
        <v>14</v>
      </c>
      <c r="E8876" t="s">
        <v>13</v>
      </c>
      <c r="F8876" t="s">
        <v>13</v>
      </c>
      <c r="G8876" t="s">
        <v>28786</v>
      </c>
      <c r="H8876" s="3" t="s">
        <v>28787</v>
      </c>
      <c r="I8876" t="s">
        <v>62</v>
      </c>
      <c r="J8876" t="s">
        <v>20730</v>
      </c>
    </row>
    <row r="8877" spans="1:10" ht="16" x14ac:dyDescent="0.2">
      <c r="A8877" t="s">
        <v>20727</v>
      </c>
      <c r="B8877" t="s">
        <v>28809</v>
      </c>
      <c r="C8877" t="s">
        <v>28810</v>
      </c>
      <c r="D8877">
        <v>7</v>
      </c>
      <c r="E8877" t="s">
        <v>13</v>
      </c>
      <c r="F8877" t="s">
        <v>13</v>
      </c>
      <c r="G8877" t="s">
        <v>28786</v>
      </c>
      <c r="H8877" s="3" t="s">
        <v>28806</v>
      </c>
      <c r="I8877" t="s">
        <v>62</v>
      </c>
      <c r="J8877" t="s">
        <v>20730</v>
      </c>
    </row>
    <row r="8878" spans="1:10" ht="16" x14ac:dyDescent="0.2">
      <c r="A8878" t="s">
        <v>20727</v>
      </c>
      <c r="B8878" t="s">
        <v>28811</v>
      </c>
      <c r="C8878" t="s">
        <v>28812</v>
      </c>
      <c r="D8878">
        <v>6</v>
      </c>
      <c r="E8878" t="s">
        <v>13</v>
      </c>
      <c r="F8878" t="s">
        <v>13</v>
      </c>
      <c r="G8878" t="s">
        <v>28786</v>
      </c>
      <c r="H8878" s="3" t="s">
        <v>28806</v>
      </c>
      <c r="I8878" t="s">
        <v>62</v>
      </c>
      <c r="J8878" t="s">
        <v>20730</v>
      </c>
    </row>
    <row r="8879" spans="1:10" ht="16" x14ac:dyDescent="0.2">
      <c r="A8879" t="s">
        <v>20727</v>
      </c>
      <c r="B8879" t="s">
        <v>28813</v>
      </c>
      <c r="C8879" t="s">
        <v>28814</v>
      </c>
      <c r="D8879">
        <v>12</v>
      </c>
      <c r="E8879" t="s">
        <v>13</v>
      </c>
      <c r="F8879" t="s">
        <v>13</v>
      </c>
      <c r="G8879" t="s">
        <v>28786</v>
      </c>
      <c r="H8879" s="3" t="s">
        <v>28798</v>
      </c>
      <c r="I8879" t="s">
        <v>62</v>
      </c>
      <c r="J8879" t="s">
        <v>20730</v>
      </c>
    </row>
    <row r="8880" spans="1:10" ht="16" x14ac:dyDescent="0.2">
      <c r="A8880" t="s">
        <v>7803</v>
      </c>
      <c r="B8880" t="s">
        <v>28815</v>
      </c>
      <c r="C8880" t="s">
        <v>28816</v>
      </c>
      <c r="D8880">
        <v>8</v>
      </c>
      <c r="E8880" t="s">
        <v>13</v>
      </c>
      <c r="F8880" t="s">
        <v>13</v>
      </c>
      <c r="G8880" t="s">
        <v>28786</v>
      </c>
      <c r="H8880" s="3" t="s">
        <v>28790</v>
      </c>
      <c r="I8880" t="s">
        <v>62</v>
      </c>
      <c r="J8880" t="s">
        <v>7807</v>
      </c>
    </row>
    <row r="8881" spans="1:10" ht="16" x14ac:dyDescent="0.2">
      <c r="A8881" t="s">
        <v>7803</v>
      </c>
      <c r="B8881" t="s">
        <v>28817</v>
      </c>
      <c r="C8881" t="s">
        <v>28818</v>
      </c>
      <c r="D8881">
        <v>9</v>
      </c>
      <c r="E8881" t="s">
        <v>13</v>
      </c>
      <c r="F8881" t="s">
        <v>13</v>
      </c>
      <c r="G8881" t="s">
        <v>28786</v>
      </c>
      <c r="H8881" s="3" t="s">
        <v>28790</v>
      </c>
      <c r="I8881" t="s">
        <v>62</v>
      </c>
      <c r="J8881" t="s">
        <v>7807</v>
      </c>
    </row>
    <row r="8882" spans="1:10" ht="16" x14ac:dyDescent="0.2">
      <c r="A8882" t="s">
        <v>7803</v>
      </c>
      <c r="B8882" t="s">
        <v>28819</v>
      </c>
      <c r="C8882" t="s">
        <v>28820</v>
      </c>
      <c r="D8882">
        <v>11</v>
      </c>
      <c r="E8882" t="s">
        <v>13</v>
      </c>
      <c r="F8882" t="s">
        <v>13</v>
      </c>
      <c r="G8882" t="s">
        <v>28786</v>
      </c>
      <c r="H8882" s="3" t="s">
        <v>28790</v>
      </c>
      <c r="I8882" t="s">
        <v>62</v>
      </c>
      <c r="J8882" t="s">
        <v>7807</v>
      </c>
    </row>
    <row r="8883" spans="1:10" ht="16" x14ac:dyDescent="0.2">
      <c r="A8883" t="s">
        <v>7803</v>
      </c>
      <c r="B8883" t="s">
        <v>5587</v>
      </c>
      <c r="C8883" t="s">
        <v>28821</v>
      </c>
      <c r="D8883">
        <v>2</v>
      </c>
      <c r="E8883" t="s">
        <v>13</v>
      </c>
      <c r="F8883" t="s">
        <v>13</v>
      </c>
      <c r="G8883" t="s">
        <v>28786</v>
      </c>
      <c r="H8883" s="3" t="s">
        <v>28803</v>
      </c>
      <c r="I8883" t="s">
        <v>62</v>
      </c>
      <c r="J8883" t="s">
        <v>7807</v>
      </c>
    </row>
    <row r="8884" spans="1:10" ht="16" x14ac:dyDescent="0.2">
      <c r="A8884" t="s">
        <v>20727</v>
      </c>
      <c r="B8884" t="s">
        <v>28822</v>
      </c>
      <c r="C8884" t="s">
        <v>28823</v>
      </c>
      <c r="D8884">
        <v>8</v>
      </c>
      <c r="E8884" t="s">
        <v>13</v>
      </c>
      <c r="F8884" t="s">
        <v>13</v>
      </c>
      <c r="G8884" t="s">
        <v>28786</v>
      </c>
      <c r="H8884" s="3" t="s">
        <v>28806</v>
      </c>
      <c r="I8884" t="s">
        <v>62</v>
      </c>
      <c r="J8884" t="s">
        <v>20730</v>
      </c>
    </row>
    <row r="8885" spans="1:10" ht="16" x14ac:dyDescent="0.2">
      <c r="A8885" t="s">
        <v>7803</v>
      </c>
      <c r="B8885" t="s">
        <v>28824</v>
      </c>
      <c r="C8885" t="s">
        <v>28825</v>
      </c>
      <c r="D8885">
        <v>7</v>
      </c>
      <c r="E8885" t="s">
        <v>13</v>
      </c>
      <c r="F8885" t="s">
        <v>13</v>
      </c>
      <c r="G8885" t="s">
        <v>28786</v>
      </c>
      <c r="H8885" s="3" t="s">
        <v>28803</v>
      </c>
      <c r="I8885" t="s">
        <v>62</v>
      </c>
      <c r="J8885" t="s">
        <v>7807</v>
      </c>
    </row>
    <row r="8886" spans="1:10" ht="16" x14ac:dyDescent="0.2">
      <c r="A8886" t="s">
        <v>20727</v>
      </c>
      <c r="B8886" t="s">
        <v>28826</v>
      </c>
      <c r="C8886" t="s">
        <v>28827</v>
      </c>
      <c r="D8886">
        <v>10</v>
      </c>
      <c r="E8886" t="s">
        <v>13</v>
      </c>
      <c r="F8886" t="s">
        <v>13</v>
      </c>
      <c r="G8886" t="s">
        <v>28786</v>
      </c>
      <c r="H8886" s="3" t="s">
        <v>28806</v>
      </c>
      <c r="I8886" t="s">
        <v>62</v>
      </c>
      <c r="J8886" t="s">
        <v>20730</v>
      </c>
    </row>
    <row r="8887" spans="1:10" ht="16" x14ac:dyDescent="0.2">
      <c r="A8887" t="s">
        <v>20727</v>
      </c>
      <c r="B8887" t="s">
        <v>28828</v>
      </c>
      <c r="C8887" t="s">
        <v>28829</v>
      </c>
      <c r="D8887">
        <v>16</v>
      </c>
      <c r="E8887" t="s">
        <v>13</v>
      </c>
      <c r="F8887" t="s">
        <v>13</v>
      </c>
      <c r="G8887" t="s">
        <v>28786</v>
      </c>
      <c r="H8887" s="3" t="s">
        <v>28787</v>
      </c>
      <c r="I8887" t="s">
        <v>62</v>
      </c>
      <c r="J8887" t="s">
        <v>20730</v>
      </c>
    </row>
    <row r="8888" spans="1:10" ht="16" x14ac:dyDescent="0.2">
      <c r="A8888" t="s">
        <v>20727</v>
      </c>
      <c r="B8888" t="s">
        <v>28830</v>
      </c>
      <c r="C8888" t="s">
        <v>28831</v>
      </c>
      <c r="D8888">
        <v>1</v>
      </c>
      <c r="E8888" t="s">
        <v>13</v>
      </c>
      <c r="F8888" t="s">
        <v>13</v>
      </c>
      <c r="G8888" t="s">
        <v>28786</v>
      </c>
      <c r="H8888" s="3" t="s">
        <v>28787</v>
      </c>
      <c r="I8888" t="s">
        <v>62</v>
      </c>
      <c r="J8888" t="s">
        <v>20730</v>
      </c>
    </row>
    <row r="8889" spans="1:10" ht="16" x14ac:dyDescent="0.2">
      <c r="A8889" t="s">
        <v>28832</v>
      </c>
      <c r="B8889" t="s">
        <v>28833</v>
      </c>
      <c r="C8889" t="s">
        <v>28834</v>
      </c>
      <c r="D8889">
        <v>5</v>
      </c>
      <c r="E8889" t="s">
        <v>13</v>
      </c>
      <c r="F8889" t="s">
        <v>13</v>
      </c>
      <c r="G8889" t="s">
        <v>28786</v>
      </c>
      <c r="H8889" s="3" t="s">
        <v>28835</v>
      </c>
      <c r="I8889" t="s">
        <v>62</v>
      </c>
      <c r="J8889" t="s">
        <v>28836</v>
      </c>
    </row>
    <row r="8890" spans="1:10" ht="16" x14ac:dyDescent="0.2">
      <c r="A8890" t="s">
        <v>20727</v>
      </c>
      <c r="B8890" t="s">
        <v>28837</v>
      </c>
      <c r="C8890" t="s">
        <v>28838</v>
      </c>
      <c r="D8890">
        <v>3</v>
      </c>
      <c r="E8890" t="s">
        <v>13</v>
      </c>
      <c r="F8890" t="s">
        <v>13</v>
      </c>
      <c r="G8890" t="s">
        <v>28786</v>
      </c>
      <c r="H8890" s="3" t="s">
        <v>28798</v>
      </c>
      <c r="I8890" t="s">
        <v>62</v>
      </c>
      <c r="J8890" t="s">
        <v>20730</v>
      </c>
    </row>
    <row r="8891" spans="1:10" ht="16" x14ac:dyDescent="0.2">
      <c r="A8891" t="s">
        <v>20727</v>
      </c>
      <c r="B8891" t="s">
        <v>28839</v>
      </c>
      <c r="C8891" t="s">
        <v>28840</v>
      </c>
      <c r="D8891">
        <v>5</v>
      </c>
      <c r="E8891" t="s">
        <v>13</v>
      </c>
      <c r="F8891" t="s">
        <v>13</v>
      </c>
      <c r="G8891" t="s">
        <v>28786</v>
      </c>
      <c r="H8891" s="3" t="s">
        <v>28798</v>
      </c>
      <c r="I8891" t="s">
        <v>62</v>
      </c>
      <c r="J8891" t="s">
        <v>20730</v>
      </c>
    </row>
    <row r="8892" spans="1:10" ht="16" x14ac:dyDescent="0.2">
      <c r="A8892" t="s">
        <v>20727</v>
      </c>
      <c r="B8892" t="s">
        <v>28841</v>
      </c>
      <c r="C8892" t="s">
        <v>28842</v>
      </c>
      <c r="D8892">
        <v>4</v>
      </c>
      <c r="E8892" t="s">
        <v>13</v>
      </c>
      <c r="F8892" t="s">
        <v>13</v>
      </c>
      <c r="G8892" t="s">
        <v>28786</v>
      </c>
      <c r="H8892" s="3" t="s">
        <v>28798</v>
      </c>
      <c r="I8892" t="s">
        <v>62</v>
      </c>
      <c r="J8892" t="s">
        <v>20730</v>
      </c>
    </row>
    <row r="8893" spans="1:10" ht="16" x14ac:dyDescent="0.2">
      <c r="A8893" t="s">
        <v>3016</v>
      </c>
      <c r="B8893" t="s">
        <v>28843</v>
      </c>
      <c r="C8893" t="s">
        <v>28844</v>
      </c>
      <c r="D8893">
        <v>5</v>
      </c>
      <c r="E8893" t="s">
        <v>13</v>
      </c>
      <c r="F8893" t="s">
        <v>13</v>
      </c>
      <c r="G8893" t="s">
        <v>28845</v>
      </c>
      <c r="H8893" s="3" t="s">
        <v>28846</v>
      </c>
      <c r="I8893" t="s">
        <v>1676</v>
      </c>
      <c r="J8893" t="s">
        <v>3018</v>
      </c>
    </row>
    <row r="8894" spans="1:10" ht="16" x14ac:dyDescent="0.2">
      <c r="A8894" t="s">
        <v>28847</v>
      </c>
      <c r="B8894" t="s">
        <v>28843</v>
      </c>
      <c r="C8894" t="s">
        <v>28844</v>
      </c>
      <c r="D8894">
        <v>3</v>
      </c>
      <c r="E8894" t="s">
        <v>13</v>
      </c>
      <c r="F8894" t="s">
        <v>13</v>
      </c>
      <c r="G8894" t="s">
        <v>28845</v>
      </c>
      <c r="H8894" s="3" t="s">
        <v>28846</v>
      </c>
      <c r="I8894" t="s">
        <v>1676</v>
      </c>
      <c r="J8894" t="s">
        <v>28848</v>
      </c>
    </row>
    <row r="8895" spans="1:10" ht="16" x14ac:dyDescent="0.2">
      <c r="A8895" t="s">
        <v>28849</v>
      </c>
      <c r="B8895" t="s">
        <v>28850</v>
      </c>
      <c r="C8895" t="s">
        <v>28851</v>
      </c>
      <c r="D8895">
        <v>1</v>
      </c>
      <c r="E8895" t="s">
        <v>13</v>
      </c>
      <c r="F8895" t="s">
        <v>13</v>
      </c>
      <c r="G8895" t="s">
        <v>28845</v>
      </c>
      <c r="H8895" s="3" t="s">
        <v>28852</v>
      </c>
      <c r="I8895" t="s">
        <v>1676</v>
      </c>
      <c r="J8895" t="s">
        <v>28853</v>
      </c>
    </row>
    <row r="8896" spans="1:10" ht="16" x14ac:dyDescent="0.2">
      <c r="A8896" t="s">
        <v>28854</v>
      </c>
      <c r="B8896" t="s">
        <v>28855</v>
      </c>
      <c r="C8896" t="s">
        <v>28856</v>
      </c>
      <c r="D8896">
        <v>1</v>
      </c>
      <c r="E8896" t="s">
        <v>13</v>
      </c>
      <c r="F8896" t="s">
        <v>13</v>
      </c>
      <c r="G8896" t="s">
        <v>28857</v>
      </c>
      <c r="H8896" s="3" t="s">
        <v>28858</v>
      </c>
      <c r="I8896" t="s">
        <v>16</v>
      </c>
      <c r="J8896" t="s">
        <v>28859</v>
      </c>
    </row>
    <row r="8897" spans="1:10" ht="16" x14ac:dyDescent="0.2">
      <c r="A8897" t="s">
        <v>28854</v>
      </c>
      <c r="B8897" t="s">
        <v>28860</v>
      </c>
      <c r="C8897" t="s">
        <v>28861</v>
      </c>
      <c r="D8897">
        <v>2</v>
      </c>
      <c r="E8897" t="s">
        <v>13</v>
      </c>
      <c r="F8897" t="s">
        <v>13</v>
      </c>
      <c r="G8897" t="s">
        <v>28857</v>
      </c>
      <c r="H8897" s="3" t="s">
        <v>28858</v>
      </c>
      <c r="I8897" t="s">
        <v>16</v>
      </c>
      <c r="J8897" t="s">
        <v>28859</v>
      </c>
    </row>
    <row r="8898" spans="1:10" ht="16" x14ac:dyDescent="0.2">
      <c r="A8898" t="s">
        <v>28862</v>
      </c>
      <c r="B8898" t="s">
        <v>28863</v>
      </c>
      <c r="C8898" t="s">
        <v>28864</v>
      </c>
      <c r="D8898">
        <v>7</v>
      </c>
      <c r="E8898" t="s">
        <v>13</v>
      </c>
      <c r="F8898" t="s">
        <v>13</v>
      </c>
      <c r="G8898" t="s">
        <v>28865</v>
      </c>
      <c r="H8898" s="3" t="s">
        <v>28866</v>
      </c>
      <c r="I8898" t="s">
        <v>824</v>
      </c>
      <c r="J8898" t="s">
        <v>28867</v>
      </c>
    </row>
    <row r="8899" spans="1:10" ht="16" x14ac:dyDescent="0.2">
      <c r="A8899" t="s">
        <v>28862</v>
      </c>
      <c r="B8899" t="s">
        <v>28868</v>
      </c>
      <c r="C8899" t="s">
        <v>28869</v>
      </c>
      <c r="D8899">
        <v>3</v>
      </c>
      <c r="E8899" t="s">
        <v>13</v>
      </c>
      <c r="F8899" t="s">
        <v>13</v>
      </c>
      <c r="G8899" t="s">
        <v>28865</v>
      </c>
      <c r="H8899" s="3" t="s">
        <v>28866</v>
      </c>
      <c r="I8899" t="s">
        <v>824</v>
      </c>
      <c r="J8899" t="s">
        <v>28867</v>
      </c>
    </row>
    <row r="8900" spans="1:10" ht="16" x14ac:dyDescent="0.2">
      <c r="A8900" t="s">
        <v>28862</v>
      </c>
      <c r="B8900" t="s">
        <v>28870</v>
      </c>
      <c r="C8900" t="s">
        <v>28871</v>
      </c>
      <c r="D8900">
        <v>2</v>
      </c>
      <c r="E8900" t="s">
        <v>13</v>
      </c>
      <c r="F8900" t="s">
        <v>13</v>
      </c>
      <c r="G8900" t="s">
        <v>28865</v>
      </c>
      <c r="H8900" s="3" t="s">
        <v>28866</v>
      </c>
      <c r="I8900" t="s">
        <v>824</v>
      </c>
      <c r="J8900" t="s">
        <v>28867</v>
      </c>
    </row>
    <row r="8901" spans="1:10" ht="16" x14ac:dyDescent="0.2">
      <c r="A8901" t="s">
        <v>28862</v>
      </c>
      <c r="B8901" t="s">
        <v>28872</v>
      </c>
      <c r="C8901" t="s">
        <v>28873</v>
      </c>
      <c r="D8901">
        <v>4</v>
      </c>
      <c r="E8901" t="s">
        <v>13</v>
      </c>
      <c r="F8901" t="s">
        <v>13</v>
      </c>
      <c r="G8901" t="s">
        <v>28865</v>
      </c>
      <c r="H8901" s="3" t="s">
        <v>28866</v>
      </c>
      <c r="I8901" t="s">
        <v>824</v>
      </c>
      <c r="J8901" t="s">
        <v>28867</v>
      </c>
    </row>
    <row r="8902" spans="1:10" ht="16" x14ac:dyDescent="0.2">
      <c r="A8902" t="s">
        <v>28862</v>
      </c>
      <c r="B8902" t="s">
        <v>28874</v>
      </c>
      <c r="C8902" t="s">
        <v>28875</v>
      </c>
      <c r="D8902">
        <v>1</v>
      </c>
      <c r="E8902" t="s">
        <v>13</v>
      </c>
      <c r="F8902" t="s">
        <v>13</v>
      </c>
      <c r="G8902" t="s">
        <v>28865</v>
      </c>
      <c r="H8902" s="3" t="s">
        <v>28866</v>
      </c>
      <c r="I8902" t="s">
        <v>824</v>
      </c>
      <c r="J8902" t="s">
        <v>28867</v>
      </c>
    </row>
    <row r="8903" spans="1:10" ht="16" x14ac:dyDescent="0.2">
      <c r="A8903" t="s">
        <v>28862</v>
      </c>
      <c r="B8903" t="s">
        <v>28876</v>
      </c>
      <c r="C8903" t="s">
        <v>28877</v>
      </c>
      <c r="D8903">
        <v>5</v>
      </c>
      <c r="E8903" t="s">
        <v>13</v>
      </c>
      <c r="F8903" t="s">
        <v>13</v>
      </c>
      <c r="G8903" t="s">
        <v>28865</v>
      </c>
      <c r="H8903" s="3" t="s">
        <v>28866</v>
      </c>
      <c r="I8903" t="s">
        <v>824</v>
      </c>
      <c r="J8903" t="s">
        <v>28867</v>
      </c>
    </row>
    <row r="8904" spans="1:10" ht="16" x14ac:dyDescent="0.2">
      <c r="A8904" t="s">
        <v>28878</v>
      </c>
      <c r="B8904" t="s">
        <v>28879</v>
      </c>
      <c r="C8904" t="s">
        <v>28880</v>
      </c>
      <c r="D8904">
        <v>1</v>
      </c>
      <c r="E8904" t="s">
        <v>13</v>
      </c>
      <c r="F8904" t="s">
        <v>13</v>
      </c>
      <c r="G8904" t="s">
        <v>28881</v>
      </c>
      <c r="H8904" s="3" t="s">
        <v>28882</v>
      </c>
      <c r="I8904" t="s">
        <v>62</v>
      </c>
      <c r="J8904" t="s">
        <v>28883</v>
      </c>
    </row>
    <row r="8905" spans="1:10" ht="16" x14ac:dyDescent="0.2">
      <c r="A8905" t="s">
        <v>26927</v>
      </c>
      <c r="B8905" t="s">
        <v>28884</v>
      </c>
      <c r="C8905" t="s">
        <v>28885</v>
      </c>
      <c r="D8905">
        <v>1</v>
      </c>
      <c r="E8905" t="s">
        <v>13</v>
      </c>
      <c r="F8905" t="s">
        <v>13</v>
      </c>
      <c r="G8905" t="s">
        <v>28886</v>
      </c>
      <c r="H8905" s="3" t="s">
        <v>28887</v>
      </c>
      <c r="I8905" t="s">
        <v>62</v>
      </c>
      <c r="J8905" t="s">
        <v>26932</v>
      </c>
    </row>
    <row r="8906" spans="1:10" ht="32" x14ac:dyDescent="0.2">
      <c r="A8906" t="s">
        <v>6207</v>
      </c>
      <c r="B8906" t="s">
        <v>28888</v>
      </c>
      <c r="C8906" t="s">
        <v>28889</v>
      </c>
      <c r="D8906">
        <v>8</v>
      </c>
      <c r="E8906" t="s">
        <v>13</v>
      </c>
      <c r="F8906" t="s">
        <v>13</v>
      </c>
      <c r="G8906" t="s">
        <v>28890</v>
      </c>
      <c r="H8906" s="3" t="s">
        <v>28891</v>
      </c>
      <c r="I8906" t="s">
        <v>817</v>
      </c>
      <c r="J8906" t="s">
        <v>6212</v>
      </c>
    </row>
    <row r="8907" spans="1:10" ht="16" x14ac:dyDescent="0.2">
      <c r="A8907" t="s">
        <v>28892</v>
      </c>
      <c r="B8907" t="s">
        <v>12870</v>
      </c>
      <c r="C8907" t="s">
        <v>28893</v>
      </c>
      <c r="D8907">
        <v>3</v>
      </c>
      <c r="E8907" t="s">
        <v>28894</v>
      </c>
      <c r="F8907" t="s">
        <v>13</v>
      </c>
      <c r="G8907" t="s">
        <v>28895</v>
      </c>
      <c r="H8907" s="3" t="s">
        <v>28896</v>
      </c>
      <c r="I8907" t="s">
        <v>817</v>
      </c>
      <c r="J8907" t="s">
        <v>28897</v>
      </c>
    </row>
    <row r="8908" spans="1:10" ht="16" x14ac:dyDescent="0.2">
      <c r="A8908" t="s">
        <v>28898</v>
      </c>
      <c r="B8908" t="s">
        <v>28899</v>
      </c>
      <c r="C8908" t="s">
        <v>28900</v>
      </c>
      <c r="D8908">
        <v>2</v>
      </c>
      <c r="E8908" t="s">
        <v>28894</v>
      </c>
      <c r="F8908" t="s">
        <v>13</v>
      </c>
      <c r="G8908" t="s">
        <v>28895</v>
      </c>
      <c r="H8908" s="3" t="s">
        <v>28901</v>
      </c>
      <c r="I8908" t="s">
        <v>817</v>
      </c>
      <c r="J8908" t="s">
        <v>28902</v>
      </c>
    </row>
    <row r="8909" spans="1:10" ht="16" x14ac:dyDescent="0.2">
      <c r="A8909" t="s">
        <v>28892</v>
      </c>
      <c r="B8909" t="s">
        <v>28903</v>
      </c>
      <c r="C8909" t="s">
        <v>28904</v>
      </c>
      <c r="D8909">
        <v>2</v>
      </c>
      <c r="E8909" t="s">
        <v>28894</v>
      </c>
      <c r="F8909" t="s">
        <v>13</v>
      </c>
      <c r="G8909" t="s">
        <v>28895</v>
      </c>
      <c r="H8909" s="3" t="s">
        <v>28896</v>
      </c>
      <c r="I8909" t="s">
        <v>817</v>
      </c>
      <c r="J8909" t="s">
        <v>28897</v>
      </c>
    </row>
    <row r="8910" spans="1:10" ht="16" x14ac:dyDescent="0.2">
      <c r="A8910" t="s">
        <v>28905</v>
      </c>
      <c r="B8910" t="s">
        <v>28906</v>
      </c>
      <c r="C8910" t="s">
        <v>28907</v>
      </c>
      <c r="D8910">
        <v>2</v>
      </c>
      <c r="E8910" t="s">
        <v>28894</v>
      </c>
      <c r="F8910" t="s">
        <v>13</v>
      </c>
      <c r="G8910" t="s">
        <v>28895</v>
      </c>
      <c r="H8910" s="3" t="s">
        <v>28901</v>
      </c>
      <c r="I8910" t="s">
        <v>817</v>
      </c>
      <c r="J8910" t="s">
        <v>28908</v>
      </c>
    </row>
    <row r="8911" spans="1:10" ht="16" x14ac:dyDescent="0.2">
      <c r="A8911" t="s">
        <v>28892</v>
      </c>
      <c r="B8911" t="s">
        <v>28909</v>
      </c>
      <c r="C8911" t="s">
        <v>28910</v>
      </c>
      <c r="D8911">
        <v>1</v>
      </c>
      <c r="E8911" t="s">
        <v>28894</v>
      </c>
      <c r="F8911" t="s">
        <v>13</v>
      </c>
      <c r="G8911" t="s">
        <v>28895</v>
      </c>
      <c r="H8911" s="3" t="s">
        <v>28896</v>
      </c>
      <c r="I8911" t="s">
        <v>817</v>
      </c>
      <c r="J8911" t="s">
        <v>28897</v>
      </c>
    </row>
    <row r="8912" spans="1:10" ht="16" x14ac:dyDescent="0.2">
      <c r="A8912" t="s">
        <v>24121</v>
      </c>
      <c r="B8912" t="s">
        <v>28911</v>
      </c>
      <c r="C8912" t="s">
        <v>28912</v>
      </c>
      <c r="D8912">
        <v>1</v>
      </c>
      <c r="E8912" t="s">
        <v>28894</v>
      </c>
      <c r="F8912" t="s">
        <v>13</v>
      </c>
      <c r="G8912" t="s">
        <v>28895</v>
      </c>
      <c r="H8912" s="3" t="s">
        <v>28913</v>
      </c>
      <c r="I8912" t="s">
        <v>817</v>
      </c>
      <c r="J8912" t="s">
        <v>24125</v>
      </c>
    </row>
    <row r="8913" spans="1:10" ht="16" x14ac:dyDescent="0.2">
      <c r="A8913" t="s">
        <v>28914</v>
      </c>
      <c r="B8913" t="s">
        <v>28915</v>
      </c>
      <c r="C8913" t="s">
        <v>28916</v>
      </c>
      <c r="D8913">
        <v>4</v>
      </c>
      <c r="E8913" t="s">
        <v>28894</v>
      </c>
      <c r="F8913" t="s">
        <v>13</v>
      </c>
      <c r="G8913" t="s">
        <v>28895</v>
      </c>
      <c r="H8913" s="3" t="s">
        <v>28917</v>
      </c>
      <c r="I8913" t="s">
        <v>817</v>
      </c>
      <c r="J8913" t="s">
        <v>28918</v>
      </c>
    </row>
    <row r="8914" spans="1:10" ht="16" x14ac:dyDescent="0.2">
      <c r="A8914" t="s">
        <v>28898</v>
      </c>
      <c r="B8914" t="s">
        <v>28919</v>
      </c>
      <c r="C8914" t="s">
        <v>28920</v>
      </c>
      <c r="D8914">
        <v>3</v>
      </c>
      <c r="E8914" t="s">
        <v>28894</v>
      </c>
      <c r="F8914" t="s">
        <v>13</v>
      </c>
      <c r="G8914" t="s">
        <v>28895</v>
      </c>
      <c r="H8914" s="3" t="s">
        <v>28901</v>
      </c>
      <c r="I8914" t="s">
        <v>817</v>
      </c>
      <c r="J8914" t="s">
        <v>28902</v>
      </c>
    </row>
    <row r="8915" spans="1:10" ht="16" x14ac:dyDescent="0.2">
      <c r="A8915" t="s">
        <v>28921</v>
      </c>
      <c r="B8915" t="s">
        <v>28922</v>
      </c>
      <c r="C8915" t="s">
        <v>28923</v>
      </c>
      <c r="D8915">
        <v>1</v>
      </c>
      <c r="E8915" t="s">
        <v>13</v>
      </c>
      <c r="F8915" t="s">
        <v>13</v>
      </c>
      <c r="G8915" t="s">
        <v>28924</v>
      </c>
      <c r="H8915" s="3" t="s">
        <v>28925</v>
      </c>
      <c r="I8915" t="s">
        <v>62</v>
      </c>
      <c r="J8915" t="s">
        <v>28926</v>
      </c>
    </row>
    <row r="8916" spans="1:10" ht="16" x14ac:dyDescent="0.2">
      <c r="A8916" t="s">
        <v>28921</v>
      </c>
      <c r="B8916" t="s">
        <v>28927</v>
      </c>
      <c r="C8916" t="s">
        <v>28928</v>
      </c>
      <c r="D8916">
        <v>2</v>
      </c>
      <c r="E8916" t="s">
        <v>13</v>
      </c>
      <c r="F8916" t="s">
        <v>13</v>
      </c>
      <c r="G8916" t="s">
        <v>28924</v>
      </c>
      <c r="H8916" s="3" t="s">
        <v>28929</v>
      </c>
      <c r="I8916" t="s">
        <v>62</v>
      </c>
      <c r="J8916" t="s">
        <v>28926</v>
      </c>
    </row>
    <row r="8917" spans="1:10" ht="16" x14ac:dyDescent="0.2">
      <c r="A8917" t="s">
        <v>28921</v>
      </c>
      <c r="B8917" t="s">
        <v>28930</v>
      </c>
      <c r="C8917" t="s">
        <v>28931</v>
      </c>
      <c r="D8917">
        <v>5</v>
      </c>
      <c r="E8917" t="s">
        <v>13</v>
      </c>
      <c r="F8917" t="s">
        <v>13</v>
      </c>
      <c r="G8917" t="s">
        <v>28924</v>
      </c>
      <c r="H8917" s="3" t="s">
        <v>28925</v>
      </c>
      <c r="I8917" t="s">
        <v>62</v>
      </c>
      <c r="J8917" t="s">
        <v>28926</v>
      </c>
    </row>
    <row r="8918" spans="1:10" ht="16" x14ac:dyDescent="0.2">
      <c r="A8918" t="s">
        <v>28921</v>
      </c>
      <c r="B8918" t="s">
        <v>28932</v>
      </c>
      <c r="C8918" t="s">
        <v>28933</v>
      </c>
      <c r="D8918">
        <v>4</v>
      </c>
      <c r="E8918" t="s">
        <v>13</v>
      </c>
      <c r="F8918" t="s">
        <v>13</v>
      </c>
      <c r="G8918" t="s">
        <v>28924</v>
      </c>
      <c r="H8918" s="3" t="s">
        <v>28925</v>
      </c>
      <c r="I8918" t="s">
        <v>62</v>
      </c>
      <c r="J8918" t="s">
        <v>28926</v>
      </c>
    </row>
    <row r="8919" spans="1:10" ht="16" x14ac:dyDescent="0.2">
      <c r="A8919" t="s">
        <v>28921</v>
      </c>
      <c r="B8919" t="s">
        <v>28934</v>
      </c>
      <c r="C8919" t="s">
        <v>28935</v>
      </c>
      <c r="D8919">
        <v>6</v>
      </c>
      <c r="E8919" t="s">
        <v>13</v>
      </c>
      <c r="F8919" t="s">
        <v>13</v>
      </c>
      <c r="G8919" t="s">
        <v>28924</v>
      </c>
      <c r="H8919" s="3" t="s">
        <v>28925</v>
      </c>
      <c r="I8919" t="s">
        <v>62</v>
      </c>
      <c r="J8919" t="s">
        <v>28926</v>
      </c>
    </row>
    <row r="8920" spans="1:10" ht="32" x14ac:dyDescent="0.2">
      <c r="A8920" t="s">
        <v>28921</v>
      </c>
      <c r="B8920" t="s">
        <v>28936</v>
      </c>
      <c r="C8920" t="s">
        <v>28937</v>
      </c>
      <c r="D8920">
        <v>3</v>
      </c>
      <c r="E8920" t="s">
        <v>13</v>
      </c>
      <c r="F8920" t="s">
        <v>13</v>
      </c>
      <c r="G8920" t="s">
        <v>28924</v>
      </c>
      <c r="H8920" s="3" t="s">
        <v>28938</v>
      </c>
      <c r="I8920" t="s">
        <v>62</v>
      </c>
      <c r="J8920" t="s">
        <v>28926</v>
      </c>
    </row>
    <row r="8921" spans="1:10" ht="32" x14ac:dyDescent="0.2">
      <c r="A8921" t="s">
        <v>28939</v>
      </c>
      <c r="B8921" t="s">
        <v>28940</v>
      </c>
      <c r="C8921" t="s">
        <v>28941</v>
      </c>
      <c r="D8921">
        <v>5</v>
      </c>
      <c r="E8921">
        <f>189</f>
        <v>189</v>
      </c>
      <c r="F8921" t="s">
        <v>13</v>
      </c>
      <c r="G8921" t="s">
        <v>28942</v>
      </c>
      <c r="H8921" s="3" t="s">
        <v>28943</v>
      </c>
      <c r="I8921" t="s">
        <v>817</v>
      </c>
      <c r="J8921" t="s">
        <v>28944</v>
      </c>
    </row>
    <row r="8922" spans="1:10" ht="16" x14ac:dyDescent="0.2">
      <c r="A8922" t="s">
        <v>28939</v>
      </c>
      <c r="B8922" t="s">
        <v>28945</v>
      </c>
      <c r="C8922" t="s">
        <v>28946</v>
      </c>
      <c r="D8922">
        <v>3</v>
      </c>
      <c r="E8922">
        <f>189</f>
        <v>189</v>
      </c>
      <c r="F8922" t="s">
        <v>13</v>
      </c>
      <c r="G8922" t="s">
        <v>28942</v>
      </c>
      <c r="H8922" s="3" t="s">
        <v>28947</v>
      </c>
      <c r="I8922" t="s">
        <v>817</v>
      </c>
      <c r="J8922" t="s">
        <v>28944</v>
      </c>
    </row>
    <row r="8923" spans="1:10" ht="16" x14ac:dyDescent="0.2">
      <c r="A8923" t="s">
        <v>28948</v>
      </c>
      <c r="B8923" t="s">
        <v>28949</v>
      </c>
      <c r="C8923" t="s">
        <v>28950</v>
      </c>
      <c r="D8923">
        <v>2</v>
      </c>
      <c r="E8923">
        <f>189</f>
        <v>189</v>
      </c>
      <c r="F8923" t="s">
        <v>13</v>
      </c>
      <c r="G8923" t="s">
        <v>28942</v>
      </c>
      <c r="H8923" s="3" t="s">
        <v>28951</v>
      </c>
      <c r="I8923" t="s">
        <v>817</v>
      </c>
      <c r="J8923" t="s">
        <v>28952</v>
      </c>
    </row>
    <row r="8924" spans="1:10" ht="16" x14ac:dyDescent="0.2">
      <c r="A8924" t="s">
        <v>28948</v>
      </c>
      <c r="B8924" t="s">
        <v>28953</v>
      </c>
      <c r="C8924" t="s">
        <v>28954</v>
      </c>
      <c r="D8924">
        <v>1</v>
      </c>
      <c r="E8924">
        <f>189</f>
        <v>189</v>
      </c>
      <c r="F8924" t="s">
        <v>13</v>
      </c>
      <c r="G8924" t="s">
        <v>28942</v>
      </c>
      <c r="H8924" s="3" t="s">
        <v>28951</v>
      </c>
      <c r="I8924" t="s">
        <v>817</v>
      </c>
      <c r="J8924" t="s">
        <v>28952</v>
      </c>
    </row>
    <row r="8925" spans="1:10" ht="16" x14ac:dyDescent="0.2">
      <c r="A8925" t="s">
        <v>28948</v>
      </c>
      <c r="B8925" t="s">
        <v>28955</v>
      </c>
      <c r="C8925" t="s">
        <v>28956</v>
      </c>
      <c r="D8925">
        <v>4</v>
      </c>
      <c r="E8925">
        <f>189</f>
        <v>189</v>
      </c>
      <c r="F8925" t="s">
        <v>13</v>
      </c>
      <c r="G8925" t="s">
        <v>28942</v>
      </c>
      <c r="H8925" s="3" t="s">
        <v>28957</v>
      </c>
      <c r="I8925" t="s">
        <v>817</v>
      </c>
      <c r="J8925" t="s">
        <v>28952</v>
      </c>
    </row>
    <row r="8926" spans="1:10" ht="16" x14ac:dyDescent="0.2">
      <c r="A8926" t="s">
        <v>28948</v>
      </c>
      <c r="B8926" t="s">
        <v>28958</v>
      </c>
      <c r="C8926" t="s">
        <v>28959</v>
      </c>
      <c r="D8926">
        <v>5</v>
      </c>
      <c r="E8926">
        <f>189</f>
        <v>189</v>
      </c>
      <c r="F8926" t="s">
        <v>13</v>
      </c>
      <c r="G8926" t="s">
        <v>28942</v>
      </c>
      <c r="H8926" s="3" t="s">
        <v>28951</v>
      </c>
      <c r="I8926" t="s">
        <v>817</v>
      </c>
      <c r="J8926" t="s">
        <v>28952</v>
      </c>
    </row>
    <row r="8927" spans="1:10" ht="32" x14ac:dyDescent="0.2">
      <c r="A8927" t="s">
        <v>28939</v>
      </c>
      <c r="B8927" t="s">
        <v>28960</v>
      </c>
      <c r="C8927" t="s">
        <v>28961</v>
      </c>
      <c r="D8927">
        <v>1</v>
      </c>
      <c r="E8927">
        <f>189</f>
        <v>189</v>
      </c>
      <c r="F8927" t="s">
        <v>13</v>
      </c>
      <c r="G8927" t="s">
        <v>28942</v>
      </c>
      <c r="H8927" s="3" t="s">
        <v>28962</v>
      </c>
      <c r="I8927" t="s">
        <v>817</v>
      </c>
      <c r="J8927" t="s">
        <v>28944</v>
      </c>
    </row>
    <row r="8928" spans="1:10" ht="16" x14ac:dyDescent="0.2">
      <c r="A8928" t="s">
        <v>28939</v>
      </c>
      <c r="B8928" t="s">
        <v>28963</v>
      </c>
      <c r="C8928" t="s">
        <v>28964</v>
      </c>
      <c r="D8928">
        <v>4</v>
      </c>
      <c r="E8928">
        <f>189</f>
        <v>189</v>
      </c>
      <c r="F8928" t="s">
        <v>13</v>
      </c>
      <c r="G8928" t="s">
        <v>28942</v>
      </c>
      <c r="H8928" s="3" t="s">
        <v>28965</v>
      </c>
      <c r="I8928" t="s">
        <v>817</v>
      </c>
      <c r="J8928" t="s">
        <v>28944</v>
      </c>
    </row>
    <row r="8929" spans="1:10" ht="16" x14ac:dyDescent="0.2">
      <c r="A8929" t="s">
        <v>28948</v>
      </c>
      <c r="B8929" t="s">
        <v>28966</v>
      </c>
      <c r="C8929" t="s">
        <v>28967</v>
      </c>
      <c r="D8929">
        <v>3</v>
      </c>
      <c r="E8929">
        <f>189</f>
        <v>189</v>
      </c>
      <c r="F8929" t="s">
        <v>13</v>
      </c>
      <c r="G8929" t="s">
        <v>28942</v>
      </c>
      <c r="H8929" s="3" t="s">
        <v>28951</v>
      </c>
      <c r="I8929" t="s">
        <v>817</v>
      </c>
      <c r="J8929" t="s">
        <v>28952</v>
      </c>
    </row>
    <row r="8930" spans="1:10" ht="16" x14ac:dyDescent="0.2">
      <c r="A8930" t="s">
        <v>28968</v>
      </c>
      <c r="B8930" t="s">
        <v>28969</v>
      </c>
      <c r="C8930" t="s">
        <v>28970</v>
      </c>
      <c r="D8930">
        <v>2</v>
      </c>
      <c r="E8930">
        <f>189</f>
        <v>189</v>
      </c>
      <c r="F8930" t="s">
        <v>13</v>
      </c>
      <c r="G8930" t="s">
        <v>28942</v>
      </c>
      <c r="H8930" s="3" t="s">
        <v>28971</v>
      </c>
      <c r="I8930" t="s">
        <v>817</v>
      </c>
      <c r="J8930" t="s">
        <v>28972</v>
      </c>
    </row>
    <row r="8931" spans="1:10" ht="16" x14ac:dyDescent="0.2">
      <c r="A8931" t="s">
        <v>28939</v>
      </c>
      <c r="B8931" t="s">
        <v>28973</v>
      </c>
      <c r="C8931" t="s">
        <v>28974</v>
      </c>
      <c r="D8931">
        <v>2</v>
      </c>
      <c r="E8931">
        <f>189</f>
        <v>189</v>
      </c>
      <c r="F8931" t="s">
        <v>13</v>
      </c>
      <c r="G8931" t="s">
        <v>28942</v>
      </c>
      <c r="H8931" s="3" t="s">
        <v>28975</v>
      </c>
      <c r="I8931" t="s">
        <v>817</v>
      </c>
      <c r="J8931" t="s">
        <v>28944</v>
      </c>
    </row>
    <row r="8932" spans="1:10" ht="16" x14ac:dyDescent="0.2">
      <c r="A8932" t="s">
        <v>28948</v>
      </c>
      <c r="B8932" t="s">
        <v>28976</v>
      </c>
      <c r="C8932" t="s">
        <v>28977</v>
      </c>
      <c r="D8932">
        <v>6</v>
      </c>
      <c r="E8932">
        <f>189</f>
        <v>189</v>
      </c>
      <c r="F8932" t="s">
        <v>13</v>
      </c>
      <c r="G8932" t="s">
        <v>28942</v>
      </c>
      <c r="H8932" s="3" t="s">
        <v>28951</v>
      </c>
      <c r="I8932" t="s">
        <v>817</v>
      </c>
      <c r="J8932" t="s">
        <v>28952</v>
      </c>
    </row>
    <row r="8933" spans="1:10" ht="32" x14ac:dyDescent="0.2">
      <c r="A8933" t="s">
        <v>28939</v>
      </c>
      <c r="B8933" t="s">
        <v>28978</v>
      </c>
      <c r="C8933" t="s">
        <v>28979</v>
      </c>
      <c r="D8933">
        <v>6</v>
      </c>
      <c r="E8933">
        <f>189</f>
        <v>189</v>
      </c>
      <c r="F8933" t="s">
        <v>13</v>
      </c>
      <c r="G8933" t="s">
        <v>28942</v>
      </c>
      <c r="H8933" s="3" t="s">
        <v>28980</v>
      </c>
      <c r="I8933" t="s">
        <v>817</v>
      </c>
      <c r="J8933" t="s">
        <v>28944</v>
      </c>
    </row>
    <row r="8934" spans="1:10" ht="16" x14ac:dyDescent="0.2">
      <c r="A8934" t="s">
        <v>15492</v>
      </c>
      <c r="B8934" t="s">
        <v>28981</v>
      </c>
      <c r="C8934" t="s">
        <v>28982</v>
      </c>
      <c r="D8934">
        <v>5</v>
      </c>
      <c r="E8934" t="s">
        <v>13</v>
      </c>
      <c r="F8934" t="s">
        <v>13</v>
      </c>
      <c r="G8934" t="s">
        <v>28983</v>
      </c>
      <c r="H8934" s="3" t="s">
        <v>28984</v>
      </c>
      <c r="I8934" t="s">
        <v>62</v>
      </c>
      <c r="J8934" t="s">
        <v>15496</v>
      </c>
    </row>
    <row r="8935" spans="1:10" ht="32" x14ac:dyDescent="0.2">
      <c r="A8935" t="s">
        <v>15492</v>
      </c>
      <c r="B8935" t="s">
        <v>28985</v>
      </c>
      <c r="C8935" t="s">
        <v>28986</v>
      </c>
      <c r="D8935">
        <v>2</v>
      </c>
      <c r="E8935" t="s">
        <v>13</v>
      </c>
      <c r="F8935" t="s">
        <v>13</v>
      </c>
      <c r="G8935" t="s">
        <v>28983</v>
      </c>
      <c r="H8935" s="3" t="s">
        <v>28987</v>
      </c>
      <c r="I8935" t="s">
        <v>62</v>
      </c>
      <c r="J8935" t="s">
        <v>15496</v>
      </c>
    </row>
    <row r="8936" spans="1:10" ht="16" x14ac:dyDescent="0.2">
      <c r="A8936" t="s">
        <v>28988</v>
      </c>
      <c r="B8936" t="s">
        <v>28989</v>
      </c>
      <c r="C8936" t="s">
        <v>28990</v>
      </c>
      <c r="D8936">
        <v>1</v>
      </c>
      <c r="E8936" t="s">
        <v>13</v>
      </c>
      <c r="F8936" t="s">
        <v>13</v>
      </c>
      <c r="G8936" t="s">
        <v>28991</v>
      </c>
      <c r="H8936" s="3" t="s">
        <v>28992</v>
      </c>
      <c r="I8936" t="s">
        <v>106</v>
      </c>
      <c r="J8936" t="s">
        <v>28993</v>
      </c>
    </row>
    <row r="8937" spans="1:10" ht="16" x14ac:dyDescent="0.2">
      <c r="A8937" t="s">
        <v>13266</v>
      </c>
      <c r="B8937" t="s">
        <v>28994</v>
      </c>
      <c r="C8937" t="s">
        <v>28995</v>
      </c>
      <c r="D8937">
        <v>11</v>
      </c>
      <c r="E8937" t="s">
        <v>13</v>
      </c>
      <c r="F8937" t="s">
        <v>13</v>
      </c>
      <c r="G8937" t="s">
        <v>28996</v>
      </c>
      <c r="H8937" s="3" t="s">
        <v>28997</v>
      </c>
      <c r="I8937" t="s">
        <v>62</v>
      </c>
      <c r="J8937" t="s">
        <v>13271</v>
      </c>
    </row>
    <row r="8938" spans="1:10" ht="16" x14ac:dyDescent="0.2">
      <c r="A8938" t="s">
        <v>13266</v>
      </c>
      <c r="B8938" t="s">
        <v>28998</v>
      </c>
      <c r="C8938" t="s">
        <v>28999</v>
      </c>
      <c r="D8938">
        <v>10</v>
      </c>
      <c r="E8938" t="s">
        <v>13</v>
      </c>
      <c r="F8938" t="s">
        <v>13</v>
      </c>
      <c r="G8938" t="s">
        <v>28996</v>
      </c>
      <c r="H8938" s="3" t="s">
        <v>28997</v>
      </c>
      <c r="I8938" t="s">
        <v>62</v>
      </c>
      <c r="J8938" t="s">
        <v>13271</v>
      </c>
    </row>
    <row r="8939" spans="1:10" ht="16" x14ac:dyDescent="0.2">
      <c r="A8939" t="s">
        <v>29000</v>
      </c>
      <c r="B8939" t="s">
        <v>3475</v>
      </c>
      <c r="C8939" t="s">
        <v>3476</v>
      </c>
      <c r="D8939">
        <v>3</v>
      </c>
      <c r="E8939" t="s">
        <v>13</v>
      </c>
      <c r="F8939" t="s">
        <v>13</v>
      </c>
      <c r="G8939" t="s">
        <v>28996</v>
      </c>
      <c r="H8939" s="3" t="s">
        <v>29001</v>
      </c>
      <c r="I8939" t="s">
        <v>62</v>
      </c>
      <c r="J8939" t="s">
        <v>29002</v>
      </c>
    </row>
    <row r="8940" spans="1:10" ht="16" x14ac:dyDescent="0.2">
      <c r="A8940" t="s">
        <v>29003</v>
      </c>
      <c r="B8940" t="s">
        <v>29004</v>
      </c>
      <c r="C8940" t="s">
        <v>29005</v>
      </c>
      <c r="D8940">
        <v>2</v>
      </c>
      <c r="E8940" t="s">
        <v>13</v>
      </c>
      <c r="F8940" t="s">
        <v>13</v>
      </c>
      <c r="G8940" t="s">
        <v>29006</v>
      </c>
      <c r="H8940" s="3" t="s">
        <v>29007</v>
      </c>
      <c r="I8940" t="s">
        <v>62</v>
      </c>
      <c r="J8940" t="s">
        <v>29008</v>
      </c>
    </row>
    <row r="8941" spans="1:10" ht="16" x14ac:dyDescent="0.2">
      <c r="A8941" t="s">
        <v>29009</v>
      </c>
      <c r="B8941" t="s">
        <v>29010</v>
      </c>
      <c r="C8941" t="s">
        <v>29011</v>
      </c>
      <c r="D8941">
        <v>3</v>
      </c>
      <c r="E8941" t="s">
        <v>13</v>
      </c>
      <c r="F8941" t="s">
        <v>13</v>
      </c>
      <c r="G8941" t="s">
        <v>29012</v>
      </c>
      <c r="H8941" s="3" t="s">
        <v>29013</v>
      </c>
      <c r="I8941" t="s">
        <v>461</v>
      </c>
      <c r="J8941" t="s">
        <v>29014</v>
      </c>
    </row>
    <row r="8942" spans="1:10" ht="16" x14ac:dyDescent="0.2">
      <c r="A8942" t="s">
        <v>29015</v>
      </c>
      <c r="B8942" t="s">
        <v>29016</v>
      </c>
      <c r="C8942" t="s">
        <v>29017</v>
      </c>
      <c r="D8942">
        <v>1</v>
      </c>
      <c r="E8942" t="s">
        <v>13</v>
      </c>
      <c r="F8942" t="s">
        <v>13</v>
      </c>
      <c r="G8942" t="s">
        <v>29018</v>
      </c>
      <c r="H8942" s="3" t="s">
        <v>29019</v>
      </c>
      <c r="I8942" t="s">
        <v>29020</v>
      </c>
      <c r="J8942" t="s">
        <v>29021</v>
      </c>
    </row>
    <row r="8943" spans="1:10" ht="16" x14ac:dyDescent="0.2">
      <c r="A8943" t="s">
        <v>29022</v>
      </c>
      <c r="B8943" t="s">
        <v>29023</v>
      </c>
      <c r="C8943" t="s">
        <v>29024</v>
      </c>
      <c r="D8943">
        <v>1</v>
      </c>
      <c r="E8943">
        <f>184</f>
        <v>184</v>
      </c>
      <c r="F8943" t="s">
        <v>13</v>
      </c>
      <c r="G8943" t="s">
        <v>29025</v>
      </c>
      <c r="H8943" s="3" t="s">
        <v>29026</v>
      </c>
      <c r="I8943" t="s">
        <v>3744</v>
      </c>
      <c r="J8943" t="s">
        <v>29027</v>
      </c>
    </row>
    <row r="8944" spans="1:10" ht="16" x14ac:dyDescent="0.2">
      <c r="A8944" t="s">
        <v>29022</v>
      </c>
      <c r="B8944" t="s">
        <v>29028</v>
      </c>
      <c r="C8944" t="s">
        <v>29029</v>
      </c>
      <c r="D8944">
        <v>4</v>
      </c>
      <c r="E8944">
        <f>184</f>
        <v>184</v>
      </c>
      <c r="F8944" t="s">
        <v>13</v>
      </c>
      <c r="G8944" t="s">
        <v>29025</v>
      </c>
      <c r="H8944" s="3" t="s">
        <v>29030</v>
      </c>
      <c r="I8944" t="s">
        <v>3744</v>
      </c>
      <c r="J8944" t="s">
        <v>29027</v>
      </c>
    </row>
    <row r="8945" spans="1:10" ht="16" x14ac:dyDescent="0.2">
      <c r="A8945" t="s">
        <v>29022</v>
      </c>
      <c r="B8945" t="s">
        <v>29031</v>
      </c>
      <c r="C8945" t="s">
        <v>29032</v>
      </c>
      <c r="D8945">
        <v>3</v>
      </c>
      <c r="E8945">
        <f>184</f>
        <v>184</v>
      </c>
      <c r="F8945" t="s">
        <v>13</v>
      </c>
      <c r="G8945" t="s">
        <v>29025</v>
      </c>
      <c r="H8945" s="3" t="s">
        <v>29026</v>
      </c>
      <c r="I8945" t="s">
        <v>3744</v>
      </c>
      <c r="J8945" t="s">
        <v>29027</v>
      </c>
    </row>
    <row r="8946" spans="1:10" ht="16" x14ac:dyDescent="0.2">
      <c r="A8946" t="s">
        <v>29022</v>
      </c>
      <c r="B8946" t="s">
        <v>29033</v>
      </c>
      <c r="C8946" t="s">
        <v>29034</v>
      </c>
      <c r="D8946">
        <v>2</v>
      </c>
      <c r="E8946">
        <f>184</f>
        <v>184</v>
      </c>
      <c r="F8946" t="s">
        <v>13</v>
      </c>
      <c r="G8946" t="s">
        <v>29025</v>
      </c>
      <c r="H8946" s="3" t="s">
        <v>29030</v>
      </c>
      <c r="I8946" t="s">
        <v>3744</v>
      </c>
      <c r="J8946" t="s">
        <v>29027</v>
      </c>
    </row>
    <row r="8947" spans="1:10" ht="16" x14ac:dyDescent="0.2">
      <c r="A8947" t="s">
        <v>10264</v>
      </c>
      <c r="B8947" t="s">
        <v>29035</v>
      </c>
      <c r="C8947" t="s">
        <v>29036</v>
      </c>
      <c r="D8947">
        <v>2</v>
      </c>
      <c r="E8947" t="s">
        <v>13</v>
      </c>
      <c r="F8947" t="s">
        <v>13</v>
      </c>
      <c r="G8947" t="s">
        <v>29037</v>
      </c>
      <c r="H8947" s="3" t="s">
        <v>29038</v>
      </c>
      <c r="I8947" t="s">
        <v>62</v>
      </c>
      <c r="J8947" t="s">
        <v>10269</v>
      </c>
    </row>
    <row r="8948" spans="1:10" ht="16" x14ac:dyDescent="0.2">
      <c r="A8948" t="s">
        <v>2227</v>
      </c>
      <c r="B8948" t="s">
        <v>29039</v>
      </c>
      <c r="C8948" t="s">
        <v>29040</v>
      </c>
      <c r="D8948">
        <v>1</v>
      </c>
      <c r="E8948" t="s">
        <v>13</v>
      </c>
      <c r="F8948" t="s">
        <v>13</v>
      </c>
      <c r="G8948" t="s">
        <v>29041</v>
      </c>
      <c r="H8948" s="3" t="s">
        <v>29042</v>
      </c>
      <c r="I8948" t="s">
        <v>126</v>
      </c>
      <c r="J8948" t="s">
        <v>2232</v>
      </c>
    </row>
    <row r="8949" spans="1:10" ht="32" x14ac:dyDescent="0.2">
      <c r="A8949" t="s">
        <v>29043</v>
      </c>
      <c r="B8949" t="s">
        <v>29044</v>
      </c>
      <c r="C8949" t="s">
        <v>29045</v>
      </c>
      <c r="D8949">
        <v>1</v>
      </c>
      <c r="E8949" t="s">
        <v>13</v>
      </c>
      <c r="F8949" t="s">
        <v>13</v>
      </c>
      <c r="G8949" t="s">
        <v>29046</v>
      </c>
      <c r="H8949" s="3" t="s">
        <v>29047</v>
      </c>
      <c r="I8949" t="s">
        <v>315</v>
      </c>
      <c r="J8949" t="s">
        <v>29048</v>
      </c>
    </row>
    <row r="8950" spans="1:10" ht="16" x14ac:dyDescent="0.2">
      <c r="A8950" t="s">
        <v>29049</v>
      </c>
      <c r="B8950" t="s">
        <v>29050</v>
      </c>
      <c r="C8950" t="s">
        <v>29051</v>
      </c>
      <c r="D8950">
        <v>1</v>
      </c>
      <c r="E8950" t="s">
        <v>13</v>
      </c>
      <c r="F8950" t="s">
        <v>13</v>
      </c>
      <c r="G8950" t="s">
        <v>29052</v>
      </c>
      <c r="H8950" s="3" t="s">
        <v>29053</v>
      </c>
      <c r="I8950" t="s">
        <v>126</v>
      </c>
      <c r="J8950" t="s">
        <v>29054</v>
      </c>
    </row>
    <row r="8951" spans="1:10" ht="16" x14ac:dyDescent="0.2">
      <c r="A8951" t="s">
        <v>10257</v>
      </c>
      <c r="B8951" t="s">
        <v>29055</v>
      </c>
      <c r="C8951" t="s">
        <v>29056</v>
      </c>
      <c r="D8951">
        <v>1</v>
      </c>
      <c r="E8951" t="s">
        <v>13</v>
      </c>
      <c r="F8951" t="s">
        <v>13</v>
      </c>
      <c r="G8951" t="s">
        <v>29052</v>
      </c>
      <c r="H8951" s="3" t="s">
        <v>29053</v>
      </c>
      <c r="I8951" t="s">
        <v>126</v>
      </c>
      <c r="J8951" t="s">
        <v>10261</v>
      </c>
    </row>
    <row r="8952" spans="1:10" ht="16" x14ac:dyDescent="0.2">
      <c r="A8952" t="s">
        <v>29057</v>
      </c>
      <c r="B8952" t="s">
        <v>29058</v>
      </c>
      <c r="C8952" t="s">
        <v>29059</v>
      </c>
      <c r="D8952">
        <v>2</v>
      </c>
      <c r="E8952" t="s">
        <v>13</v>
      </c>
      <c r="F8952" t="s">
        <v>13</v>
      </c>
      <c r="G8952" t="s">
        <v>29052</v>
      </c>
      <c r="H8952" s="3" t="s">
        <v>29053</v>
      </c>
      <c r="I8952" t="s">
        <v>126</v>
      </c>
      <c r="J8952" t="s">
        <v>29060</v>
      </c>
    </row>
    <row r="8953" spans="1:10" ht="16" x14ac:dyDescent="0.2">
      <c r="A8953" t="s">
        <v>29061</v>
      </c>
      <c r="B8953" t="s">
        <v>29062</v>
      </c>
      <c r="C8953" t="s">
        <v>29063</v>
      </c>
      <c r="D8953">
        <v>1</v>
      </c>
      <c r="E8953" t="s">
        <v>13</v>
      </c>
      <c r="F8953" t="s">
        <v>13</v>
      </c>
      <c r="G8953" t="s">
        <v>29052</v>
      </c>
      <c r="H8953" s="3" t="s">
        <v>29053</v>
      </c>
      <c r="I8953" t="s">
        <v>126</v>
      </c>
      <c r="J8953" t="s">
        <v>29064</v>
      </c>
    </row>
    <row r="8954" spans="1:10" ht="16" x14ac:dyDescent="0.2">
      <c r="A8954" t="s">
        <v>20868</v>
      </c>
      <c r="B8954" t="s">
        <v>29065</v>
      </c>
      <c r="C8954" t="s">
        <v>29066</v>
      </c>
      <c r="D8954">
        <v>4</v>
      </c>
      <c r="E8954" t="s">
        <v>13</v>
      </c>
      <c r="F8954" t="s">
        <v>13</v>
      </c>
      <c r="G8954" t="s">
        <v>29052</v>
      </c>
      <c r="H8954" s="3" t="s">
        <v>29053</v>
      </c>
      <c r="I8954" t="s">
        <v>126</v>
      </c>
      <c r="J8954" t="s">
        <v>20873</v>
      </c>
    </row>
    <row r="8955" spans="1:10" ht="16" x14ac:dyDescent="0.2">
      <c r="A8955" t="s">
        <v>29061</v>
      </c>
      <c r="B8955" t="s">
        <v>29050</v>
      </c>
      <c r="C8955" t="s">
        <v>29051</v>
      </c>
      <c r="D8955">
        <v>2</v>
      </c>
      <c r="E8955" t="s">
        <v>13</v>
      </c>
      <c r="F8955" t="s">
        <v>13</v>
      </c>
      <c r="G8955" t="s">
        <v>29052</v>
      </c>
      <c r="H8955" s="3" t="s">
        <v>29053</v>
      </c>
      <c r="I8955" t="s">
        <v>126</v>
      </c>
      <c r="J8955" t="s">
        <v>29064</v>
      </c>
    </row>
    <row r="8956" spans="1:10" ht="16" x14ac:dyDescent="0.2">
      <c r="A8956" t="s">
        <v>29061</v>
      </c>
      <c r="B8956" t="s">
        <v>29067</v>
      </c>
      <c r="C8956" t="s">
        <v>29068</v>
      </c>
      <c r="D8956">
        <v>3</v>
      </c>
      <c r="E8956" t="s">
        <v>13</v>
      </c>
      <c r="F8956" t="s">
        <v>13</v>
      </c>
      <c r="G8956" t="s">
        <v>29052</v>
      </c>
      <c r="H8956" s="3" t="s">
        <v>29053</v>
      </c>
      <c r="I8956" t="s">
        <v>126</v>
      </c>
      <c r="J8956" t="s">
        <v>29064</v>
      </c>
    </row>
    <row r="8957" spans="1:10" ht="16" x14ac:dyDescent="0.2">
      <c r="A8957" t="s">
        <v>29049</v>
      </c>
      <c r="B8957" t="s">
        <v>29069</v>
      </c>
      <c r="C8957" t="s">
        <v>29070</v>
      </c>
      <c r="D8957">
        <v>3</v>
      </c>
      <c r="E8957" t="s">
        <v>13</v>
      </c>
      <c r="F8957" t="s">
        <v>13</v>
      </c>
      <c r="G8957" t="s">
        <v>29052</v>
      </c>
      <c r="H8957" s="3" t="s">
        <v>29053</v>
      </c>
      <c r="I8957" t="s">
        <v>126</v>
      </c>
      <c r="J8957" t="s">
        <v>29054</v>
      </c>
    </row>
    <row r="8958" spans="1:10" ht="16" x14ac:dyDescent="0.2">
      <c r="A8958" t="s">
        <v>29071</v>
      </c>
      <c r="B8958" t="s">
        <v>29055</v>
      </c>
      <c r="C8958" t="s">
        <v>29056</v>
      </c>
      <c r="D8958">
        <v>1</v>
      </c>
      <c r="E8958" t="s">
        <v>13</v>
      </c>
      <c r="F8958" t="s">
        <v>13</v>
      </c>
      <c r="G8958" t="s">
        <v>29052</v>
      </c>
      <c r="H8958" s="3" t="s">
        <v>29053</v>
      </c>
      <c r="I8958" t="s">
        <v>126</v>
      </c>
      <c r="J8958" t="s">
        <v>29072</v>
      </c>
    </row>
    <row r="8959" spans="1:10" ht="16" x14ac:dyDescent="0.2">
      <c r="A8959" t="s">
        <v>29073</v>
      </c>
      <c r="B8959" t="s">
        <v>29074</v>
      </c>
      <c r="C8959" t="s">
        <v>29075</v>
      </c>
      <c r="D8959">
        <v>1</v>
      </c>
      <c r="E8959" t="s">
        <v>13</v>
      </c>
      <c r="F8959" t="s">
        <v>13</v>
      </c>
      <c r="G8959" t="s">
        <v>29076</v>
      </c>
      <c r="H8959" s="3" t="s">
        <v>29042</v>
      </c>
      <c r="I8959" t="s">
        <v>126</v>
      </c>
      <c r="J8959" t="s">
        <v>29077</v>
      </c>
    </row>
    <row r="8960" spans="1:10" ht="16" x14ac:dyDescent="0.2">
      <c r="A8960" t="s">
        <v>20868</v>
      </c>
      <c r="B8960" t="s">
        <v>29078</v>
      </c>
      <c r="C8960" t="s">
        <v>29079</v>
      </c>
      <c r="D8960">
        <v>5</v>
      </c>
      <c r="E8960" t="s">
        <v>13</v>
      </c>
      <c r="F8960" t="s">
        <v>13</v>
      </c>
      <c r="G8960" t="s">
        <v>29080</v>
      </c>
      <c r="H8960" s="3" t="s">
        <v>29081</v>
      </c>
      <c r="I8960" t="s">
        <v>126</v>
      </c>
      <c r="J8960" t="s">
        <v>20873</v>
      </c>
    </row>
    <row r="8961" spans="1:10" ht="16" x14ac:dyDescent="0.2">
      <c r="A8961" t="s">
        <v>26027</v>
      </c>
      <c r="B8961" t="s">
        <v>29082</v>
      </c>
      <c r="C8961" t="s">
        <v>29083</v>
      </c>
      <c r="D8961">
        <v>2</v>
      </c>
      <c r="E8961" t="s">
        <v>13</v>
      </c>
      <c r="F8961" t="s">
        <v>13</v>
      </c>
      <c r="G8961" t="s">
        <v>29080</v>
      </c>
      <c r="H8961" s="3" t="s">
        <v>29081</v>
      </c>
      <c r="I8961" t="s">
        <v>126</v>
      </c>
      <c r="J8961" t="s">
        <v>26030</v>
      </c>
    </row>
    <row r="8962" spans="1:10" ht="16" x14ac:dyDescent="0.2">
      <c r="A8962" t="s">
        <v>15576</v>
      </c>
      <c r="B8962" t="s">
        <v>29084</v>
      </c>
      <c r="C8962" t="s">
        <v>29085</v>
      </c>
      <c r="D8962">
        <v>1</v>
      </c>
      <c r="E8962" t="s">
        <v>13</v>
      </c>
      <c r="F8962" t="s">
        <v>13</v>
      </c>
      <c r="G8962" t="s">
        <v>29080</v>
      </c>
      <c r="H8962" s="3" t="s">
        <v>29081</v>
      </c>
      <c r="I8962" t="s">
        <v>126</v>
      </c>
      <c r="J8962" t="s">
        <v>15580</v>
      </c>
    </row>
    <row r="8963" spans="1:10" ht="16" x14ac:dyDescent="0.2">
      <c r="A8963" t="s">
        <v>29086</v>
      </c>
      <c r="B8963" t="s">
        <v>29087</v>
      </c>
      <c r="C8963" t="s">
        <v>29088</v>
      </c>
      <c r="D8963">
        <v>3</v>
      </c>
      <c r="E8963" t="s">
        <v>13</v>
      </c>
      <c r="F8963" t="s">
        <v>13</v>
      </c>
      <c r="G8963" t="s">
        <v>29089</v>
      </c>
      <c r="H8963" s="3" t="s">
        <v>29090</v>
      </c>
      <c r="I8963" t="s">
        <v>126</v>
      </c>
      <c r="J8963" t="s">
        <v>29091</v>
      </c>
    </row>
    <row r="8964" spans="1:10" ht="16" x14ac:dyDescent="0.2">
      <c r="A8964" t="s">
        <v>29092</v>
      </c>
      <c r="B8964" t="s">
        <v>29087</v>
      </c>
      <c r="C8964" t="s">
        <v>29088</v>
      </c>
      <c r="D8964">
        <v>3</v>
      </c>
      <c r="E8964" t="s">
        <v>13</v>
      </c>
      <c r="F8964" t="s">
        <v>13</v>
      </c>
      <c r="G8964" t="s">
        <v>29089</v>
      </c>
      <c r="H8964" s="3" t="s">
        <v>29090</v>
      </c>
      <c r="I8964" t="s">
        <v>126</v>
      </c>
      <c r="J8964" t="s">
        <v>29093</v>
      </c>
    </row>
    <row r="8965" spans="1:10" ht="16" x14ac:dyDescent="0.2">
      <c r="A8965" t="s">
        <v>26044</v>
      </c>
      <c r="B8965" t="s">
        <v>29094</v>
      </c>
      <c r="C8965" t="s">
        <v>29095</v>
      </c>
      <c r="D8965">
        <v>4</v>
      </c>
      <c r="E8965" t="s">
        <v>13</v>
      </c>
      <c r="F8965" t="s">
        <v>13</v>
      </c>
      <c r="G8965" t="s">
        <v>29096</v>
      </c>
      <c r="H8965" s="3" t="s">
        <v>29097</v>
      </c>
      <c r="I8965" t="s">
        <v>126</v>
      </c>
      <c r="J8965" t="s">
        <v>26048</v>
      </c>
    </row>
    <row r="8966" spans="1:10" ht="16" x14ac:dyDescent="0.2">
      <c r="A8966" t="s">
        <v>29098</v>
      </c>
      <c r="B8966" t="s">
        <v>29099</v>
      </c>
      <c r="C8966" t="s">
        <v>29100</v>
      </c>
      <c r="D8966">
        <v>1</v>
      </c>
      <c r="E8966" t="s">
        <v>13</v>
      </c>
      <c r="F8966" t="s">
        <v>13</v>
      </c>
      <c r="G8966" t="s">
        <v>29101</v>
      </c>
      <c r="H8966" s="3" t="s">
        <v>29097</v>
      </c>
      <c r="I8966" t="s">
        <v>126</v>
      </c>
      <c r="J8966" t="s">
        <v>29102</v>
      </c>
    </row>
    <row r="8967" spans="1:10" ht="16" x14ac:dyDescent="0.2">
      <c r="A8967" t="s">
        <v>29098</v>
      </c>
      <c r="B8967" t="s">
        <v>29103</v>
      </c>
      <c r="C8967" t="s">
        <v>29104</v>
      </c>
      <c r="D8967">
        <v>2</v>
      </c>
      <c r="E8967" t="s">
        <v>13</v>
      </c>
      <c r="F8967" t="s">
        <v>13</v>
      </c>
      <c r="G8967" t="s">
        <v>29105</v>
      </c>
      <c r="H8967" s="3" t="s">
        <v>29097</v>
      </c>
      <c r="I8967" t="s">
        <v>126</v>
      </c>
      <c r="J8967" t="s">
        <v>29102</v>
      </c>
    </row>
    <row r="8968" spans="1:10" ht="16" x14ac:dyDescent="0.2">
      <c r="A8968" t="s">
        <v>26044</v>
      </c>
      <c r="B8968" t="s">
        <v>29099</v>
      </c>
      <c r="C8968" t="s">
        <v>29100</v>
      </c>
      <c r="D8968">
        <v>1</v>
      </c>
      <c r="E8968" t="s">
        <v>13</v>
      </c>
      <c r="F8968" t="s">
        <v>13</v>
      </c>
      <c r="G8968" t="s">
        <v>29106</v>
      </c>
      <c r="H8968" s="3" t="s">
        <v>29097</v>
      </c>
      <c r="I8968" t="s">
        <v>126</v>
      </c>
      <c r="J8968" t="s">
        <v>26048</v>
      </c>
    </row>
    <row r="8969" spans="1:10" ht="16" x14ac:dyDescent="0.2">
      <c r="A8969" t="s">
        <v>29098</v>
      </c>
      <c r="B8969" t="s">
        <v>29094</v>
      </c>
      <c r="C8969" t="s">
        <v>29095</v>
      </c>
      <c r="D8969">
        <v>3</v>
      </c>
      <c r="E8969" t="s">
        <v>13</v>
      </c>
      <c r="F8969" t="s">
        <v>13</v>
      </c>
      <c r="G8969" t="s">
        <v>29107</v>
      </c>
      <c r="H8969" s="3" t="s">
        <v>29097</v>
      </c>
      <c r="I8969" t="s">
        <v>126</v>
      </c>
      <c r="J8969" t="s">
        <v>29102</v>
      </c>
    </row>
    <row r="8970" spans="1:10" ht="16" x14ac:dyDescent="0.2">
      <c r="A8970" t="s">
        <v>29108</v>
      </c>
      <c r="B8970" t="s">
        <v>29109</v>
      </c>
      <c r="C8970" t="s">
        <v>29110</v>
      </c>
      <c r="D8970">
        <v>4</v>
      </c>
      <c r="E8970" t="s">
        <v>13</v>
      </c>
      <c r="F8970" t="s">
        <v>13</v>
      </c>
      <c r="G8970" t="s">
        <v>29111</v>
      </c>
      <c r="H8970" s="3" t="s">
        <v>29097</v>
      </c>
      <c r="I8970" t="s">
        <v>126</v>
      </c>
      <c r="J8970" t="s">
        <v>29112</v>
      </c>
    </row>
    <row r="8971" spans="1:10" ht="16" x14ac:dyDescent="0.2">
      <c r="A8971" t="s">
        <v>26044</v>
      </c>
      <c r="B8971" t="s">
        <v>29103</v>
      </c>
      <c r="C8971" t="s">
        <v>29104</v>
      </c>
      <c r="D8971">
        <v>3</v>
      </c>
      <c r="E8971" t="s">
        <v>13</v>
      </c>
      <c r="F8971" t="s">
        <v>13</v>
      </c>
      <c r="G8971" t="s">
        <v>29113</v>
      </c>
      <c r="H8971" s="3" t="s">
        <v>29097</v>
      </c>
      <c r="I8971" t="s">
        <v>126</v>
      </c>
      <c r="J8971" t="s">
        <v>26048</v>
      </c>
    </row>
    <row r="8972" spans="1:10" ht="16" x14ac:dyDescent="0.2">
      <c r="A8972" t="s">
        <v>29114</v>
      </c>
      <c r="B8972" t="s">
        <v>29115</v>
      </c>
      <c r="C8972" t="s">
        <v>29116</v>
      </c>
      <c r="D8972">
        <v>2</v>
      </c>
      <c r="E8972" t="s">
        <v>13</v>
      </c>
      <c r="F8972" t="s">
        <v>13</v>
      </c>
      <c r="G8972" t="s">
        <v>29117</v>
      </c>
      <c r="H8972" s="3" t="s">
        <v>29118</v>
      </c>
      <c r="I8972" t="s">
        <v>126</v>
      </c>
      <c r="J8972" t="s">
        <v>29119</v>
      </c>
    </row>
    <row r="8973" spans="1:10" ht="16" x14ac:dyDescent="0.2">
      <c r="A8973" t="s">
        <v>29114</v>
      </c>
      <c r="B8973" t="s">
        <v>29120</v>
      </c>
      <c r="C8973" t="s">
        <v>29121</v>
      </c>
      <c r="D8973">
        <v>1</v>
      </c>
      <c r="E8973" t="s">
        <v>13</v>
      </c>
      <c r="F8973" t="s">
        <v>13</v>
      </c>
      <c r="G8973" t="s">
        <v>29117</v>
      </c>
      <c r="H8973" s="3" t="s">
        <v>29118</v>
      </c>
      <c r="I8973" t="s">
        <v>126</v>
      </c>
      <c r="J8973" t="s">
        <v>29119</v>
      </c>
    </row>
    <row r="8974" spans="1:10" ht="32" x14ac:dyDescent="0.2">
      <c r="A8974" t="s">
        <v>29122</v>
      </c>
      <c r="B8974" t="s">
        <v>4617</v>
      </c>
      <c r="C8974" t="s">
        <v>8186</v>
      </c>
      <c r="D8974">
        <v>1</v>
      </c>
      <c r="E8974" t="s">
        <v>13</v>
      </c>
      <c r="F8974" t="s">
        <v>13</v>
      </c>
      <c r="G8974" t="s">
        <v>29123</v>
      </c>
      <c r="H8974" s="3" t="s">
        <v>29124</v>
      </c>
      <c r="I8974" t="s">
        <v>126</v>
      </c>
      <c r="J8974" t="s">
        <v>29125</v>
      </c>
    </row>
    <row r="8975" spans="1:10" ht="16" x14ac:dyDescent="0.2">
      <c r="A8975" t="s">
        <v>29126</v>
      </c>
      <c r="B8975" t="s">
        <v>8566</v>
      </c>
      <c r="C8975" t="s">
        <v>29127</v>
      </c>
      <c r="D8975">
        <v>1</v>
      </c>
      <c r="E8975" t="s">
        <v>13</v>
      </c>
      <c r="F8975" t="s">
        <v>13</v>
      </c>
      <c r="G8975" t="s">
        <v>29128</v>
      </c>
      <c r="H8975" s="3" t="s">
        <v>29129</v>
      </c>
      <c r="I8975" t="s">
        <v>126</v>
      </c>
      <c r="J8975" t="s">
        <v>29130</v>
      </c>
    </row>
    <row r="8976" spans="1:10" ht="16" x14ac:dyDescent="0.2">
      <c r="A8976" t="s">
        <v>29122</v>
      </c>
      <c r="B8976" t="s">
        <v>29131</v>
      </c>
      <c r="C8976" t="s">
        <v>29132</v>
      </c>
      <c r="D8976">
        <v>3</v>
      </c>
      <c r="E8976" t="s">
        <v>13</v>
      </c>
      <c r="F8976" t="s">
        <v>13</v>
      </c>
      <c r="G8976" t="s">
        <v>29128</v>
      </c>
      <c r="H8976" s="3" t="s">
        <v>29129</v>
      </c>
      <c r="I8976" t="s">
        <v>126</v>
      </c>
      <c r="J8976" t="s">
        <v>29125</v>
      </c>
    </row>
    <row r="8977" spans="1:10" ht="16" x14ac:dyDescent="0.2">
      <c r="A8977" t="s">
        <v>29133</v>
      </c>
      <c r="B8977" t="s">
        <v>29134</v>
      </c>
      <c r="C8977" t="s">
        <v>29135</v>
      </c>
      <c r="D8977">
        <v>5</v>
      </c>
      <c r="E8977" t="s">
        <v>13</v>
      </c>
      <c r="F8977" t="s">
        <v>13</v>
      </c>
      <c r="G8977" t="s">
        <v>29136</v>
      </c>
      <c r="H8977" s="3" t="s">
        <v>29137</v>
      </c>
      <c r="I8977" t="s">
        <v>62</v>
      </c>
      <c r="J8977" t="s">
        <v>29138</v>
      </c>
    </row>
    <row r="8978" spans="1:10" ht="16" x14ac:dyDescent="0.2">
      <c r="A8978" t="s">
        <v>29133</v>
      </c>
      <c r="B8978" t="s">
        <v>29139</v>
      </c>
      <c r="C8978" t="s">
        <v>29140</v>
      </c>
      <c r="D8978">
        <v>2</v>
      </c>
      <c r="E8978" t="s">
        <v>13</v>
      </c>
      <c r="F8978" t="s">
        <v>13</v>
      </c>
      <c r="G8978" t="s">
        <v>29141</v>
      </c>
      <c r="H8978" s="3" t="s">
        <v>29137</v>
      </c>
      <c r="I8978" t="s">
        <v>62</v>
      </c>
      <c r="J8978" t="s">
        <v>29138</v>
      </c>
    </row>
    <row r="8979" spans="1:10" ht="16" x14ac:dyDescent="0.2">
      <c r="A8979" t="s">
        <v>29133</v>
      </c>
      <c r="B8979" t="s">
        <v>29142</v>
      </c>
      <c r="C8979" t="s">
        <v>29143</v>
      </c>
      <c r="D8979">
        <v>7</v>
      </c>
      <c r="E8979" t="s">
        <v>13</v>
      </c>
      <c r="F8979" t="s">
        <v>13</v>
      </c>
      <c r="G8979" t="s">
        <v>29144</v>
      </c>
      <c r="H8979" s="3" t="s">
        <v>29137</v>
      </c>
      <c r="I8979" t="s">
        <v>62</v>
      </c>
      <c r="J8979" t="s">
        <v>29138</v>
      </c>
    </row>
    <row r="8980" spans="1:10" ht="16" x14ac:dyDescent="0.2">
      <c r="A8980" t="s">
        <v>29133</v>
      </c>
      <c r="B8980" t="s">
        <v>29145</v>
      </c>
      <c r="C8980" t="s">
        <v>29146</v>
      </c>
      <c r="D8980">
        <v>4</v>
      </c>
      <c r="E8980" t="s">
        <v>13</v>
      </c>
      <c r="F8980" t="s">
        <v>13</v>
      </c>
      <c r="G8980" t="s">
        <v>29147</v>
      </c>
      <c r="H8980" s="3" t="s">
        <v>29137</v>
      </c>
      <c r="I8980" t="s">
        <v>62</v>
      </c>
      <c r="J8980" t="s">
        <v>29138</v>
      </c>
    </row>
    <row r="8981" spans="1:10" ht="16" x14ac:dyDescent="0.2">
      <c r="A8981" t="s">
        <v>29133</v>
      </c>
      <c r="B8981" t="s">
        <v>29148</v>
      </c>
      <c r="C8981" t="s">
        <v>29149</v>
      </c>
      <c r="D8981">
        <v>3</v>
      </c>
      <c r="E8981" t="s">
        <v>13</v>
      </c>
      <c r="F8981" t="s">
        <v>13</v>
      </c>
      <c r="G8981" t="s">
        <v>29150</v>
      </c>
      <c r="H8981" s="3" t="s">
        <v>29137</v>
      </c>
      <c r="I8981" t="s">
        <v>62</v>
      </c>
      <c r="J8981" t="s">
        <v>29138</v>
      </c>
    </row>
    <row r="8982" spans="1:10" ht="16" x14ac:dyDescent="0.2">
      <c r="A8982" t="s">
        <v>11547</v>
      </c>
      <c r="B8982" t="s">
        <v>29151</v>
      </c>
      <c r="C8982" t="s">
        <v>29152</v>
      </c>
      <c r="D8982">
        <v>6</v>
      </c>
      <c r="E8982" t="s">
        <v>13</v>
      </c>
      <c r="F8982" t="s">
        <v>13</v>
      </c>
      <c r="G8982" t="s">
        <v>29153</v>
      </c>
      <c r="H8982" s="3" t="s">
        <v>29154</v>
      </c>
      <c r="I8982" t="s">
        <v>62</v>
      </c>
      <c r="J8982" t="s">
        <v>11550</v>
      </c>
    </row>
    <row r="8983" spans="1:10" ht="16" x14ac:dyDescent="0.2">
      <c r="A8983" t="s">
        <v>29133</v>
      </c>
      <c r="B8983" t="s">
        <v>29155</v>
      </c>
      <c r="C8983" t="s">
        <v>29156</v>
      </c>
      <c r="D8983">
        <v>6</v>
      </c>
      <c r="E8983" t="s">
        <v>13</v>
      </c>
      <c r="F8983" t="s">
        <v>13</v>
      </c>
      <c r="G8983" t="s">
        <v>29157</v>
      </c>
      <c r="H8983" s="3" t="s">
        <v>29137</v>
      </c>
      <c r="I8983" t="s">
        <v>62</v>
      </c>
      <c r="J8983" t="s">
        <v>29138</v>
      </c>
    </row>
    <row r="8984" spans="1:10" ht="32" x14ac:dyDescent="0.2">
      <c r="A8984" t="s">
        <v>29133</v>
      </c>
      <c r="B8984" t="s">
        <v>29158</v>
      </c>
      <c r="C8984" t="s">
        <v>29159</v>
      </c>
      <c r="D8984">
        <v>9</v>
      </c>
      <c r="E8984" t="s">
        <v>13</v>
      </c>
      <c r="F8984" t="s">
        <v>13</v>
      </c>
      <c r="G8984" t="s">
        <v>29160</v>
      </c>
      <c r="H8984" s="3" t="s">
        <v>29161</v>
      </c>
      <c r="I8984" t="s">
        <v>62</v>
      </c>
      <c r="J8984" t="s">
        <v>29138</v>
      </c>
    </row>
    <row r="8985" spans="1:10" ht="32" x14ac:dyDescent="0.2">
      <c r="A8985" t="s">
        <v>29133</v>
      </c>
      <c r="B8985" t="s">
        <v>29162</v>
      </c>
      <c r="C8985" t="s">
        <v>29163</v>
      </c>
      <c r="D8985">
        <v>1</v>
      </c>
      <c r="E8985" t="s">
        <v>13</v>
      </c>
      <c r="F8985" t="s">
        <v>13</v>
      </c>
      <c r="G8985" t="s">
        <v>29160</v>
      </c>
      <c r="H8985" s="3" t="s">
        <v>29161</v>
      </c>
      <c r="I8985" t="s">
        <v>62</v>
      </c>
      <c r="J8985" t="s">
        <v>29138</v>
      </c>
    </row>
    <row r="8986" spans="1:10" ht="32" x14ac:dyDescent="0.2">
      <c r="A8986" t="s">
        <v>29133</v>
      </c>
      <c r="B8986" t="s">
        <v>29164</v>
      </c>
      <c r="C8986" t="s">
        <v>29165</v>
      </c>
      <c r="D8986">
        <v>8</v>
      </c>
      <c r="E8986" t="s">
        <v>13</v>
      </c>
      <c r="F8986" t="s">
        <v>13</v>
      </c>
      <c r="G8986" t="s">
        <v>29160</v>
      </c>
      <c r="H8986" s="3" t="s">
        <v>29161</v>
      </c>
      <c r="I8986" t="s">
        <v>62</v>
      </c>
      <c r="J8986" t="s">
        <v>29138</v>
      </c>
    </row>
    <row r="8987" spans="1:10" ht="16" x14ac:dyDescent="0.2">
      <c r="A8987" t="s">
        <v>11413</v>
      </c>
      <c r="B8987" t="s">
        <v>29166</v>
      </c>
      <c r="C8987" t="s">
        <v>29167</v>
      </c>
      <c r="D8987">
        <v>2</v>
      </c>
      <c r="E8987" t="s">
        <v>14617</v>
      </c>
      <c r="F8987" t="s">
        <v>13</v>
      </c>
      <c r="G8987" t="s">
        <v>29168</v>
      </c>
      <c r="H8987" s="3" t="s">
        <v>29169</v>
      </c>
      <c r="I8987" t="s">
        <v>817</v>
      </c>
      <c r="J8987" t="s">
        <v>11417</v>
      </c>
    </row>
    <row r="8988" spans="1:10" ht="32" x14ac:dyDescent="0.2">
      <c r="A8988" t="s">
        <v>29170</v>
      </c>
      <c r="B8988" t="s">
        <v>29171</v>
      </c>
      <c r="C8988" t="s">
        <v>29172</v>
      </c>
      <c r="D8988">
        <v>1</v>
      </c>
      <c r="E8988" t="s">
        <v>14617</v>
      </c>
      <c r="F8988" t="s">
        <v>13</v>
      </c>
      <c r="G8988" t="s">
        <v>29168</v>
      </c>
      <c r="H8988" s="3" t="s">
        <v>29173</v>
      </c>
      <c r="I8988" t="s">
        <v>817</v>
      </c>
      <c r="J8988" t="s">
        <v>29174</v>
      </c>
    </row>
    <row r="8989" spans="1:10" ht="16" x14ac:dyDescent="0.2">
      <c r="A8989" t="s">
        <v>16883</v>
      </c>
      <c r="B8989" t="s">
        <v>29171</v>
      </c>
      <c r="C8989" t="s">
        <v>29172</v>
      </c>
      <c r="D8989">
        <v>2</v>
      </c>
      <c r="E8989" t="s">
        <v>14617</v>
      </c>
      <c r="F8989" t="s">
        <v>13</v>
      </c>
      <c r="G8989" t="s">
        <v>29168</v>
      </c>
      <c r="H8989" s="3" t="s">
        <v>29175</v>
      </c>
      <c r="I8989" t="s">
        <v>817</v>
      </c>
      <c r="J8989" t="s">
        <v>16888</v>
      </c>
    </row>
    <row r="8990" spans="1:10" ht="16" x14ac:dyDescent="0.2">
      <c r="A8990" t="s">
        <v>29176</v>
      </c>
      <c r="B8990" t="s">
        <v>29177</v>
      </c>
      <c r="C8990" t="s">
        <v>29178</v>
      </c>
      <c r="D8990">
        <v>2</v>
      </c>
      <c r="E8990" t="s">
        <v>14617</v>
      </c>
      <c r="F8990" t="s">
        <v>13</v>
      </c>
      <c r="G8990" t="s">
        <v>29168</v>
      </c>
      <c r="H8990" s="3" t="s">
        <v>29179</v>
      </c>
      <c r="I8990" t="s">
        <v>817</v>
      </c>
      <c r="J8990" t="s">
        <v>29180</v>
      </c>
    </row>
    <row r="8991" spans="1:10" ht="16" x14ac:dyDescent="0.2">
      <c r="A8991" t="s">
        <v>29181</v>
      </c>
      <c r="B8991" t="s">
        <v>29182</v>
      </c>
      <c r="C8991" t="s">
        <v>29183</v>
      </c>
      <c r="D8991">
        <v>1</v>
      </c>
      <c r="E8991" t="s">
        <v>13</v>
      </c>
      <c r="F8991" t="s">
        <v>13</v>
      </c>
      <c r="G8991" t="s">
        <v>29184</v>
      </c>
      <c r="H8991" s="3" t="s">
        <v>29185</v>
      </c>
      <c r="I8991" t="s">
        <v>253</v>
      </c>
      <c r="J8991" t="s">
        <v>29186</v>
      </c>
    </row>
    <row r="8992" spans="1:10" ht="32" x14ac:dyDescent="0.2">
      <c r="A8992" t="s">
        <v>29181</v>
      </c>
      <c r="B8992" t="s">
        <v>29187</v>
      </c>
      <c r="C8992" t="s">
        <v>29188</v>
      </c>
      <c r="D8992">
        <v>2</v>
      </c>
      <c r="E8992" t="s">
        <v>13</v>
      </c>
      <c r="F8992" t="s">
        <v>13</v>
      </c>
      <c r="G8992" t="s">
        <v>29189</v>
      </c>
      <c r="H8992" s="3" t="s">
        <v>29190</v>
      </c>
      <c r="I8992" t="s">
        <v>524</v>
      </c>
      <c r="J8992" t="s">
        <v>29186</v>
      </c>
    </row>
    <row r="8993" spans="1:10" ht="32" x14ac:dyDescent="0.2">
      <c r="A8993" t="s">
        <v>29191</v>
      </c>
      <c r="B8993" t="s">
        <v>29187</v>
      </c>
      <c r="C8993" t="s">
        <v>29188</v>
      </c>
      <c r="D8993">
        <v>1</v>
      </c>
      <c r="E8993" t="s">
        <v>13</v>
      </c>
      <c r="F8993" t="s">
        <v>13</v>
      </c>
      <c r="G8993" t="s">
        <v>29192</v>
      </c>
      <c r="H8993" s="3" t="s">
        <v>29193</v>
      </c>
      <c r="I8993" t="s">
        <v>524</v>
      </c>
      <c r="J8993" t="s">
        <v>29194</v>
      </c>
    </row>
    <row r="8994" spans="1:10" ht="16" x14ac:dyDescent="0.2">
      <c r="A8994" t="s">
        <v>7455</v>
      </c>
      <c r="B8994" t="s">
        <v>29195</v>
      </c>
      <c r="C8994" t="s">
        <v>29196</v>
      </c>
      <c r="D8994">
        <v>3</v>
      </c>
      <c r="E8994" t="s">
        <v>13</v>
      </c>
      <c r="F8994" t="s">
        <v>13</v>
      </c>
      <c r="G8994" t="s">
        <v>29197</v>
      </c>
      <c r="H8994" s="3" t="s">
        <v>29198</v>
      </c>
      <c r="I8994" t="s">
        <v>62</v>
      </c>
      <c r="J8994" t="s">
        <v>7458</v>
      </c>
    </row>
    <row r="8995" spans="1:10" ht="16" x14ac:dyDescent="0.2">
      <c r="A8995" t="s">
        <v>29199</v>
      </c>
      <c r="B8995" t="s">
        <v>7536</v>
      </c>
      <c r="C8995" t="s">
        <v>7537</v>
      </c>
      <c r="D8995">
        <v>2</v>
      </c>
      <c r="E8995" t="s">
        <v>13</v>
      </c>
      <c r="F8995" t="s">
        <v>13</v>
      </c>
      <c r="G8995" t="s">
        <v>29200</v>
      </c>
      <c r="H8995" s="3" t="s">
        <v>29201</v>
      </c>
      <c r="I8995" t="s">
        <v>817</v>
      </c>
      <c r="J8995" t="s">
        <v>29202</v>
      </c>
    </row>
    <row r="8996" spans="1:10" ht="16" x14ac:dyDescent="0.2">
      <c r="A8996" t="s">
        <v>29203</v>
      </c>
      <c r="B8996" t="s">
        <v>7536</v>
      </c>
      <c r="C8996" t="s">
        <v>7537</v>
      </c>
      <c r="D8996">
        <v>1</v>
      </c>
      <c r="E8996" t="s">
        <v>13</v>
      </c>
      <c r="F8996" t="s">
        <v>13</v>
      </c>
      <c r="G8996" t="s">
        <v>29200</v>
      </c>
      <c r="H8996" s="3" t="s">
        <v>29204</v>
      </c>
      <c r="I8996" t="s">
        <v>817</v>
      </c>
      <c r="J8996" t="s">
        <v>29205</v>
      </c>
    </row>
    <row r="8997" spans="1:10" ht="16" x14ac:dyDescent="0.2">
      <c r="A8997" t="s">
        <v>11598</v>
      </c>
      <c r="B8997" t="s">
        <v>29206</v>
      </c>
      <c r="C8997" t="s">
        <v>29207</v>
      </c>
      <c r="D8997">
        <v>3</v>
      </c>
      <c r="E8997" t="s">
        <v>13</v>
      </c>
      <c r="F8997" t="s">
        <v>13</v>
      </c>
      <c r="G8997" t="s">
        <v>29200</v>
      </c>
      <c r="H8997" s="3" t="s">
        <v>29204</v>
      </c>
      <c r="I8997" t="s">
        <v>817</v>
      </c>
      <c r="J8997" t="s">
        <v>11603</v>
      </c>
    </row>
    <row r="8998" spans="1:10" ht="16" x14ac:dyDescent="0.2">
      <c r="A8998" t="s">
        <v>15821</v>
      </c>
      <c r="B8998" t="s">
        <v>7536</v>
      </c>
      <c r="C8998" t="s">
        <v>7537</v>
      </c>
      <c r="D8998">
        <v>1</v>
      </c>
      <c r="E8998" t="s">
        <v>13</v>
      </c>
      <c r="F8998" t="s">
        <v>13</v>
      </c>
      <c r="G8998" t="s">
        <v>29200</v>
      </c>
      <c r="H8998" s="3" t="s">
        <v>29204</v>
      </c>
      <c r="I8998" t="s">
        <v>817</v>
      </c>
      <c r="J8998" t="s">
        <v>15826</v>
      </c>
    </row>
    <row r="8999" spans="1:10" ht="16" x14ac:dyDescent="0.2">
      <c r="A8999" t="s">
        <v>11598</v>
      </c>
      <c r="B8999" t="s">
        <v>7536</v>
      </c>
      <c r="C8999" t="s">
        <v>7537</v>
      </c>
      <c r="D8999">
        <v>1</v>
      </c>
      <c r="E8999" t="s">
        <v>13</v>
      </c>
      <c r="F8999" t="s">
        <v>13</v>
      </c>
      <c r="G8999" t="s">
        <v>29200</v>
      </c>
      <c r="H8999" s="3" t="s">
        <v>29201</v>
      </c>
      <c r="I8999" t="s">
        <v>817</v>
      </c>
      <c r="J8999" t="s">
        <v>11603</v>
      </c>
    </row>
    <row r="9000" spans="1:10" ht="16" x14ac:dyDescent="0.2">
      <c r="A9000" t="s">
        <v>29208</v>
      </c>
      <c r="B9000" t="s">
        <v>29209</v>
      </c>
      <c r="C9000" t="s">
        <v>29210</v>
      </c>
      <c r="D9000">
        <v>1</v>
      </c>
      <c r="E9000">
        <f>145</f>
        <v>145</v>
      </c>
      <c r="F9000" t="s">
        <v>13</v>
      </c>
      <c r="G9000" t="s">
        <v>29211</v>
      </c>
      <c r="H9000" s="3" t="s">
        <v>29212</v>
      </c>
      <c r="I9000" t="s">
        <v>62</v>
      </c>
      <c r="J9000" t="s">
        <v>29213</v>
      </c>
    </row>
    <row r="9001" spans="1:10" ht="16" x14ac:dyDescent="0.2">
      <c r="A9001" t="s">
        <v>29208</v>
      </c>
      <c r="B9001" t="s">
        <v>29214</v>
      </c>
      <c r="C9001" t="s">
        <v>29215</v>
      </c>
      <c r="D9001">
        <v>4</v>
      </c>
      <c r="E9001">
        <f>145</f>
        <v>145</v>
      </c>
      <c r="F9001" t="s">
        <v>13</v>
      </c>
      <c r="G9001" t="s">
        <v>29211</v>
      </c>
      <c r="H9001" s="3" t="s">
        <v>29212</v>
      </c>
      <c r="I9001" t="s">
        <v>62</v>
      </c>
      <c r="J9001" t="s">
        <v>29213</v>
      </c>
    </row>
    <row r="9002" spans="1:10" ht="16" x14ac:dyDescent="0.2">
      <c r="A9002" t="s">
        <v>29208</v>
      </c>
      <c r="B9002" t="s">
        <v>29216</v>
      </c>
      <c r="C9002" t="s">
        <v>29217</v>
      </c>
      <c r="D9002">
        <v>3</v>
      </c>
      <c r="E9002">
        <f>145</f>
        <v>145</v>
      </c>
      <c r="F9002" t="s">
        <v>13</v>
      </c>
      <c r="G9002" t="s">
        <v>29211</v>
      </c>
      <c r="H9002" s="3" t="s">
        <v>29212</v>
      </c>
      <c r="I9002" t="s">
        <v>62</v>
      </c>
      <c r="J9002" t="s">
        <v>29213</v>
      </c>
    </row>
    <row r="9003" spans="1:10" ht="16" x14ac:dyDescent="0.2">
      <c r="A9003" t="s">
        <v>19221</v>
      </c>
      <c r="B9003" t="s">
        <v>29218</v>
      </c>
      <c r="C9003" t="s">
        <v>29219</v>
      </c>
      <c r="D9003">
        <v>3</v>
      </c>
      <c r="E9003">
        <f>145</f>
        <v>145</v>
      </c>
      <c r="F9003" t="s">
        <v>13</v>
      </c>
      <c r="G9003" t="s">
        <v>29211</v>
      </c>
      <c r="H9003" s="3" t="s">
        <v>29220</v>
      </c>
      <c r="I9003" t="s">
        <v>62</v>
      </c>
      <c r="J9003" t="s">
        <v>19225</v>
      </c>
    </row>
    <row r="9004" spans="1:10" ht="16" x14ac:dyDescent="0.2">
      <c r="A9004" t="s">
        <v>29221</v>
      </c>
      <c r="B9004" t="s">
        <v>29222</v>
      </c>
      <c r="C9004" t="s">
        <v>29223</v>
      </c>
      <c r="D9004">
        <v>3</v>
      </c>
      <c r="E9004" t="s">
        <v>13</v>
      </c>
      <c r="F9004" t="s">
        <v>13</v>
      </c>
      <c r="G9004" t="s">
        <v>29224</v>
      </c>
      <c r="H9004" s="3" t="s">
        <v>29225</v>
      </c>
      <c r="I9004" t="s">
        <v>106</v>
      </c>
      <c r="J9004" t="s">
        <v>29226</v>
      </c>
    </row>
    <row r="9005" spans="1:10" ht="16" x14ac:dyDescent="0.2">
      <c r="A9005" t="s">
        <v>29227</v>
      </c>
      <c r="B9005" t="s">
        <v>29228</v>
      </c>
      <c r="C9005" t="s">
        <v>29229</v>
      </c>
      <c r="D9005">
        <v>1</v>
      </c>
      <c r="E9005" t="s">
        <v>13</v>
      </c>
      <c r="F9005" t="s">
        <v>13</v>
      </c>
      <c r="G9005" t="s">
        <v>29230</v>
      </c>
      <c r="H9005" s="3" t="s">
        <v>29231</v>
      </c>
      <c r="I9005" t="s">
        <v>62</v>
      </c>
      <c r="J9005" t="s">
        <v>29232</v>
      </c>
    </row>
    <row r="9006" spans="1:10" ht="16" x14ac:dyDescent="0.2">
      <c r="A9006" t="s">
        <v>29233</v>
      </c>
      <c r="B9006" t="s">
        <v>29228</v>
      </c>
      <c r="C9006" t="s">
        <v>29229</v>
      </c>
      <c r="D9006">
        <v>1</v>
      </c>
      <c r="E9006" t="s">
        <v>13</v>
      </c>
      <c r="F9006" t="s">
        <v>13</v>
      </c>
      <c r="G9006" t="s">
        <v>29230</v>
      </c>
      <c r="H9006" s="3" t="s">
        <v>29234</v>
      </c>
      <c r="I9006" t="s">
        <v>62</v>
      </c>
      <c r="J9006" t="s">
        <v>29235</v>
      </c>
    </row>
    <row r="9007" spans="1:10" ht="16" x14ac:dyDescent="0.2">
      <c r="A9007" t="s">
        <v>29227</v>
      </c>
      <c r="B9007" t="s">
        <v>29236</v>
      </c>
      <c r="C9007" t="s">
        <v>29237</v>
      </c>
      <c r="D9007">
        <v>2</v>
      </c>
      <c r="E9007" t="s">
        <v>13</v>
      </c>
      <c r="F9007" t="s">
        <v>13</v>
      </c>
      <c r="G9007" t="s">
        <v>29230</v>
      </c>
      <c r="H9007" s="3" t="s">
        <v>29238</v>
      </c>
      <c r="I9007" t="s">
        <v>62</v>
      </c>
      <c r="J9007" t="s">
        <v>29232</v>
      </c>
    </row>
    <row r="9008" spans="1:10" ht="16" x14ac:dyDescent="0.2">
      <c r="A9008" t="s">
        <v>29233</v>
      </c>
      <c r="B9008" t="s">
        <v>29239</v>
      </c>
      <c r="C9008" t="s">
        <v>29240</v>
      </c>
      <c r="D9008">
        <v>3</v>
      </c>
      <c r="E9008" t="s">
        <v>13</v>
      </c>
      <c r="F9008" t="s">
        <v>13</v>
      </c>
      <c r="G9008" t="s">
        <v>29230</v>
      </c>
      <c r="H9008" s="3" t="s">
        <v>29234</v>
      </c>
      <c r="I9008" t="s">
        <v>62</v>
      </c>
      <c r="J9008" t="s">
        <v>29235</v>
      </c>
    </row>
    <row r="9009" spans="1:10" ht="16" x14ac:dyDescent="0.2">
      <c r="A9009" t="s">
        <v>19447</v>
      </c>
      <c r="B9009" t="s">
        <v>29228</v>
      </c>
      <c r="C9009" t="s">
        <v>29229</v>
      </c>
      <c r="D9009">
        <v>3</v>
      </c>
      <c r="E9009" t="s">
        <v>13</v>
      </c>
      <c r="F9009" t="s">
        <v>13</v>
      </c>
      <c r="G9009" t="s">
        <v>29230</v>
      </c>
      <c r="H9009" s="3" t="s">
        <v>29234</v>
      </c>
      <c r="I9009" t="s">
        <v>62</v>
      </c>
      <c r="J9009" t="s">
        <v>19452</v>
      </c>
    </row>
    <row r="9010" spans="1:10" ht="16" x14ac:dyDescent="0.2">
      <c r="A9010" t="s">
        <v>29227</v>
      </c>
      <c r="B9010" t="s">
        <v>29239</v>
      </c>
      <c r="C9010" t="s">
        <v>29240</v>
      </c>
      <c r="D9010">
        <v>3</v>
      </c>
      <c r="E9010" t="s">
        <v>13</v>
      </c>
      <c r="F9010" t="s">
        <v>13</v>
      </c>
      <c r="G9010" t="s">
        <v>29230</v>
      </c>
      <c r="H9010" s="3" t="s">
        <v>29241</v>
      </c>
      <c r="I9010" t="s">
        <v>62</v>
      </c>
      <c r="J9010" t="s">
        <v>29232</v>
      </c>
    </row>
    <row r="9011" spans="1:10" ht="16" x14ac:dyDescent="0.2">
      <c r="A9011" t="s">
        <v>29233</v>
      </c>
      <c r="B9011" t="s">
        <v>29236</v>
      </c>
      <c r="C9011" t="s">
        <v>29237</v>
      </c>
      <c r="D9011">
        <v>2</v>
      </c>
      <c r="E9011" t="s">
        <v>13</v>
      </c>
      <c r="F9011" t="s">
        <v>13</v>
      </c>
      <c r="G9011" t="s">
        <v>29230</v>
      </c>
      <c r="H9011" s="3" t="s">
        <v>29234</v>
      </c>
      <c r="I9011" t="s">
        <v>62</v>
      </c>
      <c r="J9011" t="s">
        <v>29235</v>
      </c>
    </row>
    <row r="9012" spans="1:10" ht="16" x14ac:dyDescent="0.2">
      <c r="A9012" t="s">
        <v>29242</v>
      </c>
      <c r="B9012" t="s">
        <v>29243</v>
      </c>
      <c r="C9012" t="s">
        <v>29244</v>
      </c>
      <c r="D9012">
        <v>1</v>
      </c>
      <c r="E9012" t="s">
        <v>13</v>
      </c>
      <c r="F9012" t="s">
        <v>13</v>
      </c>
      <c r="G9012" t="s">
        <v>29245</v>
      </c>
      <c r="H9012" s="3" t="s">
        <v>29246</v>
      </c>
      <c r="I9012" t="s">
        <v>390</v>
      </c>
      <c r="J9012" t="s">
        <v>29247</v>
      </c>
    </row>
    <row r="9013" spans="1:10" ht="16" x14ac:dyDescent="0.2">
      <c r="A9013" t="s">
        <v>29242</v>
      </c>
      <c r="B9013" t="s">
        <v>29248</v>
      </c>
      <c r="C9013" t="s">
        <v>29249</v>
      </c>
      <c r="D9013">
        <v>2</v>
      </c>
      <c r="E9013" t="s">
        <v>13</v>
      </c>
      <c r="F9013" t="s">
        <v>13</v>
      </c>
      <c r="G9013" t="s">
        <v>29245</v>
      </c>
      <c r="H9013" s="3" t="s">
        <v>29250</v>
      </c>
      <c r="I9013" t="s">
        <v>390</v>
      </c>
      <c r="J9013" t="s">
        <v>29247</v>
      </c>
    </row>
    <row r="9014" spans="1:10" ht="16" x14ac:dyDescent="0.2">
      <c r="A9014" t="s">
        <v>29251</v>
      </c>
      <c r="B9014" t="s">
        <v>29252</v>
      </c>
      <c r="C9014" t="s">
        <v>6838</v>
      </c>
      <c r="D9014">
        <v>1</v>
      </c>
      <c r="E9014" t="s">
        <v>13</v>
      </c>
      <c r="F9014" t="s">
        <v>13</v>
      </c>
      <c r="G9014" t="s">
        <v>29253</v>
      </c>
      <c r="H9014" s="3" t="s">
        <v>29254</v>
      </c>
      <c r="I9014" t="s">
        <v>6730</v>
      </c>
      <c r="J9014" t="s">
        <v>29255</v>
      </c>
    </row>
    <row r="9015" spans="1:10" ht="16" x14ac:dyDescent="0.2">
      <c r="A9015" t="s">
        <v>3763</v>
      </c>
      <c r="B9015" t="s">
        <v>29256</v>
      </c>
      <c r="C9015" t="s">
        <v>29257</v>
      </c>
      <c r="D9015">
        <v>3</v>
      </c>
      <c r="E9015" t="s">
        <v>13</v>
      </c>
      <c r="F9015" t="s">
        <v>13</v>
      </c>
      <c r="G9015" t="s">
        <v>29258</v>
      </c>
      <c r="H9015" s="3" t="s">
        <v>29259</v>
      </c>
      <c r="I9015" t="s">
        <v>959</v>
      </c>
      <c r="J9015" t="s">
        <v>3767</v>
      </c>
    </row>
    <row r="9016" spans="1:10" ht="16" x14ac:dyDescent="0.2">
      <c r="A9016" t="s">
        <v>11852</v>
      </c>
      <c r="B9016" t="s">
        <v>9496</v>
      </c>
      <c r="C9016" t="s">
        <v>29260</v>
      </c>
      <c r="D9016">
        <v>1</v>
      </c>
      <c r="E9016" t="s">
        <v>13</v>
      </c>
      <c r="F9016" t="s">
        <v>13</v>
      </c>
      <c r="G9016" t="s">
        <v>29261</v>
      </c>
      <c r="H9016" s="3" t="s">
        <v>29262</v>
      </c>
      <c r="I9016" t="s">
        <v>69</v>
      </c>
      <c r="J9016" t="s">
        <v>11857</v>
      </c>
    </row>
    <row r="9017" spans="1:10" ht="16" x14ac:dyDescent="0.2">
      <c r="A9017" t="s">
        <v>29263</v>
      </c>
      <c r="B9017" t="s">
        <v>29264</v>
      </c>
      <c r="C9017" t="s">
        <v>29265</v>
      </c>
      <c r="D9017">
        <v>1</v>
      </c>
      <c r="E9017" t="s">
        <v>13</v>
      </c>
      <c r="F9017" t="s">
        <v>13</v>
      </c>
      <c r="G9017" t="s">
        <v>29266</v>
      </c>
      <c r="H9017" s="3" t="s">
        <v>29267</v>
      </c>
      <c r="I9017" t="s">
        <v>1676</v>
      </c>
      <c r="J9017" t="s">
        <v>29268</v>
      </c>
    </row>
    <row r="9018" spans="1:10" ht="16" x14ac:dyDescent="0.2">
      <c r="A9018" t="s">
        <v>29269</v>
      </c>
      <c r="B9018" t="s">
        <v>29270</v>
      </c>
      <c r="C9018" t="s">
        <v>29271</v>
      </c>
      <c r="D9018">
        <v>1</v>
      </c>
      <c r="E9018" t="s">
        <v>1280</v>
      </c>
      <c r="F9018" t="s">
        <v>13</v>
      </c>
      <c r="G9018" t="s">
        <v>29272</v>
      </c>
      <c r="H9018" s="3" t="s">
        <v>29273</v>
      </c>
      <c r="I9018" t="s">
        <v>62</v>
      </c>
      <c r="J9018" t="s">
        <v>29274</v>
      </c>
    </row>
    <row r="9019" spans="1:10" ht="16" x14ac:dyDescent="0.2">
      <c r="A9019" t="s">
        <v>29275</v>
      </c>
      <c r="B9019" t="s">
        <v>29276</v>
      </c>
      <c r="C9019" t="s">
        <v>29277</v>
      </c>
      <c r="D9019">
        <v>1</v>
      </c>
      <c r="E9019" t="s">
        <v>1280</v>
      </c>
      <c r="F9019" t="s">
        <v>13</v>
      </c>
      <c r="G9019" t="s">
        <v>29272</v>
      </c>
      <c r="H9019" s="3" t="s">
        <v>29278</v>
      </c>
      <c r="I9019" t="s">
        <v>62</v>
      </c>
      <c r="J9019" t="s">
        <v>29279</v>
      </c>
    </row>
    <row r="9020" spans="1:10" ht="16" x14ac:dyDescent="0.2">
      <c r="A9020" t="s">
        <v>19221</v>
      </c>
      <c r="B9020" t="s">
        <v>29280</v>
      </c>
      <c r="C9020" t="s">
        <v>29281</v>
      </c>
      <c r="D9020">
        <v>2</v>
      </c>
      <c r="E9020" t="s">
        <v>1280</v>
      </c>
      <c r="F9020" t="s">
        <v>13</v>
      </c>
      <c r="G9020" t="s">
        <v>29272</v>
      </c>
      <c r="H9020" s="3" t="s">
        <v>29278</v>
      </c>
      <c r="I9020" t="s">
        <v>62</v>
      </c>
      <c r="J9020" t="s">
        <v>19225</v>
      </c>
    </row>
    <row r="9021" spans="1:10" ht="16" x14ac:dyDescent="0.2">
      <c r="A9021" t="s">
        <v>17931</v>
      </c>
      <c r="B9021" t="s">
        <v>4697</v>
      </c>
      <c r="C9021" t="s">
        <v>29282</v>
      </c>
      <c r="D9021">
        <v>1</v>
      </c>
      <c r="E9021" t="s">
        <v>13</v>
      </c>
      <c r="F9021" t="s">
        <v>13</v>
      </c>
      <c r="G9021" t="s">
        <v>29283</v>
      </c>
      <c r="H9021" s="3" t="s">
        <v>29284</v>
      </c>
      <c r="I9021" t="s">
        <v>547</v>
      </c>
      <c r="J9021" t="s">
        <v>17935</v>
      </c>
    </row>
    <row r="9022" spans="1:10" ht="16" x14ac:dyDescent="0.2">
      <c r="A9022" t="s">
        <v>29285</v>
      </c>
      <c r="B9022" t="s">
        <v>8783</v>
      </c>
      <c r="C9022" t="s">
        <v>17111</v>
      </c>
      <c r="D9022">
        <v>1</v>
      </c>
      <c r="E9022" t="s">
        <v>13</v>
      </c>
      <c r="F9022" t="s">
        <v>13</v>
      </c>
      <c r="G9022" t="s">
        <v>29283</v>
      </c>
      <c r="H9022" s="3" t="s">
        <v>29284</v>
      </c>
      <c r="I9022" t="s">
        <v>547</v>
      </c>
      <c r="J9022" t="s">
        <v>29286</v>
      </c>
    </row>
    <row r="9023" spans="1:10" ht="16" x14ac:dyDescent="0.2">
      <c r="A9023" t="s">
        <v>13331</v>
      </c>
      <c r="B9023" t="s">
        <v>29287</v>
      </c>
      <c r="C9023" t="s">
        <v>29288</v>
      </c>
      <c r="D9023">
        <v>8</v>
      </c>
      <c r="E9023" t="s">
        <v>13</v>
      </c>
      <c r="F9023" t="s">
        <v>13</v>
      </c>
      <c r="G9023" t="s">
        <v>29289</v>
      </c>
      <c r="H9023" s="3" t="s">
        <v>29290</v>
      </c>
      <c r="I9023" t="s">
        <v>714</v>
      </c>
      <c r="J9023" t="s">
        <v>13336</v>
      </c>
    </row>
    <row r="9024" spans="1:10" ht="16" x14ac:dyDescent="0.2">
      <c r="A9024" t="s">
        <v>29291</v>
      </c>
      <c r="B9024" t="s">
        <v>29292</v>
      </c>
      <c r="C9024" t="s">
        <v>29293</v>
      </c>
      <c r="D9024">
        <v>2</v>
      </c>
      <c r="E9024" t="s">
        <v>13</v>
      </c>
      <c r="F9024" t="s">
        <v>13</v>
      </c>
      <c r="G9024" t="s">
        <v>29294</v>
      </c>
      <c r="H9024" s="3" t="s">
        <v>29295</v>
      </c>
      <c r="I9024" t="s">
        <v>62</v>
      </c>
      <c r="J9024" t="s">
        <v>29296</v>
      </c>
    </row>
    <row r="9025" spans="1:10" ht="16" x14ac:dyDescent="0.2">
      <c r="A9025" t="s">
        <v>29297</v>
      </c>
      <c r="B9025" t="s">
        <v>29298</v>
      </c>
      <c r="C9025" t="s">
        <v>29299</v>
      </c>
      <c r="D9025">
        <v>2</v>
      </c>
      <c r="E9025" t="s">
        <v>13</v>
      </c>
      <c r="F9025" t="s">
        <v>13</v>
      </c>
      <c r="G9025" t="s">
        <v>29300</v>
      </c>
      <c r="H9025" s="3" t="s">
        <v>29301</v>
      </c>
      <c r="I9025" t="s">
        <v>62</v>
      </c>
      <c r="J9025" t="s">
        <v>29302</v>
      </c>
    </row>
    <row r="9026" spans="1:10" ht="16" x14ac:dyDescent="0.2">
      <c r="A9026" t="s">
        <v>29303</v>
      </c>
      <c r="B9026" t="s">
        <v>29304</v>
      </c>
      <c r="C9026" t="s">
        <v>29305</v>
      </c>
      <c r="D9026">
        <v>2</v>
      </c>
      <c r="E9026" t="s">
        <v>29306</v>
      </c>
      <c r="F9026" t="s">
        <v>13</v>
      </c>
      <c r="G9026" t="s">
        <v>29307</v>
      </c>
      <c r="H9026" s="3" t="s">
        <v>29308</v>
      </c>
      <c r="I9026" t="s">
        <v>62</v>
      </c>
      <c r="J9026" t="s">
        <v>29309</v>
      </c>
    </row>
    <row r="9027" spans="1:10" ht="16" x14ac:dyDescent="0.2">
      <c r="A9027" t="s">
        <v>29310</v>
      </c>
      <c r="B9027" t="s">
        <v>29311</v>
      </c>
      <c r="C9027" t="s">
        <v>29312</v>
      </c>
      <c r="D9027">
        <v>2</v>
      </c>
      <c r="E9027" t="s">
        <v>29306</v>
      </c>
      <c r="F9027" t="s">
        <v>13</v>
      </c>
      <c r="G9027" t="s">
        <v>29307</v>
      </c>
      <c r="H9027" s="3" t="s">
        <v>29308</v>
      </c>
      <c r="I9027" t="s">
        <v>62</v>
      </c>
      <c r="J9027" t="s">
        <v>29313</v>
      </c>
    </row>
    <row r="9028" spans="1:10" ht="16" x14ac:dyDescent="0.2">
      <c r="A9028" t="s">
        <v>8031</v>
      </c>
      <c r="B9028" t="s">
        <v>29314</v>
      </c>
      <c r="C9028" t="s">
        <v>29315</v>
      </c>
      <c r="D9028">
        <v>2</v>
      </c>
      <c r="E9028" t="s">
        <v>29306</v>
      </c>
      <c r="F9028" t="s">
        <v>13</v>
      </c>
      <c r="G9028" t="s">
        <v>29307</v>
      </c>
      <c r="H9028" s="3" t="s">
        <v>29308</v>
      </c>
      <c r="I9028" t="s">
        <v>62</v>
      </c>
      <c r="J9028" t="s">
        <v>8036</v>
      </c>
    </row>
    <row r="9029" spans="1:10" ht="16" x14ac:dyDescent="0.2">
      <c r="A9029" t="s">
        <v>29316</v>
      </c>
      <c r="B9029" t="s">
        <v>29317</v>
      </c>
      <c r="C9029" t="s">
        <v>29318</v>
      </c>
      <c r="D9029">
        <v>4</v>
      </c>
      <c r="E9029" t="s">
        <v>29306</v>
      </c>
      <c r="F9029" t="s">
        <v>13</v>
      </c>
      <c r="G9029" t="s">
        <v>29307</v>
      </c>
      <c r="H9029" s="3" t="s">
        <v>29319</v>
      </c>
      <c r="I9029" t="s">
        <v>62</v>
      </c>
      <c r="J9029" t="s">
        <v>29320</v>
      </c>
    </row>
    <row r="9030" spans="1:10" ht="16" x14ac:dyDescent="0.2">
      <c r="A9030" t="s">
        <v>29321</v>
      </c>
      <c r="B9030" t="s">
        <v>29322</v>
      </c>
      <c r="C9030" t="s">
        <v>29323</v>
      </c>
      <c r="D9030">
        <v>1</v>
      </c>
      <c r="E9030" t="s">
        <v>29306</v>
      </c>
      <c r="F9030" t="s">
        <v>13</v>
      </c>
      <c r="G9030" t="s">
        <v>29307</v>
      </c>
      <c r="H9030" s="3" t="s">
        <v>29324</v>
      </c>
      <c r="I9030" t="s">
        <v>62</v>
      </c>
      <c r="J9030" t="s">
        <v>29325</v>
      </c>
    </row>
    <row r="9031" spans="1:10" ht="16" x14ac:dyDescent="0.2">
      <c r="A9031" t="s">
        <v>29326</v>
      </c>
      <c r="B9031" t="s">
        <v>29327</v>
      </c>
      <c r="C9031" t="s">
        <v>29328</v>
      </c>
      <c r="D9031">
        <v>2</v>
      </c>
      <c r="E9031" t="s">
        <v>29306</v>
      </c>
      <c r="F9031" t="s">
        <v>13</v>
      </c>
      <c r="G9031" t="s">
        <v>29307</v>
      </c>
      <c r="H9031" s="3" t="s">
        <v>29329</v>
      </c>
      <c r="I9031" t="s">
        <v>62</v>
      </c>
      <c r="J9031" t="s">
        <v>29330</v>
      </c>
    </row>
    <row r="9032" spans="1:10" ht="16" x14ac:dyDescent="0.2">
      <c r="A9032" t="s">
        <v>29331</v>
      </c>
      <c r="B9032" t="s">
        <v>29332</v>
      </c>
      <c r="C9032" t="s">
        <v>29333</v>
      </c>
      <c r="D9032">
        <v>2</v>
      </c>
      <c r="E9032" t="s">
        <v>29306</v>
      </c>
      <c r="F9032" t="s">
        <v>13</v>
      </c>
      <c r="G9032" t="s">
        <v>29307</v>
      </c>
      <c r="H9032" s="3" t="s">
        <v>29334</v>
      </c>
      <c r="I9032" t="s">
        <v>62</v>
      </c>
      <c r="J9032" t="s">
        <v>29335</v>
      </c>
    </row>
    <row r="9033" spans="1:10" ht="16" x14ac:dyDescent="0.2">
      <c r="A9033" t="s">
        <v>29336</v>
      </c>
      <c r="B9033" t="s">
        <v>29337</v>
      </c>
      <c r="C9033" t="s">
        <v>29338</v>
      </c>
      <c r="D9033">
        <v>3</v>
      </c>
      <c r="E9033" t="s">
        <v>29306</v>
      </c>
      <c r="F9033" t="s">
        <v>13</v>
      </c>
      <c r="G9033" t="s">
        <v>29307</v>
      </c>
      <c r="H9033" s="3" t="s">
        <v>29339</v>
      </c>
      <c r="I9033" t="s">
        <v>62</v>
      </c>
      <c r="J9033" t="s">
        <v>29340</v>
      </c>
    </row>
    <row r="9034" spans="1:10" ht="16" x14ac:dyDescent="0.2">
      <c r="A9034" t="s">
        <v>29341</v>
      </c>
      <c r="B9034" t="s">
        <v>29342</v>
      </c>
      <c r="C9034" t="s">
        <v>29343</v>
      </c>
      <c r="D9034">
        <v>3</v>
      </c>
      <c r="E9034" t="s">
        <v>29306</v>
      </c>
      <c r="F9034" t="s">
        <v>13</v>
      </c>
      <c r="G9034" t="s">
        <v>29307</v>
      </c>
      <c r="H9034" s="3" t="s">
        <v>29308</v>
      </c>
      <c r="I9034" t="s">
        <v>62</v>
      </c>
      <c r="J9034" t="s">
        <v>29344</v>
      </c>
    </row>
    <row r="9035" spans="1:10" ht="16" x14ac:dyDescent="0.2">
      <c r="A9035" t="s">
        <v>29316</v>
      </c>
      <c r="B9035" t="s">
        <v>15303</v>
      </c>
      <c r="C9035" t="s">
        <v>29345</v>
      </c>
      <c r="D9035">
        <v>3</v>
      </c>
      <c r="E9035" t="s">
        <v>29306</v>
      </c>
      <c r="F9035" t="s">
        <v>13</v>
      </c>
      <c r="G9035" t="s">
        <v>29307</v>
      </c>
      <c r="H9035" s="3" t="s">
        <v>29308</v>
      </c>
      <c r="I9035" t="s">
        <v>62</v>
      </c>
      <c r="J9035" t="s">
        <v>29320</v>
      </c>
    </row>
    <row r="9036" spans="1:10" ht="16" x14ac:dyDescent="0.2">
      <c r="A9036" t="s">
        <v>29346</v>
      </c>
      <c r="B9036" t="s">
        <v>29327</v>
      </c>
      <c r="C9036" t="s">
        <v>29328</v>
      </c>
      <c r="D9036">
        <v>5</v>
      </c>
      <c r="E9036" t="s">
        <v>29306</v>
      </c>
      <c r="F9036" t="s">
        <v>13</v>
      </c>
      <c r="G9036" t="s">
        <v>29307</v>
      </c>
      <c r="H9036" s="3" t="s">
        <v>29308</v>
      </c>
      <c r="I9036" t="s">
        <v>62</v>
      </c>
      <c r="J9036" t="s">
        <v>29347</v>
      </c>
    </row>
    <row r="9037" spans="1:10" ht="16" x14ac:dyDescent="0.2">
      <c r="A9037" t="s">
        <v>29316</v>
      </c>
      <c r="B9037" t="s">
        <v>29348</v>
      </c>
      <c r="C9037" t="s">
        <v>29349</v>
      </c>
      <c r="D9037">
        <v>5</v>
      </c>
      <c r="E9037" t="s">
        <v>29306</v>
      </c>
      <c r="F9037" t="s">
        <v>13</v>
      </c>
      <c r="G9037" t="s">
        <v>29307</v>
      </c>
      <c r="H9037" s="3" t="s">
        <v>29308</v>
      </c>
      <c r="I9037" t="s">
        <v>62</v>
      </c>
      <c r="J9037" t="s">
        <v>29320</v>
      </c>
    </row>
    <row r="9038" spans="1:10" ht="16" x14ac:dyDescent="0.2">
      <c r="A9038" t="s">
        <v>29316</v>
      </c>
      <c r="B9038" t="s">
        <v>29350</v>
      </c>
      <c r="C9038" t="s">
        <v>29351</v>
      </c>
      <c r="D9038">
        <v>2</v>
      </c>
      <c r="E9038" t="s">
        <v>29306</v>
      </c>
      <c r="F9038" t="s">
        <v>13</v>
      </c>
      <c r="G9038" t="s">
        <v>29307</v>
      </c>
      <c r="H9038" s="3" t="s">
        <v>29308</v>
      </c>
      <c r="I9038" t="s">
        <v>62</v>
      </c>
      <c r="J9038" t="s">
        <v>29320</v>
      </c>
    </row>
    <row r="9039" spans="1:10" ht="16" x14ac:dyDescent="0.2">
      <c r="A9039" t="s">
        <v>29316</v>
      </c>
      <c r="B9039" t="s">
        <v>29352</v>
      </c>
      <c r="C9039" t="s">
        <v>29353</v>
      </c>
      <c r="D9039">
        <v>1</v>
      </c>
      <c r="E9039" t="s">
        <v>29306</v>
      </c>
      <c r="F9039" t="s">
        <v>13</v>
      </c>
      <c r="G9039" t="s">
        <v>29307</v>
      </c>
      <c r="H9039" s="3" t="s">
        <v>29308</v>
      </c>
      <c r="I9039" t="s">
        <v>62</v>
      </c>
      <c r="J9039" t="s">
        <v>29320</v>
      </c>
    </row>
    <row r="9040" spans="1:10" ht="16" x14ac:dyDescent="0.2">
      <c r="A9040" t="s">
        <v>29303</v>
      </c>
      <c r="B9040" t="s">
        <v>29327</v>
      </c>
      <c r="C9040" t="s">
        <v>29328</v>
      </c>
      <c r="D9040">
        <v>1</v>
      </c>
      <c r="E9040" t="s">
        <v>29306</v>
      </c>
      <c r="F9040" t="s">
        <v>13</v>
      </c>
      <c r="G9040" t="s">
        <v>29307</v>
      </c>
      <c r="H9040" s="3" t="s">
        <v>29308</v>
      </c>
      <c r="I9040" t="s">
        <v>62</v>
      </c>
      <c r="J9040" t="s">
        <v>29309</v>
      </c>
    </row>
    <row r="9041" spans="1:10" ht="16" x14ac:dyDescent="0.2">
      <c r="A9041" t="s">
        <v>29354</v>
      </c>
      <c r="B9041" t="s">
        <v>29355</v>
      </c>
      <c r="C9041" t="s">
        <v>29356</v>
      </c>
      <c r="D9041">
        <v>2</v>
      </c>
      <c r="E9041" t="s">
        <v>29306</v>
      </c>
      <c r="F9041" t="s">
        <v>13</v>
      </c>
      <c r="G9041" t="s">
        <v>29307</v>
      </c>
      <c r="H9041" s="3" t="s">
        <v>29308</v>
      </c>
      <c r="I9041" t="s">
        <v>62</v>
      </c>
      <c r="J9041" t="s">
        <v>29357</v>
      </c>
    </row>
    <row r="9042" spans="1:10" ht="16" x14ac:dyDescent="0.2">
      <c r="A9042" t="s">
        <v>29354</v>
      </c>
      <c r="B9042" t="s">
        <v>29358</v>
      </c>
      <c r="C9042" t="s">
        <v>29359</v>
      </c>
      <c r="D9042">
        <v>1</v>
      </c>
      <c r="E9042" t="s">
        <v>29306</v>
      </c>
      <c r="F9042" t="s">
        <v>13</v>
      </c>
      <c r="G9042" t="s">
        <v>29307</v>
      </c>
      <c r="H9042" s="3" t="s">
        <v>29308</v>
      </c>
      <c r="I9042" t="s">
        <v>62</v>
      </c>
      <c r="J9042" t="s">
        <v>29357</v>
      </c>
    </row>
    <row r="9043" spans="1:10" ht="16" x14ac:dyDescent="0.2">
      <c r="A9043" t="s">
        <v>29326</v>
      </c>
      <c r="B9043" t="s">
        <v>29304</v>
      </c>
      <c r="C9043" t="s">
        <v>29305</v>
      </c>
      <c r="D9043">
        <v>4</v>
      </c>
      <c r="E9043" t="s">
        <v>29306</v>
      </c>
      <c r="F9043" t="s">
        <v>13</v>
      </c>
      <c r="G9043" t="s">
        <v>29307</v>
      </c>
      <c r="H9043" s="3" t="s">
        <v>29324</v>
      </c>
      <c r="I9043" t="s">
        <v>62</v>
      </c>
      <c r="J9043" t="s">
        <v>29330</v>
      </c>
    </row>
    <row r="9044" spans="1:10" ht="16" x14ac:dyDescent="0.2">
      <c r="A9044" t="s">
        <v>27554</v>
      </c>
      <c r="B9044" t="s">
        <v>29352</v>
      </c>
      <c r="C9044" t="s">
        <v>29353</v>
      </c>
      <c r="D9044">
        <v>2</v>
      </c>
      <c r="E9044" t="s">
        <v>13</v>
      </c>
      <c r="F9044" t="s">
        <v>13</v>
      </c>
      <c r="G9044" t="s">
        <v>29360</v>
      </c>
      <c r="H9044" s="3" t="s">
        <v>27558</v>
      </c>
      <c r="I9044" t="s">
        <v>62</v>
      </c>
      <c r="J9044" t="s">
        <v>27559</v>
      </c>
    </row>
    <row r="9045" spans="1:10" ht="16" x14ac:dyDescent="0.2">
      <c r="A9045" t="s">
        <v>29361</v>
      </c>
      <c r="B9045" t="s">
        <v>29362</v>
      </c>
      <c r="C9045" t="s">
        <v>29363</v>
      </c>
      <c r="D9045">
        <v>2</v>
      </c>
      <c r="E9045" t="s">
        <v>637</v>
      </c>
      <c r="F9045" t="s">
        <v>13</v>
      </c>
      <c r="G9045" t="s">
        <v>29364</v>
      </c>
      <c r="H9045" s="3" t="s">
        <v>29365</v>
      </c>
      <c r="I9045" t="s">
        <v>62</v>
      </c>
      <c r="J9045" t="s">
        <v>29366</v>
      </c>
    </row>
    <row r="9046" spans="1:10" ht="16" x14ac:dyDescent="0.2">
      <c r="A9046" t="s">
        <v>29361</v>
      </c>
      <c r="B9046" t="s">
        <v>29367</v>
      </c>
      <c r="C9046" t="s">
        <v>29368</v>
      </c>
      <c r="D9046">
        <v>3</v>
      </c>
      <c r="E9046" t="s">
        <v>637</v>
      </c>
      <c r="F9046" t="s">
        <v>13</v>
      </c>
      <c r="G9046" t="s">
        <v>29364</v>
      </c>
      <c r="H9046" s="3" t="s">
        <v>29365</v>
      </c>
      <c r="I9046" t="s">
        <v>62</v>
      </c>
      <c r="J9046" t="s">
        <v>29366</v>
      </c>
    </row>
    <row r="9047" spans="1:10" ht="16" x14ac:dyDescent="0.2">
      <c r="A9047" t="s">
        <v>29361</v>
      </c>
      <c r="B9047" t="s">
        <v>29369</v>
      </c>
      <c r="C9047" t="s">
        <v>29370</v>
      </c>
      <c r="D9047">
        <v>1</v>
      </c>
      <c r="E9047" t="s">
        <v>637</v>
      </c>
      <c r="F9047" t="s">
        <v>13</v>
      </c>
      <c r="G9047" t="s">
        <v>29364</v>
      </c>
      <c r="H9047" s="3" t="s">
        <v>29365</v>
      </c>
      <c r="I9047" t="s">
        <v>62</v>
      </c>
      <c r="J9047" t="s">
        <v>29366</v>
      </c>
    </row>
    <row r="9048" spans="1:10" ht="16" x14ac:dyDescent="0.2">
      <c r="A9048" t="s">
        <v>17916</v>
      </c>
      <c r="B9048" t="s">
        <v>29371</v>
      </c>
      <c r="C9048" t="s">
        <v>29372</v>
      </c>
      <c r="D9048">
        <v>1</v>
      </c>
      <c r="E9048" t="s">
        <v>13</v>
      </c>
      <c r="F9048" t="s">
        <v>13</v>
      </c>
      <c r="G9048" t="s">
        <v>29373</v>
      </c>
      <c r="H9048" s="3" t="s">
        <v>29374</v>
      </c>
      <c r="I9048" t="s">
        <v>2796</v>
      </c>
      <c r="J9048" t="s">
        <v>17920</v>
      </c>
    </row>
    <row r="9049" spans="1:10" ht="32" x14ac:dyDescent="0.2">
      <c r="A9049" t="s">
        <v>29375</v>
      </c>
      <c r="B9049" t="s">
        <v>29376</v>
      </c>
      <c r="C9049" t="s">
        <v>29377</v>
      </c>
      <c r="D9049">
        <v>3</v>
      </c>
      <c r="E9049" t="s">
        <v>13</v>
      </c>
      <c r="F9049" t="s">
        <v>13</v>
      </c>
      <c r="G9049" t="s">
        <v>29378</v>
      </c>
      <c r="H9049" s="3" t="s">
        <v>29379</v>
      </c>
      <c r="I9049" t="s">
        <v>62</v>
      </c>
      <c r="J9049" t="s">
        <v>29380</v>
      </c>
    </row>
    <row r="9050" spans="1:10" ht="16" x14ac:dyDescent="0.2">
      <c r="A9050" t="s">
        <v>29381</v>
      </c>
      <c r="B9050" t="s">
        <v>29382</v>
      </c>
      <c r="C9050" t="s">
        <v>29383</v>
      </c>
      <c r="D9050">
        <v>4</v>
      </c>
      <c r="E9050" t="s">
        <v>13</v>
      </c>
      <c r="F9050" t="s">
        <v>13</v>
      </c>
      <c r="G9050" t="s">
        <v>29378</v>
      </c>
      <c r="H9050" s="3" t="s">
        <v>29384</v>
      </c>
      <c r="I9050" t="s">
        <v>5804</v>
      </c>
      <c r="J9050" t="s">
        <v>29385</v>
      </c>
    </row>
    <row r="9051" spans="1:10" ht="16" x14ac:dyDescent="0.2">
      <c r="A9051" t="s">
        <v>29375</v>
      </c>
      <c r="B9051" t="s">
        <v>29382</v>
      </c>
      <c r="C9051" t="s">
        <v>29383</v>
      </c>
      <c r="D9051">
        <v>2</v>
      </c>
      <c r="E9051" t="s">
        <v>13</v>
      </c>
      <c r="F9051" t="s">
        <v>13</v>
      </c>
      <c r="G9051" t="s">
        <v>29378</v>
      </c>
      <c r="H9051" s="3" t="s">
        <v>29386</v>
      </c>
      <c r="I9051" t="s">
        <v>5804</v>
      </c>
      <c r="J9051" t="s">
        <v>29380</v>
      </c>
    </row>
    <row r="9052" spans="1:10" ht="16" x14ac:dyDescent="0.2">
      <c r="A9052" t="s">
        <v>29381</v>
      </c>
      <c r="B9052" t="s">
        <v>29387</v>
      </c>
      <c r="C9052" t="s">
        <v>29388</v>
      </c>
      <c r="D9052">
        <v>1</v>
      </c>
      <c r="E9052" t="s">
        <v>13</v>
      </c>
      <c r="F9052" t="s">
        <v>13</v>
      </c>
      <c r="G9052" t="s">
        <v>29378</v>
      </c>
      <c r="H9052" s="3" t="s">
        <v>29384</v>
      </c>
      <c r="I9052" t="s">
        <v>5804</v>
      </c>
      <c r="J9052" t="s">
        <v>29385</v>
      </c>
    </row>
    <row r="9053" spans="1:10" ht="16" x14ac:dyDescent="0.2">
      <c r="A9053" t="s">
        <v>29375</v>
      </c>
      <c r="B9053" t="s">
        <v>29387</v>
      </c>
      <c r="C9053" t="s">
        <v>29388</v>
      </c>
      <c r="D9053">
        <v>1</v>
      </c>
      <c r="E9053" t="s">
        <v>13</v>
      </c>
      <c r="F9053" t="s">
        <v>13</v>
      </c>
      <c r="G9053" t="s">
        <v>29378</v>
      </c>
      <c r="H9053" s="3" t="s">
        <v>29386</v>
      </c>
      <c r="I9053" t="s">
        <v>5804</v>
      </c>
      <c r="J9053" t="s">
        <v>29380</v>
      </c>
    </row>
    <row r="9054" spans="1:10" ht="16" x14ac:dyDescent="0.2">
      <c r="A9054" t="s">
        <v>10245</v>
      </c>
      <c r="B9054" t="s">
        <v>29389</v>
      </c>
      <c r="C9054" t="s">
        <v>29390</v>
      </c>
      <c r="D9054">
        <v>2</v>
      </c>
      <c r="E9054" t="s">
        <v>13</v>
      </c>
      <c r="F9054" t="s">
        <v>13</v>
      </c>
      <c r="G9054" t="s">
        <v>29391</v>
      </c>
      <c r="H9054" s="3" t="s">
        <v>29392</v>
      </c>
      <c r="I9054" t="s">
        <v>369</v>
      </c>
      <c r="J9054" t="s">
        <v>10246</v>
      </c>
    </row>
    <row r="9055" spans="1:10" ht="16" x14ac:dyDescent="0.2">
      <c r="A9055" t="s">
        <v>25078</v>
      </c>
      <c r="B9055" t="s">
        <v>29393</v>
      </c>
      <c r="C9055" t="s">
        <v>29394</v>
      </c>
      <c r="D9055">
        <v>5</v>
      </c>
      <c r="E9055" t="s">
        <v>13</v>
      </c>
      <c r="F9055" t="s">
        <v>13</v>
      </c>
      <c r="G9055" t="s">
        <v>29395</v>
      </c>
      <c r="H9055" s="3" t="s">
        <v>29396</v>
      </c>
      <c r="I9055" t="s">
        <v>16</v>
      </c>
      <c r="J9055" t="s">
        <v>25081</v>
      </c>
    </row>
    <row r="9056" spans="1:10" ht="16" x14ac:dyDescent="0.2">
      <c r="A9056" t="s">
        <v>25078</v>
      </c>
      <c r="B9056" t="s">
        <v>29397</v>
      </c>
      <c r="C9056" t="s">
        <v>29398</v>
      </c>
      <c r="D9056">
        <v>3</v>
      </c>
      <c r="E9056" t="s">
        <v>13</v>
      </c>
      <c r="F9056" t="s">
        <v>13</v>
      </c>
      <c r="G9056" t="s">
        <v>29395</v>
      </c>
      <c r="H9056" s="3" t="s">
        <v>29396</v>
      </c>
      <c r="I9056" t="s">
        <v>16</v>
      </c>
      <c r="J9056" t="s">
        <v>25081</v>
      </c>
    </row>
    <row r="9057" spans="1:10" ht="16" x14ac:dyDescent="0.2">
      <c r="A9057" t="s">
        <v>25078</v>
      </c>
      <c r="B9057" t="s">
        <v>29399</v>
      </c>
      <c r="C9057" t="s">
        <v>29400</v>
      </c>
      <c r="D9057">
        <v>1</v>
      </c>
      <c r="E9057" t="s">
        <v>13</v>
      </c>
      <c r="F9057" t="s">
        <v>13</v>
      </c>
      <c r="G9057" t="s">
        <v>29395</v>
      </c>
      <c r="H9057" s="3" t="s">
        <v>29396</v>
      </c>
      <c r="I9057" t="s">
        <v>16</v>
      </c>
      <c r="J9057" t="s">
        <v>25081</v>
      </c>
    </row>
    <row r="9058" spans="1:10" ht="16" x14ac:dyDescent="0.2">
      <c r="A9058" t="s">
        <v>25136</v>
      </c>
      <c r="B9058" t="s">
        <v>29401</v>
      </c>
      <c r="C9058" t="s">
        <v>29402</v>
      </c>
      <c r="D9058">
        <v>2</v>
      </c>
      <c r="E9058" t="s">
        <v>13</v>
      </c>
      <c r="F9058" t="s">
        <v>13</v>
      </c>
      <c r="G9058" t="s">
        <v>29403</v>
      </c>
      <c r="H9058" s="3" t="s">
        <v>29404</v>
      </c>
      <c r="I9058" t="s">
        <v>390</v>
      </c>
      <c r="J9058" t="s">
        <v>25140</v>
      </c>
    </row>
    <row r="9059" spans="1:10" ht="16" x14ac:dyDescent="0.2">
      <c r="A9059" t="s">
        <v>29405</v>
      </c>
      <c r="B9059" t="s">
        <v>29406</v>
      </c>
      <c r="C9059" t="s">
        <v>29407</v>
      </c>
      <c r="D9059">
        <v>1</v>
      </c>
      <c r="E9059" t="s">
        <v>13</v>
      </c>
      <c r="F9059" t="s">
        <v>13</v>
      </c>
      <c r="G9059" t="s">
        <v>29403</v>
      </c>
      <c r="H9059" s="3" t="s">
        <v>29408</v>
      </c>
      <c r="I9059" t="s">
        <v>390</v>
      </c>
      <c r="J9059" t="s">
        <v>29409</v>
      </c>
    </row>
    <row r="9060" spans="1:10" ht="16" x14ac:dyDescent="0.2">
      <c r="A9060" t="s">
        <v>29410</v>
      </c>
      <c r="B9060" t="s">
        <v>29411</v>
      </c>
      <c r="C9060" t="s">
        <v>29412</v>
      </c>
      <c r="D9060">
        <v>1</v>
      </c>
      <c r="E9060" t="s">
        <v>13</v>
      </c>
      <c r="F9060" t="s">
        <v>13</v>
      </c>
      <c r="G9060" t="s">
        <v>29413</v>
      </c>
      <c r="H9060" s="3" t="s">
        <v>29414</v>
      </c>
      <c r="I9060" t="s">
        <v>1002</v>
      </c>
      <c r="J9060" t="s">
        <v>29415</v>
      </c>
    </row>
    <row r="9061" spans="1:10" ht="16" x14ac:dyDescent="0.2">
      <c r="A9061" t="s">
        <v>29416</v>
      </c>
      <c r="B9061" t="s">
        <v>29411</v>
      </c>
      <c r="C9061" t="s">
        <v>29412</v>
      </c>
      <c r="D9061">
        <v>1</v>
      </c>
      <c r="E9061" t="s">
        <v>13</v>
      </c>
      <c r="F9061" t="s">
        <v>13</v>
      </c>
      <c r="G9061" t="s">
        <v>29413</v>
      </c>
      <c r="H9061" s="3" t="s">
        <v>29414</v>
      </c>
      <c r="I9061" t="s">
        <v>1002</v>
      </c>
      <c r="J9061" t="s">
        <v>29417</v>
      </c>
    </row>
    <row r="9062" spans="1:10" ht="16" x14ac:dyDescent="0.2">
      <c r="A9062" t="s">
        <v>29418</v>
      </c>
      <c r="B9062" t="s">
        <v>29411</v>
      </c>
      <c r="C9062" t="s">
        <v>29412</v>
      </c>
      <c r="D9062">
        <v>1</v>
      </c>
      <c r="E9062" t="s">
        <v>13</v>
      </c>
      <c r="F9062" t="s">
        <v>13</v>
      </c>
      <c r="G9062" t="s">
        <v>29413</v>
      </c>
      <c r="H9062" s="3" t="s">
        <v>29414</v>
      </c>
      <c r="I9062" t="s">
        <v>1002</v>
      </c>
      <c r="J9062" t="s">
        <v>29419</v>
      </c>
    </row>
    <row r="9063" spans="1:10" ht="16" x14ac:dyDescent="0.2">
      <c r="A9063" t="s">
        <v>1868</v>
      </c>
      <c r="B9063" t="s">
        <v>29420</v>
      </c>
      <c r="C9063" t="s">
        <v>29421</v>
      </c>
      <c r="D9063">
        <v>6</v>
      </c>
      <c r="E9063" t="s">
        <v>13</v>
      </c>
      <c r="F9063" t="s">
        <v>13</v>
      </c>
      <c r="G9063" t="s">
        <v>29413</v>
      </c>
      <c r="H9063" s="3" t="s">
        <v>29422</v>
      </c>
      <c r="I9063" t="s">
        <v>1002</v>
      </c>
      <c r="J9063" t="s">
        <v>1873</v>
      </c>
    </row>
    <row r="9064" spans="1:10" ht="16" x14ac:dyDescent="0.2">
      <c r="A9064" t="s">
        <v>17775</v>
      </c>
      <c r="B9064" t="s">
        <v>29423</v>
      </c>
      <c r="C9064" t="s">
        <v>29424</v>
      </c>
      <c r="D9064">
        <v>3</v>
      </c>
      <c r="E9064" t="s">
        <v>13</v>
      </c>
      <c r="F9064" t="s">
        <v>13</v>
      </c>
      <c r="G9064" t="s">
        <v>29413</v>
      </c>
      <c r="H9064" s="3" t="s">
        <v>29414</v>
      </c>
      <c r="I9064" t="s">
        <v>1002</v>
      </c>
      <c r="J9064" t="s">
        <v>17780</v>
      </c>
    </row>
    <row r="9065" spans="1:10" ht="16" x14ac:dyDescent="0.2">
      <c r="A9065" t="s">
        <v>29416</v>
      </c>
      <c r="B9065" t="s">
        <v>29425</v>
      </c>
      <c r="C9065" t="s">
        <v>29426</v>
      </c>
      <c r="D9065">
        <v>3</v>
      </c>
      <c r="E9065" t="s">
        <v>13</v>
      </c>
      <c r="F9065" t="s">
        <v>13</v>
      </c>
      <c r="G9065" t="s">
        <v>29413</v>
      </c>
      <c r="H9065" s="3" t="s">
        <v>29414</v>
      </c>
      <c r="I9065" t="s">
        <v>1002</v>
      </c>
      <c r="J9065" t="s">
        <v>29417</v>
      </c>
    </row>
    <row r="9066" spans="1:10" ht="16" x14ac:dyDescent="0.2">
      <c r="A9066" t="s">
        <v>29416</v>
      </c>
      <c r="B9066" t="s">
        <v>29427</v>
      </c>
      <c r="C9066" t="s">
        <v>29428</v>
      </c>
      <c r="D9066">
        <v>2</v>
      </c>
      <c r="E9066" t="s">
        <v>13</v>
      </c>
      <c r="F9066" t="s">
        <v>13</v>
      </c>
      <c r="G9066" t="s">
        <v>29413</v>
      </c>
      <c r="H9066" s="3" t="s">
        <v>29414</v>
      </c>
      <c r="I9066" t="s">
        <v>1002</v>
      </c>
      <c r="J9066" t="s">
        <v>29417</v>
      </c>
    </row>
    <row r="9067" spans="1:10" ht="16" x14ac:dyDescent="0.2">
      <c r="A9067" t="s">
        <v>12125</v>
      </c>
      <c r="B9067" t="s">
        <v>29429</v>
      </c>
      <c r="C9067" t="s">
        <v>29430</v>
      </c>
      <c r="D9067">
        <v>3</v>
      </c>
      <c r="E9067" t="s">
        <v>13</v>
      </c>
      <c r="F9067" t="s">
        <v>13</v>
      </c>
      <c r="G9067" t="s">
        <v>29431</v>
      </c>
      <c r="H9067" s="3" t="s">
        <v>29432</v>
      </c>
      <c r="I9067" t="s">
        <v>1002</v>
      </c>
      <c r="J9067" t="s">
        <v>12129</v>
      </c>
    </row>
    <row r="9068" spans="1:10" ht="16" x14ac:dyDescent="0.2">
      <c r="A9068" t="s">
        <v>1250</v>
      </c>
      <c r="B9068" t="s">
        <v>1869</v>
      </c>
      <c r="C9068" t="s">
        <v>1870</v>
      </c>
      <c r="D9068">
        <v>1</v>
      </c>
      <c r="E9068" t="s">
        <v>13</v>
      </c>
      <c r="F9068" t="s">
        <v>13</v>
      </c>
      <c r="G9068" t="s">
        <v>29431</v>
      </c>
      <c r="H9068" s="3" t="s">
        <v>29432</v>
      </c>
      <c r="I9068" t="s">
        <v>1002</v>
      </c>
      <c r="J9068" t="s">
        <v>1254</v>
      </c>
    </row>
    <row r="9069" spans="1:10" ht="16" x14ac:dyDescent="0.2">
      <c r="A9069" t="s">
        <v>29433</v>
      </c>
      <c r="B9069" t="s">
        <v>29209</v>
      </c>
      <c r="C9069" t="s">
        <v>29210</v>
      </c>
      <c r="D9069">
        <v>2</v>
      </c>
      <c r="E9069" t="s">
        <v>13</v>
      </c>
      <c r="F9069" t="s">
        <v>13</v>
      </c>
      <c r="G9069" t="s">
        <v>29434</v>
      </c>
      <c r="H9069" s="3" t="s">
        <v>29435</v>
      </c>
      <c r="I9069" t="s">
        <v>62</v>
      </c>
      <c r="J9069" t="s">
        <v>29436</v>
      </c>
    </row>
    <row r="9070" spans="1:10" ht="16" x14ac:dyDescent="0.2">
      <c r="A9070" t="s">
        <v>29437</v>
      </c>
      <c r="B9070" t="s">
        <v>29438</v>
      </c>
      <c r="C9070" t="s">
        <v>29439</v>
      </c>
      <c r="D9070">
        <v>5</v>
      </c>
      <c r="E9070" t="s">
        <v>13</v>
      </c>
      <c r="F9070" t="s">
        <v>13</v>
      </c>
      <c r="G9070" t="s">
        <v>29434</v>
      </c>
      <c r="H9070" s="3" t="s">
        <v>29440</v>
      </c>
      <c r="I9070" t="s">
        <v>62</v>
      </c>
      <c r="J9070" t="s">
        <v>29441</v>
      </c>
    </row>
    <row r="9071" spans="1:10" s="4" customFormat="1" ht="16" x14ac:dyDescent="0.2">
      <c r="A9071" s="4" t="s">
        <v>29442</v>
      </c>
      <c r="B9071" s="4" t="s">
        <v>29209</v>
      </c>
      <c r="C9071" s="4" t="s">
        <v>29210</v>
      </c>
      <c r="D9071" s="4">
        <v>2</v>
      </c>
      <c r="E9071" s="4" t="s">
        <v>13</v>
      </c>
      <c r="F9071" s="4" t="s">
        <v>13</v>
      </c>
      <c r="G9071" s="4" t="s">
        <v>29434</v>
      </c>
      <c r="H9071" s="5" t="s">
        <v>29435</v>
      </c>
      <c r="I9071" s="4" t="s">
        <v>62</v>
      </c>
      <c r="J9071" s="4" t="s">
        <v>29443</v>
      </c>
    </row>
    <row r="9072" spans="1:10" ht="16" x14ac:dyDescent="0.2">
      <c r="A9072" t="s">
        <v>29444</v>
      </c>
      <c r="B9072" t="s">
        <v>29445</v>
      </c>
      <c r="C9072" t="s">
        <v>29446</v>
      </c>
      <c r="D9072">
        <v>13</v>
      </c>
      <c r="E9072" t="s">
        <v>13</v>
      </c>
      <c r="F9072" t="s">
        <v>13</v>
      </c>
      <c r="G9072" t="s">
        <v>29447</v>
      </c>
      <c r="H9072" s="3" t="s">
        <v>29448</v>
      </c>
      <c r="I9072" t="s">
        <v>62</v>
      </c>
      <c r="J9072" t="s">
        <v>29449</v>
      </c>
    </row>
    <row r="9073" spans="1:10" ht="16" x14ac:dyDescent="0.2">
      <c r="A9073" t="s">
        <v>29444</v>
      </c>
      <c r="B9073" t="s">
        <v>29450</v>
      </c>
      <c r="C9073" t="s">
        <v>29451</v>
      </c>
      <c r="D9073">
        <v>6</v>
      </c>
      <c r="E9073" t="s">
        <v>13</v>
      </c>
      <c r="F9073" t="s">
        <v>13</v>
      </c>
      <c r="G9073" t="s">
        <v>29447</v>
      </c>
      <c r="H9073" s="3" t="s">
        <v>29448</v>
      </c>
      <c r="I9073" t="s">
        <v>62</v>
      </c>
      <c r="J9073" t="s">
        <v>29449</v>
      </c>
    </row>
    <row r="9074" spans="1:10" ht="16" x14ac:dyDescent="0.2">
      <c r="A9074" t="s">
        <v>29444</v>
      </c>
      <c r="B9074" t="s">
        <v>29452</v>
      </c>
      <c r="C9074" t="s">
        <v>29453</v>
      </c>
      <c r="D9074">
        <v>17</v>
      </c>
      <c r="E9074" t="s">
        <v>13</v>
      </c>
      <c r="F9074" t="s">
        <v>13</v>
      </c>
      <c r="G9074" t="s">
        <v>29447</v>
      </c>
      <c r="H9074" s="3" t="s">
        <v>29448</v>
      </c>
      <c r="I9074" t="s">
        <v>62</v>
      </c>
      <c r="J9074" t="s">
        <v>29449</v>
      </c>
    </row>
    <row r="9075" spans="1:10" ht="16" x14ac:dyDescent="0.2">
      <c r="A9075" t="s">
        <v>29444</v>
      </c>
      <c r="B9075" t="s">
        <v>29454</v>
      </c>
      <c r="C9075" t="s">
        <v>29455</v>
      </c>
      <c r="D9075">
        <v>5</v>
      </c>
      <c r="E9075" t="s">
        <v>13</v>
      </c>
      <c r="F9075" t="s">
        <v>13</v>
      </c>
      <c r="G9075" t="s">
        <v>29447</v>
      </c>
      <c r="H9075" s="3" t="s">
        <v>29448</v>
      </c>
      <c r="I9075" t="s">
        <v>62</v>
      </c>
      <c r="J9075" t="s">
        <v>29449</v>
      </c>
    </row>
    <row r="9076" spans="1:10" ht="16" x14ac:dyDescent="0.2">
      <c r="A9076" t="s">
        <v>29444</v>
      </c>
      <c r="B9076" t="s">
        <v>29456</v>
      </c>
      <c r="C9076" t="s">
        <v>29457</v>
      </c>
      <c r="D9076">
        <v>10</v>
      </c>
      <c r="E9076" t="s">
        <v>13</v>
      </c>
      <c r="F9076" t="s">
        <v>13</v>
      </c>
      <c r="G9076" t="s">
        <v>29447</v>
      </c>
      <c r="H9076" s="3" t="s">
        <v>29448</v>
      </c>
      <c r="I9076" t="s">
        <v>62</v>
      </c>
      <c r="J9076" t="s">
        <v>29449</v>
      </c>
    </row>
    <row r="9077" spans="1:10" ht="16" x14ac:dyDescent="0.2">
      <c r="A9077" t="s">
        <v>12911</v>
      </c>
      <c r="B9077" t="s">
        <v>29458</v>
      </c>
      <c r="C9077" t="s">
        <v>29459</v>
      </c>
      <c r="D9077">
        <v>2</v>
      </c>
      <c r="E9077" t="s">
        <v>13</v>
      </c>
      <c r="F9077" t="s">
        <v>13</v>
      </c>
      <c r="G9077" t="s">
        <v>29447</v>
      </c>
      <c r="H9077" s="3" t="s">
        <v>29448</v>
      </c>
      <c r="I9077" t="s">
        <v>62</v>
      </c>
      <c r="J9077" t="s">
        <v>12916</v>
      </c>
    </row>
    <row r="9078" spans="1:10" ht="16" x14ac:dyDescent="0.2">
      <c r="A9078" t="s">
        <v>29444</v>
      </c>
      <c r="B9078" t="s">
        <v>29460</v>
      </c>
      <c r="C9078" t="s">
        <v>29461</v>
      </c>
      <c r="D9078">
        <v>9</v>
      </c>
      <c r="E9078" t="s">
        <v>13</v>
      </c>
      <c r="F9078" t="s">
        <v>13</v>
      </c>
      <c r="G9078" t="s">
        <v>29447</v>
      </c>
      <c r="H9078" s="3" t="s">
        <v>29448</v>
      </c>
      <c r="I9078" t="s">
        <v>62</v>
      </c>
      <c r="J9078" t="s">
        <v>29449</v>
      </c>
    </row>
    <row r="9079" spans="1:10" ht="16" x14ac:dyDescent="0.2">
      <c r="A9079" t="s">
        <v>29444</v>
      </c>
      <c r="B9079" t="s">
        <v>29462</v>
      </c>
      <c r="C9079" t="s">
        <v>29463</v>
      </c>
      <c r="D9079">
        <v>3</v>
      </c>
      <c r="E9079" t="s">
        <v>13</v>
      </c>
      <c r="F9079" t="s">
        <v>13</v>
      </c>
      <c r="G9079" t="s">
        <v>29447</v>
      </c>
      <c r="H9079" s="3" t="s">
        <v>29448</v>
      </c>
      <c r="I9079" t="s">
        <v>62</v>
      </c>
      <c r="J9079" t="s">
        <v>29449</v>
      </c>
    </row>
    <row r="9080" spans="1:10" ht="16" x14ac:dyDescent="0.2">
      <c r="A9080" t="s">
        <v>29444</v>
      </c>
      <c r="B9080" t="s">
        <v>29464</v>
      </c>
      <c r="C9080" t="s">
        <v>29465</v>
      </c>
      <c r="D9080">
        <v>12</v>
      </c>
      <c r="E9080" t="s">
        <v>13</v>
      </c>
      <c r="F9080" t="s">
        <v>13</v>
      </c>
      <c r="G9080" t="s">
        <v>29447</v>
      </c>
      <c r="H9080" s="3" t="s">
        <v>29448</v>
      </c>
      <c r="I9080" t="s">
        <v>62</v>
      </c>
      <c r="J9080" t="s">
        <v>29449</v>
      </c>
    </row>
    <row r="9081" spans="1:10" ht="16" x14ac:dyDescent="0.2">
      <c r="A9081" t="s">
        <v>29444</v>
      </c>
      <c r="B9081" t="s">
        <v>29466</v>
      </c>
      <c r="C9081" t="s">
        <v>29467</v>
      </c>
      <c r="D9081">
        <v>8</v>
      </c>
      <c r="E9081" t="s">
        <v>13</v>
      </c>
      <c r="F9081" t="s">
        <v>13</v>
      </c>
      <c r="G9081" t="s">
        <v>29447</v>
      </c>
      <c r="H9081" s="3" t="s">
        <v>29448</v>
      </c>
      <c r="I9081" t="s">
        <v>62</v>
      </c>
      <c r="J9081" t="s">
        <v>29449</v>
      </c>
    </row>
    <row r="9082" spans="1:10" ht="16" x14ac:dyDescent="0.2">
      <c r="A9082" t="s">
        <v>29444</v>
      </c>
      <c r="B9082" t="s">
        <v>29468</v>
      </c>
      <c r="C9082" t="s">
        <v>29469</v>
      </c>
      <c r="D9082">
        <v>11</v>
      </c>
      <c r="E9082" t="s">
        <v>13</v>
      </c>
      <c r="F9082" t="s">
        <v>13</v>
      </c>
      <c r="G9082" t="s">
        <v>29447</v>
      </c>
      <c r="H9082" s="3" t="s">
        <v>29448</v>
      </c>
      <c r="I9082" t="s">
        <v>62</v>
      </c>
      <c r="J9082" t="s">
        <v>29449</v>
      </c>
    </row>
    <row r="9083" spans="1:10" ht="16" x14ac:dyDescent="0.2">
      <c r="A9083" t="s">
        <v>29444</v>
      </c>
      <c r="B9083" t="s">
        <v>29470</v>
      </c>
      <c r="C9083" t="s">
        <v>29471</v>
      </c>
      <c r="D9083">
        <v>4</v>
      </c>
      <c r="E9083" t="s">
        <v>13</v>
      </c>
      <c r="F9083" t="s">
        <v>13</v>
      </c>
      <c r="G9083" t="s">
        <v>29447</v>
      </c>
      <c r="H9083" s="3" t="s">
        <v>29448</v>
      </c>
      <c r="I9083" t="s">
        <v>62</v>
      </c>
      <c r="J9083" t="s">
        <v>29449</v>
      </c>
    </row>
    <row r="9084" spans="1:10" ht="16" x14ac:dyDescent="0.2">
      <c r="A9084" t="s">
        <v>29444</v>
      </c>
      <c r="B9084" t="s">
        <v>29472</v>
      </c>
      <c r="C9084" t="s">
        <v>29473</v>
      </c>
      <c r="D9084">
        <v>7</v>
      </c>
      <c r="E9084" t="s">
        <v>13</v>
      </c>
      <c r="F9084" t="s">
        <v>13</v>
      </c>
      <c r="G9084" t="s">
        <v>29447</v>
      </c>
      <c r="H9084" s="3" t="s">
        <v>29448</v>
      </c>
      <c r="I9084" t="s">
        <v>62</v>
      </c>
      <c r="J9084" t="s">
        <v>29449</v>
      </c>
    </row>
    <row r="9085" spans="1:10" ht="16" x14ac:dyDescent="0.2">
      <c r="A9085" t="s">
        <v>141</v>
      </c>
      <c r="B9085" t="s">
        <v>29474</v>
      </c>
      <c r="C9085" t="s">
        <v>29475</v>
      </c>
      <c r="D9085">
        <v>2</v>
      </c>
      <c r="E9085" t="s">
        <v>13</v>
      </c>
      <c r="F9085" t="s">
        <v>13</v>
      </c>
      <c r="G9085" t="s">
        <v>29476</v>
      </c>
      <c r="H9085" s="3" t="s">
        <v>29477</v>
      </c>
      <c r="I9085" t="s">
        <v>62</v>
      </c>
      <c r="J9085" t="s">
        <v>147</v>
      </c>
    </row>
    <row r="9086" spans="1:10" ht="16" x14ac:dyDescent="0.2">
      <c r="A9086" t="s">
        <v>150</v>
      </c>
      <c r="B9086" t="s">
        <v>29474</v>
      </c>
      <c r="C9086" t="s">
        <v>29475</v>
      </c>
      <c r="D9086">
        <v>2</v>
      </c>
      <c r="E9086" t="s">
        <v>13</v>
      </c>
      <c r="F9086" t="s">
        <v>13</v>
      </c>
      <c r="G9086" t="s">
        <v>29476</v>
      </c>
      <c r="H9086" s="3" t="s">
        <v>29477</v>
      </c>
      <c r="I9086" t="s">
        <v>62</v>
      </c>
      <c r="J9086" t="s">
        <v>151</v>
      </c>
    </row>
    <row r="9087" spans="1:10" ht="16" x14ac:dyDescent="0.2">
      <c r="A9087" t="s">
        <v>164</v>
      </c>
      <c r="B9087" t="s">
        <v>29474</v>
      </c>
      <c r="C9087" t="s">
        <v>29475</v>
      </c>
      <c r="D9087">
        <v>6</v>
      </c>
      <c r="E9087" t="s">
        <v>13</v>
      </c>
      <c r="F9087" t="s">
        <v>13</v>
      </c>
      <c r="G9087" t="s">
        <v>29476</v>
      </c>
      <c r="H9087" s="3" t="s">
        <v>29477</v>
      </c>
      <c r="I9087" t="s">
        <v>62</v>
      </c>
      <c r="J9087" t="s">
        <v>165</v>
      </c>
    </row>
    <row r="9088" spans="1:10" ht="16" x14ac:dyDescent="0.2">
      <c r="A9088" t="s">
        <v>156</v>
      </c>
      <c r="B9088" t="s">
        <v>29474</v>
      </c>
      <c r="C9088" t="s">
        <v>29475</v>
      </c>
      <c r="D9088">
        <v>12</v>
      </c>
      <c r="E9088" t="s">
        <v>13</v>
      </c>
      <c r="F9088" t="s">
        <v>13</v>
      </c>
      <c r="G9088" t="s">
        <v>29476</v>
      </c>
      <c r="H9088" s="3" t="s">
        <v>29477</v>
      </c>
      <c r="I9088" t="s">
        <v>62</v>
      </c>
      <c r="J9088" t="s">
        <v>157</v>
      </c>
    </row>
    <row r="9089" spans="1:10" ht="16" x14ac:dyDescent="0.2">
      <c r="A9089" t="s">
        <v>166</v>
      </c>
      <c r="B9089" t="s">
        <v>29474</v>
      </c>
      <c r="C9089" t="s">
        <v>29475</v>
      </c>
      <c r="D9089">
        <v>7</v>
      </c>
      <c r="E9089" t="s">
        <v>13</v>
      </c>
      <c r="F9089" t="s">
        <v>13</v>
      </c>
      <c r="G9089" t="s">
        <v>29476</v>
      </c>
      <c r="H9089" s="3" t="s">
        <v>29478</v>
      </c>
      <c r="I9089" t="s">
        <v>62</v>
      </c>
      <c r="J9089" t="s">
        <v>169</v>
      </c>
    </row>
    <row r="9090" spans="1:10" ht="16" x14ac:dyDescent="0.2">
      <c r="A9090" t="s">
        <v>29479</v>
      </c>
      <c r="B9090" t="s">
        <v>29480</v>
      </c>
      <c r="C9090" t="s">
        <v>29481</v>
      </c>
      <c r="D9090">
        <v>1</v>
      </c>
      <c r="E9090" t="s">
        <v>401</v>
      </c>
      <c r="F9090" t="s">
        <v>13</v>
      </c>
      <c r="G9090" t="s">
        <v>29482</v>
      </c>
      <c r="H9090" s="3" t="s">
        <v>29483</v>
      </c>
      <c r="I9090" t="s">
        <v>404</v>
      </c>
      <c r="J9090" t="s">
        <v>29484</v>
      </c>
    </row>
    <row r="9091" spans="1:10" ht="16" x14ac:dyDescent="0.2">
      <c r="A9091" t="s">
        <v>29485</v>
      </c>
      <c r="B9091" t="s">
        <v>29486</v>
      </c>
      <c r="C9091" t="s">
        <v>29487</v>
      </c>
      <c r="D9091">
        <v>1</v>
      </c>
      <c r="E9091" t="s">
        <v>401</v>
      </c>
      <c r="F9091" t="s">
        <v>13</v>
      </c>
      <c r="G9091" t="s">
        <v>29482</v>
      </c>
      <c r="H9091" s="3" t="s">
        <v>29488</v>
      </c>
      <c r="I9091" t="s">
        <v>404</v>
      </c>
      <c r="J9091" t="s">
        <v>29489</v>
      </c>
    </row>
    <row r="9092" spans="1:10" ht="16" x14ac:dyDescent="0.2">
      <c r="A9092" t="s">
        <v>29490</v>
      </c>
      <c r="B9092" t="s">
        <v>29491</v>
      </c>
      <c r="C9092" t="s">
        <v>29481</v>
      </c>
      <c r="D9092">
        <v>1</v>
      </c>
      <c r="E9092" t="s">
        <v>401</v>
      </c>
      <c r="F9092" t="s">
        <v>13</v>
      </c>
      <c r="G9092" t="s">
        <v>29482</v>
      </c>
      <c r="H9092" s="3" t="s">
        <v>29492</v>
      </c>
      <c r="I9092" t="s">
        <v>404</v>
      </c>
      <c r="J9092" t="s">
        <v>29493</v>
      </c>
    </row>
    <row r="9093" spans="1:10" ht="16" x14ac:dyDescent="0.2">
      <c r="A9093" t="s">
        <v>29494</v>
      </c>
      <c r="B9093" t="s">
        <v>29495</v>
      </c>
      <c r="C9093" t="s">
        <v>29496</v>
      </c>
      <c r="D9093">
        <v>1</v>
      </c>
      <c r="E9093" t="s">
        <v>401</v>
      </c>
      <c r="F9093" t="s">
        <v>13</v>
      </c>
      <c r="G9093" t="s">
        <v>29482</v>
      </c>
      <c r="H9093" s="3" t="s">
        <v>29497</v>
      </c>
      <c r="I9093" t="s">
        <v>404</v>
      </c>
      <c r="J9093" t="s">
        <v>29498</v>
      </c>
    </row>
    <row r="9094" spans="1:10" ht="16" x14ac:dyDescent="0.2">
      <c r="A9094" t="s">
        <v>29499</v>
      </c>
      <c r="B9094" t="s">
        <v>29500</v>
      </c>
      <c r="C9094" t="s">
        <v>29487</v>
      </c>
      <c r="D9094">
        <v>1</v>
      </c>
      <c r="E9094" t="s">
        <v>401</v>
      </c>
      <c r="F9094" t="s">
        <v>13</v>
      </c>
      <c r="G9094" t="s">
        <v>29482</v>
      </c>
      <c r="H9094" s="3" t="s">
        <v>29497</v>
      </c>
      <c r="I9094" t="s">
        <v>404</v>
      </c>
      <c r="J9094" t="s">
        <v>29501</v>
      </c>
    </row>
    <row r="9095" spans="1:10" ht="16" x14ac:dyDescent="0.2">
      <c r="A9095" t="s">
        <v>29502</v>
      </c>
      <c r="B9095" t="s">
        <v>29491</v>
      </c>
      <c r="C9095" t="s">
        <v>29481</v>
      </c>
      <c r="D9095">
        <v>1</v>
      </c>
      <c r="E9095" t="s">
        <v>401</v>
      </c>
      <c r="F9095" t="s">
        <v>13</v>
      </c>
      <c r="G9095" t="s">
        <v>29482</v>
      </c>
      <c r="H9095" s="3" t="s">
        <v>29492</v>
      </c>
      <c r="I9095" t="s">
        <v>404</v>
      </c>
      <c r="J9095" t="s">
        <v>29503</v>
      </c>
    </row>
    <row r="9096" spans="1:10" ht="16" x14ac:dyDescent="0.2">
      <c r="A9096" t="s">
        <v>29504</v>
      </c>
      <c r="B9096" t="s">
        <v>29480</v>
      </c>
      <c r="C9096" t="s">
        <v>29481</v>
      </c>
      <c r="D9096">
        <v>1</v>
      </c>
      <c r="E9096" t="s">
        <v>401</v>
      </c>
      <c r="F9096" t="s">
        <v>13</v>
      </c>
      <c r="G9096" t="s">
        <v>29482</v>
      </c>
      <c r="H9096" s="3" t="s">
        <v>29483</v>
      </c>
      <c r="I9096" t="s">
        <v>404</v>
      </c>
      <c r="J9096" t="s">
        <v>29505</v>
      </c>
    </row>
    <row r="9097" spans="1:10" ht="16" x14ac:dyDescent="0.2">
      <c r="A9097" t="s">
        <v>29506</v>
      </c>
      <c r="B9097" t="s">
        <v>29507</v>
      </c>
      <c r="C9097" t="s">
        <v>29508</v>
      </c>
      <c r="D9097">
        <v>2</v>
      </c>
      <c r="E9097" t="s">
        <v>401</v>
      </c>
      <c r="F9097" t="s">
        <v>13</v>
      </c>
      <c r="G9097" t="s">
        <v>29482</v>
      </c>
      <c r="H9097" s="3" t="s">
        <v>29509</v>
      </c>
      <c r="I9097" t="s">
        <v>404</v>
      </c>
      <c r="J9097" t="s">
        <v>29510</v>
      </c>
    </row>
    <row r="9098" spans="1:10" ht="16" x14ac:dyDescent="0.2">
      <c r="A9098" t="s">
        <v>5999</v>
      </c>
      <c r="B9098" t="s">
        <v>29511</v>
      </c>
      <c r="C9098" t="s">
        <v>29512</v>
      </c>
      <c r="D9098">
        <v>2</v>
      </c>
      <c r="E9098" t="s">
        <v>13</v>
      </c>
      <c r="F9098" t="s">
        <v>13</v>
      </c>
      <c r="G9098" t="s">
        <v>29513</v>
      </c>
      <c r="H9098" s="3" t="s">
        <v>29514</v>
      </c>
      <c r="I9098" t="s">
        <v>369</v>
      </c>
      <c r="J9098" t="s">
        <v>6005</v>
      </c>
    </row>
    <row r="9099" spans="1:10" ht="32" x14ac:dyDescent="0.2">
      <c r="A9099" t="s">
        <v>29515</v>
      </c>
      <c r="B9099" t="s">
        <v>29516</v>
      </c>
      <c r="C9099" t="s">
        <v>29517</v>
      </c>
      <c r="D9099">
        <v>1</v>
      </c>
      <c r="E9099" t="s">
        <v>13</v>
      </c>
      <c r="F9099" t="s">
        <v>13</v>
      </c>
      <c r="G9099" t="s">
        <v>29518</v>
      </c>
      <c r="H9099" s="3" t="s">
        <v>29519</v>
      </c>
      <c r="I9099" t="s">
        <v>62</v>
      </c>
      <c r="J9099" t="s">
        <v>29520</v>
      </c>
    </row>
    <row r="9100" spans="1:10" ht="16" x14ac:dyDescent="0.2">
      <c r="A9100" t="s">
        <v>29521</v>
      </c>
      <c r="B9100" t="s">
        <v>29522</v>
      </c>
      <c r="C9100" t="s">
        <v>29523</v>
      </c>
      <c r="D9100">
        <v>1</v>
      </c>
      <c r="E9100" t="s">
        <v>13</v>
      </c>
      <c r="F9100" t="s">
        <v>13</v>
      </c>
      <c r="G9100" t="s">
        <v>29524</v>
      </c>
      <c r="H9100" s="3" t="s">
        <v>29525</v>
      </c>
      <c r="I9100" t="s">
        <v>246</v>
      </c>
      <c r="J9100" t="s">
        <v>29526</v>
      </c>
    </row>
    <row r="9101" spans="1:10" ht="16" x14ac:dyDescent="0.2">
      <c r="A9101" t="s">
        <v>29527</v>
      </c>
      <c r="B9101" t="s">
        <v>29528</v>
      </c>
      <c r="C9101" t="s">
        <v>29529</v>
      </c>
      <c r="D9101">
        <v>4</v>
      </c>
      <c r="E9101" t="s">
        <v>13</v>
      </c>
      <c r="F9101" t="s">
        <v>13</v>
      </c>
      <c r="G9101" t="s">
        <v>29530</v>
      </c>
      <c r="H9101" s="3" t="s">
        <v>29531</v>
      </c>
      <c r="I9101" t="s">
        <v>62</v>
      </c>
      <c r="J9101" t="s">
        <v>29532</v>
      </c>
    </row>
    <row r="9102" spans="1:10" ht="16" x14ac:dyDescent="0.2">
      <c r="A9102" t="s">
        <v>27984</v>
      </c>
      <c r="B9102" t="s">
        <v>29533</v>
      </c>
      <c r="C9102" t="s">
        <v>29534</v>
      </c>
      <c r="D9102">
        <v>13</v>
      </c>
      <c r="E9102" t="s">
        <v>13</v>
      </c>
      <c r="F9102" t="s">
        <v>13</v>
      </c>
      <c r="G9102" t="s">
        <v>29535</v>
      </c>
      <c r="H9102" s="3" t="s">
        <v>29536</v>
      </c>
      <c r="I9102" t="s">
        <v>824</v>
      </c>
      <c r="J9102" t="s">
        <v>27988</v>
      </c>
    </row>
    <row r="9103" spans="1:10" ht="16" x14ac:dyDescent="0.2">
      <c r="A9103" t="s">
        <v>27895</v>
      </c>
      <c r="B9103" t="s">
        <v>29533</v>
      </c>
      <c r="C9103" t="s">
        <v>29534</v>
      </c>
      <c r="D9103">
        <v>7</v>
      </c>
      <c r="E9103" t="s">
        <v>13</v>
      </c>
      <c r="F9103" t="s">
        <v>13</v>
      </c>
      <c r="G9103" t="s">
        <v>29535</v>
      </c>
      <c r="H9103" s="3" t="s">
        <v>29536</v>
      </c>
      <c r="I9103" t="s">
        <v>824</v>
      </c>
      <c r="J9103" t="s">
        <v>27898</v>
      </c>
    </row>
    <row r="9104" spans="1:10" ht="16" x14ac:dyDescent="0.2">
      <c r="A9104" t="s">
        <v>29537</v>
      </c>
      <c r="B9104" t="s">
        <v>29533</v>
      </c>
      <c r="C9104" t="s">
        <v>29534</v>
      </c>
      <c r="D9104">
        <v>11</v>
      </c>
      <c r="E9104" t="s">
        <v>13</v>
      </c>
      <c r="F9104" t="s">
        <v>13</v>
      </c>
      <c r="G9104" t="s">
        <v>29535</v>
      </c>
      <c r="H9104" s="3" t="s">
        <v>29536</v>
      </c>
      <c r="I9104" t="s">
        <v>824</v>
      </c>
      <c r="J9104" t="s">
        <v>29538</v>
      </c>
    </row>
    <row r="9105" spans="1:10" ht="16" x14ac:dyDescent="0.2">
      <c r="A9105" t="s">
        <v>29539</v>
      </c>
      <c r="B9105" t="s">
        <v>29540</v>
      </c>
      <c r="C9105" t="s">
        <v>29541</v>
      </c>
      <c r="D9105">
        <v>1</v>
      </c>
      <c r="E9105" t="s">
        <v>13</v>
      </c>
      <c r="F9105" t="s">
        <v>13</v>
      </c>
      <c r="G9105" t="s">
        <v>29542</v>
      </c>
      <c r="H9105" s="3" t="s">
        <v>29543</v>
      </c>
      <c r="I9105" t="s">
        <v>1658</v>
      </c>
      <c r="J9105" t="s">
        <v>29544</v>
      </c>
    </row>
    <row r="9106" spans="1:10" ht="16" x14ac:dyDescent="0.2">
      <c r="A9106" t="s">
        <v>29539</v>
      </c>
      <c r="B9106" t="s">
        <v>29545</v>
      </c>
      <c r="C9106" t="s">
        <v>29546</v>
      </c>
      <c r="D9106">
        <v>2</v>
      </c>
      <c r="E9106" t="s">
        <v>13</v>
      </c>
      <c r="F9106" t="s">
        <v>13</v>
      </c>
      <c r="G9106" t="s">
        <v>29542</v>
      </c>
      <c r="H9106" s="3" t="s">
        <v>29543</v>
      </c>
      <c r="I9106" t="s">
        <v>1658</v>
      </c>
      <c r="J9106" t="s">
        <v>29544</v>
      </c>
    </row>
    <row r="9107" spans="1:10" ht="16" x14ac:dyDescent="0.2">
      <c r="A9107" t="s">
        <v>29539</v>
      </c>
      <c r="B9107" t="s">
        <v>29547</v>
      </c>
      <c r="C9107" t="s">
        <v>29548</v>
      </c>
      <c r="D9107">
        <v>3</v>
      </c>
      <c r="E9107" t="s">
        <v>13</v>
      </c>
      <c r="F9107" t="s">
        <v>13</v>
      </c>
      <c r="G9107" t="s">
        <v>29542</v>
      </c>
      <c r="H9107" s="3" t="s">
        <v>29543</v>
      </c>
      <c r="I9107" t="s">
        <v>1658</v>
      </c>
      <c r="J9107" t="s">
        <v>29544</v>
      </c>
    </row>
    <row r="9108" spans="1:10" ht="16" x14ac:dyDescent="0.2">
      <c r="A9108" t="s">
        <v>29549</v>
      </c>
      <c r="B9108" t="s">
        <v>29550</v>
      </c>
      <c r="C9108" t="s">
        <v>29551</v>
      </c>
      <c r="D9108">
        <v>3</v>
      </c>
      <c r="E9108" t="s">
        <v>13</v>
      </c>
      <c r="F9108" t="s">
        <v>13</v>
      </c>
      <c r="G9108" t="s">
        <v>29552</v>
      </c>
      <c r="H9108" s="3" t="s">
        <v>29553</v>
      </c>
      <c r="I9108" t="s">
        <v>62</v>
      </c>
      <c r="J9108" t="s">
        <v>29554</v>
      </c>
    </row>
    <row r="9109" spans="1:10" ht="16" x14ac:dyDescent="0.2">
      <c r="A9109" t="s">
        <v>8194</v>
      </c>
      <c r="B9109" t="s">
        <v>29555</v>
      </c>
      <c r="C9109" t="s">
        <v>29556</v>
      </c>
      <c r="D9109">
        <v>3</v>
      </c>
      <c r="E9109" t="s">
        <v>13</v>
      </c>
      <c r="F9109" t="s">
        <v>13</v>
      </c>
      <c r="G9109" t="s">
        <v>29557</v>
      </c>
      <c r="H9109" s="3" t="s">
        <v>29558</v>
      </c>
      <c r="I9109" t="s">
        <v>62</v>
      </c>
      <c r="J9109" t="s">
        <v>8197</v>
      </c>
    </row>
    <row r="9110" spans="1:10" ht="16" x14ac:dyDescent="0.2">
      <c r="A9110" t="s">
        <v>29559</v>
      </c>
      <c r="B9110" t="s">
        <v>29560</v>
      </c>
      <c r="C9110" t="s">
        <v>29561</v>
      </c>
      <c r="D9110">
        <v>4</v>
      </c>
      <c r="E9110" t="s">
        <v>13</v>
      </c>
      <c r="F9110" t="s">
        <v>13</v>
      </c>
      <c r="G9110" t="s">
        <v>29562</v>
      </c>
      <c r="H9110" s="3" t="s">
        <v>29563</v>
      </c>
      <c r="I9110" t="s">
        <v>62</v>
      </c>
      <c r="J9110" t="s">
        <v>29564</v>
      </c>
    </row>
    <row r="9111" spans="1:10" ht="16" x14ac:dyDescent="0.2">
      <c r="A9111" t="s">
        <v>29565</v>
      </c>
      <c r="B9111" t="s">
        <v>29566</v>
      </c>
      <c r="C9111" t="s">
        <v>29567</v>
      </c>
      <c r="D9111">
        <v>3</v>
      </c>
      <c r="E9111" t="s">
        <v>13</v>
      </c>
      <c r="F9111" t="s">
        <v>13</v>
      </c>
      <c r="G9111" t="s">
        <v>29568</v>
      </c>
      <c r="H9111" s="3" t="s">
        <v>29569</v>
      </c>
      <c r="I9111" t="s">
        <v>62</v>
      </c>
      <c r="J9111" t="s">
        <v>29570</v>
      </c>
    </row>
    <row r="9112" spans="1:10" ht="16" x14ac:dyDescent="0.2">
      <c r="A9112" t="s">
        <v>29571</v>
      </c>
      <c r="B9112" t="s">
        <v>29572</v>
      </c>
      <c r="C9112" t="s">
        <v>29567</v>
      </c>
      <c r="D9112">
        <v>2</v>
      </c>
      <c r="E9112" t="s">
        <v>13</v>
      </c>
      <c r="F9112" t="s">
        <v>13</v>
      </c>
      <c r="G9112" t="s">
        <v>29568</v>
      </c>
      <c r="H9112" s="3" t="s">
        <v>29569</v>
      </c>
      <c r="I9112" t="s">
        <v>62</v>
      </c>
      <c r="J9112" t="s">
        <v>29573</v>
      </c>
    </row>
    <row r="9113" spans="1:10" ht="16" x14ac:dyDescent="0.2">
      <c r="A9113" t="s">
        <v>29565</v>
      </c>
      <c r="B9113" t="s">
        <v>29574</v>
      </c>
      <c r="C9113" t="s">
        <v>29575</v>
      </c>
      <c r="D9113">
        <v>6</v>
      </c>
      <c r="E9113" t="s">
        <v>13</v>
      </c>
      <c r="F9113" t="s">
        <v>13</v>
      </c>
      <c r="G9113" t="s">
        <v>29568</v>
      </c>
      <c r="H9113" s="3" t="s">
        <v>29569</v>
      </c>
      <c r="I9113" t="s">
        <v>62</v>
      </c>
      <c r="J9113" t="s">
        <v>29570</v>
      </c>
    </row>
    <row r="9114" spans="1:10" ht="16" x14ac:dyDescent="0.2">
      <c r="A9114" t="s">
        <v>29576</v>
      </c>
      <c r="B9114" t="s">
        <v>29577</v>
      </c>
      <c r="C9114" t="s">
        <v>29578</v>
      </c>
      <c r="D9114">
        <v>5</v>
      </c>
      <c r="E9114" t="s">
        <v>13</v>
      </c>
      <c r="F9114" t="s">
        <v>13</v>
      </c>
      <c r="G9114" t="s">
        <v>29568</v>
      </c>
      <c r="H9114" s="3" t="s">
        <v>29569</v>
      </c>
      <c r="I9114" t="s">
        <v>62</v>
      </c>
      <c r="J9114" t="s">
        <v>29579</v>
      </c>
    </row>
    <row r="9115" spans="1:10" ht="16" x14ac:dyDescent="0.2">
      <c r="A9115" t="s">
        <v>29565</v>
      </c>
      <c r="B9115" t="s">
        <v>29580</v>
      </c>
      <c r="C9115" t="s">
        <v>29581</v>
      </c>
      <c r="D9115">
        <v>2</v>
      </c>
      <c r="E9115" t="s">
        <v>13</v>
      </c>
      <c r="F9115" t="s">
        <v>13</v>
      </c>
      <c r="G9115" t="s">
        <v>29568</v>
      </c>
      <c r="H9115" s="3" t="s">
        <v>29582</v>
      </c>
      <c r="I9115" t="s">
        <v>62</v>
      </c>
      <c r="J9115" t="s">
        <v>29570</v>
      </c>
    </row>
    <row r="9116" spans="1:10" ht="16" x14ac:dyDescent="0.2">
      <c r="A9116" t="s">
        <v>29576</v>
      </c>
      <c r="B9116" t="s">
        <v>29580</v>
      </c>
      <c r="C9116" t="s">
        <v>29581</v>
      </c>
      <c r="D9116">
        <v>2</v>
      </c>
      <c r="E9116" t="s">
        <v>13</v>
      </c>
      <c r="F9116" t="s">
        <v>13</v>
      </c>
      <c r="G9116" t="s">
        <v>29568</v>
      </c>
      <c r="H9116" s="3" t="s">
        <v>29569</v>
      </c>
      <c r="I9116" t="s">
        <v>62</v>
      </c>
      <c r="J9116" t="s">
        <v>29579</v>
      </c>
    </row>
    <row r="9117" spans="1:10" ht="16" x14ac:dyDescent="0.2">
      <c r="A9117" t="s">
        <v>29576</v>
      </c>
      <c r="B9117" t="s">
        <v>29566</v>
      </c>
      <c r="C9117" t="s">
        <v>29567</v>
      </c>
      <c r="D9117">
        <v>3</v>
      </c>
      <c r="E9117" t="s">
        <v>13</v>
      </c>
      <c r="F9117" t="s">
        <v>13</v>
      </c>
      <c r="G9117" t="s">
        <v>29568</v>
      </c>
      <c r="H9117" s="3" t="s">
        <v>29569</v>
      </c>
      <c r="I9117" t="s">
        <v>62</v>
      </c>
      <c r="J9117" t="s">
        <v>29579</v>
      </c>
    </row>
    <row r="9118" spans="1:10" ht="16" x14ac:dyDescent="0.2">
      <c r="A9118" t="s">
        <v>29565</v>
      </c>
      <c r="B9118" t="s">
        <v>29583</v>
      </c>
      <c r="C9118" t="s">
        <v>29584</v>
      </c>
      <c r="D9118">
        <v>1</v>
      </c>
      <c r="E9118" t="s">
        <v>13</v>
      </c>
      <c r="F9118" t="s">
        <v>13</v>
      </c>
      <c r="G9118" t="s">
        <v>29568</v>
      </c>
      <c r="H9118" s="3" t="s">
        <v>29582</v>
      </c>
      <c r="I9118" t="s">
        <v>62</v>
      </c>
      <c r="J9118" t="s">
        <v>29570</v>
      </c>
    </row>
    <row r="9119" spans="1:10" ht="16" x14ac:dyDescent="0.2">
      <c r="A9119" t="s">
        <v>29576</v>
      </c>
      <c r="B9119" t="s">
        <v>29583</v>
      </c>
      <c r="C9119" t="s">
        <v>29584</v>
      </c>
      <c r="D9119">
        <v>1</v>
      </c>
      <c r="E9119" t="s">
        <v>13</v>
      </c>
      <c r="F9119" t="s">
        <v>13</v>
      </c>
      <c r="G9119" t="s">
        <v>29568</v>
      </c>
      <c r="H9119" s="3" t="s">
        <v>29569</v>
      </c>
      <c r="I9119" t="s">
        <v>62</v>
      </c>
      <c r="J9119" t="s">
        <v>29579</v>
      </c>
    </row>
    <row r="9120" spans="1:10" ht="16" x14ac:dyDescent="0.2">
      <c r="A9120" t="s">
        <v>29565</v>
      </c>
      <c r="B9120" t="s">
        <v>29585</v>
      </c>
      <c r="C9120" t="s">
        <v>29586</v>
      </c>
      <c r="D9120">
        <v>4</v>
      </c>
      <c r="E9120" t="s">
        <v>13</v>
      </c>
      <c r="F9120" t="s">
        <v>13</v>
      </c>
      <c r="G9120" t="s">
        <v>29568</v>
      </c>
      <c r="H9120" s="3" t="s">
        <v>29587</v>
      </c>
      <c r="I9120" t="s">
        <v>62</v>
      </c>
      <c r="J9120" t="s">
        <v>29570</v>
      </c>
    </row>
    <row r="9121" spans="1:10" ht="16" x14ac:dyDescent="0.2">
      <c r="A9121" t="s">
        <v>29576</v>
      </c>
      <c r="B9121" t="s">
        <v>29574</v>
      </c>
      <c r="C9121" t="s">
        <v>29575</v>
      </c>
      <c r="D9121">
        <v>6</v>
      </c>
      <c r="E9121" t="s">
        <v>13</v>
      </c>
      <c r="F9121" t="s">
        <v>13</v>
      </c>
      <c r="G9121" t="s">
        <v>29568</v>
      </c>
      <c r="H9121" s="3" t="s">
        <v>29569</v>
      </c>
      <c r="I9121" t="s">
        <v>62</v>
      </c>
      <c r="J9121" t="s">
        <v>29579</v>
      </c>
    </row>
    <row r="9122" spans="1:10" ht="16" x14ac:dyDescent="0.2">
      <c r="A9122" t="s">
        <v>29565</v>
      </c>
      <c r="B9122" t="s">
        <v>29577</v>
      </c>
      <c r="C9122" t="s">
        <v>29578</v>
      </c>
      <c r="D9122">
        <v>5</v>
      </c>
      <c r="E9122" t="s">
        <v>13</v>
      </c>
      <c r="F9122" t="s">
        <v>13</v>
      </c>
      <c r="G9122" t="s">
        <v>29568</v>
      </c>
      <c r="H9122" s="3" t="s">
        <v>29569</v>
      </c>
      <c r="I9122" t="s">
        <v>62</v>
      </c>
      <c r="J9122" t="s">
        <v>29570</v>
      </c>
    </row>
    <row r="9123" spans="1:10" ht="16" x14ac:dyDescent="0.2">
      <c r="A9123" t="s">
        <v>29576</v>
      </c>
      <c r="B9123" t="s">
        <v>29585</v>
      </c>
      <c r="C9123" t="s">
        <v>29586</v>
      </c>
      <c r="D9123">
        <v>4</v>
      </c>
      <c r="E9123" t="s">
        <v>13</v>
      </c>
      <c r="F9123" t="s">
        <v>13</v>
      </c>
      <c r="G9123" t="s">
        <v>29568</v>
      </c>
      <c r="H9123" s="3" t="s">
        <v>29569</v>
      </c>
      <c r="I9123" t="s">
        <v>62</v>
      </c>
      <c r="J9123" t="s">
        <v>29579</v>
      </c>
    </row>
    <row r="9124" spans="1:10" ht="16" x14ac:dyDescent="0.2">
      <c r="A9124" t="s">
        <v>29588</v>
      </c>
      <c r="B9124" t="s">
        <v>29589</v>
      </c>
      <c r="C9124" t="s">
        <v>29590</v>
      </c>
      <c r="D9124">
        <v>1</v>
      </c>
      <c r="E9124" t="s">
        <v>13</v>
      </c>
      <c r="F9124" t="s">
        <v>13</v>
      </c>
      <c r="G9124" t="s">
        <v>29591</v>
      </c>
      <c r="H9124" s="3" t="s">
        <v>29592</v>
      </c>
      <c r="I9124" t="s">
        <v>215</v>
      </c>
      <c r="J9124" t="s">
        <v>29593</v>
      </c>
    </row>
    <row r="9125" spans="1:10" ht="16" x14ac:dyDescent="0.2">
      <c r="A9125" t="s">
        <v>29588</v>
      </c>
      <c r="B9125" t="s">
        <v>29594</v>
      </c>
      <c r="C9125" t="s">
        <v>29595</v>
      </c>
      <c r="D9125">
        <v>2</v>
      </c>
      <c r="E9125" t="s">
        <v>13</v>
      </c>
      <c r="F9125" t="s">
        <v>13</v>
      </c>
      <c r="G9125" t="s">
        <v>29591</v>
      </c>
      <c r="H9125" s="3" t="s">
        <v>29596</v>
      </c>
      <c r="I9125" t="s">
        <v>215</v>
      </c>
      <c r="J9125" t="s">
        <v>29593</v>
      </c>
    </row>
    <row r="9126" spans="1:10" ht="16" x14ac:dyDescent="0.2">
      <c r="A9126" t="s">
        <v>29597</v>
      </c>
      <c r="B9126" t="s">
        <v>29598</v>
      </c>
      <c r="C9126" t="s">
        <v>29599</v>
      </c>
      <c r="D9126">
        <v>1</v>
      </c>
      <c r="E9126" t="s">
        <v>13</v>
      </c>
      <c r="F9126" t="s">
        <v>13</v>
      </c>
      <c r="G9126" t="s">
        <v>29600</v>
      </c>
      <c r="H9126" s="3" t="s">
        <v>29601</v>
      </c>
      <c r="I9126" t="s">
        <v>215</v>
      </c>
      <c r="J9126" t="s">
        <v>29602</v>
      </c>
    </row>
    <row r="9127" spans="1:10" ht="16" x14ac:dyDescent="0.2">
      <c r="A9127" t="s">
        <v>29597</v>
      </c>
      <c r="B9127" t="s">
        <v>29603</v>
      </c>
      <c r="C9127" t="s">
        <v>29604</v>
      </c>
      <c r="D9127">
        <v>4</v>
      </c>
      <c r="E9127" t="s">
        <v>13</v>
      </c>
      <c r="F9127" t="s">
        <v>13</v>
      </c>
      <c r="G9127" t="s">
        <v>29600</v>
      </c>
      <c r="H9127" s="3" t="s">
        <v>29601</v>
      </c>
      <c r="I9127" t="s">
        <v>215</v>
      </c>
      <c r="J9127" t="s">
        <v>29602</v>
      </c>
    </row>
    <row r="9128" spans="1:10" ht="32" x14ac:dyDescent="0.2">
      <c r="A9128" t="s">
        <v>29605</v>
      </c>
      <c r="B9128" t="s">
        <v>29606</v>
      </c>
      <c r="C9128" t="s">
        <v>29607</v>
      </c>
      <c r="D9128">
        <v>2</v>
      </c>
      <c r="E9128" t="s">
        <v>13</v>
      </c>
      <c r="F9128" t="s">
        <v>13</v>
      </c>
      <c r="G9128" t="s">
        <v>29600</v>
      </c>
      <c r="H9128" s="3" t="s">
        <v>29608</v>
      </c>
      <c r="I9128" t="s">
        <v>215</v>
      </c>
      <c r="J9128" t="s">
        <v>29609</v>
      </c>
    </row>
    <row r="9129" spans="1:10" ht="16" x14ac:dyDescent="0.2">
      <c r="A9129" t="s">
        <v>29610</v>
      </c>
      <c r="B9129" t="s">
        <v>29603</v>
      </c>
      <c r="C9129" t="s">
        <v>29604</v>
      </c>
      <c r="D9129">
        <v>3</v>
      </c>
      <c r="E9129" t="s">
        <v>13</v>
      </c>
      <c r="F9129" t="s">
        <v>13</v>
      </c>
      <c r="G9129" t="s">
        <v>29600</v>
      </c>
      <c r="H9129" s="3" t="s">
        <v>29601</v>
      </c>
      <c r="I9129" t="s">
        <v>215</v>
      </c>
      <c r="J9129" t="s">
        <v>29611</v>
      </c>
    </row>
    <row r="9130" spans="1:10" ht="16" x14ac:dyDescent="0.2">
      <c r="A9130" t="s">
        <v>29610</v>
      </c>
      <c r="B9130" t="s">
        <v>29598</v>
      </c>
      <c r="C9130" t="s">
        <v>29599</v>
      </c>
      <c r="D9130">
        <v>4</v>
      </c>
      <c r="E9130" t="s">
        <v>13</v>
      </c>
      <c r="F9130" t="s">
        <v>13</v>
      </c>
      <c r="G9130" t="s">
        <v>29600</v>
      </c>
      <c r="H9130" s="3" t="s">
        <v>29601</v>
      </c>
      <c r="I9130" t="s">
        <v>215</v>
      </c>
      <c r="J9130" t="s">
        <v>29611</v>
      </c>
    </row>
    <row r="9131" spans="1:10" ht="16" x14ac:dyDescent="0.2">
      <c r="A9131" t="s">
        <v>29597</v>
      </c>
      <c r="B9131" t="s">
        <v>29612</v>
      </c>
      <c r="C9131" t="s">
        <v>29613</v>
      </c>
      <c r="D9131">
        <v>3</v>
      </c>
      <c r="E9131" t="s">
        <v>13</v>
      </c>
      <c r="F9131" t="s">
        <v>13</v>
      </c>
      <c r="G9131" t="s">
        <v>29600</v>
      </c>
      <c r="H9131" s="3" t="s">
        <v>29601</v>
      </c>
      <c r="I9131" t="s">
        <v>215</v>
      </c>
      <c r="J9131" t="s">
        <v>29602</v>
      </c>
    </row>
    <row r="9132" spans="1:10" ht="16" x14ac:dyDescent="0.2">
      <c r="A9132" t="s">
        <v>29610</v>
      </c>
      <c r="B9132" t="s">
        <v>29612</v>
      </c>
      <c r="C9132" t="s">
        <v>29613</v>
      </c>
      <c r="D9132">
        <v>2</v>
      </c>
      <c r="E9132" t="s">
        <v>13</v>
      </c>
      <c r="F9132" t="s">
        <v>13</v>
      </c>
      <c r="G9132" t="s">
        <v>29600</v>
      </c>
      <c r="H9132" s="3" t="s">
        <v>29601</v>
      </c>
      <c r="I9132" t="s">
        <v>215</v>
      </c>
      <c r="J9132" t="s">
        <v>29611</v>
      </c>
    </row>
    <row r="9133" spans="1:10" ht="16" x14ac:dyDescent="0.2">
      <c r="A9133" t="s">
        <v>29610</v>
      </c>
      <c r="B9133" t="s">
        <v>29614</v>
      </c>
      <c r="C9133" t="s">
        <v>29615</v>
      </c>
      <c r="D9133">
        <v>6</v>
      </c>
      <c r="E9133" t="s">
        <v>13</v>
      </c>
      <c r="F9133" t="s">
        <v>13</v>
      </c>
      <c r="G9133" t="s">
        <v>29600</v>
      </c>
      <c r="H9133" s="3" t="s">
        <v>29616</v>
      </c>
      <c r="I9133" t="s">
        <v>215</v>
      </c>
      <c r="J9133" t="s">
        <v>29611</v>
      </c>
    </row>
    <row r="9134" spans="1:10" ht="16" x14ac:dyDescent="0.2">
      <c r="A9134" t="s">
        <v>29597</v>
      </c>
      <c r="B9134" t="s">
        <v>29617</v>
      </c>
      <c r="C9134" t="s">
        <v>29618</v>
      </c>
      <c r="D9134">
        <v>2</v>
      </c>
      <c r="E9134" t="s">
        <v>13</v>
      </c>
      <c r="F9134" t="s">
        <v>13</v>
      </c>
      <c r="G9134" t="s">
        <v>29600</v>
      </c>
      <c r="H9134" s="3" t="s">
        <v>29601</v>
      </c>
      <c r="I9134" t="s">
        <v>215</v>
      </c>
      <c r="J9134" t="s">
        <v>29602</v>
      </c>
    </row>
    <row r="9135" spans="1:10" ht="16" x14ac:dyDescent="0.2">
      <c r="A9135" t="s">
        <v>29619</v>
      </c>
      <c r="B9135" t="s">
        <v>29620</v>
      </c>
      <c r="C9135" t="s">
        <v>29621</v>
      </c>
      <c r="D9135">
        <v>1</v>
      </c>
      <c r="E9135" t="s">
        <v>13</v>
      </c>
      <c r="F9135" t="s">
        <v>13</v>
      </c>
      <c r="G9135" t="s">
        <v>29600</v>
      </c>
      <c r="H9135" s="3" t="s">
        <v>29616</v>
      </c>
      <c r="I9135" t="s">
        <v>215</v>
      </c>
      <c r="J9135" t="s">
        <v>29622</v>
      </c>
    </row>
    <row r="9136" spans="1:10" ht="16" x14ac:dyDescent="0.2">
      <c r="A9136" t="s">
        <v>11679</v>
      </c>
      <c r="B9136" t="s">
        <v>29620</v>
      </c>
      <c r="C9136" t="s">
        <v>29621</v>
      </c>
      <c r="D9136">
        <v>1</v>
      </c>
      <c r="E9136" t="s">
        <v>13</v>
      </c>
      <c r="F9136" t="s">
        <v>13</v>
      </c>
      <c r="G9136" t="s">
        <v>29600</v>
      </c>
      <c r="H9136" s="3" t="s">
        <v>29616</v>
      </c>
      <c r="I9136" t="s">
        <v>215</v>
      </c>
      <c r="J9136" t="s">
        <v>11682</v>
      </c>
    </row>
    <row r="9137" spans="1:10" ht="16" x14ac:dyDescent="0.2">
      <c r="A9137" t="s">
        <v>29623</v>
      </c>
      <c r="B9137" t="s">
        <v>29624</v>
      </c>
      <c r="C9137" t="s">
        <v>29625</v>
      </c>
      <c r="D9137">
        <v>5</v>
      </c>
      <c r="E9137" t="s">
        <v>13</v>
      </c>
      <c r="F9137" t="s">
        <v>13</v>
      </c>
      <c r="G9137" t="s">
        <v>29626</v>
      </c>
      <c r="H9137" s="3" t="s">
        <v>29627</v>
      </c>
      <c r="I9137" t="s">
        <v>215</v>
      </c>
      <c r="J9137" t="s">
        <v>29628</v>
      </c>
    </row>
    <row r="9138" spans="1:10" ht="16" x14ac:dyDescent="0.2">
      <c r="A9138" t="s">
        <v>29623</v>
      </c>
      <c r="B9138" t="s">
        <v>29629</v>
      </c>
      <c r="C9138" t="s">
        <v>29630</v>
      </c>
      <c r="D9138">
        <v>4</v>
      </c>
      <c r="E9138" t="s">
        <v>13</v>
      </c>
      <c r="F9138" t="s">
        <v>13</v>
      </c>
      <c r="G9138" t="s">
        <v>29626</v>
      </c>
      <c r="H9138" s="3" t="s">
        <v>29631</v>
      </c>
      <c r="I9138" t="s">
        <v>215</v>
      </c>
      <c r="J9138" t="s">
        <v>29628</v>
      </c>
    </row>
    <row r="9139" spans="1:10" ht="16" x14ac:dyDescent="0.2">
      <c r="A9139" t="s">
        <v>29623</v>
      </c>
      <c r="B9139" t="s">
        <v>29632</v>
      </c>
      <c r="C9139" t="s">
        <v>29633</v>
      </c>
      <c r="D9139">
        <v>6</v>
      </c>
      <c r="E9139" t="s">
        <v>13</v>
      </c>
      <c r="F9139" t="s">
        <v>13</v>
      </c>
      <c r="G9139" t="s">
        <v>29626</v>
      </c>
      <c r="H9139" s="3" t="s">
        <v>29627</v>
      </c>
      <c r="I9139" t="s">
        <v>215</v>
      </c>
      <c r="J9139" t="s">
        <v>29628</v>
      </c>
    </row>
    <row r="9140" spans="1:10" ht="16" x14ac:dyDescent="0.2">
      <c r="A9140" t="s">
        <v>29623</v>
      </c>
      <c r="B9140" t="s">
        <v>29634</v>
      </c>
      <c r="C9140" t="s">
        <v>29635</v>
      </c>
      <c r="D9140">
        <v>3</v>
      </c>
      <c r="E9140" t="s">
        <v>13</v>
      </c>
      <c r="F9140" t="s">
        <v>13</v>
      </c>
      <c r="G9140" t="s">
        <v>29626</v>
      </c>
      <c r="H9140" s="3" t="s">
        <v>29627</v>
      </c>
      <c r="I9140" t="s">
        <v>215</v>
      </c>
      <c r="J9140" t="s">
        <v>29628</v>
      </c>
    </row>
    <row r="9141" spans="1:10" ht="16" x14ac:dyDescent="0.2">
      <c r="A9141" t="s">
        <v>29623</v>
      </c>
      <c r="B9141" t="s">
        <v>29636</v>
      </c>
      <c r="C9141" t="s">
        <v>29637</v>
      </c>
      <c r="D9141">
        <v>7</v>
      </c>
      <c r="E9141" t="s">
        <v>13</v>
      </c>
      <c r="F9141" t="s">
        <v>13</v>
      </c>
      <c r="G9141" t="s">
        <v>29626</v>
      </c>
      <c r="H9141" s="3" t="s">
        <v>29627</v>
      </c>
      <c r="I9141" t="s">
        <v>215</v>
      </c>
      <c r="J9141" t="s">
        <v>29628</v>
      </c>
    </row>
    <row r="9142" spans="1:10" ht="16" x14ac:dyDescent="0.2">
      <c r="A9142" t="s">
        <v>29638</v>
      </c>
      <c r="B9142" t="s">
        <v>29639</v>
      </c>
      <c r="C9142" t="s">
        <v>29640</v>
      </c>
      <c r="D9142">
        <v>1</v>
      </c>
      <c r="E9142" t="s">
        <v>13</v>
      </c>
      <c r="F9142" t="s">
        <v>11861</v>
      </c>
      <c r="G9142" t="s">
        <v>29641</v>
      </c>
      <c r="H9142" s="3" t="s">
        <v>29642</v>
      </c>
      <c r="I9142" t="s">
        <v>918</v>
      </c>
      <c r="J9142" t="s">
        <v>29643</v>
      </c>
    </row>
    <row r="9143" spans="1:10" ht="16" x14ac:dyDescent="0.2">
      <c r="A9143" t="s">
        <v>29644</v>
      </c>
      <c r="B9143" t="s">
        <v>29645</v>
      </c>
      <c r="C9143" t="s">
        <v>29646</v>
      </c>
      <c r="D9143">
        <v>1</v>
      </c>
      <c r="E9143" t="s">
        <v>13</v>
      </c>
      <c r="F9143" t="s">
        <v>11861</v>
      </c>
      <c r="G9143" t="s">
        <v>29647</v>
      </c>
      <c r="H9143" s="3" t="s">
        <v>29642</v>
      </c>
      <c r="I9143" t="s">
        <v>918</v>
      </c>
      <c r="J9143" t="s">
        <v>29648</v>
      </c>
    </row>
    <row r="9144" spans="1:10" ht="16" x14ac:dyDescent="0.2">
      <c r="A9144" t="s">
        <v>29649</v>
      </c>
      <c r="B9144" t="s">
        <v>29650</v>
      </c>
      <c r="C9144" t="s">
        <v>29651</v>
      </c>
      <c r="D9144">
        <v>3</v>
      </c>
      <c r="E9144" t="s">
        <v>13</v>
      </c>
      <c r="F9144" t="s">
        <v>11861</v>
      </c>
      <c r="G9144" t="s">
        <v>29652</v>
      </c>
      <c r="H9144" s="3" t="s">
        <v>29642</v>
      </c>
      <c r="I9144" t="s">
        <v>918</v>
      </c>
      <c r="J9144" t="s">
        <v>29653</v>
      </c>
    </row>
    <row r="9145" spans="1:10" ht="16" x14ac:dyDescent="0.2">
      <c r="A9145" t="s">
        <v>29638</v>
      </c>
      <c r="B9145" t="s">
        <v>29654</v>
      </c>
      <c r="C9145" t="s">
        <v>29655</v>
      </c>
      <c r="D9145">
        <v>2</v>
      </c>
      <c r="E9145" t="s">
        <v>13</v>
      </c>
      <c r="F9145" t="s">
        <v>11861</v>
      </c>
      <c r="G9145" t="s">
        <v>29656</v>
      </c>
      <c r="H9145" s="3" t="s">
        <v>29642</v>
      </c>
      <c r="I9145" t="s">
        <v>918</v>
      </c>
      <c r="J9145" t="s">
        <v>29643</v>
      </c>
    </row>
    <row r="9146" spans="1:10" ht="16" x14ac:dyDescent="0.2">
      <c r="A9146" t="s">
        <v>29657</v>
      </c>
      <c r="B9146" t="s">
        <v>29658</v>
      </c>
      <c r="C9146" t="s">
        <v>29659</v>
      </c>
      <c r="D9146">
        <v>3</v>
      </c>
      <c r="E9146" t="s">
        <v>13</v>
      </c>
      <c r="F9146" t="s">
        <v>11861</v>
      </c>
      <c r="G9146" t="s">
        <v>29660</v>
      </c>
      <c r="H9146" s="3" t="s">
        <v>29642</v>
      </c>
      <c r="I9146" t="s">
        <v>918</v>
      </c>
      <c r="J9146" t="s">
        <v>29661</v>
      </c>
    </row>
    <row r="9147" spans="1:10" ht="16" x14ac:dyDescent="0.2">
      <c r="A9147" t="s">
        <v>29662</v>
      </c>
      <c r="B9147" t="s">
        <v>29654</v>
      </c>
      <c r="C9147" t="s">
        <v>29655</v>
      </c>
      <c r="D9147">
        <v>3</v>
      </c>
      <c r="E9147" t="s">
        <v>13</v>
      </c>
      <c r="F9147" t="s">
        <v>11861</v>
      </c>
      <c r="G9147" t="s">
        <v>29663</v>
      </c>
      <c r="H9147" s="3" t="s">
        <v>29642</v>
      </c>
      <c r="I9147" t="s">
        <v>918</v>
      </c>
      <c r="J9147" t="s">
        <v>29664</v>
      </c>
    </row>
    <row r="9148" spans="1:10" ht="16" x14ac:dyDescent="0.2">
      <c r="A9148" t="s">
        <v>21840</v>
      </c>
      <c r="B9148" t="s">
        <v>29665</v>
      </c>
      <c r="C9148" t="s">
        <v>29666</v>
      </c>
      <c r="D9148">
        <v>2</v>
      </c>
      <c r="E9148" t="s">
        <v>13</v>
      </c>
      <c r="F9148" t="s">
        <v>11861</v>
      </c>
      <c r="G9148" t="s">
        <v>29667</v>
      </c>
      <c r="H9148" s="3" t="s">
        <v>29642</v>
      </c>
      <c r="I9148" t="s">
        <v>918</v>
      </c>
      <c r="J9148" t="s">
        <v>21841</v>
      </c>
    </row>
    <row r="9149" spans="1:10" ht="16" x14ac:dyDescent="0.2">
      <c r="A9149" t="s">
        <v>29644</v>
      </c>
      <c r="B9149" t="s">
        <v>29668</v>
      </c>
      <c r="C9149" t="s">
        <v>29669</v>
      </c>
      <c r="D9149">
        <v>3</v>
      </c>
      <c r="E9149" t="s">
        <v>13</v>
      </c>
      <c r="F9149" t="s">
        <v>11861</v>
      </c>
      <c r="G9149" t="s">
        <v>29670</v>
      </c>
      <c r="H9149" s="3" t="s">
        <v>29642</v>
      </c>
      <c r="I9149" t="s">
        <v>918</v>
      </c>
      <c r="J9149" t="s">
        <v>29648</v>
      </c>
    </row>
    <row r="9150" spans="1:10" ht="16" x14ac:dyDescent="0.2">
      <c r="A9150" t="s">
        <v>29657</v>
      </c>
      <c r="B9150" t="s">
        <v>29671</v>
      </c>
      <c r="C9150" t="s">
        <v>29672</v>
      </c>
      <c r="D9150">
        <v>1</v>
      </c>
      <c r="E9150" t="s">
        <v>13</v>
      </c>
      <c r="F9150" t="s">
        <v>11861</v>
      </c>
      <c r="G9150" t="s">
        <v>29673</v>
      </c>
      <c r="H9150" s="3" t="s">
        <v>29642</v>
      </c>
      <c r="I9150" t="s">
        <v>918</v>
      </c>
      <c r="J9150" t="s">
        <v>29661</v>
      </c>
    </row>
    <row r="9151" spans="1:10" ht="16" x14ac:dyDescent="0.2">
      <c r="A9151" t="s">
        <v>29657</v>
      </c>
      <c r="B9151" t="s">
        <v>29674</v>
      </c>
      <c r="C9151" t="s">
        <v>29675</v>
      </c>
      <c r="D9151">
        <v>2</v>
      </c>
      <c r="E9151" t="s">
        <v>13</v>
      </c>
      <c r="F9151" t="s">
        <v>11861</v>
      </c>
      <c r="G9151" t="s">
        <v>29676</v>
      </c>
      <c r="H9151" s="3" t="s">
        <v>29642</v>
      </c>
      <c r="I9151" t="s">
        <v>918</v>
      </c>
      <c r="J9151" t="s">
        <v>29661</v>
      </c>
    </row>
    <row r="9152" spans="1:10" ht="16" x14ac:dyDescent="0.2">
      <c r="A9152" t="s">
        <v>6488</v>
      </c>
      <c r="B9152" t="s">
        <v>29654</v>
      </c>
      <c r="C9152" t="s">
        <v>29655</v>
      </c>
      <c r="D9152">
        <v>2</v>
      </c>
      <c r="E9152" t="s">
        <v>13</v>
      </c>
      <c r="F9152" t="s">
        <v>11861</v>
      </c>
      <c r="G9152" t="s">
        <v>29677</v>
      </c>
      <c r="H9152" s="3" t="s">
        <v>29642</v>
      </c>
      <c r="I9152" t="s">
        <v>918</v>
      </c>
      <c r="J9152" t="s">
        <v>6493</v>
      </c>
    </row>
    <row r="9153" spans="1:10" ht="16" x14ac:dyDescent="0.2">
      <c r="A9153" t="s">
        <v>29678</v>
      </c>
      <c r="B9153" t="s">
        <v>29679</v>
      </c>
      <c r="C9153" t="s">
        <v>29666</v>
      </c>
      <c r="D9153">
        <v>2</v>
      </c>
      <c r="E9153" t="s">
        <v>13</v>
      </c>
      <c r="F9153" t="s">
        <v>11861</v>
      </c>
      <c r="G9153" t="s">
        <v>29680</v>
      </c>
      <c r="H9153" s="3" t="s">
        <v>29642</v>
      </c>
      <c r="I9153" t="s">
        <v>918</v>
      </c>
      <c r="J9153" t="s">
        <v>29681</v>
      </c>
    </row>
    <row r="9154" spans="1:10" ht="16" x14ac:dyDescent="0.2">
      <c r="A9154" t="s">
        <v>29682</v>
      </c>
      <c r="B9154" t="s">
        <v>29683</v>
      </c>
      <c r="C9154" t="s">
        <v>29684</v>
      </c>
      <c r="D9154">
        <v>2</v>
      </c>
      <c r="E9154" t="s">
        <v>3000</v>
      </c>
      <c r="F9154" t="s">
        <v>13</v>
      </c>
      <c r="G9154" t="s">
        <v>29685</v>
      </c>
      <c r="H9154" s="3" t="s">
        <v>29686</v>
      </c>
      <c r="I9154" t="s">
        <v>3030</v>
      </c>
      <c r="J9154" t="s">
        <v>29687</v>
      </c>
    </row>
    <row r="9155" spans="1:10" ht="16" x14ac:dyDescent="0.2">
      <c r="A9155" t="s">
        <v>29682</v>
      </c>
      <c r="B9155" t="s">
        <v>29688</v>
      </c>
      <c r="C9155" t="s">
        <v>29689</v>
      </c>
      <c r="D9155">
        <v>1</v>
      </c>
      <c r="E9155" t="s">
        <v>3000</v>
      </c>
      <c r="F9155" t="s">
        <v>13</v>
      </c>
      <c r="G9155" t="s">
        <v>29685</v>
      </c>
      <c r="H9155" s="3" t="s">
        <v>29686</v>
      </c>
      <c r="I9155" t="s">
        <v>3030</v>
      </c>
      <c r="J9155" t="s">
        <v>29687</v>
      </c>
    </row>
    <row r="9156" spans="1:10" ht="16" x14ac:dyDescent="0.2">
      <c r="A9156" t="s">
        <v>29690</v>
      </c>
      <c r="B9156" t="s">
        <v>29691</v>
      </c>
      <c r="C9156" t="s">
        <v>29692</v>
      </c>
      <c r="D9156">
        <v>1</v>
      </c>
      <c r="E9156" t="s">
        <v>3000</v>
      </c>
      <c r="F9156" t="s">
        <v>13</v>
      </c>
      <c r="G9156" t="s">
        <v>29685</v>
      </c>
      <c r="H9156" s="3" t="s">
        <v>29693</v>
      </c>
      <c r="I9156" t="s">
        <v>3030</v>
      </c>
      <c r="J9156" t="s">
        <v>29694</v>
      </c>
    </row>
    <row r="9157" spans="1:10" ht="16" x14ac:dyDescent="0.2">
      <c r="A9157" t="s">
        <v>29682</v>
      </c>
      <c r="B9157" t="s">
        <v>29695</v>
      </c>
      <c r="C9157" t="s">
        <v>29696</v>
      </c>
      <c r="D9157">
        <v>3</v>
      </c>
      <c r="E9157" t="s">
        <v>3000</v>
      </c>
      <c r="F9157" t="s">
        <v>13</v>
      </c>
      <c r="G9157" t="s">
        <v>29685</v>
      </c>
      <c r="H9157" s="3" t="s">
        <v>29686</v>
      </c>
      <c r="I9157" t="s">
        <v>3030</v>
      </c>
      <c r="J9157" t="s">
        <v>29687</v>
      </c>
    </row>
    <row r="9158" spans="1:10" ht="16" x14ac:dyDescent="0.2">
      <c r="A9158" t="s">
        <v>3927</v>
      </c>
      <c r="B9158" t="s">
        <v>29697</v>
      </c>
      <c r="C9158" t="s">
        <v>29698</v>
      </c>
      <c r="D9158">
        <v>2</v>
      </c>
      <c r="E9158" t="s">
        <v>13</v>
      </c>
      <c r="F9158" t="s">
        <v>13</v>
      </c>
      <c r="G9158" t="s">
        <v>29699</v>
      </c>
      <c r="H9158" s="3" t="s">
        <v>29700</v>
      </c>
      <c r="I9158" t="s">
        <v>355</v>
      </c>
      <c r="J9158" t="s">
        <v>3931</v>
      </c>
    </row>
    <row r="9159" spans="1:10" ht="16" x14ac:dyDescent="0.2">
      <c r="A9159" t="s">
        <v>12188</v>
      </c>
      <c r="B9159" t="s">
        <v>29701</v>
      </c>
      <c r="C9159" t="s">
        <v>29702</v>
      </c>
      <c r="D9159">
        <v>1</v>
      </c>
      <c r="E9159" t="s">
        <v>13</v>
      </c>
      <c r="F9159" t="s">
        <v>13</v>
      </c>
      <c r="G9159" t="s">
        <v>29703</v>
      </c>
      <c r="H9159" s="3" t="s">
        <v>29704</v>
      </c>
      <c r="I9159" t="s">
        <v>1658</v>
      </c>
      <c r="J9159" t="s">
        <v>12191</v>
      </c>
    </row>
    <row r="9160" spans="1:10" ht="16" x14ac:dyDescent="0.2">
      <c r="A9160" t="s">
        <v>29705</v>
      </c>
      <c r="B9160" t="s">
        <v>29706</v>
      </c>
      <c r="C9160" t="s">
        <v>29707</v>
      </c>
      <c r="D9160">
        <v>1</v>
      </c>
      <c r="E9160" t="s">
        <v>13</v>
      </c>
      <c r="F9160" t="s">
        <v>13</v>
      </c>
      <c r="G9160" t="s">
        <v>29703</v>
      </c>
      <c r="H9160" s="3" t="s">
        <v>29704</v>
      </c>
      <c r="I9160" t="s">
        <v>1658</v>
      </c>
      <c r="J9160" t="s">
        <v>29708</v>
      </c>
    </row>
    <row r="9161" spans="1:10" ht="16" x14ac:dyDescent="0.2">
      <c r="A9161" t="s">
        <v>29705</v>
      </c>
      <c r="B9161" t="s">
        <v>29709</v>
      </c>
      <c r="C9161" t="s">
        <v>29710</v>
      </c>
      <c r="D9161">
        <v>5</v>
      </c>
      <c r="E9161" t="s">
        <v>13</v>
      </c>
      <c r="F9161" t="s">
        <v>13</v>
      </c>
      <c r="G9161" t="s">
        <v>29703</v>
      </c>
      <c r="H9161" s="3" t="s">
        <v>29704</v>
      </c>
      <c r="I9161" t="s">
        <v>1658</v>
      </c>
      <c r="J9161" t="s">
        <v>29708</v>
      </c>
    </row>
    <row r="9162" spans="1:10" ht="16" x14ac:dyDescent="0.2">
      <c r="A9162" t="s">
        <v>29705</v>
      </c>
      <c r="B9162" t="s">
        <v>29711</v>
      </c>
      <c r="C9162" t="s">
        <v>29712</v>
      </c>
      <c r="D9162">
        <v>3</v>
      </c>
      <c r="E9162" t="s">
        <v>13</v>
      </c>
      <c r="F9162" t="s">
        <v>13</v>
      </c>
      <c r="G9162" t="s">
        <v>29703</v>
      </c>
      <c r="H9162" s="3" t="s">
        <v>29704</v>
      </c>
      <c r="I9162" t="s">
        <v>1658</v>
      </c>
      <c r="J9162" t="s">
        <v>29708</v>
      </c>
    </row>
    <row r="9163" spans="1:10" ht="16" x14ac:dyDescent="0.2">
      <c r="A9163" t="s">
        <v>29705</v>
      </c>
      <c r="B9163" t="s">
        <v>29713</v>
      </c>
      <c r="C9163" t="s">
        <v>29714</v>
      </c>
      <c r="D9163">
        <v>2</v>
      </c>
      <c r="E9163" t="s">
        <v>13</v>
      </c>
      <c r="F9163" t="s">
        <v>13</v>
      </c>
      <c r="G9163" t="s">
        <v>29703</v>
      </c>
      <c r="H9163" s="3" t="s">
        <v>29704</v>
      </c>
      <c r="I9163" t="s">
        <v>1658</v>
      </c>
      <c r="J9163" t="s">
        <v>29708</v>
      </c>
    </row>
    <row r="9164" spans="1:10" ht="16" x14ac:dyDescent="0.2">
      <c r="A9164" t="s">
        <v>29705</v>
      </c>
      <c r="B9164" t="s">
        <v>29715</v>
      </c>
      <c r="C9164" t="s">
        <v>29716</v>
      </c>
      <c r="D9164">
        <v>4</v>
      </c>
      <c r="E9164" t="s">
        <v>13</v>
      </c>
      <c r="F9164" t="s">
        <v>13</v>
      </c>
      <c r="G9164" t="s">
        <v>29703</v>
      </c>
      <c r="H9164" s="3" t="s">
        <v>29704</v>
      </c>
      <c r="I9164" t="s">
        <v>1658</v>
      </c>
      <c r="J9164" t="s">
        <v>29708</v>
      </c>
    </row>
    <row r="9165" spans="1:10" ht="16" x14ac:dyDescent="0.2">
      <c r="A9165" t="s">
        <v>9909</v>
      </c>
      <c r="B9165" t="s">
        <v>29717</v>
      </c>
      <c r="C9165" t="s">
        <v>29718</v>
      </c>
      <c r="D9165">
        <v>1</v>
      </c>
      <c r="E9165" t="s">
        <v>13</v>
      </c>
      <c r="F9165" t="s">
        <v>13</v>
      </c>
      <c r="G9165" t="s">
        <v>29719</v>
      </c>
      <c r="H9165" s="3" t="s">
        <v>29720</v>
      </c>
      <c r="I9165" t="s">
        <v>547</v>
      </c>
      <c r="J9165" t="s">
        <v>9913</v>
      </c>
    </row>
    <row r="9166" spans="1:10" ht="16" x14ac:dyDescent="0.2">
      <c r="A9166" t="s">
        <v>29721</v>
      </c>
      <c r="B9166" t="s">
        <v>29722</v>
      </c>
      <c r="C9166" t="s">
        <v>29723</v>
      </c>
      <c r="D9166">
        <v>3</v>
      </c>
      <c r="E9166" t="s">
        <v>13</v>
      </c>
      <c r="F9166" t="s">
        <v>13</v>
      </c>
      <c r="G9166" t="s">
        <v>29724</v>
      </c>
      <c r="H9166" s="3" t="s">
        <v>29725</v>
      </c>
      <c r="I9166" t="s">
        <v>62</v>
      </c>
      <c r="J9166" t="s">
        <v>29726</v>
      </c>
    </row>
    <row r="9167" spans="1:10" ht="16" x14ac:dyDescent="0.2">
      <c r="A9167" t="s">
        <v>29727</v>
      </c>
      <c r="B9167" t="s">
        <v>29728</v>
      </c>
      <c r="C9167" t="s">
        <v>29729</v>
      </c>
      <c r="D9167">
        <v>1</v>
      </c>
      <c r="E9167" t="s">
        <v>13</v>
      </c>
      <c r="F9167" t="s">
        <v>13</v>
      </c>
      <c r="G9167" t="s">
        <v>29730</v>
      </c>
      <c r="H9167" s="3" t="s">
        <v>29731</v>
      </c>
      <c r="I9167" t="s">
        <v>62</v>
      </c>
      <c r="J9167" t="s">
        <v>29732</v>
      </c>
    </row>
    <row r="9168" spans="1:10" ht="16" x14ac:dyDescent="0.2">
      <c r="A9168" t="s">
        <v>29733</v>
      </c>
      <c r="B9168" t="s">
        <v>29728</v>
      </c>
      <c r="C9168" t="s">
        <v>29729</v>
      </c>
      <c r="D9168">
        <v>1</v>
      </c>
      <c r="E9168" t="s">
        <v>13</v>
      </c>
      <c r="F9168" t="s">
        <v>13</v>
      </c>
      <c r="G9168" t="s">
        <v>29730</v>
      </c>
      <c r="H9168" s="3" t="s">
        <v>29734</v>
      </c>
      <c r="I9168" t="s">
        <v>62</v>
      </c>
      <c r="J9168" t="s">
        <v>29735</v>
      </c>
    </row>
    <row r="9169" spans="1:10" ht="16" x14ac:dyDescent="0.2">
      <c r="A9169" t="s">
        <v>20920</v>
      </c>
      <c r="B9169" t="s">
        <v>29728</v>
      </c>
      <c r="C9169" t="s">
        <v>29729</v>
      </c>
      <c r="D9169">
        <v>2</v>
      </c>
      <c r="E9169" t="s">
        <v>13</v>
      </c>
      <c r="F9169" t="s">
        <v>13</v>
      </c>
      <c r="G9169" t="s">
        <v>29730</v>
      </c>
      <c r="H9169" s="3" t="s">
        <v>29734</v>
      </c>
      <c r="I9169" t="s">
        <v>62</v>
      </c>
      <c r="J9169" t="s">
        <v>20921</v>
      </c>
    </row>
    <row r="9170" spans="1:10" ht="16" x14ac:dyDescent="0.2">
      <c r="A9170" t="s">
        <v>29736</v>
      </c>
      <c r="B9170" t="s">
        <v>29728</v>
      </c>
      <c r="C9170" t="s">
        <v>29729</v>
      </c>
      <c r="D9170">
        <v>1</v>
      </c>
      <c r="E9170" t="s">
        <v>13</v>
      </c>
      <c r="F9170" t="s">
        <v>13</v>
      </c>
      <c r="G9170" t="s">
        <v>29730</v>
      </c>
      <c r="H9170" s="3" t="s">
        <v>29734</v>
      </c>
      <c r="I9170" t="s">
        <v>62</v>
      </c>
      <c r="J9170" t="s">
        <v>29737</v>
      </c>
    </row>
    <row r="9171" spans="1:10" ht="16" x14ac:dyDescent="0.2">
      <c r="A9171" t="s">
        <v>29738</v>
      </c>
      <c r="B9171" t="s">
        <v>29728</v>
      </c>
      <c r="C9171" t="s">
        <v>29729</v>
      </c>
      <c r="D9171">
        <v>3</v>
      </c>
      <c r="E9171" t="s">
        <v>13</v>
      </c>
      <c r="F9171" t="s">
        <v>13</v>
      </c>
      <c r="G9171" t="s">
        <v>29730</v>
      </c>
      <c r="H9171" s="3" t="s">
        <v>29731</v>
      </c>
      <c r="I9171" t="s">
        <v>62</v>
      </c>
      <c r="J9171" t="s">
        <v>29739</v>
      </c>
    </row>
    <row r="9172" spans="1:10" ht="16" x14ac:dyDescent="0.2">
      <c r="A9172" t="s">
        <v>24599</v>
      </c>
      <c r="B9172" t="s">
        <v>29728</v>
      </c>
      <c r="C9172" t="s">
        <v>29729</v>
      </c>
      <c r="D9172">
        <v>1</v>
      </c>
      <c r="E9172" t="s">
        <v>13</v>
      </c>
      <c r="F9172" t="s">
        <v>13</v>
      </c>
      <c r="G9172" t="s">
        <v>29730</v>
      </c>
      <c r="H9172" s="3" t="s">
        <v>29734</v>
      </c>
      <c r="I9172" t="s">
        <v>62</v>
      </c>
      <c r="J9172" t="s">
        <v>24601</v>
      </c>
    </row>
    <row r="9173" spans="1:10" ht="16" x14ac:dyDescent="0.2">
      <c r="A9173" t="s">
        <v>10065</v>
      </c>
      <c r="B9173" t="s">
        <v>29728</v>
      </c>
      <c r="C9173" t="s">
        <v>29729</v>
      </c>
      <c r="D9173">
        <v>2</v>
      </c>
      <c r="E9173" t="s">
        <v>13</v>
      </c>
      <c r="F9173" t="s">
        <v>13</v>
      </c>
      <c r="G9173" t="s">
        <v>29740</v>
      </c>
      <c r="H9173" s="3" t="s">
        <v>29741</v>
      </c>
      <c r="I9173" t="s">
        <v>62</v>
      </c>
      <c r="J9173" t="s">
        <v>10066</v>
      </c>
    </row>
    <row r="9174" spans="1:10" ht="16" x14ac:dyDescent="0.2">
      <c r="A9174" t="s">
        <v>3348</v>
      </c>
      <c r="B9174" t="s">
        <v>29742</v>
      </c>
      <c r="C9174" t="s">
        <v>29743</v>
      </c>
      <c r="D9174">
        <v>4</v>
      </c>
      <c r="E9174" t="s">
        <v>13</v>
      </c>
      <c r="F9174" t="s">
        <v>13</v>
      </c>
      <c r="G9174" t="s">
        <v>29744</v>
      </c>
      <c r="H9174" s="3" t="s">
        <v>29745</v>
      </c>
      <c r="I9174" t="s">
        <v>62</v>
      </c>
      <c r="J9174" t="s">
        <v>3349</v>
      </c>
    </row>
    <row r="9175" spans="1:10" ht="16" x14ac:dyDescent="0.2">
      <c r="A9175" t="s">
        <v>24606</v>
      </c>
      <c r="B9175" t="s">
        <v>29728</v>
      </c>
      <c r="C9175" t="s">
        <v>29729</v>
      </c>
      <c r="D9175">
        <v>3</v>
      </c>
      <c r="E9175" t="s">
        <v>13</v>
      </c>
      <c r="F9175" t="s">
        <v>13</v>
      </c>
      <c r="G9175" t="s">
        <v>29744</v>
      </c>
      <c r="H9175" s="3" t="s">
        <v>29746</v>
      </c>
      <c r="I9175" t="s">
        <v>62</v>
      </c>
      <c r="J9175" t="s">
        <v>24607</v>
      </c>
    </row>
    <row r="9176" spans="1:10" ht="16" x14ac:dyDescent="0.2">
      <c r="A9176" t="s">
        <v>24082</v>
      </c>
      <c r="B9176" t="s">
        <v>29728</v>
      </c>
      <c r="C9176" t="s">
        <v>29729</v>
      </c>
      <c r="D9176">
        <v>3</v>
      </c>
      <c r="E9176" t="s">
        <v>13</v>
      </c>
      <c r="F9176" t="s">
        <v>13</v>
      </c>
      <c r="G9176" t="s">
        <v>29744</v>
      </c>
      <c r="H9176" s="3" t="s">
        <v>29746</v>
      </c>
      <c r="I9176" t="s">
        <v>62</v>
      </c>
      <c r="J9176" t="s">
        <v>24083</v>
      </c>
    </row>
    <row r="9177" spans="1:10" ht="16" x14ac:dyDescent="0.2">
      <c r="A9177" t="s">
        <v>10181</v>
      </c>
      <c r="B9177" t="s">
        <v>29742</v>
      </c>
      <c r="C9177" t="s">
        <v>29743</v>
      </c>
      <c r="D9177">
        <v>2</v>
      </c>
      <c r="E9177" t="s">
        <v>13</v>
      </c>
      <c r="F9177" t="s">
        <v>13</v>
      </c>
      <c r="G9177" t="s">
        <v>29744</v>
      </c>
      <c r="H9177" s="3" t="s">
        <v>29745</v>
      </c>
      <c r="I9177" t="s">
        <v>62</v>
      </c>
      <c r="J9177" t="s">
        <v>10185</v>
      </c>
    </row>
    <row r="9178" spans="1:10" ht="16" x14ac:dyDescent="0.2">
      <c r="A9178" t="s">
        <v>29747</v>
      </c>
      <c r="B9178" t="s">
        <v>29728</v>
      </c>
      <c r="C9178" t="s">
        <v>29729</v>
      </c>
      <c r="D9178">
        <v>2</v>
      </c>
      <c r="E9178" t="s">
        <v>13</v>
      </c>
      <c r="F9178" t="s">
        <v>13</v>
      </c>
      <c r="G9178" t="s">
        <v>29744</v>
      </c>
      <c r="H9178" s="3" t="s">
        <v>29746</v>
      </c>
      <c r="I9178" t="s">
        <v>62</v>
      </c>
      <c r="J9178" t="s">
        <v>29748</v>
      </c>
    </row>
    <row r="9179" spans="1:10" ht="16" x14ac:dyDescent="0.2">
      <c r="A9179" t="s">
        <v>29749</v>
      </c>
      <c r="B9179" t="s">
        <v>29728</v>
      </c>
      <c r="C9179" t="s">
        <v>29729</v>
      </c>
      <c r="D9179">
        <v>3</v>
      </c>
      <c r="E9179" t="s">
        <v>13</v>
      </c>
      <c r="F9179" t="s">
        <v>13</v>
      </c>
      <c r="G9179" t="s">
        <v>29744</v>
      </c>
      <c r="H9179" s="3" t="s">
        <v>29746</v>
      </c>
      <c r="I9179" t="s">
        <v>62</v>
      </c>
      <c r="J9179" t="s">
        <v>29750</v>
      </c>
    </row>
    <row r="9180" spans="1:10" ht="16" x14ac:dyDescent="0.2">
      <c r="A9180" t="s">
        <v>29751</v>
      </c>
      <c r="B9180" t="s">
        <v>29728</v>
      </c>
      <c r="C9180" t="s">
        <v>29729</v>
      </c>
      <c r="D9180">
        <v>3</v>
      </c>
      <c r="E9180" t="s">
        <v>13</v>
      </c>
      <c r="F9180" t="s">
        <v>13</v>
      </c>
      <c r="G9180" t="s">
        <v>29744</v>
      </c>
      <c r="H9180" s="3" t="s">
        <v>29746</v>
      </c>
      <c r="I9180" t="s">
        <v>62</v>
      </c>
      <c r="J9180" t="s">
        <v>29752</v>
      </c>
    </row>
    <row r="9181" spans="1:10" ht="16" x14ac:dyDescent="0.2">
      <c r="A9181" t="s">
        <v>29753</v>
      </c>
      <c r="B9181" t="s">
        <v>29728</v>
      </c>
      <c r="C9181" t="s">
        <v>29729</v>
      </c>
      <c r="D9181">
        <v>1</v>
      </c>
      <c r="E9181" t="s">
        <v>13</v>
      </c>
      <c r="F9181" t="s">
        <v>13</v>
      </c>
      <c r="G9181" t="s">
        <v>29744</v>
      </c>
      <c r="H9181" s="3" t="s">
        <v>29754</v>
      </c>
      <c r="I9181" t="s">
        <v>62</v>
      </c>
      <c r="J9181" t="s">
        <v>29755</v>
      </c>
    </row>
    <row r="9182" spans="1:10" ht="16" x14ac:dyDescent="0.2">
      <c r="A9182" t="s">
        <v>29756</v>
      </c>
      <c r="B9182" t="s">
        <v>29728</v>
      </c>
      <c r="C9182" t="s">
        <v>29729</v>
      </c>
      <c r="D9182">
        <v>2</v>
      </c>
      <c r="E9182" t="s">
        <v>13</v>
      </c>
      <c r="F9182" t="s">
        <v>13</v>
      </c>
      <c r="G9182" t="s">
        <v>29744</v>
      </c>
      <c r="H9182" s="3" t="s">
        <v>29746</v>
      </c>
      <c r="I9182" t="s">
        <v>62</v>
      </c>
      <c r="J9182" t="s">
        <v>29757</v>
      </c>
    </row>
    <row r="9183" spans="1:10" ht="16" x14ac:dyDescent="0.2">
      <c r="A9183" t="s">
        <v>29758</v>
      </c>
      <c r="B9183" t="s">
        <v>29759</v>
      </c>
      <c r="C9183" t="s">
        <v>29760</v>
      </c>
      <c r="D9183">
        <v>1</v>
      </c>
      <c r="E9183" t="s">
        <v>13</v>
      </c>
      <c r="F9183" t="s">
        <v>13</v>
      </c>
      <c r="G9183" t="s">
        <v>29744</v>
      </c>
      <c r="H9183" s="3" t="s">
        <v>29754</v>
      </c>
      <c r="I9183" t="s">
        <v>62</v>
      </c>
      <c r="J9183" t="s">
        <v>29761</v>
      </c>
    </row>
    <row r="9184" spans="1:10" ht="16" x14ac:dyDescent="0.2">
      <c r="A9184" t="s">
        <v>20903</v>
      </c>
      <c r="B9184" t="s">
        <v>29728</v>
      </c>
      <c r="C9184" t="s">
        <v>29729</v>
      </c>
      <c r="D9184">
        <v>3</v>
      </c>
      <c r="E9184" t="s">
        <v>13</v>
      </c>
      <c r="F9184" t="s">
        <v>13</v>
      </c>
      <c r="G9184" t="s">
        <v>29744</v>
      </c>
      <c r="H9184" s="3" t="s">
        <v>29754</v>
      </c>
      <c r="I9184" t="s">
        <v>62</v>
      </c>
      <c r="J9184" t="s">
        <v>20905</v>
      </c>
    </row>
    <row r="9185" spans="1:10" ht="16" x14ac:dyDescent="0.2">
      <c r="A9185" t="s">
        <v>6941</v>
      </c>
      <c r="B9185" t="s">
        <v>29762</v>
      </c>
      <c r="C9185" t="s">
        <v>29763</v>
      </c>
      <c r="D9185">
        <v>2</v>
      </c>
      <c r="E9185" t="s">
        <v>13</v>
      </c>
      <c r="F9185" t="s">
        <v>13</v>
      </c>
      <c r="G9185" t="s">
        <v>29764</v>
      </c>
      <c r="H9185" s="3" t="s">
        <v>29765</v>
      </c>
      <c r="I9185" t="s">
        <v>62</v>
      </c>
      <c r="J9185" t="s">
        <v>6942</v>
      </c>
    </row>
    <row r="9186" spans="1:10" ht="16" x14ac:dyDescent="0.2">
      <c r="A9186" t="s">
        <v>29766</v>
      </c>
      <c r="B9186" t="s">
        <v>29767</v>
      </c>
      <c r="C9186" t="s">
        <v>29768</v>
      </c>
      <c r="D9186">
        <v>9</v>
      </c>
      <c r="E9186" t="s">
        <v>13</v>
      </c>
      <c r="F9186" t="s">
        <v>13</v>
      </c>
      <c r="G9186" t="s">
        <v>29769</v>
      </c>
      <c r="H9186" s="3" t="s">
        <v>29770</v>
      </c>
      <c r="I9186" t="s">
        <v>7009</v>
      </c>
      <c r="J9186" t="s">
        <v>29771</v>
      </c>
    </row>
    <row r="9187" spans="1:10" ht="16" x14ac:dyDescent="0.2">
      <c r="A9187" t="s">
        <v>4744</v>
      </c>
      <c r="B9187" t="s">
        <v>10102</v>
      </c>
      <c r="C9187" t="s">
        <v>29772</v>
      </c>
      <c r="D9187">
        <v>2</v>
      </c>
      <c r="E9187" t="s">
        <v>13</v>
      </c>
      <c r="F9187" t="s">
        <v>13</v>
      </c>
      <c r="G9187" t="s">
        <v>29773</v>
      </c>
      <c r="H9187" s="3" t="s">
        <v>29774</v>
      </c>
      <c r="I9187" t="s">
        <v>547</v>
      </c>
      <c r="J9187" t="s">
        <v>4745</v>
      </c>
    </row>
    <row r="9188" spans="1:10" ht="16" x14ac:dyDescent="0.2">
      <c r="A9188" t="s">
        <v>29775</v>
      </c>
      <c r="B9188" t="s">
        <v>29776</v>
      </c>
      <c r="C9188" t="s">
        <v>29777</v>
      </c>
      <c r="D9188">
        <v>2</v>
      </c>
      <c r="E9188" t="s">
        <v>13</v>
      </c>
      <c r="F9188" t="s">
        <v>13</v>
      </c>
      <c r="G9188" t="s">
        <v>29773</v>
      </c>
      <c r="H9188" s="3" t="s">
        <v>29778</v>
      </c>
      <c r="I9188" t="s">
        <v>547</v>
      </c>
      <c r="J9188" t="s">
        <v>29779</v>
      </c>
    </row>
    <row r="9189" spans="1:10" ht="16" x14ac:dyDescent="0.2">
      <c r="A9189" t="s">
        <v>29780</v>
      </c>
      <c r="B9189" t="s">
        <v>29781</v>
      </c>
      <c r="C9189" t="s">
        <v>29782</v>
      </c>
      <c r="D9189">
        <v>1</v>
      </c>
      <c r="E9189" t="s">
        <v>13</v>
      </c>
      <c r="F9189" t="s">
        <v>13</v>
      </c>
      <c r="G9189" t="s">
        <v>29773</v>
      </c>
      <c r="H9189" s="3" t="s">
        <v>29774</v>
      </c>
      <c r="I9189" t="s">
        <v>547</v>
      </c>
      <c r="J9189" t="s">
        <v>29783</v>
      </c>
    </row>
    <row r="9190" spans="1:10" ht="16" x14ac:dyDescent="0.2">
      <c r="A9190" t="s">
        <v>4721</v>
      </c>
      <c r="B9190" t="s">
        <v>29781</v>
      </c>
      <c r="C9190" t="s">
        <v>29782</v>
      </c>
      <c r="D9190">
        <v>1</v>
      </c>
      <c r="E9190" t="s">
        <v>13</v>
      </c>
      <c r="F9190" t="s">
        <v>13</v>
      </c>
      <c r="G9190" t="s">
        <v>29773</v>
      </c>
      <c r="H9190" s="3" t="s">
        <v>29774</v>
      </c>
      <c r="I9190" t="s">
        <v>547</v>
      </c>
      <c r="J9190" t="s">
        <v>4724</v>
      </c>
    </row>
    <row r="9191" spans="1:10" ht="16" x14ac:dyDescent="0.2">
      <c r="A9191" t="s">
        <v>4744</v>
      </c>
      <c r="B9191" t="s">
        <v>29781</v>
      </c>
      <c r="C9191" t="s">
        <v>29782</v>
      </c>
      <c r="D9191">
        <v>1</v>
      </c>
      <c r="E9191" t="s">
        <v>13</v>
      </c>
      <c r="F9191" t="s">
        <v>13</v>
      </c>
      <c r="G9191" t="s">
        <v>29773</v>
      </c>
      <c r="H9191" s="3" t="s">
        <v>29774</v>
      </c>
      <c r="I9191" t="s">
        <v>547</v>
      </c>
      <c r="J9191" t="s">
        <v>4745</v>
      </c>
    </row>
    <row r="9192" spans="1:10" ht="16" x14ac:dyDescent="0.2">
      <c r="A9192" t="s">
        <v>4744</v>
      </c>
      <c r="B9192" t="s">
        <v>29784</v>
      </c>
      <c r="C9192" t="s">
        <v>29785</v>
      </c>
      <c r="D9192">
        <v>4</v>
      </c>
      <c r="E9192" t="s">
        <v>13</v>
      </c>
      <c r="F9192" t="s">
        <v>13</v>
      </c>
      <c r="G9192" t="s">
        <v>29773</v>
      </c>
      <c r="H9192" s="3" t="s">
        <v>29774</v>
      </c>
      <c r="I9192" t="s">
        <v>547</v>
      </c>
      <c r="J9192" t="s">
        <v>4745</v>
      </c>
    </row>
    <row r="9193" spans="1:10" ht="32" x14ac:dyDescent="0.2">
      <c r="A9193" t="s">
        <v>29786</v>
      </c>
      <c r="B9193" t="s">
        <v>29787</v>
      </c>
      <c r="C9193" t="s">
        <v>29788</v>
      </c>
      <c r="D9193">
        <v>1</v>
      </c>
      <c r="E9193" t="s">
        <v>13</v>
      </c>
      <c r="F9193" t="s">
        <v>13</v>
      </c>
      <c r="G9193" t="s">
        <v>29789</v>
      </c>
      <c r="H9193" s="3" t="s">
        <v>29790</v>
      </c>
      <c r="I9193" t="s">
        <v>6730</v>
      </c>
      <c r="J9193" t="s">
        <v>29791</v>
      </c>
    </row>
    <row r="9194" spans="1:10" ht="16" x14ac:dyDescent="0.2">
      <c r="A9194" t="s">
        <v>19152</v>
      </c>
      <c r="B9194" t="s">
        <v>29792</v>
      </c>
      <c r="C9194" t="s">
        <v>29793</v>
      </c>
      <c r="D9194">
        <v>2</v>
      </c>
      <c r="E9194" t="s">
        <v>13</v>
      </c>
      <c r="F9194" t="s">
        <v>13</v>
      </c>
      <c r="G9194" t="s">
        <v>29789</v>
      </c>
      <c r="H9194" s="3" t="s">
        <v>29794</v>
      </c>
      <c r="I9194" t="s">
        <v>6730</v>
      </c>
      <c r="J9194" t="s">
        <v>19156</v>
      </c>
    </row>
    <row r="9195" spans="1:10" ht="16" x14ac:dyDescent="0.2">
      <c r="A9195" t="s">
        <v>29795</v>
      </c>
      <c r="B9195" t="s">
        <v>29796</v>
      </c>
      <c r="C9195" t="s">
        <v>29797</v>
      </c>
      <c r="D9195">
        <v>3</v>
      </c>
      <c r="E9195" t="s">
        <v>730</v>
      </c>
      <c r="F9195" t="s">
        <v>13</v>
      </c>
      <c r="G9195" t="s">
        <v>29798</v>
      </c>
      <c r="H9195" s="3" t="s">
        <v>29799</v>
      </c>
      <c r="I9195" t="s">
        <v>62</v>
      </c>
      <c r="J9195" t="s">
        <v>29800</v>
      </c>
    </row>
    <row r="9196" spans="1:10" ht="16" x14ac:dyDescent="0.2">
      <c r="A9196" t="s">
        <v>29795</v>
      </c>
      <c r="B9196" t="s">
        <v>29801</v>
      </c>
      <c r="C9196" t="s">
        <v>29802</v>
      </c>
      <c r="D9196">
        <v>2</v>
      </c>
      <c r="E9196" t="s">
        <v>730</v>
      </c>
      <c r="F9196" t="s">
        <v>13</v>
      </c>
      <c r="G9196" t="s">
        <v>29798</v>
      </c>
      <c r="H9196" s="3" t="s">
        <v>29799</v>
      </c>
      <c r="I9196" t="s">
        <v>62</v>
      </c>
      <c r="J9196" t="s">
        <v>29800</v>
      </c>
    </row>
    <row r="9197" spans="1:10" ht="16" x14ac:dyDescent="0.2">
      <c r="A9197" t="s">
        <v>29803</v>
      </c>
      <c r="B9197" t="s">
        <v>29804</v>
      </c>
      <c r="C9197" t="s">
        <v>29805</v>
      </c>
      <c r="D9197">
        <v>1</v>
      </c>
      <c r="E9197" t="s">
        <v>730</v>
      </c>
      <c r="F9197" t="s">
        <v>13</v>
      </c>
      <c r="G9197" t="s">
        <v>29798</v>
      </c>
      <c r="H9197" s="3" t="s">
        <v>29799</v>
      </c>
      <c r="I9197" t="s">
        <v>62</v>
      </c>
      <c r="J9197" t="s">
        <v>29806</v>
      </c>
    </row>
    <row r="9198" spans="1:10" ht="16" x14ac:dyDescent="0.2">
      <c r="A9198" t="s">
        <v>29803</v>
      </c>
      <c r="B9198" t="s">
        <v>29807</v>
      </c>
      <c r="C9198" t="s">
        <v>29808</v>
      </c>
      <c r="D9198">
        <v>3</v>
      </c>
      <c r="E9198" t="s">
        <v>730</v>
      </c>
      <c r="F9198" t="s">
        <v>13</v>
      </c>
      <c r="G9198" t="s">
        <v>29798</v>
      </c>
      <c r="H9198" s="3" t="s">
        <v>29799</v>
      </c>
      <c r="I9198" t="s">
        <v>62</v>
      </c>
      <c r="J9198" t="s">
        <v>29806</v>
      </c>
    </row>
    <row r="9199" spans="1:10" ht="16" x14ac:dyDescent="0.2">
      <c r="A9199" t="s">
        <v>29809</v>
      </c>
      <c r="B9199" t="s">
        <v>29810</v>
      </c>
      <c r="C9199" t="s">
        <v>29811</v>
      </c>
      <c r="D9199">
        <v>1</v>
      </c>
      <c r="E9199" t="s">
        <v>730</v>
      </c>
      <c r="F9199" t="s">
        <v>13</v>
      </c>
      <c r="G9199" t="s">
        <v>29798</v>
      </c>
      <c r="H9199" s="3" t="s">
        <v>29812</v>
      </c>
      <c r="I9199" t="s">
        <v>62</v>
      </c>
      <c r="J9199" t="s">
        <v>29813</v>
      </c>
    </row>
    <row r="9200" spans="1:10" ht="16" x14ac:dyDescent="0.2">
      <c r="A9200" t="s">
        <v>29795</v>
      </c>
      <c r="B9200" t="s">
        <v>29810</v>
      </c>
      <c r="C9200" t="s">
        <v>29811</v>
      </c>
      <c r="D9200">
        <v>1</v>
      </c>
      <c r="E9200" t="s">
        <v>730</v>
      </c>
      <c r="F9200" t="s">
        <v>13</v>
      </c>
      <c r="G9200" t="s">
        <v>29798</v>
      </c>
      <c r="H9200" s="3" t="s">
        <v>29799</v>
      </c>
      <c r="I9200" t="s">
        <v>62</v>
      </c>
      <c r="J9200" t="s">
        <v>29800</v>
      </c>
    </row>
    <row r="9201" spans="1:10" ht="16" x14ac:dyDescent="0.2">
      <c r="A9201" t="s">
        <v>14331</v>
      </c>
      <c r="B9201" t="s">
        <v>4697</v>
      </c>
      <c r="C9201" t="s">
        <v>14407</v>
      </c>
      <c r="D9201">
        <v>2</v>
      </c>
      <c r="E9201" t="s">
        <v>730</v>
      </c>
      <c r="F9201" t="s">
        <v>13</v>
      </c>
      <c r="G9201" t="s">
        <v>29798</v>
      </c>
      <c r="H9201" s="3" t="s">
        <v>29814</v>
      </c>
      <c r="I9201" t="s">
        <v>62</v>
      </c>
      <c r="J9201" t="s">
        <v>14335</v>
      </c>
    </row>
    <row r="9202" spans="1:10" ht="16" x14ac:dyDescent="0.2">
      <c r="A9202" t="s">
        <v>29809</v>
      </c>
      <c r="B9202" t="s">
        <v>29801</v>
      </c>
      <c r="C9202" t="s">
        <v>29802</v>
      </c>
      <c r="D9202">
        <v>2</v>
      </c>
      <c r="E9202" t="s">
        <v>730</v>
      </c>
      <c r="F9202" t="s">
        <v>13</v>
      </c>
      <c r="G9202" t="s">
        <v>29798</v>
      </c>
      <c r="H9202" s="3" t="s">
        <v>29812</v>
      </c>
      <c r="I9202" t="s">
        <v>62</v>
      </c>
      <c r="J9202" t="s">
        <v>29813</v>
      </c>
    </row>
    <row r="9203" spans="1:10" ht="16" x14ac:dyDescent="0.2">
      <c r="A9203" t="s">
        <v>1386</v>
      </c>
      <c r="B9203" t="s">
        <v>18166</v>
      </c>
      <c r="C9203" t="s">
        <v>29815</v>
      </c>
      <c r="D9203">
        <v>2</v>
      </c>
      <c r="E9203" t="s">
        <v>13</v>
      </c>
      <c r="F9203" t="s">
        <v>13</v>
      </c>
      <c r="G9203" t="s">
        <v>29816</v>
      </c>
      <c r="H9203" s="3" t="s">
        <v>29817</v>
      </c>
      <c r="I9203" t="s">
        <v>62</v>
      </c>
      <c r="J9203" t="s">
        <v>1391</v>
      </c>
    </row>
    <row r="9204" spans="1:10" ht="16" x14ac:dyDescent="0.2">
      <c r="A9204" t="s">
        <v>6124</v>
      </c>
      <c r="B9204" t="s">
        <v>14449</v>
      </c>
      <c r="C9204" t="s">
        <v>14450</v>
      </c>
      <c r="D9204">
        <v>3</v>
      </c>
      <c r="E9204" t="s">
        <v>730</v>
      </c>
      <c r="F9204" t="s">
        <v>13</v>
      </c>
      <c r="G9204" t="s">
        <v>29818</v>
      </c>
      <c r="H9204" s="3" t="s">
        <v>29819</v>
      </c>
      <c r="I9204" t="s">
        <v>62</v>
      </c>
      <c r="J9204" t="s">
        <v>6125</v>
      </c>
    </row>
    <row r="9205" spans="1:10" ht="16" x14ac:dyDescent="0.2">
      <c r="A9205" t="s">
        <v>6126</v>
      </c>
      <c r="B9205" t="s">
        <v>29820</v>
      </c>
      <c r="C9205" t="s">
        <v>29821</v>
      </c>
      <c r="D9205">
        <v>2</v>
      </c>
      <c r="E9205" t="s">
        <v>730</v>
      </c>
      <c r="F9205" t="s">
        <v>13</v>
      </c>
      <c r="G9205" t="s">
        <v>29818</v>
      </c>
      <c r="H9205" s="3" t="s">
        <v>29819</v>
      </c>
      <c r="I9205" t="s">
        <v>62</v>
      </c>
      <c r="J9205" t="s">
        <v>6129</v>
      </c>
    </row>
    <row r="9206" spans="1:10" ht="16" x14ac:dyDescent="0.2">
      <c r="A9206" t="s">
        <v>6118</v>
      </c>
      <c r="B9206" t="s">
        <v>14449</v>
      </c>
      <c r="C9206" t="s">
        <v>14450</v>
      </c>
      <c r="D9206">
        <v>2</v>
      </c>
      <c r="E9206" t="s">
        <v>730</v>
      </c>
      <c r="F9206" t="s">
        <v>13</v>
      </c>
      <c r="G9206" t="s">
        <v>29818</v>
      </c>
      <c r="H9206" s="3" t="s">
        <v>29819</v>
      </c>
      <c r="I9206" t="s">
        <v>62</v>
      </c>
      <c r="J9206" t="s">
        <v>6123</v>
      </c>
    </row>
    <row r="9207" spans="1:10" ht="16" x14ac:dyDescent="0.2">
      <c r="A9207" t="s">
        <v>29822</v>
      </c>
      <c r="B9207" t="s">
        <v>29823</v>
      </c>
      <c r="C9207" t="s">
        <v>29824</v>
      </c>
      <c r="D9207">
        <v>1</v>
      </c>
      <c r="E9207" t="s">
        <v>13</v>
      </c>
      <c r="F9207" t="s">
        <v>13</v>
      </c>
      <c r="G9207" t="s">
        <v>29825</v>
      </c>
      <c r="H9207" s="3" t="s">
        <v>29826</v>
      </c>
      <c r="I9207" t="s">
        <v>62</v>
      </c>
      <c r="J9207" t="s">
        <v>29827</v>
      </c>
    </row>
    <row r="9208" spans="1:10" ht="16" x14ac:dyDescent="0.2">
      <c r="A9208" t="s">
        <v>29822</v>
      </c>
      <c r="B9208" t="s">
        <v>29828</v>
      </c>
      <c r="C9208" t="s">
        <v>29829</v>
      </c>
      <c r="D9208">
        <v>2</v>
      </c>
      <c r="E9208" t="s">
        <v>13</v>
      </c>
      <c r="F9208" t="s">
        <v>13</v>
      </c>
      <c r="G9208" t="s">
        <v>29825</v>
      </c>
      <c r="H9208" s="3" t="s">
        <v>29826</v>
      </c>
      <c r="I9208" t="s">
        <v>62</v>
      </c>
      <c r="J9208" t="s">
        <v>29827</v>
      </c>
    </row>
    <row r="9209" spans="1:10" ht="16" x14ac:dyDescent="0.2">
      <c r="A9209" t="s">
        <v>29830</v>
      </c>
      <c r="B9209" t="s">
        <v>29831</v>
      </c>
      <c r="C9209" t="s">
        <v>29832</v>
      </c>
      <c r="D9209">
        <v>2</v>
      </c>
      <c r="E9209" t="s">
        <v>13</v>
      </c>
      <c r="F9209" t="s">
        <v>13</v>
      </c>
      <c r="G9209" t="s">
        <v>29825</v>
      </c>
      <c r="H9209" s="3" t="s">
        <v>29833</v>
      </c>
      <c r="I9209" t="s">
        <v>62</v>
      </c>
      <c r="J9209" t="s">
        <v>29834</v>
      </c>
    </row>
    <row r="9210" spans="1:10" ht="16" x14ac:dyDescent="0.2">
      <c r="A9210" t="s">
        <v>29835</v>
      </c>
      <c r="B9210" t="s">
        <v>29836</v>
      </c>
      <c r="C9210" t="s">
        <v>29837</v>
      </c>
      <c r="D9210">
        <v>1</v>
      </c>
      <c r="E9210" t="s">
        <v>13</v>
      </c>
      <c r="F9210" t="s">
        <v>13</v>
      </c>
      <c r="G9210" t="s">
        <v>29825</v>
      </c>
      <c r="H9210" s="3" t="s">
        <v>29838</v>
      </c>
      <c r="I9210" t="s">
        <v>62</v>
      </c>
      <c r="J9210" t="s">
        <v>29839</v>
      </c>
    </row>
    <row r="9211" spans="1:10" ht="16" x14ac:dyDescent="0.2">
      <c r="A9211" t="s">
        <v>29840</v>
      </c>
      <c r="B9211" t="s">
        <v>29841</v>
      </c>
      <c r="C9211" t="s">
        <v>29842</v>
      </c>
      <c r="D9211">
        <v>2</v>
      </c>
      <c r="E9211" t="s">
        <v>13</v>
      </c>
      <c r="F9211" t="s">
        <v>13</v>
      </c>
      <c r="G9211" t="s">
        <v>29825</v>
      </c>
      <c r="H9211" s="3" t="s">
        <v>29843</v>
      </c>
      <c r="I9211" t="s">
        <v>62</v>
      </c>
      <c r="J9211" t="s">
        <v>29844</v>
      </c>
    </row>
    <row r="9212" spans="1:10" ht="16" x14ac:dyDescent="0.2">
      <c r="A9212" t="s">
        <v>29830</v>
      </c>
      <c r="B9212" t="s">
        <v>29845</v>
      </c>
      <c r="C9212" t="s">
        <v>29846</v>
      </c>
      <c r="D9212">
        <v>1</v>
      </c>
      <c r="E9212" t="s">
        <v>13</v>
      </c>
      <c r="F9212" t="s">
        <v>13</v>
      </c>
      <c r="G9212" t="s">
        <v>29825</v>
      </c>
      <c r="H9212" s="3" t="s">
        <v>29833</v>
      </c>
      <c r="I9212" t="s">
        <v>62</v>
      </c>
      <c r="J9212" t="s">
        <v>29834</v>
      </c>
    </row>
    <row r="9213" spans="1:10" ht="16" x14ac:dyDescent="0.2">
      <c r="A9213" t="s">
        <v>29847</v>
      </c>
      <c r="B9213" t="s">
        <v>29848</v>
      </c>
      <c r="C9213" t="s">
        <v>29849</v>
      </c>
      <c r="D9213">
        <v>1</v>
      </c>
      <c r="E9213" t="s">
        <v>17544</v>
      </c>
      <c r="F9213" t="s">
        <v>13</v>
      </c>
      <c r="G9213" t="s">
        <v>29850</v>
      </c>
      <c r="H9213" s="3" t="s">
        <v>29851</v>
      </c>
      <c r="I9213" t="s">
        <v>62</v>
      </c>
      <c r="J9213" t="s">
        <v>29852</v>
      </c>
    </row>
    <row r="9214" spans="1:10" ht="16" x14ac:dyDescent="0.2">
      <c r="A9214" t="s">
        <v>29847</v>
      </c>
      <c r="B9214" t="s">
        <v>29853</v>
      </c>
      <c r="C9214" t="s">
        <v>29854</v>
      </c>
      <c r="D9214">
        <v>2</v>
      </c>
      <c r="E9214" t="s">
        <v>17544</v>
      </c>
      <c r="F9214" t="s">
        <v>13</v>
      </c>
      <c r="G9214" t="s">
        <v>29850</v>
      </c>
      <c r="H9214" s="3" t="s">
        <v>29851</v>
      </c>
      <c r="I9214" t="s">
        <v>62</v>
      </c>
      <c r="J9214" t="s">
        <v>29852</v>
      </c>
    </row>
    <row r="9215" spans="1:10" ht="16" x14ac:dyDescent="0.2">
      <c r="A9215" t="s">
        <v>1056</v>
      </c>
      <c r="B9215" t="s">
        <v>29855</v>
      </c>
      <c r="C9215" t="s">
        <v>29856</v>
      </c>
      <c r="D9215">
        <v>4</v>
      </c>
      <c r="E9215" t="s">
        <v>13</v>
      </c>
      <c r="F9215" t="s">
        <v>13</v>
      </c>
      <c r="G9215" t="s">
        <v>29857</v>
      </c>
      <c r="H9215" s="3" t="s">
        <v>29858</v>
      </c>
      <c r="I9215" t="s">
        <v>62</v>
      </c>
      <c r="J9215" t="s">
        <v>1058</v>
      </c>
    </row>
    <row r="9216" spans="1:10" ht="16" x14ac:dyDescent="0.2">
      <c r="A9216" t="s">
        <v>29859</v>
      </c>
      <c r="B9216" t="s">
        <v>29860</v>
      </c>
      <c r="C9216" t="s">
        <v>29861</v>
      </c>
      <c r="D9216">
        <v>1</v>
      </c>
      <c r="E9216" t="s">
        <v>13</v>
      </c>
      <c r="F9216" t="s">
        <v>13</v>
      </c>
      <c r="G9216" t="s">
        <v>29862</v>
      </c>
      <c r="H9216" s="3" t="s">
        <v>29863</v>
      </c>
      <c r="I9216" t="s">
        <v>62</v>
      </c>
      <c r="J9216" t="s">
        <v>29864</v>
      </c>
    </row>
    <row r="9217" spans="1:10" ht="16" x14ac:dyDescent="0.2">
      <c r="A9217" t="s">
        <v>29865</v>
      </c>
      <c r="B9217" t="s">
        <v>29866</v>
      </c>
      <c r="C9217" t="s">
        <v>29867</v>
      </c>
      <c r="D9217">
        <v>2</v>
      </c>
      <c r="E9217" t="s">
        <v>13</v>
      </c>
      <c r="F9217" t="s">
        <v>13</v>
      </c>
      <c r="G9217" t="s">
        <v>29862</v>
      </c>
      <c r="H9217" s="3" t="s">
        <v>29863</v>
      </c>
      <c r="I9217" t="s">
        <v>62</v>
      </c>
      <c r="J9217" t="s">
        <v>29868</v>
      </c>
    </row>
    <row r="9218" spans="1:10" ht="16" x14ac:dyDescent="0.2">
      <c r="A9218" t="s">
        <v>29869</v>
      </c>
      <c r="B9218" t="s">
        <v>29860</v>
      </c>
      <c r="C9218" t="s">
        <v>29861</v>
      </c>
      <c r="D9218">
        <v>2</v>
      </c>
      <c r="E9218" t="s">
        <v>13</v>
      </c>
      <c r="F9218" t="s">
        <v>13</v>
      </c>
      <c r="G9218" t="s">
        <v>29862</v>
      </c>
      <c r="H9218" s="3" t="s">
        <v>29863</v>
      </c>
      <c r="I9218" t="s">
        <v>62</v>
      </c>
      <c r="J9218" t="s">
        <v>29870</v>
      </c>
    </row>
    <row r="9219" spans="1:10" ht="16" x14ac:dyDescent="0.2">
      <c r="A9219" t="s">
        <v>29865</v>
      </c>
      <c r="B9219" t="s">
        <v>29871</v>
      </c>
      <c r="C9219" t="s">
        <v>29872</v>
      </c>
      <c r="D9219">
        <v>1</v>
      </c>
      <c r="E9219" t="s">
        <v>13</v>
      </c>
      <c r="F9219" t="s">
        <v>13</v>
      </c>
      <c r="G9219" t="s">
        <v>29862</v>
      </c>
      <c r="H9219" s="3" t="s">
        <v>29873</v>
      </c>
      <c r="I9219" t="s">
        <v>62</v>
      </c>
      <c r="J9219" t="s">
        <v>29868</v>
      </c>
    </row>
    <row r="9220" spans="1:10" ht="16" x14ac:dyDescent="0.2">
      <c r="A9220" t="s">
        <v>8973</v>
      </c>
      <c r="B9220" t="s">
        <v>29874</v>
      </c>
      <c r="C9220" t="s">
        <v>29875</v>
      </c>
      <c r="D9220">
        <v>3</v>
      </c>
      <c r="E9220" t="s">
        <v>13</v>
      </c>
      <c r="F9220" t="s">
        <v>13</v>
      </c>
      <c r="G9220" t="s">
        <v>29876</v>
      </c>
      <c r="H9220" s="3" t="s">
        <v>29877</v>
      </c>
      <c r="I9220" t="s">
        <v>2813</v>
      </c>
      <c r="J9220" t="s">
        <v>8976</v>
      </c>
    </row>
    <row r="9221" spans="1:10" ht="16" x14ac:dyDescent="0.2">
      <c r="A9221" t="s">
        <v>8973</v>
      </c>
      <c r="B9221" t="s">
        <v>29878</v>
      </c>
      <c r="C9221" t="s">
        <v>29879</v>
      </c>
      <c r="D9221">
        <v>1</v>
      </c>
      <c r="E9221" t="s">
        <v>13</v>
      </c>
      <c r="F9221" t="s">
        <v>13</v>
      </c>
      <c r="G9221" t="s">
        <v>29876</v>
      </c>
      <c r="H9221" s="3" t="s">
        <v>29877</v>
      </c>
      <c r="I9221" t="s">
        <v>2813</v>
      </c>
      <c r="J9221" t="s">
        <v>8976</v>
      </c>
    </row>
    <row r="9222" spans="1:10" ht="16" x14ac:dyDescent="0.2">
      <c r="A9222" t="s">
        <v>23574</v>
      </c>
      <c r="B9222" t="s">
        <v>6982</v>
      </c>
      <c r="C9222" t="s">
        <v>29880</v>
      </c>
      <c r="D9222">
        <v>1</v>
      </c>
      <c r="E9222" t="s">
        <v>13</v>
      </c>
      <c r="F9222" t="s">
        <v>13</v>
      </c>
      <c r="G9222" t="s">
        <v>29881</v>
      </c>
      <c r="H9222" s="3" t="s">
        <v>29882</v>
      </c>
      <c r="I9222" t="s">
        <v>16</v>
      </c>
      <c r="J9222" t="s">
        <v>23575</v>
      </c>
    </row>
    <row r="9223" spans="1:10" ht="16" x14ac:dyDescent="0.2">
      <c r="A9223" t="s">
        <v>2099</v>
      </c>
      <c r="B9223" t="s">
        <v>6982</v>
      </c>
      <c r="C9223" t="s">
        <v>29880</v>
      </c>
      <c r="D9223">
        <v>1</v>
      </c>
      <c r="E9223" t="s">
        <v>13</v>
      </c>
      <c r="F9223" t="s">
        <v>13</v>
      </c>
      <c r="G9223" t="s">
        <v>29881</v>
      </c>
      <c r="H9223" s="3" t="s">
        <v>29883</v>
      </c>
      <c r="I9223" t="s">
        <v>16</v>
      </c>
      <c r="J9223" t="s">
        <v>2103</v>
      </c>
    </row>
    <row r="9224" spans="1:10" ht="16" x14ac:dyDescent="0.2">
      <c r="A9224" t="s">
        <v>29884</v>
      </c>
      <c r="B9224" t="s">
        <v>29885</v>
      </c>
      <c r="C9224" t="s">
        <v>29886</v>
      </c>
      <c r="D9224">
        <v>1</v>
      </c>
      <c r="E9224" t="s">
        <v>13</v>
      </c>
      <c r="F9224" t="s">
        <v>13</v>
      </c>
      <c r="G9224" t="s">
        <v>29887</v>
      </c>
      <c r="H9224" s="3" t="s">
        <v>29888</v>
      </c>
      <c r="I9224" t="s">
        <v>714</v>
      </c>
      <c r="J9224" t="s">
        <v>29889</v>
      </c>
    </row>
    <row r="9225" spans="1:10" ht="16" x14ac:dyDescent="0.2">
      <c r="A9225" t="s">
        <v>29884</v>
      </c>
      <c r="B9225" t="s">
        <v>29890</v>
      </c>
      <c r="C9225" t="s">
        <v>29891</v>
      </c>
      <c r="D9225">
        <v>3</v>
      </c>
      <c r="E9225" t="s">
        <v>13</v>
      </c>
      <c r="F9225" t="s">
        <v>13</v>
      </c>
      <c r="G9225" t="s">
        <v>29887</v>
      </c>
      <c r="H9225" s="3" t="s">
        <v>29888</v>
      </c>
      <c r="I9225" t="s">
        <v>714</v>
      </c>
      <c r="J9225" t="s">
        <v>29889</v>
      </c>
    </row>
    <row r="9226" spans="1:10" ht="16" x14ac:dyDescent="0.2">
      <c r="A9226" t="s">
        <v>29884</v>
      </c>
      <c r="B9226" t="s">
        <v>29892</v>
      </c>
      <c r="C9226" t="s">
        <v>29893</v>
      </c>
      <c r="D9226">
        <v>2</v>
      </c>
      <c r="E9226" t="s">
        <v>13</v>
      </c>
      <c r="F9226" t="s">
        <v>13</v>
      </c>
      <c r="G9226" t="s">
        <v>29887</v>
      </c>
      <c r="H9226" s="3" t="s">
        <v>29888</v>
      </c>
      <c r="I9226" t="s">
        <v>714</v>
      </c>
      <c r="J9226" t="s">
        <v>29889</v>
      </c>
    </row>
    <row r="9227" spans="1:10" ht="16" x14ac:dyDescent="0.2">
      <c r="A9227" t="s">
        <v>29894</v>
      </c>
      <c r="B9227" t="s">
        <v>2090</v>
      </c>
      <c r="C9227" t="s">
        <v>29895</v>
      </c>
      <c r="D9227">
        <v>1</v>
      </c>
      <c r="E9227" t="s">
        <v>13</v>
      </c>
      <c r="F9227" t="s">
        <v>13</v>
      </c>
      <c r="G9227" t="s">
        <v>29896</v>
      </c>
      <c r="H9227" s="3" t="s">
        <v>29897</v>
      </c>
      <c r="I9227" t="s">
        <v>69</v>
      </c>
      <c r="J9227" t="s">
        <v>29898</v>
      </c>
    </row>
    <row r="9228" spans="1:10" ht="16" x14ac:dyDescent="0.2">
      <c r="A9228" t="s">
        <v>29894</v>
      </c>
      <c r="B9228" t="s">
        <v>29899</v>
      </c>
      <c r="C9228" t="s">
        <v>29900</v>
      </c>
      <c r="D9228">
        <v>3</v>
      </c>
      <c r="E9228" t="s">
        <v>13</v>
      </c>
      <c r="F9228" t="s">
        <v>13</v>
      </c>
      <c r="G9228" t="s">
        <v>29896</v>
      </c>
      <c r="H9228" s="3" t="s">
        <v>29897</v>
      </c>
      <c r="I9228" t="s">
        <v>69</v>
      </c>
      <c r="J9228" t="s">
        <v>29898</v>
      </c>
    </row>
    <row r="9229" spans="1:10" ht="16" x14ac:dyDescent="0.2">
      <c r="A9229" t="s">
        <v>27187</v>
      </c>
      <c r="B9229" t="s">
        <v>29901</v>
      </c>
      <c r="C9229" t="s">
        <v>29902</v>
      </c>
      <c r="D9229">
        <v>2</v>
      </c>
      <c r="E9229" t="s">
        <v>13</v>
      </c>
      <c r="F9229" t="s">
        <v>13</v>
      </c>
      <c r="G9229" t="s">
        <v>29896</v>
      </c>
      <c r="H9229" s="3" t="s">
        <v>29903</v>
      </c>
      <c r="I9229" t="s">
        <v>69</v>
      </c>
      <c r="J9229" t="s">
        <v>27188</v>
      </c>
    </row>
    <row r="9230" spans="1:10" ht="16" x14ac:dyDescent="0.2">
      <c r="A9230" t="s">
        <v>29904</v>
      </c>
      <c r="B9230" t="s">
        <v>29905</v>
      </c>
      <c r="C9230" t="s">
        <v>29906</v>
      </c>
      <c r="D9230">
        <v>1</v>
      </c>
      <c r="E9230" t="s">
        <v>13</v>
      </c>
      <c r="F9230" t="s">
        <v>13</v>
      </c>
      <c r="G9230" t="s">
        <v>29907</v>
      </c>
      <c r="H9230" s="3" t="s">
        <v>29908</v>
      </c>
      <c r="I9230" t="s">
        <v>970</v>
      </c>
      <c r="J9230" t="s">
        <v>29909</v>
      </c>
    </row>
    <row r="9231" spans="1:10" ht="16" x14ac:dyDescent="0.2">
      <c r="A9231" t="s">
        <v>22435</v>
      </c>
      <c r="B9231" t="s">
        <v>29910</v>
      </c>
      <c r="C9231" t="s">
        <v>29911</v>
      </c>
      <c r="D9231">
        <v>1</v>
      </c>
      <c r="E9231" t="s">
        <v>13</v>
      </c>
      <c r="F9231" t="s">
        <v>13</v>
      </c>
      <c r="G9231" t="s">
        <v>29912</v>
      </c>
      <c r="H9231" s="3" t="s">
        <v>29913</v>
      </c>
      <c r="I9231" t="s">
        <v>355</v>
      </c>
      <c r="J9231" t="s">
        <v>22436</v>
      </c>
    </row>
    <row r="9232" spans="1:10" ht="16" x14ac:dyDescent="0.2">
      <c r="A9232" t="s">
        <v>22435</v>
      </c>
      <c r="B9232" t="s">
        <v>29914</v>
      </c>
      <c r="C9232" t="s">
        <v>29915</v>
      </c>
      <c r="D9232">
        <v>2</v>
      </c>
      <c r="E9232" t="s">
        <v>13</v>
      </c>
      <c r="F9232" t="s">
        <v>13</v>
      </c>
      <c r="G9232" t="s">
        <v>29912</v>
      </c>
      <c r="H9232" s="3" t="s">
        <v>29913</v>
      </c>
      <c r="I9232" t="s">
        <v>355</v>
      </c>
      <c r="J9232" t="s">
        <v>22436</v>
      </c>
    </row>
    <row r="9233" spans="1:10" ht="16" x14ac:dyDescent="0.2">
      <c r="A9233" t="s">
        <v>22435</v>
      </c>
      <c r="B9233" t="s">
        <v>29916</v>
      </c>
      <c r="C9233" t="s">
        <v>29917</v>
      </c>
      <c r="D9233">
        <v>3</v>
      </c>
      <c r="E9233" t="s">
        <v>13</v>
      </c>
      <c r="F9233" t="s">
        <v>13</v>
      </c>
      <c r="G9233" t="s">
        <v>29912</v>
      </c>
      <c r="H9233" s="3" t="s">
        <v>29913</v>
      </c>
      <c r="I9233" t="s">
        <v>355</v>
      </c>
      <c r="J9233" t="s">
        <v>22436</v>
      </c>
    </row>
    <row r="9234" spans="1:10" ht="16" x14ac:dyDescent="0.2">
      <c r="A9234" t="s">
        <v>22426</v>
      </c>
      <c r="B9234" t="s">
        <v>29918</v>
      </c>
      <c r="C9234" t="s">
        <v>29919</v>
      </c>
      <c r="D9234">
        <v>2</v>
      </c>
      <c r="E9234" t="s">
        <v>13</v>
      </c>
      <c r="F9234" t="s">
        <v>13</v>
      </c>
      <c r="G9234" t="s">
        <v>29912</v>
      </c>
      <c r="H9234" s="3" t="s">
        <v>29913</v>
      </c>
      <c r="I9234" t="s">
        <v>355</v>
      </c>
      <c r="J9234" t="s">
        <v>22431</v>
      </c>
    </row>
    <row r="9235" spans="1:10" ht="16" x14ac:dyDescent="0.2">
      <c r="A9235" t="s">
        <v>22426</v>
      </c>
      <c r="B9235" t="s">
        <v>29916</v>
      </c>
      <c r="C9235" t="s">
        <v>29917</v>
      </c>
      <c r="D9235">
        <v>3</v>
      </c>
      <c r="E9235" t="s">
        <v>13</v>
      </c>
      <c r="F9235" t="s">
        <v>13</v>
      </c>
      <c r="G9235" t="s">
        <v>29912</v>
      </c>
      <c r="H9235" s="3" t="s">
        <v>29913</v>
      </c>
      <c r="I9235" t="s">
        <v>355</v>
      </c>
      <c r="J9235" t="s">
        <v>22431</v>
      </c>
    </row>
    <row r="9236" spans="1:10" ht="16" x14ac:dyDescent="0.2">
      <c r="A9236" t="s">
        <v>22426</v>
      </c>
      <c r="B9236" t="s">
        <v>29920</v>
      </c>
      <c r="C9236" t="s">
        <v>29915</v>
      </c>
      <c r="D9236">
        <v>1</v>
      </c>
      <c r="E9236" t="s">
        <v>13</v>
      </c>
      <c r="F9236" t="s">
        <v>13</v>
      </c>
      <c r="G9236" t="s">
        <v>29912</v>
      </c>
      <c r="H9236" s="3" t="s">
        <v>29913</v>
      </c>
      <c r="I9236" t="s">
        <v>355</v>
      </c>
      <c r="J9236" t="s">
        <v>22431</v>
      </c>
    </row>
    <row r="9237" spans="1:10" ht="16" x14ac:dyDescent="0.2">
      <c r="A9237" t="s">
        <v>22435</v>
      </c>
      <c r="B9237" t="s">
        <v>29921</v>
      </c>
      <c r="C9237" t="s">
        <v>29922</v>
      </c>
      <c r="D9237">
        <v>6</v>
      </c>
      <c r="E9237" t="s">
        <v>13</v>
      </c>
      <c r="F9237" t="s">
        <v>13</v>
      </c>
      <c r="G9237" t="s">
        <v>29912</v>
      </c>
      <c r="H9237" s="3" t="s">
        <v>29913</v>
      </c>
      <c r="I9237" t="s">
        <v>355</v>
      </c>
      <c r="J9237" t="s">
        <v>22436</v>
      </c>
    </row>
    <row r="9238" spans="1:10" ht="16" x14ac:dyDescent="0.2">
      <c r="A9238" t="s">
        <v>22435</v>
      </c>
      <c r="B9238" t="s">
        <v>29918</v>
      </c>
      <c r="C9238" t="s">
        <v>29919</v>
      </c>
      <c r="D9238">
        <v>4</v>
      </c>
      <c r="E9238" t="s">
        <v>13</v>
      </c>
      <c r="F9238" t="s">
        <v>13</v>
      </c>
      <c r="G9238" t="s">
        <v>29912</v>
      </c>
      <c r="H9238" s="3" t="s">
        <v>29913</v>
      </c>
      <c r="I9238" t="s">
        <v>355</v>
      </c>
      <c r="J9238" t="s">
        <v>22436</v>
      </c>
    </row>
    <row r="9239" spans="1:10" ht="16" x14ac:dyDescent="0.2">
      <c r="A9239" t="s">
        <v>19566</v>
      </c>
      <c r="B9239" t="s">
        <v>29923</v>
      </c>
      <c r="C9239" t="s">
        <v>29924</v>
      </c>
      <c r="D9239">
        <v>3</v>
      </c>
      <c r="E9239" t="s">
        <v>13</v>
      </c>
      <c r="F9239" t="s">
        <v>13</v>
      </c>
      <c r="G9239" t="s">
        <v>29925</v>
      </c>
      <c r="H9239" s="3" t="s">
        <v>29926</v>
      </c>
      <c r="I9239" t="s">
        <v>423</v>
      </c>
      <c r="J9239" t="s">
        <v>19571</v>
      </c>
    </row>
    <row r="9240" spans="1:10" ht="16" x14ac:dyDescent="0.2">
      <c r="A9240" t="s">
        <v>29927</v>
      </c>
      <c r="B9240" t="s">
        <v>29928</v>
      </c>
      <c r="C9240" t="s">
        <v>29929</v>
      </c>
      <c r="D9240">
        <v>1</v>
      </c>
      <c r="E9240" t="s">
        <v>13</v>
      </c>
      <c r="F9240" t="s">
        <v>13</v>
      </c>
      <c r="G9240" t="s">
        <v>29930</v>
      </c>
      <c r="H9240" s="3" t="s">
        <v>29931</v>
      </c>
      <c r="I9240" t="s">
        <v>970</v>
      </c>
      <c r="J9240" t="s">
        <v>29932</v>
      </c>
    </row>
    <row r="9241" spans="1:10" ht="16" x14ac:dyDescent="0.2">
      <c r="A9241" t="s">
        <v>29933</v>
      </c>
      <c r="B9241" t="s">
        <v>29934</v>
      </c>
      <c r="C9241" t="s">
        <v>29935</v>
      </c>
      <c r="D9241">
        <v>2</v>
      </c>
      <c r="E9241" t="s">
        <v>13</v>
      </c>
      <c r="F9241" t="s">
        <v>13</v>
      </c>
      <c r="G9241" t="s">
        <v>29930</v>
      </c>
      <c r="H9241" s="3" t="s">
        <v>29931</v>
      </c>
      <c r="I9241" t="s">
        <v>970</v>
      </c>
      <c r="J9241" t="s">
        <v>29936</v>
      </c>
    </row>
    <row r="9242" spans="1:10" ht="16" x14ac:dyDescent="0.2">
      <c r="A9242" t="s">
        <v>29927</v>
      </c>
      <c r="B9242" t="s">
        <v>29934</v>
      </c>
      <c r="C9242" t="s">
        <v>29935</v>
      </c>
      <c r="D9242">
        <v>2</v>
      </c>
      <c r="E9242" t="s">
        <v>13</v>
      </c>
      <c r="F9242" t="s">
        <v>13</v>
      </c>
      <c r="G9242" t="s">
        <v>29930</v>
      </c>
      <c r="H9242" s="3" t="s">
        <v>29931</v>
      </c>
      <c r="I9242" t="s">
        <v>970</v>
      </c>
      <c r="J9242" t="s">
        <v>29932</v>
      </c>
    </row>
    <row r="9243" spans="1:10" ht="16" x14ac:dyDescent="0.2">
      <c r="A9243" t="s">
        <v>7262</v>
      </c>
      <c r="B9243" t="s">
        <v>13737</v>
      </c>
      <c r="C9243" t="s">
        <v>13738</v>
      </c>
      <c r="D9243">
        <v>1</v>
      </c>
      <c r="E9243" t="s">
        <v>13</v>
      </c>
      <c r="F9243" t="s">
        <v>13</v>
      </c>
      <c r="G9243" t="s">
        <v>29930</v>
      </c>
      <c r="H9243" s="3" t="s">
        <v>29937</v>
      </c>
      <c r="I9243" t="s">
        <v>970</v>
      </c>
      <c r="J9243" t="s">
        <v>7267</v>
      </c>
    </row>
    <row r="9244" spans="1:10" ht="16" x14ac:dyDescent="0.2">
      <c r="A9244" t="s">
        <v>29933</v>
      </c>
      <c r="B9244" t="s">
        <v>29928</v>
      </c>
      <c r="C9244" t="s">
        <v>29929</v>
      </c>
      <c r="D9244">
        <v>1</v>
      </c>
      <c r="E9244" t="s">
        <v>13</v>
      </c>
      <c r="F9244" t="s">
        <v>13</v>
      </c>
      <c r="G9244" t="s">
        <v>29930</v>
      </c>
      <c r="H9244" s="3" t="s">
        <v>29931</v>
      </c>
      <c r="I9244" t="s">
        <v>970</v>
      </c>
      <c r="J9244" t="s">
        <v>29936</v>
      </c>
    </row>
    <row r="9245" spans="1:10" ht="16" x14ac:dyDescent="0.2">
      <c r="A9245" t="s">
        <v>29938</v>
      </c>
      <c r="B9245" t="s">
        <v>29939</v>
      </c>
      <c r="C9245" t="s">
        <v>29940</v>
      </c>
      <c r="D9245">
        <v>1</v>
      </c>
      <c r="E9245" t="s">
        <v>13</v>
      </c>
      <c r="F9245" t="s">
        <v>13</v>
      </c>
      <c r="G9245" t="s">
        <v>29941</v>
      </c>
      <c r="H9245" s="3" t="s">
        <v>29942</v>
      </c>
      <c r="I9245" t="s">
        <v>69</v>
      </c>
      <c r="J9245" t="s">
        <v>29943</v>
      </c>
    </row>
    <row r="9246" spans="1:10" ht="16" x14ac:dyDescent="0.2">
      <c r="A9246" t="s">
        <v>29944</v>
      </c>
      <c r="B9246" t="s">
        <v>29945</v>
      </c>
      <c r="C9246" t="s">
        <v>29946</v>
      </c>
      <c r="D9246">
        <v>4</v>
      </c>
      <c r="E9246" t="s">
        <v>13</v>
      </c>
      <c r="F9246" t="s">
        <v>13</v>
      </c>
      <c r="G9246" t="s">
        <v>29947</v>
      </c>
      <c r="H9246" s="3" t="s">
        <v>29948</v>
      </c>
      <c r="I9246" t="s">
        <v>62</v>
      </c>
      <c r="J9246" t="s">
        <v>29949</v>
      </c>
    </row>
    <row r="9247" spans="1:10" ht="16" x14ac:dyDescent="0.2">
      <c r="A9247" t="s">
        <v>29944</v>
      </c>
      <c r="B9247" t="s">
        <v>29950</v>
      </c>
      <c r="C9247" t="s">
        <v>29951</v>
      </c>
      <c r="D9247">
        <v>3</v>
      </c>
      <c r="E9247" t="s">
        <v>13</v>
      </c>
      <c r="F9247" t="s">
        <v>13</v>
      </c>
      <c r="G9247" t="s">
        <v>29947</v>
      </c>
      <c r="H9247" s="3" t="s">
        <v>29948</v>
      </c>
      <c r="I9247" t="s">
        <v>62</v>
      </c>
      <c r="J9247" t="s">
        <v>29949</v>
      </c>
    </row>
    <row r="9248" spans="1:10" ht="16" x14ac:dyDescent="0.2">
      <c r="A9248" t="s">
        <v>29944</v>
      </c>
      <c r="B9248" t="s">
        <v>29952</v>
      </c>
      <c r="C9248" t="s">
        <v>29953</v>
      </c>
      <c r="D9248">
        <v>2</v>
      </c>
      <c r="E9248" t="s">
        <v>13</v>
      </c>
      <c r="F9248" t="s">
        <v>13</v>
      </c>
      <c r="G9248" t="s">
        <v>29947</v>
      </c>
      <c r="H9248" s="3" t="s">
        <v>29948</v>
      </c>
      <c r="I9248" t="s">
        <v>62</v>
      </c>
      <c r="J9248" t="s">
        <v>29949</v>
      </c>
    </row>
    <row r="9249" spans="1:10" ht="16" x14ac:dyDescent="0.2">
      <c r="A9249" t="s">
        <v>29954</v>
      </c>
      <c r="B9249" t="s">
        <v>29955</v>
      </c>
      <c r="C9249" t="s">
        <v>29956</v>
      </c>
      <c r="D9249">
        <v>3</v>
      </c>
      <c r="E9249" t="s">
        <v>13</v>
      </c>
      <c r="F9249" t="s">
        <v>13</v>
      </c>
      <c r="G9249" t="s">
        <v>29957</v>
      </c>
      <c r="H9249" s="3" t="s">
        <v>29958</v>
      </c>
      <c r="I9249" t="s">
        <v>146</v>
      </c>
      <c r="J9249" t="s">
        <v>29959</v>
      </c>
    </row>
    <row r="9250" spans="1:10" ht="16" x14ac:dyDescent="0.2">
      <c r="A9250" t="s">
        <v>29954</v>
      </c>
      <c r="B9250" t="s">
        <v>29960</v>
      </c>
      <c r="C9250" t="s">
        <v>29961</v>
      </c>
      <c r="D9250">
        <v>2</v>
      </c>
      <c r="E9250" t="s">
        <v>13</v>
      </c>
      <c r="F9250" t="s">
        <v>13</v>
      </c>
      <c r="G9250" t="s">
        <v>29957</v>
      </c>
      <c r="H9250" s="3" t="s">
        <v>29958</v>
      </c>
      <c r="I9250" t="s">
        <v>146</v>
      </c>
      <c r="J9250" t="s">
        <v>29959</v>
      </c>
    </row>
    <row r="9251" spans="1:10" ht="16" x14ac:dyDescent="0.2">
      <c r="A9251" t="s">
        <v>29962</v>
      </c>
      <c r="B9251" t="s">
        <v>29963</v>
      </c>
      <c r="C9251" t="s">
        <v>29964</v>
      </c>
      <c r="D9251">
        <v>1</v>
      </c>
      <c r="E9251" t="s">
        <v>13</v>
      </c>
      <c r="F9251" t="s">
        <v>13</v>
      </c>
      <c r="G9251" t="s">
        <v>29957</v>
      </c>
      <c r="H9251" s="3" t="s">
        <v>29965</v>
      </c>
      <c r="I9251" t="s">
        <v>146</v>
      </c>
      <c r="J9251" t="s">
        <v>29966</v>
      </c>
    </row>
    <row r="9252" spans="1:10" ht="16" x14ac:dyDescent="0.2">
      <c r="A9252" t="s">
        <v>29967</v>
      </c>
      <c r="B9252" t="s">
        <v>29968</v>
      </c>
      <c r="C9252" t="s">
        <v>29969</v>
      </c>
      <c r="D9252">
        <v>4</v>
      </c>
      <c r="E9252" t="s">
        <v>13</v>
      </c>
      <c r="F9252" t="s">
        <v>13</v>
      </c>
      <c r="G9252" t="s">
        <v>29957</v>
      </c>
      <c r="H9252" s="3" t="s">
        <v>29970</v>
      </c>
      <c r="I9252" t="s">
        <v>146</v>
      </c>
      <c r="J9252" t="s">
        <v>29971</v>
      </c>
    </row>
    <row r="9253" spans="1:10" ht="16" x14ac:dyDescent="0.2">
      <c r="A9253" t="s">
        <v>29954</v>
      </c>
      <c r="B9253" t="s">
        <v>27989</v>
      </c>
      <c r="C9253" t="s">
        <v>27990</v>
      </c>
      <c r="D9253">
        <v>1</v>
      </c>
      <c r="E9253" t="s">
        <v>13</v>
      </c>
      <c r="F9253" t="s">
        <v>13</v>
      </c>
      <c r="G9253" t="s">
        <v>29957</v>
      </c>
      <c r="H9253" s="3" t="s">
        <v>29958</v>
      </c>
      <c r="I9253" t="s">
        <v>146</v>
      </c>
      <c r="J9253" t="s">
        <v>29959</v>
      </c>
    </row>
    <row r="9254" spans="1:10" ht="16" x14ac:dyDescent="0.2">
      <c r="A9254" t="s">
        <v>29962</v>
      </c>
      <c r="B9254" t="s">
        <v>29972</v>
      </c>
      <c r="C9254" t="s">
        <v>29973</v>
      </c>
      <c r="D9254">
        <v>2</v>
      </c>
      <c r="E9254" t="s">
        <v>13</v>
      </c>
      <c r="F9254" t="s">
        <v>13</v>
      </c>
      <c r="G9254" t="s">
        <v>29957</v>
      </c>
      <c r="H9254" s="3" t="s">
        <v>29965</v>
      </c>
      <c r="I9254" t="s">
        <v>146</v>
      </c>
      <c r="J9254" t="s">
        <v>29966</v>
      </c>
    </row>
    <row r="9255" spans="1:10" ht="16" x14ac:dyDescent="0.2">
      <c r="A9255" t="s">
        <v>29974</v>
      </c>
      <c r="B9255" t="s">
        <v>29975</v>
      </c>
      <c r="C9255" t="s">
        <v>29976</v>
      </c>
      <c r="D9255">
        <v>1</v>
      </c>
      <c r="E9255" t="s">
        <v>13</v>
      </c>
      <c r="F9255" t="s">
        <v>13</v>
      </c>
      <c r="G9255" t="s">
        <v>29977</v>
      </c>
      <c r="H9255" s="3" t="s">
        <v>29978</v>
      </c>
      <c r="I9255" t="s">
        <v>856</v>
      </c>
      <c r="J9255" t="s">
        <v>29979</v>
      </c>
    </row>
    <row r="9256" spans="1:10" ht="16" x14ac:dyDescent="0.2">
      <c r="A9256" t="s">
        <v>29974</v>
      </c>
      <c r="B9256" t="s">
        <v>29980</v>
      </c>
      <c r="C9256" t="s">
        <v>29981</v>
      </c>
      <c r="D9256">
        <v>2</v>
      </c>
      <c r="E9256" t="s">
        <v>13</v>
      </c>
      <c r="F9256" t="s">
        <v>13</v>
      </c>
      <c r="G9256" t="s">
        <v>29982</v>
      </c>
      <c r="H9256" s="3" t="s">
        <v>29978</v>
      </c>
      <c r="I9256" t="s">
        <v>856</v>
      </c>
      <c r="J9256" t="s">
        <v>29979</v>
      </c>
    </row>
    <row r="9257" spans="1:10" ht="16" x14ac:dyDescent="0.2">
      <c r="A9257" t="s">
        <v>29983</v>
      </c>
      <c r="B9257" t="s">
        <v>29984</v>
      </c>
      <c r="C9257" t="s">
        <v>29985</v>
      </c>
      <c r="D9257">
        <v>6</v>
      </c>
      <c r="E9257" t="s">
        <v>29986</v>
      </c>
      <c r="F9257" t="s">
        <v>13</v>
      </c>
      <c r="G9257" t="s">
        <v>29987</v>
      </c>
      <c r="H9257" s="3" t="s">
        <v>29988</v>
      </c>
      <c r="I9257" t="s">
        <v>126</v>
      </c>
      <c r="J9257" t="s">
        <v>29989</v>
      </c>
    </row>
    <row r="9258" spans="1:10" ht="16" x14ac:dyDescent="0.2">
      <c r="A9258" t="s">
        <v>29983</v>
      </c>
      <c r="B9258" t="s">
        <v>29990</v>
      </c>
      <c r="C9258" t="s">
        <v>29991</v>
      </c>
      <c r="D9258">
        <v>1</v>
      </c>
      <c r="E9258" t="s">
        <v>29986</v>
      </c>
      <c r="F9258" t="s">
        <v>13</v>
      </c>
      <c r="G9258" t="s">
        <v>29987</v>
      </c>
      <c r="H9258" s="3" t="s">
        <v>29988</v>
      </c>
      <c r="I9258" t="s">
        <v>126</v>
      </c>
      <c r="J9258" t="s">
        <v>29989</v>
      </c>
    </row>
    <row r="9259" spans="1:10" ht="16" x14ac:dyDescent="0.2">
      <c r="A9259" t="s">
        <v>29992</v>
      </c>
      <c r="B9259" t="s">
        <v>29993</v>
      </c>
      <c r="C9259" t="s">
        <v>29994</v>
      </c>
      <c r="D9259">
        <v>1</v>
      </c>
      <c r="E9259" t="s">
        <v>29986</v>
      </c>
      <c r="F9259" t="s">
        <v>13</v>
      </c>
      <c r="G9259" t="s">
        <v>29987</v>
      </c>
      <c r="H9259" s="3" t="s">
        <v>29995</v>
      </c>
      <c r="I9259" t="s">
        <v>126</v>
      </c>
      <c r="J9259" t="s">
        <v>29996</v>
      </c>
    </row>
    <row r="9260" spans="1:10" ht="16" x14ac:dyDescent="0.2">
      <c r="A9260" t="s">
        <v>19083</v>
      </c>
      <c r="B9260" t="s">
        <v>29997</v>
      </c>
      <c r="C9260" t="s">
        <v>29998</v>
      </c>
      <c r="D9260">
        <v>6</v>
      </c>
      <c r="E9260" t="s">
        <v>29986</v>
      </c>
      <c r="F9260" t="s">
        <v>13</v>
      </c>
      <c r="G9260" t="s">
        <v>29987</v>
      </c>
      <c r="H9260" s="3" t="s">
        <v>29995</v>
      </c>
      <c r="I9260" t="s">
        <v>126</v>
      </c>
      <c r="J9260" t="s">
        <v>19087</v>
      </c>
    </row>
    <row r="9261" spans="1:10" ht="16" x14ac:dyDescent="0.2">
      <c r="A9261" t="s">
        <v>29999</v>
      </c>
      <c r="B9261" t="s">
        <v>30000</v>
      </c>
      <c r="C9261" t="s">
        <v>30001</v>
      </c>
      <c r="D9261">
        <v>4</v>
      </c>
      <c r="E9261" t="s">
        <v>29986</v>
      </c>
      <c r="F9261" t="s">
        <v>13</v>
      </c>
      <c r="G9261" t="s">
        <v>29987</v>
      </c>
      <c r="H9261" s="3" t="s">
        <v>29995</v>
      </c>
      <c r="I9261" t="s">
        <v>126</v>
      </c>
      <c r="J9261" t="s">
        <v>30002</v>
      </c>
    </row>
    <row r="9262" spans="1:10" ht="16" x14ac:dyDescent="0.2">
      <c r="A9262" t="s">
        <v>30003</v>
      </c>
      <c r="B9262" t="s">
        <v>30004</v>
      </c>
      <c r="C9262" t="s">
        <v>30005</v>
      </c>
      <c r="D9262">
        <v>5</v>
      </c>
      <c r="E9262" t="s">
        <v>29986</v>
      </c>
      <c r="F9262" t="s">
        <v>13</v>
      </c>
      <c r="G9262" t="s">
        <v>29987</v>
      </c>
      <c r="H9262" s="3" t="s">
        <v>29995</v>
      </c>
      <c r="I9262" t="s">
        <v>126</v>
      </c>
      <c r="J9262" t="s">
        <v>30006</v>
      </c>
    </row>
    <row r="9263" spans="1:10" ht="16" x14ac:dyDescent="0.2">
      <c r="A9263" t="s">
        <v>29983</v>
      </c>
      <c r="B9263" t="s">
        <v>30007</v>
      </c>
      <c r="C9263" t="s">
        <v>30008</v>
      </c>
      <c r="D9263">
        <v>3</v>
      </c>
      <c r="E9263" t="s">
        <v>29986</v>
      </c>
      <c r="F9263" t="s">
        <v>13</v>
      </c>
      <c r="G9263" t="s">
        <v>29987</v>
      </c>
      <c r="H9263" s="3" t="s">
        <v>29988</v>
      </c>
      <c r="I9263" t="s">
        <v>126</v>
      </c>
      <c r="J9263" t="s">
        <v>29989</v>
      </c>
    </row>
    <row r="9264" spans="1:10" ht="16" x14ac:dyDescent="0.2">
      <c r="A9264" t="s">
        <v>29983</v>
      </c>
      <c r="B9264" t="s">
        <v>30009</v>
      </c>
      <c r="C9264" t="s">
        <v>30010</v>
      </c>
      <c r="D9264">
        <v>2</v>
      </c>
      <c r="E9264" t="s">
        <v>29986</v>
      </c>
      <c r="F9264" t="s">
        <v>13</v>
      </c>
      <c r="G9264" t="s">
        <v>29987</v>
      </c>
      <c r="H9264" s="3" t="s">
        <v>29988</v>
      </c>
      <c r="I9264" t="s">
        <v>126</v>
      </c>
      <c r="J9264" t="s">
        <v>29989</v>
      </c>
    </row>
    <row r="9265" spans="1:10" ht="16" x14ac:dyDescent="0.2">
      <c r="A9265" t="s">
        <v>30011</v>
      </c>
      <c r="B9265" t="s">
        <v>30012</v>
      </c>
      <c r="C9265" t="s">
        <v>30013</v>
      </c>
      <c r="D9265">
        <v>10</v>
      </c>
      <c r="E9265" t="s">
        <v>13</v>
      </c>
      <c r="F9265" t="s">
        <v>13</v>
      </c>
      <c r="G9265" t="s">
        <v>29987</v>
      </c>
      <c r="H9265" s="3" t="s">
        <v>30014</v>
      </c>
      <c r="I9265" t="s">
        <v>918</v>
      </c>
      <c r="J9265" t="s">
        <v>30015</v>
      </c>
    </row>
    <row r="9266" spans="1:10" ht="16" x14ac:dyDescent="0.2">
      <c r="A9266" t="s">
        <v>29999</v>
      </c>
      <c r="B9266" t="s">
        <v>30016</v>
      </c>
      <c r="C9266" t="s">
        <v>30017</v>
      </c>
      <c r="D9266">
        <v>2</v>
      </c>
      <c r="E9266" t="s">
        <v>29986</v>
      </c>
      <c r="F9266" t="s">
        <v>13</v>
      </c>
      <c r="G9266" t="s">
        <v>29987</v>
      </c>
      <c r="H9266" s="3" t="s">
        <v>30018</v>
      </c>
      <c r="I9266" t="s">
        <v>126</v>
      </c>
      <c r="J9266" t="s">
        <v>30002</v>
      </c>
    </row>
    <row r="9267" spans="1:10" ht="16" x14ac:dyDescent="0.2">
      <c r="A9267" t="s">
        <v>30019</v>
      </c>
      <c r="B9267" t="s">
        <v>30020</v>
      </c>
      <c r="C9267" t="s">
        <v>30021</v>
      </c>
      <c r="D9267">
        <v>2</v>
      </c>
      <c r="E9267" t="s">
        <v>29986</v>
      </c>
      <c r="F9267" t="s">
        <v>13</v>
      </c>
      <c r="G9267" t="s">
        <v>29987</v>
      </c>
      <c r="H9267" s="3" t="s">
        <v>29995</v>
      </c>
      <c r="I9267" t="s">
        <v>126</v>
      </c>
      <c r="J9267" t="s">
        <v>30022</v>
      </c>
    </row>
    <row r="9268" spans="1:10" ht="16" x14ac:dyDescent="0.2">
      <c r="A9268" t="s">
        <v>30023</v>
      </c>
      <c r="B9268" t="s">
        <v>30024</v>
      </c>
      <c r="C9268" t="s">
        <v>30025</v>
      </c>
      <c r="D9268">
        <v>1</v>
      </c>
      <c r="E9268" t="s">
        <v>29986</v>
      </c>
      <c r="F9268" t="s">
        <v>13</v>
      </c>
      <c r="G9268" t="s">
        <v>29987</v>
      </c>
      <c r="H9268" s="3" t="s">
        <v>29995</v>
      </c>
      <c r="I9268" t="s">
        <v>126</v>
      </c>
      <c r="J9268" t="s">
        <v>30026</v>
      </c>
    </row>
    <row r="9269" spans="1:10" ht="16" x14ac:dyDescent="0.2">
      <c r="A9269" t="s">
        <v>30027</v>
      </c>
      <c r="B9269" t="s">
        <v>30028</v>
      </c>
      <c r="C9269" t="s">
        <v>30029</v>
      </c>
      <c r="D9269">
        <v>1</v>
      </c>
      <c r="E9269" t="s">
        <v>29986</v>
      </c>
      <c r="F9269" t="s">
        <v>13</v>
      </c>
      <c r="G9269" t="s">
        <v>29987</v>
      </c>
      <c r="H9269" s="3" t="s">
        <v>29995</v>
      </c>
      <c r="I9269" t="s">
        <v>126</v>
      </c>
      <c r="J9269" t="s">
        <v>30030</v>
      </c>
    </row>
    <row r="9270" spans="1:10" ht="16" x14ac:dyDescent="0.2">
      <c r="A9270" t="s">
        <v>13110</v>
      </c>
      <c r="B9270" t="s">
        <v>30031</v>
      </c>
      <c r="C9270" t="s">
        <v>30032</v>
      </c>
      <c r="D9270">
        <v>2</v>
      </c>
      <c r="E9270" t="s">
        <v>29986</v>
      </c>
      <c r="F9270" t="s">
        <v>13</v>
      </c>
      <c r="G9270" t="s">
        <v>29987</v>
      </c>
      <c r="H9270" s="3" t="s">
        <v>30033</v>
      </c>
      <c r="I9270" t="s">
        <v>126</v>
      </c>
      <c r="J9270" t="s">
        <v>13114</v>
      </c>
    </row>
    <row r="9271" spans="1:10" ht="32" x14ac:dyDescent="0.2">
      <c r="A9271" t="s">
        <v>30034</v>
      </c>
      <c r="B9271" t="s">
        <v>30035</v>
      </c>
      <c r="C9271" t="s">
        <v>30036</v>
      </c>
      <c r="D9271">
        <v>3</v>
      </c>
      <c r="E9271" t="s">
        <v>29986</v>
      </c>
      <c r="F9271" t="s">
        <v>13</v>
      </c>
      <c r="G9271" t="s">
        <v>29987</v>
      </c>
      <c r="H9271" s="3" t="s">
        <v>30037</v>
      </c>
      <c r="I9271" t="s">
        <v>126</v>
      </c>
      <c r="J9271" t="s">
        <v>30038</v>
      </c>
    </row>
    <row r="9272" spans="1:10" ht="16" x14ac:dyDescent="0.2">
      <c r="A9272" t="s">
        <v>29049</v>
      </c>
      <c r="B9272" t="s">
        <v>30039</v>
      </c>
      <c r="C9272" t="s">
        <v>30040</v>
      </c>
      <c r="D9272">
        <v>4</v>
      </c>
      <c r="E9272" t="s">
        <v>29986</v>
      </c>
      <c r="F9272" t="s">
        <v>13</v>
      </c>
      <c r="G9272" t="s">
        <v>29987</v>
      </c>
      <c r="H9272" s="3" t="s">
        <v>30041</v>
      </c>
      <c r="I9272" t="s">
        <v>126</v>
      </c>
      <c r="J9272" t="s">
        <v>29054</v>
      </c>
    </row>
    <row r="9273" spans="1:10" ht="16" x14ac:dyDescent="0.2">
      <c r="A9273" t="s">
        <v>30042</v>
      </c>
      <c r="B9273" t="s">
        <v>30043</v>
      </c>
      <c r="C9273" t="s">
        <v>30044</v>
      </c>
      <c r="D9273">
        <v>1</v>
      </c>
      <c r="E9273" t="s">
        <v>29986</v>
      </c>
      <c r="F9273" t="s">
        <v>13</v>
      </c>
      <c r="G9273" t="s">
        <v>29987</v>
      </c>
      <c r="H9273" s="3" t="s">
        <v>30045</v>
      </c>
      <c r="I9273" t="s">
        <v>126</v>
      </c>
      <c r="J9273" t="s">
        <v>30046</v>
      </c>
    </row>
    <row r="9274" spans="1:10" ht="16" x14ac:dyDescent="0.2">
      <c r="A9274" t="s">
        <v>30042</v>
      </c>
      <c r="B9274" t="s">
        <v>30047</v>
      </c>
      <c r="C9274" t="s">
        <v>30048</v>
      </c>
      <c r="D9274">
        <v>3</v>
      </c>
      <c r="E9274" t="s">
        <v>29986</v>
      </c>
      <c r="F9274" t="s">
        <v>13</v>
      </c>
      <c r="G9274" t="s">
        <v>29987</v>
      </c>
      <c r="H9274" s="3" t="s">
        <v>30049</v>
      </c>
      <c r="I9274" t="s">
        <v>126</v>
      </c>
      <c r="J9274" t="s">
        <v>30046</v>
      </c>
    </row>
    <row r="9275" spans="1:10" ht="16" x14ac:dyDescent="0.2">
      <c r="A9275" t="s">
        <v>8628</v>
      </c>
      <c r="B9275" t="s">
        <v>30050</v>
      </c>
      <c r="C9275" t="s">
        <v>30051</v>
      </c>
      <c r="D9275">
        <v>3</v>
      </c>
      <c r="E9275" t="s">
        <v>29986</v>
      </c>
      <c r="F9275" t="s">
        <v>13</v>
      </c>
      <c r="G9275" t="s">
        <v>29987</v>
      </c>
      <c r="H9275" s="3" t="s">
        <v>30049</v>
      </c>
      <c r="I9275" t="s">
        <v>126</v>
      </c>
      <c r="J9275" t="s">
        <v>8633</v>
      </c>
    </row>
    <row r="9276" spans="1:10" ht="16" x14ac:dyDescent="0.2">
      <c r="A9276" t="s">
        <v>30052</v>
      </c>
      <c r="B9276" t="s">
        <v>30053</v>
      </c>
      <c r="C9276" t="s">
        <v>30054</v>
      </c>
      <c r="D9276">
        <v>2</v>
      </c>
      <c r="E9276" t="s">
        <v>29986</v>
      </c>
      <c r="F9276" t="s">
        <v>13</v>
      </c>
      <c r="G9276" t="s">
        <v>29987</v>
      </c>
      <c r="H9276" s="3" t="s">
        <v>29995</v>
      </c>
      <c r="I9276" t="s">
        <v>126</v>
      </c>
      <c r="J9276" t="s">
        <v>30055</v>
      </c>
    </row>
    <row r="9277" spans="1:10" ht="16" x14ac:dyDescent="0.2">
      <c r="A9277" t="s">
        <v>30056</v>
      </c>
      <c r="B9277" t="s">
        <v>30057</v>
      </c>
      <c r="C9277" t="s">
        <v>30058</v>
      </c>
      <c r="D9277">
        <v>2</v>
      </c>
      <c r="E9277" t="s">
        <v>29986</v>
      </c>
      <c r="F9277" t="s">
        <v>13</v>
      </c>
      <c r="G9277" t="s">
        <v>29987</v>
      </c>
      <c r="H9277" s="3" t="s">
        <v>29995</v>
      </c>
      <c r="I9277" t="s">
        <v>126</v>
      </c>
      <c r="J9277" t="s">
        <v>30059</v>
      </c>
    </row>
    <row r="9278" spans="1:10" ht="16" x14ac:dyDescent="0.2">
      <c r="A9278" t="s">
        <v>29057</v>
      </c>
      <c r="B9278" t="s">
        <v>30050</v>
      </c>
      <c r="C9278" t="s">
        <v>30051</v>
      </c>
      <c r="D9278">
        <v>3</v>
      </c>
      <c r="E9278" t="s">
        <v>29986</v>
      </c>
      <c r="F9278" t="s">
        <v>13</v>
      </c>
      <c r="G9278" t="s">
        <v>29987</v>
      </c>
      <c r="H9278" s="3" t="s">
        <v>30049</v>
      </c>
      <c r="I9278" t="s">
        <v>126</v>
      </c>
      <c r="J9278" t="s">
        <v>29060</v>
      </c>
    </row>
    <row r="9279" spans="1:10" ht="16" x14ac:dyDescent="0.2">
      <c r="A9279" t="s">
        <v>30060</v>
      </c>
      <c r="B9279" t="s">
        <v>30061</v>
      </c>
      <c r="C9279" t="s">
        <v>30062</v>
      </c>
      <c r="D9279">
        <v>2</v>
      </c>
      <c r="E9279" t="s">
        <v>29986</v>
      </c>
      <c r="F9279" t="s">
        <v>13</v>
      </c>
      <c r="G9279" t="s">
        <v>29987</v>
      </c>
      <c r="H9279" s="3" t="s">
        <v>30063</v>
      </c>
      <c r="I9279" t="s">
        <v>126</v>
      </c>
      <c r="J9279" t="s">
        <v>30064</v>
      </c>
    </row>
    <row r="9280" spans="1:10" ht="16" x14ac:dyDescent="0.2">
      <c r="A9280" t="s">
        <v>30003</v>
      </c>
      <c r="B9280" t="s">
        <v>16278</v>
      </c>
      <c r="C9280" t="s">
        <v>30065</v>
      </c>
      <c r="D9280">
        <v>4</v>
      </c>
      <c r="E9280" t="s">
        <v>29986</v>
      </c>
      <c r="F9280" t="s">
        <v>13</v>
      </c>
      <c r="G9280" t="s">
        <v>29987</v>
      </c>
      <c r="H9280" s="3" t="s">
        <v>29995</v>
      </c>
      <c r="I9280" t="s">
        <v>126</v>
      </c>
      <c r="J9280" t="s">
        <v>30006</v>
      </c>
    </row>
    <row r="9281" spans="1:10" ht="16" x14ac:dyDescent="0.2">
      <c r="A9281" t="s">
        <v>30003</v>
      </c>
      <c r="B9281" t="s">
        <v>30066</v>
      </c>
      <c r="C9281" t="s">
        <v>30067</v>
      </c>
      <c r="D9281">
        <v>2</v>
      </c>
      <c r="E9281" t="s">
        <v>29986</v>
      </c>
      <c r="F9281" t="s">
        <v>13</v>
      </c>
      <c r="G9281" t="s">
        <v>29987</v>
      </c>
      <c r="H9281" s="3" t="s">
        <v>29995</v>
      </c>
      <c r="I9281" t="s">
        <v>126</v>
      </c>
      <c r="J9281" t="s">
        <v>30006</v>
      </c>
    </row>
    <row r="9282" spans="1:10" ht="16" x14ac:dyDescent="0.2">
      <c r="A9282" t="s">
        <v>8689</v>
      </c>
      <c r="B9282" t="s">
        <v>29993</v>
      </c>
      <c r="C9282" t="s">
        <v>29994</v>
      </c>
      <c r="D9282">
        <v>2</v>
      </c>
      <c r="E9282" t="s">
        <v>29986</v>
      </c>
      <c r="F9282" t="s">
        <v>13</v>
      </c>
      <c r="G9282" t="s">
        <v>29987</v>
      </c>
      <c r="H9282" s="3" t="s">
        <v>29995</v>
      </c>
      <c r="I9282" t="s">
        <v>126</v>
      </c>
      <c r="J9282" t="s">
        <v>8695</v>
      </c>
    </row>
    <row r="9283" spans="1:10" ht="16" x14ac:dyDescent="0.2">
      <c r="A9283" t="s">
        <v>29999</v>
      </c>
      <c r="B9283" t="s">
        <v>30068</v>
      </c>
      <c r="C9283" t="s">
        <v>30069</v>
      </c>
      <c r="D9283">
        <v>1</v>
      </c>
      <c r="E9283" t="s">
        <v>29986</v>
      </c>
      <c r="F9283" t="s">
        <v>13</v>
      </c>
      <c r="G9283" t="s">
        <v>29987</v>
      </c>
      <c r="H9283" s="3" t="s">
        <v>30018</v>
      </c>
      <c r="I9283" t="s">
        <v>126</v>
      </c>
      <c r="J9283" t="s">
        <v>30002</v>
      </c>
    </row>
    <row r="9284" spans="1:10" ht="16" x14ac:dyDescent="0.2">
      <c r="A9284" t="s">
        <v>30070</v>
      </c>
      <c r="B9284" t="s">
        <v>30071</v>
      </c>
      <c r="C9284" t="s">
        <v>30072</v>
      </c>
      <c r="D9284">
        <v>2</v>
      </c>
      <c r="E9284" t="s">
        <v>29986</v>
      </c>
      <c r="F9284" t="s">
        <v>13</v>
      </c>
      <c r="G9284" t="s">
        <v>29987</v>
      </c>
      <c r="H9284" s="3" t="s">
        <v>29995</v>
      </c>
      <c r="I9284" t="s">
        <v>126</v>
      </c>
      <c r="J9284" t="s">
        <v>30073</v>
      </c>
    </row>
    <row r="9285" spans="1:10" ht="16" x14ac:dyDescent="0.2">
      <c r="A9285" t="s">
        <v>8689</v>
      </c>
      <c r="B9285" t="s">
        <v>16278</v>
      </c>
      <c r="C9285" t="s">
        <v>30065</v>
      </c>
      <c r="D9285">
        <v>3</v>
      </c>
      <c r="E9285" t="s">
        <v>29986</v>
      </c>
      <c r="F9285" t="s">
        <v>13</v>
      </c>
      <c r="G9285" t="s">
        <v>29987</v>
      </c>
      <c r="H9285" s="3" t="s">
        <v>29995</v>
      </c>
      <c r="I9285" t="s">
        <v>126</v>
      </c>
      <c r="J9285" t="s">
        <v>8695</v>
      </c>
    </row>
    <row r="9286" spans="1:10" ht="16" x14ac:dyDescent="0.2">
      <c r="A9286" t="s">
        <v>30074</v>
      </c>
      <c r="B9286" t="s">
        <v>10876</v>
      </c>
      <c r="C9286" t="s">
        <v>10877</v>
      </c>
      <c r="D9286">
        <v>3</v>
      </c>
      <c r="E9286" t="s">
        <v>29986</v>
      </c>
      <c r="F9286" t="s">
        <v>13</v>
      </c>
      <c r="G9286" t="s">
        <v>29987</v>
      </c>
      <c r="H9286" s="3" t="s">
        <v>29995</v>
      </c>
      <c r="I9286" t="s">
        <v>126</v>
      </c>
      <c r="J9286" t="s">
        <v>30075</v>
      </c>
    </row>
    <row r="9287" spans="1:10" ht="16" x14ac:dyDescent="0.2">
      <c r="A9287" t="s">
        <v>30003</v>
      </c>
      <c r="B9287" t="s">
        <v>29993</v>
      </c>
      <c r="C9287" t="s">
        <v>29994</v>
      </c>
      <c r="D9287">
        <v>1</v>
      </c>
      <c r="E9287" t="s">
        <v>29986</v>
      </c>
      <c r="F9287" t="s">
        <v>13</v>
      </c>
      <c r="G9287" t="s">
        <v>29987</v>
      </c>
      <c r="H9287" s="3" t="s">
        <v>30076</v>
      </c>
      <c r="I9287" t="s">
        <v>126</v>
      </c>
      <c r="J9287" t="s">
        <v>30006</v>
      </c>
    </row>
    <row r="9288" spans="1:10" ht="16" x14ac:dyDescent="0.2">
      <c r="A9288" t="s">
        <v>30052</v>
      </c>
      <c r="B9288" t="s">
        <v>30024</v>
      </c>
      <c r="C9288" t="s">
        <v>30025</v>
      </c>
      <c r="D9288">
        <v>1</v>
      </c>
      <c r="E9288" t="s">
        <v>29986</v>
      </c>
      <c r="F9288" t="s">
        <v>13</v>
      </c>
      <c r="G9288" t="s">
        <v>29987</v>
      </c>
      <c r="H9288" s="3" t="s">
        <v>29995</v>
      </c>
      <c r="I9288" t="s">
        <v>126</v>
      </c>
      <c r="J9288" t="s">
        <v>30055</v>
      </c>
    </row>
    <row r="9289" spans="1:10" ht="16" x14ac:dyDescent="0.2">
      <c r="A9289" t="s">
        <v>30070</v>
      </c>
      <c r="B9289" t="s">
        <v>30077</v>
      </c>
      <c r="C9289" t="s">
        <v>30078</v>
      </c>
      <c r="D9289">
        <v>1</v>
      </c>
      <c r="E9289" t="s">
        <v>29986</v>
      </c>
      <c r="F9289" t="s">
        <v>13</v>
      </c>
      <c r="G9289" t="s">
        <v>29987</v>
      </c>
      <c r="H9289" s="3" t="s">
        <v>29995</v>
      </c>
      <c r="I9289" t="s">
        <v>126</v>
      </c>
      <c r="J9289" t="s">
        <v>30073</v>
      </c>
    </row>
    <row r="9290" spans="1:10" ht="32" x14ac:dyDescent="0.2">
      <c r="A9290" t="s">
        <v>30042</v>
      </c>
      <c r="B9290" t="s">
        <v>30079</v>
      </c>
      <c r="C9290" t="s">
        <v>30080</v>
      </c>
      <c r="D9290">
        <v>2</v>
      </c>
      <c r="E9290" t="s">
        <v>29986</v>
      </c>
      <c r="F9290" t="s">
        <v>13</v>
      </c>
      <c r="G9290" t="s">
        <v>29987</v>
      </c>
      <c r="H9290" s="3" t="s">
        <v>30081</v>
      </c>
      <c r="I9290" t="s">
        <v>126</v>
      </c>
      <c r="J9290" t="s">
        <v>30046</v>
      </c>
    </row>
    <row r="9291" spans="1:10" ht="16" x14ac:dyDescent="0.2">
      <c r="A9291" t="s">
        <v>30082</v>
      </c>
      <c r="B9291" t="s">
        <v>30083</v>
      </c>
      <c r="C9291" t="s">
        <v>30084</v>
      </c>
      <c r="D9291">
        <v>1</v>
      </c>
      <c r="E9291" t="s">
        <v>13</v>
      </c>
      <c r="F9291" t="s">
        <v>13</v>
      </c>
      <c r="G9291" t="s">
        <v>29987</v>
      </c>
      <c r="H9291" s="3" t="s">
        <v>30014</v>
      </c>
      <c r="I9291" t="s">
        <v>918</v>
      </c>
      <c r="J9291" t="s">
        <v>30085</v>
      </c>
    </row>
    <row r="9292" spans="1:10" ht="16" x14ac:dyDescent="0.2">
      <c r="A9292" t="s">
        <v>16324</v>
      </c>
      <c r="B9292" t="s">
        <v>30039</v>
      </c>
      <c r="C9292" t="s">
        <v>30040</v>
      </c>
      <c r="D9292">
        <v>2</v>
      </c>
      <c r="E9292" t="s">
        <v>29986</v>
      </c>
      <c r="F9292" t="s">
        <v>13</v>
      </c>
      <c r="G9292" t="s">
        <v>29987</v>
      </c>
      <c r="H9292" s="3" t="s">
        <v>30041</v>
      </c>
      <c r="I9292" t="s">
        <v>126</v>
      </c>
      <c r="J9292" t="s">
        <v>16327</v>
      </c>
    </row>
    <row r="9293" spans="1:10" ht="16" x14ac:dyDescent="0.2">
      <c r="A9293" t="s">
        <v>30086</v>
      </c>
      <c r="B9293" t="s">
        <v>30087</v>
      </c>
      <c r="C9293" t="s">
        <v>30088</v>
      </c>
      <c r="D9293">
        <v>1</v>
      </c>
      <c r="E9293" t="s">
        <v>29986</v>
      </c>
      <c r="F9293" t="s">
        <v>13</v>
      </c>
      <c r="G9293" t="s">
        <v>29987</v>
      </c>
      <c r="H9293" s="3" t="s">
        <v>30089</v>
      </c>
      <c r="I9293" t="s">
        <v>126</v>
      </c>
      <c r="J9293" t="s">
        <v>30090</v>
      </c>
    </row>
    <row r="9294" spans="1:10" ht="16" x14ac:dyDescent="0.2">
      <c r="A9294" t="s">
        <v>30091</v>
      </c>
      <c r="B9294" t="s">
        <v>30077</v>
      </c>
      <c r="C9294" t="s">
        <v>30078</v>
      </c>
      <c r="D9294">
        <v>1</v>
      </c>
      <c r="E9294" t="s">
        <v>29986</v>
      </c>
      <c r="F9294" t="s">
        <v>13</v>
      </c>
      <c r="G9294" t="s">
        <v>29987</v>
      </c>
      <c r="H9294" s="3" t="s">
        <v>30089</v>
      </c>
      <c r="I9294" t="s">
        <v>126</v>
      </c>
      <c r="J9294" t="s">
        <v>30092</v>
      </c>
    </row>
    <row r="9295" spans="1:10" ht="16" x14ac:dyDescent="0.2">
      <c r="A9295" t="s">
        <v>30093</v>
      </c>
      <c r="B9295" t="s">
        <v>30094</v>
      </c>
      <c r="C9295" t="s">
        <v>30095</v>
      </c>
      <c r="D9295">
        <v>2</v>
      </c>
      <c r="E9295" t="s">
        <v>29986</v>
      </c>
      <c r="F9295" t="s">
        <v>13</v>
      </c>
      <c r="G9295" t="s">
        <v>29987</v>
      </c>
      <c r="H9295" s="3" t="s">
        <v>29995</v>
      </c>
      <c r="I9295" t="s">
        <v>126</v>
      </c>
      <c r="J9295" t="s">
        <v>30096</v>
      </c>
    </row>
    <row r="9296" spans="1:10" ht="32" x14ac:dyDescent="0.2">
      <c r="A9296" t="s">
        <v>30097</v>
      </c>
      <c r="B9296" t="s">
        <v>30098</v>
      </c>
      <c r="C9296" t="s">
        <v>30099</v>
      </c>
      <c r="D9296">
        <v>1</v>
      </c>
      <c r="E9296" t="s">
        <v>29986</v>
      </c>
      <c r="F9296" t="s">
        <v>13</v>
      </c>
      <c r="G9296" t="s">
        <v>29987</v>
      </c>
      <c r="H9296" s="3" t="s">
        <v>30100</v>
      </c>
      <c r="I9296" t="s">
        <v>126</v>
      </c>
      <c r="J9296" t="s">
        <v>30101</v>
      </c>
    </row>
    <row r="9297" spans="1:10" ht="16" x14ac:dyDescent="0.2">
      <c r="A9297" t="s">
        <v>13110</v>
      </c>
      <c r="B9297" t="s">
        <v>30102</v>
      </c>
      <c r="C9297" t="s">
        <v>30103</v>
      </c>
      <c r="D9297">
        <v>1</v>
      </c>
      <c r="E9297" t="s">
        <v>29986</v>
      </c>
      <c r="F9297" t="s">
        <v>13</v>
      </c>
      <c r="G9297" t="s">
        <v>29987</v>
      </c>
      <c r="H9297" s="3" t="s">
        <v>30033</v>
      </c>
      <c r="I9297" t="s">
        <v>126</v>
      </c>
      <c r="J9297" t="s">
        <v>13114</v>
      </c>
    </row>
    <row r="9298" spans="1:10" ht="16" x14ac:dyDescent="0.2">
      <c r="A9298" t="s">
        <v>18710</v>
      </c>
      <c r="B9298" t="s">
        <v>30104</v>
      </c>
      <c r="C9298" t="s">
        <v>30105</v>
      </c>
      <c r="D9298">
        <v>3</v>
      </c>
      <c r="E9298" t="s">
        <v>13</v>
      </c>
      <c r="F9298" t="s">
        <v>13</v>
      </c>
      <c r="G9298" t="s">
        <v>29987</v>
      </c>
      <c r="H9298" s="3" t="s">
        <v>30106</v>
      </c>
      <c r="I9298" t="s">
        <v>547</v>
      </c>
      <c r="J9298" t="s">
        <v>18712</v>
      </c>
    </row>
    <row r="9299" spans="1:10" ht="16" x14ac:dyDescent="0.2">
      <c r="A9299" t="s">
        <v>30107</v>
      </c>
      <c r="B9299" t="s">
        <v>30053</v>
      </c>
      <c r="C9299" t="s">
        <v>30054</v>
      </c>
      <c r="D9299">
        <v>2</v>
      </c>
      <c r="E9299" t="s">
        <v>29986</v>
      </c>
      <c r="F9299" t="s">
        <v>13</v>
      </c>
      <c r="G9299" t="s">
        <v>29987</v>
      </c>
      <c r="H9299" s="3" t="s">
        <v>29995</v>
      </c>
      <c r="I9299" t="s">
        <v>126</v>
      </c>
      <c r="J9299" t="s">
        <v>30108</v>
      </c>
    </row>
    <row r="9300" spans="1:10" ht="16" x14ac:dyDescent="0.2">
      <c r="A9300" t="s">
        <v>16299</v>
      </c>
      <c r="B9300" t="s">
        <v>30109</v>
      </c>
      <c r="C9300" t="s">
        <v>30110</v>
      </c>
      <c r="D9300">
        <v>6</v>
      </c>
      <c r="E9300" t="s">
        <v>29986</v>
      </c>
      <c r="F9300" t="s">
        <v>13</v>
      </c>
      <c r="G9300" t="s">
        <v>29987</v>
      </c>
      <c r="H9300" s="3" t="s">
        <v>29995</v>
      </c>
      <c r="I9300" t="s">
        <v>126</v>
      </c>
      <c r="J9300" t="s">
        <v>16302</v>
      </c>
    </row>
    <row r="9301" spans="1:10" ht="32" x14ac:dyDescent="0.2">
      <c r="A9301" t="s">
        <v>30111</v>
      </c>
      <c r="B9301" t="s">
        <v>30112</v>
      </c>
      <c r="C9301" t="s">
        <v>30113</v>
      </c>
      <c r="D9301">
        <v>3</v>
      </c>
      <c r="E9301" t="s">
        <v>29986</v>
      </c>
      <c r="F9301" t="s">
        <v>13</v>
      </c>
      <c r="G9301" t="s">
        <v>29987</v>
      </c>
      <c r="H9301" s="3" t="s">
        <v>30114</v>
      </c>
      <c r="I9301" t="s">
        <v>106</v>
      </c>
      <c r="J9301" t="s">
        <v>30115</v>
      </c>
    </row>
    <row r="9302" spans="1:10" ht="16" x14ac:dyDescent="0.2">
      <c r="A9302" t="s">
        <v>29983</v>
      </c>
      <c r="B9302" t="s">
        <v>30116</v>
      </c>
      <c r="C9302" t="s">
        <v>30117</v>
      </c>
      <c r="D9302">
        <v>4</v>
      </c>
      <c r="E9302" t="s">
        <v>29986</v>
      </c>
      <c r="F9302" t="s">
        <v>13</v>
      </c>
      <c r="G9302" t="s">
        <v>29987</v>
      </c>
      <c r="H9302" s="3" t="s">
        <v>29988</v>
      </c>
      <c r="I9302" t="s">
        <v>126</v>
      </c>
      <c r="J9302" t="s">
        <v>29989</v>
      </c>
    </row>
    <row r="9303" spans="1:10" ht="16" x14ac:dyDescent="0.2">
      <c r="A9303" t="s">
        <v>30074</v>
      </c>
      <c r="B9303" t="s">
        <v>30118</v>
      </c>
      <c r="C9303" t="s">
        <v>30119</v>
      </c>
      <c r="D9303">
        <v>1</v>
      </c>
      <c r="E9303" t="s">
        <v>29986</v>
      </c>
      <c r="F9303" t="s">
        <v>13</v>
      </c>
      <c r="G9303" t="s">
        <v>29987</v>
      </c>
      <c r="H9303" s="3" t="s">
        <v>29995</v>
      </c>
      <c r="I9303" t="s">
        <v>126</v>
      </c>
      <c r="J9303" t="s">
        <v>30075</v>
      </c>
    </row>
    <row r="9304" spans="1:10" ht="16" x14ac:dyDescent="0.2">
      <c r="A9304" t="s">
        <v>30074</v>
      </c>
      <c r="B9304" t="s">
        <v>30120</v>
      </c>
      <c r="C9304" t="s">
        <v>30121</v>
      </c>
      <c r="D9304">
        <v>2</v>
      </c>
      <c r="E9304" t="s">
        <v>29986</v>
      </c>
      <c r="F9304" t="s">
        <v>13</v>
      </c>
      <c r="G9304" t="s">
        <v>29987</v>
      </c>
      <c r="H9304" s="3" t="s">
        <v>29995</v>
      </c>
      <c r="I9304" t="s">
        <v>126</v>
      </c>
      <c r="J9304" t="s">
        <v>30075</v>
      </c>
    </row>
    <row r="9305" spans="1:10" ht="16" x14ac:dyDescent="0.2">
      <c r="A9305" t="s">
        <v>30023</v>
      </c>
      <c r="B9305" t="s">
        <v>30053</v>
      </c>
      <c r="C9305" t="s">
        <v>30054</v>
      </c>
      <c r="D9305">
        <v>2</v>
      </c>
      <c r="E9305" t="s">
        <v>29986</v>
      </c>
      <c r="F9305" t="s">
        <v>13</v>
      </c>
      <c r="G9305" t="s">
        <v>29987</v>
      </c>
      <c r="H9305" s="3" t="s">
        <v>29995</v>
      </c>
      <c r="I9305" t="s">
        <v>126</v>
      </c>
      <c r="J9305" t="s">
        <v>30026</v>
      </c>
    </row>
    <row r="9306" spans="1:10" ht="16" x14ac:dyDescent="0.2">
      <c r="A9306" t="s">
        <v>29983</v>
      </c>
      <c r="B9306" t="s">
        <v>30122</v>
      </c>
      <c r="C9306" t="s">
        <v>30123</v>
      </c>
      <c r="D9306">
        <v>5</v>
      </c>
      <c r="E9306" t="s">
        <v>29986</v>
      </c>
      <c r="F9306" t="s">
        <v>13</v>
      </c>
      <c r="G9306" t="s">
        <v>29987</v>
      </c>
      <c r="H9306" s="3" t="s">
        <v>29988</v>
      </c>
      <c r="I9306" t="s">
        <v>126</v>
      </c>
      <c r="J9306" t="s">
        <v>29989</v>
      </c>
    </row>
    <row r="9307" spans="1:10" ht="16" x14ac:dyDescent="0.2">
      <c r="A9307" t="s">
        <v>27718</v>
      </c>
      <c r="B9307" t="s">
        <v>30050</v>
      </c>
      <c r="C9307" t="s">
        <v>30051</v>
      </c>
      <c r="D9307">
        <v>2</v>
      </c>
      <c r="E9307" t="s">
        <v>29986</v>
      </c>
      <c r="F9307" t="s">
        <v>13</v>
      </c>
      <c r="G9307" t="s">
        <v>29987</v>
      </c>
      <c r="H9307" s="3" t="s">
        <v>30049</v>
      </c>
      <c r="I9307" t="s">
        <v>126</v>
      </c>
      <c r="J9307" t="s">
        <v>27720</v>
      </c>
    </row>
    <row r="9308" spans="1:10" ht="16" x14ac:dyDescent="0.2">
      <c r="A9308" t="s">
        <v>30003</v>
      </c>
      <c r="B9308" t="s">
        <v>30124</v>
      </c>
      <c r="C9308" t="s">
        <v>30125</v>
      </c>
      <c r="D9308">
        <v>3</v>
      </c>
      <c r="E9308" t="s">
        <v>29986</v>
      </c>
      <c r="F9308" t="s">
        <v>13</v>
      </c>
      <c r="G9308" t="s">
        <v>29987</v>
      </c>
      <c r="H9308" s="3" t="s">
        <v>29995</v>
      </c>
      <c r="I9308" t="s">
        <v>126</v>
      </c>
      <c r="J9308" t="s">
        <v>30006</v>
      </c>
    </row>
    <row r="9309" spans="1:10" ht="16" x14ac:dyDescent="0.2">
      <c r="A9309" t="s">
        <v>30107</v>
      </c>
      <c r="B9309" t="s">
        <v>30024</v>
      </c>
      <c r="C9309" t="s">
        <v>30025</v>
      </c>
      <c r="D9309">
        <v>1</v>
      </c>
      <c r="E9309" t="s">
        <v>29986</v>
      </c>
      <c r="F9309" t="s">
        <v>13</v>
      </c>
      <c r="G9309" t="s">
        <v>29987</v>
      </c>
      <c r="H9309" s="3" t="s">
        <v>29995</v>
      </c>
      <c r="I9309" t="s">
        <v>126</v>
      </c>
      <c r="J9309" t="s">
        <v>30108</v>
      </c>
    </row>
    <row r="9310" spans="1:10" ht="16" x14ac:dyDescent="0.2">
      <c r="A9310" t="s">
        <v>3565</v>
      </c>
      <c r="B9310" t="s">
        <v>30126</v>
      </c>
      <c r="C9310" t="s">
        <v>30127</v>
      </c>
      <c r="D9310">
        <v>3</v>
      </c>
      <c r="E9310" t="s">
        <v>29986</v>
      </c>
      <c r="F9310" t="s">
        <v>13</v>
      </c>
      <c r="G9310" t="s">
        <v>29987</v>
      </c>
      <c r="H9310" s="3" t="s">
        <v>29995</v>
      </c>
      <c r="I9310" t="s">
        <v>126</v>
      </c>
      <c r="J9310" t="s">
        <v>3568</v>
      </c>
    </row>
    <row r="9311" spans="1:10" ht="16" x14ac:dyDescent="0.2">
      <c r="A9311" t="s">
        <v>30128</v>
      </c>
      <c r="B9311" t="s">
        <v>30129</v>
      </c>
      <c r="C9311" t="s">
        <v>30130</v>
      </c>
      <c r="D9311">
        <v>2</v>
      </c>
      <c r="E9311" t="s">
        <v>29986</v>
      </c>
      <c r="F9311" t="s">
        <v>13</v>
      </c>
      <c r="G9311" t="s">
        <v>29987</v>
      </c>
      <c r="H9311" s="3" t="s">
        <v>30049</v>
      </c>
      <c r="I9311" t="s">
        <v>126</v>
      </c>
      <c r="J9311" t="s">
        <v>30131</v>
      </c>
    </row>
    <row r="9312" spans="1:10" ht="32" x14ac:dyDescent="0.2">
      <c r="A9312" t="s">
        <v>30132</v>
      </c>
      <c r="B9312" t="s">
        <v>30133</v>
      </c>
      <c r="C9312" t="s">
        <v>30134</v>
      </c>
      <c r="D9312">
        <v>1</v>
      </c>
      <c r="E9312" t="s">
        <v>13</v>
      </c>
      <c r="F9312" t="s">
        <v>13</v>
      </c>
      <c r="G9312" t="s">
        <v>30135</v>
      </c>
      <c r="H9312" s="3" t="s">
        <v>30136</v>
      </c>
      <c r="I9312" t="s">
        <v>126</v>
      </c>
      <c r="J9312" t="s">
        <v>30137</v>
      </c>
    </row>
    <row r="9313" spans="1:10" ht="16" x14ac:dyDescent="0.2">
      <c r="A9313" t="s">
        <v>30034</v>
      </c>
      <c r="B9313" t="s">
        <v>19901</v>
      </c>
      <c r="C9313" t="s">
        <v>30138</v>
      </c>
      <c r="D9313">
        <v>1</v>
      </c>
      <c r="E9313" t="s">
        <v>13</v>
      </c>
      <c r="F9313" t="s">
        <v>13</v>
      </c>
      <c r="G9313" t="s">
        <v>30139</v>
      </c>
      <c r="H9313" s="3" t="s">
        <v>30140</v>
      </c>
      <c r="I9313" t="s">
        <v>69</v>
      </c>
      <c r="J9313" t="s">
        <v>30038</v>
      </c>
    </row>
    <row r="9314" spans="1:10" ht="16" x14ac:dyDescent="0.2">
      <c r="A9314" t="s">
        <v>30034</v>
      </c>
      <c r="B9314" t="s">
        <v>30141</v>
      </c>
      <c r="C9314" t="s">
        <v>30142</v>
      </c>
      <c r="D9314">
        <v>2</v>
      </c>
      <c r="E9314" t="s">
        <v>13</v>
      </c>
      <c r="F9314" t="s">
        <v>13</v>
      </c>
      <c r="G9314" t="s">
        <v>30139</v>
      </c>
      <c r="H9314" s="3" t="s">
        <v>30140</v>
      </c>
      <c r="I9314" t="s">
        <v>69</v>
      </c>
      <c r="J9314" t="s">
        <v>30038</v>
      </c>
    </row>
    <row r="9315" spans="1:10" ht="16" x14ac:dyDescent="0.2">
      <c r="A9315" t="s">
        <v>30143</v>
      </c>
      <c r="B9315" t="s">
        <v>30144</v>
      </c>
      <c r="C9315" t="s">
        <v>30145</v>
      </c>
      <c r="D9315">
        <v>1</v>
      </c>
      <c r="E9315" t="s">
        <v>13</v>
      </c>
      <c r="F9315" t="s">
        <v>13</v>
      </c>
      <c r="G9315" t="s">
        <v>30146</v>
      </c>
      <c r="H9315" s="3" t="s">
        <v>30147</v>
      </c>
      <c r="I9315" t="s">
        <v>62</v>
      </c>
      <c r="J9315" t="s">
        <v>30148</v>
      </c>
    </row>
    <row r="9316" spans="1:10" ht="16" x14ac:dyDescent="0.2">
      <c r="A9316" t="s">
        <v>15463</v>
      </c>
      <c r="B9316" t="s">
        <v>30149</v>
      </c>
      <c r="C9316" t="s">
        <v>30150</v>
      </c>
      <c r="D9316">
        <v>4</v>
      </c>
      <c r="E9316" t="s">
        <v>13</v>
      </c>
      <c r="F9316" t="s">
        <v>13</v>
      </c>
      <c r="G9316" t="s">
        <v>30151</v>
      </c>
      <c r="H9316" s="3" t="s">
        <v>30152</v>
      </c>
      <c r="I9316" t="s">
        <v>62</v>
      </c>
      <c r="J9316" t="s">
        <v>15464</v>
      </c>
    </row>
    <row r="9317" spans="1:10" ht="16" x14ac:dyDescent="0.2">
      <c r="A9317" t="s">
        <v>30153</v>
      </c>
      <c r="B9317" t="s">
        <v>30154</v>
      </c>
      <c r="C9317" t="s">
        <v>30155</v>
      </c>
      <c r="D9317">
        <v>3</v>
      </c>
      <c r="E9317" t="s">
        <v>13</v>
      </c>
      <c r="F9317" t="s">
        <v>13</v>
      </c>
      <c r="G9317" t="s">
        <v>30151</v>
      </c>
      <c r="H9317" s="3" t="s">
        <v>30152</v>
      </c>
      <c r="I9317" t="s">
        <v>62</v>
      </c>
      <c r="J9317" t="s">
        <v>30156</v>
      </c>
    </row>
    <row r="9318" spans="1:10" ht="16" x14ac:dyDescent="0.2">
      <c r="A9318" t="s">
        <v>30157</v>
      </c>
      <c r="B9318" t="s">
        <v>30158</v>
      </c>
      <c r="C9318" t="s">
        <v>30159</v>
      </c>
      <c r="D9318">
        <v>2</v>
      </c>
      <c r="E9318" t="s">
        <v>13</v>
      </c>
      <c r="F9318" t="s">
        <v>13</v>
      </c>
      <c r="G9318" t="s">
        <v>30151</v>
      </c>
      <c r="H9318" s="3" t="s">
        <v>30160</v>
      </c>
      <c r="I9318" t="s">
        <v>62</v>
      </c>
      <c r="J9318" t="s">
        <v>30161</v>
      </c>
    </row>
    <row r="9319" spans="1:10" ht="16" x14ac:dyDescent="0.2">
      <c r="A9319" t="s">
        <v>17691</v>
      </c>
      <c r="B9319" t="s">
        <v>30149</v>
      </c>
      <c r="C9319" t="s">
        <v>30150</v>
      </c>
      <c r="D9319">
        <v>1</v>
      </c>
      <c r="E9319" t="s">
        <v>13</v>
      </c>
      <c r="F9319" t="s">
        <v>13</v>
      </c>
      <c r="G9319" t="s">
        <v>30151</v>
      </c>
      <c r="H9319" s="3" t="s">
        <v>30152</v>
      </c>
      <c r="I9319" t="s">
        <v>62</v>
      </c>
      <c r="J9319" t="s">
        <v>17696</v>
      </c>
    </row>
    <row r="9320" spans="1:10" ht="16" x14ac:dyDescent="0.2">
      <c r="A9320" t="s">
        <v>30157</v>
      </c>
      <c r="B9320" t="s">
        <v>30162</v>
      </c>
      <c r="C9320" t="s">
        <v>30163</v>
      </c>
      <c r="D9320">
        <v>1</v>
      </c>
      <c r="E9320" t="s">
        <v>13</v>
      </c>
      <c r="F9320" t="s">
        <v>13</v>
      </c>
      <c r="G9320" t="s">
        <v>30151</v>
      </c>
      <c r="H9320" s="3" t="s">
        <v>30164</v>
      </c>
      <c r="I9320" t="s">
        <v>62</v>
      </c>
      <c r="J9320" t="s">
        <v>30161</v>
      </c>
    </row>
    <row r="9321" spans="1:10" ht="16" x14ac:dyDescent="0.2">
      <c r="A9321" t="s">
        <v>30165</v>
      </c>
      <c r="B9321" t="s">
        <v>30149</v>
      </c>
      <c r="C9321" t="s">
        <v>30150</v>
      </c>
      <c r="D9321">
        <v>1</v>
      </c>
      <c r="E9321" t="s">
        <v>13</v>
      </c>
      <c r="F9321" t="s">
        <v>13</v>
      </c>
      <c r="G9321" t="s">
        <v>30151</v>
      </c>
      <c r="H9321" s="3" t="s">
        <v>30166</v>
      </c>
      <c r="I9321" t="s">
        <v>315</v>
      </c>
      <c r="J9321" t="s">
        <v>30167</v>
      </c>
    </row>
    <row r="9322" spans="1:10" ht="16" x14ac:dyDescent="0.2">
      <c r="A9322" t="s">
        <v>30168</v>
      </c>
      <c r="B9322" t="s">
        <v>30149</v>
      </c>
      <c r="C9322" t="s">
        <v>30150</v>
      </c>
      <c r="D9322">
        <v>2</v>
      </c>
      <c r="E9322" t="s">
        <v>13</v>
      </c>
      <c r="F9322" t="s">
        <v>13</v>
      </c>
      <c r="G9322" t="s">
        <v>30151</v>
      </c>
      <c r="H9322" s="3" t="s">
        <v>30160</v>
      </c>
      <c r="I9322" t="s">
        <v>62</v>
      </c>
      <c r="J9322" t="s">
        <v>30169</v>
      </c>
    </row>
    <row r="9323" spans="1:10" ht="16" x14ac:dyDescent="0.2">
      <c r="A9323" t="s">
        <v>30170</v>
      </c>
      <c r="B9323" t="s">
        <v>30171</v>
      </c>
      <c r="C9323" t="s">
        <v>30172</v>
      </c>
      <c r="D9323">
        <v>1</v>
      </c>
      <c r="E9323" t="s">
        <v>13</v>
      </c>
      <c r="F9323" t="s">
        <v>13</v>
      </c>
      <c r="G9323" t="s">
        <v>30151</v>
      </c>
      <c r="H9323" s="3" t="s">
        <v>30152</v>
      </c>
      <c r="I9323" t="s">
        <v>62</v>
      </c>
      <c r="J9323" t="s">
        <v>30173</v>
      </c>
    </row>
    <row r="9324" spans="1:10" ht="16" x14ac:dyDescent="0.2">
      <c r="A9324" t="s">
        <v>30174</v>
      </c>
      <c r="B9324" t="s">
        <v>30175</v>
      </c>
      <c r="C9324" t="s">
        <v>30176</v>
      </c>
      <c r="D9324">
        <v>2</v>
      </c>
      <c r="E9324" t="s">
        <v>13</v>
      </c>
      <c r="F9324" t="s">
        <v>13</v>
      </c>
      <c r="G9324" t="s">
        <v>30151</v>
      </c>
      <c r="H9324" s="3" t="s">
        <v>30177</v>
      </c>
      <c r="I9324" t="s">
        <v>62</v>
      </c>
      <c r="J9324" t="s">
        <v>30178</v>
      </c>
    </row>
    <row r="9325" spans="1:10" ht="16" x14ac:dyDescent="0.2">
      <c r="A9325" t="s">
        <v>30179</v>
      </c>
      <c r="B9325" t="s">
        <v>30149</v>
      </c>
      <c r="C9325" t="s">
        <v>30150</v>
      </c>
      <c r="D9325">
        <v>2</v>
      </c>
      <c r="E9325" t="s">
        <v>13</v>
      </c>
      <c r="F9325" t="s">
        <v>13</v>
      </c>
      <c r="G9325" t="s">
        <v>30151</v>
      </c>
      <c r="H9325" s="3" t="s">
        <v>30152</v>
      </c>
      <c r="I9325" t="s">
        <v>62</v>
      </c>
      <c r="J9325" t="s">
        <v>30180</v>
      </c>
    </row>
    <row r="9326" spans="1:10" ht="16" x14ac:dyDescent="0.2">
      <c r="A9326" t="s">
        <v>30181</v>
      </c>
      <c r="B9326" t="s">
        <v>30154</v>
      </c>
      <c r="C9326" t="s">
        <v>30155</v>
      </c>
      <c r="D9326">
        <v>1</v>
      </c>
      <c r="E9326" t="s">
        <v>13</v>
      </c>
      <c r="F9326" t="s">
        <v>13</v>
      </c>
      <c r="G9326" t="s">
        <v>30151</v>
      </c>
      <c r="H9326" s="3" t="s">
        <v>30164</v>
      </c>
      <c r="I9326" t="s">
        <v>62</v>
      </c>
      <c r="J9326" t="s">
        <v>30182</v>
      </c>
    </row>
    <row r="9327" spans="1:10" ht="16" x14ac:dyDescent="0.2">
      <c r="A9327" t="s">
        <v>1565</v>
      </c>
      <c r="B9327" t="s">
        <v>30149</v>
      </c>
      <c r="C9327" t="s">
        <v>30150</v>
      </c>
      <c r="D9327">
        <v>2</v>
      </c>
      <c r="E9327" t="s">
        <v>13</v>
      </c>
      <c r="F9327" t="s">
        <v>13</v>
      </c>
      <c r="G9327" t="s">
        <v>30151</v>
      </c>
      <c r="H9327" s="3" t="s">
        <v>30183</v>
      </c>
      <c r="I9327" t="s">
        <v>62</v>
      </c>
      <c r="J9327" t="s">
        <v>1570</v>
      </c>
    </row>
    <row r="9328" spans="1:10" ht="16" x14ac:dyDescent="0.2">
      <c r="A9328" t="s">
        <v>30170</v>
      </c>
      <c r="B9328" t="s">
        <v>30149</v>
      </c>
      <c r="C9328" t="s">
        <v>30150</v>
      </c>
      <c r="D9328">
        <v>2</v>
      </c>
      <c r="E9328" t="s">
        <v>13</v>
      </c>
      <c r="F9328" t="s">
        <v>13</v>
      </c>
      <c r="G9328" t="s">
        <v>30151</v>
      </c>
      <c r="H9328" s="3" t="s">
        <v>30152</v>
      </c>
      <c r="I9328" t="s">
        <v>62</v>
      </c>
      <c r="J9328" t="s">
        <v>30173</v>
      </c>
    </row>
    <row r="9329" spans="1:10" ht="16" x14ac:dyDescent="0.2">
      <c r="A9329" t="s">
        <v>30184</v>
      </c>
      <c r="B9329" t="s">
        <v>30185</v>
      </c>
      <c r="C9329" t="s">
        <v>30186</v>
      </c>
      <c r="D9329">
        <v>1</v>
      </c>
      <c r="E9329" t="s">
        <v>13</v>
      </c>
      <c r="F9329" t="s">
        <v>13</v>
      </c>
      <c r="G9329" t="s">
        <v>30187</v>
      </c>
      <c r="H9329" s="3" t="s">
        <v>30188</v>
      </c>
      <c r="I9329" t="s">
        <v>62</v>
      </c>
      <c r="J9329" t="s">
        <v>30189</v>
      </c>
    </row>
    <row r="9330" spans="1:10" ht="16" x14ac:dyDescent="0.2">
      <c r="A9330" t="s">
        <v>19253</v>
      </c>
      <c r="B9330" t="s">
        <v>30190</v>
      </c>
      <c r="C9330" t="s">
        <v>30191</v>
      </c>
      <c r="D9330">
        <v>2</v>
      </c>
      <c r="E9330" t="s">
        <v>13</v>
      </c>
      <c r="F9330" t="s">
        <v>13</v>
      </c>
      <c r="G9330" t="s">
        <v>30187</v>
      </c>
      <c r="H9330" s="3" t="s">
        <v>30192</v>
      </c>
      <c r="I9330" t="s">
        <v>62</v>
      </c>
      <c r="J9330" t="s">
        <v>19258</v>
      </c>
    </row>
    <row r="9331" spans="1:10" ht="16" x14ac:dyDescent="0.2">
      <c r="A9331" t="s">
        <v>11497</v>
      </c>
      <c r="B9331" t="s">
        <v>30193</v>
      </c>
      <c r="C9331" t="s">
        <v>30194</v>
      </c>
      <c r="D9331">
        <v>2</v>
      </c>
      <c r="E9331" t="s">
        <v>13</v>
      </c>
      <c r="F9331" t="s">
        <v>13</v>
      </c>
      <c r="G9331" t="s">
        <v>30187</v>
      </c>
      <c r="H9331" s="3" t="s">
        <v>30195</v>
      </c>
      <c r="I9331" t="s">
        <v>62</v>
      </c>
      <c r="J9331" t="s">
        <v>11502</v>
      </c>
    </row>
    <row r="9332" spans="1:10" ht="16" x14ac:dyDescent="0.2">
      <c r="A9332" t="s">
        <v>15075</v>
      </c>
      <c r="B9332" t="s">
        <v>15083</v>
      </c>
      <c r="C9332" t="s">
        <v>15084</v>
      </c>
      <c r="D9332">
        <v>1</v>
      </c>
      <c r="E9332" t="s">
        <v>13</v>
      </c>
      <c r="F9332" t="s">
        <v>13</v>
      </c>
      <c r="G9332" t="s">
        <v>30196</v>
      </c>
      <c r="H9332" s="3" t="s">
        <v>30197</v>
      </c>
      <c r="I9332" t="s">
        <v>995</v>
      </c>
      <c r="J9332" t="s">
        <v>15080</v>
      </c>
    </row>
    <row r="9333" spans="1:10" ht="16" x14ac:dyDescent="0.2">
      <c r="A9333" t="s">
        <v>15075</v>
      </c>
      <c r="B9333" t="s">
        <v>15087</v>
      </c>
      <c r="C9333" t="s">
        <v>15088</v>
      </c>
      <c r="D9333">
        <v>2</v>
      </c>
      <c r="E9333" t="s">
        <v>13</v>
      </c>
      <c r="F9333" t="s">
        <v>13</v>
      </c>
      <c r="G9333" t="s">
        <v>30196</v>
      </c>
      <c r="H9333" s="3" t="s">
        <v>30197</v>
      </c>
      <c r="I9333" t="s">
        <v>995</v>
      </c>
      <c r="J9333" t="s">
        <v>15080</v>
      </c>
    </row>
    <row r="9334" spans="1:10" ht="16" x14ac:dyDescent="0.2">
      <c r="A9334" t="s">
        <v>7132</v>
      </c>
      <c r="B9334" t="s">
        <v>30198</v>
      </c>
      <c r="C9334" t="s">
        <v>30199</v>
      </c>
      <c r="D9334">
        <v>3</v>
      </c>
      <c r="E9334" t="s">
        <v>13</v>
      </c>
      <c r="F9334" t="s">
        <v>13066</v>
      </c>
      <c r="G9334" t="s">
        <v>30200</v>
      </c>
      <c r="H9334" s="3" t="s">
        <v>30201</v>
      </c>
      <c r="I9334" t="s">
        <v>995</v>
      </c>
      <c r="J9334" t="s">
        <v>7136</v>
      </c>
    </row>
    <row r="9335" spans="1:10" ht="16" x14ac:dyDescent="0.2">
      <c r="A9335" t="s">
        <v>3452</v>
      </c>
      <c r="B9335" t="s">
        <v>30202</v>
      </c>
      <c r="C9335" t="s">
        <v>30203</v>
      </c>
      <c r="D9335">
        <v>3</v>
      </c>
      <c r="E9335" t="s">
        <v>13</v>
      </c>
      <c r="F9335" t="s">
        <v>13066</v>
      </c>
      <c r="G9335" t="s">
        <v>30200</v>
      </c>
      <c r="H9335" s="3" t="s">
        <v>30201</v>
      </c>
      <c r="I9335" t="s">
        <v>995</v>
      </c>
      <c r="J9335" t="s">
        <v>3455</v>
      </c>
    </row>
    <row r="9336" spans="1:10" ht="16" x14ac:dyDescent="0.2">
      <c r="A9336" t="s">
        <v>3456</v>
      </c>
      <c r="B9336" t="s">
        <v>3453</v>
      </c>
      <c r="C9336" t="s">
        <v>3454</v>
      </c>
      <c r="D9336">
        <v>1</v>
      </c>
      <c r="E9336" t="s">
        <v>13</v>
      </c>
      <c r="F9336" t="s">
        <v>13066</v>
      </c>
      <c r="G9336" t="s">
        <v>30200</v>
      </c>
      <c r="H9336" s="3" t="s">
        <v>30201</v>
      </c>
      <c r="I9336" t="s">
        <v>995</v>
      </c>
      <c r="J9336" t="s">
        <v>3457</v>
      </c>
    </row>
    <row r="9337" spans="1:10" ht="16" x14ac:dyDescent="0.2">
      <c r="A9337" t="s">
        <v>30204</v>
      </c>
      <c r="B9337" t="s">
        <v>30205</v>
      </c>
      <c r="C9337" t="s">
        <v>30206</v>
      </c>
      <c r="D9337">
        <v>3</v>
      </c>
      <c r="E9337" t="s">
        <v>13</v>
      </c>
      <c r="F9337" t="s">
        <v>13066</v>
      </c>
      <c r="G9337" t="s">
        <v>30200</v>
      </c>
      <c r="H9337" s="3" t="s">
        <v>30201</v>
      </c>
      <c r="I9337" t="s">
        <v>995</v>
      </c>
      <c r="J9337" t="s">
        <v>30207</v>
      </c>
    </row>
    <row r="9338" spans="1:10" ht="16" x14ac:dyDescent="0.2">
      <c r="A9338" t="s">
        <v>10801</v>
      </c>
      <c r="B9338" t="s">
        <v>30208</v>
      </c>
      <c r="C9338" t="s">
        <v>30209</v>
      </c>
      <c r="D9338">
        <v>5</v>
      </c>
      <c r="E9338" t="s">
        <v>13</v>
      </c>
      <c r="F9338" t="s">
        <v>13</v>
      </c>
      <c r="G9338" t="s">
        <v>30210</v>
      </c>
      <c r="H9338" s="3" t="s">
        <v>30211</v>
      </c>
      <c r="I9338" t="s">
        <v>817</v>
      </c>
      <c r="J9338" t="s">
        <v>10805</v>
      </c>
    </row>
    <row r="9339" spans="1:10" ht="32" x14ac:dyDescent="0.2">
      <c r="A9339" t="s">
        <v>30212</v>
      </c>
      <c r="B9339" t="s">
        <v>30213</v>
      </c>
      <c r="C9339" t="s">
        <v>30214</v>
      </c>
      <c r="D9339">
        <v>2</v>
      </c>
      <c r="E9339" t="s">
        <v>13</v>
      </c>
      <c r="F9339" t="s">
        <v>13</v>
      </c>
      <c r="G9339" t="s">
        <v>30215</v>
      </c>
      <c r="H9339" s="3" t="s">
        <v>30216</v>
      </c>
      <c r="I9339" t="s">
        <v>817</v>
      </c>
      <c r="J9339" t="s">
        <v>30217</v>
      </c>
    </row>
    <row r="9340" spans="1:10" ht="16" x14ac:dyDescent="0.2">
      <c r="A9340" t="s">
        <v>8554</v>
      </c>
      <c r="B9340" t="s">
        <v>30218</v>
      </c>
      <c r="C9340" t="s">
        <v>30219</v>
      </c>
      <c r="D9340">
        <v>4</v>
      </c>
      <c r="E9340" t="s">
        <v>13</v>
      </c>
      <c r="F9340" t="s">
        <v>13</v>
      </c>
      <c r="G9340" t="s">
        <v>30220</v>
      </c>
      <c r="H9340" s="3" t="s">
        <v>30221</v>
      </c>
      <c r="I9340" t="s">
        <v>69</v>
      </c>
      <c r="J9340" t="s">
        <v>8558</v>
      </c>
    </row>
    <row r="9341" spans="1:10" ht="16" x14ac:dyDescent="0.2">
      <c r="A9341" t="s">
        <v>8554</v>
      </c>
      <c r="B9341" t="s">
        <v>19581</v>
      </c>
      <c r="C9341" t="s">
        <v>30222</v>
      </c>
      <c r="D9341">
        <v>5</v>
      </c>
      <c r="E9341" t="s">
        <v>13</v>
      </c>
      <c r="F9341" t="s">
        <v>13</v>
      </c>
      <c r="G9341" t="s">
        <v>30220</v>
      </c>
      <c r="H9341" s="3" t="s">
        <v>30221</v>
      </c>
      <c r="I9341" t="s">
        <v>69</v>
      </c>
      <c r="J9341" t="s">
        <v>8558</v>
      </c>
    </row>
    <row r="9342" spans="1:10" ht="16" x14ac:dyDescent="0.2">
      <c r="A9342" t="s">
        <v>8554</v>
      </c>
      <c r="B9342" t="s">
        <v>14979</v>
      </c>
      <c r="C9342" t="s">
        <v>30223</v>
      </c>
      <c r="D9342">
        <v>3</v>
      </c>
      <c r="E9342" t="s">
        <v>13</v>
      </c>
      <c r="F9342" t="s">
        <v>13</v>
      </c>
      <c r="G9342" t="s">
        <v>30220</v>
      </c>
      <c r="H9342" s="3" t="s">
        <v>30221</v>
      </c>
      <c r="I9342" t="s">
        <v>69</v>
      </c>
      <c r="J9342" t="s">
        <v>8558</v>
      </c>
    </row>
    <row r="9343" spans="1:10" ht="16" x14ac:dyDescent="0.2">
      <c r="A9343" t="s">
        <v>30224</v>
      </c>
      <c r="B9343" t="s">
        <v>30225</v>
      </c>
      <c r="C9343" t="s">
        <v>30226</v>
      </c>
      <c r="D9343">
        <v>3</v>
      </c>
      <c r="E9343" t="s">
        <v>13</v>
      </c>
      <c r="F9343" t="s">
        <v>13</v>
      </c>
      <c r="G9343" t="s">
        <v>30227</v>
      </c>
      <c r="H9343" s="3" t="s">
        <v>30228</v>
      </c>
      <c r="I9343" t="s">
        <v>62</v>
      </c>
      <c r="J9343" t="s">
        <v>30229</v>
      </c>
    </row>
    <row r="9344" spans="1:10" ht="16" x14ac:dyDescent="0.2">
      <c r="A9344" t="s">
        <v>14392</v>
      </c>
      <c r="B9344" t="s">
        <v>30230</v>
      </c>
      <c r="C9344" t="s">
        <v>30231</v>
      </c>
      <c r="D9344">
        <v>1</v>
      </c>
      <c r="E9344" t="s">
        <v>13</v>
      </c>
      <c r="F9344" t="s">
        <v>13</v>
      </c>
      <c r="G9344" t="s">
        <v>30227</v>
      </c>
      <c r="H9344" s="3" t="s">
        <v>30232</v>
      </c>
      <c r="I9344" t="s">
        <v>62</v>
      </c>
      <c r="J9344" t="s">
        <v>14396</v>
      </c>
    </row>
    <row r="9345" spans="1:10" ht="16" x14ac:dyDescent="0.2">
      <c r="A9345" t="s">
        <v>30224</v>
      </c>
      <c r="B9345" t="s">
        <v>30233</v>
      </c>
      <c r="C9345" t="s">
        <v>30234</v>
      </c>
      <c r="D9345">
        <v>1</v>
      </c>
      <c r="E9345" t="s">
        <v>13</v>
      </c>
      <c r="F9345" t="s">
        <v>13</v>
      </c>
      <c r="G9345" t="s">
        <v>30227</v>
      </c>
      <c r="H9345" s="3" t="s">
        <v>30228</v>
      </c>
      <c r="I9345" t="s">
        <v>62</v>
      </c>
      <c r="J9345" t="s">
        <v>30229</v>
      </c>
    </row>
    <row r="9346" spans="1:10" ht="32" x14ac:dyDescent="0.2">
      <c r="A9346" t="s">
        <v>30235</v>
      </c>
      <c r="B9346" t="s">
        <v>30236</v>
      </c>
      <c r="C9346" t="s">
        <v>30237</v>
      </c>
      <c r="D9346">
        <v>2</v>
      </c>
      <c r="E9346" t="s">
        <v>13</v>
      </c>
      <c r="F9346" t="s">
        <v>13</v>
      </c>
      <c r="G9346" t="s">
        <v>30238</v>
      </c>
      <c r="H9346" s="3" t="s">
        <v>30239</v>
      </c>
      <c r="I9346" t="s">
        <v>1658</v>
      </c>
      <c r="J9346" t="s">
        <v>30240</v>
      </c>
    </row>
    <row r="9347" spans="1:10" ht="32" x14ac:dyDescent="0.2">
      <c r="A9347" t="s">
        <v>30241</v>
      </c>
      <c r="B9347" t="s">
        <v>30236</v>
      </c>
      <c r="C9347" t="s">
        <v>30237</v>
      </c>
      <c r="D9347">
        <v>2</v>
      </c>
      <c r="E9347" t="s">
        <v>13</v>
      </c>
      <c r="F9347" t="s">
        <v>13</v>
      </c>
      <c r="G9347" t="s">
        <v>30238</v>
      </c>
      <c r="H9347" s="3" t="s">
        <v>30239</v>
      </c>
      <c r="I9347" t="s">
        <v>1658</v>
      </c>
      <c r="J9347" t="s">
        <v>30242</v>
      </c>
    </row>
    <row r="9348" spans="1:10" ht="32" x14ac:dyDescent="0.2">
      <c r="A9348" t="s">
        <v>30235</v>
      </c>
      <c r="B9348" t="s">
        <v>30243</v>
      </c>
      <c r="C9348" t="s">
        <v>30244</v>
      </c>
      <c r="D9348">
        <v>1</v>
      </c>
      <c r="E9348" t="s">
        <v>13</v>
      </c>
      <c r="F9348" t="s">
        <v>13</v>
      </c>
      <c r="G9348" t="s">
        <v>30238</v>
      </c>
      <c r="H9348" s="3" t="s">
        <v>30239</v>
      </c>
      <c r="I9348" t="s">
        <v>1658</v>
      </c>
      <c r="J9348" t="s">
        <v>30240</v>
      </c>
    </row>
    <row r="9349" spans="1:10" ht="16" x14ac:dyDescent="0.2">
      <c r="A9349" t="s">
        <v>30245</v>
      </c>
      <c r="B9349" t="s">
        <v>30246</v>
      </c>
      <c r="C9349" t="s">
        <v>30247</v>
      </c>
      <c r="D9349">
        <v>2</v>
      </c>
      <c r="E9349" t="s">
        <v>13</v>
      </c>
      <c r="F9349" t="s">
        <v>13</v>
      </c>
      <c r="G9349" t="s">
        <v>30238</v>
      </c>
      <c r="H9349" s="3" t="s">
        <v>30248</v>
      </c>
      <c r="I9349" t="s">
        <v>1658</v>
      </c>
      <c r="J9349" t="s">
        <v>30249</v>
      </c>
    </row>
    <row r="9350" spans="1:10" ht="32" x14ac:dyDescent="0.2">
      <c r="A9350" t="s">
        <v>30235</v>
      </c>
      <c r="B9350" t="s">
        <v>30250</v>
      </c>
      <c r="C9350" t="s">
        <v>30251</v>
      </c>
      <c r="D9350">
        <v>3</v>
      </c>
      <c r="E9350" t="s">
        <v>13</v>
      </c>
      <c r="F9350" t="s">
        <v>13</v>
      </c>
      <c r="G9350" t="s">
        <v>30238</v>
      </c>
      <c r="H9350" s="3" t="s">
        <v>30239</v>
      </c>
      <c r="I9350" t="s">
        <v>1658</v>
      </c>
      <c r="J9350" t="s">
        <v>30240</v>
      </c>
    </row>
    <row r="9351" spans="1:10" ht="32" x14ac:dyDescent="0.2">
      <c r="A9351" t="s">
        <v>30241</v>
      </c>
      <c r="B9351" t="s">
        <v>30243</v>
      </c>
      <c r="C9351" t="s">
        <v>30244</v>
      </c>
      <c r="D9351">
        <v>1</v>
      </c>
      <c r="E9351" t="s">
        <v>13</v>
      </c>
      <c r="F9351" t="s">
        <v>13</v>
      </c>
      <c r="G9351" t="s">
        <v>30238</v>
      </c>
      <c r="H9351" s="3" t="s">
        <v>30239</v>
      </c>
      <c r="I9351" t="s">
        <v>1658</v>
      </c>
      <c r="J9351" t="s">
        <v>30242</v>
      </c>
    </row>
    <row r="9352" spans="1:10" ht="16" x14ac:dyDescent="0.2">
      <c r="A9352" t="s">
        <v>30245</v>
      </c>
      <c r="B9352" t="s">
        <v>30252</v>
      </c>
      <c r="C9352" t="s">
        <v>30253</v>
      </c>
      <c r="D9352">
        <v>1</v>
      </c>
      <c r="E9352" t="s">
        <v>13</v>
      </c>
      <c r="F9352" t="s">
        <v>13</v>
      </c>
      <c r="G9352" t="s">
        <v>30238</v>
      </c>
      <c r="H9352" s="3" t="s">
        <v>30248</v>
      </c>
      <c r="I9352" t="s">
        <v>1658</v>
      </c>
      <c r="J9352" t="s">
        <v>30249</v>
      </c>
    </row>
    <row r="9353" spans="1:10" ht="16" x14ac:dyDescent="0.2">
      <c r="A9353" t="s">
        <v>16984</v>
      </c>
      <c r="B9353" t="s">
        <v>30254</v>
      </c>
      <c r="C9353" t="s">
        <v>30255</v>
      </c>
      <c r="D9353">
        <v>4</v>
      </c>
      <c r="E9353" t="s">
        <v>13</v>
      </c>
      <c r="F9353" t="s">
        <v>13</v>
      </c>
      <c r="G9353" t="s">
        <v>30256</v>
      </c>
      <c r="H9353" s="3" t="s">
        <v>30257</v>
      </c>
      <c r="I9353" t="s">
        <v>1658</v>
      </c>
      <c r="J9353" t="s">
        <v>16987</v>
      </c>
    </row>
    <row r="9354" spans="1:10" ht="16" x14ac:dyDescent="0.2">
      <c r="A9354" t="s">
        <v>12182</v>
      </c>
      <c r="B9354" t="s">
        <v>30258</v>
      </c>
      <c r="C9354" t="s">
        <v>30259</v>
      </c>
      <c r="D9354">
        <v>2</v>
      </c>
      <c r="E9354" t="s">
        <v>13</v>
      </c>
      <c r="F9354" t="s">
        <v>13</v>
      </c>
      <c r="G9354" t="s">
        <v>30256</v>
      </c>
      <c r="H9354" s="3" t="s">
        <v>30260</v>
      </c>
      <c r="I9354" t="s">
        <v>1658</v>
      </c>
      <c r="J9354" t="s">
        <v>12187</v>
      </c>
    </row>
    <row r="9355" spans="1:10" ht="48" x14ac:dyDescent="0.2">
      <c r="A9355" t="s">
        <v>1758</v>
      </c>
      <c r="B9355" t="s">
        <v>30261</v>
      </c>
      <c r="C9355" t="s">
        <v>30262</v>
      </c>
      <c r="D9355">
        <v>5</v>
      </c>
      <c r="E9355" t="s">
        <v>13</v>
      </c>
      <c r="F9355" t="s">
        <v>13</v>
      </c>
      <c r="G9355" t="s">
        <v>30263</v>
      </c>
      <c r="H9355" s="3" t="s">
        <v>30264</v>
      </c>
      <c r="I9355" t="s">
        <v>1658</v>
      </c>
      <c r="J9355" t="s">
        <v>1760</v>
      </c>
    </row>
    <row r="9356" spans="1:10" ht="16" x14ac:dyDescent="0.2">
      <c r="A9356" t="s">
        <v>30265</v>
      </c>
      <c r="B9356" t="s">
        <v>30266</v>
      </c>
      <c r="C9356" t="s">
        <v>30267</v>
      </c>
      <c r="D9356">
        <v>1</v>
      </c>
      <c r="E9356" t="s">
        <v>13</v>
      </c>
      <c r="F9356" t="s">
        <v>13</v>
      </c>
      <c r="G9356" t="s">
        <v>30268</v>
      </c>
      <c r="H9356" s="3" t="s">
        <v>30269</v>
      </c>
      <c r="I9356" t="s">
        <v>1658</v>
      </c>
      <c r="J9356" t="s">
        <v>30270</v>
      </c>
    </row>
    <row r="9357" spans="1:10" ht="16" x14ac:dyDescent="0.2">
      <c r="A9357" t="s">
        <v>30271</v>
      </c>
      <c r="B9357" t="s">
        <v>30272</v>
      </c>
      <c r="C9357" t="s">
        <v>30273</v>
      </c>
      <c r="D9357">
        <v>2</v>
      </c>
      <c r="E9357" t="s">
        <v>13</v>
      </c>
      <c r="F9357" t="s">
        <v>13</v>
      </c>
      <c r="G9357" t="s">
        <v>30274</v>
      </c>
      <c r="H9357" s="3" t="s">
        <v>30275</v>
      </c>
      <c r="I9357" t="s">
        <v>1658</v>
      </c>
      <c r="J9357" t="s">
        <v>30276</v>
      </c>
    </row>
    <row r="9358" spans="1:10" ht="16" x14ac:dyDescent="0.2">
      <c r="A9358" t="s">
        <v>30271</v>
      </c>
      <c r="B9358" t="s">
        <v>30277</v>
      </c>
      <c r="C9358" t="s">
        <v>30278</v>
      </c>
      <c r="D9358">
        <v>1</v>
      </c>
      <c r="E9358" t="s">
        <v>13</v>
      </c>
      <c r="F9358" t="s">
        <v>13</v>
      </c>
      <c r="G9358" t="s">
        <v>30274</v>
      </c>
      <c r="H9358" s="3" t="s">
        <v>30275</v>
      </c>
      <c r="I9358" t="s">
        <v>1658</v>
      </c>
      <c r="J9358" t="s">
        <v>30276</v>
      </c>
    </row>
    <row r="9359" spans="1:10" ht="16" x14ac:dyDescent="0.2">
      <c r="A9359" t="s">
        <v>30271</v>
      </c>
      <c r="B9359" t="s">
        <v>30279</v>
      </c>
      <c r="C9359" t="s">
        <v>30280</v>
      </c>
      <c r="D9359">
        <v>3</v>
      </c>
      <c r="E9359" t="s">
        <v>13</v>
      </c>
      <c r="F9359" t="s">
        <v>13</v>
      </c>
      <c r="G9359" t="s">
        <v>30274</v>
      </c>
      <c r="H9359" s="3" t="s">
        <v>30275</v>
      </c>
      <c r="I9359" t="s">
        <v>1658</v>
      </c>
      <c r="J9359" t="s">
        <v>30276</v>
      </c>
    </row>
    <row r="9360" spans="1:10" ht="16" x14ac:dyDescent="0.2">
      <c r="A9360" t="s">
        <v>30281</v>
      </c>
      <c r="B9360" t="s">
        <v>30261</v>
      </c>
      <c r="C9360" t="s">
        <v>30262</v>
      </c>
      <c r="D9360">
        <v>1</v>
      </c>
      <c r="E9360" t="s">
        <v>13</v>
      </c>
      <c r="F9360" t="s">
        <v>13</v>
      </c>
      <c r="G9360" t="s">
        <v>30282</v>
      </c>
      <c r="H9360" s="3" t="s">
        <v>30283</v>
      </c>
      <c r="I9360" t="s">
        <v>1658</v>
      </c>
      <c r="J9360" t="s">
        <v>30284</v>
      </c>
    </row>
    <row r="9361" spans="1:10" ht="48" x14ac:dyDescent="0.2">
      <c r="A9361" t="s">
        <v>1743</v>
      </c>
      <c r="B9361" t="s">
        <v>30285</v>
      </c>
      <c r="C9361" t="s">
        <v>30286</v>
      </c>
      <c r="D9361">
        <v>1</v>
      </c>
      <c r="E9361" t="s">
        <v>13</v>
      </c>
      <c r="F9361" t="s">
        <v>13</v>
      </c>
      <c r="G9361" t="s">
        <v>30287</v>
      </c>
      <c r="H9361" s="3" t="s">
        <v>30288</v>
      </c>
      <c r="I9361" t="s">
        <v>1658</v>
      </c>
      <c r="J9361" t="s">
        <v>1747</v>
      </c>
    </row>
    <row r="9362" spans="1:10" ht="32" x14ac:dyDescent="0.2">
      <c r="A9362" t="s">
        <v>13296</v>
      </c>
      <c r="B9362" t="s">
        <v>30289</v>
      </c>
      <c r="C9362" t="s">
        <v>30290</v>
      </c>
      <c r="D9362">
        <v>7</v>
      </c>
      <c r="E9362" t="s">
        <v>13</v>
      </c>
      <c r="F9362" t="s">
        <v>13</v>
      </c>
      <c r="G9362" t="s">
        <v>30291</v>
      </c>
      <c r="H9362" s="3" t="s">
        <v>30292</v>
      </c>
      <c r="I9362" t="s">
        <v>3608</v>
      </c>
      <c r="J9362" t="s">
        <v>13301</v>
      </c>
    </row>
    <row r="9363" spans="1:10" ht="16" x14ac:dyDescent="0.2">
      <c r="A9363" t="s">
        <v>26245</v>
      </c>
      <c r="B9363" t="s">
        <v>30293</v>
      </c>
      <c r="C9363" t="s">
        <v>30294</v>
      </c>
      <c r="D9363">
        <v>1</v>
      </c>
      <c r="E9363" t="s">
        <v>13</v>
      </c>
      <c r="F9363" t="s">
        <v>13</v>
      </c>
      <c r="G9363" t="s">
        <v>30295</v>
      </c>
      <c r="H9363" s="3" t="s">
        <v>30296</v>
      </c>
      <c r="I9363" t="s">
        <v>30297</v>
      </c>
      <c r="J9363" t="s">
        <v>26249</v>
      </c>
    </row>
    <row r="9364" spans="1:10" ht="16" x14ac:dyDescent="0.2">
      <c r="A9364" t="s">
        <v>27616</v>
      </c>
      <c r="B9364" t="s">
        <v>30298</v>
      </c>
      <c r="C9364" t="s">
        <v>30299</v>
      </c>
      <c r="D9364">
        <v>4</v>
      </c>
      <c r="E9364" t="s">
        <v>13</v>
      </c>
      <c r="F9364" t="s">
        <v>13</v>
      </c>
      <c r="G9364" t="s">
        <v>30300</v>
      </c>
      <c r="H9364" s="3" t="s">
        <v>30301</v>
      </c>
      <c r="I9364" t="s">
        <v>69</v>
      </c>
      <c r="J9364" t="s">
        <v>27619</v>
      </c>
    </row>
    <row r="9365" spans="1:10" ht="16" x14ac:dyDescent="0.2">
      <c r="A9365" t="s">
        <v>2120</v>
      </c>
      <c r="B9365" t="s">
        <v>30302</v>
      </c>
      <c r="C9365" t="s">
        <v>30303</v>
      </c>
      <c r="D9365">
        <v>4</v>
      </c>
      <c r="E9365" t="s">
        <v>13</v>
      </c>
      <c r="F9365" t="s">
        <v>13</v>
      </c>
      <c r="G9365" t="s">
        <v>30304</v>
      </c>
      <c r="H9365" s="3" t="s">
        <v>30305</v>
      </c>
      <c r="I9365" t="s">
        <v>69</v>
      </c>
      <c r="J9365" t="s">
        <v>2124</v>
      </c>
    </row>
    <row r="9366" spans="1:10" ht="16" x14ac:dyDescent="0.2">
      <c r="A9366" t="s">
        <v>30306</v>
      </c>
      <c r="B9366" t="s">
        <v>30307</v>
      </c>
      <c r="C9366" t="s">
        <v>30308</v>
      </c>
      <c r="D9366">
        <v>2</v>
      </c>
      <c r="E9366" t="s">
        <v>13</v>
      </c>
      <c r="F9366" t="s">
        <v>13</v>
      </c>
      <c r="G9366" t="s">
        <v>30309</v>
      </c>
      <c r="H9366" s="3" t="s">
        <v>30310</v>
      </c>
      <c r="I9366" t="s">
        <v>69</v>
      </c>
      <c r="J9366" t="s">
        <v>30311</v>
      </c>
    </row>
    <row r="9367" spans="1:10" ht="16" x14ac:dyDescent="0.2">
      <c r="A9367" t="s">
        <v>30312</v>
      </c>
      <c r="B9367" t="s">
        <v>4107</v>
      </c>
      <c r="C9367" t="s">
        <v>30313</v>
      </c>
      <c r="D9367">
        <v>1</v>
      </c>
      <c r="E9367" t="s">
        <v>13</v>
      </c>
      <c r="F9367" t="s">
        <v>13</v>
      </c>
      <c r="G9367" t="s">
        <v>30309</v>
      </c>
      <c r="H9367" s="3" t="s">
        <v>30314</v>
      </c>
      <c r="I9367" t="s">
        <v>69</v>
      </c>
      <c r="J9367" t="s">
        <v>30315</v>
      </c>
    </row>
    <row r="9368" spans="1:10" ht="16" x14ac:dyDescent="0.2">
      <c r="A9368" t="s">
        <v>30316</v>
      </c>
      <c r="B9368" t="s">
        <v>30307</v>
      </c>
      <c r="C9368" t="s">
        <v>30308</v>
      </c>
      <c r="D9368">
        <v>2</v>
      </c>
      <c r="E9368" t="s">
        <v>13</v>
      </c>
      <c r="F9368" t="s">
        <v>13</v>
      </c>
      <c r="G9368" t="s">
        <v>30309</v>
      </c>
      <c r="H9368" s="3" t="s">
        <v>30310</v>
      </c>
      <c r="I9368" t="s">
        <v>69</v>
      </c>
      <c r="J9368" t="s">
        <v>30317</v>
      </c>
    </row>
    <row r="9369" spans="1:10" ht="16" x14ac:dyDescent="0.2">
      <c r="A9369" t="s">
        <v>30318</v>
      </c>
      <c r="B9369" t="s">
        <v>30307</v>
      </c>
      <c r="C9369" t="s">
        <v>30308</v>
      </c>
      <c r="D9369">
        <v>2</v>
      </c>
      <c r="E9369" t="s">
        <v>13</v>
      </c>
      <c r="F9369" t="s">
        <v>13</v>
      </c>
      <c r="G9369" t="s">
        <v>30309</v>
      </c>
      <c r="H9369" s="3" t="s">
        <v>30310</v>
      </c>
      <c r="I9369" t="s">
        <v>69</v>
      </c>
      <c r="J9369" t="s">
        <v>30319</v>
      </c>
    </row>
    <row r="9370" spans="1:10" ht="16" x14ac:dyDescent="0.2">
      <c r="A9370" t="s">
        <v>30320</v>
      </c>
      <c r="B9370" t="s">
        <v>30321</v>
      </c>
      <c r="C9370" t="s">
        <v>30322</v>
      </c>
      <c r="D9370">
        <v>1</v>
      </c>
      <c r="E9370" t="s">
        <v>13</v>
      </c>
      <c r="F9370" t="s">
        <v>13</v>
      </c>
      <c r="G9370" t="s">
        <v>30309</v>
      </c>
      <c r="H9370" s="3" t="s">
        <v>30323</v>
      </c>
      <c r="I9370" t="s">
        <v>69</v>
      </c>
      <c r="J9370" t="s">
        <v>30324</v>
      </c>
    </row>
    <row r="9371" spans="1:10" ht="16" x14ac:dyDescent="0.2">
      <c r="A9371" t="s">
        <v>30320</v>
      </c>
      <c r="B9371" t="s">
        <v>30325</v>
      </c>
      <c r="C9371" t="s">
        <v>30326</v>
      </c>
      <c r="D9371">
        <v>2</v>
      </c>
      <c r="E9371" t="s">
        <v>13</v>
      </c>
      <c r="F9371" t="s">
        <v>13</v>
      </c>
      <c r="G9371" t="s">
        <v>30309</v>
      </c>
      <c r="H9371" s="3" t="s">
        <v>30323</v>
      </c>
      <c r="I9371" t="s">
        <v>69</v>
      </c>
      <c r="J9371" t="s">
        <v>30324</v>
      </c>
    </row>
    <row r="9372" spans="1:10" ht="16" x14ac:dyDescent="0.2">
      <c r="A9372" t="s">
        <v>30316</v>
      </c>
      <c r="B9372" t="s">
        <v>30327</v>
      </c>
      <c r="C9372" t="s">
        <v>30328</v>
      </c>
      <c r="D9372">
        <v>1</v>
      </c>
      <c r="E9372" t="s">
        <v>13</v>
      </c>
      <c r="F9372" t="s">
        <v>13</v>
      </c>
      <c r="G9372" t="s">
        <v>30309</v>
      </c>
      <c r="H9372" s="3" t="s">
        <v>30310</v>
      </c>
      <c r="I9372" t="s">
        <v>69</v>
      </c>
      <c r="J9372" t="s">
        <v>30317</v>
      </c>
    </row>
    <row r="9373" spans="1:10" ht="16" x14ac:dyDescent="0.2">
      <c r="A9373" t="s">
        <v>30318</v>
      </c>
      <c r="B9373" t="s">
        <v>30329</v>
      </c>
      <c r="C9373" t="s">
        <v>30330</v>
      </c>
      <c r="D9373">
        <v>1</v>
      </c>
      <c r="E9373" t="s">
        <v>13</v>
      </c>
      <c r="F9373" t="s">
        <v>13</v>
      </c>
      <c r="G9373" t="s">
        <v>30309</v>
      </c>
      <c r="H9373" s="3" t="s">
        <v>30310</v>
      </c>
      <c r="I9373" t="s">
        <v>69</v>
      </c>
      <c r="J9373" t="s">
        <v>30319</v>
      </c>
    </row>
    <row r="9374" spans="1:10" ht="16" x14ac:dyDescent="0.2">
      <c r="A9374" t="s">
        <v>19286</v>
      </c>
      <c r="B9374" t="s">
        <v>30331</v>
      </c>
      <c r="C9374" t="s">
        <v>30332</v>
      </c>
      <c r="D9374">
        <v>1</v>
      </c>
      <c r="E9374" t="s">
        <v>13</v>
      </c>
      <c r="F9374" t="s">
        <v>13</v>
      </c>
      <c r="G9374" t="s">
        <v>30309</v>
      </c>
      <c r="H9374" s="3" t="s">
        <v>30314</v>
      </c>
      <c r="I9374" t="s">
        <v>69</v>
      </c>
      <c r="J9374" t="s">
        <v>19290</v>
      </c>
    </row>
    <row r="9375" spans="1:10" ht="16" x14ac:dyDescent="0.2">
      <c r="A9375" t="s">
        <v>30312</v>
      </c>
      <c r="B9375" t="s">
        <v>30307</v>
      </c>
      <c r="C9375" t="s">
        <v>30308</v>
      </c>
      <c r="D9375">
        <v>2</v>
      </c>
      <c r="E9375" t="s">
        <v>13</v>
      </c>
      <c r="F9375" t="s">
        <v>13</v>
      </c>
      <c r="G9375" t="s">
        <v>30309</v>
      </c>
      <c r="H9375" s="3" t="s">
        <v>30314</v>
      </c>
      <c r="I9375" t="s">
        <v>69</v>
      </c>
      <c r="J9375" t="s">
        <v>30315</v>
      </c>
    </row>
    <row r="9376" spans="1:10" ht="16" x14ac:dyDescent="0.2">
      <c r="A9376" t="s">
        <v>30333</v>
      </c>
      <c r="B9376" t="s">
        <v>30325</v>
      </c>
      <c r="C9376" t="s">
        <v>30326</v>
      </c>
      <c r="D9376">
        <v>1</v>
      </c>
      <c r="E9376" t="s">
        <v>13</v>
      </c>
      <c r="F9376" t="s">
        <v>13</v>
      </c>
      <c r="G9376" t="s">
        <v>30309</v>
      </c>
      <c r="H9376" s="3" t="s">
        <v>30323</v>
      </c>
      <c r="I9376" t="s">
        <v>69</v>
      </c>
      <c r="J9376" t="s">
        <v>30334</v>
      </c>
    </row>
    <row r="9377" spans="1:10" ht="16" x14ac:dyDescent="0.2">
      <c r="A9377" t="s">
        <v>30335</v>
      </c>
      <c r="B9377" t="s">
        <v>17092</v>
      </c>
      <c r="C9377" t="s">
        <v>30336</v>
      </c>
      <c r="D9377">
        <v>1</v>
      </c>
      <c r="E9377" t="s">
        <v>13</v>
      </c>
      <c r="F9377" t="s">
        <v>13</v>
      </c>
      <c r="G9377" t="s">
        <v>30309</v>
      </c>
      <c r="H9377" s="3" t="s">
        <v>30323</v>
      </c>
      <c r="I9377" t="s">
        <v>69</v>
      </c>
      <c r="J9377" t="s">
        <v>30337</v>
      </c>
    </row>
    <row r="9378" spans="1:10" ht="16" x14ac:dyDescent="0.2">
      <c r="A9378" t="s">
        <v>30333</v>
      </c>
      <c r="B9378" t="s">
        <v>2084</v>
      </c>
      <c r="C9378" t="s">
        <v>22962</v>
      </c>
      <c r="D9378">
        <v>2</v>
      </c>
      <c r="E9378" t="s">
        <v>13</v>
      </c>
      <c r="F9378" t="s">
        <v>13</v>
      </c>
      <c r="G9378" t="s">
        <v>30309</v>
      </c>
      <c r="H9378" s="3" t="s">
        <v>30323</v>
      </c>
      <c r="I9378" t="s">
        <v>69</v>
      </c>
      <c r="J9378" t="s">
        <v>30334</v>
      </c>
    </row>
    <row r="9379" spans="1:10" ht="16" x14ac:dyDescent="0.2">
      <c r="A9379" t="s">
        <v>30333</v>
      </c>
      <c r="B9379" t="s">
        <v>30338</v>
      </c>
      <c r="C9379" t="s">
        <v>30339</v>
      </c>
      <c r="D9379">
        <v>3</v>
      </c>
      <c r="E9379" t="s">
        <v>13</v>
      </c>
      <c r="F9379" t="s">
        <v>13</v>
      </c>
      <c r="G9379" t="s">
        <v>30309</v>
      </c>
      <c r="H9379" s="3" t="s">
        <v>30323</v>
      </c>
      <c r="I9379" t="s">
        <v>69</v>
      </c>
      <c r="J9379" t="s">
        <v>30334</v>
      </c>
    </row>
    <row r="9380" spans="1:10" ht="32" x14ac:dyDescent="0.2">
      <c r="A9380" t="s">
        <v>30306</v>
      </c>
      <c r="B9380" t="s">
        <v>4107</v>
      </c>
      <c r="C9380" t="s">
        <v>30313</v>
      </c>
      <c r="D9380">
        <v>1</v>
      </c>
      <c r="E9380" t="s">
        <v>13</v>
      </c>
      <c r="F9380" t="s">
        <v>13</v>
      </c>
      <c r="G9380" t="s">
        <v>30340</v>
      </c>
      <c r="H9380" s="3" t="s">
        <v>30341</v>
      </c>
      <c r="I9380" t="s">
        <v>69</v>
      </c>
      <c r="J9380" t="s">
        <v>30311</v>
      </c>
    </row>
    <row r="9381" spans="1:10" ht="16" x14ac:dyDescent="0.2">
      <c r="A9381" t="s">
        <v>9320</v>
      </c>
      <c r="B9381" t="s">
        <v>30342</v>
      </c>
      <c r="C9381" t="s">
        <v>30343</v>
      </c>
      <c r="D9381">
        <v>5</v>
      </c>
      <c r="E9381" t="s">
        <v>13</v>
      </c>
      <c r="F9381" t="s">
        <v>13</v>
      </c>
      <c r="G9381" t="s">
        <v>30344</v>
      </c>
      <c r="H9381" s="3" t="s">
        <v>30345</v>
      </c>
      <c r="I9381" t="s">
        <v>69</v>
      </c>
      <c r="J9381" t="s">
        <v>9325</v>
      </c>
    </row>
    <row r="9382" spans="1:10" ht="16" x14ac:dyDescent="0.2">
      <c r="A9382" t="s">
        <v>25366</v>
      </c>
      <c r="B9382" t="s">
        <v>30346</v>
      </c>
      <c r="C9382" t="s">
        <v>30347</v>
      </c>
      <c r="D9382">
        <v>3</v>
      </c>
      <c r="E9382" t="s">
        <v>13</v>
      </c>
      <c r="F9382" t="s">
        <v>13</v>
      </c>
      <c r="G9382" t="s">
        <v>30344</v>
      </c>
      <c r="H9382" s="3" t="s">
        <v>30348</v>
      </c>
      <c r="I9382" t="s">
        <v>69</v>
      </c>
      <c r="J9382" t="s">
        <v>25371</v>
      </c>
    </row>
    <row r="9383" spans="1:10" ht="32" x14ac:dyDescent="0.2">
      <c r="A9383" t="s">
        <v>30349</v>
      </c>
      <c r="B9383" t="s">
        <v>30350</v>
      </c>
      <c r="C9383" t="s">
        <v>30351</v>
      </c>
      <c r="D9383">
        <v>4</v>
      </c>
      <c r="E9383" t="s">
        <v>13</v>
      </c>
      <c r="F9383" t="s">
        <v>13</v>
      </c>
      <c r="G9383" t="s">
        <v>30352</v>
      </c>
      <c r="H9383" s="3" t="s">
        <v>30353</v>
      </c>
      <c r="I9383" t="s">
        <v>146</v>
      </c>
      <c r="J9383" t="s">
        <v>30354</v>
      </c>
    </row>
    <row r="9384" spans="1:10" ht="16" x14ac:dyDescent="0.2">
      <c r="A9384" t="s">
        <v>24705</v>
      </c>
      <c r="B9384" t="s">
        <v>30355</v>
      </c>
      <c r="C9384" t="s">
        <v>30356</v>
      </c>
      <c r="D9384">
        <v>1</v>
      </c>
      <c r="E9384" t="s">
        <v>13</v>
      </c>
      <c r="F9384" t="s">
        <v>13</v>
      </c>
      <c r="G9384" t="s">
        <v>30352</v>
      </c>
      <c r="H9384" s="3" t="s">
        <v>30357</v>
      </c>
      <c r="I9384" t="s">
        <v>146</v>
      </c>
      <c r="J9384" t="s">
        <v>24710</v>
      </c>
    </row>
    <row r="9385" spans="1:10" ht="32" x14ac:dyDescent="0.2">
      <c r="A9385" t="s">
        <v>30349</v>
      </c>
      <c r="B9385" t="s">
        <v>30358</v>
      </c>
      <c r="C9385" t="s">
        <v>30359</v>
      </c>
      <c r="D9385">
        <v>3</v>
      </c>
      <c r="E9385" t="s">
        <v>13</v>
      </c>
      <c r="F9385" t="s">
        <v>13</v>
      </c>
      <c r="G9385" t="s">
        <v>30352</v>
      </c>
      <c r="H9385" s="3" t="s">
        <v>30353</v>
      </c>
      <c r="I9385" t="s">
        <v>146</v>
      </c>
      <c r="J9385" t="s">
        <v>30354</v>
      </c>
    </row>
    <row r="9386" spans="1:10" ht="16" x14ac:dyDescent="0.2">
      <c r="A9386" t="s">
        <v>30360</v>
      </c>
      <c r="B9386" t="s">
        <v>30361</v>
      </c>
      <c r="C9386" t="s">
        <v>30362</v>
      </c>
      <c r="D9386">
        <v>1</v>
      </c>
      <c r="E9386" t="s">
        <v>13</v>
      </c>
      <c r="F9386" t="s">
        <v>13</v>
      </c>
      <c r="G9386" t="s">
        <v>30363</v>
      </c>
      <c r="H9386" s="3" t="s">
        <v>30364</v>
      </c>
      <c r="I9386" t="s">
        <v>62</v>
      </c>
      <c r="J9386" t="s">
        <v>30365</v>
      </c>
    </row>
    <row r="9387" spans="1:10" ht="16" x14ac:dyDescent="0.2">
      <c r="A9387" t="s">
        <v>819</v>
      </c>
      <c r="B9387" t="s">
        <v>30366</v>
      </c>
      <c r="C9387" t="s">
        <v>30367</v>
      </c>
      <c r="D9387">
        <v>5</v>
      </c>
      <c r="E9387" t="s">
        <v>13</v>
      </c>
      <c r="F9387" t="s">
        <v>13</v>
      </c>
      <c r="G9387" t="s">
        <v>30368</v>
      </c>
      <c r="H9387" s="3" t="s">
        <v>30369</v>
      </c>
      <c r="I9387" t="s">
        <v>824</v>
      </c>
      <c r="J9387" t="s">
        <v>825</v>
      </c>
    </row>
    <row r="9388" spans="1:10" ht="16" x14ac:dyDescent="0.2">
      <c r="A9388" t="s">
        <v>819</v>
      </c>
      <c r="B9388" t="s">
        <v>30370</v>
      </c>
      <c r="C9388" t="s">
        <v>30371</v>
      </c>
      <c r="D9388">
        <v>4</v>
      </c>
      <c r="E9388" t="s">
        <v>13</v>
      </c>
      <c r="F9388" t="s">
        <v>13</v>
      </c>
      <c r="G9388" t="s">
        <v>30368</v>
      </c>
      <c r="H9388" s="3" t="s">
        <v>30369</v>
      </c>
      <c r="I9388" t="s">
        <v>824</v>
      </c>
      <c r="J9388" t="s">
        <v>825</v>
      </c>
    </row>
    <row r="9389" spans="1:10" ht="16" x14ac:dyDescent="0.2">
      <c r="A9389" t="s">
        <v>24977</v>
      </c>
      <c r="B9389" t="s">
        <v>30372</v>
      </c>
      <c r="C9389" t="s">
        <v>30373</v>
      </c>
      <c r="D9389">
        <v>2</v>
      </c>
      <c r="E9389" t="s">
        <v>13</v>
      </c>
      <c r="F9389" t="s">
        <v>13</v>
      </c>
      <c r="G9389" t="s">
        <v>30374</v>
      </c>
      <c r="H9389" s="3" t="s">
        <v>30375</v>
      </c>
      <c r="I9389" t="s">
        <v>355</v>
      </c>
      <c r="J9389" t="s">
        <v>24978</v>
      </c>
    </row>
    <row r="9390" spans="1:10" ht="32" x14ac:dyDescent="0.2">
      <c r="A9390" t="s">
        <v>30376</v>
      </c>
      <c r="B9390" t="s">
        <v>30377</v>
      </c>
      <c r="C9390" t="s">
        <v>30378</v>
      </c>
      <c r="D9390">
        <v>4</v>
      </c>
      <c r="E9390" t="s">
        <v>13</v>
      </c>
      <c r="F9390" t="s">
        <v>13</v>
      </c>
      <c r="G9390" t="s">
        <v>30379</v>
      </c>
      <c r="H9390" s="3" t="s">
        <v>30380</v>
      </c>
      <c r="I9390" t="s">
        <v>1563</v>
      </c>
      <c r="J9390" t="s">
        <v>30381</v>
      </c>
    </row>
    <row r="9391" spans="1:10" ht="32" x14ac:dyDescent="0.2">
      <c r="A9391" t="s">
        <v>30376</v>
      </c>
      <c r="B9391" t="s">
        <v>30382</v>
      </c>
      <c r="C9391" t="s">
        <v>30383</v>
      </c>
      <c r="D9391">
        <v>1</v>
      </c>
      <c r="E9391" t="s">
        <v>13</v>
      </c>
      <c r="F9391" t="s">
        <v>13</v>
      </c>
      <c r="G9391" t="s">
        <v>30379</v>
      </c>
      <c r="H9391" s="3" t="s">
        <v>30380</v>
      </c>
      <c r="I9391" t="s">
        <v>1563</v>
      </c>
      <c r="J9391" t="s">
        <v>30381</v>
      </c>
    </row>
    <row r="9392" spans="1:10" ht="32" x14ac:dyDescent="0.2">
      <c r="A9392" t="s">
        <v>30376</v>
      </c>
      <c r="B9392" t="s">
        <v>30384</v>
      </c>
      <c r="C9392" t="s">
        <v>30385</v>
      </c>
      <c r="D9392">
        <v>2</v>
      </c>
      <c r="E9392" t="s">
        <v>13</v>
      </c>
      <c r="F9392" t="s">
        <v>13</v>
      </c>
      <c r="G9392" t="s">
        <v>30379</v>
      </c>
      <c r="H9392" s="3" t="s">
        <v>30380</v>
      </c>
      <c r="I9392" t="s">
        <v>1563</v>
      </c>
      <c r="J9392" t="s">
        <v>30381</v>
      </c>
    </row>
    <row r="9393" spans="1:10" ht="32" x14ac:dyDescent="0.2">
      <c r="A9393" t="s">
        <v>30376</v>
      </c>
      <c r="B9393" t="s">
        <v>30386</v>
      </c>
      <c r="C9393" t="s">
        <v>30387</v>
      </c>
      <c r="D9393">
        <v>3</v>
      </c>
      <c r="E9393" t="s">
        <v>13</v>
      </c>
      <c r="F9393" t="s">
        <v>13</v>
      </c>
      <c r="G9393" t="s">
        <v>30379</v>
      </c>
      <c r="H9393" s="3" t="s">
        <v>30380</v>
      </c>
      <c r="I9393" t="s">
        <v>1563</v>
      </c>
      <c r="J9393" t="s">
        <v>30381</v>
      </c>
    </row>
    <row r="9394" spans="1:10" ht="32" x14ac:dyDescent="0.2">
      <c r="A9394" t="s">
        <v>30376</v>
      </c>
      <c r="B9394" t="s">
        <v>30388</v>
      </c>
      <c r="C9394" t="s">
        <v>30389</v>
      </c>
      <c r="D9394">
        <v>5</v>
      </c>
      <c r="E9394" t="s">
        <v>13</v>
      </c>
      <c r="F9394" t="s">
        <v>13</v>
      </c>
      <c r="G9394" t="s">
        <v>30379</v>
      </c>
      <c r="H9394" s="3" t="s">
        <v>30380</v>
      </c>
      <c r="I9394" t="s">
        <v>1563</v>
      </c>
      <c r="J9394" t="s">
        <v>30381</v>
      </c>
    </row>
    <row r="9395" spans="1:10" ht="16" x14ac:dyDescent="0.2">
      <c r="A9395" t="s">
        <v>30390</v>
      </c>
      <c r="B9395" t="s">
        <v>30391</v>
      </c>
      <c r="C9395" t="s">
        <v>30392</v>
      </c>
      <c r="D9395">
        <v>4</v>
      </c>
      <c r="E9395" t="s">
        <v>13</v>
      </c>
      <c r="F9395" t="s">
        <v>13</v>
      </c>
      <c r="G9395" t="s">
        <v>30393</v>
      </c>
      <c r="H9395" s="3" t="s">
        <v>30394</v>
      </c>
      <c r="I9395" t="s">
        <v>918</v>
      </c>
      <c r="J9395" t="s">
        <v>30395</v>
      </c>
    </row>
    <row r="9396" spans="1:10" ht="16" x14ac:dyDescent="0.2">
      <c r="A9396" t="s">
        <v>30390</v>
      </c>
      <c r="B9396" t="s">
        <v>7662</v>
      </c>
      <c r="C9396" t="s">
        <v>30396</v>
      </c>
      <c r="D9396">
        <v>1</v>
      </c>
      <c r="E9396" t="s">
        <v>13</v>
      </c>
      <c r="F9396" t="s">
        <v>13</v>
      </c>
      <c r="G9396" t="s">
        <v>30393</v>
      </c>
      <c r="H9396" s="3" t="s">
        <v>30394</v>
      </c>
      <c r="I9396" t="s">
        <v>918</v>
      </c>
      <c r="J9396" t="s">
        <v>30395</v>
      </c>
    </row>
    <row r="9397" spans="1:10" ht="16" x14ac:dyDescent="0.2">
      <c r="A9397" t="s">
        <v>30390</v>
      </c>
      <c r="B9397" t="s">
        <v>30397</v>
      </c>
      <c r="C9397" t="s">
        <v>30398</v>
      </c>
      <c r="D9397">
        <v>2</v>
      </c>
      <c r="E9397" t="s">
        <v>13</v>
      </c>
      <c r="F9397" t="s">
        <v>13</v>
      </c>
      <c r="G9397" t="s">
        <v>30393</v>
      </c>
      <c r="H9397" s="3" t="s">
        <v>30394</v>
      </c>
      <c r="I9397" t="s">
        <v>918</v>
      </c>
      <c r="J9397" t="s">
        <v>30395</v>
      </c>
    </row>
    <row r="9398" spans="1:10" ht="16" x14ac:dyDescent="0.2">
      <c r="A9398" t="s">
        <v>30390</v>
      </c>
      <c r="B9398" t="s">
        <v>30399</v>
      </c>
      <c r="C9398" t="s">
        <v>30400</v>
      </c>
      <c r="D9398">
        <v>3</v>
      </c>
      <c r="E9398" t="s">
        <v>13</v>
      </c>
      <c r="F9398" t="s">
        <v>13</v>
      </c>
      <c r="G9398" t="s">
        <v>30393</v>
      </c>
      <c r="H9398" s="3" t="s">
        <v>30394</v>
      </c>
      <c r="I9398" t="s">
        <v>918</v>
      </c>
      <c r="J9398" t="s">
        <v>30395</v>
      </c>
    </row>
    <row r="9399" spans="1:10" ht="16" x14ac:dyDescent="0.2">
      <c r="A9399" t="s">
        <v>22280</v>
      </c>
      <c r="B9399" t="s">
        <v>30401</v>
      </c>
      <c r="C9399" t="s">
        <v>30402</v>
      </c>
      <c r="D9399">
        <v>3</v>
      </c>
      <c r="E9399" t="s">
        <v>13</v>
      </c>
      <c r="F9399" t="s">
        <v>13</v>
      </c>
      <c r="G9399" t="s">
        <v>30403</v>
      </c>
      <c r="H9399" s="3" t="s">
        <v>30404</v>
      </c>
      <c r="I9399" t="s">
        <v>1676</v>
      </c>
      <c r="J9399" t="s">
        <v>22284</v>
      </c>
    </row>
    <row r="9400" spans="1:10" ht="16" x14ac:dyDescent="0.2">
      <c r="A9400" t="s">
        <v>30405</v>
      </c>
      <c r="B9400" t="s">
        <v>30406</v>
      </c>
      <c r="C9400" t="s">
        <v>30407</v>
      </c>
      <c r="D9400">
        <v>2</v>
      </c>
      <c r="E9400" t="s">
        <v>730</v>
      </c>
      <c r="F9400" t="s">
        <v>13</v>
      </c>
      <c r="G9400" t="s">
        <v>30403</v>
      </c>
      <c r="H9400" s="3" t="s">
        <v>30408</v>
      </c>
      <c r="I9400" t="s">
        <v>918</v>
      </c>
      <c r="J9400" t="s">
        <v>30409</v>
      </c>
    </row>
    <row r="9401" spans="1:10" ht="16" x14ac:dyDescent="0.2">
      <c r="A9401" t="s">
        <v>30410</v>
      </c>
      <c r="B9401" t="s">
        <v>3020</v>
      </c>
      <c r="C9401" t="s">
        <v>3021</v>
      </c>
      <c r="D9401">
        <v>1</v>
      </c>
      <c r="E9401" t="s">
        <v>730</v>
      </c>
      <c r="F9401" t="s">
        <v>13</v>
      </c>
      <c r="G9401" t="s">
        <v>30403</v>
      </c>
      <c r="H9401" s="3" t="s">
        <v>30411</v>
      </c>
      <c r="I9401" t="s">
        <v>918</v>
      </c>
      <c r="J9401" t="s">
        <v>30412</v>
      </c>
    </row>
    <row r="9402" spans="1:10" ht="16" x14ac:dyDescent="0.2">
      <c r="A9402" t="s">
        <v>3019</v>
      </c>
      <c r="B9402" t="s">
        <v>30413</v>
      </c>
      <c r="C9402" t="s">
        <v>30414</v>
      </c>
      <c r="D9402">
        <v>3</v>
      </c>
      <c r="E9402" t="s">
        <v>730</v>
      </c>
      <c r="F9402" t="s">
        <v>13</v>
      </c>
      <c r="G9402" t="s">
        <v>30403</v>
      </c>
      <c r="H9402" s="3" t="s">
        <v>30415</v>
      </c>
      <c r="I9402" t="s">
        <v>918</v>
      </c>
      <c r="J9402" t="s">
        <v>3023</v>
      </c>
    </row>
    <row r="9403" spans="1:10" ht="16" x14ac:dyDescent="0.2">
      <c r="A9403" t="s">
        <v>30416</v>
      </c>
      <c r="B9403" t="s">
        <v>30417</v>
      </c>
      <c r="C9403" t="s">
        <v>30418</v>
      </c>
      <c r="D9403">
        <v>2</v>
      </c>
      <c r="E9403" t="s">
        <v>730</v>
      </c>
      <c r="F9403" t="s">
        <v>13</v>
      </c>
      <c r="G9403" t="s">
        <v>30403</v>
      </c>
      <c r="H9403" s="3" t="s">
        <v>30408</v>
      </c>
      <c r="I9403" t="s">
        <v>918</v>
      </c>
      <c r="J9403" t="s">
        <v>30419</v>
      </c>
    </row>
    <row r="9404" spans="1:10" ht="16" x14ac:dyDescent="0.2">
      <c r="A9404" t="s">
        <v>21862</v>
      </c>
      <c r="B9404" t="s">
        <v>30420</v>
      </c>
      <c r="C9404" t="s">
        <v>30421</v>
      </c>
      <c r="D9404">
        <v>3</v>
      </c>
      <c r="E9404" t="s">
        <v>730</v>
      </c>
      <c r="F9404" t="s">
        <v>13</v>
      </c>
      <c r="G9404" t="s">
        <v>30403</v>
      </c>
      <c r="H9404" s="3" t="s">
        <v>30422</v>
      </c>
      <c r="I9404" t="s">
        <v>918</v>
      </c>
      <c r="J9404" t="s">
        <v>21864</v>
      </c>
    </row>
    <row r="9405" spans="1:10" ht="16" x14ac:dyDescent="0.2">
      <c r="A9405" t="s">
        <v>30423</v>
      </c>
      <c r="B9405" t="s">
        <v>30424</v>
      </c>
      <c r="C9405" t="s">
        <v>30425</v>
      </c>
      <c r="D9405">
        <v>1</v>
      </c>
      <c r="E9405" t="s">
        <v>730</v>
      </c>
      <c r="F9405" t="s">
        <v>13</v>
      </c>
      <c r="G9405" t="s">
        <v>30403</v>
      </c>
      <c r="H9405" s="3" t="s">
        <v>30422</v>
      </c>
      <c r="I9405" t="s">
        <v>918</v>
      </c>
      <c r="J9405" t="s">
        <v>30426</v>
      </c>
    </row>
    <row r="9406" spans="1:10" ht="16" x14ac:dyDescent="0.2">
      <c r="A9406" t="s">
        <v>30427</v>
      </c>
      <c r="B9406" t="s">
        <v>30428</v>
      </c>
      <c r="C9406" t="s">
        <v>30429</v>
      </c>
      <c r="D9406">
        <v>1</v>
      </c>
      <c r="E9406" t="s">
        <v>730</v>
      </c>
      <c r="F9406" t="s">
        <v>13</v>
      </c>
      <c r="G9406" t="s">
        <v>30403</v>
      </c>
      <c r="H9406" s="3" t="s">
        <v>30430</v>
      </c>
      <c r="I9406" t="s">
        <v>918</v>
      </c>
      <c r="J9406" t="s">
        <v>30431</v>
      </c>
    </row>
    <row r="9407" spans="1:10" ht="16" x14ac:dyDescent="0.2">
      <c r="A9407" t="s">
        <v>30432</v>
      </c>
      <c r="B9407" t="s">
        <v>30433</v>
      </c>
      <c r="C9407" t="s">
        <v>30434</v>
      </c>
      <c r="D9407">
        <v>3</v>
      </c>
      <c r="E9407" t="s">
        <v>730</v>
      </c>
      <c r="F9407" t="s">
        <v>13</v>
      </c>
      <c r="G9407" t="s">
        <v>30403</v>
      </c>
      <c r="H9407" s="3" t="s">
        <v>30435</v>
      </c>
      <c r="I9407" t="s">
        <v>918</v>
      </c>
      <c r="J9407" t="s">
        <v>30436</v>
      </c>
    </row>
    <row r="9408" spans="1:10" ht="16" x14ac:dyDescent="0.2">
      <c r="A9408" t="s">
        <v>21862</v>
      </c>
      <c r="B9408" t="s">
        <v>30437</v>
      </c>
      <c r="C9408" t="s">
        <v>30438</v>
      </c>
      <c r="D9408">
        <v>4</v>
      </c>
      <c r="E9408" t="s">
        <v>730</v>
      </c>
      <c r="F9408" t="s">
        <v>13</v>
      </c>
      <c r="G9408" t="s">
        <v>30403</v>
      </c>
      <c r="H9408" s="3" t="s">
        <v>30422</v>
      </c>
      <c r="I9408" t="s">
        <v>918</v>
      </c>
      <c r="J9408" t="s">
        <v>21864</v>
      </c>
    </row>
    <row r="9409" spans="1:10" ht="16" x14ac:dyDescent="0.2">
      <c r="A9409" t="s">
        <v>30439</v>
      </c>
      <c r="B9409" t="s">
        <v>30440</v>
      </c>
      <c r="C9409" t="s">
        <v>30441</v>
      </c>
      <c r="D9409">
        <v>3</v>
      </c>
      <c r="E9409" t="s">
        <v>730</v>
      </c>
      <c r="F9409" t="s">
        <v>13</v>
      </c>
      <c r="G9409" t="s">
        <v>30403</v>
      </c>
      <c r="H9409" s="3" t="s">
        <v>30442</v>
      </c>
      <c r="I9409" t="s">
        <v>918</v>
      </c>
      <c r="J9409" t="s">
        <v>30443</v>
      </c>
    </row>
    <row r="9410" spans="1:10" ht="16" x14ac:dyDescent="0.2">
      <c r="A9410" t="s">
        <v>30432</v>
      </c>
      <c r="B9410" t="s">
        <v>30444</v>
      </c>
      <c r="C9410" t="s">
        <v>30445</v>
      </c>
      <c r="D9410">
        <v>1</v>
      </c>
      <c r="E9410" t="s">
        <v>730</v>
      </c>
      <c r="F9410" t="s">
        <v>13</v>
      </c>
      <c r="G9410" t="s">
        <v>30403</v>
      </c>
      <c r="H9410" s="3" t="s">
        <v>30435</v>
      </c>
      <c r="I9410" t="s">
        <v>918</v>
      </c>
      <c r="J9410" t="s">
        <v>30436</v>
      </c>
    </row>
    <row r="9411" spans="1:10" ht="16" x14ac:dyDescent="0.2">
      <c r="A9411" t="s">
        <v>30423</v>
      </c>
      <c r="B9411" t="s">
        <v>30446</v>
      </c>
      <c r="C9411" t="s">
        <v>30447</v>
      </c>
      <c r="D9411">
        <v>4</v>
      </c>
      <c r="E9411" t="s">
        <v>730</v>
      </c>
      <c r="F9411" t="s">
        <v>13</v>
      </c>
      <c r="G9411" t="s">
        <v>30403</v>
      </c>
      <c r="H9411" s="3" t="s">
        <v>30422</v>
      </c>
      <c r="I9411" t="s">
        <v>918</v>
      </c>
      <c r="J9411" t="s">
        <v>30426</v>
      </c>
    </row>
    <row r="9412" spans="1:10" ht="16" x14ac:dyDescent="0.2">
      <c r="A9412" t="s">
        <v>30448</v>
      </c>
      <c r="B9412" t="s">
        <v>30449</v>
      </c>
      <c r="C9412" t="s">
        <v>30450</v>
      </c>
      <c r="D9412">
        <v>2</v>
      </c>
      <c r="E9412" t="s">
        <v>730</v>
      </c>
      <c r="F9412" t="s">
        <v>13</v>
      </c>
      <c r="G9412" t="s">
        <v>30403</v>
      </c>
      <c r="H9412" s="3" t="s">
        <v>30411</v>
      </c>
      <c r="I9412" t="s">
        <v>918</v>
      </c>
      <c r="J9412" t="s">
        <v>30451</v>
      </c>
    </row>
    <row r="9413" spans="1:10" ht="16" x14ac:dyDescent="0.2">
      <c r="A9413" t="s">
        <v>30452</v>
      </c>
      <c r="B9413" t="s">
        <v>30453</v>
      </c>
      <c r="C9413" t="s">
        <v>30454</v>
      </c>
      <c r="D9413">
        <v>1</v>
      </c>
      <c r="E9413" t="s">
        <v>730</v>
      </c>
      <c r="F9413" t="s">
        <v>13</v>
      </c>
      <c r="G9413" t="s">
        <v>30403</v>
      </c>
      <c r="H9413" s="3" t="s">
        <v>30422</v>
      </c>
      <c r="I9413" t="s">
        <v>918</v>
      </c>
      <c r="J9413" t="s">
        <v>30455</v>
      </c>
    </row>
    <row r="9414" spans="1:10" ht="16" x14ac:dyDescent="0.2">
      <c r="A9414" t="s">
        <v>30456</v>
      </c>
      <c r="B9414" t="s">
        <v>30457</v>
      </c>
      <c r="C9414" t="s">
        <v>30458</v>
      </c>
      <c r="D9414">
        <v>3</v>
      </c>
      <c r="E9414" t="s">
        <v>730</v>
      </c>
      <c r="F9414" t="s">
        <v>13</v>
      </c>
      <c r="G9414" t="s">
        <v>30403</v>
      </c>
      <c r="H9414" s="3" t="s">
        <v>30430</v>
      </c>
      <c r="I9414" t="s">
        <v>918</v>
      </c>
      <c r="J9414" t="s">
        <v>30459</v>
      </c>
    </row>
    <row r="9415" spans="1:10" ht="16" x14ac:dyDescent="0.2">
      <c r="A9415" t="s">
        <v>30405</v>
      </c>
      <c r="B9415" t="s">
        <v>30460</v>
      </c>
      <c r="C9415" t="s">
        <v>30400</v>
      </c>
      <c r="D9415">
        <v>1</v>
      </c>
      <c r="E9415" t="s">
        <v>730</v>
      </c>
      <c r="F9415" t="s">
        <v>13</v>
      </c>
      <c r="G9415" t="s">
        <v>30403</v>
      </c>
      <c r="H9415" s="3" t="s">
        <v>30430</v>
      </c>
      <c r="I9415" t="s">
        <v>918</v>
      </c>
      <c r="J9415" t="s">
        <v>30409</v>
      </c>
    </row>
    <row r="9416" spans="1:10" ht="16" x14ac:dyDescent="0.2">
      <c r="A9416" t="s">
        <v>3019</v>
      </c>
      <c r="B9416" t="s">
        <v>30461</v>
      </c>
      <c r="C9416" t="s">
        <v>30462</v>
      </c>
      <c r="D9416">
        <v>1</v>
      </c>
      <c r="E9416" t="s">
        <v>730</v>
      </c>
      <c r="F9416" t="s">
        <v>13</v>
      </c>
      <c r="G9416" t="s">
        <v>30403</v>
      </c>
      <c r="H9416" s="3" t="s">
        <v>30415</v>
      </c>
      <c r="I9416" t="s">
        <v>918</v>
      </c>
      <c r="J9416" t="s">
        <v>3023</v>
      </c>
    </row>
    <row r="9417" spans="1:10" ht="16" x14ac:dyDescent="0.2">
      <c r="A9417" t="s">
        <v>22280</v>
      </c>
      <c r="B9417" t="s">
        <v>30463</v>
      </c>
      <c r="C9417" t="s">
        <v>30464</v>
      </c>
      <c r="D9417">
        <v>2</v>
      </c>
      <c r="E9417" t="s">
        <v>730</v>
      </c>
      <c r="F9417" t="s">
        <v>13</v>
      </c>
      <c r="G9417" t="s">
        <v>30403</v>
      </c>
      <c r="H9417" s="3" t="s">
        <v>30404</v>
      </c>
      <c r="I9417" t="s">
        <v>1676</v>
      </c>
      <c r="J9417" t="s">
        <v>22284</v>
      </c>
    </row>
    <row r="9418" spans="1:10" ht="16" x14ac:dyDescent="0.2">
      <c r="A9418" t="s">
        <v>3019</v>
      </c>
      <c r="B9418" t="s">
        <v>30465</v>
      </c>
      <c r="C9418" t="s">
        <v>30466</v>
      </c>
      <c r="D9418">
        <v>6</v>
      </c>
      <c r="E9418" t="s">
        <v>730</v>
      </c>
      <c r="F9418" t="s">
        <v>13</v>
      </c>
      <c r="G9418" t="s">
        <v>30403</v>
      </c>
      <c r="H9418" s="3" t="s">
        <v>30415</v>
      </c>
      <c r="I9418" t="s">
        <v>918</v>
      </c>
      <c r="J9418" t="s">
        <v>3023</v>
      </c>
    </row>
    <row r="9419" spans="1:10" ht="16" x14ac:dyDescent="0.2">
      <c r="A9419" t="s">
        <v>30423</v>
      </c>
      <c r="B9419" t="s">
        <v>30467</v>
      </c>
      <c r="C9419" t="s">
        <v>30468</v>
      </c>
      <c r="D9419">
        <v>2</v>
      </c>
      <c r="E9419" t="s">
        <v>730</v>
      </c>
      <c r="F9419" t="s">
        <v>13</v>
      </c>
      <c r="G9419" t="s">
        <v>30403</v>
      </c>
      <c r="H9419" s="3" t="s">
        <v>30422</v>
      </c>
      <c r="I9419" t="s">
        <v>918</v>
      </c>
      <c r="J9419" t="s">
        <v>30426</v>
      </c>
    </row>
    <row r="9420" spans="1:10" ht="16" x14ac:dyDescent="0.2">
      <c r="A9420" t="s">
        <v>3019</v>
      </c>
      <c r="B9420" t="s">
        <v>30469</v>
      </c>
      <c r="C9420" t="s">
        <v>30470</v>
      </c>
      <c r="D9420">
        <v>5</v>
      </c>
      <c r="E9420" t="s">
        <v>730</v>
      </c>
      <c r="F9420" t="s">
        <v>13</v>
      </c>
      <c r="G9420" t="s">
        <v>30403</v>
      </c>
      <c r="H9420" s="3" t="s">
        <v>30415</v>
      </c>
      <c r="I9420" t="s">
        <v>918</v>
      </c>
      <c r="J9420" t="s">
        <v>3023</v>
      </c>
    </row>
    <row r="9421" spans="1:10" ht="16" x14ac:dyDescent="0.2">
      <c r="A9421" t="s">
        <v>19164</v>
      </c>
      <c r="B9421" t="s">
        <v>30471</v>
      </c>
      <c r="C9421" t="s">
        <v>30472</v>
      </c>
      <c r="D9421">
        <v>4</v>
      </c>
      <c r="E9421" t="s">
        <v>730</v>
      </c>
      <c r="F9421" t="s">
        <v>13</v>
      </c>
      <c r="G9421" t="s">
        <v>30403</v>
      </c>
      <c r="H9421" s="3" t="s">
        <v>30430</v>
      </c>
      <c r="I9421" t="s">
        <v>918</v>
      </c>
      <c r="J9421" t="s">
        <v>19165</v>
      </c>
    </row>
    <row r="9422" spans="1:10" ht="16" x14ac:dyDescent="0.2">
      <c r="A9422" t="s">
        <v>30473</v>
      </c>
      <c r="B9422" t="s">
        <v>30474</v>
      </c>
      <c r="C9422" t="s">
        <v>30475</v>
      </c>
      <c r="D9422">
        <v>1</v>
      </c>
      <c r="E9422" t="s">
        <v>730</v>
      </c>
      <c r="F9422" t="s">
        <v>13</v>
      </c>
      <c r="G9422" t="s">
        <v>30403</v>
      </c>
      <c r="H9422" s="3" t="s">
        <v>30408</v>
      </c>
      <c r="I9422" t="s">
        <v>918</v>
      </c>
      <c r="J9422" t="s">
        <v>30476</v>
      </c>
    </row>
    <row r="9423" spans="1:10" ht="16" x14ac:dyDescent="0.2">
      <c r="A9423" t="s">
        <v>418</v>
      </c>
      <c r="B9423" t="s">
        <v>30477</v>
      </c>
      <c r="C9423" t="s">
        <v>30478</v>
      </c>
      <c r="D9423">
        <v>5</v>
      </c>
      <c r="E9423" t="s">
        <v>730</v>
      </c>
      <c r="F9423" t="s">
        <v>13</v>
      </c>
      <c r="G9423" t="s">
        <v>30403</v>
      </c>
      <c r="H9423" s="3" t="s">
        <v>30422</v>
      </c>
      <c r="I9423" t="s">
        <v>918</v>
      </c>
      <c r="J9423" t="s">
        <v>424</v>
      </c>
    </row>
    <row r="9424" spans="1:10" ht="16" x14ac:dyDescent="0.2">
      <c r="A9424" t="s">
        <v>30423</v>
      </c>
      <c r="B9424" t="s">
        <v>30479</v>
      </c>
      <c r="C9424" t="s">
        <v>30480</v>
      </c>
      <c r="D9424">
        <v>5</v>
      </c>
      <c r="E9424" t="s">
        <v>730</v>
      </c>
      <c r="F9424" t="s">
        <v>13</v>
      </c>
      <c r="G9424" t="s">
        <v>30403</v>
      </c>
      <c r="H9424" s="3" t="s">
        <v>30422</v>
      </c>
      <c r="I9424" t="s">
        <v>918</v>
      </c>
      <c r="J9424" t="s">
        <v>30426</v>
      </c>
    </row>
    <row r="9425" spans="1:10" ht="16" x14ac:dyDescent="0.2">
      <c r="A9425" t="s">
        <v>30481</v>
      </c>
      <c r="B9425" t="s">
        <v>30482</v>
      </c>
      <c r="C9425" t="s">
        <v>30483</v>
      </c>
      <c r="D9425">
        <v>2</v>
      </c>
      <c r="E9425" t="s">
        <v>730</v>
      </c>
      <c r="F9425" t="s">
        <v>13</v>
      </c>
      <c r="G9425" t="s">
        <v>30403</v>
      </c>
      <c r="H9425" s="3" t="s">
        <v>30422</v>
      </c>
      <c r="I9425" t="s">
        <v>918</v>
      </c>
      <c r="J9425" t="s">
        <v>30484</v>
      </c>
    </row>
    <row r="9426" spans="1:10" ht="16" x14ac:dyDescent="0.2">
      <c r="A9426" t="s">
        <v>30485</v>
      </c>
      <c r="B9426" t="s">
        <v>30486</v>
      </c>
      <c r="C9426" t="s">
        <v>30487</v>
      </c>
      <c r="D9426">
        <v>2</v>
      </c>
      <c r="E9426" t="s">
        <v>730</v>
      </c>
      <c r="F9426" t="s">
        <v>13</v>
      </c>
      <c r="G9426" t="s">
        <v>30403</v>
      </c>
      <c r="H9426" s="3" t="s">
        <v>30408</v>
      </c>
      <c r="I9426" t="s">
        <v>918</v>
      </c>
      <c r="J9426" t="s">
        <v>30488</v>
      </c>
    </row>
    <row r="9427" spans="1:10" ht="16" x14ac:dyDescent="0.2">
      <c r="A9427" t="s">
        <v>19173</v>
      </c>
      <c r="B9427" t="s">
        <v>30471</v>
      </c>
      <c r="C9427" t="s">
        <v>30472</v>
      </c>
      <c r="D9427">
        <v>3</v>
      </c>
      <c r="E9427" t="s">
        <v>730</v>
      </c>
      <c r="F9427" t="s">
        <v>13</v>
      </c>
      <c r="G9427" t="s">
        <v>30403</v>
      </c>
      <c r="H9427" s="3" t="s">
        <v>30489</v>
      </c>
      <c r="I9427" t="s">
        <v>253</v>
      </c>
      <c r="J9427" t="s">
        <v>19174</v>
      </c>
    </row>
    <row r="9428" spans="1:10" ht="16" x14ac:dyDescent="0.2">
      <c r="A9428" t="s">
        <v>30490</v>
      </c>
      <c r="B9428" t="s">
        <v>30471</v>
      </c>
      <c r="C9428" t="s">
        <v>30472</v>
      </c>
      <c r="D9428">
        <v>1</v>
      </c>
      <c r="E9428" t="s">
        <v>730</v>
      </c>
      <c r="F9428" t="s">
        <v>13</v>
      </c>
      <c r="G9428" t="s">
        <v>30403</v>
      </c>
      <c r="H9428" s="3" t="s">
        <v>30430</v>
      </c>
      <c r="I9428" t="s">
        <v>918</v>
      </c>
      <c r="J9428" t="s">
        <v>30491</v>
      </c>
    </row>
    <row r="9429" spans="1:10" ht="16" x14ac:dyDescent="0.2">
      <c r="A9429" t="s">
        <v>30423</v>
      </c>
      <c r="B9429" t="s">
        <v>30492</v>
      </c>
      <c r="C9429" t="s">
        <v>30493</v>
      </c>
      <c r="D9429">
        <v>3</v>
      </c>
      <c r="E9429" t="s">
        <v>730</v>
      </c>
      <c r="F9429" t="s">
        <v>13</v>
      </c>
      <c r="G9429" t="s">
        <v>30403</v>
      </c>
      <c r="H9429" s="3" t="s">
        <v>30422</v>
      </c>
      <c r="I9429" t="s">
        <v>918</v>
      </c>
      <c r="J9429" t="s">
        <v>30426</v>
      </c>
    </row>
    <row r="9430" spans="1:10" ht="16" x14ac:dyDescent="0.2">
      <c r="A9430" t="s">
        <v>30416</v>
      </c>
      <c r="B9430" t="s">
        <v>30494</v>
      </c>
      <c r="C9430" t="s">
        <v>30495</v>
      </c>
      <c r="D9430">
        <v>1</v>
      </c>
      <c r="E9430" t="s">
        <v>730</v>
      </c>
      <c r="F9430" t="s">
        <v>13</v>
      </c>
      <c r="G9430" t="s">
        <v>30403</v>
      </c>
      <c r="H9430" s="3" t="s">
        <v>30408</v>
      </c>
      <c r="I9430" t="s">
        <v>918</v>
      </c>
      <c r="J9430" t="s">
        <v>30419</v>
      </c>
    </row>
    <row r="9431" spans="1:10" ht="16" x14ac:dyDescent="0.2">
      <c r="A9431" t="s">
        <v>30439</v>
      </c>
      <c r="B9431" t="s">
        <v>30496</v>
      </c>
      <c r="C9431" t="s">
        <v>30497</v>
      </c>
      <c r="D9431">
        <v>1</v>
      </c>
      <c r="E9431" t="s">
        <v>730</v>
      </c>
      <c r="F9431" t="s">
        <v>13</v>
      </c>
      <c r="G9431" t="s">
        <v>30403</v>
      </c>
      <c r="H9431" s="3" t="s">
        <v>30430</v>
      </c>
      <c r="I9431" t="s">
        <v>918</v>
      </c>
      <c r="J9431" t="s">
        <v>30443</v>
      </c>
    </row>
    <row r="9432" spans="1:10" ht="16" x14ac:dyDescent="0.2">
      <c r="A9432" t="s">
        <v>30427</v>
      </c>
      <c r="B9432" t="s">
        <v>30498</v>
      </c>
      <c r="C9432" t="s">
        <v>30499</v>
      </c>
      <c r="D9432">
        <v>2</v>
      </c>
      <c r="E9432" t="s">
        <v>730</v>
      </c>
      <c r="F9432" t="s">
        <v>13</v>
      </c>
      <c r="G9432" t="s">
        <v>30403</v>
      </c>
      <c r="H9432" s="3" t="s">
        <v>30430</v>
      </c>
      <c r="I9432" t="s">
        <v>918</v>
      </c>
      <c r="J9432" t="s">
        <v>30431</v>
      </c>
    </row>
    <row r="9433" spans="1:10" ht="16" x14ac:dyDescent="0.2">
      <c r="A9433" t="s">
        <v>30439</v>
      </c>
      <c r="B9433" t="s">
        <v>30460</v>
      </c>
      <c r="C9433" t="s">
        <v>30400</v>
      </c>
      <c r="D9433">
        <v>2</v>
      </c>
      <c r="E9433" t="s">
        <v>730</v>
      </c>
      <c r="F9433" t="s">
        <v>13</v>
      </c>
      <c r="G9433" t="s">
        <v>30403</v>
      </c>
      <c r="H9433" s="3" t="s">
        <v>30430</v>
      </c>
      <c r="I9433" t="s">
        <v>918</v>
      </c>
      <c r="J9433" t="s">
        <v>30443</v>
      </c>
    </row>
    <row r="9434" spans="1:10" ht="16" x14ac:dyDescent="0.2">
      <c r="A9434" t="s">
        <v>30485</v>
      </c>
      <c r="B9434" t="s">
        <v>30500</v>
      </c>
      <c r="C9434" t="s">
        <v>30501</v>
      </c>
      <c r="D9434">
        <v>1</v>
      </c>
      <c r="E9434" t="s">
        <v>730</v>
      </c>
      <c r="F9434" t="s">
        <v>13</v>
      </c>
      <c r="G9434" t="s">
        <v>30403</v>
      </c>
      <c r="H9434" s="3" t="s">
        <v>30408</v>
      </c>
      <c r="I9434" t="s">
        <v>918</v>
      </c>
      <c r="J9434" t="s">
        <v>30488</v>
      </c>
    </row>
    <row r="9435" spans="1:10" ht="16" x14ac:dyDescent="0.2">
      <c r="A9435" t="s">
        <v>30481</v>
      </c>
      <c r="B9435" t="s">
        <v>30502</v>
      </c>
      <c r="C9435" t="s">
        <v>30503</v>
      </c>
      <c r="D9435">
        <v>1</v>
      </c>
      <c r="E9435" t="s">
        <v>730</v>
      </c>
      <c r="F9435" t="s">
        <v>13</v>
      </c>
      <c r="G9435" t="s">
        <v>30403</v>
      </c>
      <c r="H9435" s="3" t="s">
        <v>30408</v>
      </c>
      <c r="I9435" t="s">
        <v>918</v>
      </c>
      <c r="J9435" t="s">
        <v>30484</v>
      </c>
    </row>
    <row r="9436" spans="1:10" ht="16" x14ac:dyDescent="0.2">
      <c r="A9436" t="s">
        <v>30432</v>
      </c>
      <c r="B9436" t="s">
        <v>30504</v>
      </c>
      <c r="C9436" t="s">
        <v>30505</v>
      </c>
      <c r="D9436">
        <v>2</v>
      </c>
      <c r="E9436" t="s">
        <v>730</v>
      </c>
      <c r="F9436" t="s">
        <v>13</v>
      </c>
      <c r="G9436" t="s">
        <v>30403</v>
      </c>
      <c r="H9436" s="3" t="s">
        <v>30435</v>
      </c>
      <c r="I9436" t="s">
        <v>918</v>
      </c>
      <c r="J9436" t="s">
        <v>30436</v>
      </c>
    </row>
    <row r="9437" spans="1:10" ht="16" x14ac:dyDescent="0.2">
      <c r="A9437" t="s">
        <v>30506</v>
      </c>
      <c r="B9437" t="s">
        <v>30507</v>
      </c>
      <c r="C9437" t="s">
        <v>30508</v>
      </c>
      <c r="D9437">
        <v>1</v>
      </c>
      <c r="E9437" t="s">
        <v>730</v>
      </c>
      <c r="F9437" t="s">
        <v>13</v>
      </c>
      <c r="G9437" t="s">
        <v>30403</v>
      </c>
      <c r="H9437" s="3" t="s">
        <v>30509</v>
      </c>
      <c r="I9437" t="s">
        <v>918</v>
      </c>
      <c r="J9437" t="s">
        <v>30510</v>
      </c>
    </row>
    <row r="9438" spans="1:10" ht="16" x14ac:dyDescent="0.2">
      <c r="A9438" t="s">
        <v>19166</v>
      </c>
      <c r="B9438" t="s">
        <v>30471</v>
      </c>
      <c r="C9438" t="s">
        <v>30472</v>
      </c>
      <c r="D9438">
        <v>6</v>
      </c>
      <c r="E9438" t="s">
        <v>730</v>
      </c>
      <c r="F9438" t="s">
        <v>13</v>
      </c>
      <c r="G9438" t="s">
        <v>30403</v>
      </c>
      <c r="H9438" s="3" t="s">
        <v>30430</v>
      </c>
      <c r="I9438" t="s">
        <v>918</v>
      </c>
      <c r="J9438" t="s">
        <v>19167</v>
      </c>
    </row>
    <row r="9439" spans="1:10" ht="16" x14ac:dyDescent="0.2">
      <c r="A9439" t="s">
        <v>30511</v>
      </c>
      <c r="B9439" t="s">
        <v>30469</v>
      </c>
      <c r="C9439" t="s">
        <v>30470</v>
      </c>
      <c r="D9439">
        <v>1</v>
      </c>
      <c r="E9439" t="s">
        <v>730</v>
      </c>
      <c r="F9439" t="s">
        <v>13</v>
      </c>
      <c r="G9439" t="s">
        <v>30403</v>
      </c>
      <c r="H9439" s="3" t="s">
        <v>30411</v>
      </c>
      <c r="I9439" t="s">
        <v>918</v>
      </c>
      <c r="J9439" t="s">
        <v>30512</v>
      </c>
    </row>
    <row r="9440" spans="1:10" ht="16" x14ac:dyDescent="0.2">
      <c r="A9440" t="s">
        <v>30513</v>
      </c>
      <c r="B9440" t="s">
        <v>30514</v>
      </c>
      <c r="C9440" t="s">
        <v>30515</v>
      </c>
      <c r="D9440">
        <v>2</v>
      </c>
      <c r="E9440" t="s">
        <v>730</v>
      </c>
      <c r="F9440" t="s">
        <v>13</v>
      </c>
      <c r="G9440" t="s">
        <v>30403</v>
      </c>
      <c r="H9440" s="3" t="s">
        <v>30430</v>
      </c>
      <c r="I9440" t="s">
        <v>918</v>
      </c>
      <c r="J9440" t="s">
        <v>30516</v>
      </c>
    </row>
    <row r="9441" spans="1:10" ht="16" x14ac:dyDescent="0.2">
      <c r="A9441" t="s">
        <v>30517</v>
      </c>
      <c r="B9441" t="s">
        <v>30518</v>
      </c>
      <c r="C9441" t="s">
        <v>30519</v>
      </c>
      <c r="D9441">
        <v>2</v>
      </c>
      <c r="E9441" t="s">
        <v>730</v>
      </c>
      <c r="F9441" t="s">
        <v>13</v>
      </c>
      <c r="G9441" t="s">
        <v>30403</v>
      </c>
      <c r="H9441" s="3" t="s">
        <v>30430</v>
      </c>
      <c r="I9441" t="s">
        <v>918</v>
      </c>
      <c r="J9441" t="s">
        <v>30520</v>
      </c>
    </row>
    <row r="9442" spans="1:10" ht="16" x14ac:dyDescent="0.2">
      <c r="A9442" t="s">
        <v>29086</v>
      </c>
      <c r="B9442" t="s">
        <v>30521</v>
      </c>
      <c r="C9442" t="s">
        <v>30475</v>
      </c>
      <c r="D9442">
        <v>1</v>
      </c>
      <c r="E9442" t="s">
        <v>730</v>
      </c>
      <c r="F9442" t="s">
        <v>13</v>
      </c>
      <c r="G9442" t="s">
        <v>30403</v>
      </c>
      <c r="H9442" s="3" t="s">
        <v>30408</v>
      </c>
      <c r="I9442" t="s">
        <v>918</v>
      </c>
      <c r="J9442" t="s">
        <v>29091</v>
      </c>
    </row>
    <row r="9443" spans="1:10" ht="16" x14ac:dyDescent="0.2">
      <c r="A9443" t="s">
        <v>30452</v>
      </c>
      <c r="B9443" t="s">
        <v>30522</v>
      </c>
      <c r="C9443" t="s">
        <v>30523</v>
      </c>
      <c r="D9443">
        <v>2</v>
      </c>
      <c r="E9443" t="s">
        <v>730</v>
      </c>
      <c r="F9443" t="s">
        <v>13</v>
      </c>
      <c r="G9443" t="s">
        <v>30403</v>
      </c>
      <c r="H9443" s="3" t="s">
        <v>30422</v>
      </c>
      <c r="I9443" t="s">
        <v>918</v>
      </c>
      <c r="J9443" t="s">
        <v>30455</v>
      </c>
    </row>
    <row r="9444" spans="1:10" ht="16" x14ac:dyDescent="0.2">
      <c r="A9444" t="s">
        <v>30524</v>
      </c>
      <c r="B9444" t="s">
        <v>30460</v>
      </c>
      <c r="C9444" t="s">
        <v>30400</v>
      </c>
      <c r="D9444">
        <v>1</v>
      </c>
      <c r="E9444" t="s">
        <v>730</v>
      </c>
      <c r="F9444" t="s">
        <v>13</v>
      </c>
      <c r="G9444" t="s">
        <v>30403</v>
      </c>
      <c r="H9444" s="3" t="s">
        <v>30430</v>
      </c>
      <c r="I9444" t="s">
        <v>918</v>
      </c>
      <c r="J9444" t="s">
        <v>30525</v>
      </c>
    </row>
    <row r="9445" spans="1:10" ht="16" x14ac:dyDescent="0.2">
      <c r="A9445" t="s">
        <v>30410</v>
      </c>
      <c r="B9445" t="s">
        <v>30449</v>
      </c>
      <c r="C9445" t="s">
        <v>30450</v>
      </c>
      <c r="D9445">
        <v>2</v>
      </c>
      <c r="E9445" t="s">
        <v>730</v>
      </c>
      <c r="F9445" t="s">
        <v>13</v>
      </c>
      <c r="G9445" t="s">
        <v>30403</v>
      </c>
      <c r="H9445" s="3" t="s">
        <v>30411</v>
      </c>
      <c r="I9445" t="s">
        <v>918</v>
      </c>
      <c r="J9445" t="s">
        <v>30412</v>
      </c>
    </row>
    <row r="9446" spans="1:10" ht="16" x14ac:dyDescent="0.2">
      <c r="A9446" t="s">
        <v>30513</v>
      </c>
      <c r="B9446" t="s">
        <v>30526</v>
      </c>
      <c r="C9446" t="s">
        <v>30527</v>
      </c>
      <c r="D9446">
        <v>1</v>
      </c>
      <c r="E9446" t="s">
        <v>730</v>
      </c>
      <c r="F9446" t="s">
        <v>13</v>
      </c>
      <c r="G9446" t="s">
        <v>30403</v>
      </c>
      <c r="H9446" s="3" t="s">
        <v>30430</v>
      </c>
      <c r="I9446" t="s">
        <v>918</v>
      </c>
      <c r="J9446" t="s">
        <v>30516</v>
      </c>
    </row>
    <row r="9447" spans="1:10" ht="16" x14ac:dyDescent="0.2">
      <c r="A9447" t="s">
        <v>30528</v>
      </c>
      <c r="B9447" t="s">
        <v>30529</v>
      </c>
      <c r="C9447" t="s">
        <v>30530</v>
      </c>
      <c r="D9447">
        <v>3</v>
      </c>
      <c r="E9447" t="s">
        <v>730</v>
      </c>
      <c r="F9447" t="s">
        <v>13</v>
      </c>
      <c r="G9447" t="s">
        <v>30403</v>
      </c>
      <c r="H9447" s="3" t="s">
        <v>30408</v>
      </c>
      <c r="I9447" t="s">
        <v>918</v>
      </c>
      <c r="J9447" t="s">
        <v>30531</v>
      </c>
    </row>
    <row r="9448" spans="1:10" ht="16" x14ac:dyDescent="0.2">
      <c r="A9448" t="s">
        <v>30532</v>
      </c>
      <c r="B9448" t="s">
        <v>30424</v>
      </c>
      <c r="C9448" t="s">
        <v>30425</v>
      </c>
      <c r="D9448">
        <v>4</v>
      </c>
      <c r="E9448" t="s">
        <v>730</v>
      </c>
      <c r="F9448" t="s">
        <v>13</v>
      </c>
      <c r="G9448" t="s">
        <v>30403</v>
      </c>
      <c r="H9448" s="3" t="s">
        <v>30430</v>
      </c>
      <c r="I9448" t="s">
        <v>918</v>
      </c>
      <c r="J9448" t="s">
        <v>30533</v>
      </c>
    </row>
    <row r="9449" spans="1:10" ht="16" x14ac:dyDescent="0.2">
      <c r="A9449" t="s">
        <v>30534</v>
      </c>
      <c r="B9449" t="s">
        <v>1627</v>
      </c>
      <c r="C9449" t="s">
        <v>30535</v>
      </c>
      <c r="D9449">
        <v>1</v>
      </c>
      <c r="E9449" t="s">
        <v>730</v>
      </c>
      <c r="F9449" t="s">
        <v>13</v>
      </c>
      <c r="G9449" t="s">
        <v>30403</v>
      </c>
      <c r="H9449" s="3" t="s">
        <v>30430</v>
      </c>
      <c r="I9449" t="s">
        <v>918</v>
      </c>
      <c r="J9449" t="s">
        <v>30536</v>
      </c>
    </row>
    <row r="9450" spans="1:10" ht="16" x14ac:dyDescent="0.2">
      <c r="A9450" t="s">
        <v>30532</v>
      </c>
      <c r="B9450" t="s">
        <v>30537</v>
      </c>
      <c r="C9450" t="s">
        <v>30538</v>
      </c>
      <c r="D9450">
        <v>5</v>
      </c>
      <c r="E9450" t="s">
        <v>730</v>
      </c>
      <c r="F9450" t="s">
        <v>13</v>
      </c>
      <c r="G9450" t="s">
        <v>30403</v>
      </c>
      <c r="H9450" s="3" t="s">
        <v>30430</v>
      </c>
      <c r="I9450" t="s">
        <v>918</v>
      </c>
      <c r="J9450" t="s">
        <v>30533</v>
      </c>
    </row>
    <row r="9451" spans="1:10" ht="16" x14ac:dyDescent="0.2">
      <c r="A9451" t="s">
        <v>30448</v>
      </c>
      <c r="B9451" t="s">
        <v>3020</v>
      </c>
      <c r="C9451" t="s">
        <v>3021</v>
      </c>
      <c r="D9451">
        <v>1</v>
      </c>
      <c r="E9451" t="s">
        <v>730</v>
      </c>
      <c r="F9451" t="s">
        <v>13</v>
      </c>
      <c r="G9451" t="s">
        <v>30403</v>
      </c>
      <c r="H9451" s="3" t="s">
        <v>30411</v>
      </c>
      <c r="I9451" t="s">
        <v>918</v>
      </c>
      <c r="J9451" t="s">
        <v>30451</v>
      </c>
    </row>
    <row r="9452" spans="1:10" ht="16" x14ac:dyDescent="0.2">
      <c r="A9452" t="s">
        <v>29092</v>
      </c>
      <c r="B9452" t="s">
        <v>30500</v>
      </c>
      <c r="C9452" t="s">
        <v>30501</v>
      </c>
      <c r="D9452">
        <v>4</v>
      </c>
      <c r="E9452" t="s">
        <v>730</v>
      </c>
      <c r="F9452" t="s">
        <v>13</v>
      </c>
      <c r="G9452" t="s">
        <v>30403</v>
      </c>
      <c r="H9452" s="3" t="s">
        <v>30408</v>
      </c>
      <c r="I9452" t="s">
        <v>918</v>
      </c>
      <c r="J9452" t="s">
        <v>29093</v>
      </c>
    </row>
    <row r="9453" spans="1:10" ht="16" x14ac:dyDescent="0.2">
      <c r="A9453" t="s">
        <v>29092</v>
      </c>
      <c r="B9453" t="s">
        <v>30401</v>
      </c>
      <c r="C9453" t="s">
        <v>30402</v>
      </c>
      <c r="D9453">
        <v>2</v>
      </c>
      <c r="E9453" t="s">
        <v>730</v>
      </c>
      <c r="F9453" t="s">
        <v>13</v>
      </c>
      <c r="G9453" t="s">
        <v>30403</v>
      </c>
      <c r="H9453" s="3" t="s">
        <v>30408</v>
      </c>
      <c r="I9453" t="s">
        <v>918</v>
      </c>
      <c r="J9453" t="s">
        <v>29093</v>
      </c>
    </row>
    <row r="9454" spans="1:10" ht="16" x14ac:dyDescent="0.2">
      <c r="A9454" t="s">
        <v>29092</v>
      </c>
      <c r="B9454" t="s">
        <v>30521</v>
      </c>
      <c r="C9454" t="s">
        <v>30475</v>
      </c>
      <c r="D9454">
        <v>1</v>
      </c>
      <c r="E9454" t="s">
        <v>730</v>
      </c>
      <c r="F9454" t="s">
        <v>13</v>
      </c>
      <c r="G9454" t="s">
        <v>30403</v>
      </c>
      <c r="H9454" s="3" t="s">
        <v>30408</v>
      </c>
      <c r="I9454" t="s">
        <v>918</v>
      </c>
      <c r="J9454" t="s">
        <v>29093</v>
      </c>
    </row>
    <row r="9455" spans="1:10" ht="16" x14ac:dyDescent="0.2">
      <c r="A9455" t="s">
        <v>30539</v>
      </c>
      <c r="B9455" t="s">
        <v>3020</v>
      </c>
      <c r="C9455" t="s">
        <v>3021</v>
      </c>
      <c r="D9455">
        <v>1</v>
      </c>
      <c r="E9455" t="s">
        <v>730</v>
      </c>
      <c r="F9455" t="s">
        <v>13</v>
      </c>
      <c r="G9455" t="s">
        <v>30403</v>
      </c>
      <c r="H9455" s="3" t="s">
        <v>30422</v>
      </c>
      <c r="I9455" t="s">
        <v>918</v>
      </c>
      <c r="J9455" t="s">
        <v>30540</v>
      </c>
    </row>
    <row r="9456" spans="1:10" ht="16" x14ac:dyDescent="0.2">
      <c r="A9456" t="s">
        <v>30405</v>
      </c>
      <c r="B9456" t="s">
        <v>30541</v>
      </c>
      <c r="C9456" t="s">
        <v>30542</v>
      </c>
      <c r="D9456">
        <v>3</v>
      </c>
      <c r="E9456" t="s">
        <v>730</v>
      </c>
      <c r="F9456" t="s">
        <v>13</v>
      </c>
      <c r="G9456" t="s">
        <v>30403</v>
      </c>
      <c r="H9456" s="3" t="s">
        <v>30430</v>
      </c>
      <c r="I9456" t="s">
        <v>918</v>
      </c>
      <c r="J9456" t="s">
        <v>30409</v>
      </c>
    </row>
    <row r="9457" spans="1:10" ht="16" x14ac:dyDescent="0.2">
      <c r="A9457" t="s">
        <v>30528</v>
      </c>
      <c r="B9457" t="s">
        <v>30543</v>
      </c>
      <c r="C9457" t="s">
        <v>30523</v>
      </c>
      <c r="D9457">
        <v>2</v>
      </c>
      <c r="E9457" t="s">
        <v>730</v>
      </c>
      <c r="F9457" t="s">
        <v>13</v>
      </c>
      <c r="G9457" t="s">
        <v>30403</v>
      </c>
      <c r="H9457" s="3" t="s">
        <v>30408</v>
      </c>
      <c r="I9457" t="s">
        <v>918</v>
      </c>
      <c r="J9457" t="s">
        <v>30531</v>
      </c>
    </row>
    <row r="9458" spans="1:10" ht="16" x14ac:dyDescent="0.2">
      <c r="A9458" t="s">
        <v>30532</v>
      </c>
      <c r="B9458" t="s">
        <v>30492</v>
      </c>
      <c r="C9458" t="s">
        <v>30493</v>
      </c>
      <c r="D9458">
        <v>1</v>
      </c>
      <c r="E9458" t="s">
        <v>730</v>
      </c>
      <c r="F9458" t="s">
        <v>13</v>
      </c>
      <c r="G9458" t="s">
        <v>30403</v>
      </c>
      <c r="H9458" s="3" t="s">
        <v>30430</v>
      </c>
      <c r="I9458" t="s">
        <v>918</v>
      </c>
      <c r="J9458" t="s">
        <v>30533</v>
      </c>
    </row>
    <row r="9459" spans="1:10" ht="16" x14ac:dyDescent="0.2">
      <c r="A9459" t="s">
        <v>11047</v>
      </c>
      <c r="B9459" t="s">
        <v>30544</v>
      </c>
      <c r="C9459" t="s">
        <v>30545</v>
      </c>
      <c r="D9459">
        <v>4</v>
      </c>
      <c r="E9459" t="s">
        <v>730</v>
      </c>
      <c r="F9459" t="s">
        <v>13</v>
      </c>
      <c r="G9459" t="s">
        <v>30403</v>
      </c>
      <c r="H9459" s="3" t="s">
        <v>30422</v>
      </c>
      <c r="I9459" t="s">
        <v>918</v>
      </c>
      <c r="J9459" t="s">
        <v>11051</v>
      </c>
    </row>
    <row r="9460" spans="1:10" ht="16" x14ac:dyDescent="0.2">
      <c r="A9460" t="s">
        <v>3056</v>
      </c>
      <c r="B9460" t="s">
        <v>30471</v>
      </c>
      <c r="C9460" t="s">
        <v>30472</v>
      </c>
      <c r="D9460">
        <v>2</v>
      </c>
      <c r="E9460" t="s">
        <v>730</v>
      </c>
      <c r="F9460" t="s">
        <v>13</v>
      </c>
      <c r="G9460" t="s">
        <v>30403</v>
      </c>
      <c r="H9460" s="3" t="s">
        <v>30422</v>
      </c>
      <c r="I9460" t="s">
        <v>918</v>
      </c>
      <c r="J9460" t="s">
        <v>3059</v>
      </c>
    </row>
    <row r="9461" spans="1:10" ht="16" x14ac:dyDescent="0.2">
      <c r="A9461" t="s">
        <v>30528</v>
      </c>
      <c r="B9461" t="s">
        <v>30546</v>
      </c>
      <c r="C9461" t="s">
        <v>30547</v>
      </c>
      <c r="D9461">
        <v>4</v>
      </c>
      <c r="E9461" t="s">
        <v>730</v>
      </c>
      <c r="F9461" t="s">
        <v>13</v>
      </c>
      <c r="G9461" t="s">
        <v>30403</v>
      </c>
      <c r="H9461" s="3" t="s">
        <v>30408</v>
      </c>
      <c r="I9461" t="s">
        <v>918</v>
      </c>
      <c r="J9461" t="s">
        <v>30531</v>
      </c>
    </row>
    <row r="9462" spans="1:10" ht="16" x14ac:dyDescent="0.2">
      <c r="A9462" t="s">
        <v>30517</v>
      </c>
      <c r="B9462" t="s">
        <v>30548</v>
      </c>
      <c r="C9462" t="s">
        <v>30549</v>
      </c>
      <c r="D9462">
        <v>1</v>
      </c>
      <c r="E9462" t="s">
        <v>730</v>
      </c>
      <c r="F9462" t="s">
        <v>13</v>
      </c>
      <c r="G9462" t="s">
        <v>30403</v>
      </c>
      <c r="H9462" s="3" t="s">
        <v>30430</v>
      </c>
      <c r="I9462" t="s">
        <v>918</v>
      </c>
      <c r="J9462" t="s">
        <v>30520</v>
      </c>
    </row>
    <row r="9463" spans="1:10" ht="16" x14ac:dyDescent="0.2">
      <c r="A9463" t="s">
        <v>30550</v>
      </c>
      <c r="B9463" t="s">
        <v>30460</v>
      </c>
      <c r="C9463" t="s">
        <v>30400</v>
      </c>
      <c r="D9463">
        <v>1</v>
      </c>
      <c r="E9463" t="s">
        <v>730</v>
      </c>
      <c r="F9463" t="s">
        <v>13</v>
      </c>
      <c r="G9463" t="s">
        <v>30403</v>
      </c>
      <c r="H9463" s="3" t="s">
        <v>30430</v>
      </c>
      <c r="I9463" t="s">
        <v>918</v>
      </c>
      <c r="J9463" t="s">
        <v>30551</v>
      </c>
    </row>
    <row r="9464" spans="1:10" ht="16" x14ac:dyDescent="0.2">
      <c r="A9464" t="s">
        <v>30539</v>
      </c>
      <c r="B9464" t="s">
        <v>30449</v>
      </c>
      <c r="C9464" t="s">
        <v>30450</v>
      </c>
      <c r="D9464">
        <v>2</v>
      </c>
      <c r="E9464" t="s">
        <v>730</v>
      </c>
      <c r="F9464" t="s">
        <v>13</v>
      </c>
      <c r="G9464" t="s">
        <v>30403</v>
      </c>
      <c r="H9464" s="3" t="s">
        <v>30422</v>
      </c>
      <c r="I9464" t="s">
        <v>918</v>
      </c>
      <c r="J9464" t="s">
        <v>30540</v>
      </c>
    </row>
    <row r="9465" spans="1:10" ht="16" x14ac:dyDescent="0.2">
      <c r="A9465" t="s">
        <v>30532</v>
      </c>
      <c r="B9465" t="s">
        <v>30446</v>
      </c>
      <c r="C9465" t="s">
        <v>30447</v>
      </c>
      <c r="D9465">
        <v>3</v>
      </c>
      <c r="E9465" t="s">
        <v>730</v>
      </c>
      <c r="F9465" t="s">
        <v>13</v>
      </c>
      <c r="G9465" t="s">
        <v>30403</v>
      </c>
      <c r="H9465" s="3" t="s">
        <v>30430</v>
      </c>
      <c r="I9465" t="s">
        <v>918</v>
      </c>
      <c r="J9465" t="s">
        <v>30533</v>
      </c>
    </row>
    <row r="9466" spans="1:10" ht="16" x14ac:dyDescent="0.2">
      <c r="A9466" t="s">
        <v>30532</v>
      </c>
      <c r="B9466" t="s">
        <v>30479</v>
      </c>
      <c r="C9466" t="s">
        <v>30480</v>
      </c>
      <c r="D9466">
        <v>2</v>
      </c>
      <c r="E9466" t="s">
        <v>730</v>
      </c>
      <c r="F9466" t="s">
        <v>13</v>
      </c>
      <c r="G9466" t="s">
        <v>30403</v>
      </c>
      <c r="H9466" s="3" t="s">
        <v>30430</v>
      </c>
      <c r="I9466" t="s">
        <v>918</v>
      </c>
      <c r="J9466" t="s">
        <v>30533</v>
      </c>
    </row>
    <row r="9467" spans="1:10" ht="16" x14ac:dyDescent="0.2">
      <c r="A9467" t="s">
        <v>30513</v>
      </c>
      <c r="B9467" t="s">
        <v>30552</v>
      </c>
      <c r="C9467" t="s">
        <v>30553</v>
      </c>
      <c r="D9467">
        <v>3</v>
      </c>
      <c r="E9467" t="s">
        <v>730</v>
      </c>
      <c r="F9467" t="s">
        <v>13</v>
      </c>
      <c r="G9467" t="s">
        <v>30403</v>
      </c>
      <c r="H9467" s="3" t="s">
        <v>30430</v>
      </c>
      <c r="I9467" t="s">
        <v>918</v>
      </c>
      <c r="J9467" t="s">
        <v>30516</v>
      </c>
    </row>
    <row r="9468" spans="1:10" ht="16" x14ac:dyDescent="0.2">
      <c r="A9468" t="s">
        <v>30550</v>
      </c>
      <c r="B9468" t="s">
        <v>30554</v>
      </c>
      <c r="C9468" t="s">
        <v>30555</v>
      </c>
      <c r="D9468">
        <v>3</v>
      </c>
      <c r="E9468" t="s">
        <v>730</v>
      </c>
      <c r="F9468" t="s">
        <v>13</v>
      </c>
      <c r="G9468" t="s">
        <v>30403</v>
      </c>
      <c r="H9468" s="3" t="s">
        <v>30430</v>
      </c>
      <c r="I9468" t="s">
        <v>918</v>
      </c>
      <c r="J9468" t="s">
        <v>30551</v>
      </c>
    </row>
    <row r="9469" spans="1:10" ht="16" x14ac:dyDescent="0.2">
      <c r="A9469" t="s">
        <v>30556</v>
      </c>
      <c r="B9469" t="s">
        <v>30557</v>
      </c>
      <c r="C9469" t="s">
        <v>30558</v>
      </c>
      <c r="D9469">
        <v>1</v>
      </c>
      <c r="E9469" t="s">
        <v>730</v>
      </c>
      <c r="F9469" t="s">
        <v>13</v>
      </c>
      <c r="G9469" t="s">
        <v>30403</v>
      </c>
      <c r="H9469" s="3" t="s">
        <v>30408</v>
      </c>
      <c r="I9469" t="s">
        <v>918</v>
      </c>
      <c r="J9469" t="s">
        <v>30559</v>
      </c>
    </row>
    <row r="9470" spans="1:10" ht="16" x14ac:dyDescent="0.2">
      <c r="A9470" t="s">
        <v>29086</v>
      </c>
      <c r="B9470" t="s">
        <v>30401</v>
      </c>
      <c r="C9470" t="s">
        <v>30402</v>
      </c>
      <c r="D9470">
        <v>2</v>
      </c>
      <c r="E9470" t="s">
        <v>730</v>
      </c>
      <c r="F9470" t="s">
        <v>13</v>
      </c>
      <c r="G9470" t="s">
        <v>30403</v>
      </c>
      <c r="H9470" s="3" t="s">
        <v>30408</v>
      </c>
      <c r="I9470" t="s">
        <v>918</v>
      </c>
      <c r="J9470" t="s">
        <v>29091</v>
      </c>
    </row>
    <row r="9471" spans="1:10" ht="16" x14ac:dyDescent="0.2">
      <c r="A9471" t="s">
        <v>30456</v>
      </c>
      <c r="B9471" t="s">
        <v>30552</v>
      </c>
      <c r="C9471" t="s">
        <v>30553</v>
      </c>
      <c r="D9471">
        <v>1</v>
      </c>
      <c r="E9471" t="s">
        <v>730</v>
      </c>
      <c r="F9471" t="s">
        <v>13</v>
      </c>
      <c r="G9471" t="s">
        <v>30403</v>
      </c>
      <c r="H9471" s="3" t="s">
        <v>30430</v>
      </c>
      <c r="I9471" t="s">
        <v>918</v>
      </c>
      <c r="J9471" t="s">
        <v>30459</v>
      </c>
    </row>
    <row r="9472" spans="1:10" ht="16" x14ac:dyDescent="0.2">
      <c r="A9472" t="s">
        <v>3050</v>
      </c>
      <c r="B9472" t="s">
        <v>30471</v>
      </c>
      <c r="C9472" t="s">
        <v>30472</v>
      </c>
      <c r="D9472">
        <v>2</v>
      </c>
      <c r="E9472" t="s">
        <v>730</v>
      </c>
      <c r="F9472" t="s">
        <v>13</v>
      </c>
      <c r="G9472" t="s">
        <v>30403</v>
      </c>
      <c r="H9472" s="3" t="s">
        <v>30560</v>
      </c>
      <c r="I9472" t="s">
        <v>918</v>
      </c>
      <c r="J9472" t="s">
        <v>3055</v>
      </c>
    </row>
    <row r="9473" spans="1:10" ht="16" x14ac:dyDescent="0.2">
      <c r="A9473" t="s">
        <v>30561</v>
      </c>
      <c r="B9473" t="s">
        <v>3020</v>
      </c>
      <c r="C9473" t="s">
        <v>3021</v>
      </c>
      <c r="D9473">
        <v>1</v>
      </c>
      <c r="E9473" t="s">
        <v>730</v>
      </c>
      <c r="F9473" t="s">
        <v>13</v>
      </c>
      <c r="G9473" t="s">
        <v>30403</v>
      </c>
      <c r="H9473" s="3" t="s">
        <v>30411</v>
      </c>
      <c r="I9473" t="s">
        <v>918</v>
      </c>
      <c r="J9473" t="s">
        <v>30562</v>
      </c>
    </row>
    <row r="9474" spans="1:10" ht="16" x14ac:dyDescent="0.2">
      <c r="A9474" t="s">
        <v>30550</v>
      </c>
      <c r="B9474" t="s">
        <v>30440</v>
      </c>
      <c r="C9474" t="s">
        <v>30441</v>
      </c>
      <c r="D9474">
        <v>2</v>
      </c>
      <c r="E9474" t="s">
        <v>730</v>
      </c>
      <c r="F9474" t="s">
        <v>13</v>
      </c>
      <c r="G9474" t="s">
        <v>30403</v>
      </c>
      <c r="H9474" s="3" t="s">
        <v>30430</v>
      </c>
      <c r="I9474" t="s">
        <v>918</v>
      </c>
      <c r="J9474" t="s">
        <v>30551</v>
      </c>
    </row>
    <row r="9475" spans="1:10" ht="16" x14ac:dyDescent="0.2">
      <c r="A9475" t="s">
        <v>30561</v>
      </c>
      <c r="B9475" t="s">
        <v>30563</v>
      </c>
      <c r="C9475" t="s">
        <v>30564</v>
      </c>
      <c r="D9475">
        <v>2</v>
      </c>
      <c r="E9475" t="s">
        <v>730</v>
      </c>
      <c r="F9475" t="s">
        <v>13</v>
      </c>
      <c r="G9475" t="s">
        <v>30403</v>
      </c>
      <c r="H9475" s="3" t="s">
        <v>30411</v>
      </c>
      <c r="I9475" t="s">
        <v>918</v>
      </c>
      <c r="J9475" t="s">
        <v>30562</v>
      </c>
    </row>
    <row r="9476" spans="1:10" ht="16" x14ac:dyDescent="0.2">
      <c r="A9476" t="s">
        <v>30448</v>
      </c>
      <c r="B9476" t="s">
        <v>30469</v>
      </c>
      <c r="C9476" t="s">
        <v>30470</v>
      </c>
      <c r="D9476">
        <v>3</v>
      </c>
      <c r="E9476" t="s">
        <v>730</v>
      </c>
      <c r="F9476" t="s">
        <v>13</v>
      </c>
      <c r="G9476" t="s">
        <v>30403</v>
      </c>
      <c r="H9476" s="3" t="s">
        <v>30411</v>
      </c>
      <c r="I9476" t="s">
        <v>918</v>
      </c>
      <c r="J9476" t="s">
        <v>30451</v>
      </c>
    </row>
    <row r="9477" spans="1:10" ht="16" x14ac:dyDescent="0.2">
      <c r="A9477" t="s">
        <v>30473</v>
      </c>
      <c r="B9477" t="s">
        <v>30401</v>
      </c>
      <c r="C9477" t="s">
        <v>30402</v>
      </c>
      <c r="D9477">
        <v>2</v>
      </c>
      <c r="E9477" t="s">
        <v>730</v>
      </c>
      <c r="F9477" t="s">
        <v>13</v>
      </c>
      <c r="G9477" t="s">
        <v>30403</v>
      </c>
      <c r="H9477" s="3" t="s">
        <v>30408</v>
      </c>
      <c r="I9477" t="s">
        <v>918</v>
      </c>
      <c r="J9477" t="s">
        <v>30476</v>
      </c>
    </row>
    <row r="9478" spans="1:10" ht="16" x14ac:dyDescent="0.2">
      <c r="A9478" t="s">
        <v>19152</v>
      </c>
      <c r="B9478" t="s">
        <v>30471</v>
      </c>
      <c r="C9478" t="s">
        <v>30472</v>
      </c>
      <c r="D9478">
        <v>5</v>
      </c>
      <c r="E9478" t="s">
        <v>730</v>
      </c>
      <c r="F9478" t="s">
        <v>13</v>
      </c>
      <c r="G9478" t="s">
        <v>30403</v>
      </c>
      <c r="H9478" s="3" t="s">
        <v>30489</v>
      </c>
      <c r="I9478" t="s">
        <v>253</v>
      </c>
      <c r="J9478" t="s">
        <v>19156</v>
      </c>
    </row>
    <row r="9479" spans="1:10" ht="16" x14ac:dyDescent="0.2">
      <c r="A9479" t="s">
        <v>30456</v>
      </c>
      <c r="B9479" t="s">
        <v>30565</v>
      </c>
      <c r="C9479" t="s">
        <v>30566</v>
      </c>
      <c r="D9479">
        <v>2</v>
      </c>
      <c r="E9479" t="s">
        <v>730</v>
      </c>
      <c r="F9479" t="s">
        <v>13</v>
      </c>
      <c r="G9479" t="s">
        <v>30403</v>
      </c>
      <c r="H9479" s="3" t="s">
        <v>30430</v>
      </c>
      <c r="I9479" t="s">
        <v>918</v>
      </c>
      <c r="J9479" t="s">
        <v>30459</v>
      </c>
    </row>
    <row r="9480" spans="1:10" ht="16" x14ac:dyDescent="0.2">
      <c r="A9480" t="s">
        <v>30511</v>
      </c>
      <c r="B9480" t="s">
        <v>3020</v>
      </c>
      <c r="C9480" t="s">
        <v>3021</v>
      </c>
      <c r="D9480">
        <v>2</v>
      </c>
      <c r="E9480" t="s">
        <v>730</v>
      </c>
      <c r="F9480" t="s">
        <v>13</v>
      </c>
      <c r="G9480" t="s">
        <v>30403</v>
      </c>
      <c r="H9480" s="3" t="s">
        <v>30411</v>
      </c>
      <c r="I9480" t="s">
        <v>918</v>
      </c>
      <c r="J9480" t="s">
        <v>30512</v>
      </c>
    </row>
    <row r="9481" spans="1:10" ht="16" x14ac:dyDescent="0.2">
      <c r="A9481" t="s">
        <v>5048</v>
      </c>
      <c r="B9481" t="s">
        <v>30567</v>
      </c>
      <c r="C9481" t="s">
        <v>30568</v>
      </c>
      <c r="D9481">
        <v>3</v>
      </c>
      <c r="E9481" t="s">
        <v>13</v>
      </c>
      <c r="F9481" t="s">
        <v>13</v>
      </c>
      <c r="G9481" t="s">
        <v>30569</v>
      </c>
      <c r="H9481" s="3" t="s">
        <v>30570</v>
      </c>
      <c r="I9481" t="s">
        <v>69</v>
      </c>
      <c r="J9481" t="s">
        <v>5053</v>
      </c>
    </row>
    <row r="9482" spans="1:10" ht="16" x14ac:dyDescent="0.2">
      <c r="A9482" t="s">
        <v>851</v>
      </c>
      <c r="B9482" t="s">
        <v>30571</v>
      </c>
      <c r="C9482" t="s">
        <v>30572</v>
      </c>
      <c r="D9482">
        <v>6</v>
      </c>
      <c r="E9482" t="s">
        <v>13</v>
      </c>
      <c r="F9482" t="s">
        <v>13</v>
      </c>
      <c r="G9482" t="s">
        <v>30573</v>
      </c>
      <c r="H9482" s="3" t="s">
        <v>30574</v>
      </c>
      <c r="I9482" t="s">
        <v>810</v>
      </c>
      <c r="J9482" t="s">
        <v>857</v>
      </c>
    </row>
    <row r="9483" spans="1:10" ht="32" x14ac:dyDescent="0.2">
      <c r="A9483" t="s">
        <v>20868</v>
      </c>
      <c r="B9483" t="s">
        <v>30575</v>
      </c>
      <c r="C9483" t="s">
        <v>30576</v>
      </c>
      <c r="D9483">
        <v>24</v>
      </c>
      <c r="E9483" t="s">
        <v>13</v>
      </c>
      <c r="F9483" t="s">
        <v>13</v>
      </c>
      <c r="G9483" t="s">
        <v>30577</v>
      </c>
      <c r="H9483" s="3" t="s">
        <v>30578</v>
      </c>
      <c r="I9483" t="s">
        <v>126</v>
      </c>
      <c r="J9483" t="s">
        <v>20873</v>
      </c>
    </row>
    <row r="9484" spans="1:10" ht="32" x14ac:dyDescent="0.2">
      <c r="A9484" t="s">
        <v>20868</v>
      </c>
      <c r="B9484" t="s">
        <v>30579</v>
      </c>
      <c r="C9484" t="s">
        <v>30580</v>
      </c>
      <c r="D9484">
        <v>1</v>
      </c>
      <c r="E9484" t="s">
        <v>13</v>
      </c>
      <c r="F9484" t="s">
        <v>13</v>
      </c>
      <c r="G9484" t="s">
        <v>30581</v>
      </c>
      <c r="H9484" s="3" t="s">
        <v>30578</v>
      </c>
      <c r="I9484" t="s">
        <v>126</v>
      </c>
      <c r="J9484" t="s">
        <v>20873</v>
      </c>
    </row>
    <row r="9485" spans="1:10" ht="16" x14ac:dyDescent="0.2">
      <c r="A9485" t="s">
        <v>4191</v>
      </c>
      <c r="B9485" t="s">
        <v>30582</v>
      </c>
      <c r="C9485" t="s">
        <v>30583</v>
      </c>
      <c r="D9485">
        <v>4</v>
      </c>
      <c r="E9485">
        <f>431</f>
        <v>431</v>
      </c>
      <c r="F9485" t="s">
        <v>13</v>
      </c>
      <c r="G9485" t="s">
        <v>30584</v>
      </c>
      <c r="H9485" s="3" t="s">
        <v>30585</v>
      </c>
      <c r="I9485" t="s">
        <v>126</v>
      </c>
      <c r="J9485" t="s">
        <v>4196</v>
      </c>
    </row>
    <row r="9486" spans="1:10" ht="16" x14ac:dyDescent="0.2">
      <c r="A9486" t="s">
        <v>10137</v>
      </c>
      <c r="B9486" t="s">
        <v>30586</v>
      </c>
      <c r="C9486" t="s">
        <v>16309</v>
      </c>
      <c r="D9486">
        <v>2</v>
      </c>
      <c r="E9486">
        <f>431</f>
        <v>431</v>
      </c>
      <c r="F9486" t="s">
        <v>13</v>
      </c>
      <c r="G9486" t="s">
        <v>30584</v>
      </c>
      <c r="H9486" s="3" t="s">
        <v>30587</v>
      </c>
      <c r="I9486" t="s">
        <v>126</v>
      </c>
      <c r="J9486" t="s">
        <v>10138</v>
      </c>
    </row>
    <row r="9487" spans="1:10" ht="16" x14ac:dyDescent="0.2">
      <c r="A9487" t="s">
        <v>4191</v>
      </c>
      <c r="B9487" t="s">
        <v>30588</v>
      </c>
      <c r="C9487" t="s">
        <v>30589</v>
      </c>
      <c r="D9487">
        <v>3</v>
      </c>
      <c r="E9487">
        <f>431</f>
        <v>431</v>
      </c>
      <c r="F9487" t="s">
        <v>13</v>
      </c>
      <c r="G9487" t="s">
        <v>30584</v>
      </c>
      <c r="H9487" s="3" t="s">
        <v>30585</v>
      </c>
      <c r="I9487" t="s">
        <v>126</v>
      </c>
      <c r="J9487" t="s">
        <v>4196</v>
      </c>
    </row>
    <row r="9488" spans="1:10" ht="16" x14ac:dyDescent="0.2">
      <c r="A9488" t="s">
        <v>9896</v>
      </c>
      <c r="B9488" t="s">
        <v>30590</v>
      </c>
      <c r="C9488" t="s">
        <v>30591</v>
      </c>
      <c r="D9488">
        <v>3</v>
      </c>
      <c r="E9488">
        <f>431</f>
        <v>431</v>
      </c>
      <c r="F9488" t="s">
        <v>13</v>
      </c>
      <c r="G9488" t="s">
        <v>30584</v>
      </c>
      <c r="H9488" s="3" t="s">
        <v>30592</v>
      </c>
      <c r="I9488" t="s">
        <v>126</v>
      </c>
      <c r="J9488" t="s">
        <v>9900</v>
      </c>
    </row>
    <row r="9489" spans="1:10" ht="16" x14ac:dyDescent="0.2">
      <c r="A9489" t="s">
        <v>30593</v>
      </c>
      <c r="B9489" t="s">
        <v>30586</v>
      </c>
      <c r="C9489" t="s">
        <v>16309</v>
      </c>
      <c r="D9489">
        <v>3</v>
      </c>
      <c r="E9489">
        <f>431</f>
        <v>431</v>
      </c>
      <c r="F9489" t="s">
        <v>13</v>
      </c>
      <c r="G9489" t="s">
        <v>30584</v>
      </c>
      <c r="H9489" s="3" t="s">
        <v>30594</v>
      </c>
      <c r="I9489" t="s">
        <v>126</v>
      </c>
      <c r="J9489" t="s">
        <v>30595</v>
      </c>
    </row>
    <row r="9490" spans="1:10" ht="16" x14ac:dyDescent="0.2">
      <c r="A9490" t="s">
        <v>4191</v>
      </c>
      <c r="B9490" t="s">
        <v>30596</v>
      </c>
      <c r="C9490" t="s">
        <v>30597</v>
      </c>
      <c r="D9490">
        <v>5</v>
      </c>
      <c r="E9490">
        <f>431</f>
        <v>431</v>
      </c>
      <c r="F9490" t="s">
        <v>13</v>
      </c>
      <c r="G9490" t="s">
        <v>30584</v>
      </c>
      <c r="H9490" s="3" t="s">
        <v>30598</v>
      </c>
      <c r="I9490" t="s">
        <v>126</v>
      </c>
      <c r="J9490" t="s">
        <v>4196</v>
      </c>
    </row>
    <row r="9491" spans="1:10" ht="16" x14ac:dyDescent="0.2">
      <c r="A9491" t="s">
        <v>30599</v>
      </c>
      <c r="B9491" t="s">
        <v>30600</v>
      </c>
      <c r="C9491" t="s">
        <v>30601</v>
      </c>
      <c r="D9491">
        <v>2</v>
      </c>
      <c r="E9491">
        <f>431</f>
        <v>431</v>
      </c>
      <c r="F9491" t="s">
        <v>13</v>
      </c>
      <c r="G9491" t="s">
        <v>30602</v>
      </c>
      <c r="H9491" s="3" t="s">
        <v>30603</v>
      </c>
      <c r="I9491" t="s">
        <v>126</v>
      </c>
      <c r="J9491" t="s">
        <v>30604</v>
      </c>
    </row>
    <row r="9492" spans="1:10" ht="16" x14ac:dyDescent="0.2">
      <c r="A9492" t="s">
        <v>30605</v>
      </c>
      <c r="B9492" t="s">
        <v>30606</v>
      </c>
      <c r="C9492" t="s">
        <v>30607</v>
      </c>
      <c r="D9492">
        <v>1</v>
      </c>
      <c r="E9492">
        <f>431</f>
        <v>431</v>
      </c>
      <c r="F9492" t="s">
        <v>13</v>
      </c>
      <c r="G9492" t="s">
        <v>30602</v>
      </c>
      <c r="H9492" s="3" t="s">
        <v>30603</v>
      </c>
      <c r="I9492" t="s">
        <v>126</v>
      </c>
      <c r="J9492" t="s">
        <v>30608</v>
      </c>
    </row>
    <row r="9493" spans="1:10" ht="16" x14ac:dyDescent="0.2">
      <c r="A9493" t="s">
        <v>30605</v>
      </c>
      <c r="B9493" t="s">
        <v>30600</v>
      </c>
      <c r="C9493" t="s">
        <v>30601</v>
      </c>
      <c r="D9493">
        <v>3</v>
      </c>
      <c r="E9493">
        <f>431</f>
        <v>431</v>
      </c>
      <c r="F9493" t="s">
        <v>13</v>
      </c>
      <c r="G9493" t="s">
        <v>30602</v>
      </c>
      <c r="H9493" s="3" t="s">
        <v>30603</v>
      </c>
      <c r="I9493" t="s">
        <v>126</v>
      </c>
      <c r="J9493" t="s">
        <v>30608</v>
      </c>
    </row>
    <row r="9494" spans="1:10" ht="16" x14ac:dyDescent="0.2">
      <c r="A9494" t="s">
        <v>30605</v>
      </c>
      <c r="B9494" t="s">
        <v>30609</v>
      </c>
      <c r="C9494" t="s">
        <v>30610</v>
      </c>
      <c r="D9494">
        <v>2</v>
      </c>
      <c r="E9494">
        <f>431</f>
        <v>431</v>
      </c>
      <c r="F9494" t="s">
        <v>13</v>
      </c>
      <c r="G9494" t="s">
        <v>30602</v>
      </c>
      <c r="H9494" s="3" t="s">
        <v>30603</v>
      </c>
      <c r="I9494" t="s">
        <v>126</v>
      </c>
      <c r="J9494" t="s">
        <v>30608</v>
      </c>
    </row>
    <row r="9495" spans="1:10" ht="16" x14ac:dyDescent="0.2">
      <c r="A9495" t="s">
        <v>30611</v>
      </c>
      <c r="B9495" t="s">
        <v>30606</v>
      </c>
      <c r="C9495" t="s">
        <v>30607</v>
      </c>
      <c r="D9495">
        <v>1</v>
      </c>
      <c r="E9495">
        <f>431</f>
        <v>431</v>
      </c>
      <c r="F9495" t="s">
        <v>13</v>
      </c>
      <c r="G9495" t="s">
        <v>30602</v>
      </c>
      <c r="H9495" s="3" t="s">
        <v>30603</v>
      </c>
      <c r="I9495" t="s">
        <v>126</v>
      </c>
      <c r="J9495" t="s">
        <v>30612</v>
      </c>
    </row>
    <row r="9496" spans="1:10" ht="16" x14ac:dyDescent="0.2">
      <c r="A9496" t="s">
        <v>30599</v>
      </c>
      <c r="B9496" t="s">
        <v>30606</v>
      </c>
      <c r="C9496" t="s">
        <v>30607</v>
      </c>
      <c r="D9496">
        <v>1</v>
      </c>
      <c r="E9496">
        <f>431</f>
        <v>431</v>
      </c>
      <c r="F9496" t="s">
        <v>13</v>
      </c>
      <c r="G9496" t="s">
        <v>30602</v>
      </c>
      <c r="H9496" s="3" t="s">
        <v>30603</v>
      </c>
      <c r="I9496" t="s">
        <v>126</v>
      </c>
      <c r="J9496" t="s">
        <v>30604</v>
      </c>
    </row>
    <row r="9497" spans="1:10" ht="32" x14ac:dyDescent="0.2">
      <c r="A9497" t="s">
        <v>27340</v>
      </c>
      <c r="B9497" t="s">
        <v>30613</v>
      </c>
      <c r="C9497" t="s">
        <v>30614</v>
      </c>
      <c r="D9497">
        <v>1</v>
      </c>
      <c r="E9497" t="s">
        <v>13</v>
      </c>
      <c r="F9497" t="s">
        <v>13</v>
      </c>
      <c r="G9497" t="s">
        <v>30615</v>
      </c>
      <c r="H9497" s="3" t="s">
        <v>30616</v>
      </c>
      <c r="I9497" t="s">
        <v>1658</v>
      </c>
      <c r="J9497" t="s">
        <v>27345</v>
      </c>
    </row>
    <row r="9498" spans="1:10" ht="16" x14ac:dyDescent="0.2">
      <c r="A9498" t="s">
        <v>21942</v>
      </c>
      <c r="B9498" t="s">
        <v>30617</v>
      </c>
      <c r="C9498" t="s">
        <v>30618</v>
      </c>
      <c r="D9498">
        <v>2</v>
      </c>
      <c r="E9498" t="s">
        <v>13</v>
      </c>
      <c r="F9498" t="s">
        <v>13</v>
      </c>
      <c r="G9498" t="s">
        <v>30619</v>
      </c>
      <c r="H9498" s="3" t="s">
        <v>30620</v>
      </c>
      <c r="I9498" t="s">
        <v>1384</v>
      </c>
      <c r="J9498" t="s">
        <v>21947</v>
      </c>
    </row>
    <row r="9499" spans="1:10" ht="16" x14ac:dyDescent="0.2">
      <c r="A9499" t="s">
        <v>21942</v>
      </c>
      <c r="B9499" t="s">
        <v>30621</v>
      </c>
      <c r="C9499" t="s">
        <v>30622</v>
      </c>
      <c r="D9499">
        <v>5</v>
      </c>
      <c r="E9499" t="s">
        <v>13</v>
      </c>
      <c r="F9499" t="s">
        <v>13</v>
      </c>
      <c r="G9499" t="s">
        <v>30619</v>
      </c>
      <c r="H9499" s="3" t="s">
        <v>30620</v>
      </c>
      <c r="I9499" t="s">
        <v>1384</v>
      </c>
      <c r="J9499" t="s">
        <v>21947</v>
      </c>
    </row>
    <row r="9500" spans="1:10" ht="16" x14ac:dyDescent="0.2">
      <c r="A9500" t="s">
        <v>21942</v>
      </c>
      <c r="B9500" t="s">
        <v>30623</v>
      </c>
      <c r="C9500" t="s">
        <v>30624</v>
      </c>
      <c r="D9500">
        <v>4</v>
      </c>
      <c r="E9500" t="s">
        <v>13</v>
      </c>
      <c r="F9500" t="s">
        <v>13</v>
      </c>
      <c r="G9500" t="s">
        <v>30619</v>
      </c>
      <c r="H9500" s="3" t="s">
        <v>30625</v>
      </c>
      <c r="I9500" t="s">
        <v>1384</v>
      </c>
      <c r="J9500" t="s">
        <v>21947</v>
      </c>
    </row>
    <row r="9501" spans="1:10" ht="16" x14ac:dyDescent="0.2">
      <c r="A9501" t="s">
        <v>30626</v>
      </c>
      <c r="B9501" t="s">
        <v>30627</v>
      </c>
      <c r="C9501" t="s">
        <v>30628</v>
      </c>
      <c r="D9501">
        <v>4</v>
      </c>
      <c r="E9501" t="s">
        <v>13</v>
      </c>
      <c r="F9501" t="s">
        <v>13</v>
      </c>
      <c r="G9501" t="s">
        <v>30629</v>
      </c>
      <c r="H9501" s="3" t="s">
        <v>30630</v>
      </c>
      <c r="I9501" t="s">
        <v>16</v>
      </c>
      <c r="J9501" t="s">
        <v>30631</v>
      </c>
    </row>
    <row r="9502" spans="1:10" ht="16" x14ac:dyDescent="0.2">
      <c r="A9502" t="s">
        <v>30632</v>
      </c>
      <c r="B9502" t="s">
        <v>30633</v>
      </c>
      <c r="C9502" t="s">
        <v>30634</v>
      </c>
      <c r="D9502">
        <v>4</v>
      </c>
      <c r="E9502" t="s">
        <v>13</v>
      </c>
      <c r="F9502" t="s">
        <v>13</v>
      </c>
      <c r="G9502" t="s">
        <v>30635</v>
      </c>
      <c r="H9502" s="3" t="s">
        <v>30636</v>
      </c>
      <c r="I9502" t="s">
        <v>16</v>
      </c>
      <c r="J9502" t="s">
        <v>30637</v>
      </c>
    </row>
    <row r="9503" spans="1:10" ht="16" x14ac:dyDescent="0.2">
      <c r="A9503" t="s">
        <v>30632</v>
      </c>
      <c r="B9503" t="s">
        <v>30638</v>
      </c>
      <c r="C9503" t="s">
        <v>30639</v>
      </c>
      <c r="D9503">
        <v>1</v>
      </c>
      <c r="E9503" t="s">
        <v>13</v>
      </c>
      <c r="F9503" t="s">
        <v>13</v>
      </c>
      <c r="G9503" t="s">
        <v>30640</v>
      </c>
      <c r="H9503" s="3" t="s">
        <v>30641</v>
      </c>
      <c r="I9503" t="s">
        <v>30642</v>
      </c>
      <c r="J9503" t="s">
        <v>30637</v>
      </c>
    </row>
    <row r="9504" spans="1:10" ht="16" x14ac:dyDescent="0.2">
      <c r="A9504" t="s">
        <v>12709</v>
      </c>
      <c r="B9504" t="s">
        <v>30643</v>
      </c>
      <c r="C9504" t="s">
        <v>30644</v>
      </c>
      <c r="D9504">
        <v>1</v>
      </c>
      <c r="E9504" t="s">
        <v>13</v>
      </c>
      <c r="F9504" t="s">
        <v>13</v>
      </c>
      <c r="G9504" t="s">
        <v>30645</v>
      </c>
      <c r="H9504" s="3" t="s">
        <v>30646</v>
      </c>
      <c r="I9504" t="s">
        <v>106</v>
      </c>
      <c r="J9504" t="s">
        <v>12713</v>
      </c>
    </row>
    <row r="9505" spans="1:10" ht="16" x14ac:dyDescent="0.2">
      <c r="A9505" t="s">
        <v>12709</v>
      </c>
      <c r="B9505" t="s">
        <v>30647</v>
      </c>
      <c r="C9505" t="s">
        <v>30648</v>
      </c>
      <c r="D9505">
        <v>4</v>
      </c>
      <c r="E9505" t="s">
        <v>13</v>
      </c>
      <c r="F9505" t="s">
        <v>13</v>
      </c>
      <c r="G9505" t="s">
        <v>30645</v>
      </c>
      <c r="H9505" s="3" t="s">
        <v>30646</v>
      </c>
      <c r="I9505" t="s">
        <v>106</v>
      </c>
      <c r="J9505" t="s">
        <v>12713</v>
      </c>
    </row>
    <row r="9506" spans="1:10" ht="16" x14ac:dyDescent="0.2">
      <c r="A9506" t="s">
        <v>30649</v>
      </c>
      <c r="B9506" t="s">
        <v>30650</v>
      </c>
      <c r="C9506" t="s">
        <v>30651</v>
      </c>
      <c r="D9506">
        <v>1</v>
      </c>
      <c r="E9506" t="s">
        <v>13</v>
      </c>
      <c r="F9506" t="s">
        <v>13</v>
      </c>
      <c r="G9506" t="s">
        <v>30652</v>
      </c>
      <c r="H9506" s="3" t="s">
        <v>30653</v>
      </c>
      <c r="I9506" t="s">
        <v>62</v>
      </c>
      <c r="J9506" t="s">
        <v>30654</v>
      </c>
    </row>
    <row r="9507" spans="1:10" ht="16" x14ac:dyDescent="0.2">
      <c r="A9507" t="s">
        <v>30655</v>
      </c>
      <c r="B9507" t="s">
        <v>30656</v>
      </c>
      <c r="C9507" t="s">
        <v>30657</v>
      </c>
      <c r="D9507">
        <v>1</v>
      </c>
      <c r="E9507" t="s">
        <v>730</v>
      </c>
      <c r="F9507" t="s">
        <v>13</v>
      </c>
      <c r="G9507" t="s">
        <v>30658</v>
      </c>
      <c r="H9507" s="3" t="s">
        <v>30659</v>
      </c>
      <c r="I9507" t="s">
        <v>1314</v>
      </c>
      <c r="J9507" t="s">
        <v>30660</v>
      </c>
    </row>
    <row r="9508" spans="1:10" ht="16" x14ac:dyDescent="0.2">
      <c r="A9508" t="s">
        <v>30655</v>
      </c>
      <c r="B9508" t="s">
        <v>30661</v>
      </c>
      <c r="C9508" t="s">
        <v>30662</v>
      </c>
      <c r="D9508">
        <v>2</v>
      </c>
      <c r="E9508" t="s">
        <v>730</v>
      </c>
      <c r="F9508" t="s">
        <v>13</v>
      </c>
      <c r="G9508" t="s">
        <v>30658</v>
      </c>
      <c r="H9508" s="3" t="s">
        <v>30659</v>
      </c>
      <c r="I9508" t="s">
        <v>1314</v>
      </c>
      <c r="J9508" t="s">
        <v>30660</v>
      </c>
    </row>
    <row r="9509" spans="1:10" ht="16" x14ac:dyDescent="0.2">
      <c r="A9509" t="s">
        <v>30663</v>
      </c>
      <c r="B9509" t="s">
        <v>30664</v>
      </c>
      <c r="C9509" t="s">
        <v>30665</v>
      </c>
      <c r="D9509">
        <v>1</v>
      </c>
      <c r="E9509" t="s">
        <v>730</v>
      </c>
      <c r="F9509" t="s">
        <v>13</v>
      </c>
      <c r="G9509" t="s">
        <v>30666</v>
      </c>
      <c r="H9509" s="3" t="s">
        <v>30667</v>
      </c>
      <c r="I9509" t="s">
        <v>1208</v>
      </c>
      <c r="J9509" t="s">
        <v>30668</v>
      </c>
    </row>
    <row r="9510" spans="1:10" ht="16" x14ac:dyDescent="0.2">
      <c r="A9510" t="s">
        <v>30669</v>
      </c>
      <c r="B9510" t="s">
        <v>30670</v>
      </c>
      <c r="C9510" t="s">
        <v>30671</v>
      </c>
      <c r="D9510">
        <v>1</v>
      </c>
      <c r="E9510" t="s">
        <v>730</v>
      </c>
      <c r="F9510" t="s">
        <v>13</v>
      </c>
      <c r="G9510" t="s">
        <v>30666</v>
      </c>
      <c r="H9510" s="3" t="s">
        <v>30672</v>
      </c>
      <c r="I9510" t="s">
        <v>1002</v>
      </c>
      <c r="J9510" t="s">
        <v>30673</v>
      </c>
    </row>
    <row r="9511" spans="1:10" ht="16" x14ac:dyDescent="0.2">
      <c r="A9511" t="s">
        <v>30674</v>
      </c>
      <c r="B9511" t="s">
        <v>30675</v>
      </c>
      <c r="C9511" t="s">
        <v>30676</v>
      </c>
      <c r="D9511">
        <v>1</v>
      </c>
      <c r="E9511" t="s">
        <v>730</v>
      </c>
      <c r="F9511" t="s">
        <v>13</v>
      </c>
      <c r="G9511" t="s">
        <v>30666</v>
      </c>
      <c r="H9511" s="3" t="s">
        <v>30677</v>
      </c>
      <c r="I9511" t="s">
        <v>1002</v>
      </c>
      <c r="J9511" t="s">
        <v>30678</v>
      </c>
    </row>
    <row r="9512" spans="1:10" ht="16" x14ac:dyDescent="0.2">
      <c r="A9512" t="s">
        <v>30679</v>
      </c>
      <c r="B9512" t="s">
        <v>30680</v>
      </c>
      <c r="C9512" t="s">
        <v>30681</v>
      </c>
      <c r="D9512">
        <v>1</v>
      </c>
      <c r="E9512" t="s">
        <v>730</v>
      </c>
      <c r="F9512" t="s">
        <v>13</v>
      </c>
      <c r="G9512" t="s">
        <v>30666</v>
      </c>
      <c r="H9512" s="3" t="s">
        <v>30682</v>
      </c>
      <c r="I9512" t="s">
        <v>1002</v>
      </c>
      <c r="J9512" t="s">
        <v>30683</v>
      </c>
    </row>
    <row r="9513" spans="1:10" ht="16" x14ac:dyDescent="0.2">
      <c r="A9513" t="s">
        <v>1868</v>
      </c>
      <c r="B9513" t="s">
        <v>30684</v>
      </c>
      <c r="C9513" t="s">
        <v>30685</v>
      </c>
      <c r="D9513">
        <v>2</v>
      </c>
      <c r="E9513" t="s">
        <v>730</v>
      </c>
      <c r="F9513" t="s">
        <v>13</v>
      </c>
      <c r="G9513" t="s">
        <v>30666</v>
      </c>
      <c r="H9513" s="3" t="s">
        <v>30686</v>
      </c>
      <c r="I9513" t="s">
        <v>1002</v>
      </c>
      <c r="J9513" t="s">
        <v>1873</v>
      </c>
    </row>
    <row r="9514" spans="1:10" ht="16" x14ac:dyDescent="0.2">
      <c r="A9514" t="s">
        <v>26836</v>
      </c>
      <c r="B9514" t="s">
        <v>30687</v>
      </c>
      <c r="C9514" t="s">
        <v>30688</v>
      </c>
      <c r="D9514">
        <v>2</v>
      </c>
      <c r="E9514" t="s">
        <v>730</v>
      </c>
      <c r="F9514" t="s">
        <v>13</v>
      </c>
      <c r="G9514" t="s">
        <v>30666</v>
      </c>
      <c r="H9514" s="3" t="s">
        <v>30686</v>
      </c>
      <c r="I9514" t="s">
        <v>1002</v>
      </c>
      <c r="J9514" t="s">
        <v>26840</v>
      </c>
    </row>
    <row r="9515" spans="1:10" ht="16" x14ac:dyDescent="0.2">
      <c r="A9515" t="s">
        <v>1868</v>
      </c>
      <c r="B9515" t="s">
        <v>30680</v>
      </c>
      <c r="C9515" t="s">
        <v>30681</v>
      </c>
      <c r="D9515">
        <v>1</v>
      </c>
      <c r="E9515" t="s">
        <v>730</v>
      </c>
      <c r="F9515" t="s">
        <v>13</v>
      </c>
      <c r="G9515" t="s">
        <v>30666</v>
      </c>
      <c r="H9515" s="3" t="s">
        <v>30682</v>
      </c>
      <c r="I9515" t="s">
        <v>1002</v>
      </c>
      <c r="J9515" t="s">
        <v>1873</v>
      </c>
    </row>
    <row r="9516" spans="1:10" ht="16" x14ac:dyDescent="0.2">
      <c r="A9516" t="s">
        <v>26836</v>
      </c>
      <c r="B9516" t="s">
        <v>30689</v>
      </c>
      <c r="C9516" t="s">
        <v>30690</v>
      </c>
      <c r="D9516">
        <v>1</v>
      </c>
      <c r="E9516" t="s">
        <v>730</v>
      </c>
      <c r="F9516" t="s">
        <v>13</v>
      </c>
      <c r="G9516" t="s">
        <v>30666</v>
      </c>
      <c r="H9516" s="3" t="s">
        <v>30686</v>
      </c>
      <c r="I9516" t="s">
        <v>1002</v>
      </c>
      <c r="J9516" t="s">
        <v>26840</v>
      </c>
    </row>
    <row r="9517" spans="1:10" ht="16" x14ac:dyDescent="0.2">
      <c r="A9517" t="s">
        <v>1255</v>
      </c>
      <c r="B9517" t="s">
        <v>30691</v>
      </c>
      <c r="C9517" t="s">
        <v>30692</v>
      </c>
      <c r="D9517">
        <v>7</v>
      </c>
      <c r="E9517" t="s">
        <v>730</v>
      </c>
      <c r="F9517" t="s">
        <v>13</v>
      </c>
      <c r="G9517" t="s">
        <v>30666</v>
      </c>
      <c r="H9517" s="3" t="s">
        <v>30693</v>
      </c>
      <c r="I9517" t="s">
        <v>1002</v>
      </c>
      <c r="J9517" t="s">
        <v>1259</v>
      </c>
    </row>
    <row r="9518" spans="1:10" ht="16" x14ac:dyDescent="0.2">
      <c r="A9518" t="s">
        <v>30669</v>
      </c>
      <c r="B9518" t="s">
        <v>30694</v>
      </c>
      <c r="C9518" t="s">
        <v>30695</v>
      </c>
      <c r="D9518">
        <v>3</v>
      </c>
      <c r="E9518" t="s">
        <v>730</v>
      </c>
      <c r="F9518" t="s">
        <v>13</v>
      </c>
      <c r="G9518" t="s">
        <v>30666</v>
      </c>
      <c r="H9518" s="3" t="s">
        <v>30672</v>
      </c>
      <c r="I9518" t="s">
        <v>1002</v>
      </c>
      <c r="J9518" t="s">
        <v>30673</v>
      </c>
    </row>
    <row r="9519" spans="1:10" ht="16" x14ac:dyDescent="0.2">
      <c r="A9519" t="s">
        <v>1243</v>
      </c>
      <c r="B9519" t="s">
        <v>30680</v>
      </c>
      <c r="C9519" t="s">
        <v>30681</v>
      </c>
      <c r="D9519">
        <v>4</v>
      </c>
      <c r="E9519" t="s">
        <v>730</v>
      </c>
      <c r="F9519" t="s">
        <v>13</v>
      </c>
      <c r="G9519" t="s">
        <v>30666</v>
      </c>
      <c r="H9519" s="3" t="s">
        <v>30696</v>
      </c>
      <c r="I9519" t="s">
        <v>1002</v>
      </c>
      <c r="J9519" t="s">
        <v>1249</v>
      </c>
    </row>
    <row r="9520" spans="1:10" ht="16" x14ac:dyDescent="0.2">
      <c r="A9520" t="s">
        <v>30697</v>
      </c>
      <c r="B9520" t="s">
        <v>30698</v>
      </c>
      <c r="C9520" t="s">
        <v>30699</v>
      </c>
      <c r="D9520">
        <v>1</v>
      </c>
      <c r="E9520" t="s">
        <v>13</v>
      </c>
      <c r="F9520" t="s">
        <v>13</v>
      </c>
      <c r="G9520" t="s">
        <v>30700</v>
      </c>
      <c r="H9520" s="3" t="s">
        <v>30701</v>
      </c>
      <c r="I9520" t="s">
        <v>390</v>
      </c>
      <c r="J9520" t="s">
        <v>30702</v>
      </c>
    </row>
    <row r="9521" spans="1:10" ht="16" x14ac:dyDescent="0.2">
      <c r="A9521" t="s">
        <v>12581</v>
      </c>
      <c r="B9521" t="s">
        <v>30703</v>
      </c>
      <c r="C9521" t="s">
        <v>30704</v>
      </c>
      <c r="D9521">
        <v>2</v>
      </c>
      <c r="E9521" t="s">
        <v>13</v>
      </c>
      <c r="F9521" t="s">
        <v>13</v>
      </c>
      <c r="G9521" t="s">
        <v>30700</v>
      </c>
      <c r="H9521" s="3" t="s">
        <v>30705</v>
      </c>
      <c r="I9521" t="s">
        <v>390</v>
      </c>
      <c r="J9521" t="s">
        <v>12586</v>
      </c>
    </row>
    <row r="9522" spans="1:10" ht="16" x14ac:dyDescent="0.2">
      <c r="A9522" t="s">
        <v>30706</v>
      </c>
      <c r="B9522" t="s">
        <v>30707</v>
      </c>
      <c r="C9522" t="s">
        <v>30708</v>
      </c>
      <c r="D9522">
        <v>2</v>
      </c>
      <c r="E9522" t="s">
        <v>730</v>
      </c>
      <c r="F9522" t="s">
        <v>13</v>
      </c>
      <c r="G9522" t="s">
        <v>30709</v>
      </c>
      <c r="H9522" s="3" t="s">
        <v>30710</v>
      </c>
      <c r="I9522" t="s">
        <v>15269</v>
      </c>
      <c r="J9522" t="s">
        <v>30711</v>
      </c>
    </row>
    <row r="9523" spans="1:10" ht="16" x14ac:dyDescent="0.2">
      <c r="A9523" t="s">
        <v>30712</v>
      </c>
      <c r="B9523" t="s">
        <v>30713</v>
      </c>
      <c r="C9523" t="s">
        <v>30714</v>
      </c>
      <c r="D9523">
        <v>2</v>
      </c>
      <c r="E9523" t="s">
        <v>730</v>
      </c>
      <c r="F9523" t="s">
        <v>13</v>
      </c>
      <c r="G9523" t="s">
        <v>30709</v>
      </c>
      <c r="H9523" s="3" t="s">
        <v>30710</v>
      </c>
      <c r="I9523" t="s">
        <v>15269</v>
      </c>
      <c r="J9523" t="s">
        <v>30715</v>
      </c>
    </row>
    <row r="9524" spans="1:10" ht="16" x14ac:dyDescent="0.2">
      <c r="A9524" t="s">
        <v>30716</v>
      </c>
      <c r="B9524" t="s">
        <v>30717</v>
      </c>
      <c r="C9524" t="s">
        <v>30718</v>
      </c>
      <c r="D9524">
        <v>1</v>
      </c>
      <c r="E9524" t="s">
        <v>730</v>
      </c>
      <c r="F9524" t="s">
        <v>13</v>
      </c>
      <c r="G9524" t="s">
        <v>30709</v>
      </c>
      <c r="H9524" s="3" t="s">
        <v>30719</v>
      </c>
      <c r="I9524" t="s">
        <v>15269</v>
      </c>
      <c r="J9524" t="s">
        <v>30720</v>
      </c>
    </row>
    <row r="9525" spans="1:10" ht="16" x14ac:dyDescent="0.2">
      <c r="A9525" t="s">
        <v>30716</v>
      </c>
      <c r="B9525" t="s">
        <v>30721</v>
      </c>
      <c r="C9525" t="s">
        <v>30722</v>
      </c>
      <c r="D9525">
        <v>2</v>
      </c>
      <c r="E9525" t="s">
        <v>730</v>
      </c>
      <c r="F9525" t="s">
        <v>13</v>
      </c>
      <c r="G9525" t="s">
        <v>30709</v>
      </c>
      <c r="H9525" s="3" t="s">
        <v>30719</v>
      </c>
      <c r="I9525" t="s">
        <v>15269</v>
      </c>
      <c r="J9525" t="s">
        <v>30720</v>
      </c>
    </row>
    <row r="9526" spans="1:10" ht="16" x14ac:dyDescent="0.2">
      <c r="A9526" t="s">
        <v>30706</v>
      </c>
      <c r="B9526" t="s">
        <v>30713</v>
      </c>
      <c r="C9526" t="s">
        <v>30714</v>
      </c>
      <c r="D9526">
        <v>1</v>
      </c>
      <c r="E9526" t="s">
        <v>730</v>
      </c>
      <c r="F9526" t="s">
        <v>13</v>
      </c>
      <c r="G9526" t="s">
        <v>30709</v>
      </c>
      <c r="H9526" s="3" t="s">
        <v>30710</v>
      </c>
      <c r="I9526" t="s">
        <v>15269</v>
      </c>
      <c r="J9526" t="s">
        <v>30711</v>
      </c>
    </row>
    <row r="9527" spans="1:10" ht="16" x14ac:dyDescent="0.2">
      <c r="A9527" t="s">
        <v>30723</v>
      </c>
      <c r="B9527" t="s">
        <v>30713</v>
      </c>
      <c r="C9527" t="s">
        <v>30714</v>
      </c>
      <c r="D9527">
        <v>1</v>
      </c>
      <c r="E9527" t="s">
        <v>730</v>
      </c>
      <c r="F9527" t="s">
        <v>13</v>
      </c>
      <c r="G9527" t="s">
        <v>30709</v>
      </c>
      <c r="H9527" s="3" t="s">
        <v>30724</v>
      </c>
      <c r="I9527" t="s">
        <v>15269</v>
      </c>
      <c r="J9527" t="s">
        <v>30725</v>
      </c>
    </row>
    <row r="9528" spans="1:10" ht="32" x14ac:dyDescent="0.2">
      <c r="A9528" t="s">
        <v>30726</v>
      </c>
      <c r="B9528" t="s">
        <v>30727</v>
      </c>
      <c r="C9528" t="s">
        <v>30728</v>
      </c>
      <c r="D9528">
        <v>6</v>
      </c>
      <c r="E9528" t="s">
        <v>730</v>
      </c>
      <c r="F9528" t="s">
        <v>13</v>
      </c>
      <c r="G9528" t="s">
        <v>30729</v>
      </c>
      <c r="H9528" s="3" t="s">
        <v>30730</v>
      </c>
      <c r="I9528" t="s">
        <v>15269</v>
      </c>
      <c r="J9528" t="s">
        <v>30731</v>
      </c>
    </row>
    <row r="9529" spans="1:10" ht="16" x14ac:dyDescent="0.2">
      <c r="A9529" t="s">
        <v>30732</v>
      </c>
      <c r="B9529" t="s">
        <v>30733</v>
      </c>
      <c r="C9529" t="s">
        <v>30734</v>
      </c>
      <c r="D9529">
        <v>2</v>
      </c>
      <c r="E9529" t="s">
        <v>13</v>
      </c>
      <c r="F9529" t="s">
        <v>13</v>
      </c>
      <c r="G9529" t="s">
        <v>30735</v>
      </c>
      <c r="H9529" s="3" t="s">
        <v>30736</v>
      </c>
      <c r="I9529" t="s">
        <v>524</v>
      </c>
      <c r="J9529" t="s">
        <v>30737</v>
      </c>
    </row>
    <row r="9530" spans="1:10" ht="16" x14ac:dyDescent="0.2">
      <c r="A9530" t="s">
        <v>30732</v>
      </c>
      <c r="B9530" t="s">
        <v>30738</v>
      </c>
      <c r="C9530" t="s">
        <v>30739</v>
      </c>
      <c r="D9530">
        <v>4</v>
      </c>
      <c r="E9530" t="s">
        <v>13</v>
      </c>
      <c r="F9530" t="s">
        <v>13</v>
      </c>
      <c r="G9530" t="s">
        <v>30735</v>
      </c>
      <c r="H9530" s="3" t="s">
        <v>30736</v>
      </c>
      <c r="I9530" t="s">
        <v>524</v>
      </c>
      <c r="J9530" t="s">
        <v>30737</v>
      </c>
    </row>
    <row r="9531" spans="1:10" ht="16" x14ac:dyDescent="0.2">
      <c r="A9531" t="s">
        <v>30732</v>
      </c>
      <c r="B9531" t="s">
        <v>30740</v>
      </c>
      <c r="C9531" t="s">
        <v>30741</v>
      </c>
      <c r="D9531">
        <v>1</v>
      </c>
      <c r="E9531" t="s">
        <v>13</v>
      </c>
      <c r="F9531" t="s">
        <v>13</v>
      </c>
      <c r="G9531" t="s">
        <v>30735</v>
      </c>
      <c r="H9531" s="3" t="s">
        <v>30736</v>
      </c>
      <c r="I9531" t="s">
        <v>524</v>
      </c>
      <c r="J9531" t="s">
        <v>30737</v>
      </c>
    </row>
    <row r="9532" spans="1:10" ht="16" x14ac:dyDescent="0.2">
      <c r="A9532" t="s">
        <v>30732</v>
      </c>
      <c r="B9532" t="s">
        <v>30742</v>
      </c>
      <c r="C9532" t="s">
        <v>30743</v>
      </c>
      <c r="D9532">
        <v>5</v>
      </c>
      <c r="E9532" t="s">
        <v>13</v>
      </c>
      <c r="F9532" t="s">
        <v>13</v>
      </c>
      <c r="G9532" t="s">
        <v>30735</v>
      </c>
      <c r="H9532" s="3" t="s">
        <v>30736</v>
      </c>
      <c r="I9532" t="s">
        <v>524</v>
      </c>
      <c r="J9532" t="s">
        <v>30737</v>
      </c>
    </row>
    <row r="9533" spans="1:10" ht="16" x14ac:dyDescent="0.2">
      <c r="A9533" t="s">
        <v>30732</v>
      </c>
      <c r="B9533" t="s">
        <v>30744</v>
      </c>
      <c r="C9533" t="s">
        <v>30745</v>
      </c>
      <c r="D9533">
        <v>3</v>
      </c>
      <c r="E9533" t="s">
        <v>13</v>
      </c>
      <c r="F9533" t="s">
        <v>13</v>
      </c>
      <c r="G9533" t="s">
        <v>30735</v>
      </c>
      <c r="H9533" s="3" t="s">
        <v>30736</v>
      </c>
      <c r="I9533" t="s">
        <v>524</v>
      </c>
      <c r="J9533" t="s">
        <v>30737</v>
      </c>
    </row>
    <row r="9534" spans="1:10" ht="16" x14ac:dyDescent="0.2">
      <c r="A9534" t="s">
        <v>25030</v>
      </c>
      <c r="B9534" t="s">
        <v>30746</v>
      </c>
      <c r="C9534" t="s">
        <v>30747</v>
      </c>
      <c r="D9534">
        <v>2</v>
      </c>
      <c r="E9534" t="s">
        <v>13</v>
      </c>
      <c r="F9534" t="s">
        <v>13</v>
      </c>
      <c r="G9534" t="s">
        <v>30748</v>
      </c>
      <c r="H9534" s="3" t="s">
        <v>30749</v>
      </c>
      <c r="I9534" t="s">
        <v>2813</v>
      </c>
      <c r="J9534" t="s">
        <v>25035</v>
      </c>
    </row>
    <row r="9535" spans="1:10" ht="16" x14ac:dyDescent="0.2">
      <c r="A9535" t="s">
        <v>25030</v>
      </c>
      <c r="B9535" t="s">
        <v>30750</v>
      </c>
      <c r="C9535" t="s">
        <v>30751</v>
      </c>
      <c r="D9535">
        <v>3</v>
      </c>
      <c r="E9535" t="s">
        <v>13</v>
      </c>
      <c r="F9535" t="s">
        <v>13</v>
      </c>
      <c r="G9535" t="s">
        <v>30748</v>
      </c>
      <c r="H9535" s="3" t="s">
        <v>30749</v>
      </c>
      <c r="I9535" t="s">
        <v>2813</v>
      </c>
      <c r="J9535" t="s">
        <v>25035</v>
      </c>
    </row>
    <row r="9536" spans="1:10" ht="16" x14ac:dyDescent="0.2">
      <c r="A9536" t="s">
        <v>30752</v>
      </c>
      <c r="B9536" t="s">
        <v>30753</v>
      </c>
      <c r="C9536" t="s">
        <v>30754</v>
      </c>
      <c r="D9536">
        <v>1</v>
      </c>
      <c r="E9536" t="s">
        <v>13</v>
      </c>
      <c r="F9536" t="s">
        <v>13</v>
      </c>
      <c r="G9536" t="s">
        <v>30748</v>
      </c>
      <c r="H9536" s="3" t="s">
        <v>30755</v>
      </c>
      <c r="I9536" t="s">
        <v>2813</v>
      </c>
      <c r="J9536" t="s">
        <v>30756</v>
      </c>
    </row>
    <row r="9537" spans="1:10" ht="16" x14ac:dyDescent="0.2">
      <c r="A9537" t="s">
        <v>25030</v>
      </c>
      <c r="B9537" t="s">
        <v>30757</v>
      </c>
      <c r="C9537" t="s">
        <v>30758</v>
      </c>
      <c r="D9537">
        <v>1</v>
      </c>
      <c r="E9537" t="s">
        <v>13</v>
      </c>
      <c r="F9537" t="s">
        <v>13</v>
      </c>
      <c r="G9537" t="s">
        <v>30748</v>
      </c>
      <c r="H9537" s="3" t="s">
        <v>30759</v>
      </c>
      <c r="I9537" t="s">
        <v>2813</v>
      </c>
      <c r="J9537" t="s">
        <v>25035</v>
      </c>
    </row>
    <row r="9538" spans="1:10" ht="16" x14ac:dyDescent="0.2">
      <c r="A9538" t="s">
        <v>30760</v>
      </c>
      <c r="B9538" t="s">
        <v>30761</v>
      </c>
      <c r="C9538" t="s">
        <v>30762</v>
      </c>
      <c r="D9538">
        <v>2</v>
      </c>
      <c r="E9538" t="s">
        <v>13</v>
      </c>
      <c r="F9538" t="s">
        <v>13</v>
      </c>
      <c r="G9538" t="s">
        <v>30763</v>
      </c>
      <c r="H9538" s="3" t="s">
        <v>30764</v>
      </c>
      <c r="I9538" t="s">
        <v>5804</v>
      </c>
      <c r="J9538" t="s">
        <v>30765</v>
      </c>
    </row>
    <row r="9539" spans="1:10" x14ac:dyDescent="0.2">
      <c r="A9539" t="s">
        <v>30766</v>
      </c>
      <c r="B9539" t="s">
        <v>30767</v>
      </c>
      <c r="C9539" t="s">
        <v>30768</v>
      </c>
      <c r="D9539">
        <v>1</v>
      </c>
      <c r="E9539" t="s">
        <v>13</v>
      </c>
      <c r="F9539" t="s">
        <v>13</v>
      </c>
      <c r="J9539" t="s">
        <v>30769</v>
      </c>
    </row>
    <row r="9540" spans="1:10" ht="16" x14ac:dyDescent="0.2">
      <c r="A9540" t="s">
        <v>8057</v>
      </c>
      <c r="B9540" t="s">
        <v>30770</v>
      </c>
      <c r="C9540" t="s">
        <v>30771</v>
      </c>
      <c r="D9540">
        <v>1</v>
      </c>
      <c r="E9540" t="s">
        <v>13</v>
      </c>
      <c r="F9540" t="s">
        <v>13</v>
      </c>
      <c r="H9540" s="3" t="s">
        <v>30772</v>
      </c>
      <c r="I9540" t="s">
        <v>547</v>
      </c>
      <c r="J9540" t="s">
        <v>8061</v>
      </c>
    </row>
    <row r="9541" spans="1:10" ht="16" x14ac:dyDescent="0.2">
      <c r="A9541" t="s">
        <v>24727</v>
      </c>
      <c r="B9541" t="s">
        <v>30773</v>
      </c>
      <c r="C9541" t="s">
        <v>30774</v>
      </c>
      <c r="D9541">
        <v>8</v>
      </c>
      <c r="E9541" t="s">
        <v>13</v>
      </c>
      <c r="F9541" t="s">
        <v>13</v>
      </c>
      <c r="H9541" s="3" t="s">
        <v>30775</v>
      </c>
      <c r="I9541" t="s">
        <v>62</v>
      </c>
      <c r="J9541" t="s">
        <v>24732</v>
      </c>
    </row>
    <row r="9542" spans="1:10" ht="16" x14ac:dyDescent="0.2">
      <c r="A9542" t="s">
        <v>15286</v>
      </c>
      <c r="B9542" t="s">
        <v>30776</v>
      </c>
      <c r="C9542" t="s">
        <v>30777</v>
      </c>
      <c r="D9542">
        <v>1</v>
      </c>
      <c r="E9542" t="s">
        <v>13</v>
      </c>
      <c r="F9542" t="s">
        <v>13</v>
      </c>
      <c r="H9542" s="3" t="s">
        <v>30778</v>
      </c>
      <c r="I9542" t="s">
        <v>106</v>
      </c>
      <c r="J9542" t="s">
        <v>15289</v>
      </c>
    </row>
    <row r="9543" spans="1:10" ht="16" x14ac:dyDescent="0.2">
      <c r="A9543" t="s">
        <v>30779</v>
      </c>
      <c r="B9543" t="s">
        <v>30780</v>
      </c>
      <c r="C9543" t="s">
        <v>30781</v>
      </c>
      <c r="D9543">
        <v>1</v>
      </c>
      <c r="E9543" t="s">
        <v>13</v>
      </c>
      <c r="F9543" t="s">
        <v>13</v>
      </c>
      <c r="H9543" s="3" t="s">
        <v>30782</v>
      </c>
      <c r="I9543" t="s">
        <v>2961</v>
      </c>
      <c r="J9543" t="s">
        <v>30783</v>
      </c>
    </row>
    <row r="9544" spans="1:10" ht="16" x14ac:dyDescent="0.2">
      <c r="A9544" t="s">
        <v>29297</v>
      </c>
      <c r="B9544" t="s">
        <v>30784</v>
      </c>
      <c r="C9544" t="s">
        <v>30785</v>
      </c>
      <c r="D9544">
        <v>3</v>
      </c>
      <c r="E9544" t="s">
        <v>13</v>
      </c>
      <c r="F9544" t="s">
        <v>13</v>
      </c>
      <c r="H9544" s="3" t="s">
        <v>30786</v>
      </c>
      <c r="I9544" t="s">
        <v>62</v>
      </c>
      <c r="J9544" t="s">
        <v>29302</v>
      </c>
    </row>
    <row r="9545" spans="1:10" ht="16" x14ac:dyDescent="0.2">
      <c r="A9545" t="s">
        <v>29297</v>
      </c>
      <c r="B9545" t="s">
        <v>30787</v>
      </c>
      <c r="C9545" t="s">
        <v>30788</v>
      </c>
      <c r="D9545">
        <v>5</v>
      </c>
      <c r="E9545" t="s">
        <v>13</v>
      </c>
      <c r="F9545" t="s">
        <v>13</v>
      </c>
      <c r="H9545" s="3" t="s">
        <v>30786</v>
      </c>
      <c r="I9545" t="s">
        <v>62</v>
      </c>
      <c r="J9545" t="s">
        <v>29302</v>
      </c>
    </row>
    <row r="9546" spans="1:10" ht="16" x14ac:dyDescent="0.2">
      <c r="A9546" t="s">
        <v>29297</v>
      </c>
      <c r="B9546" t="s">
        <v>30789</v>
      </c>
      <c r="C9546" t="s">
        <v>30790</v>
      </c>
      <c r="D9546">
        <v>6</v>
      </c>
      <c r="E9546" t="s">
        <v>13</v>
      </c>
      <c r="F9546" t="s">
        <v>13</v>
      </c>
      <c r="H9546" s="3" t="s">
        <v>30786</v>
      </c>
      <c r="I9546" t="s">
        <v>62</v>
      </c>
      <c r="J9546" t="s">
        <v>29302</v>
      </c>
    </row>
    <row r="9547" spans="1:10" ht="16" x14ac:dyDescent="0.2">
      <c r="A9547" t="s">
        <v>29297</v>
      </c>
      <c r="B9547" t="s">
        <v>30791</v>
      </c>
      <c r="C9547" t="s">
        <v>30792</v>
      </c>
      <c r="D9547">
        <v>7</v>
      </c>
      <c r="E9547" t="s">
        <v>13</v>
      </c>
      <c r="F9547" t="s">
        <v>13</v>
      </c>
      <c r="H9547" s="3" t="s">
        <v>30793</v>
      </c>
      <c r="I9547" t="s">
        <v>62</v>
      </c>
      <c r="J9547" t="s">
        <v>29302</v>
      </c>
    </row>
    <row r="9548" spans="1:10" ht="16" x14ac:dyDescent="0.2">
      <c r="A9548" t="s">
        <v>23103</v>
      </c>
      <c r="B9548" t="s">
        <v>8165</v>
      </c>
      <c r="C9548" t="s">
        <v>8166</v>
      </c>
      <c r="D9548">
        <v>2</v>
      </c>
      <c r="E9548" t="s">
        <v>13</v>
      </c>
      <c r="F9548" t="s">
        <v>13</v>
      </c>
      <c r="H9548" s="3" t="s">
        <v>30794</v>
      </c>
      <c r="I9548" t="s">
        <v>547</v>
      </c>
      <c r="J9548" t="s">
        <v>23106</v>
      </c>
    </row>
    <row r="9549" spans="1:10" ht="16" x14ac:dyDescent="0.2">
      <c r="A9549" t="s">
        <v>30795</v>
      </c>
      <c r="B9549" t="s">
        <v>30796</v>
      </c>
      <c r="C9549" t="s">
        <v>30797</v>
      </c>
      <c r="D9549">
        <v>2</v>
      </c>
      <c r="E9549" t="s">
        <v>13</v>
      </c>
      <c r="F9549" t="s">
        <v>13</v>
      </c>
      <c r="H9549" s="3" t="s">
        <v>30798</v>
      </c>
      <c r="I9549" t="s">
        <v>30799</v>
      </c>
      <c r="J9549" t="s">
        <v>30800</v>
      </c>
    </row>
    <row r="9550" spans="1:10" ht="16" x14ac:dyDescent="0.2">
      <c r="A9550" t="s">
        <v>30795</v>
      </c>
      <c r="B9550" t="s">
        <v>30801</v>
      </c>
      <c r="C9550" t="s">
        <v>30802</v>
      </c>
      <c r="D9550">
        <v>3</v>
      </c>
      <c r="E9550" t="s">
        <v>13</v>
      </c>
      <c r="F9550" t="s">
        <v>13</v>
      </c>
      <c r="H9550" s="3" t="s">
        <v>30798</v>
      </c>
      <c r="I9550" t="s">
        <v>30799</v>
      </c>
      <c r="J9550" t="s">
        <v>30800</v>
      </c>
    </row>
    <row r="9551" spans="1:10" ht="16" x14ac:dyDescent="0.2">
      <c r="A9551" t="s">
        <v>30803</v>
      </c>
      <c r="B9551" t="s">
        <v>30804</v>
      </c>
      <c r="C9551" t="s">
        <v>30805</v>
      </c>
      <c r="D9551">
        <v>3</v>
      </c>
      <c r="E9551" t="s">
        <v>13</v>
      </c>
      <c r="F9551" t="s">
        <v>13</v>
      </c>
      <c r="H9551" s="3" t="s">
        <v>30806</v>
      </c>
      <c r="I9551" t="s">
        <v>62</v>
      </c>
      <c r="J9551" t="s">
        <v>30807</v>
      </c>
    </row>
    <row r="9552" spans="1:10" ht="16" x14ac:dyDescent="0.2">
      <c r="A9552" t="s">
        <v>57</v>
      </c>
      <c r="B9552" t="s">
        <v>30808</v>
      </c>
      <c r="C9552" t="s">
        <v>30809</v>
      </c>
      <c r="D9552">
        <v>7</v>
      </c>
      <c r="E9552" t="s">
        <v>13</v>
      </c>
      <c r="F9552" t="s">
        <v>13</v>
      </c>
      <c r="H9552" s="3" t="s">
        <v>30810</v>
      </c>
      <c r="I9552" t="s">
        <v>62</v>
      </c>
      <c r="J9552" t="s">
        <v>63</v>
      </c>
    </row>
    <row r="9553" spans="1:10" x14ac:dyDescent="0.2">
      <c r="A9553" t="s">
        <v>10537</v>
      </c>
      <c r="B9553" t="s">
        <v>30811</v>
      </c>
      <c r="C9553" t="s">
        <v>30812</v>
      </c>
      <c r="D9553">
        <v>4</v>
      </c>
      <c r="E9553" t="s">
        <v>13</v>
      </c>
      <c r="F9553" t="s">
        <v>13</v>
      </c>
      <c r="J9553" t="s">
        <v>10541</v>
      </c>
    </row>
    <row r="9554" spans="1:10" x14ac:dyDescent="0.2">
      <c r="A9554" t="s">
        <v>15460</v>
      </c>
      <c r="B9554" t="s">
        <v>30813</v>
      </c>
      <c r="C9554" t="s">
        <v>30814</v>
      </c>
      <c r="D9554">
        <v>2</v>
      </c>
      <c r="E9554" t="s">
        <v>13</v>
      </c>
      <c r="F9554" t="s">
        <v>13</v>
      </c>
      <c r="J9554" t="s">
        <v>15462</v>
      </c>
    </row>
    <row r="9555" spans="1:10" ht="16" x14ac:dyDescent="0.2">
      <c r="A9555" t="s">
        <v>23146</v>
      </c>
      <c r="B9555" t="s">
        <v>9022</v>
      </c>
      <c r="C9555" t="s">
        <v>30815</v>
      </c>
      <c r="D9555">
        <v>3</v>
      </c>
      <c r="E9555" t="s">
        <v>13</v>
      </c>
      <c r="F9555" t="s">
        <v>13</v>
      </c>
      <c r="H9555" s="3" t="s">
        <v>30816</v>
      </c>
      <c r="I9555" t="s">
        <v>547</v>
      </c>
      <c r="J9555" t="s">
        <v>23151</v>
      </c>
    </row>
    <row r="9556" spans="1:10" ht="16" x14ac:dyDescent="0.2">
      <c r="A9556" t="s">
        <v>28261</v>
      </c>
      <c r="B9556" t="s">
        <v>30817</v>
      </c>
      <c r="C9556" t="s">
        <v>30818</v>
      </c>
      <c r="D9556">
        <v>10</v>
      </c>
      <c r="E9556" t="s">
        <v>13</v>
      </c>
      <c r="F9556" t="s">
        <v>13</v>
      </c>
      <c r="H9556" s="3" t="s">
        <v>30819</v>
      </c>
      <c r="I9556" t="s">
        <v>62</v>
      </c>
      <c r="J9556" t="s">
        <v>28266</v>
      </c>
    </row>
    <row r="9557" spans="1:10" x14ac:dyDescent="0.2">
      <c r="A9557" t="s">
        <v>30820</v>
      </c>
      <c r="B9557" t="s">
        <v>30821</v>
      </c>
      <c r="C9557" t="s">
        <v>30822</v>
      </c>
      <c r="D9557">
        <v>1</v>
      </c>
      <c r="E9557" t="s">
        <v>13</v>
      </c>
      <c r="F9557" t="s">
        <v>13</v>
      </c>
      <c r="J9557" t="s">
        <v>30823</v>
      </c>
    </row>
    <row r="9558" spans="1:10" ht="16" x14ac:dyDescent="0.2">
      <c r="A9558" t="s">
        <v>30824</v>
      </c>
      <c r="B9558" t="s">
        <v>30825</v>
      </c>
      <c r="C9558" t="s">
        <v>30826</v>
      </c>
      <c r="D9558">
        <v>1</v>
      </c>
      <c r="E9558" t="s">
        <v>13</v>
      </c>
      <c r="F9558" t="s">
        <v>13</v>
      </c>
      <c r="H9558" s="3" t="s">
        <v>30827</v>
      </c>
      <c r="I9558" t="s">
        <v>106</v>
      </c>
      <c r="J9558" t="s">
        <v>30828</v>
      </c>
    </row>
    <row r="9559" spans="1:10" ht="16" x14ac:dyDescent="0.2">
      <c r="A9559" t="s">
        <v>30824</v>
      </c>
      <c r="B9559" t="s">
        <v>30829</v>
      </c>
      <c r="C9559" t="s">
        <v>30830</v>
      </c>
      <c r="D9559">
        <v>2</v>
      </c>
      <c r="E9559" t="s">
        <v>13</v>
      </c>
      <c r="F9559" t="s">
        <v>13</v>
      </c>
      <c r="H9559" s="3" t="s">
        <v>30827</v>
      </c>
      <c r="I9559" t="s">
        <v>106</v>
      </c>
      <c r="J9559" t="s">
        <v>30828</v>
      </c>
    </row>
    <row r="9560" spans="1:10" ht="16" x14ac:dyDescent="0.2">
      <c r="A9560" t="s">
        <v>30824</v>
      </c>
      <c r="B9560" t="s">
        <v>30831</v>
      </c>
      <c r="C9560" t="s">
        <v>30832</v>
      </c>
      <c r="D9560">
        <v>3</v>
      </c>
      <c r="E9560" t="s">
        <v>13</v>
      </c>
      <c r="F9560" t="s">
        <v>13</v>
      </c>
      <c r="H9560" s="3" t="s">
        <v>30827</v>
      </c>
      <c r="I9560" t="s">
        <v>106</v>
      </c>
      <c r="J9560" t="s">
        <v>30828</v>
      </c>
    </row>
    <row r="9561" spans="1:10" ht="16" x14ac:dyDescent="0.2">
      <c r="A9561" t="s">
        <v>30824</v>
      </c>
      <c r="B9561" t="s">
        <v>30833</v>
      </c>
      <c r="C9561" t="s">
        <v>30834</v>
      </c>
      <c r="D9561">
        <v>4</v>
      </c>
      <c r="E9561" t="s">
        <v>13</v>
      </c>
      <c r="F9561" t="s">
        <v>13</v>
      </c>
      <c r="H9561" s="3" t="s">
        <v>30835</v>
      </c>
      <c r="I9561" t="s">
        <v>106</v>
      </c>
      <c r="J9561" t="s">
        <v>30828</v>
      </c>
    </row>
    <row r="9562" spans="1:10" ht="16" x14ac:dyDescent="0.2">
      <c r="A9562" t="s">
        <v>30824</v>
      </c>
      <c r="B9562" t="s">
        <v>30836</v>
      </c>
      <c r="C9562" t="s">
        <v>30837</v>
      </c>
      <c r="D9562">
        <v>5</v>
      </c>
      <c r="E9562" t="s">
        <v>13</v>
      </c>
      <c r="F9562" t="s">
        <v>13</v>
      </c>
      <c r="H9562" s="3" t="s">
        <v>30835</v>
      </c>
      <c r="I9562" t="s">
        <v>106</v>
      </c>
      <c r="J9562" t="s">
        <v>30828</v>
      </c>
    </row>
    <row r="9563" spans="1:10" ht="16" x14ac:dyDescent="0.2">
      <c r="A9563" t="s">
        <v>30824</v>
      </c>
      <c r="B9563" t="s">
        <v>30838</v>
      </c>
      <c r="C9563" t="s">
        <v>30839</v>
      </c>
      <c r="D9563">
        <v>9</v>
      </c>
      <c r="E9563" t="s">
        <v>13</v>
      </c>
      <c r="F9563" t="s">
        <v>13</v>
      </c>
      <c r="H9563" s="3" t="s">
        <v>30840</v>
      </c>
      <c r="I9563" t="s">
        <v>106</v>
      </c>
      <c r="J9563" t="s">
        <v>30828</v>
      </c>
    </row>
    <row r="9564" spans="1:10" x14ac:dyDescent="0.2">
      <c r="A9564" t="s">
        <v>30841</v>
      </c>
      <c r="B9564" t="s">
        <v>30842</v>
      </c>
      <c r="C9564" t="s">
        <v>30843</v>
      </c>
      <c r="D9564">
        <v>3</v>
      </c>
      <c r="E9564" t="s">
        <v>13</v>
      </c>
      <c r="F9564" t="s">
        <v>13</v>
      </c>
      <c r="J9564" t="s">
        <v>30844</v>
      </c>
    </row>
    <row r="9565" spans="1:10" x14ac:dyDescent="0.2">
      <c r="A9565" t="s">
        <v>30841</v>
      </c>
      <c r="B9565" t="s">
        <v>30845</v>
      </c>
      <c r="C9565" t="s">
        <v>30846</v>
      </c>
      <c r="D9565">
        <v>2</v>
      </c>
      <c r="E9565" t="s">
        <v>13</v>
      </c>
      <c r="F9565" t="s">
        <v>13</v>
      </c>
      <c r="J9565" t="s">
        <v>30844</v>
      </c>
    </row>
    <row r="9566" spans="1:10" x14ac:dyDescent="0.2">
      <c r="A9566" t="s">
        <v>30841</v>
      </c>
      <c r="B9566" t="s">
        <v>30847</v>
      </c>
      <c r="C9566" t="s">
        <v>30848</v>
      </c>
      <c r="D9566">
        <v>1</v>
      </c>
      <c r="E9566" t="s">
        <v>13</v>
      </c>
      <c r="F9566" t="s">
        <v>13</v>
      </c>
      <c r="J9566" t="s">
        <v>30844</v>
      </c>
    </row>
    <row r="9567" spans="1:10" x14ac:dyDescent="0.2">
      <c r="A9567" t="s">
        <v>30849</v>
      </c>
      <c r="B9567" t="s">
        <v>30850</v>
      </c>
      <c r="C9567" t="s">
        <v>30851</v>
      </c>
      <c r="D9567">
        <v>1</v>
      </c>
      <c r="E9567" t="s">
        <v>13</v>
      </c>
      <c r="F9567" t="s">
        <v>13</v>
      </c>
      <c r="J9567" t="s">
        <v>30852</v>
      </c>
    </row>
    <row r="9568" spans="1:10" ht="16" x14ac:dyDescent="0.2">
      <c r="A9568" t="s">
        <v>30853</v>
      </c>
      <c r="B9568" t="s">
        <v>30854</v>
      </c>
      <c r="C9568" t="s">
        <v>30855</v>
      </c>
      <c r="D9568">
        <v>5</v>
      </c>
      <c r="E9568" t="s">
        <v>13</v>
      </c>
      <c r="F9568" t="s">
        <v>13</v>
      </c>
      <c r="H9568" s="3" t="s">
        <v>30856</v>
      </c>
      <c r="I9568" t="s">
        <v>7009</v>
      </c>
      <c r="J9568" t="s">
        <v>30857</v>
      </c>
    </row>
    <row r="9569" spans="1:10" ht="16" x14ac:dyDescent="0.2">
      <c r="A9569" t="s">
        <v>30853</v>
      </c>
      <c r="B9569" t="s">
        <v>30858</v>
      </c>
      <c r="C9569" t="s">
        <v>30859</v>
      </c>
      <c r="D9569">
        <v>6</v>
      </c>
      <c r="E9569" t="s">
        <v>13</v>
      </c>
      <c r="F9569" t="s">
        <v>13</v>
      </c>
      <c r="H9569" s="3" t="s">
        <v>30856</v>
      </c>
      <c r="I9569" t="s">
        <v>7009</v>
      </c>
      <c r="J9569" t="s">
        <v>30857</v>
      </c>
    </row>
    <row r="9570" spans="1:10" x14ac:dyDescent="0.2">
      <c r="A9570" t="s">
        <v>30860</v>
      </c>
      <c r="B9570" t="s">
        <v>30861</v>
      </c>
      <c r="C9570" t="s">
        <v>30862</v>
      </c>
      <c r="D9570">
        <v>1</v>
      </c>
      <c r="E9570" t="s">
        <v>13</v>
      </c>
      <c r="F9570" t="s">
        <v>13</v>
      </c>
      <c r="J9570" t="s">
        <v>30863</v>
      </c>
    </row>
    <row r="9571" spans="1:10" x14ac:dyDescent="0.2">
      <c r="A9571" t="s">
        <v>30860</v>
      </c>
      <c r="B9571" t="s">
        <v>30864</v>
      </c>
      <c r="C9571" t="s">
        <v>30865</v>
      </c>
      <c r="D9571">
        <v>2</v>
      </c>
      <c r="E9571" t="s">
        <v>13</v>
      </c>
      <c r="F9571" t="s">
        <v>13</v>
      </c>
      <c r="J9571" t="s">
        <v>30863</v>
      </c>
    </row>
    <row r="9572" spans="1:10" x14ac:dyDescent="0.2">
      <c r="A9572" t="s">
        <v>30860</v>
      </c>
      <c r="B9572" t="s">
        <v>30866</v>
      </c>
      <c r="C9572" t="s">
        <v>30867</v>
      </c>
      <c r="D9572">
        <v>3</v>
      </c>
      <c r="E9572" t="s">
        <v>13</v>
      </c>
      <c r="F9572" t="s">
        <v>13</v>
      </c>
      <c r="J9572" t="s">
        <v>30863</v>
      </c>
    </row>
    <row r="9573" spans="1:10" x14ac:dyDescent="0.2">
      <c r="A9573" t="s">
        <v>30860</v>
      </c>
      <c r="B9573" t="s">
        <v>30868</v>
      </c>
      <c r="C9573" t="s">
        <v>30869</v>
      </c>
      <c r="D9573">
        <v>4</v>
      </c>
      <c r="E9573" t="s">
        <v>13</v>
      </c>
      <c r="F9573" t="s">
        <v>13</v>
      </c>
      <c r="J9573" t="s">
        <v>30863</v>
      </c>
    </row>
    <row r="9574" spans="1:10" x14ac:dyDescent="0.2">
      <c r="A9574" t="s">
        <v>30860</v>
      </c>
      <c r="B9574" t="s">
        <v>30870</v>
      </c>
      <c r="C9574" t="s">
        <v>30871</v>
      </c>
      <c r="D9574">
        <v>5</v>
      </c>
      <c r="E9574" t="s">
        <v>13</v>
      </c>
      <c r="F9574" t="s">
        <v>13</v>
      </c>
      <c r="J9574" t="s">
        <v>30863</v>
      </c>
    </row>
    <row r="9575" spans="1:10" ht="16" x14ac:dyDescent="0.2">
      <c r="A9575" t="s">
        <v>30872</v>
      </c>
      <c r="B9575" t="s">
        <v>30873</v>
      </c>
      <c r="C9575" t="s">
        <v>30874</v>
      </c>
      <c r="D9575">
        <v>1</v>
      </c>
      <c r="E9575" t="s">
        <v>13</v>
      </c>
      <c r="F9575" t="s">
        <v>13</v>
      </c>
      <c r="H9575" s="3" t="s">
        <v>30875</v>
      </c>
      <c r="I9575" t="s">
        <v>3979</v>
      </c>
      <c r="J9575" t="s">
        <v>30876</v>
      </c>
    </row>
    <row r="9576" spans="1:10" ht="16" x14ac:dyDescent="0.2">
      <c r="A9576" t="s">
        <v>15204</v>
      </c>
      <c r="B9576" t="s">
        <v>9547</v>
      </c>
      <c r="C9576" t="s">
        <v>30877</v>
      </c>
      <c r="D9576">
        <v>1</v>
      </c>
      <c r="E9576" t="s">
        <v>13</v>
      </c>
      <c r="F9576" t="s">
        <v>13</v>
      </c>
      <c r="H9576" s="3" t="s">
        <v>30878</v>
      </c>
      <c r="I9576" t="s">
        <v>69</v>
      </c>
      <c r="J9576" t="s">
        <v>15209</v>
      </c>
    </row>
    <row r="9577" spans="1:10" ht="16" x14ac:dyDescent="0.2">
      <c r="A9577" t="s">
        <v>30879</v>
      </c>
      <c r="B9577" t="s">
        <v>30880</v>
      </c>
      <c r="C9577" t="s">
        <v>30881</v>
      </c>
      <c r="D9577">
        <v>1</v>
      </c>
      <c r="E9577" t="s">
        <v>13</v>
      </c>
      <c r="F9577" t="s">
        <v>13</v>
      </c>
      <c r="H9577" s="3" t="s">
        <v>30882</v>
      </c>
      <c r="I9577" t="s">
        <v>547</v>
      </c>
      <c r="J9577" t="s">
        <v>30883</v>
      </c>
    </row>
    <row r="9578" spans="1:10" ht="16" x14ac:dyDescent="0.2">
      <c r="A9578" t="s">
        <v>30879</v>
      </c>
      <c r="B9578" t="s">
        <v>8199</v>
      </c>
      <c r="C9578" t="s">
        <v>30884</v>
      </c>
      <c r="D9578">
        <v>3</v>
      </c>
      <c r="E9578" t="s">
        <v>13</v>
      </c>
      <c r="F9578" t="s">
        <v>13</v>
      </c>
      <c r="H9578" s="3" t="s">
        <v>30882</v>
      </c>
      <c r="I9578" t="s">
        <v>547</v>
      </c>
      <c r="J9578" t="s">
        <v>30883</v>
      </c>
    </row>
    <row r="9579" spans="1:10" ht="16" x14ac:dyDescent="0.2">
      <c r="A9579" t="s">
        <v>30879</v>
      </c>
      <c r="B9579" t="s">
        <v>17549</v>
      </c>
      <c r="C9579" t="s">
        <v>30885</v>
      </c>
      <c r="D9579">
        <v>5</v>
      </c>
      <c r="E9579" t="s">
        <v>13</v>
      </c>
      <c r="F9579" t="s">
        <v>13</v>
      </c>
      <c r="H9579" s="3" t="s">
        <v>30882</v>
      </c>
      <c r="I9579" t="s">
        <v>547</v>
      </c>
      <c r="J9579" t="s">
        <v>30883</v>
      </c>
    </row>
    <row r="9580" spans="1:10" ht="16" x14ac:dyDescent="0.2">
      <c r="A9580" t="s">
        <v>30824</v>
      </c>
      <c r="B9580" t="s">
        <v>30886</v>
      </c>
      <c r="C9580" t="s">
        <v>30887</v>
      </c>
      <c r="D9580">
        <v>12</v>
      </c>
      <c r="E9580" t="s">
        <v>13</v>
      </c>
      <c r="F9580" t="s">
        <v>13</v>
      </c>
      <c r="H9580" s="3" t="s">
        <v>30827</v>
      </c>
      <c r="I9580" t="s">
        <v>106</v>
      </c>
      <c r="J9580" t="s">
        <v>30828</v>
      </c>
    </row>
    <row r="9581" spans="1:10" ht="16" x14ac:dyDescent="0.2">
      <c r="A9581" t="s">
        <v>21459</v>
      </c>
      <c r="B9581" t="s">
        <v>21560</v>
      </c>
      <c r="C9581" t="s">
        <v>21561</v>
      </c>
      <c r="D9581">
        <v>3</v>
      </c>
      <c r="E9581" t="s">
        <v>13</v>
      </c>
      <c r="F9581" t="s">
        <v>13</v>
      </c>
      <c r="H9581" s="3" t="s">
        <v>30888</v>
      </c>
      <c r="I9581" t="s">
        <v>1489</v>
      </c>
      <c r="J9581" t="s">
        <v>21463</v>
      </c>
    </row>
    <row r="9582" spans="1:10" ht="16" x14ac:dyDescent="0.2">
      <c r="A9582" t="s">
        <v>30889</v>
      </c>
      <c r="B9582" t="s">
        <v>30890</v>
      </c>
      <c r="C9582" t="s">
        <v>30891</v>
      </c>
      <c r="D9582">
        <v>4</v>
      </c>
      <c r="E9582" t="s">
        <v>13</v>
      </c>
      <c r="F9582" t="s">
        <v>13</v>
      </c>
      <c r="H9582" s="3" t="s">
        <v>30892</v>
      </c>
      <c r="I9582" t="s">
        <v>69</v>
      </c>
      <c r="J9582" t="s">
        <v>30893</v>
      </c>
    </row>
    <row r="9583" spans="1:10" ht="32" x14ac:dyDescent="0.2">
      <c r="A9583" t="s">
        <v>25725</v>
      </c>
      <c r="B9583" t="s">
        <v>30894</v>
      </c>
      <c r="C9583" t="s">
        <v>30895</v>
      </c>
      <c r="D9583">
        <v>4</v>
      </c>
      <c r="E9583" t="s">
        <v>13</v>
      </c>
      <c r="F9583" t="s">
        <v>13</v>
      </c>
      <c r="H9583" s="3" t="s">
        <v>30896</v>
      </c>
      <c r="I9583" t="s">
        <v>524</v>
      </c>
      <c r="J9583" t="s">
        <v>25730</v>
      </c>
    </row>
    <row r="9584" spans="1:10" ht="16" x14ac:dyDescent="0.2">
      <c r="A9584" t="s">
        <v>30897</v>
      </c>
      <c r="B9584" t="s">
        <v>30898</v>
      </c>
      <c r="C9584" t="s">
        <v>30899</v>
      </c>
      <c r="D9584">
        <v>1</v>
      </c>
      <c r="E9584" t="s">
        <v>13</v>
      </c>
      <c r="F9584" t="s">
        <v>13</v>
      </c>
      <c r="H9584" s="3" t="s">
        <v>30900</v>
      </c>
      <c r="I9584" t="s">
        <v>626</v>
      </c>
      <c r="J9584" t="s">
        <v>30901</v>
      </c>
    </row>
    <row r="9585" spans="1:10" ht="16" x14ac:dyDescent="0.2">
      <c r="A9585" t="s">
        <v>8986</v>
      </c>
      <c r="B9585" t="s">
        <v>30902</v>
      </c>
      <c r="C9585" t="s">
        <v>30903</v>
      </c>
      <c r="D9585">
        <v>1</v>
      </c>
      <c r="E9585" t="s">
        <v>13</v>
      </c>
      <c r="F9585" t="s">
        <v>13</v>
      </c>
      <c r="H9585" s="3" t="s">
        <v>30904</v>
      </c>
      <c r="I9585" t="s">
        <v>547</v>
      </c>
      <c r="J9585" t="s">
        <v>8990</v>
      </c>
    </row>
    <row r="9586" spans="1:10" x14ac:dyDescent="0.2">
      <c r="A9586" t="s">
        <v>30905</v>
      </c>
      <c r="B9586" t="s">
        <v>30906</v>
      </c>
      <c r="C9586" t="s">
        <v>30907</v>
      </c>
      <c r="D9586">
        <v>1</v>
      </c>
      <c r="E9586" t="s">
        <v>13</v>
      </c>
      <c r="F9586" t="s">
        <v>13</v>
      </c>
      <c r="J9586" t="s">
        <v>30908</v>
      </c>
    </row>
    <row r="9587" spans="1:10" ht="16" x14ac:dyDescent="0.2">
      <c r="A9587" t="s">
        <v>12141</v>
      </c>
      <c r="B9587" t="s">
        <v>30909</v>
      </c>
      <c r="C9587" t="s">
        <v>30910</v>
      </c>
      <c r="D9587">
        <v>3</v>
      </c>
      <c r="E9587" t="s">
        <v>13</v>
      </c>
      <c r="F9587" t="s">
        <v>13</v>
      </c>
      <c r="H9587" s="3" t="s">
        <v>30911</v>
      </c>
      <c r="I9587" t="s">
        <v>1033</v>
      </c>
      <c r="J9587" t="s">
        <v>12146</v>
      </c>
    </row>
    <row r="9588" spans="1:10" ht="16" x14ac:dyDescent="0.2">
      <c r="A9588" t="s">
        <v>12418</v>
      </c>
      <c r="B9588" t="s">
        <v>30912</v>
      </c>
      <c r="C9588" t="s">
        <v>30913</v>
      </c>
      <c r="D9588">
        <v>3</v>
      </c>
      <c r="E9588" t="s">
        <v>13</v>
      </c>
      <c r="F9588" t="s">
        <v>13</v>
      </c>
      <c r="H9588" s="3" t="s">
        <v>30914</v>
      </c>
      <c r="I9588" t="s">
        <v>824</v>
      </c>
      <c r="J9588" t="s">
        <v>12421</v>
      </c>
    </row>
    <row r="9589" spans="1:10" ht="16" x14ac:dyDescent="0.2">
      <c r="A9589" t="s">
        <v>12418</v>
      </c>
      <c r="B9589" t="s">
        <v>30915</v>
      </c>
      <c r="C9589" t="s">
        <v>30916</v>
      </c>
      <c r="D9589">
        <v>5</v>
      </c>
      <c r="E9589" t="s">
        <v>13</v>
      </c>
      <c r="F9589" t="s">
        <v>13</v>
      </c>
      <c r="H9589" s="3" t="s">
        <v>30914</v>
      </c>
      <c r="I9589" t="s">
        <v>824</v>
      </c>
      <c r="J9589" t="s">
        <v>12421</v>
      </c>
    </row>
    <row r="9590" spans="1:10" ht="16" x14ac:dyDescent="0.2">
      <c r="A9590" t="s">
        <v>12418</v>
      </c>
      <c r="B9590" t="s">
        <v>30917</v>
      </c>
      <c r="C9590" t="s">
        <v>30918</v>
      </c>
      <c r="D9590">
        <v>7</v>
      </c>
      <c r="E9590" t="s">
        <v>13</v>
      </c>
      <c r="F9590" t="s">
        <v>13</v>
      </c>
      <c r="H9590" s="3" t="s">
        <v>30914</v>
      </c>
      <c r="I9590" t="s">
        <v>824</v>
      </c>
      <c r="J9590" t="s">
        <v>12421</v>
      </c>
    </row>
    <row r="9591" spans="1:10" ht="16" x14ac:dyDescent="0.2">
      <c r="A9591" t="s">
        <v>12418</v>
      </c>
      <c r="B9591" t="s">
        <v>30919</v>
      </c>
      <c r="C9591" t="s">
        <v>30920</v>
      </c>
      <c r="D9591">
        <v>11</v>
      </c>
      <c r="E9591" t="s">
        <v>13</v>
      </c>
      <c r="F9591" t="s">
        <v>13</v>
      </c>
      <c r="H9591" s="3" t="s">
        <v>30921</v>
      </c>
      <c r="I9591" t="s">
        <v>62</v>
      </c>
      <c r="J9591" t="s">
        <v>12421</v>
      </c>
    </row>
    <row r="9592" spans="1:10" ht="16" x14ac:dyDescent="0.2">
      <c r="A9592" t="s">
        <v>12418</v>
      </c>
      <c r="B9592" t="s">
        <v>30922</v>
      </c>
      <c r="C9592" t="s">
        <v>30923</v>
      </c>
      <c r="D9592">
        <v>12</v>
      </c>
      <c r="E9592" t="s">
        <v>13</v>
      </c>
      <c r="F9592" t="s">
        <v>13</v>
      </c>
      <c r="H9592" s="3" t="s">
        <v>30921</v>
      </c>
      <c r="I9592" t="s">
        <v>62</v>
      </c>
      <c r="J9592" t="s">
        <v>12421</v>
      </c>
    </row>
    <row r="9593" spans="1:10" ht="16" x14ac:dyDescent="0.2">
      <c r="A9593" t="s">
        <v>30924</v>
      </c>
      <c r="B9593" t="s">
        <v>30925</v>
      </c>
      <c r="C9593" t="s">
        <v>30926</v>
      </c>
      <c r="D9593">
        <v>3</v>
      </c>
      <c r="E9593" t="s">
        <v>13</v>
      </c>
      <c r="F9593" t="s">
        <v>13</v>
      </c>
      <c r="H9593" s="3" t="s">
        <v>30927</v>
      </c>
      <c r="I9593" t="s">
        <v>6814</v>
      </c>
      <c r="J9593" t="s">
        <v>30928</v>
      </c>
    </row>
    <row r="9594" spans="1:10" x14ac:dyDescent="0.2">
      <c r="A9594" t="s">
        <v>30889</v>
      </c>
      <c r="B9594" t="s">
        <v>30929</v>
      </c>
      <c r="C9594" t="s">
        <v>30930</v>
      </c>
      <c r="D9594">
        <v>3</v>
      </c>
      <c r="E9594" t="s">
        <v>13</v>
      </c>
      <c r="F9594" t="s">
        <v>13</v>
      </c>
      <c r="J9594" t="s">
        <v>30893</v>
      </c>
    </row>
    <row r="9595" spans="1:10" ht="16" x14ac:dyDescent="0.2">
      <c r="A9595" t="s">
        <v>30824</v>
      </c>
      <c r="B9595" t="s">
        <v>30931</v>
      </c>
      <c r="C9595" t="s">
        <v>30932</v>
      </c>
      <c r="D9595">
        <v>13</v>
      </c>
      <c r="E9595" t="s">
        <v>13</v>
      </c>
      <c r="F9595" t="s">
        <v>13</v>
      </c>
      <c r="H9595" s="3" t="s">
        <v>30827</v>
      </c>
      <c r="I9595" t="s">
        <v>106</v>
      </c>
      <c r="J9595" t="s">
        <v>30828</v>
      </c>
    </row>
    <row r="9596" spans="1:10" ht="16" x14ac:dyDescent="0.2">
      <c r="A9596" t="s">
        <v>30824</v>
      </c>
      <c r="B9596" t="s">
        <v>30933</v>
      </c>
      <c r="C9596" t="s">
        <v>30934</v>
      </c>
      <c r="D9596">
        <v>14</v>
      </c>
      <c r="E9596" t="s">
        <v>13</v>
      </c>
      <c r="F9596" t="s">
        <v>13</v>
      </c>
      <c r="H9596" s="3" t="s">
        <v>30835</v>
      </c>
      <c r="I9596" t="s">
        <v>106</v>
      </c>
      <c r="J9596" t="s">
        <v>30828</v>
      </c>
    </row>
    <row r="9597" spans="1:10" ht="16" x14ac:dyDescent="0.2">
      <c r="A9597" t="s">
        <v>30824</v>
      </c>
      <c r="B9597" t="s">
        <v>30935</v>
      </c>
      <c r="C9597" t="s">
        <v>30936</v>
      </c>
      <c r="D9597">
        <v>15</v>
      </c>
      <c r="E9597" t="s">
        <v>13</v>
      </c>
      <c r="F9597" t="s">
        <v>13</v>
      </c>
      <c r="H9597" s="3" t="s">
        <v>30840</v>
      </c>
      <c r="I9597" t="s">
        <v>106</v>
      </c>
      <c r="J9597" t="s">
        <v>30828</v>
      </c>
    </row>
    <row r="9598" spans="1:10" ht="16" x14ac:dyDescent="0.2">
      <c r="A9598" t="s">
        <v>156</v>
      </c>
      <c r="B9598" t="s">
        <v>30937</v>
      </c>
      <c r="C9598" t="s">
        <v>30938</v>
      </c>
      <c r="D9598">
        <v>1</v>
      </c>
      <c r="E9598" t="s">
        <v>13</v>
      </c>
      <c r="F9598" t="s">
        <v>13</v>
      </c>
      <c r="H9598" s="3" t="s">
        <v>30939</v>
      </c>
      <c r="I9598" t="s">
        <v>146</v>
      </c>
      <c r="J9598" t="s">
        <v>157</v>
      </c>
    </row>
    <row r="9599" spans="1:10" ht="16" x14ac:dyDescent="0.2">
      <c r="A9599" t="s">
        <v>156</v>
      </c>
      <c r="B9599" t="s">
        <v>30940</v>
      </c>
      <c r="C9599" t="s">
        <v>30941</v>
      </c>
      <c r="D9599">
        <v>2</v>
      </c>
      <c r="E9599" t="s">
        <v>13</v>
      </c>
      <c r="F9599" t="s">
        <v>13</v>
      </c>
      <c r="H9599" s="3" t="s">
        <v>30942</v>
      </c>
      <c r="I9599" t="s">
        <v>3711</v>
      </c>
      <c r="J9599" t="s">
        <v>157</v>
      </c>
    </row>
    <row r="9600" spans="1:10" ht="16" x14ac:dyDescent="0.2">
      <c r="A9600" t="s">
        <v>156</v>
      </c>
      <c r="B9600" t="s">
        <v>30943</v>
      </c>
      <c r="C9600" t="s">
        <v>30944</v>
      </c>
      <c r="D9600">
        <v>3</v>
      </c>
      <c r="E9600" t="s">
        <v>13</v>
      </c>
      <c r="F9600" t="s">
        <v>13</v>
      </c>
      <c r="H9600" s="3" t="s">
        <v>30939</v>
      </c>
      <c r="I9600" t="s">
        <v>146</v>
      </c>
      <c r="J9600" t="s">
        <v>157</v>
      </c>
    </row>
    <row r="9601" spans="1:10" ht="16" x14ac:dyDescent="0.2">
      <c r="A9601" t="s">
        <v>156</v>
      </c>
      <c r="B9601" t="s">
        <v>30945</v>
      </c>
      <c r="C9601" t="s">
        <v>30946</v>
      </c>
      <c r="D9601">
        <v>8</v>
      </c>
      <c r="E9601" t="s">
        <v>13</v>
      </c>
      <c r="F9601" t="s">
        <v>13</v>
      </c>
      <c r="H9601" s="3" t="s">
        <v>30939</v>
      </c>
      <c r="I9601" t="s">
        <v>146</v>
      </c>
      <c r="J9601" t="s">
        <v>157</v>
      </c>
    </row>
    <row r="9602" spans="1:10" ht="16" x14ac:dyDescent="0.2">
      <c r="A9602" t="s">
        <v>156</v>
      </c>
      <c r="B9602" t="s">
        <v>30947</v>
      </c>
      <c r="C9602" t="s">
        <v>30948</v>
      </c>
      <c r="D9602">
        <v>9</v>
      </c>
      <c r="E9602" t="s">
        <v>13</v>
      </c>
      <c r="F9602" t="s">
        <v>13</v>
      </c>
      <c r="H9602" s="3" t="s">
        <v>30939</v>
      </c>
      <c r="I9602" t="s">
        <v>146</v>
      </c>
      <c r="J9602" t="s">
        <v>157</v>
      </c>
    </row>
    <row r="9603" spans="1:10" ht="16" x14ac:dyDescent="0.2">
      <c r="A9603" t="s">
        <v>156</v>
      </c>
      <c r="B9603" t="s">
        <v>30949</v>
      </c>
      <c r="C9603" t="s">
        <v>30950</v>
      </c>
      <c r="D9603">
        <v>11</v>
      </c>
      <c r="E9603" t="s">
        <v>13</v>
      </c>
      <c r="F9603" t="s">
        <v>13</v>
      </c>
      <c r="H9603" s="3" t="s">
        <v>30951</v>
      </c>
      <c r="I9603" t="s">
        <v>404</v>
      </c>
      <c r="J9603" t="s">
        <v>157</v>
      </c>
    </row>
    <row r="9604" spans="1:10" ht="16" x14ac:dyDescent="0.2">
      <c r="A9604" t="s">
        <v>30952</v>
      </c>
      <c r="B9604" t="s">
        <v>30953</v>
      </c>
      <c r="C9604" t="s">
        <v>30954</v>
      </c>
      <c r="D9604">
        <v>1</v>
      </c>
      <c r="E9604" t="s">
        <v>13</v>
      </c>
      <c r="F9604" t="s">
        <v>13</v>
      </c>
      <c r="H9604" s="3" t="s">
        <v>30955</v>
      </c>
      <c r="I9604" t="s">
        <v>69</v>
      </c>
      <c r="J9604" t="s">
        <v>30956</v>
      </c>
    </row>
    <row r="9605" spans="1:10" ht="16" x14ac:dyDescent="0.2">
      <c r="A9605" t="s">
        <v>30957</v>
      </c>
      <c r="B9605" t="s">
        <v>13039</v>
      </c>
      <c r="C9605" t="s">
        <v>13040</v>
      </c>
      <c r="D9605">
        <v>1</v>
      </c>
      <c r="E9605" t="s">
        <v>13</v>
      </c>
      <c r="F9605" t="s">
        <v>13</v>
      </c>
      <c r="H9605" s="3" t="s">
        <v>30958</v>
      </c>
      <c r="I9605" t="s">
        <v>995</v>
      </c>
      <c r="J9605" t="s">
        <v>30959</v>
      </c>
    </row>
    <row r="9606" spans="1:10" ht="16" x14ac:dyDescent="0.2">
      <c r="A9606" t="s">
        <v>30957</v>
      </c>
      <c r="B9606" t="s">
        <v>30960</v>
      </c>
      <c r="C9606" t="s">
        <v>30961</v>
      </c>
      <c r="D9606">
        <v>2</v>
      </c>
      <c r="E9606" t="s">
        <v>13</v>
      </c>
      <c r="F9606" t="s">
        <v>13</v>
      </c>
      <c r="H9606" s="3" t="s">
        <v>30958</v>
      </c>
      <c r="I9606" t="s">
        <v>995</v>
      </c>
      <c r="J9606" t="s">
        <v>30959</v>
      </c>
    </row>
    <row r="9607" spans="1:10" ht="16" x14ac:dyDescent="0.2">
      <c r="A9607" t="s">
        <v>30962</v>
      </c>
      <c r="B9607" t="s">
        <v>30963</v>
      </c>
      <c r="C9607" t="s">
        <v>30964</v>
      </c>
      <c r="D9607">
        <v>2</v>
      </c>
      <c r="E9607" t="s">
        <v>13</v>
      </c>
      <c r="F9607" t="s">
        <v>13</v>
      </c>
      <c r="H9607" s="3" t="s">
        <v>30965</v>
      </c>
      <c r="I9607" t="s">
        <v>1725</v>
      </c>
      <c r="J9607" t="s">
        <v>30966</v>
      </c>
    </row>
    <row r="9608" spans="1:10" ht="16" x14ac:dyDescent="0.2">
      <c r="A9608" t="s">
        <v>30962</v>
      </c>
      <c r="B9608" t="s">
        <v>30967</v>
      </c>
      <c r="C9608" t="s">
        <v>30968</v>
      </c>
      <c r="D9608">
        <v>3</v>
      </c>
      <c r="E9608" t="s">
        <v>13</v>
      </c>
      <c r="F9608" t="s">
        <v>13</v>
      </c>
      <c r="H9608" s="3" t="s">
        <v>30965</v>
      </c>
      <c r="I9608" t="s">
        <v>1725</v>
      </c>
      <c r="J9608" t="s">
        <v>30966</v>
      </c>
    </row>
    <row r="9609" spans="1:10" ht="16" x14ac:dyDescent="0.2">
      <c r="A9609" t="s">
        <v>30962</v>
      </c>
      <c r="B9609" t="s">
        <v>30969</v>
      </c>
      <c r="C9609" t="s">
        <v>30970</v>
      </c>
      <c r="D9609">
        <v>4</v>
      </c>
      <c r="E9609" t="s">
        <v>13</v>
      </c>
      <c r="F9609" t="s">
        <v>13</v>
      </c>
      <c r="H9609" s="3" t="s">
        <v>30965</v>
      </c>
      <c r="I9609" t="s">
        <v>1725</v>
      </c>
      <c r="J9609" t="s">
        <v>30966</v>
      </c>
    </row>
    <row r="9610" spans="1:10" ht="16" x14ac:dyDescent="0.2">
      <c r="A9610" t="s">
        <v>30971</v>
      </c>
      <c r="B9610" t="s">
        <v>13840</v>
      </c>
      <c r="C9610" t="s">
        <v>13841</v>
      </c>
      <c r="D9610">
        <v>3</v>
      </c>
      <c r="E9610" t="s">
        <v>13</v>
      </c>
      <c r="F9610" t="s">
        <v>13</v>
      </c>
      <c r="H9610" s="3" t="s">
        <v>30972</v>
      </c>
      <c r="I9610" t="s">
        <v>62</v>
      </c>
      <c r="J9610" t="s">
        <v>30973</v>
      </c>
    </row>
    <row r="9611" spans="1:10" ht="16" x14ac:dyDescent="0.2">
      <c r="A9611" t="s">
        <v>3423</v>
      </c>
      <c r="B9611" t="s">
        <v>30974</v>
      </c>
      <c r="C9611" t="s">
        <v>30975</v>
      </c>
      <c r="D9611">
        <v>2</v>
      </c>
      <c r="E9611" t="s">
        <v>13</v>
      </c>
      <c r="F9611" t="s">
        <v>13</v>
      </c>
      <c r="H9611" s="3" t="s">
        <v>30976</v>
      </c>
      <c r="I9611" t="s">
        <v>3377</v>
      </c>
      <c r="J9611" t="s">
        <v>3427</v>
      </c>
    </row>
    <row r="9612" spans="1:10" ht="16" x14ac:dyDescent="0.2">
      <c r="A9612" t="s">
        <v>16674</v>
      </c>
      <c r="B9612" t="s">
        <v>30977</v>
      </c>
      <c r="C9612" t="s">
        <v>30978</v>
      </c>
      <c r="D9612">
        <v>3</v>
      </c>
      <c r="E9612" t="s">
        <v>13</v>
      </c>
      <c r="F9612" t="s">
        <v>13</v>
      </c>
      <c r="H9612" s="3" t="s">
        <v>30979</v>
      </c>
      <c r="I9612" t="s">
        <v>404</v>
      </c>
      <c r="J9612" t="s">
        <v>16675</v>
      </c>
    </row>
    <row r="9613" spans="1:10" ht="16" x14ac:dyDescent="0.2">
      <c r="A9613" t="s">
        <v>30980</v>
      </c>
      <c r="B9613" t="s">
        <v>30981</v>
      </c>
      <c r="C9613" t="s">
        <v>30982</v>
      </c>
      <c r="D9613">
        <v>4</v>
      </c>
      <c r="E9613" t="s">
        <v>13</v>
      </c>
      <c r="F9613" t="s">
        <v>13</v>
      </c>
      <c r="H9613" s="3" t="s">
        <v>30983</v>
      </c>
      <c r="I9613" t="s">
        <v>1208</v>
      </c>
      <c r="J9613" t="s">
        <v>30984</v>
      </c>
    </row>
    <row r="9614" spans="1:10" ht="16" x14ac:dyDescent="0.2">
      <c r="A9614" t="s">
        <v>20255</v>
      </c>
      <c r="B9614" t="s">
        <v>30985</v>
      </c>
      <c r="C9614" t="s">
        <v>30986</v>
      </c>
      <c r="D9614">
        <v>2</v>
      </c>
      <c r="E9614" t="s">
        <v>13</v>
      </c>
      <c r="F9614" t="s">
        <v>13</v>
      </c>
      <c r="H9614" s="3" t="s">
        <v>30987</v>
      </c>
      <c r="I9614" t="s">
        <v>1676</v>
      </c>
      <c r="J9614" t="s">
        <v>20260</v>
      </c>
    </row>
    <row r="9615" spans="1:10" x14ac:dyDescent="0.2">
      <c r="A9615" t="s">
        <v>30988</v>
      </c>
      <c r="B9615" t="s">
        <v>30989</v>
      </c>
      <c r="C9615" t="s">
        <v>30990</v>
      </c>
      <c r="D9615">
        <v>2</v>
      </c>
      <c r="E9615" t="s">
        <v>13</v>
      </c>
      <c r="F9615" t="s">
        <v>13</v>
      </c>
      <c r="J9615" t="s">
        <v>30991</v>
      </c>
    </row>
    <row r="9616" spans="1:10" x14ac:dyDescent="0.2">
      <c r="A9616" t="s">
        <v>30988</v>
      </c>
      <c r="B9616" t="s">
        <v>30992</v>
      </c>
      <c r="C9616" t="s">
        <v>30993</v>
      </c>
      <c r="D9616">
        <v>3</v>
      </c>
      <c r="E9616" t="s">
        <v>13</v>
      </c>
      <c r="F9616" t="s">
        <v>13</v>
      </c>
      <c r="J9616" t="s">
        <v>30991</v>
      </c>
    </row>
    <row r="9617" spans="1:10" ht="16" x14ac:dyDescent="0.2">
      <c r="A9617" t="s">
        <v>20079</v>
      </c>
      <c r="B9617" t="s">
        <v>30994</v>
      </c>
      <c r="C9617" t="s">
        <v>30995</v>
      </c>
      <c r="D9617">
        <v>5</v>
      </c>
      <c r="E9617" t="s">
        <v>13</v>
      </c>
      <c r="F9617" t="s">
        <v>13</v>
      </c>
      <c r="H9617" s="3" t="s">
        <v>30996</v>
      </c>
      <c r="I9617" t="s">
        <v>62</v>
      </c>
      <c r="J9617" t="s">
        <v>20084</v>
      </c>
    </row>
    <row r="9618" spans="1:10" ht="16" x14ac:dyDescent="0.2">
      <c r="A9618" t="s">
        <v>30997</v>
      </c>
      <c r="B9618" t="s">
        <v>30998</v>
      </c>
      <c r="C9618" t="s">
        <v>30999</v>
      </c>
      <c r="D9618">
        <v>3</v>
      </c>
      <c r="E9618" t="s">
        <v>13</v>
      </c>
      <c r="F9618" t="s">
        <v>13</v>
      </c>
      <c r="H9618" s="3" t="s">
        <v>31000</v>
      </c>
      <c r="I9618" t="s">
        <v>62</v>
      </c>
      <c r="J9618" t="s">
        <v>31001</v>
      </c>
    </row>
    <row r="9619" spans="1:10" ht="16" x14ac:dyDescent="0.2">
      <c r="A9619" t="s">
        <v>30997</v>
      </c>
      <c r="B9619" t="s">
        <v>31002</v>
      </c>
      <c r="C9619" t="s">
        <v>31003</v>
      </c>
      <c r="D9619">
        <v>6</v>
      </c>
      <c r="E9619" t="s">
        <v>13</v>
      </c>
      <c r="F9619" t="s">
        <v>13</v>
      </c>
      <c r="H9619" s="3" t="s">
        <v>31004</v>
      </c>
      <c r="I9619" t="s">
        <v>404</v>
      </c>
      <c r="J9619" t="s">
        <v>31001</v>
      </c>
    </row>
    <row r="9620" spans="1:10" ht="16" x14ac:dyDescent="0.2">
      <c r="A9620" t="s">
        <v>30997</v>
      </c>
      <c r="B9620" t="s">
        <v>31005</v>
      </c>
      <c r="C9620" t="s">
        <v>31006</v>
      </c>
      <c r="D9620">
        <v>7</v>
      </c>
      <c r="E9620" t="s">
        <v>13</v>
      </c>
      <c r="F9620" t="s">
        <v>13</v>
      </c>
      <c r="H9620" s="3" t="s">
        <v>31007</v>
      </c>
      <c r="I9620" t="s">
        <v>62</v>
      </c>
      <c r="J9620" t="s">
        <v>31001</v>
      </c>
    </row>
    <row r="9621" spans="1:10" ht="16" x14ac:dyDescent="0.2">
      <c r="A9621" t="s">
        <v>30997</v>
      </c>
      <c r="B9621" t="s">
        <v>31008</v>
      </c>
      <c r="C9621" t="s">
        <v>31009</v>
      </c>
      <c r="D9621">
        <v>8</v>
      </c>
      <c r="E9621" t="s">
        <v>13</v>
      </c>
      <c r="F9621" t="s">
        <v>13</v>
      </c>
      <c r="H9621" s="3" t="s">
        <v>31010</v>
      </c>
      <c r="I9621" t="s">
        <v>404</v>
      </c>
      <c r="J9621" t="s">
        <v>31001</v>
      </c>
    </row>
    <row r="9622" spans="1:10" x14ac:dyDescent="0.2">
      <c r="A9622" t="s">
        <v>31011</v>
      </c>
      <c r="B9622" t="s">
        <v>31012</v>
      </c>
      <c r="C9622" t="s">
        <v>31013</v>
      </c>
      <c r="D9622">
        <v>1</v>
      </c>
      <c r="E9622" t="s">
        <v>13</v>
      </c>
      <c r="F9622" t="s">
        <v>13</v>
      </c>
      <c r="J9622" t="s">
        <v>31014</v>
      </c>
    </row>
    <row r="9623" spans="1:10" ht="16" x14ac:dyDescent="0.2">
      <c r="A9623" t="s">
        <v>5705</v>
      </c>
      <c r="B9623" t="s">
        <v>31015</v>
      </c>
      <c r="C9623" t="s">
        <v>31016</v>
      </c>
      <c r="D9623">
        <v>7</v>
      </c>
      <c r="E9623" t="s">
        <v>13</v>
      </c>
      <c r="F9623" t="s">
        <v>13</v>
      </c>
      <c r="H9623" s="3" t="s">
        <v>31017</v>
      </c>
      <c r="I9623" t="s">
        <v>62</v>
      </c>
      <c r="J9623" t="s">
        <v>5710</v>
      </c>
    </row>
    <row r="9624" spans="1:10" ht="16" x14ac:dyDescent="0.2">
      <c r="A9624" t="s">
        <v>31018</v>
      </c>
      <c r="B9624" t="s">
        <v>31019</v>
      </c>
      <c r="C9624" t="s">
        <v>31020</v>
      </c>
      <c r="D9624">
        <v>1</v>
      </c>
      <c r="E9624" t="s">
        <v>13</v>
      </c>
      <c r="F9624" t="s">
        <v>13</v>
      </c>
      <c r="H9624" s="3" t="s">
        <v>31021</v>
      </c>
      <c r="I9624" t="s">
        <v>69</v>
      </c>
      <c r="J9624" t="s">
        <v>31022</v>
      </c>
    </row>
    <row r="9625" spans="1:10" ht="16" x14ac:dyDescent="0.2">
      <c r="A9625" t="s">
        <v>30853</v>
      </c>
      <c r="B9625" t="s">
        <v>31023</v>
      </c>
      <c r="C9625" t="s">
        <v>31024</v>
      </c>
      <c r="D9625">
        <v>3</v>
      </c>
      <c r="E9625" t="s">
        <v>13</v>
      </c>
      <c r="F9625" t="s">
        <v>13</v>
      </c>
      <c r="H9625" s="3" t="s">
        <v>31025</v>
      </c>
      <c r="I9625" t="s">
        <v>62</v>
      </c>
      <c r="J9625" t="s">
        <v>30857</v>
      </c>
    </row>
    <row r="9626" spans="1:10" ht="16" x14ac:dyDescent="0.2">
      <c r="A9626" t="s">
        <v>30971</v>
      </c>
      <c r="B9626" t="s">
        <v>31026</v>
      </c>
      <c r="C9626" t="s">
        <v>31027</v>
      </c>
      <c r="D9626">
        <v>2</v>
      </c>
      <c r="E9626" t="s">
        <v>13</v>
      </c>
      <c r="F9626" t="s">
        <v>13</v>
      </c>
      <c r="H9626" s="3" t="s">
        <v>30972</v>
      </c>
      <c r="I9626" t="s">
        <v>62</v>
      </c>
      <c r="J9626" t="s">
        <v>30973</v>
      </c>
    </row>
    <row r="9627" spans="1:10" ht="16" x14ac:dyDescent="0.2">
      <c r="A9627" t="s">
        <v>31028</v>
      </c>
      <c r="B9627" t="s">
        <v>31029</v>
      </c>
      <c r="C9627" t="s">
        <v>31030</v>
      </c>
      <c r="D9627">
        <v>3</v>
      </c>
      <c r="E9627" t="s">
        <v>13</v>
      </c>
      <c r="F9627" t="s">
        <v>13</v>
      </c>
      <c r="H9627" s="3" t="s">
        <v>31031</v>
      </c>
      <c r="I9627" t="s">
        <v>62</v>
      </c>
      <c r="J9627" t="s">
        <v>31032</v>
      </c>
    </row>
    <row r="9628" spans="1:10" ht="16" x14ac:dyDescent="0.2">
      <c r="A9628" t="s">
        <v>30824</v>
      </c>
      <c r="B9628" t="s">
        <v>31033</v>
      </c>
      <c r="C9628" t="s">
        <v>31034</v>
      </c>
      <c r="D9628">
        <v>18</v>
      </c>
      <c r="E9628" t="s">
        <v>13</v>
      </c>
      <c r="F9628" t="s">
        <v>13</v>
      </c>
      <c r="H9628" s="3" t="s">
        <v>31035</v>
      </c>
      <c r="I9628" t="s">
        <v>62</v>
      </c>
      <c r="J9628" t="s">
        <v>30828</v>
      </c>
    </row>
    <row r="9629" spans="1:10" ht="16" x14ac:dyDescent="0.2">
      <c r="A9629" t="s">
        <v>30824</v>
      </c>
      <c r="B9629" t="s">
        <v>31036</v>
      </c>
      <c r="C9629" t="s">
        <v>31037</v>
      </c>
      <c r="D9629">
        <v>19</v>
      </c>
      <c r="E9629" t="s">
        <v>13</v>
      </c>
      <c r="F9629" t="s">
        <v>13</v>
      </c>
      <c r="H9629" s="3" t="s">
        <v>30827</v>
      </c>
      <c r="I9629" t="s">
        <v>106</v>
      </c>
      <c r="J9629" t="s">
        <v>30828</v>
      </c>
    </row>
    <row r="9630" spans="1:10" ht="16" x14ac:dyDescent="0.2">
      <c r="A9630" t="s">
        <v>15521</v>
      </c>
      <c r="B9630" t="s">
        <v>31038</v>
      </c>
      <c r="C9630" t="s">
        <v>31039</v>
      </c>
      <c r="D9630">
        <v>1</v>
      </c>
      <c r="E9630" t="s">
        <v>13</v>
      </c>
      <c r="F9630" t="s">
        <v>13</v>
      </c>
      <c r="H9630" s="3" t="s">
        <v>31040</v>
      </c>
      <c r="I9630" t="s">
        <v>12628</v>
      </c>
      <c r="J9630" t="s">
        <v>15525</v>
      </c>
    </row>
    <row r="9631" spans="1:10" ht="16" x14ac:dyDescent="0.2">
      <c r="A9631" t="s">
        <v>15521</v>
      </c>
      <c r="B9631" t="s">
        <v>31041</v>
      </c>
      <c r="C9631" t="s">
        <v>31042</v>
      </c>
      <c r="D9631">
        <v>3</v>
      </c>
      <c r="E9631" t="s">
        <v>13</v>
      </c>
      <c r="F9631" t="s">
        <v>13</v>
      </c>
      <c r="H9631" s="3" t="s">
        <v>31040</v>
      </c>
      <c r="I9631" t="s">
        <v>12628</v>
      </c>
      <c r="J9631" t="s">
        <v>15525</v>
      </c>
    </row>
    <row r="9632" spans="1:10" ht="16" x14ac:dyDescent="0.2">
      <c r="A9632" t="s">
        <v>31043</v>
      </c>
      <c r="B9632" t="s">
        <v>31044</v>
      </c>
      <c r="C9632" t="s">
        <v>31045</v>
      </c>
      <c r="D9632">
        <v>2</v>
      </c>
      <c r="E9632" t="s">
        <v>13</v>
      </c>
      <c r="F9632" t="s">
        <v>13</v>
      </c>
      <c r="H9632" s="3" t="s">
        <v>31046</v>
      </c>
      <c r="I9632" t="s">
        <v>62</v>
      </c>
      <c r="J9632" t="s">
        <v>31047</v>
      </c>
    </row>
    <row r="9633" spans="1:10" ht="16" x14ac:dyDescent="0.2">
      <c r="A9633" t="s">
        <v>29537</v>
      </c>
      <c r="B9633" t="s">
        <v>31048</v>
      </c>
      <c r="C9633" t="s">
        <v>31049</v>
      </c>
      <c r="D9633">
        <v>3</v>
      </c>
      <c r="E9633" t="s">
        <v>13</v>
      </c>
      <c r="F9633" t="s">
        <v>13</v>
      </c>
      <c r="H9633" s="3" t="s">
        <v>31050</v>
      </c>
      <c r="I9633" t="s">
        <v>824</v>
      </c>
      <c r="J9633" t="s">
        <v>29538</v>
      </c>
    </row>
    <row r="9634" spans="1:10" ht="16" x14ac:dyDescent="0.2">
      <c r="A9634" t="s">
        <v>29537</v>
      </c>
      <c r="B9634" t="s">
        <v>31051</v>
      </c>
      <c r="C9634" t="s">
        <v>31052</v>
      </c>
      <c r="D9634">
        <v>8</v>
      </c>
      <c r="E9634" t="s">
        <v>13</v>
      </c>
      <c r="F9634" t="s">
        <v>13</v>
      </c>
      <c r="H9634" s="3" t="s">
        <v>31050</v>
      </c>
      <c r="I9634" t="s">
        <v>824</v>
      </c>
      <c r="J9634" t="s">
        <v>29538</v>
      </c>
    </row>
    <row r="9635" spans="1:10" ht="16" x14ac:dyDescent="0.2">
      <c r="A9635" t="s">
        <v>29537</v>
      </c>
      <c r="B9635" t="s">
        <v>31053</v>
      </c>
      <c r="C9635" t="s">
        <v>31054</v>
      </c>
      <c r="D9635">
        <v>12</v>
      </c>
      <c r="E9635" t="s">
        <v>13</v>
      </c>
      <c r="F9635" t="s">
        <v>13</v>
      </c>
      <c r="H9635" s="3" t="s">
        <v>31055</v>
      </c>
      <c r="I9635" t="s">
        <v>824</v>
      </c>
      <c r="J9635" t="s">
        <v>29538</v>
      </c>
    </row>
    <row r="9636" spans="1:10" ht="16" x14ac:dyDescent="0.2">
      <c r="A9636" t="s">
        <v>9770</v>
      </c>
      <c r="B9636" t="s">
        <v>31056</v>
      </c>
      <c r="C9636" t="s">
        <v>31057</v>
      </c>
      <c r="D9636">
        <v>3</v>
      </c>
      <c r="E9636" t="s">
        <v>13</v>
      </c>
      <c r="F9636" t="s">
        <v>13</v>
      </c>
      <c r="H9636" s="3" t="s">
        <v>31058</v>
      </c>
      <c r="I9636" t="s">
        <v>1033</v>
      </c>
      <c r="J9636" t="s">
        <v>9774</v>
      </c>
    </row>
    <row r="9637" spans="1:10" ht="16" x14ac:dyDescent="0.2">
      <c r="A9637" t="s">
        <v>31059</v>
      </c>
      <c r="B9637" t="s">
        <v>31060</v>
      </c>
      <c r="C9637" t="s">
        <v>31061</v>
      </c>
      <c r="D9637">
        <v>1</v>
      </c>
      <c r="E9637" t="s">
        <v>13</v>
      </c>
      <c r="F9637" t="s">
        <v>13</v>
      </c>
      <c r="H9637" s="3" t="s">
        <v>31062</v>
      </c>
      <c r="I9637" t="s">
        <v>856</v>
      </c>
      <c r="J9637" t="s">
        <v>31063</v>
      </c>
    </row>
    <row r="9638" spans="1:10" ht="16" x14ac:dyDescent="0.2">
      <c r="A9638" t="s">
        <v>31064</v>
      </c>
      <c r="B9638" t="s">
        <v>31065</v>
      </c>
      <c r="C9638" t="s">
        <v>31066</v>
      </c>
      <c r="D9638">
        <v>3</v>
      </c>
      <c r="E9638" t="s">
        <v>13</v>
      </c>
      <c r="F9638" t="s">
        <v>13</v>
      </c>
      <c r="H9638" s="3" t="s">
        <v>31067</v>
      </c>
      <c r="I9638" t="s">
        <v>62</v>
      </c>
      <c r="J9638" t="s">
        <v>31068</v>
      </c>
    </row>
    <row r="9639" spans="1:10" ht="16" x14ac:dyDescent="0.2">
      <c r="A9639" t="s">
        <v>31064</v>
      </c>
      <c r="B9639" t="s">
        <v>31069</v>
      </c>
      <c r="C9639" t="s">
        <v>31070</v>
      </c>
      <c r="D9639">
        <v>6</v>
      </c>
      <c r="E9639" t="s">
        <v>13</v>
      </c>
      <c r="F9639" t="s">
        <v>13</v>
      </c>
      <c r="H9639" s="3" t="s">
        <v>31067</v>
      </c>
      <c r="I9639" t="s">
        <v>62</v>
      </c>
      <c r="J9639" t="s">
        <v>31068</v>
      </c>
    </row>
    <row r="9640" spans="1:10" x14ac:dyDescent="0.2">
      <c r="A9640" t="s">
        <v>489</v>
      </c>
      <c r="B9640" t="s">
        <v>493</v>
      </c>
      <c r="C9640" t="s">
        <v>494</v>
      </c>
      <c r="D9640">
        <v>1</v>
      </c>
      <c r="E9640" t="s">
        <v>13</v>
      </c>
      <c r="F9640" t="s">
        <v>13</v>
      </c>
      <c r="J9640" t="s">
        <v>492</v>
      </c>
    </row>
    <row r="9641" spans="1:10" ht="16" x14ac:dyDescent="0.2">
      <c r="A9641" t="s">
        <v>26866</v>
      </c>
      <c r="B9641" t="s">
        <v>31071</v>
      </c>
      <c r="C9641" t="s">
        <v>31072</v>
      </c>
      <c r="D9641">
        <v>3</v>
      </c>
      <c r="E9641" t="s">
        <v>13</v>
      </c>
      <c r="F9641" t="s">
        <v>13</v>
      </c>
      <c r="H9641" s="3" t="s">
        <v>31073</v>
      </c>
      <c r="I9641" t="s">
        <v>62</v>
      </c>
      <c r="J9641" t="s">
        <v>26870</v>
      </c>
    </row>
    <row r="9642" spans="1:10" ht="16" x14ac:dyDescent="0.2">
      <c r="A9642" t="s">
        <v>25331</v>
      </c>
      <c r="B9642" t="s">
        <v>31074</v>
      </c>
      <c r="C9642" t="s">
        <v>31075</v>
      </c>
      <c r="D9642">
        <v>3</v>
      </c>
      <c r="E9642" t="s">
        <v>13</v>
      </c>
      <c r="F9642" t="s">
        <v>13</v>
      </c>
      <c r="H9642" s="3" t="s">
        <v>31076</v>
      </c>
      <c r="I9642" t="s">
        <v>817</v>
      </c>
      <c r="J9642" t="s">
        <v>25336</v>
      </c>
    </row>
    <row r="9643" spans="1:10" ht="16" x14ac:dyDescent="0.2">
      <c r="A9643" t="s">
        <v>5896</v>
      </c>
      <c r="B9643" t="s">
        <v>31077</v>
      </c>
      <c r="C9643" t="s">
        <v>31078</v>
      </c>
      <c r="D9643">
        <v>6</v>
      </c>
      <c r="E9643" t="s">
        <v>13</v>
      </c>
      <c r="F9643" t="s">
        <v>13</v>
      </c>
      <c r="H9643" s="3" t="s">
        <v>31079</v>
      </c>
      <c r="I9643" t="s">
        <v>3086</v>
      </c>
      <c r="J9643" t="s">
        <v>5901</v>
      </c>
    </row>
    <row r="9644" spans="1:10" ht="16" x14ac:dyDescent="0.2">
      <c r="A9644" t="s">
        <v>5896</v>
      </c>
      <c r="B9644" t="s">
        <v>31080</v>
      </c>
      <c r="C9644" t="s">
        <v>31081</v>
      </c>
      <c r="D9644">
        <v>11</v>
      </c>
      <c r="E9644" t="s">
        <v>13</v>
      </c>
      <c r="F9644" t="s">
        <v>13</v>
      </c>
      <c r="H9644" s="3" t="s">
        <v>31082</v>
      </c>
      <c r="I9644" t="s">
        <v>3086</v>
      </c>
      <c r="J9644" t="s">
        <v>5901</v>
      </c>
    </row>
    <row r="9645" spans="1:10" ht="16" x14ac:dyDescent="0.2">
      <c r="A9645" t="s">
        <v>31083</v>
      </c>
      <c r="B9645" t="s">
        <v>31084</v>
      </c>
      <c r="C9645" t="s">
        <v>31085</v>
      </c>
      <c r="D9645">
        <v>2</v>
      </c>
      <c r="E9645" t="s">
        <v>13</v>
      </c>
      <c r="F9645" t="s">
        <v>13</v>
      </c>
      <c r="H9645" s="3" t="s">
        <v>31086</v>
      </c>
      <c r="I9645" t="s">
        <v>315</v>
      </c>
      <c r="J9645" t="s">
        <v>31087</v>
      </c>
    </row>
    <row r="9646" spans="1:10" ht="16" x14ac:dyDescent="0.2">
      <c r="A9646" t="s">
        <v>7803</v>
      </c>
      <c r="B9646" t="s">
        <v>31088</v>
      </c>
      <c r="C9646" t="s">
        <v>31089</v>
      </c>
      <c r="D9646">
        <v>10</v>
      </c>
      <c r="E9646" t="s">
        <v>13</v>
      </c>
      <c r="F9646" t="s">
        <v>13</v>
      </c>
      <c r="H9646" s="3" t="s">
        <v>31090</v>
      </c>
      <c r="I9646" t="s">
        <v>62</v>
      </c>
      <c r="J9646" t="s">
        <v>7807</v>
      </c>
    </row>
    <row r="9647" spans="1:10" ht="16" x14ac:dyDescent="0.2">
      <c r="A9647" t="s">
        <v>31091</v>
      </c>
      <c r="B9647" t="s">
        <v>31092</v>
      </c>
      <c r="C9647" t="s">
        <v>31093</v>
      </c>
      <c r="D9647">
        <v>1</v>
      </c>
      <c r="E9647" t="s">
        <v>13</v>
      </c>
      <c r="F9647" t="s">
        <v>13</v>
      </c>
      <c r="H9647" s="3" t="s">
        <v>31094</v>
      </c>
      <c r="I9647" t="s">
        <v>69</v>
      </c>
      <c r="J9647" t="s">
        <v>31095</v>
      </c>
    </row>
    <row r="9648" spans="1:10" ht="16" x14ac:dyDescent="0.2">
      <c r="A9648" t="s">
        <v>31091</v>
      </c>
      <c r="B9648" t="s">
        <v>31096</v>
      </c>
      <c r="C9648" t="s">
        <v>31097</v>
      </c>
      <c r="D9648">
        <v>2</v>
      </c>
      <c r="E9648" t="s">
        <v>13</v>
      </c>
      <c r="F9648" t="s">
        <v>13</v>
      </c>
      <c r="H9648" s="3" t="s">
        <v>31094</v>
      </c>
      <c r="I9648" t="s">
        <v>69</v>
      </c>
      <c r="J9648" t="s">
        <v>31095</v>
      </c>
    </row>
    <row r="9649" spans="1:10" x14ac:dyDescent="0.2">
      <c r="A9649" t="s">
        <v>31098</v>
      </c>
      <c r="B9649" t="s">
        <v>31099</v>
      </c>
      <c r="C9649" t="s">
        <v>31100</v>
      </c>
      <c r="D9649">
        <v>1</v>
      </c>
      <c r="E9649" t="s">
        <v>13</v>
      </c>
      <c r="F9649" t="s">
        <v>13</v>
      </c>
      <c r="J9649" t="s">
        <v>31101</v>
      </c>
    </row>
    <row r="9650" spans="1:10" x14ac:dyDescent="0.2">
      <c r="A9650" t="s">
        <v>31098</v>
      </c>
      <c r="B9650" t="s">
        <v>31102</v>
      </c>
      <c r="C9650" t="s">
        <v>31103</v>
      </c>
      <c r="D9650">
        <v>2</v>
      </c>
      <c r="E9650" t="s">
        <v>13</v>
      </c>
      <c r="F9650" t="s">
        <v>13</v>
      </c>
      <c r="J9650" t="s">
        <v>31101</v>
      </c>
    </row>
    <row r="9651" spans="1:10" x14ac:dyDescent="0.2">
      <c r="A9651" t="s">
        <v>31104</v>
      </c>
      <c r="B9651" t="s">
        <v>31105</v>
      </c>
      <c r="C9651" t="s">
        <v>31106</v>
      </c>
      <c r="D9651">
        <v>2</v>
      </c>
      <c r="E9651" t="s">
        <v>13</v>
      </c>
      <c r="F9651" t="s">
        <v>13</v>
      </c>
      <c r="J9651" t="s">
        <v>31107</v>
      </c>
    </row>
    <row r="9652" spans="1:10" ht="16" x14ac:dyDescent="0.2">
      <c r="A9652" t="s">
        <v>31108</v>
      </c>
      <c r="B9652" t="s">
        <v>13039</v>
      </c>
      <c r="C9652" t="s">
        <v>13040</v>
      </c>
      <c r="D9652">
        <v>1</v>
      </c>
      <c r="E9652" t="s">
        <v>13</v>
      </c>
      <c r="F9652" t="s">
        <v>13</v>
      </c>
      <c r="H9652" s="3" t="s">
        <v>30958</v>
      </c>
      <c r="I9652" t="s">
        <v>995</v>
      </c>
      <c r="J9652" t="s">
        <v>31109</v>
      </c>
    </row>
    <row r="9653" spans="1:10" ht="16" x14ac:dyDescent="0.2">
      <c r="A9653" t="s">
        <v>31028</v>
      </c>
      <c r="B9653" t="s">
        <v>31110</v>
      </c>
      <c r="C9653" t="s">
        <v>31111</v>
      </c>
      <c r="D9653">
        <v>1</v>
      </c>
      <c r="E9653" t="s">
        <v>13</v>
      </c>
      <c r="F9653" t="s">
        <v>13</v>
      </c>
      <c r="H9653" s="3" t="s">
        <v>31031</v>
      </c>
      <c r="I9653" t="s">
        <v>62</v>
      </c>
      <c r="J9653" t="s">
        <v>31032</v>
      </c>
    </row>
    <row r="9654" spans="1:10" x14ac:dyDescent="0.2">
      <c r="A9654" t="s">
        <v>31112</v>
      </c>
      <c r="B9654" t="s">
        <v>31113</v>
      </c>
      <c r="C9654" t="s">
        <v>31114</v>
      </c>
      <c r="D9654">
        <v>1</v>
      </c>
      <c r="E9654" t="s">
        <v>13</v>
      </c>
      <c r="F9654" t="s">
        <v>13</v>
      </c>
      <c r="J9654" t="s">
        <v>31115</v>
      </c>
    </row>
    <row r="9655" spans="1:10" x14ac:dyDescent="0.2">
      <c r="A9655" t="s">
        <v>31116</v>
      </c>
      <c r="B9655" t="s">
        <v>31117</v>
      </c>
      <c r="C9655" t="s">
        <v>31118</v>
      </c>
      <c r="D9655">
        <v>1</v>
      </c>
      <c r="E9655" t="s">
        <v>13</v>
      </c>
      <c r="F9655" t="s">
        <v>13</v>
      </c>
      <c r="J9655" t="s">
        <v>31119</v>
      </c>
    </row>
    <row r="9656" spans="1:10" ht="16" x14ac:dyDescent="0.2">
      <c r="A9656" t="s">
        <v>29571</v>
      </c>
      <c r="B9656" t="s">
        <v>31120</v>
      </c>
      <c r="C9656" t="s">
        <v>29581</v>
      </c>
      <c r="D9656">
        <v>1</v>
      </c>
      <c r="E9656" t="s">
        <v>13</v>
      </c>
      <c r="F9656" t="s">
        <v>13</v>
      </c>
      <c r="H9656" s="3" t="s">
        <v>31121</v>
      </c>
      <c r="I9656" t="s">
        <v>62</v>
      </c>
      <c r="J9656" t="s">
        <v>29573</v>
      </c>
    </row>
    <row r="9657" spans="1:10" x14ac:dyDescent="0.2">
      <c r="A9657" t="s">
        <v>18488</v>
      </c>
      <c r="B9657" t="s">
        <v>31122</v>
      </c>
      <c r="C9657" t="s">
        <v>31123</v>
      </c>
      <c r="D9657">
        <v>3</v>
      </c>
      <c r="E9657" t="s">
        <v>13</v>
      </c>
      <c r="F9657" t="s">
        <v>13</v>
      </c>
      <c r="J9657" t="s">
        <v>18493</v>
      </c>
    </row>
    <row r="9658" spans="1:10" ht="16" x14ac:dyDescent="0.2">
      <c r="A9658" t="s">
        <v>31124</v>
      </c>
      <c r="B9658" t="s">
        <v>31125</v>
      </c>
      <c r="C9658" t="s">
        <v>31126</v>
      </c>
      <c r="D9658">
        <v>4</v>
      </c>
      <c r="E9658" t="s">
        <v>13</v>
      </c>
      <c r="F9658" t="s">
        <v>13</v>
      </c>
      <c r="H9658" s="3" t="s">
        <v>31127</v>
      </c>
      <c r="I9658" t="s">
        <v>315</v>
      </c>
      <c r="J9658" t="s">
        <v>31128</v>
      </c>
    </row>
    <row r="9659" spans="1:10" x14ac:dyDescent="0.2">
      <c r="A9659" t="s">
        <v>31129</v>
      </c>
      <c r="B9659" t="s">
        <v>31130</v>
      </c>
      <c r="C9659" t="s">
        <v>31131</v>
      </c>
      <c r="D9659">
        <v>1</v>
      </c>
      <c r="E9659" t="s">
        <v>13</v>
      </c>
      <c r="F9659" t="s">
        <v>13</v>
      </c>
      <c r="J9659" t="s">
        <v>31132</v>
      </c>
    </row>
    <row r="9660" spans="1:10" x14ac:dyDescent="0.2">
      <c r="A9660" t="s">
        <v>31129</v>
      </c>
      <c r="B9660" t="s">
        <v>31133</v>
      </c>
      <c r="C9660" t="s">
        <v>31134</v>
      </c>
      <c r="D9660">
        <v>2</v>
      </c>
      <c r="E9660" t="s">
        <v>13</v>
      </c>
      <c r="F9660" t="s">
        <v>13</v>
      </c>
      <c r="J9660" t="s">
        <v>31132</v>
      </c>
    </row>
    <row r="9661" spans="1:10" x14ac:dyDescent="0.2">
      <c r="A9661" t="s">
        <v>31129</v>
      </c>
      <c r="B9661" t="s">
        <v>31135</v>
      </c>
      <c r="C9661" t="s">
        <v>31136</v>
      </c>
      <c r="D9661">
        <v>3</v>
      </c>
      <c r="E9661" t="s">
        <v>13</v>
      </c>
      <c r="F9661" t="s">
        <v>13</v>
      </c>
      <c r="J9661" t="s">
        <v>31132</v>
      </c>
    </row>
    <row r="9662" spans="1:10" x14ac:dyDescent="0.2">
      <c r="A9662" t="s">
        <v>31129</v>
      </c>
      <c r="B9662" t="s">
        <v>31137</v>
      </c>
      <c r="C9662" t="s">
        <v>31138</v>
      </c>
      <c r="D9662">
        <v>4</v>
      </c>
      <c r="E9662" t="s">
        <v>13</v>
      </c>
      <c r="F9662" t="s">
        <v>13</v>
      </c>
      <c r="J9662" t="s">
        <v>31132</v>
      </c>
    </row>
    <row r="9663" spans="1:10" x14ac:dyDescent="0.2">
      <c r="A9663" t="s">
        <v>31129</v>
      </c>
      <c r="B9663" t="s">
        <v>31139</v>
      </c>
      <c r="C9663" t="s">
        <v>31140</v>
      </c>
      <c r="D9663">
        <v>5</v>
      </c>
      <c r="E9663" t="s">
        <v>13</v>
      </c>
      <c r="F9663" t="s">
        <v>13</v>
      </c>
      <c r="J9663" t="s">
        <v>31132</v>
      </c>
    </row>
    <row r="9664" spans="1:10" x14ac:dyDescent="0.2">
      <c r="A9664" t="s">
        <v>31129</v>
      </c>
      <c r="B9664" t="s">
        <v>31141</v>
      </c>
      <c r="C9664" t="s">
        <v>31142</v>
      </c>
      <c r="D9664">
        <v>6</v>
      </c>
      <c r="E9664" t="s">
        <v>13</v>
      </c>
      <c r="F9664" t="s">
        <v>13</v>
      </c>
      <c r="J9664" t="s">
        <v>31132</v>
      </c>
    </row>
    <row r="9665" spans="1:10" x14ac:dyDescent="0.2">
      <c r="A9665" t="s">
        <v>31129</v>
      </c>
      <c r="B9665" t="s">
        <v>31143</v>
      </c>
      <c r="C9665" t="s">
        <v>31144</v>
      </c>
      <c r="D9665">
        <v>7</v>
      </c>
      <c r="E9665" t="s">
        <v>13</v>
      </c>
      <c r="F9665" t="s">
        <v>13</v>
      </c>
      <c r="J9665" t="s">
        <v>31132</v>
      </c>
    </row>
    <row r="9666" spans="1:10" x14ac:dyDescent="0.2">
      <c r="A9666" t="s">
        <v>31129</v>
      </c>
      <c r="B9666" t="s">
        <v>31145</v>
      </c>
      <c r="C9666" t="s">
        <v>31146</v>
      </c>
      <c r="D9666">
        <v>8</v>
      </c>
      <c r="E9666" t="s">
        <v>13</v>
      </c>
      <c r="F9666" t="s">
        <v>13</v>
      </c>
      <c r="J9666" t="s">
        <v>31132</v>
      </c>
    </row>
    <row r="9667" spans="1:10" x14ac:dyDescent="0.2">
      <c r="A9667" t="s">
        <v>31129</v>
      </c>
      <c r="B9667" t="s">
        <v>31147</v>
      </c>
      <c r="C9667" t="s">
        <v>31148</v>
      </c>
      <c r="D9667">
        <v>9</v>
      </c>
      <c r="E9667" t="s">
        <v>13</v>
      </c>
      <c r="F9667" t="s">
        <v>13</v>
      </c>
      <c r="J9667" t="s">
        <v>31132</v>
      </c>
    </row>
    <row r="9668" spans="1:10" x14ac:dyDescent="0.2">
      <c r="A9668" t="s">
        <v>31149</v>
      </c>
      <c r="B9668" t="s">
        <v>31150</v>
      </c>
      <c r="C9668" t="s">
        <v>31151</v>
      </c>
      <c r="D9668">
        <v>1</v>
      </c>
      <c r="E9668" t="s">
        <v>13</v>
      </c>
      <c r="F9668" t="s">
        <v>13</v>
      </c>
      <c r="J9668" t="s">
        <v>31152</v>
      </c>
    </row>
    <row r="9669" spans="1:10" x14ac:dyDescent="0.2">
      <c r="A9669" t="s">
        <v>31149</v>
      </c>
      <c r="B9669" t="s">
        <v>31153</v>
      </c>
      <c r="C9669" t="s">
        <v>31154</v>
      </c>
      <c r="D9669">
        <v>2</v>
      </c>
      <c r="E9669" t="s">
        <v>13</v>
      </c>
      <c r="F9669" t="s">
        <v>13</v>
      </c>
      <c r="J9669" t="s">
        <v>31152</v>
      </c>
    </row>
    <row r="9670" spans="1:10" ht="16" x14ac:dyDescent="0.2">
      <c r="A9670" t="s">
        <v>31124</v>
      </c>
      <c r="B9670" t="s">
        <v>31155</v>
      </c>
      <c r="C9670" t="s">
        <v>26225</v>
      </c>
      <c r="D9670">
        <v>1</v>
      </c>
      <c r="E9670" t="s">
        <v>13</v>
      </c>
      <c r="F9670" t="s">
        <v>13</v>
      </c>
      <c r="H9670" s="3" t="s">
        <v>31156</v>
      </c>
      <c r="I9670" t="s">
        <v>215</v>
      </c>
      <c r="J9670" t="s">
        <v>31128</v>
      </c>
    </row>
    <row r="9671" spans="1:10" x14ac:dyDescent="0.2">
      <c r="A9671" t="s">
        <v>31149</v>
      </c>
      <c r="B9671" t="s">
        <v>31157</v>
      </c>
      <c r="C9671" t="s">
        <v>31158</v>
      </c>
      <c r="D9671">
        <v>3</v>
      </c>
      <c r="E9671" t="s">
        <v>13</v>
      </c>
      <c r="F9671" t="s">
        <v>13</v>
      </c>
      <c r="J9671" t="s">
        <v>31152</v>
      </c>
    </row>
    <row r="9672" spans="1:10" x14ac:dyDescent="0.2">
      <c r="A9672" t="s">
        <v>31149</v>
      </c>
      <c r="B9672" t="s">
        <v>31159</v>
      </c>
      <c r="C9672" t="s">
        <v>31160</v>
      </c>
      <c r="D9672">
        <v>5</v>
      </c>
      <c r="E9672" t="s">
        <v>13</v>
      </c>
      <c r="F9672" t="s">
        <v>13</v>
      </c>
      <c r="J9672" t="s">
        <v>31152</v>
      </c>
    </row>
    <row r="9673" spans="1:10" x14ac:dyDescent="0.2">
      <c r="A9673" t="s">
        <v>31149</v>
      </c>
      <c r="B9673" t="s">
        <v>31161</v>
      </c>
      <c r="C9673" t="s">
        <v>31162</v>
      </c>
      <c r="D9673">
        <v>6</v>
      </c>
      <c r="E9673" t="s">
        <v>13</v>
      </c>
      <c r="F9673" t="s">
        <v>13</v>
      </c>
      <c r="J9673" t="s">
        <v>31152</v>
      </c>
    </row>
    <row r="9674" spans="1:10" ht="16" x14ac:dyDescent="0.2">
      <c r="A9674" t="s">
        <v>31163</v>
      </c>
      <c r="B9674" t="s">
        <v>31164</v>
      </c>
      <c r="C9674" t="s">
        <v>31165</v>
      </c>
      <c r="D9674">
        <v>2</v>
      </c>
      <c r="E9674" t="s">
        <v>13</v>
      </c>
      <c r="F9674" t="s">
        <v>13</v>
      </c>
      <c r="H9674" s="3" t="s">
        <v>31166</v>
      </c>
      <c r="I9674" t="s">
        <v>995</v>
      </c>
      <c r="J9674" t="s">
        <v>31167</v>
      </c>
    </row>
    <row r="9675" spans="1:10" x14ac:dyDescent="0.2">
      <c r="A9675" t="s">
        <v>31168</v>
      </c>
      <c r="B9675" t="s">
        <v>31169</v>
      </c>
      <c r="C9675" t="s">
        <v>31170</v>
      </c>
      <c r="D9675">
        <v>2</v>
      </c>
      <c r="E9675" t="s">
        <v>13</v>
      </c>
      <c r="F9675" t="s">
        <v>13</v>
      </c>
      <c r="J9675" t="s">
        <v>31171</v>
      </c>
    </row>
    <row r="9676" spans="1:10" ht="16" x14ac:dyDescent="0.2">
      <c r="A9676" t="s">
        <v>31172</v>
      </c>
      <c r="B9676" t="s">
        <v>31173</v>
      </c>
      <c r="C9676" t="s">
        <v>31174</v>
      </c>
      <c r="D9676">
        <v>1</v>
      </c>
      <c r="E9676" t="s">
        <v>13</v>
      </c>
      <c r="F9676" t="s">
        <v>13</v>
      </c>
      <c r="H9676" s="3" t="s">
        <v>31175</v>
      </c>
      <c r="I9676" t="s">
        <v>69</v>
      </c>
      <c r="J9676" t="s">
        <v>31176</v>
      </c>
    </row>
    <row r="9677" spans="1:10" ht="16" x14ac:dyDescent="0.2">
      <c r="A9677" t="s">
        <v>5605</v>
      </c>
      <c r="B9677" t="s">
        <v>4716</v>
      </c>
      <c r="C9677" t="s">
        <v>31177</v>
      </c>
      <c r="D9677">
        <v>1</v>
      </c>
      <c r="E9677" t="s">
        <v>13</v>
      </c>
      <c r="F9677" t="s">
        <v>13</v>
      </c>
      <c r="H9677" s="3" t="s">
        <v>31178</v>
      </c>
      <c r="I9677" t="s">
        <v>126</v>
      </c>
      <c r="J9677" t="s">
        <v>5610</v>
      </c>
    </row>
    <row r="9678" spans="1:10" ht="16" x14ac:dyDescent="0.2">
      <c r="A9678" t="s">
        <v>5605</v>
      </c>
      <c r="B9678" t="s">
        <v>31179</v>
      </c>
      <c r="C9678" t="s">
        <v>31180</v>
      </c>
      <c r="D9678">
        <v>5</v>
      </c>
      <c r="E9678" t="s">
        <v>13</v>
      </c>
      <c r="F9678" t="s">
        <v>13</v>
      </c>
      <c r="H9678" s="3" t="s">
        <v>31178</v>
      </c>
      <c r="I9678" t="s">
        <v>126</v>
      </c>
      <c r="J9678" t="s">
        <v>5610</v>
      </c>
    </row>
    <row r="9679" spans="1:10" ht="16" x14ac:dyDescent="0.2">
      <c r="A9679" t="s">
        <v>5605</v>
      </c>
      <c r="B9679" t="s">
        <v>31181</v>
      </c>
      <c r="C9679" t="s">
        <v>31182</v>
      </c>
      <c r="D9679">
        <v>6</v>
      </c>
      <c r="E9679" t="s">
        <v>13</v>
      </c>
      <c r="F9679" t="s">
        <v>13</v>
      </c>
      <c r="H9679" s="3" t="s">
        <v>31183</v>
      </c>
      <c r="I9679" t="s">
        <v>404</v>
      </c>
      <c r="J9679" t="s">
        <v>5610</v>
      </c>
    </row>
    <row r="9680" spans="1:10" ht="16" x14ac:dyDescent="0.2">
      <c r="A9680" t="s">
        <v>31184</v>
      </c>
      <c r="B9680" t="s">
        <v>31185</v>
      </c>
      <c r="C9680" t="s">
        <v>31186</v>
      </c>
      <c r="D9680">
        <v>2</v>
      </c>
      <c r="E9680" t="s">
        <v>13</v>
      </c>
      <c r="F9680" t="s">
        <v>13</v>
      </c>
      <c r="H9680" s="3" t="s">
        <v>31187</v>
      </c>
      <c r="I9680" t="s">
        <v>62</v>
      </c>
      <c r="J9680" t="s">
        <v>31188</v>
      </c>
    </row>
    <row r="9681" spans="1:10" ht="16" x14ac:dyDescent="0.2">
      <c r="A9681" t="s">
        <v>31189</v>
      </c>
      <c r="B9681" t="s">
        <v>31190</v>
      </c>
      <c r="C9681" t="s">
        <v>31191</v>
      </c>
      <c r="D9681">
        <v>2</v>
      </c>
      <c r="E9681" t="s">
        <v>13</v>
      </c>
      <c r="F9681" t="s">
        <v>13</v>
      </c>
      <c r="H9681" s="3" t="s">
        <v>31192</v>
      </c>
      <c r="I9681" t="s">
        <v>315</v>
      </c>
      <c r="J9681" t="s">
        <v>31193</v>
      </c>
    </row>
    <row r="9682" spans="1:10" ht="16" x14ac:dyDescent="0.2">
      <c r="A9682" t="s">
        <v>31189</v>
      </c>
      <c r="B9682" t="s">
        <v>31194</v>
      </c>
      <c r="C9682" t="s">
        <v>31195</v>
      </c>
      <c r="D9682">
        <v>3</v>
      </c>
      <c r="E9682" t="s">
        <v>13</v>
      </c>
      <c r="F9682" t="s">
        <v>13</v>
      </c>
      <c r="H9682" s="3" t="s">
        <v>31192</v>
      </c>
      <c r="I9682" t="s">
        <v>315</v>
      </c>
      <c r="J9682" t="s">
        <v>31193</v>
      </c>
    </row>
    <row r="9683" spans="1:10" ht="16" x14ac:dyDescent="0.2">
      <c r="A9683" t="s">
        <v>31196</v>
      </c>
      <c r="B9683" t="s">
        <v>31197</v>
      </c>
      <c r="C9683" t="s">
        <v>31198</v>
      </c>
      <c r="D9683">
        <v>1</v>
      </c>
      <c r="E9683" t="s">
        <v>13</v>
      </c>
      <c r="F9683" t="s">
        <v>13</v>
      </c>
      <c r="H9683" s="3" t="s">
        <v>31199</v>
      </c>
      <c r="I9683" t="s">
        <v>918</v>
      </c>
      <c r="J9683" t="s">
        <v>31200</v>
      </c>
    </row>
    <row r="9684" spans="1:10" x14ac:dyDescent="0.2">
      <c r="A9684" t="s">
        <v>31149</v>
      </c>
      <c r="B9684" t="s">
        <v>31201</v>
      </c>
      <c r="C9684" t="s">
        <v>31202</v>
      </c>
      <c r="D9684">
        <v>4</v>
      </c>
      <c r="E9684" t="s">
        <v>13</v>
      </c>
      <c r="F9684" t="s">
        <v>13</v>
      </c>
      <c r="J9684" t="s">
        <v>31152</v>
      </c>
    </row>
    <row r="9685" spans="1:10" ht="16" x14ac:dyDescent="0.2">
      <c r="A9685" t="s">
        <v>31196</v>
      </c>
      <c r="B9685" t="s">
        <v>31203</v>
      </c>
      <c r="C9685" t="s">
        <v>31204</v>
      </c>
      <c r="D9685">
        <v>2</v>
      </c>
      <c r="E9685" t="s">
        <v>13</v>
      </c>
      <c r="F9685" t="s">
        <v>13</v>
      </c>
      <c r="H9685" s="3" t="s">
        <v>31199</v>
      </c>
      <c r="I9685" t="s">
        <v>918</v>
      </c>
      <c r="J9685" t="s">
        <v>31200</v>
      </c>
    </row>
    <row r="9686" spans="1:10" ht="16" x14ac:dyDescent="0.2">
      <c r="A9686" t="s">
        <v>31205</v>
      </c>
      <c r="B9686" t="s">
        <v>31206</v>
      </c>
      <c r="C9686" t="s">
        <v>31207</v>
      </c>
      <c r="D9686">
        <v>8</v>
      </c>
      <c r="E9686" t="s">
        <v>13</v>
      </c>
      <c r="F9686" t="s">
        <v>13</v>
      </c>
      <c r="H9686" s="3" t="s">
        <v>31208</v>
      </c>
      <c r="I9686" t="s">
        <v>106</v>
      </c>
      <c r="J9686" t="s">
        <v>31209</v>
      </c>
    </row>
    <row r="9687" spans="1:10" ht="16" x14ac:dyDescent="0.2">
      <c r="A9687" t="s">
        <v>26110</v>
      </c>
      <c r="B9687" t="s">
        <v>31210</v>
      </c>
      <c r="C9687" t="s">
        <v>31211</v>
      </c>
      <c r="D9687">
        <v>5</v>
      </c>
      <c r="E9687" t="s">
        <v>13</v>
      </c>
      <c r="F9687" t="s">
        <v>13</v>
      </c>
      <c r="H9687" s="3" t="s">
        <v>31212</v>
      </c>
      <c r="I9687" t="s">
        <v>62</v>
      </c>
      <c r="J9687" t="s">
        <v>26115</v>
      </c>
    </row>
    <row r="9688" spans="1:10" ht="16" x14ac:dyDescent="0.2">
      <c r="A9688" t="s">
        <v>31213</v>
      </c>
      <c r="B9688" t="s">
        <v>31214</v>
      </c>
      <c r="C9688" t="s">
        <v>31215</v>
      </c>
      <c r="D9688">
        <v>9</v>
      </c>
      <c r="E9688" t="s">
        <v>13</v>
      </c>
      <c r="F9688" t="s">
        <v>13</v>
      </c>
      <c r="H9688" s="3" t="s">
        <v>31216</v>
      </c>
      <c r="I9688" t="s">
        <v>69</v>
      </c>
      <c r="J9688" t="s">
        <v>31217</v>
      </c>
    </row>
    <row r="9689" spans="1:10" ht="16" x14ac:dyDescent="0.2">
      <c r="A9689" t="s">
        <v>27984</v>
      </c>
      <c r="B9689" t="s">
        <v>31218</v>
      </c>
      <c r="C9689" t="s">
        <v>31219</v>
      </c>
      <c r="D9689">
        <v>10</v>
      </c>
      <c r="E9689" t="s">
        <v>13</v>
      </c>
      <c r="F9689" t="s">
        <v>13</v>
      </c>
      <c r="H9689" s="3" t="s">
        <v>31050</v>
      </c>
      <c r="I9689" t="s">
        <v>824</v>
      </c>
      <c r="J9689" t="s">
        <v>27988</v>
      </c>
    </row>
    <row r="9690" spans="1:10" x14ac:dyDescent="0.2">
      <c r="A9690" t="s">
        <v>31220</v>
      </c>
      <c r="B9690" t="s">
        <v>31221</v>
      </c>
      <c r="C9690" t="s">
        <v>31222</v>
      </c>
      <c r="D9690">
        <v>1</v>
      </c>
      <c r="E9690" t="s">
        <v>13</v>
      </c>
      <c r="F9690" t="s">
        <v>13</v>
      </c>
      <c r="J9690" t="s">
        <v>31223</v>
      </c>
    </row>
    <row r="9691" spans="1:10" x14ac:dyDescent="0.2">
      <c r="A9691" t="s">
        <v>31220</v>
      </c>
      <c r="B9691" t="s">
        <v>31224</v>
      </c>
      <c r="C9691" t="s">
        <v>31225</v>
      </c>
      <c r="D9691">
        <v>2</v>
      </c>
      <c r="E9691" t="s">
        <v>13</v>
      </c>
      <c r="F9691" t="s">
        <v>13</v>
      </c>
      <c r="J9691" t="s">
        <v>31223</v>
      </c>
    </row>
    <row r="9692" spans="1:10" x14ac:dyDescent="0.2">
      <c r="A9692" t="s">
        <v>31220</v>
      </c>
      <c r="B9692" t="s">
        <v>31226</v>
      </c>
      <c r="C9692" t="s">
        <v>31227</v>
      </c>
      <c r="D9692">
        <v>3</v>
      </c>
      <c r="E9692" t="s">
        <v>13</v>
      </c>
      <c r="F9692" t="s">
        <v>13</v>
      </c>
      <c r="J9692" t="s">
        <v>31223</v>
      </c>
    </row>
    <row r="9693" spans="1:10" x14ac:dyDescent="0.2">
      <c r="A9693" t="s">
        <v>31220</v>
      </c>
      <c r="B9693" t="s">
        <v>31228</v>
      </c>
      <c r="C9693" t="s">
        <v>31229</v>
      </c>
      <c r="D9693">
        <v>4</v>
      </c>
      <c r="E9693" t="s">
        <v>13</v>
      </c>
      <c r="F9693" t="s">
        <v>13</v>
      </c>
      <c r="J9693" t="s">
        <v>31223</v>
      </c>
    </row>
    <row r="9694" spans="1:10" ht="16" x14ac:dyDescent="0.2">
      <c r="A9694" t="s">
        <v>31230</v>
      </c>
      <c r="B9694" t="s">
        <v>31231</v>
      </c>
      <c r="C9694" t="s">
        <v>31232</v>
      </c>
      <c r="D9694">
        <v>2</v>
      </c>
      <c r="E9694" t="s">
        <v>13</v>
      </c>
      <c r="F9694" t="s">
        <v>13</v>
      </c>
      <c r="H9694" s="3" t="s">
        <v>31000</v>
      </c>
      <c r="I9694" t="s">
        <v>62</v>
      </c>
      <c r="J9694" t="s">
        <v>31233</v>
      </c>
    </row>
    <row r="9695" spans="1:10" ht="16" x14ac:dyDescent="0.2">
      <c r="A9695" t="s">
        <v>25711</v>
      </c>
      <c r="B9695" t="s">
        <v>31234</v>
      </c>
      <c r="C9695" t="s">
        <v>31235</v>
      </c>
      <c r="D9695">
        <v>3</v>
      </c>
      <c r="E9695" t="s">
        <v>13</v>
      </c>
      <c r="F9695" t="s">
        <v>13</v>
      </c>
      <c r="H9695" s="3" t="s">
        <v>31236</v>
      </c>
      <c r="I9695" t="s">
        <v>524</v>
      </c>
      <c r="J9695" t="s">
        <v>25716</v>
      </c>
    </row>
    <row r="9696" spans="1:10" ht="16" x14ac:dyDescent="0.2">
      <c r="A9696" t="s">
        <v>31237</v>
      </c>
      <c r="B9696" t="s">
        <v>31238</v>
      </c>
      <c r="C9696" t="s">
        <v>31239</v>
      </c>
      <c r="D9696">
        <v>1</v>
      </c>
      <c r="E9696" t="s">
        <v>13</v>
      </c>
      <c r="F9696" t="s">
        <v>13</v>
      </c>
      <c r="H9696" s="3" t="s">
        <v>31240</v>
      </c>
      <c r="I9696" t="s">
        <v>1282</v>
      </c>
      <c r="J9696" t="s">
        <v>31241</v>
      </c>
    </row>
    <row r="9697" spans="1:10" ht="16" x14ac:dyDescent="0.2">
      <c r="A9697" t="s">
        <v>31237</v>
      </c>
      <c r="B9697" t="s">
        <v>31242</v>
      </c>
      <c r="C9697" t="s">
        <v>31243</v>
      </c>
      <c r="D9697">
        <v>2</v>
      </c>
      <c r="E9697" t="s">
        <v>13</v>
      </c>
      <c r="F9697" t="s">
        <v>13</v>
      </c>
      <c r="H9697" s="3" t="s">
        <v>31244</v>
      </c>
      <c r="I9697" t="s">
        <v>1282</v>
      </c>
      <c r="J9697" t="s">
        <v>31241</v>
      </c>
    </row>
    <row r="9698" spans="1:10" ht="16" x14ac:dyDescent="0.2">
      <c r="A9698" t="s">
        <v>20868</v>
      </c>
      <c r="B9698" t="s">
        <v>31245</v>
      </c>
      <c r="C9698" t="s">
        <v>31246</v>
      </c>
      <c r="D9698">
        <v>8</v>
      </c>
      <c r="E9698" t="s">
        <v>13</v>
      </c>
      <c r="F9698" t="s">
        <v>13</v>
      </c>
      <c r="H9698" s="3" t="s">
        <v>31247</v>
      </c>
      <c r="I9698" t="s">
        <v>126</v>
      </c>
      <c r="J9698" t="s">
        <v>20873</v>
      </c>
    </row>
    <row r="9699" spans="1:10" ht="16" x14ac:dyDescent="0.2">
      <c r="A9699" t="s">
        <v>20868</v>
      </c>
      <c r="B9699" t="s">
        <v>31248</v>
      </c>
      <c r="C9699" t="s">
        <v>31249</v>
      </c>
      <c r="D9699">
        <v>10</v>
      </c>
      <c r="E9699" t="s">
        <v>13</v>
      </c>
      <c r="F9699" t="s">
        <v>13</v>
      </c>
      <c r="H9699" s="3" t="s">
        <v>31250</v>
      </c>
      <c r="I9699" t="s">
        <v>126</v>
      </c>
      <c r="J9699" t="s">
        <v>20873</v>
      </c>
    </row>
    <row r="9700" spans="1:10" ht="16" x14ac:dyDescent="0.2">
      <c r="A9700" t="s">
        <v>31205</v>
      </c>
      <c r="B9700" t="s">
        <v>31251</v>
      </c>
      <c r="C9700" t="s">
        <v>31252</v>
      </c>
      <c r="D9700">
        <v>2</v>
      </c>
      <c r="E9700" t="s">
        <v>13</v>
      </c>
      <c r="F9700" t="s">
        <v>13</v>
      </c>
      <c r="H9700" s="3" t="s">
        <v>31253</v>
      </c>
      <c r="I9700" t="s">
        <v>106</v>
      </c>
      <c r="J9700" t="s">
        <v>31209</v>
      </c>
    </row>
    <row r="9701" spans="1:10" ht="16" x14ac:dyDescent="0.2">
      <c r="A9701" t="s">
        <v>20868</v>
      </c>
      <c r="B9701" t="s">
        <v>31254</v>
      </c>
      <c r="C9701" t="s">
        <v>31255</v>
      </c>
      <c r="D9701">
        <v>12</v>
      </c>
      <c r="E9701" t="s">
        <v>13</v>
      </c>
      <c r="F9701" t="s">
        <v>13</v>
      </c>
      <c r="H9701" s="3" t="s">
        <v>31256</v>
      </c>
      <c r="I9701" t="s">
        <v>126</v>
      </c>
      <c r="J9701" t="s">
        <v>20873</v>
      </c>
    </row>
    <row r="9702" spans="1:10" x14ac:dyDescent="0.2">
      <c r="A9702" t="s">
        <v>31257</v>
      </c>
      <c r="B9702" t="s">
        <v>31258</v>
      </c>
      <c r="C9702" t="s">
        <v>31259</v>
      </c>
      <c r="D9702">
        <v>3</v>
      </c>
      <c r="E9702" t="s">
        <v>13</v>
      </c>
      <c r="F9702" t="s">
        <v>13</v>
      </c>
      <c r="J9702" t="s">
        <v>31260</v>
      </c>
    </row>
    <row r="9703" spans="1:10" ht="16" x14ac:dyDescent="0.2">
      <c r="A9703" t="s">
        <v>31261</v>
      </c>
      <c r="B9703" t="s">
        <v>31262</v>
      </c>
      <c r="C9703" t="s">
        <v>31263</v>
      </c>
      <c r="D9703">
        <v>1</v>
      </c>
      <c r="E9703" t="s">
        <v>13</v>
      </c>
      <c r="F9703" t="s">
        <v>13066</v>
      </c>
      <c r="H9703" s="3" t="s">
        <v>31264</v>
      </c>
      <c r="I9703" t="s">
        <v>106</v>
      </c>
      <c r="J9703" t="s">
        <v>31265</v>
      </c>
    </row>
    <row r="9704" spans="1:10" ht="16" x14ac:dyDescent="0.2">
      <c r="A9704" t="s">
        <v>4348</v>
      </c>
      <c r="B9704" t="s">
        <v>31266</v>
      </c>
      <c r="C9704" t="s">
        <v>31267</v>
      </c>
      <c r="D9704">
        <v>3</v>
      </c>
      <c r="E9704" t="s">
        <v>13</v>
      </c>
      <c r="F9704" t="s">
        <v>13</v>
      </c>
      <c r="H9704" s="3" t="s">
        <v>31268</v>
      </c>
      <c r="I9704" t="s">
        <v>509</v>
      </c>
      <c r="J9704" t="s">
        <v>4353</v>
      </c>
    </row>
    <row r="9705" spans="1:10" ht="16" x14ac:dyDescent="0.2">
      <c r="A9705" t="s">
        <v>31269</v>
      </c>
      <c r="B9705" t="s">
        <v>31270</v>
      </c>
      <c r="C9705" t="s">
        <v>31271</v>
      </c>
      <c r="D9705">
        <v>3</v>
      </c>
      <c r="E9705" t="s">
        <v>13</v>
      </c>
      <c r="F9705" t="s">
        <v>13</v>
      </c>
      <c r="H9705" s="3" t="s">
        <v>31272</v>
      </c>
      <c r="I9705" t="s">
        <v>62</v>
      </c>
      <c r="J9705" t="s">
        <v>31273</v>
      </c>
    </row>
    <row r="9706" spans="1:10" x14ac:dyDescent="0.2">
      <c r="A9706" t="s">
        <v>7065</v>
      </c>
      <c r="B9706" t="s">
        <v>31274</v>
      </c>
      <c r="C9706" t="s">
        <v>31275</v>
      </c>
      <c r="D9706">
        <v>4</v>
      </c>
      <c r="E9706" t="s">
        <v>13</v>
      </c>
      <c r="F9706" t="s">
        <v>13</v>
      </c>
      <c r="J9706" t="s">
        <v>7070</v>
      </c>
    </row>
    <row r="9707" spans="1:10" ht="16" x14ac:dyDescent="0.2">
      <c r="A9707" t="s">
        <v>8580</v>
      </c>
      <c r="B9707" t="s">
        <v>31276</v>
      </c>
      <c r="C9707" t="s">
        <v>31277</v>
      </c>
      <c r="D9707">
        <v>9</v>
      </c>
      <c r="E9707" t="s">
        <v>13</v>
      </c>
      <c r="F9707" t="s">
        <v>13</v>
      </c>
      <c r="H9707" s="3" t="s">
        <v>31278</v>
      </c>
      <c r="I9707" t="s">
        <v>3030</v>
      </c>
      <c r="J9707" t="s">
        <v>8585</v>
      </c>
    </row>
    <row r="9708" spans="1:10" ht="16" x14ac:dyDescent="0.2">
      <c r="A9708" t="s">
        <v>19706</v>
      </c>
      <c r="B9708" t="s">
        <v>31279</v>
      </c>
      <c r="C9708" t="s">
        <v>31280</v>
      </c>
      <c r="D9708">
        <v>1</v>
      </c>
      <c r="E9708" t="s">
        <v>13</v>
      </c>
      <c r="F9708" t="s">
        <v>13</v>
      </c>
      <c r="H9708" s="3" t="s">
        <v>31281</v>
      </c>
      <c r="I9708" t="s">
        <v>31282</v>
      </c>
      <c r="J9708" t="s">
        <v>19711</v>
      </c>
    </row>
    <row r="9709" spans="1:10" ht="16" x14ac:dyDescent="0.2">
      <c r="A9709" t="s">
        <v>31283</v>
      </c>
      <c r="B9709" t="s">
        <v>31284</v>
      </c>
      <c r="C9709" t="s">
        <v>31027</v>
      </c>
      <c r="D9709">
        <v>3</v>
      </c>
      <c r="E9709" t="s">
        <v>13</v>
      </c>
      <c r="F9709" t="s">
        <v>13</v>
      </c>
      <c r="H9709" s="3" t="s">
        <v>31285</v>
      </c>
      <c r="I9709" t="s">
        <v>62</v>
      </c>
      <c r="J9709" t="s">
        <v>31286</v>
      </c>
    </row>
    <row r="9710" spans="1:10" ht="16" x14ac:dyDescent="0.2">
      <c r="A9710" t="s">
        <v>5460</v>
      </c>
      <c r="B9710" t="s">
        <v>31287</v>
      </c>
      <c r="C9710" t="s">
        <v>31288</v>
      </c>
      <c r="D9710">
        <v>2</v>
      </c>
      <c r="E9710" t="s">
        <v>13</v>
      </c>
      <c r="F9710" t="s">
        <v>13</v>
      </c>
      <c r="H9710" s="3" t="s">
        <v>31289</v>
      </c>
      <c r="I9710" t="s">
        <v>106</v>
      </c>
      <c r="J9710" t="s">
        <v>5461</v>
      </c>
    </row>
    <row r="9711" spans="1:10" ht="16" x14ac:dyDescent="0.2">
      <c r="A9711" t="s">
        <v>14993</v>
      </c>
      <c r="B9711" t="s">
        <v>31290</v>
      </c>
      <c r="C9711" t="s">
        <v>31291</v>
      </c>
      <c r="D9711">
        <v>3</v>
      </c>
      <c r="E9711" t="s">
        <v>13</v>
      </c>
      <c r="F9711" t="s">
        <v>13</v>
      </c>
      <c r="H9711" s="3" t="s">
        <v>31292</v>
      </c>
      <c r="I9711" t="s">
        <v>714</v>
      </c>
      <c r="J9711" t="s">
        <v>14997</v>
      </c>
    </row>
    <row r="9712" spans="1:10" ht="16" x14ac:dyDescent="0.2">
      <c r="A9712" t="s">
        <v>24173</v>
      </c>
      <c r="B9712" t="s">
        <v>31293</v>
      </c>
      <c r="C9712" t="s">
        <v>31294</v>
      </c>
      <c r="D9712">
        <v>1</v>
      </c>
      <c r="E9712" t="s">
        <v>13</v>
      </c>
      <c r="F9712" t="s">
        <v>13</v>
      </c>
      <c r="H9712" s="3" t="s">
        <v>31295</v>
      </c>
      <c r="I9712" t="s">
        <v>404</v>
      </c>
      <c r="J9712" t="s">
        <v>24174</v>
      </c>
    </row>
    <row r="9713" spans="1:10" ht="16" x14ac:dyDescent="0.2">
      <c r="A9713" t="s">
        <v>26110</v>
      </c>
      <c r="B9713" t="s">
        <v>31296</v>
      </c>
      <c r="C9713" t="s">
        <v>31297</v>
      </c>
      <c r="D9713">
        <v>4</v>
      </c>
      <c r="E9713" t="s">
        <v>13</v>
      </c>
      <c r="F9713" t="s">
        <v>13</v>
      </c>
      <c r="H9713" s="3" t="s">
        <v>31212</v>
      </c>
      <c r="I9713" t="s">
        <v>62</v>
      </c>
      <c r="J9713" t="s">
        <v>26115</v>
      </c>
    </row>
    <row r="9714" spans="1:10" ht="16" x14ac:dyDescent="0.2">
      <c r="A9714" t="s">
        <v>31298</v>
      </c>
      <c r="B9714" t="s">
        <v>31299</v>
      </c>
      <c r="C9714" t="s">
        <v>31300</v>
      </c>
      <c r="D9714">
        <v>1</v>
      </c>
      <c r="E9714" t="s">
        <v>13</v>
      </c>
      <c r="F9714" t="s">
        <v>13</v>
      </c>
      <c r="H9714" s="3" t="s">
        <v>31301</v>
      </c>
      <c r="I9714" t="s">
        <v>315</v>
      </c>
      <c r="J9714" t="s">
        <v>31302</v>
      </c>
    </row>
    <row r="9715" spans="1:10" ht="16" x14ac:dyDescent="0.2">
      <c r="A9715" t="s">
        <v>141</v>
      </c>
      <c r="B9715" t="s">
        <v>30943</v>
      </c>
      <c r="C9715" t="s">
        <v>30944</v>
      </c>
      <c r="D9715">
        <v>3</v>
      </c>
      <c r="E9715" t="s">
        <v>13</v>
      </c>
      <c r="F9715" t="s">
        <v>13</v>
      </c>
      <c r="H9715" s="3" t="s">
        <v>30939</v>
      </c>
      <c r="I9715" t="s">
        <v>146</v>
      </c>
      <c r="J9715" t="s">
        <v>147</v>
      </c>
    </row>
    <row r="9716" spans="1:10" ht="16" x14ac:dyDescent="0.2">
      <c r="A9716" t="s">
        <v>31303</v>
      </c>
      <c r="B9716" t="s">
        <v>31304</v>
      </c>
      <c r="C9716" t="s">
        <v>31305</v>
      </c>
      <c r="D9716">
        <v>4</v>
      </c>
      <c r="E9716" t="s">
        <v>13</v>
      </c>
      <c r="F9716" t="s">
        <v>13</v>
      </c>
      <c r="H9716" s="3" t="s">
        <v>31306</v>
      </c>
      <c r="I9716" t="s">
        <v>106</v>
      </c>
      <c r="J9716" t="s">
        <v>31307</v>
      </c>
    </row>
    <row r="9717" spans="1:10" x14ac:dyDescent="0.2">
      <c r="A9717" t="s">
        <v>31308</v>
      </c>
      <c r="B9717" t="s">
        <v>31309</v>
      </c>
      <c r="C9717" t="s">
        <v>31310</v>
      </c>
      <c r="D9717">
        <v>4</v>
      </c>
      <c r="E9717" t="s">
        <v>13</v>
      </c>
      <c r="F9717" t="s">
        <v>13</v>
      </c>
      <c r="J9717" t="s">
        <v>31311</v>
      </c>
    </row>
    <row r="9718" spans="1:10" ht="16" x14ac:dyDescent="0.2">
      <c r="A9718" t="s">
        <v>31312</v>
      </c>
      <c r="B9718" t="s">
        <v>31279</v>
      </c>
      <c r="C9718" t="s">
        <v>31280</v>
      </c>
      <c r="D9718">
        <v>1</v>
      </c>
      <c r="E9718" t="s">
        <v>13</v>
      </c>
      <c r="F9718" t="s">
        <v>13</v>
      </c>
      <c r="H9718" s="3" t="s">
        <v>31313</v>
      </c>
      <c r="I9718" t="s">
        <v>62</v>
      </c>
      <c r="J9718" t="s">
        <v>31314</v>
      </c>
    </row>
    <row r="9719" spans="1:10" ht="16" x14ac:dyDescent="0.2">
      <c r="A9719" t="s">
        <v>31315</v>
      </c>
      <c r="B9719" t="s">
        <v>31316</v>
      </c>
      <c r="C9719" t="s">
        <v>31317</v>
      </c>
      <c r="D9719">
        <v>2</v>
      </c>
      <c r="E9719" t="s">
        <v>13</v>
      </c>
      <c r="F9719" t="s">
        <v>13</v>
      </c>
      <c r="H9719" s="3" t="s">
        <v>31318</v>
      </c>
      <c r="I9719" t="s">
        <v>47</v>
      </c>
      <c r="J9719" t="s">
        <v>31319</v>
      </c>
    </row>
    <row r="9720" spans="1:10" ht="16" x14ac:dyDescent="0.2">
      <c r="A9720" t="s">
        <v>26116</v>
      </c>
      <c r="B9720" t="s">
        <v>31296</v>
      </c>
      <c r="C9720" t="s">
        <v>31297</v>
      </c>
      <c r="D9720">
        <v>5</v>
      </c>
      <c r="E9720" t="s">
        <v>13</v>
      </c>
      <c r="F9720" t="s">
        <v>13</v>
      </c>
      <c r="H9720" s="3" t="s">
        <v>31212</v>
      </c>
      <c r="I9720" t="s">
        <v>62</v>
      </c>
      <c r="J9720" t="s">
        <v>26119</v>
      </c>
    </row>
    <row r="9721" spans="1:10" ht="16" x14ac:dyDescent="0.2">
      <c r="A9721" t="s">
        <v>26116</v>
      </c>
      <c r="B9721" t="s">
        <v>31210</v>
      </c>
      <c r="C9721" t="s">
        <v>31211</v>
      </c>
      <c r="D9721">
        <v>6</v>
      </c>
      <c r="E9721" t="s">
        <v>13</v>
      </c>
      <c r="F9721" t="s">
        <v>13</v>
      </c>
      <c r="H9721" s="3" t="s">
        <v>31212</v>
      </c>
      <c r="I9721" t="s">
        <v>62</v>
      </c>
      <c r="J9721" t="s">
        <v>26119</v>
      </c>
    </row>
    <row r="9722" spans="1:10" ht="16" x14ac:dyDescent="0.2">
      <c r="A9722" t="s">
        <v>31320</v>
      </c>
      <c r="B9722" t="s">
        <v>31321</v>
      </c>
      <c r="C9722" t="s">
        <v>31322</v>
      </c>
      <c r="D9722">
        <v>1</v>
      </c>
      <c r="E9722" t="s">
        <v>13</v>
      </c>
      <c r="F9722" t="s">
        <v>13</v>
      </c>
      <c r="H9722" s="3" t="s">
        <v>31323</v>
      </c>
      <c r="I9722" t="s">
        <v>146</v>
      </c>
      <c r="J9722" t="s">
        <v>31324</v>
      </c>
    </row>
    <row r="9723" spans="1:10" ht="16" x14ac:dyDescent="0.2">
      <c r="A9723" t="s">
        <v>10858</v>
      </c>
      <c r="B9723" t="s">
        <v>31325</v>
      </c>
      <c r="C9723" t="s">
        <v>31326</v>
      </c>
      <c r="D9723">
        <v>1</v>
      </c>
      <c r="E9723" t="s">
        <v>13</v>
      </c>
      <c r="F9723" t="s">
        <v>13</v>
      </c>
      <c r="H9723" s="3" t="s">
        <v>31327</v>
      </c>
      <c r="I9723" t="s">
        <v>62</v>
      </c>
      <c r="J9723" t="s">
        <v>10862</v>
      </c>
    </row>
    <row r="9724" spans="1:10" ht="16" x14ac:dyDescent="0.2">
      <c r="A9724" t="s">
        <v>10858</v>
      </c>
      <c r="B9724" t="s">
        <v>31328</v>
      </c>
      <c r="C9724" t="s">
        <v>31329</v>
      </c>
      <c r="D9724">
        <v>3</v>
      </c>
      <c r="E9724" t="s">
        <v>13</v>
      </c>
      <c r="F9724" t="s">
        <v>13</v>
      </c>
      <c r="H9724" s="3" t="s">
        <v>31327</v>
      </c>
      <c r="I9724" t="s">
        <v>62</v>
      </c>
      <c r="J9724" t="s">
        <v>10862</v>
      </c>
    </row>
    <row r="9725" spans="1:10" x14ac:dyDescent="0.2">
      <c r="A9725" t="s">
        <v>31330</v>
      </c>
      <c r="B9725" t="s">
        <v>31331</v>
      </c>
      <c r="C9725" t="s">
        <v>31332</v>
      </c>
      <c r="D9725">
        <v>3</v>
      </c>
      <c r="E9725" t="s">
        <v>13</v>
      </c>
      <c r="F9725" t="s">
        <v>13</v>
      </c>
      <c r="J9725" t="s">
        <v>31333</v>
      </c>
    </row>
    <row r="9726" spans="1:10" ht="16" x14ac:dyDescent="0.2">
      <c r="A9726" t="s">
        <v>3334</v>
      </c>
      <c r="B9726" t="s">
        <v>31334</v>
      </c>
      <c r="C9726" t="s">
        <v>31335</v>
      </c>
      <c r="D9726">
        <v>2</v>
      </c>
      <c r="E9726" t="s">
        <v>13</v>
      </c>
      <c r="F9726" t="s">
        <v>13</v>
      </c>
      <c r="H9726" s="3" t="s">
        <v>31000</v>
      </c>
      <c r="I9726" t="s">
        <v>62</v>
      </c>
      <c r="J9726" t="s">
        <v>3338</v>
      </c>
    </row>
    <row r="9727" spans="1:10" ht="16" x14ac:dyDescent="0.2">
      <c r="A9727" t="s">
        <v>5536</v>
      </c>
      <c r="B9727" t="s">
        <v>31336</v>
      </c>
      <c r="C9727" t="s">
        <v>31337</v>
      </c>
      <c r="D9727">
        <v>6</v>
      </c>
      <c r="E9727" t="s">
        <v>13</v>
      </c>
      <c r="F9727" t="s">
        <v>13</v>
      </c>
      <c r="H9727" s="3" t="s">
        <v>31208</v>
      </c>
      <c r="I9727" t="s">
        <v>106</v>
      </c>
      <c r="J9727" t="s">
        <v>5537</v>
      </c>
    </row>
    <row r="9728" spans="1:10" ht="16" x14ac:dyDescent="0.2">
      <c r="A9728" t="s">
        <v>5536</v>
      </c>
      <c r="B9728" t="s">
        <v>31338</v>
      </c>
      <c r="C9728" t="s">
        <v>31339</v>
      </c>
      <c r="D9728">
        <v>7</v>
      </c>
      <c r="E9728" t="s">
        <v>13</v>
      </c>
      <c r="F9728" t="s">
        <v>13</v>
      </c>
      <c r="H9728" s="3" t="s">
        <v>31208</v>
      </c>
      <c r="I9728" t="s">
        <v>106</v>
      </c>
      <c r="J9728" t="s">
        <v>5537</v>
      </c>
    </row>
    <row r="9729" spans="1:10" ht="16" x14ac:dyDescent="0.2">
      <c r="A9729" t="s">
        <v>5536</v>
      </c>
      <c r="B9729" t="s">
        <v>31340</v>
      </c>
      <c r="C9729" t="s">
        <v>31341</v>
      </c>
      <c r="D9729">
        <v>8</v>
      </c>
      <c r="E9729" t="s">
        <v>13</v>
      </c>
      <c r="F9729" t="s">
        <v>13</v>
      </c>
      <c r="H9729" s="3" t="s">
        <v>31342</v>
      </c>
      <c r="I9729" t="s">
        <v>106</v>
      </c>
      <c r="J9729" t="s">
        <v>5537</v>
      </c>
    </row>
    <row r="9730" spans="1:10" x14ac:dyDescent="0.2">
      <c r="A9730" t="s">
        <v>31343</v>
      </c>
      <c r="B9730" t="s">
        <v>31344</v>
      </c>
      <c r="C9730" t="s">
        <v>31345</v>
      </c>
      <c r="D9730">
        <v>3</v>
      </c>
      <c r="E9730" t="s">
        <v>13</v>
      </c>
      <c r="F9730" t="s">
        <v>13</v>
      </c>
      <c r="J9730" t="s">
        <v>31346</v>
      </c>
    </row>
    <row r="9731" spans="1:10" ht="16" x14ac:dyDescent="0.2">
      <c r="A9731" t="s">
        <v>5536</v>
      </c>
      <c r="B9731" t="s">
        <v>31347</v>
      </c>
      <c r="C9731" t="s">
        <v>31348</v>
      </c>
      <c r="D9731">
        <v>9</v>
      </c>
      <c r="E9731" t="s">
        <v>13</v>
      </c>
      <c r="F9731" t="s">
        <v>13</v>
      </c>
      <c r="H9731" s="3" t="s">
        <v>31349</v>
      </c>
      <c r="I9731" t="s">
        <v>106</v>
      </c>
      <c r="J9731" t="s">
        <v>5537</v>
      </c>
    </row>
    <row r="9732" spans="1:10" ht="16" x14ac:dyDescent="0.2">
      <c r="A9732" t="s">
        <v>210</v>
      </c>
      <c r="B9732" t="s">
        <v>31350</v>
      </c>
      <c r="C9732" t="s">
        <v>31351</v>
      </c>
      <c r="D9732">
        <v>5</v>
      </c>
      <c r="E9732" t="s">
        <v>13</v>
      </c>
      <c r="F9732" t="s">
        <v>13</v>
      </c>
      <c r="H9732" s="3" t="s">
        <v>31352</v>
      </c>
      <c r="I9732" t="s">
        <v>215</v>
      </c>
      <c r="J9732" t="s">
        <v>216</v>
      </c>
    </row>
    <row r="9733" spans="1:10" ht="16" x14ac:dyDescent="0.2">
      <c r="A9733" t="s">
        <v>31353</v>
      </c>
      <c r="B9733" t="s">
        <v>31354</v>
      </c>
      <c r="C9733" t="s">
        <v>31355</v>
      </c>
      <c r="D9733">
        <v>1</v>
      </c>
      <c r="E9733" t="s">
        <v>13</v>
      </c>
      <c r="F9733" t="s">
        <v>13</v>
      </c>
      <c r="H9733" s="3" t="s">
        <v>31356</v>
      </c>
      <c r="I9733" t="s">
        <v>404</v>
      </c>
      <c r="J9733" t="s">
        <v>31357</v>
      </c>
    </row>
    <row r="9734" spans="1:10" x14ac:dyDescent="0.2">
      <c r="A9734" t="s">
        <v>31358</v>
      </c>
      <c r="B9734" t="s">
        <v>31359</v>
      </c>
      <c r="C9734" t="s">
        <v>31360</v>
      </c>
      <c r="D9734">
        <v>4</v>
      </c>
      <c r="E9734" t="s">
        <v>13</v>
      </c>
      <c r="F9734" t="s">
        <v>13</v>
      </c>
      <c r="J9734" t="s">
        <v>31361</v>
      </c>
    </row>
    <row r="9735" spans="1:10" ht="16" x14ac:dyDescent="0.2">
      <c r="A9735" t="s">
        <v>8868</v>
      </c>
      <c r="B9735" t="s">
        <v>31362</v>
      </c>
      <c r="C9735" t="s">
        <v>31363</v>
      </c>
      <c r="D9735">
        <v>2</v>
      </c>
      <c r="E9735" t="s">
        <v>13</v>
      </c>
      <c r="F9735" t="s">
        <v>13</v>
      </c>
      <c r="H9735" s="3" t="s">
        <v>31364</v>
      </c>
      <c r="I9735" t="s">
        <v>31365</v>
      </c>
      <c r="J9735" t="s">
        <v>8873</v>
      </c>
    </row>
    <row r="9736" spans="1:10" ht="32" x14ac:dyDescent="0.2">
      <c r="A9736" t="s">
        <v>18064</v>
      </c>
      <c r="B9736" t="s">
        <v>31366</v>
      </c>
      <c r="C9736" t="s">
        <v>31367</v>
      </c>
      <c r="D9736">
        <v>3</v>
      </c>
      <c r="E9736" t="s">
        <v>13</v>
      </c>
      <c r="F9736" t="s">
        <v>13</v>
      </c>
      <c r="H9736" s="3" t="s">
        <v>31368</v>
      </c>
      <c r="I9736" t="s">
        <v>69</v>
      </c>
      <c r="J9736" t="s">
        <v>18069</v>
      </c>
    </row>
    <row r="9737" spans="1:10" ht="16" x14ac:dyDescent="0.2">
      <c r="A9737" t="s">
        <v>31369</v>
      </c>
      <c r="B9737" t="s">
        <v>31370</v>
      </c>
      <c r="C9737" t="s">
        <v>31371</v>
      </c>
      <c r="D9737">
        <v>3</v>
      </c>
      <c r="E9737" t="s">
        <v>13</v>
      </c>
      <c r="F9737" t="s">
        <v>13</v>
      </c>
      <c r="H9737" s="3" t="s">
        <v>31372</v>
      </c>
      <c r="I9737" t="s">
        <v>106</v>
      </c>
      <c r="J9737" t="s">
        <v>31373</v>
      </c>
    </row>
    <row r="9738" spans="1:10" ht="16" x14ac:dyDescent="0.2">
      <c r="A9738" t="s">
        <v>31374</v>
      </c>
      <c r="B9738" t="s">
        <v>9312</v>
      </c>
      <c r="C9738" t="s">
        <v>31375</v>
      </c>
      <c r="D9738">
        <v>2</v>
      </c>
      <c r="E9738" t="s">
        <v>13</v>
      </c>
      <c r="F9738" t="s">
        <v>13</v>
      </c>
      <c r="H9738" s="3" t="s">
        <v>31376</v>
      </c>
      <c r="I9738" t="s">
        <v>547</v>
      </c>
      <c r="J9738" t="s">
        <v>31377</v>
      </c>
    </row>
    <row r="9739" spans="1:10" ht="16" x14ac:dyDescent="0.2">
      <c r="A9739" t="s">
        <v>31374</v>
      </c>
      <c r="B9739" t="s">
        <v>16568</v>
      </c>
      <c r="C9739" t="s">
        <v>31378</v>
      </c>
      <c r="D9739">
        <v>3</v>
      </c>
      <c r="E9739" t="s">
        <v>13</v>
      </c>
      <c r="F9739" t="s">
        <v>13</v>
      </c>
      <c r="H9739" s="3" t="s">
        <v>31376</v>
      </c>
      <c r="I9739" t="s">
        <v>547</v>
      </c>
      <c r="J9739" t="s">
        <v>31377</v>
      </c>
    </row>
    <row r="9740" spans="1:10" ht="16" x14ac:dyDescent="0.2">
      <c r="A9740" t="s">
        <v>31379</v>
      </c>
      <c r="B9740" t="s">
        <v>31380</v>
      </c>
      <c r="C9740" t="s">
        <v>31381</v>
      </c>
      <c r="D9740">
        <v>1</v>
      </c>
      <c r="E9740" t="s">
        <v>13</v>
      </c>
      <c r="F9740" t="s">
        <v>13</v>
      </c>
      <c r="H9740" s="3" t="s">
        <v>31382</v>
      </c>
      <c r="I9740" t="s">
        <v>1725</v>
      </c>
      <c r="J9740" t="s">
        <v>31383</v>
      </c>
    </row>
    <row r="9741" spans="1:10" ht="16" x14ac:dyDescent="0.2">
      <c r="A9741" t="s">
        <v>31384</v>
      </c>
      <c r="B9741" t="s">
        <v>31385</v>
      </c>
      <c r="C9741" t="s">
        <v>31386</v>
      </c>
      <c r="D9741">
        <v>1</v>
      </c>
      <c r="E9741" t="s">
        <v>13</v>
      </c>
      <c r="F9741" t="s">
        <v>13</v>
      </c>
      <c r="H9741" s="3" t="s">
        <v>31387</v>
      </c>
      <c r="I9741" t="s">
        <v>2961</v>
      </c>
      <c r="J9741" t="s">
        <v>31388</v>
      </c>
    </row>
    <row r="9742" spans="1:10" x14ac:dyDescent="0.2">
      <c r="A9742" t="s">
        <v>31389</v>
      </c>
      <c r="B9742" t="s">
        <v>31390</v>
      </c>
      <c r="C9742" t="s">
        <v>31391</v>
      </c>
      <c r="D9742">
        <v>1</v>
      </c>
      <c r="E9742" t="s">
        <v>13</v>
      </c>
      <c r="F9742" t="s">
        <v>13</v>
      </c>
      <c r="J9742" t="s">
        <v>31392</v>
      </c>
    </row>
    <row r="9743" spans="1:10" ht="16" x14ac:dyDescent="0.2">
      <c r="A9743" t="s">
        <v>31393</v>
      </c>
      <c r="B9743" t="s">
        <v>31394</v>
      </c>
      <c r="C9743" t="s">
        <v>31395</v>
      </c>
      <c r="D9743">
        <v>1</v>
      </c>
      <c r="E9743" t="s">
        <v>13</v>
      </c>
      <c r="F9743" t="s">
        <v>13</v>
      </c>
      <c r="H9743" s="3" t="s">
        <v>31396</v>
      </c>
      <c r="I9743" t="s">
        <v>3030</v>
      </c>
      <c r="J9743" t="s">
        <v>31397</v>
      </c>
    </row>
    <row r="9744" spans="1:10" ht="16" x14ac:dyDescent="0.2">
      <c r="A9744" t="s">
        <v>5536</v>
      </c>
      <c r="B9744" t="s">
        <v>31398</v>
      </c>
      <c r="C9744" t="s">
        <v>31399</v>
      </c>
      <c r="D9744">
        <v>11</v>
      </c>
      <c r="E9744" t="s">
        <v>13</v>
      </c>
      <c r="F9744" t="s">
        <v>13</v>
      </c>
      <c r="H9744" s="3" t="s">
        <v>31400</v>
      </c>
      <c r="I9744" t="s">
        <v>106</v>
      </c>
      <c r="J9744" t="s">
        <v>5537</v>
      </c>
    </row>
    <row r="9745" spans="1:10" ht="16" x14ac:dyDescent="0.2">
      <c r="A9745" t="s">
        <v>31308</v>
      </c>
      <c r="B9745" t="s">
        <v>31401</v>
      </c>
      <c r="C9745" t="s">
        <v>31402</v>
      </c>
      <c r="D9745">
        <v>3</v>
      </c>
      <c r="E9745" t="s">
        <v>13</v>
      </c>
      <c r="F9745" t="s">
        <v>13</v>
      </c>
      <c r="H9745" s="3" t="s">
        <v>31403</v>
      </c>
      <c r="I9745" t="s">
        <v>62</v>
      </c>
      <c r="J9745" t="s">
        <v>31311</v>
      </c>
    </row>
    <row r="9746" spans="1:10" x14ac:dyDescent="0.2">
      <c r="A9746" t="s">
        <v>31343</v>
      </c>
      <c r="B9746" t="s">
        <v>31404</v>
      </c>
      <c r="C9746" t="s">
        <v>31405</v>
      </c>
      <c r="D9746">
        <v>2</v>
      </c>
      <c r="E9746" t="s">
        <v>13</v>
      </c>
      <c r="F9746" t="s">
        <v>13</v>
      </c>
      <c r="J9746" t="s">
        <v>31346</v>
      </c>
    </row>
    <row r="9747" spans="1:10" ht="16" x14ac:dyDescent="0.2">
      <c r="A9747" t="s">
        <v>4550</v>
      </c>
      <c r="B9747" t="s">
        <v>31406</v>
      </c>
      <c r="C9747" t="s">
        <v>31407</v>
      </c>
      <c r="D9747">
        <v>10</v>
      </c>
      <c r="E9747" t="s">
        <v>13</v>
      </c>
      <c r="F9747" t="s">
        <v>13</v>
      </c>
      <c r="H9747" s="3" t="s">
        <v>31408</v>
      </c>
      <c r="I9747" t="s">
        <v>62</v>
      </c>
      <c r="J9747" t="s">
        <v>4555</v>
      </c>
    </row>
    <row r="9748" spans="1:10" x14ac:dyDescent="0.2">
      <c r="A9748" t="s">
        <v>31409</v>
      </c>
      <c r="B9748" t="s">
        <v>31410</v>
      </c>
      <c r="C9748" t="s">
        <v>31411</v>
      </c>
      <c r="D9748">
        <v>1</v>
      </c>
      <c r="E9748" t="s">
        <v>13</v>
      </c>
      <c r="F9748" t="s">
        <v>13</v>
      </c>
      <c r="J9748" t="s">
        <v>31412</v>
      </c>
    </row>
    <row r="9749" spans="1:10" x14ac:dyDescent="0.2">
      <c r="A9749" t="s">
        <v>31409</v>
      </c>
      <c r="B9749" t="s">
        <v>31413</v>
      </c>
      <c r="C9749" t="s">
        <v>31414</v>
      </c>
      <c r="D9749">
        <v>2</v>
      </c>
      <c r="E9749" t="s">
        <v>13</v>
      </c>
      <c r="F9749" t="s">
        <v>13</v>
      </c>
      <c r="J9749" t="s">
        <v>31412</v>
      </c>
    </row>
    <row r="9750" spans="1:10" x14ac:dyDescent="0.2">
      <c r="A9750" t="s">
        <v>31409</v>
      </c>
      <c r="B9750" t="s">
        <v>31415</v>
      </c>
      <c r="C9750" t="s">
        <v>31416</v>
      </c>
      <c r="D9750">
        <v>3</v>
      </c>
      <c r="E9750" t="s">
        <v>13</v>
      </c>
      <c r="F9750" t="s">
        <v>13</v>
      </c>
      <c r="J9750" t="s">
        <v>31412</v>
      </c>
    </row>
    <row r="9751" spans="1:10" ht="16" x14ac:dyDescent="0.2">
      <c r="A9751" t="s">
        <v>31417</v>
      </c>
      <c r="B9751" t="s">
        <v>31418</v>
      </c>
      <c r="C9751" t="s">
        <v>31419</v>
      </c>
      <c r="D9751">
        <v>6</v>
      </c>
      <c r="E9751" t="s">
        <v>13</v>
      </c>
      <c r="F9751" t="s">
        <v>13</v>
      </c>
      <c r="H9751" s="3" t="s">
        <v>31420</v>
      </c>
      <c r="I9751" t="s">
        <v>62</v>
      </c>
      <c r="J9751" t="s">
        <v>31421</v>
      </c>
    </row>
    <row r="9752" spans="1:10" ht="16" x14ac:dyDescent="0.2">
      <c r="A9752" t="s">
        <v>22700</v>
      </c>
      <c r="B9752" t="s">
        <v>31422</v>
      </c>
      <c r="C9752" t="s">
        <v>31423</v>
      </c>
      <c r="D9752">
        <v>7</v>
      </c>
      <c r="E9752" t="s">
        <v>13</v>
      </c>
      <c r="F9752" t="s">
        <v>13</v>
      </c>
      <c r="H9752" s="3" t="s">
        <v>31424</v>
      </c>
      <c r="I9752" t="s">
        <v>62</v>
      </c>
      <c r="J9752" t="s">
        <v>22705</v>
      </c>
    </row>
    <row r="9753" spans="1:10" x14ac:dyDescent="0.2">
      <c r="A9753" t="s">
        <v>14388</v>
      </c>
      <c r="B9753" t="s">
        <v>31425</v>
      </c>
      <c r="C9753" t="s">
        <v>31426</v>
      </c>
      <c r="D9753">
        <v>3</v>
      </c>
      <c r="E9753" t="s">
        <v>13</v>
      </c>
      <c r="F9753" t="s">
        <v>13</v>
      </c>
      <c r="J9753" t="s">
        <v>14391</v>
      </c>
    </row>
    <row r="9754" spans="1:10" x14ac:dyDescent="0.2">
      <c r="A9754" t="s">
        <v>14388</v>
      </c>
      <c r="B9754" t="s">
        <v>31427</v>
      </c>
      <c r="C9754" t="s">
        <v>31428</v>
      </c>
      <c r="D9754">
        <v>4</v>
      </c>
      <c r="E9754" t="s">
        <v>13</v>
      </c>
      <c r="F9754" t="s">
        <v>13</v>
      </c>
      <c r="J9754" t="s">
        <v>14391</v>
      </c>
    </row>
    <row r="9755" spans="1:10" x14ac:dyDescent="0.2">
      <c r="A9755" t="s">
        <v>14388</v>
      </c>
      <c r="B9755" t="s">
        <v>31429</v>
      </c>
      <c r="C9755" t="s">
        <v>31430</v>
      </c>
      <c r="D9755">
        <v>7</v>
      </c>
      <c r="E9755" t="s">
        <v>13</v>
      </c>
      <c r="F9755" t="s">
        <v>13</v>
      </c>
      <c r="J9755" t="s">
        <v>14391</v>
      </c>
    </row>
    <row r="9756" spans="1:10" x14ac:dyDescent="0.2">
      <c r="A9756" t="s">
        <v>7213</v>
      </c>
      <c r="B9756" t="s">
        <v>31431</v>
      </c>
      <c r="C9756" t="s">
        <v>31432</v>
      </c>
      <c r="D9756">
        <v>3</v>
      </c>
      <c r="E9756" t="s">
        <v>13</v>
      </c>
      <c r="F9756" t="s">
        <v>13</v>
      </c>
      <c r="J9756" t="s">
        <v>7218</v>
      </c>
    </row>
    <row r="9757" spans="1:10" ht="16" x14ac:dyDescent="0.2">
      <c r="A9757" t="s">
        <v>31433</v>
      </c>
      <c r="B9757" t="s">
        <v>31434</v>
      </c>
      <c r="C9757" t="s">
        <v>31435</v>
      </c>
      <c r="D9757">
        <v>1</v>
      </c>
      <c r="E9757" t="s">
        <v>13</v>
      </c>
      <c r="F9757" t="s">
        <v>13</v>
      </c>
      <c r="H9757" s="3" t="s">
        <v>31436</v>
      </c>
      <c r="I9757" t="s">
        <v>106</v>
      </c>
      <c r="J9757" t="s">
        <v>31437</v>
      </c>
    </row>
    <row r="9758" spans="1:10" ht="16" x14ac:dyDescent="0.2">
      <c r="A9758" t="s">
        <v>31433</v>
      </c>
      <c r="B9758" t="s">
        <v>31438</v>
      </c>
      <c r="C9758" t="s">
        <v>31439</v>
      </c>
      <c r="D9758">
        <v>4</v>
      </c>
      <c r="E9758" t="s">
        <v>13</v>
      </c>
      <c r="F9758" t="s">
        <v>13</v>
      </c>
      <c r="H9758" s="3" t="s">
        <v>31436</v>
      </c>
      <c r="I9758" t="s">
        <v>106</v>
      </c>
      <c r="J9758" t="s">
        <v>31437</v>
      </c>
    </row>
    <row r="9759" spans="1:10" ht="16" x14ac:dyDescent="0.2">
      <c r="A9759" t="s">
        <v>31433</v>
      </c>
      <c r="B9759" t="s">
        <v>31440</v>
      </c>
      <c r="C9759" t="s">
        <v>31441</v>
      </c>
      <c r="D9759">
        <v>5</v>
      </c>
      <c r="E9759" t="s">
        <v>13</v>
      </c>
      <c r="F9759" t="s">
        <v>13</v>
      </c>
      <c r="H9759" s="3" t="s">
        <v>31436</v>
      </c>
      <c r="I9759" t="s">
        <v>106</v>
      </c>
      <c r="J9759" t="s">
        <v>31437</v>
      </c>
    </row>
    <row r="9760" spans="1:10" x14ac:dyDescent="0.2">
      <c r="A9760" t="s">
        <v>31343</v>
      </c>
      <c r="B9760" t="s">
        <v>31442</v>
      </c>
      <c r="C9760" t="s">
        <v>31443</v>
      </c>
      <c r="D9760">
        <v>1</v>
      </c>
      <c r="E9760" t="s">
        <v>13</v>
      </c>
      <c r="F9760" t="s">
        <v>13</v>
      </c>
      <c r="J9760" t="s">
        <v>31346</v>
      </c>
    </row>
    <row r="9761" spans="1:10" ht="16" x14ac:dyDescent="0.2">
      <c r="A9761" t="s">
        <v>31433</v>
      </c>
      <c r="B9761" t="s">
        <v>31444</v>
      </c>
      <c r="C9761" t="s">
        <v>31445</v>
      </c>
      <c r="D9761">
        <v>6</v>
      </c>
      <c r="E9761" t="s">
        <v>13</v>
      </c>
      <c r="F9761" t="s">
        <v>13</v>
      </c>
      <c r="H9761" s="3" t="s">
        <v>31436</v>
      </c>
      <c r="I9761" t="s">
        <v>106</v>
      </c>
      <c r="J9761" t="s">
        <v>31437</v>
      </c>
    </row>
    <row r="9762" spans="1:10" ht="16" x14ac:dyDescent="0.2">
      <c r="A9762" t="s">
        <v>31433</v>
      </c>
      <c r="B9762" t="s">
        <v>31446</v>
      </c>
      <c r="C9762" t="s">
        <v>31447</v>
      </c>
      <c r="D9762">
        <v>8</v>
      </c>
      <c r="E9762" t="s">
        <v>13</v>
      </c>
      <c r="F9762" t="s">
        <v>13</v>
      </c>
      <c r="H9762" s="3" t="s">
        <v>31436</v>
      </c>
      <c r="I9762" t="s">
        <v>106</v>
      </c>
      <c r="J9762" t="s">
        <v>31437</v>
      </c>
    </row>
    <row r="9763" spans="1:10" ht="16" x14ac:dyDescent="0.2">
      <c r="A9763" t="s">
        <v>31433</v>
      </c>
      <c r="B9763" t="s">
        <v>31448</v>
      </c>
      <c r="C9763" t="s">
        <v>31449</v>
      </c>
      <c r="D9763">
        <v>9</v>
      </c>
      <c r="E9763" t="s">
        <v>13</v>
      </c>
      <c r="F9763" t="s">
        <v>13</v>
      </c>
      <c r="H9763" s="3" t="s">
        <v>31436</v>
      </c>
      <c r="I9763" t="s">
        <v>106</v>
      </c>
      <c r="J9763" t="s">
        <v>31437</v>
      </c>
    </row>
    <row r="9764" spans="1:10" ht="16" x14ac:dyDescent="0.2">
      <c r="A9764" t="s">
        <v>31433</v>
      </c>
      <c r="B9764" t="s">
        <v>31450</v>
      </c>
      <c r="C9764" t="s">
        <v>31451</v>
      </c>
      <c r="D9764">
        <v>10</v>
      </c>
      <c r="E9764" t="s">
        <v>13</v>
      </c>
      <c r="F9764" t="s">
        <v>13</v>
      </c>
      <c r="H9764" s="3" t="s">
        <v>31436</v>
      </c>
      <c r="I9764" t="s">
        <v>106</v>
      </c>
      <c r="J9764" t="s">
        <v>31437</v>
      </c>
    </row>
    <row r="9765" spans="1:10" ht="16" x14ac:dyDescent="0.2">
      <c r="A9765" t="s">
        <v>31433</v>
      </c>
      <c r="B9765" t="s">
        <v>31452</v>
      </c>
      <c r="C9765" t="s">
        <v>31453</v>
      </c>
      <c r="D9765">
        <v>11</v>
      </c>
      <c r="E9765" t="s">
        <v>13</v>
      </c>
      <c r="F9765" t="s">
        <v>13</v>
      </c>
      <c r="H9765" s="3" t="s">
        <v>31436</v>
      </c>
      <c r="I9765" t="s">
        <v>106</v>
      </c>
      <c r="J9765" t="s">
        <v>31437</v>
      </c>
    </row>
    <row r="9766" spans="1:10" ht="16" x14ac:dyDescent="0.2">
      <c r="A9766" t="s">
        <v>10027</v>
      </c>
      <c r="B9766" t="s">
        <v>31454</v>
      </c>
      <c r="C9766" t="s">
        <v>31455</v>
      </c>
      <c r="D9766">
        <v>3</v>
      </c>
      <c r="E9766" t="s">
        <v>13</v>
      </c>
      <c r="F9766" t="s">
        <v>13</v>
      </c>
      <c r="H9766" s="3" t="s">
        <v>31456</v>
      </c>
      <c r="I9766" t="s">
        <v>62</v>
      </c>
      <c r="J9766" t="s">
        <v>10032</v>
      </c>
    </row>
    <row r="9767" spans="1:10" ht="16" x14ac:dyDescent="0.2">
      <c r="A9767" t="s">
        <v>10027</v>
      </c>
      <c r="B9767" t="s">
        <v>31457</v>
      </c>
      <c r="C9767" t="s">
        <v>31458</v>
      </c>
      <c r="D9767">
        <v>5</v>
      </c>
      <c r="E9767" t="s">
        <v>13</v>
      </c>
      <c r="F9767" t="s">
        <v>13</v>
      </c>
      <c r="H9767" s="3" t="s">
        <v>31456</v>
      </c>
      <c r="I9767" t="s">
        <v>62</v>
      </c>
      <c r="J9767" t="s">
        <v>10032</v>
      </c>
    </row>
    <row r="9768" spans="1:10" ht="16" x14ac:dyDescent="0.2">
      <c r="A9768" t="s">
        <v>10027</v>
      </c>
      <c r="B9768" t="s">
        <v>31459</v>
      </c>
      <c r="C9768" t="s">
        <v>31460</v>
      </c>
      <c r="D9768">
        <v>8</v>
      </c>
      <c r="E9768" t="s">
        <v>13</v>
      </c>
      <c r="F9768" t="s">
        <v>13</v>
      </c>
      <c r="H9768" s="3" t="s">
        <v>31461</v>
      </c>
      <c r="I9768" t="s">
        <v>62</v>
      </c>
      <c r="J9768" t="s">
        <v>10032</v>
      </c>
    </row>
    <row r="9769" spans="1:10" ht="16" x14ac:dyDescent="0.2">
      <c r="A9769" t="s">
        <v>31462</v>
      </c>
      <c r="B9769" t="s">
        <v>7826</v>
      </c>
      <c r="C9769" t="s">
        <v>7827</v>
      </c>
      <c r="D9769">
        <v>1</v>
      </c>
      <c r="E9769" t="s">
        <v>13</v>
      </c>
      <c r="F9769" t="s">
        <v>13</v>
      </c>
      <c r="H9769" s="3" t="s">
        <v>31463</v>
      </c>
      <c r="I9769" t="s">
        <v>62</v>
      </c>
      <c r="J9769" t="s">
        <v>31464</v>
      </c>
    </row>
    <row r="9770" spans="1:10" ht="16" x14ac:dyDescent="0.2">
      <c r="A9770" t="s">
        <v>31465</v>
      </c>
      <c r="B9770" t="s">
        <v>31466</v>
      </c>
      <c r="C9770" t="s">
        <v>31467</v>
      </c>
      <c r="D9770">
        <v>2</v>
      </c>
      <c r="E9770" t="s">
        <v>13</v>
      </c>
      <c r="F9770" t="s">
        <v>13</v>
      </c>
      <c r="H9770" s="3" t="s">
        <v>31468</v>
      </c>
      <c r="I9770" t="s">
        <v>3377</v>
      </c>
      <c r="J9770" t="s">
        <v>31469</v>
      </c>
    </row>
    <row r="9771" spans="1:10" ht="16" x14ac:dyDescent="0.2">
      <c r="A9771" t="s">
        <v>31470</v>
      </c>
      <c r="B9771" t="s">
        <v>8068</v>
      </c>
      <c r="C9771" t="s">
        <v>31471</v>
      </c>
      <c r="D9771">
        <v>3</v>
      </c>
      <c r="E9771" t="s">
        <v>13</v>
      </c>
      <c r="F9771" t="s">
        <v>13</v>
      </c>
      <c r="H9771" s="3" t="s">
        <v>31472</v>
      </c>
      <c r="I9771" t="s">
        <v>547</v>
      </c>
      <c r="J9771" t="s">
        <v>31473</v>
      </c>
    </row>
    <row r="9772" spans="1:10" ht="16" x14ac:dyDescent="0.2">
      <c r="A9772" t="s">
        <v>31474</v>
      </c>
      <c r="B9772" t="s">
        <v>31475</v>
      </c>
      <c r="C9772" t="s">
        <v>31476</v>
      </c>
      <c r="D9772">
        <v>3</v>
      </c>
      <c r="E9772" t="s">
        <v>13</v>
      </c>
      <c r="F9772" t="s">
        <v>13</v>
      </c>
      <c r="H9772" s="3" t="s">
        <v>31477</v>
      </c>
      <c r="I9772" t="s">
        <v>918</v>
      </c>
      <c r="J9772" t="s">
        <v>31478</v>
      </c>
    </row>
    <row r="9773" spans="1:10" ht="16" x14ac:dyDescent="0.2">
      <c r="A9773" t="s">
        <v>28035</v>
      </c>
      <c r="B9773" t="s">
        <v>31479</v>
      </c>
      <c r="C9773" t="s">
        <v>31480</v>
      </c>
      <c r="D9773">
        <v>5</v>
      </c>
      <c r="E9773" t="s">
        <v>13</v>
      </c>
      <c r="F9773" t="s">
        <v>13</v>
      </c>
      <c r="H9773" s="3" t="s">
        <v>31050</v>
      </c>
      <c r="I9773" t="s">
        <v>824</v>
      </c>
      <c r="J9773" t="s">
        <v>28037</v>
      </c>
    </row>
    <row r="9774" spans="1:10" ht="16" x14ac:dyDescent="0.2">
      <c r="A9774" t="s">
        <v>31433</v>
      </c>
      <c r="B9774" t="s">
        <v>31481</v>
      </c>
      <c r="C9774" t="s">
        <v>31482</v>
      </c>
      <c r="D9774">
        <v>7</v>
      </c>
      <c r="E9774" t="s">
        <v>13</v>
      </c>
      <c r="F9774" t="s">
        <v>13</v>
      </c>
      <c r="H9774" s="3" t="s">
        <v>31436</v>
      </c>
      <c r="I9774" t="s">
        <v>106</v>
      </c>
      <c r="J9774" t="s">
        <v>31437</v>
      </c>
    </row>
    <row r="9775" spans="1:10" ht="16" x14ac:dyDescent="0.2">
      <c r="A9775" t="s">
        <v>141</v>
      </c>
      <c r="B9775" t="s">
        <v>30937</v>
      </c>
      <c r="C9775" t="s">
        <v>30938</v>
      </c>
      <c r="D9775">
        <v>4</v>
      </c>
      <c r="E9775" t="s">
        <v>13</v>
      </c>
      <c r="F9775" t="s">
        <v>13</v>
      </c>
      <c r="H9775" s="3" t="s">
        <v>30939</v>
      </c>
      <c r="I9775" t="s">
        <v>146</v>
      </c>
      <c r="J9775" t="s">
        <v>147</v>
      </c>
    </row>
    <row r="9776" spans="1:10" ht="32" x14ac:dyDescent="0.2">
      <c r="A9776" t="s">
        <v>31483</v>
      </c>
      <c r="B9776" t="s">
        <v>31484</v>
      </c>
      <c r="C9776" t="s">
        <v>31485</v>
      </c>
      <c r="D9776">
        <v>1</v>
      </c>
      <c r="E9776" t="s">
        <v>13</v>
      </c>
      <c r="F9776" t="s">
        <v>13</v>
      </c>
      <c r="H9776" s="3" t="s">
        <v>31486</v>
      </c>
      <c r="I9776" t="s">
        <v>524</v>
      </c>
      <c r="J9776" t="s">
        <v>31487</v>
      </c>
    </row>
    <row r="9777" spans="1:10" x14ac:dyDescent="0.2">
      <c r="A9777" t="s">
        <v>7523</v>
      </c>
      <c r="B9777" t="s">
        <v>31488</v>
      </c>
      <c r="C9777" t="s">
        <v>31489</v>
      </c>
      <c r="D9777">
        <v>2</v>
      </c>
      <c r="E9777" t="s">
        <v>13</v>
      </c>
      <c r="F9777" t="s">
        <v>13</v>
      </c>
      <c r="J9777" t="s">
        <v>7528</v>
      </c>
    </row>
    <row r="9778" spans="1:10" ht="16" x14ac:dyDescent="0.2">
      <c r="A9778" t="s">
        <v>10622</v>
      </c>
      <c r="B9778" t="s">
        <v>31490</v>
      </c>
      <c r="C9778" t="s">
        <v>31491</v>
      </c>
      <c r="D9778">
        <v>5</v>
      </c>
      <c r="E9778" t="s">
        <v>13</v>
      </c>
      <c r="F9778" t="s">
        <v>13</v>
      </c>
      <c r="H9778" s="3" t="s">
        <v>31492</v>
      </c>
      <c r="I9778" t="s">
        <v>337</v>
      </c>
      <c r="J9778" t="s">
        <v>10625</v>
      </c>
    </row>
    <row r="9779" spans="1:10" ht="16" x14ac:dyDescent="0.2">
      <c r="A9779" t="s">
        <v>10622</v>
      </c>
      <c r="B9779" t="s">
        <v>31493</v>
      </c>
      <c r="C9779" t="s">
        <v>31494</v>
      </c>
      <c r="D9779">
        <v>7</v>
      </c>
      <c r="E9779" t="s">
        <v>13</v>
      </c>
      <c r="F9779" t="s">
        <v>13</v>
      </c>
      <c r="H9779" s="3" t="s">
        <v>31492</v>
      </c>
      <c r="I9779" t="s">
        <v>337</v>
      </c>
      <c r="J9779" t="s">
        <v>10625</v>
      </c>
    </row>
    <row r="9780" spans="1:10" ht="16" x14ac:dyDescent="0.2">
      <c r="A9780" t="s">
        <v>10622</v>
      </c>
      <c r="B9780" t="s">
        <v>31495</v>
      </c>
      <c r="C9780" t="s">
        <v>31496</v>
      </c>
      <c r="D9780">
        <v>8</v>
      </c>
      <c r="E9780" t="s">
        <v>13</v>
      </c>
      <c r="F9780" t="s">
        <v>13</v>
      </c>
      <c r="H9780" s="3" t="s">
        <v>31497</v>
      </c>
      <c r="I9780" t="s">
        <v>337</v>
      </c>
      <c r="J9780" t="s">
        <v>10625</v>
      </c>
    </row>
    <row r="9781" spans="1:10" ht="16" x14ac:dyDescent="0.2">
      <c r="A9781" t="s">
        <v>10622</v>
      </c>
      <c r="B9781" t="s">
        <v>31498</v>
      </c>
      <c r="C9781" t="s">
        <v>31499</v>
      </c>
      <c r="D9781">
        <v>9</v>
      </c>
      <c r="E9781" t="s">
        <v>13</v>
      </c>
      <c r="F9781" t="s">
        <v>13</v>
      </c>
      <c r="H9781" s="3" t="s">
        <v>31500</v>
      </c>
      <c r="I9781" t="s">
        <v>337</v>
      </c>
      <c r="J9781" t="s">
        <v>10625</v>
      </c>
    </row>
    <row r="9782" spans="1:10" ht="16" x14ac:dyDescent="0.2">
      <c r="A9782" t="s">
        <v>10622</v>
      </c>
      <c r="B9782" t="s">
        <v>31501</v>
      </c>
      <c r="C9782" t="s">
        <v>31502</v>
      </c>
      <c r="D9782">
        <v>10</v>
      </c>
      <c r="E9782" t="s">
        <v>13</v>
      </c>
      <c r="F9782" t="s">
        <v>13</v>
      </c>
      <c r="H9782" s="3" t="s">
        <v>31503</v>
      </c>
      <c r="I9782" t="s">
        <v>337</v>
      </c>
      <c r="J9782" t="s">
        <v>10625</v>
      </c>
    </row>
    <row r="9783" spans="1:10" ht="16" x14ac:dyDescent="0.2">
      <c r="A9783" t="s">
        <v>12351</v>
      </c>
      <c r="B9783" t="s">
        <v>12423</v>
      </c>
      <c r="C9783" t="s">
        <v>12424</v>
      </c>
      <c r="D9783">
        <v>1</v>
      </c>
      <c r="E9783" t="s">
        <v>13</v>
      </c>
      <c r="F9783" t="s">
        <v>13</v>
      </c>
      <c r="H9783" s="3" t="s">
        <v>31504</v>
      </c>
      <c r="I9783" t="s">
        <v>62</v>
      </c>
      <c r="J9783" t="s">
        <v>12357</v>
      </c>
    </row>
    <row r="9784" spans="1:10" ht="16" x14ac:dyDescent="0.2">
      <c r="A9784" t="s">
        <v>12351</v>
      </c>
      <c r="B9784" t="s">
        <v>12461</v>
      </c>
      <c r="C9784" t="s">
        <v>12382</v>
      </c>
      <c r="D9784">
        <v>3</v>
      </c>
      <c r="E9784" t="s">
        <v>13</v>
      </c>
      <c r="F9784" t="s">
        <v>13</v>
      </c>
      <c r="H9784" s="3" t="s">
        <v>31505</v>
      </c>
      <c r="I9784" t="s">
        <v>62</v>
      </c>
      <c r="J9784" t="s">
        <v>12357</v>
      </c>
    </row>
    <row r="9785" spans="1:10" ht="16" x14ac:dyDescent="0.2">
      <c r="A9785" t="s">
        <v>12351</v>
      </c>
      <c r="B9785" t="s">
        <v>31506</v>
      </c>
      <c r="C9785" t="s">
        <v>31507</v>
      </c>
      <c r="D9785">
        <v>4</v>
      </c>
      <c r="E9785" t="s">
        <v>13</v>
      </c>
      <c r="F9785" t="s">
        <v>13</v>
      </c>
      <c r="H9785" s="3" t="s">
        <v>31504</v>
      </c>
      <c r="I9785" t="s">
        <v>62</v>
      </c>
      <c r="J9785" t="s">
        <v>12357</v>
      </c>
    </row>
    <row r="9786" spans="1:10" x14ac:dyDescent="0.2">
      <c r="A9786" t="s">
        <v>23323</v>
      </c>
      <c r="B9786" t="s">
        <v>31508</v>
      </c>
      <c r="C9786" t="s">
        <v>31509</v>
      </c>
      <c r="D9786">
        <v>1</v>
      </c>
      <c r="E9786" t="s">
        <v>13</v>
      </c>
      <c r="F9786" t="s">
        <v>13</v>
      </c>
      <c r="J9786" t="s">
        <v>23328</v>
      </c>
    </row>
    <row r="9787" spans="1:10" x14ac:dyDescent="0.2">
      <c r="A9787" t="s">
        <v>4403</v>
      </c>
      <c r="B9787" t="s">
        <v>4412</v>
      </c>
      <c r="C9787" t="s">
        <v>4413</v>
      </c>
      <c r="D9787">
        <v>1</v>
      </c>
      <c r="E9787" t="s">
        <v>13</v>
      </c>
      <c r="F9787" t="s">
        <v>13</v>
      </c>
      <c r="J9787" t="s">
        <v>4406</v>
      </c>
    </row>
    <row r="9788" spans="1:10" ht="16" x14ac:dyDescent="0.2">
      <c r="A9788" t="s">
        <v>31510</v>
      </c>
      <c r="B9788" t="s">
        <v>31511</v>
      </c>
      <c r="C9788" t="s">
        <v>31512</v>
      </c>
      <c r="D9788">
        <v>3</v>
      </c>
      <c r="E9788" t="s">
        <v>13</v>
      </c>
      <c r="F9788" t="s">
        <v>13</v>
      </c>
      <c r="H9788" s="3" t="s">
        <v>31513</v>
      </c>
      <c r="I9788" t="s">
        <v>62</v>
      </c>
      <c r="J9788" t="s">
        <v>31514</v>
      </c>
    </row>
    <row r="9789" spans="1:10" ht="16" x14ac:dyDescent="0.2">
      <c r="A9789" t="s">
        <v>11199</v>
      </c>
      <c r="B9789" t="s">
        <v>31515</v>
      </c>
      <c r="C9789" t="s">
        <v>31516</v>
      </c>
      <c r="D9789">
        <v>3</v>
      </c>
      <c r="E9789" t="s">
        <v>13</v>
      </c>
      <c r="F9789" t="s">
        <v>13</v>
      </c>
      <c r="H9789" s="3" t="s">
        <v>31517</v>
      </c>
      <c r="I9789" t="s">
        <v>817</v>
      </c>
      <c r="J9789" t="s">
        <v>11204</v>
      </c>
    </row>
    <row r="9790" spans="1:10" x14ac:dyDescent="0.2">
      <c r="A9790" t="s">
        <v>30086</v>
      </c>
      <c r="B9790" t="s">
        <v>31518</v>
      </c>
      <c r="C9790" t="s">
        <v>31519</v>
      </c>
      <c r="D9790">
        <v>2</v>
      </c>
      <c r="E9790" t="s">
        <v>13</v>
      </c>
      <c r="F9790" t="s">
        <v>13</v>
      </c>
      <c r="J9790" t="s">
        <v>30090</v>
      </c>
    </row>
    <row r="9791" spans="1:10" ht="16" x14ac:dyDescent="0.2">
      <c r="A9791" t="s">
        <v>31520</v>
      </c>
      <c r="B9791" t="s">
        <v>31521</v>
      </c>
      <c r="C9791" t="s">
        <v>31522</v>
      </c>
      <c r="D9791">
        <v>5</v>
      </c>
      <c r="E9791" t="s">
        <v>13</v>
      </c>
      <c r="F9791" t="s">
        <v>13</v>
      </c>
      <c r="H9791" s="3" t="s">
        <v>31523</v>
      </c>
      <c r="I9791" t="s">
        <v>62</v>
      </c>
      <c r="J9791" t="s">
        <v>31524</v>
      </c>
    </row>
    <row r="9792" spans="1:10" ht="16" x14ac:dyDescent="0.2">
      <c r="A9792" t="s">
        <v>31525</v>
      </c>
      <c r="B9792" t="s">
        <v>31526</v>
      </c>
      <c r="C9792" t="s">
        <v>31527</v>
      </c>
      <c r="D9792">
        <v>1</v>
      </c>
      <c r="E9792" t="s">
        <v>13</v>
      </c>
      <c r="F9792" t="s">
        <v>13</v>
      </c>
      <c r="H9792" s="3" t="s">
        <v>31528</v>
      </c>
      <c r="I9792" t="s">
        <v>3744</v>
      </c>
      <c r="J9792" t="s">
        <v>31529</v>
      </c>
    </row>
    <row r="9793" spans="1:10" ht="16" x14ac:dyDescent="0.2">
      <c r="A9793" t="s">
        <v>26319</v>
      </c>
      <c r="B9793" t="s">
        <v>31530</v>
      </c>
      <c r="C9793" t="s">
        <v>31531</v>
      </c>
      <c r="D9793">
        <v>4</v>
      </c>
      <c r="E9793" t="s">
        <v>13</v>
      </c>
      <c r="F9793" t="s">
        <v>13</v>
      </c>
      <c r="H9793" s="3" t="s">
        <v>31532</v>
      </c>
      <c r="I9793" t="s">
        <v>62</v>
      </c>
      <c r="J9793" t="s">
        <v>26320</v>
      </c>
    </row>
    <row r="9794" spans="1:10" ht="16" x14ac:dyDescent="0.2">
      <c r="A9794" t="s">
        <v>31533</v>
      </c>
      <c r="B9794" t="s">
        <v>31534</v>
      </c>
      <c r="C9794" t="s">
        <v>31535</v>
      </c>
      <c r="D9794">
        <v>1</v>
      </c>
      <c r="E9794" t="s">
        <v>13</v>
      </c>
      <c r="F9794" t="s">
        <v>13</v>
      </c>
      <c r="H9794" s="3" t="s">
        <v>31536</v>
      </c>
      <c r="I9794" t="s">
        <v>62</v>
      </c>
      <c r="J9794" t="s">
        <v>31537</v>
      </c>
    </row>
    <row r="9795" spans="1:10" x14ac:dyDescent="0.2">
      <c r="A9795" t="s">
        <v>31538</v>
      </c>
      <c r="B9795" t="s">
        <v>31539</v>
      </c>
      <c r="C9795" t="s">
        <v>31540</v>
      </c>
      <c r="D9795">
        <v>2</v>
      </c>
      <c r="E9795" t="s">
        <v>13</v>
      </c>
      <c r="F9795" t="s">
        <v>13</v>
      </c>
      <c r="J9795" t="s">
        <v>31541</v>
      </c>
    </row>
    <row r="9796" spans="1:10" ht="16" x14ac:dyDescent="0.2">
      <c r="A9796" t="s">
        <v>31542</v>
      </c>
      <c r="B9796" t="s">
        <v>31543</v>
      </c>
      <c r="C9796" t="s">
        <v>31544</v>
      </c>
      <c r="D9796">
        <v>1</v>
      </c>
      <c r="E9796" t="s">
        <v>13</v>
      </c>
      <c r="F9796" t="s">
        <v>13</v>
      </c>
      <c r="H9796" s="3" t="s">
        <v>31545</v>
      </c>
      <c r="I9796" t="s">
        <v>2961</v>
      </c>
      <c r="J9796" t="s">
        <v>31546</v>
      </c>
    </row>
    <row r="9797" spans="1:10" ht="16" x14ac:dyDescent="0.2">
      <c r="A9797" t="s">
        <v>31542</v>
      </c>
      <c r="B9797" t="s">
        <v>31547</v>
      </c>
      <c r="C9797" t="s">
        <v>31548</v>
      </c>
      <c r="D9797">
        <v>2</v>
      </c>
      <c r="E9797" t="s">
        <v>13</v>
      </c>
      <c r="F9797" t="s">
        <v>13</v>
      </c>
      <c r="H9797" s="3" t="s">
        <v>31549</v>
      </c>
      <c r="I9797" t="s">
        <v>2961</v>
      </c>
      <c r="J9797" t="s">
        <v>31546</v>
      </c>
    </row>
    <row r="9798" spans="1:10" x14ac:dyDescent="0.2">
      <c r="A9798" t="s">
        <v>31542</v>
      </c>
      <c r="B9798" t="s">
        <v>31550</v>
      </c>
      <c r="C9798" t="s">
        <v>31551</v>
      </c>
      <c r="D9798">
        <v>3</v>
      </c>
      <c r="E9798" t="s">
        <v>13</v>
      </c>
      <c r="F9798" t="s">
        <v>13</v>
      </c>
      <c r="J9798" t="s">
        <v>31546</v>
      </c>
    </row>
    <row r="9799" spans="1:10" ht="16" x14ac:dyDescent="0.2">
      <c r="A9799" t="s">
        <v>31552</v>
      </c>
      <c r="B9799" t="s">
        <v>31553</v>
      </c>
      <c r="C9799" t="s">
        <v>31554</v>
      </c>
      <c r="D9799">
        <v>2</v>
      </c>
      <c r="E9799" t="s">
        <v>13</v>
      </c>
      <c r="F9799" t="s">
        <v>13</v>
      </c>
      <c r="H9799" s="3" t="s">
        <v>31555</v>
      </c>
      <c r="I9799" t="s">
        <v>3711</v>
      </c>
      <c r="J9799" t="s">
        <v>31556</v>
      </c>
    </row>
    <row r="9800" spans="1:10" ht="16" x14ac:dyDescent="0.2">
      <c r="A9800" t="s">
        <v>31557</v>
      </c>
      <c r="B9800" t="s">
        <v>31558</v>
      </c>
      <c r="C9800" t="s">
        <v>31559</v>
      </c>
      <c r="D9800">
        <v>1</v>
      </c>
      <c r="E9800" t="s">
        <v>13</v>
      </c>
      <c r="F9800" t="s">
        <v>13</v>
      </c>
      <c r="H9800" s="3" t="s">
        <v>31560</v>
      </c>
      <c r="I9800" t="s">
        <v>62</v>
      </c>
      <c r="J9800" t="s">
        <v>31561</v>
      </c>
    </row>
    <row r="9801" spans="1:10" x14ac:dyDescent="0.2">
      <c r="A9801" t="s">
        <v>31557</v>
      </c>
      <c r="B9801" t="s">
        <v>31562</v>
      </c>
      <c r="C9801" t="s">
        <v>31563</v>
      </c>
      <c r="D9801">
        <v>4</v>
      </c>
      <c r="E9801" t="s">
        <v>13</v>
      </c>
      <c r="F9801" t="s">
        <v>13</v>
      </c>
      <c r="J9801" t="s">
        <v>31561</v>
      </c>
    </row>
    <row r="9802" spans="1:10" x14ac:dyDescent="0.2">
      <c r="A9802" t="s">
        <v>31557</v>
      </c>
      <c r="B9802" t="s">
        <v>31564</v>
      </c>
      <c r="C9802" t="s">
        <v>31565</v>
      </c>
      <c r="D9802">
        <v>5</v>
      </c>
      <c r="E9802" t="s">
        <v>13</v>
      </c>
      <c r="F9802" t="s">
        <v>13</v>
      </c>
      <c r="J9802" t="s">
        <v>31561</v>
      </c>
    </row>
    <row r="9803" spans="1:10" ht="16" x14ac:dyDescent="0.2">
      <c r="A9803" t="s">
        <v>10622</v>
      </c>
      <c r="B9803" t="s">
        <v>31566</v>
      </c>
      <c r="C9803" t="s">
        <v>31567</v>
      </c>
      <c r="D9803">
        <v>3</v>
      </c>
      <c r="E9803" t="s">
        <v>13</v>
      </c>
      <c r="F9803" t="s">
        <v>13</v>
      </c>
      <c r="H9803" s="3" t="s">
        <v>31492</v>
      </c>
      <c r="I9803" t="s">
        <v>337</v>
      </c>
      <c r="J9803" t="s">
        <v>10625</v>
      </c>
    </row>
    <row r="9804" spans="1:10" ht="16" x14ac:dyDescent="0.2">
      <c r="A9804" t="s">
        <v>31568</v>
      </c>
      <c r="B9804" t="s">
        <v>31569</v>
      </c>
      <c r="C9804" t="s">
        <v>31570</v>
      </c>
      <c r="D9804">
        <v>3</v>
      </c>
      <c r="E9804" t="s">
        <v>13</v>
      </c>
      <c r="F9804" t="s">
        <v>13</v>
      </c>
      <c r="H9804" s="3" t="s">
        <v>31000</v>
      </c>
      <c r="I9804" t="s">
        <v>62</v>
      </c>
      <c r="J9804" t="s">
        <v>31571</v>
      </c>
    </row>
    <row r="9805" spans="1:10" ht="16" x14ac:dyDescent="0.2">
      <c r="A9805" t="s">
        <v>31568</v>
      </c>
      <c r="B9805" t="s">
        <v>31572</v>
      </c>
      <c r="C9805" t="s">
        <v>31573</v>
      </c>
      <c r="D9805">
        <v>2</v>
      </c>
      <c r="E9805" t="s">
        <v>13</v>
      </c>
      <c r="F9805" t="s">
        <v>13</v>
      </c>
      <c r="H9805" s="3" t="s">
        <v>31000</v>
      </c>
      <c r="I9805" t="s">
        <v>62</v>
      </c>
      <c r="J9805" t="s">
        <v>31571</v>
      </c>
    </row>
    <row r="9806" spans="1:10" ht="16" x14ac:dyDescent="0.2">
      <c r="A9806" t="s">
        <v>8758</v>
      </c>
      <c r="B9806" t="s">
        <v>31574</v>
      </c>
      <c r="C9806" t="s">
        <v>31575</v>
      </c>
      <c r="D9806">
        <v>3</v>
      </c>
      <c r="E9806" t="s">
        <v>13</v>
      </c>
      <c r="F9806" t="s">
        <v>13</v>
      </c>
      <c r="H9806" s="3" t="s">
        <v>31576</v>
      </c>
      <c r="I9806" t="s">
        <v>1658</v>
      </c>
      <c r="J9806" t="s">
        <v>8759</v>
      </c>
    </row>
    <row r="9807" spans="1:10" x14ac:dyDescent="0.2">
      <c r="A9807" t="s">
        <v>5883</v>
      </c>
      <c r="B9807" t="s">
        <v>5873</v>
      </c>
      <c r="C9807" t="s">
        <v>5874</v>
      </c>
      <c r="D9807">
        <v>4</v>
      </c>
      <c r="E9807" t="s">
        <v>13</v>
      </c>
      <c r="F9807" t="s">
        <v>13</v>
      </c>
      <c r="J9807" t="s">
        <v>5884</v>
      </c>
    </row>
    <row r="9808" spans="1:10" ht="16" x14ac:dyDescent="0.2">
      <c r="A9808" t="s">
        <v>31577</v>
      </c>
      <c r="B9808" t="s">
        <v>31578</v>
      </c>
      <c r="C9808" t="s">
        <v>31579</v>
      </c>
      <c r="D9808">
        <v>4</v>
      </c>
      <c r="E9808" t="s">
        <v>13</v>
      </c>
      <c r="F9808" t="s">
        <v>13</v>
      </c>
      <c r="H9808" s="3" t="s">
        <v>31580</v>
      </c>
      <c r="I9808" t="s">
        <v>404</v>
      </c>
      <c r="J9808" t="s">
        <v>31581</v>
      </c>
    </row>
    <row r="9809" spans="1:10" ht="16" x14ac:dyDescent="0.2">
      <c r="A9809" t="s">
        <v>31582</v>
      </c>
      <c r="B9809" t="s">
        <v>31583</v>
      </c>
      <c r="C9809" t="s">
        <v>31584</v>
      </c>
      <c r="D9809">
        <v>1</v>
      </c>
      <c r="E9809" t="s">
        <v>13</v>
      </c>
      <c r="F9809" t="s">
        <v>13</v>
      </c>
      <c r="H9809" s="3" t="s">
        <v>31585</v>
      </c>
      <c r="I9809" t="s">
        <v>7872</v>
      </c>
      <c r="J9809" t="s">
        <v>31586</v>
      </c>
    </row>
    <row r="9810" spans="1:10" ht="16" x14ac:dyDescent="0.2">
      <c r="A9810" t="s">
        <v>31582</v>
      </c>
      <c r="B9810" t="s">
        <v>31587</v>
      </c>
      <c r="C9810" t="s">
        <v>31588</v>
      </c>
      <c r="D9810">
        <v>2</v>
      </c>
      <c r="E9810" t="s">
        <v>13</v>
      </c>
      <c r="F9810" t="s">
        <v>13</v>
      </c>
      <c r="H9810" s="3" t="s">
        <v>31589</v>
      </c>
      <c r="I9810" t="s">
        <v>62</v>
      </c>
      <c r="J9810" t="s">
        <v>31586</v>
      </c>
    </row>
    <row r="9811" spans="1:10" ht="16" x14ac:dyDescent="0.2">
      <c r="A9811" t="s">
        <v>31590</v>
      </c>
      <c r="B9811" t="s">
        <v>31591</v>
      </c>
      <c r="C9811" t="s">
        <v>31592</v>
      </c>
      <c r="D9811">
        <v>1</v>
      </c>
      <c r="E9811" t="s">
        <v>13</v>
      </c>
      <c r="F9811" t="s">
        <v>13</v>
      </c>
      <c r="H9811" s="3" t="s">
        <v>31593</v>
      </c>
      <c r="I9811" t="s">
        <v>918</v>
      </c>
      <c r="J9811" t="s">
        <v>31594</v>
      </c>
    </row>
    <row r="9812" spans="1:10" ht="16" x14ac:dyDescent="0.2">
      <c r="A9812" t="s">
        <v>31590</v>
      </c>
      <c r="B9812" t="s">
        <v>8229</v>
      </c>
      <c r="C9812" t="s">
        <v>31595</v>
      </c>
      <c r="D9812">
        <v>4</v>
      </c>
      <c r="E9812" t="s">
        <v>13</v>
      </c>
      <c r="F9812" t="s">
        <v>13</v>
      </c>
      <c r="H9812" s="3" t="s">
        <v>31593</v>
      </c>
      <c r="I9812" t="s">
        <v>918</v>
      </c>
      <c r="J9812" t="s">
        <v>31594</v>
      </c>
    </row>
    <row r="9813" spans="1:10" ht="16" x14ac:dyDescent="0.2">
      <c r="A9813" t="s">
        <v>31590</v>
      </c>
      <c r="B9813" t="s">
        <v>31596</v>
      </c>
      <c r="C9813" t="s">
        <v>31597</v>
      </c>
      <c r="D9813">
        <v>5</v>
      </c>
      <c r="E9813" t="s">
        <v>13</v>
      </c>
      <c r="F9813" t="s">
        <v>13</v>
      </c>
      <c r="H9813" s="3" t="s">
        <v>31598</v>
      </c>
      <c r="I9813" t="s">
        <v>918</v>
      </c>
      <c r="J9813" t="s">
        <v>31594</v>
      </c>
    </row>
    <row r="9814" spans="1:10" ht="16" x14ac:dyDescent="0.2">
      <c r="A9814" t="s">
        <v>31599</v>
      </c>
      <c r="B9814" t="s">
        <v>31600</v>
      </c>
      <c r="C9814" t="s">
        <v>31601</v>
      </c>
      <c r="D9814">
        <v>1</v>
      </c>
      <c r="E9814" t="s">
        <v>13</v>
      </c>
      <c r="F9814" t="s">
        <v>13</v>
      </c>
      <c r="H9814" s="3" t="s">
        <v>31602</v>
      </c>
      <c r="I9814" t="s">
        <v>5804</v>
      </c>
      <c r="J9814" t="s">
        <v>31603</v>
      </c>
    </row>
    <row r="9815" spans="1:10" x14ac:dyDescent="0.2">
      <c r="A9815" t="s">
        <v>31604</v>
      </c>
      <c r="B9815" t="s">
        <v>31605</v>
      </c>
      <c r="C9815" t="s">
        <v>31606</v>
      </c>
      <c r="D9815">
        <v>1</v>
      </c>
      <c r="E9815" t="s">
        <v>13</v>
      </c>
      <c r="F9815" t="s">
        <v>13</v>
      </c>
      <c r="J9815" t="s">
        <v>31607</v>
      </c>
    </row>
    <row r="9816" spans="1:10" x14ac:dyDescent="0.2">
      <c r="A9816" t="s">
        <v>31604</v>
      </c>
      <c r="B9816" t="s">
        <v>31608</v>
      </c>
      <c r="C9816" t="s">
        <v>31609</v>
      </c>
      <c r="D9816">
        <v>2</v>
      </c>
      <c r="E9816" t="s">
        <v>13</v>
      </c>
      <c r="F9816" t="s">
        <v>13</v>
      </c>
      <c r="J9816" t="s">
        <v>31607</v>
      </c>
    </row>
    <row r="9817" spans="1:10" x14ac:dyDescent="0.2">
      <c r="A9817" t="s">
        <v>31604</v>
      </c>
      <c r="B9817" t="s">
        <v>31610</v>
      </c>
      <c r="C9817" t="s">
        <v>31611</v>
      </c>
      <c r="D9817">
        <v>3</v>
      </c>
      <c r="E9817" t="s">
        <v>13</v>
      </c>
      <c r="F9817" t="s">
        <v>13</v>
      </c>
      <c r="J9817" t="s">
        <v>31607</v>
      </c>
    </row>
    <row r="9818" spans="1:10" x14ac:dyDescent="0.2">
      <c r="A9818" t="s">
        <v>31604</v>
      </c>
      <c r="B9818" t="s">
        <v>10516</v>
      </c>
      <c r="C9818" t="s">
        <v>10517</v>
      </c>
      <c r="D9818">
        <v>4</v>
      </c>
      <c r="E9818" t="s">
        <v>13</v>
      </c>
      <c r="F9818" t="s">
        <v>13</v>
      </c>
      <c r="J9818" t="s">
        <v>31607</v>
      </c>
    </row>
    <row r="9819" spans="1:10" x14ac:dyDescent="0.2">
      <c r="A9819" t="s">
        <v>28233</v>
      </c>
      <c r="B9819" t="s">
        <v>9249</v>
      </c>
      <c r="C9819" t="s">
        <v>9250</v>
      </c>
      <c r="D9819">
        <v>4</v>
      </c>
      <c r="E9819" t="s">
        <v>13</v>
      </c>
      <c r="F9819" t="s">
        <v>13</v>
      </c>
      <c r="J9819" t="s">
        <v>28237</v>
      </c>
    </row>
    <row r="9820" spans="1:10" ht="16" x14ac:dyDescent="0.2">
      <c r="A9820" t="s">
        <v>31612</v>
      </c>
      <c r="B9820" t="s">
        <v>31613</v>
      </c>
      <c r="C9820" t="s">
        <v>31614</v>
      </c>
      <c r="D9820">
        <v>4</v>
      </c>
      <c r="E9820" t="s">
        <v>13</v>
      </c>
      <c r="F9820" t="s">
        <v>13</v>
      </c>
      <c r="H9820" s="3" t="s">
        <v>31615</v>
      </c>
      <c r="I9820" t="s">
        <v>3030</v>
      </c>
      <c r="J9820" t="s">
        <v>31616</v>
      </c>
    </row>
    <row r="9821" spans="1:10" ht="16" x14ac:dyDescent="0.2">
      <c r="A9821" t="s">
        <v>31617</v>
      </c>
      <c r="B9821" t="s">
        <v>31618</v>
      </c>
      <c r="C9821" t="s">
        <v>31619</v>
      </c>
      <c r="D9821">
        <v>2</v>
      </c>
      <c r="E9821" t="s">
        <v>13</v>
      </c>
      <c r="F9821" t="s">
        <v>13</v>
      </c>
      <c r="H9821" s="3" t="s">
        <v>31620</v>
      </c>
      <c r="I9821" t="s">
        <v>547</v>
      </c>
      <c r="J9821" t="s">
        <v>31621</v>
      </c>
    </row>
    <row r="9822" spans="1:10" ht="16" x14ac:dyDescent="0.2">
      <c r="A9822" t="s">
        <v>31622</v>
      </c>
      <c r="B9822" t="s">
        <v>31623</v>
      </c>
      <c r="C9822" t="s">
        <v>31624</v>
      </c>
      <c r="D9822">
        <v>1</v>
      </c>
      <c r="E9822" t="s">
        <v>13</v>
      </c>
      <c r="F9822" t="s">
        <v>13</v>
      </c>
      <c r="H9822" s="3" t="s">
        <v>31625</v>
      </c>
      <c r="I9822" t="s">
        <v>90</v>
      </c>
      <c r="J9822" t="s">
        <v>31626</v>
      </c>
    </row>
    <row r="9823" spans="1:10" ht="16" x14ac:dyDescent="0.2">
      <c r="A9823" t="s">
        <v>31622</v>
      </c>
      <c r="B9823" t="s">
        <v>31627</v>
      </c>
      <c r="C9823" t="s">
        <v>31628</v>
      </c>
      <c r="D9823">
        <v>2</v>
      </c>
      <c r="E9823" t="s">
        <v>13</v>
      </c>
      <c r="F9823" t="s">
        <v>13</v>
      </c>
      <c r="H9823" s="3" t="s">
        <v>31625</v>
      </c>
      <c r="I9823" t="s">
        <v>90</v>
      </c>
      <c r="J9823" t="s">
        <v>31626</v>
      </c>
    </row>
    <row r="9824" spans="1:10" x14ac:dyDescent="0.2">
      <c r="A9824" t="s">
        <v>31629</v>
      </c>
      <c r="B9824" t="s">
        <v>31630</v>
      </c>
      <c r="C9824" t="s">
        <v>31631</v>
      </c>
      <c r="D9824">
        <v>1</v>
      </c>
      <c r="E9824" t="s">
        <v>13</v>
      </c>
      <c r="F9824" t="s">
        <v>13</v>
      </c>
      <c r="J9824" t="s">
        <v>31632</v>
      </c>
    </row>
    <row r="9825" spans="1:10" x14ac:dyDescent="0.2">
      <c r="A9825" t="s">
        <v>31629</v>
      </c>
      <c r="B9825" t="s">
        <v>31633</v>
      </c>
      <c r="C9825" t="s">
        <v>31634</v>
      </c>
      <c r="D9825">
        <v>2</v>
      </c>
      <c r="E9825" t="s">
        <v>13</v>
      </c>
      <c r="F9825" t="s">
        <v>13</v>
      </c>
      <c r="J9825" t="s">
        <v>31632</v>
      </c>
    </row>
    <row r="9826" spans="1:10" x14ac:dyDescent="0.2">
      <c r="A9826" t="s">
        <v>31629</v>
      </c>
      <c r="B9826" t="s">
        <v>31635</v>
      </c>
      <c r="C9826" t="s">
        <v>31636</v>
      </c>
      <c r="D9826">
        <v>3</v>
      </c>
      <c r="E9826" t="s">
        <v>13</v>
      </c>
      <c r="F9826" t="s">
        <v>13</v>
      </c>
      <c r="J9826" t="s">
        <v>31632</v>
      </c>
    </row>
    <row r="9827" spans="1:10" ht="16" x14ac:dyDescent="0.2">
      <c r="A9827" t="s">
        <v>31637</v>
      </c>
      <c r="B9827" t="s">
        <v>31638</v>
      </c>
      <c r="C9827" t="s">
        <v>31639</v>
      </c>
      <c r="D9827">
        <v>2</v>
      </c>
      <c r="E9827" t="s">
        <v>13</v>
      </c>
      <c r="F9827" t="s">
        <v>13</v>
      </c>
      <c r="H9827" s="3" t="s">
        <v>31640</v>
      </c>
      <c r="I9827" t="s">
        <v>62</v>
      </c>
      <c r="J9827" t="s">
        <v>31641</v>
      </c>
    </row>
    <row r="9828" spans="1:10" ht="16" x14ac:dyDescent="0.2">
      <c r="A9828" t="s">
        <v>31637</v>
      </c>
      <c r="B9828" t="s">
        <v>31642</v>
      </c>
      <c r="C9828" t="s">
        <v>31643</v>
      </c>
      <c r="D9828">
        <v>4</v>
      </c>
      <c r="E9828" t="s">
        <v>13</v>
      </c>
      <c r="F9828" t="s">
        <v>13</v>
      </c>
      <c r="H9828" s="3" t="s">
        <v>31644</v>
      </c>
      <c r="I9828" t="s">
        <v>62</v>
      </c>
      <c r="J9828" t="s">
        <v>31641</v>
      </c>
    </row>
    <row r="9829" spans="1:10" ht="16" x14ac:dyDescent="0.2">
      <c r="A9829" t="s">
        <v>31645</v>
      </c>
      <c r="B9829" t="s">
        <v>31646</v>
      </c>
      <c r="C9829" t="s">
        <v>31647</v>
      </c>
      <c r="D9829">
        <v>1</v>
      </c>
      <c r="E9829" t="s">
        <v>13</v>
      </c>
      <c r="F9829" t="s">
        <v>13</v>
      </c>
      <c r="H9829" s="3" t="s">
        <v>31648</v>
      </c>
      <c r="I9829" t="s">
        <v>1033</v>
      </c>
      <c r="J9829" t="s">
        <v>31649</v>
      </c>
    </row>
    <row r="9830" spans="1:10" ht="16" x14ac:dyDescent="0.2">
      <c r="A9830" t="s">
        <v>31650</v>
      </c>
      <c r="B9830" t="s">
        <v>31651</v>
      </c>
      <c r="C9830" t="s">
        <v>31652</v>
      </c>
      <c r="D9830">
        <v>2</v>
      </c>
      <c r="E9830" t="s">
        <v>13</v>
      </c>
      <c r="F9830" t="s">
        <v>5714</v>
      </c>
      <c r="H9830" s="3" t="s">
        <v>31653</v>
      </c>
      <c r="I9830" t="s">
        <v>1725</v>
      </c>
      <c r="J9830" t="s">
        <v>31654</v>
      </c>
    </row>
    <row r="9831" spans="1:10" ht="16" x14ac:dyDescent="0.2">
      <c r="A9831" t="s">
        <v>31650</v>
      </c>
      <c r="B9831" t="s">
        <v>31655</v>
      </c>
      <c r="C9831" t="s">
        <v>31656</v>
      </c>
      <c r="D9831">
        <v>3</v>
      </c>
      <c r="E9831" t="s">
        <v>13</v>
      </c>
      <c r="F9831" t="s">
        <v>13</v>
      </c>
      <c r="H9831" s="3" t="s">
        <v>31657</v>
      </c>
      <c r="I9831" t="s">
        <v>1725</v>
      </c>
      <c r="J9831" t="s">
        <v>31654</v>
      </c>
    </row>
    <row r="9832" spans="1:10" ht="16" x14ac:dyDescent="0.2">
      <c r="A9832" t="s">
        <v>31650</v>
      </c>
      <c r="B9832" t="s">
        <v>31658</v>
      </c>
      <c r="C9832" t="s">
        <v>31659</v>
      </c>
      <c r="D9832">
        <v>4</v>
      </c>
      <c r="E9832" t="s">
        <v>13</v>
      </c>
      <c r="F9832" t="s">
        <v>13</v>
      </c>
      <c r="H9832" s="3" t="s">
        <v>31660</v>
      </c>
      <c r="I9832" t="s">
        <v>1725</v>
      </c>
      <c r="J9832" t="s">
        <v>31654</v>
      </c>
    </row>
    <row r="9833" spans="1:10" ht="16" x14ac:dyDescent="0.2">
      <c r="A9833" t="s">
        <v>31661</v>
      </c>
      <c r="B9833" t="s">
        <v>31662</v>
      </c>
      <c r="C9833" t="s">
        <v>31663</v>
      </c>
      <c r="D9833">
        <v>1</v>
      </c>
      <c r="E9833" t="s">
        <v>13</v>
      </c>
      <c r="F9833" t="s">
        <v>13</v>
      </c>
      <c r="H9833" s="3" t="s">
        <v>31664</v>
      </c>
      <c r="I9833" t="s">
        <v>824</v>
      </c>
      <c r="J9833" t="s">
        <v>31665</v>
      </c>
    </row>
    <row r="9834" spans="1:10" x14ac:dyDescent="0.2">
      <c r="A9834" t="s">
        <v>31666</v>
      </c>
      <c r="B9834" t="s">
        <v>31667</v>
      </c>
      <c r="C9834" t="s">
        <v>31668</v>
      </c>
      <c r="D9834">
        <v>1</v>
      </c>
      <c r="E9834" t="s">
        <v>13</v>
      </c>
      <c r="F9834" t="s">
        <v>13</v>
      </c>
      <c r="J9834" t="s">
        <v>31669</v>
      </c>
    </row>
    <row r="9835" spans="1:10" ht="16" x14ac:dyDescent="0.2">
      <c r="A9835" t="s">
        <v>31670</v>
      </c>
      <c r="B9835" t="s">
        <v>31671</v>
      </c>
      <c r="C9835" t="s">
        <v>31672</v>
      </c>
      <c r="D9835">
        <v>1</v>
      </c>
      <c r="E9835" t="s">
        <v>13</v>
      </c>
      <c r="F9835" t="s">
        <v>13</v>
      </c>
      <c r="H9835" s="3" t="s">
        <v>31673</v>
      </c>
      <c r="I9835" t="s">
        <v>1725</v>
      </c>
      <c r="J9835" t="s">
        <v>31674</v>
      </c>
    </row>
    <row r="9836" spans="1:10" ht="16" x14ac:dyDescent="0.2">
      <c r="A9836" t="s">
        <v>31675</v>
      </c>
      <c r="B9836" t="s">
        <v>31676</v>
      </c>
      <c r="C9836" t="s">
        <v>31677</v>
      </c>
      <c r="D9836">
        <v>2</v>
      </c>
      <c r="E9836" t="s">
        <v>13</v>
      </c>
      <c r="F9836" t="s">
        <v>13</v>
      </c>
      <c r="H9836" s="3" t="s">
        <v>31678</v>
      </c>
      <c r="I9836" t="s">
        <v>315</v>
      </c>
      <c r="J9836" t="s">
        <v>31679</v>
      </c>
    </row>
    <row r="9837" spans="1:10" x14ac:dyDescent="0.2">
      <c r="A9837" t="s">
        <v>31680</v>
      </c>
      <c r="B9837" t="s">
        <v>31681</v>
      </c>
      <c r="C9837" t="s">
        <v>31682</v>
      </c>
      <c r="D9837">
        <v>2</v>
      </c>
      <c r="E9837" t="s">
        <v>13</v>
      </c>
      <c r="F9837" t="s">
        <v>13</v>
      </c>
      <c r="J9837" t="s">
        <v>31683</v>
      </c>
    </row>
    <row r="9838" spans="1:10" x14ac:dyDescent="0.2">
      <c r="A9838" t="s">
        <v>31684</v>
      </c>
      <c r="B9838" t="s">
        <v>6837</v>
      </c>
      <c r="C9838" t="s">
        <v>6838</v>
      </c>
      <c r="D9838">
        <v>1</v>
      </c>
      <c r="E9838" t="s">
        <v>13</v>
      </c>
      <c r="F9838" t="s">
        <v>13</v>
      </c>
      <c r="J9838" t="s">
        <v>31685</v>
      </c>
    </row>
    <row r="9839" spans="1:10" x14ac:dyDescent="0.2">
      <c r="A9839" t="s">
        <v>31684</v>
      </c>
      <c r="B9839" t="s">
        <v>31686</v>
      </c>
      <c r="C9839" t="s">
        <v>31687</v>
      </c>
      <c r="D9839">
        <v>2</v>
      </c>
      <c r="E9839" t="s">
        <v>13</v>
      </c>
      <c r="F9839" t="s">
        <v>13</v>
      </c>
      <c r="J9839" t="s">
        <v>31685</v>
      </c>
    </row>
    <row r="9840" spans="1:10" x14ac:dyDescent="0.2">
      <c r="A9840" t="s">
        <v>31684</v>
      </c>
      <c r="B9840" t="s">
        <v>31688</v>
      </c>
      <c r="C9840" t="s">
        <v>31689</v>
      </c>
      <c r="D9840">
        <v>3</v>
      </c>
      <c r="E9840" t="s">
        <v>13</v>
      </c>
      <c r="F9840" t="s">
        <v>13</v>
      </c>
      <c r="J9840" t="s">
        <v>31685</v>
      </c>
    </row>
    <row r="9841" spans="1:10" ht="16" x14ac:dyDescent="0.2">
      <c r="A9841" t="s">
        <v>1457</v>
      </c>
      <c r="B9841" t="s">
        <v>31690</v>
      </c>
      <c r="C9841" t="s">
        <v>31691</v>
      </c>
      <c r="D9841">
        <v>2</v>
      </c>
      <c r="E9841" t="s">
        <v>13</v>
      </c>
      <c r="F9841" t="s">
        <v>13</v>
      </c>
      <c r="H9841" s="3" t="s">
        <v>31692</v>
      </c>
      <c r="I9841" t="s">
        <v>959</v>
      </c>
      <c r="J9841" t="s">
        <v>1462</v>
      </c>
    </row>
    <row r="9842" spans="1:10" ht="16" x14ac:dyDescent="0.2">
      <c r="A9842" t="s">
        <v>1457</v>
      </c>
      <c r="B9842" t="s">
        <v>31693</v>
      </c>
      <c r="C9842" t="s">
        <v>31694</v>
      </c>
      <c r="D9842">
        <v>3</v>
      </c>
      <c r="E9842" t="s">
        <v>13</v>
      </c>
      <c r="F9842" t="s">
        <v>13</v>
      </c>
      <c r="H9842" s="3" t="s">
        <v>31695</v>
      </c>
      <c r="I9842" t="s">
        <v>959</v>
      </c>
      <c r="J9842" t="s">
        <v>1462</v>
      </c>
    </row>
    <row r="9843" spans="1:10" ht="16" x14ac:dyDescent="0.2">
      <c r="A9843" t="s">
        <v>1457</v>
      </c>
      <c r="B9843" t="s">
        <v>31696</v>
      </c>
      <c r="C9843" t="s">
        <v>31697</v>
      </c>
      <c r="D9843">
        <v>4</v>
      </c>
      <c r="E9843" t="s">
        <v>13</v>
      </c>
      <c r="F9843" t="s">
        <v>13</v>
      </c>
      <c r="H9843" s="3" t="s">
        <v>31692</v>
      </c>
      <c r="I9843" t="s">
        <v>959</v>
      </c>
      <c r="J9843" t="s">
        <v>1462</v>
      </c>
    </row>
    <row r="9844" spans="1:10" ht="16" x14ac:dyDescent="0.2">
      <c r="A9844" t="s">
        <v>13656</v>
      </c>
      <c r="B9844" t="s">
        <v>31698</v>
      </c>
      <c r="C9844" t="s">
        <v>31699</v>
      </c>
      <c r="D9844">
        <v>2</v>
      </c>
      <c r="E9844" t="s">
        <v>13</v>
      </c>
      <c r="F9844" t="s">
        <v>13</v>
      </c>
      <c r="H9844" s="3" t="s">
        <v>31700</v>
      </c>
      <c r="I9844" t="s">
        <v>315</v>
      </c>
      <c r="J9844" t="s">
        <v>13661</v>
      </c>
    </row>
    <row r="9845" spans="1:10" ht="16" x14ac:dyDescent="0.2">
      <c r="A9845" t="s">
        <v>31701</v>
      </c>
      <c r="B9845" t="s">
        <v>31702</v>
      </c>
      <c r="C9845" t="s">
        <v>31703</v>
      </c>
      <c r="D9845">
        <v>4</v>
      </c>
      <c r="E9845" t="s">
        <v>13</v>
      </c>
      <c r="F9845" t="s">
        <v>13</v>
      </c>
      <c r="H9845" s="3" t="s">
        <v>31704</v>
      </c>
      <c r="I9845" t="s">
        <v>31705</v>
      </c>
      <c r="J9845" t="s">
        <v>31706</v>
      </c>
    </row>
    <row r="9846" spans="1:10" ht="16" x14ac:dyDescent="0.2">
      <c r="A9846" t="s">
        <v>31707</v>
      </c>
      <c r="B9846" t="s">
        <v>31708</v>
      </c>
      <c r="C9846" t="s">
        <v>31709</v>
      </c>
      <c r="D9846">
        <v>2</v>
      </c>
      <c r="E9846" t="s">
        <v>13</v>
      </c>
      <c r="F9846" t="s">
        <v>13</v>
      </c>
      <c r="H9846" s="3" t="s">
        <v>31532</v>
      </c>
      <c r="I9846" t="s">
        <v>62</v>
      </c>
      <c r="J9846" t="s">
        <v>31710</v>
      </c>
    </row>
    <row r="9847" spans="1:10" ht="16" x14ac:dyDescent="0.2">
      <c r="A9847" t="s">
        <v>31711</v>
      </c>
      <c r="B9847" t="s">
        <v>31712</v>
      </c>
      <c r="C9847" t="s">
        <v>31713</v>
      </c>
      <c r="D9847">
        <v>3</v>
      </c>
      <c r="E9847" t="s">
        <v>13</v>
      </c>
      <c r="F9847" t="s">
        <v>13</v>
      </c>
      <c r="H9847" s="3" t="s">
        <v>31714</v>
      </c>
      <c r="I9847" t="s">
        <v>315</v>
      </c>
      <c r="J9847" t="s">
        <v>31715</v>
      </c>
    </row>
    <row r="9848" spans="1:10" ht="16" x14ac:dyDescent="0.2">
      <c r="A9848" t="s">
        <v>31716</v>
      </c>
      <c r="B9848" t="s">
        <v>31717</v>
      </c>
      <c r="C9848" t="s">
        <v>31718</v>
      </c>
      <c r="D9848">
        <v>1</v>
      </c>
      <c r="E9848" t="s">
        <v>13</v>
      </c>
      <c r="F9848" t="s">
        <v>13</v>
      </c>
      <c r="H9848" s="3" t="s">
        <v>31719</v>
      </c>
      <c r="I9848" t="s">
        <v>315</v>
      </c>
      <c r="J9848" t="s">
        <v>31720</v>
      </c>
    </row>
    <row r="9849" spans="1:10" x14ac:dyDescent="0.2">
      <c r="A9849" t="s">
        <v>31680</v>
      </c>
      <c r="B9849" t="s">
        <v>31721</v>
      </c>
      <c r="C9849" t="s">
        <v>31722</v>
      </c>
      <c r="D9849">
        <v>1</v>
      </c>
      <c r="E9849" t="s">
        <v>13</v>
      </c>
      <c r="F9849" t="s">
        <v>13</v>
      </c>
      <c r="J9849" t="s">
        <v>31683</v>
      </c>
    </row>
    <row r="9850" spans="1:10" ht="16" x14ac:dyDescent="0.2">
      <c r="A9850" t="s">
        <v>31716</v>
      </c>
      <c r="B9850" t="s">
        <v>31723</v>
      </c>
      <c r="C9850" t="s">
        <v>31724</v>
      </c>
      <c r="D9850">
        <v>2</v>
      </c>
      <c r="E9850" t="s">
        <v>13</v>
      </c>
      <c r="F9850" t="s">
        <v>13</v>
      </c>
      <c r="H9850" s="3" t="s">
        <v>31725</v>
      </c>
      <c r="I9850" t="s">
        <v>1725</v>
      </c>
      <c r="J9850" t="s">
        <v>31720</v>
      </c>
    </row>
    <row r="9851" spans="1:10" ht="16" x14ac:dyDescent="0.2">
      <c r="A9851" t="s">
        <v>18332</v>
      </c>
      <c r="B9851" t="s">
        <v>31726</v>
      </c>
      <c r="C9851" t="s">
        <v>31727</v>
      </c>
      <c r="D9851">
        <v>3</v>
      </c>
      <c r="E9851" t="s">
        <v>13</v>
      </c>
      <c r="F9851" t="s">
        <v>13</v>
      </c>
      <c r="H9851" s="3" t="s">
        <v>25828</v>
      </c>
      <c r="I9851" t="s">
        <v>90</v>
      </c>
      <c r="J9851" t="s">
        <v>18335</v>
      </c>
    </row>
    <row r="9852" spans="1:10" ht="16" x14ac:dyDescent="0.2">
      <c r="A9852" t="s">
        <v>31728</v>
      </c>
      <c r="B9852" t="s">
        <v>31729</v>
      </c>
      <c r="C9852" t="s">
        <v>31730</v>
      </c>
      <c r="D9852">
        <v>1</v>
      </c>
      <c r="E9852" t="s">
        <v>13</v>
      </c>
      <c r="F9852" t="s">
        <v>13</v>
      </c>
      <c r="H9852" s="3" t="s">
        <v>31731</v>
      </c>
      <c r="I9852" t="s">
        <v>714</v>
      </c>
      <c r="J9852" t="s">
        <v>31732</v>
      </c>
    </row>
    <row r="9853" spans="1:10" ht="16" x14ac:dyDescent="0.2">
      <c r="A9853" t="s">
        <v>31733</v>
      </c>
      <c r="B9853" t="s">
        <v>31734</v>
      </c>
      <c r="C9853" t="s">
        <v>31735</v>
      </c>
      <c r="D9853">
        <v>1</v>
      </c>
      <c r="E9853" t="s">
        <v>13</v>
      </c>
      <c r="F9853" t="s">
        <v>13</v>
      </c>
      <c r="H9853" s="3" t="s">
        <v>31736</v>
      </c>
      <c r="I9853" t="s">
        <v>337</v>
      </c>
      <c r="J9853" t="s">
        <v>31737</v>
      </c>
    </row>
    <row r="9854" spans="1:10" ht="16" x14ac:dyDescent="0.2">
      <c r="A9854" t="s">
        <v>31738</v>
      </c>
      <c r="B9854" t="s">
        <v>31739</v>
      </c>
      <c r="C9854" t="s">
        <v>31740</v>
      </c>
      <c r="D9854">
        <v>2</v>
      </c>
      <c r="E9854" t="s">
        <v>13</v>
      </c>
      <c r="F9854" t="s">
        <v>13</v>
      </c>
      <c r="H9854" s="3" t="s">
        <v>31741</v>
      </c>
      <c r="I9854" t="s">
        <v>524</v>
      </c>
      <c r="J9854" t="s">
        <v>31742</v>
      </c>
    </row>
    <row r="9855" spans="1:10" ht="16" x14ac:dyDescent="0.2">
      <c r="A9855" t="s">
        <v>31743</v>
      </c>
      <c r="B9855" t="s">
        <v>31744</v>
      </c>
      <c r="C9855" t="s">
        <v>31745</v>
      </c>
      <c r="D9855">
        <v>1</v>
      </c>
      <c r="E9855" t="s">
        <v>13</v>
      </c>
      <c r="F9855" t="s">
        <v>13</v>
      </c>
      <c r="H9855" s="3" t="s">
        <v>31746</v>
      </c>
      <c r="I9855" t="s">
        <v>106</v>
      </c>
      <c r="J9855" t="s">
        <v>31747</v>
      </c>
    </row>
    <row r="9856" spans="1:10" ht="16" x14ac:dyDescent="0.2">
      <c r="A9856" t="s">
        <v>31743</v>
      </c>
      <c r="B9856" t="s">
        <v>31748</v>
      </c>
      <c r="C9856" t="s">
        <v>31749</v>
      </c>
      <c r="D9856">
        <v>2</v>
      </c>
      <c r="E9856" t="s">
        <v>13</v>
      </c>
      <c r="F9856" t="s">
        <v>13</v>
      </c>
      <c r="H9856" s="3" t="s">
        <v>31750</v>
      </c>
      <c r="I9856" t="s">
        <v>106</v>
      </c>
      <c r="J9856" t="s">
        <v>31747</v>
      </c>
    </row>
    <row r="9857" spans="1:10" ht="16" x14ac:dyDescent="0.2">
      <c r="A9857" t="s">
        <v>31751</v>
      </c>
      <c r="B9857" t="s">
        <v>31752</v>
      </c>
      <c r="C9857" t="s">
        <v>31753</v>
      </c>
      <c r="D9857">
        <v>1</v>
      </c>
      <c r="E9857" t="s">
        <v>13</v>
      </c>
      <c r="F9857" t="s">
        <v>13</v>
      </c>
      <c r="H9857" s="3" t="s">
        <v>31754</v>
      </c>
      <c r="I9857" t="s">
        <v>2813</v>
      </c>
      <c r="J9857" t="s">
        <v>31755</v>
      </c>
    </row>
    <row r="9858" spans="1:10" ht="16" x14ac:dyDescent="0.2">
      <c r="A9858" t="s">
        <v>31756</v>
      </c>
      <c r="B9858" t="s">
        <v>31757</v>
      </c>
      <c r="C9858" t="s">
        <v>31758</v>
      </c>
      <c r="D9858">
        <v>2</v>
      </c>
      <c r="E9858" t="s">
        <v>13</v>
      </c>
      <c r="F9858" t="s">
        <v>137</v>
      </c>
      <c r="H9858" s="3" t="s">
        <v>31759</v>
      </c>
      <c r="I9858" t="s">
        <v>253</v>
      </c>
      <c r="J9858" t="s">
        <v>31357</v>
      </c>
    </row>
    <row r="9859" spans="1:10" x14ac:dyDescent="0.2">
      <c r="A9859" t="s">
        <v>31760</v>
      </c>
      <c r="B9859" t="s">
        <v>31761</v>
      </c>
      <c r="C9859" t="s">
        <v>31762</v>
      </c>
      <c r="D9859">
        <v>1</v>
      </c>
      <c r="E9859" t="s">
        <v>13</v>
      </c>
      <c r="F9859" t="s">
        <v>13</v>
      </c>
      <c r="J9859" t="s">
        <v>31763</v>
      </c>
    </row>
    <row r="9860" spans="1:10" ht="16" x14ac:dyDescent="0.2">
      <c r="A9860" t="s">
        <v>31764</v>
      </c>
      <c r="B9860" t="s">
        <v>23147</v>
      </c>
      <c r="C9860" t="s">
        <v>31765</v>
      </c>
      <c r="D9860">
        <v>2</v>
      </c>
      <c r="E9860" t="s">
        <v>13</v>
      </c>
      <c r="F9860" t="s">
        <v>13</v>
      </c>
      <c r="H9860" s="3" t="s">
        <v>31766</v>
      </c>
      <c r="I9860" t="s">
        <v>547</v>
      </c>
      <c r="J9860" t="s">
        <v>31767</v>
      </c>
    </row>
    <row r="9861" spans="1:10" ht="16" x14ac:dyDescent="0.2">
      <c r="A9861" t="s">
        <v>31764</v>
      </c>
      <c r="B9861" t="s">
        <v>18937</v>
      </c>
      <c r="C9861" t="s">
        <v>31768</v>
      </c>
      <c r="D9861">
        <v>3</v>
      </c>
      <c r="E9861" t="s">
        <v>13</v>
      </c>
      <c r="F9861" t="s">
        <v>13</v>
      </c>
      <c r="H9861" s="3" t="s">
        <v>31766</v>
      </c>
      <c r="I9861" t="s">
        <v>547</v>
      </c>
      <c r="J9861" t="s">
        <v>31767</v>
      </c>
    </row>
    <row r="9862" spans="1:10" ht="16" x14ac:dyDescent="0.2">
      <c r="A9862" t="s">
        <v>31764</v>
      </c>
      <c r="B9862" t="s">
        <v>11566</v>
      </c>
      <c r="C9862" t="s">
        <v>31769</v>
      </c>
      <c r="D9862">
        <v>6</v>
      </c>
      <c r="E9862" t="s">
        <v>13</v>
      </c>
      <c r="F9862" t="s">
        <v>13</v>
      </c>
      <c r="H9862" s="3" t="s">
        <v>31766</v>
      </c>
      <c r="I9862" t="s">
        <v>547</v>
      </c>
      <c r="J9862" t="s">
        <v>31767</v>
      </c>
    </row>
    <row r="9863" spans="1:10" ht="16" x14ac:dyDescent="0.2">
      <c r="A9863" t="s">
        <v>31770</v>
      </c>
      <c r="B9863" t="s">
        <v>31771</v>
      </c>
      <c r="C9863" t="s">
        <v>31772</v>
      </c>
      <c r="D9863">
        <v>1</v>
      </c>
      <c r="E9863" t="s">
        <v>13</v>
      </c>
      <c r="F9863" t="s">
        <v>13</v>
      </c>
      <c r="H9863" s="3" t="s">
        <v>31773</v>
      </c>
      <c r="I9863" t="s">
        <v>7872</v>
      </c>
      <c r="J9863" t="s">
        <v>31774</v>
      </c>
    </row>
    <row r="9864" spans="1:10" x14ac:dyDescent="0.2">
      <c r="A9864" t="s">
        <v>5883</v>
      </c>
      <c r="B9864" t="s">
        <v>5881</v>
      </c>
      <c r="C9864" t="s">
        <v>5882</v>
      </c>
      <c r="D9864">
        <v>3</v>
      </c>
      <c r="E9864" t="s">
        <v>13</v>
      </c>
      <c r="F9864" t="s">
        <v>13</v>
      </c>
      <c r="J9864" t="s">
        <v>5884</v>
      </c>
    </row>
    <row r="9865" spans="1:10" ht="16" x14ac:dyDescent="0.2">
      <c r="A9865" t="s">
        <v>31775</v>
      </c>
      <c r="B9865" t="s">
        <v>756</v>
      </c>
      <c r="C9865" t="s">
        <v>31776</v>
      </c>
      <c r="D9865">
        <v>1</v>
      </c>
      <c r="E9865" t="s">
        <v>13</v>
      </c>
      <c r="F9865" t="s">
        <v>13</v>
      </c>
      <c r="H9865" s="3" t="s">
        <v>31777</v>
      </c>
      <c r="I9865" t="s">
        <v>90</v>
      </c>
      <c r="J9865" t="s">
        <v>31778</v>
      </c>
    </row>
    <row r="9866" spans="1:10" ht="16" x14ac:dyDescent="0.2">
      <c r="A9866" t="s">
        <v>31779</v>
      </c>
      <c r="B9866" t="s">
        <v>31780</v>
      </c>
      <c r="C9866" t="s">
        <v>31781</v>
      </c>
      <c r="D9866">
        <v>5</v>
      </c>
      <c r="E9866" t="s">
        <v>13</v>
      </c>
      <c r="F9866" t="s">
        <v>13</v>
      </c>
      <c r="H9866" s="3" t="s">
        <v>31782</v>
      </c>
      <c r="I9866" t="s">
        <v>12628</v>
      </c>
      <c r="J9866" t="s">
        <v>31783</v>
      </c>
    </row>
    <row r="9867" spans="1:10" ht="16" x14ac:dyDescent="0.2">
      <c r="A9867" t="s">
        <v>21634</v>
      </c>
      <c r="B9867" t="s">
        <v>31784</v>
      </c>
      <c r="C9867" t="s">
        <v>31785</v>
      </c>
      <c r="D9867">
        <v>3</v>
      </c>
      <c r="E9867" t="s">
        <v>13</v>
      </c>
      <c r="F9867" t="s">
        <v>13</v>
      </c>
      <c r="H9867" s="3" t="s">
        <v>31786</v>
      </c>
      <c r="I9867" t="s">
        <v>19698</v>
      </c>
      <c r="J9867" t="s">
        <v>21637</v>
      </c>
    </row>
    <row r="9868" spans="1:10" ht="16" x14ac:dyDescent="0.2">
      <c r="A9868" t="s">
        <v>851</v>
      </c>
      <c r="B9868" t="s">
        <v>31787</v>
      </c>
      <c r="C9868" t="s">
        <v>31788</v>
      </c>
      <c r="D9868">
        <v>8</v>
      </c>
      <c r="E9868" t="s">
        <v>13</v>
      </c>
      <c r="F9868" t="s">
        <v>13</v>
      </c>
      <c r="H9868" s="3" t="s">
        <v>31789</v>
      </c>
      <c r="I9868" t="s">
        <v>461</v>
      </c>
      <c r="J9868" t="s">
        <v>857</v>
      </c>
    </row>
    <row r="9869" spans="1:10" ht="16" x14ac:dyDescent="0.2">
      <c r="A9869" t="s">
        <v>31790</v>
      </c>
      <c r="B9869" t="s">
        <v>31791</v>
      </c>
      <c r="C9869" t="s">
        <v>31792</v>
      </c>
      <c r="D9869">
        <v>1</v>
      </c>
      <c r="E9869" t="s">
        <v>13</v>
      </c>
      <c r="F9869" t="s">
        <v>13</v>
      </c>
      <c r="H9869" s="3" t="s">
        <v>31793</v>
      </c>
      <c r="I9869" t="s">
        <v>6730</v>
      </c>
      <c r="J9869" t="s">
        <v>31794</v>
      </c>
    </row>
    <row r="9870" spans="1:10" ht="16" x14ac:dyDescent="0.2">
      <c r="A9870" t="s">
        <v>20153</v>
      </c>
      <c r="B9870" t="s">
        <v>31795</v>
      </c>
      <c r="C9870" t="s">
        <v>31796</v>
      </c>
      <c r="D9870">
        <v>6</v>
      </c>
      <c r="E9870" t="s">
        <v>13</v>
      </c>
      <c r="F9870" t="s">
        <v>13</v>
      </c>
      <c r="H9870" s="3" t="s">
        <v>31797</v>
      </c>
      <c r="I9870" t="s">
        <v>62</v>
      </c>
      <c r="J9870" t="s">
        <v>20156</v>
      </c>
    </row>
    <row r="9871" spans="1:10" x14ac:dyDescent="0.2">
      <c r="A9871" t="s">
        <v>31798</v>
      </c>
      <c r="B9871" t="s">
        <v>31799</v>
      </c>
      <c r="C9871" t="s">
        <v>31800</v>
      </c>
      <c r="D9871">
        <v>1</v>
      </c>
      <c r="E9871" t="s">
        <v>13</v>
      </c>
      <c r="F9871" t="s">
        <v>13</v>
      </c>
      <c r="J9871" t="s">
        <v>31801</v>
      </c>
    </row>
    <row r="9872" spans="1:10" x14ac:dyDescent="0.2">
      <c r="A9872" t="s">
        <v>31798</v>
      </c>
      <c r="B9872" t="s">
        <v>31802</v>
      </c>
      <c r="C9872" t="s">
        <v>31803</v>
      </c>
      <c r="D9872">
        <v>2</v>
      </c>
      <c r="E9872" t="s">
        <v>13</v>
      </c>
      <c r="F9872" t="s">
        <v>13</v>
      </c>
      <c r="J9872" t="s">
        <v>31801</v>
      </c>
    </row>
    <row r="9873" spans="1:10" x14ac:dyDescent="0.2">
      <c r="A9873" t="s">
        <v>31798</v>
      </c>
      <c r="B9873" t="s">
        <v>24821</v>
      </c>
      <c r="C9873" t="s">
        <v>24822</v>
      </c>
      <c r="D9873">
        <v>3</v>
      </c>
      <c r="E9873" t="s">
        <v>13</v>
      </c>
      <c r="F9873" t="s">
        <v>13</v>
      </c>
      <c r="J9873" t="s">
        <v>31801</v>
      </c>
    </row>
    <row r="9874" spans="1:10" ht="16" x14ac:dyDescent="0.2">
      <c r="A9874" t="s">
        <v>31804</v>
      </c>
      <c r="B9874" t="s">
        <v>31805</v>
      </c>
      <c r="C9874" t="s">
        <v>31806</v>
      </c>
      <c r="D9874">
        <v>1</v>
      </c>
      <c r="E9874" t="s">
        <v>13</v>
      </c>
      <c r="F9874" t="s">
        <v>13</v>
      </c>
      <c r="H9874" s="3" t="s">
        <v>31807</v>
      </c>
      <c r="I9874" t="s">
        <v>253</v>
      </c>
      <c r="J9874" t="s">
        <v>31808</v>
      </c>
    </row>
    <row r="9875" spans="1:10" ht="16" x14ac:dyDescent="0.2">
      <c r="A9875" t="s">
        <v>31809</v>
      </c>
      <c r="B9875" t="s">
        <v>31810</v>
      </c>
      <c r="C9875" t="s">
        <v>31811</v>
      </c>
      <c r="D9875">
        <v>1</v>
      </c>
      <c r="E9875" t="s">
        <v>13</v>
      </c>
      <c r="F9875" t="s">
        <v>13</v>
      </c>
      <c r="H9875" s="3" t="s">
        <v>31812</v>
      </c>
      <c r="I9875" t="s">
        <v>1658</v>
      </c>
      <c r="J9875" t="s">
        <v>31813</v>
      </c>
    </row>
    <row r="9876" spans="1:10" ht="16" x14ac:dyDescent="0.2">
      <c r="A9876" t="s">
        <v>13807</v>
      </c>
      <c r="B9876" t="s">
        <v>31814</v>
      </c>
      <c r="C9876" t="s">
        <v>31815</v>
      </c>
      <c r="D9876">
        <v>5</v>
      </c>
      <c r="E9876" t="s">
        <v>13</v>
      </c>
      <c r="F9876" t="s">
        <v>13</v>
      </c>
      <c r="H9876" s="3" t="s">
        <v>31816</v>
      </c>
      <c r="I9876" t="s">
        <v>824</v>
      </c>
      <c r="J9876" t="s">
        <v>13812</v>
      </c>
    </row>
    <row r="9877" spans="1:10" ht="16" x14ac:dyDescent="0.2">
      <c r="A9877" t="s">
        <v>13807</v>
      </c>
      <c r="B9877" t="s">
        <v>31817</v>
      </c>
      <c r="C9877" t="s">
        <v>31818</v>
      </c>
      <c r="D9877">
        <v>6</v>
      </c>
      <c r="E9877" t="s">
        <v>13</v>
      </c>
      <c r="F9877" t="s">
        <v>13</v>
      </c>
      <c r="H9877" s="3" t="s">
        <v>31819</v>
      </c>
      <c r="I9877" t="s">
        <v>824</v>
      </c>
      <c r="J9877" t="s">
        <v>13812</v>
      </c>
    </row>
    <row r="9878" spans="1:10" ht="16" x14ac:dyDescent="0.2">
      <c r="A9878" t="s">
        <v>13807</v>
      </c>
      <c r="B9878" t="s">
        <v>31820</v>
      </c>
      <c r="C9878" t="s">
        <v>31821</v>
      </c>
      <c r="D9878">
        <v>7</v>
      </c>
      <c r="E9878" t="s">
        <v>13</v>
      </c>
      <c r="F9878" t="s">
        <v>13</v>
      </c>
      <c r="H9878" s="3" t="s">
        <v>31822</v>
      </c>
      <c r="I9878" t="s">
        <v>31822</v>
      </c>
      <c r="J9878" t="s">
        <v>13812</v>
      </c>
    </row>
    <row r="9879" spans="1:10" ht="16" x14ac:dyDescent="0.2">
      <c r="A9879" t="s">
        <v>31779</v>
      </c>
      <c r="B9879" t="s">
        <v>31823</v>
      </c>
      <c r="C9879" t="s">
        <v>31824</v>
      </c>
      <c r="D9879">
        <v>6</v>
      </c>
      <c r="E9879" t="s">
        <v>13</v>
      </c>
      <c r="F9879" t="s">
        <v>13</v>
      </c>
      <c r="H9879" s="3" t="s">
        <v>31782</v>
      </c>
      <c r="I9879" t="s">
        <v>12628</v>
      </c>
      <c r="J9879" t="s">
        <v>31783</v>
      </c>
    </row>
    <row r="9880" spans="1:10" ht="16" x14ac:dyDescent="0.2">
      <c r="A9880" t="s">
        <v>5846</v>
      </c>
      <c r="B9880" t="s">
        <v>31825</v>
      </c>
      <c r="C9880" t="s">
        <v>31826</v>
      </c>
      <c r="D9880">
        <v>1</v>
      </c>
      <c r="E9880" t="s">
        <v>13</v>
      </c>
      <c r="F9880" t="s">
        <v>13</v>
      </c>
      <c r="H9880" s="3" t="s">
        <v>31827</v>
      </c>
      <c r="I9880" t="s">
        <v>62</v>
      </c>
      <c r="J9880" t="s">
        <v>5850</v>
      </c>
    </row>
    <row r="9881" spans="1:10" x14ac:dyDescent="0.2">
      <c r="A9881" t="s">
        <v>31828</v>
      </c>
      <c r="B9881" t="s">
        <v>31829</v>
      </c>
      <c r="C9881" t="s">
        <v>31830</v>
      </c>
      <c r="D9881">
        <v>1</v>
      </c>
      <c r="E9881" t="s">
        <v>13</v>
      </c>
      <c r="F9881" t="s">
        <v>13</v>
      </c>
      <c r="J9881" t="s">
        <v>31831</v>
      </c>
    </row>
    <row r="9882" spans="1:10" x14ac:dyDescent="0.2">
      <c r="A9882" t="s">
        <v>31828</v>
      </c>
      <c r="B9882" t="s">
        <v>31832</v>
      </c>
      <c r="C9882" t="s">
        <v>31833</v>
      </c>
      <c r="D9882">
        <v>2</v>
      </c>
      <c r="E9882" t="s">
        <v>13</v>
      </c>
      <c r="F9882" t="s">
        <v>13</v>
      </c>
      <c r="J9882" t="s">
        <v>31831</v>
      </c>
    </row>
    <row r="9883" spans="1:10" ht="16" x14ac:dyDescent="0.2">
      <c r="A9883" t="s">
        <v>31834</v>
      </c>
      <c r="B9883" t="s">
        <v>31835</v>
      </c>
      <c r="C9883" t="s">
        <v>31836</v>
      </c>
      <c r="D9883">
        <v>4</v>
      </c>
      <c r="E9883" t="s">
        <v>13</v>
      </c>
      <c r="F9883" t="s">
        <v>13</v>
      </c>
      <c r="H9883" s="3" t="s">
        <v>31837</v>
      </c>
      <c r="I9883" t="s">
        <v>918</v>
      </c>
      <c r="J9883" t="s">
        <v>31838</v>
      </c>
    </row>
    <row r="9884" spans="1:10" ht="16" x14ac:dyDescent="0.2">
      <c r="A9884" t="s">
        <v>31839</v>
      </c>
      <c r="B9884" t="s">
        <v>31840</v>
      </c>
      <c r="C9884" t="s">
        <v>31841</v>
      </c>
      <c r="D9884">
        <v>1</v>
      </c>
      <c r="E9884" t="s">
        <v>13</v>
      </c>
      <c r="F9884" t="s">
        <v>13</v>
      </c>
      <c r="H9884" s="3" t="s">
        <v>31842</v>
      </c>
      <c r="I9884" t="s">
        <v>62</v>
      </c>
      <c r="J9884" t="s">
        <v>31843</v>
      </c>
    </row>
    <row r="9885" spans="1:10" ht="16" x14ac:dyDescent="0.2">
      <c r="A9885" t="s">
        <v>31844</v>
      </c>
      <c r="B9885" t="s">
        <v>31845</v>
      </c>
      <c r="C9885" t="s">
        <v>31846</v>
      </c>
      <c r="D9885">
        <v>1</v>
      </c>
      <c r="E9885" t="s">
        <v>13</v>
      </c>
      <c r="F9885" t="s">
        <v>13</v>
      </c>
      <c r="H9885" s="3" t="s">
        <v>31847</v>
      </c>
      <c r="I9885" t="s">
        <v>315</v>
      </c>
      <c r="J9885" t="s">
        <v>31848</v>
      </c>
    </row>
    <row r="9886" spans="1:10" ht="16" x14ac:dyDescent="0.2">
      <c r="A9886" t="s">
        <v>31844</v>
      </c>
      <c r="B9886" t="s">
        <v>31849</v>
      </c>
      <c r="C9886" t="s">
        <v>31850</v>
      </c>
      <c r="D9886">
        <v>2</v>
      </c>
      <c r="E9886" t="s">
        <v>13</v>
      </c>
      <c r="F9886" t="s">
        <v>13</v>
      </c>
      <c r="H9886" s="3" t="s">
        <v>31847</v>
      </c>
      <c r="I9886" t="s">
        <v>315</v>
      </c>
      <c r="J9886" t="s">
        <v>31848</v>
      </c>
    </row>
    <row r="9887" spans="1:10" ht="16" x14ac:dyDescent="0.2">
      <c r="A9887" t="s">
        <v>31844</v>
      </c>
      <c r="B9887" t="s">
        <v>31851</v>
      </c>
      <c r="C9887" t="s">
        <v>31852</v>
      </c>
      <c r="D9887">
        <v>3</v>
      </c>
      <c r="E9887" t="s">
        <v>13</v>
      </c>
      <c r="F9887" t="s">
        <v>13</v>
      </c>
      <c r="H9887" s="3" t="s">
        <v>31847</v>
      </c>
      <c r="I9887" t="s">
        <v>315</v>
      </c>
      <c r="J9887" t="s">
        <v>31848</v>
      </c>
    </row>
    <row r="9888" spans="1:10" ht="16" x14ac:dyDescent="0.2">
      <c r="A9888" t="s">
        <v>31844</v>
      </c>
      <c r="B9888" t="s">
        <v>31853</v>
      </c>
      <c r="C9888" t="s">
        <v>31854</v>
      </c>
      <c r="D9888">
        <v>5</v>
      </c>
      <c r="E9888" t="s">
        <v>13</v>
      </c>
      <c r="F9888" t="s">
        <v>13</v>
      </c>
      <c r="H9888" s="3" t="s">
        <v>31847</v>
      </c>
      <c r="I9888" t="s">
        <v>315</v>
      </c>
      <c r="J9888" t="s">
        <v>31848</v>
      </c>
    </row>
    <row r="9889" spans="1:10" ht="16" x14ac:dyDescent="0.2">
      <c r="A9889" t="s">
        <v>31844</v>
      </c>
      <c r="B9889" t="s">
        <v>31855</v>
      </c>
      <c r="C9889" t="s">
        <v>31856</v>
      </c>
      <c r="D9889">
        <v>6</v>
      </c>
      <c r="E9889" t="s">
        <v>13</v>
      </c>
      <c r="F9889" t="s">
        <v>13</v>
      </c>
      <c r="H9889" s="3" t="s">
        <v>31847</v>
      </c>
      <c r="I9889" t="s">
        <v>315</v>
      </c>
      <c r="J9889" t="s">
        <v>31848</v>
      </c>
    </row>
    <row r="9890" spans="1:10" x14ac:dyDescent="0.2">
      <c r="A9890" t="s">
        <v>31857</v>
      </c>
      <c r="B9890" t="s">
        <v>31858</v>
      </c>
      <c r="C9890" t="s">
        <v>31859</v>
      </c>
      <c r="D9890">
        <v>3</v>
      </c>
      <c r="E9890" t="s">
        <v>13</v>
      </c>
      <c r="F9890" t="s">
        <v>13</v>
      </c>
      <c r="J9890" t="s">
        <v>31860</v>
      </c>
    </row>
    <row r="9891" spans="1:10" ht="16" x14ac:dyDescent="0.2">
      <c r="A9891" t="s">
        <v>26637</v>
      </c>
      <c r="B9891" t="s">
        <v>31861</v>
      </c>
      <c r="C9891" t="s">
        <v>31862</v>
      </c>
      <c r="D9891">
        <v>3</v>
      </c>
      <c r="E9891" t="s">
        <v>13</v>
      </c>
      <c r="F9891" t="s">
        <v>13</v>
      </c>
      <c r="H9891" s="3" t="s">
        <v>31863</v>
      </c>
      <c r="I9891" t="s">
        <v>106</v>
      </c>
      <c r="J9891" t="s">
        <v>26642</v>
      </c>
    </row>
    <row r="9892" spans="1:10" ht="16" x14ac:dyDescent="0.2">
      <c r="A9892" t="s">
        <v>31779</v>
      </c>
      <c r="B9892" t="s">
        <v>31864</v>
      </c>
      <c r="C9892" t="s">
        <v>31865</v>
      </c>
      <c r="D9892">
        <v>2</v>
      </c>
      <c r="E9892" t="s">
        <v>13</v>
      </c>
      <c r="F9892" t="s">
        <v>13</v>
      </c>
      <c r="H9892" s="3" t="s">
        <v>31782</v>
      </c>
      <c r="I9892" t="s">
        <v>12628</v>
      </c>
      <c r="J9892" t="s">
        <v>31783</v>
      </c>
    </row>
    <row r="9893" spans="1:10" ht="16" x14ac:dyDescent="0.2">
      <c r="A9893" t="s">
        <v>24118</v>
      </c>
      <c r="B9893" t="s">
        <v>15828</v>
      </c>
      <c r="C9893" t="s">
        <v>15829</v>
      </c>
      <c r="D9893">
        <v>1</v>
      </c>
      <c r="E9893" t="s">
        <v>13</v>
      </c>
      <c r="F9893" t="s">
        <v>13</v>
      </c>
      <c r="H9893" s="3" t="s">
        <v>31866</v>
      </c>
      <c r="I9893" t="s">
        <v>7603</v>
      </c>
      <c r="J9893" t="s">
        <v>24120</v>
      </c>
    </row>
    <row r="9894" spans="1:10" x14ac:dyDescent="0.2">
      <c r="A9894" t="s">
        <v>5883</v>
      </c>
      <c r="B9894" t="s">
        <v>5862</v>
      </c>
      <c r="C9894" t="s">
        <v>5863</v>
      </c>
      <c r="D9894">
        <v>2</v>
      </c>
      <c r="E9894" t="s">
        <v>13</v>
      </c>
      <c r="F9894" t="s">
        <v>13</v>
      </c>
      <c r="J9894" t="s">
        <v>5884</v>
      </c>
    </row>
    <row r="9895" spans="1:10" ht="16" x14ac:dyDescent="0.2">
      <c r="A9895" t="s">
        <v>31867</v>
      </c>
      <c r="B9895" t="s">
        <v>31868</v>
      </c>
      <c r="C9895" t="s">
        <v>31869</v>
      </c>
      <c r="D9895">
        <v>5</v>
      </c>
      <c r="E9895" t="s">
        <v>13</v>
      </c>
      <c r="F9895" t="s">
        <v>13</v>
      </c>
      <c r="H9895" s="3" t="s">
        <v>31870</v>
      </c>
      <c r="I9895" t="s">
        <v>62</v>
      </c>
      <c r="J9895" t="s">
        <v>31871</v>
      </c>
    </row>
    <row r="9896" spans="1:10" x14ac:dyDescent="0.2">
      <c r="A9896" t="s">
        <v>31872</v>
      </c>
      <c r="B9896" t="s">
        <v>31873</v>
      </c>
      <c r="C9896" t="s">
        <v>31874</v>
      </c>
      <c r="D9896">
        <v>3</v>
      </c>
      <c r="E9896" t="s">
        <v>13</v>
      </c>
      <c r="F9896" t="s">
        <v>13</v>
      </c>
      <c r="J9896" t="s">
        <v>31875</v>
      </c>
    </row>
    <row r="9897" spans="1:10" ht="16" x14ac:dyDescent="0.2">
      <c r="A9897" t="s">
        <v>29527</v>
      </c>
      <c r="B9897" t="s">
        <v>31876</v>
      </c>
      <c r="C9897" t="s">
        <v>31877</v>
      </c>
      <c r="D9897">
        <v>7</v>
      </c>
      <c r="E9897" t="s">
        <v>13</v>
      </c>
      <c r="F9897" t="s">
        <v>13</v>
      </c>
      <c r="H9897" s="3" t="s">
        <v>31878</v>
      </c>
      <c r="I9897" t="s">
        <v>62</v>
      </c>
      <c r="J9897" t="s">
        <v>29532</v>
      </c>
    </row>
    <row r="9898" spans="1:10" ht="16" x14ac:dyDescent="0.2">
      <c r="A9898" t="s">
        <v>31879</v>
      </c>
      <c r="B9898" t="s">
        <v>31880</v>
      </c>
      <c r="C9898" t="s">
        <v>31881</v>
      </c>
      <c r="D9898">
        <v>1</v>
      </c>
      <c r="E9898" t="s">
        <v>13</v>
      </c>
      <c r="F9898" t="s">
        <v>13</v>
      </c>
      <c r="H9898" s="3" t="s">
        <v>31882</v>
      </c>
      <c r="I9898" t="s">
        <v>126</v>
      </c>
      <c r="J9898" t="s">
        <v>31883</v>
      </c>
    </row>
    <row r="9899" spans="1:10" ht="16" x14ac:dyDescent="0.2">
      <c r="A9899" t="s">
        <v>31879</v>
      </c>
      <c r="B9899" t="s">
        <v>31884</v>
      </c>
      <c r="C9899" t="s">
        <v>31885</v>
      </c>
      <c r="D9899">
        <v>2</v>
      </c>
      <c r="E9899" t="s">
        <v>13</v>
      </c>
      <c r="F9899" t="s">
        <v>13</v>
      </c>
      <c r="H9899" s="3" t="s">
        <v>31886</v>
      </c>
      <c r="I9899" t="s">
        <v>126</v>
      </c>
      <c r="J9899" t="s">
        <v>31883</v>
      </c>
    </row>
    <row r="9900" spans="1:10" ht="16" x14ac:dyDescent="0.2">
      <c r="A9900" t="s">
        <v>19662</v>
      </c>
      <c r="B9900" t="s">
        <v>31887</v>
      </c>
      <c r="C9900" t="s">
        <v>31888</v>
      </c>
      <c r="D9900">
        <v>5</v>
      </c>
      <c r="E9900" t="s">
        <v>13</v>
      </c>
      <c r="F9900" t="s">
        <v>13</v>
      </c>
      <c r="H9900" s="3" t="s">
        <v>31382</v>
      </c>
      <c r="I9900" t="s">
        <v>1725</v>
      </c>
      <c r="J9900" t="s">
        <v>19667</v>
      </c>
    </row>
    <row r="9901" spans="1:10" ht="16" x14ac:dyDescent="0.2">
      <c r="A9901" t="s">
        <v>19662</v>
      </c>
      <c r="B9901" t="s">
        <v>31380</v>
      </c>
      <c r="C9901" t="s">
        <v>31381</v>
      </c>
      <c r="D9901">
        <v>6</v>
      </c>
      <c r="E9901" t="s">
        <v>13</v>
      </c>
      <c r="F9901" t="s">
        <v>13</v>
      </c>
      <c r="H9901" s="3" t="s">
        <v>31382</v>
      </c>
      <c r="I9901" t="s">
        <v>1725</v>
      </c>
      <c r="J9901" t="s">
        <v>19667</v>
      </c>
    </row>
    <row r="9902" spans="1:10" ht="16" x14ac:dyDescent="0.2">
      <c r="A9902" t="s">
        <v>5902</v>
      </c>
      <c r="B9902" t="s">
        <v>31889</v>
      </c>
      <c r="C9902" t="s">
        <v>31890</v>
      </c>
      <c r="D9902">
        <v>1</v>
      </c>
      <c r="E9902" t="s">
        <v>13</v>
      </c>
      <c r="F9902" t="s">
        <v>13</v>
      </c>
      <c r="H9902" s="3" t="s">
        <v>31891</v>
      </c>
      <c r="I9902" t="s">
        <v>524</v>
      </c>
      <c r="J9902" t="s">
        <v>5907</v>
      </c>
    </row>
    <row r="9903" spans="1:10" ht="16" x14ac:dyDescent="0.2">
      <c r="A9903" t="s">
        <v>31892</v>
      </c>
      <c r="B9903" t="s">
        <v>31893</v>
      </c>
      <c r="C9903" t="s">
        <v>31894</v>
      </c>
      <c r="D9903">
        <v>3</v>
      </c>
      <c r="E9903" t="s">
        <v>13</v>
      </c>
      <c r="F9903" t="s">
        <v>13</v>
      </c>
      <c r="H9903" s="3" t="s">
        <v>31895</v>
      </c>
      <c r="I9903" t="s">
        <v>106</v>
      </c>
      <c r="J9903" t="s">
        <v>31896</v>
      </c>
    </row>
    <row r="9904" spans="1:10" ht="16" x14ac:dyDescent="0.2">
      <c r="A9904" t="s">
        <v>31897</v>
      </c>
      <c r="B9904" t="s">
        <v>31898</v>
      </c>
      <c r="C9904" t="s">
        <v>31899</v>
      </c>
      <c r="D9904">
        <v>1</v>
      </c>
      <c r="E9904" t="s">
        <v>13</v>
      </c>
      <c r="F9904" t="s">
        <v>13</v>
      </c>
      <c r="H9904" s="3" t="s">
        <v>31900</v>
      </c>
      <c r="I9904" t="s">
        <v>404</v>
      </c>
      <c r="J9904" t="s">
        <v>31901</v>
      </c>
    </row>
    <row r="9905" spans="1:10" x14ac:dyDescent="0.2">
      <c r="A9905" t="s">
        <v>31902</v>
      </c>
      <c r="B9905" t="s">
        <v>31903</v>
      </c>
      <c r="C9905" t="s">
        <v>31904</v>
      </c>
      <c r="D9905">
        <v>1</v>
      </c>
      <c r="E9905" t="s">
        <v>13</v>
      </c>
      <c r="F9905" t="s">
        <v>13</v>
      </c>
      <c r="J9905" t="s">
        <v>31905</v>
      </c>
    </row>
    <row r="9906" spans="1:10" x14ac:dyDescent="0.2">
      <c r="A9906" t="s">
        <v>31902</v>
      </c>
      <c r="B9906" t="s">
        <v>31906</v>
      </c>
      <c r="C9906" t="s">
        <v>31907</v>
      </c>
      <c r="D9906">
        <v>2</v>
      </c>
      <c r="E9906" t="s">
        <v>13</v>
      </c>
      <c r="F9906" t="s">
        <v>13</v>
      </c>
      <c r="J9906" t="s">
        <v>31905</v>
      </c>
    </row>
    <row r="9907" spans="1:10" ht="16" x14ac:dyDescent="0.2">
      <c r="A9907" t="s">
        <v>31908</v>
      </c>
      <c r="B9907" t="s">
        <v>31909</v>
      </c>
      <c r="C9907" t="s">
        <v>31910</v>
      </c>
      <c r="D9907">
        <v>3</v>
      </c>
      <c r="E9907" t="s">
        <v>13</v>
      </c>
      <c r="F9907" t="s">
        <v>13</v>
      </c>
      <c r="H9907" s="3" t="s">
        <v>31911</v>
      </c>
      <c r="I9907" t="s">
        <v>509</v>
      </c>
      <c r="J9907" t="s">
        <v>31912</v>
      </c>
    </row>
    <row r="9908" spans="1:10" x14ac:dyDescent="0.2">
      <c r="A9908" t="s">
        <v>25318</v>
      </c>
      <c r="B9908" t="s">
        <v>31913</v>
      </c>
      <c r="C9908" t="s">
        <v>31914</v>
      </c>
      <c r="D9908">
        <v>3</v>
      </c>
      <c r="E9908" t="s">
        <v>13</v>
      </c>
      <c r="F9908" t="s">
        <v>13</v>
      </c>
      <c r="J9908" t="s">
        <v>25323</v>
      </c>
    </row>
    <row r="9909" spans="1:10" ht="16" x14ac:dyDescent="0.2">
      <c r="A9909" t="s">
        <v>11912</v>
      </c>
      <c r="B9909" t="s">
        <v>31915</v>
      </c>
      <c r="C9909" t="s">
        <v>31916</v>
      </c>
      <c r="D9909">
        <v>11</v>
      </c>
      <c r="E9909" t="s">
        <v>13</v>
      </c>
      <c r="F9909" t="s">
        <v>13</v>
      </c>
      <c r="H9909" s="3" t="s">
        <v>31917</v>
      </c>
      <c r="I9909" t="s">
        <v>11228</v>
      </c>
      <c r="J9909" t="s">
        <v>11913</v>
      </c>
    </row>
    <row r="9910" spans="1:10" ht="16" x14ac:dyDescent="0.2">
      <c r="A9910" t="s">
        <v>31918</v>
      </c>
      <c r="B9910" t="s">
        <v>31919</v>
      </c>
      <c r="C9910" t="s">
        <v>31920</v>
      </c>
      <c r="D9910">
        <v>2</v>
      </c>
      <c r="E9910" t="s">
        <v>13</v>
      </c>
      <c r="F9910" t="s">
        <v>13</v>
      </c>
      <c r="H9910" s="3" t="s">
        <v>31921</v>
      </c>
      <c r="I9910" t="s">
        <v>404</v>
      </c>
      <c r="J9910" t="s">
        <v>31922</v>
      </c>
    </row>
    <row r="9911" spans="1:10" ht="16" x14ac:dyDescent="0.2">
      <c r="A9911" t="s">
        <v>11413</v>
      </c>
      <c r="B9911" t="s">
        <v>31923</v>
      </c>
      <c r="C9911" t="s">
        <v>31924</v>
      </c>
      <c r="D9911">
        <v>5</v>
      </c>
      <c r="E9911" t="s">
        <v>13</v>
      </c>
      <c r="F9911" t="s">
        <v>13</v>
      </c>
      <c r="H9911" s="3" t="s">
        <v>31925</v>
      </c>
      <c r="I9911" t="s">
        <v>62</v>
      </c>
      <c r="J9911" t="s">
        <v>11417</v>
      </c>
    </row>
    <row r="9912" spans="1:10" ht="16" x14ac:dyDescent="0.2">
      <c r="A9912" t="s">
        <v>31926</v>
      </c>
      <c r="B9912" t="s">
        <v>86</v>
      </c>
      <c r="C9912" t="s">
        <v>87</v>
      </c>
      <c r="D9912">
        <v>1</v>
      </c>
      <c r="E9912" t="s">
        <v>13</v>
      </c>
      <c r="F9912" t="s">
        <v>13</v>
      </c>
      <c r="H9912" s="3" t="s">
        <v>31927</v>
      </c>
      <c r="I9912" t="s">
        <v>90</v>
      </c>
      <c r="J9912" t="s">
        <v>31928</v>
      </c>
    </row>
    <row r="9913" spans="1:10" ht="16" x14ac:dyDescent="0.2">
      <c r="A9913" t="s">
        <v>31929</v>
      </c>
      <c r="B9913" t="s">
        <v>31930</v>
      </c>
      <c r="C9913" t="s">
        <v>31931</v>
      </c>
      <c r="D9913">
        <v>1</v>
      </c>
      <c r="E9913" t="s">
        <v>13</v>
      </c>
      <c r="F9913" t="s">
        <v>13</v>
      </c>
      <c r="H9913" s="3" t="s">
        <v>31932</v>
      </c>
      <c r="I9913" t="s">
        <v>1033</v>
      </c>
      <c r="J9913" t="s">
        <v>31933</v>
      </c>
    </row>
    <row r="9914" spans="1:10" ht="16" x14ac:dyDescent="0.2">
      <c r="A9914" t="s">
        <v>31934</v>
      </c>
      <c r="B9914" t="s">
        <v>31935</v>
      </c>
      <c r="C9914" t="s">
        <v>31936</v>
      </c>
      <c r="D9914">
        <v>4</v>
      </c>
      <c r="E9914" t="s">
        <v>13</v>
      </c>
      <c r="F9914" t="s">
        <v>13</v>
      </c>
      <c r="H9914" s="3" t="s">
        <v>31937</v>
      </c>
      <c r="I9914" t="s">
        <v>1725</v>
      </c>
      <c r="J9914" t="s">
        <v>31938</v>
      </c>
    </row>
    <row r="9915" spans="1:10" ht="16" x14ac:dyDescent="0.2">
      <c r="A9915" t="s">
        <v>31939</v>
      </c>
      <c r="B9915" t="s">
        <v>31935</v>
      </c>
      <c r="C9915" t="s">
        <v>31936</v>
      </c>
      <c r="D9915">
        <v>5</v>
      </c>
      <c r="E9915" t="s">
        <v>13</v>
      </c>
      <c r="F9915" t="s">
        <v>13</v>
      </c>
      <c r="H9915" s="3" t="s">
        <v>31937</v>
      </c>
      <c r="I9915" t="s">
        <v>1725</v>
      </c>
      <c r="J9915" t="s">
        <v>31940</v>
      </c>
    </row>
    <row r="9916" spans="1:10" ht="16" x14ac:dyDescent="0.2">
      <c r="A9916" t="s">
        <v>31941</v>
      </c>
      <c r="B9916" t="s">
        <v>31942</v>
      </c>
      <c r="C9916" t="s">
        <v>31943</v>
      </c>
      <c r="D9916">
        <v>1</v>
      </c>
      <c r="E9916" t="s">
        <v>13</v>
      </c>
      <c r="F9916" t="s">
        <v>13</v>
      </c>
      <c r="H9916" s="3" t="s">
        <v>31944</v>
      </c>
      <c r="I9916" t="s">
        <v>62</v>
      </c>
      <c r="J9916" t="s">
        <v>31945</v>
      </c>
    </row>
    <row r="9917" spans="1:10" ht="16" x14ac:dyDescent="0.2">
      <c r="A9917" t="s">
        <v>31941</v>
      </c>
      <c r="B9917" t="s">
        <v>31946</v>
      </c>
      <c r="C9917" t="s">
        <v>31947</v>
      </c>
      <c r="D9917">
        <v>2</v>
      </c>
      <c r="E9917" t="s">
        <v>13</v>
      </c>
      <c r="F9917" t="s">
        <v>13</v>
      </c>
      <c r="H9917" s="3" t="s">
        <v>31944</v>
      </c>
      <c r="I9917" t="s">
        <v>62</v>
      </c>
      <c r="J9917" t="s">
        <v>31945</v>
      </c>
    </row>
    <row r="9918" spans="1:10" ht="16" x14ac:dyDescent="0.2">
      <c r="A9918" t="s">
        <v>31941</v>
      </c>
      <c r="B9918" t="s">
        <v>31948</v>
      </c>
      <c r="C9918" t="s">
        <v>31949</v>
      </c>
      <c r="D9918">
        <v>3</v>
      </c>
      <c r="E9918" t="s">
        <v>13</v>
      </c>
      <c r="F9918" t="s">
        <v>13</v>
      </c>
      <c r="H9918" s="3" t="s">
        <v>31950</v>
      </c>
      <c r="I9918" t="s">
        <v>62</v>
      </c>
      <c r="J9918" t="s">
        <v>31945</v>
      </c>
    </row>
    <row r="9919" spans="1:10" ht="16" x14ac:dyDescent="0.2">
      <c r="A9919" t="s">
        <v>31941</v>
      </c>
      <c r="B9919" t="s">
        <v>31951</v>
      </c>
      <c r="C9919" t="s">
        <v>31952</v>
      </c>
      <c r="D9919">
        <v>4</v>
      </c>
      <c r="E9919" t="s">
        <v>13</v>
      </c>
      <c r="F9919" t="s">
        <v>13</v>
      </c>
      <c r="H9919" s="3" t="s">
        <v>31944</v>
      </c>
      <c r="I9919" t="s">
        <v>62</v>
      </c>
      <c r="J9919" t="s">
        <v>31945</v>
      </c>
    </row>
    <row r="9920" spans="1:10" ht="16" x14ac:dyDescent="0.2">
      <c r="A9920" t="s">
        <v>31953</v>
      </c>
      <c r="B9920" t="s">
        <v>31954</v>
      </c>
      <c r="C9920" t="s">
        <v>31955</v>
      </c>
      <c r="D9920">
        <v>1</v>
      </c>
      <c r="E9920" t="s">
        <v>13</v>
      </c>
      <c r="F9920" t="s">
        <v>13</v>
      </c>
      <c r="H9920" s="3" t="s">
        <v>31956</v>
      </c>
      <c r="I9920" t="s">
        <v>547</v>
      </c>
      <c r="J9920" t="s">
        <v>31957</v>
      </c>
    </row>
    <row r="9921" spans="1:10" ht="16" x14ac:dyDescent="0.2">
      <c r="A9921" t="s">
        <v>12443</v>
      </c>
      <c r="B9921" t="s">
        <v>31958</v>
      </c>
      <c r="C9921" t="s">
        <v>31959</v>
      </c>
      <c r="D9921">
        <v>5</v>
      </c>
      <c r="E9921" t="s">
        <v>13</v>
      </c>
      <c r="F9921" t="s">
        <v>13</v>
      </c>
      <c r="H9921" s="3" t="s">
        <v>31960</v>
      </c>
      <c r="I9921" t="s">
        <v>62</v>
      </c>
      <c r="J9921" t="s">
        <v>12447</v>
      </c>
    </row>
    <row r="9922" spans="1:10" ht="16" x14ac:dyDescent="0.2">
      <c r="A9922" t="s">
        <v>31961</v>
      </c>
      <c r="B9922" t="s">
        <v>31962</v>
      </c>
      <c r="C9922" t="s">
        <v>31963</v>
      </c>
      <c r="D9922">
        <v>1</v>
      </c>
      <c r="E9922" t="s">
        <v>13</v>
      </c>
      <c r="F9922" t="s">
        <v>13</v>
      </c>
      <c r="H9922" s="3" t="s">
        <v>31964</v>
      </c>
      <c r="I9922" t="s">
        <v>69</v>
      </c>
      <c r="J9922" t="s">
        <v>31965</v>
      </c>
    </row>
    <row r="9923" spans="1:10" ht="16" x14ac:dyDescent="0.2">
      <c r="A9923" t="s">
        <v>31966</v>
      </c>
      <c r="B9923" t="s">
        <v>31967</v>
      </c>
      <c r="C9923" t="s">
        <v>31968</v>
      </c>
      <c r="D9923">
        <v>6</v>
      </c>
      <c r="E9923" t="s">
        <v>13</v>
      </c>
      <c r="F9923" t="s">
        <v>13</v>
      </c>
      <c r="H9923" s="3" t="s">
        <v>31969</v>
      </c>
      <c r="I9923" t="s">
        <v>62</v>
      </c>
      <c r="J9923" t="s">
        <v>31970</v>
      </c>
    </row>
    <row r="9924" spans="1:10" ht="16" x14ac:dyDescent="0.2">
      <c r="A9924" t="s">
        <v>31961</v>
      </c>
      <c r="B9924" t="s">
        <v>31971</v>
      </c>
      <c r="C9924" t="s">
        <v>31972</v>
      </c>
      <c r="D9924">
        <v>3</v>
      </c>
      <c r="E9924" t="s">
        <v>13</v>
      </c>
      <c r="F9924" t="s">
        <v>13</v>
      </c>
      <c r="H9924" s="3" t="s">
        <v>31973</v>
      </c>
      <c r="I9924" t="s">
        <v>69</v>
      </c>
      <c r="J9924" t="s">
        <v>31965</v>
      </c>
    </row>
    <row r="9925" spans="1:10" ht="16" x14ac:dyDescent="0.2">
      <c r="A9925" t="s">
        <v>11912</v>
      </c>
      <c r="B9925" t="s">
        <v>31974</v>
      </c>
      <c r="C9925" t="s">
        <v>31975</v>
      </c>
      <c r="D9925">
        <v>10</v>
      </c>
      <c r="E9925" t="s">
        <v>13</v>
      </c>
      <c r="F9925" t="s">
        <v>13</v>
      </c>
      <c r="H9925" s="3" t="s">
        <v>31917</v>
      </c>
      <c r="I9925" t="s">
        <v>11228</v>
      </c>
      <c r="J9925" t="s">
        <v>11913</v>
      </c>
    </row>
    <row r="9926" spans="1:10" ht="16" x14ac:dyDescent="0.2">
      <c r="A9926" t="s">
        <v>11912</v>
      </c>
      <c r="B9926" t="s">
        <v>31976</v>
      </c>
      <c r="C9926" t="s">
        <v>31977</v>
      </c>
      <c r="D9926">
        <v>8</v>
      </c>
      <c r="E9926" t="s">
        <v>13</v>
      </c>
      <c r="F9926" t="s">
        <v>13</v>
      </c>
      <c r="H9926" s="3" t="s">
        <v>31917</v>
      </c>
      <c r="I9926" t="s">
        <v>11228</v>
      </c>
      <c r="J9926" t="s">
        <v>11913</v>
      </c>
    </row>
    <row r="9927" spans="1:10" ht="16" x14ac:dyDescent="0.2">
      <c r="A9927" t="s">
        <v>31978</v>
      </c>
      <c r="B9927" t="s">
        <v>31979</v>
      </c>
      <c r="C9927" t="s">
        <v>31980</v>
      </c>
      <c r="D9927">
        <v>3</v>
      </c>
      <c r="E9927" t="s">
        <v>13</v>
      </c>
      <c r="F9927" t="s">
        <v>13</v>
      </c>
      <c r="H9927" s="3" t="s">
        <v>31981</v>
      </c>
      <c r="I9927" t="s">
        <v>62</v>
      </c>
      <c r="J9927" t="s">
        <v>31982</v>
      </c>
    </row>
    <row r="9928" spans="1:10" ht="16" x14ac:dyDescent="0.2">
      <c r="A9928" t="s">
        <v>31978</v>
      </c>
      <c r="B9928" t="s">
        <v>31983</v>
      </c>
      <c r="C9928" t="s">
        <v>31984</v>
      </c>
      <c r="D9928">
        <v>4</v>
      </c>
      <c r="E9928" t="s">
        <v>13</v>
      </c>
      <c r="F9928" t="s">
        <v>13</v>
      </c>
      <c r="H9928" s="3" t="s">
        <v>31985</v>
      </c>
      <c r="I9928" t="s">
        <v>62</v>
      </c>
      <c r="J9928" t="s">
        <v>31982</v>
      </c>
    </row>
    <row r="9929" spans="1:10" x14ac:dyDescent="0.2">
      <c r="A9929" t="s">
        <v>31986</v>
      </c>
      <c r="B9929" t="s">
        <v>14558</v>
      </c>
      <c r="C9929" t="s">
        <v>14559</v>
      </c>
      <c r="D9929">
        <v>1</v>
      </c>
      <c r="E9929" t="s">
        <v>13</v>
      </c>
      <c r="F9929" t="s">
        <v>13</v>
      </c>
      <c r="J9929" t="s">
        <v>31987</v>
      </c>
    </row>
    <row r="9930" spans="1:10" ht="16" x14ac:dyDescent="0.2">
      <c r="A9930" t="s">
        <v>31988</v>
      </c>
      <c r="B9930" t="s">
        <v>31989</v>
      </c>
      <c r="C9930" t="s">
        <v>31990</v>
      </c>
      <c r="D9930">
        <v>2</v>
      </c>
      <c r="E9930" t="s">
        <v>13</v>
      </c>
      <c r="F9930" t="s">
        <v>13</v>
      </c>
      <c r="H9930" s="3" t="s">
        <v>31991</v>
      </c>
      <c r="I9930" t="s">
        <v>62</v>
      </c>
      <c r="J9930" t="s">
        <v>31992</v>
      </c>
    </row>
    <row r="9931" spans="1:10" x14ac:dyDescent="0.2">
      <c r="A9931" t="s">
        <v>31988</v>
      </c>
      <c r="B9931" t="s">
        <v>31993</v>
      </c>
      <c r="C9931" t="s">
        <v>31994</v>
      </c>
      <c r="D9931">
        <v>4</v>
      </c>
      <c r="E9931" t="s">
        <v>13</v>
      </c>
      <c r="F9931" t="s">
        <v>13</v>
      </c>
      <c r="J9931" t="s">
        <v>31992</v>
      </c>
    </row>
    <row r="9932" spans="1:10" ht="16" x14ac:dyDescent="0.2">
      <c r="A9932" t="s">
        <v>31988</v>
      </c>
      <c r="B9932" t="s">
        <v>31995</v>
      </c>
      <c r="C9932" t="s">
        <v>31996</v>
      </c>
      <c r="D9932">
        <v>5</v>
      </c>
      <c r="E9932" t="s">
        <v>13</v>
      </c>
      <c r="F9932" t="s">
        <v>13</v>
      </c>
      <c r="H9932" s="3" t="s">
        <v>31997</v>
      </c>
      <c r="I9932" t="s">
        <v>62</v>
      </c>
      <c r="J9932" t="s">
        <v>31992</v>
      </c>
    </row>
    <row r="9933" spans="1:10" ht="16" x14ac:dyDescent="0.2">
      <c r="A9933" t="s">
        <v>31988</v>
      </c>
      <c r="B9933" t="s">
        <v>31998</v>
      </c>
      <c r="C9933" t="s">
        <v>31999</v>
      </c>
      <c r="D9933">
        <v>7</v>
      </c>
      <c r="E9933" t="s">
        <v>13</v>
      </c>
      <c r="F9933" t="s">
        <v>13</v>
      </c>
      <c r="H9933" s="3" t="s">
        <v>31991</v>
      </c>
      <c r="I9933" t="s">
        <v>62</v>
      </c>
      <c r="J9933" t="s">
        <v>31992</v>
      </c>
    </row>
    <row r="9934" spans="1:10" ht="16" x14ac:dyDescent="0.2">
      <c r="A9934" t="s">
        <v>31988</v>
      </c>
      <c r="B9934" t="s">
        <v>32000</v>
      </c>
      <c r="C9934" t="s">
        <v>32001</v>
      </c>
      <c r="D9934">
        <v>8</v>
      </c>
      <c r="E9934" t="s">
        <v>13</v>
      </c>
      <c r="F9934" t="s">
        <v>13</v>
      </c>
      <c r="H9934" s="3" t="s">
        <v>31991</v>
      </c>
      <c r="I9934" t="s">
        <v>62</v>
      </c>
      <c r="J9934" t="s">
        <v>31992</v>
      </c>
    </row>
    <row r="9935" spans="1:10" ht="16" x14ac:dyDescent="0.2">
      <c r="A9935" t="s">
        <v>8610</v>
      </c>
      <c r="B9935" t="s">
        <v>18126</v>
      </c>
      <c r="C9935" t="s">
        <v>32002</v>
      </c>
      <c r="D9935">
        <v>2</v>
      </c>
      <c r="E9935" t="s">
        <v>13</v>
      </c>
      <c r="F9935" t="s">
        <v>13</v>
      </c>
      <c r="H9935" s="3" t="s">
        <v>32003</v>
      </c>
      <c r="I9935" t="s">
        <v>547</v>
      </c>
      <c r="J9935" t="s">
        <v>8615</v>
      </c>
    </row>
    <row r="9936" spans="1:10" ht="16" x14ac:dyDescent="0.2">
      <c r="A9936" t="s">
        <v>8610</v>
      </c>
      <c r="B9936" t="s">
        <v>32004</v>
      </c>
      <c r="C9936" t="s">
        <v>32005</v>
      </c>
      <c r="D9936">
        <v>3</v>
      </c>
      <c r="E9936" t="s">
        <v>13</v>
      </c>
      <c r="F9936" t="s">
        <v>13</v>
      </c>
      <c r="H9936" s="3" t="s">
        <v>32003</v>
      </c>
      <c r="I9936" t="s">
        <v>547</v>
      </c>
      <c r="J9936" t="s">
        <v>8615</v>
      </c>
    </row>
    <row r="9937" spans="1:10" ht="16" x14ac:dyDescent="0.2">
      <c r="A9937" t="s">
        <v>26170</v>
      </c>
      <c r="B9937" t="s">
        <v>32006</v>
      </c>
      <c r="C9937" t="s">
        <v>32007</v>
      </c>
      <c r="D9937">
        <v>2</v>
      </c>
      <c r="E9937" t="s">
        <v>13</v>
      </c>
      <c r="F9937" t="s">
        <v>13</v>
      </c>
      <c r="H9937" s="3" t="s">
        <v>32008</v>
      </c>
      <c r="I9937" t="s">
        <v>3377</v>
      </c>
      <c r="J9937" t="s">
        <v>26173</v>
      </c>
    </row>
    <row r="9938" spans="1:10" ht="16" x14ac:dyDescent="0.2">
      <c r="A9938" t="s">
        <v>26170</v>
      </c>
      <c r="B9938" t="s">
        <v>32009</v>
      </c>
      <c r="C9938" t="s">
        <v>32010</v>
      </c>
      <c r="D9938">
        <v>3</v>
      </c>
      <c r="E9938" t="s">
        <v>13</v>
      </c>
      <c r="F9938" t="s">
        <v>13</v>
      </c>
      <c r="H9938" s="3" t="s">
        <v>32011</v>
      </c>
      <c r="I9938" t="s">
        <v>6730</v>
      </c>
      <c r="J9938" t="s">
        <v>26173</v>
      </c>
    </row>
    <row r="9939" spans="1:10" ht="16" x14ac:dyDescent="0.2">
      <c r="A9939" t="s">
        <v>11912</v>
      </c>
      <c r="B9939" t="s">
        <v>32012</v>
      </c>
      <c r="C9939" t="s">
        <v>32013</v>
      </c>
      <c r="D9939">
        <v>9</v>
      </c>
      <c r="E9939" t="s">
        <v>13</v>
      </c>
      <c r="F9939" t="s">
        <v>13</v>
      </c>
      <c r="H9939" s="3" t="s">
        <v>31917</v>
      </c>
      <c r="I9939" t="s">
        <v>11228</v>
      </c>
      <c r="J9939" t="s">
        <v>11913</v>
      </c>
    </row>
    <row r="9940" spans="1:10" ht="16" x14ac:dyDescent="0.2">
      <c r="A9940" t="s">
        <v>7867</v>
      </c>
      <c r="B9940" t="s">
        <v>32014</v>
      </c>
      <c r="C9940" t="s">
        <v>32015</v>
      </c>
      <c r="D9940">
        <v>2</v>
      </c>
      <c r="E9940" t="s">
        <v>13</v>
      </c>
      <c r="F9940" t="s">
        <v>13</v>
      </c>
      <c r="H9940" s="3" t="s">
        <v>32016</v>
      </c>
      <c r="I9940" t="s">
        <v>7872</v>
      </c>
      <c r="J9940" t="s">
        <v>7873</v>
      </c>
    </row>
    <row r="9941" spans="1:10" x14ac:dyDescent="0.2">
      <c r="A9941" t="s">
        <v>32017</v>
      </c>
      <c r="B9941" t="s">
        <v>32018</v>
      </c>
      <c r="C9941" t="s">
        <v>32019</v>
      </c>
      <c r="D9941">
        <v>1</v>
      </c>
      <c r="E9941" t="s">
        <v>13</v>
      </c>
      <c r="F9941" t="s">
        <v>13</v>
      </c>
      <c r="J9941" t="s">
        <v>32020</v>
      </c>
    </row>
    <row r="9942" spans="1:10" x14ac:dyDescent="0.2">
      <c r="A9942" t="s">
        <v>32017</v>
      </c>
      <c r="B9942" t="s">
        <v>32021</v>
      </c>
      <c r="C9942" t="s">
        <v>32022</v>
      </c>
      <c r="D9942">
        <v>2</v>
      </c>
      <c r="E9942" t="s">
        <v>13</v>
      </c>
      <c r="F9942" t="s">
        <v>13</v>
      </c>
      <c r="J9942" t="s">
        <v>32020</v>
      </c>
    </row>
    <row r="9943" spans="1:10" ht="16" x14ac:dyDescent="0.2">
      <c r="A9943" t="s">
        <v>26504</v>
      </c>
      <c r="B9943" t="s">
        <v>2905</v>
      </c>
      <c r="C9943" t="s">
        <v>32023</v>
      </c>
      <c r="D9943">
        <v>2</v>
      </c>
      <c r="E9943" t="s">
        <v>13</v>
      </c>
      <c r="F9943" t="s">
        <v>13</v>
      </c>
      <c r="H9943" s="3" t="s">
        <v>32024</v>
      </c>
      <c r="I9943" t="s">
        <v>547</v>
      </c>
      <c r="J9943" t="s">
        <v>26508</v>
      </c>
    </row>
    <row r="9944" spans="1:10" ht="16" x14ac:dyDescent="0.2">
      <c r="A9944" t="s">
        <v>26913</v>
      </c>
      <c r="B9944" t="s">
        <v>32025</v>
      </c>
      <c r="C9944" t="s">
        <v>32026</v>
      </c>
      <c r="D9944">
        <v>2</v>
      </c>
      <c r="E9944" t="s">
        <v>13</v>
      </c>
      <c r="F9944" t="s">
        <v>13</v>
      </c>
      <c r="H9944" s="3" t="s">
        <v>32027</v>
      </c>
      <c r="I9944" t="s">
        <v>1658</v>
      </c>
      <c r="J9944" t="s">
        <v>26916</v>
      </c>
    </row>
    <row r="9945" spans="1:10" ht="16" x14ac:dyDescent="0.2">
      <c r="A9945" t="s">
        <v>26177</v>
      </c>
      <c r="B9945" t="s">
        <v>32006</v>
      </c>
      <c r="C9945" t="s">
        <v>32007</v>
      </c>
      <c r="D9945">
        <v>5</v>
      </c>
      <c r="E9945" t="s">
        <v>13</v>
      </c>
      <c r="F9945" t="s">
        <v>13</v>
      </c>
      <c r="H9945" s="3" t="s">
        <v>32028</v>
      </c>
      <c r="I9945" t="s">
        <v>3377</v>
      </c>
      <c r="J9945" t="s">
        <v>26173</v>
      </c>
    </row>
    <row r="9946" spans="1:10" ht="16" x14ac:dyDescent="0.2">
      <c r="A9946" t="s">
        <v>26177</v>
      </c>
      <c r="B9946" t="s">
        <v>32009</v>
      </c>
      <c r="C9946" t="s">
        <v>32010</v>
      </c>
      <c r="D9946">
        <v>6</v>
      </c>
      <c r="E9946" t="s">
        <v>13</v>
      </c>
      <c r="F9946" t="s">
        <v>13</v>
      </c>
      <c r="H9946" s="3" t="s">
        <v>32011</v>
      </c>
      <c r="I9946" t="s">
        <v>6730</v>
      </c>
      <c r="J9946" t="s">
        <v>26173</v>
      </c>
    </row>
    <row r="9947" spans="1:10" x14ac:dyDescent="0.2">
      <c r="A9947" t="s">
        <v>32029</v>
      </c>
      <c r="B9947" t="s">
        <v>13214</v>
      </c>
      <c r="C9947" t="s">
        <v>13215</v>
      </c>
      <c r="D9947">
        <v>1</v>
      </c>
      <c r="E9947" t="s">
        <v>13</v>
      </c>
      <c r="F9947" t="s">
        <v>13</v>
      </c>
      <c r="J9947" t="s">
        <v>32030</v>
      </c>
    </row>
    <row r="9948" spans="1:10" x14ac:dyDescent="0.2">
      <c r="A9948" t="s">
        <v>32029</v>
      </c>
      <c r="B9948" t="s">
        <v>32031</v>
      </c>
      <c r="C9948" t="s">
        <v>32032</v>
      </c>
      <c r="D9948">
        <v>2</v>
      </c>
      <c r="E9948" t="s">
        <v>13</v>
      </c>
      <c r="F9948" t="s">
        <v>13</v>
      </c>
      <c r="J9948" t="s">
        <v>32030</v>
      </c>
    </row>
    <row r="9949" spans="1:10" x14ac:dyDescent="0.2">
      <c r="A9949" t="s">
        <v>32029</v>
      </c>
      <c r="B9949" t="s">
        <v>13212</v>
      </c>
      <c r="C9949" t="s">
        <v>13213</v>
      </c>
      <c r="D9949">
        <v>3</v>
      </c>
      <c r="E9949" t="s">
        <v>13</v>
      </c>
      <c r="F9949" t="s">
        <v>13</v>
      </c>
      <c r="J9949" t="s">
        <v>32030</v>
      </c>
    </row>
    <row r="9950" spans="1:10" x14ac:dyDescent="0.2">
      <c r="A9950" t="s">
        <v>32029</v>
      </c>
      <c r="B9950" t="s">
        <v>32033</v>
      </c>
      <c r="C9950" t="s">
        <v>32034</v>
      </c>
      <c r="D9950">
        <v>4</v>
      </c>
      <c r="E9950" t="s">
        <v>13</v>
      </c>
      <c r="F9950" t="s">
        <v>13</v>
      </c>
      <c r="J9950" t="s">
        <v>32030</v>
      </c>
    </row>
    <row r="9951" spans="1:10" x14ac:dyDescent="0.2">
      <c r="A9951" t="s">
        <v>32029</v>
      </c>
      <c r="B9951" t="s">
        <v>32035</v>
      </c>
      <c r="C9951" t="s">
        <v>32036</v>
      </c>
      <c r="D9951">
        <v>5</v>
      </c>
      <c r="E9951" t="s">
        <v>13</v>
      </c>
      <c r="F9951" t="s">
        <v>13</v>
      </c>
      <c r="J9951" t="s">
        <v>32030</v>
      </c>
    </row>
    <row r="9952" spans="1:10" ht="16" x14ac:dyDescent="0.2">
      <c r="A9952" t="s">
        <v>11912</v>
      </c>
      <c r="B9952" t="s">
        <v>32037</v>
      </c>
      <c r="C9952" t="s">
        <v>32038</v>
      </c>
      <c r="D9952">
        <v>1</v>
      </c>
      <c r="E9952" t="s">
        <v>13</v>
      </c>
      <c r="F9952" t="s">
        <v>13</v>
      </c>
      <c r="H9952" s="3" t="s">
        <v>31917</v>
      </c>
      <c r="I9952" t="s">
        <v>11228</v>
      </c>
      <c r="J9952" t="s">
        <v>11913</v>
      </c>
    </row>
    <row r="9953" spans="1:10" x14ac:dyDescent="0.2">
      <c r="A9953" t="s">
        <v>32039</v>
      </c>
      <c r="B9953" t="s">
        <v>32040</v>
      </c>
      <c r="C9953" t="s">
        <v>32041</v>
      </c>
      <c r="D9953">
        <v>2</v>
      </c>
      <c r="E9953" t="s">
        <v>13</v>
      </c>
      <c r="F9953" t="s">
        <v>13</v>
      </c>
      <c r="J9953" t="s">
        <v>32042</v>
      </c>
    </row>
    <row r="9954" spans="1:10" ht="16" x14ac:dyDescent="0.2">
      <c r="A9954" t="s">
        <v>31213</v>
      </c>
      <c r="B9954" t="s">
        <v>32043</v>
      </c>
      <c r="C9954" t="s">
        <v>32044</v>
      </c>
      <c r="D9954">
        <v>5</v>
      </c>
      <c r="E9954" t="s">
        <v>13</v>
      </c>
      <c r="F9954" t="s">
        <v>13</v>
      </c>
      <c r="H9954" s="3" t="s">
        <v>32045</v>
      </c>
      <c r="I9954" t="s">
        <v>69</v>
      </c>
      <c r="J9954" t="s">
        <v>31217</v>
      </c>
    </row>
    <row r="9955" spans="1:10" ht="16" x14ac:dyDescent="0.2">
      <c r="A9955" t="s">
        <v>32046</v>
      </c>
      <c r="B9955" t="s">
        <v>32047</v>
      </c>
      <c r="C9955" t="s">
        <v>32048</v>
      </c>
      <c r="D9955">
        <v>3</v>
      </c>
      <c r="E9955" t="s">
        <v>13</v>
      </c>
      <c r="F9955" t="s">
        <v>13</v>
      </c>
      <c r="H9955" s="3" t="s">
        <v>32049</v>
      </c>
      <c r="I9955" t="s">
        <v>106</v>
      </c>
      <c r="J9955" t="s">
        <v>32050</v>
      </c>
    </row>
    <row r="9956" spans="1:10" ht="16" x14ac:dyDescent="0.2">
      <c r="A9956" t="s">
        <v>32051</v>
      </c>
      <c r="B9956" t="s">
        <v>8635</v>
      </c>
      <c r="C9956" t="s">
        <v>32052</v>
      </c>
      <c r="D9956">
        <v>3</v>
      </c>
      <c r="E9956" t="s">
        <v>13</v>
      </c>
      <c r="F9956" t="s">
        <v>13</v>
      </c>
      <c r="H9956" s="3" t="s">
        <v>32053</v>
      </c>
      <c r="I9956" t="s">
        <v>62</v>
      </c>
      <c r="J9956" t="s">
        <v>32054</v>
      </c>
    </row>
    <row r="9957" spans="1:10" ht="16" x14ac:dyDescent="0.2">
      <c r="A9957" t="s">
        <v>549</v>
      </c>
      <c r="B9957" t="s">
        <v>32055</v>
      </c>
      <c r="C9957" t="s">
        <v>32056</v>
      </c>
      <c r="D9957">
        <v>5</v>
      </c>
      <c r="E9957" t="s">
        <v>13</v>
      </c>
      <c r="F9957" t="s">
        <v>13</v>
      </c>
      <c r="H9957" s="3" t="s">
        <v>32057</v>
      </c>
      <c r="I9957" t="s">
        <v>253</v>
      </c>
      <c r="J9957" t="s">
        <v>554</v>
      </c>
    </row>
    <row r="9958" spans="1:10" ht="16" x14ac:dyDescent="0.2">
      <c r="A9958" t="s">
        <v>549</v>
      </c>
      <c r="B9958" t="s">
        <v>32058</v>
      </c>
      <c r="C9958" t="s">
        <v>32059</v>
      </c>
      <c r="D9958">
        <v>12</v>
      </c>
      <c r="E9958" t="s">
        <v>13</v>
      </c>
      <c r="F9958" t="s">
        <v>13</v>
      </c>
      <c r="H9958" s="3" t="s">
        <v>32057</v>
      </c>
      <c r="I9958" t="s">
        <v>253</v>
      </c>
      <c r="J9958" t="s">
        <v>554</v>
      </c>
    </row>
    <row r="9959" spans="1:10" ht="16" x14ac:dyDescent="0.2">
      <c r="A9959" t="s">
        <v>15433</v>
      </c>
      <c r="B9959" t="s">
        <v>32060</v>
      </c>
      <c r="C9959" t="s">
        <v>32061</v>
      </c>
      <c r="D9959">
        <v>3</v>
      </c>
      <c r="E9959" t="s">
        <v>13</v>
      </c>
      <c r="F9959" t="s">
        <v>13</v>
      </c>
      <c r="H9959" s="3" t="s">
        <v>32062</v>
      </c>
      <c r="I9959" t="s">
        <v>62</v>
      </c>
      <c r="J9959" t="s">
        <v>15434</v>
      </c>
    </row>
    <row r="9960" spans="1:10" ht="16" x14ac:dyDescent="0.2">
      <c r="A9960" t="s">
        <v>32063</v>
      </c>
      <c r="B9960" t="s">
        <v>2144</v>
      </c>
      <c r="C9960" t="s">
        <v>9221</v>
      </c>
      <c r="D9960">
        <v>1</v>
      </c>
      <c r="E9960" t="s">
        <v>13</v>
      </c>
      <c r="F9960" t="s">
        <v>13</v>
      </c>
      <c r="H9960" s="3" t="s">
        <v>32064</v>
      </c>
      <c r="I9960" t="s">
        <v>69</v>
      </c>
      <c r="J9960" t="s">
        <v>32065</v>
      </c>
    </row>
    <row r="9961" spans="1:10" ht="16" x14ac:dyDescent="0.2">
      <c r="A9961" t="s">
        <v>32063</v>
      </c>
      <c r="B9961" t="s">
        <v>2144</v>
      </c>
      <c r="C9961" t="s">
        <v>32066</v>
      </c>
      <c r="D9961">
        <v>2</v>
      </c>
      <c r="E9961" t="s">
        <v>13</v>
      </c>
      <c r="F9961" t="s">
        <v>13</v>
      </c>
      <c r="H9961" s="3" t="s">
        <v>32064</v>
      </c>
      <c r="I9961" t="s">
        <v>69</v>
      </c>
      <c r="J9961" t="s">
        <v>32065</v>
      </c>
    </row>
    <row r="9962" spans="1:10" ht="16" x14ac:dyDescent="0.2">
      <c r="A9962" t="s">
        <v>32067</v>
      </c>
      <c r="B9962" t="s">
        <v>32068</v>
      </c>
      <c r="C9962" t="s">
        <v>32069</v>
      </c>
      <c r="D9962">
        <v>1</v>
      </c>
      <c r="E9962" t="s">
        <v>13</v>
      </c>
      <c r="F9962" t="s">
        <v>13</v>
      </c>
      <c r="H9962" s="3" t="s">
        <v>32070</v>
      </c>
      <c r="I9962" t="s">
        <v>1658</v>
      </c>
      <c r="J9962" t="s">
        <v>32071</v>
      </c>
    </row>
    <row r="9963" spans="1:10" ht="16" x14ac:dyDescent="0.2">
      <c r="A9963" t="s">
        <v>32067</v>
      </c>
      <c r="B9963" t="s">
        <v>32072</v>
      </c>
      <c r="C9963" t="s">
        <v>32073</v>
      </c>
      <c r="D9963">
        <v>2</v>
      </c>
      <c r="E9963" t="s">
        <v>13</v>
      </c>
      <c r="F9963" t="s">
        <v>13</v>
      </c>
      <c r="H9963" s="3" t="s">
        <v>32070</v>
      </c>
      <c r="I9963" t="s">
        <v>1658</v>
      </c>
      <c r="J9963" t="s">
        <v>32071</v>
      </c>
    </row>
    <row r="9964" spans="1:10" ht="16" x14ac:dyDescent="0.2">
      <c r="A9964" t="s">
        <v>28121</v>
      </c>
      <c r="B9964" t="s">
        <v>16066</v>
      </c>
      <c r="C9964" t="s">
        <v>32074</v>
      </c>
      <c r="D9964">
        <v>3</v>
      </c>
      <c r="E9964" t="s">
        <v>13</v>
      </c>
      <c r="F9964" t="s">
        <v>13</v>
      </c>
      <c r="H9964" s="3" t="s">
        <v>32075</v>
      </c>
      <c r="I9964" t="s">
        <v>69</v>
      </c>
      <c r="J9964" t="s">
        <v>28124</v>
      </c>
    </row>
    <row r="9965" spans="1:10" ht="16" x14ac:dyDescent="0.2">
      <c r="A9965" t="s">
        <v>1092</v>
      </c>
      <c r="B9965" t="s">
        <v>32076</v>
      </c>
      <c r="C9965" t="s">
        <v>32077</v>
      </c>
      <c r="D9965">
        <v>2</v>
      </c>
      <c r="E9965" t="s">
        <v>13</v>
      </c>
      <c r="F9965" t="s">
        <v>13</v>
      </c>
      <c r="H9965" s="3" t="s">
        <v>32078</v>
      </c>
      <c r="I9965" t="s">
        <v>390</v>
      </c>
      <c r="J9965" t="s">
        <v>1096</v>
      </c>
    </row>
    <row r="9966" spans="1:10" ht="16" x14ac:dyDescent="0.2">
      <c r="A9966" t="s">
        <v>11230</v>
      </c>
      <c r="B9966" t="s">
        <v>32079</v>
      </c>
      <c r="C9966" t="s">
        <v>32080</v>
      </c>
      <c r="D9966">
        <v>2</v>
      </c>
      <c r="E9966" t="s">
        <v>13</v>
      </c>
      <c r="F9966" t="s">
        <v>13</v>
      </c>
      <c r="H9966" s="3" t="s">
        <v>32081</v>
      </c>
      <c r="I9966" t="s">
        <v>461</v>
      </c>
      <c r="J9966" t="s">
        <v>11235</v>
      </c>
    </row>
    <row r="9967" spans="1:10" ht="16" x14ac:dyDescent="0.2">
      <c r="A9967" t="s">
        <v>32082</v>
      </c>
      <c r="B9967" t="s">
        <v>32083</v>
      </c>
      <c r="C9967" t="s">
        <v>32084</v>
      </c>
      <c r="D9967">
        <v>2</v>
      </c>
      <c r="E9967" t="s">
        <v>13</v>
      </c>
      <c r="F9967" t="s">
        <v>13</v>
      </c>
      <c r="H9967" s="3" t="s">
        <v>31528</v>
      </c>
      <c r="I9967" t="s">
        <v>3744</v>
      </c>
      <c r="J9967" t="s">
        <v>32085</v>
      </c>
    </row>
    <row r="9968" spans="1:10" ht="16" x14ac:dyDescent="0.2">
      <c r="A9968" t="s">
        <v>32086</v>
      </c>
      <c r="B9968" t="s">
        <v>32087</v>
      </c>
      <c r="C9968" t="s">
        <v>32088</v>
      </c>
      <c r="D9968">
        <v>1</v>
      </c>
      <c r="E9968" t="s">
        <v>13</v>
      </c>
      <c r="F9968" t="s">
        <v>13</v>
      </c>
      <c r="H9968" s="3" t="s">
        <v>32089</v>
      </c>
      <c r="I9968" t="s">
        <v>7505</v>
      </c>
      <c r="J9968" t="s">
        <v>32090</v>
      </c>
    </row>
    <row r="9969" spans="1:10" ht="16" x14ac:dyDescent="0.2">
      <c r="A9969" t="s">
        <v>27895</v>
      </c>
      <c r="B9969" t="s">
        <v>31051</v>
      </c>
      <c r="C9969" t="s">
        <v>31052</v>
      </c>
      <c r="D9969">
        <v>15</v>
      </c>
      <c r="E9969" t="s">
        <v>13</v>
      </c>
      <c r="F9969" t="s">
        <v>13</v>
      </c>
      <c r="H9969" s="3" t="s">
        <v>31050</v>
      </c>
      <c r="I9969" t="s">
        <v>824</v>
      </c>
      <c r="J9969" t="s">
        <v>27898</v>
      </c>
    </row>
    <row r="9970" spans="1:10" ht="16" x14ac:dyDescent="0.2">
      <c r="A9970" t="s">
        <v>7547</v>
      </c>
      <c r="B9970" t="s">
        <v>32091</v>
      </c>
      <c r="C9970" t="s">
        <v>32092</v>
      </c>
      <c r="D9970">
        <v>2</v>
      </c>
      <c r="E9970" t="s">
        <v>13</v>
      </c>
      <c r="F9970" t="s">
        <v>13</v>
      </c>
      <c r="H9970" s="3" t="s">
        <v>32093</v>
      </c>
      <c r="I9970" t="s">
        <v>423</v>
      </c>
      <c r="J9970" t="s">
        <v>7552</v>
      </c>
    </row>
    <row r="9971" spans="1:10" ht="16" x14ac:dyDescent="0.2">
      <c r="A9971" t="s">
        <v>32094</v>
      </c>
      <c r="B9971" t="s">
        <v>32095</v>
      </c>
      <c r="C9971" t="s">
        <v>32096</v>
      </c>
      <c r="D9971">
        <v>1</v>
      </c>
      <c r="E9971" t="s">
        <v>13</v>
      </c>
      <c r="F9971" t="s">
        <v>13</v>
      </c>
      <c r="H9971" s="3" t="s">
        <v>32097</v>
      </c>
      <c r="I9971" t="s">
        <v>62</v>
      </c>
      <c r="J9971" t="s">
        <v>32098</v>
      </c>
    </row>
    <row r="9972" spans="1:10" ht="16" x14ac:dyDescent="0.2">
      <c r="A9972" t="s">
        <v>32099</v>
      </c>
      <c r="B9972" t="s">
        <v>31466</v>
      </c>
      <c r="C9972" t="s">
        <v>31467</v>
      </c>
      <c r="D9972">
        <v>2</v>
      </c>
      <c r="E9972" t="s">
        <v>13</v>
      </c>
      <c r="F9972" t="s">
        <v>13</v>
      </c>
      <c r="H9972" s="3" t="s">
        <v>31468</v>
      </c>
      <c r="I9972" t="s">
        <v>3377</v>
      </c>
      <c r="J9972" t="s">
        <v>32100</v>
      </c>
    </row>
    <row r="9973" spans="1:10" ht="16" x14ac:dyDescent="0.2">
      <c r="A9973" t="s">
        <v>32101</v>
      </c>
      <c r="B9973" t="s">
        <v>32102</v>
      </c>
      <c r="C9973" t="s">
        <v>32103</v>
      </c>
      <c r="D9973">
        <v>1</v>
      </c>
      <c r="E9973" t="s">
        <v>13</v>
      </c>
      <c r="F9973" t="s">
        <v>13</v>
      </c>
      <c r="H9973" s="3" t="s">
        <v>32104</v>
      </c>
      <c r="I9973" t="s">
        <v>1083</v>
      </c>
      <c r="J9973" t="s">
        <v>32105</v>
      </c>
    </row>
    <row r="9974" spans="1:10" x14ac:dyDescent="0.2">
      <c r="A9974" t="s">
        <v>32106</v>
      </c>
      <c r="B9974" t="s">
        <v>30087</v>
      </c>
      <c r="C9974" t="s">
        <v>30088</v>
      </c>
      <c r="D9974">
        <v>1</v>
      </c>
      <c r="E9974" t="s">
        <v>13</v>
      </c>
      <c r="F9974" t="s">
        <v>13</v>
      </c>
      <c r="J9974" t="s">
        <v>32107</v>
      </c>
    </row>
    <row r="9975" spans="1:10" x14ac:dyDescent="0.2">
      <c r="A9975" t="s">
        <v>32106</v>
      </c>
      <c r="B9975" t="s">
        <v>32108</v>
      </c>
      <c r="C9975" t="s">
        <v>32109</v>
      </c>
      <c r="D9975">
        <v>2</v>
      </c>
      <c r="E9975" t="s">
        <v>13</v>
      </c>
      <c r="F9975" t="s">
        <v>13</v>
      </c>
      <c r="J9975" t="s">
        <v>32107</v>
      </c>
    </row>
    <row r="9976" spans="1:10" ht="16" x14ac:dyDescent="0.2">
      <c r="A9976" t="s">
        <v>32110</v>
      </c>
      <c r="B9976" t="s">
        <v>32111</v>
      </c>
      <c r="C9976" t="s">
        <v>32112</v>
      </c>
      <c r="D9976">
        <v>1</v>
      </c>
      <c r="E9976" t="s">
        <v>13</v>
      </c>
      <c r="F9976" t="s">
        <v>13</v>
      </c>
      <c r="H9976" s="3" t="s">
        <v>32113</v>
      </c>
      <c r="I9976" t="s">
        <v>1725</v>
      </c>
      <c r="J9976" t="s">
        <v>32114</v>
      </c>
    </row>
    <row r="9977" spans="1:10" ht="16" x14ac:dyDescent="0.2">
      <c r="A9977" t="s">
        <v>32110</v>
      </c>
      <c r="B9977" t="s">
        <v>32115</v>
      </c>
      <c r="C9977" t="s">
        <v>32116</v>
      </c>
      <c r="D9977">
        <v>2</v>
      </c>
      <c r="E9977" t="s">
        <v>13</v>
      </c>
      <c r="F9977" t="s">
        <v>13</v>
      </c>
      <c r="H9977" s="3" t="s">
        <v>32117</v>
      </c>
      <c r="I9977" t="s">
        <v>1725</v>
      </c>
      <c r="J9977" t="s">
        <v>32114</v>
      </c>
    </row>
    <row r="9978" spans="1:10" ht="16" x14ac:dyDescent="0.2">
      <c r="A9978" t="s">
        <v>32110</v>
      </c>
      <c r="B9978" t="s">
        <v>32118</v>
      </c>
      <c r="C9978" t="s">
        <v>32119</v>
      </c>
      <c r="D9978">
        <v>3</v>
      </c>
      <c r="E9978" t="s">
        <v>13</v>
      </c>
      <c r="F9978" t="s">
        <v>13</v>
      </c>
      <c r="H9978" s="3" t="s">
        <v>32113</v>
      </c>
      <c r="I9978" t="s">
        <v>1725</v>
      </c>
      <c r="J9978" t="s">
        <v>32114</v>
      </c>
    </row>
    <row r="9979" spans="1:10" ht="16" x14ac:dyDescent="0.2">
      <c r="A9979" t="s">
        <v>32110</v>
      </c>
      <c r="B9979" t="s">
        <v>32120</v>
      </c>
      <c r="C9979" t="s">
        <v>32121</v>
      </c>
      <c r="D9979">
        <v>4</v>
      </c>
      <c r="E9979" t="s">
        <v>13</v>
      </c>
      <c r="F9979" t="s">
        <v>13</v>
      </c>
      <c r="H9979" s="3" t="s">
        <v>32117</v>
      </c>
      <c r="I9979" t="s">
        <v>1725</v>
      </c>
      <c r="J9979" t="s">
        <v>32114</v>
      </c>
    </row>
    <row r="9980" spans="1:10" ht="16" x14ac:dyDescent="0.2">
      <c r="A9980" t="s">
        <v>27120</v>
      </c>
      <c r="B9980" t="s">
        <v>13050</v>
      </c>
      <c r="C9980" t="s">
        <v>13051</v>
      </c>
      <c r="D9980">
        <v>3</v>
      </c>
      <c r="E9980" t="s">
        <v>13</v>
      </c>
      <c r="F9980" t="s">
        <v>13</v>
      </c>
      <c r="H9980" s="3" t="s">
        <v>30958</v>
      </c>
      <c r="I9980" t="s">
        <v>995</v>
      </c>
      <c r="J9980" t="s">
        <v>27123</v>
      </c>
    </row>
    <row r="9981" spans="1:10" x14ac:dyDescent="0.2">
      <c r="A9981" t="s">
        <v>31872</v>
      </c>
      <c r="B9981" t="s">
        <v>32122</v>
      </c>
      <c r="C9981" t="s">
        <v>32123</v>
      </c>
      <c r="D9981">
        <v>1</v>
      </c>
      <c r="E9981" t="s">
        <v>13</v>
      </c>
      <c r="F9981" t="s">
        <v>13</v>
      </c>
      <c r="J9981" t="s">
        <v>31875</v>
      </c>
    </row>
    <row r="9982" spans="1:10" x14ac:dyDescent="0.2">
      <c r="A9982" t="s">
        <v>31872</v>
      </c>
      <c r="B9982" t="s">
        <v>32124</v>
      </c>
      <c r="C9982" t="s">
        <v>32125</v>
      </c>
      <c r="D9982">
        <v>2</v>
      </c>
      <c r="E9982" t="s">
        <v>13</v>
      </c>
      <c r="F9982" t="s">
        <v>13</v>
      </c>
      <c r="J9982" t="s">
        <v>31875</v>
      </c>
    </row>
    <row r="9983" spans="1:10" ht="32" x14ac:dyDescent="0.2">
      <c r="A9983" t="s">
        <v>32126</v>
      </c>
      <c r="B9983" t="s">
        <v>32127</v>
      </c>
      <c r="C9983" t="s">
        <v>32128</v>
      </c>
      <c r="D9983">
        <v>2</v>
      </c>
      <c r="E9983" t="s">
        <v>13</v>
      </c>
      <c r="F9983" t="s">
        <v>13</v>
      </c>
      <c r="H9983" s="3" t="s">
        <v>32129</v>
      </c>
      <c r="I9983" t="s">
        <v>547</v>
      </c>
      <c r="J9983" t="s">
        <v>32130</v>
      </c>
    </row>
    <row r="9984" spans="1:10" ht="16" x14ac:dyDescent="0.2">
      <c r="A9984" t="s">
        <v>32051</v>
      </c>
      <c r="B9984" t="s">
        <v>32131</v>
      </c>
      <c r="C9984" t="s">
        <v>32132</v>
      </c>
      <c r="D9984">
        <v>1</v>
      </c>
      <c r="E9984" t="s">
        <v>13</v>
      </c>
      <c r="F9984" t="s">
        <v>13</v>
      </c>
      <c r="H9984" s="3" t="s">
        <v>32133</v>
      </c>
      <c r="I9984" t="s">
        <v>62</v>
      </c>
      <c r="J9984" t="s">
        <v>32054</v>
      </c>
    </row>
    <row r="9985" spans="1:10" ht="16" x14ac:dyDescent="0.2">
      <c r="A9985" t="s">
        <v>23246</v>
      </c>
      <c r="B9985" t="s">
        <v>32083</v>
      </c>
      <c r="C9985" t="s">
        <v>32084</v>
      </c>
      <c r="D9985">
        <v>2</v>
      </c>
      <c r="E9985" t="s">
        <v>13</v>
      </c>
      <c r="F9985" t="s">
        <v>13</v>
      </c>
      <c r="H9985" s="3" t="s">
        <v>31528</v>
      </c>
      <c r="I9985" t="s">
        <v>3744</v>
      </c>
      <c r="J9985" t="s">
        <v>23251</v>
      </c>
    </row>
    <row r="9986" spans="1:10" ht="16" x14ac:dyDescent="0.2">
      <c r="A9986" t="s">
        <v>164</v>
      </c>
      <c r="B9986" t="s">
        <v>30940</v>
      </c>
      <c r="C9986" t="s">
        <v>30941</v>
      </c>
      <c r="D9986">
        <v>2</v>
      </c>
      <c r="E9986" t="s">
        <v>13</v>
      </c>
      <c r="F9986" t="s">
        <v>13</v>
      </c>
      <c r="H9986" s="3" t="s">
        <v>30942</v>
      </c>
      <c r="I9986" t="s">
        <v>3711</v>
      </c>
      <c r="J9986" t="s">
        <v>165</v>
      </c>
    </row>
    <row r="9987" spans="1:10" ht="16" x14ac:dyDescent="0.2">
      <c r="A9987" t="s">
        <v>4041</v>
      </c>
      <c r="B9987" t="s">
        <v>32134</v>
      </c>
      <c r="C9987" t="s">
        <v>32135</v>
      </c>
      <c r="D9987">
        <v>2</v>
      </c>
      <c r="E9987" t="s">
        <v>13</v>
      </c>
      <c r="F9987" t="s">
        <v>13</v>
      </c>
      <c r="H9987" s="3" t="s">
        <v>32136</v>
      </c>
      <c r="I9987" t="s">
        <v>62</v>
      </c>
      <c r="J9987" t="s">
        <v>4046</v>
      </c>
    </row>
    <row r="9988" spans="1:10" ht="16" x14ac:dyDescent="0.2">
      <c r="A9988" t="s">
        <v>19700</v>
      </c>
      <c r="B9988" t="s">
        <v>32137</v>
      </c>
      <c r="C9988" t="s">
        <v>32138</v>
      </c>
      <c r="D9988">
        <v>1</v>
      </c>
      <c r="E9988" t="s">
        <v>13</v>
      </c>
      <c r="F9988" t="s">
        <v>13</v>
      </c>
      <c r="H9988" s="3" t="s">
        <v>32139</v>
      </c>
      <c r="I9988" t="s">
        <v>62</v>
      </c>
      <c r="J9988" t="s">
        <v>19705</v>
      </c>
    </row>
    <row r="9989" spans="1:10" x14ac:dyDescent="0.2">
      <c r="A9989" t="s">
        <v>32140</v>
      </c>
      <c r="B9989" t="s">
        <v>32141</v>
      </c>
      <c r="C9989" t="s">
        <v>32142</v>
      </c>
      <c r="D9989">
        <v>2</v>
      </c>
      <c r="E9989" t="s">
        <v>13</v>
      </c>
      <c r="F9989" t="s">
        <v>13</v>
      </c>
      <c r="J9989" t="s">
        <v>32143</v>
      </c>
    </row>
    <row r="9990" spans="1:10" ht="16" x14ac:dyDescent="0.2">
      <c r="A9990" t="s">
        <v>32144</v>
      </c>
      <c r="B9990" t="s">
        <v>13840</v>
      </c>
      <c r="C9990" t="s">
        <v>13841</v>
      </c>
      <c r="D9990">
        <v>2</v>
      </c>
      <c r="E9990" t="s">
        <v>13</v>
      </c>
      <c r="F9990" t="s">
        <v>13</v>
      </c>
      <c r="H9990" s="3" t="s">
        <v>32145</v>
      </c>
      <c r="I9990" t="s">
        <v>62</v>
      </c>
      <c r="J9990" t="s">
        <v>32146</v>
      </c>
    </row>
    <row r="9991" spans="1:10" ht="16" x14ac:dyDescent="0.2">
      <c r="A9991" t="s">
        <v>32144</v>
      </c>
      <c r="B9991" t="s">
        <v>13845</v>
      </c>
      <c r="C9991" t="s">
        <v>13846</v>
      </c>
      <c r="D9991">
        <v>4</v>
      </c>
      <c r="E9991" t="s">
        <v>13</v>
      </c>
      <c r="F9991" t="s">
        <v>13</v>
      </c>
      <c r="H9991" s="3" t="s">
        <v>32145</v>
      </c>
      <c r="I9991" t="s">
        <v>62</v>
      </c>
      <c r="J9991" t="s">
        <v>32146</v>
      </c>
    </row>
    <row r="9992" spans="1:10" ht="16" x14ac:dyDescent="0.2">
      <c r="A9992" t="s">
        <v>32147</v>
      </c>
      <c r="B9992" t="s">
        <v>32148</v>
      </c>
      <c r="C9992" t="s">
        <v>32149</v>
      </c>
      <c r="D9992">
        <v>1</v>
      </c>
      <c r="E9992" t="s">
        <v>13</v>
      </c>
      <c r="F9992" t="s">
        <v>13</v>
      </c>
      <c r="H9992" s="3" t="s">
        <v>32150</v>
      </c>
      <c r="I9992" t="s">
        <v>106</v>
      </c>
      <c r="J9992" t="s">
        <v>32151</v>
      </c>
    </row>
    <row r="9993" spans="1:10" ht="16" x14ac:dyDescent="0.2">
      <c r="A9993" t="s">
        <v>32152</v>
      </c>
      <c r="B9993" t="s">
        <v>32153</v>
      </c>
      <c r="C9993" t="s">
        <v>32154</v>
      </c>
      <c r="D9993">
        <v>1</v>
      </c>
      <c r="E9993" t="s">
        <v>13</v>
      </c>
      <c r="F9993" t="s">
        <v>13</v>
      </c>
      <c r="H9993" s="3" t="s">
        <v>32155</v>
      </c>
      <c r="I9993" t="s">
        <v>1658</v>
      </c>
      <c r="J9993" t="s">
        <v>32156</v>
      </c>
    </row>
    <row r="9994" spans="1:10" ht="16" x14ac:dyDescent="0.2">
      <c r="A9994" t="s">
        <v>32152</v>
      </c>
      <c r="B9994" t="s">
        <v>32157</v>
      </c>
      <c r="C9994" t="s">
        <v>32158</v>
      </c>
      <c r="D9994">
        <v>2</v>
      </c>
      <c r="E9994" t="s">
        <v>13</v>
      </c>
      <c r="F9994" t="s">
        <v>13</v>
      </c>
      <c r="H9994" s="3" t="s">
        <v>32155</v>
      </c>
      <c r="I9994" t="s">
        <v>1658</v>
      </c>
      <c r="J9994" t="s">
        <v>32156</v>
      </c>
    </row>
    <row r="9995" spans="1:10" ht="16" x14ac:dyDescent="0.2">
      <c r="A9995" t="s">
        <v>2878</v>
      </c>
      <c r="B9995" t="s">
        <v>32159</v>
      </c>
      <c r="C9995" t="s">
        <v>32160</v>
      </c>
      <c r="D9995">
        <v>1</v>
      </c>
      <c r="E9995" t="s">
        <v>13</v>
      </c>
      <c r="F9995" t="s">
        <v>13</v>
      </c>
      <c r="H9995" s="3" t="s">
        <v>31000</v>
      </c>
      <c r="I9995" t="s">
        <v>62</v>
      </c>
      <c r="J9995" t="s">
        <v>2882</v>
      </c>
    </row>
    <row r="9996" spans="1:10" ht="16" x14ac:dyDescent="0.2">
      <c r="A9996" t="s">
        <v>2878</v>
      </c>
      <c r="B9996" t="s">
        <v>32161</v>
      </c>
      <c r="C9996" t="s">
        <v>32162</v>
      </c>
      <c r="D9996">
        <v>2</v>
      </c>
      <c r="E9996" t="s">
        <v>13</v>
      </c>
      <c r="F9996" t="s">
        <v>13</v>
      </c>
      <c r="H9996" s="3" t="s">
        <v>31000</v>
      </c>
      <c r="I9996" t="s">
        <v>62</v>
      </c>
      <c r="J9996" t="s">
        <v>2882</v>
      </c>
    </row>
    <row r="9997" spans="1:10" ht="16" x14ac:dyDescent="0.2">
      <c r="A9997" t="s">
        <v>2878</v>
      </c>
      <c r="B9997" t="s">
        <v>32163</v>
      </c>
      <c r="C9997" t="s">
        <v>32164</v>
      </c>
      <c r="D9997">
        <v>3</v>
      </c>
      <c r="E9997" t="s">
        <v>13</v>
      </c>
      <c r="F9997" t="s">
        <v>13</v>
      </c>
      <c r="H9997" s="3" t="s">
        <v>31000</v>
      </c>
      <c r="I9997" t="s">
        <v>62</v>
      </c>
      <c r="J9997" t="s">
        <v>2882</v>
      </c>
    </row>
    <row r="9998" spans="1:10" ht="16" x14ac:dyDescent="0.2">
      <c r="A9998" t="s">
        <v>2878</v>
      </c>
      <c r="B9998" t="s">
        <v>32165</v>
      </c>
      <c r="C9998" t="s">
        <v>32166</v>
      </c>
      <c r="D9998">
        <v>6</v>
      </c>
      <c r="E9998" t="s">
        <v>13</v>
      </c>
      <c r="F9998" t="s">
        <v>13</v>
      </c>
      <c r="H9998" s="3" t="s">
        <v>31000</v>
      </c>
      <c r="I9998" t="s">
        <v>62</v>
      </c>
      <c r="J9998" t="s">
        <v>2882</v>
      </c>
    </row>
    <row r="9999" spans="1:10" ht="16" x14ac:dyDescent="0.2">
      <c r="A9999" t="s">
        <v>32167</v>
      </c>
      <c r="B9999" t="s">
        <v>9282</v>
      </c>
      <c r="C9999" t="s">
        <v>32168</v>
      </c>
      <c r="D9999">
        <v>2</v>
      </c>
      <c r="E9999" t="s">
        <v>13</v>
      </c>
      <c r="F9999" t="s">
        <v>13</v>
      </c>
      <c r="H9999" s="3" t="s">
        <v>32169</v>
      </c>
      <c r="I9999" t="s">
        <v>547</v>
      </c>
      <c r="J9999" t="s">
        <v>32170</v>
      </c>
    </row>
    <row r="10000" spans="1:10" ht="16" x14ac:dyDescent="0.2">
      <c r="A10000" t="s">
        <v>32171</v>
      </c>
      <c r="B10000" t="s">
        <v>20922</v>
      </c>
      <c r="C10000" t="s">
        <v>32172</v>
      </c>
      <c r="D10000">
        <v>2</v>
      </c>
      <c r="E10000" t="s">
        <v>13</v>
      </c>
      <c r="F10000" t="s">
        <v>13</v>
      </c>
      <c r="H10000" s="3" t="s">
        <v>32173</v>
      </c>
      <c r="I10000" t="s">
        <v>547</v>
      </c>
      <c r="J10000" t="s">
        <v>32174</v>
      </c>
    </row>
    <row r="10001" spans="1:10" x14ac:dyDescent="0.2">
      <c r="A10001" t="s">
        <v>32175</v>
      </c>
      <c r="B10001" t="s">
        <v>32176</v>
      </c>
      <c r="C10001" t="s">
        <v>32177</v>
      </c>
      <c r="D10001">
        <v>1</v>
      </c>
      <c r="E10001" t="s">
        <v>13</v>
      </c>
      <c r="F10001" t="s">
        <v>13</v>
      </c>
      <c r="J10001" t="s">
        <v>32178</v>
      </c>
    </row>
    <row r="10002" spans="1:10" ht="16" x14ac:dyDescent="0.2">
      <c r="A10002" t="s">
        <v>32179</v>
      </c>
      <c r="B10002" t="s">
        <v>4810</v>
      </c>
      <c r="C10002" t="s">
        <v>32180</v>
      </c>
      <c r="D10002">
        <v>1</v>
      </c>
      <c r="E10002" t="s">
        <v>13</v>
      </c>
      <c r="F10002" t="s">
        <v>13</v>
      </c>
      <c r="H10002" s="3" t="s">
        <v>32181</v>
      </c>
      <c r="I10002" t="s">
        <v>547</v>
      </c>
      <c r="J10002" t="s">
        <v>32182</v>
      </c>
    </row>
    <row r="10003" spans="1:10" ht="16" x14ac:dyDescent="0.2">
      <c r="A10003" t="s">
        <v>32179</v>
      </c>
      <c r="B10003" t="s">
        <v>8199</v>
      </c>
      <c r="C10003" t="s">
        <v>30884</v>
      </c>
      <c r="D10003">
        <v>2</v>
      </c>
      <c r="E10003" t="s">
        <v>13</v>
      </c>
      <c r="F10003" t="s">
        <v>13</v>
      </c>
      <c r="H10003" s="3" t="s">
        <v>32181</v>
      </c>
      <c r="I10003" t="s">
        <v>547</v>
      </c>
      <c r="J10003" t="s">
        <v>32182</v>
      </c>
    </row>
    <row r="10004" spans="1:10" ht="16" x14ac:dyDescent="0.2">
      <c r="A10004" t="s">
        <v>32179</v>
      </c>
      <c r="B10004" t="s">
        <v>32183</v>
      </c>
      <c r="C10004" t="s">
        <v>32184</v>
      </c>
      <c r="D10004">
        <v>3</v>
      </c>
      <c r="E10004" t="s">
        <v>13</v>
      </c>
      <c r="F10004" t="s">
        <v>13</v>
      </c>
      <c r="H10004" s="3" t="s">
        <v>32181</v>
      </c>
      <c r="I10004" t="s">
        <v>547</v>
      </c>
      <c r="J10004" t="s">
        <v>32182</v>
      </c>
    </row>
    <row r="10005" spans="1:10" ht="16" x14ac:dyDescent="0.2">
      <c r="A10005" t="s">
        <v>32179</v>
      </c>
      <c r="B10005" t="s">
        <v>17549</v>
      </c>
      <c r="C10005" t="s">
        <v>30885</v>
      </c>
      <c r="D10005">
        <v>4</v>
      </c>
      <c r="E10005" t="s">
        <v>13</v>
      </c>
      <c r="F10005" t="s">
        <v>13</v>
      </c>
      <c r="H10005" s="3" t="s">
        <v>32181</v>
      </c>
      <c r="I10005" t="s">
        <v>547</v>
      </c>
      <c r="J10005" t="s">
        <v>32182</v>
      </c>
    </row>
    <row r="10006" spans="1:10" ht="16" x14ac:dyDescent="0.2">
      <c r="A10006" t="s">
        <v>32179</v>
      </c>
      <c r="B10006" t="s">
        <v>32185</v>
      </c>
      <c r="C10006" t="s">
        <v>32186</v>
      </c>
      <c r="D10006">
        <v>5</v>
      </c>
      <c r="E10006" t="s">
        <v>13</v>
      </c>
      <c r="F10006" t="s">
        <v>13</v>
      </c>
      <c r="H10006" s="3" t="s">
        <v>32181</v>
      </c>
      <c r="I10006" t="s">
        <v>547</v>
      </c>
      <c r="J10006" t="s">
        <v>32182</v>
      </c>
    </row>
    <row r="10007" spans="1:10" ht="16" x14ac:dyDescent="0.2">
      <c r="A10007" t="s">
        <v>4833</v>
      </c>
      <c r="B10007" t="s">
        <v>32187</v>
      </c>
      <c r="C10007" t="s">
        <v>32188</v>
      </c>
      <c r="D10007">
        <v>3</v>
      </c>
      <c r="E10007" t="s">
        <v>13</v>
      </c>
      <c r="F10007" t="s">
        <v>13</v>
      </c>
      <c r="H10007" s="3" t="s">
        <v>32189</v>
      </c>
      <c r="I10007" t="s">
        <v>62</v>
      </c>
      <c r="J10007" t="s">
        <v>4838</v>
      </c>
    </row>
    <row r="10008" spans="1:10" ht="16" x14ac:dyDescent="0.2">
      <c r="A10008" t="s">
        <v>32190</v>
      </c>
      <c r="B10008" t="s">
        <v>2666</v>
      </c>
      <c r="C10008" t="s">
        <v>32191</v>
      </c>
      <c r="D10008">
        <v>2</v>
      </c>
      <c r="E10008" t="s">
        <v>13</v>
      </c>
      <c r="F10008" t="s">
        <v>13</v>
      </c>
      <c r="H10008" s="3" t="s">
        <v>32192</v>
      </c>
      <c r="I10008" t="s">
        <v>547</v>
      </c>
      <c r="J10008" t="s">
        <v>32193</v>
      </c>
    </row>
    <row r="10009" spans="1:10" ht="16" x14ac:dyDescent="0.2">
      <c r="A10009" t="s">
        <v>32190</v>
      </c>
      <c r="B10009" t="s">
        <v>4690</v>
      </c>
      <c r="C10009" t="s">
        <v>32194</v>
      </c>
      <c r="D10009">
        <v>3</v>
      </c>
      <c r="E10009" t="s">
        <v>13</v>
      </c>
      <c r="F10009" t="s">
        <v>13</v>
      </c>
      <c r="H10009" s="3" t="s">
        <v>32195</v>
      </c>
      <c r="I10009" t="s">
        <v>547</v>
      </c>
      <c r="J10009" t="s">
        <v>32193</v>
      </c>
    </row>
    <row r="10010" spans="1:10" ht="16" x14ac:dyDescent="0.2">
      <c r="A10010" t="s">
        <v>32196</v>
      </c>
      <c r="B10010" t="s">
        <v>32197</v>
      </c>
      <c r="C10010" t="s">
        <v>32198</v>
      </c>
      <c r="D10010">
        <v>3</v>
      </c>
      <c r="E10010" t="s">
        <v>13</v>
      </c>
      <c r="F10010" t="s">
        <v>13</v>
      </c>
      <c r="H10010" s="3" t="s">
        <v>32199</v>
      </c>
      <c r="I10010" t="s">
        <v>106</v>
      </c>
      <c r="J10010" t="s">
        <v>32200</v>
      </c>
    </row>
    <row r="10011" spans="1:10" x14ac:dyDescent="0.2">
      <c r="A10011" t="s">
        <v>32201</v>
      </c>
      <c r="B10011" t="s">
        <v>32202</v>
      </c>
      <c r="C10011" t="s">
        <v>32203</v>
      </c>
      <c r="D10011">
        <v>1</v>
      </c>
      <c r="E10011" t="s">
        <v>13</v>
      </c>
      <c r="F10011" t="s">
        <v>13</v>
      </c>
      <c r="J10011" t="s">
        <v>32204</v>
      </c>
    </row>
    <row r="10012" spans="1:10" ht="16" x14ac:dyDescent="0.2">
      <c r="A10012" t="s">
        <v>32205</v>
      </c>
      <c r="B10012" t="s">
        <v>32206</v>
      </c>
      <c r="C10012" t="s">
        <v>32207</v>
      </c>
      <c r="D10012">
        <v>4</v>
      </c>
      <c r="E10012" t="s">
        <v>13</v>
      </c>
      <c r="F10012" t="s">
        <v>13</v>
      </c>
      <c r="H10012" s="3" t="s">
        <v>32208</v>
      </c>
      <c r="I10012" t="s">
        <v>62</v>
      </c>
      <c r="J10012" t="s">
        <v>32209</v>
      </c>
    </row>
    <row r="10013" spans="1:10" ht="16" x14ac:dyDescent="0.2">
      <c r="A10013" t="s">
        <v>32171</v>
      </c>
      <c r="B10013" t="s">
        <v>4600</v>
      </c>
      <c r="C10013" t="s">
        <v>32210</v>
      </c>
      <c r="D10013">
        <v>4</v>
      </c>
      <c r="E10013" t="s">
        <v>13</v>
      </c>
      <c r="F10013" t="s">
        <v>13</v>
      </c>
      <c r="H10013" s="3" t="s">
        <v>32173</v>
      </c>
      <c r="I10013" t="s">
        <v>547</v>
      </c>
      <c r="J10013" t="s">
        <v>32174</v>
      </c>
    </row>
    <row r="10014" spans="1:10" ht="16" x14ac:dyDescent="0.2">
      <c r="A10014" t="s">
        <v>141</v>
      </c>
      <c r="B10014" t="s">
        <v>30947</v>
      </c>
      <c r="C10014" t="s">
        <v>30948</v>
      </c>
      <c r="D10014">
        <v>11</v>
      </c>
      <c r="E10014" t="s">
        <v>13</v>
      </c>
      <c r="F10014" t="s">
        <v>13</v>
      </c>
      <c r="H10014" s="3" t="s">
        <v>30939</v>
      </c>
      <c r="I10014" t="s">
        <v>146</v>
      </c>
      <c r="J10014" t="s">
        <v>147</v>
      </c>
    </row>
    <row r="10015" spans="1:10" ht="16" x14ac:dyDescent="0.2">
      <c r="A10015" t="s">
        <v>32211</v>
      </c>
      <c r="B10015" t="s">
        <v>32212</v>
      </c>
      <c r="C10015" t="s">
        <v>32213</v>
      </c>
      <c r="D10015">
        <v>1</v>
      </c>
      <c r="E10015" t="s">
        <v>13</v>
      </c>
      <c r="F10015" t="s">
        <v>13</v>
      </c>
      <c r="H10015" s="3" t="s">
        <v>32214</v>
      </c>
      <c r="I10015" t="s">
        <v>62</v>
      </c>
      <c r="J10015" t="s">
        <v>32215</v>
      </c>
    </row>
    <row r="10016" spans="1:10" ht="16" x14ac:dyDescent="0.2">
      <c r="A10016" t="s">
        <v>241</v>
      </c>
      <c r="B10016" t="s">
        <v>32216</v>
      </c>
      <c r="C10016" t="s">
        <v>32217</v>
      </c>
      <c r="D10016">
        <v>3</v>
      </c>
      <c r="E10016" t="s">
        <v>13</v>
      </c>
      <c r="F10016" t="s">
        <v>13</v>
      </c>
      <c r="H10016" s="3" t="s">
        <v>32218</v>
      </c>
      <c r="I10016" t="s">
        <v>30799</v>
      </c>
      <c r="J10016" t="s">
        <v>247</v>
      </c>
    </row>
    <row r="10017" spans="1:10" x14ac:dyDescent="0.2">
      <c r="A10017" t="s">
        <v>32219</v>
      </c>
      <c r="B10017" t="s">
        <v>32220</v>
      </c>
      <c r="C10017" t="s">
        <v>32221</v>
      </c>
      <c r="D10017">
        <v>4</v>
      </c>
      <c r="E10017" t="s">
        <v>13</v>
      </c>
      <c r="F10017" t="s">
        <v>13</v>
      </c>
      <c r="J10017" t="s">
        <v>32222</v>
      </c>
    </row>
    <row r="10018" spans="1:10" ht="16" x14ac:dyDescent="0.2">
      <c r="A10018" t="s">
        <v>32223</v>
      </c>
      <c r="B10018" t="s">
        <v>32224</v>
      </c>
      <c r="C10018" t="s">
        <v>32225</v>
      </c>
      <c r="D10018">
        <v>1</v>
      </c>
      <c r="E10018" t="s">
        <v>13</v>
      </c>
      <c r="F10018" t="s">
        <v>13</v>
      </c>
      <c r="H10018" s="3" t="s">
        <v>32226</v>
      </c>
      <c r="I10018" t="s">
        <v>62</v>
      </c>
      <c r="J10018" t="s">
        <v>32227</v>
      </c>
    </row>
    <row r="10019" spans="1:10" ht="16" x14ac:dyDescent="0.2">
      <c r="A10019" t="s">
        <v>32228</v>
      </c>
      <c r="B10019" t="s">
        <v>32229</v>
      </c>
      <c r="C10019" t="s">
        <v>32230</v>
      </c>
      <c r="D10019">
        <v>2</v>
      </c>
      <c r="E10019" t="s">
        <v>13</v>
      </c>
      <c r="F10019" t="s">
        <v>13</v>
      </c>
      <c r="H10019" s="3" t="s">
        <v>32231</v>
      </c>
      <c r="I10019" t="s">
        <v>21964</v>
      </c>
      <c r="J10019" t="s">
        <v>32232</v>
      </c>
    </row>
    <row r="10020" spans="1:10" ht="16" x14ac:dyDescent="0.2">
      <c r="A10020" t="s">
        <v>385</v>
      </c>
      <c r="B10020" t="s">
        <v>32233</v>
      </c>
      <c r="C10020" t="s">
        <v>32234</v>
      </c>
      <c r="D10020">
        <v>3</v>
      </c>
      <c r="E10020" t="s">
        <v>13</v>
      </c>
      <c r="F10020" t="s">
        <v>13</v>
      </c>
      <c r="H10020" s="3" t="s">
        <v>32235</v>
      </c>
      <c r="I10020" t="s">
        <v>390</v>
      </c>
      <c r="J10020" t="s">
        <v>391</v>
      </c>
    </row>
    <row r="10021" spans="1:10" ht="16" x14ac:dyDescent="0.2">
      <c r="A10021" t="s">
        <v>32236</v>
      </c>
      <c r="B10021" t="s">
        <v>32237</v>
      </c>
      <c r="C10021" t="s">
        <v>32238</v>
      </c>
      <c r="D10021">
        <v>2</v>
      </c>
      <c r="E10021" t="s">
        <v>13</v>
      </c>
      <c r="F10021" t="s">
        <v>13</v>
      </c>
      <c r="H10021" s="3" t="s">
        <v>32239</v>
      </c>
      <c r="I10021" t="s">
        <v>106</v>
      </c>
      <c r="J10021" t="s">
        <v>32240</v>
      </c>
    </row>
    <row r="10022" spans="1:10" x14ac:dyDescent="0.2">
      <c r="A10022" t="s">
        <v>21857</v>
      </c>
      <c r="B10022" t="s">
        <v>32241</v>
      </c>
      <c r="C10022" t="s">
        <v>32242</v>
      </c>
      <c r="D10022">
        <v>1</v>
      </c>
      <c r="E10022" t="s">
        <v>13</v>
      </c>
      <c r="F10022" t="s">
        <v>13</v>
      </c>
      <c r="J10022" t="s">
        <v>21861</v>
      </c>
    </row>
    <row r="10023" spans="1:10" x14ac:dyDescent="0.2">
      <c r="A10023" t="s">
        <v>21857</v>
      </c>
      <c r="B10023" t="s">
        <v>32243</v>
      </c>
      <c r="C10023" t="s">
        <v>32244</v>
      </c>
      <c r="D10023">
        <v>2</v>
      </c>
      <c r="E10023" t="s">
        <v>13</v>
      </c>
      <c r="F10023" t="s">
        <v>13</v>
      </c>
      <c r="J10023" t="s">
        <v>21861</v>
      </c>
    </row>
    <row r="10024" spans="1:10" x14ac:dyDescent="0.2">
      <c r="A10024" t="s">
        <v>21857</v>
      </c>
      <c r="B10024" t="s">
        <v>32245</v>
      </c>
      <c r="C10024" t="s">
        <v>32246</v>
      </c>
      <c r="D10024">
        <v>3</v>
      </c>
      <c r="E10024" t="s">
        <v>13</v>
      </c>
      <c r="F10024" t="s">
        <v>13</v>
      </c>
      <c r="J10024" t="s">
        <v>21861</v>
      </c>
    </row>
    <row r="10025" spans="1:10" x14ac:dyDescent="0.2">
      <c r="A10025" t="s">
        <v>32247</v>
      </c>
      <c r="B10025" t="s">
        <v>32248</v>
      </c>
      <c r="C10025" t="s">
        <v>32249</v>
      </c>
      <c r="D10025">
        <v>2</v>
      </c>
      <c r="E10025" t="s">
        <v>13</v>
      </c>
      <c r="F10025" t="s">
        <v>13</v>
      </c>
      <c r="J10025" t="s">
        <v>32250</v>
      </c>
    </row>
    <row r="10026" spans="1:10" ht="16" x14ac:dyDescent="0.2">
      <c r="A10026" t="s">
        <v>12864</v>
      </c>
      <c r="B10026" t="s">
        <v>32251</v>
      </c>
      <c r="C10026" t="s">
        <v>32252</v>
      </c>
      <c r="D10026">
        <v>4</v>
      </c>
      <c r="E10026" t="s">
        <v>13</v>
      </c>
      <c r="F10026" t="s">
        <v>13</v>
      </c>
      <c r="H10026" s="3" t="s">
        <v>32253</v>
      </c>
      <c r="I10026" t="s">
        <v>547</v>
      </c>
      <c r="J10026" t="s">
        <v>12868</v>
      </c>
    </row>
    <row r="10027" spans="1:10" x14ac:dyDescent="0.2">
      <c r="A10027" t="s">
        <v>32254</v>
      </c>
      <c r="B10027" t="s">
        <v>32255</v>
      </c>
      <c r="C10027" t="s">
        <v>32256</v>
      </c>
      <c r="D10027">
        <v>3</v>
      </c>
      <c r="E10027" t="s">
        <v>13</v>
      </c>
      <c r="F10027" t="s">
        <v>13</v>
      </c>
      <c r="J10027" t="s">
        <v>32257</v>
      </c>
    </row>
    <row r="10028" spans="1:10" ht="16" x14ac:dyDescent="0.2">
      <c r="A10028" t="s">
        <v>29967</v>
      </c>
      <c r="B10028" t="s">
        <v>32258</v>
      </c>
      <c r="C10028" t="s">
        <v>32259</v>
      </c>
      <c r="D10028">
        <v>5</v>
      </c>
      <c r="E10028" t="s">
        <v>13</v>
      </c>
      <c r="F10028" t="s">
        <v>13</v>
      </c>
      <c r="H10028" s="3" t="s">
        <v>32260</v>
      </c>
      <c r="I10028" t="s">
        <v>2961</v>
      </c>
      <c r="J10028" t="s">
        <v>29971</v>
      </c>
    </row>
    <row r="10029" spans="1:10" ht="16" x14ac:dyDescent="0.2">
      <c r="A10029" t="s">
        <v>23608</v>
      </c>
      <c r="B10029" t="s">
        <v>32261</v>
      </c>
      <c r="C10029" t="s">
        <v>32262</v>
      </c>
      <c r="D10029">
        <v>1</v>
      </c>
      <c r="E10029" t="s">
        <v>13</v>
      </c>
      <c r="F10029" t="s">
        <v>13</v>
      </c>
      <c r="H10029" s="3" t="s">
        <v>32263</v>
      </c>
      <c r="I10029" t="s">
        <v>28098</v>
      </c>
      <c r="J10029" t="s">
        <v>23613</v>
      </c>
    </row>
    <row r="10030" spans="1:10" ht="32" x14ac:dyDescent="0.2">
      <c r="A10030" t="s">
        <v>743</v>
      </c>
      <c r="B10030" t="s">
        <v>32264</v>
      </c>
      <c r="C10030" t="s">
        <v>32265</v>
      </c>
      <c r="D10030">
        <v>3</v>
      </c>
      <c r="E10030" t="s">
        <v>13</v>
      </c>
      <c r="F10030" t="s">
        <v>13</v>
      </c>
      <c r="H10030" s="3" t="s">
        <v>32266</v>
      </c>
      <c r="I10030" t="s">
        <v>524</v>
      </c>
      <c r="J10030" t="s">
        <v>748</v>
      </c>
    </row>
    <row r="10031" spans="1:10" ht="16" x14ac:dyDescent="0.2">
      <c r="A10031" t="s">
        <v>15134</v>
      </c>
      <c r="B10031" t="s">
        <v>32267</v>
      </c>
      <c r="C10031" t="s">
        <v>32268</v>
      </c>
      <c r="D10031">
        <v>2</v>
      </c>
      <c r="E10031" t="s">
        <v>13</v>
      </c>
      <c r="F10031" t="s">
        <v>13</v>
      </c>
      <c r="H10031" s="3" t="s">
        <v>32269</v>
      </c>
      <c r="I10031" t="s">
        <v>69</v>
      </c>
      <c r="J10031" t="s">
        <v>15139</v>
      </c>
    </row>
    <row r="10032" spans="1:10" ht="16" x14ac:dyDescent="0.2">
      <c r="A10032" t="s">
        <v>24007</v>
      </c>
      <c r="B10032" t="s">
        <v>32270</v>
      </c>
      <c r="C10032" t="s">
        <v>32271</v>
      </c>
      <c r="D10032">
        <v>3</v>
      </c>
      <c r="E10032" t="s">
        <v>13</v>
      </c>
      <c r="F10032" t="s">
        <v>13</v>
      </c>
      <c r="H10032" s="3" t="s">
        <v>32272</v>
      </c>
      <c r="I10032" t="s">
        <v>90</v>
      </c>
      <c r="J10032" t="s">
        <v>24011</v>
      </c>
    </row>
    <row r="10033" spans="1:10" ht="16" x14ac:dyDescent="0.2">
      <c r="A10033" t="s">
        <v>7587</v>
      </c>
      <c r="B10033" t="s">
        <v>32273</v>
      </c>
      <c r="C10033" t="s">
        <v>32274</v>
      </c>
      <c r="D10033">
        <v>1</v>
      </c>
      <c r="E10033" t="s">
        <v>13</v>
      </c>
      <c r="F10033" t="s">
        <v>13</v>
      </c>
      <c r="H10033" s="3" t="s">
        <v>32275</v>
      </c>
      <c r="I10033" t="s">
        <v>404</v>
      </c>
      <c r="J10033" t="s">
        <v>7592</v>
      </c>
    </row>
    <row r="10034" spans="1:10" ht="16" x14ac:dyDescent="0.2">
      <c r="A10034" t="s">
        <v>26015</v>
      </c>
      <c r="B10034" t="s">
        <v>32276</v>
      </c>
      <c r="C10034" t="s">
        <v>32277</v>
      </c>
      <c r="D10034">
        <v>2</v>
      </c>
      <c r="E10034" t="s">
        <v>13</v>
      </c>
      <c r="F10034" t="s">
        <v>13</v>
      </c>
      <c r="H10034" s="3" t="s">
        <v>32278</v>
      </c>
      <c r="I10034" t="s">
        <v>126</v>
      </c>
      <c r="J10034" t="s">
        <v>26021</v>
      </c>
    </row>
    <row r="10035" spans="1:10" ht="16" x14ac:dyDescent="0.2">
      <c r="A10035" t="s">
        <v>32279</v>
      </c>
      <c r="B10035" t="s">
        <v>32280</v>
      </c>
      <c r="C10035" t="s">
        <v>32281</v>
      </c>
      <c r="D10035">
        <v>1</v>
      </c>
      <c r="E10035" t="s">
        <v>13</v>
      </c>
      <c r="F10035" t="s">
        <v>13</v>
      </c>
      <c r="H10035" s="3" t="s">
        <v>32282</v>
      </c>
      <c r="I10035" t="s">
        <v>2943</v>
      </c>
      <c r="J10035" t="s">
        <v>32283</v>
      </c>
    </row>
    <row r="10036" spans="1:10" ht="16" x14ac:dyDescent="0.2">
      <c r="A10036" t="s">
        <v>32279</v>
      </c>
      <c r="B10036" t="s">
        <v>32284</v>
      </c>
      <c r="C10036" t="s">
        <v>32285</v>
      </c>
      <c r="D10036">
        <v>2</v>
      </c>
      <c r="E10036" t="s">
        <v>13</v>
      </c>
      <c r="F10036" t="s">
        <v>13</v>
      </c>
      <c r="H10036" s="3" t="s">
        <v>32282</v>
      </c>
      <c r="I10036" t="s">
        <v>2943</v>
      </c>
      <c r="J10036" t="s">
        <v>32283</v>
      </c>
    </row>
    <row r="10037" spans="1:10" ht="16" x14ac:dyDescent="0.2">
      <c r="A10037" t="s">
        <v>32279</v>
      </c>
      <c r="B10037" t="s">
        <v>32286</v>
      </c>
      <c r="C10037" t="s">
        <v>32287</v>
      </c>
      <c r="D10037">
        <v>3</v>
      </c>
      <c r="E10037" t="s">
        <v>13</v>
      </c>
      <c r="F10037" t="s">
        <v>13</v>
      </c>
      <c r="H10037" s="3" t="s">
        <v>32288</v>
      </c>
      <c r="I10037" t="s">
        <v>2943</v>
      </c>
      <c r="J10037" t="s">
        <v>32283</v>
      </c>
    </row>
    <row r="10038" spans="1:10" ht="16" x14ac:dyDescent="0.2">
      <c r="A10038" t="s">
        <v>32279</v>
      </c>
      <c r="B10038" t="s">
        <v>32289</v>
      </c>
      <c r="C10038" t="s">
        <v>32290</v>
      </c>
      <c r="D10038">
        <v>5</v>
      </c>
      <c r="E10038" t="s">
        <v>13</v>
      </c>
      <c r="F10038" t="s">
        <v>13</v>
      </c>
      <c r="H10038" s="3" t="s">
        <v>32291</v>
      </c>
      <c r="I10038" t="s">
        <v>62</v>
      </c>
      <c r="J10038" t="s">
        <v>32283</v>
      </c>
    </row>
    <row r="10039" spans="1:10" x14ac:dyDescent="0.2">
      <c r="A10039" t="s">
        <v>32292</v>
      </c>
      <c r="B10039" t="s">
        <v>32293</v>
      </c>
      <c r="C10039" t="s">
        <v>32294</v>
      </c>
      <c r="D10039">
        <v>1</v>
      </c>
      <c r="E10039" t="s">
        <v>13</v>
      </c>
      <c r="F10039" t="s">
        <v>13</v>
      </c>
      <c r="J10039" t="s">
        <v>32295</v>
      </c>
    </row>
    <row r="10040" spans="1:10" x14ac:dyDescent="0.2">
      <c r="A10040" t="s">
        <v>32292</v>
      </c>
      <c r="B10040" t="s">
        <v>32296</v>
      </c>
      <c r="C10040" t="s">
        <v>32297</v>
      </c>
      <c r="D10040">
        <v>2</v>
      </c>
      <c r="E10040" t="s">
        <v>13</v>
      </c>
      <c r="F10040" t="s">
        <v>13</v>
      </c>
      <c r="J10040" t="s">
        <v>32295</v>
      </c>
    </row>
    <row r="10041" spans="1:10" ht="16" x14ac:dyDescent="0.2">
      <c r="A10041" t="s">
        <v>26971</v>
      </c>
      <c r="B10041" t="s">
        <v>32298</v>
      </c>
      <c r="C10041" t="s">
        <v>32299</v>
      </c>
      <c r="D10041">
        <v>2</v>
      </c>
      <c r="E10041" t="s">
        <v>13</v>
      </c>
      <c r="F10041" t="s">
        <v>13</v>
      </c>
      <c r="H10041" s="3" t="s">
        <v>32300</v>
      </c>
      <c r="I10041" t="s">
        <v>369</v>
      </c>
      <c r="J10041" t="s">
        <v>26976</v>
      </c>
    </row>
    <row r="10042" spans="1:10" x14ac:dyDescent="0.2">
      <c r="A10042" t="s">
        <v>32219</v>
      </c>
      <c r="B10042" t="s">
        <v>32301</v>
      </c>
      <c r="C10042" t="s">
        <v>32302</v>
      </c>
      <c r="D10042">
        <v>1</v>
      </c>
      <c r="E10042" t="s">
        <v>13</v>
      </c>
      <c r="F10042" t="s">
        <v>13</v>
      </c>
      <c r="J10042" t="s">
        <v>32222</v>
      </c>
    </row>
    <row r="10043" spans="1:10" ht="16" x14ac:dyDescent="0.2">
      <c r="A10043" t="s">
        <v>7042</v>
      </c>
      <c r="B10043" t="s">
        <v>32303</v>
      </c>
      <c r="C10043" t="s">
        <v>32304</v>
      </c>
      <c r="D10043">
        <v>2</v>
      </c>
      <c r="E10043" t="s">
        <v>13</v>
      </c>
      <c r="F10043" t="s">
        <v>13</v>
      </c>
      <c r="H10043" s="3" t="s">
        <v>32305</v>
      </c>
      <c r="I10043" t="s">
        <v>7009</v>
      </c>
      <c r="J10043" t="s">
        <v>7046</v>
      </c>
    </row>
    <row r="10044" spans="1:10" ht="16" x14ac:dyDescent="0.2">
      <c r="A10044" t="s">
        <v>13667</v>
      </c>
      <c r="B10044" t="s">
        <v>32306</v>
      </c>
      <c r="C10044" t="s">
        <v>32307</v>
      </c>
      <c r="D10044">
        <v>10</v>
      </c>
      <c r="E10044" t="s">
        <v>13</v>
      </c>
      <c r="F10044" t="s">
        <v>13</v>
      </c>
      <c r="H10044" s="3" t="s">
        <v>32308</v>
      </c>
      <c r="I10044" t="s">
        <v>146</v>
      </c>
      <c r="J10044" t="s">
        <v>13672</v>
      </c>
    </row>
    <row r="10045" spans="1:10" ht="16" x14ac:dyDescent="0.2">
      <c r="A10045" t="s">
        <v>13667</v>
      </c>
      <c r="B10045" t="s">
        <v>32309</v>
      </c>
      <c r="C10045" t="s">
        <v>32310</v>
      </c>
      <c r="D10045">
        <v>9</v>
      </c>
      <c r="E10045" t="s">
        <v>13</v>
      </c>
      <c r="F10045" t="s">
        <v>13</v>
      </c>
      <c r="H10045" s="3" t="s">
        <v>32308</v>
      </c>
      <c r="I10045" t="s">
        <v>146</v>
      </c>
      <c r="J10045" t="s">
        <v>13672</v>
      </c>
    </row>
    <row r="10046" spans="1:10" ht="16" x14ac:dyDescent="0.2">
      <c r="A10046" t="s">
        <v>32311</v>
      </c>
      <c r="B10046" t="s">
        <v>32312</v>
      </c>
      <c r="C10046" t="s">
        <v>32313</v>
      </c>
      <c r="D10046">
        <v>4</v>
      </c>
      <c r="E10046" t="s">
        <v>13</v>
      </c>
      <c r="F10046" t="s">
        <v>13</v>
      </c>
      <c r="H10046" s="3" t="s">
        <v>32314</v>
      </c>
      <c r="I10046" t="s">
        <v>423</v>
      </c>
      <c r="J10046" t="s">
        <v>32315</v>
      </c>
    </row>
    <row r="10047" spans="1:10" ht="32" x14ac:dyDescent="0.2">
      <c r="A10047" t="s">
        <v>32316</v>
      </c>
      <c r="B10047" t="s">
        <v>32317</v>
      </c>
      <c r="C10047" t="s">
        <v>32318</v>
      </c>
      <c r="D10047">
        <v>1</v>
      </c>
      <c r="E10047" t="s">
        <v>13</v>
      </c>
      <c r="F10047" t="s">
        <v>13</v>
      </c>
      <c r="H10047" s="3" t="s">
        <v>32319</v>
      </c>
      <c r="I10047" t="s">
        <v>714</v>
      </c>
      <c r="J10047" t="s">
        <v>32320</v>
      </c>
    </row>
    <row r="10048" spans="1:10" ht="16" x14ac:dyDescent="0.2">
      <c r="A10048" t="s">
        <v>17847</v>
      </c>
      <c r="B10048" t="s">
        <v>32321</v>
      </c>
      <c r="C10048" t="s">
        <v>32322</v>
      </c>
      <c r="D10048">
        <v>3</v>
      </c>
      <c r="E10048" t="s">
        <v>13</v>
      </c>
      <c r="F10048" t="s">
        <v>13</v>
      </c>
      <c r="H10048" s="3" t="s">
        <v>32323</v>
      </c>
      <c r="I10048" t="s">
        <v>626</v>
      </c>
      <c r="J10048" t="s">
        <v>17852</v>
      </c>
    </row>
    <row r="10049" spans="1:10" x14ac:dyDescent="0.2">
      <c r="A10049" t="s">
        <v>32324</v>
      </c>
      <c r="B10049" t="s">
        <v>32325</v>
      </c>
      <c r="C10049" t="s">
        <v>32326</v>
      </c>
      <c r="D10049">
        <v>1</v>
      </c>
      <c r="E10049" t="s">
        <v>13</v>
      </c>
      <c r="F10049" t="s">
        <v>13</v>
      </c>
      <c r="J10049" t="s">
        <v>32327</v>
      </c>
    </row>
    <row r="10050" spans="1:10" x14ac:dyDescent="0.2">
      <c r="A10050" t="s">
        <v>32328</v>
      </c>
      <c r="B10050" t="s">
        <v>10368</v>
      </c>
      <c r="C10050" t="s">
        <v>32329</v>
      </c>
      <c r="D10050">
        <v>1</v>
      </c>
      <c r="E10050" t="s">
        <v>13</v>
      </c>
      <c r="F10050" t="s">
        <v>13</v>
      </c>
      <c r="J10050" t="s">
        <v>32330</v>
      </c>
    </row>
    <row r="10051" spans="1:10" ht="16" x14ac:dyDescent="0.2">
      <c r="A10051" t="s">
        <v>18216</v>
      </c>
      <c r="B10051" t="s">
        <v>4690</v>
      </c>
      <c r="C10051" t="s">
        <v>32331</v>
      </c>
      <c r="D10051">
        <v>2</v>
      </c>
      <c r="E10051" t="s">
        <v>13</v>
      </c>
      <c r="F10051" t="s">
        <v>13</v>
      </c>
      <c r="H10051" s="3" t="s">
        <v>32332</v>
      </c>
      <c r="I10051" t="s">
        <v>547</v>
      </c>
      <c r="J10051" t="s">
        <v>18221</v>
      </c>
    </row>
    <row r="10052" spans="1:10" ht="16" x14ac:dyDescent="0.2">
      <c r="A10052" t="s">
        <v>18216</v>
      </c>
      <c r="B10052" t="s">
        <v>11566</v>
      </c>
      <c r="C10052" t="s">
        <v>32333</v>
      </c>
      <c r="D10052">
        <v>3</v>
      </c>
      <c r="E10052" t="s">
        <v>13</v>
      </c>
      <c r="F10052" t="s">
        <v>13</v>
      </c>
      <c r="H10052" s="3" t="s">
        <v>32334</v>
      </c>
      <c r="I10052" t="s">
        <v>547</v>
      </c>
      <c r="J10052" t="s">
        <v>18221</v>
      </c>
    </row>
    <row r="10053" spans="1:10" ht="16" x14ac:dyDescent="0.2">
      <c r="A10053" t="s">
        <v>23377</v>
      </c>
      <c r="B10053" t="s">
        <v>32335</v>
      </c>
      <c r="C10053" t="s">
        <v>32336</v>
      </c>
      <c r="D10053">
        <v>2</v>
      </c>
      <c r="E10053" t="s">
        <v>13</v>
      </c>
      <c r="F10053" t="s">
        <v>13</v>
      </c>
      <c r="H10053" s="3" t="s">
        <v>32337</v>
      </c>
      <c r="I10053" t="s">
        <v>1002</v>
      </c>
      <c r="J10053" t="s">
        <v>23382</v>
      </c>
    </row>
    <row r="10054" spans="1:10" ht="16" x14ac:dyDescent="0.2">
      <c r="A10054" t="s">
        <v>32338</v>
      </c>
      <c r="B10054" t="s">
        <v>32339</v>
      </c>
      <c r="C10054" t="s">
        <v>32340</v>
      </c>
      <c r="D10054">
        <v>2</v>
      </c>
      <c r="E10054" t="s">
        <v>13</v>
      </c>
      <c r="F10054" t="s">
        <v>13</v>
      </c>
      <c r="H10054" s="3" t="s">
        <v>32341</v>
      </c>
      <c r="I10054" t="s">
        <v>106</v>
      </c>
      <c r="J10054" t="s">
        <v>32342</v>
      </c>
    </row>
    <row r="10055" spans="1:10" ht="16" x14ac:dyDescent="0.2">
      <c r="A10055" t="s">
        <v>32338</v>
      </c>
      <c r="B10055" t="s">
        <v>32343</v>
      </c>
      <c r="C10055" t="s">
        <v>32344</v>
      </c>
      <c r="D10055">
        <v>4</v>
      </c>
      <c r="E10055" t="s">
        <v>13</v>
      </c>
      <c r="F10055" t="s">
        <v>13</v>
      </c>
      <c r="H10055" s="3" t="s">
        <v>32341</v>
      </c>
      <c r="I10055" t="s">
        <v>106</v>
      </c>
      <c r="J10055" t="s">
        <v>32342</v>
      </c>
    </row>
    <row r="10056" spans="1:10" ht="16" x14ac:dyDescent="0.2">
      <c r="A10056" t="s">
        <v>32338</v>
      </c>
      <c r="B10056" t="s">
        <v>32345</v>
      </c>
      <c r="C10056" t="s">
        <v>32346</v>
      </c>
      <c r="D10056">
        <v>5</v>
      </c>
      <c r="E10056" t="s">
        <v>13</v>
      </c>
      <c r="F10056" t="s">
        <v>13</v>
      </c>
      <c r="H10056" s="3" t="s">
        <v>32341</v>
      </c>
      <c r="I10056" t="s">
        <v>106</v>
      </c>
      <c r="J10056" t="s">
        <v>32342</v>
      </c>
    </row>
    <row r="10057" spans="1:10" ht="16" x14ac:dyDescent="0.2">
      <c r="A10057" t="s">
        <v>32338</v>
      </c>
      <c r="B10057" t="s">
        <v>32347</v>
      </c>
      <c r="C10057" t="s">
        <v>32348</v>
      </c>
      <c r="D10057">
        <v>6</v>
      </c>
      <c r="E10057" t="s">
        <v>13</v>
      </c>
      <c r="F10057" t="s">
        <v>13</v>
      </c>
      <c r="H10057" s="3" t="s">
        <v>32341</v>
      </c>
      <c r="I10057" t="s">
        <v>106</v>
      </c>
      <c r="J10057" t="s">
        <v>32342</v>
      </c>
    </row>
    <row r="10058" spans="1:10" ht="16" x14ac:dyDescent="0.2">
      <c r="A10058" t="s">
        <v>905</v>
      </c>
      <c r="B10058" t="s">
        <v>32349</v>
      </c>
      <c r="C10058" t="s">
        <v>32350</v>
      </c>
      <c r="D10058">
        <v>5</v>
      </c>
      <c r="E10058" t="s">
        <v>13</v>
      </c>
      <c r="F10058" t="s">
        <v>13</v>
      </c>
      <c r="H10058" s="3" t="s">
        <v>32351</v>
      </c>
      <c r="I10058" t="s">
        <v>315</v>
      </c>
      <c r="J10058" t="s">
        <v>908</v>
      </c>
    </row>
    <row r="10059" spans="1:10" ht="16" x14ac:dyDescent="0.2">
      <c r="A10059" t="s">
        <v>32338</v>
      </c>
      <c r="B10059" t="s">
        <v>32352</v>
      </c>
      <c r="C10059" t="s">
        <v>32353</v>
      </c>
      <c r="D10059">
        <v>7</v>
      </c>
      <c r="E10059" t="s">
        <v>13</v>
      </c>
      <c r="F10059" t="s">
        <v>13</v>
      </c>
      <c r="H10059" s="3" t="s">
        <v>32341</v>
      </c>
      <c r="I10059" t="s">
        <v>106</v>
      </c>
      <c r="J10059" t="s">
        <v>32342</v>
      </c>
    </row>
    <row r="10060" spans="1:10" ht="16" x14ac:dyDescent="0.2">
      <c r="A10060" t="s">
        <v>32354</v>
      </c>
      <c r="B10060" t="s">
        <v>13039</v>
      </c>
      <c r="C10060" t="s">
        <v>13040</v>
      </c>
      <c r="D10060">
        <v>2</v>
      </c>
      <c r="E10060" t="s">
        <v>13</v>
      </c>
      <c r="F10060" t="s">
        <v>13</v>
      </c>
      <c r="H10060" s="3" t="s">
        <v>30958</v>
      </c>
      <c r="I10060" t="s">
        <v>995</v>
      </c>
      <c r="J10060" t="s">
        <v>32355</v>
      </c>
    </row>
    <row r="10061" spans="1:10" ht="16" x14ac:dyDescent="0.2">
      <c r="A10061" t="s">
        <v>32356</v>
      </c>
      <c r="B10061" t="s">
        <v>32357</v>
      </c>
      <c r="C10061" t="s">
        <v>32358</v>
      </c>
      <c r="D10061">
        <v>1</v>
      </c>
      <c r="E10061" t="s">
        <v>13</v>
      </c>
      <c r="F10061" t="s">
        <v>13</v>
      </c>
      <c r="H10061" s="3" t="s">
        <v>32359</v>
      </c>
      <c r="I10061" t="s">
        <v>106</v>
      </c>
      <c r="J10061" t="s">
        <v>32360</v>
      </c>
    </row>
    <row r="10062" spans="1:10" ht="16" x14ac:dyDescent="0.2">
      <c r="A10062" t="s">
        <v>32356</v>
      </c>
      <c r="B10062" t="s">
        <v>32361</v>
      </c>
      <c r="C10062" t="s">
        <v>32362</v>
      </c>
      <c r="D10062">
        <v>2</v>
      </c>
      <c r="E10062" t="s">
        <v>13</v>
      </c>
      <c r="F10062" t="s">
        <v>13</v>
      </c>
      <c r="H10062" s="3" t="s">
        <v>32359</v>
      </c>
      <c r="I10062" t="s">
        <v>106</v>
      </c>
      <c r="J10062" t="s">
        <v>32360</v>
      </c>
    </row>
    <row r="10063" spans="1:10" ht="16" x14ac:dyDescent="0.2">
      <c r="A10063" t="s">
        <v>32356</v>
      </c>
      <c r="B10063" t="s">
        <v>32363</v>
      </c>
      <c r="C10063" t="s">
        <v>32364</v>
      </c>
      <c r="D10063">
        <v>3</v>
      </c>
      <c r="E10063" t="s">
        <v>13</v>
      </c>
      <c r="F10063" t="s">
        <v>13</v>
      </c>
      <c r="H10063" s="3" t="s">
        <v>32359</v>
      </c>
      <c r="I10063" t="s">
        <v>106</v>
      </c>
      <c r="J10063" t="s">
        <v>32360</v>
      </c>
    </row>
    <row r="10064" spans="1:10" ht="16" x14ac:dyDescent="0.2">
      <c r="A10064" t="s">
        <v>32356</v>
      </c>
      <c r="B10064" t="s">
        <v>32365</v>
      </c>
      <c r="C10064" t="s">
        <v>32366</v>
      </c>
      <c r="D10064">
        <v>4</v>
      </c>
      <c r="E10064" t="s">
        <v>13</v>
      </c>
      <c r="F10064" t="s">
        <v>13</v>
      </c>
      <c r="H10064" s="3" t="s">
        <v>32359</v>
      </c>
      <c r="I10064" t="s">
        <v>106</v>
      </c>
      <c r="J10064" t="s">
        <v>32360</v>
      </c>
    </row>
    <row r="10065" spans="1:10" ht="16" x14ac:dyDescent="0.2">
      <c r="A10065" t="s">
        <v>13667</v>
      </c>
      <c r="B10065" t="s">
        <v>32367</v>
      </c>
      <c r="C10065" t="s">
        <v>32368</v>
      </c>
      <c r="D10065">
        <v>1</v>
      </c>
      <c r="E10065" t="s">
        <v>13</v>
      </c>
      <c r="F10065" t="s">
        <v>13</v>
      </c>
      <c r="H10065" s="3" t="s">
        <v>32308</v>
      </c>
      <c r="I10065" t="s">
        <v>146</v>
      </c>
      <c r="J10065" t="s">
        <v>13672</v>
      </c>
    </row>
    <row r="10066" spans="1:10" ht="16" x14ac:dyDescent="0.2">
      <c r="A10066" t="s">
        <v>13667</v>
      </c>
      <c r="B10066" t="s">
        <v>28603</v>
      </c>
      <c r="C10066" t="s">
        <v>28604</v>
      </c>
      <c r="D10066">
        <v>2</v>
      </c>
      <c r="E10066" t="s">
        <v>13</v>
      </c>
      <c r="F10066" t="s">
        <v>13</v>
      </c>
      <c r="H10066" s="3" t="s">
        <v>32308</v>
      </c>
      <c r="I10066" t="s">
        <v>146</v>
      </c>
      <c r="J10066" t="s">
        <v>13672</v>
      </c>
    </row>
    <row r="10067" spans="1:10" ht="16" x14ac:dyDescent="0.2">
      <c r="A10067" t="s">
        <v>13667</v>
      </c>
      <c r="B10067" t="s">
        <v>32369</v>
      </c>
      <c r="C10067" t="s">
        <v>32370</v>
      </c>
      <c r="D10067">
        <v>3</v>
      </c>
      <c r="E10067" t="s">
        <v>13</v>
      </c>
      <c r="F10067" t="s">
        <v>13</v>
      </c>
      <c r="H10067" s="3" t="s">
        <v>32308</v>
      </c>
      <c r="I10067" t="s">
        <v>146</v>
      </c>
      <c r="J10067" t="s">
        <v>13672</v>
      </c>
    </row>
    <row r="10068" spans="1:10" ht="16" x14ac:dyDescent="0.2">
      <c r="A10068" t="s">
        <v>13667</v>
      </c>
      <c r="B10068" t="s">
        <v>32371</v>
      </c>
      <c r="C10068" t="s">
        <v>32372</v>
      </c>
      <c r="D10068">
        <v>4</v>
      </c>
      <c r="E10068" t="s">
        <v>13</v>
      </c>
      <c r="F10068" t="s">
        <v>13</v>
      </c>
      <c r="H10068" s="3" t="s">
        <v>32308</v>
      </c>
      <c r="I10068" t="s">
        <v>146</v>
      </c>
      <c r="J10068" t="s">
        <v>13672</v>
      </c>
    </row>
    <row r="10069" spans="1:10" ht="16" x14ac:dyDescent="0.2">
      <c r="A10069" t="s">
        <v>13667</v>
      </c>
      <c r="B10069" t="s">
        <v>32373</v>
      </c>
      <c r="C10069" t="s">
        <v>32374</v>
      </c>
      <c r="D10069">
        <v>6</v>
      </c>
      <c r="E10069" t="s">
        <v>13</v>
      </c>
      <c r="F10069" t="s">
        <v>13</v>
      </c>
      <c r="H10069" s="3" t="s">
        <v>32308</v>
      </c>
      <c r="I10069" t="s">
        <v>146</v>
      </c>
      <c r="J10069" t="s">
        <v>13672</v>
      </c>
    </row>
    <row r="10070" spans="1:10" ht="16" x14ac:dyDescent="0.2">
      <c r="A10070" t="s">
        <v>13667</v>
      </c>
      <c r="B10070" t="s">
        <v>32375</v>
      </c>
      <c r="C10070" t="s">
        <v>32376</v>
      </c>
      <c r="D10070">
        <v>7</v>
      </c>
      <c r="E10070" t="s">
        <v>13</v>
      </c>
      <c r="F10070" t="s">
        <v>13</v>
      </c>
      <c r="H10070" s="3" t="s">
        <v>32308</v>
      </c>
      <c r="I10070" t="s">
        <v>146</v>
      </c>
      <c r="J10070" t="s">
        <v>13672</v>
      </c>
    </row>
    <row r="10071" spans="1:10" ht="16" x14ac:dyDescent="0.2">
      <c r="A10071" t="s">
        <v>13667</v>
      </c>
      <c r="B10071" t="s">
        <v>32377</v>
      </c>
      <c r="C10071" t="s">
        <v>32378</v>
      </c>
      <c r="D10071">
        <v>8</v>
      </c>
      <c r="E10071" t="s">
        <v>13</v>
      </c>
      <c r="F10071" t="s">
        <v>13</v>
      </c>
      <c r="H10071" s="3" t="s">
        <v>32308</v>
      </c>
      <c r="I10071" t="s">
        <v>146</v>
      </c>
      <c r="J10071" t="s">
        <v>13672</v>
      </c>
    </row>
    <row r="10072" spans="1:10" ht="16" x14ac:dyDescent="0.2">
      <c r="A10072" t="s">
        <v>32338</v>
      </c>
      <c r="B10072" t="s">
        <v>32379</v>
      </c>
      <c r="C10072" t="s">
        <v>32380</v>
      </c>
      <c r="D10072">
        <v>11</v>
      </c>
      <c r="E10072" t="s">
        <v>13</v>
      </c>
      <c r="F10072" t="s">
        <v>13</v>
      </c>
      <c r="H10072" s="3" t="s">
        <v>32381</v>
      </c>
      <c r="I10072" t="s">
        <v>106</v>
      </c>
      <c r="J10072" t="s">
        <v>32342</v>
      </c>
    </row>
    <row r="10073" spans="1:10" ht="16" x14ac:dyDescent="0.2">
      <c r="A10073" t="s">
        <v>32382</v>
      </c>
      <c r="B10073" t="s">
        <v>22669</v>
      </c>
      <c r="C10073" t="s">
        <v>22670</v>
      </c>
      <c r="D10073">
        <v>2</v>
      </c>
      <c r="E10073" t="s">
        <v>13</v>
      </c>
      <c r="F10073" t="s">
        <v>13</v>
      </c>
      <c r="H10073" s="3" t="s">
        <v>32383</v>
      </c>
      <c r="I10073" t="s">
        <v>7505</v>
      </c>
      <c r="J10073" t="s">
        <v>32384</v>
      </c>
    </row>
    <row r="10074" spans="1:10" ht="16" x14ac:dyDescent="0.2">
      <c r="A10074" t="s">
        <v>32382</v>
      </c>
      <c r="B10074" t="s">
        <v>32385</v>
      </c>
      <c r="C10074" t="s">
        <v>32386</v>
      </c>
      <c r="D10074">
        <v>3</v>
      </c>
      <c r="E10074" t="s">
        <v>13</v>
      </c>
      <c r="F10074" t="s">
        <v>13</v>
      </c>
      <c r="H10074" s="3" t="s">
        <v>32387</v>
      </c>
      <c r="I10074" t="s">
        <v>7505</v>
      </c>
      <c r="J10074" t="s">
        <v>32384</v>
      </c>
    </row>
    <row r="10075" spans="1:10" ht="16" x14ac:dyDescent="0.2">
      <c r="A10075" t="s">
        <v>32388</v>
      </c>
      <c r="B10075" t="s">
        <v>31051</v>
      </c>
      <c r="C10075" t="s">
        <v>31052</v>
      </c>
      <c r="D10075">
        <v>1</v>
      </c>
      <c r="E10075" t="s">
        <v>13</v>
      </c>
      <c r="F10075" t="s">
        <v>13</v>
      </c>
      <c r="H10075" s="3" t="s">
        <v>31050</v>
      </c>
      <c r="I10075" t="s">
        <v>824</v>
      </c>
      <c r="J10075" t="s">
        <v>32389</v>
      </c>
    </row>
    <row r="10076" spans="1:10" x14ac:dyDescent="0.2">
      <c r="A10076" t="s">
        <v>32390</v>
      </c>
      <c r="B10076" t="s">
        <v>32391</v>
      </c>
      <c r="C10076" t="s">
        <v>32392</v>
      </c>
      <c r="D10076">
        <v>2</v>
      </c>
      <c r="E10076" t="s">
        <v>13</v>
      </c>
      <c r="F10076" t="s">
        <v>13</v>
      </c>
      <c r="J10076" t="s">
        <v>32393</v>
      </c>
    </row>
    <row r="10077" spans="1:10" ht="16" x14ac:dyDescent="0.2">
      <c r="A10077" t="s">
        <v>29444</v>
      </c>
      <c r="B10077" t="s">
        <v>32394</v>
      </c>
      <c r="C10077" t="s">
        <v>32395</v>
      </c>
      <c r="D10077">
        <v>2</v>
      </c>
      <c r="E10077" t="s">
        <v>13</v>
      </c>
      <c r="F10077" t="s">
        <v>13</v>
      </c>
      <c r="H10077" s="3" t="s">
        <v>32396</v>
      </c>
      <c r="I10077" t="s">
        <v>146</v>
      </c>
      <c r="J10077" t="s">
        <v>29449</v>
      </c>
    </row>
    <row r="10078" spans="1:10" ht="16" x14ac:dyDescent="0.2">
      <c r="A10078" t="s">
        <v>29444</v>
      </c>
      <c r="B10078" t="s">
        <v>32397</v>
      </c>
      <c r="C10078" t="s">
        <v>32398</v>
      </c>
      <c r="D10078">
        <v>15</v>
      </c>
      <c r="E10078" t="s">
        <v>13</v>
      </c>
      <c r="F10078" t="s">
        <v>13</v>
      </c>
      <c r="H10078" s="3" t="s">
        <v>32396</v>
      </c>
      <c r="I10078" t="s">
        <v>146</v>
      </c>
      <c r="J10078" t="s">
        <v>29449</v>
      </c>
    </row>
    <row r="10079" spans="1:10" ht="16" x14ac:dyDescent="0.2">
      <c r="A10079" t="s">
        <v>32399</v>
      </c>
      <c r="B10079" t="s">
        <v>32400</v>
      </c>
      <c r="C10079" t="s">
        <v>32401</v>
      </c>
      <c r="D10079">
        <v>3</v>
      </c>
      <c r="E10079" t="s">
        <v>13</v>
      </c>
      <c r="F10079" t="s">
        <v>13</v>
      </c>
      <c r="H10079" s="3" t="s">
        <v>32402</v>
      </c>
      <c r="I10079" t="s">
        <v>106</v>
      </c>
      <c r="J10079" t="s">
        <v>32403</v>
      </c>
    </row>
    <row r="10080" spans="1:10" ht="16" x14ac:dyDescent="0.2">
      <c r="A10080" t="s">
        <v>32399</v>
      </c>
      <c r="B10080" t="s">
        <v>32404</v>
      </c>
      <c r="C10080" t="s">
        <v>32405</v>
      </c>
      <c r="D10080">
        <v>4</v>
      </c>
      <c r="E10080" t="s">
        <v>13</v>
      </c>
      <c r="F10080" t="s">
        <v>13</v>
      </c>
      <c r="H10080" s="3" t="s">
        <v>32402</v>
      </c>
      <c r="I10080" t="s">
        <v>106</v>
      </c>
      <c r="J10080" t="s">
        <v>32403</v>
      </c>
    </row>
    <row r="10081" spans="1:10" x14ac:dyDescent="0.2">
      <c r="A10081" t="s">
        <v>1475</v>
      </c>
      <c r="B10081" t="s">
        <v>32406</v>
      </c>
      <c r="C10081" t="s">
        <v>32407</v>
      </c>
      <c r="D10081">
        <v>3</v>
      </c>
      <c r="E10081" t="s">
        <v>13</v>
      </c>
      <c r="F10081" t="s">
        <v>13</v>
      </c>
      <c r="J10081" t="s">
        <v>1480</v>
      </c>
    </row>
    <row r="10082" spans="1:10" ht="16" x14ac:dyDescent="0.2">
      <c r="A10082" t="s">
        <v>32408</v>
      </c>
      <c r="B10082" t="s">
        <v>32409</v>
      </c>
      <c r="C10082" t="s">
        <v>32410</v>
      </c>
      <c r="D10082">
        <v>5</v>
      </c>
      <c r="E10082" t="s">
        <v>13</v>
      </c>
      <c r="F10082" t="s">
        <v>13</v>
      </c>
      <c r="H10082" s="3" t="s">
        <v>32411</v>
      </c>
      <c r="I10082" t="s">
        <v>817</v>
      </c>
      <c r="J10082" t="s">
        <v>32412</v>
      </c>
    </row>
    <row r="10083" spans="1:10" x14ac:dyDescent="0.2">
      <c r="A10083" t="s">
        <v>32413</v>
      </c>
      <c r="B10083" t="s">
        <v>32414</v>
      </c>
      <c r="C10083" t="s">
        <v>32415</v>
      </c>
      <c r="D10083">
        <v>2</v>
      </c>
      <c r="E10083" t="s">
        <v>13</v>
      </c>
      <c r="F10083" t="s">
        <v>13</v>
      </c>
      <c r="J10083" t="s">
        <v>32416</v>
      </c>
    </row>
    <row r="10084" spans="1:10" ht="16" x14ac:dyDescent="0.2">
      <c r="A10084" t="s">
        <v>1874</v>
      </c>
      <c r="B10084" t="s">
        <v>32417</v>
      </c>
      <c r="C10084" t="s">
        <v>32418</v>
      </c>
      <c r="D10084">
        <v>2</v>
      </c>
      <c r="E10084" t="s">
        <v>13</v>
      </c>
      <c r="F10084" t="s">
        <v>13</v>
      </c>
      <c r="H10084" s="3" t="s">
        <v>31208</v>
      </c>
      <c r="I10084" t="s">
        <v>106</v>
      </c>
      <c r="J10084" t="s">
        <v>1878</v>
      </c>
    </row>
    <row r="10085" spans="1:10" ht="16" x14ac:dyDescent="0.2">
      <c r="A10085" t="s">
        <v>15486</v>
      </c>
      <c r="B10085" t="s">
        <v>4692</v>
      </c>
      <c r="C10085" t="s">
        <v>32419</v>
      </c>
      <c r="D10085">
        <v>1</v>
      </c>
      <c r="E10085" t="s">
        <v>13</v>
      </c>
      <c r="F10085" t="s">
        <v>13</v>
      </c>
      <c r="H10085" s="3" t="s">
        <v>32420</v>
      </c>
      <c r="I10085" t="s">
        <v>62</v>
      </c>
      <c r="J10085" t="s">
        <v>15491</v>
      </c>
    </row>
    <row r="10086" spans="1:10" x14ac:dyDescent="0.2">
      <c r="A10086" t="s">
        <v>32421</v>
      </c>
      <c r="B10086" t="s">
        <v>32422</v>
      </c>
      <c r="C10086" t="s">
        <v>32423</v>
      </c>
      <c r="D10086">
        <v>1</v>
      </c>
      <c r="E10086" t="s">
        <v>13</v>
      </c>
      <c r="F10086" t="s">
        <v>13</v>
      </c>
      <c r="J10086" t="s">
        <v>32424</v>
      </c>
    </row>
    <row r="10087" spans="1:10" ht="16" x14ac:dyDescent="0.2">
      <c r="A10087" t="s">
        <v>13043</v>
      </c>
      <c r="B10087" t="s">
        <v>32425</v>
      </c>
      <c r="C10087" t="s">
        <v>32426</v>
      </c>
      <c r="D10087">
        <v>1</v>
      </c>
      <c r="E10087" t="s">
        <v>13</v>
      </c>
      <c r="F10087" t="s">
        <v>13</v>
      </c>
      <c r="H10087" s="3" t="s">
        <v>30958</v>
      </c>
      <c r="I10087" t="s">
        <v>995</v>
      </c>
      <c r="J10087" t="s">
        <v>13046</v>
      </c>
    </row>
    <row r="10088" spans="1:10" x14ac:dyDescent="0.2">
      <c r="A10088" t="s">
        <v>32390</v>
      </c>
      <c r="B10088" t="s">
        <v>32427</v>
      </c>
      <c r="C10088" t="s">
        <v>32428</v>
      </c>
      <c r="D10088">
        <v>1</v>
      </c>
      <c r="E10088" t="s">
        <v>13</v>
      </c>
      <c r="F10088" t="s">
        <v>13</v>
      </c>
      <c r="J10088" t="s">
        <v>32393</v>
      </c>
    </row>
    <row r="10089" spans="1:10" ht="16" x14ac:dyDescent="0.2">
      <c r="A10089" t="s">
        <v>24175</v>
      </c>
      <c r="B10089" t="s">
        <v>9124</v>
      </c>
      <c r="C10089" t="s">
        <v>32429</v>
      </c>
      <c r="D10089">
        <v>2</v>
      </c>
      <c r="E10089" t="s">
        <v>13</v>
      </c>
      <c r="F10089" t="s">
        <v>13</v>
      </c>
      <c r="H10089" s="3" t="s">
        <v>32430</v>
      </c>
      <c r="I10089" t="s">
        <v>62</v>
      </c>
      <c r="J10089" t="s">
        <v>24176</v>
      </c>
    </row>
    <row r="10090" spans="1:10" x14ac:dyDescent="0.2">
      <c r="A10090" t="s">
        <v>32431</v>
      </c>
      <c r="B10090" t="s">
        <v>32432</v>
      </c>
      <c r="C10090" t="s">
        <v>32433</v>
      </c>
      <c r="D10090">
        <v>2</v>
      </c>
      <c r="E10090" t="s">
        <v>13</v>
      </c>
      <c r="F10090" t="s">
        <v>13</v>
      </c>
      <c r="J10090" t="s">
        <v>32434</v>
      </c>
    </row>
    <row r="10091" spans="1:10" ht="16" x14ac:dyDescent="0.2">
      <c r="A10091" t="s">
        <v>32435</v>
      </c>
      <c r="B10091" t="s">
        <v>16427</v>
      </c>
      <c r="C10091" t="s">
        <v>32436</v>
      </c>
      <c r="D10091">
        <v>2</v>
      </c>
      <c r="E10091" t="s">
        <v>13</v>
      </c>
      <c r="F10091" t="s">
        <v>13</v>
      </c>
      <c r="H10091" s="3" t="s">
        <v>32437</v>
      </c>
      <c r="I10091" t="s">
        <v>547</v>
      </c>
      <c r="J10091" t="s">
        <v>32438</v>
      </c>
    </row>
    <row r="10092" spans="1:10" ht="16" x14ac:dyDescent="0.2">
      <c r="A10092" t="s">
        <v>2318</v>
      </c>
      <c r="B10092" t="s">
        <v>32439</v>
      </c>
      <c r="C10092" t="s">
        <v>32440</v>
      </c>
      <c r="D10092">
        <v>5</v>
      </c>
      <c r="E10092" t="s">
        <v>13</v>
      </c>
      <c r="F10092" t="s">
        <v>13</v>
      </c>
      <c r="H10092" s="3" t="s">
        <v>32441</v>
      </c>
      <c r="I10092" t="s">
        <v>62</v>
      </c>
      <c r="J10092" t="s">
        <v>2322</v>
      </c>
    </row>
    <row r="10093" spans="1:10" ht="16" x14ac:dyDescent="0.2">
      <c r="A10093" t="s">
        <v>2318</v>
      </c>
      <c r="B10093" t="s">
        <v>32442</v>
      </c>
      <c r="C10093" t="s">
        <v>32443</v>
      </c>
      <c r="D10093">
        <v>6</v>
      </c>
      <c r="E10093" t="s">
        <v>13</v>
      </c>
      <c r="F10093" t="s">
        <v>13</v>
      </c>
      <c r="H10093" s="3" t="s">
        <v>32444</v>
      </c>
      <c r="I10093" t="s">
        <v>626</v>
      </c>
      <c r="J10093" t="s">
        <v>2322</v>
      </c>
    </row>
    <row r="10094" spans="1:10" x14ac:dyDescent="0.2">
      <c r="A10094" t="s">
        <v>32445</v>
      </c>
      <c r="B10094" t="s">
        <v>32446</v>
      </c>
      <c r="C10094" t="s">
        <v>32447</v>
      </c>
      <c r="D10094">
        <v>1</v>
      </c>
      <c r="E10094" t="s">
        <v>13</v>
      </c>
      <c r="F10094" t="s">
        <v>13</v>
      </c>
      <c r="J10094" t="s">
        <v>32448</v>
      </c>
    </row>
    <row r="10095" spans="1:10" ht="16" x14ac:dyDescent="0.2">
      <c r="A10095" t="s">
        <v>7341</v>
      </c>
      <c r="B10095" t="s">
        <v>32449</v>
      </c>
      <c r="C10095" t="s">
        <v>32450</v>
      </c>
      <c r="D10095">
        <v>2</v>
      </c>
      <c r="E10095" t="s">
        <v>13</v>
      </c>
      <c r="F10095" t="s">
        <v>13</v>
      </c>
      <c r="H10095" s="3" t="s">
        <v>32451</v>
      </c>
      <c r="I10095" t="s">
        <v>126</v>
      </c>
      <c r="J10095" t="s">
        <v>7346</v>
      </c>
    </row>
    <row r="10096" spans="1:10" ht="16" x14ac:dyDescent="0.2">
      <c r="A10096" t="s">
        <v>32452</v>
      </c>
      <c r="B10096" t="s">
        <v>32453</v>
      </c>
      <c r="C10096" t="s">
        <v>32454</v>
      </c>
      <c r="D10096">
        <v>2</v>
      </c>
      <c r="E10096" t="s">
        <v>13</v>
      </c>
      <c r="F10096" t="s">
        <v>13</v>
      </c>
      <c r="H10096" s="3" t="s">
        <v>32455</v>
      </c>
      <c r="I10096" t="s">
        <v>69</v>
      </c>
      <c r="J10096" t="s">
        <v>32456</v>
      </c>
    </row>
    <row r="10097" spans="1:10" ht="16" x14ac:dyDescent="0.2">
      <c r="A10097" t="s">
        <v>32457</v>
      </c>
      <c r="B10097" t="s">
        <v>32458</v>
      </c>
      <c r="C10097" t="s">
        <v>32459</v>
      </c>
      <c r="D10097">
        <v>1</v>
      </c>
      <c r="E10097" t="s">
        <v>13</v>
      </c>
      <c r="F10097" t="s">
        <v>13</v>
      </c>
      <c r="H10097" s="3" t="s">
        <v>32460</v>
      </c>
      <c r="I10097" t="s">
        <v>228</v>
      </c>
      <c r="J10097" t="s">
        <v>32461</v>
      </c>
    </row>
    <row r="10098" spans="1:10" ht="16" x14ac:dyDescent="0.2">
      <c r="A10098" t="s">
        <v>12038</v>
      </c>
      <c r="B10098" t="s">
        <v>32462</v>
      </c>
      <c r="C10098" t="s">
        <v>32463</v>
      </c>
      <c r="D10098">
        <v>5</v>
      </c>
      <c r="E10098" t="s">
        <v>13</v>
      </c>
      <c r="F10098" t="s">
        <v>13</v>
      </c>
      <c r="H10098" s="3" t="s">
        <v>32464</v>
      </c>
      <c r="I10098" t="s">
        <v>509</v>
      </c>
      <c r="J10098" t="s">
        <v>12043</v>
      </c>
    </row>
    <row r="10099" spans="1:10" ht="16" x14ac:dyDescent="0.2">
      <c r="A10099" t="s">
        <v>32465</v>
      </c>
      <c r="B10099" t="s">
        <v>32466</v>
      </c>
      <c r="C10099" t="s">
        <v>32467</v>
      </c>
      <c r="D10099">
        <v>1</v>
      </c>
      <c r="E10099" t="s">
        <v>13</v>
      </c>
      <c r="F10099" t="s">
        <v>13</v>
      </c>
      <c r="H10099" s="3" t="s">
        <v>32468</v>
      </c>
      <c r="I10099" t="s">
        <v>69</v>
      </c>
      <c r="J10099" t="s">
        <v>32469</v>
      </c>
    </row>
    <row r="10100" spans="1:10" ht="16" x14ac:dyDescent="0.2">
      <c r="A10100" t="s">
        <v>32470</v>
      </c>
      <c r="B10100" t="s">
        <v>32471</v>
      </c>
      <c r="C10100" t="s">
        <v>32472</v>
      </c>
      <c r="D10100">
        <v>1</v>
      </c>
      <c r="E10100" t="s">
        <v>13</v>
      </c>
      <c r="F10100" t="s">
        <v>13</v>
      </c>
      <c r="H10100" s="3" t="s">
        <v>32473</v>
      </c>
      <c r="I10100" t="s">
        <v>62</v>
      </c>
      <c r="J10100" t="s">
        <v>32474</v>
      </c>
    </row>
    <row r="10101" spans="1:10" ht="16" x14ac:dyDescent="0.2">
      <c r="A10101" t="s">
        <v>32470</v>
      </c>
      <c r="B10101" t="s">
        <v>32475</v>
      </c>
      <c r="C10101" t="s">
        <v>32476</v>
      </c>
      <c r="D10101">
        <v>3</v>
      </c>
      <c r="E10101" t="s">
        <v>13</v>
      </c>
      <c r="F10101" t="s">
        <v>13</v>
      </c>
      <c r="H10101" s="3" t="s">
        <v>32473</v>
      </c>
      <c r="I10101" t="s">
        <v>62</v>
      </c>
      <c r="J10101" t="s">
        <v>32474</v>
      </c>
    </row>
    <row r="10102" spans="1:10" x14ac:dyDescent="0.2">
      <c r="A10102" t="s">
        <v>32431</v>
      </c>
      <c r="B10102" t="s">
        <v>32477</v>
      </c>
      <c r="C10102" t="s">
        <v>32478</v>
      </c>
      <c r="D10102">
        <v>1</v>
      </c>
      <c r="E10102" t="s">
        <v>13</v>
      </c>
      <c r="F10102" t="s">
        <v>13</v>
      </c>
      <c r="J10102" t="s">
        <v>32434</v>
      </c>
    </row>
    <row r="10103" spans="1:10" ht="16" x14ac:dyDescent="0.2">
      <c r="A10103" t="s">
        <v>32311</v>
      </c>
      <c r="B10103" t="s">
        <v>32479</v>
      </c>
      <c r="C10103" t="s">
        <v>32480</v>
      </c>
      <c r="D10103">
        <v>3</v>
      </c>
      <c r="E10103" t="s">
        <v>13</v>
      </c>
      <c r="F10103" t="s">
        <v>13</v>
      </c>
      <c r="H10103" s="3" t="s">
        <v>32314</v>
      </c>
      <c r="I10103" t="s">
        <v>423</v>
      </c>
      <c r="J10103" t="s">
        <v>32315</v>
      </c>
    </row>
    <row r="10104" spans="1:10" x14ac:dyDescent="0.2">
      <c r="A10104" t="s">
        <v>32481</v>
      </c>
      <c r="B10104" t="s">
        <v>32482</v>
      </c>
      <c r="C10104" t="s">
        <v>32483</v>
      </c>
      <c r="D10104">
        <v>4</v>
      </c>
      <c r="E10104" t="s">
        <v>13</v>
      </c>
      <c r="F10104" t="s">
        <v>13</v>
      </c>
      <c r="J10104" t="s">
        <v>32484</v>
      </c>
    </row>
    <row r="10105" spans="1:10" ht="16" x14ac:dyDescent="0.2">
      <c r="A10105" t="s">
        <v>32485</v>
      </c>
      <c r="B10105" t="s">
        <v>32486</v>
      </c>
      <c r="C10105" t="s">
        <v>32487</v>
      </c>
      <c r="D10105">
        <v>2</v>
      </c>
      <c r="E10105" t="s">
        <v>13</v>
      </c>
      <c r="F10105" t="s">
        <v>13</v>
      </c>
      <c r="H10105" s="3" t="s">
        <v>32488</v>
      </c>
      <c r="I10105" t="s">
        <v>69</v>
      </c>
      <c r="J10105" t="s">
        <v>32489</v>
      </c>
    </row>
    <row r="10106" spans="1:10" ht="16" x14ac:dyDescent="0.2">
      <c r="A10106" t="s">
        <v>28587</v>
      </c>
      <c r="B10106" t="s">
        <v>32490</v>
      </c>
      <c r="C10106" t="s">
        <v>32491</v>
      </c>
      <c r="D10106">
        <v>2</v>
      </c>
      <c r="E10106" t="s">
        <v>13</v>
      </c>
      <c r="F10106" t="s">
        <v>13</v>
      </c>
      <c r="H10106" s="3" t="s">
        <v>32492</v>
      </c>
      <c r="I10106" t="s">
        <v>32493</v>
      </c>
      <c r="J10106" t="s">
        <v>28591</v>
      </c>
    </row>
    <row r="10107" spans="1:10" x14ac:dyDescent="0.2">
      <c r="A10107" t="s">
        <v>32494</v>
      </c>
      <c r="B10107" t="s">
        <v>32495</v>
      </c>
      <c r="C10107" t="s">
        <v>32496</v>
      </c>
      <c r="D10107">
        <v>2</v>
      </c>
      <c r="E10107" t="s">
        <v>13</v>
      </c>
      <c r="F10107" t="s">
        <v>13</v>
      </c>
      <c r="J10107" t="s">
        <v>32497</v>
      </c>
    </row>
    <row r="10108" spans="1:10" ht="16" x14ac:dyDescent="0.2">
      <c r="A10108" t="s">
        <v>4248</v>
      </c>
      <c r="B10108" t="s">
        <v>32498</v>
      </c>
      <c r="C10108" t="s">
        <v>32499</v>
      </c>
      <c r="D10108">
        <v>6</v>
      </c>
      <c r="E10108" t="s">
        <v>13</v>
      </c>
      <c r="F10108" t="s">
        <v>13</v>
      </c>
      <c r="H10108" s="3" t="s">
        <v>32500</v>
      </c>
      <c r="I10108" t="s">
        <v>959</v>
      </c>
      <c r="J10108" t="s">
        <v>4253</v>
      </c>
    </row>
    <row r="10109" spans="1:10" ht="16" x14ac:dyDescent="0.2">
      <c r="A10109" t="s">
        <v>30760</v>
      </c>
      <c r="B10109" t="s">
        <v>32501</v>
      </c>
      <c r="C10109" t="s">
        <v>32502</v>
      </c>
      <c r="D10109">
        <v>5</v>
      </c>
      <c r="E10109" t="s">
        <v>13</v>
      </c>
      <c r="F10109" t="s">
        <v>13</v>
      </c>
      <c r="H10109" s="3" t="s">
        <v>32503</v>
      </c>
      <c r="I10109" t="s">
        <v>292</v>
      </c>
      <c r="J10109" t="s">
        <v>30765</v>
      </c>
    </row>
    <row r="10110" spans="1:10" ht="16" x14ac:dyDescent="0.2">
      <c r="A10110" t="s">
        <v>22226</v>
      </c>
      <c r="B10110" t="s">
        <v>7921</v>
      </c>
      <c r="C10110" t="s">
        <v>7922</v>
      </c>
      <c r="D10110">
        <v>3</v>
      </c>
      <c r="E10110" t="s">
        <v>13</v>
      </c>
      <c r="F10110" t="s">
        <v>13</v>
      </c>
      <c r="H10110" s="3" t="s">
        <v>7913</v>
      </c>
      <c r="I10110" t="s">
        <v>1489</v>
      </c>
      <c r="J10110" t="s">
        <v>22230</v>
      </c>
    </row>
    <row r="10111" spans="1:10" ht="16" x14ac:dyDescent="0.2">
      <c r="A10111" t="s">
        <v>23539</v>
      </c>
      <c r="B10111" t="s">
        <v>32504</v>
      </c>
      <c r="C10111" t="s">
        <v>32505</v>
      </c>
      <c r="D10111">
        <v>1</v>
      </c>
      <c r="E10111" t="s">
        <v>13</v>
      </c>
      <c r="F10111" t="s">
        <v>13</v>
      </c>
      <c r="H10111" s="3" t="s">
        <v>23543</v>
      </c>
      <c r="I10111" t="s">
        <v>69</v>
      </c>
      <c r="J10111" t="s">
        <v>23544</v>
      </c>
    </row>
    <row r="10112" spans="1:10" ht="16" x14ac:dyDescent="0.2">
      <c r="A10112" t="s">
        <v>23539</v>
      </c>
      <c r="B10112" t="s">
        <v>32506</v>
      </c>
      <c r="C10112" t="s">
        <v>32507</v>
      </c>
      <c r="D10112">
        <v>2</v>
      </c>
      <c r="E10112" t="s">
        <v>13</v>
      </c>
      <c r="F10112" t="s">
        <v>13</v>
      </c>
      <c r="H10112" s="3" t="s">
        <v>23543</v>
      </c>
      <c r="I10112" t="s">
        <v>69</v>
      </c>
      <c r="J10112" t="s">
        <v>23544</v>
      </c>
    </row>
    <row r="10113" spans="1:10" ht="16" x14ac:dyDescent="0.2">
      <c r="A10113" t="s">
        <v>23539</v>
      </c>
      <c r="B10113" t="s">
        <v>32508</v>
      </c>
      <c r="C10113" t="s">
        <v>32509</v>
      </c>
      <c r="D10113">
        <v>4</v>
      </c>
      <c r="E10113" t="s">
        <v>13</v>
      </c>
      <c r="F10113" t="s">
        <v>13</v>
      </c>
      <c r="H10113" s="3" t="s">
        <v>23543</v>
      </c>
      <c r="I10113" t="s">
        <v>69</v>
      </c>
      <c r="J10113" t="s">
        <v>23544</v>
      </c>
    </row>
    <row r="10114" spans="1:10" ht="16" x14ac:dyDescent="0.2">
      <c r="A10114" t="s">
        <v>22392</v>
      </c>
      <c r="B10114" t="s">
        <v>32510</v>
      </c>
      <c r="C10114" t="s">
        <v>32511</v>
      </c>
      <c r="D10114">
        <v>2</v>
      </c>
      <c r="E10114" t="s">
        <v>13</v>
      </c>
      <c r="F10114" t="s">
        <v>13</v>
      </c>
      <c r="H10114" s="3" t="s">
        <v>32512</v>
      </c>
      <c r="I10114" t="s">
        <v>2961</v>
      </c>
      <c r="J10114" t="s">
        <v>22397</v>
      </c>
    </row>
    <row r="10115" spans="1:10" ht="16" x14ac:dyDescent="0.2">
      <c r="A10115" t="s">
        <v>9601</v>
      </c>
      <c r="B10115" t="s">
        <v>12026</v>
      </c>
      <c r="C10115" t="s">
        <v>32513</v>
      </c>
      <c r="D10115">
        <v>2</v>
      </c>
      <c r="E10115" t="s">
        <v>13</v>
      </c>
      <c r="F10115" t="s">
        <v>13</v>
      </c>
      <c r="H10115" s="3" t="s">
        <v>32514</v>
      </c>
      <c r="I10115" t="s">
        <v>69</v>
      </c>
      <c r="J10115" t="s">
        <v>9604</v>
      </c>
    </row>
    <row r="10116" spans="1:10" x14ac:dyDescent="0.2">
      <c r="A10116" t="s">
        <v>32515</v>
      </c>
      <c r="B10116" t="s">
        <v>32516</v>
      </c>
      <c r="C10116" t="s">
        <v>32517</v>
      </c>
      <c r="D10116">
        <v>1</v>
      </c>
      <c r="E10116" t="s">
        <v>13</v>
      </c>
      <c r="F10116" t="s">
        <v>13</v>
      </c>
      <c r="J10116" t="s">
        <v>32518</v>
      </c>
    </row>
    <row r="10117" spans="1:10" x14ac:dyDescent="0.2">
      <c r="A10117" t="s">
        <v>24311</v>
      </c>
      <c r="B10117" t="s">
        <v>32519</v>
      </c>
      <c r="C10117" t="s">
        <v>32520</v>
      </c>
      <c r="D10117">
        <v>2</v>
      </c>
      <c r="E10117" t="s">
        <v>13</v>
      </c>
      <c r="F10117" t="s">
        <v>13</v>
      </c>
      <c r="J10117" t="s">
        <v>24314</v>
      </c>
    </row>
    <row r="10118" spans="1:10" ht="16" x14ac:dyDescent="0.2">
      <c r="A10118" t="s">
        <v>17997</v>
      </c>
      <c r="B10118" t="s">
        <v>32521</v>
      </c>
      <c r="C10118" t="s">
        <v>32522</v>
      </c>
      <c r="D10118">
        <v>2</v>
      </c>
      <c r="E10118" t="s">
        <v>13</v>
      </c>
      <c r="F10118" t="s">
        <v>13</v>
      </c>
      <c r="H10118" s="3" t="s">
        <v>32523</v>
      </c>
      <c r="I10118" t="s">
        <v>90</v>
      </c>
      <c r="J10118" t="s">
        <v>18001</v>
      </c>
    </row>
    <row r="10119" spans="1:10" ht="16" x14ac:dyDescent="0.2">
      <c r="A10119" t="s">
        <v>32524</v>
      </c>
      <c r="B10119" t="s">
        <v>32525</v>
      </c>
      <c r="C10119" t="s">
        <v>32526</v>
      </c>
      <c r="D10119">
        <v>2</v>
      </c>
      <c r="E10119" t="s">
        <v>13</v>
      </c>
      <c r="F10119" t="s">
        <v>13</v>
      </c>
      <c r="H10119" s="3" t="s">
        <v>32527</v>
      </c>
      <c r="I10119" t="s">
        <v>810</v>
      </c>
      <c r="J10119" t="s">
        <v>32528</v>
      </c>
    </row>
    <row r="10120" spans="1:10" ht="16" x14ac:dyDescent="0.2">
      <c r="A10120" t="s">
        <v>8198</v>
      </c>
      <c r="B10120" t="s">
        <v>32529</v>
      </c>
      <c r="C10120" t="s">
        <v>32530</v>
      </c>
      <c r="D10120">
        <v>3</v>
      </c>
      <c r="E10120" t="s">
        <v>13</v>
      </c>
      <c r="F10120" t="s">
        <v>13</v>
      </c>
      <c r="H10120" s="3" t="s">
        <v>31272</v>
      </c>
      <c r="I10120" t="s">
        <v>62</v>
      </c>
      <c r="J10120" t="s">
        <v>8202</v>
      </c>
    </row>
    <row r="10121" spans="1:10" x14ac:dyDescent="0.2">
      <c r="A10121" t="s">
        <v>29974</v>
      </c>
      <c r="B10121" t="s">
        <v>32531</v>
      </c>
      <c r="C10121" t="s">
        <v>32532</v>
      </c>
      <c r="D10121">
        <v>3</v>
      </c>
      <c r="E10121" t="s">
        <v>13</v>
      </c>
      <c r="F10121" t="s">
        <v>13</v>
      </c>
      <c r="J10121" t="s">
        <v>29979</v>
      </c>
    </row>
    <row r="10122" spans="1:10" x14ac:dyDescent="0.2">
      <c r="A10122" t="s">
        <v>30224</v>
      </c>
      <c r="B10122" t="s">
        <v>32533</v>
      </c>
      <c r="C10122" t="s">
        <v>32534</v>
      </c>
      <c r="D10122">
        <v>2</v>
      </c>
      <c r="E10122" t="s">
        <v>13</v>
      </c>
      <c r="F10122" t="s">
        <v>13</v>
      </c>
      <c r="J10122" t="s">
        <v>30229</v>
      </c>
    </row>
    <row r="10123" spans="1:10" ht="16" x14ac:dyDescent="0.2">
      <c r="A10123" t="s">
        <v>6747</v>
      </c>
      <c r="B10123" t="s">
        <v>32535</v>
      </c>
      <c r="C10123" t="s">
        <v>32536</v>
      </c>
      <c r="D10123">
        <v>9</v>
      </c>
      <c r="E10123" t="s">
        <v>13</v>
      </c>
      <c r="F10123" t="s">
        <v>13</v>
      </c>
      <c r="H10123" s="3" t="s">
        <v>32537</v>
      </c>
      <c r="I10123" t="s">
        <v>62</v>
      </c>
      <c r="J10123" t="s">
        <v>6751</v>
      </c>
    </row>
    <row r="10124" spans="1:10" ht="16" x14ac:dyDescent="0.2">
      <c r="A10124" t="s">
        <v>8916</v>
      </c>
      <c r="B10124" t="s">
        <v>32538</v>
      </c>
      <c r="C10124" t="s">
        <v>32539</v>
      </c>
      <c r="D10124">
        <v>9</v>
      </c>
      <c r="E10124" t="s">
        <v>13</v>
      </c>
      <c r="F10124" t="s">
        <v>13</v>
      </c>
      <c r="H10124" s="3" t="s">
        <v>32540</v>
      </c>
      <c r="I10124" t="s">
        <v>62</v>
      </c>
      <c r="J10124" t="s">
        <v>8921</v>
      </c>
    </row>
    <row r="10125" spans="1:10" ht="16" x14ac:dyDescent="0.2">
      <c r="A10125" t="s">
        <v>170</v>
      </c>
      <c r="B10125" t="s">
        <v>32541</v>
      </c>
      <c r="C10125" t="s">
        <v>32542</v>
      </c>
      <c r="D10125">
        <v>3</v>
      </c>
      <c r="E10125" t="s">
        <v>13</v>
      </c>
      <c r="F10125" t="s">
        <v>13</v>
      </c>
      <c r="H10125" s="3" t="s">
        <v>32543</v>
      </c>
      <c r="I10125" t="s">
        <v>62</v>
      </c>
      <c r="J10125" t="s">
        <v>173</v>
      </c>
    </row>
    <row r="10126" spans="1:10" ht="16" x14ac:dyDescent="0.2">
      <c r="A10126" t="s">
        <v>170</v>
      </c>
      <c r="B10126" t="s">
        <v>148</v>
      </c>
      <c r="C10126" t="s">
        <v>149</v>
      </c>
      <c r="D10126">
        <v>4</v>
      </c>
      <c r="E10126" t="s">
        <v>13</v>
      </c>
      <c r="F10126" t="s">
        <v>13</v>
      </c>
      <c r="H10126" s="3" t="s">
        <v>32544</v>
      </c>
      <c r="I10126" t="s">
        <v>146</v>
      </c>
      <c r="J10126" t="s">
        <v>173</v>
      </c>
    </row>
    <row r="10127" spans="1:10" x14ac:dyDescent="0.2">
      <c r="A10127" t="s">
        <v>32545</v>
      </c>
      <c r="B10127" t="s">
        <v>32546</v>
      </c>
      <c r="C10127" t="s">
        <v>32547</v>
      </c>
      <c r="D10127">
        <v>1</v>
      </c>
      <c r="E10127" t="s">
        <v>13</v>
      </c>
      <c r="F10127" t="s">
        <v>13</v>
      </c>
      <c r="J10127" t="s">
        <v>32548</v>
      </c>
    </row>
    <row r="10128" spans="1:10" x14ac:dyDescent="0.2">
      <c r="A10128" t="s">
        <v>2028</v>
      </c>
      <c r="B10128" t="s">
        <v>32549</v>
      </c>
      <c r="C10128" t="s">
        <v>32550</v>
      </c>
      <c r="D10128">
        <v>4</v>
      </c>
      <c r="E10128" t="s">
        <v>13</v>
      </c>
      <c r="F10128" t="s">
        <v>13</v>
      </c>
      <c r="J10128" t="s">
        <v>2031</v>
      </c>
    </row>
    <row r="10129" spans="1:10" ht="16" x14ac:dyDescent="0.2">
      <c r="A10129" t="s">
        <v>32551</v>
      </c>
      <c r="B10129" t="s">
        <v>32552</v>
      </c>
      <c r="C10129" t="s">
        <v>32553</v>
      </c>
      <c r="D10129">
        <v>2</v>
      </c>
      <c r="E10129" t="s">
        <v>13</v>
      </c>
      <c r="F10129" t="s">
        <v>13</v>
      </c>
      <c r="H10129" s="3" t="s">
        <v>32554</v>
      </c>
      <c r="I10129" t="s">
        <v>62</v>
      </c>
      <c r="J10129" t="s">
        <v>32555</v>
      </c>
    </row>
    <row r="10130" spans="1:10" ht="16" x14ac:dyDescent="0.2">
      <c r="A10130" t="s">
        <v>32551</v>
      </c>
      <c r="B10130" t="s">
        <v>32556</v>
      </c>
      <c r="C10130" t="s">
        <v>32557</v>
      </c>
      <c r="D10130">
        <v>3</v>
      </c>
      <c r="E10130" t="s">
        <v>13</v>
      </c>
      <c r="F10130" t="s">
        <v>13</v>
      </c>
      <c r="H10130" s="3" t="s">
        <v>32558</v>
      </c>
      <c r="I10130" t="s">
        <v>62</v>
      </c>
      <c r="J10130" t="s">
        <v>32555</v>
      </c>
    </row>
    <row r="10131" spans="1:10" ht="16" x14ac:dyDescent="0.2">
      <c r="A10131" t="s">
        <v>8851</v>
      </c>
      <c r="B10131" t="s">
        <v>2137</v>
      </c>
      <c r="C10131" t="s">
        <v>32559</v>
      </c>
      <c r="D10131">
        <v>5</v>
      </c>
      <c r="E10131" t="s">
        <v>13</v>
      </c>
      <c r="F10131" t="s">
        <v>13</v>
      </c>
      <c r="H10131" s="3" t="s">
        <v>32560</v>
      </c>
      <c r="I10131" t="s">
        <v>69</v>
      </c>
      <c r="J10131" t="s">
        <v>8854</v>
      </c>
    </row>
    <row r="10132" spans="1:10" x14ac:dyDescent="0.2">
      <c r="A10132" t="s">
        <v>32561</v>
      </c>
      <c r="B10132" t="s">
        <v>32562</v>
      </c>
      <c r="C10132" t="s">
        <v>32563</v>
      </c>
      <c r="D10132">
        <v>1</v>
      </c>
      <c r="E10132" t="s">
        <v>13</v>
      </c>
      <c r="F10132" t="s">
        <v>13</v>
      </c>
      <c r="J10132" t="s">
        <v>32564</v>
      </c>
    </row>
    <row r="10133" spans="1:10" ht="16" x14ac:dyDescent="0.2">
      <c r="A10133" t="s">
        <v>32311</v>
      </c>
      <c r="B10133" t="s">
        <v>32565</v>
      </c>
      <c r="C10133" t="s">
        <v>32566</v>
      </c>
      <c r="D10133">
        <v>2</v>
      </c>
      <c r="E10133" t="s">
        <v>13</v>
      </c>
      <c r="F10133" t="s">
        <v>13</v>
      </c>
      <c r="H10133" s="3" t="s">
        <v>32314</v>
      </c>
      <c r="I10133" t="s">
        <v>423</v>
      </c>
      <c r="J10133" t="s">
        <v>32315</v>
      </c>
    </row>
    <row r="10134" spans="1:10" x14ac:dyDescent="0.2">
      <c r="A10134" t="s">
        <v>32567</v>
      </c>
      <c r="B10134" t="s">
        <v>4659</v>
      </c>
      <c r="C10134" t="s">
        <v>32568</v>
      </c>
      <c r="D10134">
        <v>4</v>
      </c>
      <c r="E10134" t="s">
        <v>13</v>
      </c>
      <c r="F10134" t="s">
        <v>13</v>
      </c>
      <c r="J10134" t="s">
        <v>32569</v>
      </c>
    </row>
    <row r="10135" spans="1:10" x14ac:dyDescent="0.2">
      <c r="A10135" t="s">
        <v>32567</v>
      </c>
      <c r="B10135" t="s">
        <v>32570</v>
      </c>
      <c r="C10135" t="s">
        <v>32571</v>
      </c>
      <c r="D10135">
        <v>3</v>
      </c>
      <c r="E10135" t="s">
        <v>13</v>
      </c>
      <c r="F10135" t="s">
        <v>13</v>
      </c>
      <c r="J10135" t="s">
        <v>32569</v>
      </c>
    </row>
    <row r="10136" spans="1:10" ht="16" x14ac:dyDescent="0.2">
      <c r="A10136" t="s">
        <v>32572</v>
      </c>
      <c r="B10136" t="s">
        <v>32573</v>
      </c>
      <c r="C10136" t="s">
        <v>32574</v>
      </c>
      <c r="D10136">
        <v>4</v>
      </c>
      <c r="E10136" t="s">
        <v>13</v>
      </c>
      <c r="F10136" t="s">
        <v>13</v>
      </c>
      <c r="H10136" s="3" t="s">
        <v>32575</v>
      </c>
      <c r="I10136" t="s">
        <v>106</v>
      </c>
      <c r="J10136" t="s">
        <v>32576</v>
      </c>
    </row>
    <row r="10137" spans="1:10" ht="16" x14ac:dyDescent="0.2">
      <c r="A10137" t="s">
        <v>32577</v>
      </c>
      <c r="B10137" t="s">
        <v>32578</v>
      </c>
      <c r="C10137" t="s">
        <v>18339</v>
      </c>
      <c r="D10137">
        <v>4</v>
      </c>
      <c r="E10137" t="s">
        <v>13</v>
      </c>
      <c r="F10137" t="s">
        <v>13</v>
      </c>
      <c r="H10137" s="3" t="s">
        <v>32579</v>
      </c>
      <c r="I10137" t="s">
        <v>959</v>
      </c>
      <c r="J10137" t="s">
        <v>32580</v>
      </c>
    </row>
    <row r="10138" spans="1:10" ht="16" x14ac:dyDescent="0.2">
      <c r="A10138" t="s">
        <v>32581</v>
      </c>
      <c r="B10138" t="s">
        <v>32582</v>
      </c>
      <c r="C10138" t="s">
        <v>32583</v>
      </c>
      <c r="D10138">
        <v>2</v>
      </c>
      <c r="E10138" t="s">
        <v>13</v>
      </c>
      <c r="F10138" t="s">
        <v>13</v>
      </c>
      <c r="H10138" s="3" t="s">
        <v>32584</v>
      </c>
      <c r="I10138" t="s">
        <v>856</v>
      </c>
      <c r="J10138" t="s">
        <v>32585</v>
      </c>
    </row>
    <row r="10139" spans="1:10" ht="16" x14ac:dyDescent="0.2">
      <c r="A10139" t="s">
        <v>32581</v>
      </c>
      <c r="B10139" t="s">
        <v>32586</v>
      </c>
      <c r="C10139" t="s">
        <v>32587</v>
      </c>
      <c r="D10139">
        <v>3</v>
      </c>
      <c r="E10139" t="s">
        <v>13</v>
      </c>
      <c r="F10139" t="s">
        <v>13</v>
      </c>
      <c r="H10139" s="3" t="s">
        <v>32588</v>
      </c>
      <c r="I10139" t="s">
        <v>856</v>
      </c>
      <c r="J10139" t="s">
        <v>32585</v>
      </c>
    </row>
    <row r="10140" spans="1:10" ht="16" x14ac:dyDescent="0.2">
      <c r="A10140" t="s">
        <v>12244</v>
      </c>
      <c r="B10140" t="s">
        <v>32589</v>
      </c>
      <c r="C10140" t="s">
        <v>32590</v>
      </c>
      <c r="D10140">
        <v>1</v>
      </c>
      <c r="E10140" t="s">
        <v>13</v>
      </c>
      <c r="F10140" t="s">
        <v>13</v>
      </c>
      <c r="H10140" s="3" t="s">
        <v>32591</v>
      </c>
      <c r="I10140" t="s">
        <v>390</v>
      </c>
      <c r="J10140" t="s">
        <v>12245</v>
      </c>
    </row>
    <row r="10141" spans="1:10" x14ac:dyDescent="0.2">
      <c r="A10141" t="s">
        <v>32592</v>
      </c>
      <c r="B10141" t="s">
        <v>32593</v>
      </c>
      <c r="C10141" t="s">
        <v>32594</v>
      </c>
      <c r="D10141">
        <v>1</v>
      </c>
      <c r="E10141" t="s">
        <v>13</v>
      </c>
      <c r="F10141" t="s">
        <v>13</v>
      </c>
      <c r="J10141" t="s">
        <v>32595</v>
      </c>
    </row>
    <row r="10142" spans="1:10" x14ac:dyDescent="0.2">
      <c r="A10142" t="s">
        <v>32592</v>
      </c>
      <c r="B10142" t="s">
        <v>32596</v>
      </c>
      <c r="C10142" t="s">
        <v>32597</v>
      </c>
      <c r="D10142">
        <v>2</v>
      </c>
      <c r="E10142" t="s">
        <v>13</v>
      </c>
      <c r="F10142" t="s">
        <v>13</v>
      </c>
      <c r="J10142" t="s">
        <v>32595</v>
      </c>
    </row>
    <row r="10143" spans="1:10" x14ac:dyDescent="0.2">
      <c r="A10143" t="s">
        <v>32592</v>
      </c>
      <c r="B10143" t="s">
        <v>32598</v>
      </c>
      <c r="C10143" t="s">
        <v>32599</v>
      </c>
      <c r="D10143">
        <v>3</v>
      </c>
      <c r="E10143" t="s">
        <v>13</v>
      </c>
      <c r="F10143" t="s">
        <v>13</v>
      </c>
      <c r="J10143" t="s">
        <v>32595</v>
      </c>
    </row>
    <row r="10144" spans="1:10" ht="32" x14ac:dyDescent="0.2">
      <c r="A10144" t="s">
        <v>4736</v>
      </c>
      <c r="B10144" t="s">
        <v>17195</v>
      </c>
      <c r="C10144" t="s">
        <v>32600</v>
      </c>
      <c r="D10144">
        <v>1</v>
      </c>
      <c r="E10144" t="s">
        <v>13</v>
      </c>
      <c r="F10144" t="s">
        <v>13</v>
      </c>
      <c r="H10144" s="3" t="s">
        <v>32601</v>
      </c>
      <c r="I10144" t="s">
        <v>547</v>
      </c>
      <c r="J10144" t="s">
        <v>4739</v>
      </c>
    </row>
    <row r="10145" spans="1:10" ht="16" x14ac:dyDescent="0.2">
      <c r="A10145" t="s">
        <v>7455</v>
      </c>
      <c r="B10145" t="s">
        <v>32602</v>
      </c>
      <c r="C10145" t="s">
        <v>32603</v>
      </c>
      <c r="D10145">
        <v>6</v>
      </c>
      <c r="E10145" t="s">
        <v>13</v>
      </c>
      <c r="F10145" t="s">
        <v>13</v>
      </c>
      <c r="H10145" s="3" t="s">
        <v>32604</v>
      </c>
      <c r="I10145" t="s">
        <v>62</v>
      </c>
      <c r="J10145" t="s">
        <v>7458</v>
      </c>
    </row>
    <row r="10146" spans="1:10" ht="16" x14ac:dyDescent="0.2">
      <c r="A10146" t="s">
        <v>8352</v>
      </c>
      <c r="B10146" t="s">
        <v>32605</v>
      </c>
      <c r="C10146" t="s">
        <v>32606</v>
      </c>
      <c r="D10146">
        <v>2</v>
      </c>
      <c r="E10146" t="s">
        <v>13</v>
      </c>
      <c r="F10146" t="s">
        <v>13</v>
      </c>
      <c r="H10146" s="3" t="s">
        <v>32607</v>
      </c>
      <c r="I10146" t="s">
        <v>7603</v>
      </c>
      <c r="J10146" t="s">
        <v>8356</v>
      </c>
    </row>
    <row r="10147" spans="1:10" ht="16" x14ac:dyDescent="0.2">
      <c r="A10147" t="s">
        <v>32608</v>
      </c>
      <c r="B10147" t="s">
        <v>32609</v>
      </c>
      <c r="C10147" t="s">
        <v>32610</v>
      </c>
      <c r="D10147">
        <v>2</v>
      </c>
      <c r="E10147" t="s">
        <v>13</v>
      </c>
      <c r="F10147" t="s">
        <v>13</v>
      </c>
      <c r="H10147" s="3" t="s">
        <v>32611</v>
      </c>
      <c r="I10147" t="s">
        <v>509</v>
      </c>
      <c r="J10147" t="s">
        <v>32612</v>
      </c>
    </row>
    <row r="10148" spans="1:10" ht="16" x14ac:dyDescent="0.2">
      <c r="A10148" t="s">
        <v>761</v>
      </c>
      <c r="B10148" t="s">
        <v>32613</v>
      </c>
      <c r="C10148" t="s">
        <v>32614</v>
      </c>
      <c r="D10148">
        <v>12</v>
      </c>
      <c r="E10148" t="s">
        <v>13</v>
      </c>
      <c r="F10148" t="s">
        <v>13</v>
      </c>
      <c r="H10148" s="3" t="s">
        <v>32615</v>
      </c>
      <c r="I10148" t="s">
        <v>146</v>
      </c>
      <c r="J10148" t="s">
        <v>766</v>
      </c>
    </row>
    <row r="10149" spans="1:10" ht="16" x14ac:dyDescent="0.2">
      <c r="A10149" t="s">
        <v>26219</v>
      </c>
      <c r="B10149" t="s">
        <v>32616</v>
      </c>
      <c r="C10149" t="s">
        <v>32617</v>
      </c>
      <c r="D10149">
        <v>2</v>
      </c>
      <c r="E10149" t="s">
        <v>13</v>
      </c>
      <c r="F10149" t="s">
        <v>13</v>
      </c>
      <c r="H10149" s="3" t="s">
        <v>32618</v>
      </c>
      <c r="I10149" t="s">
        <v>215</v>
      </c>
      <c r="J10149" t="s">
        <v>26223</v>
      </c>
    </row>
    <row r="10150" spans="1:10" ht="16" x14ac:dyDescent="0.2">
      <c r="A10150" t="s">
        <v>29015</v>
      </c>
      <c r="B10150" t="s">
        <v>32619</v>
      </c>
      <c r="C10150" t="s">
        <v>32620</v>
      </c>
      <c r="D10150">
        <v>2</v>
      </c>
      <c r="E10150" t="s">
        <v>13</v>
      </c>
      <c r="F10150" t="s">
        <v>13</v>
      </c>
      <c r="H10150" s="3" t="s">
        <v>32621</v>
      </c>
      <c r="I10150" t="s">
        <v>29020</v>
      </c>
      <c r="J10150" t="s">
        <v>29021</v>
      </c>
    </row>
    <row r="10151" spans="1:10" ht="16" x14ac:dyDescent="0.2">
      <c r="A10151" t="s">
        <v>32622</v>
      </c>
      <c r="B10151" t="s">
        <v>32623</v>
      </c>
      <c r="C10151" t="s">
        <v>32624</v>
      </c>
      <c r="D10151">
        <v>1</v>
      </c>
      <c r="E10151" t="s">
        <v>13</v>
      </c>
      <c r="F10151" t="s">
        <v>13</v>
      </c>
      <c r="H10151" s="3" t="s">
        <v>32625</v>
      </c>
      <c r="I10151" t="s">
        <v>547</v>
      </c>
      <c r="J10151" t="s">
        <v>32626</v>
      </c>
    </row>
    <row r="10152" spans="1:10" x14ac:dyDescent="0.2">
      <c r="A10152" t="s">
        <v>32627</v>
      </c>
      <c r="B10152" t="s">
        <v>32628</v>
      </c>
      <c r="C10152" t="s">
        <v>32629</v>
      </c>
      <c r="D10152">
        <v>1</v>
      </c>
      <c r="E10152" t="s">
        <v>13</v>
      </c>
      <c r="F10152" t="s">
        <v>13</v>
      </c>
      <c r="J10152" t="s">
        <v>32630</v>
      </c>
    </row>
    <row r="10153" spans="1:10" x14ac:dyDescent="0.2">
      <c r="A10153" t="s">
        <v>32627</v>
      </c>
      <c r="B10153" t="s">
        <v>32631</v>
      </c>
      <c r="C10153" t="s">
        <v>32632</v>
      </c>
      <c r="D10153">
        <v>2</v>
      </c>
      <c r="E10153" t="s">
        <v>13</v>
      </c>
      <c r="F10153" t="s">
        <v>13</v>
      </c>
      <c r="J10153" t="s">
        <v>32630</v>
      </c>
    </row>
    <row r="10154" spans="1:10" x14ac:dyDescent="0.2">
      <c r="A10154" t="s">
        <v>32627</v>
      </c>
      <c r="B10154" t="s">
        <v>32633</v>
      </c>
      <c r="C10154" t="s">
        <v>32634</v>
      </c>
      <c r="D10154">
        <v>3</v>
      </c>
      <c r="E10154" t="s">
        <v>13</v>
      </c>
      <c r="F10154" t="s">
        <v>13</v>
      </c>
      <c r="J10154" t="s">
        <v>32630</v>
      </c>
    </row>
    <row r="10155" spans="1:10" x14ac:dyDescent="0.2">
      <c r="A10155" t="s">
        <v>32627</v>
      </c>
      <c r="B10155" t="s">
        <v>32635</v>
      </c>
      <c r="C10155" t="s">
        <v>32636</v>
      </c>
      <c r="D10155">
        <v>4</v>
      </c>
      <c r="E10155" t="s">
        <v>13</v>
      </c>
      <c r="F10155" t="s">
        <v>13</v>
      </c>
      <c r="J10155" t="s">
        <v>32630</v>
      </c>
    </row>
    <row r="10156" spans="1:10" x14ac:dyDescent="0.2">
      <c r="A10156" t="s">
        <v>32627</v>
      </c>
      <c r="B10156" t="s">
        <v>32637</v>
      </c>
      <c r="C10156" t="s">
        <v>32638</v>
      </c>
      <c r="D10156">
        <v>5</v>
      </c>
      <c r="E10156" t="s">
        <v>13</v>
      </c>
      <c r="F10156" t="s">
        <v>13</v>
      </c>
      <c r="J10156" t="s">
        <v>32630</v>
      </c>
    </row>
    <row r="10157" spans="1:10" ht="16" x14ac:dyDescent="0.2">
      <c r="A10157" t="s">
        <v>7388</v>
      </c>
      <c r="B10157" t="s">
        <v>9124</v>
      </c>
      <c r="C10157" t="s">
        <v>32429</v>
      </c>
      <c r="D10157">
        <v>3</v>
      </c>
      <c r="E10157" t="s">
        <v>13</v>
      </c>
      <c r="F10157" t="s">
        <v>13</v>
      </c>
      <c r="H10157" s="3" t="s">
        <v>32430</v>
      </c>
      <c r="I10157" t="s">
        <v>62</v>
      </c>
      <c r="J10157" t="s">
        <v>7389</v>
      </c>
    </row>
    <row r="10158" spans="1:10" ht="16" x14ac:dyDescent="0.2">
      <c r="A10158" t="s">
        <v>32639</v>
      </c>
      <c r="B10158" t="s">
        <v>32640</v>
      </c>
      <c r="C10158" t="s">
        <v>32641</v>
      </c>
      <c r="D10158">
        <v>4</v>
      </c>
      <c r="E10158" t="s">
        <v>13</v>
      </c>
      <c r="F10158" t="s">
        <v>13</v>
      </c>
      <c r="H10158" s="3" t="s">
        <v>7913</v>
      </c>
      <c r="I10158" t="s">
        <v>1489</v>
      </c>
      <c r="J10158" t="s">
        <v>32642</v>
      </c>
    </row>
    <row r="10159" spans="1:10" ht="16" x14ac:dyDescent="0.2">
      <c r="A10159" t="s">
        <v>32643</v>
      </c>
      <c r="B10159" t="s">
        <v>32644</v>
      </c>
      <c r="C10159" t="s">
        <v>32645</v>
      </c>
      <c r="D10159">
        <v>1</v>
      </c>
      <c r="E10159" t="s">
        <v>13</v>
      </c>
      <c r="F10159" t="s">
        <v>13</v>
      </c>
      <c r="H10159" s="3" t="s">
        <v>32646</v>
      </c>
      <c r="I10159" t="s">
        <v>547</v>
      </c>
      <c r="J10159" t="s">
        <v>32647</v>
      </c>
    </row>
    <row r="10160" spans="1:10" ht="16" x14ac:dyDescent="0.2">
      <c r="A10160" t="s">
        <v>32643</v>
      </c>
      <c r="B10160" t="s">
        <v>32648</v>
      </c>
      <c r="C10160" t="s">
        <v>32649</v>
      </c>
      <c r="D10160">
        <v>2</v>
      </c>
      <c r="E10160" t="s">
        <v>13</v>
      </c>
      <c r="F10160" t="s">
        <v>13</v>
      </c>
      <c r="H10160" s="3" t="s">
        <v>32646</v>
      </c>
      <c r="I10160" t="s">
        <v>547</v>
      </c>
      <c r="J10160" t="s">
        <v>32647</v>
      </c>
    </row>
    <row r="10161" spans="1:10" ht="16" x14ac:dyDescent="0.2">
      <c r="A10161" t="s">
        <v>32643</v>
      </c>
      <c r="B10161" t="s">
        <v>4652</v>
      </c>
      <c r="C10161" t="s">
        <v>32650</v>
      </c>
      <c r="D10161">
        <v>3</v>
      </c>
      <c r="E10161" t="s">
        <v>13</v>
      </c>
      <c r="F10161" t="s">
        <v>13</v>
      </c>
      <c r="H10161" s="3" t="s">
        <v>32646</v>
      </c>
      <c r="I10161" t="s">
        <v>547</v>
      </c>
      <c r="J10161" t="s">
        <v>32647</v>
      </c>
    </row>
    <row r="10162" spans="1:10" ht="16" x14ac:dyDescent="0.2">
      <c r="A10162" t="s">
        <v>26219</v>
      </c>
      <c r="B10162" t="s">
        <v>31125</v>
      </c>
      <c r="C10162" t="s">
        <v>31126</v>
      </c>
      <c r="D10162">
        <v>4</v>
      </c>
      <c r="E10162" t="s">
        <v>13</v>
      </c>
      <c r="F10162" t="s">
        <v>13</v>
      </c>
      <c r="H10162" s="3" t="s">
        <v>31127</v>
      </c>
      <c r="I10162" t="s">
        <v>315</v>
      </c>
      <c r="J10162" t="s">
        <v>26223</v>
      </c>
    </row>
    <row r="10163" spans="1:10" ht="16" x14ac:dyDescent="0.2">
      <c r="A10163" t="s">
        <v>21443</v>
      </c>
      <c r="B10163" t="s">
        <v>32651</v>
      </c>
      <c r="C10163" t="s">
        <v>32652</v>
      </c>
      <c r="D10163">
        <v>1</v>
      </c>
      <c r="E10163" t="s">
        <v>13</v>
      </c>
      <c r="F10163" t="s">
        <v>13</v>
      </c>
      <c r="H10163" s="3" t="s">
        <v>32653</v>
      </c>
      <c r="I10163" t="s">
        <v>1489</v>
      </c>
      <c r="J10163" t="s">
        <v>21448</v>
      </c>
    </row>
    <row r="10164" spans="1:10" ht="16" x14ac:dyDescent="0.2">
      <c r="A10164" t="s">
        <v>761</v>
      </c>
      <c r="B10164" t="s">
        <v>32654</v>
      </c>
      <c r="C10164" t="s">
        <v>32655</v>
      </c>
      <c r="D10164">
        <v>6</v>
      </c>
      <c r="E10164" t="s">
        <v>13</v>
      </c>
      <c r="F10164" t="s">
        <v>13</v>
      </c>
      <c r="H10164" s="3" t="s">
        <v>32615</v>
      </c>
      <c r="I10164" t="s">
        <v>146</v>
      </c>
      <c r="J10164" t="s">
        <v>766</v>
      </c>
    </row>
    <row r="10165" spans="1:10" ht="16" x14ac:dyDescent="0.2">
      <c r="A10165" t="s">
        <v>761</v>
      </c>
      <c r="B10165" t="s">
        <v>32656</v>
      </c>
      <c r="C10165" t="s">
        <v>32657</v>
      </c>
      <c r="D10165">
        <v>4</v>
      </c>
      <c r="E10165" t="s">
        <v>13</v>
      </c>
      <c r="F10165" t="s">
        <v>13</v>
      </c>
      <c r="H10165" s="3" t="s">
        <v>32615</v>
      </c>
      <c r="I10165" t="s">
        <v>146</v>
      </c>
      <c r="J10165" t="s">
        <v>766</v>
      </c>
    </row>
    <row r="10166" spans="1:10" ht="16" x14ac:dyDescent="0.2">
      <c r="A10166" t="s">
        <v>241</v>
      </c>
      <c r="B10166" t="s">
        <v>32658</v>
      </c>
      <c r="C10166" t="s">
        <v>32659</v>
      </c>
      <c r="D10166">
        <v>6</v>
      </c>
      <c r="E10166" t="s">
        <v>13</v>
      </c>
      <c r="F10166" t="s">
        <v>13</v>
      </c>
      <c r="H10166" s="3" t="s">
        <v>32660</v>
      </c>
      <c r="I10166" t="s">
        <v>4915</v>
      </c>
      <c r="J10166" t="s">
        <v>247</v>
      </c>
    </row>
    <row r="10167" spans="1:10" ht="16" x14ac:dyDescent="0.2">
      <c r="A10167" t="s">
        <v>241</v>
      </c>
      <c r="B10167" t="s">
        <v>32661</v>
      </c>
      <c r="C10167" t="s">
        <v>32662</v>
      </c>
      <c r="D10167">
        <v>9</v>
      </c>
      <c r="E10167" t="s">
        <v>13</v>
      </c>
      <c r="F10167" t="s">
        <v>13</v>
      </c>
      <c r="H10167" s="3" t="s">
        <v>32663</v>
      </c>
      <c r="I10167" t="s">
        <v>31282</v>
      </c>
      <c r="J10167" t="s">
        <v>247</v>
      </c>
    </row>
    <row r="10168" spans="1:10" ht="16" x14ac:dyDescent="0.2">
      <c r="A10168" t="s">
        <v>7390</v>
      </c>
      <c r="B10168" t="s">
        <v>32664</v>
      </c>
      <c r="C10168" t="s">
        <v>32665</v>
      </c>
      <c r="D10168">
        <v>9</v>
      </c>
      <c r="E10168" t="s">
        <v>13</v>
      </c>
      <c r="F10168" t="s">
        <v>13</v>
      </c>
      <c r="H10168" s="3" t="s">
        <v>32666</v>
      </c>
      <c r="I10168" t="s">
        <v>824</v>
      </c>
      <c r="J10168" t="s">
        <v>7394</v>
      </c>
    </row>
    <row r="10169" spans="1:10" x14ac:dyDescent="0.2">
      <c r="A10169" t="s">
        <v>32667</v>
      </c>
      <c r="B10169" t="s">
        <v>32668</v>
      </c>
      <c r="C10169" t="s">
        <v>32669</v>
      </c>
      <c r="D10169">
        <v>4</v>
      </c>
      <c r="E10169" t="s">
        <v>13</v>
      </c>
      <c r="F10169" t="s">
        <v>13</v>
      </c>
      <c r="J10169" t="s">
        <v>32670</v>
      </c>
    </row>
    <row r="10170" spans="1:10" ht="16" x14ac:dyDescent="0.2">
      <c r="A10170" t="s">
        <v>4201</v>
      </c>
      <c r="B10170" t="s">
        <v>32671</v>
      </c>
      <c r="C10170" t="s">
        <v>32672</v>
      </c>
      <c r="D10170">
        <v>6</v>
      </c>
      <c r="E10170" t="s">
        <v>13</v>
      </c>
      <c r="F10170" t="s">
        <v>13</v>
      </c>
      <c r="H10170" s="3" t="s">
        <v>32673</v>
      </c>
      <c r="I10170" t="s">
        <v>36</v>
      </c>
      <c r="J10170" t="s">
        <v>4205</v>
      </c>
    </row>
    <row r="10171" spans="1:10" ht="16" x14ac:dyDescent="0.2">
      <c r="A10171" t="s">
        <v>32674</v>
      </c>
      <c r="B10171" t="s">
        <v>32675</v>
      </c>
      <c r="C10171" t="s">
        <v>32676</v>
      </c>
      <c r="D10171">
        <v>4</v>
      </c>
      <c r="E10171" t="s">
        <v>13</v>
      </c>
      <c r="F10171" t="s">
        <v>13</v>
      </c>
      <c r="H10171" s="3" t="s">
        <v>32677</v>
      </c>
      <c r="I10171" t="s">
        <v>1725</v>
      </c>
      <c r="J10171" t="s">
        <v>32678</v>
      </c>
    </row>
    <row r="10172" spans="1:10" ht="16" x14ac:dyDescent="0.2">
      <c r="A10172" t="s">
        <v>32674</v>
      </c>
      <c r="B10172" t="s">
        <v>32679</v>
      </c>
      <c r="C10172" t="s">
        <v>32680</v>
      </c>
      <c r="D10172">
        <v>5</v>
      </c>
      <c r="E10172" t="s">
        <v>13</v>
      </c>
      <c r="F10172" t="s">
        <v>13</v>
      </c>
      <c r="H10172" s="3" t="s">
        <v>32681</v>
      </c>
      <c r="I10172" t="s">
        <v>1725</v>
      </c>
      <c r="J10172" t="s">
        <v>32678</v>
      </c>
    </row>
    <row r="10173" spans="1:10" ht="16" x14ac:dyDescent="0.2">
      <c r="A10173" t="s">
        <v>32682</v>
      </c>
      <c r="B10173" t="s">
        <v>32683</v>
      </c>
      <c r="C10173" t="s">
        <v>32684</v>
      </c>
      <c r="D10173">
        <v>1</v>
      </c>
      <c r="E10173" t="s">
        <v>13</v>
      </c>
      <c r="F10173" t="s">
        <v>13</v>
      </c>
      <c r="H10173" s="3" t="s">
        <v>32685</v>
      </c>
      <c r="I10173" t="s">
        <v>126</v>
      </c>
      <c r="J10173" t="s">
        <v>32686</v>
      </c>
    </row>
    <row r="10174" spans="1:10" x14ac:dyDescent="0.2">
      <c r="A10174" t="s">
        <v>32687</v>
      </c>
      <c r="B10174" t="s">
        <v>32688</v>
      </c>
      <c r="C10174" t="s">
        <v>32689</v>
      </c>
      <c r="D10174">
        <v>2</v>
      </c>
      <c r="E10174" t="s">
        <v>13</v>
      </c>
      <c r="F10174" t="s">
        <v>13</v>
      </c>
      <c r="J10174" t="s">
        <v>32690</v>
      </c>
    </row>
    <row r="10175" spans="1:10" ht="16" x14ac:dyDescent="0.2">
      <c r="A10175" t="s">
        <v>17443</v>
      </c>
      <c r="B10175" t="s">
        <v>32691</v>
      </c>
      <c r="C10175" t="s">
        <v>32692</v>
      </c>
      <c r="D10175">
        <v>1</v>
      </c>
      <c r="E10175" t="s">
        <v>13</v>
      </c>
      <c r="F10175" t="s">
        <v>13</v>
      </c>
      <c r="H10175" s="3" t="s">
        <v>32693</v>
      </c>
      <c r="I10175" t="s">
        <v>626</v>
      </c>
      <c r="J10175" t="s">
        <v>17447</v>
      </c>
    </row>
    <row r="10176" spans="1:10" ht="16" x14ac:dyDescent="0.2">
      <c r="A10176" t="s">
        <v>17443</v>
      </c>
      <c r="B10176" t="s">
        <v>32694</v>
      </c>
      <c r="C10176" t="s">
        <v>32695</v>
      </c>
      <c r="D10176">
        <v>3</v>
      </c>
      <c r="E10176" t="s">
        <v>13</v>
      </c>
      <c r="F10176" t="s">
        <v>13</v>
      </c>
      <c r="H10176" s="3" t="s">
        <v>32693</v>
      </c>
      <c r="I10176" t="s">
        <v>626</v>
      </c>
      <c r="J10176" t="s">
        <v>17447</v>
      </c>
    </row>
    <row r="10177" spans="1:10" ht="16" x14ac:dyDescent="0.2">
      <c r="A10177" t="s">
        <v>17443</v>
      </c>
      <c r="B10177" t="s">
        <v>32696</v>
      </c>
      <c r="C10177" t="s">
        <v>32697</v>
      </c>
      <c r="D10177">
        <v>4</v>
      </c>
      <c r="E10177" t="s">
        <v>13</v>
      </c>
      <c r="F10177" t="s">
        <v>13</v>
      </c>
      <c r="H10177" s="3" t="s">
        <v>32693</v>
      </c>
      <c r="I10177" t="s">
        <v>626</v>
      </c>
      <c r="J10177" t="s">
        <v>17447</v>
      </c>
    </row>
    <row r="10178" spans="1:10" ht="16" x14ac:dyDescent="0.2">
      <c r="A10178" t="s">
        <v>761</v>
      </c>
      <c r="B10178" t="s">
        <v>32698</v>
      </c>
      <c r="C10178" t="s">
        <v>32699</v>
      </c>
      <c r="D10178">
        <v>5</v>
      </c>
      <c r="E10178" t="s">
        <v>13</v>
      </c>
      <c r="F10178" t="s">
        <v>13</v>
      </c>
      <c r="H10178" s="3" t="s">
        <v>32615</v>
      </c>
      <c r="I10178" t="s">
        <v>146</v>
      </c>
      <c r="J10178" t="s">
        <v>766</v>
      </c>
    </row>
    <row r="10179" spans="1:10" ht="16" x14ac:dyDescent="0.2">
      <c r="A10179" t="s">
        <v>17443</v>
      </c>
      <c r="B10179" t="s">
        <v>32700</v>
      </c>
      <c r="C10179" t="s">
        <v>32701</v>
      </c>
      <c r="D10179">
        <v>5</v>
      </c>
      <c r="E10179" t="s">
        <v>13</v>
      </c>
      <c r="F10179" t="s">
        <v>13</v>
      </c>
      <c r="H10179" s="3" t="s">
        <v>32693</v>
      </c>
      <c r="I10179" t="s">
        <v>626</v>
      </c>
      <c r="J10179" t="s">
        <v>17447</v>
      </c>
    </row>
    <row r="10180" spans="1:10" ht="16" x14ac:dyDescent="0.2">
      <c r="A10180" t="s">
        <v>26984</v>
      </c>
      <c r="B10180" t="s">
        <v>32702</v>
      </c>
      <c r="C10180" t="s">
        <v>32703</v>
      </c>
      <c r="D10180">
        <v>1</v>
      </c>
      <c r="E10180" t="s">
        <v>13</v>
      </c>
      <c r="F10180" t="s">
        <v>13</v>
      </c>
      <c r="H10180" s="3" t="s">
        <v>32704</v>
      </c>
      <c r="I10180" t="s">
        <v>1676</v>
      </c>
      <c r="J10180" t="s">
        <v>26988</v>
      </c>
    </row>
    <row r="10181" spans="1:10" ht="16" x14ac:dyDescent="0.2">
      <c r="A10181" t="s">
        <v>27006</v>
      </c>
      <c r="B10181" t="s">
        <v>32705</v>
      </c>
      <c r="C10181" t="s">
        <v>32706</v>
      </c>
      <c r="D10181">
        <v>4</v>
      </c>
      <c r="E10181" t="s">
        <v>13</v>
      </c>
      <c r="F10181" t="s">
        <v>13</v>
      </c>
      <c r="H10181" s="3" t="s">
        <v>32707</v>
      </c>
      <c r="I10181" t="s">
        <v>524</v>
      </c>
      <c r="J10181" t="s">
        <v>27010</v>
      </c>
    </row>
    <row r="10182" spans="1:10" ht="16" x14ac:dyDescent="0.2">
      <c r="A10182" t="s">
        <v>27006</v>
      </c>
      <c r="B10182" t="s">
        <v>32708</v>
      </c>
      <c r="C10182" t="s">
        <v>32709</v>
      </c>
      <c r="D10182">
        <v>7</v>
      </c>
      <c r="E10182" t="s">
        <v>13</v>
      </c>
      <c r="F10182" t="s">
        <v>13</v>
      </c>
      <c r="H10182" s="3" t="s">
        <v>32707</v>
      </c>
      <c r="I10182" t="s">
        <v>524</v>
      </c>
      <c r="J10182" t="s">
        <v>27010</v>
      </c>
    </row>
    <row r="10183" spans="1:10" ht="16" x14ac:dyDescent="0.2">
      <c r="A10183" t="s">
        <v>2774</v>
      </c>
      <c r="B10183" t="s">
        <v>32710</v>
      </c>
      <c r="C10183" t="s">
        <v>32711</v>
      </c>
      <c r="D10183">
        <v>1</v>
      </c>
      <c r="E10183" t="s">
        <v>13</v>
      </c>
      <c r="F10183" t="s">
        <v>13</v>
      </c>
      <c r="H10183" s="3" t="s">
        <v>32712</v>
      </c>
      <c r="I10183" t="s">
        <v>362</v>
      </c>
      <c r="J10183" t="s">
        <v>2778</v>
      </c>
    </row>
    <row r="10184" spans="1:10" ht="16" x14ac:dyDescent="0.2">
      <c r="A10184" t="s">
        <v>2774</v>
      </c>
      <c r="B10184" t="s">
        <v>32713</v>
      </c>
      <c r="C10184" t="s">
        <v>32714</v>
      </c>
      <c r="D10184">
        <v>4</v>
      </c>
      <c r="E10184" t="s">
        <v>13</v>
      </c>
      <c r="F10184" t="s">
        <v>13</v>
      </c>
      <c r="H10184" s="3" t="s">
        <v>32712</v>
      </c>
      <c r="I10184" t="s">
        <v>362</v>
      </c>
      <c r="J10184" t="s">
        <v>2778</v>
      </c>
    </row>
    <row r="10185" spans="1:10" ht="16" x14ac:dyDescent="0.2">
      <c r="A10185" t="s">
        <v>32715</v>
      </c>
      <c r="B10185" t="s">
        <v>11566</v>
      </c>
      <c r="C10185" t="s">
        <v>32716</v>
      </c>
      <c r="D10185">
        <v>4</v>
      </c>
      <c r="E10185" t="s">
        <v>13</v>
      </c>
      <c r="F10185" t="s">
        <v>13</v>
      </c>
      <c r="H10185" s="3" t="s">
        <v>32717</v>
      </c>
      <c r="I10185" t="s">
        <v>547</v>
      </c>
      <c r="J10185" t="s">
        <v>32718</v>
      </c>
    </row>
    <row r="10186" spans="1:10" x14ac:dyDescent="0.2">
      <c r="A10186" t="s">
        <v>1027</v>
      </c>
      <c r="B10186" t="s">
        <v>32719</v>
      </c>
      <c r="C10186" t="s">
        <v>32720</v>
      </c>
      <c r="D10186">
        <v>3</v>
      </c>
      <c r="E10186" t="s">
        <v>13</v>
      </c>
      <c r="F10186" t="s">
        <v>13</v>
      </c>
      <c r="J10186" t="s">
        <v>1034</v>
      </c>
    </row>
    <row r="10187" spans="1:10" ht="16" x14ac:dyDescent="0.2">
      <c r="A10187" t="s">
        <v>5985</v>
      </c>
      <c r="B10187" t="s">
        <v>31053</v>
      </c>
      <c r="C10187" t="s">
        <v>31054</v>
      </c>
      <c r="D10187">
        <v>10</v>
      </c>
      <c r="E10187" t="s">
        <v>13</v>
      </c>
      <c r="F10187" t="s">
        <v>13</v>
      </c>
      <c r="H10187" s="3" t="s">
        <v>31055</v>
      </c>
      <c r="I10187" t="s">
        <v>824</v>
      </c>
      <c r="J10187" t="s">
        <v>5990</v>
      </c>
    </row>
    <row r="10188" spans="1:10" ht="16" x14ac:dyDescent="0.2">
      <c r="A10188" t="s">
        <v>20056</v>
      </c>
      <c r="B10188" t="s">
        <v>32721</v>
      </c>
      <c r="C10188" t="s">
        <v>32722</v>
      </c>
      <c r="D10188">
        <v>2</v>
      </c>
      <c r="E10188" t="s">
        <v>13</v>
      </c>
      <c r="F10188" t="s">
        <v>13</v>
      </c>
      <c r="H10188" s="3" t="s">
        <v>32723</v>
      </c>
      <c r="I10188" t="s">
        <v>1676</v>
      </c>
      <c r="J10188" t="s">
        <v>20061</v>
      </c>
    </row>
    <row r="10189" spans="1:10" ht="16" x14ac:dyDescent="0.2">
      <c r="A10189" t="s">
        <v>761</v>
      </c>
      <c r="B10189" t="s">
        <v>32724</v>
      </c>
      <c r="C10189" t="s">
        <v>32725</v>
      </c>
      <c r="D10189">
        <v>1</v>
      </c>
      <c r="E10189" t="s">
        <v>13</v>
      </c>
      <c r="F10189" t="s">
        <v>13</v>
      </c>
      <c r="H10189" s="3" t="s">
        <v>32615</v>
      </c>
      <c r="I10189" t="s">
        <v>146</v>
      </c>
      <c r="J10189" t="s">
        <v>766</v>
      </c>
    </row>
    <row r="10190" spans="1:10" ht="16" x14ac:dyDescent="0.2">
      <c r="A10190" t="s">
        <v>761</v>
      </c>
      <c r="B10190" t="s">
        <v>32726</v>
      </c>
      <c r="C10190" t="s">
        <v>32727</v>
      </c>
      <c r="D10190">
        <v>2</v>
      </c>
      <c r="E10190" t="s">
        <v>13</v>
      </c>
      <c r="F10190" t="s">
        <v>13</v>
      </c>
      <c r="H10190" s="3" t="s">
        <v>32615</v>
      </c>
      <c r="I10190" t="s">
        <v>146</v>
      </c>
      <c r="J10190" t="s">
        <v>766</v>
      </c>
    </row>
    <row r="10191" spans="1:10" ht="16" x14ac:dyDescent="0.2">
      <c r="A10191" t="s">
        <v>761</v>
      </c>
      <c r="B10191" t="s">
        <v>32728</v>
      </c>
      <c r="C10191" t="s">
        <v>32729</v>
      </c>
      <c r="D10191">
        <v>3</v>
      </c>
      <c r="E10191" t="s">
        <v>13</v>
      </c>
      <c r="F10191" t="s">
        <v>13</v>
      </c>
      <c r="H10191" s="3" t="s">
        <v>32615</v>
      </c>
      <c r="I10191" t="s">
        <v>146</v>
      </c>
      <c r="J10191" t="s">
        <v>766</v>
      </c>
    </row>
    <row r="10192" spans="1:10" ht="16" x14ac:dyDescent="0.2">
      <c r="A10192" t="s">
        <v>32730</v>
      </c>
      <c r="B10192" t="s">
        <v>18937</v>
      </c>
      <c r="C10192" t="s">
        <v>32731</v>
      </c>
      <c r="D10192">
        <v>2</v>
      </c>
      <c r="E10192" t="s">
        <v>13</v>
      </c>
      <c r="F10192" t="s">
        <v>13</v>
      </c>
      <c r="H10192" s="3" t="s">
        <v>32732</v>
      </c>
      <c r="I10192" t="s">
        <v>547</v>
      </c>
      <c r="J10192" t="s">
        <v>32733</v>
      </c>
    </row>
    <row r="10193" spans="1:10" ht="16" x14ac:dyDescent="0.2">
      <c r="A10193" t="s">
        <v>32470</v>
      </c>
      <c r="B10193" t="s">
        <v>32734</v>
      </c>
      <c r="C10193" t="s">
        <v>32735</v>
      </c>
      <c r="D10193">
        <v>4</v>
      </c>
      <c r="E10193" t="s">
        <v>13</v>
      </c>
      <c r="F10193" t="s">
        <v>13</v>
      </c>
      <c r="H10193" s="3" t="s">
        <v>32473</v>
      </c>
      <c r="I10193" t="s">
        <v>62</v>
      </c>
      <c r="J10193" t="s">
        <v>32474</v>
      </c>
    </row>
    <row r="10194" spans="1:10" ht="16" x14ac:dyDescent="0.2">
      <c r="A10194" t="s">
        <v>21443</v>
      </c>
      <c r="B10194" t="s">
        <v>32736</v>
      </c>
      <c r="C10194" t="s">
        <v>32737</v>
      </c>
      <c r="D10194">
        <v>4</v>
      </c>
      <c r="E10194" t="s">
        <v>13</v>
      </c>
      <c r="F10194" t="s">
        <v>13</v>
      </c>
      <c r="H10194" s="3" t="s">
        <v>32653</v>
      </c>
      <c r="I10194" t="s">
        <v>1489</v>
      </c>
      <c r="J10194" t="s">
        <v>21448</v>
      </c>
    </row>
    <row r="10195" spans="1:10" ht="16" x14ac:dyDescent="0.2">
      <c r="A10195" t="s">
        <v>32738</v>
      </c>
      <c r="B10195" t="s">
        <v>2107</v>
      </c>
      <c r="C10195" t="s">
        <v>32739</v>
      </c>
      <c r="D10195">
        <v>7</v>
      </c>
      <c r="E10195" t="s">
        <v>13</v>
      </c>
      <c r="F10195" t="s">
        <v>13</v>
      </c>
      <c r="H10195" s="3" t="s">
        <v>32740</v>
      </c>
      <c r="I10195" t="s">
        <v>69</v>
      </c>
      <c r="J10195" t="s">
        <v>32741</v>
      </c>
    </row>
    <row r="10196" spans="1:10" ht="16" x14ac:dyDescent="0.2">
      <c r="A10196" t="s">
        <v>32742</v>
      </c>
      <c r="B10196" t="s">
        <v>32743</v>
      </c>
      <c r="C10196" t="s">
        <v>32744</v>
      </c>
      <c r="D10196">
        <v>3</v>
      </c>
      <c r="E10196" t="s">
        <v>13</v>
      </c>
      <c r="F10196" t="s">
        <v>13</v>
      </c>
      <c r="H10196" s="3" t="s">
        <v>32745</v>
      </c>
      <c r="I10196" t="s">
        <v>12628</v>
      </c>
      <c r="J10196" t="s">
        <v>32746</v>
      </c>
    </row>
    <row r="10197" spans="1:10" ht="32" x14ac:dyDescent="0.2">
      <c r="A10197" t="s">
        <v>5651</v>
      </c>
      <c r="B10197" t="s">
        <v>32747</v>
      </c>
      <c r="C10197" t="s">
        <v>32748</v>
      </c>
      <c r="D10197">
        <v>3</v>
      </c>
      <c r="E10197" t="s">
        <v>13</v>
      </c>
      <c r="F10197" t="s">
        <v>13</v>
      </c>
      <c r="H10197" s="3" t="s">
        <v>32749</v>
      </c>
      <c r="I10197" t="s">
        <v>1489</v>
      </c>
      <c r="J10197" t="s">
        <v>5656</v>
      </c>
    </row>
    <row r="10198" spans="1:10" ht="16" x14ac:dyDescent="0.2">
      <c r="A10198" t="s">
        <v>32750</v>
      </c>
      <c r="B10198" t="s">
        <v>32751</v>
      </c>
      <c r="C10198" t="s">
        <v>32752</v>
      </c>
      <c r="D10198">
        <v>1</v>
      </c>
      <c r="E10198" t="s">
        <v>13</v>
      </c>
      <c r="F10198" t="s">
        <v>13</v>
      </c>
      <c r="H10198" s="3" t="s">
        <v>32753</v>
      </c>
      <c r="I10198" t="s">
        <v>32493</v>
      </c>
      <c r="J10198" t="s">
        <v>32754</v>
      </c>
    </row>
    <row r="10199" spans="1:10" ht="16" x14ac:dyDescent="0.2">
      <c r="A10199" t="s">
        <v>32755</v>
      </c>
      <c r="B10199" t="s">
        <v>32756</v>
      </c>
      <c r="C10199" t="s">
        <v>13841</v>
      </c>
      <c r="D10199">
        <v>2</v>
      </c>
      <c r="E10199" t="s">
        <v>13</v>
      </c>
      <c r="F10199" t="s">
        <v>13</v>
      </c>
      <c r="H10199" s="3" t="s">
        <v>30972</v>
      </c>
      <c r="I10199" t="s">
        <v>62</v>
      </c>
      <c r="J10199" t="s">
        <v>32757</v>
      </c>
    </row>
    <row r="10200" spans="1:10" ht="16" x14ac:dyDescent="0.2">
      <c r="A10200" t="s">
        <v>9645</v>
      </c>
      <c r="B10200" t="s">
        <v>32758</v>
      </c>
      <c r="C10200" t="s">
        <v>32759</v>
      </c>
      <c r="D10200">
        <v>12</v>
      </c>
      <c r="E10200" t="s">
        <v>13</v>
      </c>
      <c r="F10200" t="s">
        <v>13</v>
      </c>
      <c r="H10200" s="3" t="s">
        <v>32760</v>
      </c>
      <c r="I10200" t="s">
        <v>269</v>
      </c>
      <c r="J10200" t="s">
        <v>9650</v>
      </c>
    </row>
    <row r="10201" spans="1:10" x14ac:dyDescent="0.2">
      <c r="A10201" t="s">
        <v>17169</v>
      </c>
      <c r="B10201" t="s">
        <v>32761</v>
      </c>
      <c r="C10201" t="s">
        <v>32762</v>
      </c>
      <c r="D10201">
        <v>4</v>
      </c>
      <c r="E10201" t="s">
        <v>13</v>
      </c>
      <c r="F10201" t="s">
        <v>13</v>
      </c>
      <c r="J10201" t="s">
        <v>17174</v>
      </c>
    </row>
    <row r="10202" spans="1:10" ht="16" x14ac:dyDescent="0.2">
      <c r="A10202" t="s">
        <v>32763</v>
      </c>
      <c r="B10202" t="s">
        <v>32764</v>
      </c>
      <c r="C10202" t="s">
        <v>32765</v>
      </c>
      <c r="D10202">
        <v>3</v>
      </c>
      <c r="E10202" t="s">
        <v>13</v>
      </c>
      <c r="F10202" t="s">
        <v>13</v>
      </c>
      <c r="H10202" s="3" t="s">
        <v>31782</v>
      </c>
      <c r="I10202" t="s">
        <v>12628</v>
      </c>
      <c r="J10202" t="s">
        <v>32766</v>
      </c>
    </row>
    <row r="10203" spans="1:10" ht="16" x14ac:dyDescent="0.2">
      <c r="A10203" t="s">
        <v>32763</v>
      </c>
      <c r="B10203" t="s">
        <v>32767</v>
      </c>
      <c r="C10203" t="s">
        <v>32768</v>
      </c>
      <c r="D10203">
        <v>5</v>
      </c>
      <c r="E10203" t="s">
        <v>13</v>
      </c>
      <c r="F10203" t="s">
        <v>13</v>
      </c>
      <c r="H10203" s="3" t="s">
        <v>32769</v>
      </c>
      <c r="I10203" t="s">
        <v>12628</v>
      </c>
      <c r="J10203" t="s">
        <v>32766</v>
      </c>
    </row>
    <row r="10204" spans="1:10" ht="16" x14ac:dyDescent="0.2">
      <c r="A10204" t="s">
        <v>32763</v>
      </c>
      <c r="B10204" t="s">
        <v>32770</v>
      </c>
      <c r="C10204" t="s">
        <v>32771</v>
      </c>
      <c r="D10204">
        <v>7</v>
      </c>
      <c r="E10204" t="s">
        <v>13</v>
      </c>
      <c r="F10204" t="s">
        <v>13</v>
      </c>
      <c r="H10204" s="3" t="s">
        <v>31782</v>
      </c>
      <c r="I10204" t="s">
        <v>12628</v>
      </c>
      <c r="J10204" t="s">
        <v>32766</v>
      </c>
    </row>
    <row r="10205" spans="1:10" ht="16" x14ac:dyDescent="0.2">
      <c r="A10205" t="s">
        <v>32772</v>
      </c>
      <c r="B10205" t="s">
        <v>32773</v>
      </c>
      <c r="C10205" t="s">
        <v>32774</v>
      </c>
      <c r="D10205">
        <v>1</v>
      </c>
      <c r="E10205" t="s">
        <v>13</v>
      </c>
      <c r="F10205" t="s">
        <v>13</v>
      </c>
      <c r="H10205" s="3" t="s">
        <v>32775</v>
      </c>
      <c r="I10205" t="s">
        <v>62</v>
      </c>
      <c r="J10205" t="s">
        <v>32776</v>
      </c>
    </row>
    <row r="10206" spans="1:10" ht="16" x14ac:dyDescent="0.2">
      <c r="A10206" t="s">
        <v>32772</v>
      </c>
      <c r="B10206" t="s">
        <v>32777</v>
      </c>
      <c r="C10206" t="s">
        <v>32778</v>
      </c>
      <c r="D10206">
        <v>2</v>
      </c>
      <c r="E10206" t="s">
        <v>13</v>
      </c>
      <c r="F10206" t="s">
        <v>13</v>
      </c>
      <c r="H10206" s="3" t="s">
        <v>32775</v>
      </c>
      <c r="I10206" t="s">
        <v>62</v>
      </c>
      <c r="J10206" t="s">
        <v>32776</v>
      </c>
    </row>
    <row r="10207" spans="1:10" ht="16" x14ac:dyDescent="0.2">
      <c r="A10207" t="s">
        <v>12681</v>
      </c>
      <c r="B10207" t="s">
        <v>32779</v>
      </c>
      <c r="C10207" t="s">
        <v>32780</v>
      </c>
      <c r="D10207">
        <v>4</v>
      </c>
      <c r="E10207" t="s">
        <v>13</v>
      </c>
      <c r="F10207" t="s">
        <v>13</v>
      </c>
      <c r="H10207" s="3" t="s">
        <v>32781</v>
      </c>
      <c r="I10207" t="s">
        <v>90</v>
      </c>
      <c r="J10207" t="s">
        <v>12684</v>
      </c>
    </row>
    <row r="10208" spans="1:10" ht="16" x14ac:dyDescent="0.2">
      <c r="A10208" t="s">
        <v>32742</v>
      </c>
      <c r="B10208" t="s">
        <v>32782</v>
      </c>
      <c r="C10208" t="s">
        <v>32783</v>
      </c>
      <c r="D10208">
        <v>2</v>
      </c>
      <c r="E10208" t="s">
        <v>13</v>
      </c>
      <c r="F10208" t="s">
        <v>13</v>
      </c>
      <c r="H10208" s="3" t="s">
        <v>32784</v>
      </c>
      <c r="I10208" t="s">
        <v>12628</v>
      </c>
      <c r="J10208" t="s">
        <v>32746</v>
      </c>
    </row>
    <row r="10209" spans="1:10" ht="16" x14ac:dyDescent="0.2">
      <c r="A10209" t="s">
        <v>5548</v>
      </c>
      <c r="B10209" t="s">
        <v>32785</v>
      </c>
      <c r="C10209" t="s">
        <v>32786</v>
      </c>
      <c r="D10209">
        <v>3</v>
      </c>
      <c r="E10209" t="s">
        <v>13</v>
      </c>
      <c r="F10209" t="s">
        <v>13</v>
      </c>
      <c r="H10209" s="3" t="s">
        <v>32787</v>
      </c>
      <c r="I10209" t="s">
        <v>106</v>
      </c>
      <c r="J10209" t="s">
        <v>5551</v>
      </c>
    </row>
    <row r="10210" spans="1:10" ht="16" x14ac:dyDescent="0.2">
      <c r="A10210" t="s">
        <v>32788</v>
      </c>
      <c r="B10210" t="s">
        <v>32789</v>
      </c>
      <c r="C10210" t="s">
        <v>32790</v>
      </c>
      <c r="D10210">
        <v>1</v>
      </c>
      <c r="E10210" t="s">
        <v>13</v>
      </c>
      <c r="F10210" t="s">
        <v>13</v>
      </c>
      <c r="H10210" s="3" t="s">
        <v>32791</v>
      </c>
      <c r="I10210" t="s">
        <v>7505</v>
      </c>
      <c r="J10210" t="s">
        <v>32792</v>
      </c>
    </row>
    <row r="10211" spans="1:10" ht="16" x14ac:dyDescent="0.2">
      <c r="A10211" t="s">
        <v>32788</v>
      </c>
      <c r="B10211" t="s">
        <v>32793</v>
      </c>
      <c r="C10211" t="s">
        <v>32794</v>
      </c>
      <c r="D10211">
        <v>2</v>
      </c>
      <c r="E10211" t="s">
        <v>13</v>
      </c>
      <c r="F10211" t="s">
        <v>13</v>
      </c>
      <c r="H10211" s="3" t="s">
        <v>32791</v>
      </c>
      <c r="I10211" t="s">
        <v>7505</v>
      </c>
      <c r="J10211" t="s">
        <v>32792</v>
      </c>
    </row>
    <row r="10212" spans="1:10" ht="16" x14ac:dyDescent="0.2">
      <c r="A10212" t="s">
        <v>3409</v>
      </c>
      <c r="B10212" t="s">
        <v>32795</v>
      </c>
      <c r="C10212" t="s">
        <v>32796</v>
      </c>
      <c r="D10212">
        <v>2</v>
      </c>
      <c r="E10212" t="s">
        <v>13</v>
      </c>
      <c r="F10212" t="s">
        <v>13</v>
      </c>
      <c r="H10212" s="3" t="s">
        <v>31327</v>
      </c>
      <c r="I10212" t="s">
        <v>62</v>
      </c>
      <c r="J10212" t="s">
        <v>3412</v>
      </c>
    </row>
    <row r="10213" spans="1:10" ht="16" x14ac:dyDescent="0.2">
      <c r="A10213" t="s">
        <v>9006</v>
      </c>
      <c r="B10213" t="s">
        <v>7646</v>
      </c>
      <c r="C10213" t="s">
        <v>32797</v>
      </c>
      <c r="D10213">
        <v>3</v>
      </c>
      <c r="E10213" t="s">
        <v>13</v>
      </c>
      <c r="F10213" t="s">
        <v>13</v>
      </c>
      <c r="H10213" s="3" t="s">
        <v>32798</v>
      </c>
      <c r="I10213" t="s">
        <v>547</v>
      </c>
      <c r="J10213" t="s">
        <v>9011</v>
      </c>
    </row>
    <row r="10214" spans="1:10" ht="16" x14ac:dyDescent="0.2">
      <c r="A10214" t="s">
        <v>9006</v>
      </c>
      <c r="B10214" t="s">
        <v>32799</v>
      </c>
      <c r="C10214" t="s">
        <v>32800</v>
      </c>
      <c r="D10214">
        <v>4</v>
      </c>
      <c r="E10214" t="s">
        <v>13</v>
      </c>
      <c r="F10214" t="s">
        <v>13</v>
      </c>
      <c r="H10214" s="3" t="s">
        <v>32801</v>
      </c>
      <c r="I10214" t="s">
        <v>547</v>
      </c>
      <c r="J10214" t="s">
        <v>9011</v>
      </c>
    </row>
    <row r="10215" spans="1:10" ht="16" x14ac:dyDescent="0.2">
      <c r="A10215" t="s">
        <v>32802</v>
      </c>
      <c r="B10215" t="s">
        <v>32803</v>
      </c>
      <c r="C10215" t="s">
        <v>32804</v>
      </c>
      <c r="D10215">
        <v>1</v>
      </c>
      <c r="E10215" t="s">
        <v>13</v>
      </c>
      <c r="F10215" t="s">
        <v>13</v>
      </c>
      <c r="H10215" s="3" t="s">
        <v>32805</v>
      </c>
      <c r="I10215" t="s">
        <v>106</v>
      </c>
      <c r="J10215" t="s">
        <v>32806</v>
      </c>
    </row>
    <row r="10216" spans="1:10" ht="16" x14ac:dyDescent="0.2">
      <c r="A10216" t="s">
        <v>32802</v>
      </c>
      <c r="B10216" t="s">
        <v>32807</v>
      </c>
      <c r="C10216" t="s">
        <v>32808</v>
      </c>
      <c r="D10216">
        <v>2</v>
      </c>
      <c r="E10216" t="s">
        <v>13</v>
      </c>
      <c r="F10216" t="s">
        <v>13</v>
      </c>
      <c r="H10216" s="3" t="s">
        <v>32805</v>
      </c>
      <c r="I10216" t="s">
        <v>106</v>
      </c>
      <c r="J10216" t="s">
        <v>32806</v>
      </c>
    </row>
    <row r="10217" spans="1:10" ht="16" x14ac:dyDescent="0.2">
      <c r="A10217" t="s">
        <v>32802</v>
      </c>
      <c r="B10217" t="s">
        <v>32809</v>
      </c>
      <c r="C10217" t="s">
        <v>32810</v>
      </c>
      <c r="D10217">
        <v>3</v>
      </c>
      <c r="E10217" t="s">
        <v>13</v>
      </c>
      <c r="F10217" t="s">
        <v>13</v>
      </c>
      <c r="H10217" s="3" t="s">
        <v>32805</v>
      </c>
      <c r="I10217" t="s">
        <v>106</v>
      </c>
      <c r="J10217" t="s">
        <v>32806</v>
      </c>
    </row>
    <row r="10218" spans="1:10" ht="16" x14ac:dyDescent="0.2">
      <c r="A10218" t="s">
        <v>32811</v>
      </c>
      <c r="B10218" t="s">
        <v>13050</v>
      </c>
      <c r="C10218" t="s">
        <v>13051</v>
      </c>
      <c r="D10218">
        <v>1</v>
      </c>
      <c r="E10218" t="s">
        <v>13</v>
      </c>
      <c r="F10218" t="s">
        <v>13</v>
      </c>
      <c r="H10218" s="3" t="s">
        <v>30958</v>
      </c>
      <c r="I10218" t="s">
        <v>995</v>
      </c>
      <c r="J10218" t="s">
        <v>32812</v>
      </c>
    </row>
    <row r="10219" spans="1:10" ht="16" x14ac:dyDescent="0.2">
      <c r="A10219" t="s">
        <v>32813</v>
      </c>
      <c r="B10219" t="s">
        <v>21530</v>
      </c>
      <c r="C10219" t="s">
        <v>21531</v>
      </c>
      <c r="D10219">
        <v>4</v>
      </c>
      <c r="E10219" t="s">
        <v>13</v>
      </c>
      <c r="F10219" t="s">
        <v>13</v>
      </c>
      <c r="H10219" s="3" t="s">
        <v>32814</v>
      </c>
      <c r="I10219" t="s">
        <v>1489</v>
      </c>
      <c r="J10219" t="s">
        <v>32815</v>
      </c>
    </row>
    <row r="10220" spans="1:10" x14ac:dyDescent="0.2">
      <c r="A10220" t="s">
        <v>32567</v>
      </c>
      <c r="B10220" t="s">
        <v>32816</v>
      </c>
      <c r="C10220" t="s">
        <v>31846</v>
      </c>
      <c r="D10220">
        <v>1</v>
      </c>
      <c r="E10220" t="s">
        <v>13</v>
      </c>
      <c r="F10220" t="s">
        <v>13</v>
      </c>
      <c r="J10220" t="s">
        <v>32569</v>
      </c>
    </row>
    <row r="10221" spans="1:10" x14ac:dyDescent="0.2">
      <c r="A10221" t="s">
        <v>32567</v>
      </c>
      <c r="B10221" t="s">
        <v>32817</v>
      </c>
      <c r="C10221" t="s">
        <v>32818</v>
      </c>
      <c r="D10221">
        <v>2</v>
      </c>
      <c r="E10221" t="s">
        <v>13</v>
      </c>
      <c r="F10221" t="s">
        <v>13</v>
      </c>
      <c r="J10221" t="s">
        <v>32569</v>
      </c>
    </row>
    <row r="10222" spans="1:10" ht="16" x14ac:dyDescent="0.2">
      <c r="A10222" t="s">
        <v>5548</v>
      </c>
      <c r="B10222" t="s">
        <v>32819</v>
      </c>
      <c r="C10222" t="s">
        <v>32820</v>
      </c>
      <c r="D10222">
        <v>4</v>
      </c>
      <c r="E10222" t="s">
        <v>13</v>
      </c>
      <c r="F10222" t="s">
        <v>13</v>
      </c>
      <c r="H10222" s="3" t="s">
        <v>32787</v>
      </c>
      <c r="I10222" t="s">
        <v>106</v>
      </c>
      <c r="J10222" t="s">
        <v>5551</v>
      </c>
    </row>
    <row r="10223" spans="1:10" ht="16" x14ac:dyDescent="0.2">
      <c r="A10223" t="s">
        <v>32738</v>
      </c>
      <c r="B10223" t="s">
        <v>32821</v>
      </c>
      <c r="C10223" t="s">
        <v>32822</v>
      </c>
      <c r="D10223">
        <v>1</v>
      </c>
      <c r="E10223" t="s">
        <v>13</v>
      </c>
      <c r="F10223" t="s">
        <v>13</v>
      </c>
      <c r="H10223" s="3" t="s">
        <v>32740</v>
      </c>
      <c r="I10223" t="s">
        <v>69</v>
      </c>
      <c r="J10223" t="s">
        <v>32741</v>
      </c>
    </row>
    <row r="10224" spans="1:10" x14ac:dyDescent="0.2">
      <c r="A10224" t="s">
        <v>5054</v>
      </c>
      <c r="B10224" t="s">
        <v>32823</v>
      </c>
      <c r="C10224" t="s">
        <v>32824</v>
      </c>
      <c r="D10224">
        <v>5</v>
      </c>
      <c r="E10224" t="s">
        <v>13</v>
      </c>
      <c r="F10224" t="s">
        <v>13</v>
      </c>
      <c r="J10224" t="s">
        <v>5057</v>
      </c>
    </row>
    <row r="10225" spans="1:10" ht="16" x14ac:dyDescent="0.2">
      <c r="A10225" t="s">
        <v>5954</v>
      </c>
      <c r="B10225" t="s">
        <v>32825</v>
      </c>
      <c r="C10225" t="s">
        <v>32826</v>
      </c>
      <c r="D10225">
        <v>4</v>
      </c>
      <c r="E10225" t="s">
        <v>13</v>
      </c>
      <c r="F10225" t="s">
        <v>13</v>
      </c>
      <c r="H10225" s="3" t="s">
        <v>32827</v>
      </c>
      <c r="I10225" t="s">
        <v>62</v>
      </c>
      <c r="J10225" t="s">
        <v>5958</v>
      </c>
    </row>
    <row r="10226" spans="1:10" ht="16" x14ac:dyDescent="0.2">
      <c r="A10226" t="s">
        <v>32738</v>
      </c>
      <c r="B10226" t="s">
        <v>32828</v>
      </c>
      <c r="C10226" t="s">
        <v>32829</v>
      </c>
      <c r="D10226">
        <v>8</v>
      </c>
      <c r="E10226" t="s">
        <v>13</v>
      </c>
      <c r="F10226" t="s">
        <v>13</v>
      </c>
      <c r="H10226" s="3" t="s">
        <v>32740</v>
      </c>
      <c r="I10226" t="s">
        <v>69</v>
      </c>
      <c r="J10226" t="s">
        <v>32741</v>
      </c>
    </row>
    <row r="10227" spans="1:10" ht="16" x14ac:dyDescent="0.2">
      <c r="A10227" t="s">
        <v>10037</v>
      </c>
      <c r="B10227" t="s">
        <v>32830</v>
      </c>
      <c r="C10227" t="s">
        <v>32831</v>
      </c>
      <c r="D10227">
        <v>2</v>
      </c>
      <c r="E10227" t="s">
        <v>13</v>
      </c>
      <c r="F10227" t="s">
        <v>13</v>
      </c>
      <c r="H10227" s="3" t="s">
        <v>32832</v>
      </c>
      <c r="I10227" t="s">
        <v>62</v>
      </c>
      <c r="J10227" t="s">
        <v>10041</v>
      </c>
    </row>
    <row r="10228" spans="1:10" ht="16" x14ac:dyDescent="0.2">
      <c r="A10228" t="s">
        <v>32833</v>
      </c>
      <c r="B10228" t="s">
        <v>32834</v>
      </c>
      <c r="C10228" t="s">
        <v>32835</v>
      </c>
      <c r="D10228">
        <v>2</v>
      </c>
      <c r="E10228" t="s">
        <v>13</v>
      </c>
      <c r="F10228" t="s">
        <v>13</v>
      </c>
      <c r="H10228" s="3" t="s">
        <v>31436</v>
      </c>
      <c r="I10228" t="s">
        <v>106</v>
      </c>
      <c r="J10228" t="s">
        <v>32836</v>
      </c>
    </row>
    <row r="10229" spans="1:10" ht="16" x14ac:dyDescent="0.2">
      <c r="A10229" t="s">
        <v>32833</v>
      </c>
      <c r="B10229" t="s">
        <v>32837</v>
      </c>
      <c r="C10229" t="s">
        <v>32838</v>
      </c>
      <c r="D10229">
        <v>4</v>
      </c>
      <c r="E10229" t="s">
        <v>13</v>
      </c>
      <c r="F10229" t="s">
        <v>13</v>
      </c>
      <c r="H10229" s="3" t="s">
        <v>32839</v>
      </c>
      <c r="I10229" t="s">
        <v>106</v>
      </c>
      <c r="J10229" t="s">
        <v>32836</v>
      </c>
    </row>
    <row r="10230" spans="1:10" ht="16" x14ac:dyDescent="0.2">
      <c r="A10230" t="s">
        <v>32840</v>
      </c>
      <c r="B10230" t="s">
        <v>32841</v>
      </c>
      <c r="C10230" t="s">
        <v>32842</v>
      </c>
      <c r="D10230">
        <v>1</v>
      </c>
      <c r="E10230" t="s">
        <v>13</v>
      </c>
      <c r="F10230" t="s">
        <v>13</v>
      </c>
      <c r="H10230" s="3" t="s">
        <v>32843</v>
      </c>
      <c r="I10230" t="s">
        <v>62</v>
      </c>
      <c r="J10230" t="s">
        <v>32844</v>
      </c>
    </row>
    <row r="10231" spans="1:10" ht="16" x14ac:dyDescent="0.2">
      <c r="A10231" t="s">
        <v>32840</v>
      </c>
      <c r="B10231" t="s">
        <v>32845</v>
      </c>
      <c r="C10231" t="s">
        <v>32846</v>
      </c>
      <c r="D10231">
        <v>2</v>
      </c>
      <c r="E10231" t="s">
        <v>13</v>
      </c>
      <c r="F10231" t="s">
        <v>13</v>
      </c>
      <c r="H10231" s="3" t="s">
        <v>32843</v>
      </c>
      <c r="I10231" t="s">
        <v>62</v>
      </c>
      <c r="J10231" t="s">
        <v>32844</v>
      </c>
    </row>
    <row r="10232" spans="1:10" ht="16" x14ac:dyDescent="0.2">
      <c r="A10232" t="s">
        <v>32840</v>
      </c>
      <c r="B10232" t="s">
        <v>32847</v>
      </c>
      <c r="C10232" t="s">
        <v>32848</v>
      </c>
      <c r="D10232">
        <v>3</v>
      </c>
      <c r="E10232" t="s">
        <v>13</v>
      </c>
      <c r="F10232" t="s">
        <v>13</v>
      </c>
      <c r="H10232" s="3" t="s">
        <v>32843</v>
      </c>
      <c r="I10232" t="s">
        <v>62</v>
      </c>
      <c r="J10232" t="s">
        <v>32844</v>
      </c>
    </row>
    <row r="10233" spans="1:10" ht="16" x14ac:dyDescent="0.2">
      <c r="A10233" t="s">
        <v>32840</v>
      </c>
      <c r="B10233" t="s">
        <v>32849</v>
      </c>
      <c r="C10233" t="s">
        <v>32850</v>
      </c>
      <c r="D10233">
        <v>5</v>
      </c>
      <c r="E10233" t="s">
        <v>13</v>
      </c>
      <c r="F10233" t="s">
        <v>13</v>
      </c>
      <c r="H10233" s="3" t="s">
        <v>32843</v>
      </c>
      <c r="I10233" t="s">
        <v>62</v>
      </c>
      <c r="J10233" t="s">
        <v>32844</v>
      </c>
    </row>
    <row r="10234" spans="1:10" ht="16" x14ac:dyDescent="0.2">
      <c r="A10234" t="s">
        <v>10644</v>
      </c>
      <c r="B10234" t="s">
        <v>32851</v>
      </c>
      <c r="C10234" t="s">
        <v>32852</v>
      </c>
      <c r="D10234">
        <v>3</v>
      </c>
      <c r="E10234" t="s">
        <v>13</v>
      </c>
      <c r="F10234" t="s">
        <v>13</v>
      </c>
      <c r="H10234" s="3" t="s">
        <v>32853</v>
      </c>
      <c r="I10234" t="s">
        <v>62</v>
      </c>
      <c r="J10234" t="s">
        <v>10647</v>
      </c>
    </row>
    <row r="10235" spans="1:10" ht="16" x14ac:dyDescent="0.2">
      <c r="A10235" t="s">
        <v>32854</v>
      </c>
      <c r="B10235" t="s">
        <v>32855</v>
      </c>
      <c r="C10235" t="s">
        <v>32856</v>
      </c>
      <c r="D10235">
        <v>2</v>
      </c>
      <c r="E10235" t="s">
        <v>13</v>
      </c>
      <c r="F10235" t="s">
        <v>13</v>
      </c>
      <c r="H10235" s="3" t="s">
        <v>32857</v>
      </c>
      <c r="I10235" t="s">
        <v>15269</v>
      </c>
      <c r="J10235" t="s">
        <v>32858</v>
      </c>
    </row>
    <row r="10236" spans="1:10" ht="16" x14ac:dyDescent="0.2">
      <c r="A10236" t="s">
        <v>7556</v>
      </c>
      <c r="B10236" t="s">
        <v>32859</v>
      </c>
      <c r="C10236" t="s">
        <v>32860</v>
      </c>
      <c r="D10236">
        <v>3</v>
      </c>
      <c r="E10236" t="s">
        <v>13</v>
      </c>
      <c r="F10236" t="s">
        <v>13</v>
      </c>
      <c r="H10236" s="3" t="s">
        <v>32861</v>
      </c>
      <c r="I10236" t="s">
        <v>315</v>
      </c>
      <c r="J10236" t="s">
        <v>7561</v>
      </c>
    </row>
    <row r="10237" spans="1:10" x14ac:dyDescent="0.2">
      <c r="A10237" t="s">
        <v>32862</v>
      </c>
      <c r="B10237" t="s">
        <v>32863</v>
      </c>
      <c r="C10237" t="s">
        <v>32864</v>
      </c>
      <c r="D10237">
        <v>2</v>
      </c>
      <c r="E10237" t="s">
        <v>13</v>
      </c>
      <c r="F10237" t="s">
        <v>13</v>
      </c>
      <c r="J10237" t="s">
        <v>32865</v>
      </c>
    </row>
    <row r="10238" spans="1:10" ht="16" x14ac:dyDescent="0.2">
      <c r="A10238" t="s">
        <v>5954</v>
      </c>
      <c r="B10238" t="s">
        <v>32866</v>
      </c>
      <c r="C10238" t="s">
        <v>32867</v>
      </c>
      <c r="D10238">
        <v>6</v>
      </c>
      <c r="E10238" t="s">
        <v>13</v>
      </c>
      <c r="F10238" t="s">
        <v>13</v>
      </c>
      <c r="H10238" s="3" t="s">
        <v>32868</v>
      </c>
      <c r="I10238" t="s">
        <v>62</v>
      </c>
      <c r="J10238" t="s">
        <v>5958</v>
      </c>
    </row>
    <row r="10239" spans="1:10" ht="16" x14ac:dyDescent="0.2">
      <c r="A10239" t="s">
        <v>32869</v>
      </c>
      <c r="B10239" t="s">
        <v>32870</v>
      </c>
      <c r="C10239" t="s">
        <v>32871</v>
      </c>
      <c r="D10239">
        <v>1</v>
      </c>
      <c r="E10239" t="s">
        <v>13</v>
      </c>
      <c r="F10239" t="s">
        <v>13</v>
      </c>
      <c r="H10239" s="3" t="s">
        <v>32872</v>
      </c>
      <c r="I10239" t="s">
        <v>15501</v>
      </c>
      <c r="J10239" t="s">
        <v>32873</v>
      </c>
    </row>
    <row r="10240" spans="1:10" ht="16" x14ac:dyDescent="0.2">
      <c r="A10240" t="s">
        <v>32874</v>
      </c>
      <c r="B10240" t="s">
        <v>32875</v>
      </c>
      <c r="C10240" t="s">
        <v>32876</v>
      </c>
      <c r="D10240">
        <v>2</v>
      </c>
      <c r="E10240" t="s">
        <v>13</v>
      </c>
      <c r="F10240" t="s">
        <v>13</v>
      </c>
      <c r="H10240" s="3" t="s">
        <v>32677</v>
      </c>
      <c r="I10240" t="s">
        <v>1725</v>
      </c>
      <c r="J10240" t="s">
        <v>32877</v>
      </c>
    </row>
    <row r="10241" spans="1:10" ht="16" x14ac:dyDescent="0.2">
      <c r="A10241" t="s">
        <v>32878</v>
      </c>
      <c r="B10241" t="s">
        <v>32879</v>
      </c>
      <c r="C10241" t="s">
        <v>32880</v>
      </c>
      <c r="D10241">
        <v>1</v>
      </c>
      <c r="E10241" t="s">
        <v>13</v>
      </c>
      <c r="F10241" t="s">
        <v>13</v>
      </c>
      <c r="H10241" s="3" t="s">
        <v>32677</v>
      </c>
      <c r="I10241" t="s">
        <v>1725</v>
      </c>
      <c r="J10241" t="s">
        <v>32881</v>
      </c>
    </row>
    <row r="10242" spans="1:10" ht="16" x14ac:dyDescent="0.2">
      <c r="A10242" t="s">
        <v>32878</v>
      </c>
      <c r="B10242" t="s">
        <v>32875</v>
      </c>
      <c r="C10242" t="s">
        <v>32876</v>
      </c>
      <c r="D10242">
        <v>3</v>
      </c>
      <c r="E10242" t="s">
        <v>13</v>
      </c>
      <c r="F10242" t="s">
        <v>13</v>
      </c>
      <c r="H10242" s="3" t="s">
        <v>32677</v>
      </c>
      <c r="I10242" t="s">
        <v>1725</v>
      </c>
      <c r="J10242" t="s">
        <v>32881</v>
      </c>
    </row>
    <row r="10243" spans="1:10" ht="16" x14ac:dyDescent="0.2">
      <c r="A10243" t="s">
        <v>32882</v>
      </c>
      <c r="B10243" t="s">
        <v>32883</v>
      </c>
      <c r="C10243" t="s">
        <v>32884</v>
      </c>
      <c r="D10243">
        <v>1</v>
      </c>
      <c r="E10243" t="s">
        <v>13</v>
      </c>
      <c r="F10243" t="s">
        <v>13</v>
      </c>
      <c r="H10243" s="3" t="s">
        <v>32677</v>
      </c>
      <c r="I10243" t="s">
        <v>1725</v>
      </c>
      <c r="J10243" t="s">
        <v>32885</v>
      </c>
    </row>
    <row r="10244" spans="1:10" ht="16" x14ac:dyDescent="0.2">
      <c r="A10244" t="s">
        <v>32882</v>
      </c>
      <c r="B10244" t="s">
        <v>32886</v>
      </c>
      <c r="C10244" t="s">
        <v>32887</v>
      </c>
      <c r="D10244">
        <v>2</v>
      </c>
      <c r="E10244" t="s">
        <v>13</v>
      </c>
      <c r="F10244" t="s">
        <v>13</v>
      </c>
      <c r="H10244" s="3" t="s">
        <v>32677</v>
      </c>
      <c r="I10244" t="s">
        <v>1725</v>
      </c>
      <c r="J10244" t="s">
        <v>32885</v>
      </c>
    </row>
    <row r="10245" spans="1:10" ht="32" x14ac:dyDescent="0.2">
      <c r="A10245" t="s">
        <v>25813</v>
      </c>
      <c r="B10245" t="s">
        <v>25833</v>
      </c>
      <c r="C10245" t="s">
        <v>25834</v>
      </c>
      <c r="D10245">
        <v>2</v>
      </c>
      <c r="E10245" t="s">
        <v>13</v>
      </c>
      <c r="F10245" t="s">
        <v>13</v>
      </c>
      <c r="H10245" s="3" t="s">
        <v>32888</v>
      </c>
      <c r="I10245" t="s">
        <v>90</v>
      </c>
      <c r="J10245" t="s">
        <v>25818</v>
      </c>
    </row>
    <row r="10246" spans="1:10" ht="16" x14ac:dyDescent="0.2">
      <c r="A10246" t="s">
        <v>32889</v>
      </c>
      <c r="B10246" t="s">
        <v>32890</v>
      </c>
      <c r="C10246" t="s">
        <v>32891</v>
      </c>
      <c r="D10246">
        <v>1</v>
      </c>
      <c r="E10246" t="s">
        <v>13</v>
      </c>
      <c r="F10246" t="s">
        <v>13</v>
      </c>
      <c r="H10246" s="3" t="s">
        <v>31272</v>
      </c>
      <c r="I10246" t="s">
        <v>62</v>
      </c>
      <c r="J10246" t="s">
        <v>32892</v>
      </c>
    </row>
    <row r="10247" spans="1:10" ht="16" x14ac:dyDescent="0.2">
      <c r="A10247" t="s">
        <v>32893</v>
      </c>
      <c r="B10247" t="s">
        <v>32894</v>
      </c>
      <c r="C10247" t="s">
        <v>32895</v>
      </c>
      <c r="D10247">
        <v>1</v>
      </c>
      <c r="E10247" t="s">
        <v>13</v>
      </c>
      <c r="F10247" t="s">
        <v>137</v>
      </c>
      <c r="H10247" s="3" t="s">
        <v>32896</v>
      </c>
      <c r="I10247" t="s">
        <v>856</v>
      </c>
      <c r="J10247" t="s">
        <v>32897</v>
      </c>
    </row>
    <row r="10248" spans="1:10" ht="16" x14ac:dyDescent="0.2">
      <c r="A10248" t="s">
        <v>357</v>
      </c>
      <c r="B10248" t="s">
        <v>32898</v>
      </c>
      <c r="C10248" t="s">
        <v>32899</v>
      </c>
      <c r="D10248">
        <v>5</v>
      </c>
      <c r="E10248" t="s">
        <v>13</v>
      </c>
      <c r="F10248" t="s">
        <v>13</v>
      </c>
      <c r="H10248" s="3" t="s">
        <v>32900</v>
      </c>
      <c r="I10248" t="s">
        <v>362</v>
      </c>
      <c r="J10248" t="s">
        <v>363</v>
      </c>
    </row>
    <row r="10249" spans="1:10" ht="16" x14ac:dyDescent="0.2">
      <c r="A10249" t="s">
        <v>32901</v>
      </c>
      <c r="B10249" t="s">
        <v>21530</v>
      </c>
      <c r="C10249" t="s">
        <v>21531</v>
      </c>
      <c r="D10249">
        <v>3</v>
      </c>
      <c r="E10249" t="s">
        <v>13</v>
      </c>
      <c r="F10249" t="s">
        <v>13</v>
      </c>
      <c r="H10249" s="3" t="s">
        <v>32814</v>
      </c>
      <c r="I10249" t="s">
        <v>1489</v>
      </c>
      <c r="J10249" t="s">
        <v>32902</v>
      </c>
    </row>
    <row r="10250" spans="1:10" ht="16" x14ac:dyDescent="0.2">
      <c r="A10250" t="s">
        <v>32903</v>
      </c>
      <c r="B10250" t="s">
        <v>32904</v>
      </c>
      <c r="C10250" t="s">
        <v>32905</v>
      </c>
      <c r="D10250">
        <v>1</v>
      </c>
      <c r="E10250" t="s">
        <v>13</v>
      </c>
      <c r="F10250" t="s">
        <v>13</v>
      </c>
      <c r="H10250" s="3" t="s">
        <v>32906</v>
      </c>
      <c r="I10250" t="s">
        <v>7009</v>
      </c>
      <c r="J10250" t="s">
        <v>32907</v>
      </c>
    </row>
    <row r="10251" spans="1:10" ht="16" x14ac:dyDescent="0.2">
      <c r="A10251" t="s">
        <v>32908</v>
      </c>
      <c r="B10251" t="s">
        <v>13039</v>
      </c>
      <c r="C10251" t="s">
        <v>13040</v>
      </c>
      <c r="D10251">
        <v>1</v>
      </c>
      <c r="E10251" t="s">
        <v>13</v>
      </c>
      <c r="F10251" t="s">
        <v>13</v>
      </c>
      <c r="H10251" s="3" t="s">
        <v>30958</v>
      </c>
      <c r="I10251" t="s">
        <v>995</v>
      </c>
      <c r="J10251" t="s">
        <v>32909</v>
      </c>
    </row>
    <row r="10252" spans="1:10" ht="16" x14ac:dyDescent="0.2">
      <c r="A10252" t="s">
        <v>32910</v>
      </c>
      <c r="B10252" t="s">
        <v>32911</v>
      </c>
      <c r="C10252" t="s">
        <v>32912</v>
      </c>
      <c r="D10252">
        <v>2</v>
      </c>
      <c r="E10252" t="s">
        <v>13</v>
      </c>
      <c r="F10252" t="s">
        <v>13</v>
      </c>
      <c r="H10252" s="3" t="s">
        <v>32913</v>
      </c>
      <c r="I10252" t="s">
        <v>69</v>
      </c>
      <c r="J10252" t="s">
        <v>32914</v>
      </c>
    </row>
    <row r="10253" spans="1:10" ht="16" x14ac:dyDescent="0.2">
      <c r="A10253" t="s">
        <v>32211</v>
      </c>
      <c r="B10253" t="s">
        <v>32915</v>
      </c>
      <c r="C10253" t="s">
        <v>32916</v>
      </c>
      <c r="D10253">
        <v>2</v>
      </c>
      <c r="E10253" t="s">
        <v>13</v>
      </c>
      <c r="F10253" t="s">
        <v>13</v>
      </c>
      <c r="H10253" s="3" t="s">
        <v>32917</v>
      </c>
      <c r="I10253" t="s">
        <v>62</v>
      </c>
      <c r="J10253" t="s">
        <v>32215</v>
      </c>
    </row>
    <row r="10254" spans="1:10" x14ac:dyDescent="0.2">
      <c r="A10254" t="s">
        <v>32918</v>
      </c>
      <c r="B10254" t="s">
        <v>32919</v>
      </c>
      <c r="C10254" t="s">
        <v>32920</v>
      </c>
      <c r="D10254">
        <v>2</v>
      </c>
      <c r="E10254" t="s">
        <v>13</v>
      </c>
      <c r="F10254" t="s">
        <v>13</v>
      </c>
      <c r="J10254" t="s">
        <v>32921</v>
      </c>
    </row>
    <row r="10255" spans="1:10" x14ac:dyDescent="0.2">
      <c r="A10255" t="s">
        <v>32918</v>
      </c>
      <c r="B10255" t="s">
        <v>32922</v>
      </c>
      <c r="C10255" t="s">
        <v>32923</v>
      </c>
      <c r="D10255">
        <v>4</v>
      </c>
      <c r="E10255" t="s">
        <v>13</v>
      </c>
      <c r="F10255" t="s">
        <v>13</v>
      </c>
      <c r="J10255" t="s">
        <v>32921</v>
      </c>
    </row>
    <row r="10256" spans="1:10" ht="16" x14ac:dyDescent="0.2">
      <c r="A10256" t="s">
        <v>32924</v>
      </c>
      <c r="B10256" t="s">
        <v>32925</v>
      </c>
      <c r="C10256" t="s">
        <v>32926</v>
      </c>
      <c r="D10256">
        <v>1</v>
      </c>
      <c r="E10256" t="s">
        <v>13</v>
      </c>
      <c r="F10256" t="s">
        <v>13</v>
      </c>
      <c r="H10256" s="3" t="s">
        <v>32927</v>
      </c>
      <c r="J10256" t="s">
        <v>32928</v>
      </c>
    </row>
    <row r="10257" spans="1:10" ht="16" x14ac:dyDescent="0.2">
      <c r="A10257" t="s">
        <v>32924</v>
      </c>
      <c r="B10257" t="s">
        <v>32929</v>
      </c>
      <c r="C10257" t="s">
        <v>32930</v>
      </c>
      <c r="D10257">
        <v>2</v>
      </c>
      <c r="E10257" t="s">
        <v>13</v>
      </c>
      <c r="F10257" t="s">
        <v>13</v>
      </c>
      <c r="H10257" s="3" t="s">
        <v>32931</v>
      </c>
      <c r="J10257" t="s">
        <v>32928</v>
      </c>
    </row>
    <row r="10258" spans="1:10" ht="16" x14ac:dyDescent="0.2">
      <c r="A10258" t="s">
        <v>32924</v>
      </c>
      <c r="B10258" t="s">
        <v>32932</v>
      </c>
      <c r="C10258" t="s">
        <v>32933</v>
      </c>
      <c r="D10258">
        <v>5</v>
      </c>
      <c r="E10258" t="s">
        <v>13</v>
      </c>
      <c r="F10258" t="s">
        <v>13</v>
      </c>
      <c r="H10258" s="3" t="s">
        <v>32927</v>
      </c>
      <c r="J10258" t="s">
        <v>32928</v>
      </c>
    </row>
    <row r="10259" spans="1:10" ht="16" x14ac:dyDescent="0.2">
      <c r="A10259" t="s">
        <v>5512</v>
      </c>
      <c r="B10259" t="s">
        <v>32819</v>
      </c>
      <c r="C10259" t="s">
        <v>32820</v>
      </c>
      <c r="D10259">
        <v>4</v>
      </c>
      <c r="E10259" t="s">
        <v>13</v>
      </c>
      <c r="F10259" t="s">
        <v>13</v>
      </c>
      <c r="H10259" s="3" t="s">
        <v>32934</v>
      </c>
      <c r="I10259" t="s">
        <v>106</v>
      </c>
      <c r="J10259" t="s">
        <v>5513</v>
      </c>
    </row>
    <row r="10260" spans="1:10" ht="16" x14ac:dyDescent="0.2">
      <c r="A10260" t="s">
        <v>5512</v>
      </c>
      <c r="B10260" t="s">
        <v>32785</v>
      </c>
      <c r="C10260" t="s">
        <v>32786</v>
      </c>
      <c r="D10260">
        <v>5</v>
      </c>
      <c r="E10260" t="s">
        <v>13</v>
      </c>
      <c r="F10260" t="s">
        <v>13</v>
      </c>
      <c r="H10260" s="3" t="s">
        <v>32934</v>
      </c>
      <c r="I10260" t="s">
        <v>106</v>
      </c>
      <c r="J10260" t="s">
        <v>5513</v>
      </c>
    </row>
    <row r="10261" spans="1:10" ht="16" x14ac:dyDescent="0.2">
      <c r="A10261" t="s">
        <v>5372</v>
      </c>
      <c r="B10261" t="s">
        <v>32935</v>
      </c>
      <c r="C10261" t="s">
        <v>32936</v>
      </c>
      <c r="D10261">
        <v>5</v>
      </c>
      <c r="E10261" t="s">
        <v>13</v>
      </c>
      <c r="F10261" t="s">
        <v>13</v>
      </c>
      <c r="H10261" s="3" t="s">
        <v>32937</v>
      </c>
      <c r="I10261" t="s">
        <v>62</v>
      </c>
      <c r="J10261" t="s">
        <v>5375</v>
      </c>
    </row>
    <row r="10262" spans="1:10" x14ac:dyDescent="0.2">
      <c r="A10262" t="s">
        <v>5306</v>
      </c>
      <c r="B10262" t="s">
        <v>32938</v>
      </c>
      <c r="C10262" t="s">
        <v>32939</v>
      </c>
      <c r="D10262">
        <v>5</v>
      </c>
      <c r="E10262" t="s">
        <v>13</v>
      </c>
      <c r="F10262" t="s">
        <v>13</v>
      </c>
      <c r="J10262" t="s">
        <v>5307</v>
      </c>
    </row>
    <row r="10263" spans="1:10" ht="16" x14ac:dyDescent="0.2">
      <c r="A10263" t="s">
        <v>32940</v>
      </c>
      <c r="B10263" t="s">
        <v>32941</v>
      </c>
      <c r="C10263" t="s">
        <v>32942</v>
      </c>
      <c r="D10263">
        <v>3</v>
      </c>
      <c r="E10263" t="s">
        <v>13</v>
      </c>
      <c r="F10263" t="s">
        <v>13</v>
      </c>
      <c r="H10263" s="3" t="s">
        <v>32943</v>
      </c>
      <c r="I10263" t="s">
        <v>3086</v>
      </c>
      <c r="J10263" t="s">
        <v>32944</v>
      </c>
    </row>
    <row r="10264" spans="1:10" ht="16" x14ac:dyDescent="0.2">
      <c r="A10264" t="s">
        <v>32945</v>
      </c>
      <c r="B10264" t="s">
        <v>32946</v>
      </c>
      <c r="C10264" t="s">
        <v>32947</v>
      </c>
      <c r="D10264">
        <v>4</v>
      </c>
      <c r="E10264" t="s">
        <v>13</v>
      </c>
      <c r="F10264" t="s">
        <v>13</v>
      </c>
      <c r="H10264" s="3" t="s">
        <v>32948</v>
      </c>
      <c r="I10264" t="s">
        <v>62</v>
      </c>
      <c r="J10264" t="s">
        <v>32949</v>
      </c>
    </row>
    <row r="10265" spans="1:10" ht="16" x14ac:dyDescent="0.2">
      <c r="A10265" t="s">
        <v>32950</v>
      </c>
      <c r="B10265" t="s">
        <v>32951</v>
      </c>
      <c r="C10265" t="s">
        <v>32952</v>
      </c>
      <c r="D10265">
        <v>1</v>
      </c>
      <c r="E10265" t="s">
        <v>13</v>
      </c>
      <c r="F10265" t="s">
        <v>13</v>
      </c>
      <c r="H10265" s="3" t="s">
        <v>32953</v>
      </c>
      <c r="I10265" t="s">
        <v>1658</v>
      </c>
      <c r="J10265" t="s">
        <v>32954</v>
      </c>
    </row>
    <row r="10266" spans="1:10" ht="16" x14ac:dyDescent="0.2">
      <c r="A10266" t="s">
        <v>32950</v>
      </c>
      <c r="B10266" t="s">
        <v>32955</v>
      </c>
      <c r="C10266" t="s">
        <v>32956</v>
      </c>
      <c r="D10266">
        <v>2</v>
      </c>
      <c r="E10266" t="s">
        <v>13</v>
      </c>
      <c r="F10266" t="s">
        <v>13</v>
      </c>
      <c r="H10266" s="3" t="s">
        <v>32953</v>
      </c>
      <c r="I10266" t="s">
        <v>1658</v>
      </c>
      <c r="J10266" t="s">
        <v>32954</v>
      </c>
    </row>
    <row r="10267" spans="1:10" ht="16" x14ac:dyDescent="0.2">
      <c r="A10267" t="s">
        <v>32957</v>
      </c>
      <c r="B10267" t="s">
        <v>32958</v>
      </c>
      <c r="C10267" t="s">
        <v>32959</v>
      </c>
      <c r="D10267">
        <v>1</v>
      </c>
      <c r="E10267" t="s">
        <v>13</v>
      </c>
      <c r="F10267" t="s">
        <v>13</v>
      </c>
      <c r="H10267" s="3" t="s">
        <v>32960</v>
      </c>
      <c r="I10267" t="s">
        <v>6730</v>
      </c>
      <c r="J10267" t="s">
        <v>32961</v>
      </c>
    </row>
    <row r="10268" spans="1:10" x14ac:dyDescent="0.2">
      <c r="A10268" t="s">
        <v>32962</v>
      </c>
      <c r="B10268" t="s">
        <v>32963</v>
      </c>
      <c r="C10268" t="s">
        <v>32964</v>
      </c>
      <c r="D10268">
        <v>1</v>
      </c>
      <c r="E10268" t="s">
        <v>13</v>
      </c>
      <c r="F10268" t="s">
        <v>13</v>
      </c>
      <c r="J10268" t="s">
        <v>32965</v>
      </c>
    </row>
    <row r="10269" spans="1:10" ht="16" x14ac:dyDescent="0.2">
      <c r="A10269" t="s">
        <v>32966</v>
      </c>
      <c r="B10269" t="s">
        <v>32967</v>
      </c>
      <c r="C10269" t="s">
        <v>32968</v>
      </c>
      <c r="D10269">
        <v>1</v>
      </c>
      <c r="E10269" t="s">
        <v>13</v>
      </c>
      <c r="F10269" t="s">
        <v>13</v>
      </c>
      <c r="H10269" s="3" t="s">
        <v>32969</v>
      </c>
      <c r="I10269" t="s">
        <v>817</v>
      </c>
      <c r="J10269" t="s">
        <v>32970</v>
      </c>
    </row>
    <row r="10270" spans="1:10" x14ac:dyDescent="0.2">
      <c r="A10270" t="s">
        <v>24496</v>
      </c>
      <c r="B10270" t="s">
        <v>32971</v>
      </c>
      <c r="C10270" t="s">
        <v>32972</v>
      </c>
      <c r="D10270">
        <v>1</v>
      </c>
      <c r="E10270" t="s">
        <v>13</v>
      </c>
      <c r="F10270" t="s">
        <v>13</v>
      </c>
      <c r="J10270" t="s">
        <v>24499</v>
      </c>
    </row>
    <row r="10271" spans="1:10" x14ac:dyDescent="0.2">
      <c r="A10271" t="s">
        <v>32973</v>
      </c>
      <c r="B10271" t="s">
        <v>32974</v>
      </c>
      <c r="C10271" t="s">
        <v>32975</v>
      </c>
      <c r="D10271">
        <v>1</v>
      </c>
      <c r="E10271" t="s">
        <v>13</v>
      </c>
      <c r="F10271" t="s">
        <v>13</v>
      </c>
      <c r="J10271" t="s">
        <v>32976</v>
      </c>
    </row>
    <row r="10272" spans="1:10" ht="16" x14ac:dyDescent="0.2">
      <c r="A10272" t="s">
        <v>27526</v>
      </c>
      <c r="B10272" t="s">
        <v>32977</v>
      </c>
      <c r="C10272" t="s">
        <v>32978</v>
      </c>
      <c r="D10272">
        <v>1</v>
      </c>
      <c r="E10272" t="s">
        <v>13</v>
      </c>
      <c r="F10272" t="s">
        <v>13</v>
      </c>
      <c r="H10272" s="3" t="s">
        <v>32979</v>
      </c>
      <c r="I10272" t="s">
        <v>3086</v>
      </c>
      <c r="J10272" t="s">
        <v>27527</v>
      </c>
    </row>
    <row r="10273" spans="1:10" ht="16" x14ac:dyDescent="0.2">
      <c r="A10273" t="s">
        <v>27526</v>
      </c>
      <c r="B10273" t="s">
        <v>32980</v>
      </c>
      <c r="C10273" t="s">
        <v>32981</v>
      </c>
      <c r="D10273">
        <v>3</v>
      </c>
      <c r="E10273" t="s">
        <v>13</v>
      </c>
      <c r="F10273" t="s">
        <v>13</v>
      </c>
      <c r="H10273" s="3" t="s">
        <v>32979</v>
      </c>
      <c r="I10273" t="s">
        <v>3086</v>
      </c>
      <c r="J10273" t="s">
        <v>27527</v>
      </c>
    </row>
    <row r="10274" spans="1:10" ht="16" x14ac:dyDescent="0.2">
      <c r="A10274" t="s">
        <v>27526</v>
      </c>
      <c r="B10274" t="s">
        <v>24403</v>
      </c>
      <c r="C10274" t="s">
        <v>24404</v>
      </c>
      <c r="D10274">
        <v>4</v>
      </c>
      <c r="E10274" t="s">
        <v>13</v>
      </c>
      <c r="F10274" t="s">
        <v>13</v>
      </c>
      <c r="H10274" s="3" t="s">
        <v>32982</v>
      </c>
      <c r="I10274" t="s">
        <v>3086</v>
      </c>
      <c r="J10274" t="s">
        <v>27527</v>
      </c>
    </row>
    <row r="10275" spans="1:10" ht="16" x14ac:dyDescent="0.2">
      <c r="A10275" t="s">
        <v>27526</v>
      </c>
      <c r="B10275" t="s">
        <v>24405</v>
      </c>
      <c r="C10275" t="s">
        <v>24406</v>
      </c>
      <c r="D10275">
        <v>5</v>
      </c>
      <c r="E10275" t="s">
        <v>13</v>
      </c>
      <c r="F10275" t="s">
        <v>13</v>
      </c>
      <c r="H10275" s="3" t="s">
        <v>32982</v>
      </c>
      <c r="I10275" t="s">
        <v>3086</v>
      </c>
      <c r="J10275" t="s">
        <v>27527</v>
      </c>
    </row>
    <row r="10276" spans="1:10" ht="16" x14ac:dyDescent="0.2">
      <c r="A10276" t="s">
        <v>27526</v>
      </c>
      <c r="B10276" t="s">
        <v>24398</v>
      </c>
      <c r="C10276" t="s">
        <v>24399</v>
      </c>
      <c r="D10276">
        <v>6</v>
      </c>
      <c r="E10276" t="s">
        <v>13</v>
      </c>
      <c r="F10276" t="s">
        <v>13</v>
      </c>
      <c r="H10276" s="3" t="s">
        <v>32982</v>
      </c>
      <c r="I10276" t="s">
        <v>3086</v>
      </c>
      <c r="J10276" t="s">
        <v>27527</v>
      </c>
    </row>
    <row r="10277" spans="1:10" ht="16" x14ac:dyDescent="0.2">
      <c r="A10277" t="s">
        <v>27526</v>
      </c>
      <c r="B10277" t="s">
        <v>24407</v>
      </c>
      <c r="C10277" t="s">
        <v>24408</v>
      </c>
      <c r="D10277">
        <v>7</v>
      </c>
      <c r="E10277" t="s">
        <v>13</v>
      </c>
      <c r="F10277" t="s">
        <v>13</v>
      </c>
      <c r="H10277" s="3" t="s">
        <v>32982</v>
      </c>
      <c r="I10277" t="s">
        <v>3086</v>
      </c>
      <c r="J10277" t="s">
        <v>27527</v>
      </c>
    </row>
    <row r="10278" spans="1:10" ht="16" x14ac:dyDescent="0.2">
      <c r="A10278" t="s">
        <v>32983</v>
      </c>
      <c r="B10278" t="s">
        <v>32984</v>
      </c>
      <c r="C10278" t="s">
        <v>32985</v>
      </c>
      <c r="D10278">
        <v>1</v>
      </c>
      <c r="E10278" t="s">
        <v>13</v>
      </c>
      <c r="F10278" t="s">
        <v>13</v>
      </c>
      <c r="H10278" s="3" t="s">
        <v>32986</v>
      </c>
      <c r="I10278" t="s">
        <v>1208</v>
      </c>
      <c r="J10278" t="s">
        <v>32987</v>
      </c>
    </row>
    <row r="10279" spans="1:10" x14ac:dyDescent="0.2">
      <c r="A10279" t="s">
        <v>32988</v>
      </c>
      <c r="B10279" t="s">
        <v>32989</v>
      </c>
      <c r="C10279" t="s">
        <v>32990</v>
      </c>
      <c r="D10279">
        <v>2</v>
      </c>
      <c r="E10279" t="s">
        <v>13</v>
      </c>
      <c r="F10279" t="s">
        <v>13</v>
      </c>
      <c r="J10279" t="s">
        <v>32991</v>
      </c>
    </row>
    <row r="10280" spans="1:10" ht="16" x14ac:dyDescent="0.2">
      <c r="A10280" t="s">
        <v>32992</v>
      </c>
      <c r="B10280" t="s">
        <v>15073</v>
      </c>
      <c r="C10280" t="s">
        <v>15074</v>
      </c>
      <c r="D10280">
        <v>1</v>
      </c>
      <c r="E10280" t="s">
        <v>13</v>
      </c>
      <c r="F10280" t="s">
        <v>13</v>
      </c>
      <c r="H10280" s="3" t="s">
        <v>32993</v>
      </c>
      <c r="I10280" t="s">
        <v>32993</v>
      </c>
      <c r="J10280" t="s">
        <v>32994</v>
      </c>
    </row>
    <row r="10281" spans="1:10" x14ac:dyDescent="0.2">
      <c r="A10281" t="s">
        <v>32995</v>
      </c>
      <c r="B10281" t="s">
        <v>32996</v>
      </c>
      <c r="C10281" t="s">
        <v>32997</v>
      </c>
      <c r="D10281">
        <v>1</v>
      </c>
      <c r="E10281" t="s">
        <v>13</v>
      </c>
      <c r="F10281" t="s">
        <v>13</v>
      </c>
      <c r="J10281" t="s">
        <v>32998</v>
      </c>
    </row>
    <row r="10282" spans="1:10" ht="16" x14ac:dyDescent="0.2">
      <c r="A10282" t="s">
        <v>21155</v>
      </c>
      <c r="B10282" t="s">
        <v>32999</v>
      </c>
      <c r="C10282" t="s">
        <v>33000</v>
      </c>
      <c r="D10282">
        <v>4</v>
      </c>
      <c r="E10282" t="s">
        <v>13</v>
      </c>
      <c r="F10282" t="s">
        <v>13</v>
      </c>
      <c r="H10282" s="3" t="s">
        <v>33001</v>
      </c>
      <c r="I10282" t="s">
        <v>106</v>
      </c>
      <c r="J10282" t="s">
        <v>21159</v>
      </c>
    </row>
    <row r="10283" spans="1:10" ht="16" x14ac:dyDescent="0.2">
      <c r="A10283" t="s">
        <v>33002</v>
      </c>
      <c r="B10283" t="s">
        <v>33003</v>
      </c>
      <c r="C10283" t="s">
        <v>33004</v>
      </c>
      <c r="D10283">
        <v>3</v>
      </c>
      <c r="E10283" t="s">
        <v>13</v>
      </c>
      <c r="F10283" t="s">
        <v>13</v>
      </c>
      <c r="H10283" s="3" t="s">
        <v>33005</v>
      </c>
      <c r="I10283" t="s">
        <v>7872</v>
      </c>
      <c r="J10283" t="s">
        <v>33006</v>
      </c>
    </row>
    <row r="10284" spans="1:10" ht="16" x14ac:dyDescent="0.2">
      <c r="A10284" t="s">
        <v>33002</v>
      </c>
      <c r="B10284" t="s">
        <v>33007</v>
      </c>
      <c r="C10284" t="s">
        <v>33008</v>
      </c>
      <c r="D10284">
        <v>1</v>
      </c>
      <c r="E10284" t="s">
        <v>13</v>
      </c>
      <c r="F10284" t="s">
        <v>13</v>
      </c>
      <c r="H10284" s="3" t="s">
        <v>33009</v>
      </c>
      <c r="I10284" t="s">
        <v>7872</v>
      </c>
      <c r="J10284" t="s">
        <v>33006</v>
      </c>
    </row>
    <row r="10285" spans="1:10" ht="16" x14ac:dyDescent="0.2">
      <c r="A10285" t="s">
        <v>33010</v>
      </c>
      <c r="B10285" t="s">
        <v>30943</v>
      </c>
      <c r="C10285" t="s">
        <v>30944</v>
      </c>
      <c r="D10285">
        <v>1</v>
      </c>
      <c r="E10285" t="s">
        <v>13</v>
      </c>
      <c r="F10285" t="s">
        <v>13</v>
      </c>
      <c r="H10285" s="3" t="s">
        <v>33011</v>
      </c>
      <c r="I10285" t="s">
        <v>146</v>
      </c>
      <c r="J10285" t="s">
        <v>33012</v>
      </c>
    </row>
    <row r="10286" spans="1:10" ht="16" x14ac:dyDescent="0.2">
      <c r="A10286" t="s">
        <v>33013</v>
      </c>
      <c r="B10286" t="s">
        <v>33014</v>
      </c>
      <c r="C10286" t="s">
        <v>33015</v>
      </c>
      <c r="D10286">
        <v>2</v>
      </c>
      <c r="E10286" t="s">
        <v>13</v>
      </c>
      <c r="F10286" t="s">
        <v>13</v>
      </c>
      <c r="H10286" s="3" t="s">
        <v>33016</v>
      </c>
      <c r="I10286" t="s">
        <v>292</v>
      </c>
      <c r="J10286" t="s">
        <v>33017</v>
      </c>
    </row>
    <row r="10287" spans="1:10" ht="16" x14ac:dyDescent="0.2">
      <c r="A10287" t="s">
        <v>33018</v>
      </c>
      <c r="B10287" t="s">
        <v>33019</v>
      </c>
      <c r="C10287" t="s">
        <v>33020</v>
      </c>
      <c r="D10287">
        <v>4</v>
      </c>
      <c r="E10287" t="s">
        <v>13</v>
      </c>
      <c r="F10287" t="s">
        <v>13</v>
      </c>
      <c r="H10287" s="3" t="s">
        <v>33021</v>
      </c>
      <c r="I10287" t="s">
        <v>62</v>
      </c>
      <c r="J10287" t="s">
        <v>33022</v>
      </c>
    </row>
    <row r="10288" spans="1:10" ht="16" x14ac:dyDescent="0.2">
      <c r="A10288" t="s">
        <v>33023</v>
      </c>
      <c r="B10288" t="s">
        <v>33024</v>
      </c>
      <c r="C10288" t="s">
        <v>33025</v>
      </c>
      <c r="D10288">
        <v>1</v>
      </c>
      <c r="E10288" t="s">
        <v>13</v>
      </c>
      <c r="F10288" t="s">
        <v>13</v>
      </c>
      <c r="H10288" s="3" t="s">
        <v>33026</v>
      </c>
      <c r="I10288" t="s">
        <v>12628</v>
      </c>
      <c r="J10288" t="s">
        <v>33027</v>
      </c>
    </row>
    <row r="10289" spans="1:10" ht="16" x14ac:dyDescent="0.2">
      <c r="A10289" t="s">
        <v>6359</v>
      </c>
      <c r="B10289" t="s">
        <v>33028</v>
      </c>
      <c r="C10289" t="s">
        <v>33029</v>
      </c>
      <c r="D10289">
        <v>3</v>
      </c>
      <c r="E10289" t="s">
        <v>13</v>
      </c>
      <c r="F10289" t="s">
        <v>13</v>
      </c>
      <c r="H10289" s="3" t="s">
        <v>33030</v>
      </c>
      <c r="I10289" t="s">
        <v>404</v>
      </c>
      <c r="J10289" t="s">
        <v>6364</v>
      </c>
    </row>
    <row r="10290" spans="1:10" x14ac:dyDescent="0.2">
      <c r="A10290" t="s">
        <v>1020</v>
      </c>
      <c r="B10290" t="s">
        <v>33031</v>
      </c>
      <c r="C10290" t="s">
        <v>33032</v>
      </c>
      <c r="D10290">
        <v>5</v>
      </c>
      <c r="E10290" t="s">
        <v>13</v>
      </c>
      <c r="F10290" t="s">
        <v>13</v>
      </c>
      <c r="J10290" t="s">
        <v>1024</v>
      </c>
    </row>
    <row r="10291" spans="1:10" ht="16" x14ac:dyDescent="0.2">
      <c r="A10291" t="s">
        <v>16755</v>
      </c>
      <c r="B10291" t="s">
        <v>9771</v>
      </c>
      <c r="C10291" t="s">
        <v>33033</v>
      </c>
      <c r="D10291">
        <v>4</v>
      </c>
      <c r="E10291" t="s">
        <v>13</v>
      </c>
      <c r="F10291" t="s">
        <v>13</v>
      </c>
      <c r="H10291" s="3" t="s">
        <v>33034</v>
      </c>
      <c r="I10291" t="s">
        <v>1033</v>
      </c>
      <c r="J10291" t="s">
        <v>16760</v>
      </c>
    </row>
    <row r="10292" spans="1:10" x14ac:dyDescent="0.2">
      <c r="A10292" t="s">
        <v>33035</v>
      </c>
      <c r="B10292" t="s">
        <v>33036</v>
      </c>
      <c r="C10292" t="s">
        <v>33037</v>
      </c>
      <c r="D10292">
        <v>1</v>
      </c>
      <c r="E10292" t="s">
        <v>13</v>
      </c>
      <c r="F10292" t="s">
        <v>13</v>
      </c>
      <c r="J10292" t="s">
        <v>33038</v>
      </c>
    </row>
    <row r="10293" spans="1:10" x14ac:dyDescent="0.2">
      <c r="A10293" t="s">
        <v>33035</v>
      </c>
      <c r="B10293" t="s">
        <v>33039</v>
      </c>
      <c r="C10293" t="s">
        <v>33040</v>
      </c>
      <c r="D10293">
        <v>2</v>
      </c>
      <c r="E10293" t="s">
        <v>13</v>
      </c>
      <c r="F10293" t="s">
        <v>13</v>
      </c>
      <c r="J10293" t="s">
        <v>33038</v>
      </c>
    </row>
    <row r="10294" spans="1:10" ht="16" x14ac:dyDescent="0.2">
      <c r="A10294" t="s">
        <v>7562</v>
      </c>
      <c r="B10294" t="s">
        <v>32859</v>
      </c>
      <c r="C10294" t="s">
        <v>32860</v>
      </c>
      <c r="D10294">
        <v>3</v>
      </c>
      <c r="E10294" t="s">
        <v>13</v>
      </c>
      <c r="F10294" t="s">
        <v>13</v>
      </c>
      <c r="H10294" s="3" t="s">
        <v>32861</v>
      </c>
      <c r="I10294" t="s">
        <v>315</v>
      </c>
      <c r="J10294" t="s">
        <v>7564</v>
      </c>
    </row>
    <row r="10295" spans="1:10" x14ac:dyDescent="0.2">
      <c r="A10295" t="s">
        <v>33041</v>
      </c>
      <c r="B10295" t="s">
        <v>33042</v>
      </c>
      <c r="C10295" t="s">
        <v>33043</v>
      </c>
      <c r="D10295">
        <v>1</v>
      </c>
      <c r="E10295" t="s">
        <v>13</v>
      </c>
      <c r="F10295" t="s">
        <v>13</v>
      </c>
      <c r="J10295" t="s">
        <v>33044</v>
      </c>
    </row>
    <row r="10296" spans="1:10" ht="16" x14ac:dyDescent="0.2">
      <c r="A10296" t="s">
        <v>4671</v>
      </c>
      <c r="B10296" t="s">
        <v>543</v>
      </c>
      <c r="C10296" t="s">
        <v>33045</v>
      </c>
      <c r="D10296">
        <v>4</v>
      </c>
      <c r="E10296" t="s">
        <v>13</v>
      </c>
      <c r="F10296" t="s">
        <v>13</v>
      </c>
      <c r="H10296" s="3" t="s">
        <v>33046</v>
      </c>
      <c r="I10296" t="s">
        <v>547</v>
      </c>
      <c r="J10296" t="s">
        <v>4675</v>
      </c>
    </row>
    <row r="10297" spans="1:10" x14ac:dyDescent="0.2">
      <c r="A10297" t="s">
        <v>33047</v>
      </c>
      <c r="B10297" t="s">
        <v>31359</v>
      </c>
      <c r="C10297" t="s">
        <v>31360</v>
      </c>
      <c r="D10297">
        <v>4</v>
      </c>
      <c r="E10297" t="s">
        <v>13</v>
      </c>
      <c r="F10297" t="s">
        <v>13</v>
      </c>
      <c r="J10297" t="s">
        <v>33048</v>
      </c>
    </row>
    <row r="10298" spans="1:10" x14ac:dyDescent="0.2">
      <c r="A10298" t="s">
        <v>33049</v>
      </c>
      <c r="B10298" t="s">
        <v>33050</v>
      </c>
      <c r="C10298" t="s">
        <v>33051</v>
      </c>
      <c r="D10298">
        <v>1</v>
      </c>
      <c r="E10298" t="s">
        <v>13</v>
      </c>
      <c r="F10298" t="s">
        <v>13</v>
      </c>
      <c r="J10298" t="s">
        <v>33052</v>
      </c>
    </row>
    <row r="10299" spans="1:10" ht="16" x14ac:dyDescent="0.2">
      <c r="A10299" t="s">
        <v>5538</v>
      </c>
      <c r="B10299" t="s">
        <v>32819</v>
      </c>
      <c r="C10299" t="s">
        <v>32820</v>
      </c>
      <c r="D10299">
        <v>4</v>
      </c>
      <c r="E10299" t="s">
        <v>13</v>
      </c>
      <c r="F10299" t="s">
        <v>13</v>
      </c>
      <c r="H10299" s="3" t="s">
        <v>32934</v>
      </c>
      <c r="I10299" t="s">
        <v>106</v>
      </c>
      <c r="J10299" t="s">
        <v>5539</v>
      </c>
    </row>
    <row r="10300" spans="1:10" ht="16" x14ac:dyDescent="0.2">
      <c r="A10300" t="s">
        <v>19635</v>
      </c>
      <c r="B10300" t="s">
        <v>1638</v>
      </c>
      <c r="C10300" t="s">
        <v>33053</v>
      </c>
      <c r="D10300">
        <v>4</v>
      </c>
      <c r="E10300" t="s">
        <v>13</v>
      </c>
      <c r="F10300" t="s">
        <v>13</v>
      </c>
      <c r="H10300" s="3" t="s">
        <v>33054</v>
      </c>
      <c r="I10300" t="s">
        <v>817</v>
      </c>
      <c r="J10300" t="s">
        <v>19638</v>
      </c>
    </row>
    <row r="10301" spans="1:10" ht="16" x14ac:dyDescent="0.2">
      <c r="A10301" t="s">
        <v>33055</v>
      </c>
      <c r="B10301" t="s">
        <v>33056</v>
      </c>
      <c r="C10301" t="s">
        <v>33057</v>
      </c>
      <c r="D10301">
        <v>1</v>
      </c>
      <c r="E10301" t="s">
        <v>13</v>
      </c>
      <c r="F10301" t="s">
        <v>13</v>
      </c>
      <c r="H10301" s="3" t="s">
        <v>33058</v>
      </c>
      <c r="I10301" t="s">
        <v>547</v>
      </c>
      <c r="J10301" t="s">
        <v>33059</v>
      </c>
    </row>
    <row r="10302" spans="1:10" ht="16" x14ac:dyDescent="0.2">
      <c r="A10302" t="s">
        <v>33055</v>
      </c>
      <c r="B10302" t="s">
        <v>33060</v>
      </c>
      <c r="C10302" t="s">
        <v>33061</v>
      </c>
      <c r="D10302">
        <v>2</v>
      </c>
      <c r="E10302" t="s">
        <v>13</v>
      </c>
      <c r="F10302" t="s">
        <v>13</v>
      </c>
      <c r="H10302" s="3" t="s">
        <v>33058</v>
      </c>
      <c r="I10302" t="s">
        <v>547</v>
      </c>
      <c r="J10302" t="s">
        <v>33059</v>
      </c>
    </row>
    <row r="10303" spans="1:10" ht="16" x14ac:dyDescent="0.2">
      <c r="A10303" t="s">
        <v>33055</v>
      </c>
      <c r="B10303" t="s">
        <v>33062</v>
      </c>
      <c r="C10303" t="s">
        <v>33063</v>
      </c>
      <c r="D10303">
        <v>3</v>
      </c>
      <c r="E10303" t="s">
        <v>13</v>
      </c>
      <c r="F10303" t="s">
        <v>13</v>
      </c>
      <c r="H10303" s="3" t="s">
        <v>33058</v>
      </c>
      <c r="I10303" t="s">
        <v>547</v>
      </c>
      <c r="J10303" t="s">
        <v>33059</v>
      </c>
    </row>
    <row r="10304" spans="1:10" ht="16" x14ac:dyDescent="0.2">
      <c r="A10304" t="s">
        <v>33055</v>
      </c>
      <c r="B10304" t="s">
        <v>33064</v>
      </c>
      <c r="C10304" t="s">
        <v>33065</v>
      </c>
      <c r="D10304">
        <v>4</v>
      </c>
      <c r="E10304" t="s">
        <v>13</v>
      </c>
      <c r="F10304" t="s">
        <v>13</v>
      </c>
      <c r="H10304" s="3" t="s">
        <v>33058</v>
      </c>
      <c r="I10304" t="s">
        <v>547</v>
      </c>
      <c r="J10304" t="s">
        <v>33059</v>
      </c>
    </row>
    <row r="10305" spans="1:10" ht="16" x14ac:dyDescent="0.2">
      <c r="A10305" t="s">
        <v>2977</v>
      </c>
      <c r="B10305" t="s">
        <v>33066</v>
      </c>
      <c r="C10305" t="s">
        <v>33067</v>
      </c>
      <c r="D10305">
        <v>3</v>
      </c>
      <c r="E10305" t="s">
        <v>13</v>
      </c>
      <c r="F10305" t="s">
        <v>13</v>
      </c>
      <c r="H10305" s="3" t="s">
        <v>33068</v>
      </c>
      <c r="I10305" t="s">
        <v>69</v>
      </c>
      <c r="J10305" t="s">
        <v>2982</v>
      </c>
    </row>
    <row r="10306" spans="1:10" ht="16" x14ac:dyDescent="0.2">
      <c r="A10306" t="s">
        <v>22524</v>
      </c>
      <c r="B10306" t="s">
        <v>33069</v>
      </c>
      <c r="C10306" t="s">
        <v>33070</v>
      </c>
      <c r="D10306">
        <v>4</v>
      </c>
      <c r="E10306" t="s">
        <v>13</v>
      </c>
      <c r="F10306" t="s">
        <v>13</v>
      </c>
      <c r="H10306" s="3" t="s">
        <v>33071</v>
      </c>
      <c r="I10306" t="s">
        <v>47</v>
      </c>
      <c r="J10306" t="s">
        <v>22529</v>
      </c>
    </row>
    <row r="10307" spans="1:10" ht="16" x14ac:dyDescent="0.2">
      <c r="A10307" t="s">
        <v>15183</v>
      </c>
      <c r="B10307" t="s">
        <v>33072</v>
      </c>
      <c r="C10307" t="s">
        <v>33073</v>
      </c>
      <c r="D10307">
        <v>1</v>
      </c>
      <c r="E10307" t="s">
        <v>13</v>
      </c>
      <c r="F10307" t="s">
        <v>13</v>
      </c>
      <c r="H10307" s="3" t="s">
        <v>33074</v>
      </c>
      <c r="I10307" t="s">
        <v>69</v>
      </c>
      <c r="J10307" t="s">
        <v>15188</v>
      </c>
    </row>
    <row r="10308" spans="1:10" ht="16" x14ac:dyDescent="0.2">
      <c r="A10308" t="s">
        <v>33075</v>
      </c>
      <c r="B10308" t="s">
        <v>33076</v>
      </c>
      <c r="C10308" t="s">
        <v>33077</v>
      </c>
      <c r="D10308">
        <v>1</v>
      </c>
      <c r="E10308" t="s">
        <v>13</v>
      </c>
      <c r="F10308" t="s">
        <v>13</v>
      </c>
      <c r="H10308" s="3" t="s">
        <v>33078</v>
      </c>
      <c r="I10308" t="s">
        <v>215</v>
      </c>
      <c r="J10308" t="s">
        <v>33079</v>
      </c>
    </row>
    <row r="10309" spans="1:10" ht="16" x14ac:dyDescent="0.2">
      <c r="A10309" t="s">
        <v>33075</v>
      </c>
      <c r="B10309" t="s">
        <v>33080</v>
      </c>
      <c r="C10309" t="s">
        <v>33081</v>
      </c>
      <c r="D10309">
        <v>2</v>
      </c>
      <c r="E10309" t="s">
        <v>13</v>
      </c>
      <c r="F10309" t="s">
        <v>13</v>
      </c>
      <c r="H10309" s="3" t="s">
        <v>33078</v>
      </c>
      <c r="I10309" t="s">
        <v>215</v>
      </c>
      <c r="J10309" t="s">
        <v>33079</v>
      </c>
    </row>
    <row r="10310" spans="1:10" ht="16" x14ac:dyDescent="0.2">
      <c r="A10310" t="s">
        <v>33075</v>
      </c>
      <c r="B10310" t="s">
        <v>33082</v>
      </c>
      <c r="C10310" t="s">
        <v>33083</v>
      </c>
      <c r="D10310">
        <v>3</v>
      </c>
      <c r="E10310" t="s">
        <v>13</v>
      </c>
      <c r="F10310" t="s">
        <v>13</v>
      </c>
      <c r="H10310" s="3" t="s">
        <v>33078</v>
      </c>
      <c r="I10310" t="s">
        <v>215</v>
      </c>
      <c r="J10310" t="s">
        <v>33079</v>
      </c>
    </row>
    <row r="10311" spans="1:10" ht="16" x14ac:dyDescent="0.2">
      <c r="A10311" t="s">
        <v>5538</v>
      </c>
      <c r="B10311" t="s">
        <v>32785</v>
      </c>
      <c r="C10311" t="s">
        <v>32786</v>
      </c>
      <c r="D10311">
        <v>3</v>
      </c>
      <c r="E10311" t="s">
        <v>13</v>
      </c>
      <c r="F10311" t="s">
        <v>13</v>
      </c>
      <c r="H10311" s="3" t="s">
        <v>32934</v>
      </c>
      <c r="I10311" t="s">
        <v>106</v>
      </c>
      <c r="J10311" t="s">
        <v>5539</v>
      </c>
    </row>
    <row r="10312" spans="1:10" ht="16" x14ac:dyDescent="0.2">
      <c r="A10312" t="s">
        <v>33084</v>
      </c>
      <c r="B10312" t="s">
        <v>33085</v>
      </c>
      <c r="C10312" t="s">
        <v>33086</v>
      </c>
      <c r="D10312">
        <v>2</v>
      </c>
      <c r="E10312" t="s">
        <v>13</v>
      </c>
      <c r="F10312" t="s">
        <v>13</v>
      </c>
      <c r="H10312" s="3" t="s">
        <v>33087</v>
      </c>
      <c r="I10312" t="s">
        <v>509</v>
      </c>
      <c r="J10312" t="s">
        <v>33088</v>
      </c>
    </row>
    <row r="10313" spans="1:10" ht="16" x14ac:dyDescent="0.2">
      <c r="A10313" t="s">
        <v>33084</v>
      </c>
      <c r="B10313" t="s">
        <v>33089</v>
      </c>
      <c r="C10313" t="s">
        <v>33090</v>
      </c>
      <c r="D10313">
        <v>3</v>
      </c>
      <c r="E10313" t="s">
        <v>13</v>
      </c>
      <c r="F10313" t="s">
        <v>13</v>
      </c>
      <c r="H10313" s="3" t="s">
        <v>33091</v>
      </c>
      <c r="I10313" t="s">
        <v>509</v>
      </c>
      <c r="J10313" t="s">
        <v>33088</v>
      </c>
    </row>
    <row r="10314" spans="1:10" ht="16" x14ac:dyDescent="0.2">
      <c r="A10314" t="s">
        <v>504</v>
      </c>
      <c r="B10314" t="s">
        <v>33092</v>
      </c>
      <c r="C10314" t="s">
        <v>33093</v>
      </c>
      <c r="D10314">
        <v>7</v>
      </c>
      <c r="E10314" t="s">
        <v>13</v>
      </c>
      <c r="F10314" t="s">
        <v>13</v>
      </c>
      <c r="H10314" s="3" t="s">
        <v>33094</v>
      </c>
      <c r="I10314" t="s">
        <v>509</v>
      </c>
      <c r="J10314" t="s">
        <v>510</v>
      </c>
    </row>
    <row r="10315" spans="1:10" ht="16" x14ac:dyDescent="0.2">
      <c r="A10315" t="s">
        <v>33095</v>
      </c>
      <c r="B10315" t="s">
        <v>33096</v>
      </c>
      <c r="C10315" t="s">
        <v>33097</v>
      </c>
      <c r="D10315">
        <v>2</v>
      </c>
      <c r="E10315" t="s">
        <v>13</v>
      </c>
      <c r="F10315" t="s">
        <v>13</v>
      </c>
      <c r="H10315" s="3" t="s">
        <v>33098</v>
      </c>
      <c r="I10315" t="s">
        <v>817</v>
      </c>
      <c r="J10315" t="s">
        <v>33099</v>
      </c>
    </row>
    <row r="10316" spans="1:10" ht="16" x14ac:dyDescent="0.2">
      <c r="A10316" t="s">
        <v>16083</v>
      </c>
      <c r="B10316" t="s">
        <v>33100</v>
      </c>
      <c r="C10316" t="s">
        <v>33101</v>
      </c>
      <c r="D10316">
        <v>3</v>
      </c>
      <c r="E10316" t="s">
        <v>13</v>
      </c>
      <c r="F10316" t="s">
        <v>13</v>
      </c>
      <c r="H10316" s="3" t="s">
        <v>33102</v>
      </c>
      <c r="I10316" t="s">
        <v>69</v>
      </c>
      <c r="J10316" t="s">
        <v>16087</v>
      </c>
    </row>
    <row r="10317" spans="1:10" ht="16" x14ac:dyDescent="0.2">
      <c r="A10317" t="s">
        <v>33103</v>
      </c>
      <c r="B10317" t="s">
        <v>33104</v>
      </c>
      <c r="C10317" t="s">
        <v>33105</v>
      </c>
      <c r="D10317">
        <v>2</v>
      </c>
      <c r="E10317" t="s">
        <v>13</v>
      </c>
      <c r="F10317" t="s">
        <v>13</v>
      </c>
      <c r="H10317" s="3" t="s">
        <v>33106</v>
      </c>
      <c r="I10317" t="s">
        <v>146</v>
      </c>
      <c r="J10317" t="s">
        <v>33107</v>
      </c>
    </row>
    <row r="10318" spans="1:10" x14ac:dyDescent="0.2">
      <c r="A10318" t="s">
        <v>33108</v>
      </c>
      <c r="B10318" t="s">
        <v>33109</v>
      </c>
      <c r="C10318" t="s">
        <v>33110</v>
      </c>
      <c r="D10318">
        <v>1</v>
      </c>
      <c r="E10318" t="s">
        <v>13</v>
      </c>
      <c r="F10318" t="s">
        <v>13</v>
      </c>
      <c r="J10318" t="s">
        <v>33111</v>
      </c>
    </row>
    <row r="10319" spans="1:10" ht="16" x14ac:dyDescent="0.2">
      <c r="A10319" t="s">
        <v>33112</v>
      </c>
      <c r="B10319" t="s">
        <v>33113</v>
      </c>
      <c r="C10319" t="s">
        <v>33114</v>
      </c>
      <c r="D10319">
        <v>3</v>
      </c>
      <c r="E10319" t="s">
        <v>13</v>
      </c>
      <c r="F10319" t="s">
        <v>13</v>
      </c>
      <c r="H10319" s="3" t="s">
        <v>33115</v>
      </c>
      <c r="I10319" t="s">
        <v>315</v>
      </c>
      <c r="J10319" t="s">
        <v>33116</v>
      </c>
    </row>
    <row r="10320" spans="1:10" ht="16" x14ac:dyDescent="0.2">
      <c r="A10320" t="s">
        <v>33112</v>
      </c>
      <c r="B10320" t="s">
        <v>33117</v>
      </c>
      <c r="C10320" t="s">
        <v>33118</v>
      </c>
      <c r="D10320">
        <v>4</v>
      </c>
      <c r="E10320" t="s">
        <v>13</v>
      </c>
      <c r="F10320" t="s">
        <v>13</v>
      </c>
      <c r="H10320" s="3" t="s">
        <v>33119</v>
      </c>
      <c r="I10320" t="s">
        <v>315</v>
      </c>
      <c r="J10320" t="s">
        <v>33116</v>
      </c>
    </row>
    <row r="10321" spans="1:10" ht="16" x14ac:dyDescent="0.2">
      <c r="A10321" t="s">
        <v>33120</v>
      </c>
      <c r="B10321" t="s">
        <v>33121</v>
      </c>
      <c r="C10321" t="s">
        <v>33122</v>
      </c>
      <c r="D10321">
        <v>1</v>
      </c>
      <c r="E10321" t="s">
        <v>13</v>
      </c>
      <c r="F10321" t="s">
        <v>13</v>
      </c>
      <c r="H10321" s="3" t="s">
        <v>33123</v>
      </c>
      <c r="I10321" t="s">
        <v>33124</v>
      </c>
      <c r="J10321" t="s">
        <v>33125</v>
      </c>
    </row>
    <row r="10322" spans="1:10" x14ac:dyDescent="0.2">
      <c r="A10322" t="s">
        <v>734</v>
      </c>
      <c r="B10322" t="s">
        <v>33126</v>
      </c>
      <c r="C10322" t="s">
        <v>33127</v>
      </c>
      <c r="D10322">
        <v>6</v>
      </c>
      <c r="E10322" t="s">
        <v>13</v>
      </c>
      <c r="F10322" t="s">
        <v>13</v>
      </c>
      <c r="J10322" t="s">
        <v>738</v>
      </c>
    </row>
    <row r="10323" spans="1:10" ht="16" x14ac:dyDescent="0.2">
      <c r="A10323" t="s">
        <v>24397</v>
      </c>
      <c r="B10323" t="s">
        <v>32977</v>
      </c>
      <c r="C10323" t="s">
        <v>32978</v>
      </c>
      <c r="D10323">
        <v>1</v>
      </c>
      <c r="E10323" t="s">
        <v>13</v>
      </c>
      <c r="F10323" t="s">
        <v>13</v>
      </c>
      <c r="H10323" s="3" t="s">
        <v>33128</v>
      </c>
      <c r="I10323" t="s">
        <v>3086</v>
      </c>
      <c r="J10323" t="s">
        <v>24402</v>
      </c>
    </row>
    <row r="10324" spans="1:10" ht="16" x14ac:dyDescent="0.2">
      <c r="A10324" t="s">
        <v>24397</v>
      </c>
      <c r="B10324" t="s">
        <v>32980</v>
      </c>
      <c r="C10324" t="s">
        <v>32981</v>
      </c>
      <c r="D10324">
        <v>4</v>
      </c>
      <c r="E10324" t="s">
        <v>13</v>
      </c>
      <c r="F10324" t="s">
        <v>13</v>
      </c>
      <c r="H10324" s="3" t="s">
        <v>33128</v>
      </c>
      <c r="I10324" t="s">
        <v>3086</v>
      </c>
      <c r="J10324" t="s">
        <v>24402</v>
      </c>
    </row>
    <row r="10325" spans="1:10" ht="16" x14ac:dyDescent="0.2">
      <c r="A10325" t="s">
        <v>22110</v>
      </c>
      <c r="B10325" t="s">
        <v>33129</v>
      </c>
      <c r="C10325" t="s">
        <v>33130</v>
      </c>
      <c r="D10325">
        <v>1</v>
      </c>
      <c r="E10325" t="s">
        <v>13</v>
      </c>
      <c r="F10325" t="s">
        <v>13</v>
      </c>
      <c r="H10325" s="3" t="s">
        <v>33131</v>
      </c>
      <c r="I10325" t="s">
        <v>355</v>
      </c>
      <c r="J10325" t="s">
        <v>22112</v>
      </c>
    </row>
    <row r="10326" spans="1:10" ht="16" x14ac:dyDescent="0.2">
      <c r="A10326" t="s">
        <v>33132</v>
      </c>
      <c r="B10326" t="s">
        <v>33133</v>
      </c>
      <c r="C10326" t="s">
        <v>33134</v>
      </c>
      <c r="D10326">
        <v>3</v>
      </c>
      <c r="E10326" t="s">
        <v>13</v>
      </c>
      <c r="F10326" t="s">
        <v>13</v>
      </c>
      <c r="H10326" s="3" t="s">
        <v>31000</v>
      </c>
      <c r="I10326" t="s">
        <v>62</v>
      </c>
      <c r="J10326" t="s">
        <v>33135</v>
      </c>
    </row>
    <row r="10327" spans="1:10" ht="16" x14ac:dyDescent="0.2">
      <c r="A10327" t="s">
        <v>33136</v>
      </c>
      <c r="B10327" t="s">
        <v>33137</v>
      </c>
      <c r="C10327" t="s">
        <v>33138</v>
      </c>
      <c r="D10327">
        <v>1</v>
      </c>
      <c r="E10327" t="s">
        <v>13</v>
      </c>
      <c r="F10327" t="s">
        <v>13</v>
      </c>
      <c r="H10327" s="3" t="s">
        <v>33139</v>
      </c>
      <c r="I10327" t="s">
        <v>315</v>
      </c>
      <c r="J10327" t="s">
        <v>33140</v>
      </c>
    </row>
    <row r="10328" spans="1:10" ht="16" x14ac:dyDescent="0.2">
      <c r="A10328" t="s">
        <v>33132</v>
      </c>
      <c r="B10328" t="s">
        <v>33141</v>
      </c>
      <c r="C10328" t="s">
        <v>33142</v>
      </c>
      <c r="D10328">
        <v>4</v>
      </c>
      <c r="E10328" t="s">
        <v>13</v>
      </c>
      <c r="F10328" t="s">
        <v>13</v>
      </c>
      <c r="H10328" s="3" t="s">
        <v>31000</v>
      </c>
      <c r="I10328" t="s">
        <v>62</v>
      </c>
      <c r="J10328" t="s">
        <v>33135</v>
      </c>
    </row>
    <row r="10329" spans="1:10" ht="16" x14ac:dyDescent="0.2">
      <c r="A10329" t="s">
        <v>33132</v>
      </c>
      <c r="B10329" t="s">
        <v>33143</v>
      </c>
      <c r="C10329" t="s">
        <v>33144</v>
      </c>
      <c r="D10329">
        <v>6</v>
      </c>
      <c r="E10329" t="s">
        <v>13</v>
      </c>
      <c r="F10329" t="s">
        <v>13</v>
      </c>
      <c r="H10329" s="3" t="s">
        <v>31000</v>
      </c>
      <c r="I10329" t="s">
        <v>62</v>
      </c>
      <c r="J10329" t="s">
        <v>33135</v>
      </c>
    </row>
    <row r="10330" spans="1:10" ht="16" x14ac:dyDescent="0.2">
      <c r="A10330" t="s">
        <v>33132</v>
      </c>
      <c r="B10330" t="s">
        <v>33145</v>
      </c>
      <c r="C10330" t="s">
        <v>33146</v>
      </c>
      <c r="D10330">
        <v>7</v>
      </c>
      <c r="E10330" t="s">
        <v>13</v>
      </c>
      <c r="F10330" t="s">
        <v>13</v>
      </c>
      <c r="H10330" s="3" t="s">
        <v>33147</v>
      </c>
      <c r="I10330" t="s">
        <v>4995</v>
      </c>
      <c r="J10330" t="s">
        <v>33135</v>
      </c>
    </row>
    <row r="10331" spans="1:10" ht="16" x14ac:dyDescent="0.2">
      <c r="A10331" t="s">
        <v>33148</v>
      </c>
      <c r="B10331" t="s">
        <v>33149</v>
      </c>
      <c r="C10331" t="s">
        <v>33150</v>
      </c>
      <c r="D10331">
        <v>1</v>
      </c>
      <c r="E10331" t="s">
        <v>13</v>
      </c>
      <c r="F10331" t="s">
        <v>13</v>
      </c>
      <c r="H10331" s="3" t="s">
        <v>33151</v>
      </c>
      <c r="I10331" t="s">
        <v>856</v>
      </c>
      <c r="J10331" t="s">
        <v>33152</v>
      </c>
    </row>
    <row r="10332" spans="1:10" ht="16" x14ac:dyDescent="0.2">
      <c r="A10332" t="s">
        <v>27500</v>
      </c>
      <c r="B10332" t="s">
        <v>33153</v>
      </c>
      <c r="C10332" t="s">
        <v>33154</v>
      </c>
      <c r="D10332">
        <v>4</v>
      </c>
      <c r="E10332" t="s">
        <v>13</v>
      </c>
      <c r="F10332" t="s">
        <v>13</v>
      </c>
      <c r="H10332" s="3" t="s">
        <v>33155</v>
      </c>
      <c r="I10332" t="s">
        <v>315</v>
      </c>
      <c r="J10332" t="s">
        <v>27505</v>
      </c>
    </row>
    <row r="10333" spans="1:10" ht="16" x14ac:dyDescent="0.2">
      <c r="A10333" t="s">
        <v>27500</v>
      </c>
      <c r="B10333" t="s">
        <v>33156</v>
      </c>
      <c r="C10333" t="s">
        <v>33157</v>
      </c>
      <c r="D10333">
        <v>5</v>
      </c>
      <c r="E10333" t="s">
        <v>13</v>
      </c>
      <c r="F10333" t="s">
        <v>13</v>
      </c>
      <c r="H10333" s="3" t="s">
        <v>33155</v>
      </c>
      <c r="I10333" t="s">
        <v>315</v>
      </c>
      <c r="J10333" t="s">
        <v>27505</v>
      </c>
    </row>
    <row r="10334" spans="1:10" ht="16" x14ac:dyDescent="0.2">
      <c r="A10334" t="s">
        <v>27500</v>
      </c>
      <c r="B10334" t="s">
        <v>33158</v>
      </c>
      <c r="C10334" t="s">
        <v>33159</v>
      </c>
      <c r="D10334">
        <v>6</v>
      </c>
      <c r="E10334" t="s">
        <v>13</v>
      </c>
      <c r="F10334" t="s">
        <v>13</v>
      </c>
      <c r="H10334" s="3" t="s">
        <v>33155</v>
      </c>
      <c r="I10334" t="s">
        <v>315</v>
      </c>
      <c r="J10334" t="s">
        <v>27505</v>
      </c>
    </row>
    <row r="10335" spans="1:10" ht="16" x14ac:dyDescent="0.2">
      <c r="A10335" t="s">
        <v>27500</v>
      </c>
      <c r="B10335" t="s">
        <v>33160</v>
      </c>
      <c r="C10335" t="s">
        <v>33161</v>
      </c>
      <c r="D10335">
        <v>7</v>
      </c>
      <c r="E10335" t="s">
        <v>13</v>
      </c>
      <c r="F10335" t="s">
        <v>13</v>
      </c>
      <c r="H10335" s="3" t="s">
        <v>33155</v>
      </c>
      <c r="I10335" t="s">
        <v>315</v>
      </c>
      <c r="J10335" t="s">
        <v>27505</v>
      </c>
    </row>
    <row r="10336" spans="1:10" ht="16" x14ac:dyDescent="0.2">
      <c r="A10336" t="s">
        <v>27500</v>
      </c>
      <c r="B10336" t="s">
        <v>33162</v>
      </c>
      <c r="C10336" t="s">
        <v>33163</v>
      </c>
      <c r="D10336">
        <v>8</v>
      </c>
      <c r="E10336" t="s">
        <v>13</v>
      </c>
      <c r="F10336" t="s">
        <v>13</v>
      </c>
      <c r="H10336" s="3" t="s">
        <v>33155</v>
      </c>
      <c r="I10336" t="s">
        <v>315</v>
      </c>
      <c r="J10336" t="s">
        <v>27505</v>
      </c>
    </row>
    <row r="10337" spans="1:10" ht="16" x14ac:dyDescent="0.2">
      <c r="A10337" t="s">
        <v>33164</v>
      </c>
      <c r="B10337" t="s">
        <v>33165</v>
      </c>
      <c r="C10337" t="s">
        <v>33166</v>
      </c>
      <c r="D10337">
        <v>1</v>
      </c>
      <c r="E10337" t="s">
        <v>13</v>
      </c>
      <c r="F10337" t="s">
        <v>13</v>
      </c>
      <c r="H10337" s="3" t="s">
        <v>33167</v>
      </c>
      <c r="I10337" t="s">
        <v>390</v>
      </c>
      <c r="J10337" t="s">
        <v>33168</v>
      </c>
    </row>
    <row r="10338" spans="1:10" ht="16" x14ac:dyDescent="0.2">
      <c r="A10338" t="s">
        <v>33164</v>
      </c>
      <c r="B10338" t="s">
        <v>33169</v>
      </c>
      <c r="C10338" t="s">
        <v>33170</v>
      </c>
      <c r="D10338">
        <v>2</v>
      </c>
      <c r="E10338" t="s">
        <v>13</v>
      </c>
      <c r="F10338" t="s">
        <v>13</v>
      </c>
      <c r="H10338" s="3" t="s">
        <v>33167</v>
      </c>
      <c r="I10338" t="s">
        <v>390</v>
      </c>
      <c r="J10338" t="s">
        <v>33168</v>
      </c>
    </row>
    <row r="10339" spans="1:10" ht="16" x14ac:dyDescent="0.2">
      <c r="A10339" t="s">
        <v>33171</v>
      </c>
      <c r="B10339" t="s">
        <v>33172</v>
      </c>
      <c r="C10339" t="s">
        <v>33173</v>
      </c>
      <c r="D10339">
        <v>1</v>
      </c>
      <c r="E10339" t="s">
        <v>13</v>
      </c>
      <c r="F10339" t="s">
        <v>13</v>
      </c>
      <c r="H10339" s="3" t="s">
        <v>33174</v>
      </c>
      <c r="I10339" t="s">
        <v>390</v>
      </c>
      <c r="J10339" t="s">
        <v>33175</v>
      </c>
    </row>
    <row r="10340" spans="1:10" ht="16" x14ac:dyDescent="0.2">
      <c r="A10340" t="s">
        <v>33176</v>
      </c>
      <c r="B10340" t="s">
        <v>33177</v>
      </c>
      <c r="C10340" t="s">
        <v>33178</v>
      </c>
      <c r="D10340">
        <v>2</v>
      </c>
      <c r="E10340" t="s">
        <v>13</v>
      </c>
      <c r="F10340" t="s">
        <v>13</v>
      </c>
      <c r="H10340" s="3" t="s">
        <v>33179</v>
      </c>
      <c r="I10340" t="s">
        <v>62</v>
      </c>
      <c r="J10340" t="s">
        <v>33180</v>
      </c>
    </row>
    <row r="10341" spans="1:10" ht="16" x14ac:dyDescent="0.2">
      <c r="A10341" t="s">
        <v>33132</v>
      </c>
      <c r="B10341" t="s">
        <v>33181</v>
      </c>
      <c r="C10341" t="s">
        <v>33182</v>
      </c>
      <c r="D10341">
        <v>5</v>
      </c>
      <c r="E10341" t="s">
        <v>13</v>
      </c>
      <c r="F10341" t="s">
        <v>13</v>
      </c>
      <c r="H10341" s="3" t="s">
        <v>33147</v>
      </c>
      <c r="I10341" t="s">
        <v>4995</v>
      </c>
      <c r="J10341" t="s">
        <v>33135</v>
      </c>
    </row>
    <row r="10342" spans="1:10" ht="16" x14ac:dyDescent="0.2">
      <c r="A10342" t="s">
        <v>33183</v>
      </c>
      <c r="B10342" t="s">
        <v>33184</v>
      </c>
      <c r="C10342" t="s">
        <v>33185</v>
      </c>
      <c r="D10342">
        <v>1</v>
      </c>
      <c r="E10342" t="s">
        <v>13</v>
      </c>
      <c r="F10342" t="s">
        <v>13</v>
      </c>
      <c r="H10342" s="3" t="s">
        <v>33186</v>
      </c>
      <c r="I10342" t="s">
        <v>817</v>
      </c>
      <c r="J10342" t="s">
        <v>33187</v>
      </c>
    </row>
    <row r="10343" spans="1:10" ht="16" x14ac:dyDescent="0.2">
      <c r="A10343" t="s">
        <v>33188</v>
      </c>
      <c r="B10343" t="s">
        <v>33189</v>
      </c>
      <c r="C10343" t="s">
        <v>33190</v>
      </c>
      <c r="D10343">
        <v>6</v>
      </c>
      <c r="E10343" t="s">
        <v>13</v>
      </c>
      <c r="F10343" t="s">
        <v>13</v>
      </c>
      <c r="H10343" s="3" t="s">
        <v>31436</v>
      </c>
      <c r="I10343" t="s">
        <v>106</v>
      </c>
      <c r="J10343" t="s">
        <v>33191</v>
      </c>
    </row>
    <row r="10344" spans="1:10" ht="16" x14ac:dyDescent="0.2">
      <c r="A10344" t="s">
        <v>33188</v>
      </c>
      <c r="B10344" t="s">
        <v>33192</v>
      </c>
      <c r="C10344" t="s">
        <v>33193</v>
      </c>
      <c r="D10344">
        <v>4</v>
      </c>
      <c r="E10344" t="s">
        <v>13</v>
      </c>
      <c r="F10344" t="s">
        <v>13</v>
      </c>
      <c r="H10344" s="3" t="s">
        <v>33194</v>
      </c>
      <c r="I10344" t="s">
        <v>106</v>
      </c>
      <c r="J10344" t="s">
        <v>33191</v>
      </c>
    </row>
    <row r="10345" spans="1:10" ht="16" x14ac:dyDescent="0.2">
      <c r="A10345" t="s">
        <v>504</v>
      </c>
      <c r="B10345" t="s">
        <v>33195</v>
      </c>
      <c r="C10345" t="s">
        <v>33196</v>
      </c>
      <c r="D10345">
        <v>8</v>
      </c>
      <c r="E10345" t="s">
        <v>13</v>
      </c>
      <c r="F10345" t="s">
        <v>13</v>
      </c>
      <c r="H10345" s="3" t="s">
        <v>33094</v>
      </c>
      <c r="I10345" t="s">
        <v>509</v>
      </c>
      <c r="J10345" t="s">
        <v>510</v>
      </c>
    </row>
    <row r="10346" spans="1:10" ht="16" x14ac:dyDescent="0.2">
      <c r="A10346" t="s">
        <v>33197</v>
      </c>
      <c r="B10346" t="s">
        <v>33198</v>
      </c>
      <c r="C10346" t="s">
        <v>33199</v>
      </c>
      <c r="D10346">
        <v>2</v>
      </c>
      <c r="E10346" t="s">
        <v>13</v>
      </c>
      <c r="F10346" t="s">
        <v>13</v>
      </c>
      <c r="H10346" s="3" t="s">
        <v>33200</v>
      </c>
      <c r="I10346" t="s">
        <v>106</v>
      </c>
      <c r="J10346" t="s">
        <v>33201</v>
      </c>
    </row>
    <row r="10347" spans="1:10" ht="16" x14ac:dyDescent="0.2">
      <c r="A10347" t="s">
        <v>33197</v>
      </c>
      <c r="B10347" t="s">
        <v>33202</v>
      </c>
      <c r="C10347" t="s">
        <v>33203</v>
      </c>
      <c r="D10347">
        <v>3</v>
      </c>
      <c r="E10347" t="s">
        <v>13</v>
      </c>
      <c r="F10347" t="s">
        <v>13</v>
      </c>
      <c r="H10347" s="3" t="s">
        <v>33200</v>
      </c>
      <c r="I10347" t="s">
        <v>106</v>
      </c>
      <c r="J10347" t="s">
        <v>33201</v>
      </c>
    </row>
    <row r="10348" spans="1:10" ht="16" x14ac:dyDescent="0.2">
      <c r="A10348" t="s">
        <v>33204</v>
      </c>
      <c r="B10348" t="s">
        <v>33205</v>
      </c>
      <c r="C10348" t="s">
        <v>33206</v>
      </c>
      <c r="D10348">
        <v>1</v>
      </c>
      <c r="E10348" t="s">
        <v>13</v>
      </c>
      <c r="F10348" t="s">
        <v>13</v>
      </c>
      <c r="H10348" s="3" t="s">
        <v>32341</v>
      </c>
      <c r="I10348" t="s">
        <v>106</v>
      </c>
      <c r="J10348" t="s">
        <v>33207</v>
      </c>
    </row>
    <row r="10349" spans="1:10" ht="16" x14ac:dyDescent="0.2">
      <c r="A10349" t="s">
        <v>33204</v>
      </c>
      <c r="B10349" t="s">
        <v>33208</v>
      </c>
      <c r="C10349" t="s">
        <v>33209</v>
      </c>
      <c r="D10349">
        <v>3</v>
      </c>
      <c r="E10349" t="s">
        <v>13</v>
      </c>
      <c r="F10349" t="s">
        <v>13</v>
      </c>
      <c r="H10349" s="3" t="s">
        <v>32341</v>
      </c>
      <c r="I10349" t="s">
        <v>106</v>
      </c>
      <c r="J10349" t="s">
        <v>33207</v>
      </c>
    </row>
    <row r="10350" spans="1:10" ht="16" x14ac:dyDescent="0.2">
      <c r="A10350" t="s">
        <v>33204</v>
      </c>
      <c r="B10350" t="s">
        <v>32343</v>
      </c>
      <c r="C10350" t="s">
        <v>32344</v>
      </c>
      <c r="D10350">
        <v>5</v>
      </c>
      <c r="E10350" t="s">
        <v>13</v>
      </c>
      <c r="F10350" t="s">
        <v>13</v>
      </c>
      <c r="H10350" s="3" t="s">
        <v>32341</v>
      </c>
      <c r="I10350" t="s">
        <v>106</v>
      </c>
      <c r="J10350" t="s">
        <v>33207</v>
      </c>
    </row>
    <row r="10351" spans="1:10" ht="16" x14ac:dyDescent="0.2">
      <c r="A10351" t="s">
        <v>33204</v>
      </c>
      <c r="B10351" t="s">
        <v>33210</v>
      </c>
      <c r="C10351" t="s">
        <v>33211</v>
      </c>
      <c r="D10351">
        <v>6</v>
      </c>
      <c r="E10351" t="s">
        <v>13</v>
      </c>
      <c r="F10351" t="s">
        <v>13</v>
      </c>
      <c r="H10351" s="3" t="s">
        <v>32341</v>
      </c>
      <c r="I10351" t="s">
        <v>106</v>
      </c>
      <c r="J10351" t="s">
        <v>33207</v>
      </c>
    </row>
    <row r="10352" spans="1:10" ht="16" x14ac:dyDescent="0.2">
      <c r="A10352" t="s">
        <v>33204</v>
      </c>
      <c r="B10352" t="s">
        <v>33212</v>
      </c>
      <c r="C10352" t="s">
        <v>33213</v>
      </c>
      <c r="D10352">
        <v>7</v>
      </c>
      <c r="E10352" t="s">
        <v>13</v>
      </c>
      <c r="F10352" t="s">
        <v>13</v>
      </c>
      <c r="H10352" s="3" t="s">
        <v>32341</v>
      </c>
      <c r="I10352" t="s">
        <v>106</v>
      </c>
      <c r="J10352" t="s">
        <v>33207</v>
      </c>
    </row>
    <row r="10353" spans="1:10" ht="16" x14ac:dyDescent="0.2">
      <c r="A10353" t="s">
        <v>33204</v>
      </c>
      <c r="B10353" t="s">
        <v>33214</v>
      </c>
      <c r="C10353" t="s">
        <v>33215</v>
      </c>
      <c r="D10353">
        <v>9</v>
      </c>
      <c r="E10353" t="s">
        <v>13</v>
      </c>
      <c r="F10353" t="s">
        <v>13</v>
      </c>
      <c r="H10353" s="3" t="s">
        <v>33216</v>
      </c>
      <c r="I10353" t="s">
        <v>106</v>
      </c>
      <c r="J10353" t="s">
        <v>33207</v>
      </c>
    </row>
    <row r="10354" spans="1:10" ht="16" x14ac:dyDescent="0.2">
      <c r="A10354" t="s">
        <v>33217</v>
      </c>
      <c r="B10354" t="s">
        <v>33218</v>
      </c>
      <c r="C10354" t="s">
        <v>33219</v>
      </c>
      <c r="D10354">
        <v>5</v>
      </c>
      <c r="E10354" t="s">
        <v>13</v>
      </c>
      <c r="F10354" t="s">
        <v>13</v>
      </c>
      <c r="H10354" s="3" t="s">
        <v>33220</v>
      </c>
      <c r="I10354" t="s">
        <v>90</v>
      </c>
      <c r="J10354" t="s">
        <v>33221</v>
      </c>
    </row>
    <row r="10355" spans="1:10" ht="16" x14ac:dyDescent="0.2">
      <c r="A10355" t="s">
        <v>33222</v>
      </c>
      <c r="B10355" t="s">
        <v>33223</v>
      </c>
      <c r="C10355" t="s">
        <v>33224</v>
      </c>
      <c r="D10355">
        <v>1</v>
      </c>
      <c r="E10355" t="s">
        <v>13</v>
      </c>
      <c r="F10355" t="s">
        <v>13</v>
      </c>
      <c r="H10355" s="3" t="s">
        <v>33225</v>
      </c>
      <c r="I10355" t="s">
        <v>228</v>
      </c>
      <c r="J10355" t="s">
        <v>33226</v>
      </c>
    </row>
    <row r="10356" spans="1:10" ht="16" x14ac:dyDescent="0.2">
      <c r="A10356" t="s">
        <v>10542</v>
      </c>
      <c r="B10356" t="s">
        <v>31051</v>
      </c>
      <c r="C10356" t="s">
        <v>31052</v>
      </c>
      <c r="D10356">
        <v>5</v>
      </c>
      <c r="E10356" t="s">
        <v>13</v>
      </c>
      <c r="F10356" t="s">
        <v>13</v>
      </c>
      <c r="H10356" s="3" t="s">
        <v>31050</v>
      </c>
      <c r="I10356" t="s">
        <v>824</v>
      </c>
      <c r="J10356" t="s">
        <v>10543</v>
      </c>
    </row>
    <row r="10357" spans="1:10" ht="16" x14ac:dyDescent="0.2">
      <c r="A10357" t="s">
        <v>33188</v>
      </c>
      <c r="B10357" t="s">
        <v>33227</v>
      </c>
      <c r="C10357" t="s">
        <v>33228</v>
      </c>
      <c r="D10357">
        <v>5</v>
      </c>
      <c r="E10357" t="s">
        <v>13</v>
      </c>
      <c r="F10357" t="s">
        <v>13</v>
      </c>
      <c r="H10357" s="3" t="s">
        <v>33229</v>
      </c>
      <c r="I10357" t="s">
        <v>106</v>
      </c>
      <c r="J10357" t="s">
        <v>33191</v>
      </c>
    </row>
    <row r="10358" spans="1:10" ht="16" x14ac:dyDescent="0.2">
      <c r="A10358" t="s">
        <v>10542</v>
      </c>
      <c r="B10358" t="s">
        <v>33230</v>
      </c>
      <c r="C10358" t="s">
        <v>33231</v>
      </c>
      <c r="D10358">
        <v>7</v>
      </c>
      <c r="E10358" t="s">
        <v>13</v>
      </c>
      <c r="F10358" t="s">
        <v>13</v>
      </c>
      <c r="H10358" s="3" t="s">
        <v>31050</v>
      </c>
      <c r="I10358" t="s">
        <v>824</v>
      </c>
      <c r="J10358" t="s">
        <v>10543</v>
      </c>
    </row>
    <row r="10359" spans="1:10" ht="16" x14ac:dyDescent="0.2">
      <c r="A10359" t="s">
        <v>33232</v>
      </c>
      <c r="B10359" t="s">
        <v>33233</v>
      </c>
      <c r="C10359" t="s">
        <v>33234</v>
      </c>
      <c r="D10359">
        <v>1</v>
      </c>
      <c r="E10359" t="s">
        <v>13</v>
      </c>
      <c r="F10359" t="s">
        <v>13</v>
      </c>
      <c r="H10359" s="3" t="s">
        <v>33235</v>
      </c>
      <c r="I10359" t="s">
        <v>29020</v>
      </c>
      <c r="J10359" t="s">
        <v>33236</v>
      </c>
    </row>
    <row r="10360" spans="1:10" ht="16" x14ac:dyDescent="0.2">
      <c r="A10360" t="s">
        <v>33237</v>
      </c>
      <c r="B10360" t="s">
        <v>33238</v>
      </c>
      <c r="C10360" t="s">
        <v>33239</v>
      </c>
      <c r="D10360">
        <v>4</v>
      </c>
      <c r="E10360" t="s">
        <v>13</v>
      </c>
      <c r="F10360" t="s">
        <v>13</v>
      </c>
      <c r="H10360" s="3" t="s">
        <v>31863</v>
      </c>
      <c r="I10360" t="s">
        <v>106</v>
      </c>
      <c r="J10360" t="s">
        <v>33240</v>
      </c>
    </row>
    <row r="10361" spans="1:10" ht="16" x14ac:dyDescent="0.2">
      <c r="A10361" t="s">
        <v>13561</v>
      </c>
      <c r="B10361" t="s">
        <v>33241</v>
      </c>
      <c r="C10361" t="s">
        <v>33242</v>
      </c>
      <c r="D10361">
        <v>4</v>
      </c>
      <c r="E10361" t="s">
        <v>13</v>
      </c>
      <c r="F10361" t="s">
        <v>13</v>
      </c>
      <c r="H10361" s="3" t="s">
        <v>33243</v>
      </c>
      <c r="I10361" t="s">
        <v>106</v>
      </c>
      <c r="J10361" t="s">
        <v>13564</v>
      </c>
    </row>
    <row r="10362" spans="1:10" ht="16" x14ac:dyDescent="0.2">
      <c r="A10362" t="s">
        <v>33244</v>
      </c>
      <c r="B10362" t="s">
        <v>33245</v>
      </c>
      <c r="C10362" t="s">
        <v>33246</v>
      </c>
      <c r="D10362">
        <v>2</v>
      </c>
      <c r="E10362" t="s">
        <v>13</v>
      </c>
      <c r="F10362" t="s">
        <v>13</v>
      </c>
      <c r="H10362" s="3" t="s">
        <v>33247</v>
      </c>
      <c r="I10362" t="s">
        <v>106</v>
      </c>
      <c r="J10362" t="s">
        <v>33248</v>
      </c>
    </row>
    <row r="10363" spans="1:10" ht="16" x14ac:dyDescent="0.2">
      <c r="A10363" t="s">
        <v>33244</v>
      </c>
      <c r="B10363" t="s">
        <v>33249</v>
      </c>
      <c r="C10363" t="s">
        <v>33250</v>
      </c>
      <c r="D10363">
        <v>4</v>
      </c>
      <c r="E10363" t="s">
        <v>13</v>
      </c>
      <c r="F10363" t="s">
        <v>13</v>
      </c>
      <c r="H10363" s="3" t="s">
        <v>33251</v>
      </c>
      <c r="I10363" t="s">
        <v>106</v>
      </c>
      <c r="J10363" t="s">
        <v>33248</v>
      </c>
    </row>
    <row r="10364" spans="1:10" ht="16" x14ac:dyDescent="0.2">
      <c r="A10364" t="s">
        <v>33252</v>
      </c>
      <c r="B10364" t="s">
        <v>33253</v>
      </c>
      <c r="C10364" t="s">
        <v>33254</v>
      </c>
      <c r="D10364">
        <v>1</v>
      </c>
      <c r="E10364" t="s">
        <v>13</v>
      </c>
      <c r="F10364" t="s">
        <v>13</v>
      </c>
      <c r="H10364" s="3" t="s">
        <v>33255</v>
      </c>
      <c r="I10364" t="s">
        <v>714</v>
      </c>
      <c r="J10364" t="s">
        <v>33256</v>
      </c>
    </row>
    <row r="10365" spans="1:10" ht="16" x14ac:dyDescent="0.2">
      <c r="A10365" t="s">
        <v>33252</v>
      </c>
      <c r="B10365" t="s">
        <v>33257</v>
      </c>
      <c r="C10365" t="s">
        <v>33258</v>
      </c>
      <c r="D10365">
        <v>6</v>
      </c>
      <c r="E10365" t="s">
        <v>13</v>
      </c>
      <c r="F10365" t="s">
        <v>13</v>
      </c>
      <c r="H10365" s="3" t="s">
        <v>33259</v>
      </c>
      <c r="I10365" t="s">
        <v>714</v>
      </c>
      <c r="J10365" t="s">
        <v>33256</v>
      </c>
    </row>
    <row r="10366" spans="1:10" x14ac:dyDescent="0.2">
      <c r="A10366" t="s">
        <v>8234</v>
      </c>
      <c r="B10366" t="s">
        <v>4107</v>
      </c>
      <c r="C10366" t="s">
        <v>8263</v>
      </c>
      <c r="D10366">
        <v>2</v>
      </c>
      <c r="E10366" t="s">
        <v>13</v>
      </c>
      <c r="F10366" t="s">
        <v>13</v>
      </c>
      <c r="J10366" t="s">
        <v>8237</v>
      </c>
    </row>
    <row r="10367" spans="1:10" ht="16" x14ac:dyDescent="0.2">
      <c r="A10367" t="s">
        <v>33260</v>
      </c>
      <c r="B10367" t="s">
        <v>33261</v>
      </c>
      <c r="C10367" t="s">
        <v>33262</v>
      </c>
      <c r="D10367">
        <v>1</v>
      </c>
      <c r="E10367" t="s">
        <v>13</v>
      </c>
      <c r="F10367" t="s">
        <v>13</v>
      </c>
      <c r="H10367" s="3" t="s">
        <v>31782</v>
      </c>
      <c r="I10367" t="s">
        <v>12628</v>
      </c>
      <c r="J10367" t="s">
        <v>33263</v>
      </c>
    </row>
    <row r="10368" spans="1:10" ht="16" x14ac:dyDescent="0.2">
      <c r="A10368" t="s">
        <v>15343</v>
      </c>
      <c r="B10368" t="s">
        <v>33264</v>
      </c>
      <c r="C10368" t="s">
        <v>33265</v>
      </c>
      <c r="D10368">
        <v>2</v>
      </c>
      <c r="E10368" t="s">
        <v>13</v>
      </c>
      <c r="F10368" t="s">
        <v>13</v>
      </c>
      <c r="H10368" s="3" t="s">
        <v>33266</v>
      </c>
      <c r="I10368" t="s">
        <v>315</v>
      </c>
      <c r="J10368" t="s">
        <v>15344</v>
      </c>
    </row>
    <row r="10369" spans="1:10" ht="16" x14ac:dyDescent="0.2">
      <c r="A10369" t="s">
        <v>33188</v>
      </c>
      <c r="B10369" t="s">
        <v>33267</v>
      </c>
      <c r="C10369" t="s">
        <v>33268</v>
      </c>
      <c r="D10369">
        <v>1</v>
      </c>
      <c r="E10369" t="s">
        <v>13</v>
      </c>
      <c r="F10369" t="s">
        <v>13</v>
      </c>
      <c r="H10369" s="3" t="s">
        <v>33229</v>
      </c>
      <c r="I10369" t="s">
        <v>106</v>
      </c>
      <c r="J10369" t="s">
        <v>33191</v>
      </c>
    </row>
    <row r="10370" spans="1:10" ht="16" x14ac:dyDescent="0.2">
      <c r="A10370" t="s">
        <v>33188</v>
      </c>
      <c r="B10370" t="s">
        <v>33269</v>
      </c>
      <c r="C10370" t="s">
        <v>33270</v>
      </c>
      <c r="D10370">
        <v>2</v>
      </c>
      <c r="E10370" t="s">
        <v>13</v>
      </c>
      <c r="F10370" t="s">
        <v>13</v>
      </c>
      <c r="H10370" s="3" t="s">
        <v>33194</v>
      </c>
      <c r="I10370" t="s">
        <v>106</v>
      </c>
      <c r="J10370" t="s">
        <v>33191</v>
      </c>
    </row>
    <row r="10371" spans="1:10" ht="16" x14ac:dyDescent="0.2">
      <c r="A10371" t="s">
        <v>12550</v>
      </c>
      <c r="B10371" t="s">
        <v>33271</v>
      </c>
      <c r="C10371" t="s">
        <v>33272</v>
      </c>
      <c r="D10371">
        <v>1</v>
      </c>
      <c r="E10371" t="s">
        <v>13</v>
      </c>
      <c r="F10371" t="s">
        <v>13</v>
      </c>
      <c r="H10371" s="3" t="s">
        <v>33273</v>
      </c>
      <c r="I10371" t="s">
        <v>856</v>
      </c>
      <c r="J10371" t="s">
        <v>12554</v>
      </c>
    </row>
    <row r="10372" spans="1:10" ht="16" x14ac:dyDescent="0.2">
      <c r="A10372" t="s">
        <v>4616</v>
      </c>
      <c r="B10372" t="s">
        <v>18108</v>
      </c>
      <c r="C10372" t="s">
        <v>33274</v>
      </c>
      <c r="D10372">
        <v>7</v>
      </c>
      <c r="E10372" t="s">
        <v>13</v>
      </c>
      <c r="F10372" t="s">
        <v>13</v>
      </c>
      <c r="H10372" s="3" t="s">
        <v>33275</v>
      </c>
      <c r="I10372" t="s">
        <v>547</v>
      </c>
      <c r="J10372" t="s">
        <v>4621</v>
      </c>
    </row>
    <row r="10373" spans="1:10" ht="16" x14ac:dyDescent="0.2">
      <c r="A10373" t="s">
        <v>4616</v>
      </c>
      <c r="B10373" t="s">
        <v>11434</v>
      </c>
      <c r="C10373" t="s">
        <v>33276</v>
      </c>
      <c r="D10373">
        <v>3</v>
      </c>
      <c r="E10373" t="s">
        <v>13</v>
      </c>
      <c r="F10373" t="s">
        <v>13</v>
      </c>
      <c r="H10373" s="3" t="s">
        <v>33275</v>
      </c>
      <c r="I10373" t="s">
        <v>547</v>
      </c>
      <c r="J10373" t="s">
        <v>4621</v>
      </c>
    </row>
    <row r="10374" spans="1:10" ht="16" x14ac:dyDescent="0.2">
      <c r="A10374" t="s">
        <v>33277</v>
      </c>
      <c r="B10374" t="s">
        <v>33278</v>
      </c>
      <c r="C10374" t="s">
        <v>33279</v>
      </c>
      <c r="D10374">
        <v>2</v>
      </c>
      <c r="E10374" t="s">
        <v>13</v>
      </c>
      <c r="F10374" t="s">
        <v>13</v>
      </c>
      <c r="H10374" s="3" t="s">
        <v>31272</v>
      </c>
      <c r="I10374" t="s">
        <v>62</v>
      </c>
      <c r="J10374" t="s">
        <v>33280</v>
      </c>
    </row>
    <row r="10375" spans="1:10" ht="16" x14ac:dyDescent="0.2">
      <c r="A10375" t="s">
        <v>5922</v>
      </c>
      <c r="B10375" t="s">
        <v>33281</v>
      </c>
      <c r="C10375" t="s">
        <v>33282</v>
      </c>
      <c r="D10375">
        <v>10</v>
      </c>
      <c r="E10375" t="s">
        <v>13</v>
      </c>
      <c r="F10375" t="s">
        <v>13</v>
      </c>
      <c r="H10375" s="3" t="s">
        <v>33283</v>
      </c>
      <c r="I10375" t="s">
        <v>62</v>
      </c>
      <c r="J10375" t="s">
        <v>5926</v>
      </c>
    </row>
    <row r="10376" spans="1:10" ht="16" x14ac:dyDescent="0.2">
      <c r="A10376" t="s">
        <v>5922</v>
      </c>
      <c r="B10376" t="s">
        <v>33284</v>
      </c>
      <c r="C10376" t="s">
        <v>33285</v>
      </c>
      <c r="D10376">
        <v>11</v>
      </c>
      <c r="E10376" t="s">
        <v>13</v>
      </c>
      <c r="F10376" t="s">
        <v>13</v>
      </c>
      <c r="H10376" s="3" t="s">
        <v>33283</v>
      </c>
      <c r="I10376" t="s">
        <v>62</v>
      </c>
      <c r="J10376" t="s">
        <v>5926</v>
      </c>
    </row>
    <row r="10377" spans="1:10" ht="16" x14ac:dyDescent="0.2">
      <c r="A10377" t="s">
        <v>28602</v>
      </c>
      <c r="B10377" t="s">
        <v>32367</v>
      </c>
      <c r="C10377" t="s">
        <v>32368</v>
      </c>
      <c r="D10377">
        <v>1</v>
      </c>
      <c r="E10377" t="s">
        <v>13</v>
      </c>
      <c r="F10377" t="s">
        <v>13</v>
      </c>
      <c r="H10377" s="3" t="s">
        <v>32308</v>
      </c>
      <c r="I10377" t="s">
        <v>146</v>
      </c>
      <c r="J10377" t="s">
        <v>28607</v>
      </c>
    </row>
    <row r="10378" spans="1:10" ht="16" x14ac:dyDescent="0.2">
      <c r="A10378" t="s">
        <v>28602</v>
      </c>
      <c r="B10378" t="s">
        <v>32369</v>
      </c>
      <c r="C10378" t="s">
        <v>32370</v>
      </c>
      <c r="D10378">
        <v>2</v>
      </c>
      <c r="E10378" t="s">
        <v>13</v>
      </c>
      <c r="F10378" t="s">
        <v>13</v>
      </c>
      <c r="H10378" s="3" t="s">
        <v>32308</v>
      </c>
      <c r="I10378" t="s">
        <v>146</v>
      </c>
      <c r="J10378" t="s">
        <v>28607</v>
      </c>
    </row>
    <row r="10379" spans="1:10" ht="16" x14ac:dyDescent="0.2">
      <c r="A10379" t="s">
        <v>28602</v>
      </c>
      <c r="B10379" t="s">
        <v>32371</v>
      </c>
      <c r="C10379" t="s">
        <v>32372</v>
      </c>
      <c r="D10379">
        <v>3</v>
      </c>
      <c r="E10379" t="s">
        <v>13</v>
      </c>
      <c r="F10379" t="s">
        <v>13</v>
      </c>
      <c r="H10379" s="3" t="s">
        <v>32308</v>
      </c>
      <c r="I10379" t="s">
        <v>146</v>
      </c>
      <c r="J10379" t="s">
        <v>28607</v>
      </c>
    </row>
    <row r="10380" spans="1:10" ht="16" x14ac:dyDescent="0.2">
      <c r="A10380" t="s">
        <v>28602</v>
      </c>
      <c r="B10380" t="s">
        <v>33286</v>
      </c>
      <c r="C10380" t="s">
        <v>32376</v>
      </c>
      <c r="D10380">
        <v>4</v>
      </c>
      <c r="E10380" t="s">
        <v>13</v>
      </c>
      <c r="F10380" t="s">
        <v>13</v>
      </c>
      <c r="H10380" s="3" t="s">
        <v>32308</v>
      </c>
      <c r="I10380" t="s">
        <v>146</v>
      </c>
      <c r="J10380" t="s">
        <v>28607</v>
      </c>
    </row>
    <row r="10381" spans="1:10" ht="16" x14ac:dyDescent="0.2">
      <c r="A10381" t="s">
        <v>28602</v>
      </c>
      <c r="B10381" t="s">
        <v>32309</v>
      </c>
      <c r="C10381" t="s">
        <v>32310</v>
      </c>
      <c r="D10381">
        <v>5</v>
      </c>
      <c r="E10381" t="s">
        <v>13</v>
      </c>
      <c r="F10381" t="s">
        <v>13</v>
      </c>
      <c r="H10381" s="3" t="s">
        <v>32308</v>
      </c>
      <c r="I10381" t="s">
        <v>146</v>
      </c>
      <c r="J10381" t="s">
        <v>28607</v>
      </c>
    </row>
    <row r="10382" spans="1:10" ht="16" x14ac:dyDescent="0.2">
      <c r="A10382" t="s">
        <v>28602</v>
      </c>
      <c r="B10382" t="s">
        <v>33287</v>
      </c>
      <c r="C10382" t="s">
        <v>33288</v>
      </c>
      <c r="D10382">
        <v>6</v>
      </c>
      <c r="E10382" t="s">
        <v>13</v>
      </c>
      <c r="F10382" t="s">
        <v>13</v>
      </c>
      <c r="H10382" s="3" t="s">
        <v>32308</v>
      </c>
      <c r="I10382" t="s">
        <v>146</v>
      </c>
      <c r="J10382" t="s">
        <v>28607</v>
      </c>
    </row>
    <row r="10383" spans="1:10" ht="16" x14ac:dyDescent="0.2">
      <c r="A10383" t="s">
        <v>28602</v>
      </c>
      <c r="B10383" t="s">
        <v>33289</v>
      </c>
      <c r="C10383" t="s">
        <v>33290</v>
      </c>
      <c r="D10383">
        <v>7</v>
      </c>
      <c r="E10383" t="s">
        <v>13</v>
      </c>
      <c r="F10383" t="s">
        <v>13</v>
      </c>
      <c r="H10383" s="3" t="s">
        <v>32308</v>
      </c>
      <c r="I10383" t="s">
        <v>146</v>
      </c>
      <c r="J10383" t="s">
        <v>28607</v>
      </c>
    </row>
    <row r="10384" spans="1:10" ht="16" x14ac:dyDescent="0.2">
      <c r="A10384" t="s">
        <v>28602</v>
      </c>
      <c r="B10384" t="s">
        <v>33291</v>
      </c>
      <c r="C10384" t="s">
        <v>33292</v>
      </c>
      <c r="D10384">
        <v>8</v>
      </c>
      <c r="E10384" t="s">
        <v>13</v>
      </c>
      <c r="F10384" t="s">
        <v>13</v>
      </c>
      <c r="H10384" s="3" t="s">
        <v>32308</v>
      </c>
      <c r="I10384" t="s">
        <v>146</v>
      </c>
      <c r="J10384" t="s">
        <v>28607</v>
      </c>
    </row>
    <row r="10385" spans="1:10" ht="16" x14ac:dyDescent="0.2">
      <c r="A10385" t="s">
        <v>28602</v>
      </c>
      <c r="B10385" t="s">
        <v>33293</v>
      </c>
      <c r="C10385" t="s">
        <v>33294</v>
      </c>
      <c r="D10385">
        <v>11</v>
      </c>
      <c r="E10385" t="s">
        <v>13</v>
      </c>
      <c r="F10385" t="s">
        <v>13</v>
      </c>
      <c r="H10385" s="3" t="s">
        <v>32308</v>
      </c>
      <c r="I10385" t="s">
        <v>146</v>
      </c>
      <c r="J10385" t="s">
        <v>28607</v>
      </c>
    </row>
    <row r="10386" spans="1:10" ht="16" x14ac:dyDescent="0.2">
      <c r="A10386" t="s">
        <v>28602</v>
      </c>
      <c r="B10386" t="s">
        <v>33295</v>
      </c>
      <c r="C10386" t="s">
        <v>33296</v>
      </c>
      <c r="D10386">
        <v>13</v>
      </c>
      <c r="E10386" t="s">
        <v>13</v>
      </c>
      <c r="F10386" t="s">
        <v>13</v>
      </c>
      <c r="H10386" s="3" t="s">
        <v>32308</v>
      </c>
      <c r="I10386" t="s">
        <v>146</v>
      </c>
      <c r="J10386" t="s">
        <v>28607</v>
      </c>
    </row>
    <row r="10387" spans="1:10" ht="16" x14ac:dyDescent="0.2">
      <c r="A10387" t="s">
        <v>5922</v>
      </c>
      <c r="B10387" t="s">
        <v>33297</v>
      </c>
      <c r="C10387" t="s">
        <v>33298</v>
      </c>
      <c r="D10387">
        <v>9</v>
      </c>
      <c r="E10387" t="s">
        <v>13</v>
      </c>
      <c r="F10387" t="s">
        <v>13</v>
      </c>
      <c r="H10387" s="3" t="s">
        <v>33283</v>
      </c>
      <c r="I10387" t="s">
        <v>62</v>
      </c>
      <c r="J10387" t="s">
        <v>5926</v>
      </c>
    </row>
    <row r="10388" spans="1:10" ht="16" x14ac:dyDescent="0.2">
      <c r="A10388" t="s">
        <v>28602</v>
      </c>
      <c r="B10388" t="s">
        <v>33299</v>
      </c>
      <c r="C10388" t="s">
        <v>33300</v>
      </c>
      <c r="D10388">
        <v>14</v>
      </c>
      <c r="E10388" t="s">
        <v>13</v>
      </c>
      <c r="F10388" t="s">
        <v>13</v>
      </c>
      <c r="H10388" s="3" t="s">
        <v>33301</v>
      </c>
      <c r="I10388" t="s">
        <v>146</v>
      </c>
      <c r="J10388" t="s">
        <v>28607</v>
      </c>
    </row>
    <row r="10389" spans="1:10" ht="16" x14ac:dyDescent="0.2">
      <c r="A10389" t="s">
        <v>28602</v>
      </c>
      <c r="B10389" t="s">
        <v>32306</v>
      </c>
      <c r="C10389" t="s">
        <v>32307</v>
      </c>
      <c r="D10389">
        <v>17</v>
      </c>
      <c r="E10389" t="s">
        <v>13</v>
      </c>
      <c r="F10389" t="s">
        <v>13</v>
      </c>
      <c r="H10389" s="3" t="s">
        <v>32308</v>
      </c>
      <c r="I10389" t="s">
        <v>146</v>
      </c>
      <c r="J10389" t="s">
        <v>28607</v>
      </c>
    </row>
    <row r="10390" spans="1:10" ht="16" x14ac:dyDescent="0.2">
      <c r="A10390" t="s">
        <v>28602</v>
      </c>
      <c r="B10390" t="s">
        <v>33302</v>
      </c>
      <c r="C10390" t="s">
        <v>33303</v>
      </c>
      <c r="D10390">
        <v>18</v>
      </c>
      <c r="E10390" t="s">
        <v>13</v>
      </c>
      <c r="F10390" t="s">
        <v>13</v>
      </c>
      <c r="H10390" s="3" t="s">
        <v>33304</v>
      </c>
      <c r="I10390" t="s">
        <v>62</v>
      </c>
      <c r="J10390" t="s">
        <v>28607</v>
      </c>
    </row>
    <row r="10391" spans="1:10" ht="16" x14ac:dyDescent="0.2">
      <c r="A10391" t="s">
        <v>33305</v>
      </c>
      <c r="B10391" t="s">
        <v>33306</v>
      </c>
      <c r="C10391" t="s">
        <v>33307</v>
      </c>
      <c r="D10391">
        <v>3</v>
      </c>
      <c r="E10391" t="s">
        <v>13</v>
      </c>
      <c r="F10391" t="s">
        <v>13</v>
      </c>
      <c r="H10391" s="3" t="s">
        <v>33308</v>
      </c>
      <c r="I10391" t="s">
        <v>3030</v>
      </c>
      <c r="J10391" t="s">
        <v>33309</v>
      </c>
    </row>
    <row r="10392" spans="1:10" ht="16" x14ac:dyDescent="0.2">
      <c r="A10392" t="s">
        <v>33310</v>
      </c>
      <c r="B10392" t="s">
        <v>33311</v>
      </c>
      <c r="C10392" t="s">
        <v>33312</v>
      </c>
      <c r="D10392">
        <v>1</v>
      </c>
      <c r="E10392" t="s">
        <v>13</v>
      </c>
      <c r="F10392" t="s">
        <v>13</v>
      </c>
      <c r="H10392" s="3" t="s">
        <v>33313</v>
      </c>
      <c r="I10392" t="s">
        <v>315</v>
      </c>
      <c r="J10392" t="s">
        <v>33314</v>
      </c>
    </row>
    <row r="10393" spans="1:10" ht="16" x14ac:dyDescent="0.2">
      <c r="A10393" t="s">
        <v>33310</v>
      </c>
      <c r="B10393" t="s">
        <v>33315</v>
      </c>
      <c r="C10393" t="s">
        <v>33316</v>
      </c>
      <c r="D10393">
        <v>2</v>
      </c>
      <c r="E10393" t="s">
        <v>13</v>
      </c>
      <c r="F10393" t="s">
        <v>13</v>
      </c>
      <c r="H10393" s="3" t="s">
        <v>33313</v>
      </c>
      <c r="I10393" t="s">
        <v>315</v>
      </c>
      <c r="J10393" t="s">
        <v>33314</v>
      </c>
    </row>
    <row r="10394" spans="1:10" ht="16" x14ac:dyDescent="0.2">
      <c r="A10394" t="s">
        <v>33317</v>
      </c>
      <c r="B10394" t="s">
        <v>33318</v>
      </c>
      <c r="C10394" t="s">
        <v>33319</v>
      </c>
      <c r="D10394">
        <v>5</v>
      </c>
      <c r="E10394" t="s">
        <v>13</v>
      </c>
      <c r="F10394" t="s">
        <v>13</v>
      </c>
      <c r="H10394" s="3" t="s">
        <v>33320</v>
      </c>
      <c r="I10394" t="s">
        <v>1676</v>
      </c>
      <c r="J10394" t="s">
        <v>33321</v>
      </c>
    </row>
    <row r="10395" spans="1:10" ht="16" x14ac:dyDescent="0.2">
      <c r="A10395" t="s">
        <v>33322</v>
      </c>
      <c r="B10395" t="s">
        <v>33323</v>
      </c>
      <c r="C10395" t="s">
        <v>33324</v>
      </c>
      <c r="D10395">
        <v>2</v>
      </c>
      <c r="E10395" t="s">
        <v>13</v>
      </c>
      <c r="F10395" t="s">
        <v>13</v>
      </c>
      <c r="H10395" s="3" t="s">
        <v>33325</v>
      </c>
      <c r="I10395" t="s">
        <v>106</v>
      </c>
      <c r="J10395" t="s">
        <v>33326</v>
      </c>
    </row>
    <row r="10396" spans="1:10" ht="16" x14ac:dyDescent="0.2">
      <c r="A10396" t="s">
        <v>3070</v>
      </c>
      <c r="B10396" t="s">
        <v>33327</v>
      </c>
      <c r="C10396" t="s">
        <v>33328</v>
      </c>
      <c r="D10396">
        <v>5</v>
      </c>
      <c r="E10396" t="s">
        <v>13</v>
      </c>
      <c r="F10396" t="s">
        <v>13</v>
      </c>
      <c r="H10396" s="3" t="s">
        <v>33329</v>
      </c>
      <c r="I10396" t="s">
        <v>215</v>
      </c>
      <c r="J10396" t="s">
        <v>3075</v>
      </c>
    </row>
    <row r="10397" spans="1:10" x14ac:dyDescent="0.2">
      <c r="A10397" t="s">
        <v>33330</v>
      </c>
      <c r="B10397" t="s">
        <v>33331</v>
      </c>
      <c r="C10397" t="s">
        <v>33332</v>
      </c>
      <c r="D10397">
        <v>2</v>
      </c>
      <c r="E10397" t="s">
        <v>13</v>
      </c>
      <c r="F10397" t="s">
        <v>13</v>
      </c>
      <c r="J10397" t="s">
        <v>33333</v>
      </c>
    </row>
    <row r="10398" spans="1:10" ht="16" x14ac:dyDescent="0.2">
      <c r="A10398" t="s">
        <v>17384</v>
      </c>
      <c r="B10398" t="s">
        <v>33334</v>
      </c>
      <c r="C10398" t="s">
        <v>33335</v>
      </c>
      <c r="D10398">
        <v>3</v>
      </c>
      <c r="E10398" t="s">
        <v>13</v>
      </c>
      <c r="F10398" t="s">
        <v>13</v>
      </c>
      <c r="H10398" s="3" t="s">
        <v>33336</v>
      </c>
      <c r="I10398" t="s">
        <v>1033</v>
      </c>
      <c r="J10398" t="s">
        <v>17387</v>
      </c>
    </row>
    <row r="10399" spans="1:10" ht="16" x14ac:dyDescent="0.2">
      <c r="A10399" t="s">
        <v>15104</v>
      </c>
      <c r="B10399" t="s">
        <v>33337</v>
      </c>
      <c r="C10399" t="s">
        <v>33338</v>
      </c>
      <c r="D10399">
        <v>1</v>
      </c>
      <c r="E10399" t="s">
        <v>13</v>
      </c>
      <c r="F10399" t="s">
        <v>13</v>
      </c>
      <c r="H10399" s="3" t="s">
        <v>33339</v>
      </c>
      <c r="I10399" t="s">
        <v>1282</v>
      </c>
      <c r="J10399" t="s">
        <v>15109</v>
      </c>
    </row>
    <row r="10400" spans="1:10" ht="16" x14ac:dyDescent="0.2">
      <c r="A10400" t="s">
        <v>15104</v>
      </c>
      <c r="B10400" t="s">
        <v>33340</v>
      </c>
      <c r="C10400" t="s">
        <v>33341</v>
      </c>
      <c r="D10400">
        <v>3</v>
      </c>
      <c r="E10400" t="s">
        <v>13</v>
      </c>
      <c r="F10400" t="s">
        <v>13</v>
      </c>
      <c r="H10400" s="3" t="s">
        <v>33339</v>
      </c>
      <c r="I10400" t="s">
        <v>1282</v>
      </c>
      <c r="J10400" t="s">
        <v>15109</v>
      </c>
    </row>
    <row r="10401" spans="1:10" ht="16" x14ac:dyDescent="0.2">
      <c r="A10401" t="s">
        <v>28602</v>
      </c>
      <c r="B10401" t="s">
        <v>33342</v>
      </c>
      <c r="C10401" t="s">
        <v>33343</v>
      </c>
      <c r="D10401">
        <v>15</v>
      </c>
      <c r="E10401" t="s">
        <v>13</v>
      </c>
      <c r="F10401" t="s">
        <v>13</v>
      </c>
      <c r="H10401" s="3" t="s">
        <v>32308</v>
      </c>
      <c r="I10401" t="s">
        <v>146</v>
      </c>
      <c r="J10401" t="s">
        <v>28607</v>
      </c>
    </row>
    <row r="10402" spans="1:10" ht="16" x14ac:dyDescent="0.2">
      <c r="A10402" t="s">
        <v>2475</v>
      </c>
      <c r="B10402" t="s">
        <v>33344</v>
      </c>
      <c r="C10402" t="s">
        <v>33345</v>
      </c>
      <c r="D10402">
        <v>4</v>
      </c>
      <c r="E10402" t="s">
        <v>13</v>
      </c>
      <c r="F10402" t="s">
        <v>13</v>
      </c>
      <c r="H10402" s="3" t="s">
        <v>33346</v>
      </c>
      <c r="I10402" t="s">
        <v>404</v>
      </c>
      <c r="J10402" t="s">
        <v>2480</v>
      </c>
    </row>
    <row r="10403" spans="1:10" ht="16" x14ac:dyDescent="0.2">
      <c r="A10403" t="s">
        <v>5922</v>
      </c>
      <c r="B10403" t="s">
        <v>33347</v>
      </c>
      <c r="C10403" t="s">
        <v>33348</v>
      </c>
      <c r="D10403">
        <v>4</v>
      </c>
      <c r="E10403" t="s">
        <v>13</v>
      </c>
      <c r="F10403" t="s">
        <v>13</v>
      </c>
      <c r="H10403" s="3" t="s">
        <v>33283</v>
      </c>
      <c r="I10403" t="s">
        <v>62</v>
      </c>
      <c r="J10403" t="s">
        <v>5926</v>
      </c>
    </row>
    <row r="10404" spans="1:10" x14ac:dyDescent="0.2">
      <c r="A10404" t="s">
        <v>33349</v>
      </c>
      <c r="B10404" t="s">
        <v>33350</v>
      </c>
      <c r="C10404" t="s">
        <v>33351</v>
      </c>
      <c r="D10404">
        <v>3</v>
      </c>
      <c r="E10404" t="s">
        <v>13</v>
      </c>
      <c r="F10404" t="s">
        <v>13</v>
      </c>
      <c r="J10404" t="s">
        <v>33352</v>
      </c>
    </row>
    <row r="10405" spans="1:10" x14ac:dyDescent="0.2">
      <c r="A10405" t="s">
        <v>32918</v>
      </c>
      <c r="B10405" t="s">
        <v>33353</v>
      </c>
      <c r="C10405" t="s">
        <v>33354</v>
      </c>
      <c r="D10405">
        <v>5</v>
      </c>
      <c r="E10405" t="s">
        <v>13</v>
      </c>
      <c r="F10405" t="s">
        <v>13</v>
      </c>
      <c r="J10405" t="s">
        <v>32921</v>
      </c>
    </row>
    <row r="10406" spans="1:10" ht="16" x14ac:dyDescent="0.2">
      <c r="A10406" t="s">
        <v>33355</v>
      </c>
      <c r="B10406" t="s">
        <v>33356</v>
      </c>
      <c r="C10406" t="s">
        <v>33357</v>
      </c>
      <c r="D10406">
        <v>1</v>
      </c>
      <c r="E10406" t="s">
        <v>13</v>
      </c>
      <c r="F10406" t="s">
        <v>13</v>
      </c>
      <c r="H10406" s="3" t="s">
        <v>33358</v>
      </c>
      <c r="I10406" t="s">
        <v>2961</v>
      </c>
      <c r="J10406" t="s">
        <v>33359</v>
      </c>
    </row>
    <row r="10407" spans="1:10" ht="16" x14ac:dyDescent="0.2">
      <c r="A10407" t="s">
        <v>33360</v>
      </c>
      <c r="B10407" t="s">
        <v>33361</v>
      </c>
      <c r="C10407" t="s">
        <v>33362</v>
      </c>
      <c r="D10407">
        <v>1</v>
      </c>
      <c r="E10407" t="s">
        <v>13</v>
      </c>
      <c r="F10407" t="s">
        <v>13</v>
      </c>
      <c r="H10407" s="3" t="s">
        <v>33363</v>
      </c>
      <c r="I10407" t="s">
        <v>509</v>
      </c>
      <c r="J10407" t="s">
        <v>33364</v>
      </c>
    </row>
    <row r="10408" spans="1:10" ht="16" x14ac:dyDescent="0.2">
      <c r="A10408" t="s">
        <v>33360</v>
      </c>
      <c r="B10408" t="s">
        <v>33365</v>
      </c>
      <c r="C10408" t="s">
        <v>33366</v>
      </c>
      <c r="D10408">
        <v>2</v>
      </c>
      <c r="E10408" t="s">
        <v>13</v>
      </c>
      <c r="F10408" t="s">
        <v>13</v>
      </c>
      <c r="H10408" s="3" t="s">
        <v>33363</v>
      </c>
      <c r="I10408" t="s">
        <v>509</v>
      </c>
      <c r="J10408" t="s">
        <v>33364</v>
      </c>
    </row>
    <row r="10409" spans="1:10" ht="16" x14ac:dyDescent="0.2">
      <c r="A10409" t="s">
        <v>19354</v>
      </c>
      <c r="B10409" t="s">
        <v>33367</v>
      </c>
      <c r="C10409" t="s">
        <v>33368</v>
      </c>
      <c r="D10409">
        <v>3</v>
      </c>
      <c r="E10409" t="s">
        <v>13</v>
      </c>
      <c r="F10409" t="s">
        <v>13</v>
      </c>
      <c r="H10409" s="3" t="s">
        <v>33369</v>
      </c>
      <c r="I10409" t="s">
        <v>69</v>
      </c>
      <c r="J10409" t="s">
        <v>19359</v>
      </c>
    </row>
    <row r="10410" spans="1:10" ht="16" x14ac:dyDescent="0.2">
      <c r="A10410" t="s">
        <v>19354</v>
      </c>
      <c r="B10410" t="s">
        <v>33370</v>
      </c>
      <c r="C10410" t="s">
        <v>33371</v>
      </c>
      <c r="D10410">
        <v>6</v>
      </c>
      <c r="E10410" t="s">
        <v>13</v>
      </c>
      <c r="F10410" t="s">
        <v>13</v>
      </c>
      <c r="H10410" s="3" t="s">
        <v>33372</v>
      </c>
      <c r="I10410" t="s">
        <v>69</v>
      </c>
      <c r="J10410" t="s">
        <v>19359</v>
      </c>
    </row>
    <row r="10411" spans="1:10" ht="16" x14ac:dyDescent="0.2">
      <c r="A10411" t="s">
        <v>33373</v>
      </c>
      <c r="B10411" t="s">
        <v>33374</v>
      </c>
      <c r="C10411" t="s">
        <v>33375</v>
      </c>
      <c r="D10411">
        <v>4</v>
      </c>
      <c r="E10411" t="s">
        <v>13</v>
      </c>
      <c r="F10411" t="s">
        <v>13</v>
      </c>
      <c r="H10411" s="3" t="s">
        <v>33376</v>
      </c>
      <c r="I10411" t="s">
        <v>106</v>
      </c>
      <c r="J10411" t="s">
        <v>33377</v>
      </c>
    </row>
    <row r="10412" spans="1:10" x14ac:dyDescent="0.2">
      <c r="A10412" t="s">
        <v>33378</v>
      </c>
      <c r="B10412" t="s">
        <v>33379</v>
      </c>
      <c r="C10412" t="s">
        <v>33380</v>
      </c>
      <c r="D10412">
        <v>3</v>
      </c>
      <c r="E10412" t="s">
        <v>13</v>
      </c>
      <c r="F10412" t="s">
        <v>13</v>
      </c>
      <c r="J10412" t="s">
        <v>33381</v>
      </c>
    </row>
    <row r="10413" spans="1:10" ht="16" x14ac:dyDescent="0.2">
      <c r="A10413" t="s">
        <v>33382</v>
      </c>
      <c r="B10413" t="s">
        <v>33383</v>
      </c>
      <c r="C10413" t="s">
        <v>33384</v>
      </c>
      <c r="D10413">
        <v>1</v>
      </c>
      <c r="E10413" t="s">
        <v>13</v>
      </c>
      <c r="F10413" t="s">
        <v>13</v>
      </c>
      <c r="H10413" s="3" t="s">
        <v>33385</v>
      </c>
      <c r="I10413" t="s">
        <v>106</v>
      </c>
      <c r="J10413" t="s">
        <v>33386</v>
      </c>
    </row>
    <row r="10414" spans="1:10" ht="16" x14ac:dyDescent="0.2">
      <c r="A10414" t="s">
        <v>33382</v>
      </c>
      <c r="B10414" t="s">
        <v>33387</v>
      </c>
      <c r="C10414" t="s">
        <v>33388</v>
      </c>
      <c r="D10414">
        <v>3</v>
      </c>
      <c r="E10414" t="s">
        <v>13</v>
      </c>
      <c r="F10414" t="s">
        <v>13</v>
      </c>
      <c r="H10414" s="3" t="s">
        <v>33385</v>
      </c>
      <c r="I10414" t="s">
        <v>106</v>
      </c>
      <c r="J10414" t="s">
        <v>33386</v>
      </c>
    </row>
    <row r="10415" spans="1:10" ht="16" x14ac:dyDescent="0.2">
      <c r="A10415" t="s">
        <v>33382</v>
      </c>
      <c r="B10415" t="s">
        <v>33389</v>
      </c>
      <c r="C10415" t="s">
        <v>33390</v>
      </c>
      <c r="D10415">
        <v>4</v>
      </c>
      <c r="E10415" t="s">
        <v>13</v>
      </c>
      <c r="F10415" t="s">
        <v>13</v>
      </c>
      <c r="H10415" s="3" t="s">
        <v>33385</v>
      </c>
      <c r="I10415" t="s">
        <v>106</v>
      </c>
      <c r="J10415" t="s">
        <v>33386</v>
      </c>
    </row>
    <row r="10416" spans="1:10" ht="16" x14ac:dyDescent="0.2">
      <c r="A10416" t="s">
        <v>33382</v>
      </c>
      <c r="B10416" t="s">
        <v>33391</v>
      </c>
      <c r="C10416" t="s">
        <v>33392</v>
      </c>
      <c r="D10416">
        <v>6</v>
      </c>
      <c r="E10416" t="s">
        <v>13</v>
      </c>
      <c r="F10416" t="s">
        <v>13</v>
      </c>
      <c r="H10416" s="3" t="s">
        <v>33385</v>
      </c>
      <c r="I10416" t="s">
        <v>106</v>
      </c>
      <c r="J10416" t="s">
        <v>33386</v>
      </c>
    </row>
    <row r="10417" spans="1:10" x14ac:dyDescent="0.2">
      <c r="A10417" t="s">
        <v>22542</v>
      </c>
      <c r="B10417" t="s">
        <v>33393</v>
      </c>
      <c r="C10417" t="s">
        <v>33394</v>
      </c>
      <c r="D10417">
        <v>4</v>
      </c>
      <c r="E10417" t="s">
        <v>13</v>
      </c>
      <c r="F10417" t="s">
        <v>13</v>
      </c>
      <c r="J10417" t="s">
        <v>22547</v>
      </c>
    </row>
    <row r="10418" spans="1:10" ht="16" x14ac:dyDescent="0.2">
      <c r="A10418" t="s">
        <v>33382</v>
      </c>
      <c r="B10418" t="s">
        <v>5280</v>
      </c>
      <c r="C10418" t="s">
        <v>33395</v>
      </c>
      <c r="D10418">
        <v>7</v>
      </c>
      <c r="E10418" t="s">
        <v>13</v>
      </c>
      <c r="F10418" t="s">
        <v>13</v>
      </c>
      <c r="H10418" s="3" t="s">
        <v>33396</v>
      </c>
      <c r="I10418" t="s">
        <v>106</v>
      </c>
      <c r="J10418" t="s">
        <v>33386</v>
      </c>
    </row>
    <row r="10419" spans="1:10" ht="16" x14ac:dyDescent="0.2">
      <c r="A10419" t="s">
        <v>33397</v>
      </c>
      <c r="B10419" t="s">
        <v>33398</v>
      </c>
      <c r="C10419" t="s">
        <v>33399</v>
      </c>
      <c r="D10419">
        <v>6</v>
      </c>
      <c r="E10419" t="s">
        <v>13</v>
      </c>
      <c r="F10419" t="s">
        <v>13</v>
      </c>
      <c r="H10419" s="3" t="s">
        <v>33400</v>
      </c>
      <c r="I10419" t="s">
        <v>69</v>
      </c>
      <c r="J10419" t="s">
        <v>33401</v>
      </c>
    </row>
    <row r="10420" spans="1:10" ht="16" x14ac:dyDescent="0.2">
      <c r="A10420" t="s">
        <v>33402</v>
      </c>
      <c r="B10420" t="s">
        <v>33403</v>
      </c>
      <c r="C10420" t="s">
        <v>33404</v>
      </c>
      <c r="D10420">
        <v>2</v>
      </c>
      <c r="E10420" t="s">
        <v>13</v>
      </c>
      <c r="F10420" t="s">
        <v>13</v>
      </c>
      <c r="H10420" s="3" t="s">
        <v>33405</v>
      </c>
      <c r="I10420" t="s">
        <v>315</v>
      </c>
      <c r="J10420" t="s">
        <v>33406</v>
      </c>
    </row>
    <row r="10421" spans="1:10" ht="16" x14ac:dyDescent="0.2">
      <c r="A10421" t="s">
        <v>33407</v>
      </c>
      <c r="B10421" t="s">
        <v>33408</v>
      </c>
      <c r="C10421" t="s">
        <v>33409</v>
      </c>
      <c r="D10421">
        <v>1</v>
      </c>
      <c r="E10421" t="s">
        <v>13</v>
      </c>
      <c r="F10421" t="s">
        <v>13</v>
      </c>
      <c r="H10421" s="3" t="s">
        <v>33410</v>
      </c>
      <c r="I10421" t="s">
        <v>106</v>
      </c>
      <c r="J10421" t="s">
        <v>33411</v>
      </c>
    </row>
    <row r="10422" spans="1:10" ht="16" x14ac:dyDescent="0.2">
      <c r="A10422" t="s">
        <v>33412</v>
      </c>
      <c r="B10422" t="s">
        <v>33413</v>
      </c>
      <c r="C10422" t="s">
        <v>33414</v>
      </c>
      <c r="D10422">
        <v>4</v>
      </c>
      <c r="E10422" t="s">
        <v>13</v>
      </c>
      <c r="F10422" t="s">
        <v>13</v>
      </c>
      <c r="H10422" s="3" t="s">
        <v>33415</v>
      </c>
      <c r="I10422" t="s">
        <v>918</v>
      </c>
      <c r="J10422" t="s">
        <v>33416</v>
      </c>
    </row>
    <row r="10423" spans="1:10" ht="16" x14ac:dyDescent="0.2">
      <c r="A10423" t="s">
        <v>29786</v>
      </c>
      <c r="B10423" t="s">
        <v>33417</v>
      </c>
      <c r="C10423" t="s">
        <v>33418</v>
      </c>
      <c r="D10423">
        <v>2</v>
      </c>
      <c r="E10423" t="s">
        <v>13</v>
      </c>
      <c r="F10423" t="s">
        <v>13</v>
      </c>
      <c r="H10423" s="3" t="s">
        <v>33419</v>
      </c>
      <c r="I10423" t="s">
        <v>6730</v>
      </c>
      <c r="J10423" t="s">
        <v>29791</v>
      </c>
    </row>
    <row r="10424" spans="1:10" x14ac:dyDescent="0.2">
      <c r="A10424" t="s">
        <v>33420</v>
      </c>
      <c r="B10424" t="s">
        <v>11779</v>
      </c>
      <c r="C10424" t="s">
        <v>11780</v>
      </c>
      <c r="D10424">
        <v>1</v>
      </c>
      <c r="E10424" t="s">
        <v>13</v>
      </c>
      <c r="F10424" t="s">
        <v>13</v>
      </c>
      <c r="J10424" t="s">
        <v>33421</v>
      </c>
    </row>
    <row r="10425" spans="1:10" x14ac:dyDescent="0.2">
      <c r="A10425" t="s">
        <v>33420</v>
      </c>
      <c r="B10425" t="s">
        <v>33422</v>
      </c>
      <c r="C10425" t="s">
        <v>33423</v>
      </c>
      <c r="D10425">
        <v>2</v>
      </c>
      <c r="E10425" t="s">
        <v>13</v>
      </c>
      <c r="F10425" t="s">
        <v>13</v>
      </c>
      <c r="J10425" t="s">
        <v>33421</v>
      </c>
    </row>
    <row r="10426" spans="1:10" ht="16" x14ac:dyDescent="0.2">
      <c r="A10426" t="s">
        <v>33424</v>
      </c>
      <c r="B10426" t="s">
        <v>33425</v>
      </c>
      <c r="C10426" t="s">
        <v>33426</v>
      </c>
      <c r="D10426">
        <v>8</v>
      </c>
      <c r="E10426" t="s">
        <v>13</v>
      </c>
      <c r="F10426" t="s">
        <v>13</v>
      </c>
      <c r="H10426" s="3" t="s">
        <v>33427</v>
      </c>
      <c r="I10426" t="s">
        <v>228</v>
      </c>
      <c r="J10426" t="s">
        <v>33428</v>
      </c>
    </row>
    <row r="10427" spans="1:10" ht="16" x14ac:dyDescent="0.2">
      <c r="A10427" t="s">
        <v>33429</v>
      </c>
      <c r="B10427" t="s">
        <v>33430</v>
      </c>
      <c r="C10427" t="s">
        <v>33431</v>
      </c>
      <c r="D10427">
        <v>2</v>
      </c>
      <c r="E10427" t="s">
        <v>13</v>
      </c>
      <c r="F10427" t="s">
        <v>13</v>
      </c>
      <c r="H10427" s="3" t="s">
        <v>33432</v>
      </c>
      <c r="I10427" t="s">
        <v>856</v>
      </c>
      <c r="J10427" t="s">
        <v>33433</v>
      </c>
    </row>
    <row r="10428" spans="1:10" x14ac:dyDescent="0.2">
      <c r="A10428" t="s">
        <v>33434</v>
      </c>
      <c r="B10428" t="s">
        <v>33435</v>
      </c>
      <c r="C10428" t="s">
        <v>33436</v>
      </c>
      <c r="D10428">
        <v>1</v>
      </c>
      <c r="E10428" t="s">
        <v>13</v>
      </c>
      <c r="F10428" t="s">
        <v>13</v>
      </c>
      <c r="J10428" t="s">
        <v>33437</v>
      </c>
    </row>
    <row r="10429" spans="1:10" ht="16" x14ac:dyDescent="0.2">
      <c r="A10429" t="s">
        <v>33438</v>
      </c>
      <c r="B10429" t="s">
        <v>33439</v>
      </c>
      <c r="C10429" t="s">
        <v>33440</v>
      </c>
      <c r="D10429">
        <v>1</v>
      </c>
      <c r="E10429" t="s">
        <v>13</v>
      </c>
      <c r="F10429" t="s">
        <v>13</v>
      </c>
      <c r="H10429" s="3" t="s">
        <v>33441</v>
      </c>
      <c r="I10429" t="s">
        <v>90</v>
      </c>
      <c r="J10429" t="s">
        <v>33442</v>
      </c>
    </row>
    <row r="10430" spans="1:10" ht="16" x14ac:dyDescent="0.2">
      <c r="A10430" t="s">
        <v>33438</v>
      </c>
      <c r="B10430" t="s">
        <v>33443</v>
      </c>
      <c r="C10430" t="s">
        <v>33444</v>
      </c>
      <c r="D10430">
        <v>2</v>
      </c>
      <c r="E10430" t="s">
        <v>13</v>
      </c>
      <c r="F10430" t="s">
        <v>13</v>
      </c>
      <c r="H10430" s="3" t="s">
        <v>33441</v>
      </c>
      <c r="I10430" t="s">
        <v>90</v>
      </c>
      <c r="J10430" t="s">
        <v>33442</v>
      </c>
    </row>
    <row r="10431" spans="1:10" ht="16" x14ac:dyDescent="0.2">
      <c r="A10431" t="s">
        <v>8503</v>
      </c>
      <c r="B10431" t="s">
        <v>33445</v>
      </c>
      <c r="C10431" t="s">
        <v>33446</v>
      </c>
      <c r="D10431">
        <v>4</v>
      </c>
      <c r="E10431" t="s">
        <v>13</v>
      </c>
      <c r="F10431" t="s">
        <v>13</v>
      </c>
      <c r="H10431" s="3" t="s">
        <v>33447</v>
      </c>
      <c r="I10431" t="s">
        <v>337</v>
      </c>
      <c r="J10431" t="s">
        <v>8506</v>
      </c>
    </row>
    <row r="10432" spans="1:10" x14ac:dyDescent="0.2">
      <c r="A10432" t="s">
        <v>32918</v>
      </c>
      <c r="B10432" t="s">
        <v>33448</v>
      </c>
      <c r="C10432" t="s">
        <v>33449</v>
      </c>
      <c r="D10432">
        <v>3</v>
      </c>
      <c r="E10432" t="s">
        <v>13</v>
      </c>
      <c r="F10432" t="s">
        <v>13</v>
      </c>
      <c r="J10432" t="s">
        <v>32921</v>
      </c>
    </row>
    <row r="10433" spans="1:10" ht="16" x14ac:dyDescent="0.2">
      <c r="A10433" t="s">
        <v>344</v>
      </c>
      <c r="B10433" t="s">
        <v>33450</v>
      </c>
      <c r="C10433" t="s">
        <v>33451</v>
      </c>
      <c r="D10433">
        <v>3</v>
      </c>
      <c r="E10433" t="s">
        <v>13</v>
      </c>
      <c r="F10433" t="s">
        <v>13</v>
      </c>
      <c r="H10433" s="3" t="s">
        <v>33452</v>
      </c>
      <c r="I10433" t="s">
        <v>1489</v>
      </c>
      <c r="J10433" t="s">
        <v>349</v>
      </c>
    </row>
    <row r="10434" spans="1:10" ht="16" x14ac:dyDescent="0.2">
      <c r="A10434" t="s">
        <v>344</v>
      </c>
      <c r="B10434" t="s">
        <v>33453</v>
      </c>
      <c r="C10434" t="s">
        <v>33454</v>
      </c>
      <c r="D10434">
        <v>5</v>
      </c>
      <c r="E10434" t="s">
        <v>13</v>
      </c>
      <c r="F10434" t="s">
        <v>13</v>
      </c>
      <c r="H10434" s="3" t="s">
        <v>33455</v>
      </c>
      <c r="I10434" t="s">
        <v>4995</v>
      </c>
      <c r="J10434" t="s">
        <v>349</v>
      </c>
    </row>
    <row r="10435" spans="1:10" x14ac:dyDescent="0.2">
      <c r="A10435" t="s">
        <v>33456</v>
      </c>
      <c r="B10435" t="s">
        <v>33457</v>
      </c>
      <c r="C10435" t="s">
        <v>33458</v>
      </c>
      <c r="D10435">
        <v>4</v>
      </c>
      <c r="E10435" t="s">
        <v>13</v>
      </c>
      <c r="F10435" t="s">
        <v>13</v>
      </c>
      <c r="J10435" t="s">
        <v>33459</v>
      </c>
    </row>
    <row r="10436" spans="1:10" x14ac:dyDescent="0.2">
      <c r="A10436" t="s">
        <v>21906</v>
      </c>
      <c r="B10436" t="s">
        <v>33460</v>
      </c>
      <c r="C10436" t="s">
        <v>33461</v>
      </c>
      <c r="D10436">
        <v>2</v>
      </c>
      <c r="E10436" t="s">
        <v>13</v>
      </c>
      <c r="F10436" t="s">
        <v>13</v>
      </c>
      <c r="J10436" t="s">
        <v>21909</v>
      </c>
    </row>
    <row r="10437" spans="1:10" ht="16" x14ac:dyDescent="0.2">
      <c r="A10437" t="s">
        <v>33462</v>
      </c>
      <c r="B10437" t="s">
        <v>31506</v>
      </c>
      <c r="C10437" t="s">
        <v>31507</v>
      </c>
      <c r="D10437">
        <v>1</v>
      </c>
      <c r="E10437" t="s">
        <v>13</v>
      </c>
      <c r="F10437" t="s">
        <v>13</v>
      </c>
      <c r="H10437" s="3" t="s">
        <v>33463</v>
      </c>
      <c r="I10437" t="s">
        <v>62</v>
      </c>
      <c r="J10437" t="s">
        <v>33464</v>
      </c>
    </row>
    <row r="10438" spans="1:10" ht="16" x14ac:dyDescent="0.2">
      <c r="A10438" t="s">
        <v>33462</v>
      </c>
      <c r="B10438" t="s">
        <v>33465</v>
      </c>
      <c r="C10438" t="s">
        <v>33466</v>
      </c>
      <c r="D10438">
        <v>2</v>
      </c>
      <c r="E10438" t="s">
        <v>13</v>
      </c>
      <c r="F10438" t="s">
        <v>13</v>
      </c>
      <c r="H10438" s="3" t="s">
        <v>33463</v>
      </c>
      <c r="I10438" t="s">
        <v>62</v>
      </c>
      <c r="J10438" t="s">
        <v>33464</v>
      </c>
    </row>
    <row r="10439" spans="1:10" ht="16" x14ac:dyDescent="0.2">
      <c r="A10439" t="s">
        <v>33462</v>
      </c>
      <c r="B10439" t="s">
        <v>12423</v>
      </c>
      <c r="C10439" t="s">
        <v>12424</v>
      </c>
      <c r="D10439">
        <v>3</v>
      </c>
      <c r="E10439" t="s">
        <v>13</v>
      </c>
      <c r="F10439" t="s">
        <v>13</v>
      </c>
      <c r="H10439" s="3" t="s">
        <v>33463</v>
      </c>
      <c r="I10439" t="s">
        <v>62</v>
      </c>
      <c r="J10439" t="s">
        <v>33464</v>
      </c>
    </row>
    <row r="10440" spans="1:10" ht="16" x14ac:dyDescent="0.2">
      <c r="A10440" t="s">
        <v>33462</v>
      </c>
      <c r="B10440" t="s">
        <v>33467</v>
      </c>
      <c r="C10440" t="s">
        <v>33468</v>
      </c>
      <c r="D10440">
        <v>4</v>
      </c>
      <c r="E10440" t="s">
        <v>13</v>
      </c>
      <c r="F10440" t="s">
        <v>13</v>
      </c>
      <c r="H10440" s="3" t="s">
        <v>33463</v>
      </c>
      <c r="I10440" t="s">
        <v>62</v>
      </c>
      <c r="J10440" t="s">
        <v>33464</v>
      </c>
    </row>
    <row r="10441" spans="1:10" ht="16" x14ac:dyDescent="0.2">
      <c r="A10441" t="s">
        <v>4216</v>
      </c>
      <c r="B10441" t="s">
        <v>33469</v>
      </c>
      <c r="C10441" t="s">
        <v>33470</v>
      </c>
      <c r="D10441">
        <v>3</v>
      </c>
      <c r="E10441" t="s">
        <v>13</v>
      </c>
      <c r="F10441" t="s">
        <v>13</v>
      </c>
      <c r="H10441" s="3" t="s">
        <v>33471</v>
      </c>
      <c r="I10441" t="s">
        <v>959</v>
      </c>
      <c r="J10441" t="s">
        <v>4221</v>
      </c>
    </row>
    <row r="10442" spans="1:10" ht="16" x14ac:dyDescent="0.2">
      <c r="A10442" t="s">
        <v>4216</v>
      </c>
      <c r="B10442" t="s">
        <v>33472</v>
      </c>
      <c r="C10442" t="s">
        <v>33473</v>
      </c>
      <c r="D10442">
        <v>4</v>
      </c>
      <c r="E10442" t="s">
        <v>13</v>
      </c>
      <c r="F10442" t="s">
        <v>13</v>
      </c>
      <c r="H10442" s="3" t="s">
        <v>33471</v>
      </c>
      <c r="I10442" t="s">
        <v>959</v>
      </c>
      <c r="J10442" t="s">
        <v>4221</v>
      </c>
    </row>
    <row r="10443" spans="1:10" ht="16" x14ac:dyDescent="0.2">
      <c r="A10443" t="s">
        <v>4216</v>
      </c>
      <c r="B10443" t="s">
        <v>33474</v>
      </c>
      <c r="C10443" t="s">
        <v>33475</v>
      </c>
      <c r="D10443">
        <v>5</v>
      </c>
      <c r="E10443" t="s">
        <v>13</v>
      </c>
      <c r="F10443" t="s">
        <v>13</v>
      </c>
      <c r="H10443" s="3" t="s">
        <v>33471</v>
      </c>
      <c r="I10443" t="s">
        <v>959</v>
      </c>
      <c r="J10443" t="s">
        <v>4221</v>
      </c>
    </row>
    <row r="10444" spans="1:10" ht="16" x14ac:dyDescent="0.2">
      <c r="A10444" t="s">
        <v>33476</v>
      </c>
      <c r="B10444" t="s">
        <v>33477</v>
      </c>
      <c r="C10444" t="s">
        <v>33478</v>
      </c>
      <c r="D10444">
        <v>1</v>
      </c>
      <c r="E10444" t="s">
        <v>13</v>
      </c>
      <c r="F10444" t="s">
        <v>13</v>
      </c>
      <c r="H10444" s="3" t="s">
        <v>33479</v>
      </c>
      <c r="I10444" t="s">
        <v>106</v>
      </c>
      <c r="J10444" t="s">
        <v>33480</v>
      </c>
    </row>
    <row r="10445" spans="1:10" ht="16" x14ac:dyDescent="0.2">
      <c r="A10445" t="s">
        <v>33476</v>
      </c>
      <c r="B10445" t="s">
        <v>33481</v>
      </c>
      <c r="C10445" t="s">
        <v>33482</v>
      </c>
      <c r="D10445">
        <v>4</v>
      </c>
      <c r="E10445" t="s">
        <v>13</v>
      </c>
      <c r="F10445" t="s">
        <v>13</v>
      </c>
      <c r="H10445" s="3" t="s">
        <v>33479</v>
      </c>
      <c r="I10445" t="s">
        <v>106</v>
      </c>
      <c r="J10445" t="s">
        <v>33480</v>
      </c>
    </row>
    <row r="10446" spans="1:10" ht="16" x14ac:dyDescent="0.2">
      <c r="A10446" t="s">
        <v>33483</v>
      </c>
      <c r="B10446" t="s">
        <v>33484</v>
      </c>
      <c r="C10446" t="s">
        <v>33485</v>
      </c>
      <c r="D10446">
        <v>1</v>
      </c>
      <c r="E10446" t="s">
        <v>13</v>
      </c>
      <c r="F10446" t="s">
        <v>13</v>
      </c>
      <c r="H10446" s="3" t="s">
        <v>32677</v>
      </c>
      <c r="I10446" t="s">
        <v>1725</v>
      </c>
      <c r="J10446" t="s">
        <v>33486</v>
      </c>
    </row>
    <row r="10447" spans="1:10" x14ac:dyDescent="0.2">
      <c r="A10447" t="s">
        <v>33456</v>
      </c>
      <c r="B10447" t="s">
        <v>33487</v>
      </c>
      <c r="C10447" t="s">
        <v>33488</v>
      </c>
      <c r="D10447">
        <v>3</v>
      </c>
      <c r="E10447" t="s">
        <v>13</v>
      </c>
      <c r="F10447" t="s">
        <v>13</v>
      </c>
      <c r="J10447" t="s">
        <v>33459</v>
      </c>
    </row>
    <row r="10448" spans="1:10" ht="16" x14ac:dyDescent="0.2">
      <c r="A10448" t="s">
        <v>33483</v>
      </c>
      <c r="B10448" t="s">
        <v>32879</v>
      </c>
      <c r="C10448" t="s">
        <v>32880</v>
      </c>
      <c r="D10448">
        <v>2</v>
      </c>
      <c r="E10448" t="s">
        <v>13</v>
      </c>
      <c r="F10448" t="s">
        <v>13</v>
      </c>
      <c r="H10448" s="3" t="s">
        <v>32677</v>
      </c>
      <c r="I10448" t="s">
        <v>1725</v>
      </c>
      <c r="J10448" t="s">
        <v>33486</v>
      </c>
    </row>
    <row r="10449" spans="1:10" ht="16" x14ac:dyDescent="0.2">
      <c r="A10449" t="s">
        <v>150</v>
      </c>
      <c r="B10449" t="s">
        <v>30937</v>
      </c>
      <c r="C10449" t="s">
        <v>30938</v>
      </c>
      <c r="D10449">
        <v>1</v>
      </c>
      <c r="E10449" t="s">
        <v>13</v>
      </c>
      <c r="F10449" t="s">
        <v>13</v>
      </c>
      <c r="H10449" s="3" t="s">
        <v>33489</v>
      </c>
      <c r="I10449" t="s">
        <v>146</v>
      </c>
      <c r="J10449" t="s">
        <v>151</v>
      </c>
    </row>
    <row r="10450" spans="1:10" ht="16" x14ac:dyDescent="0.2">
      <c r="A10450" t="s">
        <v>150</v>
      </c>
      <c r="B10450" t="s">
        <v>30940</v>
      </c>
      <c r="C10450" t="s">
        <v>30941</v>
      </c>
      <c r="D10450">
        <v>3</v>
      </c>
      <c r="E10450" t="s">
        <v>13</v>
      </c>
      <c r="F10450" t="s">
        <v>13</v>
      </c>
      <c r="H10450" s="3" t="s">
        <v>30942</v>
      </c>
      <c r="I10450" t="s">
        <v>3711</v>
      </c>
      <c r="J10450" t="s">
        <v>151</v>
      </c>
    </row>
    <row r="10451" spans="1:10" ht="16" x14ac:dyDescent="0.2">
      <c r="A10451" t="s">
        <v>150</v>
      </c>
      <c r="B10451" t="s">
        <v>30945</v>
      </c>
      <c r="C10451" t="s">
        <v>30946</v>
      </c>
      <c r="D10451">
        <v>4</v>
      </c>
      <c r="E10451" t="s">
        <v>13</v>
      </c>
      <c r="F10451" t="s">
        <v>13</v>
      </c>
      <c r="H10451" s="3" t="s">
        <v>33011</v>
      </c>
      <c r="I10451" t="s">
        <v>146</v>
      </c>
      <c r="J10451" t="s">
        <v>151</v>
      </c>
    </row>
    <row r="10452" spans="1:10" ht="16" x14ac:dyDescent="0.2">
      <c r="A10452" t="s">
        <v>150</v>
      </c>
      <c r="B10452" t="s">
        <v>30949</v>
      </c>
      <c r="C10452" t="s">
        <v>30950</v>
      </c>
      <c r="D10452">
        <v>5</v>
      </c>
      <c r="E10452" t="s">
        <v>13</v>
      </c>
      <c r="F10452" t="s">
        <v>13</v>
      </c>
      <c r="H10452" s="3" t="s">
        <v>30951</v>
      </c>
      <c r="I10452" t="s">
        <v>404</v>
      </c>
      <c r="J10452" t="s">
        <v>151</v>
      </c>
    </row>
    <row r="10453" spans="1:10" ht="16" x14ac:dyDescent="0.2">
      <c r="A10453" t="s">
        <v>150</v>
      </c>
      <c r="B10453" t="s">
        <v>30943</v>
      </c>
      <c r="C10453" t="s">
        <v>30944</v>
      </c>
      <c r="D10453">
        <v>8</v>
      </c>
      <c r="E10453" t="s">
        <v>13</v>
      </c>
      <c r="F10453" t="s">
        <v>13</v>
      </c>
      <c r="H10453" s="3" t="s">
        <v>33011</v>
      </c>
      <c r="I10453" t="s">
        <v>146</v>
      </c>
      <c r="J10453" t="s">
        <v>151</v>
      </c>
    </row>
    <row r="10454" spans="1:10" ht="16" x14ac:dyDescent="0.2">
      <c r="A10454" t="s">
        <v>33490</v>
      </c>
      <c r="B10454" t="s">
        <v>33491</v>
      </c>
      <c r="C10454" t="s">
        <v>33492</v>
      </c>
      <c r="D10454">
        <v>3</v>
      </c>
      <c r="E10454" t="s">
        <v>13</v>
      </c>
      <c r="F10454" t="s">
        <v>13</v>
      </c>
      <c r="H10454" s="3" t="s">
        <v>33493</v>
      </c>
      <c r="I10454" t="s">
        <v>810</v>
      </c>
      <c r="J10454" t="s">
        <v>33494</v>
      </c>
    </row>
    <row r="10455" spans="1:10" ht="16" x14ac:dyDescent="0.2">
      <c r="A10455" t="s">
        <v>33495</v>
      </c>
      <c r="B10455" t="s">
        <v>33496</v>
      </c>
      <c r="C10455" t="s">
        <v>33497</v>
      </c>
      <c r="D10455">
        <v>1</v>
      </c>
      <c r="E10455" t="s">
        <v>13</v>
      </c>
      <c r="F10455" t="s">
        <v>13</v>
      </c>
      <c r="H10455" s="3" t="s">
        <v>33498</v>
      </c>
      <c r="I10455" t="s">
        <v>69</v>
      </c>
      <c r="J10455" t="s">
        <v>33499</v>
      </c>
    </row>
    <row r="10456" spans="1:10" ht="16" x14ac:dyDescent="0.2">
      <c r="A10456" t="s">
        <v>24165</v>
      </c>
      <c r="B10456" t="s">
        <v>31293</v>
      </c>
      <c r="C10456" t="s">
        <v>31294</v>
      </c>
      <c r="D10456">
        <v>1</v>
      </c>
      <c r="E10456" t="s">
        <v>13</v>
      </c>
      <c r="F10456" t="s">
        <v>13</v>
      </c>
      <c r="H10456" s="3" t="s">
        <v>31295</v>
      </c>
      <c r="I10456" t="s">
        <v>404</v>
      </c>
      <c r="J10456" t="s">
        <v>24166</v>
      </c>
    </row>
    <row r="10457" spans="1:10" ht="16" x14ac:dyDescent="0.2">
      <c r="A10457" t="s">
        <v>19152</v>
      </c>
      <c r="B10457" t="s">
        <v>33500</v>
      </c>
      <c r="C10457" t="s">
        <v>33501</v>
      </c>
      <c r="D10457">
        <v>4</v>
      </c>
      <c r="E10457" t="s">
        <v>13</v>
      </c>
      <c r="F10457" t="s">
        <v>13</v>
      </c>
      <c r="H10457" s="3" t="s">
        <v>33502</v>
      </c>
      <c r="I10457" t="s">
        <v>106</v>
      </c>
      <c r="J10457" t="s">
        <v>19156</v>
      </c>
    </row>
    <row r="10458" spans="1:10" ht="16" x14ac:dyDescent="0.2">
      <c r="A10458" t="s">
        <v>33503</v>
      </c>
      <c r="B10458" t="s">
        <v>10828</v>
      </c>
      <c r="C10458" t="s">
        <v>33504</v>
      </c>
      <c r="D10458">
        <v>2</v>
      </c>
      <c r="E10458" t="s">
        <v>13</v>
      </c>
      <c r="F10458" t="s">
        <v>13</v>
      </c>
      <c r="H10458" s="3" t="s">
        <v>33505</v>
      </c>
      <c r="I10458" t="s">
        <v>62</v>
      </c>
      <c r="J10458" t="s">
        <v>33506</v>
      </c>
    </row>
    <row r="10459" spans="1:10" ht="16" x14ac:dyDescent="0.2">
      <c r="A10459" t="s">
        <v>33503</v>
      </c>
      <c r="B10459" t="s">
        <v>33507</v>
      </c>
      <c r="C10459" t="s">
        <v>33508</v>
      </c>
      <c r="D10459">
        <v>5</v>
      </c>
      <c r="E10459" t="s">
        <v>13</v>
      </c>
      <c r="F10459" t="s">
        <v>13</v>
      </c>
      <c r="H10459" s="3" t="s">
        <v>33509</v>
      </c>
      <c r="I10459" t="s">
        <v>62</v>
      </c>
      <c r="J10459" t="s">
        <v>33506</v>
      </c>
    </row>
    <row r="10460" spans="1:10" ht="16" x14ac:dyDescent="0.2">
      <c r="A10460" t="s">
        <v>33277</v>
      </c>
      <c r="B10460" t="s">
        <v>33510</v>
      </c>
      <c r="C10460" t="s">
        <v>33511</v>
      </c>
      <c r="D10460">
        <v>1</v>
      </c>
      <c r="E10460" t="s">
        <v>13</v>
      </c>
      <c r="F10460" t="s">
        <v>13</v>
      </c>
      <c r="H10460" s="3" t="s">
        <v>31272</v>
      </c>
      <c r="I10460" t="s">
        <v>62</v>
      </c>
      <c r="J10460" t="s">
        <v>33280</v>
      </c>
    </row>
    <row r="10461" spans="1:10" x14ac:dyDescent="0.2">
      <c r="A10461" t="s">
        <v>33512</v>
      </c>
      <c r="B10461" t="s">
        <v>33513</v>
      </c>
      <c r="C10461" t="s">
        <v>33514</v>
      </c>
      <c r="D10461">
        <v>2</v>
      </c>
      <c r="E10461" t="s">
        <v>13</v>
      </c>
      <c r="F10461" t="s">
        <v>13</v>
      </c>
      <c r="J10461" t="s">
        <v>33515</v>
      </c>
    </row>
    <row r="10462" spans="1:10" ht="16" x14ac:dyDescent="0.2">
      <c r="A10462" t="s">
        <v>344</v>
      </c>
      <c r="B10462" t="s">
        <v>33516</v>
      </c>
      <c r="C10462" t="s">
        <v>33517</v>
      </c>
      <c r="D10462">
        <v>4</v>
      </c>
      <c r="E10462" t="s">
        <v>13</v>
      </c>
      <c r="F10462" t="s">
        <v>13</v>
      </c>
      <c r="H10462" s="3" t="s">
        <v>33518</v>
      </c>
      <c r="I10462" t="s">
        <v>6814</v>
      </c>
      <c r="J10462" t="s">
        <v>349</v>
      </c>
    </row>
    <row r="10463" spans="1:10" x14ac:dyDescent="0.2">
      <c r="A10463" t="s">
        <v>33456</v>
      </c>
      <c r="B10463" t="s">
        <v>33519</v>
      </c>
      <c r="C10463" t="s">
        <v>33520</v>
      </c>
      <c r="D10463">
        <v>2</v>
      </c>
      <c r="E10463" t="s">
        <v>13</v>
      </c>
      <c r="F10463" t="s">
        <v>13</v>
      </c>
      <c r="J10463" t="s">
        <v>33459</v>
      </c>
    </row>
    <row r="10464" spans="1:10" ht="16" x14ac:dyDescent="0.2">
      <c r="A10464" t="s">
        <v>7529</v>
      </c>
      <c r="B10464" t="s">
        <v>33521</v>
      </c>
      <c r="C10464" t="s">
        <v>33522</v>
      </c>
      <c r="D10464">
        <v>3</v>
      </c>
      <c r="E10464" t="s">
        <v>13</v>
      </c>
      <c r="F10464" t="s">
        <v>13</v>
      </c>
      <c r="H10464" s="3" t="s">
        <v>33523</v>
      </c>
      <c r="I10464" t="s">
        <v>509</v>
      </c>
      <c r="J10464" t="s">
        <v>7534</v>
      </c>
    </row>
    <row r="10465" spans="1:10" ht="16" x14ac:dyDescent="0.2">
      <c r="A10465" t="s">
        <v>344</v>
      </c>
      <c r="B10465" t="s">
        <v>33524</v>
      </c>
      <c r="C10465" t="s">
        <v>33525</v>
      </c>
      <c r="D10465">
        <v>6</v>
      </c>
      <c r="E10465" t="s">
        <v>13</v>
      </c>
      <c r="F10465" t="s">
        <v>13</v>
      </c>
      <c r="H10465" s="3" t="s">
        <v>33526</v>
      </c>
      <c r="I10465" t="s">
        <v>4995</v>
      </c>
      <c r="J10465" t="s">
        <v>349</v>
      </c>
    </row>
    <row r="10466" spans="1:10" ht="16" x14ac:dyDescent="0.2">
      <c r="A10466" t="s">
        <v>344</v>
      </c>
      <c r="B10466" t="s">
        <v>33527</v>
      </c>
      <c r="C10466" t="s">
        <v>33528</v>
      </c>
      <c r="D10466">
        <v>10</v>
      </c>
      <c r="E10466" t="s">
        <v>13</v>
      </c>
      <c r="F10466" t="s">
        <v>13</v>
      </c>
      <c r="H10466" s="3" t="s">
        <v>33529</v>
      </c>
      <c r="I10466" t="s">
        <v>90</v>
      </c>
      <c r="J10466" t="s">
        <v>349</v>
      </c>
    </row>
    <row r="10467" spans="1:10" ht="16" x14ac:dyDescent="0.2">
      <c r="A10467" t="s">
        <v>28596</v>
      </c>
      <c r="B10467" t="s">
        <v>33530</v>
      </c>
      <c r="C10467" t="s">
        <v>33531</v>
      </c>
      <c r="D10467">
        <v>2</v>
      </c>
      <c r="E10467" t="s">
        <v>13</v>
      </c>
      <c r="F10467" t="s">
        <v>13</v>
      </c>
      <c r="H10467" s="3" t="s">
        <v>33532</v>
      </c>
      <c r="I10467" t="s">
        <v>1676</v>
      </c>
      <c r="J10467" t="s">
        <v>28601</v>
      </c>
    </row>
    <row r="10468" spans="1:10" ht="16" x14ac:dyDescent="0.2">
      <c r="A10468" t="s">
        <v>28596</v>
      </c>
      <c r="B10468" t="s">
        <v>33533</v>
      </c>
      <c r="C10468" t="s">
        <v>33534</v>
      </c>
      <c r="D10468">
        <v>3</v>
      </c>
      <c r="E10468" t="s">
        <v>13</v>
      </c>
      <c r="F10468" t="s">
        <v>13</v>
      </c>
      <c r="H10468" s="3" t="s">
        <v>33535</v>
      </c>
      <c r="I10468" t="s">
        <v>1676</v>
      </c>
      <c r="J10468" t="s">
        <v>28601</v>
      </c>
    </row>
    <row r="10469" spans="1:10" x14ac:dyDescent="0.2">
      <c r="A10469" t="s">
        <v>33536</v>
      </c>
      <c r="B10469" t="s">
        <v>33537</v>
      </c>
      <c r="C10469" t="s">
        <v>33538</v>
      </c>
      <c r="D10469">
        <v>1</v>
      </c>
      <c r="E10469" t="s">
        <v>13</v>
      </c>
      <c r="F10469" t="s">
        <v>13</v>
      </c>
      <c r="J10469" t="s">
        <v>33539</v>
      </c>
    </row>
    <row r="10470" spans="1:10" x14ac:dyDescent="0.2">
      <c r="A10470" t="s">
        <v>33536</v>
      </c>
      <c r="B10470" t="s">
        <v>26351</v>
      </c>
      <c r="C10470" t="s">
        <v>26352</v>
      </c>
      <c r="D10470">
        <v>2</v>
      </c>
      <c r="E10470" t="s">
        <v>13</v>
      </c>
      <c r="F10470" t="s">
        <v>13</v>
      </c>
      <c r="J10470" t="s">
        <v>33539</v>
      </c>
    </row>
    <row r="10471" spans="1:10" x14ac:dyDescent="0.2">
      <c r="A10471" t="s">
        <v>33536</v>
      </c>
      <c r="B10471" t="s">
        <v>33540</v>
      </c>
      <c r="C10471" t="s">
        <v>33541</v>
      </c>
      <c r="D10471">
        <v>3</v>
      </c>
      <c r="E10471" t="s">
        <v>13</v>
      </c>
      <c r="F10471" t="s">
        <v>13</v>
      </c>
      <c r="J10471" t="s">
        <v>33539</v>
      </c>
    </row>
    <row r="10472" spans="1:10" x14ac:dyDescent="0.2">
      <c r="A10472" t="s">
        <v>33536</v>
      </c>
      <c r="B10472" t="s">
        <v>33542</v>
      </c>
      <c r="C10472" t="s">
        <v>33543</v>
      </c>
      <c r="D10472">
        <v>4</v>
      </c>
      <c r="E10472" t="s">
        <v>13</v>
      </c>
      <c r="F10472" t="s">
        <v>13</v>
      </c>
      <c r="J10472" t="s">
        <v>33539</v>
      </c>
    </row>
    <row r="10473" spans="1:10" ht="32" x14ac:dyDescent="0.2">
      <c r="A10473" t="s">
        <v>33544</v>
      </c>
      <c r="B10473" t="s">
        <v>13050</v>
      </c>
      <c r="C10473" t="s">
        <v>13051</v>
      </c>
      <c r="D10473">
        <v>1</v>
      </c>
      <c r="E10473" t="s">
        <v>13</v>
      </c>
      <c r="F10473" t="s">
        <v>13</v>
      </c>
      <c r="H10473" s="3" t="s">
        <v>33545</v>
      </c>
      <c r="I10473" t="s">
        <v>995</v>
      </c>
      <c r="J10473" t="s">
        <v>33546</v>
      </c>
    </row>
    <row r="10474" spans="1:10" ht="16" x14ac:dyDescent="0.2">
      <c r="A10474" t="s">
        <v>33544</v>
      </c>
      <c r="B10474" t="s">
        <v>13053</v>
      </c>
      <c r="C10474" t="s">
        <v>13054</v>
      </c>
      <c r="D10474">
        <v>2</v>
      </c>
      <c r="E10474" t="s">
        <v>13</v>
      </c>
      <c r="F10474" t="s">
        <v>13</v>
      </c>
      <c r="H10474" s="3" t="s">
        <v>33547</v>
      </c>
      <c r="I10474" t="s">
        <v>995</v>
      </c>
      <c r="J10474" t="s">
        <v>33546</v>
      </c>
    </row>
    <row r="10475" spans="1:10" ht="32" x14ac:dyDescent="0.2">
      <c r="A10475" t="s">
        <v>33544</v>
      </c>
      <c r="B10475" t="s">
        <v>33548</v>
      </c>
      <c r="C10475" t="s">
        <v>33549</v>
      </c>
      <c r="D10475">
        <v>3</v>
      </c>
      <c r="E10475" t="s">
        <v>13</v>
      </c>
      <c r="F10475" t="s">
        <v>13</v>
      </c>
      <c r="H10475" s="3" t="s">
        <v>33545</v>
      </c>
      <c r="I10475" t="s">
        <v>995</v>
      </c>
      <c r="J10475" t="s">
        <v>33546</v>
      </c>
    </row>
    <row r="10476" spans="1:10" ht="16" x14ac:dyDescent="0.2">
      <c r="A10476" t="s">
        <v>26933</v>
      </c>
      <c r="B10476" t="s">
        <v>33550</v>
      </c>
      <c r="C10476" t="s">
        <v>33551</v>
      </c>
      <c r="D10476">
        <v>1</v>
      </c>
      <c r="E10476" t="s">
        <v>13</v>
      </c>
      <c r="F10476" t="s">
        <v>13</v>
      </c>
      <c r="H10476" s="3" t="s">
        <v>33552</v>
      </c>
      <c r="I10476" t="s">
        <v>423</v>
      </c>
      <c r="J10476" t="s">
        <v>26937</v>
      </c>
    </row>
    <row r="10477" spans="1:10" x14ac:dyDescent="0.2">
      <c r="A10477" t="s">
        <v>33456</v>
      </c>
      <c r="B10477" t="s">
        <v>33553</v>
      </c>
      <c r="C10477" t="s">
        <v>33554</v>
      </c>
      <c r="D10477">
        <v>1</v>
      </c>
      <c r="E10477" t="s">
        <v>13</v>
      </c>
      <c r="F10477" t="s">
        <v>13</v>
      </c>
      <c r="J10477" t="s">
        <v>33459</v>
      </c>
    </row>
    <row r="10478" spans="1:10" ht="16" x14ac:dyDescent="0.2">
      <c r="A10478" t="s">
        <v>26933</v>
      </c>
      <c r="B10478" t="s">
        <v>33555</v>
      </c>
      <c r="C10478" t="s">
        <v>33556</v>
      </c>
      <c r="D10478">
        <v>4</v>
      </c>
      <c r="E10478" t="s">
        <v>13</v>
      </c>
      <c r="F10478" t="s">
        <v>13</v>
      </c>
      <c r="H10478" s="3" t="s">
        <v>33552</v>
      </c>
      <c r="I10478" t="s">
        <v>423</v>
      </c>
      <c r="J10478" t="s">
        <v>26937</v>
      </c>
    </row>
    <row r="10479" spans="1:10" x14ac:dyDescent="0.2">
      <c r="A10479" t="s">
        <v>26933</v>
      </c>
      <c r="B10479" t="s">
        <v>33557</v>
      </c>
      <c r="C10479" t="s">
        <v>33558</v>
      </c>
      <c r="D10479">
        <v>6</v>
      </c>
      <c r="E10479" t="s">
        <v>13</v>
      </c>
      <c r="F10479" t="s">
        <v>13</v>
      </c>
      <c r="J10479" t="s">
        <v>26937</v>
      </c>
    </row>
    <row r="10480" spans="1:10" ht="16" x14ac:dyDescent="0.2">
      <c r="A10480" t="s">
        <v>33559</v>
      </c>
      <c r="B10480" t="s">
        <v>33560</v>
      </c>
      <c r="C10480" t="s">
        <v>33561</v>
      </c>
      <c r="D10480">
        <v>1</v>
      </c>
      <c r="E10480" t="s">
        <v>13</v>
      </c>
      <c r="F10480" t="s">
        <v>13</v>
      </c>
      <c r="H10480" s="3" t="s">
        <v>33562</v>
      </c>
      <c r="I10480" t="s">
        <v>62</v>
      </c>
      <c r="J10480" t="s">
        <v>33563</v>
      </c>
    </row>
    <row r="10481" spans="1:10" ht="16" x14ac:dyDescent="0.2">
      <c r="A10481" t="s">
        <v>33564</v>
      </c>
      <c r="B10481" t="s">
        <v>33565</v>
      </c>
      <c r="C10481" t="s">
        <v>33566</v>
      </c>
      <c r="D10481">
        <v>1</v>
      </c>
      <c r="E10481" t="s">
        <v>13</v>
      </c>
      <c r="F10481" t="s">
        <v>13</v>
      </c>
      <c r="H10481" s="3" t="s">
        <v>33567</v>
      </c>
      <c r="I10481" t="s">
        <v>547</v>
      </c>
      <c r="J10481" t="s">
        <v>33568</v>
      </c>
    </row>
    <row r="10482" spans="1:10" x14ac:dyDescent="0.2">
      <c r="A10482" t="s">
        <v>4094</v>
      </c>
      <c r="B10482" t="s">
        <v>33569</v>
      </c>
      <c r="C10482" t="s">
        <v>33570</v>
      </c>
      <c r="D10482">
        <v>4</v>
      </c>
      <c r="E10482" t="s">
        <v>13</v>
      </c>
      <c r="F10482" t="s">
        <v>13</v>
      </c>
      <c r="J10482" t="s">
        <v>4097</v>
      </c>
    </row>
    <row r="10483" spans="1:10" ht="16" x14ac:dyDescent="0.2">
      <c r="A10483" t="s">
        <v>9439</v>
      </c>
      <c r="B10483" t="s">
        <v>33571</v>
      </c>
      <c r="C10483" t="s">
        <v>33572</v>
      </c>
      <c r="D10483">
        <v>1</v>
      </c>
      <c r="E10483" t="s">
        <v>13</v>
      </c>
      <c r="F10483" t="s">
        <v>13</v>
      </c>
      <c r="H10483" s="3" t="s">
        <v>33573</v>
      </c>
      <c r="I10483" t="s">
        <v>16</v>
      </c>
      <c r="J10483" t="s">
        <v>9442</v>
      </c>
    </row>
    <row r="10484" spans="1:10" x14ac:dyDescent="0.2">
      <c r="A10484" t="s">
        <v>33574</v>
      </c>
      <c r="B10484" t="s">
        <v>33575</v>
      </c>
      <c r="C10484" t="s">
        <v>33576</v>
      </c>
      <c r="D10484">
        <v>1</v>
      </c>
      <c r="E10484" t="s">
        <v>13</v>
      </c>
      <c r="F10484" t="s">
        <v>13</v>
      </c>
      <c r="J10484" t="s">
        <v>33577</v>
      </c>
    </row>
    <row r="10485" spans="1:10" ht="16" x14ac:dyDescent="0.2">
      <c r="A10485" t="s">
        <v>33578</v>
      </c>
      <c r="B10485" t="s">
        <v>33579</v>
      </c>
      <c r="C10485" t="s">
        <v>33580</v>
      </c>
      <c r="D10485">
        <v>1</v>
      </c>
      <c r="E10485" t="s">
        <v>13</v>
      </c>
      <c r="F10485" t="s">
        <v>13</v>
      </c>
      <c r="H10485" s="3" t="s">
        <v>33581</v>
      </c>
      <c r="I10485" t="s">
        <v>62</v>
      </c>
      <c r="J10485" t="s">
        <v>33582</v>
      </c>
    </row>
    <row r="10486" spans="1:10" ht="16" x14ac:dyDescent="0.2">
      <c r="A10486" t="s">
        <v>33578</v>
      </c>
      <c r="B10486" t="s">
        <v>33583</v>
      </c>
      <c r="C10486" t="s">
        <v>33584</v>
      </c>
      <c r="D10486">
        <v>2</v>
      </c>
      <c r="E10486" t="s">
        <v>13</v>
      </c>
      <c r="F10486" t="s">
        <v>13</v>
      </c>
      <c r="H10486" s="3" t="s">
        <v>33581</v>
      </c>
      <c r="I10486" t="s">
        <v>62</v>
      </c>
      <c r="J10486" t="s">
        <v>33582</v>
      </c>
    </row>
    <row r="10487" spans="1:10" ht="16" x14ac:dyDescent="0.2">
      <c r="A10487" t="s">
        <v>33578</v>
      </c>
      <c r="B10487" t="s">
        <v>33585</v>
      </c>
      <c r="C10487" t="s">
        <v>33586</v>
      </c>
      <c r="D10487">
        <v>3</v>
      </c>
      <c r="E10487" t="s">
        <v>13</v>
      </c>
      <c r="F10487" t="s">
        <v>13</v>
      </c>
      <c r="H10487" s="3" t="s">
        <v>33587</v>
      </c>
      <c r="I10487" t="s">
        <v>62</v>
      </c>
      <c r="J10487" t="s">
        <v>33582</v>
      </c>
    </row>
    <row r="10488" spans="1:10" ht="16" x14ac:dyDescent="0.2">
      <c r="A10488" t="s">
        <v>7909</v>
      </c>
      <c r="B10488" t="s">
        <v>33588</v>
      </c>
      <c r="C10488" t="s">
        <v>33589</v>
      </c>
      <c r="D10488">
        <v>1</v>
      </c>
      <c r="E10488" t="s">
        <v>13</v>
      </c>
      <c r="F10488" t="s">
        <v>13</v>
      </c>
      <c r="H10488" s="3" t="s">
        <v>7913</v>
      </c>
      <c r="I10488" t="s">
        <v>1489</v>
      </c>
      <c r="J10488" t="s">
        <v>7914</v>
      </c>
    </row>
    <row r="10489" spans="1:10" ht="16" x14ac:dyDescent="0.2">
      <c r="A10489" t="s">
        <v>7909</v>
      </c>
      <c r="B10489" t="s">
        <v>33590</v>
      </c>
      <c r="C10489" t="s">
        <v>33591</v>
      </c>
      <c r="D10489">
        <v>3</v>
      </c>
      <c r="E10489" t="s">
        <v>13</v>
      </c>
      <c r="F10489" t="s">
        <v>13</v>
      </c>
      <c r="H10489" s="3" t="s">
        <v>7913</v>
      </c>
      <c r="I10489" t="s">
        <v>1489</v>
      </c>
      <c r="J10489" t="s">
        <v>7914</v>
      </c>
    </row>
    <row r="10490" spans="1:10" ht="16" x14ac:dyDescent="0.2">
      <c r="A10490" t="s">
        <v>33592</v>
      </c>
      <c r="B10490" t="s">
        <v>33593</v>
      </c>
      <c r="C10490" t="s">
        <v>33594</v>
      </c>
      <c r="D10490">
        <v>3</v>
      </c>
      <c r="E10490" t="s">
        <v>13</v>
      </c>
      <c r="F10490" t="s">
        <v>13</v>
      </c>
      <c r="H10490" s="3" t="s">
        <v>33595</v>
      </c>
      <c r="I10490" t="s">
        <v>269</v>
      </c>
      <c r="J10490" t="s">
        <v>33596</v>
      </c>
    </row>
    <row r="10491" spans="1:10" ht="16" x14ac:dyDescent="0.2">
      <c r="A10491" t="s">
        <v>26933</v>
      </c>
      <c r="B10491" t="s">
        <v>33597</v>
      </c>
      <c r="C10491" t="s">
        <v>33598</v>
      </c>
      <c r="D10491">
        <v>5</v>
      </c>
      <c r="E10491" t="s">
        <v>13</v>
      </c>
      <c r="F10491" t="s">
        <v>13</v>
      </c>
      <c r="H10491" s="3" t="s">
        <v>33552</v>
      </c>
      <c r="I10491" t="s">
        <v>423</v>
      </c>
      <c r="J10491" t="s">
        <v>26937</v>
      </c>
    </row>
    <row r="10492" spans="1:10" ht="16" x14ac:dyDescent="0.2">
      <c r="A10492" t="s">
        <v>31483</v>
      </c>
      <c r="B10492" t="s">
        <v>33599</v>
      </c>
      <c r="C10492" t="s">
        <v>33600</v>
      </c>
      <c r="D10492">
        <v>4</v>
      </c>
      <c r="E10492" t="s">
        <v>13</v>
      </c>
      <c r="F10492" t="s">
        <v>13</v>
      </c>
      <c r="H10492" s="3" t="s">
        <v>33601</v>
      </c>
      <c r="I10492" t="s">
        <v>524</v>
      </c>
      <c r="J10492" t="s">
        <v>31487</v>
      </c>
    </row>
    <row r="10493" spans="1:10" ht="16" x14ac:dyDescent="0.2">
      <c r="A10493" t="s">
        <v>17587</v>
      </c>
      <c r="B10493" t="s">
        <v>33602</v>
      </c>
      <c r="C10493" t="s">
        <v>33603</v>
      </c>
      <c r="D10493">
        <v>2</v>
      </c>
      <c r="E10493" t="s">
        <v>13</v>
      </c>
      <c r="F10493" t="s">
        <v>13</v>
      </c>
      <c r="H10493" s="3" t="s">
        <v>33604</v>
      </c>
      <c r="I10493" t="s">
        <v>62</v>
      </c>
      <c r="J10493" t="s">
        <v>17588</v>
      </c>
    </row>
    <row r="10494" spans="1:10" x14ac:dyDescent="0.2">
      <c r="A10494" t="s">
        <v>6344</v>
      </c>
      <c r="B10494" t="s">
        <v>33605</v>
      </c>
      <c r="C10494" t="s">
        <v>33606</v>
      </c>
      <c r="D10494">
        <v>5</v>
      </c>
      <c r="E10494" t="s">
        <v>13</v>
      </c>
      <c r="F10494" t="s">
        <v>13</v>
      </c>
      <c r="J10494" t="s">
        <v>6347</v>
      </c>
    </row>
    <row r="10495" spans="1:10" ht="16" x14ac:dyDescent="0.2">
      <c r="A10495" t="s">
        <v>33607</v>
      </c>
      <c r="B10495" t="s">
        <v>33608</v>
      </c>
      <c r="C10495" t="s">
        <v>33609</v>
      </c>
      <c r="D10495">
        <v>1</v>
      </c>
      <c r="E10495" t="s">
        <v>13</v>
      </c>
      <c r="F10495" t="s">
        <v>13</v>
      </c>
      <c r="H10495" s="3" t="s">
        <v>33610</v>
      </c>
      <c r="I10495" t="s">
        <v>62</v>
      </c>
      <c r="J10495" t="s">
        <v>33611</v>
      </c>
    </row>
    <row r="10496" spans="1:10" ht="16" x14ac:dyDescent="0.2">
      <c r="A10496" t="s">
        <v>10636</v>
      </c>
      <c r="B10496" t="s">
        <v>33612</v>
      </c>
      <c r="C10496" t="s">
        <v>33613</v>
      </c>
      <c r="D10496">
        <v>1</v>
      </c>
      <c r="E10496" t="s">
        <v>13</v>
      </c>
      <c r="F10496" t="s">
        <v>13</v>
      </c>
      <c r="H10496" s="3" t="s">
        <v>33614</v>
      </c>
      <c r="I10496" t="s">
        <v>62</v>
      </c>
      <c r="J10496" t="s">
        <v>10637</v>
      </c>
    </row>
    <row r="10497" spans="1:10" ht="16" x14ac:dyDescent="0.2">
      <c r="A10497" t="s">
        <v>33615</v>
      </c>
      <c r="B10497" t="s">
        <v>33616</v>
      </c>
      <c r="C10497" t="s">
        <v>17693</v>
      </c>
      <c r="D10497">
        <v>1</v>
      </c>
      <c r="E10497" t="s">
        <v>13</v>
      </c>
      <c r="F10497" t="s">
        <v>13</v>
      </c>
      <c r="H10497" s="3" t="s">
        <v>31327</v>
      </c>
      <c r="I10497" t="s">
        <v>62</v>
      </c>
      <c r="J10497" t="s">
        <v>33617</v>
      </c>
    </row>
    <row r="10498" spans="1:10" ht="16" x14ac:dyDescent="0.2">
      <c r="A10498" t="s">
        <v>4968</v>
      </c>
      <c r="B10498" t="s">
        <v>33618</v>
      </c>
      <c r="C10498" t="s">
        <v>33619</v>
      </c>
      <c r="D10498">
        <v>3</v>
      </c>
      <c r="E10498" t="s">
        <v>13</v>
      </c>
      <c r="F10498" t="s">
        <v>13</v>
      </c>
      <c r="H10498" s="3" t="s">
        <v>33620</v>
      </c>
      <c r="I10498" t="s">
        <v>62</v>
      </c>
      <c r="J10498" t="s">
        <v>4973</v>
      </c>
    </row>
    <row r="10499" spans="1:10" ht="16" x14ac:dyDescent="0.2">
      <c r="A10499" t="s">
        <v>33621</v>
      </c>
      <c r="B10499" t="s">
        <v>17585</v>
      </c>
      <c r="C10499" t="s">
        <v>17586</v>
      </c>
      <c r="D10499">
        <v>2</v>
      </c>
      <c r="E10499" t="s">
        <v>13</v>
      </c>
      <c r="F10499" t="s">
        <v>13</v>
      </c>
      <c r="H10499" s="3" t="s">
        <v>33622</v>
      </c>
      <c r="I10499" t="s">
        <v>62</v>
      </c>
      <c r="J10499" t="s">
        <v>33623</v>
      </c>
    </row>
    <row r="10500" spans="1:10" ht="16" x14ac:dyDescent="0.2">
      <c r="A10500" t="s">
        <v>33624</v>
      </c>
      <c r="B10500" t="s">
        <v>33625</v>
      </c>
      <c r="C10500" t="s">
        <v>33626</v>
      </c>
      <c r="D10500">
        <v>6</v>
      </c>
      <c r="E10500" t="s">
        <v>13</v>
      </c>
      <c r="F10500" t="s">
        <v>13</v>
      </c>
      <c r="H10500" s="3" t="s">
        <v>33627</v>
      </c>
      <c r="I10500" t="s">
        <v>62</v>
      </c>
      <c r="J10500" t="s">
        <v>33628</v>
      </c>
    </row>
    <row r="10501" spans="1:10" ht="16" x14ac:dyDescent="0.2">
      <c r="A10501" t="s">
        <v>16272</v>
      </c>
      <c r="B10501" t="s">
        <v>33629</v>
      </c>
      <c r="C10501" t="s">
        <v>33630</v>
      </c>
      <c r="D10501">
        <v>3</v>
      </c>
      <c r="E10501" t="s">
        <v>13</v>
      </c>
      <c r="F10501" t="s">
        <v>13</v>
      </c>
      <c r="H10501" s="3" t="s">
        <v>31272</v>
      </c>
      <c r="I10501" t="s">
        <v>62</v>
      </c>
      <c r="J10501" t="s">
        <v>16275</v>
      </c>
    </row>
    <row r="10502" spans="1:10" ht="16" x14ac:dyDescent="0.2">
      <c r="A10502" t="s">
        <v>33631</v>
      </c>
      <c r="B10502" t="s">
        <v>33632</v>
      </c>
      <c r="C10502" t="s">
        <v>33633</v>
      </c>
      <c r="D10502">
        <v>2</v>
      </c>
      <c r="E10502" t="s">
        <v>13</v>
      </c>
      <c r="F10502" t="s">
        <v>13</v>
      </c>
      <c r="H10502" s="3" t="s">
        <v>33634</v>
      </c>
      <c r="I10502" t="s">
        <v>918</v>
      </c>
      <c r="J10502" t="s">
        <v>33635</v>
      </c>
    </row>
    <row r="10503" spans="1:10" ht="16" x14ac:dyDescent="0.2">
      <c r="A10503" t="s">
        <v>33636</v>
      </c>
      <c r="B10503" t="s">
        <v>33637</v>
      </c>
      <c r="C10503" t="s">
        <v>33638</v>
      </c>
      <c r="D10503">
        <v>2</v>
      </c>
      <c r="E10503" t="s">
        <v>13</v>
      </c>
      <c r="F10503" t="s">
        <v>13</v>
      </c>
      <c r="H10503" s="3" t="s">
        <v>33639</v>
      </c>
      <c r="I10503" t="s">
        <v>62</v>
      </c>
      <c r="J10503" t="s">
        <v>33640</v>
      </c>
    </row>
    <row r="10504" spans="1:10" ht="16" x14ac:dyDescent="0.2">
      <c r="A10504" t="s">
        <v>8683</v>
      </c>
      <c r="B10504" t="s">
        <v>33641</v>
      </c>
      <c r="C10504" t="s">
        <v>33642</v>
      </c>
      <c r="D10504">
        <v>3</v>
      </c>
      <c r="E10504" t="s">
        <v>13</v>
      </c>
      <c r="F10504" t="s">
        <v>13</v>
      </c>
      <c r="H10504" s="3" t="s">
        <v>33643</v>
      </c>
      <c r="I10504" t="s">
        <v>62</v>
      </c>
      <c r="J10504" t="s">
        <v>8684</v>
      </c>
    </row>
    <row r="10505" spans="1:10" x14ac:dyDescent="0.2">
      <c r="A10505" t="s">
        <v>33644</v>
      </c>
      <c r="B10505" t="s">
        <v>33645</v>
      </c>
      <c r="C10505" t="s">
        <v>33646</v>
      </c>
      <c r="D10505">
        <v>1</v>
      </c>
      <c r="E10505" t="s">
        <v>13</v>
      </c>
      <c r="F10505" t="s">
        <v>13</v>
      </c>
      <c r="J10505" t="s">
        <v>33647</v>
      </c>
    </row>
    <row r="10506" spans="1:10" x14ac:dyDescent="0.2">
      <c r="A10506" t="s">
        <v>33648</v>
      </c>
      <c r="B10506" t="s">
        <v>33649</v>
      </c>
      <c r="C10506" t="s">
        <v>33650</v>
      </c>
      <c r="D10506">
        <v>1</v>
      </c>
      <c r="E10506" t="s">
        <v>13</v>
      </c>
      <c r="F10506" t="s">
        <v>13</v>
      </c>
      <c r="J10506" t="s">
        <v>33651</v>
      </c>
    </row>
    <row r="10507" spans="1:10" x14ac:dyDescent="0.2">
      <c r="A10507" t="s">
        <v>33648</v>
      </c>
      <c r="B10507" t="s">
        <v>15361</v>
      </c>
      <c r="C10507" t="s">
        <v>15362</v>
      </c>
      <c r="D10507">
        <v>2</v>
      </c>
      <c r="E10507" t="s">
        <v>13</v>
      </c>
      <c r="F10507" t="s">
        <v>13</v>
      </c>
      <c r="J10507" t="s">
        <v>33651</v>
      </c>
    </row>
    <row r="10508" spans="1:10" x14ac:dyDescent="0.2">
      <c r="A10508" t="s">
        <v>33648</v>
      </c>
      <c r="B10508" t="s">
        <v>33652</v>
      </c>
      <c r="C10508" t="s">
        <v>33653</v>
      </c>
      <c r="D10508">
        <v>3</v>
      </c>
      <c r="E10508" t="s">
        <v>13</v>
      </c>
      <c r="F10508" t="s">
        <v>13</v>
      </c>
      <c r="J10508" t="s">
        <v>33651</v>
      </c>
    </row>
    <row r="10509" spans="1:10" x14ac:dyDescent="0.2">
      <c r="A10509" t="s">
        <v>33648</v>
      </c>
      <c r="B10509" t="s">
        <v>14486</v>
      </c>
      <c r="C10509" t="s">
        <v>14487</v>
      </c>
      <c r="D10509">
        <v>4</v>
      </c>
      <c r="E10509" t="s">
        <v>13</v>
      </c>
      <c r="F10509" t="s">
        <v>13</v>
      </c>
      <c r="J10509" t="s">
        <v>33651</v>
      </c>
    </row>
    <row r="10510" spans="1:10" x14ac:dyDescent="0.2">
      <c r="A10510" t="s">
        <v>15780</v>
      </c>
      <c r="B10510" t="s">
        <v>33654</v>
      </c>
      <c r="C10510" t="s">
        <v>33655</v>
      </c>
      <c r="D10510">
        <v>3</v>
      </c>
      <c r="E10510" t="s">
        <v>13</v>
      </c>
      <c r="F10510" t="s">
        <v>13</v>
      </c>
      <c r="J10510" t="s">
        <v>15781</v>
      </c>
    </row>
    <row r="10511" spans="1:10" x14ac:dyDescent="0.2">
      <c r="A10511" t="s">
        <v>33656</v>
      </c>
      <c r="B10511" t="s">
        <v>33657</v>
      </c>
      <c r="C10511" t="s">
        <v>33658</v>
      </c>
      <c r="D10511">
        <v>1</v>
      </c>
      <c r="E10511" t="s">
        <v>13</v>
      </c>
      <c r="F10511" t="s">
        <v>13</v>
      </c>
      <c r="J10511" t="s">
        <v>33659</v>
      </c>
    </row>
    <row r="10512" spans="1:10" x14ac:dyDescent="0.2">
      <c r="A10512" t="s">
        <v>33656</v>
      </c>
      <c r="B10512" t="s">
        <v>33660</v>
      </c>
      <c r="C10512" t="s">
        <v>33661</v>
      </c>
      <c r="D10512">
        <v>2</v>
      </c>
      <c r="E10512" t="s">
        <v>13</v>
      </c>
      <c r="F10512" t="s">
        <v>13</v>
      </c>
      <c r="J10512" t="s">
        <v>33659</v>
      </c>
    </row>
    <row r="10513" spans="1:10" ht="16" x14ac:dyDescent="0.2">
      <c r="A10513" t="s">
        <v>33662</v>
      </c>
      <c r="B10513" t="s">
        <v>31757</v>
      </c>
      <c r="C10513" t="s">
        <v>31758</v>
      </c>
      <c r="D10513">
        <v>1</v>
      </c>
      <c r="E10513" t="s">
        <v>13</v>
      </c>
      <c r="F10513" t="s">
        <v>137</v>
      </c>
      <c r="H10513" s="3" t="s">
        <v>31759</v>
      </c>
      <c r="I10513" t="s">
        <v>253</v>
      </c>
      <c r="J10513" t="s">
        <v>33663</v>
      </c>
    </row>
    <row r="10514" spans="1:10" ht="16" x14ac:dyDescent="0.2">
      <c r="A10514" t="s">
        <v>33664</v>
      </c>
      <c r="B10514" t="s">
        <v>33665</v>
      </c>
      <c r="C10514" t="s">
        <v>33666</v>
      </c>
      <c r="D10514">
        <v>5</v>
      </c>
      <c r="E10514" t="s">
        <v>13</v>
      </c>
      <c r="F10514" t="s">
        <v>13</v>
      </c>
      <c r="H10514" s="3" t="s">
        <v>33667</v>
      </c>
      <c r="I10514" t="s">
        <v>228</v>
      </c>
      <c r="J10514" t="s">
        <v>33668</v>
      </c>
    </row>
    <row r="10515" spans="1:10" ht="16" x14ac:dyDescent="0.2">
      <c r="A10515" t="s">
        <v>33669</v>
      </c>
      <c r="B10515" t="s">
        <v>33670</v>
      </c>
      <c r="C10515" t="s">
        <v>33671</v>
      </c>
      <c r="D10515">
        <v>4</v>
      </c>
      <c r="E10515" t="s">
        <v>13</v>
      </c>
      <c r="F10515" t="s">
        <v>13</v>
      </c>
      <c r="H10515" s="3" t="s">
        <v>33672</v>
      </c>
      <c r="I10515" t="s">
        <v>918</v>
      </c>
      <c r="J10515" t="s">
        <v>33673</v>
      </c>
    </row>
    <row r="10516" spans="1:10" x14ac:dyDescent="0.2">
      <c r="A10516" t="s">
        <v>33674</v>
      </c>
      <c r="B10516" t="s">
        <v>33675</v>
      </c>
      <c r="C10516" t="s">
        <v>33676</v>
      </c>
      <c r="D10516">
        <v>1</v>
      </c>
      <c r="E10516" t="s">
        <v>13</v>
      </c>
      <c r="F10516" t="s">
        <v>13</v>
      </c>
      <c r="J10516" t="s">
        <v>33677</v>
      </c>
    </row>
    <row r="10517" spans="1:10" x14ac:dyDescent="0.2">
      <c r="A10517" t="s">
        <v>33674</v>
      </c>
      <c r="B10517" t="s">
        <v>33678</v>
      </c>
      <c r="C10517" t="s">
        <v>33679</v>
      </c>
      <c r="D10517">
        <v>2</v>
      </c>
      <c r="E10517" t="s">
        <v>13</v>
      </c>
      <c r="F10517" t="s">
        <v>13</v>
      </c>
      <c r="J10517" t="s">
        <v>33677</v>
      </c>
    </row>
    <row r="10518" spans="1:10" x14ac:dyDescent="0.2">
      <c r="A10518" t="s">
        <v>33680</v>
      </c>
      <c r="B10518" t="s">
        <v>33681</v>
      </c>
      <c r="C10518" t="s">
        <v>33682</v>
      </c>
      <c r="D10518">
        <v>1</v>
      </c>
      <c r="E10518" t="s">
        <v>13</v>
      </c>
      <c r="F10518" t="s">
        <v>13</v>
      </c>
      <c r="J10518" t="s">
        <v>33683</v>
      </c>
    </row>
    <row r="10519" spans="1:10" ht="16" x14ac:dyDescent="0.2">
      <c r="A10519" t="s">
        <v>33684</v>
      </c>
      <c r="B10519" t="s">
        <v>33685</v>
      </c>
      <c r="C10519" t="s">
        <v>33686</v>
      </c>
      <c r="D10519">
        <v>1</v>
      </c>
      <c r="E10519" t="s">
        <v>13</v>
      </c>
      <c r="F10519" t="s">
        <v>13</v>
      </c>
      <c r="H10519" s="3" t="s">
        <v>33687</v>
      </c>
      <c r="I10519" t="s">
        <v>1540</v>
      </c>
      <c r="J10519" t="s">
        <v>33688</v>
      </c>
    </row>
    <row r="10520" spans="1:10" x14ac:dyDescent="0.2">
      <c r="A10520" t="s">
        <v>33689</v>
      </c>
      <c r="B10520" t="s">
        <v>33690</v>
      </c>
      <c r="C10520" t="s">
        <v>33691</v>
      </c>
      <c r="D10520">
        <v>3</v>
      </c>
      <c r="E10520" t="s">
        <v>13</v>
      </c>
      <c r="F10520" t="s">
        <v>13</v>
      </c>
      <c r="J10520" t="s">
        <v>33692</v>
      </c>
    </row>
    <row r="10521" spans="1:10" x14ac:dyDescent="0.2">
      <c r="A10521" t="s">
        <v>33689</v>
      </c>
      <c r="B10521" t="s">
        <v>33693</v>
      </c>
      <c r="C10521" t="s">
        <v>33694</v>
      </c>
      <c r="D10521">
        <v>2</v>
      </c>
      <c r="E10521" t="s">
        <v>13</v>
      </c>
      <c r="F10521" t="s">
        <v>13</v>
      </c>
      <c r="J10521" t="s">
        <v>33692</v>
      </c>
    </row>
    <row r="10522" spans="1:10" x14ac:dyDescent="0.2">
      <c r="A10522" t="s">
        <v>33689</v>
      </c>
      <c r="B10522" t="s">
        <v>33695</v>
      </c>
      <c r="C10522" t="s">
        <v>33696</v>
      </c>
      <c r="D10522">
        <v>1</v>
      </c>
      <c r="E10522" t="s">
        <v>13</v>
      </c>
      <c r="F10522" t="s">
        <v>13</v>
      </c>
      <c r="J10522" t="s">
        <v>33692</v>
      </c>
    </row>
    <row r="10523" spans="1:10" x14ac:dyDescent="0.2">
      <c r="A10523" t="s">
        <v>33697</v>
      </c>
      <c r="B10523" t="s">
        <v>33698</v>
      </c>
      <c r="C10523" t="s">
        <v>33699</v>
      </c>
      <c r="D10523">
        <v>1</v>
      </c>
      <c r="E10523" t="s">
        <v>13</v>
      </c>
      <c r="F10523" t="s">
        <v>13</v>
      </c>
      <c r="J10523" t="s">
        <v>33700</v>
      </c>
    </row>
    <row r="10524" spans="1:10" ht="16" x14ac:dyDescent="0.2">
      <c r="A10524" t="s">
        <v>33701</v>
      </c>
      <c r="B10524" t="s">
        <v>33702</v>
      </c>
      <c r="C10524" t="s">
        <v>33703</v>
      </c>
      <c r="D10524">
        <v>2</v>
      </c>
      <c r="E10524" t="s">
        <v>13</v>
      </c>
      <c r="F10524" t="s">
        <v>13</v>
      </c>
      <c r="H10524" s="3" t="s">
        <v>33704</v>
      </c>
      <c r="I10524" t="s">
        <v>62</v>
      </c>
      <c r="J10524" t="s">
        <v>33705</v>
      </c>
    </row>
    <row r="10525" spans="1:10" x14ac:dyDescent="0.2">
      <c r="A10525" t="s">
        <v>33706</v>
      </c>
      <c r="B10525" t="s">
        <v>33707</v>
      </c>
      <c r="C10525" t="s">
        <v>33708</v>
      </c>
      <c r="D10525">
        <v>1</v>
      </c>
      <c r="E10525" t="s">
        <v>13</v>
      </c>
      <c r="F10525" t="s">
        <v>13</v>
      </c>
      <c r="J10525" t="s">
        <v>33709</v>
      </c>
    </row>
    <row r="10526" spans="1:10" ht="16" x14ac:dyDescent="0.2">
      <c r="A10526" t="s">
        <v>33710</v>
      </c>
      <c r="B10526" t="s">
        <v>33711</v>
      </c>
      <c r="C10526" t="s">
        <v>33712</v>
      </c>
      <c r="D10526">
        <v>2</v>
      </c>
      <c r="E10526" t="s">
        <v>13</v>
      </c>
      <c r="F10526" t="s">
        <v>13</v>
      </c>
      <c r="H10526" s="3" t="s">
        <v>33713</v>
      </c>
      <c r="I10526" t="s">
        <v>856</v>
      </c>
      <c r="J10526" t="s">
        <v>33714</v>
      </c>
    </row>
    <row r="10527" spans="1:10" ht="16" x14ac:dyDescent="0.2">
      <c r="A10527" t="s">
        <v>33715</v>
      </c>
      <c r="B10527" t="s">
        <v>33716</v>
      </c>
      <c r="C10527" t="s">
        <v>33717</v>
      </c>
      <c r="D10527">
        <v>2</v>
      </c>
      <c r="E10527" t="s">
        <v>13</v>
      </c>
      <c r="F10527" t="s">
        <v>13</v>
      </c>
      <c r="H10527" s="3" t="s">
        <v>33718</v>
      </c>
      <c r="I10527" t="s">
        <v>62</v>
      </c>
      <c r="J10527" t="s">
        <v>33719</v>
      </c>
    </row>
    <row r="10528" spans="1:10" ht="16" x14ac:dyDescent="0.2">
      <c r="A10528" t="s">
        <v>33720</v>
      </c>
      <c r="B10528" t="s">
        <v>33721</v>
      </c>
      <c r="C10528" t="s">
        <v>33722</v>
      </c>
      <c r="D10528">
        <v>1</v>
      </c>
      <c r="E10528" t="s">
        <v>13</v>
      </c>
      <c r="F10528" t="s">
        <v>13</v>
      </c>
      <c r="H10528" s="3" t="s">
        <v>31000</v>
      </c>
      <c r="I10528" t="s">
        <v>62</v>
      </c>
      <c r="J10528" t="s">
        <v>33723</v>
      </c>
    </row>
    <row r="10529" spans="1:10" ht="16" x14ac:dyDescent="0.2">
      <c r="A10529" t="s">
        <v>33720</v>
      </c>
      <c r="B10529" t="s">
        <v>31572</v>
      </c>
      <c r="C10529" t="s">
        <v>31573</v>
      </c>
      <c r="D10529">
        <v>2</v>
      </c>
      <c r="E10529" t="s">
        <v>13</v>
      </c>
      <c r="F10529" t="s">
        <v>13</v>
      </c>
      <c r="H10529" s="3" t="s">
        <v>33724</v>
      </c>
      <c r="J10529" t="s">
        <v>33723</v>
      </c>
    </row>
    <row r="10530" spans="1:10" ht="16" x14ac:dyDescent="0.2">
      <c r="A10530" t="s">
        <v>33720</v>
      </c>
      <c r="B10530" t="s">
        <v>17585</v>
      </c>
      <c r="C10530" t="s">
        <v>17586</v>
      </c>
      <c r="D10530">
        <v>3</v>
      </c>
      <c r="E10530" t="s">
        <v>13</v>
      </c>
      <c r="F10530" t="s">
        <v>13</v>
      </c>
      <c r="H10530" s="3" t="s">
        <v>31000</v>
      </c>
      <c r="I10530" t="s">
        <v>62</v>
      </c>
      <c r="J10530" t="s">
        <v>33723</v>
      </c>
    </row>
    <row r="10531" spans="1:10" ht="16" x14ac:dyDescent="0.2">
      <c r="A10531" t="s">
        <v>33725</v>
      </c>
      <c r="B10531" t="s">
        <v>33726</v>
      </c>
      <c r="C10531" t="s">
        <v>33727</v>
      </c>
      <c r="D10531">
        <v>2</v>
      </c>
      <c r="E10531" t="s">
        <v>13</v>
      </c>
      <c r="F10531" t="s">
        <v>13</v>
      </c>
      <c r="H10531" s="3" t="s">
        <v>33728</v>
      </c>
      <c r="I10531" t="s">
        <v>2961</v>
      </c>
      <c r="J10531" t="s">
        <v>33729</v>
      </c>
    </row>
    <row r="10532" spans="1:10" ht="16" x14ac:dyDescent="0.2">
      <c r="A10532" t="s">
        <v>33725</v>
      </c>
      <c r="B10532" t="s">
        <v>33730</v>
      </c>
      <c r="C10532" t="s">
        <v>33731</v>
      </c>
      <c r="D10532">
        <v>5</v>
      </c>
      <c r="E10532" t="s">
        <v>13</v>
      </c>
      <c r="F10532" t="s">
        <v>13</v>
      </c>
      <c r="H10532" s="3" t="s">
        <v>33732</v>
      </c>
      <c r="I10532" t="s">
        <v>62</v>
      </c>
      <c r="J10532" t="s">
        <v>33729</v>
      </c>
    </row>
    <row r="10533" spans="1:10" ht="16" x14ac:dyDescent="0.2">
      <c r="A10533" t="s">
        <v>33725</v>
      </c>
      <c r="B10533" t="s">
        <v>33733</v>
      </c>
      <c r="C10533" t="s">
        <v>33734</v>
      </c>
      <c r="D10533">
        <v>6</v>
      </c>
      <c r="E10533" t="s">
        <v>13</v>
      </c>
      <c r="F10533" t="s">
        <v>13</v>
      </c>
      <c r="H10533" s="3" t="s">
        <v>33732</v>
      </c>
      <c r="I10533" t="s">
        <v>62</v>
      </c>
      <c r="J10533" t="s">
        <v>33729</v>
      </c>
    </row>
    <row r="10534" spans="1:10" x14ac:dyDescent="0.2">
      <c r="A10534" t="s">
        <v>33735</v>
      </c>
      <c r="B10534" t="s">
        <v>33736</v>
      </c>
      <c r="C10534" t="s">
        <v>33737</v>
      </c>
      <c r="D10534">
        <v>1</v>
      </c>
      <c r="E10534" t="s">
        <v>13</v>
      </c>
      <c r="F10534" t="s">
        <v>13</v>
      </c>
      <c r="J10534" t="s">
        <v>33738</v>
      </c>
    </row>
    <row r="10535" spans="1:10" ht="16" x14ac:dyDescent="0.2">
      <c r="A10535" t="s">
        <v>33735</v>
      </c>
      <c r="B10535" t="s">
        <v>33739</v>
      </c>
      <c r="C10535" t="s">
        <v>33740</v>
      </c>
      <c r="D10535">
        <v>2</v>
      </c>
      <c r="E10535" t="s">
        <v>13</v>
      </c>
      <c r="F10535" t="s">
        <v>13</v>
      </c>
      <c r="H10535" s="3" t="s">
        <v>33741</v>
      </c>
      <c r="I10535" t="s">
        <v>62</v>
      </c>
      <c r="J10535" t="s">
        <v>33738</v>
      </c>
    </row>
    <row r="10536" spans="1:10" ht="16" x14ac:dyDescent="0.2">
      <c r="A10536" t="s">
        <v>33742</v>
      </c>
      <c r="B10536" t="s">
        <v>33743</v>
      </c>
      <c r="C10536" t="s">
        <v>33744</v>
      </c>
      <c r="D10536">
        <v>2</v>
      </c>
      <c r="E10536" t="s">
        <v>13</v>
      </c>
      <c r="F10536" t="s">
        <v>13</v>
      </c>
      <c r="H10536" s="3" t="s">
        <v>33741</v>
      </c>
      <c r="I10536" t="s">
        <v>62</v>
      </c>
      <c r="J10536" t="s">
        <v>33745</v>
      </c>
    </row>
    <row r="10537" spans="1:10" x14ac:dyDescent="0.2">
      <c r="A10537" t="s">
        <v>22564</v>
      </c>
      <c r="B10537" t="s">
        <v>33746</v>
      </c>
      <c r="C10537" t="s">
        <v>33747</v>
      </c>
      <c r="D10537">
        <v>4</v>
      </c>
      <c r="E10537" t="s">
        <v>13</v>
      </c>
      <c r="F10537" t="s">
        <v>13</v>
      </c>
      <c r="J10537" t="s">
        <v>22569</v>
      </c>
    </row>
    <row r="10538" spans="1:10" x14ac:dyDescent="0.2">
      <c r="A10538" t="s">
        <v>33748</v>
      </c>
      <c r="B10538" t="s">
        <v>23126</v>
      </c>
      <c r="C10538" t="s">
        <v>23127</v>
      </c>
      <c r="D10538">
        <v>1</v>
      </c>
      <c r="E10538" t="s">
        <v>13</v>
      </c>
      <c r="F10538" t="s">
        <v>13</v>
      </c>
      <c r="J10538" t="s">
        <v>33749</v>
      </c>
    </row>
    <row r="10539" spans="1:10" x14ac:dyDescent="0.2">
      <c r="A10539" t="s">
        <v>19181</v>
      </c>
      <c r="B10539" t="s">
        <v>33750</v>
      </c>
      <c r="C10539" t="s">
        <v>33751</v>
      </c>
      <c r="D10539">
        <v>1</v>
      </c>
      <c r="E10539" t="s">
        <v>13</v>
      </c>
      <c r="F10539" t="s">
        <v>13</v>
      </c>
      <c r="J10539" t="s">
        <v>19184</v>
      </c>
    </row>
    <row r="10540" spans="1:10" x14ac:dyDescent="0.2">
      <c r="A10540" t="s">
        <v>19181</v>
      </c>
      <c r="B10540" t="s">
        <v>33752</v>
      </c>
      <c r="C10540" t="s">
        <v>33753</v>
      </c>
      <c r="D10540">
        <v>2</v>
      </c>
      <c r="E10540" t="s">
        <v>13</v>
      </c>
      <c r="F10540" t="s">
        <v>13</v>
      </c>
      <c r="J10540" t="s">
        <v>19184</v>
      </c>
    </row>
    <row r="10541" spans="1:10" ht="16" x14ac:dyDescent="0.2">
      <c r="A10541" t="s">
        <v>12818</v>
      </c>
      <c r="B10541" t="s">
        <v>33754</v>
      </c>
      <c r="C10541" t="s">
        <v>33755</v>
      </c>
      <c r="D10541">
        <v>1</v>
      </c>
      <c r="E10541" t="s">
        <v>13</v>
      </c>
      <c r="F10541" t="s">
        <v>13</v>
      </c>
      <c r="H10541" s="3" t="s">
        <v>33756</v>
      </c>
      <c r="I10541" t="s">
        <v>62</v>
      </c>
      <c r="J10541" t="s">
        <v>12822</v>
      </c>
    </row>
    <row r="10542" spans="1:10" ht="16" x14ac:dyDescent="0.2">
      <c r="A10542" t="s">
        <v>33757</v>
      </c>
      <c r="B10542" t="s">
        <v>33758</v>
      </c>
      <c r="C10542" t="s">
        <v>33759</v>
      </c>
      <c r="D10542">
        <v>3</v>
      </c>
      <c r="E10542" t="s">
        <v>13</v>
      </c>
      <c r="F10542" t="s">
        <v>13</v>
      </c>
      <c r="H10542" s="3" t="s">
        <v>33301</v>
      </c>
      <c r="I10542" t="s">
        <v>146</v>
      </c>
      <c r="J10542" t="s">
        <v>33760</v>
      </c>
    </row>
    <row r="10543" spans="1:10" x14ac:dyDescent="0.2">
      <c r="A10543" t="s">
        <v>33761</v>
      </c>
      <c r="B10543" t="s">
        <v>33762</v>
      </c>
      <c r="C10543" t="s">
        <v>33763</v>
      </c>
      <c r="D10543">
        <v>1</v>
      </c>
      <c r="E10543" t="s">
        <v>13</v>
      </c>
      <c r="F10543" t="s">
        <v>13</v>
      </c>
      <c r="J10543" t="s">
        <v>33764</v>
      </c>
    </row>
    <row r="10544" spans="1:10" x14ac:dyDescent="0.2">
      <c r="A10544" t="s">
        <v>33761</v>
      </c>
      <c r="B10544" t="s">
        <v>33765</v>
      </c>
      <c r="C10544" t="s">
        <v>33766</v>
      </c>
      <c r="D10544">
        <v>2</v>
      </c>
      <c r="E10544" t="s">
        <v>13</v>
      </c>
      <c r="F10544" t="s">
        <v>13</v>
      </c>
      <c r="J10544" t="s">
        <v>33764</v>
      </c>
    </row>
    <row r="10545" spans="1:10" x14ac:dyDescent="0.2">
      <c r="A10545" t="s">
        <v>33767</v>
      </c>
      <c r="B10545" t="s">
        <v>33768</v>
      </c>
      <c r="C10545" t="s">
        <v>33769</v>
      </c>
      <c r="D10545">
        <v>1</v>
      </c>
      <c r="E10545" t="s">
        <v>13</v>
      </c>
      <c r="F10545" t="s">
        <v>13</v>
      </c>
      <c r="J10545" t="s">
        <v>33770</v>
      </c>
    </row>
    <row r="10546" spans="1:10" ht="16" x14ac:dyDescent="0.2">
      <c r="A10546" t="s">
        <v>33771</v>
      </c>
      <c r="B10546" t="s">
        <v>33772</v>
      </c>
      <c r="C10546" t="s">
        <v>33773</v>
      </c>
      <c r="D10546">
        <v>1</v>
      </c>
      <c r="E10546" t="s">
        <v>13</v>
      </c>
      <c r="F10546" t="s">
        <v>137</v>
      </c>
      <c r="H10546" s="3" t="s">
        <v>33774</v>
      </c>
      <c r="I10546" t="s">
        <v>1725</v>
      </c>
      <c r="J10546" t="s">
        <v>33775</v>
      </c>
    </row>
    <row r="10547" spans="1:10" ht="16" x14ac:dyDescent="0.2">
      <c r="A10547" t="s">
        <v>33771</v>
      </c>
      <c r="B10547" t="s">
        <v>33776</v>
      </c>
      <c r="C10547" t="s">
        <v>33777</v>
      </c>
      <c r="D10547">
        <v>3</v>
      </c>
      <c r="E10547" t="s">
        <v>13</v>
      </c>
      <c r="F10547" t="s">
        <v>137</v>
      </c>
      <c r="H10547" s="3" t="s">
        <v>33774</v>
      </c>
      <c r="I10547" t="s">
        <v>1725</v>
      </c>
      <c r="J10547" t="s">
        <v>33775</v>
      </c>
    </row>
    <row r="10548" spans="1:10" x14ac:dyDescent="0.2">
      <c r="A10548" t="s">
        <v>33778</v>
      </c>
      <c r="B10548" t="s">
        <v>33779</v>
      </c>
      <c r="C10548" t="s">
        <v>33780</v>
      </c>
      <c r="D10548">
        <v>1</v>
      </c>
      <c r="E10548" t="s">
        <v>13</v>
      </c>
      <c r="F10548" t="s">
        <v>13</v>
      </c>
      <c r="J10548" t="s">
        <v>33781</v>
      </c>
    </row>
    <row r="10549" spans="1:10" ht="16" x14ac:dyDescent="0.2">
      <c r="A10549" t="s">
        <v>15448</v>
      </c>
      <c r="B10549" t="s">
        <v>33782</v>
      </c>
      <c r="C10549" t="s">
        <v>33783</v>
      </c>
      <c r="D10549">
        <v>1</v>
      </c>
      <c r="E10549" t="s">
        <v>13</v>
      </c>
      <c r="F10549" t="s">
        <v>13</v>
      </c>
      <c r="H10549" s="3" t="s">
        <v>31000</v>
      </c>
      <c r="I10549" t="s">
        <v>62</v>
      </c>
      <c r="J10549" t="s">
        <v>15450</v>
      </c>
    </row>
    <row r="10550" spans="1:10" x14ac:dyDescent="0.2">
      <c r="A10550" t="s">
        <v>22564</v>
      </c>
      <c r="B10550" t="s">
        <v>33784</v>
      </c>
      <c r="C10550" t="s">
        <v>33785</v>
      </c>
      <c r="D10550">
        <v>5</v>
      </c>
      <c r="E10550" t="s">
        <v>13</v>
      </c>
      <c r="F10550" t="s">
        <v>13</v>
      </c>
      <c r="J10550" t="s">
        <v>22569</v>
      </c>
    </row>
    <row r="10551" spans="1:10" x14ac:dyDescent="0.2">
      <c r="A10551" t="s">
        <v>33786</v>
      </c>
      <c r="B10551" t="s">
        <v>33787</v>
      </c>
      <c r="C10551" t="s">
        <v>33788</v>
      </c>
      <c r="D10551">
        <v>1</v>
      </c>
      <c r="E10551" t="s">
        <v>13</v>
      </c>
      <c r="F10551" t="s">
        <v>13</v>
      </c>
      <c r="J10551" t="s">
        <v>33789</v>
      </c>
    </row>
    <row r="10552" spans="1:10" ht="16" x14ac:dyDescent="0.2">
      <c r="A10552" t="s">
        <v>23012</v>
      </c>
      <c r="B10552" t="s">
        <v>33790</v>
      </c>
      <c r="C10552" t="s">
        <v>33791</v>
      </c>
      <c r="D10552">
        <v>4</v>
      </c>
      <c r="E10552" t="s">
        <v>13</v>
      </c>
      <c r="F10552" t="s">
        <v>13</v>
      </c>
      <c r="H10552" s="3" t="s">
        <v>33792</v>
      </c>
      <c r="I10552" t="s">
        <v>62</v>
      </c>
      <c r="J10552" t="s">
        <v>23014</v>
      </c>
    </row>
    <row r="10553" spans="1:10" x14ac:dyDescent="0.2">
      <c r="A10553" t="s">
        <v>23012</v>
      </c>
      <c r="B10553" t="s">
        <v>33793</v>
      </c>
      <c r="C10553" t="s">
        <v>33794</v>
      </c>
      <c r="D10553">
        <v>5</v>
      </c>
      <c r="E10553" t="s">
        <v>13</v>
      </c>
      <c r="F10553" t="s">
        <v>13</v>
      </c>
      <c r="J10553" t="s">
        <v>23014</v>
      </c>
    </row>
    <row r="10554" spans="1:10" ht="16" x14ac:dyDescent="0.2">
      <c r="A10554" t="s">
        <v>10626</v>
      </c>
      <c r="B10554" t="s">
        <v>10683</v>
      </c>
      <c r="C10554" t="s">
        <v>10684</v>
      </c>
      <c r="D10554">
        <v>3</v>
      </c>
      <c r="E10554" t="s">
        <v>13</v>
      </c>
      <c r="F10554" t="s">
        <v>13</v>
      </c>
      <c r="H10554" s="3" t="s">
        <v>33795</v>
      </c>
      <c r="I10554" t="s">
        <v>33796</v>
      </c>
      <c r="J10554" t="s">
        <v>10628</v>
      </c>
    </row>
    <row r="10555" spans="1:10" ht="16" x14ac:dyDescent="0.2">
      <c r="A10555" t="s">
        <v>10634</v>
      </c>
      <c r="B10555" t="s">
        <v>33797</v>
      </c>
      <c r="C10555" t="s">
        <v>33798</v>
      </c>
      <c r="D10555">
        <v>2</v>
      </c>
      <c r="E10555" t="s">
        <v>13</v>
      </c>
      <c r="F10555" t="s">
        <v>13</v>
      </c>
      <c r="H10555" s="3" t="s">
        <v>32917</v>
      </c>
      <c r="I10555" t="s">
        <v>62</v>
      </c>
      <c r="J10555" t="s">
        <v>10635</v>
      </c>
    </row>
    <row r="10556" spans="1:10" ht="16" x14ac:dyDescent="0.2">
      <c r="A10556" t="s">
        <v>12429</v>
      </c>
      <c r="B10556" t="s">
        <v>33799</v>
      </c>
      <c r="C10556" t="s">
        <v>33800</v>
      </c>
      <c r="D10556">
        <v>2</v>
      </c>
      <c r="E10556" t="s">
        <v>13</v>
      </c>
      <c r="F10556" t="s">
        <v>13</v>
      </c>
      <c r="H10556" s="3" t="s">
        <v>33801</v>
      </c>
      <c r="I10556" t="s">
        <v>62</v>
      </c>
      <c r="J10556" t="s">
        <v>12433</v>
      </c>
    </row>
    <row r="10557" spans="1:10" ht="16" x14ac:dyDescent="0.2">
      <c r="A10557" t="s">
        <v>12429</v>
      </c>
      <c r="B10557" t="s">
        <v>33802</v>
      </c>
      <c r="C10557" t="s">
        <v>33803</v>
      </c>
      <c r="D10557">
        <v>3</v>
      </c>
      <c r="E10557" t="s">
        <v>13</v>
      </c>
      <c r="F10557" t="s">
        <v>13</v>
      </c>
      <c r="H10557" s="3" t="s">
        <v>33801</v>
      </c>
      <c r="I10557" t="s">
        <v>62</v>
      </c>
      <c r="J10557" t="s">
        <v>12433</v>
      </c>
    </row>
    <row r="10558" spans="1:10" x14ac:dyDescent="0.2">
      <c r="A10558" t="s">
        <v>33804</v>
      </c>
      <c r="B10558" t="s">
        <v>33805</v>
      </c>
      <c r="C10558" t="s">
        <v>33806</v>
      </c>
      <c r="D10558">
        <v>2</v>
      </c>
      <c r="E10558" t="s">
        <v>13</v>
      </c>
      <c r="F10558" t="s">
        <v>13</v>
      </c>
      <c r="J10558" t="s">
        <v>33807</v>
      </c>
    </row>
    <row r="10559" spans="1:10" ht="16" x14ac:dyDescent="0.2">
      <c r="A10559" t="s">
        <v>33808</v>
      </c>
      <c r="B10559" t="s">
        <v>33809</v>
      </c>
      <c r="C10559" t="s">
        <v>33810</v>
      </c>
      <c r="D10559">
        <v>1</v>
      </c>
      <c r="E10559" t="s">
        <v>13</v>
      </c>
      <c r="F10559" t="s">
        <v>13</v>
      </c>
      <c r="H10559" s="3" t="s">
        <v>31532</v>
      </c>
      <c r="I10559" t="s">
        <v>62</v>
      </c>
      <c r="J10559" t="s">
        <v>33811</v>
      </c>
    </row>
    <row r="10560" spans="1:10" x14ac:dyDescent="0.2">
      <c r="A10560" t="s">
        <v>33812</v>
      </c>
      <c r="B10560" t="s">
        <v>33813</v>
      </c>
      <c r="C10560" t="s">
        <v>33814</v>
      </c>
      <c r="D10560">
        <v>1</v>
      </c>
      <c r="E10560" t="s">
        <v>13</v>
      </c>
      <c r="F10560" t="s">
        <v>13</v>
      </c>
      <c r="J10560" t="s">
        <v>33815</v>
      </c>
    </row>
    <row r="10561" spans="1:10" ht="16" x14ac:dyDescent="0.2">
      <c r="A10561" t="s">
        <v>33816</v>
      </c>
      <c r="B10561" t="s">
        <v>33817</v>
      </c>
      <c r="C10561" t="s">
        <v>33818</v>
      </c>
      <c r="D10561">
        <v>1</v>
      </c>
      <c r="E10561" t="s">
        <v>13</v>
      </c>
      <c r="F10561" t="s">
        <v>13</v>
      </c>
      <c r="H10561" s="3" t="s">
        <v>33819</v>
      </c>
      <c r="I10561" t="s">
        <v>995</v>
      </c>
      <c r="J10561" t="s">
        <v>33820</v>
      </c>
    </row>
    <row r="10562" spans="1:10" ht="16" x14ac:dyDescent="0.2">
      <c r="A10562" t="s">
        <v>33821</v>
      </c>
      <c r="B10562" t="s">
        <v>31600</v>
      </c>
      <c r="C10562" t="s">
        <v>31601</v>
      </c>
      <c r="D10562">
        <v>1</v>
      </c>
      <c r="E10562" t="s">
        <v>13</v>
      </c>
      <c r="F10562" t="s">
        <v>13</v>
      </c>
      <c r="H10562" s="3" t="s">
        <v>33822</v>
      </c>
      <c r="I10562" t="s">
        <v>5804</v>
      </c>
      <c r="J10562" t="s">
        <v>33823</v>
      </c>
    </row>
    <row r="10563" spans="1:10" x14ac:dyDescent="0.2">
      <c r="A10563" t="s">
        <v>33824</v>
      </c>
      <c r="B10563" t="s">
        <v>33813</v>
      </c>
      <c r="C10563" t="s">
        <v>33814</v>
      </c>
      <c r="D10563">
        <v>1</v>
      </c>
      <c r="E10563" t="s">
        <v>13</v>
      </c>
      <c r="F10563" t="s">
        <v>13</v>
      </c>
      <c r="J10563" t="s">
        <v>33825</v>
      </c>
    </row>
    <row r="10564" spans="1:10" ht="16" x14ac:dyDescent="0.2">
      <c r="A10564" t="s">
        <v>13565</v>
      </c>
      <c r="B10564" t="s">
        <v>33782</v>
      </c>
      <c r="C10564" t="s">
        <v>33783</v>
      </c>
      <c r="D10564">
        <v>1</v>
      </c>
      <c r="E10564" t="s">
        <v>13</v>
      </c>
      <c r="F10564" t="s">
        <v>13</v>
      </c>
      <c r="H10564" s="3" t="s">
        <v>31000</v>
      </c>
      <c r="I10564" t="s">
        <v>62</v>
      </c>
      <c r="J10564" t="s">
        <v>13566</v>
      </c>
    </row>
    <row r="10565" spans="1:10" x14ac:dyDescent="0.2">
      <c r="A10565" t="s">
        <v>26338</v>
      </c>
      <c r="B10565" t="s">
        <v>33826</v>
      </c>
      <c r="C10565" t="s">
        <v>33827</v>
      </c>
      <c r="D10565">
        <v>2</v>
      </c>
      <c r="E10565" t="s">
        <v>13</v>
      </c>
      <c r="F10565" t="s">
        <v>13</v>
      </c>
      <c r="J10565" t="s">
        <v>26340</v>
      </c>
    </row>
    <row r="10566" spans="1:10" ht="16" x14ac:dyDescent="0.2">
      <c r="A10566" t="s">
        <v>33828</v>
      </c>
      <c r="B10566" t="s">
        <v>33829</v>
      </c>
      <c r="C10566" t="s">
        <v>33830</v>
      </c>
      <c r="D10566">
        <v>1</v>
      </c>
      <c r="E10566" t="s">
        <v>13</v>
      </c>
      <c r="F10566" t="s">
        <v>13</v>
      </c>
      <c r="H10566" s="3" t="s">
        <v>33831</v>
      </c>
      <c r="I10566" t="s">
        <v>62</v>
      </c>
      <c r="J10566" t="s">
        <v>33832</v>
      </c>
    </row>
    <row r="10567" spans="1:10" ht="16" x14ac:dyDescent="0.2">
      <c r="A10567" t="s">
        <v>19980</v>
      </c>
      <c r="B10567" t="s">
        <v>26779</v>
      </c>
      <c r="C10567" t="s">
        <v>26780</v>
      </c>
      <c r="D10567">
        <v>2</v>
      </c>
      <c r="E10567" t="s">
        <v>13</v>
      </c>
      <c r="F10567" t="s">
        <v>13</v>
      </c>
      <c r="H10567" s="3" t="s">
        <v>33833</v>
      </c>
      <c r="I10567" t="s">
        <v>1489</v>
      </c>
      <c r="J10567" t="s">
        <v>19981</v>
      </c>
    </row>
    <row r="10568" spans="1:10" ht="16" x14ac:dyDescent="0.2">
      <c r="A10568" t="s">
        <v>33834</v>
      </c>
      <c r="B10568" t="s">
        <v>33835</v>
      </c>
      <c r="C10568" t="s">
        <v>33836</v>
      </c>
      <c r="D10568">
        <v>1</v>
      </c>
      <c r="E10568" t="s">
        <v>13</v>
      </c>
      <c r="F10568" t="s">
        <v>13</v>
      </c>
      <c r="H10568" s="3" t="s">
        <v>33837</v>
      </c>
      <c r="I10568" t="s">
        <v>62</v>
      </c>
      <c r="J10568" t="s">
        <v>33838</v>
      </c>
    </row>
    <row r="10569" spans="1:10" ht="32" x14ac:dyDescent="0.2">
      <c r="A10569" t="s">
        <v>17347</v>
      </c>
      <c r="B10569" t="s">
        <v>11347</v>
      </c>
      <c r="C10569" t="s">
        <v>11348</v>
      </c>
      <c r="D10569">
        <v>1</v>
      </c>
      <c r="E10569" t="s">
        <v>13</v>
      </c>
      <c r="F10569" t="s">
        <v>13</v>
      </c>
      <c r="H10569" s="3" t="s">
        <v>33839</v>
      </c>
      <c r="I10569" t="s">
        <v>62</v>
      </c>
      <c r="J10569" t="s">
        <v>17350</v>
      </c>
    </row>
    <row r="10570" spans="1:10" ht="16" x14ac:dyDescent="0.2">
      <c r="A10570" t="s">
        <v>33840</v>
      </c>
      <c r="B10570" t="s">
        <v>33841</v>
      </c>
      <c r="C10570" t="s">
        <v>33842</v>
      </c>
      <c r="D10570">
        <v>1</v>
      </c>
      <c r="E10570" t="s">
        <v>13</v>
      </c>
      <c r="F10570" t="s">
        <v>13</v>
      </c>
      <c r="H10570" s="3" t="s">
        <v>33843</v>
      </c>
      <c r="I10570" t="s">
        <v>404</v>
      </c>
      <c r="J10570" t="s">
        <v>33844</v>
      </c>
    </row>
    <row r="10571" spans="1:10" x14ac:dyDescent="0.2">
      <c r="A10571" t="s">
        <v>33845</v>
      </c>
      <c r="B10571" t="s">
        <v>33846</v>
      </c>
      <c r="C10571" t="s">
        <v>33847</v>
      </c>
      <c r="D10571">
        <v>1</v>
      </c>
      <c r="E10571" t="s">
        <v>13</v>
      </c>
      <c r="F10571" t="s">
        <v>13</v>
      </c>
      <c r="J10571" t="s">
        <v>33848</v>
      </c>
    </row>
    <row r="10572" spans="1:10" x14ac:dyDescent="0.2">
      <c r="A10572" t="s">
        <v>33849</v>
      </c>
      <c r="B10572" t="s">
        <v>6779</v>
      </c>
      <c r="C10572" t="s">
        <v>6780</v>
      </c>
      <c r="D10572">
        <v>1</v>
      </c>
      <c r="E10572" t="s">
        <v>13</v>
      </c>
      <c r="F10572" t="s">
        <v>13</v>
      </c>
      <c r="J10572" t="s">
        <v>33850</v>
      </c>
    </row>
    <row r="10573" spans="1:10" ht="16" x14ac:dyDescent="0.2">
      <c r="A10573" t="s">
        <v>33851</v>
      </c>
      <c r="B10573" t="s">
        <v>33852</v>
      </c>
      <c r="C10573" t="s">
        <v>33853</v>
      </c>
      <c r="D10573">
        <v>1</v>
      </c>
      <c r="E10573" t="s">
        <v>13</v>
      </c>
      <c r="F10573" t="s">
        <v>13</v>
      </c>
      <c r="H10573" s="3" t="s">
        <v>33854</v>
      </c>
      <c r="I10573" t="s">
        <v>62</v>
      </c>
      <c r="J10573" t="s">
        <v>33855</v>
      </c>
    </row>
    <row r="10574" spans="1:10" ht="32" x14ac:dyDescent="0.2">
      <c r="A10574" t="s">
        <v>33856</v>
      </c>
      <c r="B10574" t="s">
        <v>33857</v>
      </c>
      <c r="C10574" t="s">
        <v>33858</v>
      </c>
      <c r="D10574">
        <v>4</v>
      </c>
      <c r="E10574" t="s">
        <v>13</v>
      </c>
      <c r="F10574" t="s">
        <v>13</v>
      </c>
      <c r="H10574" s="3" t="s">
        <v>33859</v>
      </c>
      <c r="I10574" t="s">
        <v>404</v>
      </c>
      <c r="J10574" t="s">
        <v>33860</v>
      </c>
    </row>
    <row r="10575" spans="1:10" ht="16" x14ac:dyDescent="0.2">
      <c r="A10575" t="s">
        <v>7808</v>
      </c>
      <c r="B10575" t="s">
        <v>7835</v>
      </c>
      <c r="C10575" t="s">
        <v>7836</v>
      </c>
      <c r="D10575">
        <v>3</v>
      </c>
      <c r="E10575" t="s">
        <v>13</v>
      </c>
      <c r="F10575" t="s">
        <v>13</v>
      </c>
      <c r="H10575" s="3" t="s">
        <v>33861</v>
      </c>
      <c r="I10575" t="s">
        <v>62</v>
      </c>
      <c r="J10575" t="s">
        <v>7809</v>
      </c>
    </row>
    <row r="10576" spans="1:10" ht="16" x14ac:dyDescent="0.2">
      <c r="A10576" t="s">
        <v>15555</v>
      </c>
      <c r="B10576" t="s">
        <v>33862</v>
      </c>
      <c r="C10576" t="s">
        <v>33863</v>
      </c>
      <c r="D10576">
        <v>1</v>
      </c>
      <c r="E10576" t="s">
        <v>13</v>
      </c>
      <c r="F10576" t="s">
        <v>13</v>
      </c>
      <c r="H10576" s="3" t="s">
        <v>33864</v>
      </c>
      <c r="I10576" t="s">
        <v>62</v>
      </c>
      <c r="J10576" t="s">
        <v>15560</v>
      </c>
    </row>
    <row r="10577" spans="1:10" ht="16" x14ac:dyDescent="0.2">
      <c r="A10577" t="s">
        <v>33865</v>
      </c>
      <c r="B10577" t="s">
        <v>33866</v>
      </c>
      <c r="C10577" t="s">
        <v>33867</v>
      </c>
      <c r="D10577">
        <v>1</v>
      </c>
      <c r="E10577" t="s">
        <v>13</v>
      </c>
      <c r="F10577" t="s">
        <v>13</v>
      </c>
      <c r="H10577" s="3" t="s">
        <v>33868</v>
      </c>
      <c r="I10577" t="s">
        <v>62</v>
      </c>
      <c r="J10577" t="s">
        <v>33869</v>
      </c>
    </row>
    <row r="10578" spans="1:10" ht="16" x14ac:dyDescent="0.2">
      <c r="A10578" t="s">
        <v>30157</v>
      </c>
      <c r="B10578" t="s">
        <v>33870</v>
      </c>
      <c r="C10578" t="s">
        <v>33871</v>
      </c>
      <c r="D10578">
        <v>3</v>
      </c>
      <c r="E10578" t="s">
        <v>13</v>
      </c>
      <c r="F10578" t="s">
        <v>13</v>
      </c>
      <c r="H10578" s="3" t="s">
        <v>33872</v>
      </c>
      <c r="I10578" t="s">
        <v>62</v>
      </c>
      <c r="J10578" t="s">
        <v>30161</v>
      </c>
    </row>
    <row r="10579" spans="1:10" ht="16" x14ac:dyDescent="0.2">
      <c r="A10579" t="s">
        <v>33873</v>
      </c>
      <c r="B10579" t="s">
        <v>33874</v>
      </c>
      <c r="C10579" t="s">
        <v>33875</v>
      </c>
      <c r="D10579">
        <v>1</v>
      </c>
      <c r="E10579" t="s">
        <v>13</v>
      </c>
      <c r="F10579" t="s">
        <v>13</v>
      </c>
      <c r="H10579" s="3" t="s">
        <v>33876</v>
      </c>
      <c r="I10579" t="s">
        <v>62</v>
      </c>
      <c r="J10579" t="s">
        <v>33877</v>
      </c>
    </row>
    <row r="10580" spans="1:10" ht="16" x14ac:dyDescent="0.2">
      <c r="A10580" t="s">
        <v>19980</v>
      </c>
      <c r="B10580" t="s">
        <v>33878</v>
      </c>
      <c r="C10580" t="s">
        <v>33879</v>
      </c>
      <c r="D10580">
        <v>3</v>
      </c>
      <c r="E10580" t="s">
        <v>13</v>
      </c>
      <c r="F10580" t="s">
        <v>13</v>
      </c>
      <c r="H10580" s="3" t="s">
        <v>31463</v>
      </c>
      <c r="I10580" t="s">
        <v>62</v>
      </c>
      <c r="J10580" t="s">
        <v>19981</v>
      </c>
    </row>
    <row r="10581" spans="1:10" ht="16" x14ac:dyDescent="0.2">
      <c r="A10581" t="s">
        <v>24037</v>
      </c>
      <c r="B10581" t="s">
        <v>33880</v>
      </c>
      <c r="C10581" t="s">
        <v>33881</v>
      </c>
      <c r="D10581">
        <v>1</v>
      </c>
      <c r="E10581" t="s">
        <v>13</v>
      </c>
      <c r="F10581" t="s">
        <v>13</v>
      </c>
      <c r="H10581" s="3" t="s">
        <v>33882</v>
      </c>
      <c r="I10581" t="s">
        <v>62</v>
      </c>
      <c r="J10581" t="s">
        <v>24040</v>
      </c>
    </row>
    <row r="10582" spans="1:10" ht="16" x14ac:dyDescent="0.2">
      <c r="A10582" t="s">
        <v>33883</v>
      </c>
      <c r="B10582" t="s">
        <v>33829</v>
      </c>
      <c r="C10582" t="s">
        <v>33830</v>
      </c>
      <c r="D10582">
        <v>1</v>
      </c>
      <c r="E10582" t="s">
        <v>13</v>
      </c>
      <c r="F10582" t="s">
        <v>13</v>
      </c>
      <c r="H10582" s="3" t="s">
        <v>33831</v>
      </c>
      <c r="I10582" t="s">
        <v>62</v>
      </c>
      <c r="J10582" t="s">
        <v>33884</v>
      </c>
    </row>
    <row r="10583" spans="1:10" x14ac:dyDescent="0.2">
      <c r="A10583" t="s">
        <v>33885</v>
      </c>
      <c r="B10583" t="s">
        <v>33886</v>
      </c>
      <c r="C10583" t="s">
        <v>33887</v>
      </c>
      <c r="D10583">
        <v>1</v>
      </c>
      <c r="E10583" t="s">
        <v>13</v>
      </c>
      <c r="F10583" t="s">
        <v>13</v>
      </c>
      <c r="J10583" t="s">
        <v>33888</v>
      </c>
    </row>
    <row r="10584" spans="1:10" ht="16" x14ac:dyDescent="0.2">
      <c r="A10584" t="s">
        <v>33889</v>
      </c>
      <c r="B10584" t="s">
        <v>33890</v>
      </c>
      <c r="C10584" t="s">
        <v>33891</v>
      </c>
      <c r="D10584">
        <v>2</v>
      </c>
      <c r="E10584" t="s">
        <v>13</v>
      </c>
      <c r="F10584" t="s">
        <v>13</v>
      </c>
      <c r="H10584" s="3" t="s">
        <v>33892</v>
      </c>
      <c r="I10584" t="s">
        <v>3711</v>
      </c>
      <c r="J10584" t="s">
        <v>33893</v>
      </c>
    </row>
    <row r="10585" spans="1:10" ht="16" x14ac:dyDescent="0.2">
      <c r="A10585" t="s">
        <v>33889</v>
      </c>
      <c r="B10585" t="s">
        <v>33894</v>
      </c>
      <c r="C10585" t="s">
        <v>33895</v>
      </c>
      <c r="D10585">
        <v>3</v>
      </c>
      <c r="E10585" t="s">
        <v>13</v>
      </c>
      <c r="F10585" t="s">
        <v>13</v>
      </c>
      <c r="H10585" s="3" t="s">
        <v>33892</v>
      </c>
      <c r="I10585" t="s">
        <v>3711</v>
      </c>
      <c r="J10585" t="s">
        <v>33893</v>
      </c>
    </row>
    <row r="10586" spans="1:10" x14ac:dyDescent="0.2">
      <c r="A10586" t="s">
        <v>33896</v>
      </c>
      <c r="B10586" t="s">
        <v>33897</v>
      </c>
      <c r="C10586" t="s">
        <v>33898</v>
      </c>
      <c r="D10586">
        <v>1</v>
      </c>
      <c r="E10586" t="s">
        <v>13</v>
      </c>
      <c r="F10586" t="s">
        <v>13</v>
      </c>
      <c r="J10586" t="s">
        <v>33899</v>
      </c>
    </row>
    <row r="10587" spans="1:10" ht="16" x14ac:dyDescent="0.2">
      <c r="A10587" t="s">
        <v>33900</v>
      </c>
      <c r="B10587" t="s">
        <v>33901</v>
      </c>
      <c r="C10587" t="s">
        <v>33902</v>
      </c>
      <c r="D10587">
        <v>1</v>
      </c>
      <c r="E10587" t="s">
        <v>13</v>
      </c>
      <c r="F10587" t="s">
        <v>13</v>
      </c>
      <c r="H10587" s="3" t="s">
        <v>33903</v>
      </c>
      <c r="I10587" t="s">
        <v>3377</v>
      </c>
      <c r="J10587" t="s">
        <v>33904</v>
      </c>
    </row>
    <row r="10588" spans="1:10" ht="16" x14ac:dyDescent="0.2">
      <c r="A10588" t="s">
        <v>33905</v>
      </c>
      <c r="B10588" t="s">
        <v>31600</v>
      </c>
      <c r="C10588" t="s">
        <v>31601</v>
      </c>
      <c r="D10588">
        <v>1</v>
      </c>
      <c r="E10588" t="s">
        <v>13</v>
      </c>
      <c r="F10588" t="s">
        <v>13</v>
      </c>
      <c r="H10588" s="3" t="s">
        <v>33822</v>
      </c>
      <c r="I10588" t="s">
        <v>5804</v>
      </c>
      <c r="J10588" t="s">
        <v>33906</v>
      </c>
    </row>
    <row r="10589" spans="1:10" ht="16" x14ac:dyDescent="0.2">
      <c r="A10589" t="s">
        <v>19724</v>
      </c>
      <c r="B10589" t="s">
        <v>33907</v>
      </c>
      <c r="C10589" t="s">
        <v>33908</v>
      </c>
      <c r="D10589">
        <v>3</v>
      </c>
      <c r="E10589" t="s">
        <v>13</v>
      </c>
      <c r="F10589" t="s">
        <v>13</v>
      </c>
      <c r="H10589" s="3" t="s">
        <v>33909</v>
      </c>
      <c r="I10589" t="s">
        <v>90</v>
      </c>
      <c r="J10589" t="s">
        <v>19729</v>
      </c>
    </row>
    <row r="10590" spans="1:10" ht="16" x14ac:dyDescent="0.2">
      <c r="A10590" t="s">
        <v>12394</v>
      </c>
      <c r="B10590" t="s">
        <v>8944</v>
      </c>
      <c r="C10590" t="s">
        <v>33910</v>
      </c>
      <c r="D10590">
        <v>3</v>
      </c>
      <c r="E10590" t="s">
        <v>13</v>
      </c>
      <c r="F10590" t="s">
        <v>13</v>
      </c>
      <c r="H10590" s="3" t="s">
        <v>33911</v>
      </c>
      <c r="I10590" t="s">
        <v>62</v>
      </c>
      <c r="J10590" t="s">
        <v>12398</v>
      </c>
    </row>
    <row r="10591" spans="1:10" ht="16" x14ac:dyDescent="0.2">
      <c r="A10591" t="s">
        <v>7832</v>
      </c>
      <c r="B10591" t="s">
        <v>33912</v>
      </c>
      <c r="C10591" t="s">
        <v>33913</v>
      </c>
      <c r="D10591">
        <v>1</v>
      </c>
      <c r="E10591" t="s">
        <v>13</v>
      </c>
      <c r="F10591" t="s">
        <v>13</v>
      </c>
      <c r="H10591" s="3" t="s">
        <v>31532</v>
      </c>
      <c r="I10591" t="s">
        <v>62</v>
      </c>
      <c r="J10591" t="s">
        <v>7834</v>
      </c>
    </row>
    <row r="10592" spans="1:10" ht="16" x14ac:dyDescent="0.2">
      <c r="A10592" t="s">
        <v>7832</v>
      </c>
      <c r="B10592" t="s">
        <v>33809</v>
      </c>
      <c r="C10592" t="s">
        <v>33810</v>
      </c>
      <c r="D10592">
        <v>3</v>
      </c>
      <c r="E10592" t="s">
        <v>13</v>
      </c>
      <c r="F10592" t="s">
        <v>13</v>
      </c>
      <c r="H10592" s="3" t="s">
        <v>31532</v>
      </c>
      <c r="I10592" t="s">
        <v>62</v>
      </c>
      <c r="J10592" t="s">
        <v>7834</v>
      </c>
    </row>
    <row r="10593" spans="1:10" ht="16" x14ac:dyDescent="0.2">
      <c r="A10593" t="s">
        <v>33914</v>
      </c>
      <c r="B10593" t="s">
        <v>33915</v>
      </c>
      <c r="C10593" t="s">
        <v>33916</v>
      </c>
      <c r="D10593">
        <v>1</v>
      </c>
      <c r="E10593" t="s">
        <v>13</v>
      </c>
      <c r="F10593" t="s">
        <v>13</v>
      </c>
      <c r="H10593" s="3" t="s">
        <v>33917</v>
      </c>
      <c r="I10593" t="s">
        <v>62</v>
      </c>
      <c r="J10593" t="s">
        <v>33918</v>
      </c>
    </row>
    <row r="10594" spans="1:10" ht="16" x14ac:dyDescent="0.2">
      <c r="A10594" t="s">
        <v>33919</v>
      </c>
      <c r="B10594" t="s">
        <v>33920</v>
      </c>
      <c r="C10594" t="s">
        <v>33921</v>
      </c>
      <c r="D10594">
        <v>1</v>
      </c>
      <c r="E10594" t="s">
        <v>13</v>
      </c>
      <c r="F10594" t="s">
        <v>13</v>
      </c>
      <c r="H10594" s="3" t="s">
        <v>33922</v>
      </c>
      <c r="I10594" t="s">
        <v>126</v>
      </c>
      <c r="J10594" t="s">
        <v>33923</v>
      </c>
    </row>
    <row r="10595" spans="1:10" ht="16" x14ac:dyDescent="0.2">
      <c r="A10595" t="s">
        <v>33919</v>
      </c>
      <c r="B10595" t="s">
        <v>33924</v>
      </c>
      <c r="C10595" t="s">
        <v>33925</v>
      </c>
      <c r="D10595">
        <v>2</v>
      </c>
      <c r="E10595" t="s">
        <v>13</v>
      </c>
      <c r="F10595" t="s">
        <v>13</v>
      </c>
      <c r="H10595" s="3" t="s">
        <v>33926</v>
      </c>
      <c r="I10595" t="s">
        <v>7603</v>
      </c>
      <c r="J10595" t="s">
        <v>33923</v>
      </c>
    </row>
    <row r="10596" spans="1:10" x14ac:dyDescent="0.2">
      <c r="A10596" t="s">
        <v>33927</v>
      </c>
      <c r="B10596" t="s">
        <v>33886</v>
      </c>
      <c r="C10596" t="s">
        <v>33887</v>
      </c>
      <c r="D10596">
        <v>1</v>
      </c>
      <c r="E10596" t="s">
        <v>13</v>
      </c>
      <c r="F10596" t="s">
        <v>13</v>
      </c>
      <c r="J10596" t="s">
        <v>33928</v>
      </c>
    </row>
    <row r="10597" spans="1:10" ht="16" x14ac:dyDescent="0.2">
      <c r="A10597" t="s">
        <v>33919</v>
      </c>
      <c r="B10597" t="s">
        <v>33929</v>
      </c>
      <c r="C10597" t="s">
        <v>33930</v>
      </c>
      <c r="D10597">
        <v>3</v>
      </c>
      <c r="E10597" t="s">
        <v>13</v>
      </c>
      <c r="F10597" t="s">
        <v>13</v>
      </c>
      <c r="H10597" s="3" t="s">
        <v>33926</v>
      </c>
      <c r="I10597" t="s">
        <v>7603</v>
      </c>
      <c r="J10597" t="s">
        <v>33923</v>
      </c>
    </row>
    <row r="10598" spans="1:10" ht="16" x14ac:dyDescent="0.2">
      <c r="A10598" t="s">
        <v>33931</v>
      </c>
      <c r="B10598" t="s">
        <v>33932</v>
      </c>
      <c r="C10598" t="s">
        <v>33933</v>
      </c>
      <c r="D10598">
        <v>1</v>
      </c>
      <c r="E10598" t="s">
        <v>13</v>
      </c>
      <c r="F10598" t="s">
        <v>13</v>
      </c>
      <c r="H10598" s="3" t="s">
        <v>31878</v>
      </c>
      <c r="I10598" t="s">
        <v>62</v>
      </c>
      <c r="J10598" t="s">
        <v>33934</v>
      </c>
    </row>
    <row r="10599" spans="1:10" x14ac:dyDescent="0.2">
      <c r="A10599" t="s">
        <v>33935</v>
      </c>
      <c r="B10599" t="s">
        <v>33936</v>
      </c>
      <c r="C10599" t="s">
        <v>33937</v>
      </c>
      <c r="D10599">
        <v>2</v>
      </c>
      <c r="E10599" t="s">
        <v>13</v>
      </c>
      <c r="F10599" t="s">
        <v>13</v>
      </c>
      <c r="J10599" t="s">
        <v>33938</v>
      </c>
    </row>
    <row r="10600" spans="1:10" x14ac:dyDescent="0.2">
      <c r="A10600" t="s">
        <v>33939</v>
      </c>
      <c r="B10600" t="s">
        <v>33940</v>
      </c>
      <c r="C10600" t="s">
        <v>33941</v>
      </c>
      <c r="D10600">
        <v>1</v>
      </c>
      <c r="E10600" t="s">
        <v>13</v>
      </c>
      <c r="F10600" t="s">
        <v>13</v>
      </c>
      <c r="J10600" t="s">
        <v>33942</v>
      </c>
    </row>
    <row r="10601" spans="1:10" x14ac:dyDescent="0.2">
      <c r="A10601" t="s">
        <v>33943</v>
      </c>
      <c r="B10601" t="s">
        <v>33944</v>
      </c>
      <c r="C10601" t="s">
        <v>33945</v>
      </c>
      <c r="D10601">
        <v>1</v>
      </c>
      <c r="E10601" t="s">
        <v>13</v>
      </c>
      <c r="F10601" t="s">
        <v>13</v>
      </c>
      <c r="J10601" t="s">
        <v>33946</v>
      </c>
    </row>
    <row r="10602" spans="1:10" x14ac:dyDescent="0.2">
      <c r="A10602" t="s">
        <v>33947</v>
      </c>
      <c r="B10602" t="s">
        <v>33940</v>
      </c>
      <c r="C10602" t="s">
        <v>33941</v>
      </c>
      <c r="D10602">
        <v>1</v>
      </c>
      <c r="E10602" t="s">
        <v>13</v>
      </c>
      <c r="F10602" t="s">
        <v>13</v>
      </c>
      <c r="J10602" t="s">
        <v>33948</v>
      </c>
    </row>
    <row r="10603" spans="1:10" x14ac:dyDescent="0.2">
      <c r="A10603" t="s">
        <v>33949</v>
      </c>
      <c r="B10603" t="s">
        <v>33950</v>
      </c>
      <c r="C10603" t="s">
        <v>33951</v>
      </c>
      <c r="D10603">
        <v>1</v>
      </c>
      <c r="E10603" t="s">
        <v>13</v>
      </c>
      <c r="F10603" t="s">
        <v>13</v>
      </c>
      <c r="J10603" t="s">
        <v>33952</v>
      </c>
    </row>
    <row r="10604" spans="1:10" x14ac:dyDescent="0.2">
      <c r="A10604" t="s">
        <v>33953</v>
      </c>
      <c r="B10604" t="s">
        <v>33954</v>
      </c>
      <c r="C10604" t="s">
        <v>33955</v>
      </c>
      <c r="D10604">
        <v>1</v>
      </c>
      <c r="E10604" t="s">
        <v>13</v>
      </c>
      <c r="F10604" t="s">
        <v>13</v>
      </c>
      <c r="J10604" t="s">
        <v>33956</v>
      </c>
    </row>
    <row r="10605" spans="1:10" x14ac:dyDescent="0.2">
      <c r="A10605" t="s">
        <v>33957</v>
      </c>
      <c r="B10605" t="s">
        <v>33958</v>
      </c>
      <c r="C10605" t="s">
        <v>33959</v>
      </c>
      <c r="D10605">
        <v>1</v>
      </c>
      <c r="E10605" t="s">
        <v>13</v>
      </c>
      <c r="F10605" t="s">
        <v>13</v>
      </c>
      <c r="J10605" t="s">
        <v>33960</v>
      </c>
    </row>
    <row r="10606" spans="1:10" x14ac:dyDescent="0.2">
      <c r="A10606" t="s">
        <v>33957</v>
      </c>
      <c r="B10606" t="s">
        <v>33961</v>
      </c>
      <c r="C10606" t="s">
        <v>33962</v>
      </c>
      <c r="D10606">
        <v>2</v>
      </c>
      <c r="E10606" t="s">
        <v>13</v>
      </c>
      <c r="F10606" t="s">
        <v>13</v>
      </c>
      <c r="J10606" t="s">
        <v>33960</v>
      </c>
    </row>
    <row r="10607" spans="1:10" x14ac:dyDescent="0.2">
      <c r="A10607" t="s">
        <v>33957</v>
      </c>
      <c r="B10607" t="s">
        <v>33963</v>
      </c>
      <c r="C10607" t="s">
        <v>33964</v>
      </c>
      <c r="D10607">
        <v>3</v>
      </c>
      <c r="E10607" t="s">
        <v>13</v>
      </c>
      <c r="F10607" t="s">
        <v>13</v>
      </c>
      <c r="J10607" t="s">
        <v>33960</v>
      </c>
    </row>
    <row r="10608" spans="1:10" x14ac:dyDescent="0.2">
      <c r="A10608" t="s">
        <v>33965</v>
      </c>
      <c r="B10608" t="s">
        <v>33966</v>
      </c>
      <c r="C10608" t="s">
        <v>33967</v>
      </c>
      <c r="D10608">
        <v>1</v>
      </c>
      <c r="E10608" t="s">
        <v>13</v>
      </c>
      <c r="F10608" t="s">
        <v>13</v>
      </c>
      <c r="J10608" t="s">
        <v>33968</v>
      </c>
    </row>
    <row r="10609" spans="1:10" ht="16" x14ac:dyDescent="0.2">
      <c r="A10609" t="s">
        <v>33969</v>
      </c>
      <c r="B10609" t="s">
        <v>33970</v>
      </c>
      <c r="C10609" t="s">
        <v>33971</v>
      </c>
      <c r="D10609">
        <v>3</v>
      </c>
      <c r="E10609" t="s">
        <v>13</v>
      </c>
      <c r="F10609" t="s">
        <v>13</v>
      </c>
      <c r="H10609" s="3" t="s">
        <v>31960</v>
      </c>
      <c r="I10609" t="s">
        <v>62</v>
      </c>
      <c r="J10609" t="s">
        <v>33972</v>
      </c>
    </row>
    <row r="10610" spans="1:10" ht="16" x14ac:dyDescent="0.2">
      <c r="A10610" t="s">
        <v>33973</v>
      </c>
      <c r="B10610" t="s">
        <v>33974</v>
      </c>
      <c r="C10610" t="s">
        <v>33975</v>
      </c>
      <c r="D10610">
        <v>2</v>
      </c>
      <c r="E10610" t="s">
        <v>13</v>
      </c>
      <c r="F10610" t="s">
        <v>13</v>
      </c>
      <c r="H10610" s="3" t="s">
        <v>33976</v>
      </c>
      <c r="I10610" t="s">
        <v>62</v>
      </c>
      <c r="J10610" t="s">
        <v>33977</v>
      </c>
    </row>
    <row r="10611" spans="1:10" x14ac:dyDescent="0.2">
      <c r="A10611" t="s">
        <v>28849</v>
      </c>
      <c r="B10611" t="s">
        <v>33978</v>
      </c>
      <c r="C10611" t="s">
        <v>33979</v>
      </c>
      <c r="D10611">
        <v>2</v>
      </c>
      <c r="E10611" t="s">
        <v>13</v>
      </c>
      <c r="F10611" t="s">
        <v>13</v>
      </c>
      <c r="J10611" t="s">
        <v>28853</v>
      </c>
    </row>
    <row r="10612" spans="1:10" x14ac:dyDescent="0.2">
      <c r="A10612" t="s">
        <v>33980</v>
      </c>
      <c r="B10612" t="s">
        <v>33981</v>
      </c>
      <c r="C10612" t="s">
        <v>33982</v>
      </c>
      <c r="D10612">
        <v>1</v>
      </c>
      <c r="E10612" t="s">
        <v>13</v>
      </c>
      <c r="F10612" t="s">
        <v>13</v>
      </c>
      <c r="J10612" t="s">
        <v>33983</v>
      </c>
    </row>
    <row r="10613" spans="1:10" ht="16" x14ac:dyDescent="0.2">
      <c r="A10613" t="s">
        <v>24061</v>
      </c>
      <c r="B10613" t="s">
        <v>7363</v>
      </c>
      <c r="C10613" t="s">
        <v>7364</v>
      </c>
      <c r="D10613">
        <v>1</v>
      </c>
      <c r="E10613" t="s">
        <v>13</v>
      </c>
      <c r="F10613" t="s">
        <v>13</v>
      </c>
      <c r="H10613" s="3" t="s">
        <v>33984</v>
      </c>
      <c r="I10613" t="s">
        <v>1033</v>
      </c>
      <c r="J10613" t="s">
        <v>24062</v>
      </c>
    </row>
    <row r="10614" spans="1:10" ht="16" x14ac:dyDescent="0.2">
      <c r="A10614" t="s">
        <v>33985</v>
      </c>
      <c r="B10614" t="s">
        <v>33986</v>
      </c>
      <c r="C10614" t="s">
        <v>33987</v>
      </c>
      <c r="D10614">
        <v>2</v>
      </c>
      <c r="E10614" t="s">
        <v>13</v>
      </c>
      <c r="F10614" t="s">
        <v>13</v>
      </c>
      <c r="H10614" s="3" t="s">
        <v>31532</v>
      </c>
      <c r="I10614" t="s">
        <v>62</v>
      </c>
      <c r="J10614" t="s">
        <v>33988</v>
      </c>
    </row>
    <row r="10615" spans="1:10" ht="16" x14ac:dyDescent="0.2">
      <c r="A10615" t="s">
        <v>33989</v>
      </c>
      <c r="B10615" t="s">
        <v>33990</v>
      </c>
      <c r="C10615" t="s">
        <v>33991</v>
      </c>
      <c r="D10615">
        <v>1</v>
      </c>
      <c r="E10615" t="s">
        <v>13</v>
      </c>
      <c r="F10615" t="s">
        <v>13</v>
      </c>
      <c r="H10615" s="3" t="s">
        <v>33992</v>
      </c>
      <c r="I10615" t="s">
        <v>62</v>
      </c>
      <c r="J10615" t="s">
        <v>33993</v>
      </c>
    </row>
    <row r="10616" spans="1:10" x14ac:dyDescent="0.2">
      <c r="A10616" t="s">
        <v>33989</v>
      </c>
      <c r="B10616" t="s">
        <v>33994</v>
      </c>
      <c r="C10616" t="s">
        <v>33995</v>
      </c>
      <c r="D10616">
        <v>2</v>
      </c>
      <c r="E10616" t="s">
        <v>13</v>
      </c>
      <c r="F10616" t="s">
        <v>13</v>
      </c>
      <c r="J10616" t="s">
        <v>33993</v>
      </c>
    </row>
    <row r="10617" spans="1:10" x14ac:dyDescent="0.2">
      <c r="A10617" t="s">
        <v>33989</v>
      </c>
      <c r="B10617" t="s">
        <v>33996</v>
      </c>
      <c r="C10617" t="s">
        <v>33997</v>
      </c>
      <c r="D10617">
        <v>3</v>
      </c>
      <c r="E10617" t="s">
        <v>13</v>
      </c>
      <c r="F10617" t="s">
        <v>13</v>
      </c>
      <c r="J10617" t="s">
        <v>33993</v>
      </c>
    </row>
    <row r="10618" spans="1:10" x14ac:dyDescent="0.2">
      <c r="A10618" t="s">
        <v>33998</v>
      </c>
      <c r="B10618" t="s">
        <v>33999</v>
      </c>
      <c r="C10618" t="s">
        <v>34000</v>
      </c>
      <c r="D10618">
        <v>1</v>
      </c>
      <c r="E10618" t="s">
        <v>13</v>
      </c>
      <c r="F10618" t="s">
        <v>13</v>
      </c>
      <c r="J10618" t="s">
        <v>34001</v>
      </c>
    </row>
    <row r="10619" spans="1:10" ht="16" x14ac:dyDescent="0.2">
      <c r="A10619" t="s">
        <v>34002</v>
      </c>
      <c r="B10619" t="s">
        <v>34003</v>
      </c>
      <c r="C10619" t="s">
        <v>34004</v>
      </c>
      <c r="D10619">
        <v>4</v>
      </c>
      <c r="E10619" t="s">
        <v>13</v>
      </c>
      <c r="F10619" t="s">
        <v>13</v>
      </c>
      <c r="H10619" s="3" t="s">
        <v>33639</v>
      </c>
      <c r="I10619" t="s">
        <v>62</v>
      </c>
      <c r="J10619" t="s">
        <v>34005</v>
      </c>
    </row>
    <row r="10620" spans="1:10" ht="16" x14ac:dyDescent="0.2">
      <c r="A10620" t="s">
        <v>12932</v>
      </c>
      <c r="B10620" t="s">
        <v>34006</v>
      </c>
      <c r="C10620" t="s">
        <v>34007</v>
      </c>
      <c r="D10620">
        <v>2</v>
      </c>
      <c r="E10620" t="s">
        <v>13</v>
      </c>
      <c r="F10620" t="s">
        <v>13</v>
      </c>
      <c r="H10620" s="3" t="s">
        <v>34008</v>
      </c>
      <c r="I10620" t="s">
        <v>62</v>
      </c>
      <c r="J10620" t="s">
        <v>12934</v>
      </c>
    </row>
    <row r="10621" spans="1:10" ht="16" x14ac:dyDescent="0.2">
      <c r="A10621" t="s">
        <v>12932</v>
      </c>
      <c r="B10621" t="s">
        <v>34009</v>
      </c>
      <c r="C10621" t="s">
        <v>34010</v>
      </c>
      <c r="D10621">
        <v>3</v>
      </c>
      <c r="E10621" t="s">
        <v>13</v>
      </c>
      <c r="F10621" t="s">
        <v>13</v>
      </c>
      <c r="H10621" s="3" t="s">
        <v>34008</v>
      </c>
      <c r="I10621" t="s">
        <v>62</v>
      </c>
      <c r="J10621" t="s">
        <v>12934</v>
      </c>
    </row>
    <row r="10622" spans="1:10" ht="16" x14ac:dyDescent="0.2">
      <c r="A10622" t="s">
        <v>34011</v>
      </c>
      <c r="B10622" t="s">
        <v>33616</v>
      </c>
      <c r="C10622" t="s">
        <v>17693</v>
      </c>
      <c r="D10622">
        <v>1</v>
      </c>
      <c r="E10622" t="s">
        <v>13</v>
      </c>
      <c r="F10622" t="s">
        <v>13</v>
      </c>
      <c r="H10622" s="3" t="s">
        <v>31327</v>
      </c>
      <c r="I10622" t="s">
        <v>62</v>
      </c>
      <c r="J10622" t="s">
        <v>34012</v>
      </c>
    </row>
    <row r="10623" spans="1:10" ht="16" x14ac:dyDescent="0.2">
      <c r="A10623" t="s">
        <v>34013</v>
      </c>
      <c r="B10623" t="s">
        <v>34014</v>
      </c>
      <c r="C10623" t="s">
        <v>34015</v>
      </c>
      <c r="D10623">
        <v>1</v>
      </c>
      <c r="E10623" t="s">
        <v>13</v>
      </c>
      <c r="F10623" t="s">
        <v>13</v>
      </c>
      <c r="H10623" s="3" t="s">
        <v>34016</v>
      </c>
      <c r="I10623" t="s">
        <v>62</v>
      </c>
      <c r="J10623" t="s">
        <v>34017</v>
      </c>
    </row>
    <row r="10624" spans="1:10" ht="16" x14ac:dyDescent="0.2">
      <c r="A10624" t="s">
        <v>34013</v>
      </c>
      <c r="B10624" t="s">
        <v>34018</v>
      </c>
      <c r="C10624" t="s">
        <v>34019</v>
      </c>
      <c r="D10624">
        <v>3</v>
      </c>
      <c r="E10624" t="s">
        <v>13</v>
      </c>
      <c r="F10624" t="s">
        <v>13</v>
      </c>
      <c r="H10624" s="3" t="s">
        <v>34016</v>
      </c>
      <c r="I10624" t="s">
        <v>62</v>
      </c>
      <c r="J10624" t="s">
        <v>34017</v>
      </c>
    </row>
    <row r="10625" spans="1:10" x14ac:dyDescent="0.2">
      <c r="A10625" t="s">
        <v>34020</v>
      </c>
      <c r="B10625" t="s">
        <v>34021</v>
      </c>
      <c r="C10625" t="s">
        <v>34022</v>
      </c>
      <c r="D10625">
        <v>1</v>
      </c>
      <c r="E10625" t="s">
        <v>13</v>
      </c>
      <c r="F10625" t="s">
        <v>13</v>
      </c>
      <c r="J10625" t="s">
        <v>34023</v>
      </c>
    </row>
    <row r="10626" spans="1:10" ht="16" x14ac:dyDescent="0.2">
      <c r="A10626" t="s">
        <v>34024</v>
      </c>
      <c r="B10626" t="s">
        <v>30804</v>
      </c>
      <c r="C10626" t="s">
        <v>30805</v>
      </c>
      <c r="D10626">
        <v>3</v>
      </c>
      <c r="E10626" t="s">
        <v>13</v>
      </c>
      <c r="F10626" t="s">
        <v>13</v>
      </c>
      <c r="H10626" s="3" t="s">
        <v>34025</v>
      </c>
      <c r="I10626" t="s">
        <v>62</v>
      </c>
      <c r="J10626" t="s">
        <v>34026</v>
      </c>
    </row>
    <row r="10627" spans="1:10" ht="16" x14ac:dyDescent="0.2">
      <c r="A10627" t="s">
        <v>34027</v>
      </c>
      <c r="B10627" t="s">
        <v>30804</v>
      </c>
      <c r="C10627" t="s">
        <v>30805</v>
      </c>
      <c r="D10627">
        <v>2</v>
      </c>
      <c r="E10627" t="s">
        <v>13</v>
      </c>
      <c r="F10627" t="s">
        <v>13</v>
      </c>
      <c r="H10627" s="3" t="s">
        <v>34025</v>
      </c>
      <c r="I10627" t="s">
        <v>62</v>
      </c>
      <c r="J10627" t="s">
        <v>34028</v>
      </c>
    </row>
    <row r="10628" spans="1:10" x14ac:dyDescent="0.2">
      <c r="A10628" t="s">
        <v>34029</v>
      </c>
      <c r="B10628" t="s">
        <v>34030</v>
      </c>
      <c r="C10628" t="s">
        <v>34031</v>
      </c>
      <c r="D10628">
        <v>1</v>
      </c>
      <c r="E10628" t="s">
        <v>13</v>
      </c>
      <c r="F10628" t="s">
        <v>13</v>
      </c>
      <c r="J10628" t="s">
        <v>34032</v>
      </c>
    </row>
    <row r="10629" spans="1:10" x14ac:dyDescent="0.2">
      <c r="A10629" t="s">
        <v>34029</v>
      </c>
      <c r="B10629" t="s">
        <v>34033</v>
      </c>
      <c r="C10629" t="s">
        <v>34034</v>
      </c>
      <c r="D10629">
        <v>2</v>
      </c>
      <c r="E10629" t="s">
        <v>13</v>
      </c>
      <c r="F10629" t="s">
        <v>13</v>
      </c>
      <c r="J10629" t="s">
        <v>34032</v>
      </c>
    </row>
    <row r="10630" spans="1:10" x14ac:dyDescent="0.2">
      <c r="A10630" t="s">
        <v>34029</v>
      </c>
      <c r="B10630" t="s">
        <v>34035</v>
      </c>
      <c r="C10630" t="s">
        <v>34036</v>
      </c>
      <c r="D10630">
        <v>3</v>
      </c>
      <c r="E10630" t="s">
        <v>13</v>
      </c>
      <c r="F10630" t="s">
        <v>13</v>
      </c>
      <c r="J10630" t="s">
        <v>34032</v>
      </c>
    </row>
    <row r="10631" spans="1:10" x14ac:dyDescent="0.2">
      <c r="A10631" t="s">
        <v>34029</v>
      </c>
      <c r="B10631" t="s">
        <v>34037</v>
      </c>
      <c r="C10631" t="s">
        <v>34038</v>
      </c>
      <c r="D10631">
        <v>4</v>
      </c>
      <c r="E10631" t="s">
        <v>13</v>
      </c>
      <c r="F10631" t="s">
        <v>13</v>
      </c>
      <c r="J10631" t="s">
        <v>34032</v>
      </c>
    </row>
    <row r="10632" spans="1:10" x14ac:dyDescent="0.2">
      <c r="A10632" t="s">
        <v>34039</v>
      </c>
      <c r="B10632" t="s">
        <v>34040</v>
      </c>
      <c r="C10632" t="s">
        <v>34041</v>
      </c>
      <c r="D10632">
        <v>1</v>
      </c>
      <c r="E10632" t="s">
        <v>13</v>
      </c>
      <c r="F10632" t="s">
        <v>13</v>
      </c>
      <c r="J10632" t="s">
        <v>34042</v>
      </c>
    </row>
    <row r="10633" spans="1:10" x14ac:dyDescent="0.2">
      <c r="A10633" t="s">
        <v>34043</v>
      </c>
      <c r="B10633" t="s">
        <v>34044</v>
      </c>
      <c r="C10633" t="s">
        <v>34045</v>
      </c>
      <c r="D10633">
        <v>1</v>
      </c>
      <c r="E10633" t="s">
        <v>13</v>
      </c>
      <c r="F10633" t="s">
        <v>13</v>
      </c>
      <c r="J10633" t="s">
        <v>34046</v>
      </c>
    </row>
    <row r="10634" spans="1:10" x14ac:dyDescent="0.2">
      <c r="A10634" t="s">
        <v>34047</v>
      </c>
      <c r="B10634" t="s">
        <v>34048</v>
      </c>
      <c r="C10634" t="s">
        <v>34049</v>
      </c>
      <c r="D10634">
        <v>1</v>
      </c>
      <c r="E10634" t="s">
        <v>13</v>
      </c>
      <c r="F10634" t="s">
        <v>13</v>
      </c>
      <c r="J10634" t="s">
        <v>34050</v>
      </c>
    </row>
    <row r="10635" spans="1:10" x14ac:dyDescent="0.2">
      <c r="A10635" t="s">
        <v>34047</v>
      </c>
      <c r="B10635" t="s">
        <v>34051</v>
      </c>
      <c r="C10635" t="s">
        <v>34052</v>
      </c>
      <c r="D10635">
        <v>2</v>
      </c>
      <c r="E10635" t="s">
        <v>13</v>
      </c>
      <c r="F10635" t="s">
        <v>13</v>
      </c>
      <c r="J10635" t="s">
        <v>34050</v>
      </c>
    </row>
    <row r="10636" spans="1:10" ht="16" x14ac:dyDescent="0.2">
      <c r="A10636" t="s">
        <v>10676</v>
      </c>
      <c r="B10636" t="s">
        <v>34053</v>
      </c>
      <c r="C10636" t="s">
        <v>34054</v>
      </c>
      <c r="D10636">
        <v>2</v>
      </c>
      <c r="E10636" t="s">
        <v>13</v>
      </c>
      <c r="F10636" t="s">
        <v>13</v>
      </c>
      <c r="H10636" s="3" t="s">
        <v>34055</v>
      </c>
      <c r="I10636" t="s">
        <v>62</v>
      </c>
      <c r="J10636" t="s">
        <v>10680</v>
      </c>
    </row>
    <row r="10637" spans="1:10" x14ac:dyDescent="0.2">
      <c r="A10637" t="s">
        <v>34056</v>
      </c>
      <c r="B10637" t="s">
        <v>34057</v>
      </c>
      <c r="C10637" t="s">
        <v>34058</v>
      </c>
      <c r="D10637">
        <v>1</v>
      </c>
      <c r="E10637" t="s">
        <v>13</v>
      </c>
      <c r="F10637" t="s">
        <v>13</v>
      </c>
      <c r="J10637" t="s">
        <v>34059</v>
      </c>
    </row>
    <row r="10638" spans="1:10" x14ac:dyDescent="0.2">
      <c r="A10638" t="s">
        <v>34056</v>
      </c>
      <c r="B10638" t="s">
        <v>34060</v>
      </c>
      <c r="C10638" t="s">
        <v>34061</v>
      </c>
      <c r="D10638">
        <v>2</v>
      </c>
      <c r="E10638" t="s">
        <v>13</v>
      </c>
      <c r="F10638" t="s">
        <v>13</v>
      </c>
      <c r="J10638" t="s">
        <v>34059</v>
      </c>
    </row>
    <row r="10639" spans="1:10" x14ac:dyDescent="0.2">
      <c r="A10639" t="s">
        <v>34056</v>
      </c>
      <c r="B10639" t="s">
        <v>34062</v>
      </c>
      <c r="C10639" t="s">
        <v>34063</v>
      </c>
      <c r="D10639">
        <v>3</v>
      </c>
      <c r="E10639" t="s">
        <v>13</v>
      </c>
      <c r="F10639" t="s">
        <v>13</v>
      </c>
      <c r="J10639" t="s">
        <v>34059</v>
      </c>
    </row>
    <row r="10640" spans="1:10" x14ac:dyDescent="0.2">
      <c r="A10640" t="s">
        <v>34064</v>
      </c>
      <c r="B10640" t="s">
        <v>34065</v>
      </c>
      <c r="C10640" t="s">
        <v>34066</v>
      </c>
      <c r="D10640">
        <v>1</v>
      </c>
      <c r="E10640" t="s">
        <v>13</v>
      </c>
      <c r="F10640" t="s">
        <v>13</v>
      </c>
      <c r="J10640" t="s">
        <v>34067</v>
      </c>
    </row>
    <row r="10641" spans="1:10" x14ac:dyDescent="0.2">
      <c r="A10641" t="s">
        <v>34068</v>
      </c>
      <c r="B10641" t="s">
        <v>34069</v>
      </c>
      <c r="C10641" t="s">
        <v>34070</v>
      </c>
      <c r="D10641">
        <v>1</v>
      </c>
      <c r="E10641" t="s">
        <v>13</v>
      </c>
      <c r="F10641" t="s">
        <v>13</v>
      </c>
      <c r="J10641" t="s">
        <v>34071</v>
      </c>
    </row>
    <row r="10642" spans="1:10" ht="16" x14ac:dyDescent="0.2">
      <c r="A10642" t="s">
        <v>24101</v>
      </c>
      <c r="B10642" t="s">
        <v>30071</v>
      </c>
      <c r="C10642" t="s">
        <v>34072</v>
      </c>
      <c r="D10642">
        <v>2</v>
      </c>
      <c r="E10642" t="s">
        <v>13</v>
      </c>
      <c r="F10642" t="s">
        <v>13</v>
      </c>
      <c r="H10642" s="3" t="s">
        <v>34073</v>
      </c>
      <c r="I10642" t="s">
        <v>62</v>
      </c>
      <c r="J10642" t="s">
        <v>24102</v>
      </c>
    </row>
    <row r="10643" spans="1:10" ht="16" x14ac:dyDescent="0.2">
      <c r="A10643" t="s">
        <v>13195</v>
      </c>
      <c r="B10643" t="s">
        <v>34074</v>
      </c>
      <c r="C10643" t="s">
        <v>34075</v>
      </c>
      <c r="D10643">
        <v>2</v>
      </c>
      <c r="E10643" t="s">
        <v>13</v>
      </c>
      <c r="F10643" t="s">
        <v>13</v>
      </c>
      <c r="H10643" s="3" t="s">
        <v>34076</v>
      </c>
      <c r="I10643" t="s">
        <v>1725</v>
      </c>
      <c r="J10643" t="s">
        <v>13198</v>
      </c>
    </row>
    <row r="10644" spans="1:10" x14ac:dyDescent="0.2">
      <c r="A10644" t="s">
        <v>11429</v>
      </c>
      <c r="B10644" t="s">
        <v>34077</v>
      </c>
      <c r="C10644" t="s">
        <v>34078</v>
      </c>
      <c r="D10644">
        <v>1</v>
      </c>
      <c r="E10644" t="s">
        <v>13</v>
      </c>
      <c r="F10644" t="s">
        <v>13</v>
      </c>
      <c r="J10644" t="s">
        <v>11433</v>
      </c>
    </row>
    <row r="10645" spans="1:10" ht="16" x14ac:dyDescent="0.2">
      <c r="A10645" t="s">
        <v>34079</v>
      </c>
      <c r="B10645" t="s">
        <v>34080</v>
      </c>
      <c r="C10645" t="s">
        <v>34081</v>
      </c>
      <c r="D10645">
        <v>1</v>
      </c>
      <c r="E10645" t="s">
        <v>13</v>
      </c>
      <c r="F10645" t="s">
        <v>13</v>
      </c>
      <c r="H10645" s="3" t="s">
        <v>34082</v>
      </c>
      <c r="I10645" t="s">
        <v>126</v>
      </c>
      <c r="J10645" t="s">
        <v>34083</v>
      </c>
    </row>
    <row r="10646" spans="1:10" ht="16" x14ac:dyDescent="0.2">
      <c r="A10646" t="s">
        <v>34079</v>
      </c>
      <c r="B10646" t="s">
        <v>34084</v>
      </c>
      <c r="C10646" t="s">
        <v>34085</v>
      </c>
      <c r="D10646">
        <v>2</v>
      </c>
      <c r="E10646" t="s">
        <v>13</v>
      </c>
      <c r="F10646" t="s">
        <v>13</v>
      </c>
      <c r="H10646" s="3" t="s">
        <v>34082</v>
      </c>
      <c r="I10646" t="s">
        <v>126</v>
      </c>
      <c r="J10646" t="s">
        <v>34083</v>
      </c>
    </row>
    <row r="10647" spans="1:10" ht="16" x14ac:dyDescent="0.2">
      <c r="A10647" t="s">
        <v>34079</v>
      </c>
      <c r="B10647" t="s">
        <v>34086</v>
      </c>
      <c r="C10647" t="s">
        <v>34087</v>
      </c>
      <c r="D10647">
        <v>3</v>
      </c>
      <c r="E10647" t="s">
        <v>13</v>
      </c>
      <c r="F10647" t="s">
        <v>13</v>
      </c>
      <c r="H10647" s="3" t="s">
        <v>34082</v>
      </c>
      <c r="I10647" t="s">
        <v>126</v>
      </c>
      <c r="J10647" t="s">
        <v>34083</v>
      </c>
    </row>
    <row r="10648" spans="1:10" x14ac:dyDescent="0.2">
      <c r="A10648" t="s">
        <v>34088</v>
      </c>
      <c r="B10648" t="s">
        <v>34089</v>
      </c>
      <c r="C10648" t="s">
        <v>34090</v>
      </c>
      <c r="D10648">
        <v>2</v>
      </c>
      <c r="E10648" t="s">
        <v>13</v>
      </c>
      <c r="F10648" t="s">
        <v>13</v>
      </c>
      <c r="J10648" t="s">
        <v>34091</v>
      </c>
    </row>
    <row r="10649" spans="1:10" x14ac:dyDescent="0.2">
      <c r="A10649" t="s">
        <v>34092</v>
      </c>
      <c r="B10649" t="s">
        <v>34093</v>
      </c>
      <c r="C10649" t="s">
        <v>34094</v>
      </c>
      <c r="D10649">
        <v>6</v>
      </c>
      <c r="E10649" t="s">
        <v>13</v>
      </c>
      <c r="F10649" t="s">
        <v>13</v>
      </c>
      <c r="J10649" t="s">
        <v>34095</v>
      </c>
    </row>
    <row r="10650" spans="1:10" x14ac:dyDescent="0.2">
      <c r="A10650" t="s">
        <v>34096</v>
      </c>
      <c r="B10650" t="s">
        <v>34097</v>
      </c>
      <c r="C10650" t="s">
        <v>34098</v>
      </c>
      <c r="D10650">
        <v>2</v>
      </c>
      <c r="E10650" t="s">
        <v>13</v>
      </c>
      <c r="F10650" t="s">
        <v>13</v>
      </c>
      <c r="J10650" t="s">
        <v>34099</v>
      </c>
    </row>
    <row r="10651" spans="1:10" x14ac:dyDescent="0.2">
      <c r="A10651" t="s">
        <v>34096</v>
      </c>
      <c r="B10651" t="s">
        <v>34100</v>
      </c>
      <c r="C10651" t="s">
        <v>34101</v>
      </c>
      <c r="D10651">
        <v>3</v>
      </c>
      <c r="E10651" t="s">
        <v>13</v>
      </c>
      <c r="F10651" t="s">
        <v>13</v>
      </c>
      <c r="J10651" t="s">
        <v>34099</v>
      </c>
    </row>
    <row r="10652" spans="1:10" x14ac:dyDescent="0.2">
      <c r="A10652" t="s">
        <v>34096</v>
      </c>
      <c r="B10652" t="s">
        <v>34102</v>
      </c>
      <c r="C10652" t="s">
        <v>34103</v>
      </c>
      <c r="D10652">
        <v>4</v>
      </c>
      <c r="E10652" t="s">
        <v>13</v>
      </c>
      <c r="F10652" t="s">
        <v>13</v>
      </c>
      <c r="J10652" t="s">
        <v>34099</v>
      </c>
    </row>
    <row r="10653" spans="1:10" ht="16" x14ac:dyDescent="0.2">
      <c r="A10653" t="s">
        <v>17224</v>
      </c>
      <c r="B10653" t="s">
        <v>31600</v>
      </c>
      <c r="C10653" t="s">
        <v>31601</v>
      </c>
      <c r="D10653">
        <v>1</v>
      </c>
      <c r="E10653" t="s">
        <v>13</v>
      </c>
      <c r="F10653" t="s">
        <v>13</v>
      </c>
      <c r="H10653" s="3" t="s">
        <v>34104</v>
      </c>
      <c r="I10653" t="s">
        <v>5804</v>
      </c>
      <c r="J10653" t="s">
        <v>17229</v>
      </c>
    </row>
    <row r="10654" spans="1:10" ht="16" x14ac:dyDescent="0.2">
      <c r="A10654" t="s">
        <v>18993</v>
      </c>
      <c r="B10654" t="s">
        <v>312</v>
      </c>
      <c r="C10654" t="s">
        <v>313</v>
      </c>
      <c r="D10654">
        <v>1</v>
      </c>
      <c r="E10654" t="s">
        <v>13</v>
      </c>
      <c r="F10654" t="s">
        <v>13</v>
      </c>
      <c r="H10654" s="3" t="s">
        <v>34105</v>
      </c>
      <c r="I10654" t="s">
        <v>315</v>
      </c>
      <c r="J10654" t="s">
        <v>18997</v>
      </c>
    </row>
    <row r="10655" spans="1:10" ht="16" x14ac:dyDescent="0.2">
      <c r="A10655" t="s">
        <v>13031</v>
      </c>
      <c r="B10655" t="s">
        <v>34106</v>
      </c>
      <c r="C10655" t="s">
        <v>34107</v>
      </c>
      <c r="D10655">
        <v>3</v>
      </c>
      <c r="E10655" t="s">
        <v>13</v>
      </c>
      <c r="F10655" t="s">
        <v>13</v>
      </c>
      <c r="H10655" s="3" t="s">
        <v>34108</v>
      </c>
      <c r="I10655" t="s">
        <v>995</v>
      </c>
      <c r="J10655" t="s">
        <v>13036</v>
      </c>
    </row>
    <row r="10656" spans="1:10" ht="16" x14ac:dyDescent="0.2">
      <c r="A10656" t="s">
        <v>34109</v>
      </c>
      <c r="B10656" t="s">
        <v>34110</v>
      </c>
      <c r="C10656" t="s">
        <v>34111</v>
      </c>
      <c r="D10656">
        <v>3</v>
      </c>
      <c r="E10656" t="s">
        <v>13</v>
      </c>
      <c r="F10656" t="s">
        <v>13</v>
      </c>
      <c r="H10656" s="3" t="s">
        <v>33922</v>
      </c>
      <c r="I10656" t="s">
        <v>126</v>
      </c>
      <c r="J10656" t="s">
        <v>34112</v>
      </c>
    </row>
    <row r="10657" spans="1:10" ht="16" x14ac:dyDescent="0.2">
      <c r="A10657" t="s">
        <v>11731</v>
      </c>
      <c r="B10657" t="s">
        <v>2668</v>
      </c>
      <c r="C10657" t="s">
        <v>34113</v>
      </c>
      <c r="D10657">
        <v>3</v>
      </c>
      <c r="E10657" t="s">
        <v>13</v>
      </c>
      <c r="F10657" t="s">
        <v>13</v>
      </c>
      <c r="H10657" s="3" t="s">
        <v>31878</v>
      </c>
      <c r="I10657" t="s">
        <v>62</v>
      </c>
      <c r="J10657" t="s">
        <v>11734</v>
      </c>
    </row>
    <row r="10658" spans="1:10" ht="16" x14ac:dyDescent="0.2">
      <c r="A10658" t="s">
        <v>34114</v>
      </c>
      <c r="B10658" t="s">
        <v>2668</v>
      </c>
      <c r="C10658" t="s">
        <v>34113</v>
      </c>
      <c r="D10658">
        <v>4</v>
      </c>
      <c r="E10658" t="s">
        <v>13</v>
      </c>
      <c r="F10658" t="s">
        <v>13</v>
      </c>
      <c r="H10658" s="3" t="s">
        <v>31878</v>
      </c>
      <c r="I10658" t="s">
        <v>62</v>
      </c>
      <c r="J10658" t="s">
        <v>34115</v>
      </c>
    </row>
    <row r="10659" spans="1:10" ht="16" x14ac:dyDescent="0.2">
      <c r="A10659" t="s">
        <v>24032</v>
      </c>
      <c r="B10659" t="s">
        <v>34116</v>
      </c>
      <c r="C10659" t="s">
        <v>34117</v>
      </c>
      <c r="D10659">
        <v>1</v>
      </c>
      <c r="E10659" t="s">
        <v>13</v>
      </c>
      <c r="F10659" t="s">
        <v>13</v>
      </c>
      <c r="H10659" s="3" t="s">
        <v>34118</v>
      </c>
      <c r="I10659" t="s">
        <v>62</v>
      </c>
      <c r="J10659" t="s">
        <v>24036</v>
      </c>
    </row>
    <row r="10660" spans="1:10" ht="16" x14ac:dyDescent="0.2">
      <c r="A10660" t="s">
        <v>34119</v>
      </c>
      <c r="B10660" t="s">
        <v>34120</v>
      </c>
      <c r="C10660" t="s">
        <v>34121</v>
      </c>
      <c r="D10660">
        <v>1</v>
      </c>
      <c r="E10660" t="s">
        <v>13</v>
      </c>
      <c r="F10660" t="s">
        <v>13</v>
      </c>
      <c r="H10660" s="3" t="s">
        <v>34122</v>
      </c>
      <c r="I10660" t="s">
        <v>62</v>
      </c>
      <c r="J10660" t="s">
        <v>34123</v>
      </c>
    </row>
    <row r="10661" spans="1:10" x14ac:dyDescent="0.2">
      <c r="A10661" t="s">
        <v>34124</v>
      </c>
      <c r="B10661" t="s">
        <v>34125</v>
      </c>
      <c r="C10661" t="s">
        <v>34126</v>
      </c>
      <c r="D10661">
        <v>1</v>
      </c>
      <c r="E10661" t="s">
        <v>13</v>
      </c>
      <c r="F10661" t="s">
        <v>13</v>
      </c>
      <c r="J10661" t="s">
        <v>34127</v>
      </c>
    </row>
    <row r="10662" spans="1:10" ht="16" x14ac:dyDescent="0.2">
      <c r="A10662" t="s">
        <v>34128</v>
      </c>
      <c r="B10662" t="s">
        <v>34129</v>
      </c>
      <c r="C10662" t="s">
        <v>34130</v>
      </c>
      <c r="D10662">
        <v>3</v>
      </c>
      <c r="E10662" t="s">
        <v>13</v>
      </c>
      <c r="F10662" t="s">
        <v>13</v>
      </c>
      <c r="H10662" s="3" t="s">
        <v>34131</v>
      </c>
      <c r="I10662" t="s">
        <v>62</v>
      </c>
      <c r="J10662" t="s">
        <v>34132</v>
      </c>
    </row>
    <row r="10663" spans="1:10" ht="16" x14ac:dyDescent="0.2">
      <c r="A10663" t="s">
        <v>34133</v>
      </c>
      <c r="B10663" t="s">
        <v>34134</v>
      </c>
      <c r="C10663" t="s">
        <v>34135</v>
      </c>
      <c r="D10663">
        <v>1</v>
      </c>
      <c r="E10663" t="s">
        <v>13</v>
      </c>
      <c r="F10663" t="s">
        <v>13</v>
      </c>
      <c r="H10663" s="3" t="s">
        <v>31000</v>
      </c>
      <c r="I10663" t="s">
        <v>62</v>
      </c>
      <c r="J10663" t="s">
        <v>34136</v>
      </c>
    </row>
    <row r="10664" spans="1:10" ht="16" x14ac:dyDescent="0.2">
      <c r="A10664" t="s">
        <v>34133</v>
      </c>
      <c r="B10664" t="s">
        <v>34137</v>
      </c>
      <c r="C10664" t="s">
        <v>34138</v>
      </c>
      <c r="D10664">
        <v>2</v>
      </c>
      <c r="E10664" t="s">
        <v>13</v>
      </c>
      <c r="F10664" t="s">
        <v>13</v>
      </c>
      <c r="H10664" s="3" t="s">
        <v>31000</v>
      </c>
      <c r="I10664" t="s">
        <v>62</v>
      </c>
      <c r="J10664" t="s">
        <v>34136</v>
      </c>
    </row>
    <row r="10665" spans="1:10" ht="16" x14ac:dyDescent="0.2">
      <c r="A10665" t="s">
        <v>34133</v>
      </c>
      <c r="B10665" t="s">
        <v>17585</v>
      </c>
      <c r="C10665" t="s">
        <v>17586</v>
      </c>
      <c r="D10665">
        <v>4</v>
      </c>
      <c r="E10665" t="s">
        <v>13</v>
      </c>
      <c r="F10665" t="s">
        <v>13</v>
      </c>
      <c r="H10665" s="3" t="s">
        <v>31000</v>
      </c>
      <c r="I10665" t="s">
        <v>62</v>
      </c>
      <c r="J10665" t="s">
        <v>34136</v>
      </c>
    </row>
    <row r="10666" spans="1:10" ht="16" x14ac:dyDescent="0.2">
      <c r="A10666" t="s">
        <v>34139</v>
      </c>
      <c r="B10666" t="s">
        <v>31572</v>
      </c>
      <c r="C10666" t="s">
        <v>31573</v>
      </c>
      <c r="D10666">
        <v>1</v>
      </c>
      <c r="E10666" t="s">
        <v>13</v>
      </c>
      <c r="F10666" t="s">
        <v>13</v>
      </c>
      <c r="H10666" s="3" t="s">
        <v>31000</v>
      </c>
      <c r="I10666" t="s">
        <v>62</v>
      </c>
      <c r="J10666" t="s">
        <v>34140</v>
      </c>
    </row>
    <row r="10667" spans="1:10" ht="16" x14ac:dyDescent="0.2">
      <c r="A10667" t="s">
        <v>14196</v>
      </c>
      <c r="B10667" t="s">
        <v>34141</v>
      </c>
      <c r="C10667" t="s">
        <v>34142</v>
      </c>
      <c r="D10667">
        <v>2</v>
      </c>
      <c r="E10667" t="s">
        <v>13</v>
      </c>
      <c r="F10667" t="s">
        <v>13</v>
      </c>
      <c r="H10667" s="3" t="s">
        <v>34143</v>
      </c>
      <c r="I10667" t="s">
        <v>1658</v>
      </c>
      <c r="J10667" t="s">
        <v>14199</v>
      </c>
    </row>
    <row r="10668" spans="1:10" x14ac:dyDescent="0.2">
      <c r="A10668" t="s">
        <v>34144</v>
      </c>
      <c r="B10668" t="s">
        <v>34145</v>
      </c>
      <c r="C10668" t="s">
        <v>34146</v>
      </c>
      <c r="D10668">
        <v>1</v>
      </c>
      <c r="E10668" t="s">
        <v>13</v>
      </c>
      <c r="F10668" t="s">
        <v>13</v>
      </c>
      <c r="J10668" t="s">
        <v>34147</v>
      </c>
    </row>
    <row r="10669" spans="1:10" x14ac:dyDescent="0.2">
      <c r="A10669" t="s">
        <v>34148</v>
      </c>
      <c r="B10669" t="s">
        <v>34149</v>
      </c>
      <c r="C10669" t="s">
        <v>23298</v>
      </c>
      <c r="D10669">
        <v>1</v>
      </c>
      <c r="E10669" t="s">
        <v>13</v>
      </c>
      <c r="F10669" t="s">
        <v>13</v>
      </c>
      <c r="J10669" t="s">
        <v>34150</v>
      </c>
    </row>
    <row r="10670" spans="1:10" ht="16" x14ac:dyDescent="0.2">
      <c r="A10670" t="s">
        <v>34151</v>
      </c>
      <c r="B10670" t="s">
        <v>31919</v>
      </c>
      <c r="C10670" t="s">
        <v>31920</v>
      </c>
      <c r="D10670">
        <v>2</v>
      </c>
      <c r="E10670" t="s">
        <v>13</v>
      </c>
      <c r="F10670" t="s">
        <v>13</v>
      </c>
      <c r="H10670" s="3" t="s">
        <v>31921</v>
      </c>
      <c r="I10670" t="s">
        <v>404</v>
      </c>
      <c r="J10670" t="s">
        <v>34152</v>
      </c>
    </row>
    <row r="10671" spans="1:10" x14ac:dyDescent="0.2">
      <c r="A10671" t="s">
        <v>34153</v>
      </c>
      <c r="B10671" t="s">
        <v>33805</v>
      </c>
      <c r="C10671" t="s">
        <v>33806</v>
      </c>
      <c r="D10671">
        <v>4</v>
      </c>
      <c r="E10671" t="s">
        <v>13</v>
      </c>
      <c r="F10671" t="s">
        <v>13</v>
      </c>
      <c r="J10671" t="s">
        <v>33807</v>
      </c>
    </row>
    <row r="10672" spans="1:10" ht="16" x14ac:dyDescent="0.2">
      <c r="A10672" t="s">
        <v>34154</v>
      </c>
      <c r="B10672" t="s">
        <v>33986</v>
      </c>
      <c r="C10672" t="s">
        <v>33987</v>
      </c>
      <c r="D10672">
        <v>5</v>
      </c>
      <c r="E10672" t="s">
        <v>13</v>
      </c>
      <c r="F10672" t="s">
        <v>13</v>
      </c>
      <c r="H10672" s="3" t="s">
        <v>31532</v>
      </c>
      <c r="I10672" t="s">
        <v>62</v>
      </c>
      <c r="J10672" t="s">
        <v>33988</v>
      </c>
    </row>
    <row r="10673" spans="1:10" x14ac:dyDescent="0.2">
      <c r="A10673" t="s">
        <v>34155</v>
      </c>
      <c r="B10673" t="s">
        <v>33994</v>
      </c>
      <c r="C10673" t="s">
        <v>33995</v>
      </c>
      <c r="D10673">
        <v>2</v>
      </c>
      <c r="E10673" t="s">
        <v>13</v>
      </c>
      <c r="F10673" t="s">
        <v>13</v>
      </c>
      <c r="J10673" t="s">
        <v>34156</v>
      </c>
    </row>
    <row r="10674" spans="1:10" ht="16" x14ac:dyDescent="0.2">
      <c r="A10674" t="s">
        <v>34157</v>
      </c>
      <c r="B10674" t="s">
        <v>34158</v>
      </c>
      <c r="C10674" t="s">
        <v>34159</v>
      </c>
      <c r="D10674">
        <v>1</v>
      </c>
      <c r="E10674" t="s">
        <v>13</v>
      </c>
      <c r="F10674" t="s">
        <v>13</v>
      </c>
      <c r="H10674" s="3" t="s">
        <v>34160</v>
      </c>
      <c r="I10674" t="s">
        <v>69</v>
      </c>
      <c r="J10674" t="s">
        <v>34161</v>
      </c>
    </row>
    <row r="10675" spans="1:10" ht="16" x14ac:dyDescent="0.2">
      <c r="A10675" t="s">
        <v>17487</v>
      </c>
      <c r="B10675" t="s">
        <v>34162</v>
      </c>
      <c r="C10675" t="s">
        <v>34163</v>
      </c>
      <c r="D10675">
        <v>7</v>
      </c>
      <c r="E10675" t="s">
        <v>13</v>
      </c>
      <c r="F10675" t="s">
        <v>13</v>
      </c>
      <c r="H10675" s="3" t="s">
        <v>34164</v>
      </c>
      <c r="I10675" t="s">
        <v>547</v>
      </c>
      <c r="J10675" t="s">
        <v>17492</v>
      </c>
    </row>
    <row r="10676" spans="1:10" x14ac:dyDescent="0.2">
      <c r="A10676" t="s">
        <v>34165</v>
      </c>
      <c r="B10676" t="s">
        <v>34166</v>
      </c>
      <c r="C10676" t="s">
        <v>34167</v>
      </c>
      <c r="D10676">
        <v>2</v>
      </c>
      <c r="E10676" t="s">
        <v>13</v>
      </c>
      <c r="F10676" t="s">
        <v>13</v>
      </c>
      <c r="J10676" t="s">
        <v>34168</v>
      </c>
    </row>
    <row r="10677" spans="1:10" ht="16" x14ac:dyDescent="0.2">
      <c r="A10677" t="s">
        <v>34169</v>
      </c>
      <c r="B10677" t="s">
        <v>34170</v>
      </c>
      <c r="C10677" t="s">
        <v>34171</v>
      </c>
      <c r="D10677">
        <v>1</v>
      </c>
      <c r="E10677" t="s">
        <v>13</v>
      </c>
      <c r="F10677" t="s">
        <v>13</v>
      </c>
      <c r="H10677" s="3" t="s">
        <v>31000</v>
      </c>
      <c r="I10677" t="s">
        <v>62</v>
      </c>
      <c r="J10677" t="s">
        <v>34172</v>
      </c>
    </row>
    <row r="10678" spans="1:10" ht="16" x14ac:dyDescent="0.2">
      <c r="A10678" t="s">
        <v>34169</v>
      </c>
      <c r="B10678" t="s">
        <v>34173</v>
      </c>
      <c r="C10678" t="s">
        <v>34174</v>
      </c>
      <c r="D10678">
        <v>2</v>
      </c>
      <c r="E10678" t="s">
        <v>13</v>
      </c>
      <c r="F10678" t="s">
        <v>13</v>
      </c>
      <c r="H10678" s="3" t="s">
        <v>31000</v>
      </c>
      <c r="I10678" t="s">
        <v>62</v>
      </c>
      <c r="J10678" t="s">
        <v>34172</v>
      </c>
    </row>
    <row r="10679" spans="1:10" ht="16" x14ac:dyDescent="0.2">
      <c r="A10679" t="s">
        <v>34169</v>
      </c>
      <c r="B10679" t="s">
        <v>31572</v>
      </c>
      <c r="C10679" t="s">
        <v>31573</v>
      </c>
      <c r="D10679">
        <v>3</v>
      </c>
      <c r="E10679" t="s">
        <v>13</v>
      </c>
      <c r="F10679" t="s">
        <v>13</v>
      </c>
      <c r="H10679" s="3" t="s">
        <v>31000</v>
      </c>
      <c r="I10679" t="s">
        <v>62</v>
      </c>
      <c r="J10679" t="s">
        <v>34172</v>
      </c>
    </row>
    <row r="10680" spans="1:10" x14ac:dyDescent="0.2">
      <c r="A10680" t="s">
        <v>14479</v>
      </c>
      <c r="B10680" t="s">
        <v>34175</v>
      </c>
      <c r="C10680" t="s">
        <v>34176</v>
      </c>
      <c r="D10680">
        <v>2</v>
      </c>
      <c r="E10680" t="s">
        <v>13</v>
      </c>
      <c r="F10680" t="s">
        <v>13</v>
      </c>
      <c r="J10680" t="s">
        <v>14482</v>
      </c>
    </row>
    <row r="10681" spans="1:10" x14ac:dyDescent="0.2">
      <c r="A10681" t="s">
        <v>34177</v>
      </c>
      <c r="B10681" t="s">
        <v>8566</v>
      </c>
      <c r="C10681" t="s">
        <v>34178</v>
      </c>
      <c r="D10681">
        <v>1</v>
      </c>
      <c r="E10681" t="s">
        <v>13</v>
      </c>
      <c r="F10681" t="s">
        <v>13</v>
      </c>
      <c r="J10681" t="s">
        <v>34179</v>
      </c>
    </row>
    <row r="10682" spans="1:10" ht="16" x14ac:dyDescent="0.2">
      <c r="A10682" t="s">
        <v>34180</v>
      </c>
      <c r="B10682" t="s">
        <v>34181</v>
      </c>
      <c r="C10682" t="s">
        <v>34182</v>
      </c>
      <c r="D10682">
        <v>6</v>
      </c>
      <c r="E10682" t="s">
        <v>13</v>
      </c>
      <c r="F10682" t="s">
        <v>13</v>
      </c>
      <c r="H10682" s="3" t="s">
        <v>34183</v>
      </c>
      <c r="I10682" t="s">
        <v>62</v>
      </c>
      <c r="J10682" t="s">
        <v>34184</v>
      </c>
    </row>
    <row r="10683" spans="1:10" ht="16" x14ac:dyDescent="0.2">
      <c r="A10683" t="s">
        <v>7305</v>
      </c>
      <c r="B10683" t="s">
        <v>34185</v>
      </c>
      <c r="C10683" t="s">
        <v>34186</v>
      </c>
      <c r="D10683">
        <v>2</v>
      </c>
      <c r="E10683" t="s">
        <v>13</v>
      </c>
      <c r="F10683" t="s">
        <v>13</v>
      </c>
      <c r="H10683" s="3" t="s">
        <v>34187</v>
      </c>
      <c r="I10683" t="s">
        <v>62</v>
      </c>
      <c r="J10683" t="s">
        <v>7310</v>
      </c>
    </row>
    <row r="10684" spans="1:10" ht="16" x14ac:dyDescent="0.2">
      <c r="A10684" t="s">
        <v>1739</v>
      </c>
      <c r="B10684" t="s">
        <v>34188</v>
      </c>
      <c r="C10684" t="s">
        <v>34189</v>
      </c>
      <c r="D10684">
        <v>2</v>
      </c>
      <c r="E10684" t="s">
        <v>13</v>
      </c>
      <c r="F10684" t="s">
        <v>13</v>
      </c>
      <c r="H10684" s="3" t="s">
        <v>34190</v>
      </c>
      <c r="I10684" t="s">
        <v>1725</v>
      </c>
      <c r="J10684" t="s">
        <v>1742</v>
      </c>
    </row>
    <row r="10685" spans="1:10" ht="16" x14ac:dyDescent="0.2">
      <c r="A10685" t="s">
        <v>34191</v>
      </c>
      <c r="B10685" t="s">
        <v>34192</v>
      </c>
      <c r="C10685" t="s">
        <v>34193</v>
      </c>
      <c r="D10685">
        <v>1</v>
      </c>
      <c r="E10685" t="s">
        <v>13</v>
      </c>
      <c r="F10685" t="s">
        <v>13</v>
      </c>
      <c r="H10685" s="3" t="s">
        <v>34194</v>
      </c>
      <c r="I10685" t="s">
        <v>62</v>
      </c>
      <c r="J10685" t="s">
        <v>34195</v>
      </c>
    </row>
    <row r="10686" spans="1:10" ht="16" x14ac:dyDescent="0.2">
      <c r="A10686" t="s">
        <v>10863</v>
      </c>
      <c r="B10686" t="s">
        <v>34196</v>
      </c>
      <c r="C10686" t="s">
        <v>34197</v>
      </c>
      <c r="D10686">
        <v>2</v>
      </c>
      <c r="E10686" t="s">
        <v>13</v>
      </c>
      <c r="F10686" t="s">
        <v>13</v>
      </c>
      <c r="H10686" s="3" t="s">
        <v>34198</v>
      </c>
      <c r="I10686" t="s">
        <v>3086</v>
      </c>
      <c r="J10686" t="s">
        <v>10866</v>
      </c>
    </row>
    <row r="10687" spans="1:10" ht="16" x14ac:dyDescent="0.2">
      <c r="A10687" t="s">
        <v>34199</v>
      </c>
      <c r="B10687" t="s">
        <v>34200</v>
      </c>
      <c r="C10687" t="s">
        <v>34201</v>
      </c>
      <c r="D10687">
        <v>2</v>
      </c>
      <c r="E10687" t="s">
        <v>13</v>
      </c>
      <c r="F10687" t="s">
        <v>13</v>
      </c>
      <c r="H10687" s="3" t="s">
        <v>34202</v>
      </c>
      <c r="I10687" t="s">
        <v>62</v>
      </c>
      <c r="J10687" t="s">
        <v>34203</v>
      </c>
    </row>
    <row r="10688" spans="1:10" x14ac:dyDescent="0.2">
      <c r="A10688" t="s">
        <v>34204</v>
      </c>
      <c r="B10688" t="s">
        <v>34205</v>
      </c>
      <c r="C10688" t="s">
        <v>34206</v>
      </c>
      <c r="D10688">
        <v>1</v>
      </c>
      <c r="E10688" t="s">
        <v>13</v>
      </c>
      <c r="F10688" t="s">
        <v>13</v>
      </c>
      <c r="J10688" t="s">
        <v>34207</v>
      </c>
    </row>
    <row r="10689" spans="1:10" x14ac:dyDescent="0.2">
      <c r="A10689" t="s">
        <v>34204</v>
      </c>
      <c r="B10689" t="s">
        <v>34208</v>
      </c>
      <c r="C10689" t="s">
        <v>34209</v>
      </c>
      <c r="D10689">
        <v>2</v>
      </c>
      <c r="E10689" t="s">
        <v>13</v>
      </c>
      <c r="F10689" t="s">
        <v>13</v>
      </c>
      <c r="J10689" t="s">
        <v>34207</v>
      </c>
    </row>
    <row r="10690" spans="1:10" x14ac:dyDescent="0.2">
      <c r="A10690" t="s">
        <v>34210</v>
      </c>
      <c r="B10690" t="s">
        <v>34211</v>
      </c>
      <c r="C10690" t="s">
        <v>34212</v>
      </c>
      <c r="D10690">
        <v>1</v>
      </c>
      <c r="E10690" t="s">
        <v>13</v>
      </c>
      <c r="F10690" t="s">
        <v>13</v>
      </c>
      <c r="J10690" t="s">
        <v>34213</v>
      </c>
    </row>
    <row r="10691" spans="1:10" x14ac:dyDescent="0.2">
      <c r="A10691" t="s">
        <v>34210</v>
      </c>
      <c r="B10691" t="s">
        <v>34214</v>
      </c>
      <c r="C10691" t="s">
        <v>34215</v>
      </c>
      <c r="D10691">
        <v>2</v>
      </c>
      <c r="E10691" t="s">
        <v>13</v>
      </c>
      <c r="F10691" t="s">
        <v>13</v>
      </c>
      <c r="J10691" t="s">
        <v>34213</v>
      </c>
    </row>
    <row r="10692" spans="1:10" ht="16" x14ac:dyDescent="0.2">
      <c r="A10692" t="s">
        <v>34216</v>
      </c>
      <c r="B10692" t="s">
        <v>34217</v>
      </c>
      <c r="C10692" t="s">
        <v>34218</v>
      </c>
      <c r="D10692">
        <v>1</v>
      </c>
      <c r="E10692" t="s">
        <v>13</v>
      </c>
      <c r="F10692" t="s">
        <v>13</v>
      </c>
      <c r="H10692" s="3" t="s">
        <v>34219</v>
      </c>
      <c r="I10692" t="s">
        <v>4915</v>
      </c>
      <c r="J10692" t="s">
        <v>34220</v>
      </c>
    </row>
    <row r="10693" spans="1:10" x14ac:dyDescent="0.2">
      <c r="A10693" t="s">
        <v>34221</v>
      </c>
      <c r="B10693" t="s">
        <v>34222</v>
      </c>
      <c r="C10693" t="s">
        <v>34223</v>
      </c>
      <c r="D10693">
        <v>1</v>
      </c>
      <c r="E10693" t="s">
        <v>13</v>
      </c>
      <c r="F10693" t="s">
        <v>13</v>
      </c>
      <c r="J10693" t="s">
        <v>34224</v>
      </c>
    </row>
    <row r="10694" spans="1:10" x14ac:dyDescent="0.2">
      <c r="A10694" t="s">
        <v>34225</v>
      </c>
      <c r="B10694" t="s">
        <v>34226</v>
      </c>
      <c r="C10694" t="s">
        <v>34227</v>
      </c>
      <c r="D10694">
        <v>1</v>
      </c>
      <c r="E10694" t="s">
        <v>13</v>
      </c>
      <c r="F10694" t="s">
        <v>13</v>
      </c>
      <c r="J10694" t="s">
        <v>34228</v>
      </c>
    </row>
    <row r="10695" spans="1:10" x14ac:dyDescent="0.2">
      <c r="A10695" t="s">
        <v>34229</v>
      </c>
      <c r="B10695" t="s">
        <v>34230</v>
      </c>
      <c r="C10695" t="s">
        <v>34231</v>
      </c>
      <c r="D10695">
        <v>1</v>
      </c>
      <c r="E10695" t="s">
        <v>13</v>
      </c>
      <c r="F10695" t="s">
        <v>13</v>
      </c>
      <c r="J10695" t="s">
        <v>34232</v>
      </c>
    </row>
    <row r="10696" spans="1:10" x14ac:dyDescent="0.2">
      <c r="A10696" t="s">
        <v>34233</v>
      </c>
      <c r="B10696" t="s">
        <v>34234</v>
      </c>
      <c r="C10696" t="s">
        <v>34235</v>
      </c>
      <c r="D10696">
        <v>1</v>
      </c>
      <c r="E10696" t="s">
        <v>13</v>
      </c>
      <c r="F10696" t="s">
        <v>13</v>
      </c>
      <c r="J10696" t="s">
        <v>34236</v>
      </c>
    </row>
    <row r="10697" spans="1:10" ht="16" x14ac:dyDescent="0.2">
      <c r="A10697" t="s">
        <v>34237</v>
      </c>
      <c r="B10697" t="s">
        <v>31840</v>
      </c>
      <c r="C10697" t="s">
        <v>31841</v>
      </c>
      <c r="D10697">
        <v>1</v>
      </c>
      <c r="E10697" t="s">
        <v>13</v>
      </c>
      <c r="F10697" t="s">
        <v>13</v>
      </c>
      <c r="H10697" s="3" t="s">
        <v>34238</v>
      </c>
      <c r="I10697" t="s">
        <v>62</v>
      </c>
      <c r="J10697" t="s">
        <v>34239</v>
      </c>
    </row>
    <row r="10698" spans="1:10" ht="16" x14ac:dyDescent="0.2">
      <c r="A10698" t="s">
        <v>34240</v>
      </c>
      <c r="B10698" t="s">
        <v>34241</v>
      </c>
      <c r="C10698" t="s">
        <v>34242</v>
      </c>
      <c r="D10698">
        <v>2</v>
      </c>
      <c r="E10698" t="s">
        <v>13</v>
      </c>
      <c r="F10698" t="s">
        <v>13</v>
      </c>
      <c r="H10698" s="3" t="s">
        <v>34243</v>
      </c>
      <c r="I10698" t="s">
        <v>62</v>
      </c>
      <c r="J10698" t="s">
        <v>34244</v>
      </c>
    </row>
    <row r="10699" spans="1:10" ht="16" x14ac:dyDescent="0.2">
      <c r="A10699" t="s">
        <v>34245</v>
      </c>
      <c r="B10699" t="s">
        <v>34246</v>
      </c>
      <c r="C10699" t="s">
        <v>34247</v>
      </c>
      <c r="D10699">
        <v>2</v>
      </c>
      <c r="E10699" t="s">
        <v>13</v>
      </c>
      <c r="F10699" t="s">
        <v>13</v>
      </c>
      <c r="H10699" s="3" t="s">
        <v>34248</v>
      </c>
      <c r="I10699" t="s">
        <v>524</v>
      </c>
      <c r="J10699" t="s">
        <v>34249</v>
      </c>
    </row>
    <row r="10700" spans="1:10" x14ac:dyDescent="0.2">
      <c r="A10700" t="s">
        <v>34250</v>
      </c>
      <c r="B10700" t="s">
        <v>34251</v>
      </c>
      <c r="C10700" t="s">
        <v>34252</v>
      </c>
      <c r="D10700">
        <v>1</v>
      </c>
      <c r="E10700" t="s">
        <v>13</v>
      </c>
      <c r="F10700" t="s">
        <v>13</v>
      </c>
      <c r="J10700" t="s">
        <v>34253</v>
      </c>
    </row>
    <row r="10701" spans="1:10" ht="16" x14ac:dyDescent="0.2">
      <c r="A10701" t="s">
        <v>34155</v>
      </c>
      <c r="B10701" t="s">
        <v>33990</v>
      </c>
      <c r="C10701" t="s">
        <v>33991</v>
      </c>
      <c r="D10701">
        <v>1</v>
      </c>
      <c r="E10701" t="s">
        <v>13</v>
      </c>
      <c r="F10701" t="s">
        <v>13</v>
      </c>
      <c r="H10701" s="3" t="s">
        <v>33992</v>
      </c>
      <c r="I10701" t="s">
        <v>62</v>
      </c>
      <c r="J10701" t="s">
        <v>34156</v>
      </c>
    </row>
    <row r="10702" spans="1:10" x14ac:dyDescent="0.2">
      <c r="A10702" t="s">
        <v>34254</v>
      </c>
      <c r="B10702" t="s">
        <v>34255</v>
      </c>
      <c r="C10702" t="s">
        <v>34256</v>
      </c>
      <c r="D10702">
        <v>1</v>
      </c>
      <c r="E10702" t="s">
        <v>13</v>
      </c>
      <c r="F10702" t="s">
        <v>13</v>
      </c>
      <c r="J10702" t="s">
        <v>34257</v>
      </c>
    </row>
    <row r="10703" spans="1:10" ht="16" x14ac:dyDescent="0.2">
      <c r="A10703" t="s">
        <v>21219</v>
      </c>
      <c r="B10703" t="s">
        <v>34258</v>
      </c>
      <c r="C10703" t="s">
        <v>34259</v>
      </c>
      <c r="D10703">
        <v>7</v>
      </c>
      <c r="E10703" t="s">
        <v>13</v>
      </c>
      <c r="F10703" t="s">
        <v>13</v>
      </c>
      <c r="H10703" s="3" t="s">
        <v>34260</v>
      </c>
      <c r="I10703" t="s">
        <v>817</v>
      </c>
      <c r="J10703" t="s">
        <v>21224</v>
      </c>
    </row>
    <row r="10704" spans="1:10" x14ac:dyDescent="0.2">
      <c r="A10704" t="s">
        <v>34155</v>
      </c>
      <c r="B10704" t="s">
        <v>33996</v>
      </c>
      <c r="C10704" t="s">
        <v>33997</v>
      </c>
      <c r="D10704">
        <v>3</v>
      </c>
      <c r="E10704" t="s">
        <v>13</v>
      </c>
      <c r="F10704" t="s">
        <v>13</v>
      </c>
      <c r="J10704" t="s">
        <v>34156</v>
      </c>
    </row>
    <row r="10705" spans="1:10" ht="16" x14ac:dyDescent="0.2">
      <c r="A10705" t="s">
        <v>34261</v>
      </c>
      <c r="B10705" t="s">
        <v>34262</v>
      </c>
      <c r="C10705" t="s">
        <v>34263</v>
      </c>
      <c r="D10705">
        <v>1</v>
      </c>
      <c r="E10705" t="s">
        <v>13</v>
      </c>
      <c r="F10705" t="s">
        <v>13</v>
      </c>
      <c r="H10705" s="3" t="s">
        <v>34264</v>
      </c>
      <c r="I10705" t="s">
        <v>62</v>
      </c>
      <c r="J10705" t="s">
        <v>34265</v>
      </c>
    </row>
    <row r="10706" spans="1:10" ht="16" x14ac:dyDescent="0.2">
      <c r="A10706" t="s">
        <v>34266</v>
      </c>
      <c r="B10706" t="s">
        <v>31884</v>
      </c>
      <c r="C10706" t="s">
        <v>31885</v>
      </c>
      <c r="D10706">
        <v>1</v>
      </c>
      <c r="E10706" t="s">
        <v>13</v>
      </c>
      <c r="F10706" t="s">
        <v>13</v>
      </c>
      <c r="H10706" s="3" t="s">
        <v>34267</v>
      </c>
      <c r="I10706" t="s">
        <v>126</v>
      </c>
      <c r="J10706" t="s">
        <v>34268</v>
      </c>
    </row>
    <row r="10707" spans="1:10" ht="16" x14ac:dyDescent="0.2">
      <c r="A10707" t="s">
        <v>34269</v>
      </c>
      <c r="B10707" t="s">
        <v>34270</v>
      </c>
      <c r="C10707" t="s">
        <v>34271</v>
      </c>
      <c r="D10707">
        <v>2</v>
      </c>
      <c r="E10707" t="s">
        <v>13</v>
      </c>
      <c r="F10707" t="s">
        <v>13</v>
      </c>
      <c r="H10707" s="3" t="s">
        <v>34272</v>
      </c>
      <c r="I10707" t="s">
        <v>47</v>
      </c>
      <c r="J10707" t="s">
        <v>34273</v>
      </c>
    </row>
    <row r="10708" spans="1:10" x14ac:dyDescent="0.2">
      <c r="A10708" t="s">
        <v>2621</v>
      </c>
      <c r="B10708" t="s">
        <v>17413</v>
      </c>
      <c r="C10708" t="s">
        <v>17412</v>
      </c>
      <c r="D10708">
        <v>2</v>
      </c>
      <c r="E10708" t="s">
        <v>13</v>
      </c>
      <c r="F10708" t="s">
        <v>13</v>
      </c>
      <c r="J10708" t="s">
        <v>2623</v>
      </c>
    </row>
    <row r="10709" spans="1:10" ht="16" x14ac:dyDescent="0.2">
      <c r="A10709" t="s">
        <v>34274</v>
      </c>
      <c r="B10709" t="s">
        <v>34275</v>
      </c>
      <c r="C10709" t="s">
        <v>34276</v>
      </c>
      <c r="D10709">
        <v>1</v>
      </c>
      <c r="E10709" t="s">
        <v>13</v>
      </c>
      <c r="F10709" t="s">
        <v>13</v>
      </c>
      <c r="H10709" s="3" t="s">
        <v>34277</v>
      </c>
      <c r="I10709" t="s">
        <v>7872</v>
      </c>
      <c r="J10709" t="s">
        <v>34278</v>
      </c>
    </row>
    <row r="10710" spans="1:10" ht="16" x14ac:dyDescent="0.2">
      <c r="A10710" t="s">
        <v>34274</v>
      </c>
      <c r="B10710" t="s">
        <v>34279</v>
      </c>
      <c r="C10710" t="s">
        <v>34280</v>
      </c>
      <c r="D10710">
        <v>2</v>
      </c>
      <c r="E10710" t="s">
        <v>13</v>
      </c>
      <c r="F10710" t="s">
        <v>13</v>
      </c>
      <c r="H10710" s="3" t="s">
        <v>34277</v>
      </c>
      <c r="I10710" t="s">
        <v>7872</v>
      </c>
      <c r="J10710" t="s">
        <v>34278</v>
      </c>
    </row>
    <row r="10711" spans="1:10" ht="16" x14ac:dyDescent="0.2">
      <c r="A10711" t="s">
        <v>29721</v>
      </c>
      <c r="B10711" t="s">
        <v>34281</v>
      </c>
      <c r="C10711" t="s">
        <v>34282</v>
      </c>
      <c r="D10711">
        <v>2</v>
      </c>
      <c r="E10711" t="s">
        <v>13</v>
      </c>
      <c r="F10711" t="s">
        <v>13</v>
      </c>
      <c r="H10711" s="3" t="s">
        <v>34283</v>
      </c>
      <c r="I10711" t="s">
        <v>62</v>
      </c>
      <c r="J10711" t="s">
        <v>29726</v>
      </c>
    </row>
    <row r="10712" spans="1:10" ht="16" x14ac:dyDescent="0.2">
      <c r="A10712" t="s">
        <v>34284</v>
      </c>
      <c r="B10712" t="s">
        <v>34285</v>
      </c>
      <c r="C10712" t="s">
        <v>34286</v>
      </c>
      <c r="D10712">
        <v>1</v>
      </c>
      <c r="E10712" t="s">
        <v>13</v>
      </c>
      <c r="F10712" t="s">
        <v>13</v>
      </c>
      <c r="H10712" s="3" t="s">
        <v>34287</v>
      </c>
      <c r="I10712" t="s">
        <v>1658</v>
      </c>
      <c r="J10712" t="s">
        <v>34288</v>
      </c>
    </row>
    <row r="10713" spans="1:10" ht="16" x14ac:dyDescent="0.2">
      <c r="A10713" t="s">
        <v>34289</v>
      </c>
      <c r="B10713" t="s">
        <v>34290</v>
      </c>
      <c r="C10713" t="s">
        <v>34291</v>
      </c>
      <c r="D10713">
        <v>1</v>
      </c>
      <c r="E10713" t="s">
        <v>13</v>
      </c>
      <c r="F10713" t="s">
        <v>13</v>
      </c>
      <c r="H10713" s="3" t="s">
        <v>34292</v>
      </c>
      <c r="I10713" t="s">
        <v>1489</v>
      </c>
      <c r="J10713" t="s">
        <v>34293</v>
      </c>
    </row>
    <row r="10714" spans="1:10" ht="16" x14ac:dyDescent="0.2">
      <c r="A10714" t="s">
        <v>34289</v>
      </c>
      <c r="B10714" t="s">
        <v>34294</v>
      </c>
      <c r="C10714" t="s">
        <v>34295</v>
      </c>
      <c r="D10714">
        <v>3</v>
      </c>
      <c r="E10714" t="s">
        <v>13</v>
      </c>
      <c r="F10714" t="s">
        <v>13</v>
      </c>
      <c r="H10714" s="3" t="s">
        <v>34292</v>
      </c>
      <c r="I10714" t="s">
        <v>1489</v>
      </c>
      <c r="J10714" t="s">
        <v>34293</v>
      </c>
    </row>
    <row r="10715" spans="1:10" ht="16" x14ac:dyDescent="0.2">
      <c r="A10715" t="s">
        <v>34289</v>
      </c>
      <c r="B10715" t="s">
        <v>34296</v>
      </c>
      <c r="C10715" t="s">
        <v>34297</v>
      </c>
      <c r="D10715">
        <v>4</v>
      </c>
      <c r="E10715" t="s">
        <v>13</v>
      </c>
      <c r="F10715" t="s">
        <v>13</v>
      </c>
      <c r="H10715" s="3" t="s">
        <v>34292</v>
      </c>
      <c r="I10715" t="s">
        <v>1489</v>
      </c>
      <c r="J10715" t="s">
        <v>34293</v>
      </c>
    </row>
    <row r="10716" spans="1:10" ht="16" x14ac:dyDescent="0.2">
      <c r="A10716" t="s">
        <v>34298</v>
      </c>
      <c r="B10716" t="s">
        <v>34299</v>
      </c>
      <c r="C10716" t="s">
        <v>34300</v>
      </c>
      <c r="D10716">
        <v>1</v>
      </c>
      <c r="E10716" t="s">
        <v>13</v>
      </c>
      <c r="F10716" t="s">
        <v>13</v>
      </c>
      <c r="H10716" s="3" t="s">
        <v>34301</v>
      </c>
      <c r="I10716" t="s">
        <v>315</v>
      </c>
      <c r="J10716" t="s">
        <v>34302</v>
      </c>
    </row>
    <row r="10717" spans="1:10" ht="16" x14ac:dyDescent="0.2">
      <c r="A10717" t="s">
        <v>27899</v>
      </c>
      <c r="B10717" t="s">
        <v>30937</v>
      </c>
      <c r="C10717" t="s">
        <v>30938</v>
      </c>
      <c r="D10717">
        <v>1</v>
      </c>
      <c r="E10717" t="s">
        <v>13</v>
      </c>
      <c r="F10717" t="s">
        <v>13</v>
      </c>
      <c r="H10717" s="3" t="s">
        <v>33011</v>
      </c>
      <c r="I10717" t="s">
        <v>146</v>
      </c>
      <c r="J10717" t="s">
        <v>27903</v>
      </c>
    </row>
    <row r="10718" spans="1:10" x14ac:dyDescent="0.2">
      <c r="A10718" t="s">
        <v>34303</v>
      </c>
      <c r="B10718" t="s">
        <v>34304</v>
      </c>
      <c r="C10718" t="s">
        <v>34305</v>
      </c>
      <c r="D10718">
        <v>3</v>
      </c>
      <c r="E10718" t="s">
        <v>13</v>
      </c>
      <c r="F10718" t="s">
        <v>13</v>
      </c>
      <c r="J10718" t="s">
        <v>34306</v>
      </c>
    </row>
    <row r="10719" spans="1:10" ht="16" x14ac:dyDescent="0.2">
      <c r="A10719" t="s">
        <v>34307</v>
      </c>
      <c r="B10719" t="s">
        <v>34308</v>
      </c>
      <c r="C10719" t="s">
        <v>34309</v>
      </c>
      <c r="D10719">
        <v>1</v>
      </c>
      <c r="E10719" t="s">
        <v>13</v>
      </c>
      <c r="F10719" t="s">
        <v>13</v>
      </c>
      <c r="H10719" s="3" t="s">
        <v>34310</v>
      </c>
      <c r="I10719" t="s">
        <v>90</v>
      </c>
      <c r="J10719" t="s">
        <v>34311</v>
      </c>
    </row>
    <row r="10720" spans="1:10" ht="16" x14ac:dyDescent="0.2">
      <c r="A10720" t="s">
        <v>34312</v>
      </c>
      <c r="B10720" t="s">
        <v>34313</v>
      </c>
      <c r="C10720" t="s">
        <v>34314</v>
      </c>
      <c r="D10720">
        <v>2</v>
      </c>
      <c r="E10720" t="s">
        <v>13</v>
      </c>
      <c r="F10720" t="s">
        <v>13</v>
      </c>
      <c r="H10720" s="3" t="s">
        <v>34315</v>
      </c>
      <c r="I10720" t="s">
        <v>146</v>
      </c>
      <c r="J10720" t="s">
        <v>34316</v>
      </c>
    </row>
    <row r="10721" spans="1:10" x14ac:dyDescent="0.2">
      <c r="A10721" t="s">
        <v>15415</v>
      </c>
      <c r="B10721" t="s">
        <v>29151</v>
      </c>
      <c r="C10721" t="s">
        <v>29152</v>
      </c>
      <c r="D10721">
        <v>1</v>
      </c>
      <c r="E10721" t="s">
        <v>13</v>
      </c>
      <c r="F10721" t="s">
        <v>13</v>
      </c>
      <c r="J10721" t="s">
        <v>15416</v>
      </c>
    </row>
    <row r="10722" spans="1:10" ht="16" x14ac:dyDescent="0.2">
      <c r="A10722" t="s">
        <v>15415</v>
      </c>
      <c r="B10722" t="s">
        <v>34317</v>
      </c>
      <c r="C10722" t="s">
        <v>31709</v>
      </c>
      <c r="D10722">
        <v>2</v>
      </c>
      <c r="E10722" t="s">
        <v>13</v>
      </c>
      <c r="F10722" t="s">
        <v>13</v>
      </c>
      <c r="H10722" s="3" t="s">
        <v>31532</v>
      </c>
      <c r="I10722" t="s">
        <v>62</v>
      </c>
      <c r="J10722" t="s">
        <v>15416</v>
      </c>
    </row>
    <row r="10723" spans="1:10" x14ac:dyDescent="0.2">
      <c r="A10723" t="s">
        <v>34318</v>
      </c>
      <c r="B10723" t="s">
        <v>34319</v>
      </c>
      <c r="C10723" t="s">
        <v>34320</v>
      </c>
      <c r="D10723">
        <v>1</v>
      </c>
      <c r="E10723" t="s">
        <v>13</v>
      </c>
      <c r="F10723" t="s">
        <v>13</v>
      </c>
      <c r="J10723" t="s">
        <v>34321</v>
      </c>
    </row>
    <row r="10724" spans="1:10" ht="16" x14ac:dyDescent="0.2">
      <c r="A10724" t="s">
        <v>15371</v>
      </c>
      <c r="B10724" t="s">
        <v>34322</v>
      </c>
      <c r="C10724" t="s">
        <v>34323</v>
      </c>
      <c r="D10724">
        <v>1</v>
      </c>
      <c r="E10724" t="s">
        <v>13</v>
      </c>
      <c r="F10724" t="s">
        <v>13</v>
      </c>
      <c r="H10724" s="3" t="s">
        <v>34324</v>
      </c>
      <c r="I10724" t="s">
        <v>62</v>
      </c>
      <c r="J10724" t="s">
        <v>15375</v>
      </c>
    </row>
    <row r="10725" spans="1:10" ht="16" x14ac:dyDescent="0.2">
      <c r="A10725" t="s">
        <v>15371</v>
      </c>
      <c r="B10725" t="s">
        <v>34325</v>
      </c>
      <c r="C10725" t="s">
        <v>34326</v>
      </c>
      <c r="D10725">
        <v>2</v>
      </c>
      <c r="E10725" t="s">
        <v>13</v>
      </c>
      <c r="F10725" t="s">
        <v>13</v>
      </c>
      <c r="H10725" s="3" t="s">
        <v>34324</v>
      </c>
      <c r="I10725" t="s">
        <v>62</v>
      </c>
      <c r="J10725" t="s">
        <v>15375</v>
      </c>
    </row>
    <row r="10726" spans="1:10" ht="16" x14ac:dyDescent="0.2">
      <c r="A10726" t="s">
        <v>15371</v>
      </c>
      <c r="B10726" t="s">
        <v>34327</v>
      </c>
      <c r="C10726" t="s">
        <v>34328</v>
      </c>
      <c r="D10726">
        <v>3</v>
      </c>
      <c r="E10726" t="s">
        <v>13</v>
      </c>
      <c r="F10726" t="s">
        <v>13</v>
      </c>
      <c r="H10726" s="3" t="s">
        <v>34324</v>
      </c>
      <c r="I10726" t="s">
        <v>62</v>
      </c>
      <c r="J10726" t="s">
        <v>15375</v>
      </c>
    </row>
    <row r="10727" spans="1:10" ht="16" x14ac:dyDescent="0.2">
      <c r="A10727" t="s">
        <v>20874</v>
      </c>
      <c r="B10727" t="s">
        <v>34329</v>
      </c>
      <c r="C10727" t="s">
        <v>34330</v>
      </c>
      <c r="D10727">
        <v>5</v>
      </c>
      <c r="E10727" t="s">
        <v>13</v>
      </c>
      <c r="F10727" t="s">
        <v>13</v>
      </c>
      <c r="H10727" s="3" t="s">
        <v>34331</v>
      </c>
      <c r="I10727" t="s">
        <v>62</v>
      </c>
      <c r="J10727" t="s">
        <v>20879</v>
      </c>
    </row>
    <row r="10728" spans="1:10" ht="16" x14ac:dyDescent="0.2">
      <c r="A10728" t="s">
        <v>34332</v>
      </c>
      <c r="B10728" t="s">
        <v>34333</v>
      </c>
      <c r="C10728" t="s">
        <v>34334</v>
      </c>
      <c r="D10728">
        <v>1</v>
      </c>
      <c r="E10728" t="s">
        <v>13</v>
      </c>
      <c r="F10728" t="s">
        <v>13</v>
      </c>
      <c r="H10728" s="3" t="s">
        <v>34335</v>
      </c>
      <c r="I10728" t="s">
        <v>62</v>
      </c>
      <c r="J10728" t="s">
        <v>34336</v>
      </c>
    </row>
    <row r="10729" spans="1:10" ht="16" x14ac:dyDescent="0.2">
      <c r="A10729" t="s">
        <v>34332</v>
      </c>
      <c r="B10729" t="s">
        <v>34337</v>
      </c>
      <c r="C10729" t="s">
        <v>34338</v>
      </c>
      <c r="D10729">
        <v>2</v>
      </c>
      <c r="E10729" t="s">
        <v>13</v>
      </c>
      <c r="F10729" t="s">
        <v>13</v>
      </c>
      <c r="H10729" s="3" t="s">
        <v>34335</v>
      </c>
      <c r="I10729" t="s">
        <v>62</v>
      </c>
      <c r="J10729" t="s">
        <v>34336</v>
      </c>
    </row>
    <row r="10730" spans="1:10" ht="16" x14ac:dyDescent="0.2">
      <c r="A10730" t="s">
        <v>13396</v>
      </c>
      <c r="B10730" t="s">
        <v>34339</v>
      </c>
      <c r="C10730" t="s">
        <v>34340</v>
      </c>
      <c r="D10730">
        <v>1</v>
      </c>
      <c r="E10730" t="s">
        <v>13</v>
      </c>
      <c r="F10730" t="s">
        <v>13</v>
      </c>
      <c r="H10730" s="3" t="s">
        <v>34341</v>
      </c>
      <c r="I10730" t="s">
        <v>856</v>
      </c>
      <c r="J10730" t="s">
        <v>13400</v>
      </c>
    </row>
    <row r="10731" spans="1:10" ht="16" x14ac:dyDescent="0.2">
      <c r="A10731" t="s">
        <v>34342</v>
      </c>
      <c r="B10731" t="s">
        <v>34343</v>
      </c>
      <c r="C10731" t="s">
        <v>34344</v>
      </c>
      <c r="D10731">
        <v>1</v>
      </c>
      <c r="E10731" t="s">
        <v>13</v>
      </c>
      <c r="F10731" t="s">
        <v>13</v>
      </c>
      <c r="H10731" s="3" t="s">
        <v>34345</v>
      </c>
      <c r="I10731" t="s">
        <v>817</v>
      </c>
      <c r="J10731" t="s">
        <v>34346</v>
      </c>
    </row>
    <row r="10732" spans="1:10" ht="16" x14ac:dyDescent="0.2">
      <c r="A10732" t="s">
        <v>34347</v>
      </c>
      <c r="B10732" t="s">
        <v>34348</v>
      </c>
      <c r="C10732" t="s">
        <v>34349</v>
      </c>
      <c r="D10732">
        <v>2</v>
      </c>
      <c r="E10732" t="s">
        <v>13</v>
      </c>
      <c r="F10732" t="s">
        <v>13</v>
      </c>
      <c r="H10732" s="3" t="s">
        <v>34350</v>
      </c>
      <c r="I10732" t="s">
        <v>90</v>
      </c>
      <c r="J10732" t="s">
        <v>34351</v>
      </c>
    </row>
    <row r="10733" spans="1:10" ht="16" x14ac:dyDescent="0.2">
      <c r="A10733" t="s">
        <v>34352</v>
      </c>
      <c r="B10733" t="s">
        <v>34353</v>
      </c>
      <c r="C10733" t="s">
        <v>34354</v>
      </c>
      <c r="D10733">
        <v>3</v>
      </c>
      <c r="E10733" t="s">
        <v>13</v>
      </c>
      <c r="F10733" t="s">
        <v>13</v>
      </c>
      <c r="H10733" s="3" t="s">
        <v>34355</v>
      </c>
      <c r="I10733" t="s">
        <v>62</v>
      </c>
      <c r="J10733" t="s">
        <v>34356</v>
      </c>
    </row>
    <row r="10734" spans="1:10" x14ac:dyDescent="0.2">
      <c r="A10734" t="s">
        <v>34357</v>
      </c>
      <c r="B10734" t="s">
        <v>34358</v>
      </c>
      <c r="C10734" t="s">
        <v>34359</v>
      </c>
      <c r="D10734">
        <v>2</v>
      </c>
      <c r="E10734" t="s">
        <v>13</v>
      </c>
      <c r="F10734" t="s">
        <v>13</v>
      </c>
      <c r="J10734" t="s">
        <v>34360</v>
      </c>
    </row>
    <row r="10735" spans="1:10" x14ac:dyDescent="0.2">
      <c r="A10735" t="s">
        <v>34357</v>
      </c>
      <c r="B10735" t="s">
        <v>34361</v>
      </c>
      <c r="C10735" t="s">
        <v>34362</v>
      </c>
      <c r="D10735">
        <v>3</v>
      </c>
      <c r="E10735" t="s">
        <v>13</v>
      </c>
      <c r="F10735" t="s">
        <v>13</v>
      </c>
      <c r="J10735" t="s">
        <v>34360</v>
      </c>
    </row>
    <row r="10736" spans="1:10" x14ac:dyDescent="0.2">
      <c r="A10736" t="s">
        <v>34357</v>
      </c>
      <c r="B10736" t="s">
        <v>34363</v>
      </c>
      <c r="C10736" t="s">
        <v>34364</v>
      </c>
      <c r="D10736">
        <v>4</v>
      </c>
      <c r="E10736" t="s">
        <v>13</v>
      </c>
      <c r="F10736" t="s">
        <v>13</v>
      </c>
      <c r="J10736" t="s">
        <v>34360</v>
      </c>
    </row>
    <row r="10737" spans="1:10" ht="16" x14ac:dyDescent="0.2">
      <c r="A10737" t="s">
        <v>7760</v>
      </c>
      <c r="B10737" t="s">
        <v>34365</v>
      </c>
      <c r="C10737" t="s">
        <v>34366</v>
      </c>
      <c r="D10737">
        <v>2</v>
      </c>
      <c r="E10737" t="s">
        <v>13</v>
      </c>
      <c r="F10737" t="s">
        <v>13</v>
      </c>
      <c r="H10737" s="3" t="s">
        <v>34367</v>
      </c>
      <c r="I10737" t="s">
        <v>62</v>
      </c>
      <c r="J10737" t="s">
        <v>7765</v>
      </c>
    </row>
    <row r="10738" spans="1:10" ht="16" x14ac:dyDescent="0.2">
      <c r="A10738" t="s">
        <v>10932</v>
      </c>
      <c r="B10738" t="s">
        <v>34368</v>
      </c>
      <c r="C10738" t="s">
        <v>34369</v>
      </c>
      <c r="D10738">
        <v>1</v>
      </c>
      <c r="E10738" t="s">
        <v>13</v>
      </c>
      <c r="F10738" t="s">
        <v>13</v>
      </c>
      <c r="H10738" s="3" t="s">
        <v>34370</v>
      </c>
      <c r="I10738" t="s">
        <v>5804</v>
      </c>
      <c r="J10738" t="s">
        <v>10937</v>
      </c>
    </row>
    <row r="10739" spans="1:10" x14ac:dyDescent="0.2">
      <c r="A10739" t="s">
        <v>34371</v>
      </c>
      <c r="B10739" t="s">
        <v>34372</v>
      </c>
      <c r="C10739" t="s">
        <v>34373</v>
      </c>
      <c r="D10739">
        <v>1</v>
      </c>
      <c r="E10739" t="s">
        <v>13</v>
      </c>
      <c r="F10739" t="s">
        <v>13</v>
      </c>
      <c r="J10739" t="s">
        <v>34374</v>
      </c>
    </row>
    <row r="10740" spans="1:10" x14ac:dyDescent="0.2">
      <c r="A10740" t="s">
        <v>34371</v>
      </c>
      <c r="B10740" t="s">
        <v>34375</v>
      </c>
      <c r="C10740" t="s">
        <v>34376</v>
      </c>
      <c r="D10740">
        <v>2</v>
      </c>
      <c r="E10740" t="s">
        <v>13</v>
      </c>
      <c r="F10740" t="s">
        <v>13</v>
      </c>
      <c r="J10740" t="s">
        <v>34374</v>
      </c>
    </row>
    <row r="10741" spans="1:10" x14ac:dyDescent="0.2">
      <c r="A10741" t="s">
        <v>34371</v>
      </c>
      <c r="B10741" t="s">
        <v>34377</v>
      </c>
      <c r="C10741" t="s">
        <v>34378</v>
      </c>
      <c r="D10741">
        <v>3</v>
      </c>
      <c r="E10741" t="s">
        <v>13</v>
      </c>
      <c r="F10741" t="s">
        <v>13</v>
      </c>
      <c r="J10741" t="s">
        <v>34374</v>
      </c>
    </row>
    <row r="10742" spans="1:10" ht="16" x14ac:dyDescent="0.2">
      <c r="A10742" t="s">
        <v>34371</v>
      </c>
      <c r="B10742" t="s">
        <v>34379</v>
      </c>
      <c r="C10742" t="s">
        <v>34380</v>
      </c>
      <c r="D10742">
        <v>4</v>
      </c>
      <c r="E10742" t="s">
        <v>13</v>
      </c>
      <c r="F10742" t="s">
        <v>13</v>
      </c>
      <c r="H10742" s="3" t="s">
        <v>34381</v>
      </c>
      <c r="I10742" t="s">
        <v>404</v>
      </c>
      <c r="J10742" t="s">
        <v>34374</v>
      </c>
    </row>
    <row r="10743" spans="1:10" ht="16" x14ac:dyDescent="0.2">
      <c r="A10743" t="s">
        <v>34382</v>
      </c>
      <c r="B10743" t="s">
        <v>34383</v>
      </c>
      <c r="C10743" t="s">
        <v>34384</v>
      </c>
      <c r="D10743">
        <v>1</v>
      </c>
      <c r="E10743" t="s">
        <v>13</v>
      </c>
      <c r="F10743" t="s">
        <v>13</v>
      </c>
      <c r="H10743" s="3" t="s">
        <v>34385</v>
      </c>
      <c r="I10743" t="s">
        <v>62</v>
      </c>
      <c r="J10743" t="s">
        <v>34386</v>
      </c>
    </row>
    <row r="10744" spans="1:10" ht="16" x14ac:dyDescent="0.2">
      <c r="A10744" t="s">
        <v>34387</v>
      </c>
      <c r="B10744" t="s">
        <v>34388</v>
      </c>
      <c r="C10744" t="s">
        <v>34389</v>
      </c>
      <c r="D10744">
        <v>2</v>
      </c>
      <c r="E10744" t="s">
        <v>13</v>
      </c>
      <c r="F10744" t="s">
        <v>13</v>
      </c>
      <c r="H10744" s="3" t="s">
        <v>34390</v>
      </c>
      <c r="I10744" t="s">
        <v>62</v>
      </c>
      <c r="J10744" t="s">
        <v>34391</v>
      </c>
    </row>
    <row r="10745" spans="1:10" ht="16" x14ac:dyDescent="0.2">
      <c r="A10745" t="s">
        <v>34392</v>
      </c>
      <c r="B10745" t="s">
        <v>34393</v>
      </c>
      <c r="C10745" t="s">
        <v>34394</v>
      </c>
      <c r="D10745">
        <v>1</v>
      </c>
      <c r="E10745" t="s">
        <v>13</v>
      </c>
      <c r="F10745" t="s">
        <v>13</v>
      </c>
      <c r="H10745" s="3" t="s">
        <v>34395</v>
      </c>
      <c r="I10745" t="s">
        <v>62</v>
      </c>
      <c r="J10745" t="s">
        <v>34396</v>
      </c>
    </row>
    <row r="10746" spans="1:10" ht="16" x14ac:dyDescent="0.2">
      <c r="A10746" t="s">
        <v>34397</v>
      </c>
      <c r="B10746" t="s">
        <v>34398</v>
      </c>
      <c r="C10746" t="s">
        <v>34399</v>
      </c>
      <c r="D10746">
        <v>1</v>
      </c>
      <c r="E10746" t="s">
        <v>13</v>
      </c>
      <c r="F10746" t="s">
        <v>13</v>
      </c>
      <c r="H10746" s="3" t="s">
        <v>34400</v>
      </c>
      <c r="I10746" t="s">
        <v>90</v>
      </c>
      <c r="J10746" t="s">
        <v>34401</v>
      </c>
    </row>
    <row r="10747" spans="1:10" ht="16" x14ac:dyDescent="0.2">
      <c r="A10747" t="s">
        <v>34397</v>
      </c>
      <c r="B10747" t="s">
        <v>34402</v>
      </c>
      <c r="C10747" t="s">
        <v>34403</v>
      </c>
      <c r="D10747">
        <v>2</v>
      </c>
      <c r="E10747" t="s">
        <v>13</v>
      </c>
      <c r="F10747" t="s">
        <v>13</v>
      </c>
      <c r="H10747" s="3" t="s">
        <v>34400</v>
      </c>
      <c r="I10747" t="s">
        <v>90</v>
      </c>
      <c r="J10747" t="s">
        <v>34401</v>
      </c>
    </row>
    <row r="10748" spans="1:10" ht="16" x14ac:dyDescent="0.2">
      <c r="A10748" t="s">
        <v>34404</v>
      </c>
      <c r="B10748" t="s">
        <v>34405</v>
      </c>
      <c r="C10748" t="s">
        <v>34406</v>
      </c>
      <c r="D10748">
        <v>1</v>
      </c>
      <c r="E10748" t="s">
        <v>13</v>
      </c>
      <c r="F10748" t="s">
        <v>13</v>
      </c>
      <c r="H10748" s="3" t="s">
        <v>34407</v>
      </c>
      <c r="I10748" t="s">
        <v>31282</v>
      </c>
      <c r="J10748" t="s">
        <v>34408</v>
      </c>
    </row>
    <row r="10749" spans="1:10" x14ac:dyDescent="0.2">
      <c r="A10749" t="s">
        <v>34409</v>
      </c>
      <c r="B10749" t="s">
        <v>34410</v>
      </c>
      <c r="C10749" t="s">
        <v>34411</v>
      </c>
      <c r="D10749">
        <v>1</v>
      </c>
      <c r="E10749" t="s">
        <v>13</v>
      </c>
      <c r="F10749" t="s">
        <v>13</v>
      </c>
      <c r="J10749" t="s">
        <v>34412</v>
      </c>
    </row>
    <row r="10750" spans="1:10" ht="16" x14ac:dyDescent="0.2">
      <c r="A10750" t="s">
        <v>34413</v>
      </c>
      <c r="B10750" t="s">
        <v>34414</v>
      </c>
      <c r="C10750" t="s">
        <v>34415</v>
      </c>
      <c r="D10750">
        <v>2</v>
      </c>
      <c r="E10750" t="s">
        <v>13</v>
      </c>
      <c r="F10750" t="s">
        <v>13</v>
      </c>
      <c r="H10750" s="3" t="s">
        <v>34416</v>
      </c>
      <c r="I10750" t="s">
        <v>62</v>
      </c>
      <c r="J10750" t="s">
        <v>34417</v>
      </c>
    </row>
    <row r="10751" spans="1:10" ht="16" x14ac:dyDescent="0.2">
      <c r="A10751" t="s">
        <v>34413</v>
      </c>
      <c r="B10751" t="s">
        <v>34418</v>
      </c>
      <c r="C10751" t="s">
        <v>34419</v>
      </c>
      <c r="D10751">
        <v>3</v>
      </c>
      <c r="E10751" t="s">
        <v>13</v>
      </c>
      <c r="F10751" t="s">
        <v>13</v>
      </c>
      <c r="H10751" s="3" t="s">
        <v>34416</v>
      </c>
      <c r="I10751" t="s">
        <v>62</v>
      </c>
      <c r="J10751" t="s">
        <v>34417</v>
      </c>
    </row>
    <row r="10752" spans="1:10" ht="16" x14ac:dyDescent="0.2">
      <c r="A10752" t="s">
        <v>34413</v>
      </c>
      <c r="B10752" t="s">
        <v>34420</v>
      </c>
      <c r="C10752" t="s">
        <v>34421</v>
      </c>
      <c r="D10752">
        <v>4</v>
      </c>
      <c r="E10752" t="s">
        <v>13</v>
      </c>
      <c r="F10752" t="s">
        <v>13</v>
      </c>
      <c r="H10752" s="3" t="s">
        <v>34416</v>
      </c>
      <c r="I10752" t="s">
        <v>62</v>
      </c>
      <c r="J10752" t="s">
        <v>34417</v>
      </c>
    </row>
    <row r="10753" spans="1:10" x14ac:dyDescent="0.2">
      <c r="A10753" t="s">
        <v>34422</v>
      </c>
      <c r="B10753" t="s">
        <v>34423</v>
      </c>
      <c r="C10753" t="s">
        <v>34424</v>
      </c>
      <c r="D10753">
        <v>1</v>
      </c>
      <c r="E10753" t="s">
        <v>13</v>
      </c>
      <c r="F10753" t="s">
        <v>13</v>
      </c>
      <c r="J10753" t="s">
        <v>34425</v>
      </c>
    </row>
    <row r="10754" spans="1:10" ht="16" x14ac:dyDescent="0.2">
      <c r="A10754" t="s">
        <v>7771</v>
      </c>
      <c r="B10754" t="s">
        <v>34365</v>
      </c>
      <c r="C10754" t="s">
        <v>34366</v>
      </c>
      <c r="D10754">
        <v>2</v>
      </c>
      <c r="E10754" t="s">
        <v>13</v>
      </c>
      <c r="F10754" t="s">
        <v>13</v>
      </c>
      <c r="H10754" s="3" t="s">
        <v>34367</v>
      </c>
      <c r="I10754" t="s">
        <v>62</v>
      </c>
      <c r="J10754" t="s">
        <v>7773</v>
      </c>
    </row>
    <row r="10755" spans="1:10" ht="16" x14ac:dyDescent="0.2">
      <c r="A10755" t="s">
        <v>7771</v>
      </c>
      <c r="B10755" t="s">
        <v>34426</v>
      </c>
      <c r="C10755" t="s">
        <v>34427</v>
      </c>
      <c r="D10755">
        <v>3</v>
      </c>
      <c r="E10755" t="s">
        <v>13</v>
      </c>
      <c r="F10755" t="s">
        <v>13</v>
      </c>
      <c r="H10755" s="3" t="s">
        <v>33639</v>
      </c>
      <c r="I10755" t="s">
        <v>62</v>
      </c>
      <c r="J10755" t="s">
        <v>7773</v>
      </c>
    </row>
    <row r="10756" spans="1:10" x14ac:dyDescent="0.2">
      <c r="A10756" t="s">
        <v>14459</v>
      </c>
      <c r="B10756" t="s">
        <v>34428</v>
      </c>
      <c r="C10756" t="s">
        <v>34429</v>
      </c>
      <c r="D10756">
        <v>2</v>
      </c>
      <c r="E10756" t="s">
        <v>13</v>
      </c>
      <c r="F10756" t="s">
        <v>13</v>
      </c>
      <c r="J10756" t="s">
        <v>14462</v>
      </c>
    </row>
    <row r="10757" spans="1:10" x14ac:dyDescent="0.2">
      <c r="A10757" t="s">
        <v>14459</v>
      </c>
      <c r="B10757" t="s">
        <v>34430</v>
      </c>
      <c r="C10757" t="s">
        <v>34431</v>
      </c>
      <c r="D10757">
        <v>3</v>
      </c>
      <c r="E10757" t="s">
        <v>13</v>
      </c>
      <c r="F10757" t="s">
        <v>13</v>
      </c>
      <c r="J10757" t="s">
        <v>14462</v>
      </c>
    </row>
    <row r="10758" spans="1:10" ht="16" x14ac:dyDescent="0.2">
      <c r="A10758" t="s">
        <v>34432</v>
      </c>
      <c r="B10758" t="s">
        <v>34433</v>
      </c>
      <c r="C10758" t="s">
        <v>34434</v>
      </c>
      <c r="D10758">
        <v>1</v>
      </c>
      <c r="E10758" t="s">
        <v>13</v>
      </c>
      <c r="F10758" t="s">
        <v>13</v>
      </c>
      <c r="H10758" s="3" t="s">
        <v>34435</v>
      </c>
      <c r="I10758" t="s">
        <v>62</v>
      </c>
      <c r="J10758" t="s">
        <v>34436</v>
      </c>
    </row>
    <row r="10759" spans="1:10" x14ac:dyDescent="0.2">
      <c r="A10759" t="s">
        <v>34357</v>
      </c>
      <c r="B10759" t="s">
        <v>34437</v>
      </c>
      <c r="C10759" t="s">
        <v>34438</v>
      </c>
      <c r="D10759">
        <v>1</v>
      </c>
      <c r="E10759" t="s">
        <v>13</v>
      </c>
      <c r="F10759" t="s">
        <v>13</v>
      </c>
      <c r="J10759" t="s">
        <v>34360</v>
      </c>
    </row>
    <row r="10760" spans="1:10" x14ac:dyDescent="0.2">
      <c r="A10760" t="s">
        <v>34439</v>
      </c>
      <c r="B10760" t="s">
        <v>34440</v>
      </c>
      <c r="C10760" t="s">
        <v>34441</v>
      </c>
      <c r="D10760">
        <v>3</v>
      </c>
      <c r="E10760" t="s">
        <v>13</v>
      </c>
      <c r="F10760" t="s">
        <v>13</v>
      </c>
      <c r="J10760" t="s">
        <v>34442</v>
      </c>
    </row>
    <row r="10761" spans="1:10" x14ac:dyDescent="0.2">
      <c r="A10761" t="s">
        <v>34439</v>
      </c>
      <c r="B10761" t="s">
        <v>34443</v>
      </c>
      <c r="C10761" t="s">
        <v>34444</v>
      </c>
      <c r="D10761">
        <v>2</v>
      </c>
      <c r="E10761" t="s">
        <v>13</v>
      </c>
      <c r="F10761" t="s">
        <v>13</v>
      </c>
      <c r="J10761" t="s">
        <v>34442</v>
      </c>
    </row>
    <row r="10762" spans="1:10" x14ac:dyDescent="0.2">
      <c r="A10762" t="s">
        <v>34445</v>
      </c>
      <c r="B10762" t="s">
        <v>34446</v>
      </c>
      <c r="C10762" t="s">
        <v>34447</v>
      </c>
      <c r="D10762">
        <v>2</v>
      </c>
      <c r="E10762" t="s">
        <v>13</v>
      </c>
      <c r="F10762" t="s">
        <v>13</v>
      </c>
      <c r="J10762" t="s">
        <v>34448</v>
      </c>
    </row>
    <row r="10763" spans="1:10" ht="16" x14ac:dyDescent="0.2">
      <c r="A10763" t="s">
        <v>34449</v>
      </c>
      <c r="B10763" t="s">
        <v>34450</v>
      </c>
      <c r="C10763" t="s">
        <v>34451</v>
      </c>
      <c r="D10763">
        <v>4</v>
      </c>
      <c r="E10763" t="s">
        <v>13</v>
      </c>
      <c r="F10763" t="s">
        <v>13</v>
      </c>
      <c r="H10763" s="3" t="s">
        <v>34452</v>
      </c>
      <c r="I10763" t="s">
        <v>62</v>
      </c>
      <c r="J10763" t="s">
        <v>34453</v>
      </c>
    </row>
    <row r="10764" spans="1:10" x14ac:dyDescent="0.2">
      <c r="A10764" t="s">
        <v>34454</v>
      </c>
      <c r="B10764" t="s">
        <v>20915</v>
      </c>
      <c r="C10764" t="s">
        <v>34455</v>
      </c>
      <c r="D10764">
        <v>1</v>
      </c>
      <c r="E10764" t="s">
        <v>13</v>
      </c>
      <c r="F10764" t="s">
        <v>13</v>
      </c>
      <c r="J10764" t="s">
        <v>34456</v>
      </c>
    </row>
    <row r="10765" spans="1:10" x14ac:dyDescent="0.2">
      <c r="A10765" t="s">
        <v>34454</v>
      </c>
      <c r="B10765" t="s">
        <v>34457</v>
      </c>
      <c r="C10765" t="s">
        <v>34458</v>
      </c>
      <c r="D10765">
        <v>2</v>
      </c>
      <c r="E10765" t="s">
        <v>13</v>
      </c>
      <c r="F10765" t="s">
        <v>13</v>
      </c>
      <c r="J10765" t="s">
        <v>34456</v>
      </c>
    </row>
    <row r="10766" spans="1:10" x14ac:dyDescent="0.2">
      <c r="A10766" t="s">
        <v>34454</v>
      </c>
      <c r="B10766" t="s">
        <v>34459</v>
      </c>
      <c r="C10766" t="s">
        <v>34460</v>
      </c>
      <c r="D10766">
        <v>3</v>
      </c>
      <c r="E10766" t="s">
        <v>13</v>
      </c>
      <c r="F10766" t="s">
        <v>13</v>
      </c>
      <c r="J10766" t="s">
        <v>34456</v>
      </c>
    </row>
    <row r="10767" spans="1:10" x14ac:dyDescent="0.2">
      <c r="A10767" t="s">
        <v>34461</v>
      </c>
      <c r="B10767" t="s">
        <v>34462</v>
      </c>
      <c r="C10767" t="s">
        <v>34463</v>
      </c>
      <c r="D10767">
        <v>1</v>
      </c>
      <c r="E10767" t="s">
        <v>13</v>
      </c>
      <c r="F10767" t="s">
        <v>13</v>
      </c>
      <c r="J10767" t="s">
        <v>34464</v>
      </c>
    </row>
    <row r="10768" spans="1:10" x14ac:dyDescent="0.2">
      <c r="A10768" t="s">
        <v>34465</v>
      </c>
      <c r="B10768" t="s">
        <v>34466</v>
      </c>
      <c r="C10768" t="s">
        <v>34467</v>
      </c>
      <c r="D10768">
        <v>1</v>
      </c>
      <c r="E10768" t="s">
        <v>13</v>
      </c>
      <c r="F10768" t="s">
        <v>13</v>
      </c>
      <c r="J10768" t="s">
        <v>34468</v>
      </c>
    </row>
    <row r="10769" spans="1:10" x14ac:dyDescent="0.2">
      <c r="A10769" t="s">
        <v>14399</v>
      </c>
      <c r="B10769" t="s">
        <v>34469</v>
      </c>
      <c r="C10769" t="s">
        <v>34470</v>
      </c>
      <c r="D10769">
        <v>2</v>
      </c>
      <c r="E10769" t="s">
        <v>13</v>
      </c>
      <c r="F10769" t="s">
        <v>13</v>
      </c>
      <c r="J10769" t="s">
        <v>14403</v>
      </c>
    </row>
    <row r="10770" spans="1:10" ht="16" x14ac:dyDescent="0.2">
      <c r="A10770" t="s">
        <v>34471</v>
      </c>
      <c r="B10770" t="s">
        <v>34472</v>
      </c>
      <c r="C10770" t="s">
        <v>34473</v>
      </c>
      <c r="D10770">
        <v>1</v>
      </c>
      <c r="E10770" t="s">
        <v>13</v>
      </c>
      <c r="F10770" t="s">
        <v>13</v>
      </c>
      <c r="H10770" s="3" t="s">
        <v>34474</v>
      </c>
      <c r="I10770" t="s">
        <v>62</v>
      </c>
      <c r="J10770" t="s">
        <v>34475</v>
      </c>
    </row>
    <row r="10771" spans="1:10" ht="16" x14ac:dyDescent="0.2">
      <c r="A10771" t="s">
        <v>34471</v>
      </c>
      <c r="B10771" t="s">
        <v>34476</v>
      </c>
      <c r="C10771" t="s">
        <v>34477</v>
      </c>
      <c r="D10771">
        <v>2</v>
      </c>
      <c r="E10771" t="s">
        <v>13</v>
      </c>
      <c r="F10771" t="s">
        <v>13</v>
      </c>
      <c r="H10771" s="3" t="s">
        <v>34474</v>
      </c>
      <c r="I10771" t="s">
        <v>62</v>
      </c>
      <c r="J10771" t="s">
        <v>34475</v>
      </c>
    </row>
    <row r="10772" spans="1:10" ht="16" x14ac:dyDescent="0.2">
      <c r="A10772" t="s">
        <v>34478</v>
      </c>
      <c r="B10772" t="s">
        <v>34479</v>
      </c>
      <c r="C10772" t="s">
        <v>34480</v>
      </c>
      <c r="D10772">
        <v>1</v>
      </c>
      <c r="E10772" t="s">
        <v>13</v>
      </c>
      <c r="F10772" t="s">
        <v>13</v>
      </c>
      <c r="H10772" s="3" t="s">
        <v>34481</v>
      </c>
      <c r="I10772" t="s">
        <v>62</v>
      </c>
      <c r="J10772" t="s">
        <v>34482</v>
      </c>
    </row>
    <row r="10773" spans="1:10" ht="16" x14ac:dyDescent="0.2">
      <c r="A10773" t="s">
        <v>34478</v>
      </c>
      <c r="B10773" t="s">
        <v>34483</v>
      </c>
      <c r="C10773" t="s">
        <v>34484</v>
      </c>
      <c r="D10773">
        <v>2</v>
      </c>
      <c r="E10773" t="s">
        <v>13</v>
      </c>
      <c r="F10773" t="s">
        <v>13</v>
      </c>
      <c r="H10773" s="3" t="s">
        <v>34481</v>
      </c>
      <c r="I10773" t="s">
        <v>62</v>
      </c>
      <c r="J10773" t="s">
        <v>34482</v>
      </c>
    </row>
    <row r="10774" spans="1:10" x14ac:dyDescent="0.2">
      <c r="A10774" t="s">
        <v>34485</v>
      </c>
      <c r="B10774" t="s">
        <v>34486</v>
      </c>
      <c r="C10774" t="s">
        <v>34487</v>
      </c>
      <c r="D10774">
        <v>1</v>
      </c>
      <c r="E10774" t="s">
        <v>13</v>
      </c>
      <c r="F10774" t="s">
        <v>13</v>
      </c>
      <c r="J10774" t="s">
        <v>34488</v>
      </c>
    </row>
    <row r="10775" spans="1:10" x14ac:dyDescent="0.2">
      <c r="A10775" t="s">
        <v>34489</v>
      </c>
      <c r="B10775" t="s">
        <v>34490</v>
      </c>
      <c r="C10775" t="s">
        <v>34491</v>
      </c>
      <c r="D10775">
        <v>1</v>
      </c>
      <c r="E10775" t="s">
        <v>13</v>
      </c>
      <c r="F10775" t="s">
        <v>13</v>
      </c>
      <c r="J10775" t="s">
        <v>34492</v>
      </c>
    </row>
    <row r="10776" spans="1:10" ht="16" x14ac:dyDescent="0.2">
      <c r="A10776" t="s">
        <v>34493</v>
      </c>
      <c r="B10776" t="s">
        <v>34494</v>
      </c>
      <c r="C10776" t="s">
        <v>34495</v>
      </c>
      <c r="D10776">
        <v>1</v>
      </c>
      <c r="E10776" t="s">
        <v>13</v>
      </c>
      <c r="F10776" t="s">
        <v>13</v>
      </c>
      <c r="H10776" s="3" t="s">
        <v>34496</v>
      </c>
      <c r="I10776" t="s">
        <v>824</v>
      </c>
      <c r="J10776" t="s">
        <v>34497</v>
      </c>
    </row>
    <row r="10777" spans="1:10" x14ac:dyDescent="0.2">
      <c r="A10777" t="s">
        <v>34498</v>
      </c>
      <c r="B10777" t="s">
        <v>34499</v>
      </c>
      <c r="C10777" t="s">
        <v>34500</v>
      </c>
      <c r="D10777">
        <v>2</v>
      </c>
      <c r="E10777" t="s">
        <v>13</v>
      </c>
      <c r="F10777" t="s">
        <v>13</v>
      </c>
      <c r="J10777" t="s">
        <v>34501</v>
      </c>
    </row>
    <row r="10778" spans="1:10" ht="16" x14ac:dyDescent="0.2">
      <c r="A10778" t="s">
        <v>34502</v>
      </c>
      <c r="B10778" t="s">
        <v>34503</v>
      </c>
      <c r="C10778" t="s">
        <v>34504</v>
      </c>
      <c r="D10778">
        <v>2</v>
      </c>
      <c r="E10778" t="s">
        <v>13</v>
      </c>
      <c r="F10778" t="s">
        <v>13</v>
      </c>
      <c r="H10778" s="3" t="s">
        <v>31007</v>
      </c>
      <c r="I10778" t="s">
        <v>62</v>
      </c>
      <c r="J10778" t="s">
        <v>34505</v>
      </c>
    </row>
    <row r="10779" spans="1:10" x14ac:dyDescent="0.2">
      <c r="A10779" t="s">
        <v>34506</v>
      </c>
      <c r="B10779" t="s">
        <v>34507</v>
      </c>
      <c r="C10779" t="s">
        <v>34508</v>
      </c>
      <c r="D10779">
        <v>1</v>
      </c>
      <c r="E10779" t="s">
        <v>13</v>
      </c>
      <c r="F10779" t="s">
        <v>13</v>
      </c>
      <c r="J10779" t="s">
        <v>34509</v>
      </c>
    </row>
    <row r="10780" spans="1:10" x14ac:dyDescent="0.2">
      <c r="A10780" t="s">
        <v>24419</v>
      </c>
      <c r="B10780" t="s">
        <v>7104</v>
      </c>
      <c r="C10780" t="s">
        <v>7105</v>
      </c>
      <c r="D10780">
        <v>1</v>
      </c>
      <c r="E10780" t="s">
        <v>13</v>
      </c>
      <c r="F10780" t="s">
        <v>13</v>
      </c>
      <c r="J10780" t="s">
        <v>24420</v>
      </c>
    </row>
    <row r="10781" spans="1:10" ht="16" x14ac:dyDescent="0.2">
      <c r="A10781" t="s">
        <v>34510</v>
      </c>
      <c r="B10781" t="s">
        <v>34511</v>
      </c>
      <c r="C10781" t="s">
        <v>34512</v>
      </c>
      <c r="D10781">
        <v>1</v>
      </c>
      <c r="E10781" t="s">
        <v>13</v>
      </c>
      <c r="F10781" t="s">
        <v>13</v>
      </c>
      <c r="H10781" s="3" t="s">
        <v>34513</v>
      </c>
      <c r="I10781" t="s">
        <v>315</v>
      </c>
      <c r="J10781" t="s">
        <v>34514</v>
      </c>
    </row>
    <row r="10782" spans="1:10" x14ac:dyDescent="0.2">
      <c r="A10782" t="s">
        <v>34515</v>
      </c>
      <c r="B10782" t="s">
        <v>34516</v>
      </c>
      <c r="C10782" t="s">
        <v>34517</v>
      </c>
      <c r="D10782">
        <v>1</v>
      </c>
      <c r="E10782" t="s">
        <v>13</v>
      </c>
      <c r="F10782" t="s">
        <v>13</v>
      </c>
      <c r="J10782" t="s">
        <v>34518</v>
      </c>
    </row>
    <row r="10783" spans="1:10" x14ac:dyDescent="0.2">
      <c r="A10783" t="s">
        <v>34519</v>
      </c>
      <c r="B10783" t="s">
        <v>34520</v>
      </c>
      <c r="C10783" t="s">
        <v>34521</v>
      </c>
      <c r="D10783">
        <v>1</v>
      </c>
      <c r="E10783" t="s">
        <v>13</v>
      </c>
      <c r="F10783" t="s">
        <v>13</v>
      </c>
      <c r="J10783" t="s">
        <v>34522</v>
      </c>
    </row>
    <row r="10784" spans="1:10" x14ac:dyDescent="0.2">
      <c r="A10784" t="s">
        <v>34523</v>
      </c>
      <c r="B10784" t="s">
        <v>34524</v>
      </c>
      <c r="C10784" t="s">
        <v>34525</v>
      </c>
      <c r="D10784">
        <v>1</v>
      </c>
      <c r="E10784" t="s">
        <v>13</v>
      </c>
      <c r="F10784" t="s">
        <v>13</v>
      </c>
      <c r="J10784" t="s">
        <v>34526</v>
      </c>
    </row>
    <row r="10785" spans="1:10" x14ac:dyDescent="0.2">
      <c r="A10785" t="s">
        <v>34527</v>
      </c>
      <c r="B10785" t="s">
        <v>34528</v>
      </c>
      <c r="C10785" t="s">
        <v>34529</v>
      </c>
      <c r="D10785">
        <v>1</v>
      </c>
      <c r="E10785" t="s">
        <v>13</v>
      </c>
      <c r="F10785" t="s">
        <v>13</v>
      </c>
      <c r="J10785" t="s">
        <v>34530</v>
      </c>
    </row>
    <row r="10786" spans="1:10" ht="16" x14ac:dyDescent="0.2">
      <c r="A10786" t="s">
        <v>34531</v>
      </c>
      <c r="B10786" t="s">
        <v>34532</v>
      </c>
      <c r="C10786" t="s">
        <v>34533</v>
      </c>
      <c r="D10786">
        <v>1</v>
      </c>
      <c r="E10786" t="s">
        <v>13</v>
      </c>
      <c r="F10786" t="s">
        <v>13</v>
      </c>
      <c r="H10786" s="3" t="s">
        <v>33604</v>
      </c>
      <c r="I10786" t="s">
        <v>62</v>
      </c>
      <c r="J10786" t="s">
        <v>34534</v>
      </c>
    </row>
    <row r="10787" spans="1:10" ht="16" x14ac:dyDescent="0.2">
      <c r="A10787" t="s">
        <v>34531</v>
      </c>
      <c r="B10787" t="s">
        <v>34535</v>
      </c>
      <c r="C10787" t="s">
        <v>34536</v>
      </c>
      <c r="D10787">
        <v>2</v>
      </c>
      <c r="E10787" t="s">
        <v>13</v>
      </c>
      <c r="F10787" t="s">
        <v>13</v>
      </c>
      <c r="H10787" s="3" t="s">
        <v>33604</v>
      </c>
      <c r="I10787" t="s">
        <v>62</v>
      </c>
      <c r="J10787" t="s">
        <v>34534</v>
      </c>
    </row>
    <row r="10788" spans="1:10" ht="16" x14ac:dyDescent="0.2">
      <c r="A10788" t="s">
        <v>34445</v>
      </c>
      <c r="B10788" t="s">
        <v>34537</v>
      </c>
      <c r="C10788" t="s">
        <v>34538</v>
      </c>
      <c r="D10788">
        <v>1</v>
      </c>
      <c r="E10788" t="s">
        <v>13</v>
      </c>
      <c r="F10788" t="s">
        <v>13</v>
      </c>
      <c r="H10788" s="3" t="s">
        <v>34539</v>
      </c>
      <c r="J10788" t="s">
        <v>34448</v>
      </c>
    </row>
    <row r="10789" spans="1:10" x14ac:dyDescent="0.2">
      <c r="A10789" t="s">
        <v>34498</v>
      </c>
      <c r="B10789" t="s">
        <v>34540</v>
      </c>
      <c r="C10789" t="s">
        <v>34541</v>
      </c>
      <c r="D10789">
        <v>1</v>
      </c>
      <c r="E10789" t="s">
        <v>13</v>
      </c>
      <c r="F10789" t="s">
        <v>13</v>
      </c>
      <c r="J10789" t="s">
        <v>34501</v>
      </c>
    </row>
    <row r="10790" spans="1:10" x14ac:dyDescent="0.2">
      <c r="A10790" t="s">
        <v>34489</v>
      </c>
      <c r="B10790" t="s">
        <v>34542</v>
      </c>
      <c r="C10790" t="s">
        <v>34543</v>
      </c>
      <c r="D10790">
        <v>2</v>
      </c>
      <c r="E10790" t="s">
        <v>13</v>
      </c>
      <c r="F10790" t="s">
        <v>13</v>
      </c>
      <c r="J10790" t="s">
        <v>34492</v>
      </c>
    </row>
    <row r="10791" spans="1:10" x14ac:dyDescent="0.2">
      <c r="A10791" t="s">
        <v>34544</v>
      </c>
      <c r="B10791" t="s">
        <v>34545</v>
      </c>
      <c r="C10791" t="s">
        <v>34546</v>
      </c>
      <c r="D10791">
        <v>1</v>
      </c>
      <c r="E10791" t="s">
        <v>13</v>
      </c>
      <c r="F10791" t="s">
        <v>13</v>
      </c>
      <c r="J10791" t="s">
        <v>34547</v>
      </c>
    </row>
    <row r="10792" spans="1:10" x14ac:dyDescent="0.2">
      <c r="A10792" t="s">
        <v>34548</v>
      </c>
      <c r="B10792" t="s">
        <v>34549</v>
      </c>
      <c r="C10792" t="s">
        <v>34550</v>
      </c>
      <c r="D10792">
        <v>1</v>
      </c>
      <c r="E10792" t="s">
        <v>13</v>
      </c>
      <c r="F10792" t="s">
        <v>13</v>
      </c>
      <c r="J10792" t="s">
        <v>34551</v>
      </c>
    </row>
    <row r="10793" spans="1:10" x14ac:dyDescent="0.2">
      <c r="A10793" t="s">
        <v>34552</v>
      </c>
      <c r="B10793" t="s">
        <v>34553</v>
      </c>
      <c r="C10793" t="s">
        <v>34554</v>
      </c>
      <c r="D10793">
        <v>2</v>
      </c>
      <c r="E10793" t="s">
        <v>13</v>
      </c>
      <c r="F10793" t="s">
        <v>13</v>
      </c>
      <c r="J10793" t="s">
        <v>34555</v>
      </c>
    </row>
    <row r="10794" spans="1:10" x14ac:dyDescent="0.2">
      <c r="A10794" t="s">
        <v>34552</v>
      </c>
      <c r="B10794" t="s">
        <v>34556</v>
      </c>
      <c r="C10794" t="s">
        <v>34557</v>
      </c>
      <c r="D10794">
        <v>3</v>
      </c>
      <c r="E10794" t="s">
        <v>13</v>
      </c>
      <c r="F10794" t="s">
        <v>13</v>
      </c>
      <c r="J10794" t="s">
        <v>34555</v>
      </c>
    </row>
    <row r="10795" spans="1:10" x14ac:dyDescent="0.2">
      <c r="A10795" t="s">
        <v>34552</v>
      </c>
      <c r="B10795" t="s">
        <v>34558</v>
      </c>
      <c r="C10795" t="s">
        <v>34559</v>
      </c>
      <c r="D10795">
        <v>4</v>
      </c>
      <c r="E10795" t="s">
        <v>13</v>
      </c>
      <c r="F10795" t="s">
        <v>13</v>
      </c>
      <c r="J10795" t="s">
        <v>34555</v>
      </c>
    </row>
    <row r="10796" spans="1:10" x14ac:dyDescent="0.2">
      <c r="A10796" t="s">
        <v>34552</v>
      </c>
      <c r="B10796" t="s">
        <v>34560</v>
      </c>
      <c r="C10796" t="s">
        <v>34561</v>
      </c>
      <c r="D10796">
        <v>5</v>
      </c>
      <c r="E10796" t="s">
        <v>13</v>
      </c>
      <c r="F10796" t="s">
        <v>13</v>
      </c>
      <c r="J10796" t="s">
        <v>34555</v>
      </c>
    </row>
    <row r="10797" spans="1:10" x14ac:dyDescent="0.2">
      <c r="A10797" t="s">
        <v>34562</v>
      </c>
      <c r="B10797" t="s">
        <v>34563</v>
      </c>
      <c r="C10797" t="s">
        <v>34564</v>
      </c>
      <c r="D10797">
        <v>1</v>
      </c>
      <c r="E10797" t="s">
        <v>13</v>
      </c>
      <c r="F10797" t="s">
        <v>13</v>
      </c>
      <c r="J10797" t="s">
        <v>34565</v>
      </c>
    </row>
    <row r="10798" spans="1:10" x14ac:dyDescent="0.2">
      <c r="A10798" t="s">
        <v>34566</v>
      </c>
      <c r="B10798" t="s">
        <v>34567</v>
      </c>
      <c r="C10798" t="s">
        <v>34568</v>
      </c>
      <c r="D10798">
        <v>1</v>
      </c>
      <c r="E10798" t="s">
        <v>13</v>
      </c>
      <c r="F10798" t="s">
        <v>13</v>
      </c>
      <c r="J10798" t="s">
        <v>34569</v>
      </c>
    </row>
    <row r="10799" spans="1:10" x14ac:dyDescent="0.2">
      <c r="A10799" t="s">
        <v>34570</v>
      </c>
      <c r="B10799" t="s">
        <v>34571</v>
      </c>
      <c r="C10799" t="s">
        <v>34572</v>
      </c>
      <c r="D10799">
        <v>1</v>
      </c>
      <c r="E10799" t="s">
        <v>13</v>
      </c>
      <c r="F10799" t="s">
        <v>13</v>
      </c>
      <c r="J10799" t="s">
        <v>34573</v>
      </c>
    </row>
    <row r="10800" spans="1:10" x14ac:dyDescent="0.2">
      <c r="A10800" t="s">
        <v>34574</v>
      </c>
      <c r="B10800" t="s">
        <v>34575</v>
      </c>
      <c r="C10800" t="s">
        <v>34576</v>
      </c>
      <c r="D10800">
        <v>1</v>
      </c>
      <c r="E10800" t="s">
        <v>13</v>
      </c>
      <c r="F10800" t="s">
        <v>13</v>
      </c>
      <c r="J10800" t="s">
        <v>34577</v>
      </c>
    </row>
    <row r="10801" spans="1:10" x14ac:dyDescent="0.2">
      <c r="A10801" t="s">
        <v>34578</v>
      </c>
      <c r="B10801" t="s">
        <v>34579</v>
      </c>
      <c r="C10801" t="s">
        <v>34580</v>
      </c>
      <c r="D10801">
        <v>1</v>
      </c>
      <c r="E10801" t="s">
        <v>13</v>
      </c>
      <c r="F10801" t="s">
        <v>13</v>
      </c>
      <c r="J10801" t="s">
        <v>34581</v>
      </c>
    </row>
    <row r="10802" spans="1:10" x14ac:dyDescent="0.2">
      <c r="A10802" t="s">
        <v>34582</v>
      </c>
      <c r="B10802" t="s">
        <v>34583</v>
      </c>
      <c r="C10802" t="s">
        <v>34584</v>
      </c>
      <c r="D10802">
        <v>1</v>
      </c>
      <c r="E10802" t="s">
        <v>13</v>
      </c>
      <c r="F10802" t="s">
        <v>13</v>
      </c>
      <c r="J10802" t="s">
        <v>34585</v>
      </c>
    </row>
    <row r="10803" spans="1:10" x14ac:dyDescent="0.2">
      <c r="A10803" t="s">
        <v>34582</v>
      </c>
      <c r="B10803" t="s">
        <v>34586</v>
      </c>
      <c r="C10803" t="s">
        <v>34587</v>
      </c>
      <c r="D10803">
        <v>2</v>
      </c>
      <c r="E10803" t="s">
        <v>13</v>
      </c>
      <c r="F10803" t="s">
        <v>13</v>
      </c>
      <c r="J10803" t="s">
        <v>34585</v>
      </c>
    </row>
    <row r="10804" spans="1:10" x14ac:dyDescent="0.2">
      <c r="A10804" t="s">
        <v>34588</v>
      </c>
      <c r="B10804" t="s">
        <v>34589</v>
      </c>
      <c r="C10804" t="s">
        <v>34590</v>
      </c>
      <c r="D10804">
        <v>1</v>
      </c>
      <c r="E10804" t="s">
        <v>13</v>
      </c>
      <c r="F10804" t="s">
        <v>13</v>
      </c>
      <c r="J10804" t="s">
        <v>34591</v>
      </c>
    </row>
    <row r="10805" spans="1:10" x14ac:dyDescent="0.2">
      <c r="A10805" t="s">
        <v>34552</v>
      </c>
      <c r="B10805" t="s">
        <v>34592</v>
      </c>
      <c r="C10805" t="s">
        <v>34593</v>
      </c>
      <c r="D10805">
        <v>1</v>
      </c>
      <c r="E10805" t="s">
        <v>13</v>
      </c>
      <c r="F10805" t="s">
        <v>13</v>
      </c>
      <c r="J10805" t="s">
        <v>34555</v>
      </c>
    </row>
    <row r="10806" spans="1:10" x14ac:dyDescent="0.2">
      <c r="A10806" t="s">
        <v>34594</v>
      </c>
      <c r="B10806" t="s">
        <v>34595</v>
      </c>
      <c r="C10806" t="s">
        <v>34596</v>
      </c>
      <c r="D10806">
        <v>1</v>
      </c>
      <c r="E10806" t="s">
        <v>13</v>
      </c>
      <c r="F10806" t="s">
        <v>13</v>
      </c>
      <c r="J10806" t="s">
        <v>34597</v>
      </c>
    </row>
    <row r="10807" spans="1:10" x14ac:dyDescent="0.2">
      <c r="A10807" t="s">
        <v>34594</v>
      </c>
      <c r="B10807" t="s">
        <v>28531</v>
      </c>
      <c r="C10807" t="s">
        <v>34598</v>
      </c>
      <c r="D10807">
        <v>3</v>
      </c>
      <c r="E10807" t="s">
        <v>13</v>
      </c>
      <c r="F10807" t="s">
        <v>13</v>
      </c>
      <c r="J10807" t="s">
        <v>34597</v>
      </c>
    </row>
    <row r="10808" spans="1:10" x14ac:dyDescent="0.2">
      <c r="A10808" t="s">
        <v>34599</v>
      </c>
      <c r="B10808" t="s">
        <v>34600</v>
      </c>
      <c r="C10808" t="s">
        <v>34601</v>
      </c>
      <c r="D10808">
        <v>1</v>
      </c>
      <c r="E10808" t="s">
        <v>13</v>
      </c>
      <c r="F10808" t="s">
        <v>13</v>
      </c>
      <c r="J10808" t="s">
        <v>34602</v>
      </c>
    </row>
    <row r="10809" spans="1:10" x14ac:dyDescent="0.2">
      <c r="A10809" t="s">
        <v>34603</v>
      </c>
      <c r="B10809" t="s">
        <v>34595</v>
      </c>
      <c r="C10809" t="s">
        <v>34596</v>
      </c>
      <c r="D10809">
        <v>1</v>
      </c>
      <c r="E10809" t="s">
        <v>13</v>
      </c>
      <c r="F10809" t="s">
        <v>13</v>
      </c>
      <c r="J10809" t="s">
        <v>34604</v>
      </c>
    </row>
    <row r="10810" spans="1:10" x14ac:dyDescent="0.2">
      <c r="A10810" t="s">
        <v>34603</v>
      </c>
      <c r="B10810" t="s">
        <v>34605</v>
      </c>
      <c r="C10810" t="s">
        <v>34606</v>
      </c>
      <c r="D10810">
        <v>2</v>
      </c>
      <c r="E10810" t="s">
        <v>13</v>
      </c>
      <c r="F10810" t="s">
        <v>13</v>
      </c>
      <c r="J10810" t="s">
        <v>34604</v>
      </c>
    </row>
    <row r="10811" spans="1:10" x14ac:dyDescent="0.2">
      <c r="A10811" t="s">
        <v>34603</v>
      </c>
      <c r="B10811" t="s">
        <v>28531</v>
      </c>
      <c r="C10811" t="s">
        <v>34598</v>
      </c>
      <c r="D10811">
        <v>3</v>
      </c>
      <c r="E10811" t="s">
        <v>13</v>
      </c>
      <c r="F10811" t="s">
        <v>13</v>
      </c>
      <c r="J10811" t="s">
        <v>34604</v>
      </c>
    </row>
    <row r="10812" spans="1:10" x14ac:dyDescent="0.2">
      <c r="A10812" t="s">
        <v>34607</v>
      </c>
      <c r="B10812" t="s">
        <v>34608</v>
      </c>
      <c r="C10812" t="s">
        <v>34609</v>
      </c>
      <c r="D10812">
        <v>1</v>
      </c>
      <c r="E10812" t="s">
        <v>13</v>
      </c>
      <c r="F10812" t="s">
        <v>13</v>
      </c>
      <c r="J10812" t="s">
        <v>34610</v>
      </c>
    </row>
    <row r="10813" spans="1:10" x14ac:dyDescent="0.2">
      <c r="A10813" t="s">
        <v>34611</v>
      </c>
      <c r="B10813" t="s">
        <v>34612</v>
      </c>
      <c r="C10813" t="s">
        <v>34613</v>
      </c>
      <c r="D10813">
        <v>1</v>
      </c>
      <c r="E10813" t="s">
        <v>13</v>
      </c>
      <c r="F10813" t="s">
        <v>13</v>
      </c>
      <c r="J10813" t="s">
        <v>34614</v>
      </c>
    </row>
    <row r="10814" spans="1:10" x14ac:dyDescent="0.2">
      <c r="A10814" t="s">
        <v>34615</v>
      </c>
      <c r="B10814" t="s">
        <v>34616</v>
      </c>
      <c r="C10814" t="s">
        <v>34617</v>
      </c>
      <c r="D10814">
        <v>1</v>
      </c>
      <c r="E10814" t="s">
        <v>13</v>
      </c>
      <c r="F10814" t="s">
        <v>13</v>
      </c>
      <c r="J10814" t="s">
        <v>34618</v>
      </c>
    </row>
    <row r="10815" spans="1:10" x14ac:dyDescent="0.2">
      <c r="A10815" t="s">
        <v>34619</v>
      </c>
      <c r="B10815" t="s">
        <v>34620</v>
      </c>
      <c r="C10815" t="s">
        <v>34621</v>
      </c>
      <c r="D10815">
        <v>1</v>
      </c>
      <c r="E10815" t="s">
        <v>13</v>
      </c>
      <c r="F10815" t="s">
        <v>13</v>
      </c>
      <c r="J10815" t="s">
        <v>34622</v>
      </c>
    </row>
    <row r="10816" spans="1:10" x14ac:dyDescent="0.2">
      <c r="A10816" t="s">
        <v>34619</v>
      </c>
      <c r="B10816" t="s">
        <v>34623</v>
      </c>
      <c r="C10816" t="s">
        <v>34624</v>
      </c>
      <c r="D10816">
        <v>2</v>
      </c>
      <c r="E10816" t="s">
        <v>13</v>
      </c>
      <c r="F10816" t="s">
        <v>13</v>
      </c>
      <c r="J10816" t="s">
        <v>34622</v>
      </c>
    </row>
    <row r="10817" spans="1:10" x14ac:dyDescent="0.2">
      <c r="A10817" t="s">
        <v>34619</v>
      </c>
      <c r="B10817" t="s">
        <v>34625</v>
      </c>
      <c r="C10817" t="s">
        <v>34626</v>
      </c>
      <c r="D10817">
        <v>3</v>
      </c>
      <c r="E10817" t="s">
        <v>13</v>
      </c>
      <c r="F10817" t="s">
        <v>13</v>
      </c>
      <c r="J10817" t="s">
        <v>34622</v>
      </c>
    </row>
    <row r="10818" spans="1:10" ht="16" x14ac:dyDescent="0.2">
      <c r="A10818" t="s">
        <v>241</v>
      </c>
      <c r="B10818" t="s">
        <v>34627</v>
      </c>
      <c r="C10818" t="s">
        <v>34628</v>
      </c>
      <c r="D10818">
        <v>2</v>
      </c>
      <c r="E10818" t="s">
        <v>13</v>
      </c>
      <c r="F10818" t="s">
        <v>13</v>
      </c>
      <c r="H10818" s="3" t="s">
        <v>32218</v>
      </c>
      <c r="I10818" t="s">
        <v>30799</v>
      </c>
      <c r="J10818" t="s">
        <v>247</v>
      </c>
    </row>
    <row r="10819" spans="1:10" x14ac:dyDescent="0.2">
      <c r="A10819" t="s">
        <v>34594</v>
      </c>
      <c r="B10819" t="s">
        <v>34605</v>
      </c>
      <c r="C10819" t="s">
        <v>34606</v>
      </c>
      <c r="D10819">
        <v>2</v>
      </c>
      <c r="E10819" t="s">
        <v>13</v>
      </c>
      <c r="F10819" t="s">
        <v>13</v>
      </c>
      <c r="J10819" t="s">
        <v>34597</v>
      </c>
    </row>
    <row r="10820" spans="1:10" x14ac:dyDescent="0.2">
      <c r="A10820" t="s">
        <v>34629</v>
      </c>
      <c r="B10820" t="s">
        <v>34630</v>
      </c>
      <c r="C10820" t="s">
        <v>34631</v>
      </c>
      <c r="D10820">
        <v>3</v>
      </c>
      <c r="E10820" t="s">
        <v>13</v>
      </c>
      <c r="F10820" t="s">
        <v>13</v>
      </c>
      <c r="J10820" t="s">
        <v>34632</v>
      </c>
    </row>
    <row r="10821" spans="1:10" ht="16" x14ac:dyDescent="0.2">
      <c r="A10821" t="s">
        <v>34633</v>
      </c>
      <c r="B10821" t="s">
        <v>34634</v>
      </c>
      <c r="C10821" t="s">
        <v>34635</v>
      </c>
      <c r="D10821">
        <v>1</v>
      </c>
      <c r="E10821" t="s">
        <v>13</v>
      </c>
      <c r="F10821" t="s">
        <v>13</v>
      </c>
      <c r="H10821" s="3" t="s">
        <v>34636</v>
      </c>
      <c r="I10821" t="s">
        <v>404</v>
      </c>
      <c r="J10821" t="s">
        <v>34637</v>
      </c>
    </row>
    <row r="10822" spans="1:10" x14ac:dyDescent="0.2">
      <c r="A10822" t="s">
        <v>34638</v>
      </c>
      <c r="B10822" t="s">
        <v>34639</v>
      </c>
      <c r="C10822" t="s">
        <v>34640</v>
      </c>
      <c r="D10822">
        <v>2</v>
      </c>
      <c r="E10822" t="s">
        <v>13</v>
      </c>
      <c r="F10822" t="s">
        <v>13</v>
      </c>
      <c r="J10822" t="s">
        <v>34641</v>
      </c>
    </row>
    <row r="10823" spans="1:10" x14ac:dyDescent="0.2">
      <c r="A10823" t="s">
        <v>34642</v>
      </c>
      <c r="B10823" t="s">
        <v>28788</v>
      </c>
      <c r="C10823" t="s">
        <v>34643</v>
      </c>
      <c r="D10823">
        <v>1</v>
      </c>
      <c r="E10823" t="s">
        <v>13</v>
      </c>
      <c r="F10823" t="s">
        <v>13</v>
      </c>
      <c r="J10823" t="s">
        <v>34644</v>
      </c>
    </row>
    <row r="10824" spans="1:10" x14ac:dyDescent="0.2">
      <c r="A10824" t="s">
        <v>34642</v>
      </c>
      <c r="B10824" t="s">
        <v>34645</v>
      </c>
      <c r="C10824" t="s">
        <v>34646</v>
      </c>
      <c r="D10824">
        <v>2</v>
      </c>
      <c r="E10824" t="s">
        <v>13</v>
      </c>
      <c r="F10824" t="s">
        <v>13</v>
      </c>
      <c r="J10824" t="s">
        <v>34644</v>
      </c>
    </row>
    <row r="10825" spans="1:10" x14ac:dyDescent="0.2">
      <c r="A10825" t="s">
        <v>34647</v>
      </c>
      <c r="B10825" t="s">
        <v>34648</v>
      </c>
      <c r="C10825" t="s">
        <v>34649</v>
      </c>
      <c r="D10825">
        <v>1</v>
      </c>
      <c r="E10825" t="s">
        <v>13</v>
      </c>
      <c r="F10825" t="s">
        <v>13</v>
      </c>
      <c r="J10825" t="s">
        <v>34650</v>
      </c>
    </row>
    <row r="10826" spans="1:10" ht="16" x14ac:dyDescent="0.2">
      <c r="A10826" t="s">
        <v>34651</v>
      </c>
      <c r="B10826" t="s">
        <v>34652</v>
      </c>
      <c r="C10826" t="s">
        <v>34653</v>
      </c>
      <c r="D10826">
        <v>1</v>
      </c>
      <c r="E10826" t="s">
        <v>13</v>
      </c>
      <c r="F10826" t="s">
        <v>13</v>
      </c>
      <c r="H10826" s="3" t="s">
        <v>34654</v>
      </c>
      <c r="I10826" t="s">
        <v>404</v>
      </c>
      <c r="J10826" t="s">
        <v>34655</v>
      </c>
    </row>
    <row r="10827" spans="1:10" ht="16" x14ac:dyDescent="0.2">
      <c r="A10827" t="s">
        <v>34656</v>
      </c>
      <c r="B10827" t="s">
        <v>34657</v>
      </c>
      <c r="C10827" t="s">
        <v>34658</v>
      </c>
      <c r="D10827">
        <v>2</v>
      </c>
      <c r="E10827" t="s">
        <v>13</v>
      </c>
      <c r="F10827" t="s">
        <v>13</v>
      </c>
      <c r="H10827" s="3" t="s">
        <v>34659</v>
      </c>
      <c r="I10827" t="s">
        <v>90</v>
      </c>
      <c r="J10827" t="s">
        <v>34660</v>
      </c>
    </row>
    <row r="10828" spans="1:10" ht="16" x14ac:dyDescent="0.2">
      <c r="A10828" t="s">
        <v>34661</v>
      </c>
      <c r="B10828" t="s">
        <v>34662</v>
      </c>
      <c r="C10828" t="s">
        <v>34663</v>
      </c>
      <c r="D10828">
        <v>1</v>
      </c>
      <c r="E10828" t="s">
        <v>13</v>
      </c>
      <c r="F10828" t="s">
        <v>13</v>
      </c>
      <c r="H10828" s="3" t="s">
        <v>34664</v>
      </c>
      <c r="I10828" t="s">
        <v>62</v>
      </c>
      <c r="J10828" t="s">
        <v>34665</v>
      </c>
    </row>
    <row r="10829" spans="1:10" ht="16" x14ac:dyDescent="0.2">
      <c r="A10829" t="s">
        <v>34661</v>
      </c>
      <c r="B10829" t="s">
        <v>34666</v>
      </c>
      <c r="C10829" t="s">
        <v>34667</v>
      </c>
      <c r="D10829">
        <v>2</v>
      </c>
      <c r="E10829" t="s">
        <v>13</v>
      </c>
      <c r="F10829" t="s">
        <v>13</v>
      </c>
      <c r="H10829" s="3" t="s">
        <v>34664</v>
      </c>
      <c r="I10829" t="s">
        <v>62</v>
      </c>
      <c r="J10829" t="s">
        <v>34665</v>
      </c>
    </row>
    <row r="10830" spans="1:10" ht="16" x14ac:dyDescent="0.2">
      <c r="A10830" t="s">
        <v>34661</v>
      </c>
      <c r="B10830" t="s">
        <v>34668</v>
      </c>
      <c r="C10830" t="s">
        <v>34669</v>
      </c>
      <c r="D10830">
        <v>3</v>
      </c>
      <c r="E10830" t="s">
        <v>13</v>
      </c>
      <c r="F10830" t="s">
        <v>13</v>
      </c>
      <c r="H10830" s="3" t="s">
        <v>34664</v>
      </c>
      <c r="I10830" t="s">
        <v>62</v>
      </c>
      <c r="J10830" t="s">
        <v>34665</v>
      </c>
    </row>
    <row r="10831" spans="1:10" ht="16" x14ac:dyDescent="0.2">
      <c r="A10831" t="s">
        <v>34670</v>
      </c>
      <c r="B10831" t="s">
        <v>34671</v>
      </c>
      <c r="C10831" t="s">
        <v>34672</v>
      </c>
      <c r="D10831">
        <v>1</v>
      </c>
      <c r="E10831" t="s">
        <v>13</v>
      </c>
      <c r="F10831" t="s">
        <v>13</v>
      </c>
      <c r="H10831" s="3" t="s">
        <v>34673</v>
      </c>
      <c r="I10831" t="s">
        <v>62</v>
      </c>
      <c r="J10831" t="s">
        <v>34674</v>
      </c>
    </row>
    <row r="10832" spans="1:10" x14ac:dyDescent="0.2">
      <c r="A10832" t="s">
        <v>34675</v>
      </c>
      <c r="B10832" t="s">
        <v>34676</v>
      </c>
      <c r="C10832" t="s">
        <v>34677</v>
      </c>
      <c r="D10832">
        <v>1</v>
      </c>
      <c r="E10832" t="s">
        <v>13</v>
      </c>
      <c r="F10832" t="s">
        <v>13</v>
      </c>
      <c r="J10832" t="s">
        <v>34678</v>
      </c>
    </row>
    <row r="10833" spans="1:10" x14ac:dyDescent="0.2">
      <c r="A10833" t="s">
        <v>34675</v>
      </c>
      <c r="B10833" t="s">
        <v>34679</v>
      </c>
      <c r="C10833" t="s">
        <v>34680</v>
      </c>
      <c r="D10833">
        <v>2</v>
      </c>
      <c r="E10833" t="s">
        <v>13</v>
      </c>
      <c r="F10833" t="s">
        <v>13</v>
      </c>
      <c r="J10833" t="s">
        <v>34678</v>
      </c>
    </row>
    <row r="10834" spans="1:10" x14ac:dyDescent="0.2">
      <c r="A10834" t="s">
        <v>34681</v>
      </c>
      <c r="B10834" t="s">
        <v>34682</v>
      </c>
      <c r="C10834" t="s">
        <v>34683</v>
      </c>
      <c r="D10834">
        <v>1</v>
      </c>
      <c r="E10834" t="s">
        <v>13</v>
      </c>
      <c r="F10834" t="s">
        <v>13</v>
      </c>
      <c r="J10834" t="s">
        <v>34684</v>
      </c>
    </row>
    <row r="10835" spans="1:10" x14ac:dyDescent="0.2">
      <c r="A10835" t="s">
        <v>34638</v>
      </c>
      <c r="B10835" t="s">
        <v>34685</v>
      </c>
      <c r="C10835" t="s">
        <v>34686</v>
      </c>
      <c r="D10835">
        <v>3</v>
      </c>
      <c r="E10835" t="s">
        <v>13</v>
      </c>
      <c r="F10835" t="s">
        <v>13</v>
      </c>
      <c r="J10835" t="s">
        <v>34641</v>
      </c>
    </row>
    <row r="10836" spans="1:10" x14ac:dyDescent="0.2">
      <c r="A10836" t="s">
        <v>34687</v>
      </c>
      <c r="B10836" t="s">
        <v>34688</v>
      </c>
      <c r="C10836" t="s">
        <v>34689</v>
      </c>
      <c r="D10836">
        <v>1</v>
      </c>
      <c r="E10836" t="s">
        <v>13</v>
      </c>
      <c r="F10836" t="s">
        <v>13</v>
      </c>
      <c r="J10836" t="s">
        <v>34690</v>
      </c>
    </row>
    <row r="10837" spans="1:10" ht="16" x14ac:dyDescent="0.2">
      <c r="A10837" t="s">
        <v>34691</v>
      </c>
      <c r="B10837" t="s">
        <v>34692</v>
      </c>
      <c r="C10837" t="s">
        <v>34693</v>
      </c>
      <c r="D10837">
        <v>2</v>
      </c>
      <c r="E10837" t="s">
        <v>13</v>
      </c>
      <c r="F10837" t="s">
        <v>13</v>
      </c>
      <c r="H10837" s="3" t="s">
        <v>34694</v>
      </c>
      <c r="I10837" t="s">
        <v>62</v>
      </c>
      <c r="J10837" t="s">
        <v>34695</v>
      </c>
    </row>
    <row r="10838" spans="1:10" ht="16" x14ac:dyDescent="0.2">
      <c r="A10838" t="s">
        <v>34696</v>
      </c>
      <c r="B10838" t="s">
        <v>34697</v>
      </c>
      <c r="C10838" t="s">
        <v>34698</v>
      </c>
      <c r="D10838">
        <v>1</v>
      </c>
      <c r="E10838" t="s">
        <v>13</v>
      </c>
      <c r="F10838" t="s">
        <v>13</v>
      </c>
      <c r="H10838" s="3" t="s">
        <v>34699</v>
      </c>
      <c r="I10838" t="s">
        <v>62</v>
      </c>
      <c r="J10838" t="s">
        <v>34700</v>
      </c>
    </row>
    <row r="10839" spans="1:10" x14ac:dyDescent="0.2">
      <c r="A10839" t="s">
        <v>34701</v>
      </c>
      <c r="B10839" t="s">
        <v>34702</v>
      </c>
      <c r="C10839" t="s">
        <v>34703</v>
      </c>
      <c r="D10839">
        <v>1</v>
      </c>
      <c r="E10839" t="s">
        <v>13</v>
      </c>
      <c r="F10839" t="s">
        <v>13</v>
      </c>
      <c r="J10839" t="s">
        <v>34704</v>
      </c>
    </row>
    <row r="10840" spans="1:10" x14ac:dyDescent="0.2">
      <c r="A10840" t="s">
        <v>34701</v>
      </c>
      <c r="B10840" t="s">
        <v>34705</v>
      </c>
      <c r="C10840" t="s">
        <v>34706</v>
      </c>
      <c r="D10840">
        <v>2</v>
      </c>
      <c r="E10840" t="s">
        <v>13</v>
      </c>
      <c r="F10840" t="s">
        <v>13</v>
      </c>
      <c r="J10840" t="s">
        <v>34704</v>
      </c>
    </row>
    <row r="10841" spans="1:10" x14ac:dyDescent="0.2">
      <c r="A10841" t="s">
        <v>34707</v>
      </c>
      <c r="B10841" t="s">
        <v>34708</v>
      </c>
      <c r="C10841" t="s">
        <v>34709</v>
      </c>
      <c r="D10841">
        <v>1</v>
      </c>
      <c r="E10841" t="s">
        <v>13</v>
      </c>
      <c r="F10841" t="s">
        <v>13</v>
      </c>
      <c r="J10841" t="s">
        <v>34710</v>
      </c>
    </row>
    <row r="10842" spans="1:10" ht="16" x14ac:dyDescent="0.2">
      <c r="A10842" t="s">
        <v>34711</v>
      </c>
      <c r="B10842" t="s">
        <v>34712</v>
      </c>
      <c r="C10842" t="s">
        <v>34713</v>
      </c>
      <c r="D10842">
        <v>4</v>
      </c>
      <c r="E10842" t="s">
        <v>13</v>
      </c>
      <c r="F10842" t="s">
        <v>13</v>
      </c>
      <c r="H10842" s="3" t="s">
        <v>34714</v>
      </c>
      <c r="I10842" t="s">
        <v>62</v>
      </c>
      <c r="J10842" t="s">
        <v>34715</v>
      </c>
    </row>
    <row r="10843" spans="1:10" x14ac:dyDescent="0.2">
      <c r="A10843" t="s">
        <v>34716</v>
      </c>
      <c r="B10843" t="s">
        <v>34717</v>
      </c>
      <c r="C10843" t="s">
        <v>34718</v>
      </c>
      <c r="D10843">
        <v>1</v>
      </c>
      <c r="E10843" t="s">
        <v>13</v>
      </c>
      <c r="F10843" t="s">
        <v>13</v>
      </c>
      <c r="J10843" t="s">
        <v>34719</v>
      </c>
    </row>
    <row r="10844" spans="1:10" x14ac:dyDescent="0.2">
      <c r="A10844" t="s">
        <v>34716</v>
      </c>
      <c r="B10844" t="s">
        <v>34720</v>
      </c>
      <c r="C10844" t="s">
        <v>34721</v>
      </c>
      <c r="D10844">
        <v>2</v>
      </c>
      <c r="E10844" t="s">
        <v>13</v>
      </c>
      <c r="F10844" t="s">
        <v>13</v>
      </c>
      <c r="J10844" t="s">
        <v>34719</v>
      </c>
    </row>
    <row r="10845" spans="1:10" x14ac:dyDescent="0.2">
      <c r="A10845" t="s">
        <v>34722</v>
      </c>
      <c r="B10845" t="s">
        <v>34723</v>
      </c>
      <c r="C10845" t="s">
        <v>34724</v>
      </c>
      <c r="D10845">
        <v>1</v>
      </c>
      <c r="E10845" t="s">
        <v>13</v>
      </c>
      <c r="F10845" t="s">
        <v>13</v>
      </c>
      <c r="J10845" t="s">
        <v>34725</v>
      </c>
    </row>
    <row r="10846" spans="1:10" x14ac:dyDescent="0.2">
      <c r="A10846" t="s">
        <v>34722</v>
      </c>
      <c r="B10846" t="s">
        <v>34726</v>
      </c>
      <c r="C10846" t="s">
        <v>34727</v>
      </c>
      <c r="D10846">
        <v>2</v>
      </c>
      <c r="E10846" t="s">
        <v>13</v>
      </c>
      <c r="F10846" t="s">
        <v>13</v>
      </c>
      <c r="J10846" t="s">
        <v>34725</v>
      </c>
    </row>
    <row r="10847" spans="1:10" x14ac:dyDescent="0.2">
      <c r="A10847" t="s">
        <v>34722</v>
      </c>
      <c r="B10847" t="s">
        <v>34728</v>
      </c>
      <c r="C10847" t="s">
        <v>34729</v>
      </c>
      <c r="D10847">
        <v>3</v>
      </c>
      <c r="E10847" t="s">
        <v>13</v>
      </c>
      <c r="F10847" t="s">
        <v>13</v>
      </c>
      <c r="J10847" t="s">
        <v>34725</v>
      </c>
    </row>
    <row r="10848" spans="1:10" x14ac:dyDescent="0.2">
      <c r="A10848" t="s">
        <v>34638</v>
      </c>
      <c r="B10848" t="s">
        <v>34730</v>
      </c>
      <c r="C10848" t="s">
        <v>34731</v>
      </c>
      <c r="D10848">
        <v>1</v>
      </c>
      <c r="E10848" t="s">
        <v>13</v>
      </c>
      <c r="F10848" t="s">
        <v>13</v>
      </c>
      <c r="J10848" t="s">
        <v>34641</v>
      </c>
    </row>
    <row r="10849" spans="1:10" x14ac:dyDescent="0.2">
      <c r="A10849" t="s">
        <v>34687</v>
      </c>
      <c r="B10849" t="s">
        <v>34732</v>
      </c>
      <c r="C10849" t="s">
        <v>34733</v>
      </c>
      <c r="D10849">
        <v>2</v>
      </c>
      <c r="E10849" t="s">
        <v>13</v>
      </c>
      <c r="F10849" t="s">
        <v>13</v>
      </c>
      <c r="J10849" t="s">
        <v>34690</v>
      </c>
    </row>
    <row r="10850" spans="1:10" x14ac:dyDescent="0.2">
      <c r="A10850" t="s">
        <v>34734</v>
      </c>
      <c r="B10850" t="s">
        <v>19457</v>
      </c>
      <c r="C10850" t="s">
        <v>19458</v>
      </c>
      <c r="D10850">
        <v>1</v>
      </c>
      <c r="E10850" t="s">
        <v>13</v>
      </c>
      <c r="F10850" t="s">
        <v>13</v>
      </c>
      <c r="J10850" t="s">
        <v>34735</v>
      </c>
    </row>
    <row r="10851" spans="1:10" x14ac:dyDescent="0.2">
      <c r="A10851" t="s">
        <v>34736</v>
      </c>
      <c r="B10851" t="s">
        <v>34737</v>
      </c>
      <c r="C10851" t="s">
        <v>34738</v>
      </c>
      <c r="D10851">
        <v>1</v>
      </c>
      <c r="E10851" t="s">
        <v>13</v>
      </c>
      <c r="F10851" t="s">
        <v>13</v>
      </c>
      <c r="J10851" t="s">
        <v>34739</v>
      </c>
    </row>
    <row r="10852" spans="1:10" x14ac:dyDescent="0.2">
      <c r="A10852" t="s">
        <v>34740</v>
      </c>
      <c r="B10852" t="s">
        <v>34741</v>
      </c>
      <c r="C10852" t="s">
        <v>34742</v>
      </c>
      <c r="D10852">
        <v>1</v>
      </c>
      <c r="E10852" t="s">
        <v>13</v>
      </c>
      <c r="F10852" t="s">
        <v>13</v>
      </c>
      <c r="J10852" t="s">
        <v>34743</v>
      </c>
    </row>
    <row r="10853" spans="1:10" ht="16" x14ac:dyDescent="0.2">
      <c r="A10853" t="s">
        <v>34744</v>
      </c>
      <c r="B10853" t="s">
        <v>24629</v>
      </c>
      <c r="C10853" t="s">
        <v>24630</v>
      </c>
      <c r="D10853">
        <v>2</v>
      </c>
      <c r="E10853" t="s">
        <v>13</v>
      </c>
      <c r="F10853" t="s">
        <v>13</v>
      </c>
      <c r="H10853" s="3" t="s">
        <v>21358</v>
      </c>
      <c r="I10853" t="s">
        <v>90</v>
      </c>
      <c r="J10853" t="s">
        <v>24635</v>
      </c>
    </row>
    <row r="10854" spans="1:10" ht="16" x14ac:dyDescent="0.2">
      <c r="A10854" t="s">
        <v>34744</v>
      </c>
      <c r="B10854" t="s">
        <v>21355</v>
      </c>
      <c r="C10854" t="s">
        <v>21356</v>
      </c>
      <c r="D10854">
        <v>3</v>
      </c>
      <c r="E10854" t="s">
        <v>13</v>
      </c>
      <c r="F10854" t="s">
        <v>13</v>
      </c>
      <c r="H10854" s="3" t="s">
        <v>21358</v>
      </c>
      <c r="I10854" t="s">
        <v>90</v>
      </c>
      <c r="J10854" t="s">
        <v>24635</v>
      </c>
    </row>
    <row r="10855" spans="1:10" x14ac:dyDescent="0.2">
      <c r="A10855" t="s">
        <v>34745</v>
      </c>
      <c r="B10855" t="s">
        <v>34746</v>
      </c>
      <c r="C10855" t="s">
        <v>34747</v>
      </c>
      <c r="D10855">
        <v>1</v>
      </c>
      <c r="E10855" t="s">
        <v>13</v>
      </c>
      <c r="F10855" t="s">
        <v>13</v>
      </c>
      <c r="J10855" t="s">
        <v>34748</v>
      </c>
    </row>
    <row r="10856" spans="1:10" x14ac:dyDescent="0.2">
      <c r="A10856" t="s">
        <v>34749</v>
      </c>
      <c r="B10856" t="s">
        <v>34746</v>
      </c>
      <c r="C10856" t="s">
        <v>34747</v>
      </c>
      <c r="D10856">
        <v>1</v>
      </c>
      <c r="E10856" t="s">
        <v>13</v>
      </c>
      <c r="F10856" t="s">
        <v>13</v>
      </c>
      <c r="J10856" t="s">
        <v>34750</v>
      </c>
    </row>
    <row r="10857" spans="1:10" x14ac:dyDescent="0.2">
      <c r="A10857" t="s">
        <v>34751</v>
      </c>
      <c r="B10857" t="s">
        <v>34752</v>
      </c>
      <c r="C10857" t="s">
        <v>34753</v>
      </c>
      <c r="D10857">
        <v>3</v>
      </c>
      <c r="E10857" t="s">
        <v>13</v>
      </c>
      <c r="F10857" t="s">
        <v>13</v>
      </c>
      <c r="J10857" t="s">
        <v>34754</v>
      </c>
    </row>
    <row r="10858" spans="1:10" ht="16" x14ac:dyDescent="0.2">
      <c r="A10858" t="s">
        <v>9982</v>
      </c>
      <c r="B10858" t="s">
        <v>34755</v>
      </c>
      <c r="C10858" t="s">
        <v>34756</v>
      </c>
      <c r="D10858">
        <v>4</v>
      </c>
      <c r="E10858" t="s">
        <v>13</v>
      </c>
      <c r="F10858" t="s">
        <v>13</v>
      </c>
      <c r="H10858" s="3" t="s">
        <v>34757</v>
      </c>
      <c r="I10858" t="s">
        <v>62</v>
      </c>
      <c r="J10858" t="s">
        <v>9987</v>
      </c>
    </row>
    <row r="10859" spans="1:10" x14ac:dyDescent="0.2">
      <c r="A10859" t="s">
        <v>34758</v>
      </c>
      <c r="B10859" t="s">
        <v>10354</v>
      </c>
      <c r="C10859" t="s">
        <v>10355</v>
      </c>
      <c r="D10859">
        <v>1</v>
      </c>
      <c r="E10859" t="s">
        <v>13</v>
      </c>
      <c r="F10859" t="s">
        <v>13</v>
      </c>
      <c r="J10859" t="s">
        <v>34759</v>
      </c>
    </row>
    <row r="10860" spans="1:10" x14ac:dyDescent="0.2">
      <c r="A10860" t="s">
        <v>34758</v>
      </c>
      <c r="B10860" t="s">
        <v>34760</v>
      </c>
      <c r="C10860" t="s">
        <v>34761</v>
      </c>
      <c r="D10860">
        <v>2</v>
      </c>
      <c r="E10860" t="s">
        <v>13</v>
      </c>
      <c r="F10860" t="s">
        <v>13</v>
      </c>
      <c r="J10860" t="s">
        <v>34759</v>
      </c>
    </row>
    <row r="10861" spans="1:10" x14ac:dyDescent="0.2">
      <c r="A10861" t="s">
        <v>34758</v>
      </c>
      <c r="B10861" t="s">
        <v>34762</v>
      </c>
      <c r="C10861" t="s">
        <v>34763</v>
      </c>
      <c r="D10861">
        <v>3</v>
      </c>
      <c r="E10861" t="s">
        <v>13</v>
      </c>
      <c r="F10861" t="s">
        <v>13</v>
      </c>
      <c r="J10861" t="s">
        <v>34759</v>
      </c>
    </row>
    <row r="10862" spans="1:10" ht="16" x14ac:dyDescent="0.2">
      <c r="A10862" t="s">
        <v>34764</v>
      </c>
      <c r="B10862" t="s">
        <v>34765</v>
      </c>
      <c r="C10862" t="s">
        <v>34766</v>
      </c>
      <c r="D10862">
        <v>1</v>
      </c>
      <c r="E10862" t="s">
        <v>13</v>
      </c>
      <c r="F10862" t="s">
        <v>13</v>
      </c>
      <c r="H10862" s="3" t="s">
        <v>34767</v>
      </c>
      <c r="I10862" t="s">
        <v>21964</v>
      </c>
      <c r="J10862" t="s">
        <v>34768</v>
      </c>
    </row>
    <row r="10863" spans="1:10" x14ac:dyDescent="0.2">
      <c r="A10863" t="s">
        <v>34769</v>
      </c>
      <c r="B10863" t="s">
        <v>29103</v>
      </c>
      <c r="C10863" t="s">
        <v>34770</v>
      </c>
      <c r="D10863">
        <v>1</v>
      </c>
      <c r="E10863" t="s">
        <v>13</v>
      </c>
      <c r="F10863" t="s">
        <v>13</v>
      </c>
      <c r="J10863" t="s">
        <v>34771</v>
      </c>
    </row>
    <row r="10864" spans="1:10" x14ac:dyDescent="0.2">
      <c r="A10864" t="s">
        <v>34772</v>
      </c>
      <c r="B10864" t="s">
        <v>34773</v>
      </c>
      <c r="C10864" t="s">
        <v>34774</v>
      </c>
      <c r="D10864">
        <v>1</v>
      </c>
      <c r="E10864" t="s">
        <v>13</v>
      </c>
      <c r="F10864" t="s">
        <v>13</v>
      </c>
      <c r="J10864" t="s">
        <v>34775</v>
      </c>
    </row>
    <row r="10865" spans="1:10" ht="16" x14ac:dyDescent="0.2">
      <c r="A10865" t="s">
        <v>34744</v>
      </c>
      <c r="B10865" t="s">
        <v>34776</v>
      </c>
      <c r="C10865" t="s">
        <v>34777</v>
      </c>
      <c r="D10865">
        <v>1</v>
      </c>
      <c r="E10865" t="s">
        <v>13</v>
      </c>
      <c r="F10865" t="s">
        <v>13</v>
      </c>
      <c r="H10865" s="3" t="s">
        <v>21358</v>
      </c>
      <c r="I10865" t="s">
        <v>90</v>
      </c>
      <c r="J10865" t="s">
        <v>24635</v>
      </c>
    </row>
    <row r="10866" spans="1:10" ht="16" x14ac:dyDescent="0.2">
      <c r="A10866" t="s">
        <v>21244</v>
      </c>
      <c r="B10866" t="s">
        <v>13329</v>
      </c>
      <c r="C10866" t="s">
        <v>34778</v>
      </c>
      <c r="D10866">
        <v>1</v>
      </c>
      <c r="E10866" t="s">
        <v>13</v>
      </c>
      <c r="F10866" t="s">
        <v>13</v>
      </c>
      <c r="H10866" s="3" t="s">
        <v>34779</v>
      </c>
      <c r="I10866" t="s">
        <v>69</v>
      </c>
      <c r="J10866" t="s">
        <v>21249</v>
      </c>
    </row>
    <row r="10867" spans="1:10" ht="16" x14ac:dyDescent="0.2">
      <c r="A10867" t="s">
        <v>21244</v>
      </c>
      <c r="B10867" t="s">
        <v>34780</v>
      </c>
      <c r="C10867" t="s">
        <v>34781</v>
      </c>
      <c r="D10867">
        <v>4</v>
      </c>
      <c r="E10867" t="s">
        <v>13</v>
      </c>
      <c r="F10867" t="s">
        <v>13</v>
      </c>
      <c r="H10867" s="3" t="s">
        <v>34779</v>
      </c>
      <c r="I10867" t="s">
        <v>69</v>
      </c>
      <c r="J10867" t="s">
        <v>21249</v>
      </c>
    </row>
    <row r="10868" spans="1:10" ht="16" x14ac:dyDescent="0.2">
      <c r="A10868" t="s">
        <v>21244</v>
      </c>
      <c r="B10868" t="s">
        <v>34782</v>
      </c>
      <c r="C10868" t="s">
        <v>34783</v>
      </c>
      <c r="D10868">
        <v>5</v>
      </c>
      <c r="E10868" t="s">
        <v>13</v>
      </c>
      <c r="F10868" t="s">
        <v>13</v>
      </c>
      <c r="H10868" s="3" t="s">
        <v>34784</v>
      </c>
      <c r="I10868" t="s">
        <v>69</v>
      </c>
      <c r="J10868" t="s">
        <v>21249</v>
      </c>
    </row>
    <row r="10869" spans="1:10" ht="16" x14ac:dyDescent="0.2">
      <c r="A10869" t="s">
        <v>34785</v>
      </c>
      <c r="B10869" t="s">
        <v>34786</v>
      </c>
      <c r="C10869" t="s">
        <v>34787</v>
      </c>
      <c r="D10869">
        <v>2</v>
      </c>
      <c r="E10869" t="s">
        <v>13</v>
      </c>
      <c r="F10869" t="s">
        <v>13</v>
      </c>
      <c r="H10869" s="3" t="s">
        <v>34788</v>
      </c>
      <c r="I10869" t="s">
        <v>423</v>
      </c>
      <c r="J10869" t="s">
        <v>34789</v>
      </c>
    </row>
    <row r="10870" spans="1:10" ht="16" x14ac:dyDescent="0.2">
      <c r="A10870" t="s">
        <v>34790</v>
      </c>
      <c r="B10870" t="s">
        <v>34791</v>
      </c>
      <c r="C10870" t="s">
        <v>34792</v>
      </c>
      <c r="D10870">
        <v>1</v>
      </c>
      <c r="E10870" t="s">
        <v>13</v>
      </c>
      <c r="F10870" t="s">
        <v>13</v>
      </c>
      <c r="H10870" s="3" t="s">
        <v>34793</v>
      </c>
      <c r="I10870" t="s">
        <v>262</v>
      </c>
      <c r="J10870" t="s">
        <v>34794</v>
      </c>
    </row>
    <row r="10871" spans="1:10" ht="16" x14ac:dyDescent="0.2">
      <c r="A10871" t="s">
        <v>34790</v>
      </c>
      <c r="B10871" t="s">
        <v>34795</v>
      </c>
      <c r="C10871" t="s">
        <v>34796</v>
      </c>
      <c r="D10871">
        <v>2</v>
      </c>
      <c r="E10871" t="s">
        <v>13</v>
      </c>
      <c r="F10871" t="s">
        <v>13</v>
      </c>
      <c r="H10871" s="3" t="s">
        <v>34797</v>
      </c>
      <c r="I10871" t="s">
        <v>817</v>
      </c>
      <c r="J10871" t="s">
        <v>34794</v>
      </c>
    </row>
    <row r="10872" spans="1:10" ht="16" x14ac:dyDescent="0.2">
      <c r="A10872" t="s">
        <v>34798</v>
      </c>
      <c r="B10872" t="s">
        <v>34799</v>
      </c>
      <c r="C10872" t="s">
        <v>34800</v>
      </c>
      <c r="D10872">
        <v>1</v>
      </c>
      <c r="E10872" t="s">
        <v>13</v>
      </c>
      <c r="F10872" t="s">
        <v>13</v>
      </c>
      <c r="H10872" s="3" t="s">
        <v>34801</v>
      </c>
      <c r="I10872" t="s">
        <v>7603</v>
      </c>
      <c r="J10872" t="s">
        <v>34802</v>
      </c>
    </row>
    <row r="10873" spans="1:10" x14ac:dyDescent="0.2">
      <c r="A10873" t="s">
        <v>34803</v>
      </c>
      <c r="B10873" t="s">
        <v>34804</v>
      </c>
      <c r="C10873" t="s">
        <v>34805</v>
      </c>
      <c r="D10873">
        <v>1</v>
      </c>
      <c r="E10873" t="s">
        <v>13</v>
      </c>
      <c r="F10873" t="s">
        <v>13</v>
      </c>
      <c r="J10873" t="s">
        <v>34806</v>
      </c>
    </row>
    <row r="10874" spans="1:10" x14ac:dyDescent="0.2">
      <c r="A10874" t="s">
        <v>34807</v>
      </c>
      <c r="B10874" t="s">
        <v>34808</v>
      </c>
      <c r="C10874" t="s">
        <v>34809</v>
      </c>
      <c r="D10874">
        <v>1</v>
      </c>
      <c r="E10874" t="s">
        <v>13</v>
      </c>
      <c r="F10874" t="s">
        <v>13</v>
      </c>
      <c r="J10874" t="s">
        <v>34810</v>
      </c>
    </row>
    <row r="10875" spans="1:10" ht="16" x14ac:dyDescent="0.2">
      <c r="A10875" t="s">
        <v>24634</v>
      </c>
      <c r="B10875" t="s">
        <v>34776</v>
      </c>
      <c r="C10875" t="s">
        <v>34777</v>
      </c>
      <c r="D10875">
        <v>4</v>
      </c>
      <c r="E10875" t="s">
        <v>13</v>
      </c>
      <c r="F10875" t="s">
        <v>13</v>
      </c>
      <c r="H10875" s="3" t="s">
        <v>21358</v>
      </c>
      <c r="I10875" t="s">
        <v>90</v>
      </c>
      <c r="J10875" t="s">
        <v>24635</v>
      </c>
    </row>
    <row r="10876" spans="1:10" x14ac:dyDescent="0.2">
      <c r="A10876" t="s">
        <v>34811</v>
      </c>
      <c r="B10876" t="s">
        <v>34812</v>
      </c>
      <c r="C10876" t="s">
        <v>34813</v>
      </c>
      <c r="D10876">
        <v>1</v>
      </c>
      <c r="E10876" t="s">
        <v>13</v>
      </c>
      <c r="F10876" t="s">
        <v>13</v>
      </c>
      <c r="J10876" t="s">
        <v>34814</v>
      </c>
    </row>
    <row r="10877" spans="1:10" x14ac:dyDescent="0.2">
      <c r="A10877" t="s">
        <v>17233</v>
      </c>
      <c r="B10877" t="s">
        <v>34815</v>
      </c>
      <c r="C10877" t="s">
        <v>34816</v>
      </c>
      <c r="D10877">
        <v>1</v>
      </c>
      <c r="E10877" t="s">
        <v>13</v>
      </c>
      <c r="F10877" t="s">
        <v>13</v>
      </c>
      <c r="J10877" t="s">
        <v>17237</v>
      </c>
    </row>
    <row r="10878" spans="1:10" x14ac:dyDescent="0.2">
      <c r="A10878" t="s">
        <v>34817</v>
      </c>
      <c r="B10878" t="s">
        <v>34818</v>
      </c>
      <c r="C10878" t="s">
        <v>34819</v>
      </c>
      <c r="D10878">
        <v>1</v>
      </c>
      <c r="E10878" t="s">
        <v>13</v>
      </c>
      <c r="F10878" t="s">
        <v>13</v>
      </c>
      <c r="J10878" t="s">
        <v>34820</v>
      </c>
    </row>
    <row r="10879" spans="1:10" ht="16" x14ac:dyDescent="0.2">
      <c r="A10879" t="s">
        <v>21244</v>
      </c>
      <c r="B10879" t="s">
        <v>34821</v>
      </c>
      <c r="C10879" t="s">
        <v>34822</v>
      </c>
      <c r="D10879">
        <v>3</v>
      </c>
      <c r="E10879" t="s">
        <v>13</v>
      </c>
      <c r="F10879" t="s">
        <v>13</v>
      </c>
      <c r="H10879" s="3" t="s">
        <v>34779</v>
      </c>
      <c r="I10879" t="s">
        <v>69</v>
      </c>
      <c r="J10879" t="s">
        <v>21249</v>
      </c>
    </row>
    <row r="10880" spans="1:10" ht="16" x14ac:dyDescent="0.2">
      <c r="A10880" t="s">
        <v>34823</v>
      </c>
      <c r="B10880" t="s">
        <v>34824</v>
      </c>
      <c r="C10880" t="s">
        <v>34825</v>
      </c>
      <c r="D10880">
        <v>4</v>
      </c>
      <c r="E10880" t="s">
        <v>13</v>
      </c>
      <c r="F10880" t="s">
        <v>13</v>
      </c>
      <c r="H10880" s="3" t="s">
        <v>34826</v>
      </c>
      <c r="I10880" t="s">
        <v>62</v>
      </c>
      <c r="J10880" t="s">
        <v>34827</v>
      </c>
    </row>
    <row r="10881" spans="1:10" x14ac:dyDescent="0.2">
      <c r="A10881" t="s">
        <v>19467</v>
      </c>
      <c r="B10881" t="s">
        <v>34828</v>
      </c>
      <c r="C10881" t="s">
        <v>34829</v>
      </c>
      <c r="D10881">
        <v>1</v>
      </c>
      <c r="E10881" t="s">
        <v>13</v>
      </c>
      <c r="F10881" t="s">
        <v>13</v>
      </c>
      <c r="J10881" t="s">
        <v>19472</v>
      </c>
    </row>
    <row r="10882" spans="1:10" ht="32" x14ac:dyDescent="0.2">
      <c r="A10882" t="s">
        <v>34830</v>
      </c>
      <c r="B10882" t="s">
        <v>34831</v>
      </c>
      <c r="C10882" t="s">
        <v>34832</v>
      </c>
      <c r="D10882">
        <v>1</v>
      </c>
      <c r="E10882" t="s">
        <v>13</v>
      </c>
      <c r="F10882" t="s">
        <v>13</v>
      </c>
      <c r="H10882" s="3" t="s">
        <v>33859</v>
      </c>
      <c r="I10882" t="s">
        <v>404</v>
      </c>
      <c r="J10882" t="s">
        <v>34833</v>
      </c>
    </row>
    <row r="10883" spans="1:10" ht="16" x14ac:dyDescent="0.2">
      <c r="A10883" t="s">
        <v>34352</v>
      </c>
      <c r="B10883" t="s">
        <v>21745</v>
      </c>
      <c r="C10883" t="s">
        <v>21746</v>
      </c>
      <c r="D10883">
        <v>4</v>
      </c>
      <c r="E10883" t="s">
        <v>13</v>
      </c>
      <c r="F10883" t="s">
        <v>13</v>
      </c>
      <c r="H10883" s="3" t="s">
        <v>34355</v>
      </c>
      <c r="I10883" t="s">
        <v>62</v>
      </c>
      <c r="J10883" t="s">
        <v>34356</v>
      </c>
    </row>
    <row r="10884" spans="1:10" ht="16" x14ac:dyDescent="0.2">
      <c r="A10884" t="s">
        <v>34834</v>
      </c>
      <c r="B10884" t="s">
        <v>34835</v>
      </c>
      <c r="C10884" t="s">
        <v>34836</v>
      </c>
      <c r="D10884">
        <v>1</v>
      </c>
      <c r="E10884" t="s">
        <v>13</v>
      </c>
      <c r="F10884" t="s">
        <v>13</v>
      </c>
      <c r="H10884" s="3" t="s">
        <v>34837</v>
      </c>
      <c r="I10884" t="s">
        <v>817</v>
      </c>
      <c r="J10884" t="s">
        <v>34838</v>
      </c>
    </row>
    <row r="10885" spans="1:10" x14ac:dyDescent="0.2">
      <c r="A10885" t="s">
        <v>34834</v>
      </c>
      <c r="B10885" t="s">
        <v>34839</v>
      </c>
      <c r="C10885" t="s">
        <v>34840</v>
      </c>
      <c r="D10885">
        <v>2</v>
      </c>
      <c r="E10885" t="s">
        <v>13</v>
      </c>
      <c r="F10885" t="s">
        <v>13</v>
      </c>
      <c r="J10885" t="s">
        <v>34838</v>
      </c>
    </row>
    <row r="10886" spans="1:10" x14ac:dyDescent="0.2">
      <c r="A10886" t="s">
        <v>34834</v>
      </c>
      <c r="B10886" t="s">
        <v>34841</v>
      </c>
      <c r="C10886" t="s">
        <v>34842</v>
      </c>
      <c r="D10886">
        <v>3</v>
      </c>
      <c r="E10886" t="s">
        <v>13</v>
      </c>
      <c r="F10886" t="s">
        <v>13</v>
      </c>
      <c r="J10886" t="s">
        <v>34838</v>
      </c>
    </row>
    <row r="10887" spans="1:10" x14ac:dyDescent="0.2">
      <c r="A10887" t="s">
        <v>34834</v>
      </c>
      <c r="B10887" t="s">
        <v>34843</v>
      </c>
      <c r="C10887" t="s">
        <v>34844</v>
      </c>
      <c r="D10887">
        <v>4</v>
      </c>
      <c r="E10887" t="s">
        <v>13</v>
      </c>
      <c r="F10887" t="s">
        <v>13</v>
      </c>
      <c r="J10887" t="s">
        <v>34838</v>
      </c>
    </row>
    <row r="10888" spans="1:10" ht="16" x14ac:dyDescent="0.2">
      <c r="A10888" t="s">
        <v>34845</v>
      </c>
      <c r="B10888" t="s">
        <v>34846</v>
      </c>
      <c r="C10888" t="s">
        <v>34847</v>
      </c>
      <c r="D10888">
        <v>2</v>
      </c>
      <c r="E10888" t="s">
        <v>13</v>
      </c>
      <c r="F10888" t="s">
        <v>13</v>
      </c>
      <c r="H10888" s="3" t="s">
        <v>34848</v>
      </c>
      <c r="I10888" t="s">
        <v>62</v>
      </c>
      <c r="J10888" t="s">
        <v>34849</v>
      </c>
    </row>
    <row r="10889" spans="1:10" ht="16" x14ac:dyDescent="0.2">
      <c r="A10889" t="s">
        <v>24656</v>
      </c>
      <c r="B10889" t="s">
        <v>34776</v>
      </c>
      <c r="C10889" t="s">
        <v>34777</v>
      </c>
      <c r="D10889">
        <v>4</v>
      </c>
      <c r="E10889" t="s">
        <v>13</v>
      </c>
      <c r="F10889" t="s">
        <v>13</v>
      </c>
      <c r="H10889" s="3" t="s">
        <v>21358</v>
      </c>
      <c r="I10889" t="s">
        <v>90</v>
      </c>
      <c r="J10889" t="s">
        <v>21359</v>
      </c>
    </row>
    <row r="10890" spans="1:10" ht="16" x14ac:dyDescent="0.2">
      <c r="A10890" t="s">
        <v>24656</v>
      </c>
      <c r="B10890" t="s">
        <v>21355</v>
      </c>
      <c r="C10890" t="s">
        <v>21356</v>
      </c>
      <c r="D10890">
        <v>6</v>
      </c>
      <c r="E10890" t="s">
        <v>13</v>
      </c>
      <c r="F10890" t="s">
        <v>13</v>
      </c>
      <c r="H10890" s="3" t="s">
        <v>21358</v>
      </c>
      <c r="I10890" t="s">
        <v>90</v>
      </c>
      <c r="J10890" t="s">
        <v>21359</v>
      </c>
    </row>
    <row r="10891" spans="1:10" ht="16" x14ac:dyDescent="0.2">
      <c r="A10891" t="s">
        <v>34850</v>
      </c>
      <c r="B10891" t="s">
        <v>34851</v>
      </c>
      <c r="C10891" t="s">
        <v>34852</v>
      </c>
      <c r="D10891">
        <v>1</v>
      </c>
      <c r="E10891" t="s">
        <v>13</v>
      </c>
      <c r="F10891" t="s">
        <v>13</v>
      </c>
      <c r="H10891" s="3" t="s">
        <v>34853</v>
      </c>
      <c r="I10891" t="s">
        <v>810</v>
      </c>
      <c r="J10891" t="s">
        <v>34854</v>
      </c>
    </row>
    <row r="10892" spans="1:10" ht="16" x14ac:dyDescent="0.2">
      <c r="A10892" t="s">
        <v>34850</v>
      </c>
      <c r="B10892" t="s">
        <v>34855</v>
      </c>
      <c r="C10892" t="s">
        <v>34856</v>
      </c>
      <c r="D10892">
        <v>2</v>
      </c>
      <c r="E10892" t="s">
        <v>13</v>
      </c>
      <c r="F10892" t="s">
        <v>13</v>
      </c>
      <c r="H10892" s="3" t="s">
        <v>34853</v>
      </c>
      <c r="I10892" t="s">
        <v>810</v>
      </c>
      <c r="J10892" t="s">
        <v>34854</v>
      </c>
    </row>
    <row r="10893" spans="1:10" ht="16" x14ac:dyDescent="0.2">
      <c r="A10893" t="s">
        <v>34857</v>
      </c>
      <c r="B10893" t="s">
        <v>34858</v>
      </c>
      <c r="C10893" t="s">
        <v>34859</v>
      </c>
      <c r="D10893">
        <v>1</v>
      </c>
      <c r="E10893" t="s">
        <v>13</v>
      </c>
      <c r="F10893" t="s">
        <v>13</v>
      </c>
      <c r="H10893" s="3" t="s">
        <v>34860</v>
      </c>
      <c r="I10893" t="s">
        <v>62</v>
      </c>
      <c r="J10893" t="s">
        <v>34861</v>
      </c>
    </row>
    <row r="10894" spans="1:10" ht="16" x14ac:dyDescent="0.2">
      <c r="A10894" t="s">
        <v>34862</v>
      </c>
      <c r="B10894" t="s">
        <v>34863</v>
      </c>
      <c r="C10894" t="s">
        <v>34864</v>
      </c>
      <c r="D10894">
        <v>1</v>
      </c>
      <c r="E10894" t="s">
        <v>13</v>
      </c>
      <c r="F10894" t="s">
        <v>13</v>
      </c>
      <c r="H10894" s="3" t="s">
        <v>34865</v>
      </c>
      <c r="I10894" t="s">
        <v>62</v>
      </c>
      <c r="J10894" t="s">
        <v>34866</v>
      </c>
    </row>
    <row r="10895" spans="1:10" x14ac:dyDescent="0.2">
      <c r="A10895" t="s">
        <v>34867</v>
      </c>
      <c r="B10895" t="s">
        <v>25235</v>
      </c>
      <c r="C10895" t="s">
        <v>34868</v>
      </c>
      <c r="D10895">
        <v>1</v>
      </c>
      <c r="E10895" t="s">
        <v>13</v>
      </c>
      <c r="F10895" t="s">
        <v>13</v>
      </c>
      <c r="J10895" t="s">
        <v>34869</v>
      </c>
    </row>
    <row r="10896" spans="1:10" x14ac:dyDescent="0.2">
      <c r="A10896" t="s">
        <v>34870</v>
      </c>
      <c r="B10896" t="s">
        <v>34871</v>
      </c>
      <c r="C10896" t="s">
        <v>34872</v>
      </c>
      <c r="D10896">
        <v>1</v>
      </c>
      <c r="E10896" t="s">
        <v>13</v>
      </c>
      <c r="F10896" t="s">
        <v>13</v>
      </c>
      <c r="J10896" t="s">
        <v>34873</v>
      </c>
    </row>
    <row r="10897" spans="1:10" ht="32" x14ac:dyDescent="0.2">
      <c r="A10897" t="s">
        <v>34874</v>
      </c>
      <c r="B10897" t="s">
        <v>34875</v>
      </c>
      <c r="C10897" t="s">
        <v>34876</v>
      </c>
      <c r="D10897">
        <v>1</v>
      </c>
      <c r="E10897" t="s">
        <v>13</v>
      </c>
      <c r="F10897" t="s">
        <v>13</v>
      </c>
      <c r="H10897" s="3" t="s">
        <v>34877</v>
      </c>
      <c r="I10897" t="s">
        <v>3086</v>
      </c>
      <c r="J10897" t="s">
        <v>34878</v>
      </c>
    </row>
    <row r="10898" spans="1:10" ht="32" x14ac:dyDescent="0.2">
      <c r="A10898" t="s">
        <v>34874</v>
      </c>
      <c r="B10898" t="s">
        <v>34879</v>
      </c>
      <c r="C10898" t="s">
        <v>34880</v>
      </c>
      <c r="D10898">
        <v>3</v>
      </c>
      <c r="E10898" t="s">
        <v>13</v>
      </c>
      <c r="F10898" t="s">
        <v>13</v>
      </c>
      <c r="H10898" s="3" t="s">
        <v>34877</v>
      </c>
      <c r="I10898" t="s">
        <v>3086</v>
      </c>
      <c r="J10898" t="s">
        <v>34878</v>
      </c>
    </row>
    <row r="10899" spans="1:10" ht="16" x14ac:dyDescent="0.2">
      <c r="A10899" t="s">
        <v>34874</v>
      </c>
      <c r="B10899" t="s">
        <v>34881</v>
      </c>
      <c r="C10899" t="s">
        <v>34882</v>
      </c>
      <c r="D10899">
        <v>5</v>
      </c>
      <c r="E10899" t="s">
        <v>13</v>
      </c>
      <c r="F10899" t="s">
        <v>13</v>
      </c>
      <c r="H10899" s="3" t="s">
        <v>34883</v>
      </c>
      <c r="I10899" t="s">
        <v>3086</v>
      </c>
      <c r="J10899" t="s">
        <v>34878</v>
      </c>
    </row>
    <row r="10900" spans="1:10" ht="16" x14ac:dyDescent="0.2">
      <c r="A10900" t="s">
        <v>7784</v>
      </c>
      <c r="B10900" t="s">
        <v>7819</v>
      </c>
      <c r="C10900" t="s">
        <v>7820</v>
      </c>
      <c r="D10900">
        <v>2</v>
      </c>
      <c r="E10900" t="s">
        <v>13</v>
      </c>
      <c r="F10900" t="s">
        <v>13</v>
      </c>
      <c r="H10900" s="3" t="s">
        <v>31463</v>
      </c>
      <c r="I10900" t="s">
        <v>62</v>
      </c>
      <c r="J10900" t="s">
        <v>7790</v>
      </c>
    </row>
    <row r="10901" spans="1:10" ht="16" x14ac:dyDescent="0.2">
      <c r="A10901" t="s">
        <v>7784</v>
      </c>
      <c r="B10901" t="s">
        <v>7835</v>
      </c>
      <c r="C10901" t="s">
        <v>7836</v>
      </c>
      <c r="D10901">
        <v>5</v>
      </c>
      <c r="E10901" t="s">
        <v>13</v>
      </c>
      <c r="F10901" t="s">
        <v>13</v>
      </c>
      <c r="H10901" s="3" t="s">
        <v>33861</v>
      </c>
      <c r="I10901" t="s">
        <v>62</v>
      </c>
      <c r="J10901" t="s">
        <v>7790</v>
      </c>
    </row>
    <row r="10902" spans="1:10" ht="16" x14ac:dyDescent="0.2">
      <c r="A10902" t="s">
        <v>7784</v>
      </c>
      <c r="B10902" t="s">
        <v>7826</v>
      </c>
      <c r="C10902" t="s">
        <v>7827</v>
      </c>
      <c r="D10902">
        <v>6</v>
      </c>
      <c r="E10902" t="s">
        <v>13</v>
      </c>
      <c r="F10902" t="s">
        <v>13</v>
      </c>
      <c r="H10902" s="3" t="s">
        <v>33861</v>
      </c>
      <c r="I10902" t="s">
        <v>62</v>
      </c>
      <c r="J10902" t="s">
        <v>7790</v>
      </c>
    </row>
    <row r="10903" spans="1:10" ht="16" x14ac:dyDescent="0.2">
      <c r="A10903" t="s">
        <v>14305</v>
      </c>
      <c r="B10903" t="s">
        <v>22984</v>
      </c>
      <c r="C10903" t="s">
        <v>34884</v>
      </c>
      <c r="D10903">
        <v>1</v>
      </c>
      <c r="E10903" t="s">
        <v>13</v>
      </c>
      <c r="F10903" t="s">
        <v>13</v>
      </c>
      <c r="H10903" s="3" t="s">
        <v>33604</v>
      </c>
      <c r="I10903" t="s">
        <v>62</v>
      </c>
      <c r="J10903" t="s">
        <v>14307</v>
      </c>
    </row>
    <row r="10904" spans="1:10" ht="16" x14ac:dyDescent="0.2">
      <c r="A10904" t="s">
        <v>14305</v>
      </c>
      <c r="B10904" t="s">
        <v>34003</v>
      </c>
      <c r="C10904" t="s">
        <v>34004</v>
      </c>
      <c r="D10904">
        <v>4</v>
      </c>
      <c r="E10904" t="s">
        <v>13</v>
      </c>
      <c r="F10904" t="s">
        <v>13</v>
      </c>
      <c r="H10904" s="3" t="s">
        <v>33639</v>
      </c>
      <c r="I10904" t="s">
        <v>62</v>
      </c>
      <c r="J10904" t="s">
        <v>14307</v>
      </c>
    </row>
    <row r="10905" spans="1:10" ht="16" x14ac:dyDescent="0.2">
      <c r="A10905" t="s">
        <v>14305</v>
      </c>
      <c r="B10905" t="s">
        <v>11712</v>
      </c>
      <c r="C10905" t="s">
        <v>11713</v>
      </c>
      <c r="D10905">
        <v>5</v>
      </c>
      <c r="E10905" t="s">
        <v>13</v>
      </c>
      <c r="F10905" t="s">
        <v>13</v>
      </c>
      <c r="H10905" s="3" t="s">
        <v>33604</v>
      </c>
      <c r="I10905" t="s">
        <v>62</v>
      </c>
      <c r="J10905" t="s">
        <v>14307</v>
      </c>
    </row>
    <row r="10906" spans="1:10" x14ac:dyDescent="0.2">
      <c r="A10906" t="s">
        <v>34885</v>
      </c>
      <c r="B10906" t="s">
        <v>34886</v>
      </c>
      <c r="C10906" t="s">
        <v>34887</v>
      </c>
      <c r="D10906">
        <v>1</v>
      </c>
      <c r="E10906" t="s">
        <v>13</v>
      </c>
      <c r="F10906" t="s">
        <v>13</v>
      </c>
      <c r="J10906" t="s">
        <v>34888</v>
      </c>
    </row>
    <row r="10907" spans="1:10" ht="16" x14ac:dyDescent="0.2">
      <c r="A10907" t="s">
        <v>19962</v>
      </c>
      <c r="B10907" t="s">
        <v>26779</v>
      </c>
      <c r="C10907" t="s">
        <v>26780</v>
      </c>
      <c r="D10907">
        <v>2</v>
      </c>
      <c r="E10907" t="s">
        <v>13</v>
      </c>
      <c r="F10907" t="s">
        <v>13</v>
      </c>
      <c r="H10907" s="3" t="s">
        <v>34889</v>
      </c>
      <c r="I10907" t="s">
        <v>1489</v>
      </c>
      <c r="J10907" t="s">
        <v>19965</v>
      </c>
    </row>
    <row r="10908" spans="1:10" x14ac:dyDescent="0.2">
      <c r="A10908" t="s">
        <v>34890</v>
      </c>
      <c r="B10908" t="s">
        <v>34891</v>
      </c>
      <c r="C10908" t="s">
        <v>34892</v>
      </c>
      <c r="D10908">
        <v>1</v>
      </c>
      <c r="E10908" t="s">
        <v>13</v>
      </c>
      <c r="F10908" t="s">
        <v>13</v>
      </c>
      <c r="J10908" t="s">
        <v>34893</v>
      </c>
    </row>
    <row r="10909" spans="1:10" ht="16" x14ac:dyDescent="0.2">
      <c r="A10909" t="s">
        <v>27054</v>
      </c>
      <c r="B10909" t="s">
        <v>34894</v>
      </c>
      <c r="C10909" t="s">
        <v>34895</v>
      </c>
      <c r="D10909">
        <v>2</v>
      </c>
      <c r="E10909" t="s">
        <v>13</v>
      </c>
      <c r="F10909" t="s">
        <v>13</v>
      </c>
      <c r="H10909" s="3" t="s">
        <v>34896</v>
      </c>
      <c r="I10909" t="s">
        <v>62</v>
      </c>
      <c r="J10909" t="s">
        <v>27059</v>
      </c>
    </row>
    <row r="10910" spans="1:10" ht="16" x14ac:dyDescent="0.2">
      <c r="A10910" t="s">
        <v>34352</v>
      </c>
      <c r="B10910" t="s">
        <v>34897</v>
      </c>
      <c r="C10910" t="s">
        <v>34898</v>
      </c>
      <c r="D10910">
        <v>2</v>
      </c>
      <c r="E10910" t="s">
        <v>13</v>
      </c>
      <c r="F10910" t="s">
        <v>13</v>
      </c>
      <c r="H10910" s="3" t="s">
        <v>34355</v>
      </c>
      <c r="I10910" t="s">
        <v>62</v>
      </c>
      <c r="J10910" t="s">
        <v>34356</v>
      </c>
    </row>
    <row r="10911" spans="1:10" x14ac:dyDescent="0.2">
      <c r="A10911" t="s">
        <v>29073</v>
      </c>
      <c r="B10911" t="s">
        <v>34899</v>
      </c>
      <c r="C10911" t="s">
        <v>34900</v>
      </c>
      <c r="D10911">
        <v>3</v>
      </c>
      <c r="E10911" t="s">
        <v>13</v>
      </c>
      <c r="F10911" t="s">
        <v>13</v>
      </c>
      <c r="J10911" t="s">
        <v>29077</v>
      </c>
    </row>
    <row r="10912" spans="1:10" x14ac:dyDescent="0.2">
      <c r="A10912" t="s">
        <v>34901</v>
      </c>
      <c r="B10912" t="s">
        <v>13121</v>
      </c>
      <c r="C10912" t="s">
        <v>13122</v>
      </c>
      <c r="D10912">
        <v>1</v>
      </c>
      <c r="E10912" t="s">
        <v>13</v>
      </c>
      <c r="F10912" t="s">
        <v>13</v>
      </c>
      <c r="J10912" t="s">
        <v>34902</v>
      </c>
    </row>
    <row r="10913" spans="1:10" ht="16" x14ac:dyDescent="0.2">
      <c r="A10913" t="s">
        <v>34903</v>
      </c>
      <c r="B10913" t="s">
        <v>34904</v>
      </c>
      <c r="C10913" t="s">
        <v>34905</v>
      </c>
      <c r="D10913">
        <v>1</v>
      </c>
      <c r="E10913" t="s">
        <v>13</v>
      </c>
      <c r="F10913" t="s">
        <v>13</v>
      </c>
      <c r="H10913" s="3" t="s">
        <v>34906</v>
      </c>
      <c r="I10913" t="s">
        <v>404</v>
      </c>
      <c r="J10913" t="s">
        <v>34907</v>
      </c>
    </row>
    <row r="10914" spans="1:10" ht="16" x14ac:dyDescent="0.2">
      <c r="A10914" t="s">
        <v>34908</v>
      </c>
      <c r="B10914" t="s">
        <v>34909</v>
      </c>
      <c r="C10914" t="s">
        <v>34910</v>
      </c>
      <c r="D10914">
        <v>2</v>
      </c>
      <c r="E10914" t="s">
        <v>13</v>
      </c>
      <c r="F10914" t="s">
        <v>13</v>
      </c>
      <c r="H10914" s="3" t="s">
        <v>34911</v>
      </c>
      <c r="I10914" t="s">
        <v>62</v>
      </c>
      <c r="J10914" t="s">
        <v>34912</v>
      </c>
    </row>
    <row r="10915" spans="1:10" ht="16" x14ac:dyDescent="0.2">
      <c r="A10915" t="s">
        <v>34913</v>
      </c>
      <c r="B10915" t="s">
        <v>34914</v>
      </c>
      <c r="C10915" t="s">
        <v>34915</v>
      </c>
      <c r="D10915">
        <v>1</v>
      </c>
      <c r="E10915" t="s">
        <v>13</v>
      </c>
      <c r="F10915" t="s">
        <v>13</v>
      </c>
      <c r="H10915" s="3" t="s">
        <v>34916</v>
      </c>
      <c r="I10915" t="s">
        <v>62</v>
      </c>
      <c r="J10915" t="s">
        <v>34917</v>
      </c>
    </row>
    <row r="10916" spans="1:10" ht="16" x14ac:dyDescent="0.2">
      <c r="A10916" t="s">
        <v>34913</v>
      </c>
      <c r="B10916" t="s">
        <v>34918</v>
      </c>
      <c r="C10916" t="s">
        <v>34919</v>
      </c>
      <c r="D10916">
        <v>5</v>
      </c>
      <c r="E10916" t="s">
        <v>13</v>
      </c>
      <c r="F10916" t="s">
        <v>13</v>
      </c>
      <c r="H10916" s="3" t="s">
        <v>34920</v>
      </c>
      <c r="I10916" t="s">
        <v>62</v>
      </c>
      <c r="J10916" t="s">
        <v>34917</v>
      </c>
    </row>
    <row r="10917" spans="1:10" ht="16" x14ac:dyDescent="0.2">
      <c r="A10917" t="s">
        <v>34913</v>
      </c>
      <c r="B10917" t="s">
        <v>34921</v>
      </c>
      <c r="C10917" t="s">
        <v>34922</v>
      </c>
      <c r="D10917">
        <v>6</v>
      </c>
      <c r="E10917" t="s">
        <v>13</v>
      </c>
      <c r="F10917" t="s">
        <v>13</v>
      </c>
      <c r="H10917" s="3" t="s">
        <v>34920</v>
      </c>
      <c r="I10917" t="s">
        <v>62</v>
      </c>
      <c r="J10917" t="s">
        <v>34917</v>
      </c>
    </row>
    <row r="10918" spans="1:10" ht="16" x14ac:dyDescent="0.2">
      <c r="A10918" t="s">
        <v>34923</v>
      </c>
      <c r="B10918" t="s">
        <v>34924</v>
      </c>
      <c r="C10918" t="s">
        <v>34925</v>
      </c>
      <c r="D10918">
        <v>2</v>
      </c>
      <c r="E10918" t="s">
        <v>13</v>
      </c>
      <c r="F10918" t="s">
        <v>13</v>
      </c>
      <c r="H10918" s="3" t="s">
        <v>34926</v>
      </c>
      <c r="I10918" t="s">
        <v>62</v>
      </c>
      <c r="J10918" t="s">
        <v>34927</v>
      </c>
    </row>
    <row r="10919" spans="1:10" ht="16" x14ac:dyDescent="0.2">
      <c r="A10919" t="s">
        <v>34928</v>
      </c>
      <c r="B10919" t="s">
        <v>34929</v>
      </c>
      <c r="C10919" t="s">
        <v>34930</v>
      </c>
      <c r="D10919">
        <v>1</v>
      </c>
      <c r="E10919" t="s">
        <v>13</v>
      </c>
      <c r="F10919" t="s">
        <v>13</v>
      </c>
      <c r="H10919" s="3" t="s">
        <v>34931</v>
      </c>
      <c r="I10919" t="s">
        <v>315</v>
      </c>
      <c r="J10919" t="s">
        <v>34932</v>
      </c>
    </row>
    <row r="10920" spans="1:10" ht="16" x14ac:dyDescent="0.2">
      <c r="A10920" t="s">
        <v>34933</v>
      </c>
      <c r="B10920" t="s">
        <v>34934</v>
      </c>
      <c r="C10920" t="s">
        <v>34935</v>
      </c>
      <c r="D10920">
        <v>1</v>
      </c>
      <c r="E10920" t="s">
        <v>13</v>
      </c>
      <c r="F10920" t="s">
        <v>13</v>
      </c>
      <c r="H10920" s="3" t="s">
        <v>31528</v>
      </c>
      <c r="I10920" t="s">
        <v>3744</v>
      </c>
      <c r="J10920" t="s">
        <v>34936</v>
      </c>
    </row>
    <row r="10921" spans="1:10" ht="16" x14ac:dyDescent="0.2">
      <c r="A10921" t="s">
        <v>34937</v>
      </c>
      <c r="B10921" t="s">
        <v>34938</v>
      </c>
      <c r="C10921" t="s">
        <v>34939</v>
      </c>
      <c r="D10921">
        <v>1</v>
      </c>
      <c r="E10921" t="s">
        <v>13</v>
      </c>
      <c r="F10921" t="s">
        <v>13</v>
      </c>
      <c r="H10921" s="3" t="s">
        <v>31000</v>
      </c>
      <c r="I10921" t="s">
        <v>62</v>
      </c>
      <c r="J10921" t="s">
        <v>34940</v>
      </c>
    </row>
    <row r="10922" spans="1:10" ht="16" x14ac:dyDescent="0.2">
      <c r="A10922" t="s">
        <v>34937</v>
      </c>
      <c r="B10922" t="s">
        <v>34941</v>
      </c>
      <c r="C10922" t="s">
        <v>34942</v>
      </c>
      <c r="D10922">
        <v>2</v>
      </c>
      <c r="E10922" t="s">
        <v>13</v>
      </c>
      <c r="F10922" t="s">
        <v>13</v>
      </c>
      <c r="H10922" s="3" t="s">
        <v>31000</v>
      </c>
      <c r="I10922" t="s">
        <v>62</v>
      </c>
      <c r="J10922" t="s">
        <v>34940</v>
      </c>
    </row>
    <row r="10923" spans="1:10" ht="16" x14ac:dyDescent="0.2">
      <c r="A10923" t="s">
        <v>34937</v>
      </c>
      <c r="B10923" t="s">
        <v>34943</v>
      </c>
      <c r="C10923" t="s">
        <v>34944</v>
      </c>
      <c r="D10923">
        <v>3</v>
      </c>
      <c r="E10923" t="s">
        <v>13</v>
      </c>
      <c r="F10923" t="s">
        <v>13</v>
      </c>
      <c r="H10923" s="3" t="s">
        <v>34945</v>
      </c>
      <c r="I10923" t="s">
        <v>62</v>
      </c>
      <c r="J10923" t="s">
        <v>34940</v>
      </c>
    </row>
    <row r="10924" spans="1:10" ht="16" x14ac:dyDescent="0.2">
      <c r="A10924" t="s">
        <v>34937</v>
      </c>
      <c r="B10924" t="s">
        <v>34946</v>
      </c>
      <c r="C10924" t="s">
        <v>34947</v>
      </c>
      <c r="D10924">
        <v>4</v>
      </c>
      <c r="E10924" t="s">
        <v>13</v>
      </c>
      <c r="F10924" t="s">
        <v>13</v>
      </c>
      <c r="H10924" s="3" t="s">
        <v>34948</v>
      </c>
      <c r="I10924" t="s">
        <v>62</v>
      </c>
      <c r="J10924" t="s">
        <v>34940</v>
      </c>
    </row>
    <row r="10925" spans="1:10" ht="16" x14ac:dyDescent="0.2">
      <c r="A10925" t="s">
        <v>34949</v>
      </c>
      <c r="B10925" t="s">
        <v>34950</v>
      </c>
      <c r="C10925" t="s">
        <v>34951</v>
      </c>
      <c r="D10925">
        <v>1</v>
      </c>
      <c r="E10925" t="s">
        <v>13</v>
      </c>
      <c r="F10925" t="s">
        <v>13</v>
      </c>
      <c r="H10925" s="3" t="s">
        <v>34243</v>
      </c>
      <c r="I10925" t="s">
        <v>62</v>
      </c>
      <c r="J10925" t="s">
        <v>34952</v>
      </c>
    </row>
    <row r="10926" spans="1:10" ht="16" x14ac:dyDescent="0.2">
      <c r="A10926" t="s">
        <v>34953</v>
      </c>
      <c r="B10926" t="s">
        <v>34954</v>
      </c>
      <c r="C10926" t="s">
        <v>34955</v>
      </c>
      <c r="D10926">
        <v>1</v>
      </c>
      <c r="E10926" t="s">
        <v>13</v>
      </c>
      <c r="F10926" t="s">
        <v>13</v>
      </c>
      <c r="H10926" s="3" t="s">
        <v>34956</v>
      </c>
      <c r="I10926" t="s">
        <v>995</v>
      </c>
      <c r="J10926" t="s">
        <v>34957</v>
      </c>
    </row>
    <row r="10927" spans="1:10" ht="16" x14ac:dyDescent="0.2">
      <c r="A10927" t="s">
        <v>34958</v>
      </c>
      <c r="B10927" t="s">
        <v>34959</v>
      </c>
      <c r="C10927" t="s">
        <v>34960</v>
      </c>
      <c r="D10927">
        <v>1</v>
      </c>
      <c r="E10927" t="s">
        <v>13</v>
      </c>
      <c r="F10927" t="s">
        <v>13</v>
      </c>
      <c r="H10927" s="3" t="s">
        <v>34961</v>
      </c>
      <c r="I10927" t="s">
        <v>4376</v>
      </c>
      <c r="J10927" t="s">
        <v>34962</v>
      </c>
    </row>
    <row r="10928" spans="1:10" x14ac:dyDescent="0.2">
      <c r="A10928" t="s">
        <v>34963</v>
      </c>
      <c r="B10928" t="s">
        <v>34964</v>
      </c>
      <c r="C10928" t="s">
        <v>34965</v>
      </c>
      <c r="D10928">
        <v>2</v>
      </c>
      <c r="E10928" t="s">
        <v>13</v>
      </c>
      <c r="F10928" t="s">
        <v>13</v>
      </c>
      <c r="J10928" t="s">
        <v>34966</v>
      </c>
    </row>
    <row r="10929" spans="1:10" ht="16" x14ac:dyDescent="0.2">
      <c r="A10929" t="s">
        <v>34967</v>
      </c>
      <c r="B10929" t="s">
        <v>34968</v>
      </c>
      <c r="C10929" t="s">
        <v>34969</v>
      </c>
      <c r="D10929">
        <v>2</v>
      </c>
      <c r="E10929" t="s">
        <v>13</v>
      </c>
      <c r="F10929" t="s">
        <v>13</v>
      </c>
      <c r="H10929" s="3" t="s">
        <v>34970</v>
      </c>
      <c r="I10929" t="s">
        <v>995</v>
      </c>
      <c r="J10929" t="s">
        <v>34971</v>
      </c>
    </row>
    <row r="10930" spans="1:10" x14ac:dyDescent="0.2">
      <c r="A10930" t="s">
        <v>34972</v>
      </c>
      <c r="B10930" t="s">
        <v>34973</v>
      </c>
      <c r="C10930" t="s">
        <v>34974</v>
      </c>
      <c r="D10930">
        <v>1</v>
      </c>
      <c r="E10930" t="s">
        <v>13</v>
      </c>
      <c r="F10930" t="s">
        <v>13</v>
      </c>
      <c r="J10930" t="s">
        <v>34975</v>
      </c>
    </row>
    <row r="10931" spans="1:10" ht="16" x14ac:dyDescent="0.2">
      <c r="A10931" t="s">
        <v>34976</v>
      </c>
      <c r="B10931" t="s">
        <v>34977</v>
      </c>
      <c r="C10931" t="s">
        <v>34978</v>
      </c>
      <c r="D10931">
        <v>2</v>
      </c>
      <c r="E10931" t="s">
        <v>13</v>
      </c>
      <c r="F10931" t="s">
        <v>13</v>
      </c>
      <c r="H10931" s="3" t="s">
        <v>34979</v>
      </c>
      <c r="I10931" t="s">
        <v>315</v>
      </c>
      <c r="J10931" t="s">
        <v>34980</v>
      </c>
    </row>
    <row r="10932" spans="1:10" ht="16" x14ac:dyDescent="0.2">
      <c r="A10932" t="s">
        <v>34981</v>
      </c>
      <c r="B10932" t="s">
        <v>34982</v>
      </c>
      <c r="C10932" t="s">
        <v>34983</v>
      </c>
      <c r="D10932">
        <v>1</v>
      </c>
      <c r="E10932" t="s">
        <v>13</v>
      </c>
      <c r="F10932" t="s">
        <v>13</v>
      </c>
      <c r="H10932" s="3" t="s">
        <v>34984</v>
      </c>
      <c r="I10932" t="s">
        <v>817</v>
      </c>
      <c r="J10932" t="s">
        <v>34985</v>
      </c>
    </row>
    <row r="10933" spans="1:10" ht="16" x14ac:dyDescent="0.2">
      <c r="A10933" t="s">
        <v>34981</v>
      </c>
      <c r="B10933" t="s">
        <v>34986</v>
      </c>
      <c r="C10933" t="s">
        <v>34987</v>
      </c>
      <c r="D10933">
        <v>2</v>
      </c>
      <c r="E10933" t="s">
        <v>13</v>
      </c>
      <c r="F10933" t="s">
        <v>13</v>
      </c>
      <c r="H10933" s="3" t="s">
        <v>34984</v>
      </c>
      <c r="I10933" t="s">
        <v>817</v>
      </c>
      <c r="J10933" t="s">
        <v>34985</v>
      </c>
    </row>
    <row r="10934" spans="1:10" ht="32" x14ac:dyDescent="0.2">
      <c r="A10934" t="s">
        <v>34988</v>
      </c>
      <c r="B10934" t="s">
        <v>34989</v>
      </c>
      <c r="C10934" t="s">
        <v>34990</v>
      </c>
      <c r="D10934">
        <v>1</v>
      </c>
      <c r="E10934" t="s">
        <v>13</v>
      </c>
      <c r="F10934" t="s">
        <v>13</v>
      </c>
      <c r="H10934" s="3" t="s">
        <v>34991</v>
      </c>
      <c r="I10934" t="s">
        <v>62</v>
      </c>
      <c r="J10934" t="s">
        <v>34992</v>
      </c>
    </row>
    <row r="10935" spans="1:10" ht="16" x14ac:dyDescent="0.2">
      <c r="A10935" t="s">
        <v>34988</v>
      </c>
      <c r="B10935" t="s">
        <v>34993</v>
      </c>
      <c r="C10935" t="s">
        <v>34994</v>
      </c>
      <c r="D10935">
        <v>2</v>
      </c>
      <c r="E10935" t="s">
        <v>13</v>
      </c>
      <c r="F10935" t="s">
        <v>13</v>
      </c>
      <c r="H10935" s="3" t="s">
        <v>34995</v>
      </c>
      <c r="I10935" t="s">
        <v>62</v>
      </c>
      <c r="J10935" t="s">
        <v>34992</v>
      </c>
    </row>
    <row r="10936" spans="1:10" ht="16" x14ac:dyDescent="0.2">
      <c r="A10936" t="s">
        <v>34988</v>
      </c>
      <c r="B10936" t="s">
        <v>34996</v>
      </c>
      <c r="C10936" t="s">
        <v>34997</v>
      </c>
      <c r="D10936">
        <v>3</v>
      </c>
      <c r="E10936" t="s">
        <v>13</v>
      </c>
      <c r="F10936" t="s">
        <v>13</v>
      </c>
      <c r="H10936" s="3" t="s">
        <v>34995</v>
      </c>
      <c r="I10936" t="s">
        <v>62</v>
      </c>
      <c r="J10936" t="s">
        <v>34992</v>
      </c>
    </row>
    <row r="10937" spans="1:10" ht="16" x14ac:dyDescent="0.2">
      <c r="A10937" t="s">
        <v>34998</v>
      </c>
      <c r="B10937" t="s">
        <v>34999</v>
      </c>
      <c r="C10937" t="s">
        <v>35000</v>
      </c>
      <c r="D10937">
        <v>1</v>
      </c>
      <c r="E10937" t="s">
        <v>13</v>
      </c>
      <c r="F10937" t="s">
        <v>13</v>
      </c>
      <c r="H10937" s="3" t="s">
        <v>35001</v>
      </c>
      <c r="I10937" t="s">
        <v>1033</v>
      </c>
      <c r="J10937" t="s">
        <v>35002</v>
      </c>
    </row>
    <row r="10938" spans="1:10" ht="16" x14ac:dyDescent="0.2">
      <c r="A10938" t="s">
        <v>35003</v>
      </c>
      <c r="B10938" t="s">
        <v>4737</v>
      </c>
      <c r="C10938" t="s">
        <v>35004</v>
      </c>
      <c r="D10938">
        <v>1</v>
      </c>
      <c r="E10938" t="s">
        <v>13</v>
      </c>
      <c r="F10938" t="s">
        <v>13</v>
      </c>
      <c r="H10938" s="3" t="s">
        <v>35005</v>
      </c>
      <c r="I10938" t="s">
        <v>547</v>
      </c>
      <c r="J10938" t="s">
        <v>35006</v>
      </c>
    </row>
    <row r="10939" spans="1:10" ht="16" x14ac:dyDescent="0.2">
      <c r="A10939" t="s">
        <v>35007</v>
      </c>
      <c r="B10939" t="s">
        <v>33779</v>
      </c>
      <c r="C10939" t="s">
        <v>33780</v>
      </c>
      <c r="D10939">
        <v>2</v>
      </c>
      <c r="E10939" t="s">
        <v>13</v>
      </c>
      <c r="F10939" t="s">
        <v>13</v>
      </c>
      <c r="H10939" s="3" t="s">
        <v>31040</v>
      </c>
      <c r="I10939" t="s">
        <v>12628</v>
      </c>
      <c r="J10939" t="s">
        <v>35008</v>
      </c>
    </row>
    <row r="10940" spans="1:10" ht="16" x14ac:dyDescent="0.2">
      <c r="A10940" t="s">
        <v>6981</v>
      </c>
      <c r="B10940" t="s">
        <v>35009</v>
      </c>
      <c r="C10940" t="s">
        <v>35010</v>
      </c>
      <c r="D10940">
        <v>3</v>
      </c>
      <c r="E10940" t="s">
        <v>13</v>
      </c>
      <c r="F10940" t="s">
        <v>13</v>
      </c>
      <c r="H10940" s="3" t="s">
        <v>35011</v>
      </c>
      <c r="I10940" t="s">
        <v>69</v>
      </c>
      <c r="J10940" t="s">
        <v>6986</v>
      </c>
    </row>
    <row r="10941" spans="1:10" ht="16" x14ac:dyDescent="0.2">
      <c r="A10941" t="s">
        <v>35012</v>
      </c>
      <c r="B10941" t="s">
        <v>35013</v>
      </c>
      <c r="C10941" t="s">
        <v>35014</v>
      </c>
      <c r="D10941">
        <v>2</v>
      </c>
      <c r="E10941" t="s">
        <v>13</v>
      </c>
      <c r="F10941" t="s">
        <v>13</v>
      </c>
      <c r="H10941" s="3" t="s">
        <v>35015</v>
      </c>
      <c r="I10941" t="s">
        <v>36</v>
      </c>
      <c r="J10941" t="s">
        <v>35016</v>
      </c>
    </row>
    <row r="10942" spans="1:10" ht="16" x14ac:dyDescent="0.2">
      <c r="A10942" t="s">
        <v>35017</v>
      </c>
      <c r="B10942" t="s">
        <v>23363</v>
      </c>
      <c r="C10942" t="s">
        <v>35018</v>
      </c>
      <c r="D10942">
        <v>2</v>
      </c>
      <c r="E10942" t="s">
        <v>13</v>
      </c>
      <c r="F10942" t="s">
        <v>13</v>
      </c>
      <c r="H10942" s="3" t="s">
        <v>35019</v>
      </c>
      <c r="I10942" t="s">
        <v>817</v>
      </c>
      <c r="J10942" t="s">
        <v>35020</v>
      </c>
    </row>
    <row r="10943" spans="1:10" x14ac:dyDescent="0.2">
      <c r="A10943" t="s">
        <v>34901</v>
      </c>
      <c r="B10943" t="s">
        <v>35021</v>
      </c>
      <c r="C10943" t="s">
        <v>35022</v>
      </c>
      <c r="D10943">
        <v>2</v>
      </c>
      <c r="E10943" t="s">
        <v>13</v>
      </c>
      <c r="F10943" t="s">
        <v>13</v>
      </c>
      <c r="J10943" t="s">
        <v>34902</v>
      </c>
    </row>
    <row r="10944" spans="1:10" x14ac:dyDescent="0.2">
      <c r="A10944" t="s">
        <v>34901</v>
      </c>
      <c r="B10944" t="s">
        <v>35023</v>
      </c>
      <c r="C10944" t="s">
        <v>35024</v>
      </c>
      <c r="D10944">
        <v>3</v>
      </c>
      <c r="E10944" t="s">
        <v>13</v>
      </c>
      <c r="F10944" t="s">
        <v>13</v>
      </c>
      <c r="J10944" t="s">
        <v>34902</v>
      </c>
    </row>
    <row r="10945" spans="1:10" ht="16" x14ac:dyDescent="0.2">
      <c r="A10945" t="s">
        <v>35025</v>
      </c>
      <c r="B10945" t="s">
        <v>35026</v>
      </c>
      <c r="C10945" t="s">
        <v>35027</v>
      </c>
      <c r="D10945">
        <v>2</v>
      </c>
      <c r="E10945" t="s">
        <v>13</v>
      </c>
      <c r="F10945" t="s">
        <v>13</v>
      </c>
      <c r="H10945" s="3" t="s">
        <v>35028</v>
      </c>
      <c r="I10945" t="s">
        <v>62</v>
      </c>
      <c r="J10945" t="s">
        <v>35029</v>
      </c>
    </row>
    <row r="10946" spans="1:10" ht="16" x14ac:dyDescent="0.2">
      <c r="A10946" t="s">
        <v>19348</v>
      </c>
      <c r="B10946" t="s">
        <v>35030</v>
      </c>
      <c r="C10946" t="s">
        <v>35031</v>
      </c>
      <c r="D10946">
        <v>3</v>
      </c>
      <c r="E10946" t="s">
        <v>13</v>
      </c>
      <c r="F10946" t="s">
        <v>13</v>
      </c>
      <c r="H10946" s="3" t="s">
        <v>19352</v>
      </c>
      <c r="I10946" t="s">
        <v>69</v>
      </c>
      <c r="J10946" t="s">
        <v>19353</v>
      </c>
    </row>
    <row r="10947" spans="1:10" ht="16" x14ac:dyDescent="0.2">
      <c r="A10947" t="s">
        <v>35032</v>
      </c>
      <c r="B10947" t="s">
        <v>35033</v>
      </c>
      <c r="C10947" t="s">
        <v>35034</v>
      </c>
      <c r="D10947">
        <v>2</v>
      </c>
      <c r="E10947" t="s">
        <v>13</v>
      </c>
      <c r="F10947" t="s">
        <v>13</v>
      </c>
      <c r="H10947" s="3" t="s">
        <v>35035</v>
      </c>
      <c r="I10947" t="s">
        <v>35035</v>
      </c>
      <c r="J10947" t="s">
        <v>35036</v>
      </c>
    </row>
    <row r="10948" spans="1:10" x14ac:dyDescent="0.2">
      <c r="A10948" t="s">
        <v>35037</v>
      </c>
      <c r="B10948" t="s">
        <v>35038</v>
      </c>
      <c r="C10948" t="s">
        <v>35039</v>
      </c>
      <c r="D10948">
        <v>1</v>
      </c>
      <c r="E10948" t="s">
        <v>13</v>
      </c>
      <c r="F10948" t="s">
        <v>13</v>
      </c>
      <c r="J10948" t="s">
        <v>35040</v>
      </c>
    </row>
    <row r="10949" spans="1:10" x14ac:dyDescent="0.2">
      <c r="A10949" t="s">
        <v>35041</v>
      </c>
      <c r="B10949" t="s">
        <v>35042</v>
      </c>
      <c r="C10949" t="s">
        <v>35043</v>
      </c>
      <c r="D10949">
        <v>1</v>
      </c>
      <c r="E10949" t="s">
        <v>13</v>
      </c>
      <c r="F10949" t="s">
        <v>13</v>
      </c>
      <c r="J10949" t="s">
        <v>35044</v>
      </c>
    </row>
    <row r="10950" spans="1:10" x14ac:dyDescent="0.2">
      <c r="A10950" t="s">
        <v>35045</v>
      </c>
      <c r="B10950" t="s">
        <v>35046</v>
      </c>
      <c r="C10950" t="s">
        <v>35047</v>
      </c>
      <c r="D10950">
        <v>1</v>
      </c>
      <c r="E10950" t="s">
        <v>13</v>
      </c>
      <c r="F10950" t="s">
        <v>13</v>
      </c>
      <c r="J10950" t="s">
        <v>35048</v>
      </c>
    </row>
    <row r="10951" spans="1:10" ht="16" x14ac:dyDescent="0.2">
      <c r="A10951" t="s">
        <v>21360</v>
      </c>
      <c r="B10951" t="s">
        <v>34776</v>
      </c>
      <c r="C10951" t="s">
        <v>34777</v>
      </c>
      <c r="D10951">
        <v>1</v>
      </c>
      <c r="E10951" t="s">
        <v>13</v>
      </c>
      <c r="F10951" t="s">
        <v>13</v>
      </c>
      <c r="H10951" s="3" t="s">
        <v>21358</v>
      </c>
      <c r="I10951" t="s">
        <v>90</v>
      </c>
      <c r="J10951" t="s">
        <v>21362</v>
      </c>
    </row>
    <row r="10952" spans="1:10" ht="16" x14ac:dyDescent="0.2">
      <c r="A10952" t="s">
        <v>35049</v>
      </c>
      <c r="B10952" t="s">
        <v>35050</v>
      </c>
      <c r="C10952" t="s">
        <v>35051</v>
      </c>
      <c r="D10952">
        <v>1</v>
      </c>
      <c r="E10952" t="s">
        <v>13</v>
      </c>
      <c r="F10952" t="s">
        <v>13</v>
      </c>
      <c r="H10952" s="3" t="s">
        <v>35052</v>
      </c>
      <c r="I10952" t="s">
        <v>404</v>
      </c>
      <c r="J10952" t="s">
        <v>35053</v>
      </c>
    </row>
    <row r="10953" spans="1:10" x14ac:dyDescent="0.2">
      <c r="A10953" t="s">
        <v>35054</v>
      </c>
      <c r="B10953" t="s">
        <v>35055</v>
      </c>
      <c r="C10953" t="s">
        <v>35056</v>
      </c>
      <c r="D10953">
        <v>1</v>
      </c>
      <c r="E10953" t="s">
        <v>13</v>
      </c>
      <c r="F10953" t="s">
        <v>13</v>
      </c>
      <c r="J10953" t="s">
        <v>35057</v>
      </c>
    </row>
    <row r="10954" spans="1:10" x14ac:dyDescent="0.2">
      <c r="A10954" t="s">
        <v>35054</v>
      </c>
      <c r="B10954" t="s">
        <v>35058</v>
      </c>
      <c r="C10954" t="s">
        <v>35059</v>
      </c>
      <c r="D10954">
        <v>2</v>
      </c>
      <c r="E10954" t="s">
        <v>13</v>
      </c>
      <c r="F10954" t="s">
        <v>13</v>
      </c>
      <c r="J10954" t="s">
        <v>35057</v>
      </c>
    </row>
    <row r="10955" spans="1:10" ht="16" x14ac:dyDescent="0.2">
      <c r="A10955" t="s">
        <v>35060</v>
      </c>
      <c r="B10955" t="s">
        <v>35061</v>
      </c>
      <c r="C10955" t="s">
        <v>35062</v>
      </c>
      <c r="D10955">
        <v>1</v>
      </c>
      <c r="E10955" t="s">
        <v>13</v>
      </c>
      <c r="F10955" t="s">
        <v>13</v>
      </c>
      <c r="H10955" s="3" t="s">
        <v>31532</v>
      </c>
      <c r="I10955" t="s">
        <v>62</v>
      </c>
      <c r="J10955" t="s">
        <v>35063</v>
      </c>
    </row>
    <row r="10956" spans="1:10" x14ac:dyDescent="0.2">
      <c r="A10956" t="s">
        <v>35064</v>
      </c>
      <c r="B10956" t="s">
        <v>35065</v>
      </c>
      <c r="C10956" t="s">
        <v>35066</v>
      </c>
      <c r="D10956">
        <v>1</v>
      </c>
      <c r="E10956" t="s">
        <v>13</v>
      </c>
      <c r="F10956" t="s">
        <v>13</v>
      </c>
      <c r="J10956" t="s">
        <v>35067</v>
      </c>
    </row>
    <row r="10957" spans="1:10" ht="16" x14ac:dyDescent="0.2">
      <c r="A10957" t="s">
        <v>35068</v>
      </c>
      <c r="B10957" t="s">
        <v>35069</v>
      </c>
      <c r="C10957" t="s">
        <v>35070</v>
      </c>
      <c r="D10957">
        <v>3</v>
      </c>
      <c r="E10957" t="s">
        <v>13</v>
      </c>
      <c r="F10957" t="s">
        <v>13</v>
      </c>
      <c r="H10957" s="3" t="s">
        <v>35071</v>
      </c>
      <c r="I10957" t="s">
        <v>3035</v>
      </c>
      <c r="J10957" t="s">
        <v>35072</v>
      </c>
    </row>
    <row r="10958" spans="1:10" x14ac:dyDescent="0.2">
      <c r="A10958" t="s">
        <v>35073</v>
      </c>
      <c r="B10958" t="s">
        <v>35074</v>
      </c>
      <c r="C10958" t="s">
        <v>35075</v>
      </c>
      <c r="D10958">
        <v>1</v>
      </c>
      <c r="E10958" t="s">
        <v>13</v>
      </c>
      <c r="F10958" t="s">
        <v>13</v>
      </c>
      <c r="J10958" t="s">
        <v>35076</v>
      </c>
    </row>
    <row r="10959" spans="1:10" x14ac:dyDescent="0.2">
      <c r="A10959" t="s">
        <v>35073</v>
      </c>
      <c r="B10959" t="s">
        <v>35077</v>
      </c>
      <c r="C10959" t="s">
        <v>35078</v>
      </c>
      <c r="D10959">
        <v>2</v>
      </c>
      <c r="E10959" t="s">
        <v>13</v>
      </c>
      <c r="F10959" t="s">
        <v>13</v>
      </c>
      <c r="J10959" t="s">
        <v>35076</v>
      </c>
    </row>
    <row r="10960" spans="1:10" x14ac:dyDescent="0.2">
      <c r="A10960" t="s">
        <v>35073</v>
      </c>
      <c r="B10960" t="s">
        <v>35079</v>
      </c>
      <c r="C10960" t="s">
        <v>35080</v>
      </c>
      <c r="D10960">
        <v>3</v>
      </c>
      <c r="E10960" t="s">
        <v>13</v>
      </c>
      <c r="F10960" t="s">
        <v>13</v>
      </c>
      <c r="J10960" t="s">
        <v>35076</v>
      </c>
    </row>
    <row r="10961" spans="1:10" ht="16" x14ac:dyDescent="0.2">
      <c r="A10961" t="s">
        <v>35081</v>
      </c>
      <c r="B10961" t="s">
        <v>35082</v>
      </c>
      <c r="C10961" t="s">
        <v>35083</v>
      </c>
      <c r="D10961">
        <v>2</v>
      </c>
      <c r="E10961" t="s">
        <v>13</v>
      </c>
      <c r="F10961" t="s">
        <v>13</v>
      </c>
      <c r="H10961" s="3" t="s">
        <v>35084</v>
      </c>
      <c r="I10961" t="s">
        <v>404</v>
      </c>
      <c r="J10961" t="s">
        <v>35085</v>
      </c>
    </row>
    <row r="10962" spans="1:10" ht="16" x14ac:dyDescent="0.2">
      <c r="A10962" t="s">
        <v>24636</v>
      </c>
      <c r="B10962" t="s">
        <v>34776</v>
      </c>
      <c r="C10962" t="s">
        <v>34777</v>
      </c>
      <c r="D10962">
        <v>1</v>
      </c>
      <c r="E10962" t="s">
        <v>13</v>
      </c>
      <c r="F10962" t="s">
        <v>13</v>
      </c>
      <c r="H10962" s="3" t="s">
        <v>21358</v>
      </c>
      <c r="I10962" t="s">
        <v>90</v>
      </c>
      <c r="J10962" t="s">
        <v>24637</v>
      </c>
    </row>
    <row r="10963" spans="1:10" ht="16" x14ac:dyDescent="0.2">
      <c r="A10963" t="s">
        <v>24636</v>
      </c>
      <c r="B10963" t="s">
        <v>21355</v>
      </c>
      <c r="C10963" t="s">
        <v>21356</v>
      </c>
      <c r="D10963">
        <v>3</v>
      </c>
      <c r="E10963" t="s">
        <v>13</v>
      </c>
      <c r="F10963" t="s">
        <v>13</v>
      </c>
      <c r="H10963" s="3" t="s">
        <v>21358</v>
      </c>
      <c r="I10963" t="s">
        <v>90</v>
      </c>
      <c r="J10963" t="s">
        <v>24637</v>
      </c>
    </row>
    <row r="10964" spans="1:10" x14ac:dyDescent="0.2">
      <c r="A10964" t="s">
        <v>35086</v>
      </c>
      <c r="B10964" t="s">
        <v>35087</v>
      </c>
      <c r="C10964" t="s">
        <v>35088</v>
      </c>
      <c r="D10964">
        <v>2</v>
      </c>
      <c r="E10964" t="s">
        <v>13</v>
      </c>
      <c r="F10964" t="s">
        <v>13</v>
      </c>
      <c r="J10964" t="s">
        <v>35089</v>
      </c>
    </row>
    <row r="10965" spans="1:10" x14ac:dyDescent="0.2">
      <c r="A10965" t="s">
        <v>35090</v>
      </c>
      <c r="B10965" t="s">
        <v>35091</v>
      </c>
      <c r="C10965" t="s">
        <v>15112</v>
      </c>
      <c r="D10965">
        <v>1</v>
      </c>
      <c r="E10965" t="s">
        <v>13</v>
      </c>
      <c r="F10965" t="s">
        <v>13</v>
      </c>
      <c r="J10965" t="s">
        <v>35092</v>
      </c>
    </row>
    <row r="10966" spans="1:10" ht="16" x14ac:dyDescent="0.2">
      <c r="A10966" t="s">
        <v>35093</v>
      </c>
      <c r="B10966" t="s">
        <v>35094</v>
      </c>
      <c r="C10966" t="s">
        <v>35095</v>
      </c>
      <c r="D10966">
        <v>2</v>
      </c>
      <c r="E10966" t="s">
        <v>13</v>
      </c>
      <c r="F10966" t="s">
        <v>13</v>
      </c>
      <c r="H10966" s="3" t="s">
        <v>35096</v>
      </c>
      <c r="I10966" t="s">
        <v>3711</v>
      </c>
      <c r="J10966" t="s">
        <v>35097</v>
      </c>
    </row>
    <row r="10967" spans="1:10" ht="16" x14ac:dyDescent="0.2">
      <c r="A10967" t="s">
        <v>35098</v>
      </c>
      <c r="B10967" t="s">
        <v>35099</v>
      </c>
      <c r="C10967" t="s">
        <v>35100</v>
      </c>
      <c r="D10967">
        <v>1</v>
      </c>
      <c r="E10967" t="s">
        <v>13</v>
      </c>
      <c r="F10967" t="s">
        <v>13</v>
      </c>
      <c r="H10967" s="3" t="s">
        <v>35101</v>
      </c>
      <c r="I10967" t="s">
        <v>62</v>
      </c>
      <c r="J10967" t="s">
        <v>35102</v>
      </c>
    </row>
    <row r="10968" spans="1:10" ht="16" x14ac:dyDescent="0.2">
      <c r="A10968" t="s">
        <v>35098</v>
      </c>
      <c r="B10968" t="s">
        <v>35103</v>
      </c>
      <c r="C10968" t="s">
        <v>35104</v>
      </c>
      <c r="D10968">
        <v>2</v>
      </c>
      <c r="E10968" t="s">
        <v>13</v>
      </c>
      <c r="F10968" t="s">
        <v>13</v>
      </c>
      <c r="H10968" s="3" t="s">
        <v>35101</v>
      </c>
      <c r="I10968" t="s">
        <v>62</v>
      </c>
      <c r="J10968" t="s">
        <v>35102</v>
      </c>
    </row>
    <row r="10969" spans="1:10" x14ac:dyDescent="0.2">
      <c r="A10969" t="s">
        <v>35064</v>
      </c>
      <c r="B10969" t="s">
        <v>35105</v>
      </c>
      <c r="C10969" t="s">
        <v>35106</v>
      </c>
      <c r="D10969">
        <v>2</v>
      </c>
      <c r="E10969" t="s">
        <v>13</v>
      </c>
      <c r="F10969" t="s">
        <v>13</v>
      </c>
      <c r="J10969" t="s">
        <v>35067</v>
      </c>
    </row>
    <row r="10970" spans="1:10" ht="16" x14ac:dyDescent="0.2">
      <c r="A10970" t="s">
        <v>10661</v>
      </c>
      <c r="B10970" t="s">
        <v>35107</v>
      </c>
      <c r="C10970" t="s">
        <v>35108</v>
      </c>
      <c r="D10970">
        <v>4</v>
      </c>
      <c r="E10970" t="s">
        <v>13</v>
      </c>
      <c r="F10970" t="s">
        <v>13</v>
      </c>
      <c r="H10970" s="3" t="s">
        <v>35109</v>
      </c>
      <c r="I10970" t="s">
        <v>62</v>
      </c>
      <c r="J10970" t="s">
        <v>10665</v>
      </c>
    </row>
    <row r="10971" spans="1:10" ht="16" x14ac:dyDescent="0.2">
      <c r="A10971" t="s">
        <v>10661</v>
      </c>
      <c r="B10971" t="s">
        <v>34170</v>
      </c>
      <c r="C10971" t="s">
        <v>34171</v>
      </c>
      <c r="D10971">
        <v>1</v>
      </c>
      <c r="E10971" t="s">
        <v>13</v>
      </c>
      <c r="F10971" t="s">
        <v>13</v>
      </c>
      <c r="H10971" s="3" t="s">
        <v>34194</v>
      </c>
      <c r="I10971" t="s">
        <v>62</v>
      </c>
      <c r="J10971" t="s">
        <v>10665</v>
      </c>
    </row>
    <row r="10972" spans="1:10" ht="16" x14ac:dyDescent="0.2">
      <c r="A10972" t="s">
        <v>576</v>
      </c>
      <c r="B10972" t="s">
        <v>35110</v>
      </c>
      <c r="C10972" t="s">
        <v>35111</v>
      </c>
      <c r="D10972">
        <v>7</v>
      </c>
      <c r="E10972" t="s">
        <v>13</v>
      </c>
      <c r="F10972" t="s">
        <v>13</v>
      </c>
      <c r="H10972" s="3" t="s">
        <v>35112</v>
      </c>
      <c r="I10972" t="s">
        <v>461</v>
      </c>
      <c r="J10972" t="s">
        <v>581</v>
      </c>
    </row>
    <row r="10973" spans="1:10" x14ac:dyDescent="0.2">
      <c r="A10973" t="s">
        <v>35113</v>
      </c>
      <c r="B10973" t="s">
        <v>2868</v>
      </c>
      <c r="C10973" t="s">
        <v>2869</v>
      </c>
      <c r="D10973">
        <v>2</v>
      </c>
      <c r="E10973" t="s">
        <v>13</v>
      </c>
      <c r="F10973" t="s">
        <v>13</v>
      </c>
      <c r="J10973" t="s">
        <v>35114</v>
      </c>
    </row>
    <row r="10974" spans="1:10" x14ac:dyDescent="0.2">
      <c r="A10974" t="s">
        <v>35115</v>
      </c>
      <c r="B10974" t="s">
        <v>35116</v>
      </c>
      <c r="C10974" t="s">
        <v>24162</v>
      </c>
      <c r="D10974">
        <v>1</v>
      </c>
      <c r="E10974" t="s">
        <v>13</v>
      </c>
      <c r="F10974" t="s">
        <v>13</v>
      </c>
      <c r="J10974" t="s">
        <v>35117</v>
      </c>
    </row>
    <row r="10975" spans="1:10" x14ac:dyDescent="0.2">
      <c r="A10975" t="s">
        <v>35115</v>
      </c>
      <c r="B10975" t="s">
        <v>24141</v>
      </c>
      <c r="C10975" t="s">
        <v>15969</v>
      </c>
      <c r="D10975">
        <v>2</v>
      </c>
      <c r="E10975" t="s">
        <v>13</v>
      </c>
      <c r="F10975" t="s">
        <v>13</v>
      </c>
      <c r="J10975" t="s">
        <v>35117</v>
      </c>
    </row>
    <row r="10976" spans="1:10" x14ac:dyDescent="0.2">
      <c r="A10976" t="s">
        <v>35115</v>
      </c>
      <c r="B10976" t="s">
        <v>24131</v>
      </c>
      <c r="C10976" t="s">
        <v>24132</v>
      </c>
      <c r="D10976">
        <v>3</v>
      </c>
      <c r="E10976" t="s">
        <v>13</v>
      </c>
      <c r="F10976" t="s">
        <v>13</v>
      </c>
      <c r="J10976" t="s">
        <v>35117</v>
      </c>
    </row>
    <row r="10977" spans="1:10" x14ac:dyDescent="0.2">
      <c r="A10977" t="s">
        <v>35115</v>
      </c>
      <c r="B10977" t="s">
        <v>24135</v>
      </c>
      <c r="C10977" t="s">
        <v>24136</v>
      </c>
      <c r="D10977">
        <v>4</v>
      </c>
      <c r="E10977" t="s">
        <v>13</v>
      </c>
      <c r="F10977" t="s">
        <v>13</v>
      </c>
      <c r="J10977" t="s">
        <v>35117</v>
      </c>
    </row>
    <row r="10978" spans="1:10" x14ac:dyDescent="0.2">
      <c r="A10978" t="s">
        <v>35118</v>
      </c>
      <c r="B10978" t="s">
        <v>35119</v>
      </c>
      <c r="C10978" t="s">
        <v>35120</v>
      </c>
      <c r="D10978">
        <v>1</v>
      </c>
      <c r="E10978" t="s">
        <v>13</v>
      </c>
      <c r="F10978" t="s">
        <v>13</v>
      </c>
      <c r="J10978" t="s">
        <v>35121</v>
      </c>
    </row>
    <row r="10979" spans="1:10" x14ac:dyDescent="0.2">
      <c r="A10979" t="s">
        <v>35118</v>
      </c>
      <c r="B10979" t="s">
        <v>10346</v>
      </c>
      <c r="C10979" t="s">
        <v>10347</v>
      </c>
      <c r="D10979">
        <v>2</v>
      </c>
      <c r="E10979" t="s">
        <v>13</v>
      </c>
      <c r="F10979" t="s">
        <v>13</v>
      </c>
      <c r="J10979" t="s">
        <v>35121</v>
      </c>
    </row>
    <row r="10980" spans="1:10" x14ac:dyDescent="0.2">
      <c r="A10980" t="s">
        <v>35122</v>
      </c>
      <c r="B10980" t="s">
        <v>685</v>
      </c>
      <c r="C10980" t="s">
        <v>686</v>
      </c>
      <c r="D10980">
        <v>1</v>
      </c>
      <c r="E10980" t="s">
        <v>13</v>
      </c>
      <c r="F10980" t="s">
        <v>13</v>
      </c>
      <c r="J10980" t="s">
        <v>35123</v>
      </c>
    </row>
    <row r="10981" spans="1:10" x14ac:dyDescent="0.2">
      <c r="A10981" t="s">
        <v>35122</v>
      </c>
      <c r="B10981" t="s">
        <v>28212</v>
      </c>
      <c r="C10981" t="s">
        <v>28213</v>
      </c>
      <c r="D10981">
        <v>2</v>
      </c>
      <c r="E10981" t="s">
        <v>13</v>
      </c>
      <c r="F10981" t="s">
        <v>13</v>
      </c>
      <c r="J10981" t="s">
        <v>35123</v>
      </c>
    </row>
    <row r="10982" spans="1:10" x14ac:dyDescent="0.2">
      <c r="A10982" t="s">
        <v>35124</v>
      </c>
      <c r="B10982" t="s">
        <v>35125</v>
      </c>
      <c r="C10982" t="s">
        <v>35126</v>
      </c>
      <c r="D10982">
        <v>2</v>
      </c>
      <c r="E10982" t="s">
        <v>13</v>
      </c>
      <c r="F10982" t="s">
        <v>13</v>
      </c>
      <c r="J10982" t="s">
        <v>35127</v>
      </c>
    </row>
    <row r="10983" spans="1:10" ht="16" x14ac:dyDescent="0.2">
      <c r="A10983" t="s">
        <v>14501</v>
      </c>
      <c r="B10983" t="s">
        <v>31029</v>
      </c>
      <c r="C10983" t="s">
        <v>31030</v>
      </c>
      <c r="D10983">
        <v>2</v>
      </c>
      <c r="E10983" t="s">
        <v>13</v>
      </c>
      <c r="F10983" t="s">
        <v>13</v>
      </c>
      <c r="H10983" s="3" t="s">
        <v>31031</v>
      </c>
      <c r="I10983" t="s">
        <v>62</v>
      </c>
      <c r="J10983" t="s">
        <v>14505</v>
      </c>
    </row>
    <row r="10984" spans="1:10" x14ac:dyDescent="0.2">
      <c r="A10984" t="s">
        <v>22999</v>
      </c>
      <c r="B10984" t="s">
        <v>35128</v>
      </c>
      <c r="C10984" t="s">
        <v>35129</v>
      </c>
      <c r="D10984">
        <v>3</v>
      </c>
      <c r="E10984" t="s">
        <v>13</v>
      </c>
      <c r="F10984" t="s">
        <v>13</v>
      </c>
      <c r="J10984" t="s">
        <v>23004</v>
      </c>
    </row>
    <row r="10985" spans="1:10" x14ac:dyDescent="0.2">
      <c r="A10985" t="s">
        <v>22999</v>
      </c>
      <c r="B10985" t="s">
        <v>35130</v>
      </c>
      <c r="C10985" t="s">
        <v>35131</v>
      </c>
      <c r="D10985">
        <v>4</v>
      </c>
      <c r="E10985" t="s">
        <v>13</v>
      </c>
      <c r="F10985" t="s">
        <v>13</v>
      </c>
      <c r="J10985" t="s">
        <v>23004</v>
      </c>
    </row>
    <row r="10986" spans="1:10" x14ac:dyDescent="0.2">
      <c r="A10986" t="s">
        <v>35132</v>
      </c>
      <c r="B10986" t="s">
        <v>1984</v>
      </c>
      <c r="C10986" t="s">
        <v>35133</v>
      </c>
      <c r="D10986">
        <v>1</v>
      </c>
      <c r="E10986" t="s">
        <v>13</v>
      </c>
      <c r="F10986" t="s">
        <v>13</v>
      </c>
      <c r="J10986" t="s">
        <v>35134</v>
      </c>
    </row>
    <row r="10987" spans="1:10" ht="16" x14ac:dyDescent="0.2">
      <c r="A10987" t="s">
        <v>25789</v>
      </c>
      <c r="B10987" t="s">
        <v>35135</v>
      </c>
      <c r="C10987" t="s">
        <v>35136</v>
      </c>
      <c r="D10987">
        <v>2</v>
      </c>
      <c r="E10987" t="s">
        <v>13</v>
      </c>
      <c r="F10987" t="s">
        <v>13</v>
      </c>
      <c r="H10987" s="3" t="s">
        <v>35137</v>
      </c>
      <c r="I10987" t="s">
        <v>524</v>
      </c>
      <c r="J10987" t="s">
        <v>25794</v>
      </c>
    </row>
    <row r="10988" spans="1:10" x14ac:dyDescent="0.2">
      <c r="A10988" t="s">
        <v>35138</v>
      </c>
      <c r="B10988" t="s">
        <v>35139</v>
      </c>
      <c r="C10988" t="s">
        <v>35140</v>
      </c>
      <c r="D10988">
        <v>2</v>
      </c>
      <c r="E10988" t="s">
        <v>13</v>
      </c>
      <c r="F10988" t="s">
        <v>13</v>
      </c>
      <c r="J10988" t="s">
        <v>35141</v>
      </c>
    </row>
    <row r="10989" spans="1:10" x14ac:dyDescent="0.2">
      <c r="A10989" t="s">
        <v>35142</v>
      </c>
      <c r="B10989" t="s">
        <v>35143</v>
      </c>
      <c r="C10989" t="s">
        <v>35144</v>
      </c>
      <c r="D10989">
        <v>1</v>
      </c>
      <c r="E10989" t="s">
        <v>13</v>
      </c>
      <c r="F10989" t="s">
        <v>13</v>
      </c>
      <c r="J10989" t="s">
        <v>35145</v>
      </c>
    </row>
    <row r="10990" spans="1:10" x14ac:dyDescent="0.2">
      <c r="A10990" t="s">
        <v>35142</v>
      </c>
      <c r="B10990" t="s">
        <v>35146</v>
      </c>
      <c r="C10990" t="s">
        <v>35147</v>
      </c>
      <c r="D10990">
        <v>2</v>
      </c>
      <c r="E10990" t="s">
        <v>13</v>
      </c>
      <c r="F10990" t="s">
        <v>13</v>
      </c>
      <c r="J10990" t="s">
        <v>35145</v>
      </c>
    </row>
    <row r="10991" spans="1:10" x14ac:dyDescent="0.2">
      <c r="A10991" t="s">
        <v>35142</v>
      </c>
      <c r="B10991" t="s">
        <v>35148</v>
      </c>
      <c r="C10991" t="s">
        <v>35149</v>
      </c>
      <c r="D10991">
        <v>3</v>
      </c>
      <c r="E10991" t="s">
        <v>13</v>
      </c>
      <c r="F10991" t="s">
        <v>13</v>
      </c>
      <c r="J10991" t="s">
        <v>35145</v>
      </c>
    </row>
    <row r="10992" spans="1:10" x14ac:dyDescent="0.2">
      <c r="A10992" t="s">
        <v>35150</v>
      </c>
      <c r="B10992" t="s">
        <v>35151</v>
      </c>
      <c r="C10992" t="s">
        <v>35152</v>
      </c>
      <c r="D10992">
        <v>1</v>
      </c>
      <c r="E10992" t="s">
        <v>13</v>
      </c>
      <c r="F10992" t="s">
        <v>13</v>
      </c>
      <c r="J10992" t="s">
        <v>35153</v>
      </c>
    </row>
    <row r="10993" spans="1:10" ht="16" x14ac:dyDescent="0.2">
      <c r="A10993" t="s">
        <v>35154</v>
      </c>
      <c r="B10993" t="s">
        <v>35155</v>
      </c>
      <c r="C10993" t="s">
        <v>35156</v>
      </c>
      <c r="D10993">
        <v>3</v>
      </c>
      <c r="E10993" t="s">
        <v>13</v>
      </c>
      <c r="F10993" t="s">
        <v>13</v>
      </c>
      <c r="H10993" s="3" t="s">
        <v>35157</v>
      </c>
      <c r="I10993" t="s">
        <v>62</v>
      </c>
      <c r="J10993" t="s">
        <v>35158</v>
      </c>
    </row>
    <row r="10994" spans="1:10" ht="16" x14ac:dyDescent="0.2">
      <c r="A10994" t="s">
        <v>24022</v>
      </c>
      <c r="B10994" t="s">
        <v>35159</v>
      </c>
      <c r="C10994" t="s">
        <v>35160</v>
      </c>
      <c r="D10994">
        <v>3</v>
      </c>
      <c r="E10994" t="s">
        <v>13</v>
      </c>
      <c r="F10994" t="s">
        <v>13</v>
      </c>
      <c r="H10994" s="3" t="s">
        <v>35161</v>
      </c>
      <c r="I10994" t="s">
        <v>62</v>
      </c>
      <c r="J10994" t="s">
        <v>24026</v>
      </c>
    </row>
    <row r="10995" spans="1:10" x14ac:dyDescent="0.2">
      <c r="A10995" t="s">
        <v>35162</v>
      </c>
      <c r="B10995" t="s">
        <v>35163</v>
      </c>
      <c r="C10995" t="s">
        <v>35164</v>
      </c>
      <c r="D10995">
        <v>1</v>
      </c>
      <c r="E10995" t="s">
        <v>13</v>
      </c>
      <c r="F10995" t="s">
        <v>13</v>
      </c>
      <c r="J10995" t="s">
        <v>35165</v>
      </c>
    </row>
    <row r="10996" spans="1:10" x14ac:dyDescent="0.2">
      <c r="A10996" t="s">
        <v>35162</v>
      </c>
      <c r="B10996" t="s">
        <v>35166</v>
      </c>
      <c r="C10996" t="s">
        <v>35167</v>
      </c>
      <c r="D10996">
        <v>2</v>
      </c>
      <c r="E10996" t="s">
        <v>13</v>
      </c>
      <c r="F10996" t="s">
        <v>13</v>
      </c>
      <c r="J10996" t="s">
        <v>35165</v>
      </c>
    </row>
    <row r="10997" spans="1:10" x14ac:dyDescent="0.2">
      <c r="A10997" t="s">
        <v>35162</v>
      </c>
      <c r="B10997" t="s">
        <v>35168</v>
      </c>
      <c r="C10997" t="s">
        <v>35169</v>
      </c>
      <c r="D10997">
        <v>3</v>
      </c>
      <c r="E10997" t="s">
        <v>13</v>
      </c>
      <c r="F10997" t="s">
        <v>13</v>
      </c>
      <c r="J10997" t="s">
        <v>35165</v>
      </c>
    </row>
    <row r="10998" spans="1:10" x14ac:dyDescent="0.2">
      <c r="A10998" t="s">
        <v>35113</v>
      </c>
      <c r="B10998" t="s">
        <v>35170</v>
      </c>
      <c r="C10998" t="s">
        <v>35171</v>
      </c>
      <c r="D10998">
        <v>1</v>
      </c>
      <c r="E10998" t="s">
        <v>13</v>
      </c>
      <c r="F10998" t="s">
        <v>13</v>
      </c>
      <c r="J10998" t="s">
        <v>35114</v>
      </c>
    </row>
    <row r="10999" spans="1:10" x14ac:dyDescent="0.2">
      <c r="A10999" t="s">
        <v>35172</v>
      </c>
      <c r="B10999" t="s">
        <v>35173</v>
      </c>
      <c r="C10999" t="s">
        <v>35174</v>
      </c>
      <c r="D10999">
        <v>3</v>
      </c>
      <c r="E10999" t="s">
        <v>13</v>
      </c>
      <c r="F10999" t="s">
        <v>13</v>
      </c>
      <c r="J10999" t="s">
        <v>35175</v>
      </c>
    </row>
    <row r="11000" spans="1:10" x14ac:dyDescent="0.2">
      <c r="A11000" t="s">
        <v>35172</v>
      </c>
      <c r="B11000" t="s">
        <v>35176</v>
      </c>
      <c r="C11000" t="s">
        <v>35177</v>
      </c>
      <c r="D11000">
        <v>2</v>
      </c>
      <c r="E11000" t="s">
        <v>13</v>
      </c>
      <c r="F11000" t="s">
        <v>13</v>
      </c>
      <c r="J11000" t="s">
        <v>35175</v>
      </c>
    </row>
    <row r="11001" spans="1:10" x14ac:dyDescent="0.2">
      <c r="A11001" t="s">
        <v>35172</v>
      </c>
      <c r="B11001" t="s">
        <v>35178</v>
      </c>
      <c r="C11001" t="s">
        <v>35179</v>
      </c>
      <c r="D11001">
        <v>1</v>
      </c>
      <c r="E11001" t="s">
        <v>13</v>
      </c>
      <c r="F11001" t="s">
        <v>13</v>
      </c>
      <c r="J11001" t="s">
        <v>35175</v>
      </c>
    </row>
    <row r="11002" spans="1:10" ht="16" x14ac:dyDescent="0.2">
      <c r="A11002" t="s">
        <v>8862</v>
      </c>
      <c r="B11002" t="s">
        <v>35180</v>
      </c>
      <c r="C11002" t="s">
        <v>35181</v>
      </c>
      <c r="D11002">
        <v>2</v>
      </c>
      <c r="E11002" t="s">
        <v>13</v>
      </c>
      <c r="F11002" t="s">
        <v>13</v>
      </c>
      <c r="H11002" s="3" t="s">
        <v>35182</v>
      </c>
      <c r="I11002" t="s">
        <v>69</v>
      </c>
      <c r="J11002" t="s">
        <v>8867</v>
      </c>
    </row>
    <row r="11003" spans="1:10" ht="16" x14ac:dyDescent="0.2">
      <c r="A11003" t="s">
        <v>35183</v>
      </c>
      <c r="B11003" t="s">
        <v>35184</v>
      </c>
      <c r="C11003" t="s">
        <v>35185</v>
      </c>
      <c r="D11003">
        <v>1</v>
      </c>
      <c r="E11003" t="s">
        <v>13</v>
      </c>
      <c r="F11003" t="s">
        <v>13</v>
      </c>
      <c r="H11003" s="3" t="s">
        <v>35186</v>
      </c>
      <c r="I11003" t="s">
        <v>62</v>
      </c>
      <c r="J11003" t="s">
        <v>35187</v>
      </c>
    </row>
    <row r="11004" spans="1:10" ht="16" x14ac:dyDescent="0.2">
      <c r="A11004" t="s">
        <v>35183</v>
      </c>
      <c r="B11004" t="s">
        <v>35188</v>
      </c>
      <c r="C11004" t="s">
        <v>35189</v>
      </c>
      <c r="D11004">
        <v>3</v>
      </c>
      <c r="E11004" t="s">
        <v>13</v>
      </c>
      <c r="F11004" t="s">
        <v>13</v>
      </c>
      <c r="H11004" s="3" t="s">
        <v>35190</v>
      </c>
      <c r="I11004" t="s">
        <v>62</v>
      </c>
      <c r="J11004" t="s">
        <v>35187</v>
      </c>
    </row>
    <row r="11005" spans="1:10" ht="16" x14ac:dyDescent="0.2">
      <c r="A11005" t="s">
        <v>1078</v>
      </c>
      <c r="B11005" t="s">
        <v>35191</v>
      </c>
      <c r="C11005" t="s">
        <v>35192</v>
      </c>
      <c r="D11005">
        <v>1</v>
      </c>
      <c r="E11005" t="s">
        <v>13</v>
      </c>
      <c r="F11005" t="s">
        <v>13</v>
      </c>
      <c r="H11005" s="3" t="s">
        <v>35193</v>
      </c>
      <c r="I11005" t="s">
        <v>146</v>
      </c>
      <c r="J11005" t="s">
        <v>1084</v>
      </c>
    </row>
    <row r="11006" spans="1:10" ht="16" x14ac:dyDescent="0.2">
      <c r="A11006" t="s">
        <v>1078</v>
      </c>
      <c r="B11006" t="s">
        <v>35194</v>
      </c>
      <c r="C11006" t="s">
        <v>35195</v>
      </c>
      <c r="D11006">
        <v>5</v>
      </c>
      <c r="E11006" t="s">
        <v>13</v>
      </c>
      <c r="F11006" t="s">
        <v>13</v>
      </c>
      <c r="H11006" s="3" t="s">
        <v>35196</v>
      </c>
      <c r="I11006" t="s">
        <v>7603</v>
      </c>
      <c r="J11006" t="s">
        <v>1084</v>
      </c>
    </row>
    <row r="11007" spans="1:10" ht="16" x14ac:dyDescent="0.2">
      <c r="A11007" t="s">
        <v>1078</v>
      </c>
      <c r="B11007" t="s">
        <v>35197</v>
      </c>
      <c r="C11007" t="s">
        <v>35198</v>
      </c>
      <c r="D11007">
        <v>6</v>
      </c>
      <c r="E11007" t="s">
        <v>13</v>
      </c>
      <c r="F11007" t="s">
        <v>13</v>
      </c>
      <c r="H11007" s="3" t="s">
        <v>35199</v>
      </c>
      <c r="I11007" t="s">
        <v>1083</v>
      </c>
      <c r="J11007" t="s">
        <v>1084</v>
      </c>
    </row>
    <row r="11008" spans="1:10" x14ac:dyDescent="0.2">
      <c r="A11008" t="s">
        <v>1078</v>
      </c>
      <c r="B11008" t="s">
        <v>35200</v>
      </c>
      <c r="C11008" t="s">
        <v>35201</v>
      </c>
      <c r="D11008">
        <v>8</v>
      </c>
      <c r="E11008" t="s">
        <v>13</v>
      </c>
      <c r="F11008" t="s">
        <v>13</v>
      </c>
      <c r="J11008" t="s">
        <v>1084</v>
      </c>
    </row>
    <row r="11009" spans="1:10" ht="16" x14ac:dyDescent="0.2">
      <c r="A11009" t="s">
        <v>35202</v>
      </c>
      <c r="B11009" t="s">
        <v>35203</v>
      </c>
      <c r="C11009" t="s">
        <v>35204</v>
      </c>
      <c r="D11009">
        <v>2</v>
      </c>
      <c r="E11009" t="s">
        <v>13</v>
      </c>
      <c r="F11009" t="s">
        <v>13</v>
      </c>
      <c r="H11009" s="3" t="s">
        <v>35205</v>
      </c>
      <c r="I11009" t="s">
        <v>62</v>
      </c>
      <c r="J11009" t="s">
        <v>35206</v>
      </c>
    </row>
    <row r="11010" spans="1:10" ht="16" x14ac:dyDescent="0.2">
      <c r="A11010" t="s">
        <v>12260</v>
      </c>
      <c r="B11010" t="s">
        <v>35207</v>
      </c>
      <c r="C11010" t="s">
        <v>35208</v>
      </c>
      <c r="D11010">
        <v>3</v>
      </c>
      <c r="E11010" t="s">
        <v>13</v>
      </c>
      <c r="F11010" t="s">
        <v>13</v>
      </c>
      <c r="H11010" s="3" t="s">
        <v>35209</v>
      </c>
      <c r="I11010" t="s">
        <v>69</v>
      </c>
      <c r="J11010" t="s">
        <v>12265</v>
      </c>
    </row>
    <row r="11011" spans="1:10" x14ac:dyDescent="0.2">
      <c r="A11011" t="s">
        <v>35210</v>
      </c>
      <c r="B11011" t="s">
        <v>35211</v>
      </c>
      <c r="C11011" t="s">
        <v>35212</v>
      </c>
      <c r="D11011">
        <v>1</v>
      </c>
      <c r="E11011" t="s">
        <v>13</v>
      </c>
      <c r="F11011" t="s">
        <v>13</v>
      </c>
      <c r="J11011" t="s">
        <v>35213</v>
      </c>
    </row>
    <row r="11012" spans="1:10" x14ac:dyDescent="0.2">
      <c r="A11012" t="s">
        <v>35210</v>
      </c>
      <c r="B11012" t="s">
        <v>35214</v>
      </c>
      <c r="C11012" t="s">
        <v>35215</v>
      </c>
      <c r="D11012">
        <v>2</v>
      </c>
      <c r="E11012" t="s">
        <v>13</v>
      </c>
      <c r="F11012" t="s">
        <v>13</v>
      </c>
      <c r="J11012" t="s">
        <v>35213</v>
      </c>
    </row>
    <row r="11013" spans="1:10" x14ac:dyDescent="0.2">
      <c r="A11013" t="s">
        <v>35210</v>
      </c>
      <c r="B11013" t="s">
        <v>35216</v>
      </c>
      <c r="C11013" t="s">
        <v>35217</v>
      </c>
      <c r="D11013">
        <v>3</v>
      </c>
      <c r="E11013" t="s">
        <v>13</v>
      </c>
      <c r="F11013" t="s">
        <v>13</v>
      </c>
      <c r="J11013" t="s">
        <v>35213</v>
      </c>
    </row>
    <row r="11014" spans="1:10" x14ac:dyDescent="0.2">
      <c r="A11014" t="s">
        <v>35218</v>
      </c>
      <c r="B11014" t="s">
        <v>35219</v>
      </c>
      <c r="C11014" t="s">
        <v>35220</v>
      </c>
      <c r="D11014">
        <v>1</v>
      </c>
      <c r="E11014" t="s">
        <v>13</v>
      </c>
      <c r="F11014" t="s">
        <v>13</v>
      </c>
      <c r="J11014" t="s">
        <v>35221</v>
      </c>
    </row>
    <row r="11015" spans="1:10" x14ac:dyDescent="0.2">
      <c r="A11015" t="s">
        <v>35210</v>
      </c>
      <c r="B11015" t="s">
        <v>35222</v>
      </c>
      <c r="C11015" t="s">
        <v>35223</v>
      </c>
      <c r="D11015">
        <v>4</v>
      </c>
      <c r="E11015" t="s">
        <v>13</v>
      </c>
      <c r="F11015" t="s">
        <v>13</v>
      </c>
      <c r="J11015" t="s">
        <v>35213</v>
      </c>
    </row>
    <row r="11016" spans="1:10" x14ac:dyDescent="0.2">
      <c r="A11016" t="s">
        <v>35210</v>
      </c>
      <c r="B11016" t="s">
        <v>35224</v>
      </c>
      <c r="C11016" t="s">
        <v>35225</v>
      </c>
      <c r="D11016">
        <v>6</v>
      </c>
      <c r="E11016" t="s">
        <v>13</v>
      </c>
      <c r="F11016" t="s">
        <v>13</v>
      </c>
      <c r="J11016" t="s">
        <v>35213</v>
      </c>
    </row>
    <row r="11017" spans="1:10" x14ac:dyDescent="0.2">
      <c r="A11017" t="s">
        <v>35210</v>
      </c>
      <c r="B11017" t="s">
        <v>35226</v>
      </c>
      <c r="C11017" t="s">
        <v>35227</v>
      </c>
      <c r="D11017">
        <v>7</v>
      </c>
      <c r="E11017" t="s">
        <v>13</v>
      </c>
      <c r="F11017" t="s">
        <v>13</v>
      </c>
      <c r="J11017" t="s">
        <v>35213</v>
      </c>
    </row>
    <row r="11018" spans="1:10" x14ac:dyDescent="0.2">
      <c r="A11018" t="s">
        <v>35228</v>
      </c>
      <c r="B11018" t="s">
        <v>35229</v>
      </c>
      <c r="C11018" t="s">
        <v>35230</v>
      </c>
      <c r="D11018">
        <v>1</v>
      </c>
      <c r="E11018" t="s">
        <v>13</v>
      </c>
      <c r="F11018" t="s">
        <v>13</v>
      </c>
      <c r="J11018" t="s">
        <v>35231</v>
      </c>
    </row>
    <row r="11019" spans="1:10" x14ac:dyDescent="0.2">
      <c r="A11019" t="s">
        <v>35228</v>
      </c>
      <c r="B11019" t="s">
        <v>35232</v>
      </c>
      <c r="C11019" t="s">
        <v>35233</v>
      </c>
      <c r="D11019">
        <v>2</v>
      </c>
      <c r="E11019" t="s">
        <v>13</v>
      </c>
      <c r="F11019" t="s">
        <v>13</v>
      </c>
      <c r="J11019" t="s">
        <v>35231</v>
      </c>
    </row>
    <row r="11020" spans="1:10" x14ac:dyDescent="0.2">
      <c r="A11020" t="s">
        <v>35228</v>
      </c>
      <c r="B11020" t="s">
        <v>35234</v>
      </c>
      <c r="C11020" t="s">
        <v>35235</v>
      </c>
      <c r="D11020">
        <v>3</v>
      </c>
      <c r="E11020" t="s">
        <v>13</v>
      </c>
      <c r="F11020" t="s">
        <v>13</v>
      </c>
      <c r="J11020" t="s">
        <v>35231</v>
      </c>
    </row>
    <row r="11021" spans="1:10" x14ac:dyDescent="0.2">
      <c r="A11021" t="s">
        <v>35236</v>
      </c>
      <c r="B11021" t="s">
        <v>25283</v>
      </c>
      <c r="C11021" t="s">
        <v>25284</v>
      </c>
      <c r="D11021">
        <v>1</v>
      </c>
      <c r="E11021" t="s">
        <v>13</v>
      </c>
      <c r="F11021" t="s">
        <v>13</v>
      </c>
      <c r="J11021" t="s">
        <v>35237</v>
      </c>
    </row>
    <row r="11022" spans="1:10" x14ac:dyDescent="0.2">
      <c r="A11022" t="s">
        <v>35236</v>
      </c>
      <c r="B11022" t="s">
        <v>35238</v>
      </c>
      <c r="C11022" t="s">
        <v>35239</v>
      </c>
      <c r="D11022">
        <v>2</v>
      </c>
      <c r="E11022" t="s">
        <v>13</v>
      </c>
      <c r="F11022" t="s">
        <v>13</v>
      </c>
      <c r="J11022" t="s">
        <v>35237</v>
      </c>
    </row>
    <row r="11023" spans="1:10" x14ac:dyDescent="0.2">
      <c r="A11023" t="s">
        <v>35240</v>
      </c>
      <c r="B11023" t="s">
        <v>35241</v>
      </c>
      <c r="C11023" t="s">
        <v>35242</v>
      </c>
      <c r="D11023">
        <v>1</v>
      </c>
      <c r="E11023" t="s">
        <v>13</v>
      </c>
      <c r="F11023" t="s">
        <v>13</v>
      </c>
      <c r="J11023" t="s">
        <v>35243</v>
      </c>
    </row>
    <row r="11024" spans="1:10" x14ac:dyDescent="0.2">
      <c r="A11024" t="s">
        <v>35240</v>
      </c>
      <c r="B11024" t="s">
        <v>35244</v>
      </c>
      <c r="C11024" t="s">
        <v>35245</v>
      </c>
      <c r="D11024">
        <v>2</v>
      </c>
      <c r="E11024" t="s">
        <v>13</v>
      </c>
      <c r="F11024" t="s">
        <v>13</v>
      </c>
      <c r="J11024" t="s">
        <v>35243</v>
      </c>
    </row>
    <row r="11025" spans="1:10" x14ac:dyDescent="0.2">
      <c r="A11025" t="s">
        <v>35240</v>
      </c>
      <c r="B11025" t="s">
        <v>35246</v>
      </c>
      <c r="C11025" t="s">
        <v>35247</v>
      </c>
      <c r="D11025">
        <v>3</v>
      </c>
      <c r="E11025" t="s">
        <v>13</v>
      </c>
      <c r="F11025" t="s">
        <v>13</v>
      </c>
      <c r="J11025" t="s">
        <v>35243</v>
      </c>
    </row>
    <row r="11026" spans="1:10" x14ac:dyDescent="0.2">
      <c r="A11026" t="s">
        <v>35248</v>
      </c>
      <c r="B11026" t="s">
        <v>34033</v>
      </c>
      <c r="C11026" t="s">
        <v>34034</v>
      </c>
      <c r="D11026">
        <v>1</v>
      </c>
      <c r="E11026" t="s">
        <v>13</v>
      </c>
      <c r="F11026" t="s">
        <v>13</v>
      </c>
      <c r="J11026" t="s">
        <v>35249</v>
      </c>
    </row>
    <row r="11027" spans="1:10" x14ac:dyDescent="0.2">
      <c r="A11027" t="s">
        <v>35248</v>
      </c>
      <c r="B11027" t="s">
        <v>35250</v>
      </c>
      <c r="C11027" t="s">
        <v>35251</v>
      </c>
      <c r="D11027">
        <v>2</v>
      </c>
      <c r="E11027" t="s">
        <v>13</v>
      </c>
      <c r="F11027" t="s">
        <v>13</v>
      </c>
      <c r="J11027" t="s">
        <v>35249</v>
      </c>
    </row>
    <row r="11028" spans="1:10" x14ac:dyDescent="0.2">
      <c r="A11028" t="s">
        <v>35210</v>
      </c>
      <c r="B11028" t="s">
        <v>35252</v>
      </c>
      <c r="C11028" t="s">
        <v>35253</v>
      </c>
      <c r="D11028">
        <v>5</v>
      </c>
      <c r="E11028" t="s">
        <v>13</v>
      </c>
      <c r="F11028" t="s">
        <v>13</v>
      </c>
      <c r="J11028" t="s">
        <v>35213</v>
      </c>
    </row>
    <row r="11029" spans="1:10" x14ac:dyDescent="0.2">
      <c r="A11029" t="s">
        <v>35218</v>
      </c>
      <c r="B11029" t="s">
        <v>35254</v>
      </c>
      <c r="C11029" t="s">
        <v>35255</v>
      </c>
      <c r="D11029">
        <v>2</v>
      </c>
      <c r="E11029" t="s">
        <v>13</v>
      </c>
      <c r="F11029" t="s">
        <v>13</v>
      </c>
      <c r="J11029" t="s">
        <v>35221</v>
      </c>
    </row>
    <row r="11030" spans="1:10" x14ac:dyDescent="0.2">
      <c r="A11030" t="s">
        <v>35218</v>
      </c>
      <c r="B11030" t="s">
        <v>35256</v>
      </c>
      <c r="C11030" t="s">
        <v>35257</v>
      </c>
      <c r="D11030">
        <v>3</v>
      </c>
      <c r="E11030" t="s">
        <v>13</v>
      </c>
      <c r="F11030" t="s">
        <v>13</v>
      </c>
      <c r="J11030" t="s">
        <v>35221</v>
      </c>
    </row>
    <row r="11031" spans="1:10" x14ac:dyDescent="0.2">
      <c r="A11031" t="s">
        <v>35218</v>
      </c>
      <c r="B11031" t="s">
        <v>35258</v>
      </c>
      <c r="C11031" t="s">
        <v>35259</v>
      </c>
      <c r="D11031">
        <v>4</v>
      </c>
      <c r="E11031" t="s">
        <v>13</v>
      </c>
      <c r="F11031" t="s">
        <v>13</v>
      </c>
      <c r="J11031" t="s">
        <v>35221</v>
      </c>
    </row>
    <row r="11032" spans="1:10" ht="16" x14ac:dyDescent="0.2">
      <c r="A11032" t="s">
        <v>20444</v>
      </c>
      <c r="B11032" t="s">
        <v>35260</v>
      </c>
      <c r="C11032" t="s">
        <v>35261</v>
      </c>
      <c r="D11032">
        <v>1</v>
      </c>
      <c r="E11032" t="s">
        <v>13</v>
      </c>
      <c r="F11032" t="s">
        <v>13</v>
      </c>
      <c r="H11032" s="3" t="s">
        <v>35262</v>
      </c>
      <c r="I11032" t="s">
        <v>69</v>
      </c>
      <c r="J11032" t="s">
        <v>20447</v>
      </c>
    </row>
    <row r="11033" spans="1:10" x14ac:dyDescent="0.2">
      <c r="A11033" t="s">
        <v>35263</v>
      </c>
      <c r="B11033" t="s">
        <v>35264</v>
      </c>
      <c r="C11033" t="s">
        <v>14498</v>
      </c>
      <c r="D11033">
        <v>1</v>
      </c>
      <c r="E11033" t="s">
        <v>13</v>
      </c>
      <c r="F11033" t="s">
        <v>13</v>
      </c>
      <c r="J11033" t="s">
        <v>35265</v>
      </c>
    </row>
    <row r="11034" spans="1:10" x14ac:dyDescent="0.2">
      <c r="A11034" t="s">
        <v>35266</v>
      </c>
      <c r="B11034" t="s">
        <v>35267</v>
      </c>
      <c r="C11034" t="s">
        <v>35268</v>
      </c>
      <c r="D11034">
        <v>1</v>
      </c>
      <c r="E11034" t="s">
        <v>13</v>
      </c>
      <c r="F11034" t="s">
        <v>13</v>
      </c>
      <c r="J11034" t="s">
        <v>35269</v>
      </c>
    </row>
    <row r="11035" spans="1:10" x14ac:dyDescent="0.2">
      <c r="A11035" t="s">
        <v>35266</v>
      </c>
      <c r="B11035" t="s">
        <v>35270</v>
      </c>
      <c r="C11035" t="s">
        <v>35271</v>
      </c>
      <c r="D11035">
        <v>2</v>
      </c>
      <c r="E11035" t="s">
        <v>13</v>
      </c>
      <c r="F11035" t="s">
        <v>13</v>
      </c>
      <c r="J11035" t="s">
        <v>35269</v>
      </c>
    </row>
    <row r="11036" spans="1:10" x14ac:dyDescent="0.2">
      <c r="A11036" t="s">
        <v>35266</v>
      </c>
      <c r="B11036" t="s">
        <v>35272</v>
      </c>
      <c r="C11036" t="s">
        <v>35273</v>
      </c>
      <c r="D11036">
        <v>3</v>
      </c>
      <c r="E11036" t="s">
        <v>13</v>
      </c>
      <c r="F11036" t="s">
        <v>13</v>
      </c>
      <c r="J11036" t="s">
        <v>35269</v>
      </c>
    </row>
    <row r="11037" spans="1:10" ht="16" x14ac:dyDescent="0.2">
      <c r="A11037" t="s">
        <v>7925</v>
      </c>
      <c r="B11037" t="s">
        <v>35274</v>
      </c>
      <c r="C11037" t="s">
        <v>35275</v>
      </c>
      <c r="D11037">
        <v>1</v>
      </c>
      <c r="E11037" t="s">
        <v>13</v>
      </c>
      <c r="F11037" t="s">
        <v>13</v>
      </c>
      <c r="H11037" s="3" t="s">
        <v>7913</v>
      </c>
      <c r="I11037" t="s">
        <v>1489</v>
      </c>
      <c r="J11037" t="s">
        <v>7929</v>
      </c>
    </row>
    <row r="11038" spans="1:10" x14ac:dyDescent="0.2">
      <c r="A11038" t="s">
        <v>35276</v>
      </c>
      <c r="B11038" t="s">
        <v>35277</v>
      </c>
      <c r="C11038" t="s">
        <v>35278</v>
      </c>
      <c r="D11038">
        <v>3</v>
      </c>
      <c r="E11038" t="s">
        <v>13</v>
      </c>
      <c r="F11038" t="s">
        <v>13</v>
      </c>
      <c r="J11038" t="s">
        <v>599</v>
      </c>
    </row>
    <row r="11039" spans="1:10" x14ac:dyDescent="0.2">
      <c r="A11039" t="s">
        <v>35276</v>
      </c>
      <c r="B11039" t="s">
        <v>35279</v>
      </c>
      <c r="C11039" t="s">
        <v>35280</v>
      </c>
      <c r="D11039">
        <v>4</v>
      </c>
      <c r="E11039" t="s">
        <v>13</v>
      </c>
      <c r="F11039" t="s">
        <v>13</v>
      </c>
      <c r="J11039" t="s">
        <v>599</v>
      </c>
    </row>
    <row r="11040" spans="1:10" x14ac:dyDescent="0.2">
      <c r="A11040" t="s">
        <v>35281</v>
      </c>
      <c r="B11040" t="s">
        <v>14558</v>
      </c>
      <c r="C11040" t="s">
        <v>14559</v>
      </c>
      <c r="D11040">
        <v>1</v>
      </c>
      <c r="E11040" t="s">
        <v>13</v>
      </c>
      <c r="F11040" t="s">
        <v>13</v>
      </c>
      <c r="J11040" t="s">
        <v>35282</v>
      </c>
    </row>
    <row r="11041" spans="1:10" x14ac:dyDescent="0.2">
      <c r="A11041" t="s">
        <v>35281</v>
      </c>
      <c r="B11041" t="s">
        <v>35283</v>
      </c>
      <c r="C11041" t="s">
        <v>35284</v>
      </c>
      <c r="D11041">
        <v>2</v>
      </c>
      <c r="E11041" t="s">
        <v>13</v>
      </c>
      <c r="F11041" t="s">
        <v>13</v>
      </c>
      <c r="J11041" t="s">
        <v>35282</v>
      </c>
    </row>
    <row r="11042" spans="1:10" x14ac:dyDescent="0.2">
      <c r="A11042" t="s">
        <v>35281</v>
      </c>
      <c r="B11042" t="s">
        <v>31274</v>
      </c>
      <c r="C11042" t="s">
        <v>31275</v>
      </c>
      <c r="D11042">
        <v>3</v>
      </c>
      <c r="E11042" t="s">
        <v>13</v>
      </c>
      <c r="F11042" t="s">
        <v>13</v>
      </c>
      <c r="J11042" t="s">
        <v>35282</v>
      </c>
    </row>
    <row r="11043" spans="1:10" x14ac:dyDescent="0.2">
      <c r="A11043" t="s">
        <v>35285</v>
      </c>
      <c r="B11043" t="s">
        <v>23459</v>
      </c>
      <c r="C11043" t="s">
        <v>23460</v>
      </c>
      <c r="D11043">
        <v>1</v>
      </c>
      <c r="E11043" t="s">
        <v>13</v>
      </c>
      <c r="F11043" t="s">
        <v>13</v>
      </c>
      <c r="J11043" t="s">
        <v>35286</v>
      </c>
    </row>
    <row r="11044" spans="1:10" ht="16" x14ac:dyDescent="0.2">
      <c r="A11044" t="s">
        <v>35287</v>
      </c>
      <c r="B11044" t="s">
        <v>35288</v>
      </c>
      <c r="C11044" t="s">
        <v>35289</v>
      </c>
      <c r="D11044">
        <v>3</v>
      </c>
      <c r="E11044" t="s">
        <v>13</v>
      </c>
      <c r="F11044" t="s">
        <v>13</v>
      </c>
      <c r="H11044" s="3" t="s">
        <v>35290</v>
      </c>
      <c r="I11044" t="s">
        <v>62</v>
      </c>
      <c r="J11044" t="s">
        <v>35291</v>
      </c>
    </row>
    <row r="11045" spans="1:10" x14ac:dyDescent="0.2">
      <c r="A11045" t="s">
        <v>35285</v>
      </c>
      <c r="B11045" t="s">
        <v>23442</v>
      </c>
      <c r="C11045" t="s">
        <v>23443</v>
      </c>
      <c r="D11045">
        <v>2</v>
      </c>
      <c r="E11045" t="s">
        <v>13</v>
      </c>
      <c r="F11045" t="s">
        <v>13</v>
      </c>
      <c r="J11045" t="s">
        <v>35286</v>
      </c>
    </row>
    <row r="11046" spans="1:10" x14ac:dyDescent="0.2">
      <c r="A11046" t="s">
        <v>35292</v>
      </c>
      <c r="B11046" t="s">
        <v>35293</v>
      </c>
      <c r="C11046" t="s">
        <v>35294</v>
      </c>
      <c r="D11046">
        <v>1</v>
      </c>
      <c r="E11046" t="s">
        <v>13</v>
      </c>
      <c r="F11046" t="s">
        <v>13</v>
      </c>
      <c r="J11046" t="s">
        <v>35295</v>
      </c>
    </row>
    <row r="11047" spans="1:10" ht="16" x14ac:dyDescent="0.2">
      <c r="A11047" t="s">
        <v>14017</v>
      </c>
      <c r="B11047" t="s">
        <v>35296</v>
      </c>
      <c r="C11047" t="s">
        <v>35297</v>
      </c>
      <c r="D11047">
        <v>3</v>
      </c>
      <c r="E11047" t="s">
        <v>13</v>
      </c>
      <c r="F11047" t="s">
        <v>13</v>
      </c>
      <c r="H11047" s="3" t="s">
        <v>35298</v>
      </c>
      <c r="I11047" t="s">
        <v>1489</v>
      </c>
      <c r="J11047" t="s">
        <v>14022</v>
      </c>
    </row>
    <row r="11048" spans="1:10" ht="16" x14ac:dyDescent="0.2">
      <c r="A11048" t="s">
        <v>35299</v>
      </c>
      <c r="B11048" t="s">
        <v>35300</v>
      </c>
      <c r="C11048" t="s">
        <v>35301</v>
      </c>
      <c r="D11048">
        <v>1</v>
      </c>
      <c r="E11048" t="s">
        <v>13</v>
      </c>
      <c r="F11048" t="s">
        <v>13</v>
      </c>
      <c r="H11048" s="3" t="s">
        <v>35302</v>
      </c>
      <c r="I11048" t="s">
        <v>4915</v>
      </c>
      <c r="J11048" t="s">
        <v>35303</v>
      </c>
    </row>
    <row r="11049" spans="1:10" ht="16" x14ac:dyDescent="0.2">
      <c r="A11049" t="s">
        <v>35299</v>
      </c>
      <c r="B11049" t="s">
        <v>35304</v>
      </c>
      <c r="C11049" t="s">
        <v>35305</v>
      </c>
      <c r="D11049">
        <v>3</v>
      </c>
      <c r="E11049" t="s">
        <v>13</v>
      </c>
      <c r="F11049" t="s">
        <v>13</v>
      </c>
      <c r="H11049" s="3" t="s">
        <v>35302</v>
      </c>
      <c r="I11049" t="s">
        <v>4915</v>
      </c>
      <c r="J11049" t="s">
        <v>35303</v>
      </c>
    </row>
    <row r="11050" spans="1:10" ht="16" x14ac:dyDescent="0.2">
      <c r="A11050" t="s">
        <v>35299</v>
      </c>
      <c r="B11050" t="s">
        <v>35306</v>
      </c>
      <c r="C11050" t="s">
        <v>35307</v>
      </c>
      <c r="D11050">
        <v>4</v>
      </c>
      <c r="E11050" t="s">
        <v>13</v>
      </c>
      <c r="F11050" t="s">
        <v>13</v>
      </c>
      <c r="H11050" s="3" t="s">
        <v>35308</v>
      </c>
      <c r="I11050" t="s">
        <v>4915</v>
      </c>
      <c r="J11050" t="s">
        <v>35303</v>
      </c>
    </row>
    <row r="11051" spans="1:10" ht="16" x14ac:dyDescent="0.2">
      <c r="A11051" t="s">
        <v>35309</v>
      </c>
      <c r="B11051" t="s">
        <v>35310</v>
      </c>
      <c r="C11051" t="s">
        <v>35311</v>
      </c>
      <c r="D11051">
        <v>1</v>
      </c>
      <c r="E11051" t="s">
        <v>13</v>
      </c>
      <c r="F11051" t="s">
        <v>13</v>
      </c>
      <c r="H11051" s="3" t="s">
        <v>35312</v>
      </c>
      <c r="I11051" t="s">
        <v>69</v>
      </c>
      <c r="J11051" t="s">
        <v>35313</v>
      </c>
    </row>
    <row r="11052" spans="1:10" x14ac:dyDescent="0.2">
      <c r="A11052" t="s">
        <v>35314</v>
      </c>
      <c r="B11052" t="s">
        <v>35315</v>
      </c>
      <c r="C11052" t="s">
        <v>35316</v>
      </c>
      <c r="D11052">
        <v>1</v>
      </c>
      <c r="E11052" t="s">
        <v>13</v>
      </c>
      <c r="F11052" t="s">
        <v>13</v>
      </c>
      <c r="J11052" t="s">
        <v>35317</v>
      </c>
    </row>
    <row r="11053" spans="1:10" x14ac:dyDescent="0.2">
      <c r="A11053" t="s">
        <v>35318</v>
      </c>
      <c r="B11053" t="s">
        <v>35315</v>
      </c>
      <c r="C11053" t="s">
        <v>35316</v>
      </c>
      <c r="D11053">
        <v>3</v>
      </c>
      <c r="E11053" t="s">
        <v>13</v>
      </c>
      <c r="F11053" t="s">
        <v>13</v>
      </c>
      <c r="J11053" t="s">
        <v>35319</v>
      </c>
    </row>
    <row r="11054" spans="1:10" ht="16" x14ac:dyDescent="0.2">
      <c r="A11054" t="s">
        <v>35320</v>
      </c>
      <c r="B11054" t="s">
        <v>35321</v>
      </c>
      <c r="C11054" t="s">
        <v>4356</v>
      </c>
      <c r="D11054">
        <v>2</v>
      </c>
      <c r="E11054" t="s">
        <v>13</v>
      </c>
      <c r="F11054" t="s">
        <v>13</v>
      </c>
      <c r="H11054" s="3" t="s">
        <v>31927</v>
      </c>
      <c r="I11054" t="s">
        <v>90</v>
      </c>
      <c r="J11054" t="s">
        <v>35322</v>
      </c>
    </row>
    <row r="11055" spans="1:10" ht="16" x14ac:dyDescent="0.2">
      <c r="A11055" t="s">
        <v>35323</v>
      </c>
      <c r="B11055" t="s">
        <v>35324</v>
      </c>
      <c r="C11055" t="s">
        <v>35325</v>
      </c>
      <c r="D11055">
        <v>1</v>
      </c>
      <c r="E11055" t="s">
        <v>13</v>
      </c>
      <c r="F11055" t="s">
        <v>13</v>
      </c>
      <c r="H11055" s="3" t="s">
        <v>35326</v>
      </c>
      <c r="I11055" t="s">
        <v>62</v>
      </c>
      <c r="J11055" t="s">
        <v>35327</v>
      </c>
    </row>
    <row r="11056" spans="1:10" ht="16" x14ac:dyDescent="0.2">
      <c r="A11056" t="s">
        <v>35323</v>
      </c>
      <c r="B11056" t="s">
        <v>35328</v>
      </c>
      <c r="C11056" t="s">
        <v>35329</v>
      </c>
      <c r="D11056">
        <v>2</v>
      </c>
      <c r="E11056" t="s">
        <v>13</v>
      </c>
      <c r="F11056" t="s">
        <v>13</v>
      </c>
      <c r="H11056" s="3" t="s">
        <v>35326</v>
      </c>
      <c r="I11056" t="s">
        <v>62</v>
      </c>
      <c r="J11056" t="s">
        <v>35327</v>
      </c>
    </row>
    <row r="11057" spans="1:10" x14ac:dyDescent="0.2">
      <c r="A11057" t="s">
        <v>35330</v>
      </c>
      <c r="B11057" t="s">
        <v>35331</v>
      </c>
      <c r="C11057" t="s">
        <v>35332</v>
      </c>
      <c r="D11057">
        <v>1</v>
      </c>
      <c r="E11057" t="s">
        <v>13</v>
      </c>
      <c r="F11057" t="s">
        <v>13</v>
      </c>
      <c r="J11057" t="s">
        <v>35333</v>
      </c>
    </row>
    <row r="11058" spans="1:10" ht="16" x14ac:dyDescent="0.2">
      <c r="A11058" t="s">
        <v>3992</v>
      </c>
      <c r="B11058" t="s">
        <v>35334</v>
      </c>
      <c r="C11058" t="s">
        <v>35335</v>
      </c>
      <c r="D11058">
        <v>1</v>
      </c>
      <c r="E11058" t="s">
        <v>13</v>
      </c>
      <c r="F11058" t="s">
        <v>13</v>
      </c>
      <c r="H11058" s="3" t="s">
        <v>35336</v>
      </c>
      <c r="I11058" t="s">
        <v>62</v>
      </c>
      <c r="J11058" t="s">
        <v>3995</v>
      </c>
    </row>
    <row r="11059" spans="1:10" x14ac:dyDescent="0.2">
      <c r="A11059" t="s">
        <v>35337</v>
      </c>
      <c r="B11059" t="s">
        <v>9429</v>
      </c>
      <c r="C11059" t="s">
        <v>9430</v>
      </c>
      <c r="D11059">
        <v>2</v>
      </c>
      <c r="E11059" t="s">
        <v>13</v>
      </c>
      <c r="F11059" t="s">
        <v>13</v>
      </c>
      <c r="J11059" t="s">
        <v>35338</v>
      </c>
    </row>
    <row r="11060" spans="1:10" ht="16" x14ac:dyDescent="0.2">
      <c r="A11060" t="s">
        <v>26468</v>
      </c>
      <c r="B11060" t="s">
        <v>35339</v>
      </c>
      <c r="C11060" t="s">
        <v>35340</v>
      </c>
      <c r="D11060">
        <v>2</v>
      </c>
      <c r="E11060" t="s">
        <v>13</v>
      </c>
      <c r="F11060" t="s">
        <v>13</v>
      </c>
      <c r="H11060" s="3" t="s">
        <v>32387</v>
      </c>
      <c r="I11060" t="s">
        <v>7505</v>
      </c>
      <c r="J11060" t="s">
        <v>26473</v>
      </c>
    </row>
    <row r="11061" spans="1:10" x14ac:dyDescent="0.2">
      <c r="A11061" t="s">
        <v>35341</v>
      </c>
      <c r="B11061" t="s">
        <v>35342</v>
      </c>
      <c r="C11061" t="s">
        <v>35343</v>
      </c>
      <c r="D11061">
        <v>1</v>
      </c>
      <c r="E11061" t="s">
        <v>13</v>
      </c>
      <c r="F11061" t="s">
        <v>13</v>
      </c>
      <c r="J11061" t="s">
        <v>35344</v>
      </c>
    </row>
    <row r="11062" spans="1:10" ht="16" x14ac:dyDescent="0.2">
      <c r="A11062" t="s">
        <v>16901</v>
      </c>
      <c r="B11062" t="s">
        <v>35345</v>
      </c>
      <c r="C11062" t="s">
        <v>35346</v>
      </c>
      <c r="D11062">
        <v>3</v>
      </c>
      <c r="E11062" t="s">
        <v>13</v>
      </c>
      <c r="F11062" t="s">
        <v>13</v>
      </c>
      <c r="H11062" s="3" t="s">
        <v>35347</v>
      </c>
      <c r="I11062" t="s">
        <v>1725</v>
      </c>
      <c r="J11062" t="s">
        <v>16904</v>
      </c>
    </row>
    <row r="11063" spans="1:10" x14ac:dyDescent="0.2">
      <c r="A11063" t="s">
        <v>35348</v>
      </c>
      <c r="B11063" t="s">
        <v>35349</v>
      </c>
      <c r="C11063" t="s">
        <v>35350</v>
      </c>
      <c r="D11063">
        <v>1</v>
      </c>
      <c r="E11063" t="s">
        <v>13</v>
      </c>
      <c r="F11063" t="s">
        <v>13</v>
      </c>
      <c r="J11063" t="s">
        <v>35351</v>
      </c>
    </row>
    <row r="11064" spans="1:10" x14ac:dyDescent="0.2">
      <c r="A11064" t="s">
        <v>35352</v>
      </c>
      <c r="B11064" t="s">
        <v>35353</v>
      </c>
      <c r="C11064" t="s">
        <v>35354</v>
      </c>
      <c r="D11064">
        <v>1</v>
      </c>
      <c r="E11064" t="s">
        <v>13</v>
      </c>
      <c r="F11064" t="s">
        <v>13</v>
      </c>
      <c r="J11064" t="s">
        <v>35355</v>
      </c>
    </row>
    <row r="11065" spans="1:10" x14ac:dyDescent="0.2">
      <c r="A11065" t="s">
        <v>35352</v>
      </c>
      <c r="B11065" t="s">
        <v>35356</v>
      </c>
      <c r="C11065" t="s">
        <v>17352</v>
      </c>
      <c r="D11065">
        <v>2</v>
      </c>
      <c r="E11065" t="s">
        <v>13</v>
      </c>
      <c r="F11065" t="s">
        <v>13</v>
      </c>
      <c r="J11065" t="s">
        <v>35355</v>
      </c>
    </row>
    <row r="11066" spans="1:10" x14ac:dyDescent="0.2">
      <c r="A11066" t="s">
        <v>35352</v>
      </c>
      <c r="B11066" t="s">
        <v>35357</v>
      </c>
      <c r="C11066" t="s">
        <v>35358</v>
      </c>
      <c r="D11066">
        <v>3</v>
      </c>
      <c r="E11066" t="s">
        <v>13</v>
      </c>
      <c r="F11066" t="s">
        <v>13</v>
      </c>
      <c r="J11066" t="s">
        <v>35355</v>
      </c>
    </row>
    <row r="11067" spans="1:10" x14ac:dyDescent="0.2">
      <c r="A11067" t="s">
        <v>35352</v>
      </c>
      <c r="B11067" t="s">
        <v>35359</v>
      </c>
      <c r="C11067" t="s">
        <v>35360</v>
      </c>
      <c r="D11067">
        <v>4</v>
      </c>
      <c r="E11067" t="s">
        <v>13</v>
      </c>
      <c r="F11067" t="s">
        <v>13</v>
      </c>
      <c r="J11067" t="s">
        <v>35355</v>
      </c>
    </row>
    <row r="11068" spans="1:10" x14ac:dyDescent="0.2">
      <c r="A11068" t="s">
        <v>35352</v>
      </c>
      <c r="B11068" t="s">
        <v>35361</v>
      </c>
      <c r="C11068" t="s">
        <v>35362</v>
      </c>
      <c r="D11068">
        <v>5</v>
      </c>
      <c r="E11068" t="s">
        <v>13</v>
      </c>
      <c r="F11068" t="s">
        <v>13</v>
      </c>
      <c r="J11068" t="s">
        <v>35355</v>
      </c>
    </row>
    <row r="11069" spans="1:10" x14ac:dyDescent="0.2">
      <c r="A11069" t="s">
        <v>35352</v>
      </c>
      <c r="B11069" t="s">
        <v>35363</v>
      </c>
      <c r="C11069" t="s">
        <v>35364</v>
      </c>
      <c r="D11069">
        <v>6</v>
      </c>
      <c r="E11069" t="s">
        <v>13</v>
      </c>
      <c r="F11069" t="s">
        <v>13</v>
      </c>
      <c r="J11069" t="s">
        <v>35355</v>
      </c>
    </row>
    <row r="11070" spans="1:10" x14ac:dyDescent="0.2">
      <c r="A11070" t="s">
        <v>35365</v>
      </c>
      <c r="B11070" t="s">
        <v>35366</v>
      </c>
      <c r="C11070" t="s">
        <v>35367</v>
      </c>
      <c r="D11070">
        <v>1</v>
      </c>
      <c r="E11070" t="s">
        <v>13</v>
      </c>
      <c r="F11070" t="s">
        <v>13</v>
      </c>
      <c r="J11070" t="s">
        <v>35368</v>
      </c>
    </row>
    <row r="11071" spans="1:10" x14ac:dyDescent="0.2">
      <c r="A11071" t="s">
        <v>35365</v>
      </c>
      <c r="B11071" t="s">
        <v>34752</v>
      </c>
      <c r="C11071" t="s">
        <v>34753</v>
      </c>
      <c r="D11071">
        <v>2</v>
      </c>
      <c r="E11071" t="s">
        <v>13</v>
      </c>
      <c r="F11071" t="s">
        <v>13</v>
      </c>
      <c r="J11071" t="s">
        <v>35368</v>
      </c>
    </row>
    <row r="11072" spans="1:10" x14ac:dyDescent="0.2">
      <c r="A11072" t="s">
        <v>35365</v>
      </c>
      <c r="B11072" t="s">
        <v>35369</v>
      </c>
      <c r="C11072" t="s">
        <v>35370</v>
      </c>
      <c r="D11072">
        <v>3</v>
      </c>
      <c r="E11072" t="s">
        <v>13</v>
      </c>
      <c r="F11072" t="s">
        <v>13</v>
      </c>
      <c r="J11072" t="s">
        <v>35368</v>
      </c>
    </row>
    <row r="11073" spans="1:10" x14ac:dyDescent="0.2">
      <c r="A11073" t="s">
        <v>35365</v>
      </c>
      <c r="B11073" t="s">
        <v>35371</v>
      </c>
      <c r="C11073" t="s">
        <v>35372</v>
      </c>
      <c r="D11073">
        <v>4</v>
      </c>
      <c r="E11073" t="s">
        <v>13</v>
      </c>
      <c r="F11073" t="s">
        <v>13</v>
      </c>
      <c r="J11073" t="s">
        <v>35368</v>
      </c>
    </row>
    <row r="11074" spans="1:10" x14ac:dyDescent="0.2">
      <c r="A11074" t="s">
        <v>35341</v>
      </c>
      <c r="B11074" t="s">
        <v>35373</v>
      </c>
      <c r="C11074" t="s">
        <v>35374</v>
      </c>
      <c r="D11074">
        <v>2</v>
      </c>
      <c r="E11074" t="s">
        <v>13</v>
      </c>
      <c r="F11074" t="s">
        <v>13</v>
      </c>
      <c r="J11074" t="s">
        <v>35344</v>
      </c>
    </row>
    <row r="11075" spans="1:10" x14ac:dyDescent="0.2">
      <c r="A11075" t="s">
        <v>35365</v>
      </c>
      <c r="B11075" t="s">
        <v>35375</v>
      </c>
      <c r="C11075" t="s">
        <v>35376</v>
      </c>
      <c r="D11075">
        <v>5</v>
      </c>
      <c r="E11075" t="s">
        <v>13</v>
      </c>
      <c r="F11075" t="s">
        <v>13</v>
      </c>
      <c r="J11075" t="s">
        <v>35368</v>
      </c>
    </row>
    <row r="11076" spans="1:10" x14ac:dyDescent="0.2">
      <c r="A11076" t="s">
        <v>35377</v>
      </c>
      <c r="B11076" t="s">
        <v>35378</v>
      </c>
      <c r="C11076" t="s">
        <v>35379</v>
      </c>
      <c r="D11076">
        <v>2</v>
      </c>
      <c r="E11076" t="s">
        <v>13</v>
      </c>
      <c r="F11076" t="s">
        <v>13</v>
      </c>
      <c r="J11076" t="s">
        <v>35380</v>
      </c>
    </row>
    <row r="11077" spans="1:10" x14ac:dyDescent="0.2">
      <c r="A11077" t="s">
        <v>35381</v>
      </c>
      <c r="B11077" t="s">
        <v>35382</v>
      </c>
      <c r="C11077" t="s">
        <v>35383</v>
      </c>
      <c r="D11077">
        <v>1</v>
      </c>
      <c r="E11077" t="s">
        <v>13</v>
      </c>
      <c r="F11077" t="s">
        <v>13</v>
      </c>
      <c r="J11077" t="s">
        <v>35384</v>
      </c>
    </row>
    <row r="11078" spans="1:10" x14ac:dyDescent="0.2">
      <c r="A11078" t="s">
        <v>35381</v>
      </c>
      <c r="B11078" t="s">
        <v>35385</v>
      </c>
      <c r="C11078" t="s">
        <v>35386</v>
      </c>
      <c r="D11078">
        <v>2</v>
      </c>
      <c r="E11078" t="s">
        <v>13</v>
      </c>
      <c r="F11078" t="s">
        <v>13</v>
      </c>
      <c r="J11078" t="s">
        <v>35384</v>
      </c>
    </row>
    <row r="11079" spans="1:10" x14ac:dyDescent="0.2">
      <c r="A11079" t="s">
        <v>35381</v>
      </c>
      <c r="B11079" t="s">
        <v>34033</v>
      </c>
      <c r="C11079" t="s">
        <v>34034</v>
      </c>
      <c r="D11079">
        <v>3</v>
      </c>
      <c r="E11079" t="s">
        <v>13</v>
      </c>
      <c r="F11079" t="s">
        <v>13</v>
      </c>
      <c r="J11079" t="s">
        <v>35384</v>
      </c>
    </row>
    <row r="11080" spans="1:10" ht="16" x14ac:dyDescent="0.2">
      <c r="A11080" t="s">
        <v>35387</v>
      </c>
      <c r="B11080" t="s">
        <v>35388</v>
      </c>
      <c r="C11080" t="s">
        <v>35389</v>
      </c>
      <c r="D11080">
        <v>1</v>
      </c>
      <c r="E11080" t="s">
        <v>13</v>
      </c>
      <c r="F11080" t="s">
        <v>13</v>
      </c>
      <c r="H11080" s="3" t="s">
        <v>35390</v>
      </c>
      <c r="I11080" t="s">
        <v>1658</v>
      </c>
      <c r="J11080" t="s">
        <v>35391</v>
      </c>
    </row>
    <row r="11081" spans="1:10" ht="16" x14ac:dyDescent="0.2">
      <c r="A11081" t="s">
        <v>35387</v>
      </c>
      <c r="B11081" t="s">
        <v>35392</v>
      </c>
      <c r="C11081" t="s">
        <v>35393</v>
      </c>
      <c r="D11081">
        <v>3</v>
      </c>
      <c r="E11081" t="s">
        <v>13</v>
      </c>
      <c r="F11081" t="s">
        <v>13</v>
      </c>
      <c r="H11081" s="3" t="s">
        <v>35390</v>
      </c>
      <c r="I11081" t="s">
        <v>1658</v>
      </c>
      <c r="J11081" t="s">
        <v>35391</v>
      </c>
    </row>
    <row r="11082" spans="1:10" ht="16" x14ac:dyDescent="0.2">
      <c r="A11082" t="s">
        <v>35394</v>
      </c>
      <c r="B11082" t="s">
        <v>35395</v>
      </c>
      <c r="C11082" t="s">
        <v>35396</v>
      </c>
      <c r="D11082">
        <v>2</v>
      </c>
      <c r="E11082" t="s">
        <v>13</v>
      </c>
      <c r="F11082" t="s">
        <v>13</v>
      </c>
      <c r="H11082" s="3" t="s">
        <v>35397</v>
      </c>
      <c r="I11082" t="s">
        <v>69</v>
      </c>
      <c r="J11082" t="s">
        <v>35398</v>
      </c>
    </row>
    <row r="11083" spans="1:10" x14ac:dyDescent="0.2">
      <c r="A11083" t="s">
        <v>35399</v>
      </c>
      <c r="B11083" t="s">
        <v>35400</v>
      </c>
      <c r="C11083" t="s">
        <v>35401</v>
      </c>
      <c r="D11083">
        <v>1</v>
      </c>
      <c r="E11083" t="s">
        <v>13</v>
      </c>
      <c r="F11083" t="s">
        <v>13</v>
      </c>
      <c r="J11083" t="s">
        <v>35402</v>
      </c>
    </row>
    <row r="11084" spans="1:10" ht="16" x14ac:dyDescent="0.2">
      <c r="A11084" t="s">
        <v>35403</v>
      </c>
      <c r="B11084" t="s">
        <v>26922</v>
      </c>
      <c r="C11084" t="s">
        <v>35404</v>
      </c>
      <c r="D11084">
        <v>1</v>
      </c>
      <c r="E11084" t="s">
        <v>13</v>
      </c>
      <c r="F11084" t="s">
        <v>13</v>
      </c>
      <c r="H11084" s="3" t="s">
        <v>35405</v>
      </c>
      <c r="I11084" t="s">
        <v>817</v>
      </c>
      <c r="J11084" t="s">
        <v>35406</v>
      </c>
    </row>
    <row r="11085" spans="1:10" ht="16" x14ac:dyDescent="0.2">
      <c r="A11085" t="s">
        <v>35403</v>
      </c>
      <c r="B11085" t="s">
        <v>35407</v>
      </c>
      <c r="C11085" t="s">
        <v>35408</v>
      </c>
      <c r="D11085">
        <v>2</v>
      </c>
      <c r="E11085" t="s">
        <v>13</v>
      </c>
      <c r="F11085" t="s">
        <v>13</v>
      </c>
      <c r="H11085" s="3" t="s">
        <v>35405</v>
      </c>
      <c r="I11085" t="s">
        <v>817</v>
      </c>
      <c r="J11085" t="s">
        <v>35406</v>
      </c>
    </row>
    <row r="11086" spans="1:10" ht="16" x14ac:dyDescent="0.2">
      <c r="A11086" t="s">
        <v>35403</v>
      </c>
      <c r="B11086" t="s">
        <v>35409</v>
      </c>
      <c r="C11086" t="s">
        <v>35410</v>
      </c>
      <c r="D11086">
        <v>5</v>
      </c>
      <c r="E11086" t="s">
        <v>13</v>
      </c>
      <c r="F11086" t="s">
        <v>13</v>
      </c>
      <c r="H11086" s="3" t="s">
        <v>35405</v>
      </c>
      <c r="I11086" t="s">
        <v>817</v>
      </c>
      <c r="J11086" t="s">
        <v>35406</v>
      </c>
    </row>
    <row r="11087" spans="1:10" ht="16" x14ac:dyDescent="0.2">
      <c r="A11087" t="s">
        <v>1449</v>
      </c>
      <c r="B11087" t="s">
        <v>35411</v>
      </c>
      <c r="C11087" t="s">
        <v>35412</v>
      </c>
      <c r="D11087">
        <v>1</v>
      </c>
      <c r="E11087" t="s">
        <v>13</v>
      </c>
      <c r="F11087" t="s">
        <v>13</v>
      </c>
      <c r="H11087" s="3" t="s">
        <v>35413</v>
      </c>
      <c r="I11087" t="s">
        <v>62</v>
      </c>
      <c r="J11087" t="s">
        <v>1454</v>
      </c>
    </row>
    <row r="11088" spans="1:10" x14ac:dyDescent="0.2">
      <c r="A11088" t="s">
        <v>35377</v>
      </c>
      <c r="B11088" t="s">
        <v>25269</v>
      </c>
      <c r="C11088" t="s">
        <v>35414</v>
      </c>
      <c r="D11088">
        <v>1</v>
      </c>
      <c r="E11088" t="s">
        <v>13</v>
      </c>
      <c r="F11088" t="s">
        <v>13</v>
      </c>
      <c r="J11088" t="s">
        <v>35380</v>
      </c>
    </row>
    <row r="11089" spans="1:10" x14ac:dyDescent="0.2">
      <c r="A11089" t="s">
        <v>35337</v>
      </c>
      <c r="B11089" t="s">
        <v>35415</v>
      </c>
      <c r="C11089" t="s">
        <v>35416</v>
      </c>
      <c r="D11089">
        <v>1</v>
      </c>
      <c r="E11089" t="s">
        <v>13</v>
      </c>
      <c r="F11089" t="s">
        <v>13</v>
      </c>
      <c r="J11089" t="s">
        <v>35338</v>
      </c>
    </row>
    <row r="11090" spans="1:10" x14ac:dyDescent="0.2">
      <c r="A11090" t="s">
        <v>35417</v>
      </c>
      <c r="B11090" t="s">
        <v>35418</v>
      </c>
      <c r="C11090" t="s">
        <v>35419</v>
      </c>
      <c r="D11090">
        <v>1</v>
      </c>
      <c r="E11090" t="s">
        <v>13</v>
      </c>
      <c r="F11090" t="s">
        <v>13</v>
      </c>
      <c r="J11090" t="s">
        <v>35420</v>
      </c>
    </row>
    <row r="11091" spans="1:10" x14ac:dyDescent="0.2">
      <c r="A11091" t="s">
        <v>35421</v>
      </c>
      <c r="B11091" t="s">
        <v>35422</v>
      </c>
      <c r="C11091" t="s">
        <v>35423</v>
      </c>
      <c r="D11091">
        <v>1</v>
      </c>
      <c r="E11091" t="s">
        <v>13</v>
      </c>
      <c r="F11091" t="s">
        <v>13</v>
      </c>
      <c r="J11091" t="s">
        <v>35424</v>
      </c>
    </row>
    <row r="11092" spans="1:10" ht="16" x14ac:dyDescent="0.2">
      <c r="A11092" t="s">
        <v>35425</v>
      </c>
      <c r="B11092" t="s">
        <v>18994</v>
      </c>
      <c r="C11092" t="s">
        <v>18995</v>
      </c>
      <c r="D11092">
        <v>2</v>
      </c>
      <c r="E11092" t="s">
        <v>13</v>
      </c>
      <c r="F11092" t="s">
        <v>13</v>
      </c>
      <c r="H11092" s="3" t="s">
        <v>34105</v>
      </c>
      <c r="I11092" t="s">
        <v>315</v>
      </c>
      <c r="J11092" t="s">
        <v>35426</v>
      </c>
    </row>
    <row r="11093" spans="1:10" x14ac:dyDescent="0.2">
      <c r="A11093" t="s">
        <v>35427</v>
      </c>
      <c r="B11093" t="s">
        <v>31530</v>
      </c>
      <c r="C11093" t="s">
        <v>31531</v>
      </c>
      <c r="D11093">
        <v>3</v>
      </c>
      <c r="E11093" t="s">
        <v>13</v>
      </c>
      <c r="F11093" t="s">
        <v>13</v>
      </c>
      <c r="J11093" t="s">
        <v>35428</v>
      </c>
    </row>
    <row r="11094" spans="1:10" ht="16" x14ac:dyDescent="0.2">
      <c r="A11094" t="s">
        <v>35429</v>
      </c>
      <c r="B11094" t="s">
        <v>35430</v>
      </c>
      <c r="C11094" t="s">
        <v>35431</v>
      </c>
      <c r="D11094">
        <v>1</v>
      </c>
      <c r="E11094" t="s">
        <v>13</v>
      </c>
      <c r="F11094" t="s">
        <v>13</v>
      </c>
      <c r="H11094" s="3" t="s">
        <v>35432</v>
      </c>
      <c r="I11094" t="s">
        <v>817</v>
      </c>
      <c r="J11094" t="s">
        <v>35433</v>
      </c>
    </row>
    <row r="11095" spans="1:10" ht="16" x14ac:dyDescent="0.2">
      <c r="A11095" t="s">
        <v>35429</v>
      </c>
      <c r="B11095" t="s">
        <v>35434</v>
      </c>
      <c r="C11095" t="s">
        <v>35435</v>
      </c>
      <c r="D11095">
        <v>2</v>
      </c>
      <c r="E11095" t="s">
        <v>13</v>
      </c>
      <c r="F11095" t="s">
        <v>13</v>
      </c>
      <c r="H11095" s="3" t="s">
        <v>35432</v>
      </c>
      <c r="I11095" t="s">
        <v>817</v>
      </c>
      <c r="J11095" t="s">
        <v>35433</v>
      </c>
    </row>
    <row r="11096" spans="1:10" ht="16" x14ac:dyDescent="0.2">
      <c r="A11096" t="s">
        <v>35436</v>
      </c>
      <c r="B11096" t="s">
        <v>35437</v>
      </c>
      <c r="C11096" t="s">
        <v>35438</v>
      </c>
      <c r="D11096">
        <v>5</v>
      </c>
      <c r="E11096" t="s">
        <v>13</v>
      </c>
      <c r="F11096" t="s">
        <v>13</v>
      </c>
      <c r="H11096" s="3" t="s">
        <v>35439</v>
      </c>
      <c r="I11096" t="s">
        <v>62</v>
      </c>
      <c r="J11096" t="s">
        <v>35440</v>
      </c>
    </row>
    <row r="11097" spans="1:10" ht="16" x14ac:dyDescent="0.2">
      <c r="A11097" t="s">
        <v>35436</v>
      </c>
      <c r="B11097" t="s">
        <v>35441</v>
      </c>
      <c r="C11097" t="s">
        <v>35442</v>
      </c>
      <c r="D11097">
        <v>7</v>
      </c>
      <c r="E11097" t="s">
        <v>13</v>
      </c>
      <c r="F11097" t="s">
        <v>13</v>
      </c>
      <c r="H11097" s="3" t="s">
        <v>35443</v>
      </c>
      <c r="I11097" t="s">
        <v>228</v>
      </c>
      <c r="J11097" t="s">
        <v>35440</v>
      </c>
    </row>
    <row r="11098" spans="1:10" ht="16" x14ac:dyDescent="0.2">
      <c r="A11098" t="s">
        <v>35444</v>
      </c>
      <c r="B11098" t="s">
        <v>31840</v>
      </c>
      <c r="C11098" t="s">
        <v>31841</v>
      </c>
      <c r="D11098">
        <v>1</v>
      </c>
      <c r="E11098" t="s">
        <v>13</v>
      </c>
      <c r="F11098" t="s">
        <v>13</v>
      </c>
      <c r="H11098" s="3" t="s">
        <v>35445</v>
      </c>
      <c r="I11098" t="s">
        <v>62</v>
      </c>
      <c r="J11098" t="s">
        <v>35446</v>
      </c>
    </row>
    <row r="11099" spans="1:10" ht="16" x14ac:dyDescent="0.2">
      <c r="A11099" t="s">
        <v>15407</v>
      </c>
      <c r="B11099" t="s">
        <v>32060</v>
      </c>
      <c r="C11099" t="s">
        <v>32061</v>
      </c>
      <c r="D11099">
        <v>1</v>
      </c>
      <c r="E11099" t="s">
        <v>13</v>
      </c>
      <c r="F11099" t="s">
        <v>13</v>
      </c>
      <c r="H11099" s="3" t="s">
        <v>32062</v>
      </c>
      <c r="I11099" t="s">
        <v>62</v>
      </c>
      <c r="J11099" t="s">
        <v>15411</v>
      </c>
    </row>
    <row r="11100" spans="1:10" ht="16" x14ac:dyDescent="0.2">
      <c r="A11100" t="s">
        <v>26392</v>
      </c>
      <c r="B11100" t="s">
        <v>35447</v>
      </c>
      <c r="C11100" t="s">
        <v>28213</v>
      </c>
      <c r="D11100">
        <v>2</v>
      </c>
      <c r="E11100" t="s">
        <v>13</v>
      </c>
      <c r="F11100" t="s">
        <v>13</v>
      </c>
      <c r="H11100" s="3" t="s">
        <v>35448</v>
      </c>
      <c r="I11100" t="s">
        <v>404</v>
      </c>
      <c r="J11100" t="s">
        <v>26395</v>
      </c>
    </row>
    <row r="11101" spans="1:10" ht="16" x14ac:dyDescent="0.2">
      <c r="A11101" t="s">
        <v>35449</v>
      </c>
      <c r="B11101" t="s">
        <v>17585</v>
      </c>
      <c r="C11101" t="s">
        <v>17586</v>
      </c>
      <c r="D11101">
        <v>2</v>
      </c>
      <c r="E11101" t="s">
        <v>13</v>
      </c>
      <c r="F11101" t="s">
        <v>13</v>
      </c>
      <c r="H11101" s="3" t="s">
        <v>31000</v>
      </c>
      <c r="I11101" t="s">
        <v>62</v>
      </c>
      <c r="J11101" t="s">
        <v>35450</v>
      </c>
    </row>
    <row r="11102" spans="1:10" ht="16" x14ac:dyDescent="0.2">
      <c r="A11102" t="s">
        <v>15386</v>
      </c>
      <c r="B11102" t="s">
        <v>33782</v>
      </c>
      <c r="C11102" t="s">
        <v>33783</v>
      </c>
      <c r="D11102">
        <v>1</v>
      </c>
      <c r="E11102" t="s">
        <v>13</v>
      </c>
      <c r="F11102" t="s">
        <v>13</v>
      </c>
      <c r="H11102" s="3" t="s">
        <v>34194</v>
      </c>
      <c r="I11102" t="s">
        <v>62</v>
      </c>
      <c r="J11102" t="s">
        <v>15389</v>
      </c>
    </row>
    <row r="11103" spans="1:10" ht="16" x14ac:dyDescent="0.2">
      <c r="A11103" t="s">
        <v>35451</v>
      </c>
      <c r="B11103" t="s">
        <v>35452</v>
      </c>
      <c r="C11103" t="s">
        <v>35453</v>
      </c>
      <c r="D11103">
        <v>2</v>
      </c>
      <c r="E11103" t="s">
        <v>13</v>
      </c>
      <c r="F11103" t="s">
        <v>13</v>
      </c>
      <c r="H11103" s="3" t="s">
        <v>31035</v>
      </c>
      <c r="I11103" t="s">
        <v>62</v>
      </c>
      <c r="J11103" t="s">
        <v>35454</v>
      </c>
    </row>
    <row r="11104" spans="1:10" ht="16" x14ac:dyDescent="0.2">
      <c r="A11104" t="s">
        <v>35425</v>
      </c>
      <c r="B11104" t="s">
        <v>9652</v>
      </c>
      <c r="C11104" t="s">
        <v>9653</v>
      </c>
      <c r="D11104">
        <v>1</v>
      </c>
      <c r="E11104" t="s">
        <v>13</v>
      </c>
      <c r="F11104" t="s">
        <v>13</v>
      </c>
      <c r="H11104" s="3" t="s">
        <v>34105</v>
      </c>
      <c r="I11104" t="s">
        <v>315</v>
      </c>
      <c r="J11104" t="s">
        <v>35426</v>
      </c>
    </row>
    <row r="11105" spans="1:10" ht="16" x14ac:dyDescent="0.2">
      <c r="A11105" t="s">
        <v>35451</v>
      </c>
      <c r="B11105" t="s">
        <v>35455</v>
      </c>
      <c r="C11105" t="s">
        <v>35456</v>
      </c>
      <c r="D11105">
        <v>3</v>
      </c>
      <c r="E11105" t="s">
        <v>13</v>
      </c>
      <c r="F11105" t="s">
        <v>13</v>
      </c>
      <c r="H11105" s="3" t="s">
        <v>35457</v>
      </c>
      <c r="I11105" t="s">
        <v>215</v>
      </c>
      <c r="J11105" t="s">
        <v>35454</v>
      </c>
    </row>
    <row r="11106" spans="1:10" ht="16" x14ac:dyDescent="0.2">
      <c r="A11106" t="s">
        <v>35458</v>
      </c>
      <c r="B11106" t="s">
        <v>35459</v>
      </c>
      <c r="C11106" t="s">
        <v>35460</v>
      </c>
      <c r="D11106">
        <v>2</v>
      </c>
      <c r="E11106" t="s">
        <v>13</v>
      </c>
      <c r="F11106" t="s">
        <v>13</v>
      </c>
      <c r="H11106" s="3" t="s">
        <v>35461</v>
      </c>
      <c r="I11106" t="s">
        <v>62</v>
      </c>
      <c r="J11106" t="s">
        <v>35462</v>
      </c>
    </row>
    <row r="11107" spans="1:10" x14ac:dyDescent="0.2">
      <c r="A11107" t="s">
        <v>35463</v>
      </c>
      <c r="B11107" t="s">
        <v>35464</v>
      </c>
      <c r="C11107" t="s">
        <v>35465</v>
      </c>
      <c r="D11107">
        <v>1</v>
      </c>
      <c r="E11107" t="s">
        <v>13</v>
      </c>
      <c r="F11107" t="s">
        <v>13</v>
      </c>
      <c r="J11107" t="s">
        <v>35466</v>
      </c>
    </row>
    <row r="11108" spans="1:10" x14ac:dyDescent="0.2">
      <c r="A11108" t="s">
        <v>35463</v>
      </c>
      <c r="B11108" t="s">
        <v>35467</v>
      </c>
      <c r="C11108" t="s">
        <v>35468</v>
      </c>
      <c r="D11108">
        <v>2</v>
      </c>
      <c r="E11108" t="s">
        <v>13</v>
      </c>
      <c r="F11108" t="s">
        <v>13</v>
      </c>
      <c r="J11108" t="s">
        <v>35466</v>
      </c>
    </row>
    <row r="11109" spans="1:10" ht="16" x14ac:dyDescent="0.2">
      <c r="A11109" t="s">
        <v>35469</v>
      </c>
      <c r="B11109" t="s">
        <v>35470</v>
      </c>
      <c r="C11109" t="s">
        <v>35471</v>
      </c>
      <c r="D11109">
        <v>1</v>
      </c>
      <c r="E11109" t="s">
        <v>13</v>
      </c>
      <c r="F11109" t="s">
        <v>13</v>
      </c>
      <c r="H11109" s="3" t="s">
        <v>35472</v>
      </c>
      <c r="I11109" t="s">
        <v>7872</v>
      </c>
      <c r="J11109" t="s">
        <v>35473</v>
      </c>
    </row>
    <row r="11110" spans="1:10" x14ac:dyDescent="0.2">
      <c r="A11110" t="s">
        <v>35474</v>
      </c>
      <c r="B11110" t="s">
        <v>31534</v>
      </c>
      <c r="C11110" t="s">
        <v>31535</v>
      </c>
      <c r="D11110">
        <v>1</v>
      </c>
      <c r="E11110" t="s">
        <v>13</v>
      </c>
      <c r="F11110" t="s">
        <v>13</v>
      </c>
      <c r="J11110" t="s">
        <v>35475</v>
      </c>
    </row>
    <row r="11111" spans="1:10" x14ac:dyDescent="0.2">
      <c r="A11111" t="s">
        <v>35474</v>
      </c>
      <c r="B11111" t="s">
        <v>35476</v>
      </c>
      <c r="C11111" t="s">
        <v>35477</v>
      </c>
      <c r="D11111">
        <v>2</v>
      </c>
      <c r="E11111" t="s">
        <v>13</v>
      </c>
      <c r="F11111" t="s">
        <v>13</v>
      </c>
      <c r="J11111" t="s">
        <v>35475</v>
      </c>
    </row>
    <row r="11112" spans="1:10" ht="16" x14ac:dyDescent="0.2">
      <c r="A11112" t="s">
        <v>35478</v>
      </c>
      <c r="B11112" t="s">
        <v>35479</v>
      </c>
      <c r="C11112" t="s">
        <v>35480</v>
      </c>
      <c r="D11112">
        <v>4</v>
      </c>
      <c r="E11112" t="s">
        <v>13</v>
      </c>
      <c r="F11112" t="s">
        <v>13</v>
      </c>
      <c r="H11112" s="3" t="s">
        <v>35481</v>
      </c>
      <c r="I11112" t="s">
        <v>315</v>
      </c>
      <c r="J11112" t="s">
        <v>35482</v>
      </c>
    </row>
    <row r="11113" spans="1:10" ht="16" x14ac:dyDescent="0.2">
      <c r="A11113" t="s">
        <v>13073</v>
      </c>
      <c r="B11113" t="s">
        <v>1825</v>
      </c>
      <c r="C11113" t="s">
        <v>35483</v>
      </c>
      <c r="D11113">
        <v>1</v>
      </c>
      <c r="E11113" t="s">
        <v>13</v>
      </c>
      <c r="F11113" t="s">
        <v>13</v>
      </c>
      <c r="H11113" s="3" t="s">
        <v>35484</v>
      </c>
      <c r="I11113" t="s">
        <v>509</v>
      </c>
      <c r="J11113" t="s">
        <v>13078</v>
      </c>
    </row>
    <row r="11114" spans="1:10" ht="16" x14ac:dyDescent="0.2">
      <c r="A11114" t="s">
        <v>35485</v>
      </c>
      <c r="B11114" t="s">
        <v>31558</v>
      </c>
      <c r="C11114" t="s">
        <v>31559</v>
      </c>
      <c r="D11114">
        <v>1</v>
      </c>
      <c r="E11114" t="s">
        <v>13</v>
      </c>
      <c r="F11114" t="s">
        <v>13</v>
      </c>
      <c r="H11114" s="3" t="s">
        <v>35486</v>
      </c>
      <c r="I11114" t="s">
        <v>62</v>
      </c>
      <c r="J11114" t="s">
        <v>35487</v>
      </c>
    </row>
    <row r="11115" spans="1:10" x14ac:dyDescent="0.2">
      <c r="A11115" t="s">
        <v>15110</v>
      </c>
      <c r="B11115" t="s">
        <v>35488</v>
      </c>
      <c r="C11115" t="s">
        <v>35489</v>
      </c>
      <c r="D11115">
        <v>1</v>
      </c>
      <c r="E11115" t="s">
        <v>13</v>
      </c>
      <c r="F11115" t="s">
        <v>13</v>
      </c>
      <c r="J11115" t="s">
        <v>15115</v>
      </c>
    </row>
    <row r="11116" spans="1:10" ht="16" x14ac:dyDescent="0.2">
      <c r="A11116" t="s">
        <v>15110</v>
      </c>
      <c r="B11116" t="s">
        <v>35490</v>
      </c>
      <c r="C11116" t="s">
        <v>35491</v>
      </c>
      <c r="D11116">
        <v>5</v>
      </c>
      <c r="E11116" t="s">
        <v>13</v>
      </c>
      <c r="F11116" t="s">
        <v>13</v>
      </c>
      <c r="H11116" s="3" t="s">
        <v>35492</v>
      </c>
      <c r="I11116" t="s">
        <v>62</v>
      </c>
      <c r="J11116" t="s">
        <v>15115</v>
      </c>
    </row>
    <row r="11117" spans="1:10" ht="16" x14ac:dyDescent="0.2">
      <c r="A11117" t="s">
        <v>35493</v>
      </c>
      <c r="B11117" t="s">
        <v>86</v>
      </c>
      <c r="C11117" t="s">
        <v>87</v>
      </c>
      <c r="D11117">
        <v>1</v>
      </c>
      <c r="E11117" t="s">
        <v>13</v>
      </c>
      <c r="F11117" t="s">
        <v>13</v>
      </c>
      <c r="H11117" s="3" t="s">
        <v>35494</v>
      </c>
      <c r="I11117" t="s">
        <v>90</v>
      </c>
      <c r="J11117" t="s">
        <v>35495</v>
      </c>
    </row>
    <row r="11118" spans="1:10" ht="16" x14ac:dyDescent="0.2">
      <c r="A11118" t="s">
        <v>35451</v>
      </c>
      <c r="B11118" t="s">
        <v>35496</v>
      </c>
      <c r="C11118" t="s">
        <v>35497</v>
      </c>
      <c r="D11118">
        <v>4</v>
      </c>
      <c r="E11118" t="s">
        <v>13</v>
      </c>
      <c r="F11118" t="s">
        <v>13</v>
      </c>
      <c r="H11118" s="3" t="s">
        <v>31035</v>
      </c>
      <c r="I11118" t="s">
        <v>62</v>
      </c>
      <c r="J11118" t="s">
        <v>35454</v>
      </c>
    </row>
    <row r="11119" spans="1:10" ht="16" x14ac:dyDescent="0.2">
      <c r="A11119" t="s">
        <v>35498</v>
      </c>
      <c r="B11119" t="s">
        <v>35499</v>
      </c>
      <c r="C11119" t="s">
        <v>35500</v>
      </c>
      <c r="D11119">
        <v>3</v>
      </c>
      <c r="E11119" t="s">
        <v>13</v>
      </c>
      <c r="F11119" t="s">
        <v>13</v>
      </c>
      <c r="H11119" s="3" t="s">
        <v>35501</v>
      </c>
      <c r="I11119" t="s">
        <v>62</v>
      </c>
      <c r="J11119" t="s">
        <v>35502</v>
      </c>
    </row>
    <row r="11120" spans="1:10" x14ac:dyDescent="0.2">
      <c r="A11120" t="s">
        <v>22936</v>
      </c>
      <c r="B11120" t="s">
        <v>35503</v>
      </c>
      <c r="C11120" t="s">
        <v>35504</v>
      </c>
      <c r="D11120">
        <v>1</v>
      </c>
      <c r="E11120" t="s">
        <v>13</v>
      </c>
      <c r="F11120" t="s">
        <v>13</v>
      </c>
      <c r="J11120" t="s">
        <v>22941</v>
      </c>
    </row>
    <row r="11121" spans="1:10" ht="16" x14ac:dyDescent="0.2">
      <c r="A11121" t="s">
        <v>35505</v>
      </c>
      <c r="B11121" t="s">
        <v>34021</v>
      </c>
      <c r="C11121" t="s">
        <v>34022</v>
      </c>
      <c r="D11121">
        <v>1</v>
      </c>
      <c r="E11121" t="s">
        <v>13</v>
      </c>
      <c r="F11121" t="s">
        <v>13</v>
      </c>
      <c r="H11121" s="3" t="s">
        <v>31327</v>
      </c>
      <c r="I11121" t="s">
        <v>62</v>
      </c>
      <c r="J11121" t="s">
        <v>35506</v>
      </c>
    </row>
    <row r="11122" spans="1:10" ht="16" x14ac:dyDescent="0.2">
      <c r="A11122" t="s">
        <v>5286</v>
      </c>
      <c r="B11122" t="s">
        <v>35507</v>
      </c>
      <c r="C11122" t="s">
        <v>35508</v>
      </c>
      <c r="D11122">
        <v>1</v>
      </c>
      <c r="E11122" t="s">
        <v>13</v>
      </c>
      <c r="F11122" t="s">
        <v>13</v>
      </c>
      <c r="H11122" s="3" t="s">
        <v>35509</v>
      </c>
      <c r="I11122" t="s">
        <v>106</v>
      </c>
      <c r="J11122" t="s">
        <v>5290</v>
      </c>
    </row>
    <row r="11123" spans="1:10" ht="16" x14ac:dyDescent="0.2">
      <c r="A11123" t="s">
        <v>5286</v>
      </c>
      <c r="B11123" t="s">
        <v>35510</v>
      </c>
      <c r="C11123" t="s">
        <v>35511</v>
      </c>
      <c r="D11123">
        <v>3</v>
      </c>
      <c r="E11123" t="s">
        <v>13</v>
      </c>
      <c r="F11123" t="s">
        <v>13</v>
      </c>
      <c r="H11123" s="3" t="s">
        <v>35509</v>
      </c>
      <c r="I11123" t="s">
        <v>106</v>
      </c>
      <c r="J11123" t="s">
        <v>5290</v>
      </c>
    </row>
    <row r="11124" spans="1:10" ht="16" x14ac:dyDescent="0.2">
      <c r="A11124" t="s">
        <v>5286</v>
      </c>
      <c r="B11124" t="s">
        <v>35512</v>
      </c>
      <c r="C11124" t="s">
        <v>35513</v>
      </c>
      <c r="D11124">
        <v>4</v>
      </c>
      <c r="E11124" t="s">
        <v>13</v>
      </c>
      <c r="F11124" t="s">
        <v>13</v>
      </c>
      <c r="H11124" s="3" t="s">
        <v>35509</v>
      </c>
      <c r="I11124" t="s">
        <v>106</v>
      </c>
      <c r="J11124" t="s">
        <v>5290</v>
      </c>
    </row>
    <row r="11125" spans="1:10" ht="16" x14ac:dyDescent="0.2">
      <c r="A11125" t="s">
        <v>35514</v>
      </c>
      <c r="B11125" t="s">
        <v>35515</v>
      </c>
      <c r="C11125" t="s">
        <v>35516</v>
      </c>
      <c r="D11125">
        <v>4</v>
      </c>
      <c r="E11125" t="s">
        <v>13</v>
      </c>
      <c r="F11125" t="s">
        <v>13</v>
      </c>
      <c r="H11125" s="3" t="s">
        <v>35517</v>
      </c>
      <c r="I11125" t="s">
        <v>62</v>
      </c>
      <c r="J11125" t="s">
        <v>35518</v>
      </c>
    </row>
    <row r="11126" spans="1:10" ht="32" x14ac:dyDescent="0.2">
      <c r="A11126" t="s">
        <v>26708</v>
      </c>
      <c r="B11126" t="s">
        <v>26715</v>
      </c>
      <c r="C11126" t="s">
        <v>26716</v>
      </c>
      <c r="D11126">
        <v>5</v>
      </c>
      <c r="E11126" t="s">
        <v>13</v>
      </c>
      <c r="F11126" t="s">
        <v>13</v>
      </c>
      <c r="H11126" s="3" t="s">
        <v>26721</v>
      </c>
      <c r="I11126" t="s">
        <v>62</v>
      </c>
      <c r="J11126" t="s">
        <v>26713</v>
      </c>
    </row>
    <row r="11127" spans="1:10" x14ac:dyDescent="0.2">
      <c r="A11127" t="s">
        <v>35519</v>
      </c>
      <c r="B11127" t="s">
        <v>35520</v>
      </c>
      <c r="C11127" t="s">
        <v>35521</v>
      </c>
      <c r="D11127">
        <v>1</v>
      </c>
      <c r="E11127" t="s">
        <v>13</v>
      </c>
      <c r="F11127" t="s">
        <v>13</v>
      </c>
      <c r="J11127" t="s">
        <v>35522</v>
      </c>
    </row>
    <row r="11128" spans="1:10" x14ac:dyDescent="0.2">
      <c r="A11128" t="s">
        <v>35519</v>
      </c>
      <c r="B11128" t="s">
        <v>35523</v>
      </c>
      <c r="C11128" t="s">
        <v>35524</v>
      </c>
      <c r="D11128">
        <v>2</v>
      </c>
      <c r="E11128" t="s">
        <v>13</v>
      </c>
      <c r="F11128" t="s">
        <v>13</v>
      </c>
      <c r="J11128" t="s">
        <v>35522</v>
      </c>
    </row>
    <row r="11129" spans="1:10" x14ac:dyDescent="0.2">
      <c r="A11129" t="s">
        <v>35519</v>
      </c>
      <c r="B11129" t="s">
        <v>35525</v>
      </c>
      <c r="C11129" t="s">
        <v>35526</v>
      </c>
      <c r="D11129">
        <v>3</v>
      </c>
      <c r="E11129" t="s">
        <v>13</v>
      </c>
      <c r="F11129" t="s">
        <v>13</v>
      </c>
      <c r="J11129" t="s">
        <v>35522</v>
      </c>
    </row>
    <row r="11130" spans="1:10" ht="16" x14ac:dyDescent="0.2">
      <c r="A11130" t="s">
        <v>1952</v>
      </c>
      <c r="B11130" t="s">
        <v>35527</v>
      </c>
      <c r="C11130" t="s">
        <v>35528</v>
      </c>
      <c r="D11130">
        <v>1</v>
      </c>
      <c r="E11130" t="s">
        <v>13</v>
      </c>
      <c r="F11130" t="s">
        <v>13</v>
      </c>
      <c r="H11130" s="3" t="s">
        <v>35529</v>
      </c>
      <c r="I11130" t="s">
        <v>918</v>
      </c>
      <c r="J11130" t="s">
        <v>1957</v>
      </c>
    </row>
    <row r="11131" spans="1:10" ht="16" x14ac:dyDescent="0.2">
      <c r="A11131" t="s">
        <v>1952</v>
      </c>
      <c r="B11131" t="s">
        <v>35530</v>
      </c>
      <c r="C11131" t="s">
        <v>35531</v>
      </c>
      <c r="D11131">
        <v>3</v>
      </c>
      <c r="E11131" t="s">
        <v>13</v>
      </c>
      <c r="F11131" t="s">
        <v>13</v>
      </c>
      <c r="H11131" s="3" t="s">
        <v>35529</v>
      </c>
      <c r="I11131" t="s">
        <v>918</v>
      </c>
      <c r="J11131" t="s">
        <v>1957</v>
      </c>
    </row>
    <row r="11132" spans="1:10" ht="16" x14ac:dyDescent="0.2">
      <c r="A11132" t="s">
        <v>1952</v>
      </c>
      <c r="B11132" t="s">
        <v>35532</v>
      </c>
      <c r="C11132" t="s">
        <v>35533</v>
      </c>
      <c r="D11132">
        <v>4</v>
      </c>
      <c r="E11132" t="s">
        <v>13</v>
      </c>
      <c r="F11132" t="s">
        <v>13</v>
      </c>
      <c r="H11132" s="3" t="s">
        <v>35529</v>
      </c>
      <c r="I11132" t="s">
        <v>918</v>
      </c>
      <c r="J11132" t="s">
        <v>1957</v>
      </c>
    </row>
    <row r="11133" spans="1:10" ht="16" x14ac:dyDescent="0.2">
      <c r="A11133" t="s">
        <v>1952</v>
      </c>
      <c r="B11133" t="s">
        <v>35534</v>
      </c>
      <c r="C11133" t="s">
        <v>35535</v>
      </c>
      <c r="D11133">
        <v>6</v>
      </c>
      <c r="E11133" t="s">
        <v>13</v>
      </c>
      <c r="F11133" t="s">
        <v>13</v>
      </c>
      <c r="H11133" s="3" t="s">
        <v>35529</v>
      </c>
      <c r="I11133" t="s">
        <v>918</v>
      </c>
      <c r="J11133" t="s">
        <v>1957</v>
      </c>
    </row>
    <row r="11134" spans="1:10" ht="16" x14ac:dyDescent="0.2">
      <c r="A11134" t="s">
        <v>5948</v>
      </c>
      <c r="B11134" t="s">
        <v>35536</v>
      </c>
      <c r="C11134" t="s">
        <v>35537</v>
      </c>
      <c r="D11134">
        <v>1</v>
      </c>
      <c r="E11134" t="s">
        <v>13</v>
      </c>
      <c r="F11134" t="s">
        <v>13</v>
      </c>
      <c r="H11134" s="3" t="s">
        <v>31000</v>
      </c>
      <c r="I11134" t="s">
        <v>62</v>
      </c>
      <c r="J11134" t="s">
        <v>5953</v>
      </c>
    </row>
    <row r="11135" spans="1:10" ht="16" x14ac:dyDescent="0.2">
      <c r="A11135" t="s">
        <v>1952</v>
      </c>
      <c r="B11135" t="s">
        <v>35538</v>
      </c>
      <c r="C11135" t="s">
        <v>35539</v>
      </c>
      <c r="D11135">
        <v>8</v>
      </c>
      <c r="E11135" t="s">
        <v>13</v>
      </c>
      <c r="F11135" t="s">
        <v>13</v>
      </c>
      <c r="H11135" s="3" t="s">
        <v>35529</v>
      </c>
      <c r="I11135" t="s">
        <v>918</v>
      </c>
      <c r="J11135" t="s">
        <v>1957</v>
      </c>
    </row>
    <row r="11136" spans="1:10" ht="16" x14ac:dyDescent="0.2">
      <c r="A11136" t="s">
        <v>35540</v>
      </c>
      <c r="B11136" t="s">
        <v>32083</v>
      </c>
      <c r="C11136" t="s">
        <v>32084</v>
      </c>
      <c r="D11136">
        <v>1</v>
      </c>
      <c r="E11136" t="s">
        <v>13</v>
      </c>
      <c r="F11136" t="s">
        <v>13</v>
      </c>
      <c r="H11136" s="3" t="s">
        <v>35541</v>
      </c>
      <c r="I11136" t="s">
        <v>3744</v>
      </c>
      <c r="J11136" t="s">
        <v>35542</v>
      </c>
    </row>
    <row r="11137" spans="1:10" ht="16" x14ac:dyDescent="0.2">
      <c r="A11137" t="s">
        <v>35540</v>
      </c>
      <c r="B11137" t="s">
        <v>35543</v>
      </c>
      <c r="C11137" t="s">
        <v>35544</v>
      </c>
      <c r="D11137">
        <v>2</v>
      </c>
      <c r="E11137" t="s">
        <v>13</v>
      </c>
      <c r="F11137" t="s">
        <v>13</v>
      </c>
      <c r="H11137" s="3" t="s">
        <v>35545</v>
      </c>
      <c r="I11137" t="s">
        <v>3744</v>
      </c>
      <c r="J11137" t="s">
        <v>35542</v>
      </c>
    </row>
    <row r="11138" spans="1:10" ht="16" x14ac:dyDescent="0.2">
      <c r="A11138" t="s">
        <v>35546</v>
      </c>
      <c r="B11138" t="s">
        <v>35547</v>
      </c>
      <c r="C11138" t="s">
        <v>35548</v>
      </c>
      <c r="D11138">
        <v>1</v>
      </c>
      <c r="E11138" t="s">
        <v>13</v>
      </c>
      <c r="F11138" t="s">
        <v>13</v>
      </c>
      <c r="H11138" s="3" t="s">
        <v>35549</v>
      </c>
      <c r="I11138" t="s">
        <v>106</v>
      </c>
      <c r="J11138" t="s">
        <v>35550</v>
      </c>
    </row>
    <row r="11139" spans="1:10" ht="32" x14ac:dyDescent="0.2">
      <c r="A11139" t="s">
        <v>15031</v>
      </c>
      <c r="B11139" t="s">
        <v>15058</v>
      </c>
      <c r="C11139" t="s">
        <v>15059</v>
      </c>
      <c r="D11139">
        <v>1</v>
      </c>
      <c r="E11139" t="s">
        <v>13</v>
      </c>
      <c r="F11139" t="s">
        <v>13</v>
      </c>
      <c r="H11139" s="3" t="s">
        <v>35551</v>
      </c>
      <c r="I11139" t="s">
        <v>1489</v>
      </c>
      <c r="J11139" t="s">
        <v>15036</v>
      </c>
    </row>
    <row r="11140" spans="1:10" ht="16" x14ac:dyDescent="0.2">
      <c r="A11140" t="s">
        <v>1264</v>
      </c>
      <c r="B11140" t="s">
        <v>35552</v>
      </c>
      <c r="C11140" t="s">
        <v>35553</v>
      </c>
      <c r="D11140">
        <v>1</v>
      </c>
      <c r="E11140" t="s">
        <v>13</v>
      </c>
      <c r="F11140" t="s">
        <v>13</v>
      </c>
      <c r="H11140" s="3" t="s">
        <v>35554</v>
      </c>
      <c r="I11140" t="s">
        <v>1002</v>
      </c>
      <c r="J11140" t="s">
        <v>1268</v>
      </c>
    </row>
    <row r="11141" spans="1:10" ht="16" x14ac:dyDescent="0.2">
      <c r="A11141" t="s">
        <v>35555</v>
      </c>
      <c r="B11141" t="s">
        <v>35556</v>
      </c>
      <c r="C11141" t="s">
        <v>35557</v>
      </c>
      <c r="D11141">
        <v>1</v>
      </c>
      <c r="E11141" t="s">
        <v>13</v>
      </c>
      <c r="F11141" t="s">
        <v>13</v>
      </c>
      <c r="H11141" s="3" t="s">
        <v>35558</v>
      </c>
      <c r="I11141" t="s">
        <v>62</v>
      </c>
      <c r="J11141" t="s">
        <v>35559</v>
      </c>
    </row>
    <row r="11142" spans="1:10" ht="16" x14ac:dyDescent="0.2">
      <c r="A11142" t="s">
        <v>35555</v>
      </c>
      <c r="B11142" t="s">
        <v>35560</v>
      </c>
      <c r="C11142" t="s">
        <v>35561</v>
      </c>
      <c r="D11142">
        <v>2</v>
      </c>
      <c r="E11142" t="s">
        <v>13</v>
      </c>
      <c r="F11142" t="s">
        <v>13</v>
      </c>
      <c r="H11142" s="3" t="s">
        <v>35558</v>
      </c>
      <c r="I11142" t="s">
        <v>62</v>
      </c>
      <c r="J11142" t="s">
        <v>35559</v>
      </c>
    </row>
    <row r="11143" spans="1:10" ht="16" x14ac:dyDescent="0.2">
      <c r="A11143" t="s">
        <v>35555</v>
      </c>
      <c r="B11143" t="s">
        <v>35562</v>
      </c>
      <c r="C11143" t="s">
        <v>35563</v>
      </c>
      <c r="D11143">
        <v>4</v>
      </c>
      <c r="E11143" t="s">
        <v>13</v>
      </c>
      <c r="F11143" t="s">
        <v>13</v>
      </c>
      <c r="H11143" s="3" t="s">
        <v>35564</v>
      </c>
      <c r="I11143" t="s">
        <v>62</v>
      </c>
      <c r="J11143" t="s">
        <v>35559</v>
      </c>
    </row>
    <row r="11144" spans="1:10" ht="16" x14ac:dyDescent="0.2">
      <c r="A11144" t="s">
        <v>35555</v>
      </c>
      <c r="B11144" t="s">
        <v>35565</v>
      </c>
      <c r="C11144" t="s">
        <v>35566</v>
      </c>
      <c r="D11144">
        <v>5</v>
      </c>
      <c r="E11144" t="s">
        <v>13</v>
      </c>
      <c r="F11144" t="s">
        <v>13</v>
      </c>
      <c r="H11144" s="3" t="s">
        <v>35567</v>
      </c>
      <c r="I11144" t="s">
        <v>62</v>
      </c>
      <c r="J11144" t="s">
        <v>35559</v>
      </c>
    </row>
    <row r="11145" spans="1:10" ht="16" x14ac:dyDescent="0.2">
      <c r="A11145" t="s">
        <v>35555</v>
      </c>
      <c r="B11145" t="s">
        <v>35568</v>
      </c>
      <c r="C11145" t="s">
        <v>35569</v>
      </c>
      <c r="D11145">
        <v>6</v>
      </c>
      <c r="E11145" t="s">
        <v>13</v>
      </c>
      <c r="F11145" t="s">
        <v>13</v>
      </c>
      <c r="H11145" s="3" t="s">
        <v>35567</v>
      </c>
      <c r="I11145" t="s">
        <v>62</v>
      </c>
      <c r="J11145" t="s">
        <v>35559</v>
      </c>
    </row>
    <row r="11146" spans="1:10" ht="16" x14ac:dyDescent="0.2">
      <c r="A11146" t="s">
        <v>35555</v>
      </c>
      <c r="B11146" t="s">
        <v>35570</v>
      </c>
      <c r="C11146" t="s">
        <v>35571</v>
      </c>
      <c r="D11146">
        <v>7</v>
      </c>
      <c r="E11146" t="s">
        <v>13</v>
      </c>
      <c r="F11146" t="s">
        <v>13</v>
      </c>
      <c r="H11146" s="3" t="s">
        <v>35567</v>
      </c>
      <c r="I11146" t="s">
        <v>62</v>
      </c>
      <c r="J11146" t="s">
        <v>35559</v>
      </c>
    </row>
    <row r="11147" spans="1:10" ht="16" x14ac:dyDescent="0.2">
      <c r="A11147" t="s">
        <v>35555</v>
      </c>
      <c r="B11147" t="s">
        <v>35572</v>
      </c>
      <c r="C11147" t="s">
        <v>35573</v>
      </c>
      <c r="D11147">
        <v>11</v>
      </c>
      <c r="E11147" t="s">
        <v>13</v>
      </c>
      <c r="F11147" t="s">
        <v>13</v>
      </c>
      <c r="H11147" s="3" t="s">
        <v>35558</v>
      </c>
      <c r="I11147" t="s">
        <v>62</v>
      </c>
      <c r="J11147" t="s">
        <v>35559</v>
      </c>
    </row>
    <row r="11148" spans="1:10" x14ac:dyDescent="0.2">
      <c r="A11148" t="s">
        <v>35574</v>
      </c>
      <c r="B11148" t="s">
        <v>35575</v>
      </c>
      <c r="C11148" t="s">
        <v>35576</v>
      </c>
      <c r="D11148">
        <v>2</v>
      </c>
      <c r="E11148" t="s">
        <v>13</v>
      </c>
      <c r="F11148" t="s">
        <v>13</v>
      </c>
      <c r="J11148" t="s">
        <v>35577</v>
      </c>
    </row>
    <row r="11149" spans="1:10" x14ac:dyDescent="0.2">
      <c r="A11149" t="s">
        <v>35330</v>
      </c>
      <c r="B11149" t="s">
        <v>35578</v>
      </c>
      <c r="C11149" t="s">
        <v>35579</v>
      </c>
      <c r="D11149">
        <v>2</v>
      </c>
      <c r="E11149" t="s">
        <v>13</v>
      </c>
      <c r="F11149" t="s">
        <v>13</v>
      </c>
      <c r="J11149" t="s">
        <v>35333</v>
      </c>
    </row>
    <row r="11150" spans="1:10" ht="16" x14ac:dyDescent="0.2">
      <c r="A11150" t="s">
        <v>35498</v>
      </c>
      <c r="B11150" t="s">
        <v>35580</v>
      </c>
      <c r="C11150" t="s">
        <v>35581</v>
      </c>
      <c r="D11150">
        <v>4</v>
      </c>
      <c r="E11150" t="s">
        <v>13</v>
      </c>
      <c r="F11150" t="s">
        <v>13</v>
      </c>
      <c r="H11150" s="3" t="s">
        <v>35582</v>
      </c>
      <c r="I11150" t="s">
        <v>62</v>
      </c>
      <c r="J11150" t="s">
        <v>35502</v>
      </c>
    </row>
    <row r="11151" spans="1:10" x14ac:dyDescent="0.2">
      <c r="A11151" t="s">
        <v>35583</v>
      </c>
      <c r="B11151" t="s">
        <v>35584</v>
      </c>
      <c r="C11151" t="s">
        <v>35585</v>
      </c>
      <c r="D11151">
        <v>1</v>
      </c>
      <c r="E11151" t="s">
        <v>13</v>
      </c>
      <c r="F11151" t="s">
        <v>13</v>
      </c>
      <c r="J11151" t="s">
        <v>35586</v>
      </c>
    </row>
    <row r="11152" spans="1:10" ht="16" x14ac:dyDescent="0.2">
      <c r="A11152" t="s">
        <v>13463</v>
      </c>
      <c r="B11152" t="s">
        <v>35587</v>
      </c>
      <c r="C11152" t="s">
        <v>35588</v>
      </c>
      <c r="D11152">
        <v>3</v>
      </c>
      <c r="E11152" t="s">
        <v>13</v>
      </c>
      <c r="F11152" t="s">
        <v>13</v>
      </c>
      <c r="H11152" s="3" t="s">
        <v>35589</v>
      </c>
      <c r="I11152" t="s">
        <v>246</v>
      </c>
      <c r="J11152" t="s">
        <v>13468</v>
      </c>
    </row>
    <row r="11153" spans="1:10" ht="16" x14ac:dyDescent="0.2">
      <c r="A11153" t="s">
        <v>35590</v>
      </c>
      <c r="B11153" t="s">
        <v>9300</v>
      </c>
      <c r="C11153" t="s">
        <v>35591</v>
      </c>
      <c r="D11153">
        <v>6</v>
      </c>
      <c r="E11153" t="s">
        <v>13</v>
      </c>
      <c r="F11153" t="s">
        <v>13</v>
      </c>
      <c r="H11153" s="3" t="s">
        <v>35592</v>
      </c>
      <c r="I11153" t="s">
        <v>547</v>
      </c>
      <c r="J11153" t="s">
        <v>35593</v>
      </c>
    </row>
    <row r="11154" spans="1:10" ht="16" x14ac:dyDescent="0.2">
      <c r="A11154" t="s">
        <v>35590</v>
      </c>
      <c r="B11154" t="s">
        <v>4784</v>
      </c>
      <c r="C11154" t="s">
        <v>35594</v>
      </c>
      <c r="D11154">
        <v>7</v>
      </c>
      <c r="E11154" t="s">
        <v>13</v>
      </c>
      <c r="F11154" t="s">
        <v>13</v>
      </c>
      <c r="H11154" s="3" t="s">
        <v>35592</v>
      </c>
      <c r="I11154" t="s">
        <v>547</v>
      </c>
      <c r="J11154" t="s">
        <v>35593</v>
      </c>
    </row>
    <row r="11155" spans="1:10" ht="16" x14ac:dyDescent="0.2">
      <c r="A11155" t="s">
        <v>799</v>
      </c>
      <c r="B11155" t="s">
        <v>27291</v>
      </c>
      <c r="C11155" t="s">
        <v>27292</v>
      </c>
      <c r="D11155">
        <v>3</v>
      </c>
      <c r="E11155" t="s">
        <v>13</v>
      </c>
      <c r="F11155" t="s">
        <v>13</v>
      </c>
      <c r="H11155" s="3" t="s">
        <v>803</v>
      </c>
      <c r="I11155" t="s">
        <v>803</v>
      </c>
      <c r="J11155" t="s">
        <v>804</v>
      </c>
    </row>
    <row r="11156" spans="1:10" ht="16" x14ac:dyDescent="0.2">
      <c r="A11156" t="s">
        <v>35595</v>
      </c>
      <c r="B11156" t="s">
        <v>35596</v>
      </c>
      <c r="C11156" t="s">
        <v>35597</v>
      </c>
      <c r="D11156">
        <v>4</v>
      </c>
      <c r="E11156" t="s">
        <v>13</v>
      </c>
      <c r="F11156" t="s">
        <v>13</v>
      </c>
      <c r="H11156" s="3" t="s">
        <v>35598</v>
      </c>
      <c r="I11156" t="s">
        <v>404</v>
      </c>
      <c r="J11156" t="s">
        <v>35599</v>
      </c>
    </row>
    <row r="11157" spans="1:10" ht="16" x14ac:dyDescent="0.2">
      <c r="A11157" t="s">
        <v>35600</v>
      </c>
      <c r="B11157" t="s">
        <v>35601</v>
      </c>
      <c r="C11157" t="s">
        <v>35602</v>
      </c>
      <c r="D11157">
        <v>2</v>
      </c>
      <c r="E11157" t="s">
        <v>13</v>
      </c>
      <c r="F11157" t="s">
        <v>13</v>
      </c>
      <c r="H11157" s="3" t="s">
        <v>35603</v>
      </c>
      <c r="I11157" t="s">
        <v>7872</v>
      </c>
      <c r="J11157" t="s">
        <v>35604</v>
      </c>
    </row>
    <row r="11158" spans="1:10" x14ac:dyDescent="0.2">
      <c r="A11158" t="s">
        <v>35605</v>
      </c>
      <c r="B11158" t="s">
        <v>35606</v>
      </c>
      <c r="C11158" t="s">
        <v>35607</v>
      </c>
      <c r="D11158">
        <v>2</v>
      </c>
      <c r="E11158" t="s">
        <v>13</v>
      </c>
      <c r="F11158" t="s">
        <v>13</v>
      </c>
      <c r="J11158" t="s">
        <v>35608</v>
      </c>
    </row>
    <row r="11159" spans="1:10" x14ac:dyDescent="0.2">
      <c r="A11159" t="s">
        <v>35609</v>
      </c>
      <c r="B11159" t="s">
        <v>35610</v>
      </c>
      <c r="C11159" t="s">
        <v>35611</v>
      </c>
      <c r="D11159">
        <v>6</v>
      </c>
      <c r="E11159" t="s">
        <v>13</v>
      </c>
      <c r="F11159" t="s">
        <v>13</v>
      </c>
      <c r="J11159" t="s">
        <v>35612</v>
      </c>
    </row>
    <row r="11160" spans="1:10" x14ac:dyDescent="0.2">
      <c r="A11160" t="s">
        <v>21048</v>
      </c>
      <c r="B11160" t="s">
        <v>35613</v>
      </c>
      <c r="C11160" t="s">
        <v>35614</v>
      </c>
      <c r="D11160">
        <v>2</v>
      </c>
      <c r="E11160" t="s">
        <v>13</v>
      </c>
      <c r="F11160" t="s">
        <v>13</v>
      </c>
      <c r="J11160" t="s">
        <v>21051</v>
      </c>
    </row>
    <row r="11161" spans="1:10" ht="16" x14ac:dyDescent="0.2">
      <c r="A11161" t="s">
        <v>35615</v>
      </c>
      <c r="B11161" t="s">
        <v>35616</v>
      </c>
      <c r="C11161" t="s">
        <v>35617</v>
      </c>
      <c r="D11161">
        <v>3</v>
      </c>
      <c r="E11161" t="s">
        <v>13</v>
      </c>
      <c r="F11161" t="s">
        <v>13</v>
      </c>
      <c r="H11161" s="3" t="s">
        <v>35618</v>
      </c>
      <c r="I11161" t="s">
        <v>35619</v>
      </c>
      <c r="J11161" t="s">
        <v>35620</v>
      </c>
    </row>
    <row r="11162" spans="1:10" x14ac:dyDescent="0.2">
      <c r="A11162" t="s">
        <v>3754</v>
      </c>
      <c r="B11162" t="s">
        <v>35621</v>
      </c>
      <c r="C11162" t="s">
        <v>35622</v>
      </c>
      <c r="D11162">
        <v>4</v>
      </c>
      <c r="E11162" t="s">
        <v>13</v>
      </c>
      <c r="F11162" t="s">
        <v>13</v>
      </c>
      <c r="J11162" t="s">
        <v>3758</v>
      </c>
    </row>
    <row r="11163" spans="1:10" ht="16" x14ac:dyDescent="0.2">
      <c r="A11163" t="s">
        <v>6468</v>
      </c>
      <c r="B11163" t="s">
        <v>35623</v>
      </c>
      <c r="C11163" t="s">
        <v>35624</v>
      </c>
      <c r="D11163">
        <v>2</v>
      </c>
      <c r="E11163" t="s">
        <v>13</v>
      </c>
      <c r="F11163" t="s">
        <v>13</v>
      </c>
      <c r="H11163" s="3" t="s">
        <v>35625</v>
      </c>
      <c r="I11163" t="s">
        <v>62</v>
      </c>
      <c r="J11163" t="s">
        <v>6472</v>
      </c>
    </row>
    <row r="11164" spans="1:10" ht="16" x14ac:dyDescent="0.2">
      <c r="A11164" t="s">
        <v>35626</v>
      </c>
      <c r="B11164" t="s">
        <v>35627</v>
      </c>
      <c r="C11164" t="s">
        <v>35628</v>
      </c>
      <c r="D11164">
        <v>2</v>
      </c>
      <c r="E11164" t="s">
        <v>13</v>
      </c>
      <c r="F11164" t="s">
        <v>13</v>
      </c>
      <c r="H11164" s="3" t="s">
        <v>33741</v>
      </c>
      <c r="I11164" t="s">
        <v>62</v>
      </c>
      <c r="J11164" t="s">
        <v>35629</v>
      </c>
    </row>
    <row r="11165" spans="1:10" ht="16" x14ac:dyDescent="0.2">
      <c r="A11165" t="s">
        <v>13869</v>
      </c>
      <c r="B11165" t="s">
        <v>16015</v>
      </c>
      <c r="C11165" t="s">
        <v>16016</v>
      </c>
      <c r="D11165">
        <v>3</v>
      </c>
      <c r="E11165" t="s">
        <v>13</v>
      </c>
      <c r="F11165" t="s">
        <v>13</v>
      </c>
      <c r="H11165" s="3" t="s">
        <v>35630</v>
      </c>
      <c r="I11165" t="s">
        <v>856</v>
      </c>
      <c r="J11165" t="s">
        <v>13874</v>
      </c>
    </row>
    <row r="11166" spans="1:10" ht="16" x14ac:dyDescent="0.2">
      <c r="A11166" t="s">
        <v>35631</v>
      </c>
      <c r="B11166" t="s">
        <v>35632</v>
      </c>
      <c r="C11166" t="s">
        <v>35633</v>
      </c>
      <c r="D11166">
        <v>5</v>
      </c>
      <c r="E11166" t="s">
        <v>13</v>
      </c>
      <c r="F11166" t="s">
        <v>13</v>
      </c>
      <c r="H11166" s="3" t="s">
        <v>35634</v>
      </c>
      <c r="I11166" t="s">
        <v>62</v>
      </c>
      <c r="J11166" t="s">
        <v>35635</v>
      </c>
    </row>
    <row r="11167" spans="1:10" ht="16" x14ac:dyDescent="0.2">
      <c r="A11167" t="s">
        <v>35631</v>
      </c>
      <c r="B11167" t="s">
        <v>35636</v>
      </c>
      <c r="C11167" t="s">
        <v>35637</v>
      </c>
      <c r="D11167">
        <v>6</v>
      </c>
      <c r="E11167" t="s">
        <v>13</v>
      </c>
      <c r="F11167" t="s">
        <v>13</v>
      </c>
      <c r="H11167" s="3" t="s">
        <v>35634</v>
      </c>
      <c r="I11167" t="s">
        <v>62</v>
      </c>
      <c r="J11167" t="s">
        <v>35635</v>
      </c>
    </row>
    <row r="11168" spans="1:10" x14ac:dyDescent="0.2">
      <c r="A11168" t="s">
        <v>35638</v>
      </c>
      <c r="B11168" t="s">
        <v>6837</v>
      </c>
      <c r="C11168" t="s">
        <v>6838</v>
      </c>
      <c r="D11168">
        <v>1</v>
      </c>
      <c r="E11168" t="s">
        <v>13</v>
      </c>
      <c r="F11168" t="s">
        <v>13</v>
      </c>
      <c r="J11168" t="s">
        <v>35639</v>
      </c>
    </row>
    <row r="11169" spans="1:10" x14ac:dyDescent="0.2">
      <c r="A11169" t="s">
        <v>35638</v>
      </c>
      <c r="B11169" t="s">
        <v>6816</v>
      </c>
      <c r="C11169" t="s">
        <v>6817</v>
      </c>
      <c r="D11169">
        <v>2</v>
      </c>
      <c r="E11169" t="s">
        <v>13</v>
      </c>
      <c r="F11169" t="s">
        <v>13</v>
      </c>
      <c r="J11169" t="s">
        <v>35639</v>
      </c>
    </row>
    <row r="11170" spans="1:10" x14ac:dyDescent="0.2">
      <c r="A11170" t="s">
        <v>35638</v>
      </c>
      <c r="B11170" t="s">
        <v>6829</v>
      </c>
      <c r="C11170" t="s">
        <v>6830</v>
      </c>
      <c r="D11170">
        <v>3</v>
      </c>
      <c r="E11170" t="s">
        <v>13</v>
      </c>
      <c r="F11170" t="s">
        <v>13</v>
      </c>
      <c r="J11170" t="s">
        <v>35639</v>
      </c>
    </row>
    <row r="11171" spans="1:10" x14ac:dyDescent="0.2">
      <c r="A11171" t="s">
        <v>35640</v>
      </c>
      <c r="B11171" t="s">
        <v>35641</v>
      </c>
      <c r="C11171" t="s">
        <v>35642</v>
      </c>
      <c r="D11171">
        <v>1</v>
      </c>
      <c r="E11171" t="s">
        <v>13</v>
      </c>
      <c r="F11171" t="s">
        <v>13</v>
      </c>
      <c r="J11171" t="s">
        <v>35643</v>
      </c>
    </row>
    <row r="11172" spans="1:10" ht="16" x14ac:dyDescent="0.2">
      <c r="A11172" t="s">
        <v>35640</v>
      </c>
      <c r="B11172" t="s">
        <v>7205</v>
      </c>
      <c r="C11172" t="s">
        <v>35644</v>
      </c>
      <c r="D11172">
        <v>3</v>
      </c>
      <c r="E11172" t="s">
        <v>13</v>
      </c>
      <c r="F11172" t="s">
        <v>13</v>
      </c>
      <c r="H11172" s="3" t="s">
        <v>35645</v>
      </c>
      <c r="I11172" t="s">
        <v>817</v>
      </c>
      <c r="J11172" t="s">
        <v>35643</v>
      </c>
    </row>
    <row r="11173" spans="1:10" ht="16" x14ac:dyDescent="0.2">
      <c r="A11173" t="s">
        <v>35646</v>
      </c>
      <c r="B11173" t="s">
        <v>13840</v>
      </c>
      <c r="C11173" t="s">
        <v>13841</v>
      </c>
      <c r="D11173">
        <v>2</v>
      </c>
      <c r="E11173" t="s">
        <v>13</v>
      </c>
      <c r="F11173" t="s">
        <v>13</v>
      </c>
      <c r="H11173" s="3" t="s">
        <v>30972</v>
      </c>
      <c r="I11173" t="s">
        <v>62</v>
      </c>
      <c r="J11173" t="s">
        <v>35647</v>
      </c>
    </row>
    <row r="11174" spans="1:10" x14ac:dyDescent="0.2">
      <c r="A11174" t="s">
        <v>35648</v>
      </c>
      <c r="B11174" t="s">
        <v>35649</v>
      </c>
      <c r="C11174" t="s">
        <v>35650</v>
      </c>
      <c r="D11174">
        <v>1</v>
      </c>
      <c r="E11174" t="s">
        <v>13</v>
      </c>
      <c r="F11174" t="s">
        <v>13</v>
      </c>
      <c r="J11174" t="s">
        <v>35651</v>
      </c>
    </row>
    <row r="11175" spans="1:10" ht="16" x14ac:dyDescent="0.2">
      <c r="A11175" t="s">
        <v>35652</v>
      </c>
      <c r="B11175" t="s">
        <v>35653</v>
      </c>
      <c r="C11175" t="s">
        <v>35654</v>
      </c>
      <c r="D11175">
        <v>2</v>
      </c>
      <c r="E11175" t="s">
        <v>13</v>
      </c>
      <c r="F11175" t="s">
        <v>13</v>
      </c>
      <c r="H11175" s="3" t="s">
        <v>35655</v>
      </c>
      <c r="I11175" t="s">
        <v>35619</v>
      </c>
      <c r="J11175" t="s">
        <v>35656</v>
      </c>
    </row>
    <row r="11176" spans="1:10" x14ac:dyDescent="0.2">
      <c r="A11176" t="s">
        <v>35657</v>
      </c>
      <c r="B11176" t="s">
        <v>31442</v>
      </c>
      <c r="C11176" t="s">
        <v>31443</v>
      </c>
      <c r="D11176">
        <v>1</v>
      </c>
      <c r="E11176" t="s">
        <v>13</v>
      </c>
      <c r="F11176" t="s">
        <v>13</v>
      </c>
      <c r="J11176" t="s">
        <v>35658</v>
      </c>
    </row>
    <row r="11177" spans="1:10" ht="16" x14ac:dyDescent="0.2">
      <c r="A11177" t="s">
        <v>35659</v>
      </c>
      <c r="B11177" t="s">
        <v>35660</v>
      </c>
      <c r="C11177" t="s">
        <v>35661</v>
      </c>
      <c r="D11177">
        <v>1</v>
      </c>
      <c r="E11177" t="s">
        <v>13</v>
      </c>
      <c r="F11177" t="s">
        <v>13</v>
      </c>
      <c r="H11177" s="3" t="s">
        <v>35662</v>
      </c>
      <c r="I11177" t="s">
        <v>817</v>
      </c>
      <c r="J11177" t="s">
        <v>35663</v>
      </c>
    </row>
    <row r="11178" spans="1:10" ht="16" x14ac:dyDescent="0.2">
      <c r="A11178" t="s">
        <v>35664</v>
      </c>
      <c r="B11178" t="s">
        <v>31825</v>
      </c>
      <c r="C11178" t="s">
        <v>31826</v>
      </c>
      <c r="D11178">
        <v>1</v>
      </c>
      <c r="E11178" t="s">
        <v>13</v>
      </c>
      <c r="F11178" t="s">
        <v>13</v>
      </c>
      <c r="H11178" s="3" t="s">
        <v>31827</v>
      </c>
      <c r="I11178" t="s">
        <v>62</v>
      </c>
      <c r="J11178" t="s">
        <v>35665</v>
      </c>
    </row>
    <row r="11179" spans="1:10" ht="16" x14ac:dyDescent="0.2">
      <c r="A11179" t="s">
        <v>35498</v>
      </c>
      <c r="B11179" t="s">
        <v>35666</v>
      </c>
      <c r="C11179" t="s">
        <v>35667</v>
      </c>
      <c r="D11179">
        <v>5</v>
      </c>
      <c r="E11179" t="s">
        <v>13</v>
      </c>
      <c r="F11179" t="s">
        <v>13</v>
      </c>
      <c r="H11179" s="3" t="s">
        <v>35668</v>
      </c>
      <c r="I11179" t="s">
        <v>62</v>
      </c>
      <c r="J11179" t="s">
        <v>35502</v>
      </c>
    </row>
    <row r="11180" spans="1:10" ht="16" x14ac:dyDescent="0.2">
      <c r="A11180" t="s">
        <v>35626</v>
      </c>
      <c r="B11180" t="s">
        <v>34241</v>
      </c>
      <c r="C11180" t="s">
        <v>34242</v>
      </c>
      <c r="D11180">
        <v>1</v>
      </c>
      <c r="E11180" t="s">
        <v>13</v>
      </c>
      <c r="F11180" t="s">
        <v>13</v>
      </c>
      <c r="H11180" s="3" t="s">
        <v>34243</v>
      </c>
      <c r="I11180" t="s">
        <v>62</v>
      </c>
      <c r="J11180" t="s">
        <v>35629</v>
      </c>
    </row>
    <row r="11181" spans="1:10" ht="16" x14ac:dyDescent="0.2">
      <c r="A11181" t="s">
        <v>35669</v>
      </c>
      <c r="B11181" t="s">
        <v>35670</v>
      </c>
      <c r="C11181" t="s">
        <v>35671</v>
      </c>
      <c r="D11181">
        <v>4</v>
      </c>
      <c r="E11181" t="s">
        <v>13</v>
      </c>
      <c r="F11181" t="s">
        <v>13</v>
      </c>
      <c r="H11181" s="3" t="s">
        <v>35672</v>
      </c>
      <c r="I11181" t="s">
        <v>3915</v>
      </c>
      <c r="J11181" t="s">
        <v>35673</v>
      </c>
    </row>
    <row r="11182" spans="1:10" x14ac:dyDescent="0.2">
      <c r="A11182" t="s">
        <v>35583</v>
      </c>
      <c r="B11182" t="s">
        <v>9771</v>
      </c>
      <c r="C11182" t="s">
        <v>20884</v>
      </c>
      <c r="D11182">
        <v>2</v>
      </c>
      <c r="E11182" t="s">
        <v>13</v>
      </c>
      <c r="F11182" t="s">
        <v>13</v>
      </c>
      <c r="J11182" t="s">
        <v>35586</v>
      </c>
    </row>
    <row r="11183" spans="1:10" x14ac:dyDescent="0.2">
      <c r="A11183" t="s">
        <v>35583</v>
      </c>
      <c r="B11183" t="s">
        <v>35674</v>
      </c>
      <c r="C11183" t="s">
        <v>24203</v>
      </c>
      <c r="D11183">
        <v>3</v>
      </c>
      <c r="E11183" t="s">
        <v>13</v>
      </c>
      <c r="F11183" t="s">
        <v>13</v>
      </c>
      <c r="J11183" t="s">
        <v>35586</v>
      </c>
    </row>
    <row r="11184" spans="1:10" x14ac:dyDescent="0.2">
      <c r="A11184" t="s">
        <v>35675</v>
      </c>
      <c r="B11184" t="s">
        <v>35676</v>
      </c>
      <c r="C11184" t="s">
        <v>35677</v>
      </c>
      <c r="D11184">
        <v>1</v>
      </c>
      <c r="E11184" t="s">
        <v>13</v>
      </c>
      <c r="F11184" t="s">
        <v>13</v>
      </c>
      <c r="J11184" t="s">
        <v>35678</v>
      </c>
    </row>
    <row r="11185" spans="1:10" x14ac:dyDescent="0.2">
      <c r="A11185" t="s">
        <v>35675</v>
      </c>
      <c r="B11185" t="s">
        <v>33915</v>
      </c>
      <c r="C11185" t="s">
        <v>33916</v>
      </c>
      <c r="D11185">
        <v>2</v>
      </c>
      <c r="E11185" t="s">
        <v>13</v>
      </c>
      <c r="F11185" t="s">
        <v>13</v>
      </c>
      <c r="J11185" t="s">
        <v>35678</v>
      </c>
    </row>
    <row r="11186" spans="1:10" ht="16" x14ac:dyDescent="0.2">
      <c r="A11186" t="s">
        <v>35679</v>
      </c>
      <c r="B11186" t="s">
        <v>35680</v>
      </c>
      <c r="C11186" t="s">
        <v>35681</v>
      </c>
      <c r="D11186">
        <v>1</v>
      </c>
      <c r="E11186" t="s">
        <v>13</v>
      </c>
      <c r="F11186" t="s">
        <v>13</v>
      </c>
      <c r="H11186" s="3" t="s">
        <v>35682</v>
      </c>
      <c r="I11186" t="s">
        <v>3711</v>
      </c>
      <c r="J11186" t="s">
        <v>35683</v>
      </c>
    </row>
    <row r="11187" spans="1:10" ht="16" x14ac:dyDescent="0.2">
      <c r="A11187" t="s">
        <v>35684</v>
      </c>
      <c r="B11187" t="s">
        <v>35685</v>
      </c>
      <c r="C11187" t="s">
        <v>35686</v>
      </c>
      <c r="D11187">
        <v>2</v>
      </c>
      <c r="E11187" t="s">
        <v>13</v>
      </c>
      <c r="F11187" t="s">
        <v>13</v>
      </c>
      <c r="H11187" s="3" t="s">
        <v>31000</v>
      </c>
      <c r="I11187" t="s">
        <v>62</v>
      </c>
      <c r="J11187" t="s">
        <v>35687</v>
      </c>
    </row>
    <row r="11188" spans="1:10" ht="16" x14ac:dyDescent="0.2">
      <c r="A11188" t="s">
        <v>35684</v>
      </c>
      <c r="B11188" t="s">
        <v>17585</v>
      </c>
      <c r="C11188" t="s">
        <v>17586</v>
      </c>
      <c r="D11188">
        <v>3</v>
      </c>
      <c r="E11188" t="s">
        <v>13</v>
      </c>
      <c r="F11188" t="s">
        <v>13</v>
      </c>
      <c r="H11188" s="3" t="s">
        <v>31000</v>
      </c>
      <c r="I11188" t="s">
        <v>62</v>
      </c>
      <c r="J11188" t="s">
        <v>35687</v>
      </c>
    </row>
    <row r="11189" spans="1:10" ht="16" x14ac:dyDescent="0.2">
      <c r="A11189" t="s">
        <v>35688</v>
      </c>
      <c r="B11189" t="s">
        <v>35689</v>
      </c>
      <c r="C11189" t="s">
        <v>35690</v>
      </c>
      <c r="D11189">
        <v>3</v>
      </c>
      <c r="E11189" t="s">
        <v>13</v>
      </c>
      <c r="F11189" t="s">
        <v>13</v>
      </c>
      <c r="H11189" s="3" t="s">
        <v>33098</v>
      </c>
      <c r="I11189" t="s">
        <v>817</v>
      </c>
      <c r="J11189" t="s">
        <v>35691</v>
      </c>
    </row>
    <row r="11190" spans="1:10" ht="16" x14ac:dyDescent="0.2">
      <c r="A11190" t="s">
        <v>35688</v>
      </c>
      <c r="B11190" t="s">
        <v>35692</v>
      </c>
      <c r="C11190" t="s">
        <v>35693</v>
      </c>
      <c r="D11190">
        <v>4</v>
      </c>
      <c r="E11190" t="s">
        <v>13</v>
      </c>
      <c r="F11190" t="s">
        <v>13</v>
      </c>
      <c r="H11190" s="3" t="s">
        <v>33098</v>
      </c>
      <c r="I11190" t="s">
        <v>817</v>
      </c>
      <c r="J11190" t="s">
        <v>35691</v>
      </c>
    </row>
    <row r="11191" spans="1:10" ht="16" x14ac:dyDescent="0.2">
      <c r="A11191" t="s">
        <v>35694</v>
      </c>
      <c r="B11191" t="s">
        <v>30940</v>
      </c>
      <c r="C11191" t="s">
        <v>30941</v>
      </c>
      <c r="D11191">
        <v>2</v>
      </c>
      <c r="E11191" t="s">
        <v>13</v>
      </c>
      <c r="F11191" t="s">
        <v>13</v>
      </c>
      <c r="H11191" s="3" t="s">
        <v>30942</v>
      </c>
      <c r="I11191" t="s">
        <v>3711</v>
      </c>
      <c r="J11191" t="s">
        <v>35695</v>
      </c>
    </row>
    <row r="11192" spans="1:10" ht="16" x14ac:dyDescent="0.2">
      <c r="A11192" t="s">
        <v>35694</v>
      </c>
      <c r="B11192" t="s">
        <v>35696</v>
      </c>
      <c r="C11192" t="s">
        <v>35697</v>
      </c>
      <c r="D11192">
        <v>5</v>
      </c>
      <c r="E11192" t="s">
        <v>13</v>
      </c>
      <c r="F11192" t="s">
        <v>13</v>
      </c>
      <c r="H11192" s="3" t="s">
        <v>35698</v>
      </c>
      <c r="I11192" t="s">
        <v>1083</v>
      </c>
      <c r="J11192" t="s">
        <v>35695</v>
      </c>
    </row>
    <row r="11193" spans="1:10" ht="16" x14ac:dyDescent="0.2">
      <c r="A11193" t="s">
        <v>35694</v>
      </c>
      <c r="B11193" t="s">
        <v>35699</v>
      </c>
      <c r="C11193" t="s">
        <v>35700</v>
      </c>
      <c r="D11193">
        <v>6</v>
      </c>
      <c r="E11193" t="s">
        <v>13</v>
      </c>
      <c r="F11193" t="s">
        <v>13</v>
      </c>
      <c r="H11193" s="3" t="s">
        <v>35701</v>
      </c>
      <c r="I11193" t="s">
        <v>1083</v>
      </c>
      <c r="J11193" t="s">
        <v>35695</v>
      </c>
    </row>
    <row r="11194" spans="1:10" ht="16" x14ac:dyDescent="0.2">
      <c r="A11194" t="s">
        <v>7328</v>
      </c>
      <c r="B11194" t="s">
        <v>35702</v>
      </c>
      <c r="C11194" t="s">
        <v>35703</v>
      </c>
      <c r="D11194">
        <v>2</v>
      </c>
      <c r="E11194" t="s">
        <v>13</v>
      </c>
      <c r="F11194" t="s">
        <v>13</v>
      </c>
      <c r="H11194" s="3" t="s">
        <v>31991</v>
      </c>
      <c r="I11194" t="s">
        <v>62</v>
      </c>
      <c r="J11194" t="s">
        <v>7333</v>
      </c>
    </row>
    <row r="11195" spans="1:10" ht="16" x14ac:dyDescent="0.2">
      <c r="A11195" t="s">
        <v>35704</v>
      </c>
      <c r="B11195" t="s">
        <v>35705</v>
      </c>
      <c r="C11195" t="s">
        <v>35706</v>
      </c>
      <c r="D11195">
        <v>1</v>
      </c>
      <c r="E11195" t="s">
        <v>13</v>
      </c>
      <c r="F11195" t="s">
        <v>13</v>
      </c>
      <c r="H11195" s="3" t="s">
        <v>35707</v>
      </c>
      <c r="I11195" t="s">
        <v>106</v>
      </c>
      <c r="J11195" t="s">
        <v>35708</v>
      </c>
    </row>
    <row r="11196" spans="1:10" ht="16" x14ac:dyDescent="0.2">
      <c r="A11196" t="s">
        <v>35709</v>
      </c>
      <c r="B11196" t="s">
        <v>35710</v>
      </c>
      <c r="C11196" t="s">
        <v>35711</v>
      </c>
      <c r="D11196">
        <v>4</v>
      </c>
      <c r="E11196" t="s">
        <v>13</v>
      </c>
      <c r="F11196" t="s">
        <v>13</v>
      </c>
      <c r="H11196" s="3" t="s">
        <v>35405</v>
      </c>
      <c r="I11196" t="s">
        <v>817</v>
      </c>
      <c r="J11196" t="s">
        <v>35712</v>
      </c>
    </row>
    <row r="11197" spans="1:10" x14ac:dyDescent="0.2">
      <c r="A11197" t="s">
        <v>35713</v>
      </c>
      <c r="B11197" t="s">
        <v>35264</v>
      </c>
      <c r="C11197" t="s">
        <v>14498</v>
      </c>
      <c r="D11197">
        <v>1</v>
      </c>
      <c r="E11197" t="s">
        <v>13</v>
      </c>
      <c r="F11197" t="s">
        <v>13</v>
      </c>
      <c r="J11197" t="s">
        <v>35714</v>
      </c>
    </row>
    <row r="11198" spans="1:10" x14ac:dyDescent="0.2">
      <c r="A11198" t="s">
        <v>35713</v>
      </c>
      <c r="B11198" t="s">
        <v>35715</v>
      </c>
      <c r="C11198" t="s">
        <v>35716</v>
      </c>
      <c r="D11198">
        <v>2</v>
      </c>
      <c r="E11198" t="s">
        <v>13</v>
      </c>
      <c r="F11198" t="s">
        <v>13</v>
      </c>
      <c r="J11198" t="s">
        <v>35714</v>
      </c>
    </row>
    <row r="11199" spans="1:10" ht="16" x14ac:dyDescent="0.2">
      <c r="A11199" t="s">
        <v>15566</v>
      </c>
      <c r="B11199" t="s">
        <v>35717</v>
      </c>
      <c r="C11199" t="s">
        <v>35718</v>
      </c>
      <c r="D11199">
        <v>3</v>
      </c>
      <c r="E11199" t="s">
        <v>13</v>
      </c>
      <c r="F11199" t="s">
        <v>13</v>
      </c>
      <c r="H11199" s="3" t="s">
        <v>35719</v>
      </c>
      <c r="I11199" t="s">
        <v>246</v>
      </c>
      <c r="J11199" t="s">
        <v>15570</v>
      </c>
    </row>
    <row r="11200" spans="1:10" ht="16" x14ac:dyDescent="0.2">
      <c r="A11200" t="s">
        <v>14299</v>
      </c>
      <c r="B11200" t="s">
        <v>35720</v>
      </c>
      <c r="C11200" t="s">
        <v>35721</v>
      </c>
      <c r="D11200">
        <v>2</v>
      </c>
      <c r="E11200" t="s">
        <v>13</v>
      </c>
      <c r="F11200" t="s">
        <v>13</v>
      </c>
      <c r="H11200" s="3" t="s">
        <v>33604</v>
      </c>
      <c r="I11200" t="s">
        <v>62</v>
      </c>
      <c r="J11200" t="s">
        <v>14304</v>
      </c>
    </row>
    <row r="11201" spans="1:10" ht="16" x14ac:dyDescent="0.2">
      <c r="A11201" t="s">
        <v>14299</v>
      </c>
      <c r="B11201" t="s">
        <v>34003</v>
      </c>
      <c r="C11201" t="s">
        <v>34004</v>
      </c>
      <c r="D11201">
        <v>4</v>
      </c>
      <c r="E11201" t="s">
        <v>13</v>
      </c>
      <c r="F11201" t="s">
        <v>13</v>
      </c>
      <c r="H11201" s="3" t="s">
        <v>33639</v>
      </c>
      <c r="I11201" t="s">
        <v>62</v>
      </c>
      <c r="J11201" t="s">
        <v>14304</v>
      </c>
    </row>
    <row r="11202" spans="1:10" ht="16" x14ac:dyDescent="0.2">
      <c r="A11202" t="s">
        <v>14568</v>
      </c>
      <c r="B11202" t="s">
        <v>35722</v>
      </c>
      <c r="C11202" t="s">
        <v>35723</v>
      </c>
      <c r="D11202">
        <v>2</v>
      </c>
      <c r="E11202" t="s">
        <v>13</v>
      </c>
      <c r="F11202" t="s">
        <v>13</v>
      </c>
      <c r="H11202" s="3" t="s">
        <v>34104</v>
      </c>
      <c r="I11202" t="s">
        <v>5804</v>
      </c>
      <c r="J11202" t="s">
        <v>14573</v>
      </c>
    </row>
    <row r="11203" spans="1:10" x14ac:dyDescent="0.2">
      <c r="A11203" t="s">
        <v>35724</v>
      </c>
      <c r="B11203" t="s">
        <v>35725</v>
      </c>
      <c r="C11203" t="s">
        <v>35726</v>
      </c>
      <c r="D11203">
        <v>1</v>
      </c>
      <c r="E11203" t="s">
        <v>13</v>
      </c>
      <c r="F11203" t="s">
        <v>13</v>
      </c>
      <c r="J11203" t="s">
        <v>35727</v>
      </c>
    </row>
    <row r="11204" spans="1:10" x14ac:dyDescent="0.2">
      <c r="A11204" t="s">
        <v>35724</v>
      </c>
      <c r="B11204" t="s">
        <v>35728</v>
      </c>
      <c r="C11204" t="s">
        <v>35729</v>
      </c>
      <c r="D11204">
        <v>2</v>
      </c>
      <c r="E11204" t="s">
        <v>13</v>
      </c>
      <c r="F11204" t="s">
        <v>13</v>
      </c>
      <c r="J11204" t="s">
        <v>35727</v>
      </c>
    </row>
    <row r="11205" spans="1:10" x14ac:dyDescent="0.2">
      <c r="A11205" t="s">
        <v>35724</v>
      </c>
      <c r="B11205" t="s">
        <v>35730</v>
      </c>
      <c r="C11205" t="s">
        <v>35731</v>
      </c>
      <c r="D11205">
        <v>3</v>
      </c>
      <c r="E11205" t="s">
        <v>13</v>
      </c>
      <c r="F11205" t="s">
        <v>13</v>
      </c>
      <c r="J11205" t="s">
        <v>35727</v>
      </c>
    </row>
    <row r="11206" spans="1:10" x14ac:dyDescent="0.2">
      <c r="A11206" t="s">
        <v>35724</v>
      </c>
      <c r="B11206" t="s">
        <v>35732</v>
      </c>
      <c r="C11206" t="s">
        <v>35733</v>
      </c>
      <c r="D11206">
        <v>4</v>
      </c>
      <c r="E11206" t="s">
        <v>13</v>
      </c>
      <c r="F11206" t="s">
        <v>13</v>
      </c>
      <c r="J11206" t="s">
        <v>35727</v>
      </c>
    </row>
    <row r="11207" spans="1:10" ht="16" x14ac:dyDescent="0.2">
      <c r="A11207" t="s">
        <v>35669</v>
      </c>
      <c r="B11207" t="s">
        <v>35734</v>
      </c>
      <c r="C11207" t="s">
        <v>35735</v>
      </c>
      <c r="D11207">
        <v>3</v>
      </c>
      <c r="E11207" t="s">
        <v>13</v>
      </c>
      <c r="F11207" t="s">
        <v>13</v>
      </c>
      <c r="H11207" s="3" t="s">
        <v>35672</v>
      </c>
      <c r="I11207" t="s">
        <v>3915</v>
      </c>
      <c r="J11207" t="s">
        <v>35673</v>
      </c>
    </row>
    <row r="11208" spans="1:10" ht="16" x14ac:dyDescent="0.2">
      <c r="A11208" t="s">
        <v>35704</v>
      </c>
      <c r="B11208" t="s">
        <v>35736</v>
      </c>
      <c r="C11208" t="s">
        <v>35737</v>
      </c>
      <c r="D11208">
        <v>2</v>
      </c>
      <c r="E11208" t="s">
        <v>13</v>
      </c>
      <c r="F11208" t="s">
        <v>13</v>
      </c>
      <c r="H11208" s="3" t="s">
        <v>35738</v>
      </c>
      <c r="I11208" t="s">
        <v>106</v>
      </c>
      <c r="J11208" t="s">
        <v>35708</v>
      </c>
    </row>
    <row r="11209" spans="1:10" x14ac:dyDescent="0.2">
      <c r="A11209" t="s">
        <v>35739</v>
      </c>
      <c r="B11209" t="s">
        <v>35422</v>
      </c>
      <c r="C11209" t="s">
        <v>35423</v>
      </c>
      <c r="D11209">
        <v>1</v>
      </c>
      <c r="E11209" t="s">
        <v>13</v>
      </c>
      <c r="F11209" t="s">
        <v>13</v>
      </c>
      <c r="J11209" t="s">
        <v>35740</v>
      </c>
    </row>
    <row r="11210" spans="1:10" x14ac:dyDescent="0.2">
      <c r="A11210" t="s">
        <v>35739</v>
      </c>
      <c r="B11210" t="s">
        <v>35741</v>
      </c>
      <c r="C11210" t="s">
        <v>35742</v>
      </c>
      <c r="D11210">
        <v>2</v>
      </c>
      <c r="E11210" t="s">
        <v>13</v>
      </c>
      <c r="F11210" t="s">
        <v>13</v>
      </c>
      <c r="J11210" t="s">
        <v>35740</v>
      </c>
    </row>
    <row r="11211" spans="1:10" x14ac:dyDescent="0.2">
      <c r="A11211" t="s">
        <v>35739</v>
      </c>
      <c r="B11211" t="s">
        <v>35743</v>
      </c>
      <c r="C11211" t="s">
        <v>35744</v>
      </c>
      <c r="D11211">
        <v>3</v>
      </c>
      <c r="E11211" t="s">
        <v>13</v>
      </c>
      <c r="F11211" t="s">
        <v>13</v>
      </c>
      <c r="J11211" t="s">
        <v>35740</v>
      </c>
    </row>
    <row r="11212" spans="1:10" ht="16" x14ac:dyDescent="0.2">
      <c r="A11212" t="s">
        <v>10503</v>
      </c>
      <c r="B11212" t="s">
        <v>35745</v>
      </c>
      <c r="C11212" t="s">
        <v>35746</v>
      </c>
      <c r="D11212">
        <v>3</v>
      </c>
      <c r="E11212" t="s">
        <v>13</v>
      </c>
      <c r="F11212" t="s">
        <v>13</v>
      </c>
      <c r="H11212" s="3" t="s">
        <v>35747</v>
      </c>
      <c r="I11212" t="s">
        <v>62</v>
      </c>
      <c r="J11212" t="s">
        <v>10508</v>
      </c>
    </row>
    <row r="11213" spans="1:10" x14ac:dyDescent="0.2">
      <c r="A11213" t="s">
        <v>35748</v>
      </c>
      <c r="B11213" t="s">
        <v>13828</v>
      </c>
      <c r="C11213" t="s">
        <v>13829</v>
      </c>
      <c r="D11213">
        <v>1</v>
      </c>
      <c r="E11213" t="s">
        <v>13</v>
      </c>
      <c r="F11213" t="s">
        <v>13</v>
      </c>
      <c r="J11213" t="s">
        <v>35749</v>
      </c>
    </row>
    <row r="11214" spans="1:10" x14ac:dyDescent="0.2">
      <c r="A11214" t="s">
        <v>35750</v>
      </c>
      <c r="B11214" t="s">
        <v>35751</v>
      </c>
      <c r="C11214" t="s">
        <v>35752</v>
      </c>
      <c r="D11214">
        <v>2</v>
      </c>
      <c r="E11214" t="s">
        <v>13</v>
      </c>
      <c r="F11214" t="s">
        <v>13</v>
      </c>
      <c r="J11214" t="s">
        <v>35753</v>
      </c>
    </row>
    <row r="11215" spans="1:10" x14ac:dyDescent="0.2">
      <c r="A11215" t="s">
        <v>35750</v>
      </c>
      <c r="B11215" t="s">
        <v>35560</v>
      </c>
      <c r="C11215" t="s">
        <v>35561</v>
      </c>
      <c r="D11215">
        <v>3</v>
      </c>
      <c r="E11215" t="s">
        <v>13</v>
      </c>
      <c r="F11215" t="s">
        <v>13</v>
      </c>
      <c r="J11215" t="s">
        <v>35753</v>
      </c>
    </row>
    <row r="11216" spans="1:10" x14ac:dyDescent="0.2">
      <c r="A11216" t="s">
        <v>35750</v>
      </c>
      <c r="B11216" t="s">
        <v>35556</v>
      </c>
      <c r="C11216" t="s">
        <v>35557</v>
      </c>
      <c r="D11216">
        <v>4</v>
      </c>
      <c r="E11216" t="s">
        <v>13</v>
      </c>
      <c r="F11216" t="s">
        <v>13</v>
      </c>
      <c r="J11216" t="s">
        <v>35753</v>
      </c>
    </row>
    <row r="11217" spans="1:10" x14ac:dyDescent="0.2">
      <c r="A11217" t="s">
        <v>35750</v>
      </c>
      <c r="B11217" t="s">
        <v>35754</v>
      </c>
      <c r="C11217" t="s">
        <v>35755</v>
      </c>
      <c r="D11217">
        <v>5</v>
      </c>
      <c r="E11217" t="s">
        <v>13</v>
      </c>
      <c r="F11217" t="s">
        <v>13</v>
      </c>
      <c r="J11217" t="s">
        <v>35753</v>
      </c>
    </row>
    <row r="11218" spans="1:10" x14ac:dyDescent="0.2">
      <c r="A11218" t="s">
        <v>35750</v>
      </c>
      <c r="B11218" t="s">
        <v>35756</v>
      </c>
      <c r="C11218" t="s">
        <v>35757</v>
      </c>
      <c r="D11218">
        <v>6</v>
      </c>
      <c r="E11218" t="s">
        <v>13</v>
      </c>
      <c r="F11218" t="s">
        <v>13</v>
      </c>
      <c r="J11218" t="s">
        <v>35753</v>
      </c>
    </row>
    <row r="11219" spans="1:10" x14ac:dyDescent="0.2">
      <c r="A11219" t="s">
        <v>35750</v>
      </c>
      <c r="B11219" t="s">
        <v>35758</v>
      </c>
      <c r="C11219" t="s">
        <v>35759</v>
      </c>
      <c r="D11219">
        <v>7</v>
      </c>
      <c r="E11219" t="s">
        <v>13</v>
      </c>
      <c r="F11219" t="s">
        <v>13</v>
      </c>
      <c r="J11219" t="s">
        <v>35753</v>
      </c>
    </row>
    <row r="11220" spans="1:10" ht="16" x14ac:dyDescent="0.2">
      <c r="A11220" t="s">
        <v>35760</v>
      </c>
      <c r="B11220" t="s">
        <v>35761</v>
      </c>
      <c r="C11220" t="s">
        <v>35762</v>
      </c>
      <c r="D11220">
        <v>1</v>
      </c>
      <c r="E11220" t="s">
        <v>13</v>
      </c>
      <c r="F11220" t="s">
        <v>13</v>
      </c>
      <c r="H11220" s="3" t="s">
        <v>35763</v>
      </c>
      <c r="I11220" t="s">
        <v>7108</v>
      </c>
      <c r="J11220" t="s">
        <v>35764</v>
      </c>
    </row>
    <row r="11221" spans="1:10" x14ac:dyDescent="0.2">
      <c r="A11221" t="s">
        <v>12832</v>
      </c>
      <c r="B11221" t="s">
        <v>35765</v>
      </c>
      <c r="C11221" t="s">
        <v>35766</v>
      </c>
      <c r="D11221">
        <v>3</v>
      </c>
      <c r="E11221" t="s">
        <v>13</v>
      </c>
      <c r="F11221" t="s">
        <v>13</v>
      </c>
      <c r="J11221" t="s">
        <v>12835</v>
      </c>
    </row>
    <row r="11222" spans="1:10" ht="16" x14ac:dyDescent="0.2">
      <c r="A11222" t="s">
        <v>13944</v>
      </c>
      <c r="B11222" t="s">
        <v>35767</v>
      </c>
      <c r="C11222" t="s">
        <v>35768</v>
      </c>
      <c r="D11222">
        <v>2</v>
      </c>
      <c r="E11222" t="s">
        <v>13</v>
      </c>
      <c r="F11222" t="s">
        <v>13</v>
      </c>
      <c r="H11222" s="3" t="s">
        <v>31700</v>
      </c>
      <c r="I11222" t="s">
        <v>315</v>
      </c>
      <c r="J11222" t="s">
        <v>13945</v>
      </c>
    </row>
    <row r="11223" spans="1:10" x14ac:dyDescent="0.2">
      <c r="A11223" t="s">
        <v>35769</v>
      </c>
      <c r="B11223" t="s">
        <v>35770</v>
      </c>
      <c r="C11223" t="s">
        <v>35771</v>
      </c>
      <c r="D11223">
        <v>3</v>
      </c>
      <c r="E11223" t="s">
        <v>13</v>
      </c>
      <c r="F11223" t="s">
        <v>13</v>
      </c>
      <c r="J11223" t="s">
        <v>35772</v>
      </c>
    </row>
    <row r="11224" spans="1:10" ht="16" x14ac:dyDescent="0.2">
      <c r="A11224" t="s">
        <v>10503</v>
      </c>
      <c r="B11224" t="s">
        <v>35773</v>
      </c>
      <c r="C11224" t="s">
        <v>35774</v>
      </c>
      <c r="D11224">
        <v>2</v>
      </c>
      <c r="E11224" t="s">
        <v>13</v>
      </c>
      <c r="F11224" t="s">
        <v>13</v>
      </c>
      <c r="H11224" s="3" t="s">
        <v>35747</v>
      </c>
      <c r="I11224" t="s">
        <v>62</v>
      </c>
      <c r="J11224" t="s">
        <v>10508</v>
      </c>
    </row>
    <row r="11225" spans="1:10" ht="16" x14ac:dyDescent="0.2">
      <c r="A11225" t="s">
        <v>35775</v>
      </c>
      <c r="B11225" t="s">
        <v>35776</v>
      </c>
      <c r="C11225" t="s">
        <v>35777</v>
      </c>
      <c r="D11225">
        <v>1</v>
      </c>
      <c r="E11225" t="s">
        <v>13</v>
      </c>
      <c r="F11225" t="s">
        <v>13</v>
      </c>
      <c r="H11225" s="3" t="s">
        <v>35778</v>
      </c>
      <c r="I11225" t="s">
        <v>3086</v>
      </c>
      <c r="J11225" t="s">
        <v>35779</v>
      </c>
    </row>
    <row r="11226" spans="1:10" x14ac:dyDescent="0.2">
      <c r="A11226" t="s">
        <v>35780</v>
      </c>
      <c r="B11226" t="s">
        <v>35781</v>
      </c>
      <c r="C11226" t="s">
        <v>35782</v>
      </c>
      <c r="D11226">
        <v>1</v>
      </c>
      <c r="E11226" t="s">
        <v>13</v>
      </c>
      <c r="F11226" t="s">
        <v>13</v>
      </c>
      <c r="J11226" t="s">
        <v>35783</v>
      </c>
    </row>
    <row r="11227" spans="1:10" x14ac:dyDescent="0.2">
      <c r="A11227" t="s">
        <v>35784</v>
      </c>
      <c r="B11227" t="s">
        <v>35785</v>
      </c>
      <c r="C11227" t="s">
        <v>35786</v>
      </c>
      <c r="D11227">
        <v>1</v>
      </c>
      <c r="E11227" t="s">
        <v>13</v>
      </c>
      <c r="F11227" t="s">
        <v>13</v>
      </c>
      <c r="J11227" t="s">
        <v>35787</v>
      </c>
    </row>
    <row r="11228" spans="1:10" x14ac:dyDescent="0.2">
      <c r="A11228" t="s">
        <v>35788</v>
      </c>
      <c r="B11228" t="s">
        <v>35789</v>
      </c>
      <c r="C11228" t="s">
        <v>35790</v>
      </c>
      <c r="D11228">
        <v>1</v>
      </c>
      <c r="E11228" t="s">
        <v>13</v>
      </c>
      <c r="F11228" t="s">
        <v>13</v>
      </c>
      <c r="J11228" t="s">
        <v>35791</v>
      </c>
    </row>
    <row r="11229" spans="1:10" x14ac:dyDescent="0.2">
      <c r="A11229" t="s">
        <v>35792</v>
      </c>
      <c r="B11229" t="s">
        <v>35793</v>
      </c>
      <c r="C11229" t="s">
        <v>35794</v>
      </c>
      <c r="D11229">
        <v>1</v>
      </c>
      <c r="E11229" t="s">
        <v>13</v>
      </c>
      <c r="F11229" t="s">
        <v>13</v>
      </c>
      <c r="J11229" t="s">
        <v>35795</v>
      </c>
    </row>
    <row r="11230" spans="1:10" x14ac:dyDescent="0.2">
      <c r="A11230" t="s">
        <v>35792</v>
      </c>
      <c r="B11230" t="s">
        <v>9270</v>
      </c>
      <c r="C11230" t="s">
        <v>35796</v>
      </c>
      <c r="D11230">
        <v>2</v>
      </c>
      <c r="E11230" t="s">
        <v>13</v>
      </c>
      <c r="F11230" t="s">
        <v>13</v>
      </c>
      <c r="J11230" t="s">
        <v>35795</v>
      </c>
    </row>
    <row r="11231" spans="1:10" x14ac:dyDescent="0.2">
      <c r="A11231" t="s">
        <v>35792</v>
      </c>
      <c r="B11231" t="s">
        <v>35797</v>
      </c>
      <c r="C11231" t="s">
        <v>35798</v>
      </c>
      <c r="D11231">
        <v>3</v>
      </c>
      <c r="E11231" t="s">
        <v>13</v>
      </c>
      <c r="F11231" t="s">
        <v>13</v>
      </c>
      <c r="J11231" t="s">
        <v>35795</v>
      </c>
    </row>
    <row r="11232" spans="1:10" x14ac:dyDescent="0.2">
      <c r="A11232" t="s">
        <v>35799</v>
      </c>
      <c r="B11232" t="s">
        <v>35800</v>
      </c>
      <c r="C11232" t="s">
        <v>35801</v>
      </c>
      <c r="D11232">
        <v>2</v>
      </c>
      <c r="E11232" t="s">
        <v>13</v>
      </c>
      <c r="F11232" t="s">
        <v>13</v>
      </c>
      <c r="J11232" t="s">
        <v>35802</v>
      </c>
    </row>
    <row r="11233" spans="1:10" ht="16" x14ac:dyDescent="0.2">
      <c r="A11233" t="s">
        <v>35803</v>
      </c>
      <c r="B11233" t="s">
        <v>35804</v>
      </c>
      <c r="C11233" t="s">
        <v>35805</v>
      </c>
      <c r="D11233">
        <v>1</v>
      </c>
      <c r="E11233" t="s">
        <v>13</v>
      </c>
      <c r="F11233" t="s">
        <v>13</v>
      </c>
      <c r="H11233" s="3" t="s">
        <v>35806</v>
      </c>
      <c r="I11233" t="s">
        <v>262</v>
      </c>
      <c r="J11233" t="s">
        <v>35807</v>
      </c>
    </row>
    <row r="11234" spans="1:10" ht="16" x14ac:dyDescent="0.2">
      <c r="A11234" t="s">
        <v>35808</v>
      </c>
      <c r="B11234" t="s">
        <v>35809</v>
      </c>
      <c r="C11234" t="s">
        <v>35810</v>
      </c>
      <c r="D11234">
        <v>2</v>
      </c>
      <c r="E11234" t="s">
        <v>13</v>
      </c>
      <c r="F11234" t="s">
        <v>13</v>
      </c>
      <c r="H11234" s="3" t="s">
        <v>35811</v>
      </c>
      <c r="I11234" t="s">
        <v>404</v>
      </c>
      <c r="J11234" t="s">
        <v>35812</v>
      </c>
    </row>
    <row r="11235" spans="1:10" ht="16" x14ac:dyDescent="0.2">
      <c r="A11235" t="s">
        <v>21896</v>
      </c>
      <c r="B11235" t="s">
        <v>35813</v>
      </c>
      <c r="C11235" t="s">
        <v>35814</v>
      </c>
      <c r="D11235">
        <v>2</v>
      </c>
      <c r="E11235" t="s">
        <v>13</v>
      </c>
      <c r="F11235" t="s">
        <v>13</v>
      </c>
      <c r="H11235" s="3" t="s">
        <v>35815</v>
      </c>
      <c r="I11235" t="s">
        <v>13210</v>
      </c>
      <c r="J11235" t="s">
        <v>21901</v>
      </c>
    </row>
    <row r="11236" spans="1:10" x14ac:dyDescent="0.2">
      <c r="A11236" t="s">
        <v>35816</v>
      </c>
      <c r="B11236" t="s">
        <v>35817</v>
      </c>
      <c r="C11236" t="s">
        <v>35818</v>
      </c>
      <c r="D11236">
        <v>4</v>
      </c>
      <c r="E11236" t="s">
        <v>13</v>
      </c>
      <c r="F11236" t="s">
        <v>13</v>
      </c>
      <c r="J11236" t="s">
        <v>35819</v>
      </c>
    </row>
    <row r="11237" spans="1:10" ht="16" x14ac:dyDescent="0.2">
      <c r="A11237" t="s">
        <v>22907</v>
      </c>
      <c r="B11237" t="s">
        <v>35820</v>
      </c>
      <c r="C11237" t="s">
        <v>35821</v>
      </c>
      <c r="D11237">
        <v>3</v>
      </c>
      <c r="E11237" t="s">
        <v>13</v>
      </c>
      <c r="F11237" t="s">
        <v>13</v>
      </c>
      <c r="H11237" s="3" t="s">
        <v>35822</v>
      </c>
      <c r="I11237" t="s">
        <v>959</v>
      </c>
      <c r="J11237" t="s">
        <v>22910</v>
      </c>
    </row>
    <row r="11238" spans="1:10" ht="16" x14ac:dyDescent="0.2">
      <c r="A11238" t="s">
        <v>35823</v>
      </c>
      <c r="B11238" t="s">
        <v>35824</v>
      </c>
      <c r="C11238" t="s">
        <v>35825</v>
      </c>
      <c r="D11238">
        <v>1</v>
      </c>
      <c r="E11238" t="s">
        <v>13</v>
      </c>
      <c r="F11238" t="s">
        <v>13</v>
      </c>
      <c r="H11238" s="3" t="s">
        <v>35826</v>
      </c>
      <c r="I11238" t="s">
        <v>888</v>
      </c>
      <c r="J11238" t="s">
        <v>35827</v>
      </c>
    </row>
    <row r="11239" spans="1:10" ht="16" x14ac:dyDescent="0.2">
      <c r="A11239" t="s">
        <v>35828</v>
      </c>
      <c r="B11239" t="s">
        <v>35829</v>
      </c>
      <c r="C11239" t="s">
        <v>35830</v>
      </c>
      <c r="D11239">
        <v>5</v>
      </c>
      <c r="E11239" t="s">
        <v>13</v>
      </c>
      <c r="F11239" t="s">
        <v>13</v>
      </c>
      <c r="H11239" s="3" t="s">
        <v>35831</v>
      </c>
      <c r="I11239" t="s">
        <v>547</v>
      </c>
      <c r="J11239" t="s">
        <v>35832</v>
      </c>
    </row>
    <row r="11240" spans="1:10" ht="16" x14ac:dyDescent="0.2">
      <c r="A11240" t="s">
        <v>19235</v>
      </c>
      <c r="B11240" t="s">
        <v>35833</v>
      </c>
      <c r="C11240" t="s">
        <v>35834</v>
      </c>
      <c r="D11240">
        <v>1</v>
      </c>
      <c r="E11240" t="s">
        <v>13</v>
      </c>
      <c r="F11240" t="s">
        <v>13</v>
      </c>
      <c r="H11240" s="3" t="s">
        <v>35835</v>
      </c>
      <c r="I11240" t="s">
        <v>461</v>
      </c>
      <c r="J11240" t="s">
        <v>19240</v>
      </c>
    </row>
    <row r="11241" spans="1:10" ht="16" x14ac:dyDescent="0.2">
      <c r="A11241" t="s">
        <v>35836</v>
      </c>
      <c r="B11241" t="s">
        <v>35837</v>
      </c>
      <c r="C11241" t="s">
        <v>35838</v>
      </c>
      <c r="D11241">
        <v>4</v>
      </c>
      <c r="E11241" t="s">
        <v>13</v>
      </c>
      <c r="F11241" t="s">
        <v>13</v>
      </c>
      <c r="H11241" s="3" t="s">
        <v>35839</v>
      </c>
      <c r="I11241" t="s">
        <v>62</v>
      </c>
      <c r="J11241" t="s">
        <v>35840</v>
      </c>
    </row>
    <row r="11242" spans="1:10" x14ac:dyDescent="0.2">
      <c r="A11242" t="s">
        <v>35841</v>
      </c>
      <c r="B11242" t="s">
        <v>35842</v>
      </c>
      <c r="C11242" t="s">
        <v>35843</v>
      </c>
      <c r="D11242">
        <v>6</v>
      </c>
      <c r="E11242" t="s">
        <v>13</v>
      </c>
      <c r="F11242" t="s">
        <v>13</v>
      </c>
      <c r="J11242" t="s">
        <v>35844</v>
      </c>
    </row>
    <row r="11243" spans="1:10" x14ac:dyDescent="0.2">
      <c r="A11243" t="s">
        <v>35845</v>
      </c>
      <c r="B11243" t="s">
        <v>35846</v>
      </c>
      <c r="C11243" t="s">
        <v>35847</v>
      </c>
      <c r="D11243">
        <v>1</v>
      </c>
      <c r="E11243" t="s">
        <v>13</v>
      </c>
      <c r="F11243" t="s">
        <v>13</v>
      </c>
      <c r="J11243" t="s">
        <v>35848</v>
      </c>
    </row>
    <row r="11244" spans="1:10" ht="16" x14ac:dyDescent="0.2">
      <c r="A11244" t="s">
        <v>35849</v>
      </c>
      <c r="B11244" t="s">
        <v>35850</v>
      </c>
      <c r="C11244" t="s">
        <v>35851</v>
      </c>
      <c r="D11244">
        <v>1</v>
      </c>
      <c r="E11244" t="s">
        <v>13</v>
      </c>
      <c r="F11244" t="s">
        <v>13</v>
      </c>
      <c r="H11244" s="3" t="s">
        <v>31000</v>
      </c>
      <c r="I11244" t="s">
        <v>62</v>
      </c>
      <c r="J11244" t="s">
        <v>35852</v>
      </c>
    </row>
    <row r="11245" spans="1:10" ht="16" x14ac:dyDescent="0.2">
      <c r="A11245" t="s">
        <v>35849</v>
      </c>
      <c r="B11245" t="s">
        <v>17585</v>
      </c>
      <c r="C11245" t="s">
        <v>17586</v>
      </c>
      <c r="D11245">
        <v>2</v>
      </c>
      <c r="E11245" t="s">
        <v>13</v>
      </c>
      <c r="F11245" t="s">
        <v>13</v>
      </c>
      <c r="H11245" s="3" t="s">
        <v>31000</v>
      </c>
      <c r="I11245" t="s">
        <v>62</v>
      </c>
      <c r="J11245" t="s">
        <v>35852</v>
      </c>
    </row>
    <row r="11246" spans="1:10" x14ac:dyDescent="0.2">
      <c r="A11246" t="s">
        <v>35853</v>
      </c>
      <c r="B11246" t="s">
        <v>35854</v>
      </c>
      <c r="C11246" t="s">
        <v>35855</v>
      </c>
      <c r="D11246">
        <v>2</v>
      </c>
      <c r="E11246" t="s">
        <v>13</v>
      </c>
      <c r="F11246" t="s">
        <v>13</v>
      </c>
      <c r="J11246" t="s">
        <v>35856</v>
      </c>
    </row>
    <row r="11247" spans="1:10" x14ac:dyDescent="0.2">
      <c r="A11247" t="s">
        <v>35853</v>
      </c>
      <c r="B11247" t="s">
        <v>35857</v>
      </c>
      <c r="C11247" t="s">
        <v>35858</v>
      </c>
      <c r="D11247">
        <v>3</v>
      </c>
      <c r="E11247" t="s">
        <v>13</v>
      </c>
      <c r="F11247" t="s">
        <v>13</v>
      </c>
      <c r="J11247" t="s">
        <v>35856</v>
      </c>
    </row>
    <row r="11248" spans="1:10" x14ac:dyDescent="0.2">
      <c r="A11248" t="s">
        <v>35853</v>
      </c>
      <c r="B11248" t="s">
        <v>35859</v>
      </c>
      <c r="C11248" t="s">
        <v>35860</v>
      </c>
      <c r="D11248">
        <v>4</v>
      </c>
      <c r="E11248" t="s">
        <v>13</v>
      </c>
      <c r="F11248" t="s">
        <v>13</v>
      </c>
      <c r="J11248" t="s">
        <v>35856</v>
      </c>
    </row>
    <row r="11249" spans="1:10" ht="16" x14ac:dyDescent="0.2">
      <c r="A11249" t="s">
        <v>35861</v>
      </c>
      <c r="B11249" t="s">
        <v>35862</v>
      </c>
      <c r="C11249" t="s">
        <v>35863</v>
      </c>
      <c r="D11249">
        <v>1</v>
      </c>
      <c r="E11249" t="s">
        <v>13</v>
      </c>
      <c r="F11249" t="s">
        <v>13</v>
      </c>
      <c r="H11249" s="3" t="s">
        <v>35864</v>
      </c>
      <c r="I11249" t="s">
        <v>970</v>
      </c>
      <c r="J11249" t="s">
        <v>35865</v>
      </c>
    </row>
    <row r="11250" spans="1:10" ht="16" x14ac:dyDescent="0.2">
      <c r="A11250" t="s">
        <v>35861</v>
      </c>
      <c r="B11250" t="s">
        <v>35866</v>
      </c>
      <c r="C11250" t="s">
        <v>35867</v>
      </c>
      <c r="D11250">
        <v>3</v>
      </c>
      <c r="E11250" t="s">
        <v>13</v>
      </c>
      <c r="F11250" t="s">
        <v>13</v>
      </c>
      <c r="H11250" s="3" t="s">
        <v>35864</v>
      </c>
      <c r="I11250" t="s">
        <v>970</v>
      </c>
      <c r="J11250" t="s">
        <v>35865</v>
      </c>
    </row>
    <row r="11251" spans="1:10" ht="16" x14ac:dyDescent="0.2">
      <c r="A11251" t="s">
        <v>35861</v>
      </c>
      <c r="B11251" t="s">
        <v>35868</v>
      </c>
      <c r="C11251" t="s">
        <v>35869</v>
      </c>
      <c r="D11251">
        <v>5</v>
      </c>
      <c r="E11251" t="s">
        <v>13</v>
      </c>
      <c r="F11251" t="s">
        <v>13</v>
      </c>
      <c r="H11251" s="3" t="s">
        <v>35864</v>
      </c>
      <c r="I11251" t="s">
        <v>970</v>
      </c>
      <c r="J11251" t="s">
        <v>35865</v>
      </c>
    </row>
    <row r="11252" spans="1:10" ht="16" x14ac:dyDescent="0.2">
      <c r="A11252" t="s">
        <v>19422</v>
      </c>
      <c r="B11252" t="s">
        <v>35870</v>
      </c>
      <c r="C11252" t="s">
        <v>35871</v>
      </c>
      <c r="D11252">
        <v>1</v>
      </c>
      <c r="E11252" t="s">
        <v>13</v>
      </c>
      <c r="F11252" t="s">
        <v>13</v>
      </c>
      <c r="H11252" s="3" t="s">
        <v>35872</v>
      </c>
      <c r="I11252" t="s">
        <v>5804</v>
      </c>
      <c r="J11252" t="s">
        <v>19427</v>
      </c>
    </row>
    <row r="11253" spans="1:10" ht="16" x14ac:dyDescent="0.2">
      <c r="A11253" t="s">
        <v>35873</v>
      </c>
      <c r="B11253" t="s">
        <v>35874</v>
      </c>
      <c r="C11253" t="s">
        <v>35875</v>
      </c>
      <c r="D11253">
        <v>1</v>
      </c>
      <c r="E11253" t="s">
        <v>13</v>
      </c>
      <c r="F11253" t="s">
        <v>13</v>
      </c>
      <c r="H11253" s="3" t="s">
        <v>35876</v>
      </c>
      <c r="I11253" t="s">
        <v>918</v>
      </c>
      <c r="J11253" t="s">
        <v>35877</v>
      </c>
    </row>
    <row r="11254" spans="1:10" x14ac:dyDescent="0.2">
      <c r="A11254" t="s">
        <v>35878</v>
      </c>
      <c r="B11254" t="s">
        <v>35879</v>
      </c>
      <c r="C11254" t="s">
        <v>35579</v>
      </c>
      <c r="D11254">
        <v>1</v>
      </c>
      <c r="E11254" t="s">
        <v>13</v>
      </c>
      <c r="F11254" t="s">
        <v>13</v>
      </c>
      <c r="J11254" t="s">
        <v>35880</v>
      </c>
    </row>
    <row r="11255" spans="1:10" ht="16" x14ac:dyDescent="0.2">
      <c r="A11255" t="s">
        <v>35873</v>
      </c>
      <c r="B11255" t="s">
        <v>35881</v>
      </c>
      <c r="C11255" t="s">
        <v>35882</v>
      </c>
      <c r="D11255">
        <v>3</v>
      </c>
      <c r="E11255" t="s">
        <v>13</v>
      </c>
      <c r="F11255" t="s">
        <v>13</v>
      </c>
      <c r="H11255" s="3" t="s">
        <v>35883</v>
      </c>
      <c r="I11255" t="s">
        <v>918</v>
      </c>
      <c r="J11255" t="s">
        <v>35877</v>
      </c>
    </row>
    <row r="11256" spans="1:10" ht="16" x14ac:dyDescent="0.2">
      <c r="A11256" t="s">
        <v>35884</v>
      </c>
      <c r="B11256" t="s">
        <v>35885</v>
      </c>
      <c r="C11256" t="s">
        <v>35886</v>
      </c>
      <c r="D11256">
        <v>1</v>
      </c>
      <c r="E11256" t="s">
        <v>13</v>
      </c>
      <c r="F11256" t="s">
        <v>13</v>
      </c>
      <c r="H11256" s="3" t="s">
        <v>35887</v>
      </c>
      <c r="I11256" t="s">
        <v>69</v>
      </c>
      <c r="J11256" t="s">
        <v>35888</v>
      </c>
    </row>
    <row r="11257" spans="1:10" ht="16" x14ac:dyDescent="0.2">
      <c r="A11257" t="s">
        <v>35884</v>
      </c>
      <c r="B11257" t="s">
        <v>35889</v>
      </c>
      <c r="C11257" t="s">
        <v>35890</v>
      </c>
      <c r="D11257">
        <v>3</v>
      </c>
      <c r="E11257" t="s">
        <v>13</v>
      </c>
      <c r="F11257" t="s">
        <v>13</v>
      </c>
      <c r="H11257" s="3" t="s">
        <v>35891</v>
      </c>
      <c r="I11257" t="s">
        <v>69</v>
      </c>
      <c r="J11257" t="s">
        <v>35888</v>
      </c>
    </row>
    <row r="11258" spans="1:10" ht="16" x14ac:dyDescent="0.2">
      <c r="A11258" t="s">
        <v>12672</v>
      </c>
      <c r="B11258" t="s">
        <v>35892</v>
      </c>
      <c r="C11258" t="s">
        <v>35893</v>
      </c>
      <c r="D11258">
        <v>3</v>
      </c>
      <c r="E11258" t="s">
        <v>13</v>
      </c>
      <c r="F11258" t="s">
        <v>13</v>
      </c>
      <c r="H11258" s="3" t="s">
        <v>35894</v>
      </c>
      <c r="I11258" t="s">
        <v>1725</v>
      </c>
      <c r="J11258" t="s">
        <v>12673</v>
      </c>
    </row>
    <row r="11259" spans="1:10" x14ac:dyDescent="0.2">
      <c r="A11259" t="s">
        <v>35895</v>
      </c>
      <c r="B11259" t="s">
        <v>35896</v>
      </c>
      <c r="C11259" t="s">
        <v>35897</v>
      </c>
      <c r="D11259">
        <v>2</v>
      </c>
      <c r="E11259" t="s">
        <v>13</v>
      </c>
      <c r="F11259" t="s">
        <v>13</v>
      </c>
      <c r="J11259" t="s">
        <v>35898</v>
      </c>
    </row>
    <row r="11260" spans="1:10" x14ac:dyDescent="0.2">
      <c r="A11260" t="s">
        <v>35895</v>
      </c>
      <c r="B11260" t="s">
        <v>35899</v>
      </c>
      <c r="C11260" t="s">
        <v>35900</v>
      </c>
      <c r="D11260">
        <v>4</v>
      </c>
      <c r="E11260" t="s">
        <v>13</v>
      </c>
      <c r="F11260" t="s">
        <v>13</v>
      </c>
      <c r="J11260" t="s">
        <v>35898</v>
      </c>
    </row>
    <row r="11261" spans="1:10" ht="16" x14ac:dyDescent="0.2">
      <c r="A11261" t="s">
        <v>11547</v>
      </c>
      <c r="B11261" t="s">
        <v>34317</v>
      </c>
      <c r="C11261" t="s">
        <v>31709</v>
      </c>
      <c r="D11261">
        <v>5</v>
      </c>
      <c r="E11261" t="s">
        <v>13</v>
      </c>
      <c r="F11261" t="s">
        <v>13</v>
      </c>
      <c r="H11261" s="3" t="s">
        <v>31532</v>
      </c>
      <c r="I11261" t="s">
        <v>62</v>
      </c>
      <c r="J11261" t="s">
        <v>11550</v>
      </c>
    </row>
    <row r="11262" spans="1:10" ht="16" x14ac:dyDescent="0.2">
      <c r="A11262" t="s">
        <v>35901</v>
      </c>
      <c r="B11262" t="s">
        <v>34275</v>
      </c>
      <c r="C11262" t="s">
        <v>34276</v>
      </c>
      <c r="D11262">
        <v>2</v>
      </c>
      <c r="E11262" t="s">
        <v>13</v>
      </c>
      <c r="F11262" t="s">
        <v>13</v>
      </c>
      <c r="H11262" s="3" t="s">
        <v>34277</v>
      </c>
      <c r="I11262" t="s">
        <v>7872</v>
      </c>
      <c r="J11262" t="s">
        <v>35902</v>
      </c>
    </row>
    <row r="11263" spans="1:10" ht="16" x14ac:dyDescent="0.2">
      <c r="A11263" t="s">
        <v>35903</v>
      </c>
      <c r="B11263" t="s">
        <v>28728</v>
      </c>
      <c r="C11263" t="s">
        <v>28729</v>
      </c>
      <c r="D11263">
        <v>1</v>
      </c>
      <c r="E11263" t="s">
        <v>13</v>
      </c>
      <c r="F11263" t="s">
        <v>13</v>
      </c>
      <c r="H11263" s="3" t="s">
        <v>35481</v>
      </c>
      <c r="I11263" t="s">
        <v>315</v>
      </c>
      <c r="J11263" t="s">
        <v>35904</v>
      </c>
    </row>
    <row r="11264" spans="1:10" x14ac:dyDescent="0.2">
      <c r="A11264" t="s">
        <v>35903</v>
      </c>
      <c r="B11264" t="s">
        <v>35905</v>
      </c>
      <c r="C11264" t="s">
        <v>11348</v>
      </c>
      <c r="D11264">
        <v>4</v>
      </c>
      <c r="E11264" t="s">
        <v>13</v>
      </c>
      <c r="F11264" t="s">
        <v>13</v>
      </c>
      <c r="J11264" t="s">
        <v>35904</v>
      </c>
    </row>
    <row r="11265" spans="1:10" ht="16" x14ac:dyDescent="0.2">
      <c r="A11265" t="s">
        <v>26992</v>
      </c>
      <c r="B11265" t="s">
        <v>30937</v>
      </c>
      <c r="C11265" t="s">
        <v>30938</v>
      </c>
      <c r="D11265">
        <v>2</v>
      </c>
      <c r="E11265" t="s">
        <v>13</v>
      </c>
      <c r="F11265" t="s">
        <v>13</v>
      </c>
      <c r="H11265" s="3" t="s">
        <v>33011</v>
      </c>
      <c r="I11265" t="s">
        <v>146</v>
      </c>
      <c r="J11265" t="s">
        <v>26996</v>
      </c>
    </row>
    <row r="11266" spans="1:10" ht="16" x14ac:dyDescent="0.2">
      <c r="A11266" t="s">
        <v>26992</v>
      </c>
      <c r="B11266" t="s">
        <v>35906</v>
      </c>
      <c r="C11266" t="s">
        <v>35697</v>
      </c>
      <c r="D11266">
        <v>6</v>
      </c>
      <c r="E11266" t="s">
        <v>13</v>
      </c>
      <c r="F11266" t="s">
        <v>13</v>
      </c>
      <c r="H11266" s="3" t="s">
        <v>35698</v>
      </c>
      <c r="I11266" t="s">
        <v>1083</v>
      </c>
      <c r="J11266" t="s">
        <v>26996</v>
      </c>
    </row>
    <row r="11267" spans="1:10" ht="16" x14ac:dyDescent="0.2">
      <c r="A11267" t="s">
        <v>35836</v>
      </c>
      <c r="B11267" t="s">
        <v>35907</v>
      </c>
      <c r="C11267" t="s">
        <v>35908</v>
      </c>
      <c r="D11267">
        <v>3</v>
      </c>
      <c r="E11267" t="s">
        <v>13</v>
      </c>
      <c r="F11267" t="s">
        <v>13</v>
      </c>
      <c r="H11267" s="3" t="s">
        <v>35909</v>
      </c>
      <c r="I11267" t="s">
        <v>62</v>
      </c>
      <c r="J11267" t="s">
        <v>35840</v>
      </c>
    </row>
    <row r="11268" spans="1:10" ht="16" x14ac:dyDescent="0.2">
      <c r="A11268" t="s">
        <v>35910</v>
      </c>
      <c r="B11268" t="s">
        <v>32756</v>
      </c>
      <c r="C11268" t="s">
        <v>13841</v>
      </c>
      <c r="D11268">
        <v>1</v>
      </c>
      <c r="E11268" t="s">
        <v>13</v>
      </c>
      <c r="F11268" t="s">
        <v>13</v>
      </c>
      <c r="H11268" s="3" t="s">
        <v>31285</v>
      </c>
      <c r="I11268" t="s">
        <v>62</v>
      </c>
      <c r="J11268" t="s">
        <v>35911</v>
      </c>
    </row>
    <row r="11269" spans="1:10" x14ac:dyDescent="0.2">
      <c r="A11269" t="s">
        <v>35912</v>
      </c>
      <c r="B11269" t="s">
        <v>35913</v>
      </c>
      <c r="C11269" t="s">
        <v>35914</v>
      </c>
      <c r="D11269">
        <v>6</v>
      </c>
      <c r="E11269" t="s">
        <v>13</v>
      </c>
      <c r="F11269" t="s">
        <v>13</v>
      </c>
      <c r="J11269" t="s">
        <v>35915</v>
      </c>
    </row>
    <row r="11270" spans="1:10" ht="16" x14ac:dyDescent="0.2">
      <c r="A11270" t="s">
        <v>35828</v>
      </c>
      <c r="B11270" t="s">
        <v>35829</v>
      </c>
      <c r="C11270" t="s">
        <v>35916</v>
      </c>
      <c r="D11270">
        <v>6</v>
      </c>
      <c r="E11270" t="s">
        <v>13</v>
      </c>
      <c r="F11270" t="s">
        <v>13</v>
      </c>
      <c r="H11270" s="3" t="s">
        <v>35831</v>
      </c>
      <c r="I11270" t="s">
        <v>547</v>
      </c>
      <c r="J11270" t="s">
        <v>35832</v>
      </c>
    </row>
    <row r="11271" spans="1:10" ht="16" x14ac:dyDescent="0.2">
      <c r="A11271" t="s">
        <v>35917</v>
      </c>
      <c r="B11271" t="s">
        <v>14294</v>
      </c>
      <c r="C11271" t="s">
        <v>14295</v>
      </c>
      <c r="D11271">
        <v>2</v>
      </c>
      <c r="E11271" t="s">
        <v>13</v>
      </c>
      <c r="F11271" t="s">
        <v>13</v>
      </c>
      <c r="H11271" s="3" t="s">
        <v>35918</v>
      </c>
      <c r="I11271" t="s">
        <v>7603</v>
      </c>
      <c r="J11271" t="s">
        <v>35919</v>
      </c>
    </row>
    <row r="11272" spans="1:10" ht="16" x14ac:dyDescent="0.2">
      <c r="A11272" t="s">
        <v>35920</v>
      </c>
      <c r="B11272" t="s">
        <v>35921</v>
      </c>
      <c r="C11272" t="s">
        <v>35922</v>
      </c>
      <c r="D11272">
        <v>1</v>
      </c>
      <c r="E11272" t="s">
        <v>13</v>
      </c>
      <c r="F11272" t="s">
        <v>13</v>
      </c>
      <c r="H11272" s="3" t="s">
        <v>35923</v>
      </c>
      <c r="I11272" t="s">
        <v>126</v>
      </c>
      <c r="J11272" t="s">
        <v>35924</v>
      </c>
    </row>
    <row r="11273" spans="1:10" ht="16" x14ac:dyDescent="0.2">
      <c r="A11273" t="s">
        <v>35925</v>
      </c>
      <c r="B11273" t="s">
        <v>35361</v>
      </c>
      <c r="C11273" t="s">
        <v>35362</v>
      </c>
      <c r="D11273">
        <v>1</v>
      </c>
      <c r="E11273" t="s">
        <v>13</v>
      </c>
      <c r="F11273" t="s">
        <v>13</v>
      </c>
      <c r="H11273" s="3" t="s">
        <v>35926</v>
      </c>
      <c r="I11273" t="s">
        <v>856</v>
      </c>
      <c r="J11273" t="s">
        <v>35927</v>
      </c>
    </row>
    <row r="11274" spans="1:10" ht="16" x14ac:dyDescent="0.2">
      <c r="A11274" t="s">
        <v>35925</v>
      </c>
      <c r="B11274" t="s">
        <v>35610</v>
      </c>
      <c r="C11274" t="s">
        <v>35611</v>
      </c>
      <c r="D11274">
        <v>2</v>
      </c>
      <c r="E11274" t="s">
        <v>13</v>
      </c>
      <c r="F11274" t="s">
        <v>13</v>
      </c>
      <c r="H11274" s="3" t="s">
        <v>35928</v>
      </c>
      <c r="I11274" t="s">
        <v>856</v>
      </c>
      <c r="J11274" t="s">
        <v>35927</v>
      </c>
    </row>
    <row r="11275" spans="1:10" ht="16" x14ac:dyDescent="0.2">
      <c r="A11275" t="s">
        <v>35929</v>
      </c>
      <c r="B11275" t="s">
        <v>35930</v>
      </c>
      <c r="C11275" t="s">
        <v>35931</v>
      </c>
      <c r="D11275">
        <v>1</v>
      </c>
      <c r="E11275" t="s">
        <v>13</v>
      </c>
      <c r="F11275" t="s">
        <v>13</v>
      </c>
      <c r="H11275" s="3" t="s">
        <v>35932</v>
      </c>
      <c r="I11275" t="s">
        <v>856</v>
      </c>
      <c r="J11275" t="s">
        <v>35933</v>
      </c>
    </row>
    <row r="11276" spans="1:10" ht="16" x14ac:dyDescent="0.2">
      <c r="A11276" t="s">
        <v>35929</v>
      </c>
      <c r="B11276" t="s">
        <v>35934</v>
      </c>
      <c r="C11276" t="s">
        <v>35935</v>
      </c>
      <c r="D11276">
        <v>2</v>
      </c>
      <c r="E11276" t="s">
        <v>13</v>
      </c>
      <c r="F11276" t="s">
        <v>13</v>
      </c>
      <c r="H11276" s="3" t="s">
        <v>35932</v>
      </c>
      <c r="I11276" t="s">
        <v>856</v>
      </c>
      <c r="J11276" t="s">
        <v>35933</v>
      </c>
    </row>
    <row r="11277" spans="1:10" ht="16" x14ac:dyDescent="0.2">
      <c r="A11277" t="s">
        <v>35936</v>
      </c>
      <c r="B11277" t="s">
        <v>35937</v>
      </c>
      <c r="C11277" t="s">
        <v>35938</v>
      </c>
      <c r="D11277">
        <v>1</v>
      </c>
      <c r="E11277" t="s">
        <v>13</v>
      </c>
      <c r="F11277" t="s">
        <v>13</v>
      </c>
      <c r="H11277" s="3" t="s">
        <v>35939</v>
      </c>
      <c r="I11277" t="s">
        <v>90</v>
      </c>
      <c r="J11277" t="s">
        <v>35940</v>
      </c>
    </row>
    <row r="11278" spans="1:10" ht="16" x14ac:dyDescent="0.2">
      <c r="A11278" t="s">
        <v>35941</v>
      </c>
      <c r="B11278" t="s">
        <v>35942</v>
      </c>
      <c r="C11278" t="s">
        <v>35943</v>
      </c>
      <c r="D11278">
        <v>1</v>
      </c>
      <c r="E11278" t="s">
        <v>13</v>
      </c>
      <c r="F11278" t="s">
        <v>13</v>
      </c>
      <c r="H11278" s="3" t="s">
        <v>35944</v>
      </c>
      <c r="I11278" t="s">
        <v>90</v>
      </c>
      <c r="J11278" t="s">
        <v>35945</v>
      </c>
    </row>
    <row r="11279" spans="1:10" ht="16" x14ac:dyDescent="0.2">
      <c r="A11279" t="s">
        <v>35946</v>
      </c>
      <c r="B11279" t="s">
        <v>1945</v>
      </c>
      <c r="C11279" t="s">
        <v>35947</v>
      </c>
      <c r="D11279">
        <v>1</v>
      </c>
      <c r="E11279" t="s">
        <v>13</v>
      </c>
      <c r="F11279" t="s">
        <v>13</v>
      </c>
      <c r="H11279" s="3" t="s">
        <v>35948</v>
      </c>
      <c r="I11279" t="s">
        <v>355</v>
      </c>
      <c r="J11279" t="s">
        <v>35949</v>
      </c>
    </row>
    <row r="11280" spans="1:10" ht="16" x14ac:dyDescent="0.2">
      <c r="A11280" t="s">
        <v>35950</v>
      </c>
      <c r="B11280" t="s">
        <v>35951</v>
      </c>
      <c r="C11280" t="s">
        <v>35952</v>
      </c>
      <c r="D11280">
        <v>1</v>
      </c>
      <c r="E11280" t="s">
        <v>13</v>
      </c>
      <c r="F11280" t="s">
        <v>13</v>
      </c>
      <c r="H11280" s="3" t="s">
        <v>35953</v>
      </c>
      <c r="I11280" t="s">
        <v>62</v>
      </c>
      <c r="J11280" t="s">
        <v>35954</v>
      </c>
    </row>
    <row r="11281" spans="1:10" ht="16" x14ac:dyDescent="0.2">
      <c r="A11281" t="s">
        <v>35955</v>
      </c>
      <c r="B11281" t="s">
        <v>35956</v>
      </c>
      <c r="C11281" t="s">
        <v>35957</v>
      </c>
      <c r="D11281">
        <v>1</v>
      </c>
      <c r="E11281" t="s">
        <v>13</v>
      </c>
      <c r="F11281" t="s">
        <v>13</v>
      </c>
      <c r="H11281" s="3" t="s">
        <v>35958</v>
      </c>
      <c r="I11281" t="s">
        <v>106</v>
      </c>
      <c r="J11281" t="s">
        <v>35959</v>
      </c>
    </row>
    <row r="11282" spans="1:10" ht="16" x14ac:dyDescent="0.2">
      <c r="A11282" t="s">
        <v>92</v>
      </c>
      <c r="B11282" t="s">
        <v>86</v>
      </c>
      <c r="C11282" t="s">
        <v>87</v>
      </c>
      <c r="D11282">
        <v>2</v>
      </c>
      <c r="E11282" t="s">
        <v>13</v>
      </c>
      <c r="F11282" t="s">
        <v>13</v>
      </c>
      <c r="H11282" s="3" t="s">
        <v>89</v>
      </c>
      <c r="I11282" t="s">
        <v>90</v>
      </c>
      <c r="J11282" t="s">
        <v>96</v>
      </c>
    </row>
    <row r="11283" spans="1:10" ht="16" x14ac:dyDescent="0.2">
      <c r="A11283" t="s">
        <v>35960</v>
      </c>
      <c r="B11283" t="s">
        <v>35961</v>
      </c>
      <c r="C11283" t="s">
        <v>35962</v>
      </c>
      <c r="D11283">
        <v>1</v>
      </c>
      <c r="E11283" t="s">
        <v>13</v>
      </c>
      <c r="F11283" t="s">
        <v>13</v>
      </c>
      <c r="H11283" s="3" t="s">
        <v>35963</v>
      </c>
      <c r="I11283" t="s">
        <v>90</v>
      </c>
      <c r="J11283" t="s">
        <v>35964</v>
      </c>
    </row>
    <row r="11284" spans="1:10" ht="16" x14ac:dyDescent="0.2">
      <c r="A11284" t="s">
        <v>35965</v>
      </c>
      <c r="B11284" t="s">
        <v>35966</v>
      </c>
      <c r="C11284" t="s">
        <v>35967</v>
      </c>
      <c r="D11284">
        <v>4</v>
      </c>
      <c r="E11284" t="s">
        <v>13</v>
      </c>
      <c r="F11284" t="s">
        <v>13</v>
      </c>
      <c r="H11284" s="3" t="s">
        <v>35968</v>
      </c>
      <c r="I11284" t="s">
        <v>215</v>
      </c>
      <c r="J11284" t="s">
        <v>35969</v>
      </c>
    </row>
    <row r="11285" spans="1:10" ht="16" x14ac:dyDescent="0.2">
      <c r="A11285" t="s">
        <v>166</v>
      </c>
      <c r="B11285" t="s">
        <v>30937</v>
      </c>
      <c r="C11285" t="s">
        <v>30938</v>
      </c>
      <c r="D11285">
        <v>1</v>
      </c>
      <c r="E11285" t="s">
        <v>13</v>
      </c>
      <c r="F11285" t="s">
        <v>13</v>
      </c>
      <c r="H11285" s="3" t="s">
        <v>33011</v>
      </c>
      <c r="I11285" t="s">
        <v>146</v>
      </c>
      <c r="J11285" t="s">
        <v>169</v>
      </c>
    </row>
    <row r="11286" spans="1:10" ht="16" x14ac:dyDescent="0.2">
      <c r="A11286" t="s">
        <v>166</v>
      </c>
      <c r="B11286" t="s">
        <v>30940</v>
      </c>
      <c r="C11286" t="s">
        <v>30941</v>
      </c>
      <c r="D11286">
        <v>4</v>
      </c>
      <c r="E11286" t="s">
        <v>13</v>
      </c>
      <c r="F11286" t="s">
        <v>13</v>
      </c>
      <c r="H11286" s="3" t="s">
        <v>35486</v>
      </c>
      <c r="I11286" t="s">
        <v>62</v>
      </c>
      <c r="J11286" t="s">
        <v>169</v>
      </c>
    </row>
    <row r="11287" spans="1:10" ht="16" x14ac:dyDescent="0.2">
      <c r="A11287" t="s">
        <v>35970</v>
      </c>
      <c r="B11287" t="s">
        <v>35971</v>
      </c>
      <c r="C11287" t="s">
        <v>35972</v>
      </c>
      <c r="D11287">
        <v>1</v>
      </c>
      <c r="E11287" t="s">
        <v>13</v>
      </c>
      <c r="F11287" t="s">
        <v>13</v>
      </c>
      <c r="H11287" s="3" t="s">
        <v>35973</v>
      </c>
      <c r="I11287" t="s">
        <v>7108</v>
      </c>
      <c r="J11287" t="s">
        <v>35974</v>
      </c>
    </row>
    <row r="11288" spans="1:10" ht="16" x14ac:dyDescent="0.2">
      <c r="A11288" t="s">
        <v>35975</v>
      </c>
      <c r="B11288" t="s">
        <v>33739</v>
      </c>
      <c r="C11288" t="s">
        <v>33740</v>
      </c>
      <c r="D11288">
        <v>3</v>
      </c>
      <c r="E11288" t="s">
        <v>13</v>
      </c>
      <c r="F11288" t="s">
        <v>13</v>
      </c>
      <c r="H11288" s="3" t="s">
        <v>33741</v>
      </c>
      <c r="I11288" t="s">
        <v>62</v>
      </c>
      <c r="J11288" t="s">
        <v>35976</v>
      </c>
    </row>
    <row r="11289" spans="1:10" ht="16" x14ac:dyDescent="0.2">
      <c r="A11289" t="s">
        <v>35977</v>
      </c>
      <c r="B11289" t="s">
        <v>35978</v>
      </c>
      <c r="C11289" t="s">
        <v>35979</v>
      </c>
      <c r="D11289">
        <v>1</v>
      </c>
      <c r="E11289" t="s">
        <v>13</v>
      </c>
      <c r="F11289" t="s">
        <v>13</v>
      </c>
      <c r="H11289" s="3" t="s">
        <v>35980</v>
      </c>
      <c r="I11289" t="s">
        <v>62</v>
      </c>
      <c r="J11289" t="s">
        <v>35981</v>
      </c>
    </row>
    <row r="11290" spans="1:10" ht="16" x14ac:dyDescent="0.2">
      <c r="A11290" t="s">
        <v>35982</v>
      </c>
      <c r="B11290" t="s">
        <v>35983</v>
      </c>
      <c r="C11290" t="s">
        <v>35984</v>
      </c>
      <c r="D11290">
        <v>1</v>
      </c>
      <c r="E11290" t="s">
        <v>13</v>
      </c>
      <c r="F11290" t="s">
        <v>13</v>
      </c>
      <c r="H11290" s="3" t="s">
        <v>34122</v>
      </c>
      <c r="I11290" t="s">
        <v>62</v>
      </c>
      <c r="J11290" t="s">
        <v>35985</v>
      </c>
    </row>
    <row r="11291" spans="1:10" ht="16" x14ac:dyDescent="0.2">
      <c r="A11291" t="s">
        <v>35986</v>
      </c>
      <c r="B11291" t="s">
        <v>34053</v>
      </c>
      <c r="C11291" t="s">
        <v>34054</v>
      </c>
      <c r="D11291">
        <v>1</v>
      </c>
      <c r="E11291" t="s">
        <v>13</v>
      </c>
      <c r="F11291" t="s">
        <v>13</v>
      </c>
      <c r="H11291" s="3" t="s">
        <v>35987</v>
      </c>
      <c r="I11291" t="s">
        <v>62</v>
      </c>
      <c r="J11291" t="s">
        <v>35988</v>
      </c>
    </row>
    <row r="11292" spans="1:10" ht="16" x14ac:dyDescent="0.2">
      <c r="A11292" t="s">
        <v>35989</v>
      </c>
      <c r="B11292" t="s">
        <v>35990</v>
      </c>
      <c r="C11292" t="s">
        <v>35991</v>
      </c>
      <c r="D11292">
        <v>1</v>
      </c>
      <c r="E11292" t="s">
        <v>13</v>
      </c>
      <c r="F11292" t="s">
        <v>13</v>
      </c>
      <c r="H11292" s="3" t="s">
        <v>35992</v>
      </c>
      <c r="I11292" t="s">
        <v>62</v>
      </c>
      <c r="J11292" t="s">
        <v>35993</v>
      </c>
    </row>
    <row r="11293" spans="1:10" ht="16" x14ac:dyDescent="0.2">
      <c r="A11293" t="s">
        <v>35994</v>
      </c>
      <c r="B11293" t="s">
        <v>35995</v>
      </c>
      <c r="C11293" t="s">
        <v>35996</v>
      </c>
      <c r="D11293">
        <v>1</v>
      </c>
      <c r="E11293" t="s">
        <v>13</v>
      </c>
      <c r="F11293" t="s">
        <v>13</v>
      </c>
      <c r="H11293" s="3" t="s">
        <v>35997</v>
      </c>
      <c r="I11293" t="s">
        <v>404</v>
      </c>
      <c r="J11293" t="s">
        <v>35998</v>
      </c>
    </row>
    <row r="11294" spans="1:10" ht="16" x14ac:dyDescent="0.2">
      <c r="A11294" t="s">
        <v>600</v>
      </c>
      <c r="B11294" t="s">
        <v>35999</v>
      </c>
      <c r="C11294" t="s">
        <v>36000</v>
      </c>
      <c r="D11294">
        <v>6</v>
      </c>
      <c r="E11294" t="s">
        <v>13</v>
      </c>
      <c r="F11294" t="s">
        <v>13</v>
      </c>
      <c r="H11294" s="3" t="s">
        <v>36001</v>
      </c>
      <c r="I11294" t="s">
        <v>1725</v>
      </c>
      <c r="J11294" t="s">
        <v>603</v>
      </c>
    </row>
    <row r="11295" spans="1:10" ht="16" x14ac:dyDescent="0.2">
      <c r="A11295" t="s">
        <v>36002</v>
      </c>
      <c r="B11295" t="s">
        <v>18782</v>
      </c>
      <c r="C11295" t="s">
        <v>18783</v>
      </c>
      <c r="D11295">
        <v>1</v>
      </c>
      <c r="E11295" t="s">
        <v>13</v>
      </c>
      <c r="F11295" t="s">
        <v>13</v>
      </c>
      <c r="H11295" s="3" t="s">
        <v>31327</v>
      </c>
      <c r="I11295" t="s">
        <v>62</v>
      </c>
      <c r="J11295" t="s">
        <v>36003</v>
      </c>
    </row>
    <row r="11296" spans="1:10" ht="16" x14ac:dyDescent="0.2">
      <c r="A11296" t="s">
        <v>576</v>
      </c>
      <c r="B11296" t="s">
        <v>36004</v>
      </c>
      <c r="C11296" t="s">
        <v>36005</v>
      </c>
      <c r="D11296">
        <v>1</v>
      </c>
      <c r="E11296" t="s">
        <v>13</v>
      </c>
      <c r="F11296" t="s">
        <v>13</v>
      </c>
      <c r="H11296" s="3" t="s">
        <v>35112</v>
      </c>
      <c r="I11296" t="s">
        <v>461</v>
      </c>
      <c r="J11296" t="s">
        <v>581</v>
      </c>
    </row>
    <row r="11297" spans="1:10" ht="16" x14ac:dyDescent="0.2">
      <c r="A11297" t="s">
        <v>576</v>
      </c>
      <c r="B11297" t="s">
        <v>36006</v>
      </c>
      <c r="C11297" t="s">
        <v>36007</v>
      </c>
      <c r="D11297">
        <v>2</v>
      </c>
      <c r="E11297" t="s">
        <v>13</v>
      </c>
      <c r="F11297" t="s">
        <v>13</v>
      </c>
      <c r="H11297" s="3" t="s">
        <v>36008</v>
      </c>
      <c r="I11297" t="s">
        <v>3744</v>
      </c>
      <c r="J11297" t="s">
        <v>581</v>
      </c>
    </row>
    <row r="11298" spans="1:10" ht="16" x14ac:dyDescent="0.2">
      <c r="A11298" t="s">
        <v>166</v>
      </c>
      <c r="B11298" t="s">
        <v>34313</v>
      </c>
      <c r="C11298" t="s">
        <v>34314</v>
      </c>
      <c r="D11298">
        <v>2</v>
      </c>
      <c r="E11298" t="s">
        <v>13</v>
      </c>
      <c r="F11298" t="s">
        <v>13</v>
      </c>
      <c r="H11298" s="3" t="s">
        <v>33011</v>
      </c>
      <c r="I11298" t="s">
        <v>146</v>
      </c>
      <c r="J11298" t="s">
        <v>169</v>
      </c>
    </row>
    <row r="11299" spans="1:10" ht="16" x14ac:dyDescent="0.2">
      <c r="A11299" t="s">
        <v>36009</v>
      </c>
      <c r="B11299" t="s">
        <v>36010</v>
      </c>
      <c r="C11299" t="s">
        <v>36011</v>
      </c>
      <c r="D11299">
        <v>4</v>
      </c>
      <c r="E11299" t="s">
        <v>13</v>
      </c>
      <c r="F11299" t="s">
        <v>13</v>
      </c>
      <c r="H11299" s="3" t="s">
        <v>36012</v>
      </c>
      <c r="I11299" t="s">
        <v>918</v>
      </c>
      <c r="J11299" t="s">
        <v>36013</v>
      </c>
    </row>
    <row r="11300" spans="1:10" ht="16" x14ac:dyDescent="0.2">
      <c r="A11300" t="s">
        <v>35965</v>
      </c>
      <c r="B11300" t="s">
        <v>32216</v>
      </c>
      <c r="C11300" t="s">
        <v>36014</v>
      </c>
      <c r="D11300">
        <v>3</v>
      </c>
      <c r="E11300" t="s">
        <v>13</v>
      </c>
      <c r="F11300" t="s">
        <v>13</v>
      </c>
      <c r="H11300" s="3" t="s">
        <v>36015</v>
      </c>
      <c r="I11300" t="s">
        <v>959</v>
      </c>
      <c r="J11300" t="s">
        <v>35969</v>
      </c>
    </row>
    <row r="11301" spans="1:10" ht="16" x14ac:dyDescent="0.2">
      <c r="A11301" t="s">
        <v>36016</v>
      </c>
      <c r="B11301" t="s">
        <v>36017</v>
      </c>
      <c r="C11301" t="s">
        <v>36018</v>
      </c>
      <c r="D11301">
        <v>2</v>
      </c>
      <c r="E11301" t="s">
        <v>13</v>
      </c>
      <c r="F11301" t="s">
        <v>13</v>
      </c>
      <c r="H11301" s="3" t="s">
        <v>36019</v>
      </c>
      <c r="I11301" t="s">
        <v>29020</v>
      </c>
      <c r="J11301" t="s">
        <v>36020</v>
      </c>
    </row>
    <row r="11302" spans="1:10" ht="16" x14ac:dyDescent="0.2">
      <c r="A11302" t="s">
        <v>27281</v>
      </c>
      <c r="B11302" t="s">
        <v>36021</v>
      </c>
      <c r="C11302" t="s">
        <v>36022</v>
      </c>
      <c r="D11302">
        <v>6</v>
      </c>
      <c r="E11302" t="s">
        <v>13</v>
      </c>
      <c r="F11302" t="s">
        <v>13</v>
      </c>
      <c r="H11302" s="3" t="s">
        <v>31532</v>
      </c>
      <c r="I11302" t="s">
        <v>62</v>
      </c>
      <c r="J11302" t="s">
        <v>27283</v>
      </c>
    </row>
    <row r="11303" spans="1:10" x14ac:dyDescent="0.2">
      <c r="A11303" t="s">
        <v>36023</v>
      </c>
      <c r="B11303" t="s">
        <v>36024</v>
      </c>
      <c r="C11303" t="s">
        <v>36025</v>
      </c>
      <c r="D11303">
        <v>1</v>
      </c>
      <c r="E11303" t="s">
        <v>13</v>
      </c>
      <c r="F11303" t="s">
        <v>13</v>
      </c>
      <c r="J11303" t="s">
        <v>36026</v>
      </c>
    </row>
    <row r="11304" spans="1:10" x14ac:dyDescent="0.2">
      <c r="A11304" t="s">
        <v>36027</v>
      </c>
      <c r="B11304" t="s">
        <v>36028</v>
      </c>
      <c r="C11304" t="s">
        <v>36029</v>
      </c>
      <c r="D11304">
        <v>2</v>
      </c>
      <c r="E11304" t="s">
        <v>13</v>
      </c>
      <c r="F11304" t="s">
        <v>13</v>
      </c>
      <c r="J11304" t="s">
        <v>36030</v>
      </c>
    </row>
    <row r="11305" spans="1:10" x14ac:dyDescent="0.2">
      <c r="A11305" t="s">
        <v>36027</v>
      </c>
      <c r="B11305" t="s">
        <v>36031</v>
      </c>
      <c r="C11305" t="s">
        <v>36032</v>
      </c>
      <c r="D11305">
        <v>3</v>
      </c>
      <c r="E11305" t="s">
        <v>13</v>
      </c>
      <c r="F11305" t="s">
        <v>13</v>
      </c>
      <c r="J11305" t="s">
        <v>36030</v>
      </c>
    </row>
    <row r="11306" spans="1:10" x14ac:dyDescent="0.2">
      <c r="A11306" t="s">
        <v>36027</v>
      </c>
      <c r="B11306" t="s">
        <v>36033</v>
      </c>
      <c r="C11306" t="s">
        <v>36034</v>
      </c>
      <c r="D11306">
        <v>4</v>
      </c>
      <c r="E11306" t="s">
        <v>13</v>
      </c>
      <c r="F11306" t="s">
        <v>13</v>
      </c>
      <c r="J11306" t="s">
        <v>36030</v>
      </c>
    </row>
    <row r="11307" spans="1:10" x14ac:dyDescent="0.2">
      <c r="A11307" t="s">
        <v>36027</v>
      </c>
      <c r="B11307" t="s">
        <v>36035</v>
      </c>
      <c r="C11307" t="s">
        <v>36036</v>
      </c>
      <c r="D11307">
        <v>5</v>
      </c>
      <c r="E11307" t="s">
        <v>13</v>
      </c>
      <c r="F11307" t="s">
        <v>13</v>
      </c>
      <c r="J11307" t="s">
        <v>36030</v>
      </c>
    </row>
    <row r="11308" spans="1:10" ht="16" x14ac:dyDescent="0.2">
      <c r="A11308" t="s">
        <v>9988</v>
      </c>
      <c r="B11308" t="s">
        <v>36037</v>
      </c>
      <c r="C11308" t="s">
        <v>36038</v>
      </c>
      <c r="D11308">
        <v>4</v>
      </c>
      <c r="E11308" t="s">
        <v>13</v>
      </c>
      <c r="F11308" t="s">
        <v>13</v>
      </c>
      <c r="H11308" s="3" t="s">
        <v>36039</v>
      </c>
      <c r="I11308" t="s">
        <v>62</v>
      </c>
      <c r="J11308" t="s">
        <v>9992</v>
      </c>
    </row>
    <row r="11309" spans="1:10" x14ac:dyDescent="0.2">
      <c r="A11309" t="s">
        <v>9988</v>
      </c>
      <c r="B11309" t="s">
        <v>36040</v>
      </c>
      <c r="C11309" t="s">
        <v>36041</v>
      </c>
      <c r="D11309">
        <v>5</v>
      </c>
      <c r="E11309" t="s">
        <v>13</v>
      </c>
      <c r="F11309" t="s">
        <v>13</v>
      </c>
      <c r="J11309" t="s">
        <v>9992</v>
      </c>
    </row>
    <row r="11310" spans="1:10" x14ac:dyDescent="0.2">
      <c r="A11310" t="s">
        <v>9988</v>
      </c>
      <c r="B11310" t="s">
        <v>36042</v>
      </c>
      <c r="C11310" t="s">
        <v>36043</v>
      </c>
      <c r="D11310">
        <v>6</v>
      </c>
      <c r="E11310" t="s">
        <v>13</v>
      </c>
      <c r="F11310" t="s">
        <v>13</v>
      </c>
      <c r="J11310" t="s">
        <v>9992</v>
      </c>
    </row>
    <row r="11311" spans="1:10" ht="16" x14ac:dyDescent="0.2">
      <c r="A11311" t="s">
        <v>26878</v>
      </c>
      <c r="B11311" t="s">
        <v>36044</v>
      </c>
      <c r="C11311" t="s">
        <v>36045</v>
      </c>
      <c r="D11311">
        <v>4</v>
      </c>
      <c r="E11311" t="s">
        <v>13</v>
      </c>
      <c r="F11311" t="s">
        <v>13</v>
      </c>
      <c r="H11311" s="3" t="s">
        <v>36046</v>
      </c>
      <c r="I11311" t="s">
        <v>62</v>
      </c>
      <c r="J11311" t="s">
        <v>26882</v>
      </c>
    </row>
    <row r="11312" spans="1:10" ht="16" x14ac:dyDescent="0.2">
      <c r="A11312" t="s">
        <v>36047</v>
      </c>
      <c r="B11312" t="s">
        <v>36048</v>
      </c>
      <c r="C11312" t="s">
        <v>36049</v>
      </c>
      <c r="D11312">
        <v>1</v>
      </c>
      <c r="E11312" t="s">
        <v>13</v>
      </c>
      <c r="F11312" t="s">
        <v>13</v>
      </c>
      <c r="H11312" s="3" t="s">
        <v>31463</v>
      </c>
      <c r="I11312" t="s">
        <v>62</v>
      </c>
      <c r="J11312" t="s">
        <v>36050</v>
      </c>
    </row>
    <row r="11313" spans="1:10" ht="16" x14ac:dyDescent="0.2">
      <c r="A11313" t="s">
        <v>36047</v>
      </c>
      <c r="B11313" t="s">
        <v>7819</v>
      </c>
      <c r="C11313" t="s">
        <v>7820</v>
      </c>
      <c r="D11313">
        <v>3</v>
      </c>
      <c r="E11313" t="s">
        <v>13</v>
      </c>
      <c r="F11313" t="s">
        <v>13</v>
      </c>
      <c r="H11313" s="3" t="s">
        <v>31463</v>
      </c>
      <c r="I11313" t="s">
        <v>62</v>
      </c>
      <c r="J11313" t="s">
        <v>36050</v>
      </c>
    </row>
    <row r="11314" spans="1:10" ht="32" x14ac:dyDescent="0.2">
      <c r="A11314" t="s">
        <v>35965</v>
      </c>
      <c r="B11314" t="s">
        <v>36051</v>
      </c>
      <c r="C11314" t="s">
        <v>36052</v>
      </c>
      <c r="D11314">
        <v>1</v>
      </c>
      <c r="E11314" t="s">
        <v>13</v>
      </c>
      <c r="F11314" t="s">
        <v>13</v>
      </c>
      <c r="H11314" s="3" t="s">
        <v>36053</v>
      </c>
      <c r="I11314" t="s">
        <v>215</v>
      </c>
      <c r="J11314" t="s">
        <v>35969</v>
      </c>
    </row>
    <row r="11315" spans="1:10" x14ac:dyDescent="0.2">
      <c r="A11315" t="s">
        <v>36054</v>
      </c>
      <c r="B11315" t="s">
        <v>36055</v>
      </c>
      <c r="C11315" t="s">
        <v>36056</v>
      </c>
      <c r="D11315">
        <v>1</v>
      </c>
      <c r="E11315" t="s">
        <v>13</v>
      </c>
      <c r="F11315" t="s">
        <v>13</v>
      </c>
      <c r="J11315" t="s">
        <v>36057</v>
      </c>
    </row>
    <row r="11316" spans="1:10" ht="16" x14ac:dyDescent="0.2">
      <c r="A11316" t="s">
        <v>10598</v>
      </c>
      <c r="B11316" t="s">
        <v>36058</v>
      </c>
      <c r="C11316" t="s">
        <v>36059</v>
      </c>
      <c r="D11316">
        <v>6</v>
      </c>
      <c r="E11316" t="s">
        <v>13</v>
      </c>
      <c r="F11316" t="s">
        <v>13</v>
      </c>
      <c r="H11316" s="3" t="s">
        <v>36060</v>
      </c>
      <c r="I11316" t="s">
        <v>62</v>
      </c>
      <c r="J11316" t="s">
        <v>10602</v>
      </c>
    </row>
    <row r="11317" spans="1:10" x14ac:dyDescent="0.2">
      <c r="A11317" t="s">
        <v>10598</v>
      </c>
      <c r="B11317" t="s">
        <v>36061</v>
      </c>
      <c r="C11317" t="s">
        <v>36062</v>
      </c>
      <c r="D11317">
        <v>7</v>
      </c>
      <c r="E11317" t="s">
        <v>13</v>
      </c>
      <c r="F11317" t="s">
        <v>13</v>
      </c>
      <c r="J11317" t="s">
        <v>10602</v>
      </c>
    </row>
    <row r="11318" spans="1:10" x14ac:dyDescent="0.2">
      <c r="A11318" t="s">
        <v>36063</v>
      </c>
      <c r="B11318" t="s">
        <v>24047</v>
      </c>
      <c r="C11318" t="s">
        <v>24048</v>
      </c>
      <c r="D11318">
        <v>1</v>
      </c>
      <c r="E11318" t="s">
        <v>13</v>
      </c>
      <c r="F11318" t="s">
        <v>13</v>
      </c>
      <c r="J11318" t="s">
        <v>36064</v>
      </c>
    </row>
    <row r="11319" spans="1:10" x14ac:dyDescent="0.2">
      <c r="A11319" t="s">
        <v>36065</v>
      </c>
      <c r="B11319" t="s">
        <v>36066</v>
      </c>
      <c r="C11319" t="s">
        <v>36067</v>
      </c>
      <c r="D11319">
        <v>1</v>
      </c>
      <c r="E11319" t="s">
        <v>13</v>
      </c>
      <c r="F11319" t="s">
        <v>13</v>
      </c>
      <c r="J11319" t="s">
        <v>36068</v>
      </c>
    </row>
    <row r="11320" spans="1:10" x14ac:dyDescent="0.2">
      <c r="A11320" t="s">
        <v>36065</v>
      </c>
      <c r="B11320" t="s">
        <v>35375</v>
      </c>
      <c r="C11320" t="s">
        <v>35383</v>
      </c>
      <c r="D11320">
        <v>2</v>
      </c>
      <c r="E11320" t="s">
        <v>13</v>
      </c>
      <c r="F11320" t="s">
        <v>13</v>
      </c>
      <c r="J11320" t="s">
        <v>36068</v>
      </c>
    </row>
    <row r="11321" spans="1:10" ht="16" x14ac:dyDescent="0.2">
      <c r="A11321" t="s">
        <v>36069</v>
      </c>
      <c r="B11321" t="s">
        <v>36070</v>
      </c>
      <c r="C11321" t="s">
        <v>36071</v>
      </c>
      <c r="D11321">
        <v>1</v>
      </c>
      <c r="E11321" t="s">
        <v>13</v>
      </c>
      <c r="F11321" t="s">
        <v>13</v>
      </c>
      <c r="H11321" s="3" t="s">
        <v>31000</v>
      </c>
      <c r="I11321" t="s">
        <v>62</v>
      </c>
      <c r="J11321" t="s">
        <v>36072</v>
      </c>
    </row>
    <row r="11322" spans="1:10" x14ac:dyDescent="0.2">
      <c r="A11322" t="s">
        <v>36073</v>
      </c>
      <c r="B11322" t="s">
        <v>10574</v>
      </c>
      <c r="C11322" t="s">
        <v>10575</v>
      </c>
      <c r="D11322">
        <v>1</v>
      </c>
      <c r="E11322" t="s">
        <v>13</v>
      </c>
      <c r="F11322" t="s">
        <v>13</v>
      </c>
      <c r="J11322" t="s">
        <v>36074</v>
      </c>
    </row>
    <row r="11323" spans="1:10" x14ac:dyDescent="0.2">
      <c r="A11323" t="s">
        <v>36073</v>
      </c>
      <c r="B11323" t="s">
        <v>36075</v>
      </c>
      <c r="C11323" t="s">
        <v>36076</v>
      </c>
      <c r="D11323">
        <v>2</v>
      </c>
      <c r="E11323" t="s">
        <v>13</v>
      </c>
      <c r="F11323" t="s">
        <v>13</v>
      </c>
      <c r="J11323" t="s">
        <v>36074</v>
      </c>
    </row>
    <row r="11324" spans="1:10" x14ac:dyDescent="0.2">
      <c r="A11324" t="s">
        <v>36073</v>
      </c>
      <c r="B11324" t="s">
        <v>36077</v>
      </c>
      <c r="C11324" t="s">
        <v>36078</v>
      </c>
      <c r="D11324">
        <v>3</v>
      </c>
      <c r="E11324" t="s">
        <v>13</v>
      </c>
      <c r="F11324" t="s">
        <v>13</v>
      </c>
      <c r="J11324" t="s">
        <v>36074</v>
      </c>
    </row>
    <row r="11325" spans="1:10" ht="16" x14ac:dyDescent="0.2">
      <c r="A11325" t="s">
        <v>30556</v>
      </c>
      <c r="B11325" t="s">
        <v>36079</v>
      </c>
      <c r="C11325" t="s">
        <v>36080</v>
      </c>
      <c r="D11325">
        <v>2</v>
      </c>
      <c r="E11325" t="s">
        <v>13</v>
      </c>
      <c r="F11325" t="s">
        <v>13</v>
      </c>
      <c r="H11325" s="3" t="s">
        <v>36081</v>
      </c>
      <c r="I11325" t="s">
        <v>918</v>
      </c>
      <c r="J11325" t="s">
        <v>30559</v>
      </c>
    </row>
    <row r="11326" spans="1:10" x14ac:dyDescent="0.2">
      <c r="A11326" t="s">
        <v>36082</v>
      </c>
      <c r="B11326" t="s">
        <v>36083</v>
      </c>
      <c r="C11326" t="s">
        <v>36084</v>
      </c>
      <c r="D11326">
        <v>1</v>
      </c>
      <c r="E11326" t="s">
        <v>13</v>
      </c>
      <c r="F11326" t="s">
        <v>13</v>
      </c>
      <c r="J11326" t="s">
        <v>36085</v>
      </c>
    </row>
    <row r="11327" spans="1:10" ht="16" x14ac:dyDescent="0.2">
      <c r="A11327" t="s">
        <v>36086</v>
      </c>
      <c r="B11327" t="s">
        <v>36087</v>
      </c>
      <c r="C11327" t="s">
        <v>36088</v>
      </c>
      <c r="D11327">
        <v>3</v>
      </c>
      <c r="E11327" t="s">
        <v>13</v>
      </c>
      <c r="F11327" t="s">
        <v>13</v>
      </c>
      <c r="H11327" s="3" t="s">
        <v>31532</v>
      </c>
      <c r="I11327" t="s">
        <v>62</v>
      </c>
      <c r="J11327" t="s">
        <v>36089</v>
      </c>
    </row>
    <row r="11328" spans="1:10" x14ac:dyDescent="0.2">
      <c r="A11328" t="s">
        <v>16982</v>
      </c>
      <c r="B11328" t="s">
        <v>36090</v>
      </c>
      <c r="C11328" t="s">
        <v>36091</v>
      </c>
      <c r="D11328">
        <v>2</v>
      </c>
      <c r="E11328" t="s">
        <v>13</v>
      </c>
      <c r="F11328" t="s">
        <v>13</v>
      </c>
      <c r="J11328" t="s">
        <v>16983</v>
      </c>
    </row>
    <row r="11329" spans="1:10" x14ac:dyDescent="0.2">
      <c r="A11329" t="s">
        <v>6344</v>
      </c>
      <c r="B11329" t="s">
        <v>10396</v>
      </c>
      <c r="C11329" t="s">
        <v>10397</v>
      </c>
      <c r="D11329">
        <v>4</v>
      </c>
      <c r="E11329" t="s">
        <v>13</v>
      </c>
      <c r="F11329" t="s">
        <v>13</v>
      </c>
      <c r="J11329" t="s">
        <v>6347</v>
      </c>
    </row>
    <row r="11330" spans="1:10" x14ac:dyDescent="0.2">
      <c r="A11330" t="s">
        <v>35912</v>
      </c>
      <c r="B11330" t="s">
        <v>36092</v>
      </c>
      <c r="C11330" t="s">
        <v>36093</v>
      </c>
      <c r="D11330">
        <v>5</v>
      </c>
      <c r="E11330" t="s">
        <v>13</v>
      </c>
      <c r="F11330" t="s">
        <v>13</v>
      </c>
      <c r="J11330" t="s">
        <v>35915</v>
      </c>
    </row>
    <row r="11331" spans="1:10" x14ac:dyDescent="0.2">
      <c r="A11331" t="s">
        <v>35912</v>
      </c>
      <c r="B11331" t="s">
        <v>36094</v>
      </c>
      <c r="C11331" t="s">
        <v>36095</v>
      </c>
      <c r="D11331">
        <v>3</v>
      </c>
      <c r="E11331" t="s">
        <v>13</v>
      </c>
      <c r="F11331" t="s">
        <v>13</v>
      </c>
      <c r="J11331" t="s">
        <v>35915</v>
      </c>
    </row>
    <row r="11332" spans="1:10" ht="16" x14ac:dyDescent="0.2">
      <c r="A11332" t="s">
        <v>36096</v>
      </c>
      <c r="B11332" t="s">
        <v>36097</v>
      </c>
      <c r="C11332" t="s">
        <v>36098</v>
      </c>
      <c r="D11332">
        <v>3</v>
      </c>
      <c r="E11332" t="s">
        <v>13</v>
      </c>
      <c r="F11332" t="s">
        <v>13</v>
      </c>
      <c r="H11332" s="3" t="s">
        <v>36099</v>
      </c>
      <c r="I11332" t="s">
        <v>62</v>
      </c>
      <c r="J11332" t="s">
        <v>36100</v>
      </c>
    </row>
    <row r="11333" spans="1:10" ht="16" x14ac:dyDescent="0.2">
      <c r="A11333" t="s">
        <v>36101</v>
      </c>
      <c r="B11333" t="s">
        <v>33940</v>
      </c>
      <c r="C11333" t="s">
        <v>33941</v>
      </c>
      <c r="D11333">
        <v>1</v>
      </c>
      <c r="E11333" t="s">
        <v>13</v>
      </c>
      <c r="F11333" t="s">
        <v>13</v>
      </c>
      <c r="H11333" s="3" t="s">
        <v>36102</v>
      </c>
      <c r="I11333" t="s">
        <v>817</v>
      </c>
      <c r="J11333" t="s">
        <v>36103</v>
      </c>
    </row>
    <row r="11334" spans="1:10" ht="16" x14ac:dyDescent="0.2">
      <c r="A11334" t="s">
        <v>36104</v>
      </c>
      <c r="B11334" t="s">
        <v>36105</v>
      </c>
      <c r="C11334" t="s">
        <v>36106</v>
      </c>
      <c r="D11334">
        <v>1</v>
      </c>
      <c r="E11334" t="s">
        <v>13</v>
      </c>
      <c r="F11334" t="s">
        <v>13</v>
      </c>
      <c r="H11334" s="3" t="s">
        <v>36107</v>
      </c>
      <c r="I11334" t="s">
        <v>7009</v>
      </c>
      <c r="J11334" t="s">
        <v>36108</v>
      </c>
    </row>
    <row r="11335" spans="1:10" ht="16" x14ac:dyDescent="0.2">
      <c r="A11335" t="s">
        <v>17589</v>
      </c>
      <c r="B11335" t="s">
        <v>36109</v>
      </c>
      <c r="C11335" t="s">
        <v>36110</v>
      </c>
      <c r="D11335">
        <v>3</v>
      </c>
      <c r="E11335" t="s">
        <v>13</v>
      </c>
      <c r="F11335" t="s">
        <v>13</v>
      </c>
      <c r="H11335" s="3" t="s">
        <v>36111</v>
      </c>
      <c r="I11335" t="s">
        <v>146</v>
      </c>
      <c r="J11335" t="s">
        <v>17590</v>
      </c>
    </row>
    <row r="11336" spans="1:10" ht="16" x14ac:dyDescent="0.2">
      <c r="A11336" t="s">
        <v>9789</v>
      </c>
      <c r="B11336" t="s">
        <v>36112</v>
      </c>
      <c r="C11336" t="s">
        <v>36113</v>
      </c>
      <c r="D11336">
        <v>1</v>
      </c>
      <c r="E11336" t="s">
        <v>13</v>
      </c>
      <c r="F11336" t="s">
        <v>13</v>
      </c>
      <c r="H11336" s="3" t="s">
        <v>36114</v>
      </c>
      <c r="I11336" t="s">
        <v>1033</v>
      </c>
      <c r="J11336" t="s">
        <v>9793</v>
      </c>
    </row>
    <row r="11337" spans="1:10" ht="16" x14ac:dyDescent="0.2">
      <c r="A11337" t="s">
        <v>36115</v>
      </c>
      <c r="B11337" t="s">
        <v>23075</v>
      </c>
      <c r="C11337" t="s">
        <v>36116</v>
      </c>
      <c r="D11337">
        <v>1</v>
      </c>
      <c r="E11337" t="s">
        <v>13</v>
      </c>
      <c r="F11337" t="s">
        <v>13</v>
      </c>
      <c r="H11337" s="3" t="s">
        <v>36117</v>
      </c>
      <c r="I11337" t="s">
        <v>62</v>
      </c>
      <c r="J11337" t="s">
        <v>36118</v>
      </c>
    </row>
    <row r="11338" spans="1:10" x14ac:dyDescent="0.2">
      <c r="A11338" t="s">
        <v>36119</v>
      </c>
      <c r="B11338" t="s">
        <v>36120</v>
      </c>
      <c r="C11338" t="s">
        <v>36121</v>
      </c>
      <c r="D11338">
        <v>1</v>
      </c>
      <c r="E11338" t="s">
        <v>13</v>
      </c>
      <c r="F11338" t="s">
        <v>13</v>
      </c>
      <c r="J11338" t="s">
        <v>36122</v>
      </c>
    </row>
    <row r="11339" spans="1:10" ht="16" x14ac:dyDescent="0.2">
      <c r="A11339" t="s">
        <v>36123</v>
      </c>
      <c r="B11339" t="s">
        <v>36124</v>
      </c>
      <c r="C11339" t="s">
        <v>36125</v>
      </c>
      <c r="D11339">
        <v>2</v>
      </c>
      <c r="E11339" t="s">
        <v>13</v>
      </c>
      <c r="F11339" t="s">
        <v>13</v>
      </c>
      <c r="H11339" s="3" t="s">
        <v>36126</v>
      </c>
      <c r="I11339" t="s">
        <v>547</v>
      </c>
      <c r="J11339" t="s">
        <v>36127</v>
      </c>
    </row>
    <row r="11340" spans="1:10" ht="16" x14ac:dyDescent="0.2">
      <c r="A11340" t="s">
        <v>36123</v>
      </c>
      <c r="B11340" t="s">
        <v>18715</v>
      </c>
      <c r="C11340" t="s">
        <v>36128</v>
      </c>
      <c r="D11340">
        <v>4</v>
      </c>
      <c r="E11340" t="s">
        <v>13</v>
      </c>
      <c r="F11340" t="s">
        <v>13</v>
      </c>
      <c r="H11340" s="3" t="s">
        <v>36126</v>
      </c>
      <c r="I11340" t="s">
        <v>547</v>
      </c>
      <c r="J11340" t="s">
        <v>36127</v>
      </c>
    </row>
    <row r="11341" spans="1:10" ht="16" x14ac:dyDescent="0.2">
      <c r="A11341" t="s">
        <v>20273</v>
      </c>
      <c r="B11341" t="s">
        <v>2011</v>
      </c>
      <c r="C11341" t="s">
        <v>36129</v>
      </c>
      <c r="D11341">
        <v>7</v>
      </c>
      <c r="E11341" t="s">
        <v>13</v>
      </c>
      <c r="F11341" t="s">
        <v>13</v>
      </c>
      <c r="H11341" s="3" t="s">
        <v>36130</v>
      </c>
      <c r="I11341" t="s">
        <v>3111</v>
      </c>
      <c r="J11341" t="s">
        <v>20278</v>
      </c>
    </row>
    <row r="11342" spans="1:10" x14ac:dyDescent="0.2">
      <c r="A11342" t="s">
        <v>36131</v>
      </c>
      <c r="B11342" t="s">
        <v>36132</v>
      </c>
      <c r="C11342" t="s">
        <v>36133</v>
      </c>
      <c r="D11342">
        <v>1</v>
      </c>
      <c r="E11342" t="s">
        <v>13</v>
      </c>
      <c r="F11342" t="s">
        <v>13</v>
      </c>
      <c r="J11342" t="s">
        <v>36134</v>
      </c>
    </row>
    <row r="11343" spans="1:10" x14ac:dyDescent="0.2">
      <c r="A11343" t="s">
        <v>36131</v>
      </c>
      <c r="B11343" t="s">
        <v>36135</v>
      </c>
      <c r="C11343" t="s">
        <v>36136</v>
      </c>
      <c r="D11343">
        <v>2</v>
      </c>
      <c r="E11343" t="s">
        <v>13</v>
      </c>
      <c r="F11343" t="s">
        <v>13</v>
      </c>
      <c r="J11343" t="s">
        <v>36134</v>
      </c>
    </row>
    <row r="11344" spans="1:10" ht="16" x14ac:dyDescent="0.2">
      <c r="A11344" t="s">
        <v>36096</v>
      </c>
      <c r="B11344" t="s">
        <v>36137</v>
      </c>
      <c r="C11344" t="s">
        <v>36138</v>
      </c>
      <c r="D11344">
        <v>2</v>
      </c>
      <c r="E11344" t="s">
        <v>13</v>
      </c>
      <c r="F11344" t="s">
        <v>13</v>
      </c>
      <c r="H11344" s="3" t="s">
        <v>36139</v>
      </c>
      <c r="I11344" t="s">
        <v>817</v>
      </c>
      <c r="J11344" t="s">
        <v>36100</v>
      </c>
    </row>
    <row r="11345" spans="1:10" x14ac:dyDescent="0.2">
      <c r="A11345" t="s">
        <v>36131</v>
      </c>
      <c r="B11345" t="s">
        <v>36140</v>
      </c>
      <c r="C11345" t="s">
        <v>36141</v>
      </c>
      <c r="D11345">
        <v>3</v>
      </c>
      <c r="E11345" t="s">
        <v>13</v>
      </c>
      <c r="F11345" t="s">
        <v>13</v>
      </c>
      <c r="J11345" t="s">
        <v>36134</v>
      </c>
    </row>
    <row r="11346" spans="1:10" x14ac:dyDescent="0.2">
      <c r="A11346" t="s">
        <v>36131</v>
      </c>
      <c r="B11346" t="s">
        <v>36142</v>
      </c>
      <c r="C11346" t="s">
        <v>36143</v>
      </c>
      <c r="D11346">
        <v>5</v>
      </c>
      <c r="E11346" t="s">
        <v>13</v>
      </c>
      <c r="F11346" t="s">
        <v>13</v>
      </c>
      <c r="J11346" t="s">
        <v>36134</v>
      </c>
    </row>
    <row r="11347" spans="1:10" ht="16" x14ac:dyDescent="0.2">
      <c r="A11347" t="s">
        <v>18473</v>
      </c>
      <c r="B11347" t="s">
        <v>36144</v>
      </c>
      <c r="C11347" t="s">
        <v>36145</v>
      </c>
      <c r="D11347">
        <v>1</v>
      </c>
      <c r="E11347" t="s">
        <v>13</v>
      </c>
      <c r="F11347" t="s">
        <v>13</v>
      </c>
      <c r="H11347" s="3" t="s">
        <v>32693</v>
      </c>
      <c r="I11347" t="s">
        <v>626</v>
      </c>
      <c r="J11347" t="s">
        <v>18477</v>
      </c>
    </row>
    <row r="11348" spans="1:10" ht="16" x14ac:dyDescent="0.2">
      <c r="A11348" t="s">
        <v>18473</v>
      </c>
      <c r="B11348" t="s">
        <v>36146</v>
      </c>
      <c r="C11348" t="s">
        <v>36147</v>
      </c>
      <c r="D11348">
        <v>2</v>
      </c>
      <c r="E11348" t="s">
        <v>13</v>
      </c>
      <c r="F11348" t="s">
        <v>13</v>
      </c>
      <c r="H11348" s="3" t="s">
        <v>32693</v>
      </c>
      <c r="I11348" t="s">
        <v>626</v>
      </c>
      <c r="J11348" t="s">
        <v>18477</v>
      </c>
    </row>
    <row r="11349" spans="1:10" ht="16" x14ac:dyDescent="0.2">
      <c r="A11349" t="s">
        <v>23283</v>
      </c>
      <c r="B11349" t="s">
        <v>36148</v>
      </c>
      <c r="C11349" t="s">
        <v>36149</v>
      </c>
      <c r="D11349">
        <v>4</v>
      </c>
      <c r="E11349" t="s">
        <v>13</v>
      </c>
      <c r="F11349" t="s">
        <v>13</v>
      </c>
      <c r="H11349" s="3" t="s">
        <v>36150</v>
      </c>
      <c r="I11349" t="s">
        <v>62</v>
      </c>
      <c r="J11349" t="s">
        <v>23288</v>
      </c>
    </row>
    <row r="11350" spans="1:10" ht="16" x14ac:dyDescent="0.2">
      <c r="A11350" t="s">
        <v>36151</v>
      </c>
      <c r="B11350" t="s">
        <v>36152</v>
      </c>
      <c r="C11350" t="s">
        <v>36153</v>
      </c>
      <c r="D11350">
        <v>3</v>
      </c>
      <c r="E11350" t="s">
        <v>13</v>
      </c>
      <c r="F11350" t="s">
        <v>13</v>
      </c>
      <c r="H11350" s="3" t="s">
        <v>36154</v>
      </c>
      <c r="I11350" t="s">
        <v>1725</v>
      </c>
      <c r="J11350" t="s">
        <v>36155</v>
      </c>
    </row>
    <row r="11351" spans="1:10" ht="16" x14ac:dyDescent="0.2">
      <c r="A11351" t="s">
        <v>36151</v>
      </c>
      <c r="B11351" t="s">
        <v>36156</v>
      </c>
      <c r="C11351" t="s">
        <v>36157</v>
      </c>
      <c r="D11351">
        <v>4</v>
      </c>
      <c r="E11351" t="s">
        <v>13</v>
      </c>
      <c r="F11351" t="s">
        <v>13</v>
      </c>
      <c r="H11351" s="3" t="s">
        <v>36154</v>
      </c>
      <c r="I11351" t="s">
        <v>1725</v>
      </c>
      <c r="J11351" t="s">
        <v>36155</v>
      </c>
    </row>
    <row r="11352" spans="1:10" ht="32" x14ac:dyDescent="0.2">
      <c r="A11352" t="s">
        <v>36158</v>
      </c>
      <c r="B11352" t="s">
        <v>36159</v>
      </c>
      <c r="C11352" t="s">
        <v>36160</v>
      </c>
      <c r="D11352">
        <v>1</v>
      </c>
      <c r="E11352" t="s">
        <v>13</v>
      </c>
      <c r="F11352" t="s">
        <v>13</v>
      </c>
      <c r="H11352" s="3" t="s">
        <v>36161</v>
      </c>
      <c r="I11352" t="s">
        <v>1658</v>
      </c>
      <c r="J11352" t="s">
        <v>36162</v>
      </c>
    </row>
    <row r="11353" spans="1:10" ht="16" x14ac:dyDescent="0.2">
      <c r="A11353" t="s">
        <v>26163</v>
      </c>
      <c r="B11353" t="s">
        <v>36163</v>
      </c>
      <c r="C11353" t="s">
        <v>36164</v>
      </c>
      <c r="D11353">
        <v>5</v>
      </c>
      <c r="E11353" t="s">
        <v>13</v>
      </c>
      <c r="F11353" t="s">
        <v>13</v>
      </c>
      <c r="H11353" s="3" t="s">
        <v>36165</v>
      </c>
      <c r="I11353" t="s">
        <v>404</v>
      </c>
      <c r="J11353" t="s">
        <v>26169</v>
      </c>
    </row>
    <row r="11354" spans="1:10" ht="16" x14ac:dyDescent="0.2">
      <c r="A11354" t="s">
        <v>26163</v>
      </c>
      <c r="B11354" t="s">
        <v>30028</v>
      </c>
      <c r="C11354" t="s">
        <v>36166</v>
      </c>
      <c r="D11354">
        <v>6</v>
      </c>
      <c r="E11354" t="s">
        <v>13</v>
      </c>
      <c r="F11354" t="s">
        <v>13</v>
      </c>
      <c r="H11354" s="3" t="s">
        <v>36167</v>
      </c>
      <c r="I11354" t="s">
        <v>404</v>
      </c>
      <c r="J11354" t="s">
        <v>26169</v>
      </c>
    </row>
    <row r="11355" spans="1:10" ht="16" x14ac:dyDescent="0.2">
      <c r="A11355" t="s">
        <v>26163</v>
      </c>
      <c r="B11355" t="s">
        <v>36168</v>
      </c>
      <c r="C11355" t="s">
        <v>36169</v>
      </c>
      <c r="D11355">
        <v>8</v>
      </c>
      <c r="E11355" t="s">
        <v>13</v>
      </c>
      <c r="F11355" t="s">
        <v>13</v>
      </c>
      <c r="H11355" s="3" t="s">
        <v>36170</v>
      </c>
      <c r="I11355" t="s">
        <v>404</v>
      </c>
      <c r="J11355" t="s">
        <v>26169</v>
      </c>
    </row>
    <row r="11356" spans="1:10" ht="16" x14ac:dyDescent="0.2">
      <c r="A11356" t="s">
        <v>22663</v>
      </c>
      <c r="B11356" t="s">
        <v>36171</v>
      </c>
      <c r="C11356" t="s">
        <v>36172</v>
      </c>
      <c r="D11356">
        <v>3</v>
      </c>
      <c r="E11356" t="s">
        <v>13</v>
      </c>
      <c r="F11356" t="s">
        <v>13</v>
      </c>
      <c r="H11356" s="3" t="s">
        <v>36173</v>
      </c>
      <c r="I11356" t="s">
        <v>7505</v>
      </c>
      <c r="J11356" t="s">
        <v>22668</v>
      </c>
    </row>
    <row r="11357" spans="1:10" ht="16" x14ac:dyDescent="0.2">
      <c r="A11357" t="s">
        <v>36174</v>
      </c>
      <c r="B11357" t="s">
        <v>36175</v>
      </c>
      <c r="C11357" t="s">
        <v>36176</v>
      </c>
      <c r="D11357">
        <v>1</v>
      </c>
      <c r="E11357" t="s">
        <v>13</v>
      </c>
      <c r="F11357" t="s">
        <v>13</v>
      </c>
      <c r="H11357" s="3" t="s">
        <v>36177</v>
      </c>
      <c r="I11357" t="s">
        <v>62</v>
      </c>
      <c r="J11357" t="s">
        <v>36178</v>
      </c>
    </row>
    <row r="11358" spans="1:10" x14ac:dyDescent="0.2">
      <c r="A11358" t="s">
        <v>36131</v>
      </c>
      <c r="B11358" t="s">
        <v>36179</v>
      </c>
      <c r="C11358" t="s">
        <v>36180</v>
      </c>
      <c r="D11358">
        <v>4</v>
      </c>
      <c r="E11358" t="s">
        <v>13</v>
      </c>
      <c r="F11358" t="s">
        <v>13</v>
      </c>
      <c r="J11358" t="s">
        <v>36134</v>
      </c>
    </row>
    <row r="11359" spans="1:10" ht="16" x14ac:dyDescent="0.2">
      <c r="A11359" t="s">
        <v>36174</v>
      </c>
      <c r="B11359" t="s">
        <v>31534</v>
      </c>
      <c r="C11359" t="s">
        <v>31535</v>
      </c>
      <c r="D11359">
        <v>2</v>
      </c>
      <c r="E11359" t="s">
        <v>13</v>
      </c>
      <c r="F11359" t="s">
        <v>13</v>
      </c>
      <c r="H11359" s="3" t="s">
        <v>36181</v>
      </c>
      <c r="I11359" t="s">
        <v>62</v>
      </c>
      <c r="J11359" t="s">
        <v>36178</v>
      </c>
    </row>
    <row r="11360" spans="1:10" ht="16" x14ac:dyDescent="0.2">
      <c r="A11360" t="s">
        <v>36096</v>
      </c>
      <c r="B11360" t="s">
        <v>36182</v>
      </c>
      <c r="C11360" t="s">
        <v>36183</v>
      </c>
      <c r="D11360">
        <v>1</v>
      </c>
      <c r="E11360" t="s">
        <v>13</v>
      </c>
      <c r="F11360" t="s">
        <v>13</v>
      </c>
      <c r="H11360" s="3" t="s">
        <v>36184</v>
      </c>
      <c r="I11360" t="s">
        <v>62</v>
      </c>
      <c r="J11360" t="s">
        <v>36100</v>
      </c>
    </row>
    <row r="11361" spans="1:10" ht="16" x14ac:dyDescent="0.2">
      <c r="A11361" t="s">
        <v>20103</v>
      </c>
      <c r="B11361" t="s">
        <v>36185</v>
      </c>
      <c r="C11361" t="s">
        <v>36186</v>
      </c>
      <c r="D11361">
        <v>5</v>
      </c>
      <c r="E11361" t="s">
        <v>13</v>
      </c>
      <c r="F11361" t="s">
        <v>13</v>
      </c>
      <c r="H11361" s="3" t="s">
        <v>36187</v>
      </c>
      <c r="I11361" t="s">
        <v>3979</v>
      </c>
      <c r="J11361" t="s">
        <v>20108</v>
      </c>
    </row>
    <row r="11362" spans="1:10" ht="16" x14ac:dyDescent="0.2">
      <c r="A11362" t="s">
        <v>23051</v>
      </c>
      <c r="B11362" t="s">
        <v>36188</v>
      </c>
      <c r="C11362" t="s">
        <v>36189</v>
      </c>
      <c r="D11362">
        <v>2</v>
      </c>
      <c r="E11362" t="s">
        <v>13</v>
      </c>
      <c r="F11362" t="s">
        <v>13</v>
      </c>
      <c r="H11362" s="3" t="s">
        <v>36190</v>
      </c>
      <c r="I11362" t="s">
        <v>2961</v>
      </c>
      <c r="J11362" t="s">
        <v>23055</v>
      </c>
    </row>
    <row r="11363" spans="1:10" x14ac:dyDescent="0.2">
      <c r="A11363" t="s">
        <v>36191</v>
      </c>
      <c r="B11363" t="s">
        <v>36192</v>
      </c>
      <c r="C11363" t="s">
        <v>36193</v>
      </c>
      <c r="D11363">
        <v>1</v>
      </c>
      <c r="E11363" t="s">
        <v>13</v>
      </c>
      <c r="F11363" t="s">
        <v>13</v>
      </c>
      <c r="J11363" t="s">
        <v>36194</v>
      </c>
    </row>
    <row r="11364" spans="1:10" x14ac:dyDescent="0.2">
      <c r="A11364" t="s">
        <v>36191</v>
      </c>
      <c r="B11364" t="s">
        <v>36195</v>
      </c>
      <c r="C11364" t="s">
        <v>36196</v>
      </c>
      <c r="D11364">
        <v>2</v>
      </c>
      <c r="E11364" t="s">
        <v>13</v>
      </c>
      <c r="F11364" t="s">
        <v>13</v>
      </c>
      <c r="J11364" t="s">
        <v>36194</v>
      </c>
    </row>
    <row r="11365" spans="1:10" ht="16" x14ac:dyDescent="0.2">
      <c r="A11365" t="s">
        <v>36197</v>
      </c>
      <c r="B11365" t="s">
        <v>36198</v>
      </c>
      <c r="C11365" t="s">
        <v>36199</v>
      </c>
      <c r="D11365">
        <v>1</v>
      </c>
      <c r="E11365" t="s">
        <v>13</v>
      </c>
      <c r="F11365" t="s">
        <v>13</v>
      </c>
      <c r="H11365" s="3" t="s">
        <v>36200</v>
      </c>
      <c r="I11365" t="s">
        <v>62</v>
      </c>
      <c r="J11365" t="s">
        <v>36201</v>
      </c>
    </row>
    <row r="11366" spans="1:10" ht="16" x14ac:dyDescent="0.2">
      <c r="A11366" t="s">
        <v>10580</v>
      </c>
      <c r="B11366" t="s">
        <v>31490</v>
      </c>
      <c r="C11366" t="s">
        <v>31491</v>
      </c>
      <c r="D11366">
        <v>4</v>
      </c>
      <c r="E11366" t="s">
        <v>13</v>
      </c>
      <c r="F11366" t="s">
        <v>13</v>
      </c>
      <c r="H11366" s="3" t="s">
        <v>31492</v>
      </c>
      <c r="I11366" t="s">
        <v>337</v>
      </c>
      <c r="J11366" t="s">
        <v>10581</v>
      </c>
    </row>
    <row r="11367" spans="1:10" ht="16" x14ac:dyDescent="0.2">
      <c r="A11367" t="s">
        <v>10580</v>
      </c>
      <c r="B11367" t="s">
        <v>36202</v>
      </c>
      <c r="C11367" t="s">
        <v>36203</v>
      </c>
      <c r="D11367">
        <v>5</v>
      </c>
      <c r="E11367" t="s">
        <v>13</v>
      </c>
      <c r="F11367" t="s">
        <v>13</v>
      </c>
      <c r="H11367" s="3" t="s">
        <v>31492</v>
      </c>
      <c r="I11367" t="s">
        <v>337</v>
      </c>
      <c r="J11367" t="s">
        <v>10581</v>
      </c>
    </row>
    <row r="11368" spans="1:10" ht="16" x14ac:dyDescent="0.2">
      <c r="A11368" t="s">
        <v>10580</v>
      </c>
      <c r="B11368" t="s">
        <v>31493</v>
      </c>
      <c r="C11368" t="s">
        <v>31494</v>
      </c>
      <c r="D11368">
        <v>7</v>
      </c>
      <c r="E11368" t="s">
        <v>13</v>
      </c>
      <c r="F11368" t="s">
        <v>13</v>
      </c>
      <c r="H11368" s="3" t="s">
        <v>31492</v>
      </c>
      <c r="I11368" t="s">
        <v>337</v>
      </c>
      <c r="J11368" t="s">
        <v>10581</v>
      </c>
    </row>
    <row r="11369" spans="1:10" x14ac:dyDescent="0.2">
      <c r="A11369" t="s">
        <v>36204</v>
      </c>
      <c r="B11369" t="s">
        <v>36205</v>
      </c>
      <c r="C11369" t="s">
        <v>36206</v>
      </c>
      <c r="D11369">
        <v>1</v>
      </c>
      <c r="E11369" t="s">
        <v>13</v>
      </c>
      <c r="F11369" t="s">
        <v>13</v>
      </c>
      <c r="J11369" t="s">
        <v>36207</v>
      </c>
    </row>
    <row r="11370" spans="1:10" ht="16" x14ac:dyDescent="0.2">
      <c r="A11370" t="s">
        <v>36208</v>
      </c>
      <c r="B11370" t="s">
        <v>36209</v>
      </c>
      <c r="C11370" t="s">
        <v>36210</v>
      </c>
      <c r="D11370">
        <v>2</v>
      </c>
      <c r="E11370" t="s">
        <v>13</v>
      </c>
      <c r="F11370" t="s">
        <v>13</v>
      </c>
      <c r="H11370" s="3" t="s">
        <v>36211</v>
      </c>
      <c r="I11370" t="s">
        <v>369</v>
      </c>
      <c r="J11370" t="s">
        <v>36212</v>
      </c>
    </row>
    <row r="11371" spans="1:10" ht="16" x14ac:dyDescent="0.2">
      <c r="A11371" t="s">
        <v>36213</v>
      </c>
      <c r="B11371" t="s">
        <v>36214</v>
      </c>
      <c r="C11371" t="s">
        <v>36215</v>
      </c>
      <c r="D11371">
        <v>1</v>
      </c>
      <c r="E11371" t="s">
        <v>13</v>
      </c>
      <c r="F11371" t="s">
        <v>13</v>
      </c>
      <c r="H11371" s="3" t="s">
        <v>36216</v>
      </c>
      <c r="I11371" t="s">
        <v>7872</v>
      </c>
      <c r="J11371" t="s">
        <v>36217</v>
      </c>
    </row>
    <row r="11372" spans="1:10" ht="16" x14ac:dyDescent="0.2">
      <c r="A11372" t="s">
        <v>27582</v>
      </c>
      <c r="B11372" t="s">
        <v>14563</v>
      </c>
      <c r="C11372" t="s">
        <v>14564</v>
      </c>
      <c r="D11372">
        <v>2</v>
      </c>
      <c r="E11372" t="s">
        <v>13</v>
      </c>
      <c r="F11372" t="s">
        <v>13</v>
      </c>
      <c r="H11372" s="3" t="s">
        <v>36218</v>
      </c>
      <c r="I11372" t="s">
        <v>62</v>
      </c>
      <c r="J11372" t="s">
        <v>27586</v>
      </c>
    </row>
    <row r="11373" spans="1:10" ht="16" x14ac:dyDescent="0.2">
      <c r="A11373" t="s">
        <v>27582</v>
      </c>
      <c r="B11373" t="s">
        <v>36219</v>
      </c>
      <c r="C11373" t="s">
        <v>36220</v>
      </c>
      <c r="D11373">
        <v>5</v>
      </c>
      <c r="E11373" t="s">
        <v>13</v>
      </c>
      <c r="F11373" t="s">
        <v>13</v>
      </c>
      <c r="H11373" s="3" t="s">
        <v>36221</v>
      </c>
      <c r="I11373" t="s">
        <v>3086</v>
      </c>
      <c r="J11373" t="s">
        <v>27586</v>
      </c>
    </row>
    <row r="11374" spans="1:10" ht="16" x14ac:dyDescent="0.2">
      <c r="A11374" t="s">
        <v>36222</v>
      </c>
      <c r="B11374" t="s">
        <v>36223</v>
      </c>
      <c r="C11374" t="s">
        <v>36224</v>
      </c>
      <c r="D11374">
        <v>1</v>
      </c>
      <c r="E11374" t="s">
        <v>13</v>
      </c>
      <c r="F11374" t="s">
        <v>13</v>
      </c>
      <c r="H11374" s="3" t="s">
        <v>36225</v>
      </c>
      <c r="I11374" t="s">
        <v>62</v>
      </c>
      <c r="J11374" t="s">
        <v>36226</v>
      </c>
    </row>
    <row r="11375" spans="1:10" ht="16" x14ac:dyDescent="0.2">
      <c r="A11375" t="s">
        <v>36227</v>
      </c>
      <c r="B11375" t="s">
        <v>36228</v>
      </c>
      <c r="C11375" t="s">
        <v>36229</v>
      </c>
      <c r="D11375">
        <v>4</v>
      </c>
      <c r="E11375" t="s">
        <v>13</v>
      </c>
      <c r="F11375" t="s">
        <v>13</v>
      </c>
      <c r="H11375" s="3" t="s">
        <v>36230</v>
      </c>
      <c r="I11375" t="s">
        <v>13210</v>
      </c>
      <c r="J11375" t="s">
        <v>36231</v>
      </c>
    </row>
    <row r="11376" spans="1:10" x14ac:dyDescent="0.2">
      <c r="A11376" t="s">
        <v>36232</v>
      </c>
      <c r="B11376" t="s">
        <v>36233</v>
      </c>
      <c r="C11376" t="s">
        <v>36234</v>
      </c>
      <c r="D11376">
        <v>2</v>
      </c>
      <c r="E11376" t="s">
        <v>13</v>
      </c>
      <c r="F11376" t="s">
        <v>13</v>
      </c>
      <c r="J11376" t="s">
        <v>36235</v>
      </c>
    </row>
    <row r="11377" spans="1:10" ht="16" x14ac:dyDescent="0.2">
      <c r="A11377" t="s">
        <v>36236</v>
      </c>
      <c r="B11377" t="s">
        <v>36237</v>
      </c>
      <c r="C11377" t="s">
        <v>36238</v>
      </c>
      <c r="D11377">
        <v>1</v>
      </c>
      <c r="E11377" t="s">
        <v>13</v>
      </c>
      <c r="F11377" t="s">
        <v>13</v>
      </c>
      <c r="H11377" s="3" t="s">
        <v>36239</v>
      </c>
      <c r="I11377" t="s">
        <v>1658</v>
      </c>
      <c r="J11377" t="s">
        <v>36240</v>
      </c>
    </row>
    <row r="11378" spans="1:10" ht="16" x14ac:dyDescent="0.2">
      <c r="A11378" t="s">
        <v>36241</v>
      </c>
      <c r="B11378" t="s">
        <v>32946</v>
      </c>
      <c r="C11378" t="s">
        <v>32947</v>
      </c>
      <c r="D11378">
        <v>1</v>
      </c>
      <c r="E11378" t="s">
        <v>13</v>
      </c>
      <c r="F11378" t="s">
        <v>13</v>
      </c>
      <c r="H11378" s="3" t="s">
        <v>33917</v>
      </c>
      <c r="I11378" t="s">
        <v>62</v>
      </c>
      <c r="J11378" t="s">
        <v>36242</v>
      </c>
    </row>
    <row r="11379" spans="1:10" ht="16" x14ac:dyDescent="0.2">
      <c r="A11379" t="s">
        <v>36241</v>
      </c>
      <c r="B11379" t="s">
        <v>36243</v>
      </c>
      <c r="C11379" t="s">
        <v>36244</v>
      </c>
      <c r="D11379">
        <v>3</v>
      </c>
      <c r="E11379" t="s">
        <v>13</v>
      </c>
      <c r="F11379" t="s">
        <v>13</v>
      </c>
      <c r="H11379" s="3" t="s">
        <v>33917</v>
      </c>
      <c r="I11379" t="s">
        <v>62</v>
      </c>
      <c r="J11379" t="s">
        <v>36242</v>
      </c>
    </row>
    <row r="11380" spans="1:10" ht="16" x14ac:dyDescent="0.2">
      <c r="A11380" t="s">
        <v>36245</v>
      </c>
      <c r="B11380" t="s">
        <v>36246</v>
      </c>
      <c r="C11380" t="s">
        <v>36247</v>
      </c>
      <c r="D11380">
        <v>1</v>
      </c>
      <c r="E11380" t="s">
        <v>13</v>
      </c>
      <c r="F11380" t="s">
        <v>13</v>
      </c>
      <c r="H11380" s="3" t="s">
        <v>36248</v>
      </c>
      <c r="I11380" t="s">
        <v>21964</v>
      </c>
      <c r="J11380" t="s">
        <v>36249</v>
      </c>
    </row>
    <row r="11381" spans="1:10" ht="16" x14ac:dyDescent="0.2">
      <c r="A11381" t="s">
        <v>10470</v>
      </c>
      <c r="B11381" t="s">
        <v>36250</v>
      </c>
      <c r="C11381" t="s">
        <v>36251</v>
      </c>
      <c r="D11381">
        <v>4</v>
      </c>
      <c r="E11381" t="s">
        <v>13</v>
      </c>
      <c r="F11381" t="s">
        <v>13</v>
      </c>
      <c r="H11381" s="3" t="s">
        <v>36252</v>
      </c>
      <c r="I11381" t="s">
        <v>62</v>
      </c>
      <c r="J11381" t="s">
        <v>10474</v>
      </c>
    </row>
    <row r="11382" spans="1:10" x14ac:dyDescent="0.2">
      <c r="A11382" t="s">
        <v>24502</v>
      </c>
      <c r="B11382" t="s">
        <v>36253</v>
      </c>
      <c r="C11382" t="s">
        <v>36254</v>
      </c>
      <c r="D11382">
        <v>3</v>
      </c>
      <c r="E11382" t="s">
        <v>13</v>
      </c>
      <c r="F11382" t="s">
        <v>13</v>
      </c>
      <c r="J11382" t="s">
        <v>24506</v>
      </c>
    </row>
    <row r="11383" spans="1:10" x14ac:dyDescent="0.2">
      <c r="A11383" t="s">
        <v>36255</v>
      </c>
      <c r="B11383" t="s">
        <v>36256</v>
      </c>
      <c r="C11383" t="s">
        <v>36257</v>
      </c>
      <c r="D11383">
        <v>1</v>
      </c>
      <c r="E11383" t="s">
        <v>13</v>
      </c>
      <c r="F11383" t="s">
        <v>13</v>
      </c>
      <c r="J11383" t="s">
        <v>36258</v>
      </c>
    </row>
    <row r="11384" spans="1:10" ht="16" x14ac:dyDescent="0.2">
      <c r="A11384" t="s">
        <v>8696</v>
      </c>
      <c r="B11384" t="s">
        <v>36259</v>
      </c>
      <c r="C11384" t="s">
        <v>36260</v>
      </c>
      <c r="D11384">
        <v>2</v>
      </c>
      <c r="E11384" t="s">
        <v>13</v>
      </c>
      <c r="F11384" t="s">
        <v>13</v>
      </c>
      <c r="H11384" s="3" t="s">
        <v>36261</v>
      </c>
      <c r="I11384" t="s">
        <v>13210</v>
      </c>
      <c r="J11384" t="s">
        <v>8701</v>
      </c>
    </row>
    <row r="11385" spans="1:10" ht="16" x14ac:dyDescent="0.2">
      <c r="A11385" t="s">
        <v>29506</v>
      </c>
      <c r="B11385" t="s">
        <v>36262</v>
      </c>
      <c r="C11385" t="s">
        <v>36263</v>
      </c>
      <c r="D11385">
        <v>1</v>
      </c>
      <c r="E11385" t="s">
        <v>13</v>
      </c>
      <c r="F11385" t="s">
        <v>13</v>
      </c>
      <c r="H11385" s="3" t="s">
        <v>36264</v>
      </c>
      <c r="I11385" t="s">
        <v>6814</v>
      </c>
      <c r="J11385" t="s">
        <v>29510</v>
      </c>
    </row>
    <row r="11386" spans="1:10" x14ac:dyDescent="0.2">
      <c r="A11386" t="s">
        <v>36265</v>
      </c>
      <c r="B11386" t="s">
        <v>36266</v>
      </c>
      <c r="C11386" t="s">
        <v>36267</v>
      </c>
      <c r="D11386">
        <v>1</v>
      </c>
      <c r="E11386" t="s">
        <v>13</v>
      </c>
      <c r="F11386" t="s">
        <v>13</v>
      </c>
      <c r="J11386" t="s">
        <v>36268</v>
      </c>
    </row>
    <row r="11387" spans="1:10" ht="16" x14ac:dyDescent="0.2">
      <c r="A11387" t="s">
        <v>36269</v>
      </c>
      <c r="B11387" t="s">
        <v>36270</v>
      </c>
      <c r="C11387" t="s">
        <v>36271</v>
      </c>
      <c r="D11387">
        <v>4</v>
      </c>
      <c r="E11387" t="s">
        <v>13</v>
      </c>
      <c r="F11387" t="s">
        <v>13</v>
      </c>
      <c r="H11387" s="3" t="s">
        <v>32300</v>
      </c>
      <c r="I11387" t="s">
        <v>369</v>
      </c>
      <c r="J11387" t="s">
        <v>36272</v>
      </c>
    </row>
    <row r="11388" spans="1:10" x14ac:dyDescent="0.2">
      <c r="A11388" t="s">
        <v>36232</v>
      </c>
      <c r="B11388" t="s">
        <v>36273</v>
      </c>
      <c r="C11388" t="s">
        <v>36274</v>
      </c>
      <c r="D11388">
        <v>1</v>
      </c>
      <c r="E11388" t="s">
        <v>13</v>
      </c>
      <c r="F11388" t="s">
        <v>13</v>
      </c>
      <c r="J11388" t="s">
        <v>36235</v>
      </c>
    </row>
    <row r="11389" spans="1:10" x14ac:dyDescent="0.2">
      <c r="A11389" t="s">
        <v>35912</v>
      </c>
      <c r="B11389" t="s">
        <v>36275</v>
      </c>
      <c r="C11389" t="s">
        <v>36276</v>
      </c>
      <c r="D11389">
        <v>4</v>
      </c>
      <c r="E11389" t="s">
        <v>13</v>
      </c>
      <c r="F11389" t="s">
        <v>13</v>
      </c>
      <c r="J11389" t="s">
        <v>35915</v>
      </c>
    </row>
    <row r="11390" spans="1:10" ht="16" x14ac:dyDescent="0.2">
      <c r="A11390" t="s">
        <v>36174</v>
      </c>
      <c r="B11390" t="s">
        <v>36277</v>
      </c>
      <c r="C11390" t="s">
        <v>36278</v>
      </c>
      <c r="D11390">
        <v>3</v>
      </c>
      <c r="E11390" t="s">
        <v>13</v>
      </c>
      <c r="F11390" t="s">
        <v>13</v>
      </c>
      <c r="H11390" s="3" t="s">
        <v>36177</v>
      </c>
      <c r="I11390" t="s">
        <v>62</v>
      </c>
      <c r="J11390" t="s">
        <v>36178</v>
      </c>
    </row>
    <row r="11391" spans="1:10" ht="16" x14ac:dyDescent="0.2">
      <c r="A11391" t="s">
        <v>36279</v>
      </c>
      <c r="B11391" t="s">
        <v>36280</v>
      </c>
      <c r="C11391" t="s">
        <v>36281</v>
      </c>
      <c r="D11391">
        <v>1</v>
      </c>
      <c r="E11391" t="s">
        <v>13</v>
      </c>
      <c r="F11391" t="s">
        <v>13</v>
      </c>
      <c r="H11391" s="3" t="s">
        <v>36282</v>
      </c>
      <c r="I11391" t="s">
        <v>3111</v>
      </c>
      <c r="J11391" t="s">
        <v>36283</v>
      </c>
    </row>
    <row r="11392" spans="1:10" ht="16" x14ac:dyDescent="0.2">
      <c r="A11392" t="s">
        <v>13266</v>
      </c>
      <c r="B11392" t="s">
        <v>36284</v>
      </c>
      <c r="C11392" t="s">
        <v>36285</v>
      </c>
      <c r="D11392">
        <v>12</v>
      </c>
      <c r="E11392" t="s">
        <v>13</v>
      </c>
      <c r="F11392" t="s">
        <v>13</v>
      </c>
      <c r="H11392" s="3" t="s">
        <v>36286</v>
      </c>
      <c r="I11392" t="s">
        <v>62</v>
      </c>
      <c r="J11392" t="s">
        <v>13271</v>
      </c>
    </row>
    <row r="11393" spans="1:10" ht="16" x14ac:dyDescent="0.2">
      <c r="A11393" t="s">
        <v>36287</v>
      </c>
      <c r="B11393" t="s">
        <v>36288</v>
      </c>
      <c r="C11393" t="s">
        <v>36289</v>
      </c>
      <c r="D11393">
        <v>3</v>
      </c>
      <c r="E11393" t="s">
        <v>13</v>
      </c>
      <c r="F11393" t="s">
        <v>13</v>
      </c>
      <c r="H11393" s="3" t="s">
        <v>36290</v>
      </c>
      <c r="I11393" t="s">
        <v>467</v>
      </c>
      <c r="J11393" t="s">
        <v>36291</v>
      </c>
    </row>
    <row r="11394" spans="1:10" ht="16" x14ac:dyDescent="0.2">
      <c r="A11394" t="s">
        <v>36292</v>
      </c>
      <c r="B11394" t="s">
        <v>36293</v>
      </c>
      <c r="C11394" t="s">
        <v>36294</v>
      </c>
      <c r="D11394">
        <v>1</v>
      </c>
      <c r="E11394" t="s">
        <v>13</v>
      </c>
      <c r="F11394" t="s">
        <v>13</v>
      </c>
      <c r="H11394" s="3" t="s">
        <v>36295</v>
      </c>
      <c r="I11394" t="s">
        <v>90</v>
      </c>
      <c r="J11394" t="s">
        <v>36296</v>
      </c>
    </row>
    <row r="11395" spans="1:10" ht="16" x14ac:dyDescent="0.2">
      <c r="A11395" t="s">
        <v>36292</v>
      </c>
      <c r="B11395" t="s">
        <v>36297</v>
      </c>
      <c r="C11395" t="s">
        <v>36298</v>
      </c>
      <c r="D11395">
        <v>2</v>
      </c>
      <c r="E11395" t="s">
        <v>13</v>
      </c>
      <c r="F11395" t="s">
        <v>13</v>
      </c>
      <c r="H11395" s="3" t="s">
        <v>36295</v>
      </c>
      <c r="I11395" t="s">
        <v>90</v>
      </c>
      <c r="J11395" t="s">
        <v>36296</v>
      </c>
    </row>
    <row r="11396" spans="1:10" ht="16" x14ac:dyDescent="0.2">
      <c r="A11396" t="s">
        <v>36292</v>
      </c>
      <c r="B11396" t="s">
        <v>36299</v>
      </c>
      <c r="C11396" t="s">
        <v>36300</v>
      </c>
      <c r="D11396">
        <v>3</v>
      </c>
      <c r="E11396" t="s">
        <v>13</v>
      </c>
      <c r="F11396" t="s">
        <v>13</v>
      </c>
      <c r="H11396" s="3" t="s">
        <v>36295</v>
      </c>
      <c r="I11396" t="s">
        <v>90</v>
      </c>
      <c r="J11396" t="s">
        <v>36296</v>
      </c>
    </row>
    <row r="11397" spans="1:10" x14ac:dyDescent="0.2">
      <c r="A11397" t="s">
        <v>36301</v>
      </c>
      <c r="B11397" t="s">
        <v>36302</v>
      </c>
      <c r="C11397" t="s">
        <v>36303</v>
      </c>
      <c r="D11397">
        <v>1</v>
      </c>
      <c r="E11397" t="s">
        <v>13</v>
      </c>
      <c r="F11397" t="s">
        <v>13</v>
      </c>
      <c r="J11397" t="s">
        <v>36304</v>
      </c>
    </row>
    <row r="11398" spans="1:10" x14ac:dyDescent="0.2">
      <c r="A11398" t="s">
        <v>36301</v>
      </c>
      <c r="B11398" t="s">
        <v>36305</v>
      </c>
      <c r="C11398" t="s">
        <v>36306</v>
      </c>
      <c r="D11398">
        <v>3</v>
      </c>
      <c r="E11398" t="s">
        <v>13</v>
      </c>
      <c r="F11398" t="s">
        <v>13</v>
      </c>
      <c r="J11398" t="s">
        <v>36304</v>
      </c>
    </row>
    <row r="11399" spans="1:10" x14ac:dyDescent="0.2">
      <c r="A11399" t="s">
        <v>36301</v>
      </c>
      <c r="B11399" t="s">
        <v>35173</v>
      </c>
      <c r="C11399" t="s">
        <v>35174</v>
      </c>
      <c r="D11399">
        <v>4</v>
      </c>
      <c r="E11399" t="s">
        <v>13</v>
      </c>
      <c r="F11399" t="s">
        <v>13</v>
      </c>
      <c r="J11399" t="s">
        <v>36304</v>
      </c>
    </row>
    <row r="11400" spans="1:10" x14ac:dyDescent="0.2">
      <c r="A11400" t="s">
        <v>36307</v>
      </c>
      <c r="B11400" t="s">
        <v>36308</v>
      </c>
      <c r="C11400" t="s">
        <v>36309</v>
      </c>
      <c r="D11400">
        <v>1</v>
      </c>
      <c r="E11400" t="s">
        <v>13</v>
      </c>
      <c r="F11400" t="s">
        <v>13</v>
      </c>
      <c r="J11400" t="s">
        <v>36310</v>
      </c>
    </row>
    <row r="11401" spans="1:10" x14ac:dyDescent="0.2">
      <c r="A11401" t="s">
        <v>36307</v>
      </c>
      <c r="B11401" t="s">
        <v>36311</v>
      </c>
      <c r="C11401" t="s">
        <v>36312</v>
      </c>
      <c r="D11401">
        <v>2</v>
      </c>
      <c r="E11401" t="s">
        <v>13</v>
      </c>
      <c r="F11401" t="s">
        <v>13</v>
      </c>
      <c r="J11401" t="s">
        <v>36310</v>
      </c>
    </row>
    <row r="11402" spans="1:10" x14ac:dyDescent="0.2">
      <c r="A11402" t="s">
        <v>36307</v>
      </c>
      <c r="B11402" t="s">
        <v>32400</v>
      </c>
      <c r="C11402" t="s">
        <v>32401</v>
      </c>
      <c r="D11402">
        <v>3</v>
      </c>
      <c r="E11402" t="s">
        <v>13</v>
      </c>
      <c r="F11402" t="s">
        <v>13</v>
      </c>
      <c r="J11402" t="s">
        <v>36310</v>
      </c>
    </row>
    <row r="11403" spans="1:10" x14ac:dyDescent="0.2">
      <c r="A11403" t="s">
        <v>36307</v>
      </c>
      <c r="B11403" t="s">
        <v>36313</v>
      </c>
      <c r="C11403" t="s">
        <v>36314</v>
      </c>
      <c r="D11403">
        <v>4</v>
      </c>
      <c r="E11403" t="s">
        <v>13</v>
      </c>
      <c r="F11403" t="s">
        <v>13</v>
      </c>
      <c r="J11403" t="s">
        <v>36310</v>
      </c>
    </row>
    <row r="11404" spans="1:10" ht="16" x14ac:dyDescent="0.2">
      <c r="A11404" t="s">
        <v>36315</v>
      </c>
      <c r="B11404" t="s">
        <v>36316</v>
      </c>
      <c r="C11404" t="s">
        <v>36317</v>
      </c>
      <c r="D11404">
        <v>5</v>
      </c>
      <c r="E11404" t="s">
        <v>13</v>
      </c>
      <c r="F11404" t="s">
        <v>13</v>
      </c>
      <c r="H11404" s="3" t="s">
        <v>34183</v>
      </c>
      <c r="I11404" t="s">
        <v>62</v>
      </c>
      <c r="J11404" t="s">
        <v>36318</v>
      </c>
    </row>
    <row r="11405" spans="1:10" ht="16" x14ac:dyDescent="0.2">
      <c r="A11405" t="s">
        <v>19380</v>
      </c>
      <c r="B11405" t="s">
        <v>36319</v>
      </c>
      <c r="C11405" t="s">
        <v>36320</v>
      </c>
      <c r="D11405">
        <v>2</v>
      </c>
      <c r="E11405" t="s">
        <v>13</v>
      </c>
      <c r="F11405" t="s">
        <v>13</v>
      </c>
      <c r="H11405" s="3" t="s">
        <v>19384</v>
      </c>
      <c r="I11405" t="s">
        <v>959</v>
      </c>
      <c r="J11405" t="s">
        <v>19385</v>
      </c>
    </row>
    <row r="11406" spans="1:10" ht="16" x14ac:dyDescent="0.2">
      <c r="A11406" t="s">
        <v>19380</v>
      </c>
      <c r="B11406" t="s">
        <v>36321</v>
      </c>
      <c r="C11406" t="s">
        <v>36322</v>
      </c>
      <c r="D11406">
        <v>6</v>
      </c>
      <c r="E11406" t="s">
        <v>13</v>
      </c>
      <c r="F11406" t="s">
        <v>13</v>
      </c>
      <c r="H11406" s="3" t="s">
        <v>19384</v>
      </c>
      <c r="I11406" t="s">
        <v>959</v>
      </c>
      <c r="J11406" t="s">
        <v>19385</v>
      </c>
    </row>
    <row r="11407" spans="1:10" ht="16" x14ac:dyDescent="0.2">
      <c r="A11407" t="s">
        <v>36323</v>
      </c>
      <c r="B11407" t="s">
        <v>18046</v>
      </c>
      <c r="C11407" t="s">
        <v>18047</v>
      </c>
      <c r="D11407">
        <v>1</v>
      </c>
      <c r="E11407" t="s">
        <v>13</v>
      </c>
      <c r="F11407" t="s">
        <v>13</v>
      </c>
      <c r="H11407" s="3" t="s">
        <v>36324</v>
      </c>
      <c r="I11407" t="s">
        <v>817</v>
      </c>
      <c r="J11407" t="s">
        <v>36325</v>
      </c>
    </row>
    <row r="11408" spans="1:10" x14ac:dyDescent="0.2">
      <c r="A11408" t="s">
        <v>7479</v>
      </c>
      <c r="B11408" t="s">
        <v>36326</v>
      </c>
      <c r="C11408" t="s">
        <v>36327</v>
      </c>
      <c r="D11408">
        <v>9</v>
      </c>
      <c r="E11408" t="s">
        <v>13</v>
      </c>
      <c r="F11408" t="s">
        <v>13</v>
      </c>
      <c r="J11408" t="s">
        <v>7483</v>
      </c>
    </row>
    <row r="11409" spans="1:10" x14ac:dyDescent="0.2">
      <c r="A11409" t="s">
        <v>26326</v>
      </c>
      <c r="B11409" t="s">
        <v>36328</v>
      </c>
      <c r="C11409" t="s">
        <v>36329</v>
      </c>
      <c r="D11409">
        <v>2</v>
      </c>
      <c r="E11409" t="s">
        <v>13</v>
      </c>
      <c r="F11409" t="s">
        <v>13</v>
      </c>
      <c r="J11409" t="s">
        <v>26329</v>
      </c>
    </row>
    <row r="11410" spans="1:10" ht="16" x14ac:dyDescent="0.2">
      <c r="A11410" t="s">
        <v>36330</v>
      </c>
      <c r="B11410" t="s">
        <v>32946</v>
      </c>
      <c r="C11410" t="s">
        <v>32947</v>
      </c>
      <c r="D11410">
        <v>1</v>
      </c>
      <c r="E11410" t="s">
        <v>13</v>
      </c>
      <c r="F11410" t="s">
        <v>13</v>
      </c>
      <c r="H11410" s="3" t="s">
        <v>35101</v>
      </c>
      <c r="I11410" t="s">
        <v>62</v>
      </c>
      <c r="J11410" t="s">
        <v>36331</v>
      </c>
    </row>
    <row r="11411" spans="1:10" ht="16" x14ac:dyDescent="0.2">
      <c r="A11411" t="s">
        <v>36330</v>
      </c>
      <c r="B11411" t="s">
        <v>36243</v>
      </c>
      <c r="C11411" t="s">
        <v>36244</v>
      </c>
      <c r="D11411">
        <v>3</v>
      </c>
      <c r="E11411" t="s">
        <v>13</v>
      </c>
      <c r="F11411" t="s">
        <v>13</v>
      </c>
      <c r="H11411" s="3" t="s">
        <v>35101</v>
      </c>
      <c r="I11411" t="s">
        <v>62</v>
      </c>
      <c r="J11411" t="s">
        <v>36331</v>
      </c>
    </row>
    <row r="11412" spans="1:10" x14ac:dyDescent="0.2">
      <c r="A11412" t="s">
        <v>36332</v>
      </c>
      <c r="B11412" t="s">
        <v>36333</v>
      </c>
      <c r="C11412" t="s">
        <v>36334</v>
      </c>
      <c r="D11412">
        <v>1</v>
      </c>
      <c r="E11412" t="s">
        <v>13</v>
      </c>
      <c r="F11412" t="s">
        <v>13</v>
      </c>
      <c r="J11412" t="s">
        <v>36335</v>
      </c>
    </row>
    <row r="11413" spans="1:10" x14ac:dyDescent="0.2">
      <c r="A11413" t="s">
        <v>36336</v>
      </c>
      <c r="B11413" t="s">
        <v>36337</v>
      </c>
      <c r="C11413" t="s">
        <v>36338</v>
      </c>
      <c r="D11413">
        <v>1</v>
      </c>
      <c r="E11413" t="s">
        <v>13</v>
      </c>
      <c r="F11413" t="s">
        <v>13</v>
      </c>
      <c r="J11413" t="s">
        <v>36339</v>
      </c>
    </row>
    <row r="11414" spans="1:10" ht="16" x14ac:dyDescent="0.2">
      <c r="A11414" t="s">
        <v>641</v>
      </c>
      <c r="B11414" t="s">
        <v>36340</v>
      </c>
      <c r="C11414" t="s">
        <v>36341</v>
      </c>
      <c r="D11414">
        <v>7</v>
      </c>
      <c r="E11414" t="s">
        <v>13</v>
      </c>
      <c r="F11414" t="s">
        <v>13</v>
      </c>
      <c r="H11414" s="3" t="s">
        <v>36342</v>
      </c>
      <c r="I11414" t="s">
        <v>146</v>
      </c>
      <c r="J11414" t="s">
        <v>645</v>
      </c>
    </row>
    <row r="11415" spans="1:10" ht="16" x14ac:dyDescent="0.2">
      <c r="A11415" t="s">
        <v>805</v>
      </c>
      <c r="B11415" t="s">
        <v>36343</v>
      </c>
      <c r="C11415" t="s">
        <v>36344</v>
      </c>
      <c r="D11415">
        <v>1</v>
      </c>
      <c r="E11415" t="s">
        <v>13</v>
      </c>
      <c r="F11415" t="s">
        <v>13</v>
      </c>
      <c r="H11415" s="3" t="s">
        <v>36345</v>
      </c>
      <c r="I11415" t="s">
        <v>995</v>
      </c>
      <c r="J11415" t="s">
        <v>811</v>
      </c>
    </row>
    <row r="11416" spans="1:10" x14ac:dyDescent="0.2">
      <c r="A11416" t="s">
        <v>35912</v>
      </c>
      <c r="B11416" t="s">
        <v>36346</v>
      </c>
      <c r="C11416" t="s">
        <v>36347</v>
      </c>
      <c r="D11416">
        <v>1</v>
      </c>
      <c r="E11416" t="s">
        <v>13</v>
      </c>
      <c r="F11416" t="s">
        <v>13</v>
      </c>
      <c r="J11416" t="s">
        <v>35915</v>
      </c>
    </row>
    <row r="11417" spans="1:10" x14ac:dyDescent="0.2">
      <c r="A11417" t="s">
        <v>35912</v>
      </c>
      <c r="B11417" t="s">
        <v>36348</v>
      </c>
      <c r="C11417" t="s">
        <v>36349</v>
      </c>
      <c r="D11417">
        <v>2</v>
      </c>
      <c r="E11417" t="s">
        <v>13</v>
      </c>
      <c r="F11417" t="s">
        <v>13</v>
      </c>
      <c r="J11417" t="s">
        <v>35915</v>
      </c>
    </row>
    <row r="11418" spans="1:10" ht="16" x14ac:dyDescent="0.2">
      <c r="A11418" t="s">
        <v>19380</v>
      </c>
      <c r="B11418" t="s">
        <v>36350</v>
      </c>
      <c r="C11418" t="s">
        <v>36351</v>
      </c>
      <c r="D11418">
        <v>4</v>
      </c>
      <c r="E11418" t="s">
        <v>13</v>
      </c>
      <c r="F11418" t="s">
        <v>13</v>
      </c>
      <c r="H11418" s="3" t="s">
        <v>19384</v>
      </c>
      <c r="I11418" t="s">
        <v>959</v>
      </c>
      <c r="J11418" t="s">
        <v>19385</v>
      </c>
    </row>
    <row r="11419" spans="1:10" ht="16" x14ac:dyDescent="0.2">
      <c r="A11419" t="s">
        <v>36174</v>
      </c>
      <c r="B11419" t="s">
        <v>33915</v>
      </c>
      <c r="C11419" t="s">
        <v>33916</v>
      </c>
      <c r="D11419">
        <v>4</v>
      </c>
      <c r="E11419" t="s">
        <v>13</v>
      </c>
      <c r="F11419" t="s">
        <v>13</v>
      </c>
      <c r="H11419" s="3" t="s">
        <v>36177</v>
      </c>
      <c r="I11419" t="s">
        <v>62</v>
      </c>
      <c r="J11419" t="s">
        <v>36178</v>
      </c>
    </row>
    <row r="11420" spans="1:10" ht="16" x14ac:dyDescent="0.2">
      <c r="A11420" t="s">
        <v>695</v>
      </c>
      <c r="B11420" t="s">
        <v>36352</v>
      </c>
      <c r="C11420" t="s">
        <v>36353</v>
      </c>
      <c r="D11420">
        <v>2</v>
      </c>
      <c r="E11420" t="s">
        <v>13</v>
      </c>
      <c r="F11420" t="s">
        <v>13</v>
      </c>
      <c r="H11420" s="3" t="s">
        <v>36354</v>
      </c>
      <c r="I11420" t="s">
        <v>315</v>
      </c>
      <c r="J11420" t="s">
        <v>696</v>
      </c>
    </row>
    <row r="11421" spans="1:10" ht="16" x14ac:dyDescent="0.2">
      <c r="A11421" t="s">
        <v>10566</v>
      </c>
      <c r="B11421" t="s">
        <v>36202</v>
      </c>
      <c r="C11421" t="s">
        <v>36203</v>
      </c>
      <c r="D11421">
        <v>5</v>
      </c>
      <c r="E11421" t="s">
        <v>13</v>
      </c>
      <c r="F11421" t="s">
        <v>13</v>
      </c>
      <c r="H11421" s="3" t="s">
        <v>31492</v>
      </c>
      <c r="I11421" t="s">
        <v>337</v>
      </c>
      <c r="J11421" t="s">
        <v>10568</v>
      </c>
    </row>
    <row r="11422" spans="1:10" ht="16" x14ac:dyDescent="0.2">
      <c r="A11422" t="s">
        <v>819</v>
      </c>
      <c r="B11422" t="s">
        <v>36355</v>
      </c>
      <c r="C11422" t="s">
        <v>36356</v>
      </c>
      <c r="D11422">
        <v>3</v>
      </c>
      <c r="E11422" t="s">
        <v>13</v>
      </c>
      <c r="F11422" t="s">
        <v>13</v>
      </c>
      <c r="H11422" s="3" t="s">
        <v>36357</v>
      </c>
      <c r="I11422" t="s">
        <v>824</v>
      </c>
      <c r="J11422" t="s">
        <v>825</v>
      </c>
    </row>
    <row r="11423" spans="1:10" ht="16" x14ac:dyDescent="0.2">
      <c r="A11423" t="s">
        <v>12990</v>
      </c>
      <c r="B11423" t="s">
        <v>36358</v>
      </c>
      <c r="C11423" t="s">
        <v>36359</v>
      </c>
      <c r="D11423">
        <v>5</v>
      </c>
      <c r="E11423" t="s">
        <v>13</v>
      </c>
      <c r="F11423" t="s">
        <v>13</v>
      </c>
      <c r="H11423" s="3" t="s">
        <v>36360</v>
      </c>
      <c r="I11423" t="s">
        <v>714</v>
      </c>
      <c r="J11423" t="s">
        <v>12995</v>
      </c>
    </row>
    <row r="11424" spans="1:10" ht="16" x14ac:dyDescent="0.2">
      <c r="A11424" t="s">
        <v>9815</v>
      </c>
      <c r="B11424" t="s">
        <v>34398</v>
      </c>
      <c r="C11424" t="s">
        <v>36361</v>
      </c>
      <c r="D11424">
        <v>2</v>
      </c>
      <c r="E11424" t="s">
        <v>13</v>
      </c>
      <c r="F11424" t="s">
        <v>13</v>
      </c>
      <c r="H11424" s="3" t="s">
        <v>36362</v>
      </c>
      <c r="I11424" t="s">
        <v>62</v>
      </c>
      <c r="J11424" t="s">
        <v>9816</v>
      </c>
    </row>
    <row r="11425" spans="1:10" ht="16" x14ac:dyDescent="0.2">
      <c r="A11425" t="s">
        <v>36363</v>
      </c>
      <c r="B11425" t="s">
        <v>36364</v>
      </c>
      <c r="C11425" t="s">
        <v>36365</v>
      </c>
      <c r="D11425">
        <v>1</v>
      </c>
      <c r="E11425" t="s">
        <v>13</v>
      </c>
      <c r="F11425" t="s">
        <v>13</v>
      </c>
      <c r="H11425" s="3" t="s">
        <v>36366</v>
      </c>
      <c r="I11425" t="s">
        <v>2813</v>
      </c>
      <c r="J11425" t="s">
        <v>36367</v>
      </c>
    </row>
    <row r="11426" spans="1:10" ht="16" x14ac:dyDescent="0.2">
      <c r="A11426" t="s">
        <v>21096</v>
      </c>
      <c r="B11426" t="s">
        <v>36368</v>
      </c>
      <c r="C11426" t="s">
        <v>36369</v>
      </c>
      <c r="D11426">
        <v>3</v>
      </c>
      <c r="E11426" t="s">
        <v>13</v>
      </c>
      <c r="F11426" t="s">
        <v>13</v>
      </c>
      <c r="H11426" s="3" t="s">
        <v>36370</v>
      </c>
      <c r="I11426" t="s">
        <v>106</v>
      </c>
      <c r="J11426" t="s">
        <v>21100</v>
      </c>
    </row>
    <row r="11427" spans="1:10" ht="16" x14ac:dyDescent="0.2">
      <c r="A11427" t="s">
        <v>14783</v>
      </c>
      <c r="B11427" t="s">
        <v>14758</v>
      </c>
      <c r="C11427" t="s">
        <v>14759</v>
      </c>
      <c r="D11427">
        <v>1</v>
      </c>
      <c r="E11427" t="s">
        <v>13</v>
      </c>
      <c r="F11427" t="s">
        <v>13</v>
      </c>
      <c r="H11427" s="3" t="s">
        <v>36371</v>
      </c>
      <c r="I11427" t="s">
        <v>228</v>
      </c>
      <c r="J11427" t="s">
        <v>14785</v>
      </c>
    </row>
    <row r="11428" spans="1:10" ht="16" x14ac:dyDescent="0.2">
      <c r="A11428" t="s">
        <v>36372</v>
      </c>
      <c r="B11428" t="s">
        <v>36373</v>
      </c>
      <c r="C11428" t="s">
        <v>36374</v>
      </c>
      <c r="D11428">
        <v>1</v>
      </c>
      <c r="E11428" t="s">
        <v>13</v>
      </c>
      <c r="F11428" t="s">
        <v>13</v>
      </c>
      <c r="H11428" s="3" t="s">
        <v>36375</v>
      </c>
      <c r="I11428" t="s">
        <v>1725</v>
      </c>
      <c r="J11428" t="s">
        <v>36376</v>
      </c>
    </row>
    <row r="11429" spans="1:10" ht="16" x14ac:dyDescent="0.2">
      <c r="A11429" t="s">
        <v>36377</v>
      </c>
      <c r="B11429" t="s">
        <v>17585</v>
      </c>
      <c r="C11429" t="s">
        <v>17586</v>
      </c>
      <c r="D11429">
        <v>2</v>
      </c>
      <c r="E11429" t="s">
        <v>13</v>
      </c>
      <c r="F11429" t="s">
        <v>13</v>
      </c>
      <c r="H11429" s="3" t="s">
        <v>34194</v>
      </c>
      <c r="I11429" t="s">
        <v>62</v>
      </c>
      <c r="J11429" t="s">
        <v>36378</v>
      </c>
    </row>
    <row r="11430" spans="1:10" ht="16" x14ac:dyDescent="0.2">
      <c r="A11430" t="s">
        <v>36379</v>
      </c>
      <c r="B11430" t="s">
        <v>36262</v>
      </c>
      <c r="C11430" t="s">
        <v>36263</v>
      </c>
      <c r="D11430">
        <v>1</v>
      </c>
      <c r="E11430" t="s">
        <v>13</v>
      </c>
      <c r="F11430" t="s">
        <v>13</v>
      </c>
      <c r="H11430" s="3" t="s">
        <v>36380</v>
      </c>
      <c r="I11430" t="s">
        <v>1540</v>
      </c>
      <c r="J11430" t="s">
        <v>36381</v>
      </c>
    </row>
    <row r="11431" spans="1:10" ht="16" x14ac:dyDescent="0.2">
      <c r="A11431" t="s">
        <v>36379</v>
      </c>
      <c r="B11431" t="s">
        <v>32083</v>
      </c>
      <c r="C11431" t="s">
        <v>32084</v>
      </c>
      <c r="D11431">
        <v>2</v>
      </c>
      <c r="E11431" t="s">
        <v>13</v>
      </c>
      <c r="F11431" t="s">
        <v>13</v>
      </c>
      <c r="H11431" s="3" t="s">
        <v>31528</v>
      </c>
      <c r="I11431" t="s">
        <v>3744</v>
      </c>
      <c r="J11431" t="s">
        <v>36381</v>
      </c>
    </row>
    <row r="11432" spans="1:10" ht="16" x14ac:dyDescent="0.2">
      <c r="A11432" t="s">
        <v>36382</v>
      </c>
      <c r="B11432" t="s">
        <v>36383</v>
      </c>
      <c r="C11432" t="s">
        <v>36384</v>
      </c>
      <c r="D11432">
        <v>4</v>
      </c>
      <c r="E11432" t="s">
        <v>13</v>
      </c>
      <c r="F11432" t="s">
        <v>13</v>
      </c>
      <c r="H11432" s="3" t="s">
        <v>31000</v>
      </c>
      <c r="I11432" t="s">
        <v>62</v>
      </c>
      <c r="J11432" t="s">
        <v>36385</v>
      </c>
    </row>
    <row r="11433" spans="1:10" ht="16" x14ac:dyDescent="0.2">
      <c r="A11433" t="s">
        <v>36382</v>
      </c>
      <c r="B11433" t="s">
        <v>36386</v>
      </c>
      <c r="C11433" t="s">
        <v>36387</v>
      </c>
      <c r="D11433">
        <v>5</v>
      </c>
      <c r="E11433" t="s">
        <v>13</v>
      </c>
      <c r="F11433" t="s">
        <v>13</v>
      </c>
      <c r="H11433" s="3" t="s">
        <v>31000</v>
      </c>
      <c r="I11433" t="s">
        <v>62</v>
      </c>
      <c r="J11433" t="s">
        <v>36385</v>
      </c>
    </row>
    <row r="11434" spans="1:10" ht="16" x14ac:dyDescent="0.2">
      <c r="A11434" t="s">
        <v>36388</v>
      </c>
      <c r="B11434" t="s">
        <v>36389</v>
      </c>
      <c r="C11434" t="s">
        <v>36390</v>
      </c>
      <c r="D11434">
        <v>5</v>
      </c>
      <c r="E11434" t="s">
        <v>13</v>
      </c>
      <c r="F11434" t="s">
        <v>13</v>
      </c>
      <c r="H11434" s="3" t="s">
        <v>36391</v>
      </c>
      <c r="I11434" t="s">
        <v>62</v>
      </c>
      <c r="J11434" t="s">
        <v>36392</v>
      </c>
    </row>
    <row r="11435" spans="1:10" ht="16" x14ac:dyDescent="0.2">
      <c r="A11435" t="s">
        <v>36393</v>
      </c>
      <c r="B11435" t="s">
        <v>28728</v>
      </c>
      <c r="C11435" t="s">
        <v>28729</v>
      </c>
      <c r="D11435">
        <v>1</v>
      </c>
      <c r="E11435" t="s">
        <v>13</v>
      </c>
      <c r="F11435" t="s">
        <v>13</v>
      </c>
      <c r="H11435" s="3" t="s">
        <v>35481</v>
      </c>
      <c r="I11435" t="s">
        <v>315</v>
      </c>
      <c r="J11435" t="s">
        <v>36394</v>
      </c>
    </row>
    <row r="11436" spans="1:10" ht="16" x14ac:dyDescent="0.2">
      <c r="A11436" t="s">
        <v>36395</v>
      </c>
      <c r="B11436" t="s">
        <v>36396</v>
      </c>
      <c r="C11436" t="s">
        <v>36397</v>
      </c>
      <c r="D11436">
        <v>1</v>
      </c>
      <c r="E11436" t="s">
        <v>13</v>
      </c>
      <c r="F11436" t="s">
        <v>13</v>
      </c>
      <c r="H11436" s="3" t="s">
        <v>36398</v>
      </c>
      <c r="I11436" t="s">
        <v>918</v>
      </c>
      <c r="J11436" t="s">
        <v>36399</v>
      </c>
    </row>
    <row r="11437" spans="1:10" ht="16" x14ac:dyDescent="0.2">
      <c r="A11437" t="s">
        <v>36400</v>
      </c>
      <c r="B11437" t="s">
        <v>36401</v>
      </c>
      <c r="C11437" t="s">
        <v>36402</v>
      </c>
      <c r="D11437">
        <v>1</v>
      </c>
      <c r="E11437" t="s">
        <v>13</v>
      </c>
      <c r="F11437" t="s">
        <v>13</v>
      </c>
      <c r="H11437" s="3" t="s">
        <v>36403</v>
      </c>
      <c r="I11437" t="s">
        <v>1725</v>
      </c>
      <c r="J11437" t="s">
        <v>36404</v>
      </c>
    </row>
    <row r="11438" spans="1:10" ht="16" x14ac:dyDescent="0.2">
      <c r="A11438" t="s">
        <v>14491</v>
      </c>
      <c r="B11438" t="s">
        <v>36405</v>
      </c>
      <c r="C11438" t="s">
        <v>36406</v>
      </c>
      <c r="D11438">
        <v>2</v>
      </c>
      <c r="E11438" t="s">
        <v>13</v>
      </c>
      <c r="F11438" t="s">
        <v>13</v>
      </c>
      <c r="H11438" s="3" t="s">
        <v>36407</v>
      </c>
      <c r="I11438" t="s">
        <v>62</v>
      </c>
      <c r="J11438" t="s">
        <v>14495</v>
      </c>
    </row>
    <row r="11439" spans="1:10" ht="16" x14ac:dyDescent="0.2">
      <c r="A11439" t="s">
        <v>36408</v>
      </c>
      <c r="B11439" t="s">
        <v>36409</v>
      </c>
      <c r="C11439" t="s">
        <v>36410</v>
      </c>
      <c r="D11439">
        <v>1</v>
      </c>
      <c r="E11439" t="s">
        <v>13</v>
      </c>
      <c r="F11439" t="s">
        <v>13</v>
      </c>
      <c r="H11439" s="3" t="s">
        <v>36411</v>
      </c>
      <c r="I11439" t="s">
        <v>36412</v>
      </c>
      <c r="J11439" t="s">
        <v>36413</v>
      </c>
    </row>
    <row r="11440" spans="1:10" ht="16" x14ac:dyDescent="0.2">
      <c r="A11440" t="s">
        <v>36414</v>
      </c>
      <c r="B11440" t="s">
        <v>36415</v>
      </c>
      <c r="C11440" t="s">
        <v>36416</v>
      </c>
      <c r="D11440">
        <v>1</v>
      </c>
      <c r="E11440" t="s">
        <v>13</v>
      </c>
      <c r="F11440" t="s">
        <v>13</v>
      </c>
      <c r="H11440" s="3" t="s">
        <v>36417</v>
      </c>
      <c r="I11440" t="s">
        <v>62</v>
      </c>
      <c r="J11440" t="s">
        <v>36418</v>
      </c>
    </row>
    <row r="11441" spans="1:10" ht="16" x14ac:dyDescent="0.2">
      <c r="A11441" t="s">
        <v>22363</v>
      </c>
      <c r="B11441" t="s">
        <v>36419</v>
      </c>
      <c r="C11441" t="s">
        <v>36420</v>
      </c>
      <c r="D11441">
        <v>2</v>
      </c>
      <c r="E11441" t="s">
        <v>13</v>
      </c>
      <c r="F11441" t="s">
        <v>13</v>
      </c>
      <c r="H11441" s="3" t="s">
        <v>36421</v>
      </c>
      <c r="I11441" t="s">
        <v>1676</v>
      </c>
      <c r="J11441" t="s">
        <v>22367</v>
      </c>
    </row>
    <row r="11442" spans="1:10" ht="16" x14ac:dyDescent="0.2">
      <c r="A11442" t="s">
        <v>317</v>
      </c>
      <c r="B11442" t="s">
        <v>36422</v>
      </c>
      <c r="C11442" t="s">
        <v>36423</v>
      </c>
      <c r="D11442">
        <v>1</v>
      </c>
      <c r="E11442" t="s">
        <v>13</v>
      </c>
      <c r="F11442" t="s">
        <v>13</v>
      </c>
      <c r="H11442" s="3" t="s">
        <v>34355</v>
      </c>
      <c r="I11442" t="s">
        <v>62</v>
      </c>
      <c r="J11442" t="s">
        <v>321</v>
      </c>
    </row>
    <row r="11443" spans="1:10" ht="16" x14ac:dyDescent="0.2">
      <c r="A11443" t="s">
        <v>317</v>
      </c>
      <c r="B11443" t="s">
        <v>36424</v>
      </c>
      <c r="C11443" t="s">
        <v>36425</v>
      </c>
      <c r="D11443">
        <v>5</v>
      </c>
      <c r="E11443" t="s">
        <v>13</v>
      </c>
      <c r="F11443" t="s">
        <v>13</v>
      </c>
      <c r="H11443" s="3" t="s">
        <v>34355</v>
      </c>
      <c r="I11443" t="s">
        <v>62</v>
      </c>
      <c r="J11443" t="s">
        <v>321</v>
      </c>
    </row>
    <row r="11444" spans="1:10" ht="16" x14ac:dyDescent="0.2">
      <c r="A11444" t="s">
        <v>36426</v>
      </c>
      <c r="B11444" t="s">
        <v>36427</v>
      </c>
      <c r="C11444" t="s">
        <v>36428</v>
      </c>
      <c r="D11444">
        <v>2</v>
      </c>
      <c r="E11444" t="s">
        <v>13</v>
      </c>
      <c r="F11444" t="s">
        <v>13</v>
      </c>
      <c r="H11444" s="3" t="s">
        <v>36429</v>
      </c>
      <c r="I11444" t="s">
        <v>1725</v>
      </c>
      <c r="J11444" t="s">
        <v>36430</v>
      </c>
    </row>
    <row r="11445" spans="1:10" ht="16" x14ac:dyDescent="0.2">
      <c r="A11445" t="s">
        <v>36426</v>
      </c>
      <c r="B11445" t="s">
        <v>36431</v>
      </c>
      <c r="C11445" t="s">
        <v>36432</v>
      </c>
      <c r="D11445">
        <v>3</v>
      </c>
      <c r="E11445" t="s">
        <v>13</v>
      </c>
      <c r="F11445" t="s">
        <v>13</v>
      </c>
      <c r="H11445" s="3" t="s">
        <v>36433</v>
      </c>
      <c r="I11445" t="s">
        <v>7108</v>
      </c>
      <c r="J11445" t="s">
        <v>36430</v>
      </c>
    </row>
    <row r="11446" spans="1:10" ht="16" x14ac:dyDescent="0.2">
      <c r="A11446" t="s">
        <v>36434</v>
      </c>
      <c r="B11446" t="s">
        <v>22732</v>
      </c>
      <c r="C11446" t="s">
        <v>36435</v>
      </c>
      <c r="D11446">
        <v>2</v>
      </c>
      <c r="E11446" t="s">
        <v>13</v>
      </c>
      <c r="F11446" t="s">
        <v>13</v>
      </c>
      <c r="H11446" s="3" t="s">
        <v>36436</v>
      </c>
      <c r="I11446" t="s">
        <v>15501</v>
      </c>
      <c r="J11446" t="s">
        <v>36437</v>
      </c>
    </row>
    <row r="11447" spans="1:10" ht="16" x14ac:dyDescent="0.2">
      <c r="A11447" t="s">
        <v>10566</v>
      </c>
      <c r="B11447" t="s">
        <v>31566</v>
      </c>
      <c r="C11447" t="s">
        <v>31567</v>
      </c>
      <c r="D11447">
        <v>3</v>
      </c>
      <c r="E11447" t="s">
        <v>13</v>
      </c>
      <c r="F11447" t="s">
        <v>13</v>
      </c>
      <c r="H11447" s="3" t="s">
        <v>31492</v>
      </c>
      <c r="I11447" t="s">
        <v>337</v>
      </c>
      <c r="J11447" t="s">
        <v>10568</v>
      </c>
    </row>
    <row r="11448" spans="1:10" x14ac:dyDescent="0.2">
      <c r="A11448" t="s">
        <v>36438</v>
      </c>
      <c r="B11448" t="s">
        <v>33940</v>
      </c>
      <c r="C11448" t="s">
        <v>33941</v>
      </c>
      <c r="D11448">
        <v>1</v>
      </c>
      <c r="E11448" t="s">
        <v>13</v>
      </c>
      <c r="F11448" t="s">
        <v>13</v>
      </c>
      <c r="J11448" t="s">
        <v>36439</v>
      </c>
    </row>
    <row r="11449" spans="1:10" ht="16" x14ac:dyDescent="0.2">
      <c r="A11449" t="s">
        <v>36440</v>
      </c>
      <c r="B11449" t="s">
        <v>36441</v>
      </c>
      <c r="C11449" t="s">
        <v>36442</v>
      </c>
      <c r="D11449">
        <v>1</v>
      </c>
      <c r="E11449" t="s">
        <v>13</v>
      </c>
      <c r="F11449" t="s">
        <v>13</v>
      </c>
      <c r="H11449" s="3" t="s">
        <v>36443</v>
      </c>
      <c r="I11449" t="s">
        <v>62</v>
      </c>
      <c r="J11449" t="s">
        <v>36444</v>
      </c>
    </row>
    <row r="11450" spans="1:10" x14ac:dyDescent="0.2">
      <c r="A11450" t="s">
        <v>36445</v>
      </c>
      <c r="B11450" t="s">
        <v>36446</v>
      </c>
      <c r="C11450" t="s">
        <v>36447</v>
      </c>
      <c r="D11450">
        <v>1</v>
      </c>
      <c r="E11450" t="s">
        <v>13</v>
      </c>
      <c r="F11450" t="s">
        <v>13</v>
      </c>
      <c r="J11450" t="s">
        <v>36448</v>
      </c>
    </row>
    <row r="11451" spans="1:10" ht="16" x14ac:dyDescent="0.2">
      <c r="A11451" t="s">
        <v>36449</v>
      </c>
      <c r="B11451" t="s">
        <v>36450</v>
      </c>
      <c r="C11451" t="s">
        <v>36451</v>
      </c>
      <c r="D11451">
        <v>1</v>
      </c>
      <c r="E11451" t="s">
        <v>13</v>
      </c>
      <c r="F11451" t="s">
        <v>13</v>
      </c>
      <c r="G11451" t="s">
        <v>36452</v>
      </c>
      <c r="H11451" s="3" t="s">
        <v>36453</v>
      </c>
      <c r="I11451" t="s">
        <v>62</v>
      </c>
      <c r="J11451" t="s">
        <v>36454</v>
      </c>
    </row>
    <row r="11452" spans="1:10" ht="16" x14ac:dyDescent="0.2">
      <c r="A11452" t="s">
        <v>33824</v>
      </c>
      <c r="B11452" t="s">
        <v>36455</v>
      </c>
      <c r="C11452" t="s">
        <v>36456</v>
      </c>
      <c r="D11452">
        <v>3</v>
      </c>
      <c r="E11452" t="s">
        <v>13</v>
      </c>
      <c r="F11452" t="s">
        <v>13</v>
      </c>
      <c r="G11452" t="s">
        <v>36457</v>
      </c>
      <c r="H11452" s="3" t="s">
        <v>36458</v>
      </c>
      <c r="I11452" t="s">
        <v>62</v>
      </c>
      <c r="J11452" t="s">
        <v>33825</v>
      </c>
    </row>
    <row r="11453" spans="1:10" ht="16" x14ac:dyDescent="0.2">
      <c r="A11453" t="s">
        <v>36459</v>
      </c>
      <c r="B11453" t="s">
        <v>31729</v>
      </c>
      <c r="C11453" t="s">
        <v>31730</v>
      </c>
      <c r="D11453">
        <v>1</v>
      </c>
      <c r="E11453" t="s">
        <v>13</v>
      </c>
      <c r="F11453" t="s">
        <v>13</v>
      </c>
      <c r="G11453" t="s">
        <v>36460</v>
      </c>
      <c r="H11453" s="3" t="s">
        <v>36461</v>
      </c>
      <c r="I11453" t="s">
        <v>714</v>
      </c>
      <c r="J11453" t="s">
        <v>36462</v>
      </c>
    </row>
    <row r="11454" spans="1:10" ht="16" x14ac:dyDescent="0.2">
      <c r="A11454" t="s">
        <v>12629</v>
      </c>
      <c r="B11454" t="s">
        <v>36463</v>
      </c>
      <c r="C11454" t="s">
        <v>36464</v>
      </c>
      <c r="D11454">
        <v>4</v>
      </c>
      <c r="E11454" t="s">
        <v>13</v>
      </c>
      <c r="F11454" t="s">
        <v>13</v>
      </c>
      <c r="G11454" t="s">
        <v>36465</v>
      </c>
      <c r="H11454" s="3" t="s">
        <v>36466</v>
      </c>
      <c r="I11454" t="s">
        <v>404</v>
      </c>
      <c r="J11454" t="s">
        <v>12634</v>
      </c>
    </row>
    <row r="11455" spans="1:10" ht="16" x14ac:dyDescent="0.2">
      <c r="A11455" t="s">
        <v>10537</v>
      </c>
      <c r="B11455" t="s">
        <v>36467</v>
      </c>
      <c r="C11455" t="s">
        <v>36468</v>
      </c>
      <c r="D11455">
        <v>6</v>
      </c>
      <c r="E11455" t="s">
        <v>13</v>
      </c>
      <c r="F11455" t="s">
        <v>13</v>
      </c>
      <c r="G11455" t="s">
        <v>36469</v>
      </c>
      <c r="H11455" s="3" t="s">
        <v>36470</v>
      </c>
      <c r="I11455" t="s">
        <v>62</v>
      </c>
      <c r="J11455" t="s">
        <v>10541</v>
      </c>
    </row>
    <row r="11456" spans="1:10" ht="32" x14ac:dyDescent="0.2">
      <c r="A11456" t="s">
        <v>31059</v>
      </c>
      <c r="B11456" t="s">
        <v>36471</v>
      </c>
      <c r="C11456" t="s">
        <v>36472</v>
      </c>
      <c r="D11456">
        <v>2</v>
      </c>
      <c r="E11456" t="s">
        <v>13</v>
      </c>
      <c r="F11456" t="s">
        <v>13</v>
      </c>
      <c r="G11456" t="s">
        <v>36473</v>
      </c>
      <c r="H11456" s="3" t="s">
        <v>36474</v>
      </c>
      <c r="I11456" t="s">
        <v>4995</v>
      </c>
      <c r="J11456" t="s">
        <v>31063</v>
      </c>
    </row>
    <row r="11457" spans="1:10" ht="32" x14ac:dyDescent="0.2">
      <c r="A11457" t="s">
        <v>25813</v>
      </c>
      <c r="B11457" t="s">
        <v>25825</v>
      </c>
      <c r="C11457" t="s">
        <v>25826</v>
      </c>
      <c r="D11457">
        <v>4</v>
      </c>
      <c r="E11457" t="s">
        <v>13</v>
      </c>
      <c r="F11457" t="s">
        <v>13</v>
      </c>
      <c r="G11457" t="s">
        <v>36475</v>
      </c>
      <c r="H11457" s="3" t="s">
        <v>32888</v>
      </c>
      <c r="I11457" t="s">
        <v>90</v>
      </c>
      <c r="J11457" t="s">
        <v>25818</v>
      </c>
    </row>
    <row r="11458" spans="1:10" ht="16" x14ac:dyDescent="0.2">
      <c r="A11458" t="s">
        <v>36476</v>
      </c>
      <c r="B11458" t="s">
        <v>36477</v>
      </c>
      <c r="C11458" t="s">
        <v>36478</v>
      </c>
      <c r="D11458">
        <v>4</v>
      </c>
      <c r="E11458" t="s">
        <v>13</v>
      </c>
      <c r="F11458" t="s">
        <v>13</v>
      </c>
      <c r="G11458" t="s">
        <v>36475</v>
      </c>
      <c r="H11458" s="3" t="s">
        <v>36479</v>
      </c>
      <c r="I11458" t="s">
        <v>36480</v>
      </c>
      <c r="J11458" t="s">
        <v>36481</v>
      </c>
    </row>
    <row r="11459" spans="1:10" ht="16" x14ac:dyDescent="0.2">
      <c r="A11459" t="s">
        <v>11711</v>
      </c>
      <c r="B11459" t="s">
        <v>34003</v>
      </c>
      <c r="C11459" t="s">
        <v>34004</v>
      </c>
      <c r="D11459">
        <v>4</v>
      </c>
      <c r="E11459" t="s">
        <v>13</v>
      </c>
      <c r="F11459" t="s">
        <v>13</v>
      </c>
      <c r="G11459" t="s">
        <v>36475</v>
      </c>
      <c r="H11459" s="3" t="s">
        <v>36482</v>
      </c>
      <c r="I11459" t="s">
        <v>62</v>
      </c>
      <c r="J11459" t="s">
        <v>11716</v>
      </c>
    </row>
    <row r="11460" spans="1:10" ht="16" x14ac:dyDescent="0.2">
      <c r="A11460" t="s">
        <v>36483</v>
      </c>
      <c r="B11460" t="s">
        <v>36484</v>
      </c>
      <c r="C11460" t="s">
        <v>36485</v>
      </c>
      <c r="D11460">
        <v>1</v>
      </c>
      <c r="E11460" t="s">
        <v>13</v>
      </c>
      <c r="F11460" t="s">
        <v>13</v>
      </c>
      <c r="G11460" t="s">
        <v>36475</v>
      </c>
      <c r="H11460" s="3" t="s">
        <v>36486</v>
      </c>
      <c r="I11460" t="s">
        <v>36487</v>
      </c>
      <c r="J11460" t="s">
        <v>36488</v>
      </c>
    </row>
    <row r="11461" spans="1:10" ht="16" x14ac:dyDescent="0.2">
      <c r="A11461" t="s">
        <v>36123</v>
      </c>
      <c r="B11461" t="s">
        <v>36489</v>
      </c>
      <c r="C11461" t="s">
        <v>36490</v>
      </c>
      <c r="D11461">
        <v>1</v>
      </c>
      <c r="E11461" t="s">
        <v>13</v>
      </c>
      <c r="F11461" t="s">
        <v>13</v>
      </c>
      <c r="G11461" t="s">
        <v>36475</v>
      </c>
      <c r="H11461" s="3" t="s">
        <v>36126</v>
      </c>
      <c r="I11461" t="s">
        <v>547</v>
      </c>
      <c r="J11461" t="s">
        <v>36127</v>
      </c>
    </row>
    <row r="11462" spans="1:10" ht="16" x14ac:dyDescent="0.2">
      <c r="A11462" t="s">
        <v>36491</v>
      </c>
      <c r="B11462" t="s">
        <v>31038</v>
      </c>
      <c r="C11462" t="s">
        <v>31039</v>
      </c>
      <c r="D11462">
        <v>1</v>
      </c>
      <c r="E11462" t="s">
        <v>13</v>
      </c>
      <c r="F11462" t="s">
        <v>13</v>
      </c>
      <c r="G11462" t="s">
        <v>36475</v>
      </c>
      <c r="H11462" s="3" t="s">
        <v>31040</v>
      </c>
      <c r="I11462" t="s">
        <v>12628</v>
      </c>
      <c r="J11462" t="s">
        <v>36492</v>
      </c>
    </row>
    <row r="11463" spans="1:10" ht="16" x14ac:dyDescent="0.2">
      <c r="A11463" t="s">
        <v>19354</v>
      </c>
      <c r="B11463" t="s">
        <v>36493</v>
      </c>
      <c r="C11463" t="s">
        <v>36494</v>
      </c>
      <c r="D11463">
        <v>7</v>
      </c>
      <c r="E11463" t="s">
        <v>13</v>
      </c>
      <c r="F11463" t="s">
        <v>13</v>
      </c>
      <c r="G11463" t="s">
        <v>36475</v>
      </c>
      <c r="H11463" s="3" t="s">
        <v>36495</v>
      </c>
      <c r="I11463" t="s">
        <v>69</v>
      </c>
      <c r="J11463" t="s">
        <v>19359</v>
      </c>
    </row>
    <row r="11464" spans="1:10" ht="16" x14ac:dyDescent="0.2">
      <c r="A11464" t="s">
        <v>30853</v>
      </c>
      <c r="B11464" t="s">
        <v>36496</v>
      </c>
      <c r="C11464" t="s">
        <v>36497</v>
      </c>
      <c r="D11464">
        <v>2</v>
      </c>
      <c r="E11464" t="s">
        <v>13</v>
      </c>
      <c r="F11464" t="s">
        <v>13</v>
      </c>
      <c r="G11464" t="s">
        <v>36475</v>
      </c>
      <c r="H11464" s="3" t="s">
        <v>31025</v>
      </c>
      <c r="I11464" t="s">
        <v>62</v>
      </c>
      <c r="J11464" t="s">
        <v>30857</v>
      </c>
    </row>
    <row r="11465" spans="1:10" ht="16" x14ac:dyDescent="0.2">
      <c r="A11465" t="s">
        <v>36498</v>
      </c>
      <c r="B11465" t="s">
        <v>28728</v>
      </c>
      <c r="C11465" t="s">
        <v>28729</v>
      </c>
      <c r="D11465">
        <v>1</v>
      </c>
      <c r="E11465" t="s">
        <v>13</v>
      </c>
      <c r="F11465" t="s">
        <v>13</v>
      </c>
      <c r="G11465" t="s">
        <v>36475</v>
      </c>
      <c r="H11465" s="3" t="s">
        <v>35481</v>
      </c>
      <c r="I11465" t="s">
        <v>315</v>
      </c>
      <c r="J11465" t="s">
        <v>36499</v>
      </c>
    </row>
    <row r="11466" spans="1:10" ht="16" x14ac:dyDescent="0.2">
      <c r="A11466" t="s">
        <v>7059</v>
      </c>
      <c r="B11466" t="s">
        <v>36500</v>
      </c>
      <c r="C11466" t="s">
        <v>36501</v>
      </c>
      <c r="D11466">
        <v>2</v>
      </c>
      <c r="E11466" t="s">
        <v>13</v>
      </c>
      <c r="F11466" t="s">
        <v>13</v>
      </c>
      <c r="G11466" t="s">
        <v>36475</v>
      </c>
      <c r="H11466" s="3" t="s">
        <v>36502</v>
      </c>
      <c r="I11466" t="s">
        <v>4915</v>
      </c>
      <c r="J11466" t="s">
        <v>7064</v>
      </c>
    </row>
    <row r="11467" spans="1:10" ht="16" x14ac:dyDescent="0.2">
      <c r="A11467" t="s">
        <v>30824</v>
      </c>
      <c r="B11467" t="s">
        <v>36503</v>
      </c>
      <c r="C11467" t="s">
        <v>36504</v>
      </c>
      <c r="D11467">
        <v>10</v>
      </c>
      <c r="E11467" t="s">
        <v>13</v>
      </c>
      <c r="F11467" t="s">
        <v>13</v>
      </c>
      <c r="G11467" t="s">
        <v>36475</v>
      </c>
      <c r="H11467" s="3" t="s">
        <v>30827</v>
      </c>
      <c r="I11467" t="s">
        <v>106</v>
      </c>
      <c r="J11467" t="s">
        <v>30828</v>
      </c>
    </row>
    <row r="11468" spans="1:10" ht="16" x14ac:dyDescent="0.2">
      <c r="A11468" t="s">
        <v>28035</v>
      </c>
      <c r="B11468" t="s">
        <v>31053</v>
      </c>
      <c r="C11468" t="s">
        <v>31054</v>
      </c>
      <c r="D11468">
        <v>7</v>
      </c>
      <c r="E11468" t="s">
        <v>13</v>
      </c>
      <c r="F11468" t="s">
        <v>13</v>
      </c>
      <c r="G11468" t="s">
        <v>36475</v>
      </c>
      <c r="H11468" s="3" t="s">
        <v>31055</v>
      </c>
      <c r="I11468" t="s">
        <v>824</v>
      </c>
      <c r="J11468" t="s">
        <v>28037</v>
      </c>
    </row>
    <row r="11469" spans="1:10" ht="16" x14ac:dyDescent="0.2">
      <c r="A11469" t="s">
        <v>7874</v>
      </c>
      <c r="B11469" t="s">
        <v>36505</v>
      </c>
      <c r="C11469" t="s">
        <v>36506</v>
      </c>
      <c r="D11469">
        <v>2</v>
      </c>
      <c r="E11469" t="s">
        <v>13</v>
      </c>
      <c r="F11469" t="s">
        <v>13</v>
      </c>
      <c r="G11469" t="s">
        <v>36507</v>
      </c>
      <c r="H11469" s="3" t="s">
        <v>32016</v>
      </c>
      <c r="I11469" t="s">
        <v>7872</v>
      </c>
      <c r="J11469" t="s">
        <v>7876</v>
      </c>
    </row>
    <row r="11470" spans="1:10" ht="16" x14ac:dyDescent="0.2">
      <c r="A11470" t="s">
        <v>36508</v>
      </c>
      <c r="B11470" t="s">
        <v>36509</v>
      </c>
      <c r="C11470" t="s">
        <v>36510</v>
      </c>
      <c r="D11470">
        <v>1</v>
      </c>
      <c r="E11470" t="s">
        <v>13</v>
      </c>
      <c r="F11470" t="s">
        <v>13</v>
      </c>
      <c r="G11470" t="s">
        <v>36507</v>
      </c>
      <c r="H11470" s="3" t="s">
        <v>36511</v>
      </c>
      <c r="I11470" t="s">
        <v>35619</v>
      </c>
      <c r="J11470" t="s">
        <v>36512</v>
      </c>
    </row>
    <row r="11471" spans="1:10" ht="16" x14ac:dyDescent="0.2">
      <c r="A11471" t="s">
        <v>32742</v>
      </c>
      <c r="B11471" t="s">
        <v>36513</v>
      </c>
      <c r="C11471" t="s">
        <v>36514</v>
      </c>
      <c r="D11471">
        <v>5</v>
      </c>
      <c r="E11471" t="s">
        <v>13</v>
      </c>
      <c r="F11471" t="s">
        <v>13</v>
      </c>
      <c r="G11471" t="s">
        <v>36507</v>
      </c>
      <c r="H11471" s="3" t="s">
        <v>36515</v>
      </c>
      <c r="I11471" t="s">
        <v>12628</v>
      </c>
      <c r="J11471" t="s">
        <v>32746</v>
      </c>
    </row>
    <row r="11472" spans="1:10" ht="16" x14ac:dyDescent="0.2">
      <c r="A11472" t="s">
        <v>26094</v>
      </c>
      <c r="B11472" t="s">
        <v>36516</v>
      </c>
      <c r="C11472" t="s">
        <v>36517</v>
      </c>
      <c r="D11472">
        <v>1</v>
      </c>
      <c r="E11472" t="s">
        <v>13</v>
      </c>
      <c r="F11472" t="s">
        <v>13</v>
      </c>
      <c r="G11472" t="s">
        <v>36507</v>
      </c>
      <c r="H11472" s="3" t="s">
        <v>36518</v>
      </c>
      <c r="I11472" t="s">
        <v>215</v>
      </c>
      <c r="J11472" t="s">
        <v>26099</v>
      </c>
    </row>
    <row r="11473" spans="1:10" ht="16" x14ac:dyDescent="0.2">
      <c r="A11473" t="s">
        <v>36519</v>
      </c>
      <c r="B11473" t="s">
        <v>36520</v>
      </c>
      <c r="C11473" t="s">
        <v>36521</v>
      </c>
      <c r="D11473">
        <v>6</v>
      </c>
      <c r="E11473" t="s">
        <v>13</v>
      </c>
      <c r="F11473" t="s">
        <v>13</v>
      </c>
      <c r="G11473" t="s">
        <v>36507</v>
      </c>
      <c r="H11473" s="3" t="s">
        <v>36398</v>
      </c>
      <c r="I11473" t="s">
        <v>918</v>
      </c>
      <c r="J11473" t="s">
        <v>36522</v>
      </c>
    </row>
    <row r="11474" spans="1:10" ht="16" x14ac:dyDescent="0.2">
      <c r="A11474" t="s">
        <v>799</v>
      </c>
      <c r="B11474" t="s">
        <v>36021</v>
      </c>
      <c r="C11474" t="s">
        <v>36022</v>
      </c>
      <c r="D11474">
        <v>2</v>
      </c>
      <c r="E11474" t="s">
        <v>13</v>
      </c>
      <c r="F11474" t="s">
        <v>13</v>
      </c>
      <c r="G11474" t="s">
        <v>36507</v>
      </c>
      <c r="H11474" s="3" t="s">
        <v>803</v>
      </c>
      <c r="I11474" t="s">
        <v>803</v>
      </c>
      <c r="J11474" t="s">
        <v>804</v>
      </c>
    </row>
    <row r="11475" spans="1:10" ht="16" x14ac:dyDescent="0.2">
      <c r="A11475" t="s">
        <v>36523</v>
      </c>
      <c r="B11475" t="s">
        <v>36524</v>
      </c>
      <c r="C11475" t="s">
        <v>36525</v>
      </c>
      <c r="D11475">
        <v>2</v>
      </c>
      <c r="E11475" t="s">
        <v>13</v>
      </c>
      <c r="F11475" t="s">
        <v>13</v>
      </c>
      <c r="G11475" t="s">
        <v>36507</v>
      </c>
      <c r="H11475" s="3" t="s">
        <v>36526</v>
      </c>
      <c r="I11475" t="s">
        <v>62</v>
      </c>
      <c r="J11475" t="s">
        <v>36527</v>
      </c>
    </row>
    <row r="11476" spans="1:10" ht="16" x14ac:dyDescent="0.2">
      <c r="A11476" t="s">
        <v>36528</v>
      </c>
      <c r="B11476" t="s">
        <v>36529</v>
      </c>
      <c r="C11476" t="s">
        <v>36530</v>
      </c>
      <c r="D11476">
        <v>1</v>
      </c>
      <c r="E11476" t="s">
        <v>13</v>
      </c>
      <c r="F11476" t="s">
        <v>13</v>
      </c>
      <c r="G11476" t="s">
        <v>36507</v>
      </c>
      <c r="H11476" s="3" t="s">
        <v>36531</v>
      </c>
      <c r="I11476" t="s">
        <v>918</v>
      </c>
      <c r="J11476" t="s">
        <v>36532</v>
      </c>
    </row>
    <row r="11477" spans="1:10" ht="16" x14ac:dyDescent="0.2">
      <c r="A11477" t="s">
        <v>27073</v>
      </c>
      <c r="B11477" t="s">
        <v>36533</v>
      </c>
      <c r="C11477" t="s">
        <v>36534</v>
      </c>
      <c r="D11477">
        <v>6</v>
      </c>
      <c r="E11477" t="s">
        <v>13</v>
      </c>
      <c r="F11477" t="s">
        <v>13</v>
      </c>
      <c r="G11477" t="s">
        <v>36507</v>
      </c>
      <c r="H11477" s="3" t="s">
        <v>36535</v>
      </c>
      <c r="I11477" t="s">
        <v>62</v>
      </c>
      <c r="J11477" t="s">
        <v>27076</v>
      </c>
    </row>
    <row r="11478" spans="1:10" ht="16" x14ac:dyDescent="0.2">
      <c r="A11478" t="s">
        <v>33824</v>
      </c>
      <c r="B11478" t="s">
        <v>36536</v>
      </c>
      <c r="C11478" t="s">
        <v>36537</v>
      </c>
      <c r="D11478">
        <v>2</v>
      </c>
      <c r="E11478" t="s">
        <v>13</v>
      </c>
      <c r="F11478" t="s">
        <v>13</v>
      </c>
      <c r="G11478" t="s">
        <v>36507</v>
      </c>
      <c r="H11478" s="3" t="s">
        <v>36458</v>
      </c>
      <c r="I11478" t="s">
        <v>62</v>
      </c>
      <c r="J11478" t="s">
        <v>33825</v>
      </c>
    </row>
    <row r="11479" spans="1:10" ht="16" x14ac:dyDescent="0.2">
      <c r="A11479" t="s">
        <v>19436</v>
      </c>
      <c r="B11479" t="s">
        <v>32605</v>
      </c>
      <c r="C11479" t="s">
        <v>32606</v>
      </c>
      <c r="D11479">
        <v>2</v>
      </c>
      <c r="E11479" t="s">
        <v>13</v>
      </c>
      <c r="F11479" t="s">
        <v>13</v>
      </c>
      <c r="G11479" t="s">
        <v>36507</v>
      </c>
      <c r="H11479" s="3" t="s">
        <v>36538</v>
      </c>
      <c r="I11479" t="s">
        <v>7603</v>
      </c>
      <c r="J11479" t="s">
        <v>19440</v>
      </c>
    </row>
    <row r="11480" spans="1:10" ht="16" x14ac:dyDescent="0.2">
      <c r="A11480" t="s">
        <v>36539</v>
      </c>
      <c r="B11480" t="s">
        <v>4583</v>
      </c>
      <c r="C11480" t="s">
        <v>36540</v>
      </c>
      <c r="D11480">
        <v>3</v>
      </c>
      <c r="E11480" t="s">
        <v>13</v>
      </c>
      <c r="F11480" t="s">
        <v>13</v>
      </c>
      <c r="G11480" t="s">
        <v>36507</v>
      </c>
      <c r="H11480" s="3" t="s">
        <v>33275</v>
      </c>
      <c r="I11480" t="s">
        <v>547</v>
      </c>
      <c r="J11480" t="s">
        <v>36541</v>
      </c>
    </row>
    <row r="11481" spans="1:10" ht="16" x14ac:dyDescent="0.2">
      <c r="A11481" t="s">
        <v>33049</v>
      </c>
      <c r="B11481" t="s">
        <v>36542</v>
      </c>
      <c r="C11481" t="s">
        <v>36543</v>
      </c>
      <c r="D11481">
        <v>2</v>
      </c>
      <c r="E11481" t="s">
        <v>13</v>
      </c>
      <c r="F11481" t="s">
        <v>13</v>
      </c>
      <c r="G11481" t="s">
        <v>36507</v>
      </c>
      <c r="H11481" s="3" t="s">
        <v>36544</v>
      </c>
      <c r="I11481" t="s">
        <v>69</v>
      </c>
      <c r="J11481" t="s">
        <v>33052</v>
      </c>
    </row>
    <row r="11482" spans="1:10" ht="16" x14ac:dyDescent="0.2">
      <c r="A11482" t="s">
        <v>36545</v>
      </c>
      <c r="B11482" t="s">
        <v>36546</v>
      </c>
      <c r="C11482" t="s">
        <v>36547</v>
      </c>
      <c r="D11482">
        <v>3</v>
      </c>
      <c r="E11482" t="s">
        <v>13</v>
      </c>
      <c r="F11482" t="s">
        <v>13</v>
      </c>
      <c r="G11482" t="s">
        <v>36507</v>
      </c>
      <c r="H11482" s="3" t="s">
        <v>36548</v>
      </c>
      <c r="I11482" t="s">
        <v>714</v>
      </c>
      <c r="J11482" t="s">
        <v>36549</v>
      </c>
    </row>
    <row r="11483" spans="1:10" ht="16" x14ac:dyDescent="0.2">
      <c r="A11483" t="s">
        <v>36550</v>
      </c>
      <c r="B11483" t="s">
        <v>36551</v>
      </c>
      <c r="C11483" t="s">
        <v>36552</v>
      </c>
      <c r="D11483">
        <v>3</v>
      </c>
      <c r="E11483" t="s">
        <v>13</v>
      </c>
      <c r="F11483" t="s">
        <v>13</v>
      </c>
      <c r="G11483" t="s">
        <v>36507</v>
      </c>
      <c r="H11483" s="3" t="s">
        <v>36553</v>
      </c>
      <c r="I11483" t="s">
        <v>3744</v>
      </c>
      <c r="J11483" t="s">
        <v>36554</v>
      </c>
    </row>
    <row r="11484" spans="1:10" ht="16" x14ac:dyDescent="0.2">
      <c r="A11484" t="s">
        <v>17443</v>
      </c>
      <c r="B11484" t="s">
        <v>36555</v>
      </c>
      <c r="C11484" t="s">
        <v>36556</v>
      </c>
      <c r="D11484">
        <v>6</v>
      </c>
      <c r="E11484" t="s">
        <v>13</v>
      </c>
      <c r="F11484" t="s">
        <v>13</v>
      </c>
      <c r="G11484" t="s">
        <v>36507</v>
      </c>
      <c r="H11484" s="3" t="s">
        <v>32693</v>
      </c>
      <c r="I11484" t="s">
        <v>626</v>
      </c>
      <c r="J11484" t="s">
        <v>17447</v>
      </c>
    </row>
    <row r="11485" spans="1:10" ht="16" x14ac:dyDescent="0.2">
      <c r="A11485" t="s">
        <v>17384</v>
      </c>
      <c r="B11485" t="s">
        <v>36557</v>
      </c>
      <c r="C11485" t="s">
        <v>36558</v>
      </c>
      <c r="D11485">
        <v>1</v>
      </c>
      <c r="E11485" t="s">
        <v>13</v>
      </c>
      <c r="F11485" t="s">
        <v>13</v>
      </c>
      <c r="G11485" t="s">
        <v>36507</v>
      </c>
      <c r="H11485" s="3" t="s">
        <v>36559</v>
      </c>
      <c r="I11485" t="s">
        <v>1033</v>
      </c>
      <c r="J11485" t="s">
        <v>17387</v>
      </c>
    </row>
    <row r="11486" spans="1:10" ht="16" x14ac:dyDescent="0.2">
      <c r="A11486" t="s">
        <v>36560</v>
      </c>
      <c r="B11486" t="s">
        <v>36561</v>
      </c>
      <c r="C11486" t="s">
        <v>36562</v>
      </c>
      <c r="D11486">
        <v>3</v>
      </c>
      <c r="E11486" t="s">
        <v>13</v>
      </c>
      <c r="F11486" t="s">
        <v>13</v>
      </c>
      <c r="G11486" t="s">
        <v>36507</v>
      </c>
      <c r="H11486" s="3" t="s">
        <v>36563</v>
      </c>
      <c r="I11486" t="s">
        <v>126</v>
      </c>
      <c r="J11486" t="s">
        <v>36564</v>
      </c>
    </row>
    <row r="11487" spans="1:10" ht="16" x14ac:dyDescent="0.2">
      <c r="A11487" t="s">
        <v>141</v>
      </c>
      <c r="B11487" t="s">
        <v>36565</v>
      </c>
      <c r="C11487" t="s">
        <v>36566</v>
      </c>
      <c r="D11487">
        <v>1</v>
      </c>
      <c r="E11487" t="s">
        <v>13</v>
      </c>
      <c r="F11487" t="s">
        <v>13</v>
      </c>
      <c r="G11487" t="s">
        <v>36507</v>
      </c>
      <c r="H11487" s="3" t="s">
        <v>36567</v>
      </c>
      <c r="I11487" t="s">
        <v>62</v>
      </c>
      <c r="J11487" t="s">
        <v>147</v>
      </c>
    </row>
    <row r="11488" spans="1:10" ht="16" x14ac:dyDescent="0.2">
      <c r="A11488" t="s">
        <v>36568</v>
      </c>
      <c r="B11488" t="s">
        <v>36569</v>
      </c>
      <c r="C11488" t="s">
        <v>36570</v>
      </c>
      <c r="D11488">
        <v>2</v>
      </c>
      <c r="E11488" t="s">
        <v>13</v>
      </c>
      <c r="F11488" t="s">
        <v>13</v>
      </c>
      <c r="G11488" t="s">
        <v>36507</v>
      </c>
      <c r="H11488" s="3" t="s">
        <v>36571</v>
      </c>
      <c r="I11488" t="s">
        <v>69</v>
      </c>
      <c r="J11488" t="s">
        <v>36572</v>
      </c>
    </row>
    <row r="11489" spans="1:10" ht="16" x14ac:dyDescent="0.2">
      <c r="A11489" t="s">
        <v>20079</v>
      </c>
      <c r="B11489" t="s">
        <v>36573</v>
      </c>
      <c r="C11489" t="s">
        <v>36574</v>
      </c>
      <c r="D11489">
        <v>4</v>
      </c>
      <c r="E11489" t="s">
        <v>13</v>
      </c>
      <c r="F11489" t="s">
        <v>13</v>
      </c>
      <c r="G11489" t="s">
        <v>36575</v>
      </c>
      <c r="H11489" s="3" t="s">
        <v>36470</v>
      </c>
      <c r="I11489" t="s">
        <v>62</v>
      </c>
      <c r="J11489" t="s">
        <v>20084</v>
      </c>
    </row>
    <row r="11490" spans="1:10" ht="32" x14ac:dyDescent="0.2">
      <c r="A11490" t="s">
        <v>34874</v>
      </c>
      <c r="B11490" t="s">
        <v>36576</v>
      </c>
      <c r="C11490" t="s">
        <v>36577</v>
      </c>
      <c r="D11490">
        <v>2</v>
      </c>
      <c r="E11490" t="s">
        <v>13</v>
      </c>
      <c r="F11490" t="s">
        <v>13</v>
      </c>
      <c r="G11490" t="s">
        <v>36575</v>
      </c>
      <c r="H11490" s="3" t="s">
        <v>34877</v>
      </c>
      <c r="I11490" t="s">
        <v>3086</v>
      </c>
      <c r="J11490" t="s">
        <v>34878</v>
      </c>
    </row>
    <row r="11491" spans="1:10" ht="16" x14ac:dyDescent="0.2">
      <c r="A11491" t="s">
        <v>33503</v>
      </c>
      <c r="B11491" t="s">
        <v>36578</v>
      </c>
      <c r="C11491" t="s">
        <v>36579</v>
      </c>
      <c r="D11491">
        <v>3</v>
      </c>
      <c r="E11491" t="s">
        <v>13</v>
      </c>
      <c r="F11491" t="s">
        <v>13</v>
      </c>
      <c r="G11491" t="s">
        <v>36575</v>
      </c>
      <c r="H11491" s="3" t="s">
        <v>33505</v>
      </c>
      <c r="I11491" t="s">
        <v>62</v>
      </c>
      <c r="J11491" t="s">
        <v>33506</v>
      </c>
    </row>
    <row r="11492" spans="1:10" ht="16" x14ac:dyDescent="0.2">
      <c r="A11492" t="s">
        <v>36580</v>
      </c>
      <c r="B11492" t="s">
        <v>36581</v>
      </c>
      <c r="C11492" t="s">
        <v>36582</v>
      </c>
      <c r="D11492">
        <v>2</v>
      </c>
      <c r="E11492" t="s">
        <v>13</v>
      </c>
      <c r="F11492" t="s">
        <v>13</v>
      </c>
      <c r="G11492" t="s">
        <v>36575</v>
      </c>
      <c r="H11492" s="3" t="s">
        <v>36583</v>
      </c>
      <c r="I11492" t="s">
        <v>390</v>
      </c>
      <c r="J11492" t="s">
        <v>36584</v>
      </c>
    </row>
    <row r="11493" spans="1:10" ht="16" x14ac:dyDescent="0.2">
      <c r="A11493" t="s">
        <v>20255</v>
      </c>
      <c r="B11493" t="s">
        <v>36585</v>
      </c>
      <c r="C11493" t="s">
        <v>36586</v>
      </c>
      <c r="D11493">
        <v>4</v>
      </c>
      <c r="E11493" t="s">
        <v>13</v>
      </c>
      <c r="F11493" t="s">
        <v>13</v>
      </c>
      <c r="G11493" t="s">
        <v>36575</v>
      </c>
      <c r="H11493" s="3" t="s">
        <v>20259</v>
      </c>
      <c r="I11493" t="s">
        <v>1676</v>
      </c>
      <c r="J11493" t="s">
        <v>20260</v>
      </c>
    </row>
    <row r="11494" spans="1:10" ht="16" x14ac:dyDescent="0.2">
      <c r="A11494" t="s">
        <v>23146</v>
      </c>
      <c r="B11494" t="s">
        <v>23135</v>
      </c>
      <c r="C11494" t="s">
        <v>36587</v>
      </c>
      <c r="D11494">
        <v>4</v>
      </c>
      <c r="E11494" t="s">
        <v>13</v>
      </c>
      <c r="F11494" t="s">
        <v>13</v>
      </c>
      <c r="G11494" t="s">
        <v>36575</v>
      </c>
      <c r="H11494" s="3" t="s">
        <v>30816</v>
      </c>
      <c r="I11494" t="s">
        <v>547</v>
      </c>
      <c r="J11494" t="s">
        <v>23151</v>
      </c>
    </row>
    <row r="11495" spans="1:10" ht="16" x14ac:dyDescent="0.2">
      <c r="A11495" t="s">
        <v>12452</v>
      </c>
      <c r="B11495" t="s">
        <v>2668</v>
      </c>
      <c r="C11495" t="s">
        <v>34113</v>
      </c>
      <c r="D11495">
        <v>4</v>
      </c>
      <c r="E11495" t="s">
        <v>13</v>
      </c>
      <c r="F11495" t="s">
        <v>13</v>
      </c>
      <c r="G11495" t="s">
        <v>36575</v>
      </c>
      <c r="H11495" s="3" t="s">
        <v>31878</v>
      </c>
      <c r="I11495" t="s">
        <v>62</v>
      </c>
      <c r="J11495" t="s">
        <v>12456</v>
      </c>
    </row>
    <row r="11496" spans="1:10" ht="16" x14ac:dyDescent="0.2">
      <c r="A11496" t="s">
        <v>11948</v>
      </c>
      <c r="B11496" t="s">
        <v>36588</v>
      </c>
      <c r="C11496" t="s">
        <v>36589</v>
      </c>
      <c r="D11496">
        <v>6</v>
      </c>
      <c r="E11496" t="s">
        <v>13</v>
      </c>
      <c r="F11496" t="s">
        <v>13</v>
      </c>
      <c r="G11496" t="s">
        <v>36575</v>
      </c>
      <c r="H11496" s="3" t="s">
        <v>11952</v>
      </c>
      <c r="I11496" t="s">
        <v>315</v>
      </c>
      <c r="J11496" t="s">
        <v>11953</v>
      </c>
    </row>
    <row r="11497" spans="1:10" ht="16" x14ac:dyDescent="0.2">
      <c r="A11497" t="s">
        <v>34114</v>
      </c>
      <c r="B11497" t="s">
        <v>36590</v>
      </c>
      <c r="C11497" t="s">
        <v>36591</v>
      </c>
      <c r="D11497">
        <v>5</v>
      </c>
      <c r="E11497" t="s">
        <v>13</v>
      </c>
      <c r="F11497" t="s">
        <v>13</v>
      </c>
      <c r="G11497" t="s">
        <v>36575</v>
      </c>
      <c r="H11497" s="3" t="s">
        <v>31878</v>
      </c>
      <c r="I11497" t="s">
        <v>62</v>
      </c>
      <c r="J11497" t="s">
        <v>34115</v>
      </c>
    </row>
    <row r="11498" spans="1:10" ht="16" x14ac:dyDescent="0.2">
      <c r="A11498" t="s">
        <v>32408</v>
      </c>
      <c r="B11498" t="s">
        <v>36592</v>
      </c>
      <c r="C11498" t="s">
        <v>36593</v>
      </c>
      <c r="D11498">
        <v>4</v>
      </c>
      <c r="E11498" t="s">
        <v>13</v>
      </c>
      <c r="F11498" t="s">
        <v>13</v>
      </c>
      <c r="G11498" t="s">
        <v>36575</v>
      </c>
      <c r="H11498" s="3" t="s">
        <v>36594</v>
      </c>
      <c r="I11498" t="s">
        <v>817</v>
      </c>
      <c r="J11498" t="s">
        <v>32412</v>
      </c>
    </row>
    <row r="11499" spans="1:10" ht="16" x14ac:dyDescent="0.2">
      <c r="A11499" t="s">
        <v>22700</v>
      </c>
      <c r="B11499" t="s">
        <v>36595</v>
      </c>
      <c r="C11499" t="s">
        <v>36596</v>
      </c>
      <c r="D11499">
        <v>8</v>
      </c>
      <c r="E11499" t="s">
        <v>13</v>
      </c>
      <c r="F11499" t="s">
        <v>13</v>
      </c>
      <c r="G11499" t="s">
        <v>36597</v>
      </c>
      <c r="H11499" s="3" t="s">
        <v>31424</v>
      </c>
      <c r="I11499" t="s">
        <v>62</v>
      </c>
      <c r="J11499" t="s">
        <v>22705</v>
      </c>
    </row>
    <row r="11500" spans="1:10" ht="16" x14ac:dyDescent="0.2">
      <c r="A11500" t="s">
        <v>35007</v>
      </c>
      <c r="B11500" t="s">
        <v>36598</v>
      </c>
      <c r="C11500" t="s">
        <v>36599</v>
      </c>
      <c r="D11500">
        <v>3</v>
      </c>
      <c r="E11500" t="s">
        <v>13</v>
      </c>
      <c r="F11500" t="s">
        <v>13</v>
      </c>
      <c r="G11500" t="s">
        <v>36597</v>
      </c>
      <c r="H11500" s="3" t="s">
        <v>36600</v>
      </c>
      <c r="I11500" t="s">
        <v>62</v>
      </c>
      <c r="J11500" t="s">
        <v>35008</v>
      </c>
    </row>
    <row r="11501" spans="1:10" ht="16" x14ac:dyDescent="0.2">
      <c r="A11501" t="s">
        <v>32408</v>
      </c>
      <c r="B11501" t="s">
        <v>36601</v>
      </c>
      <c r="C11501" t="s">
        <v>36602</v>
      </c>
      <c r="D11501">
        <v>6</v>
      </c>
      <c r="E11501" t="s">
        <v>13</v>
      </c>
      <c r="F11501" t="s">
        <v>13</v>
      </c>
      <c r="G11501" t="s">
        <v>36603</v>
      </c>
      <c r="H11501" s="3" t="s">
        <v>36594</v>
      </c>
      <c r="I11501" t="s">
        <v>817</v>
      </c>
      <c r="J11501" t="s">
        <v>32412</v>
      </c>
    </row>
    <row r="11502" spans="1:10" ht="16" x14ac:dyDescent="0.2">
      <c r="A11502" t="s">
        <v>36604</v>
      </c>
      <c r="B11502" t="s">
        <v>33932</v>
      </c>
      <c r="C11502" t="s">
        <v>33933</v>
      </c>
      <c r="D11502">
        <v>3</v>
      </c>
      <c r="E11502" t="s">
        <v>13</v>
      </c>
      <c r="F11502" t="s">
        <v>13</v>
      </c>
      <c r="G11502" t="s">
        <v>36605</v>
      </c>
      <c r="H11502" s="3" t="s">
        <v>31878</v>
      </c>
      <c r="I11502" t="s">
        <v>62</v>
      </c>
      <c r="J11502" t="s">
        <v>36606</v>
      </c>
    </row>
    <row r="11503" spans="1:10" ht="16" x14ac:dyDescent="0.2">
      <c r="A11503" t="s">
        <v>11731</v>
      </c>
      <c r="B11503" t="s">
        <v>36590</v>
      </c>
      <c r="C11503" t="s">
        <v>36591</v>
      </c>
      <c r="D11503">
        <v>4</v>
      </c>
      <c r="E11503" t="s">
        <v>13</v>
      </c>
      <c r="F11503" t="s">
        <v>13</v>
      </c>
      <c r="G11503" t="s">
        <v>36607</v>
      </c>
      <c r="H11503" s="3" t="s">
        <v>31878</v>
      </c>
      <c r="I11503" t="s">
        <v>62</v>
      </c>
      <c r="J11503" t="s">
        <v>11734</v>
      </c>
    </row>
    <row r="11504" spans="1:10" ht="16" x14ac:dyDescent="0.2">
      <c r="A11504" t="s">
        <v>10027</v>
      </c>
      <c r="B11504" t="s">
        <v>36608</v>
      </c>
      <c r="C11504" t="s">
        <v>36609</v>
      </c>
      <c r="D11504">
        <v>2</v>
      </c>
      <c r="E11504" t="s">
        <v>13</v>
      </c>
      <c r="F11504" t="s">
        <v>13</v>
      </c>
      <c r="G11504" t="s">
        <v>36610</v>
      </c>
      <c r="H11504" s="3" t="s">
        <v>31456</v>
      </c>
      <c r="I11504" t="s">
        <v>62</v>
      </c>
      <c r="J11504" t="s">
        <v>10032</v>
      </c>
    </row>
    <row r="11505" spans="1:10" ht="16" x14ac:dyDescent="0.2">
      <c r="A11505" t="s">
        <v>21354</v>
      </c>
      <c r="B11505" t="s">
        <v>34776</v>
      </c>
      <c r="C11505" t="s">
        <v>34777</v>
      </c>
      <c r="D11505">
        <v>1</v>
      </c>
      <c r="E11505" t="s">
        <v>13</v>
      </c>
      <c r="F11505" t="s">
        <v>13</v>
      </c>
      <c r="G11505" t="s">
        <v>36611</v>
      </c>
      <c r="H11505" s="3" t="s">
        <v>21358</v>
      </c>
      <c r="I11505" t="s">
        <v>90</v>
      </c>
      <c r="J11505" t="s">
        <v>21359</v>
      </c>
    </row>
    <row r="11506" spans="1:10" ht="16" x14ac:dyDescent="0.2">
      <c r="A11506" t="s">
        <v>36612</v>
      </c>
      <c r="B11506" t="s">
        <v>36613</v>
      </c>
      <c r="C11506" t="s">
        <v>36614</v>
      </c>
      <c r="D11506">
        <v>1</v>
      </c>
      <c r="E11506" t="s">
        <v>13</v>
      </c>
      <c r="F11506" t="s">
        <v>13</v>
      </c>
      <c r="G11506" t="s">
        <v>36615</v>
      </c>
      <c r="H11506" s="3" t="s">
        <v>36616</v>
      </c>
      <c r="I11506" t="s">
        <v>817</v>
      </c>
      <c r="J11506" t="s">
        <v>36617</v>
      </c>
    </row>
    <row r="11507" spans="1:10" ht="16" x14ac:dyDescent="0.2">
      <c r="A11507" t="s">
        <v>36618</v>
      </c>
      <c r="B11507" t="s">
        <v>36619</v>
      </c>
      <c r="C11507" t="s">
        <v>36620</v>
      </c>
      <c r="D11507">
        <v>1</v>
      </c>
      <c r="E11507" t="s">
        <v>13</v>
      </c>
      <c r="F11507" t="s">
        <v>13</v>
      </c>
      <c r="G11507" t="s">
        <v>36621</v>
      </c>
      <c r="H11507" s="3" t="s">
        <v>36622</v>
      </c>
      <c r="I11507" t="s">
        <v>315</v>
      </c>
      <c r="J11507" t="s">
        <v>36623</v>
      </c>
    </row>
    <row r="11508" spans="1:10" ht="16" x14ac:dyDescent="0.2">
      <c r="A11508" t="s">
        <v>30997</v>
      </c>
      <c r="B11508" t="s">
        <v>36624</v>
      </c>
      <c r="C11508" t="s">
        <v>36625</v>
      </c>
      <c r="D11508">
        <v>5</v>
      </c>
      <c r="E11508" t="s">
        <v>13</v>
      </c>
      <c r="F11508" t="s">
        <v>13</v>
      </c>
      <c r="G11508" t="s">
        <v>36621</v>
      </c>
      <c r="H11508" s="3" t="s">
        <v>36626</v>
      </c>
      <c r="I11508" t="s">
        <v>2961</v>
      </c>
      <c r="J11508" t="s">
        <v>31001</v>
      </c>
    </row>
    <row r="11509" spans="1:10" ht="16" x14ac:dyDescent="0.2">
      <c r="A11509" t="s">
        <v>36627</v>
      </c>
      <c r="B11509" t="s">
        <v>36628</v>
      </c>
      <c r="C11509" t="s">
        <v>36629</v>
      </c>
      <c r="D11509">
        <v>2</v>
      </c>
      <c r="E11509" t="s">
        <v>13</v>
      </c>
      <c r="F11509" t="s">
        <v>13</v>
      </c>
      <c r="G11509" t="s">
        <v>36621</v>
      </c>
      <c r="H11509" s="3" t="s">
        <v>36630</v>
      </c>
      <c r="I11509" t="s">
        <v>355</v>
      </c>
      <c r="J11509" t="s">
        <v>36631</v>
      </c>
    </row>
    <row r="11510" spans="1:10" ht="16" x14ac:dyDescent="0.2">
      <c r="A11510" t="s">
        <v>12443</v>
      </c>
      <c r="B11510" t="s">
        <v>36632</v>
      </c>
      <c r="C11510" t="s">
        <v>36633</v>
      </c>
      <c r="D11510">
        <v>4</v>
      </c>
      <c r="E11510" t="s">
        <v>13</v>
      </c>
      <c r="F11510" t="s">
        <v>13</v>
      </c>
      <c r="G11510" t="s">
        <v>36621</v>
      </c>
      <c r="H11510" s="3" t="s">
        <v>31960</v>
      </c>
      <c r="I11510" t="s">
        <v>62</v>
      </c>
      <c r="J11510" t="s">
        <v>12447</v>
      </c>
    </row>
    <row r="11511" spans="1:10" ht="16" x14ac:dyDescent="0.2">
      <c r="A11511" t="s">
        <v>17521</v>
      </c>
      <c r="B11511" t="s">
        <v>36634</v>
      </c>
      <c r="C11511" t="s">
        <v>36635</v>
      </c>
      <c r="D11511">
        <v>1</v>
      </c>
      <c r="E11511" t="s">
        <v>13</v>
      </c>
      <c r="F11511" t="s">
        <v>13</v>
      </c>
      <c r="G11511" t="s">
        <v>36621</v>
      </c>
      <c r="H11511" s="3" t="s">
        <v>36636</v>
      </c>
      <c r="I11511" t="s">
        <v>547</v>
      </c>
      <c r="J11511" t="s">
        <v>17525</v>
      </c>
    </row>
    <row r="11512" spans="1:10" ht="16" x14ac:dyDescent="0.2">
      <c r="A11512" t="s">
        <v>34298</v>
      </c>
      <c r="B11512" t="s">
        <v>36637</v>
      </c>
      <c r="C11512" t="s">
        <v>36638</v>
      </c>
      <c r="D11512">
        <v>2</v>
      </c>
      <c r="E11512" t="s">
        <v>13</v>
      </c>
      <c r="F11512" t="s">
        <v>13</v>
      </c>
      <c r="G11512" t="s">
        <v>36621</v>
      </c>
      <c r="H11512" s="3" t="s">
        <v>34301</v>
      </c>
      <c r="I11512" t="s">
        <v>315</v>
      </c>
      <c r="J11512" t="s">
        <v>34302</v>
      </c>
    </row>
    <row r="11513" spans="1:10" ht="16" x14ac:dyDescent="0.2">
      <c r="A11513" t="s">
        <v>13125</v>
      </c>
      <c r="B11513" t="s">
        <v>36639</v>
      </c>
      <c r="C11513" t="s">
        <v>36640</v>
      </c>
      <c r="D11513">
        <v>5</v>
      </c>
      <c r="E11513" t="s">
        <v>13</v>
      </c>
      <c r="F11513" t="s">
        <v>13</v>
      </c>
      <c r="G11513" t="s">
        <v>36621</v>
      </c>
      <c r="H11513" s="3" t="s">
        <v>36641</v>
      </c>
      <c r="I11513" t="s">
        <v>2961</v>
      </c>
      <c r="J11513" t="s">
        <v>13129</v>
      </c>
    </row>
    <row r="11514" spans="1:10" ht="16" x14ac:dyDescent="0.2">
      <c r="A11514" t="s">
        <v>36642</v>
      </c>
      <c r="B11514" t="s">
        <v>36643</v>
      </c>
      <c r="C11514" t="s">
        <v>36644</v>
      </c>
      <c r="D11514">
        <v>4</v>
      </c>
      <c r="E11514" t="s">
        <v>13</v>
      </c>
      <c r="F11514" t="s">
        <v>13</v>
      </c>
      <c r="G11514" t="s">
        <v>36621</v>
      </c>
      <c r="H11514" s="3" t="s">
        <v>36645</v>
      </c>
      <c r="I11514" t="s">
        <v>315</v>
      </c>
      <c r="J11514" t="s">
        <v>36646</v>
      </c>
    </row>
    <row r="11515" spans="1:10" ht="16" x14ac:dyDescent="0.2">
      <c r="A11515" t="s">
        <v>16674</v>
      </c>
      <c r="B11515" t="s">
        <v>36647</v>
      </c>
      <c r="C11515" t="s">
        <v>36648</v>
      </c>
      <c r="D11515">
        <v>1</v>
      </c>
      <c r="E11515" t="s">
        <v>13</v>
      </c>
      <c r="F11515" t="s">
        <v>13</v>
      </c>
      <c r="G11515" t="s">
        <v>36621</v>
      </c>
      <c r="H11515" s="3" t="s">
        <v>36649</v>
      </c>
      <c r="I11515" t="s">
        <v>69</v>
      </c>
      <c r="J11515" t="s">
        <v>16675</v>
      </c>
    </row>
    <row r="11516" spans="1:10" ht="16" x14ac:dyDescent="0.2">
      <c r="A11516" t="s">
        <v>32738</v>
      </c>
      <c r="B11516" t="s">
        <v>36650</v>
      </c>
      <c r="C11516" t="s">
        <v>36651</v>
      </c>
      <c r="D11516">
        <v>2</v>
      </c>
      <c r="E11516" t="s">
        <v>13</v>
      </c>
      <c r="F11516" t="s">
        <v>13</v>
      </c>
      <c r="G11516" t="s">
        <v>36621</v>
      </c>
      <c r="H11516" s="3" t="s">
        <v>32740</v>
      </c>
      <c r="I11516" t="s">
        <v>69</v>
      </c>
      <c r="J11516" t="s">
        <v>32741</v>
      </c>
    </row>
    <row r="11517" spans="1:10" ht="16" x14ac:dyDescent="0.2">
      <c r="A11517" t="s">
        <v>10622</v>
      </c>
      <c r="B11517" t="s">
        <v>36202</v>
      </c>
      <c r="C11517" t="s">
        <v>36203</v>
      </c>
      <c r="D11517">
        <v>6</v>
      </c>
      <c r="E11517" t="s">
        <v>13</v>
      </c>
      <c r="F11517" t="s">
        <v>13</v>
      </c>
      <c r="G11517" t="s">
        <v>36621</v>
      </c>
      <c r="H11517" s="3" t="s">
        <v>31492</v>
      </c>
      <c r="I11517" t="s">
        <v>337</v>
      </c>
      <c r="J11517" t="s">
        <v>10625</v>
      </c>
    </row>
    <row r="11518" spans="1:10" ht="16" x14ac:dyDescent="0.2">
      <c r="A11518" t="s">
        <v>26219</v>
      </c>
      <c r="B11518" t="s">
        <v>36652</v>
      </c>
      <c r="C11518" t="s">
        <v>36653</v>
      </c>
      <c r="D11518">
        <v>3</v>
      </c>
      <c r="E11518" t="s">
        <v>13</v>
      </c>
      <c r="F11518" t="s">
        <v>13</v>
      </c>
      <c r="G11518" t="s">
        <v>36621</v>
      </c>
      <c r="H11518" s="3" t="s">
        <v>36654</v>
      </c>
      <c r="I11518" t="s">
        <v>215</v>
      </c>
      <c r="J11518" t="s">
        <v>26223</v>
      </c>
    </row>
    <row r="11519" spans="1:10" ht="16" x14ac:dyDescent="0.2">
      <c r="A11519" t="s">
        <v>20248</v>
      </c>
      <c r="B11519" t="s">
        <v>35800</v>
      </c>
      <c r="C11519" t="s">
        <v>35801</v>
      </c>
      <c r="D11519">
        <v>2</v>
      </c>
      <c r="E11519" t="s">
        <v>13</v>
      </c>
      <c r="F11519" t="s">
        <v>13</v>
      </c>
      <c r="G11519" t="s">
        <v>36621</v>
      </c>
      <c r="H11519" s="3" t="s">
        <v>36655</v>
      </c>
      <c r="I11519" t="s">
        <v>404</v>
      </c>
      <c r="J11519" t="s">
        <v>20254</v>
      </c>
    </row>
    <row r="11520" spans="1:10" ht="32" x14ac:dyDescent="0.2">
      <c r="A11520" t="s">
        <v>19724</v>
      </c>
      <c r="B11520" t="s">
        <v>36656</v>
      </c>
      <c r="C11520" t="s">
        <v>36657</v>
      </c>
      <c r="D11520">
        <v>5</v>
      </c>
      <c r="E11520" t="s">
        <v>13</v>
      </c>
      <c r="F11520" t="s">
        <v>13</v>
      </c>
      <c r="G11520" t="s">
        <v>36621</v>
      </c>
      <c r="H11520" s="3" t="s">
        <v>36658</v>
      </c>
      <c r="I11520" t="s">
        <v>90</v>
      </c>
      <c r="J11520" t="s">
        <v>19729</v>
      </c>
    </row>
    <row r="11521" spans="1:10" ht="16" x14ac:dyDescent="0.2">
      <c r="A11521" t="s">
        <v>36659</v>
      </c>
      <c r="B11521" t="s">
        <v>20304</v>
      </c>
      <c r="C11521" t="s">
        <v>36660</v>
      </c>
      <c r="D11521">
        <v>2</v>
      </c>
      <c r="E11521" t="s">
        <v>13</v>
      </c>
      <c r="F11521" t="s">
        <v>13</v>
      </c>
      <c r="G11521" t="s">
        <v>36621</v>
      </c>
      <c r="H11521" s="3" t="s">
        <v>36661</v>
      </c>
      <c r="I11521" t="s">
        <v>69</v>
      </c>
      <c r="J11521" t="s">
        <v>36662</v>
      </c>
    </row>
    <row r="11522" spans="1:10" ht="16" x14ac:dyDescent="0.2">
      <c r="A11522" t="s">
        <v>36663</v>
      </c>
      <c r="B11522" t="s">
        <v>36664</v>
      </c>
      <c r="C11522" t="s">
        <v>36665</v>
      </c>
      <c r="D11522">
        <v>1</v>
      </c>
      <c r="E11522" t="s">
        <v>13</v>
      </c>
      <c r="F11522" t="s">
        <v>13</v>
      </c>
      <c r="G11522" t="s">
        <v>36621</v>
      </c>
      <c r="H11522" s="3" t="s">
        <v>36666</v>
      </c>
      <c r="I11522" t="s">
        <v>62</v>
      </c>
      <c r="J11522" t="s">
        <v>36667</v>
      </c>
    </row>
    <row r="11523" spans="1:10" ht="16" x14ac:dyDescent="0.2">
      <c r="A11523" t="s">
        <v>36668</v>
      </c>
      <c r="B11523" t="s">
        <v>31506</v>
      </c>
      <c r="C11523" t="s">
        <v>31507</v>
      </c>
      <c r="D11523">
        <v>1</v>
      </c>
      <c r="E11523" t="s">
        <v>13</v>
      </c>
      <c r="F11523" t="s">
        <v>13</v>
      </c>
      <c r="G11523" t="s">
        <v>36621</v>
      </c>
      <c r="H11523" s="3" t="s">
        <v>31504</v>
      </c>
      <c r="I11523" t="s">
        <v>62</v>
      </c>
      <c r="J11523" t="s">
        <v>36669</v>
      </c>
    </row>
    <row r="11524" spans="1:10" ht="16" x14ac:dyDescent="0.2">
      <c r="A11524" t="s">
        <v>33252</v>
      </c>
      <c r="B11524" t="s">
        <v>36670</v>
      </c>
      <c r="C11524" t="s">
        <v>36671</v>
      </c>
      <c r="D11524">
        <v>3</v>
      </c>
      <c r="E11524" t="s">
        <v>13</v>
      </c>
      <c r="F11524" t="s">
        <v>13</v>
      </c>
      <c r="G11524" t="s">
        <v>36621</v>
      </c>
      <c r="H11524" s="3" t="s">
        <v>36672</v>
      </c>
      <c r="I11524" t="s">
        <v>714</v>
      </c>
      <c r="J11524" t="s">
        <v>33256</v>
      </c>
    </row>
    <row r="11525" spans="1:10" ht="16" x14ac:dyDescent="0.2">
      <c r="A11525" t="s">
        <v>1653</v>
      </c>
      <c r="B11525" t="s">
        <v>36673</v>
      </c>
      <c r="C11525" t="s">
        <v>36674</v>
      </c>
      <c r="D11525">
        <v>2</v>
      </c>
      <c r="E11525" t="s">
        <v>13</v>
      </c>
      <c r="F11525" t="s">
        <v>13</v>
      </c>
      <c r="G11525" t="s">
        <v>36621</v>
      </c>
      <c r="H11525" s="3" t="s">
        <v>36675</v>
      </c>
      <c r="I11525" t="s">
        <v>1658</v>
      </c>
      <c r="J11525" t="s">
        <v>1659</v>
      </c>
    </row>
    <row r="11526" spans="1:10" ht="16" x14ac:dyDescent="0.2">
      <c r="A11526" t="s">
        <v>23441</v>
      </c>
      <c r="B11526" t="s">
        <v>36676</v>
      </c>
      <c r="C11526" t="s">
        <v>36677</v>
      </c>
      <c r="D11526">
        <v>4</v>
      </c>
      <c r="E11526" t="s">
        <v>13</v>
      </c>
      <c r="F11526" t="s">
        <v>13</v>
      </c>
      <c r="G11526" t="s">
        <v>36621</v>
      </c>
      <c r="H11526" s="3" t="s">
        <v>36678</v>
      </c>
      <c r="I11526" t="s">
        <v>292</v>
      </c>
      <c r="J11526" t="s">
        <v>23446</v>
      </c>
    </row>
    <row r="11527" spans="1:10" ht="16" x14ac:dyDescent="0.2">
      <c r="A11527" t="s">
        <v>5536</v>
      </c>
      <c r="B11527" t="s">
        <v>36679</v>
      </c>
      <c r="C11527" t="s">
        <v>36680</v>
      </c>
      <c r="D11527">
        <v>5</v>
      </c>
      <c r="E11527" t="s">
        <v>13</v>
      </c>
      <c r="F11527" t="s">
        <v>13</v>
      </c>
      <c r="G11527" t="s">
        <v>36621</v>
      </c>
      <c r="H11527" s="3" t="s">
        <v>36681</v>
      </c>
      <c r="I11527" t="s">
        <v>106</v>
      </c>
      <c r="J11527" t="s">
        <v>5537</v>
      </c>
    </row>
    <row r="11528" spans="1:10" ht="16" x14ac:dyDescent="0.2">
      <c r="A11528" t="s">
        <v>36682</v>
      </c>
      <c r="B11528" t="s">
        <v>36683</v>
      </c>
      <c r="C11528" t="s">
        <v>36684</v>
      </c>
      <c r="D11528">
        <v>1</v>
      </c>
      <c r="E11528" t="s">
        <v>13</v>
      </c>
      <c r="F11528" t="s">
        <v>13</v>
      </c>
      <c r="G11528" t="s">
        <v>36621</v>
      </c>
      <c r="H11528" s="3" t="s">
        <v>36685</v>
      </c>
      <c r="I11528" t="s">
        <v>1033</v>
      </c>
      <c r="J11528" t="s">
        <v>36686</v>
      </c>
    </row>
    <row r="11529" spans="1:10" ht="16" x14ac:dyDescent="0.2">
      <c r="A11529" t="s">
        <v>36687</v>
      </c>
      <c r="B11529" t="s">
        <v>36688</v>
      </c>
      <c r="C11529" t="s">
        <v>36689</v>
      </c>
      <c r="D11529">
        <v>2</v>
      </c>
      <c r="E11529" t="s">
        <v>13</v>
      </c>
      <c r="F11529" t="s">
        <v>13</v>
      </c>
      <c r="G11529" t="s">
        <v>36621</v>
      </c>
      <c r="H11529" s="3" t="s">
        <v>36690</v>
      </c>
      <c r="I11529" t="s">
        <v>62</v>
      </c>
      <c r="J11529" t="s">
        <v>36691</v>
      </c>
    </row>
    <row r="11530" spans="1:10" ht="16" x14ac:dyDescent="0.2">
      <c r="A11530" t="s">
        <v>27073</v>
      </c>
      <c r="B11530" t="s">
        <v>36692</v>
      </c>
      <c r="C11530" t="s">
        <v>36693</v>
      </c>
      <c r="D11530">
        <v>5</v>
      </c>
      <c r="E11530" t="s">
        <v>13</v>
      </c>
      <c r="F11530" t="s">
        <v>13</v>
      </c>
      <c r="G11530" t="s">
        <v>36621</v>
      </c>
      <c r="H11530" s="3" t="s">
        <v>36694</v>
      </c>
      <c r="I11530" t="s">
        <v>62</v>
      </c>
      <c r="J11530" t="s">
        <v>27076</v>
      </c>
    </row>
    <row r="11531" spans="1:10" ht="16" x14ac:dyDescent="0.2">
      <c r="A11531" t="s">
        <v>13898</v>
      </c>
      <c r="B11531" t="s">
        <v>86</v>
      </c>
      <c r="C11531" t="s">
        <v>87</v>
      </c>
      <c r="D11531">
        <v>2</v>
      </c>
      <c r="E11531" t="s">
        <v>13</v>
      </c>
      <c r="F11531" t="s">
        <v>13</v>
      </c>
      <c r="G11531" t="s">
        <v>36621</v>
      </c>
      <c r="H11531" s="3" t="s">
        <v>31927</v>
      </c>
      <c r="I11531" t="s">
        <v>90</v>
      </c>
      <c r="J11531" t="s">
        <v>13900</v>
      </c>
    </row>
    <row r="11532" spans="1:10" ht="16" x14ac:dyDescent="0.2">
      <c r="A11532" t="s">
        <v>31988</v>
      </c>
      <c r="B11532" t="s">
        <v>36695</v>
      </c>
      <c r="C11532" t="s">
        <v>36696</v>
      </c>
      <c r="D11532">
        <v>6</v>
      </c>
      <c r="E11532" t="s">
        <v>13</v>
      </c>
      <c r="F11532" t="s">
        <v>13</v>
      </c>
      <c r="G11532" t="s">
        <v>36621</v>
      </c>
      <c r="H11532" s="3" t="s">
        <v>31991</v>
      </c>
      <c r="I11532" t="s">
        <v>62</v>
      </c>
      <c r="J11532" t="s">
        <v>31992</v>
      </c>
    </row>
    <row r="11533" spans="1:10" ht="16" x14ac:dyDescent="0.2">
      <c r="A11533" t="s">
        <v>35007</v>
      </c>
      <c r="B11533" t="s">
        <v>30813</v>
      </c>
      <c r="C11533" t="s">
        <v>30814</v>
      </c>
      <c r="D11533">
        <v>1</v>
      </c>
      <c r="E11533" t="s">
        <v>13</v>
      </c>
      <c r="F11533" t="s">
        <v>13</v>
      </c>
      <c r="G11533" t="s">
        <v>36621</v>
      </c>
      <c r="H11533" s="3" t="s">
        <v>35205</v>
      </c>
      <c r="I11533" t="s">
        <v>62</v>
      </c>
      <c r="J11533" t="s">
        <v>35008</v>
      </c>
    </row>
    <row r="11534" spans="1:10" ht="16" x14ac:dyDescent="0.2">
      <c r="A11534" t="s">
        <v>31189</v>
      </c>
      <c r="B11534" t="s">
        <v>36697</v>
      </c>
      <c r="C11534" t="s">
        <v>36698</v>
      </c>
      <c r="D11534">
        <v>1</v>
      </c>
      <c r="E11534" t="s">
        <v>13</v>
      </c>
      <c r="F11534" t="s">
        <v>13</v>
      </c>
      <c r="G11534" t="s">
        <v>36621</v>
      </c>
      <c r="H11534" s="3" t="s">
        <v>31192</v>
      </c>
      <c r="I11534" t="s">
        <v>315</v>
      </c>
      <c r="J11534" t="s">
        <v>31193</v>
      </c>
    </row>
    <row r="11535" spans="1:10" ht="16" x14ac:dyDescent="0.2">
      <c r="A11535" t="s">
        <v>15219</v>
      </c>
      <c r="B11535" t="s">
        <v>36699</v>
      </c>
      <c r="C11535" t="s">
        <v>36700</v>
      </c>
      <c r="D11535">
        <v>1</v>
      </c>
      <c r="E11535" t="s">
        <v>13</v>
      </c>
      <c r="F11535" t="s">
        <v>13</v>
      </c>
      <c r="G11535" t="s">
        <v>36621</v>
      </c>
      <c r="H11535" s="3" t="s">
        <v>36701</v>
      </c>
      <c r="I11535" t="s">
        <v>390</v>
      </c>
      <c r="J11535" t="s">
        <v>15223</v>
      </c>
    </row>
    <row r="11536" spans="1:10" ht="16" x14ac:dyDescent="0.2">
      <c r="A11536" t="s">
        <v>22685</v>
      </c>
      <c r="B11536" t="s">
        <v>36702</v>
      </c>
      <c r="C11536" t="s">
        <v>36703</v>
      </c>
      <c r="D11536">
        <v>4</v>
      </c>
      <c r="E11536" t="s">
        <v>13</v>
      </c>
      <c r="F11536" t="s">
        <v>13</v>
      </c>
      <c r="G11536" t="s">
        <v>36621</v>
      </c>
      <c r="H11536" s="3" t="s">
        <v>36704</v>
      </c>
      <c r="I11536" t="s">
        <v>69</v>
      </c>
      <c r="J11536" t="s">
        <v>22690</v>
      </c>
    </row>
    <row r="11537" spans="1:10" ht="16" x14ac:dyDescent="0.2">
      <c r="A11537" t="s">
        <v>31283</v>
      </c>
      <c r="B11537" t="s">
        <v>13840</v>
      </c>
      <c r="C11537" t="s">
        <v>13841</v>
      </c>
      <c r="D11537">
        <v>2</v>
      </c>
      <c r="E11537" t="s">
        <v>13</v>
      </c>
      <c r="F11537" t="s">
        <v>13</v>
      </c>
      <c r="G11537" t="s">
        <v>36621</v>
      </c>
      <c r="H11537" s="3" t="s">
        <v>31285</v>
      </c>
      <c r="I11537" t="s">
        <v>62</v>
      </c>
      <c r="J11537" t="s">
        <v>31286</v>
      </c>
    </row>
    <row r="11538" spans="1:10" ht="16" x14ac:dyDescent="0.2">
      <c r="A11538" t="s">
        <v>36705</v>
      </c>
      <c r="B11538" t="s">
        <v>36706</v>
      </c>
      <c r="C11538" t="s">
        <v>36707</v>
      </c>
      <c r="D11538">
        <v>1</v>
      </c>
      <c r="E11538" t="s">
        <v>13</v>
      </c>
      <c r="F11538" t="s">
        <v>13</v>
      </c>
      <c r="G11538" t="s">
        <v>36621</v>
      </c>
      <c r="H11538" s="3" t="s">
        <v>32677</v>
      </c>
      <c r="I11538" t="s">
        <v>1725</v>
      </c>
      <c r="J11538" t="s">
        <v>36708</v>
      </c>
    </row>
    <row r="11539" spans="1:10" ht="16" x14ac:dyDescent="0.2">
      <c r="A11539" t="s">
        <v>21735</v>
      </c>
      <c r="B11539" t="s">
        <v>36709</v>
      </c>
      <c r="C11539" t="s">
        <v>36710</v>
      </c>
      <c r="D11539">
        <v>2</v>
      </c>
      <c r="E11539" t="s">
        <v>13</v>
      </c>
      <c r="F11539" t="s">
        <v>13</v>
      </c>
      <c r="G11539" t="s">
        <v>36621</v>
      </c>
      <c r="H11539" s="3" t="s">
        <v>36711</v>
      </c>
      <c r="I11539" t="s">
        <v>1658</v>
      </c>
      <c r="J11539" t="s">
        <v>21740</v>
      </c>
    </row>
    <row r="11540" spans="1:10" ht="16" x14ac:dyDescent="0.2">
      <c r="A11540" t="s">
        <v>31</v>
      </c>
      <c r="B11540" t="s">
        <v>36712</v>
      </c>
      <c r="C11540" t="s">
        <v>36713</v>
      </c>
      <c r="D11540">
        <v>4</v>
      </c>
      <c r="E11540" t="s">
        <v>13</v>
      </c>
      <c r="F11540" t="s">
        <v>13</v>
      </c>
      <c r="G11540" t="s">
        <v>36621</v>
      </c>
      <c r="H11540" s="3" t="s">
        <v>36714</v>
      </c>
      <c r="I11540" t="s">
        <v>36</v>
      </c>
      <c r="J11540" t="s">
        <v>37</v>
      </c>
    </row>
    <row r="11541" spans="1:10" ht="16" x14ac:dyDescent="0.2">
      <c r="A11541" t="s">
        <v>5295</v>
      </c>
      <c r="B11541" t="s">
        <v>36715</v>
      </c>
      <c r="C11541" t="s">
        <v>36716</v>
      </c>
      <c r="D11541">
        <v>5</v>
      </c>
      <c r="E11541" t="s">
        <v>13</v>
      </c>
      <c r="F11541" t="s">
        <v>13</v>
      </c>
      <c r="G11541" t="s">
        <v>36621</v>
      </c>
      <c r="H11541" s="3" t="s">
        <v>36717</v>
      </c>
      <c r="I11541" t="s">
        <v>7603</v>
      </c>
      <c r="J11541" t="s">
        <v>5298</v>
      </c>
    </row>
    <row r="11542" spans="1:10" ht="16" x14ac:dyDescent="0.2">
      <c r="A11542" t="s">
        <v>35861</v>
      </c>
      <c r="B11542" t="s">
        <v>36718</v>
      </c>
      <c r="C11542" t="s">
        <v>36719</v>
      </c>
      <c r="D11542">
        <v>4</v>
      </c>
      <c r="E11542" t="s">
        <v>13</v>
      </c>
      <c r="F11542" t="s">
        <v>13</v>
      </c>
      <c r="G11542" t="s">
        <v>36621</v>
      </c>
      <c r="H11542" s="3" t="s">
        <v>35864</v>
      </c>
      <c r="I11542" t="s">
        <v>970</v>
      </c>
      <c r="J11542" t="s">
        <v>35865</v>
      </c>
    </row>
    <row r="11543" spans="1:10" ht="16" x14ac:dyDescent="0.2">
      <c r="A11543" t="s">
        <v>92</v>
      </c>
      <c r="B11543" t="s">
        <v>35942</v>
      </c>
      <c r="C11543" t="s">
        <v>35943</v>
      </c>
      <c r="D11543">
        <v>3</v>
      </c>
      <c r="E11543" t="s">
        <v>13</v>
      </c>
      <c r="F11543" t="s">
        <v>13</v>
      </c>
      <c r="G11543" t="s">
        <v>36621</v>
      </c>
      <c r="H11543" s="3" t="s">
        <v>35944</v>
      </c>
      <c r="I11543" t="s">
        <v>90</v>
      </c>
      <c r="J11543" t="s">
        <v>96</v>
      </c>
    </row>
    <row r="11544" spans="1:10" ht="16" x14ac:dyDescent="0.2">
      <c r="A11544" t="s">
        <v>36151</v>
      </c>
      <c r="B11544" t="s">
        <v>31671</v>
      </c>
      <c r="C11544" t="s">
        <v>31672</v>
      </c>
      <c r="D11544">
        <v>1</v>
      </c>
      <c r="E11544" t="s">
        <v>13</v>
      </c>
      <c r="F11544" t="s">
        <v>13</v>
      </c>
      <c r="G11544" t="s">
        <v>36621</v>
      </c>
      <c r="H11544" s="3" t="s">
        <v>36154</v>
      </c>
      <c r="I11544" t="s">
        <v>1725</v>
      </c>
      <c r="J11544" t="s">
        <v>36155</v>
      </c>
    </row>
    <row r="11545" spans="1:10" ht="16" x14ac:dyDescent="0.2">
      <c r="A11545" t="s">
        <v>35421</v>
      </c>
      <c r="B11545" t="s">
        <v>36720</v>
      </c>
      <c r="C11545" t="s">
        <v>36721</v>
      </c>
      <c r="D11545">
        <v>5</v>
      </c>
      <c r="E11545" t="s">
        <v>13</v>
      </c>
      <c r="F11545" t="s">
        <v>13</v>
      </c>
      <c r="G11545" t="s">
        <v>36621</v>
      </c>
      <c r="H11545" s="3" t="s">
        <v>36722</v>
      </c>
      <c r="I11545" t="s">
        <v>3979</v>
      </c>
      <c r="J11545" t="s">
        <v>35424</v>
      </c>
    </row>
    <row r="11546" spans="1:10" ht="16" x14ac:dyDescent="0.2">
      <c r="A11546" t="s">
        <v>36723</v>
      </c>
      <c r="B11546" t="s">
        <v>36724</v>
      </c>
      <c r="C11546" t="s">
        <v>36725</v>
      </c>
      <c r="D11546">
        <v>2</v>
      </c>
      <c r="E11546" t="s">
        <v>13</v>
      </c>
      <c r="F11546" t="s">
        <v>13</v>
      </c>
      <c r="G11546" t="s">
        <v>36621</v>
      </c>
      <c r="H11546" s="3" t="s">
        <v>36726</v>
      </c>
      <c r="I11546" t="s">
        <v>106</v>
      </c>
      <c r="J11546" t="s">
        <v>36727</v>
      </c>
    </row>
    <row r="11547" spans="1:10" ht="16" x14ac:dyDescent="0.2">
      <c r="A11547" t="s">
        <v>36728</v>
      </c>
      <c r="B11547" t="s">
        <v>34120</v>
      </c>
      <c r="C11547" t="s">
        <v>34121</v>
      </c>
      <c r="D11547">
        <v>2</v>
      </c>
      <c r="E11547" t="s">
        <v>13</v>
      </c>
      <c r="F11547" t="s">
        <v>13</v>
      </c>
      <c r="G11547" t="s">
        <v>36621</v>
      </c>
      <c r="H11547" s="3" t="s">
        <v>34122</v>
      </c>
      <c r="I11547" t="s">
        <v>62</v>
      </c>
      <c r="J11547" t="s">
        <v>36729</v>
      </c>
    </row>
    <row r="11548" spans="1:10" ht="16" x14ac:dyDescent="0.2">
      <c r="A11548" t="s">
        <v>36730</v>
      </c>
      <c r="B11548" t="s">
        <v>36731</v>
      </c>
      <c r="C11548" t="s">
        <v>36732</v>
      </c>
      <c r="D11548">
        <v>2</v>
      </c>
      <c r="E11548" t="s">
        <v>13</v>
      </c>
      <c r="F11548" t="s">
        <v>13</v>
      </c>
      <c r="G11548" t="s">
        <v>36621</v>
      </c>
      <c r="H11548" s="3" t="s">
        <v>36733</v>
      </c>
      <c r="I11548" t="s">
        <v>7108</v>
      </c>
      <c r="J11548" t="s">
        <v>36734</v>
      </c>
    </row>
    <row r="11549" spans="1:10" ht="16" x14ac:dyDescent="0.2">
      <c r="A11549" t="s">
        <v>36735</v>
      </c>
      <c r="B11549" t="s">
        <v>34275</v>
      </c>
      <c r="C11549" t="s">
        <v>34276</v>
      </c>
      <c r="D11549">
        <v>1</v>
      </c>
      <c r="E11549" t="s">
        <v>13</v>
      </c>
      <c r="F11549" t="s">
        <v>13</v>
      </c>
      <c r="G11549" t="s">
        <v>36621</v>
      </c>
      <c r="H11549" s="3" t="s">
        <v>36736</v>
      </c>
      <c r="I11549" t="s">
        <v>7872</v>
      </c>
      <c r="J11549" t="s">
        <v>36737</v>
      </c>
    </row>
    <row r="11550" spans="1:10" ht="16" x14ac:dyDescent="0.2">
      <c r="A11550" t="s">
        <v>35659</v>
      </c>
      <c r="B11550" t="s">
        <v>36738</v>
      </c>
      <c r="C11550" t="s">
        <v>36739</v>
      </c>
      <c r="D11550">
        <v>2</v>
      </c>
      <c r="E11550" t="s">
        <v>13</v>
      </c>
      <c r="F11550" t="s">
        <v>13</v>
      </c>
      <c r="G11550" t="s">
        <v>36621</v>
      </c>
      <c r="H11550" s="3" t="s">
        <v>35662</v>
      </c>
      <c r="I11550" t="s">
        <v>817</v>
      </c>
      <c r="J11550" t="s">
        <v>35663</v>
      </c>
    </row>
    <row r="11551" spans="1:10" ht="16" x14ac:dyDescent="0.2">
      <c r="A11551" t="s">
        <v>36740</v>
      </c>
      <c r="B11551" t="s">
        <v>36647</v>
      </c>
      <c r="C11551" t="s">
        <v>36648</v>
      </c>
      <c r="D11551">
        <v>1</v>
      </c>
      <c r="E11551" t="s">
        <v>13</v>
      </c>
      <c r="F11551" t="s">
        <v>13</v>
      </c>
      <c r="G11551" t="s">
        <v>36621</v>
      </c>
      <c r="H11551" s="3" t="s">
        <v>36741</v>
      </c>
      <c r="I11551" t="s">
        <v>69</v>
      </c>
      <c r="J11551" t="s">
        <v>36742</v>
      </c>
    </row>
    <row r="11552" spans="1:10" ht="16" x14ac:dyDescent="0.2">
      <c r="A11552" t="s">
        <v>12418</v>
      </c>
      <c r="B11552" t="s">
        <v>36743</v>
      </c>
      <c r="C11552" t="s">
        <v>36744</v>
      </c>
      <c r="D11552">
        <v>10</v>
      </c>
      <c r="E11552" t="s">
        <v>13</v>
      </c>
      <c r="F11552" t="s">
        <v>13</v>
      </c>
      <c r="G11552" t="s">
        <v>36621</v>
      </c>
      <c r="H11552" s="3" t="s">
        <v>30921</v>
      </c>
      <c r="I11552" t="s">
        <v>62</v>
      </c>
      <c r="J11552" t="s">
        <v>12421</v>
      </c>
    </row>
    <row r="11553" spans="1:10" ht="16" x14ac:dyDescent="0.2">
      <c r="A11553" t="s">
        <v>36745</v>
      </c>
      <c r="B11553" t="s">
        <v>36364</v>
      </c>
      <c r="C11553" t="s">
        <v>36365</v>
      </c>
      <c r="D11553">
        <v>1</v>
      </c>
      <c r="E11553" t="s">
        <v>13</v>
      </c>
      <c r="F11553" t="s">
        <v>13</v>
      </c>
      <c r="G11553" t="s">
        <v>36621</v>
      </c>
      <c r="H11553" s="3" t="s">
        <v>36366</v>
      </c>
      <c r="I11553" t="s">
        <v>2813</v>
      </c>
      <c r="J11553" t="s">
        <v>36746</v>
      </c>
    </row>
    <row r="11554" spans="1:10" ht="16" x14ac:dyDescent="0.2">
      <c r="A11554" t="s">
        <v>36747</v>
      </c>
      <c r="B11554" t="s">
        <v>36748</v>
      </c>
      <c r="C11554" t="s">
        <v>36749</v>
      </c>
      <c r="D11554">
        <v>1</v>
      </c>
      <c r="E11554" t="s">
        <v>13</v>
      </c>
      <c r="F11554" t="s">
        <v>13</v>
      </c>
      <c r="G11554" t="s">
        <v>36621</v>
      </c>
      <c r="H11554" s="3" t="s">
        <v>36750</v>
      </c>
      <c r="I11554" t="s">
        <v>1658</v>
      </c>
      <c r="J11554" t="s">
        <v>36751</v>
      </c>
    </row>
    <row r="11555" spans="1:10" ht="16" x14ac:dyDescent="0.2">
      <c r="A11555" t="s">
        <v>36379</v>
      </c>
      <c r="B11555" t="s">
        <v>35543</v>
      </c>
      <c r="C11555" t="s">
        <v>35544</v>
      </c>
      <c r="D11555">
        <v>4</v>
      </c>
      <c r="E11555" t="s">
        <v>13</v>
      </c>
      <c r="F11555" t="s">
        <v>13</v>
      </c>
      <c r="G11555" t="s">
        <v>36621</v>
      </c>
      <c r="H11555" s="3" t="s">
        <v>31528</v>
      </c>
      <c r="I11555" t="s">
        <v>3744</v>
      </c>
      <c r="J11555" t="s">
        <v>36381</v>
      </c>
    </row>
    <row r="11556" spans="1:10" ht="16" x14ac:dyDescent="0.2">
      <c r="A11556" t="s">
        <v>17443</v>
      </c>
      <c r="B11556" t="s">
        <v>36752</v>
      </c>
      <c r="C11556" t="s">
        <v>36753</v>
      </c>
      <c r="D11556">
        <v>2</v>
      </c>
      <c r="E11556" t="s">
        <v>13</v>
      </c>
      <c r="F11556" t="s">
        <v>13</v>
      </c>
      <c r="G11556" t="s">
        <v>36621</v>
      </c>
      <c r="H11556" s="3" t="s">
        <v>32693</v>
      </c>
      <c r="I11556" t="s">
        <v>626</v>
      </c>
      <c r="J11556" t="s">
        <v>17447</v>
      </c>
    </row>
    <row r="11557" spans="1:10" ht="16" x14ac:dyDescent="0.2">
      <c r="A11557" t="s">
        <v>14224</v>
      </c>
      <c r="B11557" t="s">
        <v>14160</v>
      </c>
      <c r="C11557" t="s">
        <v>14161</v>
      </c>
      <c r="D11557">
        <v>2</v>
      </c>
      <c r="E11557" t="s">
        <v>13</v>
      </c>
      <c r="F11557" t="s">
        <v>13</v>
      </c>
      <c r="G11557" t="s">
        <v>36621</v>
      </c>
      <c r="H11557" s="3" t="s">
        <v>36754</v>
      </c>
      <c r="I11557" t="s">
        <v>1658</v>
      </c>
      <c r="J11557" t="s">
        <v>14227</v>
      </c>
    </row>
    <row r="11558" spans="1:10" ht="16" x14ac:dyDescent="0.2">
      <c r="A11558" t="s">
        <v>36755</v>
      </c>
      <c r="B11558" t="s">
        <v>31038</v>
      </c>
      <c r="C11558" t="s">
        <v>31039</v>
      </c>
      <c r="D11558">
        <v>1</v>
      </c>
      <c r="E11558" t="s">
        <v>13</v>
      </c>
      <c r="F11558" t="s">
        <v>13</v>
      </c>
      <c r="G11558" t="s">
        <v>36621</v>
      </c>
      <c r="H11558" s="3" t="s">
        <v>33147</v>
      </c>
      <c r="I11558" t="s">
        <v>4995</v>
      </c>
      <c r="J11558" t="s">
        <v>36756</v>
      </c>
    </row>
    <row r="11559" spans="1:10" ht="16" x14ac:dyDescent="0.2">
      <c r="A11559" t="s">
        <v>13678</v>
      </c>
      <c r="B11559" t="s">
        <v>17395</v>
      </c>
      <c r="C11559" t="s">
        <v>36757</v>
      </c>
      <c r="D11559">
        <v>5</v>
      </c>
      <c r="E11559" t="s">
        <v>13</v>
      </c>
      <c r="F11559" t="s">
        <v>13</v>
      </c>
      <c r="G11559" t="s">
        <v>36621</v>
      </c>
      <c r="H11559" s="3" t="s">
        <v>36758</v>
      </c>
      <c r="I11559" t="s">
        <v>1033</v>
      </c>
      <c r="J11559" t="s">
        <v>13683</v>
      </c>
    </row>
    <row r="11560" spans="1:10" ht="16" x14ac:dyDescent="0.2">
      <c r="A11560" t="s">
        <v>22534</v>
      </c>
      <c r="B11560" t="s">
        <v>36759</v>
      </c>
      <c r="C11560" t="s">
        <v>36760</v>
      </c>
      <c r="D11560">
        <v>4</v>
      </c>
      <c r="E11560" t="s">
        <v>13</v>
      </c>
      <c r="F11560" t="s">
        <v>13</v>
      </c>
      <c r="G11560" t="s">
        <v>36621</v>
      </c>
      <c r="H11560" s="3" t="s">
        <v>22538</v>
      </c>
      <c r="I11560" t="s">
        <v>1725</v>
      </c>
      <c r="J11560" t="s">
        <v>22539</v>
      </c>
    </row>
    <row r="11561" spans="1:10" ht="16" x14ac:dyDescent="0.2">
      <c r="A11561" t="s">
        <v>4216</v>
      </c>
      <c r="B11561" t="s">
        <v>36761</v>
      </c>
      <c r="C11561" t="s">
        <v>36762</v>
      </c>
      <c r="D11561">
        <v>1</v>
      </c>
      <c r="E11561" t="s">
        <v>13</v>
      </c>
      <c r="F11561" t="s">
        <v>13</v>
      </c>
      <c r="G11561" t="s">
        <v>36763</v>
      </c>
      <c r="H11561" s="3" t="s">
        <v>33471</v>
      </c>
      <c r="I11561" t="s">
        <v>959</v>
      </c>
      <c r="J11561" t="s">
        <v>4221</v>
      </c>
    </row>
    <row r="11562" spans="1:10" ht="16" x14ac:dyDescent="0.2">
      <c r="A11562" t="s">
        <v>1558</v>
      </c>
      <c r="B11562" t="s">
        <v>36764</v>
      </c>
      <c r="C11562" t="s">
        <v>36765</v>
      </c>
      <c r="D11562">
        <v>3</v>
      </c>
      <c r="E11562" t="s">
        <v>13</v>
      </c>
      <c r="F11562" t="s">
        <v>13</v>
      </c>
      <c r="G11562" t="s">
        <v>36763</v>
      </c>
      <c r="H11562" s="3" t="s">
        <v>36766</v>
      </c>
      <c r="I11562" t="s">
        <v>1658</v>
      </c>
      <c r="J11562" t="s">
        <v>1564</v>
      </c>
    </row>
    <row r="11563" spans="1:10" ht="16" x14ac:dyDescent="0.2">
      <c r="A11563" t="s">
        <v>36767</v>
      </c>
      <c r="B11563" t="s">
        <v>36768</v>
      </c>
      <c r="C11563" t="s">
        <v>36769</v>
      </c>
      <c r="D11563">
        <v>1</v>
      </c>
      <c r="E11563" t="s">
        <v>13</v>
      </c>
      <c r="F11563" t="s">
        <v>13</v>
      </c>
      <c r="G11563" t="s">
        <v>36763</v>
      </c>
      <c r="H11563" s="3" t="s">
        <v>31382</v>
      </c>
      <c r="I11563" t="s">
        <v>1725</v>
      </c>
      <c r="J11563" t="s">
        <v>36770</v>
      </c>
    </row>
    <row r="11564" spans="1:10" ht="16" x14ac:dyDescent="0.2">
      <c r="A11564" t="s">
        <v>36771</v>
      </c>
      <c r="B11564" t="s">
        <v>36772</v>
      </c>
      <c r="C11564" t="s">
        <v>36773</v>
      </c>
      <c r="D11564">
        <v>4</v>
      </c>
      <c r="E11564" t="s">
        <v>13</v>
      </c>
      <c r="F11564" t="s">
        <v>13</v>
      </c>
      <c r="G11564" t="s">
        <v>36763</v>
      </c>
      <c r="H11564" s="3" t="s">
        <v>36774</v>
      </c>
      <c r="I11564" t="s">
        <v>228</v>
      </c>
      <c r="J11564" t="s">
        <v>36775</v>
      </c>
    </row>
    <row r="11565" spans="1:10" ht="16" x14ac:dyDescent="0.2">
      <c r="A11565" t="s">
        <v>35917</v>
      </c>
      <c r="B11565" t="s">
        <v>36776</v>
      </c>
      <c r="C11565" t="s">
        <v>36777</v>
      </c>
      <c r="D11565">
        <v>1</v>
      </c>
      <c r="E11565" t="s">
        <v>13</v>
      </c>
      <c r="F11565" t="s">
        <v>13</v>
      </c>
      <c r="G11565" t="s">
        <v>36763</v>
      </c>
      <c r="H11565" s="3" t="s">
        <v>36778</v>
      </c>
      <c r="I11565" t="s">
        <v>369</v>
      </c>
      <c r="J11565" t="s">
        <v>35919</v>
      </c>
    </row>
    <row r="11566" spans="1:10" ht="16" x14ac:dyDescent="0.2">
      <c r="A11566" t="s">
        <v>35498</v>
      </c>
      <c r="B11566" t="s">
        <v>36779</v>
      </c>
      <c r="C11566" t="s">
        <v>36780</v>
      </c>
      <c r="D11566">
        <v>1</v>
      </c>
      <c r="E11566" t="s">
        <v>13</v>
      </c>
      <c r="F11566" t="s">
        <v>13</v>
      </c>
      <c r="G11566" t="s">
        <v>36763</v>
      </c>
      <c r="H11566" s="3" t="s">
        <v>35668</v>
      </c>
      <c r="I11566" t="s">
        <v>62</v>
      </c>
      <c r="J11566" t="s">
        <v>35502</v>
      </c>
    </row>
    <row r="11567" spans="1:10" ht="16" x14ac:dyDescent="0.2">
      <c r="A11567" t="s">
        <v>4550</v>
      </c>
      <c r="B11567" t="s">
        <v>36781</v>
      </c>
      <c r="C11567" t="s">
        <v>36782</v>
      </c>
      <c r="D11567">
        <v>9</v>
      </c>
      <c r="E11567" t="s">
        <v>13</v>
      </c>
      <c r="F11567" t="s">
        <v>13</v>
      </c>
      <c r="G11567" t="s">
        <v>36763</v>
      </c>
      <c r="H11567" s="3" t="s">
        <v>36783</v>
      </c>
      <c r="I11567" t="s">
        <v>62</v>
      </c>
      <c r="J11567" t="s">
        <v>4555</v>
      </c>
    </row>
    <row r="11568" spans="1:10" ht="16" x14ac:dyDescent="0.2">
      <c r="A11568" t="s">
        <v>32755</v>
      </c>
      <c r="B11568" t="s">
        <v>13845</v>
      </c>
      <c r="C11568" t="s">
        <v>13846</v>
      </c>
      <c r="D11568">
        <v>3</v>
      </c>
      <c r="E11568" t="s">
        <v>13</v>
      </c>
      <c r="F11568" t="s">
        <v>13</v>
      </c>
      <c r="G11568" t="s">
        <v>36763</v>
      </c>
      <c r="H11568" s="3" t="s">
        <v>30972</v>
      </c>
      <c r="I11568" t="s">
        <v>62</v>
      </c>
      <c r="J11568" t="s">
        <v>32757</v>
      </c>
    </row>
    <row r="11569" spans="1:10" ht="16" x14ac:dyDescent="0.2">
      <c r="A11569" t="s">
        <v>36784</v>
      </c>
      <c r="B11569" t="s">
        <v>36785</v>
      </c>
      <c r="C11569" t="s">
        <v>36786</v>
      </c>
      <c r="D11569">
        <v>1</v>
      </c>
      <c r="E11569" t="s">
        <v>13</v>
      </c>
      <c r="F11569" t="s">
        <v>13</v>
      </c>
      <c r="G11569" t="s">
        <v>36763</v>
      </c>
      <c r="H11569" s="3" t="s">
        <v>36787</v>
      </c>
      <c r="I11569" t="s">
        <v>390</v>
      </c>
      <c r="J11569" t="s">
        <v>36788</v>
      </c>
    </row>
    <row r="11570" spans="1:10" ht="16" x14ac:dyDescent="0.2">
      <c r="A11570" t="s">
        <v>1097</v>
      </c>
      <c r="B11570" t="s">
        <v>36789</v>
      </c>
      <c r="C11570" t="s">
        <v>36790</v>
      </c>
      <c r="D11570">
        <v>4</v>
      </c>
      <c r="E11570" t="s">
        <v>13</v>
      </c>
      <c r="F11570" t="s">
        <v>13</v>
      </c>
      <c r="G11570" t="s">
        <v>36763</v>
      </c>
      <c r="H11570" s="3" t="s">
        <v>36791</v>
      </c>
      <c r="I11570" t="s">
        <v>390</v>
      </c>
      <c r="J11570" t="s">
        <v>1099</v>
      </c>
    </row>
    <row r="11571" spans="1:10" ht="16" x14ac:dyDescent="0.2">
      <c r="A11571" t="s">
        <v>22564</v>
      </c>
      <c r="B11571" t="s">
        <v>36792</v>
      </c>
      <c r="C11571" t="s">
        <v>36793</v>
      </c>
      <c r="D11571">
        <v>3</v>
      </c>
      <c r="E11571" t="s">
        <v>13</v>
      </c>
      <c r="F11571" t="s">
        <v>13</v>
      </c>
      <c r="G11571" t="s">
        <v>36763</v>
      </c>
      <c r="H11571" s="3" t="s">
        <v>36794</v>
      </c>
      <c r="I11571" t="s">
        <v>817</v>
      </c>
      <c r="J11571" t="s">
        <v>22569</v>
      </c>
    </row>
    <row r="11572" spans="1:10" ht="16" x14ac:dyDescent="0.2">
      <c r="A11572" t="s">
        <v>33778</v>
      </c>
      <c r="B11572" t="s">
        <v>33261</v>
      </c>
      <c r="C11572" t="s">
        <v>33262</v>
      </c>
      <c r="D11572">
        <v>2</v>
      </c>
      <c r="E11572" t="s">
        <v>13</v>
      </c>
      <c r="F11572" t="s">
        <v>13</v>
      </c>
      <c r="G11572" t="s">
        <v>36763</v>
      </c>
      <c r="H11572" s="3" t="s">
        <v>36795</v>
      </c>
      <c r="I11572" t="s">
        <v>12628</v>
      </c>
      <c r="J11572" t="s">
        <v>33781</v>
      </c>
    </row>
    <row r="11573" spans="1:10" ht="16" x14ac:dyDescent="0.2">
      <c r="A11573" t="s">
        <v>22352</v>
      </c>
      <c r="B11573" t="s">
        <v>36796</v>
      </c>
      <c r="C11573" t="s">
        <v>36797</v>
      </c>
      <c r="D11573">
        <v>3</v>
      </c>
      <c r="E11573" t="s">
        <v>13</v>
      </c>
      <c r="F11573" t="s">
        <v>13</v>
      </c>
      <c r="G11573" t="s">
        <v>36763</v>
      </c>
      <c r="H11573" s="3" t="s">
        <v>36798</v>
      </c>
      <c r="I11573" t="s">
        <v>62</v>
      </c>
      <c r="J11573" t="s">
        <v>22356</v>
      </c>
    </row>
    <row r="11574" spans="1:10" ht="16" x14ac:dyDescent="0.2">
      <c r="A11574" t="s">
        <v>36799</v>
      </c>
      <c r="B11574" t="s">
        <v>31279</v>
      </c>
      <c r="C11574" t="s">
        <v>31280</v>
      </c>
      <c r="D11574">
        <v>1</v>
      </c>
      <c r="E11574" t="s">
        <v>13</v>
      </c>
      <c r="F11574" t="s">
        <v>13</v>
      </c>
      <c r="G11574" t="s">
        <v>36763</v>
      </c>
      <c r="H11574" s="3" t="s">
        <v>31313</v>
      </c>
      <c r="I11574" t="s">
        <v>62</v>
      </c>
      <c r="J11574" t="s">
        <v>36800</v>
      </c>
    </row>
    <row r="11575" spans="1:10" ht="16" x14ac:dyDescent="0.2">
      <c r="A11575" t="s">
        <v>36801</v>
      </c>
      <c r="B11575" t="s">
        <v>36802</v>
      </c>
      <c r="C11575" t="s">
        <v>36803</v>
      </c>
      <c r="D11575">
        <v>2</v>
      </c>
      <c r="E11575" t="s">
        <v>13</v>
      </c>
      <c r="F11575" t="s">
        <v>13</v>
      </c>
      <c r="G11575" t="s">
        <v>36763</v>
      </c>
      <c r="H11575" s="3" t="s">
        <v>36804</v>
      </c>
      <c r="I11575" t="s">
        <v>810</v>
      </c>
      <c r="J11575" t="s">
        <v>36805</v>
      </c>
    </row>
    <row r="11576" spans="1:10" ht="16" x14ac:dyDescent="0.2">
      <c r="A11576" t="s">
        <v>36806</v>
      </c>
      <c r="B11576" t="s">
        <v>36807</v>
      </c>
      <c r="C11576" t="s">
        <v>36808</v>
      </c>
      <c r="D11576">
        <v>1</v>
      </c>
      <c r="E11576" t="s">
        <v>13</v>
      </c>
      <c r="F11576" t="s">
        <v>13</v>
      </c>
      <c r="G11576" t="s">
        <v>36763</v>
      </c>
      <c r="H11576" s="3" t="s">
        <v>36809</v>
      </c>
      <c r="I11576" t="s">
        <v>253</v>
      </c>
      <c r="J11576" t="s">
        <v>36810</v>
      </c>
    </row>
    <row r="11577" spans="1:10" ht="16" x14ac:dyDescent="0.2">
      <c r="A11577" t="s">
        <v>36811</v>
      </c>
      <c r="B11577" t="s">
        <v>36812</v>
      </c>
      <c r="C11577" t="s">
        <v>36813</v>
      </c>
      <c r="D11577">
        <v>1</v>
      </c>
      <c r="E11577" t="s">
        <v>13</v>
      </c>
      <c r="F11577" t="s">
        <v>13</v>
      </c>
      <c r="G11577" t="s">
        <v>36763</v>
      </c>
      <c r="H11577" s="3" t="s">
        <v>36814</v>
      </c>
      <c r="I11577" t="s">
        <v>62</v>
      </c>
      <c r="J11577" t="s">
        <v>36815</v>
      </c>
    </row>
    <row r="11578" spans="1:10" ht="16" x14ac:dyDescent="0.2">
      <c r="A11578" t="s">
        <v>32910</v>
      </c>
      <c r="B11578" t="s">
        <v>36816</v>
      </c>
      <c r="C11578" t="s">
        <v>36817</v>
      </c>
      <c r="D11578">
        <v>1</v>
      </c>
      <c r="E11578" t="s">
        <v>13</v>
      </c>
      <c r="F11578" t="s">
        <v>13</v>
      </c>
      <c r="G11578" t="s">
        <v>36818</v>
      </c>
      <c r="H11578" s="3" t="s">
        <v>32913</v>
      </c>
      <c r="I11578" t="s">
        <v>69</v>
      </c>
      <c r="J11578" t="s">
        <v>32914</v>
      </c>
    </row>
    <row r="11579" spans="1:10" ht="16" x14ac:dyDescent="0.2">
      <c r="A11579" t="s">
        <v>32470</v>
      </c>
      <c r="B11579" t="s">
        <v>36819</v>
      </c>
      <c r="C11579" t="s">
        <v>36820</v>
      </c>
      <c r="D11579">
        <v>2</v>
      </c>
      <c r="E11579" t="s">
        <v>13</v>
      </c>
      <c r="F11579" t="s">
        <v>13</v>
      </c>
      <c r="G11579" t="s">
        <v>36818</v>
      </c>
      <c r="H11579" s="3" t="s">
        <v>32473</v>
      </c>
      <c r="I11579" t="s">
        <v>62</v>
      </c>
      <c r="J11579" t="s">
        <v>32474</v>
      </c>
    </row>
    <row r="11580" spans="1:10" ht="16" x14ac:dyDescent="0.2">
      <c r="A11580" t="s">
        <v>36821</v>
      </c>
      <c r="B11580" t="s">
        <v>9124</v>
      </c>
      <c r="C11580" t="s">
        <v>36822</v>
      </c>
      <c r="D11580">
        <v>3</v>
      </c>
      <c r="E11580" t="s">
        <v>13</v>
      </c>
      <c r="F11580" t="s">
        <v>13</v>
      </c>
      <c r="G11580" t="s">
        <v>36823</v>
      </c>
      <c r="H11580" s="3" t="s">
        <v>36824</v>
      </c>
      <c r="I11580" t="s">
        <v>547</v>
      </c>
      <c r="J11580" t="s">
        <v>36825</v>
      </c>
    </row>
    <row r="11581" spans="1:10" ht="16" x14ac:dyDescent="0.2">
      <c r="A11581" t="s">
        <v>210</v>
      </c>
      <c r="B11581" t="s">
        <v>36826</v>
      </c>
      <c r="C11581" t="s">
        <v>36827</v>
      </c>
      <c r="D11581">
        <v>3</v>
      </c>
      <c r="E11581" t="s">
        <v>13</v>
      </c>
      <c r="F11581" t="s">
        <v>13</v>
      </c>
      <c r="G11581" t="s">
        <v>36823</v>
      </c>
      <c r="H11581" s="3" t="s">
        <v>36828</v>
      </c>
      <c r="I11581" t="s">
        <v>215</v>
      </c>
      <c r="J11581" t="s">
        <v>216</v>
      </c>
    </row>
    <row r="11582" spans="1:10" ht="16" x14ac:dyDescent="0.2">
      <c r="A11582" t="s">
        <v>30824</v>
      </c>
      <c r="B11582" t="s">
        <v>36829</v>
      </c>
      <c r="C11582" t="s">
        <v>36830</v>
      </c>
      <c r="D11582">
        <v>11</v>
      </c>
      <c r="E11582" t="s">
        <v>13</v>
      </c>
      <c r="F11582" t="s">
        <v>13</v>
      </c>
      <c r="G11582" t="s">
        <v>36823</v>
      </c>
      <c r="H11582" s="3" t="s">
        <v>30827</v>
      </c>
      <c r="I11582" t="s">
        <v>106</v>
      </c>
      <c r="J11582" t="s">
        <v>30828</v>
      </c>
    </row>
    <row r="11583" spans="1:10" ht="16" x14ac:dyDescent="0.2">
      <c r="A11583" t="s">
        <v>36831</v>
      </c>
      <c r="B11583" t="s">
        <v>36500</v>
      </c>
      <c r="C11583" t="s">
        <v>36501</v>
      </c>
      <c r="D11583">
        <v>1</v>
      </c>
      <c r="E11583" t="s">
        <v>13</v>
      </c>
      <c r="F11583" t="s">
        <v>13</v>
      </c>
      <c r="G11583" t="s">
        <v>36823</v>
      </c>
      <c r="H11583" s="3" t="s">
        <v>36832</v>
      </c>
      <c r="I11583" t="s">
        <v>4915</v>
      </c>
      <c r="J11583" t="s">
        <v>36833</v>
      </c>
    </row>
    <row r="11584" spans="1:10" ht="16" x14ac:dyDescent="0.2">
      <c r="A11584" t="s">
        <v>30824</v>
      </c>
      <c r="B11584" t="s">
        <v>35496</v>
      </c>
      <c r="C11584" t="s">
        <v>35497</v>
      </c>
      <c r="D11584">
        <v>17</v>
      </c>
      <c r="E11584" t="s">
        <v>13</v>
      </c>
      <c r="F11584" t="s">
        <v>13</v>
      </c>
      <c r="G11584" t="s">
        <v>36823</v>
      </c>
      <c r="H11584" s="3" t="s">
        <v>31035</v>
      </c>
      <c r="I11584" t="s">
        <v>62</v>
      </c>
      <c r="J11584" t="s">
        <v>30828</v>
      </c>
    </row>
    <row r="11585" spans="1:10" ht="16" x14ac:dyDescent="0.2">
      <c r="A11585" t="s">
        <v>14626</v>
      </c>
      <c r="B11585" t="s">
        <v>36834</v>
      </c>
      <c r="C11585" t="s">
        <v>36835</v>
      </c>
      <c r="D11585">
        <v>2</v>
      </c>
      <c r="E11585" t="s">
        <v>13</v>
      </c>
      <c r="F11585" t="s">
        <v>13</v>
      </c>
      <c r="G11585" t="s">
        <v>36823</v>
      </c>
      <c r="H11585" s="3" t="s">
        <v>31725</v>
      </c>
      <c r="I11585" t="s">
        <v>1725</v>
      </c>
      <c r="J11585" t="s">
        <v>14630</v>
      </c>
    </row>
    <row r="11586" spans="1:10" ht="16" x14ac:dyDescent="0.2">
      <c r="A11586" t="s">
        <v>32205</v>
      </c>
      <c r="B11586" t="s">
        <v>36836</v>
      </c>
      <c r="C11586" t="s">
        <v>36837</v>
      </c>
      <c r="D11586">
        <v>6</v>
      </c>
      <c r="E11586" t="s">
        <v>13</v>
      </c>
      <c r="F11586" t="s">
        <v>13</v>
      </c>
      <c r="G11586" t="s">
        <v>36823</v>
      </c>
      <c r="H11586" s="3" t="s">
        <v>32208</v>
      </c>
      <c r="I11586" t="s">
        <v>62</v>
      </c>
      <c r="J11586" t="s">
        <v>32209</v>
      </c>
    </row>
    <row r="11587" spans="1:10" ht="16" x14ac:dyDescent="0.2">
      <c r="A11587" t="s">
        <v>20375</v>
      </c>
      <c r="B11587" t="s">
        <v>36838</v>
      </c>
      <c r="C11587" t="s">
        <v>36839</v>
      </c>
      <c r="D11587">
        <v>1</v>
      </c>
      <c r="E11587" t="s">
        <v>13</v>
      </c>
      <c r="F11587" t="s">
        <v>13</v>
      </c>
      <c r="G11587" t="s">
        <v>36823</v>
      </c>
      <c r="H11587" s="3" t="s">
        <v>36840</v>
      </c>
      <c r="I11587" t="s">
        <v>69</v>
      </c>
      <c r="J11587" t="s">
        <v>20378</v>
      </c>
    </row>
    <row r="11588" spans="1:10" ht="16" x14ac:dyDescent="0.2">
      <c r="A11588" t="s">
        <v>7175</v>
      </c>
      <c r="B11588" t="s">
        <v>36841</v>
      </c>
      <c r="C11588" t="s">
        <v>36842</v>
      </c>
      <c r="D11588">
        <v>1</v>
      </c>
      <c r="E11588" t="s">
        <v>13</v>
      </c>
      <c r="F11588" t="s">
        <v>13</v>
      </c>
      <c r="G11588" t="s">
        <v>36823</v>
      </c>
      <c r="H11588" s="3" t="s">
        <v>36843</v>
      </c>
      <c r="I11588" t="s">
        <v>62</v>
      </c>
      <c r="J11588" t="s">
        <v>7180</v>
      </c>
    </row>
    <row r="11589" spans="1:10" ht="16" x14ac:dyDescent="0.2">
      <c r="A11589" t="s">
        <v>36844</v>
      </c>
      <c r="B11589" t="s">
        <v>35610</v>
      </c>
      <c r="C11589" t="s">
        <v>35611</v>
      </c>
      <c r="D11589">
        <v>6</v>
      </c>
      <c r="E11589" t="s">
        <v>13</v>
      </c>
      <c r="F11589" t="s">
        <v>13</v>
      </c>
      <c r="G11589" t="s">
        <v>36823</v>
      </c>
      <c r="H11589" s="3" t="s">
        <v>35928</v>
      </c>
      <c r="I11589" t="s">
        <v>856</v>
      </c>
      <c r="J11589" t="s">
        <v>36845</v>
      </c>
    </row>
    <row r="11590" spans="1:10" ht="16" x14ac:dyDescent="0.2">
      <c r="A11590" t="s">
        <v>35694</v>
      </c>
      <c r="B11590" t="s">
        <v>36846</v>
      </c>
      <c r="C11590" t="s">
        <v>36847</v>
      </c>
      <c r="D11590">
        <v>7</v>
      </c>
      <c r="E11590" t="s">
        <v>13</v>
      </c>
      <c r="F11590" t="s">
        <v>13</v>
      </c>
      <c r="G11590" t="s">
        <v>36823</v>
      </c>
      <c r="H11590" s="3" t="s">
        <v>35486</v>
      </c>
      <c r="I11590" t="s">
        <v>62</v>
      </c>
      <c r="J11590" t="s">
        <v>35695</v>
      </c>
    </row>
    <row r="11591" spans="1:10" ht="16" x14ac:dyDescent="0.2">
      <c r="A11591" t="s">
        <v>36848</v>
      </c>
      <c r="B11591" t="s">
        <v>19879</v>
      </c>
      <c r="C11591" t="s">
        <v>19880</v>
      </c>
      <c r="D11591">
        <v>2</v>
      </c>
      <c r="E11591" t="s">
        <v>13</v>
      </c>
      <c r="F11591" t="s">
        <v>13</v>
      </c>
      <c r="G11591" t="s">
        <v>36823</v>
      </c>
      <c r="H11591" s="3" t="s">
        <v>36849</v>
      </c>
      <c r="J11591" t="s">
        <v>36850</v>
      </c>
    </row>
    <row r="11592" spans="1:10" ht="16" x14ac:dyDescent="0.2">
      <c r="A11592" t="s">
        <v>36851</v>
      </c>
      <c r="B11592" t="s">
        <v>36852</v>
      </c>
      <c r="C11592" t="s">
        <v>36853</v>
      </c>
      <c r="D11592">
        <v>1</v>
      </c>
      <c r="E11592" t="s">
        <v>13</v>
      </c>
      <c r="F11592" t="s">
        <v>13</v>
      </c>
      <c r="G11592" t="s">
        <v>36823</v>
      </c>
      <c r="H11592" s="3" t="s">
        <v>36854</v>
      </c>
      <c r="I11592" t="s">
        <v>62</v>
      </c>
      <c r="J11592" t="s">
        <v>36855</v>
      </c>
    </row>
    <row r="11593" spans="1:10" ht="16" x14ac:dyDescent="0.2">
      <c r="A11593" t="s">
        <v>13621</v>
      </c>
      <c r="B11593" t="s">
        <v>36856</v>
      </c>
      <c r="C11593" t="s">
        <v>36857</v>
      </c>
      <c r="D11593">
        <v>5</v>
      </c>
      <c r="E11593" t="s">
        <v>13</v>
      </c>
      <c r="F11593" t="s">
        <v>13</v>
      </c>
      <c r="G11593" t="s">
        <v>36823</v>
      </c>
      <c r="H11593" s="3" t="s">
        <v>36858</v>
      </c>
      <c r="I11593" t="s">
        <v>1658</v>
      </c>
      <c r="J11593" t="s">
        <v>13627</v>
      </c>
    </row>
    <row r="11594" spans="1:10" ht="16" x14ac:dyDescent="0.2">
      <c r="A11594" t="s">
        <v>33330</v>
      </c>
      <c r="B11594" t="s">
        <v>8068</v>
      </c>
      <c r="C11594" t="s">
        <v>16393</v>
      </c>
      <c r="D11594">
        <v>3</v>
      </c>
      <c r="E11594" t="s">
        <v>13</v>
      </c>
      <c r="F11594" t="s">
        <v>13</v>
      </c>
      <c r="G11594" t="s">
        <v>36823</v>
      </c>
      <c r="H11594" s="3" t="s">
        <v>36859</v>
      </c>
      <c r="I11594" t="s">
        <v>62</v>
      </c>
      <c r="J11594" t="s">
        <v>33333</v>
      </c>
    </row>
    <row r="11595" spans="1:10" ht="16" x14ac:dyDescent="0.2">
      <c r="A11595" t="s">
        <v>31124</v>
      </c>
      <c r="B11595" t="s">
        <v>26220</v>
      </c>
      <c r="C11595" t="s">
        <v>36860</v>
      </c>
      <c r="D11595">
        <v>6</v>
      </c>
      <c r="E11595" t="s">
        <v>13</v>
      </c>
      <c r="F11595" t="s">
        <v>13</v>
      </c>
      <c r="G11595" t="s">
        <v>36823</v>
      </c>
      <c r="H11595" s="3" t="s">
        <v>36861</v>
      </c>
      <c r="I11595" t="s">
        <v>69</v>
      </c>
      <c r="J11595" t="s">
        <v>31128</v>
      </c>
    </row>
    <row r="11596" spans="1:10" ht="16" x14ac:dyDescent="0.2">
      <c r="A11596" t="s">
        <v>26866</v>
      </c>
      <c r="B11596" t="s">
        <v>36862</v>
      </c>
      <c r="C11596" t="s">
        <v>36863</v>
      </c>
      <c r="D11596">
        <v>4</v>
      </c>
      <c r="E11596" t="s">
        <v>13</v>
      </c>
      <c r="F11596" t="s">
        <v>13</v>
      </c>
      <c r="G11596" t="s">
        <v>36823</v>
      </c>
      <c r="H11596" s="3" t="s">
        <v>36864</v>
      </c>
      <c r="I11596" t="s">
        <v>69</v>
      </c>
      <c r="J11596" t="s">
        <v>26870</v>
      </c>
    </row>
    <row r="11597" spans="1:10" ht="16" x14ac:dyDescent="0.2">
      <c r="A11597" t="s">
        <v>36523</v>
      </c>
      <c r="B11597" t="s">
        <v>36865</v>
      </c>
      <c r="C11597" t="s">
        <v>36866</v>
      </c>
      <c r="D11597">
        <v>1</v>
      </c>
      <c r="E11597" t="s">
        <v>13</v>
      </c>
      <c r="F11597" t="s">
        <v>13</v>
      </c>
      <c r="G11597" t="s">
        <v>36823</v>
      </c>
      <c r="H11597" s="3" t="s">
        <v>36867</v>
      </c>
      <c r="I11597" t="s">
        <v>62</v>
      </c>
      <c r="J11597" t="s">
        <v>36527</v>
      </c>
    </row>
    <row r="11598" spans="1:10" ht="16" x14ac:dyDescent="0.2">
      <c r="A11598" t="s">
        <v>28905</v>
      </c>
      <c r="B11598" t="s">
        <v>36868</v>
      </c>
      <c r="C11598" t="s">
        <v>36869</v>
      </c>
      <c r="D11598">
        <v>5</v>
      </c>
      <c r="E11598" t="s">
        <v>13</v>
      </c>
      <c r="F11598" t="s">
        <v>13</v>
      </c>
      <c r="G11598" t="s">
        <v>36823</v>
      </c>
      <c r="H11598" s="3" t="s">
        <v>36870</v>
      </c>
      <c r="I11598" t="s">
        <v>817</v>
      </c>
      <c r="J11598" t="s">
        <v>28908</v>
      </c>
    </row>
    <row r="11599" spans="1:10" ht="16" x14ac:dyDescent="0.2">
      <c r="A11599" t="s">
        <v>16889</v>
      </c>
      <c r="B11599" t="s">
        <v>35203</v>
      </c>
      <c r="C11599" t="s">
        <v>35204</v>
      </c>
      <c r="D11599">
        <v>3</v>
      </c>
      <c r="E11599" t="s">
        <v>13</v>
      </c>
      <c r="F11599" t="s">
        <v>13</v>
      </c>
      <c r="G11599" t="s">
        <v>36823</v>
      </c>
      <c r="H11599" s="3" t="s">
        <v>35205</v>
      </c>
      <c r="I11599" t="s">
        <v>62</v>
      </c>
      <c r="J11599" t="s">
        <v>16892</v>
      </c>
    </row>
    <row r="11600" spans="1:10" ht="16" x14ac:dyDescent="0.2">
      <c r="A11600" t="s">
        <v>36871</v>
      </c>
      <c r="B11600" t="s">
        <v>36872</v>
      </c>
      <c r="C11600" t="s">
        <v>36873</v>
      </c>
      <c r="D11600">
        <v>1</v>
      </c>
      <c r="E11600" t="s">
        <v>13</v>
      </c>
      <c r="F11600" t="s">
        <v>13</v>
      </c>
      <c r="G11600" t="s">
        <v>36823</v>
      </c>
      <c r="H11600" s="3" t="s">
        <v>36874</v>
      </c>
      <c r="I11600" t="s">
        <v>62</v>
      </c>
      <c r="J11600" t="s">
        <v>36875</v>
      </c>
    </row>
    <row r="11601" spans="1:10" ht="16" x14ac:dyDescent="0.2">
      <c r="A11601" t="s">
        <v>27500</v>
      </c>
      <c r="B11601" t="s">
        <v>36876</v>
      </c>
      <c r="C11601" t="s">
        <v>36877</v>
      </c>
      <c r="D11601">
        <v>10</v>
      </c>
      <c r="E11601" t="s">
        <v>13</v>
      </c>
      <c r="F11601" t="s">
        <v>13</v>
      </c>
      <c r="G11601" t="s">
        <v>36823</v>
      </c>
      <c r="H11601" s="3" t="s">
        <v>33155</v>
      </c>
      <c r="I11601" t="s">
        <v>315</v>
      </c>
      <c r="J11601" t="s">
        <v>27505</v>
      </c>
    </row>
    <row r="11602" spans="1:10" ht="16" x14ac:dyDescent="0.2">
      <c r="A11602" t="s">
        <v>85</v>
      </c>
      <c r="B11602" t="s">
        <v>36878</v>
      </c>
      <c r="C11602" t="s">
        <v>36879</v>
      </c>
      <c r="D11602">
        <v>2</v>
      </c>
      <c r="E11602" t="s">
        <v>13</v>
      </c>
      <c r="F11602" t="s">
        <v>13</v>
      </c>
      <c r="G11602" t="s">
        <v>36880</v>
      </c>
      <c r="H11602" s="3" t="s">
        <v>36881</v>
      </c>
      <c r="I11602" t="s">
        <v>995</v>
      </c>
      <c r="J11602" t="s">
        <v>91</v>
      </c>
    </row>
    <row r="11603" spans="1:10" ht="16" x14ac:dyDescent="0.2">
      <c r="A11603" t="s">
        <v>36882</v>
      </c>
      <c r="B11603" t="s">
        <v>31038</v>
      </c>
      <c r="C11603" t="s">
        <v>31039</v>
      </c>
      <c r="D11603">
        <v>1</v>
      </c>
      <c r="E11603" t="s">
        <v>13</v>
      </c>
      <c r="F11603" t="s">
        <v>13</v>
      </c>
      <c r="G11603" t="s">
        <v>36880</v>
      </c>
      <c r="H11603" s="3" t="s">
        <v>31040</v>
      </c>
      <c r="I11603" t="s">
        <v>12628</v>
      </c>
      <c r="J11603" t="s">
        <v>36883</v>
      </c>
    </row>
    <row r="11604" spans="1:10" ht="16" x14ac:dyDescent="0.2">
      <c r="A11604" t="s">
        <v>36884</v>
      </c>
      <c r="B11604" t="s">
        <v>36885</v>
      </c>
      <c r="C11604" t="s">
        <v>36886</v>
      </c>
      <c r="D11604">
        <v>3</v>
      </c>
      <c r="E11604" t="s">
        <v>13</v>
      </c>
      <c r="F11604" t="s">
        <v>13</v>
      </c>
      <c r="G11604" t="s">
        <v>36880</v>
      </c>
      <c r="H11604" s="3" t="s">
        <v>36887</v>
      </c>
      <c r="I11604" t="s">
        <v>36888</v>
      </c>
      <c r="J11604" t="s">
        <v>36889</v>
      </c>
    </row>
    <row r="11605" spans="1:10" ht="16" x14ac:dyDescent="0.2">
      <c r="A11605" t="s">
        <v>32046</v>
      </c>
      <c r="B11605" t="s">
        <v>36890</v>
      </c>
      <c r="C11605" t="s">
        <v>36891</v>
      </c>
      <c r="D11605">
        <v>5</v>
      </c>
      <c r="E11605" t="s">
        <v>13</v>
      </c>
      <c r="F11605" t="s">
        <v>13</v>
      </c>
      <c r="G11605" t="s">
        <v>36880</v>
      </c>
      <c r="H11605" s="3" t="s">
        <v>36892</v>
      </c>
      <c r="I11605" t="s">
        <v>106</v>
      </c>
      <c r="J11605" t="s">
        <v>32050</v>
      </c>
    </row>
    <row r="11606" spans="1:10" ht="16" x14ac:dyDescent="0.2">
      <c r="A11606" t="s">
        <v>35555</v>
      </c>
      <c r="B11606" t="s">
        <v>36893</v>
      </c>
      <c r="C11606" t="s">
        <v>36894</v>
      </c>
      <c r="D11606">
        <v>8</v>
      </c>
      <c r="E11606" t="s">
        <v>13</v>
      </c>
      <c r="F11606" t="s">
        <v>13</v>
      </c>
      <c r="G11606" t="s">
        <v>36880</v>
      </c>
      <c r="H11606" s="3" t="s">
        <v>36895</v>
      </c>
      <c r="I11606" t="s">
        <v>62</v>
      </c>
      <c r="J11606" t="s">
        <v>35559</v>
      </c>
    </row>
    <row r="11607" spans="1:10" ht="16" x14ac:dyDescent="0.2">
      <c r="A11607" t="s">
        <v>36896</v>
      </c>
      <c r="B11607" t="s">
        <v>36897</v>
      </c>
      <c r="C11607" t="s">
        <v>36898</v>
      </c>
      <c r="D11607">
        <v>2</v>
      </c>
      <c r="E11607" t="s">
        <v>13</v>
      </c>
      <c r="F11607" t="s">
        <v>13</v>
      </c>
      <c r="G11607" t="s">
        <v>36880</v>
      </c>
      <c r="H11607" s="3" t="s">
        <v>34076</v>
      </c>
      <c r="I11607" t="s">
        <v>1725</v>
      </c>
      <c r="J11607" t="s">
        <v>36899</v>
      </c>
    </row>
    <row r="11608" spans="1:10" ht="16" x14ac:dyDescent="0.2">
      <c r="A11608" t="s">
        <v>36900</v>
      </c>
      <c r="B11608" t="s">
        <v>36901</v>
      </c>
      <c r="C11608" t="s">
        <v>36902</v>
      </c>
      <c r="D11608">
        <v>1</v>
      </c>
      <c r="E11608" t="s">
        <v>13</v>
      </c>
      <c r="F11608" t="s">
        <v>13</v>
      </c>
      <c r="G11608" t="s">
        <v>36880</v>
      </c>
      <c r="H11608" s="3" t="s">
        <v>36903</v>
      </c>
      <c r="I11608" t="s">
        <v>1489</v>
      </c>
      <c r="J11608" t="s">
        <v>36904</v>
      </c>
    </row>
    <row r="11609" spans="1:10" ht="16" x14ac:dyDescent="0.2">
      <c r="A11609" t="s">
        <v>33013</v>
      </c>
      <c r="B11609" t="s">
        <v>36905</v>
      </c>
      <c r="C11609" t="s">
        <v>36906</v>
      </c>
      <c r="D11609">
        <v>1</v>
      </c>
      <c r="E11609" t="s">
        <v>13</v>
      </c>
      <c r="F11609" t="s">
        <v>13</v>
      </c>
      <c r="G11609" t="s">
        <v>36880</v>
      </c>
      <c r="H11609" s="3" t="s">
        <v>36907</v>
      </c>
      <c r="I11609" t="s">
        <v>3979</v>
      </c>
      <c r="J11609" t="s">
        <v>33017</v>
      </c>
    </row>
    <row r="11610" spans="1:10" ht="16" x14ac:dyDescent="0.2">
      <c r="A11610" t="s">
        <v>36908</v>
      </c>
      <c r="B11610" t="s">
        <v>36909</v>
      </c>
      <c r="C11610" t="s">
        <v>36910</v>
      </c>
      <c r="D11610">
        <v>1</v>
      </c>
      <c r="E11610" t="s">
        <v>13</v>
      </c>
      <c r="F11610" t="s">
        <v>13</v>
      </c>
      <c r="G11610" t="s">
        <v>36880</v>
      </c>
      <c r="H11610" s="3" t="s">
        <v>36911</v>
      </c>
      <c r="I11610" t="s">
        <v>36912</v>
      </c>
      <c r="J11610" t="s">
        <v>36913</v>
      </c>
    </row>
    <row r="11611" spans="1:10" ht="16" x14ac:dyDescent="0.2">
      <c r="A11611" t="s">
        <v>36914</v>
      </c>
      <c r="B11611" t="s">
        <v>34275</v>
      </c>
      <c r="C11611" t="s">
        <v>34276</v>
      </c>
      <c r="D11611">
        <v>3</v>
      </c>
      <c r="E11611" t="s">
        <v>13</v>
      </c>
      <c r="F11611" t="s">
        <v>13</v>
      </c>
      <c r="G11611" t="s">
        <v>36880</v>
      </c>
      <c r="H11611" s="3" t="s">
        <v>34277</v>
      </c>
      <c r="I11611" t="s">
        <v>7872</v>
      </c>
      <c r="J11611" t="s">
        <v>36915</v>
      </c>
    </row>
    <row r="11612" spans="1:10" ht="16" x14ac:dyDescent="0.2">
      <c r="A11612" t="s">
        <v>32399</v>
      </c>
      <c r="B11612" t="s">
        <v>36313</v>
      </c>
      <c r="C11612" t="s">
        <v>36314</v>
      </c>
      <c r="D11612">
        <v>1</v>
      </c>
      <c r="E11612" t="s">
        <v>13</v>
      </c>
      <c r="F11612" t="s">
        <v>13</v>
      </c>
      <c r="G11612" t="s">
        <v>36880</v>
      </c>
      <c r="H11612" s="3" t="s">
        <v>32402</v>
      </c>
      <c r="I11612" t="s">
        <v>106</v>
      </c>
      <c r="J11612" t="s">
        <v>32403</v>
      </c>
    </row>
    <row r="11613" spans="1:10" ht="16" x14ac:dyDescent="0.2">
      <c r="A11613" t="s">
        <v>36916</v>
      </c>
      <c r="B11613" t="s">
        <v>36917</v>
      </c>
      <c r="C11613" t="s">
        <v>36918</v>
      </c>
      <c r="D11613">
        <v>1</v>
      </c>
      <c r="E11613" t="s">
        <v>13</v>
      </c>
      <c r="F11613" t="s">
        <v>13</v>
      </c>
      <c r="G11613" t="s">
        <v>36880</v>
      </c>
      <c r="H11613" s="3" t="s">
        <v>36919</v>
      </c>
      <c r="I11613" t="s">
        <v>62</v>
      </c>
      <c r="J11613" t="s">
        <v>36920</v>
      </c>
    </row>
    <row r="11614" spans="1:10" ht="16" x14ac:dyDescent="0.2">
      <c r="A11614" t="s">
        <v>30879</v>
      </c>
      <c r="B11614" t="s">
        <v>32648</v>
      </c>
      <c r="C11614" t="s">
        <v>32649</v>
      </c>
      <c r="D11614">
        <v>2</v>
      </c>
      <c r="E11614" t="s">
        <v>13</v>
      </c>
      <c r="F11614" t="s">
        <v>13</v>
      </c>
      <c r="G11614" t="s">
        <v>36880</v>
      </c>
      <c r="H11614" s="3" t="s">
        <v>30882</v>
      </c>
      <c r="I11614" t="s">
        <v>547</v>
      </c>
      <c r="J11614" t="s">
        <v>30883</v>
      </c>
    </row>
    <row r="11615" spans="1:10" ht="16" x14ac:dyDescent="0.2">
      <c r="A11615" t="s">
        <v>1097</v>
      </c>
      <c r="B11615" t="s">
        <v>36921</v>
      </c>
      <c r="C11615" t="s">
        <v>36922</v>
      </c>
      <c r="D11615">
        <v>2</v>
      </c>
      <c r="E11615" t="s">
        <v>13</v>
      </c>
      <c r="F11615" t="s">
        <v>13</v>
      </c>
      <c r="G11615" t="s">
        <v>36880</v>
      </c>
      <c r="H11615" s="3" t="s">
        <v>36791</v>
      </c>
      <c r="I11615" t="s">
        <v>390</v>
      </c>
      <c r="J11615" t="s">
        <v>1099</v>
      </c>
    </row>
    <row r="11616" spans="1:10" ht="16" x14ac:dyDescent="0.2">
      <c r="A11616" t="s">
        <v>32046</v>
      </c>
      <c r="B11616" t="s">
        <v>36923</v>
      </c>
      <c r="C11616" t="s">
        <v>36924</v>
      </c>
      <c r="D11616">
        <v>4</v>
      </c>
      <c r="E11616" t="s">
        <v>13</v>
      </c>
      <c r="F11616" t="s">
        <v>13</v>
      </c>
      <c r="G11616" t="s">
        <v>36880</v>
      </c>
      <c r="H11616" s="3" t="s">
        <v>36892</v>
      </c>
      <c r="I11616" t="s">
        <v>106</v>
      </c>
      <c r="J11616" t="s">
        <v>32050</v>
      </c>
    </row>
    <row r="11617" spans="1:10" ht="16" x14ac:dyDescent="0.2">
      <c r="A11617" t="s">
        <v>36925</v>
      </c>
      <c r="B11617" t="s">
        <v>33003</v>
      </c>
      <c r="C11617" t="s">
        <v>33004</v>
      </c>
      <c r="D11617">
        <v>3</v>
      </c>
      <c r="E11617" t="s">
        <v>13</v>
      </c>
      <c r="F11617" t="s">
        <v>13</v>
      </c>
      <c r="G11617" t="s">
        <v>36880</v>
      </c>
      <c r="H11617" s="3" t="s">
        <v>36926</v>
      </c>
      <c r="I11617" t="s">
        <v>7872</v>
      </c>
      <c r="J11617" t="s">
        <v>36927</v>
      </c>
    </row>
    <row r="11618" spans="1:10" ht="16" x14ac:dyDescent="0.2">
      <c r="A11618" t="s">
        <v>36928</v>
      </c>
      <c r="B11618" t="s">
        <v>36929</v>
      </c>
      <c r="C11618" t="s">
        <v>36930</v>
      </c>
      <c r="D11618">
        <v>1</v>
      </c>
      <c r="E11618" t="s">
        <v>13</v>
      </c>
      <c r="F11618" t="s">
        <v>13</v>
      </c>
      <c r="G11618" t="s">
        <v>36880</v>
      </c>
      <c r="H11618" s="3" t="s">
        <v>36931</v>
      </c>
      <c r="I11618" t="s">
        <v>62</v>
      </c>
      <c r="J11618" t="s">
        <v>36932</v>
      </c>
    </row>
    <row r="11619" spans="1:10" ht="16" x14ac:dyDescent="0.2">
      <c r="A11619" t="s">
        <v>31433</v>
      </c>
      <c r="B11619" t="s">
        <v>36933</v>
      </c>
      <c r="C11619" t="s">
        <v>36934</v>
      </c>
      <c r="D11619">
        <v>12</v>
      </c>
      <c r="E11619" t="s">
        <v>13</v>
      </c>
      <c r="F11619" t="s">
        <v>13</v>
      </c>
      <c r="G11619" t="s">
        <v>36880</v>
      </c>
      <c r="H11619" s="3" t="s">
        <v>31436</v>
      </c>
      <c r="I11619" t="s">
        <v>106</v>
      </c>
      <c r="J11619" t="s">
        <v>31437</v>
      </c>
    </row>
    <row r="11620" spans="1:10" ht="16" x14ac:dyDescent="0.2">
      <c r="A11620" t="s">
        <v>31283</v>
      </c>
      <c r="B11620" t="s">
        <v>13845</v>
      </c>
      <c r="C11620" t="s">
        <v>13846</v>
      </c>
      <c r="D11620">
        <v>5</v>
      </c>
      <c r="E11620" t="s">
        <v>13</v>
      </c>
      <c r="F11620" t="s">
        <v>13</v>
      </c>
      <c r="G11620" t="s">
        <v>36935</v>
      </c>
      <c r="H11620" s="3" t="s">
        <v>31285</v>
      </c>
      <c r="I11620" t="s">
        <v>62</v>
      </c>
      <c r="J11620" t="s">
        <v>31286</v>
      </c>
    </row>
    <row r="11621" spans="1:10" ht="16" x14ac:dyDescent="0.2">
      <c r="A11621" t="s">
        <v>35007</v>
      </c>
      <c r="B11621" t="s">
        <v>36936</v>
      </c>
      <c r="C11621" t="s">
        <v>36937</v>
      </c>
      <c r="D11621">
        <v>4</v>
      </c>
      <c r="E11621" t="s">
        <v>13</v>
      </c>
      <c r="F11621" t="s">
        <v>13</v>
      </c>
      <c r="G11621" t="s">
        <v>36935</v>
      </c>
      <c r="H11621" s="3" t="s">
        <v>35205</v>
      </c>
      <c r="I11621" t="s">
        <v>62</v>
      </c>
      <c r="J11621" t="s">
        <v>35008</v>
      </c>
    </row>
    <row r="11622" spans="1:10" ht="16" x14ac:dyDescent="0.2">
      <c r="A11622" t="s">
        <v>10530</v>
      </c>
      <c r="B11622" t="s">
        <v>36938</v>
      </c>
      <c r="C11622" t="s">
        <v>36939</v>
      </c>
      <c r="D11622">
        <v>7</v>
      </c>
      <c r="E11622" t="s">
        <v>13</v>
      </c>
      <c r="F11622" t="s">
        <v>13</v>
      </c>
      <c r="G11622" t="s">
        <v>36940</v>
      </c>
      <c r="H11622" s="3" t="s">
        <v>36941</v>
      </c>
      <c r="I11622" t="s">
        <v>824</v>
      </c>
      <c r="J11622" t="s">
        <v>10532</v>
      </c>
    </row>
    <row r="11623" spans="1:10" ht="16" x14ac:dyDescent="0.2">
      <c r="A11623" t="s">
        <v>20149</v>
      </c>
      <c r="B11623" t="s">
        <v>36942</v>
      </c>
      <c r="C11623" t="s">
        <v>36943</v>
      </c>
      <c r="D11623">
        <v>2</v>
      </c>
      <c r="E11623" t="s">
        <v>13</v>
      </c>
      <c r="F11623" t="s">
        <v>13</v>
      </c>
      <c r="G11623" t="s">
        <v>36940</v>
      </c>
      <c r="H11623" s="3" t="s">
        <v>36944</v>
      </c>
      <c r="I11623" t="s">
        <v>62</v>
      </c>
      <c r="J11623" t="s">
        <v>20150</v>
      </c>
    </row>
    <row r="11624" spans="1:10" ht="16" x14ac:dyDescent="0.2">
      <c r="A11624" t="s">
        <v>32833</v>
      </c>
      <c r="B11624" t="s">
        <v>36945</v>
      </c>
      <c r="C11624" t="s">
        <v>36946</v>
      </c>
      <c r="D11624">
        <v>1</v>
      </c>
      <c r="E11624" t="s">
        <v>13</v>
      </c>
      <c r="F11624" t="s">
        <v>13</v>
      </c>
      <c r="G11624" t="s">
        <v>36940</v>
      </c>
      <c r="H11624" s="3" t="s">
        <v>32341</v>
      </c>
      <c r="I11624" t="s">
        <v>106</v>
      </c>
      <c r="J11624" t="s">
        <v>32836</v>
      </c>
    </row>
    <row r="11625" spans="1:10" ht="16" x14ac:dyDescent="0.2">
      <c r="A11625" t="s">
        <v>33816</v>
      </c>
      <c r="B11625" t="s">
        <v>36878</v>
      </c>
      <c r="C11625" t="s">
        <v>36879</v>
      </c>
      <c r="D11625">
        <v>2</v>
      </c>
      <c r="E11625" t="s">
        <v>13</v>
      </c>
      <c r="F11625" t="s">
        <v>13</v>
      </c>
      <c r="G11625" t="s">
        <v>36940</v>
      </c>
      <c r="H11625" s="3" t="s">
        <v>33819</v>
      </c>
      <c r="I11625" t="s">
        <v>995</v>
      </c>
      <c r="J11625" t="s">
        <v>33820</v>
      </c>
    </row>
    <row r="11626" spans="1:10" ht="16" x14ac:dyDescent="0.2">
      <c r="A11626" t="s">
        <v>36947</v>
      </c>
      <c r="B11626" t="s">
        <v>36948</v>
      </c>
      <c r="C11626" t="s">
        <v>36949</v>
      </c>
      <c r="D11626">
        <v>1</v>
      </c>
      <c r="E11626" t="s">
        <v>13</v>
      </c>
      <c r="F11626" t="s">
        <v>13</v>
      </c>
      <c r="G11626" t="s">
        <v>36940</v>
      </c>
      <c r="H11626" s="3" t="s">
        <v>36950</v>
      </c>
      <c r="I11626" t="s">
        <v>1658</v>
      </c>
      <c r="J11626" t="s">
        <v>36951</v>
      </c>
    </row>
    <row r="11627" spans="1:10" ht="16" x14ac:dyDescent="0.2">
      <c r="A11627" t="s">
        <v>36952</v>
      </c>
      <c r="B11627" t="s">
        <v>33641</v>
      </c>
      <c r="C11627" t="s">
        <v>33642</v>
      </c>
      <c r="D11627">
        <v>1</v>
      </c>
      <c r="E11627" t="s">
        <v>13</v>
      </c>
      <c r="F11627" t="s">
        <v>13</v>
      </c>
      <c r="G11627" t="s">
        <v>36940</v>
      </c>
      <c r="H11627" s="3" t="s">
        <v>33643</v>
      </c>
      <c r="I11627" t="s">
        <v>62</v>
      </c>
      <c r="J11627" t="s">
        <v>36953</v>
      </c>
    </row>
    <row r="11628" spans="1:10" ht="16" x14ac:dyDescent="0.2">
      <c r="A11628" t="s">
        <v>13656</v>
      </c>
      <c r="B11628" t="s">
        <v>36954</v>
      </c>
      <c r="C11628" t="s">
        <v>36955</v>
      </c>
      <c r="D11628">
        <v>3</v>
      </c>
      <c r="E11628" t="s">
        <v>13</v>
      </c>
      <c r="F11628" t="s">
        <v>13</v>
      </c>
      <c r="G11628" t="s">
        <v>36940</v>
      </c>
      <c r="H11628" s="3" t="s">
        <v>31700</v>
      </c>
      <c r="I11628" t="s">
        <v>315</v>
      </c>
      <c r="J11628" t="s">
        <v>13661</v>
      </c>
    </row>
    <row r="11629" spans="1:10" ht="16" x14ac:dyDescent="0.2">
      <c r="A11629" t="s">
        <v>31538</v>
      </c>
      <c r="B11629" t="s">
        <v>36956</v>
      </c>
      <c r="C11629" t="s">
        <v>36957</v>
      </c>
      <c r="D11629">
        <v>1</v>
      </c>
      <c r="E11629" t="s">
        <v>13</v>
      </c>
      <c r="F11629" t="s">
        <v>13</v>
      </c>
      <c r="G11629" t="s">
        <v>36940</v>
      </c>
      <c r="H11629" s="3" t="s">
        <v>36958</v>
      </c>
      <c r="I11629" t="s">
        <v>390</v>
      </c>
      <c r="J11629" t="s">
        <v>31541</v>
      </c>
    </row>
    <row r="11630" spans="1:10" ht="16" x14ac:dyDescent="0.2">
      <c r="A11630" t="s">
        <v>31751</v>
      </c>
      <c r="B11630" t="s">
        <v>36959</v>
      </c>
      <c r="C11630" t="s">
        <v>36960</v>
      </c>
      <c r="D11630">
        <v>2</v>
      </c>
      <c r="E11630" t="s">
        <v>13</v>
      </c>
      <c r="F11630" t="s">
        <v>13</v>
      </c>
      <c r="G11630" t="s">
        <v>36940</v>
      </c>
      <c r="H11630" s="3" t="s">
        <v>31754</v>
      </c>
      <c r="I11630" t="s">
        <v>2813</v>
      </c>
      <c r="J11630" t="s">
        <v>31755</v>
      </c>
    </row>
    <row r="11631" spans="1:10" ht="16" x14ac:dyDescent="0.2">
      <c r="A11631" t="s">
        <v>1952</v>
      </c>
      <c r="B11631" t="s">
        <v>36961</v>
      </c>
      <c r="C11631" t="s">
        <v>36962</v>
      </c>
      <c r="D11631">
        <v>5</v>
      </c>
      <c r="E11631" t="s">
        <v>13</v>
      </c>
      <c r="F11631" t="s">
        <v>13</v>
      </c>
      <c r="G11631" t="s">
        <v>36940</v>
      </c>
      <c r="H11631" s="3" t="s">
        <v>35529</v>
      </c>
      <c r="I11631" t="s">
        <v>918</v>
      </c>
      <c r="J11631" t="s">
        <v>1957</v>
      </c>
    </row>
    <row r="11632" spans="1:10" ht="16" x14ac:dyDescent="0.2">
      <c r="A11632" t="s">
        <v>33204</v>
      </c>
      <c r="B11632" t="s">
        <v>36945</v>
      </c>
      <c r="C11632" t="s">
        <v>36946</v>
      </c>
      <c r="D11632">
        <v>2</v>
      </c>
      <c r="E11632" t="s">
        <v>13</v>
      </c>
      <c r="F11632" t="s">
        <v>13</v>
      </c>
      <c r="G11632" t="s">
        <v>36940</v>
      </c>
      <c r="H11632" s="3" t="s">
        <v>32341</v>
      </c>
      <c r="I11632" t="s">
        <v>106</v>
      </c>
      <c r="J11632" t="s">
        <v>33207</v>
      </c>
    </row>
    <row r="11633" spans="1:10" ht="16" x14ac:dyDescent="0.2">
      <c r="A11633" t="s">
        <v>2740</v>
      </c>
      <c r="B11633" t="s">
        <v>36963</v>
      </c>
      <c r="C11633" t="s">
        <v>36964</v>
      </c>
      <c r="D11633">
        <v>3</v>
      </c>
      <c r="E11633" t="s">
        <v>13</v>
      </c>
      <c r="F11633" t="s">
        <v>11861</v>
      </c>
      <c r="G11633" t="s">
        <v>36940</v>
      </c>
      <c r="H11633" s="3" t="s">
        <v>36965</v>
      </c>
      <c r="I11633" t="s">
        <v>404</v>
      </c>
      <c r="J11633" t="s">
        <v>2742</v>
      </c>
    </row>
    <row r="11634" spans="1:10" ht="16" x14ac:dyDescent="0.2">
      <c r="A11634" t="s">
        <v>35299</v>
      </c>
      <c r="B11634" t="s">
        <v>36966</v>
      </c>
      <c r="C11634" t="s">
        <v>36967</v>
      </c>
      <c r="D11634">
        <v>2</v>
      </c>
      <c r="E11634" t="s">
        <v>13</v>
      </c>
      <c r="F11634" t="s">
        <v>13</v>
      </c>
      <c r="G11634" t="s">
        <v>36940</v>
      </c>
      <c r="H11634" s="3" t="s">
        <v>35308</v>
      </c>
      <c r="I11634" t="s">
        <v>4915</v>
      </c>
      <c r="J11634" t="s">
        <v>35303</v>
      </c>
    </row>
    <row r="11635" spans="1:10" ht="16" x14ac:dyDescent="0.2">
      <c r="A11635" t="s">
        <v>36968</v>
      </c>
      <c r="B11635" t="s">
        <v>36969</v>
      </c>
      <c r="C11635" t="s">
        <v>36970</v>
      </c>
      <c r="D11635">
        <v>2</v>
      </c>
      <c r="E11635" t="s">
        <v>13</v>
      </c>
      <c r="F11635" t="s">
        <v>13</v>
      </c>
      <c r="G11635" t="s">
        <v>36940</v>
      </c>
      <c r="H11635" s="3" t="s">
        <v>36971</v>
      </c>
      <c r="I11635" t="s">
        <v>19692</v>
      </c>
      <c r="J11635" t="s">
        <v>36972</v>
      </c>
    </row>
    <row r="11636" spans="1:10" ht="16" x14ac:dyDescent="0.2">
      <c r="A11636" t="s">
        <v>30760</v>
      </c>
      <c r="B11636" t="s">
        <v>36973</v>
      </c>
      <c r="C11636" t="s">
        <v>36974</v>
      </c>
      <c r="D11636">
        <v>3</v>
      </c>
      <c r="E11636" t="s">
        <v>13</v>
      </c>
      <c r="F11636" t="s">
        <v>13</v>
      </c>
      <c r="G11636" t="s">
        <v>36940</v>
      </c>
      <c r="H11636" s="3" t="s">
        <v>32503</v>
      </c>
      <c r="I11636" t="s">
        <v>292</v>
      </c>
      <c r="J11636" t="s">
        <v>30765</v>
      </c>
    </row>
    <row r="11637" spans="1:10" ht="16" x14ac:dyDescent="0.2">
      <c r="A11637" t="s">
        <v>28685</v>
      </c>
      <c r="B11637" t="s">
        <v>36975</v>
      </c>
      <c r="C11637" t="s">
        <v>36976</v>
      </c>
      <c r="D11637">
        <v>2</v>
      </c>
      <c r="E11637" t="s">
        <v>13</v>
      </c>
      <c r="F11637" t="s">
        <v>13</v>
      </c>
      <c r="G11637" t="s">
        <v>36940</v>
      </c>
      <c r="H11637" s="3" t="s">
        <v>36977</v>
      </c>
      <c r="I11637" t="s">
        <v>3979</v>
      </c>
      <c r="J11637" t="s">
        <v>28690</v>
      </c>
    </row>
    <row r="11638" spans="1:10" ht="16" x14ac:dyDescent="0.2">
      <c r="A11638" t="s">
        <v>25955</v>
      </c>
      <c r="B11638" t="s">
        <v>36978</v>
      </c>
      <c r="C11638" t="s">
        <v>36979</v>
      </c>
      <c r="D11638">
        <v>1</v>
      </c>
      <c r="E11638" t="s">
        <v>13</v>
      </c>
      <c r="F11638" t="s">
        <v>13</v>
      </c>
      <c r="G11638" t="s">
        <v>36980</v>
      </c>
      <c r="H11638" s="3" t="s">
        <v>34076</v>
      </c>
      <c r="I11638" t="s">
        <v>1725</v>
      </c>
      <c r="J11638" t="s">
        <v>25959</v>
      </c>
    </row>
    <row r="11639" spans="1:10" ht="16" x14ac:dyDescent="0.2">
      <c r="A11639" t="s">
        <v>15978</v>
      </c>
      <c r="B11639" t="s">
        <v>31840</v>
      </c>
      <c r="C11639" t="s">
        <v>31841</v>
      </c>
      <c r="D11639">
        <v>2</v>
      </c>
      <c r="E11639" t="s">
        <v>13</v>
      </c>
      <c r="F11639" t="s">
        <v>13</v>
      </c>
      <c r="G11639" t="s">
        <v>36980</v>
      </c>
      <c r="H11639" s="3" t="s">
        <v>35445</v>
      </c>
      <c r="I11639" t="s">
        <v>62</v>
      </c>
      <c r="J11639" t="s">
        <v>15983</v>
      </c>
    </row>
    <row r="11640" spans="1:10" ht="16" x14ac:dyDescent="0.2">
      <c r="A11640" t="s">
        <v>33834</v>
      </c>
      <c r="B11640" t="s">
        <v>36981</v>
      </c>
      <c r="C11640" t="s">
        <v>36982</v>
      </c>
      <c r="D11640">
        <v>2</v>
      </c>
      <c r="E11640" t="s">
        <v>13</v>
      </c>
      <c r="F11640" t="s">
        <v>13</v>
      </c>
      <c r="G11640" t="s">
        <v>36983</v>
      </c>
      <c r="H11640" s="3" t="s">
        <v>33713</v>
      </c>
      <c r="I11640" t="s">
        <v>856</v>
      </c>
      <c r="J11640" t="s">
        <v>33838</v>
      </c>
    </row>
    <row r="11641" spans="1:10" ht="16" x14ac:dyDescent="0.2">
      <c r="A11641" t="s">
        <v>36984</v>
      </c>
      <c r="B11641" t="s">
        <v>36985</v>
      </c>
      <c r="C11641" t="s">
        <v>36986</v>
      </c>
      <c r="D11641">
        <v>1</v>
      </c>
      <c r="E11641" t="s">
        <v>13</v>
      </c>
      <c r="F11641" t="s">
        <v>13</v>
      </c>
      <c r="G11641" t="s">
        <v>36983</v>
      </c>
      <c r="H11641" s="3" t="s">
        <v>36987</v>
      </c>
      <c r="I11641" t="s">
        <v>62</v>
      </c>
      <c r="J11641" t="s">
        <v>36988</v>
      </c>
    </row>
    <row r="11642" spans="1:10" ht="16" x14ac:dyDescent="0.2">
      <c r="A11642" t="s">
        <v>14923</v>
      </c>
      <c r="B11642" t="s">
        <v>2011</v>
      </c>
      <c r="C11642" t="s">
        <v>36989</v>
      </c>
      <c r="D11642">
        <v>2</v>
      </c>
      <c r="E11642" t="s">
        <v>13</v>
      </c>
      <c r="F11642" t="s">
        <v>13</v>
      </c>
      <c r="G11642" t="s">
        <v>36983</v>
      </c>
      <c r="H11642" s="3" t="s">
        <v>36990</v>
      </c>
      <c r="I11642" t="s">
        <v>69</v>
      </c>
      <c r="J11642" t="s">
        <v>14928</v>
      </c>
    </row>
    <row r="11643" spans="1:10" ht="16" x14ac:dyDescent="0.2">
      <c r="A11643" t="s">
        <v>14299</v>
      </c>
      <c r="B11643" t="s">
        <v>11712</v>
      </c>
      <c r="C11643" t="s">
        <v>11713</v>
      </c>
      <c r="D11643">
        <v>5</v>
      </c>
      <c r="E11643" t="s">
        <v>13</v>
      </c>
      <c r="F11643" t="s">
        <v>13</v>
      </c>
      <c r="G11643" t="s">
        <v>36983</v>
      </c>
      <c r="H11643" s="3" t="s">
        <v>33604</v>
      </c>
      <c r="I11643" t="s">
        <v>62</v>
      </c>
      <c r="J11643" t="s">
        <v>14304</v>
      </c>
    </row>
    <row r="11644" spans="1:10" ht="16" x14ac:dyDescent="0.2">
      <c r="A11644" t="s">
        <v>210</v>
      </c>
      <c r="B11644" t="s">
        <v>36991</v>
      </c>
      <c r="C11644" t="s">
        <v>36992</v>
      </c>
      <c r="D11644">
        <v>2</v>
      </c>
      <c r="E11644" t="s">
        <v>13</v>
      </c>
      <c r="F11644" t="s">
        <v>13</v>
      </c>
      <c r="G11644" t="s">
        <v>36983</v>
      </c>
      <c r="H11644" s="3" t="s">
        <v>36828</v>
      </c>
      <c r="I11644" t="s">
        <v>215</v>
      </c>
      <c r="J11644" t="s">
        <v>216</v>
      </c>
    </row>
    <row r="11645" spans="1:10" ht="16" x14ac:dyDescent="0.2">
      <c r="A11645" t="s">
        <v>286</v>
      </c>
      <c r="B11645" t="s">
        <v>36993</v>
      </c>
      <c r="C11645" t="s">
        <v>36994</v>
      </c>
      <c r="D11645">
        <v>3</v>
      </c>
      <c r="E11645" t="s">
        <v>13</v>
      </c>
      <c r="F11645" t="s">
        <v>13</v>
      </c>
      <c r="G11645" t="s">
        <v>36983</v>
      </c>
      <c r="H11645" s="3" t="s">
        <v>36995</v>
      </c>
      <c r="I11645" t="s">
        <v>292</v>
      </c>
      <c r="J11645" t="s">
        <v>293</v>
      </c>
    </row>
    <row r="11646" spans="1:10" ht="16" x14ac:dyDescent="0.2">
      <c r="A11646" t="s">
        <v>20532</v>
      </c>
      <c r="B11646" t="s">
        <v>10258</v>
      </c>
      <c r="C11646" t="s">
        <v>36996</v>
      </c>
      <c r="D11646">
        <v>1</v>
      </c>
      <c r="E11646" t="s">
        <v>13</v>
      </c>
      <c r="F11646" t="s">
        <v>13</v>
      </c>
      <c r="G11646" t="s">
        <v>36983</v>
      </c>
      <c r="H11646" s="3" t="s">
        <v>36997</v>
      </c>
      <c r="I11646" t="s">
        <v>69</v>
      </c>
      <c r="J11646" t="s">
        <v>20537</v>
      </c>
    </row>
    <row r="11647" spans="1:10" ht="16" x14ac:dyDescent="0.2">
      <c r="A11647" t="s">
        <v>33905</v>
      </c>
      <c r="B11647" t="s">
        <v>36998</v>
      </c>
      <c r="C11647" t="s">
        <v>36999</v>
      </c>
      <c r="D11647">
        <v>2</v>
      </c>
      <c r="E11647" t="s">
        <v>13</v>
      </c>
      <c r="F11647" t="s">
        <v>13</v>
      </c>
      <c r="G11647" t="s">
        <v>36983</v>
      </c>
      <c r="H11647" s="3" t="s">
        <v>37000</v>
      </c>
      <c r="I11647" t="s">
        <v>5804</v>
      </c>
      <c r="J11647" t="s">
        <v>33906</v>
      </c>
    </row>
    <row r="11648" spans="1:10" ht="16" x14ac:dyDescent="0.2">
      <c r="A11648" t="s">
        <v>7192</v>
      </c>
      <c r="B11648" t="s">
        <v>37001</v>
      </c>
      <c r="C11648" t="s">
        <v>37002</v>
      </c>
      <c r="D11648">
        <v>5</v>
      </c>
      <c r="E11648" t="s">
        <v>13</v>
      </c>
      <c r="F11648" t="s">
        <v>13</v>
      </c>
      <c r="G11648" t="s">
        <v>36983</v>
      </c>
      <c r="H11648" s="3" t="s">
        <v>37003</v>
      </c>
      <c r="I11648" t="s">
        <v>126</v>
      </c>
      <c r="J11648" t="s">
        <v>7195</v>
      </c>
    </row>
    <row r="11649" spans="1:10" ht="16" x14ac:dyDescent="0.2">
      <c r="A11649" t="s">
        <v>37004</v>
      </c>
      <c r="B11649" t="s">
        <v>37005</v>
      </c>
      <c r="C11649" t="s">
        <v>37006</v>
      </c>
      <c r="D11649">
        <v>2</v>
      </c>
      <c r="E11649" t="s">
        <v>13</v>
      </c>
      <c r="F11649" t="s">
        <v>13</v>
      </c>
      <c r="G11649" t="s">
        <v>36983</v>
      </c>
      <c r="H11649" s="3" t="s">
        <v>37007</v>
      </c>
      <c r="I11649" t="s">
        <v>404</v>
      </c>
      <c r="J11649" t="s">
        <v>37008</v>
      </c>
    </row>
    <row r="11650" spans="1:10" ht="16" x14ac:dyDescent="0.2">
      <c r="A11650" t="s">
        <v>12629</v>
      </c>
      <c r="B11650" t="s">
        <v>37009</v>
      </c>
      <c r="C11650" t="s">
        <v>37010</v>
      </c>
      <c r="D11650">
        <v>5</v>
      </c>
      <c r="E11650" t="s">
        <v>13</v>
      </c>
      <c r="F11650" t="s">
        <v>13</v>
      </c>
      <c r="G11650" t="s">
        <v>36983</v>
      </c>
      <c r="H11650" s="3" t="s">
        <v>34076</v>
      </c>
      <c r="I11650" t="s">
        <v>1725</v>
      </c>
      <c r="J11650" t="s">
        <v>12634</v>
      </c>
    </row>
    <row r="11651" spans="1:10" ht="16" x14ac:dyDescent="0.2">
      <c r="A11651" t="s">
        <v>32674</v>
      </c>
      <c r="B11651" t="s">
        <v>32879</v>
      </c>
      <c r="C11651" t="s">
        <v>32880</v>
      </c>
      <c r="D11651">
        <v>2</v>
      </c>
      <c r="E11651" t="s">
        <v>13</v>
      </c>
      <c r="F11651" t="s">
        <v>13</v>
      </c>
      <c r="G11651" t="s">
        <v>36983</v>
      </c>
      <c r="H11651" s="3" t="s">
        <v>32677</v>
      </c>
      <c r="I11651" t="s">
        <v>1725</v>
      </c>
      <c r="J11651" t="s">
        <v>32678</v>
      </c>
    </row>
    <row r="11652" spans="1:10" ht="16" x14ac:dyDescent="0.2">
      <c r="A11652" t="s">
        <v>37011</v>
      </c>
      <c r="B11652" t="s">
        <v>37012</v>
      </c>
      <c r="C11652" t="s">
        <v>37013</v>
      </c>
      <c r="D11652">
        <v>1</v>
      </c>
      <c r="E11652" t="s">
        <v>13</v>
      </c>
      <c r="F11652" t="s">
        <v>13</v>
      </c>
      <c r="G11652" t="s">
        <v>36983</v>
      </c>
      <c r="H11652" s="3" t="s">
        <v>37014</v>
      </c>
      <c r="I11652" t="s">
        <v>995</v>
      </c>
      <c r="J11652" t="s">
        <v>37015</v>
      </c>
    </row>
    <row r="11653" spans="1:10" ht="16" x14ac:dyDescent="0.2">
      <c r="A11653" t="s">
        <v>27984</v>
      </c>
      <c r="B11653" t="s">
        <v>31053</v>
      </c>
      <c r="C11653" t="s">
        <v>31054</v>
      </c>
      <c r="D11653">
        <v>11</v>
      </c>
      <c r="E11653" t="s">
        <v>13</v>
      </c>
      <c r="F11653" t="s">
        <v>13</v>
      </c>
      <c r="G11653" t="s">
        <v>36983</v>
      </c>
      <c r="H11653" s="3" t="s">
        <v>31055</v>
      </c>
      <c r="I11653" t="s">
        <v>824</v>
      </c>
      <c r="J11653" t="s">
        <v>27988</v>
      </c>
    </row>
    <row r="11654" spans="1:10" ht="16" x14ac:dyDescent="0.2">
      <c r="A11654" t="s">
        <v>34963</v>
      </c>
      <c r="B11654" t="s">
        <v>37016</v>
      </c>
      <c r="C11654" t="s">
        <v>37017</v>
      </c>
      <c r="D11654">
        <v>1</v>
      </c>
      <c r="E11654" t="s">
        <v>13</v>
      </c>
      <c r="F11654" t="s">
        <v>13</v>
      </c>
      <c r="G11654" t="s">
        <v>36983</v>
      </c>
      <c r="H11654" s="3" t="s">
        <v>37018</v>
      </c>
      <c r="I11654" t="s">
        <v>62</v>
      </c>
      <c r="J11654" t="s">
        <v>34966</v>
      </c>
    </row>
    <row r="11655" spans="1:10" ht="16" x14ac:dyDescent="0.2">
      <c r="A11655" t="s">
        <v>34976</v>
      </c>
      <c r="B11655" t="s">
        <v>37019</v>
      </c>
      <c r="C11655" t="s">
        <v>37020</v>
      </c>
      <c r="D11655">
        <v>1</v>
      </c>
      <c r="E11655" t="s">
        <v>13</v>
      </c>
      <c r="F11655" t="s">
        <v>13</v>
      </c>
      <c r="G11655" t="s">
        <v>36983</v>
      </c>
      <c r="H11655" s="3" t="s">
        <v>34979</v>
      </c>
      <c r="I11655" t="s">
        <v>315</v>
      </c>
      <c r="J11655" t="s">
        <v>34980</v>
      </c>
    </row>
    <row r="11656" spans="1:10" ht="16" x14ac:dyDescent="0.2">
      <c r="A11656" t="s">
        <v>9939</v>
      </c>
      <c r="B11656" t="s">
        <v>7767</v>
      </c>
      <c r="C11656" t="s">
        <v>7768</v>
      </c>
      <c r="D11656">
        <v>4</v>
      </c>
      <c r="E11656" t="s">
        <v>13</v>
      </c>
      <c r="F11656" t="s">
        <v>13</v>
      </c>
      <c r="G11656" t="s">
        <v>36983</v>
      </c>
      <c r="H11656" s="3" t="s">
        <v>37021</v>
      </c>
      <c r="I11656" t="s">
        <v>62</v>
      </c>
      <c r="J11656" t="s">
        <v>9940</v>
      </c>
    </row>
    <row r="11657" spans="1:10" ht="16" x14ac:dyDescent="0.2">
      <c r="A11657" t="s">
        <v>32196</v>
      </c>
      <c r="B11657" t="s">
        <v>37022</v>
      </c>
      <c r="C11657" t="s">
        <v>37023</v>
      </c>
      <c r="D11657">
        <v>2</v>
      </c>
      <c r="E11657" t="s">
        <v>13</v>
      </c>
      <c r="F11657" t="s">
        <v>13</v>
      </c>
      <c r="G11657" t="s">
        <v>36983</v>
      </c>
      <c r="H11657" s="3" t="s">
        <v>32199</v>
      </c>
      <c r="I11657" t="s">
        <v>106</v>
      </c>
      <c r="J11657" t="s">
        <v>32200</v>
      </c>
    </row>
    <row r="11658" spans="1:10" ht="16" x14ac:dyDescent="0.2">
      <c r="A11658" t="s">
        <v>33382</v>
      </c>
      <c r="B11658" t="s">
        <v>37024</v>
      </c>
      <c r="C11658" t="s">
        <v>37025</v>
      </c>
      <c r="D11658">
        <v>5</v>
      </c>
      <c r="E11658" t="s">
        <v>13</v>
      </c>
      <c r="F11658" t="s">
        <v>13</v>
      </c>
      <c r="G11658" t="s">
        <v>36983</v>
      </c>
      <c r="H11658" s="3" t="s">
        <v>33385</v>
      </c>
      <c r="I11658" t="s">
        <v>106</v>
      </c>
      <c r="J11658" t="s">
        <v>33386</v>
      </c>
    </row>
    <row r="11659" spans="1:10" ht="16" x14ac:dyDescent="0.2">
      <c r="A11659" t="s">
        <v>33725</v>
      </c>
      <c r="B11659" t="s">
        <v>37026</v>
      </c>
      <c r="C11659" t="s">
        <v>37027</v>
      </c>
      <c r="D11659">
        <v>1</v>
      </c>
      <c r="E11659" t="s">
        <v>13</v>
      </c>
      <c r="F11659" t="s">
        <v>13</v>
      </c>
      <c r="G11659" t="s">
        <v>36983</v>
      </c>
      <c r="H11659" s="3" t="s">
        <v>33732</v>
      </c>
      <c r="I11659" t="s">
        <v>62</v>
      </c>
      <c r="J11659" t="s">
        <v>33729</v>
      </c>
    </row>
    <row r="11660" spans="1:10" ht="16" x14ac:dyDescent="0.2">
      <c r="A11660" t="s">
        <v>5985</v>
      </c>
      <c r="B11660" t="s">
        <v>36938</v>
      </c>
      <c r="C11660" t="s">
        <v>36939</v>
      </c>
      <c r="D11660">
        <v>11</v>
      </c>
      <c r="E11660" t="s">
        <v>13</v>
      </c>
      <c r="F11660" t="s">
        <v>13</v>
      </c>
      <c r="G11660" t="s">
        <v>37028</v>
      </c>
      <c r="H11660" s="3" t="s">
        <v>36941</v>
      </c>
      <c r="I11660" t="s">
        <v>824</v>
      </c>
      <c r="J11660" t="s">
        <v>5990</v>
      </c>
    </row>
    <row r="11661" spans="1:10" ht="16" x14ac:dyDescent="0.2">
      <c r="A11661" t="s">
        <v>7305</v>
      </c>
      <c r="B11661" t="s">
        <v>37029</v>
      </c>
      <c r="C11661" t="s">
        <v>37030</v>
      </c>
      <c r="D11661">
        <v>4</v>
      </c>
      <c r="E11661" t="s">
        <v>13</v>
      </c>
      <c r="F11661" t="s">
        <v>13</v>
      </c>
      <c r="G11661" t="s">
        <v>37028</v>
      </c>
      <c r="H11661" s="3" t="s">
        <v>34187</v>
      </c>
      <c r="I11661" t="s">
        <v>62</v>
      </c>
      <c r="J11661" t="s">
        <v>7310</v>
      </c>
    </row>
    <row r="11662" spans="1:10" ht="16" x14ac:dyDescent="0.2">
      <c r="A11662" t="s">
        <v>6246</v>
      </c>
      <c r="B11662" t="s">
        <v>37031</v>
      </c>
      <c r="C11662" t="s">
        <v>37032</v>
      </c>
      <c r="D11662">
        <v>8</v>
      </c>
      <c r="E11662" t="s">
        <v>13</v>
      </c>
      <c r="F11662" t="s">
        <v>13</v>
      </c>
      <c r="G11662" t="s">
        <v>37028</v>
      </c>
      <c r="H11662" s="3" t="s">
        <v>37033</v>
      </c>
      <c r="I11662" t="s">
        <v>106</v>
      </c>
      <c r="J11662" t="s">
        <v>6249</v>
      </c>
    </row>
    <row r="11663" spans="1:10" ht="16" x14ac:dyDescent="0.2">
      <c r="A11663" t="s">
        <v>36047</v>
      </c>
      <c r="B11663" t="s">
        <v>7792</v>
      </c>
      <c r="C11663" t="s">
        <v>7793</v>
      </c>
      <c r="D11663">
        <v>5</v>
      </c>
      <c r="E11663" t="s">
        <v>13</v>
      </c>
      <c r="F11663" t="s">
        <v>13</v>
      </c>
      <c r="G11663" t="s">
        <v>37028</v>
      </c>
      <c r="H11663" s="3" t="s">
        <v>31463</v>
      </c>
      <c r="I11663" t="s">
        <v>62</v>
      </c>
      <c r="J11663" t="s">
        <v>36050</v>
      </c>
    </row>
    <row r="11664" spans="1:10" ht="16" x14ac:dyDescent="0.2">
      <c r="A11664" t="s">
        <v>5922</v>
      </c>
      <c r="B11664" t="s">
        <v>37034</v>
      </c>
      <c r="C11664" t="s">
        <v>37035</v>
      </c>
      <c r="D11664">
        <v>8</v>
      </c>
      <c r="E11664" t="s">
        <v>13</v>
      </c>
      <c r="F11664" t="s">
        <v>13</v>
      </c>
      <c r="G11664" t="s">
        <v>37036</v>
      </c>
      <c r="H11664" s="3" t="s">
        <v>37037</v>
      </c>
      <c r="I11664" t="s">
        <v>62</v>
      </c>
      <c r="J11664" t="s">
        <v>5926</v>
      </c>
    </row>
    <row r="11665" spans="1:10" ht="16" x14ac:dyDescent="0.2">
      <c r="A11665" t="s">
        <v>32882</v>
      </c>
      <c r="B11665" t="s">
        <v>31380</v>
      </c>
      <c r="C11665" t="s">
        <v>31381</v>
      </c>
      <c r="D11665">
        <v>3</v>
      </c>
      <c r="E11665" t="s">
        <v>13</v>
      </c>
      <c r="F11665" t="s">
        <v>13</v>
      </c>
      <c r="G11665" t="s">
        <v>37036</v>
      </c>
      <c r="H11665" s="3" t="s">
        <v>31382</v>
      </c>
      <c r="I11665" t="s">
        <v>1725</v>
      </c>
      <c r="J11665" t="s">
        <v>32885</v>
      </c>
    </row>
    <row r="11666" spans="1:10" ht="16" x14ac:dyDescent="0.2">
      <c r="A11666" t="s">
        <v>37038</v>
      </c>
      <c r="B11666" t="s">
        <v>36878</v>
      </c>
      <c r="C11666" t="s">
        <v>36879</v>
      </c>
      <c r="D11666">
        <v>1</v>
      </c>
      <c r="E11666" t="s">
        <v>13</v>
      </c>
      <c r="F11666" t="s">
        <v>13</v>
      </c>
      <c r="G11666" t="s">
        <v>37036</v>
      </c>
      <c r="H11666" s="3" t="s">
        <v>36881</v>
      </c>
      <c r="I11666" t="s">
        <v>995</v>
      </c>
      <c r="J11666" t="s">
        <v>37039</v>
      </c>
    </row>
    <row r="11667" spans="1:10" ht="16" x14ac:dyDescent="0.2">
      <c r="A11667" t="s">
        <v>33197</v>
      </c>
      <c r="B11667" t="s">
        <v>37040</v>
      </c>
      <c r="C11667" t="s">
        <v>37041</v>
      </c>
      <c r="D11667">
        <v>1</v>
      </c>
      <c r="E11667" t="s">
        <v>13</v>
      </c>
      <c r="F11667" t="s">
        <v>13</v>
      </c>
      <c r="G11667" t="s">
        <v>37036</v>
      </c>
      <c r="H11667" s="3" t="s">
        <v>33200</v>
      </c>
      <c r="I11667" t="s">
        <v>106</v>
      </c>
      <c r="J11667" t="s">
        <v>33201</v>
      </c>
    </row>
    <row r="11668" spans="1:10" ht="16" x14ac:dyDescent="0.2">
      <c r="A11668" t="s">
        <v>34124</v>
      </c>
      <c r="B11668" t="s">
        <v>37042</v>
      </c>
      <c r="C11668" t="s">
        <v>37043</v>
      </c>
      <c r="D11668">
        <v>2</v>
      </c>
      <c r="E11668" t="s">
        <v>13</v>
      </c>
      <c r="F11668" t="s">
        <v>13</v>
      </c>
      <c r="G11668" t="s">
        <v>37036</v>
      </c>
      <c r="H11668" s="3" t="s">
        <v>33819</v>
      </c>
      <c r="I11668" t="s">
        <v>995</v>
      </c>
      <c r="J11668" t="s">
        <v>34127</v>
      </c>
    </row>
    <row r="11669" spans="1:10" ht="16" x14ac:dyDescent="0.2">
      <c r="A11669" t="s">
        <v>37044</v>
      </c>
      <c r="B11669" t="s">
        <v>22732</v>
      </c>
      <c r="C11669" t="s">
        <v>36435</v>
      </c>
      <c r="D11669">
        <v>1</v>
      </c>
      <c r="E11669" t="s">
        <v>13</v>
      </c>
      <c r="F11669" t="s">
        <v>13</v>
      </c>
      <c r="G11669" t="s">
        <v>37045</v>
      </c>
      <c r="H11669" s="3" t="s">
        <v>36436</v>
      </c>
      <c r="I11669" t="s">
        <v>15501</v>
      </c>
      <c r="J11669" t="s">
        <v>37046</v>
      </c>
    </row>
    <row r="11670" spans="1:10" ht="16" x14ac:dyDescent="0.2">
      <c r="A11670" t="s">
        <v>10598</v>
      </c>
      <c r="B11670" t="s">
        <v>37047</v>
      </c>
      <c r="C11670" t="s">
        <v>37048</v>
      </c>
      <c r="D11670">
        <v>4</v>
      </c>
      <c r="E11670" t="s">
        <v>13</v>
      </c>
      <c r="F11670" t="s">
        <v>13</v>
      </c>
      <c r="G11670" t="s">
        <v>37045</v>
      </c>
      <c r="H11670" s="3" t="s">
        <v>37049</v>
      </c>
      <c r="I11670" t="s">
        <v>62</v>
      </c>
      <c r="J11670" t="s">
        <v>10602</v>
      </c>
    </row>
    <row r="11671" spans="1:10" ht="16" x14ac:dyDescent="0.2">
      <c r="A11671" t="s">
        <v>24007</v>
      </c>
      <c r="B11671" t="s">
        <v>37050</v>
      </c>
      <c r="C11671" t="s">
        <v>37051</v>
      </c>
      <c r="D11671">
        <v>2</v>
      </c>
      <c r="E11671" t="s">
        <v>13</v>
      </c>
      <c r="F11671" t="s">
        <v>13</v>
      </c>
      <c r="G11671" t="s">
        <v>37045</v>
      </c>
      <c r="H11671" s="3" t="s">
        <v>37052</v>
      </c>
      <c r="I11671" t="s">
        <v>90</v>
      </c>
      <c r="J11671" t="s">
        <v>24011</v>
      </c>
    </row>
    <row r="11672" spans="1:10" ht="16" x14ac:dyDescent="0.2">
      <c r="A11672" t="s">
        <v>37053</v>
      </c>
      <c r="B11672" t="s">
        <v>35375</v>
      </c>
      <c r="C11672" t="s">
        <v>35376</v>
      </c>
      <c r="D11672">
        <v>3</v>
      </c>
      <c r="E11672" t="s">
        <v>13</v>
      </c>
      <c r="F11672" t="s">
        <v>13</v>
      </c>
      <c r="G11672" t="s">
        <v>37045</v>
      </c>
      <c r="H11672" s="3" t="s">
        <v>37054</v>
      </c>
      <c r="I11672" t="s">
        <v>62</v>
      </c>
      <c r="J11672" t="s">
        <v>37055</v>
      </c>
    </row>
    <row r="11673" spans="1:10" ht="16" x14ac:dyDescent="0.2">
      <c r="A11673" t="s">
        <v>8121</v>
      </c>
      <c r="B11673" t="s">
        <v>37056</v>
      </c>
      <c r="C11673" t="s">
        <v>37057</v>
      </c>
      <c r="D11673">
        <v>7</v>
      </c>
      <c r="E11673" t="s">
        <v>13</v>
      </c>
      <c r="F11673" t="s">
        <v>13</v>
      </c>
      <c r="G11673" t="s">
        <v>37045</v>
      </c>
      <c r="H11673" s="3" t="s">
        <v>37058</v>
      </c>
      <c r="I11673" t="s">
        <v>524</v>
      </c>
      <c r="J11673" t="s">
        <v>8126</v>
      </c>
    </row>
    <row r="11674" spans="1:10" ht="32" x14ac:dyDescent="0.2">
      <c r="A11674" t="s">
        <v>743</v>
      </c>
      <c r="B11674" t="s">
        <v>37059</v>
      </c>
      <c r="C11674" t="s">
        <v>37060</v>
      </c>
      <c r="D11674">
        <v>5</v>
      </c>
      <c r="E11674" t="s">
        <v>13</v>
      </c>
      <c r="F11674" t="s">
        <v>13</v>
      </c>
      <c r="G11674" t="s">
        <v>37045</v>
      </c>
      <c r="H11674" s="3" t="s">
        <v>32266</v>
      </c>
      <c r="I11674" t="s">
        <v>524</v>
      </c>
      <c r="J11674" t="s">
        <v>748</v>
      </c>
    </row>
    <row r="11675" spans="1:10" ht="16" x14ac:dyDescent="0.2">
      <c r="A11675" t="s">
        <v>37061</v>
      </c>
      <c r="B11675" t="s">
        <v>37062</v>
      </c>
      <c r="C11675" t="s">
        <v>37063</v>
      </c>
      <c r="D11675">
        <v>3</v>
      </c>
      <c r="E11675" t="s">
        <v>13</v>
      </c>
      <c r="F11675" t="s">
        <v>13</v>
      </c>
      <c r="G11675" t="s">
        <v>37045</v>
      </c>
      <c r="H11675" s="3" t="s">
        <v>37064</v>
      </c>
      <c r="I11675" t="s">
        <v>62</v>
      </c>
      <c r="J11675" t="s">
        <v>37065</v>
      </c>
    </row>
    <row r="11676" spans="1:10" ht="16" x14ac:dyDescent="0.2">
      <c r="A11676" t="s">
        <v>36896</v>
      </c>
      <c r="B11676" t="s">
        <v>37066</v>
      </c>
      <c r="C11676" t="s">
        <v>37067</v>
      </c>
      <c r="D11676">
        <v>1</v>
      </c>
      <c r="E11676" t="s">
        <v>13</v>
      </c>
      <c r="F11676" t="s">
        <v>13</v>
      </c>
      <c r="G11676" t="s">
        <v>37045</v>
      </c>
      <c r="H11676" s="3" t="s">
        <v>34076</v>
      </c>
      <c r="I11676" t="s">
        <v>1725</v>
      </c>
      <c r="J11676" t="s">
        <v>36899</v>
      </c>
    </row>
    <row r="11677" spans="1:10" ht="16" x14ac:dyDescent="0.2">
      <c r="A11677" t="s">
        <v>10566</v>
      </c>
      <c r="B11677" t="s">
        <v>31490</v>
      </c>
      <c r="C11677" t="s">
        <v>31491</v>
      </c>
      <c r="D11677">
        <v>4</v>
      </c>
      <c r="E11677" t="s">
        <v>13</v>
      </c>
      <c r="F11677" t="s">
        <v>13</v>
      </c>
      <c r="G11677" t="s">
        <v>37045</v>
      </c>
      <c r="H11677" s="3" t="s">
        <v>31492</v>
      </c>
      <c r="I11677" t="s">
        <v>337</v>
      </c>
      <c r="J11677" t="s">
        <v>10568</v>
      </c>
    </row>
    <row r="11678" spans="1:10" ht="16" x14ac:dyDescent="0.2">
      <c r="A11678" t="s">
        <v>29003</v>
      </c>
      <c r="B11678" t="s">
        <v>37068</v>
      </c>
      <c r="C11678" t="s">
        <v>37069</v>
      </c>
      <c r="D11678">
        <v>1</v>
      </c>
      <c r="E11678" t="s">
        <v>13</v>
      </c>
      <c r="F11678" t="s">
        <v>13</v>
      </c>
      <c r="G11678" t="s">
        <v>37045</v>
      </c>
      <c r="H11678" s="3" t="s">
        <v>37070</v>
      </c>
      <c r="I11678" t="s">
        <v>62</v>
      </c>
      <c r="J11678" t="s">
        <v>29008</v>
      </c>
    </row>
    <row r="11679" spans="1:10" ht="32" x14ac:dyDescent="0.2">
      <c r="A11679" t="s">
        <v>12637</v>
      </c>
      <c r="B11679" t="s">
        <v>37071</v>
      </c>
      <c r="C11679" t="s">
        <v>37072</v>
      </c>
      <c r="D11679">
        <v>6</v>
      </c>
      <c r="E11679" t="s">
        <v>13</v>
      </c>
      <c r="F11679" t="s">
        <v>13</v>
      </c>
      <c r="G11679" t="s">
        <v>37045</v>
      </c>
      <c r="H11679" s="3" t="s">
        <v>37073</v>
      </c>
      <c r="I11679" t="s">
        <v>315</v>
      </c>
      <c r="J11679" t="s">
        <v>12642</v>
      </c>
    </row>
    <row r="11680" spans="1:10" ht="16" x14ac:dyDescent="0.2">
      <c r="A11680" t="s">
        <v>37074</v>
      </c>
      <c r="B11680" t="s">
        <v>37075</v>
      </c>
      <c r="C11680" t="s">
        <v>37076</v>
      </c>
      <c r="D11680">
        <v>1</v>
      </c>
      <c r="E11680" t="s">
        <v>13</v>
      </c>
      <c r="F11680" t="s">
        <v>13</v>
      </c>
      <c r="G11680" t="s">
        <v>37045</v>
      </c>
      <c r="H11680" s="3" t="s">
        <v>37077</v>
      </c>
      <c r="I11680" t="s">
        <v>3979</v>
      </c>
      <c r="J11680" t="s">
        <v>37078</v>
      </c>
    </row>
    <row r="11681" spans="1:10" ht="16" x14ac:dyDescent="0.2">
      <c r="A11681" t="s">
        <v>35910</v>
      </c>
      <c r="B11681" t="s">
        <v>31284</v>
      </c>
      <c r="C11681" t="s">
        <v>31027</v>
      </c>
      <c r="D11681">
        <v>2</v>
      </c>
      <c r="E11681" t="s">
        <v>13</v>
      </c>
      <c r="F11681" t="s">
        <v>13</v>
      </c>
      <c r="G11681" t="s">
        <v>37045</v>
      </c>
      <c r="H11681" s="3" t="s">
        <v>31285</v>
      </c>
      <c r="I11681" t="s">
        <v>62</v>
      </c>
      <c r="J11681" t="s">
        <v>35911</v>
      </c>
    </row>
    <row r="11682" spans="1:10" ht="16" x14ac:dyDescent="0.2">
      <c r="A11682" t="s">
        <v>37079</v>
      </c>
      <c r="B11682" t="s">
        <v>37080</v>
      </c>
      <c r="C11682" t="s">
        <v>37081</v>
      </c>
      <c r="D11682">
        <v>2</v>
      </c>
      <c r="E11682" t="s">
        <v>13</v>
      </c>
      <c r="F11682" t="s">
        <v>13</v>
      </c>
      <c r="G11682" t="s">
        <v>37045</v>
      </c>
      <c r="H11682" s="3" t="s">
        <v>37082</v>
      </c>
      <c r="I11682" t="s">
        <v>3711</v>
      </c>
      <c r="J11682" t="s">
        <v>37083</v>
      </c>
    </row>
    <row r="11683" spans="1:10" ht="16" x14ac:dyDescent="0.2">
      <c r="A11683" t="s">
        <v>37084</v>
      </c>
      <c r="B11683" t="s">
        <v>30804</v>
      </c>
      <c r="C11683" t="s">
        <v>30805</v>
      </c>
      <c r="D11683">
        <v>4</v>
      </c>
      <c r="E11683" t="s">
        <v>13</v>
      </c>
      <c r="F11683" t="s">
        <v>13</v>
      </c>
      <c r="G11683" t="s">
        <v>37045</v>
      </c>
      <c r="H11683" s="3" t="s">
        <v>34025</v>
      </c>
      <c r="I11683" t="s">
        <v>62</v>
      </c>
      <c r="J11683" t="s">
        <v>37085</v>
      </c>
    </row>
    <row r="11684" spans="1:10" ht="16" x14ac:dyDescent="0.2">
      <c r="A11684" t="s">
        <v>37086</v>
      </c>
      <c r="B11684" t="s">
        <v>36838</v>
      </c>
      <c r="C11684" t="s">
        <v>36839</v>
      </c>
      <c r="D11684">
        <v>1</v>
      </c>
      <c r="E11684" t="s">
        <v>13</v>
      </c>
      <c r="F11684" t="s">
        <v>13</v>
      </c>
      <c r="G11684" t="s">
        <v>37045</v>
      </c>
      <c r="H11684" s="3" t="s">
        <v>37087</v>
      </c>
      <c r="I11684" t="s">
        <v>69</v>
      </c>
      <c r="J11684" t="s">
        <v>37088</v>
      </c>
    </row>
    <row r="11685" spans="1:10" ht="16" x14ac:dyDescent="0.2">
      <c r="A11685" t="s">
        <v>37089</v>
      </c>
      <c r="B11685" t="s">
        <v>37090</v>
      </c>
      <c r="C11685" t="s">
        <v>37091</v>
      </c>
      <c r="D11685">
        <v>2</v>
      </c>
      <c r="E11685" t="s">
        <v>13</v>
      </c>
      <c r="F11685" t="s">
        <v>13</v>
      </c>
      <c r="G11685" t="s">
        <v>37045</v>
      </c>
      <c r="H11685" s="3" t="s">
        <v>33819</v>
      </c>
      <c r="I11685" t="s">
        <v>995</v>
      </c>
      <c r="J11685" t="s">
        <v>37092</v>
      </c>
    </row>
    <row r="11686" spans="1:10" ht="16" x14ac:dyDescent="0.2">
      <c r="A11686" t="s">
        <v>37093</v>
      </c>
      <c r="B11686" t="s">
        <v>37094</v>
      </c>
      <c r="C11686" t="s">
        <v>37095</v>
      </c>
      <c r="D11686">
        <v>1</v>
      </c>
      <c r="E11686" t="s">
        <v>13</v>
      </c>
      <c r="F11686" t="s">
        <v>13</v>
      </c>
      <c r="G11686" t="s">
        <v>37045</v>
      </c>
      <c r="H11686" s="3" t="s">
        <v>37096</v>
      </c>
      <c r="I11686" t="s">
        <v>856</v>
      </c>
      <c r="J11686" t="s">
        <v>37097</v>
      </c>
    </row>
    <row r="11687" spans="1:10" ht="16" x14ac:dyDescent="0.2">
      <c r="A11687" t="s">
        <v>34392</v>
      </c>
      <c r="B11687" t="s">
        <v>37098</v>
      </c>
      <c r="C11687" t="s">
        <v>37099</v>
      </c>
      <c r="D11687">
        <v>2</v>
      </c>
      <c r="E11687" t="s">
        <v>13</v>
      </c>
      <c r="F11687" t="s">
        <v>13</v>
      </c>
      <c r="G11687" t="s">
        <v>37045</v>
      </c>
      <c r="H11687" s="3" t="s">
        <v>34395</v>
      </c>
      <c r="I11687" t="s">
        <v>62</v>
      </c>
      <c r="J11687" t="s">
        <v>34396</v>
      </c>
    </row>
    <row r="11688" spans="1:10" ht="16" x14ac:dyDescent="0.2">
      <c r="A11688" t="s">
        <v>164</v>
      </c>
      <c r="B11688" t="s">
        <v>30937</v>
      </c>
      <c r="C11688" t="s">
        <v>30938</v>
      </c>
      <c r="D11688">
        <v>1</v>
      </c>
      <c r="E11688" t="s">
        <v>13</v>
      </c>
      <c r="F11688" t="s">
        <v>13</v>
      </c>
      <c r="G11688" t="s">
        <v>37045</v>
      </c>
      <c r="H11688" s="3" t="s">
        <v>33011</v>
      </c>
      <c r="I11688" t="s">
        <v>146</v>
      </c>
      <c r="J11688" t="s">
        <v>165</v>
      </c>
    </row>
    <row r="11689" spans="1:10" ht="16" x14ac:dyDescent="0.2">
      <c r="A11689" t="s">
        <v>1671</v>
      </c>
      <c r="B11689" t="s">
        <v>37100</v>
      </c>
      <c r="C11689" t="s">
        <v>37101</v>
      </c>
      <c r="D11689">
        <v>2</v>
      </c>
      <c r="E11689" t="s">
        <v>13</v>
      </c>
      <c r="F11689" t="s">
        <v>13</v>
      </c>
      <c r="G11689" t="s">
        <v>37045</v>
      </c>
      <c r="H11689" s="3" t="s">
        <v>37102</v>
      </c>
      <c r="I11689" t="s">
        <v>1676</v>
      </c>
      <c r="J11689" t="s">
        <v>1677</v>
      </c>
    </row>
    <row r="11690" spans="1:10" ht="16" x14ac:dyDescent="0.2">
      <c r="A11690" t="s">
        <v>7192</v>
      </c>
      <c r="B11690" t="s">
        <v>37103</v>
      </c>
      <c r="C11690" t="s">
        <v>37104</v>
      </c>
      <c r="D11690">
        <v>4</v>
      </c>
      <c r="E11690" t="s">
        <v>13</v>
      </c>
      <c r="F11690" t="s">
        <v>13</v>
      </c>
      <c r="G11690" t="s">
        <v>37045</v>
      </c>
      <c r="H11690" s="3" t="s">
        <v>37003</v>
      </c>
      <c r="I11690" t="s">
        <v>126</v>
      </c>
      <c r="J11690" t="s">
        <v>7195</v>
      </c>
    </row>
    <row r="11691" spans="1:10" ht="16" x14ac:dyDescent="0.2">
      <c r="A11691" t="s">
        <v>37105</v>
      </c>
      <c r="B11691" t="s">
        <v>2666</v>
      </c>
      <c r="C11691" t="s">
        <v>37106</v>
      </c>
      <c r="D11691">
        <v>1</v>
      </c>
      <c r="E11691" t="s">
        <v>13</v>
      </c>
      <c r="F11691" t="s">
        <v>13</v>
      </c>
      <c r="G11691" t="s">
        <v>37045</v>
      </c>
      <c r="H11691" s="3" t="s">
        <v>37107</v>
      </c>
      <c r="I11691" t="s">
        <v>547</v>
      </c>
      <c r="J11691" t="s">
        <v>37108</v>
      </c>
    </row>
    <row r="11692" spans="1:10" ht="16" x14ac:dyDescent="0.2">
      <c r="A11692" t="s">
        <v>37109</v>
      </c>
      <c r="B11692" t="s">
        <v>37110</v>
      </c>
      <c r="C11692" t="s">
        <v>37111</v>
      </c>
      <c r="D11692">
        <v>1</v>
      </c>
      <c r="E11692" t="s">
        <v>13</v>
      </c>
      <c r="F11692" t="s">
        <v>13</v>
      </c>
      <c r="G11692" t="s">
        <v>37045</v>
      </c>
      <c r="H11692" s="3" t="s">
        <v>37112</v>
      </c>
      <c r="I11692" t="s">
        <v>315</v>
      </c>
      <c r="J11692" t="s">
        <v>37113</v>
      </c>
    </row>
    <row r="11693" spans="1:10" ht="16" x14ac:dyDescent="0.2">
      <c r="A11693" t="s">
        <v>156</v>
      </c>
      <c r="B11693" t="s">
        <v>37114</v>
      </c>
      <c r="C11693" t="s">
        <v>37115</v>
      </c>
      <c r="D11693">
        <v>10</v>
      </c>
      <c r="E11693" t="s">
        <v>13</v>
      </c>
      <c r="F11693" t="s">
        <v>13</v>
      </c>
      <c r="G11693" t="s">
        <v>37045</v>
      </c>
      <c r="H11693" s="3" t="s">
        <v>30951</v>
      </c>
      <c r="I11693" t="s">
        <v>404</v>
      </c>
      <c r="J11693" t="s">
        <v>157</v>
      </c>
    </row>
    <row r="11694" spans="1:10" ht="16" x14ac:dyDescent="0.2">
      <c r="A11694" t="s">
        <v>37105</v>
      </c>
      <c r="B11694" t="s">
        <v>19115</v>
      </c>
      <c r="C11694" t="s">
        <v>37116</v>
      </c>
      <c r="D11694">
        <v>2</v>
      </c>
      <c r="E11694" t="s">
        <v>13</v>
      </c>
      <c r="F11694" t="s">
        <v>13</v>
      </c>
      <c r="G11694" t="s">
        <v>37045</v>
      </c>
      <c r="H11694" s="3" t="s">
        <v>37107</v>
      </c>
      <c r="I11694" t="s">
        <v>547</v>
      </c>
      <c r="J11694" t="s">
        <v>37108</v>
      </c>
    </row>
    <row r="11695" spans="1:10" ht="16" x14ac:dyDescent="0.2">
      <c r="A11695" t="s">
        <v>31966</v>
      </c>
      <c r="B11695" t="s">
        <v>37117</v>
      </c>
      <c r="C11695" t="s">
        <v>37118</v>
      </c>
      <c r="D11695">
        <v>7</v>
      </c>
      <c r="E11695" t="s">
        <v>13</v>
      </c>
      <c r="F11695" t="s">
        <v>13</v>
      </c>
      <c r="G11695" t="s">
        <v>37045</v>
      </c>
      <c r="H11695" s="3" t="s">
        <v>31969</v>
      </c>
      <c r="I11695" t="s">
        <v>62</v>
      </c>
      <c r="J11695" t="s">
        <v>31970</v>
      </c>
    </row>
    <row r="11696" spans="1:10" ht="16" x14ac:dyDescent="0.2">
      <c r="A11696" t="s">
        <v>37119</v>
      </c>
      <c r="B11696" t="s">
        <v>37120</v>
      </c>
      <c r="C11696" t="s">
        <v>37121</v>
      </c>
      <c r="D11696">
        <v>3</v>
      </c>
      <c r="E11696" t="s">
        <v>13</v>
      </c>
      <c r="F11696" t="s">
        <v>13</v>
      </c>
      <c r="G11696" t="s">
        <v>37045</v>
      </c>
      <c r="H11696" s="3" t="s">
        <v>37122</v>
      </c>
      <c r="I11696" t="s">
        <v>1658</v>
      </c>
      <c r="J11696" t="s">
        <v>37123</v>
      </c>
    </row>
    <row r="11697" spans="1:10" ht="16" x14ac:dyDescent="0.2">
      <c r="A11697" t="s">
        <v>35017</v>
      </c>
      <c r="B11697" t="s">
        <v>37124</v>
      </c>
      <c r="C11697" t="s">
        <v>37125</v>
      </c>
      <c r="D11697">
        <v>1</v>
      </c>
      <c r="E11697" t="s">
        <v>13</v>
      </c>
      <c r="F11697" t="s">
        <v>13</v>
      </c>
      <c r="G11697" t="s">
        <v>37045</v>
      </c>
      <c r="H11697" s="3" t="s">
        <v>37126</v>
      </c>
      <c r="I11697" t="s">
        <v>126</v>
      </c>
      <c r="J11697" t="s">
        <v>35020</v>
      </c>
    </row>
    <row r="11698" spans="1:10" ht="16" x14ac:dyDescent="0.2">
      <c r="A11698" t="s">
        <v>34312</v>
      </c>
      <c r="B11698" t="s">
        <v>30937</v>
      </c>
      <c r="C11698" t="s">
        <v>30938</v>
      </c>
      <c r="D11698">
        <v>1</v>
      </c>
      <c r="E11698" t="s">
        <v>13</v>
      </c>
      <c r="F11698" t="s">
        <v>13</v>
      </c>
      <c r="G11698" t="s">
        <v>37045</v>
      </c>
      <c r="H11698" s="3" t="s">
        <v>34315</v>
      </c>
      <c r="I11698" t="s">
        <v>146</v>
      </c>
      <c r="J11698" t="s">
        <v>34316</v>
      </c>
    </row>
    <row r="11699" spans="1:10" ht="16" x14ac:dyDescent="0.2">
      <c r="A11699" t="s">
        <v>29049</v>
      </c>
      <c r="B11699" t="s">
        <v>37127</v>
      </c>
      <c r="C11699" t="s">
        <v>37128</v>
      </c>
      <c r="D11699">
        <v>2</v>
      </c>
      <c r="E11699" t="s">
        <v>13</v>
      </c>
      <c r="F11699" t="s">
        <v>13</v>
      </c>
      <c r="G11699" t="s">
        <v>37045</v>
      </c>
      <c r="H11699" s="3" t="s">
        <v>37129</v>
      </c>
      <c r="I11699" t="s">
        <v>126</v>
      </c>
      <c r="J11699" t="s">
        <v>29054</v>
      </c>
    </row>
    <row r="11700" spans="1:10" ht="16" x14ac:dyDescent="0.2">
      <c r="A11700" t="s">
        <v>32094</v>
      </c>
      <c r="B11700" t="s">
        <v>37130</v>
      </c>
      <c r="C11700" t="s">
        <v>37131</v>
      </c>
      <c r="D11700">
        <v>5</v>
      </c>
      <c r="E11700" t="s">
        <v>13</v>
      </c>
      <c r="F11700" t="s">
        <v>13</v>
      </c>
      <c r="G11700" t="s">
        <v>37045</v>
      </c>
      <c r="H11700" s="3" t="s">
        <v>32097</v>
      </c>
      <c r="I11700" t="s">
        <v>62</v>
      </c>
      <c r="J11700" t="s">
        <v>32098</v>
      </c>
    </row>
    <row r="11701" spans="1:10" ht="16" x14ac:dyDescent="0.2">
      <c r="A11701" t="s">
        <v>641</v>
      </c>
      <c r="B11701" t="s">
        <v>37132</v>
      </c>
      <c r="C11701" t="s">
        <v>37133</v>
      </c>
      <c r="D11701">
        <v>5</v>
      </c>
      <c r="E11701" t="s">
        <v>13</v>
      </c>
      <c r="F11701" t="s">
        <v>13</v>
      </c>
      <c r="G11701" t="s">
        <v>37045</v>
      </c>
      <c r="H11701" s="3" t="s">
        <v>37134</v>
      </c>
      <c r="I11701" t="s">
        <v>146</v>
      </c>
      <c r="J11701" t="s">
        <v>645</v>
      </c>
    </row>
    <row r="11702" spans="1:10" ht="32" x14ac:dyDescent="0.2">
      <c r="A11702" t="s">
        <v>33856</v>
      </c>
      <c r="B11702" t="s">
        <v>37135</v>
      </c>
      <c r="C11702" t="s">
        <v>37136</v>
      </c>
      <c r="D11702">
        <v>2</v>
      </c>
      <c r="E11702" t="s">
        <v>13</v>
      </c>
      <c r="F11702" t="s">
        <v>13</v>
      </c>
      <c r="G11702" t="s">
        <v>37045</v>
      </c>
      <c r="H11702" s="3" t="s">
        <v>33859</v>
      </c>
      <c r="I11702" t="s">
        <v>404</v>
      </c>
      <c r="J11702" t="s">
        <v>33860</v>
      </c>
    </row>
    <row r="11703" spans="1:10" ht="16" x14ac:dyDescent="0.2">
      <c r="A11703" t="s">
        <v>600</v>
      </c>
      <c r="B11703" t="s">
        <v>37137</v>
      </c>
      <c r="C11703" t="s">
        <v>37138</v>
      </c>
      <c r="D11703">
        <v>4</v>
      </c>
      <c r="E11703" t="s">
        <v>13</v>
      </c>
      <c r="F11703" t="s">
        <v>13</v>
      </c>
      <c r="G11703" t="s">
        <v>37045</v>
      </c>
      <c r="H11703" s="3" t="s">
        <v>35112</v>
      </c>
      <c r="I11703" t="s">
        <v>461</v>
      </c>
      <c r="J11703" t="s">
        <v>603</v>
      </c>
    </row>
    <row r="11704" spans="1:10" ht="16" x14ac:dyDescent="0.2">
      <c r="A11704" t="s">
        <v>34382</v>
      </c>
      <c r="B11704" t="s">
        <v>37139</v>
      </c>
      <c r="C11704" t="s">
        <v>37140</v>
      </c>
      <c r="D11704">
        <v>3</v>
      </c>
      <c r="E11704" t="s">
        <v>13</v>
      </c>
      <c r="F11704" t="s">
        <v>13</v>
      </c>
      <c r="G11704" t="s">
        <v>37045</v>
      </c>
      <c r="H11704" s="3" t="s">
        <v>34385</v>
      </c>
      <c r="I11704" t="s">
        <v>62</v>
      </c>
      <c r="J11704" t="s">
        <v>34386</v>
      </c>
    </row>
    <row r="11705" spans="1:10" ht="16" x14ac:dyDescent="0.2">
      <c r="A11705" t="s">
        <v>37141</v>
      </c>
      <c r="B11705" t="s">
        <v>37142</v>
      </c>
      <c r="C11705" t="s">
        <v>37143</v>
      </c>
      <c r="D11705">
        <v>1</v>
      </c>
      <c r="E11705" t="s">
        <v>13</v>
      </c>
      <c r="F11705" t="s">
        <v>13</v>
      </c>
      <c r="G11705" t="s">
        <v>37045</v>
      </c>
      <c r="H11705" s="3" t="s">
        <v>37144</v>
      </c>
      <c r="I11705" t="s">
        <v>62</v>
      </c>
      <c r="J11705" t="s">
        <v>37145</v>
      </c>
    </row>
    <row r="11706" spans="1:10" ht="16" x14ac:dyDescent="0.2">
      <c r="A11706" t="s">
        <v>1972</v>
      </c>
      <c r="B11706" t="s">
        <v>37146</v>
      </c>
      <c r="C11706" t="s">
        <v>37147</v>
      </c>
      <c r="D11706">
        <v>3</v>
      </c>
      <c r="E11706" t="s">
        <v>13</v>
      </c>
      <c r="F11706" t="s">
        <v>13</v>
      </c>
      <c r="G11706" t="s">
        <v>37045</v>
      </c>
      <c r="H11706" s="3" t="s">
        <v>37148</v>
      </c>
      <c r="I11706" t="s">
        <v>959</v>
      </c>
      <c r="J11706" t="s">
        <v>1977</v>
      </c>
    </row>
    <row r="11707" spans="1:10" ht="16" x14ac:dyDescent="0.2">
      <c r="A11707" t="s">
        <v>30853</v>
      </c>
      <c r="B11707" t="s">
        <v>37149</v>
      </c>
      <c r="C11707" t="s">
        <v>37150</v>
      </c>
      <c r="D11707">
        <v>4</v>
      </c>
      <c r="E11707" t="s">
        <v>13</v>
      </c>
      <c r="F11707" t="s">
        <v>13</v>
      </c>
      <c r="G11707" t="s">
        <v>37045</v>
      </c>
      <c r="H11707" s="3" t="s">
        <v>30856</v>
      </c>
      <c r="I11707" t="s">
        <v>7009</v>
      </c>
      <c r="J11707" t="s">
        <v>30857</v>
      </c>
    </row>
    <row r="11708" spans="1:10" ht="16" x14ac:dyDescent="0.2">
      <c r="A11708" t="s">
        <v>10027</v>
      </c>
      <c r="B11708" t="s">
        <v>37151</v>
      </c>
      <c r="C11708" t="s">
        <v>37152</v>
      </c>
      <c r="D11708">
        <v>1</v>
      </c>
      <c r="E11708" t="s">
        <v>13</v>
      </c>
      <c r="F11708" t="s">
        <v>13</v>
      </c>
      <c r="G11708" t="s">
        <v>37045</v>
      </c>
      <c r="H11708" s="3" t="s">
        <v>31456</v>
      </c>
      <c r="I11708" t="s">
        <v>62</v>
      </c>
      <c r="J11708" t="s">
        <v>10032</v>
      </c>
    </row>
    <row r="11709" spans="1:10" ht="16" x14ac:dyDescent="0.2">
      <c r="A11709" t="s">
        <v>57</v>
      </c>
      <c r="B11709" t="s">
        <v>37153</v>
      </c>
      <c r="C11709" t="s">
        <v>37154</v>
      </c>
      <c r="D11709">
        <v>9</v>
      </c>
      <c r="E11709" t="s">
        <v>13</v>
      </c>
      <c r="F11709" t="s">
        <v>13</v>
      </c>
      <c r="G11709" t="s">
        <v>37045</v>
      </c>
      <c r="H11709" s="3" t="s">
        <v>37155</v>
      </c>
      <c r="I11709" t="s">
        <v>62</v>
      </c>
      <c r="J11709" t="s">
        <v>63</v>
      </c>
    </row>
    <row r="11710" spans="1:10" ht="16" x14ac:dyDescent="0.2">
      <c r="A11710" t="s">
        <v>31064</v>
      </c>
      <c r="B11710" t="s">
        <v>37156</v>
      </c>
      <c r="C11710" t="s">
        <v>37157</v>
      </c>
      <c r="D11710">
        <v>8</v>
      </c>
      <c r="E11710" t="s">
        <v>13</v>
      </c>
      <c r="F11710" t="s">
        <v>13</v>
      </c>
      <c r="G11710" t="s">
        <v>37045</v>
      </c>
      <c r="H11710" s="3" t="s">
        <v>37158</v>
      </c>
      <c r="I11710" t="s">
        <v>106</v>
      </c>
      <c r="J11710" t="s">
        <v>31068</v>
      </c>
    </row>
    <row r="11711" spans="1:10" ht="16" x14ac:dyDescent="0.2">
      <c r="A11711" t="s">
        <v>33204</v>
      </c>
      <c r="B11711" t="s">
        <v>37159</v>
      </c>
      <c r="C11711" t="s">
        <v>37160</v>
      </c>
      <c r="D11711">
        <v>4</v>
      </c>
      <c r="E11711" t="s">
        <v>13</v>
      </c>
      <c r="F11711" t="s">
        <v>13</v>
      </c>
      <c r="G11711" t="s">
        <v>37045</v>
      </c>
      <c r="H11711" s="3" t="s">
        <v>32341</v>
      </c>
      <c r="I11711" t="s">
        <v>106</v>
      </c>
      <c r="J11711" t="s">
        <v>33207</v>
      </c>
    </row>
    <row r="11712" spans="1:10" ht="16" x14ac:dyDescent="0.2">
      <c r="A11712" t="s">
        <v>31433</v>
      </c>
      <c r="B11712" t="s">
        <v>37161</v>
      </c>
      <c r="C11712" t="s">
        <v>37162</v>
      </c>
      <c r="D11712">
        <v>2</v>
      </c>
      <c r="E11712" t="s">
        <v>13</v>
      </c>
      <c r="F11712" t="s">
        <v>13</v>
      </c>
      <c r="G11712" t="s">
        <v>37045</v>
      </c>
      <c r="H11712" s="3" t="s">
        <v>31436</v>
      </c>
      <c r="I11712" t="s">
        <v>106</v>
      </c>
      <c r="J11712" t="s">
        <v>31437</v>
      </c>
    </row>
    <row r="11713" spans="1:10" ht="16" x14ac:dyDescent="0.2">
      <c r="A11713" t="s">
        <v>31303</v>
      </c>
      <c r="B11713" t="s">
        <v>37163</v>
      </c>
      <c r="C11713" t="s">
        <v>37164</v>
      </c>
      <c r="D11713">
        <v>1</v>
      </c>
      <c r="E11713" t="s">
        <v>13</v>
      </c>
      <c r="F11713" t="s">
        <v>13</v>
      </c>
      <c r="G11713" t="s">
        <v>37045</v>
      </c>
      <c r="H11713" s="3" t="s">
        <v>37165</v>
      </c>
      <c r="I11713" t="s">
        <v>106</v>
      </c>
      <c r="J11713" t="s">
        <v>31307</v>
      </c>
    </row>
    <row r="11714" spans="1:10" ht="16" x14ac:dyDescent="0.2">
      <c r="A11714" t="s">
        <v>37166</v>
      </c>
      <c r="B11714" t="s">
        <v>37167</v>
      </c>
      <c r="C11714" t="s">
        <v>37168</v>
      </c>
      <c r="D11714">
        <v>4</v>
      </c>
      <c r="E11714" t="s">
        <v>13</v>
      </c>
      <c r="F11714" t="s">
        <v>13</v>
      </c>
      <c r="G11714" t="s">
        <v>37045</v>
      </c>
      <c r="H11714" s="3" t="s">
        <v>37169</v>
      </c>
      <c r="I11714" t="s">
        <v>404</v>
      </c>
      <c r="J11714" t="s">
        <v>37170</v>
      </c>
    </row>
    <row r="11715" spans="1:10" ht="16" x14ac:dyDescent="0.2">
      <c r="A11715" t="s">
        <v>12302</v>
      </c>
      <c r="B11715" t="s">
        <v>12267</v>
      </c>
      <c r="C11715" t="s">
        <v>37171</v>
      </c>
      <c r="D11715">
        <v>2</v>
      </c>
      <c r="E11715" t="s">
        <v>13</v>
      </c>
      <c r="F11715" t="s">
        <v>13</v>
      </c>
      <c r="G11715" t="s">
        <v>37045</v>
      </c>
      <c r="H11715" s="3" t="s">
        <v>37172</v>
      </c>
      <c r="I11715" t="s">
        <v>69</v>
      </c>
      <c r="J11715" t="s">
        <v>12305</v>
      </c>
    </row>
    <row r="11716" spans="1:10" ht="16" x14ac:dyDescent="0.2">
      <c r="A11716" t="s">
        <v>33132</v>
      </c>
      <c r="B11716" t="s">
        <v>37173</v>
      </c>
      <c r="C11716" t="s">
        <v>37174</v>
      </c>
      <c r="D11716">
        <v>2</v>
      </c>
      <c r="E11716" t="s">
        <v>13</v>
      </c>
      <c r="F11716" t="s">
        <v>13</v>
      </c>
      <c r="G11716" t="s">
        <v>37045</v>
      </c>
      <c r="H11716" s="3" t="s">
        <v>33147</v>
      </c>
      <c r="I11716" t="s">
        <v>4995</v>
      </c>
      <c r="J11716" t="s">
        <v>33135</v>
      </c>
    </row>
    <row r="11717" spans="1:10" ht="16" x14ac:dyDescent="0.2">
      <c r="A11717" t="s">
        <v>37175</v>
      </c>
      <c r="B11717" t="s">
        <v>35459</v>
      </c>
      <c r="C11717" t="s">
        <v>35460</v>
      </c>
      <c r="D11717">
        <v>1</v>
      </c>
      <c r="E11717" t="s">
        <v>13</v>
      </c>
      <c r="F11717" t="s">
        <v>13</v>
      </c>
      <c r="G11717" t="s">
        <v>37045</v>
      </c>
      <c r="H11717" s="3" t="s">
        <v>37176</v>
      </c>
      <c r="I11717" t="s">
        <v>62</v>
      </c>
      <c r="J11717" t="s">
        <v>37177</v>
      </c>
    </row>
    <row r="11718" spans="1:10" ht="16" x14ac:dyDescent="0.2">
      <c r="A11718" t="s">
        <v>33217</v>
      </c>
      <c r="B11718" t="s">
        <v>37178</v>
      </c>
      <c r="C11718" t="s">
        <v>37179</v>
      </c>
      <c r="D11718">
        <v>4</v>
      </c>
      <c r="E11718" t="s">
        <v>13</v>
      </c>
      <c r="F11718" t="s">
        <v>13</v>
      </c>
      <c r="G11718" t="s">
        <v>37045</v>
      </c>
      <c r="H11718" s="3" t="s">
        <v>33220</v>
      </c>
      <c r="I11718" t="s">
        <v>90</v>
      </c>
      <c r="J11718" t="s">
        <v>33221</v>
      </c>
    </row>
    <row r="11719" spans="1:10" ht="16" x14ac:dyDescent="0.2">
      <c r="A11719" t="s">
        <v>37180</v>
      </c>
      <c r="B11719" t="s">
        <v>37181</v>
      </c>
      <c r="C11719" t="s">
        <v>37182</v>
      </c>
      <c r="D11719">
        <v>4</v>
      </c>
      <c r="E11719" t="s">
        <v>13</v>
      </c>
      <c r="F11719" t="s">
        <v>13</v>
      </c>
      <c r="G11719" t="s">
        <v>37045</v>
      </c>
      <c r="H11719" s="3" t="s">
        <v>37183</v>
      </c>
      <c r="I11719" t="s">
        <v>62</v>
      </c>
      <c r="J11719" t="s">
        <v>37184</v>
      </c>
    </row>
    <row r="11720" spans="1:10" ht="16" x14ac:dyDescent="0.2">
      <c r="A11720" t="s">
        <v>26637</v>
      </c>
      <c r="B11720" t="s">
        <v>37185</v>
      </c>
      <c r="C11720" t="s">
        <v>37186</v>
      </c>
      <c r="D11720">
        <v>2</v>
      </c>
      <c r="E11720" t="s">
        <v>13</v>
      </c>
      <c r="F11720" t="s">
        <v>13</v>
      </c>
      <c r="G11720" t="s">
        <v>37045</v>
      </c>
      <c r="H11720" s="3" t="s">
        <v>31863</v>
      </c>
      <c r="I11720" t="s">
        <v>106</v>
      </c>
      <c r="J11720" t="s">
        <v>26642</v>
      </c>
    </row>
    <row r="11721" spans="1:10" ht="16" x14ac:dyDescent="0.2">
      <c r="A11721" t="s">
        <v>8851</v>
      </c>
      <c r="B11721" t="s">
        <v>37187</v>
      </c>
      <c r="C11721" t="s">
        <v>37188</v>
      </c>
      <c r="D11721">
        <v>6</v>
      </c>
      <c r="E11721" t="s">
        <v>13</v>
      </c>
      <c r="F11721" t="s">
        <v>13</v>
      </c>
      <c r="G11721" t="s">
        <v>37045</v>
      </c>
      <c r="H11721" s="3" t="s">
        <v>37189</v>
      </c>
      <c r="I11721" t="s">
        <v>69</v>
      </c>
      <c r="J11721" t="s">
        <v>8854</v>
      </c>
    </row>
    <row r="11722" spans="1:10" ht="16" x14ac:dyDescent="0.2">
      <c r="A11722" t="s">
        <v>13531</v>
      </c>
      <c r="B11722" t="s">
        <v>37190</v>
      </c>
      <c r="C11722" t="s">
        <v>37191</v>
      </c>
      <c r="D11722">
        <v>1</v>
      </c>
      <c r="E11722" t="s">
        <v>13</v>
      </c>
      <c r="F11722" t="s">
        <v>13</v>
      </c>
      <c r="G11722" t="s">
        <v>37045</v>
      </c>
      <c r="H11722" s="3" t="s">
        <v>37192</v>
      </c>
      <c r="I11722" t="s">
        <v>4915</v>
      </c>
      <c r="J11722" t="s">
        <v>13536</v>
      </c>
    </row>
    <row r="11723" spans="1:10" ht="16" x14ac:dyDescent="0.2">
      <c r="A11723" t="s">
        <v>32750</v>
      </c>
      <c r="B11723" t="s">
        <v>11347</v>
      </c>
      <c r="C11723" t="s">
        <v>11348</v>
      </c>
      <c r="D11723">
        <v>5</v>
      </c>
      <c r="E11723" t="s">
        <v>13</v>
      </c>
      <c r="F11723" t="s">
        <v>13</v>
      </c>
      <c r="G11723" t="s">
        <v>37045</v>
      </c>
      <c r="H11723" s="3" t="s">
        <v>37193</v>
      </c>
      <c r="I11723" t="s">
        <v>856</v>
      </c>
      <c r="J11723" t="s">
        <v>32754</v>
      </c>
    </row>
    <row r="11724" spans="1:10" ht="16" x14ac:dyDescent="0.2">
      <c r="A11724" t="s">
        <v>7328</v>
      </c>
      <c r="B11724" t="s">
        <v>32000</v>
      </c>
      <c r="C11724" t="s">
        <v>32001</v>
      </c>
      <c r="D11724">
        <v>5</v>
      </c>
      <c r="E11724" t="s">
        <v>13</v>
      </c>
      <c r="F11724" t="s">
        <v>13</v>
      </c>
      <c r="G11724" t="s">
        <v>37045</v>
      </c>
      <c r="H11724" s="3" t="s">
        <v>31991</v>
      </c>
      <c r="I11724" t="s">
        <v>62</v>
      </c>
      <c r="J11724" t="s">
        <v>7333</v>
      </c>
    </row>
    <row r="11725" spans="1:10" ht="32" x14ac:dyDescent="0.2">
      <c r="A11725" t="s">
        <v>34874</v>
      </c>
      <c r="B11725" t="s">
        <v>37194</v>
      </c>
      <c r="C11725" t="s">
        <v>37195</v>
      </c>
      <c r="D11725">
        <v>4</v>
      </c>
      <c r="E11725" t="s">
        <v>13</v>
      </c>
      <c r="F11725" t="s">
        <v>13</v>
      </c>
      <c r="G11725" t="s">
        <v>37045</v>
      </c>
      <c r="H11725" s="3" t="s">
        <v>34877</v>
      </c>
      <c r="I11725" t="s">
        <v>3086</v>
      </c>
      <c r="J11725" t="s">
        <v>34878</v>
      </c>
    </row>
    <row r="11726" spans="1:10" ht="16" x14ac:dyDescent="0.2">
      <c r="A11726" t="s">
        <v>25841</v>
      </c>
      <c r="B11726" t="s">
        <v>37196</v>
      </c>
      <c r="C11726" t="s">
        <v>37197</v>
      </c>
      <c r="D11726">
        <v>1</v>
      </c>
      <c r="E11726" t="s">
        <v>13</v>
      </c>
      <c r="F11726" t="s">
        <v>13</v>
      </c>
      <c r="G11726" t="s">
        <v>37045</v>
      </c>
      <c r="H11726" s="3" t="s">
        <v>37198</v>
      </c>
      <c r="I11726" t="s">
        <v>1384</v>
      </c>
      <c r="J11726" t="s">
        <v>25845</v>
      </c>
    </row>
    <row r="11727" spans="1:10" ht="16" x14ac:dyDescent="0.2">
      <c r="A11727" t="s">
        <v>37199</v>
      </c>
      <c r="B11727" t="s">
        <v>37200</v>
      </c>
      <c r="C11727" t="s">
        <v>37201</v>
      </c>
      <c r="D11727">
        <v>2</v>
      </c>
      <c r="E11727" t="s">
        <v>13</v>
      </c>
      <c r="F11727" t="s">
        <v>13</v>
      </c>
      <c r="G11727" t="s">
        <v>37045</v>
      </c>
      <c r="H11727" s="3" t="s">
        <v>37202</v>
      </c>
      <c r="I11727" t="s">
        <v>856</v>
      </c>
      <c r="J11727" t="s">
        <v>37203</v>
      </c>
    </row>
    <row r="11728" spans="1:10" ht="16" x14ac:dyDescent="0.2">
      <c r="A11728" t="s">
        <v>19354</v>
      </c>
      <c r="B11728" t="s">
        <v>37204</v>
      </c>
      <c r="C11728" t="s">
        <v>37205</v>
      </c>
      <c r="D11728">
        <v>5</v>
      </c>
      <c r="E11728" t="s">
        <v>13</v>
      </c>
      <c r="F11728" t="s">
        <v>13</v>
      </c>
      <c r="G11728" t="s">
        <v>37045</v>
      </c>
      <c r="H11728" s="3" t="s">
        <v>37206</v>
      </c>
      <c r="I11728" t="s">
        <v>69</v>
      </c>
      <c r="J11728" t="s">
        <v>19359</v>
      </c>
    </row>
    <row r="11729" spans="1:10" ht="16" x14ac:dyDescent="0.2">
      <c r="A11729" t="s">
        <v>37207</v>
      </c>
      <c r="B11729" t="s">
        <v>37208</v>
      </c>
      <c r="C11729" t="s">
        <v>37209</v>
      </c>
      <c r="D11729">
        <v>3</v>
      </c>
      <c r="E11729" t="s">
        <v>13</v>
      </c>
      <c r="F11729" t="s">
        <v>13</v>
      </c>
      <c r="G11729" t="s">
        <v>37045</v>
      </c>
      <c r="H11729" s="3" t="s">
        <v>37210</v>
      </c>
      <c r="I11729" t="s">
        <v>918</v>
      </c>
      <c r="J11729" t="s">
        <v>37211</v>
      </c>
    </row>
    <row r="11730" spans="1:10" ht="16" x14ac:dyDescent="0.2">
      <c r="A11730" t="s">
        <v>31764</v>
      </c>
      <c r="B11730" t="s">
        <v>37212</v>
      </c>
      <c r="C11730" t="s">
        <v>37213</v>
      </c>
      <c r="D11730">
        <v>4</v>
      </c>
      <c r="E11730" t="s">
        <v>13</v>
      </c>
      <c r="F11730" t="s">
        <v>13</v>
      </c>
      <c r="G11730" t="s">
        <v>37045</v>
      </c>
      <c r="H11730" s="3" t="s">
        <v>31766</v>
      </c>
      <c r="I11730" t="s">
        <v>547</v>
      </c>
      <c r="J11730" t="s">
        <v>31767</v>
      </c>
    </row>
    <row r="11731" spans="1:10" ht="16" x14ac:dyDescent="0.2">
      <c r="A11731" t="s">
        <v>24037</v>
      </c>
      <c r="B11731" t="s">
        <v>37214</v>
      </c>
      <c r="C11731" t="s">
        <v>37215</v>
      </c>
      <c r="D11731">
        <v>2</v>
      </c>
      <c r="E11731" t="s">
        <v>13</v>
      </c>
      <c r="F11731" t="s">
        <v>13</v>
      </c>
      <c r="G11731" t="s">
        <v>37045</v>
      </c>
      <c r="H11731" s="3" t="s">
        <v>37216</v>
      </c>
      <c r="I11731" t="s">
        <v>62</v>
      </c>
      <c r="J11731" t="s">
        <v>24040</v>
      </c>
    </row>
    <row r="11732" spans="1:10" ht="16" x14ac:dyDescent="0.2">
      <c r="A11732" t="s">
        <v>1811</v>
      </c>
      <c r="B11732" t="s">
        <v>32498</v>
      </c>
      <c r="C11732" t="s">
        <v>32499</v>
      </c>
      <c r="D11732">
        <v>6</v>
      </c>
      <c r="E11732" t="s">
        <v>13</v>
      </c>
      <c r="F11732" t="s">
        <v>13</v>
      </c>
      <c r="G11732" t="s">
        <v>37045</v>
      </c>
      <c r="H11732" s="3" t="s">
        <v>32500</v>
      </c>
      <c r="I11732" t="s">
        <v>959</v>
      </c>
      <c r="J11732" t="s">
        <v>1816</v>
      </c>
    </row>
    <row r="11733" spans="1:10" ht="16" x14ac:dyDescent="0.2">
      <c r="A11733" t="s">
        <v>32399</v>
      </c>
      <c r="B11733" t="s">
        <v>37217</v>
      </c>
      <c r="C11733" t="s">
        <v>36309</v>
      </c>
      <c r="D11733">
        <v>2</v>
      </c>
      <c r="E11733" t="s">
        <v>13</v>
      </c>
      <c r="F11733" t="s">
        <v>13</v>
      </c>
      <c r="G11733" t="s">
        <v>37045</v>
      </c>
      <c r="H11733" s="3" t="s">
        <v>32402</v>
      </c>
      <c r="I11733" t="s">
        <v>106</v>
      </c>
      <c r="J11733" t="s">
        <v>32403</v>
      </c>
    </row>
    <row r="11734" spans="1:10" ht="16" x14ac:dyDescent="0.2">
      <c r="A11734" t="s">
        <v>13942</v>
      </c>
      <c r="B11734" t="s">
        <v>37218</v>
      </c>
      <c r="C11734" t="s">
        <v>37219</v>
      </c>
      <c r="D11734">
        <v>1</v>
      </c>
      <c r="E11734" t="s">
        <v>13</v>
      </c>
      <c r="F11734" t="s">
        <v>13</v>
      </c>
      <c r="G11734" t="s">
        <v>37045</v>
      </c>
      <c r="H11734" s="3" t="s">
        <v>37220</v>
      </c>
      <c r="I11734" t="s">
        <v>3744</v>
      </c>
      <c r="J11734" t="s">
        <v>13943</v>
      </c>
    </row>
    <row r="11735" spans="1:10" ht="16" x14ac:dyDescent="0.2">
      <c r="A11735" t="s">
        <v>35498</v>
      </c>
      <c r="B11735" t="s">
        <v>37221</v>
      </c>
      <c r="C11735" t="s">
        <v>37222</v>
      </c>
      <c r="D11735">
        <v>2</v>
      </c>
      <c r="E11735" t="s">
        <v>13</v>
      </c>
      <c r="F11735" t="s">
        <v>13</v>
      </c>
      <c r="G11735" t="s">
        <v>37045</v>
      </c>
      <c r="H11735" s="3" t="s">
        <v>35668</v>
      </c>
      <c r="I11735" t="s">
        <v>62</v>
      </c>
      <c r="J11735" t="s">
        <v>35502</v>
      </c>
    </row>
    <row r="11736" spans="1:10" ht="16" x14ac:dyDescent="0.2">
      <c r="A11736" t="s">
        <v>31775</v>
      </c>
      <c r="B11736" t="s">
        <v>37223</v>
      </c>
      <c r="C11736" t="s">
        <v>37224</v>
      </c>
      <c r="D11736">
        <v>2</v>
      </c>
      <c r="E11736" t="s">
        <v>13</v>
      </c>
      <c r="F11736" t="s">
        <v>13</v>
      </c>
      <c r="G11736" t="s">
        <v>37045</v>
      </c>
      <c r="H11736" s="3" t="s">
        <v>31777</v>
      </c>
      <c r="I11736" t="s">
        <v>90</v>
      </c>
      <c r="J11736" t="s">
        <v>31778</v>
      </c>
    </row>
    <row r="11737" spans="1:10" ht="16" x14ac:dyDescent="0.2">
      <c r="A11737" t="s">
        <v>31064</v>
      </c>
      <c r="B11737" t="s">
        <v>37225</v>
      </c>
      <c r="C11737" t="s">
        <v>37226</v>
      </c>
      <c r="D11737">
        <v>7</v>
      </c>
      <c r="E11737" t="s">
        <v>13</v>
      </c>
      <c r="F11737" t="s">
        <v>13</v>
      </c>
      <c r="G11737" t="s">
        <v>37045</v>
      </c>
      <c r="H11737" s="3" t="s">
        <v>37158</v>
      </c>
      <c r="I11737" t="s">
        <v>106</v>
      </c>
      <c r="J11737" t="s">
        <v>31068</v>
      </c>
    </row>
    <row r="11738" spans="1:10" ht="16" x14ac:dyDescent="0.2">
      <c r="A11738" t="s">
        <v>23467</v>
      </c>
      <c r="B11738" t="s">
        <v>37227</v>
      </c>
      <c r="C11738" t="s">
        <v>37228</v>
      </c>
      <c r="D11738">
        <v>4</v>
      </c>
      <c r="E11738" t="s">
        <v>13</v>
      </c>
      <c r="F11738" t="s">
        <v>13</v>
      </c>
      <c r="G11738" t="s">
        <v>37229</v>
      </c>
      <c r="H11738" s="3" t="s">
        <v>37230</v>
      </c>
      <c r="I11738" t="s">
        <v>5804</v>
      </c>
      <c r="J11738" t="s">
        <v>23472</v>
      </c>
    </row>
    <row r="11739" spans="1:10" ht="16" x14ac:dyDescent="0.2">
      <c r="A11739" t="s">
        <v>37089</v>
      </c>
      <c r="B11739" t="s">
        <v>37231</v>
      </c>
      <c r="C11739" t="s">
        <v>37232</v>
      </c>
      <c r="D11739">
        <v>1</v>
      </c>
      <c r="E11739" t="s">
        <v>13</v>
      </c>
      <c r="F11739" t="s">
        <v>13</v>
      </c>
      <c r="G11739" t="s">
        <v>37229</v>
      </c>
      <c r="H11739" s="3" t="s">
        <v>33819</v>
      </c>
      <c r="I11739" t="s">
        <v>995</v>
      </c>
      <c r="J11739" t="s">
        <v>37092</v>
      </c>
    </row>
    <row r="11740" spans="1:10" ht="16" x14ac:dyDescent="0.2">
      <c r="A11740" t="s">
        <v>37233</v>
      </c>
      <c r="B11740" t="s">
        <v>3764</v>
      </c>
      <c r="C11740" t="s">
        <v>37234</v>
      </c>
      <c r="D11740">
        <v>3</v>
      </c>
      <c r="E11740" t="s">
        <v>13</v>
      </c>
      <c r="F11740" t="s">
        <v>13</v>
      </c>
      <c r="G11740" t="s">
        <v>37229</v>
      </c>
      <c r="H11740" s="3" t="s">
        <v>37235</v>
      </c>
      <c r="I11740" t="s">
        <v>423</v>
      </c>
      <c r="J11740" t="s">
        <v>37236</v>
      </c>
    </row>
    <row r="11741" spans="1:10" ht="16" x14ac:dyDescent="0.2">
      <c r="A11741" t="s">
        <v>27006</v>
      </c>
      <c r="B11741" t="s">
        <v>37237</v>
      </c>
      <c r="C11741" t="s">
        <v>37238</v>
      </c>
      <c r="D11741">
        <v>6</v>
      </c>
      <c r="E11741" t="s">
        <v>13</v>
      </c>
      <c r="F11741" t="s">
        <v>13</v>
      </c>
      <c r="G11741" t="s">
        <v>37229</v>
      </c>
      <c r="H11741" s="3" t="s">
        <v>32707</v>
      </c>
      <c r="I11741" t="s">
        <v>524</v>
      </c>
      <c r="J11741" t="s">
        <v>27010</v>
      </c>
    </row>
    <row r="11742" spans="1:10" ht="16" x14ac:dyDescent="0.2">
      <c r="A11742" t="s">
        <v>4616</v>
      </c>
      <c r="B11742" t="s">
        <v>37239</v>
      </c>
      <c r="C11742" t="s">
        <v>37240</v>
      </c>
      <c r="D11742">
        <v>6</v>
      </c>
      <c r="E11742" t="s">
        <v>13</v>
      </c>
      <c r="F11742" t="s">
        <v>13</v>
      </c>
      <c r="G11742" t="s">
        <v>37229</v>
      </c>
      <c r="H11742" s="3" t="s">
        <v>33275</v>
      </c>
      <c r="I11742" t="s">
        <v>547</v>
      </c>
      <c r="J11742" t="s">
        <v>4621</v>
      </c>
    </row>
    <row r="11743" spans="1:10" ht="16" x14ac:dyDescent="0.2">
      <c r="A11743" t="s">
        <v>36848</v>
      </c>
      <c r="B11743" t="s">
        <v>37241</v>
      </c>
      <c r="C11743" t="s">
        <v>37242</v>
      </c>
      <c r="D11743">
        <v>1</v>
      </c>
      <c r="E11743" t="s">
        <v>13</v>
      </c>
      <c r="F11743" t="s">
        <v>13</v>
      </c>
      <c r="G11743" t="s">
        <v>37229</v>
      </c>
      <c r="H11743" s="3" t="s">
        <v>36849</v>
      </c>
      <c r="J11743" t="s">
        <v>36850</v>
      </c>
    </row>
    <row r="11744" spans="1:10" ht="16" x14ac:dyDescent="0.2">
      <c r="A11744" t="s">
        <v>30997</v>
      </c>
      <c r="B11744" t="s">
        <v>37243</v>
      </c>
      <c r="C11744" t="s">
        <v>37244</v>
      </c>
      <c r="D11744">
        <v>4</v>
      </c>
      <c r="E11744" t="s">
        <v>13</v>
      </c>
      <c r="F11744" t="s">
        <v>13</v>
      </c>
      <c r="G11744" t="s">
        <v>37229</v>
      </c>
      <c r="H11744" s="3" t="s">
        <v>37245</v>
      </c>
      <c r="I11744" t="s">
        <v>2961</v>
      </c>
      <c r="J11744" t="s">
        <v>31001</v>
      </c>
    </row>
    <row r="11745" spans="1:10" ht="16" x14ac:dyDescent="0.2">
      <c r="A11745" t="s">
        <v>34764</v>
      </c>
      <c r="B11745" t="s">
        <v>37246</v>
      </c>
      <c r="C11745" t="s">
        <v>37247</v>
      </c>
      <c r="D11745">
        <v>3</v>
      </c>
      <c r="E11745" t="s">
        <v>13</v>
      </c>
      <c r="F11745" t="s">
        <v>13</v>
      </c>
      <c r="G11745" t="s">
        <v>37229</v>
      </c>
      <c r="H11745" s="3" t="s">
        <v>34767</v>
      </c>
      <c r="I11745" t="s">
        <v>21964</v>
      </c>
      <c r="J11745" t="s">
        <v>34768</v>
      </c>
    </row>
    <row r="11746" spans="1:10" ht="16" x14ac:dyDescent="0.2">
      <c r="A11746" t="s">
        <v>34284</v>
      </c>
      <c r="B11746" t="s">
        <v>37248</v>
      </c>
      <c r="C11746" t="s">
        <v>37249</v>
      </c>
      <c r="D11746">
        <v>2</v>
      </c>
      <c r="E11746" t="s">
        <v>13</v>
      </c>
      <c r="F11746" t="s">
        <v>13</v>
      </c>
      <c r="G11746" t="s">
        <v>37229</v>
      </c>
      <c r="H11746" s="3" t="s">
        <v>32155</v>
      </c>
      <c r="I11746" t="s">
        <v>1658</v>
      </c>
      <c r="J11746" t="s">
        <v>34288</v>
      </c>
    </row>
    <row r="11747" spans="1:10" ht="16" x14ac:dyDescent="0.2">
      <c r="A11747" t="s">
        <v>31533</v>
      </c>
      <c r="B11747" t="s">
        <v>37250</v>
      </c>
      <c r="C11747" t="s">
        <v>37251</v>
      </c>
      <c r="D11747">
        <v>3</v>
      </c>
      <c r="E11747" t="s">
        <v>13</v>
      </c>
      <c r="F11747" t="s">
        <v>13</v>
      </c>
      <c r="G11747" t="s">
        <v>37229</v>
      </c>
      <c r="H11747" s="3" t="s">
        <v>37252</v>
      </c>
      <c r="I11747" t="s">
        <v>62</v>
      </c>
      <c r="J11747" t="s">
        <v>31537</v>
      </c>
    </row>
    <row r="11748" spans="1:10" ht="16" x14ac:dyDescent="0.2">
      <c r="A11748" t="s">
        <v>19712</v>
      </c>
      <c r="B11748" t="s">
        <v>37253</v>
      </c>
      <c r="C11748" t="s">
        <v>37254</v>
      </c>
      <c r="D11748">
        <v>2</v>
      </c>
      <c r="E11748" t="s">
        <v>13</v>
      </c>
      <c r="F11748" t="s">
        <v>13</v>
      </c>
      <c r="G11748" t="s">
        <v>37229</v>
      </c>
      <c r="H11748" s="3" t="s">
        <v>26456</v>
      </c>
      <c r="I11748" t="s">
        <v>1489</v>
      </c>
      <c r="J11748" t="s">
        <v>19717</v>
      </c>
    </row>
    <row r="11749" spans="1:10" ht="16" x14ac:dyDescent="0.2">
      <c r="A11749" t="s">
        <v>32639</v>
      </c>
      <c r="B11749" t="s">
        <v>37255</v>
      </c>
      <c r="C11749" t="s">
        <v>37256</v>
      </c>
      <c r="D11749">
        <v>3</v>
      </c>
      <c r="E11749" t="s">
        <v>13</v>
      </c>
      <c r="F11749" t="s">
        <v>13</v>
      </c>
      <c r="G11749" t="s">
        <v>37229</v>
      </c>
      <c r="H11749" s="3" t="s">
        <v>37257</v>
      </c>
      <c r="I11749" t="s">
        <v>1725</v>
      </c>
      <c r="J11749" t="s">
        <v>32642</v>
      </c>
    </row>
    <row r="11750" spans="1:10" ht="16" x14ac:dyDescent="0.2">
      <c r="A11750" t="s">
        <v>24738</v>
      </c>
      <c r="B11750" t="s">
        <v>37258</v>
      </c>
      <c r="C11750" t="s">
        <v>37259</v>
      </c>
      <c r="D11750">
        <v>9</v>
      </c>
      <c r="E11750" t="s">
        <v>13</v>
      </c>
      <c r="F11750" t="s">
        <v>13</v>
      </c>
      <c r="G11750" t="s">
        <v>37229</v>
      </c>
      <c r="H11750" s="3" t="s">
        <v>37260</v>
      </c>
      <c r="I11750" t="s">
        <v>62</v>
      </c>
      <c r="J11750" t="s">
        <v>24739</v>
      </c>
    </row>
    <row r="11751" spans="1:10" ht="16" x14ac:dyDescent="0.2">
      <c r="A11751" t="s">
        <v>37261</v>
      </c>
      <c r="B11751" t="s">
        <v>37262</v>
      </c>
      <c r="C11751" t="s">
        <v>37263</v>
      </c>
      <c r="D11751">
        <v>1</v>
      </c>
      <c r="E11751" t="s">
        <v>13</v>
      </c>
      <c r="F11751" t="s">
        <v>13</v>
      </c>
      <c r="G11751" t="s">
        <v>37229</v>
      </c>
      <c r="H11751" s="3" t="s">
        <v>37264</v>
      </c>
      <c r="I11751" t="s">
        <v>62</v>
      </c>
      <c r="J11751" t="s">
        <v>37265</v>
      </c>
    </row>
    <row r="11752" spans="1:10" ht="16" x14ac:dyDescent="0.2">
      <c r="A11752" t="s">
        <v>23305</v>
      </c>
      <c r="B11752" t="s">
        <v>37266</v>
      </c>
      <c r="C11752" t="s">
        <v>37267</v>
      </c>
      <c r="D11752">
        <v>5</v>
      </c>
      <c r="E11752" t="s">
        <v>13</v>
      </c>
      <c r="F11752" t="s">
        <v>13</v>
      </c>
      <c r="G11752" t="s">
        <v>37229</v>
      </c>
      <c r="H11752" s="3" t="s">
        <v>37268</v>
      </c>
      <c r="I11752" t="s">
        <v>62</v>
      </c>
      <c r="J11752" t="s">
        <v>23306</v>
      </c>
    </row>
    <row r="11753" spans="1:10" ht="16" x14ac:dyDescent="0.2">
      <c r="A11753" t="s">
        <v>37269</v>
      </c>
      <c r="B11753" t="s">
        <v>37270</v>
      </c>
      <c r="C11753" t="s">
        <v>37271</v>
      </c>
      <c r="D11753">
        <v>1</v>
      </c>
      <c r="E11753" t="s">
        <v>13</v>
      </c>
      <c r="F11753" t="s">
        <v>13</v>
      </c>
      <c r="G11753" t="s">
        <v>37229</v>
      </c>
      <c r="H11753" s="3" t="s">
        <v>37272</v>
      </c>
      <c r="I11753" t="s">
        <v>1033</v>
      </c>
      <c r="J11753" t="s">
        <v>37273</v>
      </c>
    </row>
    <row r="11754" spans="1:10" ht="16" x14ac:dyDescent="0.2">
      <c r="A11754" t="s">
        <v>37274</v>
      </c>
      <c r="B11754" t="s">
        <v>37275</v>
      </c>
      <c r="C11754" t="s">
        <v>37276</v>
      </c>
      <c r="D11754">
        <v>2</v>
      </c>
      <c r="E11754" t="s">
        <v>13</v>
      </c>
      <c r="F11754" t="s">
        <v>13</v>
      </c>
      <c r="G11754" t="s">
        <v>37229</v>
      </c>
      <c r="H11754" s="3" t="s">
        <v>37277</v>
      </c>
      <c r="I11754" t="s">
        <v>62</v>
      </c>
      <c r="J11754" t="s">
        <v>37278</v>
      </c>
    </row>
    <row r="11755" spans="1:10" ht="16" x14ac:dyDescent="0.2">
      <c r="A11755" t="s">
        <v>37279</v>
      </c>
      <c r="B11755" t="s">
        <v>37280</v>
      </c>
      <c r="C11755" t="s">
        <v>37281</v>
      </c>
      <c r="D11755">
        <v>2</v>
      </c>
      <c r="E11755" t="s">
        <v>13</v>
      </c>
      <c r="F11755" t="s">
        <v>13</v>
      </c>
      <c r="G11755" t="s">
        <v>37229</v>
      </c>
      <c r="H11755" s="3" t="s">
        <v>37282</v>
      </c>
      <c r="I11755" t="s">
        <v>62</v>
      </c>
      <c r="J11755" t="s">
        <v>37283</v>
      </c>
    </row>
    <row r="11756" spans="1:10" ht="16" x14ac:dyDescent="0.2">
      <c r="A11756" t="s">
        <v>22392</v>
      </c>
      <c r="B11756" t="s">
        <v>37284</v>
      </c>
      <c r="C11756" t="s">
        <v>37285</v>
      </c>
      <c r="D11756">
        <v>4</v>
      </c>
      <c r="E11756" t="s">
        <v>13</v>
      </c>
      <c r="F11756" t="s">
        <v>13</v>
      </c>
      <c r="G11756" t="s">
        <v>37229</v>
      </c>
      <c r="H11756" s="3" t="s">
        <v>37286</v>
      </c>
      <c r="I11756" t="s">
        <v>2961</v>
      </c>
      <c r="J11756" t="s">
        <v>22397</v>
      </c>
    </row>
    <row r="11757" spans="1:10" ht="16" x14ac:dyDescent="0.2">
      <c r="A11757" t="s">
        <v>19606</v>
      </c>
      <c r="B11757" t="s">
        <v>37287</v>
      </c>
      <c r="C11757" t="s">
        <v>37288</v>
      </c>
      <c r="D11757">
        <v>1</v>
      </c>
      <c r="E11757" t="s">
        <v>13</v>
      </c>
      <c r="F11757" t="s">
        <v>13</v>
      </c>
      <c r="G11757" t="s">
        <v>37229</v>
      </c>
      <c r="H11757" s="3" t="s">
        <v>37289</v>
      </c>
      <c r="I11757" t="s">
        <v>69</v>
      </c>
      <c r="J11757" t="s">
        <v>19609</v>
      </c>
    </row>
    <row r="11758" spans="1:10" ht="16" x14ac:dyDescent="0.2">
      <c r="A11758" t="s">
        <v>8387</v>
      </c>
      <c r="B11758" t="s">
        <v>37290</v>
      </c>
      <c r="C11758" t="s">
        <v>37291</v>
      </c>
      <c r="D11758">
        <v>3</v>
      </c>
      <c r="E11758" t="s">
        <v>13</v>
      </c>
      <c r="F11758" t="s">
        <v>13</v>
      </c>
      <c r="G11758" t="s">
        <v>37229</v>
      </c>
      <c r="H11758" s="3" t="s">
        <v>8391</v>
      </c>
      <c r="I11758" t="s">
        <v>404</v>
      </c>
      <c r="J11758" t="s">
        <v>8392</v>
      </c>
    </row>
    <row r="11759" spans="1:10" ht="32" x14ac:dyDescent="0.2">
      <c r="A11759" t="s">
        <v>31483</v>
      </c>
      <c r="B11759" t="s">
        <v>37292</v>
      </c>
      <c r="C11759" t="s">
        <v>37293</v>
      </c>
      <c r="D11759">
        <v>6</v>
      </c>
      <c r="E11759" t="s">
        <v>13</v>
      </c>
      <c r="F11759" t="s">
        <v>13</v>
      </c>
      <c r="G11759" t="s">
        <v>37229</v>
      </c>
      <c r="H11759" s="3" t="s">
        <v>31486</v>
      </c>
      <c r="I11759" t="s">
        <v>524</v>
      </c>
      <c r="J11759" t="s">
        <v>31487</v>
      </c>
    </row>
    <row r="11760" spans="1:10" ht="16" x14ac:dyDescent="0.2">
      <c r="A11760" t="s">
        <v>28121</v>
      </c>
      <c r="B11760" t="s">
        <v>22621</v>
      </c>
      <c r="C11760" t="s">
        <v>27435</v>
      </c>
      <c r="D11760">
        <v>4</v>
      </c>
      <c r="E11760" t="s">
        <v>13</v>
      </c>
      <c r="F11760" t="s">
        <v>13</v>
      </c>
      <c r="G11760" t="s">
        <v>37294</v>
      </c>
      <c r="H11760" s="3" t="s">
        <v>32075</v>
      </c>
      <c r="I11760" t="s">
        <v>69</v>
      </c>
      <c r="J11760" t="s">
        <v>28124</v>
      </c>
    </row>
    <row r="11761" spans="1:10" ht="16" x14ac:dyDescent="0.2">
      <c r="A11761" t="s">
        <v>600</v>
      </c>
      <c r="B11761" t="s">
        <v>36004</v>
      </c>
      <c r="C11761" t="s">
        <v>36005</v>
      </c>
      <c r="D11761">
        <v>5</v>
      </c>
      <c r="E11761" t="s">
        <v>13</v>
      </c>
      <c r="F11761" t="s">
        <v>13</v>
      </c>
      <c r="G11761" t="s">
        <v>37294</v>
      </c>
      <c r="H11761" s="3" t="s">
        <v>35112</v>
      </c>
      <c r="I11761" t="s">
        <v>461</v>
      </c>
      <c r="J11761" t="s">
        <v>603</v>
      </c>
    </row>
    <row r="11762" spans="1:10" ht="16" x14ac:dyDescent="0.2">
      <c r="A11762" t="s">
        <v>36539</v>
      </c>
      <c r="B11762" t="s">
        <v>37295</v>
      </c>
      <c r="C11762" t="s">
        <v>37296</v>
      </c>
      <c r="D11762">
        <v>4</v>
      </c>
      <c r="E11762" t="s">
        <v>13</v>
      </c>
      <c r="F11762" t="s">
        <v>13</v>
      </c>
      <c r="G11762" t="s">
        <v>37294</v>
      </c>
      <c r="H11762" s="3" t="s">
        <v>33275</v>
      </c>
      <c r="I11762" t="s">
        <v>547</v>
      </c>
      <c r="J11762" t="s">
        <v>36541</v>
      </c>
    </row>
    <row r="11763" spans="1:10" ht="16" x14ac:dyDescent="0.2">
      <c r="A11763" t="s">
        <v>37297</v>
      </c>
      <c r="B11763" t="s">
        <v>37298</v>
      </c>
      <c r="C11763" t="s">
        <v>37299</v>
      </c>
      <c r="D11763">
        <v>1</v>
      </c>
      <c r="E11763" t="s">
        <v>13</v>
      </c>
      <c r="F11763" t="s">
        <v>13</v>
      </c>
      <c r="G11763" t="s">
        <v>37294</v>
      </c>
      <c r="H11763" s="3" t="s">
        <v>37300</v>
      </c>
      <c r="I11763" t="s">
        <v>269</v>
      </c>
      <c r="J11763" t="s">
        <v>37301</v>
      </c>
    </row>
    <row r="11764" spans="1:10" ht="16" x14ac:dyDescent="0.2">
      <c r="A11764" t="s">
        <v>37302</v>
      </c>
      <c r="B11764" t="s">
        <v>37303</v>
      </c>
      <c r="C11764" t="s">
        <v>37304</v>
      </c>
      <c r="D11764">
        <v>1</v>
      </c>
      <c r="E11764" t="s">
        <v>13</v>
      </c>
      <c r="F11764" t="s">
        <v>13</v>
      </c>
      <c r="G11764" t="s">
        <v>37294</v>
      </c>
      <c r="H11764" s="3" t="s">
        <v>37305</v>
      </c>
      <c r="I11764" t="s">
        <v>1676</v>
      </c>
      <c r="J11764" t="s">
        <v>37306</v>
      </c>
    </row>
    <row r="11765" spans="1:10" ht="16" x14ac:dyDescent="0.2">
      <c r="A11765" t="s">
        <v>35709</v>
      </c>
      <c r="B11765" t="s">
        <v>26922</v>
      </c>
      <c r="C11765" t="s">
        <v>35404</v>
      </c>
      <c r="D11765">
        <v>1</v>
      </c>
      <c r="E11765" t="s">
        <v>13</v>
      </c>
      <c r="F11765" t="s">
        <v>13</v>
      </c>
      <c r="G11765" t="s">
        <v>37294</v>
      </c>
      <c r="H11765" s="3" t="s">
        <v>35405</v>
      </c>
      <c r="I11765" t="s">
        <v>817</v>
      </c>
      <c r="J11765" t="s">
        <v>35712</v>
      </c>
    </row>
    <row r="11766" spans="1:10" ht="16" x14ac:dyDescent="0.2">
      <c r="A11766" t="s">
        <v>37307</v>
      </c>
      <c r="B11766" t="s">
        <v>37308</v>
      </c>
      <c r="C11766" t="s">
        <v>37309</v>
      </c>
      <c r="D11766">
        <v>2</v>
      </c>
      <c r="E11766" t="s">
        <v>13</v>
      </c>
      <c r="F11766" t="s">
        <v>13</v>
      </c>
      <c r="G11766" t="s">
        <v>37294</v>
      </c>
      <c r="H11766" s="3" t="s">
        <v>37310</v>
      </c>
      <c r="I11766" t="s">
        <v>1658</v>
      </c>
      <c r="J11766" t="s">
        <v>37311</v>
      </c>
    </row>
    <row r="11767" spans="1:10" ht="16" x14ac:dyDescent="0.2">
      <c r="A11767" t="s">
        <v>164</v>
      </c>
      <c r="B11767" t="s">
        <v>30943</v>
      </c>
      <c r="C11767" t="s">
        <v>30944</v>
      </c>
      <c r="D11767">
        <v>3</v>
      </c>
      <c r="E11767" t="s">
        <v>13</v>
      </c>
      <c r="F11767" t="s">
        <v>13</v>
      </c>
      <c r="G11767" t="s">
        <v>37294</v>
      </c>
      <c r="H11767" s="3" t="s">
        <v>33011</v>
      </c>
      <c r="I11767" t="s">
        <v>146</v>
      </c>
      <c r="J11767" t="s">
        <v>165</v>
      </c>
    </row>
    <row r="11768" spans="1:10" ht="16" x14ac:dyDescent="0.2">
      <c r="A11768" t="s">
        <v>616</v>
      </c>
      <c r="B11768" t="s">
        <v>37312</v>
      </c>
      <c r="C11768" t="s">
        <v>37313</v>
      </c>
      <c r="D11768">
        <v>3</v>
      </c>
      <c r="E11768" t="s">
        <v>13</v>
      </c>
      <c r="F11768" t="s">
        <v>13</v>
      </c>
      <c r="G11768" t="s">
        <v>37294</v>
      </c>
      <c r="H11768" s="3" t="s">
        <v>37314</v>
      </c>
      <c r="I11768" t="s">
        <v>69</v>
      </c>
      <c r="J11768" t="s">
        <v>620</v>
      </c>
    </row>
    <row r="11769" spans="1:10" ht="16" x14ac:dyDescent="0.2">
      <c r="A11769" t="s">
        <v>37315</v>
      </c>
      <c r="B11769" t="s">
        <v>37316</v>
      </c>
      <c r="C11769" t="s">
        <v>37317</v>
      </c>
      <c r="D11769">
        <v>1</v>
      </c>
      <c r="E11769" t="s">
        <v>13</v>
      </c>
      <c r="F11769" t="s">
        <v>13</v>
      </c>
      <c r="G11769" t="s">
        <v>37294</v>
      </c>
      <c r="H11769" s="3" t="s">
        <v>37318</v>
      </c>
      <c r="I11769" t="s">
        <v>62</v>
      </c>
      <c r="J11769" t="s">
        <v>37319</v>
      </c>
    </row>
    <row r="11770" spans="1:10" ht="16" x14ac:dyDescent="0.2">
      <c r="A11770" t="s">
        <v>10037</v>
      </c>
      <c r="B11770" t="s">
        <v>37320</v>
      </c>
      <c r="C11770" t="s">
        <v>37321</v>
      </c>
      <c r="D11770">
        <v>4</v>
      </c>
      <c r="E11770" t="s">
        <v>13</v>
      </c>
      <c r="F11770" t="s">
        <v>13</v>
      </c>
      <c r="G11770" t="s">
        <v>37294</v>
      </c>
      <c r="H11770" s="3" t="s">
        <v>32832</v>
      </c>
      <c r="I11770" t="s">
        <v>62</v>
      </c>
      <c r="J11770" t="s">
        <v>10041</v>
      </c>
    </row>
    <row r="11771" spans="1:10" ht="16" x14ac:dyDescent="0.2">
      <c r="A11771" t="s">
        <v>32196</v>
      </c>
      <c r="B11771" t="s">
        <v>37322</v>
      </c>
      <c r="C11771" t="s">
        <v>37323</v>
      </c>
      <c r="D11771">
        <v>1</v>
      </c>
      <c r="E11771" t="s">
        <v>13</v>
      </c>
      <c r="F11771" t="s">
        <v>13</v>
      </c>
      <c r="G11771" t="s">
        <v>37294</v>
      </c>
      <c r="H11771" s="3" t="s">
        <v>32199</v>
      </c>
      <c r="I11771" t="s">
        <v>106</v>
      </c>
      <c r="J11771" t="s">
        <v>32200</v>
      </c>
    </row>
    <row r="11772" spans="1:10" ht="16" x14ac:dyDescent="0.2">
      <c r="A11772" t="s">
        <v>37324</v>
      </c>
      <c r="B11772" t="s">
        <v>35353</v>
      </c>
      <c r="C11772" t="s">
        <v>37325</v>
      </c>
      <c r="D11772">
        <v>2</v>
      </c>
      <c r="E11772" t="s">
        <v>13</v>
      </c>
      <c r="F11772" t="s">
        <v>13</v>
      </c>
      <c r="G11772" t="s">
        <v>37294</v>
      </c>
      <c r="H11772" s="3" t="s">
        <v>1725</v>
      </c>
      <c r="I11772" t="s">
        <v>1725</v>
      </c>
      <c r="J11772" t="s">
        <v>37326</v>
      </c>
    </row>
    <row r="11773" spans="1:10" ht="16" x14ac:dyDescent="0.2">
      <c r="A11773" t="s">
        <v>7042</v>
      </c>
      <c r="B11773" t="s">
        <v>37327</v>
      </c>
      <c r="C11773" t="s">
        <v>37328</v>
      </c>
      <c r="D11773">
        <v>1</v>
      </c>
      <c r="E11773" t="s">
        <v>13</v>
      </c>
      <c r="F11773" t="s">
        <v>13</v>
      </c>
      <c r="G11773" t="s">
        <v>37294</v>
      </c>
      <c r="H11773" s="3" t="s">
        <v>32305</v>
      </c>
      <c r="I11773" t="s">
        <v>7009</v>
      </c>
      <c r="J11773" t="s">
        <v>7046</v>
      </c>
    </row>
    <row r="11774" spans="1:10" ht="16" x14ac:dyDescent="0.2">
      <c r="A11774" t="s">
        <v>28121</v>
      </c>
      <c r="B11774" t="s">
        <v>2930</v>
      </c>
      <c r="C11774" t="s">
        <v>27434</v>
      </c>
      <c r="D11774">
        <v>2</v>
      </c>
      <c r="E11774" t="s">
        <v>13</v>
      </c>
      <c r="F11774" t="s">
        <v>13</v>
      </c>
      <c r="G11774" t="s">
        <v>37294</v>
      </c>
      <c r="H11774" s="3" t="s">
        <v>32075</v>
      </c>
      <c r="I11774" t="s">
        <v>69</v>
      </c>
      <c r="J11774" t="s">
        <v>28124</v>
      </c>
    </row>
    <row r="11775" spans="1:10" ht="16" x14ac:dyDescent="0.2">
      <c r="A11775" t="s">
        <v>22201</v>
      </c>
      <c r="B11775" t="s">
        <v>37329</v>
      </c>
      <c r="C11775" t="s">
        <v>37330</v>
      </c>
      <c r="D11775">
        <v>1</v>
      </c>
      <c r="E11775" t="s">
        <v>13</v>
      </c>
      <c r="F11775" t="s">
        <v>13</v>
      </c>
      <c r="G11775" t="s">
        <v>37294</v>
      </c>
      <c r="H11775" s="3" t="s">
        <v>37331</v>
      </c>
      <c r="I11775" t="s">
        <v>1489</v>
      </c>
      <c r="J11775" t="s">
        <v>22204</v>
      </c>
    </row>
    <row r="11776" spans="1:10" ht="16" x14ac:dyDescent="0.2">
      <c r="A11776" t="s">
        <v>27281</v>
      </c>
      <c r="B11776" t="s">
        <v>800</v>
      </c>
      <c r="C11776" t="s">
        <v>801</v>
      </c>
      <c r="D11776">
        <v>4</v>
      </c>
      <c r="E11776" t="s">
        <v>13</v>
      </c>
      <c r="F11776" t="s">
        <v>13</v>
      </c>
      <c r="G11776" t="s">
        <v>37294</v>
      </c>
      <c r="H11776" s="3" t="s">
        <v>37332</v>
      </c>
      <c r="I11776" t="s">
        <v>62</v>
      </c>
      <c r="J11776" t="s">
        <v>27283</v>
      </c>
    </row>
    <row r="11777" spans="1:10" ht="16" x14ac:dyDescent="0.2">
      <c r="A11777" t="s">
        <v>35965</v>
      </c>
      <c r="B11777" t="s">
        <v>37333</v>
      </c>
      <c r="C11777" t="s">
        <v>37334</v>
      </c>
      <c r="D11777">
        <v>2</v>
      </c>
      <c r="E11777" t="s">
        <v>13</v>
      </c>
      <c r="F11777" t="s">
        <v>13</v>
      </c>
      <c r="G11777" t="s">
        <v>37294</v>
      </c>
      <c r="H11777" s="3" t="s">
        <v>36015</v>
      </c>
      <c r="I11777" t="s">
        <v>959</v>
      </c>
      <c r="J11777" t="s">
        <v>35969</v>
      </c>
    </row>
    <row r="11778" spans="1:10" ht="16" x14ac:dyDescent="0.2">
      <c r="A11778" t="s">
        <v>31028</v>
      </c>
      <c r="B11778" t="s">
        <v>14502</v>
      </c>
      <c r="C11778" t="s">
        <v>14503</v>
      </c>
      <c r="D11778">
        <v>2</v>
      </c>
      <c r="E11778" t="s">
        <v>13</v>
      </c>
      <c r="F11778" t="s">
        <v>13</v>
      </c>
      <c r="G11778" t="s">
        <v>37294</v>
      </c>
      <c r="H11778" s="3" t="s">
        <v>31031</v>
      </c>
      <c r="I11778" t="s">
        <v>62</v>
      </c>
      <c r="J11778" t="s">
        <v>31032</v>
      </c>
    </row>
    <row r="11779" spans="1:10" ht="16" x14ac:dyDescent="0.2">
      <c r="A11779" t="s">
        <v>14017</v>
      </c>
      <c r="B11779" t="s">
        <v>37335</v>
      </c>
      <c r="C11779" t="s">
        <v>37336</v>
      </c>
      <c r="D11779">
        <v>2</v>
      </c>
      <c r="E11779" t="s">
        <v>13</v>
      </c>
      <c r="F11779" t="s">
        <v>13</v>
      </c>
      <c r="G11779" t="s">
        <v>37294</v>
      </c>
      <c r="H11779" s="3" t="s">
        <v>37337</v>
      </c>
      <c r="I11779" t="s">
        <v>7872</v>
      </c>
      <c r="J11779" t="s">
        <v>14022</v>
      </c>
    </row>
    <row r="11780" spans="1:10" ht="16" x14ac:dyDescent="0.2">
      <c r="A11780" t="s">
        <v>37338</v>
      </c>
      <c r="B11780" t="s">
        <v>37339</v>
      </c>
      <c r="C11780" t="s">
        <v>37340</v>
      </c>
      <c r="D11780">
        <v>2</v>
      </c>
      <c r="E11780" t="s">
        <v>13</v>
      </c>
      <c r="F11780" t="s">
        <v>13</v>
      </c>
      <c r="G11780" t="s">
        <v>37294</v>
      </c>
      <c r="H11780" s="3" t="s">
        <v>37341</v>
      </c>
      <c r="I11780" t="s">
        <v>106</v>
      </c>
      <c r="J11780" t="s">
        <v>37342</v>
      </c>
    </row>
    <row r="11781" spans="1:10" ht="16" x14ac:dyDescent="0.2">
      <c r="A11781" t="s">
        <v>27500</v>
      </c>
      <c r="B11781" t="s">
        <v>37343</v>
      </c>
      <c r="C11781" t="s">
        <v>37344</v>
      </c>
      <c r="D11781">
        <v>1</v>
      </c>
      <c r="E11781" t="s">
        <v>13</v>
      </c>
      <c r="F11781" t="s">
        <v>13</v>
      </c>
      <c r="G11781" t="s">
        <v>37294</v>
      </c>
      <c r="H11781" s="3" t="s">
        <v>33155</v>
      </c>
      <c r="I11781" t="s">
        <v>315</v>
      </c>
      <c r="J11781" t="s">
        <v>27505</v>
      </c>
    </row>
    <row r="11782" spans="1:10" ht="16" x14ac:dyDescent="0.2">
      <c r="A11782" t="s">
        <v>31303</v>
      </c>
      <c r="B11782" t="s">
        <v>33249</v>
      </c>
      <c r="C11782" t="s">
        <v>33250</v>
      </c>
      <c r="D11782">
        <v>2</v>
      </c>
      <c r="E11782" t="s">
        <v>13</v>
      </c>
      <c r="F11782" t="s">
        <v>13</v>
      </c>
      <c r="G11782" t="s">
        <v>37294</v>
      </c>
      <c r="H11782" s="3" t="s">
        <v>33251</v>
      </c>
      <c r="I11782" t="s">
        <v>106</v>
      </c>
      <c r="J11782" t="s">
        <v>31307</v>
      </c>
    </row>
    <row r="11783" spans="1:10" ht="16" x14ac:dyDescent="0.2">
      <c r="A11783" t="s">
        <v>14923</v>
      </c>
      <c r="B11783" t="s">
        <v>8260</v>
      </c>
      <c r="C11783" t="s">
        <v>37345</v>
      </c>
      <c r="D11783">
        <v>5</v>
      </c>
      <c r="E11783" t="s">
        <v>13</v>
      </c>
      <c r="F11783" t="s">
        <v>13</v>
      </c>
      <c r="G11783" t="s">
        <v>37294</v>
      </c>
      <c r="H11783" s="3" t="s">
        <v>37346</v>
      </c>
      <c r="I11783" t="s">
        <v>69</v>
      </c>
      <c r="J11783" t="s">
        <v>14928</v>
      </c>
    </row>
    <row r="11784" spans="1:10" ht="16" x14ac:dyDescent="0.2">
      <c r="A11784" t="s">
        <v>37347</v>
      </c>
      <c r="B11784" t="s">
        <v>37348</v>
      </c>
      <c r="C11784" t="s">
        <v>37349</v>
      </c>
      <c r="D11784">
        <v>1</v>
      </c>
      <c r="E11784" t="s">
        <v>13</v>
      </c>
      <c r="F11784" t="s">
        <v>13</v>
      </c>
      <c r="G11784" t="s">
        <v>37294</v>
      </c>
      <c r="H11784" s="3" t="s">
        <v>37350</v>
      </c>
      <c r="I11784" t="s">
        <v>995</v>
      </c>
      <c r="J11784" t="s">
        <v>37351</v>
      </c>
    </row>
    <row r="11785" spans="1:10" ht="16" x14ac:dyDescent="0.2">
      <c r="A11785" t="s">
        <v>10566</v>
      </c>
      <c r="B11785" t="s">
        <v>31493</v>
      </c>
      <c r="C11785" t="s">
        <v>31494</v>
      </c>
      <c r="D11785">
        <v>6</v>
      </c>
      <c r="E11785" t="s">
        <v>13</v>
      </c>
      <c r="F11785" t="s">
        <v>13</v>
      </c>
      <c r="G11785" t="s">
        <v>37294</v>
      </c>
      <c r="H11785" s="3" t="s">
        <v>31492</v>
      </c>
      <c r="I11785" t="s">
        <v>337</v>
      </c>
      <c r="J11785" t="s">
        <v>10568</v>
      </c>
    </row>
    <row r="11786" spans="1:10" ht="16" x14ac:dyDescent="0.2">
      <c r="A11786" t="s">
        <v>26163</v>
      </c>
      <c r="B11786" t="s">
        <v>37352</v>
      </c>
      <c r="C11786" t="s">
        <v>37353</v>
      </c>
      <c r="D11786">
        <v>7</v>
      </c>
      <c r="E11786" t="s">
        <v>13</v>
      </c>
      <c r="F11786" t="s">
        <v>13</v>
      </c>
      <c r="G11786" t="s">
        <v>37294</v>
      </c>
      <c r="H11786" s="3" t="s">
        <v>37354</v>
      </c>
      <c r="I11786" t="s">
        <v>404</v>
      </c>
      <c r="J11786" t="s">
        <v>26169</v>
      </c>
    </row>
    <row r="11787" spans="1:10" ht="16" x14ac:dyDescent="0.2">
      <c r="A11787" t="s">
        <v>31124</v>
      </c>
      <c r="B11787" t="s">
        <v>32616</v>
      </c>
      <c r="C11787" t="s">
        <v>32617</v>
      </c>
      <c r="D11787">
        <v>2</v>
      </c>
      <c r="E11787" t="s">
        <v>13</v>
      </c>
      <c r="F11787" t="s">
        <v>13</v>
      </c>
      <c r="G11787" t="s">
        <v>37294</v>
      </c>
      <c r="H11787" s="3" t="s">
        <v>32618</v>
      </c>
      <c r="I11787" t="s">
        <v>215</v>
      </c>
      <c r="J11787" t="s">
        <v>31128</v>
      </c>
    </row>
    <row r="11788" spans="1:10" ht="16" x14ac:dyDescent="0.2">
      <c r="A11788" t="s">
        <v>37355</v>
      </c>
      <c r="B11788" t="s">
        <v>37356</v>
      </c>
      <c r="C11788" t="s">
        <v>37357</v>
      </c>
      <c r="D11788">
        <v>1</v>
      </c>
      <c r="E11788" t="s">
        <v>13</v>
      </c>
      <c r="F11788" t="s">
        <v>13</v>
      </c>
      <c r="G11788" t="s">
        <v>37294</v>
      </c>
      <c r="H11788" s="3" t="s">
        <v>37358</v>
      </c>
      <c r="I11788" t="s">
        <v>126</v>
      </c>
      <c r="J11788" t="s">
        <v>37359</v>
      </c>
    </row>
    <row r="11789" spans="1:10" ht="16" x14ac:dyDescent="0.2">
      <c r="A11789" t="s">
        <v>31283</v>
      </c>
      <c r="B11789" t="s">
        <v>37360</v>
      </c>
      <c r="C11789" t="s">
        <v>37361</v>
      </c>
      <c r="D11789">
        <v>4</v>
      </c>
      <c r="E11789" t="s">
        <v>13</v>
      </c>
      <c r="F11789" t="s">
        <v>13</v>
      </c>
      <c r="G11789" t="s">
        <v>37294</v>
      </c>
      <c r="H11789" s="3" t="s">
        <v>31285</v>
      </c>
      <c r="I11789" t="s">
        <v>62</v>
      </c>
      <c r="J11789" t="s">
        <v>31286</v>
      </c>
    </row>
    <row r="11790" spans="1:10" ht="16" x14ac:dyDescent="0.2">
      <c r="A11790" t="s">
        <v>15376</v>
      </c>
      <c r="B11790" t="s">
        <v>37362</v>
      </c>
      <c r="C11790" t="s">
        <v>37363</v>
      </c>
      <c r="D11790">
        <v>2</v>
      </c>
      <c r="E11790" t="s">
        <v>13</v>
      </c>
      <c r="F11790" t="s">
        <v>13</v>
      </c>
      <c r="G11790" t="s">
        <v>37294</v>
      </c>
      <c r="H11790" s="3" t="s">
        <v>37364</v>
      </c>
      <c r="I11790" t="s">
        <v>215</v>
      </c>
      <c r="J11790" t="s">
        <v>15377</v>
      </c>
    </row>
    <row r="11791" spans="1:10" ht="16" x14ac:dyDescent="0.2">
      <c r="A11791" t="s">
        <v>37365</v>
      </c>
      <c r="B11791" t="s">
        <v>37366</v>
      </c>
      <c r="C11791" t="s">
        <v>37367</v>
      </c>
      <c r="D11791">
        <v>3</v>
      </c>
      <c r="E11791" t="s">
        <v>13</v>
      </c>
      <c r="F11791" t="s">
        <v>13</v>
      </c>
      <c r="G11791" t="s">
        <v>37294</v>
      </c>
      <c r="H11791" s="3" t="s">
        <v>37368</v>
      </c>
      <c r="I11791" t="s">
        <v>1725</v>
      </c>
      <c r="J11791" t="s">
        <v>37369</v>
      </c>
    </row>
    <row r="11792" spans="1:10" ht="16" x14ac:dyDescent="0.2">
      <c r="A11792" t="s">
        <v>20868</v>
      </c>
      <c r="B11792" t="s">
        <v>37370</v>
      </c>
      <c r="C11792" t="s">
        <v>37371</v>
      </c>
      <c r="D11792">
        <v>11</v>
      </c>
      <c r="E11792" t="s">
        <v>13</v>
      </c>
      <c r="F11792" t="s">
        <v>13</v>
      </c>
      <c r="G11792" t="s">
        <v>37294</v>
      </c>
      <c r="H11792" s="3" t="s">
        <v>37372</v>
      </c>
      <c r="I11792" t="s">
        <v>126</v>
      </c>
      <c r="J11792" t="s">
        <v>20873</v>
      </c>
    </row>
    <row r="11793" spans="1:10" ht="16" x14ac:dyDescent="0.2">
      <c r="A11793" t="s">
        <v>37373</v>
      </c>
      <c r="B11793" t="s">
        <v>37374</v>
      </c>
      <c r="C11793" t="s">
        <v>37375</v>
      </c>
      <c r="D11793">
        <v>1</v>
      </c>
      <c r="E11793" t="s">
        <v>13</v>
      </c>
      <c r="F11793" t="s">
        <v>13</v>
      </c>
      <c r="G11793" t="s">
        <v>37294</v>
      </c>
      <c r="H11793" s="3" t="s">
        <v>36849</v>
      </c>
      <c r="J11793" t="s">
        <v>37376</v>
      </c>
    </row>
    <row r="11794" spans="1:10" ht="16" x14ac:dyDescent="0.2">
      <c r="A11794" t="s">
        <v>34382</v>
      </c>
      <c r="B11794" t="s">
        <v>37377</v>
      </c>
      <c r="C11794" t="s">
        <v>37378</v>
      </c>
      <c r="D11794">
        <v>2</v>
      </c>
      <c r="E11794" t="s">
        <v>13</v>
      </c>
      <c r="F11794" t="s">
        <v>13</v>
      </c>
      <c r="G11794" t="s">
        <v>37379</v>
      </c>
      <c r="H11794" s="3" t="s">
        <v>34385</v>
      </c>
      <c r="I11794" t="s">
        <v>62</v>
      </c>
      <c r="J11794" t="s">
        <v>34386</v>
      </c>
    </row>
    <row r="11795" spans="1:10" ht="16" x14ac:dyDescent="0.2">
      <c r="A11795" t="s">
        <v>31433</v>
      </c>
      <c r="B11795" t="s">
        <v>37380</v>
      </c>
      <c r="C11795" t="s">
        <v>37381</v>
      </c>
      <c r="D11795">
        <v>3</v>
      </c>
      <c r="E11795" t="s">
        <v>13</v>
      </c>
      <c r="F11795" t="s">
        <v>13</v>
      </c>
      <c r="G11795" t="s">
        <v>37379</v>
      </c>
      <c r="H11795" s="3" t="s">
        <v>31436</v>
      </c>
      <c r="I11795" t="s">
        <v>106</v>
      </c>
      <c r="J11795" t="s">
        <v>31437</v>
      </c>
    </row>
    <row r="11796" spans="1:10" ht="32" x14ac:dyDescent="0.2">
      <c r="A11796" t="s">
        <v>37382</v>
      </c>
      <c r="B11796" t="s">
        <v>37383</v>
      </c>
      <c r="C11796" t="s">
        <v>37384</v>
      </c>
      <c r="D11796">
        <v>2</v>
      </c>
      <c r="E11796" t="s">
        <v>13</v>
      </c>
      <c r="F11796" t="s">
        <v>13</v>
      </c>
      <c r="G11796" t="s">
        <v>37379</v>
      </c>
      <c r="H11796" s="3" t="s">
        <v>36161</v>
      </c>
      <c r="I11796" t="s">
        <v>1658</v>
      </c>
      <c r="J11796" t="s">
        <v>37385</v>
      </c>
    </row>
    <row r="11797" spans="1:10" ht="16" x14ac:dyDescent="0.2">
      <c r="A11797" t="s">
        <v>37386</v>
      </c>
      <c r="B11797" t="s">
        <v>37387</v>
      </c>
      <c r="C11797" t="s">
        <v>37388</v>
      </c>
      <c r="D11797">
        <v>2</v>
      </c>
      <c r="E11797" t="s">
        <v>13</v>
      </c>
      <c r="F11797" t="s">
        <v>13</v>
      </c>
      <c r="G11797" t="s">
        <v>37379</v>
      </c>
      <c r="H11797" s="3" t="s">
        <v>37389</v>
      </c>
      <c r="I11797" t="s">
        <v>20996</v>
      </c>
      <c r="J11797" t="s">
        <v>37390</v>
      </c>
    </row>
    <row r="11798" spans="1:10" ht="16" x14ac:dyDescent="0.2">
      <c r="A11798" t="s">
        <v>34289</v>
      </c>
      <c r="B11798" t="s">
        <v>37391</v>
      </c>
      <c r="C11798" t="s">
        <v>37392</v>
      </c>
      <c r="D11798">
        <v>2</v>
      </c>
      <c r="E11798" t="s">
        <v>13</v>
      </c>
      <c r="F11798" t="s">
        <v>13</v>
      </c>
      <c r="G11798" t="s">
        <v>37379</v>
      </c>
      <c r="H11798" s="3" t="s">
        <v>34292</v>
      </c>
      <c r="I11798" t="s">
        <v>1489</v>
      </c>
      <c r="J11798" t="s">
        <v>34293</v>
      </c>
    </row>
    <row r="11799" spans="1:10" ht="16" x14ac:dyDescent="0.2">
      <c r="A11799" t="s">
        <v>32901</v>
      </c>
      <c r="B11799" t="s">
        <v>21535</v>
      </c>
      <c r="C11799" t="s">
        <v>21536</v>
      </c>
      <c r="D11799">
        <v>4</v>
      </c>
      <c r="E11799" t="s">
        <v>13</v>
      </c>
      <c r="F11799" t="s">
        <v>13</v>
      </c>
      <c r="G11799" t="s">
        <v>37379</v>
      </c>
      <c r="H11799" s="3" t="s">
        <v>37393</v>
      </c>
      <c r="I11799" t="s">
        <v>1489</v>
      </c>
      <c r="J11799" t="s">
        <v>32902</v>
      </c>
    </row>
    <row r="11800" spans="1:10" ht="32" x14ac:dyDescent="0.2">
      <c r="A11800" t="s">
        <v>26778</v>
      </c>
      <c r="B11800" t="s">
        <v>37394</v>
      </c>
      <c r="C11800" t="s">
        <v>37395</v>
      </c>
      <c r="D11800">
        <v>1</v>
      </c>
      <c r="E11800" t="s">
        <v>13</v>
      </c>
      <c r="F11800" t="s">
        <v>13</v>
      </c>
      <c r="G11800" t="s">
        <v>37379</v>
      </c>
      <c r="H11800" s="3" t="s">
        <v>37396</v>
      </c>
      <c r="I11800" t="s">
        <v>1489</v>
      </c>
      <c r="J11800" t="s">
        <v>26783</v>
      </c>
    </row>
    <row r="11801" spans="1:10" ht="16" x14ac:dyDescent="0.2">
      <c r="A11801" t="s">
        <v>37397</v>
      </c>
      <c r="B11801" t="s">
        <v>37398</v>
      </c>
      <c r="C11801" t="s">
        <v>37399</v>
      </c>
      <c r="D11801">
        <v>2</v>
      </c>
      <c r="E11801" t="s">
        <v>13</v>
      </c>
      <c r="F11801" t="s">
        <v>13</v>
      </c>
      <c r="G11801" t="s">
        <v>37379</v>
      </c>
      <c r="H11801" s="3" t="s">
        <v>30778</v>
      </c>
      <c r="I11801" t="s">
        <v>106</v>
      </c>
      <c r="J11801" t="s">
        <v>37400</v>
      </c>
    </row>
    <row r="11802" spans="1:10" ht="16" x14ac:dyDescent="0.2">
      <c r="A11802" t="s">
        <v>37401</v>
      </c>
      <c r="B11802" t="s">
        <v>36364</v>
      </c>
      <c r="C11802" t="s">
        <v>36365</v>
      </c>
      <c r="D11802">
        <v>1</v>
      </c>
      <c r="E11802" t="s">
        <v>13</v>
      </c>
      <c r="F11802" t="s">
        <v>13</v>
      </c>
      <c r="G11802" t="s">
        <v>37379</v>
      </c>
      <c r="H11802" s="3" t="s">
        <v>36366</v>
      </c>
      <c r="I11802" t="s">
        <v>2813</v>
      </c>
      <c r="J11802" t="s">
        <v>37402</v>
      </c>
    </row>
    <row r="11803" spans="1:10" ht="16" x14ac:dyDescent="0.2">
      <c r="A11803" t="s">
        <v>37403</v>
      </c>
      <c r="B11803" t="s">
        <v>33249</v>
      </c>
      <c r="C11803" t="s">
        <v>33250</v>
      </c>
      <c r="D11803">
        <v>2</v>
      </c>
      <c r="E11803" t="s">
        <v>13</v>
      </c>
      <c r="F11803" t="s">
        <v>13</v>
      </c>
      <c r="G11803" t="s">
        <v>37379</v>
      </c>
      <c r="H11803" s="3" t="s">
        <v>33251</v>
      </c>
      <c r="I11803" t="s">
        <v>106</v>
      </c>
      <c r="J11803" t="s">
        <v>37404</v>
      </c>
    </row>
    <row r="11804" spans="1:10" ht="16" x14ac:dyDescent="0.2">
      <c r="A11804" t="s">
        <v>37405</v>
      </c>
      <c r="B11804" t="s">
        <v>35315</v>
      </c>
      <c r="C11804" t="s">
        <v>35316</v>
      </c>
      <c r="D11804">
        <v>1</v>
      </c>
      <c r="E11804" t="s">
        <v>13</v>
      </c>
      <c r="F11804" t="s">
        <v>13</v>
      </c>
      <c r="G11804" t="s">
        <v>37379</v>
      </c>
      <c r="H11804" s="3" t="s">
        <v>37406</v>
      </c>
      <c r="I11804" t="s">
        <v>315</v>
      </c>
      <c r="J11804" t="s">
        <v>37407</v>
      </c>
    </row>
    <row r="11805" spans="1:10" ht="16" x14ac:dyDescent="0.2">
      <c r="A11805" t="s">
        <v>37408</v>
      </c>
      <c r="B11805" t="s">
        <v>2161</v>
      </c>
      <c r="C11805" t="s">
        <v>37409</v>
      </c>
      <c r="D11805">
        <v>2</v>
      </c>
      <c r="E11805" t="s">
        <v>13</v>
      </c>
      <c r="F11805" t="s">
        <v>13</v>
      </c>
      <c r="G11805" t="s">
        <v>37379</v>
      </c>
      <c r="H11805" s="3" t="s">
        <v>37410</v>
      </c>
      <c r="I11805" t="s">
        <v>62</v>
      </c>
      <c r="J11805" t="s">
        <v>37411</v>
      </c>
    </row>
    <row r="11806" spans="1:10" ht="16" x14ac:dyDescent="0.2">
      <c r="A11806" t="s">
        <v>32763</v>
      </c>
      <c r="B11806" t="s">
        <v>31823</v>
      </c>
      <c r="C11806" t="s">
        <v>31824</v>
      </c>
      <c r="D11806">
        <v>4</v>
      </c>
      <c r="E11806" t="s">
        <v>13</v>
      </c>
      <c r="F11806" t="s">
        <v>13</v>
      </c>
      <c r="G11806" t="s">
        <v>37379</v>
      </c>
      <c r="H11806" s="3" t="s">
        <v>32769</v>
      </c>
      <c r="I11806" t="s">
        <v>12628</v>
      </c>
      <c r="J11806" t="s">
        <v>32766</v>
      </c>
    </row>
    <row r="11807" spans="1:10" ht="32" x14ac:dyDescent="0.2">
      <c r="A11807" t="s">
        <v>6747</v>
      </c>
      <c r="B11807" t="s">
        <v>37412</v>
      </c>
      <c r="C11807" t="s">
        <v>37413</v>
      </c>
      <c r="D11807">
        <v>2</v>
      </c>
      <c r="E11807" t="s">
        <v>13</v>
      </c>
      <c r="F11807" t="s">
        <v>13</v>
      </c>
      <c r="G11807" t="s">
        <v>37379</v>
      </c>
      <c r="H11807" s="3" t="s">
        <v>37414</v>
      </c>
      <c r="I11807" t="s">
        <v>714</v>
      </c>
      <c r="J11807" t="s">
        <v>6751</v>
      </c>
    </row>
    <row r="11808" spans="1:10" ht="16" x14ac:dyDescent="0.2">
      <c r="A11808" t="s">
        <v>31124</v>
      </c>
      <c r="B11808" t="s">
        <v>37415</v>
      </c>
      <c r="C11808" t="s">
        <v>36653</v>
      </c>
      <c r="D11808">
        <v>3</v>
      </c>
      <c r="E11808" t="s">
        <v>13</v>
      </c>
      <c r="F11808" t="s">
        <v>13</v>
      </c>
      <c r="G11808" t="s">
        <v>37379</v>
      </c>
      <c r="H11808" s="3" t="s">
        <v>36654</v>
      </c>
      <c r="I11808" t="s">
        <v>215</v>
      </c>
      <c r="J11808" t="s">
        <v>31128</v>
      </c>
    </row>
    <row r="11809" spans="1:10" ht="16" x14ac:dyDescent="0.2">
      <c r="A11809" t="s">
        <v>37416</v>
      </c>
      <c r="B11809" t="s">
        <v>37417</v>
      </c>
      <c r="C11809" t="s">
        <v>37418</v>
      </c>
      <c r="D11809">
        <v>4</v>
      </c>
      <c r="E11809" t="s">
        <v>13</v>
      </c>
      <c r="F11809" t="s">
        <v>13</v>
      </c>
      <c r="G11809" t="s">
        <v>37379</v>
      </c>
      <c r="H11809" s="3" t="s">
        <v>36754</v>
      </c>
      <c r="I11809" t="s">
        <v>1658</v>
      </c>
      <c r="J11809" t="s">
        <v>37419</v>
      </c>
    </row>
    <row r="11810" spans="1:10" ht="16" x14ac:dyDescent="0.2">
      <c r="A11810" t="s">
        <v>37420</v>
      </c>
      <c r="B11810" t="s">
        <v>36878</v>
      </c>
      <c r="C11810" t="s">
        <v>36879</v>
      </c>
      <c r="D11810">
        <v>1</v>
      </c>
      <c r="E11810" t="s">
        <v>13</v>
      </c>
      <c r="F11810" t="s">
        <v>13</v>
      </c>
      <c r="G11810" t="s">
        <v>37379</v>
      </c>
      <c r="H11810" s="3" t="s">
        <v>36881</v>
      </c>
      <c r="I11810" t="s">
        <v>995</v>
      </c>
      <c r="J11810" t="s">
        <v>37421</v>
      </c>
    </row>
    <row r="11811" spans="1:10" ht="16" x14ac:dyDescent="0.2">
      <c r="A11811" t="s">
        <v>35403</v>
      </c>
      <c r="B11811" t="s">
        <v>37422</v>
      </c>
      <c r="C11811" t="s">
        <v>37423</v>
      </c>
      <c r="D11811">
        <v>4</v>
      </c>
      <c r="E11811" t="s">
        <v>13</v>
      </c>
      <c r="F11811" t="s">
        <v>13</v>
      </c>
      <c r="G11811" t="s">
        <v>37379</v>
      </c>
      <c r="H11811" s="3" t="s">
        <v>35405</v>
      </c>
      <c r="I11811" t="s">
        <v>817</v>
      </c>
      <c r="J11811" t="s">
        <v>35406</v>
      </c>
    </row>
    <row r="11812" spans="1:10" ht="16" x14ac:dyDescent="0.2">
      <c r="A11812" t="s">
        <v>12443</v>
      </c>
      <c r="B11812" t="s">
        <v>37424</v>
      </c>
      <c r="C11812" t="s">
        <v>37425</v>
      </c>
      <c r="D11812">
        <v>6</v>
      </c>
      <c r="E11812" t="s">
        <v>13</v>
      </c>
      <c r="F11812" t="s">
        <v>13</v>
      </c>
      <c r="G11812" t="s">
        <v>37379</v>
      </c>
      <c r="H11812" s="3" t="s">
        <v>31960</v>
      </c>
      <c r="I11812" t="s">
        <v>62</v>
      </c>
      <c r="J11812" t="s">
        <v>12447</v>
      </c>
    </row>
    <row r="11813" spans="1:10" ht="16" x14ac:dyDescent="0.2">
      <c r="A11813" t="s">
        <v>36928</v>
      </c>
      <c r="B11813" t="s">
        <v>37426</v>
      </c>
      <c r="C11813" t="s">
        <v>37427</v>
      </c>
      <c r="D11813">
        <v>2</v>
      </c>
      <c r="E11813" t="s">
        <v>13</v>
      </c>
      <c r="F11813" t="s">
        <v>13</v>
      </c>
      <c r="G11813" t="s">
        <v>37379</v>
      </c>
      <c r="H11813" s="3" t="s">
        <v>36931</v>
      </c>
      <c r="I11813" t="s">
        <v>62</v>
      </c>
      <c r="J11813" t="s">
        <v>36932</v>
      </c>
    </row>
    <row r="11814" spans="1:10" ht="16" x14ac:dyDescent="0.2">
      <c r="A11814" t="s">
        <v>33771</v>
      </c>
      <c r="B11814" t="s">
        <v>37428</v>
      </c>
      <c r="C11814" t="s">
        <v>37429</v>
      </c>
      <c r="D11814">
        <v>2</v>
      </c>
      <c r="E11814" t="s">
        <v>13</v>
      </c>
      <c r="F11814" t="s">
        <v>137</v>
      </c>
      <c r="G11814" t="s">
        <v>37379</v>
      </c>
      <c r="H11814" s="3" t="s">
        <v>33774</v>
      </c>
      <c r="I11814" t="s">
        <v>1725</v>
      </c>
      <c r="J11814" t="s">
        <v>33775</v>
      </c>
    </row>
    <row r="11815" spans="1:10" ht="16" x14ac:dyDescent="0.2">
      <c r="A11815" t="s">
        <v>32742</v>
      </c>
      <c r="B11815" t="s">
        <v>37430</v>
      </c>
      <c r="C11815" t="s">
        <v>37431</v>
      </c>
      <c r="D11815">
        <v>4</v>
      </c>
      <c r="E11815" t="s">
        <v>13</v>
      </c>
      <c r="F11815" t="s">
        <v>13</v>
      </c>
      <c r="G11815" t="s">
        <v>37379</v>
      </c>
      <c r="H11815" s="3" t="s">
        <v>37432</v>
      </c>
      <c r="I11815" t="s">
        <v>12628</v>
      </c>
      <c r="J11815" t="s">
        <v>32746</v>
      </c>
    </row>
    <row r="11816" spans="1:10" ht="16" x14ac:dyDescent="0.2">
      <c r="A11816" t="s">
        <v>9796</v>
      </c>
      <c r="B11816" t="s">
        <v>13679</v>
      </c>
      <c r="C11816" t="s">
        <v>19770</v>
      </c>
      <c r="D11816">
        <v>3</v>
      </c>
      <c r="E11816" t="s">
        <v>13</v>
      </c>
      <c r="F11816" t="s">
        <v>13</v>
      </c>
      <c r="G11816" t="s">
        <v>37379</v>
      </c>
      <c r="H11816" s="3" t="s">
        <v>37433</v>
      </c>
      <c r="I11816" t="s">
        <v>1033</v>
      </c>
      <c r="J11816" t="s">
        <v>9800</v>
      </c>
    </row>
    <row r="11817" spans="1:10" ht="16" x14ac:dyDescent="0.2">
      <c r="A11817" t="s">
        <v>33136</v>
      </c>
      <c r="B11817" t="s">
        <v>37434</v>
      </c>
      <c r="C11817" t="s">
        <v>37435</v>
      </c>
      <c r="D11817">
        <v>2</v>
      </c>
      <c r="E11817" t="s">
        <v>13</v>
      </c>
      <c r="F11817" t="s">
        <v>13</v>
      </c>
      <c r="G11817" t="s">
        <v>37379</v>
      </c>
      <c r="H11817" s="3" t="s">
        <v>31463</v>
      </c>
      <c r="I11817" t="s">
        <v>62</v>
      </c>
      <c r="J11817" t="s">
        <v>33140</v>
      </c>
    </row>
    <row r="11818" spans="1:10" ht="16" x14ac:dyDescent="0.2">
      <c r="A11818" t="s">
        <v>22911</v>
      </c>
      <c r="B11818" t="s">
        <v>37436</v>
      </c>
      <c r="C11818" t="s">
        <v>37437</v>
      </c>
      <c r="D11818">
        <v>4</v>
      </c>
      <c r="E11818" t="s">
        <v>13</v>
      </c>
      <c r="F11818" t="s">
        <v>13066</v>
      </c>
      <c r="G11818" t="s">
        <v>37379</v>
      </c>
      <c r="H11818" s="3" t="s">
        <v>37438</v>
      </c>
      <c r="I11818" t="s">
        <v>90</v>
      </c>
      <c r="J11818" t="s">
        <v>22915</v>
      </c>
    </row>
    <row r="11819" spans="1:10" ht="16" x14ac:dyDescent="0.2">
      <c r="A11819" t="s">
        <v>37439</v>
      </c>
      <c r="B11819" t="s">
        <v>37440</v>
      </c>
      <c r="C11819" t="s">
        <v>37441</v>
      </c>
      <c r="D11819">
        <v>3</v>
      </c>
      <c r="E11819" t="s">
        <v>13</v>
      </c>
      <c r="F11819" t="s">
        <v>13</v>
      </c>
      <c r="G11819" t="s">
        <v>37379</v>
      </c>
      <c r="H11819" s="3" t="s">
        <v>37442</v>
      </c>
      <c r="I11819" t="s">
        <v>3711</v>
      </c>
      <c r="J11819" t="s">
        <v>37443</v>
      </c>
    </row>
    <row r="11820" spans="1:10" ht="16" x14ac:dyDescent="0.2">
      <c r="A11820" t="s">
        <v>13807</v>
      </c>
      <c r="B11820" t="s">
        <v>37444</v>
      </c>
      <c r="C11820" t="s">
        <v>37445</v>
      </c>
      <c r="D11820">
        <v>4</v>
      </c>
      <c r="E11820" t="s">
        <v>13</v>
      </c>
      <c r="F11820" t="s">
        <v>13</v>
      </c>
      <c r="G11820" t="s">
        <v>37379</v>
      </c>
      <c r="H11820" s="3" t="s">
        <v>31960</v>
      </c>
      <c r="I11820" t="s">
        <v>62</v>
      </c>
      <c r="J11820" t="s">
        <v>13812</v>
      </c>
    </row>
    <row r="11821" spans="1:10" ht="16" x14ac:dyDescent="0.2">
      <c r="A11821" t="s">
        <v>37446</v>
      </c>
      <c r="B11821" t="s">
        <v>37447</v>
      </c>
      <c r="C11821" t="s">
        <v>37448</v>
      </c>
      <c r="D11821">
        <v>1</v>
      </c>
      <c r="E11821" t="s">
        <v>13</v>
      </c>
      <c r="F11821" t="s">
        <v>13</v>
      </c>
      <c r="G11821" t="s">
        <v>37379</v>
      </c>
      <c r="H11821" s="3" t="s">
        <v>37449</v>
      </c>
      <c r="I11821" t="s">
        <v>856</v>
      </c>
      <c r="J11821" t="s">
        <v>37450</v>
      </c>
    </row>
    <row r="11822" spans="1:10" ht="16" x14ac:dyDescent="0.2">
      <c r="A11822" t="s">
        <v>35320</v>
      </c>
      <c r="B11822" t="s">
        <v>86</v>
      </c>
      <c r="C11822" t="s">
        <v>87</v>
      </c>
      <c r="D11822">
        <v>1</v>
      </c>
      <c r="E11822" t="s">
        <v>13</v>
      </c>
      <c r="F11822" t="s">
        <v>13</v>
      </c>
      <c r="G11822" t="s">
        <v>37379</v>
      </c>
      <c r="H11822" s="3" t="s">
        <v>31927</v>
      </c>
      <c r="I11822" t="s">
        <v>90</v>
      </c>
      <c r="J11822" t="s">
        <v>35322</v>
      </c>
    </row>
    <row r="11823" spans="1:10" ht="16" x14ac:dyDescent="0.2">
      <c r="A11823" t="s">
        <v>28685</v>
      </c>
      <c r="B11823" t="s">
        <v>37451</v>
      </c>
      <c r="C11823" t="s">
        <v>37452</v>
      </c>
      <c r="D11823">
        <v>3</v>
      </c>
      <c r="E11823" t="s">
        <v>13</v>
      </c>
      <c r="F11823" t="s">
        <v>13</v>
      </c>
      <c r="G11823" t="s">
        <v>37379</v>
      </c>
      <c r="H11823" s="3" t="s">
        <v>36977</v>
      </c>
      <c r="I11823" t="s">
        <v>3979</v>
      </c>
      <c r="J11823" t="s">
        <v>28690</v>
      </c>
    </row>
    <row r="11824" spans="1:10" ht="16" x14ac:dyDescent="0.2">
      <c r="A11824" t="s">
        <v>24007</v>
      </c>
      <c r="B11824" t="s">
        <v>37453</v>
      </c>
      <c r="C11824" t="s">
        <v>37454</v>
      </c>
      <c r="D11824">
        <v>4</v>
      </c>
      <c r="E11824" t="s">
        <v>13</v>
      </c>
      <c r="F11824" t="s">
        <v>13</v>
      </c>
      <c r="G11824" t="s">
        <v>37379</v>
      </c>
      <c r="H11824" s="3" t="s">
        <v>37455</v>
      </c>
      <c r="I11824" t="s">
        <v>90</v>
      </c>
      <c r="J11824" t="s">
        <v>24011</v>
      </c>
    </row>
    <row r="11825" spans="1:10" ht="16" x14ac:dyDescent="0.2">
      <c r="A11825" t="s">
        <v>36315</v>
      </c>
      <c r="B11825" t="s">
        <v>37456</v>
      </c>
      <c r="C11825" t="s">
        <v>37457</v>
      </c>
      <c r="D11825">
        <v>7</v>
      </c>
      <c r="E11825" t="s">
        <v>13</v>
      </c>
      <c r="F11825" t="s">
        <v>13</v>
      </c>
      <c r="G11825" t="s">
        <v>37379</v>
      </c>
      <c r="H11825" s="3" t="s">
        <v>34183</v>
      </c>
      <c r="I11825" t="s">
        <v>62</v>
      </c>
      <c r="J11825" t="s">
        <v>36318</v>
      </c>
    </row>
    <row r="11826" spans="1:10" ht="16" x14ac:dyDescent="0.2">
      <c r="A11826" t="s">
        <v>36227</v>
      </c>
      <c r="B11826" t="s">
        <v>37458</v>
      </c>
      <c r="C11826" t="s">
        <v>37459</v>
      </c>
      <c r="D11826">
        <v>3</v>
      </c>
      <c r="E11826" t="s">
        <v>13</v>
      </c>
      <c r="F11826" t="s">
        <v>13</v>
      </c>
      <c r="G11826" t="s">
        <v>37379</v>
      </c>
      <c r="H11826" s="3" t="s">
        <v>36230</v>
      </c>
      <c r="I11826" t="s">
        <v>13210</v>
      </c>
      <c r="J11826" t="s">
        <v>36231</v>
      </c>
    </row>
    <row r="11827" spans="1:10" ht="16" x14ac:dyDescent="0.2">
      <c r="A11827" t="s">
        <v>37141</v>
      </c>
      <c r="B11827" t="s">
        <v>37460</v>
      </c>
      <c r="C11827" t="s">
        <v>37461</v>
      </c>
      <c r="D11827">
        <v>2</v>
      </c>
      <c r="E11827" t="s">
        <v>13</v>
      </c>
      <c r="F11827" t="s">
        <v>13</v>
      </c>
      <c r="G11827" t="s">
        <v>37379</v>
      </c>
      <c r="H11827" s="3" t="s">
        <v>37144</v>
      </c>
      <c r="I11827" t="s">
        <v>62</v>
      </c>
      <c r="J11827" t="s">
        <v>37145</v>
      </c>
    </row>
    <row r="11828" spans="1:10" ht="16" x14ac:dyDescent="0.2">
      <c r="A11828" t="s">
        <v>35093</v>
      </c>
      <c r="B11828" t="s">
        <v>37462</v>
      </c>
      <c r="C11828" t="s">
        <v>37463</v>
      </c>
      <c r="D11828">
        <v>1</v>
      </c>
      <c r="E11828" t="s">
        <v>13</v>
      </c>
      <c r="F11828" t="s">
        <v>13</v>
      </c>
      <c r="G11828" t="s">
        <v>37379</v>
      </c>
      <c r="H11828" s="3" t="s">
        <v>37464</v>
      </c>
      <c r="I11828" t="s">
        <v>995</v>
      </c>
      <c r="J11828" t="s">
        <v>35097</v>
      </c>
    </row>
    <row r="11829" spans="1:10" ht="16" x14ac:dyDescent="0.2">
      <c r="A11829" t="s">
        <v>36236</v>
      </c>
      <c r="B11829" t="s">
        <v>37465</v>
      </c>
      <c r="C11829" t="s">
        <v>37466</v>
      </c>
      <c r="D11829">
        <v>2</v>
      </c>
      <c r="E11829" t="s">
        <v>13</v>
      </c>
      <c r="F11829" t="s">
        <v>13</v>
      </c>
      <c r="G11829" t="s">
        <v>37379</v>
      </c>
      <c r="H11829" s="3" t="s">
        <v>36239</v>
      </c>
      <c r="I11829" t="s">
        <v>1658</v>
      </c>
      <c r="J11829" t="s">
        <v>36240</v>
      </c>
    </row>
    <row r="11830" spans="1:10" ht="16" x14ac:dyDescent="0.2">
      <c r="A11830" t="s">
        <v>26494</v>
      </c>
      <c r="B11830" t="s">
        <v>37467</v>
      </c>
      <c r="C11830" t="s">
        <v>37468</v>
      </c>
      <c r="D11830">
        <v>1</v>
      </c>
      <c r="E11830" t="s">
        <v>13</v>
      </c>
      <c r="F11830" t="s">
        <v>13</v>
      </c>
      <c r="G11830" t="s">
        <v>37379</v>
      </c>
      <c r="H11830" s="3" t="s">
        <v>37469</v>
      </c>
      <c r="I11830" t="s">
        <v>817</v>
      </c>
      <c r="J11830" t="s">
        <v>26499</v>
      </c>
    </row>
    <row r="11831" spans="1:10" ht="32" x14ac:dyDescent="0.2">
      <c r="A11831" t="s">
        <v>11711</v>
      </c>
      <c r="B11831" t="s">
        <v>22984</v>
      </c>
      <c r="C11831" t="s">
        <v>34884</v>
      </c>
      <c r="D11831">
        <v>1</v>
      </c>
      <c r="E11831" t="s">
        <v>13</v>
      </c>
      <c r="F11831" t="s">
        <v>13</v>
      </c>
      <c r="G11831" t="s">
        <v>37379</v>
      </c>
      <c r="H11831" s="3" t="s">
        <v>37470</v>
      </c>
      <c r="I11831" t="s">
        <v>69</v>
      </c>
      <c r="J11831" t="s">
        <v>11716</v>
      </c>
    </row>
    <row r="11832" spans="1:10" ht="16" x14ac:dyDescent="0.2">
      <c r="A11832" t="s">
        <v>37471</v>
      </c>
      <c r="B11832" t="s">
        <v>37472</v>
      </c>
      <c r="C11832" t="s">
        <v>37473</v>
      </c>
      <c r="D11832">
        <v>2</v>
      </c>
      <c r="E11832" t="s">
        <v>13</v>
      </c>
      <c r="F11832" t="s">
        <v>13</v>
      </c>
      <c r="G11832" t="s">
        <v>37379</v>
      </c>
      <c r="H11832" s="3" t="s">
        <v>37474</v>
      </c>
      <c r="I11832" t="s">
        <v>106</v>
      </c>
      <c r="J11832" t="s">
        <v>37475</v>
      </c>
    </row>
    <row r="11833" spans="1:10" ht="16" x14ac:dyDescent="0.2">
      <c r="A11833" t="s">
        <v>37476</v>
      </c>
      <c r="B11833" t="s">
        <v>33835</v>
      </c>
      <c r="C11833" t="s">
        <v>33836</v>
      </c>
      <c r="D11833">
        <v>5</v>
      </c>
      <c r="E11833" t="s">
        <v>13</v>
      </c>
      <c r="F11833" t="s">
        <v>13</v>
      </c>
      <c r="G11833" t="s">
        <v>37379</v>
      </c>
      <c r="H11833" s="3" t="s">
        <v>31532</v>
      </c>
      <c r="I11833" t="s">
        <v>62</v>
      </c>
      <c r="J11833" t="s">
        <v>37477</v>
      </c>
    </row>
    <row r="11834" spans="1:10" ht="32" x14ac:dyDescent="0.2">
      <c r="A11834" t="s">
        <v>21472</v>
      </c>
      <c r="B11834" t="s">
        <v>37478</v>
      </c>
      <c r="C11834" t="s">
        <v>37479</v>
      </c>
      <c r="D11834">
        <v>6</v>
      </c>
      <c r="E11834" t="s">
        <v>13</v>
      </c>
      <c r="F11834" t="s">
        <v>13</v>
      </c>
      <c r="G11834" t="s">
        <v>37379</v>
      </c>
      <c r="H11834" s="3" t="s">
        <v>37480</v>
      </c>
      <c r="I11834" t="s">
        <v>1489</v>
      </c>
      <c r="J11834" t="s">
        <v>21477</v>
      </c>
    </row>
    <row r="11835" spans="1:10" ht="16" x14ac:dyDescent="0.2">
      <c r="A11835" t="s">
        <v>16236</v>
      </c>
      <c r="B11835" t="s">
        <v>37481</v>
      </c>
      <c r="C11835" t="s">
        <v>37482</v>
      </c>
      <c r="D11835">
        <v>3</v>
      </c>
      <c r="E11835" t="s">
        <v>13</v>
      </c>
      <c r="F11835" t="s">
        <v>13</v>
      </c>
      <c r="G11835" t="s">
        <v>37379</v>
      </c>
      <c r="H11835" s="3" t="s">
        <v>37483</v>
      </c>
      <c r="I11835" t="s">
        <v>1276</v>
      </c>
      <c r="J11835" t="s">
        <v>16237</v>
      </c>
    </row>
    <row r="11836" spans="1:10" ht="16" x14ac:dyDescent="0.2">
      <c r="A11836" t="s">
        <v>37365</v>
      </c>
      <c r="B11836" t="s">
        <v>37484</v>
      </c>
      <c r="C11836" t="s">
        <v>37485</v>
      </c>
      <c r="D11836">
        <v>2</v>
      </c>
      <c r="E11836" t="s">
        <v>13</v>
      </c>
      <c r="F11836" t="s">
        <v>13</v>
      </c>
      <c r="G11836" t="s">
        <v>37379</v>
      </c>
      <c r="H11836" s="3" t="s">
        <v>37368</v>
      </c>
      <c r="I11836" t="s">
        <v>1725</v>
      </c>
      <c r="J11836" t="s">
        <v>37369</v>
      </c>
    </row>
    <row r="11837" spans="1:10" ht="16" x14ac:dyDescent="0.2">
      <c r="A11837" t="s">
        <v>30997</v>
      </c>
      <c r="B11837" t="s">
        <v>37486</v>
      </c>
      <c r="C11837" t="s">
        <v>37487</v>
      </c>
      <c r="D11837">
        <v>2</v>
      </c>
      <c r="E11837" t="s">
        <v>13</v>
      </c>
      <c r="F11837" t="s">
        <v>13</v>
      </c>
      <c r="G11837" t="s">
        <v>37379</v>
      </c>
      <c r="H11837" s="3" t="s">
        <v>31004</v>
      </c>
      <c r="I11837" t="s">
        <v>404</v>
      </c>
      <c r="J11837" t="s">
        <v>31001</v>
      </c>
    </row>
    <row r="11838" spans="1:10" ht="16" x14ac:dyDescent="0.2">
      <c r="A11838" t="s">
        <v>37488</v>
      </c>
      <c r="B11838" t="s">
        <v>37489</v>
      </c>
      <c r="C11838" t="s">
        <v>37490</v>
      </c>
      <c r="D11838">
        <v>1</v>
      </c>
      <c r="E11838" t="s">
        <v>13</v>
      </c>
      <c r="F11838" t="s">
        <v>13</v>
      </c>
      <c r="G11838" t="s">
        <v>37379</v>
      </c>
      <c r="H11838" s="3" t="s">
        <v>37491</v>
      </c>
      <c r="I11838" t="s">
        <v>262</v>
      </c>
      <c r="J11838" t="s">
        <v>37492</v>
      </c>
    </row>
    <row r="11839" spans="1:10" ht="16" x14ac:dyDescent="0.2">
      <c r="A11839" t="s">
        <v>37493</v>
      </c>
      <c r="B11839" t="s">
        <v>37494</v>
      </c>
      <c r="C11839" t="s">
        <v>37495</v>
      </c>
      <c r="D11839">
        <v>1</v>
      </c>
      <c r="E11839" t="s">
        <v>13</v>
      </c>
      <c r="F11839" t="s">
        <v>13</v>
      </c>
      <c r="G11839" t="s">
        <v>37379</v>
      </c>
      <c r="H11839" s="3" t="s">
        <v>37496</v>
      </c>
      <c r="I11839" t="s">
        <v>1658</v>
      </c>
      <c r="J11839" t="s">
        <v>37497</v>
      </c>
    </row>
    <row r="11840" spans="1:10" ht="16" x14ac:dyDescent="0.2">
      <c r="A11840" t="s">
        <v>36550</v>
      </c>
      <c r="B11840" t="s">
        <v>37498</v>
      </c>
      <c r="C11840" t="s">
        <v>37499</v>
      </c>
      <c r="D11840">
        <v>4</v>
      </c>
      <c r="E11840" t="s">
        <v>13</v>
      </c>
      <c r="F11840" t="s">
        <v>13</v>
      </c>
      <c r="G11840" t="s">
        <v>37500</v>
      </c>
      <c r="H11840" s="3" t="s">
        <v>36553</v>
      </c>
      <c r="I11840" t="s">
        <v>3744</v>
      </c>
      <c r="J11840" t="s">
        <v>36554</v>
      </c>
    </row>
    <row r="11841" spans="1:10" ht="16" x14ac:dyDescent="0.2">
      <c r="A11841" t="s">
        <v>18587</v>
      </c>
      <c r="B11841" t="s">
        <v>37501</v>
      </c>
      <c r="C11841" t="s">
        <v>37502</v>
      </c>
      <c r="D11841">
        <v>1</v>
      </c>
      <c r="E11841" t="s">
        <v>13</v>
      </c>
      <c r="F11841" t="s">
        <v>13</v>
      </c>
      <c r="G11841" t="s">
        <v>37500</v>
      </c>
      <c r="H11841" s="3" t="s">
        <v>37503</v>
      </c>
      <c r="I11841" t="s">
        <v>856</v>
      </c>
      <c r="J11841" t="s">
        <v>18590</v>
      </c>
    </row>
    <row r="11842" spans="1:10" ht="16" x14ac:dyDescent="0.2">
      <c r="A11842" t="s">
        <v>37504</v>
      </c>
      <c r="B11842" t="s">
        <v>37505</v>
      </c>
      <c r="C11842" t="s">
        <v>37506</v>
      </c>
      <c r="D11842">
        <v>4</v>
      </c>
      <c r="E11842" t="s">
        <v>13</v>
      </c>
      <c r="F11842" t="s">
        <v>13</v>
      </c>
      <c r="G11842" t="s">
        <v>37500</v>
      </c>
      <c r="H11842" s="3" t="s">
        <v>37507</v>
      </c>
      <c r="I11842" t="s">
        <v>918</v>
      </c>
      <c r="J11842" t="s">
        <v>37508</v>
      </c>
    </row>
    <row r="11843" spans="1:10" ht="16" x14ac:dyDescent="0.2">
      <c r="A11843" t="s">
        <v>37509</v>
      </c>
      <c r="B11843" t="s">
        <v>37510</v>
      </c>
      <c r="C11843" t="s">
        <v>37511</v>
      </c>
      <c r="D11843">
        <v>1</v>
      </c>
      <c r="E11843" t="s">
        <v>13</v>
      </c>
      <c r="F11843" t="s">
        <v>13</v>
      </c>
      <c r="G11843" t="s">
        <v>37500</v>
      </c>
      <c r="H11843" s="3" t="s">
        <v>31382</v>
      </c>
      <c r="I11843" t="s">
        <v>1725</v>
      </c>
      <c r="J11843" t="s">
        <v>37512</v>
      </c>
    </row>
    <row r="11844" spans="1:10" ht="16" x14ac:dyDescent="0.2">
      <c r="A11844" t="s">
        <v>30824</v>
      </c>
      <c r="B11844" t="s">
        <v>37513</v>
      </c>
      <c r="C11844" t="s">
        <v>37514</v>
      </c>
      <c r="D11844">
        <v>16</v>
      </c>
      <c r="E11844" t="s">
        <v>13</v>
      </c>
      <c r="F11844" t="s">
        <v>13</v>
      </c>
      <c r="G11844" t="s">
        <v>37500</v>
      </c>
      <c r="H11844" s="3" t="s">
        <v>30840</v>
      </c>
      <c r="I11844" t="s">
        <v>106</v>
      </c>
      <c r="J11844" t="s">
        <v>30828</v>
      </c>
    </row>
    <row r="11845" spans="1:10" ht="16" x14ac:dyDescent="0.2">
      <c r="A11845" t="s">
        <v>31839</v>
      </c>
      <c r="B11845" t="s">
        <v>37515</v>
      </c>
      <c r="C11845" t="s">
        <v>37516</v>
      </c>
      <c r="D11845">
        <v>2</v>
      </c>
      <c r="E11845" t="s">
        <v>13</v>
      </c>
      <c r="F11845" t="s">
        <v>13</v>
      </c>
      <c r="G11845" t="s">
        <v>37500</v>
      </c>
      <c r="H11845" s="3" t="s">
        <v>31842</v>
      </c>
      <c r="I11845" t="s">
        <v>62</v>
      </c>
      <c r="J11845" t="s">
        <v>31843</v>
      </c>
    </row>
    <row r="11846" spans="1:10" ht="16" x14ac:dyDescent="0.2">
      <c r="A11846" t="s">
        <v>35929</v>
      </c>
      <c r="B11846" t="s">
        <v>37517</v>
      </c>
      <c r="C11846" t="s">
        <v>37518</v>
      </c>
      <c r="D11846">
        <v>3</v>
      </c>
      <c r="E11846" t="s">
        <v>13</v>
      </c>
      <c r="F11846" t="s">
        <v>13</v>
      </c>
      <c r="G11846" t="s">
        <v>37500</v>
      </c>
      <c r="H11846" s="3" t="s">
        <v>35932</v>
      </c>
      <c r="I11846" t="s">
        <v>856</v>
      </c>
      <c r="J11846" t="s">
        <v>35933</v>
      </c>
    </row>
    <row r="11847" spans="1:10" ht="16" x14ac:dyDescent="0.2">
      <c r="A11847" t="s">
        <v>15854</v>
      </c>
      <c r="B11847" t="s">
        <v>312</v>
      </c>
      <c r="C11847" t="s">
        <v>313</v>
      </c>
      <c r="D11847">
        <v>1</v>
      </c>
      <c r="E11847" t="s">
        <v>13</v>
      </c>
      <c r="F11847" t="s">
        <v>13</v>
      </c>
      <c r="G11847" t="s">
        <v>37500</v>
      </c>
      <c r="H11847" s="3" t="s">
        <v>34105</v>
      </c>
      <c r="I11847" t="s">
        <v>315</v>
      </c>
      <c r="J11847" t="s">
        <v>15858</v>
      </c>
    </row>
    <row r="11848" spans="1:10" ht="16" x14ac:dyDescent="0.2">
      <c r="A11848" t="s">
        <v>33710</v>
      </c>
      <c r="B11848" t="s">
        <v>36471</v>
      </c>
      <c r="C11848" t="s">
        <v>36472</v>
      </c>
      <c r="D11848">
        <v>1</v>
      </c>
      <c r="E11848" t="s">
        <v>13</v>
      </c>
      <c r="F11848" t="s">
        <v>13</v>
      </c>
      <c r="G11848" t="s">
        <v>37500</v>
      </c>
      <c r="H11848" s="3" t="s">
        <v>33713</v>
      </c>
      <c r="I11848" t="s">
        <v>856</v>
      </c>
      <c r="J11848" t="s">
        <v>33714</v>
      </c>
    </row>
    <row r="11849" spans="1:10" ht="16" x14ac:dyDescent="0.2">
      <c r="A11849" t="s">
        <v>36241</v>
      </c>
      <c r="B11849" t="s">
        <v>37519</v>
      </c>
      <c r="C11849" t="s">
        <v>37520</v>
      </c>
      <c r="D11849">
        <v>2</v>
      </c>
      <c r="E11849" t="s">
        <v>13</v>
      </c>
      <c r="F11849" t="s">
        <v>13</v>
      </c>
      <c r="G11849" t="s">
        <v>37500</v>
      </c>
      <c r="H11849" s="3" t="s">
        <v>33917</v>
      </c>
      <c r="I11849" t="s">
        <v>62</v>
      </c>
      <c r="J11849" t="s">
        <v>36242</v>
      </c>
    </row>
    <row r="11850" spans="1:10" ht="16" x14ac:dyDescent="0.2">
      <c r="A11850" t="s">
        <v>33476</v>
      </c>
      <c r="B11850" t="s">
        <v>37521</v>
      </c>
      <c r="C11850" t="s">
        <v>37522</v>
      </c>
      <c r="D11850">
        <v>2</v>
      </c>
      <c r="E11850" t="s">
        <v>13</v>
      </c>
      <c r="F11850" t="s">
        <v>13</v>
      </c>
      <c r="G11850" t="s">
        <v>37500</v>
      </c>
      <c r="H11850" s="3" t="s">
        <v>33479</v>
      </c>
      <c r="I11850" t="s">
        <v>106</v>
      </c>
      <c r="J11850" t="s">
        <v>33480</v>
      </c>
    </row>
    <row r="11851" spans="1:10" ht="16" x14ac:dyDescent="0.2">
      <c r="A11851" t="s">
        <v>37523</v>
      </c>
      <c r="B11851" t="s">
        <v>13840</v>
      </c>
      <c r="C11851" t="s">
        <v>13841</v>
      </c>
      <c r="D11851">
        <v>2</v>
      </c>
      <c r="E11851" t="s">
        <v>13</v>
      </c>
      <c r="F11851" t="s">
        <v>13</v>
      </c>
      <c r="G11851" t="s">
        <v>37500</v>
      </c>
      <c r="H11851" s="3" t="s">
        <v>30972</v>
      </c>
      <c r="I11851" t="s">
        <v>62</v>
      </c>
      <c r="J11851" t="s">
        <v>37524</v>
      </c>
    </row>
    <row r="11852" spans="1:10" ht="16" x14ac:dyDescent="0.2">
      <c r="A11852" t="s">
        <v>30879</v>
      </c>
      <c r="B11852" t="s">
        <v>32183</v>
      </c>
      <c r="C11852" t="s">
        <v>32184</v>
      </c>
      <c r="D11852">
        <v>4</v>
      </c>
      <c r="E11852" t="s">
        <v>13</v>
      </c>
      <c r="F11852" t="s">
        <v>13</v>
      </c>
      <c r="G11852" t="s">
        <v>37500</v>
      </c>
      <c r="H11852" s="3" t="s">
        <v>30882</v>
      </c>
      <c r="I11852" t="s">
        <v>547</v>
      </c>
      <c r="J11852" t="s">
        <v>30883</v>
      </c>
    </row>
    <row r="11853" spans="1:10" ht="16" x14ac:dyDescent="0.2">
      <c r="A11853" t="s">
        <v>37525</v>
      </c>
      <c r="B11853" t="s">
        <v>37526</v>
      </c>
      <c r="C11853" t="s">
        <v>37527</v>
      </c>
      <c r="D11853">
        <v>1</v>
      </c>
      <c r="E11853" t="s">
        <v>13</v>
      </c>
      <c r="F11853" t="s">
        <v>13</v>
      </c>
      <c r="G11853" t="s">
        <v>37500</v>
      </c>
      <c r="H11853" s="3" t="s">
        <v>37528</v>
      </c>
      <c r="I11853" t="s">
        <v>1282</v>
      </c>
      <c r="J11853" t="s">
        <v>37529</v>
      </c>
    </row>
    <row r="11854" spans="1:10" ht="16" x14ac:dyDescent="0.2">
      <c r="A11854" t="s">
        <v>33252</v>
      </c>
      <c r="B11854" t="s">
        <v>37530</v>
      </c>
      <c r="C11854" t="s">
        <v>37531</v>
      </c>
      <c r="D11854">
        <v>5</v>
      </c>
      <c r="E11854" t="s">
        <v>13</v>
      </c>
      <c r="F11854" t="s">
        <v>13</v>
      </c>
      <c r="G11854" t="s">
        <v>37532</v>
      </c>
      <c r="H11854" s="3" t="s">
        <v>37533</v>
      </c>
      <c r="I11854" t="s">
        <v>714</v>
      </c>
      <c r="J11854" t="s">
        <v>33256</v>
      </c>
    </row>
    <row r="11855" spans="1:10" ht="16" x14ac:dyDescent="0.2">
      <c r="A11855" t="s">
        <v>37534</v>
      </c>
      <c r="B11855" t="s">
        <v>37535</v>
      </c>
      <c r="C11855" t="s">
        <v>37536</v>
      </c>
      <c r="D11855">
        <v>3</v>
      </c>
      <c r="E11855" t="s">
        <v>13</v>
      </c>
      <c r="F11855" t="s">
        <v>13</v>
      </c>
      <c r="G11855" t="s">
        <v>37532</v>
      </c>
      <c r="H11855" s="3" t="s">
        <v>37537</v>
      </c>
      <c r="I11855" t="s">
        <v>62</v>
      </c>
      <c r="J11855" t="s">
        <v>37538</v>
      </c>
    </row>
    <row r="11856" spans="1:10" ht="16" x14ac:dyDescent="0.2">
      <c r="A11856" t="s">
        <v>32338</v>
      </c>
      <c r="B11856" t="s">
        <v>37539</v>
      </c>
      <c r="C11856" t="s">
        <v>37540</v>
      </c>
      <c r="D11856">
        <v>1</v>
      </c>
      <c r="E11856" t="s">
        <v>13</v>
      </c>
      <c r="F11856" t="s">
        <v>13</v>
      </c>
      <c r="G11856" t="s">
        <v>37532</v>
      </c>
      <c r="H11856" s="3" t="s">
        <v>32341</v>
      </c>
      <c r="I11856" t="s">
        <v>106</v>
      </c>
      <c r="J11856" t="s">
        <v>32342</v>
      </c>
    </row>
    <row r="11857" spans="1:10" ht="16" x14ac:dyDescent="0.2">
      <c r="A11857" t="s">
        <v>23246</v>
      </c>
      <c r="B11857" t="s">
        <v>35543</v>
      </c>
      <c r="C11857" t="s">
        <v>35544</v>
      </c>
      <c r="D11857">
        <v>3</v>
      </c>
      <c r="E11857" t="s">
        <v>13</v>
      </c>
      <c r="F11857" t="s">
        <v>13</v>
      </c>
      <c r="G11857" t="s">
        <v>37532</v>
      </c>
      <c r="H11857" s="3" t="s">
        <v>31528</v>
      </c>
      <c r="I11857" t="s">
        <v>3744</v>
      </c>
      <c r="J11857" t="s">
        <v>23251</v>
      </c>
    </row>
    <row r="11858" spans="1:10" ht="16" x14ac:dyDescent="0.2">
      <c r="A11858" t="s">
        <v>35694</v>
      </c>
      <c r="B11858" t="s">
        <v>30937</v>
      </c>
      <c r="C11858" t="s">
        <v>30938</v>
      </c>
      <c r="D11858">
        <v>1</v>
      </c>
      <c r="E11858" t="s">
        <v>13</v>
      </c>
      <c r="F11858" t="s">
        <v>13</v>
      </c>
      <c r="G11858" t="s">
        <v>37532</v>
      </c>
      <c r="H11858" s="3" t="s">
        <v>33011</v>
      </c>
      <c r="I11858" t="s">
        <v>146</v>
      </c>
      <c r="J11858" t="s">
        <v>35695</v>
      </c>
    </row>
    <row r="11859" spans="1:10" ht="16" x14ac:dyDescent="0.2">
      <c r="A11859" t="s">
        <v>37541</v>
      </c>
      <c r="B11859" t="s">
        <v>31729</v>
      </c>
      <c r="C11859" t="s">
        <v>31730</v>
      </c>
      <c r="D11859">
        <v>1</v>
      </c>
      <c r="E11859" t="s">
        <v>13</v>
      </c>
      <c r="F11859" t="s">
        <v>13</v>
      </c>
      <c r="G11859" t="s">
        <v>37532</v>
      </c>
      <c r="H11859" s="3" t="s">
        <v>37542</v>
      </c>
      <c r="I11859" t="s">
        <v>714</v>
      </c>
      <c r="J11859" t="s">
        <v>37543</v>
      </c>
    </row>
    <row r="11860" spans="1:10" ht="16" x14ac:dyDescent="0.2">
      <c r="A11860" t="s">
        <v>35709</v>
      </c>
      <c r="B11860" t="s">
        <v>35409</v>
      </c>
      <c r="C11860" t="s">
        <v>35410</v>
      </c>
      <c r="D11860">
        <v>5</v>
      </c>
      <c r="E11860" t="s">
        <v>13</v>
      </c>
      <c r="F11860" t="s">
        <v>13</v>
      </c>
      <c r="G11860" t="s">
        <v>37532</v>
      </c>
      <c r="H11860" s="3" t="s">
        <v>37544</v>
      </c>
      <c r="I11860" t="s">
        <v>817</v>
      </c>
      <c r="J11860" t="s">
        <v>35712</v>
      </c>
    </row>
    <row r="11861" spans="1:10" ht="16" x14ac:dyDescent="0.2">
      <c r="A11861" t="s">
        <v>14017</v>
      </c>
      <c r="B11861" t="s">
        <v>37545</v>
      </c>
      <c r="C11861" t="s">
        <v>37546</v>
      </c>
      <c r="D11861">
        <v>1</v>
      </c>
      <c r="E11861" t="s">
        <v>13</v>
      </c>
      <c r="F11861" t="s">
        <v>13</v>
      </c>
      <c r="G11861" t="s">
        <v>37532</v>
      </c>
      <c r="H11861" s="3" t="s">
        <v>37547</v>
      </c>
      <c r="I11861" t="s">
        <v>7872</v>
      </c>
      <c r="J11861" t="s">
        <v>14022</v>
      </c>
    </row>
    <row r="11862" spans="1:10" ht="16" x14ac:dyDescent="0.2">
      <c r="A11862" t="s">
        <v>641</v>
      </c>
      <c r="B11862" t="s">
        <v>37548</v>
      </c>
      <c r="C11862" t="s">
        <v>37549</v>
      </c>
      <c r="D11862">
        <v>10</v>
      </c>
      <c r="E11862" t="s">
        <v>13</v>
      </c>
      <c r="F11862" t="s">
        <v>13</v>
      </c>
      <c r="G11862" t="s">
        <v>37532</v>
      </c>
      <c r="H11862" s="3" t="s">
        <v>37134</v>
      </c>
      <c r="I11862" t="s">
        <v>146</v>
      </c>
      <c r="J11862" t="s">
        <v>645</v>
      </c>
    </row>
    <row r="11863" spans="1:10" ht="16" x14ac:dyDescent="0.2">
      <c r="A11863" t="s">
        <v>37550</v>
      </c>
      <c r="B11863" t="s">
        <v>32894</v>
      </c>
      <c r="C11863" t="s">
        <v>32895</v>
      </c>
      <c r="D11863">
        <v>1</v>
      </c>
      <c r="E11863" t="s">
        <v>13</v>
      </c>
      <c r="F11863" t="s">
        <v>13</v>
      </c>
      <c r="G11863" t="s">
        <v>37532</v>
      </c>
      <c r="H11863" s="3" t="s">
        <v>33713</v>
      </c>
      <c r="I11863" t="s">
        <v>856</v>
      </c>
      <c r="J11863" t="s">
        <v>37551</v>
      </c>
    </row>
    <row r="11864" spans="1:10" ht="16" x14ac:dyDescent="0.2">
      <c r="A11864" t="s">
        <v>1097</v>
      </c>
      <c r="B11864" t="s">
        <v>37552</v>
      </c>
      <c r="C11864" t="s">
        <v>37553</v>
      </c>
      <c r="D11864">
        <v>5</v>
      </c>
      <c r="E11864" t="s">
        <v>13</v>
      </c>
      <c r="F11864" t="s">
        <v>13</v>
      </c>
      <c r="G11864" t="s">
        <v>37554</v>
      </c>
      <c r="H11864" s="3" t="s">
        <v>36791</v>
      </c>
      <c r="I11864" t="s">
        <v>390</v>
      </c>
      <c r="J11864" t="s">
        <v>1099</v>
      </c>
    </row>
    <row r="11865" spans="1:10" ht="16" x14ac:dyDescent="0.2">
      <c r="A11865" t="s">
        <v>7181</v>
      </c>
      <c r="B11865" t="s">
        <v>37555</v>
      </c>
      <c r="C11865" t="s">
        <v>37556</v>
      </c>
      <c r="D11865">
        <v>2</v>
      </c>
      <c r="E11865" t="s">
        <v>13</v>
      </c>
      <c r="F11865" t="s">
        <v>13</v>
      </c>
      <c r="G11865" t="s">
        <v>37554</v>
      </c>
      <c r="H11865" s="3" t="s">
        <v>37557</v>
      </c>
      <c r="I11865" t="s">
        <v>126</v>
      </c>
      <c r="J11865" t="s">
        <v>7186</v>
      </c>
    </row>
    <row r="11866" spans="1:10" ht="16" x14ac:dyDescent="0.2">
      <c r="A11866" t="s">
        <v>37558</v>
      </c>
      <c r="B11866" t="s">
        <v>37559</v>
      </c>
      <c r="C11866" t="s">
        <v>37560</v>
      </c>
      <c r="D11866">
        <v>3</v>
      </c>
      <c r="E11866" t="s">
        <v>13</v>
      </c>
      <c r="F11866" t="s">
        <v>13</v>
      </c>
      <c r="G11866" t="s">
        <v>37561</v>
      </c>
      <c r="H11866" s="3" t="s">
        <v>37562</v>
      </c>
      <c r="I11866" t="s">
        <v>62</v>
      </c>
      <c r="J11866" t="s">
        <v>37563</v>
      </c>
    </row>
    <row r="11867" spans="1:10" ht="16" x14ac:dyDescent="0.2">
      <c r="A11867" t="s">
        <v>31978</v>
      </c>
      <c r="B11867" t="s">
        <v>37564</v>
      </c>
      <c r="C11867" t="s">
        <v>37565</v>
      </c>
      <c r="D11867">
        <v>1</v>
      </c>
      <c r="E11867" t="s">
        <v>13</v>
      </c>
      <c r="F11867" t="s">
        <v>13</v>
      </c>
      <c r="G11867" t="s">
        <v>37561</v>
      </c>
      <c r="H11867" s="3" t="s">
        <v>37566</v>
      </c>
      <c r="J11867" t="s">
        <v>31982</v>
      </c>
    </row>
    <row r="11868" spans="1:10" ht="16" x14ac:dyDescent="0.2">
      <c r="A11868" t="s">
        <v>37324</v>
      </c>
      <c r="B11868" t="s">
        <v>7937</v>
      </c>
      <c r="C11868" t="s">
        <v>7938</v>
      </c>
      <c r="D11868">
        <v>1</v>
      </c>
      <c r="E11868" t="s">
        <v>13</v>
      </c>
      <c r="F11868" t="s">
        <v>13</v>
      </c>
      <c r="G11868" t="s">
        <v>37561</v>
      </c>
      <c r="H11868" s="3" t="s">
        <v>37567</v>
      </c>
      <c r="I11868" t="s">
        <v>37567</v>
      </c>
      <c r="J11868" t="s">
        <v>37326</v>
      </c>
    </row>
    <row r="11869" spans="1:10" ht="16" x14ac:dyDescent="0.2">
      <c r="A11869" t="s">
        <v>37568</v>
      </c>
      <c r="B11869" t="s">
        <v>37569</v>
      </c>
      <c r="C11869" t="s">
        <v>37570</v>
      </c>
      <c r="D11869">
        <v>5</v>
      </c>
      <c r="E11869" t="s">
        <v>13</v>
      </c>
      <c r="F11869" t="s">
        <v>13</v>
      </c>
      <c r="G11869" t="s">
        <v>37561</v>
      </c>
      <c r="H11869" s="3" t="s">
        <v>37571</v>
      </c>
      <c r="I11869" t="s">
        <v>215</v>
      </c>
      <c r="J11869" t="s">
        <v>37572</v>
      </c>
    </row>
    <row r="11870" spans="1:10" ht="16" x14ac:dyDescent="0.2">
      <c r="A11870" t="s">
        <v>33232</v>
      </c>
      <c r="B11870" t="s">
        <v>37573</v>
      </c>
      <c r="C11870" t="s">
        <v>37574</v>
      </c>
      <c r="D11870">
        <v>2</v>
      </c>
      <c r="E11870" t="s">
        <v>13</v>
      </c>
      <c r="F11870" t="s">
        <v>13</v>
      </c>
      <c r="G11870" t="s">
        <v>37561</v>
      </c>
      <c r="H11870" s="3" t="s">
        <v>37575</v>
      </c>
      <c r="I11870" t="s">
        <v>29020</v>
      </c>
      <c r="J11870" t="s">
        <v>33236</v>
      </c>
    </row>
    <row r="11871" spans="1:10" ht="16" x14ac:dyDescent="0.2">
      <c r="A11871" t="s">
        <v>663</v>
      </c>
      <c r="B11871" t="s">
        <v>37576</v>
      </c>
      <c r="C11871" t="s">
        <v>37577</v>
      </c>
      <c r="D11871">
        <v>2</v>
      </c>
      <c r="E11871" t="s">
        <v>13</v>
      </c>
      <c r="F11871" t="s">
        <v>13</v>
      </c>
      <c r="G11871" t="s">
        <v>37561</v>
      </c>
      <c r="H11871" s="3" t="s">
        <v>37578</v>
      </c>
      <c r="I11871" t="s">
        <v>626</v>
      </c>
      <c r="J11871" t="s">
        <v>666</v>
      </c>
    </row>
    <row r="11872" spans="1:10" ht="16" x14ac:dyDescent="0.2">
      <c r="A11872" t="s">
        <v>24634</v>
      </c>
      <c r="B11872" t="s">
        <v>21355</v>
      </c>
      <c r="C11872" t="s">
        <v>21356</v>
      </c>
      <c r="D11872">
        <v>6</v>
      </c>
      <c r="E11872" t="s">
        <v>13</v>
      </c>
      <c r="F11872" t="s">
        <v>13</v>
      </c>
      <c r="G11872" t="s">
        <v>37579</v>
      </c>
      <c r="H11872" s="3" t="s">
        <v>21358</v>
      </c>
      <c r="I11872" t="s">
        <v>90</v>
      </c>
      <c r="J11872" t="s">
        <v>24635</v>
      </c>
    </row>
    <row r="11873" spans="1:10" ht="16" x14ac:dyDescent="0.2">
      <c r="A11873" t="s">
        <v>32924</v>
      </c>
      <c r="B11873" t="s">
        <v>37580</v>
      </c>
      <c r="C11873" t="s">
        <v>37581</v>
      </c>
      <c r="D11873">
        <v>4</v>
      </c>
      <c r="E11873" t="s">
        <v>13</v>
      </c>
      <c r="F11873" t="s">
        <v>13</v>
      </c>
      <c r="G11873" t="s">
        <v>37582</v>
      </c>
      <c r="H11873" s="3" t="s">
        <v>32927</v>
      </c>
      <c r="J11873" t="s">
        <v>32928</v>
      </c>
    </row>
    <row r="11874" spans="1:10" ht="16" x14ac:dyDescent="0.2">
      <c r="A11874" t="s">
        <v>35202</v>
      </c>
      <c r="B11874" t="s">
        <v>37583</v>
      </c>
      <c r="C11874" t="s">
        <v>6574</v>
      </c>
      <c r="D11874">
        <v>1</v>
      </c>
      <c r="E11874" t="s">
        <v>13</v>
      </c>
      <c r="F11874" t="s">
        <v>13</v>
      </c>
      <c r="G11874" t="s">
        <v>37584</v>
      </c>
      <c r="H11874" s="3" t="s">
        <v>35205</v>
      </c>
      <c r="I11874" t="s">
        <v>62</v>
      </c>
      <c r="J11874" t="s">
        <v>35206</v>
      </c>
    </row>
    <row r="11875" spans="1:10" ht="16" x14ac:dyDescent="0.2">
      <c r="A11875" t="s">
        <v>22700</v>
      </c>
      <c r="B11875" t="s">
        <v>37585</v>
      </c>
      <c r="C11875" t="s">
        <v>37586</v>
      </c>
      <c r="D11875">
        <v>6</v>
      </c>
      <c r="E11875" t="s">
        <v>13</v>
      </c>
      <c r="F11875" t="s">
        <v>13</v>
      </c>
      <c r="G11875" t="s">
        <v>37584</v>
      </c>
      <c r="H11875" s="3" t="s">
        <v>31424</v>
      </c>
      <c r="I11875" t="s">
        <v>62</v>
      </c>
      <c r="J11875" t="s">
        <v>22705</v>
      </c>
    </row>
    <row r="11876" spans="1:10" ht="16" x14ac:dyDescent="0.2">
      <c r="A11876" t="s">
        <v>35861</v>
      </c>
      <c r="B11876" t="s">
        <v>37587</v>
      </c>
      <c r="C11876" t="s">
        <v>37588</v>
      </c>
      <c r="D11876">
        <v>2</v>
      </c>
      <c r="E11876" t="s">
        <v>13</v>
      </c>
      <c r="F11876" t="s">
        <v>13</v>
      </c>
      <c r="G11876" t="s">
        <v>37584</v>
      </c>
      <c r="H11876" s="3" t="s">
        <v>35864</v>
      </c>
      <c r="I11876" t="s">
        <v>970</v>
      </c>
      <c r="J11876" t="s">
        <v>35865</v>
      </c>
    </row>
    <row r="11877" spans="1:10" ht="16" x14ac:dyDescent="0.2">
      <c r="A11877" t="s">
        <v>33559</v>
      </c>
      <c r="B11877" t="s">
        <v>37589</v>
      </c>
      <c r="C11877" t="s">
        <v>37590</v>
      </c>
      <c r="D11877">
        <v>2</v>
      </c>
      <c r="E11877" t="s">
        <v>13</v>
      </c>
      <c r="F11877" t="s">
        <v>13</v>
      </c>
      <c r="G11877" t="s">
        <v>37584</v>
      </c>
      <c r="H11877" s="3" t="s">
        <v>33562</v>
      </c>
      <c r="I11877" t="s">
        <v>62</v>
      </c>
      <c r="J11877" t="s">
        <v>33563</v>
      </c>
    </row>
    <row r="11878" spans="1:10" ht="16" x14ac:dyDescent="0.2">
      <c r="A11878" t="s">
        <v>19348</v>
      </c>
      <c r="B11878" t="s">
        <v>20605</v>
      </c>
      <c r="C11878" t="s">
        <v>37591</v>
      </c>
      <c r="D11878">
        <v>4</v>
      </c>
      <c r="E11878" t="s">
        <v>13</v>
      </c>
      <c r="F11878" t="s">
        <v>13</v>
      </c>
      <c r="G11878" t="s">
        <v>37584</v>
      </c>
      <c r="H11878" s="3" t="s">
        <v>19352</v>
      </c>
      <c r="I11878" t="s">
        <v>69</v>
      </c>
      <c r="J11878" t="s">
        <v>19353</v>
      </c>
    </row>
    <row r="11879" spans="1:10" ht="16" x14ac:dyDescent="0.2">
      <c r="A11879" t="s">
        <v>37592</v>
      </c>
      <c r="B11879" t="s">
        <v>37593</v>
      </c>
      <c r="C11879" t="s">
        <v>37594</v>
      </c>
      <c r="D11879">
        <v>3</v>
      </c>
      <c r="E11879" t="s">
        <v>13</v>
      </c>
      <c r="F11879" t="s">
        <v>13</v>
      </c>
      <c r="G11879" t="s">
        <v>37595</v>
      </c>
      <c r="H11879" s="3" t="s">
        <v>37596</v>
      </c>
      <c r="I11879" t="s">
        <v>824</v>
      </c>
      <c r="J11879" t="s">
        <v>37597</v>
      </c>
    </row>
    <row r="11880" spans="1:10" ht="16" x14ac:dyDescent="0.2">
      <c r="A11880" t="s">
        <v>37598</v>
      </c>
      <c r="B11880" t="s">
        <v>37599</v>
      </c>
      <c r="C11880" t="s">
        <v>37600</v>
      </c>
      <c r="D11880">
        <v>5</v>
      </c>
      <c r="E11880" t="s">
        <v>13</v>
      </c>
      <c r="F11880" t="s">
        <v>13</v>
      </c>
      <c r="G11880" t="s">
        <v>37595</v>
      </c>
      <c r="H11880" s="3" t="s">
        <v>37601</v>
      </c>
      <c r="I11880" t="s">
        <v>62</v>
      </c>
      <c r="J11880" t="s">
        <v>37602</v>
      </c>
    </row>
    <row r="11881" spans="1:10" ht="16" x14ac:dyDescent="0.2">
      <c r="A11881" t="s">
        <v>15240</v>
      </c>
      <c r="B11881" t="s">
        <v>32083</v>
      </c>
      <c r="C11881" t="s">
        <v>32084</v>
      </c>
      <c r="D11881">
        <v>2</v>
      </c>
      <c r="E11881" t="s">
        <v>13</v>
      </c>
      <c r="F11881" t="s">
        <v>13</v>
      </c>
      <c r="G11881" t="s">
        <v>37595</v>
      </c>
      <c r="H11881" s="3" t="s">
        <v>31528</v>
      </c>
      <c r="I11881" t="s">
        <v>3744</v>
      </c>
      <c r="J11881" t="s">
        <v>15245</v>
      </c>
    </row>
    <row r="11882" spans="1:10" ht="16" x14ac:dyDescent="0.2">
      <c r="A11882" t="s">
        <v>12452</v>
      </c>
      <c r="B11882" t="s">
        <v>31876</v>
      </c>
      <c r="C11882" t="s">
        <v>31877</v>
      </c>
      <c r="D11882">
        <v>5</v>
      </c>
      <c r="E11882" t="s">
        <v>13</v>
      </c>
      <c r="F11882" t="s">
        <v>13</v>
      </c>
      <c r="G11882" t="s">
        <v>37595</v>
      </c>
      <c r="H11882" s="3" t="s">
        <v>31878</v>
      </c>
      <c r="I11882" t="s">
        <v>62</v>
      </c>
      <c r="J11882" t="s">
        <v>12456</v>
      </c>
    </row>
    <row r="11883" spans="1:10" ht="16" x14ac:dyDescent="0.2">
      <c r="A11883" t="s">
        <v>37603</v>
      </c>
      <c r="B11883" t="s">
        <v>37604</v>
      </c>
      <c r="C11883" t="s">
        <v>37605</v>
      </c>
      <c r="D11883">
        <v>1</v>
      </c>
      <c r="E11883" t="s">
        <v>13</v>
      </c>
      <c r="F11883" t="s">
        <v>13</v>
      </c>
      <c r="G11883" t="s">
        <v>37595</v>
      </c>
      <c r="H11883" s="3" t="s">
        <v>37606</v>
      </c>
      <c r="I11883" t="s">
        <v>106</v>
      </c>
      <c r="J11883" t="s">
        <v>37607</v>
      </c>
    </row>
    <row r="11884" spans="1:10" ht="16" x14ac:dyDescent="0.2">
      <c r="A11884" t="s">
        <v>5705</v>
      </c>
      <c r="B11884" t="s">
        <v>37608</v>
      </c>
      <c r="C11884" t="s">
        <v>37609</v>
      </c>
      <c r="D11884">
        <v>10</v>
      </c>
      <c r="E11884" t="s">
        <v>13</v>
      </c>
      <c r="F11884" t="s">
        <v>13</v>
      </c>
      <c r="G11884" t="s">
        <v>37595</v>
      </c>
      <c r="H11884" s="3" t="s">
        <v>37610</v>
      </c>
      <c r="I11884" t="s">
        <v>62</v>
      </c>
      <c r="J11884" t="s">
        <v>5710</v>
      </c>
    </row>
    <row r="11885" spans="1:10" ht="16" x14ac:dyDescent="0.2">
      <c r="A11885" t="s">
        <v>37611</v>
      </c>
      <c r="B11885" t="s">
        <v>22709</v>
      </c>
      <c r="C11885" t="s">
        <v>22710</v>
      </c>
      <c r="D11885">
        <v>3</v>
      </c>
      <c r="E11885" t="s">
        <v>13</v>
      </c>
      <c r="F11885" t="s">
        <v>13</v>
      </c>
      <c r="G11885" t="s">
        <v>37612</v>
      </c>
      <c r="H11885" s="3" t="s">
        <v>31424</v>
      </c>
      <c r="I11885" t="s">
        <v>62</v>
      </c>
      <c r="J11885" t="s">
        <v>37613</v>
      </c>
    </row>
    <row r="11886" spans="1:10" ht="16" x14ac:dyDescent="0.2">
      <c r="A11886" t="s">
        <v>7808</v>
      </c>
      <c r="B11886" t="s">
        <v>7819</v>
      </c>
      <c r="C11886" t="s">
        <v>7820</v>
      </c>
      <c r="D11886">
        <v>4</v>
      </c>
      <c r="E11886" t="s">
        <v>13</v>
      </c>
      <c r="F11886" t="s">
        <v>13</v>
      </c>
      <c r="G11886" t="s">
        <v>37614</v>
      </c>
      <c r="H11886" s="3" t="s">
        <v>33861</v>
      </c>
      <c r="I11886" t="s">
        <v>62</v>
      </c>
      <c r="J11886" t="s">
        <v>7809</v>
      </c>
    </row>
    <row r="11887" spans="1:10" ht="16" x14ac:dyDescent="0.2">
      <c r="A11887" t="s">
        <v>32738</v>
      </c>
      <c r="B11887" t="s">
        <v>37615</v>
      </c>
      <c r="C11887" t="s">
        <v>37616</v>
      </c>
      <c r="D11887">
        <v>3</v>
      </c>
      <c r="E11887" t="s">
        <v>13</v>
      </c>
      <c r="F11887" t="s">
        <v>13</v>
      </c>
      <c r="G11887" t="s">
        <v>37614</v>
      </c>
      <c r="H11887" s="3" t="s">
        <v>37617</v>
      </c>
      <c r="I11887" t="s">
        <v>69</v>
      </c>
      <c r="J11887" t="s">
        <v>32741</v>
      </c>
    </row>
    <row r="11888" spans="1:10" ht="16" x14ac:dyDescent="0.2">
      <c r="A11888" t="s">
        <v>6197</v>
      </c>
      <c r="B11888" t="s">
        <v>35459</v>
      </c>
      <c r="C11888" t="s">
        <v>35460</v>
      </c>
      <c r="D11888">
        <v>2</v>
      </c>
      <c r="E11888" t="s">
        <v>13</v>
      </c>
      <c r="F11888" t="s">
        <v>13</v>
      </c>
      <c r="G11888" t="s">
        <v>37614</v>
      </c>
      <c r="H11888" s="3" t="s">
        <v>37618</v>
      </c>
      <c r="I11888" t="s">
        <v>62</v>
      </c>
      <c r="J11888" t="s">
        <v>6200</v>
      </c>
    </row>
    <row r="11889" spans="1:10" ht="16" x14ac:dyDescent="0.2">
      <c r="A11889" t="s">
        <v>31844</v>
      </c>
      <c r="B11889" t="s">
        <v>37619</v>
      </c>
      <c r="C11889" t="s">
        <v>37620</v>
      </c>
      <c r="D11889">
        <v>4</v>
      </c>
      <c r="E11889" t="s">
        <v>13</v>
      </c>
      <c r="F11889" t="s">
        <v>13</v>
      </c>
      <c r="G11889" t="s">
        <v>37614</v>
      </c>
      <c r="H11889" s="3" t="s">
        <v>31847</v>
      </c>
      <c r="I11889" t="s">
        <v>315</v>
      </c>
      <c r="J11889" t="s">
        <v>31848</v>
      </c>
    </row>
    <row r="11890" spans="1:10" ht="16" x14ac:dyDescent="0.2">
      <c r="A11890" t="s">
        <v>37621</v>
      </c>
      <c r="B11890" t="s">
        <v>37622</v>
      </c>
      <c r="C11890" t="s">
        <v>37623</v>
      </c>
      <c r="D11890">
        <v>1</v>
      </c>
      <c r="E11890" t="s">
        <v>13</v>
      </c>
      <c r="F11890" t="s">
        <v>13</v>
      </c>
      <c r="G11890" t="s">
        <v>37614</v>
      </c>
      <c r="H11890" s="3" t="s">
        <v>37624</v>
      </c>
      <c r="I11890" t="s">
        <v>62</v>
      </c>
      <c r="J11890" t="s">
        <v>37625</v>
      </c>
    </row>
    <row r="11891" spans="1:10" ht="16" x14ac:dyDescent="0.2">
      <c r="A11891" t="s">
        <v>36884</v>
      </c>
      <c r="B11891" t="s">
        <v>31553</v>
      </c>
      <c r="C11891" t="s">
        <v>31554</v>
      </c>
      <c r="D11891">
        <v>2</v>
      </c>
      <c r="E11891" t="s">
        <v>13</v>
      </c>
      <c r="F11891" t="s">
        <v>13</v>
      </c>
      <c r="G11891" t="s">
        <v>37614</v>
      </c>
      <c r="H11891" s="3" t="s">
        <v>37626</v>
      </c>
      <c r="I11891" t="s">
        <v>62</v>
      </c>
      <c r="J11891" t="s">
        <v>36889</v>
      </c>
    </row>
    <row r="11892" spans="1:10" ht="16" x14ac:dyDescent="0.2">
      <c r="A11892" t="s">
        <v>34510</v>
      </c>
      <c r="B11892" t="s">
        <v>37627</v>
      </c>
      <c r="C11892" t="s">
        <v>37628</v>
      </c>
      <c r="D11892">
        <v>2</v>
      </c>
      <c r="E11892" t="s">
        <v>13</v>
      </c>
      <c r="F11892" t="s">
        <v>13</v>
      </c>
      <c r="G11892" t="s">
        <v>37614</v>
      </c>
      <c r="H11892" s="3" t="s">
        <v>34513</v>
      </c>
      <c r="I11892" t="s">
        <v>315</v>
      </c>
      <c r="J11892" t="s">
        <v>34514</v>
      </c>
    </row>
    <row r="11893" spans="1:10" ht="16" x14ac:dyDescent="0.2">
      <c r="A11893" t="s">
        <v>33112</v>
      </c>
      <c r="B11893" t="s">
        <v>37629</v>
      </c>
      <c r="C11893" t="s">
        <v>37630</v>
      </c>
      <c r="D11893">
        <v>2</v>
      </c>
      <c r="E11893" t="s">
        <v>13</v>
      </c>
      <c r="F11893" t="s">
        <v>13</v>
      </c>
      <c r="G11893" t="s">
        <v>37614</v>
      </c>
      <c r="H11893" s="3" t="s">
        <v>37631</v>
      </c>
      <c r="I11893" t="s">
        <v>37632</v>
      </c>
      <c r="J11893" t="s">
        <v>33116</v>
      </c>
    </row>
    <row r="11894" spans="1:10" ht="16" x14ac:dyDescent="0.2">
      <c r="A11894" t="s">
        <v>28261</v>
      </c>
      <c r="B11894" t="s">
        <v>37633</v>
      </c>
      <c r="C11894" t="s">
        <v>37634</v>
      </c>
      <c r="D11894">
        <v>9</v>
      </c>
      <c r="E11894" t="s">
        <v>13</v>
      </c>
      <c r="F11894" t="s">
        <v>13</v>
      </c>
      <c r="G11894" t="s">
        <v>37635</v>
      </c>
      <c r="H11894" s="3" t="s">
        <v>30819</v>
      </c>
      <c r="I11894" t="s">
        <v>62</v>
      </c>
      <c r="J11894" t="s">
        <v>28266</v>
      </c>
    </row>
    <row r="11895" spans="1:10" ht="16" x14ac:dyDescent="0.2">
      <c r="A11895" t="s">
        <v>37636</v>
      </c>
      <c r="B11895" t="s">
        <v>37637</v>
      </c>
      <c r="C11895" t="s">
        <v>37638</v>
      </c>
      <c r="D11895">
        <v>3</v>
      </c>
      <c r="E11895" t="s">
        <v>13</v>
      </c>
      <c r="F11895" t="s">
        <v>13</v>
      </c>
      <c r="G11895" t="s">
        <v>37635</v>
      </c>
      <c r="H11895" s="3" t="s">
        <v>37639</v>
      </c>
      <c r="I11895" t="s">
        <v>69</v>
      </c>
      <c r="J11895" t="s">
        <v>37640</v>
      </c>
    </row>
    <row r="11896" spans="1:10" ht="16" x14ac:dyDescent="0.2">
      <c r="A11896" t="s">
        <v>37641</v>
      </c>
      <c r="B11896" t="s">
        <v>29445</v>
      </c>
      <c r="C11896" t="s">
        <v>37642</v>
      </c>
      <c r="D11896">
        <v>1</v>
      </c>
      <c r="E11896" t="s">
        <v>13</v>
      </c>
      <c r="F11896" t="s">
        <v>13</v>
      </c>
      <c r="G11896" t="s">
        <v>37635</v>
      </c>
      <c r="H11896" s="3" t="s">
        <v>37643</v>
      </c>
      <c r="I11896" t="s">
        <v>62</v>
      </c>
      <c r="J11896" t="s">
        <v>37644</v>
      </c>
    </row>
    <row r="11897" spans="1:10" ht="16" x14ac:dyDescent="0.2">
      <c r="A11897" t="s">
        <v>15454</v>
      </c>
      <c r="B11897" t="s">
        <v>37645</v>
      </c>
      <c r="C11897" t="s">
        <v>37646</v>
      </c>
      <c r="D11897">
        <v>3</v>
      </c>
      <c r="E11897" t="s">
        <v>13</v>
      </c>
      <c r="F11897" t="s">
        <v>13</v>
      </c>
      <c r="G11897" t="s">
        <v>37635</v>
      </c>
      <c r="H11897" s="3" t="s">
        <v>31007</v>
      </c>
      <c r="I11897" t="s">
        <v>62</v>
      </c>
      <c r="J11897" t="s">
        <v>15455</v>
      </c>
    </row>
    <row r="11898" spans="1:10" ht="16" x14ac:dyDescent="0.2">
      <c r="A11898" t="s">
        <v>23655</v>
      </c>
      <c r="B11898" t="s">
        <v>37647</v>
      </c>
      <c r="C11898" t="s">
        <v>37648</v>
      </c>
      <c r="D11898">
        <v>2</v>
      </c>
      <c r="E11898" t="s">
        <v>13</v>
      </c>
      <c r="F11898" t="s">
        <v>13</v>
      </c>
      <c r="G11898" t="s">
        <v>37635</v>
      </c>
      <c r="H11898" s="3" t="s">
        <v>37649</v>
      </c>
      <c r="I11898" t="s">
        <v>547</v>
      </c>
      <c r="J11898" t="s">
        <v>23660</v>
      </c>
    </row>
    <row r="11899" spans="1:10" ht="16" x14ac:dyDescent="0.2">
      <c r="A11899" t="s">
        <v>33914</v>
      </c>
      <c r="B11899" t="s">
        <v>35676</v>
      </c>
      <c r="C11899" t="s">
        <v>35677</v>
      </c>
      <c r="D11899">
        <v>2</v>
      </c>
      <c r="E11899" t="s">
        <v>13</v>
      </c>
      <c r="F11899" t="s">
        <v>13</v>
      </c>
      <c r="G11899" t="s">
        <v>37635</v>
      </c>
      <c r="H11899" s="3" t="s">
        <v>37650</v>
      </c>
      <c r="I11899" t="s">
        <v>62</v>
      </c>
      <c r="J11899" t="s">
        <v>33918</v>
      </c>
    </row>
    <row r="11900" spans="1:10" ht="16" x14ac:dyDescent="0.2">
      <c r="A11900" t="s">
        <v>27500</v>
      </c>
      <c r="B11900" t="s">
        <v>37651</v>
      </c>
      <c r="C11900" t="s">
        <v>37652</v>
      </c>
      <c r="D11900">
        <v>3</v>
      </c>
      <c r="E11900" t="s">
        <v>13</v>
      </c>
      <c r="F11900" t="s">
        <v>13</v>
      </c>
      <c r="G11900" t="s">
        <v>37635</v>
      </c>
      <c r="H11900" s="3" t="s">
        <v>33155</v>
      </c>
      <c r="I11900" t="s">
        <v>315</v>
      </c>
      <c r="J11900" t="s">
        <v>27505</v>
      </c>
    </row>
    <row r="11901" spans="1:10" ht="16" x14ac:dyDescent="0.2">
      <c r="A11901" t="s">
        <v>8228</v>
      </c>
      <c r="B11901" t="s">
        <v>20340</v>
      </c>
      <c r="C11901" t="s">
        <v>37653</v>
      </c>
      <c r="D11901">
        <v>2</v>
      </c>
      <c r="E11901" t="s">
        <v>13</v>
      </c>
      <c r="F11901" t="s">
        <v>13</v>
      </c>
      <c r="G11901" t="s">
        <v>37635</v>
      </c>
      <c r="H11901" s="3" t="s">
        <v>37654</v>
      </c>
      <c r="I11901" t="s">
        <v>69</v>
      </c>
      <c r="J11901" t="s">
        <v>8233</v>
      </c>
    </row>
    <row r="11902" spans="1:10" ht="16" x14ac:dyDescent="0.2">
      <c r="A11902" t="s">
        <v>37655</v>
      </c>
      <c r="B11902" t="s">
        <v>24093</v>
      </c>
      <c r="C11902" t="s">
        <v>24094</v>
      </c>
      <c r="D11902">
        <v>1</v>
      </c>
      <c r="E11902" t="s">
        <v>13</v>
      </c>
      <c r="F11902" t="s">
        <v>13</v>
      </c>
      <c r="G11902" t="s">
        <v>37656</v>
      </c>
      <c r="H11902" s="3" t="s">
        <v>37657</v>
      </c>
      <c r="I11902" t="s">
        <v>62</v>
      </c>
      <c r="J11902" t="s">
        <v>37658</v>
      </c>
    </row>
    <row r="11903" spans="1:10" ht="16" x14ac:dyDescent="0.2">
      <c r="A11903" t="s">
        <v>37659</v>
      </c>
      <c r="B11903" t="s">
        <v>37660</v>
      </c>
      <c r="C11903" t="s">
        <v>37661</v>
      </c>
      <c r="D11903">
        <v>5</v>
      </c>
      <c r="E11903" t="s">
        <v>13</v>
      </c>
      <c r="F11903" t="s">
        <v>13</v>
      </c>
      <c r="G11903" t="s">
        <v>37656</v>
      </c>
      <c r="H11903" s="3" t="s">
        <v>37662</v>
      </c>
      <c r="I11903" t="s">
        <v>3979</v>
      </c>
      <c r="J11903" t="s">
        <v>37663</v>
      </c>
    </row>
    <row r="11904" spans="1:10" ht="16" x14ac:dyDescent="0.2">
      <c r="A11904" t="s">
        <v>15786</v>
      </c>
      <c r="B11904" t="s">
        <v>37664</v>
      </c>
      <c r="C11904" t="s">
        <v>37665</v>
      </c>
      <c r="D11904">
        <v>2</v>
      </c>
      <c r="E11904" t="s">
        <v>13</v>
      </c>
      <c r="F11904" t="s">
        <v>13</v>
      </c>
      <c r="G11904" t="s">
        <v>37656</v>
      </c>
      <c r="H11904" s="3" t="s">
        <v>37666</v>
      </c>
      <c r="I11904" t="s">
        <v>315</v>
      </c>
      <c r="J11904" t="s">
        <v>15787</v>
      </c>
    </row>
    <row r="11905" spans="1:10" ht="16" x14ac:dyDescent="0.2">
      <c r="A11905" t="s">
        <v>8916</v>
      </c>
      <c r="B11905" t="s">
        <v>37667</v>
      </c>
      <c r="C11905" t="s">
        <v>37668</v>
      </c>
      <c r="D11905">
        <v>4</v>
      </c>
      <c r="E11905" t="s">
        <v>13</v>
      </c>
      <c r="F11905" t="s">
        <v>13</v>
      </c>
      <c r="G11905" t="s">
        <v>37656</v>
      </c>
      <c r="H11905" s="3" t="s">
        <v>37669</v>
      </c>
      <c r="I11905" t="s">
        <v>62</v>
      </c>
      <c r="J11905" t="s">
        <v>8921</v>
      </c>
    </row>
    <row r="11906" spans="1:10" ht="16" x14ac:dyDescent="0.2">
      <c r="A11906" t="s">
        <v>31</v>
      </c>
      <c r="B11906" t="s">
        <v>37670</v>
      </c>
      <c r="C11906" t="s">
        <v>37671</v>
      </c>
      <c r="D11906">
        <v>5</v>
      </c>
      <c r="E11906" t="s">
        <v>13</v>
      </c>
      <c r="F11906" t="s">
        <v>13</v>
      </c>
      <c r="G11906" t="s">
        <v>37656</v>
      </c>
      <c r="H11906" s="3" t="s">
        <v>36714</v>
      </c>
      <c r="I11906" t="s">
        <v>36</v>
      </c>
      <c r="J11906" t="s">
        <v>37</v>
      </c>
    </row>
    <row r="11907" spans="1:10" ht="16" x14ac:dyDescent="0.2">
      <c r="A11907" t="s">
        <v>23317</v>
      </c>
      <c r="B11907" t="s">
        <v>36148</v>
      </c>
      <c r="C11907" t="s">
        <v>36149</v>
      </c>
      <c r="D11907">
        <v>5</v>
      </c>
      <c r="E11907" t="s">
        <v>13</v>
      </c>
      <c r="F11907" t="s">
        <v>13</v>
      </c>
      <c r="G11907" t="s">
        <v>37656</v>
      </c>
      <c r="H11907" s="3" t="s">
        <v>37672</v>
      </c>
      <c r="I11907" t="s">
        <v>62</v>
      </c>
      <c r="J11907" t="s">
        <v>23322</v>
      </c>
    </row>
    <row r="11908" spans="1:10" ht="16" x14ac:dyDescent="0.2">
      <c r="A11908" t="s">
        <v>37673</v>
      </c>
      <c r="B11908" t="s">
        <v>32115</v>
      </c>
      <c r="C11908" t="s">
        <v>32116</v>
      </c>
      <c r="D11908">
        <v>2</v>
      </c>
      <c r="E11908" t="s">
        <v>13</v>
      </c>
      <c r="F11908" t="s">
        <v>13</v>
      </c>
      <c r="G11908" t="s">
        <v>37656</v>
      </c>
      <c r="H11908" s="3" t="s">
        <v>34076</v>
      </c>
      <c r="I11908" t="s">
        <v>1725</v>
      </c>
      <c r="J11908" t="s">
        <v>37674</v>
      </c>
    </row>
    <row r="11909" spans="1:10" ht="16" x14ac:dyDescent="0.2">
      <c r="A11909" t="s">
        <v>30853</v>
      </c>
      <c r="B11909" t="s">
        <v>37675</v>
      </c>
      <c r="C11909" t="s">
        <v>37676</v>
      </c>
      <c r="D11909">
        <v>1</v>
      </c>
      <c r="E11909" t="s">
        <v>13</v>
      </c>
      <c r="F11909" t="s">
        <v>13</v>
      </c>
      <c r="G11909" t="s">
        <v>37656</v>
      </c>
      <c r="H11909" s="3" t="s">
        <v>31025</v>
      </c>
      <c r="I11909" t="s">
        <v>62</v>
      </c>
      <c r="J11909" t="s">
        <v>30857</v>
      </c>
    </row>
    <row r="11910" spans="1:10" ht="16" x14ac:dyDescent="0.2">
      <c r="A11910" t="s">
        <v>37677</v>
      </c>
      <c r="B11910" t="s">
        <v>37678</v>
      </c>
      <c r="C11910" t="s">
        <v>37679</v>
      </c>
      <c r="D11910">
        <v>1</v>
      </c>
      <c r="E11910" t="s">
        <v>13</v>
      </c>
      <c r="F11910" t="s">
        <v>13</v>
      </c>
      <c r="G11910" t="s">
        <v>37680</v>
      </c>
      <c r="H11910" s="3" t="s">
        <v>37681</v>
      </c>
      <c r="I11910" t="s">
        <v>12628</v>
      </c>
      <c r="J11910" t="s">
        <v>37682</v>
      </c>
    </row>
    <row r="11911" spans="1:10" ht="16" x14ac:dyDescent="0.2">
      <c r="A11911" t="s">
        <v>4616</v>
      </c>
      <c r="B11911" t="s">
        <v>8936</v>
      </c>
      <c r="C11911" t="s">
        <v>37683</v>
      </c>
      <c r="D11911">
        <v>5</v>
      </c>
      <c r="E11911" t="s">
        <v>13</v>
      </c>
      <c r="F11911" t="s">
        <v>13</v>
      </c>
      <c r="G11911" t="s">
        <v>37680</v>
      </c>
      <c r="H11911" s="3" t="s">
        <v>33275</v>
      </c>
      <c r="I11911" t="s">
        <v>547</v>
      </c>
      <c r="J11911" t="s">
        <v>4621</v>
      </c>
    </row>
    <row r="11912" spans="1:10" ht="16" x14ac:dyDescent="0.2">
      <c r="A11912" t="s">
        <v>4833</v>
      </c>
      <c r="B11912" t="s">
        <v>37684</v>
      </c>
      <c r="C11912" t="s">
        <v>37685</v>
      </c>
      <c r="D11912">
        <v>2</v>
      </c>
      <c r="E11912" t="s">
        <v>13</v>
      </c>
      <c r="F11912" t="s">
        <v>13</v>
      </c>
      <c r="G11912" t="s">
        <v>37680</v>
      </c>
      <c r="H11912" s="3" t="s">
        <v>37686</v>
      </c>
      <c r="I11912" t="s">
        <v>62</v>
      </c>
      <c r="J11912" t="s">
        <v>4838</v>
      </c>
    </row>
    <row r="11913" spans="1:10" ht="16" x14ac:dyDescent="0.2">
      <c r="A11913" t="s">
        <v>4968</v>
      </c>
      <c r="B11913" t="s">
        <v>37687</v>
      </c>
      <c r="C11913" t="s">
        <v>37688</v>
      </c>
      <c r="D11913">
        <v>1</v>
      </c>
      <c r="E11913" t="s">
        <v>13</v>
      </c>
      <c r="F11913" t="s">
        <v>13</v>
      </c>
      <c r="G11913" t="s">
        <v>37680</v>
      </c>
      <c r="H11913" s="3" t="s">
        <v>37689</v>
      </c>
      <c r="I11913" t="s">
        <v>62</v>
      </c>
      <c r="J11913" t="s">
        <v>4973</v>
      </c>
    </row>
    <row r="11914" spans="1:10" ht="32" x14ac:dyDescent="0.2">
      <c r="A11914" t="s">
        <v>36158</v>
      </c>
      <c r="B11914" t="s">
        <v>37383</v>
      </c>
      <c r="C11914" t="s">
        <v>37384</v>
      </c>
      <c r="D11914">
        <v>2</v>
      </c>
      <c r="E11914" t="s">
        <v>13</v>
      </c>
      <c r="F11914" t="s">
        <v>13</v>
      </c>
      <c r="G11914" t="s">
        <v>37680</v>
      </c>
      <c r="H11914" s="3" t="s">
        <v>36161</v>
      </c>
      <c r="I11914" t="s">
        <v>1658</v>
      </c>
      <c r="J11914" t="s">
        <v>36162</v>
      </c>
    </row>
    <row r="11915" spans="1:10" ht="16" x14ac:dyDescent="0.2">
      <c r="A11915" t="s">
        <v>33973</v>
      </c>
      <c r="B11915" t="s">
        <v>33641</v>
      </c>
      <c r="C11915" t="s">
        <v>33642</v>
      </c>
      <c r="D11915">
        <v>1</v>
      </c>
      <c r="E11915" t="s">
        <v>13</v>
      </c>
      <c r="F11915" t="s">
        <v>13</v>
      </c>
      <c r="G11915" t="s">
        <v>37680</v>
      </c>
      <c r="H11915" s="3" t="s">
        <v>33643</v>
      </c>
      <c r="I11915" t="s">
        <v>62</v>
      </c>
      <c r="J11915" t="s">
        <v>33977</v>
      </c>
    </row>
    <row r="11916" spans="1:10" ht="16" x14ac:dyDescent="0.2">
      <c r="A11916" t="s">
        <v>9988</v>
      </c>
      <c r="B11916" t="s">
        <v>37690</v>
      </c>
      <c r="C11916" t="s">
        <v>37691</v>
      </c>
      <c r="D11916">
        <v>3</v>
      </c>
      <c r="E11916" t="s">
        <v>13</v>
      </c>
      <c r="F11916" t="s">
        <v>13</v>
      </c>
      <c r="G11916" t="s">
        <v>37680</v>
      </c>
      <c r="H11916" s="3" t="s">
        <v>36039</v>
      </c>
      <c r="I11916" t="s">
        <v>62</v>
      </c>
      <c r="J11916" t="s">
        <v>9992</v>
      </c>
    </row>
    <row r="11917" spans="1:10" ht="16" x14ac:dyDescent="0.2">
      <c r="A11917" t="s">
        <v>37692</v>
      </c>
      <c r="B11917" t="s">
        <v>37693</v>
      </c>
      <c r="C11917" t="s">
        <v>37694</v>
      </c>
      <c r="D11917">
        <v>1</v>
      </c>
      <c r="E11917" t="s">
        <v>13</v>
      </c>
      <c r="F11917" t="s">
        <v>13</v>
      </c>
      <c r="G11917" t="s">
        <v>37680</v>
      </c>
      <c r="H11917" s="3" t="s">
        <v>37695</v>
      </c>
      <c r="I11917" t="s">
        <v>315</v>
      </c>
      <c r="J11917" t="s">
        <v>37696</v>
      </c>
    </row>
    <row r="11918" spans="1:10" ht="16" x14ac:dyDescent="0.2">
      <c r="A11918" t="s">
        <v>37697</v>
      </c>
      <c r="B11918" t="s">
        <v>31380</v>
      </c>
      <c r="C11918" t="s">
        <v>31381</v>
      </c>
      <c r="D11918">
        <v>1</v>
      </c>
      <c r="E11918" t="s">
        <v>13</v>
      </c>
      <c r="F11918" t="s">
        <v>13</v>
      </c>
      <c r="G11918" t="s">
        <v>37680</v>
      </c>
      <c r="H11918" s="3" t="s">
        <v>31382</v>
      </c>
      <c r="I11918" t="s">
        <v>1725</v>
      </c>
      <c r="J11918" t="s">
        <v>37698</v>
      </c>
    </row>
    <row r="11919" spans="1:10" ht="16" x14ac:dyDescent="0.2">
      <c r="A11919" t="s">
        <v>33889</v>
      </c>
      <c r="B11919" t="s">
        <v>37699</v>
      </c>
      <c r="C11919" t="s">
        <v>37700</v>
      </c>
      <c r="D11919">
        <v>1</v>
      </c>
      <c r="E11919" t="s">
        <v>13</v>
      </c>
      <c r="F11919" t="s">
        <v>13</v>
      </c>
      <c r="G11919" t="s">
        <v>37680</v>
      </c>
      <c r="H11919" s="3" t="s">
        <v>33892</v>
      </c>
      <c r="I11919" t="s">
        <v>3711</v>
      </c>
      <c r="J11919" t="s">
        <v>33893</v>
      </c>
    </row>
    <row r="11920" spans="1:10" ht="16" x14ac:dyDescent="0.2">
      <c r="A11920" t="s">
        <v>37701</v>
      </c>
      <c r="B11920" t="s">
        <v>37702</v>
      </c>
      <c r="C11920" t="s">
        <v>37703</v>
      </c>
      <c r="D11920">
        <v>1</v>
      </c>
      <c r="E11920" t="s">
        <v>13</v>
      </c>
      <c r="F11920" t="s">
        <v>13</v>
      </c>
      <c r="G11920" t="s">
        <v>37704</v>
      </c>
      <c r="H11920" s="3" t="s">
        <v>37705</v>
      </c>
      <c r="I11920" t="s">
        <v>2796</v>
      </c>
      <c r="J11920" t="s">
        <v>37706</v>
      </c>
    </row>
    <row r="11921" spans="1:10" ht="16" x14ac:dyDescent="0.2">
      <c r="A11921" t="s">
        <v>34711</v>
      </c>
      <c r="B11921" t="s">
        <v>37707</v>
      </c>
      <c r="C11921" t="s">
        <v>37708</v>
      </c>
      <c r="D11921">
        <v>2</v>
      </c>
      <c r="E11921" t="s">
        <v>13</v>
      </c>
      <c r="F11921" t="s">
        <v>13</v>
      </c>
      <c r="G11921" t="s">
        <v>37709</v>
      </c>
      <c r="H11921" s="3" t="s">
        <v>34714</v>
      </c>
      <c r="I11921" t="s">
        <v>62</v>
      </c>
      <c r="J11921" t="s">
        <v>34715</v>
      </c>
    </row>
    <row r="11922" spans="1:10" ht="16" x14ac:dyDescent="0.2">
      <c r="A11922" t="s">
        <v>36241</v>
      </c>
      <c r="B11922" t="s">
        <v>37710</v>
      </c>
      <c r="C11922" t="s">
        <v>37711</v>
      </c>
      <c r="D11922">
        <v>4</v>
      </c>
      <c r="E11922" t="s">
        <v>13</v>
      </c>
      <c r="F11922" t="s">
        <v>13</v>
      </c>
      <c r="G11922" t="s">
        <v>37712</v>
      </c>
      <c r="H11922" s="3" t="s">
        <v>33917</v>
      </c>
      <c r="I11922" t="s">
        <v>62</v>
      </c>
      <c r="J11922" t="s">
        <v>36242</v>
      </c>
    </row>
    <row r="11923" spans="1:10" ht="16" x14ac:dyDescent="0.2">
      <c r="A11923" t="s">
        <v>37713</v>
      </c>
      <c r="B11923" t="s">
        <v>37714</v>
      </c>
      <c r="C11923" t="s">
        <v>37715</v>
      </c>
      <c r="D11923">
        <v>1</v>
      </c>
      <c r="E11923" t="s">
        <v>13</v>
      </c>
      <c r="F11923" t="s">
        <v>13</v>
      </c>
      <c r="G11923" t="s">
        <v>37716</v>
      </c>
      <c r="H11923" s="3" t="s">
        <v>37717</v>
      </c>
      <c r="I11923" t="s">
        <v>1658</v>
      </c>
      <c r="J11923" t="s">
        <v>37718</v>
      </c>
    </row>
    <row r="11924" spans="1:10" ht="16" x14ac:dyDescent="0.2">
      <c r="A11924" t="s">
        <v>35555</v>
      </c>
      <c r="B11924" t="s">
        <v>37719</v>
      </c>
      <c r="C11924" t="s">
        <v>37720</v>
      </c>
      <c r="D11924">
        <v>9</v>
      </c>
      <c r="E11924" t="s">
        <v>13</v>
      </c>
      <c r="F11924" t="s">
        <v>13</v>
      </c>
      <c r="G11924" t="s">
        <v>37721</v>
      </c>
      <c r="H11924" s="3" t="s">
        <v>37722</v>
      </c>
      <c r="I11924" t="s">
        <v>62</v>
      </c>
      <c r="J11924" t="s">
        <v>35559</v>
      </c>
    </row>
    <row r="11925" spans="1:10" ht="16" x14ac:dyDescent="0.2">
      <c r="A11925" t="s">
        <v>30962</v>
      </c>
      <c r="B11925" t="s">
        <v>37723</v>
      </c>
      <c r="C11925" t="s">
        <v>37724</v>
      </c>
      <c r="D11925">
        <v>1</v>
      </c>
      <c r="E11925" t="s">
        <v>13</v>
      </c>
      <c r="F11925" t="s">
        <v>13</v>
      </c>
      <c r="G11925" t="s">
        <v>37725</v>
      </c>
      <c r="H11925" s="3" t="s">
        <v>30965</v>
      </c>
      <c r="I11925" t="s">
        <v>1725</v>
      </c>
      <c r="J11925" t="s">
        <v>30966</v>
      </c>
    </row>
    <row r="11926" spans="1:10" ht="16" x14ac:dyDescent="0.2">
      <c r="A11926" t="s">
        <v>37726</v>
      </c>
      <c r="B11926" t="s">
        <v>37727</v>
      </c>
      <c r="C11926" t="s">
        <v>37728</v>
      </c>
      <c r="D11926">
        <v>3</v>
      </c>
      <c r="E11926" t="s">
        <v>13</v>
      </c>
      <c r="F11926" t="s">
        <v>13</v>
      </c>
      <c r="G11926" t="s">
        <v>37725</v>
      </c>
      <c r="H11926" s="3" t="s">
        <v>37729</v>
      </c>
      <c r="I11926" t="s">
        <v>69</v>
      </c>
      <c r="J11926" t="s">
        <v>37730</v>
      </c>
    </row>
    <row r="11927" spans="1:10" ht="16" x14ac:dyDescent="0.2">
      <c r="A11927" t="s">
        <v>36434</v>
      </c>
      <c r="B11927" t="s">
        <v>37731</v>
      </c>
      <c r="C11927" t="s">
        <v>37732</v>
      </c>
      <c r="D11927">
        <v>1</v>
      </c>
      <c r="E11927" t="s">
        <v>13</v>
      </c>
      <c r="F11927" t="s">
        <v>13</v>
      </c>
      <c r="G11927" t="s">
        <v>37733</v>
      </c>
      <c r="H11927" s="3" t="s">
        <v>31004</v>
      </c>
      <c r="I11927" t="s">
        <v>404</v>
      </c>
      <c r="J11927" t="s">
        <v>36437</v>
      </c>
    </row>
    <row r="11928" spans="1:10" ht="16" x14ac:dyDescent="0.2">
      <c r="A11928" t="s">
        <v>30889</v>
      </c>
      <c r="B11928" t="s">
        <v>37734</v>
      </c>
      <c r="C11928" t="s">
        <v>37735</v>
      </c>
      <c r="D11928">
        <v>1</v>
      </c>
      <c r="E11928" t="s">
        <v>13</v>
      </c>
      <c r="F11928" t="s">
        <v>13</v>
      </c>
      <c r="G11928" t="s">
        <v>37736</v>
      </c>
      <c r="H11928" s="3" t="s">
        <v>37737</v>
      </c>
      <c r="I11928" t="s">
        <v>69</v>
      </c>
      <c r="J11928" t="s">
        <v>30893</v>
      </c>
    </row>
    <row r="11929" spans="1:10" ht="16" x14ac:dyDescent="0.2">
      <c r="A11929" t="s">
        <v>37738</v>
      </c>
      <c r="B11929" t="s">
        <v>31935</v>
      </c>
      <c r="C11929" t="s">
        <v>31936</v>
      </c>
      <c r="D11929">
        <v>1</v>
      </c>
      <c r="E11929" t="s">
        <v>13</v>
      </c>
      <c r="F11929" t="s">
        <v>13</v>
      </c>
      <c r="G11929" t="s">
        <v>37736</v>
      </c>
      <c r="H11929" s="3" t="s">
        <v>37739</v>
      </c>
      <c r="I11929" t="s">
        <v>1725</v>
      </c>
      <c r="J11929" t="s">
        <v>37740</v>
      </c>
    </row>
    <row r="11930" spans="1:10" ht="16" x14ac:dyDescent="0.2">
      <c r="A11930" t="s">
        <v>37741</v>
      </c>
      <c r="B11930" t="s">
        <v>31840</v>
      </c>
      <c r="C11930" t="s">
        <v>31841</v>
      </c>
      <c r="D11930">
        <v>3</v>
      </c>
      <c r="E11930" t="s">
        <v>13</v>
      </c>
      <c r="F11930" t="s">
        <v>13</v>
      </c>
      <c r="G11930" t="s">
        <v>37736</v>
      </c>
      <c r="H11930" s="3" t="s">
        <v>37742</v>
      </c>
      <c r="I11930" t="s">
        <v>404</v>
      </c>
      <c r="J11930" t="s">
        <v>37743</v>
      </c>
    </row>
    <row r="11931" spans="1:10" ht="16" x14ac:dyDescent="0.2">
      <c r="A11931" t="s">
        <v>4550</v>
      </c>
      <c r="B11931" t="s">
        <v>37744</v>
      </c>
      <c r="C11931" t="s">
        <v>37745</v>
      </c>
      <c r="D11931">
        <v>15</v>
      </c>
      <c r="E11931" t="s">
        <v>13</v>
      </c>
      <c r="F11931" t="s">
        <v>13</v>
      </c>
      <c r="G11931" t="s">
        <v>37736</v>
      </c>
      <c r="H11931" s="3" t="s">
        <v>37746</v>
      </c>
      <c r="I11931" t="s">
        <v>62</v>
      </c>
      <c r="J11931" t="s">
        <v>4555</v>
      </c>
    </row>
    <row r="11932" spans="1:10" ht="16" x14ac:dyDescent="0.2">
      <c r="A11932" t="s">
        <v>31520</v>
      </c>
      <c r="B11932" t="s">
        <v>37747</v>
      </c>
      <c r="C11932" t="s">
        <v>37748</v>
      </c>
      <c r="D11932">
        <v>4</v>
      </c>
      <c r="E11932" t="s">
        <v>13</v>
      </c>
      <c r="F11932" t="s">
        <v>13</v>
      </c>
      <c r="G11932" t="s">
        <v>37736</v>
      </c>
      <c r="H11932" s="3" t="s">
        <v>31523</v>
      </c>
      <c r="I11932" t="s">
        <v>62</v>
      </c>
      <c r="J11932" t="s">
        <v>31524</v>
      </c>
    </row>
    <row r="11933" spans="1:10" ht="16" x14ac:dyDescent="0.2">
      <c r="A11933" t="s">
        <v>37749</v>
      </c>
      <c r="B11933" t="s">
        <v>37750</v>
      </c>
      <c r="C11933" t="s">
        <v>37751</v>
      </c>
      <c r="D11933">
        <v>2</v>
      </c>
      <c r="E11933" t="s">
        <v>13</v>
      </c>
      <c r="F11933" t="s">
        <v>13</v>
      </c>
      <c r="G11933" t="s">
        <v>37736</v>
      </c>
      <c r="H11933" s="3" t="s">
        <v>37752</v>
      </c>
      <c r="I11933" t="s">
        <v>106</v>
      </c>
      <c r="J11933" t="s">
        <v>37753</v>
      </c>
    </row>
    <row r="11934" spans="1:10" ht="16" x14ac:dyDescent="0.2">
      <c r="A11934" t="s">
        <v>30824</v>
      </c>
      <c r="B11934" t="s">
        <v>37754</v>
      </c>
      <c r="C11934" t="s">
        <v>37755</v>
      </c>
      <c r="D11934">
        <v>8</v>
      </c>
      <c r="E11934" t="s">
        <v>13</v>
      </c>
      <c r="F11934" t="s">
        <v>13</v>
      </c>
      <c r="G11934" t="s">
        <v>37756</v>
      </c>
      <c r="H11934" s="3" t="s">
        <v>37757</v>
      </c>
      <c r="I11934" t="s">
        <v>106</v>
      </c>
      <c r="J11934" t="s">
        <v>30828</v>
      </c>
    </row>
    <row r="11935" spans="1:10" ht="16" x14ac:dyDescent="0.2">
      <c r="A11935" t="s">
        <v>1952</v>
      </c>
      <c r="B11935" t="s">
        <v>37758</v>
      </c>
      <c r="C11935" t="s">
        <v>37759</v>
      </c>
      <c r="D11935">
        <v>2</v>
      </c>
      <c r="E11935" t="s">
        <v>13</v>
      </c>
      <c r="F11935" t="s">
        <v>13</v>
      </c>
      <c r="G11935" t="s">
        <v>37756</v>
      </c>
      <c r="H11935" s="3" t="s">
        <v>35529</v>
      </c>
      <c r="I11935" t="s">
        <v>918</v>
      </c>
      <c r="J11935" t="s">
        <v>1957</v>
      </c>
    </row>
    <row r="11936" spans="1:10" ht="16" x14ac:dyDescent="0.2">
      <c r="A11936" t="s">
        <v>13848</v>
      </c>
      <c r="B11936" t="s">
        <v>37760</v>
      </c>
      <c r="C11936" t="s">
        <v>37761</v>
      </c>
      <c r="D11936">
        <v>2</v>
      </c>
      <c r="E11936" t="s">
        <v>13</v>
      </c>
      <c r="F11936" t="s">
        <v>13</v>
      </c>
      <c r="G11936" t="s">
        <v>37762</v>
      </c>
      <c r="H11936" s="3" t="s">
        <v>37763</v>
      </c>
      <c r="I11936" t="s">
        <v>62</v>
      </c>
      <c r="J11936" t="s">
        <v>13853</v>
      </c>
    </row>
    <row r="11937" spans="1:10" ht="16" x14ac:dyDescent="0.2">
      <c r="A11937" t="s">
        <v>32924</v>
      </c>
      <c r="B11937" t="s">
        <v>37764</v>
      </c>
      <c r="C11937" t="s">
        <v>37765</v>
      </c>
      <c r="D11937">
        <v>3</v>
      </c>
      <c r="E11937" t="s">
        <v>13</v>
      </c>
      <c r="F11937" t="s">
        <v>13</v>
      </c>
      <c r="G11937" t="s">
        <v>37762</v>
      </c>
      <c r="H11937" s="3" t="s">
        <v>32931</v>
      </c>
      <c r="J11937" t="s">
        <v>32928</v>
      </c>
    </row>
    <row r="11938" spans="1:10" ht="16" x14ac:dyDescent="0.2">
      <c r="A11938" t="s">
        <v>37766</v>
      </c>
      <c r="B11938" t="s">
        <v>37767</v>
      </c>
      <c r="C11938" t="s">
        <v>37768</v>
      </c>
      <c r="D11938">
        <v>1</v>
      </c>
      <c r="E11938" t="s">
        <v>13</v>
      </c>
      <c r="F11938" t="s">
        <v>13</v>
      </c>
      <c r="G11938" t="s">
        <v>37762</v>
      </c>
      <c r="H11938" s="3" t="s">
        <v>37769</v>
      </c>
      <c r="I11938" t="s">
        <v>1725</v>
      </c>
      <c r="J11938" t="s">
        <v>37770</v>
      </c>
    </row>
    <row r="11939" spans="1:10" ht="16" x14ac:dyDescent="0.2">
      <c r="A11939" t="s">
        <v>34967</v>
      </c>
      <c r="B11939" t="s">
        <v>37771</v>
      </c>
      <c r="C11939" t="s">
        <v>37772</v>
      </c>
      <c r="D11939">
        <v>3</v>
      </c>
      <c r="E11939" t="s">
        <v>13</v>
      </c>
      <c r="F11939" t="s">
        <v>13</v>
      </c>
      <c r="G11939" t="s">
        <v>37773</v>
      </c>
      <c r="H11939" s="3" t="s">
        <v>37774</v>
      </c>
      <c r="I11939" t="s">
        <v>995</v>
      </c>
      <c r="J11939" t="s">
        <v>34971</v>
      </c>
    </row>
    <row r="11940" spans="1:10" ht="16" x14ac:dyDescent="0.2">
      <c r="A11940" t="s">
        <v>37775</v>
      </c>
      <c r="B11940" t="s">
        <v>37776</v>
      </c>
      <c r="C11940" t="s">
        <v>37777</v>
      </c>
      <c r="D11940">
        <v>2</v>
      </c>
      <c r="E11940" t="s">
        <v>13</v>
      </c>
      <c r="F11940" t="s">
        <v>13</v>
      </c>
      <c r="G11940" t="s">
        <v>37773</v>
      </c>
      <c r="H11940" s="3" t="s">
        <v>37778</v>
      </c>
      <c r="I11940" t="s">
        <v>1658</v>
      </c>
      <c r="J11940" t="s">
        <v>37779</v>
      </c>
    </row>
    <row r="11941" spans="1:10" ht="16" x14ac:dyDescent="0.2">
      <c r="A11941" t="s">
        <v>31637</v>
      </c>
      <c r="B11941" t="s">
        <v>37780</v>
      </c>
      <c r="C11941" t="s">
        <v>37781</v>
      </c>
      <c r="D11941">
        <v>1</v>
      </c>
      <c r="E11941" t="s">
        <v>13</v>
      </c>
      <c r="F11941" t="s">
        <v>13</v>
      </c>
      <c r="G11941" t="s">
        <v>37782</v>
      </c>
      <c r="H11941" s="3" t="s">
        <v>31644</v>
      </c>
      <c r="I11941" t="s">
        <v>62</v>
      </c>
      <c r="J11941" t="s">
        <v>31641</v>
      </c>
    </row>
    <row r="11942" spans="1:10" ht="16" x14ac:dyDescent="0.2">
      <c r="A11942" t="s">
        <v>16889</v>
      </c>
      <c r="B11942" t="s">
        <v>11533</v>
      </c>
      <c r="C11942" t="s">
        <v>11534</v>
      </c>
      <c r="D11942">
        <v>1</v>
      </c>
      <c r="E11942" t="s">
        <v>13</v>
      </c>
      <c r="F11942" t="s">
        <v>13</v>
      </c>
      <c r="G11942" t="s">
        <v>37782</v>
      </c>
      <c r="H11942" s="3" t="s">
        <v>35205</v>
      </c>
      <c r="I11942" t="s">
        <v>62</v>
      </c>
      <c r="J11942" t="s">
        <v>16892</v>
      </c>
    </row>
    <row r="11943" spans="1:10" ht="16" x14ac:dyDescent="0.2">
      <c r="A11943" t="s">
        <v>14305</v>
      </c>
      <c r="B11943" t="s">
        <v>35720</v>
      </c>
      <c r="C11943" t="s">
        <v>35721</v>
      </c>
      <c r="D11943">
        <v>2</v>
      </c>
      <c r="E11943" t="s">
        <v>13</v>
      </c>
      <c r="F11943" t="s">
        <v>13</v>
      </c>
      <c r="G11943" t="s">
        <v>37782</v>
      </c>
      <c r="H11943" s="3" t="s">
        <v>33604</v>
      </c>
      <c r="I11943" t="s">
        <v>62</v>
      </c>
      <c r="J11943" t="s">
        <v>14307</v>
      </c>
    </row>
    <row r="11944" spans="1:10" ht="16" x14ac:dyDescent="0.2">
      <c r="A11944" t="s">
        <v>27006</v>
      </c>
      <c r="B11944" t="s">
        <v>37783</v>
      </c>
      <c r="C11944" t="s">
        <v>37784</v>
      </c>
      <c r="D11944">
        <v>5</v>
      </c>
      <c r="E11944" t="s">
        <v>13</v>
      </c>
      <c r="F11944" t="s">
        <v>13</v>
      </c>
      <c r="G11944" t="s">
        <v>37782</v>
      </c>
      <c r="H11944" s="3" t="s">
        <v>32707</v>
      </c>
      <c r="I11944" t="s">
        <v>524</v>
      </c>
      <c r="J11944" t="s">
        <v>27010</v>
      </c>
    </row>
    <row r="11945" spans="1:10" ht="16" x14ac:dyDescent="0.2">
      <c r="A11945" t="s">
        <v>34953</v>
      </c>
      <c r="B11945" t="s">
        <v>37785</v>
      </c>
      <c r="C11945" t="s">
        <v>37786</v>
      </c>
      <c r="D11945">
        <v>2</v>
      </c>
      <c r="E11945" t="s">
        <v>13</v>
      </c>
      <c r="F11945" t="s">
        <v>13</v>
      </c>
      <c r="G11945" t="s">
        <v>37782</v>
      </c>
      <c r="H11945" s="3" t="s">
        <v>34956</v>
      </c>
      <c r="I11945" t="s">
        <v>995</v>
      </c>
      <c r="J11945" t="s">
        <v>34957</v>
      </c>
    </row>
    <row r="11946" spans="1:10" ht="16" x14ac:dyDescent="0.2">
      <c r="A11946" t="s">
        <v>22049</v>
      </c>
      <c r="B11946" t="s">
        <v>34755</v>
      </c>
      <c r="C11946" t="s">
        <v>34756</v>
      </c>
      <c r="D11946">
        <v>1</v>
      </c>
      <c r="E11946" t="s">
        <v>13</v>
      </c>
      <c r="F11946" t="s">
        <v>13</v>
      </c>
      <c r="G11946" t="s">
        <v>37782</v>
      </c>
      <c r="H11946" s="3" t="s">
        <v>37787</v>
      </c>
      <c r="I11946" t="s">
        <v>62</v>
      </c>
      <c r="J11946" t="s">
        <v>22050</v>
      </c>
    </row>
    <row r="11947" spans="1:10" ht="16" x14ac:dyDescent="0.2">
      <c r="A11947" t="s">
        <v>33132</v>
      </c>
      <c r="B11947" t="s">
        <v>37788</v>
      </c>
      <c r="C11947" t="s">
        <v>37789</v>
      </c>
      <c r="D11947">
        <v>1</v>
      </c>
      <c r="E11947" t="s">
        <v>13</v>
      </c>
      <c r="F11947" t="s">
        <v>13</v>
      </c>
      <c r="G11947" t="s">
        <v>37782</v>
      </c>
      <c r="H11947" s="3" t="s">
        <v>33147</v>
      </c>
      <c r="I11947" t="s">
        <v>4995</v>
      </c>
      <c r="J11947" t="s">
        <v>33135</v>
      </c>
    </row>
    <row r="11948" spans="1:10" ht="16" x14ac:dyDescent="0.2">
      <c r="A11948" t="s">
        <v>20868</v>
      </c>
      <c r="B11948" t="s">
        <v>37790</v>
      </c>
      <c r="C11948" t="s">
        <v>37791</v>
      </c>
      <c r="D11948">
        <v>13</v>
      </c>
      <c r="E11948" t="s">
        <v>13</v>
      </c>
      <c r="F11948" t="s">
        <v>13</v>
      </c>
      <c r="G11948" t="s">
        <v>37782</v>
      </c>
      <c r="H11948" s="3" t="s">
        <v>37792</v>
      </c>
      <c r="I11948" t="s">
        <v>126</v>
      </c>
      <c r="J11948" t="s">
        <v>20873</v>
      </c>
    </row>
    <row r="11949" spans="1:10" ht="16" x14ac:dyDescent="0.2">
      <c r="A11949" t="s">
        <v>7760</v>
      </c>
      <c r="B11949" t="s">
        <v>34426</v>
      </c>
      <c r="C11949" t="s">
        <v>34427</v>
      </c>
      <c r="D11949">
        <v>3</v>
      </c>
      <c r="E11949" t="s">
        <v>13</v>
      </c>
      <c r="F11949" t="s">
        <v>13</v>
      </c>
      <c r="G11949" t="s">
        <v>37782</v>
      </c>
      <c r="H11949" s="3" t="s">
        <v>33639</v>
      </c>
      <c r="I11949" t="s">
        <v>62</v>
      </c>
      <c r="J11949" t="s">
        <v>7765</v>
      </c>
    </row>
    <row r="11950" spans="1:10" ht="16" x14ac:dyDescent="0.2">
      <c r="A11950" t="s">
        <v>10626</v>
      </c>
      <c r="B11950" t="s">
        <v>37793</v>
      </c>
      <c r="C11950" t="s">
        <v>37794</v>
      </c>
      <c r="D11950">
        <v>4</v>
      </c>
      <c r="E11950" t="s">
        <v>13</v>
      </c>
      <c r="F11950" t="s">
        <v>13</v>
      </c>
      <c r="G11950" t="s">
        <v>37782</v>
      </c>
      <c r="H11950" s="3" t="s">
        <v>33795</v>
      </c>
      <c r="I11950" t="s">
        <v>33796</v>
      </c>
      <c r="J11950" t="s">
        <v>10628</v>
      </c>
    </row>
    <row r="11951" spans="1:10" ht="16" x14ac:dyDescent="0.2">
      <c r="A11951" t="s">
        <v>37795</v>
      </c>
      <c r="B11951" t="s">
        <v>13840</v>
      </c>
      <c r="C11951" t="s">
        <v>13841</v>
      </c>
      <c r="D11951">
        <v>3</v>
      </c>
      <c r="E11951" t="s">
        <v>13</v>
      </c>
      <c r="F11951" t="s">
        <v>13</v>
      </c>
      <c r="G11951" t="s">
        <v>37782</v>
      </c>
      <c r="H11951" s="3" t="s">
        <v>31285</v>
      </c>
      <c r="I11951" t="s">
        <v>62</v>
      </c>
      <c r="J11951" t="s">
        <v>37796</v>
      </c>
    </row>
    <row r="11952" spans="1:10" ht="16" x14ac:dyDescent="0.2">
      <c r="A11952" t="s">
        <v>34133</v>
      </c>
      <c r="B11952" t="s">
        <v>37797</v>
      </c>
      <c r="C11952" t="s">
        <v>37798</v>
      </c>
      <c r="D11952">
        <v>3</v>
      </c>
      <c r="E11952" t="s">
        <v>13</v>
      </c>
      <c r="F11952" t="s">
        <v>13</v>
      </c>
      <c r="G11952" t="s">
        <v>37782</v>
      </c>
      <c r="H11952" s="3" t="s">
        <v>31000</v>
      </c>
      <c r="I11952" t="s">
        <v>62</v>
      </c>
      <c r="J11952" t="s">
        <v>34136</v>
      </c>
    </row>
    <row r="11953" spans="1:10" ht="16" x14ac:dyDescent="0.2">
      <c r="A11953" t="s">
        <v>37799</v>
      </c>
      <c r="B11953" t="s">
        <v>37800</v>
      </c>
      <c r="C11953" t="s">
        <v>37801</v>
      </c>
      <c r="D11953">
        <v>2</v>
      </c>
      <c r="E11953" t="s">
        <v>13</v>
      </c>
      <c r="F11953" t="s">
        <v>13</v>
      </c>
      <c r="G11953" t="s">
        <v>37802</v>
      </c>
      <c r="H11953" s="3" t="s">
        <v>34076</v>
      </c>
      <c r="I11953" t="s">
        <v>1725</v>
      </c>
      <c r="J11953" t="s">
        <v>37803</v>
      </c>
    </row>
    <row r="11954" spans="1:10" ht="16" x14ac:dyDescent="0.2">
      <c r="A11954" t="s">
        <v>7034</v>
      </c>
      <c r="B11954" t="s">
        <v>37804</v>
      </c>
      <c r="C11954" t="s">
        <v>37805</v>
      </c>
      <c r="D11954">
        <v>5</v>
      </c>
      <c r="E11954" t="s">
        <v>13</v>
      </c>
      <c r="F11954" t="s">
        <v>13</v>
      </c>
      <c r="G11954" t="s">
        <v>37802</v>
      </c>
      <c r="H11954" s="3" t="s">
        <v>37806</v>
      </c>
      <c r="I11954" t="s">
        <v>7009</v>
      </c>
      <c r="J11954" t="s">
        <v>7039</v>
      </c>
    </row>
    <row r="11955" spans="1:10" ht="16" x14ac:dyDescent="0.2">
      <c r="A11955" t="s">
        <v>31568</v>
      </c>
      <c r="B11955" t="s">
        <v>34173</v>
      </c>
      <c r="C11955" t="s">
        <v>34174</v>
      </c>
      <c r="D11955">
        <v>1</v>
      </c>
      <c r="E11955" t="s">
        <v>13</v>
      </c>
      <c r="F11955" t="s">
        <v>13</v>
      </c>
      <c r="G11955" t="s">
        <v>37802</v>
      </c>
      <c r="H11955" s="3" t="s">
        <v>31000</v>
      </c>
      <c r="I11955" t="s">
        <v>62</v>
      </c>
      <c r="J11955" t="s">
        <v>31571</v>
      </c>
    </row>
    <row r="11956" spans="1:10" ht="16" x14ac:dyDescent="0.2">
      <c r="A11956" t="s">
        <v>37807</v>
      </c>
      <c r="B11956" t="s">
        <v>37808</v>
      </c>
      <c r="C11956" t="s">
        <v>37809</v>
      </c>
      <c r="D11956">
        <v>3</v>
      </c>
      <c r="E11956" t="s">
        <v>13</v>
      </c>
      <c r="F11956" t="s">
        <v>13</v>
      </c>
      <c r="G11956" t="s">
        <v>37810</v>
      </c>
      <c r="H11956" s="3" t="s">
        <v>37811</v>
      </c>
      <c r="I11956" t="s">
        <v>62</v>
      </c>
      <c r="J11956" t="s">
        <v>37812</v>
      </c>
    </row>
    <row r="11957" spans="1:10" ht="16" x14ac:dyDescent="0.2">
      <c r="A11957" t="s">
        <v>14923</v>
      </c>
      <c r="B11957" t="s">
        <v>37813</v>
      </c>
      <c r="C11957" t="s">
        <v>37814</v>
      </c>
      <c r="D11957">
        <v>3</v>
      </c>
      <c r="E11957" t="s">
        <v>13</v>
      </c>
      <c r="F11957" t="s">
        <v>13</v>
      </c>
      <c r="G11957" t="s">
        <v>37810</v>
      </c>
      <c r="H11957" s="3" t="s">
        <v>37815</v>
      </c>
      <c r="I11957" t="s">
        <v>714</v>
      </c>
      <c r="J11957" t="s">
        <v>14928</v>
      </c>
    </row>
    <row r="11958" spans="1:10" ht="16" x14ac:dyDescent="0.2">
      <c r="A11958" t="s">
        <v>27023</v>
      </c>
      <c r="B11958" t="s">
        <v>37816</v>
      </c>
      <c r="C11958" t="s">
        <v>37817</v>
      </c>
      <c r="D11958">
        <v>3</v>
      </c>
      <c r="E11958" t="s">
        <v>13</v>
      </c>
      <c r="F11958" t="s">
        <v>13</v>
      </c>
      <c r="G11958" t="s">
        <v>37818</v>
      </c>
      <c r="H11958" s="3" t="s">
        <v>37819</v>
      </c>
      <c r="I11958" t="s">
        <v>1676</v>
      </c>
      <c r="J11958" t="s">
        <v>27028</v>
      </c>
    </row>
    <row r="11959" spans="1:10" ht="16" x14ac:dyDescent="0.2">
      <c r="A11959" t="s">
        <v>34834</v>
      </c>
      <c r="B11959" t="s">
        <v>37820</v>
      </c>
      <c r="C11959" t="s">
        <v>37821</v>
      </c>
      <c r="D11959">
        <v>5</v>
      </c>
      <c r="E11959" t="s">
        <v>13</v>
      </c>
      <c r="F11959" t="s">
        <v>13</v>
      </c>
      <c r="G11959" t="s">
        <v>37818</v>
      </c>
      <c r="H11959" s="3" t="s">
        <v>34837</v>
      </c>
      <c r="I11959" t="s">
        <v>817</v>
      </c>
      <c r="J11959" t="s">
        <v>34838</v>
      </c>
    </row>
    <row r="11960" spans="1:10" ht="16" x14ac:dyDescent="0.2">
      <c r="A11960" t="s">
        <v>37822</v>
      </c>
      <c r="B11960" t="s">
        <v>37823</v>
      </c>
      <c r="C11960" t="s">
        <v>37824</v>
      </c>
      <c r="D11960">
        <v>1</v>
      </c>
      <c r="E11960" t="s">
        <v>13</v>
      </c>
      <c r="F11960" t="s">
        <v>13</v>
      </c>
      <c r="G11960" t="s">
        <v>37818</v>
      </c>
      <c r="H11960" s="3" t="s">
        <v>37825</v>
      </c>
      <c r="I11960" t="s">
        <v>62</v>
      </c>
      <c r="J11960" t="s">
        <v>37826</v>
      </c>
    </row>
    <row r="11961" spans="1:10" ht="16" x14ac:dyDescent="0.2">
      <c r="A11961" t="s">
        <v>37827</v>
      </c>
      <c r="B11961" t="s">
        <v>37828</v>
      </c>
      <c r="C11961" t="s">
        <v>37829</v>
      </c>
      <c r="D11961">
        <v>1</v>
      </c>
      <c r="E11961" t="s">
        <v>13</v>
      </c>
      <c r="F11961" t="s">
        <v>13</v>
      </c>
      <c r="G11961" t="s">
        <v>37818</v>
      </c>
      <c r="H11961" s="3" t="s">
        <v>37830</v>
      </c>
      <c r="I11961" t="s">
        <v>3377</v>
      </c>
      <c r="J11961" t="s">
        <v>37831</v>
      </c>
    </row>
    <row r="11962" spans="1:10" ht="16" x14ac:dyDescent="0.2">
      <c r="A11962" t="s">
        <v>37832</v>
      </c>
      <c r="B11962" t="s">
        <v>37833</v>
      </c>
      <c r="C11962" t="s">
        <v>37834</v>
      </c>
      <c r="D11962">
        <v>1</v>
      </c>
      <c r="E11962" t="s">
        <v>13</v>
      </c>
      <c r="F11962" t="s">
        <v>13</v>
      </c>
      <c r="G11962" t="s">
        <v>37818</v>
      </c>
      <c r="H11962" s="3" t="s">
        <v>37835</v>
      </c>
      <c r="I11962" t="s">
        <v>106</v>
      </c>
      <c r="J11962" t="s">
        <v>37836</v>
      </c>
    </row>
    <row r="11963" spans="1:10" ht="16" x14ac:dyDescent="0.2">
      <c r="A11963" t="s">
        <v>24251</v>
      </c>
      <c r="B11963" t="s">
        <v>37837</v>
      </c>
      <c r="C11963" t="s">
        <v>37838</v>
      </c>
      <c r="D11963">
        <v>2</v>
      </c>
      <c r="E11963" t="s">
        <v>13</v>
      </c>
      <c r="F11963" t="s">
        <v>13</v>
      </c>
      <c r="G11963" t="s">
        <v>37818</v>
      </c>
      <c r="H11963" s="3" t="s">
        <v>37839</v>
      </c>
      <c r="I11963" t="s">
        <v>315</v>
      </c>
      <c r="J11963" t="s">
        <v>24256</v>
      </c>
    </row>
    <row r="11964" spans="1:10" ht="16" x14ac:dyDescent="0.2">
      <c r="A11964" t="s">
        <v>37840</v>
      </c>
      <c r="B11964" t="s">
        <v>37841</v>
      </c>
      <c r="C11964" t="s">
        <v>37842</v>
      </c>
      <c r="D11964">
        <v>3</v>
      </c>
      <c r="E11964" t="s">
        <v>13</v>
      </c>
      <c r="F11964" t="s">
        <v>13</v>
      </c>
      <c r="G11964" t="s">
        <v>37818</v>
      </c>
      <c r="H11964" s="3" t="s">
        <v>37843</v>
      </c>
      <c r="I11964" t="s">
        <v>62</v>
      </c>
      <c r="J11964" t="s">
        <v>37844</v>
      </c>
    </row>
    <row r="11965" spans="1:10" ht="16" x14ac:dyDescent="0.2">
      <c r="A11965" t="s">
        <v>946</v>
      </c>
      <c r="B11965" t="s">
        <v>37845</v>
      </c>
      <c r="C11965" t="s">
        <v>37846</v>
      </c>
      <c r="D11965">
        <v>1</v>
      </c>
      <c r="E11965" t="s">
        <v>13</v>
      </c>
      <c r="F11965" t="s">
        <v>13</v>
      </c>
      <c r="G11965" t="s">
        <v>37818</v>
      </c>
      <c r="H11965" s="3" t="s">
        <v>37847</v>
      </c>
      <c r="I11965" t="s">
        <v>926</v>
      </c>
      <c r="J11965" t="s">
        <v>947</v>
      </c>
    </row>
    <row r="11966" spans="1:10" ht="16" x14ac:dyDescent="0.2">
      <c r="A11966" t="s">
        <v>31577</v>
      </c>
      <c r="B11966" t="s">
        <v>37848</v>
      </c>
      <c r="C11966" t="s">
        <v>37849</v>
      </c>
      <c r="D11966">
        <v>3</v>
      </c>
      <c r="E11966" t="s">
        <v>13</v>
      </c>
      <c r="F11966" t="s">
        <v>13</v>
      </c>
      <c r="G11966" t="s">
        <v>37818</v>
      </c>
      <c r="H11966" s="3" t="s">
        <v>31580</v>
      </c>
      <c r="I11966" t="s">
        <v>404</v>
      </c>
      <c r="J11966" t="s">
        <v>31581</v>
      </c>
    </row>
    <row r="11967" spans="1:10" ht="16" x14ac:dyDescent="0.2">
      <c r="A11967" t="s">
        <v>37850</v>
      </c>
      <c r="B11967" t="s">
        <v>37851</v>
      </c>
      <c r="C11967" t="s">
        <v>37852</v>
      </c>
      <c r="D11967">
        <v>2</v>
      </c>
      <c r="E11967" t="s">
        <v>13</v>
      </c>
      <c r="F11967" t="s">
        <v>13</v>
      </c>
      <c r="G11967" t="s">
        <v>37818</v>
      </c>
      <c r="H11967" s="3" t="s">
        <v>37853</v>
      </c>
      <c r="I11967" t="s">
        <v>106</v>
      </c>
      <c r="J11967" t="s">
        <v>37854</v>
      </c>
    </row>
    <row r="11968" spans="1:10" ht="16" x14ac:dyDescent="0.2">
      <c r="A11968" t="s">
        <v>37855</v>
      </c>
      <c r="B11968" t="s">
        <v>37856</v>
      </c>
      <c r="C11968" t="s">
        <v>37857</v>
      </c>
      <c r="D11968">
        <v>1</v>
      </c>
      <c r="E11968" t="s">
        <v>13</v>
      </c>
      <c r="F11968" t="s">
        <v>13</v>
      </c>
      <c r="G11968" t="s">
        <v>37818</v>
      </c>
      <c r="H11968" s="3" t="s">
        <v>37858</v>
      </c>
      <c r="I11968" t="s">
        <v>62</v>
      </c>
      <c r="J11968" t="s">
        <v>37859</v>
      </c>
    </row>
    <row r="11969" spans="1:10" ht="16" x14ac:dyDescent="0.2">
      <c r="A11969" t="s">
        <v>32992</v>
      </c>
      <c r="B11969" t="s">
        <v>37860</v>
      </c>
      <c r="C11969" t="s">
        <v>15033</v>
      </c>
      <c r="D11969">
        <v>3</v>
      </c>
      <c r="E11969" t="s">
        <v>13</v>
      </c>
      <c r="F11969" t="s">
        <v>13</v>
      </c>
      <c r="G11969" t="s">
        <v>37818</v>
      </c>
      <c r="H11969" s="3" t="s">
        <v>32993</v>
      </c>
      <c r="I11969" t="s">
        <v>32993</v>
      </c>
      <c r="J11969" t="s">
        <v>32994</v>
      </c>
    </row>
    <row r="11970" spans="1:10" ht="16" x14ac:dyDescent="0.2">
      <c r="A11970" t="s">
        <v>18022</v>
      </c>
      <c r="B11970" t="s">
        <v>36676</v>
      </c>
      <c r="C11970" t="s">
        <v>36677</v>
      </c>
      <c r="D11970">
        <v>5</v>
      </c>
      <c r="E11970" t="s">
        <v>13</v>
      </c>
      <c r="F11970" t="s">
        <v>13</v>
      </c>
      <c r="G11970" t="s">
        <v>37818</v>
      </c>
      <c r="H11970" s="3" t="s">
        <v>33016</v>
      </c>
      <c r="I11970" t="s">
        <v>292</v>
      </c>
      <c r="J11970" t="s">
        <v>18026</v>
      </c>
    </row>
    <row r="11971" spans="1:10" ht="32" x14ac:dyDescent="0.2">
      <c r="A11971" t="s">
        <v>37861</v>
      </c>
      <c r="B11971" t="s">
        <v>37862</v>
      </c>
      <c r="C11971" t="s">
        <v>37863</v>
      </c>
      <c r="D11971">
        <v>1</v>
      </c>
      <c r="E11971" t="s">
        <v>13</v>
      </c>
      <c r="F11971" t="s">
        <v>13</v>
      </c>
      <c r="G11971" t="s">
        <v>37818</v>
      </c>
      <c r="H11971" s="3" t="s">
        <v>37864</v>
      </c>
      <c r="I11971" t="s">
        <v>1658</v>
      </c>
      <c r="J11971" t="s">
        <v>37865</v>
      </c>
    </row>
    <row r="11972" spans="1:10" ht="16" x14ac:dyDescent="0.2">
      <c r="A11972" t="s">
        <v>14537</v>
      </c>
      <c r="B11972" t="s">
        <v>37866</v>
      </c>
      <c r="C11972" t="s">
        <v>37867</v>
      </c>
      <c r="D11972">
        <v>5</v>
      </c>
      <c r="E11972" t="s">
        <v>13</v>
      </c>
      <c r="F11972" t="s">
        <v>13</v>
      </c>
      <c r="G11972" t="s">
        <v>37818</v>
      </c>
      <c r="H11972" s="3" t="s">
        <v>37868</v>
      </c>
      <c r="I11972" t="s">
        <v>62</v>
      </c>
      <c r="J11972" t="s">
        <v>14540</v>
      </c>
    </row>
    <row r="11973" spans="1:10" ht="16" x14ac:dyDescent="0.2">
      <c r="A11973" t="s">
        <v>19354</v>
      </c>
      <c r="B11973" t="s">
        <v>37869</v>
      </c>
      <c r="C11973" t="s">
        <v>37870</v>
      </c>
      <c r="D11973">
        <v>8</v>
      </c>
      <c r="E11973" t="s">
        <v>13</v>
      </c>
      <c r="F11973" t="s">
        <v>13</v>
      </c>
      <c r="G11973" t="s">
        <v>37818</v>
      </c>
      <c r="H11973" s="3" t="s">
        <v>37871</v>
      </c>
      <c r="I11973" t="s">
        <v>69</v>
      </c>
      <c r="J11973" t="s">
        <v>19359</v>
      </c>
    </row>
    <row r="11974" spans="1:10" ht="16" x14ac:dyDescent="0.2">
      <c r="A11974" t="s">
        <v>37872</v>
      </c>
      <c r="B11974" t="s">
        <v>37873</v>
      </c>
      <c r="C11974" t="s">
        <v>37874</v>
      </c>
      <c r="D11974">
        <v>4</v>
      </c>
      <c r="E11974" t="s">
        <v>13</v>
      </c>
      <c r="F11974" t="s">
        <v>13</v>
      </c>
      <c r="G11974" t="s">
        <v>37818</v>
      </c>
      <c r="H11974" s="3" t="s">
        <v>37875</v>
      </c>
      <c r="I11974" t="s">
        <v>1725</v>
      </c>
      <c r="J11974" t="s">
        <v>37876</v>
      </c>
    </row>
    <row r="11975" spans="1:10" ht="16" x14ac:dyDescent="0.2">
      <c r="A11975" t="s">
        <v>10470</v>
      </c>
      <c r="B11975" t="s">
        <v>37877</v>
      </c>
      <c r="C11975" t="s">
        <v>37878</v>
      </c>
      <c r="D11975">
        <v>1</v>
      </c>
      <c r="E11975" t="s">
        <v>13</v>
      </c>
      <c r="F11975" t="s">
        <v>13</v>
      </c>
      <c r="G11975" t="s">
        <v>37818</v>
      </c>
      <c r="H11975" s="3" t="s">
        <v>36252</v>
      </c>
      <c r="I11975" t="s">
        <v>62</v>
      </c>
      <c r="J11975" t="s">
        <v>10474</v>
      </c>
    </row>
    <row r="11976" spans="1:10" ht="16" x14ac:dyDescent="0.2">
      <c r="A11976" t="s">
        <v>11199</v>
      </c>
      <c r="B11976" t="s">
        <v>37879</v>
      </c>
      <c r="C11976" t="s">
        <v>37880</v>
      </c>
      <c r="D11976">
        <v>4</v>
      </c>
      <c r="E11976" t="s">
        <v>13</v>
      </c>
      <c r="F11976" t="s">
        <v>13</v>
      </c>
      <c r="G11976" t="s">
        <v>37818</v>
      </c>
      <c r="H11976" s="3" t="s">
        <v>31517</v>
      </c>
      <c r="I11976" t="s">
        <v>817</v>
      </c>
      <c r="J11976" t="s">
        <v>11204</v>
      </c>
    </row>
    <row r="11977" spans="1:10" ht="16" x14ac:dyDescent="0.2">
      <c r="A11977" t="s">
        <v>37881</v>
      </c>
      <c r="B11977" t="s">
        <v>37882</v>
      </c>
      <c r="C11977" t="s">
        <v>37883</v>
      </c>
      <c r="D11977">
        <v>3</v>
      </c>
      <c r="E11977" t="s">
        <v>13</v>
      </c>
      <c r="F11977" t="s">
        <v>13</v>
      </c>
      <c r="G11977" t="s">
        <v>37818</v>
      </c>
      <c r="H11977" s="3" t="s">
        <v>37884</v>
      </c>
      <c r="I11977" t="s">
        <v>62</v>
      </c>
      <c r="J11977" t="s">
        <v>37885</v>
      </c>
    </row>
    <row r="11978" spans="1:10" ht="16" x14ac:dyDescent="0.2">
      <c r="A11978" t="s">
        <v>37886</v>
      </c>
      <c r="B11978" t="s">
        <v>37887</v>
      </c>
      <c r="C11978" t="s">
        <v>37888</v>
      </c>
      <c r="D11978">
        <v>1</v>
      </c>
      <c r="E11978" t="s">
        <v>13</v>
      </c>
      <c r="F11978" t="s">
        <v>13</v>
      </c>
      <c r="G11978" t="s">
        <v>37818</v>
      </c>
      <c r="H11978" s="3" t="s">
        <v>37889</v>
      </c>
      <c r="I11978" t="s">
        <v>126</v>
      </c>
      <c r="J11978" t="s">
        <v>37890</v>
      </c>
    </row>
    <row r="11979" spans="1:10" ht="16" x14ac:dyDescent="0.2">
      <c r="A11979" t="s">
        <v>35485</v>
      </c>
      <c r="B11979" t="s">
        <v>37891</v>
      </c>
      <c r="C11979" t="s">
        <v>37892</v>
      </c>
      <c r="D11979">
        <v>2</v>
      </c>
      <c r="E11979" t="s">
        <v>13</v>
      </c>
      <c r="F11979" t="s">
        <v>13</v>
      </c>
      <c r="G11979" t="s">
        <v>37818</v>
      </c>
      <c r="H11979" s="3" t="s">
        <v>35486</v>
      </c>
      <c r="I11979" t="s">
        <v>62</v>
      </c>
      <c r="J11979" t="s">
        <v>35487</v>
      </c>
    </row>
    <row r="11980" spans="1:10" ht="16" x14ac:dyDescent="0.2">
      <c r="A11980" t="s">
        <v>37893</v>
      </c>
      <c r="B11980" t="s">
        <v>31840</v>
      </c>
      <c r="C11980" t="s">
        <v>31841</v>
      </c>
      <c r="D11980">
        <v>1</v>
      </c>
      <c r="E11980" t="s">
        <v>13</v>
      </c>
      <c r="F11980" t="s">
        <v>13</v>
      </c>
      <c r="G11980" t="s">
        <v>37818</v>
      </c>
      <c r="H11980" s="3" t="s">
        <v>37742</v>
      </c>
      <c r="I11980" t="s">
        <v>404</v>
      </c>
      <c r="J11980" t="s">
        <v>37894</v>
      </c>
    </row>
    <row r="11981" spans="1:10" ht="16" x14ac:dyDescent="0.2">
      <c r="A11981" t="s">
        <v>32738</v>
      </c>
      <c r="B11981" t="s">
        <v>1992</v>
      </c>
      <c r="C11981" t="s">
        <v>37895</v>
      </c>
      <c r="D11981">
        <v>6</v>
      </c>
      <c r="E11981" t="s">
        <v>13</v>
      </c>
      <c r="F11981" t="s">
        <v>13</v>
      </c>
      <c r="G11981" t="s">
        <v>37818</v>
      </c>
      <c r="H11981" s="3" t="s">
        <v>37896</v>
      </c>
      <c r="I11981" t="s">
        <v>69</v>
      </c>
      <c r="J11981" t="s">
        <v>32741</v>
      </c>
    </row>
    <row r="11982" spans="1:10" ht="32" x14ac:dyDescent="0.2">
      <c r="A11982" t="s">
        <v>34830</v>
      </c>
      <c r="B11982" t="s">
        <v>37135</v>
      </c>
      <c r="C11982" t="s">
        <v>37136</v>
      </c>
      <c r="D11982">
        <v>2</v>
      </c>
      <c r="E11982" t="s">
        <v>13</v>
      </c>
      <c r="F11982" t="s">
        <v>13</v>
      </c>
      <c r="G11982" t="s">
        <v>37818</v>
      </c>
      <c r="H11982" s="3" t="s">
        <v>33859</v>
      </c>
      <c r="I11982" t="s">
        <v>404</v>
      </c>
      <c r="J11982" t="s">
        <v>34833</v>
      </c>
    </row>
    <row r="11983" spans="1:10" ht="16" x14ac:dyDescent="0.2">
      <c r="A11983" t="s">
        <v>35590</v>
      </c>
      <c r="B11983" t="s">
        <v>37897</v>
      </c>
      <c r="C11983" t="s">
        <v>37898</v>
      </c>
      <c r="D11983">
        <v>5</v>
      </c>
      <c r="E11983" t="s">
        <v>13</v>
      </c>
      <c r="F11983" t="s">
        <v>13</v>
      </c>
      <c r="G11983" t="s">
        <v>37818</v>
      </c>
      <c r="H11983" s="3" t="s">
        <v>35592</v>
      </c>
      <c r="I11983" t="s">
        <v>547</v>
      </c>
      <c r="J11983" t="s">
        <v>35593</v>
      </c>
    </row>
    <row r="11984" spans="1:10" ht="16" x14ac:dyDescent="0.2">
      <c r="A11984" t="s">
        <v>37899</v>
      </c>
      <c r="B11984" t="s">
        <v>36917</v>
      </c>
      <c r="C11984" t="s">
        <v>36918</v>
      </c>
      <c r="D11984">
        <v>2</v>
      </c>
      <c r="E11984" t="s">
        <v>13</v>
      </c>
      <c r="F11984" t="s">
        <v>13</v>
      </c>
      <c r="G11984" t="s">
        <v>37818</v>
      </c>
      <c r="H11984" s="3" t="s">
        <v>37900</v>
      </c>
      <c r="I11984" t="s">
        <v>62</v>
      </c>
      <c r="J11984" t="s">
        <v>36920</v>
      </c>
    </row>
    <row r="11985" spans="1:10" ht="16" x14ac:dyDescent="0.2">
      <c r="A11985" t="s">
        <v>37901</v>
      </c>
      <c r="B11985" t="s">
        <v>37902</v>
      </c>
      <c r="C11985" t="s">
        <v>37903</v>
      </c>
      <c r="D11985">
        <v>2</v>
      </c>
      <c r="E11985" t="s">
        <v>13</v>
      </c>
      <c r="F11985" t="s">
        <v>13</v>
      </c>
      <c r="G11985" t="s">
        <v>37818</v>
      </c>
      <c r="H11985" s="3" t="s">
        <v>37904</v>
      </c>
      <c r="I11985" t="s">
        <v>62</v>
      </c>
      <c r="J11985" t="s">
        <v>37905</v>
      </c>
    </row>
    <row r="11986" spans="1:10" ht="32" x14ac:dyDescent="0.2">
      <c r="A11986" t="s">
        <v>34830</v>
      </c>
      <c r="B11986" t="s">
        <v>33857</v>
      </c>
      <c r="C11986" t="s">
        <v>33858</v>
      </c>
      <c r="D11986">
        <v>3</v>
      </c>
      <c r="E11986" t="s">
        <v>13</v>
      </c>
      <c r="F11986" t="s">
        <v>13</v>
      </c>
      <c r="G11986" t="s">
        <v>37818</v>
      </c>
      <c r="H11986" s="3" t="s">
        <v>33859</v>
      </c>
      <c r="I11986" t="s">
        <v>404</v>
      </c>
      <c r="J11986" t="s">
        <v>34833</v>
      </c>
    </row>
    <row r="11987" spans="1:10" ht="16" x14ac:dyDescent="0.2">
      <c r="A11987" t="s">
        <v>36069</v>
      </c>
      <c r="B11987" t="s">
        <v>2045</v>
      </c>
      <c r="C11987" t="s">
        <v>37906</v>
      </c>
      <c r="D11987">
        <v>2</v>
      </c>
      <c r="E11987" t="s">
        <v>13</v>
      </c>
      <c r="F11987" t="s">
        <v>13</v>
      </c>
      <c r="G11987" t="s">
        <v>37818</v>
      </c>
      <c r="H11987" s="3" t="s">
        <v>37907</v>
      </c>
      <c r="I11987" t="s">
        <v>62</v>
      </c>
      <c r="J11987" t="s">
        <v>36072</v>
      </c>
    </row>
    <row r="11988" spans="1:10" ht="16" x14ac:dyDescent="0.2">
      <c r="A11988" t="s">
        <v>37908</v>
      </c>
      <c r="B11988" t="s">
        <v>37909</v>
      </c>
      <c r="C11988" t="s">
        <v>37910</v>
      </c>
      <c r="D11988">
        <v>1</v>
      </c>
      <c r="E11988" t="s">
        <v>13</v>
      </c>
      <c r="F11988" t="s">
        <v>13</v>
      </c>
      <c r="G11988" t="s">
        <v>37818</v>
      </c>
      <c r="H11988" s="3" t="s">
        <v>37911</v>
      </c>
      <c r="I11988" t="s">
        <v>35619</v>
      </c>
      <c r="J11988" t="s">
        <v>37912</v>
      </c>
    </row>
    <row r="11989" spans="1:10" ht="16" x14ac:dyDescent="0.2">
      <c r="A11989" t="s">
        <v>14501</v>
      </c>
      <c r="B11989" t="s">
        <v>31110</v>
      </c>
      <c r="C11989" t="s">
        <v>31111</v>
      </c>
      <c r="D11989">
        <v>3</v>
      </c>
      <c r="E11989" t="s">
        <v>13</v>
      </c>
      <c r="F11989" t="s">
        <v>13</v>
      </c>
      <c r="G11989" t="s">
        <v>37818</v>
      </c>
      <c r="H11989" s="3" t="s">
        <v>31031</v>
      </c>
      <c r="I11989" t="s">
        <v>62</v>
      </c>
      <c r="J11989" t="s">
        <v>14505</v>
      </c>
    </row>
    <row r="11990" spans="1:10" ht="16" x14ac:dyDescent="0.2">
      <c r="A11990" t="s">
        <v>22033</v>
      </c>
      <c r="B11990" t="s">
        <v>34120</v>
      </c>
      <c r="C11990" t="s">
        <v>34121</v>
      </c>
      <c r="D11990">
        <v>1</v>
      </c>
      <c r="E11990" t="s">
        <v>13</v>
      </c>
      <c r="F11990" t="s">
        <v>13</v>
      </c>
      <c r="G11990" t="s">
        <v>37818</v>
      </c>
      <c r="H11990" s="3" t="s">
        <v>34122</v>
      </c>
      <c r="I11990" t="s">
        <v>62</v>
      </c>
      <c r="J11990" t="s">
        <v>22036</v>
      </c>
    </row>
    <row r="11991" spans="1:10" ht="32" x14ac:dyDescent="0.2">
      <c r="A11991" t="s">
        <v>37382</v>
      </c>
      <c r="B11991" t="s">
        <v>36159</v>
      </c>
      <c r="C11991" t="s">
        <v>36160</v>
      </c>
      <c r="D11991">
        <v>1</v>
      </c>
      <c r="E11991" t="s">
        <v>13</v>
      </c>
      <c r="F11991" t="s">
        <v>13</v>
      </c>
      <c r="G11991" t="s">
        <v>37818</v>
      </c>
      <c r="H11991" s="3" t="s">
        <v>36161</v>
      </c>
      <c r="I11991" t="s">
        <v>1658</v>
      </c>
      <c r="J11991" t="s">
        <v>37385</v>
      </c>
    </row>
    <row r="11992" spans="1:10" ht="16" x14ac:dyDescent="0.2">
      <c r="A11992" t="s">
        <v>10530</v>
      </c>
      <c r="B11992" t="s">
        <v>37913</v>
      </c>
      <c r="C11992" t="s">
        <v>37914</v>
      </c>
      <c r="D11992">
        <v>6</v>
      </c>
      <c r="E11992" t="s">
        <v>13</v>
      </c>
      <c r="F11992" t="s">
        <v>13</v>
      </c>
      <c r="G11992" t="s">
        <v>37818</v>
      </c>
      <c r="H11992" s="3" t="s">
        <v>31050</v>
      </c>
      <c r="I11992" t="s">
        <v>824</v>
      </c>
      <c r="J11992" t="s">
        <v>10532</v>
      </c>
    </row>
    <row r="11993" spans="1:10" ht="16" x14ac:dyDescent="0.2">
      <c r="A11993" t="s">
        <v>37915</v>
      </c>
      <c r="B11993" t="s">
        <v>31299</v>
      </c>
      <c r="C11993" t="s">
        <v>31300</v>
      </c>
      <c r="D11993">
        <v>1</v>
      </c>
      <c r="E11993" t="s">
        <v>13</v>
      </c>
      <c r="F11993" t="s">
        <v>13</v>
      </c>
      <c r="G11993" t="s">
        <v>37818</v>
      </c>
      <c r="H11993" s="3" t="s">
        <v>37916</v>
      </c>
      <c r="I11993" t="s">
        <v>315</v>
      </c>
      <c r="J11993" t="s">
        <v>37917</v>
      </c>
    </row>
    <row r="11994" spans="1:10" ht="16" x14ac:dyDescent="0.2">
      <c r="A11994" t="s">
        <v>10580</v>
      </c>
      <c r="B11994" t="s">
        <v>31566</v>
      </c>
      <c r="C11994" t="s">
        <v>31567</v>
      </c>
      <c r="D11994">
        <v>1</v>
      </c>
      <c r="E11994" t="s">
        <v>13</v>
      </c>
      <c r="F11994" t="s">
        <v>13</v>
      </c>
      <c r="G11994" t="s">
        <v>37818</v>
      </c>
      <c r="H11994" s="3" t="s">
        <v>31492</v>
      </c>
      <c r="I11994" t="s">
        <v>337</v>
      </c>
      <c r="J11994" t="s">
        <v>10581</v>
      </c>
    </row>
    <row r="11995" spans="1:10" ht="16" x14ac:dyDescent="0.2">
      <c r="A11995" t="s">
        <v>37726</v>
      </c>
      <c r="B11995" t="s">
        <v>37918</v>
      </c>
      <c r="C11995" t="s">
        <v>37919</v>
      </c>
      <c r="D11995">
        <v>2</v>
      </c>
      <c r="E11995" t="s">
        <v>13</v>
      </c>
      <c r="F11995" t="s">
        <v>13</v>
      </c>
      <c r="G11995" t="s">
        <v>37818</v>
      </c>
      <c r="H11995" s="3" t="s">
        <v>37729</v>
      </c>
      <c r="I11995" t="s">
        <v>69</v>
      </c>
      <c r="J11995" t="s">
        <v>37730</v>
      </c>
    </row>
    <row r="11996" spans="1:10" ht="32" x14ac:dyDescent="0.2">
      <c r="A11996" t="s">
        <v>36204</v>
      </c>
      <c r="B11996" t="s">
        <v>37920</v>
      </c>
      <c r="C11996" t="s">
        <v>37921</v>
      </c>
      <c r="D11996">
        <v>2</v>
      </c>
      <c r="E11996" t="s">
        <v>13</v>
      </c>
      <c r="F11996" t="s">
        <v>13</v>
      </c>
      <c r="G11996" t="s">
        <v>37818</v>
      </c>
      <c r="H11996" s="3" t="s">
        <v>37922</v>
      </c>
      <c r="I11996" t="s">
        <v>62</v>
      </c>
      <c r="J11996" t="s">
        <v>36207</v>
      </c>
    </row>
    <row r="11997" spans="1:10" ht="16" x14ac:dyDescent="0.2">
      <c r="A11997" t="s">
        <v>32408</v>
      </c>
      <c r="B11997" t="s">
        <v>37923</v>
      </c>
      <c r="C11997" t="s">
        <v>37924</v>
      </c>
      <c r="D11997">
        <v>1</v>
      </c>
      <c r="E11997" t="s">
        <v>13</v>
      </c>
      <c r="F11997" t="s">
        <v>13</v>
      </c>
      <c r="G11997" t="s">
        <v>37925</v>
      </c>
      <c r="H11997" s="3" t="s">
        <v>36594</v>
      </c>
      <c r="I11997" t="s">
        <v>817</v>
      </c>
      <c r="J11997" t="s">
        <v>32412</v>
      </c>
    </row>
    <row r="11998" spans="1:10" ht="16" x14ac:dyDescent="0.2">
      <c r="A11998" t="s">
        <v>134</v>
      </c>
      <c r="B11998" t="s">
        <v>37926</v>
      </c>
      <c r="C11998" t="s">
        <v>37927</v>
      </c>
      <c r="D11998">
        <v>1</v>
      </c>
      <c r="E11998" t="s">
        <v>13</v>
      </c>
      <c r="F11998" t="s">
        <v>13</v>
      </c>
      <c r="G11998" t="s">
        <v>37925</v>
      </c>
      <c r="H11998" s="3" t="s">
        <v>37928</v>
      </c>
      <c r="I11998" t="s">
        <v>126</v>
      </c>
      <c r="J11998" t="s">
        <v>140</v>
      </c>
    </row>
    <row r="11999" spans="1:10" ht="16" x14ac:dyDescent="0.2">
      <c r="A11999" t="s">
        <v>37929</v>
      </c>
      <c r="B11999" t="s">
        <v>37930</v>
      </c>
      <c r="C11999" t="s">
        <v>37931</v>
      </c>
      <c r="D11999">
        <v>2</v>
      </c>
      <c r="E11999" t="s">
        <v>13</v>
      </c>
      <c r="F11999" t="s">
        <v>13</v>
      </c>
      <c r="G11999" t="s">
        <v>37925</v>
      </c>
      <c r="H11999" s="3" t="s">
        <v>37932</v>
      </c>
      <c r="I11999" t="s">
        <v>817</v>
      </c>
      <c r="J11999" t="s">
        <v>37933</v>
      </c>
    </row>
    <row r="12000" spans="1:10" ht="16" x14ac:dyDescent="0.2">
      <c r="A12000" t="s">
        <v>28136</v>
      </c>
      <c r="B12000" t="s">
        <v>37934</v>
      </c>
      <c r="C12000" t="s">
        <v>37935</v>
      </c>
      <c r="D12000">
        <v>5</v>
      </c>
      <c r="E12000" t="s">
        <v>13</v>
      </c>
      <c r="F12000" t="s">
        <v>13</v>
      </c>
      <c r="G12000" t="s">
        <v>37925</v>
      </c>
      <c r="H12000" s="3" t="s">
        <v>37936</v>
      </c>
      <c r="I12000" t="s">
        <v>918</v>
      </c>
      <c r="J12000" t="s">
        <v>28140</v>
      </c>
    </row>
    <row r="12001" spans="1:10" ht="16" x14ac:dyDescent="0.2">
      <c r="A12001" t="s">
        <v>10037</v>
      </c>
      <c r="B12001" t="s">
        <v>37937</v>
      </c>
      <c r="C12001" t="s">
        <v>37938</v>
      </c>
      <c r="D12001">
        <v>5</v>
      </c>
      <c r="E12001" t="s">
        <v>13</v>
      </c>
      <c r="F12001" t="s">
        <v>13</v>
      </c>
      <c r="G12001" t="s">
        <v>37925</v>
      </c>
      <c r="H12001" s="3" t="s">
        <v>32832</v>
      </c>
      <c r="I12001" t="s">
        <v>62</v>
      </c>
      <c r="J12001" t="s">
        <v>10041</v>
      </c>
    </row>
    <row r="12002" spans="1:10" ht="16" x14ac:dyDescent="0.2">
      <c r="A12002" t="s">
        <v>37939</v>
      </c>
      <c r="B12002" t="s">
        <v>37940</v>
      </c>
      <c r="C12002" t="s">
        <v>37941</v>
      </c>
      <c r="D12002">
        <v>4</v>
      </c>
      <c r="E12002" t="s">
        <v>13</v>
      </c>
      <c r="F12002" t="s">
        <v>13</v>
      </c>
      <c r="G12002" t="s">
        <v>37925</v>
      </c>
      <c r="H12002" s="3" t="s">
        <v>37942</v>
      </c>
      <c r="I12002" t="s">
        <v>37943</v>
      </c>
      <c r="J12002" t="s">
        <v>37944</v>
      </c>
    </row>
    <row r="12003" spans="1:10" ht="16" x14ac:dyDescent="0.2">
      <c r="A12003" t="s">
        <v>20868</v>
      </c>
      <c r="B12003" t="s">
        <v>37945</v>
      </c>
      <c r="C12003" t="s">
        <v>37946</v>
      </c>
      <c r="D12003">
        <v>14</v>
      </c>
      <c r="E12003" t="s">
        <v>13</v>
      </c>
      <c r="F12003" t="s">
        <v>13</v>
      </c>
      <c r="G12003" t="s">
        <v>37925</v>
      </c>
      <c r="H12003" s="3" t="s">
        <v>37947</v>
      </c>
      <c r="I12003" t="s">
        <v>126</v>
      </c>
      <c r="J12003" t="s">
        <v>20873</v>
      </c>
    </row>
    <row r="12004" spans="1:10" ht="16" x14ac:dyDescent="0.2">
      <c r="A12004" t="s">
        <v>35555</v>
      </c>
      <c r="B12004" t="s">
        <v>37948</v>
      </c>
      <c r="C12004" t="s">
        <v>35759</v>
      </c>
      <c r="D12004">
        <v>3</v>
      </c>
      <c r="E12004" t="s">
        <v>13</v>
      </c>
      <c r="F12004" t="s">
        <v>13</v>
      </c>
      <c r="G12004" t="s">
        <v>37925</v>
      </c>
      <c r="H12004" s="3" t="s">
        <v>35564</v>
      </c>
      <c r="I12004" t="s">
        <v>62</v>
      </c>
      <c r="J12004" t="s">
        <v>35559</v>
      </c>
    </row>
    <row r="12005" spans="1:10" ht="16" x14ac:dyDescent="0.2">
      <c r="A12005" t="s">
        <v>943</v>
      </c>
      <c r="B12005" t="s">
        <v>25087</v>
      </c>
      <c r="C12005" t="s">
        <v>25088</v>
      </c>
      <c r="D12005">
        <v>1</v>
      </c>
      <c r="E12005" t="s">
        <v>13</v>
      </c>
      <c r="F12005" t="s">
        <v>13</v>
      </c>
      <c r="G12005" t="s">
        <v>37925</v>
      </c>
      <c r="H12005" s="3" t="s">
        <v>37949</v>
      </c>
      <c r="I12005" t="s">
        <v>926</v>
      </c>
      <c r="J12005" t="s">
        <v>945</v>
      </c>
    </row>
    <row r="12006" spans="1:10" ht="16" x14ac:dyDescent="0.2">
      <c r="A12006" t="s">
        <v>37950</v>
      </c>
      <c r="B12006" t="s">
        <v>37951</v>
      </c>
      <c r="C12006" t="s">
        <v>37952</v>
      </c>
      <c r="D12006">
        <v>1</v>
      </c>
      <c r="E12006" t="s">
        <v>13</v>
      </c>
      <c r="F12006" t="s">
        <v>13</v>
      </c>
      <c r="G12006" t="s">
        <v>37925</v>
      </c>
      <c r="H12006" s="3" t="s">
        <v>37953</v>
      </c>
      <c r="I12006" t="s">
        <v>228</v>
      </c>
      <c r="J12006" t="s">
        <v>37954</v>
      </c>
    </row>
    <row r="12007" spans="1:10" ht="16" x14ac:dyDescent="0.2">
      <c r="A12007" t="s">
        <v>32408</v>
      </c>
      <c r="B12007" t="s">
        <v>37955</v>
      </c>
      <c r="C12007" t="s">
        <v>37956</v>
      </c>
      <c r="D12007">
        <v>2</v>
      </c>
      <c r="E12007" t="s">
        <v>13</v>
      </c>
      <c r="F12007" t="s">
        <v>13</v>
      </c>
      <c r="G12007" t="s">
        <v>37925</v>
      </c>
      <c r="H12007" s="3" t="s">
        <v>36594</v>
      </c>
      <c r="I12007" t="s">
        <v>817</v>
      </c>
      <c r="J12007" t="s">
        <v>32412</v>
      </c>
    </row>
    <row r="12008" spans="1:10" ht="16" x14ac:dyDescent="0.2">
      <c r="A12008" t="s">
        <v>17589</v>
      </c>
      <c r="B12008" t="s">
        <v>17585</v>
      </c>
      <c r="C12008" t="s">
        <v>17586</v>
      </c>
      <c r="D12008">
        <v>4</v>
      </c>
      <c r="E12008" t="s">
        <v>13</v>
      </c>
      <c r="F12008" t="s">
        <v>13</v>
      </c>
      <c r="G12008" t="s">
        <v>37925</v>
      </c>
      <c r="H12008" s="3" t="s">
        <v>31000</v>
      </c>
      <c r="I12008" t="s">
        <v>62</v>
      </c>
      <c r="J12008" t="s">
        <v>17590</v>
      </c>
    </row>
    <row r="12009" spans="1:10" ht="16" x14ac:dyDescent="0.2">
      <c r="A12009" t="s">
        <v>22051</v>
      </c>
      <c r="B12009" t="s">
        <v>18983</v>
      </c>
      <c r="C12009" t="s">
        <v>18984</v>
      </c>
      <c r="D12009">
        <v>2</v>
      </c>
      <c r="E12009" t="s">
        <v>13</v>
      </c>
      <c r="F12009" t="s">
        <v>13</v>
      </c>
      <c r="G12009" t="s">
        <v>37925</v>
      </c>
      <c r="H12009" s="3" t="s">
        <v>37957</v>
      </c>
      <c r="I12009" t="s">
        <v>62</v>
      </c>
      <c r="J12009" t="s">
        <v>22054</v>
      </c>
    </row>
    <row r="12010" spans="1:10" ht="16" x14ac:dyDescent="0.2">
      <c r="A12010" t="s">
        <v>32840</v>
      </c>
      <c r="B12010" t="s">
        <v>37958</v>
      </c>
      <c r="C12010" t="s">
        <v>37959</v>
      </c>
      <c r="D12010">
        <v>4</v>
      </c>
      <c r="E12010" t="s">
        <v>13</v>
      </c>
      <c r="F12010" t="s">
        <v>13</v>
      </c>
      <c r="G12010" t="s">
        <v>37925</v>
      </c>
      <c r="H12010" s="3" t="s">
        <v>32843</v>
      </c>
      <c r="I12010" t="s">
        <v>62</v>
      </c>
      <c r="J12010" t="s">
        <v>32844</v>
      </c>
    </row>
    <row r="12011" spans="1:10" ht="16" x14ac:dyDescent="0.2">
      <c r="A12011" t="s">
        <v>37960</v>
      </c>
      <c r="B12011" t="s">
        <v>37961</v>
      </c>
      <c r="C12011" t="s">
        <v>37962</v>
      </c>
      <c r="D12011">
        <v>7</v>
      </c>
      <c r="E12011" t="s">
        <v>13</v>
      </c>
      <c r="F12011" t="s">
        <v>13</v>
      </c>
      <c r="G12011" t="s">
        <v>37925</v>
      </c>
      <c r="H12011" s="3" t="s">
        <v>37963</v>
      </c>
      <c r="I12011" t="s">
        <v>1276</v>
      </c>
      <c r="J12011" t="s">
        <v>37964</v>
      </c>
    </row>
    <row r="12012" spans="1:10" ht="16" x14ac:dyDescent="0.2">
      <c r="A12012" t="s">
        <v>9645</v>
      </c>
      <c r="B12012" t="s">
        <v>37965</v>
      </c>
      <c r="C12012" t="s">
        <v>37966</v>
      </c>
      <c r="D12012">
        <v>9</v>
      </c>
      <c r="E12012" t="s">
        <v>13</v>
      </c>
      <c r="F12012" t="s">
        <v>13</v>
      </c>
      <c r="G12012" t="s">
        <v>37925</v>
      </c>
      <c r="H12012" s="3" t="s">
        <v>32760</v>
      </c>
      <c r="I12012" t="s">
        <v>269</v>
      </c>
      <c r="J12012" t="s">
        <v>9650</v>
      </c>
    </row>
    <row r="12013" spans="1:10" ht="16" x14ac:dyDescent="0.2">
      <c r="A12013" t="s">
        <v>32175</v>
      </c>
      <c r="B12013" t="s">
        <v>37967</v>
      </c>
      <c r="C12013" t="s">
        <v>37968</v>
      </c>
      <c r="D12013">
        <v>3</v>
      </c>
      <c r="E12013" t="s">
        <v>13</v>
      </c>
      <c r="F12013" t="s">
        <v>13</v>
      </c>
      <c r="G12013" t="s">
        <v>37925</v>
      </c>
      <c r="H12013" s="3" t="s">
        <v>37969</v>
      </c>
      <c r="I12013" t="s">
        <v>7505</v>
      </c>
      <c r="J12013" t="s">
        <v>32178</v>
      </c>
    </row>
    <row r="12014" spans="1:10" ht="16" x14ac:dyDescent="0.2">
      <c r="A12014" t="s">
        <v>34913</v>
      </c>
      <c r="B12014" t="s">
        <v>37970</v>
      </c>
      <c r="C12014" t="s">
        <v>37971</v>
      </c>
      <c r="D12014">
        <v>2</v>
      </c>
      <c r="E12014" t="s">
        <v>13</v>
      </c>
      <c r="F12014" t="s">
        <v>13</v>
      </c>
      <c r="G12014" t="s">
        <v>37925</v>
      </c>
      <c r="H12014" s="3" t="s">
        <v>37972</v>
      </c>
      <c r="J12014" t="s">
        <v>34917</v>
      </c>
    </row>
    <row r="12015" spans="1:10" ht="16" x14ac:dyDescent="0.2">
      <c r="A12015" t="s">
        <v>3680</v>
      </c>
      <c r="B12015" t="s">
        <v>37973</v>
      </c>
      <c r="C12015" t="s">
        <v>37974</v>
      </c>
      <c r="D12015">
        <v>3</v>
      </c>
      <c r="E12015" t="s">
        <v>13</v>
      </c>
      <c r="F12015" t="s">
        <v>13</v>
      </c>
      <c r="G12015" t="s">
        <v>37925</v>
      </c>
      <c r="H12015" s="3" t="s">
        <v>37975</v>
      </c>
      <c r="I12015" t="s">
        <v>69</v>
      </c>
      <c r="J12015" t="s">
        <v>3685</v>
      </c>
    </row>
    <row r="12016" spans="1:10" ht="16" x14ac:dyDescent="0.2">
      <c r="A12016" t="s">
        <v>37976</v>
      </c>
      <c r="B12016" t="s">
        <v>37977</v>
      </c>
      <c r="C12016" t="s">
        <v>37978</v>
      </c>
      <c r="D12016">
        <v>1</v>
      </c>
      <c r="E12016" t="s">
        <v>13</v>
      </c>
      <c r="F12016" t="s">
        <v>13</v>
      </c>
      <c r="G12016" t="s">
        <v>37925</v>
      </c>
      <c r="H12016" s="3" t="s">
        <v>37979</v>
      </c>
      <c r="I12016" t="s">
        <v>126</v>
      </c>
      <c r="J12016" t="s">
        <v>37980</v>
      </c>
    </row>
    <row r="12017" spans="1:10" ht="16" x14ac:dyDescent="0.2">
      <c r="A12017" t="s">
        <v>35709</v>
      </c>
      <c r="B12017" t="s">
        <v>35407</v>
      </c>
      <c r="C12017" t="s">
        <v>35408</v>
      </c>
      <c r="D12017">
        <v>2</v>
      </c>
      <c r="E12017" t="s">
        <v>13</v>
      </c>
      <c r="F12017" t="s">
        <v>13</v>
      </c>
      <c r="G12017" t="s">
        <v>37981</v>
      </c>
      <c r="H12017" s="3" t="s">
        <v>35405</v>
      </c>
      <c r="I12017" t="s">
        <v>817</v>
      </c>
      <c r="J12017" t="s">
        <v>35712</v>
      </c>
    </row>
    <row r="12018" spans="1:10" ht="16" x14ac:dyDescent="0.2">
      <c r="A12018" t="s">
        <v>37982</v>
      </c>
      <c r="B12018" t="s">
        <v>13840</v>
      </c>
      <c r="C12018" t="s">
        <v>13841</v>
      </c>
      <c r="D12018">
        <v>4</v>
      </c>
      <c r="E12018" t="s">
        <v>13</v>
      </c>
      <c r="F12018" t="s">
        <v>13</v>
      </c>
      <c r="G12018" t="s">
        <v>37981</v>
      </c>
      <c r="H12018" s="3" t="s">
        <v>31285</v>
      </c>
      <c r="I12018" t="s">
        <v>62</v>
      </c>
      <c r="J12018" t="s">
        <v>37983</v>
      </c>
    </row>
    <row r="12019" spans="1:10" ht="16" x14ac:dyDescent="0.2">
      <c r="A12019" t="s">
        <v>12685</v>
      </c>
      <c r="B12019" t="s">
        <v>37984</v>
      </c>
      <c r="C12019" t="s">
        <v>37985</v>
      </c>
      <c r="D12019">
        <v>3</v>
      </c>
      <c r="E12019" t="s">
        <v>13</v>
      </c>
      <c r="F12019" t="s">
        <v>13</v>
      </c>
      <c r="G12019" t="s">
        <v>37981</v>
      </c>
      <c r="H12019" s="3" t="s">
        <v>37986</v>
      </c>
      <c r="I12019" t="s">
        <v>856</v>
      </c>
      <c r="J12019" t="s">
        <v>12687</v>
      </c>
    </row>
    <row r="12020" spans="1:10" ht="16" x14ac:dyDescent="0.2">
      <c r="A12020" t="s">
        <v>16901</v>
      </c>
      <c r="B12020" t="s">
        <v>37987</v>
      </c>
      <c r="C12020" t="s">
        <v>37988</v>
      </c>
      <c r="D12020">
        <v>2</v>
      </c>
      <c r="E12020" t="s">
        <v>13</v>
      </c>
      <c r="F12020" t="s">
        <v>13</v>
      </c>
      <c r="G12020" t="s">
        <v>37981</v>
      </c>
      <c r="H12020" s="3" t="s">
        <v>37989</v>
      </c>
      <c r="I12020" t="s">
        <v>62</v>
      </c>
      <c r="J12020" t="s">
        <v>16904</v>
      </c>
    </row>
    <row r="12021" spans="1:10" ht="16" x14ac:dyDescent="0.2">
      <c r="A12021" t="s">
        <v>33252</v>
      </c>
      <c r="B12021" t="s">
        <v>37990</v>
      </c>
      <c r="C12021" t="s">
        <v>37991</v>
      </c>
      <c r="D12021">
        <v>4</v>
      </c>
      <c r="E12021" t="s">
        <v>13</v>
      </c>
      <c r="F12021" t="s">
        <v>13</v>
      </c>
      <c r="G12021" t="s">
        <v>37981</v>
      </c>
      <c r="H12021" s="3" t="s">
        <v>37992</v>
      </c>
      <c r="I12021" t="s">
        <v>714</v>
      </c>
      <c r="J12021" t="s">
        <v>33256</v>
      </c>
    </row>
    <row r="12022" spans="1:10" ht="16" x14ac:dyDescent="0.2">
      <c r="A12022" t="s">
        <v>24167</v>
      </c>
      <c r="B12022" t="s">
        <v>35105</v>
      </c>
      <c r="C12022" t="s">
        <v>35106</v>
      </c>
      <c r="D12022">
        <v>1</v>
      </c>
      <c r="E12022" t="s">
        <v>13</v>
      </c>
      <c r="F12022" t="s">
        <v>13</v>
      </c>
      <c r="G12022" t="s">
        <v>37981</v>
      </c>
      <c r="H12022" s="3" t="s">
        <v>37993</v>
      </c>
      <c r="I12022" t="s">
        <v>62</v>
      </c>
      <c r="J12022" t="s">
        <v>24171</v>
      </c>
    </row>
    <row r="12023" spans="1:10" ht="16" x14ac:dyDescent="0.2">
      <c r="A12023" t="s">
        <v>12390</v>
      </c>
      <c r="B12023" t="s">
        <v>37994</v>
      </c>
      <c r="C12023" t="s">
        <v>37995</v>
      </c>
      <c r="D12023">
        <v>5</v>
      </c>
      <c r="E12023" t="s">
        <v>13</v>
      </c>
      <c r="F12023" t="s">
        <v>13</v>
      </c>
      <c r="G12023" t="s">
        <v>37981</v>
      </c>
      <c r="H12023" s="3" t="s">
        <v>37996</v>
      </c>
      <c r="I12023" t="s">
        <v>62</v>
      </c>
      <c r="J12023" t="s">
        <v>12393</v>
      </c>
    </row>
    <row r="12024" spans="1:10" ht="16" x14ac:dyDescent="0.2">
      <c r="A12024" t="s">
        <v>5954</v>
      </c>
      <c r="B12024" t="s">
        <v>37997</v>
      </c>
      <c r="C12024" t="s">
        <v>37998</v>
      </c>
      <c r="D12024">
        <v>7</v>
      </c>
      <c r="E12024" t="s">
        <v>13</v>
      </c>
      <c r="F12024" t="s">
        <v>13</v>
      </c>
      <c r="G12024" t="s">
        <v>37981</v>
      </c>
      <c r="H12024" s="3" t="s">
        <v>33562</v>
      </c>
      <c r="I12024" t="s">
        <v>62</v>
      </c>
      <c r="J12024" t="s">
        <v>5958</v>
      </c>
    </row>
    <row r="12025" spans="1:10" ht="16" x14ac:dyDescent="0.2">
      <c r="A12025" t="s">
        <v>20662</v>
      </c>
      <c r="B12025" t="s">
        <v>37999</v>
      </c>
      <c r="C12025" t="s">
        <v>38000</v>
      </c>
      <c r="D12025">
        <v>3</v>
      </c>
      <c r="E12025" t="s">
        <v>13</v>
      </c>
      <c r="F12025" t="s">
        <v>13</v>
      </c>
      <c r="G12025" t="s">
        <v>37981</v>
      </c>
      <c r="H12025" s="3" t="s">
        <v>38001</v>
      </c>
      <c r="I12025" t="s">
        <v>69</v>
      </c>
      <c r="J12025" t="s">
        <v>20667</v>
      </c>
    </row>
    <row r="12026" spans="1:10" ht="16" x14ac:dyDescent="0.2">
      <c r="A12026" t="s">
        <v>7305</v>
      </c>
      <c r="B12026" t="s">
        <v>38002</v>
      </c>
      <c r="C12026" t="s">
        <v>38003</v>
      </c>
      <c r="D12026">
        <v>1</v>
      </c>
      <c r="E12026" t="s">
        <v>13</v>
      </c>
      <c r="F12026" t="s">
        <v>13</v>
      </c>
      <c r="G12026" t="s">
        <v>37981</v>
      </c>
      <c r="H12026" s="3" t="s">
        <v>34187</v>
      </c>
      <c r="I12026" t="s">
        <v>62</v>
      </c>
      <c r="J12026" t="s">
        <v>7310</v>
      </c>
    </row>
    <row r="12027" spans="1:10" ht="16" x14ac:dyDescent="0.2">
      <c r="A12027" t="s">
        <v>37004</v>
      </c>
      <c r="B12027" t="s">
        <v>38004</v>
      </c>
      <c r="C12027" t="s">
        <v>38005</v>
      </c>
      <c r="D12027">
        <v>3</v>
      </c>
      <c r="E12027" t="s">
        <v>13</v>
      </c>
      <c r="F12027" t="s">
        <v>13</v>
      </c>
      <c r="G12027" t="s">
        <v>37981</v>
      </c>
      <c r="H12027" s="3" t="s">
        <v>38006</v>
      </c>
      <c r="I12027" t="s">
        <v>19692</v>
      </c>
      <c r="J12027" t="s">
        <v>37008</v>
      </c>
    </row>
    <row r="12028" spans="1:10" ht="16" x14ac:dyDescent="0.2">
      <c r="A12028" t="s">
        <v>35836</v>
      </c>
      <c r="B12028" t="s">
        <v>38007</v>
      </c>
      <c r="C12028" t="s">
        <v>38008</v>
      </c>
      <c r="D12028">
        <v>2</v>
      </c>
      <c r="E12028" t="s">
        <v>13</v>
      </c>
      <c r="F12028" t="s">
        <v>13</v>
      </c>
      <c r="G12028" t="s">
        <v>37981</v>
      </c>
      <c r="H12028" s="3" t="s">
        <v>35909</v>
      </c>
      <c r="I12028" t="s">
        <v>62</v>
      </c>
      <c r="J12028" t="s">
        <v>35840</v>
      </c>
    </row>
    <row r="12029" spans="1:10" ht="16" x14ac:dyDescent="0.2">
      <c r="A12029" t="s">
        <v>37872</v>
      </c>
      <c r="B12029" t="s">
        <v>38009</v>
      </c>
      <c r="C12029" t="s">
        <v>38010</v>
      </c>
      <c r="D12029">
        <v>3</v>
      </c>
      <c r="E12029" t="s">
        <v>13</v>
      </c>
      <c r="F12029" t="s">
        <v>13</v>
      </c>
      <c r="G12029" t="s">
        <v>37981</v>
      </c>
      <c r="H12029" s="3" t="s">
        <v>38011</v>
      </c>
      <c r="I12029" t="s">
        <v>824</v>
      </c>
      <c r="J12029" t="s">
        <v>37876</v>
      </c>
    </row>
    <row r="12030" spans="1:10" ht="16" x14ac:dyDescent="0.2">
      <c r="A12030" t="s">
        <v>38012</v>
      </c>
      <c r="B12030" t="s">
        <v>38013</v>
      </c>
      <c r="C12030" t="s">
        <v>38014</v>
      </c>
      <c r="D12030">
        <v>3</v>
      </c>
      <c r="E12030" t="s">
        <v>13</v>
      </c>
      <c r="F12030" t="s">
        <v>13</v>
      </c>
      <c r="G12030" t="s">
        <v>38015</v>
      </c>
      <c r="H12030" s="3" t="s">
        <v>38016</v>
      </c>
      <c r="I12030" t="s">
        <v>315</v>
      </c>
      <c r="J12030" t="s">
        <v>38017</v>
      </c>
    </row>
    <row r="12031" spans="1:10" ht="16" x14ac:dyDescent="0.2">
      <c r="A12031" t="s">
        <v>210</v>
      </c>
      <c r="B12031" t="s">
        <v>38018</v>
      </c>
      <c r="C12031" t="s">
        <v>38019</v>
      </c>
      <c r="D12031">
        <v>4</v>
      </c>
      <c r="E12031" t="s">
        <v>13</v>
      </c>
      <c r="F12031" t="s">
        <v>13</v>
      </c>
      <c r="G12031" t="s">
        <v>38015</v>
      </c>
      <c r="H12031" s="3" t="s">
        <v>36828</v>
      </c>
      <c r="I12031" t="s">
        <v>215</v>
      </c>
      <c r="J12031" t="s">
        <v>216</v>
      </c>
    </row>
    <row r="12032" spans="1:10" ht="16" x14ac:dyDescent="0.2">
      <c r="A12032" t="s">
        <v>12260</v>
      </c>
      <c r="B12032" t="s">
        <v>38020</v>
      </c>
      <c r="C12032" t="s">
        <v>38021</v>
      </c>
      <c r="D12032">
        <v>2</v>
      </c>
      <c r="E12032" t="s">
        <v>13</v>
      </c>
      <c r="F12032" t="s">
        <v>13</v>
      </c>
      <c r="G12032" t="s">
        <v>38015</v>
      </c>
      <c r="H12032" s="3" t="s">
        <v>35209</v>
      </c>
      <c r="I12032" t="s">
        <v>69</v>
      </c>
      <c r="J12032" t="s">
        <v>12265</v>
      </c>
    </row>
    <row r="12033" spans="1:10" ht="16" x14ac:dyDescent="0.2">
      <c r="A12033" t="s">
        <v>38022</v>
      </c>
      <c r="B12033" t="s">
        <v>38023</v>
      </c>
      <c r="C12033" t="s">
        <v>38024</v>
      </c>
      <c r="D12033">
        <v>4</v>
      </c>
      <c r="E12033" t="s">
        <v>13</v>
      </c>
      <c r="F12033" t="s">
        <v>13</v>
      </c>
      <c r="G12033" t="s">
        <v>38015</v>
      </c>
      <c r="H12033" s="3" t="s">
        <v>38025</v>
      </c>
      <c r="I12033" t="s">
        <v>106</v>
      </c>
      <c r="J12033" t="s">
        <v>38026</v>
      </c>
    </row>
    <row r="12034" spans="1:10" ht="16" x14ac:dyDescent="0.2">
      <c r="A12034" t="s">
        <v>38027</v>
      </c>
      <c r="B12034" t="s">
        <v>33866</v>
      </c>
      <c r="C12034" t="s">
        <v>33867</v>
      </c>
      <c r="D12034">
        <v>1</v>
      </c>
      <c r="E12034" t="s">
        <v>13</v>
      </c>
      <c r="F12034" t="s">
        <v>13</v>
      </c>
      <c r="G12034" t="s">
        <v>38015</v>
      </c>
      <c r="H12034" s="3" t="s">
        <v>33868</v>
      </c>
      <c r="I12034" t="s">
        <v>62</v>
      </c>
      <c r="J12034" t="s">
        <v>38028</v>
      </c>
    </row>
    <row r="12035" spans="1:10" ht="16" x14ac:dyDescent="0.2">
      <c r="A12035" t="s">
        <v>38029</v>
      </c>
      <c r="B12035" t="s">
        <v>38030</v>
      </c>
      <c r="C12035" t="s">
        <v>38031</v>
      </c>
      <c r="D12035">
        <v>2</v>
      </c>
      <c r="E12035" t="s">
        <v>13</v>
      </c>
      <c r="F12035" t="s">
        <v>13</v>
      </c>
      <c r="G12035" t="s">
        <v>38015</v>
      </c>
      <c r="H12035" s="3" t="s">
        <v>38032</v>
      </c>
      <c r="I12035" t="s">
        <v>62</v>
      </c>
      <c r="J12035" t="s">
        <v>38033</v>
      </c>
    </row>
    <row r="12036" spans="1:10" ht="16" x14ac:dyDescent="0.2">
      <c r="A12036" t="s">
        <v>26015</v>
      </c>
      <c r="B12036" t="s">
        <v>38034</v>
      </c>
      <c r="C12036" t="s">
        <v>38035</v>
      </c>
      <c r="D12036">
        <v>3</v>
      </c>
      <c r="E12036" t="s">
        <v>13</v>
      </c>
      <c r="F12036" t="s">
        <v>13</v>
      </c>
      <c r="G12036" t="s">
        <v>38015</v>
      </c>
      <c r="H12036" s="3" t="s">
        <v>32278</v>
      </c>
      <c r="I12036" t="s">
        <v>126</v>
      </c>
      <c r="J12036" t="s">
        <v>26021</v>
      </c>
    </row>
    <row r="12037" spans="1:10" ht="16" x14ac:dyDescent="0.2">
      <c r="A12037" t="s">
        <v>36222</v>
      </c>
      <c r="B12037" t="s">
        <v>38036</v>
      </c>
      <c r="C12037" t="s">
        <v>38037</v>
      </c>
      <c r="D12037">
        <v>2</v>
      </c>
      <c r="E12037" t="s">
        <v>13</v>
      </c>
      <c r="F12037" t="s">
        <v>13</v>
      </c>
      <c r="G12037" t="s">
        <v>38015</v>
      </c>
      <c r="H12037" s="3" t="s">
        <v>36225</v>
      </c>
      <c r="I12037" t="s">
        <v>62</v>
      </c>
      <c r="J12037" t="s">
        <v>36226</v>
      </c>
    </row>
    <row r="12038" spans="1:10" ht="16" x14ac:dyDescent="0.2">
      <c r="A12038" t="s">
        <v>31961</v>
      </c>
      <c r="B12038" t="s">
        <v>38038</v>
      </c>
      <c r="C12038" t="s">
        <v>38039</v>
      </c>
      <c r="D12038">
        <v>2</v>
      </c>
      <c r="E12038" t="s">
        <v>13</v>
      </c>
      <c r="F12038" t="s">
        <v>13</v>
      </c>
      <c r="G12038" t="s">
        <v>38015</v>
      </c>
      <c r="H12038" s="3" t="s">
        <v>31973</v>
      </c>
      <c r="I12038" t="s">
        <v>69</v>
      </c>
      <c r="J12038" t="s">
        <v>31965</v>
      </c>
    </row>
    <row r="12039" spans="1:10" ht="16" x14ac:dyDescent="0.2">
      <c r="A12039" t="s">
        <v>36663</v>
      </c>
      <c r="B12039" t="s">
        <v>38040</v>
      </c>
      <c r="C12039" t="s">
        <v>38041</v>
      </c>
      <c r="D12039">
        <v>2</v>
      </c>
      <c r="E12039" t="s">
        <v>13</v>
      </c>
      <c r="F12039" t="s">
        <v>13</v>
      </c>
      <c r="G12039" t="s">
        <v>38015</v>
      </c>
      <c r="H12039" s="3" t="s">
        <v>38042</v>
      </c>
      <c r="I12039" t="s">
        <v>62</v>
      </c>
      <c r="J12039" t="s">
        <v>36667</v>
      </c>
    </row>
    <row r="12040" spans="1:10" ht="16" x14ac:dyDescent="0.2">
      <c r="A12040" t="s">
        <v>38029</v>
      </c>
      <c r="B12040" t="s">
        <v>38043</v>
      </c>
      <c r="C12040" t="s">
        <v>38044</v>
      </c>
      <c r="D12040">
        <v>1</v>
      </c>
      <c r="E12040" t="s">
        <v>13</v>
      </c>
      <c r="F12040" t="s">
        <v>13</v>
      </c>
      <c r="G12040" t="s">
        <v>38015</v>
      </c>
      <c r="H12040" s="3" t="s">
        <v>38032</v>
      </c>
      <c r="I12040" t="s">
        <v>62</v>
      </c>
      <c r="J12040" t="s">
        <v>38033</v>
      </c>
    </row>
    <row r="12041" spans="1:10" ht="16" x14ac:dyDescent="0.2">
      <c r="A12041" t="s">
        <v>32878</v>
      </c>
      <c r="B12041" t="s">
        <v>38045</v>
      </c>
      <c r="C12041" t="s">
        <v>38046</v>
      </c>
      <c r="D12041">
        <v>2</v>
      </c>
      <c r="E12041" t="s">
        <v>13</v>
      </c>
      <c r="F12041" t="s">
        <v>13</v>
      </c>
      <c r="G12041" t="s">
        <v>38015</v>
      </c>
      <c r="H12041" s="3" t="s">
        <v>32677</v>
      </c>
      <c r="I12041" t="s">
        <v>1725</v>
      </c>
      <c r="J12041" t="s">
        <v>32881</v>
      </c>
    </row>
    <row r="12042" spans="1:10" ht="16" x14ac:dyDescent="0.2">
      <c r="A12042" t="s">
        <v>38047</v>
      </c>
      <c r="B12042" t="s">
        <v>38048</v>
      </c>
      <c r="C12042" t="s">
        <v>38049</v>
      </c>
      <c r="D12042">
        <v>7</v>
      </c>
      <c r="E12042" t="s">
        <v>13</v>
      </c>
      <c r="F12042" t="s">
        <v>13</v>
      </c>
      <c r="G12042" t="s">
        <v>38015</v>
      </c>
      <c r="H12042" s="3" t="s">
        <v>38050</v>
      </c>
      <c r="I12042" t="s">
        <v>62</v>
      </c>
      <c r="J12042" t="s">
        <v>38051</v>
      </c>
    </row>
    <row r="12043" spans="1:10" ht="16" x14ac:dyDescent="0.2">
      <c r="A12043" t="s">
        <v>29444</v>
      </c>
      <c r="B12043" t="s">
        <v>38052</v>
      </c>
      <c r="C12043" t="s">
        <v>38053</v>
      </c>
      <c r="D12043">
        <v>14</v>
      </c>
      <c r="E12043" t="s">
        <v>13</v>
      </c>
      <c r="F12043" t="s">
        <v>13</v>
      </c>
      <c r="G12043" t="s">
        <v>38015</v>
      </c>
      <c r="H12043" s="3" t="s">
        <v>32396</v>
      </c>
      <c r="I12043" t="s">
        <v>146</v>
      </c>
      <c r="J12043" t="s">
        <v>29449</v>
      </c>
    </row>
    <row r="12044" spans="1:10" ht="16" x14ac:dyDescent="0.2">
      <c r="A12044" t="s">
        <v>34764</v>
      </c>
      <c r="B12044" t="s">
        <v>38054</v>
      </c>
      <c r="C12044" t="s">
        <v>38055</v>
      </c>
      <c r="D12044">
        <v>2</v>
      </c>
      <c r="E12044" t="s">
        <v>13</v>
      </c>
      <c r="F12044" t="s">
        <v>13</v>
      </c>
      <c r="G12044" t="s">
        <v>38015</v>
      </c>
      <c r="H12044" s="3" t="s">
        <v>34767</v>
      </c>
      <c r="I12044" t="s">
        <v>21964</v>
      </c>
      <c r="J12044" t="s">
        <v>34768</v>
      </c>
    </row>
    <row r="12045" spans="1:10" ht="16" x14ac:dyDescent="0.2">
      <c r="A12045" t="s">
        <v>38056</v>
      </c>
      <c r="B12045" t="s">
        <v>38057</v>
      </c>
      <c r="C12045" t="s">
        <v>38058</v>
      </c>
      <c r="D12045">
        <v>1</v>
      </c>
      <c r="E12045" t="s">
        <v>13</v>
      </c>
      <c r="F12045" t="s">
        <v>13</v>
      </c>
      <c r="G12045" t="s">
        <v>38015</v>
      </c>
      <c r="H12045" s="3" t="s">
        <v>38059</v>
      </c>
      <c r="I12045" t="s">
        <v>90</v>
      </c>
      <c r="J12045" t="s">
        <v>38060</v>
      </c>
    </row>
    <row r="12046" spans="1:10" ht="16" x14ac:dyDescent="0.2">
      <c r="A12046" t="s">
        <v>32408</v>
      </c>
      <c r="B12046" t="s">
        <v>38061</v>
      </c>
      <c r="C12046" t="s">
        <v>38062</v>
      </c>
      <c r="D12046">
        <v>3</v>
      </c>
      <c r="E12046" t="s">
        <v>13</v>
      </c>
      <c r="F12046" t="s">
        <v>13</v>
      </c>
      <c r="G12046" t="s">
        <v>38015</v>
      </c>
      <c r="H12046" s="3" t="s">
        <v>36594</v>
      </c>
      <c r="I12046" t="s">
        <v>817</v>
      </c>
      <c r="J12046" t="s">
        <v>32412</v>
      </c>
    </row>
    <row r="12047" spans="1:10" ht="16" x14ac:dyDescent="0.2">
      <c r="A12047" t="s">
        <v>12333</v>
      </c>
      <c r="B12047" t="s">
        <v>38063</v>
      </c>
      <c r="C12047" t="s">
        <v>38064</v>
      </c>
      <c r="D12047">
        <v>1</v>
      </c>
      <c r="E12047" t="s">
        <v>13</v>
      </c>
      <c r="F12047" t="s">
        <v>13</v>
      </c>
      <c r="G12047" t="s">
        <v>38015</v>
      </c>
      <c r="H12047" s="3" t="s">
        <v>38065</v>
      </c>
      <c r="I12047" t="s">
        <v>315</v>
      </c>
      <c r="J12047" t="s">
        <v>12338</v>
      </c>
    </row>
    <row r="12048" spans="1:10" ht="16" x14ac:dyDescent="0.2">
      <c r="A12048" t="s">
        <v>38066</v>
      </c>
      <c r="B12048" t="s">
        <v>38067</v>
      </c>
      <c r="C12048" t="s">
        <v>38068</v>
      </c>
      <c r="D12048">
        <v>2</v>
      </c>
      <c r="E12048" t="s">
        <v>13</v>
      </c>
      <c r="F12048" t="s">
        <v>13</v>
      </c>
      <c r="G12048" t="s">
        <v>38015</v>
      </c>
      <c r="H12048" s="3" t="s">
        <v>38069</v>
      </c>
      <c r="I12048" t="s">
        <v>253</v>
      </c>
      <c r="J12048" t="s">
        <v>38070</v>
      </c>
    </row>
    <row r="12049" spans="1:10" ht="16" x14ac:dyDescent="0.2">
      <c r="A12049" t="s">
        <v>38071</v>
      </c>
      <c r="B12049" t="s">
        <v>38072</v>
      </c>
      <c r="C12049" t="s">
        <v>38073</v>
      </c>
      <c r="D12049">
        <v>3</v>
      </c>
      <c r="E12049" t="s">
        <v>13</v>
      </c>
      <c r="F12049" t="s">
        <v>13</v>
      </c>
      <c r="G12049" t="s">
        <v>38015</v>
      </c>
      <c r="H12049" s="3" t="s">
        <v>38074</v>
      </c>
      <c r="I12049" t="s">
        <v>62</v>
      </c>
      <c r="J12049" t="s">
        <v>38075</v>
      </c>
    </row>
    <row r="12050" spans="1:10" ht="16" x14ac:dyDescent="0.2">
      <c r="A12050" t="s">
        <v>38076</v>
      </c>
      <c r="B12050" t="s">
        <v>33817</v>
      </c>
      <c r="C12050" t="s">
        <v>33818</v>
      </c>
      <c r="D12050">
        <v>1</v>
      </c>
      <c r="E12050" t="s">
        <v>13</v>
      </c>
      <c r="F12050" t="s">
        <v>13</v>
      </c>
      <c r="G12050" t="s">
        <v>38015</v>
      </c>
      <c r="H12050" s="3" t="s">
        <v>38077</v>
      </c>
      <c r="I12050" t="s">
        <v>995</v>
      </c>
      <c r="J12050" t="s">
        <v>38078</v>
      </c>
    </row>
    <row r="12051" spans="1:10" ht="16" x14ac:dyDescent="0.2">
      <c r="A12051" t="s">
        <v>5835</v>
      </c>
      <c r="B12051" t="s">
        <v>38079</v>
      </c>
      <c r="C12051" t="s">
        <v>38080</v>
      </c>
      <c r="D12051">
        <v>3</v>
      </c>
      <c r="E12051" t="s">
        <v>13</v>
      </c>
      <c r="F12051" t="s">
        <v>13</v>
      </c>
      <c r="G12051" t="s">
        <v>38015</v>
      </c>
      <c r="H12051" s="3" t="s">
        <v>38081</v>
      </c>
      <c r="I12051" t="s">
        <v>62</v>
      </c>
      <c r="J12051" t="s">
        <v>5840</v>
      </c>
    </row>
    <row r="12052" spans="1:10" ht="16" x14ac:dyDescent="0.2">
      <c r="A12052" t="s">
        <v>38082</v>
      </c>
      <c r="B12052" t="s">
        <v>38083</v>
      </c>
      <c r="C12052" t="s">
        <v>38084</v>
      </c>
      <c r="D12052">
        <v>2</v>
      </c>
      <c r="E12052" t="s">
        <v>13</v>
      </c>
      <c r="F12052" t="s">
        <v>13</v>
      </c>
      <c r="G12052" t="s">
        <v>38015</v>
      </c>
      <c r="H12052" s="3" t="s">
        <v>38085</v>
      </c>
      <c r="I12052" t="s">
        <v>62</v>
      </c>
      <c r="J12052" t="s">
        <v>38086</v>
      </c>
    </row>
    <row r="12053" spans="1:10" ht="16" x14ac:dyDescent="0.2">
      <c r="A12053" t="s">
        <v>37004</v>
      </c>
      <c r="B12053" t="s">
        <v>36484</v>
      </c>
      <c r="C12053" t="s">
        <v>36485</v>
      </c>
      <c r="D12053">
        <v>1</v>
      </c>
      <c r="E12053" t="s">
        <v>13</v>
      </c>
      <c r="F12053" t="s">
        <v>13</v>
      </c>
      <c r="G12053" t="s">
        <v>38015</v>
      </c>
      <c r="H12053" s="3" t="s">
        <v>38087</v>
      </c>
      <c r="I12053" t="s">
        <v>36487</v>
      </c>
      <c r="J12053" t="s">
        <v>37008</v>
      </c>
    </row>
    <row r="12054" spans="1:10" ht="16" x14ac:dyDescent="0.2">
      <c r="A12054" t="s">
        <v>38088</v>
      </c>
      <c r="B12054" t="s">
        <v>38089</v>
      </c>
      <c r="C12054" t="s">
        <v>38090</v>
      </c>
      <c r="D12054">
        <v>1</v>
      </c>
      <c r="E12054" t="s">
        <v>13</v>
      </c>
      <c r="F12054" t="s">
        <v>13</v>
      </c>
      <c r="G12054" t="s">
        <v>38015</v>
      </c>
      <c r="H12054" s="3" t="s">
        <v>38091</v>
      </c>
      <c r="I12054" t="s">
        <v>7505</v>
      </c>
      <c r="J12054" t="s">
        <v>38092</v>
      </c>
    </row>
    <row r="12055" spans="1:10" ht="16" x14ac:dyDescent="0.2">
      <c r="A12055" t="s">
        <v>38093</v>
      </c>
      <c r="B12055" t="s">
        <v>38094</v>
      </c>
      <c r="C12055" t="s">
        <v>38095</v>
      </c>
      <c r="D12055">
        <v>1</v>
      </c>
      <c r="E12055" t="s">
        <v>13</v>
      </c>
      <c r="F12055" t="s">
        <v>13</v>
      </c>
      <c r="G12055" t="s">
        <v>38015</v>
      </c>
      <c r="H12055" s="3" t="s">
        <v>38096</v>
      </c>
      <c r="I12055" t="s">
        <v>90</v>
      </c>
      <c r="J12055" t="s">
        <v>38097</v>
      </c>
    </row>
    <row r="12056" spans="1:10" ht="16" x14ac:dyDescent="0.2">
      <c r="A12056" t="s">
        <v>38098</v>
      </c>
      <c r="B12056" t="s">
        <v>36364</v>
      </c>
      <c r="C12056" t="s">
        <v>36365</v>
      </c>
      <c r="D12056">
        <v>1</v>
      </c>
      <c r="E12056" t="s">
        <v>13</v>
      </c>
      <c r="F12056" t="s">
        <v>13</v>
      </c>
      <c r="G12056" t="s">
        <v>38015</v>
      </c>
      <c r="H12056" s="3" t="s">
        <v>36366</v>
      </c>
      <c r="I12056" t="s">
        <v>2813</v>
      </c>
      <c r="J12056" t="s">
        <v>38099</v>
      </c>
    </row>
    <row r="12057" spans="1:10" ht="16" x14ac:dyDescent="0.2">
      <c r="A12057" t="s">
        <v>36498</v>
      </c>
      <c r="B12057" t="s">
        <v>38100</v>
      </c>
      <c r="C12057" t="s">
        <v>38101</v>
      </c>
      <c r="D12057">
        <v>2</v>
      </c>
      <c r="E12057" t="s">
        <v>13</v>
      </c>
      <c r="F12057" t="s">
        <v>13</v>
      </c>
      <c r="G12057" t="s">
        <v>38015</v>
      </c>
      <c r="H12057" s="3" t="s">
        <v>35481</v>
      </c>
      <c r="I12057" t="s">
        <v>315</v>
      </c>
      <c r="J12057" t="s">
        <v>36499</v>
      </c>
    </row>
    <row r="12058" spans="1:10" ht="16" x14ac:dyDescent="0.2">
      <c r="A12058" t="s">
        <v>2071</v>
      </c>
      <c r="B12058" t="s">
        <v>38102</v>
      </c>
      <c r="C12058" t="s">
        <v>38103</v>
      </c>
      <c r="D12058">
        <v>4</v>
      </c>
      <c r="E12058" t="s">
        <v>13</v>
      </c>
      <c r="F12058" t="s">
        <v>13</v>
      </c>
      <c r="G12058" t="s">
        <v>38015</v>
      </c>
      <c r="H12058" s="3" t="s">
        <v>38104</v>
      </c>
      <c r="I12058" t="s">
        <v>126</v>
      </c>
      <c r="J12058" t="s">
        <v>2074</v>
      </c>
    </row>
    <row r="12059" spans="1:10" ht="16" x14ac:dyDescent="0.2">
      <c r="A12059" t="s">
        <v>38105</v>
      </c>
      <c r="B12059" t="s">
        <v>38106</v>
      </c>
      <c r="C12059" t="s">
        <v>38107</v>
      </c>
      <c r="D12059">
        <v>1</v>
      </c>
      <c r="E12059" t="s">
        <v>13</v>
      </c>
      <c r="F12059" t="s">
        <v>13</v>
      </c>
      <c r="G12059" t="s">
        <v>38015</v>
      </c>
      <c r="H12059" s="3" t="s">
        <v>38108</v>
      </c>
      <c r="I12059" t="s">
        <v>62</v>
      </c>
      <c r="J12059" t="s">
        <v>38109</v>
      </c>
    </row>
    <row r="12060" spans="1:10" ht="16" x14ac:dyDescent="0.2">
      <c r="A12060" t="s">
        <v>31988</v>
      </c>
      <c r="B12060" t="s">
        <v>35702</v>
      </c>
      <c r="C12060" t="s">
        <v>35703</v>
      </c>
      <c r="D12060">
        <v>1</v>
      </c>
      <c r="E12060" t="s">
        <v>13</v>
      </c>
      <c r="F12060" t="s">
        <v>13</v>
      </c>
      <c r="G12060" t="s">
        <v>38015</v>
      </c>
      <c r="H12060" s="3" t="s">
        <v>38110</v>
      </c>
      <c r="I12060" t="s">
        <v>62</v>
      </c>
      <c r="J12060" t="s">
        <v>31992</v>
      </c>
    </row>
    <row r="12061" spans="1:10" ht="16" x14ac:dyDescent="0.2">
      <c r="A12061" t="s">
        <v>38111</v>
      </c>
      <c r="B12061" t="s">
        <v>38112</v>
      </c>
      <c r="C12061" t="s">
        <v>38113</v>
      </c>
      <c r="D12061">
        <v>1</v>
      </c>
      <c r="E12061" t="s">
        <v>13</v>
      </c>
      <c r="F12061" t="s">
        <v>13</v>
      </c>
      <c r="G12061" t="s">
        <v>38015</v>
      </c>
      <c r="H12061" s="3" t="s">
        <v>38114</v>
      </c>
      <c r="I12061" t="s">
        <v>62</v>
      </c>
      <c r="J12061" t="s">
        <v>38115</v>
      </c>
    </row>
    <row r="12062" spans="1:10" ht="16" x14ac:dyDescent="0.2">
      <c r="A12062" t="s">
        <v>15371</v>
      </c>
      <c r="B12062" t="s">
        <v>38116</v>
      </c>
      <c r="C12062" t="s">
        <v>38117</v>
      </c>
      <c r="D12062">
        <v>4</v>
      </c>
      <c r="E12062" t="s">
        <v>13</v>
      </c>
      <c r="F12062" t="s">
        <v>13</v>
      </c>
      <c r="G12062" t="s">
        <v>38015</v>
      </c>
      <c r="H12062" s="3" t="s">
        <v>34324</v>
      </c>
      <c r="I12062" t="s">
        <v>62</v>
      </c>
      <c r="J12062" t="s">
        <v>15375</v>
      </c>
    </row>
    <row r="12063" spans="1:10" ht="16" x14ac:dyDescent="0.2">
      <c r="A12063" t="s">
        <v>12418</v>
      </c>
      <c r="B12063" t="s">
        <v>38118</v>
      </c>
      <c r="C12063" t="s">
        <v>38119</v>
      </c>
      <c r="D12063">
        <v>8</v>
      </c>
      <c r="E12063" t="s">
        <v>13</v>
      </c>
      <c r="F12063" t="s">
        <v>13</v>
      </c>
      <c r="G12063" t="s">
        <v>38120</v>
      </c>
      <c r="H12063" s="3" t="s">
        <v>30921</v>
      </c>
      <c r="I12063" t="s">
        <v>62</v>
      </c>
      <c r="J12063" t="s">
        <v>12421</v>
      </c>
    </row>
    <row r="12064" spans="1:10" ht="16" x14ac:dyDescent="0.2">
      <c r="A12064" t="s">
        <v>33578</v>
      </c>
      <c r="B12064" t="s">
        <v>38121</v>
      </c>
      <c r="C12064" t="s">
        <v>38122</v>
      </c>
      <c r="D12064">
        <v>4</v>
      </c>
      <c r="E12064" t="s">
        <v>13</v>
      </c>
      <c r="F12064" t="s">
        <v>13</v>
      </c>
      <c r="G12064" t="s">
        <v>38120</v>
      </c>
      <c r="H12064" s="3" t="s">
        <v>33581</v>
      </c>
      <c r="I12064" t="s">
        <v>62</v>
      </c>
      <c r="J12064" t="s">
        <v>33582</v>
      </c>
    </row>
    <row r="12065" spans="1:10" ht="16" x14ac:dyDescent="0.2">
      <c r="A12065" t="s">
        <v>38123</v>
      </c>
      <c r="B12065" t="s">
        <v>33439</v>
      </c>
      <c r="C12065" t="s">
        <v>33440</v>
      </c>
      <c r="D12065">
        <v>1</v>
      </c>
      <c r="E12065" t="s">
        <v>13</v>
      </c>
      <c r="F12065" t="s">
        <v>13</v>
      </c>
      <c r="G12065" t="s">
        <v>38120</v>
      </c>
      <c r="H12065" s="3" t="s">
        <v>38124</v>
      </c>
      <c r="I12065" t="s">
        <v>90</v>
      </c>
      <c r="J12065" t="s">
        <v>38125</v>
      </c>
    </row>
    <row r="12066" spans="1:10" ht="16" x14ac:dyDescent="0.2">
      <c r="A12066" t="s">
        <v>38126</v>
      </c>
      <c r="B12066" t="s">
        <v>38127</v>
      </c>
      <c r="C12066" t="s">
        <v>38128</v>
      </c>
      <c r="D12066">
        <v>2</v>
      </c>
      <c r="E12066" t="s">
        <v>13</v>
      </c>
      <c r="F12066" t="s">
        <v>13</v>
      </c>
      <c r="G12066" t="s">
        <v>38120</v>
      </c>
      <c r="H12066" s="3" t="s">
        <v>38129</v>
      </c>
      <c r="I12066" t="s">
        <v>35619</v>
      </c>
      <c r="J12066" t="s">
        <v>38130</v>
      </c>
    </row>
    <row r="12067" spans="1:10" ht="16" x14ac:dyDescent="0.2">
      <c r="A12067" t="s">
        <v>34913</v>
      </c>
      <c r="B12067" t="s">
        <v>38131</v>
      </c>
      <c r="C12067" t="s">
        <v>38132</v>
      </c>
      <c r="D12067">
        <v>7</v>
      </c>
      <c r="E12067" t="s">
        <v>13</v>
      </c>
      <c r="F12067" t="s">
        <v>13</v>
      </c>
      <c r="G12067" t="s">
        <v>38120</v>
      </c>
      <c r="H12067" s="3" t="s">
        <v>34920</v>
      </c>
      <c r="I12067" t="s">
        <v>62</v>
      </c>
      <c r="J12067" t="s">
        <v>34917</v>
      </c>
    </row>
    <row r="12068" spans="1:10" ht="16" x14ac:dyDescent="0.2">
      <c r="A12068" t="s">
        <v>15110</v>
      </c>
      <c r="B12068" t="s">
        <v>38133</v>
      </c>
      <c r="C12068" t="s">
        <v>38134</v>
      </c>
      <c r="D12068">
        <v>2</v>
      </c>
      <c r="E12068" t="s">
        <v>13</v>
      </c>
      <c r="F12068" t="s">
        <v>13</v>
      </c>
      <c r="G12068" t="s">
        <v>38120</v>
      </c>
      <c r="H12068" s="3" t="s">
        <v>38135</v>
      </c>
      <c r="I12068" t="s">
        <v>62</v>
      </c>
      <c r="J12068" t="s">
        <v>15115</v>
      </c>
    </row>
    <row r="12069" spans="1:10" ht="16" x14ac:dyDescent="0.2">
      <c r="A12069" t="s">
        <v>12345</v>
      </c>
      <c r="B12069" t="s">
        <v>38136</v>
      </c>
      <c r="C12069" t="s">
        <v>38137</v>
      </c>
      <c r="D12069">
        <v>2</v>
      </c>
      <c r="E12069" t="s">
        <v>13</v>
      </c>
      <c r="F12069" t="s">
        <v>13</v>
      </c>
      <c r="G12069" t="s">
        <v>38120</v>
      </c>
      <c r="H12069" s="3" t="s">
        <v>38138</v>
      </c>
      <c r="I12069" t="s">
        <v>62</v>
      </c>
      <c r="J12069" t="s">
        <v>12348</v>
      </c>
    </row>
    <row r="12070" spans="1:10" ht="16" x14ac:dyDescent="0.2">
      <c r="A12070" t="s">
        <v>32682</v>
      </c>
      <c r="B12070" t="s">
        <v>38139</v>
      </c>
      <c r="C12070" t="s">
        <v>38140</v>
      </c>
      <c r="D12070">
        <v>3</v>
      </c>
      <c r="E12070" t="s">
        <v>13</v>
      </c>
      <c r="F12070" t="s">
        <v>13</v>
      </c>
      <c r="G12070" t="s">
        <v>38120</v>
      </c>
      <c r="H12070" s="3" t="s">
        <v>38141</v>
      </c>
      <c r="I12070" t="s">
        <v>62</v>
      </c>
      <c r="J12070" t="s">
        <v>32686</v>
      </c>
    </row>
    <row r="12071" spans="1:10" ht="16" x14ac:dyDescent="0.2">
      <c r="A12071" t="s">
        <v>12418</v>
      </c>
      <c r="B12071" t="s">
        <v>38142</v>
      </c>
      <c r="C12071" t="s">
        <v>38143</v>
      </c>
      <c r="D12071">
        <v>6</v>
      </c>
      <c r="E12071" t="s">
        <v>13</v>
      </c>
      <c r="F12071" t="s">
        <v>13</v>
      </c>
      <c r="G12071" t="s">
        <v>38120</v>
      </c>
      <c r="H12071" s="3" t="s">
        <v>30914</v>
      </c>
      <c r="I12071" t="s">
        <v>824</v>
      </c>
      <c r="J12071" t="s">
        <v>12421</v>
      </c>
    </row>
    <row r="12072" spans="1:10" ht="16" x14ac:dyDescent="0.2">
      <c r="A12072" t="s">
        <v>36227</v>
      </c>
      <c r="B12072" t="s">
        <v>38144</v>
      </c>
      <c r="C12072" t="s">
        <v>38145</v>
      </c>
      <c r="D12072">
        <v>8</v>
      </c>
      <c r="E12072" t="s">
        <v>13</v>
      </c>
      <c r="F12072" t="s">
        <v>13</v>
      </c>
      <c r="G12072" t="s">
        <v>38120</v>
      </c>
      <c r="H12072" s="3" t="s">
        <v>38146</v>
      </c>
      <c r="I12072" t="s">
        <v>13210</v>
      </c>
      <c r="J12072" t="s">
        <v>36231</v>
      </c>
    </row>
    <row r="12073" spans="1:10" ht="16" x14ac:dyDescent="0.2">
      <c r="A12073" t="s">
        <v>37534</v>
      </c>
      <c r="B12073" t="s">
        <v>38147</v>
      </c>
      <c r="C12073" t="s">
        <v>38148</v>
      </c>
      <c r="D12073">
        <v>1</v>
      </c>
      <c r="E12073" t="s">
        <v>13</v>
      </c>
      <c r="F12073" t="s">
        <v>13</v>
      </c>
      <c r="G12073" t="s">
        <v>38120</v>
      </c>
      <c r="H12073" s="3" t="s">
        <v>37537</v>
      </c>
      <c r="I12073" t="s">
        <v>62</v>
      </c>
      <c r="J12073" t="s">
        <v>37538</v>
      </c>
    </row>
    <row r="12074" spans="1:10" ht="16" x14ac:dyDescent="0.2">
      <c r="A12074" t="s">
        <v>36539</v>
      </c>
      <c r="B12074" t="s">
        <v>4672</v>
      </c>
      <c r="C12074" t="s">
        <v>38149</v>
      </c>
      <c r="D12074">
        <v>7</v>
      </c>
      <c r="E12074" t="s">
        <v>13</v>
      </c>
      <c r="F12074" t="s">
        <v>13</v>
      </c>
      <c r="G12074" t="s">
        <v>38120</v>
      </c>
      <c r="H12074" s="3" t="s">
        <v>33275</v>
      </c>
      <c r="I12074" t="s">
        <v>547</v>
      </c>
      <c r="J12074" t="s">
        <v>36541</v>
      </c>
    </row>
    <row r="12075" spans="1:10" ht="16" x14ac:dyDescent="0.2">
      <c r="A12075" t="s">
        <v>14342</v>
      </c>
      <c r="B12075" t="s">
        <v>38150</v>
      </c>
      <c r="C12075" t="s">
        <v>38151</v>
      </c>
      <c r="D12075">
        <v>1</v>
      </c>
      <c r="E12075" t="s">
        <v>13</v>
      </c>
      <c r="F12075" t="s">
        <v>13</v>
      </c>
      <c r="G12075" t="s">
        <v>38120</v>
      </c>
      <c r="H12075" s="3" t="s">
        <v>38152</v>
      </c>
      <c r="I12075" t="s">
        <v>62</v>
      </c>
      <c r="J12075" t="s">
        <v>14345</v>
      </c>
    </row>
    <row r="12076" spans="1:10" ht="16" x14ac:dyDescent="0.2">
      <c r="A12076" t="s">
        <v>4696</v>
      </c>
      <c r="B12076" t="s">
        <v>38153</v>
      </c>
      <c r="C12076" t="s">
        <v>38154</v>
      </c>
      <c r="D12076">
        <v>2</v>
      </c>
      <c r="E12076" t="s">
        <v>13</v>
      </c>
      <c r="F12076" t="s">
        <v>13</v>
      </c>
      <c r="G12076" t="s">
        <v>38120</v>
      </c>
      <c r="H12076" s="3" t="s">
        <v>38155</v>
      </c>
      <c r="I12076" t="s">
        <v>547</v>
      </c>
      <c r="J12076" t="s">
        <v>4700</v>
      </c>
    </row>
    <row r="12077" spans="1:10" ht="16" x14ac:dyDescent="0.2">
      <c r="A12077" t="s">
        <v>37592</v>
      </c>
      <c r="B12077" t="s">
        <v>38156</v>
      </c>
      <c r="C12077" t="s">
        <v>38157</v>
      </c>
      <c r="D12077">
        <v>4</v>
      </c>
      <c r="E12077" t="s">
        <v>13</v>
      </c>
      <c r="F12077" t="s">
        <v>13</v>
      </c>
      <c r="G12077" t="s">
        <v>38120</v>
      </c>
      <c r="H12077" s="3" t="s">
        <v>37596</v>
      </c>
      <c r="I12077" t="s">
        <v>824</v>
      </c>
      <c r="J12077" t="s">
        <v>37597</v>
      </c>
    </row>
    <row r="12078" spans="1:10" ht="16" x14ac:dyDescent="0.2">
      <c r="A12078" t="s">
        <v>8679</v>
      </c>
      <c r="B12078" t="s">
        <v>38158</v>
      </c>
      <c r="C12078" t="s">
        <v>33791</v>
      </c>
      <c r="D12078">
        <v>6</v>
      </c>
      <c r="E12078" t="s">
        <v>13</v>
      </c>
      <c r="F12078" t="s">
        <v>13</v>
      </c>
      <c r="G12078" t="s">
        <v>38120</v>
      </c>
      <c r="H12078" s="3" t="s">
        <v>38159</v>
      </c>
      <c r="I12078" t="s">
        <v>62</v>
      </c>
      <c r="J12078" t="s">
        <v>8682</v>
      </c>
    </row>
    <row r="12079" spans="1:10" ht="16" x14ac:dyDescent="0.2">
      <c r="A12079" t="s">
        <v>28602</v>
      </c>
      <c r="B12079" t="s">
        <v>38160</v>
      </c>
      <c r="C12079" t="s">
        <v>38161</v>
      </c>
      <c r="D12079">
        <v>9</v>
      </c>
      <c r="E12079" t="s">
        <v>13</v>
      </c>
      <c r="F12079" t="s">
        <v>13</v>
      </c>
      <c r="G12079" t="s">
        <v>38120</v>
      </c>
      <c r="H12079" s="3" t="s">
        <v>32308</v>
      </c>
      <c r="I12079" t="s">
        <v>146</v>
      </c>
      <c r="J12079" t="s">
        <v>28607</v>
      </c>
    </row>
    <row r="12080" spans="1:10" ht="16" x14ac:dyDescent="0.2">
      <c r="A12080" t="s">
        <v>35684</v>
      </c>
      <c r="B12080" t="s">
        <v>38162</v>
      </c>
      <c r="C12080" t="s">
        <v>38163</v>
      </c>
      <c r="D12080">
        <v>1</v>
      </c>
      <c r="E12080" t="s">
        <v>13</v>
      </c>
      <c r="F12080" t="s">
        <v>13</v>
      </c>
      <c r="G12080" t="s">
        <v>38164</v>
      </c>
      <c r="H12080" s="3" t="s">
        <v>38165</v>
      </c>
      <c r="I12080" t="s">
        <v>62</v>
      </c>
      <c r="J12080" t="s">
        <v>35687</v>
      </c>
    </row>
    <row r="12081" spans="1:10" ht="16" x14ac:dyDescent="0.2">
      <c r="A12081" t="s">
        <v>19235</v>
      </c>
      <c r="B12081" t="s">
        <v>38166</v>
      </c>
      <c r="C12081" t="s">
        <v>38167</v>
      </c>
      <c r="D12081">
        <v>8</v>
      </c>
      <c r="E12081" t="s">
        <v>13</v>
      </c>
      <c r="F12081" t="s">
        <v>13</v>
      </c>
      <c r="G12081" t="s">
        <v>38164</v>
      </c>
      <c r="H12081" s="3" t="s">
        <v>38168</v>
      </c>
      <c r="I12081" t="s">
        <v>3711</v>
      </c>
      <c r="J12081" t="s">
        <v>19240</v>
      </c>
    </row>
    <row r="12082" spans="1:10" ht="32" x14ac:dyDescent="0.2">
      <c r="A12082" t="s">
        <v>15933</v>
      </c>
      <c r="B12082" t="s">
        <v>38169</v>
      </c>
      <c r="C12082" t="s">
        <v>38170</v>
      </c>
      <c r="D12082">
        <v>2</v>
      </c>
      <c r="E12082" t="s">
        <v>13</v>
      </c>
      <c r="F12082" t="s">
        <v>13</v>
      </c>
      <c r="G12082" t="s">
        <v>38164</v>
      </c>
      <c r="H12082" s="3" t="s">
        <v>38171</v>
      </c>
      <c r="I12082" t="s">
        <v>355</v>
      </c>
      <c r="J12082" t="s">
        <v>15938</v>
      </c>
    </row>
    <row r="12083" spans="1:10" ht="16" x14ac:dyDescent="0.2">
      <c r="A12083" t="s">
        <v>35631</v>
      </c>
      <c r="B12083" t="s">
        <v>9239</v>
      </c>
      <c r="C12083" t="s">
        <v>38172</v>
      </c>
      <c r="D12083">
        <v>3</v>
      </c>
      <c r="E12083" t="s">
        <v>13</v>
      </c>
      <c r="F12083" t="s">
        <v>13</v>
      </c>
      <c r="G12083" t="s">
        <v>38164</v>
      </c>
      <c r="H12083" s="3" t="s">
        <v>35634</v>
      </c>
      <c r="I12083" t="s">
        <v>62</v>
      </c>
      <c r="J12083" t="s">
        <v>35635</v>
      </c>
    </row>
    <row r="12084" spans="1:10" ht="16" x14ac:dyDescent="0.2">
      <c r="A12084" t="s">
        <v>2180</v>
      </c>
      <c r="B12084" t="s">
        <v>38173</v>
      </c>
      <c r="C12084" t="s">
        <v>38174</v>
      </c>
      <c r="D12084">
        <v>3</v>
      </c>
      <c r="E12084" t="s">
        <v>13</v>
      </c>
      <c r="F12084" t="s">
        <v>13</v>
      </c>
      <c r="G12084" t="s">
        <v>38164</v>
      </c>
      <c r="H12084" s="3" t="s">
        <v>36990</v>
      </c>
      <c r="I12084" t="s">
        <v>69</v>
      </c>
      <c r="J12084" t="s">
        <v>2183</v>
      </c>
    </row>
    <row r="12085" spans="1:10" ht="16" x14ac:dyDescent="0.2">
      <c r="A12085" t="s">
        <v>10661</v>
      </c>
      <c r="B12085" t="s">
        <v>17585</v>
      </c>
      <c r="C12085" t="s">
        <v>17586</v>
      </c>
      <c r="D12085">
        <v>5</v>
      </c>
      <c r="E12085" t="s">
        <v>13</v>
      </c>
      <c r="F12085" t="s">
        <v>13</v>
      </c>
      <c r="G12085" t="s">
        <v>38164</v>
      </c>
      <c r="H12085" s="3" t="s">
        <v>34194</v>
      </c>
      <c r="I12085" t="s">
        <v>62</v>
      </c>
      <c r="J12085" t="s">
        <v>10665</v>
      </c>
    </row>
    <row r="12086" spans="1:10" ht="16" x14ac:dyDescent="0.2">
      <c r="A12086" t="s">
        <v>9645</v>
      </c>
      <c r="B12086" t="s">
        <v>38175</v>
      </c>
      <c r="C12086" t="s">
        <v>38176</v>
      </c>
      <c r="D12086">
        <v>15</v>
      </c>
      <c r="E12086" t="s">
        <v>13</v>
      </c>
      <c r="F12086" t="s">
        <v>13</v>
      </c>
      <c r="G12086" t="s">
        <v>38164</v>
      </c>
      <c r="H12086" s="3" t="s">
        <v>32760</v>
      </c>
      <c r="I12086" t="s">
        <v>269</v>
      </c>
      <c r="J12086" t="s">
        <v>9650</v>
      </c>
    </row>
    <row r="12087" spans="1:10" ht="16" x14ac:dyDescent="0.2">
      <c r="A12087" t="s">
        <v>37550</v>
      </c>
      <c r="B12087" t="s">
        <v>38177</v>
      </c>
      <c r="C12087" t="s">
        <v>38178</v>
      </c>
      <c r="D12087">
        <v>3</v>
      </c>
      <c r="E12087" t="s">
        <v>13</v>
      </c>
      <c r="F12087" t="s">
        <v>13</v>
      </c>
      <c r="G12087" t="s">
        <v>38164</v>
      </c>
      <c r="H12087" s="3" t="s">
        <v>33713</v>
      </c>
      <c r="I12087" t="s">
        <v>856</v>
      </c>
      <c r="J12087" t="s">
        <v>37551</v>
      </c>
    </row>
    <row r="12088" spans="1:10" ht="16" x14ac:dyDescent="0.2">
      <c r="A12088" t="s">
        <v>33429</v>
      </c>
      <c r="B12088" t="s">
        <v>38179</v>
      </c>
      <c r="C12088" t="s">
        <v>38180</v>
      </c>
      <c r="D12088">
        <v>1</v>
      </c>
      <c r="E12088" t="s">
        <v>13</v>
      </c>
      <c r="F12088" t="s">
        <v>13</v>
      </c>
      <c r="G12088" t="s">
        <v>38164</v>
      </c>
      <c r="H12088" s="3" t="s">
        <v>38181</v>
      </c>
      <c r="I12088" t="s">
        <v>315</v>
      </c>
      <c r="J12088" t="s">
        <v>33433</v>
      </c>
    </row>
    <row r="12089" spans="1:10" ht="16" x14ac:dyDescent="0.2">
      <c r="A12089" t="s">
        <v>23897</v>
      </c>
      <c r="B12089" t="s">
        <v>38182</v>
      </c>
      <c r="C12089" t="s">
        <v>38183</v>
      </c>
      <c r="D12089">
        <v>1</v>
      </c>
      <c r="E12089" t="s">
        <v>13</v>
      </c>
      <c r="F12089" t="s">
        <v>13</v>
      </c>
      <c r="G12089" t="s">
        <v>38164</v>
      </c>
      <c r="H12089" s="3" t="s">
        <v>38184</v>
      </c>
      <c r="I12089" t="s">
        <v>69</v>
      </c>
      <c r="J12089" t="s">
        <v>23899</v>
      </c>
    </row>
    <row r="12090" spans="1:10" ht="16" x14ac:dyDescent="0.2">
      <c r="A12090" t="s">
        <v>36539</v>
      </c>
      <c r="B12090" t="s">
        <v>2905</v>
      </c>
      <c r="C12090" t="s">
        <v>38185</v>
      </c>
      <c r="D12090">
        <v>6</v>
      </c>
      <c r="E12090" t="s">
        <v>13</v>
      </c>
      <c r="F12090" t="s">
        <v>13</v>
      </c>
      <c r="G12090" t="s">
        <v>38164</v>
      </c>
      <c r="H12090" s="3" t="s">
        <v>33275</v>
      </c>
      <c r="I12090" t="s">
        <v>547</v>
      </c>
      <c r="J12090" t="s">
        <v>36541</v>
      </c>
    </row>
    <row r="12091" spans="1:10" ht="16" x14ac:dyDescent="0.2">
      <c r="A12091" t="s">
        <v>38186</v>
      </c>
      <c r="B12091" t="s">
        <v>38187</v>
      </c>
      <c r="C12091" t="s">
        <v>38188</v>
      </c>
      <c r="D12091">
        <v>5</v>
      </c>
      <c r="E12091" t="s">
        <v>13</v>
      </c>
      <c r="F12091" t="s">
        <v>13</v>
      </c>
      <c r="G12091" t="s">
        <v>38164</v>
      </c>
      <c r="H12091" s="3" t="s">
        <v>38189</v>
      </c>
      <c r="I12091" t="s">
        <v>918</v>
      </c>
      <c r="J12091" t="s">
        <v>38190</v>
      </c>
    </row>
    <row r="12092" spans="1:10" ht="16" x14ac:dyDescent="0.2">
      <c r="A12092" t="s">
        <v>35688</v>
      </c>
      <c r="B12092" t="s">
        <v>38191</v>
      </c>
      <c r="C12092" t="s">
        <v>38192</v>
      </c>
      <c r="D12092">
        <v>1</v>
      </c>
      <c r="E12092" t="s">
        <v>13</v>
      </c>
      <c r="F12092" t="s">
        <v>13</v>
      </c>
      <c r="G12092" t="s">
        <v>38164</v>
      </c>
      <c r="H12092" s="3" t="s">
        <v>33098</v>
      </c>
      <c r="I12092" t="s">
        <v>817</v>
      </c>
      <c r="J12092" t="s">
        <v>35691</v>
      </c>
    </row>
    <row r="12093" spans="1:10" ht="16" x14ac:dyDescent="0.2">
      <c r="A12093" t="s">
        <v>32388</v>
      </c>
      <c r="B12093" t="s">
        <v>31479</v>
      </c>
      <c r="C12093" t="s">
        <v>31480</v>
      </c>
      <c r="D12093">
        <v>2</v>
      </c>
      <c r="E12093" t="s">
        <v>13</v>
      </c>
      <c r="F12093" t="s">
        <v>13</v>
      </c>
      <c r="G12093" t="s">
        <v>38164</v>
      </c>
      <c r="H12093" s="3" t="s">
        <v>31050</v>
      </c>
      <c r="I12093" t="s">
        <v>824</v>
      </c>
      <c r="J12093" t="s">
        <v>32389</v>
      </c>
    </row>
    <row r="12094" spans="1:10" ht="16" x14ac:dyDescent="0.2">
      <c r="A12094" t="s">
        <v>38193</v>
      </c>
      <c r="B12094" t="s">
        <v>31676</v>
      </c>
      <c r="C12094" t="s">
        <v>31677</v>
      </c>
      <c r="D12094">
        <v>4</v>
      </c>
      <c r="E12094" t="s">
        <v>13</v>
      </c>
      <c r="F12094" t="s">
        <v>13</v>
      </c>
      <c r="G12094" t="s">
        <v>38194</v>
      </c>
      <c r="H12094" s="3" t="s">
        <v>31678</v>
      </c>
      <c r="I12094" t="s">
        <v>315</v>
      </c>
      <c r="J12094" t="s">
        <v>38195</v>
      </c>
    </row>
    <row r="12095" spans="1:10" ht="16" x14ac:dyDescent="0.2">
      <c r="A12095" t="s">
        <v>9024</v>
      </c>
      <c r="B12095" t="s">
        <v>38196</v>
      </c>
      <c r="C12095" t="s">
        <v>38197</v>
      </c>
      <c r="D12095">
        <v>7</v>
      </c>
      <c r="E12095" t="s">
        <v>13</v>
      </c>
      <c r="F12095" t="s">
        <v>13</v>
      </c>
      <c r="G12095" t="s">
        <v>38194</v>
      </c>
      <c r="H12095" s="3" t="s">
        <v>38198</v>
      </c>
      <c r="I12095" t="s">
        <v>509</v>
      </c>
      <c r="J12095" t="s">
        <v>9029</v>
      </c>
    </row>
    <row r="12096" spans="1:10" ht="16" x14ac:dyDescent="0.2">
      <c r="A12096" t="s">
        <v>15555</v>
      </c>
      <c r="B12096" t="s">
        <v>38199</v>
      </c>
      <c r="C12096" t="s">
        <v>38200</v>
      </c>
      <c r="D12096">
        <v>2</v>
      </c>
      <c r="E12096" t="s">
        <v>13</v>
      </c>
      <c r="F12096" t="s">
        <v>13</v>
      </c>
      <c r="G12096" t="s">
        <v>38194</v>
      </c>
      <c r="H12096" s="3" t="s">
        <v>32214</v>
      </c>
      <c r="I12096" t="s">
        <v>62</v>
      </c>
      <c r="J12096" t="s">
        <v>15560</v>
      </c>
    </row>
    <row r="12097" spans="1:10" ht="16" x14ac:dyDescent="0.2">
      <c r="A12097" t="s">
        <v>26992</v>
      </c>
      <c r="B12097" t="s">
        <v>30940</v>
      </c>
      <c r="C12097" t="s">
        <v>30941</v>
      </c>
      <c r="D12097">
        <v>3</v>
      </c>
      <c r="E12097" t="s">
        <v>13</v>
      </c>
      <c r="F12097" t="s">
        <v>13</v>
      </c>
      <c r="G12097" t="s">
        <v>38194</v>
      </c>
      <c r="H12097" s="3" t="s">
        <v>38201</v>
      </c>
      <c r="I12097" t="s">
        <v>3711</v>
      </c>
      <c r="J12097" t="s">
        <v>26996</v>
      </c>
    </row>
    <row r="12098" spans="1:10" ht="16" x14ac:dyDescent="0.2">
      <c r="A12098" t="s">
        <v>31637</v>
      </c>
      <c r="B12098" t="s">
        <v>34532</v>
      </c>
      <c r="C12098" t="s">
        <v>34533</v>
      </c>
      <c r="D12098">
        <v>3</v>
      </c>
      <c r="E12098" t="s">
        <v>13</v>
      </c>
      <c r="F12098" t="s">
        <v>13</v>
      </c>
      <c r="G12098" t="s">
        <v>38202</v>
      </c>
      <c r="H12098" s="3" t="s">
        <v>38203</v>
      </c>
      <c r="I12098" t="s">
        <v>62</v>
      </c>
      <c r="J12098" t="s">
        <v>31641</v>
      </c>
    </row>
    <row r="12099" spans="1:10" ht="16" x14ac:dyDescent="0.2">
      <c r="A12099" t="s">
        <v>1952</v>
      </c>
      <c r="B12099" t="s">
        <v>38204</v>
      </c>
      <c r="C12099" t="s">
        <v>38205</v>
      </c>
      <c r="D12099">
        <v>7</v>
      </c>
      <c r="E12099" t="s">
        <v>13</v>
      </c>
      <c r="F12099" t="s">
        <v>13</v>
      </c>
      <c r="G12099" t="s">
        <v>38206</v>
      </c>
      <c r="H12099" s="3" t="s">
        <v>35529</v>
      </c>
      <c r="I12099" t="s">
        <v>918</v>
      </c>
      <c r="J12099" t="s">
        <v>1957</v>
      </c>
    </row>
    <row r="12100" spans="1:10" ht="16" x14ac:dyDescent="0.2">
      <c r="A12100" t="s">
        <v>33742</v>
      </c>
      <c r="B12100" t="s">
        <v>14039</v>
      </c>
      <c r="C12100" t="s">
        <v>14040</v>
      </c>
      <c r="D12100">
        <v>1</v>
      </c>
      <c r="E12100" t="s">
        <v>13</v>
      </c>
      <c r="F12100" t="s">
        <v>13</v>
      </c>
      <c r="G12100" t="s">
        <v>38206</v>
      </c>
      <c r="H12100" s="3" t="s">
        <v>33741</v>
      </c>
      <c r="I12100" t="s">
        <v>62</v>
      </c>
      <c r="J12100" t="s">
        <v>33745</v>
      </c>
    </row>
    <row r="12101" spans="1:10" ht="16" x14ac:dyDescent="0.2">
      <c r="A12101" t="s">
        <v>32854</v>
      </c>
      <c r="B12101" t="s">
        <v>38207</v>
      </c>
      <c r="C12101" t="s">
        <v>38208</v>
      </c>
      <c r="D12101">
        <v>3</v>
      </c>
      <c r="E12101" t="s">
        <v>13</v>
      </c>
      <c r="F12101" t="s">
        <v>13</v>
      </c>
      <c r="G12101" t="s">
        <v>38206</v>
      </c>
      <c r="H12101" s="3" t="s">
        <v>38209</v>
      </c>
      <c r="I12101" t="s">
        <v>817</v>
      </c>
      <c r="J12101" t="s">
        <v>32858</v>
      </c>
    </row>
    <row r="12102" spans="1:10" ht="16" x14ac:dyDescent="0.2">
      <c r="A12102" t="s">
        <v>10027</v>
      </c>
      <c r="B12102" t="s">
        <v>38210</v>
      </c>
      <c r="C12102" t="s">
        <v>38211</v>
      </c>
      <c r="D12102">
        <v>7</v>
      </c>
      <c r="E12102" t="s">
        <v>13</v>
      </c>
      <c r="F12102" t="s">
        <v>13</v>
      </c>
      <c r="G12102" t="s">
        <v>38206</v>
      </c>
      <c r="H12102" s="3" t="s">
        <v>31461</v>
      </c>
      <c r="I12102" t="s">
        <v>62</v>
      </c>
      <c r="J12102" t="s">
        <v>10032</v>
      </c>
    </row>
    <row r="12103" spans="1:10" ht="16" x14ac:dyDescent="0.2">
      <c r="A12103" t="s">
        <v>32738</v>
      </c>
      <c r="B12103" t="s">
        <v>38212</v>
      </c>
      <c r="C12103" t="s">
        <v>38213</v>
      </c>
      <c r="D12103">
        <v>5</v>
      </c>
      <c r="E12103" t="s">
        <v>13</v>
      </c>
      <c r="F12103" t="s">
        <v>13</v>
      </c>
      <c r="G12103" t="s">
        <v>38206</v>
      </c>
      <c r="H12103" s="3" t="s">
        <v>32740</v>
      </c>
      <c r="I12103" t="s">
        <v>69</v>
      </c>
      <c r="J12103" t="s">
        <v>32741</v>
      </c>
    </row>
    <row r="12104" spans="1:10" ht="16" x14ac:dyDescent="0.2">
      <c r="A12104" t="s">
        <v>38214</v>
      </c>
      <c r="B12104" t="s">
        <v>32894</v>
      </c>
      <c r="C12104" t="s">
        <v>32895</v>
      </c>
      <c r="D12104">
        <v>1</v>
      </c>
      <c r="E12104" t="s">
        <v>13</v>
      </c>
      <c r="F12104" t="s">
        <v>13</v>
      </c>
      <c r="G12104" t="s">
        <v>38206</v>
      </c>
      <c r="H12104" s="3" t="s">
        <v>33713</v>
      </c>
      <c r="I12104" t="s">
        <v>856</v>
      </c>
      <c r="J12104" t="s">
        <v>38215</v>
      </c>
    </row>
    <row r="12105" spans="1:10" ht="16" x14ac:dyDescent="0.2">
      <c r="A12105" t="s">
        <v>38216</v>
      </c>
      <c r="B12105" t="s">
        <v>23080</v>
      </c>
      <c r="C12105" t="s">
        <v>38217</v>
      </c>
      <c r="D12105">
        <v>3</v>
      </c>
      <c r="E12105" t="s">
        <v>13</v>
      </c>
      <c r="F12105" t="s">
        <v>13</v>
      </c>
      <c r="G12105" t="s">
        <v>38206</v>
      </c>
      <c r="H12105" s="3" t="s">
        <v>38218</v>
      </c>
      <c r="I12105" t="s">
        <v>547</v>
      </c>
      <c r="J12105" t="s">
        <v>38219</v>
      </c>
    </row>
    <row r="12106" spans="1:10" ht="16" x14ac:dyDescent="0.2">
      <c r="A12106" t="s">
        <v>38220</v>
      </c>
      <c r="B12106" t="s">
        <v>37887</v>
      </c>
      <c r="C12106" t="s">
        <v>37888</v>
      </c>
      <c r="D12106">
        <v>1</v>
      </c>
      <c r="E12106" t="s">
        <v>13</v>
      </c>
      <c r="F12106" t="s">
        <v>13</v>
      </c>
      <c r="G12106" t="s">
        <v>38206</v>
      </c>
      <c r="H12106" s="3" t="s">
        <v>37889</v>
      </c>
      <c r="I12106" t="s">
        <v>126</v>
      </c>
      <c r="J12106" t="s">
        <v>38221</v>
      </c>
    </row>
    <row r="12107" spans="1:10" ht="16" x14ac:dyDescent="0.2">
      <c r="A12107" t="s">
        <v>38222</v>
      </c>
      <c r="B12107" t="s">
        <v>38223</v>
      </c>
      <c r="C12107" t="s">
        <v>38224</v>
      </c>
      <c r="D12107">
        <v>4</v>
      </c>
      <c r="E12107" t="s">
        <v>13</v>
      </c>
      <c r="F12107" t="s">
        <v>13</v>
      </c>
      <c r="G12107" t="s">
        <v>38206</v>
      </c>
      <c r="H12107" s="3" t="s">
        <v>38225</v>
      </c>
      <c r="I12107" t="s">
        <v>62</v>
      </c>
      <c r="J12107" t="s">
        <v>38226</v>
      </c>
    </row>
    <row r="12108" spans="1:10" ht="16" x14ac:dyDescent="0.2">
      <c r="A12108" t="s">
        <v>57</v>
      </c>
      <c r="B12108" t="s">
        <v>38227</v>
      </c>
      <c r="C12108" t="s">
        <v>38228</v>
      </c>
      <c r="D12108">
        <v>4</v>
      </c>
      <c r="E12108" t="s">
        <v>13</v>
      </c>
      <c r="F12108" t="s">
        <v>13</v>
      </c>
      <c r="G12108" t="s">
        <v>38206</v>
      </c>
      <c r="H12108" s="3" t="s">
        <v>38229</v>
      </c>
      <c r="I12108" t="s">
        <v>62</v>
      </c>
      <c r="J12108" t="s">
        <v>63</v>
      </c>
    </row>
    <row r="12109" spans="1:10" ht="16" x14ac:dyDescent="0.2">
      <c r="A12109" t="s">
        <v>31764</v>
      </c>
      <c r="B12109" t="s">
        <v>8068</v>
      </c>
      <c r="C12109" t="s">
        <v>38230</v>
      </c>
      <c r="D12109">
        <v>1</v>
      </c>
      <c r="E12109" t="s">
        <v>13</v>
      </c>
      <c r="F12109" t="s">
        <v>13</v>
      </c>
      <c r="G12109" t="s">
        <v>38206</v>
      </c>
      <c r="H12109" s="3" t="s">
        <v>31766</v>
      </c>
      <c r="I12109" t="s">
        <v>547</v>
      </c>
      <c r="J12109" t="s">
        <v>31767</v>
      </c>
    </row>
    <row r="12110" spans="1:10" ht="16" x14ac:dyDescent="0.2">
      <c r="A12110" t="s">
        <v>31764</v>
      </c>
      <c r="B12110" t="s">
        <v>38231</v>
      </c>
      <c r="C12110" t="s">
        <v>38232</v>
      </c>
      <c r="D12110">
        <v>5</v>
      </c>
      <c r="E12110" t="s">
        <v>13</v>
      </c>
      <c r="F12110" t="s">
        <v>13</v>
      </c>
      <c r="G12110" t="s">
        <v>38206</v>
      </c>
      <c r="H12110" s="3" t="s">
        <v>31766</v>
      </c>
      <c r="I12110" t="s">
        <v>547</v>
      </c>
      <c r="J12110" t="s">
        <v>31767</v>
      </c>
    </row>
    <row r="12111" spans="1:10" ht="16" x14ac:dyDescent="0.2">
      <c r="A12111" t="s">
        <v>38233</v>
      </c>
      <c r="B12111" t="s">
        <v>31729</v>
      </c>
      <c r="C12111" t="s">
        <v>31730</v>
      </c>
      <c r="D12111">
        <v>1</v>
      </c>
      <c r="E12111" t="s">
        <v>13</v>
      </c>
      <c r="F12111" t="s">
        <v>13</v>
      </c>
      <c r="G12111" t="s">
        <v>38206</v>
      </c>
      <c r="H12111" s="3" t="s">
        <v>38234</v>
      </c>
      <c r="I12111" t="s">
        <v>714</v>
      </c>
      <c r="J12111" t="s">
        <v>38235</v>
      </c>
    </row>
    <row r="12112" spans="1:10" ht="16" x14ac:dyDescent="0.2">
      <c r="A12112" t="s">
        <v>32874</v>
      </c>
      <c r="B12112" t="s">
        <v>36706</v>
      </c>
      <c r="C12112" t="s">
        <v>36707</v>
      </c>
      <c r="D12112">
        <v>1</v>
      </c>
      <c r="E12112" t="s">
        <v>13</v>
      </c>
      <c r="F12112" t="s">
        <v>13</v>
      </c>
      <c r="G12112" t="s">
        <v>38206</v>
      </c>
      <c r="H12112" s="3" t="s">
        <v>32677</v>
      </c>
      <c r="I12112" t="s">
        <v>1725</v>
      </c>
      <c r="J12112" t="s">
        <v>32877</v>
      </c>
    </row>
    <row r="12113" spans="1:10" ht="16" x14ac:dyDescent="0.2">
      <c r="A12113" t="s">
        <v>29571</v>
      </c>
      <c r="B12113" t="s">
        <v>38236</v>
      </c>
      <c r="C12113" t="s">
        <v>29575</v>
      </c>
      <c r="D12113">
        <v>3</v>
      </c>
      <c r="E12113" t="s">
        <v>13</v>
      </c>
      <c r="F12113" t="s">
        <v>13</v>
      </c>
      <c r="G12113" t="s">
        <v>38206</v>
      </c>
      <c r="H12113" s="3" t="s">
        <v>38237</v>
      </c>
      <c r="I12113" t="s">
        <v>62</v>
      </c>
      <c r="J12113" t="s">
        <v>29573</v>
      </c>
    </row>
    <row r="12114" spans="1:10" ht="16" x14ac:dyDescent="0.2">
      <c r="A12114" t="s">
        <v>37534</v>
      </c>
      <c r="B12114" t="s">
        <v>38238</v>
      </c>
      <c r="C12114" t="s">
        <v>38239</v>
      </c>
      <c r="D12114">
        <v>2</v>
      </c>
      <c r="E12114" t="s">
        <v>13</v>
      </c>
      <c r="F12114" t="s">
        <v>13</v>
      </c>
      <c r="G12114" t="s">
        <v>38206</v>
      </c>
      <c r="H12114" s="3" t="s">
        <v>37537</v>
      </c>
      <c r="I12114" t="s">
        <v>62</v>
      </c>
      <c r="J12114" t="s">
        <v>37538</v>
      </c>
    </row>
    <row r="12115" spans="1:10" ht="16" x14ac:dyDescent="0.2">
      <c r="A12115" t="s">
        <v>34245</v>
      </c>
      <c r="B12115" t="s">
        <v>38240</v>
      </c>
      <c r="C12115" t="s">
        <v>38241</v>
      </c>
      <c r="D12115">
        <v>1</v>
      </c>
      <c r="E12115" t="s">
        <v>13</v>
      </c>
      <c r="F12115" t="s">
        <v>13</v>
      </c>
      <c r="G12115" t="s">
        <v>38206</v>
      </c>
      <c r="H12115" s="3" t="s">
        <v>38242</v>
      </c>
      <c r="I12115" t="s">
        <v>524</v>
      </c>
      <c r="J12115" t="s">
        <v>34249</v>
      </c>
    </row>
    <row r="12116" spans="1:10" ht="16" x14ac:dyDescent="0.2">
      <c r="A12116" t="s">
        <v>34298</v>
      </c>
      <c r="B12116" t="s">
        <v>38243</v>
      </c>
      <c r="C12116" t="s">
        <v>38244</v>
      </c>
      <c r="D12116">
        <v>3</v>
      </c>
      <c r="E12116" t="s">
        <v>13</v>
      </c>
      <c r="F12116" t="s">
        <v>13</v>
      </c>
      <c r="G12116" t="s">
        <v>38206</v>
      </c>
      <c r="H12116" s="3" t="s">
        <v>34301</v>
      </c>
      <c r="I12116" t="s">
        <v>315</v>
      </c>
      <c r="J12116" t="s">
        <v>34302</v>
      </c>
    </row>
    <row r="12117" spans="1:10" ht="16" x14ac:dyDescent="0.2">
      <c r="A12117" t="s">
        <v>20874</v>
      </c>
      <c r="B12117" t="s">
        <v>4775</v>
      </c>
      <c r="C12117" t="s">
        <v>38245</v>
      </c>
      <c r="D12117">
        <v>4</v>
      </c>
      <c r="E12117" t="s">
        <v>13</v>
      </c>
      <c r="F12117" t="s">
        <v>13</v>
      </c>
      <c r="G12117" t="s">
        <v>38206</v>
      </c>
      <c r="H12117" s="3" t="s">
        <v>34331</v>
      </c>
      <c r="I12117" t="s">
        <v>62</v>
      </c>
      <c r="J12117" t="s">
        <v>20879</v>
      </c>
    </row>
    <row r="12118" spans="1:10" ht="16" x14ac:dyDescent="0.2">
      <c r="A12118" t="s">
        <v>34002</v>
      </c>
      <c r="B12118" t="s">
        <v>35720</v>
      </c>
      <c r="C12118" t="s">
        <v>35721</v>
      </c>
      <c r="D12118">
        <v>2</v>
      </c>
      <c r="E12118" t="s">
        <v>13</v>
      </c>
      <c r="F12118" t="s">
        <v>13</v>
      </c>
      <c r="G12118" t="s">
        <v>38206</v>
      </c>
      <c r="H12118" s="3" t="s">
        <v>33604</v>
      </c>
      <c r="I12118" t="s">
        <v>62</v>
      </c>
      <c r="J12118" t="s">
        <v>34005</v>
      </c>
    </row>
    <row r="12119" spans="1:10" ht="16" x14ac:dyDescent="0.2">
      <c r="A12119" t="s">
        <v>34128</v>
      </c>
      <c r="B12119" t="s">
        <v>38246</v>
      </c>
      <c r="C12119" t="s">
        <v>38247</v>
      </c>
      <c r="D12119">
        <v>4</v>
      </c>
      <c r="E12119" t="s">
        <v>13</v>
      </c>
      <c r="F12119" t="s">
        <v>13</v>
      </c>
      <c r="G12119" t="s">
        <v>38206</v>
      </c>
      <c r="H12119" s="3" t="s">
        <v>34131</v>
      </c>
      <c r="I12119" t="s">
        <v>62</v>
      </c>
      <c r="J12119" t="s">
        <v>34132</v>
      </c>
    </row>
    <row r="12120" spans="1:10" ht="16" x14ac:dyDescent="0.2">
      <c r="A12120" t="s">
        <v>1829</v>
      </c>
      <c r="B12120" t="s">
        <v>38248</v>
      </c>
      <c r="C12120" t="s">
        <v>38249</v>
      </c>
      <c r="D12120">
        <v>1</v>
      </c>
      <c r="E12120" t="s">
        <v>13</v>
      </c>
      <c r="F12120" t="s">
        <v>13</v>
      </c>
      <c r="G12120" t="s">
        <v>38206</v>
      </c>
      <c r="H12120" s="3" t="s">
        <v>38250</v>
      </c>
      <c r="I12120" t="s">
        <v>62</v>
      </c>
      <c r="J12120" t="s">
        <v>1833</v>
      </c>
    </row>
    <row r="12121" spans="1:10" ht="16" x14ac:dyDescent="0.2">
      <c r="A12121" t="s">
        <v>9645</v>
      </c>
      <c r="B12121" t="s">
        <v>38251</v>
      </c>
      <c r="C12121" t="s">
        <v>38252</v>
      </c>
      <c r="D12121">
        <v>16</v>
      </c>
      <c r="E12121" t="s">
        <v>13</v>
      </c>
      <c r="F12121" t="s">
        <v>13</v>
      </c>
      <c r="G12121" t="s">
        <v>38206</v>
      </c>
      <c r="H12121" s="3" t="s">
        <v>32760</v>
      </c>
      <c r="I12121" t="s">
        <v>269</v>
      </c>
      <c r="J12121" t="s">
        <v>9650</v>
      </c>
    </row>
    <row r="12122" spans="1:10" ht="16" x14ac:dyDescent="0.2">
      <c r="A12122" t="s">
        <v>12418</v>
      </c>
      <c r="B12122" t="s">
        <v>38253</v>
      </c>
      <c r="C12122" t="s">
        <v>38254</v>
      </c>
      <c r="D12122">
        <v>9</v>
      </c>
      <c r="E12122" t="s">
        <v>13</v>
      </c>
      <c r="F12122" t="s">
        <v>13</v>
      </c>
      <c r="G12122" t="s">
        <v>38206</v>
      </c>
      <c r="H12122" s="3" t="s">
        <v>38255</v>
      </c>
      <c r="I12122" t="s">
        <v>824</v>
      </c>
      <c r="J12122" t="s">
        <v>12421</v>
      </c>
    </row>
    <row r="12123" spans="1:10" ht="16" x14ac:dyDescent="0.2">
      <c r="A12123" t="s">
        <v>38256</v>
      </c>
      <c r="B12123" t="s">
        <v>38257</v>
      </c>
      <c r="C12123" t="s">
        <v>38258</v>
      </c>
      <c r="D12123">
        <v>1</v>
      </c>
      <c r="E12123" t="s">
        <v>13</v>
      </c>
      <c r="F12123" t="s">
        <v>13</v>
      </c>
      <c r="G12123" t="s">
        <v>38206</v>
      </c>
      <c r="H12123" s="3" t="s">
        <v>38259</v>
      </c>
      <c r="I12123" t="s">
        <v>62</v>
      </c>
      <c r="J12123" t="s">
        <v>38260</v>
      </c>
    </row>
    <row r="12124" spans="1:10" ht="16" x14ac:dyDescent="0.2">
      <c r="A12124" t="s">
        <v>10661</v>
      </c>
      <c r="B12124" t="s">
        <v>38261</v>
      </c>
      <c r="C12124" t="s">
        <v>38262</v>
      </c>
      <c r="D12124">
        <v>3</v>
      </c>
      <c r="E12124" t="s">
        <v>13</v>
      </c>
      <c r="F12124" t="s">
        <v>13</v>
      </c>
      <c r="G12124" t="s">
        <v>38206</v>
      </c>
      <c r="H12124" s="3" t="s">
        <v>38263</v>
      </c>
      <c r="I12124" t="s">
        <v>62</v>
      </c>
      <c r="J12124" t="s">
        <v>10665</v>
      </c>
    </row>
    <row r="12125" spans="1:10" ht="16" x14ac:dyDescent="0.2">
      <c r="A12125" t="s">
        <v>38264</v>
      </c>
      <c r="B12125" t="s">
        <v>38265</v>
      </c>
      <c r="C12125" t="s">
        <v>38266</v>
      </c>
      <c r="D12125">
        <v>1</v>
      </c>
      <c r="E12125" t="s">
        <v>13</v>
      </c>
      <c r="F12125" t="s">
        <v>13</v>
      </c>
      <c r="G12125" t="s">
        <v>38206</v>
      </c>
      <c r="H12125" s="3" t="s">
        <v>38267</v>
      </c>
      <c r="I12125" t="s">
        <v>62</v>
      </c>
      <c r="J12125" t="s">
        <v>38268</v>
      </c>
    </row>
    <row r="12126" spans="1:10" ht="16" x14ac:dyDescent="0.2">
      <c r="A12126" t="s">
        <v>4968</v>
      </c>
      <c r="B12126" t="s">
        <v>38269</v>
      </c>
      <c r="C12126" t="s">
        <v>38270</v>
      </c>
      <c r="D12126">
        <v>6</v>
      </c>
      <c r="E12126" t="s">
        <v>13</v>
      </c>
      <c r="F12126" t="s">
        <v>13</v>
      </c>
      <c r="G12126" t="s">
        <v>38206</v>
      </c>
      <c r="H12126" s="3" t="s">
        <v>33620</v>
      </c>
      <c r="I12126" t="s">
        <v>62</v>
      </c>
      <c r="J12126" t="s">
        <v>4973</v>
      </c>
    </row>
    <row r="12127" spans="1:10" ht="16" x14ac:dyDescent="0.2">
      <c r="A12127" t="s">
        <v>35609</v>
      </c>
      <c r="B12127" t="s">
        <v>38271</v>
      </c>
      <c r="C12127" t="s">
        <v>38272</v>
      </c>
      <c r="D12127">
        <v>5</v>
      </c>
      <c r="E12127" t="s">
        <v>13</v>
      </c>
      <c r="F12127" t="s">
        <v>13</v>
      </c>
      <c r="G12127" t="s">
        <v>38206</v>
      </c>
      <c r="H12127" s="3" t="s">
        <v>38273</v>
      </c>
      <c r="I12127" t="s">
        <v>38273</v>
      </c>
      <c r="J12127" t="s">
        <v>35612</v>
      </c>
    </row>
    <row r="12128" spans="1:10" ht="16" x14ac:dyDescent="0.2">
      <c r="A12128" t="s">
        <v>34823</v>
      </c>
      <c r="B12128" t="s">
        <v>38274</v>
      </c>
      <c r="C12128" t="s">
        <v>38275</v>
      </c>
      <c r="D12128">
        <v>3</v>
      </c>
      <c r="E12128" t="s">
        <v>13</v>
      </c>
      <c r="F12128" t="s">
        <v>13</v>
      </c>
      <c r="G12128" t="s">
        <v>38206</v>
      </c>
      <c r="H12128" s="3" t="s">
        <v>38276</v>
      </c>
      <c r="I12128" t="s">
        <v>62</v>
      </c>
      <c r="J12128" t="s">
        <v>34827</v>
      </c>
    </row>
    <row r="12129" spans="1:10" ht="16" x14ac:dyDescent="0.2">
      <c r="A12129" t="s">
        <v>38277</v>
      </c>
      <c r="B12129" t="s">
        <v>31729</v>
      </c>
      <c r="C12129" t="s">
        <v>31730</v>
      </c>
      <c r="D12129">
        <v>2</v>
      </c>
      <c r="E12129" t="s">
        <v>13</v>
      </c>
      <c r="F12129" t="s">
        <v>13</v>
      </c>
      <c r="G12129" t="s">
        <v>38206</v>
      </c>
      <c r="H12129" s="3" t="s">
        <v>38278</v>
      </c>
      <c r="I12129" t="s">
        <v>714</v>
      </c>
      <c r="J12129" t="s">
        <v>38279</v>
      </c>
    </row>
    <row r="12130" spans="1:10" ht="16" x14ac:dyDescent="0.2">
      <c r="A12130" t="s">
        <v>36659</v>
      </c>
      <c r="B12130" t="s">
        <v>38280</v>
      </c>
      <c r="C12130" t="s">
        <v>38281</v>
      </c>
      <c r="D12130">
        <v>3</v>
      </c>
      <c r="E12130" t="s">
        <v>13</v>
      </c>
      <c r="F12130" t="s">
        <v>13</v>
      </c>
      <c r="G12130" t="s">
        <v>38206</v>
      </c>
      <c r="H12130" s="3" t="s">
        <v>38282</v>
      </c>
      <c r="I12130" t="s">
        <v>714</v>
      </c>
      <c r="J12130" t="s">
        <v>36662</v>
      </c>
    </row>
    <row r="12131" spans="1:10" ht="16" x14ac:dyDescent="0.2">
      <c r="A12131" t="s">
        <v>25841</v>
      </c>
      <c r="B12131" t="s">
        <v>38283</v>
      </c>
      <c r="C12131" t="s">
        <v>38284</v>
      </c>
      <c r="D12131">
        <v>4</v>
      </c>
      <c r="E12131" t="s">
        <v>13</v>
      </c>
      <c r="F12131" t="s">
        <v>13</v>
      </c>
      <c r="G12131" t="s">
        <v>38206</v>
      </c>
      <c r="H12131" s="3" t="s">
        <v>38285</v>
      </c>
      <c r="I12131" t="s">
        <v>1384</v>
      </c>
      <c r="J12131" t="s">
        <v>25845</v>
      </c>
    </row>
    <row r="12132" spans="1:10" ht="16" x14ac:dyDescent="0.2">
      <c r="A12132" t="s">
        <v>34413</v>
      </c>
      <c r="B12132" t="s">
        <v>38286</v>
      </c>
      <c r="C12132" t="s">
        <v>38287</v>
      </c>
      <c r="D12132">
        <v>1</v>
      </c>
      <c r="E12132" t="s">
        <v>13</v>
      </c>
      <c r="F12132" t="s">
        <v>13</v>
      </c>
      <c r="G12132" t="s">
        <v>38206</v>
      </c>
      <c r="H12132" s="3" t="s">
        <v>34416</v>
      </c>
      <c r="I12132" t="s">
        <v>62</v>
      </c>
      <c r="J12132" t="s">
        <v>34417</v>
      </c>
    </row>
    <row r="12133" spans="1:10" ht="16" x14ac:dyDescent="0.2">
      <c r="A12133" t="s">
        <v>38288</v>
      </c>
      <c r="B12133" t="s">
        <v>11347</v>
      </c>
      <c r="C12133" t="s">
        <v>11348</v>
      </c>
      <c r="D12133">
        <v>2</v>
      </c>
      <c r="E12133" t="s">
        <v>13</v>
      </c>
      <c r="F12133" t="s">
        <v>13</v>
      </c>
      <c r="G12133" t="s">
        <v>38206</v>
      </c>
      <c r="H12133" s="3" t="s">
        <v>38289</v>
      </c>
      <c r="I12133" t="s">
        <v>62</v>
      </c>
      <c r="J12133" t="s">
        <v>38290</v>
      </c>
    </row>
    <row r="12134" spans="1:10" ht="16" x14ac:dyDescent="0.2">
      <c r="A12134" t="s">
        <v>12080</v>
      </c>
      <c r="B12134" t="s">
        <v>38291</v>
      </c>
      <c r="C12134" t="s">
        <v>38292</v>
      </c>
      <c r="D12134">
        <v>4</v>
      </c>
      <c r="E12134" t="s">
        <v>13</v>
      </c>
      <c r="F12134" t="s">
        <v>13</v>
      </c>
      <c r="G12134" t="s">
        <v>38206</v>
      </c>
      <c r="H12134" s="3" t="s">
        <v>38293</v>
      </c>
      <c r="I12134" t="s">
        <v>524</v>
      </c>
      <c r="J12134" t="s">
        <v>12085</v>
      </c>
    </row>
    <row r="12135" spans="1:10" ht="16" x14ac:dyDescent="0.2">
      <c r="A12135" t="s">
        <v>38294</v>
      </c>
      <c r="B12135" t="s">
        <v>38295</v>
      </c>
      <c r="C12135" t="s">
        <v>38296</v>
      </c>
      <c r="D12135">
        <v>1</v>
      </c>
      <c r="E12135" t="s">
        <v>13</v>
      </c>
      <c r="F12135" t="s">
        <v>13</v>
      </c>
      <c r="G12135" t="s">
        <v>38206</v>
      </c>
      <c r="H12135" s="3" t="s">
        <v>38297</v>
      </c>
      <c r="I12135" t="s">
        <v>918</v>
      </c>
      <c r="J12135" t="s">
        <v>38298</v>
      </c>
    </row>
    <row r="12136" spans="1:10" ht="16" x14ac:dyDescent="0.2">
      <c r="A12136" t="s">
        <v>38299</v>
      </c>
      <c r="B12136" t="s">
        <v>38300</v>
      </c>
      <c r="C12136" t="s">
        <v>38301</v>
      </c>
      <c r="D12136">
        <v>7</v>
      </c>
      <c r="E12136" t="s">
        <v>13</v>
      </c>
      <c r="F12136" t="s">
        <v>13</v>
      </c>
      <c r="G12136" t="s">
        <v>38206</v>
      </c>
      <c r="H12136" s="3" t="s">
        <v>38302</v>
      </c>
      <c r="I12136" t="s">
        <v>918</v>
      </c>
      <c r="J12136" t="s">
        <v>38303</v>
      </c>
    </row>
    <row r="12137" spans="1:10" ht="16" x14ac:dyDescent="0.2">
      <c r="A12137" t="s">
        <v>38304</v>
      </c>
      <c r="B12137" t="s">
        <v>38305</v>
      </c>
      <c r="C12137" t="s">
        <v>38306</v>
      </c>
      <c r="D12137">
        <v>5</v>
      </c>
      <c r="E12137" t="s">
        <v>13</v>
      </c>
      <c r="F12137" t="s">
        <v>13</v>
      </c>
      <c r="G12137" t="s">
        <v>38206</v>
      </c>
      <c r="H12137" s="3" t="s">
        <v>38307</v>
      </c>
      <c r="I12137" t="s">
        <v>228</v>
      </c>
      <c r="J12137" t="s">
        <v>38308</v>
      </c>
    </row>
    <row r="12138" spans="1:10" ht="16" x14ac:dyDescent="0.2">
      <c r="A12138" t="s">
        <v>38309</v>
      </c>
      <c r="B12138" t="s">
        <v>38310</v>
      </c>
      <c r="C12138" t="s">
        <v>38311</v>
      </c>
      <c r="D12138">
        <v>1</v>
      </c>
      <c r="E12138" t="s">
        <v>13</v>
      </c>
      <c r="F12138" t="s">
        <v>13</v>
      </c>
      <c r="G12138" t="s">
        <v>38206</v>
      </c>
      <c r="H12138" s="3" t="s">
        <v>38312</v>
      </c>
      <c r="I12138" t="s">
        <v>62</v>
      </c>
      <c r="J12138" t="s">
        <v>38313</v>
      </c>
    </row>
    <row r="12139" spans="1:10" ht="16" x14ac:dyDescent="0.2">
      <c r="A12139" t="s">
        <v>35631</v>
      </c>
      <c r="B12139" t="s">
        <v>38314</v>
      </c>
      <c r="C12139" t="s">
        <v>38315</v>
      </c>
      <c r="D12139">
        <v>1</v>
      </c>
      <c r="E12139" t="s">
        <v>13</v>
      </c>
      <c r="F12139" t="s">
        <v>13</v>
      </c>
      <c r="G12139" t="s">
        <v>38206</v>
      </c>
      <c r="H12139" s="3" t="s">
        <v>35634</v>
      </c>
      <c r="I12139" t="s">
        <v>62</v>
      </c>
      <c r="J12139" t="s">
        <v>35635</v>
      </c>
    </row>
    <row r="12140" spans="1:10" ht="16" x14ac:dyDescent="0.2">
      <c r="A12140" t="s">
        <v>38316</v>
      </c>
      <c r="B12140" t="s">
        <v>38317</v>
      </c>
      <c r="C12140" t="s">
        <v>38318</v>
      </c>
      <c r="D12140">
        <v>1</v>
      </c>
      <c r="E12140" t="s">
        <v>13</v>
      </c>
      <c r="F12140" t="s">
        <v>13</v>
      </c>
      <c r="G12140" t="s">
        <v>38206</v>
      </c>
      <c r="H12140" s="3" t="s">
        <v>38319</v>
      </c>
      <c r="I12140" t="s">
        <v>62</v>
      </c>
      <c r="J12140" t="s">
        <v>38320</v>
      </c>
    </row>
    <row r="12141" spans="1:10" ht="16" x14ac:dyDescent="0.2">
      <c r="A12141" t="s">
        <v>38321</v>
      </c>
      <c r="B12141" t="s">
        <v>38322</v>
      </c>
      <c r="C12141" t="s">
        <v>38323</v>
      </c>
      <c r="D12141">
        <v>3</v>
      </c>
      <c r="E12141" t="s">
        <v>13</v>
      </c>
      <c r="F12141" t="s">
        <v>13</v>
      </c>
      <c r="G12141" t="s">
        <v>38206</v>
      </c>
      <c r="H12141" s="3" t="s">
        <v>38324</v>
      </c>
      <c r="I12141" t="s">
        <v>62</v>
      </c>
      <c r="J12141" t="s">
        <v>38325</v>
      </c>
    </row>
    <row r="12142" spans="1:10" ht="16" x14ac:dyDescent="0.2">
      <c r="A12142" t="s">
        <v>35025</v>
      </c>
      <c r="B12142" t="s">
        <v>38326</v>
      </c>
      <c r="C12142" t="s">
        <v>38327</v>
      </c>
      <c r="D12142">
        <v>1</v>
      </c>
      <c r="E12142" t="s">
        <v>13</v>
      </c>
      <c r="F12142" t="s">
        <v>13</v>
      </c>
      <c r="G12142" t="s">
        <v>38206</v>
      </c>
      <c r="H12142" s="3" t="s">
        <v>35028</v>
      </c>
      <c r="I12142" t="s">
        <v>62</v>
      </c>
      <c r="J12142" t="s">
        <v>35029</v>
      </c>
    </row>
    <row r="12143" spans="1:10" ht="16" x14ac:dyDescent="0.2">
      <c r="A12143" t="s">
        <v>22524</v>
      </c>
      <c r="B12143" t="s">
        <v>38328</v>
      </c>
      <c r="C12143" t="s">
        <v>38329</v>
      </c>
      <c r="D12143">
        <v>2</v>
      </c>
      <c r="E12143" t="s">
        <v>13</v>
      </c>
      <c r="F12143" t="s">
        <v>13</v>
      </c>
      <c r="G12143" t="s">
        <v>38206</v>
      </c>
      <c r="H12143" s="3" t="s">
        <v>38330</v>
      </c>
      <c r="I12143" t="s">
        <v>62</v>
      </c>
      <c r="J12143" t="s">
        <v>22529</v>
      </c>
    </row>
    <row r="12144" spans="1:10" ht="16" x14ac:dyDescent="0.2">
      <c r="A12144" t="s">
        <v>33204</v>
      </c>
      <c r="B12144" t="s">
        <v>38331</v>
      </c>
      <c r="C12144" t="s">
        <v>38332</v>
      </c>
      <c r="D12144">
        <v>8</v>
      </c>
      <c r="E12144" t="s">
        <v>13</v>
      </c>
      <c r="F12144" t="s">
        <v>13</v>
      </c>
      <c r="G12144" t="s">
        <v>38206</v>
      </c>
      <c r="H12144" s="3" t="s">
        <v>32341</v>
      </c>
      <c r="I12144" t="s">
        <v>106</v>
      </c>
      <c r="J12144" t="s">
        <v>33207</v>
      </c>
    </row>
    <row r="12145" spans="1:10" ht="16" x14ac:dyDescent="0.2">
      <c r="A12145" t="s">
        <v>38333</v>
      </c>
      <c r="B12145" t="s">
        <v>38334</v>
      </c>
      <c r="C12145" t="s">
        <v>38335</v>
      </c>
      <c r="D12145">
        <v>2</v>
      </c>
      <c r="E12145" t="s">
        <v>13</v>
      </c>
      <c r="F12145" t="s">
        <v>13</v>
      </c>
      <c r="G12145" t="s">
        <v>38206</v>
      </c>
      <c r="H12145" s="3" t="s">
        <v>38336</v>
      </c>
      <c r="I12145" t="s">
        <v>824</v>
      </c>
      <c r="J12145" t="s">
        <v>38337</v>
      </c>
    </row>
    <row r="12146" spans="1:10" ht="16" x14ac:dyDescent="0.2">
      <c r="A12146" t="s">
        <v>12855</v>
      </c>
      <c r="B12146" t="s">
        <v>23191</v>
      </c>
      <c r="C12146" t="s">
        <v>38338</v>
      </c>
      <c r="D12146">
        <v>4</v>
      </c>
      <c r="E12146" t="s">
        <v>13</v>
      </c>
      <c r="F12146" t="s">
        <v>13</v>
      </c>
      <c r="G12146" t="s">
        <v>38206</v>
      </c>
      <c r="H12146" s="3" t="s">
        <v>38339</v>
      </c>
      <c r="I12146" t="s">
        <v>547</v>
      </c>
      <c r="J12146" t="s">
        <v>12859</v>
      </c>
    </row>
    <row r="12147" spans="1:10" ht="16" x14ac:dyDescent="0.2">
      <c r="A12147" t="s">
        <v>33252</v>
      </c>
      <c r="B12147" t="s">
        <v>38340</v>
      </c>
      <c r="C12147" t="s">
        <v>38341</v>
      </c>
      <c r="D12147">
        <v>2</v>
      </c>
      <c r="E12147" t="s">
        <v>13</v>
      </c>
      <c r="F12147" t="s">
        <v>13</v>
      </c>
      <c r="G12147" t="s">
        <v>38206</v>
      </c>
      <c r="H12147" s="3" t="s">
        <v>38342</v>
      </c>
      <c r="I12147" t="s">
        <v>817</v>
      </c>
      <c r="J12147" t="s">
        <v>33256</v>
      </c>
    </row>
    <row r="12148" spans="1:10" ht="16" x14ac:dyDescent="0.2">
      <c r="A12148" t="s">
        <v>18998</v>
      </c>
      <c r="B12148" t="s">
        <v>38343</v>
      </c>
      <c r="C12148" t="s">
        <v>38344</v>
      </c>
      <c r="D12148">
        <v>2</v>
      </c>
      <c r="E12148" t="s">
        <v>13</v>
      </c>
      <c r="F12148" t="s">
        <v>13</v>
      </c>
      <c r="G12148" t="s">
        <v>38206</v>
      </c>
      <c r="H12148" s="3" t="s">
        <v>38345</v>
      </c>
      <c r="I12148" t="s">
        <v>315</v>
      </c>
      <c r="J12148" t="s">
        <v>19000</v>
      </c>
    </row>
    <row r="12149" spans="1:10" ht="16" x14ac:dyDescent="0.2">
      <c r="A12149" t="s">
        <v>19700</v>
      </c>
      <c r="B12149" t="s">
        <v>38346</v>
      </c>
      <c r="C12149" t="s">
        <v>38347</v>
      </c>
      <c r="D12149">
        <v>2</v>
      </c>
      <c r="E12149" t="s">
        <v>13</v>
      </c>
      <c r="F12149" t="s">
        <v>13</v>
      </c>
      <c r="G12149" t="s">
        <v>38206</v>
      </c>
      <c r="H12149" s="3" t="s">
        <v>38348</v>
      </c>
      <c r="I12149" t="s">
        <v>62</v>
      </c>
      <c r="J12149" t="s">
        <v>19705</v>
      </c>
    </row>
    <row r="12150" spans="1:10" ht="16" x14ac:dyDescent="0.2">
      <c r="A12150" t="s">
        <v>28602</v>
      </c>
      <c r="B12150" t="s">
        <v>38349</v>
      </c>
      <c r="C12150" t="s">
        <v>38350</v>
      </c>
      <c r="D12150">
        <v>12</v>
      </c>
      <c r="E12150" t="s">
        <v>13</v>
      </c>
      <c r="F12150" t="s">
        <v>13</v>
      </c>
      <c r="G12150" t="s">
        <v>38206</v>
      </c>
      <c r="H12150" s="3" t="s">
        <v>32308</v>
      </c>
      <c r="I12150" t="s">
        <v>146</v>
      </c>
      <c r="J12150" t="s">
        <v>28607</v>
      </c>
    </row>
    <row r="12151" spans="1:10" ht="16" x14ac:dyDescent="0.2">
      <c r="A12151" t="s">
        <v>36705</v>
      </c>
      <c r="B12151" t="s">
        <v>32875</v>
      </c>
      <c r="C12151" t="s">
        <v>32876</v>
      </c>
      <c r="D12151">
        <v>2</v>
      </c>
      <c r="E12151" t="s">
        <v>13</v>
      </c>
      <c r="F12151" t="s">
        <v>13</v>
      </c>
      <c r="G12151" t="s">
        <v>38206</v>
      </c>
      <c r="H12151" s="3" t="s">
        <v>32677</v>
      </c>
      <c r="I12151" t="s">
        <v>1725</v>
      </c>
      <c r="J12151" t="s">
        <v>36708</v>
      </c>
    </row>
    <row r="12152" spans="1:10" ht="16" x14ac:dyDescent="0.2">
      <c r="A12152" t="s">
        <v>22002</v>
      </c>
      <c r="B12152" t="s">
        <v>27563</v>
      </c>
      <c r="C12152" t="s">
        <v>27564</v>
      </c>
      <c r="D12152">
        <v>5</v>
      </c>
      <c r="E12152" t="s">
        <v>13</v>
      </c>
      <c r="F12152" t="s">
        <v>13</v>
      </c>
      <c r="G12152" t="s">
        <v>38206</v>
      </c>
      <c r="H12152" s="3" t="s">
        <v>38351</v>
      </c>
      <c r="I12152" t="s">
        <v>62</v>
      </c>
      <c r="J12152" t="s">
        <v>22006</v>
      </c>
    </row>
    <row r="12153" spans="1:10" ht="16" x14ac:dyDescent="0.2">
      <c r="A12153" t="s">
        <v>38352</v>
      </c>
      <c r="B12153" t="s">
        <v>31935</v>
      </c>
      <c r="C12153" t="s">
        <v>31936</v>
      </c>
      <c r="D12153">
        <v>3</v>
      </c>
      <c r="E12153" t="s">
        <v>13</v>
      </c>
      <c r="F12153" t="s">
        <v>13</v>
      </c>
      <c r="G12153" t="s">
        <v>38206</v>
      </c>
      <c r="H12153" s="3" t="s">
        <v>38353</v>
      </c>
      <c r="I12153" t="s">
        <v>1725</v>
      </c>
      <c r="J12153" t="s">
        <v>38354</v>
      </c>
    </row>
    <row r="12154" spans="1:10" ht="16" x14ac:dyDescent="0.2">
      <c r="A12154" t="s">
        <v>32354</v>
      </c>
      <c r="B12154" t="s">
        <v>27117</v>
      </c>
      <c r="C12154" t="s">
        <v>27118</v>
      </c>
      <c r="D12154">
        <v>1</v>
      </c>
      <c r="E12154" t="s">
        <v>13</v>
      </c>
      <c r="F12154" t="s">
        <v>13</v>
      </c>
      <c r="G12154" t="s">
        <v>38206</v>
      </c>
      <c r="H12154" s="3" t="s">
        <v>38355</v>
      </c>
      <c r="I12154" t="s">
        <v>7108</v>
      </c>
      <c r="J12154" t="s">
        <v>32355</v>
      </c>
    </row>
    <row r="12155" spans="1:10" ht="16" x14ac:dyDescent="0.2">
      <c r="A12155" t="s">
        <v>38356</v>
      </c>
      <c r="B12155" t="s">
        <v>31038</v>
      </c>
      <c r="C12155" t="s">
        <v>31039</v>
      </c>
      <c r="D12155">
        <v>1</v>
      </c>
      <c r="E12155" t="s">
        <v>13</v>
      </c>
      <c r="F12155" t="s">
        <v>13</v>
      </c>
      <c r="G12155" t="s">
        <v>38206</v>
      </c>
      <c r="H12155" s="3" t="s">
        <v>31040</v>
      </c>
      <c r="I12155" t="s">
        <v>12628</v>
      </c>
      <c r="J12155" t="s">
        <v>38357</v>
      </c>
    </row>
    <row r="12156" spans="1:10" ht="16" x14ac:dyDescent="0.2">
      <c r="A12156" t="s">
        <v>30011</v>
      </c>
      <c r="B12156" t="s">
        <v>38358</v>
      </c>
      <c r="C12156" t="s">
        <v>38359</v>
      </c>
      <c r="D12156">
        <v>7</v>
      </c>
      <c r="E12156" t="s">
        <v>13</v>
      </c>
      <c r="F12156" t="s">
        <v>13</v>
      </c>
      <c r="G12156" t="s">
        <v>38206</v>
      </c>
      <c r="H12156" s="3" t="s">
        <v>38360</v>
      </c>
      <c r="I12156" t="s">
        <v>918</v>
      </c>
      <c r="J12156" t="s">
        <v>30015</v>
      </c>
    </row>
    <row r="12157" spans="1:10" ht="16" x14ac:dyDescent="0.2">
      <c r="A12157" t="s">
        <v>10521</v>
      </c>
      <c r="B12157" t="s">
        <v>38361</v>
      </c>
      <c r="C12157" t="s">
        <v>38362</v>
      </c>
      <c r="D12157">
        <v>5</v>
      </c>
      <c r="E12157" t="s">
        <v>13</v>
      </c>
      <c r="F12157" t="s">
        <v>13</v>
      </c>
      <c r="G12157" t="s">
        <v>38206</v>
      </c>
      <c r="H12157" s="3" t="s">
        <v>31050</v>
      </c>
      <c r="I12157" t="s">
        <v>824</v>
      </c>
      <c r="J12157" t="s">
        <v>10527</v>
      </c>
    </row>
    <row r="12158" spans="1:10" ht="16" x14ac:dyDescent="0.2">
      <c r="A12158" t="s">
        <v>141</v>
      </c>
      <c r="B12158" t="s">
        <v>30940</v>
      </c>
      <c r="C12158" t="s">
        <v>30941</v>
      </c>
      <c r="D12158">
        <v>5</v>
      </c>
      <c r="E12158" t="s">
        <v>13</v>
      </c>
      <c r="F12158" t="s">
        <v>13</v>
      </c>
      <c r="G12158" t="s">
        <v>38206</v>
      </c>
      <c r="H12158" s="3" t="s">
        <v>30942</v>
      </c>
      <c r="I12158" t="s">
        <v>3711</v>
      </c>
      <c r="J12158" t="s">
        <v>147</v>
      </c>
    </row>
    <row r="12159" spans="1:10" ht="16" x14ac:dyDescent="0.2">
      <c r="A12159" t="s">
        <v>3193</v>
      </c>
      <c r="B12159" t="s">
        <v>3194</v>
      </c>
      <c r="C12159" t="s">
        <v>38363</v>
      </c>
      <c r="D12159">
        <v>2</v>
      </c>
      <c r="E12159" t="s">
        <v>13</v>
      </c>
      <c r="F12159" t="s">
        <v>13</v>
      </c>
      <c r="G12159" t="s">
        <v>38206</v>
      </c>
      <c r="H12159" s="3" t="s">
        <v>38364</v>
      </c>
      <c r="I12159" t="s">
        <v>337</v>
      </c>
      <c r="J12159" t="s">
        <v>3198</v>
      </c>
    </row>
    <row r="12160" spans="1:10" ht="16" x14ac:dyDescent="0.2">
      <c r="A12160" t="s">
        <v>14430</v>
      </c>
      <c r="B12160" t="s">
        <v>38365</v>
      </c>
      <c r="C12160" t="s">
        <v>38366</v>
      </c>
      <c r="D12160">
        <v>3</v>
      </c>
      <c r="E12160" t="s">
        <v>13</v>
      </c>
      <c r="F12160" t="s">
        <v>13</v>
      </c>
      <c r="G12160" t="s">
        <v>38367</v>
      </c>
      <c r="H12160" s="3" t="s">
        <v>38368</v>
      </c>
      <c r="I12160" t="s">
        <v>62</v>
      </c>
      <c r="J12160" t="s">
        <v>14433</v>
      </c>
    </row>
    <row r="12161" spans="1:10" ht="16" x14ac:dyDescent="0.2">
      <c r="A12161" t="s">
        <v>38369</v>
      </c>
      <c r="B12161" t="s">
        <v>38370</v>
      </c>
      <c r="C12161" t="s">
        <v>38371</v>
      </c>
      <c r="D12161">
        <v>3</v>
      </c>
      <c r="E12161" t="s">
        <v>13</v>
      </c>
      <c r="F12161" t="s">
        <v>13</v>
      </c>
      <c r="G12161" t="s">
        <v>38372</v>
      </c>
      <c r="H12161" s="3" t="s">
        <v>38373</v>
      </c>
      <c r="I12161" t="s">
        <v>62</v>
      </c>
      <c r="J12161" t="s">
        <v>38374</v>
      </c>
    </row>
    <row r="12162" spans="1:10" ht="16" x14ac:dyDescent="0.2">
      <c r="A12162" t="s">
        <v>33438</v>
      </c>
      <c r="B12162" t="s">
        <v>38375</v>
      </c>
      <c r="C12162" t="s">
        <v>38376</v>
      </c>
      <c r="D12162">
        <v>3</v>
      </c>
      <c r="E12162" t="s">
        <v>13</v>
      </c>
      <c r="F12162" t="s">
        <v>13</v>
      </c>
      <c r="G12162" t="s">
        <v>38377</v>
      </c>
      <c r="H12162" s="3" t="s">
        <v>33441</v>
      </c>
      <c r="I12162" t="s">
        <v>90</v>
      </c>
      <c r="J12162" t="s">
        <v>33442</v>
      </c>
    </row>
    <row r="12163" spans="1:10" ht="32" x14ac:dyDescent="0.2">
      <c r="A12163" t="s">
        <v>38378</v>
      </c>
      <c r="B12163" t="s">
        <v>32747</v>
      </c>
      <c r="C12163" t="s">
        <v>32748</v>
      </c>
      <c r="D12163">
        <v>1</v>
      </c>
      <c r="E12163" t="s">
        <v>13</v>
      </c>
      <c r="F12163" t="s">
        <v>13</v>
      </c>
      <c r="G12163" t="s">
        <v>38379</v>
      </c>
      <c r="H12163" s="3" t="s">
        <v>38380</v>
      </c>
      <c r="I12163" t="s">
        <v>1489</v>
      </c>
      <c r="J12163" t="s">
        <v>38381</v>
      </c>
    </row>
    <row r="12164" spans="1:10" ht="16" x14ac:dyDescent="0.2">
      <c r="A12164" t="s">
        <v>20760</v>
      </c>
      <c r="B12164" t="s">
        <v>38382</v>
      </c>
      <c r="C12164" t="s">
        <v>38383</v>
      </c>
      <c r="D12164">
        <v>3</v>
      </c>
      <c r="E12164" t="s">
        <v>13</v>
      </c>
      <c r="F12164" t="s">
        <v>13</v>
      </c>
      <c r="G12164" t="s">
        <v>38384</v>
      </c>
      <c r="H12164" s="3" t="s">
        <v>38385</v>
      </c>
      <c r="I12164" t="s">
        <v>62</v>
      </c>
      <c r="J12164" t="s">
        <v>20765</v>
      </c>
    </row>
    <row r="12165" spans="1:10" ht="16" x14ac:dyDescent="0.2">
      <c r="A12165" t="s">
        <v>36330</v>
      </c>
      <c r="B12165" t="s">
        <v>37519</v>
      </c>
      <c r="C12165" t="s">
        <v>37520</v>
      </c>
      <c r="D12165">
        <v>2</v>
      </c>
      <c r="E12165" t="s">
        <v>13</v>
      </c>
      <c r="F12165" t="s">
        <v>13</v>
      </c>
      <c r="G12165" t="s">
        <v>38386</v>
      </c>
      <c r="H12165" s="3" t="s">
        <v>38387</v>
      </c>
      <c r="I12165" t="s">
        <v>62</v>
      </c>
      <c r="J12165" t="s">
        <v>36331</v>
      </c>
    </row>
    <row r="12166" spans="1:10" ht="16" x14ac:dyDescent="0.2">
      <c r="A12166" t="s">
        <v>36821</v>
      </c>
      <c r="B12166" t="s">
        <v>38388</v>
      </c>
      <c r="C12166" t="s">
        <v>38389</v>
      </c>
      <c r="D12166">
        <v>4</v>
      </c>
      <c r="E12166" t="s">
        <v>13</v>
      </c>
      <c r="F12166" t="s">
        <v>13</v>
      </c>
      <c r="G12166" t="s">
        <v>38390</v>
      </c>
      <c r="H12166" s="3" t="s">
        <v>36824</v>
      </c>
      <c r="I12166" t="s">
        <v>547</v>
      </c>
      <c r="J12166" t="s">
        <v>36825</v>
      </c>
    </row>
    <row r="12167" spans="1:10" ht="16" x14ac:dyDescent="0.2">
      <c r="A12167" t="s">
        <v>10027</v>
      </c>
      <c r="B12167" t="s">
        <v>38391</v>
      </c>
      <c r="C12167" t="s">
        <v>38392</v>
      </c>
      <c r="D12167">
        <v>10</v>
      </c>
      <c r="E12167" t="s">
        <v>13</v>
      </c>
      <c r="F12167" t="s">
        <v>13</v>
      </c>
      <c r="G12167" t="s">
        <v>38390</v>
      </c>
      <c r="H12167" s="3" t="s">
        <v>38393</v>
      </c>
      <c r="I12167" t="s">
        <v>62</v>
      </c>
      <c r="J12167" t="s">
        <v>10032</v>
      </c>
    </row>
    <row r="12168" spans="1:10" ht="16" x14ac:dyDescent="0.2">
      <c r="A12168" t="s">
        <v>34002</v>
      </c>
      <c r="B12168" t="s">
        <v>11712</v>
      </c>
      <c r="C12168" t="s">
        <v>11713</v>
      </c>
      <c r="D12168">
        <v>5</v>
      </c>
      <c r="E12168" t="s">
        <v>13</v>
      </c>
      <c r="F12168" t="s">
        <v>13</v>
      </c>
      <c r="G12168" t="s">
        <v>38394</v>
      </c>
      <c r="H12168" s="3" t="s">
        <v>33604</v>
      </c>
      <c r="I12168" t="s">
        <v>62</v>
      </c>
      <c r="J12168" t="s">
        <v>34005</v>
      </c>
    </row>
    <row r="12169" spans="1:10" ht="16" x14ac:dyDescent="0.2">
      <c r="A12169" t="s">
        <v>38395</v>
      </c>
      <c r="B12169" t="s">
        <v>38396</v>
      </c>
      <c r="C12169" t="s">
        <v>38397</v>
      </c>
      <c r="D12169">
        <v>2</v>
      </c>
      <c r="E12169" t="s">
        <v>13</v>
      </c>
      <c r="F12169" t="s">
        <v>13</v>
      </c>
      <c r="G12169" t="s">
        <v>38394</v>
      </c>
      <c r="H12169" s="3" t="s">
        <v>38398</v>
      </c>
      <c r="I12169" t="s">
        <v>36</v>
      </c>
      <c r="J12169" t="s">
        <v>38399</v>
      </c>
    </row>
    <row r="12170" spans="1:10" ht="16" x14ac:dyDescent="0.2">
      <c r="A12170" t="s">
        <v>3409</v>
      </c>
      <c r="B12170" t="s">
        <v>38400</v>
      </c>
      <c r="C12170" t="s">
        <v>38401</v>
      </c>
      <c r="D12170">
        <v>3</v>
      </c>
      <c r="E12170" t="s">
        <v>13</v>
      </c>
      <c r="F12170" t="s">
        <v>13</v>
      </c>
      <c r="G12170" t="s">
        <v>38402</v>
      </c>
      <c r="H12170" s="3" t="s">
        <v>31327</v>
      </c>
      <c r="I12170" t="s">
        <v>62</v>
      </c>
      <c r="J12170" t="s">
        <v>3412</v>
      </c>
    </row>
    <row r="12171" spans="1:10" ht="16" x14ac:dyDescent="0.2">
      <c r="A12171" t="s">
        <v>33621</v>
      </c>
      <c r="B12171" t="s">
        <v>34170</v>
      </c>
      <c r="C12171" t="s">
        <v>34171</v>
      </c>
      <c r="D12171">
        <v>1</v>
      </c>
      <c r="E12171" t="s">
        <v>13</v>
      </c>
      <c r="F12171" t="s">
        <v>13</v>
      </c>
      <c r="G12171" t="s">
        <v>38402</v>
      </c>
      <c r="H12171" s="3" t="s">
        <v>33622</v>
      </c>
      <c r="I12171" t="s">
        <v>62</v>
      </c>
      <c r="J12171" t="s">
        <v>33623</v>
      </c>
    </row>
    <row r="12172" spans="1:10" ht="16" x14ac:dyDescent="0.2">
      <c r="A12172" t="s">
        <v>26992</v>
      </c>
      <c r="B12172" t="s">
        <v>36846</v>
      </c>
      <c r="C12172" t="s">
        <v>36847</v>
      </c>
      <c r="D12172">
        <v>1</v>
      </c>
      <c r="E12172" t="s">
        <v>13</v>
      </c>
      <c r="F12172" t="s">
        <v>13</v>
      </c>
      <c r="G12172" t="s">
        <v>38402</v>
      </c>
      <c r="H12172" s="3" t="s">
        <v>35486</v>
      </c>
      <c r="I12172" t="s">
        <v>62</v>
      </c>
      <c r="J12172" t="s">
        <v>26996</v>
      </c>
    </row>
    <row r="12173" spans="1:10" ht="16" x14ac:dyDescent="0.2">
      <c r="A12173" t="s">
        <v>1315</v>
      </c>
      <c r="B12173" t="s">
        <v>38403</v>
      </c>
      <c r="C12173" t="s">
        <v>38404</v>
      </c>
      <c r="D12173">
        <v>1</v>
      </c>
      <c r="E12173" t="s">
        <v>13</v>
      </c>
      <c r="F12173" t="s">
        <v>13</v>
      </c>
      <c r="G12173" t="s">
        <v>38402</v>
      </c>
      <c r="H12173" s="3" t="s">
        <v>38405</v>
      </c>
      <c r="I12173" t="s">
        <v>1314</v>
      </c>
      <c r="J12173" t="s">
        <v>1320</v>
      </c>
    </row>
    <row r="12174" spans="1:10" ht="16" x14ac:dyDescent="0.2">
      <c r="A12174" t="s">
        <v>32910</v>
      </c>
      <c r="B12174" t="s">
        <v>38406</v>
      </c>
      <c r="C12174" t="s">
        <v>38407</v>
      </c>
      <c r="D12174">
        <v>3</v>
      </c>
      <c r="E12174" t="s">
        <v>13</v>
      </c>
      <c r="F12174" t="s">
        <v>13</v>
      </c>
      <c r="G12174" t="s">
        <v>38402</v>
      </c>
      <c r="H12174" s="3" t="s">
        <v>32913</v>
      </c>
      <c r="I12174" t="s">
        <v>69</v>
      </c>
      <c r="J12174" t="s">
        <v>32914</v>
      </c>
    </row>
    <row r="12175" spans="1:10" ht="16" x14ac:dyDescent="0.2">
      <c r="A12175" t="s">
        <v>37850</v>
      </c>
      <c r="B12175" t="s">
        <v>38408</v>
      </c>
      <c r="C12175" t="s">
        <v>38409</v>
      </c>
      <c r="D12175">
        <v>1</v>
      </c>
      <c r="E12175" t="s">
        <v>13</v>
      </c>
      <c r="F12175" t="s">
        <v>13</v>
      </c>
      <c r="G12175" t="s">
        <v>38410</v>
      </c>
      <c r="H12175" s="3" t="s">
        <v>37853</v>
      </c>
      <c r="I12175" t="s">
        <v>106</v>
      </c>
      <c r="J12175" t="s">
        <v>37854</v>
      </c>
    </row>
    <row r="12176" spans="1:10" ht="16" x14ac:dyDescent="0.2">
      <c r="A12176" t="s">
        <v>38411</v>
      </c>
      <c r="B12176" t="s">
        <v>36581</v>
      </c>
      <c r="C12176" t="s">
        <v>36582</v>
      </c>
      <c r="D12176">
        <v>2</v>
      </c>
      <c r="E12176" t="s">
        <v>13</v>
      </c>
      <c r="F12176" t="s">
        <v>13</v>
      </c>
      <c r="G12176" t="s">
        <v>38412</v>
      </c>
      <c r="H12176" s="3" t="s">
        <v>38413</v>
      </c>
      <c r="I12176" t="s">
        <v>390</v>
      </c>
      <c r="J12176" t="s">
        <v>38414</v>
      </c>
    </row>
    <row r="12177" spans="1:10" ht="16" x14ac:dyDescent="0.2">
      <c r="A12177" t="s">
        <v>141</v>
      </c>
      <c r="B12177" t="s">
        <v>30945</v>
      </c>
      <c r="C12177" t="s">
        <v>30946</v>
      </c>
      <c r="D12177">
        <v>10</v>
      </c>
      <c r="E12177" t="s">
        <v>13</v>
      </c>
      <c r="F12177" t="s">
        <v>13</v>
      </c>
      <c r="G12177" t="s">
        <v>38415</v>
      </c>
      <c r="H12177" s="3" t="s">
        <v>30939</v>
      </c>
      <c r="I12177" t="s">
        <v>146</v>
      </c>
      <c r="J12177" t="s">
        <v>147</v>
      </c>
    </row>
    <row r="12178" spans="1:10" ht="16" x14ac:dyDescent="0.2">
      <c r="A12178" t="s">
        <v>19348</v>
      </c>
      <c r="B12178" t="s">
        <v>38416</v>
      </c>
      <c r="C12178" t="s">
        <v>38417</v>
      </c>
      <c r="D12178">
        <v>2</v>
      </c>
      <c r="E12178" t="s">
        <v>13</v>
      </c>
      <c r="F12178" t="s">
        <v>13</v>
      </c>
      <c r="G12178" t="s">
        <v>38418</v>
      </c>
      <c r="H12178" s="3" t="s">
        <v>19352</v>
      </c>
      <c r="I12178" t="s">
        <v>69</v>
      </c>
      <c r="J12178" t="s">
        <v>19353</v>
      </c>
    </row>
    <row r="12179" spans="1:10" ht="16" x14ac:dyDescent="0.2">
      <c r="A12179" t="s">
        <v>37534</v>
      </c>
      <c r="B12179" t="s">
        <v>38419</v>
      </c>
      <c r="C12179" t="s">
        <v>38420</v>
      </c>
      <c r="D12179">
        <v>4</v>
      </c>
      <c r="E12179" t="s">
        <v>13</v>
      </c>
      <c r="F12179" t="s">
        <v>13</v>
      </c>
      <c r="G12179" t="s">
        <v>38421</v>
      </c>
      <c r="H12179" s="3" t="s">
        <v>37537</v>
      </c>
      <c r="I12179" t="s">
        <v>62</v>
      </c>
      <c r="J12179" t="s">
        <v>37538</v>
      </c>
    </row>
    <row r="12180" spans="1:10" ht="32" x14ac:dyDescent="0.2">
      <c r="A12180" t="s">
        <v>31483</v>
      </c>
      <c r="B12180" t="s">
        <v>38422</v>
      </c>
      <c r="C12180" t="s">
        <v>38423</v>
      </c>
      <c r="D12180">
        <v>3</v>
      </c>
      <c r="E12180" t="s">
        <v>13</v>
      </c>
      <c r="F12180" t="s">
        <v>13</v>
      </c>
      <c r="G12180" t="s">
        <v>38421</v>
      </c>
      <c r="H12180" s="3" t="s">
        <v>31486</v>
      </c>
      <c r="I12180" t="s">
        <v>524</v>
      </c>
      <c r="J12180" t="s">
        <v>31487</v>
      </c>
    </row>
    <row r="12181" spans="1:10" ht="16" x14ac:dyDescent="0.2">
      <c r="A12181" t="s">
        <v>241</v>
      </c>
      <c r="B12181" t="s">
        <v>38424</v>
      </c>
      <c r="C12181" t="s">
        <v>38425</v>
      </c>
      <c r="D12181">
        <v>4</v>
      </c>
      <c r="E12181" t="s">
        <v>13</v>
      </c>
      <c r="F12181" t="s">
        <v>13</v>
      </c>
      <c r="G12181" t="s">
        <v>38421</v>
      </c>
      <c r="H12181" s="3" t="s">
        <v>38426</v>
      </c>
      <c r="I12181" t="s">
        <v>30799</v>
      </c>
      <c r="J12181" t="s">
        <v>247</v>
      </c>
    </row>
    <row r="12182" spans="1:10" ht="16" x14ac:dyDescent="0.2">
      <c r="A12182" t="s">
        <v>33669</v>
      </c>
      <c r="B12182" t="s">
        <v>22299</v>
      </c>
      <c r="C12182" t="s">
        <v>22300</v>
      </c>
      <c r="D12182">
        <v>3</v>
      </c>
      <c r="E12182" t="s">
        <v>13</v>
      </c>
      <c r="F12182" t="s">
        <v>13</v>
      </c>
      <c r="G12182" t="s">
        <v>38421</v>
      </c>
      <c r="H12182" s="3" t="s">
        <v>38427</v>
      </c>
      <c r="I12182" t="s">
        <v>1676</v>
      </c>
      <c r="J12182" t="s">
        <v>33673</v>
      </c>
    </row>
    <row r="12183" spans="1:10" ht="16" x14ac:dyDescent="0.2">
      <c r="A12183" t="s">
        <v>10598</v>
      </c>
      <c r="B12183" t="s">
        <v>7907</v>
      </c>
      <c r="C12183" t="s">
        <v>38428</v>
      </c>
      <c r="D12183">
        <v>5</v>
      </c>
      <c r="E12183" t="s">
        <v>13</v>
      </c>
      <c r="F12183" t="s">
        <v>13</v>
      </c>
      <c r="G12183" t="s">
        <v>38421</v>
      </c>
      <c r="H12183" s="3" t="s">
        <v>37049</v>
      </c>
      <c r="I12183" t="s">
        <v>62</v>
      </c>
      <c r="J12183" t="s">
        <v>10602</v>
      </c>
    </row>
    <row r="12184" spans="1:10" ht="16" x14ac:dyDescent="0.2">
      <c r="A12184" t="s">
        <v>33636</v>
      </c>
      <c r="B12184" t="s">
        <v>38429</v>
      </c>
      <c r="C12184" t="s">
        <v>38430</v>
      </c>
      <c r="D12184">
        <v>1</v>
      </c>
      <c r="E12184" t="s">
        <v>13</v>
      </c>
      <c r="F12184" t="s">
        <v>13</v>
      </c>
      <c r="G12184" t="s">
        <v>38421</v>
      </c>
      <c r="H12184" s="3" t="s">
        <v>33639</v>
      </c>
      <c r="I12184" t="s">
        <v>62</v>
      </c>
      <c r="J12184" t="s">
        <v>33640</v>
      </c>
    </row>
    <row r="12185" spans="1:10" ht="16" x14ac:dyDescent="0.2">
      <c r="A12185" t="s">
        <v>37093</v>
      </c>
      <c r="B12185" t="s">
        <v>38431</v>
      </c>
      <c r="C12185" t="s">
        <v>38432</v>
      </c>
      <c r="D12185">
        <v>2</v>
      </c>
      <c r="E12185" t="s">
        <v>13</v>
      </c>
      <c r="F12185" t="s">
        <v>13</v>
      </c>
      <c r="G12185" t="s">
        <v>38421</v>
      </c>
      <c r="H12185" s="3" t="s">
        <v>37096</v>
      </c>
      <c r="I12185" t="s">
        <v>856</v>
      </c>
      <c r="J12185" t="s">
        <v>37097</v>
      </c>
    </row>
    <row r="12186" spans="1:10" ht="16" x14ac:dyDescent="0.2">
      <c r="A12186" t="s">
        <v>27006</v>
      </c>
      <c r="B12186" t="s">
        <v>38433</v>
      </c>
      <c r="C12186" t="s">
        <v>38434</v>
      </c>
      <c r="D12186">
        <v>3</v>
      </c>
      <c r="E12186" t="s">
        <v>13</v>
      </c>
      <c r="F12186" t="s">
        <v>13</v>
      </c>
      <c r="G12186" t="s">
        <v>38435</v>
      </c>
      <c r="H12186" s="3" t="s">
        <v>32707</v>
      </c>
      <c r="I12186" t="s">
        <v>524</v>
      </c>
      <c r="J12186" t="s">
        <v>27010</v>
      </c>
    </row>
    <row r="12187" spans="1:10" ht="16" x14ac:dyDescent="0.2">
      <c r="A12187" t="s">
        <v>31064</v>
      </c>
      <c r="B12187" t="s">
        <v>38436</v>
      </c>
      <c r="C12187" t="s">
        <v>38437</v>
      </c>
      <c r="D12187">
        <v>5</v>
      </c>
      <c r="E12187" t="s">
        <v>13</v>
      </c>
      <c r="F12187" t="s">
        <v>13</v>
      </c>
      <c r="G12187" t="s">
        <v>38435</v>
      </c>
      <c r="H12187" s="3" t="s">
        <v>37158</v>
      </c>
      <c r="I12187" t="s">
        <v>106</v>
      </c>
      <c r="J12187" t="s">
        <v>31068</v>
      </c>
    </row>
    <row r="12188" spans="1:10" ht="16" x14ac:dyDescent="0.2">
      <c r="A12188" t="s">
        <v>32470</v>
      </c>
      <c r="B12188" t="s">
        <v>38438</v>
      </c>
      <c r="C12188" t="s">
        <v>38439</v>
      </c>
      <c r="D12188">
        <v>5</v>
      </c>
      <c r="E12188" t="s">
        <v>13</v>
      </c>
      <c r="F12188" t="s">
        <v>13</v>
      </c>
      <c r="G12188" t="s">
        <v>38435</v>
      </c>
      <c r="H12188" s="3" t="s">
        <v>32473</v>
      </c>
      <c r="I12188" t="s">
        <v>62</v>
      </c>
      <c r="J12188" t="s">
        <v>32474</v>
      </c>
    </row>
    <row r="12189" spans="1:10" ht="16" x14ac:dyDescent="0.2">
      <c r="A12189" t="s">
        <v>38440</v>
      </c>
      <c r="B12189" t="s">
        <v>38441</v>
      </c>
      <c r="C12189" t="s">
        <v>38442</v>
      </c>
      <c r="D12189">
        <v>1</v>
      </c>
      <c r="E12189" t="s">
        <v>13</v>
      </c>
      <c r="F12189" t="s">
        <v>13</v>
      </c>
      <c r="G12189" t="s">
        <v>38435</v>
      </c>
      <c r="H12189" s="3" t="s">
        <v>34076</v>
      </c>
      <c r="I12189" t="s">
        <v>1725</v>
      </c>
      <c r="J12189" t="s">
        <v>38443</v>
      </c>
    </row>
    <row r="12190" spans="1:10" ht="16" x14ac:dyDescent="0.2">
      <c r="A12190" t="s">
        <v>31520</v>
      </c>
      <c r="B12190" t="s">
        <v>38444</v>
      </c>
      <c r="C12190" t="s">
        <v>38445</v>
      </c>
      <c r="D12190">
        <v>6</v>
      </c>
      <c r="E12190" t="s">
        <v>13</v>
      </c>
      <c r="F12190" t="s">
        <v>13</v>
      </c>
      <c r="G12190" t="s">
        <v>38446</v>
      </c>
      <c r="H12190" s="3" t="s">
        <v>31523</v>
      </c>
      <c r="I12190" t="s">
        <v>62</v>
      </c>
      <c r="J12190" t="s">
        <v>31524</v>
      </c>
    </row>
    <row r="12191" spans="1:10" ht="16" x14ac:dyDescent="0.2">
      <c r="A12191" t="s">
        <v>32738</v>
      </c>
      <c r="B12191" t="s">
        <v>38447</v>
      </c>
      <c r="C12191" t="s">
        <v>38448</v>
      </c>
      <c r="D12191">
        <v>4</v>
      </c>
      <c r="E12191" t="s">
        <v>13</v>
      </c>
      <c r="F12191" t="s">
        <v>13</v>
      </c>
      <c r="G12191" t="s">
        <v>38446</v>
      </c>
      <c r="H12191" s="3" t="s">
        <v>32740</v>
      </c>
      <c r="I12191" t="s">
        <v>69</v>
      </c>
      <c r="J12191" t="s">
        <v>32741</v>
      </c>
    </row>
    <row r="12192" spans="1:10" ht="16" x14ac:dyDescent="0.2">
      <c r="A12192" t="s">
        <v>15667</v>
      </c>
      <c r="B12192" t="s">
        <v>38449</v>
      </c>
      <c r="C12192" t="s">
        <v>38450</v>
      </c>
      <c r="D12192">
        <v>3</v>
      </c>
      <c r="E12192" t="s">
        <v>13</v>
      </c>
      <c r="F12192" t="s">
        <v>13</v>
      </c>
      <c r="G12192" t="s">
        <v>38451</v>
      </c>
      <c r="H12192" s="3" t="s">
        <v>38452</v>
      </c>
      <c r="I12192" t="s">
        <v>404</v>
      </c>
      <c r="J12192" t="s">
        <v>15672</v>
      </c>
    </row>
    <row r="12193" spans="1:10" ht="16" x14ac:dyDescent="0.2">
      <c r="A12193" t="s">
        <v>16454</v>
      </c>
      <c r="B12193" t="s">
        <v>38453</v>
      </c>
      <c r="C12193" t="s">
        <v>38454</v>
      </c>
      <c r="D12193">
        <v>4</v>
      </c>
      <c r="E12193" t="s">
        <v>13</v>
      </c>
      <c r="F12193" t="s">
        <v>13</v>
      </c>
      <c r="G12193" t="s">
        <v>38451</v>
      </c>
      <c r="H12193" s="3" t="s">
        <v>38455</v>
      </c>
      <c r="I12193" t="s">
        <v>547</v>
      </c>
      <c r="J12193" t="s">
        <v>16459</v>
      </c>
    </row>
    <row r="12194" spans="1:10" ht="32" x14ac:dyDescent="0.2">
      <c r="A12194" t="s">
        <v>19982</v>
      </c>
      <c r="B12194" t="s">
        <v>37394</v>
      </c>
      <c r="C12194" t="s">
        <v>37395</v>
      </c>
      <c r="D12194">
        <v>1</v>
      </c>
      <c r="E12194" t="s">
        <v>13</v>
      </c>
      <c r="F12194" t="s">
        <v>13</v>
      </c>
      <c r="G12194" t="s">
        <v>38451</v>
      </c>
      <c r="H12194" s="3" t="s">
        <v>37396</v>
      </c>
      <c r="I12194" t="s">
        <v>1489</v>
      </c>
      <c r="J12194" t="s">
        <v>19984</v>
      </c>
    </row>
    <row r="12195" spans="1:10" ht="16" x14ac:dyDescent="0.2">
      <c r="A12195" t="s">
        <v>37775</v>
      </c>
      <c r="B12195" t="s">
        <v>38456</v>
      </c>
      <c r="C12195" t="s">
        <v>38457</v>
      </c>
      <c r="D12195">
        <v>1</v>
      </c>
      <c r="E12195" t="s">
        <v>13</v>
      </c>
      <c r="F12195" t="s">
        <v>13</v>
      </c>
      <c r="G12195" t="s">
        <v>38451</v>
      </c>
      <c r="H12195" s="3" t="s">
        <v>37778</v>
      </c>
      <c r="I12195" t="s">
        <v>1658</v>
      </c>
      <c r="J12195" t="s">
        <v>37779</v>
      </c>
    </row>
    <row r="12196" spans="1:10" ht="16" x14ac:dyDescent="0.2">
      <c r="A12196" t="s">
        <v>32581</v>
      </c>
      <c r="B12196" t="s">
        <v>38458</v>
      </c>
      <c r="C12196" t="s">
        <v>38459</v>
      </c>
      <c r="D12196">
        <v>1</v>
      </c>
      <c r="E12196" t="s">
        <v>13</v>
      </c>
      <c r="F12196" t="s">
        <v>13</v>
      </c>
      <c r="G12196" t="s">
        <v>38451</v>
      </c>
      <c r="H12196" s="3" t="s">
        <v>38460</v>
      </c>
      <c r="I12196" t="s">
        <v>856</v>
      </c>
      <c r="J12196" t="s">
        <v>32585</v>
      </c>
    </row>
    <row r="12197" spans="1:10" ht="32" x14ac:dyDescent="0.2">
      <c r="A12197" t="s">
        <v>31483</v>
      </c>
      <c r="B12197" t="s">
        <v>38461</v>
      </c>
      <c r="C12197" t="s">
        <v>38462</v>
      </c>
      <c r="D12197">
        <v>2</v>
      </c>
      <c r="E12197" t="s">
        <v>13</v>
      </c>
      <c r="F12197" t="s">
        <v>13</v>
      </c>
      <c r="G12197" t="s">
        <v>38463</v>
      </c>
      <c r="H12197" s="3" t="s">
        <v>31486</v>
      </c>
      <c r="I12197" t="s">
        <v>524</v>
      </c>
      <c r="J12197" t="s">
        <v>31487</v>
      </c>
    </row>
    <row r="12198" spans="1:10" ht="48" x14ac:dyDescent="0.2">
      <c r="A12198" t="s">
        <v>1215</v>
      </c>
      <c r="B12198" t="s">
        <v>38464</v>
      </c>
      <c r="C12198" t="s">
        <v>38465</v>
      </c>
      <c r="D12198">
        <v>1</v>
      </c>
      <c r="E12198" t="s">
        <v>13</v>
      </c>
      <c r="F12198" t="s">
        <v>13</v>
      </c>
      <c r="G12198" t="s">
        <v>38463</v>
      </c>
      <c r="H12198" s="3" t="s">
        <v>38466</v>
      </c>
      <c r="I12198" t="s">
        <v>1658</v>
      </c>
      <c r="J12198" t="s">
        <v>1218</v>
      </c>
    </row>
    <row r="12199" spans="1:10" ht="16" x14ac:dyDescent="0.2">
      <c r="A12199" t="s">
        <v>36393</v>
      </c>
      <c r="B12199" t="s">
        <v>38467</v>
      </c>
      <c r="C12199" t="s">
        <v>38468</v>
      </c>
      <c r="D12199">
        <v>2</v>
      </c>
      <c r="E12199" t="s">
        <v>13</v>
      </c>
      <c r="F12199" t="s">
        <v>13</v>
      </c>
      <c r="G12199" t="s">
        <v>38469</v>
      </c>
      <c r="H12199" s="3" t="s">
        <v>35481</v>
      </c>
      <c r="I12199" t="s">
        <v>315</v>
      </c>
      <c r="J12199" t="s">
        <v>36394</v>
      </c>
    </row>
    <row r="12200" spans="1:10" ht="16" x14ac:dyDescent="0.2">
      <c r="A12200" t="s">
        <v>38470</v>
      </c>
      <c r="B12200" t="s">
        <v>17585</v>
      </c>
      <c r="C12200" t="s">
        <v>17586</v>
      </c>
      <c r="D12200">
        <v>1</v>
      </c>
      <c r="E12200" t="s">
        <v>13</v>
      </c>
      <c r="F12200" t="s">
        <v>13</v>
      </c>
      <c r="G12200" t="s">
        <v>38471</v>
      </c>
      <c r="H12200" s="3" t="s">
        <v>31000</v>
      </c>
      <c r="I12200" t="s">
        <v>62</v>
      </c>
      <c r="J12200" t="s">
        <v>38472</v>
      </c>
    </row>
    <row r="12201" spans="1:10" ht="16" x14ac:dyDescent="0.2">
      <c r="A12201" t="s">
        <v>38473</v>
      </c>
      <c r="B12201" t="s">
        <v>38474</v>
      </c>
      <c r="C12201" t="s">
        <v>38475</v>
      </c>
      <c r="D12201">
        <v>2</v>
      </c>
      <c r="E12201" t="s">
        <v>13</v>
      </c>
      <c r="F12201" t="s">
        <v>13</v>
      </c>
      <c r="G12201" t="s">
        <v>38476</v>
      </c>
      <c r="H12201" s="3" t="s">
        <v>38477</v>
      </c>
      <c r="I12201" t="s">
        <v>62</v>
      </c>
      <c r="J12201" t="s">
        <v>38478</v>
      </c>
    </row>
    <row r="12202" spans="1:10" ht="16" x14ac:dyDescent="0.2">
      <c r="A12202" t="s">
        <v>22700</v>
      </c>
      <c r="B12202" t="s">
        <v>38479</v>
      </c>
      <c r="C12202" t="s">
        <v>22710</v>
      </c>
      <c r="D12202">
        <v>9</v>
      </c>
      <c r="E12202" t="s">
        <v>13</v>
      </c>
      <c r="F12202" t="s">
        <v>13</v>
      </c>
      <c r="G12202" t="s">
        <v>38480</v>
      </c>
      <c r="H12202" s="3" t="s">
        <v>31424</v>
      </c>
      <c r="I12202" t="s">
        <v>62</v>
      </c>
      <c r="J12202" t="s">
        <v>22705</v>
      </c>
    </row>
    <row r="12203" spans="1:10" ht="16" x14ac:dyDescent="0.2">
      <c r="A12203" t="s">
        <v>12452</v>
      </c>
      <c r="B12203" t="s">
        <v>32756</v>
      </c>
      <c r="C12203" t="s">
        <v>13841</v>
      </c>
      <c r="D12203">
        <v>2</v>
      </c>
      <c r="E12203" t="s">
        <v>13</v>
      </c>
      <c r="F12203" t="s">
        <v>13</v>
      </c>
      <c r="G12203" t="s">
        <v>38481</v>
      </c>
      <c r="H12203" s="3" t="s">
        <v>30972</v>
      </c>
      <c r="I12203" t="s">
        <v>62</v>
      </c>
      <c r="J12203" t="s">
        <v>12456</v>
      </c>
    </row>
    <row r="12204" spans="1:10" ht="32" x14ac:dyDescent="0.2">
      <c r="A12204" t="s">
        <v>12688</v>
      </c>
      <c r="B12204" t="s">
        <v>38482</v>
      </c>
      <c r="C12204" t="s">
        <v>38483</v>
      </c>
      <c r="D12204">
        <v>2</v>
      </c>
      <c r="E12204" t="s">
        <v>13</v>
      </c>
      <c r="F12204" t="s">
        <v>13</v>
      </c>
      <c r="G12204" t="s">
        <v>38484</v>
      </c>
      <c r="H12204" s="3" t="s">
        <v>38485</v>
      </c>
      <c r="I12204" t="s">
        <v>856</v>
      </c>
      <c r="J12204" t="s">
        <v>12689</v>
      </c>
    </row>
    <row r="12205" spans="1:10" ht="16" x14ac:dyDescent="0.2">
      <c r="A12205" t="s">
        <v>38486</v>
      </c>
      <c r="B12205" t="s">
        <v>31334</v>
      </c>
      <c r="C12205" t="s">
        <v>31335</v>
      </c>
      <c r="D12205">
        <v>1</v>
      </c>
      <c r="E12205" t="s">
        <v>13</v>
      </c>
      <c r="F12205" t="s">
        <v>13</v>
      </c>
      <c r="G12205" t="s">
        <v>38487</v>
      </c>
      <c r="H12205" s="3" t="s">
        <v>31000</v>
      </c>
      <c r="I12205" t="s">
        <v>62</v>
      </c>
      <c r="J12205" t="s">
        <v>38488</v>
      </c>
    </row>
    <row r="12206" spans="1:10" ht="32" x14ac:dyDescent="0.2">
      <c r="A12206" t="s">
        <v>31483</v>
      </c>
      <c r="B12206" t="s">
        <v>38489</v>
      </c>
      <c r="C12206" t="s">
        <v>38490</v>
      </c>
      <c r="D12206">
        <v>5</v>
      </c>
      <c r="E12206" t="s">
        <v>13</v>
      </c>
      <c r="F12206" t="s">
        <v>13</v>
      </c>
      <c r="G12206" t="s">
        <v>38491</v>
      </c>
      <c r="H12206" s="3" t="s">
        <v>31486</v>
      </c>
      <c r="I12206" t="s">
        <v>524</v>
      </c>
      <c r="J12206" t="s">
        <v>31487</v>
      </c>
    </row>
    <row r="12207" spans="1:10" ht="16" x14ac:dyDescent="0.2">
      <c r="A12207" t="s">
        <v>38492</v>
      </c>
      <c r="B12207" t="s">
        <v>38493</v>
      </c>
      <c r="C12207" t="s">
        <v>38494</v>
      </c>
      <c r="D12207">
        <v>2</v>
      </c>
      <c r="E12207" t="s">
        <v>13</v>
      </c>
      <c r="F12207" t="s">
        <v>13</v>
      </c>
      <c r="G12207" t="s">
        <v>38495</v>
      </c>
      <c r="H12207" s="3" t="s">
        <v>38496</v>
      </c>
      <c r="I12207" t="s">
        <v>62</v>
      </c>
      <c r="J12207" t="s">
        <v>38497</v>
      </c>
    </row>
    <row r="12208" spans="1:10" ht="16" x14ac:dyDescent="0.2">
      <c r="A12208" t="s">
        <v>35631</v>
      </c>
      <c r="B12208" t="s">
        <v>38498</v>
      </c>
      <c r="C12208" t="s">
        <v>38499</v>
      </c>
      <c r="D12208">
        <v>2</v>
      </c>
      <c r="E12208" t="s">
        <v>13</v>
      </c>
      <c r="F12208" t="s">
        <v>13</v>
      </c>
      <c r="G12208" t="s">
        <v>38495</v>
      </c>
      <c r="H12208" s="3" t="s">
        <v>35634</v>
      </c>
      <c r="I12208" t="s">
        <v>62</v>
      </c>
      <c r="J12208" t="s">
        <v>35635</v>
      </c>
    </row>
    <row r="12209" spans="1:10" ht="16" x14ac:dyDescent="0.2">
      <c r="A12209" t="s">
        <v>33490</v>
      </c>
      <c r="B12209" t="s">
        <v>38500</v>
      </c>
      <c r="C12209" t="s">
        <v>38501</v>
      </c>
      <c r="D12209">
        <v>4</v>
      </c>
      <c r="E12209" t="s">
        <v>13</v>
      </c>
      <c r="F12209" t="s">
        <v>13</v>
      </c>
      <c r="G12209" t="s">
        <v>38495</v>
      </c>
      <c r="H12209" s="3" t="s">
        <v>33493</v>
      </c>
      <c r="I12209" t="s">
        <v>810</v>
      </c>
      <c r="J12209" t="s">
        <v>33494</v>
      </c>
    </row>
    <row r="12210" spans="1:10" ht="16" x14ac:dyDescent="0.2">
      <c r="A12210" t="s">
        <v>38502</v>
      </c>
      <c r="B12210" t="s">
        <v>38147</v>
      </c>
      <c r="C12210" t="s">
        <v>38148</v>
      </c>
      <c r="D12210">
        <v>1</v>
      </c>
      <c r="E12210" t="s">
        <v>13</v>
      </c>
      <c r="F12210" t="s">
        <v>13</v>
      </c>
      <c r="G12210" t="s">
        <v>38495</v>
      </c>
      <c r="H12210" s="3" t="s">
        <v>37537</v>
      </c>
      <c r="I12210" t="s">
        <v>62</v>
      </c>
      <c r="J12210" t="s">
        <v>38503</v>
      </c>
    </row>
    <row r="12211" spans="1:10" ht="16" x14ac:dyDescent="0.2">
      <c r="A12211" t="s">
        <v>38504</v>
      </c>
      <c r="B12211" t="s">
        <v>38505</v>
      </c>
      <c r="C12211" t="s">
        <v>38506</v>
      </c>
      <c r="D12211">
        <v>1</v>
      </c>
      <c r="E12211" t="s">
        <v>13</v>
      </c>
      <c r="F12211" t="s">
        <v>13</v>
      </c>
      <c r="G12211" t="s">
        <v>38507</v>
      </c>
      <c r="H12211" s="3" t="s">
        <v>31000</v>
      </c>
      <c r="I12211" t="s">
        <v>62</v>
      </c>
      <c r="J12211" t="s">
        <v>38508</v>
      </c>
    </row>
    <row r="12212" spans="1:10" ht="16" x14ac:dyDescent="0.2">
      <c r="A12212" t="s">
        <v>36539</v>
      </c>
      <c r="B12212" t="s">
        <v>9124</v>
      </c>
      <c r="C12212" t="s">
        <v>38509</v>
      </c>
      <c r="D12212">
        <v>5</v>
      </c>
      <c r="E12212" t="s">
        <v>13</v>
      </c>
      <c r="F12212" t="s">
        <v>13</v>
      </c>
      <c r="G12212" t="s">
        <v>38510</v>
      </c>
      <c r="H12212" s="3" t="s">
        <v>33275</v>
      </c>
      <c r="I12212" t="s">
        <v>547</v>
      </c>
      <c r="J12212" t="s">
        <v>36541</v>
      </c>
    </row>
    <row r="12213" spans="1:10" ht="16" x14ac:dyDescent="0.2">
      <c r="A12213" t="s">
        <v>37726</v>
      </c>
      <c r="B12213" t="s">
        <v>38511</v>
      </c>
      <c r="C12213" t="s">
        <v>38512</v>
      </c>
      <c r="D12213">
        <v>1</v>
      </c>
      <c r="E12213" t="s">
        <v>13</v>
      </c>
      <c r="F12213" t="s">
        <v>13</v>
      </c>
      <c r="G12213" t="s">
        <v>38513</v>
      </c>
      <c r="H12213" s="3" t="s">
        <v>37729</v>
      </c>
      <c r="I12213" t="s">
        <v>69</v>
      </c>
      <c r="J12213" t="s">
        <v>37730</v>
      </c>
    </row>
    <row r="12214" spans="1:10" ht="16" x14ac:dyDescent="0.2">
      <c r="A12214" t="s">
        <v>25819</v>
      </c>
      <c r="B12214" t="s">
        <v>38514</v>
      </c>
      <c r="C12214" t="s">
        <v>38515</v>
      </c>
      <c r="D12214">
        <v>1</v>
      </c>
      <c r="E12214" t="s">
        <v>13</v>
      </c>
      <c r="F12214" t="s">
        <v>13</v>
      </c>
      <c r="G12214" t="s">
        <v>38516</v>
      </c>
      <c r="H12214" s="3" t="s">
        <v>25828</v>
      </c>
      <c r="I12214" t="s">
        <v>90</v>
      </c>
      <c r="J12214" t="s">
        <v>25824</v>
      </c>
    </row>
    <row r="12215" spans="1:10" ht="16" x14ac:dyDescent="0.2">
      <c r="A12215" t="s">
        <v>35836</v>
      </c>
      <c r="B12215" t="s">
        <v>38517</v>
      </c>
      <c r="C12215" t="s">
        <v>38518</v>
      </c>
      <c r="D12215">
        <v>1</v>
      </c>
      <c r="E12215" t="s">
        <v>13</v>
      </c>
      <c r="F12215" t="s">
        <v>13</v>
      </c>
      <c r="G12215" t="s">
        <v>38519</v>
      </c>
      <c r="H12215" s="3" t="s">
        <v>35909</v>
      </c>
      <c r="I12215" t="s">
        <v>62</v>
      </c>
      <c r="J12215" t="s">
        <v>35840</v>
      </c>
    </row>
    <row r="12216" spans="1:10" ht="16" x14ac:dyDescent="0.2">
      <c r="A12216" t="s">
        <v>15110</v>
      </c>
      <c r="B12216" t="s">
        <v>38520</v>
      </c>
      <c r="C12216" t="s">
        <v>38521</v>
      </c>
      <c r="D12216">
        <v>4</v>
      </c>
      <c r="E12216" t="s">
        <v>13</v>
      </c>
      <c r="F12216" t="s">
        <v>13</v>
      </c>
      <c r="G12216" t="s">
        <v>38522</v>
      </c>
      <c r="H12216" s="3" t="s">
        <v>38523</v>
      </c>
      <c r="I12216" t="s">
        <v>62</v>
      </c>
      <c r="J12216" t="s">
        <v>15115</v>
      </c>
    </row>
    <row r="12217" spans="1:10" ht="16" x14ac:dyDescent="0.2">
      <c r="A12217" t="s">
        <v>27794</v>
      </c>
      <c r="B12217" t="s">
        <v>38524</v>
      </c>
      <c r="C12217" t="s">
        <v>38525</v>
      </c>
      <c r="D12217">
        <v>4</v>
      </c>
      <c r="E12217" t="s">
        <v>13</v>
      </c>
      <c r="F12217" t="s">
        <v>13066</v>
      </c>
      <c r="G12217" t="s">
        <v>38526</v>
      </c>
      <c r="H12217" s="3" t="s">
        <v>38527</v>
      </c>
      <c r="I12217" t="s">
        <v>69</v>
      </c>
      <c r="J12217" t="s">
        <v>27799</v>
      </c>
    </row>
    <row r="12218" spans="1:10" ht="16" x14ac:dyDescent="0.2">
      <c r="A12218" t="s">
        <v>12195</v>
      </c>
      <c r="B12218" t="s">
        <v>38528</v>
      </c>
      <c r="C12218" t="s">
        <v>38529</v>
      </c>
      <c r="D12218">
        <v>2</v>
      </c>
      <c r="E12218" t="s">
        <v>13</v>
      </c>
      <c r="F12218" t="s">
        <v>13066</v>
      </c>
      <c r="G12218" t="s">
        <v>38530</v>
      </c>
      <c r="H12218" s="3" t="s">
        <v>38531</v>
      </c>
      <c r="I12218" t="s">
        <v>69</v>
      </c>
      <c r="J12218" t="s">
        <v>12200</v>
      </c>
    </row>
    <row r="12219" spans="1:10" ht="16" x14ac:dyDescent="0.2">
      <c r="A12219" t="s">
        <v>38532</v>
      </c>
      <c r="B12219" t="s">
        <v>30804</v>
      </c>
      <c r="C12219" t="s">
        <v>30805</v>
      </c>
      <c r="D12219">
        <v>3</v>
      </c>
      <c r="E12219" t="s">
        <v>13</v>
      </c>
      <c r="F12219" t="s">
        <v>13</v>
      </c>
      <c r="G12219" t="s">
        <v>38533</v>
      </c>
      <c r="H12219" s="3" t="s">
        <v>38534</v>
      </c>
      <c r="I12219" t="s">
        <v>62</v>
      </c>
      <c r="J12219" t="s">
        <v>38535</v>
      </c>
    </row>
    <row r="12220" spans="1:10" ht="16" x14ac:dyDescent="0.2">
      <c r="A12220" t="s">
        <v>27221</v>
      </c>
      <c r="B12220" t="s">
        <v>38536</v>
      </c>
      <c r="C12220" t="s">
        <v>38537</v>
      </c>
      <c r="D12220">
        <v>4</v>
      </c>
      <c r="E12220" t="s">
        <v>13</v>
      </c>
      <c r="F12220" t="s">
        <v>13</v>
      </c>
      <c r="G12220" t="s">
        <v>38538</v>
      </c>
      <c r="H12220" s="3" t="s">
        <v>38539</v>
      </c>
      <c r="I12220" t="s">
        <v>62</v>
      </c>
      <c r="J12220" t="s">
        <v>27226</v>
      </c>
    </row>
    <row r="12221" spans="1:10" ht="16" x14ac:dyDescent="0.2">
      <c r="A12221" t="s">
        <v>38540</v>
      </c>
      <c r="B12221" t="s">
        <v>38541</v>
      </c>
      <c r="C12221" t="s">
        <v>38542</v>
      </c>
      <c r="D12221">
        <v>1</v>
      </c>
      <c r="E12221" t="s">
        <v>13</v>
      </c>
      <c r="F12221" t="s">
        <v>13</v>
      </c>
      <c r="G12221" t="s">
        <v>38538</v>
      </c>
      <c r="H12221" s="3" t="s">
        <v>38539</v>
      </c>
      <c r="I12221" t="s">
        <v>62</v>
      </c>
      <c r="J12221" t="s">
        <v>38543</v>
      </c>
    </row>
    <row r="12222" spans="1:10" ht="32" x14ac:dyDescent="0.2">
      <c r="A12222" t="s">
        <v>38544</v>
      </c>
      <c r="B12222" t="s">
        <v>38545</v>
      </c>
      <c r="C12222" t="s">
        <v>38546</v>
      </c>
      <c r="D12222">
        <v>3</v>
      </c>
      <c r="E12222" t="s">
        <v>13</v>
      </c>
      <c r="F12222" t="s">
        <v>13</v>
      </c>
      <c r="G12222" t="s">
        <v>38538</v>
      </c>
      <c r="H12222" s="3" t="s">
        <v>38547</v>
      </c>
      <c r="I12222" t="s">
        <v>62</v>
      </c>
      <c r="J12222" t="s">
        <v>38548</v>
      </c>
    </row>
    <row r="12223" spans="1:10" ht="16" x14ac:dyDescent="0.2">
      <c r="A12223" t="s">
        <v>38549</v>
      </c>
      <c r="B12223" t="s">
        <v>38550</v>
      </c>
      <c r="C12223" t="s">
        <v>38551</v>
      </c>
      <c r="D12223">
        <v>2</v>
      </c>
      <c r="E12223" t="s">
        <v>13</v>
      </c>
      <c r="F12223" t="s">
        <v>13</v>
      </c>
      <c r="G12223" t="s">
        <v>38538</v>
      </c>
      <c r="H12223" s="3" t="s">
        <v>38552</v>
      </c>
      <c r="I12223" t="s">
        <v>62</v>
      </c>
      <c r="J12223" t="s">
        <v>38553</v>
      </c>
    </row>
    <row r="12224" spans="1:10" ht="16" x14ac:dyDescent="0.2">
      <c r="A12224" t="s">
        <v>38554</v>
      </c>
      <c r="B12224" t="s">
        <v>38555</v>
      </c>
      <c r="C12224" t="s">
        <v>38556</v>
      </c>
      <c r="D12224">
        <v>3</v>
      </c>
      <c r="E12224" t="s">
        <v>13</v>
      </c>
      <c r="F12224" t="s">
        <v>13</v>
      </c>
      <c r="G12224" t="s">
        <v>38538</v>
      </c>
      <c r="H12224" s="3" t="s">
        <v>38539</v>
      </c>
      <c r="I12224" t="s">
        <v>62</v>
      </c>
      <c r="J12224" t="s">
        <v>38557</v>
      </c>
    </row>
    <row r="12225" spans="1:10" ht="48" x14ac:dyDescent="0.2">
      <c r="A12225" t="s">
        <v>38549</v>
      </c>
      <c r="B12225" t="s">
        <v>38545</v>
      </c>
      <c r="C12225" t="s">
        <v>38546</v>
      </c>
      <c r="D12225">
        <v>3</v>
      </c>
      <c r="E12225" t="s">
        <v>13</v>
      </c>
      <c r="F12225" t="s">
        <v>13</v>
      </c>
      <c r="G12225" t="s">
        <v>38538</v>
      </c>
      <c r="H12225" s="3" t="s">
        <v>38558</v>
      </c>
      <c r="I12225" t="s">
        <v>62</v>
      </c>
      <c r="J12225" t="s">
        <v>38553</v>
      </c>
    </row>
    <row r="12226" spans="1:10" ht="16" x14ac:dyDescent="0.2">
      <c r="A12226" t="s">
        <v>37274</v>
      </c>
      <c r="B12226" t="s">
        <v>38541</v>
      </c>
      <c r="C12226" t="s">
        <v>38542</v>
      </c>
      <c r="D12226">
        <v>1</v>
      </c>
      <c r="E12226" t="s">
        <v>13</v>
      </c>
      <c r="F12226" t="s">
        <v>13</v>
      </c>
      <c r="G12226" t="s">
        <v>38538</v>
      </c>
      <c r="H12226" s="3" t="s">
        <v>38552</v>
      </c>
      <c r="I12226" t="s">
        <v>62</v>
      </c>
      <c r="J12226" t="s">
        <v>37278</v>
      </c>
    </row>
    <row r="12227" spans="1:10" ht="16" x14ac:dyDescent="0.2">
      <c r="A12227" t="s">
        <v>38554</v>
      </c>
      <c r="B12227" t="s">
        <v>38559</v>
      </c>
      <c r="C12227" t="s">
        <v>38560</v>
      </c>
      <c r="D12227">
        <v>1</v>
      </c>
      <c r="E12227" t="s">
        <v>13</v>
      </c>
      <c r="F12227" t="s">
        <v>13</v>
      </c>
      <c r="G12227" t="s">
        <v>38538</v>
      </c>
      <c r="H12227" s="3" t="s">
        <v>38539</v>
      </c>
      <c r="I12227" t="s">
        <v>62</v>
      </c>
      <c r="J12227" t="s">
        <v>38557</v>
      </c>
    </row>
    <row r="12228" spans="1:10" ht="16" x14ac:dyDescent="0.2">
      <c r="A12228" t="s">
        <v>38561</v>
      </c>
      <c r="B12228" t="s">
        <v>38541</v>
      </c>
      <c r="C12228" t="s">
        <v>38542</v>
      </c>
      <c r="D12228">
        <v>1</v>
      </c>
      <c r="E12228" t="s">
        <v>13</v>
      </c>
      <c r="F12228" t="s">
        <v>13</v>
      </c>
      <c r="G12228" t="s">
        <v>38538</v>
      </c>
      <c r="H12228" s="3" t="s">
        <v>38539</v>
      </c>
      <c r="I12228" t="s">
        <v>62</v>
      </c>
      <c r="J12228" t="s">
        <v>38562</v>
      </c>
    </row>
    <row r="12229" spans="1:10" ht="16" x14ac:dyDescent="0.2">
      <c r="A12229" t="s">
        <v>38544</v>
      </c>
      <c r="B12229" t="s">
        <v>38541</v>
      </c>
      <c r="C12229" t="s">
        <v>38542</v>
      </c>
      <c r="D12229">
        <v>1</v>
      </c>
      <c r="E12229" t="s">
        <v>13</v>
      </c>
      <c r="F12229" t="s">
        <v>13</v>
      </c>
      <c r="G12229" t="s">
        <v>38538</v>
      </c>
      <c r="H12229" s="3" t="s">
        <v>38563</v>
      </c>
      <c r="I12229" t="s">
        <v>62</v>
      </c>
      <c r="J12229" t="s">
        <v>38548</v>
      </c>
    </row>
    <row r="12230" spans="1:10" ht="32" x14ac:dyDescent="0.2">
      <c r="A12230" t="s">
        <v>38549</v>
      </c>
      <c r="B12230" t="s">
        <v>38541</v>
      </c>
      <c r="C12230" t="s">
        <v>38542</v>
      </c>
      <c r="D12230">
        <v>1</v>
      </c>
      <c r="E12230" t="s">
        <v>13</v>
      </c>
      <c r="F12230" t="s">
        <v>13</v>
      </c>
      <c r="G12230" t="s">
        <v>38538</v>
      </c>
      <c r="H12230" s="3" t="s">
        <v>38564</v>
      </c>
      <c r="I12230" t="s">
        <v>62</v>
      </c>
      <c r="J12230" t="s">
        <v>38553</v>
      </c>
    </row>
    <row r="12231" spans="1:10" ht="16" x14ac:dyDescent="0.2">
      <c r="A12231" t="s">
        <v>34629</v>
      </c>
      <c r="B12231" t="s">
        <v>38565</v>
      </c>
      <c r="C12231" t="s">
        <v>38566</v>
      </c>
      <c r="D12231">
        <v>4</v>
      </c>
      <c r="E12231" t="s">
        <v>13</v>
      </c>
      <c r="F12231" t="s">
        <v>13</v>
      </c>
      <c r="G12231" t="s">
        <v>38538</v>
      </c>
      <c r="H12231" s="3" t="s">
        <v>38539</v>
      </c>
      <c r="I12231" t="s">
        <v>62</v>
      </c>
      <c r="J12231" t="s">
        <v>34632</v>
      </c>
    </row>
    <row r="12232" spans="1:10" ht="16" x14ac:dyDescent="0.2">
      <c r="A12232" t="s">
        <v>38567</v>
      </c>
      <c r="B12232" t="s">
        <v>26512</v>
      </c>
      <c r="C12232" t="s">
        <v>38568</v>
      </c>
      <c r="D12232">
        <v>2</v>
      </c>
      <c r="E12232" t="s">
        <v>13</v>
      </c>
      <c r="F12232" t="s">
        <v>13</v>
      </c>
      <c r="G12232" t="s">
        <v>38538</v>
      </c>
      <c r="H12232" s="3" t="s">
        <v>38552</v>
      </c>
      <c r="I12232" t="s">
        <v>62</v>
      </c>
      <c r="J12232" t="s">
        <v>38569</v>
      </c>
    </row>
    <row r="12233" spans="1:10" ht="16" x14ac:dyDescent="0.2">
      <c r="A12233" t="s">
        <v>38570</v>
      </c>
      <c r="B12233" t="s">
        <v>38571</v>
      </c>
      <c r="C12233" t="s">
        <v>38572</v>
      </c>
      <c r="D12233">
        <v>1</v>
      </c>
      <c r="E12233" t="s">
        <v>13</v>
      </c>
      <c r="F12233" t="s">
        <v>13</v>
      </c>
      <c r="G12233" t="s">
        <v>38538</v>
      </c>
      <c r="H12233" s="3" t="s">
        <v>38573</v>
      </c>
      <c r="I12233" t="s">
        <v>62</v>
      </c>
      <c r="J12233" t="s">
        <v>38574</v>
      </c>
    </row>
    <row r="12234" spans="1:10" ht="16" x14ac:dyDescent="0.2">
      <c r="A12234" t="s">
        <v>38575</v>
      </c>
      <c r="B12234" t="s">
        <v>38576</v>
      </c>
      <c r="C12234" t="s">
        <v>38577</v>
      </c>
      <c r="D12234">
        <v>1</v>
      </c>
      <c r="E12234" t="s">
        <v>13</v>
      </c>
      <c r="F12234" t="s">
        <v>13</v>
      </c>
      <c r="G12234" t="s">
        <v>38538</v>
      </c>
      <c r="H12234" s="3" t="s">
        <v>38578</v>
      </c>
      <c r="I12234" t="s">
        <v>62</v>
      </c>
      <c r="J12234" t="s">
        <v>38579</v>
      </c>
    </row>
    <row r="12235" spans="1:10" ht="16" x14ac:dyDescent="0.2">
      <c r="A12235" t="s">
        <v>38561</v>
      </c>
      <c r="B12235" t="s">
        <v>38580</v>
      </c>
      <c r="C12235" t="s">
        <v>38581</v>
      </c>
      <c r="D12235">
        <v>2</v>
      </c>
      <c r="E12235" t="s">
        <v>13</v>
      </c>
      <c r="F12235" t="s">
        <v>13</v>
      </c>
      <c r="G12235" t="s">
        <v>38538</v>
      </c>
      <c r="H12235" s="3" t="s">
        <v>38539</v>
      </c>
      <c r="I12235" t="s">
        <v>62</v>
      </c>
      <c r="J12235" t="s">
        <v>38562</v>
      </c>
    </row>
    <row r="12236" spans="1:10" ht="16" x14ac:dyDescent="0.2">
      <c r="A12236" t="s">
        <v>38582</v>
      </c>
      <c r="B12236" t="s">
        <v>38541</v>
      </c>
      <c r="C12236" t="s">
        <v>38542</v>
      </c>
      <c r="D12236">
        <v>1</v>
      </c>
      <c r="E12236" t="s">
        <v>13</v>
      </c>
      <c r="F12236" t="s">
        <v>13</v>
      </c>
      <c r="G12236" t="s">
        <v>38538</v>
      </c>
      <c r="H12236" s="3" t="s">
        <v>38563</v>
      </c>
      <c r="I12236" t="s">
        <v>62</v>
      </c>
      <c r="J12236" t="s">
        <v>38583</v>
      </c>
    </row>
    <row r="12237" spans="1:10" ht="16" x14ac:dyDescent="0.2">
      <c r="A12237" t="s">
        <v>38544</v>
      </c>
      <c r="B12237" t="s">
        <v>38550</v>
      </c>
      <c r="C12237" t="s">
        <v>38551</v>
      </c>
      <c r="D12237">
        <v>2</v>
      </c>
      <c r="E12237" t="s">
        <v>13</v>
      </c>
      <c r="F12237" t="s">
        <v>13</v>
      </c>
      <c r="G12237" t="s">
        <v>38538</v>
      </c>
      <c r="H12237" s="3" t="s">
        <v>38552</v>
      </c>
      <c r="I12237" t="s">
        <v>62</v>
      </c>
      <c r="J12237" t="s">
        <v>38548</v>
      </c>
    </row>
    <row r="12238" spans="1:10" ht="16" x14ac:dyDescent="0.2">
      <c r="A12238" t="s">
        <v>38554</v>
      </c>
      <c r="B12238" t="s">
        <v>38584</v>
      </c>
      <c r="C12238" t="s">
        <v>38585</v>
      </c>
      <c r="D12238">
        <v>2</v>
      </c>
      <c r="E12238" t="s">
        <v>13</v>
      </c>
      <c r="F12238" t="s">
        <v>13</v>
      </c>
      <c r="G12238" t="s">
        <v>38538</v>
      </c>
      <c r="H12238" s="3" t="s">
        <v>38539</v>
      </c>
      <c r="I12238" t="s">
        <v>62</v>
      </c>
      <c r="J12238" t="s">
        <v>38557</v>
      </c>
    </row>
    <row r="12239" spans="1:10" ht="16" x14ac:dyDescent="0.2">
      <c r="A12239" t="s">
        <v>34629</v>
      </c>
      <c r="B12239" t="s">
        <v>38541</v>
      </c>
      <c r="C12239" t="s">
        <v>38542</v>
      </c>
      <c r="D12239">
        <v>1</v>
      </c>
      <c r="E12239" t="s">
        <v>13</v>
      </c>
      <c r="F12239" t="s">
        <v>13</v>
      </c>
      <c r="G12239" t="s">
        <v>38538</v>
      </c>
      <c r="H12239" s="3" t="s">
        <v>38539</v>
      </c>
      <c r="I12239" t="s">
        <v>62</v>
      </c>
      <c r="J12239" t="s">
        <v>34632</v>
      </c>
    </row>
    <row r="12240" spans="1:10" ht="16" x14ac:dyDescent="0.2">
      <c r="A12240" t="s">
        <v>38586</v>
      </c>
      <c r="B12240" t="s">
        <v>38550</v>
      </c>
      <c r="C12240" t="s">
        <v>38551</v>
      </c>
      <c r="D12240">
        <v>2</v>
      </c>
      <c r="E12240" t="s">
        <v>13</v>
      </c>
      <c r="F12240" t="s">
        <v>13</v>
      </c>
      <c r="G12240" t="s">
        <v>38538</v>
      </c>
      <c r="H12240" s="3" t="s">
        <v>38552</v>
      </c>
      <c r="I12240" t="s">
        <v>62</v>
      </c>
      <c r="J12240" t="s">
        <v>38587</v>
      </c>
    </row>
    <row r="12241" spans="1:10" ht="16" x14ac:dyDescent="0.2">
      <c r="A12241" t="s">
        <v>37274</v>
      </c>
      <c r="B12241" t="s">
        <v>38550</v>
      </c>
      <c r="C12241" t="s">
        <v>38551</v>
      </c>
      <c r="D12241">
        <v>3</v>
      </c>
      <c r="E12241" t="s">
        <v>13</v>
      </c>
      <c r="F12241" t="s">
        <v>13</v>
      </c>
      <c r="G12241" t="s">
        <v>38538</v>
      </c>
      <c r="H12241" s="3" t="s">
        <v>38552</v>
      </c>
      <c r="I12241" t="s">
        <v>62</v>
      </c>
      <c r="J12241" t="s">
        <v>37278</v>
      </c>
    </row>
    <row r="12242" spans="1:10" ht="16" x14ac:dyDescent="0.2">
      <c r="A12242" t="s">
        <v>17075</v>
      </c>
      <c r="B12242" t="s">
        <v>38588</v>
      </c>
      <c r="C12242" t="s">
        <v>38589</v>
      </c>
      <c r="D12242">
        <v>1</v>
      </c>
      <c r="E12242" t="s">
        <v>13</v>
      </c>
      <c r="F12242" t="s">
        <v>13</v>
      </c>
      <c r="G12242" t="s">
        <v>38538</v>
      </c>
      <c r="H12242" s="3" t="s">
        <v>38590</v>
      </c>
      <c r="I12242" t="s">
        <v>62</v>
      </c>
      <c r="J12242" t="s">
        <v>17078</v>
      </c>
    </row>
    <row r="12243" spans="1:10" ht="16" x14ac:dyDescent="0.2">
      <c r="A12243" t="s">
        <v>31172</v>
      </c>
      <c r="B12243" t="s">
        <v>38591</v>
      </c>
      <c r="C12243" t="s">
        <v>38592</v>
      </c>
      <c r="D12243">
        <v>2</v>
      </c>
      <c r="E12243" t="s">
        <v>13</v>
      </c>
      <c r="F12243" t="s">
        <v>13</v>
      </c>
      <c r="G12243" t="s">
        <v>38593</v>
      </c>
      <c r="H12243" s="3" t="s">
        <v>38594</v>
      </c>
      <c r="I12243" t="s">
        <v>69</v>
      </c>
      <c r="J12243" t="s">
        <v>31176</v>
      </c>
    </row>
    <row r="12244" spans="1:10" ht="16" x14ac:dyDescent="0.2">
      <c r="A12244" t="s">
        <v>38595</v>
      </c>
      <c r="B12244" t="s">
        <v>7205</v>
      </c>
      <c r="C12244" t="s">
        <v>38596</v>
      </c>
      <c r="D12244">
        <v>4</v>
      </c>
      <c r="E12244" t="s">
        <v>13</v>
      </c>
      <c r="F12244" t="s">
        <v>13</v>
      </c>
      <c r="G12244" t="s">
        <v>38597</v>
      </c>
      <c r="H12244" s="3" t="s">
        <v>38598</v>
      </c>
      <c r="I12244" t="s">
        <v>547</v>
      </c>
      <c r="J12244" t="s">
        <v>38599</v>
      </c>
    </row>
    <row r="12245" spans="1:10" ht="16" x14ac:dyDescent="0.2">
      <c r="A12245" t="s">
        <v>38600</v>
      </c>
      <c r="B12245" t="s">
        <v>38601</v>
      </c>
      <c r="C12245" t="s">
        <v>38602</v>
      </c>
      <c r="D12245">
        <v>1</v>
      </c>
      <c r="E12245" t="s">
        <v>13</v>
      </c>
      <c r="F12245" t="s">
        <v>13</v>
      </c>
      <c r="G12245" t="s">
        <v>38603</v>
      </c>
      <c r="H12245" s="3" t="s">
        <v>38604</v>
      </c>
      <c r="I12245" t="s">
        <v>62</v>
      </c>
      <c r="J12245" t="s">
        <v>38605</v>
      </c>
    </row>
    <row r="12246" spans="1:10" ht="16" x14ac:dyDescent="0.2">
      <c r="A12246" t="s">
        <v>38606</v>
      </c>
      <c r="B12246" t="s">
        <v>38607</v>
      </c>
      <c r="C12246" t="s">
        <v>38608</v>
      </c>
      <c r="D12246">
        <v>1</v>
      </c>
      <c r="E12246" t="s">
        <v>13</v>
      </c>
      <c r="F12246" t="s">
        <v>13</v>
      </c>
      <c r="G12246" t="s">
        <v>38609</v>
      </c>
      <c r="H12246" s="3" t="s">
        <v>38610</v>
      </c>
      <c r="I12246" t="s">
        <v>62</v>
      </c>
      <c r="J12246" t="s">
        <v>38611</v>
      </c>
    </row>
    <row r="12247" spans="1:10" ht="16" x14ac:dyDescent="0.2">
      <c r="A12247" t="s">
        <v>38612</v>
      </c>
      <c r="B12247" t="s">
        <v>38613</v>
      </c>
      <c r="C12247" t="s">
        <v>38614</v>
      </c>
      <c r="D12247">
        <v>2</v>
      </c>
      <c r="E12247" t="s">
        <v>13</v>
      </c>
      <c r="F12247" t="s">
        <v>13</v>
      </c>
      <c r="G12247" t="s">
        <v>38615</v>
      </c>
      <c r="H12247" s="3" t="s">
        <v>38616</v>
      </c>
      <c r="I12247" t="s">
        <v>69</v>
      </c>
      <c r="J12247" t="s">
        <v>38617</v>
      </c>
    </row>
    <row r="12248" spans="1:10" ht="16" x14ac:dyDescent="0.2">
      <c r="A12248" t="s">
        <v>38612</v>
      </c>
      <c r="B12248" t="s">
        <v>38618</v>
      </c>
      <c r="C12248" t="s">
        <v>38619</v>
      </c>
      <c r="D12248">
        <v>1</v>
      </c>
      <c r="E12248" t="s">
        <v>13</v>
      </c>
      <c r="F12248" t="s">
        <v>13</v>
      </c>
      <c r="G12248" t="s">
        <v>38615</v>
      </c>
      <c r="H12248" s="3" t="s">
        <v>38616</v>
      </c>
      <c r="I12248" t="s">
        <v>69</v>
      </c>
      <c r="J12248" t="s">
        <v>38617</v>
      </c>
    </row>
    <row r="12249" spans="1:10" ht="16" x14ac:dyDescent="0.2">
      <c r="A12249" t="s">
        <v>19406</v>
      </c>
      <c r="B12249" t="s">
        <v>38620</v>
      </c>
      <c r="C12249" t="s">
        <v>38621</v>
      </c>
      <c r="D12249">
        <v>4</v>
      </c>
      <c r="E12249" t="s">
        <v>13</v>
      </c>
      <c r="F12249" t="s">
        <v>13</v>
      </c>
      <c r="G12249" t="s">
        <v>38622</v>
      </c>
      <c r="H12249" s="3" t="s">
        <v>38623</v>
      </c>
      <c r="I12249" t="s">
        <v>995</v>
      </c>
      <c r="J12249" t="s">
        <v>19410</v>
      </c>
    </row>
    <row r="12250" spans="1:10" ht="16" x14ac:dyDescent="0.2">
      <c r="A12250" t="s">
        <v>19406</v>
      </c>
      <c r="B12250" t="s">
        <v>38624</v>
      </c>
      <c r="C12250" t="s">
        <v>38625</v>
      </c>
      <c r="D12250">
        <v>1</v>
      </c>
      <c r="E12250" t="s">
        <v>13</v>
      </c>
      <c r="F12250" t="s">
        <v>13</v>
      </c>
      <c r="G12250" t="s">
        <v>38622</v>
      </c>
      <c r="H12250" s="3" t="s">
        <v>38623</v>
      </c>
      <c r="I12250" t="s">
        <v>995</v>
      </c>
      <c r="J12250" t="s">
        <v>19410</v>
      </c>
    </row>
    <row r="12251" spans="1:10" ht="16" x14ac:dyDescent="0.2">
      <c r="A12251" t="s">
        <v>38626</v>
      </c>
      <c r="B12251" t="s">
        <v>38627</v>
      </c>
      <c r="C12251" t="s">
        <v>38628</v>
      </c>
      <c r="D12251">
        <v>1</v>
      </c>
      <c r="E12251" t="s">
        <v>13</v>
      </c>
      <c r="F12251" t="s">
        <v>13</v>
      </c>
      <c r="G12251" t="s">
        <v>38622</v>
      </c>
      <c r="H12251" s="3" t="s">
        <v>38629</v>
      </c>
      <c r="I12251" t="s">
        <v>995</v>
      </c>
      <c r="J12251" t="s">
        <v>38630</v>
      </c>
    </row>
    <row r="12252" spans="1:10" ht="16" x14ac:dyDescent="0.2">
      <c r="A12252" t="s">
        <v>12749</v>
      </c>
      <c r="B12252" t="s">
        <v>38631</v>
      </c>
      <c r="C12252" t="s">
        <v>38632</v>
      </c>
      <c r="D12252">
        <v>4</v>
      </c>
      <c r="E12252" t="s">
        <v>13</v>
      </c>
      <c r="F12252" t="s">
        <v>13</v>
      </c>
      <c r="G12252" t="s">
        <v>38622</v>
      </c>
      <c r="H12252" s="3" t="s">
        <v>38623</v>
      </c>
      <c r="I12252" t="s">
        <v>995</v>
      </c>
      <c r="J12252" t="s">
        <v>12752</v>
      </c>
    </row>
    <row r="12253" spans="1:10" ht="16" x14ac:dyDescent="0.2">
      <c r="A12253" t="s">
        <v>19406</v>
      </c>
      <c r="B12253" t="s">
        <v>38633</v>
      </c>
      <c r="C12253" t="s">
        <v>38634</v>
      </c>
      <c r="D12253">
        <v>2</v>
      </c>
      <c r="E12253" t="s">
        <v>13</v>
      </c>
      <c r="F12253" t="s">
        <v>13</v>
      </c>
      <c r="G12253" t="s">
        <v>38622</v>
      </c>
      <c r="H12253" s="3" t="s">
        <v>38623</v>
      </c>
      <c r="I12253" t="s">
        <v>995</v>
      </c>
      <c r="J12253" t="s">
        <v>19410</v>
      </c>
    </row>
    <row r="12254" spans="1:10" ht="16" x14ac:dyDescent="0.2">
      <c r="A12254" t="s">
        <v>15879</v>
      </c>
      <c r="B12254" t="s">
        <v>38635</v>
      </c>
      <c r="C12254" t="s">
        <v>38636</v>
      </c>
      <c r="D12254">
        <v>5</v>
      </c>
      <c r="E12254" t="s">
        <v>13</v>
      </c>
      <c r="F12254" t="s">
        <v>13</v>
      </c>
      <c r="G12254" t="s">
        <v>38622</v>
      </c>
      <c r="H12254" s="3" t="s">
        <v>38623</v>
      </c>
      <c r="I12254" t="s">
        <v>995</v>
      </c>
      <c r="J12254" t="s">
        <v>15882</v>
      </c>
    </row>
    <row r="12255" spans="1:10" ht="16" x14ac:dyDescent="0.2">
      <c r="A12255" t="s">
        <v>38637</v>
      </c>
      <c r="B12255" t="s">
        <v>38482</v>
      </c>
      <c r="C12255" t="s">
        <v>38483</v>
      </c>
      <c r="D12255">
        <v>2</v>
      </c>
      <c r="E12255" t="s">
        <v>13</v>
      </c>
      <c r="F12255" t="s">
        <v>13</v>
      </c>
      <c r="G12255" t="s">
        <v>38638</v>
      </c>
      <c r="H12255" s="3" t="s">
        <v>38639</v>
      </c>
      <c r="I12255" t="s">
        <v>62</v>
      </c>
      <c r="J12255" t="s">
        <v>38640</v>
      </c>
    </row>
    <row r="12256" spans="1:10" ht="32" x14ac:dyDescent="0.2">
      <c r="A12256" t="s">
        <v>38641</v>
      </c>
      <c r="B12256" t="s">
        <v>38642</v>
      </c>
      <c r="C12256" t="s">
        <v>38643</v>
      </c>
      <c r="D12256">
        <v>1</v>
      </c>
      <c r="E12256" t="s">
        <v>13</v>
      </c>
      <c r="F12256" t="s">
        <v>13</v>
      </c>
      <c r="G12256" t="s">
        <v>38644</v>
      </c>
      <c r="H12256" s="3" t="s">
        <v>38645</v>
      </c>
      <c r="I12256" t="s">
        <v>215</v>
      </c>
      <c r="J12256" t="s">
        <v>38646</v>
      </c>
    </row>
    <row r="12257" spans="1:10" ht="16" x14ac:dyDescent="0.2">
      <c r="A12257" t="s">
        <v>38647</v>
      </c>
      <c r="B12257" t="s">
        <v>38648</v>
      </c>
      <c r="C12257" t="s">
        <v>38649</v>
      </c>
      <c r="D12257">
        <v>3</v>
      </c>
      <c r="E12257" t="s">
        <v>13</v>
      </c>
      <c r="F12257" t="s">
        <v>13</v>
      </c>
      <c r="G12257" t="s">
        <v>38644</v>
      </c>
      <c r="H12257" s="3" t="s">
        <v>38650</v>
      </c>
      <c r="I12257" t="s">
        <v>215</v>
      </c>
      <c r="J12257" t="s">
        <v>38651</v>
      </c>
    </row>
    <row r="12258" spans="1:10" ht="32" x14ac:dyDescent="0.2">
      <c r="A12258" t="s">
        <v>38641</v>
      </c>
      <c r="B12258" t="s">
        <v>38652</v>
      </c>
      <c r="C12258" t="s">
        <v>38653</v>
      </c>
      <c r="D12258">
        <v>3</v>
      </c>
      <c r="E12258" t="s">
        <v>13</v>
      </c>
      <c r="F12258" t="s">
        <v>13</v>
      </c>
      <c r="G12258" t="s">
        <v>38644</v>
      </c>
      <c r="H12258" s="3" t="s">
        <v>38645</v>
      </c>
      <c r="I12258" t="s">
        <v>215</v>
      </c>
      <c r="J12258" t="s">
        <v>38646</v>
      </c>
    </row>
    <row r="12259" spans="1:10" ht="16" x14ac:dyDescent="0.2">
      <c r="A12259" t="s">
        <v>38647</v>
      </c>
      <c r="B12259" t="s">
        <v>38654</v>
      </c>
      <c r="C12259" t="s">
        <v>38655</v>
      </c>
      <c r="D12259">
        <v>2</v>
      </c>
      <c r="E12259" t="s">
        <v>13</v>
      </c>
      <c r="F12259" t="s">
        <v>13</v>
      </c>
      <c r="G12259" t="s">
        <v>38644</v>
      </c>
      <c r="H12259" s="3" t="s">
        <v>38650</v>
      </c>
      <c r="I12259" t="s">
        <v>215</v>
      </c>
      <c r="J12259" t="s">
        <v>38651</v>
      </c>
    </row>
    <row r="12260" spans="1:10" ht="32" x14ac:dyDescent="0.2">
      <c r="A12260" t="s">
        <v>38656</v>
      </c>
      <c r="B12260" t="s">
        <v>38657</v>
      </c>
      <c r="C12260" t="s">
        <v>38658</v>
      </c>
      <c r="D12260">
        <v>1</v>
      </c>
      <c r="E12260" t="s">
        <v>13</v>
      </c>
      <c r="F12260" t="s">
        <v>13</v>
      </c>
      <c r="G12260" t="s">
        <v>38644</v>
      </c>
      <c r="H12260" s="3" t="s">
        <v>38645</v>
      </c>
      <c r="I12260" t="s">
        <v>215</v>
      </c>
      <c r="J12260" t="s">
        <v>38659</v>
      </c>
    </row>
    <row r="12261" spans="1:10" ht="32" x14ac:dyDescent="0.2">
      <c r="A12261" t="s">
        <v>38641</v>
      </c>
      <c r="B12261" t="s">
        <v>38660</v>
      </c>
      <c r="C12261" t="s">
        <v>38661</v>
      </c>
      <c r="D12261">
        <v>2</v>
      </c>
      <c r="E12261" t="s">
        <v>13</v>
      </c>
      <c r="F12261" t="s">
        <v>13</v>
      </c>
      <c r="G12261" t="s">
        <v>38644</v>
      </c>
      <c r="H12261" s="3" t="s">
        <v>38645</v>
      </c>
      <c r="I12261" t="s">
        <v>215</v>
      </c>
      <c r="J12261" t="s">
        <v>38646</v>
      </c>
    </row>
    <row r="12262" spans="1:10" ht="16" x14ac:dyDescent="0.2">
      <c r="A12262" t="s">
        <v>38662</v>
      </c>
      <c r="B12262" t="s">
        <v>38663</v>
      </c>
      <c r="C12262" t="s">
        <v>38664</v>
      </c>
      <c r="D12262">
        <v>1</v>
      </c>
      <c r="E12262" t="s">
        <v>13</v>
      </c>
      <c r="F12262" t="s">
        <v>13</v>
      </c>
      <c r="G12262" t="s">
        <v>38665</v>
      </c>
      <c r="H12262" s="3" t="s">
        <v>38666</v>
      </c>
      <c r="I12262" t="s">
        <v>69</v>
      </c>
      <c r="J12262" t="s">
        <v>38667</v>
      </c>
    </row>
    <row r="12263" spans="1:10" ht="16" x14ac:dyDescent="0.2">
      <c r="A12263" t="s">
        <v>38668</v>
      </c>
      <c r="B12263" t="s">
        <v>38669</v>
      </c>
      <c r="C12263" t="s">
        <v>38670</v>
      </c>
      <c r="D12263">
        <v>3</v>
      </c>
      <c r="E12263" t="s">
        <v>13</v>
      </c>
      <c r="F12263" t="s">
        <v>13</v>
      </c>
      <c r="G12263" t="s">
        <v>38665</v>
      </c>
      <c r="H12263" s="3" t="s">
        <v>38671</v>
      </c>
      <c r="I12263" t="s">
        <v>69</v>
      </c>
      <c r="J12263" t="s">
        <v>38672</v>
      </c>
    </row>
    <row r="12264" spans="1:10" ht="16" x14ac:dyDescent="0.2">
      <c r="A12264" t="s">
        <v>38673</v>
      </c>
      <c r="B12264" t="s">
        <v>38674</v>
      </c>
      <c r="C12264" t="s">
        <v>38675</v>
      </c>
      <c r="D12264">
        <v>1</v>
      </c>
      <c r="E12264" t="s">
        <v>13</v>
      </c>
      <c r="F12264" t="s">
        <v>13</v>
      </c>
      <c r="G12264" t="s">
        <v>38665</v>
      </c>
      <c r="H12264" s="3" t="s">
        <v>38676</v>
      </c>
      <c r="I12264" t="s">
        <v>69</v>
      </c>
      <c r="J12264" t="s">
        <v>38677</v>
      </c>
    </row>
    <row r="12265" spans="1:10" ht="16" x14ac:dyDescent="0.2">
      <c r="A12265" t="s">
        <v>38678</v>
      </c>
      <c r="B12265" t="s">
        <v>38663</v>
      </c>
      <c r="C12265" t="s">
        <v>38664</v>
      </c>
      <c r="D12265">
        <v>1</v>
      </c>
      <c r="E12265" t="s">
        <v>13</v>
      </c>
      <c r="F12265" t="s">
        <v>13</v>
      </c>
      <c r="G12265" t="s">
        <v>38665</v>
      </c>
      <c r="H12265" s="3" t="s">
        <v>38666</v>
      </c>
      <c r="I12265" t="s">
        <v>69</v>
      </c>
      <c r="J12265" t="s">
        <v>38679</v>
      </c>
    </row>
    <row r="12266" spans="1:10" ht="16" x14ac:dyDescent="0.2">
      <c r="A12266" t="s">
        <v>38673</v>
      </c>
      <c r="B12266" t="s">
        <v>38680</v>
      </c>
      <c r="C12266" t="s">
        <v>38681</v>
      </c>
      <c r="D12266">
        <v>2</v>
      </c>
      <c r="E12266" t="s">
        <v>13</v>
      </c>
      <c r="F12266" t="s">
        <v>13</v>
      </c>
      <c r="G12266" t="s">
        <v>38665</v>
      </c>
      <c r="H12266" s="3" t="s">
        <v>38676</v>
      </c>
      <c r="I12266" t="s">
        <v>69</v>
      </c>
      <c r="J12266" t="s">
        <v>38677</v>
      </c>
    </row>
    <row r="12267" spans="1:10" ht="16" x14ac:dyDescent="0.2">
      <c r="A12267" t="s">
        <v>35394</v>
      </c>
      <c r="B12267" t="s">
        <v>21326</v>
      </c>
      <c r="C12267" t="s">
        <v>21327</v>
      </c>
      <c r="D12267">
        <v>1</v>
      </c>
      <c r="E12267" t="s">
        <v>13</v>
      </c>
      <c r="F12267" t="s">
        <v>13</v>
      </c>
      <c r="G12267" t="s">
        <v>38682</v>
      </c>
      <c r="H12267" s="3" t="s">
        <v>38683</v>
      </c>
      <c r="I12267" t="s">
        <v>69</v>
      </c>
      <c r="J12267" t="s">
        <v>35398</v>
      </c>
    </row>
    <row r="12268" spans="1:10" ht="32" x14ac:dyDescent="0.2">
      <c r="A12268" t="s">
        <v>38684</v>
      </c>
      <c r="B12268" t="s">
        <v>38685</v>
      </c>
      <c r="C12268" t="s">
        <v>38686</v>
      </c>
      <c r="D12268">
        <v>1</v>
      </c>
      <c r="E12268" t="s">
        <v>13</v>
      </c>
      <c r="F12268" t="s">
        <v>13</v>
      </c>
      <c r="G12268" t="s">
        <v>38687</v>
      </c>
      <c r="H12268" s="3" t="s">
        <v>38688</v>
      </c>
      <c r="I12268" t="s">
        <v>69</v>
      </c>
      <c r="J12268" t="s">
        <v>38689</v>
      </c>
    </row>
    <row r="12269" spans="1:10" ht="16" x14ac:dyDescent="0.2">
      <c r="A12269" t="s">
        <v>38690</v>
      </c>
      <c r="B12269" t="s">
        <v>38691</v>
      </c>
      <c r="C12269" t="s">
        <v>38692</v>
      </c>
      <c r="D12269">
        <v>1</v>
      </c>
      <c r="E12269" t="s">
        <v>13</v>
      </c>
      <c r="F12269" t="s">
        <v>13</v>
      </c>
      <c r="G12269" t="s">
        <v>38693</v>
      </c>
      <c r="H12269" s="3" t="s">
        <v>38694</v>
      </c>
      <c r="I12269" t="s">
        <v>5804</v>
      </c>
      <c r="J12269" t="s">
        <v>38695</v>
      </c>
    </row>
    <row r="12270" spans="1:10" ht="16" x14ac:dyDescent="0.2">
      <c r="A12270" t="s">
        <v>3142</v>
      </c>
      <c r="B12270" t="s">
        <v>38696</v>
      </c>
      <c r="C12270" t="s">
        <v>38697</v>
      </c>
      <c r="D12270">
        <v>3</v>
      </c>
      <c r="E12270" t="s">
        <v>13</v>
      </c>
      <c r="F12270" t="s">
        <v>13</v>
      </c>
      <c r="G12270" t="s">
        <v>38698</v>
      </c>
      <c r="H12270" s="3" t="s">
        <v>38699</v>
      </c>
      <c r="I12270" t="s">
        <v>69</v>
      </c>
      <c r="J12270" t="s">
        <v>3146</v>
      </c>
    </row>
    <row r="12271" spans="1:10" ht="16" x14ac:dyDescent="0.2">
      <c r="A12271" t="s">
        <v>38700</v>
      </c>
      <c r="B12271" t="s">
        <v>21574</v>
      </c>
      <c r="C12271" t="s">
        <v>21575</v>
      </c>
      <c r="D12271">
        <v>2</v>
      </c>
      <c r="E12271" t="s">
        <v>13</v>
      </c>
      <c r="F12271" t="s">
        <v>13</v>
      </c>
      <c r="G12271" t="s">
        <v>38701</v>
      </c>
      <c r="H12271" s="3" t="s">
        <v>38702</v>
      </c>
      <c r="I12271" t="s">
        <v>1489</v>
      </c>
      <c r="J12271" t="s">
        <v>38703</v>
      </c>
    </row>
    <row r="12272" spans="1:10" ht="16" x14ac:dyDescent="0.2">
      <c r="A12272" t="s">
        <v>38704</v>
      </c>
      <c r="B12272" t="s">
        <v>38705</v>
      </c>
      <c r="C12272" t="s">
        <v>38706</v>
      </c>
      <c r="D12272">
        <v>1</v>
      </c>
      <c r="E12272" t="s">
        <v>13</v>
      </c>
      <c r="F12272" t="s">
        <v>13</v>
      </c>
      <c r="G12272" t="s">
        <v>38707</v>
      </c>
      <c r="H12272" s="3" t="s">
        <v>38708</v>
      </c>
      <c r="I12272" t="s">
        <v>1489</v>
      </c>
      <c r="J12272" t="s">
        <v>38709</v>
      </c>
    </row>
    <row r="12273" spans="1:10" ht="16" x14ac:dyDescent="0.2">
      <c r="A12273" t="s">
        <v>23505</v>
      </c>
      <c r="B12273" t="s">
        <v>38710</v>
      </c>
      <c r="C12273" t="s">
        <v>38711</v>
      </c>
      <c r="D12273">
        <v>3</v>
      </c>
      <c r="E12273" t="s">
        <v>13</v>
      </c>
      <c r="F12273" t="s">
        <v>13</v>
      </c>
      <c r="G12273" t="s">
        <v>38712</v>
      </c>
      <c r="H12273" s="3" t="s">
        <v>38713</v>
      </c>
      <c r="I12273" t="s">
        <v>69</v>
      </c>
      <c r="J12273" t="s">
        <v>23508</v>
      </c>
    </row>
    <row r="12274" spans="1:10" ht="16" x14ac:dyDescent="0.2">
      <c r="A12274" t="s">
        <v>33136</v>
      </c>
      <c r="B12274" t="s">
        <v>38714</v>
      </c>
      <c r="C12274" t="s">
        <v>38715</v>
      </c>
      <c r="D12274">
        <v>3</v>
      </c>
      <c r="E12274" t="s">
        <v>13</v>
      </c>
      <c r="F12274" t="s">
        <v>13</v>
      </c>
      <c r="G12274" t="s">
        <v>38716</v>
      </c>
      <c r="H12274" s="3" t="s">
        <v>38717</v>
      </c>
      <c r="I12274" t="s">
        <v>4995</v>
      </c>
      <c r="J12274" t="s">
        <v>33140</v>
      </c>
    </row>
    <row r="12275" spans="1:10" ht="16" x14ac:dyDescent="0.2">
      <c r="A12275" t="s">
        <v>11413</v>
      </c>
      <c r="B12275" t="s">
        <v>38718</v>
      </c>
      <c r="C12275" t="s">
        <v>38719</v>
      </c>
      <c r="D12275">
        <v>6</v>
      </c>
      <c r="E12275" t="s">
        <v>13</v>
      </c>
      <c r="F12275" t="s">
        <v>13</v>
      </c>
      <c r="G12275" t="s">
        <v>38720</v>
      </c>
      <c r="H12275" s="3" t="s">
        <v>38721</v>
      </c>
      <c r="I12275" t="s">
        <v>62</v>
      </c>
      <c r="J12275" t="s">
        <v>11417</v>
      </c>
    </row>
    <row r="12276" spans="1:10" ht="16" x14ac:dyDescent="0.2">
      <c r="A12276" t="s">
        <v>4538</v>
      </c>
      <c r="B12276" t="s">
        <v>38722</v>
      </c>
      <c r="C12276" t="s">
        <v>38723</v>
      </c>
      <c r="D12276">
        <v>4</v>
      </c>
      <c r="E12276" t="s">
        <v>13</v>
      </c>
      <c r="F12276" t="s">
        <v>13</v>
      </c>
      <c r="G12276" t="s">
        <v>38724</v>
      </c>
      <c r="H12276" s="3" t="s">
        <v>38725</v>
      </c>
      <c r="I12276" t="s">
        <v>7603</v>
      </c>
      <c r="J12276" t="s">
        <v>4543</v>
      </c>
    </row>
    <row r="12277" spans="1:10" ht="16" x14ac:dyDescent="0.2">
      <c r="A12277" t="s">
        <v>4538</v>
      </c>
      <c r="B12277" t="s">
        <v>38726</v>
      </c>
      <c r="C12277" t="s">
        <v>38727</v>
      </c>
      <c r="D12277">
        <v>3</v>
      </c>
      <c r="E12277" t="s">
        <v>13</v>
      </c>
      <c r="F12277" t="s">
        <v>13</v>
      </c>
      <c r="G12277" t="s">
        <v>38724</v>
      </c>
      <c r="H12277" s="3" t="s">
        <v>38725</v>
      </c>
      <c r="I12277" t="s">
        <v>7603</v>
      </c>
      <c r="J12277" t="s">
        <v>4543</v>
      </c>
    </row>
    <row r="12278" spans="1:10" ht="16" x14ac:dyDescent="0.2">
      <c r="A12278" t="s">
        <v>4538</v>
      </c>
      <c r="B12278" t="s">
        <v>38728</v>
      </c>
      <c r="C12278" t="s">
        <v>38729</v>
      </c>
      <c r="D12278">
        <v>1</v>
      </c>
      <c r="E12278" t="s">
        <v>13</v>
      </c>
      <c r="F12278" t="s">
        <v>13</v>
      </c>
      <c r="G12278" t="s">
        <v>38724</v>
      </c>
      <c r="H12278" s="3" t="s">
        <v>38725</v>
      </c>
      <c r="I12278" t="s">
        <v>7603</v>
      </c>
      <c r="J12278" t="s">
        <v>4543</v>
      </c>
    </row>
    <row r="12279" spans="1:10" ht="16" x14ac:dyDescent="0.2">
      <c r="A12279" t="s">
        <v>26110</v>
      </c>
      <c r="B12279" t="s">
        <v>38730</v>
      </c>
      <c r="C12279" t="s">
        <v>38731</v>
      </c>
      <c r="D12279">
        <v>1</v>
      </c>
      <c r="E12279" t="s">
        <v>13</v>
      </c>
      <c r="F12279" t="s">
        <v>13</v>
      </c>
      <c r="G12279" t="s">
        <v>38732</v>
      </c>
      <c r="H12279" s="3" t="s">
        <v>38733</v>
      </c>
      <c r="I12279" t="s">
        <v>62</v>
      </c>
      <c r="J12279" t="s">
        <v>26115</v>
      </c>
    </row>
    <row r="12280" spans="1:10" ht="16" x14ac:dyDescent="0.2">
      <c r="A12280" t="s">
        <v>26116</v>
      </c>
      <c r="B12280" t="s">
        <v>38730</v>
      </c>
      <c r="C12280" t="s">
        <v>38731</v>
      </c>
      <c r="D12280">
        <v>4</v>
      </c>
      <c r="E12280" t="s">
        <v>13</v>
      </c>
      <c r="F12280" t="s">
        <v>13</v>
      </c>
      <c r="G12280" t="s">
        <v>38732</v>
      </c>
      <c r="H12280" s="3" t="s">
        <v>38733</v>
      </c>
      <c r="I12280" t="s">
        <v>62</v>
      </c>
      <c r="J12280" t="s">
        <v>26119</v>
      </c>
    </row>
    <row r="12281" spans="1:10" ht="16" x14ac:dyDescent="0.2">
      <c r="A12281" t="s">
        <v>38734</v>
      </c>
      <c r="B12281" t="s">
        <v>22709</v>
      </c>
      <c r="C12281" t="s">
        <v>22710</v>
      </c>
      <c r="D12281">
        <v>1</v>
      </c>
      <c r="E12281" t="s">
        <v>13</v>
      </c>
      <c r="F12281" t="s">
        <v>13</v>
      </c>
      <c r="G12281" t="s">
        <v>38735</v>
      </c>
      <c r="H12281" s="3" t="s">
        <v>38736</v>
      </c>
      <c r="I12281" t="s">
        <v>62</v>
      </c>
      <c r="J12281" t="s">
        <v>38737</v>
      </c>
    </row>
    <row r="12282" spans="1:10" ht="16" x14ac:dyDescent="0.2">
      <c r="A12282" t="s">
        <v>33010</v>
      </c>
      <c r="B12282" t="s">
        <v>38738</v>
      </c>
      <c r="C12282" t="s">
        <v>38739</v>
      </c>
      <c r="D12282">
        <v>2</v>
      </c>
      <c r="E12282" t="s">
        <v>13</v>
      </c>
      <c r="F12282" t="s">
        <v>13</v>
      </c>
      <c r="G12282" t="s">
        <v>38740</v>
      </c>
      <c r="H12282" s="3" t="s">
        <v>38741</v>
      </c>
      <c r="I12282" t="s">
        <v>62</v>
      </c>
      <c r="J12282" t="s">
        <v>33012</v>
      </c>
    </row>
    <row r="12283" spans="1:10" ht="16" x14ac:dyDescent="0.2">
      <c r="A12283" t="s">
        <v>33010</v>
      </c>
      <c r="B12283" t="s">
        <v>19526</v>
      </c>
      <c r="C12283" t="s">
        <v>38742</v>
      </c>
      <c r="D12283">
        <v>3</v>
      </c>
      <c r="E12283" t="s">
        <v>13</v>
      </c>
      <c r="F12283" t="s">
        <v>13</v>
      </c>
      <c r="G12283" t="s">
        <v>38740</v>
      </c>
      <c r="H12283" s="3" t="s">
        <v>38741</v>
      </c>
      <c r="I12283" t="s">
        <v>62</v>
      </c>
      <c r="J12283" t="s">
        <v>33012</v>
      </c>
    </row>
    <row r="12284" spans="1:10" ht="16" x14ac:dyDescent="0.2">
      <c r="A12284" t="s">
        <v>10537</v>
      </c>
      <c r="B12284" t="s">
        <v>38743</v>
      </c>
      <c r="C12284" t="s">
        <v>38744</v>
      </c>
      <c r="D12284">
        <v>3</v>
      </c>
      <c r="E12284" t="s">
        <v>13</v>
      </c>
      <c r="F12284" t="s">
        <v>13</v>
      </c>
      <c r="G12284" t="s">
        <v>38740</v>
      </c>
      <c r="H12284" s="3" t="s">
        <v>38745</v>
      </c>
      <c r="I12284" t="s">
        <v>62</v>
      </c>
      <c r="J12284" t="s">
        <v>10541</v>
      </c>
    </row>
    <row r="12285" spans="1:10" ht="16" x14ac:dyDescent="0.2">
      <c r="A12285" t="s">
        <v>38746</v>
      </c>
      <c r="B12285" t="s">
        <v>38747</v>
      </c>
      <c r="C12285" t="s">
        <v>38748</v>
      </c>
      <c r="D12285">
        <v>3</v>
      </c>
      <c r="E12285" t="s">
        <v>13</v>
      </c>
      <c r="F12285" t="s">
        <v>13</v>
      </c>
      <c r="G12285" t="s">
        <v>38749</v>
      </c>
      <c r="H12285" s="3" t="s">
        <v>38750</v>
      </c>
      <c r="I12285" t="s">
        <v>62</v>
      </c>
      <c r="J12285" t="s">
        <v>38751</v>
      </c>
    </row>
    <row r="12286" spans="1:10" ht="16" x14ac:dyDescent="0.2">
      <c r="A12286" t="s">
        <v>38746</v>
      </c>
      <c r="B12286" t="s">
        <v>38752</v>
      </c>
      <c r="C12286" t="s">
        <v>38753</v>
      </c>
      <c r="D12286">
        <v>2</v>
      </c>
      <c r="E12286" t="s">
        <v>13</v>
      </c>
      <c r="F12286" t="s">
        <v>13</v>
      </c>
      <c r="G12286" t="s">
        <v>38749</v>
      </c>
      <c r="H12286" s="3" t="s">
        <v>38750</v>
      </c>
      <c r="I12286" t="s">
        <v>62</v>
      </c>
      <c r="J12286" t="s">
        <v>38751</v>
      </c>
    </row>
    <row r="12287" spans="1:10" ht="16" x14ac:dyDescent="0.2">
      <c r="A12287" t="s">
        <v>33757</v>
      </c>
      <c r="B12287" t="s">
        <v>38754</v>
      </c>
      <c r="C12287" t="s">
        <v>38755</v>
      </c>
      <c r="D12287">
        <v>4</v>
      </c>
      <c r="E12287" t="s">
        <v>1246</v>
      </c>
      <c r="F12287" t="s">
        <v>13</v>
      </c>
      <c r="G12287" t="s">
        <v>38756</v>
      </c>
      <c r="H12287" s="3" t="s">
        <v>38757</v>
      </c>
      <c r="I12287" t="s">
        <v>90</v>
      </c>
      <c r="J12287" t="s">
        <v>33760</v>
      </c>
    </row>
    <row r="12288" spans="1:10" ht="16" x14ac:dyDescent="0.2">
      <c r="A12288" t="s">
        <v>25268</v>
      </c>
      <c r="B12288" t="s">
        <v>38758</v>
      </c>
      <c r="C12288" t="s">
        <v>38759</v>
      </c>
      <c r="D12288">
        <v>7</v>
      </c>
      <c r="E12288" t="s">
        <v>1246</v>
      </c>
      <c r="F12288" t="s">
        <v>13</v>
      </c>
      <c r="G12288" t="s">
        <v>38756</v>
      </c>
      <c r="H12288" s="3" t="s">
        <v>38760</v>
      </c>
      <c r="I12288" t="s">
        <v>90</v>
      </c>
      <c r="J12288" t="s">
        <v>25272</v>
      </c>
    </row>
    <row r="12289" spans="1:10" ht="16" x14ac:dyDescent="0.2">
      <c r="A12289" t="s">
        <v>33757</v>
      </c>
      <c r="B12289" t="s">
        <v>38761</v>
      </c>
      <c r="C12289" t="s">
        <v>38762</v>
      </c>
      <c r="D12289">
        <v>1</v>
      </c>
      <c r="E12289" t="s">
        <v>1246</v>
      </c>
      <c r="F12289" t="s">
        <v>13</v>
      </c>
      <c r="G12289" t="s">
        <v>38756</v>
      </c>
      <c r="H12289" s="3" t="s">
        <v>38757</v>
      </c>
      <c r="I12289" t="s">
        <v>90</v>
      </c>
      <c r="J12289" t="s">
        <v>33760</v>
      </c>
    </row>
    <row r="12290" spans="1:10" ht="16" x14ac:dyDescent="0.2">
      <c r="A12290" t="s">
        <v>33757</v>
      </c>
      <c r="B12290" t="s">
        <v>38763</v>
      </c>
      <c r="C12290" t="s">
        <v>38764</v>
      </c>
      <c r="D12290">
        <v>2</v>
      </c>
      <c r="E12290" t="s">
        <v>1246</v>
      </c>
      <c r="F12290" t="s">
        <v>13</v>
      </c>
      <c r="G12290" t="s">
        <v>38756</v>
      </c>
      <c r="H12290" s="3" t="s">
        <v>38765</v>
      </c>
      <c r="I12290" t="s">
        <v>90</v>
      </c>
      <c r="J12290" t="s">
        <v>33760</v>
      </c>
    </row>
    <row r="12291" spans="1:10" ht="16" x14ac:dyDescent="0.2">
      <c r="A12291" t="s">
        <v>25165</v>
      </c>
      <c r="B12291" t="s">
        <v>38766</v>
      </c>
      <c r="C12291" t="s">
        <v>38767</v>
      </c>
      <c r="D12291">
        <v>2</v>
      </c>
      <c r="E12291" t="s">
        <v>13</v>
      </c>
      <c r="F12291" t="s">
        <v>13</v>
      </c>
      <c r="G12291" t="s">
        <v>38768</v>
      </c>
      <c r="H12291" s="3" t="s">
        <v>38769</v>
      </c>
      <c r="I12291" t="s">
        <v>90</v>
      </c>
      <c r="J12291" t="s">
        <v>25170</v>
      </c>
    </row>
    <row r="12292" spans="1:10" ht="32" x14ac:dyDescent="0.2">
      <c r="A12292" t="s">
        <v>38770</v>
      </c>
      <c r="B12292" t="s">
        <v>18333</v>
      </c>
      <c r="C12292" t="s">
        <v>18334</v>
      </c>
      <c r="D12292">
        <v>1</v>
      </c>
      <c r="E12292">
        <f>176</f>
        <v>176</v>
      </c>
      <c r="F12292" t="s">
        <v>13</v>
      </c>
      <c r="G12292" t="s">
        <v>38771</v>
      </c>
      <c r="H12292" s="3" t="s">
        <v>38772</v>
      </c>
      <c r="I12292" t="s">
        <v>90</v>
      </c>
      <c r="J12292" t="s">
        <v>38773</v>
      </c>
    </row>
    <row r="12293" spans="1:10" ht="16" x14ac:dyDescent="0.2">
      <c r="A12293" t="s">
        <v>38770</v>
      </c>
      <c r="B12293" t="s">
        <v>18330</v>
      </c>
      <c r="C12293" t="s">
        <v>18331</v>
      </c>
      <c r="D12293">
        <v>2</v>
      </c>
      <c r="E12293">
        <f>176</f>
        <v>176</v>
      </c>
      <c r="F12293" t="s">
        <v>13</v>
      </c>
      <c r="G12293" t="s">
        <v>38771</v>
      </c>
      <c r="H12293" s="3" t="s">
        <v>38774</v>
      </c>
      <c r="I12293" t="s">
        <v>90</v>
      </c>
      <c r="J12293" t="s">
        <v>38773</v>
      </c>
    </row>
    <row r="12294" spans="1:10" ht="16" x14ac:dyDescent="0.2">
      <c r="A12294" t="s">
        <v>9657</v>
      </c>
      <c r="B12294" t="s">
        <v>38775</v>
      </c>
      <c r="C12294" t="s">
        <v>38776</v>
      </c>
      <c r="D12294">
        <v>4</v>
      </c>
      <c r="E12294">
        <f>176</f>
        <v>176</v>
      </c>
      <c r="F12294" t="s">
        <v>13</v>
      </c>
      <c r="G12294" t="s">
        <v>38771</v>
      </c>
      <c r="H12294" s="3" t="s">
        <v>38774</v>
      </c>
      <c r="I12294" t="s">
        <v>90</v>
      </c>
      <c r="J12294" t="s">
        <v>9662</v>
      </c>
    </row>
    <row r="12295" spans="1:10" ht="16" x14ac:dyDescent="0.2">
      <c r="A12295" t="s">
        <v>9657</v>
      </c>
      <c r="B12295" t="s">
        <v>18330</v>
      </c>
      <c r="C12295" t="s">
        <v>18331</v>
      </c>
      <c r="D12295">
        <v>2</v>
      </c>
      <c r="E12295">
        <f>176</f>
        <v>176</v>
      </c>
      <c r="F12295" t="s">
        <v>13</v>
      </c>
      <c r="G12295" t="s">
        <v>38771</v>
      </c>
      <c r="H12295" s="3" t="s">
        <v>38774</v>
      </c>
      <c r="I12295" t="s">
        <v>90</v>
      </c>
      <c r="J12295" t="s">
        <v>9662</v>
      </c>
    </row>
    <row r="12296" spans="1:10" ht="32" x14ac:dyDescent="0.2">
      <c r="A12296" t="s">
        <v>38777</v>
      </c>
      <c r="B12296" t="s">
        <v>38778</v>
      </c>
      <c r="C12296" t="s">
        <v>38779</v>
      </c>
      <c r="D12296">
        <v>1</v>
      </c>
      <c r="E12296" t="s">
        <v>13</v>
      </c>
      <c r="F12296" t="s">
        <v>11861</v>
      </c>
      <c r="G12296" t="s">
        <v>38780</v>
      </c>
      <c r="H12296" s="3" t="s">
        <v>38781</v>
      </c>
      <c r="I12296" t="s">
        <v>2961</v>
      </c>
      <c r="J12296" t="s">
        <v>38782</v>
      </c>
    </row>
    <row r="12297" spans="1:10" ht="16" x14ac:dyDescent="0.2">
      <c r="A12297" t="s">
        <v>31892</v>
      </c>
      <c r="B12297" t="s">
        <v>38783</v>
      </c>
      <c r="C12297" t="s">
        <v>38784</v>
      </c>
      <c r="D12297">
        <v>1</v>
      </c>
      <c r="E12297" t="s">
        <v>13</v>
      </c>
      <c r="F12297" t="s">
        <v>13</v>
      </c>
      <c r="G12297" t="s">
        <v>38785</v>
      </c>
      <c r="H12297" s="3" t="s">
        <v>38786</v>
      </c>
      <c r="I12297" t="s">
        <v>106</v>
      </c>
      <c r="J12297" t="s">
        <v>31896</v>
      </c>
    </row>
    <row r="12298" spans="1:10" ht="16" x14ac:dyDescent="0.2">
      <c r="A12298" t="s">
        <v>38787</v>
      </c>
      <c r="B12298" t="s">
        <v>38788</v>
      </c>
      <c r="C12298" t="s">
        <v>38789</v>
      </c>
      <c r="D12298">
        <v>1</v>
      </c>
      <c r="E12298" t="s">
        <v>13</v>
      </c>
      <c r="F12298" t="s">
        <v>13</v>
      </c>
      <c r="G12298" t="s">
        <v>38790</v>
      </c>
      <c r="H12298" s="3" t="s">
        <v>38791</v>
      </c>
      <c r="I12298" t="s">
        <v>1208</v>
      </c>
      <c r="J12298" t="s">
        <v>38792</v>
      </c>
    </row>
    <row r="12299" spans="1:10" ht="16" x14ac:dyDescent="0.2">
      <c r="A12299" t="s">
        <v>24644</v>
      </c>
      <c r="B12299" t="s">
        <v>38793</v>
      </c>
      <c r="C12299" t="s">
        <v>38794</v>
      </c>
      <c r="D12299">
        <v>1</v>
      </c>
      <c r="E12299" t="s">
        <v>13</v>
      </c>
      <c r="F12299" t="s">
        <v>13</v>
      </c>
      <c r="G12299" t="s">
        <v>38795</v>
      </c>
      <c r="H12299" s="3" t="s">
        <v>38796</v>
      </c>
      <c r="I12299" t="s">
        <v>90</v>
      </c>
      <c r="J12299" t="s">
        <v>24647</v>
      </c>
    </row>
    <row r="12300" spans="1:10" ht="16" x14ac:dyDescent="0.2">
      <c r="A12300" t="s">
        <v>38797</v>
      </c>
      <c r="B12300" t="s">
        <v>38798</v>
      </c>
      <c r="C12300" t="s">
        <v>38799</v>
      </c>
      <c r="D12300">
        <v>1</v>
      </c>
      <c r="E12300" t="s">
        <v>13</v>
      </c>
      <c r="F12300" t="s">
        <v>13</v>
      </c>
      <c r="G12300" t="s">
        <v>38800</v>
      </c>
      <c r="H12300" s="3" t="s">
        <v>38801</v>
      </c>
      <c r="I12300" t="s">
        <v>3086</v>
      </c>
      <c r="J12300" t="s">
        <v>38802</v>
      </c>
    </row>
    <row r="12301" spans="1:10" ht="16" x14ac:dyDescent="0.2">
      <c r="A12301" t="s">
        <v>38803</v>
      </c>
      <c r="B12301" t="s">
        <v>38798</v>
      </c>
      <c r="C12301" t="s">
        <v>38799</v>
      </c>
      <c r="D12301">
        <v>2</v>
      </c>
      <c r="E12301" t="s">
        <v>13</v>
      </c>
      <c r="F12301" t="s">
        <v>13</v>
      </c>
      <c r="G12301" t="s">
        <v>38800</v>
      </c>
      <c r="H12301" s="3" t="s">
        <v>38801</v>
      </c>
      <c r="I12301" t="s">
        <v>3086</v>
      </c>
      <c r="J12301" t="s">
        <v>38804</v>
      </c>
    </row>
    <row r="12302" spans="1:10" ht="16" x14ac:dyDescent="0.2">
      <c r="A12302" t="s">
        <v>38803</v>
      </c>
      <c r="B12302" t="s">
        <v>38805</v>
      </c>
      <c r="C12302" t="s">
        <v>38806</v>
      </c>
      <c r="D12302">
        <v>1</v>
      </c>
      <c r="E12302" t="s">
        <v>13</v>
      </c>
      <c r="F12302" t="s">
        <v>13</v>
      </c>
      <c r="G12302" t="s">
        <v>38800</v>
      </c>
      <c r="H12302" s="3" t="s">
        <v>38801</v>
      </c>
      <c r="I12302" t="s">
        <v>3086</v>
      </c>
      <c r="J12302" t="s">
        <v>38804</v>
      </c>
    </row>
    <row r="12303" spans="1:10" ht="16" x14ac:dyDescent="0.2">
      <c r="A12303" t="s">
        <v>38807</v>
      </c>
      <c r="B12303" t="s">
        <v>38808</v>
      </c>
      <c r="C12303" t="s">
        <v>38809</v>
      </c>
      <c r="D12303">
        <v>2</v>
      </c>
      <c r="E12303" t="s">
        <v>13</v>
      </c>
      <c r="F12303" t="s">
        <v>13</v>
      </c>
      <c r="G12303" t="s">
        <v>38810</v>
      </c>
      <c r="H12303" s="3" t="s">
        <v>38811</v>
      </c>
      <c r="I12303" t="s">
        <v>33124</v>
      </c>
      <c r="J12303" t="s">
        <v>38812</v>
      </c>
    </row>
    <row r="12304" spans="1:10" ht="16" x14ac:dyDescent="0.2">
      <c r="A12304" t="s">
        <v>38813</v>
      </c>
      <c r="B12304" t="s">
        <v>38814</v>
      </c>
      <c r="C12304" t="s">
        <v>38815</v>
      </c>
      <c r="D12304">
        <v>2</v>
      </c>
      <c r="E12304" t="s">
        <v>13</v>
      </c>
      <c r="F12304" t="s">
        <v>13</v>
      </c>
      <c r="G12304" t="s">
        <v>38810</v>
      </c>
      <c r="H12304" s="3" t="s">
        <v>38816</v>
      </c>
      <c r="I12304" t="s">
        <v>33124</v>
      </c>
      <c r="J12304" t="s">
        <v>38817</v>
      </c>
    </row>
    <row r="12305" spans="1:10" ht="16" x14ac:dyDescent="0.2">
      <c r="A12305" t="s">
        <v>38818</v>
      </c>
      <c r="B12305" t="s">
        <v>38819</v>
      </c>
      <c r="C12305" t="s">
        <v>38820</v>
      </c>
      <c r="D12305">
        <v>2</v>
      </c>
      <c r="E12305" t="s">
        <v>13</v>
      </c>
      <c r="F12305" t="s">
        <v>13</v>
      </c>
      <c r="G12305" t="s">
        <v>38810</v>
      </c>
      <c r="H12305" s="3" t="s">
        <v>38816</v>
      </c>
      <c r="I12305" t="s">
        <v>33124</v>
      </c>
      <c r="J12305" t="s">
        <v>38821</v>
      </c>
    </row>
    <row r="12306" spans="1:10" ht="16" x14ac:dyDescent="0.2">
      <c r="A12306" t="s">
        <v>38818</v>
      </c>
      <c r="B12306" t="s">
        <v>38822</v>
      </c>
      <c r="C12306" t="s">
        <v>38823</v>
      </c>
      <c r="D12306">
        <v>3</v>
      </c>
      <c r="E12306" t="s">
        <v>13</v>
      </c>
      <c r="F12306" t="s">
        <v>13</v>
      </c>
      <c r="G12306" t="s">
        <v>38810</v>
      </c>
      <c r="H12306" s="3" t="s">
        <v>38816</v>
      </c>
      <c r="I12306" t="s">
        <v>33124</v>
      </c>
      <c r="J12306" t="s">
        <v>38821</v>
      </c>
    </row>
    <row r="12307" spans="1:10" ht="16" x14ac:dyDescent="0.2">
      <c r="A12307" t="s">
        <v>38813</v>
      </c>
      <c r="B12307" t="s">
        <v>38824</v>
      </c>
      <c r="C12307" t="s">
        <v>38825</v>
      </c>
      <c r="D12307">
        <v>3</v>
      </c>
      <c r="E12307" t="s">
        <v>13</v>
      </c>
      <c r="F12307" t="s">
        <v>13</v>
      </c>
      <c r="G12307" t="s">
        <v>38810</v>
      </c>
      <c r="H12307" s="3" t="s">
        <v>38816</v>
      </c>
      <c r="I12307" t="s">
        <v>33124</v>
      </c>
      <c r="J12307" t="s">
        <v>38817</v>
      </c>
    </row>
    <row r="12308" spans="1:10" ht="16" x14ac:dyDescent="0.2">
      <c r="A12308" t="s">
        <v>38826</v>
      </c>
      <c r="B12308" t="s">
        <v>38827</v>
      </c>
      <c r="C12308" t="s">
        <v>38828</v>
      </c>
      <c r="D12308">
        <v>3</v>
      </c>
      <c r="E12308" t="s">
        <v>13</v>
      </c>
      <c r="F12308" t="s">
        <v>13</v>
      </c>
      <c r="G12308" t="s">
        <v>38810</v>
      </c>
      <c r="H12308" s="3" t="s">
        <v>38829</v>
      </c>
      <c r="I12308" t="s">
        <v>33124</v>
      </c>
      <c r="J12308" t="s">
        <v>38830</v>
      </c>
    </row>
    <row r="12309" spans="1:10" ht="16" x14ac:dyDescent="0.2">
      <c r="A12309" t="s">
        <v>38818</v>
      </c>
      <c r="B12309" t="s">
        <v>38831</v>
      </c>
      <c r="C12309" t="s">
        <v>38832</v>
      </c>
      <c r="D12309">
        <v>1</v>
      </c>
      <c r="E12309" t="s">
        <v>13</v>
      </c>
      <c r="F12309" t="s">
        <v>13</v>
      </c>
      <c r="G12309" t="s">
        <v>38810</v>
      </c>
      <c r="H12309" s="3" t="s">
        <v>38833</v>
      </c>
      <c r="I12309" t="s">
        <v>7603</v>
      </c>
      <c r="J12309" t="s">
        <v>38821</v>
      </c>
    </row>
    <row r="12310" spans="1:10" ht="16" x14ac:dyDescent="0.2">
      <c r="A12310" t="s">
        <v>38834</v>
      </c>
      <c r="B12310" t="s">
        <v>38835</v>
      </c>
      <c r="C12310" t="s">
        <v>38836</v>
      </c>
      <c r="D12310">
        <v>1</v>
      </c>
      <c r="E12310" t="s">
        <v>13</v>
      </c>
      <c r="F12310" t="s">
        <v>13</v>
      </c>
      <c r="G12310" t="s">
        <v>38810</v>
      </c>
      <c r="H12310" s="3" t="s">
        <v>38816</v>
      </c>
      <c r="I12310" t="s">
        <v>33124</v>
      </c>
      <c r="J12310" t="s">
        <v>38837</v>
      </c>
    </row>
    <row r="12311" spans="1:10" ht="16" x14ac:dyDescent="0.2">
      <c r="A12311" t="s">
        <v>38807</v>
      </c>
      <c r="B12311" t="s">
        <v>38838</v>
      </c>
      <c r="C12311" t="s">
        <v>38839</v>
      </c>
      <c r="D12311">
        <v>1</v>
      </c>
      <c r="E12311" t="s">
        <v>13</v>
      </c>
      <c r="F12311" t="s">
        <v>13</v>
      </c>
      <c r="G12311" t="s">
        <v>38810</v>
      </c>
      <c r="H12311" s="3" t="s">
        <v>38816</v>
      </c>
      <c r="I12311" t="s">
        <v>33124</v>
      </c>
      <c r="J12311" t="s">
        <v>38812</v>
      </c>
    </row>
    <row r="12312" spans="1:10" ht="16" x14ac:dyDescent="0.2">
      <c r="A12312" t="s">
        <v>38807</v>
      </c>
      <c r="B12312" t="s">
        <v>38840</v>
      </c>
      <c r="C12312" t="s">
        <v>38841</v>
      </c>
      <c r="D12312">
        <v>3</v>
      </c>
      <c r="E12312" t="s">
        <v>13</v>
      </c>
      <c r="F12312" t="s">
        <v>13</v>
      </c>
      <c r="G12312" t="s">
        <v>38810</v>
      </c>
      <c r="H12312" s="3" t="s">
        <v>38816</v>
      </c>
      <c r="I12312" t="s">
        <v>33124</v>
      </c>
      <c r="J12312" t="s">
        <v>38812</v>
      </c>
    </row>
    <row r="12313" spans="1:10" ht="16" x14ac:dyDescent="0.2">
      <c r="A12313" t="s">
        <v>38842</v>
      </c>
      <c r="B12313" t="s">
        <v>38824</v>
      </c>
      <c r="C12313" t="s">
        <v>38825</v>
      </c>
      <c r="D12313">
        <v>3</v>
      </c>
      <c r="E12313" t="s">
        <v>13</v>
      </c>
      <c r="F12313" t="s">
        <v>13</v>
      </c>
      <c r="G12313" t="s">
        <v>38810</v>
      </c>
      <c r="H12313" s="3" t="s">
        <v>38843</v>
      </c>
      <c r="I12313" t="s">
        <v>33124</v>
      </c>
      <c r="J12313" t="s">
        <v>38844</v>
      </c>
    </row>
    <row r="12314" spans="1:10" ht="16" x14ac:dyDescent="0.2">
      <c r="A12314" t="s">
        <v>38813</v>
      </c>
      <c r="B12314" t="s">
        <v>38845</v>
      </c>
      <c r="C12314" t="s">
        <v>38846</v>
      </c>
      <c r="D12314">
        <v>1</v>
      </c>
      <c r="E12314" t="s">
        <v>13</v>
      </c>
      <c r="F12314" t="s">
        <v>13</v>
      </c>
      <c r="G12314" t="s">
        <v>38810</v>
      </c>
      <c r="H12314" s="3" t="s">
        <v>38816</v>
      </c>
      <c r="I12314" t="s">
        <v>33124</v>
      </c>
      <c r="J12314" t="s">
        <v>38817</v>
      </c>
    </row>
    <row r="12315" spans="1:10" ht="32" x14ac:dyDescent="0.2">
      <c r="A12315" t="s">
        <v>38807</v>
      </c>
      <c r="B12315" t="s">
        <v>38847</v>
      </c>
      <c r="C12315" t="s">
        <v>38848</v>
      </c>
      <c r="D12315">
        <v>4</v>
      </c>
      <c r="E12315" t="s">
        <v>13</v>
      </c>
      <c r="F12315" t="s">
        <v>13</v>
      </c>
      <c r="G12315" t="s">
        <v>38849</v>
      </c>
      <c r="H12315" s="3" t="s">
        <v>38850</v>
      </c>
      <c r="I12315" t="s">
        <v>7603</v>
      </c>
      <c r="J12315" t="s">
        <v>38812</v>
      </c>
    </row>
    <row r="12316" spans="1:10" ht="16" x14ac:dyDescent="0.2">
      <c r="A12316" t="s">
        <v>38851</v>
      </c>
      <c r="B12316" t="s">
        <v>38852</v>
      </c>
      <c r="C12316" t="s">
        <v>38853</v>
      </c>
      <c r="D12316">
        <v>1</v>
      </c>
      <c r="E12316" t="s">
        <v>13</v>
      </c>
      <c r="F12316" t="s">
        <v>13</v>
      </c>
      <c r="G12316" t="s">
        <v>38854</v>
      </c>
      <c r="H12316" s="3" t="s">
        <v>38855</v>
      </c>
      <c r="I12316" t="s">
        <v>69</v>
      </c>
      <c r="J12316" t="s">
        <v>38856</v>
      </c>
    </row>
    <row r="12317" spans="1:10" ht="16" x14ac:dyDescent="0.2">
      <c r="A12317" t="s">
        <v>38857</v>
      </c>
      <c r="B12317" t="s">
        <v>38858</v>
      </c>
      <c r="C12317" t="s">
        <v>38859</v>
      </c>
      <c r="D12317">
        <v>1</v>
      </c>
      <c r="E12317" t="s">
        <v>13</v>
      </c>
      <c r="F12317" t="s">
        <v>13</v>
      </c>
      <c r="G12317" t="s">
        <v>38860</v>
      </c>
      <c r="H12317" s="3" t="s">
        <v>38861</v>
      </c>
      <c r="I12317" t="s">
        <v>1033</v>
      </c>
      <c r="J12317" t="s">
        <v>38862</v>
      </c>
    </row>
    <row r="12318" spans="1:10" ht="16" x14ac:dyDescent="0.2">
      <c r="A12318" t="s">
        <v>38863</v>
      </c>
      <c r="B12318" t="s">
        <v>38858</v>
      </c>
      <c r="C12318" t="s">
        <v>38859</v>
      </c>
      <c r="D12318">
        <v>1</v>
      </c>
      <c r="E12318" t="s">
        <v>13</v>
      </c>
      <c r="F12318" t="s">
        <v>13</v>
      </c>
      <c r="G12318" t="s">
        <v>38860</v>
      </c>
      <c r="H12318" s="3" t="s">
        <v>38861</v>
      </c>
      <c r="I12318" t="s">
        <v>1033</v>
      </c>
      <c r="J12318" t="s">
        <v>38864</v>
      </c>
    </row>
    <row r="12319" spans="1:10" ht="16" x14ac:dyDescent="0.2">
      <c r="A12319" t="s">
        <v>23065</v>
      </c>
      <c r="B12319" t="s">
        <v>38865</v>
      </c>
      <c r="C12319" t="s">
        <v>38866</v>
      </c>
      <c r="D12319">
        <v>2</v>
      </c>
      <c r="E12319" t="s">
        <v>13</v>
      </c>
      <c r="F12319" t="s">
        <v>13</v>
      </c>
      <c r="G12319" t="s">
        <v>38867</v>
      </c>
      <c r="H12319" s="3" t="s">
        <v>38868</v>
      </c>
      <c r="I12319" t="s">
        <v>547</v>
      </c>
      <c r="J12319" t="s">
        <v>23070</v>
      </c>
    </row>
    <row r="12320" spans="1:10" ht="16" x14ac:dyDescent="0.2">
      <c r="A12320" t="s">
        <v>38869</v>
      </c>
      <c r="B12320" t="s">
        <v>38870</v>
      </c>
      <c r="C12320" t="s">
        <v>38871</v>
      </c>
      <c r="D12320">
        <v>1</v>
      </c>
      <c r="E12320" t="s">
        <v>13</v>
      </c>
      <c r="F12320" t="s">
        <v>13</v>
      </c>
      <c r="G12320" t="s">
        <v>38867</v>
      </c>
      <c r="H12320" s="3" t="s">
        <v>38868</v>
      </c>
      <c r="I12320" t="s">
        <v>547</v>
      </c>
      <c r="J12320" t="s">
        <v>38872</v>
      </c>
    </row>
    <row r="12321" spans="1:10" ht="16" x14ac:dyDescent="0.2">
      <c r="A12321" t="s">
        <v>23065</v>
      </c>
      <c r="B12321" t="s">
        <v>38873</v>
      </c>
      <c r="C12321" t="s">
        <v>38874</v>
      </c>
      <c r="D12321">
        <v>3</v>
      </c>
      <c r="E12321" t="s">
        <v>13</v>
      </c>
      <c r="F12321" t="s">
        <v>13</v>
      </c>
      <c r="G12321" t="s">
        <v>38867</v>
      </c>
      <c r="H12321" s="3" t="s">
        <v>38868</v>
      </c>
      <c r="I12321" t="s">
        <v>547</v>
      </c>
      <c r="J12321" t="s">
        <v>23070</v>
      </c>
    </row>
    <row r="12322" spans="1:10" ht="16" x14ac:dyDescent="0.2">
      <c r="A12322" t="s">
        <v>29285</v>
      </c>
      <c r="B12322" t="s">
        <v>38875</v>
      </c>
      <c r="C12322" t="s">
        <v>38876</v>
      </c>
      <c r="D12322">
        <v>4</v>
      </c>
      <c r="E12322" t="s">
        <v>13</v>
      </c>
      <c r="F12322" t="s">
        <v>13</v>
      </c>
      <c r="G12322" t="s">
        <v>38877</v>
      </c>
      <c r="H12322" s="3" t="s">
        <v>38878</v>
      </c>
      <c r="I12322" t="s">
        <v>547</v>
      </c>
      <c r="J12322" t="s">
        <v>29286</v>
      </c>
    </row>
    <row r="12323" spans="1:10" ht="16" x14ac:dyDescent="0.2">
      <c r="A12323" t="s">
        <v>29285</v>
      </c>
      <c r="B12323" t="s">
        <v>4622</v>
      </c>
      <c r="C12323" t="s">
        <v>38879</v>
      </c>
      <c r="D12323">
        <v>3</v>
      </c>
      <c r="E12323" t="s">
        <v>13</v>
      </c>
      <c r="F12323" t="s">
        <v>13</v>
      </c>
      <c r="G12323" t="s">
        <v>38877</v>
      </c>
      <c r="H12323" s="3" t="s">
        <v>38878</v>
      </c>
      <c r="I12323" t="s">
        <v>547</v>
      </c>
      <c r="J12323" t="s">
        <v>29286</v>
      </c>
    </row>
    <row r="12324" spans="1:10" ht="16" x14ac:dyDescent="0.2">
      <c r="A12324" t="s">
        <v>15695</v>
      </c>
      <c r="B12324" t="s">
        <v>38880</v>
      </c>
      <c r="C12324" t="s">
        <v>38881</v>
      </c>
      <c r="D12324">
        <v>5</v>
      </c>
      <c r="E12324" t="s">
        <v>13</v>
      </c>
      <c r="F12324" t="s">
        <v>13</v>
      </c>
      <c r="G12324" t="s">
        <v>38882</v>
      </c>
      <c r="H12324" s="3" t="s">
        <v>38883</v>
      </c>
      <c r="I12324" t="s">
        <v>69</v>
      </c>
      <c r="J12324" t="s">
        <v>15700</v>
      </c>
    </row>
    <row r="12325" spans="1:10" ht="16" x14ac:dyDescent="0.2">
      <c r="A12325" t="s">
        <v>29967</v>
      </c>
      <c r="B12325" t="s">
        <v>38453</v>
      </c>
      <c r="C12325" t="s">
        <v>38884</v>
      </c>
      <c r="D12325">
        <v>2</v>
      </c>
      <c r="E12325" t="s">
        <v>13</v>
      </c>
      <c r="F12325" t="s">
        <v>13</v>
      </c>
      <c r="G12325" t="s">
        <v>38885</v>
      </c>
      <c r="H12325" s="3" t="s">
        <v>38886</v>
      </c>
      <c r="I12325" t="s">
        <v>547</v>
      </c>
      <c r="J12325" t="s">
        <v>29971</v>
      </c>
    </row>
    <row r="12326" spans="1:10" ht="16" x14ac:dyDescent="0.2">
      <c r="A12326" t="s">
        <v>29967</v>
      </c>
      <c r="B12326" t="s">
        <v>38887</v>
      </c>
      <c r="C12326" t="s">
        <v>38888</v>
      </c>
      <c r="D12326">
        <v>3</v>
      </c>
      <c r="E12326" t="s">
        <v>13</v>
      </c>
      <c r="F12326" t="s">
        <v>13</v>
      </c>
      <c r="G12326" t="s">
        <v>38885</v>
      </c>
      <c r="H12326" s="3" t="s">
        <v>38886</v>
      </c>
      <c r="I12326" t="s">
        <v>547</v>
      </c>
      <c r="J12326" t="s">
        <v>29971</v>
      </c>
    </row>
    <row r="12327" spans="1:10" ht="16" x14ac:dyDescent="0.2">
      <c r="A12327" t="s">
        <v>17887</v>
      </c>
      <c r="B12327" t="s">
        <v>17402</v>
      </c>
      <c r="C12327" t="s">
        <v>38889</v>
      </c>
      <c r="D12327">
        <v>2</v>
      </c>
      <c r="E12327" t="s">
        <v>13</v>
      </c>
      <c r="F12327" t="s">
        <v>13</v>
      </c>
      <c r="G12327" t="s">
        <v>38885</v>
      </c>
      <c r="H12327" s="3" t="s">
        <v>38890</v>
      </c>
      <c r="I12327" t="s">
        <v>547</v>
      </c>
      <c r="J12327" t="s">
        <v>17891</v>
      </c>
    </row>
    <row r="12328" spans="1:10" ht="16" x14ac:dyDescent="0.2">
      <c r="A12328" t="s">
        <v>1799</v>
      </c>
      <c r="B12328" t="s">
        <v>38453</v>
      </c>
      <c r="C12328" t="s">
        <v>38884</v>
      </c>
      <c r="D12328">
        <v>2</v>
      </c>
      <c r="E12328" t="s">
        <v>13</v>
      </c>
      <c r="F12328" t="s">
        <v>13</v>
      </c>
      <c r="G12328" t="s">
        <v>38885</v>
      </c>
      <c r="H12328" s="3" t="s">
        <v>38886</v>
      </c>
      <c r="I12328" t="s">
        <v>547</v>
      </c>
      <c r="J12328" t="s">
        <v>1804</v>
      </c>
    </row>
    <row r="12329" spans="1:10" ht="16" x14ac:dyDescent="0.2">
      <c r="A12329" t="s">
        <v>38891</v>
      </c>
      <c r="B12329" t="s">
        <v>4622</v>
      </c>
      <c r="C12329" t="s">
        <v>38892</v>
      </c>
      <c r="D12329">
        <v>1</v>
      </c>
      <c r="E12329" t="s">
        <v>13</v>
      </c>
      <c r="F12329" t="s">
        <v>13</v>
      </c>
      <c r="G12329" t="s">
        <v>38885</v>
      </c>
      <c r="H12329" s="3" t="s">
        <v>38893</v>
      </c>
      <c r="I12329" t="s">
        <v>547</v>
      </c>
      <c r="J12329" t="s">
        <v>38894</v>
      </c>
    </row>
    <row r="12330" spans="1:10" ht="16" x14ac:dyDescent="0.2">
      <c r="A12330" t="s">
        <v>29967</v>
      </c>
      <c r="B12330" t="s">
        <v>38895</v>
      </c>
      <c r="C12330" t="s">
        <v>38896</v>
      </c>
      <c r="D12330">
        <v>1</v>
      </c>
      <c r="E12330" t="s">
        <v>13</v>
      </c>
      <c r="F12330" t="s">
        <v>13</v>
      </c>
      <c r="G12330" t="s">
        <v>38885</v>
      </c>
      <c r="H12330" s="3" t="s">
        <v>38886</v>
      </c>
      <c r="I12330" t="s">
        <v>547</v>
      </c>
      <c r="J12330" t="s">
        <v>29971</v>
      </c>
    </row>
    <row r="12331" spans="1:10" ht="16" x14ac:dyDescent="0.2">
      <c r="A12331" t="s">
        <v>28639</v>
      </c>
      <c r="B12331" t="s">
        <v>38897</v>
      </c>
      <c r="C12331" t="s">
        <v>38898</v>
      </c>
      <c r="D12331">
        <v>1</v>
      </c>
      <c r="E12331" t="s">
        <v>13</v>
      </c>
      <c r="F12331" t="s">
        <v>13</v>
      </c>
      <c r="G12331" t="s">
        <v>38885</v>
      </c>
      <c r="H12331" s="3" t="s">
        <v>38890</v>
      </c>
      <c r="I12331" t="s">
        <v>547</v>
      </c>
      <c r="J12331" t="s">
        <v>28644</v>
      </c>
    </row>
    <row r="12332" spans="1:10" ht="16" x14ac:dyDescent="0.2">
      <c r="A12332" t="s">
        <v>30019</v>
      </c>
      <c r="B12332" t="s">
        <v>8991</v>
      </c>
      <c r="C12332" t="s">
        <v>38899</v>
      </c>
      <c r="D12332">
        <v>3</v>
      </c>
      <c r="E12332" t="s">
        <v>13</v>
      </c>
      <c r="F12332" t="s">
        <v>13</v>
      </c>
      <c r="G12332" t="s">
        <v>38885</v>
      </c>
      <c r="H12332" s="3" t="s">
        <v>38890</v>
      </c>
      <c r="I12332" t="s">
        <v>547</v>
      </c>
      <c r="J12332" t="s">
        <v>30022</v>
      </c>
    </row>
    <row r="12333" spans="1:10" ht="16" x14ac:dyDescent="0.2">
      <c r="A12333" t="s">
        <v>28639</v>
      </c>
      <c r="B12333" t="s">
        <v>38900</v>
      </c>
      <c r="C12333" t="s">
        <v>38901</v>
      </c>
      <c r="D12333">
        <v>3</v>
      </c>
      <c r="E12333" t="s">
        <v>13</v>
      </c>
      <c r="F12333" t="s">
        <v>13</v>
      </c>
      <c r="G12333" t="s">
        <v>38885</v>
      </c>
      <c r="H12333" s="3" t="s">
        <v>38886</v>
      </c>
      <c r="I12333" t="s">
        <v>547</v>
      </c>
      <c r="J12333" t="s">
        <v>28644</v>
      </c>
    </row>
    <row r="12334" spans="1:10" ht="32" x14ac:dyDescent="0.2">
      <c r="A12334" t="s">
        <v>38902</v>
      </c>
      <c r="B12334" t="s">
        <v>38903</v>
      </c>
      <c r="C12334" t="s">
        <v>38904</v>
      </c>
      <c r="D12334">
        <v>3</v>
      </c>
      <c r="E12334" t="s">
        <v>13</v>
      </c>
      <c r="F12334" t="s">
        <v>13</v>
      </c>
      <c r="G12334" t="s">
        <v>38885</v>
      </c>
      <c r="H12334" s="3" t="s">
        <v>38905</v>
      </c>
      <c r="I12334" t="s">
        <v>547</v>
      </c>
      <c r="J12334" t="s">
        <v>38906</v>
      </c>
    </row>
    <row r="12335" spans="1:10" ht="16" x14ac:dyDescent="0.2">
      <c r="A12335" t="s">
        <v>38907</v>
      </c>
      <c r="B12335" t="s">
        <v>8199</v>
      </c>
      <c r="C12335" t="s">
        <v>38908</v>
      </c>
      <c r="D12335">
        <v>1</v>
      </c>
      <c r="E12335" t="s">
        <v>13</v>
      </c>
      <c r="F12335" t="s">
        <v>13</v>
      </c>
      <c r="G12335" t="s">
        <v>38885</v>
      </c>
      <c r="H12335" s="3" t="s">
        <v>38890</v>
      </c>
      <c r="I12335" t="s">
        <v>547</v>
      </c>
      <c r="J12335" t="s">
        <v>38909</v>
      </c>
    </row>
    <row r="12336" spans="1:10" ht="16" x14ac:dyDescent="0.2">
      <c r="A12336" t="s">
        <v>27616</v>
      </c>
      <c r="B12336" t="s">
        <v>4638</v>
      </c>
      <c r="C12336" t="s">
        <v>38910</v>
      </c>
      <c r="D12336">
        <v>3</v>
      </c>
      <c r="E12336" t="s">
        <v>13</v>
      </c>
      <c r="F12336" t="s">
        <v>13</v>
      </c>
      <c r="G12336" t="s">
        <v>38885</v>
      </c>
      <c r="H12336" s="3" t="s">
        <v>38893</v>
      </c>
      <c r="I12336" t="s">
        <v>547</v>
      </c>
      <c r="J12336" t="s">
        <v>27619</v>
      </c>
    </row>
    <row r="12337" spans="1:10" ht="16" x14ac:dyDescent="0.2">
      <c r="A12337" t="s">
        <v>38902</v>
      </c>
      <c r="B12337" t="s">
        <v>8783</v>
      </c>
      <c r="C12337" t="s">
        <v>38911</v>
      </c>
      <c r="D12337">
        <v>4</v>
      </c>
      <c r="E12337" t="s">
        <v>13</v>
      </c>
      <c r="F12337" t="s">
        <v>13</v>
      </c>
      <c r="G12337" t="s">
        <v>38885</v>
      </c>
      <c r="H12337" s="3" t="s">
        <v>38890</v>
      </c>
      <c r="I12337" t="s">
        <v>547</v>
      </c>
      <c r="J12337" t="s">
        <v>38906</v>
      </c>
    </row>
    <row r="12338" spans="1:10" ht="16" x14ac:dyDescent="0.2">
      <c r="A12338" t="s">
        <v>38891</v>
      </c>
      <c r="B12338" t="s">
        <v>543</v>
      </c>
      <c r="C12338" t="s">
        <v>38912</v>
      </c>
      <c r="D12338">
        <v>2</v>
      </c>
      <c r="E12338" t="s">
        <v>13</v>
      </c>
      <c r="F12338" t="s">
        <v>13</v>
      </c>
      <c r="G12338" t="s">
        <v>38885</v>
      </c>
      <c r="H12338" s="3" t="s">
        <v>38893</v>
      </c>
      <c r="I12338" t="s">
        <v>547</v>
      </c>
      <c r="J12338" t="s">
        <v>38894</v>
      </c>
    </row>
    <row r="12339" spans="1:10" ht="16" x14ac:dyDescent="0.2">
      <c r="A12339" t="s">
        <v>38913</v>
      </c>
      <c r="B12339" t="s">
        <v>38914</v>
      </c>
      <c r="C12339" t="s">
        <v>38915</v>
      </c>
      <c r="D12339">
        <v>1</v>
      </c>
      <c r="E12339" t="s">
        <v>13</v>
      </c>
      <c r="F12339" t="s">
        <v>13</v>
      </c>
      <c r="G12339" t="s">
        <v>38885</v>
      </c>
      <c r="H12339" s="3" t="s">
        <v>38890</v>
      </c>
      <c r="I12339" t="s">
        <v>547</v>
      </c>
      <c r="J12339" t="s">
        <v>38916</v>
      </c>
    </row>
    <row r="12340" spans="1:10" ht="16" x14ac:dyDescent="0.2">
      <c r="A12340" t="s">
        <v>38907</v>
      </c>
      <c r="B12340" t="s">
        <v>38903</v>
      </c>
      <c r="C12340" t="s">
        <v>38904</v>
      </c>
      <c r="D12340">
        <v>3</v>
      </c>
      <c r="E12340" t="s">
        <v>13</v>
      </c>
      <c r="F12340" t="s">
        <v>13</v>
      </c>
      <c r="G12340" t="s">
        <v>38885</v>
      </c>
      <c r="H12340" s="3" t="s">
        <v>38890</v>
      </c>
      <c r="I12340" t="s">
        <v>547</v>
      </c>
      <c r="J12340" t="s">
        <v>38909</v>
      </c>
    </row>
    <row r="12341" spans="1:10" ht="16" x14ac:dyDescent="0.2">
      <c r="A12341" t="s">
        <v>38907</v>
      </c>
      <c r="B12341" t="s">
        <v>8014</v>
      </c>
      <c r="C12341" t="s">
        <v>38917</v>
      </c>
      <c r="D12341">
        <v>2</v>
      </c>
      <c r="E12341" t="s">
        <v>13</v>
      </c>
      <c r="F12341" t="s">
        <v>13</v>
      </c>
      <c r="G12341" t="s">
        <v>38885</v>
      </c>
      <c r="H12341" s="3" t="s">
        <v>38890</v>
      </c>
      <c r="I12341" t="s">
        <v>547</v>
      </c>
      <c r="J12341" t="s">
        <v>38909</v>
      </c>
    </row>
    <row r="12342" spans="1:10" ht="16" x14ac:dyDescent="0.2">
      <c r="A12342" t="s">
        <v>28639</v>
      </c>
      <c r="B12342" t="s">
        <v>38918</v>
      </c>
      <c r="C12342" t="s">
        <v>38919</v>
      </c>
      <c r="D12342">
        <v>2</v>
      </c>
      <c r="E12342" t="s">
        <v>13</v>
      </c>
      <c r="F12342" t="s">
        <v>13</v>
      </c>
      <c r="G12342" t="s">
        <v>38885</v>
      </c>
      <c r="H12342" s="3" t="s">
        <v>38890</v>
      </c>
      <c r="I12342" t="s">
        <v>547</v>
      </c>
      <c r="J12342" t="s">
        <v>28644</v>
      </c>
    </row>
    <row r="12343" spans="1:10" ht="16" x14ac:dyDescent="0.2">
      <c r="A12343" t="s">
        <v>38920</v>
      </c>
      <c r="B12343" t="s">
        <v>8087</v>
      </c>
      <c r="C12343" t="s">
        <v>38921</v>
      </c>
      <c r="D12343">
        <v>4</v>
      </c>
      <c r="E12343" t="s">
        <v>13</v>
      </c>
      <c r="F12343" t="s">
        <v>13</v>
      </c>
      <c r="G12343" t="s">
        <v>38922</v>
      </c>
      <c r="H12343" s="3" t="s">
        <v>38923</v>
      </c>
      <c r="I12343" t="s">
        <v>547</v>
      </c>
      <c r="J12343" t="s">
        <v>38924</v>
      </c>
    </row>
    <row r="12344" spans="1:10" ht="16" x14ac:dyDescent="0.2">
      <c r="A12344" t="s">
        <v>4686</v>
      </c>
      <c r="B12344" t="s">
        <v>38925</v>
      </c>
      <c r="C12344" t="s">
        <v>38926</v>
      </c>
      <c r="D12344">
        <v>1</v>
      </c>
      <c r="E12344" t="s">
        <v>13</v>
      </c>
      <c r="F12344" t="s">
        <v>13</v>
      </c>
      <c r="G12344" t="s">
        <v>38922</v>
      </c>
      <c r="H12344" s="3" t="s">
        <v>38927</v>
      </c>
      <c r="I12344" t="s">
        <v>547</v>
      </c>
      <c r="J12344" t="s">
        <v>4689</v>
      </c>
    </row>
    <row r="12345" spans="1:10" ht="16" x14ac:dyDescent="0.2">
      <c r="A12345" t="s">
        <v>38928</v>
      </c>
      <c r="B12345" t="s">
        <v>38929</v>
      </c>
      <c r="C12345" t="s">
        <v>38930</v>
      </c>
      <c r="D12345">
        <v>1</v>
      </c>
      <c r="E12345" t="s">
        <v>13</v>
      </c>
      <c r="F12345" t="s">
        <v>13</v>
      </c>
      <c r="G12345" t="s">
        <v>38922</v>
      </c>
      <c r="H12345" s="3" t="s">
        <v>38927</v>
      </c>
      <c r="I12345" t="s">
        <v>547</v>
      </c>
      <c r="J12345" t="s">
        <v>38931</v>
      </c>
    </row>
    <row r="12346" spans="1:10" ht="16" x14ac:dyDescent="0.2">
      <c r="A12346" t="s">
        <v>38932</v>
      </c>
      <c r="B12346" t="s">
        <v>2666</v>
      </c>
      <c r="C12346" t="s">
        <v>38933</v>
      </c>
      <c r="D12346">
        <v>4</v>
      </c>
      <c r="E12346" t="s">
        <v>13</v>
      </c>
      <c r="F12346" t="s">
        <v>13</v>
      </c>
      <c r="G12346" t="s">
        <v>38922</v>
      </c>
      <c r="H12346" s="3" t="s">
        <v>38927</v>
      </c>
      <c r="I12346" t="s">
        <v>547</v>
      </c>
      <c r="J12346" t="s">
        <v>38934</v>
      </c>
    </row>
    <row r="12347" spans="1:10" ht="16" x14ac:dyDescent="0.2">
      <c r="A12347" t="s">
        <v>2559</v>
      </c>
      <c r="B12347" t="s">
        <v>38935</v>
      </c>
      <c r="C12347" t="s">
        <v>38936</v>
      </c>
      <c r="D12347">
        <v>2</v>
      </c>
      <c r="E12347" t="s">
        <v>13</v>
      </c>
      <c r="F12347" t="s">
        <v>13</v>
      </c>
      <c r="G12347" t="s">
        <v>38922</v>
      </c>
      <c r="H12347" s="3" t="s">
        <v>38937</v>
      </c>
      <c r="I12347" t="s">
        <v>547</v>
      </c>
      <c r="J12347" t="s">
        <v>2563</v>
      </c>
    </row>
    <row r="12348" spans="1:10" ht="16" x14ac:dyDescent="0.2">
      <c r="A12348" t="s">
        <v>18170</v>
      </c>
      <c r="B12348" t="s">
        <v>3470</v>
      </c>
      <c r="C12348" t="s">
        <v>38938</v>
      </c>
      <c r="D12348">
        <v>2</v>
      </c>
      <c r="E12348" t="s">
        <v>13</v>
      </c>
      <c r="F12348" t="s">
        <v>13</v>
      </c>
      <c r="G12348" t="s">
        <v>38922</v>
      </c>
      <c r="H12348" s="3" t="s">
        <v>38939</v>
      </c>
      <c r="I12348" t="s">
        <v>547</v>
      </c>
      <c r="J12348" t="s">
        <v>18175</v>
      </c>
    </row>
    <row r="12349" spans="1:10" ht="16" x14ac:dyDescent="0.2">
      <c r="A12349" t="s">
        <v>9147</v>
      </c>
      <c r="B12349" t="s">
        <v>38935</v>
      </c>
      <c r="C12349" t="s">
        <v>38936</v>
      </c>
      <c r="D12349">
        <v>2</v>
      </c>
      <c r="E12349" t="s">
        <v>13</v>
      </c>
      <c r="F12349" t="s">
        <v>13</v>
      </c>
      <c r="G12349" t="s">
        <v>38922</v>
      </c>
      <c r="H12349" s="3" t="s">
        <v>38937</v>
      </c>
      <c r="I12349" t="s">
        <v>547</v>
      </c>
      <c r="J12349" t="s">
        <v>9150</v>
      </c>
    </row>
    <row r="12350" spans="1:10" ht="16" x14ac:dyDescent="0.2">
      <c r="A12350" t="s">
        <v>23154</v>
      </c>
      <c r="B12350" t="s">
        <v>36489</v>
      </c>
      <c r="C12350" t="s">
        <v>38940</v>
      </c>
      <c r="D12350">
        <v>2</v>
      </c>
      <c r="E12350" t="s">
        <v>13</v>
      </c>
      <c r="F12350" t="s">
        <v>13</v>
      </c>
      <c r="G12350" t="s">
        <v>38922</v>
      </c>
      <c r="H12350" s="3" t="s">
        <v>38941</v>
      </c>
      <c r="I12350" t="s">
        <v>547</v>
      </c>
      <c r="J12350" t="s">
        <v>23159</v>
      </c>
    </row>
    <row r="12351" spans="1:10" ht="16" x14ac:dyDescent="0.2">
      <c r="A12351" t="s">
        <v>38932</v>
      </c>
      <c r="B12351" t="s">
        <v>38942</v>
      </c>
      <c r="C12351" t="s">
        <v>38943</v>
      </c>
      <c r="D12351">
        <v>1</v>
      </c>
      <c r="E12351" t="s">
        <v>13</v>
      </c>
      <c r="F12351" t="s">
        <v>13</v>
      </c>
      <c r="G12351" t="s">
        <v>38922</v>
      </c>
      <c r="H12351" s="3" t="s">
        <v>38927</v>
      </c>
      <c r="I12351" t="s">
        <v>547</v>
      </c>
      <c r="J12351" t="s">
        <v>38934</v>
      </c>
    </row>
    <row r="12352" spans="1:10" ht="16" x14ac:dyDescent="0.2">
      <c r="A12352" t="s">
        <v>30611</v>
      </c>
      <c r="B12352" t="s">
        <v>38944</v>
      </c>
      <c r="C12352" t="s">
        <v>38945</v>
      </c>
      <c r="D12352">
        <v>4</v>
      </c>
      <c r="E12352" t="s">
        <v>13</v>
      </c>
      <c r="F12352" t="s">
        <v>13</v>
      </c>
      <c r="G12352" t="s">
        <v>38922</v>
      </c>
      <c r="H12352" s="3" t="s">
        <v>38941</v>
      </c>
      <c r="I12352" t="s">
        <v>547</v>
      </c>
      <c r="J12352" t="s">
        <v>30612</v>
      </c>
    </row>
    <row r="12353" spans="1:10" ht="16" x14ac:dyDescent="0.2">
      <c r="A12353" t="s">
        <v>38932</v>
      </c>
      <c r="B12353" t="s">
        <v>16120</v>
      </c>
      <c r="C12353" t="s">
        <v>38946</v>
      </c>
      <c r="D12353">
        <v>3</v>
      </c>
      <c r="E12353" t="s">
        <v>13</v>
      </c>
      <c r="F12353" t="s">
        <v>13</v>
      </c>
      <c r="G12353" t="s">
        <v>38922</v>
      </c>
      <c r="H12353" s="3" t="s">
        <v>38947</v>
      </c>
      <c r="I12353" t="s">
        <v>547</v>
      </c>
      <c r="J12353" t="s">
        <v>38934</v>
      </c>
    </row>
    <row r="12354" spans="1:10" ht="16" x14ac:dyDescent="0.2">
      <c r="A12354" t="s">
        <v>38932</v>
      </c>
      <c r="B12354" t="s">
        <v>38948</v>
      </c>
      <c r="C12354" t="s">
        <v>38949</v>
      </c>
      <c r="D12354">
        <v>2</v>
      </c>
      <c r="E12354" t="s">
        <v>13</v>
      </c>
      <c r="F12354" t="s">
        <v>13</v>
      </c>
      <c r="G12354" t="s">
        <v>38922</v>
      </c>
      <c r="H12354" s="3" t="s">
        <v>38941</v>
      </c>
      <c r="I12354" t="s">
        <v>547</v>
      </c>
      <c r="J12354" t="s">
        <v>38934</v>
      </c>
    </row>
    <row r="12355" spans="1:10" ht="16" x14ac:dyDescent="0.2">
      <c r="A12355" t="s">
        <v>38950</v>
      </c>
      <c r="B12355" t="s">
        <v>8087</v>
      </c>
      <c r="C12355" t="s">
        <v>38921</v>
      </c>
      <c r="D12355">
        <v>4</v>
      </c>
      <c r="E12355" t="s">
        <v>13</v>
      </c>
      <c r="F12355" t="s">
        <v>13</v>
      </c>
      <c r="G12355" t="s">
        <v>38922</v>
      </c>
      <c r="H12355" s="3" t="s">
        <v>38923</v>
      </c>
      <c r="I12355" t="s">
        <v>547</v>
      </c>
      <c r="J12355" t="s">
        <v>38951</v>
      </c>
    </row>
    <row r="12356" spans="1:10" ht="16" x14ac:dyDescent="0.2">
      <c r="A12356" t="s">
        <v>38952</v>
      </c>
      <c r="B12356" t="s">
        <v>38953</v>
      </c>
      <c r="C12356" t="s">
        <v>38954</v>
      </c>
      <c r="D12356">
        <v>1</v>
      </c>
      <c r="E12356" t="s">
        <v>13</v>
      </c>
      <c r="F12356" t="s">
        <v>13</v>
      </c>
      <c r="G12356" t="s">
        <v>38955</v>
      </c>
      <c r="H12356" s="3" t="s">
        <v>38956</v>
      </c>
      <c r="I12356" t="s">
        <v>547</v>
      </c>
      <c r="J12356" t="s">
        <v>38957</v>
      </c>
    </row>
    <row r="12357" spans="1:10" ht="16" x14ac:dyDescent="0.2">
      <c r="A12357" t="s">
        <v>9126</v>
      </c>
      <c r="B12357" t="s">
        <v>10033</v>
      </c>
      <c r="C12357" t="s">
        <v>38958</v>
      </c>
      <c r="D12357">
        <v>1</v>
      </c>
      <c r="E12357" t="s">
        <v>13</v>
      </c>
      <c r="F12357" t="s">
        <v>13</v>
      </c>
      <c r="G12357" t="s">
        <v>38959</v>
      </c>
      <c r="H12357" s="3" t="s">
        <v>38960</v>
      </c>
      <c r="I12357" t="s">
        <v>547</v>
      </c>
      <c r="J12357" t="s">
        <v>9129</v>
      </c>
    </row>
    <row r="12358" spans="1:10" ht="16" x14ac:dyDescent="0.2">
      <c r="A12358" t="s">
        <v>38961</v>
      </c>
      <c r="B12358" t="s">
        <v>38962</v>
      </c>
      <c r="C12358" t="s">
        <v>38963</v>
      </c>
      <c r="D12358">
        <v>3</v>
      </c>
      <c r="E12358" t="s">
        <v>13</v>
      </c>
      <c r="F12358" t="s">
        <v>13</v>
      </c>
      <c r="G12358" t="s">
        <v>38964</v>
      </c>
      <c r="H12358" s="3" t="s">
        <v>38965</v>
      </c>
      <c r="I12358" t="s">
        <v>547</v>
      </c>
      <c r="J12358" t="s">
        <v>38966</v>
      </c>
    </row>
    <row r="12359" spans="1:10" ht="16" x14ac:dyDescent="0.2">
      <c r="A12359" t="s">
        <v>38967</v>
      </c>
      <c r="B12359" t="s">
        <v>38968</v>
      </c>
      <c r="C12359" t="s">
        <v>38969</v>
      </c>
      <c r="D12359">
        <v>2</v>
      </c>
      <c r="E12359" t="s">
        <v>13</v>
      </c>
      <c r="F12359" t="s">
        <v>13</v>
      </c>
      <c r="G12359" t="s">
        <v>38970</v>
      </c>
      <c r="H12359" s="3" t="s">
        <v>38971</v>
      </c>
      <c r="I12359" t="s">
        <v>547</v>
      </c>
      <c r="J12359" t="s">
        <v>38972</v>
      </c>
    </row>
    <row r="12360" spans="1:10" ht="16" x14ac:dyDescent="0.2">
      <c r="A12360" t="s">
        <v>38973</v>
      </c>
      <c r="B12360" t="s">
        <v>38974</v>
      </c>
      <c r="C12360" t="s">
        <v>38975</v>
      </c>
      <c r="D12360">
        <v>2</v>
      </c>
      <c r="E12360" t="s">
        <v>13</v>
      </c>
      <c r="F12360" t="s">
        <v>13</v>
      </c>
      <c r="G12360" t="s">
        <v>38970</v>
      </c>
      <c r="H12360" s="3" t="s">
        <v>38971</v>
      </c>
      <c r="I12360" t="s">
        <v>547</v>
      </c>
      <c r="J12360" t="s">
        <v>38976</v>
      </c>
    </row>
    <row r="12361" spans="1:10" ht="32" x14ac:dyDescent="0.2">
      <c r="A12361" t="s">
        <v>9253</v>
      </c>
      <c r="B12361" t="s">
        <v>38977</v>
      </c>
      <c r="C12361" t="s">
        <v>38978</v>
      </c>
      <c r="D12361">
        <v>1</v>
      </c>
      <c r="E12361" t="s">
        <v>13</v>
      </c>
      <c r="F12361" t="s">
        <v>13</v>
      </c>
      <c r="G12361" t="s">
        <v>38970</v>
      </c>
      <c r="H12361" s="3" t="s">
        <v>38979</v>
      </c>
      <c r="I12361" t="s">
        <v>547</v>
      </c>
      <c r="J12361" t="s">
        <v>9258</v>
      </c>
    </row>
    <row r="12362" spans="1:10" ht="16" x14ac:dyDescent="0.2">
      <c r="A12362" t="s">
        <v>8185</v>
      </c>
      <c r="B12362" t="s">
        <v>4737</v>
      </c>
      <c r="C12362" t="s">
        <v>38980</v>
      </c>
      <c r="D12362">
        <v>3</v>
      </c>
      <c r="E12362" t="s">
        <v>13</v>
      </c>
      <c r="F12362" t="s">
        <v>13</v>
      </c>
      <c r="G12362" t="s">
        <v>38970</v>
      </c>
      <c r="H12362" s="3" t="s">
        <v>38971</v>
      </c>
      <c r="I12362" t="s">
        <v>547</v>
      </c>
      <c r="J12362" t="s">
        <v>8188</v>
      </c>
    </row>
    <row r="12363" spans="1:10" ht="16" x14ac:dyDescent="0.2">
      <c r="A12363" t="s">
        <v>38973</v>
      </c>
      <c r="B12363" t="s">
        <v>38981</v>
      </c>
      <c r="C12363" t="s">
        <v>38982</v>
      </c>
      <c r="D12363">
        <v>1</v>
      </c>
      <c r="E12363" t="s">
        <v>13</v>
      </c>
      <c r="F12363" t="s">
        <v>13</v>
      </c>
      <c r="G12363" t="s">
        <v>38970</v>
      </c>
      <c r="H12363" s="3" t="s">
        <v>38971</v>
      </c>
      <c r="I12363" t="s">
        <v>547</v>
      </c>
      <c r="J12363" t="s">
        <v>38976</v>
      </c>
    </row>
    <row r="12364" spans="1:10" ht="16" x14ac:dyDescent="0.2">
      <c r="A12364" t="s">
        <v>38967</v>
      </c>
      <c r="B12364" t="s">
        <v>4636</v>
      </c>
      <c r="C12364" t="s">
        <v>38983</v>
      </c>
      <c r="D12364">
        <v>1</v>
      </c>
      <c r="E12364" t="s">
        <v>13</v>
      </c>
      <c r="F12364" t="s">
        <v>13</v>
      </c>
      <c r="G12364" t="s">
        <v>38970</v>
      </c>
      <c r="H12364" s="3" t="s">
        <v>38971</v>
      </c>
      <c r="I12364" t="s">
        <v>547</v>
      </c>
      <c r="J12364" t="s">
        <v>38972</v>
      </c>
    </row>
    <row r="12365" spans="1:10" ht="16" x14ac:dyDescent="0.2">
      <c r="A12365" t="s">
        <v>16478</v>
      </c>
      <c r="B12365" t="s">
        <v>12604</v>
      </c>
      <c r="C12365" t="s">
        <v>38984</v>
      </c>
      <c r="D12365">
        <v>1</v>
      </c>
      <c r="E12365" t="s">
        <v>13</v>
      </c>
      <c r="F12365" t="s">
        <v>13</v>
      </c>
      <c r="G12365" t="s">
        <v>38985</v>
      </c>
      <c r="H12365" s="3" t="s">
        <v>38986</v>
      </c>
      <c r="I12365" t="s">
        <v>547</v>
      </c>
      <c r="J12365" t="s">
        <v>16481</v>
      </c>
    </row>
    <row r="12366" spans="1:10" ht="16" x14ac:dyDescent="0.2">
      <c r="A12366" t="s">
        <v>38987</v>
      </c>
      <c r="B12366" t="s">
        <v>4741</v>
      </c>
      <c r="C12366" t="s">
        <v>38988</v>
      </c>
      <c r="D12366">
        <v>2</v>
      </c>
      <c r="E12366" t="s">
        <v>13</v>
      </c>
      <c r="F12366" t="s">
        <v>13</v>
      </c>
      <c r="G12366" t="s">
        <v>38985</v>
      </c>
      <c r="H12366" s="3" t="s">
        <v>38989</v>
      </c>
      <c r="I12366" t="s">
        <v>547</v>
      </c>
      <c r="J12366" t="s">
        <v>38990</v>
      </c>
    </row>
    <row r="12367" spans="1:10" ht="16" x14ac:dyDescent="0.2">
      <c r="A12367" t="s">
        <v>4740</v>
      </c>
      <c r="B12367" t="s">
        <v>8801</v>
      </c>
      <c r="C12367" t="s">
        <v>38991</v>
      </c>
      <c r="D12367">
        <v>2</v>
      </c>
      <c r="E12367" t="s">
        <v>13</v>
      </c>
      <c r="F12367" t="s">
        <v>13</v>
      </c>
      <c r="G12367" t="s">
        <v>38985</v>
      </c>
      <c r="H12367" s="3" t="s">
        <v>38989</v>
      </c>
      <c r="I12367" t="s">
        <v>547</v>
      </c>
      <c r="J12367" t="s">
        <v>4743</v>
      </c>
    </row>
    <row r="12368" spans="1:10" ht="16" x14ac:dyDescent="0.2">
      <c r="A12368" t="s">
        <v>38992</v>
      </c>
      <c r="B12368" t="s">
        <v>38993</v>
      </c>
      <c r="C12368" t="s">
        <v>38994</v>
      </c>
      <c r="D12368">
        <v>2</v>
      </c>
      <c r="E12368" t="s">
        <v>13</v>
      </c>
      <c r="F12368" t="s">
        <v>13</v>
      </c>
      <c r="G12368" t="s">
        <v>38985</v>
      </c>
      <c r="H12368" s="3" t="s">
        <v>38986</v>
      </c>
      <c r="I12368" t="s">
        <v>547</v>
      </c>
      <c r="J12368" t="s">
        <v>38995</v>
      </c>
    </row>
    <row r="12369" spans="1:10" ht="16" x14ac:dyDescent="0.2">
      <c r="A12369" t="s">
        <v>38996</v>
      </c>
      <c r="B12369" t="s">
        <v>4741</v>
      </c>
      <c r="C12369" t="s">
        <v>38988</v>
      </c>
      <c r="D12369">
        <v>2</v>
      </c>
      <c r="E12369" t="s">
        <v>13</v>
      </c>
      <c r="F12369" t="s">
        <v>13</v>
      </c>
      <c r="G12369" t="s">
        <v>38985</v>
      </c>
      <c r="H12369" s="3" t="s">
        <v>38989</v>
      </c>
      <c r="I12369" t="s">
        <v>547</v>
      </c>
      <c r="J12369" t="s">
        <v>38997</v>
      </c>
    </row>
    <row r="12370" spans="1:10" ht="16" x14ac:dyDescent="0.2">
      <c r="A12370" t="s">
        <v>38992</v>
      </c>
      <c r="B12370" t="s">
        <v>38998</v>
      </c>
      <c r="C12370" t="s">
        <v>38999</v>
      </c>
      <c r="D12370">
        <v>1</v>
      </c>
      <c r="E12370" t="s">
        <v>13</v>
      </c>
      <c r="F12370" t="s">
        <v>13</v>
      </c>
      <c r="G12370" t="s">
        <v>38985</v>
      </c>
      <c r="H12370" s="3" t="s">
        <v>39000</v>
      </c>
      <c r="I12370" t="s">
        <v>547</v>
      </c>
      <c r="J12370" t="s">
        <v>38995</v>
      </c>
    </row>
    <row r="12371" spans="1:10" ht="16" x14ac:dyDescent="0.2">
      <c r="A12371" t="s">
        <v>38996</v>
      </c>
      <c r="B12371" t="s">
        <v>18937</v>
      </c>
      <c r="C12371" t="s">
        <v>39001</v>
      </c>
      <c r="D12371">
        <v>3</v>
      </c>
      <c r="E12371" t="s">
        <v>13</v>
      </c>
      <c r="F12371" t="s">
        <v>13</v>
      </c>
      <c r="G12371" t="s">
        <v>38985</v>
      </c>
      <c r="H12371" s="3" t="s">
        <v>39002</v>
      </c>
      <c r="I12371" t="s">
        <v>547</v>
      </c>
      <c r="J12371" t="s">
        <v>38997</v>
      </c>
    </row>
    <row r="12372" spans="1:10" ht="16" x14ac:dyDescent="0.2">
      <c r="A12372" t="s">
        <v>4740</v>
      </c>
      <c r="B12372" t="s">
        <v>4741</v>
      </c>
      <c r="C12372" t="s">
        <v>38988</v>
      </c>
      <c r="D12372">
        <v>1</v>
      </c>
      <c r="E12372" t="s">
        <v>13</v>
      </c>
      <c r="F12372" t="s">
        <v>13</v>
      </c>
      <c r="G12372" t="s">
        <v>38985</v>
      </c>
      <c r="H12372" s="3" t="s">
        <v>38989</v>
      </c>
      <c r="I12372" t="s">
        <v>547</v>
      </c>
      <c r="J12372" t="s">
        <v>4743</v>
      </c>
    </row>
    <row r="12373" spans="1:10" ht="16" x14ac:dyDescent="0.2">
      <c r="A12373" t="s">
        <v>9051</v>
      </c>
      <c r="B12373" t="s">
        <v>4741</v>
      </c>
      <c r="C12373" t="s">
        <v>38988</v>
      </c>
      <c r="D12373">
        <v>2</v>
      </c>
      <c r="E12373" t="s">
        <v>13</v>
      </c>
      <c r="F12373" t="s">
        <v>13</v>
      </c>
      <c r="G12373" t="s">
        <v>38985</v>
      </c>
      <c r="H12373" s="3" t="s">
        <v>38989</v>
      </c>
      <c r="I12373" t="s">
        <v>547</v>
      </c>
      <c r="J12373" t="s">
        <v>9056</v>
      </c>
    </row>
    <row r="12374" spans="1:10" ht="16" x14ac:dyDescent="0.2">
      <c r="A12374" t="s">
        <v>39003</v>
      </c>
      <c r="B12374" t="s">
        <v>4759</v>
      </c>
      <c r="C12374" t="s">
        <v>39004</v>
      </c>
      <c r="D12374">
        <v>3</v>
      </c>
      <c r="E12374" t="s">
        <v>13</v>
      </c>
      <c r="F12374" t="s">
        <v>13</v>
      </c>
      <c r="G12374" t="s">
        <v>39005</v>
      </c>
      <c r="H12374" s="3" t="s">
        <v>39006</v>
      </c>
      <c r="I12374" t="s">
        <v>547</v>
      </c>
      <c r="J12374" t="s">
        <v>39007</v>
      </c>
    </row>
    <row r="12375" spans="1:10" ht="16" x14ac:dyDescent="0.2">
      <c r="A12375" t="s">
        <v>39003</v>
      </c>
      <c r="B12375" t="s">
        <v>979</v>
      </c>
      <c r="C12375" t="s">
        <v>39008</v>
      </c>
      <c r="D12375">
        <v>1</v>
      </c>
      <c r="E12375" t="s">
        <v>13</v>
      </c>
      <c r="F12375" t="s">
        <v>13</v>
      </c>
      <c r="G12375" t="s">
        <v>39005</v>
      </c>
      <c r="H12375" s="3" t="s">
        <v>39006</v>
      </c>
      <c r="I12375" t="s">
        <v>547</v>
      </c>
      <c r="J12375" t="s">
        <v>39007</v>
      </c>
    </row>
    <row r="12376" spans="1:10" ht="32" x14ac:dyDescent="0.2">
      <c r="A12376" t="s">
        <v>39009</v>
      </c>
      <c r="B12376" t="s">
        <v>39010</v>
      </c>
      <c r="C12376" t="s">
        <v>39011</v>
      </c>
      <c r="D12376">
        <v>1</v>
      </c>
      <c r="E12376" t="s">
        <v>13</v>
      </c>
      <c r="F12376" t="s">
        <v>13</v>
      </c>
      <c r="G12376" t="s">
        <v>39012</v>
      </c>
      <c r="H12376" s="3" t="s">
        <v>39013</v>
      </c>
      <c r="I12376" t="s">
        <v>547</v>
      </c>
      <c r="J12376" t="s">
        <v>39014</v>
      </c>
    </row>
    <row r="12377" spans="1:10" ht="16" x14ac:dyDescent="0.2">
      <c r="A12377" t="s">
        <v>39009</v>
      </c>
      <c r="B12377" t="s">
        <v>39015</v>
      </c>
      <c r="C12377" t="s">
        <v>39016</v>
      </c>
      <c r="D12377">
        <v>3</v>
      </c>
      <c r="E12377" t="s">
        <v>13</v>
      </c>
      <c r="F12377" t="s">
        <v>13</v>
      </c>
      <c r="G12377" t="s">
        <v>39012</v>
      </c>
      <c r="H12377" s="3" t="s">
        <v>39017</v>
      </c>
      <c r="I12377" t="s">
        <v>547</v>
      </c>
      <c r="J12377" t="s">
        <v>39014</v>
      </c>
    </row>
    <row r="12378" spans="1:10" ht="16" x14ac:dyDescent="0.2">
      <c r="A12378" t="s">
        <v>39009</v>
      </c>
      <c r="B12378" t="s">
        <v>17195</v>
      </c>
      <c r="C12378" t="s">
        <v>32600</v>
      </c>
      <c r="D12378">
        <v>2</v>
      </c>
      <c r="E12378" t="s">
        <v>13</v>
      </c>
      <c r="F12378" t="s">
        <v>13</v>
      </c>
      <c r="G12378" t="s">
        <v>39012</v>
      </c>
      <c r="H12378" s="3" t="s">
        <v>39017</v>
      </c>
      <c r="I12378" t="s">
        <v>547</v>
      </c>
      <c r="J12378" t="s">
        <v>39014</v>
      </c>
    </row>
    <row r="12379" spans="1:10" ht="16" x14ac:dyDescent="0.2">
      <c r="A12379" t="s">
        <v>3934</v>
      </c>
      <c r="B12379" t="s">
        <v>39018</v>
      </c>
      <c r="C12379" t="s">
        <v>39019</v>
      </c>
      <c r="D12379">
        <v>3</v>
      </c>
      <c r="E12379" t="s">
        <v>13</v>
      </c>
      <c r="F12379" t="s">
        <v>13</v>
      </c>
      <c r="G12379" t="s">
        <v>39020</v>
      </c>
      <c r="H12379" s="3" t="s">
        <v>39021</v>
      </c>
      <c r="I12379" t="s">
        <v>547</v>
      </c>
      <c r="J12379" t="s">
        <v>3938</v>
      </c>
    </row>
    <row r="12380" spans="1:10" ht="16" x14ac:dyDescent="0.2">
      <c r="A12380" t="s">
        <v>3934</v>
      </c>
      <c r="B12380" t="s">
        <v>39022</v>
      </c>
      <c r="C12380" t="s">
        <v>39023</v>
      </c>
      <c r="D12380">
        <v>2</v>
      </c>
      <c r="E12380" t="s">
        <v>13</v>
      </c>
      <c r="F12380" t="s">
        <v>13</v>
      </c>
      <c r="G12380" t="s">
        <v>39020</v>
      </c>
      <c r="H12380" s="3" t="s">
        <v>39021</v>
      </c>
      <c r="I12380" t="s">
        <v>547</v>
      </c>
      <c r="J12380" t="s">
        <v>3938</v>
      </c>
    </row>
    <row r="12381" spans="1:10" ht="16" x14ac:dyDescent="0.2">
      <c r="A12381" t="s">
        <v>19400</v>
      </c>
      <c r="B12381" t="s">
        <v>39024</v>
      </c>
      <c r="C12381" t="s">
        <v>39025</v>
      </c>
      <c r="D12381">
        <v>4</v>
      </c>
      <c r="E12381" t="s">
        <v>13</v>
      </c>
      <c r="F12381" t="s">
        <v>13</v>
      </c>
      <c r="G12381" t="s">
        <v>39020</v>
      </c>
      <c r="H12381" s="3" t="s">
        <v>39026</v>
      </c>
      <c r="I12381" t="s">
        <v>547</v>
      </c>
      <c r="J12381" t="s">
        <v>19405</v>
      </c>
    </row>
    <row r="12382" spans="1:10" ht="16" x14ac:dyDescent="0.2">
      <c r="A12382" t="s">
        <v>3934</v>
      </c>
      <c r="B12382" t="s">
        <v>39027</v>
      </c>
      <c r="C12382" t="s">
        <v>39028</v>
      </c>
      <c r="D12382">
        <v>1</v>
      </c>
      <c r="E12382" t="s">
        <v>13</v>
      </c>
      <c r="F12382" t="s">
        <v>13</v>
      </c>
      <c r="G12382" t="s">
        <v>39020</v>
      </c>
      <c r="H12382" s="3" t="s">
        <v>39021</v>
      </c>
      <c r="I12382" t="s">
        <v>547</v>
      </c>
      <c r="J12382" t="s">
        <v>3938</v>
      </c>
    </row>
    <row r="12383" spans="1:10" ht="16" x14ac:dyDescent="0.2">
      <c r="A12383" t="s">
        <v>38902</v>
      </c>
      <c r="B12383" t="s">
        <v>39029</v>
      </c>
      <c r="C12383" t="s">
        <v>39030</v>
      </c>
      <c r="D12383">
        <v>2</v>
      </c>
      <c r="E12383" t="s">
        <v>13</v>
      </c>
      <c r="F12383" t="s">
        <v>13</v>
      </c>
      <c r="G12383" t="s">
        <v>39031</v>
      </c>
      <c r="H12383" s="3" t="s">
        <v>39032</v>
      </c>
      <c r="I12383" t="s">
        <v>547</v>
      </c>
      <c r="J12383" t="s">
        <v>38906</v>
      </c>
    </row>
    <row r="12384" spans="1:10" ht="16" x14ac:dyDescent="0.2">
      <c r="A12384" t="s">
        <v>39033</v>
      </c>
      <c r="B12384" t="s">
        <v>39034</v>
      </c>
      <c r="C12384" t="s">
        <v>39035</v>
      </c>
      <c r="D12384">
        <v>2</v>
      </c>
      <c r="E12384" t="s">
        <v>13</v>
      </c>
      <c r="F12384" t="s">
        <v>13</v>
      </c>
      <c r="G12384" t="s">
        <v>39036</v>
      </c>
      <c r="H12384" s="3" t="s">
        <v>39032</v>
      </c>
      <c r="I12384" t="s">
        <v>547</v>
      </c>
      <c r="J12384" t="s">
        <v>39037</v>
      </c>
    </row>
    <row r="12385" spans="1:10" ht="16" x14ac:dyDescent="0.2">
      <c r="A12385" t="s">
        <v>39038</v>
      </c>
      <c r="B12385" t="s">
        <v>18937</v>
      </c>
      <c r="C12385" t="s">
        <v>39039</v>
      </c>
      <c r="D12385">
        <v>2</v>
      </c>
      <c r="E12385" t="s">
        <v>13</v>
      </c>
      <c r="F12385" t="s">
        <v>13</v>
      </c>
      <c r="G12385" t="s">
        <v>39040</v>
      </c>
      <c r="H12385" s="3" t="s">
        <v>39041</v>
      </c>
      <c r="I12385" t="s">
        <v>547</v>
      </c>
      <c r="J12385" t="s">
        <v>39042</v>
      </c>
    </row>
    <row r="12386" spans="1:10" ht="16" x14ac:dyDescent="0.2">
      <c r="A12386" t="s">
        <v>39043</v>
      </c>
      <c r="B12386" t="s">
        <v>39044</v>
      </c>
      <c r="C12386" t="s">
        <v>39045</v>
      </c>
      <c r="D12386">
        <v>1</v>
      </c>
      <c r="E12386" t="s">
        <v>13</v>
      </c>
      <c r="F12386" t="s">
        <v>13</v>
      </c>
      <c r="G12386" t="s">
        <v>39046</v>
      </c>
      <c r="H12386" s="3" t="s">
        <v>39047</v>
      </c>
      <c r="I12386" t="s">
        <v>547</v>
      </c>
      <c r="J12386" t="s">
        <v>39048</v>
      </c>
    </row>
    <row r="12387" spans="1:10" ht="16" x14ac:dyDescent="0.2">
      <c r="A12387" t="s">
        <v>9265</v>
      </c>
      <c r="B12387" t="s">
        <v>14343</v>
      </c>
      <c r="C12387" t="s">
        <v>39049</v>
      </c>
      <c r="D12387">
        <v>2</v>
      </c>
      <c r="E12387" t="s">
        <v>13</v>
      </c>
      <c r="F12387" t="s">
        <v>13</v>
      </c>
      <c r="G12387" t="s">
        <v>39050</v>
      </c>
      <c r="H12387" s="3" t="s">
        <v>39051</v>
      </c>
      <c r="I12387" t="s">
        <v>547</v>
      </c>
      <c r="J12387" t="s">
        <v>9268</v>
      </c>
    </row>
    <row r="12388" spans="1:10" ht="16" x14ac:dyDescent="0.2">
      <c r="A12388" t="s">
        <v>39052</v>
      </c>
      <c r="B12388" t="s">
        <v>4816</v>
      </c>
      <c r="C12388" t="s">
        <v>39053</v>
      </c>
      <c r="D12388">
        <v>2</v>
      </c>
      <c r="E12388" t="s">
        <v>13</v>
      </c>
      <c r="F12388" t="s">
        <v>13</v>
      </c>
      <c r="G12388" t="s">
        <v>39050</v>
      </c>
      <c r="H12388" s="3" t="s">
        <v>39054</v>
      </c>
      <c r="I12388" t="s">
        <v>547</v>
      </c>
      <c r="J12388" t="s">
        <v>39055</v>
      </c>
    </row>
    <row r="12389" spans="1:10" ht="16" x14ac:dyDescent="0.2">
      <c r="A12389" t="s">
        <v>39052</v>
      </c>
      <c r="B12389" t="s">
        <v>39056</v>
      </c>
      <c r="C12389" t="s">
        <v>39057</v>
      </c>
      <c r="D12389">
        <v>4</v>
      </c>
      <c r="E12389" t="s">
        <v>13</v>
      </c>
      <c r="F12389" t="s">
        <v>13</v>
      </c>
      <c r="G12389" t="s">
        <v>39050</v>
      </c>
      <c r="H12389" s="3" t="s">
        <v>39051</v>
      </c>
      <c r="I12389" t="s">
        <v>547</v>
      </c>
      <c r="J12389" t="s">
        <v>39055</v>
      </c>
    </row>
    <row r="12390" spans="1:10" ht="16" x14ac:dyDescent="0.2">
      <c r="A12390" t="s">
        <v>39052</v>
      </c>
      <c r="B12390" t="s">
        <v>979</v>
      </c>
      <c r="C12390" t="s">
        <v>39058</v>
      </c>
      <c r="D12390">
        <v>1</v>
      </c>
      <c r="E12390" t="s">
        <v>13</v>
      </c>
      <c r="F12390" t="s">
        <v>13</v>
      </c>
      <c r="G12390" t="s">
        <v>39050</v>
      </c>
      <c r="H12390" s="3" t="s">
        <v>39054</v>
      </c>
      <c r="I12390" t="s">
        <v>547</v>
      </c>
      <c r="J12390" t="s">
        <v>39055</v>
      </c>
    </row>
    <row r="12391" spans="1:10" ht="16" x14ac:dyDescent="0.2">
      <c r="A12391" t="s">
        <v>39059</v>
      </c>
      <c r="B12391" t="s">
        <v>18937</v>
      </c>
      <c r="C12391" t="s">
        <v>39060</v>
      </c>
      <c r="D12391">
        <v>1</v>
      </c>
      <c r="E12391" t="s">
        <v>13</v>
      </c>
      <c r="F12391" t="s">
        <v>13</v>
      </c>
      <c r="G12391" t="s">
        <v>39050</v>
      </c>
      <c r="H12391" s="3" t="s">
        <v>39061</v>
      </c>
      <c r="I12391" t="s">
        <v>547</v>
      </c>
      <c r="J12391" t="s">
        <v>39062</v>
      </c>
    </row>
    <row r="12392" spans="1:10" ht="16" x14ac:dyDescent="0.2">
      <c r="A12392" t="s">
        <v>39052</v>
      </c>
      <c r="B12392" t="s">
        <v>39063</v>
      </c>
      <c r="C12392" t="s">
        <v>39064</v>
      </c>
      <c r="D12392">
        <v>3</v>
      </c>
      <c r="E12392" t="s">
        <v>13</v>
      </c>
      <c r="F12392" t="s">
        <v>13</v>
      </c>
      <c r="G12392" t="s">
        <v>39050</v>
      </c>
      <c r="H12392" s="3" t="s">
        <v>39054</v>
      </c>
      <c r="I12392" t="s">
        <v>547</v>
      </c>
      <c r="J12392" t="s">
        <v>39055</v>
      </c>
    </row>
    <row r="12393" spans="1:10" ht="16" x14ac:dyDescent="0.2">
      <c r="A12393" t="s">
        <v>9927</v>
      </c>
      <c r="B12393" t="s">
        <v>4672</v>
      </c>
      <c r="C12393" t="s">
        <v>39065</v>
      </c>
      <c r="D12393">
        <v>5</v>
      </c>
      <c r="E12393" t="s">
        <v>13</v>
      </c>
      <c r="F12393" t="s">
        <v>13</v>
      </c>
      <c r="G12393" t="s">
        <v>39050</v>
      </c>
      <c r="H12393" s="3" t="s">
        <v>39066</v>
      </c>
      <c r="I12393" t="s">
        <v>547</v>
      </c>
      <c r="J12393" t="s">
        <v>9931</v>
      </c>
    </row>
    <row r="12394" spans="1:10" ht="16" x14ac:dyDescent="0.2">
      <c r="A12394" t="s">
        <v>39067</v>
      </c>
      <c r="B12394" t="s">
        <v>38897</v>
      </c>
      <c r="C12394" t="s">
        <v>39068</v>
      </c>
      <c r="D12394">
        <v>2</v>
      </c>
      <c r="E12394" t="s">
        <v>13</v>
      </c>
      <c r="F12394" t="s">
        <v>13</v>
      </c>
      <c r="G12394" t="s">
        <v>39050</v>
      </c>
      <c r="H12394" s="3" t="s">
        <v>39066</v>
      </c>
      <c r="I12394" t="s">
        <v>547</v>
      </c>
      <c r="J12394" t="s">
        <v>39069</v>
      </c>
    </row>
    <row r="12395" spans="1:10" ht="16" x14ac:dyDescent="0.2">
      <c r="A12395" t="s">
        <v>16454</v>
      </c>
      <c r="B12395" t="s">
        <v>39070</v>
      </c>
      <c r="C12395" t="s">
        <v>39071</v>
      </c>
      <c r="D12395">
        <v>2</v>
      </c>
      <c r="E12395" t="s">
        <v>13</v>
      </c>
      <c r="F12395" t="s">
        <v>13</v>
      </c>
      <c r="G12395" t="s">
        <v>39072</v>
      </c>
      <c r="H12395" s="3" t="s">
        <v>39073</v>
      </c>
      <c r="I12395" t="s">
        <v>547</v>
      </c>
      <c r="J12395" t="s">
        <v>16459</v>
      </c>
    </row>
    <row r="12396" spans="1:10" ht="16" x14ac:dyDescent="0.2">
      <c r="A12396" t="s">
        <v>16454</v>
      </c>
      <c r="B12396" t="s">
        <v>39074</v>
      </c>
      <c r="C12396" t="s">
        <v>39075</v>
      </c>
      <c r="D12396">
        <v>3</v>
      </c>
      <c r="E12396" t="s">
        <v>13</v>
      </c>
      <c r="F12396" t="s">
        <v>13</v>
      </c>
      <c r="G12396" t="s">
        <v>39072</v>
      </c>
      <c r="H12396" s="3" t="s">
        <v>39073</v>
      </c>
      <c r="I12396" t="s">
        <v>547</v>
      </c>
      <c r="J12396" t="s">
        <v>16459</v>
      </c>
    </row>
    <row r="12397" spans="1:10" ht="16" x14ac:dyDescent="0.2">
      <c r="A12397" t="s">
        <v>39076</v>
      </c>
      <c r="B12397" t="s">
        <v>39077</v>
      </c>
      <c r="C12397" t="s">
        <v>39078</v>
      </c>
      <c r="D12397">
        <v>4</v>
      </c>
      <c r="E12397" t="s">
        <v>13</v>
      </c>
      <c r="F12397" t="s">
        <v>13</v>
      </c>
      <c r="G12397" t="s">
        <v>39079</v>
      </c>
      <c r="H12397" s="3" t="s">
        <v>39080</v>
      </c>
      <c r="I12397" t="s">
        <v>36</v>
      </c>
      <c r="J12397" t="s">
        <v>39081</v>
      </c>
    </row>
    <row r="12398" spans="1:10" ht="16" x14ac:dyDescent="0.2">
      <c r="A12398" t="s">
        <v>39082</v>
      </c>
      <c r="B12398" t="s">
        <v>39083</v>
      </c>
      <c r="C12398" t="s">
        <v>39084</v>
      </c>
      <c r="D12398">
        <v>2</v>
      </c>
      <c r="E12398" t="s">
        <v>13</v>
      </c>
      <c r="F12398" t="s">
        <v>13</v>
      </c>
      <c r="G12398" t="s">
        <v>39079</v>
      </c>
      <c r="H12398" s="3" t="s">
        <v>39085</v>
      </c>
      <c r="I12398" t="s">
        <v>36</v>
      </c>
      <c r="J12398" t="s">
        <v>39086</v>
      </c>
    </row>
    <row r="12399" spans="1:10" ht="16" x14ac:dyDescent="0.2">
      <c r="A12399" t="s">
        <v>39087</v>
      </c>
      <c r="B12399" t="s">
        <v>39088</v>
      </c>
      <c r="C12399" t="s">
        <v>39089</v>
      </c>
      <c r="D12399">
        <v>1</v>
      </c>
      <c r="E12399" t="s">
        <v>13</v>
      </c>
      <c r="F12399" t="s">
        <v>13</v>
      </c>
      <c r="G12399" t="s">
        <v>39079</v>
      </c>
      <c r="H12399" s="3" t="s">
        <v>39090</v>
      </c>
      <c r="I12399" t="s">
        <v>36</v>
      </c>
      <c r="J12399" t="s">
        <v>39091</v>
      </c>
    </row>
    <row r="12400" spans="1:10" ht="16" x14ac:dyDescent="0.2">
      <c r="A12400" t="s">
        <v>39092</v>
      </c>
      <c r="B12400" t="s">
        <v>3189</v>
      </c>
      <c r="C12400" t="s">
        <v>39093</v>
      </c>
      <c r="D12400">
        <v>2</v>
      </c>
      <c r="E12400">
        <f>26</f>
        <v>26</v>
      </c>
      <c r="F12400" t="s">
        <v>13</v>
      </c>
      <c r="G12400" t="s">
        <v>39094</v>
      </c>
      <c r="H12400" s="3" t="s">
        <v>39095</v>
      </c>
      <c r="I12400" t="s">
        <v>36</v>
      </c>
      <c r="J12400" t="s">
        <v>39096</v>
      </c>
    </row>
    <row r="12401" spans="1:10" ht="16" x14ac:dyDescent="0.2">
      <c r="A12401" t="s">
        <v>39097</v>
      </c>
      <c r="B12401" t="s">
        <v>39098</v>
      </c>
      <c r="C12401" t="s">
        <v>39099</v>
      </c>
      <c r="D12401">
        <v>1</v>
      </c>
      <c r="E12401">
        <f>26</f>
        <v>26</v>
      </c>
      <c r="F12401" t="s">
        <v>13</v>
      </c>
      <c r="G12401" t="s">
        <v>39094</v>
      </c>
      <c r="H12401" s="3" t="s">
        <v>39100</v>
      </c>
      <c r="I12401" t="s">
        <v>36</v>
      </c>
      <c r="J12401" t="s">
        <v>39101</v>
      </c>
    </row>
    <row r="12402" spans="1:10" ht="16" x14ac:dyDescent="0.2">
      <c r="A12402" t="s">
        <v>39092</v>
      </c>
      <c r="B12402" t="s">
        <v>39102</v>
      </c>
      <c r="C12402" t="s">
        <v>39103</v>
      </c>
      <c r="D12402">
        <v>1</v>
      </c>
      <c r="E12402">
        <f>26</f>
        <v>26</v>
      </c>
      <c r="F12402" t="s">
        <v>13</v>
      </c>
      <c r="G12402" t="s">
        <v>39094</v>
      </c>
      <c r="H12402" s="3" t="s">
        <v>39095</v>
      </c>
      <c r="I12402" t="s">
        <v>36</v>
      </c>
      <c r="J12402" t="s">
        <v>39096</v>
      </c>
    </row>
    <row r="12403" spans="1:10" ht="16" x14ac:dyDescent="0.2">
      <c r="A12403" t="s">
        <v>39092</v>
      </c>
      <c r="B12403" t="s">
        <v>39104</v>
      </c>
      <c r="C12403" t="s">
        <v>39105</v>
      </c>
      <c r="D12403">
        <v>3</v>
      </c>
      <c r="E12403">
        <f>26</f>
        <v>26</v>
      </c>
      <c r="F12403" t="s">
        <v>13</v>
      </c>
      <c r="G12403" t="s">
        <v>39094</v>
      </c>
      <c r="H12403" s="3" t="s">
        <v>39095</v>
      </c>
      <c r="I12403" t="s">
        <v>36</v>
      </c>
      <c r="J12403" t="s">
        <v>39096</v>
      </c>
    </row>
    <row r="12404" spans="1:10" ht="16" x14ac:dyDescent="0.2">
      <c r="A12404" t="s">
        <v>39106</v>
      </c>
      <c r="B12404" t="s">
        <v>6982</v>
      </c>
      <c r="C12404" t="s">
        <v>39107</v>
      </c>
      <c r="D12404">
        <v>1</v>
      </c>
      <c r="E12404">
        <f>26</f>
        <v>26</v>
      </c>
      <c r="F12404" t="s">
        <v>13</v>
      </c>
      <c r="G12404" t="s">
        <v>39094</v>
      </c>
      <c r="H12404" s="3" t="s">
        <v>39100</v>
      </c>
      <c r="I12404" t="s">
        <v>36</v>
      </c>
      <c r="J12404" t="s">
        <v>39108</v>
      </c>
    </row>
    <row r="12405" spans="1:10" ht="16" x14ac:dyDescent="0.2">
      <c r="A12405" t="s">
        <v>12681</v>
      </c>
      <c r="B12405" t="s">
        <v>39109</v>
      </c>
      <c r="C12405" t="s">
        <v>39110</v>
      </c>
      <c r="D12405">
        <v>5</v>
      </c>
      <c r="E12405">
        <f>26</f>
        <v>26</v>
      </c>
      <c r="F12405" t="s">
        <v>13</v>
      </c>
      <c r="G12405" t="s">
        <v>39094</v>
      </c>
      <c r="H12405" s="3" t="s">
        <v>39111</v>
      </c>
      <c r="I12405" t="s">
        <v>36</v>
      </c>
      <c r="J12405" t="s">
        <v>12684</v>
      </c>
    </row>
    <row r="12406" spans="1:10" ht="16" x14ac:dyDescent="0.2">
      <c r="A12406" t="s">
        <v>39106</v>
      </c>
      <c r="B12406" t="s">
        <v>39112</v>
      </c>
      <c r="C12406" t="s">
        <v>39113</v>
      </c>
      <c r="D12406">
        <v>2</v>
      </c>
      <c r="E12406">
        <f>26</f>
        <v>26</v>
      </c>
      <c r="F12406" t="s">
        <v>13</v>
      </c>
      <c r="G12406" t="s">
        <v>39094</v>
      </c>
      <c r="H12406" s="3" t="s">
        <v>39100</v>
      </c>
      <c r="I12406" t="s">
        <v>36</v>
      </c>
      <c r="J12406" t="s">
        <v>39108</v>
      </c>
    </row>
    <row r="12407" spans="1:10" ht="16" x14ac:dyDescent="0.2">
      <c r="A12407" t="s">
        <v>35808</v>
      </c>
      <c r="B12407" t="s">
        <v>39114</v>
      </c>
      <c r="C12407" t="s">
        <v>39115</v>
      </c>
      <c r="D12407">
        <v>4</v>
      </c>
      <c r="E12407">
        <f>26</f>
        <v>26</v>
      </c>
      <c r="F12407" t="s">
        <v>13</v>
      </c>
      <c r="G12407" t="s">
        <v>39094</v>
      </c>
      <c r="H12407" s="3" t="s">
        <v>39100</v>
      </c>
      <c r="I12407" t="s">
        <v>36</v>
      </c>
      <c r="J12407" t="s">
        <v>35812</v>
      </c>
    </row>
    <row r="12408" spans="1:10" ht="16" x14ac:dyDescent="0.2">
      <c r="A12408" t="s">
        <v>39097</v>
      </c>
      <c r="B12408" t="s">
        <v>39116</v>
      </c>
      <c r="C12408" t="s">
        <v>39117</v>
      </c>
      <c r="D12408">
        <v>3</v>
      </c>
      <c r="E12408">
        <f>26</f>
        <v>26</v>
      </c>
      <c r="F12408" t="s">
        <v>13</v>
      </c>
      <c r="G12408" t="s">
        <v>39094</v>
      </c>
      <c r="H12408" s="3" t="s">
        <v>39100</v>
      </c>
      <c r="I12408" t="s">
        <v>36</v>
      </c>
      <c r="J12408" t="s">
        <v>39101</v>
      </c>
    </row>
    <row r="12409" spans="1:10" ht="16" x14ac:dyDescent="0.2">
      <c r="A12409" t="s">
        <v>12681</v>
      </c>
      <c r="B12409" t="s">
        <v>39118</v>
      </c>
      <c r="C12409" t="s">
        <v>39119</v>
      </c>
      <c r="D12409">
        <v>1</v>
      </c>
      <c r="E12409">
        <f>26</f>
        <v>26</v>
      </c>
      <c r="F12409" t="s">
        <v>13</v>
      </c>
      <c r="G12409" t="s">
        <v>39094</v>
      </c>
      <c r="H12409" s="3" t="s">
        <v>39100</v>
      </c>
      <c r="I12409" t="s">
        <v>36</v>
      </c>
      <c r="J12409" t="s">
        <v>12684</v>
      </c>
    </row>
    <row r="12410" spans="1:10" ht="16" x14ac:dyDescent="0.2">
      <c r="A12410" t="s">
        <v>35808</v>
      </c>
      <c r="B12410" t="s">
        <v>39120</v>
      </c>
      <c r="C12410" t="s">
        <v>39121</v>
      </c>
      <c r="D12410">
        <v>1</v>
      </c>
      <c r="E12410">
        <f>26</f>
        <v>26</v>
      </c>
      <c r="F12410" t="s">
        <v>13</v>
      </c>
      <c r="G12410" t="s">
        <v>39094</v>
      </c>
      <c r="H12410" s="3" t="s">
        <v>39100</v>
      </c>
      <c r="I12410" t="s">
        <v>36</v>
      </c>
      <c r="J12410" t="s">
        <v>35812</v>
      </c>
    </row>
    <row r="12411" spans="1:10" ht="16" x14ac:dyDescent="0.2">
      <c r="A12411" t="s">
        <v>39097</v>
      </c>
      <c r="B12411" t="s">
        <v>39122</v>
      </c>
      <c r="C12411" t="s">
        <v>39123</v>
      </c>
      <c r="D12411">
        <v>2</v>
      </c>
      <c r="E12411">
        <f>26</f>
        <v>26</v>
      </c>
      <c r="F12411" t="s">
        <v>13</v>
      </c>
      <c r="G12411" t="s">
        <v>39094</v>
      </c>
      <c r="H12411" s="3" t="s">
        <v>39100</v>
      </c>
      <c r="I12411" t="s">
        <v>36</v>
      </c>
      <c r="J12411" t="s">
        <v>39101</v>
      </c>
    </row>
    <row r="12412" spans="1:10" ht="16" x14ac:dyDescent="0.2">
      <c r="A12412" t="s">
        <v>39124</v>
      </c>
      <c r="B12412" t="s">
        <v>34490</v>
      </c>
      <c r="C12412" t="s">
        <v>34491</v>
      </c>
      <c r="D12412">
        <v>1</v>
      </c>
      <c r="E12412">
        <f>26</f>
        <v>26</v>
      </c>
      <c r="F12412" t="s">
        <v>13</v>
      </c>
      <c r="G12412" t="s">
        <v>39094</v>
      </c>
      <c r="H12412" s="3" t="s">
        <v>39125</v>
      </c>
      <c r="I12412" t="s">
        <v>36</v>
      </c>
      <c r="J12412" t="s">
        <v>39126</v>
      </c>
    </row>
    <row r="12413" spans="1:10" ht="16" x14ac:dyDescent="0.2">
      <c r="A12413" t="s">
        <v>39127</v>
      </c>
      <c r="B12413" t="s">
        <v>39128</v>
      </c>
      <c r="C12413" t="s">
        <v>39129</v>
      </c>
      <c r="D12413">
        <v>1</v>
      </c>
      <c r="E12413" t="s">
        <v>13</v>
      </c>
      <c r="F12413" t="s">
        <v>13</v>
      </c>
      <c r="G12413" t="s">
        <v>39130</v>
      </c>
      <c r="H12413" s="3" t="s">
        <v>39131</v>
      </c>
      <c r="I12413" t="s">
        <v>90</v>
      </c>
      <c r="J12413" t="s">
        <v>39132</v>
      </c>
    </row>
    <row r="12414" spans="1:10" ht="16" x14ac:dyDescent="0.2">
      <c r="A12414" t="s">
        <v>39133</v>
      </c>
      <c r="B12414" t="s">
        <v>39134</v>
      </c>
      <c r="C12414" t="s">
        <v>39135</v>
      </c>
      <c r="D12414">
        <v>1</v>
      </c>
      <c r="E12414" t="s">
        <v>13</v>
      </c>
      <c r="F12414" t="s">
        <v>13</v>
      </c>
      <c r="G12414" t="s">
        <v>39136</v>
      </c>
      <c r="H12414" s="3" t="s">
        <v>39137</v>
      </c>
      <c r="I12414" t="s">
        <v>90</v>
      </c>
      <c r="J12414" t="s">
        <v>39138</v>
      </c>
    </row>
    <row r="12415" spans="1:10" ht="32" x14ac:dyDescent="0.2">
      <c r="A12415" t="s">
        <v>20472</v>
      </c>
      <c r="B12415" t="s">
        <v>39139</v>
      </c>
      <c r="C12415" t="s">
        <v>39140</v>
      </c>
      <c r="D12415">
        <v>3</v>
      </c>
      <c r="E12415" t="s">
        <v>13</v>
      </c>
      <c r="F12415" t="s">
        <v>13</v>
      </c>
      <c r="G12415" t="s">
        <v>39141</v>
      </c>
      <c r="H12415" s="3" t="s">
        <v>39142</v>
      </c>
      <c r="I12415" t="s">
        <v>69</v>
      </c>
      <c r="J12415" t="s">
        <v>20477</v>
      </c>
    </row>
    <row r="12416" spans="1:10" ht="32" x14ac:dyDescent="0.2">
      <c r="A12416" t="s">
        <v>14945</v>
      </c>
      <c r="B12416" t="s">
        <v>39143</v>
      </c>
      <c r="C12416" t="s">
        <v>39144</v>
      </c>
      <c r="D12416">
        <v>1</v>
      </c>
      <c r="E12416" t="s">
        <v>13</v>
      </c>
      <c r="F12416" t="s">
        <v>13</v>
      </c>
      <c r="G12416" t="s">
        <v>39141</v>
      </c>
      <c r="H12416" s="3" t="s">
        <v>39145</v>
      </c>
      <c r="I12416" t="s">
        <v>69</v>
      </c>
      <c r="J12416" t="s">
        <v>14947</v>
      </c>
    </row>
    <row r="12417" spans="1:10" ht="32" x14ac:dyDescent="0.2">
      <c r="A12417" t="s">
        <v>20472</v>
      </c>
      <c r="B12417" t="s">
        <v>39146</v>
      </c>
      <c r="C12417" t="s">
        <v>39147</v>
      </c>
      <c r="D12417">
        <v>1</v>
      </c>
      <c r="E12417" t="s">
        <v>13</v>
      </c>
      <c r="F12417" t="s">
        <v>13</v>
      </c>
      <c r="G12417" t="s">
        <v>39141</v>
      </c>
      <c r="H12417" s="3" t="s">
        <v>39142</v>
      </c>
      <c r="I12417" t="s">
        <v>69</v>
      </c>
      <c r="J12417" t="s">
        <v>20477</v>
      </c>
    </row>
    <row r="12418" spans="1:10" ht="16" x14ac:dyDescent="0.2">
      <c r="A12418" t="s">
        <v>1209</v>
      </c>
      <c r="B12418" t="s">
        <v>39148</v>
      </c>
      <c r="C12418" t="s">
        <v>39149</v>
      </c>
      <c r="D12418">
        <v>3</v>
      </c>
      <c r="E12418" t="s">
        <v>1280</v>
      </c>
      <c r="F12418" t="s">
        <v>13</v>
      </c>
      <c r="G12418" t="s">
        <v>39150</v>
      </c>
      <c r="H12418" s="3" t="s">
        <v>39151</v>
      </c>
      <c r="I12418" t="s">
        <v>337</v>
      </c>
      <c r="J12418" t="s">
        <v>1214</v>
      </c>
    </row>
    <row r="12419" spans="1:10" ht="16" x14ac:dyDescent="0.2">
      <c r="A12419" t="s">
        <v>1761</v>
      </c>
      <c r="B12419" t="s">
        <v>39152</v>
      </c>
      <c r="C12419" t="s">
        <v>39153</v>
      </c>
      <c r="D12419">
        <v>1</v>
      </c>
      <c r="E12419" t="s">
        <v>1280</v>
      </c>
      <c r="F12419" t="s">
        <v>13</v>
      </c>
      <c r="G12419" t="s">
        <v>39150</v>
      </c>
      <c r="H12419" s="3" t="s">
        <v>39154</v>
      </c>
      <c r="I12419" t="s">
        <v>337</v>
      </c>
      <c r="J12419" t="s">
        <v>1766</v>
      </c>
    </row>
    <row r="12420" spans="1:10" ht="16" x14ac:dyDescent="0.2">
      <c r="A12420" t="s">
        <v>1761</v>
      </c>
      <c r="B12420" t="s">
        <v>39155</v>
      </c>
      <c r="C12420" t="s">
        <v>39156</v>
      </c>
      <c r="D12420">
        <v>2</v>
      </c>
      <c r="E12420" t="s">
        <v>1280</v>
      </c>
      <c r="F12420" t="s">
        <v>13</v>
      </c>
      <c r="G12420" t="s">
        <v>39150</v>
      </c>
      <c r="H12420" s="3" t="s">
        <v>39151</v>
      </c>
      <c r="I12420" t="s">
        <v>337</v>
      </c>
      <c r="J12420" t="s">
        <v>1766</v>
      </c>
    </row>
    <row r="12421" spans="1:10" ht="16" x14ac:dyDescent="0.2">
      <c r="A12421" t="s">
        <v>13296</v>
      </c>
      <c r="B12421" t="s">
        <v>39157</v>
      </c>
      <c r="C12421" t="s">
        <v>39158</v>
      </c>
      <c r="D12421">
        <v>5</v>
      </c>
      <c r="E12421" t="s">
        <v>1280</v>
      </c>
      <c r="F12421" t="s">
        <v>13</v>
      </c>
      <c r="G12421" t="s">
        <v>39150</v>
      </c>
      <c r="H12421" s="3" t="s">
        <v>39151</v>
      </c>
      <c r="I12421" t="s">
        <v>337</v>
      </c>
      <c r="J12421" t="s">
        <v>13301</v>
      </c>
    </row>
    <row r="12422" spans="1:10" ht="16" x14ac:dyDescent="0.2">
      <c r="A12422" t="s">
        <v>31733</v>
      </c>
      <c r="B12422" t="s">
        <v>39159</v>
      </c>
      <c r="C12422" t="s">
        <v>39160</v>
      </c>
      <c r="D12422">
        <v>2</v>
      </c>
      <c r="E12422" t="s">
        <v>1280</v>
      </c>
      <c r="F12422" t="s">
        <v>13</v>
      </c>
      <c r="G12422" t="s">
        <v>39150</v>
      </c>
      <c r="H12422" s="3" t="s">
        <v>39151</v>
      </c>
      <c r="I12422" t="s">
        <v>337</v>
      </c>
      <c r="J12422" t="s">
        <v>31737</v>
      </c>
    </row>
    <row r="12423" spans="1:10" ht="16" x14ac:dyDescent="0.2">
      <c r="A12423" t="s">
        <v>31733</v>
      </c>
      <c r="B12423" t="s">
        <v>39161</v>
      </c>
      <c r="C12423" t="s">
        <v>39162</v>
      </c>
      <c r="D12423">
        <v>3</v>
      </c>
      <c r="E12423" t="s">
        <v>1280</v>
      </c>
      <c r="F12423" t="s">
        <v>13</v>
      </c>
      <c r="G12423" t="s">
        <v>39150</v>
      </c>
      <c r="H12423" s="3" t="s">
        <v>39151</v>
      </c>
      <c r="I12423" t="s">
        <v>337</v>
      </c>
      <c r="J12423" t="s">
        <v>31737</v>
      </c>
    </row>
    <row r="12424" spans="1:10" ht="16" x14ac:dyDescent="0.2">
      <c r="A12424" t="s">
        <v>1209</v>
      </c>
      <c r="B12424" t="s">
        <v>39163</v>
      </c>
      <c r="C12424" t="s">
        <v>39164</v>
      </c>
      <c r="D12424">
        <v>4</v>
      </c>
      <c r="E12424" t="s">
        <v>1280</v>
      </c>
      <c r="F12424" t="s">
        <v>13</v>
      </c>
      <c r="G12424" t="s">
        <v>39150</v>
      </c>
      <c r="H12424" s="3" t="s">
        <v>39151</v>
      </c>
      <c r="I12424" t="s">
        <v>337</v>
      </c>
      <c r="J12424" t="s">
        <v>1214</v>
      </c>
    </row>
    <row r="12425" spans="1:10" ht="16" x14ac:dyDescent="0.2">
      <c r="A12425" t="s">
        <v>13296</v>
      </c>
      <c r="B12425" t="s">
        <v>39165</v>
      </c>
      <c r="C12425" t="s">
        <v>39166</v>
      </c>
      <c r="D12425">
        <v>3</v>
      </c>
      <c r="E12425" t="s">
        <v>1280</v>
      </c>
      <c r="F12425" t="s">
        <v>13</v>
      </c>
      <c r="G12425" t="s">
        <v>39150</v>
      </c>
      <c r="H12425" s="3" t="s">
        <v>39167</v>
      </c>
      <c r="I12425" t="s">
        <v>337</v>
      </c>
      <c r="J12425" t="s">
        <v>13301</v>
      </c>
    </row>
    <row r="12426" spans="1:10" ht="16" x14ac:dyDescent="0.2">
      <c r="A12426" t="s">
        <v>39168</v>
      </c>
      <c r="B12426" t="s">
        <v>39169</v>
      </c>
      <c r="C12426" t="s">
        <v>39170</v>
      </c>
      <c r="D12426">
        <v>1</v>
      </c>
      <c r="E12426" t="s">
        <v>13</v>
      </c>
      <c r="F12426" t="s">
        <v>13</v>
      </c>
      <c r="G12426" t="s">
        <v>39171</v>
      </c>
      <c r="H12426" s="3" t="s">
        <v>39172</v>
      </c>
      <c r="I12426" t="s">
        <v>714</v>
      </c>
      <c r="J12426" t="s">
        <v>39173</v>
      </c>
    </row>
    <row r="12427" spans="1:10" ht="16" x14ac:dyDescent="0.2">
      <c r="A12427" t="s">
        <v>25789</v>
      </c>
      <c r="B12427" t="s">
        <v>39174</v>
      </c>
      <c r="C12427" t="s">
        <v>39175</v>
      </c>
      <c r="D12427">
        <v>4</v>
      </c>
      <c r="E12427" t="s">
        <v>13</v>
      </c>
      <c r="F12427" t="s">
        <v>13</v>
      </c>
      <c r="G12427" t="s">
        <v>39176</v>
      </c>
      <c r="H12427" s="3" t="s">
        <v>39177</v>
      </c>
      <c r="I12427" t="s">
        <v>524</v>
      </c>
      <c r="J12427" t="s">
        <v>25794</v>
      </c>
    </row>
    <row r="12428" spans="1:10" ht="16" x14ac:dyDescent="0.2">
      <c r="A12428" t="s">
        <v>17303</v>
      </c>
      <c r="B12428" t="s">
        <v>39178</v>
      </c>
      <c r="C12428" t="s">
        <v>39179</v>
      </c>
      <c r="D12428">
        <v>3</v>
      </c>
      <c r="E12428" t="s">
        <v>13</v>
      </c>
      <c r="F12428" t="s">
        <v>13</v>
      </c>
      <c r="G12428" t="s">
        <v>39180</v>
      </c>
      <c r="H12428" s="3" t="s">
        <v>39181</v>
      </c>
      <c r="I12428" t="s">
        <v>509</v>
      </c>
      <c r="J12428" t="s">
        <v>17308</v>
      </c>
    </row>
    <row r="12429" spans="1:10" ht="16" x14ac:dyDescent="0.2">
      <c r="A12429" t="s">
        <v>17303</v>
      </c>
      <c r="B12429" t="s">
        <v>39182</v>
      </c>
      <c r="C12429" t="s">
        <v>39183</v>
      </c>
      <c r="D12429">
        <v>2</v>
      </c>
      <c r="E12429" t="s">
        <v>13</v>
      </c>
      <c r="F12429" t="s">
        <v>13</v>
      </c>
      <c r="G12429" t="s">
        <v>39180</v>
      </c>
      <c r="H12429" s="3" t="s">
        <v>39181</v>
      </c>
      <c r="I12429" t="s">
        <v>509</v>
      </c>
      <c r="J12429" t="s">
        <v>17308</v>
      </c>
    </row>
    <row r="12430" spans="1:10" ht="16" x14ac:dyDescent="0.2">
      <c r="A12430" t="s">
        <v>17303</v>
      </c>
      <c r="B12430" t="s">
        <v>39184</v>
      </c>
      <c r="C12430" t="s">
        <v>39185</v>
      </c>
      <c r="D12430">
        <v>1</v>
      </c>
      <c r="E12430" t="s">
        <v>13</v>
      </c>
      <c r="F12430" t="s">
        <v>13</v>
      </c>
      <c r="G12430" t="s">
        <v>39180</v>
      </c>
      <c r="H12430" s="3" t="s">
        <v>39181</v>
      </c>
      <c r="I12430" t="s">
        <v>509</v>
      </c>
      <c r="J12430" t="s">
        <v>17308</v>
      </c>
    </row>
    <row r="12431" spans="1:10" ht="16" x14ac:dyDescent="0.2">
      <c r="A12431" t="s">
        <v>33084</v>
      </c>
      <c r="B12431" t="s">
        <v>39186</v>
      </c>
      <c r="C12431" t="s">
        <v>39187</v>
      </c>
      <c r="D12431">
        <v>1</v>
      </c>
      <c r="E12431" t="s">
        <v>13</v>
      </c>
      <c r="F12431" t="s">
        <v>13</v>
      </c>
      <c r="G12431" t="s">
        <v>39188</v>
      </c>
      <c r="H12431" s="3" t="s">
        <v>39189</v>
      </c>
      <c r="I12431" t="s">
        <v>509</v>
      </c>
      <c r="J12431" t="s">
        <v>33088</v>
      </c>
    </row>
    <row r="12432" spans="1:10" ht="16" x14ac:dyDescent="0.2">
      <c r="A12432" t="s">
        <v>39190</v>
      </c>
      <c r="B12432" t="s">
        <v>39191</v>
      </c>
      <c r="C12432" t="s">
        <v>39192</v>
      </c>
      <c r="D12432">
        <v>4</v>
      </c>
      <c r="E12432" t="s">
        <v>13</v>
      </c>
      <c r="F12432" t="s">
        <v>13</v>
      </c>
      <c r="G12432" t="s">
        <v>39193</v>
      </c>
      <c r="H12432" s="3" t="s">
        <v>39194</v>
      </c>
      <c r="I12432" t="s">
        <v>524</v>
      </c>
      <c r="J12432" t="s">
        <v>39195</v>
      </c>
    </row>
    <row r="12433" spans="1:10" ht="16" x14ac:dyDescent="0.2">
      <c r="A12433" t="s">
        <v>39190</v>
      </c>
      <c r="B12433" t="s">
        <v>39196</v>
      </c>
      <c r="C12433" t="s">
        <v>39197</v>
      </c>
      <c r="D12433">
        <v>3</v>
      </c>
      <c r="E12433" t="s">
        <v>13</v>
      </c>
      <c r="F12433" t="s">
        <v>13</v>
      </c>
      <c r="G12433" t="s">
        <v>39193</v>
      </c>
      <c r="H12433" s="3" t="s">
        <v>39194</v>
      </c>
      <c r="I12433" t="s">
        <v>524</v>
      </c>
      <c r="J12433" t="s">
        <v>39195</v>
      </c>
    </row>
    <row r="12434" spans="1:10" ht="16" x14ac:dyDescent="0.2">
      <c r="A12434" t="s">
        <v>39190</v>
      </c>
      <c r="B12434" t="s">
        <v>39198</v>
      </c>
      <c r="C12434" t="s">
        <v>39199</v>
      </c>
      <c r="D12434">
        <v>2</v>
      </c>
      <c r="E12434" t="s">
        <v>13</v>
      </c>
      <c r="F12434" t="s">
        <v>13</v>
      </c>
      <c r="G12434" t="s">
        <v>39193</v>
      </c>
      <c r="H12434" s="3" t="s">
        <v>39194</v>
      </c>
      <c r="I12434" t="s">
        <v>524</v>
      </c>
      <c r="J12434" t="s">
        <v>39195</v>
      </c>
    </row>
    <row r="12435" spans="1:10" ht="16" x14ac:dyDescent="0.2">
      <c r="A12435" t="s">
        <v>39190</v>
      </c>
      <c r="B12435" t="s">
        <v>39200</v>
      </c>
      <c r="C12435" t="s">
        <v>39201</v>
      </c>
      <c r="D12435">
        <v>1</v>
      </c>
      <c r="E12435" t="s">
        <v>13</v>
      </c>
      <c r="F12435" t="s">
        <v>13</v>
      </c>
      <c r="G12435" t="s">
        <v>39193</v>
      </c>
      <c r="H12435" s="3" t="s">
        <v>39194</v>
      </c>
      <c r="I12435" t="s">
        <v>524</v>
      </c>
      <c r="J12435" t="s">
        <v>39195</v>
      </c>
    </row>
    <row r="12436" spans="1:10" ht="16" x14ac:dyDescent="0.2">
      <c r="A12436" t="s">
        <v>39202</v>
      </c>
      <c r="B12436" t="s">
        <v>39203</v>
      </c>
      <c r="C12436" t="s">
        <v>39204</v>
      </c>
      <c r="D12436">
        <v>1</v>
      </c>
      <c r="E12436" t="s">
        <v>13</v>
      </c>
      <c r="F12436" t="s">
        <v>13</v>
      </c>
      <c r="G12436" t="s">
        <v>39205</v>
      </c>
      <c r="H12436" s="3" t="s">
        <v>39206</v>
      </c>
      <c r="I12436" t="s">
        <v>62</v>
      </c>
      <c r="J12436" t="s">
        <v>39207</v>
      </c>
    </row>
    <row r="12437" spans="1:10" ht="16" x14ac:dyDescent="0.2">
      <c r="A12437" t="s">
        <v>39208</v>
      </c>
      <c r="B12437" t="s">
        <v>39209</v>
      </c>
      <c r="C12437" t="s">
        <v>39210</v>
      </c>
      <c r="D12437">
        <v>2</v>
      </c>
      <c r="E12437" t="s">
        <v>1111</v>
      </c>
      <c r="F12437" t="s">
        <v>13</v>
      </c>
      <c r="G12437" t="s">
        <v>39211</v>
      </c>
      <c r="H12437" s="3" t="s">
        <v>39212</v>
      </c>
      <c r="I12437" t="s">
        <v>3030</v>
      </c>
      <c r="J12437" t="s">
        <v>39213</v>
      </c>
    </row>
    <row r="12438" spans="1:10" ht="16" x14ac:dyDescent="0.2">
      <c r="A12438" t="s">
        <v>39208</v>
      </c>
      <c r="B12438" t="s">
        <v>39214</v>
      </c>
      <c r="C12438" t="s">
        <v>39215</v>
      </c>
      <c r="D12438">
        <v>4</v>
      </c>
      <c r="E12438" t="s">
        <v>1111</v>
      </c>
      <c r="F12438" t="s">
        <v>13</v>
      </c>
      <c r="G12438" t="s">
        <v>39211</v>
      </c>
      <c r="H12438" s="3" t="s">
        <v>39212</v>
      </c>
      <c r="I12438" t="s">
        <v>3030</v>
      </c>
      <c r="J12438" t="s">
        <v>39213</v>
      </c>
    </row>
    <row r="12439" spans="1:10" ht="16" x14ac:dyDescent="0.2">
      <c r="A12439" t="s">
        <v>39216</v>
      </c>
      <c r="B12439" t="s">
        <v>39217</v>
      </c>
      <c r="C12439" t="s">
        <v>39218</v>
      </c>
      <c r="D12439">
        <v>2</v>
      </c>
      <c r="E12439" t="s">
        <v>13</v>
      </c>
      <c r="F12439" t="s">
        <v>13</v>
      </c>
      <c r="G12439" t="s">
        <v>39219</v>
      </c>
      <c r="H12439" s="3" t="s">
        <v>39220</v>
      </c>
      <c r="I12439" t="s">
        <v>3030</v>
      </c>
      <c r="J12439" t="s">
        <v>39221</v>
      </c>
    </row>
    <row r="12440" spans="1:10" ht="16" x14ac:dyDescent="0.2">
      <c r="A12440" t="s">
        <v>39216</v>
      </c>
      <c r="B12440" t="s">
        <v>39222</v>
      </c>
      <c r="C12440" t="s">
        <v>39223</v>
      </c>
      <c r="D12440">
        <v>3</v>
      </c>
      <c r="E12440" t="s">
        <v>13</v>
      </c>
      <c r="F12440" t="s">
        <v>13</v>
      </c>
      <c r="G12440" t="s">
        <v>39219</v>
      </c>
      <c r="H12440" s="3" t="s">
        <v>39220</v>
      </c>
      <c r="I12440" t="s">
        <v>3030</v>
      </c>
      <c r="J12440" t="s">
        <v>39221</v>
      </c>
    </row>
    <row r="12441" spans="1:10" ht="16" x14ac:dyDescent="0.2">
      <c r="A12441" t="s">
        <v>39216</v>
      </c>
      <c r="B12441" t="s">
        <v>39224</v>
      </c>
      <c r="C12441" t="s">
        <v>39225</v>
      </c>
      <c r="D12441">
        <v>1</v>
      </c>
      <c r="E12441" t="s">
        <v>13</v>
      </c>
      <c r="F12441" t="s">
        <v>13</v>
      </c>
      <c r="G12441" t="s">
        <v>39219</v>
      </c>
      <c r="H12441" s="3" t="s">
        <v>39220</v>
      </c>
      <c r="I12441" t="s">
        <v>3030</v>
      </c>
      <c r="J12441" t="s">
        <v>39221</v>
      </c>
    </row>
    <row r="12442" spans="1:10" ht="32" x14ac:dyDescent="0.2">
      <c r="A12442" t="s">
        <v>39226</v>
      </c>
      <c r="B12442" t="s">
        <v>39227</v>
      </c>
      <c r="C12442" t="s">
        <v>39228</v>
      </c>
      <c r="D12442">
        <v>7</v>
      </c>
      <c r="E12442" t="s">
        <v>39229</v>
      </c>
      <c r="F12442" t="s">
        <v>13</v>
      </c>
      <c r="G12442" t="s">
        <v>39230</v>
      </c>
      <c r="H12442" s="3" t="s">
        <v>39231</v>
      </c>
      <c r="I12442" t="s">
        <v>3030</v>
      </c>
      <c r="J12442" t="s">
        <v>39232</v>
      </c>
    </row>
    <row r="12443" spans="1:10" ht="16" x14ac:dyDescent="0.2">
      <c r="A12443" t="s">
        <v>39226</v>
      </c>
      <c r="B12443" t="s">
        <v>39233</v>
      </c>
      <c r="C12443" t="s">
        <v>39234</v>
      </c>
      <c r="D12443">
        <v>6</v>
      </c>
      <c r="E12443" t="s">
        <v>39229</v>
      </c>
      <c r="F12443" t="s">
        <v>13</v>
      </c>
      <c r="G12443" t="s">
        <v>39230</v>
      </c>
      <c r="H12443" s="3" t="s">
        <v>39235</v>
      </c>
      <c r="I12443" t="s">
        <v>3030</v>
      </c>
      <c r="J12443" t="s">
        <v>39232</v>
      </c>
    </row>
    <row r="12444" spans="1:10" ht="16" x14ac:dyDescent="0.2">
      <c r="A12444" t="s">
        <v>39236</v>
      </c>
      <c r="B12444" t="s">
        <v>39237</v>
      </c>
      <c r="C12444" t="s">
        <v>39238</v>
      </c>
      <c r="D12444">
        <v>3</v>
      </c>
      <c r="E12444" t="s">
        <v>39229</v>
      </c>
      <c r="F12444" t="s">
        <v>13</v>
      </c>
      <c r="G12444" t="s">
        <v>39230</v>
      </c>
      <c r="H12444" s="3" t="s">
        <v>39239</v>
      </c>
      <c r="I12444" t="s">
        <v>3030</v>
      </c>
      <c r="J12444" t="s">
        <v>39240</v>
      </c>
    </row>
    <row r="12445" spans="1:10" ht="16" x14ac:dyDescent="0.2">
      <c r="A12445" t="s">
        <v>39226</v>
      </c>
      <c r="B12445" t="s">
        <v>39241</v>
      </c>
      <c r="C12445" t="s">
        <v>39242</v>
      </c>
      <c r="D12445">
        <v>5</v>
      </c>
      <c r="E12445" t="s">
        <v>39229</v>
      </c>
      <c r="F12445" t="s">
        <v>13</v>
      </c>
      <c r="G12445" t="s">
        <v>39230</v>
      </c>
      <c r="H12445" s="3" t="s">
        <v>39235</v>
      </c>
      <c r="I12445" t="s">
        <v>3030</v>
      </c>
      <c r="J12445" t="s">
        <v>39232</v>
      </c>
    </row>
    <row r="12446" spans="1:10" ht="16" x14ac:dyDescent="0.2">
      <c r="A12446" t="s">
        <v>39226</v>
      </c>
      <c r="B12446" t="s">
        <v>39243</v>
      </c>
      <c r="C12446" t="s">
        <v>39244</v>
      </c>
      <c r="D12446">
        <v>4</v>
      </c>
      <c r="E12446" t="s">
        <v>39229</v>
      </c>
      <c r="F12446" t="s">
        <v>13</v>
      </c>
      <c r="G12446" t="s">
        <v>39230</v>
      </c>
      <c r="H12446" s="3" t="s">
        <v>39235</v>
      </c>
      <c r="I12446" t="s">
        <v>3030</v>
      </c>
      <c r="J12446" t="s">
        <v>39232</v>
      </c>
    </row>
    <row r="12447" spans="1:10" ht="16" x14ac:dyDescent="0.2">
      <c r="A12447" t="s">
        <v>39245</v>
      </c>
      <c r="B12447" t="s">
        <v>39246</v>
      </c>
      <c r="C12447" t="s">
        <v>39247</v>
      </c>
      <c r="D12447">
        <v>1</v>
      </c>
      <c r="E12447" t="s">
        <v>39229</v>
      </c>
      <c r="F12447" t="s">
        <v>13</v>
      </c>
      <c r="G12447" t="s">
        <v>39230</v>
      </c>
      <c r="H12447" s="3" t="s">
        <v>39248</v>
      </c>
      <c r="I12447" t="s">
        <v>3030</v>
      </c>
      <c r="J12447" t="s">
        <v>39249</v>
      </c>
    </row>
    <row r="12448" spans="1:10" ht="16" x14ac:dyDescent="0.2">
      <c r="A12448" t="s">
        <v>39236</v>
      </c>
      <c r="B12448" t="s">
        <v>39250</v>
      </c>
      <c r="C12448" t="s">
        <v>39251</v>
      </c>
      <c r="D12448">
        <v>1</v>
      </c>
      <c r="E12448" t="s">
        <v>39229</v>
      </c>
      <c r="F12448" t="s">
        <v>13</v>
      </c>
      <c r="G12448" t="s">
        <v>39230</v>
      </c>
      <c r="H12448" s="3" t="s">
        <v>39239</v>
      </c>
      <c r="I12448" t="s">
        <v>3030</v>
      </c>
      <c r="J12448" t="s">
        <v>39240</v>
      </c>
    </row>
    <row r="12449" spans="1:10" ht="16" x14ac:dyDescent="0.2">
      <c r="A12449" t="s">
        <v>7244</v>
      </c>
      <c r="B12449" t="s">
        <v>39252</v>
      </c>
      <c r="C12449" t="s">
        <v>39253</v>
      </c>
      <c r="D12449">
        <v>2</v>
      </c>
      <c r="E12449" t="s">
        <v>39229</v>
      </c>
      <c r="F12449" t="s">
        <v>13</v>
      </c>
      <c r="G12449" t="s">
        <v>39230</v>
      </c>
      <c r="H12449" s="3" t="s">
        <v>39235</v>
      </c>
      <c r="I12449" t="s">
        <v>3030</v>
      </c>
      <c r="J12449" t="s">
        <v>7249</v>
      </c>
    </row>
    <row r="12450" spans="1:10" ht="16" x14ac:dyDescent="0.2">
      <c r="A12450" t="s">
        <v>39226</v>
      </c>
      <c r="B12450" t="s">
        <v>39254</v>
      </c>
      <c r="C12450" t="s">
        <v>39255</v>
      </c>
      <c r="D12450">
        <v>8</v>
      </c>
      <c r="E12450" t="s">
        <v>39229</v>
      </c>
      <c r="F12450" t="s">
        <v>13</v>
      </c>
      <c r="G12450" t="s">
        <v>39230</v>
      </c>
      <c r="H12450" s="3" t="s">
        <v>39235</v>
      </c>
      <c r="I12450" t="s">
        <v>3030</v>
      </c>
      <c r="J12450" t="s">
        <v>39232</v>
      </c>
    </row>
    <row r="12451" spans="1:10" ht="16" x14ac:dyDescent="0.2">
      <c r="A12451" t="s">
        <v>39245</v>
      </c>
      <c r="B12451" t="s">
        <v>39256</v>
      </c>
      <c r="C12451" t="s">
        <v>39257</v>
      </c>
      <c r="D12451">
        <v>3</v>
      </c>
      <c r="E12451" t="s">
        <v>39229</v>
      </c>
      <c r="F12451" t="s">
        <v>13</v>
      </c>
      <c r="G12451" t="s">
        <v>39230</v>
      </c>
      <c r="H12451" s="3" t="s">
        <v>39248</v>
      </c>
      <c r="I12451" t="s">
        <v>3030</v>
      </c>
      <c r="J12451" t="s">
        <v>39249</v>
      </c>
    </row>
    <row r="12452" spans="1:10" ht="16" x14ac:dyDescent="0.2">
      <c r="A12452" t="s">
        <v>39226</v>
      </c>
      <c r="B12452" t="s">
        <v>39258</v>
      </c>
      <c r="C12452" t="s">
        <v>39259</v>
      </c>
      <c r="D12452">
        <v>1</v>
      </c>
      <c r="E12452" t="s">
        <v>39229</v>
      </c>
      <c r="F12452" t="s">
        <v>13</v>
      </c>
      <c r="G12452" t="s">
        <v>39230</v>
      </c>
      <c r="H12452" s="3" t="s">
        <v>39260</v>
      </c>
      <c r="I12452" t="s">
        <v>3030</v>
      </c>
      <c r="J12452" t="s">
        <v>39232</v>
      </c>
    </row>
    <row r="12453" spans="1:10" ht="16" x14ac:dyDescent="0.2">
      <c r="A12453" t="s">
        <v>39245</v>
      </c>
      <c r="B12453" t="s">
        <v>39261</v>
      </c>
      <c r="C12453" t="s">
        <v>39262</v>
      </c>
      <c r="D12453">
        <v>2</v>
      </c>
      <c r="E12453" t="s">
        <v>39229</v>
      </c>
      <c r="F12453" t="s">
        <v>13</v>
      </c>
      <c r="G12453" t="s">
        <v>39230</v>
      </c>
      <c r="H12453" s="3" t="s">
        <v>39248</v>
      </c>
      <c r="I12453" t="s">
        <v>3030</v>
      </c>
      <c r="J12453" t="s">
        <v>39249</v>
      </c>
    </row>
    <row r="12454" spans="1:10" ht="16" x14ac:dyDescent="0.2">
      <c r="A12454" t="s">
        <v>39236</v>
      </c>
      <c r="B12454" t="s">
        <v>39263</v>
      </c>
      <c r="C12454" t="s">
        <v>39264</v>
      </c>
      <c r="D12454">
        <v>2</v>
      </c>
      <c r="E12454" t="s">
        <v>39229</v>
      </c>
      <c r="F12454" t="s">
        <v>13</v>
      </c>
      <c r="G12454" t="s">
        <v>39230</v>
      </c>
      <c r="H12454" s="3" t="s">
        <v>39239</v>
      </c>
      <c r="I12454" t="s">
        <v>3030</v>
      </c>
      <c r="J12454" t="s">
        <v>39240</v>
      </c>
    </row>
    <row r="12455" spans="1:10" ht="16" x14ac:dyDescent="0.2">
      <c r="A12455" t="s">
        <v>39226</v>
      </c>
      <c r="B12455" t="s">
        <v>39265</v>
      </c>
      <c r="C12455" t="s">
        <v>39266</v>
      </c>
      <c r="D12455">
        <v>3</v>
      </c>
      <c r="E12455" t="s">
        <v>39229</v>
      </c>
      <c r="F12455" t="s">
        <v>13</v>
      </c>
      <c r="G12455" t="s">
        <v>39230</v>
      </c>
      <c r="H12455" s="3" t="s">
        <v>39235</v>
      </c>
      <c r="I12455" t="s">
        <v>3030</v>
      </c>
      <c r="J12455" t="s">
        <v>39232</v>
      </c>
    </row>
    <row r="12456" spans="1:10" ht="16" x14ac:dyDescent="0.2">
      <c r="A12456" t="s">
        <v>39267</v>
      </c>
      <c r="B12456" t="s">
        <v>39268</v>
      </c>
      <c r="C12456" t="s">
        <v>39269</v>
      </c>
      <c r="D12456">
        <v>2</v>
      </c>
      <c r="E12456">
        <f>567</f>
        <v>567</v>
      </c>
      <c r="F12456" t="s">
        <v>13</v>
      </c>
      <c r="G12456" t="s">
        <v>39270</v>
      </c>
      <c r="H12456" s="3" t="s">
        <v>39271</v>
      </c>
      <c r="I12456" t="s">
        <v>3030</v>
      </c>
      <c r="J12456" t="s">
        <v>39272</v>
      </c>
    </row>
    <row r="12457" spans="1:10" ht="16" x14ac:dyDescent="0.2">
      <c r="A12457" t="s">
        <v>29690</v>
      </c>
      <c r="B12457" t="s">
        <v>39273</v>
      </c>
      <c r="C12457" t="s">
        <v>39274</v>
      </c>
      <c r="D12457">
        <v>4</v>
      </c>
      <c r="E12457">
        <f>567</f>
        <v>567</v>
      </c>
      <c r="F12457" t="s">
        <v>13</v>
      </c>
      <c r="G12457" t="s">
        <v>39270</v>
      </c>
      <c r="H12457" s="3" t="s">
        <v>39275</v>
      </c>
      <c r="I12457" t="s">
        <v>3030</v>
      </c>
      <c r="J12457" t="s">
        <v>29694</v>
      </c>
    </row>
    <row r="12458" spans="1:10" ht="16" x14ac:dyDescent="0.2">
      <c r="A12458" t="s">
        <v>39276</v>
      </c>
      <c r="B12458" t="s">
        <v>39277</v>
      </c>
      <c r="C12458" t="s">
        <v>39278</v>
      </c>
      <c r="D12458">
        <v>1</v>
      </c>
      <c r="E12458">
        <v>217</v>
      </c>
      <c r="F12458" t="s">
        <v>13</v>
      </c>
      <c r="G12458" t="s">
        <v>39279</v>
      </c>
      <c r="H12458" s="3" t="s">
        <v>39280</v>
      </c>
      <c r="I12458" t="s">
        <v>3030</v>
      </c>
      <c r="J12458" t="s">
        <v>39281</v>
      </c>
    </row>
    <row r="12459" spans="1:10" ht="16" x14ac:dyDescent="0.2">
      <c r="A12459" t="s">
        <v>39282</v>
      </c>
      <c r="B12459" t="s">
        <v>39283</v>
      </c>
      <c r="C12459" t="s">
        <v>39284</v>
      </c>
      <c r="D12459">
        <v>1</v>
      </c>
      <c r="E12459">
        <v>217</v>
      </c>
      <c r="F12459" t="s">
        <v>13</v>
      </c>
      <c r="G12459" t="s">
        <v>39279</v>
      </c>
      <c r="H12459" s="3" t="s">
        <v>39285</v>
      </c>
      <c r="I12459" t="s">
        <v>3030</v>
      </c>
      <c r="J12459" t="s">
        <v>39286</v>
      </c>
    </row>
    <row r="12460" spans="1:10" ht="16" x14ac:dyDescent="0.2">
      <c r="A12460" t="s">
        <v>39287</v>
      </c>
      <c r="B12460" t="s">
        <v>39277</v>
      </c>
      <c r="C12460" t="s">
        <v>39278</v>
      </c>
      <c r="D12460">
        <v>1</v>
      </c>
      <c r="E12460">
        <v>217</v>
      </c>
      <c r="F12460" t="s">
        <v>13</v>
      </c>
      <c r="G12460" t="s">
        <v>39279</v>
      </c>
      <c r="H12460" s="3" t="s">
        <v>39285</v>
      </c>
      <c r="I12460" t="s">
        <v>3030</v>
      </c>
      <c r="J12460" t="s">
        <v>39288</v>
      </c>
    </row>
    <row r="12461" spans="1:10" ht="16" x14ac:dyDescent="0.2">
      <c r="A12461" t="s">
        <v>39289</v>
      </c>
      <c r="B12461" t="s">
        <v>39290</v>
      </c>
      <c r="C12461" t="s">
        <v>39291</v>
      </c>
      <c r="D12461">
        <v>1</v>
      </c>
      <c r="E12461">
        <v>217</v>
      </c>
      <c r="F12461" t="s">
        <v>13</v>
      </c>
      <c r="G12461" t="s">
        <v>39279</v>
      </c>
      <c r="H12461" s="3" t="s">
        <v>39280</v>
      </c>
      <c r="I12461" t="s">
        <v>3030</v>
      </c>
      <c r="J12461" t="s">
        <v>39292</v>
      </c>
    </row>
    <row r="12462" spans="1:10" ht="16" x14ac:dyDescent="0.2">
      <c r="A12462" t="s">
        <v>39289</v>
      </c>
      <c r="B12462" t="s">
        <v>39293</v>
      </c>
      <c r="C12462" t="s">
        <v>39294</v>
      </c>
      <c r="D12462">
        <v>2</v>
      </c>
      <c r="E12462">
        <v>217</v>
      </c>
      <c r="F12462" t="s">
        <v>13</v>
      </c>
      <c r="G12462" t="s">
        <v>39279</v>
      </c>
      <c r="H12462" s="3" t="s">
        <v>39280</v>
      </c>
      <c r="I12462" t="s">
        <v>3030</v>
      </c>
      <c r="J12462" t="s">
        <v>39292</v>
      </c>
    </row>
    <row r="12463" spans="1:10" ht="16" x14ac:dyDescent="0.2">
      <c r="A12463" t="s">
        <v>39289</v>
      </c>
      <c r="B12463" t="s">
        <v>39295</v>
      </c>
      <c r="C12463" t="s">
        <v>39296</v>
      </c>
      <c r="D12463">
        <v>3</v>
      </c>
      <c r="E12463">
        <v>217</v>
      </c>
      <c r="F12463" t="s">
        <v>13</v>
      </c>
      <c r="G12463" t="s">
        <v>39279</v>
      </c>
      <c r="H12463" s="3" t="s">
        <v>39280</v>
      </c>
      <c r="I12463" t="s">
        <v>3030</v>
      </c>
      <c r="J12463" t="s">
        <v>39292</v>
      </c>
    </row>
    <row r="12464" spans="1:10" ht="16" x14ac:dyDescent="0.2">
      <c r="A12464" t="s">
        <v>39289</v>
      </c>
      <c r="B12464" t="s">
        <v>39297</v>
      </c>
      <c r="C12464" t="s">
        <v>39298</v>
      </c>
      <c r="D12464">
        <v>5</v>
      </c>
      <c r="E12464">
        <v>217</v>
      </c>
      <c r="F12464" t="s">
        <v>13</v>
      </c>
      <c r="G12464" t="s">
        <v>39279</v>
      </c>
      <c r="H12464" s="3" t="s">
        <v>39280</v>
      </c>
      <c r="I12464" t="s">
        <v>3030</v>
      </c>
      <c r="J12464" t="s">
        <v>39292</v>
      </c>
    </row>
    <row r="12465" spans="1:10" ht="16" x14ac:dyDescent="0.2">
      <c r="A12465" t="s">
        <v>39282</v>
      </c>
      <c r="B12465" t="s">
        <v>39299</v>
      </c>
      <c r="C12465" t="s">
        <v>39300</v>
      </c>
      <c r="D12465">
        <v>2</v>
      </c>
      <c r="E12465">
        <v>217</v>
      </c>
      <c r="F12465" t="s">
        <v>13</v>
      </c>
      <c r="G12465" t="s">
        <v>39279</v>
      </c>
      <c r="H12465" s="3" t="s">
        <v>39285</v>
      </c>
      <c r="I12465" t="s">
        <v>3030</v>
      </c>
      <c r="J12465" t="s">
        <v>39286</v>
      </c>
    </row>
    <row r="12466" spans="1:10" ht="16" x14ac:dyDescent="0.2">
      <c r="A12466" t="s">
        <v>39282</v>
      </c>
      <c r="B12466" t="s">
        <v>39301</v>
      </c>
      <c r="C12466" t="s">
        <v>39302</v>
      </c>
      <c r="D12466">
        <v>3</v>
      </c>
      <c r="E12466">
        <v>217</v>
      </c>
      <c r="F12466" t="s">
        <v>13</v>
      </c>
      <c r="G12466" t="s">
        <v>39279</v>
      </c>
      <c r="H12466" s="3" t="s">
        <v>39303</v>
      </c>
      <c r="I12466" t="s">
        <v>3030</v>
      </c>
      <c r="J12466" t="s">
        <v>39286</v>
      </c>
    </row>
    <row r="12467" spans="1:10" ht="16" x14ac:dyDescent="0.2">
      <c r="A12467" t="s">
        <v>39304</v>
      </c>
      <c r="B12467" t="s">
        <v>18117</v>
      </c>
      <c r="C12467" t="s">
        <v>18118</v>
      </c>
      <c r="D12467">
        <v>3</v>
      </c>
      <c r="E12467" t="s">
        <v>13</v>
      </c>
      <c r="F12467" t="s">
        <v>13</v>
      </c>
      <c r="G12467" t="s">
        <v>39305</v>
      </c>
      <c r="H12467" s="3" t="s">
        <v>39306</v>
      </c>
      <c r="I12467" t="s">
        <v>3030</v>
      </c>
      <c r="J12467" t="s">
        <v>39307</v>
      </c>
    </row>
    <row r="12468" spans="1:10" ht="16" x14ac:dyDescent="0.2">
      <c r="A12468" t="s">
        <v>39308</v>
      </c>
      <c r="B12468" t="s">
        <v>39309</v>
      </c>
      <c r="C12468" t="s">
        <v>39310</v>
      </c>
      <c r="D12468">
        <v>1</v>
      </c>
      <c r="E12468" t="s">
        <v>1088</v>
      </c>
      <c r="F12468" t="s">
        <v>13</v>
      </c>
      <c r="G12468" t="s">
        <v>39311</v>
      </c>
      <c r="H12468" s="3" t="s">
        <v>39312</v>
      </c>
      <c r="I12468" t="s">
        <v>3030</v>
      </c>
      <c r="J12468" t="s">
        <v>39313</v>
      </c>
    </row>
    <row r="12469" spans="1:10" ht="16" x14ac:dyDescent="0.2">
      <c r="A12469" t="s">
        <v>39308</v>
      </c>
      <c r="B12469" t="s">
        <v>39314</v>
      </c>
      <c r="C12469" t="s">
        <v>39315</v>
      </c>
      <c r="D12469">
        <v>2</v>
      </c>
      <c r="E12469" t="s">
        <v>1088</v>
      </c>
      <c r="F12469" t="s">
        <v>13</v>
      </c>
      <c r="G12469" t="s">
        <v>39311</v>
      </c>
      <c r="H12469" s="3" t="s">
        <v>39312</v>
      </c>
      <c r="I12469" t="s">
        <v>3030</v>
      </c>
      <c r="J12469" t="s">
        <v>39313</v>
      </c>
    </row>
    <row r="12470" spans="1:10" ht="16" x14ac:dyDescent="0.2">
      <c r="A12470" t="s">
        <v>13537</v>
      </c>
      <c r="B12470" t="s">
        <v>39316</v>
      </c>
      <c r="C12470" t="s">
        <v>39317</v>
      </c>
      <c r="D12470">
        <v>4</v>
      </c>
      <c r="E12470" t="s">
        <v>13</v>
      </c>
      <c r="F12470" t="s">
        <v>13</v>
      </c>
      <c r="G12470" t="s">
        <v>39318</v>
      </c>
      <c r="H12470" s="3" t="s">
        <v>39319</v>
      </c>
      <c r="I12470" t="s">
        <v>337</v>
      </c>
      <c r="J12470" t="s">
        <v>13542</v>
      </c>
    </row>
    <row r="12471" spans="1:10" ht="16" x14ac:dyDescent="0.2">
      <c r="A12471" t="s">
        <v>8958</v>
      </c>
      <c r="B12471" t="s">
        <v>39320</v>
      </c>
      <c r="C12471" t="s">
        <v>39321</v>
      </c>
      <c r="D12471">
        <v>4</v>
      </c>
      <c r="E12471" t="s">
        <v>13</v>
      </c>
      <c r="F12471" t="s">
        <v>13</v>
      </c>
      <c r="G12471" t="s">
        <v>39322</v>
      </c>
      <c r="H12471" s="3" t="s">
        <v>39323</v>
      </c>
      <c r="I12471" t="s">
        <v>355</v>
      </c>
      <c r="J12471" t="s">
        <v>8961</v>
      </c>
    </row>
    <row r="12472" spans="1:10" ht="16" x14ac:dyDescent="0.2">
      <c r="A12472" t="s">
        <v>39324</v>
      </c>
      <c r="B12472" t="s">
        <v>39325</v>
      </c>
      <c r="C12472" t="s">
        <v>39326</v>
      </c>
      <c r="D12472">
        <v>1</v>
      </c>
      <c r="E12472" t="s">
        <v>13</v>
      </c>
      <c r="F12472" t="s">
        <v>13</v>
      </c>
      <c r="G12472" t="s">
        <v>39327</v>
      </c>
      <c r="H12472" s="3" t="s">
        <v>39328</v>
      </c>
      <c r="I12472" t="s">
        <v>918</v>
      </c>
      <c r="J12472" t="s">
        <v>39329</v>
      </c>
    </row>
    <row r="12473" spans="1:10" ht="16" x14ac:dyDescent="0.2">
      <c r="A12473" t="s">
        <v>39324</v>
      </c>
      <c r="B12473" t="s">
        <v>39330</v>
      </c>
      <c r="C12473" t="s">
        <v>39331</v>
      </c>
      <c r="D12473">
        <v>3</v>
      </c>
      <c r="E12473" t="s">
        <v>13</v>
      </c>
      <c r="F12473" t="s">
        <v>13</v>
      </c>
      <c r="G12473" t="s">
        <v>39327</v>
      </c>
      <c r="H12473" s="3" t="s">
        <v>39328</v>
      </c>
      <c r="I12473" t="s">
        <v>918</v>
      </c>
      <c r="J12473" t="s">
        <v>39329</v>
      </c>
    </row>
    <row r="12474" spans="1:10" ht="16" x14ac:dyDescent="0.2">
      <c r="A12474" t="s">
        <v>2367</v>
      </c>
      <c r="B12474" t="s">
        <v>39332</v>
      </c>
      <c r="C12474" t="s">
        <v>39333</v>
      </c>
      <c r="D12474">
        <v>1</v>
      </c>
      <c r="E12474" t="s">
        <v>13</v>
      </c>
      <c r="F12474" t="s">
        <v>13</v>
      </c>
      <c r="G12474" t="s">
        <v>39327</v>
      </c>
      <c r="H12474" s="3" t="s">
        <v>39334</v>
      </c>
      <c r="I12474" t="s">
        <v>918</v>
      </c>
      <c r="J12474" t="s">
        <v>2372</v>
      </c>
    </row>
    <row r="12475" spans="1:10" ht="16" x14ac:dyDescent="0.2">
      <c r="A12475" t="s">
        <v>39324</v>
      </c>
      <c r="B12475" t="s">
        <v>39335</v>
      </c>
      <c r="C12475" t="s">
        <v>39336</v>
      </c>
      <c r="D12475">
        <v>2</v>
      </c>
      <c r="E12475" t="s">
        <v>13</v>
      </c>
      <c r="F12475" t="s">
        <v>13</v>
      </c>
      <c r="G12475" t="s">
        <v>39327</v>
      </c>
      <c r="H12475" s="3" t="s">
        <v>39328</v>
      </c>
      <c r="I12475" t="s">
        <v>918</v>
      </c>
      <c r="J12475" t="s">
        <v>39329</v>
      </c>
    </row>
    <row r="12476" spans="1:10" ht="16" x14ac:dyDescent="0.2">
      <c r="A12476" t="s">
        <v>2367</v>
      </c>
      <c r="B12476" t="s">
        <v>39337</v>
      </c>
      <c r="C12476" t="s">
        <v>39338</v>
      </c>
      <c r="D12476">
        <v>2</v>
      </c>
      <c r="E12476" t="s">
        <v>13</v>
      </c>
      <c r="F12476" t="s">
        <v>13</v>
      </c>
      <c r="G12476" t="s">
        <v>39327</v>
      </c>
      <c r="H12476" s="3" t="s">
        <v>39339</v>
      </c>
      <c r="I12476" t="s">
        <v>918</v>
      </c>
      <c r="J12476" t="s">
        <v>2372</v>
      </c>
    </row>
    <row r="12477" spans="1:10" ht="16" x14ac:dyDescent="0.2">
      <c r="A12477" t="s">
        <v>39324</v>
      </c>
      <c r="B12477" t="s">
        <v>39340</v>
      </c>
      <c r="C12477" t="s">
        <v>39341</v>
      </c>
      <c r="D12477">
        <v>4</v>
      </c>
      <c r="E12477" t="s">
        <v>13</v>
      </c>
      <c r="F12477" t="s">
        <v>13</v>
      </c>
      <c r="G12477" t="s">
        <v>39327</v>
      </c>
      <c r="H12477" s="3" t="s">
        <v>39328</v>
      </c>
      <c r="I12477" t="s">
        <v>918</v>
      </c>
      <c r="J12477" t="s">
        <v>39329</v>
      </c>
    </row>
    <row r="12478" spans="1:10" ht="16" x14ac:dyDescent="0.2">
      <c r="A12478" t="s">
        <v>2367</v>
      </c>
      <c r="B12478" t="s">
        <v>39342</v>
      </c>
      <c r="C12478" t="s">
        <v>39343</v>
      </c>
      <c r="D12478">
        <v>3</v>
      </c>
      <c r="E12478" t="s">
        <v>13</v>
      </c>
      <c r="F12478" t="s">
        <v>13</v>
      </c>
      <c r="G12478" t="s">
        <v>39327</v>
      </c>
      <c r="H12478" s="3" t="s">
        <v>39339</v>
      </c>
      <c r="I12478" t="s">
        <v>918</v>
      </c>
      <c r="J12478" t="s">
        <v>2372</v>
      </c>
    </row>
    <row r="12479" spans="1:10" ht="16" x14ac:dyDescent="0.2">
      <c r="A12479" t="s">
        <v>39344</v>
      </c>
      <c r="B12479" t="s">
        <v>39345</v>
      </c>
      <c r="C12479" t="s">
        <v>39346</v>
      </c>
      <c r="D12479">
        <v>3</v>
      </c>
      <c r="E12479" t="s">
        <v>1280</v>
      </c>
      <c r="F12479" t="s">
        <v>13</v>
      </c>
      <c r="G12479" t="s">
        <v>39347</v>
      </c>
      <c r="H12479" s="3" t="s">
        <v>39348</v>
      </c>
      <c r="I12479" t="s">
        <v>3030</v>
      </c>
      <c r="J12479" t="s">
        <v>39349</v>
      </c>
    </row>
    <row r="12480" spans="1:10" ht="16" x14ac:dyDescent="0.2">
      <c r="A12480" t="s">
        <v>19088</v>
      </c>
      <c r="B12480" t="s">
        <v>39350</v>
      </c>
      <c r="C12480" t="s">
        <v>39351</v>
      </c>
      <c r="D12480">
        <v>4</v>
      </c>
      <c r="E12480" t="s">
        <v>1280</v>
      </c>
      <c r="F12480" t="s">
        <v>13</v>
      </c>
      <c r="G12480" t="s">
        <v>39347</v>
      </c>
      <c r="H12480" s="3" t="s">
        <v>39348</v>
      </c>
      <c r="I12480" t="s">
        <v>3030</v>
      </c>
      <c r="J12480" t="s">
        <v>19092</v>
      </c>
    </row>
    <row r="12481" spans="1:10" ht="16" x14ac:dyDescent="0.2">
      <c r="A12481" t="s">
        <v>39226</v>
      </c>
      <c r="B12481" t="s">
        <v>39352</v>
      </c>
      <c r="C12481" t="s">
        <v>39353</v>
      </c>
      <c r="D12481">
        <v>2</v>
      </c>
      <c r="E12481" t="s">
        <v>1280</v>
      </c>
      <c r="F12481" t="s">
        <v>13</v>
      </c>
      <c r="G12481" t="s">
        <v>39347</v>
      </c>
      <c r="H12481" s="3" t="s">
        <v>39354</v>
      </c>
      <c r="I12481" t="s">
        <v>3030</v>
      </c>
      <c r="J12481" t="s">
        <v>39232</v>
      </c>
    </row>
    <row r="12482" spans="1:10" ht="16" x14ac:dyDescent="0.2">
      <c r="A12482" t="s">
        <v>39355</v>
      </c>
      <c r="B12482" t="s">
        <v>39356</v>
      </c>
      <c r="C12482" t="s">
        <v>39357</v>
      </c>
      <c r="D12482">
        <v>8</v>
      </c>
      <c r="E12482" t="s">
        <v>13</v>
      </c>
      <c r="F12482" t="s">
        <v>13</v>
      </c>
      <c r="G12482" t="s">
        <v>39358</v>
      </c>
      <c r="H12482" s="3" t="s">
        <v>39359</v>
      </c>
      <c r="I12482" t="s">
        <v>126</v>
      </c>
      <c r="J12482" t="s">
        <v>39360</v>
      </c>
    </row>
    <row r="12483" spans="1:10" ht="16" x14ac:dyDescent="0.2">
      <c r="A12483" t="s">
        <v>39355</v>
      </c>
      <c r="B12483" t="s">
        <v>39361</v>
      </c>
      <c r="C12483" t="s">
        <v>39362</v>
      </c>
      <c r="D12483">
        <v>6</v>
      </c>
      <c r="E12483" t="s">
        <v>13</v>
      </c>
      <c r="F12483" t="s">
        <v>13</v>
      </c>
      <c r="G12483" t="s">
        <v>39363</v>
      </c>
      <c r="H12483" s="3" t="s">
        <v>39359</v>
      </c>
      <c r="I12483" t="s">
        <v>126</v>
      </c>
      <c r="J12483" t="s">
        <v>39360</v>
      </c>
    </row>
    <row r="12484" spans="1:10" ht="16" x14ac:dyDescent="0.2">
      <c r="A12484" t="s">
        <v>39355</v>
      </c>
      <c r="B12484" t="s">
        <v>39364</v>
      </c>
      <c r="C12484" t="s">
        <v>39365</v>
      </c>
      <c r="D12484">
        <v>1</v>
      </c>
      <c r="E12484" t="s">
        <v>13</v>
      </c>
      <c r="F12484" t="s">
        <v>13</v>
      </c>
      <c r="G12484" t="s">
        <v>39366</v>
      </c>
      <c r="H12484" s="3" t="s">
        <v>39359</v>
      </c>
      <c r="I12484" t="s">
        <v>126</v>
      </c>
      <c r="J12484" t="s">
        <v>39360</v>
      </c>
    </row>
    <row r="12485" spans="1:10" ht="16" x14ac:dyDescent="0.2">
      <c r="A12485" t="s">
        <v>39355</v>
      </c>
      <c r="B12485" t="s">
        <v>39367</v>
      </c>
      <c r="C12485" t="s">
        <v>39368</v>
      </c>
      <c r="D12485">
        <v>3</v>
      </c>
      <c r="E12485" t="s">
        <v>13</v>
      </c>
      <c r="F12485" t="s">
        <v>13</v>
      </c>
      <c r="G12485" t="s">
        <v>39369</v>
      </c>
      <c r="H12485" s="3" t="s">
        <v>39359</v>
      </c>
      <c r="I12485" t="s">
        <v>126</v>
      </c>
      <c r="J12485" t="s">
        <v>39360</v>
      </c>
    </row>
    <row r="12486" spans="1:10" ht="16" x14ac:dyDescent="0.2">
      <c r="A12486" t="s">
        <v>39355</v>
      </c>
      <c r="B12486" t="s">
        <v>39370</v>
      </c>
      <c r="C12486" t="s">
        <v>39371</v>
      </c>
      <c r="D12486">
        <v>12</v>
      </c>
      <c r="E12486" t="s">
        <v>13</v>
      </c>
      <c r="F12486" t="s">
        <v>13</v>
      </c>
      <c r="G12486" t="s">
        <v>39372</v>
      </c>
      <c r="H12486" s="3" t="s">
        <v>39359</v>
      </c>
      <c r="I12486" t="s">
        <v>126</v>
      </c>
      <c r="J12486" t="s">
        <v>39360</v>
      </c>
    </row>
    <row r="12487" spans="1:10" ht="16" x14ac:dyDescent="0.2">
      <c r="A12487" t="s">
        <v>39355</v>
      </c>
      <c r="B12487" t="s">
        <v>39373</v>
      </c>
      <c r="C12487" t="s">
        <v>39374</v>
      </c>
      <c r="D12487">
        <v>4</v>
      </c>
      <c r="E12487" t="s">
        <v>13</v>
      </c>
      <c r="F12487" t="s">
        <v>13</v>
      </c>
      <c r="G12487" t="s">
        <v>39375</v>
      </c>
      <c r="H12487" s="3" t="s">
        <v>39359</v>
      </c>
      <c r="I12487" t="s">
        <v>126</v>
      </c>
      <c r="J12487" t="s">
        <v>39360</v>
      </c>
    </row>
    <row r="12488" spans="1:10" ht="16" x14ac:dyDescent="0.2">
      <c r="A12488" t="s">
        <v>39355</v>
      </c>
      <c r="B12488" t="s">
        <v>39376</v>
      </c>
      <c r="C12488" t="s">
        <v>39377</v>
      </c>
      <c r="D12488">
        <v>7</v>
      </c>
      <c r="E12488" t="s">
        <v>13</v>
      </c>
      <c r="F12488" t="s">
        <v>13</v>
      </c>
      <c r="G12488" t="s">
        <v>39378</v>
      </c>
      <c r="H12488" s="3" t="s">
        <v>39359</v>
      </c>
      <c r="I12488" t="s">
        <v>126</v>
      </c>
      <c r="J12488" t="s">
        <v>39360</v>
      </c>
    </row>
    <row r="12489" spans="1:10" ht="16" x14ac:dyDescent="0.2">
      <c r="A12489" t="s">
        <v>39355</v>
      </c>
      <c r="B12489" t="s">
        <v>39379</v>
      </c>
      <c r="C12489" t="s">
        <v>39380</v>
      </c>
      <c r="D12489">
        <v>9</v>
      </c>
      <c r="E12489" t="s">
        <v>13</v>
      </c>
      <c r="F12489" t="s">
        <v>13</v>
      </c>
      <c r="G12489" t="s">
        <v>39381</v>
      </c>
      <c r="H12489" s="3" t="s">
        <v>39359</v>
      </c>
      <c r="I12489" t="s">
        <v>126</v>
      </c>
      <c r="J12489" t="s">
        <v>39360</v>
      </c>
    </row>
    <row r="12490" spans="1:10" ht="16" x14ac:dyDescent="0.2">
      <c r="A12490" t="s">
        <v>39355</v>
      </c>
      <c r="B12490" t="s">
        <v>39382</v>
      </c>
      <c r="C12490" t="s">
        <v>39383</v>
      </c>
      <c r="D12490">
        <v>11</v>
      </c>
      <c r="E12490" t="s">
        <v>13</v>
      </c>
      <c r="F12490" t="s">
        <v>13</v>
      </c>
      <c r="G12490" t="s">
        <v>39384</v>
      </c>
      <c r="H12490" s="3" t="s">
        <v>39359</v>
      </c>
      <c r="I12490" t="s">
        <v>126</v>
      </c>
      <c r="J12490" t="s">
        <v>39360</v>
      </c>
    </row>
    <row r="12491" spans="1:10" ht="16" x14ac:dyDescent="0.2">
      <c r="A12491" t="s">
        <v>39355</v>
      </c>
      <c r="B12491" t="s">
        <v>39385</v>
      </c>
      <c r="C12491" t="s">
        <v>39386</v>
      </c>
      <c r="D12491">
        <v>2</v>
      </c>
      <c r="E12491" t="s">
        <v>13</v>
      </c>
      <c r="F12491" t="s">
        <v>13</v>
      </c>
      <c r="G12491" t="s">
        <v>39387</v>
      </c>
      <c r="H12491" s="3" t="s">
        <v>39359</v>
      </c>
      <c r="I12491" t="s">
        <v>126</v>
      </c>
      <c r="J12491" t="s">
        <v>39360</v>
      </c>
    </row>
    <row r="12492" spans="1:10" ht="16" x14ac:dyDescent="0.2">
      <c r="A12492" t="s">
        <v>39355</v>
      </c>
      <c r="B12492" t="s">
        <v>39388</v>
      </c>
      <c r="C12492" t="s">
        <v>39389</v>
      </c>
      <c r="D12492">
        <v>10</v>
      </c>
      <c r="E12492" t="s">
        <v>13</v>
      </c>
      <c r="F12492" t="s">
        <v>13</v>
      </c>
      <c r="G12492" t="s">
        <v>39390</v>
      </c>
      <c r="H12492" s="3" t="s">
        <v>39359</v>
      </c>
      <c r="I12492" t="s">
        <v>126</v>
      </c>
      <c r="J12492" t="s">
        <v>39360</v>
      </c>
    </row>
    <row r="12493" spans="1:10" ht="16" x14ac:dyDescent="0.2">
      <c r="A12493" t="s">
        <v>39355</v>
      </c>
      <c r="B12493" t="s">
        <v>39391</v>
      </c>
      <c r="C12493" t="s">
        <v>39392</v>
      </c>
      <c r="D12493">
        <v>5</v>
      </c>
      <c r="E12493" t="s">
        <v>13</v>
      </c>
      <c r="F12493" t="s">
        <v>13</v>
      </c>
      <c r="G12493" t="s">
        <v>39393</v>
      </c>
      <c r="H12493" s="3" t="s">
        <v>39359</v>
      </c>
      <c r="I12493" t="s">
        <v>126</v>
      </c>
      <c r="J12493" t="s">
        <v>39360</v>
      </c>
    </row>
    <row r="12494" spans="1:10" ht="16" x14ac:dyDescent="0.2">
      <c r="A12494" t="s">
        <v>39394</v>
      </c>
      <c r="B12494" t="s">
        <v>39395</v>
      </c>
      <c r="C12494" t="s">
        <v>39396</v>
      </c>
      <c r="D12494">
        <v>3</v>
      </c>
      <c r="E12494" t="s">
        <v>13</v>
      </c>
      <c r="F12494" t="s">
        <v>13</v>
      </c>
      <c r="G12494" t="s">
        <v>39397</v>
      </c>
      <c r="H12494" s="3" t="s">
        <v>39398</v>
      </c>
      <c r="I12494" t="s">
        <v>509</v>
      </c>
      <c r="J12494" t="s">
        <v>39399</v>
      </c>
    </row>
    <row r="12495" spans="1:10" ht="16" x14ac:dyDescent="0.2">
      <c r="A12495" t="s">
        <v>32608</v>
      </c>
      <c r="B12495" t="s">
        <v>39400</v>
      </c>
      <c r="C12495" t="s">
        <v>39401</v>
      </c>
      <c r="D12495">
        <v>1</v>
      </c>
      <c r="E12495" t="s">
        <v>13</v>
      </c>
      <c r="F12495" t="s">
        <v>13</v>
      </c>
      <c r="G12495" t="s">
        <v>39397</v>
      </c>
      <c r="H12495" s="3" t="s">
        <v>39398</v>
      </c>
      <c r="I12495" t="s">
        <v>509</v>
      </c>
      <c r="J12495" t="s">
        <v>32612</v>
      </c>
    </row>
    <row r="12496" spans="1:10" ht="16" x14ac:dyDescent="0.2">
      <c r="A12496" t="s">
        <v>31908</v>
      </c>
      <c r="B12496" t="s">
        <v>39402</v>
      </c>
      <c r="C12496" t="s">
        <v>39403</v>
      </c>
      <c r="D12496">
        <v>2</v>
      </c>
      <c r="E12496" t="s">
        <v>13</v>
      </c>
      <c r="F12496" t="s">
        <v>13</v>
      </c>
      <c r="G12496" t="s">
        <v>39397</v>
      </c>
      <c r="H12496" s="3" t="s">
        <v>39398</v>
      </c>
      <c r="I12496" t="s">
        <v>509</v>
      </c>
      <c r="J12496" t="s">
        <v>31912</v>
      </c>
    </row>
    <row r="12497" spans="1:10" ht="16" x14ac:dyDescent="0.2">
      <c r="A12497" t="s">
        <v>12038</v>
      </c>
      <c r="B12497" t="s">
        <v>39404</v>
      </c>
      <c r="C12497" t="s">
        <v>39405</v>
      </c>
      <c r="D12497">
        <v>2</v>
      </c>
      <c r="E12497" t="s">
        <v>13</v>
      </c>
      <c r="F12497" t="s">
        <v>13</v>
      </c>
      <c r="G12497" t="s">
        <v>39397</v>
      </c>
      <c r="H12497" s="3" t="s">
        <v>39398</v>
      </c>
      <c r="I12497" t="s">
        <v>509</v>
      </c>
      <c r="J12497" t="s">
        <v>12043</v>
      </c>
    </row>
    <row r="12498" spans="1:10" ht="16" x14ac:dyDescent="0.2">
      <c r="A12498" t="s">
        <v>39394</v>
      </c>
      <c r="B12498" t="s">
        <v>39406</v>
      </c>
      <c r="C12498" t="s">
        <v>39407</v>
      </c>
      <c r="D12498">
        <v>4</v>
      </c>
      <c r="E12498" t="s">
        <v>13</v>
      </c>
      <c r="F12498" t="s">
        <v>13</v>
      </c>
      <c r="G12498" t="s">
        <v>39397</v>
      </c>
      <c r="H12498" s="3" t="s">
        <v>39398</v>
      </c>
      <c r="I12498" t="s">
        <v>509</v>
      </c>
      <c r="J12498" t="s">
        <v>39399</v>
      </c>
    </row>
    <row r="12499" spans="1:10" ht="16" x14ac:dyDescent="0.2">
      <c r="A12499" t="s">
        <v>39394</v>
      </c>
      <c r="B12499" t="s">
        <v>39408</v>
      </c>
      <c r="C12499" t="s">
        <v>39409</v>
      </c>
      <c r="D12499">
        <v>5</v>
      </c>
      <c r="E12499" t="s">
        <v>13</v>
      </c>
      <c r="F12499" t="s">
        <v>13</v>
      </c>
      <c r="G12499" t="s">
        <v>39397</v>
      </c>
      <c r="H12499" s="3" t="s">
        <v>39398</v>
      </c>
      <c r="I12499" t="s">
        <v>509</v>
      </c>
      <c r="J12499" t="s">
        <v>39399</v>
      </c>
    </row>
    <row r="12500" spans="1:10" ht="16" x14ac:dyDescent="0.2">
      <c r="A12500" t="s">
        <v>39394</v>
      </c>
      <c r="B12500" t="s">
        <v>39410</v>
      </c>
      <c r="C12500" t="s">
        <v>39411</v>
      </c>
      <c r="D12500">
        <v>2</v>
      </c>
      <c r="E12500" t="s">
        <v>13</v>
      </c>
      <c r="F12500" t="s">
        <v>13</v>
      </c>
      <c r="G12500" t="s">
        <v>39397</v>
      </c>
      <c r="H12500" s="3" t="s">
        <v>39398</v>
      </c>
      <c r="I12500" t="s">
        <v>509</v>
      </c>
      <c r="J12500" t="s">
        <v>39399</v>
      </c>
    </row>
    <row r="12501" spans="1:10" ht="16" x14ac:dyDescent="0.2">
      <c r="A12501" t="s">
        <v>39394</v>
      </c>
      <c r="B12501" t="s">
        <v>39412</v>
      </c>
      <c r="C12501" t="s">
        <v>39413</v>
      </c>
      <c r="D12501">
        <v>1</v>
      </c>
      <c r="E12501" t="s">
        <v>13</v>
      </c>
      <c r="F12501" t="s">
        <v>13</v>
      </c>
      <c r="G12501" t="s">
        <v>39397</v>
      </c>
      <c r="H12501" s="3" t="s">
        <v>39398</v>
      </c>
      <c r="I12501" t="s">
        <v>509</v>
      </c>
      <c r="J12501" t="s">
        <v>39399</v>
      </c>
    </row>
    <row r="12502" spans="1:10" ht="16" x14ac:dyDescent="0.2">
      <c r="A12502" t="s">
        <v>33084</v>
      </c>
      <c r="B12502" t="s">
        <v>39414</v>
      </c>
      <c r="C12502" t="s">
        <v>39415</v>
      </c>
      <c r="D12502">
        <v>4</v>
      </c>
      <c r="E12502" t="s">
        <v>13</v>
      </c>
      <c r="F12502" t="s">
        <v>13</v>
      </c>
      <c r="G12502" t="s">
        <v>39397</v>
      </c>
      <c r="H12502" s="3" t="s">
        <v>39398</v>
      </c>
      <c r="I12502" t="s">
        <v>509</v>
      </c>
      <c r="J12502" t="s">
        <v>33088</v>
      </c>
    </row>
    <row r="12503" spans="1:10" ht="16" x14ac:dyDescent="0.2">
      <c r="A12503" t="s">
        <v>39416</v>
      </c>
      <c r="B12503" t="s">
        <v>39417</v>
      </c>
      <c r="C12503" t="s">
        <v>39418</v>
      </c>
      <c r="D12503">
        <v>4</v>
      </c>
      <c r="E12503" t="s">
        <v>13</v>
      </c>
      <c r="F12503" t="s">
        <v>13</v>
      </c>
      <c r="G12503" t="s">
        <v>39397</v>
      </c>
      <c r="H12503" s="3" t="s">
        <v>39398</v>
      </c>
      <c r="I12503" t="s">
        <v>509</v>
      </c>
      <c r="J12503" t="s">
        <v>39419</v>
      </c>
    </row>
    <row r="12504" spans="1:10" ht="16" x14ac:dyDescent="0.2">
      <c r="A12504" t="s">
        <v>39420</v>
      </c>
      <c r="B12504" t="s">
        <v>39421</v>
      </c>
      <c r="C12504" t="s">
        <v>39422</v>
      </c>
      <c r="D12504">
        <v>5</v>
      </c>
      <c r="E12504" t="s">
        <v>13</v>
      </c>
      <c r="F12504" t="s">
        <v>13</v>
      </c>
      <c r="G12504" t="s">
        <v>39397</v>
      </c>
      <c r="H12504" s="3" t="s">
        <v>39423</v>
      </c>
      <c r="I12504" t="s">
        <v>509</v>
      </c>
      <c r="J12504" t="s">
        <v>39424</v>
      </c>
    </row>
    <row r="12505" spans="1:10" ht="16" x14ac:dyDescent="0.2">
      <c r="A12505" t="s">
        <v>39420</v>
      </c>
      <c r="B12505" t="s">
        <v>39425</v>
      </c>
      <c r="C12505" t="s">
        <v>39426</v>
      </c>
      <c r="D12505">
        <v>6</v>
      </c>
      <c r="E12505" t="s">
        <v>13</v>
      </c>
      <c r="F12505" t="s">
        <v>13</v>
      </c>
      <c r="G12505" t="s">
        <v>39397</v>
      </c>
      <c r="H12505" s="3" t="s">
        <v>39423</v>
      </c>
      <c r="I12505" t="s">
        <v>509</v>
      </c>
      <c r="J12505" t="s">
        <v>39424</v>
      </c>
    </row>
    <row r="12506" spans="1:10" ht="16" x14ac:dyDescent="0.2">
      <c r="A12506" t="s">
        <v>39416</v>
      </c>
      <c r="B12506" t="s">
        <v>39427</v>
      </c>
      <c r="C12506" t="s">
        <v>39428</v>
      </c>
      <c r="D12506">
        <v>2</v>
      </c>
      <c r="E12506" t="s">
        <v>13</v>
      </c>
      <c r="F12506" t="s">
        <v>13</v>
      </c>
      <c r="G12506" t="s">
        <v>39397</v>
      </c>
      <c r="H12506" s="3" t="s">
        <v>39398</v>
      </c>
      <c r="I12506" t="s">
        <v>509</v>
      </c>
      <c r="J12506" t="s">
        <v>39419</v>
      </c>
    </row>
    <row r="12507" spans="1:10" ht="16" x14ac:dyDescent="0.2">
      <c r="A12507" t="s">
        <v>31908</v>
      </c>
      <c r="B12507" t="s">
        <v>39429</v>
      </c>
      <c r="C12507" t="s">
        <v>39430</v>
      </c>
      <c r="D12507">
        <v>1</v>
      </c>
      <c r="E12507" t="s">
        <v>13</v>
      </c>
      <c r="F12507" t="s">
        <v>13</v>
      </c>
      <c r="G12507" t="s">
        <v>39397</v>
      </c>
      <c r="H12507" s="3" t="s">
        <v>39398</v>
      </c>
      <c r="I12507" t="s">
        <v>509</v>
      </c>
      <c r="J12507" t="s">
        <v>31912</v>
      </c>
    </row>
    <row r="12508" spans="1:10" ht="16" x14ac:dyDescent="0.2">
      <c r="A12508" t="s">
        <v>12038</v>
      </c>
      <c r="B12508" t="s">
        <v>39431</v>
      </c>
      <c r="C12508" t="s">
        <v>39432</v>
      </c>
      <c r="D12508">
        <v>1</v>
      </c>
      <c r="E12508" t="s">
        <v>13</v>
      </c>
      <c r="F12508" t="s">
        <v>13</v>
      </c>
      <c r="G12508" t="s">
        <v>39397</v>
      </c>
      <c r="H12508" s="3" t="s">
        <v>39433</v>
      </c>
      <c r="I12508" t="s">
        <v>509</v>
      </c>
      <c r="J12508" t="s">
        <v>12043</v>
      </c>
    </row>
    <row r="12509" spans="1:10" ht="16" x14ac:dyDescent="0.2">
      <c r="A12509" t="s">
        <v>39420</v>
      </c>
      <c r="B12509" t="s">
        <v>39434</v>
      </c>
      <c r="C12509" t="s">
        <v>39435</v>
      </c>
      <c r="D12509">
        <v>4</v>
      </c>
      <c r="E12509" t="s">
        <v>13</v>
      </c>
      <c r="F12509" t="s">
        <v>13</v>
      </c>
      <c r="G12509" t="s">
        <v>39397</v>
      </c>
      <c r="H12509" s="3" t="s">
        <v>39398</v>
      </c>
      <c r="I12509" t="s">
        <v>509</v>
      </c>
      <c r="J12509" t="s">
        <v>39424</v>
      </c>
    </row>
    <row r="12510" spans="1:10" ht="16" x14ac:dyDescent="0.2">
      <c r="A12510" t="s">
        <v>39420</v>
      </c>
      <c r="B12510" t="s">
        <v>39436</v>
      </c>
      <c r="C12510" t="s">
        <v>39437</v>
      </c>
      <c r="D12510">
        <v>2</v>
      </c>
      <c r="E12510" t="s">
        <v>13</v>
      </c>
      <c r="F12510" t="s">
        <v>13</v>
      </c>
      <c r="G12510" t="s">
        <v>39397</v>
      </c>
      <c r="H12510" s="3" t="s">
        <v>39423</v>
      </c>
      <c r="I12510" t="s">
        <v>509</v>
      </c>
      <c r="J12510" t="s">
        <v>39424</v>
      </c>
    </row>
    <row r="12511" spans="1:10" ht="16" x14ac:dyDescent="0.2">
      <c r="A12511" t="s">
        <v>39420</v>
      </c>
      <c r="B12511" t="s">
        <v>39438</v>
      </c>
      <c r="C12511" t="s">
        <v>39439</v>
      </c>
      <c r="D12511">
        <v>3</v>
      </c>
      <c r="E12511" t="s">
        <v>13</v>
      </c>
      <c r="F12511" t="s">
        <v>13</v>
      </c>
      <c r="G12511" t="s">
        <v>39397</v>
      </c>
      <c r="H12511" s="3" t="s">
        <v>39398</v>
      </c>
      <c r="I12511" t="s">
        <v>509</v>
      </c>
      <c r="J12511" t="s">
        <v>39424</v>
      </c>
    </row>
    <row r="12512" spans="1:10" ht="16" x14ac:dyDescent="0.2">
      <c r="A12512" t="s">
        <v>12038</v>
      </c>
      <c r="B12512" t="s">
        <v>39440</v>
      </c>
      <c r="C12512" t="s">
        <v>39441</v>
      </c>
      <c r="D12512">
        <v>3</v>
      </c>
      <c r="E12512" t="s">
        <v>13</v>
      </c>
      <c r="F12512" t="s">
        <v>13</v>
      </c>
      <c r="G12512" t="s">
        <v>39397</v>
      </c>
      <c r="H12512" s="3" t="s">
        <v>39433</v>
      </c>
      <c r="I12512" t="s">
        <v>509</v>
      </c>
      <c r="J12512" t="s">
        <v>12043</v>
      </c>
    </row>
    <row r="12513" spans="1:10" ht="16" x14ac:dyDescent="0.2">
      <c r="A12513" t="s">
        <v>39420</v>
      </c>
      <c r="B12513" t="s">
        <v>39402</v>
      </c>
      <c r="C12513" t="s">
        <v>39403</v>
      </c>
      <c r="D12513">
        <v>1</v>
      </c>
      <c r="E12513" t="s">
        <v>13</v>
      </c>
      <c r="F12513" t="s">
        <v>13</v>
      </c>
      <c r="G12513" t="s">
        <v>39397</v>
      </c>
      <c r="H12513" s="3" t="s">
        <v>39398</v>
      </c>
      <c r="I12513" t="s">
        <v>509</v>
      </c>
      <c r="J12513" t="s">
        <v>39424</v>
      </c>
    </row>
    <row r="12514" spans="1:10" ht="16" x14ac:dyDescent="0.2">
      <c r="A12514" t="s">
        <v>35884</v>
      </c>
      <c r="B12514" t="s">
        <v>39442</v>
      </c>
      <c r="C12514" t="s">
        <v>39443</v>
      </c>
      <c r="D12514">
        <v>2</v>
      </c>
      <c r="E12514" t="s">
        <v>13</v>
      </c>
      <c r="F12514" t="s">
        <v>13</v>
      </c>
      <c r="G12514" t="s">
        <v>39444</v>
      </c>
      <c r="H12514" s="3" t="s">
        <v>35891</v>
      </c>
      <c r="I12514" t="s">
        <v>69</v>
      </c>
      <c r="J12514" t="s">
        <v>35888</v>
      </c>
    </row>
    <row r="12515" spans="1:10" ht="16" x14ac:dyDescent="0.2">
      <c r="A12515" t="s">
        <v>14725</v>
      </c>
      <c r="B12515" t="s">
        <v>39445</v>
      </c>
      <c r="C12515" t="s">
        <v>39446</v>
      </c>
      <c r="D12515">
        <v>4</v>
      </c>
      <c r="E12515" t="s">
        <v>13</v>
      </c>
      <c r="F12515" t="s">
        <v>13</v>
      </c>
      <c r="G12515" t="s">
        <v>39447</v>
      </c>
      <c r="H12515" s="3" t="s">
        <v>39448</v>
      </c>
      <c r="I12515" t="s">
        <v>3030</v>
      </c>
      <c r="J12515" t="s">
        <v>14729</v>
      </c>
    </row>
    <row r="12516" spans="1:10" ht="16" x14ac:dyDescent="0.2">
      <c r="A12516" t="s">
        <v>39449</v>
      </c>
      <c r="B12516" t="s">
        <v>39450</v>
      </c>
      <c r="C12516" t="s">
        <v>39451</v>
      </c>
      <c r="D12516">
        <v>2</v>
      </c>
      <c r="E12516" t="s">
        <v>13</v>
      </c>
      <c r="F12516" t="s">
        <v>13</v>
      </c>
      <c r="G12516" t="s">
        <v>39452</v>
      </c>
      <c r="H12516" s="3" t="s">
        <v>39453</v>
      </c>
      <c r="I12516" t="s">
        <v>90</v>
      </c>
      <c r="J12516" t="s">
        <v>39454</v>
      </c>
    </row>
    <row r="12517" spans="1:10" ht="32" x14ac:dyDescent="0.2">
      <c r="A12517" t="s">
        <v>18195</v>
      </c>
      <c r="B12517" t="s">
        <v>4737</v>
      </c>
      <c r="C12517" t="s">
        <v>39455</v>
      </c>
      <c r="D12517">
        <v>1</v>
      </c>
      <c r="E12517" t="s">
        <v>13</v>
      </c>
      <c r="F12517" t="s">
        <v>13</v>
      </c>
      <c r="G12517" t="s">
        <v>39452</v>
      </c>
      <c r="H12517" s="3" t="s">
        <v>39456</v>
      </c>
      <c r="I12517" t="s">
        <v>90</v>
      </c>
      <c r="J12517" t="s">
        <v>18199</v>
      </c>
    </row>
    <row r="12518" spans="1:10" ht="16" x14ac:dyDescent="0.2">
      <c r="A12518" t="s">
        <v>39457</v>
      </c>
      <c r="B12518" t="s">
        <v>39458</v>
      </c>
      <c r="C12518" t="s">
        <v>39459</v>
      </c>
      <c r="D12518">
        <v>1</v>
      </c>
      <c r="E12518" t="s">
        <v>13</v>
      </c>
      <c r="F12518" t="s">
        <v>13</v>
      </c>
      <c r="G12518" t="s">
        <v>39460</v>
      </c>
      <c r="H12518" s="3" t="s">
        <v>39461</v>
      </c>
      <c r="I12518" t="s">
        <v>62</v>
      </c>
      <c r="J12518" t="s">
        <v>39462</v>
      </c>
    </row>
    <row r="12519" spans="1:10" ht="16" x14ac:dyDescent="0.2">
      <c r="A12519" t="s">
        <v>39463</v>
      </c>
      <c r="B12519" t="s">
        <v>39464</v>
      </c>
      <c r="C12519" t="s">
        <v>39465</v>
      </c>
      <c r="D12519">
        <v>2</v>
      </c>
      <c r="E12519" t="s">
        <v>13</v>
      </c>
      <c r="F12519" t="s">
        <v>13066</v>
      </c>
      <c r="G12519" t="s">
        <v>39466</v>
      </c>
      <c r="H12519" s="3" t="s">
        <v>39467</v>
      </c>
      <c r="I12519" t="s">
        <v>2813</v>
      </c>
      <c r="J12519" t="s">
        <v>39468</v>
      </c>
    </row>
    <row r="12520" spans="1:10" ht="16" x14ac:dyDescent="0.2">
      <c r="A12520" t="s">
        <v>39469</v>
      </c>
      <c r="B12520" t="s">
        <v>39470</v>
      </c>
      <c r="C12520" t="s">
        <v>39471</v>
      </c>
      <c r="D12520">
        <v>3</v>
      </c>
      <c r="E12520" t="s">
        <v>13</v>
      </c>
      <c r="F12520" t="s">
        <v>13066</v>
      </c>
      <c r="G12520" t="s">
        <v>39472</v>
      </c>
      <c r="H12520" s="3" t="s">
        <v>39473</v>
      </c>
      <c r="I12520" t="s">
        <v>3711</v>
      </c>
      <c r="J12520" t="s">
        <v>39474</v>
      </c>
    </row>
    <row r="12521" spans="1:10" ht="16" x14ac:dyDescent="0.2">
      <c r="A12521" t="s">
        <v>22911</v>
      </c>
      <c r="B12521" t="s">
        <v>32251</v>
      </c>
      <c r="C12521" t="s">
        <v>39475</v>
      </c>
      <c r="D12521">
        <v>3</v>
      </c>
      <c r="E12521" t="s">
        <v>13</v>
      </c>
      <c r="F12521" t="s">
        <v>13066</v>
      </c>
      <c r="G12521" t="s">
        <v>39476</v>
      </c>
      <c r="H12521" s="3" t="s">
        <v>39477</v>
      </c>
      <c r="I12521" t="s">
        <v>90</v>
      </c>
      <c r="J12521" t="s">
        <v>22915</v>
      </c>
    </row>
    <row r="12522" spans="1:10" ht="16" x14ac:dyDescent="0.2">
      <c r="A12522" t="s">
        <v>22911</v>
      </c>
      <c r="B12522" t="s">
        <v>39478</v>
      </c>
      <c r="C12522" t="s">
        <v>39479</v>
      </c>
      <c r="D12522">
        <v>2</v>
      </c>
      <c r="E12522" t="s">
        <v>13</v>
      </c>
      <c r="F12522" t="s">
        <v>13066</v>
      </c>
      <c r="G12522" t="s">
        <v>39476</v>
      </c>
      <c r="H12522" s="3" t="s">
        <v>39477</v>
      </c>
      <c r="I12522" t="s">
        <v>90</v>
      </c>
      <c r="J12522" t="s">
        <v>22915</v>
      </c>
    </row>
    <row r="12523" spans="1:10" ht="16" x14ac:dyDescent="0.2">
      <c r="A12523" t="s">
        <v>27794</v>
      </c>
      <c r="B12523" t="s">
        <v>39480</v>
      </c>
      <c r="C12523" t="s">
        <v>39481</v>
      </c>
      <c r="D12523">
        <v>2</v>
      </c>
      <c r="E12523" t="s">
        <v>13</v>
      </c>
      <c r="F12523" t="s">
        <v>13066</v>
      </c>
      <c r="G12523" t="s">
        <v>39482</v>
      </c>
      <c r="H12523" s="3" t="s">
        <v>39483</v>
      </c>
      <c r="I12523" t="s">
        <v>69</v>
      </c>
      <c r="J12523" t="s">
        <v>27799</v>
      </c>
    </row>
    <row r="12524" spans="1:10" ht="16" x14ac:dyDescent="0.2">
      <c r="A12524" t="s">
        <v>27794</v>
      </c>
      <c r="B12524" t="s">
        <v>39484</v>
      </c>
      <c r="C12524" t="s">
        <v>39485</v>
      </c>
      <c r="D12524">
        <v>1</v>
      </c>
      <c r="E12524" t="s">
        <v>13</v>
      </c>
      <c r="F12524" t="s">
        <v>13066</v>
      </c>
      <c r="G12524" t="s">
        <v>39482</v>
      </c>
      <c r="H12524" s="3" t="s">
        <v>39483</v>
      </c>
      <c r="I12524" t="s">
        <v>69</v>
      </c>
      <c r="J12524" t="s">
        <v>27799</v>
      </c>
    </row>
    <row r="12525" spans="1:10" ht="16" x14ac:dyDescent="0.2">
      <c r="A12525" t="s">
        <v>32485</v>
      </c>
      <c r="B12525" t="s">
        <v>39486</v>
      </c>
      <c r="C12525" t="s">
        <v>39487</v>
      </c>
      <c r="D12525">
        <v>4</v>
      </c>
      <c r="E12525" t="s">
        <v>13</v>
      </c>
      <c r="F12525" t="s">
        <v>13066</v>
      </c>
      <c r="G12525" t="s">
        <v>39488</v>
      </c>
      <c r="H12525" s="3" t="s">
        <v>39489</v>
      </c>
      <c r="I12525" t="s">
        <v>69</v>
      </c>
      <c r="J12525" t="s">
        <v>32489</v>
      </c>
    </row>
    <row r="12526" spans="1:10" ht="16" x14ac:dyDescent="0.2">
      <c r="A12526" t="s">
        <v>39490</v>
      </c>
      <c r="B12526" t="s">
        <v>39486</v>
      </c>
      <c r="C12526" t="s">
        <v>39487</v>
      </c>
      <c r="D12526">
        <v>3</v>
      </c>
      <c r="E12526" t="s">
        <v>13</v>
      </c>
      <c r="F12526" t="s">
        <v>13066</v>
      </c>
      <c r="G12526" t="s">
        <v>39488</v>
      </c>
      <c r="H12526" s="3" t="s">
        <v>39491</v>
      </c>
      <c r="I12526" t="s">
        <v>69</v>
      </c>
      <c r="J12526" t="s">
        <v>39492</v>
      </c>
    </row>
    <row r="12527" spans="1:10" ht="16" x14ac:dyDescent="0.2">
      <c r="A12527" t="s">
        <v>39493</v>
      </c>
      <c r="B12527" t="s">
        <v>39494</v>
      </c>
      <c r="C12527" t="s">
        <v>39495</v>
      </c>
      <c r="D12527">
        <v>2</v>
      </c>
      <c r="E12527" t="s">
        <v>13</v>
      </c>
      <c r="F12527" t="s">
        <v>13066</v>
      </c>
      <c r="G12527" t="s">
        <v>39496</v>
      </c>
      <c r="H12527" s="3" t="s">
        <v>39497</v>
      </c>
      <c r="I12527" t="s">
        <v>3086</v>
      </c>
      <c r="J12527" t="s">
        <v>39498</v>
      </c>
    </row>
    <row r="12528" spans="1:10" ht="16" x14ac:dyDescent="0.2">
      <c r="A12528" t="s">
        <v>39493</v>
      </c>
      <c r="B12528" t="s">
        <v>33214</v>
      </c>
      <c r="C12528" t="s">
        <v>39499</v>
      </c>
      <c r="D12528">
        <v>1</v>
      </c>
      <c r="E12528" t="s">
        <v>13</v>
      </c>
      <c r="F12528" t="s">
        <v>13066</v>
      </c>
      <c r="G12528" t="s">
        <v>39496</v>
      </c>
      <c r="H12528" s="3" t="s">
        <v>39497</v>
      </c>
      <c r="I12528" t="s">
        <v>3086</v>
      </c>
      <c r="J12528" t="s">
        <v>39498</v>
      </c>
    </row>
    <row r="12529" spans="1:10" ht="32" x14ac:dyDescent="0.2">
      <c r="A12529" t="s">
        <v>39500</v>
      </c>
      <c r="B12529" t="s">
        <v>17494</v>
      </c>
      <c r="C12529" t="s">
        <v>39501</v>
      </c>
      <c r="D12529">
        <v>1</v>
      </c>
      <c r="E12529" t="s">
        <v>13</v>
      </c>
      <c r="F12529" t="s">
        <v>13066</v>
      </c>
      <c r="G12529" t="s">
        <v>39496</v>
      </c>
      <c r="H12529" s="3" t="s">
        <v>39502</v>
      </c>
      <c r="I12529" t="s">
        <v>3086</v>
      </c>
      <c r="J12529" t="s">
        <v>39503</v>
      </c>
    </row>
    <row r="12530" spans="1:10" ht="16" x14ac:dyDescent="0.2">
      <c r="A12530" t="s">
        <v>39504</v>
      </c>
      <c r="B12530" t="s">
        <v>39505</v>
      </c>
      <c r="C12530" t="s">
        <v>39506</v>
      </c>
      <c r="D12530">
        <v>4</v>
      </c>
      <c r="E12530" t="s">
        <v>13</v>
      </c>
      <c r="F12530" t="s">
        <v>13066</v>
      </c>
      <c r="G12530" t="s">
        <v>39496</v>
      </c>
      <c r="H12530" s="3" t="s">
        <v>39507</v>
      </c>
      <c r="I12530" t="s">
        <v>3086</v>
      </c>
      <c r="J12530" t="s">
        <v>39508</v>
      </c>
    </row>
    <row r="12531" spans="1:10" ht="16" x14ac:dyDescent="0.2">
      <c r="A12531" t="s">
        <v>39509</v>
      </c>
      <c r="B12531" t="s">
        <v>39510</v>
      </c>
      <c r="C12531" t="s">
        <v>39511</v>
      </c>
      <c r="D12531">
        <v>2</v>
      </c>
      <c r="E12531" t="s">
        <v>13</v>
      </c>
      <c r="F12531" t="s">
        <v>13066</v>
      </c>
      <c r="G12531" t="s">
        <v>39496</v>
      </c>
      <c r="H12531" s="3" t="s">
        <v>39512</v>
      </c>
      <c r="I12531" t="s">
        <v>3086</v>
      </c>
      <c r="J12531" t="s">
        <v>39513</v>
      </c>
    </row>
    <row r="12532" spans="1:10" ht="16" x14ac:dyDescent="0.2">
      <c r="A12532" t="s">
        <v>39504</v>
      </c>
      <c r="B12532" t="s">
        <v>39514</v>
      </c>
      <c r="C12532" t="s">
        <v>39515</v>
      </c>
      <c r="D12532">
        <v>3</v>
      </c>
      <c r="E12532" t="s">
        <v>13</v>
      </c>
      <c r="F12532" t="s">
        <v>13066</v>
      </c>
      <c r="G12532" t="s">
        <v>39496</v>
      </c>
      <c r="H12532" s="3" t="s">
        <v>39507</v>
      </c>
      <c r="I12532" t="s">
        <v>3086</v>
      </c>
      <c r="J12532" t="s">
        <v>39508</v>
      </c>
    </row>
    <row r="12533" spans="1:10" ht="16" x14ac:dyDescent="0.2">
      <c r="A12533" t="s">
        <v>24805</v>
      </c>
      <c r="B12533" t="s">
        <v>39514</v>
      </c>
      <c r="C12533" t="s">
        <v>39515</v>
      </c>
      <c r="D12533">
        <v>5</v>
      </c>
      <c r="E12533" t="s">
        <v>13</v>
      </c>
      <c r="F12533" t="s">
        <v>13066</v>
      </c>
      <c r="G12533" t="s">
        <v>39496</v>
      </c>
      <c r="H12533" s="3" t="s">
        <v>39516</v>
      </c>
      <c r="I12533" t="s">
        <v>3086</v>
      </c>
      <c r="J12533" t="s">
        <v>24810</v>
      </c>
    </row>
    <row r="12534" spans="1:10" ht="16" x14ac:dyDescent="0.2">
      <c r="A12534" t="s">
        <v>39517</v>
      </c>
      <c r="B12534" t="s">
        <v>39518</v>
      </c>
      <c r="C12534" t="s">
        <v>39519</v>
      </c>
      <c r="D12534">
        <v>1</v>
      </c>
      <c r="E12534" t="s">
        <v>13</v>
      </c>
      <c r="F12534" t="s">
        <v>13066</v>
      </c>
      <c r="G12534" t="s">
        <v>39496</v>
      </c>
      <c r="H12534" s="3" t="s">
        <v>39516</v>
      </c>
      <c r="I12534" t="s">
        <v>3086</v>
      </c>
      <c r="J12534" t="s">
        <v>39520</v>
      </c>
    </row>
    <row r="12535" spans="1:10" ht="16" x14ac:dyDescent="0.2">
      <c r="A12535" t="s">
        <v>39521</v>
      </c>
      <c r="B12535" t="s">
        <v>39522</v>
      </c>
      <c r="C12535" t="s">
        <v>39523</v>
      </c>
      <c r="D12535">
        <v>1</v>
      </c>
      <c r="E12535" t="s">
        <v>13</v>
      </c>
      <c r="F12535" t="s">
        <v>13066</v>
      </c>
      <c r="G12535" t="s">
        <v>39496</v>
      </c>
      <c r="H12535" s="3" t="s">
        <v>39512</v>
      </c>
      <c r="I12535" t="s">
        <v>3086</v>
      </c>
      <c r="J12535" t="s">
        <v>39524</v>
      </c>
    </row>
    <row r="12536" spans="1:10" ht="16" x14ac:dyDescent="0.2">
      <c r="A12536" t="s">
        <v>39517</v>
      </c>
      <c r="B12536" t="s">
        <v>39525</v>
      </c>
      <c r="C12536" t="s">
        <v>39526</v>
      </c>
      <c r="D12536">
        <v>2</v>
      </c>
      <c r="E12536" t="s">
        <v>13</v>
      </c>
      <c r="F12536" t="s">
        <v>13066</v>
      </c>
      <c r="G12536" t="s">
        <v>39496</v>
      </c>
      <c r="H12536" s="3" t="s">
        <v>39516</v>
      </c>
      <c r="I12536" t="s">
        <v>3086</v>
      </c>
      <c r="J12536" t="s">
        <v>39520</v>
      </c>
    </row>
    <row r="12537" spans="1:10" ht="16" x14ac:dyDescent="0.2">
      <c r="A12537" t="s">
        <v>39527</v>
      </c>
      <c r="B12537" t="s">
        <v>39510</v>
      </c>
      <c r="C12537" t="s">
        <v>39511</v>
      </c>
      <c r="D12537">
        <v>2</v>
      </c>
      <c r="E12537" t="s">
        <v>13</v>
      </c>
      <c r="F12537" t="s">
        <v>13066</v>
      </c>
      <c r="G12537" t="s">
        <v>39496</v>
      </c>
      <c r="H12537" s="3" t="s">
        <v>39512</v>
      </c>
      <c r="I12537" t="s">
        <v>3086</v>
      </c>
      <c r="J12537" t="s">
        <v>39528</v>
      </c>
    </row>
    <row r="12538" spans="1:10" ht="16" x14ac:dyDescent="0.2">
      <c r="A12538" t="s">
        <v>39529</v>
      </c>
      <c r="B12538" t="s">
        <v>39122</v>
      </c>
      <c r="C12538" t="s">
        <v>39123</v>
      </c>
      <c r="D12538">
        <v>2</v>
      </c>
      <c r="E12538" t="s">
        <v>13</v>
      </c>
      <c r="F12538" t="s">
        <v>13066</v>
      </c>
      <c r="G12538" t="s">
        <v>39530</v>
      </c>
      <c r="H12538" s="3" t="s">
        <v>39531</v>
      </c>
      <c r="I12538" t="s">
        <v>36</v>
      </c>
      <c r="J12538" t="s">
        <v>39532</v>
      </c>
    </row>
    <row r="12539" spans="1:10" ht="16" x14ac:dyDescent="0.2">
      <c r="A12539" t="s">
        <v>7437</v>
      </c>
      <c r="B12539" t="s">
        <v>39122</v>
      </c>
      <c r="C12539" t="s">
        <v>39123</v>
      </c>
      <c r="D12539">
        <v>4</v>
      </c>
      <c r="E12539" t="s">
        <v>13</v>
      </c>
      <c r="F12539" t="s">
        <v>13066</v>
      </c>
      <c r="G12539" t="s">
        <v>39530</v>
      </c>
      <c r="H12539" s="3" t="s">
        <v>39531</v>
      </c>
      <c r="I12539" t="s">
        <v>36</v>
      </c>
      <c r="J12539" t="s">
        <v>7438</v>
      </c>
    </row>
    <row r="12540" spans="1:10" ht="16" x14ac:dyDescent="0.2">
      <c r="A12540" t="s">
        <v>39533</v>
      </c>
      <c r="B12540" t="s">
        <v>39116</v>
      </c>
      <c r="C12540" t="s">
        <v>39117</v>
      </c>
      <c r="D12540">
        <v>2</v>
      </c>
      <c r="E12540" t="s">
        <v>13</v>
      </c>
      <c r="F12540" t="s">
        <v>13066</v>
      </c>
      <c r="G12540" t="s">
        <v>39530</v>
      </c>
      <c r="H12540" s="3" t="s">
        <v>39531</v>
      </c>
      <c r="I12540" t="s">
        <v>36</v>
      </c>
      <c r="J12540" t="s">
        <v>39534</v>
      </c>
    </row>
    <row r="12541" spans="1:10" ht="16" x14ac:dyDescent="0.2">
      <c r="A12541" t="s">
        <v>39533</v>
      </c>
      <c r="B12541" t="s">
        <v>39122</v>
      </c>
      <c r="C12541" t="s">
        <v>39123</v>
      </c>
      <c r="D12541">
        <v>1</v>
      </c>
      <c r="E12541" t="s">
        <v>13</v>
      </c>
      <c r="F12541" t="s">
        <v>13066</v>
      </c>
      <c r="G12541" t="s">
        <v>39530</v>
      </c>
      <c r="H12541" s="3" t="s">
        <v>39531</v>
      </c>
      <c r="I12541" t="s">
        <v>36</v>
      </c>
      <c r="J12541" t="s">
        <v>39534</v>
      </c>
    </row>
    <row r="12542" spans="1:10" ht="16" x14ac:dyDescent="0.2">
      <c r="A12542" t="s">
        <v>39535</v>
      </c>
      <c r="B12542" t="s">
        <v>39122</v>
      </c>
      <c r="C12542" t="s">
        <v>39123</v>
      </c>
      <c r="D12542">
        <v>1</v>
      </c>
      <c r="E12542" t="s">
        <v>13</v>
      </c>
      <c r="F12542" t="s">
        <v>13066</v>
      </c>
      <c r="G12542" t="s">
        <v>39530</v>
      </c>
      <c r="H12542" s="3" t="s">
        <v>39531</v>
      </c>
      <c r="I12542" t="s">
        <v>36</v>
      </c>
      <c r="J12542" t="s">
        <v>39536</v>
      </c>
    </row>
    <row r="12543" spans="1:10" ht="16" x14ac:dyDescent="0.2">
      <c r="A12543" t="s">
        <v>39537</v>
      </c>
      <c r="B12543" t="s">
        <v>39538</v>
      </c>
      <c r="C12543" t="s">
        <v>39539</v>
      </c>
      <c r="D12543">
        <v>1</v>
      </c>
      <c r="E12543" t="s">
        <v>13</v>
      </c>
      <c r="F12543" t="s">
        <v>13066</v>
      </c>
      <c r="G12543" t="s">
        <v>39530</v>
      </c>
      <c r="H12543" s="3" t="s">
        <v>39531</v>
      </c>
      <c r="I12543" t="s">
        <v>36</v>
      </c>
      <c r="J12543" t="s">
        <v>39540</v>
      </c>
    </row>
    <row r="12544" spans="1:10" ht="16" x14ac:dyDescent="0.2">
      <c r="A12544" t="s">
        <v>7377</v>
      </c>
      <c r="B12544" t="s">
        <v>39122</v>
      </c>
      <c r="C12544" t="s">
        <v>39123</v>
      </c>
      <c r="D12544">
        <v>4</v>
      </c>
      <c r="E12544" t="s">
        <v>13</v>
      </c>
      <c r="F12544" t="s">
        <v>13066</v>
      </c>
      <c r="G12544" t="s">
        <v>39530</v>
      </c>
      <c r="H12544" s="3" t="s">
        <v>39531</v>
      </c>
      <c r="I12544" t="s">
        <v>36</v>
      </c>
      <c r="J12544" t="s">
        <v>7381</v>
      </c>
    </row>
    <row r="12545" spans="1:10" ht="16" x14ac:dyDescent="0.2">
      <c r="A12545" t="s">
        <v>39541</v>
      </c>
      <c r="B12545" t="s">
        <v>39122</v>
      </c>
      <c r="C12545" t="s">
        <v>39123</v>
      </c>
      <c r="D12545">
        <v>2</v>
      </c>
      <c r="E12545" t="s">
        <v>13</v>
      </c>
      <c r="F12545" t="s">
        <v>13066</v>
      </c>
      <c r="G12545" t="s">
        <v>39530</v>
      </c>
      <c r="H12545" s="3" t="s">
        <v>39531</v>
      </c>
      <c r="I12545" t="s">
        <v>36</v>
      </c>
      <c r="J12545" t="s">
        <v>39542</v>
      </c>
    </row>
    <row r="12546" spans="1:10" ht="16" x14ac:dyDescent="0.2">
      <c r="A12546" t="s">
        <v>31261</v>
      </c>
      <c r="B12546" t="s">
        <v>39543</v>
      </c>
      <c r="C12546" t="s">
        <v>39544</v>
      </c>
      <c r="D12546">
        <v>2</v>
      </c>
      <c r="E12546" t="s">
        <v>13</v>
      </c>
      <c r="F12546" t="s">
        <v>13066</v>
      </c>
      <c r="G12546" t="s">
        <v>39530</v>
      </c>
      <c r="H12546" s="3" t="s">
        <v>39531</v>
      </c>
      <c r="I12546" t="s">
        <v>36</v>
      </c>
      <c r="J12546" t="s">
        <v>31265</v>
      </c>
    </row>
    <row r="12547" spans="1:10" ht="16" x14ac:dyDescent="0.2">
      <c r="A12547" t="s">
        <v>27874</v>
      </c>
      <c r="B12547" t="s">
        <v>16726</v>
      </c>
      <c r="C12547" t="s">
        <v>39545</v>
      </c>
      <c r="D12547">
        <v>2</v>
      </c>
      <c r="E12547" t="s">
        <v>13</v>
      </c>
      <c r="F12547" t="s">
        <v>13066</v>
      </c>
      <c r="G12547" t="s">
        <v>39546</v>
      </c>
      <c r="H12547" s="3" t="s">
        <v>39547</v>
      </c>
      <c r="I12547" t="s">
        <v>69</v>
      </c>
      <c r="J12547" t="s">
        <v>27879</v>
      </c>
    </row>
    <row r="12548" spans="1:10" ht="16" x14ac:dyDescent="0.2">
      <c r="A12548" t="s">
        <v>27874</v>
      </c>
      <c r="B12548" t="s">
        <v>39548</v>
      </c>
      <c r="C12548" t="s">
        <v>39549</v>
      </c>
      <c r="D12548">
        <v>3</v>
      </c>
      <c r="E12548" t="s">
        <v>13</v>
      </c>
      <c r="F12548" t="s">
        <v>13066</v>
      </c>
      <c r="G12548" t="s">
        <v>39546</v>
      </c>
      <c r="H12548" s="3" t="s">
        <v>39547</v>
      </c>
      <c r="I12548" t="s">
        <v>69</v>
      </c>
      <c r="J12548" t="s">
        <v>27879</v>
      </c>
    </row>
    <row r="12549" spans="1:10" ht="16" x14ac:dyDescent="0.2">
      <c r="A12549" t="s">
        <v>344</v>
      </c>
      <c r="B12549" t="s">
        <v>39550</v>
      </c>
      <c r="C12549" t="s">
        <v>39551</v>
      </c>
      <c r="D12549">
        <v>8</v>
      </c>
      <c r="E12549" t="s">
        <v>13</v>
      </c>
      <c r="F12549" t="s">
        <v>13066</v>
      </c>
      <c r="G12549" t="s">
        <v>39552</v>
      </c>
      <c r="H12549" s="3" t="s">
        <v>39553</v>
      </c>
      <c r="I12549" t="s">
        <v>509</v>
      </c>
      <c r="J12549" t="s">
        <v>349</v>
      </c>
    </row>
    <row r="12550" spans="1:10" ht="16" x14ac:dyDescent="0.2">
      <c r="A12550" t="s">
        <v>344</v>
      </c>
      <c r="B12550" t="s">
        <v>39554</v>
      </c>
      <c r="C12550" t="s">
        <v>39555</v>
      </c>
      <c r="D12550">
        <v>7</v>
      </c>
      <c r="E12550" t="s">
        <v>13</v>
      </c>
      <c r="F12550" t="s">
        <v>13066</v>
      </c>
      <c r="G12550" t="s">
        <v>39552</v>
      </c>
      <c r="H12550" s="3" t="s">
        <v>39553</v>
      </c>
      <c r="I12550" t="s">
        <v>509</v>
      </c>
      <c r="J12550" t="s">
        <v>349</v>
      </c>
    </row>
    <row r="12551" spans="1:10" ht="16" x14ac:dyDescent="0.2">
      <c r="A12551" t="s">
        <v>13199</v>
      </c>
      <c r="B12551" t="s">
        <v>39556</v>
      </c>
      <c r="C12551" t="s">
        <v>39557</v>
      </c>
      <c r="D12551">
        <v>1</v>
      </c>
      <c r="E12551" t="s">
        <v>13</v>
      </c>
      <c r="F12551" t="s">
        <v>13066</v>
      </c>
      <c r="G12551" t="s">
        <v>39558</v>
      </c>
      <c r="H12551" s="3" t="s">
        <v>39559</v>
      </c>
      <c r="I12551" t="s">
        <v>69</v>
      </c>
      <c r="J12551" t="s">
        <v>13204</v>
      </c>
    </row>
    <row r="12552" spans="1:10" ht="16" x14ac:dyDescent="0.2">
      <c r="A12552" t="s">
        <v>39560</v>
      </c>
      <c r="B12552" t="s">
        <v>39561</v>
      </c>
      <c r="C12552" t="s">
        <v>39562</v>
      </c>
      <c r="D12552">
        <v>1</v>
      </c>
      <c r="E12552" t="s">
        <v>13</v>
      </c>
      <c r="F12552" t="s">
        <v>13066</v>
      </c>
      <c r="G12552" t="s">
        <v>39558</v>
      </c>
      <c r="H12552" s="3" t="s">
        <v>39559</v>
      </c>
      <c r="I12552" t="s">
        <v>69</v>
      </c>
      <c r="J12552" t="s">
        <v>39563</v>
      </c>
    </row>
    <row r="12553" spans="1:10" ht="16" x14ac:dyDescent="0.2">
      <c r="A12553" t="s">
        <v>12255</v>
      </c>
      <c r="B12553" t="s">
        <v>39564</v>
      </c>
      <c r="C12553" t="s">
        <v>39565</v>
      </c>
      <c r="D12553">
        <v>1</v>
      </c>
      <c r="E12553" t="s">
        <v>13</v>
      </c>
      <c r="F12553" t="s">
        <v>13066</v>
      </c>
      <c r="G12553" t="s">
        <v>39566</v>
      </c>
      <c r="H12553" s="3" t="s">
        <v>39567</v>
      </c>
      <c r="I12553" t="s">
        <v>69</v>
      </c>
      <c r="J12553" t="s">
        <v>12259</v>
      </c>
    </row>
    <row r="12554" spans="1:10" ht="16" x14ac:dyDescent="0.2">
      <c r="A12554" t="s">
        <v>39568</v>
      </c>
      <c r="B12554" t="s">
        <v>38685</v>
      </c>
      <c r="C12554" t="s">
        <v>38686</v>
      </c>
      <c r="D12554">
        <v>1</v>
      </c>
      <c r="E12554" t="s">
        <v>13</v>
      </c>
      <c r="F12554" t="s">
        <v>13066</v>
      </c>
      <c r="G12554" t="s">
        <v>39566</v>
      </c>
      <c r="H12554" s="3" t="s">
        <v>39569</v>
      </c>
      <c r="I12554" t="s">
        <v>69</v>
      </c>
      <c r="J12554" t="s">
        <v>39570</v>
      </c>
    </row>
    <row r="12555" spans="1:10" ht="16" x14ac:dyDescent="0.2">
      <c r="A12555" t="s">
        <v>35394</v>
      </c>
      <c r="B12555" t="s">
        <v>39571</v>
      </c>
      <c r="C12555" t="s">
        <v>39572</v>
      </c>
      <c r="D12555">
        <v>3</v>
      </c>
      <c r="E12555" t="s">
        <v>13</v>
      </c>
      <c r="F12555" t="s">
        <v>13066</v>
      </c>
      <c r="G12555" t="s">
        <v>39566</v>
      </c>
      <c r="H12555" s="3" t="s">
        <v>39569</v>
      </c>
      <c r="I12555" t="s">
        <v>69</v>
      </c>
      <c r="J12555" t="s">
        <v>35398</v>
      </c>
    </row>
    <row r="12556" spans="1:10" ht="16" x14ac:dyDescent="0.2">
      <c r="A12556" t="s">
        <v>39573</v>
      </c>
      <c r="B12556" t="s">
        <v>39574</v>
      </c>
      <c r="C12556" t="s">
        <v>39575</v>
      </c>
      <c r="D12556">
        <v>1</v>
      </c>
      <c r="E12556" t="s">
        <v>13</v>
      </c>
      <c r="F12556" t="s">
        <v>13066</v>
      </c>
      <c r="G12556" t="s">
        <v>39566</v>
      </c>
      <c r="H12556" s="3" t="s">
        <v>39569</v>
      </c>
      <c r="I12556" t="s">
        <v>69</v>
      </c>
      <c r="J12556" t="s">
        <v>39576</v>
      </c>
    </row>
    <row r="12557" spans="1:10" ht="16" x14ac:dyDescent="0.2">
      <c r="A12557" t="s">
        <v>23939</v>
      </c>
      <c r="B12557" t="s">
        <v>39577</v>
      </c>
      <c r="C12557" t="s">
        <v>39578</v>
      </c>
      <c r="D12557">
        <v>1</v>
      </c>
      <c r="E12557" t="s">
        <v>13</v>
      </c>
      <c r="F12557" t="s">
        <v>13066</v>
      </c>
      <c r="G12557" t="s">
        <v>39566</v>
      </c>
      <c r="H12557" s="3" t="s">
        <v>39579</v>
      </c>
      <c r="I12557" t="s">
        <v>69</v>
      </c>
      <c r="J12557" t="s">
        <v>23943</v>
      </c>
    </row>
    <row r="12558" spans="1:10" ht="16" x14ac:dyDescent="0.2">
      <c r="A12558" t="s">
        <v>39580</v>
      </c>
      <c r="B12558" t="s">
        <v>38685</v>
      </c>
      <c r="C12558" t="s">
        <v>38686</v>
      </c>
      <c r="D12558">
        <v>1</v>
      </c>
      <c r="E12558" t="s">
        <v>13</v>
      </c>
      <c r="F12558" t="s">
        <v>13066</v>
      </c>
      <c r="G12558" t="s">
        <v>39566</v>
      </c>
      <c r="H12558" s="3" t="s">
        <v>39569</v>
      </c>
      <c r="I12558" t="s">
        <v>69</v>
      </c>
      <c r="J12558" t="s">
        <v>39581</v>
      </c>
    </row>
    <row r="12559" spans="1:10" ht="16" x14ac:dyDescent="0.2">
      <c r="A12559" t="s">
        <v>38684</v>
      </c>
      <c r="B12559" t="s">
        <v>39571</v>
      </c>
      <c r="C12559" t="s">
        <v>39572</v>
      </c>
      <c r="D12559">
        <v>2</v>
      </c>
      <c r="E12559" t="s">
        <v>13</v>
      </c>
      <c r="F12559" t="s">
        <v>13066</v>
      </c>
      <c r="G12559" t="s">
        <v>39566</v>
      </c>
      <c r="H12559" s="3" t="s">
        <v>39569</v>
      </c>
      <c r="I12559" t="s">
        <v>69</v>
      </c>
      <c r="J12559" t="s">
        <v>38689</v>
      </c>
    </row>
    <row r="12560" spans="1:10" ht="16" x14ac:dyDescent="0.2">
      <c r="A12560" t="s">
        <v>39580</v>
      </c>
      <c r="B12560" t="s">
        <v>39571</v>
      </c>
      <c r="C12560" t="s">
        <v>39572</v>
      </c>
      <c r="D12560">
        <v>2</v>
      </c>
      <c r="E12560" t="s">
        <v>13</v>
      </c>
      <c r="F12560" t="s">
        <v>13066</v>
      </c>
      <c r="G12560" t="s">
        <v>39566</v>
      </c>
      <c r="H12560" s="3" t="s">
        <v>39569</v>
      </c>
      <c r="I12560" t="s">
        <v>69</v>
      </c>
      <c r="J12560" t="s">
        <v>39581</v>
      </c>
    </row>
    <row r="12561" spans="1:10" ht="16" x14ac:dyDescent="0.2">
      <c r="A12561" t="s">
        <v>39568</v>
      </c>
      <c r="B12561" t="s">
        <v>39571</v>
      </c>
      <c r="C12561" t="s">
        <v>39572</v>
      </c>
      <c r="D12561">
        <v>2</v>
      </c>
      <c r="E12561" t="s">
        <v>13</v>
      </c>
      <c r="F12561" t="s">
        <v>13066</v>
      </c>
      <c r="G12561" t="s">
        <v>39566</v>
      </c>
      <c r="H12561" s="3" t="s">
        <v>39569</v>
      </c>
      <c r="I12561" t="s">
        <v>69</v>
      </c>
      <c r="J12561" t="s">
        <v>39570</v>
      </c>
    </row>
    <row r="12562" spans="1:10" ht="16" x14ac:dyDescent="0.2">
      <c r="A12562" t="s">
        <v>39582</v>
      </c>
      <c r="B12562" t="s">
        <v>39571</v>
      </c>
      <c r="C12562" t="s">
        <v>39572</v>
      </c>
      <c r="D12562">
        <v>2</v>
      </c>
      <c r="E12562" t="s">
        <v>13</v>
      </c>
      <c r="F12562" t="s">
        <v>13066</v>
      </c>
      <c r="G12562" t="s">
        <v>39566</v>
      </c>
      <c r="H12562" s="3" t="s">
        <v>39569</v>
      </c>
      <c r="I12562" t="s">
        <v>69</v>
      </c>
      <c r="J12562" t="s">
        <v>39583</v>
      </c>
    </row>
    <row r="12563" spans="1:10" ht="16" x14ac:dyDescent="0.2">
      <c r="A12563" t="s">
        <v>39582</v>
      </c>
      <c r="B12563" t="s">
        <v>38685</v>
      </c>
      <c r="C12563" t="s">
        <v>38686</v>
      </c>
      <c r="D12563">
        <v>1</v>
      </c>
      <c r="E12563" t="s">
        <v>13</v>
      </c>
      <c r="F12563" t="s">
        <v>13066</v>
      </c>
      <c r="G12563" t="s">
        <v>39566</v>
      </c>
      <c r="H12563" s="3" t="s">
        <v>39569</v>
      </c>
      <c r="I12563" t="s">
        <v>69</v>
      </c>
      <c r="J12563" t="s">
        <v>39583</v>
      </c>
    </row>
    <row r="12564" spans="1:10" ht="16" x14ac:dyDescent="0.2">
      <c r="A12564" t="s">
        <v>12255</v>
      </c>
      <c r="B12564" t="s">
        <v>39574</v>
      </c>
      <c r="C12564" t="s">
        <v>39575</v>
      </c>
      <c r="D12564">
        <v>2</v>
      </c>
      <c r="E12564" t="s">
        <v>13</v>
      </c>
      <c r="F12564" t="s">
        <v>13066</v>
      </c>
      <c r="G12564" t="s">
        <v>39566</v>
      </c>
      <c r="H12564" s="3" t="s">
        <v>39567</v>
      </c>
      <c r="I12564" t="s">
        <v>69</v>
      </c>
      <c r="J12564" t="s">
        <v>12259</v>
      </c>
    </row>
    <row r="12565" spans="1:10" ht="16" x14ac:dyDescent="0.2">
      <c r="A12565" t="s">
        <v>39584</v>
      </c>
      <c r="B12565" t="s">
        <v>39585</v>
      </c>
      <c r="C12565" t="s">
        <v>39586</v>
      </c>
      <c r="D12565">
        <v>2</v>
      </c>
      <c r="E12565" t="s">
        <v>13</v>
      </c>
      <c r="F12565" t="s">
        <v>13066</v>
      </c>
      <c r="G12565" t="s">
        <v>39587</v>
      </c>
      <c r="H12565" s="3" t="s">
        <v>39588</v>
      </c>
      <c r="I12565" t="s">
        <v>69</v>
      </c>
      <c r="J12565" t="s">
        <v>39589</v>
      </c>
    </row>
    <row r="12566" spans="1:10" ht="16" x14ac:dyDescent="0.2">
      <c r="A12566" t="s">
        <v>39590</v>
      </c>
      <c r="B12566" t="s">
        <v>39591</v>
      </c>
      <c r="C12566" t="s">
        <v>39592</v>
      </c>
      <c r="D12566">
        <v>1</v>
      </c>
      <c r="E12566" t="s">
        <v>13</v>
      </c>
      <c r="F12566" t="s">
        <v>13066</v>
      </c>
      <c r="G12566" t="s">
        <v>39587</v>
      </c>
      <c r="H12566" s="3" t="s">
        <v>39588</v>
      </c>
      <c r="I12566" t="s">
        <v>69</v>
      </c>
      <c r="J12566" t="s">
        <v>39593</v>
      </c>
    </row>
    <row r="12567" spans="1:10" ht="16" x14ac:dyDescent="0.2">
      <c r="A12567" t="s">
        <v>39584</v>
      </c>
      <c r="B12567" t="s">
        <v>39591</v>
      </c>
      <c r="C12567" t="s">
        <v>39592</v>
      </c>
      <c r="D12567">
        <v>1</v>
      </c>
      <c r="E12567" t="s">
        <v>13</v>
      </c>
      <c r="F12567" t="s">
        <v>13066</v>
      </c>
      <c r="G12567" t="s">
        <v>39587</v>
      </c>
      <c r="H12567" s="3" t="s">
        <v>39588</v>
      </c>
      <c r="I12567" t="s">
        <v>69</v>
      </c>
      <c r="J12567" t="s">
        <v>39589</v>
      </c>
    </row>
    <row r="12568" spans="1:10" ht="16" x14ac:dyDescent="0.2">
      <c r="A12568" t="s">
        <v>39590</v>
      </c>
      <c r="B12568" t="s">
        <v>39585</v>
      </c>
      <c r="C12568" t="s">
        <v>39586</v>
      </c>
      <c r="D12568">
        <v>2</v>
      </c>
      <c r="E12568" t="s">
        <v>13</v>
      </c>
      <c r="F12568" t="s">
        <v>13066</v>
      </c>
      <c r="G12568" t="s">
        <v>39587</v>
      </c>
      <c r="H12568" s="3" t="s">
        <v>39588</v>
      </c>
      <c r="I12568" t="s">
        <v>69</v>
      </c>
      <c r="J12568" t="s">
        <v>39593</v>
      </c>
    </row>
    <row r="12569" spans="1:10" ht="16" x14ac:dyDescent="0.2">
      <c r="A12569" t="s">
        <v>20371</v>
      </c>
      <c r="B12569" t="s">
        <v>4934</v>
      </c>
      <c r="C12569" t="s">
        <v>39594</v>
      </c>
      <c r="D12569">
        <v>4</v>
      </c>
      <c r="E12569" t="s">
        <v>13</v>
      </c>
      <c r="F12569" t="s">
        <v>13066</v>
      </c>
      <c r="G12569" t="s">
        <v>39595</v>
      </c>
      <c r="H12569" s="3" t="s">
        <v>39596</v>
      </c>
      <c r="I12569" t="s">
        <v>69</v>
      </c>
      <c r="J12569" t="s">
        <v>20374</v>
      </c>
    </row>
    <row r="12570" spans="1:10" ht="16" x14ac:dyDescent="0.2">
      <c r="A12570" t="s">
        <v>39597</v>
      </c>
      <c r="B12570" t="s">
        <v>2090</v>
      </c>
      <c r="C12570" t="s">
        <v>39598</v>
      </c>
      <c r="D12570">
        <v>2</v>
      </c>
      <c r="E12570" t="s">
        <v>13</v>
      </c>
      <c r="F12570" t="s">
        <v>13066</v>
      </c>
      <c r="G12570" t="s">
        <v>39595</v>
      </c>
      <c r="H12570" s="3" t="s">
        <v>39599</v>
      </c>
      <c r="I12570" t="s">
        <v>69</v>
      </c>
      <c r="J12570" t="s">
        <v>39600</v>
      </c>
    </row>
    <row r="12571" spans="1:10" ht="16" x14ac:dyDescent="0.2">
      <c r="A12571" t="s">
        <v>39597</v>
      </c>
      <c r="B12571" t="s">
        <v>39601</v>
      </c>
      <c r="C12571" t="s">
        <v>39602</v>
      </c>
      <c r="D12571">
        <v>3</v>
      </c>
      <c r="E12571" t="s">
        <v>13</v>
      </c>
      <c r="F12571" t="s">
        <v>13066</v>
      </c>
      <c r="G12571" t="s">
        <v>39595</v>
      </c>
      <c r="H12571" s="3" t="s">
        <v>39599</v>
      </c>
      <c r="I12571" t="s">
        <v>69</v>
      </c>
      <c r="J12571" t="s">
        <v>39600</v>
      </c>
    </row>
    <row r="12572" spans="1:10" ht="16" x14ac:dyDescent="0.2">
      <c r="A12572" t="s">
        <v>39597</v>
      </c>
      <c r="B12572" t="s">
        <v>39603</v>
      </c>
      <c r="C12572" t="s">
        <v>39604</v>
      </c>
      <c r="D12572">
        <v>1</v>
      </c>
      <c r="E12572" t="s">
        <v>13</v>
      </c>
      <c r="F12572" t="s">
        <v>13066</v>
      </c>
      <c r="G12572" t="s">
        <v>39595</v>
      </c>
      <c r="H12572" s="3" t="s">
        <v>39599</v>
      </c>
      <c r="I12572" t="s">
        <v>69</v>
      </c>
      <c r="J12572" t="s">
        <v>39600</v>
      </c>
    </row>
    <row r="12573" spans="1:10" ht="16" x14ac:dyDescent="0.2">
      <c r="A12573" t="s">
        <v>39605</v>
      </c>
      <c r="B12573" t="s">
        <v>39606</v>
      </c>
      <c r="C12573" t="s">
        <v>39607</v>
      </c>
      <c r="D12573">
        <v>1</v>
      </c>
      <c r="E12573" t="s">
        <v>13</v>
      </c>
      <c r="F12573" t="s">
        <v>13066</v>
      </c>
      <c r="G12573" t="s">
        <v>39608</v>
      </c>
      <c r="H12573" s="3" t="s">
        <v>39609</v>
      </c>
      <c r="I12573" t="s">
        <v>69</v>
      </c>
      <c r="J12573" t="s">
        <v>39610</v>
      </c>
    </row>
    <row r="12574" spans="1:10" ht="16" x14ac:dyDescent="0.2">
      <c r="A12574" t="s">
        <v>39611</v>
      </c>
      <c r="B12574" t="s">
        <v>39612</v>
      </c>
      <c r="C12574" t="s">
        <v>39613</v>
      </c>
      <c r="D12574">
        <v>5</v>
      </c>
      <c r="E12574" t="s">
        <v>13</v>
      </c>
      <c r="F12574" t="s">
        <v>13066</v>
      </c>
      <c r="G12574" t="s">
        <v>39608</v>
      </c>
      <c r="H12574" s="3" t="s">
        <v>39614</v>
      </c>
      <c r="I12574" t="s">
        <v>69</v>
      </c>
      <c r="J12574" t="s">
        <v>39615</v>
      </c>
    </row>
    <row r="12575" spans="1:10" ht="16" x14ac:dyDescent="0.2">
      <c r="A12575" t="s">
        <v>39605</v>
      </c>
      <c r="B12575" t="s">
        <v>39616</v>
      </c>
      <c r="C12575" t="s">
        <v>39617</v>
      </c>
      <c r="D12575">
        <v>2</v>
      </c>
      <c r="E12575" t="s">
        <v>13</v>
      </c>
      <c r="F12575" t="s">
        <v>13066</v>
      </c>
      <c r="G12575" t="s">
        <v>39608</v>
      </c>
      <c r="H12575" s="3" t="s">
        <v>39609</v>
      </c>
      <c r="I12575" t="s">
        <v>69</v>
      </c>
      <c r="J12575" t="s">
        <v>39610</v>
      </c>
    </row>
    <row r="12576" spans="1:10" ht="16" x14ac:dyDescent="0.2">
      <c r="A12576" t="s">
        <v>20468</v>
      </c>
      <c r="B12576" t="s">
        <v>39618</v>
      </c>
      <c r="C12576" t="s">
        <v>39619</v>
      </c>
      <c r="D12576">
        <v>1</v>
      </c>
      <c r="E12576" t="s">
        <v>13</v>
      </c>
      <c r="F12576" t="s">
        <v>13066</v>
      </c>
      <c r="G12576" t="s">
        <v>39620</v>
      </c>
      <c r="H12576" s="3" t="s">
        <v>39621</v>
      </c>
      <c r="I12576" t="s">
        <v>69</v>
      </c>
      <c r="J12576" t="s">
        <v>20471</v>
      </c>
    </row>
    <row r="12577" spans="1:10" ht="16" x14ac:dyDescent="0.2">
      <c r="A12577" t="s">
        <v>19539</v>
      </c>
      <c r="B12577" t="s">
        <v>39622</v>
      </c>
      <c r="C12577" t="s">
        <v>39623</v>
      </c>
      <c r="D12577">
        <v>2</v>
      </c>
      <c r="E12577" t="s">
        <v>13</v>
      </c>
      <c r="F12577" t="s">
        <v>13066</v>
      </c>
      <c r="G12577" t="s">
        <v>39620</v>
      </c>
      <c r="H12577" s="3" t="s">
        <v>39624</v>
      </c>
      <c r="I12577" t="s">
        <v>69</v>
      </c>
      <c r="J12577" t="s">
        <v>19544</v>
      </c>
    </row>
    <row r="12578" spans="1:10" ht="16" x14ac:dyDescent="0.2">
      <c r="A12578" t="s">
        <v>20468</v>
      </c>
      <c r="B12578" t="s">
        <v>39625</v>
      </c>
      <c r="C12578" t="s">
        <v>39626</v>
      </c>
      <c r="D12578">
        <v>2</v>
      </c>
      <c r="E12578" t="s">
        <v>13</v>
      </c>
      <c r="F12578" t="s">
        <v>13066</v>
      </c>
      <c r="G12578" t="s">
        <v>39620</v>
      </c>
      <c r="H12578" s="3" t="s">
        <v>39621</v>
      </c>
      <c r="I12578" t="s">
        <v>69</v>
      </c>
      <c r="J12578" t="s">
        <v>20471</v>
      </c>
    </row>
    <row r="12579" spans="1:10" ht="16" x14ac:dyDescent="0.2">
      <c r="A12579" t="s">
        <v>20366</v>
      </c>
      <c r="B12579" t="s">
        <v>39627</v>
      </c>
      <c r="C12579" t="s">
        <v>39628</v>
      </c>
      <c r="D12579">
        <v>1</v>
      </c>
      <c r="E12579" t="s">
        <v>13</v>
      </c>
      <c r="F12579" t="s">
        <v>13066</v>
      </c>
      <c r="G12579" t="s">
        <v>39629</v>
      </c>
      <c r="H12579" s="3" t="s">
        <v>39630</v>
      </c>
      <c r="I12579" t="s">
        <v>69</v>
      </c>
      <c r="J12579" t="s">
        <v>20370</v>
      </c>
    </row>
    <row r="12580" spans="1:10" ht="16" x14ac:dyDescent="0.2">
      <c r="A12580" t="s">
        <v>39631</v>
      </c>
      <c r="B12580" t="s">
        <v>39632</v>
      </c>
      <c r="C12580" t="s">
        <v>39633</v>
      </c>
      <c r="D12580">
        <v>2</v>
      </c>
      <c r="E12580" t="s">
        <v>13</v>
      </c>
      <c r="F12580" t="s">
        <v>13066</v>
      </c>
      <c r="G12580" t="s">
        <v>39629</v>
      </c>
      <c r="H12580" s="3" t="s">
        <v>39634</v>
      </c>
      <c r="I12580" t="s">
        <v>69</v>
      </c>
      <c r="J12580" t="s">
        <v>39635</v>
      </c>
    </row>
    <row r="12581" spans="1:10" ht="16" x14ac:dyDescent="0.2">
      <c r="A12581" t="s">
        <v>39636</v>
      </c>
      <c r="B12581" t="s">
        <v>39637</v>
      </c>
      <c r="C12581" t="s">
        <v>39638</v>
      </c>
      <c r="D12581">
        <v>3</v>
      </c>
      <c r="E12581" t="s">
        <v>13</v>
      </c>
      <c r="F12581" t="s">
        <v>13066</v>
      </c>
      <c r="G12581" t="s">
        <v>39629</v>
      </c>
      <c r="H12581" s="3" t="s">
        <v>39639</v>
      </c>
      <c r="I12581" t="s">
        <v>69</v>
      </c>
      <c r="J12581" t="s">
        <v>39640</v>
      </c>
    </row>
    <row r="12582" spans="1:10" ht="16" x14ac:dyDescent="0.2">
      <c r="A12582" t="s">
        <v>20366</v>
      </c>
      <c r="B12582" t="s">
        <v>39641</v>
      </c>
      <c r="C12582" t="s">
        <v>39642</v>
      </c>
      <c r="D12582">
        <v>2</v>
      </c>
      <c r="E12582" t="s">
        <v>13</v>
      </c>
      <c r="F12582" t="s">
        <v>13066</v>
      </c>
      <c r="G12582" t="s">
        <v>39629</v>
      </c>
      <c r="H12582" s="3" t="s">
        <v>39630</v>
      </c>
      <c r="I12582" t="s">
        <v>69</v>
      </c>
      <c r="J12582" t="s">
        <v>20370</v>
      </c>
    </row>
    <row r="12583" spans="1:10" ht="16" x14ac:dyDescent="0.2">
      <c r="A12583" t="s">
        <v>39631</v>
      </c>
      <c r="B12583" t="s">
        <v>39643</v>
      </c>
      <c r="C12583" t="s">
        <v>39644</v>
      </c>
      <c r="D12583">
        <v>1</v>
      </c>
      <c r="E12583" t="s">
        <v>13</v>
      </c>
      <c r="F12583" t="s">
        <v>13066</v>
      </c>
      <c r="G12583" t="s">
        <v>39629</v>
      </c>
      <c r="H12583" s="3" t="s">
        <v>39634</v>
      </c>
      <c r="I12583" t="s">
        <v>69</v>
      </c>
      <c r="J12583" t="s">
        <v>39635</v>
      </c>
    </row>
    <row r="12584" spans="1:10" ht="16" x14ac:dyDescent="0.2">
      <c r="A12584" t="s">
        <v>39645</v>
      </c>
      <c r="B12584" t="s">
        <v>39646</v>
      </c>
      <c r="C12584" t="s">
        <v>39647</v>
      </c>
      <c r="D12584">
        <v>2</v>
      </c>
      <c r="E12584" t="s">
        <v>13</v>
      </c>
      <c r="F12584" t="s">
        <v>13066</v>
      </c>
      <c r="G12584" t="s">
        <v>39648</v>
      </c>
      <c r="H12584" s="3" t="s">
        <v>39649</v>
      </c>
      <c r="I12584" t="s">
        <v>69</v>
      </c>
      <c r="J12584" t="s">
        <v>39650</v>
      </c>
    </row>
    <row r="12585" spans="1:10" ht="16" x14ac:dyDescent="0.2">
      <c r="A12585" t="s">
        <v>39645</v>
      </c>
      <c r="B12585" t="s">
        <v>8260</v>
      </c>
      <c r="C12585" t="s">
        <v>39651</v>
      </c>
      <c r="D12585">
        <v>1</v>
      </c>
      <c r="E12585" t="s">
        <v>13</v>
      </c>
      <c r="F12585" t="s">
        <v>13066</v>
      </c>
      <c r="G12585" t="s">
        <v>39648</v>
      </c>
      <c r="H12585" s="3" t="s">
        <v>39649</v>
      </c>
      <c r="I12585" t="s">
        <v>69</v>
      </c>
      <c r="J12585" t="s">
        <v>39650</v>
      </c>
    </row>
    <row r="12586" spans="1:10" ht="16" x14ac:dyDescent="0.2">
      <c r="A12586" t="s">
        <v>39652</v>
      </c>
      <c r="B12586" t="s">
        <v>39653</v>
      </c>
      <c r="C12586" t="s">
        <v>39654</v>
      </c>
      <c r="D12586">
        <v>2</v>
      </c>
      <c r="E12586" t="s">
        <v>13</v>
      </c>
      <c r="F12586" t="s">
        <v>13066</v>
      </c>
      <c r="G12586" t="s">
        <v>39655</v>
      </c>
      <c r="H12586" s="3" t="s">
        <v>39656</v>
      </c>
      <c r="I12586" t="s">
        <v>69</v>
      </c>
      <c r="J12586" t="s">
        <v>39657</v>
      </c>
    </row>
    <row r="12587" spans="1:10" ht="16" x14ac:dyDescent="0.2">
      <c r="A12587" t="s">
        <v>39658</v>
      </c>
      <c r="B12587" t="s">
        <v>2364</v>
      </c>
      <c r="C12587" t="s">
        <v>39659</v>
      </c>
      <c r="D12587">
        <v>1</v>
      </c>
      <c r="E12587" t="s">
        <v>13</v>
      </c>
      <c r="F12587" t="s">
        <v>13066</v>
      </c>
      <c r="G12587" t="s">
        <v>39655</v>
      </c>
      <c r="H12587" s="3" t="s">
        <v>39660</v>
      </c>
      <c r="I12587" t="s">
        <v>69</v>
      </c>
      <c r="J12587" t="s">
        <v>39661</v>
      </c>
    </row>
    <row r="12588" spans="1:10" ht="16" x14ac:dyDescent="0.2">
      <c r="A12588" t="s">
        <v>39662</v>
      </c>
      <c r="B12588" t="s">
        <v>39653</v>
      </c>
      <c r="C12588" t="s">
        <v>39654</v>
      </c>
      <c r="D12588">
        <v>2</v>
      </c>
      <c r="E12588" t="s">
        <v>13</v>
      </c>
      <c r="F12588" t="s">
        <v>13066</v>
      </c>
      <c r="G12588" t="s">
        <v>39655</v>
      </c>
      <c r="H12588" s="3" t="s">
        <v>39656</v>
      </c>
      <c r="I12588" t="s">
        <v>69</v>
      </c>
      <c r="J12588" t="s">
        <v>39663</v>
      </c>
    </row>
    <row r="12589" spans="1:10" ht="16" x14ac:dyDescent="0.2">
      <c r="A12589" t="s">
        <v>39652</v>
      </c>
      <c r="B12589" t="s">
        <v>39664</v>
      </c>
      <c r="C12589" t="s">
        <v>39665</v>
      </c>
      <c r="D12589">
        <v>1</v>
      </c>
      <c r="E12589" t="s">
        <v>13</v>
      </c>
      <c r="F12589" t="s">
        <v>13066</v>
      </c>
      <c r="G12589" t="s">
        <v>39655</v>
      </c>
      <c r="H12589" s="3" t="s">
        <v>39656</v>
      </c>
      <c r="I12589" t="s">
        <v>69</v>
      </c>
      <c r="J12589" t="s">
        <v>39657</v>
      </c>
    </row>
    <row r="12590" spans="1:10" ht="16" x14ac:dyDescent="0.2">
      <c r="A12590" t="s">
        <v>39662</v>
      </c>
      <c r="B12590" t="s">
        <v>39666</v>
      </c>
      <c r="C12590" t="s">
        <v>39667</v>
      </c>
      <c r="D12590">
        <v>1</v>
      </c>
      <c r="E12590" t="s">
        <v>13</v>
      </c>
      <c r="F12590" t="s">
        <v>13066</v>
      </c>
      <c r="G12590" t="s">
        <v>39655</v>
      </c>
      <c r="H12590" s="3" t="s">
        <v>39656</v>
      </c>
      <c r="I12590" t="s">
        <v>69</v>
      </c>
      <c r="J12590" t="s">
        <v>39663</v>
      </c>
    </row>
    <row r="12591" spans="1:10" ht="16" x14ac:dyDescent="0.2">
      <c r="A12591" t="s">
        <v>39658</v>
      </c>
      <c r="B12591" t="s">
        <v>39668</v>
      </c>
      <c r="C12591" t="s">
        <v>39669</v>
      </c>
      <c r="D12591">
        <v>2</v>
      </c>
      <c r="E12591" t="s">
        <v>13</v>
      </c>
      <c r="F12591" t="s">
        <v>13066</v>
      </c>
      <c r="G12591" t="s">
        <v>39655</v>
      </c>
      <c r="H12591" s="3" t="s">
        <v>39660</v>
      </c>
      <c r="I12591" t="s">
        <v>69</v>
      </c>
      <c r="J12591" t="s">
        <v>39661</v>
      </c>
    </row>
    <row r="12592" spans="1:10" ht="16" x14ac:dyDescent="0.2">
      <c r="A12592" t="s">
        <v>39670</v>
      </c>
      <c r="B12592" t="s">
        <v>39671</v>
      </c>
      <c r="C12592" t="s">
        <v>39672</v>
      </c>
      <c r="D12592">
        <v>1</v>
      </c>
      <c r="E12592" t="s">
        <v>13</v>
      </c>
      <c r="F12592" t="s">
        <v>13066</v>
      </c>
      <c r="G12592" t="s">
        <v>39655</v>
      </c>
      <c r="H12592" s="3" t="s">
        <v>39656</v>
      </c>
      <c r="I12592" t="s">
        <v>69</v>
      </c>
      <c r="J12592" t="s">
        <v>39673</v>
      </c>
    </row>
    <row r="12593" spans="1:10" ht="16" x14ac:dyDescent="0.2">
      <c r="A12593" t="s">
        <v>39674</v>
      </c>
      <c r="B12593" t="s">
        <v>39675</v>
      </c>
      <c r="C12593" t="s">
        <v>39676</v>
      </c>
      <c r="D12593">
        <v>1</v>
      </c>
      <c r="E12593" t="s">
        <v>24579</v>
      </c>
      <c r="F12593" t="s">
        <v>13066</v>
      </c>
      <c r="G12593" t="s">
        <v>39677</v>
      </c>
      <c r="H12593" s="3" t="s">
        <v>39678</v>
      </c>
      <c r="I12593" t="s">
        <v>69</v>
      </c>
      <c r="J12593" t="s">
        <v>39679</v>
      </c>
    </row>
    <row r="12594" spans="1:10" ht="16" x14ac:dyDescent="0.2">
      <c r="A12594" t="s">
        <v>39680</v>
      </c>
      <c r="B12594" t="s">
        <v>39681</v>
      </c>
      <c r="C12594" t="s">
        <v>39682</v>
      </c>
      <c r="D12594">
        <v>1</v>
      </c>
      <c r="E12594" t="s">
        <v>24579</v>
      </c>
      <c r="F12594" t="s">
        <v>13066</v>
      </c>
      <c r="G12594" t="s">
        <v>39677</v>
      </c>
      <c r="H12594" s="3" t="s">
        <v>39683</v>
      </c>
      <c r="I12594" t="s">
        <v>69</v>
      </c>
      <c r="J12594" t="s">
        <v>39684</v>
      </c>
    </row>
    <row r="12595" spans="1:10" ht="16" x14ac:dyDescent="0.2">
      <c r="A12595" t="s">
        <v>39674</v>
      </c>
      <c r="B12595" t="s">
        <v>39685</v>
      </c>
      <c r="C12595" t="s">
        <v>39686</v>
      </c>
      <c r="D12595">
        <v>2</v>
      </c>
      <c r="E12595" t="s">
        <v>24579</v>
      </c>
      <c r="F12595" t="s">
        <v>13066</v>
      </c>
      <c r="G12595" t="s">
        <v>39677</v>
      </c>
      <c r="H12595" s="3" t="s">
        <v>39678</v>
      </c>
      <c r="I12595" t="s">
        <v>69</v>
      </c>
      <c r="J12595" t="s">
        <v>39679</v>
      </c>
    </row>
    <row r="12596" spans="1:10" ht="16" x14ac:dyDescent="0.2">
      <c r="A12596" t="s">
        <v>39245</v>
      </c>
      <c r="B12596" t="s">
        <v>39687</v>
      </c>
      <c r="C12596" t="s">
        <v>39688</v>
      </c>
      <c r="D12596">
        <v>4</v>
      </c>
      <c r="E12596" t="s">
        <v>13</v>
      </c>
      <c r="F12596" t="s">
        <v>13</v>
      </c>
      <c r="G12596" t="s">
        <v>39689</v>
      </c>
      <c r="H12596" s="3" t="s">
        <v>39690</v>
      </c>
      <c r="I12596" t="s">
        <v>3030</v>
      </c>
      <c r="J12596" t="s">
        <v>39249</v>
      </c>
    </row>
    <row r="12597" spans="1:10" ht="16" x14ac:dyDescent="0.2">
      <c r="A12597" t="s">
        <v>39304</v>
      </c>
      <c r="B12597" t="s">
        <v>39691</v>
      </c>
      <c r="C12597" t="s">
        <v>39692</v>
      </c>
      <c r="D12597">
        <v>1</v>
      </c>
      <c r="E12597" t="s">
        <v>13</v>
      </c>
      <c r="F12597" t="s">
        <v>13</v>
      </c>
      <c r="G12597" t="s">
        <v>39693</v>
      </c>
      <c r="H12597" s="3" t="s">
        <v>39694</v>
      </c>
      <c r="I12597" t="s">
        <v>3030</v>
      </c>
      <c r="J12597" t="s">
        <v>39307</v>
      </c>
    </row>
    <row r="12598" spans="1:10" ht="16" x14ac:dyDescent="0.2">
      <c r="A12598" t="s">
        <v>39695</v>
      </c>
      <c r="B12598" t="s">
        <v>39696</v>
      </c>
      <c r="C12598" t="s">
        <v>39697</v>
      </c>
      <c r="D12598">
        <v>1</v>
      </c>
      <c r="E12598" t="s">
        <v>13</v>
      </c>
      <c r="F12598" t="s">
        <v>13</v>
      </c>
      <c r="G12598" t="s">
        <v>39693</v>
      </c>
      <c r="H12598" s="3" t="s">
        <v>39698</v>
      </c>
      <c r="I12598" t="s">
        <v>3030</v>
      </c>
      <c r="J12598" t="s">
        <v>39699</v>
      </c>
    </row>
    <row r="12599" spans="1:10" ht="16" x14ac:dyDescent="0.2">
      <c r="A12599" t="s">
        <v>39695</v>
      </c>
      <c r="B12599" t="s">
        <v>39700</v>
      </c>
      <c r="C12599" t="s">
        <v>39701</v>
      </c>
      <c r="D12599">
        <v>3</v>
      </c>
      <c r="E12599" t="s">
        <v>13</v>
      </c>
      <c r="F12599" t="s">
        <v>13</v>
      </c>
      <c r="G12599" t="s">
        <v>39693</v>
      </c>
      <c r="H12599" s="3" t="s">
        <v>39698</v>
      </c>
      <c r="I12599" t="s">
        <v>3030</v>
      </c>
      <c r="J12599" t="s">
        <v>39699</v>
      </c>
    </row>
    <row r="12600" spans="1:10" ht="16" x14ac:dyDescent="0.2">
      <c r="A12600" t="s">
        <v>39695</v>
      </c>
      <c r="B12600" t="s">
        <v>39702</v>
      </c>
      <c r="C12600" t="s">
        <v>39703</v>
      </c>
      <c r="D12600">
        <v>2</v>
      </c>
      <c r="E12600" t="s">
        <v>13</v>
      </c>
      <c r="F12600" t="s">
        <v>13</v>
      </c>
      <c r="G12600" t="s">
        <v>39693</v>
      </c>
      <c r="H12600" s="3" t="s">
        <v>39698</v>
      </c>
      <c r="I12600" t="s">
        <v>3030</v>
      </c>
      <c r="J12600" t="s">
        <v>39699</v>
      </c>
    </row>
    <row r="12601" spans="1:10" ht="16" x14ac:dyDescent="0.2">
      <c r="A12601" t="s">
        <v>8580</v>
      </c>
      <c r="B12601" t="s">
        <v>39704</v>
      </c>
      <c r="C12601" t="s">
        <v>39705</v>
      </c>
      <c r="D12601">
        <v>3</v>
      </c>
      <c r="E12601" t="s">
        <v>13</v>
      </c>
      <c r="F12601" t="s">
        <v>13</v>
      </c>
      <c r="G12601" t="s">
        <v>39693</v>
      </c>
      <c r="H12601" s="3" t="s">
        <v>39706</v>
      </c>
      <c r="I12601" t="s">
        <v>3030</v>
      </c>
      <c r="J12601" t="s">
        <v>8585</v>
      </c>
    </row>
    <row r="12602" spans="1:10" ht="16" x14ac:dyDescent="0.2">
      <c r="A12602" t="s">
        <v>16250</v>
      </c>
      <c r="B12602" t="s">
        <v>39707</v>
      </c>
      <c r="C12602" t="s">
        <v>39708</v>
      </c>
      <c r="D12602">
        <v>4</v>
      </c>
      <c r="E12602" t="s">
        <v>13</v>
      </c>
      <c r="F12602" t="s">
        <v>13</v>
      </c>
      <c r="G12602" t="s">
        <v>39693</v>
      </c>
      <c r="H12602" s="3" t="s">
        <v>39709</v>
      </c>
      <c r="I12602" t="s">
        <v>3030</v>
      </c>
      <c r="J12602" t="s">
        <v>16254</v>
      </c>
    </row>
    <row r="12603" spans="1:10" ht="16" x14ac:dyDescent="0.2">
      <c r="A12603" t="s">
        <v>39695</v>
      </c>
      <c r="B12603" t="s">
        <v>39710</v>
      </c>
      <c r="C12603" t="s">
        <v>39711</v>
      </c>
      <c r="D12603">
        <v>4</v>
      </c>
      <c r="E12603" t="s">
        <v>13</v>
      </c>
      <c r="F12603" t="s">
        <v>13</v>
      </c>
      <c r="G12603" t="s">
        <v>39693</v>
      </c>
      <c r="H12603" s="3" t="s">
        <v>39698</v>
      </c>
      <c r="I12603" t="s">
        <v>3030</v>
      </c>
      <c r="J12603" t="s">
        <v>39699</v>
      </c>
    </row>
    <row r="12604" spans="1:10" ht="16" x14ac:dyDescent="0.2">
      <c r="A12604" t="s">
        <v>8580</v>
      </c>
      <c r="B12604" t="s">
        <v>39712</v>
      </c>
      <c r="C12604" t="s">
        <v>39713</v>
      </c>
      <c r="D12604">
        <v>4</v>
      </c>
      <c r="E12604" t="s">
        <v>13</v>
      </c>
      <c r="F12604" t="s">
        <v>13</v>
      </c>
      <c r="G12604" t="s">
        <v>39693</v>
      </c>
      <c r="H12604" s="3" t="s">
        <v>39706</v>
      </c>
      <c r="I12604" t="s">
        <v>3030</v>
      </c>
      <c r="J12604" t="s">
        <v>8585</v>
      </c>
    </row>
    <row r="12605" spans="1:10" ht="16" x14ac:dyDescent="0.2">
      <c r="A12605" t="s">
        <v>8580</v>
      </c>
      <c r="B12605" t="s">
        <v>39714</v>
      </c>
      <c r="C12605" t="s">
        <v>39715</v>
      </c>
      <c r="D12605">
        <v>2</v>
      </c>
      <c r="E12605" t="s">
        <v>13</v>
      </c>
      <c r="F12605" t="s">
        <v>13</v>
      </c>
      <c r="G12605" t="s">
        <v>39693</v>
      </c>
      <c r="H12605" s="3" t="s">
        <v>39706</v>
      </c>
      <c r="I12605" t="s">
        <v>3030</v>
      </c>
      <c r="J12605" t="s">
        <v>8585</v>
      </c>
    </row>
    <row r="12606" spans="1:10" ht="32" x14ac:dyDescent="0.2">
      <c r="A12606" t="s">
        <v>16250</v>
      </c>
      <c r="B12606" t="s">
        <v>39716</v>
      </c>
      <c r="C12606" t="s">
        <v>39717</v>
      </c>
      <c r="D12606">
        <v>1</v>
      </c>
      <c r="E12606" t="s">
        <v>13</v>
      </c>
      <c r="F12606" t="s">
        <v>13</v>
      </c>
      <c r="G12606" t="s">
        <v>39718</v>
      </c>
      <c r="H12606" s="3" t="s">
        <v>39719</v>
      </c>
      <c r="I12606" t="s">
        <v>3030</v>
      </c>
      <c r="J12606" t="s">
        <v>16254</v>
      </c>
    </row>
    <row r="12607" spans="1:10" ht="16" x14ac:dyDescent="0.2">
      <c r="A12607" t="s">
        <v>39720</v>
      </c>
      <c r="B12607" t="s">
        <v>39721</v>
      </c>
      <c r="C12607" t="s">
        <v>39722</v>
      </c>
      <c r="D12607">
        <v>1</v>
      </c>
      <c r="E12607" t="s">
        <v>13</v>
      </c>
      <c r="F12607" t="s">
        <v>13</v>
      </c>
      <c r="G12607" t="s">
        <v>39723</v>
      </c>
      <c r="H12607" s="3" t="s">
        <v>39724</v>
      </c>
      <c r="I12607" t="s">
        <v>69</v>
      </c>
      <c r="J12607" t="s">
        <v>39725</v>
      </c>
    </row>
    <row r="12608" spans="1:10" ht="16" x14ac:dyDescent="0.2">
      <c r="A12608" t="s">
        <v>34157</v>
      </c>
      <c r="B12608" t="s">
        <v>39726</v>
      </c>
      <c r="C12608" t="s">
        <v>39727</v>
      </c>
      <c r="D12608">
        <v>2</v>
      </c>
      <c r="E12608" t="s">
        <v>13</v>
      </c>
      <c r="F12608" t="s">
        <v>13</v>
      </c>
      <c r="G12608" t="s">
        <v>39728</v>
      </c>
      <c r="H12608" s="3" t="s">
        <v>39729</v>
      </c>
      <c r="I12608" t="s">
        <v>69</v>
      </c>
      <c r="J12608" t="s">
        <v>34161</v>
      </c>
    </row>
    <row r="12609" spans="1:10" ht="16" x14ac:dyDescent="0.2">
      <c r="A12609" t="s">
        <v>39730</v>
      </c>
      <c r="B12609" t="s">
        <v>39731</v>
      </c>
      <c r="C12609" t="s">
        <v>39732</v>
      </c>
      <c r="D12609">
        <v>2</v>
      </c>
      <c r="E12609" t="s">
        <v>13</v>
      </c>
      <c r="F12609" t="s">
        <v>13</v>
      </c>
      <c r="G12609" t="s">
        <v>39733</v>
      </c>
      <c r="H12609" s="3" t="s">
        <v>39734</v>
      </c>
      <c r="I12609" t="s">
        <v>714</v>
      </c>
      <c r="J12609" t="s">
        <v>39735</v>
      </c>
    </row>
    <row r="12610" spans="1:10" ht="32" x14ac:dyDescent="0.2">
      <c r="A12610" t="s">
        <v>8772</v>
      </c>
      <c r="B12610" t="s">
        <v>39736</v>
      </c>
      <c r="C12610" t="s">
        <v>39737</v>
      </c>
      <c r="D12610">
        <v>1</v>
      </c>
      <c r="E12610" t="s">
        <v>13</v>
      </c>
      <c r="F12610" t="s">
        <v>13</v>
      </c>
      <c r="G12610" t="s">
        <v>39738</v>
      </c>
      <c r="H12610" s="3" t="s">
        <v>39739</v>
      </c>
      <c r="I12610" t="s">
        <v>3030</v>
      </c>
      <c r="J12610" t="s">
        <v>8775</v>
      </c>
    </row>
    <row r="12611" spans="1:10" ht="32" x14ac:dyDescent="0.2">
      <c r="A12611" t="s">
        <v>39740</v>
      </c>
      <c r="B12611" t="s">
        <v>39741</v>
      </c>
      <c r="C12611" t="s">
        <v>39742</v>
      </c>
      <c r="D12611">
        <v>1</v>
      </c>
      <c r="E12611" t="s">
        <v>13</v>
      </c>
      <c r="F12611" t="s">
        <v>13</v>
      </c>
      <c r="G12611" t="s">
        <v>39743</v>
      </c>
      <c r="H12611" s="3" t="s">
        <v>39744</v>
      </c>
      <c r="I12611" t="s">
        <v>106</v>
      </c>
      <c r="J12611" t="s">
        <v>39745</v>
      </c>
    </row>
    <row r="12612" spans="1:10" ht="32" x14ac:dyDescent="0.2">
      <c r="A12612" t="s">
        <v>39740</v>
      </c>
      <c r="B12612" t="s">
        <v>39746</v>
      </c>
      <c r="C12612" t="s">
        <v>39747</v>
      </c>
      <c r="D12612">
        <v>2</v>
      </c>
      <c r="E12612" t="s">
        <v>13</v>
      </c>
      <c r="F12612" t="s">
        <v>13</v>
      </c>
      <c r="G12612" t="s">
        <v>39748</v>
      </c>
      <c r="H12612" s="3" t="s">
        <v>39749</v>
      </c>
      <c r="I12612" t="s">
        <v>3030</v>
      </c>
      <c r="J12612" t="s">
        <v>39745</v>
      </c>
    </row>
    <row r="12613" spans="1:10" ht="16" x14ac:dyDescent="0.2">
      <c r="A12613" t="s">
        <v>27998</v>
      </c>
      <c r="B12613" t="s">
        <v>19719</v>
      </c>
      <c r="C12613" t="s">
        <v>19720</v>
      </c>
      <c r="D12613">
        <v>3</v>
      </c>
      <c r="E12613" t="s">
        <v>13</v>
      </c>
      <c r="F12613" t="s">
        <v>13</v>
      </c>
      <c r="G12613" t="s">
        <v>39750</v>
      </c>
      <c r="H12613" s="3" t="s">
        <v>39751</v>
      </c>
      <c r="I12613" t="s">
        <v>20996</v>
      </c>
      <c r="J12613" t="s">
        <v>27999</v>
      </c>
    </row>
    <row r="12614" spans="1:10" ht="16" x14ac:dyDescent="0.2">
      <c r="A12614" t="s">
        <v>39752</v>
      </c>
      <c r="B12614" t="s">
        <v>39753</v>
      </c>
      <c r="C12614" t="s">
        <v>39754</v>
      </c>
      <c r="D12614">
        <v>2</v>
      </c>
      <c r="E12614">
        <f>505</f>
        <v>505</v>
      </c>
      <c r="F12614" t="s">
        <v>13</v>
      </c>
      <c r="G12614" t="s">
        <v>39755</v>
      </c>
      <c r="H12614" s="3" t="s">
        <v>39756</v>
      </c>
      <c r="I12614" t="s">
        <v>3030</v>
      </c>
      <c r="J12614" t="s">
        <v>39757</v>
      </c>
    </row>
    <row r="12615" spans="1:10" ht="16" x14ac:dyDescent="0.2">
      <c r="A12615" t="s">
        <v>39758</v>
      </c>
      <c r="B12615" t="s">
        <v>39759</v>
      </c>
      <c r="C12615" t="s">
        <v>39760</v>
      </c>
      <c r="D12615">
        <v>1</v>
      </c>
      <c r="E12615">
        <f>505</f>
        <v>505</v>
      </c>
      <c r="F12615" t="s">
        <v>13</v>
      </c>
      <c r="G12615" t="s">
        <v>39755</v>
      </c>
      <c r="H12615" s="3" t="s">
        <v>39761</v>
      </c>
      <c r="I12615" t="s">
        <v>3030</v>
      </c>
      <c r="J12615" t="s">
        <v>39762</v>
      </c>
    </row>
    <row r="12616" spans="1:10" ht="16" x14ac:dyDescent="0.2">
      <c r="A12616" t="s">
        <v>27334</v>
      </c>
      <c r="B12616" t="s">
        <v>39763</v>
      </c>
      <c r="C12616" t="s">
        <v>39764</v>
      </c>
      <c r="D12616">
        <v>1</v>
      </c>
      <c r="E12616">
        <f>505</f>
        <v>505</v>
      </c>
      <c r="F12616" t="s">
        <v>13</v>
      </c>
      <c r="G12616" t="s">
        <v>39755</v>
      </c>
      <c r="H12616" s="3" t="s">
        <v>39756</v>
      </c>
      <c r="I12616" t="s">
        <v>3030</v>
      </c>
      <c r="J12616" t="s">
        <v>27339</v>
      </c>
    </row>
    <row r="12617" spans="1:10" ht="16" x14ac:dyDescent="0.2">
      <c r="A12617" t="s">
        <v>29690</v>
      </c>
      <c r="B12617" t="s">
        <v>39753</v>
      </c>
      <c r="C12617" t="s">
        <v>39754</v>
      </c>
      <c r="D12617">
        <v>2</v>
      </c>
      <c r="E12617">
        <f>505</f>
        <v>505</v>
      </c>
      <c r="F12617" t="s">
        <v>13</v>
      </c>
      <c r="G12617" t="s">
        <v>39755</v>
      </c>
      <c r="H12617" s="3" t="s">
        <v>39765</v>
      </c>
      <c r="I12617" t="s">
        <v>3030</v>
      </c>
      <c r="J12617" t="s">
        <v>29694</v>
      </c>
    </row>
    <row r="12618" spans="1:10" ht="16" x14ac:dyDescent="0.2">
      <c r="A12618" t="s">
        <v>27334</v>
      </c>
      <c r="B12618" t="s">
        <v>39766</v>
      </c>
      <c r="C12618" t="s">
        <v>39767</v>
      </c>
      <c r="D12618">
        <v>2</v>
      </c>
      <c r="E12618">
        <f>505</f>
        <v>505</v>
      </c>
      <c r="F12618" t="s">
        <v>13</v>
      </c>
      <c r="G12618" t="s">
        <v>39768</v>
      </c>
      <c r="H12618" s="3" t="s">
        <v>39769</v>
      </c>
      <c r="I12618" t="s">
        <v>404</v>
      </c>
      <c r="J12618" t="s">
        <v>27339</v>
      </c>
    </row>
    <row r="12619" spans="1:10" ht="32" x14ac:dyDescent="0.2">
      <c r="A12619" t="s">
        <v>39758</v>
      </c>
      <c r="B12619" t="s">
        <v>39770</v>
      </c>
      <c r="C12619" t="s">
        <v>39771</v>
      </c>
      <c r="D12619">
        <v>3</v>
      </c>
      <c r="E12619">
        <f>505</f>
        <v>505</v>
      </c>
      <c r="F12619" t="s">
        <v>13</v>
      </c>
      <c r="G12619" t="s">
        <v>39772</v>
      </c>
      <c r="H12619" s="3" t="s">
        <v>39773</v>
      </c>
      <c r="I12619" t="s">
        <v>3030</v>
      </c>
      <c r="J12619" t="s">
        <v>39762</v>
      </c>
    </row>
    <row r="12620" spans="1:10" ht="16" x14ac:dyDescent="0.2">
      <c r="A12620" t="s">
        <v>39774</v>
      </c>
      <c r="B12620" t="s">
        <v>39775</v>
      </c>
      <c r="C12620" t="s">
        <v>39776</v>
      </c>
      <c r="D12620">
        <v>2</v>
      </c>
      <c r="E12620">
        <f>387</f>
        <v>387</v>
      </c>
      <c r="F12620" t="s">
        <v>13</v>
      </c>
      <c r="G12620" t="s">
        <v>39777</v>
      </c>
      <c r="H12620" s="3" t="s">
        <v>39778</v>
      </c>
      <c r="I12620" t="s">
        <v>3030</v>
      </c>
      <c r="J12620" t="s">
        <v>39779</v>
      </c>
    </row>
    <row r="12621" spans="1:10" ht="16" x14ac:dyDescent="0.2">
      <c r="A12621" t="s">
        <v>39780</v>
      </c>
      <c r="B12621" t="s">
        <v>39781</v>
      </c>
      <c r="C12621" t="s">
        <v>39782</v>
      </c>
      <c r="D12621">
        <v>3</v>
      </c>
      <c r="E12621">
        <f>387</f>
        <v>387</v>
      </c>
      <c r="F12621" t="s">
        <v>13</v>
      </c>
      <c r="G12621" t="s">
        <v>39777</v>
      </c>
      <c r="H12621" s="3" t="s">
        <v>39783</v>
      </c>
      <c r="I12621" t="s">
        <v>3030</v>
      </c>
      <c r="J12621" t="s">
        <v>39784</v>
      </c>
    </row>
    <row r="12622" spans="1:10" ht="16" x14ac:dyDescent="0.2">
      <c r="A12622" t="s">
        <v>39774</v>
      </c>
      <c r="B12622" t="s">
        <v>39785</v>
      </c>
      <c r="C12622" t="s">
        <v>39786</v>
      </c>
      <c r="D12622">
        <v>1</v>
      </c>
      <c r="E12622" t="s">
        <v>1280</v>
      </c>
      <c r="F12622" t="s">
        <v>13</v>
      </c>
      <c r="G12622" t="s">
        <v>39787</v>
      </c>
      <c r="H12622" s="3" t="s">
        <v>39788</v>
      </c>
      <c r="I12622" t="s">
        <v>3030</v>
      </c>
      <c r="J12622" t="s">
        <v>39779</v>
      </c>
    </row>
    <row r="12623" spans="1:10" ht="16" x14ac:dyDescent="0.2">
      <c r="A12623" t="s">
        <v>9070</v>
      </c>
      <c r="B12623" t="s">
        <v>39789</v>
      </c>
      <c r="C12623" t="s">
        <v>39790</v>
      </c>
      <c r="D12623">
        <v>3</v>
      </c>
      <c r="E12623" t="s">
        <v>1280</v>
      </c>
      <c r="F12623" t="s">
        <v>13</v>
      </c>
      <c r="G12623" t="s">
        <v>39787</v>
      </c>
      <c r="H12623" s="3" t="s">
        <v>39791</v>
      </c>
      <c r="I12623" t="s">
        <v>3030</v>
      </c>
      <c r="J12623" t="s">
        <v>9074</v>
      </c>
    </row>
    <row r="12624" spans="1:10" ht="16" x14ac:dyDescent="0.2">
      <c r="A12624" t="s">
        <v>39792</v>
      </c>
      <c r="B12624" t="s">
        <v>39793</v>
      </c>
      <c r="C12624" t="s">
        <v>39794</v>
      </c>
      <c r="D12624">
        <v>2</v>
      </c>
      <c r="E12624" t="s">
        <v>1280</v>
      </c>
      <c r="F12624" t="s">
        <v>13</v>
      </c>
      <c r="G12624" t="s">
        <v>39787</v>
      </c>
      <c r="H12624" s="3" t="s">
        <v>39795</v>
      </c>
      <c r="I12624" t="s">
        <v>3030</v>
      </c>
      <c r="J12624" t="s">
        <v>39796</v>
      </c>
    </row>
    <row r="12625" spans="1:10" ht="16" x14ac:dyDescent="0.2">
      <c r="A12625" t="s">
        <v>39792</v>
      </c>
      <c r="B12625" t="s">
        <v>39797</v>
      </c>
      <c r="C12625" t="s">
        <v>39798</v>
      </c>
      <c r="D12625">
        <v>1</v>
      </c>
      <c r="E12625" t="s">
        <v>1280</v>
      </c>
      <c r="F12625" t="s">
        <v>13</v>
      </c>
      <c r="G12625" t="s">
        <v>39787</v>
      </c>
      <c r="H12625" s="3" t="s">
        <v>39795</v>
      </c>
      <c r="I12625" t="s">
        <v>3030</v>
      </c>
      <c r="J12625" t="s">
        <v>39796</v>
      </c>
    </row>
    <row r="12626" spans="1:10" ht="16" x14ac:dyDescent="0.2">
      <c r="A12626" t="s">
        <v>39799</v>
      </c>
      <c r="B12626" t="s">
        <v>39800</v>
      </c>
      <c r="C12626" t="s">
        <v>39801</v>
      </c>
      <c r="D12626">
        <v>2</v>
      </c>
      <c r="E12626" t="s">
        <v>1280</v>
      </c>
      <c r="F12626" t="s">
        <v>13</v>
      </c>
      <c r="G12626" t="s">
        <v>39787</v>
      </c>
      <c r="H12626" s="3" t="s">
        <v>39802</v>
      </c>
      <c r="I12626" t="s">
        <v>3030</v>
      </c>
      <c r="J12626" t="s">
        <v>39803</v>
      </c>
    </row>
    <row r="12627" spans="1:10" ht="16" x14ac:dyDescent="0.2">
      <c r="A12627" t="s">
        <v>39792</v>
      </c>
      <c r="B12627" t="s">
        <v>39804</v>
      </c>
      <c r="C12627" t="s">
        <v>39805</v>
      </c>
      <c r="D12627">
        <v>3</v>
      </c>
      <c r="E12627" t="s">
        <v>1280</v>
      </c>
      <c r="F12627" t="s">
        <v>13</v>
      </c>
      <c r="G12627" t="s">
        <v>39787</v>
      </c>
      <c r="H12627" s="3" t="s">
        <v>39795</v>
      </c>
      <c r="I12627" t="s">
        <v>3030</v>
      </c>
      <c r="J12627" t="s">
        <v>39796</v>
      </c>
    </row>
    <row r="12628" spans="1:10" ht="16" x14ac:dyDescent="0.2">
      <c r="A12628" t="s">
        <v>39799</v>
      </c>
      <c r="B12628" t="s">
        <v>39806</v>
      </c>
      <c r="C12628" t="s">
        <v>39807</v>
      </c>
      <c r="D12628">
        <v>3</v>
      </c>
      <c r="E12628" t="s">
        <v>1280</v>
      </c>
      <c r="F12628" t="s">
        <v>13</v>
      </c>
      <c r="G12628" t="s">
        <v>39787</v>
      </c>
      <c r="H12628" s="3" t="s">
        <v>39802</v>
      </c>
      <c r="I12628" t="s">
        <v>3030</v>
      </c>
      <c r="J12628" t="s">
        <v>39803</v>
      </c>
    </row>
    <row r="12629" spans="1:10" ht="16" x14ac:dyDescent="0.2">
      <c r="A12629" t="s">
        <v>39799</v>
      </c>
      <c r="B12629" t="s">
        <v>39808</v>
      </c>
      <c r="C12629" t="s">
        <v>39809</v>
      </c>
      <c r="D12629">
        <v>1</v>
      </c>
      <c r="E12629" t="s">
        <v>1280</v>
      </c>
      <c r="F12629" t="s">
        <v>13</v>
      </c>
      <c r="G12629" t="s">
        <v>39787</v>
      </c>
      <c r="H12629" s="3" t="s">
        <v>39802</v>
      </c>
      <c r="I12629" t="s">
        <v>3030</v>
      </c>
      <c r="J12629" t="s">
        <v>39803</v>
      </c>
    </row>
    <row r="12630" spans="1:10" ht="16" x14ac:dyDescent="0.2">
      <c r="A12630" t="s">
        <v>34165</v>
      </c>
      <c r="B12630" t="s">
        <v>39810</v>
      </c>
      <c r="C12630" t="s">
        <v>39811</v>
      </c>
      <c r="D12630">
        <v>1</v>
      </c>
      <c r="E12630" t="s">
        <v>13</v>
      </c>
      <c r="F12630" t="s">
        <v>13</v>
      </c>
      <c r="G12630" t="s">
        <v>39812</v>
      </c>
      <c r="H12630" s="3" t="s">
        <v>39813</v>
      </c>
      <c r="I12630" t="s">
        <v>3030</v>
      </c>
      <c r="J12630" t="s">
        <v>34168</v>
      </c>
    </row>
    <row r="12631" spans="1:10" ht="16" x14ac:dyDescent="0.2">
      <c r="A12631" t="s">
        <v>39814</v>
      </c>
      <c r="B12631" t="s">
        <v>39815</v>
      </c>
      <c r="C12631" t="s">
        <v>39816</v>
      </c>
      <c r="D12631">
        <v>6</v>
      </c>
      <c r="E12631" t="s">
        <v>13</v>
      </c>
      <c r="F12631" t="s">
        <v>13</v>
      </c>
      <c r="G12631" t="s">
        <v>39817</v>
      </c>
      <c r="H12631" s="3" t="s">
        <v>39818</v>
      </c>
      <c r="I12631" t="s">
        <v>3030</v>
      </c>
      <c r="J12631" t="s">
        <v>39819</v>
      </c>
    </row>
    <row r="12632" spans="1:10" ht="16" x14ac:dyDescent="0.2">
      <c r="A12632" t="s">
        <v>39814</v>
      </c>
      <c r="B12632" t="s">
        <v>39820</v>
      </c>
      <c r="C12632" t="s">
        <v>39821</v>
      </c>
      <c r="D12632">
        <v>2</v>
      </c>
      <c r="E12632" t="s">
        <v>13</v>
      </c>
      <c r="F12632" t="s">
        <v>13</v>
      </c>
      <c r="G12632" t="s">
        <v>39817</v>
      </c>
      <c r="H12632" s="3" t="s">
        <v>39822</v>
      </c>
      <c r="I12632" t="s">
        <v>3030</v>
      </c>
      <c r="J12632" t="s">
        <v>39819</v>
      </c>
    </row>
    <row r="12633" spans="1:10" ht="16" x14ac:dyDescent="0.2">
      <c r="A12633" t="s">
        <v>39814</v>
      </c>
      <c r="B12633" t="s">
        <v>39823</v>
      </c>
      <c r="C12633" t="s">
        <v>39824</v>
      </c>
      <c r="D12633">
        <v>1</v>
      </c>
      <c r="E12633" t="s">
        <v>13</v>
      </c>
      <c r="F12633" t="s">
        <v>13</v>
      </c>
      <c r="G12633" t="s">
        <v>39817</v>
      </c>
      <c r="H12633" s="3" t="s">
        <v>39822</v>
      </c>
      <c r="I12633" t="s">
        <v>3030</v>
      </c>
      <c r="J12633" t="s">
        <v>39819</v>
      </c>
    </row>
    <row r="12634" spans="1:10" ht="16" x14ac:dyDescent="0.2">
      <c r="A12634" t="s">
        <v>16250</v>
      </c>
      <c r="B12634" t="s">
        <v>39825</v>
      </c>
      <c r="C12634" t="s">
        <v>39826</v>
      </c>
      <c r="D12634">
        <v>2</v>
      </c>
      <c r="E12634" t="s">
        <v>13</v>
      </c>
      <c r="F12634" t="s">
        <v>13</v>
      </c>
      <c r="G12634" t="s">
        <v>39817</v>
      </c>
      <c r="H12634" s="3" t="s">
        <v>39827</v>
      </c>
      <c r="I12634" t="s">
        <v>3030</v>
      </c>
      <c r="J12634" t="s">
        <v>16254</v>
      </c>
    </row>
    <row r="12635" spans="1:10" ht="16" x14ac:dyDescent="0.2">
      <c r="A12635" t="s">
        <v>39828</v>
      </c>
      <c r="B12635" t="s">
        <v>39829</v>
      </c>
      <c r="C12635" t="s">
        <v>39830</v>
      </c>
      <c r="D12635">
        <v>3</v>
      </c>
      <c r="E12635" t="s">
        <v>13</v>
      </c>
      <c r="F12635" t="s">
        <v>13</v>
      </c>
      <c r="G12635" t="s">
        <v>39817</v>
      </c>
      <c r="H12635" s="3" t="s">
        <v>39822</v>
      </c>
      <c r="I12635" t="s">
        <v>3030</v>
      </c>
      <c r="J12635" t="s">
        <v>39831</v>
      </c>
    </row>
    <row r="12636" spans="1:10" ht="16" x14ac:dyDescent="0.2">
      <c r="A12636" t="s">
        <v>39814</v>
      </c>
      <c r="B12636" t="s">
        <v>39832</v>
      </c>
      <c r="C12636" t="s">
        <v>39833</v>
      </c>
      <c r="D12636">
        <v>7</v>
      </c>
      <c r="E12636" t="s">
        <v>13</v>
      </c>
      <c r="F12636" t="s">
        <v>13</v>
      </c>
      <c r="G12636" t="s">
        <v>39817</v>
      </c>
      <c r="H12636" s="3" t="s">
        <v>39822</v>
      </c>
      <c r="I12636" t="s">
        <v>3030</v>
      </c>
      <c r="J12636" t="s">
        <v>39819</v>
      </c>
    </row>
    <row r="12637" spans="1:10" ht="16" x14ac:dyDescent="0.2">
      <c r="A12637" t="s">
        <v>39834</v>
      </c>
      <c r="B12637" t="s">
        <v>39835</v>
      </c>
      <c r="C12637" t="s">
        <v>39836</v>
      </c>
      <c r="D12637">
        <v>5</v>
      </c>
      <c r="E12637">
        <f>431</f>
        <v>431</v>
      </c>
      <c r="F12637" t="s">
        <v>13</v>
      </c>
      <c r="G12637" t="s">
        <v>39837</v>
      </c>
      <c r="H12637" s="3" t="s">
        <v>39838</v>
      </c>
      <c r="I12637" t="s">
        <v>3030</v>
      </c>
      <c r="J12637" t="s">
        <v>39839</v>
      </c>
    </row>
    <row r="12638" spans="1:10" ht="16" x14ac:dyDescent="0.2">
      <c r="A12638" t="s">
        <v>39814</v>
      </c>
      <c r="B12638" t="s">
        <v>39840</v>
      </c>
      <c r="C12638" t="s">
        <v>39841</v>
      </c>
      <c r="D12638">
        <v>4</v>
      </c>
      <c r="E12638">
        <f>431</f>
        <v>431</v>
      </c>
      <c r="F12638" t="s">
        <v>13</v>
      </c>
      <c r="G12638" t="s">
        <v>39837</v>
      </c>
      <c r="H12638" s="3" t="s">
        <v>39842</v>
      </c>
      <c r="I12638" t="s">
        <v>3030</v>
      </c>
      <c r="J12638" t="s">
        <v>39819</v>
      </c>
    </row>
    <row r="12639" spans="1:10" ht="16" x14ac:dyDescent="0.2">
      <c r="A12639" t="s">
        <v>39814</v>
      </c>
      <c r="B12639" t="s">
        <v>39843</v>
      </c>
      <c r="C12639" t="s">
        <v>39844</v>
      </c>
      <c r="D12639">
        <v>3</v>
      </c>
      <c r="E12639">
        <f>431</f>
        <v>431</v>
      </c>
      <c r="F12639" t="s">
        <v>13</v>
      </c>
      <c r="G12639" t="s">
        <v>39837</v>
      </c>
      <c r="H12639" s="3" t="s">
        <v>39842</v>
      </c>
      <c r="I12639" t="s">
        <v>3030</v>
      </c>
      <c r="J12639" t="s">
        <v>39819</v>
      </c>
    </row>
    <row r="12640" spans="1:10" ht="16" x14ac:dyDescent="0.2">
      <c r="A12640" t="s">
        <v>7244</v>
      </c>
      <c r="B12640" t="s">
        <v>39845</v>
      </c>
      <c r="C12640" t="s">
        <v>39846</v>
      </c>
      <c r="D12640">
        <v>3</v>
      </c>
      <c r="E12640" t="s">
        <v>13</v>
      </c>
      <c r="F12640" t="s">
        <v>13</v>
      </c>
      <c r="G12640" t="s">
        <v>39847</v>
      </c>
      <c r="H12640" s="3" t="s">
        <v>39848</v>
      </c>
      <c r="I12640" t="s">
        <v>3030</v>
      </c>
      <c r="J12640" t="s">
        <v>7249</v>
      </c>
    </row>
    <row r="12641" spans="1:10" ht="16" x14ac:dyDescent="0.2">
      <c r="A12641" t="s">
        <v>31393</v>
      </c>
      <c r="B12641" t="s">
        <v>39845</v>
      </c>
      <c r="C12641" t="s">
        <v>39846</v>
      </c>
      <c r="D12641">
        <v>2</v>
      </c>
      <c r="E12641" t="s">
        <v>13</v>
      </c>
      <c r="F12641" t="s">
        <v>13</v>
      </c>
      <c r="G12641" t="s">
        <v>39847</v>
      </c>
      <c r="H12641" s="3" t="s">
        <v>39849</v>
      </c>
      <c r="I12641" t="s">
        <v>3030</v>
      </c>
      <c r="J12641" t="s">
        <v>31397</v>
      </c>
    </row>
    <row r="12642" spans="1:10" ht="16" x14ac:dyDescent="0.2">
      <c r="A12642" t="s">
        <v>39850</v>
      </c>
      <c r="B12642" t="s">
        <v>39851</v>
      </c>
      <c r="C12642" t="s">
        <v>39852</v>
      </c>
      <c r="D12642">
        <v>4</v>
      </c>
      <c r="E12642">
        <f>431</f>
        <v>431</v>
      </c>
      <c r="F12642" t="s">
        <v>13</v>
      </c>
      <c r="G12642" t="s">
        <v>39853</v>
      </c>
      <c r="H12642" s="3" t="s">
        <v>39854</v>
      </c>
      <c r="I12642" t="s">
        <v>3030</v>
      </c>
      <c r="J12642" t="s">
        <v>39855</v>
      </c>
    </row>
    <row r="12643" spans="1:10" ht="16" x14ac:dyDescent="0.2">
      <c r="A12643" t="s">
        <v>39856</v>
      </c>
      <c r="B12643" t="s">
        <v>39857</v>
      </c>
      <c r="C12643" t="s">
        <v>39858</v>
      </c>
      <c r="D12643">
        <v>1</v>
      </c>
      <c r="E12643">
        <f>431</f>
        <v>431</v>
      </c>
      <c r="F12643" t="s">
        <v>13</v>
      </c>
      <c r="G12643" t="s">
        <v>39853</v>
      </c>
      <c r="H12643" s="3" t="s">
        <v>39859</v>
      </c>
      <c r="I12643" t="s">
        <v>3030</v>
      </c>
      <c r="J12643" t="s">
        <v>39860</v>
      </c>
    </row>
    <row r="12644" spans="1:10" ht="16" x14ac:dyDescent="0.2">
      <c r="A12644" t="s">
        <v>39850</v>
      </c>
      <c r="B12644" t="s">
        <v>39861</v>
      </c>
      <c r="C12644" t="s">
        <v>39862</v>
      </c>
      <c r="D12644">
        <v>1</v>
      </c>
      <c r="E12644">
        <f>431</f>
        <v>431</v>
      </c>
      <c r="F12644" t="s">
        <v>13</v>
      </c>
      <c r="G12644" t="s">
        <v>39853</v>
      </c>
      <c r="H12644" s="3" t="s">
        <v>39854</v>
      </c>
      <c r="I12644" t="s">
        <v>3030</v>
      </c>
      <c r="J12644" t="s">
        <v>39855</v>
      </c>
    </row>
    <row r="12645" spans="1:10" ht="16" x14ac:dyDescent="0.2">
      <c r="A12645" t="s">
        <v>39850</v>
      </c>
      <c r="B12645" t="s">
        <v>39863</v>
      </c>
      <c r="C12645" t="s">
        <v>39864</v>
      </c>
      <c r="D12645">
        <v>2</v>
      </c>
      <c r="E12645">
        <f>431</f>
        <v>431</v>
      </c>
      <c r="F12645" t="s">
        <v>13</v>
      </c>
      <c r="G12645" t="s">
        <v>39853</v>
      </c>
      <c r="H12645" s="3" t="s">
        <v>39854</v>
      </c>
      <c r="I12645" t="s">
        <v>3030</v>
      </c>
      <c r="J12645" t="s">
        <v>39855</v>
      </c>
    </row>
    <row r="12646" spans="1:10" ht="16" x14ac:dyDescent="0.2">
      <c r="A12646" t="s">
        <v>39856</v>
      </c>
      <c r="B12646" t="s">
        <v>39865</v>
      </c>
      <c r="C12646" t="s">
        <v>39866</v>
      </c>
      <c r="D12646">
        <v>3</v>
      </c>
      <c r="E12646">
        <f>431</f>
        <v>431</v>
      </c>
      <c r="F12646" t="s">
        <v>13</v>
      </c>
      <c r="G12646" t="s">
        <v>39853</v>
      </c>
      <c r="H12646" s="3" t="s">
        <v>39859</v>
      </c>
      <c r="I12646" t="s">
        <v>3030</v>
      </c>
      <c r="J12646" t="s">
        <v>39860</v>
      </c>
    </row>
    <row r="12647" spans="1:10" ht="16" x14ac:dyDescent="0.2">
      <c r="A12647" t="s">
        <v>39867</v>
      </c>
      <c r="B12647" t="s">
        <v>39865</v>
      </c>
      <c r="C12647" t="s">
        <v>39866</v>
      </c>
      <c r="D12647">
        <v>1</v>
      </c>
      <c r="E12647">
        <f>431</f>
        <v>431</v>
      </c>
      <c r="F12647" t="s">
        <v>13</v>
      </c>
      <c r="G12647" t="s">
        <v>39853</v>
      </c>
      <c r="H12647" s="3" t="s">
        <v>39859</v>
      </c>
      <c r="I12647" t="s">
        <v>3030</v>
      </c>
      <c r="J12647" t="s">
        <v>39868</v>
      </c>
    </row>
    <row r="12648" spans="1:10" ht="16" x14ac:dyDescent="0.2">
      <c r="A12648" t="s">
        <v>39850</v>
      </c>
      <c r="B12648" t="s">
        <v>39869</v>
      </c>
      <c r="C12648" t="s">
        <v>39870</v>
      </c>
      <c r="D12648">
        <v>3</v>
      </c>
      <c r="E12648">
        <f>431</f>
        <v>431</v>
      </c>
      <c r="F12648" t="s">
        <v>13</v>
      </c>
      <c r="G12648" t="s">
        <v>39853</v>
      </c>
      <c r="H12648" s="3" t="s">
        <v>39854</v>
      </c>
      <c r="I12648" t="s">
        <v>3030</v>
      </c>
      <c r="J12648" t="s">
        <v>39855</v>
      </c>
    </row>
    <row r="12649" spans="1:10" ht="32" x14ac:dyDescent="0.2">
      <c r="A12649" t="s">
        <v>2318</v>
      </c>
      <c r="B12649" t="s">
        <v>39871</v>
      </c>
      <c r="C12649" t="s">
        <v>39872</v>
      </c>
      <c r="D12649">
        <v>7</v>
      </c>
      <c r="E12649" t="s">
        <v>1280</v>
      </c>
      <c r="F12649" t="s">
        <v>13</v>
      </c>
      <c r="G12649" t="s">
        <v>39873</v>
      </c>
      <c r="H12649" s="3" t="s">
        <v>39874</v>
      </c>
      <c r="I12649" t="s">
        <v>3030</v>
      </c>
      <c r="J12649" t="s">
        <v>2322</v>
      </c>
    </row>
    <row r="12650" spans="1:10" ht="16" x14ac:dyDescent="0.2">
      <c r="A12650" t="s">
        <v>2318</v>
      </c>
      <c r="B12650" t="s">
        <v>39875</v>
      </c>
      <c r="C12650" t="s">
        <v>39876</v>
      </c>
      <c r="D12650">
        <v>9</v>
      </c>
      <c r="E12650" t="s">
        <v>1280</v>
      </c>
      <c r="F12650" t="s">
        <v>13</v>
      </c>
      <c r="G12650" t="s">
        <v>39873</v>
      </c>
      <c r="H12650" s="3" t="s">
        <v>39877</v>
      </c>
      <c r="I12650" t="s">
        <v>3030</v>
      </c>
      <c r="J12650" t="s">
        <v>2322</v>
      </c>
    </row>
    <row r="12651" spans="1:10" ht="16" x14ac:dyDescent="0.2">
      <c r="A12651" t="s">
        <v>2318</v>
      </c>
      <c r="B12651" t="s">
        <v>39878</v>
      </c>
      <c r="C12651" t="s">
        <v>39879</v>
      </c>
      <c r="D12651">
        <v>8</v>
      </c>
      <c r="E12651" t="s">
        <v>1280</v>
      </c>
      <c r="F12651" t="s">
        <v>13</v>
      </c>
      <c r="G12651" t="s">
        <v>39873</v>
      </c>
      <c r="H12651" s="3" t="s">
        <v>39880</v>
      </c>
      <c r="I12651" t="s">
        <v>3030</v>
      </c>
      <c r="J12651" t="s">
        <v>2322</v>
      </c>
    </row>
    <row r="12652" spans="1:10" ht="16" x14ac:dyDescent="0.2">
      <c r="A12652" t="s">
        <v>19088</v>
      </c>
      <c r="B12652" t="s">
        <v>39881</v>
      </c>
      <c r="C12652" t="s">
        <v>39882</v>
      </c>
      <c r="D12652">
        <v>2</v>
      </c>
      <c r="E12652" t="s">
        <v>39883</v>
      </c>
      <c r="F12652" t="s">
        <v>13</v>
      </c>
      <c r="G12652" t="s">
        <v>39884</v>
      </c>
      <c r="H12652" s="3" t="s">
        <v>39885</v>
      </c>
      <c r="I12652" t="s">
        <v>3030</v>
      </c>
      <c r="J12652" t="s">
        <v>19092</v>
      </c>
    </row>
    <row r="12653" spans="1:10" ht="16" x14ac:dyDescent="0.2">
      <c r="A12653" t="s">
        <v>39856</v>
      </c>
      <c r="B12653" t="s">
        <v>39886</v>
      </c>
      <c r="C12653" t="s">
        <v>39887</v>
      </c>
      <c r="D12653">
        <v>2</v>
      </c>
      <c r="E12653" t="s">
        <v>39883</v>
      </c>
      <c r="F12653" t="s">
        <v>13</v>
      </c>
      <c r="G12653" t="s">
        <v>39884</v>
      </c>
      <c r="H12653" s="3" t="s">
        <v>39888</v>
      </c>
      <c r="I12653" t="s">
        <v>3030</v>
      </c>
      <c r="J12653" t="s">
        <v>39860</v>
      </c>
    </row>
    <row r="12654" spans="1:10" ht="16" x14ac:dyDescent="0.2">
      <c r="A12654" t="s">
        <v>39889</v>
      </c>
      <c r="B12654" t="s">
        <v>39704</v>
      </c>
      <c r="C12654" t="s">
        <v>39890</v>
      </c>
      <c r="D12654">
        <v>2</v>
      </c>
      <c r="E12654" t="s">
        <v>39883</v>
      </c>
      <c r="F12654" t="s">
        <v>13</v>
      </c>
      <c r="G12654" t="s">
        <v>39884</v>
      </c>
      <c r="H12654" s="3" t="s">
        <v>39891</v>
      </c>
      <c r="I12654" t="s">
        <v>3030</v>
      </c>
      <c r="J12654" t="s">
        <v>39892</v>
      </c>
    </row>
    <row r="12655" spans="1:10" ht="16" x14ac:dyDescent="0.2">
      <c r="A12655" t="s">
        <v>19088</v>
      </c>
      <c r="B12655" t="s">
        <v>39893</v>
      </c>
      <c r="C12655" t="s">
        <v>39894</v>
      </c>
      <c r="D12655">
        <v>3</v>
      </c>
      <c r="E12655" t="s">
        <v>39883</v>
      </c>
      <c r="F12655" t="s">
        <v>13</v>
      </c>
      <c r="G12655" t="s">
        <v>39884</v>
      </c>
      <c r="H12655" s="3" t="s">
        <v>39885</v>
      </c>
      <c r="I12655" t="s">
        <v>3030</v>
      </c>
      <c r="J12655" t="s">
        <v>19092</v>
      </c>
    </row>
    <row r="12656" spans="1:10" ht="16" x14ac:dyDescent="0.2">
      <c r="A12656" t="s">
        <v>39895</v>
      </c>
      <c r="B12656" t="s">
        <v>31394</v>
      </c>
      <c r="C12656" t="s">
        <v>39896</v>
      </c>
      <c r="D12656">
        <v>2</v>
      </c>
      <c r="E12656" t="s">
        <v>39883</v>
      </c>
      <c r="F12656" t="s">
        <v>13</v>
      </c>
      <c r="G12656" t="s">
        <v>39884</v>
      </c>
      <c r="H12656" s="3" t="s">
        <v>39888</v>
      </c>
      <c r="I12656" t="s">
        <v>3030</v>
      </c>
      <c r="J12656" t="s">
        <v>39897</v>
      </c>
    </row>
    <row r="12657" spans="1:10" ht="16" x14ac:dyDescent="0.2">
      <c r="A12657" t="s">
        <v>39889</v>
      </c>
      <c r="B12657" t="s">
        <v>39898</v>
      </c>
      <c r="C12657" t="s">
        <v>39899</v>
      </c>
      <c r="D12657">
        <v>1</v>
      </c>
      <c r="E12657" t="s">
        <v>39883</v>
      </c>
      <c r="F12657" t="s">
        <v>13</v>
      </c>
      <c r="G12657" t="s">
        <v>39884</v>
      </c>
      <c r="H12657" s="3" t="s">
        <v>39891</v>
      </c>
      <c r="I12657" t="s">
        <v>3030</v>
      </c>
      <c r="J12657" t="s">
        <v>39892</v>
      </c>
    </row>
    <row r="12658" spans="1:10" ht="16" x14ac:dyDescent="0.2">
      <c r="A12658" t="s">
        <v>39900</v>
      </c>
      <c r="B12658" t="s">
        <v>39901</v>
      </c>
      <c r="C12658" t="s">
        <v>39902</v>
      </c>
      <c r="D12658">
        <v>2</v>
      </c>
      <c r="E12658">
        <f>387</f>
        <v>387</v>
      </c>
      <c r="F12658" t="s">
        <v>13</v>
      </c>
      <c r="G12658" t="s">
        <v>39903</v>
      </c>
      <c r="H12658" s="3" t="s">
        <v>39904</v>
      </c>
      <c r="I12658" t="s">
        <v>3030</v>
      </c>
      <c r="J12658" t="s">
        <v>39905</v>
      </c>
    </row>
    <row r="12659" spans="1:10" ht="16" x14ac:dyDescent="0.2">
      <c r="A12659" t="s">
        <v>39208</v>
      </c>
      <c r="B12659" t="s">
        <v>39696</v>
      </c>
      <c r="C12659" t="s">
        <v>39906</v>
      </c>
      <c r="D12659">
        <v>1</v>
      </c>
      <c r="E12659">
        <f>387</f>
        <v>387</v>
      </c>
      <c r="F12659" t="s">
        <v>13</v>
      </c>
      <c r="G12659" t="s">
        <v>39903</v>
      </c>
      <c r="H12659" s="3" t="s">
        <v>39907</v>
      </c>
      <c r="I12659" t="s">
        <v>3030</v>
      </c>
      <c r="J12659" t="s">
        <v>39213</v>
      </c>
    </row>
    <row r="12660" spans="1:10" ht="16" x14ac:dyDescent="0.2">
      <c r="A12660" t="s">
        <v>39208</v>
      </c>
      <c r="B12660" t="s">
        <v>39908</v>
      </c>
      <c r="C12660" t="s">
        <v>39909</v>
      </c>
      <c r="D12660">
        <v>5</v>
      </c>
      <c r="E12660">
        <f>387</f>
        <v>387</v>
      </c>
      <c r="F12660" t="s">
        <v>13</v>
      </c>
      <c r="G12660" t="s">
        <v>39903</v>
      </c>
      <c r="H12660" s="3" t="s">
        <v>39907</v>
      </c>
      <c r="I12660" t="s">
        <v>3030</v>
      </c>
      <c r="J12660" t="s">
        <v>39213</v>
      </c>
    </row>
    <row r="12661" spans="1:10" ht="16" x14ac:dyDescent="0.2">
      <c r="A12661" t="s">
        <v>39910</v>
      </c>
      <c r="B12661" t="s">
        <v>39911</v>
      </c>
      <c r="C12661" t="s">
        <v>39912</v>
      </c>
      <c r="D12661">
        <v>2</v>
      </c>
      <c r="E12661">
        <f>387</f>
        <v>387</v>
      </c>
      <c r="F12661" t="s">
        <v>13</v>
      </c>
      <c r="G12661" t="s">
        <v>39903</v>
      </c>
      <c r="H12661" s="3" t="s">
        <v>39913</v>
      </c>
      <c r="I12661" t="s">
        <v>3030</v>
      </c>
      <c r="J12661" t="s">
        <v>39914</v>
      </c>
    </row>
    <row r="12662" spans="1:10" ht="16" x14ac:dyDescent="0.2">
      <c r="A12662" t="s">
        <v>39814</v>
      </c>
      <c r="B12662" t="s">
        <v>39915</v>
      </c>
      <c r="C12662" t="s">
        <v>39916</v>
      </c>
      <c r="D12662">
        <v>5</v>
      </c>
      <c r="E12662">
        <f>387</f>
        <v>387</v>
      </c>
      <c r="F12662" t="s">
        <v>13</v>
      </c>
      <c r="G12662" t="s">
        <v>39903</v>
      </c>
      <c r="H12662" s="3" t="s">
        <v>39917</v>
      </c>
      <c r="I12662" t="s">
        <v>3030</v>
      </c>
      <c r="J12662" t="s">
        <v>39819</v>
      </c>
    </row>
    <row r="12663" spans="1:10" ht="16" x14ac:dyDescent="0.2">
      <c r="A12663" t="s">
        <v>39910</v>
      </c>
      <c r="B12663" t="s">
        <v>39918</v>
      </c>
      <c r="C12663" t="s">
        <v>39919</v>
      </c>
      <c r="D12663">
        <v>1</v>
      </c>
      <c r="E12663">
        <f>387</f>
        <v>387</v>
      </c>
      <c r="F12663" t="s">
        <v>13</v>
      </c>
      <c r="G12663" t="s">
        <v>39903</v>
      </c>
      <c r="H12663" s="3" t="s">
        <v>39913</v>
      </c>
      <c r="I12663" t="s">
        <v>3030</v>
      </c>
      <c r="J12663" t="s">
        <v>39914</v>
      </c>
    </row>
    <row r="12664" spans="1:10" ht="16" x14ac:dyDescent="0.2">
      <c r="A12664" t="s">
        <v>39900</v>
      </c>
      <c r="B12664" t="s">
        <v>39920</v>
      </c>
      <c r="C12664" t="s">
        <v>39921</v>
      </c>
      <c r="D12664">
        <v>1</v>
      </c>
      <c r="E12664">
        <f>387</f>
        <v>387</v>
      </c>
      <c r="F12664" t="s">
        <v>13</v>
      </c>
      <c r="G12664" t="s">
        <v>39903</v>
      </c>
      <c r="H12664" s="3" t="s">
        <v>39904</v>
      </c>
      <c r="I12664" t="s">
        <v>3030</v>
      </c>
      <c r="J12664" t="s">
        <v>39905</v>
      </c>
    </row>
    <row r="12665" spans="1:10" ht="16" x14ac:dyDescent="0.2">
      <c r="A12665" t="s">
        <v>26514</v>
      </c>
      <c r="B12665" t="s">
        <v>39922</v>
      </c>
      <c r="C12665" t="s">
        <v>39923</v>
      </c>
      <c r="D12665">
        <v>6</v>
      </c>
      <c r="E12665" t="s">
        <v>13</v>
      </c>
      <c r="F12665" t="s">
        <v>13</v>
      </c>
      <c r="G12665" t="s">
        <v>39924</v>
      </c>
      <c r="H12665" s="3" t="s">
        <v>39925</v>
      </c>
      <c r="I12665" t="s">
        <v>355</v>
      </c>
      <c r="J12665" t="s">
        <v>26517</v>
      </c>
    </row>
    <row r="12666" spans="1:10" ht="16" x14ac:dyDescent="0.2">
      <c r="A12666" t="s">
        <v>26514</v>
      </c>
      <c r="B12666" t="s">
        <v>39926</v>
      </c>
      <c r="C12666" t="s">
        <v>39927</v>
      </c>
      <c r="D12666">
        <v>4</v>
      </c>
      <c r="E12666" t="s">
        <v>13</v>
      </c>
      <c r="F12666" t="s">
        <v>13</v>
      </c>
      <c r="G12666" t="s">
        <v>39924</v>
      </c>
      <c r="H12666" s="3" t="s">
        <v>39925</v>
      </c>
      <c r="I12666" t="s">
        <v>355</v>
      </c>
      <c r="J12666" t="s">
        <v>26517</v>
      </c>
    </row>
    <row r="12667" spans="1:10" ht="16" x14ac:dyDescent="0.2">
      <c r="A12667" t="s">
        <v>8070</v>
      </c>
      <c r="B12667" t="s">
        <v>38944</v>
      </c>
      <c r="C12667" t="s">
        <v>38945</v>
      </c>
      <c r="D12667">
        <v>5</v>
      </c>
      <c r="E12667" t="s">
        <v>13</v>
      </c>
      <c r="F12667" t="s">
        <v>13</v>
      </c>
      <c r="G12667" t="s">
        <v>39924</v>
      </c>
      <c r="H12667" s="3" t="s">
        <v>39928</v>
      </c>
      <c r="I12667" t="s">
        <v>355</v>
      </c>
      <c r="J12667" t="s">
        <v>8073</v>
      </c>
    </row>
    <row r="12668" spans="1:10" ht="16" x14ac:dyDescent="0.2">
      <c r="A12668" t="s">
        <v>15887</v>
      </c>
      <c r="B12668" t="s">
        <v>39929</v>
      </c>
      <c r="C12668" t="s">
        <v>39930</v>
      </c>
      <c r="D12668">
        <v>5</v>
      </c>
      <c r="E12668" t="s">
        <v>13</v>
      </c>
      <c r="F12668" t="s">
        <v>13</v>
      </c>
      <c r="G12668" t="s">
        <v>39924</v>
      </c>
      <c r="H12668" s="3" t="s">
        <v>39931</v>
      </c>
      <c r="I12668" t="s">
        <v>355</v>
      </c>
      <c r="J12668" t="s">
        <v>15891</v>
      </c>
    </row>
    <row r="12669" spans="1:10" ht="16" x14ac:dyDescent="0.2">
      <c r="A12669" t="s">
        <v>15887</v>
      </c>
      <c r="B12669" t="s">
        <v>39932</v>
      </c>
      <c r="C12669" t="s">
        <v>39933</v>
      </c>
      <c r="D12669">
        <v>6</v>
      </c>
      <c r="E12669" t="s">
        <v>13</v>
      </c>
      <c r="F12669" t="s">
        <v>13</v>
      </c>
      <c r="G12669" t="s">
        <v>39924</v>
      </c>
      <c r="H12669" s="3" t="s">
        <v>39931</v>
      </c>
      <c r="I12669" t="s">
        <v>355</v>
      </c>
      <c r="J12669" t="s">
        <v>15891</v>
      </c>
    </row>
    <row r="12670" spans="1:10" ht="16" x14ac:dyDescent="0.2">
      <c r="A12670" t="s">
        <v>15887</v>
      </c>
      <c r="B12670" t="s">
        <v>27142</v>
      </c>
      <c r="C12670" t="s">
        <v>39934</v>
      </c>
      <c r="D12670">
        <v>4</v>
      </c>
      <c r="E12670" t="s">
        <v>13</v>
      </c>
      <c r="F12670" t="s">
        <v>13</v>
      </c>
      <c r="G12670" t="s">
        <v>39924</v>
      </c>
      <c r="H12670" s="3" t="s">
        <v>39931</v>
      </c>
      <c r="I12670" t="s">
        <v>355</v>
      </c>
      <c r="J12670" t="s">
        <v>15891</v>
      </c>
    </row>
    <row r="12671" spans="1:10" ht="16" x14ac:dyDescent="0.2">
      <c r="A12671" t="s">
        <v>8070</v>
      </c>
      <c r="B12671" t="s">
        <v>39932</v>
      </c>
      <c r="C12671" t="s">
        <v>39933</v>
      </c>
      <c r="D12671">
        <v>4</v>
      </c>
      <c r="E12671" t="s">
        <v>13</v>
      </c>
      <c r="F12671" t="s">
        <v>13</v>
      </c>
      <c r="G12671" t="s">
        <v>39924</v>
      </c>
      <c r="H12671" s="3" t="s">
        <v>39928</v>
      </c>
      <c r="I12671" t="s">
        <v>355</v>
      </c>
      <c r="J12671" t="s">
        <v>8073</v>
      </c>
    </row>
    <row r="12672" spans="1:10" ht="16" x14ac:dyDescent="0.2">
      <c r="A12672" t="s">
        <v>39289</v>
      </c>
      <c r="B12672" t="s">
        <v>39935</v>
      </c>
      <c r="C12672" t="s">
        <v>39936</v>
      </c>
      <c r="D12672">
        <v>4</v>
      </c>
      <c r="E12672">
        <f>233</f>
        <v>233</v>
      </c>
      <c r="F12672" t="s">
        <v>13</v>
      </c>
      <c r="G12672" t="s">
        <v>39937</v>
      </c>
      <c r="H12672" s="3" t="s">
        <v>39938</v>
      </c>
      <c r="I12672" t="s">
        <v>3030</v>
      </c>
      <c r="J12672" t="s">
        <v>39292</v>
      </c>
    </row>
    <row r="12673" spans="1:10" ht="16" x14ac:dyDescent="0.2">
      <c r="A12673" t="s">
        <v>39304</v>
      </c>
      <c r="B12673" t="s">
        <v>39939</v>
      </c>
      <c r="C12673" t="s">
        <v>39940</v>
      </c>
      <c r="D12673">
        <v>2</v>
      </c>
      <c r="E12673">
        <f>233</f>
        <v>233</v>
      </c>
      <c r="F12673" t="s">
        <v>13</v>
      </c>
      <c r="G12673" t="s">
        <v>39937</v>
      </c>
      <c r="H12673" s="3" t="s">
        <v>39941</v>
      </c>
      <c r="I12673" t="s">
        <v>3030</v>
      </c>
      <c r="J12673" t="s">
        <v>39307</v>
      </c>
    </row>
    <row r="12674" spans="1:10" ht="16" x14ac:dyDescent="0.2">
      <c r="A12674" t="s">
        <v>39942</v>
      </c>
      <c r="B12674" t="s">
        <v>39943</v>
      </c>
      <c r="C12674" t="s">
        <v>39944</v>
      </c>
      <c r="D12674">
        <v>2</v>
      </c>
      <c r="E12674">
        <f>233</f>
        <v>233</v>
      </c>
      <c r="F12674" t="s">
        <v>13</v>
      </c>
      <c r="G12674" t="s">
        <v>39937</v>
      </c>
      <c r="H12674" s="3" t="s">
        <v>39941</v>
      </c>
      <c r="I12674" t="s">
        <v>3030</v>
      </c>
      <c r="J12674" t="s">
        <v>39945</v>
      </c>
    </row>
    <row r="12675" spans="1:10" ht="16" x14ac:dyDescent="0.2">
      <c r="A12675" t="s">
        <v>39946</v>
      </c>
      <c r="B12675" t="s">
        <v>39947</v>
      </c>
      <c r="C12675" t="s">
        <v>39948</v>
      </c>
      <c r="D12675">
        <v>4</v>
      </c>
      <c r="E12675" t="s">
        <v>13</v>
      </c>
      <c r="F12675" t="s">
        <v>13</v>
      </c>
      <c r="G12675" t="s">
        <v>39949</v>
      </c>
      <c r="H12675" s="3" t="s">
        <v>39950</v>
      </c>
      <c r="I12675" t="s">
        <v>215</v>
      </c>
      <c r="J12675" t="s">
        <v>39951</v>
      </c>
    </row>
    <row r="12676" spans="1:10" ht="16" x14ac:dyDescent="0.2">
      <c r="A12676" t="s">
        <v>39946</v>
      </c>
      <c r="B12676" t="s">
        <v>39952</v>
      </c>
      <c r="C12676" t="s">
        <v>39953</v>
      </c>
      <c r="D12676">
        <v>1</v>
      </c>
      <c r="E12676" t="s">
        <v>13</v>
      </c>
      <c r="F12676" t="s">
        <v>13</v>
      </c>
      <c r="G12676" t="s">
        <v>39949</v>
      </c>
      <c r="H12676" s="3" t="s">
        <v>39950</v>
      </c>
      <c r="I12676" t="s">
        <v>215</v>
      </c>
      <c r="J12676" t="s">
        <v>39951</v>
      </c>
    </row>
    <row r="12677" spans="1:10" ht="16" x14ac:dyDescent="0.2">
      <c r="A12677" t="s">
        <v>39946</v>
      </c>
      <c r="B12677" t="s">
        <v>39954</v>
      </c>
      <c r="C12677" t="s">
        <v>39955</v>
      </c>
      <c r="D12677">
        <v>3</v>
      </c>
      <c r="E12677" t="s">
        <v>13</v>
      </c>
      <c r="F12677" t="s">
        <v>13</v>
      </c>
      <c r="G12677" t="s">
        <v>39949</v>
      </c>
      <c r="H12677" s="3" t="s">
        <v>39950</v>
      </c>
      <c r="I12677" t="s">
        <v>215</v>
      </c>
      <c r="J12677" t="s">
        <v>39951</v>
      </c>
    </row>
    <row r="12678" spans="1:10" ht="16" x14ac:dyDescent="0.2">
      <c r="A12678" t="s">
        <v>39946</v>
      </c>
      <c r="B12678" t="s">
        <v>39956</v>
      </c>
      <c r="C12678" t="s">
        <v>39957</v>
      </c>
      <c r="D12678">
        <v>2</v>
      </c>
      <c r="E12678" t="s">
        <v>13</v>
      </c>
      <c r="F12678" t="s">
        <v>13</v>
      </c>
      <c r="G12678" t="s">
        <v>39949</v>
      </c>
      <c r="H12678" s="3" t="s">
        <v>39950</v>
      </c>
      <c r="I12678" t="s">
        <v>215</v>
      </c>
      <c r="J12678" t="s">
        <v>39951</v>
      </c>
    </row>
    <row r="12679" spans="1:10" ht="16" x14ac:dyDescent="0.2">
      <c r="A12679" t="s">
        <v>39946</v>
      </c>
      <c r="B12679" t="s">
        <v>39958</v>
      </c>
      <c r="C12679" t="s">
        <v>39959</v>
      </c>
      <c r="D12679">
        <v>5</v>
      </c>
      <c r="E12679" t="s">
        <v>13</v>
      </c>
      <c r="F12679" t="s">
        <v>13</v>
      </c>
      <c r="G12679" t="s">
        <v>39949</v>
      </c>
      <c r="H12679" s="3" t="s">
        <v>39950</v>
      </c>
      <c r="I12679" t="s">
        <v>215</v>
      </c>
      <c r="J12679" t="s">
        <v>39951</v>
      </c>
    </row>
    <row r="12680" spans="1:10" ht="16" x14ac:dyDescent="0.2">
      <c r="A12680" t="s">
        <v>20111</v>
      </c>
      <c r="B12680" t="s">
        <v>39960</v>
      </c>
      <c r="C12680" t="s">
        <v>39961</v>
      </c>
      <c r="D12680">
        <v>4</v>
      </c>
      <c r="E12680" t="s">
        <v>13</v>
      </c>
      <c r="F12680" t="s">
        <v>13</v>
      </c>
      <c r="G12680" t="s">
        <v>39962</v>
      </c>
      <c r="H12680" s="3" t="s">
        <v>39963</v>
      </c>
      <c r="I12680" t="s">
        <v>524</v>
      </c>
      <c r="J12680" t="s">
        <v>20116</v>
      </c>
    </row>
    <row r="12681" spans="1:10" ht="16" x14ac:dyDescent="0.2">
      <c r="A12681" t="s">
        <v>20111</v>
      </c>
      <c r="B12681" t="s">
        <v>39964</v>
      </c>
      <c r="C12681" t="s">
        <v>39965</v>
      </c>
      <c r="D12681">
        <v>3</v>
      </c>
      <c r="E12681" t="s">
        <v>13</v>
      </c>
      <c r="F12681" t="s">
        <v>13</v>
      </c>
      <c r="G12681" t="s">
        <v>39962</v>
      </c>
      <c r="H12681" s="3" t="s">
        <v>39963</v>
      </c>
      <c r="I12681" t="s">
        <v>524</v>
      </c>
      <c r="J12681" t="s">
        <v>20116</v>
      </c>
    </row>
    <row r="12682" spans="1:10" ht="16" x14ac:dyDescent="0.2">
      <c r="A12682" t="s">
        <v>4921</v>
      </c>
      <c r="B12682" t="s">
        <v>39966</v>
      </c>
      <c r="C12682" t="s">
        <v>39967</v>
      </c>
      <c r="D12682">
        <v>2</v>
      </c>
      <c r="E12682" t="s">
        <v>13</v>
      </c>
      <c r="F12682" t="s">
        <v>13</v>
      </c>
      <c r="G12682" t="s">
        <v>39968</v>
      </c>
      <c r="H12682" s="3" t="s">
        <v>39969</v>
      </c>
      <c r="I12682" t="s">
        <v>4926</v>
      </c>
      <c r="J12682" t="s">
        <v>4927</v>
      </c>
    </row>
    <row r="12683" spans="1:10" ht="16" x14ac:dyDescent="0.2">
      <c r="A12683" t="s">
        <v>39970</v>
      </c>
      <c r="B12683" t="s">
        <v>39971</v>
      </c>
      <c r="C12683" t="s">
        <v>39972</v>
      </c>
      <c r="D12683">
        <v>3</v>
      </c>
      <c r="E12683" t="s">
        <v>13</v>
      </c>
      <c r="F12683" t="s">
        <v>13</v>
      </c>
      <c r="G12683" t="s">
        <v>39973</v>
      </c>
      <c r="H12683" s="3" t="s">
        <v>39974</v>
      </c>
      <c r="I12683" t="s">
        <v>2943</v>
      </c>
      <c r="J12683" t="s">
        <v>39975</v>
      </c>
    </row>
    <row r="12684" spans="1:10" ht="16" x14ac:dyDescent="0.2">
      <c r="A12684" t="s">
        <v>39970</v>
      </c>
      <c r="B12684" t="s">
        <v>39976</v>
      </c>
      <c r="C12684" t="s">
        <v>39977</v>
      </c>
      <c r="D12684">
        <v>2</v>
      </c>
      <c r="E12684" t="s">
        <v>13</v>
      </c>
      <c r="F12684" t="s">
        <v>13</v>
      </c>
      <c r="G12684" t="s">
        <v>39973</v>
      </c>
      <c r="H12684" s="3" t="s">
        <v>39974</v>
      </c>
      <c r="I12684" t="s">
        <v>2943</v>
      </c>
      <c r="J12684" t="s">
        <v>39975</v>
      </c>
    </row>
    <row r="12685" spans="1:10" ht="16" x14ac:dyDescent="0.2">
      <c r="A12685" t="s">
        <v>39970</v>
      </c>
      <c r="B12685" t="s">
        <v>39978</v>
      </c>
      <c r="C12685" t="s">
        <v>39979</v>
      </c>
      <c r="D12685">
        <v>1</v>
      </c>
      <c r="E12685" t="s">
        <v>13</v>
      </c>
      <c r="F12685" t="s">
        <v>13</v>
      </c>
      <c r="G12685" t="s">
        <v>39973</v>
      </c>
      <c r="H12685" s="3" t="s">
        <v>39974</v>
      </c>
      <c r="I12685" t="s">
        <v>2943</v>
      </c>
      <c r="J12685" t="s">
        <v>39975</v>
      </c>
    </row>
    <row r="12686" spans="1:10" ht="16" x14ac:dyDescent="0.2">
      <c r="A12686" t="s">
        <v>21747</v>
      </c>
      <c r="B12686" t="s">
        <v>39980</v>
      </c>
      <c r="C12686" t="s">
        <v>39981</v>
      </c>
      <c r="D12686">
        <v>1</v>
      </c>
      <c r="E12686" t="s">
        <v>13</v>
      </c>
      <c r="F12686" t="s">
        <v>13</v>
      </c>
      <c r="G12686" t="s">
        <v>39982</v>
      </c>
      <c r="H12686" s="3" t="s">
        <v>39983</v>
      </c>
      <c r="I12686" t="s">
        <v>355</v>
      </c>
      <c r="J12686" t="s">
        <v>21752</v>
      </c>
    </row>
    <row r="12687" spans="1:10" ht="16" x14ac:dyDescent="0.2">
      <c r="A12687" t="s">
        <v>39984</v>
      </c>
      <c r="B12687" t="s">
        <v>39985</v>
      </c>
      <c r="C12687" t="s">
        <v>39986</v>
      </c>
      <c r="D12687">
        <v>1</v>
      </c>
      <c r="E12687" t="s">
        <v>13</v>
      </c>
      <c r="F12687" t="s">
        <v>13</v>
      </c>
      <c r="G12687" t="s">
        <v>39982</v>
      </c>
      <c r="H12687" s="3" t="s">
        <v>39987</v>
      </c>
      <c r="I12687" t="s">
        <v>355</v>
      </c>
      <c r="J12687" t="s">
        <v>39988</v>
      </c>
    </row>
    <row r="12688" spans="1:10" ht="16" x14ac:dyDescent="0.2">
      <c r="A12688" t="s">
        <v>1880</v>
      </c>
      <c r="B12688" t="s">
        <v>39989</v>
      </c>
      <c r="C12688" t="s">
        <v>39990</v>
      </c>
      <c r="D12688">
        <v>4</v>
      </c>
      <c r="E12688" t="s">
        <v>13</v>
      </c>
      <c r="F12688" t="s">
        <v>13</v>
      </c>
      <c r="G12688" t="s">
        <v>39982</v>
      </c>
      <c r="H12688" s="3" t="s">
        <v>39983</v>
      </c>
      <c r="I12688" t="s">
        <v>355</v>
      </c>
      <c r="J12688" t="s">
        <v>1883</v>
      </c>
    </row>
    <row r="12689" spans="1:10" ht="16" x14ac:dyDescent="0.2">
      <c r="A12689" t="s">
        <v>1880</v>
      </c>
      <c r="B12689" t="s">
        <v>39991</v>
      </c>
      <c r="C12689" t="s">
        <v>39992</v>
      </c>
      <c r="D12689">
        <v>1</v>
      </c>
      <c r="E12689" t="s">
        <v>13</v>
      </c>
      <c r="F12689" t="s">
        <v>13</v>
      </c>
      <c r="G12689" t="s">
        <v>39982</v>
      </c>
      <c r="H12689" s="3" t="s">
        <v>39983</v>
      </c>
      <c r="I12689" t="s">
        <v>355</v>
      </c>
      <c r="J12689" t="s">
        <v>1883</v>
      </c>
    </row>
    <row r="12690" spans="1:10" ht="16" x14ac:dyDescent="0.2">
      <c r="A12690" t="s">
        <v>39993</v>
      </c>
      <c r="B12690" t="s">
        <v>39994</v>
      </c>
      <c r="C12690" t="s">
        <v>39995</v>
      </c>
      <c r="D12690">
        <v>2</v>
      </c>
      <c r="E12690" t="s">
        <v>13</v>
      </c>
      <c r="F12690" t="s">
        <v>13</v>
      </c>
      <c r="G12690" t="s">
        <v>39982</v>
      </c>
      <c r="H12690" s="3" t="s">
        <v>39983</v>
      </c>
      <c r="I12690" t="s">
        <v>355</v>
      </c>
      <c r="J12690" t="s">
        <v>39996</v>
      </c>
    </row>
    <row r="12691" spans="1:10" ht="16" x14ac:dyDescent="0.2">
      <c r="A12691" t="s">
        <v>39984</v>
      </c>
      <c r="B12691" t="s">
        <v>3825</v>
      </c>
      <c r="C12691" t="s">
        <v>39997</v>
      </c>
      <c r="D12691">
        <v>2</v>
      </c>
      <c r="E12691" t="s">
        <v>13</v>
      </c>
      <c r="F12691" t="s">
        <v>13</v>
      </c>
      <c r="G12691" t="s">
        <v>39982</v>
      </c>
      <c r="H12691" s="3" t="s">
        <v>39987</v>
      </c>
      <c r="I12691" t="s">
        <v>355</v>
      </c>
      <c r="J12691" t="s">
        <v>39988</v>
      </c>
    </row>
    <row r="12692" spans="1:10" ht="16" x14ac:dyDescent="0.2">
      <c r="A12692" t="s">
        <v>39984</v>
      </c>
      <c r="B12692" t="s">
        <v>39998</v>
      </c>
      <c r="C12692" t="s">
        <v>39999</v>
      </c>
      <c r="D12692">
        <v>3</v>
      </c>
      <c r="E12692" t="s">
        <v>13</v>
      </c>
      <c r="F12692" t="s">
        <v>13</v>
      </c>
      <c r="G12692" t="s">
        <v>39982</v>
      </c>
      <c r="H12692" s="3" t="s">
        <v>39987</v>
      </c>
      <c r="I12692" t="s">
        <v>355</v>
      </c>
      <c r="J12692" t="s">
        <v>39988</v>
      </c>
    </row>
    <row r="12693" spans="1:10" ht="16" x14ac:dyDescent="0.2">
      <c r="A12693" t="s">
        <v>39993</v>
      </c>
      <c r="B12693" t="s">
        <v>39991</v>
      </c>
      <c r="C12693" t="s">
        <v>39992</v>
      </c>
      <c r="D12693">
        <v>1</v>
      </c>
      <c r="E12693" t="s">
        <v>13</v>
      </c>
      <c r="F12693" t="s">
        <v>13</v>
      </c>
      <c r="G12693" t="s">
        <v>39982</v>
      </c>
      <c r="H12693" s="3" t="s">
        <v>39983</v>
      </c>
      <c r="I12693" t="s">
        <v>355</v>
      </c>
      <c r="J12693" t="s">
        <v>39996</v>
      </c>
    </row>
    <row r="12694" spans="1:10" ht="16" x14ac:dyDescent="0.2">
      <c r="A12694" t="s">
        <v>21747</v>
      </c>
      <c r="B12694" t="s">
        <v>40000</v>
      </c>
      <c r="C12694" t="s">
        <v>40001</v>
      </c>
      <c r="D12694">
        <v>2</v>
      </c>
      <c r="E12694" t="s">
        <v>13</v>
      </c>
      <c r="F12694" t="s">
        <v>13</v>
      </c>
      <c r="G12694" t="s">
        <v>39982</v>
      </c>
      <c r="H12694" s="3" t="s">
        <v>39983</v>
      </c>
      <c r="I12694" t="s">
        <v>355</v>
      </c>
      <c r="J12694" t="s">
        <v>21752</v>
      </c>
    </row>
    <row r="12695" spans="1:10" ht="16" x14ac:dyDescent="0.2">
      <c r="A12695" t="s">
        <v>9000</v>
      </c>
      <c r="B12695" t="s">
        <v>40002</v>
      </c>
      <c r="C12695" t="s">
        <v>40003</v>
      </c>
      <c r="D12695">
        <v>4</v>
      </c>
      <c r="E12695" t="s">
        <v>13</v>
      </c>
      <c r="F12695" t="s">
        <v>13</v>
      </c>
      <c r="G12695" t="s">
        <v>40004</v>
      </c>
      <c r="H12695" s="3" t="s">
        <v>40005</v>
      </c>
      <c r="I12695" t="s">
        <v>355</v>
      </c>
      <c r="J12695" t="s">
        <v>9005</v>
      </c>
    </row>
    <row r="12696" spans="1:10" ht="32" x14ac:dyDescent="0.2">
      <c r="A12696" t="s">
        <v>8604</v>
      </c>
      <c r="B12696" t="s">
        <v>39980</v>
      </c>
      <c r="C12696" t="s">
        <v>39981</v>
      </c>
      <c r="D12696">
        <v>1</v>
      </c>
      <c r="E12696" t="s">
        <v>13</v>
      </c>
      <c r="F12696" t="s">
        <v>13</v>
      </c>
      <c r="G12696" t="s">
        <v>40006</v>
      </c>
      <c r="H12696" s="3" t="s">
        <v>40007</v>
      </c>
      <c r="I12696" t="s">
        <v>355</v>
      </c>
      <c r="J12696" t="s">
        <v>8609</v>
      </c>
    </row>
    <row r="12697" spans="1:10" ht="32" x14ac:dyDescent="0.2">
      <c r="A12697" t="s">
        <v>8604</v>
      </c>
      <c r="B12697" t="s">
        <v>40000</v>
      </c>
      <c r="C12697" t="s">
        <v>40001</v>
      </c>
      <c r="D12697">
        <v>2</v>
      </c>
      <c r="E12697" t="s">
        <v>13</v>
      </c>
      <c r="F12697" t="s">
        <v>13</v>
      </c>
      <c r="G12697" t="s">
        <v>40006</v>
      </c>
      <c r="H12697" s="3" t="s">
        <v>40007</v>
      </c>
      <c r="I12697" t="s">
        <v>355</v>
      </c>
      <c r="J12697" t="s">
        <v>8609</v>
      </c>
    </row>
    <row r="12698" spans="1:10" ht="16" x14ac:dyDescent="0.2">
      <c r="A12698" t="s">
        <v>40008</v>
      </c>
      <c r="B12698" t="s">
        <v>40009</v>
      </c>
      <c r="C12698" t="s">
        <v>40010</v>
      </c>
      <c r="D12698">
        <v>4</v>
      </c>
      <c r="E12698" t="s">
        <v>13</v>
      </c>
      <c r="F12698" t="s">
        <v>13</v>
      </c>
      <c r="G12698" t="s">
        <v>40011</v>
      </c>
      <c r="H12698" s="3" t="s">
        <v>40012</v>
      </c>
      <c r="I12698" t="s">
        <v>246</v>
      </c>
      <c r="J12698" t="s">
        <v>40013</v>
      </c>
    </row>
    <row r="12699" spans="1:10" ht="16" x14ac:dyDescent="0.2">
      <c r="A12699" t="s">
        <v>39758</v>
      </c>
      <c r="B12699" t="s">
        <v>40014</v>
      </c>
      <c r="C12699" t="s">
        <v>40015</v>
      </c>
      <c r="D12699">
        <v>2</v>
      </c>
      <c r="E12699" t="s">
        <v>13</v>
      </c>
      <c r="F12699" t="s">
        <v>13</v>
      </c>
      <c r="G12699" t="s">
        <v>40016</v>
      </c>
      <c r="H12699" s="3" t="s">
        <v>40017</v>
      </c>
      <c r="I12699" t="s">
        <v>3030</v>
      </c>
      <c r="J12699" t="s">
        <v>39762</v>
      </c>
    </row>
    <row r="12700" spans="1:10" ht="16" x14ac:dyDescent="0.2">
      <c r="A12700" t="s">
        <v>40018</v>
      </c>
      <c r="B12700" t="s">
        <v>40019</v>
      </c>
      <c r="C12700" t="s">
        <v>40020</v>
      </c>
      <c r="D12700">
        <v>2</v>
      </c>
      <c r="E12700" t="s">
        <v>730</v>
      </c>
      <c r="F12700" t="s">
        <v>13</v>
      </c>
      <c r="G12700" t="s">
        <v>40021</v>
      </c>
      <c r="H12700" s="3" t="s">
        <v>40022</v>
      </c>
      <c r="I12700" t="s">
        <v>524</v>
      </c>
      <c r="J12700" t="s">
        <v>40023</v>
      </c>
    </row>
    <row r="12701" spans="1:10" ht="16" x14ac:dyDescent="0.2">
      <c r="A12701" t="s">
        <v>40018</v>
      </c>
      <c r="B12701" t="s">
        <v>40024</v>
      </c>
      <c r="C12701" t="s">
        <v>40025</v>
      </c>
      <c r="D12701">
        <v>5</v>
      </c>
      <c r="E12701" t="s">
        <v>730</v>
      </c>
      <c r="F12701" t="s">
        <v>13</v>
      </c>
      <c r="G12701" t="s">
        <v>40021</v>
      </c>
      <c r="H12701" s="3" t="s">
        <v>40022</v>
      </c>
      <c r="I12701" t="s">
        <v>524</v>
      </c>
      <c r="J12701" t="s">
        <v>40023</v>
      </c>
    </row>
    <row r="12702" spans="1:10" ht="16" x14ac:dyDescent="0.2">
      <c r="A12702" t="s">
        <v>40026</v>
      </c>
      <c r="B12702" t="s">
        <v>40027</v>
      </c>
      <c r="C12702" t="s">
        <v>40028</v>
      </c>
      <c r="D12702">
        <v>1</v>
      </c>
      <c r="E12702" t="s">
        <v>13</v>
      </c>
      <c r="F12702" t="s">
        <v>13</v>
      </c>
      <c r="G12702" t="s">
        <v>40029</v>
      </c>
      <c r="H12702" s="3" t="s">
        <v>40030</v>
      </c>
      <c r="I12702" t="s">
        <v>36412</v>
      </c>
      <c r="J12702" t="s">
        <v>40031</v>
      </c>
    </row>
    <row r="12703" spans="1:10" ht="16" x14ac:dyDescent="0.2">
      <c r="A12703" t="s">
        <v>40026</v>
      </c>
      <c r="B12703" t="s">
        <v>40032</v>
      </c>
      <c r="C12703" t="s">
        <v>40033</v>
      </c>
      <c r="D12703">
        <v>4</v>
      </c>
      <c r="E12703" t="s">
        <v>13</v>
      </c>
      <c r="F12703" t="s">
        <v>13</v>
      </c>
      <c r="G12703" t="s">
        <v>40029</v>
      </c>
      <c r="H12703" s="3" t="s">
        <v>40030</v>
      </c>
      <c r="I12703" t="s">
        <v>36412</v>
      </c>
      <c r="J12703" t="s">
        <v>40031</v>
      </c>
    </row>
    <row r="12704" spans="1:10" ht="16" x14ac:dyDescent="0.2">
      <c r="A12704" t="s">
        <v>40034</v>
      </c>
      <c r="B12704" t="s">
        <v>40035</v>
      </c>
      <c r="C12704" t="s">
        <v>40036</v>
      </c>
      <c r="D12704">
        <v>1</v>
      </c>
      <c r="E12704" t="s">
        <v>13</v>
      </c>
      <c r="F12704" t="s">
        <v>13</v>
      </c>
      <c r="G12704" t="s">
        <v>40029</v>
      </c>
      <c r="H12704" s="3" t="s">
        <v>40037</v>
      </c>
      <c r="I12704" t="s">
        <v>36412</v>
      </c>
      <c r="J12704" t="s">
        <v>40038</v>
      </c>
    </row>
    <row r="12705" spans="1:10" ht="16" x14ac:dyDescent="0.2">
      <c r="A12705" t="s">
        <v>40026</v>
      </c>
      <c r="B12705" t="s">
        <v>40039</v>
      </c>
      <c r="C12705" t="s">
        <v>40040</v>
      </c>
      <c r="D12705">
        <v>2</v>
      </c>
      <c r="E12705" t="s">
        <v>13</v>
      </c>
      <c r="F12705" t="s">
        <v>13</v>
      </c>
      <c r="G12705" t="s">
        <v>40029</v>
      </c>
      <c r="H12705" s="3" t="s">
        <v>40030</v>
      </c>
      <c r="I12705" t="s">
        <v>36412</v>
      </c>
      <c r="J12705" t="s">
        <v>40031</v>
      </c>
    </row>
    <row r="12706" spans="1:10" ht="16" x14ac:dyDescent="0.2">
      <c r="A12706" t="s">
        <v>40026</v>
      </c>
      <c r="B12706" t="s">
        <v>40041</v>
      </c>
      <c r="C12706" t="s">
        <v>40042</v>
      </c>
      <c r="D12706">
        <v>3</v>
      </c>
      <c r="E12706" t="s">
        <v>13</v>
      </c>
      <c r="F12706" t="s">
        <v>13</v>
      </c>
      <c r="G12706" t="s">
        <v>40029</v>
      </c>
      <c r="H12706" s="3" t="s">
        <v>40030</v>
      </c>
      <c r="I12706" t="s">
        <v>36412</v>
      </c>
      <c r="J12706" t="s">
        <v>40031</v>
      </c>
    </row>
    <row r="12707" spans="1:10" ht="32" x14ac:dyDescent="0.2">
      <c r="A12707" t="s">
        <v>12061</v>
      </c>
      <c r="B12707" t="s">
        <v>40043</v>
      </c>
      <c r="C12707" t="s">
        <v>40044</v>
      </c>
      <c r="D12707">
        <v>4</v>
      </c>
      <c r="E12707" t="s">
        <v>1280</v>
      </c>
      <c r="F12707" t="s">
        <v>13</v>
      </c>
      <c r="G12707" t="s">
        <v>40045</v>
      </c>
      <c r="H12707" s="3" t="s">
        <v>40046</v>
      </c>
      <c r="I12707" t="s">
        <v>524</v>
      </c>
      <c r="J12707" t="s">
        <v>12065</v>
      </c>
    </row>
    <row r="12708" spans="1:10" ht="16" x14ac:dyDescent="0.2">
      <c r="A12708" t="s">
        <v>8121</v>
      </c>
      <c r="B12708" t="s">
        <v>40047</v>
      </c>
      <c r="C12708" t="s">
        <v>40048</v>
      </c>
      <c r="D12708">
        <v>2</v>
      </c>
      <c r="E12708" t="s">
        <v>1280</v>
      </c>
      <c r="F12708" t="s">
        <v>13</v>
      </c>
      <c r="G12708" t="s">
        <v>40045</v>
      </c>
      <c r="H12708" s="3" t="s">
        <v>40049</v>
      </c>
      <c r="I12708" t="s">
        <v>524</v>
      </c>
      <c r="J12708" t="s">
        <v>8126</v>
      </c>
    </row>
    <row r="12709" spans="1:10" ht="16" x14ac:dyDescent="0.2">
      <c r="A12709" t="s">
        <v>23956</v>
      </c>
      <c r="B12709" t="s">
        <v>40050</v>
      </c>
      <c r="C12709" t="s">
        <v>40051</v>
      </c>
      <c r="D12709">
        <v>1</v>
      </c>
      <c r="E12709" t="s">
        <v>1280</v>
      </c>
      <c r="F12709" t="s">
        <v>13</v>
      </c>
      <c r="G12709" t="s">
        <v>40045</v>
      </c>
      <c r="H12709" s="3" t="s">
        <v>40049</v>
      </c>
      <c r="I12709" t="s">
        <v>524</v>
      </c>
      <c r="J12709" t="s">
        <v>23961</v>
      </c>
    </row>
    <row r="12710" spans="1:10" ht="16" x14ac:dyDescent="0.2">
      <c r="A12710" t="s">
        <v>25737</v>
      </c>
      <c r="B12710" t="s">
        <v>40052</v>
      </c>
      <c r="C12710" t="s">
        <v>40053</v>
      </c>
      <c r="D12710">
        <v>3</v>
      </c>
      <c r="E12710" t="s">
        <v>1280</v>
      </c>
      <c r="F12710" t="s">
        <v>13</v>
      </c>
      <c r="G12710" t="s">
        <v>40045</v>
      </c>
      <c r="H12710" s="3" t="s">
        <v>40054</v>
      </c>
      <c r="I12710" t="s">
        <v>524</v>
      </c>
      <c r="J12710" t="s">
        <v>25742</v>
      </c>
    </row>
    <row r="12711" spans="1:10" ht="16" x14ac:dyDescent="0.2">
      <c r="A12711" t="s">
        <v>25737</v>
      </c>
      <c r="B12711" t="s">
        <v>40055</v>
      </c>
      <c r="C12711" t="s">
        <v>40056</v>
      </c>
      <c r="D12711">
        <v>1</v>
      </c>
      <c r="E12711" t="s">
        <v>1280</v>
      </c>
      <c r="F12711" t="s">
        <v>13</v>
      </c>
      <c r="G12711" t="s">
        <v>40045</v>
      </c>
      <c r="H12711" s="3" t="s">
        <v>40057</v>
      </c>
      <c r="I12711" t="s">
        <v>524</v>
      </c>
      <c r="J12711" t="s">
        <v>25742</v>
      </c>
    </row>
    <row r="12712" spans="1:10" ht="16" x14ac:dyDescent="0.2">
      <c r="A12712" t="s">
        <v>8121</v>
      </c>
      <c r="B12712" t="s">
        <v>40058</v>
      </c>
      <c r="C12712" t="s">
        <v>40059</v>
      </c>
      <c r="D12712">
        <v>1</v>
      </c>
      <c r="E12712" t="s">
        <v>1280</v>
      </c>
      <c r="F12712" t="s">
        <v>13</v>
      </c>
      <c r="G12712" t="s">
        <v>40045</v>
      </c>
      <c r="H12712" s="3" t="s">
        <v>40049</v>
      </c>
      <c r="I12712" t="s">
        <v>524</v>
      </c>
      <c r="J12712" t="s">
        <v>8126</v>
      </c>
    </row>
    <row r="12713" spans="1:10" ht="16" x14ac:dyDescent="0.2">
      <c r="A12713" t="s">
        <v>40060</v>
      </c>
      <c r="B12713" t="s">
        <v>40061</v>
      </c>
      <c r="C12713" t="s">
        <v>40062</v>
      </c>
      <c r="D12713">
        <v>4</v>
      </c>
      <c r="E12713" t="s">
        <v>1280</v>
      </c>
      <c r="F12713" t="s">
        <v>13</v>
      </c>
      <c r="G12713" t="s">
        <v>40045</v>
      </c>
      <c r="H12713" s="3" t="s">
        <v>40057</v>
      </c>
      <c r="I12713" t="s">
        <v>524</v>
      </c>
      <c r="J12713" t="s">
        <v>40063</v>
      </c>
    </row>
    <row r="12714" spans="1:10" ht="16" x14ac:dyDescent="0.2">
      <c r="A12714" t="s">
        <v>40064</v>
      </c>
      <c r="B12714" t="s">
        <v>12136</v>
      </c>
      <c r="C12714" t="s">
        <v>40065</v>
      </c>
      <c r="D12714">
        <v>4</v>
      </c>
      <c r="E12714" t="s">
        <v>13</v>
      </c>
      <c r="F12714" t="s">
        <v>13</v>
      </c>
      <c r="G12714" t="s">
        <v>40066</v>
      </c>
      <c r="H12714" s="3" t="s">
        <v>40067</v>
      </c>
      <c r="I12714" t="s">
        <v>355</v>
      </c>
      <c r="J12714" t="s">
        <v>40068</v>
      </c>
    </row>
    <row r="12715" spans="1:10" ht="16" x14ac:dyDescent="0.2">
      <c r="A12715" t="s">
        <v>40064</v>
      </c>
      <c r="B12715" t="s">
        <v>40069</v>
      </c>
      <c r="C12715" t="s">
        <v>40070</v>
      </c>
      <c r="D12715">
        <v>5</v>
      </c>
      <c r="E12715" t="s">
        <v>13</v>
      </c>
      <c r="F12715" t="s">
        <v>13</v>
      </c>
      <c r="G12715" t="s">
        <v>40066</v>
      </c>
      <c r="H12715" s="3" t="s">
        <v>40067</v>
      </c>
      <c r="I12715" t="s">
        <v>355</v>
      </c>
      <c r="J12715" t="s">
        <v>40068</v>
      </c>
    </row>
    <row r="12716" spans="1:10" ht="16" x14ac:dyDescent="0.2">
      <c r="A12716" t="s">
        <v>40064</v>
      </c>
      <c r="B12716" t="s">
        <v>40071</v>
      </c>
      <c r="C12716" t="s">
        <v>40072</v>
      </c>
      <c r="D12716">
        <v>3</v>
      </c>
      <c r="E12716" t="s">
        <v>13</v>
      </c>
      <c r="F12716" t="s">
        <v>13</v>
      </c>
      <c r="G12716" t="s">
        <v>40066</v>
      </c>
      <c r="H12716" s="3" t="s">
        <v>40067</v>
      </c>
      <c r="I12716" t="s">
        <v>355</v>
      </c>
      <c r="J12716" t="s">
        <v>40068</v>
      </c>
    </row>
    <row r="12717" spans="1:10" ht="16" x14ac:dyDescent="0.2">
      <c r="A12717" t="s">
        <v>24980</v>
      </c>
      <c r="B12717" t="s">
        <v>40073</v>
      </c>
      <c r="C12717" t="s">
        <v>40074</v>
      </c>
      <c r="D12717">
        <v>2</v>
      </c>
      <c r="E12717" t="s">
        <v>1280</v>
      </c>
      <c r="F12717" t="s">
        <v>13</v>
      </c>
      <c r="G12717" t="s">
        <v>40075</v>
      </c>
      <c r="H12717" s="3" t="s">
        <v>40076</v>
      </c>
      <c r="I12717" t="s">
        <v>355</v>
      </c>
      <c r="J12717" t="s">
        <v>24985</v>
      </c>
    </row>
    <row r="12718" spans="1:10" ht="16" x14ac:dyDescent="0.2">
      <c r="A12718" t="s">
        <v>40077</v>
      </c>
      <c r="B12718" t="s">
        <v>40078</v>
      </c>
      <c r="C12718" t="s">
        <v>40079</v>
      </c>
      <c r="D12718">
        <v>1</v>
      </c>
      <c r="E12718" t="s">
        <v>13</v>
      </c>
      <c r="F12718" t="s">
        <v>13</v>
      </c>
      <c r="G12718" t="s">
        <v>40080</v>
      </c>
      <c r="H12718" s="3" t="s">
        <v>40081</v>
      </c>
      <c r="I12718" t="s">
        <v>33796</v>
      </c>
      <c r="J12718" t="s">
        <v>40082</v>
      </c>
    </row>
    <row r="12719" spans="1:10" ht="16" x14ac:dyDescent="0.2">
      <c r="A12719" t="s">
        <v>40077</v>
      </c>
      <c r="B12719" t="s">
        <v>40078</v>
      </c>
      <c r="C12719" t="s">
        <v>40083</v>
      </c>
      <c r="D12719">
        <v>3</v>
      </c>
      <c r="E12719" t="s">
        <v>13</v>
      </c>
      <c r="F12719" t="s">
        <v>13</v>
      </c>
      <c r="G12719" t="s">
        <v>40080</v>
      </c>
      <c r="H12719" s="3" t="s">
        <v>40084</v>
      </c>
      <c r="I12719" t="s">
        <v>33796</v>
      </c>
      <c r="J12719" t="s">
        <v>40082</v>
      </c>
    </row>
    <row r="12720" spans="1:10" ht="16" x14ac:dyDescent="0.2">
      <c r="A12720" t="s">
        <v>40077</v>
      </c>
      <c r="B12720" t="s">
        <v>40085</v>
      </c>
      <c r="C12720" t="s">
        <v>40086</v>
      </c>
      <c r="D12720">
        <v>2</v>
      </c>
      <c r="E12720" t="s">
        <v>13</v>
      </c>
      <c r="F12720" t="s">
        <v>13</v>
      </c>
      <c r="G12720" t="s">
        <v>40080</v>
      </c>
      <c r="H12720" s="3" t="s">
        <v>40081</v>
      </c>
      <c r="I12720" t="s">
        <v>33796</v>
      </c>
      <c r="J12720" t="s">
        <v>40082</v>
      </c>
    </row>
    <row r="12721" spans="1:10" ht="16" x14ac:dyDescent="0.2">
      <c r="A12721" t="s">
        <v>40087</v>
      </c>
      <c r="B12721" t="s">
        <v>40088</v>
      </c>
      <c r="C12721" t="s">
        <v>40089</v>
      </c>
      <c r="D12721">
        <v>1</v>
      </c>
      <c r="E12721" t="s">
        <v>13</v>
      </c>
      <c r="F12721" t="s">
        <v>13</v>
      </c>
      <c r="G12721" t="s">
        <v>40090</v>
      </c>
      <c r="H12721" s="3" t="s">
        <v>40091</v>
      </c>
      <c r="I12721" t="s">
        <v>524</v>
      </c>
      <c r="J12721" t="s">
        <v>40092</v>
      </c>
    </row>
    <row r="12722" spans="1:10" ht="16" x14ac:dyDescent="0.2">
      <c r="A12722" t="s">
        <v>40087</v>
      </c>
      <c r="B12722" t="s">
        <v>40093</v>
      </c>
      <c r="C12722" t="s">
        <v>40094</v>
      </c>
      <c r="D12722">
        <v>3</v>
      </c>
      <c r="E12722" t="s">
        <v>13</v>
      </c>
      <c r="F12722" t="s">
        <v>13</v>
      </c>
      <c r="G12722" t="s">
        <v>40090</v>
      </c>
      <c r="H12722" s="3" t="s">
        <v>40091</v>
      </c>
      <c r="I12722" t="s">
        <v>524</v>
      </c>
      <c r="J12722" t="s">
        <v>40092</v>
      </c>
    </row>
    <row r="12723" spans="1:10" ht="16" x14ac:dyDescent="0.2">
      <c r="A12723" t="s">
        <v>40087</v>
      </c>
      <c r="B12723" t="s">
        <v>40095</v>
      </c>
      <c r="C12723" t="s">
        <v>40096</v>
      </c>
      <c r="D12723">
        <v>2</v>
      </c>
      <c r="E12723" t="s">
        <v>13</v>
      </c>
      <c r="F12723" t="s">
        <v>13</v>
      </c>
      <c r="G12723" t="s">
        <v>40090</v>
      </c>
      <c r="H12723" s="3" t="s">
        <v>40091</v>
      </c>
      <c r="I12723" t="s">
        <v>524</v>
      </c>
      <c r="J12723" t="s">
        <v>40092</v>
      </c>
    </row>
    <row r="12724" spans="1:10" ht="16" x14ac:dyDescent="0.2">
      <c r="A12724" t="s">
        <v>40097</v>
      </c>
      <c r="B12724" t="s">
        <v>40098</v>
      </c>
      <c r="C12724" t="s">
        <v>40099</v>
      </c>
      <c r="D12724">
        <v>2</v>
      </c>
      <c r="E12724" t="s">
        <v>13</v>
      </c>
      <c r="F12724" t="s">
        <v>13</v>
      </c>
      <c r="G12724" t="s">
        <v>40100</v>
      </c>
      <c r="H12724" s="3" t="s">
        <v>40101</v>
      </c>
      <c r="I12724" t="s">
        <v>16</v>
      </c>
      <c r="J12724" t="s">
        <v>40102</v>
      </c>
    </row>
    <row r="12725" spans="1:10" ht="16" x14ac:dyDescent="0.2">
      <c r="A12725" t="s">
        <v>40097</v>
      </c>
      <c r="B12725" t="s">
        <v>40103</v>
      </c>
      <c r="C12725" t="s">
        <v>40104</v>
      </c>
      <c r="D12725">
        <v>1</v>
      </c>
      <c r="E12725" t="s">
        <v>13</v>
      </c>
      <c r="F12725" t="s">
        <v>13</v>
      </c>
      <c r="G12725" t="s">
        <v>40100</v>
      </c>
      <c r="H12725" s="3" t="s">
        <v>40101</v>
      </c>
      <c r="I12725" t="s">
        <v>16</v>
      </c>
      <c r="J12725" t="s">
        <v>40102</v>
      </c>
    </row>
    <row r="12726" spans="1:10" ht="32" x14ac:dyDescent="0.2">
      <c r="A12726" t="s">
        <v>40105</v>
      </c>
      <c r="B12726" t="s">
        <v>40106</v>
      </c>
      <c r="C12726" t="s">
        <v>40107</v>
      </c>
      <c r="D12726">
        <v>1</v>
      </c>
      <c r="E12726" t="s">
        <v>13</v>
      </c>
      <c r="F12726" t="s">
        <v>13</v>
      </c>
      <c r="G12726" t="s">
        <v>40108</v>
      </c>
      <c r="H12726" s="3" t="s">
        <v>40109</v>
      </c>
      <c r="I12726" t="s">
        <v>467</v>
      </c>
      <c r="J12726" t="s">
        <v>40110</v>
      </c>
    </row>
    <row r="12727" spans="1:10" ht="32" x14ac:dyDescent="0.2">
      <c r="A12727" t="s">
        <v>40105</v>
      </c>
      <c r="B12727" t="s">
        <v>40111</v>
      </c>
      <c r="C12727" t="s">
        <v>40112</v>
      </c>
      <c r="D12727">
        <v>3</v>
      </c>
      <c r="E12727" t="s">
        <v>1280</v>
      </c>
      <c r="F12727" t="s">
        <v>13</v>
      </c>
      <c r="G12727" t="s">
        <v>40108</v>
      </c>
      <c r="H12727" s="3" t="s">
        <v>40109</v>
      </c>
      <c r="I12727" t="s">
        <v>467</v>
      </c>
      <c r="J12727" t="s">
        <v>40110</v>
      </c>
    </row>
    <row r="12728" spans="1:10" ht="16" x14ac:dyDescent="0.2">
      <c r="A12728" t="s">
        <v>7163</v>
      </c>
      <c r="B12728" t="s">
        <v>40113</v>
      </c>
      <c r="C12728" t="s">
        <v>40114</v>
      </c>
      <c r="D12728">
        <v>4</v>
      </c>
      <c r="E12728" t="s">
        <v>40115</v>
      </c>
      <c r="F12728" t="s">
        <v>13</v>
      </c>
      <c r="G12728" t="s">
        <v>40116</v>
      </c>
      <c r="H12728" s="3" t="s">
        <v>40117</v>
      </c>
      <c r="I12728" t="s">
        <v>355</v>
      </c>
      <c r="J12728" t="s">
        <v>7166</v>
      </c>
    </row>
    <row r="12729" spans="1:10" ht="16" x14ac:dyDescent="0.2">
      <c r="A12729" t="s">
        <v>37881</v>
      </c>
      <c r="B12729" t="s">
        <v>23205</v>
      </c>
      <c r="C12729" t="s">
        <v>23206</v>
      </c>
      <c r="D12729">
        <v>2</v>
      </c>
      <c r="E12729" t="s">
        <v>40118</v>
      </c>
      <c r="F12729" t="s">
        <v>13</v>
      </c>
      <c r="G12729" t="s">
        <v>40119</v>
      </c>
      <c r="H12729" s="3" t="s">
        <v>40120</v>
      </c>
      <c r="I12729" t="s">
        <v>36</v>
      </c>
      <c r="J12729" t="s">
        <v>37885</v>
      </c>
    </row>
    <row r="12730" spans="1:10" ht="16" x14ac:dyDescent="0.2">
      <c r="A12730" t="s">
        <v>16937</v>
      </c>
      <c r="B12730" t="s">
        <v>40121</v>
      </c>
      <c r="C12730" t="s">
        <v>40122</v>
      </c>
      <c r="D12730">
        <v>2</v>
      </c>
      <c r="E12730" t="s">
        <v>40118</v>
      </c>
      <c r="F12730" t="s">
        <v>13</v>
      </c>
      <c r="G12730" t="s">
        <v>40119</v>
      </c>
      <c r="H12730" s="3" t="s">
        <v>40123</v>
      </c>
      <c r="I12730" t="s">
        <v>36</v>
      </c>
      <c r="J12730" t="s">
        <v>16940</v>
      </c>
    </row>
    <row r="12731" spans="1:10" ht="16" x14ac:dyDescent="0.2">
      <c r="A12731" t="s">
        <v>40124</v>
      </c>
      <c r="B12731" t="s">
        <v>40125</v>
      </c>
      <c r="C12731" t="s">
        <v>40126</v>
      </c>
      <c r="D12731">
        <v>2</v>
      </c>
      <c r="E12731" t="s">
        <v>40118</v>
      </c>
      <c r="F12731" t="s">
        <v>13</v>
      </c>
      <c r="G12731" t="s">
        <v>40119</v>
      </c>
      <c r="H12731" s="3" t="s">
        <v>40127</v>
      </c>
      <c r="I12731" t="s">
        <v>36</v>
      </c>
      <c r="J12731" t="s">
        <v>40128</v>
      </c>
    </row>
    <row r="12732" spans="1:10" ht="16" x14ac:dyDescent="0.2">
      <c r="A12732" t="s">
        <v>34002</v>
      </c>
      <c r="B12732" t="s">
        <v>22984</v>
      </c>
      <c r="C12732" t="s">
        <v>34884</v>
      </c>
      <c r="D12732">
        <v>1</v>
      </c>
      <c r="E12732" t="s">
        <v>40118</v>
      </c>
      <c r="F12732" t="s">
        <v>13</v>
      </c>
      <c r="G12732" t="s">
        <v>40119</v>
      </c>
      <c r="H12732" s="3" t="s">
        <v>40129</v>
      </c>
      <c r="I12732" t="s">
        <v>36</v>
      </c>
      <c r="J12732" t="s">
        <v>34005</v>
      </c>
    </row>
    <row r="12733" spans="1:10" ht="16" x14ac:dyDescent="0.2">
      <c r="A12733" t="s">
        <v>40124</v>
      </c>
      <c r="B12733" t="s">
        <v>40130</v>
      </c>
      <c r="C12733" t="s">
        <v>40131</v>
      </c>
      <c r="D12733">
        <v>1</v>
      </c>
      <c r="E12733" t="s">
        <v>40118</v>
      </c>
      <c r="F12733" t="s">
        <v>13</v>
      </c>
      <c r="G12733" t="s">
        <v>40119</v>
      </c>
      <c r="H12733" s="3" t="s">
        <v>40127</v>
      </c>
      <c r="I12733" t="s">
        <v>36</v>
      </c>
      <c r="J12733" t="s">
        <v>40128</v>
      </c>
    </row>
    <row r="12734" spans="1:10" ht="16" x14ac:dyDescent="0.2">
      <c r="A12734" t="s">
        <v>40132</v>
      </c>
      <c r="B12734" t="s">
        <v>12560</v>
      </c>
      <c r="C12734" t="s">
        <v>12561</v>
      </c>
      <c r="D12734">
        <v>1</v>
      </c>
      <c r="E12734" t="s">
        <v>40118</v>
      </c>
      <c r="F12734" t="s">
        <v>13</v>
      </c>
      <c r="G12734" t="s">
        <v>40119</v>
      </c>
      <c r="H12734" s="3" t="s">
        <v>40133</v>
      </c>
      <c r="I12734" t="s">
        <v>36</v>
      </c>
      <c r="J12734" t="s">
        <v>40134</v>
      </c>
    </row>
    <row r="12735" spans="1:10" ht="16" x14ac:dyDescent="0.2">
      <c r="A12735" t="s">
        <v>40135</v>
      </c>
      <c r="B12735" t="s">
        <v>12560</v>
      </c>
      <c r="C12735" t="s">
        <v>12561</v>
      </c>
      <c r="D12735">
        <v>1</v>
      </c>
      <c r="E12735" t="s">
        <v>40118</v>
      </c>
      <c r="F12735" t="s">
        <v>13</v>
      </c>
      <c r="G12735" t="s">
        <v>40119</v>
      </c>
      <c r="H12735" s="3" t="s">
        <v>40133</v>
      </c>
      <c r="I12735" t="s">
        <v>36</v>
      </c>
      <c r="J12735" t="s">
        <v>40136</v>
      </c>
    </row>
    <row r="12736" spans="1:10" ht="16" x14ac:dyDescent="0.2">
      <c r="A12736" t="s">
        <v>35012</v>
      </c>
      <c r="B12736" t="s">
        <v>40137</v>
      </c>
      <c r="C12736" t="s">
        <v>40138</v>
      </c>
      <c r="D12736">
        <v>1</v>
      </c>
      <c r="E12736" t="s">
        <v>40118</v>
      </c>
      <c r="F12736" t="s">
        <v>13</v>
      </c>
      <c r="G12736" t="s">
        <v>40119</v>
      </c>
      <c r="H12736" s="3" t="s">
        <v>40120</v>
      </c>
      <c r="I12736" t="s">
        <v>36</v>
      </c>
      <c r="J12736" t="s">
        <v>35016</v>
      </c>
    </row>
    <row r="12737" spans="1:10" ht="16" x14ac:dyDescent="0.2">
      <c r="A12737" t="s">
        <v>40139</v>
      </c>
      <c r="B12737" t="s">
        <v>40140</v>
      </c>
      <c r="C12737" t="s">
        <v>40141</v>
      </c>
      <c r="D12737">
        <v>1</v>
      </c>
      <c r="E12737" t="s">
        <v>40118</v>
      </c>
      <c r="F12737" t="s">
        <v>13</v>
      </c>
      <c r="G12737" t="s">
        <v>40119</v>
      </c>
      <c r="H12737" s="3" t="s">
        <v>40129</v>
      </c>
      <c r="I12737" t="s">
        <v>36</v>
      </c>
      <c r="J12737" t="s">
        <v>40142</v>
      </c>
    </row>
    <row r="12738" spans="1:10" ht="16" x14ac:dyDescent="0.2">
      <c r="A12738" t="s">
        <v>36086</v>
      </c>
      <c r="B12738" t="s">
        <v>33809</v>
      </c>
      <c r="C12738" t="s">
        <v>33810</v>
      </c>
      <c r="D12738">
        <v>4</v>
      </c>
      <c r="E12738" t="s">
        <v>40118</v>
      </c>
      <c r="F12738" t="s">
        <v>13</v>
      </c>
      <c r="G12738" t="s">
        <v>40119</v>
      </c>
      <c r="H12738" s="3" t="s">
        <v>40129</v>
      </c>
      <c r="I12738" t="s">
        <v>36</v>
      </c>
      <c r="J12738" t="s">
        <v>36089</v>
      </c>
    </row>
    <row r="12739" spans="1:10" ht="16" x14ac:dyDescent="0.2">
      <c r="A12739" t="s">
        <v>15415</v>
      </c>
      <c r="B12739" t="s">
        <v>33809</v>
      </c>
      <c r="C12739" t="s">
        <v>33810</v>
      </c>
      <c r="D12739">
        <v>6</v>
      </c>
      <c r="E12739" t="s">
        <v>40118</v>
      </c>
      <c r="F12739" t="s">
        <v>13</v>
      </c>
      <c r="G12739" t="s">
        <v>40119</v>
      </c>
      <c r="H12739" s="3" t="s">
        <v>40143</v>
      </c>
      <c r="I12739" t="s">
        <v>36</v>
      </c>
      <c r="J12739" t="s">
        <v>15416</v>
      </c>
    </row>
    <row r="12740" spans="1:10" ht="16" x14ac:dyDescent="0.2">
      <c r="A12740" t="s">
        <v>14299</v>
      </c>
      <c r="B12740" t="s">
        <v>22984</v>
      </c>
      <c r="C12740" t="s">
        <v>34884</v>
      </c>
      <c r="D12740">
        <v>1</v>
      </c>
      <c r="E12740" t="s">
        <v>40118</v>
      </c>
      <c r="F12740" t="s">
        <v>13</v>
      </c>
      <c r="G12740" t="s">
        <v>40119</v>
      </c>
      <c r="H12740" s="3" t="s">
        <v>40129</v>
      </c>
      <c r="I12740" t="s">
        <v>36</v>
      </c>
      <c r="J12740" t="s">
        <v>14304</v>
      </c>
    </row>
    <row r="12741" spans="1:10" ht="16" x14ac:dyDescent="0.2">
      <c r="A12741" t="s">
        <v>40139</v>
      </c>
      <c r="B12741" t="s">
        <v>28903</v>
      </c>
      <c r="C12741" t="s">
        <v>40144</v>
      </c>
      <c r="D12741">
        <v>2</v>
      </c>
      <c r="E12741" t="s">
        <v>40118</v>
      </c>
      <c r="F12741" t="s">
        <v>13</v>
      </c>
      <c r="G12741" t="s">
        <v>40119</v>
      </c>
      <c r="H12741" s="3" t="s">
        <v>40129</v>
      </c>
      <c r="I12741" t="s">
        <v>36</v>
      </c>
      <c r="J12741" t="s">
        <v>40142</v>
      </c>
    </row>
    <row r="12742" spans="1:10" ht="16" x14ac:dyDescent="0.2">
      <c r="A12742" t="s">
        <v>40145</v>
      </c>
      <c r="B12742" t="s">
        <v>40146</v>
      </c>
      <c r="C12742" t="s">
        <v>40147</v>
      </c>
      <c r="D12742">
        <v>3</v>
      </c>
      <c r="E12742" t="s">
        <v>40118</v>
      </c>
      <c r="F12742" t="s">
        <v>13</v>
      </c>
      <c r="G12742" t="s">
        <v>40119</v>
      </c>
      <c r="H12742" s="3" t="s">
        <v>40148</v>
      </c>
      <c r="I12742" t="s">
        <v>36</v>
      </c>
      <c r="J12742" t="s">
        <v>40149</v>
      </c>
    </row>
    <row r="12743" spans="1:10" ht="16" x14ac:dyDescent="0.2">
      <c r="A12743" t="s">
        <v>16937</v>
      </c>
      <c r="B12743" t="s">
        <v>40150</v>
      </c>
      <c r="C12743" t="s">
        <v>40151</v>
      </c>
      <c r="D12743">
        <v>4</v>
      </c>
      <c r="E12743" t="s">
        <v>40118</v>
      </c>
      <c r="F12743" t="s">
        <v>13</v>
      </c>
      <c r="G12743" t="s">
        <v>40119</v>
      </c>
      <c r="H12743" s="3" t="s">
        <v>40152</v>
      </c>
      <c r="I12743" t="s">
        <v>36</v>
      </c>
      <c r="J12743" t="s">
        <v>16940</v>
      </c>
    </row>
    <row r="12744" spans="1:10" ht="16" x14ac:dyDescent="0.2">
      <c r="A12744" t="s">
        <v>40153</v>
      </c>
      <c r="B12744" t="s">
        <v>40154</v>
      </c>
      <c r="C12744" t="s">
        <v>40155</v>
      </c>
      <c r="D12744">
        <v>1</v>
      </c>
      <c r="E12744" t="s">
        <v>40118</v>
      </c>
      <c r="F12744" t="s">
        <v>13</v>
      </c>
      <c r="G12744" t="s">
        <v>40119</v>
      </c>
      <c r="H12744" s="3" t="s">
        <v>40129</v>
      </c>
      <c r="I12744" t="s">
        <v>36</v>
      </c>
      <c r="J12744" t="s">
        <v>40156</v>
      </c>
    </row>
    <row r="12745" spans="1:10" ht="16" x14ac:dyDescent="0.2">
      <c r="A12745" t="s">
        <v>40157</v>
      </c>
      <c r="B12745" t="s">
        <v>40158</v>
      </c>
      <c r="C12745" t="s">
        <v>40159</v>
      </c>
      <c r="D12745">
        <v>4</v>
      </c>
      <c r="E12745" t="s">
        <v>40118</v>
      </c>
      <c r="F12745" t="s">
        <v>13</v>
      </c>
      <c r="G12745" t="s">
        <v>40119</v>
      </c>
      <c r="H12745" s="3" t="s">
        <v>40127</v>
      </c>
      <c r="I12745" t="s">
        <v>36</v>
      </c>
      <c r="J12745" t="s">
        <v>40160</v>
      </c>
    </row>
    <row r="12746" spans="1:10" ht="16" x14ac:dyDescent="0.2">
      <c r="A12746" t="s">
        <v>40157</v>
      </c>
      <c r="B12746" t="s">
        <v>14694</v>
      </c>
      <c r="C12746" t="s">
        <v>40161</v>
      </c>
      <c r="D12746">
        <v>3</v>
      </c>
      <c r="E12746" t="s">
        <v>40118</v>
      </c>
      <c r="F12746" t="s">
        <v>13</v>
      </c>
      <c r="G12746" t="s">
        <v>40119</v>
      </c>
      <c r="H12746" s="3" t="s">
        <v>40127</v>
      </c>
      <c r="I12746" t="s">
        <v>36</v>
      </c>
      <c r="J12746" t="s">
        <v>40160</v>
      </c>
    </row>
    <row r="12747" spans="1:10" ht="16" x14ac:dyDescent="0.2">
      <c r="A12747" t="s">
        <v>40157</v>
      </c>
      <c r="B12747" t="s">
        <v>40162</v>
      </c>
      <c r="C12747" t="s">
        <v>40163</v>
      </c>
      <c r="D12747">
        <v>2</v>
      </c>
      <c r="E12747" t="s">
        <v>40118</v>
      </c>
      <c r="F12747" t="s">
        <v>13</v>
      </c>
      <c r="G12747" t="s">
        <v>40119</v>
      </c>
      <c r="H12747" s="3" t="s">
        <v>40127</v>
      </c>
      <c r="I12747" t="s">
        <v>36</v>
      </c>
      <c r="J12747" t="s">
        <v>40160</v>
      </c>
    </row>
    <row r="12748" spans="1:10" ht="16" x14ac:dyDescent="0.2">
      <c r="A12748" t="s">
        <v>37881</v>
      </c>
      <c r="B12748" t="s">
        <v>40164</v>
      </c>
      <c r="C12748" t="s">
        <v>40165</v>
      </c>
      <c r="D12748">
        <v>1</v>
      </c>
      <c r="E12748" t="s">
        <v>40118</v>
      </c>
      <c r="F12748" t="s">
        <v>13</v>
      </c>
      <c r="G12748" t="s">
        <v>40119</v>
      </c>
      <c r="H12748" s="3" t="s">
        <v>40120</v>
      </c>
      <c r="I12748" t="s">
        <v>36</v>
      </c>
      <c r="J12748" t="s">
        <v>37885</v>
      </c>
    </row>
    <row r="12749" spans="1:10" ht="16" x14ac:dyDescent="0.2">
      <c r="A12749" t="s">
        <v>40166</v>
      </c>
      <c r="B12749" t="s">
        <v>40167</v>
      </c>
      <c r="C12749" t="s">
        <v>40168</v>
      </c>
      <c r="D12749">
        <v>2</v>
      </c>
      <c r="E12749" t="s">
        <v>40118</v>
      </c>
      <c r="F12749" t="s">
        <v>13</v>
      </c>
      <c r="G12749" t="s">
        <v>40119</v>
      </c>
      <c r="H12749" s="3" t="s">
        <v>40129</v>
      </c>
      <c r="I12749" t="s">
        <v>36</v>
      </c>
      <c r="J12749" t="s">
        <v>40169</v>
      </c>
    </row>
    <row r="12750" spans="1:10" ht="16" x14ac:dyDescent="0.2">
      <c r="A12750" t="s">
        <v>2904</v>
      </c>
      <c r="B12750" t="s">
        <v>40170</v>
      </c>
      <c r="C12750" t="s">
        <v>40171</v>
      </c>
      <c r="D12750">
        <v>4</v>
      </c>
      <c r="E12750" t="s">
        <v>40118</v>
      </c>
      <c r="F12750" t="s">
        <v>13</v>
      </c>
      <c r="G12750" t="s">
        <v>40119</v>
      </c>
      <c r="H12750" s="3" t="s">
        <v>40172</v>
      </c>
      <c r="I12750" t="s">
        <v>36</v>
      </c>
      <c r="J12750" t="s">
        <v>2908</v>
      </c>
    </row>
    <row r="12751" spans="1:10" ht="16" x14ac:dyDescent="0.2">
      <c r="A12751" t="s">
        <v>40166</v>
      </c>
      <c r="B12751" t="s">
        <v>40173</v>
      </c>
      <c r="C12751" t="s">
        <v>40174</v>
      </c>
      <c r="D12751">
        <v>1</v>
      </c>
      <c r="E12751" t="s">
        <v>40118</v>
      </c>
      <c r="F12751" t="s">
        <v>13</v>
      </c>
      <c r="G12751" t="s">
        <v>40119</v>
      </c>
      <c r="H12751" s="3" t="s">
        <v>40129</v>
      </c>
      <c r="I12751" t="s">
        <v>36</v>
      </c>
      <c r="J12751" t="s">
        <v>40169</v>
      </c>
    </row>
    <row r="12752" spans="1:10" ht="16" x14ac:dyDescent="0.2">
      <c r="A12752" t="s">
        <v>40175</v>
      </c>
      <c r="B12752" t="s">
        <v>12560</v>
      </c>
      <c r="C12752" t="s">
        <v>12561</v>
      </c>
      <c r="D12752">
        <v>1</v>
      </c>
      <c r="E12752" t="s">
        <v>40118</v>
      </c>
      <c r="F12752" t="s">
        <v>13</v>
      </c>
      <c r="G12752" t="s">
        <v>40119</v>
      </c>
      <c r="H12752" s="3" t="s">
        <v>40129</v>
      </c>
      <c r="I12752" t="s">
        <v>36</v>
      </c>
      <c r="J12752" t="s">
        <v>40176</v>
      </c>
    </row>
    <row r="12753" spans="1:10" ht="16" x14ac:dyDescent="0.2">
      <c r="A12753" t="s">
        <v>40157</v>
      </c>
      <c r="B12753" t="s">
        <v>40177</v>
      </c>
      <c r="C12753" t="s">
        <v>40178</v>
      </c>
      <c r="D12753">
        <v>1</v>
      </c>
      <c r="E12753" t="s">
        <v>40118</v>
      </c>
      <c r="F12753" t="s">
        <v>13</v>
      </c>
      <c r="G12753" t="s">
        <v>40119</v>
      </c>
      <c r="H12753" s="3" t="s">
        <v>40179</v>
      </c>
      <c r="I12753" t="s">
        <v>36</v>
      </c>
      <c r="J12753" t="s">
        <v>40160</v>
      </c>
    </row>
    <row r="12754" spans="1:10" ht="16" x14ac:dyDescent="0.2">
      <c r="A12754" t="s">
        <v>40139</v>
      </c>
      <c r="B12754" t="s">
        <v>40180</v>
      </c>
      <c r="C12754" t="s">
        <v>40181</v>
      </c>
      <c r="D12754">
        <v>4</v>
      </c>
      <c r="E12754" t="s">
        <v>40118</v>
      </c>
      <c r="F12754" t="s">
        <v>13</v>
      </c>
      <c r="G12754" t="s">
        <v>40119</v>
      </c>
      <c r="H12754" s="3" t="s">
        <v>40129</v>
      </c>
      <c r="I12754" t="s">
        <v>36</v>
      </c>
      <c r="J12754" t="s">
        <v>40142</v>
      </c>
    </row>
    <row r="12755" spans="1:10" ht="16" x14ac:dyDescent="0.2">
      <c r="A12755" t="s">
        <v>40182</v>
      </c>
      <c r="B12755" t="s">
        <v>40183</v>
      </c>
      <c r="C12755" t="s">
        <v>40184</v>
      </c>
      <c r="D12755">
        <v>2</v>
      </c>
      <c r="E12755" t="s">
        <v>13</v>
      </c>
      <c r="F12755" t="s">
        <v>13</v>
      </c>
      <c r="G12755" t="s">
        <v>40185</v>
      </c>
      <c r="H12755" s="3" t="s">
        <v>40186</v>
      </c>
      <c r="I12755" t="s">
        <v>1563</v>
      </c>
      <c r="J12755" t="s">
        <v>40187</v>
      </c>
    </row>
    <row r="12756" spans="1:10" ht="16" x14ac:dyDescent="0.2">
      <c r="A12756" t="s">
        <v>4520</v>
      </c>
      <c r="B12756" t="s">
        <v>40188</v>
      </c>
      <c r="C12756" t="s">
        <v>40189</v>
      </c>
      <c r="D12756">
        <v>3</v>
      </c>
      <c r="E12756" t="s">
        <v>13</v>
      </c>
      <c r="F12756" t="s">
        <v>13</v>
      </c>
      <c r="G12756" t="s">
        <v>40190</v>
      </c>
      <c r="H12756" s="3" t="s">
        <v>40191</v>
      </c>
      <c r="I12756" t="s">
        <v>524</v>
      </c>
      <c r="J12756" t="s">
        <v>4525</v>
      </c>
    </row>
    <row r="12757" spans="1:10" ht="16" x14ac:dyDescent="0.2">
      <c r="A12757" t="s">
        <v>39834</v>
      </c>
      <c r="B12757" t="s">
        <v>40192</v>
      </c>
      <c r="C12757" t="s">
        <v>40193</v>
      </c>
      <c r="D12757">
        <v>2</v>
      </c>
      <c r="E12757" t="s">
        <v>40194</v>
      </c>
      <c r="F12757" t="s">
        <v>13</v>
      </c>
      <c r="G12757" t="s">
        <v>40195</v>
      </c>
      <c r="H12757" s="3" t="s">
        <v>40196</v>
      </c>
      <c r="I12757" t="s">
        <v>3030</v>
      </c>
      <c r="J12757" t="s">
        <v>39839</v>
      </c>
    </row>
    <row r="12758" spans="1:10" ht="16" x14ac:dyDescent="0.2">
      <c r="A12758" t="s">
        <v>39834</v>
      </c>
      <c r="B12758" t="s">
        <v>40197</v>
      </c>
      <c r="C12758" t="s">
        <v>40198</v>
      </c>
      <c r="D12758">
        <v>4</v>
      </c>
      <c r="E12758" t="s">
        <v>40194</v>
      </c>
      <c r="F12758" t="s">
        <v>13</v>
      </c>
      <c r="G12758" t="s">
        <v>40195</v>
      </c>
      <c r="H12758" s="3" t="s">
        <v>40199</v>
      </c>
      <c r="I12758" t="s">
        <v>3030</v>
      </c>
      <c r="J12758" t="s">
        <v>39839</v>
      </c>
    </row>
    <row r="12759" spans="1:10" ht="16" x14ac:dyDescent="0.2">
      <c r="A12759" t="s">
        <v>39834</v>
      </c>
      <c r="B12759" t="s">
        <v>40200</v>
      </c>
      <c r="C12759" t="s">
        <v>40201</v>
      </c>
      <c r="D12759">
        <v>3</v>
      </c>
      <c r="E12759" t="s">
        <v>40194</v>
      </c>
      <c r="F12759" t="s">
        <v>13</v>
      </c>
      <c r="G12759" t="s">
        <v>40195</v>
      </c>
      <c r="H12759" s="3" t="s">
        <v>40202</v>
      </c>
      <c r="I12759" t="s">
        <v>3030</v>
      </c>
      <c r="J12759" t="s">
        <v>39839</v>
      </c>
    </row>
    <row r="12760" spans="1:10" ht="16" x14ac:dyDescent="0.2">
      <c r="A12760" t="s">
        <v>40203</v>
      </c>
      <c r="B12760" t="s">
        <v>40204</v>
      </c>
      <c r="C12760" t="s">
        <v>40205</v>
      </c>
      <c r="D12760">
        <v>1</v>
      </c>
      <c r="E12760">
        <f>387</f>
        <v>387</v>
      </c>
      <c r="F12760" t="s">
        <v>13</v>
      </c>
      <c r="G12760" t="s">
        <v>40206</v>
      </c>
      <c r="H12760" s="3" t="s">
        <v>40207</v>
      </c>
      <c r="I12760" t="s">
        <v>3030</v>
      </c>
      <c r="J12760" t="s">
        <v>40208</v>
      </c>
    </row>
    <row r="12761" spans="1:10" ht="32" x14ac:dyDescent="0.2">
      <c r="A12761" t="s">
        <v>40203</v>
      </c>
      <c r="B12761" t="s">
        <v>40209</v>
      </c>
      <c r="C12761" t="s">
        <v>40210</v>
      </c>
      <c r="D12761">
        <v>2</v>
      </c>
      <c r="E12761">
        <f>387</f>
        <v>387</v>
      </c>
      <c r="F12761" t="s">
        <v>13</v>
      </c>
      <c r="G12761" t="s">
        <v>40206</v>
      </c>
      <c r="H12761" s="3" t="s">
        <v>40211</v>
      </c>
      <c r="I12761" t="s">
        <v>3030</v>
      </c>
      <c r="J12761" t="s">
        <v>40208</v>
      </c>
    </row>
    <row r="12762" spans="1:10" ht="16" x14ac:dyDescent="0.2">
      <c r="A12762" t="s">
        <v>21986</v>
      </c>
      <c r="B12762" t="s">
        <v>40212</v>
      </c>
      <c r="C12762" t="s">
        <v>40213</v>
      </c>
      <c r="D12762">
        <v>4</v>
      </c>
      <c r="E12762">
        <f>444</f>
        <v>444</v>
      </c>
      <c r="F12762" t="s">
        <v>13</v>
      </c>
      <c r="G12762" t="s">
        <v>40214</v>
      </c>
      <c r="H12762" s="3" t="s">
        <v>40215</v>
      </c>
      <c r="I12762" t="s">
        <v>461</v>
      </c>
      <c r="J12762" t="s">
        <v>21991</v>
      </c>
    </row>
    <row r="12763" spans="1:10" ht="16" x14ac:dyDescent="0.2">
      <c r="A12763" t="s">
        <v>21986</v>
      </c>
      <c r="B12763" t="s">
        <v>40216</v>
      </c>
      <c r="C12763" t="s">
        <v>40217</v>
      </c>
      <c r="D12763">
        <v>2</v>
      </c>
      <c r="E12763">
        <f>444</f>
        <v>444</v>
      </c>
      <c r="F12763" t="s">
        <v>13</v>
      </c>
      <c r="G12763" t="s">
        <v>40214</v>
      </c>
      <c r="H12763" s="3" t="s">
        <v>40215</v>
      </c>
      <c r="I12763" t="s">
        <v>461</v>
      </c>
      <c r="J12763" t="s">
        <v>21991</v>
      </c>
    </row>
    <row r="12764" spans="1:10" ht="16" x14ac:dyDescent="0.2">
      <c r="A12764" t="s">
        <v>16852</v>
      </c>
      <c r="B12764" t="s">
        <v>40218</v>
      </c>
      <c r="C12764" t="s">
        <v>40219</v>
      </c>
      <c r="D12764">
        <v>3</v>
      </c>
      <c r="E12764">
        <f>444</f>
        <v>444</v>
      </c>
      <c r="F12764" t="s">
        <v>13</v>
      </c>
      <c r="G12764" t="s">
        <v>40214</v>
      </c>
      <c r="H12764" s="3" t="s">
        <v>40220</v>
      </c>
      <c r="I12764" t="s">
        <v>461</v>
      </c>
      <c r="J12764" t="s">
        <v>16855</v>
      </c>
    </row>
    <row r="12765" spans="1:10" ht="16" x14ac:dyDescent="0.2">
      <c r="A12765" t="s">
        <v>19235</v>
      </c>
      <c r="B12765" t="s">
        <v>40221</v>
      </c>
      <c r="C12765" t="s">
        <v>40222</v>
      </c>
      <c r="D12765">
        <v>9</v>
      </c>
      <c r="E12765">
        <f>444</f>
        <v>444</v>
      </c>
      <c r="F12765" t="s">
        <v>13</v>
      </c>
      <c r="G12765" t="s">
        <v>40214</v>
      </c>
      <c r="H12765" s="3" t="s">
        <v>40223</v>
      </c>
      <c r="I12765" t="s">
        <v>461</v>
      </c>
      <c r="J12765" t="s">
        <v>19240</v>
      </c>
    </row>
    <row r="12766" spans="1:10" ht="16" x14ac:dyDescent="0.2">
      <c r="A12766" t="s">
        <v>40224</v>
      </c>
      <c r="B12766" t="s">
        <v>8970</v>
      </c>
      <c r="C12766" t="s">
        <v>40225</v>
      </c>
      <c r="D12766">
        <v>2</v>
      </c>
      <c r="E12766" t="s">
        <v>13</v>
      </c>
      <c r="F12766" t="s">
        <v>13</v>
      </c>
      <c r="G12766" t="s">
        <v>40226</v>
      </c>
      <c r="H12766" s="3" t="s">
        <v>40227</v>
      </c>
      <c r="I12766" t="s">
        <v>62</v>
      </c>
      <c r="J12766" t="s">
        <v>40228</v>
      </c>
    </row>
    <row r="12767" spans="1:10" ht="16" x14ac:dyDescent="0.2">
      <c r="A12767" t="s">
        <v>20998</v>
      </c>
      <c r="B12767" t="s">
        <v>40229</v>
      </c>
      <c r="C12767" t="s">
        <v>40230</v>
      </c>
      <c r="D12767">
        <v>4</v>
      </c>
      <c r="E12767" t="s">
        <v>13</v>
      </c>
      <c r="F12767" t="s">
        <v>13</v>
      </c>
      <c r="G12767" t="s">
        <v>40231</v>
      </c>
      <c r="H12767" s="3" t="s">
        <v>40232</v>
      </c>
      <c r="I12767" t="s">
        <v>824</v>
      </c>
      <c r="J12767" t="s">
        <v>20999</v>
      </c>
    </row>
    <row r="12768" spans="1:10" ht="16" x14ac:dyDescent="0.2">
      <c r="A12768" t="s">
        <v>24858</v>
      </c>
      <c r="B12768" t="s">
        <v>40229</v>
      </c>
      <c r="C12768" t="s">
        <v>40230</v>
      </c>
      <c r="D12768">
        <v>3</v>
      </c>
      <c r="E12768" t="s">
        <v>13</v>
      </c>
      <c r="F12768" t="s">
        <v>13</v>
      </c>
      <c r="G12768" t="s">
        <v>40231</v>
      </c>
      <c r="H12768" s="3" t="s">
        <v>40233</v>
      </c>
      <c r="I12768" t="s">
        <v>824</v>
      </c>
      <c r="J12768" t="s">
        <v>24859</v>
      </c>
    </row>
    <row r="12769" spans="1:10" ht="16" x14ac:dyDescent="0.2">
      <c r="A12769" t="s">
        <v>40234</v>
      </c>
      <c r="B12769" t="s">
        <v>40235</v>
      </c>
      <c r="C12769" t="s">
        <v>40236</v>
      </c>
      <c r="D12769">
        <v>2</v>
      </c>
      <c r="E12769" t="s">
        <v>13</v>
      </c>
      <c r="F12769" t="s">
        <v>13</v>
      </c>
      <c r="G12769" t="s">
        <v>40237</v>
      </c>
      <c r="H12769" s="3" t="s">
        <v>40238</v>
      </c>
      <c r="I12769" t="s">
        <v>11228</v>
      </c>
      <c r="J12769" t="s">
        <v>40239</v>
      </c>
    </row>
    <row r="12770" spans="1:10" ht="16" x14ac:dyDescent="0.2">
      <c r="A12770" t="s">
        <v>7583</v>
      </c>
      <c r="B12770" t="s">
        <v>7578</v>
      </c>
      <c r="C12770" t="s">
        <v>7579</v>
      </c>
      <c r="D12770">
        <v>1</v>
      </c>
      <c r="E12770" t="s">
        <v>13</v>
      </c>
      <c r="F12770" t="s">
        <v>13</v>
      </c>
      <c r="G12770" t="s">
        <v>40240</v>
      </c>
      <c r="H12770" s="3" t="s">
        <v>40241</v>
      </c>
      <c r="I12770" t="s">
        <v>7603</v>
      </c>
      <c r="J12770" t="s">
        <v>7586</v>
      </c>
    </row>
    <row r="12771" spans="1:10" ht="16" x14ac:dyDescent="0.2">
      <c r="A12771" t="s">
        <v>40242</v>
      </c>
      <c r="B12771" t="s">
        <v>40243</v>
      </c>
      <c r="C12771" t="s">
        <v>40244</v>
      </c>
      <c r="D12771">
        <v>3</v>
      </c>
      <c r="E12771" t="s">
        <v>13</v>
      </c>
      <c r="F12771" t="s">
        <v>13</v>
      </c>
      <c r="G12771" t="s">
        <v>40240</v>
      </c>
      <c r="H12771" s="3" t="s">
        <v>40245</v>
      </c>
      <c r="I12771" t="s">
        <v>7603</v>
      </c>
      <c r="J12771" t="s">
        <v>40246</v>
      </c>
    </row>
    <row r="12772" spans="1:10" ht="16" x14ac:dyDescent="0.2">
      <c r="A12772" t="s">
        <v>40247</v>
      </c>
      <c r="B12772" t="s">
        <v>40248</v>
      </c>
      <c r="C12772" t="s">
        <v>40249</v>
      </c>
      <c r="D12772">
        <v>1</v>
      </c>
      <c r="E12772" t="s">
        <v>13</v>
      </c>
      <c r="F12772" t="s">
        <v>13</v>
      </c>
      <c r="G12772" t="s">
        <v>40240</v>
      </c>
      <c r="H12772" s="3" t="s">
        <v>40245</v>
      </c>
      <c r="I12772" t="s">
        <v>7603</v>
      </c>
      <c r="J12772" t="s">
        <v>40250</v>
      </c>
    </row>
    <row r="12773" spans="1:10" ht="16" x14ac:dyDescent="0.2">
      <c r="A12773" t="s">
        <v>5999</v>
      </c>
      <c r="B12773" t="s">
        <v>40251</v>
      </c>
      <c r="C12773" t="s">
        <v>40252</v>
      </c>
      <c r="D12773">
        <v>4</v>
      </c>
      <c r="E12773" t="s">
        <v>13</v>
      </c>
      <c r="F12773" t="s">
        <v>13</v>
      </c>
      <c r="G12773" t="s">
        <v>40240</v>
      </c>
      <c r="H12773" s="3" t="s">
        <v>40253</v>
      </c>
      <c r="I12773" t="s">
        <v>7603</v>
      </c>
      <c r="J12773" t="s">
        <v>6005</v>
      </c>
    </row>
    <row r="12774" spans="1:10" ht="16" x14ac:dyDescent="0.2">
      <c r="A12774" t="s">
        <v>40247</v>
      </c>
      <c r="B12774" t="s">
        <v>40254</v>
      </c>
      <c r="C12774" t="s">
        <v>40255</v>
      </c>
      <c r="D12774">
        <v>2</v>
      </c>
      <c r="E12774" t="s">
        <v>13</v>
      </c>
      <c r="F12774" t="s">
        <v>13</v>
      </c>
      <c r="G12774" t="s">
        <v>40240</v>
      </c>
      <c r="H12774" s="3" t="s">
        <v>40245</v>
      </c>
      <c r="I12774" t="s">
        <v>7603</v>
      </c>
      <c r="J12774" t="s">
        <v>40250</v>
      </c>
    </row>
    <row r="12775" spans="1:10" ht="16" x14ac:dyDescent="0.2">
      <c r="A12775" t="s">
        <v>5999</v>
      </c>
      <c r="B12775" t="s">
        <v>40256</v>
      </c>
      <c r="C12775" t="s">
        <v>40257</v>
      </c>
      <c r="D12775">
        <v>5</v>
      </c>
      <c r="E12775" t="s">
        <v>13</v>
      </c>
      <c r="F12775" t="s">
        <v>13</v>
      </c>
      <c r="G12775" t="s">
        <v>40240</v>
      </c>
      <c r="H12775" s="3" t="s">
        <v>40253</v>
      </c>
      <c r="I12775" t="s">
        <v>7603</v>
      </c>
      <c r="J12775" t="s">
        <v>6005</v>
      </c>
    </row>
    <row r="12776" spans="1:10" ht="16" x14ac:dyDescent="0.2">
      <c r="A12776" t="s">
        <v>40258</v>
      </c>
      <c r="B12776" t="s">
        <v>40259</v>
      </c>
      <c r="C12776" t="s">
        <v>40260</v>
      </c>
      <c r="D12776">
        <v>1</v>
      </c>
      <c r="E12776" t="s">
        <v>13</v>
      </c>
      <c r="F12776" t="s">
        <v>13</v>
      </c>
      <c r="G12776" t="s">
        <v>40240</v>
      </c>
      <c r="H12776" s="3" t="s">
        <v>40253</v>
      </c>
      <c r="I12776" t="s">
        <v>7603</v>
      </c>
      <c r="J12776" t="s">
        <v>40261</v>
      </c>
    </row>
    <row r="12777" spans="1:10" ht="16" x14ac:dyDescent="0.2">
      <c r="A12777" t="s">
        <v>40242</v>
      </c>
      <c r="B12777" t="s">
        <v>40262</v>
      </c>
      <c r="C12777" t="s">
        <v>40263</v>
      </c>
      <c r="D12777">
        <v>2</v>
      </c>
      <c r="E12777" t="s">
        <v>13</v>
      </c>
      <c r="F12777" t="s">
        <v>13</v>
      </c>
      <c r="G12777" t="s">
        <v>40240</v>
      </c>
      <c r="H12777" s="3" t="s">
        <v>40245</v>
      </c>
      <c r="I12777" t="s">
        <v>7603</v>
      </c>
      <c r="J12777" t="s">
        <v>40246</v>
      </c>
    </row>
    <row r="12778" spans="1:10" ht="16" x14ac:dyDescent="0.2">
      <c r="A12778" t="s">
        <v>40264</v>
      </c>
      <c r="B12778" t="s">
        <v>40265</v>
      </c>
      <c r="C12778" t="s">
        <v>40266</v>
      </c>
      <c r="D12778">
        <v>2</v>
      </c>
      <c r="E12778" t="s">
        <v>13</v>
      </c>
      <c r="F12778" t="s">
        <v>13</v>
      </c>
      <c r="G12778" t="s">
        <v>40240</v>
      </c>
      <c r="H12778" s="3" t="s">
        <v>40245</v>
      </c>
      <c r="I12778" t="s">
        <v>7603</v>
      </c>
      <c r="J12778" t="s">
        <v>40267</v>
      </c>
    </row>
    <row r="12779" spans="1:10" ht="32" x14ac:dyDescent="0.2">
      <c r="A12779" t="s">
        <v>5999</v>
      </c>
      <c r="B12779" t="s">
        <v>40268</v>
      </c>
      <c r="C12779" t="s">
        <v>40269</v>
      </c>
      <c r="D12779">
        <v>1</v>
      </c>
      <c r="E12779" t="s">
        <v>13</v>
      </c>
      <c r="F12779" t="s">
        <v>13</v>
      </c>
      <c r="G12779" t="s">
        <v>40270</v>
      </c>
      <c r="H12779" s="3" t="s">
        <v>40271</v>
      </c>
      <c r="I12779" t="s">
        <v>6004</v>
      </c>
      <c r="J12779" t="s">
        <v>6005</v>
      </c>
    </row>
    <row r="12780" spans="1:10" ht="16" x14ac:dyDescent="0.2">
      <c r="A12780" t="s">
        <v>24409</v>
      </c>
      <c r="B12780" t="s">
        <v>40272</v>
      </c>
      <c r="C12780" t="s">
        <v>40273</v>
      </c>
      <c r="D12780">
        <v>2</v>
      </c>
      <c r="E12780" t="s">
        <v>13</v>
      </c>
      <c r="F12780" t="s">
        <v>13</v>
      </c>
      <c r="G12780" t="s">
        <v>40274</v>
      </c>
      <c r="H12780" s="3" t="s">
        <v>40275</v>
      </c>
      <c r="I12780" t="s">
        <v>3111</v>
      </c>
      <c r="J12780" t="s">
        <v>24414</v>
      </c>
    </row>
    <row r="12781" spans="1:10" ht="16" x14ac:dyDescent="0.2">
      <c r="A12781" t="s">
        <v>24986</v>
      </c>
      <c r="B12781" t="s">
        <v>1988</v>
      </c>
      <c r="C12781" t="s">
        <v>40276</v>
      </c>
      <c r="D12781">
        <v>4</v>
      </c>
      <c r="E12781" t="s">
        <v>13</v>
      </c>
      <c r="F12781" t="s">
        <v>13</v>
      </c>
      <c r="G12781" t="s">
        <v>40277</v>
      </c>
      <c r="H12781" s="3" t="s">
        <v>40278</v>
      </c>
      <c r="I12781" t="s">
        <v>69</v>
      </c>
      <c r="J12781" t="s">
        <v>24990</v>
      </c>
    </row>
    <row r="12782" spans="1:10" ht="16" x14ac:dyDescent="0.2">
      <c r="A12782" t="s">
        <v>24986</v>
      </c>
      <c r="B12782" t="s">
        <v>40279</v>
      </c>
      <c r="C12782" t="s">
        <v>40280</v>
      </c>
      <c r="D12782">
        <v>2</v>
      </c>
      <c r="E12782" t="s">
        <v>13</v>
      </c>
      <c r="F12782" t="s">
        <v>13</v>
      </c>
      <c r="G12782" t="s">
        <v>40277</v>
      </c>
      <c r="H12782" s="3" t="s">
        <v>40278</v>
      </c>
      <c r="I12782" t="s">
        <v>69</v>
      </c>
      <c r="J12782" t="s">
        <v>24990</v>
      </c>
    </row>
    <row r="12783" spans="1:10" ht="16" x14ac:dyDescent="0.2">
      <c r="A12783" t="s">
        <v>24986</v>
      </c>
      <c r="B12783" t="s">
        <v>40281</v>
      </c>
      <c r="C12783" t="s">
        <v>40282</v>
      </c>
      <c r="D12783">
        <v>5</v>
      </c>
      <c r="E12783" t="s">
        <v>13</v>
      </c>
      <c r="F12783" t="s">
        <v>13</v>
      </c>
      <c r="G12783" t="s">
        <v>40277</v>
      </c>
      <c r="H12783" s="3" t="s">
        <v>40278</v>
      </c>
      <c r="I12783" t="s">
        <v>69</v>
      </c>
      <c r="J12783" t="s">
        <v>24990</v>
      </c>
    </row>
    <row r="12784" spans="1:10" ht="16" x14ac:dyDescent="0.2">
      <c r="A12784" t="s">
        <v>24986</v>
      </c>
      <c r="B12784" t="s">
        <v>8289</v>
      </c>
      <c r="C12784" t="s">
        <v>40283</v>
      </c>
      <c r="D12784">
        <v>3</v>
      </c>
      <c r="E12784" t="s">
        <v>13</v>
      </c>
      <c r="F12784" t="s">
        <v>13</v>
      </c>
      <c r="G12784" t="s">
        <v>40277</v>
      </c>
      <c r="H12784" s="3" t="s">
        <v>40278</v>
      </c>
      <c r="I12784" t="s">
        <v>69</v>
      </c>
      <c r="J12784" t="s">
        <v>24990</v>
      </c>
    </row>
    <row r="12785" spans="1:10" ht="16" x14ac:dyDescent="0.2">
      <c r="A12785" t="s">
        <v>40284</v>
      </c>
      <c r="B12785" t="s">
        <v>40285</v>
      </c>
      <c r="C12785" t="s">
        <v>40286</v>
      </c>
      <c r="D12785">
        <v>1</v>
      </c>
      <c r="E12785" t="s">
        <v>13</v>
      </c>
      <c r="F12785" t="s">
        <v>13</v>
      </c>
      <c r="G12785" t="s">
        <v>40287</v>
      </c>
      <c r="H12785" s="3" t="s">
        <v>40288</v>
      </c>
      <c r="I12785" t="s">
        <v>69</v>
      </c>
      <c r="J12785" t="s">
        <v>40289</v>
      </c>
    </row>
    <row r="12786" spans="1:10" ht="16" x14ac:dyDescent="0.2">
      <c r="A12786" t="s">
        <v>40284</v>
      </c>
      <c r="B12786" t="s">
        <v>40290</v>
      </c>
      <c r="C12786" t="s">
        <v>40291</v>
      </c>
      <c r="D12786">
        <v>2</v>
      </c>
      <c r="E12786" t="s">
        <v>13</v>
      </c>
      <c r="F12786" t="s">
        <v>13</v>
      </c>
      <c r="G12786" t="s">
        <v>40287</v>
      </c>
      <c r="H12786" s="3" t="s">
        <v>40292</v>
      </c>
      <c r="I12786" t="s">
        <v>69</v>
      </c>
      <c r="J12786" t="s">
        <v>40289</v>
      </c>
    </row>
    <row r="12787" spans="1:10" ht="16" x14ac:dyDescent="0.2">
      <c r="A12787" t="s">
        <v>40293</v>
      </c>
      <c r="B12787" t="s">
        <v>40294</v>
      </c>
      <c r="C12787" t="s">
        <v>40295</v>
      </c>
      <c r="D12787">
        <v>1</v>
      </c>
      <c r="E12787" t="s">
        <v>13</v>
      </c>
      <c r="F12787" t="s">
        <v>13</v>
      </c>
      <c r="G12787" t="s">
        <v>40287</v>
      </c>
      <c r="H12787" s="3" t="s">
        <v>40296</v>
      </c>
      <c r="I12787" t="s">
        <v>69</v>
      </c>
      <c r="J12787" t="s">
        <v>40297</v>
      </c>
    </row>
    <row r="12788" spans="1:10" ht="16" x14ac:dyDescent="0.2">
      <c r="A12788" t="s">
        <v>40293</v>
      </c>
      <c r="B12788" t="s">
        <v>12546</v>
      </c>
      <c r="C12788" t="s">
        <v>40298</v>
      </c>
      <c r="D12788">
        <v>4</v>
      </c>
      <c r="E12788" t="s">
        <v>13</v>
      </c>
      <c r="F12788" t="s">
        <v>13</v>
      </c>
      <c r="G12788" t="s">
        <v>40287</v>
      </c>
      <c r="H12788" s="3" t="s">
        <v>40296</v>
      </c>
      <c r="I12788" t="s">
        <v>69</v>
      </c>
      <c r="J12788" t="s">
        <v>40297</v>
      </c>
    </row>
    <row r="12789" spans="1:10" ht="16" x14ac:dyDescent="0.2">
      <c r="A12789" t="s">
        <v>40299</v>
      </c>
      <c r="B12789" t="s">
        <v>40300</v>
      </c>
      <c r="C12789" t="s">
        <v>40301</v>
      </c>
      <c r="D12789">
        <v>2</v>
      </c>
      <c r="E12789" t="s">
        <v>13</v>
      </c>
      <c r="F12789" t="s">
        <v>13</v>
      </c>
      <c r="G12789" t="s">
        <v>40302</v>
      </c>
      <c r="H12789" s="3" t="s">
        <v>40303</v>
      </c>
      <c r="I12789" t="s">
        <v>918</v>
      </c>
      <c r="J12789" t="s">
        <v>40304</v>
      </c>
    </row>
    <row r="12790" spans="1:10" ht="16" x14ac:dyDescent="0.2">
      <c r="A12790" t="s">
        <v>4173</v>
      </c>
      <c r="B12790" t="s">
        <v>40305</v>
      </c>
      <c r="C12790" t="s">
        <v>40306</v>
      </c>
      <c r="D12790">
        <v>5</v>
      </c>
      <c r="E12790" t="s">
        <v>13</v>
      </c>
      <c r="F12790" t="s">
        <v>13</v>
      </c>
      <c r="G12790" t="s">
        <v>40307</v>
      </c>
      <c r="H12790" s="3" t="s">
        <v>40308</v>
      </c>
      <c r="I12790" t="s">
        <v>69</v>
      </c>
      <c r="J12790" t="s">
        <v>4178</v>
      </c>
    </row>
    <row r="12791" spans="1:10" ht="16" x14ac:dyDescent="0.2">
      <c r="A12791" t="s">
        <v>10638</v>
      </c>
      <c r="B12791" t="s">
        <v>40309</v>
      </c>
      <c r="C12791" t="s">
        <v>40310</v>
      </c>
      <c r="D12791">
        <v>3</v>
      </c>
      <c r="E12791" t="s">
        <v>13</v>
      </c>
      <c r="F12791" t="s">
        <v>13</v>
      </c>
      <c r="G12791" t="s">
        <v>40311</v>
      </c>
      <c r="H12791" s="3" t="s">
        <v>40312</v>
      </c>
      <c r="I12791" t="s">
        <v>62</v>
      </c>
      <c r="J12791" t="s">
        <v>10642</v>
      </c>
    </row>
    <row r="12792" spans="1:10" ht="16" x14ac:dyDescent="0.2">
      <c r="A12792" t="s">
        <v>40313</v>
      </c>
      <c r="B12792" t="s">
        <v>10639</v>
      </c>
      <c r="C12792" t="s">
        <v>10640</v>
      </c>
      <c r="D12792">
        <v>1</v>
      </c>
      <c r="E12792" t="s">
        <v>13</v>
      </c>
      <c r="F12792" t="s">
        <v>13</v>
      </c>
      <c r="G12792" t="s">
        <v>40311</v>
      </c>
      <c r="H12792" s="3" t="s">
        <v>40314</v>
      </c>
      <c r="I12792" t="s">
        <v>62</v>
      </c>
      <c r="J12792" t="s">
        <v>40315</v>
      </c>
    </row>
    <row r="12793" spans="1:10" ht="16" x14ac:dyDescent="0.2">
      <c r="A12793" t="s">
        <v>40316</v>
      </c>
      <c r="B12793" t="s">
        <v>40317</v>
      </c>
      <c r="C12793" t="s">
        <v>40318</v>
      </c>
      <c r="D12793">
        <v>2</v>
      </c>
      <c r="E12793" t="s">
        <v>13</v>
      </c>
      <c r="F12793" t="s">
        <v>13</v>
      </c>
      <c r="G12793" t="s">
        <v>40311</v>
      </c>
      <c r="H12793" s="3" t="s">
        <v>40319</v>
      </c>
      <c r="I12793" t="s">
        <v>62</v>
      </c>
      <c r="J12793" t="s">
        <v>40320</v>
      </c>
    </row>
    <row r="12794" spans="1:10" ht="16" x14ac:dyDescent="0.2">
      <c r="A12794" t="s">
        <v>10638</v>
      </c>
      <c r="B12794" t="s">
        <v>40317</v>
      </c>
      <c r="C12794" t="s">
        <v>40318</v>
      </c>
      <c r="D12794">
        <v>2</v>
      </c>
      <c r="E12794" t="s">
        <v>13</v>
      </c>
      <c r="F12794" t="s">
        <v>13</v>
      </c>
      <c r="G12794" t="s">
        <v>40311</v>
      </c>
      <c r="H12794" s="3" t="s">
        <v>40312</v>
      </c>
      <c r="I12794" t="s">
        <v>62</v>
      </c>
      <c r="J12794" t="s">
        <v>10642</v>
      </c>
    </row>
    <row r="12795" spans="1:10" ht="16" x14ac:dyDescent="0.2">
      <c r="A12795" t="s">
        <v>10569</v>
      </c>
      <c r="B12795" t="s">
        <v>10639</v>
      </c>
      <c r="C12795" t="s">
        <v>10640</v>
      </c>
      <c r="D12795">
        <v>1</v>
      </c>
      <c r="E12795" t="s">
        <v>13</v>
      </c>
      <c r="F12795" t="s">
        <v>13</v>
      </c>
      <c r="G12795" t="s">
        <v>40311</v>
      </c>
      <c r="H12795" s="3" t="s">
        <v>40319</v>
      </c>
      <c r="I12795" t="s">
        <v>62</v>
      </c>
      <c r="J12795" t="s">
        <v>10572</v>
      </c>
    </row>
    <row r="12796" spans="1:10" ht="16" x14ac:dyDescent="0.2">
      <c r="A12796" t="s">
        <v>40316</v>
      </c>
      <c r="B12796" t="s">
        <v>10639</v>
      </c>
      <c r="C12796" t="s">
        <v>10640</v>
      </c>
      <c r="D12796">
        <v>1</v>
      </c>
      <c r="E12796" t="s">
        <v>13</v>
      </c>
      <c r="F12796" t="s">
        <v>13</v>
      </c>
      <c r="G12796" t="s">
        <v>40311</v>
      </c>
      <c r="H12796" s="3" t="s">
        <v>40319</v>
      </c>
      <c r="I12796" t="s">
        <v>62</v>
      </c>
      <c r="J12796" t="s">
        <v>40320</v>
      </c>
    </row>
    <row r="12797" spans="1:10" ht="16" x14ac:dyDescent="0.2">
      <c r="A12797" t="s">
        <v>40313</v>
      </c>
      <c r="B12797" t="s">
        <v>40317</v>
      </c>
      <c r="C12797" t="s">
        <v>40318</v>
      </c>
      <c r="D12797">
        <v>2</v>
      </c>
      <c r="E12797" t="s">
        <v>13</v>
      </c>
      <c r="F12797" t="s">
        <v>13</v>
      </c>
      <c r="G12797" t="s">
        <v>40311</v>
      </c>
      <c r="H12797" s="3" t="s">
        <v>40312</v>
      </c>
      <c r="I12797" t="s">
        <v>62</v>
      </c>
      <c r="J12797" t="s">
        <v>40315</v>
      </c>
    </row>
    <row r="12798" spans="1:10" ht="16" x14ac:dyDescent="0.2">
      <c r="A12798" t="s">
        <v>10821</v>
      </c>
      <c r="B12798" t="s">
        <v>40317</v>
      </c>
      <c r="C12798" t="s">
        <v>40318</v>
      </c>
      <c r="D12798">
        <v>1</v>
      </c>
      <c r="E12798" t="s">
        <v>13</v>
      </c>
      <c r="F12798" t="s">
        <v>13</v>
      </c>
      <c r="G12798" t="s">
        <v>40311</v>
      </c>
      <c r="H12798" s="3" t="s">
        <v>40321</v>
      </c>
      <c r="I12798" t="s">
        <v>62</v>
      </c>
      <c r="J12798" t="s">
        <v>10826</v>
      </c>
    </row>
    <row r="12799" spans="1:10" ht="16" x14ac:dyDescent="0.2">
      <c r="A12799" t="s">
        <v>40313</v>
      </c>
      <c r="B12799" t="s">
        <v>40309</v>
      </c>
      <c r="C12799" t="s">
        <v>40310</v>
      </c>
      <c r="D12799">
        <v>3</v>
      </c>
      <c r="E12799" t="s">
        <v>13</v>
      </c>
      <c r="F12799" t="s">
        <v>13</v>
      </c>
      <c r="G12799" t="s">
        <v>40311</v>
      </c>
      <c r="H12799" s="3" t="s">
        <v>40312</v>
      </c>
      <c r="I12799" t="s">
        <v>62</v>
      </c>
      <c r="J12799" t="s">
        <v>40315</v>
      </c>
    </row>
    <row r="12800" spans="1:10" ht="16" x14ac:dyDescent="0.2">
      <c r="A12800" t="s">
        <v>10821</v>
      </c>
      <c r="B12800" t="s">
        <v>10639</v>
      </c>
      <c r="C12800" t="s">
        <v>10640</v>
      </c>
      <c r="D12800">
        <v>3</v>
      </c>
      <c r="E12800" t="s">
        <v>13</v>
      </c>
      <c r="F12800" t="s">
        <v>13</v>
      </c>
      <c r="G12800" t="s">
        <v>40311</v>
      </c>
      <c r="H12800" s="3" t="s">
        <v>40322</v>
      </c>
      <c r="I12800" t="s">
        <v>62</v>
      </c>
      <c r="J12800" t="s">
        <v>10826</v>
      </c>
    </row>
    <row r="12801" spans="1:10" ht="16" x14ac:dyDescent="0.2">
      <c r="A12801" t="s">
        <v>40323</v>
      </c>
      <c r="B12801" t="s">
        <v>40324</v>
      </c>
      <c r="C12801" t="s">
        <v>40325</v>
      </c>
      <c r="D12801">
        <v>1</v>
      </c>
      <c r="E12801" t="s">
        <v>14617</v>
      </c>
      <c r="F12801" t="s">
        <v>13</v>
      </c>
      <c r="G12801" t="s">
        <v>40326</v>
      </c>
      <c r="H12801" s="3" t="s">
        <v>40327</v>
      </c>
      <c r="I12801" t="s">
        <v>62</v>
      </c>
      <c r="J12801" t="s">
        <v>40328</v>
      </c>
    </row>
    <row r="12802" spans="1:10" ht="32" x14ac:dyDescent="0.2">
      <c r="A12802" t="s">
        <v>40329</v>
      </c>
      <c r="B12802" t="s">
        <v>40330</v>
      </c>
      <c r="C12802" t="s">
        <v>40331</v>
      </c>
      <c r="D12802">
        <v>1</v>
      </c>
      <c r="E12802" t="s">
        <v>13</v>
      </c>
      <c r="F12802" t="s">
        <v>13</v>
      </c>
      <c r="G12802" t="s">
        <v>40332</v>
      </c>
      <c r="H12802" s="3" t="s">
        <v>40333</v>
      </c>
      <c r="I12802" t="s">
        <v>62</v>
      </c>
      <c r="J12802" t="s">
        <v>40334</v>
      </c>
    </row>
    <row r="12803" spans="1:10" ht="16" x14ac:dyDescent="0.2">
      <c r="A12803" t="s">
        <v>34347</v>
      </c>
      <c r="B12803" t="s">
        <v>40330</v>
      </c>
      <c r="C12803" t="s">
        <v>40331</v>
      </c>
      <c r="D12803">
        <v>1</v>
      </c>
      <c r="E12803" t="s">
        <v>13</v>
      </c>
      <c r="F12803" t="s">
        <v>13</v>
      </c>
      <c r="G12803" t="s">
        <v>40332</v>
      </c>
      <c r="H12803" s="3" t="s">
        <v>40335</v>
      </c>
      <c r="I12803" t="s">
        <v>62</v>
      </c>
      <c r="J12803" t="s">
        <v>34351</v>
      </c>
    </row>
    <row r="12804" spans="1:10" ht="16" x14ac:dyDescent="0.2">
      <c r="A12804" t="s">
        <v>40336</v>
      </c>
      <c r="B12804" t="s">
        <v>40337</v>
      </c>
      <c r="C12804" t="s">
        <v>40338</v>
      </c>
      <c r="D12804">
        <v>4</v>
      </c>
      <c r="E12804" t="s">
        <v>13</v>
      </c>
      <c r="F12804" t="s">
        <v>13</v>
      </c>
      <c r="G12804" t="s">
        <v>40339</v>
      </c>
      <c r="H12804" s="3" t="s">
        <v>40340</v>
      </c>
      <c r="I12804" t="s">
        <v>62</v>
      </c>
      <c r="J12804" t="s">
        <v>40341</v>
      </c>
    </row>
    <row r="12805" spans="1:10" ht="16" x14ac:dyDescent="0.2">
      <c r="A12805" t="s">
        <v>40336</v>
      </c>
      <c r="B12805" t="s">
        <v>34134</v>
      </c>
      <c r="C12805" t="s">
        <v>40342</v>
      </c>
      <c r="D12805">
        <v>2</v>
      </c>
      <c r="E12805" t="s">
        <v>13</v>
      </c>
      <c r="F12805" t="s">
        <v>13</v>
      </c>
      <c r="G12805" t="s">
        <v>40339</v>
      </c>
      <c r="H12805" s="3" t="s">
        <v>40340</v>
      </c>
      <c r="I12805" t="s">
        <v>62</v>
      </c>
      <c r="J12805" t="s">
        <v>40341</v>
      </c>
    </row>
    <row r="12806" spans="1:10" ht="16" x14ac:dyDescent="0.2">
      <c r="A12806" t="s">
        <v>40343</v>
      </c>
      <c r="B12806" t="s">
        <v>40344</v>
      </c>
      <c r="C12806" t="s">
        <v>40345</v>
      </c>
      <c r="D12806">
        <v>6</v>
      </c>
      <c r="E12806" t="s">
        <v>13</v>
      </c>
      <c r="F12806" t="s">
        <v>13</v>
      </c>
      <c r="G12806" t="s">
        <v>40339</v>
      </c>
      <c r="H12806" s="3" t="s">
        <v>40346</v>
      </c>
      <c r="I12806" t="s">
        <v>62</v>
      </c>
      <c r="J12806" t="s">
        <v>40347</v>
      </c>
    </row>
    <row r="12807" spans="1:10" ht="16" x14ac:dyDescent="0.2">
      <c r="A12807" t="s">
        <v>12832</v>
      </c>
      <c r="B12807" t="s">
        <v>12825</v>
      </c>
      <c r="C12807" t="s">
        <v>12826</v>
      </c>
      <c r="D12807">
        <v>1</v>
      </c>
      <c r="E12807" t="s">
        <v>13</v>
      </c>
      <c r="F12807" t="s">
        <v>13</v>
      </c>
      <c r="G12807" t="s">
        <v>40339</v>
      </c>
      <c r="H12807" s="3" t="s">
        <v>40348</v>
      </c>
      <c r="I12807" t="s">
        <v>62</v>
      </c>
      <c r="J12807" t="s">
        <v>12835</v>
      </c>
    </row>
    <row r="12808" spans="1:10" ht="16" x14ac:dyDescent="0.2">
      <c r="A12808" t="s">
        <v>40336</v>
      </c>
      <c r="B12808" t="s">
        <v>40349</v>
      </c>
      <c r="C12808" t="s">
        <v>40350</v>
      </c>
      <c r="D12808">
        <v>1</v>
      </c>
      <c r="E12808" t="s">
        <v>13</v>
      </c>
      <c r="F12808" t="s">
        <v>13</v>
      </c>
      <c r="G12808" t="s">
        <v>40339</v>
      </c>
      <c r="H12808" s="3" t="s">
        <v>40340</v>
      </c>
      <c r="I12808" t="s">
        <v>62</v>
      </c>
      <c r="J12808" t="s">
        <v>40341</v>
      </c>
    </row>
    <row r="12809" spans="1:10" ht="16" x14ac:dyDescent="0.2">
      <c r="A12809" t="s">
        <v>6395</v>
      </c>
      <c r="B12809" t="s">
        <v>12825</v>
      </c>
      <c r="C12809" t="s">
        <v>12826</v>
      </c>
      <c r="D12809">
        <v>3</v>
      </c>
      <c r="E12809" t="s">
        <v>13</v>
      </c>
      <c r="F12809" t="s">
        <v>13</v>
      </c>
      <c r="G12809" t="s">
        <v>40339</v>
      </c>
      <c r="H12809" s="3" t="s">
        <v>40348</v>
      </c>
      <c r="I12809" t="s">
        <v>62</v>
      </c>
      <c r="J12809" t="s">
        <v>6399</v>
      </c>
    </row>
    <row r="12810" spans="1:10" ht="16" x14ac:dyDescent="0.2">
      <c r="A12810" t="s">
        <v>40351</v>
      </c>
      <c r="B12810" t="s">
        <v>40352</v>
      </c>
      <c r="C12810" t="s">
        <v>40353</v>
      </c>
      <c r="D12810">
        <v>1</v>
      </c>
      <c r="E12810" t="s">
        <v>13</v>
      </c>
      <c r="F12810" t="s">
        <v>13</v>
      </c>
      <c r="G12810" t="s">
        <v>40339</v>
      </c>
      <c r="H12810" s="3" t="s">
        <v>40340</v>
      </c>
      <c r="I12810" t="s">
        <v>62</v>
      </c>
      <c r="J12810" t="s">
        <v>40354</v>
      </c>
    </row>
    <row r="12811" spans="1:10" ht="16" x14ac:dyDescent="0.2">
      <c r="A12811" t="s">
        <v>10164</v>
      </c>
      <c r="B12811" t="s">
        <v>40355</v>
      </c>
      <c r="C12811" t="s">
        <v>40356</v>
      </c>
      <c r="D12811">
        <v>1</v>
      </c>
      <c r="E12811" t="s">
        <v>13</v>
      </c>
      <c r="F12811" t="s">
        <v>13</v>
      </c>
      <c r="G12811" t="s">
        <v>40339</v>
      </c>
      <c r="H12811" s="3" t="s">
        <v>40357</v>
      </c>
      <c r="I12811" t="s">
        <v>62</v>
      </c>
      <c r="J12811" t="s">
        <v>10169</v>
      </c>
    </row>
    <row r="12812" spans="1:10" ht="16" x14ac:dyDescent="0.2">
      <c r="A12812" t="s">
        <v>6414</v>
      </c>
      <c r="B12812" t="s">
        <v>12825</v>
      </c>
      <c r="C12812" t="s">
        <v>12826</v>
      </c>
      <c r="D12812">
        <v>4</v>
      </c>
      <c r="E12812" t="s">
        <v>13</v>
      </c>
      <c r="F12812" t="s">
        <v>13</v>
      </c>
      <c r="G12812" t="s">
        <v>40339</v>
      </c>
      <c r="H12812" s="3" t="s">
        <v>40348</v>
      </c>
      <c r="I12812" t="s">
        <v>62</v>
      </c>
      <c r="J12812" t="s">
        <v>6415</v>
      </c>
    </row>
    <row r="12813" spans="1:10" ht="16" x14ac:dyDescent="0.2">
      <c r="A12813" t="s">
        <v>40336</v>
      </c>
      <c r="B12813" t="s">
        <v>40358</v>
      </c>
      <c r="C12813" t="s">
        <v>40359</v>
      </c>
      <c r="D12813">
        <v>3</v>
      </c>
      <c r="E12813" t="s">
        <v>13</v>
      </c>
      <c r="F12813" t="s">
        <v>13</v>
      </c>
      <c r="G12813" t="s">
        <v>40339</v>
      </c>
      <c r="H12813" s="3" t="s">
        <v>40340</v>
      </c>
      <c r="I12813" t="s">
        <v>62</v>
      </c>
      <c r="J12813" t="s">
        <v>40341</v>
      </c>
    </row>
    <row r="12814" spans="1:10" ht="16" x14ac:dyDescent="0.2">
      <c r="A12814" t="s">
        <v>40360</v>
      </c>
      <c r="B12814" t="s">
        <v>40361</v>
      </c>
      <c r="C12814" t="s">
        <v>40362</v>
      </c>
      <c r="D12814">
        <v>3</v>
      </c>
      <c r="E12814" t="s">
        <v>13</v>
      </c>
      <c r="F12814" t="s">
        <v>13</v>
      </c>
      <c r="G12814" t="s">
        <v>40339</v>
      </c>
      <c r="H12814" s="3" t="s">
        <v>40363</v>
      </c>
      <c r="I12814" t="s">
        <v>62</v>
      </c>
      <c r="J12814" t="s">
        <v>40364</v>
      </c>
    </row>
    <row r="12815" spans="1:10" ht="32" x14ac:dyDescent="0.2">
      <c r="A12815" t="s">
        <v>12836</v>
      </c>
      <c r="B12815" t="s">
        <v>12825</v>
      </c>
      <c r="C12815" t="s">
        <v>12826</v>
      </c>
      <c r="D12815">
        <v>1</v>
      </c>
      <c r="E12815" t="s">
        <v>13</v>
      </c>
      <c r="F12815" t="s">
        <v>13</v>
      </c>
      <c r="G12815" t="s">
        <v>40365</v>
      </c>
      <c r="H12815" s="3" t="s">
        <v>40366</v>
      </c>
      <c r="I12815" t="s">
        <v>62</v>
      </c>
      <c r="J12815" t="s">
        <v>12840</v>
      </c>
    </row>
    <row r="12816" spans="1:10" ht="16" x14ac:dyDescent="0.2">
      <c r="A12816" t="s">
        <v>40367</v>
      </c>
      <c r="B12816" t="s">
        <v>40368</v>
      </c>
      <c r="C12816" t="s">
        <v>40369</v>
      </c>
      <c r="D12816">
        <v>1</v>
      </c>
      <c r="E12816" t="s">
        <v>13</v>
      </c>
      <c r="F12816" t="s">
        <v>13</v>
      </c>
      <c r="G12816" t="s">
        <v>40370</v>
      </c>
      <c r="H12816" s="3" t="s">
        <v>40371</v>
      </c>
      <c r="I12816" t="s">
        <v>62</v>
      </c>
      <c r="J12816" t="s">
        <v>40372</v>
      </c>
    </row>
    <row r="12817" spans="1:10" ht="16" x14ac:dyDescent="0.2">
      <c r="A12817" t="s">
        <v>14485</v>
      </c>
      <c r="B12817" t="s">
        <v>40368</v>
      </c>
      <c r="C12817" t="s">
        <v>40369</v>
      </c>
      <c r="D12817">
        <v>3</v>
      </c>
      <c r="E12817" t="s">
        <v>13</v>
      </c>
      <c r="F12817" t="s">
        <v>13</v>
      </c>
      <c r="G12817" t="s">
        <v>40370</v>
      </c>
      <c r="H12817" s="3" t="s">
        <v>40371</v>
      </c>
      <c r="I12817" t="s">
        <v>62</v>
      </c>
      <c r="J12817" t="s">
        <v>14490</v>
      </c>
    </row>
    <row r="12818" spans="1:10" ht="16" x14ac:dyDescent="0.2">
      <c r="A12818" t="s">
        <v>4484</v>
      </c>
      <c r="B12818" t="s">
        <v>40368</v>
      </c>
      <c r="C12818" t="s">
        <v>40369</v>
      </c>
      <c r="D12818">
        <v>3</v>
      </c>
      <c r="E12818" t="s">
        <v>13</v>
      </c>
      <c r="F12818" t="s">
        <v>13</v>
      </c>
      <c r="G12818" t="s">
        <v>40370</v>
      </c>
      <c r="H12818" s="3" t="s">
        <v>40371</v>
      </c>
      <c r="I12818" t="s">
        <v>62</v>
      </c>
      <c r="J12818" t="s">
        <v>4488</v>
      </c>
    </row>
    <row r="12819" spans="1:10" ht="16" x14ac:dyDescent="0.2">
      <c r="A12819" t="s">
        <v>10598</v>
      </c>
      <c r="B12819" t="s">
        <v>40373</v>
      </c>
      <c r="C12819" t="s">
        <v>40374</v>
      </c>
      <c r="D12819">
        <v>2</v>
      </c>
      <c r="E12819" t="s">
        <v>13</v>
      </c>
      <c r="F12819" t="s">
        <v>13</v>
      </c>
      <c r="G12819" t="s">
        <v>40375</v>
      </c>
      <c r="H12819" s="3" t="s">
        <v>40376</v>
      </c>
      <c r="I12819" t="s">
        <v>62</v>
      </c>
      <c r="J12819" t="s">
        <v>10602</v>
      </c>
    </row>
    <row r="12820" spans="1:10" ht="16" x14ac:dyDescent="0.2">
      <c r="A12820" t="s">
        <v>27895</v>
      </c>
      <c r="B12820" t="s">
        <v>40377</v>
      </c>
      <c r="C12820" t="s">
        <v>40378</v>
      </c>
      <c r="D12820">
        <v>9</v>
      </c>
      <c r="E12820" t="s">
        <v>13</v>
      </c>
      <c r="F12820" t="s">
        <v>13</v>
      </c>
      <c r="G12820" t="s">
        <v>40375</v>
      </c>
      <c r="H12820" s="3" t="s">
        <v>40379</v>
      </c>
      <c r="I12820" t="s">
        <v>62</v>
      </c>
      <c r="J12820" t="s">
        <v>27898</v>
      </c>
    </row>
    <row r="12821" spans="1:10" ht="16" x14ac:dyDescent="0.2">
      <c r="A12821" t="s">
        <v>10542</v>
      </c>
      <c r="B12821" t="s">
        <v>16742</v>
      </c>
      <c r="C12821" t="s">
        <v>40380</v>
      </c>
      <c r="D12821">
        <v>3</v>
      </c>
      <c r="E12821">
        <f>38</f>
        <v>38</v>
      </c>
      <c r="F12821" t="s">
        <v>13</v>
      </c>
      <c r="G12821" t="s">
        <v>40381</v>
      </c>
      <c r="H12821" s="3" t="s">
        <v>40382</v>
      </c>
      <c r="I12821" t="s">
        <v>62</v>
      </c>
      <c r="J12821" t="s">
        <v>10543</v>
      </c>
    </row>
    <row r="12822" spans="1:10" ht="32" x14ac:dyDescent="0.2">
      <c r="A12822" t="s">
        <v>27984</v>
      </c>
      <c r="B12822" t="s">
        <v>40383</v>
      </c>
      <c r="C12822" t="s">
        <v>40384</v>
      </c>
      <c r="D12822">
        <v>14</v>
      </c>
      <c r="E12822">
        <f>38</f>
        <v>38</v>
      </c>
      <c r="F12822" t="s">
        <v>13</v>
      </c>
      <c r="G12822" t="s">
        <v>40381</v>
      </c>
      <c r="H12822" s="3" t="s">
        <v>40385</v>
      </c>
      <c r="I12822" t="s">
        <v>62</v>
      </c>
      <c r="J12822" t="s">
        <v>27988</v>
      </c>
    </row>
    <row r="12823" spans="1:10" ht="16" x14ac:dyDescent="0.2">
      <c r="A12823" t="s">
        <v>40386</v>
      </c>
      <c r="B12823" t="s">
        <v>40387</v>
      </c>
      <c r="C12823" t="s">
        <v>40388</v>
      </c>
      <c r="D12823">
        <v>1</v>
      </c>
      <c r="E12823">
        <f>38</f>
        <v>38</v>
      </c>
      <c r="F12823" t="s">
        <v>13</v>
      </c>
      <c r="G12823" t="s">
        <v>40381</v>
      </c>
      <c r="H12823" s="3" t="s">
        <v>40389</v>
      </c>
      <c r="I12823" t="s">
        <v>62</v>
      </c>
      <c r="J12823" t="s">
        <v>40390</v>
      </c>
    </row>
    <row r="12824" spans="1:10" ht="16" x14ac:dyDescent="0.2">
      <c r="A12824" t="s">
        <v>9960</v>
      </c>
      <c r="B12824" t="s">
        <v>40391</v>
      </c>
      <c r="C12824" t="s">
        <v>40392</v>
      </c>
      <c r="D12824">
        <v>2</v>
      </c>
      <c r="E12824">
        <f>38</f>
        <v>38</v>
      </c>
      <c r="F12824" t="s">
        <v>13</v>
      </c>
      <c r="G12824" t="s">
        <v>40381</v>
      </c>
      <c r="H12824" s="3" t="s">
        <v>40389</v>
      </c>
      <c r="I12824" t="s">
        <v>62</v>
      </c>
      <c r="J12824" t="s">
        <v>9963</v>
      </c>
    </row>
    <row r="12825" spans="1:10" ht="16" x14ac:dyDescent="0.2">
      <c r="A12825" t="s">
        <v>10542</v>
      </c>
      <c r="B12825" t="s">
        <v>40393</v>
      </c>
      <c r="C12825" t="s">
        <v>40394</v>
      </c>
      <c r="D12825">
        <v>1</v>
      </c>
      <c r="E12825">
        <f>38</f>
        <v>38</v>
      </c>
      <c r="F12825" t="s">
        <v>13</v>
      </c>
      <c r="G12825" t="s">
        <v>40381</v>
      </c>
      <c r="H12825" s="3" t="s">
        <v>40382</v>
      </c>
      <c r="I12825" t="s">
        <v>62</v>
      </c>
      <c r="J12825" t="s">
        <v>10543</v>
      </c>
    </row>
    <row r="12826" spans="1:10" ht="16" x14ac:dyDescent="0.2">
      <c r="A12826" t="s">
        <v>10530</v>
      </c>
      <c r="B12826" t="s">
        <v>40393</v>
      </c>
      <c r="C12826" t="s">
        <v>40394</v>
      </c>
      <c r="D12826">
        <v>3</v>
      </c>
      <c r="E12826">
        <f>38</f>
        <v>38</v>
      </c>
      <c r="F12826" t="s">
        <v>13</v>
      </c>
      <c r="G12826" t="s">
        <v>40381</v>
      </c>
      <c r="H12826" s="3" t="s">
        <v>40395</v>
      </c>
      <c r="I12826" t="s">
        <v>62</v>
      </c>
      <c r="J12826" t="s">
        <v>10532</v>
      </c>
    </row>
    <row r="12827" spans="1:10" ht="16" x14ac:dyDescent="0.2">
      <c r="A12827" t="s">
        <v>40396</v>
      </c>
      <c r="B12827" t="s">
        <v>40397</v>
      </c>
      <c r="C12827" t="s">
        <v>40398</v>
      </c>
      <c r="D12827">
        <v>1</v>
      </c>
      <c r="E12827">
        <f>38</f>
        <v>38</v>
      </c>
      <c r="F12827" t="s">
        <v>13</v>
      </c>
      <c r="G12827" t="s">
        <v>40381</v>
      </c>
      <c r="H12827" s="3" t="s">
        <v>40399</v>
      </c>
      <c r="I12827" t="s">
        <v>62</v>
      </c>
      <c r="J12827" t="s">
        <v>40400</v>
      </c>
    </row>
    <row r="12828" spans="1:10" ht="16" x14ac:dyDescent="0.2">
      <c r="A12828" t="s">
        <v>5985</v>
      </c>
      <c r="B12828" t="s">
        <v>40393</v>
      </c>
      <c r="C12828" t="s">
        <v>40394</v>
      </c>
      <c r="D12828">
        <v>9</v>
      </c>
      <c r="E12828">
        <f>38</f>
        <v>38</v>
      </c>
      <c r="F12828" t="s">
        <v>13</v>
      </c>
      <c r="G12828" t="s">
        <v>40381</v>
      </c>
      <c r="H12828" s="3" t="s">
        <v>40382</v>
      </c>
      <c r="I12828" t="s">
        <v>62</v>
      </c>
      <c r="J12828" t="s">
        <v>5990</v>
      </c>
    </row>
    <row r="12829" spans="1:10" ht="16" x14ac:dyDescent="0.2">
      <c r="A12829" t="s">
        <v>40401</v>
      </c>
      <c r="B12829" t="s">
        <v>40402</v>
      </c>
      <c r="C12829" t="s">
        <v>40403</v>
      </c>
      <c r="D12829">
        <v>1</v>
      </c>
      <c r="E12829">
        <f>38</f>
        <v>38</v>
      </c>
      <c r="F12829" t="s">
        <v>13</v>
      </c>
      <c r="G12829" t="s">
        <v>40381</v>
      </c>
      <c r="H12829" s="3" t="s">
        <v>40389</v>
      </c>
      <c r="I12829" t="s">
        <v>62</v>
      </c>
      <c r="J12829" t="s">
        <v>40404</v>
      </c>
    </row>
    <row r="12830" spans="1:10" ht="16" x14ac:dyDescent="0.2">
      <c r="A12830" t="s">
        <v>25331</v>
      </c>
      <c r="B12830" t="s">
        <v>40405</v>
      </c>
      <c r="C12830" t="s">
        <v>40406</v>
      </c>
      <c r="D12830">
        <v>2</v>
      </c>
      <c r="E12830">
        <f>38</f>
        <v>38</v>
      </c>
      <c r="F12830" t="s">
        <v>13</v>
      </c>
      <c r="G12830" t="s">
        <v>40381</v>
      </c>
      <c r="H12830" s="3" t="s">
        <v>40389</v>
      </c>
      <c r="I12830" t="s">
        <v>62</v>
      </c>
      <c r="J12830" t="s">
        <v>25336</v>
      </c>
    </row>
    <row r="12831" spans="1:10" ht="16" x14ac:dyDescent="0.2">
      <c r="A12831" t="s">
        <v>40407</v>
      </c>
      <c r="B12831" t="s">
        <v>40408</v>
      </c>
      <c r="C12831" t="s">
        <v>40409</v>
      </c>
      <c r="D12831">
        <v>5</v>
      </c>
      <c r="E12831" s="6">
        <v>110</v>
      </c>
      <c r="F12831" t="s">
        <v>13</v>
      </c>
      <c r="G12831" t="s">
        <v>40410</v>
      </c>
      <c r="H12831" s="3" t="s">
        <v>40411</v>
      </c>
      <c r="I12831" t="s">
        <v>126</v>
      </c>
      <c r="J12831" t="s">
        <v>40412</v>
      </c>
    </row>
    <row r="12832" spans="1:10" ht="16" x14ac:dyDescent="0.2">
      <c r="A12832" t="s">
        <v>25630</v>
      </c>
      <c r="B12832" t="s">
        <v>40413</v>
      </c>
      <c r="C12832" t="s">
        <v>40414</v>
      </c>
      <c r="D12832">
        <v>2</v>
      </c>
      <c r="E12832" s="6">
        <v>110</v>
      </c>
      <c r="F12832" t="s">
        <v>13</v>
      </c>
      <c r="G12832" t="s">
        <v>40415</v>
      </c>
      <c r="H12832" s="3" t="s">
        <v>40416</v>
      </c>
      <c r="I12832" t="s">
        <v>126</v>
      </c>
      <c r="J12832" t="s">
        <v>25631</v>
      </c>
    </row>
    <row r="12833" spans="1:10" ht="16" x14ac:dyDescent="0.2">
      <c r="A12833" t="s">
        <v>25630</v>
      </c>
      <c r="B12833" t="s">
        <v>40417</v>
      </c>
      <c r="C12833" t="s">
        <v>40418</v>
      </c>
      <c r="D12833">
        <v>3</v>
      </c>
      <c r="E12833" s="6">
        <v>110</v>
      </c>
      <c r="F12833" t="s">
        <v>13</v>
      </c>
      <c r="G12833" t="s">
        <v>40415</v>
      </c>
      <c r="H12833" s="3" t="s">
        <v>40416</v>
      </c>
      <c r="I12833" t="s">
        <v>126</v>
      </c>
      <c r="J12833" t="s">
        <v>25631</v>
      </c>
    </row>
    <row r="12834" spans="1:10" ht="16" x14ac:dyDescent="0.2">
      <c r="A12834" t="s">
        <v>40419</v>
      </c>
      <c r="B12834" t="s">
        <v>40420</v>
      </c>
      <c r="C12834" t="s">
        <v>40421</v>
      </c>
      <c r="D12834">
        <v>1</v>
      </c>
      <c r="E12834" t="s">
        <v>40422</v>
      </c>
      <c r="F12834" t="s">
        <v>13</v>
      </c>
      <c r="G12834" t="s">
        <v>40423</v>
      </c>
      <c r="H12834" s="3" t="s">
        <v>40424</v>
      </c>
      <c r="I12834" t="s">
        <v>404</v>
      </c>
      <c r="J12834" t="s">
        <v>40425</v>
      </c>
    </row>
    <row r="12835" spans="1:10" ht="16" x14ac:dyDescent="0.2">
      <c r="A12835" t="s">
        <v>40426</v>
      </c>
      <c r="B12835" t="s">
        <v>40427</v>
      </c>
      <c r="C12835" t="s">
        <v>40428</v>
      </c>
      <c r="D12835">
        <v>1</v>
      </c>
      <c r="E12835" t="s">
        <v>40422</v>
      </c>
      <c r="F12835" t="s">
        <v>13</v>
      </c>
      <c r="G12835" t="s">
        <v>40423</v>
      </c>
      <c r="H12835" s="3" t="s">
        <v>40429</v>
      </c>
      <c r="I12835" t="s">
        <v>404</v>
      </c>
      <c r="J12835" t="s">
        <v>40430</v>
      </c>
    </row>
    <row r="12836" spans="1:10" ht="16" x14ac:dyDescent="0.2">
      <c r="A12836" t="s">
        <v>40431</v>
      </c>
      <c r="B12836" t="s">
        <v>40432</v>
      </c>
      <c r="C12836" t="s">
        <v>40433</v>
      </c>
      <c r="D12836">
        <v>2</v>
      </c>
      <c r="E12836" t="s">
        <v>40422</v>
      </c>
      <c r="F12836" t="s">
        <v>13</v>
      </c>
      <c r="G12836" t="s">
        <v>40423</v>
      </c>
      <c r="H12836" s="3" t="s">
        <v>40424</v>
      </c>
      <c r="I12836" t="s">
        <v>404</v>
      </c>
      <c r="J12836" t="s">
        <v>40434</v>
      </c>
    </row>
    <row r="12837" spans="1:10" ht="16" x14ac:dyDescent="0.2">
      <c r="A12837" t="s">
        <v>2791</v>
      </c>
      <c r="B12837" t="s">
        <v>40435</v>
      </c>
      <c r="C12837" t="s">
        <v>40436</v>
      </c>
      <c r="D12837">
        <v>1</v>
      </c>
      <c r="E12837" t="s">
        <v>40422</v>
      </c>
      <c r="F12837" t="s">
        <v>13</v>
      </c>
      <c r="G12837" t="s">
        <v>40423</v>
      </c>
      <c r="H12837" s="3" t="s">
        <v>40437</v>
      </c>
      <c r="I12837" t="s">
        <v>404</v>
      </c>
      <c r="J12837" t="s">
        <v>2797</v>
      </c>
    </row>
    <row r="12838" spans="1:10" ht="16" x14ac:dyDescent="0.2">
      <c r="A12838" t="s">
        <v>13555</v>
      </c>
      <c r="B12838" t="s">
        <v>26405</v>
      </c>
      <c r="C12838" t="s">
        <v>26406</v>
      </c>
      <c r="D12838">
        <v>1</v>
      </c>
      <c r="E12838" t="s">
        <v>40422</v>
      </c>
      <c r="F12838" t="s">
        <v>13</v>
      </c>
      <c r="G12838" t="s">
        <v>40423</v>
      </c>
      <c r="H12838" s="3" t="s">
        <v>40424</v>
      </c>
      <c r="I12838" t="s">
        <v>404</v>
      </c>
      <c r="J12838" t="s">
        <v>13560</v>
      </c>
    </row>
    <row r="12839" spans="1:10" ht="16" x14ac:dyDescent="0.2">
      <c r="A12839" t="s">
        <v>2791</v>
      </c>
      <c r="B12839" t="s">
        <v>40438</v>
      </c>
      <c r="C12839" t="s">
        <v>40439</v>
      </c>
      <c r="D12839">
        <v>3</v>
      </c>
      <c r="E12839" t="s">
        <v>40422</v>
      </c>
      <c r="F12839" t="s">
        <v>13</v>
      </c>
      <c r="G12839" t="s">
        <v>40423</v>
      </c>
      <c r="H12839" s="3" t="s">
        <v>40440</v>
      </c>
      <c r="I12839" t="s">
        <v>404</v>
      </c>
      <c r="J12839" t="s">
        <v>2797</v>
      </c>
    </row>
    <row r="12840" spans="1:10" ht="16" x14ac:dyDescent="0.2">
      <c r="A12840" t="s">
        <v>40441</v>
      </c>
      <c r="B12840" t="s">
        <v>40442</v>
      </c>
      <c r="C12840" t="s">
        <v>40443</v>
      </c>
      <c r="D12840">
        <v>4</v>
      </c>
      <c r="E12840" t="s">
        <v>40422</v>
      </c>
      <c r="F12840" t="s">
        <v>13</v>
      </c>
      <c r="G12840" t="s">
        <v>40423</v>
      </c>
      <c r="H12840" s="3" t="s">
        <v>40444</v>
      </c>
      <c r="I12840" t="s">
        <v>404</v>
      </c>
      <c r="J12840" t="s">
        <v>40445</v>
      </c>
    </row>
    <row r="12841" spans="1:10" ht="16" x14ac:dyDescent="0.2">
      <c r="A12841" t="s">
        <v>40441</v>
      </c>
      <c r="B12841" t="s">
        <v>40446</v>
      </c>
      <c r="C12841" t="s">
        <v>40447</v>
      </c>
      <c r="D12841">
        <v>3</v>
      </c>
      <c r="E12841" t="s">
        <v>40422</v>
      </c>
      <c r="F12841" t="s">
        <v>13</v>
      </c>
      <c r="G12841" t="s">
        <v>40423</v>
      </c>
      <c r="H12841" s="3" t="s">
        <v>40444</v>
      </c>
      <c r="I12841" t="s">
        <v>404</v>
      </c>
      <c r="J12841" t="s">
        <v>40445</v>
      </c>
    </row>
    <row r="12842" spans="1:10" ht="16" x14ac:dyDescent="0.2">
      <c r="A12842" t="s">
        <v>4594</v>
      </c>
      <c r="B12842" t="s">
        <v>8622</v>
      </c>
      <c r="C12842" t="s">
        <v>40448</v>
      </c>
      <c r="D12842">
        <v>1</v>
      </c>
      <c r="E12842" t="s">
        <v>40422</v>
      </c>
      <c r="F12842" t="s">
        <v>13</v>
      </c>
      <c r="G12842" t="s">
        <v>40423</v>
      </c>
      <c r="H12842" s="3" t="s">
        <v>40424</v>
      </c>
      <c r="I12842" t="s">
        <v>404</v>
      </c>
      <c r="J12842" t="s">
        <v>4598</v>
      </c>
    </row>
    <row r="12843" spans="1:10" ht="16" x14ac:dyDescent="0.2">
      <c r="A12843" t="s">
        <v>26392</v>
      </c>
      <c r="B12843" t="s">
        <v>26405</v>
      </c>
      <c r="C12843" t="s">
        <v>26406</v>
      </c>
      <c r="D12843">
        <v>4</v>
      </c>
      <c r="E12843" t="s">
        <v>40422</v>
      </c>
      <c r="F12843" t="s">
        <v>13</v>
      </c>
      <c r="G12843" t="s">
        <v>40423</v>
      </c>
      <c r="H12843" s="3" t="s">
        <v>40449</v>
      </c>
      <c r="I12843" t="s">
        <v>404</v>
      </c>
      <c r="J12843" t="s">
        <v>26395</v>
      </c>
    </row>
    <row r="12844" spans="1:10" ht="16" x14ac:dyDescent="0.2">
      <c r="A12844" t="s">
        <v>40441</v>
      </c>
      <c r="B12844" t="s">
        <v>40450</v>
      </c>
      <c r="C12844" t="s">
        <v>40451</v>
      </c>
      <c r="D12844">
        <v>5</v>
      </c>
      <c r="E12844" t="s">
        <v>40422</v>
      </c>
      <c r="F12844" t="s">
        <v>13</v>
      </c>
      <c r="G12844" t="s">
        <v>40423</v>
      </c>
      <c r="H12844" s="3" t="s">
        <v>40444</v>
      </c>
      <c r="I12844" t="s">
        <v>404</v>
      </c>
      <c r="J12844" t="s">
        <v>40445</v>
      </c>
    </row>
    <row r="12845" spans="1:10" ht="16" x14ac:dyDescent="0.2">
      <c r="A12845" t="s">
        <v>40441</v>
      </c>
      <c r="B12845" t="s">
        <v>40452</v>
      </c>
      <c r="C12845" t="s">
        <v>40453</v>
      </c>
      <c r="D12845">
        <v>6</v>
      </c>
      <c r="E12845" t="s">
        <v>40422</v>
      </c>
      <c r="F12845" t="s">
        <v>13</v>
      </c>
      <c r="G12845" t="s">
        <v>40423</v>
      </c>
      <c r="H12845" s="3" t="s">
        <v>40444</v>
      </c>
      <c r="I12845" t="s">
        <v>404</v>
      </c>
      <c r="J12845" t="s">
        <v>40445</v>
      </c>
    </row>
    <row r="12846" spans="1:10" ht="16" x14ac:dyDescent="0.2">
      <c r="A12846" t="s">
        <v>40454</v>
      </c>
      <c r="B12846" t="s">
        <v>40455</v>
      </c>
      <c r="C12846" t="s">
        <v>40428</v>
      </c>
      <c r="D12846">
        <v>2</v>
      </c>
      <c r="E12846" t="s">
        <v>40422</v>
      </c>
      <c r="F12846" t="s">
        <v>13</v>
      </c>
      <c r="G12846" t="s">
        <v>40423</v>
      </c>
      <c r="H12846" s="3" t="s">
        <v>40429</v>
      </c>
      <c r="I12846" t="s">
        <v>404</v>
      </c>
      <c r="J12846" t="s">
        <v>40456</v>
      </c>
    </row>
    <row r="12847" spans="1:10" ht="16" x14ac:dyDescent="0.2">
      <c r="A12847" t="s">
        <v>24888</v>
      </c>
      <c r="B12847" t="s">
        <v>40457</v>
      </c>
      <c r="C12847" t="s">
        <v>40458</v>
      </c>
      <c r="D12847">
        <v>2</v>
      </c>
      <c r="E12847" t="s">
        <v>13</v>
      </c>
      <c r="F12847" t="s">
        <v>13</v>
      </c>
      <c r="G12847" t="s">
        <v>40459</v>
      </c>
      <c r="H12847" s="3" t="s">
        <v>40460</v>
      </c>
      <c r="I12847" t="s">
        <v>404</v>
      </c>
      <c r="J12847" t="s">
        <v>24889</v>
      </c>
    </row>
    <row r="12848" spans="1:10" ht="16" x14ac:dyDescent="0.2">
      <c r="A12848" t="s">
        <v>40461</v>
      </c>
      <c r="B12848" t="s">
        <v>40462</v>
      </c>
      <c r="C12848" t="s">
        <v>40463</v>
      </c>
      <c r="D12848">
        <v>3</v>
      </c>
      <c r="E12848" t="s">
        <v>13</v>
      </c>
      <c r="F12848" t="s">
        <v>13</v>
      </c>
      <c r="G12848" t="s">
        <v>40464</v>
      </c>
      <c r="H12848" s="3" t="s">
        <v>40465</v>
      </c>
      <c r="I12848" t="s">
        <v>106</v>
      </c>
      <c r="J12848" t="s">
        <v>40466</v>
      </c>
    </row>
    <row r="12849" spans="1:10" ht="16" x14ac:dyDescent="0.2">
      <c r="A12849" t="s">
        <v>40461</v>
      </c>
      <c r="B12849" t="s">
        <v>4015</v>
      </c>
      <c r="C12849" t="s">
        <v>4016</v>
      </c>
      <c r="D12849">
        <v>1</v>
      </c>
      <c r="E12849" t="s">
        <v>13</v>
      </c>
      <c r="F12849" t="s">
        <v>13</v>
      </c>
      <c r="G12849" t="s">
        <v>40464</v>
      </c>
      <c r="H12849" s="3" t="s">
        <v>40465</v>
      </c>
      <c r="I12849" t="s">
        <v>106</v>
      </c>
      <c r="J12849" t="s">
        <v>40466</v>
      </c>
    </row>
    <row r="12850" spans="1:10" ht="16" x14ac:dyDescent="0.2">
      <c r="A12850" t="s">
        <v>6319</v>
      </c>
      <c r="B12850" t="s">
        <v>4015</v>
      </c>
      <c r="C12850" t="s">
        <v>4016</v>
      </c>
      <c r="D12850">
        <v>1</v>
      </c>
      <c r="E12850" t="s">
        <v>13</v>
      </c>
      <c r="F12850" t="s">
        <v>13</v>
      </c>
      <c r="G12850" t="s">
        <v>40464</v>
      </c>
      <c r="H12850" s="3" t="s">
        <v>40467</v>
      </c>
      <c r="I12850" t="s">
        <v>106</v>
      </c>
      <c r="J12850" t="s">
        <v>6320</v>
      </c>
    </row>
    <row r="12851" spans="1:10" ht="16" x14ac:dyDescent="0.2">
      <c r="A12851" t="s">
        <v>6319</v>
      </c>
      <c r="B12851" t="s">
        <v>40468</v>
      </c>
      <c r="C12851" t="s">
        <v>40469</v>
      </c>
      <c r="D12851">
        <v>4</v>
      </c>
      <c r="E12851" t="s">
        <v>13</v>
      </c>
      <c r="F12851" t="s">
        <v>13</v>
      </c>
      <c r="G12851" t="s">
        <v>40464</v>
      </c>
      <c r="H12851" s="3" t="s">
        <v>40467</v>
      </c>
      <c r="I12851" t="s">
        <v>106</v>
      </c>
      <c r="J12851" t="s">
        <v>6320</v>
      </c>
    </row>
    <row r="12852" spans="1:10" ht="16" x14ac:dyDescent="0.2">
      <c r="A12852" t="s">
        <v>40461</v>
      </c>
      <c r="B12852" t="s">
        <v>40470</v>
      </c>
      <c r="C12852" t="s">
        <v>40471</v>
      </c>
      <c r="D12852">
        <v>2</v>
      </c>
      <c r="E12852" t="s">
        <v>13</v>
      </c>
      <c r="F12852" t="s">
        <v>13</v>
      </c>
      <c r="G12852" t="s">
        <v>40464</v>
      </c>
      <c r="H12852" s="3" t="s">
        <v>40465</v>
      </c>
      <c r="I12852" t="s">
        <v>106</v>
      </c>
      <c r="J12852" t="s">
        <v>40466</v>
      </c>
    </row>
    <row r="12853" spans="1:10" ht="16" x14ac:dyDescent="0.2">
      <c r="A12853" t="s">
        <v>6319</v>
      </c>
      <c r="B12853" t="s">
        <v>40472</v>
      </c>
      <c r="C12853" t="s">
        <v>40473</v>
      </c>
      <c r="D12853">
        <v>3</v>
      </c>
      <c r="E12853" t="s">
        <v>13</v>
      </c>
      <c r="F12853" t="s">
        <v>13</v>
      </c>
      <c r="G12853" t="s">
        <v>40464</v>
      </c>
      <c r="H12853" s="3" t="s">
        <v>40467</v>
      </c>
      <c r="I12853" t="s">
        <v>106</v>
      </c>
      <c r="J12853" t="s">
        <v>6320</v>
      </c>
    </row>
    <row r="12854" spans="1:10" ht="16" x14ac:dyDescent="0.2">
      <c r="A12854" t="s">
        <v>6847</v>
      </c>
      <c r="B12854" t="s">
        <v>40474</v>
      </c>
      <c r="C12854" t="s">
        <v>40475</v>
      </c>
      <c r="D12854">
        <v>3</v>
      </c>
      <c r="E12854" t="s">
        <v>13</v>
      </c>
      <c r="F12854" t="s">
        <v>13</v>
      </c>
      <c r="G12854" t="s">
        <v>40476</v>
      </c>
      <c r="H12854" s="3" t="s">
        <v>40477</v>
      </c>
      <c r="I12854" t="s">
        <v>62</v>
      </c>
      <c r="J12854" t="s">
        <v>6851</v>
      </c>
    </row>
    <row r="12855" spans="1:10" ht="16" x14ac:dyDescent="0.2">
      <c r="A12855" t="s">
        <v>40478</v>
      </c>
      <c r="B12855" t="s">
        <v>40479</v>
      </c>
      <c r="C12855" t="s">
        <v>40480</v>
      </c>
      <c r="D12855">
        <v>1</v>
      </c>
      <c r="E12855" t="s">
        <v>13</v>
      </c>
      <c r="F12855" t="s">
        <v>13</v>
      </c>
      <c r="G12855" t="s">
        <v>40476</v>
      </c>
      <c r="H12855" s="3" t="s">
        <v>40481</v>
      </c>
      <c r="I12855" t="s">
        <v>817</v>
      </c>
      <c r="J12855" t="s">
        <v>40482</v>
      </c>
    </row>
    <row r="12856" spans="1:10" ht="16" x14ac:dyDescent="0.2">
      <c r="A12856" t="s">
        <v>6847</v>
      </c>
      <c r="B12856" t="s">
        <v>40483</v>
      </c>
      <c r="C12856" t="s">
        <v>40484</v>
      </c>
      <c r="D12856">
        <v>6</v>
      </c>
      <c r="E12856" t="s">
        <v>13</v>
      </c>
      <c r="F12856" t="s">
        <v>13</v>
      </c>
      <c r="G12856" t="s">
        <v>40476</v>
      </c>
      <c r="H12856" s="3" t="s">
        <v>40477</v>
      </c>
      <c r="I12856" t="s">
        <v>62</v>
      </c>
      <c r="J12856" t="s">
        <v>6851</v>
      </c>
    </row>
    <row r="12857" spans="1:10" ht="16" x14ac:dyDescent="0.2">
      <c r="A12857" t="s">
        <v>40485</v>
      </c>
      <c r="B12857" t="s">
        <v>40479</v>
      </c>
      <c r="C12857" t="s">
        <v>40480</v>
      </c>
      <c r="D12857">
        <v>1</v>
      </c>
      <c r="E12857" t="s">
        <v>13</v>
      </c>
      <c r="F12857" t="s">
        <v>13</v>
      </c>
      <c r="G12857" t="s">
        <v>40476</v>
      </c>
      <c r="H12857" s="3" t="s">
        <v>40481</v>
      </c>
      <c r="I12857" t="s">
        <v>817</v>
      </c>
      <c r="J12857" t="s">
        <v>40486</v>
      </c>
    </row>
    <row r="12858" spans="1:10" ht="16" x14ac:dyDescent="0.2">
      <c r="A12858" t="s">
        <v>40487</v>
      </c>
      <c r="B12858" t="s">
        <v>40488</v>
      </c>
      <c r="C12858" t="s">
        <v>40489</v>
      </c>
      <c r="D12858">
        <v>4</v>
      </c>
      <c r="E12858" t="s">
        <v>13</v>
      </c>
      <c r="F12858" t="s">
        <v>13</v>
      </c>
      <c r="G12858" t="s">
        <v>40490</v>
      </c>
      <c r="H12858" s="3" t="s">
        <v>40491</v>
      </c>
      <c r="I12858" t="s">
        <v>467</v>
      </c>
      <c r="J12858" t="s">
        <v>40492</v>
      </c>
    </row>
    <row r="12859" spans="1:10" ht="16" x14ac:dyDescent="0.2">
      <c r="A12859" t="s">
        <v>19937</v>
      </c>
      <c r="B12859" t="s">
        <v>40493</v>
      </c>
      <c r="C12859" t="s">
        <v>40494</v>
      </c>
      <c r="D12859">
        <v>2</v>
      </c>
      <c r="E12859" t="s">
        <v>13</v>
      </c>
      <c r="F12859" t="s">
        <v>13</v>
      </c>
      <c r="G12859" t="s">
        <v>40495</v>
      </c>
      <c r="H12859" s="3" t="s">
        <v>40496</v>
      </c>
      <c r="I12859" t="s">
        <v>269</v>
      </c>
      <c r="J12859" t="s">
        <v>19941</v>
      </c>
    </row>
    <row r="12860" spans="1:10" ht="16" x14ac:dyDescent="0.2">
      <c r="A12860" t="s">
        <v>39133</v>
      </c>
      <c r="B12860" t="s">
        <v>40497</v>
      </c>
      <c r="C12860" t="s">
        <v>40498</v>
      </c>
      <c r="D12860">
        <v>3</v>
      </c>
      <c r="E12860" t="s">
        <v>13</v>
      </c>
      <c r="F12860" t="s">
        <v>13</v>
      </c>
      <c r="G12860" t="s">
        <v>40499</v>
      </c>
      <c r="H12860" s="3" t="s">
        <v>40500</v>
      </c>
      <c r="I12860" t="s">
        <v>90</v>
      </c>
      <c r="J12860" t="s">
        <v>39138</v>
      </c>
    </row>
    <row r="12861" spans="1:10" ht="16" x14ac:dyDescent="0.2">
      <c r="A12861" t="s">
        <v>40501</v>
      </c>
      <c r="B12861" t="s">
        <v>40502</v>
      </c>
      <c r="C12861" t="s">
        <v>40503</v>
      </c>
      <c r="D12861">
        <v>1</v>
      </c>
      <c r="E12861" t="s">
        <v>13</v>
      </c>
      <c r="F12861" t="s">
        <v>13</v>
      </c>
      <c r="G12861" t="s">
        <v>40504</v>
      </c>
      <c r="H12861" s="3" t="s">
        <v>40505</v>
      </c>
      <c r="I12861" t="s">
        <v>90</v>
      </c>
      <c r="J12861" t="s">
        <v>40506</v>
      </c>
    </row>
    <row r="12862" spans="1:10" ht="16" x14ac:dyDescent="0.2">
      <c r="A12862" t="s">
        <v>39730</v>
      </c>
      <c r="B12862" t="s">
        <v>40507</v>
      </c>
      <c r="C12862" t="s">
        <v>40508</v>
      </c>
      <c r="D12862">
        <v>1</v>
      </c>
      <c r="E12862" t="s">
        <v>13</v>
      </c>
      <c r="F12862" t="s">
        <v>13</v>
      </c>
      <c r="G12862" t="s">
        <v>40509</v>
      </c>
      <c r="H12862" s="3" t="s">
        <v>40510</v>
      </c>
      <c r="I12862" t="s">
        <v>714</v>
      </c>
      <c r="J12862" t="s">
        <v>39735</v>
      </c>
    </row>
    <row r="12863" spans="1:10" ht="16" x14ac:dyDescent="0.2">
      <c r="A12863" t="s">
        <v>40511</v>
      </c>
      <c r="B12863" t="s">
        <v>40512</v>
      </c>
      <c r="C12863" t="s">
        <v>40513</v>
      </c>
      <c r="D12863">
        <v>3</v>
      </c>
      <c r="E12863" t="s">
        <v>13</v>
      </c>
      <c r="F12863" t="s">
        <v>13</v>
      </c>
      <c r="G12863" t="s">
        <v>40509</v>
      </c>
      <c r="H12863" s="3" t="s">
        <v>40510</v>
      </c>
      <c r="I12863" t="s">
        <v>714</v>
      </c>
      <c r="J12863" t="s">
        <v>40514</v>
      </c>
    </row>
    <row r="12864" spans="1:10" ht="16" x14ac:dyDescent="0.2">
      <c r="A12864" t="s">
        <v>40511</v>
      </c>
      <c r="B12864" t="s">
        <v>40515</v>
      </c>
      <c r="C12864" t="s">
        <v>40516</v>
      </c>
      <c r="D12864">
        <v>2</v>
      </c>
      <c r="E12864" t="s">
        <v>13</v>
      </c>
      <c r="F12864" t="s">
        <v>13</v>
      </c>
      <c r="G12864" t="s">
        <v>40509</v>
      </c>
      <c r="H12864" s="3" t="s">
        <v>40510</v>
      </c>
      <c r="I12864" t="s">
        <v>714</v>
      </c>
      <c r="J12864" t="s">
        <v>40514</v>
      </c>
    </row>
    <row r="12865" spans="1:10" ht="16" x14ac:dyDescent="0.2">
      <c r="A12865" t="s">
        <v>38992</v>
      </c>
      <c r="B12865" t="s">
        <v>8014</v>
      </c>
      <c r="C12865" t="s">
        <v>40517</v>
      </c>
      <c r="D12865">
        <v>3</v>
      </c>
      <c r="E12865" t="s">
        <v>13</v>
      </c>
      <c r="F12865" t="s">
        <v>13</v>
      </c>
      <c r="G12865" t="s">
        <v>40518</v>
      </c>
      <c r="H12865" s="3" t="s">
        <v>40519</v>
      </c>
      <c r="I12865" t="s">
        <v>547</v>
      </c>
      <c r="J12865" t="s">
        <v>38995</v>
      </c>
    </row>
    <row r="12866" spans="1:10" ht="32" x14ac:dyDescent="0.2">
      <c r="A12866" t="s">
        <v>40520</v>
      </c>
      <c r="B12866" t="s">
        <v>40521</v>
      </c>
      <c r="C12866" t="s">
        <v>40522</v>
      </c>
      <c r="D12866">
        <v>2</v>
      </c>
      <c r="E12866" t="s">
        <v>13</v>
      </c>
      <c r="F12866" t="s">
        <v>13</v>
      </c>
      <c r="G12866" t="s">
        <v>40523</v>
      </c>
      <c r="H12866" s="3" t="s">
        <v>40524</v>
      </c>
      <c r="I12866" t="s">
        <v>547</v>
      </c>
      <c r="J12866" t="s">
        <v>40525</v>
      </c>
    </row>
    <row r="12867" spans="1:10" ht="16" x14ac:dyDescent="0.2">
      <c r="A12867" t="s">
        <v>40526</v>
      </c>
      <c r="B12867" t="s">
        <v>40527</v>
      </c>
      <c r="C12867" t="s">
        <v>40528</v>
      </c>
      <c r="D12867">
        <v>1</v>
      </c>
      <c r="E12867" t="s">
        <v>13</v>
      </c>
      <c r="F12867" t="s">
        <v>13</v>
      </c>
      <c r="G12867" t="s">
        <v>40523</v>
      </c>
      <c r="H12867" s="3" t="s">
        <v>40529</v>
      </c>
      <c r="I12867" t="s">
        <v>547</v>
      </c>
      <c r="J12867" t="s">
        <v>40530</v>
      </c>
    </row>
    <row r="12868" spans="1:10" ht="16" x14ac:dyDescent="0.2">
      <c r="A12868" t="s">
        <v>40531</v>
      </c>
      <c r="B12868" t="s">
        <v>40521</v>
      </c>
      <c r="C12868" t="s">
        <v>40522</v>
      </c>
      <c r="D12868">
        <v>2</v>
      </c>
      <c r="E12868" t="s">
        <v>13</v>
      </c>
      <c r="F12868" t="s">
        <v>13</v>
      </c>
      <c r="G12868" t="s">
        <v>40523</v>
      </c>
      <c r="H12868" s="3" t="s">
        <v>40532</v>
      </c>
      <c r="I12868" t="s">
        <v>547</v>
      </c>
      <c r="J12868" t="s">
        <v>40533</v>
      </c>
    </row>
    <row r="12869" spans="1:10" ht="16" x14ac:dyDescent="0.2">
      <c r="A12869" t="s">
        <v>26345</v>
      </c>
      <c r="B12869" t="s">
        <v>8801</v>
      </c>
      <c r="C12869" t="s">
        <v>40534</v>
      </c>
      <c r="D12869">
        <v>2</v>
      </c>
      <c r="E12869" t="s">
        <v>13</v>
      </c>
      <c r="F12869" t="s">
        <v>13</v>
      </c>
      <c r="G12869" t="s">
        <v>40523</v>
      </c>
      <c r="H12869" s="3" t="s">
        <v>40535</v>
      </c>
      <c r="I12869" t="s">
        <v>547</v>
      </c>
      <c r="J12869" t="s">
        <v>26350</v>
      </c>
    </row>
    <row r="12870" spans="1:10" ht="16" x14ac:dyDescent="0.2">
      <c r="A12870" t="s">
        <v>26345</v>
      </c>
      <c r="B12870" t="s">
        <v>2577</v>
      </c>
      <c r="C12870" t="s">
        <v>40536</v>
      </c>
      <c r="D12870">
        <v>1</v>
      </c>
      <c r="E12870" t="s">
        <v>13</v>
      </c>
      <c r="F12870" t="s">
        <v>13</v>
      </c>
      <c r="G12870" t="s">
        <v>40523</v>
      </c>
      <c r="H12870" s="3" t="s">
        <v>40535</v>
      </c>
      <c r="I12870" t="s">
        <v>547</v>
      </c>
      <c r="J12870" t="s">
        <v>26350</v>
      </c>
    </row>
    <row r="12871" spans="1:10" ht="48" x14ac:dyDescent="0.2">
      <c r="A12871" t="s">
        <v>29285</v>
      </c>
      <c r="B12871" t="s">
        <v>40537</v>
      </c>
      <c r="C12871" t="s">
        <v>40538</v>
      </c>
      <c r="D12871">
        <v>2</v>
      </c>
      <c r="E12871" t="s">
        <v>13</v>
      </c>
      <c r="F12871" t="s">
        <v>13</v>
      </c>
      <c r="G12871" t="s">
        <v>40539</v>
      </c>
      <c r="H12871" s="3" t="s">
        <v>40540</v>
      </c>
      <c r="I12871" t="s">
        <v>547</v>
      </c>
      <c r="J12871" t="s">
        <v>29286</v>
      </c>
    </row>
    <row r="12872" spans="1:10" ht="16" x14ac:dyDescent="0.2">
      <c r="A12872" t="s">
        <v>40541</v>
      </c>
      <c r="B12872" t="s">
        <v>40542</v>
      </c>
      <c r="C12872" t="s">
        <v>40543</v>
      </c>
      <c r="D12872">
        <v>2</v>
      </c>
      <c r="E12872" t="s">
        <v>13</v>
      </c>
      <c r="F12872" t="s">
        <v>13</v>
      </c>
      <c r="G12872" t="s">
        <v>40544</v>
      </c>
      <c r="H12872" s="3" t="s">
        <v>40545</v>
      </c>
      <c r="I12872" t="s">
        <v>547</v>
      </c>
      <c r="J12872" t="s">
        <v>40546</v>
      </c>
    </row>
    <row r="12873" spans="1:10" ht="16" x14ac:dyDescent="0.2">
      <c r="A12873" t="s">
        <v>40547</v>
      </c>
      <c r="B12873" t="s">
        <v>18866</v>
      </c>
      <c r="C12873" t="s">
        <v>40548</v>
      </c>
      <c r="D12873">
        <v>1</v>
      </c>
      <c r="E12873" t="s">
        <v>13</v>
      </c>
      <c r="F12873" t="s">
        <v>13</v>
      </c>
      <c r="G12873" t="s">
        <v>40549</v>
      </c>
      <c r="H12873" s="3" t="s">
        <v>40550</v>
      </c>
      <c r="I12873" t="s">
        <v>547</v>
      </c>
      <c r="J12873" t="s">
        <v>40551</v>
      </c>
    </row>
    <row r="12874" spans="1:10" ht="16" x14ac:dyDescent="0.2">
      <c r="A12874" t="s">
        <v>40547</v>
      </c>
      <c r="B12874" t="s">
        <v>40552</v>
      </c>
      <c r="C12874" t="s">
        <v>40553</v>
      </c>
      <c r="D12874">
        <v>2</v>
      </c>
      <c r="E12874" t="s">
        <v>13</v>
      </c>
      <c r="F12874" t="s">
        <v>13</v>
      </c>
      <c r="G12874" t="s">
        <v>40549</v>
      </c>
      <c r="H12874" s="3" t="s">
        <v>40554</v>
      </c>
      <c r="I12874" t="s">
        <v>547</v>
      </c>
      <c r="J12874" t="s">
        <v>40551</v>
      </c>
    </row>
    <row r="12875" spans="1:10" ht="16" x14ac:dyDescent="0.2">
      <c r="A12875" t="s">
        <v>40555</v>
      </c>
      <c r="B12875" t="s">
        <v>40556</v>
      </c>
      <c r="C12875" t="s">
        <v>40557</v>
      </c>
      <c r="D12875">
        <v>1</v>
      </c>
      <c r="E12875" t="s">
        <v>13</v>
      </c>
      <c r="F12875" t="s">
        <v>13</v>
      </c>
      <c r="G12875" t="s">
        <v>40558</v>
      </c>
      <c r="H12875" s="3" t="s">
        <v>40559</v>
      </c>
      <c r="I12875" t="s">
        <v>817</v>
      </c>
      <c r="J12875" t="s">
        <v>40560</v>
      </c>
    </row>
    <row r="12876" spans="1:10" ht="16" x14ac:dyDescent="0.2">
      <c r="A12876" t="s">
        <v>40555</v>
      </c>
      <c r="B12876" t="s">
        <v>40561</v>
      </c>
      <c r="C12876" t="s">
        <v>40562</v>
      </c>
      <c r="D12876">
        <v>2</v>
      </c>
      <c r="E12876" t="s">
        <v>13</v>
      </c>
      <c r="F12876" t="s">
        <v>13</v>
      </c>
      <c r="G12876" t="s">
        <v>40558</v>
      </c>
      <c r="H12876" s="3" t="s">
        <v>40559</v>
      </c>
      <c r="I12876" t="s">
        <v>817</v>
      </c>
      <c r="J12876" t="s">
        <v>40560</v>
      </c>
    </row>
    <row r="12877" spans="1:10" ht="32" x14ac:dyDescent="0.2">
      <c r="A12877" t="s">
        <v>28968</v>
      </c>
      <c r="B12877" t="s">
        <v>40563</v>
      </c>
      <c r="C12877" t="s">
        <v>40564</v>
      </c>
      <c r="D12877">
        <v>1</v>
      </c>
      <c r="E12877" t="s">
        <v>13</v>
      </c>
      <c r="F12877" t="s">
        <v>13</v>
      </c>
      <c r="G12877" t="s">
        <v>40558</v>
      </c>
      <c r="H12877" s="3" t="s">
        <v>40565</v>
      </c>
      <c r="I12877" t="s">
        <v>817</v>
      </c>
      <c r="J12877" t="s">
        <v>28972</v>
      </c>
    </row>
    <row r="12878" spans="1:10" ht="16" x14ac:dyDescent="0.2">
      <c r="A12878" t="s">
        <v>40566</v>
      </c>
      <c r="B12878" t="s">
        <v>40567</v>
      </c>
      <c r="C12878" t="s">
        <v>40568</v>
      </c>
      <c r="D12878">
        <v>2</v>
      </c>
      <c r="E12878" t="s">
        <v>13</v>
      </c>
      <c r="F12878" t="s">
        <v>13</v>
      </c>
      <c r="G12878" t="s">
        <v>40569</v>
      </c>
      <c r="H12878" s="3" t="s">
        <v>40570</v>
      </c>
      <c r="I12878" t="s">
        <v>69</v>
      </c>
      <c r="J12878" t="s">
        <v>40571</v>
      </c>
    </row>
    <row r="12879" spans="1:10" ht="16" x14ac:dyDescent="0.2">
      <c r="A12879" t="s">
        <v>23874</v>
      </c>
      <c r="B12879" t="s">
        <v>38685</v>
      </c>
      <c r="C12879" t="s">
        <v>38686</v>
      </c>
      <c r="D12879">
        <v>1</v>
      </c>
      <c r="E12879" t="s">
        <v>13</v>
      </c>
      <c r="F12879" t="s">
        <v>13</v>
      </c>
      <c r="G12879" t="s">
        <v>40569</v>
      </c>
      <c r="H12879" s="3" t="s">
        <v>40572</v>
      </c>
      <c r="I12879" t="s">
        <v>69</v>
      </c>
      <c r="J12879" t="s">
        <v>23878</v>
      </c>
    </row>
    <row r="12880" spans="1:10" ht="16" x14ac:dyDescent="0.2">
      <c r="A12880" t="s">
        <v>40573</v>
      </c>
      <c r="B12880" t="s">
        <v>40574</v>
      </c>
      <c r="C12880" t="s">
        <v>40575</v>
      </c>
      <c r="D12880">
        <v>1</v>
      </c>
      <c r="E12880" t="s">
        <v>13</v>
      </c>
      <c r="F12880" t="s">
        <v>13</v>
      </c>
      <c r="G12880" t="s">
        <v>40569</v>
      </c>
      <c r="H12880" s="3" t="s">
        <v>40576</v>
      </c>
      <c r="I12880" t="s">
        <v>69</v>
      </c>
      <c r="J12880" t="s">
        <v>40577</v>
      </c>
    </row>
    <row r="12881" spans="1:10" ht="16" x14ac:dyDescent="0.2">
      <c r="A12881" t="s">
        <v>40566</v>
      </c>
      <c r="B12881" t="s">
        <v>15019</v>
      </c>
      <c r="C12881" t="s">
        <v>40578</v>
      </c>
      <c r="D12881">
        <v>1</v>
      </c>
      <c r="E12881" t="s">
        <v>13</v>
      </c>
      <c r="F12881" t="s">
        <v>13</v>
      </c>
      <c r="G12881" t="s">
        <v>40569</v>
      </c>
      <c r="H12881" s="3" t="s">
        <v>40570</v>
      </c>
      <c r="I12881" t="s">
        <v>69</v>
      </c>
      <c r="J12881" t="s">
        <v>40571</v>
      </c>
    </row>
    <row r="12882" spans="1:10" ht="16" x14ac:dyDescent="0.2">
      <c r="A12882" t="s">
        <v>40573</v>
      </c>
      <c r="B12882" t="s">
        <v>40579</v>
      </c>
      <c r="C12882" t="s">
        <v>40580</v>
      </c>
      <c r="D12882">
        <v>2</v>
      </c>
      <c r="E12882" t="s">
        <v>13</v>
      </c>
      <c r="F12882" t="s">
        <v>13</v>
      </c>
      <c r="G12882" t="s">
        <v>40569</v>
      </c>
      <c r="H12882" s="3" t="s">
        <v>40576</v>
      </c>
      <c r="I12882" t="s">
        <v>69</v>
      </c>
      <c r="J12882" t="s">
        <v>40577</v>
      </c>
    </row>
    <row r="12883" spans="1:10" ht="16" x14ac:dyDescent="0.2">
      <c r="A12883" t="s">
        <v>40581</v>
      </c>
      <c r="B12883" t="s">
        <v>40579</v>
      </c>
      <c r="C12883" t="s">
        <v>40580</v>
      </c>
      <c r="D12883">
        <v>2</v>
      </c>
      <c r="E12883" t="s">
        <v>13</v>
      </c>
      <c r="F12883" t="s">
        <v>13</v>
      </c>
      <c r="G12883" t="s">
        <v>40569</v>
      </c>
      <c r="H12883" s="3" t="s">
        <v>40576</v>
      </c>
      <c r="I12883" t="s">
        <v>69</v>
      </c>
      <c r="J12883" t="s">
        <v>40582</v>
      </c>
    </row>
    <row r="12884" spans="1:10" ht="16" x14ac:dyDescent="0.2">
      <c r="A12884" t="s">
        <v>40581</v>
      </c>
      <c r="B12884" t="s">
        <v>40574</v>
      </c>
      <c r="C12884" t="s">
        <v>40575</v>
      </c>
      <c r="D12884">
        <v>1</v>
      </c>
      <c r="E12884" t="s">
        <v>13</v>
      </c>
      <c r="F12884" t="s">
        <v>13</v>
      </c>
      <c r="G12884" t="s">
        <v>40569</v>
      </c>
      <c r="H12884" s="3" t="s">
        <v>40576</v>
      </c>
      <c r="I12884" t="s">
        <v>69</v>
      </c>
      <c r="J12884" t="s">
        <v>40582</v>
      </c>
    </row>
    <row r="12885" spans="1:10" ht="16" x14ac:dyDescent="0.2">
      <c r="A12885" t="s">
        <v>8924</v>
      </c>
      <c r="B12885" t="s">
        <v>40583</v>
      </c>
      <c r="C12885" t="s">
        <v>40584</v>
      </c>
      <c r="D12885">
        <v>3</v>
      </c>
      <c r="E12885" t="s">
        <v>13</v>
      </c>
      <c r="F12885" t="s">
        <v>13</v>
      </c>
      <c r="G12885" t="s">
        <v>40569</v>
      </c>
      <c r="H12885" s="3" t="s">
        <v>40585</v>
      </c>
      <c r="I12885" t="s">
        <v>69</v>
      </c>
      <c r="J12885" t="s">
        <v>8929</v>
      </c>
    </row>
    <row r="12886" spans="1:10" ht="16" x14ac:dyDescent="0.2">
      <c r="A12886" t="s">
        <v>40586</v>
      </c>
      <c r="B12886" t="s">
        <v>40587</v>
      </c>
      <c r="C12886" t="s">
        <v>40588</v>
      </c>
      <c r="D12886">
        <v>2</v>
      </c>
      <c r="E12886" t="s">
        <v>13</v>
      </c>
      <c r="F12886" t="s">
        <v>13</v>
      </c>
      <c r="G12886" t="s">
        <v>40589</v>
      </c>
      <c r="H12886" s="3" t="s">
        <v>40590</v>
      </c>
      <c r="I12886" t="s">
        <v>69</v>
      </c>
      <c r="J12886" t="s">
        <v>40591</v>
      </c>
    </row>
    <row r="12887" spans="1:10" ht="16" x14ac:dyDescent="0.2">
      <c r="A12887" t="s">
        <v>40586</v>
      </c>
      <c r="B12887" t="s">
        <v>40592</v>
      </c>
      <c r="C12887" t="s">
        <v>40593</v>
      </c>
      <c r="D12887">
        <v>1</v>
      </c>
      <c r="E12887" t="s">
        <v>13</v>
      </c>
      <c r="F12887" t="s">
        <v>13</v>
      </c>
      <c r="G12887" t="s">
        <v>40589</v>
      </c>
      <c r="H12887" s="3" t="s">
        <v>40590</v>
      </c>
      <c r="I12887" t="s">
        <v>69</v>
      </c>
      <c r="J12887" t="s">
        <v>40591</v>
      </c>
    </row>
    <row r="12888" spans="1:10" ht="16" x14ac:dyDescent="0.2">
      <c r="A12888" t="s">
        <v>6388</v>
      </c>
      <c r="B12888" t="s">
        <v>40594</v>
      </c>
      <c r="C12888" t="s">
        <v>40595</v>
      </c>
      <c r="D12888">
        <v>4</v>
      </c>
      <c r="E12888" t="s">
        <v>13</v>
      </c>
      <c r="F12888" t="s">
        <v>13</v>
      </c>
      <c r="G12888" t="s">
        <v>40596</v>
      </c>
      <c r="H12888" s="3" t="s">
        <v>40597</v>
      </c>
      <c r="I12888" t="s">
        <v>69</v>
      </c>
      <c r="J12888" t="s">
        <v>6392</v>
      </c>
    </row>
    <row r="12889" spans="1:10" ht="16" x14ac:dyDescent="0.2">
      <c r="A12889" t="s">
        <v>19566</v>
      </c>
      <c r="B12889" t="s">
        <v>40598</v>
      </c>
      <c r="C12889" t="s">
        <v>40599</v>
      </c>
      <c r="D12889">
        <v>1</v>
      </c>
      <c r="E12889" t="s">
        <v>13</v>
      </c>
      <c r="F12889" t="s">
        <v>13</v>
      </c>
      <c r="G12889" t="s">
        <v>40600</v>
      </c>
      <c r="H12889" s="3" t="s">
        <v>40601</v>
      </c>
      <c r="I12889" t="s">
        <v>69</v>
      </c>
      <c r="J12889" t="s">
        <v>19571</v>
      </c>
    </row>
    <row r="12890" spans="1:10" ht="16" x14ac:dyDescent="0.2">
      <c r="A12890" t="s">
        <v>40602</v>
      </c>
      <c r="B12890" t="s">
        <v>40603</v>
      </c>
      <c r="C12890" t="s">
        <v>40604</v>
      </c>
      <c r="D12890">
        <v>3</v>
      </c>
      <c r="E12890" t="s">
        <v>13</v>
      </c>
      <c r="F12890" t="s">
        <v>13</v>
      </c>
      <c r="G12890" t="s">
        <v>40605</v>
      </c>
      <c r="H12890" s="3" t="s">
        <v>40606</v>
      </c>
      <c r="I12890" t="s">
        <v>1658</v>
      </c>
      <c r="J12890" t="s">
        <v>40607</v>
      </c>
    </row>
    <row r="12891" spans="1:10" ht="16" x14ac:dyDescent="0.2">
      <c r="A12891" t="s">
        <v>40602</v>
      </c>
      <c r="B12891" t="s">
        <v>40608</v>
      </c>
      <c r="C12891" t="s">
        <v>40609</v>
      </c>
      <c r="D12891">
        <v>4</v>
      </c>
      <c r="E12891" t="s">
        <v>13</v>
      </c>
      <c r="F12891" t="s">
        <v>13</v>
      </c>
      <c r="G12891" t="s">
        <v>40605</v>
      </c>
      <c r="H12891" s="3" t="s">
        <v>40606</v>
      </c>
      <c r="I12891" t="s">
        <v>1658</v>
      </c>
      <c r="J12891" t="s">
        <v>40607</v>
      </c>
    </row>
    <row r="12892" spans="1:10" ht="16" x14ac:dyDescent="0.2">
      <c r="A12892" t="s">
        <v>40602</v>
      </c>
      <c r="B12892" t="s">
        <v>40610</v>
      </c>
      <c r="C12892" t="s">
        <v>40611</v>
      </c>
      <c r="D12892">
        <v>5</v>
      </c>
      <c r="E12892" t="s">
        <v>13</v>
      </c>
      <c r="F12892" t="s">
        <v>13</v>
      </c>
      <c r="G12892" t="s">
        <v>40605</v>
      </c>
      <c r="H12892" s="3" t="s">
        <v>40606</v>
      </c>
      <c r="I12892" t="s">
        <v>1658</v>
      </c>
      <c r="J12892" t="s">
        <v>40607</v>
      </c>
    </row>
    <row r="12893" spans="1:10" ht="16" x14ac:dyDescent="0.2">
      <c r="A12893" t="s">
        <v>40602</v>
      </c>
      <c r="B12893" t="s">
        <v>40612</v>
      </c>
      <c r="C12893" t="s">
        <v>40613</v>
      </c>
      <c r="D12893">
        <v>6</v>
      </c>
      <c r="E12893" t="s">
        <v>13</v>
      </c>
      <c r="F12893" t="s">
        <v>13</v>
      </c>
      <c r="G12893" t="s">
        <v>40605</v>
      </c>
      <c r="H12893" s="3" t="s">
        <v>40606</v>
      </c>
      <c r="I12893" t="s">
        <v>1658</v>
      </c>
      <c r="J12893" t="s">
        <v>40607</v>
      </c>
    </row>
    <row r="12894" spans="1:10" ht="16" x14ac:dyDescent="0.2">
      <c r="A12894" t="s">
        <v>40602</v>
      </c>
      <c r="B12894" t="s">
        <v>40614</v>
      </c>
      <c r="C12894" t="s">
        <v>40615</v>
      </c>
      <c r="D12894">
        <v>2</v>
      </c>
      <c r="E12894" t="s">
        <v>13</v>
      </c>
      <c r="F12894" t="s">
        <v>13</v>
      </c>
      <c r="G12894" t="s">
        <v>40605</v>
      </c>
      <c r="H12894" s="3" t="s">
        <v>40606</v>
      </c>
      <c r="I12894" t="s">
        <v>1658</v>
      </c>
      <c r="J12894" t="s">
        <v>40607</v>
      </c>
    </row>
    <row r="12895" spans="1:10" ht="16" x14ac:dyDescent="0.2">
      <c r="A12895" t="s">
        <v>40602</v>
      </c>
      <c r="B12895" t="s">
        <v>40616</v>
      </c>
      <c r="C12895" t="s">
        <v>40617</v>
      </c>
      <c r="D12895">
        <v>1</v>
      </c>
      <c r="E12895" t="s">
        <v>13</v>
      </c>
      <c r="F12895" t="s">
        <v>13</v>
      </c>
      <c r="G12895" t="s">
        <v>40605</v>
      </c>
      <c r="H12895" s="3" t="s">
        <v>40606</v>
      </c>
      <c r="I12895" t="s">
        <v>1658</v>
      </c>
      <c r="J12895" t="s">
        <v>40607</v>
      </c>
    </row>
    <row r="12896" spans="1:10" ht="32" x14ac:dyDescent="0.2">
      <c r="A12896" t="s">
        <v>1529</v>
      </c>
      <c r="B12896" t="s">
        <v>40618</v>
      </c>
      <c r="C12896" t="s">
        <v>40619</v>
      </c>
      <c r="D12896">
        <v>2</v>
      </c>
      <c r="E12896" t="s">
        <v>13</v>
      </c>
      <c r="F12896" t="s">
        <v>13</v>
      </c>
      <c r="G12896" t="s">
        <v>40620</v>
      </c>
      <c r="H12896" s="3" t="s">
        <v>40621</v>
      </c>
      <c r="I12896" t="s">
        <v>714</v>
      </c>
      <c r="J12896" t="s">
        <v>1534</v>
      </c>
    </row>
    <row r="12897" spans="1:10" ht="16" x14ac:dyDescent="0.2">
      <c r="A12897" t="s">
        <v>40622</v>
      </c>
      <c r="B12897" t="s">
        <v>40623</v>
      </c>
      <c r="C12897" t="s">
        <v>40624</v>
      </c>
      <c r="D12897">
        <v>1</v>
      </c>
      <c r="E12897" t="s">
        <v>13</v>
      </c>
      <c r="F12897" t="s">
        <v>13</v>
      </c>
      <c r="G12897" t="s">
        <v>40620</v>
      </c>
      <c r="H12897" s="3" t="s">
        <v>40625</v>
      </c>
      <c r="I12897" t="s">
        <v>714</v>
      </c>
      <c r="J12897" t="s">
        <v>40626</v>
      </c>
    </row>
    <row r="12898" spans="1:10" ht="16" x14ac:dyDescent="0.2">
      <c r="A12898" t="s">
        <v>40627</v>
      </c>
      <c r="B12898" t="s">
        <v>40628</v>
      </c>
      <c r="C12898" t="s">
        <v>40629</v>
      </c>
      <c r="D12898">
        <v>2</v>
      </c>
      <c r="E12898" t="s">
        <v>13</v>
      </c>
      <c r="F12898" t="s">
        <v>13</v>
      </c>
      <c r="G12898" t="s">
        <v>40620</v>
      </c>
      <c r="H12898" s="3" t="s">
        <v>40630</v>
      </c>
      <c r="I12898" t="s">
        <v>714</v>
      </c>
      <c r="J12898" t="s">
        <v>40631</v>
      </c>
    </row>
    <row r="12899" spans="1:10" ht="16" x14ac:dyDescent="0.2">
      <c r="A12899" t="s">
        <v>40627</v>
      </c>
      <c r="B12899" t="s">
        <v>40632</v>
      </c>
      <c r="C12899" t="s">
        <v>40633</v>
      </c>
      <c r="D12899">
        <v>1</v>
      </c>
      <c r="E12899" t="s">
        <v>13</v>
      </c>
      <c r="F12899" t="s">
        <v>13</v>
      </c>
      <c r="G12899" t="s">
        <v>40620</v>
      </c>
      <c r="H12899" s="3" t="s">
        <v>40630</v>
      </c>
      <c r="I12899" t="s">
        <v>714</v>
      </c>
      <c r="J12899" t="s">
        <v>40631</v>
      </c>
    </row>
    <row r="12900" spans="1:10" ht="16" x14ac:dyDescent="0.2">
      <c r="A12900" t="s">
        <v>40634</v>
      </c>
      <c r="B12900" t="s">
        <v>40635</v>
      </c>
      <c r="C12900" t="s">
        <v>40636</v>
      </c>
      <c r="D12900">
        <v>5</v>
      </c>
      <c r="E12900" t="s">
        <v>13</v>
      </c>
      <c r="F12900" t="s">
        <v>13</v>
      </c>
      <c r="G12900" t="s">
        <v>40637</v>
      </c>
      <c r="H12900" s="3" t="s">
        <v>40638</v>
      </c>
      <c r="I12900" t="s">
        <v>959</v>
      </c>
      <c r="J12900" t="s">
        <v>40639</v>
      </c>
    </row>
    <row r="12901" spans="1:10" ht="16" x14ac:dyDescent="0.2">
      <c r="A12901" t="s">
        <v>11578</v>
      </c>
      <c r="B12901" t="s">
        <v>40640</v>
      </c>
      <c r="C12901" t="s">
        <v>40641</v>
      </c>
      <c r="D12901">
        <v>2</v>
      </c>
      <c r="E12901" t="s">
        <v>13</v>
      </c>
      <c r="F12901" t="s">
        <v>13</v>
      </c>
      <c r="G12901" t="s">
        <v>40642</v>
      </c>
      <c r="H12901" s="3" t="s">
        <v>40643</v>
      </c>
      <c r="I12901" t="s">
        <v>69</v>
      </c>
      <c r="J12901" t="s">
        <v>11583</v>
      </c>
    </row>
    <row r="12902" spans="1:10" ht="16" x14ac:dyDescent="0.2">
      <c r="A12902" t="s">
        <v>19506</v>
      </c>
      <c r="B12902" t="s">
        <v>14563</v>
      </c>
      <c r="C12902" t="s">
        <v>40644</v>
      </c>
      <c r="D12902">
        <v>2</v>
      </c>
      <c r="E12902" t="s">
        <v>13</v>
      </c>
      <c r="F12902" t="s">
        <v>13</v>
      </c>
      <c r="G12902" t="s">
        <v>40645</v>
      </c>
      <c r="H12902" s="3" t="s">
        <v>40646</v>
      </c>
      <c r="I12902" t="s">
        <v>62</v>
      </c>
      <c r="J12902" t="s">
        <v>19510</v>
      </c>
    </row>
    <row r="12903" spans="1:10" ht="16" x14ac:dyDescent="0.2">
      <c r="A12903" t="s">
        <v>40647</v>
      </c>
      <c r="B12903" t="s">
        <v>40648</v>
      </c>
      <c r="C12903" t="s">
        <v>40649</v>
      </c>
      <c r="D12903">
        <v>1</v>
      </c>
      <c r="E12903" t="s">
        <v>13</v>
      </c>
      <c r="F12903" t="s">
        <v>13</v>
      </c>
      <c r="G12903" t="s">
        <v>40650</v>
      </c>
      <c r="H12903" s="3" t="s">
        <v>40651</v>
      </c>
      <c r="I12903" t="s">
        <v>509</v>
      </c>
      <c r="J12903" t="s">
        <v>40652</v>
      </c>
    </row>
    <row r="12904" spans="1:10" ht="16" x14ac:dyDescent="0.2">
      <c r="A12904" t="s">
        <v>40647</v>
      </c>
      <c r="B12904" t="s">
        <v>40653</v>
      </c>
      <c r="C12904" t="s">
        <v>40654</v>
      </c>
      <c r="D12904">
        <v>3</v>
      </c>
      <c r="E12904" t="s">
        <v>13</v>
      </c>
      <c r="F12904" t="s">
        <v>13</v>
      </c>
      <c r="G12904" t="s">
        <v>40650</v>
      </c>
      <c r="H12904" s="3" t="s">
        <v>40655</v>
      </c>
      <c r="I12904" t="s">
        <v>509</v>
      </c>
      <c r="J12904" t="s">
        <v>40652</v>
      </c>
    </row>
    <row r="12905" spans="1:10" ht="16" x14ac:dyDescent="0.2">
      <c r="A12905" t="s">
        <v>40647</v>
      </c>
      <c r="B12905" t="s">
        <v>40656</v>
      </c>
      <c r="C12905" t="s">
        <v>40657</v>
      </c>
      <c r="D12905">
        <v>4</v>
      </c>
      <c r="E12905" t="s">
        <v>13</v>
      </c>
      <c r="F12905" t="s">
        <v>13</v>
      </c>
      <c r="G12905" t="s">
        <v>40650</v>
      </c>
      <c r="H12905" s="3" t="s">
        <v>40655</v>
      </c>
      <c r="I12905" t="s">
        <v>509</v>
      </c>
      <c r="J12905" t="s">
        <v>40652</v>
      </c>
    </row>
    <row r="12906" spans="1:10" ht="16" x14ac:dyDescent="0.2">
      <c r="A12906" t="s">
        <v>40647</v>
      </c>
      <c r="B12906" t="s">
        <v>40658</v>
      </c>
      <c r="C12906" t="s">
        <v>40659</v>
      </c>
      <c r="D12906">
        <v>2</v>
      </c>
      <c r="E12906" t="s">
        <v>13</v>
      </c>
      <c r="F12906" t="s">
        <v>13</v>
      </c>
      <c r="G12906" t="s">
        <v>40650</v>
      </c>
      <c r="H12906" s="3" t="s">
        <v>40655</v>
      </c>
      <c r="I12906" t="s">
        <v>509</v>
      </c>
      <c r="J12906" t="s">
        <v>40652</v>
      </c>
    </row>
    <row r="12907" spans="1:10" ht="16" x14ac:dyDescent="0.2">
      <c r="A12907" t="s">
        <v>20030</v>
      </c>
      <c r="B12907" t="s">
        <v>40660</v>
      </c>
      <c r="C12907" t="s">
        <v>40661</v>
      </c>
      <c r="D12907">
        <v>1</v>
      </c>
      <c r="E12907" t="s">
        <v>13</v>
      </c>
      <c r="F12907" t="s">
        <v>13</v>
      </c>
      <c r="G12907" t="s">
        <v>40662</v>
      </c>
      <c r="H12907" s="3" t="s">
        <v>40663</v>
      </c>
      <c r="I12907" t="s">
        <v>69</v>
      </c>
      <c r="J12907" t="s">
        <v>20035</v>
      </c>
    </row>
    <row r="12908" spans="1:10" ht="16" x14ac:dyDescent="0.2">
      <c r="A12908" t="s">
        <v>40664</v>
      </c>
      <c r="B12908" t="s">
        <v>40665</v>
      </c>
      <c r="C12908" t="s">
        <v>40666</v>
      </c>
      <c r="D12908">
        <v>2</v>
      </c>
      <c r="E12908" t="s">
        <v>13</v>
      </c>
      <c r="F12908" t="s">
        <v>13</v>
      </c>
      <c r="G12908" t="s">
        <v>40662</v>
      </c>
      <c r="H12908" s="3" t="s">
        <v>40667</v>
      </c>
      <c r="I12908" t="s">
        <v>69</v>
      </c>
      <c r="J12908" t="s">
        <v>40668</v>
      </c>
    </row>
    <row r="12909" spans="1:10" ht="16" x14ac:dyDescent="0.2">
      <c r="A12909" t="s">
        <v>40664</v>
      </c>
      <c r="B12909" t="s">
        <v>40669</v>
      </c>
      <c r="C12909" t="s">
        <v>40670</v>
      </c>
      <c r="D12909">
        <v>1</v>
      </c>
      <c r="E12909" t="s">
        <v>13</v>
      </c>
      <c r="F12909" t="s">
        <v>13</v>
      </c>
      <c r="G12909" t="s">
        <v>40662</v>
      </c>
      <c r="H12909" s="3" t="s">
        <v>40667</v>
      </c>
      <c r="I12909" t="s">
        <v>69</v>
      </c>
      <c r="J12909" t="s">
        <v>40668</v>
      </c>
    </row>
    <row r="12910" spans="1:10" ht="16" x14ac:dyDescent="0.2">
      <c r="A12910" t="s">
        <v>40664</v>
      </c>
      <c r="B12910" t="s">
        <v>40671</v>
      </c>
      <c r="C12910" t="s">
        <v>40672</v>
      </c>
      <c r="D12910">
        <v>3</v>
      </c>
      <c r="E12910" t="s">
        <v>13</v>
      </c>
      <c r="F12910" t="s">
        <v>13</v>
      </c>
      <c r="G12910" t="s">
        <v>40662</v>
      </c>
      <c r="H12910" s="3" t="s">
        <v>40673</v>
      </c>
      <c r="I12910" t="s">
        <v>69</v>
      </c>
      <c r="J12910" t="s">
        <v>40668</v>
      </c>
    </row>
    <row r="12911" spans="1:10" ht="16" x14ac:dyDescent="0.2">
      <c r="A12911" t="s">
        <v>40674</v>
      </c>
      <c r="B12911" t="s">
        <v>40675</v>
      </c>
      <c r="C12911" t="s">
        <v>40676</v>
      </c>
      <c r="D12911">
        <v>2</v>
      </c>
      <c r="E12911" t="s">
        <v>13</v>
      </c>
      <c r="F12911" t="s">
        <v>13</v>
      </c>
      <c r="G12911" t="s">
        <v>40677</v>
      </c>
      <c r="H12911" s="3" t="s">
        <v>40678</v>
      </c>
      <c r="I12911" t="s">
        <v>62</v>
      </c>
      <c r="J12911" t="s">
        <v>40679</v>
      </c>
    </row>
    <row r="12912" spans="1:10" ht="16" x14ac:dyDescent="0.2">
      <c r="A12912" t="s">
        <v>40680</v>
      </c>
      <c r="B12912" t="s">
        <v>40681</v>
      </c>
      <c r="C12912" t="s">
        <v>40682</v>
      </c>
      <c r="D12912">
        <v>1</v>
      </c>
      <c r="E12912" t="s">
        <v>13</v>
      </c>
      <c r="F12912" t="s">
        <v>13</v>
      </c>
      <c r="G12912" t="s">
        <v>40683</v>
      </c>
      <c r="H12912" s="3" t="s">
        <v>40684</v>
      </c>
      <c r="I12912" t="s">
        <v>14105</v>
      </c>
      <c r="J12912" t="s">
        <v>40685</v>
      </c>
    </row>
    <row r="12913" spans="1:10" ht="32" x14ac:dyDescent="0.2">
      <c r="A12913" t="s">
        <v>28415</v>
      </c>
      <c r="B12913" t="s">
        <v>40686</v>
      </c>
      <c r="C12913" t="s">
        <v>40687</v>
      </c>
      <c r="D12913">
        <v>3</v>
      </c>
      <c r="E12913" t="s">
        <v>13</v>
      </c>
      <c r="F12913" t="s">
        <v>13</v>
      </c>
      <c r="G12913" t="s">
        <v>40683</v>
      </c>
      <c r="H12913" s="3" t="s">
        <v>40688</v>
      </c>
      <c r="I12913" t="s">
        <v>14105</v>
      </c>
      <c r="J12913" t="s">
        <v>28419</v>
      </c>
    </row>
    <row r="12914" spans="1:10" ht="16" x14ac:dyDescent="0.2">
      <c r="A12914" t="s">
        <v>40689</v>
      </c>
      <c r="B12914" t="s">
        <v>40690</v>
      </c>
      <c r="C12914" t="s">
        <v>40691</v>
      </c>
      <c r="D12914">
        <v>3</v>
      </c>
      <c r="E12914" t="s">
        <v>13</v>
      </c>
      <c r="F12914" t="s">
        <v>13</v>
      </c>
      <c r="G12914" t="s">
        <v>40683</v>
      </c>
      <c r="H12914" s="3" t="s">
        <v>40692</v>
      </c>
      <c r="I12914" t="s">
        <v>14105</v>
      </c>
      <c r="J12914" t="s">
        <v>40693</v>
      </c>
    </row>
    <row r="12915" spans="1:10" ht="16" x14ac:dyDescent="0.2">
      <c r="A12915" t="s">
        <v>40694</v>
      </c>
      <c r="B12915" t="s">
        <v>40695</v>
      </c>
      <c r="C12915" t="s">
        <v>40696</v>
      </c>
      <c r="D12915">
        <v>1</v>
      </c>
      <c r="E12915" t="s">
        <v>13</v>
      </c>
      <c r="F12915" t="s">
        <v>13</v>
      </c>
      <c r="G12915" t="s">
        <v>40683</v>
      </c>
      <c r="H12915" s="3" t="s">
        <v>40697</v>
      </c>
      <c r="I12915" t="s">
        <v>14105</v>
      </c>
      <c r="J12915" t="s">
        <v>40698</v>
      </c>
    </row>
    <row r="12916" spans="1:10" ht="16" x14ac:dyDescent="0.2">
      <c r="A12916" t="s">
        <v>40694</v>
      </c>
      <c r="B12916" t="s">
        <v>40699</v>
      </c>
      <c r="C12916" t="s">
        <v>40700</v>
      </c>
      <c r="D12916">
        <v>3</v>
      </c>
      <c r="E12916" t="s">
        <v>13</v>
      </c>
      <c r="F12916" t="s">
        <v>13</v>
      </c>
      <c r="G12916" t="s">
        <v>40683</v>
      </c>
      <c r="H12916" s="3" t="s">
        <v>40697</v>
      </c>
      <c r="I12916" t="s">
        <v>14105</v>
      </c>
      <c r="J12916" t="s">
        <v>40698</v>
      </c>
    </row>
    <row r="12917" spans="1:10" ht="16" x14ac:dyDescent="0.2">
      <c r="A12917" t="s">
        <v>1583</v>
      </c>
      <c r="B12917" t="s">
        <v>40701</v>
      </c>
      <c r="C12917" t="s">
        <v>40702</v>
      </c>
      <c r="D12917">
        <v>5</v>
      </c>
      <c r="E12917" t="s">
        <v>13</v>
      </c>
      <c r="F12917" t="s">
        <v>13</v>
      </c>
      <c r="G12917" t="s">
        <v>40703</v>
      </c>
      <c r="H12917" s="3" t="s">
        <v>40704</v>
      </c>
      <c r="I12917" t="s">
        <v>14105</v>
      </c>
      <c r="J12917" t="s">
        <v>1587</v>
      </c>
    </row>
    <row r="12918" spans="1:10" ht="16" x14ac:dyDescent="0.2">
      <c r="A12918" t="s">
        <v>1583</v>
      </c>
      <c r="B12918" t="s">
        <v>40705</v>
      </c>
      <c r="C12918" t="s">
        <v>40706</v>
      </c>
      <c r="D12918">
        <v>4</v>
      </c>
      <c r="E12918" t="s">
        <v>13</v>
      </c>
      <c r="F12918" t="s">
        <v>13</v>
      </c>
      <c r="G12918" t="s">
        <v>40703</v>
      </c>
      <c r="H12918" s="3" t="s">
        <v>40704</v>
      </c>
      <c r="I12918" t="s">
        <v>14105</v>
      </c>
      <c r="J12918" t="s">
        <v>1587</v>
      </c>
    </row>
    <row r="12919" spans="1:10" ht="16" x14ac:dyDescent="0.2">
      <c r="A12919" t="s">
        <v>17589</v>
      </c>
      <c r="B12919" t="s">
        <v>40707</v>
      </c>
      <c r="C12919" t="s">
        <v>40708</v>
      </c>
      <c r="D12919">
        <v>1</v>
      </c>
      <c r="E12919" t="s">
        <v>13</v>
      </c>
      <c r="F12919" t="s">
        <v>13</v>
      </c>
      <c r="G12919" t="s">
        <v>40709</v>
      </c>
      <c r="H12919" s="3" t="s">
        <v>40710</v>
      </c>
      <c r="I12919" t="s">
        <v>14105</v>
      </c>
      <c r="J12919" t="s">
        <v>17590</v>
      </c>
    </row>
    <row r="12920" spans="1:10" ht="16" x14ac:dyDescent="0.2">
      <c r="A12920" t="s">
        <v>40711</v>
      </c>
      <c r="B12920" t="s">
        <v>40712</v>
      </c>
      <c r="C12920" t="s">
        <v>40713</v>
      </c>
      <c r="D12920">
        <v>4</v>
      </c>
      <c r="E12920" t="s">
        <v>13</v>
      </c>
      <c r="F12920" t="s">
        <v>13</v>
      </c>
      <c r="G12920" t="s">
        <v>40714</v>
      </c>
      <c r="H12920" s="3" t="s">
        <v>40715</v>
      </c>
      <c r="I12920" t="s">
        <v>3086</v>
      </c>
      <c r="J12920" t="s">
        <v>40716</v>
      </c>
    </row>
    <row r="12921" spans="1:10" ht="16" x14ac:dyDescent="0.2">
      <c r="A12921" t="s">
        <v>5971</v>
      </c>
      <c r="B12921" t="s">
        <v>40717</v>
      </c>
      <c r="C12921" t="s">
        <v>40718</v>
      </c>
      <c r="D12921">
        <v>3</v>
      </c>
      <c r="E12921" t="s">
        <v>13</v>
      </c>
      <c r="F12921" t="s">
        <v>13</v>
      </c>
      <c r="G12921" t="s">
        <v>40719</v>
      </c>
      <c r="H12921" s="3" t="s">
        <v>40720</v>
      </c>
      <c r="I12921" t="s">
        <v>62</v>
      </c>
      <c r="J12921" t="s">
        <v>5974</v>
      </c>
    </row>
    <row r="12922" spans="1:10" ht="16" x14ac:dyDescent="0.2">
      <c r="A12922" t="s">
        <v>40721</v>
      </c>
      <c r="B12922" t="s">
        <v>40722</v>
      </c>
      <c r="C12922" t="s">
        <v>40723</v>
      </c>
      <c r="D12922">
        <v>2</v>
      </c>
      <c r="E12922" t="s">
        <v>13</v>
      </c>
      <c r="F12922" t="s">
        <v>13</v>
      </c>
      <c r="G12922" t="s">
        <v>40719</v>
      </c>
      <c r="H12922" s="3" t="s">
        <v>40720</v>
      </c>
      <c r="I12922" t="s">
        <v>62</v>
      </c>
      <c r="J12922" t="s">
        <v>40724</v>
      </c>
    </row>
    <row r="12923" spans="1:10" ht="16" x14ac:dyDescent="0.2">
      <c r="A12923" t="s">
        <v>5971</v>
      </c>
      <c r="B12923" t="s">
        <v>40725</v>
      </c>
      <c r="C12923" t="s">
        <v>40726</v>
      </c>
      <c r="D12923">
        <v>5</v>
      </c>
      <c r="E12923" t="s">
        <v>13</v>
      </c>
      <c r="F12923" t="s">
        <v>13</v>
      </c>
      <c r="G12923" t="s">
        <v>40719</v>
      </c>
      <c r="H12923" s="3" t="s">
        <v>40720</v>
      </c>
      <c r="I12923" t="s">
        <v>62</v>
      </c>
      <c r="J12923" t="s">
        <v>5974</v>
      </c>
    </row>
    <row r="12924" spans="1:10" ht="16" x14ac:dyDescent="0.2">
      <c r="A12924" t="s">
        <v>40721</v>
      </c>
      <c r="B12924" t="s">
        <v>40727</v>
      </c>
      <c r="C12924" t="s">
        <v>40728</v>
      </c>
      <c r="D12924">
        <v>3</v>
      </c>
      <c r="E12924" t="s">
        <v>13</v>
      </c>
      <c r="F12924" t="s">
        <v>13</v>
      </c>
      <c r="G12924" t="s">
        <v>40719</v>
      </c>
      <c r="H12924" s="3" t="s">
        <v>40720</v>
      </c>
      <c r="I12924" t="s">
        <v>62</v>
      </c>
      <c r="J12924" t="s">
        <v>40724</v>
      </c>
    </row>
    <row r="12925" spans="1:10" ht="16" x14ac:dyDescent="0.2">
      <c r="A12925" t="s">
        <v>40721</v>
      </c>
      <c r="B12925" t="s">
        <v>40729</v>
      </c>
      <c r="C12925" t="s">
        <v>40730</v>
      </c>
      <c r="D12925">
        <v>1</v>
      </c>
      <c r="E12925" t="s">
        <v>13</v>
      </c>
      <c r="F12925" t="s">
        <v>13</v>
      </c>
      <c r="G12925" t="s">
        <v>40719</v>
      </c>
      <c r="H12925" s="3" t="s">
        <v>40720</v>
      </c>
      <c r="I12925" t="s">
        <v>62</v>
      </c>
      <c r="J12925" t="s">
        <v>40724</v>
      </c>
    </row>
    <row r="12926" spans="1:10" ht="16" x14ac:dyDescent="0.2">
      <c r="A12926" t="s">
        <v>5971</v>
      </c>
      <c r="B12926" t="s">
        <v>40731</v>
      </c>
      <c r="C12926" t="s">
        <v>40732</v>
      </c>
      <c r="D12926">
        <v>4</v>
      </c>
      <c r="E12926" t="s">
        <v>13</v>
      </c>
      <c r="F12926" t="s">
        <v>13</v>
      </c>
      <c r="G12926" t="s">
        <v>40719</v>
      </c>
      <c r="H12926" s="3" t="s">
        <v>40720</v>
      </c>
      <c r="I12926" t="s">
        <v>62</v>
      </c>
      <c r="J12926" t="s">
        <v>5974</v>
      </c>
    </row>
    <row r="12927" spans="1:10" ht="16" x14ac:dyDescent="0.2">
      <c r="A12927" t="s">
        <v>40733</v>
      </c>
      <c r="B12927" t="s">
        <v>40734</v>
      </c>
      <c r="C12927" t="s">
        <v>40735</v>
      </c>
      <c r="D12927">
        <v>1</v>
      </c>
      <c r="E12927" t="s">
        <v>13</v>
      </c>
      <c r="F12927" t="s">
        <v>13</v>
      </c>
      <c r="G12927" t="s">
        <v>40719</v>
      </c>
      <c r="H12927" s="3" t="s">
        <v>40736</v>
      </c>
      <c r="I12927" t="s">
        <v>62</v>
      </c>
      <c r="J12927" t="s">
        <v>40737</v>
      </c>
    </row>
    <row r="12928" spans="1:10" ht="16" x14ac:dyDescent="0.2">
      <c r="A12928" t="s">
        <v>40738</v>
      </c>
      <c r="B12928" t="s">
        <v>40739</v>
      </c>
      <c r="C12928" t="s">
        <v>40740</v>
      </c>
      <c r="D12928">
        <v>2</v>
      </c>
      <c r="E12928" t="s">
        <v>13</v>
      </c>
      <c r="F12928" t="s">
        <v>13</v>
      </c>
      <c r="G12928" t="s">
        <v>40719</v>
      </c>
      <c r="H12928" s="3" t="s">
        <v>40741</v>
      </c>
      <c r="I12928" t="s">
        <v>62</v>
      </c>
      <c r="J12928" t="s">
        <v>40742</v>
      </c>
    </row>
    <row r="12929" spans="1:10" ht="16" x14ac:dyDescent="0.2">
      <c r="A12929" t="s">
        <v>5971</v>
      </c>
      <c r="B12929" t="s">
        <v>40743</v>
      </c>
      <c r="C12929" t="s">
        <v>40744</v>
      </c>
      <c r="D12929">
        <v>1</v>
      </c>
      <c r="E12929" t="s">
        <v>13</v>
      </c>
      <c r="F12929" t="s">
        <v>13</v>
      </c>
      <c r="G12929" t="s">
        <v>40719</v>
      </c>
      <c r="H12929" s="3" t="s">
        <v>40720</v>
      </c>
      <c r="I12929" t="s">
        <v>62</v>
      </c>
      <c r="J12929" t="s">
        <v>5974</v>
      </c>
    </row>
    <row r="12930" spans="1:10" ht="32" x14ac:dyDescent="0.2">
      <c r="A12930" t="s">
        <v>40745</v>
      </c>
      <c r="B12930" t="s">
        <v>40746</v>
      </c>
      <c r="C12930" t="s">
        <v>40747</v>
      </c>
      <c r="D12930">
        <v>1</v>
      </c>
      <c r="E12930" t="s">
        <v>13</v>
      </c>
      <c r="F12930" t="s">
        <v>13</v>
      </c>
      <c r="G12930" t="s">
        <v>40748</v>
      </c>
      <c r="H12930" s="3" t="s">
        <v>40749</v>
      </c>
      <c r="I12930" t="s">
        <v>1658</v>
      </c>
      <c r="J12930" t="s">
        <v>40750</v>
      </c>
    </row>
    <row r="12931" spans="1:10" ht="16" x14ac:dyDescent="0.2">
      <c r="A12931" t="s">
        <v>15939</v>
      </c>
      <c r="B12931" t="s">
        <v>40751</v>
      </c>
      <c r="C12931" t="s">
        <v>40752</v>
      </c>
      <c r="D12931">
        <v>5</v>
      </c>
      <c r="E12931" t="s">
        <v>13</v>
      </c>
      <c r="F12931" t="s">
        <v>13</v>
      </c>
      <c r="G12931" t="s">
        <v>40753</v>
      </c>
      <c r="H12931" s="3" t="s">
        <v>40754</v>
      </c>
      <c r="I12931" t="s">
        <v>62</v>
      </c>
      <c r="J12931" t="s">
        <v>15944</v>
      </c>
    </row>
    <row r="12932" spans="1:10" ht="16" x14ac:dyDescent="0.2">
      <c r="A12932" t="s">
        <v>23103</v>
      </c>
      <c r="B12932" t="s">
        <v>40755</v>
      </c>
      <c r="C12932" t="s">
        <v>40756</v>
      </c>
      <c r="D12932">
        <v>1</v>
      </c>
      <c r="E12932" t="s">
        <v>13</v>
      </c>
      <c r="F12932" t="s">
        <v>13</v>
      </c>
      <c r="G12932" t="s">
        <v>40757</v>
      </c>
      <c r="H12932" s="3" t="s">
        <v>40758</v>
      </c>
      <c r="I12932" t="s">
        <v>547</v>
      </c>
      <c r="J12932" t="s">
        <v>23106</v>
      </c>
    </row>
    <row r="12933" spans="1:10" ht="16" x14ac:dyDescent="0.2">
      <c r="A12933" t="s">
        <v>8164</v>
      </c>
      <c r="B12933" t="s">
        <v>40755</v>
      </c>
      <c r="C12933" t="s">
        <v>40756</v>
      </c>
      <c r="D12933">
        <v>1</v>
      </c>
      <c r="E12933" t="s">
        <v>13</v>
      </c>
      <c r="F12933" t="s">
        <v>13</v>
      </c>
      <c r="G12933" t="s">
        <v>40757</v>
      </c>
      <c r="H12933" s="3" t="s">
        <v>40758</v>
      </c>
      <c r="I12933" t="s">
        <v>547</v>
      </c>
      <c r="J12933" t="s">
        <v>8168</v>
      </c>
    </row>
    <row r="12934" spans="1:10" ht="16" x14ac:dyDescent="0.2">
      <c r="A12934" t="s">
        <v>26528</v>
      </c>
      <c r="B12934" t="s">
        <v>40759</v>
      </c>
      <c r="C12934" t="s">
        <v>40760</v>
      </c>
      <c r="D12934">
        <v>4</v>
      </c>
      <c r="E12934" t="s">
        <v>13</v>
      </c>
      <c r="F12934" t="s">
        <v>13</v>
      </c>
      <c r="G12934" t="s">
        <v>40757</v>
      </c>
      <c r="H12934" s="3" t="s">
        <v>40758</v>
      </c>
      <c r="I12934" t="s">
        <v>547</v>
      </c>
      <c r="J12934" t="s">
        <v>26532</v>
      </c>
    </row>
    <row r="12935" spans="1:10" ht="16" x14ac:dyDescent="0.2">
      <c r="A12935" t="s">
        <v>18112</v>
      </c>
      <c r="B12935" t="s">
        <v>4690</v>
      </c>
      <c r="C12935" t="s">
        <v>40761</v>
      </c>
      <c r="D12935">
        <v>3</v>
      </c>
      <c r="E12935" t="s">
        <v>13</v>
      </c>
      <c r="F12935" t="s">
        <v>13</v>
      </c>
      <c r="G12935" t="s">
        <v>40762</v>
      </c>
      <c r="H12935" s="3" t="s">
        <v>40763</v>
      </c>
      <c r="I12935" t="s">
        <v>547</v>
      </c>
      <c r="J12935" t="s">
        <v>18115</v>
      </c>
    </row>
    <row r="12936" spans="1:10" ht="32" x14ac:dyDescent="0.2">
      <c r="A12936" t="s">
        <v>10332</v>
      </c>
      <c r="B12936" t="s">
        <v>4784</v>
      </c>
      <c r="C12936" t="s">
        <v>40764</v>
      </c>
      <c r="D12936">
        <v>4</v>
      </c>
      <c r="E12936" t="s">
        <v>13</v>
      </c>
      <c r="F12936" t="s">
        <v>13</v>
      </c>
      <c r="G12936" t="s">
        <v>40765</v>
      </c>
      <c r="H12936" s="3" t="s">
        <v>40766</v>
      </c>
      <c r="I12936" t="s">
        <v>547</v>
      </c>
      <c r="J12936" t="s">
        <v>10336</v>
      </c>
    </row>
    <row r="12937" spans="1:10" ht="32" x14ac:dyDescent="0.2">
      <c r="A12937" t="s">
        <v>10332</v>
      </c>
      <c r="B12937" t="s">
        <v>40767</v>
      </c>
      <c r="C12937" t="s">
        <v>40768</v>
      </c>
      <c r="D12937">
        <v>6</v>
      </c>
      <c r="E12937" t="s">
        <v>13</v>
      </c>
      <c r="F12937" t="s">
        <v>13</v>
      </c>
      <c r="G12937" t="s">
        <v>40769</v>
      </c>
      <c r="H12937" s="3" t="s">
        <v>40770</v>
      </c>
      <c r="I12937" t="s">
        <v>547</v>
      </c>
      <c r="J12937" t="s">
        <v>10336</v>
      </c>
    </row>
    <row r="12938" spans="1:10" ht="32" x14ac:dyDescent="0.2">
      <c r="A12938" t="s">
        <v>10332</v>
      </c>
      <c r="B12938" t="s">
        <v>40771</v>
      </c>
      <c r="C12938" t="s">
        <v>40772</v>
      </c>
      <c r="D12938">
        <v>5</v>
      </c>
      <c r="E12938" t="s">
        <v>13</v>
      </c>
      <c r="F12938" t="s">
        <v>13</v>
      </c>
      <c r="G12938" t="s">
        <v>40769</v>
      </c>
      <c r="H12938" s="3" t="s">
        <v>40770</v>
      </c>
      <c r="I12938" t="s">
        <v>547</v>
      </c>
      <c r="J12938" t="s">
        <v>10336</v>
      </c>
    </row>
    <row r="12939" spans="1:10" ht="32" x14ac:dyDescent="0.2">
      <c r="A12939" t="s">
        <v>10332</v>
      </c>
      <c r="B12939" t="s">
        <v>18868</v>
      </c>
      <c r="C12939" t="s">
        <v>40773</v>
      </c>
      <c r="D12939">
        <v>2</v>
      </c>
      <c r="E12939" t="s">
        <v>13</v>
      </c>
      <c r="F12939" t="s">
        <v>13</v>
      </c>
      <c r="G12939" t="s">
        <v>40769</v>
      </c>
      <c r="H12939" s="3" t="s">
        <v>40770</v>
      </c>
      <c r="I12939" t="s">
        <v>547</v>
      </c>
      <c r="J12939" t="s">
        <v>10336</v>
      </c>
    </row>
    <row r="12940" spans="1:10" ht="32" x14ac:dyDescent="0.2">
      <c r="A12940" t="s">
        <v>10332</v>
      </c>
      <c r="B12940" t="s">
        <v>8801</v>
      </c>
      <c r="C12940" t="s">
        <v>40774</v>
      </c>
      <c r="D12940">
        <v>1</v>
      </c>
      <c r="E12940" t="s">
        <v>13</v>
      </c>
      <c r="F12940" t="s">
        <v>13</v>
      </c>
      <c r="G12940" t="s">
        <v>40769</v>
      </c>
      <c r="H12940" s="3" t="s">
        <v>40770</v>
      </c>
      <c r="I12940" t="s">
        <v>547</v>
      </c>
      <c r="J12940" t="s">
        <v>10336</v>
      </c>
    </row>
    <row r="12941" spans="1:10" ht="32" x14ac:dyDescent="0.2">
      <c r="A12941" t="s">
        <v>40775</v>
      </c>
      <c r="B12941" t="s">
        <v>29270</v>
      </c>
      <c r="C12941" t="s">
        <v>40776</v>
      </c>
      <c r="D12941">
        <v>1</v>
      </c>
      <c r="E12941" t="s">
        <v>13</v>
      </c>
      <c r="F12941" t="s">
        <v>13</v>
      </c>
      <c r="G12941" t="s">
        <v>40777</v>
      </c>
      <c r="H12941" s="3" t="s">
        <v>40778</v>
      </c>
      <c r="I12941" t="s">
        <v>547</v>
      </c>
      <c r="J12941" t="s">
        <v>40779</v>
      </c>
    </row>
    <row r="12942" spans="1:10" ht="16" x14ac:dyDescent="0.2">
      <c r="A12942" t="s">
        <v>40780</v>
      </c>
      <c r="B12942" t="s">
        <v>40781</v>
      </c>
      <c r="C12942" t="s">
        <v>40782</v>
      </c>
      <c r="D12942">
        <v>1</v>
      </c>
      <c r="E12942" t="s">
        <v>13</v>
      </c>
      <c r="F12942" t="s">
        <v>13</v>
      </c>
      <c r="G12942" t="s">
        <v>40783</v>
      </c>
      <c r="H12942" s="3" t="s">
        <v>40784</v>
      </c>
      <c r="I12942" t="s">
        <v>62</v>
      </c>
      <c r="J12942" t="s">
        <v>40785</v>
      </c>
    </row>
    <row r="12943" spans="1:10" ht="16" x14ac:dyDescent="0.2">
      <c r="A12943" t="s">
        <v>22002</v>
      </c>
      <c r="B12943" t="s">
        <v>40786</v>
      </c>
      <c r="C12943" t="s">
        <v>40787</v>
      </c>
      <c r="D12943">
        <v>4</v>
      </c>
      <c r="E12943" t="s">
        <v>13</v>
      </c>
      <c r="F12943" t="s">
        <v>13</v>
      </c>
      <c r="G12943" t="s">
        <v>40783</v>
      </c>
      <c r="H12943" s="3" t="s">
        <v>40784</v>
      </c>
      <c r="I12943" t="s">
        <v>62</v>
      </c>
      <c r="J12943" t="s">
        <v>22006</v>
      </c>
    </row>
    <row r="12944" spans="1:10" ht="16" x14ac:dyDescent="0.2">
      <c r="A12944" t="s">
        <v>9982</v>
      </c>
      <c r="B12944" t="s">
        <v>40781</v>
      </c>
      <c r="C12944" t="s">
        <v>40782</v>
      </c>
      <c r="D12944">
        <v>3</v>
      </c>
      <c r="E12944" t="s">
        <v>13</v>
      </c>
      <c r="F12944" t="s">
        <v>13</v>
      </c>
      <c r="G12944" t="s">
        <v>40783</v>
      </c>
      <c r="H12944" s="3" t="s">
        <v>40784</v>
      </c>
      <c r="I12944" t="s">
        <v>62</v>
      </c>
      <c r="J12944" t="s">
        <v>9987</v>
      </c>
    </row>
    <row r="12945" spans="1:10" ht="16" x14ac:dyDescent="0.2">
      <c r="A12945" t="s">
        <v>16285</v>
      </c>
      <c r="B12945" t="s">
        <v>40788</v>
      </c>
      <c r="C12945" t="s">
        <v>40789</v>
      </c>
      <c r="D12945">
        <v>2</v>
      </c>
      <c r="E12945" t="s">
        <v>637</v>
      </c>
      <c r="F12945" t="s">
        <v>13</v>
      </c>
      <c r="G12945" t="s">
        <v>40790</v>
      </c>
      <c r="H12945" s="3" t="s">
        <v>40791</v>
      </c>
      <c r="I12945" t="s">
        <v>959</v>
      </c>
      <c r="J12945" t="s">
        <v>16288</v>
      </c>
    </row>
    <row r="12946" spans="1:10" ht="16" x14ac:dyDescent="0.2">
      <c r="A12946" t="s">
        <v>40792</v>
      </c>
      <c r="B12946" t="s">
        <v>6331</v>
      </c>
      <c r="C12946" t="s">
        <v>21863</v>
      </c>
      <c r="D12946">
        <v>2</v>
      </c>
      <c r="E12946" t="s">
        <v>637</v>
      </c>
      <c r="F12946" t="s">
        <v>13</v>
      </c>
      <c r="G12946" t="s">
        <v>40790</v>
      </c>
      <c r="H12946" s="3" t="s">
        <v>40791</v>
      </c>
      <c r="I12946" t="s">
        <v>959</v>
      </c>
      <c r="J12946" t="s">
        <v>40793</v>
      </c>
    </row>
    <row r="12947" spans="1:10" ht="16" x14ac:dyDescent="0.2">
      <c r="A12947" t="s">
        <v>40794</v>
      </c>
      <c r="B12947" t="s">
        <v>40795</v>
      </c>
      <c r="C12947" t="s">
        <v>40796</v>
      </c>
      <c r="D12947">
        <v>2</v>
      </c>
      <c r="E12947" t="s">
        <v>637</v>
      </c>
      <c r="F12947" t="s">
        <v>13</v>
      </c>
      <c r="G12947" t="s">
        <v>40790</v>
      </c>
      <c r="H12947" s="3" t="s">
        <v>40797</v>
      </c>
      <c r="I12947" t="s">
        <v>959</v>
      </c>
      <c r="J12947" t="s">
        <v>40798</v>
      </c>
    </row>
    <row r="12948" spans="1:10" ht="16" x14ac:dyDescent="0.2">
      <c r="A12948" t="s">
        <v>40799</v>
      </c>
      <c r="B12948" t="s">
        <v>40800</v>
      </c>
      <c r="C12948" t="s">
        <v>40801</v>
      </c>
      <c r="D12948">
        <v>2</v>
      </c>
      <c r="E12948" t="s">
        <v>13</v>
      </c>
      <c r="F12948" t="s">
        <v>13</v>
      </c>
      <c r="G12948" t="s">
        <v>40802</v>
      </c>
      <c r="H12948" s="3" t="s">
        <v>40803</v>
      </c>
      <c r="I12948" t="s">
        <v>7603</v>
      </c>
      <c r="J12948" t="s">
        <v>40804</v>
      </c>
    </row>
    <row r="12949" spans="1:10" ht="16" x14ac:dyDescent="0.2">
      <c r="A12949" t="s">
        <v>12188</v>
      </c>
      <c r="B12949" t="s">
        <v>40805</v>
      </c>
      <c r="C12949" t="s">
        <v>40806</v>
      </c>
      <c r="D12949">
        <v>3</v>
      </c>
      <c r="E12949" t="s">
        <v>13</v>
      </c>
      <c r="F12949" t="s">
        <v>13</v>
      </c>
      <c r="G12949" t="s">
        <v>40807</v>
      </c>
      <c r="H12949" s="3" t="s">
        <v>40808</v>
      </c>
      <c r="I12949" t="s">
        <v>1658</v>
      </c>
      <c r="J12949" t="s">
        <v>12191</v>
      </c>
    </row>
    <row r="12950" spans="1:10" ht="16" x14ac:dyDescent="0.2">
      <c r="A12950" t="s">
        <v>40809</v>
      </c>
      <c r="B12950" t="s">
        <v>40810</v>
      </c>
      <c r="C12950" t="s">
        <v>40811</v>
      </c>
      <c r="D12950">
        <v>3</v>
      </c>
      <c r="E12950" t="s">
        <v>13</v>
      </c>
      <c r="F12950" t="s">
        <v>13</v>
      </c>
      <c r="G12950" t="s">
        <v>40807</v>
      </c>
      <c r="H12950" s="3" t="s">
        <v>40808</v>
      </c>
      <c r="I12950" t="s">
        <v>1658</v>
      </c>
      <c r="J12950" t="s">
        <v>40812</v>
      </c>
    </row>
    <row r="12951" spans="1:10" ht="16" x14ac:dyDescent="0.2">
      <c r="A12951" t="s">
        <v>14269</v>
      </c>
      <c r="B12951" t="s">
        <v>40813</v>
      </c>
      <c r="C12951" t="s">
        <v>40814</v>
      </c>
      <c r="D12951">
        <v>2</v>
      </c>
      <c r="E12951" t="s">
        <v>13</v>
      </c>
      <c r="F12951" t="s">
        <v>13</v>
      </c>
      <c r="G12951" t="s">
        <v>40807</v>
      </c>
      <c r="H12951" s="3" t="s">
        <v>40815</v>
      </c>
      <c r="I12951" t="s">
        <v>1658</v>
      </c>
      <c r="J12951" t="s">
        <v>14272</v>
      </c>
    </row>
    <row r="12952" spans="1:10" ht="32" x14ac:dyDescent="0.2">
      <c r="A12952" t="s">
        <v>14269</v>
      </c>
      <c r="B12952" t="s">
        <v>40816</v>
      </c>
      <c r="C12952" t="s">
        <v>40817</v>
      </c>
      <c r="D12952">
        <v>3</v>
      </c>
      <c r="E12952" t="s">
        <v>13</v>
      </c>
      <c r="F12952" t="s">
        <v>13</v>
      </c>
      <c r="G12952" t="s">
        <v>40807</v>
      </c>
      <c r="H12952" s="3" t="s">
        <v>40818</v>
      </c>
      <c r="I12952" t="s">
        <v>1658</v>
      </c>
      <c r="J12952" t="s">
        <v>14272</v>
      </c>
    </row>
    <row r="12953" spans="1:10" ht="16" x14ac:dyDescent="0.2">
      <c r="A12953" t="s">
        <v>3218</v>
      </c>
      <c r="B12953" t="s">
        <v>40813</v>
      </c>
      <c r="C12953" t="s">
        <v>40814</v>
      </c>
      <c r="D12953">
        <v>2</v>
      </c>
      <c r="E12953" t="s">
        <v>13</v>
      </c>
      <c r="F12953" t="s">
        <v>13</v>
      </c>
      <c r="G12953" t="s">
        <v>40807</v>
      </c>
      <c r="H12953" s="3" t="s">
        <v>40808</v>
      </c>
      <c r="I12953" t="s">
        <v>1658</v>
      </c>
      <c r="J12953" t="s">
        <v>3223</v>
      </c>
    </row>
    <row r="12954" spans="1:10" ht="16" x14ac:dyDescent="0.2">
      <c r="A12954" t="s">
        <v>40809</v>
      </c>
      <c r="B12954" t="s">
        <v>40819</v>
      </c>
      <c r="C12954" t="s">
        <v>40820</v>
      </c>
      <c r="D12954">
        <v>4</v>
      </c>
      <c r="E12954" t="s">
        <v>13</v>
      </c>
      <c r="F12954" t="s">
        <v>13</v>
      </c>
      <c r="G12954" t="s">
        <v>40807</v>
      </c>
      <c r="H12954" s="3" t="s">
        <v>40808</v>
      </c>
      <c r="I12954" t="s">
        <v>1658</v>
      </c>
      <c r="J12954" t="s">
        <v>40812</v>
      </c>
    </row>
    <row r="12955" spans="1:10" ht="16" x14ac:dyDescent="0.2">
      <c r="A12955" t="s">
        <v>40809</v>
      </c>
      <c r="B12955" t="s">
        <v>40821</v>
      </c>
      <c r="C12955" t="s">
        <v>40822</v>
      </c>
      <c r="D12955">
        <v>1</v>
      </c>
      <c r="E12955" t="s">
        <v>13</v>
      </c>
      <c r="F12955" t="s">
        <v>13</v>
      </c>
      <c r="G12955" t="s">
        <v>40807</v>
      </c>
      <c r="H12955" s="3" t="s">
        <v>40808</v>
      </c>
      <c r="I12955" t="s">
        <v>1658</v>
      </c>
      <c r="J12955" t="s">
        <v>40812</v>
      </c>
    </row>
    <row r="12956" spans="1:10" ht="16" x14ac:dyDescent="0.2">
      <c r="A12956" t="s">
        <v>40823</v>
      </c>
      <c r="B12956" t="s">
        <v>40824</v>
      </c>
      <c r="C12956" t="s">
        <v>40825</v>
      </c>
      <c r="D12956">
        <v>1</v>
      </c>
      <c r="E12956" t="s">
        <v>13</v>
      </c>
      <c r="F12956" t="s">
        <v>13</v>
      </c>
      <c r="G12956" t="s">
        <v>40807</v>
      </c>
      <c r="H12956" s="3" t="s">
        <v>40808</v>
      </c>
      <c r="I12956" t="s">
        <v>1658</v>
      </c>
      <c r="J12956" t="s">
        <v>40826</v>
      </c>
    </row>
    <row r="12957" spans="1:10" ht="16" x14ac:dyDescent="0.2">
      <c r="A12957" t="s">
        <v>40823</v>
      </c>
      <c r="B12957" t="s">
        <v>40827</v>
      </c>
      <c r="C12957" t="s">
        <v>40828</v>
      </c>
      <c r="D12957">
        <v>3</v>
      </c>
      <c r="E12957" t="s">
        <v>13</v>
      </c>
      <c r="F12957" t="s">
        <v>13</v>
      </c>
      <c r="G12957" t="s">
        <v>40807</v>
      </c>
      <c r="H12957" s="3" t="s">
        <v>40808</v>
      </c>
      <c r="I12957" t="s">
        <v>1658</v>
      </c>
      <c r="J12957" t="s">
        <v>40826</v>
      </c>
    </row>
    <row r="12958" spans="1:10" ht="16" x14ac:dyDescent="0.2">
      <c r="A12958" t="s">
        <v>11928</v>
      </c>
      <c r="B12958" t="s">
        <v>40829</v>
      </c>
      <c r="C12958" t="s">
        <v>40830</v>
      </c>
      <c r="D12958">
        <v>1</v>
      </c>
      <c r="E12958" t="s">
        <v>13</v>
      </c>
      <c r="F12958" t="s">
        <v>13</v>
      </c>
      <c r="G12958" t="s">
        <v>40831</v>
      </c>
      <c r="H12958" s="3" t="s">
        <v>40832</v>
      </c>
      <c r="I12958" t="s">
        <v>69</v>
      </c>
      <c r="J12958" t="s">
        <v>11933</v>
      </c>
    </row>
    <row r="12959" spans="1:10" ht="32" x14ac:dyDescent="0.2">
      <c r="A12959" t="s">
        <v>40833</v>
      </c>
      <c r="B12959" t="s">
        <v>40834</v>
      </c>
      <c r="C12959" t="s">
        <v>40835</v>
      </c>
      <c r="D12959">
        <v>2</v>
      </c>
      <c r="E12959" t="s">
        <v>13</v>
      </c>
      <c r="F12959" t="s">
        <v>13</v>
      </c>
      <c r="G12959" t="s">
        <v>40836</v>
      </c>
      <c r="H12959" s="3" t="s">
        <v>40837</v>
      </c>
      <c r="I12959" t="s">
        <v>1658</v>
      </c>
      <c r="J12959" t="s">
        <v>40838</v>
      </c>
    </row>
    <row r="12960" spans="1:10" ht="16" x14ac:dyDescent="0.2">
      <c r="A12960" t="s">
        <v>40745</v>
      </c>
      <c r="B12960" t="s">
        <v>40839</v>
      </c>
      <c r="C12960" t="s">
        <v>40840</v>
      </c>
      <c r="D12960">
        <v>3</v>
      </c>
      <c r="E12960" t="s">
        <v>13</v>
      </c>
      <c r="F12960" t="s">
        <v>13</v>
      </c>
      <c r="G12960" t="s">
        <v>40836</v>
      </c>
      <c r="H12960" s="3" t="s">
        <v>40841</v>
      </c>
      <c r="I12960" t="s">
        <v>1658</v>
      </c>
      <c r="J12960" t="s">
        <v>40750</v>
      </c>
    </row>
    <row r="12961" spans="1:10" ht="32" x14ac:dyDescent="0.2">
      <c r="A12961" t="s">
        <v>40745</v>
      </c>
      <c r="B12961" t="s">
        <v>40842</v>
      </c>
      <c r="C12961" t="s">
        <v>40843</v>
      </c>
      <c r="D12961">
        <v>2</v>
      </c>
      <c r="E12961" t="s">
        <v>13</v>
      </c>
      <c r="F12961" t="s">
        <v>13</v>
      </c>
      <c r="G12961" t="s">
        <v>40844</v>
      </c>
      <c r="H12961" s="3" t="s">
        <v>40845</v>
      </c>
      <c r="I12961" t="s">
        <v>1658</v>
      </c>
      <c r="J12961" t="s">
        <v>40750</v>
      </c>
    </row>
    <row r="12962" spans="1:10" ht="16" x14ac:dyDescent="0.2">
      <c r="A12962" t="s">
        <v>40846</v>
      </c>
      <c r="B12962" t="s">
        <v>40847</v>
      </c>
      <c r="C12962" t="s">
        <v>40848</v>
      </c>
      <c r="D12962">
        <v>1</v>
      </c>
      <c r="E12962" t="s">
        <v>1246</v>
      </c>
      <c r="F12962" t="s">
        <v>13</v>
      </c>
      <c r="G12962" t="s">
        <v>40849</v>
      </c>
      <c r="H12962" s="3" t="s">
        <v>40850</v>
      </c>
      <c r="I12962" t="s">
        <v>7603</v>
      </c>
      <c r="J12962" t="s">
        <v>40851</v>
      </c>
    </row>
    <row r="12963" spans="1:10" ht="16" x14ac:dyDescent="0.2">
      <c r="A12963" t="s">
        <v>40852</v>
      </c>
      <c r="B12963" t="s">
        <v>40853</v>
      </c>
      <c r="C12963" t="s">
        <v>40854</v>
      </c>
      <c r="D12963">
        <v>2</v>
      </c>
      <c r="E12963" t="s">
        <v>1246</v>
      </c>
      <c r="F12963" t="s">
        <v>13</v>
      </c>
      <c r="G12963" t="s">
        <v>40849</v>
      </c>
      <c r="H12963" s="3" t="s">
        <v>40855</v>
      </c>
      <c r="I12963" t="s">
        <v>7603</v>
      </c>
      <c r="J12963" t="s">
        <v>40856</v>
      </c>
    </row>
    <row r="12964" spans="1:10" ht="16" x14ac:dyDescent="0.2">
      <c r="A12964" t="s">
        <v>40857</v>
      </c>
      <c r="B12964" t="s">
        <v>40858</v>
      </c>
      <c r="C12964" t="s">
        <v>40859</v>
      </c>
      <c r="D12964">
        <v>1</v>
      </c>
      <c r="E12964" t="s">
        <v>1246</v>
      </c>
      <c r="F12964" t="s">
        <v>13</v>
      </c>
      <c r="G12964" t="s">
        <v>40849</v>
      </c>
      <c r="H12964" s="3" t="s">
        <v>40860</v>
      </c>
      <c r="I12964" t="s">
        <v>7603</v>
      </c>
      <c r="J12964" t="s">
        <v>40861</v>
      </c>
    </row>
    <row r="12965" spans="1:10" ht="16" x14ac:dyDescent="0.2">
      <c r="A12965" t="s">
        <v>40857</v>
      </c>
      <c r="B12965" t="s">
        <v>40862</v>
      </c>
      <c r="C12965" t="s">
        <v>40863</v>
      </c>
      <c r="D12965">
        <v>2</v>
      </c>
      <c r="E12965" t="s">
        <v>1246</v>
      </c>
      <c r="F12965" t="s">
        <v>13</v>
      </c>
      <c r="G12965" t="s">
        <v>40849</v>
      </c>
      <c r="H12965" s="3" t="s">
        <v>40860</v>
      </c>
      <c r="I12965" t="s">
        <v>7603</v>
      </c>
      <c r="J12965" t="s">
        <v>40861</v>
      </c>
    </row>
    <row r="12966" spans="1:10" ht="16" x14ac:dyDescent="0.2">
      <c r="A12966" t="s">
        <v>34798</v>
      </c>
      <c r="B12966" t="s">
        <v>40864</v>
      </c>
      <c r="C12966" t="s">
        <v>40865</v>
      </c>
      <c r="D12966">
        <v>2</v>
      </c>
      <c r="E12966" t="s">
        <v>1246</v>
      </c>
      <c r="F12966" t="s">
        <v>13</v>
      </c>
      <c r="G12966" t="s">
        <v>40849</v>
      </c>
      <c r="H12966" s="3" t="s">
        <v>40866</v>
      </c>
      <c r="I12966" t="s">
        <v>7603</v>
      </c>
      <c r="J12966" t="s">
        <v>34802</v>
      </c>
    </row>
    <row r="12967" spans="1:10" ht="16" x14ac:dyDescent="0.2">
      <c r="A12967" t="s">
        <v>40852</v>
      </c>
      <c r="B12967" t="s">
        <v>40867</v>
      </c>
      <c r="C12967" t="s">
        <v>40868</v>
      </c>
      <c r="D12967">
        <v>3</v>
      </c>
      <c r="E12967" t="s">
        <v>1246</v>
      </c>
      <c r="F12967" t="s">
        <v>13</v>
      </c>
      <c r="G12967" t="s">
        <v>40849</v>
      </c>
      <c r="H12967" s="3" t="s">
        <v>40855</v>
      </c>
      <c r="I12967" t="s">
        <v>7603</v>
      </c>
      <c r="J12967" t="s">
        <v>40856</v>
      </c>
    </row>
    <row r="12968" spans="1:10" ht="16" x14ac:dyDescent="0.2">
      <c r="A12968" t="s">
        <v>40852</v>
      </c>
      <c r="B12968" t="s">
        <v>40869</v>
      </c>
      <c r="C12968" t="s">
        <v>40870</v>
      </c>
      <c r="D12968">
        <v>1</v>
      </c>
      <c r="E12968" t="s">
        <v>1246</v>
      </c>
      <c r="F12968" t="s">
        <v>13</v>
      </c>
      <c r="G12968" t="s">
        <v>40849</v>
      </c>
      <c r="H12968" s="3" t="s">
        <v>40855</v>
      </c>
      <c r="I12968" t="s">
        <v>7603</v>
      </c>
      <c r="J12968" t="s">
        <v>40856</v>
      </c>
    </row>
    <row r="12969" spans="1:10" ht="16" x14ac:dyDescent="0.2">
      <c r="A12969" t="s">
        <v>40871</v>
      </c>
      <c r="B12969" t="s">
        <v>40872</v>
      </c>
      <c r="C12969" t="s">
        <v>40873</v>
      </c>
      <c r="D12969">
        <v>2</v>
      </c>
      <c r="E12969" t="s">
        <v>1246</v>
      </c>
      <c r="F12969" t="s">
        <v>13</v>
      </c>
      <c r="G12969" t="s">
        <v>40849</v>
      </c>
      <c r="H12969" s="3" t="s">
        <v>40855</v>
      </c>
      <c r="I12969" t="s">
        <v>7603</v>
      </c>
      <c r="J12969" t="s">
        <v>40874</v>
      </c>
    </row>
    <row r="12970" spans="1:10" ht="16" x14ac:dyDescent="0.2">
      <c r="A12970" t="s">
        <v>40871</v>
      </c>
      <c r="B12970" t="s">
        <v>40875</v>
      </c>
      <c r="C12970" t="s">
        <v>40876</v>
      </c>
      <c r="D12970">
        <v>1</v>
      </c>
      <c r="E12970" t="s">
        <v>1246</v>
      </c>
      <c r="F12970" t="s">
        <v>13</v>
      </c>
      <c r="G12970" t="s">
        <v>40849</v>
      </c>
      <c r="H12970" s="3" t="s">
        <v>40855</v>
      </c>
      <c r="I12970" t="s">
        <v>7603</v>
      </c>
      <c r="J12970" t="s">
        <v>40874</v>
      </c>
    </row>
    <row r="12971" spans="1:10" ht="16" x14ac:dyDescent="0.2">
      <c r="A12971" t="s">
        <v>40877</v>
      </c>
      <c r="B12971" t="s">
        <v>40878</v>
      </c>
      <c r="C12971" t="s">
        <v>40879</v>
      </c>
      <c r="D12971">
        <v>2</v>
      </c>
      <c r="E12971" t="s">
        <v>1246</v>
      </c>
      <c r="F12971" t="s">
        <v>13</v>
      </c>
      <c r="G12971" t="s">
        <v>40849</v>
      </c>
      <c r="H12971" s="3" t="s">
        <v>40855</v>
      </c>
      <c r="I12971" t="s">
        <v>7603</v>
      </c>
      <c r="J12971" t="s">
        <v>40880</v>
      </c>
    </row>
    <row r="12972" spans="1:10" ht="16" x14ac:dyDescent="0.2">
      <c r="A12972" t="s">
        <v>40881</v>
      </c>
      <c r="B12972" t="s">
        <v>40882</v>
      </c>
      <c r="C12972" t="s">
        <v>40883</v>
      </c>
      <c r="D12972">
        <v>2</v>
      </c>
      <c r="E12972" t="s">
        <v>1246</v>
      </c>
      <c r="F12972" t="s">
        <v>13</v>
      </c>
      <c r="G12972" t="s">
        <v>40849</v>
      </c>
      <c r="H12972" s="3" t="s">
        <v>40884</v>
      </c>
      <c r="I12972" t="s">
        <v>7603</v>
      </c>
      <c r="J12972" t="s">
        <v>40885</v>
      </c>
    </row>
    <row r="12973" spans="1:10" ht="16" x14ac:dyDescent="0.2">
      <c r="A12973" t="s">
        <v>40881</v>
      </c>
      <c r="B12973" t="s">
        <v>40886</v>
      </c>
      <c r="C12973" t="s">
        <v>40887</v>
      </c>
      <c r="D12973">
        <v>3</v>
      </c>
      <c r="E12973" t="s">
        <v>1246</v>
      </c>
      <c r="F12973" t="s">
        <v>13</v>
      </c>
      <c r="G12973" t="s">
        <v>40849</v>
      </c>
      <c r="H12973" s="3" t="s">
        <v>40884</v>
      </c>
      <c r="I12973" t="s">
        <v>7603</v>
      </c>
      <c r="J12973" t="s">
        <v>40885</v>
      </c>
    </row>
    <row r="12974" spans="1:10" ht="16" x14ac:dyDescent="0.2">
      <c r="A12974" t="s">
        <v>40877</v>
      </c>
      <c r="B12974" t="s">
        <v>40888</v>
      </c>
      <c r="C12974" t="s">
        <v>40889</v>
      </c>
      <c r="D12974">
        <v>1</v>
      </c>
      <c r="E12974" t="s">
        <v>1246</v>
      </c>
      <c r="F12974" t="s">
        <v>13</v>
      </c>
      <c r="G12974" t="s">
        <v>40849</v>
      </c>
      <c r="H12974" s="3" t="s">
        <v>40855</v>
      </c>
      <c r="I12974" t="s">
        <v>7603</v>
      </c>
      <c r="J12974" t="s">
        <v>40880</v>
      </c>
    </row>
    <row r="12975" spans="1:10" ht="16" x14ac:dyDescent="0.2">
      <c r="A12975" t="s">
        <v>40890</v>
      </c>
      <c r="B12975" t="s">
        <v>40891</v>
      </c>
      <c r="C12975" t="s">
        <v>40892</v>
      </c>
      <c r="D12975">
        <v>2</v>
      </c>
      <c r="E12975" t="s">
        <v>1246</v>
      </c>
      <c r="F12975" t="s">
        <v>13</v>
      </c>
      <c r="G12975" t="s">
        <v>40849</v>
      </c>
      <c r="H12975" s="3" t="s">
        <v>40849</v>
      </c>
      <c r="I12975" t="s">
        <v>40849</v>
      </c>
      <c r="J12975" t="s">
        <v>40893</v>
      </c>
    </row>
    <row r="12976" spans="1:10" ht="16" x14ac:dyDescent="0.2">
      <c r="A12976" t="s">
        <v>15689</v>
      </c>
      <c r="B12976" t="s">
        <v>40894</v>
      </c>
      <c r="C12976" t="s">
        <v>40895</v>
      </c>
      <c r="D12976">
        <v>1</v>
      </c>
      <c r="E12976" t="s">
        <v>1246</v>
      </c>
      <c r="F12976" t="s">
        <v>13</v>
      </c>
      <c r="G12976" t="s">
        <v>40849</v>
      </c>
      <c r="H12976" s="3" t="s">
        <v>40896</v>
      </c>
      <c r="I12976" t="s">
        <v>7603</v>
      </c>
      <c r="J12976" t="s">
        <v>15694</v>
      </c>
    </row>
    <row r="12977" spans="1:10" ht="16" x14ac:dyDescent="0.2">
      <c r="A12977" t="s">
        <v>15689</v>
      </c>
      <c r="B12977" t="s">
        <v>40897</v>
      </c>
      <c r="C12977" t="s">
        <v>40898</v>
      </c>
      <c r="D12977">
        <v>2</v>
      </c>
      <c r="E12977" t="s">
        <v>1246</v>
      </c>
      <c r="F12977" t="s">
        <v>13</v>
      </c>
      <c r="G12977" t="s">
        <v>40849</v>
      </c>
      <c r="H12977" s="3" t="s">
        <v>40896</v>
      </c>
      <c r="I12977" t="s">
        <v>7603</v>
      </c>
      <c r="J12977" t="s">
        <v>15694</v>
      </c>
    </row>
    <row r="12978" spans="1:10" ht="16" x14ac:dyDescent="0.2">
      <c r="A12978" t="s">
        <v>40899</v>
      </c>
      <c r="B12978" t="s">
        <v>40869</v>
      </c>
      <c r="C12978" t="s">
        <v>40870</v>
      </c>
      <c r="D12978">
        <v>1</v>
      </c>
      <c r="E12978" t="s">
        <v>1246</v>
      </c>
      <c r="F12978" t="s">
        <v>13</v>
      </c>
      <c r="G12978" t="s">
        <v>40849</v>
      </c>
      <c r="H12978" s="3" t="s">
        <v>40900</v>
      </c>
      <c r="I12978" t="s">
        <v>7603</v>
      </c>
      <c r="J12978" t="s">
        <v>40901</v>
      </c>
    </row>
    <row r="12979" spans="1:10" ht="32" x14ac:dyDescent="0.2">
      <c r="A12979" t="s">
        <v>40881</v>
      </c>
      <c r="B12979" t="s">
        <v>40902</v>
      </c>
      <c r="C12979" t="s">
        <v>40903</v>
      </c>
      <c r="D12979">
        <v>1</v>
      </c>
      <c r="E12979" t="s">
        <v>1246</v>
      </c>
      <c r="F12979" t="s">
        <v>13</v>
      </c>
      <c r="G12979" t="s">
        <v>40904</v>
      </c>
      <c r="H12979" s="3" t="s">
        <v>40905</v>
      </c>
      <c r="I12979" t="s">
        <v>714</v>
      </c>
      <c r="J12979" t="s">
        <v>40885</v>
      </c>
    </row>
    <row r="12980" spans="1:10" ht="16" x14ac:dyDescent="0.2">
      <c r="A12980" t="s">
        <v>40906</v>
      </c>
      <c r="B12980" t="s">
        <v>20647</v>
      </c>
      <c r="C12980" t="s">
        <v>23587</v>
      </c>
      <c r="D12980">
        <v>1</v>
      </c>
      <c r="E12980" t="s">
        <v>13</v>
      </c>
      <c r="F12980" t="s">
        <v>13</v>
      </c>
      <c r="G12980" t="s">
        <v>40907</v>
      </c>
      <c r="H12980" s="3" t="s">
        <v>40908</v>
      </c>
      <c r="I12980" t="s">
        <v>69</v>
      </c>
      <c r="J12980" t="s">
        <v>40909</v>
      </c>
    </row>
    <row r="12981" spans="1:10" ht="16" x14ac:dyDescent="0.2">
      <c r="A12981" t="s">
        <v>1120</v>
      </c>
      <c r="B12981" t="s">
        <v>2045</v>
      </c>
      <c r="C12981" t="s">
        <v>37906</v>
      </c>
      <c r="D12981">
        <v>3</v>
      </c>
      <c r="E12981" t="s">
        <v>13</v>
      </c>
      <c r="F12981" t="s">
        <v>13</v>
      </c>
      <c r="G12981" t="s">
        <v>40907</v>
      </c>
      <c r="H12981" s="3" t="s">
        <v>40908</v>
      </c>
      <c r="I12981" t="s">
        <v>69</v>
      </c>
      <c r="J12981" t="s">
        <v>1121</v>
      </c>
    </row>
    <row r="12982" spans="1:10" ht="16" x14ac:dyDescent="0.2">
      <c r="A12982" t="s">
        <v>40906</v>
      </c>
      <c r="B12982" t="s">
        <v>40910</v>
      </c>
      <c r="C12982" t="s">
        <v>40911</v>
      </c>
      <c r="D12982">
        <v>2</v>
      </c>
      <c r="E12982" t="s">
        <v>13</v>
      </c>
      <c r="F12982" t="s">
        <v>13</v>
      </c>
      <c r="G12982" t="s">
        <v>40907</v>
      </c>
      <c r="H12982" s="3" t="s">
        <v>40908</v>
      </c>
      <c r="I12982" t="s">
        <v>69</v>
      </c>
      <c r="J12982" t="s">
        <v>40909</v>
      </c>
    </row>
    <row r="12983" spans="1:10" ht="16" x14ac:dyDescent="0.2">
      <c r="A12983" t="s">
        <v>26131</v>
      </c>
      <c r="B12983" t="s">
        <v>40912</v>
      </c>
      <c r="C12983" t="s">
        <v>40913</v>
      </c>
      <c r="D12983">
        <v>3</v>
      </c>
      <c r="E12983" t="s">
        <v>13</v>
      </c>
      <c r="F12983" t="s">
        <v>13</v>
      </c>
      <c r="G12983" t="s">
        <v>40907</v>
      </c>
      <c r="H12983" s="3" t="s">
        <v>40908</v>
      </c>
      <c r="I12983" t="s">
        <v>69</v>
      </c>
      <c r="J12983" t="s">
        <v>26133</v>
      </c>
    </row>
    <row r="12984" spans="1:10" ht="16" x14ac:dyDescent="0.2">
      <c r="A12984" t="s">
        <v>26131</v>
      </c>
      <c r="B12984" t="s">
        <v>27450</v>
      </c>
      <c r="C12984" t="s">
        <v>27451</v>
      </c>
      <c r="D12984">
        <v>1</v>
      </c>
      <c r="E12984" t="s">
        <v>13</v>
      </c>
      <c r="F12984" t="s">
        <v>13</v>
      </c>
      <c r="G12984" t="s">
        <v>40907</v>
      </c>
      <c r="H12984" s="3" t="s">
        <v>40908</v>
      </c>
      <c r="I12984" t="s">
        <v>69</v>
      </c>
      <c r="J12984" t="s">
        <v>26133</v>
      </c>
    </row>
    <row r="12985" spans="1:10" ht="32" x14ac:dyDescent="0.2">
      <c r="A12985" t="s">
        <v>17319</v>
      </c>
      <c r="B12985" t="s">
        <v>40914</v>
      </c>
      <c r="C12985" t="s">
        <v>40915</v>
      </c>
      <c r="D12985">
        <v>1</v>
      </c>
      <c r="E12985" t="s">
        <v>13</v>
      </c>
      <c r="F12985" t="s">
        <v>13</v>
      </c>
      <c r="G12985" t="s">
        <v>40916</v>
      </c>
      <c r="H12985" s="3" t="s">
        <v>40917</v>
      </c>
      <c r="I12985" t="s">
        <v>509</v>
      </c>
      <c r="J12985" t="s">
        <v>17323</v>
      </c>
    </row>
    <row r="12986" spans="1:10" ht="16" x14ac:dyDescent="0.2">
      <c r="A12986" t="s">
        <v>14246</v>
      </c>
      <c r="B12986" t="s">
        <v>40918</v>
      </c>
      <c r="C12986" t="s">
        <v>40919</v>
      </c>
      <c r="D12986">
        <v>2</v>
      </c>
      <c r="E12986" t="s">
        <v>13</v>
      </c>
      <c r="F12986" t="s">
        <v>13</v>
      </c>
      <c r="G12986" t="s">
        <v>40916</v>
      </c>
      <c r="H12986" s="3" t="s">
        <v>40920</v>
      </c>
      <c r="I12986" t="s">
        <v>547</v>
      </c>
      <c r="J12986" t="s">
        <v>14250</v>
      </c>
    </row>
    <row r="12987" spans="1:10" ht="16" x14ac:dyDescent="0.2">
      <c r="A12987" t="s">
        <v>14851</v>
      </c>
      <c r="B12987" t="s">
        <v>40921</v>
      </c>
      <c r="C12987" t="s">
        <v>40922</v>
      </c>
      <c r="D12987">
        <v>5</v>
      </c>
      <c r="E12987" t="s">
        <v>13</v>
      </c>
      <c r="F12987" t="s">
        <v>13</v>
      </c>
      <c r="G12987" t="s">
        <v>40916</v>
      </c>
      <c r="H12987" s="3" t="s">
        <v>40920</v>
      </c>
      <c r="I12987" t="s">
        <v>547</v>
      </c>
      <c r="J12987" t="s">
        <v>14856</v>
      </c>
    </row>
    <row r="12988" spans="1:10" ht="16" x14ac:dyDescent="0.2">
      <c r="A12988" t="s">
        <v>14246</v>
      </c>
      <c r="B12988" t="s">
        <v>40923</v>
      </c>
      <c r="C12988" t="s">
        <v>40924</v>
      </c>
      <c r="D12988">
        <v>1</v>
      </c>
      <c r="E12988" t="s">
        <v>13</v>
      </c>
      <c r="F12988" t="s">
        <v>13</v>
      </c>
      <c r="G12988" t="s">
        <v>40916</v>
      </c>
      <c r="H12988" s="3" t="s">
        <v>40920</v>
      </c>
      <c r="I12988" t="s">
        <v>547</v>
      </c>
      <c r="J12988" t="s">
        <v>14250</v>
      </c>
    </row>
    <row r="12989" spans="1:10" ht="16" x14ac:dyDescent="0.2">
      <c r="A12989" t="s">
        <v>17464</v>
      </c>
      <c r="B12989" t="s">
        <v>40918</v>
      </c>
      <c r="C12989" t="s">
        <v>40919</v>
      </c>
      <c r="D12989">
        <v>2</v>
      </c>
      <c r="E12989" t="s">
        <v>13</v>
      </c>
      <c r="F12989" t="s">
        <v>13</v>
      </c>
      <c r="G12989" t="s">
        <v>40916</v>
      </c>
      <c r="H12989" s="3" t="s">
        <v>40920</v>
      </c>
      <c r="I12989" t="s">
        <v>547</v>
      </c>
      <c r="J12989" t="s">
        <v>17465</v>
      </c>
    </row>
    <row r="12990" spans="1:10" ht="16" x14ac:dyDescent="0.2">
      <c r="A12990" t="s">
        <v>14851</v>
      </c>
      <c r="B12990" t="s">
        <v>40923</v>
      </c>
      <c r="C12990" t="s">
        <v>40924</v>
      </c>
      <c r="D12990">
        <v>1</v>
      </c>
      <c r="E12990" t="s">
        <v>13</v>
      </c>
      <c r="F12990" t="s">
        <v>13</v>
      </c>
      <c r="G12990" t="s">
        <v>40916</v>
      </c>
      <c r="H12990" s="3" t="s">
        <v>40920</v>
      </c>
      <c r="I12990" t="s">
        <v>547</v>
      </c>
      <c r="J12990" t="s">
        <v>14856</v>
      </c>
    </row>
    <row r="12991" spans="1:10" ht="16" x14ac:dyDescent="0.2">
      <c r="A12991" t="s">
        <v>17464</v>
      </c>
      <c r="B12991" t="s">
        <v>40923</v>
      </c>
      <c r="C12991" t="s">
        <v>40924</v>
      </c>
      <c r="D12991">
        <v>1</v>
      </c>
      <c r="E12991" t="s">
        <v>13</v>
      </c>
      <c r="F12991" t="s">
        <v>13</v>
      </c>
      <c r="G12991" t="s">
        <v>40916</v>
      </c>
      <c r="H12991" s="3" t="s">
        <v>40920</v>
      </c>
      <c r="I12991" t="s">
        <v>547</v>
      </c>
      <c r="J12991" t="s">
        <v>17465</v>
      </c>
    </row>
    <row r="12992" spans="1:10" ht="16" x14ac:dyDescent="0.2">
      <c r="A12992" t="s">
        <v>17319</v>
      </c>
      <c r="B12992" t="s">
        <v>40925</v>
      </c>
      <c r="C12992" t="s">
        <v>40926</v>
      </c>
      <c r="D12992">
        <v>2</v>
      </c>
      <c r="E12992" t="s">
        <v>13</v>
      </c>
      <c r="F12992" t="s">
        <v>13</v>
      </c>
      <c r="G12992" t="s">
        <v>40916</v>
      </c>
      <c r="H12992" s="3" t="s">
        <v>40927</v>
      </c>
      <c r="I12992" t="s">
        <v>547</v>
      </c>
      <c r="J12992" t="s">
        <v>17323</v>
      </c>
    </row>
    <row r="12993" spans="1:10" ht="16" x14ac:dyDescent="0.2">
      <c r="A12993" t="s">
        <v>14851</v>
      </c>
      <c r="B12993" t="s">
        <v>21696</v>
      </c>
      <c r="C12993" t="s">
        <v>40928</v>
      </c>
      <c r="D12993">
        <v>3</v>
      </c>
      <c r="E12993" t="s">
        <v>13</v>
      </c>
      <c r="F12993" t="s">
        <v>13</v>
      </c>
      <c r="G12993" t="s">
        <v>40916</v>
      </c>
      <c r="H12993" s="3" t="s">
        <v>40920</v>
      </c>
      <c r="I12993" t="s">
        <v>547</v>
      </c>
      <c r="J12993" t="s">
        <v>14856</v>
      </c>
    </row>
    <row r="12994" spans="1:10" ht="16" x14ac:dyDescent="0.2">
      <c r="A12994" t="s">
        <v>17464</v>
      </c>
      <c r="B12994" t="s">
        <v>40929</v>
      </c>
      <c r="C12994" t="s">
        <v>40930</v>
      </c>
      <c r="D12994">
        <v>3</v>
      </c>
      <c r="E12994" t="s">
        <v>13</v>
      </c>
      <c r="F12994" t="s">
        <v>13</v>
      </c>
      <c r="G12994" t="s">
        <v>40916</v>
      </c>
      <c r="H12994" s="3" t="s">
        <v>40920</v>
      </c>
      <c r="I12994" t="s">
        <v>547</v>
      </c>
      <c r="J12994" t="s">
        <v>17465</v>
      </c>
    </row>
    <row r="12995" spans="1:10" ht="16" x14ac:dyDescent="0.2">
      <c r="A12995" t="s">
        <v>1072</v>
      </c>
      <c r="B12995" t="s">
        <v>40931</v>
      </c>
      <c r="C12995" t="s">
        <v>40932</v>
      </c>
      <c r="D12995">
        <v>2</v>
      </c>
      <c r="E12995" t="s">
        <v>13</v>
      </c>
      <c r="F12995" t="s">
        <v>13</v>
      </c>
      <c r="G12995" t="s">
        <v>40933</v>
      </c>
      <c r="H12995" s="3" t="s">
        <v>40934</v>
      </c>
      <c r="I12995" t="s">
        <v>62</v>
      </c>
      <c r="J12995" t="s">
        <v>1077</v>
      </c>
    </row>
    <row r="12996" spans="1:10" ht="16" x14ac:dyDescent="0.2">
      <c r="A12996" t="s">
        <v>1072</v>
      </c>
      <c r="B12996" t="s">
        <v>40935</v>
      </c>
      <c r="C12996" t="s">
        <v>40936</v>
      </c>
      <c r="D12996">
        <v>1</v>
      </c>
      <c r="E12996" t="s">
        <v>13</v>
      </c>
      <c r="F12996" t="s">
        <v>13</v>
      </c>
      <c r="G12996" t="s">
        <v>40933</v>
      </c>
      <c r="H12996" s="3" t="s">
        <v>40934</v>
      </c>
      <c r="I12996" t="s">
        <v>62</v>
      </c>
      <c r="J12996" t="s">
        <v>1077</v>
      </c>
    </row>
    <row r="12997" spans="1:10" ht="16" x14ac:dyDescent="0.2">
      <c r="A12997" t="s">
        <v>17464</v>
      </c>
      <c r="B12997" t="s">
        <v>40937</v>
      </c>
      <c r="C12997" t="s">
        <v>40938</v>
      </c>
      <c r="D12997">
        <v>5</v>
      </c>
      <c r="E12997" t="s">
        <v>13</v>
      </c>
      <c r="F12997" t="s">
        <v>13</v>
      </c>
      <c r="G12997" t="s">
        <v>40939</v>
      </c>
      <c r="H12997" s="3" t="s">
        <v>40940</v>
      </c>
      <c r="I12997" t="s">
        <v>547</v>
      </c>
      <c r="J12997" t="s">
        <v>17465</v>
      </c>
    </row>
    <row r="12998" spans="1:10" ht="16" x14ac:dyDescent="0.2">
      <c r="A12998" t="s">
        <v>26413</v>
      </c>
      <c r="B12998" t="s">
        <v>40941</v>
      </c>
      <c r="C12998" t="s">
        <v>40942</v>
      </c>
      <c r="D12998">
        <v>1</v>
      </c>
      <c r="E12998">
        <f>375</f>
        <v>375</v>
      </c>
      <c r="F12998" t="s">
        <v>13</v>
      </c>
      <c r="G12998" t="s">
        <v>40939</v>
      </c>
      <c r="H12998" s="3" t="s">
        <v>40943</v>
      </c>
      <c r="I12998" t="s">
        <v>62</v>
      </c>
      <c r="J12998" t="s">
        <v>26418</v>
      </c>
    </row>
    <row r="12999" spans="1:10" ht="16" x14ac:dyDescent="0.2">
      <c r="A12999" t="s">
        <v>25093</v>
      </c>
      <c r="B12999" t="s">
        <v>38370</v>
      </c>
      <c r="C12999" t="s">
        <v>38371</v>
      </c>
      <c r="D12999">
        <v>3</v>
      </c>
      <c r="E12999">
        <f>375</f>
        <v>375</v>
      </c>
      <c r="F12999" t="s">
        <v>13</v>
      </c>
      <c r="G12999" t="s">
        <v>40939</v>
      </c>
      <c r="H12999" s="3" t="s">
        <v>40943</v>
      </c>
      <c r="I12999" t="s">
        <v>62</v>
      </c>
      <c r="J12999" t="s">
        <v>25098</v>
      </c>
    </row>
    <row r="13000" spans="1:10" ht="16" x14ac:dyDescent="0.2">
      <c r="A13000" t="s">
        <v>40944</v>
      </c>
      <c r="B13000" t="s">
        <v>40945</v>
      </c>
      <c r="C13000" t="s">
        <v>40946</v>
      </c>
      <c r="D13000">
        <v>1</v>
      </c>
      <c r="E13000">
        <f>375</f>
        <v>375</v>
      </c>
      <c r="F13000" t="s">
        <v>13</v>
      </c>
      <c r="G13000" t="s">
        <v>40939</v>
      </c>
      <c r="H13000" s="3" t="s">
        <v>40947</v>
      </c>
      <c r="I13000" t="s">
        <v>62</v>
      </c>
      <c r="J13000" t="s">
        <v>40948</v>
      </c>
    </row>
    <row r="13001" spans="1:10" ht="16" x14ac:dyDescent="0.2">
      <c r="A13001" t="s">
        <v>19706</v>
      </c>
      <c r="B13001" t="s">
        <v>40949</v>
      </c>
      <c r="C13001" t="s">
        <v>40950</v>
      </c>
      <c r="D13001">
        <v>3</v>
      </c>
      <c r="E13001">
        <f>375</f>
        <v>375</v>
      </c>
      <c r="F13001" t="s">
        <v>13</v>
      </c>
      <c r="G13001" t="s">
        <v>40939</v>
      </c>
      <c r="H13001" s="3" t="s">
        <v>40951</v>
      </c>
      <c r="I13001" t="s">
        <v>62</v>
      </c>
      <c r="J13001" t="s">
        <v>19711</v>
      </c>
    </row>
    <row r="13002" spans="1:10" ht="16" x14ac:dyDescent="0.2">
      <c r="A13002" t="s">
        <v>26295</v>
      </c>
      <c r="B13002" t="s">
        <v>40952</v>
      </c>
      <c r="C13002" t="s">
        <v>40953</v>
      </c>
      <c r="D13002">
        <v>2</v>
      </c>
      <c r="E13002" t="s">
        <v>13</v>
      </c>
      <c r="F13002" t="s">
        <v>13</v>
      </c>
      <c r="G13002" t="s">
        <v>40939</v>
      </c>
      <c r="H13002" s="3" t="s">
        <v>40954</v>
      </c>
      <c r="I13002" t="s">
        <v>817</v>
      </c>
      <c r="J13002" t="s">
        <v>26300</v>
      </c>
    </row>
    <row r="13003" spans="1:10" ht="16" x14ac:dyDescent="0.2">
      <c r="A13003" t="s">
        <v>33701</v>
      </c>
      <c r="B13003" t="s">
        <v>40955</v>
      </c>
      <c r="C13003" t="s">
        <v>40956</v>
      </c>
      <c r="D13003">
        <v>1</v>
      </c>
      <c r="E13003" t="s">
        <v>13</v>
      </c>
      <c r="F13003" t="s">
        <v>13</v>
      </c>
      <c r="G13003" t="s">
        <v>40957</v>
      </c>
      <c r="H13003" s="3" t="s">
        <v>40958</v>
      </c>
      <c r="I13003" t="s">
        <v>62</v>
      </c>
      <c r="J13003" t="s">
        <v>33705</v>
      </c>
    </row>
    <row r="13004" spans="1:10" ht="16" x14ac:dyDescent="0.2">
      <c r="A13004" t="s">
        <v>40959</v>
      </c>
      <c r="B13004" t="s">
        <v>40960</v>
      </c>
      <c r="C13004" t="s">
        <v>40961</v>
      </c>
      <c r="D13004">
        <v>2</v>
      </c>
      <c r="E13004" t="s">
        <v>13</v>
      </c>
      <c r="F13004" t="s">
        <v>13</v>
      </c>
      <c r="G13004" t="s">
        <v>40957</v>
      </c>
      <c r="H13004" s="3" t="s">
        <v>40962</v>
      </c>
      <c r="I13004" t="s">
        <v>62</v>
      </c>
      <c r="J13004" t="s">
        <v>40963</v>
      </c>
    </row>
    <row r="13005" spans="1:10" ht="16" x14ac:dyDescent="0.2">
      <c r="A13005" t="s">
        <v>40964</v>
      </c>
      <c r="B13005" t="s">
        <v>40965</v>
      </c>
      <c r="C13005" t="s">
        <v>40966</v>
      </c>
      <c r="D13005">
        <v>2</v>
      </c>
      <c r="E13005" t="s">
        <v>13</v>
      </c>
      <c r="F13005" t="s">
        <v>13</v>
      </c>
      <c r="G13005" t="s">
        <v>40957</v>
      </c>
      <c r="H13005" s="3" t="s">
        <v>40958</v>
      </c>
      <c r="I13005" t="s">
        <v>62</v>
      </c>
      <c r="J13005" t="s">
        <v>40967</v>
      </c>
    </row>
    <row r="13006" spans="1:10" ht="16" x14ac:dyDescent="0.2">
      <c r="A13006" t="s">
        <v>40964</v>
      </c>
      <c r="B13006" t="s">
        <v>40968</v>
      </c>
      <c r="C13006" t="s">
        <v>40969</v>
      </c>
      <c r="D13006">
        <v>1</v>
      </c>
      <c r="E13006" t="s">
        <v>13</v>
      </c>
      <c r="F13006" t="s">
        <v>13</v>
      </c>
      <c r="G13006" t="s">
        <v>40957</v>
      </c>
      <c r="H13006" s="3" t="s">
        <v>40958</v>
      </c>
      <c r="I13006" t="s">
        <v>62</v>
      </c>
      <c r="J13006" t="s">
        <v>40967</v>
      </c>
    </row>
    <row r="13007" spans="1:10" ht="16" x14ac:dyDescent="0.2">
      <c r="A13007" t="s">
        <v>40970</v>
      </c>
      <c r="B13007" t="s">
        <v>40968</v>
      </c>
      <c r="C13007" t="s">
        <v>40969</v>
      </c>
      <c r="D13007">
        <v>2</v>
      </c>
      <c r="E13007" t="s">
        <v>13</v>
      </c>
      <c r="F13007" t="s">
        <v>13</v>
      </c>
      <c r="G13007" t="s">
        <v>40957</v>
      </c>
      <c r="H13007" s="3" t="s">
        <v>40971</v>
      </c>
      <c r="I13007" t="s">
        <v>62</v>
      </c>
      <c r="J13007" t="s">
        <v>40972</v>
      </c>
    </row>
    <row r="13008" spans="1:10" ht="16" x14ac:dyDescent="0.2">
      <c r="A13008" t="s">
        <v>40959</v>
      </c>
      <c r="B13008" t="s">
        <v>40973</v>
      </c>
      <c r="C13008" t="s">
        <v>40974</v>
      </c>
      <c r="D13008">
        <v>1</v>
      </c>
      <c r="E13008" t="s">
        <v>13</v>
      </c>
      <c r="F13008" t="s">
        <v>13</v>
      </c>
      <c r="G13008" t="s">
        <v>40957</v>
      </c>
      <c r="H13008" s="3" t="s">
        <v>40975</v>
      </c>
      <c r="I13008" t="s">
        <v>62</v>
      </c>
      <c r="J13008" t="s">
        <v>40963</v>
      </c>
    </row>
    <row r="13009" spans="1:10" ht="16" x14ac:dyDescent="0.2">
      <c r="A13009" t="s">
        <v>40970</v>
      </c>
      <c r="B13009" t="s">
        <v>40965</v>
      </c>
      <c r="C13009" t="s">
        <v>40966</v>
      </c>
      <c r="D13009">
        <v>1</v>
      </c>
      <c r="E13009" t="s">
        <v>13</v>
      </c>
      <c r="F13009" t="s">
        <v>13</v>
      </c>
      <c r="G13009" t="s">
        <v>40957</v>
      </c>
      <c r="H13009" s="3" t="s">
        <v>40976</v>
      </c>
      <c r="I13009" t="s">
        <v>62</v>
      </c>
      <c r="J13009" t="s">
        <v>40972</v>
      </c>
    </row>
    <row r="13010" spans="1:10" ht="16" x14ac:dyDescent="0.2">
      <c r="A13010" t="s">
        <v>40977</v>
      </c>
      <c r="B13010" t="s">
        <v>40978</v>
      </c>
      <c r="C13010" t="s">
        <v>40979</v>
      </c>
      <c r="D13010">
        <v>1</v>
      </c>
      <c r="E13010" t="s">
        <v>13</v>
      </c>
      <c r="F13010" t="s">
        <v>13</v>
      </c>
      <c r="G13010" t="s">
        <v>40980</v>
      </c>
      <c r="H13010" s="3" t="s">
        <v>40981</v>
      </c>
      <c r="I13010" t="s">
        <v>215</v>
      </c>
      <c r="J13010" t="s">
        <v>40982</v>
      </c>
    </row>
    <row r="13011" spans="1:10" ht="16" x14ac:dyDescent="0.2">
      <c r="A13011" t="s">
        <v>15195</v>
      </c>
      <c r="B13011" t="s">
        <v>40983</v>
      </c>
      <c r="C13011" t="s">
        <v>40984</v>
      </c>
      <c r="D13011">
        <v>1</v>
      </c>
      <c r="E13011" t="s">
        <v>13</v>
      </c>
      <c r="F13011" t="s">
        <v>13</v>
      </c>
      <c r="G13011" t="s">
        <v>40985</v>
      </c>
      <c r="H13011" s="3" t="s">
        <v>40986</v>
      </c>
      <c r="I13011" t="s">
        <v>62</v>
      </c>
      <c r="J13011" t="s">
        <v>15200</v>
      </c>
    </row>
    <row r="13012" spans="1:10" ht="16" x14ac:dyDescent="0.2">
      <c r="A13012" t="s">
        <v>15201</v>
      </c>
      <c r="B13012" t="s">
        <v>40983</v>
      </c>
      <c r="C13012" t="s">
        <v>40984</v>
      </c>
      <c r="D13012">
        <v>1</v>
      </c>
      <c r="E13012" t="s">
        <v>13</v>
      </c>
      <c r="F13012" t="s">
        <v>13</v>
      </c>
      <c r="G13012" t="s">
        <v>40985</v>
      </c>
      <c r="H13012" s="3" t="s">
        <v>40986</v>
      </c>
      <c r="I13012" t="s">
        <v>62</v>
      </c>
      <c r="J13012" t="s">
        <v>15203</v>
      </c>
    </row>
    <row r="13013" spans="1:10" ht="16" x14ac:dyDescent="0.2">
      <c r="A13013" t="s">
        <v>40987</v>
      </c>
      <c r="B13013" t="s">
        <v>40988</v>
      </c>
      <c r="C13013" t="s">
        <v>40989</v>
      </c>
      <c r="D13013">
        <v>1</v>
      </c>
      <c r="E13013" t="s">
        <v>13</v>
      </c>
      <c r="F13013" t="s">
        <v>13</v>
      </c>
      <c r="G13013" t="s">
        <v>40985</v>
      </c>
      <c r="H13013" s="3" t="s">
        <v>40990</v>
      </c>
      <c r="I13013" t="s">
        <v>62</v>
      </c>
      <c r="J13013" t="s">
        <v>40991</v>
      </c>
    </row>
    <row r="13014" spans="1:10" ht="16" x14ac:dyDescent="0.2">
      <c r="A13014" t="s">
        <v>40992</v>
      </c>
      <c r="B13014" t="s">
        <v>40993</v>
      </c>
      <c r="C13014" t="s">
        <v>40994</v>
      </c>
      <c r="D13014">
        <v>1</v>
      </c>
      <c r="E13014" t="s">
        <v>13</v>
      </c>
      <c r="F13014" t="s">
        <v>13</v>
      </c>
      <c r="G13014" t="s">
        <v>40985</v>
      </c>
      <c r="H13014" s="3" t="s">
        <v>40990</v>
      </c>
      <c r="I13014" t="s">
        <v>62</v>
      </c>
      <c r="J13014" t="s">
        <v>40995</v>
      </c>
    </row>
    <row r="13015" spans="1:10" ht="16" x14ac:dyDescent="0.2">
      <c r="A13015" t="s">
        <v>40996</v>
      </c>
      <c r="B13015" t="s">
        <v>40997</v>
      </c>
      <c r="C13015" t="s">
        <v>40998</v>
      </c>
      <c r="D13015">
        <v>1</v>
      </c>
      <c r="E13015" t="s">
        <v>13</v>
      </c>
      <c r="F13015" t="s">
        <v>13</v>
      </c>
      <c r="G13015" t="s">
        <v>40985</v>
      </c>
      <c r="H13015" s="3" t="s">
        <v>40990</v>
      </c>
      <c r="I13015" t="s">
        <v>62</v>
      </c>
      <c r="J13015" t="s">
        <v>40999</v>
      </c>
    </row>
    <row r="13016" spans="1:10" ht="16" x14ac:dyDescent="0.2">
      <c r="A13016" t="s">
        <v>40992</v>
      </c>
      <c r="B13016" t="s">
        <v>40983</v>
      </c>
      <c r="C13016" t="s">
        <v>40984</v>
      </c>
      <c r="D13016">
        <v>2</v>
      </c>
      <c r="E13016" t="s">
        <v>13</v>
      </c>
      <c r="F13016" t="s">
        <v>13</v>
      </c>
      <c r="G13016" t="s">
        <v>40985</v>
      </c>
      <c r="H13016" s="3" t="s">
        <v>40990</v>
      </c>
      <c r="I13016" t="s">
        <v>62</v>
      </c>
      <c r="J13016" t="s">
        <v>40995</v>
      </c>
    </row>
    <row r="13017" spans="1:10" ht="16" x14ac:dyDescent="0.2">
      <c r="A13017" t="s">
        <v>40987</v>
      </c>
      <c r="B13017" t="s">
        <v>41000</v>
      </c>
      <c r="C13017" t="s">
        <v>41001</v>
      </c>
      <c r="D13017">
        <v>2</v>
      </c>
      <c r="E13017" t="s">
        <v>13</v>
      </c>
      <c r="F13017" t="s">
        <v>13</v>
      </c>
      <c r="G13017" t="s">
        <v>40985</v>
      </c>
      <c r="H13017" s="3" t="s">
        <v>40990</v>
      </c>
      <c r="I13017" t="s">
        <v>62</v>
      </c>
      <c r="J13017" t="s">
        <v>40991</v>
      </c>
    </row>
    <row r="13018" spans="1:10" ht="16" x14ac:dyDescent="0.2">
      <c r="A13018" t="s">
        <v>41002</v>
      </c>
      <c r="B13018" t="s">
        <v>17385</v>
      </c>
      <c r="C13018" t="s">
        <v>41003</v>
      </c>
      <c r="D13018">
        <v>3</v>
      </c>
      <c r="E13018" t="s">
        <v>13</v>
      </c>
      <c r="F13018" t="s">
        <v>13</v>
      </c>
      <c r="G13018" t="s">
        <v>41004</v>
      </c>
      <c r="H13018" s="3" t="s">
        <v>41005</v>
      </c>
      <c r="I13018" t="s">
        <v>62</v>
      </c>
      <c r="J13018" t="s">
        <v>41006</v>
      </c>
    </row>
    <row r="13019" spans="1:10" ht="16" x14ac:dyDescent="0.2">
      <c r="A13019" t="s">
        <v>12921</v>
      </c>
      <c r="B13019" t="s">
        <v>17385</v>
      </c>
      <c r="C13019" t="s">
        <v>41003</v>
      </c>
      <c r="D13019">
        <v>1</v>
      </c>
      <c r="E13019" t="s">
        <v>13</v>
      </c>
      <c r="F13019" t="s">
        <v>13</v>
      </c>
      <c r="G13019" t="s">
        <v>41004</v>
      </c>
      <c r="H13019" s="3" t="s">
        <v>41005</v>
      </c>
      <c r="I13019" t="s">
        <v>62</v>
      </c>
      <c r="J13019" t="s">
        <v>12926</v>
      </c>
    </row>
    <row r="13020" spans="1:10" ht="16" x14ac:dyDescent="0.2">
      <c r="A13020" t="s">
        <v>41007</v>
      </c>
      <c r="B13020" t="s">
        <v>41008</v>
      </c>
      <c r="C13020" t="s">
        <v>41009</v>
      </c>
      <c r="D13020">
        <v>3</v>
      </c>
      <c r="E13020" t="s">
        <v>13</v>
      </c>
      <c r="F13020" t="s">
        <v>13</v>
      </c>
      <c r="G13020" t="s">
        <v>41010</v>
      </c>
      <c r="H13020" s="3" t="s">
        <v>41011</v>
      </c>
      <c r="I13020" t="s">
        <v>547</v>
      </c>
      <c r="J13020" t="s">
        <v>41012</v>
      </c>
    </row>
    <row r="13021" spans="1:10" ht="32" x14ac:dyDescent="0.2">
      <c r="A13021" t="s">
        <v>41007</v>
      </c>
      <c r="B13021" t="s">
        <v>41013</v>
      </c>
      <c r="C13021" t="s">
        <v>41014</v>
      </c>
      <c r="D13021">
        <v>1</v>
      </c>
      <c r="E13021" t="s">
        <v>13</v>
      </c>
      <c r="F13021" t="s">
        <v>13</v>
      </c>
      <c r="G13021" t="s">
        <v>41010</v>
      </c>
      <c r="H13021" s="3" t="s">
        <v>41015</v>
      </c>
      <c r="I13021" t="s">
        <v>547</v>
      </c>
      <c r="J13021" t="s">
        <v>41012</v>
      </c>
    </row>
    <row r="13022" spans="1:10" ht="16" x14ac:dyDescent="0.2">
      <c r="A13022" t="s">
        <v>41007</v>
      </c>
      <c r="B13022" t="s">
        <v>8181</v>
      </c>
      <c r="C13022" t="s">
        <v>41016</v>
      </c>
      <c r="D13022">
        <v>2</v>
      </c>
      <c r="E13022" t="s">
        <v>13</v>
      </c>
      <c r="F13022" t="s">
        <v>13</v>
      </c>
      <c r="G13022" t="s">
        <v>41010</v>
      </c>
      <c r="H13022" s="3" t="s">
        <v>41011</v>
      </c>
      <c r="I13022" t="s">
        <v>547</v>
      </c>
      <c r="J13022" t="s">
        <v>41012</v>
      </c>
    </row>
    <row r="13023" spans="1:10" ht="16" x14ac:dyDescent="0.2">
      <c r="A13023" t="s">
        <v>41017</v>
      </c>
      <c r="B13023" t="s">
        <v>4773</v>
      </c>
      <c r="C13023" t="s">
        <v>41018</v>
      </c>
      <c r="D13023">
        <v>1</v>
      </c>
      <c r="E13023" t="s">
        <v>13</v>
      </c>
      <c r="F13023" t="s">
        <v>13</v>
      </c>
      <c r="G13023" t="s">
        <v>41010</v>
      </c>
      <c r="H13023" s="3" t="s">
        <v>41011</v>
      </c>
      <c r="I13023" t="s">
        <v>547</v>
      </c>
      <c r="J13023" t="s">
        <v>41019</v>
      </c>
    </row>
    <row r="13024" spans="1:10" ht="16" x14ac:dyDescent="0.2">
      <c r="A13024" t="s">
        <v>41020</v>
      </c>
      <c r="B13024" t="s">
        <v>41008</v>
      </c>
      <c r="C13024" t="s">
        <v>41009</v>
      </c>
      <c r="D13024">
        <v>3</v>
      </c>
      <c r="E13024" t="s">
        <v>13</v>
      </c>
      <c r="F13024" t="s">
        <v>13</v>
      </c>
      <c r="G13024" t="s">
        <v>41010</v>
      </c>
      <c r="H13024" s="3" t="s">
        <v>41021</v>
      </c>
      <c r="I13024" t="s">
        <v>547</v>
      </c>
      <c r="J13024" t="s">
        <v>41022</v>
      </c>
    </row>
    <row r="13025" spans="1:10" ht="16" x14ac:dyDescent="0.2">
      <c r="A13025" t="s">
        <v>41017</v>
      </c>
      <c r="B13025" t="s">
        <v>399</v>
      </c>
      <c r="C13025" t="s">
        <v>41023</v>
      </c>
      <c r="D13025">
        <v>2</v>
      </c>
      <c r="E13025" t="s">
        <v>13</v>
      </c>
      <c r="F13025" t="s">
        <v>13</v>
      </c>
      <c r="G13025" t="s">
        <v>41010</v>
      </c>
      <c r="H13025" s="3" t="s">
        <v>41011</v>
      </c>
      <c r="I13025" t="s">
        <v>547</v>
      </c>
      <c r="J13025" t="s">
        <v>41019</v>
      </c>
    </row>
    <row r="13026" spans="1:10" ht="16" x14ac:dyDescent="0.2">
      <c r="A13026" t="s">
        <v>41024</v>
      </c>
      <c r="B13026" t="s">
        <v>16485</v>
      </c>
      <c r="C13026" t="s">
        <v>41025</v>
      </c>
      <c r="D13026">
        <v>3</v>
      </c>
      <c r="E13026" t="s">
        <v>13</v>
      </c>
      <c r="F13026" t="s">
        <v>13</v>
      </c>
      <c r="G13026" t="s">
        <v>41026</v>
      </c>
      <c r="H13026" s="3" t="s">
        <v>41027</v>
      </c>
      <c r="I13026" t="s">
        <v>547</v>
      </c>
      <c r="J13026" t="s">
        <v>41028</v>
      </c>
    </row>
    <row r="13027" spans="1:10" ht="16" x14ac:dyDescent="0.2">
      <c r="A13027" t="s">
        <v>38961</v>
      </c>
      <c r="B13027" t="s">
        <v>11141</v>
      </c>
      <c r="C13027" t="s">
        <v>41029</v>
      </c>
      <c r="D13027">
        <v>2</v>
      </c>
      <c r="E13027" t="s">
        <v>13</v>
      </c>
      <c r="F13027" t="s">
        <v>13</v>
      </c>
      <c r="G13027" t="s">
        <v>41026</v>
      </c>
      <c r="H13027" s="3" t="s">
        <v>41030</v>
      </c>
      <c r="I13027" t="s">
        <v>547</v>
      </c>
      <c r="J13027" t="s">
        <v>38966</v>
      </c>
    </row>
    <row r="13028" spans="1:10" ht="16" x14ac:dyDescent="0.2">
      <c r="A13028" t="s">
        <v>11123</v>
      </c>
      <c r="B13028" t="s">
        <v>41031</v>
      </c>
      <c r="C13028" t="s">
        <v>41032</v>
      </c>
      <c r="D13028">
        <v>2</v>
      </c>
      <c r="E13028" t="s">
        <v>13</v>
      </c>
      <c r="F13028" t="s">
        <v>13</v>
      </c>
      <c r="G13028" t="s">
        <v>41033</v>
      </c>
      <c r="H13028" s="3" t="s">
        <v>41034</v>
      </c>
      <c r="I13028" t="s">
        <v>62</v>
      </c>
      <c r="J13028" t="s">
        <v>11126</v>
      </c>
    </row>
    <row r="13029" spans="1:10" ht="16" x14ac:dyDescent="0.2">
      <c r="A13029" t="s">
        <v>39942</v>
      </c>
      <c r="B13029" t="s">
        <v>41035</v>
      </c>
      <c r="C13029" t="s">
        <v>41036</v>
      </c>
      <c r="D13029">
        <v>4</v>
      </c>
      <c r="E13029" t="s">
        <v>13</v>
      </c>
      <c r="F13029" t="s">
        <v>13</v>
      </c>
      <c r="G13029" t="s">
        <v>41037</v>
      </c>
      <c r="H13029" s="3" t="s">
        <v>41038</v>
      </c>
      <c r="I13029" t="s">
        <v>547</v>
      </c>
      <c r="J13029" t="s">
        <v>39945</v>
      </c>
    </row>
    <row r="13030" spans="1:10" ht="16" x14ac:dyDescent="0.2">
      <c r="A13030" t="s">
        <v>39942</v>
      </c>
      <c r="B13030" t="s">
        <v>11571</v>
      </c>
      <c r="C13030" t="s">
        <v>41039</v>
      </c>
      <c r="D13030">
        <v>1</v>
      </c>
      <c r="E13030" t="s">
        <v>13</v>
      </c>
      <c r="F13030" t="s">
        <v>13</v>
      </c>
      <c r="G13030" t="s">
        <v>41037</v>
      </c>
      <c r="H13030" s="3" t="s">
        <v>41038</v>
      </c>
      <c r="I13030" t="s">
        <v>547</v>
      </c>
      <c r="J13030" t="s">
        <v>39945</v>
      </c>
    </row>
    <row r="13031" spans="1:10" ht="16" x14ac:dyDescent="0.2">
      <c r="A13031" t="s">
        <v>39942</v>
      </c>
      <c r="B13031" t="s">
        <v>41040</v>
      </c>
      <c r="C13031" t="s">
        <v>41041</v>
      </c>
      <c r="D13031">
        <v>3</v>
      </c>
      <c r="E13031" t="s">
        <v>13</v>
      </c>
      <c r="F13031" t="s">
        <v>13</v>
      </c>
      <c r="G13031" t="s">
        <v>41037</v>
      </c>
      <c r="H13031" s="3" t="s">
        <v>41038</v>
      </c>
      <c r="I13031" t="s">
        <v>547</v>
      </c>
      <c r="J13031" t="s">
        <v>39945</v>
      </c>
    </row>
    <row r="13032" spans="1:10" ht="16" x14ac:dyDescent="0.2">
      <c r="A13032" t="s">
        <v>41042</v>
      </c>
      <c r="B13032" t="s">
        <v>9060</v>
      </c>
      <c r="C13032" t="s">
        <v>41043</v>
      </c>
      <c r="D13032">
        <v>1</v>
      </c>
      <c r="E13032" t="s">
        <v>13</v>
      </c>
      <c r="F13032" t="s">
        <v>13</v>
      </c>
      <c r="G13032" t="s">
        <v>41044</v>
      </c>
      <c r="H13032" s="3" t="s">
        <v>41045</v>
      </c>
      <c r="I13032" t="s">
        <v>547</v>
      </c>
      <c r="J13032" t="s">
        <v>41046</v>
      </c>
    </row>
    <row r="13033" spans="1:10" ht="16" x14ac:dyDescent="0.2">
      <c r="A13033" t="s">
        <v>41047</v>
      </c>
      <c r="B13033" t="s">
        <v>4707</v>
      </c>
      <c r="C13033" t="s">
        <v>41048</v>
      </c>
      <c r="D13033">
        <v>3</v>
      </c>
      <c r="E13033" t="s">
        <v>13</v>
      </c>
      <c r="F13033" t="s">
        <v>13</v>
      </c>
      <c r="G13033" t="s">
        <v>41044</v>
      </c>
      <c r="H13033" s="3" t="s">
        <v>41049</v>
      </c>
      <c r="I13033" t="s">
        <v>547</v>
      </c>
      <c r="J13033" t="s">
        <v>41050</v>
      </c>
    </row>
    <row r="13034" spans="1:10" ht="16" x14ac:dyDescent="0.2">
      <c r="A13034" t="s">
        <v>40547</v>
      </c>
      <c r="B13034" t="s">
        <v>41051</v>
      </c>
      <c r="C13034" t="s">
        <v>41052</v>
      </c>
      <c r="D13034">
        <v>3</v>
      </c>
      <c r="E13034" t="s">
        <v>13</v>
      </c>
      <c r="F13034" t="s">
        <v>13</v>
      </c>
      <c r="G13034" t="s">
        <v>41044</v>
      </c>
      <c r="H13034" s="3" t="s">
        <v>41045</v>
      </c>
      <c r="I13034" t="s">
        <v>547</v>
      </c>
      <c r="J13034" t="s">
        <v>40551</v>
      </c>
    </row>
    <row r="13035" spans="1:10" ht="16" x14ac:dyDescent="0.2">
      <c r="A13035" t="s">
        <v>41047</v>
      </c>
      <c r="B13035" t="s">
        <v>41053</v>
      </c>
      <c r="C13035" t="s">
        <v>41054</v>
      </c>
      <c r="D13035">
        <v>1</v>
      </c>
      <c r="E13035" t="s">
        <v>13</v>
      </c>
      <c r="F13035" t="s">
        <v>13</v>
      </c>
      <c r="G13035" t="s">
        <v>41044</v>
      </c>
      <c r="H13035" s="3" t="s">
        <v>41049</v>
      </c>
      <c r="I13035" t="s">
        <v>547</v>
      </c>
      <c r="J13035" t="s">
        <v>41050</v>
      </c>
    </row>
    <row r="13036" spans="1:10" ht="16" x14ac:dyDescent="0.2">
      <c r="A13036" t="s">
        <v>41047</v>
      </c>
      <c r="B13036" t="s">
        <v>32251</v>
      </c>
      <c r="C13036" t="s">
        <v>41055</v>
      </c>
      <c r="D13036">
        <v>2</v>
      </c>
      <c r="E13036" t="s">
        <v>13</v>
      </c>
      <c r="F13036" t="s">
        <v>13</v>
      </c>
      <c r="G13036" t="s">
        <v>41044</v>
      </c>
      <c r="H13036" s="3" t="s">
        <v>41049</v>
      </c>
      <c r="I13036" t="s">
        <v>547</v>
      </c>
      <c r="J13036" t="s">
        <v>41050</v>
      </c>
    </row>
    <row r="13037" spans="1:10" ht="16" x14ac:dyDescent="0.2">
      <c r="A13037" t="s">
        <v>41042</v>
      </c>
      <c r="B13037" t="s">
        <v>8622</v>
      </c>
      <c r="C13037" t="s">
        <v>41056</v>
      </c>
      <c r="D13037">
        <v>2</v>
      </c>
      <c r="E13037" t="s">
        <v>13</v>
      </c>
      <c r="F13037" t="s">
        <v>13</v>
      </c>
      <c r="G13037" t="s">
        <v>41044</v>
      </c>
      <c r="H13037" s="3" t="s">
        <v>41045</v>
      </c>
      <c r="I13037" t="s">
        <v>547</v>
      </c>
      <c r="J13037" t="s">
        <v>41046</v>
      </c>
    </row>
    <row r="13038" spans="1:10" ht="16" x14ac:dyDescent="0.2">
      <c r="A13038" t="s">
        <v>41057</v>
      </c>
      <c r="B13038" t="s">
        <v>18937</v>
      </c>
      <c r="C13038" t="s">
        <v>41058</v>
      </c>
      <c r="D13038">
        <v>1</v>
      </c>
      <c r="E13038" t="s">
        <v>13</v>
      </c>
      <c r="F13038" t="s">
        <v>13</v>
      </c>
      <c r="G13038" t="s">
        <v>41059</v>
      </c>
      <c r="H13038" s="3" t="s">
        <v>41060</v>
      </c>
      <c r="I13038" t="s">
        <v>547</v>
      </c>
      <c r="J13038" t="s">
        <v>41061</v>
      </c>
    </row>
    <row r="13039" spans="1:10" ht="16" x14ac:dyDescent="0.2">
      <c r="A13039" t="s">
        <v>41057</v>
      </c>
      <c r="B13039" t="s">
        <v>41062</v>
      </c>
      <c r="C13039" t="s">
        <v>41063</v>
      </c>
      <c r="D13039">
        <v>3</v>
      </c>
      <c r="E13039" t="s">
        <v>13</v>
      </c>
      <c r="F13039" t="s">
        <v>13</v>
      </c>
      <c r="G13039" t="s">
        <v>41059</v>
      </c>
      <c r="H13039" s="3" t="s">
        <v>41064</v>
      </c>
      <c r="I13039" t="s">
        <v>547</v>
      </c>
      <c r="J13039" t="s">
        <v>41061</v>
      </c>
    </row>
    <row r="13040" spans="1:10" ht="16" x14ac:dyDescent="0.2">
      <c r="A13040" t="s">
        <v>41065</v>
      </c>
      <c r="B13040" t="s">
        <v>41066</v>
      </c>
      <c r="C13040" t="s">
        <v>41067</v>
      </c>
      <c r="D13040">
        <v>2</v>
      </c>
      <c r="E13040" t="s">
        <v>13</v>
      </c>
      <c r="F13040" t="s">
        <v>13</v>
      </c>
      <c r="G13040" t="s">
        <v>41059</v>
      </c>
      <c r="H13040" s="3" t="s">
        <v>41068</v>
      </c>
      <c r="I13040" t="s">
        <v>547</v>
      </c>
      <c r="J13040" t="s">
        <v>41069</v>
      </c>
    </row>
    <row r="13041" spans="1:10" ht="16" x14ac:dyDescent="0.2">
      <c r="A13041" t="s">
        <v>41057</v>
      </c>
      <c r="B13041" t="s">
        <v>23191</v>
      </c>
      <c r="C13041" t="s">
        <v>41070</v>
      </c>
      <c r="D13041">
        <v>2</v>
      </c>
      <c r="E13041" t="s">
        <v>13</v>
      </c>
      <c r="F13041" t="s">
        <v>13</v>
      </c>
      <c r="G13041" t="s">
        <v>41059</v>
      </c>
      <c r="H13041" s="3" t="s">
        <v>41064</v>
      </c>
      <c r="I13041" t="s">
        <v>547</v>
      </c>
      <c r="J13041" t="s">
        <v>41061</v>
      </c>
    </row>
    <row r="13042" spans="1:10" ht="16" x14ac:dyDescent="0.2">
      <c r="A13042" t="s">
        <v>41071</v>
      </c>
      <c r="B13042" t="s">
        <v>41072</v>
      </c>
      <c r="C13042" t="s">
        <v>41073</v>
      </c>
      <c r="D13042">
        <v>3</v>
      </c>
      <c r="E13042" t="s">
        <v>13</v>
      </c>
      <c r="F13042" t="s">
        <v>13</v>
      </c>
      <c r="G13042" t="s">
        <v>41059</v>
      </c>
      <c r="H13042" s="3" t="s">
        <v>41068</v>
      </c>
      <c r="I13042" t="s">
        <v>547</v>
      </c>
      <c r="J13042" t="s">
        <v>41074</v>
      </c>
    </row>
    <row r="13043" spans="1:10" ht="16" x14ac:dyDescent="0.2">
      <c r="A13043" t="s">
        <v>41057</v>
      </c>
      <c r="B13043" t="s">
        <v>41075</v>
      </c>
      <c r="C13043" t="s">
        <v>41076</v>
      </c>
      <c r="D13043">
        <v>4</v>
      </c>
      <c r="E13043" t="s">
        <v>13</v>
      </c>
      <c r="F13043" t="s">
        <v>13</v>
      </c>
      <c r="G13043" t="s">
        <v>41059</v>
      </c>
      <c r="H13043" s="3" t="s">
        <v>41077</v>
      </c>
      <c r="I13043" t="s">
        <v>547</v>
      </c>
      <c r="J13043" t="s">
        <v>41061</v>
      </c>
    </row>
    <row r="13044" spans="1:10" ht="16" x14ac:dyDescent="0.2">
      <c r="A13044" t="s">
        <v>41078</v>
      </c>
      <c r="B13044" t="s">
        <v>41079</v>
      </c>
      <c r="C13044" t="s">
        <v>41080</v>
      </c>
      <c r="D13044">
        <v>1</v>
      </c>
      <c r="E13044">
        <f>47</f>
        <v>47</v>
      </c>
      <c r="F13044" t="s">
        <v>13</v>
      </c>
      <c r="G13044" t="s">
        <v>41081</v>
      </c>
      <c r="H13044" s="3" t="s">
        <v>41082</v>
      </c>
      <c r="I13044" t="s">
        <v>62</v>
      </c>
      <c r="J13044" t="s">
        <v>41083</v>
      </c>
    </row>
    <row r="13045" spans="1:10" ht="16" x14ac:dyDescent="0.2">
      <c r="A13045" t="s">
        <v>14514</v>
      </c>
      <c r="B13045" t="s">
        <v>41084</v>
      </c>
      <c r="C13045" t="s">
        <v>41085</v>
      </c>
      <c r="D13045">
        <v>5</v>
      </c>
      <c r="E13045">
        <f>47</f>
        <v>47</v>
      </c>
      <c r="F13045" t="s">
        <v>13</v>
      </c>
      <c r="G13045" t="s">
        <v>41081</v>
      </c>
      <c r="H13045" s="3" t="s">
        <v>41086</v>
      </c>
      <c r="I13045" t="s">
        <v>62</v>
      </c>
      <c r="J13045" t="s">
        <v>14518</v>
      </c>
    </row>
    <row r="13046" spans="1:10" ht="16" x14ac:dyDescent="0.2">
      <c r="A13046" t="s">
        <v>14514</v>
      </c>
      <c r="B13046" t="s">
        <v>41087</v>
      </c>
      <c r="C13046" t="s">
        <v>41088</v>
      </c>
      <c r="D13046">
        <v>6</v>
      </c>
      <c r="E13046">
        <f>47</f>
        <v>47</v>
      </c>
      <c r="F13046" t="s">
        <v>13</v>
      </c>
      <c r="G13046" t="s">
        <v>41081</v>
      </c>
      <c r="H13046" s="3" t="s">
        <v>41086</v>
      </c>
      <c r="I13046" t="s">
        <v>62</v>
      </c>
      <c r="J13046" t="s">
        <v>14518</v>
      </c>
    </row>
    <row r="13047" spans="1:10" ht="32" x14ac:dyDescent="0.2">
      <c r="A13047" t="s">
        <v>11711</v>
      </c>
      <c r="B13047" t="s">
        <v>35720</v>
      </c>
      <c r="C13047" t="s">
        <v>35721</v>
      </c>
      <c r="D13047">
        <v>2</v>
      </c>
      <c r="E13047">
        <f>47</f>
        <v>47</v>
      </c>
      <c r="F13047" t="s">
        <v>13</v>
      </c>
      <c r="G13047" t="s">
        <v>41081</v>
      </c>
      <c r="H13047" s="3" t="s">
        <v>41089</v>
      </c>
      <c r="I13047" t="s">
        <v>62</v>
      </c>
      <c r="J13047" t="s">
        <v>11716</v>
      </c>
    </row>
    <row r="13048" spans="1:10" ht="16" x14ac:dyDescent="0.2">
      <c r="A13048" t="s">
        <v>41090</v>
      </c>
      <c r="B13048" t="s">
        <v>41091</v>
      </c>
      <c r="C13048" t="s">
        <v>41092</v>
      </c>
      <c r="D13048">
        <v>2</v>
      </c>
      <c r="E13048">
        <f>47</f>
        <v>47</v>
      </c>
      <c r="F13048" t="s">
        <v>13</v>
      </c>
      <c r="G13048" t="s">
        <v>41081</v>
      </c>
      <c r="H13048" s="3" t="s">
        <v>41093</v>
      </c>
      <c r="I13048" t="s">
        <v>62</v>
      </c>
      <c r="J13048" t="s">
        <v>41094</v>
      </c>
    </row>
    <row r="13049" spans="1:10" ht="16" x14ac:dyDescent="0.2">
      <c r="A13049" t="s">
        <v>41078</v>
      </c>
      <c r="B13049" t="s">
        <v>41095</v>
      </c>
      <c r="C13049" t="s">
        <v>41096</v>
      </c>
      <c r="D13049">
        <v>2</v>
      </c>
      <c r="E13049">
        <f>47</f>
        <v>47</v>
      </c>
      <c r="F13049" t="s">
        <v>13</v>
      </c>
      <c r="G13049" t="s">
        <v>41081</v>
      </c>
      <c r="H13049" s="3" t="s">
        <v>41097</v>
      </c>
      <c r="I13049" t="s">
        <v>62</v>
      </c>
      <c r="J13049" t="s">
        <v>41083</v>
      </c>
    </row>
    <row r="13050" spans="1:10" ht="16" x14ac:dyDescent="0.2">
      <c r="A13050" t="s">
        <v>14514</v>
      </c>
      <c r="B13050" t="s">
        <v>41098</v>
      </c>
      <c r="C13050" t="s">
        <v>41099</v>
      </c>
      <c r="D13050">
        <v>12</v>
      </c>
      <c r="E13050">
        <f>47</f>
        <v>47</v>
      </c>
      <c r="F13050" t="s">
        <v>13</v>
      </c>
      <c r="G13050" t="s">
        <v>41081</v>
      </c>
      <c r="H13050" s="3" t="s">
        <v>41086</v>
      </c>
      <c r="I13050" t="s">
        <v>62</v>
      </c>
      <c r="J13050" t="s">
        <v>14518</v>
      </c>
    </row>
    <row r="13051" spans="1:10" ht="16" x14ac:dyDescent="0.2">
      <c r="A13051" t="s">
        <v>14514</v>
      </c>
      <c r="B13051" t="s">
        <v>41100</v>
      </c>
      <c r="C13051" t="s">
        <v>41101</v>
      </c>
      <c r="D13051">
        <v>3</v>
      </c>
      <c r="E13051">
        <f>47</f>
        <v>47</v>
      </c>
      <c r="F13051" t="s">
        <v>13</v>
      </c>
      <c r="G13051" t="s">
        <v>41081</v>
      </c>
      <c r="H13051" s="3" t="s">
        <v>41086</v>
      </c>
      <c r="I13051" t="s">
        <v>62</v>
      </c>
      <c r="J13051" t="s">
        <v>14518</v>
      </c>
    </row>
    <row r="13052" spans="1:10" ht="48" x14ac:dyDescent="0.2">
      <c r="A13052" t="s">
        <v>14514</v>
      </c>
      <c r="B13052" t="s">
        <v>41102</v>
      </c>
      <c r="C13052" t="s">
        <v>41103</v>
      </c>
      <c r="D13052">
        <v>11</v>
      </c>
      <c r="E13052">
        <f>47</f>
        <v>47</v>
      </c>
      <c r="F13052" t="s">
        <v>13</v>
      </c>
      <c r="G13052" t="s">
        <v>41081</v>
      </c>
      <c r="H13052" s="3" t="s">
        <v>41104</v>
      </c>
      <c r="I13052" t="s">
        <v>62</v>
      </c>
      <c r="J13052" t="s">
        <v>14518</v>
      </c>
    </row>
    <row r="13053" spans="1:10" ht="16" x14ac:dyDescent="0.2">
      <c r="A13053" t="s">
        <v>41105</v>
      </c>
      <c r="B13053" t="s">
        <v>41106</v>
      </c>
      <c r="C13053" t="s">
        <v>41107</v>
      </c>
      <c r="D13053">
        <v>1</v>
      </c>
      <c r="E13053">
        <f>47</f>
        <v>47</v>
      </c>
      <c r="F13053" t="s">
        <v>13</v>
      </c>
      <c r="G13053" t="s">
        <v>41081</v>
      </c>
      <c r="H13053" s="3" t="s">
        <v>41108</v>
      </c>
      <c r="I13053" t="s">
        <v>62</v>
      </c>
      <c r="J13053" t="s">
        <v>41109</v>
      </c>
    </row>
    <row r="13054" spans="1:10" ht="16" x14ac:dyDescent="0.2">
      <c r="A13054" t="s">
        <v>41110</v>
      </c>
      <c r="B13054" t="s">
        <v>15022</v>
      </c>
      <c r="C13054" t="s">
        <v>41111</v>
      </c>
      <c r="D13054">
        <v>1</v>
      </c>
      <c r="E13054">
        <f>47</f>
        <v>47</v>
      </c>
      <c r="F13054" t="s">
        <v>13</v>
      </c>
      <c r="G13054" t="s">
        <v>41081</v>
      </c>
      <c r="H13054" s="3" t="s">
        <v>41112</v>
      </c>
      <c r="I13054" t="s">
        <v>62</v>
      </c>
      <c r="J13054" t="s">
        <v>41113</v>
      </c>
    </row>
    <row r="13055" spans="1:10" ht="16" x14ac:dyDescent="0.2">
      <c r="A13055" t="s">
        <v>28832</v>
      </c>
      <c r="B13055" t="s">
        <v>41114</v>
      </c>
      <c r="C13055" t="s">
        <v>41115</v>
      </c>
      <c r="D13055">
        <v>3</v>
      </c>
      <c r="E13055">
        <f>47</f>
        <v>47</v>
      </c>
      <c r="F13055" t="s">
        <v>13</v>
      </c>
      <c r="G13055" t="s">
        <v>41081</v>
      </c>
      <c r="H13055" s="3" t="s">
        <v>41116</v>
      </c>
      <c r="I13055" t="s">
        <v>62</v>
      </c>
      <c r="J13055" t="s">
        <v>28836</v>
      </c>
    </row>
    <row r="13056" spans="1:10" ht="16" x14ac:dyDescent="0.2">
      <c r="A13056" t="s">
        <v>14514</v>
      </c>
      <c r="B13056" t="s">
        <v>41117</v>
      </c>
      <c r="C13056" t="s">
        <v>41118</v>
      </c>
      <c r="D13056">
        <v>4</v>
      </c>
      <c r="E13056">
        <f>47</f>
        <v>47</v>
      </c>
      <c r="F13056" t="s">
        <v>13</v>
      </c>
      <c r="G13056" t="s">
        <v>41081</v>
      </c>
      <c r="H13056" s="3" t="s">
        <v>41119</v>
      </c>
      <c r="I13056" t="s">
        <v>62</v>
      </c>
      <c r="J13056" t="s">
        <v>14518</v>
      </c>
    </row>
    <row r="13057" spans="1:10" ht="16" x14ac:dyDescent="0.2">
      <c r="A13057" t="s">
        <v>15566</v>
      </c>
      <c r="B13057" t="s">
        <v>41091</v>
      </c>
      <c r="C13057" t="s">
        <v>41092</v>
      </c>
      <c r="D13057">
        <v>2</v>
      </c>
      <c r="E13057">
        <f>47</f>
        <v>47</v>
      </c>
      <c r="F13057" t="s">
        <v>13</v>
      </c>
      <c r="G13057" t="s">
        <v>41081</v>
      </c>
      <c r="H13057" s="3" t="s">
        <v>41120</v>
      </c>
      <c r="I13057" t="s">
        <v>62</v>
      </c>
      <c r="J13057" t="s">
        <v>15570</v>
      </c>
    </row>
    <row r="13058" spans="1:10" ht="16" x14ac:dyDescent="0.2">
      <c r="A13058" t="s">
        <v>14514</v>
      </c>
      <c r="B13058" t="s">
        <v>41121</v>
      </c>
      <c r="C13058" t="s">
        <v>41122</v>
      </c>
      <c r="D13058">
        <v>2</v>
      </c>
      <c r="E13058">
        <f>47</f>
        <v>47</v>
      </c>
      <c r="F13058" t="s">
        <v>13</v>
      </c>
      <c r="G13058" t="s">
        <v>41081</v>
      </c>
      <c r="H13058" s="3" t="s">
        <v>41086</v>
      </c>
      <c r="I13058" t="s">
        <v>62</v>
      </c>
      <c r="J13058" t="s">
        <v>14518</v>
      </c>
    </row>
    <row r="13059" spans="1:10" ht="16" x14ac:dyDescent="0.2">
      <c r="A13059" t="s">
        <v>41123</v>
      </c>
      <c r="B13059" t="s">
        <v>10305</v>
      </c>
      <c r="C13059" t="s">
        <v>41124</v>
      </c>
      <c r="D13059">
        <v>2</v>
      </c>
      <c r="E13059">
        <f>47</f>
        <v>47</v>
      </c>
      <c r="F13059" t="s">
        <v>13</v>
      </c>
      <c r="G13059" t="s">
        <v>41081</v>
      </c>
      <c r="H13059" s="3" t="s">
        <v>41125</v>
      </c>
      <c r="I13059" t="s">
        <v>62</v>
      </c>
      <c r="J13059" t="s">
        <v>41126</v>
      </c>
    </row>
    <row r="13060" spans="1:10" ht="16" x14ac:dyDescent="0.2">
      <c r="A13060" t="s">
        <v>2878</v>
      </c>
      <c r="B13060" t="s">
        <v>41127</v>
      </c>
      <c r="C13060" t="s">
        <v>41128</v>
      </c>
      <c r="D13060">
        <v>5</v>
      </c>
      <c r="E13060">
        <f>47</f>
        <v>47</v>
      </c>
      <c r="F13060" t="s">
        <v>13</v>
      </c>
      <c r="G13060" t="s">
        <v>41081</v>
      </c>
      <c r="H13060" s="3" t="s">
        <v>41108</v>
      </c>
      <c r="I13060" t="s">
        <v>62</v>
      </c>
      <c r="J13060" t="s">
        <v>2882</v>
      </c>
    </row>
    <row r="13061" spans="1:10" ht="16" x14ac:dyDescent="0.2">
      <c r="A13061" t="s">
        <v>41078</v>
      </c>
      <c r="B13061" t="s">
        <v>41129</v>
      </c>
      <c r="C13061" t="s">
        <v>41130</v>
      </c>
      <c r="D13061">
        <v>3</v>
      </c>
      <c r="E13061">
        <f>47</f>
        <v>47</v>
      </c>
      <c r="F13061" t="s">
        <v>13</v>
      </c>
      <c r="G13061" t="s">
        <v>41081</v>
      </c>
      <c r="H13061" s="3" t="s">
        <v>41131</v>
      </c>
      <c r="I13061" t="s">
        <v>62</v>
      </c>
      <c r="J13061" t="s">
        <v>41083</v>
      </c>
    </row>
    <row r="13062" spans="1:10" ht="16" x14ac:dyDescent="0.2">
      <c r="A13062" t="s">
        <v>7808</v>
      </c>
      <c r="B13062" t="s">
        <v>41132</v>
      </c>
      <c r="C13062" t="s">
        <v>41133</v>
      </c>
      <c r="D13062">
        <v>2</v>
      </c>
      <c r="E13062">
        <f>47</f>
        <v>47</v>
      </c>
      <c r="F13062" t="s">
        <v>13</v>
      </c>
      <c r="G13062" t="s">
        <v>41081</v>
      </c>
      <c r="H13062" s="3" t="s">
        <v>41134</v>
      </c>
      <c r="I13062" t="s">
        <v>62</v>
      </c>
      <c r="J13062" t="s">
        <v>7809</v>
      </c>
    </row>
    <row r="13063" spans="1:10" ht="16" x14ac:dyDescent="0.2">
      <c r="A13063" t="s">
        <v>41135</v>
      </c>
      <c r="B13063" t="s">
        <v>41106</v>
      </c>
      <c r="C13063" t="s">
        <v>41107</v>
      </c>
      <c r="D13063">
        <v>1</v>
      </c>
      <c r="E13063">
        <f>47</f>
        <v>47</v>
      </c>
      <c r="F13063" t="s">
        <v>13</v>
      </c>
      <c r="G13063" t="s">
        <v>41081</v>
      </c>
      <c r="H13063" s="3" t="s">
        <v>41108</v>
      </c>
      <c r="I13063" t="s">
        <v>62</v>
      </c>
      <c r="J13063" t="s">
        <v>41136</v>
      </c>
    </row>
    <row r="13064" spans="1:10" ht="16" x14ac:dyDescent="0.2">
      <c r="A13064" t="s">
        <v>14514</v>
      </c>
      <c r="B13064" t="s">
        <v>41137</v>
      </c>
      <c r="C13064" t="s">
        <v>41138</v>
      </c>
      <c r="D13064">
        <v>1</v>
      </c>
      <c r="E13064">
        <f>47</f>
        <v>47</v>
      </c>
      <c r="F13064" t="s">
        <v>13</v>
      </c>
      <c r="G13064" t="s">
        <v>41081</v>
      </c>
      <c r="H13064" s="3" t="s">
        <v>41086</v>
      </c>
      <c r="I13064" t="s">
        <v>62</v>
      </c>
      <c r="J13064" t="s">
        <v>14518</v>
      </c>
    </row>
    <row r="13065" spans="1:10" ht="16" x14ac:dyDescent="0.2">
      <c r="A13065" t="s">
        <v>41139</v>
      </c>
      <c r="B13065" t="s">
        <v>10120</v>
      </c>
      <c r="C13065" t="s">
        <v>10121</v>
      </c>
      <c r="D13065">
        <v>2</v>
      </c>
      <c r="E13065" t="s">
        <v>13</v>
      </c>
      <c r="F13065" t="s">
        <v>13</v>
      </c>
      <c r="G13065" t="s">
        <v>41140</v>
      </c>
      <c r="H13065" s="3" t="s">
        <v>41141</v>
      </c>
      <c r="I13065" t="s">
        <v>62</v>
      </c>
      <c r="J13065" t="s">
        <v>41142</v>
      </c>
    </row>
    <row r="13066" spans="1:10" ht="16" x14ac:dyDescent="0.2">
      <c r="A13066" t="s">
        <v>41143</v>
      </c>
      <c r="B13066" t="s">
        <v>41144</v>
      </c>
      <c r="C13066" t="s">
        <v>41145</v>
      </c>
      <c r="D13066">
        <v>2</v>
      </c>
      <c r="E13066" t="s">
        <v>13</v>
      </c>
      <c r="F13066" t="s">
        <v>13</v>
      </c>
      <c r="G13066" t="s">
        <v>41146</v>
      </c>
      <c r="H13066" s="3" t="s">
        <v>41147</v>
      </c>
      <c r="I13066" t="s">
        <v>1658</v>
      </c>
      <c r="J13066" t="s">
        <v>41148</v>
      </c>
    </row>
    <row r="13067" spans="1:10" ht="16" x14ac:dyDescent="0.2">
      <c r="A13067" t="s">
        <v>41143</v>
      </c>
      <c r="B13067" t="s">
        <v>41149</v>
      </c>
      <c r="C13067" t="s">
        <v>41150</v>
      </c>
      <c r="D13067">
        <v>3</v>
      </c>
      <c r="E13067" t="s">
        <v>13</v>
      </c>
      <c r="F13067" t="s">
        <v>13</v>
      </c>
      <c r="G13067" t="s">
        <v>41146</v>
      </c>
      <c r="H13067" s="3" t="s">
        <v>41147</v>
      </c>
      <c r="I13067" t="s">
        <v>1658</v>
      </c>
      <c r="J13067" t="s">
        <v>41148</v>
      </c>
    </row>
    <row r="13068" spans="1:10" ht="16" x14ac:dyDescent="0.2">
      <c r="A13068" t="s">
        <v>41143</v>
      </c>
      <c r="B13068" t="s">
        <v>41151</v>
      </c>
      <c r="C13068" t="s">
        <v>41152</v>
      </c>
      <c r="D13068">
        <v>6</v>
      </c>
      <c r="E13068" t="s">
        <v>13</v>
      </c>
      <c r="F13068" t="s">
        <v>13</v>
      </c>
      <c r="G13068" t="s">
        <v>41146</v>
      </c>
      <c r="H13068" s="3" t="s">
        <v>41147</v>
      </c>
      <c r="I13068" t="s">
        <v>1658</v>
      </c>
      <c r="J13068" t="s">
        <v>41148</v>
      </c>
    </row>
    <row r="13069" spans="1:10" ht="16" x14ac:dyDescent="0.2">
      <c r="A13069" t="s">
        <v>41143</v>
      </c>
      <c r="B13069" t="s">
        <v>41153</v>
      </c>
      <c r="C13069" t="s">
        <v>41154</v>
      </c>
      <c r="D13069">
        <v>5</v>
      </c>
      <c r="E13069" t="s">
        <v>13</v>
      </c>
      <c r="F13069" t="s">
        <v>13</v>
      </c>
      <c r="G13069" t="s">
        <v>41146</v>
      </c>
      <c r="H13069" s="3" t="s">
        <v>41147</v>
      </c>
      <c r="I13069" t="s">
        <v>1658</v>
      </c>
      <c r="J13069" t="s">
        <v>41148</v>
      </c>
    </row>
    <row r="13070" spans="1:10" ht="16" x14ac:dyDescent="0.2">
      <c r="A13070" t="s">
        <v>41143</v>
      </c>
      <c r="B13070" t="s">
        <v>41155</v>
      </c>
      <c r="C13070" t="s">
        <v>41156</v>
      </c>
      <c r="D13070">
        <v>4</v>
      </c>
      <c r="E13070" t="s">
        <v>13</v>
      </c>
      <c r="F13070" t="s">
        <v>13</v>
      </c>
      <c r="G13070" t="s">
        <v>41146</v>
      </c>
      <c r="H13070" s="3" t="s">
        <v>41147</v>
      </c>
      <c r="I13070" t="s">
        <v>1658</v>
      </c>
      <c r="J13070" t="s">
        <v>41148</v>
      </c>
    </row>
    <row r="13071" spans="1:10" ht="16" x14ac:dyDescent="0.2">
      <c r="A13071" t="s">
        <v>41143</v>
      </c>
      <c r="B13071" t="s">
        <v>41157</v>
      </c>
      <c r="C13071" t="s">
        <v>41158</v>
      </c>
      <c r="D13071">
        <v>1</v>
      </c>
      <c r="E13071" t="s">
        <v>13</v>
      </c>
      <c r="F13071" t="s">
        <v>13</v>
      </c>
      <c r="G13071" t="s">
        <v>41146</v>
      </c>
      <c r="H13071" s="3" t="s">
        <v>41147</v>
      </c>
      <c r="I13071" t="s">
        <v>1658</v>
      </c>
      <c r="J13071" t="s">
        <v>41148</v>
      </c>
    </row>
    <row r="13072" spans="1:10" ht="16" x14ac:dyDescent="0.2">
      <c r="A13072" t="s">
        <v>29126</v>
      </c>
      <c r="B13072" t="s">
        <v>41159</v>
      </c>
      <c r="C13072" t="s">
        <v>41160</v>
      </c>
      <c r="D13072">
        <v>2</v>
      </c>
      <c r="E13072" t="s">
        <v>13</v>
      </c>
      <c r="F13072" t="s">
        <v>13</v>
      </c>
      <c r="G13072" t="s">
        <v>41161</v>
      </c>
      <c r="H13072" s="3" t="s">
        <v>41162</v>
      </c>
      <c r="I13072" t="s">
        <v>126</v>
      </c>
      <c r="J13072" t="s">
        <v>29130</v>
      </c>
    </row>
    <row r="13073" spans="1:10" ht="16" x14ac:dyDescent="0.2">
      <c r="A13073" t="s">
        <v>29126</v>
      </c>
      <c r="B13073" t="s">
        <v>41163</v>
      </c>
      <c r="C13073" t="s">
        <v>41164</v>
      </c>
      <c r="D13073">
        <v>3</v>
      </c>
      <c r="E13073" t="s">
        <v>13</v>
      </c>
      <c r="F13073" t="s">
        <v>13</v>
      </c>
      <c r="G13073" t="s">
        <v>41165</v>
      </c>
      <c r="H13073" s="3" t="s">
        <v>41166</v>
      </c>
      <c r="I13073" t="s">
        <v>126</v>
      </c>
      <c r="J13073" t="s">
        <v>29130</v>
      </c>
    </row>
    <row r="13074" spans="1:10" ht="16" x14ac:dyDescent="0.2">
      <c r="A13074" t="s">
        <v>41167</v>
      </c>
      <c r="B13074" t="s">
        <v>41168</v>
      </c>
      <c r="C13074" t="s">
        <v>41169</v>
      </c>
      <c r="D13074">
        <v>2</v>
      </c>
      <c r="E13074" t="s">
        <v>13</v>
      </c>
      <c r="F13074" t="s">
        <v>13</v>
      </c>
      <c r="G13074" t="s">
        <v>41170</v>
      </c>
      <c r="H13074" s="3" t="s">
        <v>41171</v>
      </c>
      <c r="I13074" t="s">
        <v>62</v>
      </c>
      <c r="J13074" t="s">
        <v>41172</v>
      </c>
    </row>
    <row r="13075" spans="1:10" ht="16" x14ac:dyDescent="0.2">
      <c r="A13075" t="s">
        <v>37929</v>
      </c>
      <c r="B13075" t="s">
        <v>41173</v>
      </c>
      <c r="C13075" t="s">
        <v>41174</v>
      </c>
      <c r="D13075">
        <v>1</v>
      </c>
      <c r="E13075" t="s">
        <v>13</v>
      </c>
      <c r="F13075" t="s">
        <v>13</v>
      </c>
      <c r="G13075" t="s">
        <v>41175</v>
      </c>
      <c r="H13075" s="3" t="s">
        <v>41176</v>
      </c>
      <c r="I13075" t="s">
        <v>262</v>
      </c>
      <c r="J13075" t="s">
        <v>37933</v>
      </c>
    </row>
    <row r="13076" spans="1:10" ht="16" x14ac:dyDescent="0.2">
      <c r="A13076" t="s">
        <v>41177</v>
      </c>
      <c r="B13076" t="s">
        <v>41178</v>
      </c>
      <c r="C13076" t="s">
        <v>41179</v>
      </c>
      <c r="D13076">
        <v>5</v>
      </c>
      <c r="E13076" t="s">
        <v>13</v>
      </c>
      <c r="F13076" t="s">
        <v>13</v>
      </c>
      <c r="G13076" t="s">
        <v>41180</v>
      </c>
      <c r="H13076" s="3" t="s">
        <v>41181</v>
      </c>
      <c r="I13076" t="s">
        <v>959</v>
      </c>
      <c r="J13076" t="s">
        <v>41182</v>
      </c>
    </row>
    <row r="13077" spans="1:10" ht="16" x14ac:dyDescent="0.2">
      <c r="A13077" t="s">
        <v>41177</v>
      </c>
      <c r="B13077" t="s">
        <v>41183</v>
      </c>
      <c r="C13077" t="s">
        <v>41184</v>
      </c>
      <c r="D13077">
        <v>3</v>
      </c>
      <c r="E13077" t="s">
        <v>13</v>
      </c>
      <c r="F13077" t="s">
        <v>13</v>
      </c>
      <c r="G13077" t="s">
        <v>41180</v>
      </c>
      <c r="H13077" s="3" t="s">
        <v>41181</v>
      </c>
      <c r="I13077" t="s">
        <v>959</v>
      </c>
      <c r="J13077" t="s">
        <v>41182</v>
      </c>
    </row>
    <row r="13078" spans="1:10" ht="16" x14ac:dyDescent="0.2">
      <c r="A13078" t="s">
        <v>41177</v>
      </c>
      <c r="B13078" t="s">
        <v>41185</v>
      </c>
      <c r="C13078" t="s">
        <v>41186</v>
      </c>
      <c r="D13078">
        <v>2</v>
      </c>
      <c r="E13078" t="s">
        <v>13</v>
      </c>
      <c r="F13078" t="s">
        <v>13</v>
      </c>
      <c r="G13078" t="s">
        <v>41180</v>
      </c>
      <c r="H13078" s="3" t="s">
        <v>41181</v>
      </c>
      <c r="I13078" t="s">
        <v>959</v>
      </c>
      <c r="J13078" t="s">
        <v>41182</v>
      </c>
    </row>
    <row r="13079" spans="1:10" ht="16" x14ac:dyDescent="0.2">
      <c r="A13079" t="s">
        <v>41177</v>
      </c>
      <c r="B13079" t="s">
        <v>25561</v>
      </c>
      <c r="C13079" t="s">
        <v>41187</v>
      </c>
      <c r="D13079">
        <v>1</v>
      </c>
      <c r="E13079" t="s">
        <v>13</v>
      </c>
      <c r="F13079" t="s">
        <v>13</v>
      </c>
      <c r="G13079" t="s">
        <v>41180</v>
      </c>
      <c r="H13079" s="3" t="s">
        <v>41181</v>
      </c>
      <c r="I13079" t="s">
        <v>959</v>
      </c>
      <c r="J13079" t="s">
        <v>41182</v>
      </c>
    </row>
    <row r="13080" spans="1:10" ht="16" x14ac:dyDescent="0.2">
      <c r="A13080" t="s">
        <v>41177</v>
      </c>
      <c r="B13080" t="s">
        <v>41188</v>
      </c>
      <c r="C13080" t="s">
        <v>41189</v>
      </c>
      <c r="D13080">
        <v>4</v>
      </c>
      <c r="E13080" t="s">
        <v>13</v>
      </c>
      <c r="F13080" t="s">
        <v>13</v>
      </c>
      <c r="G13080" t="s">
        <v>41180</v>
      </c>
      <c r="H13080" s="3" t="s">
        <v>41181</v>
      </c>
      <c r="I13080" t="s">
        <v>959</v>
      </c>
      <c r="J13080" t="s">
        <v>41182</v>
      </c>
    </row>
    <row r="13081" spans="1:10" ht="16" x14ac:dyDescent="0.2">
      <c r="A13081" t="s">
        <v>41190</v>
      </c>
      <c r="B13081" t="s">
        <v>41191</v>
      </c>
      <c r="C13081" t="s">
        <v>41192</v>
      </c>
      <c r="D13081">
        <v>1</v>
      </c>
      <c r="E13081">
        <f>595</f>
        <v>595</v>
      </c>
      <c r="F13081" t="s">
        <v>13</v>
      </c>
      <c r="G13081" t="s">
        <v>41193</v>
      </c>
      <c r="H13081" s="3" t="s">
        <v>41194</v>
      </c>
      <c r="I13081" t="s">
        <v>404</v>
      </c>
      <c r="J13081" t="s">
        <v>41195</v>
      </c>
    </row>
    <row r="13082" spans="1:10" ht="16" x14ac:dyDescent="0.2">
      <c r="A13082" t="s">
        <v>26441</v>
      </c>
      <c r="B13082" t="s">
        <v>41196</v>
      </c>
      <c r="C13082" t="s">
        <v>41197</v>
      </c>
      <c r="D13082">
        <v>2</v>
      </c>
      <c r="E13082">
        <f>595</f>
        <v>595</v>
      </c>
      <c r="F13082" t="s">
        <v>13</v>
      </c>
      <c r="G13082" t="s">
        <v>41193</v>
      </c>
      <c r="H13082" s="3" t="s">
        <v>41194</v>
      </c>
      <c r="I13082" t="s">
        <v>404</v>
      </c>
      <c r="J13082" t="s">
        <v>26446</v>
      </c>
    </row>
    <row r="13083" spans="1:10" ht="16" x14ac:dyDescent="0.2">
      <c r="A13083" t="s">
        <v>9439</v>
      </c>
      <c r="B13083" t="s">
        <v>41198</v>
      </c>
      <c r="C13083" t="s">
        <v>41199</v>
      </c>
      <c r="D13083">
        <v>3</v>
      </c>
      <c r="E13083">
        <f>595</f>
        <v>595</v>
      </c>
      <c r="F13083" t="s">
        <v>13</v>
      </c>
      <c r="G13083" t="s">
        <v>41193</v>
      </c>
      <c r="H13083" s="3" t="s">
        <v>41194</v>
      </c>
      <c r="I13083" t="s">
        <v>404</v>
      </c>
      <c r="J13083" t="s">
        <v>9442</v>
      </c>
    </row>
    <row r="13084" spans="1:10" ht="16" x14ac:dyDescent="0.2">
      <c r="A13084" t="s">
        <v>41200</v>
      </c>
      <c r="B13084" t="s">
        <v>41201</v>
      </c>
      <c r="C13084" t="s">
        <v>41202</v>
      </c>
      <c r="D13084">
        <v>1</v>
      </c>
      <c r="E13084">
        <f>100</f>
        <v>100</v>
      </c>
      <c r="F13084" t="s">
        <v>13</v>
      </c>
      <c r="G13084" t="s">
        <v>41203</v>
      </c>
      <c r="H13084" s="3" t="s">
        <v>41204</v>
      </c>
      <c r="I13084" t="s">
        <v>404</v>
      </c>
      <c r="J13084" t="s">
        <v>41205</v>
      </c>
    </row>
    <row r="13085" spans="1:10" ht="16" x14ac:dyDescent="0.2">
      <c r="A13085" t="s">
        <v>22209</v>
      </c>
      <c r="B13085" t="s">
        <v>41206</v>
      </c>
      <c r="C13085" t="s">
        <v>41207</v>
      </c>
      <c r="D13085">
        <v>1</v>
      </c>
      <c r="E13085" t="s">
        <v>13</v>
      </c>
      <c r="F13085" t="s">
        <v>13</v>
      </c>
      <c r="G13085" t="s">
        <v>41208</v>
      </c>
      <c r="H13085" s="3" t="s">
        <v>41209</v>
      </c>
      <c r="I13085" t="s">
        <v>1489</v>
      </c>
      <c r="J13085" t="s">
        <v>22211</v>
      </c>
    </row>
    <row r="13086" spans="1:10" ht="16" x14ac:dyDescent="0.2">
      <c r="A13086" t="s">
        <v>41210</v>
      </c>
      <c r="B13086" t="s">
        <v>41211</v>
      </c>
      <c r="C13086" t="s">
        <v>41212</v>
      </c>
      <c r="D13086">
        <v>2</v>
      </c>
      <c r="E13086" t="s">
        <v>1280</v>
      </c>
      <c r="F13086" t="s">
        <v>13</v>
      </c>
      <c r="G13086" t="s">
        <v>41213</v>
      </c>
      <c r="H13086" s="3" t="s">
        <v>41214</v>
      </c>
      <c r="I13086" t="s">
        <v>62</v>
      </c>
      <c r="J13086" t="s">
        <v>41215</v>
      </c>
    </row>
    <row r="13087" spans="1:10" ht="16" x14ac:dyDescent="0.2">
      <c r="A13087" t="s">
        <v>41210</v>
      </c>
      <c r="B13087" t="s">
        <v>41216</v>
      </c>
      <c r="C13087" t="s">
        <v>41217</v>
      </c>
      <c r="D13087">
        <v>1</v>
      </c>
      <c r="E13087" t="s">
        <v>1280</v>
      </c>
      <c r="F13087" t="s">
        <v>13</v>
      </c>
      <c r="G13087" t="s">
        <v>41213</v>
      </c>
      <c r="H13087" s="3" t="s">
        <v>41214</v>
      </c>
      <c r="I13087" t="s">
        <v>62</v>
      </c>
      <c r="J13087" t="s">
        <v>41215</v>
      </c>
    </row>
    <row r="13088" spans="1:10" ht="16" x14ac:dyDescent="0.2">
      <c r="A13088" t="s">
        <v>1061</v>
      </c>
      <c r="B13088" t="s">
        <v>41218</v>
      </c>
      <c r="C13088" t="s">
        <v>41219</v>
      </c>
      <c r="D13088">
        <v>1</v>
      </c>
      <c r="E13088" t="s">
        <v>1280</v>
      </c>
      <c r="F13088" t="s">
        <v>13</v>
      </c>
      <c r="G13088" t="s">
        <v>41213</v>
      </c>
      <c r="H13088" s="3" t="s">
        <v>41214</v>
      </c>
      <c r="I13088" t="s">
        <v>62</v>
      </c>
      <c r="J13088" t="s">
        <v>1066</v>
      </c>
    </row>
    <row r="13089" spans="1:10" ht="32" x14ac:dyDescent="0.2">
      <c r="A13089" t="s">
        <v>41220</v>
      </c>
      <c r="B13089" t="s">
        <v>41221</v>
      </c>
      <c r="C13089" t="s">
        <v>41222</v>
      </c>
      <c r="D13089">
        <v>3</v>
      </c>
      <c r="E13089" t="s">
        <v>13</v>
      </c>
      <c r="F13089" t="s">
        <v>13</v>
      </c>
      <c r="G13089" t="s">
        <v>41223</v>
      </c>
      <c r="H13089" s="3" t="s">
        <v>41224</v>
      </c>
      <c r="I13089" t="s">
        <v>1658</v>
      </c>
      <c r="J13089" t="s">
        <v>41225</v>
      </c>
    </row>
    <row r="13090" spans="1:10" ht="32" x14ac:dyDescent="0.2">
      <c r="A13090" t="s">
        <v>41220</v>
      </c>
      <c r="B13090" t="s">
        <v>41226</v>
      </c>
      <c r="C13090" t="s">
        <v>41227</v>
      </c>
      <c r="D13090">
        <v>2</v>
      </c>
      <c r="E13090" t="s">
        <v>13</v>
      </c>
      <c r="F13090" t="s">
        <v>13</v>
      </c>
      <c r="G13090" t="s">
        <v>41223</v>
      </c>
      <c r="H13090" s="3" t="s">
        <v>41224</v>
      </c>
      <c r="I13090" t="s">
        <v>1658</v>
      </c>
      <c r="J13090" t="s">
        <v>41225</v>
      </c>
    </row>
    <row r="13091" spans="1:10" ht="32" x14ac:dyDescent="0.2">
      <c r="A13091" t="s">
        <v>41220</v>
      </c>
      <c r="B13091" t="s">
        <v>41228</v>
      </c>
      <c r="C13091" t="s">
        <v>41229</v>
      </c>
      <c r="D13091">
        <v>1</v>
      </c>
      <c r="E13091" t="s">
        <v>13</v>
      </c>
      <c r="F13091" t="s">
        <v>13</v>
      </c>
      <c r="G13091" t="s">
        <v>41223</v>
      </c>
      <c r="H13091" s="3" t="s">
        <v>41224</v>
      </c>
      <c r="I13091" t="s">
        <v>1658</v>
      </c>
      <c r="J13091" t="s">
        <v>41225</v>
      </c>
    </row>
    <row r="13092" spans="1:10" ht="16" x14ac:dyDescent="0.2">
      <c r="A13092" t="s">
        <v>41230</v>
      </c>
      <c r="B13092" t="s">
        <v>41231</v>
      </c>
      <c r="C13092" t="s">
        <v>41232</v>
      </c>
      <c r="D13092">
        <v>1</v>
      </c>
      <c r="E13092" t="s">
        <v>13</v>
      </c>
      <c r="F13092" t="s">
        <v>13</v>
      </c>
      <c r="G13092" t="s">
        <v>41233</v>
      </c>
      <c r="H13092" s="3" t="s">
        <v>41234</v>
      </c>
      <c r="I13092" t="s">
        <v>1658</v>
      </c>
      <c r="J13092" t="s">
        <v>41235</v>
      </c>
    </row>
    <row r="13093" spans="1:10" ht="32" x14ac:dyDescent="0.2">
      <c r="A13093" t="s">
        <v>41236</v>
      </c>
      <c r="B13093" t="s">
        <v>41237</v>
      </c>
      <c r="C13093" t="s">
        <v>41238</v>
      </c>
      <c r="D13093">
        <v>2</v>
      </c>
      <c r="E13093" t="s">
        <v>13</v>
      </c>
      <c r="F13093" t="s">
        <v>13</v>
      </c>
      <c r="G13093" t="s">
        <v>41233</v>
      </c>
      <c r="H13093" s="3" t="s">
        <v>41239</v>
      </c>
      <c r="I13093" t="s">
        <v>1658</v>
      </c>
      <c r="J13093" t="s">
        <v>41240</v>
      </c>
    </row>
    <row r="13094" spans="1:10" ht="16" x14ac:dyDescent="0.2">
      <c r="A13094" t="s">
        <v>41230</v>
      </c>
      <c r="B13094" t="s">
        <v>41241</v>
      </c>
      <c r="C13094" t="s">
        <v>41242</v>
      </c>
      <c r="D13094">
        <v>2</v>
      </c>
      <c r="E13094" t="s">
        <v>13</v>
      </c>
      <c r="F13094" t="s">
        <v>13</v>
      </c>
      <c r="G13094" t="s">
        <v>41233</v>
      </c>
      <c r="H13094" s="3" t="s">
        <v>41234</v>
      </c>
      <c r="I13094" t="s">
        <v>1658</v>
      </c>
      <c r="J13094" t="s">
        <v>41235</v>
      </c>
    </row>
    <row r="13095" spans="1:10" ht="16" x14ac:dyDescent="0.2">
      <c r="A13095" t="s">
        <v>41236</v>
      </c>
      <c r="B13095" t="s">
        <v>41243</v>
      </c>
      <c r="C13095" t="s">
        <v>41244</v>
      </c>
      <c r="D13095">
        <v>3</v>
      </c>
      <c r="E13095" t="s">
        <v>13</v>
      </c>
      <c r="F13095" t="s">
        <v>13</v>
      </c>
      <c r="G13095" t="s">
        <v>41233</v>
      </c>
      <c r="H13095" s="3" t="s">
        <v>41234</v>
      </c>
      <c r="I13095" t="s">
        <v>1658</v>
      </c>
      <c r="J13095" t="s">
        <v>41240</v>
      </c>
    </row>
    <row r="13096" spans="1:10" ht="16" x14ac:dyDescent="0.2">
      <c r="A13096" t="s">
        <v>41245</v>
      </c>
      <c r="B13096" t="s">
        <v>41246</v>
      </c>
      <c r="C13096" t="s">
        <v>41247</v>
      </c>
      <c r="D13096">
        <v>2</v>
      </c>
      <c r="E13096" t="s">
        <v>13</v>
      </c>
      <c r="F13096" t="s">
        <v>13</v>
      </c>
      <c r="G13096" t="s">
        <v>41248</v>
      </c>
      <c r="H13096" s="3" t="s">
        <v>41249</v>
      </c>
      <c r="I13096" t="s">
        <v>106</v>
      </c>
      <c r="J13096" t="s">
        <v>41250</v>
      </c>
    </row>
    <row r="13097" spans="1:10" ht="16" x14ac:dyDescent="0.2">
      <c r="A13097" t="s">
        <v>41251</v>
      </c>
      <c r="B13097" t="s">
        <v>41252</v>
      </c>
      <c r="C13097" t="s">
        <v>41253</v>
      </c>
      <c r="D13097">
        <v>1</v>
      </c>
      <c r="E13097" t="s">
        <v>13</v>
      </c>
      <c r="F13097" t="s">
        <v>13</v>
      </c>
      <c r="G13097" t="s">
        <v>41254</v>
      </c>
      <c r="H13097" s="3" t="s">
        <v>41255</v>
      </c>
      <c r="I13097" t="s">
        <v>146</v>
      </c>
      <c r="J13097" t="s">
        <v>41256</v>
      </c>
    </row>
    <row r="13098" spans="1:10" ht="16" x14ac:dyDescent="0.2">
      <c r="A13098" t="s">
        <v>29009</v>
      </c>
      <c r="B13098" t="s">
        <v>41257</v>
      </c>
      <c r="C13098" t="s">
        <v>41258</v>
      </c>
      <c r="D13098">
        <v>1</v>
      </c>
      <c r="E13098" t="s">
        <v>13</v>
      </c>
      <c r="F13098" t="s">
        <v>13</v>
      </c>
      <c r="G13098" t="s">
        <v>41259</v>
      </c>
      <c r="H13098" s="3" t="s">
        <v>41260</v>
      </c>
      <c r="I13098" t="s">
        <v>856</v>
      </c>
      <c r="J13098" t="s">
        <v>29014</v>
      </c>
    </row>
    <row r="13099" spans="1:10" ht="16" x14ac:dyDescent="0.2">
      <c r="A13099" t="s">
        <v>41261</v>
      </c>
      <c r="B13099" t="s">
        <v>41262</v>
      </c>
      <c r="C13099" t="s">
        <v>41263</v>
      </c>
      <c r="D13099">
        <v>1</v>
      </c>
      <c r="E13099" t="s">
        <v>5635</v>
      </c>
      <c r="F13099" t="s">
        <v>13</v>
      </c>
      <c r="G13099" t="s">
        <v>41264</v>
      </c>
      <c r="H13099" s="3" t="s">
        <v>41265</v>
      </c>
      <c r="I13099" t="s">
        <v>69</v>
      </c>
      <c r="J13099" t="s">
        <v>41266</v>
      </c>
    </row>
    <row r="13100" spans="1:10" ht="16" x14ac:dyDescent="0.2">
      <c r="A13100" t="s">
        <v>5697</v>
      </c>
      <c r="B13100" t="s">
        <v>4934</v>
      </c>
      <c r="C13100" t="s">
        <v>41267</v>
      </c>
      <c r="D13100">
        <v>2</v>
      </c>
      <c r="E13100" t="s">
        <v>5635</v>
      </c>
      <c r="F13100" t="s">
        <v>13</v>
      </c>
      <c r="G13100" t="s">
        <v>41264</v>
      </c>
      <c r="H13100" s="3" t="s">
        <v>41265</v>
      </c>
      <c r="I13100" t="s">
        <v>69</v>
      </c>
      <c r="J13100" t="s">
        <v>5700</v>
      </c>
    </row>
    <row r="13101" spans="1:10" ht="16" x14ac:dyDescent="0.2">
      <c r="A13101" t="s">
        <v>5697</v>
      </c>
      <c r="B13101" t="s">
        <v>41268</v>
      </c>
      <c r="C13101" t="s">
        <v>41269</v>
      </c>
      <c r="D13101">
        <v>1</v>
      </c>
      <c r="E13101" t="s">
        <v>5635</v>
      </c>
      <c r="F13101" t="s">
        <v>13</v>
      </c>
      <c r="G13101" t="s">
        <v>41264</v>
      </c>
      <c r="H13101" s="3" t="s">
        <v>41265</v>
      </c>
      <c r="I13101" t="s">
        <v>69</v>
      </c>
      <c r="J13101" t="s">
        <v>5700</v>
      </c>
    </row>
    <row r="13102" spans="1:10" ht="16" x14ac:dyDescent="0.2">
      <c r="A13102" t="s">
        <v>32862</v>
      </c>
      <c r="B13102" t="s">
        <v>41270</v>
      </c>
      <c r="C13102" t="s">
        <v>41271</v>
      </c>
      <c r="D13102">
        <v>1</v>
      </c>
      <c r="E13102" t="s">
        <v>5635</v>
      </c>
      <c r="F13102" t="s">
        <v>13</v>
      </c>
      <c r="G13102" t="s">
        <v>41264</v>
      </c>
      <c r="H13102" s="3" t="s">
        <v>41265</v>
      </c>
      <c r="I13102" t="s">
        <v>69</v>
      </c>
      <c r="J13102" t="s">
        <v>32865</v>
      </c>
    </row>
    <row r="13103" spans="1:10" ht="16" x14ac:dyDescent="0.2">
      <c r="A13103" t="s">
        <v>41272</v>
      </c>
      <c r="B13103" t="s">
        <v>41262</v>
      </c>
      <c r="C13103" t="s">
        <v>41263</v>
      </c>
      <c r="D13103">
        <v>1</v>
      </c>
      <c r="E13103" t="s">
        <v>5635</v>
      </c>
      <c r="F13103" t="s">
        <v>13</v>
      </c>
      <c r="G13103" t="s">
        <v>41264</v>
      </c>
      <c r="H13103" s="3" t="s">
        <v>41273</v>
      </c>
      <c r="I13103" t="s">
        <v>69</v>
      </c>
      <c r="J13103" t="s">
        <v>41274</v>
      </c>
    </row>
    <row r="13104" spans="1:10" ht="16" x14ac:dyDescent="0.2">
      <c r="A13104" t="s">
        <v>41275</v>
      </c>
      <c r="B13104" t="s">
        <v>41276</v>
      </c>
      <c r="C13104" t="s">
        <v>41277</v>
      </c>
      <c r="D13104">
        <v>1</v>
      </c>
      <c r="E13104" t="s">
        <v>5635</v>
      </c>
      <c r="F13104" t="s">
        <v>13</v>
      </c>
      <c r="G13104" t="s">
        <v>41264</v>
      </c>
      <c r="H13104" s="3" t="s">
        <v>41265</v>
      </c>
      <c r="I13104" t="s">
        <v>69</v>
      </c>
      <c r="J13104" t="s">
        <v>41278</v>
      </c>
    </row>
    <row r="13105" spans="1:10" ht="16" x14ac:dyDescent="0.2">
      <c r="A13105" t="s">
        <v>41275</v>
      </c>
      <c r="B13105" t="s">
        <v>41276</v>
      </c>
      <c r="C13105" t="s">
        <v>41279</v>
      </c>
      <c r="D13105">
        <v>2</v>
      </c>
      <c r="E13105" t="s">
        <v>5635</v>
      </c>
      <c r="F13105" t="s">
        <v>13</v>
      </c>
      <c r="G13105" t="s">
        <v>41264</v>
      </c>
      <c r="H13105" s="3" t="s">
        <v>41265</v>
      </c>
      <c r="I13105" t="s">
        <v>69</v>
      </c>
      <c r="J13105" t="s">
        <v>41278</v>
      </c>
    </row>
    <row r="13106" spans="1:10" ht="16" x14ac:dyDescent="0.2">
      <c r="A13106" t="s">
        <v>22807</v>
      </c>
      <c r="B13106" t="s">
        <v>20647</v>
      </c>
      <c r="C13106" t="s">
        <v>20648</v>
      </c>
      <c r="D13106">
        <v>2</v>
      </c>
      <c r="E13106" t="s">
        <v>5635</v>
      </c>
      <c r="F13106" t="s">
        <v>13</v>
      </c>
      <c r="G13106" t="s">
        <v>41264</v>
      </c>
      <c r="H13106" s="3" t="s">
        <v>41265</v>
      </c>
      <c r="I13106" t="s">
        <v>69</v>
      </c>
      <c r="J13106" t="s">
        <v>22811</v>
      </c>
    </row>
    <row r="13107" spans="1:10" ht="16" x14ac:dyDescent="0.2">
      <c r="A13107" t="s">
        <v>41280</v>
      </c>
      <c r="B13107" t="s">
        <v>2011</v>
      </c>
      <c r="C13107" t="s">
        <v>2040</v>
      </c>
      <c r="D13107">
        <v>1</v>
      </c>
      <c r="E13107" t="s">
        <v>5635</v>
      </c>
      <c r="F13107" t="s">
        <v>13</v>
      </c>
      <c r="G13107" t="s">
        <v>41264</v>
      </c>
      <c r="H13107" s="3" t="s">
        <v>41265</v>
      </c>
      <c r="I13107" t="s">
        <v>69</v>
      </c>
      <c r="J13107" t="s">
        <v>41281</v>
      </c>
    </row>
    <row r="13108" spans="1:10" ht="16" x14ac:dyDescent="0.2">
      <c r="A13108" t="s">
        <v>41282</v>
      </c>
      <c r="B13108" t="s">
        <v>41262</v>
      </c>
      <c r="C13108" t="s">
        <v>41263</v>
      </c>
      <c r="D13108">
        <v>1</v>
      </c>
      <c r="E13108" t="s">
        <v>5635</v>
      </c>
      <c r="F13108" t="s">
        <v>13</v>
      </c>
      <c r="G13108" t="s">
        <v>41264</v>
      </c>
      <c r="H13108" s="3" t="s">
        <v>41273</v>
      </c>
      <c r="I13108" t="s">
        <v>69</v>
      </c>
      <c r="J13108" t="s">
        <v>41283</v>
      </c>
    </row>
    <row r="13109" spans="1:10" ht="16" x14ac:dyDescent="0.2">
      <c r="A13109" t="s">
        <v>41275</v>
      </c>
      <c r="B13109" t="s">
        <v>41284</v>
      </c>
      <c r="C13109" t="s">
        <v>41285</v>
      </c>
      <c r="D13109">
        <v>4</v>
      </c>
      <c r="E13109" t="s">
        <v>5635</v>
      </c>
      <c r="F13109" t="s">
        <v>13</v>
      </c>
      <c r="G13109" t="s">
        <v>41264</v>
      </c>
      <c r="H13109" s="3" t="s">
        <v>41265</v>
      </c>
      <c r="I13109" t="s">
        <v>69</v>
      </c>
      <c r="J13109" t="s">
        <v>41278</v>
      </c>
    </row>
    <row r="13110" spans="1:10" ht="16" x14ac:dyDescent="0.2">
      <c r="A13110" t="s">
        <v>20430</v>
      </c>
      <c r="B13110" t="s">
        <v>41262</v>
      </c>
      <c r="C13110" t="s">
        <v>41263</v>
      </c>
      <c r="D13110">
        <v>1</v>
      </c>
      <c r="E13110" t="s">
        <v>5635</v>
      </c>
      <c r="F13110" t="s">
        <v>13</v>
      </c>
      <c r="G13110" t="s">
        <v>41264</v>
      </c>
      <c r="H13110" s="3" t="s">
        <v>41265</v>
      </c>
      <c r="I13110" t="s">
        <v>69</v>
      </c>
      <c r="J13110" t="s">
        <v>20431</v>
      </c>
    </row>
    <row r="13111" spans="1:10" ht="16" x14ac:dyDescent="0.2">
      <c r="A13111" t="s">
        <v>41275</v>
      </c>
      <c r="B13111" t="s">
        <v>41286</v>
      </c>
      <c r="C13111" t="s">
        <v>41287</v>
      </c>
      <c r="D13111">
        <v>3</v>
      </c>
      <c r="E13111" t="s">
        <v>5635</v>
      </c>
      <c r="F13111" t="s">
        <v>13</v>
      </c>
      <c r="G13111" t="s">
        <v>41264</v>
      </c>
      <c r="H13111" s="3" t="s">
        <v>41265</v>
      </c>
      <c r="I13111" t="s">
        <v>69</v>
      </c>
      <c r="J13111" t="s">
        <v>41278</v>
      </c>
    </row>
    <row r="13112" spans="1:10" ht="16" x14ac:dyDescent="0.2">
      <c r="A13112" t="s">
        <v>41288</v>
      </c>
      <c r="B13112" t="s">
        <v>41289</v>
      </c>
      <c r="C13112" t="s">
        <v>41290</v>
      </c>
      <c r="D13112">
        <v>1</v>
      </c>
      <c r="E13112" t="s">
        <v>5635</v>
      </c>
      <c r="F13112" t="s">
        <v>13</v>
      </c>
      <c r="G13112" t="s">
        <v>41264</v>
      </c>
      <c r="H13112" s="3" t="s">
        <v>41265</v>
      </c>
      <c r="I13112" t="s">
        <v>69</v>
      </c>
      <c r="J13112" t="s">
        <v>41291</v>
      </c>
    </row>
    <row r="13113" spans="1:10" ht="16" x14ac:dyDescent="0.2">
      <c r="A13113" t="s">
        <v>20417</v>
      </c>
      <c r="B13113" t="s">
        <v>41262</v>
      </c>
      <c r="C13113" t="s">
        <v>41263</v>
      </c>
      <c r="D13113">
        <v>1</v>
      </c>
      <c r="E13113" t="s">
        <v>5635</v>
      </c>
      <c r="F13113" t="s">
        <v>13</v>
      </c>
      <c r="G13113" t="s">
        <v>41264</v>
      </c>
      <c r="H13113" s="3" t="s">
        <v>41265</v>
      </c>
      <c r="I13113" t="s">
        <v>69</v>
      </c>
      <c r="J13113" t="s">
        <v>20419</v>
      </c>
    </row>
    <row r="13114" spans="1:10" ht="16" x14ac:dyDescent="0.2">
      <c r="A13114" t="s">
        <v>15230</v>
      </c>
      <c r="B13114" t="s">
        <v>41292</v>
      </c>
      <c r="C13114" t="s">
        <v>41293</v>
      </c>
      <c r="D13114">
        <v>1</v>
      </c>
      <c r="E13114" t="s">
        <v>13</v>
      </c>
      <c r="F13114" t="s">
        <v>13</v>
      </c>
      <c r="G13114" t="s">
        <v>41294</v>
      </c>
      <c r="H13114" s="3" t="s">
        <v>41295</v>
      </c>
      <c r="I13114" t="s">
        <v>390</v>
      </c>
      <c r="J13114" t="s">
        <v>15234</v>
      </c>
    </row>
    <row r="13115" spans="1:10" ht="16" x14ac:dyDescent="0.2">
      <c r="A13115" t="s">
        <v>15763</v>
      </c>
      <c r="B13115" t="s">
        <v>41296</v>
      </c>
      <c r="C13115" t="s">
        <v>41297</v>
      </c>
      <c r="D13115">
        <v>1</v>
      </c>
      <c r="E13115" t="s">
        <v>13</v>
      </c>
      <c r="F13115" t="s">
        <v>13</v>
      </c>
      <c r="G13115" t="s">
        <v>41298</v>
      </c>
      <c r="H13115" s="3" t="s">
        <v>41299</v>
      </c>
      <c r="I13115" t="s">
        <v>315</v>
      </c>
      <c r="J13115" t="s">
        <v>15765</v>
      </c>
    </row>
    <row r="13116" spans="1:10" ht="16" x14ac:dyDescent="0.2">
      <c r="A13116" t="s">
        <v>27264</v>
      </c>
      <c r="B13116" t="s">
        <v>41296</v>
      </c>
      <c r="C13116" t="s">
        <v>41297</v>
      </c>
      <c r="D13116">
        <v>2</v>
      </c>
      <c r="E13116" t="s">
        <v>13</v>
      </c>
      <c r="F13116" t="s">
        <v>13</v>
      </c>
      <c r="G13116" t="s">
        <v>41298</v>
      </c>
      <c r="H13116" s="3" t="s">
        <v>41300</v>
      </c>
      <c r="I13116" t="s">
        <v>315</v>
      </c>
      <c r="J13116" t="s">
        <v>27266</v>
      </c>
    </row>
    <row r="13117" spans="1:10" ht="16" x14ac:dyDescent="0.2">
      <c r="A13117" t="s">
        <v>15770</v>
      </c>
      <c r="B13117" t="s">
        <v>41296</v>
      </c>
      <c r="C13117" t="s">
        <v>41297</v>
      </c>
      <c r="D13117">
        <v>2</v>
      </c>
      <c r="E13117" t="s">
        <v>13</v>
      </c>
      <c r="F13117" t="s">
        <v>13</v>
      </c>
      <c r="G13117" t="s">
        <v>41298</v>
      </c>
      <c r="H13117" s="3" t="s">
        <v>41299</v>
      </c>
      <c r="I13117" t="s">
        <v>315</v>
      </c>
      <c r="J13117" t="s">
        <v>15771</v>
      </c>
    </row>
    <row r="13118" spans="1:10" ht="16" x14ac:dyDescent="0.2">
      <c r="A13118" t="s">
        <v>15766</v>
      </c>
      <c r="B13118" t="s">
        <v>41296</v>
      </c>
      <c r="C13118" t="s">
        <v>41297</v>
      </c>
      <c r="D13118">
        <v>2</v>
      </c>
      <c r="E13118" t="s">
        <v>13</v>
      </c>
      <c r="F13118" t="s">
        <v>13</v>
      </c>
      <c r="G13118" t="s">
        <v>41298</v>
      </c>
      <c r="H13118" s="3" t="s">
        <v>41299</v>
      </c>
      <c r="I13118" t="s">
        <v>315</v>
      </c>
      <c r="J13118" t="s">
        <v>15767</v>
      </c>
    </row>
    <row r="13119" spans="1:10" ht="16" x14ac:dyDescent="0.2">
      <c r="A13119" t="s">
        <v>41301</v>
      </c>
      <c r="B13119" t="s">
        <v>41302</v>
      </c>
      <c r="C13119" t="s">
        <v>41303</v>
      </c>
      <c r="D13119">
        <v>3</v>
      </c>
      <c r="E13119" t="s">
        <v>13</v>
      </c>
      <c r="F13119" t="s">
        <v>13</v>
      </c>
      <c r="G13119" t="s">
        <v>41304</v>
      </c>
      <c r="H13119" s="3" t="s">
        <v>41305</v>
      </c>
      <c r="I13119" t="s">
        <v>714</v>
      </c>
      <c r="J13119" t="s">
        <v>41306</v>
      </c>
    </row>
    <row r="13120" spans="1:10" ht="16" x14ac:dyDescent="0.2">
      <c r="A13120" t="s">
        <v>41307</v>
      </c>
      <c r="B13120" t="s">
        <v>41308</v>
      </c>
      <c r="C13120" t="s">
        <v>41309</v>
      </c>
      <c r="D13120">
        <v>1</v>
      </c>
      <c r="E13120" t="s">
        <v>13</v>
      </c>
      <c r="F13120" t="s">
        <v>13</v>
      </c>
      <c r="G13120" t="s">
        <v>41304</v>
      </c>
      <c r="H13120" s="3" t="s">
        <v>41310</v>
      </c>
      <c r="I13120" t="s">
        <v>714</v>
      </c>
      <c r="J13120" t="s">
        <v>41311</v>
      </c>
    </row>
    <row r="13121" spans="1:10" ht="16" x14ac:dyDescent="0.2">
      <c r="A13121" t="s">
        <v>41312</v>
      </c>
      <c r="B13121" t="s">
        <v>41313</v>
      </c>
      <c r="C13121" t="s">
        <v>41314</v>
      </c>
      <c r="D13121">
        <v>1</v>
      </c>
      <c r="E13121" t="s">
        <v>13</v>
      </c>
      <c r="F13121" t="s">
        <v>13</v>
      </c>
      <c r="G13121" t="s">
        <v>41304</v>
      </c>
      <c r="H13121" s="3" t="s">
        <v>41315</v>
      </c>
      <c r="I13121" t="s">
        <v>714</v>
      </c>
      <c r="J13121" t="s">
        <v>41316</v>
      </c>
    </row>
    <row r="13122" spans="1:10" ht="16" x14ac:dyDescent="0.2">
      <c r="A13122" t="s">
        <v>41307</v>
      </c>
      <c r="B13122" t="s">
        <v>41317</v>
      </c>
      <c r="C13122" t="s">
        <v>41318</v>
      </c>
      <c r="D13122">
        <v>2</v>
      </c>
      <c r="E13122" t="s">
        <v>13</v>
      </c>
      <c r="F13122" t="s">
        <v>13</v>
      </c>
      <c r="G13122" t="s">
        <v>41304</v>
      </c>
      <c r="H13122" s="3" t="s">
        <v>41310</v>
      </c>
      <c r="I13122" t="s">
        <v>714</v>
      </c>
      <c r="J13122" t="s">
        <v>41311</v>
      </c>
    </row>
    <row r="13123" spans="1:10" ht="16" x14ac:dyDescent="0.2">
      <c r="A13123" t="s">
        <v>41301</v>
      </c>
      <c r="B13123" t="s">
        <v>41319</v>
      </c>
      <c r="C13123" t="s">
        <v>41320</v>
      </c>
      <c r="D13123">
        <v>1</v>
      </c>
      <c r="E13123" t="s">
        <v>13</v>
      </c>
      <c r="F13123" t="s">
        <v>13</v>
      </c>
      <c r="G13123" t="s">
        <v>41304</v>
      </c>
      <c r="H13123" s="3" t="s">
        <v>41305</v>
      </c>
      <c r="I13123" t="s">
        <v>714</v>
      </c>
      <c r="J13123" t="s">
        <v>41306</v>
      </c>
    </row>
    <row r="13124" spans="1:10" ht="16" x14ac:dyDescent="0.2">
      <c r="A13124" t="s">
        <v>33349</v>
      </c>
      <c r="B13124" t="s">
        <v>41321</v>
      </c>
      <c r="C13124" t="s">
        <v>41322</v>
      </c>
      <c r="D13124">
        <v>1</v>
      </c>
      <c r="E13124" t="s">
        <v>13</v>
      </c>
      <c r="F13124" t="s">
        <v>13</v>
      </c>
      <c r="G13124" t="s">
        <v>41304</v>
      </c>
      <c r="H13124" s="3" t="s">
        <v>41323</v>
      </c>
      <c r="I13124" t="s">
        <v>714</v>
      </c>
      <c r="J13124" t="s">
        <v>33352</v>
      </c>
    </row>
    <row r="13125" spans="1:10" ht="16" x14ac:dyDescent="0.2">
      <c r="A13125" t="s">
        <v>41301</v>
      </c>
      <c r="B13125" t="s">
        <v>41324</v>
      </c>
      <c r="C13125" t="s">
        <v>41325</v>
      </c>
      <c r="D13125">
        <v>2</v>
      </c>
      <c r="E13125" t="s">
        <v>13</v>
      </c>
      <c r="F13125" t="s">
        <v>13</v>
      </c>
      <c r="G13125" t="s">
        <v>41304</v>
      </c>
      <c r="H13125" s="3" t="s">
        <v>41305</v>
      </c>
      <c r="I13125" t="s">
        <v>714</v>
      </c>
      <c r="J13125" t="s">
        <v>41306</v>
      </c>
    </row>
    <row r="13126" spans="1:10" ht="32" x14ac:dyDescent="0.2">
      <c r="A13126" t="s">
        <v>41326</v>
      </c>
      <c r="B13126" t="s">
        <v>41327</v>
      </c>
      <c r="C13126" t="s">
        <v>41328</v>
      </c>
      <c r="D13126">
        <v>4</v>
      </c>
      <c r="E13126" t="s">
        <v>13</v>
      </c>
      <c r="F13126" t="s">
        <v>13</v>
      </c>
      <c r="G13126" t="s">
        <v>41329</v>
      </c>
      <c r="H13126" s="3" t="s">
        <v>41330</v>
      </c>
      <c r="I13126" t="s">
        <v>7603</v>
      </c>
      <c r="J13126" t="s">
        <v>41331</v>
      </c>
    </row>
    <row r="13127" spans="1:10" ht="48" x14ac:dyDescent="0.2">
      <c r="A13127" t="s">
        <v>25030</v>
      </c>
      <c r="B13127" t="s">
        <v>41327</v>
      </c>
      <c r="C13127" t="s">
        <v>41328</v>
      </c>
      <c r="D13127">
        <v>4</v>
      </c>
      <c r="E13127" t="s">
        <v>13</v>
      </c>
      <c r="F13127" t="s">
        <v>13</v>
      </c>
      <c r="G13127" t="s">
        <v>41332</v>
      </c>
      <c r="H13127" s="3" t="s">
        <v>41333</v>
      </c>
      <c r="I13127" t="s">
        <v>817</v>
      </c>
      <c r="J13127" t="s">
        <v>25035</v>
      </c>
    </row>
    <row r="13128" spans="1:10" ht="16" x14ac:dyDescent="0.2">
      <c r="A13128" t="s">
        <v>41334</v>
      </c>
      <c r="B13128" t="s">
        <v>41335</v>
      </c>
      <c r="C13128" t="s">
        <v>41336</v>
      </c>
      <c r="D13128">
        <v>3</v>
      </c>
      <c r="E13128" t="s">
        <v>13</v>
      </c>
      <c r="F13128" t="s">
        <v>13</v>
      </c>
      <c r="G13128" t="s">
        <v>41337</v>
      </c>
      <c r="H13128" s="3" t="s">
        <v>41338</v>
      </c>
      <c r="I13128" t="s">
        <v>6730</v>
      </c>
      <c r="J13128" t="s">
        <v>41339</v>
      </c>
    </row>
    <row r="13129" spans="1:10" ht="16" x14ac:dyDescent="0.2">
      <c r="A13129" t="s">
        <v>41340</v>
      </c>
      <c r="B13129" t="s">
        <v>41341</v>
      </c>
      <c r="C13129" t="s">
        <v>41342</v>
      </c>
      <c r="D13129">
        <v>3</v>
      </c>
      <c r="E13129" t="s">
        <v>13</v>
      </c>
      <c r="F13129" t="s">
        <v>13</v>
      </c>
      <c r="G13129" t="s">
        <v>41337</v>
      </c>
      <c r="H13129" s="3" t="s">
        <v>41338</v>
      </c>
      <c r="I13129" t="s">
        <v>6730</v>
      </c>
      <c r="J13129" t="s">
        <v>41343</v>
      </c>
    </row>
    <row r="13130" spans="1:10" ht="16" x14ac:dyDescent="0.2">
      <c r="A13130" t="s">
        <v>41340</v>
      </c>
      <c r="B13130" t="s">
        <v>41344</v>
      </c>
      <c r="C13130" t="s">
        <v>41345</v>
      </c>
      <c r="D13130">
        <v>2</v>
      </c>
      <c r="E13130" t="s">
        <v>13</v>
      </c>
      <c r="F13130" t="s">
        <v>13</v>
      </c>
      <c r="G13130" t="s">
        <v>41337</v>
      </c>
      <c r="H13130" s="3" t="s">
        <v>41338</v>
      </c>
      <c r="I13130" t="s">
        <v>6730</v>
      </c>
      <c r="J13130" t="s">
        <v>41343</v>
      </c>
    </row>
    <row r="13131" spans="1:10" ht="16" x14ac:dyDescent="0.2">
      <c r="A13131" t="s">
        <v>41346</v>
      </c>
      <c r="B13131" t="s">
        <v>41335</v>
      </c>
      <c r="C13131" t="s">
        <v>41336</v>
      </c>
      <c r="D13131">
        <v>3</v>
      </c>
      <c r="E13131" t="s">
        <v>13</v>
      </c>
      <c r="F13131" t="s">
        <v>13</v>
      </c>
      <c r="G13131" t="s">
        <v>41337</v>
      </c>
      <c r="H13131" s="3" t="s">
        <v>41347</v>
      </c>
      <c r="I13131" t="s">
        <v>6730</v>
      </c>
      <c r="J13131" t="s">
        <v>41348</v>
      </c>
    </row>
    <row r="13132" spans="1:10" ht="16" x14ac:dyDescent="0.2">
      <c r="A13132" t="s">
        <v>41349</v>
      </c>
      <c r="B13132" t="s">
        <v>41350</v>
      </c>
      <c r="C13132" t="s">
        <v>41336</v>
      </c>
      <c r="D13132">
        <v>1</v>
      </c>
      <c r="E13132" t="s">
        <v>13</v>
      </c>
      <c r="F13132" t="s">
        <v>13</v>
      </c>
      <c r="G13132" t="s">
        <v>41337</v>
      </c>
      <c r="H13132" s="3" t="s">
        <v>41347</v>
      </c>
      <c r="I13132" t="s">
        <v>6730</v>
      </c>
      <c r="J13132" t="s">
        <v>41351</v>
      </c>
    </row>
    <row r="13133" spans="1:10" ht="16" x14ac:dyDescent="0.2">
      <c r="A13133" t="s">
        <v>41352</v>
      </c>
      <c r="B13133" t="s">
        <v>41350</v>
      </c>
      <c r="C13133" t="s">
        <v>41336</v>
      </c>
      <c r="D13133">
        <v>2</v>
      </c>
      <c r="E13133" t="s">
        <v>13</v>
      </c>
      <c r="F13133" t="s">
        <v>13</v>
      </c>
      <c r="G13133" t="s">
        <v>41337</v>
      </c>
      <c r="H13133" s="3" t="s">
        <v>41338</v>
      </c>
      <c r="I13133" t="s">
        <v>6730</v>
      </c>
      <c r="J13133" t="s">
        <v>41353</v>
      </c>
    </row>
    <row r="13134" spans="1:10" ht="16" x14ac:dyDescent="0.2">
      <c r="A13134" t="s">
        <v>41354</v>
      </c>
      <c r="B13134" t="s">
        <v>41355</v>
      </c>
      <c r="C13134" t="s">
        <v>41356</v>
      </c>
      <c r="D13134">
        <v>2</v>
      </c>
      <c r="E13134" t="s">
        <v>13</v>
      </c>
      <c r="F13134" t="s">
        <v>13</v>
      </c>
      <c r="G13134" t="s">
        <v>41337</v>
      </c>
      <c r="H13134" s="3" t="s">
        <v>41338</v>
      </c>
      <c r="I13134" t="s">
        <v>6730</v>
      </c>
      <c r="J13134" t="s">
        <v>41357</v>
      </c>
    </row>
    <row r="13135" spans="1:10" ht="16" x14ac:dyDescent="0.2">
      <c r="A13135" t="s">
        <v>32957</v>
      </c>
      <c r="B13135" t="s">
        <v>41341</v>
      </c>
      <c r="C13135" t="s">
        <v>41342</v>
      </c>
      <c r="D13135">
        <v>2</v>
      </c>
      <c r="E13135" t="s">
        <v>13</v>
      </c>
      <c r="F13135" t="s">
        <v>13</v>
      </c>
      <c r="G13135" t="s">
        <v>41337</v>
      </c>
      <c r="H13135" s="3" t="s">
        <v>41338</v>
      </c>
      <c r="I13135" t="s">
        <v>6730</v>
      </c>
      <c r="J13135" t="s">
        <v>32961</v>
      </c>
    </row>
    <row r="13136" spans="1:10" ht="16" x14ac:dyDescent="0.2">
      <c r="A13136" t="s">
        <v>41346</v>
      </c>
      <c r="B13136" t="s">
        <v>41358</v>
      </c>
      <c r="C13136" t="s">
        <v>41359</v>
      </c>
      <c r="D13136">
        <v>2</v>
      </c>
      <c r="E13136" t="s">
        <v>13</v>
      </c>
      <c r="F13136" t="s">
        <v>13</v>
      </c>
      <c r="G13136" t="s">
        <v>41337</v>
      </c>
      <c r="H13136" s="3" t="s">
        <v>41347</v>
      </c>
      <c r="I13136" t="s">
        <v>6730</v>
      </c>
      <c r="J13136" t="s">
        <v>41348</v>
      </c>
    </row>
    <row r="13137" spans="1:10" ht="16" x14ac:dyDescent="0.2">
      <c r="A13137" t="s">
        <v>41360</v>
      </c>
      <c r="B13137" t="s">
        <v>41350</v>
      </c>
      <c r="C13137" t="s">
        <v>41336</v>
      </c>
      <c r="D13137">
        <v>1</v>
      </c>
      <c r="E13137" t="s">
        <v>13</v>
      </c>
      <c r="F13137" t="s">
        <v>13</v>
      </c>
      <c r="G13137" t="s">
        <v>41337</v>
      </c>
      <c r="H13137" s="3" t="s">
        <v>41347</v>
      </c>
      <c r="I13137" t="s">
        <v>6730</v>
      </c>
      <c r="J13137" t="s">
        <v>41361</v>
      </c>
    </row>
    <row r="13138" spans="1:10" ht="16" x14ac:dyDescent="0.2">
      <c r="A13138" t="s">
        <v>41354</v>
      </c>
      <c r="B13138" t="s">
        <v>41335</v>
      </c>
      <c r="C13138" t="s">
        <v>41336</v>
      </c>
      <c r="D13138">
        <v>1</v>
      </c>
      <c r="E13138" t="s">
        <v>13</v>
      </c>
      <c r="F13138" t="s">
        <v>13</v>
      </c>
      <c r="G13138" t="s">
        <v>41337</v>
      </c>
      <c r="H13138" s="3" t="s">
        <v>41338</v>
      </c>
      <c r="I13138" t="s">
        <v>6730</v>
      </c>
      <c r="J13138" t="s">
        <v>41357</v>
      </c>
    </row>
    <row r="13139" spans="1:10" ht="16" x14ac:dyDescent="0.2">
      <c r="A13139" t="s">
        <v>41362</v>
      </c>
      <c r="B13139" t="s">
        <v>41344</v>
      </c>
      <c r="C13139" t="s">
        <v>41345</v>
      </c>
      <c r="D13139">
        <v>3</v>
      </c>
      <c r="E13139" t="s">
        <v>13</v>
      </c>
      <c r="F13139" t="s">
        <v>13</v>
      </c>
      <c r="G13139" t="s">
        <v>41337</v>
      </c>
      <c r="H13139" s="3" t="s">
        <v>41347</v>
      </c>
      <c r="I13139" t="s">
        <v>6730</v>
      </c>
      <c r="J13139" t="s">
        <v>41363</v>
      </c>
    </row>
    <row r="13140" spans="1:10" ht="16" x14ac:dyDescent="0.2">
      <c r="A13140" t="s">
        <v>41364</v>
      </c>
      <c r="B13140" t="s">
        <v>41335</v>
      </c>
      <c r="C13140" t="s">
        <v>41336</v>
      </c>
      <c r="D13140">
        <v>2</v>
      </c>
      <c r="E13140" t="s">
        <v>13</v>
      </c>
      <c r="F13140" t="s">
        <v>13</v>
      </c>
      <c r="G13140" t="s">
        <v>41337</v>
      </c>
      <c r="H13140" s="3" t="s">
        <v>41338</v>
      </c>
      <c r="I13140" t="s">
        <v>6730</v>
      </c>
      <c r="J13140" t="s">
        <v>41365</v>
      </c>
    </row>
    <row r="13141" spans="1:10" ht="16" x14ac:dyDescent="0.2">
      <c r="A13141" t="s">
        <v>41334</v>
      </c>
      <c r="B13141" t="s">
        <v>41344</v>
      </c>
      <c r="C13141" t="s">
        <v>41345</v>
      </c>
      <c r="D13141">
        <v>1</v>
      </c>
      <c r="E13141" t="s">
        <v>13</v>
      </c>
      <c r="F13141" t="s">
        <v>13</v>
      </c>
      <c r="G13141" t="s">
        <v>41337</v>
      </c>
      <c r="H13141" s="3" t="s">
        <v>41338</v>
      </c>
      <c r="I13141" t="s">
        <v>6730</v>
      </c>
      <c r="J13141" t="s">
        <v>41339</v>
      </c>
    </row>
    <row r="13142" spans="1:10" ht="16" x14ac:dyDescent="0.2">
      <c r="A13142" t="s">
        <v>41346</v>
      </c>
      <c r="B13142" t="s">
        <v>41366</v>
      </c>
      <c r="C13142" t="s">
        <v>41367</v>
      </c>
      <c r="D13142">
        <v>1</v>
      </c>
      <c r="E13142" t="s">
        <v>13</v>
      </c>
      <c r="F13142" t="s">
        <v>13</v>
      </c>
      <c r="G13142" t="s">
        <v>41337</v>
      </c>
      <c r="H13142" s="3" t="s">
        <v>41347</v>
      </c>
      <c r="I13142" t="s">
        <v>6730</v>
      </c>
      <c r="J13142" t="s">
        <v>41348</v>
      </c>
    </row>
    <row r="13143" spans="1:10" ht="16" x14ac:dyDescent="0.2">
      <c r="A13143" t="s">
        <v>41364</v>
      </c>
      <c r="B13143" t="s">
        <v>41344</v>
      </c>
      <c r="C13143" t="s">
        <v>41345</v>
      </c>
      <c r="D13143">
        <v>1</v>
      </c>
      <c r="E13143" t="s">
        <v>13</v>
      </c>
      <c r="F13143" t="s">
        <v>13</v>
      </c>
      <c r="G13143" t="s">
        <v>41337</v>
      </c>
      <c r="H13143" s="3" t="s">
        <v>41338</v>
      </c>
      <c r="I13143" t="s">
        <v>6730</v>
      </c>
      <c r="J13143" t="s">
        <v>41365</v>
      </c>
    </row>
    <row r="13144" spans="1:10" ht="16" x14ac:dyDescent="0.2">
      <c r="A13144" t="s">
        <v>41368</v>
      </c>
      <c r="B13144" t="s">
        <v>41344</v>
      </c>
      <c r="C13144" t="s">
        <v>41345</v>
      </c>
      <c r="D13144">
        <v>1</v>
      </c>
      <c r="E13144" t="s">
        <v>13</v>
      </c>
      <c r="F13144" t="s">
        <v>13</v>
      </c>
      <c r="G13144" t="s">
        <v>41337</v>
      </c>
      <c r="H13144" s="3" t="s">
        <v>41338</v>
      </c>
      <c r="I13144" t="s">
        <v>6730</v>
      </c>
      <c r="J13144" t="s">
        <v>41369</v>
      </c>
    </row>
    <row r="13145" spans="1:10" ht="16" x14ac:dyDescent="0.2">
      <c r="A13145" t="s">
        <v>41370</v>
      </c>
      <c r="B13145" t="s">
        <v>41371</v>
      </c>
      <c r="C13145" t="s">
        <v>41372</v>
      </c>
      <c r="D13145">
        <v>1</v>
      </c>
      <c r="E13145" t="s">
        <v>13</v>
      </c>
      <c r="F13145" t="s">
        <v>13</v>
      </c>
      <c r="G13145" t="s">
        <v>41337</v>
      </c>
      <c r="H13145" s="3" t="s">
        <v>41338</v>
      </c>
      <c r="I13145" t="s">
        <v>6730</v>
      </c>
      <c r="J13145" t="s">
        <v>41373</v>
      </c>
    </row>
    <row r="13146" spans="1:10" ht="16" x14ac:dyDescent="0.2">
      <c r="A13146" t="s">
        <v>41370</v>
      </c>
      <c r="B13146" t="s">
        <v>41335</v>
      </c>
      <c r="C13146" t="s">
        <v>41336</v>
      </c>
      <c r="D13146">
        <v>2</v>
      </c>
      <c r="E13146" t="s">
        <v>13</v>
      </c>
      <c r="F13146" t="s">
        <v>13</v>
      </c>
      <c r="G13146" t="s">
        <v>41337</v>
      </c>
      <c r="H13146" s="3" t="s">
        <v>41338</v>
      </c>
      <c r="I13146" t="s">
        <v>6730</v>
      </c>
      <c r="J13146" t="s">
        <v>41373</v>
      </c>
    </row>
    <row r="13147" spans="1:10" ht="16" x14ac:dyDescent="0.2">
      <c r="A13147" t="s">
        <v>41374</v>
      </c>
      <c r="B13147" t="s">
        <v>41335</v>
      </c>
      <c r="C13147" t="s">
        <v>41336</v>
      </c>
      <c r="D13147">
        <v>1</v>
      </c>
      <c r="E13147" t="s">
        <v>13</v>
      </c>
      <c r="F13147" t="s">
        <v>13</v>
      </c>
      <c r="G13147" t="s">
        <v>41337</v>
      </c>
      <c r="H13147" s="3" t="s">
        <v>41338</v>
      </c>
      <c r="I13147" t="s">
        <v>6730</v>
      </c>
      <c r="J13147" t="s">
        <v>41375</v>
      </c>
    </row>
    <row r="13148" spans="1:10" ht="16" x14ac:dyDescent="0.2">
      <c r="A13148" t="s">
        <v>41362</v>
      </c>
      <c r="B13148" t="s">
        <v>41350</v>
      </c>
      <c r="C13148" t="s">
        <v>41336</v>
      </c>
      <c r="D13148">
        <v>1</v>
      </c>
      <c r="E13148" t="s">
        <v>13</v>
      </c>
      <c r="F13148" t="s">
        <v>13</v>
      </c>
      <c r="G13148" t="s">
        <v>41337</v>
      </c>
      <c r="H13148" s="3" t="s">
        <v>41347</v>
      </c>
      <c r="I13148" t="s">
        <v>6730</v>
      </c>
      <c r="J13148" t="s">
        <v>41363</v>
      </c>
    </row>
    <row r="13149" spans="1:10" ht="16" x14ac:dyDescent="0.2">
      <c r="A13149" t="s">
        <v>27252</v>
      </c>
      <c r="B13149" t="s">
        <v>41335</v>
      </c>
      <c r="C13149" t="s">
        <v>41336</v>
      </c>
      <c r="D13149">
        <v>1</v>
      </c>
      <c r="E13149" t="s">
        <v>13</v>
      </c>
      <c r="F13149" t="s">
        <v>13</v>
      </c>
      <c r="G13149" t="s">
        <v>41337</v>
      </c>
      <c r="H13149" s="3" t="s">
        <v>41338</v>
      </c>
      <c r="I13149" t="s">
        <v>6730</v>
      </c>
      <c r="J13149" t="s">
        <v>27253</v>
      </c>
    </row>
    <row r="13150" spans="1:10" ht="16" x14ac:dyDescent="0.2">
      <c r="A13150" t="s">
        <v>41362</v>
      </c>
      <c r="B13150" t="s">
        <v>41341</v>
      </c>
      <c r="C13150" t="s">
        <v>41342</v>
      </c>
      <c r="D13150">
        <v>2</v>
      </c>
      <c r="E13150" t="s">
        <v>13</v>
      </c>
      <c r="F13150" t="s">
        <v>13</v>
      </c>
      <c r="G13150" t="s">
        <v>41337</v>
      </c>
      <c r="H13150" s="3" t="s">
        <v>41347</v>
      </c>
      <c r="I13150" t="s">
        <v>6730</v>
      </c>
      <c r="J13150" t="s">
        <v>41363</v>
      </c>
    </row>
    <row r="13151" spans="1:10" ht="16" x14ac:dyDescent="0.2">
      <c r="A13151" t="s">
        <v>41340</v>
      </c>
      <c r="B13151" t="s">
        <v>41335</v>
      </c>
      <c r="C13151" t="s">
        <v>41336</v>
      </c>
      <c r="D13151">
        <v>1</v>
      </c>
      <c r="E13151" t="s">
        <v>13</v>
      </c>
      <c r="F13151" t="s">
        <v>13</v>
      </c>
      <c r="G13151" t="s">
        <v>41337</v>
      </c>
      <c r="H13151" s="3" t="s">
        <v>41338</v>
      </c>
      <c r="I13151" t="s">
        <v>6730</v>
      </c>
      <c r="J13151" t="s">
        <v>41343</v>
      </c>
    </row>
    <row r="13152" spans="1:10" ht="16" x14ac:dyDescent="0.2">
      <c r="A13152" t="s">
        <v>41376</v>
      </c>
      <c r="B13152" t="s">
        <v>41335</v>
      </c>
      <c r="C13152" t="s">
        <v>41336</v>
      </c>
      <c r="D13152">
        <v>1</v>
      </c>
      <c r="E13152" t="s">
        <v>13</v>
      </c>
      <c r="F13152" t="s">
        <v>13</v>
      </c>
      <c r="G13152" t="s">
        <v>41337</v>
      </c>
      <c r="H13152" s="3" t="s">
        <v>41338</v>
      </c>
      <c r="I13152" t="s">
        <v>6730</v>
      </c>
      <c r="J13152" t="s">
        <v>41377</v>
      </c>
    </row>
    <row r="13153" spans="1:10" ht="16" x14ac:dyDescent="0.2">
      <c r="A13153" t="s">
        <v>41334</v>
      </c>
      <c r="B13153" t="s">
        <v>41341</v>
      </c>
      <c r="C13153" t="s">
        <v>41342</v>
      </c>
      <c r="D13153">
        <v>2</v>
      </c>
      <c r="E13153" t="s">
        <v>13</v>
      </c>
      <c r="F13153" t="s">
        <v>13</v>
      </c>
      <c r="G13153" t="s">
        <v>41337</v>
      </c>
      <c r="H13153" s="3" t="s">
        <v>41338</v>
      </c>
      <c r="I13153" t="s">
        <v>6730</v>
      </c>
      <c r="J13153" t="s">
        <v>41339</v>
      </c>
    </row>
    <row r="13154" spans="1:10" ht="16" x14ac:dyDescent="0.2">
      <c r="A13154" t="s">
        <v>41374</v>
      </c>
      <c r="B13154" t="s">
        <v>41378</v>
      </c>
      <c r="C13154" t="s">
        <v>41379</v>
      </c>
      <c r="D13154">
        <v>2</v>
      </c>
      <c r="E13154" t="s">
        <v>13</v>
      </c>
      <c r="F13154" t="s">
        <v>13</v>
      </c>
      <c r="G13154" t="s">
        <v>41337</v>
      </c>
      <c r="H13154" s="3" t="s">
        <v>41380</v>
      </c>
      <c r="I13154" t="s">
        <v>6730</v>
      </c>
      <c r="J13154" t="s">
        <v>41375</v>
      </c>
    </row>
    <row r="13155" spans="1:10" ht="16" x14ac:dyDescent="0.2">
      <c r="A13155" t="s">
        <v>41352</v>
      </c>
      <c r="B13155" t="s">
        <v>41381</v>
      </c>
      <c r="C13155" t="s">
        <v>41382</v>
      </c>
      <c r="D13155">
        <v>1</v>
      </c>
      <c r="E13155" t="s">
        <v>13</v>
      </c>
      <c r="F13155" t="s">
        <v>13</v>
      </c>
      <c r="G13155" t="s">
        <v>41337</v>
      </c>
      <c r="H13155" s="3" t="s">
        <v>41338</v>
      </c>
      <c r="I13155" t="s">
        <v>6730</v>
      </c>
      <c r="J13155" t="s">
        <v>41353</v>
      </c>
    </row>
    <row r="13156" spans="1:10" ht="48" x14ac:dyDescent="0.2">
      <c r="A13156" t="s">
        <v>36821</v>
      </c>
      <c r="B13156" t="s">
        <v>18851</v>
      </c>
      <c r="C13156" t="s">
        <v>41383</v>
      </c>
      <c r="D13156">
        <v>9</v>
      </c>
      <c r="E13156" t="s">
        <v>13</v>
      </c>
      <c r="F13156" t="s">
        <v>13</v>
      </c>
      <c r="G13156" t="s">
        <v>41384</v>
      </c>
      <c r="H13156" s="3" t="s">
        <v>41385</v>
      </c>
      <c r="I13156" t="s">
        <v>547</v>
      </c>
      <c r="J13156" t="s">
        <v>36825</v>
      </c>
    </row>
    <row r="13157" spans="1:10" ht="32" x14ac:dyDescent="0.2">
      <c r="A13157" t="s">
        <v>36821</v>
      </c>
      <c r="B13157" t="s">
        <v>4622</v>
      </c>
      <c r="C13157" t="s">
        <v>41386</v>
      </c>
      <c r="D13157">
        <v>5</v>
      </c>
      <c r="E13157" t="s">
        <v>13</v>
      </c>
      <c r="F13157" t="s">
        <v>13</v>
      </c>
      <c r="G13157" t="s">
        <v>41384</v>
      </c>
      <c r="H13157" s="3" t="s">
        <v>41387</v>
      </c>
      <c r="I13157" t="s">
        <v>547</v>
      </c>
      <c r="J13157" t="s">
        <v>36825</v>
      </c>
    </row>
    <row r="13158" spans="1:10" ht="32" x14ac:dyDescent="0.2">
      <c r="A13158" t="s">
        <v>36821</v>
      </c>
      <c r="B13158" t="s">
        <v>41388</v>
      </c>
      <c r="C13158" t="s">
        <v>41389</v>
      </c>
      <c r="D13158">
        <v>1</v>
      </c>
      <c r="E13158" t="s">
        <v>13</v>
      </c>
      <c r="F13158" t="s">
        <v>13</v>
      </c>
      <c r="G13158" t="s">
        <v>41384</v>
      </c>
      <c r="H13158" s="3" t="s">
        <v>41387</v>
      </c>
      <c r="I13158" t="s">
        <v>547</v>
      </c>
      <c r="J13158" t="s">
        <v>36825</v>
      </c>
    </row>
    <row r="13159" spans="1:10" ht="32" x14ac:dyDescent="0.2">
      <c r="A13159" t="s">
        <v>36821</v>
      </c>
      <c r="B13159" t="s">
        <v>12877</v>
      </c>
      <c r="C13159" t="s">
        <v>41390</v>
      </c>
      <c r="D13159">
        <v>2</v>
      </c>
      <c r="E13159" t="s">
        <v>13</v>
      </c>
      <c r="F13159" t="s">
        <v>13</v>
      </c>
      <c r="G13159" t="s">
        <v>41384</v>
      </c>
      <c r="H13159" s="3" t="s">
        <v>41387</v>
      </c>
      <c r="I13159" t="s">
        <v>547</v>
      </c>
      <c r="J13159" t="s">
        <v>36825</v>
      </c>
    </row>
    <row r="13160" spans="1:10" ht="32" x14ac:dyDescent="0.2">
      <c r="A13160" t="s">
        <v>36821</v>
      </c>
      <c r="B13160" t="s">
        <v>4622</v>
      </c>
      <c r="C13160" t="s">
        <v>41391</v>
      </c>
      <c r="D13160">
        <v>7</v>
      </c>
      <c r="E13160" t="s">
        <v>13</v>
      </c>
      <c r="F13160" t="s">
        <v>13</v>
      </c>
      <c r="G13160" t="s">
        <v>41384</v>
      </c>
      <c r="H13160" s="3" t="s">
        <v>41387</v>
      </c>
      <c r="I13160" t="s">
        <v>547</v>
      </c>
      <c r="J13160" t="s">
        <v>36825</v>
      </c>
    </row>
    <row r="13161" spans="1:10" ht="32" x14ac:dyDescent="0.2">
      <c r="A13161" t="s">
        <v>36821</v>
      </c>
      <c r="B13161" t="s">
        <v>41392</v>
      </c>
      <c r="C13161" t="s">
        <v>41393</v>
      </c>
      <c r="D13161">
        <v>6</v>
      </c>
      <c r="E13161" t="s">
        <v>13</v>
      </c>
      <c r="F13161" t="s">
        <v>13</v>
      </c>
      <c r="G13161" t="s">
        <v>41384</v>
      </c>
      <c r="H13161" s="3" t="s">
        <v>41387</v>
      </c>
      <c r="I13161" t="s">
        <v>547</v>
      </c>
      <c r="J13161" t="s">
        <v>36825</v>
      </c>
    </row>
    <row r="13162" spans="1:10" ht="32" x14ac:dyDescent="0.2">
      <c r="A13162" t="s">
        <v>36821</v>
      </c>
      <c r="B13162" t="s">
        <v>14679</v>
      </c>
      <c r="C13162" t="s">
        <v>41394</v>
      </c>
      <c r="D13162">
        <v>8</v>
      </c>
      <c r="E13162" t="s">
        <v>13</v>
      </c>
      <c r="F13162" t="s">
        <v>13</v>
      </c>
      <c r="G13162" t="s">
        <v>41384</v>
      </c>
      <c r="H13162" s="3" t="s">
        <v>41387</v>
      </c>
      <c r="I13162" t="s">
        <v>547</v>
      </c>
      <c r="J13162" t="s">
        <v>36825</v>
      </c>
    </row>
    <row r="13163" spans="1:10" ht="16" x14ac:dyDescent="0.2">
      <c r="A13163" t="s">
        <v>41395</v>
      </c>
      <c r="B13163" t="s">
        <v>41396</v>
      </c>
      <c r="C13163" t="s">
        <v>41397</v>
      </c>
      <c r="D13163">
        <v>1</v>
      </c>
      <c r="E13163" t="s">
        <v>13</v>
      </c>
      <c r="F13163" t="s">
        <v>13</v>
      </c>
      <c r="G13163" t="s">
        <v>41384</v>
      </c>
      <c r="H13163" s="3" t="s">
        <v>41398</v>
      </c>
      <c r="I13163" t="s">
        <v>547</v>
      </c>
      <c r="J13163" t="s">
        <v>41399</v>
      </c>
    </row>
    <row r="13164" spans="1:10" ht="16" x14ac:dyDescent="0.2">
      <c r="A13164" t="s">
        <v>2564</v>
      </c>
      <c r="B13164" t="s">
        <v>41400</v>
      </c>
      <c r="C13164" t="s">
        <v>41401</v>
      </c>
      <c r="D13164">
        <v>2</v>
      </c>
      <c r="E13164" t="s">
        <v>13</v>
      </c>
      <c r="F13164" t="s">
        <v>13</v>
      </c>
      <c r="G13164" t="s">
        <v>41384</v>
      </c>
      <c r="H13164" s="3" t="s">
        <v>41402</v>
      </c>
      <c r="I13164" t="s">
        <v>547</v>
      </c>
      <c r="J13164" t="s">
        <v>2568</v>
      </c>
    </row>
    <row r="13165" spans="1:10" ht="16" x14ac:dyDescent="0.2">
      <c r="A13165" t="s">
        <v>41403</v>
      </c>
      <c r="B13165" t="s">
        <v>18861</v>
      </c>
      <c r="C13165" t="s">
        <v>41404</v>
      </c>
      <c r="D13165">
        <v>4</v>
      </c>
      <c r="E13165" t="s">
        <v>13</v>
      </c>
      <c r="F13165" t="s">
        <v>13</v>
      </c>
      <c r="G13165" t="s">
        <v>41384</v>
      </c>
      <c r="H13165" s="3" t="s">
        <v>41402</v>
      </c>
      <c r="I13165" t="s">
        <v>547</v>
      </c>
      <c r="J13165" t="s">
        <v>41405</v>
      </c>
    </row>
    <row r="13166" spans="1:10" ht="16" x14ac:dyDescent="0.2">
      <c r="A13166" t="s">
        <v>6315</v>
      </c>
      <c r="B13166" t="s">
        <v>41406</v>
      </c>
      <c r="C13166" t="s">
        <v>41407</v>
      </c>
      <c r="D13166">
        <v>5</v>
      </c>
      <c r="E13166" t="s">
        <v>13</v>
      </c>
      <c r="F13166" t="s">
        <v>13</v>
      </c>
      <c r="G13166" t="s">
        <v>41408</v>
      </c>
      <c r="H13166" s="3" t="s">
        <v>41409</v>
      </c>
      <c r="I13166" t="s">
        <v>524</v>
      </c>
      <c r="J13166" t="s">
        <v>6316</v>
      </c>
    </row>
    <row r="13167" spans="1:10" ht="16" x14ac:dyDescent="0.2">
      <c r="A13167" t="s">
        <v>8842</v>
      </c>
      <c r="B13167" t="s">
        <v>41410</v>
      </c>
      <c r="C13167" t="s">
        <v>41411</v>
      </c>
      <c r="D13167">
        <v>4</v>
      </c>
      <c r="E13167" t="s">
        <v>13</v>
      </c>
      <c r="F13167" t="s">
        <v>13</v>
      </c>
      <c r="G13167" t="s">
        <v>41412</v>
      </c>
      <c r="H13167" s="3" t="s">
        <v>41413</v>
      </c>
      <c r="I13167" t="s">
        <v>524</v>
      </c>
      <c r="J13167" t="s">
        <v>8846</v>
      </c>
    </row>
    <row r="13168" spans="1:10" ht="16" x14ac:dyDescent="0.2">
      <c r="A13168" t="s">
        <v>21967</v>
      </c>
      <c r="B13168" t="s">
        <v>41414</v>
      </c>
      <c r="C13168" t="s">
        <v>41415</v>
      </c>
      <c r="D13168">
        <v>2</v>
      </c>
      <c r="E13168" t="s">
        <v>13</v>
      </c>
      <c r="F13168" t="s">
        <v>13</v>
      </c>
      <c r="G13168" t="s">
        <v>41416</v>
      </c>
      <c r="H13168" s="3" t="s">
        <v>41417</v>
      </c>
      <c r="I13168" t="s">
        <v>524</v>
      </c>
      <c r="J13168" t="s">
        <v>21972</v>
      </c>
    </row>
    <row r="13169" spans="1:10" ht="16" x14ac:dyDescent="0.2">
      <c r="A13169" t="s">
        <v>5767</v>
      </c>
      <c r="B13169" t="s">
        <v>41418</v>
      </c>
      <c r="C13169" t="s">
        <v>41419</v>
      </c>
      <c r="D13169">
        <v>3</v>
      </c>
      <c r="E13169" t="s">
        <v>13</v>
      </c>
      <c r="F13169" t="s">
        <v>13</v>
      </c>
      <c r="G13169" t="s">
        <v>41420</v>
      </c>
      <c r="H13169" s="3" t="s">
        <v>41421</v>
      </c>
      <c r="I13169" t="s">
        <v>69</v>
      </c>
      <c r="J13169" t="s">
        <v>5772</v>
      </c>
    </row>
    <row r="13170" spans="1:10" ht="16" x14ac:dyDescent="0.2">
      <c r="A13170" t="s">
        <v>12757</v>
      </c>
      <c r="B13170" t="s">
        <v>41422</v>
      </c>
      <c r="C13170" t="s">
        <v>41423</v>
      </c>
      <c r="D13170">
        <v>2</v>
      </c>
      <c r="E13170" t="s">
        <v>13</v>
      </c>
      <c r="F13170" t="s">
        <v>13</v>
      </c>
      <c r="G13170" t="s">
        <v>41424</v>
      </c>
      <c r="H13170" s="3" t="s">
        <v>41425</v>
      </c>
      <c r="I13170" t="s">
        <v>995</v>
      </c>
      <c r="J13170" t="s">
        <v>12758</v>
      </c>
    </row>
    <row r="13171" spans="1:10" ht="16" x14ac:dyDescent="0.2">
      <c r="A13171" t="s">
        <v>12753</v>
      </c>
      <c r="B13171" t="s">
        <v>41422</v>
      </c>
      <c r="C13171" t="s">
        <v>41423</v>
      </c>
      <c r="D13171">
        <v>2</v>
      </c>
      <c r="E13171" t="s">
        <v>13</v>
      </c>
      <c r="F13171" t="s">
        <v>13</v>
      </c>
      <c r="G13171" t="s">
        <v>41424</v>
      </c>
      <c r="H13171" s="3" t="s">
        <v>41425</v>
      </c>
      <c r="I13171" t="s">
        <v>995</v>
      </c>
      <c r="J13171" t="s">
        <v>12756</v>
      </c>
    </row>
    <row r="13172" spans="1:10" ht="16" x14ac:dyDescent="0.2">
      <c r="A13172" t="s">
        <v>41426</v>
      </c>
      <c r="B13172" t="s">
        <v>41427</v>
      </c>
      <c r="C13172" t="s">
        <v>41428</v>
      </c>
      <c r="D13172">
        <v>1</v>
      </c>
      <c r="E13172" t="s">
        <v>13</v>
      </c>
      <c r="F13172" t="s">
        <v>13</v>
      </c>
      <c r="G13172" t="s">
        <v>41429</v>
      </c>
      <c r="H13172" s="3" t="s">
        <v>41430</v>
      </c>
      <c r="I13172" t="s">
        <v>1658</v>
      </c>
      <c r="J13172" t="s">
        <v>41431</v>
      </c>
    </row>
    <row r="13173" spans="1:10" ht="16" x14ac:dyDescent="0.2">
      <c r="A13173" t="s">
        <v>41426</v>
      </c>
      <c r="B13173" t="s">
        <v>41432</v>
      </c>
      <c r="C13173" t="s">
        <v>41433</v>
      </c>
      <c r="D13173">
        <v>4</v>
      </c>
      <c r="E13173" t="s">
        <v>13</v>
      </c>
      <c r="F13173" t="s">
        <v>13</v>
      </c>
      <c r="G13173" t="s">
        <v>41429</v>
      </c>
      <c r="H13173" s="3" t="s">
        <v>41430</v>
      </c>
      <c r="I13173" t="s">
        <v>1658</v>
      </c>
      <c r="J13173" t="s">
        <v>41431</v>
      </c>
    </row>
    <row r="13174" spans="1:10" ht="16" x14ac:dyDescent="0.2">
      <c r="A13174" t="s">
        <v>41434</v>
      </c>
      <c r="B13174" t="s">
        <v>41435</v>
      </c>
      <c r="C13174" t="s">
        <v>41436</v>
      </c>
      <c r="D13174">
        <v>1</v>
      </c>
      <c r="E13174" t="s">
        <v>13</v>
      </c>
      <c r="F13174" t="s">
        <v>13</v>
      </c>
      <c r="G13174" t="s">
        <v>41429</v>
      </c>
      <c r="H13174" s="3" t="s">
        <v>41430</v>
      </c>
      <c r="I13174" t="s">
        <v>1658</v>
      </c>
      <c r="J13174" t="s">
        <v>41437</v>
      </c>
    </row>
    <row r="13175" spans="1:10" ht="16" x14ac:dyDescent="0.2">
      <c r="A13175" t="s">
        <v>41438</v>
      </c>
      <c r="B13175" t="s">
        <v>41439</v>
      </c>
      <c r="C13175" t="s">
        <v>41440</v>
      </c>
      <c r="D13175">
        <v>3</v>
      </c>
      <c r="E13175" t="s">
        <v>13</v>
      </c>
      <c r="F13175" t="s">
        <v>13</v>
      </c>
      <c r="G13175" t="s">
        <v>41429</v>
      </c>
      <c r="H13175" s="3" t="s">
        <v>41430</v>
      </c>
      <c r="I13175" t="s">
        <v>1658</v>
      </c>
      <c r="J13175" t="s">
        <v>41441</v>
      </c>
    </row>
    <row r="13176" spans="1:10" ht="16" x14ac:dyDescent="0.2">
      <c r="A13176" t="s">
        <v>41426</v>
      </c>
      <c r="B13176" t="s">
        <v>41442</v>
      </c>
      <c r="C13176" t="s">
        <v>41443</v>
      </c>
      <c r="D13176">
        <v>3</v>
      </c>
      <c r="E13176" t="s">
        <v>13</v>
      </c>
      <c r="F13176" t="s">
        <v>13</v>
      </c>
      <c r="G13176" t="s">
        <v>41429</v>
      </c>
      <c r="H13176" s="3" t="s">
        <v>41430</v>
      </c>
      <c r="I13176" t="s">
        <v>1658</v>
      </c>
      <c r="J13176" t="s">
        <v>41431</v>
      </c>
    </row>
    <row r="13177" spans="1:10" ht="16" x14ac:dyDescent="0.2">
      <c r="A13177" t="s">
        <v>41434</v>
      </c>
      <c r="B13177" t="s">
        <v>41444</v>
      </c>
      <c r="C13177" t="s">
        <v>41445</v>
      </c>
      <c r="D13177">
        <v>2</v>
      </c>
      <c r="E13177" t="s">
        <v>13</v>
      </c>
      <c r="F13177" t="s">
        <v>13</v>
      </c>
      <c r="G13177" t="s">
        <v>41429</v>
      </c>
      <c r="H13177" s="3" t="s">
        <v>41430</v>
      </c>
      <c r="I13177" t="s">
        <v>1658</v>
      </c>
      <c r="J13177" t="s">
        <v>41437</v>
      </c>
    </row>
    <row r="13178" spans="1:10" ht="16" x14ac:dyDescent="0.2">
      <c r="A13178" t="s">
        <v>41426</v>
      </c>
      <c r="B13178" t="s">
        <v>41446</v>
      </c>
      <c r="C13178" t="s">
        <v>41447</v>
      </c>
      <c r="D13178">
        <v>2</v>
      </c>
      <c r="E13178" t="s">
        <v>13</v>
      </c>
      <c r="F13178" t="s">
        <v>13</v>
      </c>
      <c r="G13178" t="s">
        <v>41429</v>
      </c>
      <c r="H13178" s="3" t="s">
        <v>41430</v>
      </c>
      <c r="I13178" t="s">
        <v>1658</v>
      </c>
      <c r="J13178" t="s">
        <v>41431</v>
      </c>
    </row>
    <row r="13179" spans="1:10" ht="16" x14ac:dyDescent="0.2">
      <c r="A13179" t="s">
        <v>41448</v>
      </c>
      <c r="B13179" t="s">
        <v>41449</v>
      </c>
      <c r="C13179" t="s">
        <v>41450</v>
      </c>
      <c r="D13179">
        <v>1</v>
      </c>
      <c r="E13179">
        <f>151</f>
        <v>151</v>
      </c>
      <c r="F13179" t="s">
        <v>13</v>
      </c>
      <c r="G13179" t="s">
        <v>41451</v>
      </c>
      <c r="H13179" s="3" t="s">
        <v>41452</v>
      </c>
      <c r="I13179" t="s">
        <v>62</v>
      </c>
      <c r="J13179" t="s">
        <v>41453</v>
      </c>
    </row>
    <row r="13180" spans="1:10" ht="16" x14ac:dyDescent="0.2">
      <c r="A13180" t="s">
        <v>28261</v>
      </c>
      <c r="B13180" t="s">
        <v>41454</v>
      </c>
      <c r="C13180" t="s">
        <v>41455</v>
      </c>
      <c r="D13180">
        <v>8</v>
      </c>
      <c r="E13180" t="s">
        <v>13</v>
      </c>
      <c r="F13180" t="s">
        <v>13</v>
      </c>
      <c r="G13180" t="s">
        <v>41456</v>
      </c>
      <c r="H13180" s="3" t="s">
        <v>36987</v>
      </c>
      <c r="I13180" t="s">
        <v>62</v>
      </c>
      <c r="J13180" t="s">
        <v>28266</v>
      </c>
    </row>
    <row r="13181" spans="1:10" ht="16" x14ac:dyDescent="0.2">
      <c r="A13181" t="s">
        <v>41457</v>
      </c>
      <c r="B13181" t="s">
        <v>41458</v>
      </c>
      <c r="C13181" t="s">
        <v>41459</v>
      </c>
      <c r="D13181">
        <v>5</v>
      </c>
      <c r="E13181" t="s">
        <v>730</v>
      </c>
      <c r="F13181" t="s">
        <v>13</v>
      </c>
      <c r="G13181" t="s">
        <v>41460</v>
      </c>
      <c r="H13181" s="3" t="s">
        <v>41461</v>
      </c>
      <c r="I13181" t="s">
        <v>62</v>
      </c>
      <c r="J13181" t="s">
        <v>41462</v>
      </c>
    </row>
    <row r="13182" spans="1:10" ht="16" x14ac:dyDescent="0.2">
      <c r="A13182" t="s">
        <v>20705</v>
      </c>
      <c r="B13182" t="s">
        <v>41463</v>
      </c>
      <c r="C13182" t="s">
        <v>41464</v>
      </c>
      <c r="D13182">
        <v>2</v>
      </c>
      <c r="E13182" t="s">
        <v>730</v>
      </c>
      <c r="F13182" t="s">
        <v>13</v>
      </c>
      <c r="G13182" t="s">
        <v>41460</v>
      </c>
      <c r="H13182" s="3" t="s">
        <v>41465</v>
      </c>
      <c r="I13182" t="s">
        <v>62</v>
      </c>
      <c r="J13182" t="s">
        <v>20709</v>
      </c>
    </row>
    <row r="13183" spans="1:10" ht="16" x14ac:dyDescent="0.2">
      <c r="A13183" t="s">
        <v>41466</v>
      </c>
      <c r="B13183" t="s">
        <v>41467</v>
      </c>
      <c r="C13183" t="s">
        <v>41468</v>
      </c>
      <c r="D13183">
        <v>1</v>
      </c>
      <c r="E13183" t="s">
        <v>730</v>
      </c>
      <c r="F13183" t="s">
        <v>13</v>
      </c>
      <c r="G13183" t="s">
        <v>41460</v>
      </c>
      <c r="H13183" s="3" t="s">
        <v>41469</v>
      </c>
      <c r="I13183" t="s">
        <v>62</v>
      </c>
      <c r="J13183" t="s">
        <v>41470</v>
      </c>
    </row>
    <row r="13184" spans="1:10" ht="16" x14ac:dyDescent="0.2">
      <c r="A13184" t="s">
        <v>20705</v>
      </c>
      <c r="B13184" t="s">
        <v>41471</v>
      </c>
      <c r="C13184" t="s">
        <v>41472</v>
      </c>
      <c r="D13184">
        <v>3</v>
      </c>
      <c r="E13184" t="s">
        <v>730</v>
      </c>
      <c r="F13184" t="s">
        <v>13</v>
      </c>
      <c r="G13184" t="s">
        <v>41460</v>
      </c>
      <c r="H13184" s="3" t="s">
        <v>41473</v>
      </c>
      <c r="I13184" t="s">
        <v>62</v>
      </c>
      <c r="J13184" t="s">
        <v>20709</v>
      </c>
    </row>
    <row r="13185" spans="1:10" ht="16" x14ac:dyDescent="0.2">
      <c r="A13185" t="s">
        <v>33018</v>
      </c>
      <c r="B13185" t="s">
        <v>41474</v>
      </c>
      <c r="C13185" t="s">
        <v>41475</v>
      </c>
      <c r="D13185">
        <v>3</v>
      </c>
      <c r="E13185" t="s">
        <v>13</v>
      </c>
      <c r="F13185" t="s">
        <v>13</v>
      </c>
      <c r="G13185" t="s">
        <v>41476</v>
      </c>
      <c r="H13185" s="3" t="s">
        <v>41477</v>
      </c>
      <c r="I13185" t="s">
        <v>62</v>
      </c>
      <c r="J13185" t="s">
        <v>33022</v>
      </c>
    </row>
    <row r="13186" spans="1:10" ht="16" x14ac:dyDescent="0.2">
      <c r="A13186" t="s">
        <v>21360</v>
      </c>
      <c r="B13186" t="s">
        <v>24629</v>
      </c>
      <c r="C13186" t="s">
        <v>24630</v>
      </c>
      <c r="D13186">
        <v>2</v>
      </c>
      <c r="E13186" t="s">
        <v>1088</v>
      </c>
      <c r="F13186" t="s">
        <v>13</v>
      </c>
      <c r="G13186" t="s">
        <v>41478</v>
      </c>
      <c r="H13186" s="3" t="s">
        <v>41479</v>
      </c>
      <c r="I13186" t="s">
        <v>90</v>
      </c>
      <c r="J13186" t="s">
        <v>21362</v>
      </c>
    </row>
    <row r="13187" spans="1:10" ht="16" x14ac:dyDescent="0.2">
      <c r="A13187" t="s">
        <v>41480</v>
      </c>
      <c r="B13187" t="s">
        <v>41481</v>
      </c>
      <c r="C13187" t="s">
        <v>41482</v>
      </c>
      <c r="D13187">
        <v>3</v>
      </c>
      <c r="E13187" t="s">
        <v>14617</v>
      </c>
      <c r="F13187" t="s">
        <v>13</v>
      </c>
      <c r="G13187" t="s">
        <v>41483</v>
      </c>
      <c r="H13187" s="3" t="s">
        <v>41484</v>
      </c>
      <c r="I13187" t="s">
        <v>62</v>
      </c>
      <c r="J13187" t="s">
        <v>41485</v>
      </c>
    </row>
    <row r="13188" spans="1:10" ht="16" x14ac:dyDescent="0.2">
      <c r="A13188" t="s">
        <v>41486</v>
      </c>
      <c r="B13188" t="s">
        <v>41487</v>
      </c>
      <c r="C13188" t="s">
        <v>41488</v>
      </c>
      <c r="D13188">
        <v>1</v>
      </c>
      <c r="E13188" t="s">
        <v>637</v>
      </c>
      <c r="F13188" t="s">
        <v>13</v>
      </c>
      <c r="G13188" t="s">
        <v>41489</v>
      </c>
      <c r="H13188" s="3" t="s">
        <v>41490</v>
      </c>
      <c r="I13188" t="s">
        <v>62</v>
      </c>
      <c r="J13188" t="s">
        <v>41491</v>
      </c>
    </row>
    <row r="13189" spans="1:10" ht="16" x14ac:dyDescent="0.2">
      <c r="A13189" t="s">
        <v>41492</v>
      </c>
      <c r="B13189" t="s">
        <v>41493</v>
      </c>
      <c r="C13189" t="s">
        <v>41494</v>
      </c>
      <c r="D13189">
        <v>1</v>
      </c>
      <c r="E13189" t="s">
        <v>637</v>
      </c>
      <c r="F13189" t="s">
        <v>13</v>
      </c>
      <c r="G13189" t="s">
        <v>41489</v>
      </c>
      <c r="H13189" s="3" t="s">
        <v>41495</v>
      </c>
      <c r="I13189" t="s">
        <v>62</v>
      </c>
      <c r="J13189" t="s">
        <v>41496</v>
      </c>
    </row>
    <row r="13190" spans="1:10" ht="16" x14ac:dyDescent="0.2">
      <c r="A13190" t="s">
        <v>41497</v>
      </c>
      <c r="B13190" t="s">
        <v>41498</v>
      </c>
      <c r="C13190" t="s">
        <v>41499</v>
      </c>
      <c r="D13190">
        <v>3</v>
      </c>
      <c r="E13190" t="s">
        <v>637</v>
      </c>
      <c r="F13190" t="s">
        <v>13</v>
      </c>
      <c r="G13190" t="s">
        <v>41489</v>
      </c>
      <c r="H13190" s="3" t="s">
        <v>41495</v>
      </c>
      <c r="I13190" t="s">
        <v>62</v>
      </c>
      <c r="J13190" t="s">
        <v>41500</v>
      </c>
    </row>
    <row r="13191" spans="1:10" ht="16" x14ac:dyDescent="0.2">
      <c r="A13191" t="s">
        <v>41492</v>
      </c>
      <c r="B13191" t="s">
        <v>41501</v>
      </c>
      <c r="C13191" t="s">
        <v>41502</v>
      </c>
      <c r="D13191">
        <v>2</v>
      </c>
      <c r="E13191" t="s">
        <v>637</v>
      </c>
      <c r="F13191" t="s">
        <v>13</v>
      </c>
      <c r="G13191" t="s">
        <v>41489</v>
      </c>
      <c r="H13191" s="3" t="s">
        <v>41503</v>
      </c>
      <c r="I13191" t="s">
        <v>62</v>
      </c>
      <c r="J13191" t="s">
        <v>41496</v>
      </c>
    </row>
    <row r="13192" spans="1:10" ht="16" x14ac:dyDescent="0.2">
      <c r="A13192" t="s">
        <v>406</v>
      </c>
      <c r="B13192" t="s">
        <v>41504</v>
      </c>
      <c r="C13192" t="s">
        <v>41505</v>
      </c>
      <c r="D13192">
        <v>1</v>
      </c>
      <c r="E13192" t="s">
        <v>637</v>
      </c>
      <c r="F13192" t="s">
        <v>13</v>
      </c>
      <c r="G13192" t="s">
        <v>41489</v>
      </c>
      <c r="H13192" s="3" t="s">
        <v>41506</v>
      </c>
      <c r="I13192" t="s">
        <v>62</v>
      </c>
      <c r="J13192" t="s">
        <v>411</v>
      </c>
    </row>
    <row r="13193" spans="1:10" ht="16" x14ac:dyDescent="0.2">
      <c r="A13193" t="s">
        <v>41507</v>
      </c>
      <c r="B13193" t="s">
        <v>41508</v>
      </c>
      <c r="C13193" t="s">
        <v>41509</v>
      </c>
      <c r="D13193">
        <v>1</v>
      </c>
      <c r="E13193" t="s">
        <v>637</v>
      </c>
      <c r="F13193" t="s">
        <v>13</v>
      </c>
      <c r="G13193" t="s">
        <v>41489</v>
      </c>
      <c r="H13193" s="3" t="s">
        <v>41495</v>
      </c>
      <c r="I13193" t="s">
        <v>62</v>
      </c>
      <c r="J13193" t="s">
        <v>41510</v>
      </c>
    </row>
    <row r="13194" spans="1:10" ht="16" x14ac:dyDescent="0.2">
      <c r="A13194" t="s">
        <v>41497</v>
      </c>
      <c r="B13194" t="s">
        <v>41493</v>
      </c>
      <c r="C13194" t="s">
        <v>41494</v>
      </c>
      <c r="D13194">
        <v>1</v>
      </c>
      <c r="E13194" t="s">
        <v>637</v>
      </c>
      <c r="F13194" t="s">
        <v>13</v>
      </c>
      <c r="G13194" t="s">
        <v>41489</v>
      </c>
      <c r="H13194" s="3" t="s">
        <v>41495</v>
      </c>
      <c r="I13194" t="s">
        <v>62</v>
      </c>
      <c r="J13194" t="s">
        <v>41500</v>
      </c>
    </row>
    <row r="13195" spans="1:10" ht="16" x14ac:dyDescent="0.2">
      <c r="A13195" t="s">
        <v>41507</v>
      </c>
      <c r="B13195" t="s">
        <v>14313</v>
      </c>
      <c r="C13195" t="s">
        <v>41511</v>
      </c>
      <c r="D13195">
        <v>3</v>
      </c>
      <c r="E13195" t="s">
        <v>637</v>
      </c>
      <c r="F13195" t="s">
        <v>13</v>
      </c>
      <c r="G13195" t="s">
        <v>41489</v>
      </c>
      <c r="H13195" s="3" t="s">
        <v>41495</v>
      </c>
      <c r="I13195" t="s">
        <v>62</v>
      </c>
      <c r="J13195" t="s">
        <v>41510</v>
      </c>
    </row>
    <row r="13196" spans="1:10" ht="16" x14ac:dyDescent="0.2">
      <c r="A13196" t="s">
        <v>41497</v>
      </c>
      <c r="B13196" t="s">
        <v>41512</v>
      </c>
      <c r="C13196" t="s">
        <v>41513</v>
      </c>
      <c r="D13196">
        <v>5</v>
      </c>
      <c r="E13196" t="s">
        <v>637</v>
      </c>
      <c r="F13196" t="s">
        <v>13</v>
      </c>
      <c r="G13196" t="s">
        <v>41489</v>
      </c>
      <c r="H13196" s="3" t="s">
        <v>41495</v>
      </c>
      <c r="I13196" t="s">
        <v>62</v>
      </c>
      <c r="J13196" t="s">
        <v>41500</v>
      </c>
    </row>
    <row r="13197" spans="1:10" ht="16" x14ac:dyDescent="0.2">
      <c r="A13197" t="s">
        <v>1027</v>
      </c>
      <c r="B13197" t="s">
        <v>41514</v>
      </c>
      <c r="C13197" t="s">
        <v>41515</v>
      </c>
      <c r="D13197">
        <v>2</v>
      </c>
      <c r="E13197" t="s">
        <v>637</v>
      </c>
      <c r="F13197" t="s">
        <v>13</v>
      </c>
      <c r="G13197" t="s">
        <v>41489</v>
      </c>
      <c r="H13197" s="3" t="s">
        <v>41516</v>
      </c>
      <c r="I13197" t="s">
        <v>62</v>
      </c>
      <c r="J13197" t="s">
        <v>1034</v>
      </c>
    </row>
    <row r="13198" spans="1:10" ht="16" x14ac:dyDescent="0.2">
      <c r="A13198" t="s">
        <v>41517</v>
      </c>
      <c r="B13198" t="s">
        <v>41518</v>
      </c>
      <c r="C13198" t="s">
        <v>41519</v>
      </c>
      <c r="D13198">
        <v>2</v>
      </c>
      <c r="E13198" t="s">
        <v>637</v>
      </c>
      <c r="F13198" t="s">
        <v>13</v>
      </c>
      <c r="G13198" t="s">
        <v>41489</v>
      </c>
      <c r="H13198" s="3" t="s">
        <v>41495</v>
      </c>
      <c r="I13198" t="s">
        <v>62</v>
      </c>
      <c r="J13198" t="s">
        <v>41520</v>
      </c>
    </row>
    <row r="13199" spans="1:10" ht="16" x14ac:dyDescent="0.2">
      <c r="A13199" t="s">
        <v>406</v>
      </c>
      <c r="B13199" t="s">
        <v>41521</v>
      </c>
      <c r="C13199" t="s">
        <v>41522</v>
      </c>
      <c r="D13199">
        <v>2</v>
      </c>
      <c r="E13199" t="s">
        <v>637</v>
      </c>
      <c r="F13199" t="s">
        <v>13</v>
      </c>
      <c r="G13199" t="s">
        <v>41489</v>
      </c>
      <c r="H13199" s="3" t="s">
        <v>41506</v>
      </c>
      <c r="I13199" t="s">
        <v>62</v>
      </c>
      <c r="J13199" t="s">
        <v>411</v>
      </c>
    </row>
    <row r="13200" spans="1:10" ht="16" x14ac:dyDescent="0.2">
      <c r="A13200" t="s">
        <v>41517</v>
      </c>
      <c r="B13200" t="s">
        <v>41521</v>
      </c>
      <c r="C13200" t="s">
        <v>41522</v>
      </c>
      <c r="D13200">
        <v>1</v>
      </c>
      <c r="E13200" t="s">
        <v>637</v>
      </c>
      <c r="F13200" t="s">
        <v>13</v>
      </c>
      <c r="G13200" t="s">
        <v>41489</v>
      </c>
      <c r="H13200" s="3" t="s">
        <v>41506</v>
      </c>
      <c r="I13200" t="s">
        <v>62</v>
      </c>
      <c r="J13200" t="s">
        <v>41520</v>
      </c>
    </row>
    <row r="13201" spans="1:10" ht="16" x14ac:dyDescent="0.2">
      <c r="A13201" t="s">
        <v>41523</v>
      </c>
      <c r="B13201" t="s">
        <v>41524</v>
      </c>
      <c r="C13201" t="s">
        <v>41525</v>
      </c>
      <c r="D13201">
        <v>1</v>
      </c>
      <c r="E13201" t="s">
        <v>637</v>
      </c>
      <c r="F13201" t="s">
        <v>13</v>
      </c>
      <c r="G13201" t="s">
        <v>41489</v>
      </c>
      <c r="H13201" s="3" t="s">
        <v>41526</v>
      </c>
      <c r="I13201" t="s">
        <v>62</v>
      </c>
      <c r="J13201" t="s">
        <v>41527</v>
      </c>
    </row>
    <row r="13202" spans="1:10" ht="16" x14ac:dyDescent="0.2">
      <c r="A13202" t="s">
        <v>41497</v>
      </c>
      <c r="B13202" t="s">
        <v>41528</v>
      </c>
      <c r="C13202" t="s">
        <v>41529</v>
      </c>
      <c r="D13202">
        <v>2</v>
      </c>
      <c r="E13202" t="s">
        <v>637</v>
      </c>
      <c r="F13202" t="s">
        <v>13</v>
      </c>
      <c r="G13202" t="s">
        <v>41489</v>
      </c>
      <c r="H13202" s="3" t="s">
        <v>41503</v>
      </c>
      <c r="I13202" t="s">
        <v>62</v>
      </c>
      <c r="J13202" t="s">
        <v>41500</v>
      </c>
    </row>
    <row r="13203" spans="1:10" ht="16" x14ac:dyDescent="0.2">
      <c r="A13203" t="s">
        <v>41530</v>
      </c>
      <c r="B13203" t="s">
        <v>41521</v>
      </c>
      <c r="C13203" t="s">
        <v>41522</v>
      </c>
      <c r="D13203">
        <v>2</v>
      </c>
      <c r="E13203" t="s">
        <v>637</v>
      </c>
      <c r="F13203" t="s">
        <v>13</v>
      </c>
      <c r="G13203" t="s">
        <v>41489</v>
      </c>
      <c r="H13203" s="3" t="s">
        <v>41506</v>
      </c>
      <c r="I13203" t="s">
        <v>62</v>
      </c>
      <c r="J13203" t="s">
        <v>41531</v>
      </c>
    </row>
    <row r="13204" spans="1:10" ht="16" x14ac:dyDescent="0.2">
      <c r="A13204" t="s">
        <v>41530</v>
      </c>
      <c r="B13204" t="s">
        <v>407</v>
      </c>
      <c r="C13204" t="s">
        <v>408</v>
      </c>
      <c r="D13204">
        <v>1</v>
      </c>
      <c r="E13204" t="s">
        <v>637</v>
      </c>
      <c r="F13204" t="s">
        <v>13</v>
      </c>
      <c r="G13204" t="s">
        <v>41489</v>
      </c>
      <c r="H13204" s="3" t="s">
        <v>41506</v>
      </c>
      <c r="I13204" t="s">
        <v>62</v>
      </c>
      <c r="J13204" t="s">
        <v>41531</v>
      </c>
    </row>
    <row r="13205" spans="1:10" ht="16" x14ac:dyDescent="0.2">
      <c r="A13205" t="s">
        <v>41532</v>
      </c>
      <c r="B13205" t="s">
        <v>41521</v>
      </c>
      <c r="C13205" t="s">
        <v>41522</v>
      </c>
      <c r="D13205">
        <v>1</v>
      </c>
      <c r="E13205" t="s">
        <v>637</v>
      </c>
      <c r="F13205" t="s">
        <v>13</v>
      </c>
      <c r="G13205" t="s">
        <v>41489</v>
      </c>
      <c r="H13205" s="3" t="s">
        <v>41506</v>
      </c>
      <c r="I13205" t="s">
        <v>62</v>
      </c>
      <c r="J13205" t="s">
        <v>41533</v>
      </c>
    </row>
    <row r="13206" spans="1:10" ht="16" x14ac:dyDescent="0.2">
      <c r="A13206" t="s">
        <v>2726</v>
      </c>
      <c r="B13206" t="s">
        <v>41534</v>
      </c>
      <c r="C13206" t="s">
        <v>24162</v>
      </c>
      <c r="D13206">
        <v>1</v>
      </c>
      <c r="E13206" t="s">
        <v>637</v>
      </c>
      <c r="F13206" t="s">
        <v>13</v>
      </c>
      <c r="G13206" t="s">
        <v>41489</v>
      </c>
      <c r="H13206" s="3" t="s">
        <v>41535</v>
      </c>
      <c r="I13206" t="s">
        <v>62</v>
      </c>
      <c r="J13206" t="s">
        <v>2730</v>
      </c>
    </row>
    <row r="13207" spans="1:10" ht="16" x14ac:dyDescent="0.2">
      <c r="A13207" t="s">
        <v>41497</v>
      </c>
      <c r="B13207" t="s">
        <v>41536</v>
      </c>
      <c r="C13207" t="s">
        <v>41537</v>
      </c>
      <c r="D13207">
        <v>4</v>
      </c>
      <c r="E13207" t="s">
        <v>637</v>
      </c>
      <c r="F13207" t="s">
        <v>13</v>
      </c>
      <c r="G13207" t="s">
        <v>41489</v>
      </c>
      <c r="H13207" s="3" t="s">
        <v>41495</v>
      </c>
      <c r="I13207" t="s">
        <v>62</v>
      </c>
      <c r="J13207" t="s">
        <v>41500</v>
      </c>
    </row>
    <row r="13208" spans="1:10" ht="16" x14ac:dyDescent="0.2">
      <c r="A13208" t="s">
        <v>41523</v>
      </c>
      <c r="B13208" t="s">
        <v>41538</v>
      </c>
      <c r="C13208" t="s">
        <v>41539</v>
      </c>
      <c r="D13208">
        <v>2</v>
      </c>
      <c r="E13208" t="s">
        <v>637</v>
      </c>
      <c r="F13208" t="s">
        <v>13</v>
      </c>
      <c r="G13208" t="s">
        <v>41489</v>
      </c>
      <c r="H13208" s="3" t="s">
        <v>41540</v>
      </c>
      <c r="I13208" t="s">
        <v>62</v>
      </c>
      <c r="J13208" t="s">
        <v>41527</v>
      </c>
    </row>
    <row r="13209" spans="1:10" ht="16" x14ac:dyDescent="0.2">
      <c r="A13209" t="s">
        <v>24130</v>
      </c>
      <c r="B13209" t="s">
        <v>24161</v>
      </c>
      <c r="C13209" t="s">
        <v>24162</v>
      </c>
      <c r="D13209">
        <v>1</v>
      </c>
      <c r="E13209" t="s">
        <v>637</v>
      </c>
      <c r="F13209" t="s">
        <v>13</v>
      </c>
      <c r="G13209" t="s">
        <v>41489</v>
      </c>
      <c r="H13209" s="3" t="s">
        <v>41535</v>
      </c>
      <c r="I13209" t="s">
        <v>62</v>
      </c>
      <c r="J13209" t="s">
        <v>24133</v>
      </c>
    </row>
    <row r="13210" spans="1:10" ht="16" x14ac:dyDescent="0.2">
      <c r="A13210" t="s">
        <v>41541</v>
      </c>
      <c r="B13210" t="s">
        <v>41521</v>
      </c>
      <c r="C13210" t="s">
        <v>41522</v>
      </c>
      <c r="D13210">
        <v>2</v>
      </c>
      <c r="E13210" t="s">
        <v>637</v>
      </c>
      <c r="F13210" t="s">
        <v>13</v>
      </c>
      <c r="G13210" t="s">
        <v>41489</v>
      </c>
      <c r="H13210" s="3" t="s">
        <v>41506</v>
      </c>
      <c r="I13210" t="s">
        <v>62</v>
      </c>
      <c r="J13210" t="s">
        <v>41542</v>
      </c>
    </row>
    <row r="13211" spans="1:10" ht="16" x14ac:dyDescent="0.2">
      <c r="A13211" t="s">
        <v>41523</v>
      </c>
      <c r="B13211" t="s">
        <v>41543</v>
      </c>
      <c r="C13211" t="s">
        <v>41544</v>
      </c>
      <c r="D13211">
        <v>3</v>
      </c>
      <c r="E13211" t="s">
        <v>637</v>
      </c>
      <c r="F13211" t="s">
        <v>13</v>
      </c>
      <c r="G13211" t="s">
        <v>41489</v>
      </c>
      <c r="H13211" s="3" t="s">
        <v>41540</v>
      </c>
      <c r="I13211" t="s">
        <v>62</v>
      </c>
      <c r="J13211" t="s">
        <v>41527</v>
      </c>
    </row>
    <row r="13212" spans="1:10" ht="16" x14ac:dyDescent="0.2">
      <c r="A13212" t="s">
        <v>41545</v>
      </c>
      <c r="B13212" t="s">
        <v>41546</v>
      </c>
      <c r="C13212" t="s">
        <v>41522</v>
      </c>
      <c r="D13212">
        <v>2</v>
      </c>
      <c r="E13212" t="s">
        <v>637</v>
      </c>
      <c r="F13212" t="s">
        <v>13</v>
      </c>
      <c r="G13212" t="s">
        <v>41489</v>
      </c>
      <c r="H13212" s="3" t="s">
        <v>41506</v>
      </c>
      <c r="I13212" t="s">
        <v>62</v>
      </c>
      <c r="J13212" t="s">
        <v>41547</v>
      </c>
    </row>
    <row r="13213" spans="1:10" ht="16" x14ac:dyDescent="0.2">
      <c r="A13213" t="s">
        <v>41507</v>
      </c>
      <c r="B13213" t="s">
        <v>41548</v>
      </c>
      <c r="C13213" t="s">
        <v>41549</v>
      </c>
      <c r="D13213">
        <v>2</v>
      </c>
      <c r="E13213" t="s">
        <v>637</v>
      </c>
      <c r="F13213" t="s">
        <v>13</v>
      </c>
      <c r="G13213" t="s">
        <v>41489</v>
      </c>
      <c r="H13213" s="3" t="s">
        <v>41495</v>
      </c>
      <c r="I13213" t="s">
        <v>62</v>
      </c>
      <c r="J13213" t="s">
        <v>41510</v>
      </c>
    </row>
    <row r="13214" spans="1:10" ht="16" x14ac:dyDescent="0.2">
      <c r="A13214" t="s">
        <v>41545</v>
      </c>
      <c r="B13214" t="s">
        <v>41550</v>
      </c>
      <c r="C13214" t="s">
        <v>41551</v>
      </c>
      <c r="D13214">
        <v>1</v>
      </c>
      <c r="E13214" t="s">
        <v>637</v>
      </c>
      <c r="F13214" t="s">
        <v>13</v>
      </c>
      <c r="G13214" t="s">
        <v>41489</v>
      </c>
      <c r="H13214" s="3" t="s">
        <v>41506</v>
      </c>
      <c r="I13214" t="s">
        <v>62</v>
      </c>
      <c r="J13214" t="s">
        <v>41547</v>
      </c>
    </row>
    <row r="13215" spans="1:10" ht="16" x14ac:dyDescent="0.2">
      <c r="A13215" t="s">
        <v>709</v>
      </c>
      <c r="B13215" t="s">
        <v>41552</v>
      </c>
      <c r="C13215" t="s">
        <v>41553</v>
      </c>
      <c r="D13215">
        <v>4</v>
      </c>
      <c r="E13215" t="s">
        <v>13</v>
      </c>
      <c r="F13215" t="s">
        <v>13</v>
      </c>
      <c r="G13215" t="s">
        <v>41554</v>
      </c>
      <c r="H13215" s="3" t="s">
        <v>41555</v>
      </c>
      <c r="I13215" t="s">
        <v>714</v>
      </c>
      <c r="J13215" t="s">
        <v>715</v>
      </c>
    </row>
    <row r="13216" spans="1:10" ht="16" x14ac:dyDescent="0.2">
      <c r="A13216" t="s">
        <v>13636</v>
      </c>
      <c r="B13216" t="s">
        <v>41556</v>
      </c>
      <c r="C13216" t="s">
        <v>41557</v>
      </c>
      <c r="D13216">
        <v>4</v>
      </c>
      <c r="E13216" t="s">
        <v>13</v>
      </c>
      <c r="F13216" t="s">
        <v>13</v>
      </c>
      <c r="G13216" t="s">
        <v>41554</v>
      </c>
      <c r="H13216" s="3" t="s">
        <v>41558</v>
      </c>
      <c r="I13216" t="s">
        <v>714</v>
      </c>
      <c r="J13216" t="s">
        <v>13641</v>
      </c>
    </row>
    <row r="13217" spans="1:10" ht="16" x14ac:dyDescent="0.2">
      <c r="A13217" t="s">
        <v>13636</v>
      </c>
      <c r="B13217" t="s">
        <v>41559</v>
      </c>
      <c r="C13217" t="s">
        <v>41560</v>
      </c>
      <c r="D13217">
        <v>2</v>
      </c>
      <c r="E13217" t="s">
        <v>13</v>
      </c>
      <c r="F13217" t="s">
        <v>13</v>
      </c>
      <c r="G13217" t="s">
        <v>41554</v>
      </c>
      <c r="H13217" s="3" t="s">
        <v>41561</v>
      </c>
      <c r="I13217" t="s">
        <v>714</v>
      </c>
      <c r="J13217" t="s">
        <v>13641</v>
      </c>
    </row>
    <row r="13218" spans="1:10" ht="16" x14ac:dyDescent="0.2">
      <c r="A13218" t="s">
        <v>10125</v>
      </c>
      <c r="B13218" t="s">
        <v>19121</v>
      </c>
      <c r="C13218" t="s">
        <v>20757</v>
      </c>
      <c r="D13218">
        <v>3</v>
      </c>
      <c r="E13218" t="s">
        <v>13</v>
      </c>
      <c r="F13218" t="s">
        <v>13</v>
      </c>
      <c r="G13218" t="s">
        <v>41562</v>
      </c>
      <c r="H13218" s="3" t="s">
        <v>41563</v>
      </c>
      <c r="I13218" t="s">
        <v>62</v>
      </c>
      <c r="J13218" t="s">
        <v>10126</v>
      </c>
    </row>
    <row r="13219" spans="1:10" ht="16" x14ac:dyDescent="0.2">
      <c r="A13219" t="s">
        <v>41564</v>
      </c>
      <c r="B13219" t="s">
        <v>37873</v>
      </c>
      <c r="C13219" t="s">
        <v>41565</v>
      </c>
      <c r="D13219">
        <v>1</v>
      </c>
      <c r="E13219" t="s">
        <v>13</v>
      </c>
      <c r="F13219" t="s">
        <v>13</v>
      </c>
      <c r="G13219" t="s">
        <v>41562</v>
      </c>
      <c r="H13219" s="3" t="s">
        <v>41563</v>
      </c>
      <c r="I13219" t="s">
        <v>62</v>
      </c>
      <c r="J13219" t="s">
        <v>41566</v>
      </c>
    </row>
    <row r="13220" spans="1:10" ht="16" x14ac:dyDescent="0.2">
      <c r="A13220" t="s">
        <v>41139</v>
      </c>
      <c r="B13220" t="s">
        <v>19121</v>
      </c>
      <c r="C13220" t="s">
        <v>20757</v>
      </c>
      <c r="D13220">
        <v>4</v>
      </c>
      <c r="E13220" t="s">
        <v>13</v>
      </c>
      <c r="F13220" t="s">
        <v>13</v>
      </c>
      <c r="G13220" t="s">
        <v>41562</v>
      </c>
      <c r="H13220" s="3" t="s">
        <v>41567</v>
      </c>
      <c r="I13220" t="s">
        <v>62</v>
      </c>
      <c r="J13220" t="s">
        <v>41142</v>
      </c>
    </row>
    <row r="13221" spans="1:10" ht="16" x14ac:dyDescent="0.2">
      <c r="A13221" t="s">
        <v>41568</v>
      </c>
      <c r="B13221" t="s">
        <v>19121</v>
      </c>
      <c r="C13221" t="s">
        <v>20757</v>
      </c>
      <c r="D13221">
        <v>3</v>
      </c>
      <c r="E13221" t="s">
        <v>13</v>
      </c>
      <c r="F13221" t="s">
        <v>13</v>
      </c>
      <c r="G13221" t="s">
        <v>41562</v>
      </c>
      <c r="H13221" s="3" t="s">
        <v>41569</v>
      </c>
      <c r="I13221" t="s">
        <v>62</v>
      </c>
      <c r="J13221" t="s">
        <v>41570</v>
      </c>
    </row>
    <row r="13222" spans="1:10" ht="16" x14ac:dyDescent="0.2">
      <c r="A13222" t="s">
        <v>41571</v>
      </c>
      <c r="B13222" t="s">
        <v>37873</v>
      </c>
      <c r="C13222" t="s">
        <v>41565</v>
      </c>
      <c r="D13222">
        <v>1</v>
      </c>
      <c r="E13222" t="s">
        <v>13</v>
      </c>
      <c r="F13222" t="s">
        <v>13</v>
      </c>
      <c r="G13222" t="s">
        <v>41562</v>
      </c>
      <c r="H13222" s="3" t="s">
        <v>41563</v>
      </c>
      <c r="I13222" t="s">
        <v>62</v>
      </c>
      <c r="J13222" t="s">
        <v>41572</v>
      </c>
    </row>
    <row r="13223" spans="1:10" ht="16" x14ac:dyDescent="0.2">
      <c r="A13223" t="s">
        <v>41571</v>
      </c>
      <c r="B13223" t="s">
        <v>40675</v>
      </c>
      <c r="C13223" t="s">
        <v>40676</v>
      </c>
      <c r="D13223">
        <v>2</v>
      </c>
      <c r="E13223" t="s">
        <v>13</v>
      </c>
      <c r="F13223" t="s">
        <v>13</v>
      </c>
      <c r="G13223" t="s">
        <v>41562</v>
      </c>
      <c r="H13223" s="3" t="s">
        <v>41563</v>
      </c>
      <c r="I13223" t="s">
        <v>62</v>
      </c>
      <c r="J13223" t="s">
        <v>41572</v>
      </c>
    </row>
    <row r="13224" spans="1:10" ht="16" x14ac:dyDescent="0.2">
      <c r="A13224" t="s">
        <v>30632</v>
      </c>
      <c r="B13224" t="s">
        <v>41573</v>
      </c>
      <c r="C13224" t="s">
        <v>41574</v>
      </c>
      <c r="D13224">
        <v>2</v>
      </c>
      <c r="E13224" t="s">
        <v>13</v>
      </c>
      <c r="F13224" t="s">
        <v>13</v>
      </c>
      <c r="G13224" t="s">
        <v>41575</v>
      </c>
      <c r="H13224" s="3" t="s">
        <v>41576</v>
      </c>
      <c r="I13224" t="s">
        <v>16</v>
      </c>
      <c r="J13224" t="s">
        <v>30637</v>
      </c>
    </row>
    <row r="13225" spans="1:10" ht="16" x14ac:dyDescent="0.2">
      <c r="A13225" t="s">
        <v>41577</v>
      </c>
      <c r="B13225" t="s">
        <v>41578</v>
      </c>
      <c r="C13225" t="s">
        <v>41579</v>
      </c>
      <c r="D13225">
        <v>1</v>
      </c>
      <c r="E13225" t="s">
        <v>13</v>
      </c>
      <c r="F13225" t="s">
        <v>13</v>
      </c>
      <c r="G13225" t="s">
        <v>41580</v>
      </c>
      <c r="H13225" s="3" t="s">
        <v>41581</v>
      </c>
      <c r="I13225" t="s">
        <v>390</v>
      </c>
      <c r="J13225" t="s">
        <v>41582</v>
      </c>
    </row>
    <row r="13226" spans="1:10" ht="16" x14ac:dyDescent="0.2">
      <c r="A13226" t="s">
        <v>34199</v>
      </c>
      <c r="B13226" t="s">
        <v>41583</v>
      </c>
      <c r="C13226" t="s">
        <v>41584</v>
      </c>
      <c r="D13226">
        <v>1</v>
      </c>
      <c r="E13226" t="s">
        <v>13</v>
      </c>
      <c r="F13226" t="s">
        <v>13</v>
      </c>
      <c r="G13226" t="s">
        <v>41585</v>
      </c>
      <c r="H13226" s="3" t="s">
        <v>41586</v>
      </c>
      <c r="I13226" t="s">
        <v>2796</v>
      </c>
      <c r="J13226" t="s">
        <v>34203</v>
      </c>
    </row>
    <row r="13227" spans="1:10" ht="16" x14ac:dyDescent="0.2">
      <c r="A13227" t="s">
        <v>41587</v>
      </c>
      <c r="B13227" t="s">
        <v>41588</v>
      </c>
      <c r="C13227" t="s">
        <v>41589</v>
      </c>
      <c r="D13227">
        <v>2</v>
      </c>
      <c r="E13227" t="s">
        <v>13</v>
      </c>
      <c r="F13227" t="s">
        <v>13</v>
      </c>
      <c r="G13227" t="s">
        <v>41585</v>
      </c>
      <c r="H13227" s="3" t="s">
        <v>41590</v>
      </c>
      <c r="I13227" t="s">
        <v>2796</v>
      </c>
      <c r="J13227" t="s">
        <v>41591</v>
      </c>
    </row>
    <row r="13228" spans="1:10" ht="16" x14ac:dyDescent="0.2">
      <c r="A13228" t="s">
        <v>34342</v>
      </c>
      <c r="B13228" t="s">
        <v>41592</v>
      </c>
      <c r="C13228" t="s">
        <v>41593</v>
      </c>
      <c r="D13228">
        <v>2</v>
      </c>
      <c r="E13228" t="s">
        <v>13</v>
      </c>
      <c r="F13228" t="s">
        <v>13</v>
      </c>
      <c r="G13228" t="s">
        <v>41594</v>
      </c>
      <c r="H13228" s="3" t="s">
        <v>41595</v>
      </c>
      <c r="I13228" t="s">
        <v>817</v>
      </c>
      <c r="J13228" t="s">
        <v>34346</v>
      </c>
    </row>
    <row r="13229" spans="1:10" ht="16" x14ac:dyDescent="0.2">
      <c r="A13229" t="s">
        <v>7740</v>
      </c>
      <c r="B13229" t="s">
        <v>41596</v>
      </c>
      <c r="C13229" t="s">
        <v>41597</v>
      </c>
      <c r="D13229">
        <v>2</v>
      </c>
      <c r="E13229" t="s">
        <v>13</v>
      </c>
      <c r="F13229" t="s">
        <v>13</v>
      </c>
      <c r="G13229" t="s">
        <v>41598</v>
      </c>
      <c r="H13229" s="3" t="s">
        <v>41599</v>
      </c>
      <c r="I13229" t="s">
        <v>817</v>
      </c>
      <c r="J13229" t="s">
        <v>7746</v>
      </c>
    </row>
    <row r="13230" spans="1:10" ht="16" x14ac:dyDescent="0.2">
      <c r="A13230" t="s">
        <v>16305</v>
      </c>
      <c r="B13230" t="s">
        <v>40479</v>
      </c>
      <c r="C13230" t="s">
        <v>40480</v>
      </c>
      <c r="D13230">
        <v>2</v>
      </c>
      <c r="E13230" t="s">
        <v>13</v>
      </c>
      <c r="F13230" t="s">
        <v>13</v>
      </c>
      <c r="G13230" t="s">
        <v>41598</v>
      </c>
      <c r="H13230" s="3" t="s">
        <v>41599</v>
      </c>
      <c r="I13230" t="s">
        <v>817</v>
      </c>
      <c r="J13230" t="s">
        <v>16306</v>
      </c>
    </row>
    <row r="13231" spans="1:10" ht="16" x14ac:dyDescent="0.2">
      <c r="A13231" t="s">
        <v>7740</v>
      </c>
      <c r="B13231" t="s">
        <v>41600</v>
      </c>
      <c r="C13231" t="s">
        <v>41601</v>
      </c>
      <c r="D13231">
        <v>1</v>
      </c>
      <c r="E13231" t="s">
        <v>13</v>
      </c>
      <c r="F13231" t="s">
        <v>13</v>
      </c>
      <c r="G13231" t="s">
        <v>41598</v>
      </c>
      <c r="H13231" s="3" t="s">
        <v>41599</v>
      </c>
      <c r="I13231" t="s">
        <v>817</v>
      </c>
      <c r="J13231" t="s">
        <v>7746</v>
      </c>
    </row>
    <row r="13232" spans="1:10" ht="16" x14ac:dyDescent="0.2">
      <c r="A13232" t="s">
        <v>7740</v>
      </c>
      <c r="B13232" t="s">
        <v>41602</v>
      </c>
      <c r="C13232" t="s">
        <v>41603</v>
      </c>
      <c r="D13232">
        <v>6</v>
      </c>
      <c r="E13232" t="s">
        <v>13</v>
      </c>
      <c r="F13232" t="s">
        <v>13</v>
      </c>
      <c r="G13232" t="s">
        <v>41598</v>
      </c>
      <c r="H13232" s="3" t="s">
        <v>41599</v>
      </c>
      <c r="I13232" t="s">
        <v>817</v>
      </c>
      <c r="J13232" t="s">
        <v>7746</v>
      </c>
    </row>
    <row r="13233" spans="1:10" ht="16" x14ac:dyDescent="0.2">
      <c r="A13233" t="s">
        <v>41604</v>
      </c>
      <c r="B13233" t="s">
        <v>40479</v>
      </c>
      <c r="C13233" t="s">
        <v>40480</v>
      </c>
      <c r="D13233">
        <v>1</v>
      </c>
      <c r="E13233" t="s">
        <v>13</v>
      </c>
      <c r="F13233" t="s">
        <v>13</v>
      </c>
      <c r="G13233" t="s">
        <v>41598</v>
      </c>
      <c r="H13233" s="3" t="s">
        <v>41605</v>
      </c>
      <c r="I13233" t="s">
        <v>817</v>
      </c>
      <c r="J13233" t="s">
        <v>41606</v>
      </c>
    </row>
    <row r="13234" spans="1:10" ht="16" x14ac:dyDescent="0.2">
      <c r="A13234" t="s">
        <v>7740</v>
      </c>
      <c r="B13234" t="s">
        <v>41607</v>
      </c>
      <c r="C13234" t="s">
        <v>41608</v>
      </c>
      <c r="D13234">
        <v>5</v>
      </c>
      <c r="E13234" t="s">
        <v>13</v>
      </c>
      <c r="F13234" t="s">
        <v>13</v>
      </c>
      <c r="G13234" t="s">
        <v>41598</v>
      </c>
      <c r="H13234" s="3" t="s">
        <v>41599</v>
      </c>
      <c r="I13234" t="s">
        <v>817</v>
      </c>
      <c r="J13234" t="s">
        <v>7746</v>
      </c>
    </row>
    <row r="13235" spans="1:10" ht="16" x14ac:dyDescent="0.2">
      <c r="A13235" t="s">
        <v>41609</v>
      </c>
      <c r="B13235" t="s">
        <v>40479</v>
      </c>
      <c r="C13235" t="s">
        <v>40480</v>
      </c>
      <c r="D13235">
        <v>2</v>
      </c>
      <c r="E13235" t="s">
        <v>13</v>
      </c>
      <c r="F13235" t="s">
        <v>13</v>
      </c>
      <c r="G13235" t="s">
        <v>41598</v>
      </c>
      <c r="H13235" s="3" t="s">
        <v>41599</v>
      </c>
      <c r="I13235" t="s">
        <v>817</v>
      </c>
      <c r="J13235" t="s">
        <v>41610</v>
      </c>
    </row>
    <row r="13236" spans="1:10" ht="16" x14ac:dyDescent="0.2">
      <c r="A13236" t="s">
        <v>7740</v>
      </c>
      <c r="B13236" t="s">
        <v>41611</v>
      </c>
      <c r="C13236" t="s">
        <v>41612</v>
      </c>
      <c r="D13236">
        <v>3</v>
      </c>
      <c r="E13236" t="s">
        <v>13</v>
      </c>
      <c r="F13236" t="s">
        <v>13</v>
      </c>
      <c r="G13236" t="s">
        <v>41598</v>
      </c>
      <c r="H13236" s="3" t="s">
        <v>41599</v>
      </c>
      <c r="I13236" t="s">
        <v>817</v>
      </c>
      <c r="J13236" t="s">
        <v>7746</v>
      </c>
    </row>
    <row r="13237" spans="1:10" ht="16" x14ac:dyDescent="0.2">
      <c r="A13237" t="s">
        <v>3428</v>
      </c>
      <c r="B13237" t="s">
        <v>41613</v>
      </c>
      <c r="C13237" t="s">
        <v>41614</v>
      </c>
      <c r="D13237">
        <v>3</v>
      </c>
      <c r="E13237" t="s">
        <v>13</v>
      </c>
      <c r="F13237" t="s">
        <v>13</v>
      </c>
      <c r="G13237" t="s">
        <v>41615</v>
      </c>
      <c r="H13237" s="3" t="s">
        <v>41616</v>
      </c>
      <c r="I13237" t="s">
        <v>856</v>
      </c>
      <c r="J13237" t="s">
        <v>3430</v>
      </c>
    </row>
    <row r="13238" spans="1:10" ht="16" x14ac:dyDescent="0.2">
      <c r="A13238" t="s">
        <v>41617</v>
      </c>
      <c r="B13238" t="s">
        <v>41618</v>
      </c>
      <c r="C13238" t="s">
        <v>41619</v>
      </c>
      <c r="D13238">
        <v>1</v>
      </c>
      <c r="E13238" t="s">
        <v>13</v>
      </c>
      <c r="F13238" t="s">
        <v>13</v>
      </c>
      <c r="G13238" t="s">
        <v>41615</v>
      </c>
      <c r="H13238" s="3" t="s">
        <v>41620</v>
      </c>
      <c r="I13238" t="s">
        <v>856</v>
      </c>
      <c r="J13238" t="s">
        <v>41621</v>
      </c>
    </row>
    <row r="13239" spans="1:10" ht="16" x14ac:dyDescent="0.2">
      <c r="A13239" t="s">
        <v>3428</v>
      </c>
      <c r="B13239" t="s">
        <v>41622</v>
      </c>
      <c r="C13239" t="s">
        <v>41623</v>
      </c>
      <c r="D13239">
        <v>4</v>
      </c>
      <c r="E13239" t="s">
        <v>13</v>
      </c>
      <c r="F13239" t="s">
        <v>13</v>
      </c>
      <c r="G13239" t="s">
        <v>41615</v>
      </c>
      <c r="H13239" s="3" t="s">
        <v>41616</v>
      </c>
      <c r="I13239" t="s">
        <v>856</v>
      </c>
      <c r="J13239" t="s">
        <v>3430</v>
      </c>
    </row>
    <row r="13240" spans="1:10" ht="16" x14ac:dyDescent="0.2">
      <c r="A13240" t="s">
        <v>41624</v>
      </c>
      <c r="B13240" t="s">
        <v>41625</v>
      </c>
      <c r="C13240" t="s">
        <v>41626</v>
      </c>
      <c r="D13240">
        <v>2</v>
      </c>
      <c r="E13240" t="s">
        <v>13</v>
      </c>
      <c r="F13240" t="s">
        <v>13</v>
      </c>
      <c r="G13240" t="s">
        <v>41615</v>
      </c>
      <c r="H13240" s="3" t="s">
        <v>41627</v>
      </c>
      <c r="I13240" t="s">
        <v>856</v>
      </c>
      <c r="J13240" t="s">
        <v>41628</v>
      </c>
    </row>
    <row r="13241" spans="1:10" ht="32" x14ac:dyDescent="0.2">
      <c r="A13241" t="s">
        <v>13584</v>
      </c>
      <c r="B13241" t="s">
        <v>23783</v>
      </c>
      <c r="C13241" t="s">
        <v>23784</v>
      </c>
      <c r="D13241">
        <v>2</v>
      </c>
      <c r="E13241" t="s">
        <v>13</v>
      </c>
      <c r="F13241" t="s">
        <v>13</v>
      </c>
      <c r="G13241" t="s">
        <v>41615</v>
      </c>
      <c r="H13241" s="3" t="s">
        <v>41629</v>
      </c>
      <c r="I13241" t="s">
        <v>7108</v>
      </c>
      <c r="J13241" t="s">
        <v>13585</v>
      </c>
    </row>
    <row r="13242" spans="1:10" ht="16" x14ac:dyDescent="0.2">
      <c r="A13242" t="s">
        <v>41624</v>
      </c>
      <c r="B13242" t="s">
        <v>41630</v>
      </c>
      <c r="C13242" t="s">
        <v>41631</v>
      </c>
      <c r="D13242">
        <v>4</v>
      </c>
      <c r="E13242" t="s">
        <v>13</v>
      </c>
      <c r="F13242" t="s">
        <v>13</v>
      </c>
      <c r="G13242" t="s">
        <v>41615</v>
      </c>
      <c r="H13242" s="3" t="s">
        <v>41627</v>
      </c>
      <c r="I13242" t="s">
        <v>856</v>
      </c>
      <c r="J13242" t="s">
        <v>41628</v>
      </c>
    </row>
    <row r="13243" spans="1:10" ht="16" x14ac:dyDescent="0.2">
      <c r="A13243" t="s">
        <v>41624</v>
      </c>
      <c r="B13243" t="s">
        <v>41632</v>
      </c>
      <c r="C13243" t="s">
        <v>41633</v>
      </c>
      <c r="D13243">
        <v>1</v>
      </c>
      <c r="E13243" t="s">
        <v>13</v>
      </c>
      <c r="F13243" t="s">
        <v>13</v>
      </c>
      <c r="G13243" t="s">
        <v>41615</v>
      </c>
      <c r="H13243" s="3" t="s">
        <v>41627</v>
      </c>
      <c r="I13243" t="s">
        <v>856</v>
      </c>
      <c r="J13243" t="s">
        <v>41628</v>
      </c>
    </row>
    <row r="13244" spans="1:10" ht="16" x14ac:dyDescent="0.2">
      <c r="A13244" t="s">
        <v>41624</v>
      </c>
      <c r="B13244" t="s">
        <v>41634</v>
      </c>
      <c r="C13244" t="s">
        <v>41635</v>
      </c>
      <c r="D13244">
        <v>3</v>
      </c>
      <c r="E13244" t="s">
        <v>13</v>
      </c>
      <c r="F13244" t="s">
        <v>13</v>
      </c>
      <c r="G13244" t="s">
        <v>41615</v>
      </c>
      <c r="H13244" s="3" t="s">
        <v>41636</v>
      </c>
      <c r="I13244" t="s">
        <v>856</v>
      </c>
      <c r="J13244" t="s">
        <v>41628</v>
      </c>
    </row>
    <row r="13245" spans="1:10" ht="32" x14ac:dyDescent="0.2">
      <c r="A13245" t="s">
        <v>705</v>
      </c>
      <c r="B13245" t="s">
        <v>41637</v>
      </c>
      <c r="C13245" t="s">
        <v>41638</v>
      </c>
      <c r="D13245">
        <v>1</v>
      </c>
      <c r="E13245" t="s">
        <v>13</v>
      </c>
      <c r="F13245" t="s">
        <v>13</v>
      </c>
      <c r="G13245" t="s">
        <v>41639</v>
      </c>
      <c r="H13245" s="3" t="s">
        <v>41640</v>
      </c>
      <c r="I13245" t="s">
        <v>7603</v>
      </c>
      <c r="J13245" t="s">
        <v>706</v>
      </c>
    </row>
    <row r="13246" spans="1:10" ht="48" x14ac:dyDescent="0.2">
      <c r="A13246" t="s">
        <v>3428</v>
      </c>
      <c r="B13246" t="s">
        <v>23783</v>
      </c>
      <c r="C13246" t="s">
        <v>23784</v>
      </c>
      <c r="D13246">
        <v>1</v>
      </c>
      <c r="E13246" t="s">
        <v>13</v>
      </c>
      <c r="F13246" t="s">
        <v>13</v>
      </c>
      <c r="G13246" t="s">
        <v>41641</v>
      </c>
      <c r="H13246" s="3" t="s">
        <v>41642</v>
      </c>
      <c r="I13246" t="s">
        <v>41643</v>
      </c>
      <c r="J13246" t="s">
        <v>3430</v>
      </c>
    </row>
    <row r="13247" spans="1:10" ht="16" x14ac:dyDescent="0.2">
      <c r="A13247" t="s">
        <v>17744</v>
      </c>
      <c r="B13247" t="s">
        <v>41644</v>
      </c>
      <c r="C13247" t="s">
        <v>41645</v>
      </c>
      <c r="D13247">
        <v>3</v>
      </c>
      <c r="E13247" t="s">
        <v>13</v>
      </c>
      <c r="F13247" t="s">
        <v>13</v>
      </c>
      <c r="G13247" t="s">
        <v>41646</v>
      </c>
      <c r="H13247" s="3" t="s">
        <v>41647</v>
      </c>
      <c r="I13247" t="s">
        <v>106</v>
      </c>
      <c r="J13247" t="s">
        <v>17745</v>
      </c>
    </row>
    <row r="13248" spans="1:10" ht="16" x14ac:dyDescent="0.2">
      <c r="A13248" t="s">
        <v>13155</v>
      </c>
      <c r="B13248" t="s">
        <v>41648</v>
      </c>
      <c r="C13248" t="s">
        <v>41649</v>
      </c>
      <c r="D13248">
        <v>1</v>
      </c>
      <c r="E13248" t="s">
        <v>13</v>
      </c>
      <c r="F13248" t="s">
        <v>13</v>
      </c>
      <c r="G13248" t="s">
        <v>41650</v>
      </c>
      <c r="H13248" s="3" t="s">
        <v>41651</v>
      </c>
      <c r="I13248" t="s">
        <v>62</v>
      </c>
      <c r="J13248" t="s">
        <v>13160</v>
      </c>
    </row>
    <row r="13249" spans="1:10" ht="16" x14ac:dyDescent="0.2">
      <c r="A13249" t="s">
        <v>41652</v>
      </c>
      <c r="B13249" t="s">
        <v>41653</v>
      </c>
      <c r="C13249" t="s">
        <v>41654</v>
      </c>
      <c r="D13249">
        <v>13</v>
      </c>
      <c r="E13249" t="s">
        <v>13</v>
      </c>
      <c r="F13249" t="s">
        <v>13</v>
      </c>
      <c r="G13249" t="s">
        <v>41655</v>
      </c>
      <c r="H13249" s="3" t="s">
        <v>41656</v>
      </c>
      <c r="I13249" t="s">
        <v>62</v>
      </c>
      <c r="J13249" t="s">
        <v>41657</v>
      </c>
    </row>
    <row r="13250" spans="1:10" ht="16" x14ac:dyDescent="0.2">
      <c r="A13250" t="s">
        <v>34711</v>
      </c>
      <c r="B13250" t="s">
        <v>41658</v>
      </c>
      <c r="C13250" t="s">
        <v>41659</v>
      </c>
      <c r="D13250">
        <v>1</v>
      </c>
      <c r="E13250">
        <f>505</f>
        <v>505</v>
      </c>
      <c r="F13250" t="s">
        <v>13</v>
      </c>
      <c r="G13250" t="s">
        <v>41660</v>
      </c>
      <c r="H13250" s="3" t="s">
        <v>41661</v>
      </c>
      <c r="I13250" t="s">
        <v>62</v>
      </c>
      <c r="J13250" t="s">
        <v>34715</v>
      </c>
    </row>
    <row r="13251" spans="1:10" ht="16" x14ac:dyDescent="0.2">
      <c r="A13251" t="s">
        <v>41662</v>
      </c>
      <c r="B13251" t="s">
        <v>41663</v>
      </c>
      <c r="C13251" t="s">
        <v>35171</v>
      </c>
      <c r="D13251">
        <v>2</v>
      </c>
      <c r="E13251">
        <f>505</f>
        <v>505</v>
      </c>
      <c r="F13251" t="s">
        <v>13</v>
      </c>
      <c r="G13251" t="s">
        <v>41660</v>
      </c>
      <c r="H13251" s="3" t="s">
        <v>41664</v>
      </c>
      <c r="I13251" t="s">
        <v>62</v>
      </c>
      <c r="J13251" t="s">
        <v>41665</v>
      </c>
    </row>
    <row r="13252" spans="1:10" ht="16" x14ac:dyDescent="0.2">
      <c r="A13252" t="s">
        <v>41666</v>
      </c>
      <c r="B13252" t="s">
        <v>41667</v>
      </c>
      <c r="C13252" t="s">
        <v>41668</v>
      </c>
      <c r="D13252">
        <v>2</v>
      </c>
      <c r="E13252">
        <f>505</f>
        <v>505</v>
      </c>
      <c r="F13252" t="s">
        <v>13</v>
      </c>
      <c r="G13252" t="s">
        <v>41660</v>
      </c>
      <c r="H13252" s="3" t="s">
        <v>41669</v>
      </c>
      <c r="I13252" t="s">
        <v>62</v>
      </c>
      <c r="J13252" t="s">
        <v>41670</v>
      </c>
    </row>
    <row r="13253" spans="1:10" ht="16" x14ac:dyDescent="0.2">
      <c r="A13253" t="s">
        <v>34711</v>
      </c>
      <c r="B13253" t="s">
        <v>41671</v>
      </c>
      <c r="C13253" t="s">
        <v>41672</v>
      </c>
      <c r="D13253">
        <v>3</v>
      </c>
      <c r="E13253">
        <f>505</f>
        <v>505</v>
      </c>
      <c r="F13253" t="s">
        <v>13</v>
      </c>
      <c r="G13253" t="s">
        <v>41660</v>
      </c>
      <c r="H13253" s="3" t="s">
        <v>41661</v>
      </c>
      <c r="I13253" t="s">
        <v>62</v>
      </c>
      <c r="J13253" t="s">
        <v>34715</v>
      </c>
    </row>
    <row r="13254" spans="1:10" ht="16" x14ac:dyDescent="0.2">
      <c r="A13254" t="s">
        <v>41666</v>
      </c>
      <c r="B13254" t="s">
        <v>41673</v>
      </c>
      <c r="C13254" t="s">
        <v>41674</v>
      </c>
      <c r="D13254">
        <v>3</v>
      </c>
      <c r="E13254">
        <f>505</f>
        <v>505</v>
      </c>
      <c r="F13254" t="s">
        <v>13</v>
      </c>
      <c r="G13254" t="s">
        <v>41660</v>
      </c>
      <c r="H13254" s="3" t="s">
        <v>41669</v>
      </c>
      <c r="I13254" t="s">
        <v>62</v>
      </c>
      <c r="J13254" t="s">
        <v>41670</v>
      </c>
    </row>
    <row r="13255" spans="1:10" ht="16" x14ac:dyDescent="0.2">
      <c r="A13255" t="s">
        <v>41675</v>
      </c>
      <c r="B13255" t="s">
        <v>35170</v>
      </c>
      <c r="C13255" t="s">
        <v>35171</v>
      </c>
      <c r="D13255">
        <v>4</v>
      </c>
      <c r="E13255">
        <f>505</f>
        <v>505</v>
      </c>
      <c r="F13255" t="s">
        <v>13</v>
      </c>
      <c r="G13255" t="s">
        <v>41660</v>
      </c>
      <c r="H13255" s="3" t="s">
        <v>41676</v>
      </c>
      <c r="I13255" t="s">
        <v>62</v>
      </c>
      <c r="J13255" t="s">
        <v>41677</v>
      </c>
    </row>
    <row r="13256" spans="1:10" ht="16" x14ac:dyDescent="0.2">
      <c r="A13256" t="s">
        <v>41678</v>
      </c>
      <c r="B13256" t="s">
        <v>41663</v>
      </c>
      <c r="C13256" t="s">
        <v>35171</v>
      </c>
      <c r="D13256">
        <v>2</v>
      </c>
      <c r="E13256">
        <f>505</f>
        <v>505</v>
      </c>
      <c r="F13256" t="s">
        <v>13</v>
      </c>
      <c r="G13256" t="s">
        <v>41660</v>
      </c>
      <c r="H13256" s="3" t="s">
        <v>41669</v>
      </c>
      <c r="I13256" t="s">
        <v>62</v>
      </c>
      <c r="J13256" t="s">
        <v>41679</v>
      </c>
    </row>
    <row r="13257" spans="1:10" ht="16" x14ac:dyDescent="0.2">
      <c r="A13257" t="s">
        <v>41680</v>
      </c>
      <c r="B13257" t="s">
        <v>35170</v>
      </c>
      <c r="C13257" t="s">
        <v>35171</v>
      </c>
      <c r="D13257">
        <v>1</v>
      </c>
      <c r="E13257">
        <f>505</f>
        <v>505</v>
      </c>
      <c r="F13257" t="s">
        <v>13</v>
      </c>
      <c r="G13257" t="s">
        <v>41660</v>
      </c>
      <c r="H13257" s="3" t="s">
        <v>41676</v>
      </c>
      <c r="I13257" t="s">
        <v>62</v>
      </c>
      <c r="J13257" t="s">
        <v>41681</v>
      </c>
    </row>
    <row r="13258" spans="1:10" ht="16" x14ac:dyDescent="0.2">
      <c r="A13258" t="s">
        <v>7479</v>
      </c>
      <c r="B13258" t="s">
        <v>41682</v>
      </c>
      <c r="C13258" t="s">
        <v>37842</v>
      </c>
      <c r="D13258">
        <v>3</v>
      </c>
      <c r="E13258">
        <f>505</f>
        <v>505</v>
      </c>
      <c r="F13258" t="s">
        <v>13</v>
      </c>
      <c r="G13258" t="s">
        <v>41660</v>
      </c>
      <c r="H13258" s="3" t="s">
        <v>41669</v>
      </c>
      <c r="I13258" t="s">
        <v>62</v>
      </c>
      <c r="J13258" t="s">
        <v>7483</v>
      </c>
    </row>
    <row r="13259" spans="1:10" ht="16" x14ac:dyDescent="0.2">
      <c r="A13259" t="s">
        <v>41666</v>
      </c>
      <c r="B13259" t="s">
        <v>41663</v>
      </c>
      <c r="C13259" t="s">
        <v>35171</v>
      </c>
      <c r="D13259">
        <v>1</v>
      </c>
      <c r="E13259">
        <f>505</f>
        <v>505</v>
      </c>
      <c r="F13259" t="s">
        <v>13</v>
      </c>
      <c r="G13259" t="s">
        <v>41660</v>
      </c>
      <c r="H13259" s="3" t="s">
        <v>41669</v>
      </c>
      <c r="I13259" t="s">
        <v>62</v>
      </c>
      <c r="J13259" t="s">
        <v>41670</v>
      </c>
    </row>
    <row r="13260" spans="1:10" ht="16" x14ac:dyDescent="0.2">
      <c r="A13260" t="s">
        <v>38222</v>
      </c>
      <c r="B13260" t="s">
        <v>41663</v>
      </c>
      <c r="C13260" t="s">
        <v>35171</v>
      </c>
      <c r="D13260">
        <v>2</v>
      </c>
      <c r="E13260">
        <f>505</f>
        <v>505</v>
      </c>
      <c r="F13260" t="s">
        <v>13</v>
      </c>
      <c r="G13260" t="s">
        <v>41660</v>
      </c>
      <c r="H13260" s="3" t="s">
        <v>41669</v>
      </c>
      <c r="I13260" t="s">
        <v>62</v>
      </c>
      <c r="J13260" t="s">
        <v>38226</v>
      </c>
    </row>
    <row r="13261" spans="1:10" ht="16" x14ac:dyDescent="0.2">
      <c r="A13261" t="s">
        <v>41683</v>
      </c>
      <c r="B13261" t="s">
        <v>41684</v>
      </c>
      <c r="C13261" t="s">
        <v>41685</v>
      </c>
      <c r="D13261">
        <v>2</v>
      </c>
      <c r="E13261" t="s">
        <v>13</v>
      </c>
      <c r="F13261" t="s">
        <v>13</v>
      </c>
      <c r="G13261" t="s">
        <v>41686</v>
      </c>
      <c r="H13261" s="3" t="s">
        <v>41687</v>
      </c>
      <c r="I13261" t="s">
        <v>1658</v>
      </c>
      <c r="J13261" t="s">
        <v>41688</v>
      </c>
    </row>
    <row r="13262" spans="1:10" ht="16" x14ac:dyDescent="0.2">
      <c r="A13262" t="s">
        <v>41689</v>
      </c>
      <c r="B13262" t="s">
        <v>41690</v>
      </c>
      <c r="C13262" t="s">
        <v>41691</v>
      </c>
      <c r="D13262">
        <v>5</v>
      </c>
      <c r="E13262" t="s">
        <v>13</v>
      </c>
      <c r="F13262" t="s">
        <v>13</v>
      </c>
      <c r="G13262" t="s">
        <v>41686</v>
      </c>
      <c r="H13262" s="3" t="s">
        <v>41687</v>
      </c>
      <c r="I13262" t="s">
        <v>1658</v>
      </c>
      <c r="J13262" t="s">
        <v>41692</v>
      </c>
    </row>
    <row r="13263" spans="1:10" ht="16" x14ac:dyDescent="0.2">
      <c r="A13263" t="s">
        <v>41683</v>
      </c>
      <c r="B13263" t="s">
        <v>41693</v>
      </c>
      <c r="C13263" t="s">
        <v>41694</v>
      </c>
      <c r="D13263">
        <v>1</v>
      </c>
      <c r="E13263" t="s">
        <v>13</v>
      </c>
      <c r="F13263" t="s">
        <v>13</v>
      </c>
      <c r="G13263" t="s">
        <v>41686</v>
      </c>
      <c r="H13263" s="3" t="s">
        <v>41687</v>
      </c>
      <c r="I13263" t="s">
        <v>1658</v>
      </c>
      <c r="J13263" t="s">
        <v>41688</v>
      </c>
    </row>
    <row r="13264" spans="1:10" ht="16" x14ac:dyDescent="0.2">
      <c r="A13264" t="s">
        <v>41683</v>
      </c>
      <c r="B13264" t="s">
        <v>41695</v>
      </c>
      <c r="C13264" t="s">
        <v>41696</v>
      </c>
      <c r="D13264">
        <v>3</v>
      </c>
      <c r="E13264" t="s">
        <v>13</v>
      </c>
      <c r="F13264" t="s">
        <v>13</v>
      </c>
      <c r="G13264" t="s">
        <v>41686</v>
      </c>
      <c r="H13264" s="3" t="s">
        <v>41687</v>
      </c>
      <c r="I13264" t="s">
        <v>1658</v>
      </c>
      <c r="J13264" t="s">
        <v>41688</v>
      </c>
    </row>
    <row r="13265" spans="1:10" ht="16" x14ac:dyDescent="0.2">
      <c r="A13265" t="s">
        <v>41683</v>
      </c>
      <c r="B13265" t="s">
        <v>41697</v>
      </c>
      <c r="C13265" t="s">
        <v>41698</v>
      </c>
      <c r="D13265">
        <v>4</v>
      </c>
      <c r="E13265" t="s">
        <v>13</v>
      </c>
      <c r="F13265" t="s">
        <v>13</v>
      </c>
      <c r="G13265" t="s">
        <v>41686</v>
      </c>
      <c r="H13265" s="3" t="s">
        <v>41687</v>
      </c>
      <c r="I13265" t="s">
        <v>1658</v>
      </c>
      <c r="J13265" t="s">
        <v>41688</v>
      </c>
    </row>
    <row r="13266" spans="1:10" ht="16" x14ac:dyDescent="0.2">
      <c r="A13266" t="s">
        <v>24004</v>
      </c>
      <c r="B13266" t="s">
        <v>41699</v>
      </c>
      <c r="C13266" t="s">
        <v>41700</v>
      </c>
      <c r="D13266">
        <v>4</v>
      </c>
      <c r="E13266" t="s">
        <v>13</v>
      </c>
      <c r="F13266" t="s">
        <v>13</v>
      </c>
      <c r="G13266" t="s">
        <v>41701</v>
      </c>
      <c r="H13266" s="3" t="s">
        <v>41702</v>
      </c>
      <c r="I13266" t="s">
        <v>90</v>
      </c>
      <c r="J13266" t="s">
        <v>24005</v>
      </c>
    </row>
    <row r="13267" spans="1:10" ht="16" x14ac:dyDescent="0.2">
      <c r="A13267" t="s">
        <v>41703</v>
      </c>
      <c r="B13267" t="s">
        <v>41704</v>
      </c>
      <c r="C13267" t="s">
        <v>41705</v>
      </c>
      <c r="D13267">
        <v>1</v>
      </c>
      <c r="E13267" t="s">
        <v>13</v>
      </c>
      <c r="F13267" t="s">
        <v>13</v>
      </c>
      <c r="G13267" t="s">
        <v>41706</v>
      </c>
      <c r="H13267" s="3" t="s">
        <v>41707</v>
      </c>
      <c r="I13267" t="s">
        <v>817</v>
      </c>
      <c r="J13267" t="s">
        <v>41708</v>
      </c>
    </row>
    <row r="13268" spans="1:10" ht="16" x14ac:dyDescent="0.2">
      <c r="A13268" t="s">
        <v>30281</v>
      </c>
      <c r="B13268" t="s">
        <v>41709</v>
      </c>
      <c r="C13268" t="s">
        <v>41710</v>
      </c>
      <c r="D13268">
        <v>3</v>
      </c>
      <c r="E13268" t="s">
        <v>13</v>
      </c>
      <c r="F13268" t="s">
        <v>13</v>
      </c>
      <c r="G13268" t="s">
        <v>41711</v>
      </c>
      <c r="H13268" s="3" t="s">
        <v>41712</v>
      </c>
      <c r="I13268" t="s">
        <v>1384</v>
      </c>
      <c r="J13268" t="s">
        <v>30284</v>
      </c>
    </row>
    <row r="13269" spans="1:10" ht="16" x14ac:dyDescent="0.2">
      <c r="A13269" t="s">
        <v>30281</v>
      </c>
      <c r="B13269" t="s">
        <v>41713</v>
      </c>
      <c r="C13269" t="s">
        <v>41714</v>
      </c>
      <c r="D13269">
        <v>4</v>
      </c>
      <c r="E13269" t="s">
        <v>13</v>
      </c>
      <c r="F13269" t="s">
        <v>13</v>
      </c>
      <c r="G13269" t="s">
        <v>41711</v>
      </c>
      <c r="H13269" s="3" t="s">
        <v>41712</v>
      </c>
      <c r="I13269" t="s">
        <v>1384</v>
      </c>
      <c r="J13269" t="s">
        <v>30284</v>
      </c>
    </row>
    <row r="13270" spans="1:10" ht="16" x14ac:dyDescent="0.2">
      <c r="A13270" t="s">
        <v>30281</v>
      </c>
      <c r="B13270" t="s">
        <v>41715</v>
      </c>
      <c r="C13270" t="s">
        <v>41716</v>
      </c>
      <c r="D13270">
        <v>5</v>
      </c>
      <c r="E13270" t="s">
        <v>13</v>
      </c>
      <c r="F13270" t="s">
        <v>13</v>
      </c>
      <c r="G13270" t="s">
        <v>41711</v>
      </c>
      <c r="H13270" s="3" t="s">
        <v>41712</v>
      </c>
      <c r="I13270" t="s">
        <v>1384</v>
      </c>
      <c r="J13270" t="s">
        <v>30284</v>
      </c>
    </row>
    <row r="13271" spans="1:10" ht="16" x14ac:dyDescent="0.2">
      <c r="A13271" t="s">
        <v>30281</v>
      </c>
      <c r="B13271" t="s">
        <v>41717</v>
      </c>
      <c r="C13271" t="s">
        <v>41718</v>
      </c>
      <c r="D13271">
        <v>2</v>
      </c>
      <c r="E13271" t="s">
        <v>13</v>
      </c>
      <c r="F13271" t="s">
        <v>13</v>
      </c>
      <c r="G13271" t="s">
        <v>41711</v>
      </c>
      <c r="H13271" s="3" t="s">
        <v>41712</v>
      </c>
      <c r="I13271" t="s">
        <v>1384</v>
      </c>
      <c r="J13271" t="s">
        <v>30284</v>
      </c>
    </row>
    <row r="13272" spans="1:10" ht="16" x14ac:dyDescent="0.2">
      <c r="A13272" t="s">
        <v>35449</v>
      </c>
      <c r="B13272" t="s">
        <v>40707</v>
      </c>
      <c r="C13272" t="s">
        <v>40708</v>
      </c>
      <c r="D13272">
        <v>1</v>
      </c>
      <c r="E13272" t="s">
        <v>13</v>
      </c>
      <c r="F13272" t="s">
        <v>13</v>
      </c>
      <c r="G13272" t="s">
        <v>41719</v>
      </c>
      <c r="H13272" s="3" t="s">
        <v>41720</v>
      </c>
      <c r="I13272" t="s">
        <v>14105</v>
      </c>
      <c r="J13272" t="s">
        <v>35450</v>
      </c>
    </row>
    <row r="13273" spans="1:10" ht="16" x14ac:dyDescent="0.2">
      <c r="A13273" t="s">
        <v>41721</v>
      </c>
      <c r="B13273" t="s">
        <v>41722</v>
      </c>
      <c r="C13273" t="s">
        <v>41723</v>
      </c>
      <c r="D13273">
        <v>2</v>
      </c>
      <c r="E13273" t="s">
        <v>13</v>
      </c>
      <c r="F13273" t="s">
        <v>13</v>
      </c>
      <c r="G13273" t="s">
        <v>41724</v>
      </c>
      <c r="H13273" s="3" t="s">
        <v>41725</v>
      </c>
      <c r="I13273" t="s">
        <v>3377</v>
      </c>
      <c r="J13273" t="s">
        <v>41726</v>
      </c>
    </row>
    <row r="13274" spans="1:10" ht="16" x14ac:dyDescent="0.2">
      <c r="A13274" t="s">
        <v>12371</v>
      </c>
      <c r="B13274" t="s">
        <v>41727</v>
      </c>
      <c r="C13274" t="s">
        <v>41728</v>
      </c>
      <c r="D13274">
        <v>5</v>
      </c>
      <c r="E13274" t="s">
        <v>13</v>
      </c>
      <c r="F13274" t="s">
        <v>13</v>
      </c>
      <c r="G13274" t="s">
        <v>41729</v>
      </c>
      <c r="H13274" s="3" t="s">
        <v>41730</v>
      </c>
      <c r="I13274" t="s">
        <v>3377</v>
      </c>
      <c r="J13274" t="s">
        <v>12375</v>
      </c>
    </row>
    <row r="13275" spans="1:10" ht="16" x14ac:dyDescent="0.2">
      <c r="A13275" t="s">
        <v>12371</v>
      </c>
      <c r="B13275" t="s">
        <v>41731</v>
      </c>
      <c r="C13275" t="s">
        <v>41732</v>
      </c>
      <c r="D13275">
        <v>7</v>
      </c>
      <c r="E13275" t="s">
        <v>13</v>
      </c>
      <c r="F13275" t="s">
        <v>13</v>
      </c>
      <c r="G13275" t="s">
        <v>41729</v>
      </c>
      <c r="H13275" s="3" t="s">
        <v>41730</v>
      </c>
      <c r="I13275" t="s">
        <v>3377</v>
      </c>
      <c r="J13275" t="s">
        <v>12375</v>
      </c>
    </row>
    <row r="13276" spans="1:10" ht="16" x14ac:dyDescent="0.2">
      <c r="A13276" t="s">
        <v>12371</v>
      </c>
      <c r="B13276" t="s">
        <v>41733</v>
      </c>
      <c r="C13276" t="s">
        <v>41734</v>
      </c>
      <c r="D13276">
        <v>9</v>
      </c>
      <c r="E13276" t="s">
        <v>13</v>
      </c>
      <c r="F13276" t="s">
        <v>13</v>
      </c>
      <c r="G13276" t="s">
        <v>41729</v>
      </c>
      <c r="H13276" s="3" t="s">
        <v>41730</v>
      </c>
      <c r="I13276" t="s">
        <v>3377</v>
      </c>
      <c r="J13276" t="s">
        <v>12375</v>
      </c>
    </row>
    <row r="13277" spans="1:10" ht="16" x14ac:dyDescent="0.2">
      <c r="A13277" t="s">
        <v>41735</v>
      </c>
      <c r="B13277" t="s">
        <v>21815</v>
      </c>
      <c r="C13277" t="s">
        <v>41736</v>
      </c>
      <c r="D13277">
        <v>6</v>
      </c>
      <c r="E13277" t="s">
        <v>13</v>
      </c>
      <c r="F13277" t="s">
        <v>13</v>
      </c>
      <c r="G13277" t="s">
        <v>41737</v>
      </c>
      <c r="H13277" s="3" t="s">
        <v>41738</v>
      </c>
      <c r="I13277" t="s">
        <v>918</v>
      </c>
      <c r="J13277" t="s">
        <v>41739</v>
      </c>
    </row>
    <row r="13278" spans="1:10" ht="16" x14ac:dyDescent="0.2">
      <c r="A13278" t="s">
        <v>35669</v>
      </c>
      <c r="B13278" t="s">
        <v>41740</v>
      </c>
      <c r="C13278" t="s">
        <v>41741</v>
      </c>
      <c r="D13278">
        <v>1</v>
      </c>
      <c r="E13278" t="s">
        <v>13</v>
      </c>
      <c r="F13278" t="s">
        <v>13</v>
      </c>
      <c r="G13278" t="s">
        <v>41742</v>
      </c>
      <c r="H13278" s="3" t="s">
        <v>41743</v>
      </c>
      <c r="I13278" t="s">
        <v>315</v>
      </c>
      <c r="J13278" t="s">
        <v>35673</v>
      </c>
    </row>
    <row r="13279" spans="1:10" ht="16" x14ac:dyDescent="0.2">
      <c r="A13279" t="s">
        <v>18549</v>
      </c>
      <c r="B13279" t="s">
        <v>41744</v>
      </c>
      <c r="C13279" t="s">
        <v>41745</v>
      </c>
      <c r="D13279">
        <v>2</v>
      </c>
      <c r="E13279" t="s">
        <v>13</v>
      </c>
      <c r="F13279" t="s">
        <v>13</v>
      </c>
      <c r="G13279" t="s">
        <v>41742</v>
      </c>
      <c r="H13279" s="3" t="s">
        <v>41746</v>
      </c>
      <c r="I13279" t="s">
        <v>315</v>
      </c>
      <c r="J13279" t="s">
        <v>18551</v>
      </c>
    </row>
    <row r="13280" spans="1:10" ht="16" x14ac:dyDescent="0.2">
      <c r="A13280" t="s">
        <v>35669</v>
      </c>
      <c r="B13280" t="s">
        <v>41747</v>
      </c>
      <c r="C13280" t="s">
        <v>41748</v>
      </c>
      <c r="D13280">
        <v>5</v>
      </c>
      <c r="E13280" t="s">
        <v>13</v>
      </c>
      <c r="F13280" t="s">
        <v>13</v>
      </c>
      <c r="G13280" t="s">
        <v>41742</v>
      </c>
      <c r="H13280" s="3" t="s">
        <v>41743</v>
      </c>
      <c r="I13280" t="s">
        <v>315</v>
      </c>
      <c r="J13280" t="s">
        <v>35673</v>
      </c>
    </row>
    <row r="13281" spans="1:10" ht="16" x14ac:dyDescent="0.2">
      <c r="A13281" t="s">
        <v>41749</v>
      </c>
      <c r="B13281" t="s">
        <v>41750</v>
      </c>
      <c r="C13281" t="s">
        <v>41751</v>
      </c>
      <c r="D13281">
        <v>1</v>
      </c>
      <c r="E13281" t="s">
        <v>13</v>
      </c>
      <c r="F13281" t="s">
        <v>13</v>
      </c>
      <c r="G13281" t="s">
        <v>41742</v>
      </c>
      <c r="H13281" s="3" t="s">
        <v>41752</v>
      </c>
      <c r="I13281" t="s">
        <v>315</v>
      </c>
      <c r="J13281" t="s">
        <v>41753</v>
      </c>
    </row>
    <row r="13282" spans="1:10" ht="16" x14ac:dyDescent="0.2">
      <c r="A13282" t="s">
        <v>41735</v>
      </c>
      <c r="B13282" t="s">
        <v>41754</v>
      </c>
      <c r="C13282" t="s">
        <v>41755</v>
      </c>
      <c r="D13282">
        <v>3</v>
      </c>
      <c r="E13282" t="s">
        <v>13</v>
      </c>
      <c r="F13282" t="s">
        <v>13</v>
      </c>
      <c r="G13282" t="s">
        <v>41756</v>
      </c>
      <c r="H13282" s="3" t="s">
        <v>41757</v>
      </c>
      <c r="I13282" t="s">
        <v>292</v>
      </c>
      <c r="J13282" t="s">
        <v>41739</v>
      </c>
    </row>
    <row r="13283" spans="1:10" ht="16" x14ac:dyDescent="0.2">
      <c r="A13283" t="s">
        <v>41758</v>
      </c>
      <c r="B13283" t="s">
        <v>41759</v>
      </c>
      <c r="C13283" t="s">
        <v>41760</v>
      </c>
      <c r="D13283">
        <v>1</v>
      </c>
      <c r="E13283" t="s">
        <v>13</v>
      </c>
      <c r="F13283" t="s">
        <v>13</v>
      </c>
      <c r="G13283" t="s">
        <v>41761</v>
      </c>
      <c r="H13283" s="3" t="s">
        <v>41762</v>
      </c>
      <c r="I13283" t="s">
        <v>3030</v>
      </c>
      <c r="J13283" t="s">
        <v>41763</v>
      </c>
    </row>
    <row r="13284" spans="1:10" ht="16" x14ac:dyDescent="0.2">
      <c r="A13284" t="s">
        <v>28898</v>
      </c>
      <c r="B13284" t="s">
        <v>41764</v>
      </c>
      <c r="C13284" t="s">
        <v>41765</v>
      </c>
      <c r="D13284">
        <v>1</v>
      </c>
      <c r="E13284" t="s">
        <v>13</v>
      </c>
      <c r="F13284" t="s">
        <v>13</v>
      </c>
      <c r="G13284" t="s">
        <v>41766</v>
      </c>
      <c r="H13284" s="3" t="s">
        <v>41767</v>
      </c>
      <c r="I13284" t="s">
        <v>467</v>
      </c>
      <c r="J13284" t="s">
        <v>28902</v>
      </c>
    </row>
    <row r="13285" spans="1:10" ht="16" x14ac:dyDescent="0.2">
      <c r="A13285" t="s">
        <v>14342</v>
      </c>
      <c r="B13285" t="s">
        <v>41768</v>
      </c>
      <c r="C13285" t="s">
        <v>41769</v>
      </c>
      <c r="D13285">
        <v>2</v>
      </c>
      <c r="E13285" t="s">
        <v>13</v>
      </c>
      <c r="F13285" t="s">
        <v>13</v>
      </c>
      <c r="G13285" t="s">
        <v>41770</v>
      </c>
      <c r="H13285" s="3" t="s">
        <v>41771</v>
      </c>
      <c r="I13285" t="s">
        <v>62</v>
      </c>
      <c r="J13285" t="s">
        <v>14345</v>
      </c>
    </row>
    <row r="13286" spans="1:10" ht="16" x14ac:dyDescent="0.2">
      <c r="A13286" t="s">
        <v>41772</v>
      </c>
      <c r="B13286" t="s">
        <v>30098</v>
      </c>
      <c r="C13286" t="s">
        <v>30099</v>
      </c>
      <c r="D13286">
        <v>2</v>
      </c>
      <c r="E13286" t="s">
        <v>13</v>
      </c>
      <c r="F13286" t="s">
        <v>13</v>
      </c>
      <c r="G13286" t="s">
        <v>41773</v>
      </c>
      <c r="H13286" s="3" t="s">
        <v>41774</v>
      </c>
      <c r="I13286" t="s">
        <v>404</v>
      </c>
      <c r="J13286" t="s">
        <v>30101</v>
      </c>
    </row>
    <row r="13287" spans="1:10" ht="16" x14ac:dyDescent="0.2">
      <c r="A13287" t="s">
        <v>41775</v>
      </c>
      <c r="B13287" t="s">
        <v>30098</v>
      </c>
      <c r="C13287" t="s">
        <v>30099</v>
      </c>
      <c r="D13287">
        <v>5</v>
      </c>
      <c r="E13287" t="s">
        <v>13</v>
      </c>
      <c r="F13287" t="s">
        <v>13</v>
      </c>
      <c r="G13287" t="s">
        <v>41773</v>
      </c>
      <c r="H13287" s="3" t="s">
        <v>41774</v>
      </c>
      <c r="I13287" t="s">
        <v>404</v>
      </c>
      <c r="J13287" t="s">
        <v>30101</v>
      </c>
    </row>
    <row r="13288" spans="1:10" ht="16" x14ac:dyDescent="0.2">
      <c r="A13288" t="s">
        <v>15316</v>
      </c>
      <c r="B13288" t="s">
        <v>41776</v>
      </c>
      <c r="C13288" t="s">
        <v>41777</v>
      </c>
      <c r="D13288">
        <v>5</v>
      </c>
      <c r="E13288" t="s">
        <v>13</v>
      </c>
      <c r="F13288" t="s">
        <v>13</v>
      </c>
      <c r="G13288" t="s">
        <v>41773</v>
      </c>
      <c r="H13288" s="3" t="s">
        <v>41778</v>
      </c>
      <c r="I13288" t="s">
        <v>404</v>
      </c>
      <c r="J13288" t="s">
        <v>15320</v>
      </c>
    </row>
    <row r="13289" spans="1:10" ht="16" x14ac:dyDescent="0.2">
      <c r="A13289" t="s">
        <v>41775</v>
      </c>
      <c r="B13289" t="s">
        <v>41779</v>
      </c>
      <c r="C13289" t="s">
        <v>41780</v>
      </c>
      <c r="D13289">
        <v>7</v>
      </c>
      <c r="E13289" t="s">
        <v>13</v>
      </c>
      <c r="F13289" t="s">
        <v>13</v>
      </c>
      <c r="G13289" t="s">
        <v>41773</v>
      </c>
      <c r="H13289" s="3" t="s">
        <v>41774</v>
      </c>
      <c r="I13289" t="s">
        <v>404</v>
      </c>
      <c r="J13289" t="s">
        <v>30101</v>
      </c>
    </row>
    <row r="13290" spans="1:10" ht="16" x14ac:dyDescent="0.2">
      <c r="A13290" t="s">
        <v>41772</v>
      </c>
      <c r="B13290" t="s">
        <v>41779</v>
      </c>
      <c r="C13290" t="s">
        <v>41780</v>
      </c>
      <c r="D13290">
        <v>4</v>
      </c>
      <c r="E13290" t="s">
        <v>13</v>
      </c>
      <c r="F13290" t="s">
        <v>13</v>
      </c>
      <c r="G13290" t="s">
        <v>41773</v>
      </c>
      <c r="H13290" s="3" t="s">
        <v>41774</v>
      </c>
      <c r="I13290" t="s">
        <v>404</v>
      </c>
      <c r="J13290" t="s">
        <v>30101</v>
      </c>
    </row>
    <row r="13291" spans="1:10" ht="32" x14ac:dyDescent="0.2">
      <c r="A13291" t="s">
        <v>7513</v>
      </c>
      <c r="B13291" t="s">
        <v>41781</v>
      </c>
      <c r="C13291" t="s">
        <v>41782</v>
      </c>
      <c r="D13291">
        <v>5</v>
      </c>
      <c r="E13291" t="s">
        <v>13</v>
      </c>
      <c r="F13291" t="s">
        <v>13</v>
      </c>
      <c r="G13291" t="s">
        <v>41783</v>
      </c>
      <c r="H13291" s="3" t="s">
        <v>41784</v>
      </c>
      <c r="I13291" t="s">
        <v>7603</v>
      </c>
      <c r="J13291" t="s">
        <v>7518</v>
      </c>
    </row>
    <row r="13292" spans="1:10" ht="16" x14ac:dyDescent="0.2">
      <c r="A13292" t="s">
        <v>7513</v>
      </c>
      <c r="B13292" t="s">
        <v>15317</v>
      </c>
      <c r="C13292" t="s">
        <v>15318</v>
      </c>
      <c r="D13292">
        <v>1</v>
      </c>
      <c r="E13292" t="s">
        <v>13</v>
      </c>
      <c r="F13292" t="s">
        <v>13</v>
      </c>
      <c r="G13292" t="s">
        <v>41785</v>
      </c>
      <c r="H13292" s="3" t="s">
        <v>41778</v>
      </c>
      <c r="I13292" t="s">
        <v>404</v>
      </c>
      <c r="J13292" t="s">
        <v>7518</v>
      </c>
    </row>
    <row r="13293" spans="1:10" ht="16" x14ac:dyDescent="0.2">
      <c r="A13293" t="s">
        <v>41786</v>
      </c>
      <c r="B13293" t="s">
        <v>41787</v>
      </c>
      <c r="C13293" t="s">
        <v>41788</v>
      </c>
      <c r="D13293">
        <v>2</v>
      </c>
      <c r="E13293" t="s">
        <v>13</v>
      </c>
      <c r="F13293" t="s">
        <v>13</v>
      </c>
      <c r="G13293" t="s">
        <v>41789</v>
      </c>
      <c r="H13293" s="3" t="s">
        <v>41790</v>
      </c>
      <c r="I13293" t="s">
        <v>404</v>
      </c>
      <c r="J13293" t="s">
        <v>41791</v>
      </c>
    </row>
    <row r="13294" spans="1:10" ht="16" x14ac:dyDescent="0.2">
      <c r="A13294" t="s">
        <v>41786</v>
      </c>
      <c r="B13294" t="s">
        <v>41792</v>
      </c>
      <c r="C13294" t="s">
        <v>41793</v>
      </c>
      <c r="D13294">
        <v>1</v>
      </c>
      <c r="E13294" t="s">
        <v>13</v>
      </c>
      <c r="F13294" t="s">
        <v>13</v>
      </c>
      <c r="G13294" t="s">
        <v>41789</v>
      </c>
      <c r="H13294" s="3" t="s">
        <v>41790</v>
      </c>
      <c r="I13294" t="s">
        <v>404</v>
      </c>
      <c r="J13294" t="s">
        <v>41791</v>
      </c>
    </row>
    <row r="13295" spans="1:10" ht="16" x14ac:dyDescent="0.2">
      <c r="A13295" t="s">
        <v>41786</v>
      </c>
      <c r="B13295" t="s">
        <v>41794</v>
      </c>
      <c r="C13295" t="s">
        <v>41795</v>
      </c>
      <c r="D13295">
        <v>3</v>
      </c>
      <c r="E13295" t="s">
        <v>13</v>
      </c>
      <c r="F13295" t="s">
        <v>13</v>
      </c>
      <c r="G13295" t="s">
        <v>41789</v>
      </c>
      <c r="H13295" s="3" t="s">
        <v>41790</v>
      </c>
      <c r="I13295" t="s">
        <v>404</v>
      </c>
      <c r="J13295" t="s">
        <v>41791</v>
      </c>
    </row>
    <row r="13296" spans="1:10" ht="16" x14ac:dyDescent="0.2">
      <c r="A13296" t="s">
        <v>41796</v>
      </c>
      <c r="B13296" t="s">
        <v>41797</v>
      </c>
      <c r="C13296" t="s">
        <v>41798</v>
      </c>
      <c r="D13296">
        <v>1</v>
      </c>
      <c r="E13296">
        <f>413</f>
        <v>413</v>
      </c>
      <c r="F13296" t="s">
        <v>13</v>
      </c>
      <c r="G13296" t="s">
        <v>41799</v>
      </c>
      <c r="H13296" s="3" t="s">
        <v>41800</v>
      </c>
      <c r="I13296" t="s">
        <v>404</v>
      </c>
      <c r="J13296" t="s">
        <v>41801</v>
      </c>
    </row>
    <row r="13297" spans="1:10" ht="16" x14ac:dyDescent="0.2">
      <c r="A13297" t="s">
        <v>7513</v>
      </c>
      <c r="B13297" t="s">
        <v>41802</v>
      </c>
      <c r="C13297" t="s">
        <v>41803</v>
      </c>
      <c r="D13297">
        <v>4</v>
      </c>
      <c r="E13297" t="s">
        <v>41804</v>
      </c>
      <c r="F13297" t="s">
        <v>13</v>
      </c>
      <c r="G13297" t="s">
        <v>41805</v>
      </c>
      <c r="H13297" s="3" t="s">
        <v>41778</v>
      </c>
      <c r="I13297" t="s">
        <v>404</v>
      </c>
      <c r="J13297" t="s">
        <v>7518</v>
      </c>
    </row>
    <row r="13298" spans="1:10" ht="16" x14ac:dyDescent="0.2">
      <c r="A13298" t="s">
        <v>41652</v>
      </c>
      <c r="B13298" t="s">
        <v>41806</v>
      </c>
      <c r="C13298" t="s">
        <v>34010</v>
      </c>
      <c r="D13298">
        <v>2</v>
      </c>
      <c r="E13298" t="s">
        <v>13</v>
      </c>
      <c r="F13298" t="s">
        <v>13</v>
      </c>
      <c r="G13298" t="s">
        <v>41807</v>
      </c>
      <c r="H13298" s="3" t="s">
        <v>41808</v>
      </c>
      <c r="I13298" t="s">
        <v>62</v>
      </c>
      <c r="J13298" t="s">
        <v>41657</v>
      </c>
    </row>
    <row r="13299" spans="1:10" ht="16" x14ac:dyDescent="0.2">
      <c r="A13299" t="s">
        <v>41652</v>
      </c>
      <c r="B13299" t="s">
        <v>41809</v>
      </c>
      <c r="C13299" t="s">
        <v>41810</v>
      </c>
      <c r="D13299">
        <v>5</v>
      </c>
      <c r="E13299" t="s">
        <v>13</v>
      </c>
      <c r="F13299" t="s">
        <v>13</v>
      </c>
      <c r="G13299" t="s">
        <v>41807</v>
      </c>
      <c r="H13299" s="3" t="s">
        <v>41808</v>
      </c>
      <c r="I13299" t="s">
        <v>62</v>
      </c>
      <c r="J13299" t="s">
        <v>41657</v>
      </c>
    </row>
    <row r="13300" spans="1:10" ht="16" x14ac:dyDescent="0.2">
      <c r="A13300" t="s">
        <v>41652</v>
      </c>
      <c r="B13300" t="s">
        <v>41811</v>
      </c>
      <c r="C13300" t="s">
        <v>41812</v>
      </c>
      <c r="D13300">
        <v>10</v>
      </c>
      <c r="E13300" t="s">
        <v>13</v>
      </c>
      <c r="F13300" t="s">
        <v>13</v>
      </c>
      <c r="G13300" t="s">
        <v>41807</v>
      </c>
      <c r="H13300" s="3" t="s">
        <v>41808</v>
      </c>
      <c r="I13300" t="s">
        <v>62</v>
      </c>
      <c r="J13300" t="s">
        <v>41657</v>
      </c>
    </row>
    <row r="13301" spans="1:10" ht="16" x14ac:dyDescent="0.2">
      <c r="A13301" t="s">
        <v>41652</v>
      </c>
      <c r="B13301" t="s">
        <v>41813</v>
      </c>
      <c r="C13301" t="s">
        <v>41814</v>
      </c>
      <c r="D13301">
        <v>11</v>
      </c>
      <c r="E13301" t="s">
        <v>13</v>
      </c>
      <c r="F13301" t="s">
        <v>13</v>
      </c>
      <c r="G13301" t="s">
        <v>41807</v>
      </c>
      <c r="H13301" s="3" t="s">
        <v>41808</v>
      </c>
      <c r="I13301" t="s">
        <v>62</v>
      </c>
      <c r="J13301" t="s">
        <v>41657</v>
      </c>
    </row>
    <row r="13302" spans="1:10" ht="16" x14ac:dyDescent="0.2">
      <c r="A13302" t="s">
        <v>19700</v>
      </c>
      <c r="B13302" t="s">
        <v>34009</v>
      </c>
      <c r="C13302" t="s">
        <v>34010</v>
      </c>
      <c r="D13302">
        <v>3</v>
      </c>
      <c r="E13302" t="s">
        <v>13</v>
      </c>
      <c r="F13302" t="s">
        <v>13</v>
      </c>
      <c r="G13302" t="s">
        <v>41807</v>
      </c>
      <c r="H13302" s="3" t="s">
        <v>41808</v>
      </c>
      <c r="I13302" t="s">
        <v>62</v>
      </c>
      <c r="J13302" t="s">
        <v>19705</v>
      </c>
    </row>
    <row r="13303" spans="1:10" ht="16" x14ac:dyDescent="0.2">
      <c r="A13303" t="s">
        <v>41652</v>
      </c>
      <c r="B13303" t="s">
        <v>41815</v>
      </c>
      <c r="C13303" t="s">
        <v>41816</v>
      </c>
      <c r="D13303">
        <v>9</v>
      </c>
      <c r="E13303" t="s">
        <v>13</v>
      </c>
      <c r="F13303" t="s">
        <v>13</v>
      </c>
      <c r="G13303" t="s">
        <v>41807</v>
      </c>
      <c r="H13303" s="3" t="s">
        <v>41808</v>
      </c>
      <c r="I13303" t="s">
        <v>62</v>
      </c>
      <c r="J13303" t="s">
        <v>41657</v>
      </c>
    </row>
    <row r="13304" spans="1:10" ht="16" x14ac:dyDescent="0.2">
      <c r="A13304" t="s">
        <v>11615</v>
      </c>
      <c r="B13304" t="s">
        <v>41817</v>
      </c>
      <c r="C13304" t="s">
        <v>41818</v>
      </c>
      <c r="D13304">
        <v>1</v>
      </c>
      <c r="E13304" t="s">
        <v>13</v>
      </c>
      <c r="F13304" t="s">
        <v>13</v>
      </c>
      <c r="G13304" t="s">
        <v>41819</v>
      </c>
      <c r="H13304" s="3" t="s">
        <v>41820</v>
      </c>
      <c r="I13304" t="s">
        <v>69</v>
      </c>
      <c r="J13304" t="s">
        <v>11619</v>
      </c>
    </row>
    <row r="13305" spans="1:10" ht="16" x14ac:dyDescent="0.2">
      <c r="A13305" t="s">
        <v>41821</v>
      </c>
      <c r="B13305" t="s">
        <v>41822</v>
      </c>
      <c r="C13305" t="s">
        <v>41823</v>
      </c>
      <c r="D13305">
        <v>3</v>
      </c>
      <c r="E13305" t="s">
        <v>13</v>
      </c>
      <c r="F13305" t="s">
        <v>13</v>
      </c>
      <c r="G13305" t="s">
        <v>41824</v>
      </c>
      <c r="H13305" s="3" t="s">
        <v>41825</v>
      </c>
      <c r="I13305" t="s">
        <v>106</v>
      </c>
      <c r="J13305" t="s">
        <v>41826</v>
      </c>
    </row>
    <row r="13306" spans="1:10" ht="16" x14ac:dyDescent="0.2">
      <c r="A13306" t="s">
        <v>41827</v>
      </c>
      <c r="B13306" t="s">
        <v>41828</v>
      </c>
      <c r="C13306" t="s">
        <v>41829</v>
      </c>
      <c r="D13306">
        <v>2</v>
      </c>
      <c r="E13306" t="s">
        <v>13</v>
      </c>
      <c r="F13306" t="s">
        <v>13</v>
      </c>
      <c r="G13306" t="s">
        <v>41830</v>
      </c>
      <c r="H13306" s="3" t="s">
        <v>41831</v>
      </c>
      <c r="I13306" t="s">
        <v>69</v>
      </c>
      <c r="J13306" t="s">
        <v>41832</v>
      </c>
    </row>
    <row r="13307" spans="1:10" ht="16" x14ac:dyDescent="0.2">
      <c r="A13307" t="s">
        <v>41833</v>
      </c>
      <c r="B13307" t="s">
        <v>41834</v>
      </c>
      <c r="C13307" t="s">
        <v>41835</v>
      </c>
      <c r="D13307">
        <v>1</v>
      </c>
      <c r="E13307" t="s">
        <v>13</v>
      </c>
      <c r="F13307" t="s">
        <v>13</v>
      </c>
      <c r="G13307" t="s">
        <v>41830</v>
      </c>
      <c r="H13307" s="3" t="s">
        <v>41836</v>
      </c>
      <c r="I13307" t="s">
        <v>69</v>
      </c>
      <c r="J13307" t="s">
        <v>41837</v>
      </c>
    </row>
    <row r="13308" spans="1:10" ht="16" x14ac:dyDescent="0.2">
      <c r="A13308" t="s">
        <v>41827</v>
      </c>
      <c r="B13308" t="s">
        <v>41838</v>
      </c>
      <c r="C13308" t="s">
        <v>41839</v>
      </c>
      <c r="D13308">
        <v>1</v>
      </c>
      <c r="E13308" t="s">
        <v>13</v>
      </c>
      <c r="F13308" t="s">
        <v>13</v>
      </c>
      <c r="G13308" t="s">
        <v>41830</v>
      </c>
      <c r="H13308" s="3" t="s">
        <v>41831</v>
      </c>
      <c r="I13308" t="s">
        <v>69</v>
      </c>
      <c r="J13308" t="s">
        <v>41832</v>
      </c>
    </row>
    <row r="13309" spans="1:10" ht="16" x14ac:dyDescent="0.2">
      <c r="A13309" t="s">
        <v>41827</v>
      </c>
      <c r="B13309" t="s">
        <v>41840</v>
      </c>
      <c r="C13309" t="s">
        <v>41841</v>
      </c>
      <c r="D13309">
        <v>3</v>
      </c>
      <c r="E13309" t="s">
        <v>13</v>
      </c>
      <c r="F13309" t="s">
        <v>13</v>
      </c>
      <c r="G13309" t="s">
        <v>41830</v>
      </c>
      <c r="H13309" s="3" t="s">
        <v>41831</v>
      </c>
      <c r="I13309" t="s">
        <v>69</v>
      </c>
      <c r="J13309" t="s">
        <v>41832</v>
      </c>
    </row>
    <row r="13310" spans="1:10" ht="16" x14ac:dyDescent="0.2">
      <c r="A13310" t="s">
        <v>41827</v>
      </c>
      <c r="B13310" t="s">
        <v>16610</v>
      </c>
      <c r="C13310" t="s">
        <v>41842</v>
      </c>
      <c r="D13310">
        <v>4</v>
      </c>
      <c r="E13310" t="s">
        <v>13</v>
      </c>
      <c r="F13310" t="s">
        <v>13</v>
      </c>
      <c r="G13310" t="s">
        <v>41830</v>
      </c>
      <c r="H13310" s="3" t="s">
        <v>41831</v>
      </c>
      <c r="I13310" t="s">
        <v>69</v>
      </c>
      <c r="J13310" t="s">
        <v>41832</v>
      </c>
    </row>
    <row r="13311" spans="1:10" ht="16" x14ac:dyDescent="0.2">
      <c r="A13311" t="s">
        <v>41827</v>
      </c>
      <c r="B13311" t="s">
        <v>41843</v>
      </c>
      <c r="C13311" t="s">
        <v>41844</v>
      </c>
      <c r="D13311">
        <v>5</v>
      </c>
      <c r="E13311" t="s">
        <v>13</v>
      </c>
      <c r="F13311" t="s">
        <v>13</v>
      </c>
      <c r="G13311" t="s">
        <v>41830</v>
      </c>
      <c r="H13311" s="3" t="s">
        <v>41831</v>
      </c>
      <c r="I13311" t="s">
        <v>69</v>
      </c>
      <c r="J13311" t="s">
        <v>41832</v>
      </c>
    </row>
    <row r="13312" spans="1:10" ht="16" x14ac:dyDescent="0.2">
      <c r="A13312" t="s">
        <v>41845</v>
      </c>
      <c r="B13312" t="s">
        <v>41846</v>
      </c>
      <c r="C13312" t="s">
        <v>41847</v>
      </c>
      <c r="D13312">
        <v>1</v>
      </c>
      <c r="E13312" t="s">
        <v>13</v>
      </c>
      <c r="F13312" t="s">
        <v>13</v>
      </c>
      <c r="G13312" t="s">
        <v>41848</v>
      </c>
      <c r="H13312" s="3" t="s">
        <v>41849</v>
      </c>
      <c r="I13312" t="s">
        <v>69</v>
      </c>
      <c r="J13312" t="s">
        <v>41850</v>
      </c>
    </row>
    <row r="13313" spans="1:10" ht="16" x14ac:dyDescent="0.2">
      <c r="A13313" t="s">
        <v>41851</v>
      </c>
      <c r="B13313" t="s">
        <v>23061</v>
      </c>
      <c r="C13313" t="s">
        <v>23062</v>
      </c>
      <c r="D13313">
        <v>2</v>
      </c>
      <c r="E13313" t="s">
        <v>13</v>
      </c>
      <c r="F13313" t="s">
        <v>13</v>
      </c>
      <c r="G13313" t="s">
        <v>41852</v>
      </c>
      <c r="H13313" s="3" t="s">
        <v>41853</v>
      </c>
      <c r="I13313" t="s">
        <v>355</v>
      </c>
      <c r="J13313" t="s">
        <v>41854</v>
      </c>
    </row>
    <row r="13314" spans="1:10" ht="16" x14ac:dyDescent="0.2">
      <c r="A13314" t="s">
        <v>41851</v>
      </c>
      <c r="B13314" t="s">
        <v>41855</v>
      </c>
      <c r="C13314" t="s">
        <v>41856</v>
      </c>
      <c r="D13314">
        <v>1</v>
      </c>
      <c r="E13314" t="s">
        <v>13</v>
      </c>
      <c r="F13314" t="s">
        <v>13</v>
      </c>
      <c r="G13314" t="s">
        <v>41852</v>
      </c>
      <c r="H13314" s="3" t="s">
        <v>41853</v>
      </c>
      <c r="I13314" t="s">
        <v>355</v>
      </c>
      <c r="J13314" t="s">
        <v>41854</v>
      </c>
    </row>
    <row r="13315" spans="1:10" ht="16" x14ac:dyDescent="0.2">
      <c r="A13315" t="s">
        <v>41851</v>
      </c>
      <c r="B13315" t="s">
        <v>41857</v>
      </c>
      <c r="C13315" t="s">
        <v>41858</v>
      </c>
      <c r="D13315">
        <v>3</v>
      </c>
      <c r="E13315" t="s">
        <v>13</v>
      </c>
      <c r="F13315" t="s">
        <v>13</v>
      </c>
      <c r="G13315" t="s">
        <v>41852</v>
      </c>
      <c r="H13315" s="3" t="s">
        <v>41853</v>
      </c>
      <c r="I13315" t="s">
        <v>355</v>
      </c>
      <c r="J13315" t="s">
        <v>41854</v>
      </c>
    </row>
    <row r="13316" spans="1:10" ht="16" x14ac:dyDescent="0.2">
      <c r="A13316" t="s">
        <v>15883</v>
      </c>
      <c r="B13316" t="s">
        <v>39922</v>
      </c>
      <c r="C13316" t="s">
        <v>41859</v>
      </c>
      <c r="D13316">
        <v>4</v>
      </c>
      <c r="E13316" t="s">
        <v>13</v>
      </c>
      <c r="F13316" t="s">
        <v>13</v>
      </c>
      <c r="G13316" t="s">
        <v>41852</v>
      </c>
      <c r="H13316" s="3" t="s">
        <v>41860</v>
      </c>
      <c r="I13316" t="s">
        <v>355</v>
      </c>
      <c r="J13316" t="s">
        <v>15886</v>
      </c>
    </row>
    <row r="13317" spans="1:10" ht="16" x14ac:dyDescent="0.2">
      <c r="A13317" t="s">
        <v>41861</v>
      </c>
      <c r="B13317" t="s">
        <v>41862</v>
      </c>
      <c r="C13317" t="s">
        <v>41863</v>
      </c>
      <c r="D13317">
        <v>1</v>
      </c>
      <c r="E13317" t="s">
        <v>13</v>
      </c>
      <c r="F13317" t="s">
        <v>13</v>
      </c>
      <c r="G13317" t="s">
        <v>41864</v>
      </c>
      <c r="H13317" s="3" t="s">
        <v>41865</v>
      </c>
      <c r="I13317" t="s">
        <v>106</v>
      </c>
      <c r="J13317" t="s">
        <v>41866</v>
      </c>
    </row>
    <row r="13318" spans="1:10" ht="16" x14ac:dyDescent="0.2">
      <c r="A13318" t="s">
        <v>12749</v>
      </c>
      <c r="B13318" t="s">
        <v>41867</v>
      </c>
      <c r="C13318" t="s">
        <v>41868</v>
      </c>
      <c r="D13318">
        <v>1</v>
      </c>
      <c r="E13318" t="s">
        <v>13</v>
      </c>
      <c r="F13318" t="s">
        <v>13</v>
      </c>
      <c r="G13318" t="s">
        <v>41869</v>
      </c>
      <c r="H13318" s="3" t="s">
        <v>41870</v>
      </c>
      <c r="I13318" t="s">
        <v>995</v>
      </c>
      <c r="J13318" t="s">
        <v>12752</v>
      </c>
    </row>
    <row r="13319" spans="1:10" ht="16" x14ac:dyDescent="0.2">
      <c r="A13319" t="s">
        <v>15879</v>
      </c>
      <c r="B13319" t="s">
        <v>41867</v>
      </c>
      <c r="C13319" t="s">
        <v>41868</v>
      </c>
      <c r="D13319">
        <v>2</v>
      </c>
      <c r="E13319" t="s">
        <v>13</v>
      </c>
      <c r="F13319" t="s">
        <v>13</v>
      </c>
      <c r="G13319" t="s">
        <v>41869</v>
      </c>
      <c r="H13319" s="3" t="s">
        <v>41871</v>
      </c>
      <c r="I13319" t="s">
        <v>995</v>
      </c>
      <c r="J13319" t="s">
        <v>15882</v>
      </c>
    </row>
    <row r="13320" spans="1:10" ht="16" x14ac:dyDescent="0.2">
      <c r="A13320" t="s">
        <v>33322</v>
      </c>
      <c r="B13320" t="s">
        <v>41872</v>
      </c>
      <c r="C13320" t="s">
        <v>41873</v>
      </c>
      <c r="D13320">
        <v>3</v>
      </c>
      <c r="E13320" t="s">
        <v>13</v>
      </c>
      <c r="F13320" t="s">
        <v>13</v>
      </c>
      <c r="G13320" t="s">
        <v>41874</v>
      </c>
      <c r="H13320" s="3" t="s">
        <v>41875</v>
      </c>
      <c r="I13320" t="s">
        <v>106</v>
      </c>
      <c r="J13320" t="s">
        <v>33326</v>
      </c>
    </row>
    <row r="13321" spans="1:10" ht="16" x14ac:dyDescent="0.2">
      <c r="A13321" t="s">
        <v>25426</v>
      </c>
      <c r="B13321" t="s">
        <v>41876</v>
      </c>
      <c r="C13321" t="s">
        <v>41877</v>
      </c>
      <c r="D13321">
        <v>1</v>
      </c>
      <c r="E13321" t="s">
        <v>13</v>
      </c>
      <c r="F13321" t="s">
        <v>13</v>
      </c>
      <c r="G13321" t="s">
        <v>41878</v>
      </c>
      <c r="H13321" s="3" t="s">
        <v>41879</v>
      </c>
      <c r="I13321" t="s">
        <v>69</v>
      </c>
      <c r="J13321" t="s">
        <v>25430</v>
      </c>
    </row>
    <row r="13322" spans="1:10" ht="16" x14ac:dyDescent="0.2">
      <c r="A13322" t="s">
        <v>41880</v>
      </c>
      <c r="B13322" t="s">
        <v>41876</v>
      </c>
      <c r="C13322" t="s">
        <v>41877</v>
      </c>
      <c r="D13322">
        <v>2</v>
      </c>
      <c r="E13322" t="s">
        <v>13</v>
      </c>
      <c r="F13322" t="s">
        <v>13</v>
      </c>
      <c r="G13322" t="s">
        <v>41878</v>
      </c>
      <c r="H13322" s="3" t="s">
        <v>41879</v>
      </c>
      <c r="I13322" t="s">
        <v>69</v>
      </c>
      <c r="J13322" t="s">
        <v>41881</v>
      </c>
    </row>
    <row r="13323" spans="1:10" ht="16" x14ac:dyDescent="0.2">
      <c r="A13323" t="s">
        <v>25426</v>
      </c>
      <c r="B13323" t="s">
        <v>41882</v>
      </c>
      <c r="C13323" t="s">
        <v>41883</v>
      </c>
      <c r="D13323">
        <v>5</v>
      </c>
      <c r="E13323" t="s">
        <v>13</v>
      </c>
      <c r="F13323" t="s">
        <v>13</v>
      </c>
      <c r="G13323" t="s">
        <v>41878</v>
      </c>
      <c r="H13323" s="3" t="s">
        <v>41879</v>
      </c>
      <c r="I13323" t="s">
        <v>69</v>
      </c>
      <c r="J13323" t="s">
        <v>25430</v>
      </c>
    </row>
    <row r="13324" spans="1:10" ht="16" x14ac:dyDescent="0.2">
      <c r="A13324" t="s">
        <v>25426</v>
      </c>
      <c r="B13324" t="s">
        <v>41884</v>
      </c>
      <c r="C13324" t="s">
        <v>41885</v>
      </c>
      <c r="D13324">
        <v>2</v>
      </c>
      <c r="E13324" t="s">
        <v>13</v>
      </c>
      <c r="F13324" t="s">
        <v>13</v>
      </c>
      <c r="G13324" t="s">
        <v>41878</v>
      </c>
      <c r="H13324" s="3" t="s">
        <v>41879</v>
      </c>
      <c r="I13324" t="s">
        <v>69</v>
      </c>
      <c r="J13324" t="s">
        <v>25430</v>
      </c>
    </row>
    <row r="13325" spans="1:10" ht="16" x14ac:dyDescent="0.2">
      <c r="A13325" t="s">
        <v>41880</v>
      </c>
      <c r="B13325" t="s">
        <v>41884</v>
      </c>
      <c r="C13325" t="s">
        <v>41885</v>
      </c>
      <c r="D13325">
        <v>1</v>
      </c>
      <c r="E13325" t="s">
        <v>13</v>
      </c>
      <c r="F13325" t="s">
        <v>13</v>
      </c>
      <c r="G13325" t="s">
        <v>41878</v>
      </c>
      <c r="H13325" s="3" t="s">
        <v>41879</v>
      </c>
      <c r="I13325" t="s">
        <v>69</v>
      </c>
      <c r="J13325" t="s">
        <v>41881</v>
      </c>
    </row>
    <row r="13326" spans="1:10" ht="32" x14ac:dyDescent="0.2">
      <c r="A13326" t="s">
        <v>41880</v>
      </c>
      <c r="B13326" t="s">
        <v>41882</v>
      </c>
      <c r="C13326" t="s">
        <v>41883</v>
      </c>
      <c r="D13326">
        <v>4</v>
      </c>
      <c r="E13326" t="s">
        <v>13</v>
      </c>
      <c r="F13326" t="s">
        <v>13</v>
      </c>
      <c r="G13326" t="s">
        <v>41878</v>
      </c>
      <c r="H13326" s="3" t="s">
        <v>41886</v>
      </c>
      <c r="I13326" t="s">
        <v>69</v>
      </c>
      <c r="J13326" t="s">
        <v>41881</v>
      </c>
    </row>
    <row r="13327" spans="1:10" ht="16" x14ac:dyDescent="0.2">
      <c r="A13327" t="s">
        <v>29894</v>
      </c>
      <c r="B13327" t="s">
        <v>2416</v>
      </c>
      <c r="C13327" t="s">
        <v>41887</v>
      </c>
      <c r="D13327">
        <v>2</v>
      </c>
      <c r="E13327" t="s">
        <v>13</v>
      </c>
      <c r="F13327" t="s">
        <v>13</v>
      </c>
      <c r="G13327" t="s">
        <v>41878</v>
      </c>
      <c r="H13327" s="3" t="s">
        <v>41888</v>
      </c>
      <c r="I13327" t="s">
        <v>69</v>
      </c>
      <c r="J13327" t="s">
        <v>29898</v>
      </c>
    </row>
    <row r="13328" spans="1:10" ht="16" x14ac:dyDescent="0.2">
      <c r="A13328" t="s">
        <v>25398</v>
      </c>
      <c r="B13328" t="s">
        <v>41889</v>
      </c>
      <c r="C13328" t="s">
        <v>41890</v>
      </c>
      <c r="D13328">
        <v>1</v>
      </c>
      <c r="E13328" t="s">
        <v>13</v>
      </c>
      <c r="F13328" t="s">
        <v>13</v>
      </c>
      <c r="G13328" t="s">
        <v>41891</v>
      </c>
      <c r="H13328" s="3" t="s">
        <v>41892</v>
      </c>
      <c r="I13328" t="s">
        <v>69</v>
      </c>
      <c r="J13328" t="s">
        <v>25401</v>
      </c>
    </row>
    <row r="13329" spans="1:10" ht="16" x14ac:dyDescent="0.2">
      <c r="A13329" t="s">
        <v>25398</v>
      </c>
      <c r="B13329" t="s">
        <v>41893</v>
      </c>
      <c r="C13329" t="s">
        <v>41894</v>
      </c>
      <c r="D13329">
        <v>2</v>
      </c>
      <c r="E13329" t="s">
        <v>13</v>
      </c>
      <c r="F13329" t="s">
        <v>13</v>
      </c>
      <c r="G13329" t="s">
        <v>41891</v>
      </c>
      <c r="H13329" s="3" t="s">
        <v>41892</v>
      </c>
      <c r="I13329" t="s">
        <v>69</v>
      </c>
      <c r="J13329" t="s">
        <v>25401</v>
      </c>
    </row>
    <row r="13330" spans="1:10" ht="16" x14ac:dyDescent="0.2">
      <c r="A13330" t="s">
        <v>25398</v>
      </c>
      <c r="B13330" t="s">
        <v>41895</v>
      </c>
      <c r="C13330" t="s">
        <v>41896</v>
      </c>
      <c r="D13330">
        <v>3</v>
      </c>
      <c r="E13330" t="s">
        <v>13</v>
      </c>
      <c r="F13330" t="s">
        <v>13</v>
      </c>
      <c r="G13330" t="s">
        <v>41891</v>
      </c>
      <c r="H13330" s="3" t="s">
        <v>41892</v>
      </c>
      <c r="I13330" t="s">
        <v>69</v>
      </c>
      <c r="J13330" t="s">
        <v>25401</v>
      </c>
    </row>
    <row r="13331" spans="1:10" ht="16" x14ac:dyDescent="0.2">
      <c r="A13331" t="s">
        <v>41897</v>
      </c>
      <c r="B13331" t="s">
        <v>41898</v>
      </c>
      <c r="C13331" t="s">
        <v>41899</v>
      </c>
      <c r="D13331">
        <v>1</v>
      </c>
      <c r="E13331" t="s">
        <v>13</v>
      </c>
      <c r="F13331" t="s">
        <v>13</v>
      </c>
      <c r="G13331" t="s">
        <v>41891</v>
      </c>
      <c r="H13331" s="3" t="s">
        <v>41900</v>
      </c>
      <c r="I13331" t="s">
        <v>69</v>
      </c>
      <c r="J13331" t="s">
        <v>41901</v>
      </c>
    </row>
    <row r="13332" spans="1:10" ht="16" x14ac:dyDescent="0.2">
      <c r="A13332" t="s">
        <v>41897</v>
      </c>
      <c r="B13332" t="s">
        <v>41902</v>
      </c>
      <c r="C13332" t="s">
        <v>41903</v>
      </c>
      <c r="D13332">
        <v>2</v>
      </c>
      <c r="E13332" t="s">
        <v>13</v>
      </c>
      <c r="F13332" t="s">
        <v>13</v>
      </c>
      <c r="G13332" t="s">
        <v>41891</v>
      </c>
      <c r="H13332" s="3" t="s">
        <v>41900</v>
      </c>
      <c r="I13332" t="s">
        <v>69</v>
      </c>
      <c r="J13332" t="s">
        <v>41901</v>
      </c>
    </row>
    <row r="13333" spans="1:10" ht="16" x14ac:dyDescent="0.2">
      <c r="A13333" t="s">
        <v>19656</v>
      </c>
      <c r="B13333" t="s">
        <v>41904</v>
      </c>
      <c r="C13333" t="s">
        <v>41905</v>
      </c>
      <c r="D13333">
        <v>3</v>
      </c>
      <c r="E13333" t="s">
        <v>13</v>
      </c>
      <c r="F13333" t="s">
        <v>13</v>
      </c>
      <c r="G13333" t="s">
        <v>41906</v>
      </c>
      <c r="H13333" s="3" t="s">
        <v>41907</v>
      </c>
      <c r="I13333" t="s">
        <v>69</v>
      </c>
      <c r="J13333" t="s">
        <v>19661</v>
      </c>
    </row>
    <row r="13334" spans="1:10" ht="16" x14ac:dyDescent="0.2">
      <c r="A13334" t="s">
        <v>19656</v>
      </c>
      <c r="B13334" t="s">
        <v>41908</v>
      </c>
      <c r="C13334" t="s">
        <v>41909</v>
      </c>
      <c r="D13334">
        <v>2</v>
      </c>
      <c r="E13334" t="s">
        <v>13</v>
      </c>
      <c r="F13334" t="s">
        <v>13</v>
      </c>
      <c r="G13334" t="s">
        <v>41906</v>
      </c>
      <c r="H13334" s="3" t="s">
        <v>41907</v>
      </c>
      <c r="I13334" t="s">
        <v>69</v>
      </c>
      <c r="J13334" t="s">
        <v>19661</v>
      </c>
    </row>
    <row r="13335" spans="1:10" ht="16" x14ac:dyDescent="0.2">
      <c r="A13335" t="s">
        <v>19656</v>
      </c>
      <c r="B13335" t="s">
        <v>2695</v>
      </c>
      <c r="C13335" t="s">
        <v>41910</v>
      </c>
      <c r="D13335">
        <v>4</v>
      </c>
      <c r="E13335" t="s">
        <v>13</v>
      </c>
      <c r="F13335" t="s">
        <v>13</v>
      </c>
      <c r="G13335" t="s">
        <v>41906</v>
      </c>
      <c r="H13335" s="3" t="s">
        <v>41907</v>
      </c>
      <c r="I13335" t="s">
        <v>69</v>
      </c>
      <c r="J13335" t="s">
        <v>19661</v>
      </c>
    </row>
    <row r="13336" spans="1:10" ht="16" x14ac:dyDescent="0.2">
      <c r="A13336" t="s">
        <v>41911</v>
      </c>
      <c r="B13336" t="s">
        <v>41912</v>
      </c>
      <c r="C13336" t="s">
        <v>41913</v>
      </c>
      <c r="D13336">
        <v>3</v>
      </c>
      <c r="E13336" t="s">
        <v>13</v>
      </c>
      <c r="F13336" t="s">
        <v>13</v>
      </c>
      <c r="G13336" t="s">
        <v>41914</v>
      </c>
      <c r="H13336" s="3" t="s">
        <v>41915</v>
      </c>
      <c r="I13336" t="s">
        <v>959</v>
      </c>
      <c r="J13336" t="s">
        <v>41916</v>
      </c>
    </row>
    <row r="13337" spans="1:10" ht="16" x14ac:dyDescent="0.2">
      <c r="A13337" t="s">
        <v>41911</v>
      </c>
      <c r="B13337" t="s">
        <v>41917</v>
      </c>
      <c r="C13337" t="s">
        <v>41918</v>
      </c>
      <c r="D13337">
        <v>4</v>
      </c>
      <c r="E13337" t="s">
        <v>13</v>
      </c>
      <c r="F13337" t="s">
        <v>13</v>
      </c>
      <c r="G13337" t="s">
        <v>41914</v>
      </c>
      <c r="H13337" s="3" t="s">
        <v>41915</v>
      </c>
      <c r="I13337" t="s">
        <v>959</v>
      </c>
      <c r="J13337" t="s">
        <v>41916</v>
      </c>
    </row>
    <row r="13338" spans="1:10" ht="16" x14ac:dyDescent="0.2">
      <c r="A13338" t="s">
        <v>41911</v>
      </c>
      <c r="B13338" t="s">
        <v>41919</v>
      </c>
      <c r="C13338" t="s">
        <v>41920</v>
      </c>
      <c r="D13338">
        <v>1</v>
      </c>
      <c r="E13338" t="s">
        <v>13</v>
      </c>
      <c r="F13338" t="s">
        <v>13</v>
      </c>
      <c r="G13338" t="s">
        <v>41914</v>
      </c>
      <c r="H13338" s="3" t="s">
        <v>41915</v>
      </c>
      <c r="I13338" t="s">
        <v>959</v>
      </c>
      <c r="J13338" t="s">
        <v>41916</v>
      </c>
    </row>
    <row r="13339" spans="1:10" ht="16" x14ac:dyDescent="0.2">
      <c r="A13339" t="s">
        <v>41921</v>
      </c>
      <c r="B13339" t="s">
        <v>41922</v>
      </c>
      <c r="C13339" t="s">
        <v>41923</v>
      </c>
      <c r="D13339">
        <v>1</v>
      </c>
      <c r="E13339" t="s">
        <v>13</v>
      </c>
      <c r="F13339" t="s">
        <v>13</v>
      </c>
      <c r="G13339" t="s">
        <v>41924</v>
      </c>
      <c r="H13339" s="3" t="s">
        <v>41925</v>
      </c>
      <c r="I13339" t="s">
        <v>62</v>
      </c>
      <c r="J13339" t="s">
        <v>41926</v>
      </c>
    </row>
    <row r="13340" spans="1:10" ht="16" x14ac:dyDescent="0.2">
      <c r="A13340" t="s">
        <v>41927</v>
      </c>
      <c r="B13340" t="s">
        <v>41928</v>
      </c>
      <c r="C13340" t="s">
        <v>41929</v>
      </c>
      <c r="D13340">
        <v>1</v>
      </c>
      <c r="E13340" t="s">
        <v>13</v>
      </c>
      <c r="F13340" t="s">
        <v>13</v>
      </c>
      <c r="G13340" t="s">
        <v>41924</v>
      </c>
      <c r="H13340" s="3" t="s">
        <v>41930</v>
      </c>
      <c r="I13340" t="s">
        <v>62</v>
      </c>
      <c r="J13340" t="s">
        <v>41931</v>
      </c>
    </row>
    <row r="13341" spans="1:10" ht="32" x14ac:dyDescent="0.2">
      <c r="A13341" t="s">
        <v>41932</v>
      </c>
      <c r="B13341" t="s">
        <v>41933</v>
      </c>
      <c r="C13341" t="s">
        <v>41934</v>
      </c>
      <c r="D13341">
        <v>7</v>
      </c>
      <c r="E13341" t="s">
        <v>13</v>
      </c>
      <c r="F13341" t="s">
        <v>13</v>
      </c>
      <c r="G13341" t="s">
        <v>41924</v>
      </c>
      <c r="H13341" s="3" t="s">
        <v>41935</v>
      </c>
      <c r="I13341" t="s">
        <v>62</v>
      </c>
      <c r="J13341" t="s">
        <v>41936</v>
      </c>
    </row>
    <row r="13342" spans="1:10" ht="16" x14ac:dyDescent="0.2">
      <c r="A13342" t="s">
        <v>41927</v>
      </c>
      <c r="B13342" t="s">
        <v>41937</v>
      </c>
      <c r="C13342" t="s">
        <v>41938</v>
      </c>
      <c r="D13342">
        <v>2</v>
      </c>
      <c r="E13342" t="s">
        <v>13</v>
      </c>
      <c r="F13342" t="s">
        <v>13</v>
      </c>
      <c r="G13342" t="s">
        <v>41924</v>
      </c>
      <c r="H13342" s="3" t="s">
        <v>41930</v>
      </c>
      <c r="I13342" t="s">
        <v>62</v>
      </c>
      <c r="J13342" t="s">
        <v>41931</v>
      </c>
    </row>
    <row r="13343" spans="1:10" ht="16" x14ac:dyDescent="0.2">
      <c r="A13343" t="s">
        <v>41939</v>
      </c>
      <c r="B13343" t="s">
        <v>41940</v>
      </c>
      <c r="C13343" t="s">
        <v>41941</v>
      </c>
      <c r="D13343">
        <v>1</v>
      </c>
      <c r="E13343" t="s">
        <v>13</v>
      </c>
      <c r="F13343" t="s">
        <v>13</v>
      </c>
      <c r="G13343" t="s">
        <v>41942</v>
      </c>
      <c r="H13343" s="3" t="s">
        <v>41943</v>
      </c>
      <c r="I13343" t="s">
        <v>1658</v>
      </c>
      <c r="J13343" t="s">
        <v>41944</v>
      </c>
    </row>
    <row r="13344" spans="1:10" ht="16" x14ac:dyDescent="0.2">
      <c r="A13344" t="s">
        <v>41939</v>
      </c>
      <c r="B13344" t="s">
        <v>41945</v>
      </c>
      <c r="C13344" t="s">
        <v>41946</v>
      </c>
      <c r="D13344">
        <v>3</v>
      </c>
      <c r="E13344" t="s">
        <v>13</v>
      </c>
      <c r="F13344" t="s">
        <v>13</v>
      </c>
      <c r="G13344" t="s">
        <v>41942</v>
      </c>
      <c r="H13344" s="3" t="s">
        <v>41943</v>
      </c>
      <c r="I13344" t="s">
        <v>1658</v>
      </c>
      <c r="J13344" t="s">
        <v>41944</v>
      </c>
    </row>
    <row r="13345" spans="1:10" ht="16" x14ac:dyDescent="0.2">
      <c r="A13345" t="s">
        <v>41939</v>
      </c>
      <c r="B13345" t="s">
        <v>41947</v>
      </c>
      <c r="C13345" t="s">
        <v>41948</v>
      </c>
      <c r="D13345">
        <v>2</v>
      </c>
      <c r="E13345" t="s">
        <v>13</v>
      </c>
      <c r="F13345" t="s">
        <v>13</v>
      </c>
      <c r="G13345" t="s">
        <v>41942</v>
      </c>
      <c r="H13345" s="3" t="s">
        <v>41943</v>
      </c>
      <c r="I13345" t="s">
        <v>1658</v>
      </c>
      <c r="J13345" t="s">
        <v>41944</v>
      </c>
    </row>
    <row r="13346" spans="1:10" ht="16" x14ac:dyDescent="0.2">
      <c r="A13346" t="s">
        <v>41949</v>
      </c>
      <c r="B13346" t="s">
        <v>41950</v>
      </c>
      <c r="C13346" t="s">
        <v>41951</v>
      </c>
      <c r="D13346">
        <v>1</v>
      </c>
      <c r="E13346" t="s">
        <v>13</v>
      </c>
      <c r="F13346" t="s">
        <v>13</v>
      </c>
      <c r="G13346" t="s">
        <v>41952</v>
      </c>
      <c r="H13346" s="3" t="s">
        <v>41953</v>
      </c>
      <c r="I13346" t="s">
        <v>106</v>
      </c>
      <c r="J13346" t="s">
        <v>41954</v>
      </c>
    </row>
    <row r="13347" spans="1:10" ht="16" x14ac:dyDescent="0.2">
      <c r="A13347" t="s">
        <v>17144</v>
      </c>
      <c r="B13347" t="s">
        <v>41955</v>
      </c>
      <c r="C13347" t="s">
        <v>41956</v>
      </c>
      <c r="D13347">
        <v>1</v>
      </c>
      <c r="E13347" t="s">
        <v>13</v>
      </c>
      <c r="F13347" t="s">
        <v>13</v>
      </c>
      <c r="G13347" t="s">
        <v>41957</v>
      </c>
      <c r="H13347" s="3" t="s">
        <v>41958</v>
      </c>
      <c r="I13347" t="s">
        <v>355</v>
      </c>
      <c r="J13347" t="s">
        <v>17148</v>
      </c>
    </row>
    <row r="13348" spans="1:10" ht="16" x14ac:dyDescent="0.2">
      <c r="A13348" t="s">
        <v>41959</v>
      </c>
      <c r="B13348" t="s">
        <v>41960</v>
      </c>
      <c r="C13348" t="s">
        <v>41961</v>
      </c>
      <c r="D13348">
        <v>5</v>
      </c>
      <c r="E13348" t="s">
        <v>13</v>
      </c>
      <c r="F13348" t="s">
        <v>13</v>
      </c>
      <c r="G13348" t="s">
        <v>41962</v>
      </c>
      <c r="H13348" s="3" t="s">
        <v>41963</v>
      </c>
      <c r="I13348" t="s">
        <v>355</v>
      </c>
      <c r="J13348" t="s">
        <v>41964</v>
      </c>
    </row>
    <row r="13349" spans="1:10" ht="32" x14ac:dyDescent="0.2">
      <c r="A13349" t="s">
        <v>20042</v>
      </c>
      <c r="B13349" t="s">
        <v>41965</v>
      </c>
      <c r="C13349" t="s">
        <v>41966</v>
      </c>
      <c r="D13349">
        <v>2</v>
      </c>
      <c r="E13349" t="s">
        <v>14617</v>
      </c>
      <c r="F13349" t="s">
        <v>137</v>
      </c>
      <c r="G13349" t="s">
        <v>41967</v>
      </c>
      <c r="H13349" s="3" t="s">
        <v>41968</v>
      </c>
      <c r="I13349" t="s">
        <v>355</v>
      </c>
      <c r="J13349" t="s">
        <v>20044</v>
      </c>
    </row>
    <row r="13350" spans="1:10" ht="16" x14ac:dyDescent="0.2">
      <c r="A13350" t="s">
        <v>20073</v>
      </c>
      <c r="B13350" t="s">
        <v>41969</v>
      </c>
      <c r="C13350" t="s">
        <v>41970</v>
      </c>
      <c r="D13350">
        <v>3</v>
      </c>
      <c r="E13350" t="s">
        <v>13</v>
      </c>
      <c r="F13350" t="s">
        <v>13</v>
      </c>
      <c r="G13350" t="s">
        <v>41971</v>
      </c>
      <c r="H13350" s="3" t="s">
        <v>41972</v>
      </c>
      <c r="I13350" t="s">
        <v>106</v>
      </c>
      <c r="J13350" t="s">
        <v>20078</v>
      </c>
    </row>
    <row r="13351" spans="1:10" ht="16" x14ac:dyDescent="0.2">
      <c r="A13351" t="s">
        <v>28108</v>
      </c>
      <c r="B13351" t="s">
        <v>41973</v>
      </c>
      <c r="C13351" t="s">
        <v>41974</v>
      </c>
      <c r="D13351">
        <v>4</v>
      </c>
      <c r="E13351" t="s">
        <v>13</v>
      </c>
      <c r="F13351" t="s">
        <v>13</v>
      </c>
      <c r="G13351" t="s">
        <v>41971</v>
      </c>
      <c r="H13351" s="3" t="s">
        <v>41972</v>
      </c>
      <c r="I13351" t="s">
        <v>106</v>
      </c>
      <c r="J13351" t="s">
        <v>28110</v>
      </c>
    </row>
    <row r="13352" spans="1:10" ht="16" x14ac:dyDescent="0.2">
      <c r="A13352" t="s">
        <v>41975</v>
      </c>
      <c r="B13352" t="s">
        <v>41976</v>
      </c>
      <c r="C13352" t="s">
        <v>41977</v>
      </c>
      <c r="D13352">
        <v>6</v>
      </c>
      <c r="E13352" t="s">
        <v>13</v>
      </c>
      <c r="F13352" t="s">
        <v>13</v>
      </c>
      <c r="G13352" t="s">
        <v>41978</v>
      </c>
      <c r="H13352" s="3" t="s">
        <v>41979</v>
      </c>
      <c r="I13352" t="s">
        <v>253</v>
      </c>
      <c r="J13352" t="s">
        <v>41980</v>
      </c>
    </row>
    <row r="13353" spans="1:10" ht="16" x14ac:dyDescent="0.2">
      <c r="A13353" t="s">
        <v>41975</v>
      </c>
      <c r="B13353" t="s">
        <v>41981</v>
      </c>
      <c r="C13353" t="s">
        <v>41982</v>
      </c>
      <c r="D13353">
        <v>5</v>
      </c>
      <c r="E13353" t="s">
        <v>13</v>
      </c>
      <c r="F13353" t="s">
        <v>13</v>
      </c>
      <c r="G13353" t="s">
        <v>41978</v>
      </c>
      <c r="H13353" s="3" t="s">
        <v>41979</v>
      </c>
      <c r="I13353" t="s">
        <v>253</v>
      </c>
      <c r="J13353" t="s">
        <v>41980</v>
      </c>
    </row>
    <row r="13354" spans="1:10" ht="16" x14ac:dyDescent="0.2">
      <c r="A13354" t="s">
        <v>41975</v>
      </c>
      <c r="B13354" t="s">
        <v>41983</v>
      </c>
      <c r="C13354" t="s">
        <v>41984</v>
      </c>
      <c r="D13354">
        <v>1</v>
      </c>
      <c r="E13354" t="s">
        <v>13</v>
      </c>
      <c r="F13354" t="s">
        <v>13</v>
      </c>
      <c r="G13354" t="s">
        <v>41978</v>
      </c>
      <c r="H13354" s="3" t="s">
        <v>41979</v>
      </c>
      <c r="I13354" t="s">
        <v>253</v>
      </c>
      <c r="J13354" t="s">
        <v>41980</v>
      </c>
    </row>
    <row r="13355" spans="1:10" ht="16" x14ac:dyDescent="0.2">
      <c r="A13355" t="s">
        <v>41975</v>
      </c>
      <c r="B13355" t="s">
        <v>41985</v>
      </c>
      <c r="C13355" t="s">
        <v>41986</v>
      </c>
      <c r="D13355">
        <v>2</v>
      </c>
      <c r="E13355" t="s">
        <v>13</v>
      </c>
      <c r="F13355" t="s">
        <v>13</v>
      </c>
      <c r="G13355" t="s">
        <v>41978</v>
      </c>
      <c r="H13355" s="3" t="s">
        <v>41979</v>
      </c>
      <c r="I13355" t="s">
        <v>253</v>
      </c>
      <c r="J13355" t="s">
        <v>41980</v>
      </c>
    </row>
    <row r="13356" spans="1:10" ht="16" x14ac:dyDescent="0.2">
      <c r="A13356" t="s">
        <v>41975</v>
      </c>
      <c r="B13356" t="s">
        <v>41987</v>
      </c>
      <c r="C13356" t="s">
        <v>41988</v>
      </c>
      <c r="D13356">
        <v>3</v>
      </c>
      <c r="E13356" t="s">
        <v>13</v>
      </c>
      <c r="F13356" t="s">
        <v>13</v>
      </c>
      <c r="G13356" t="s">
        <v>41978</v>
      </c>
      <c r="H13356" s="3" t="s">
        <v>41979</v>
      </c>
      <c r="I13356" t="s">
        <v>253</v>
      </c>
      <c r="J13356" t="s">
        <v>41980</v>
      </c>
    </row>
    <row r="13357" spans="1:10" ht="16" x14ac:dyDescent="0.2">
      <c r="A13357" t="s">
        <v>41975</v>
      </c>
      <c r="B13357" t="s">
        <v>41989</v>
      </c>
      <c r="C13357" t="s">
        <v>41990</v>
      </c>
      <c r="D13357">
        <v>4</v>
      </c>
      <c r="E13357" t="s">
        <v>13</v>
      </c>
      <c r="F13357" t="s">
        <v>13</v>
      </c>
      <c r="G13357" t="s">
        <v>41978</v>
      </c>
      <c r="H13357" s="3" t="s">
        <v>41979</v>
      </c>
      <c r="I13357" t="s">
        <v>253</v>
      </c>
      <c r="J13357" t="s">
        <v>41980</v>
      </c>
    </row>
    <row r="13358" spans="1:10" ht="16" x14ac:dyDescent="0.2">
      <c r="A13358" t="s">
        <v>1243</v>
      </c>
      <c r="B13358" t="s">
        <v>41991</v>
      </c>
      <c r="C13358" t="s">
        <v>41992</v>
      </c>
      <c r="D13358">
        <v>2</v>
      </c>
      <c r="E13358" t="s">
        <v>13</v>
      </c>
      <c r="F13358" t="s">
        <v>13</v>
      </c>
      <c r="G13358" t="s">
        <v>41993</v>
      </c>
      <c r="H13358" s="3" t="s">
        <v>41994</v>
      </c>
      <c r="I13358" t="s">
        <v>1276</v>
      </c>
      <c r="J13358" t="s">
        <v>1249</v>
      </c>
    </row>
    <row r="13359" spans="1:10" ht="16" x14ac:dyDescent="0.2">
      <c r="A13359" t="s">
        <v>41995</v>
      </c>
      <c r="B13359" t="s">
        <v>41996</v>
      </c>
      <c r="C13359" t="s">
        <v>41997</v>
      </c>
      <c r="D13359">
        <v>2</v>
      </c>
      <c r="E13359" t="s">
        <v>13</v>
      </c>
      <c r="F13359" t="s">
        <v>13</v>
      </c>
      <c r="G13359" t="s">
        <v>41998</v>
      </c>
      <c r="H13359" s="3" t="s">
        <v>41999</v>
      </c>
      <c r="I13359" t="s">
        <v>1276</v>
      </c>
      <c r="J13359" t="s">
        <v>42000</v>
      </c>
    </row>
    <row r="13360" spans="1:10" ht="16" x14ac:dyDescent="0.2">
      <c r="A13360" t="s">
        <v>41995</v>
      </c>
      <c r="B13360" t="s">
        <v>42001</v>
      </c>
      <c r="C13360" t="s">
        <v>42002</v>
      </c>
      <c r="D13360">
        <v>1</v>
      </c>
      <c r="E13360" t="s">
        <v>13</v>
      </c>
      <c r="F13360" t="s">
        <v>13</v>
      </c>
      <c r="G13360" t="s">
        <v>41998</v>
      </c>
      <c r="H13360" s="3" t="s">
        <v>41999</v>
      </c>
      <c r="I13360" t="s">
        <v>1276</v>
      </c>
      <c r="J13360" t="s">
        <v>42000</v>
      </c>
    </row>
    <row r="13361" spans="1:10" ht="16" x14ac:dyDescent="0.2">
      <c r="A13361" t="s">
        <v>12125</v>
      </c>
      <c r="B13361" t="s">
        <v>42003</v>
      </c>
      <c r="C13361" t="s">
        <v>42004</v>
      </c>
      <c r="D13361">
        <v>1</v>
      </c>
      <c r="E13361" t="s">
        <v>13</v>
      </c>
      <c r="F13361" t="s">
        <v>13</v>
      </c>
      <c r="G13361" t="s">
        <v>42005</v>
      </c>
      <c r="H13361" s="3" t="s">
        <v>42006</v>
      </c>
      <c r="I13361" t="s">
        <v>1276</v>
      </c>
      <c r="J13361" t="s">
        <v>12129</v>
      </c>
    </row>
    <row r="13362" spans="1:10" ht="16" x14ac:dyDescent="0.2">
      <c r="A13362" t="s">
        <v>27308</v>
      </c>
      <c r="B13362" t="s">
        <v>42007</v>
      </c>
      <c r="C13362" t="s">
        <v>42008</v>
      </c>
      <c r="D13362">
        <v>2</v>
      </c>
      <c r="E13362" t="s">
        <v>13</v>
      </c>
      <c r="F13362" t="s">
        <v>13</v>
      </c>
      <c r="G13362" t="s">
        <v>42005</v>
      </c>
      <c r="H13362" s="3" t="s">
        <v>42009</v>
      </c>
      <c r="I13362" t="s">
        <v>1276</v>
      </c>
      <c r="J13362" t="s">
        <v>27313</v>
      </c>
    </row>
    <row r="13363" spans="1:10" ht="16" x14ac:dyDescent="0.2">
      <c r="A13363" t="s">
        <v>42010</v>
      </c>
      <c r="B13363" t="s">
        <v>42011</v>
      </c>
      <c r="C13363" t="s">
        <v>42012</v>
      </c>
      <c r="D13363">
        <v>2</v>
      </c>
      <c r="E13363" t="s">
        <v>13</v>
      </c>
      <c r="F13363" t="s">
        <v>13</v>
      </c>
      <c r="G13363" t="s">
        <v>42013</v>
      </c>
      <c r="H13363" s="3" t="s">
        <v>42014</v>
      </c>
      <c r="I13363" t="s">
        <v>62</v>
      </c>
      <c r="J13363" t="s">
        <v>42015</v>
      </c>
    </row>
    <row r="13364" spans="1:10" ht="16" x14ac:dyDescent="0.2">
      <c r="A13364" t="s">
        <v>42010</v>
      </c>
      <c r="B13364" t="s">
        <v>42016</v>
      </c>
      <c r="C13364" t="s">
        <v>42017</v>
      </c>
      <c r="D13364">
        <v>4</v>
      </c>
      <c r="E13364" t="s">
        <v>13</v>
      </c>
      <c r="F13364" t="s">
        <v>13</v>
      </c>
      <c r="G13364" t="s">
        <v>42013</v>
      </c>
      <c r="H13364" s="3" t="s">
        <v>42014</v>
      </c>
      <c r="I13364" t="s">
        <v>62</v>
      </c>
      <c r="J13364" t="s">
        <v>42015</v>
      </c>
    </row>
    <row r="13365" spans="1:10" ht="16" x14ac:dyDescent="0.2">
      <c r="A13365" t="s">
        <v>42010</v>
      </c>
      <c r="B13365" t="s">
        <v>42018</v>
      </c>
      <c r="C13365" t="s">
        <v>42019</v>
      </c>
      <c r="D13365">
        <v>3</v>
      </c>
      <c r="E13365" t="s">
        <v>13</v>
      </c>
      <c r="F13365" t="s">
        <v>13</v>
      </c>
      <c r="G13365" t="s">
        <v>42013</v>
      </c>
      <c r="H13365" s="3" t="s">
        <v>42014</v>
      </c>
      <c r="I13365" t="s">
        <v>62</v>
      </c>
      <c r="J13365" t="s">
        <v>42015</v>
      </c>
    </row>
    <row r="13366" spans="1:10" ht="16" x14ac:dyDescent="0.2">
      <c r="A13366" t="s">
        <v>42020</v>
      </c>
      <c r="B13366" t="s">
        <v>42021</v>
      </c>
      <c r="C13366" t="s">
        <v>42022</v>
      </c>
      <c r="D13366">
        <v>1</v>
      </c>
      <c r="E13366" t="s">
        <v>13</v>
      </c>
      <c r="F13366" t="s">
        <v>13</v>
      </c>
      <c r="G13366" t="s">
        <v>42023</v>
      </c>
      <c r="H13366" s="3" t="s">
        <v>42024</v>
      </c>
      <c r="I13366" t="s">
        <v>215</v>
      </c>
      <c r="J13366" t="s">
        <v>42025</v>
      </c>
    </row>
    <row r="13367" spans="1:10" ht="16" x14ac:dyDescent="0.2">
      <c r="A13367" t="s">
        <v>42020</v>
      </c>
      <c r="B13367" t="s">
        <v>42026</v>
      </c>
      <c r="C13367" t="s">
        <v>42027</v>
      </c>
      <c r="D13367">
        <v>3</v>
      </c>
      <c r="E13367" t="s">
        <v>13</v>
      </c>
      <c r="F13367" t="s">
        <v>13</v>
      </c>
      <c r="G13367" t="s">
        <v>42023</v>
      </c>
      <c r="H13367" s="3" t="s">
        <v>42024</v>
      </c>
      <c r="I13367" t="s">
        <v>215</v>
      </c>
      <c r="J13367" t="s">
        <v>42025</v>
      </c>
    </row>
    <row r="13368" spans="1:10" ht="16" x14ac:dyDescent="0.2">
      <c r="A13368" t="s">
        <v>42020</v>
      </c>
      <c r="B13368" t="s">
        <v>42028</v>
      </c>
      <c r="C13368" t="s">
        <v>42029</v>
      </c>
      <c r="D13368">
        <v>2</v>
      </c>
      <c r="E13368" t="s">
        <v>13</v>
      </c>
      <c r="F13368" t="s">
        <v>13</v>
      </c>
      <c r="G13368" t="s">
        <v>42023</v>
      </c>
      <c r="H13368" s="3" t="s">
        <v>42024</v>
      </c>
      <c r="I13368" t="s">
        <v>215</v>
      </c>
      <c r="J13368" t="s">
        <v>42025</v>
      </c>
    </row>
    <row r="13369" spans="1:10" ht="16" x14ac:dyDescent="0.2">
      <c r="A13369" t="s">
        <v>12581</v>
      </c>
      <c r="B13369" t="s">
        <v>42030</v>
      </c>
      <c r="C13369" t="s">
        <v>42031</v>
      </c>
      <c r="D13369">
        <v>5</v>
      </c>
      <c r="E13369" t="s">
        <v>13</v>
      </c>
      <c r="F13369" t="s">
        <v>13</v>
      </c>
      <c r="G13369" t="s">
        <v>42032</v>
      </c>
      <c r="H13369" s="3" t="s">
        <v>42033</v>
      </c>
      <c r="I13369" t="s">
        <v>390</v>
      </c>
      <c r="J13369" t="s">
        <v>12586</v>
      </c>
    </row>
    <row r="13370" spans="1:10" ht="16" x14ac:dyDescent="0.2">
      <c r="A13370" t="s">
        <v>42034</v>
      </c>
      <c r="B13370" t="s">
        <v>42035</v>
      </c>
      <c r="C13370" t="s">
        <v>42036</v>
      </c>
      <c r="D13370">
        <v>1</v>
      </c>
      <c r="E13370" t="s">
        <v>13</v>
      </c>
      <c r="F13370" t="s">
        <v>13</v>
      </c>
      <c r="G13370" t="s">
        <v>42037</v>
      </c>
      <c r="H13370" s="3" t="s">
        <v>42038</v>
      </c>
      <c r="I13370" t="s">
        <v>106</v>
      </c>
      <c r="J13370" t="s">
        <v>42039</v>
      </c>
    </row>
    <row r="13371" spans="1:10" ht="16" x14ac:dyDescent="0.2">
      <c r="A13371" t="s">
        <v>42034</v>
      </c>
      <c r="B13371" t="s">
        <v>42040</v>
      </c>
      <c r="C13371" t="s">
        <v>42041</v>
      </c>
      <c r="D13371">
        <v>4</v>
      </c>
      <c r="E13371" t="s">
        <v>13</v>
      </c>
      <c r="F13371" t="s">
        <v>13</v>
      </c>
      <c r="G13371" t="s">
        <v>42037</v>
      </c>
      <c r="H13371" s="3" t="s">
        <v>42042</v>
      </c>
      <c r="I13371" t="s">
        <v>106</v>
      </c>
      <c r="J13371" t="s">
        <v>42039</v>
      </c>
    </row>
    <row r="13372" spans="1:10" ht="16" x14ac:dyDescent="0.2">
      <c r="A13372" t="s">
        <v>42034</v>
      </c>
      <c r="B13372" t="s">
        <v>42043</v>
      </c>
      <c r="C13372" t="s">
        <v>42044</v>
      </c>
      <c r="D13372">
        <v>3</v>
      </c>
      <c r="E13372" t="s">
        <v>13</v>
      </c>
      <c r="F13372" t="s">
        <v>13</v>
      </c>
      <c r="G13372" t="s">
        <v>42037</v>
      </c>
      <c r="H13372" s="3" t="s">
        <v>42038</v>
      </c>
      <c r="I13372" t="s">
        <v>106</v>
      </c>
      <c r="J13372" t="s">
        <v>42039</v>
      </c>
    </row>
    <row r="13373" spans="1:10" ht="16" x14ac:dyDescent="0.2">
      <c r="A13373" t="s">
        <v>42034</v>
      </c>
      <c r="B13373" t="s">
        <v>42045</v>
      </c>
      <c r="C13373" t="s">
        <v>42046</v>
      </c>
      <c r="D13373">
        <v>2</v>
      </c>
      <c r="E13373" t="s">
        <v>13</v>
      </c>
      <c r="F13373" t="s">
        <v>13</v>
      </c>
      <c r="G13373" t="s">
        <v>42037</v>
      </c>
      <c r="H13373" s="3" t="s">
        <v>42038</v>
      </c>
      <c r="I13373" t="s">
        <v>106</v>
      </c>
      <c r="J13373" t="s">
        <v>42039</v>
      </c>
    </row>
    <row r="13374" spans="1:10" ht="16" x14ac:dyDescent="0.2">
      <c r="A13374" t="s">
        <v>25650</v>
      </c>
      <c r="B13374" t="s">
        <v>42047</v>
      </c>
      <c r="C13374" t="s">
        <v>42048</v>
      </c>
      <c r="D13374">
        <v>1</v>
      </c>
      <c r="E13374" t="s">
        <v>13</v>
      </c>
      <c r="F13374" t="s">
        <v>13</v>
      </c>
      <c r="G13374" t="s">
        <v>42049</v>
      </c>
      <c r="H13374" s="3" t="s">
        <v>42050</v>
      </c>
      <c r="I13374" t="s">
        <v>42051</v>
      </c>
      <c r="J13374" t="s">
        <v>25653</v>
      </c>
    </row>
    <row r="13375" spans="1:10" ht="16" x14ac:dyDescent="0.2">
      <c r="A13375" t="s">
        <v>42052</v>
      </c>
      <c r="B13375" t="s">
        <v>42053</v>
      </c>
      <c r="C13375" t="s">
        <v>42054</v>
      </c>
      <c r="D13375">
        <v>7</v>
      </c>
      <c r="E13375" t="s">
        <v>13</v>
      </c>
      <c r="F13375" t="s">
        <v>13</v>
      </c>
      <c r="G13375" t="s">
        <v>42055</v>
      </c>
      <c r="H13375" s="3" t="s">
        <v>42056</v>
      </c>
      <c r="I13375" t="s">
        <v>714</v>
      </c>
      <c r="J13375" t="s">
        <v>42057</v>
      </c>
    </row>
    <row r="13376" spans="1:10" ht="16" x14ac:dyDescent="0.2">
      <c r="A13376" t="s">
        <v>42052</v>
      </c>
      <c r="B13376" t="s">
        <v>42058</v>
      </c>
      <c r="C13376" t="s">
        <v>42059</v>
      </c>
      <c r="D13376">
        <v>2</v>
      </c>
      <c r="E13376" t="s">
        <v>13</v>
      </c>
      <c r="F13376" t="s">
        <v>13</v>
      </c>
      <c r="G13376" t="s">
        <v>42055</v>
      </c>
      <c r="H13376" s="3" t="s">
        <v>42056</v>
      </c>
      <c r="I13376" t="s">
        <v>714</v>
      </c>
      <c r="J13376" t="s">
        <v>42057</v>
      </c>
    </row>
    <row r="13377" spans="1:10" ht="16" x14ac:dyDescent="0.2">
      <c r="A13377" t="s">
        <v>42060</v>
      </c>
      <c r="B13377" t="s">
        <v>42061</v>
      </c>
      <c r="C13377" t="s">
        <v>42062</v>
      </c>
      <c r="D13377">
        <v>1</v>
      </c>
      <c r="E13377" t="s">
        <v>13</v>
      </c>
      <c r="F13377" t="s">
        <v>13</v>
      </c>
      <c r="G13377" t="s">
        <v>42055</v>
      </c>
      <c r="H13377" s="3" t="s">
        <v>42063</v>
      </c>
      <c r="I13377" t="s">
        <v>714</v>
      </c>
      <c r="J13377" t="s">
        <v>42064</v>
      </c>
    </row>
    <row r="13378" spans="1:10" ht="16" x14ac:dyDescent="0.2">
      <c r="A13378" t="s">
        <v>42052</v>
      </c>
      <c r="B13378" t="s">
        <v>42065</v>
      </c>
      <c r="C13378" t="s">
        <v>42066</v>
      </c>
      <c r="D13378">
        <v>3</v>
      </c>
      <c r="E13378" t="s">
        <v>13</v>
      </c>
      <c r="F13378" t="s">
        <v>13</v>
      </c>
      <c r="G13378" t="s">
        <v>42055</v>
      </c>
      <c r="H13378" s="3" t="s">
        <v>42056</v>
      </c>
      <c r="I13378" t="s">
        <v>714</v>
      </c>
      <c r="J13378" t="s">
        <v>42057</v>
      </c>
    </row>
    <row r="13379" spans="1:10" ht="16" x14ac:dyDescent="0.2">
      <c r="A13379" t="s">
        <v>42067</v>
      </c>
      <c r="B13379" t="s">
        <v>42068</v>
      </c>
      <c r="C13379" t="s">
        <v>42069</v>
      </c>
      <c r="D13379">
        <v>2</v>
      </c>
      <c r="E13379" t="s">
        <v>13</v>
      </c>
      <c r="F13379" t="s">
        <v>13</v>
      </c>
      <c r="G13379" t="s">
        <v>42055</v>
      </c>
      <c r="H13379" s="3" t="s">
        <v>42056</v>
      </c>
      <c r="I13379" t="s">
        <v>714</v>
      </c>
      <c r="J13379" t="s">
        <v>42070</v>
      </c>
    </row>
    <row r="13380" spans="1:10" ht="16" x14ac:dyDescent="0.2">
      <c r="A13380" t="s">
        <v>42052</v>
      </c>
      <c r="B13380" t="s">
        <v>42071</v>
      </c>
      <c r="C13380" t="s">
        <v>42072</v>
      </c>
      <c r="D13380">
        <v>6</v>
      </c>
      <c r="E13380" t="s">
        <v>13</v>
      </c>
      <c r="F13380" t="s">
        <v>13</v>
      </c>
      <c r="G13380" t="s">
        <v>42055</v>
      </c>
      <c r="H13380" s="3" t="s">
        <v>42056</v>
      </c>
      <c r="I13380" t="s">
        <v>714</v>
      </c>
      <c r="J13380" t="s">
        <v>42057</v>
      </c>
    </row>
    <row r="13381" spans="1:10" ht="16" x14ac:dyDescent="0.2">
      <c r="A13381" t="s">
        <v>42060</v>
      </c>
      <c r="B13381" t="s">
        <v>42073</v>
      </c>
      <c r="C13381" t="s">
        <v>42074</v>
      </c>
      <c r="D13381">
        <v>2</v>
      </c>
      <c r="E13381" t="s">
        <v>13</v>
      </c>
      <c r="F13381" t="s">
        <v>13</v>
      </c>
      <c r="G13381" t="s">
        <v>42055</v>
      </c>
      <c r="H13381" s="3" t="s">
        <v>42075</v>
      </c>
      <c r="I13381" t="s">
        <v>714</v>
      </c>
      <c r="J13381" t="s">
        <v>42064</v>
      </c>
    </row>
    <row r="13382" spans="1:10" ht="16" x14ac:dyDescent="0.2">
      <c r="A13382" t="s">
        <v>42052</v>
      </c>
      <c r="B13382" t="s">
        <v>42076</v>
      </c>
      <c r="C13382" t="s">
        <v>42077</v>
      </c>
      <c r="D13382">
        <v>4</v>
      </c>
      <c r="E13382" t="s">
        <v>13</v>
      </c>
      <c r="F13382" t="s">
        <v>13</v>
      </c>
      <c r="G13382" t="s">
        <v>42055</v>
      </c>
      <c r="H13382" s="3" t="s">
        <v>42056</v>
      </c>
      <c r="I13382" t="s">
        <v>714</v>
      </c>
      <c r="J13382" t="s">
        <v>42057</v>
      </c>
    </row>
    <row r="13383" spans="1:10" ht="16" x14ac:dyDescent="0.2">
      <c r="A13383" t="s">
        <v>42052</v>
      </c>
      <c r="B13383" t="s">
        <v>42078</v>
      </c>
      <c r="C13383" t="s">
        <v>42079</v>
      </c>
      <c r="D13383">
        <v>5</v>
      </c>
      <c r="E13383" t="s">
        <v>13</v>
      </c>
      <c r="F13383" t="s">
        <v>13</v>
      </c>
      <c r="G13383" t="s">
        <v>42055</v>
      </c>
      <c r="H13383" s="3" t="s">
        <v>42056</v>
      </c>
      <c r="I13383" t="s">
        <v>714</v>
      </c>
      <c r="J13383" t="s">
        <v>42057</v>
      </c>
    </row>
    <row r="13384" spans="1:10" ht="16" x14ac:dyDescent="0.2">
      <c r="A13384" t="s">
        <v>42080</v>
      </c>
      <c r="B13384" t="s">
        <v>42081</v>
      </c>
      <c r="C13384" t="s">
        <v>42082</v>
      </c>
      <c r="D13384">
        <v>1</v>
      </c>
      <c r="E13384" t="s">
        <v>13</v>
      </c>
      <c r="F13384" t="s">
        <v>13</v>
      </c>
      <c r="G13384" t="s">
        <v>42055</v>
      </c>
      <c r="H13384" s="3" t="s">
        <v>42056</v>
      </c>
      <c r="I13384" t="s">
        <v>714</v>
      </c>
      <c r="J13384" t="s">
        <v>42083</v>
      </c>
    </row>
    <row r="13385" spans="1:10" ht="16" x14ac:dyDescent="0.2">
      <c r="A13385" t="s">
        <v>42052</v>
      </c>
      <c r="B13385" t="s">
        <v>42084</v>
      </c>
      <c r="C13385" t="s">
        <v>42085</v>
      </c>
      <c r="D13385">
        <v>1</v>
      </c>
      <c r="E13385" t="s">
        <v>13</v>
      </c>
      <c r="F13385" t="s">
        <v>13</v>
      </c>
      <c r="G13385" t="s">
        <v>42055</v>
      </c>
      <c r="H13385" s="3" t="s">
        <v>42056</v>
      </c>
      <c r="I13385" t="s">
        <v>714</v>
      </c>
      <c r="J13385" t="s">
        <v>42057</v>
      </c>
    </row>
    <row r="13386" spans="1:10" ht="16" x14ac:dyDescent="0.2">
      <c r="A13386" t="s">
        <v>42086</v>
      </c>
      <c r="B13386" t="s">
        <v>42087</v>
      </c>
      <c r="C13386" t="s">
        <v>42088</v>
      </c>
      <c r="D13386">
        <v>2</v>
      </c>
      <c r="E13386" t="s">
        <v>13</v>
      </c>
      <c r="F13386" t="s">
        <v>13</v>
      </c>
      <c r="G13386" t="s">
        <v>42089</v>
      </c>
      <c r="H13386" s="3" t="s">
        <v>42090</v>
      </c>
      <c r="I13386" t="s">
        <v>253</v>
      </c>
      <c r="J13386" t="s">
        <v>42091</v>
      </c>
    </row>
    <row r="13387" spans="1:10" ht="16" x14ac:dyDescent="0.2">
      <c r="A13387" t="s">
        <v>42092</v>
      </c>
      <c r="B13387" t="s">
        <v>42093</v>
      </c>
      <c r="C13387" t="s">
        <v>42094</v>
      </c>
      <c r="D13387">
        <v>5</v>
      </c>
      <c r="E13387" t="s">
        <v>13</v>
      </c>
      <c r="F13387" t="s">
        <v>13</v>
      </c>
      <c r="G13387" t="s">
        <v>42089</v>
      </c>
      <c r="H13387" s="3" t="s">
        <v>42095</v>
      </c>
      <c r="I13387" t="s">
        <v>253</v>
      </c>
      <c r="J13387" t="s">
        <v>42096</v>
      </c>
    </row>
    <row r="13388" spans="1:10" ht="16" x14ac:dyDescent="0.2">
      <c r="A13388" t="s">
        <v>42092</v>
      </c>
      <c r="B13388" t="s">
        <v>42097</v>
      </c>
      <c r="C13388" t="s">
        <v>42098</v>
      </c>
      <c r="D13388">
        <v>1</v>
      </c>
      <c r="E13388" t="s">
        <v>13</v>
      </c>
      <c r="F13388" t="s">
        <v>13</v>
      </c>
      <c r="G13388" t="s">
        <v>42089</v>
      </c>
      <c r="H13388" s="3" t="s">
        <v>42095</v>
      </c>
      <c r="I13388" t="s">
        <v>253</v>
      </c>
      <c r="J13388" t="s">
        <v>42096</v>
      </c>
    </row>
    <row r="13389" spans="1:10" ht="16" x14ac:dyDescent="0.2">
      <c r="A13389" t="s">
        <v>42086</v>
      </c>
      <c r="B13389" t="s">
        <v>42097</v>
      </c>
      <c r="C13389" t="s">
        <v>42098</v>
      </c>
      <c r="D13389">
        <v>1</v>
      </c>
      <c r="E13389" t="s">
        <v>13</v>
      </c>
      <c r="F13389" t="s">
        <v>13</v>
      </c>
      <c r="G13389" t="s">
        <v>42089</v>
      </c>
      <c r="H13389" s="3" t="s">
        <v>42090</v>
      </c>
      <c r="I13389" t="s">
        <v>253</v>
      </c>
      <c r="J13389" t="s">
        <v>42091</v>
      </c>
    </row>
    <row r="13390" spans="1:10" ht="16" x14ac:dyDescent="0.2">
      <c r="A13390" t="s">
        <v>42086</v>
      </c>
      <c r="B13390" t="s">
        <v>42099</v>
      </c>
      <c r="C13390" t="s">
        <v>42100</v>
      </c>
      <c r="D13390">
        <v>4</v>
      </c>
      <c r="E13390" t="s">
        <v>13</v>
      </c>
      <c r="F13390" t="s">
        <v>13</v>
      </c>
      <c r="G13390" t="s">
        <v>42089</v>
      </c>
      <c r="H13390" s="3" t="s">
        <v>42090</v>
      </c>
      <c r="I13390" t="s">
        <v>253</v>
      </c>
      <c r="J13390" t="s">
        <v>42091</v>
      </c>
    </row>
    <row r="13391" spans="1:10" ht="16" x14ac:dyDescent="0.2">
      <c r="A13391" t="s">
        <v>42092</v>
      </c>
      <c r="B13391" t="s">
        <v>42101</v>
      </c>
      <c r="C13391" t="s">
        <v>42102</v>
      </c>
      <c r="D13391">
        <v>3</v>
      </c>
      <c r="E13391" t="s">
        <v>13</v>
      </c>
      <c r="F13391" t="s">
        <v>13</v>
      </c>
      <c r="G13391" t="s">
        <v>42089</v>
      </c>
      <c r="H13391" s="3" t="s">
        <v>42103</v>
      </c>
      <c r="I13391" t="s">
        <v>253</v>
      </c>
      <c r="J13391" t="s">
        <v>42096</v>
      </c>
    </row>
    <row r="13392" spans="1:10" ht="16" x14ac:dyDescent="0.2">
      <c r="A13392" t="s">
        <v>42086</v>
      </c>
      <c r="B13392" t="s">
        <v>42104</v>
      </c>
      <c r="C13392" t="s">
        <v>42105</v>
      </c>
      <c r="D13392">
        <v>5</v>
      </c>
      <c r="E13392" t="s">
        <v>13</v>
      </c>
      <c r="F13392" t="s">
        <v>13</v>
      </c>
      <c r="G13392" t="s">
        <v>42089</v>
      </c>
      <c r="H13392" s="3" t="s">
        <v>42090</v>
      </c>
      <c r="I13392" t="s">
        <v>253</v>
      </c>
      <c r="J13392" t="s">
        <v>42091</v>
      </c>
    </row>
    <row r="13393" spans="1:10" ht="16" x14ac:dyDescent="0.2">
      <c r="A13393" t="s">
        <v>42086</v>
      </c>
      <c r="B13393" t="s">
        <v>42106</v>
      </c>
      <c r="C13393" t="s">
        <v>42107</v>
      </c>
      <c r="D13393">
        <v>3</v>
      </c>
      <c r="E13393" t="s">
        <v>13</v>
      </c>
      <c r="F13393" t="s">
        <v>13</v>
      </c>
      <c r="G13393" t="s">
        <v>42089</v>
      </c>
      <c r="H13393" s="3" t="s">
        <v>42090</v>
      </c>
      <c r="I13393" t="s">
        <v>253</v>
      </c>
      <c r="J13393" t="s">
        <v>42091</v>
      </c>
    </row>
    <row r="13394" spans="1:10" ht="16" x14ac:dyDescent="0.2">
      <c r="A13394" t="s">
        <v>42092</v>
      </c>
      <c r="B13394" t="s">
        <v>42108</v>
      </c>
      <c r="C13394" t="s">
        <v>42109</v>
      </c>
      <c r="D13394">
        <v>4</v>
      </c>
      <c r="E13394" t="s">
        <v>13</v>
      </c>
      <c r="F13394" t="s">
        <v>13</v>
      </c>
      <c r="G13394" t="s">
        <v>42089</v>
      </c>
      <c r="H13394" s="3" t="s">
        <v>42095</v>
      </c>
      <c r="I13394" t="s">
        <v>253</v>
      </c>
      <c r="J13394" t="s">
        <v>42096</v>
      </c>
    </row>
    <row r="13395" spans="1:10" ht="16" x14ac:dyDescent="0.2">
      <c r="A13395" t="s">
        <v>42110</v>
      </c>
      <c r="B13395" t="s">
        <v>42111</v>
      </c>
      <c r="C13395" t="s">
        <v>42112</v>
      </c>
      <c r="D13395">
        <v>3</v>
      </c>
      <c r="E13395" t="s">
        <v>13</v>
      </c>
      <c r="F13395" t="s">
        <v>13</v>
      </c>
      <c r="G13395" t="s">
        <v>42113</v>
      </c>
      <c r="H13395" s="3" t="s">
        <v>42114</v>
      </c>
      <c r="I13395" t="s">
        <v>106</v>
      </c>
      <c r="J13395" t="s">
        <v>42115</v>
      </c>
    </row>
    <row r="13396" spans="1:10" ht="16" x14ac:dyDescent="0.2">
      <c r="A13396" t="s">
        <v>42116</v>
      </c>
      <c r="B13396" t="s">
        <v>42117</v>
      </c>
      <c r="C13396" t="s">
        <v>42118</v>
      </c>
      <c r="D13396">
        <v>1</v>
      </c>
      <c r="E13396" t="s">
        <v>13</v>
      </c>
      <c r="F13396" t="s">
        <v>13</v>
      </c>
      <c r="G13396" t="s">
        <v>42119</v>
      </c>
      <c r="H13396" s="3" t="s">
        <v>42120</v>
      </c>
      <c r="I13396" t="s">
        <v>69</v>
      </c>
      <c r="J13396" t="s">
        <v>42121</v>
      </c>
    </row>
    <row r="13397" spans="1:10" ht="16" x14ac:dyDescent="0.2">
      <c r="A13397" t="s">
        <v>8924</v>
      </c>
      <c r="B13397" t="s">
        <v>42117</v>
      </c>
      <c r="C13397" t="s">
        <v>42118</v>
      </c>
      <c r="D13397">
        <v>1</v>
      </c>
      <c r="E13397" t="s">
        <v>13</v>
      </c>
      <c r="F13397" t="s">
        <v>13</v>
      </c>
      <c r="G13397" t="s">
        <v>42119</v>
      </c>
      <c r="H13397" s="3" t="s">
        <v>42120</v>
      </c>
      <c r="I13397" t="s">
        <v>69</v>
      </c>
      <c r="J13397" t="s">
        <v>8929</v>
      </c>
    </row>
    <row r="13398" spans="1:10" ht="16" x14ac:dyDescent="0.2">
      <c r="A13398" t="s">
        <v>37086</v>
      </c>
      <c r="B13398" t="s">
        <v>42122</v>
      </c>
      <c r="C13398" t="s">
        <v>42123</v>
      </c>
      <c r="D13398">
        <v>2</v>
      </c>
      <c r="E13398" t="s">
        <v>13</v>
      </c>
      <c r="F13398" t="s">
        <v>13</v>
      </c>
      <c r="G13398" t="s">
        <v>42119</v>
      </c>
      <c r="H13398" s="3" t="s">
        <v>42124</v>
      </c>
      <c r="I13398" t="s">
        <v>69</v>
      </c>
      <c r="J13398" t="s">
        <v>37088</v>
      </c>
    </row>
    <row r="13399" spans="1:10" ht="16" x14ac:dyDescent="0.2">
      <c r="A13399" t="s">
        <v>42125</v>
      </c>
      <c r="B13399" t="s">
        <v>42126</v>
      </c>
      <c r="C13399" t="s">
        <v>42127</v>
      </c>
      <c r="D13399">
        <v>3</v>
      </c>
      <c r="E13399" t="s">
        <v>13</v>
      </c>
      <c r="F13399" t="s">
        <v>13</v>
      </c>
      <c r="G13399" t="s">
        <v>42128</v>
      </c>
      <c r="H13399" s="3" t="s">
        <v>42129</v>
      </c>
      <c r="I13399" t="s">
        <v>1540</v>
      </c>
      <c r="J13399" t="s">
        <v>42130</v>
      </c>
    </row>
    <row r="13400" spans="1:10" ht="16" x14ac:dyDescent="0.2">
      <c r="A13400" t="s">
        <v>42125</v>
      </c>
      <c r="B13400" t="s">
        <v>42131</v>
      </c>
      <c r="C13400" t="s">
        <v>42132</v>
      </c>
      <c r="D13400">
        <v>1</v>
      </c>
      <c r="E13400" t="s">
        <v>13</v>
      </c>
      <c r="F13400" t="s">
        <v>13</v>
      </c>
      <c r="G13400" t="s">
        <v>42128</v>
      </c>
      <c r="H13400" s="3" t="s">
        <v>42129</v>
      </c>
      <c r="I13400" t="s">
        <v>1540</v>
      </c>
      <c r="J13400" t="s">
        <v>42130</v>
      </c>
    </row>
    <row r="13401" spans="1:10" ht="16" x14ac:dyDescent="0.2">
      <c r="A13401" t="s">
        <v>42125</v>
      </c>
      <c r="B13401" t="s">
        <v>42133</v>
      </c>
      <c r="C13401" t="s">
        <v>42134</v>
      </c>
      <c r="D13401">
        <v>2</v>
      </c>
      <c r="E13401" t="s">
        <v>13</v>
      </c>
      <c r="F13401" t="s">
        <v>13</v>
      </c>
      <c r="G13401" t="s">
        <v>42128</v>
      </c>
      <c r="H13401" s="3" t="s">
        <v>42129</v>
      </c>
      <c r="I13401" t="s">
        <v>1540</v>
      </c>
      <c r="J13401" t="s">
        <v>42130</v>
      </c>
    </row>
    <row r="13402" spans="1:10" ht="16" x14ac:dyDescent="0.2">
      <c r="A13402" t="s">
        <v>42125</v>
      </c>
      <c r="B13402" t="s">
        <v>42135</v>
      </c>
      <c r="C13402" t="s">
        <v>42136</v>
      </c>
      <c r="D13402">
        <v>4</v>
      </c>
      <c r="E13402" t="s">
        <v>13</v>
      </c>
      <c r="F13402" t="s">
        <v>13</v>
      </c>
      <c r="G13402" t="s">
        <v>42128</v>
      </c>
      <c r="H13402" s="3" t="s">
        <v>42129</v>
      </c>
      <c r="I13402" t="s">
        <v>1540</v>
      </c>
      <c r="J13402" t="s">
        <v>42130</v>
      </c>
    </row>
    <row r="13403" spans="1:10" ht="16" x14ac:dyDescent="0.2">
      <c r="A13403" t="s">
        <v>392</v>
      </c>
      <c r="B13403" t="s">
        <v>42137</v>
      </c>
      <c r="C13403" t="s">
        <v>42138</v>
      </c>
      <c r="D13403">
        <v>3</v>
      </c>
      <c r="E13403" t="s">
        <v>13</v>
      </c>
      <c r="F13403" t="s">
        <v>13</v>
      </c>
      <c r="G13403" t="s">
        <v>42139</v>
      </c>
      <c r="H13403" s="3" t="s">
        <v>42140</v>
      </c>
      <c r="I13403" t="s">
        <v>69</v>
      </c>
      <c r="J13403" t="s">
        <v>397</v>
      </c>
    </row>
    <row r="13404" spans="1:10" ht="16" x14ac:dyDescent="0.2">
      <c r="A13404" t="s">
        <v>15259</v>
      </c>
      <c r="B13404" t="s">
        <v>2695</v>
      </c>
      <c r="C13404" t="s">
        <v>42141</v>
      </c>
      <c r="D13404">
        <v>4</v>
      </c>
      <c r="E13404" t="s">
        <v>13</v>
      </c>
      <c r="F13404" t="s">
        <v>13</v>
      </c>
      <c r="G13404" t="s">
        <v>42142</v>
      </c>
      <c r="H13404" s="3" t="s">
        <v>42143</v>
      </c>
      <c r="I13404" t="s">
        <v>69</v>
      </c>
      <c r="J13404" t="s">
        <v>15263</v>
      </c>
    </row>
    <row r="13405" spans="1:10" ht="16" x14ac:dyDescent="0.2">
      <c r="A13405" t="s">
        <v>15259</v>
      </c>
      <c r="B13405" t="s">
        <v>42144</v>
      </c>
      <c r="C13405" t="s">
        <v>42145</v>
      </c>
      <c r="D13405">
        <v>2</v>
      </c>
      <c r="E13405" t="s">
        <v>13</v>
      </c>
      <c r="F13405" t="s">
        <v>13</v>
      </c>
      <c r="G13405" t="s">
        <v>42142</v>
      </c>
      <c r="H13405" s="3" t="s">
        <v>42143</v>
      </c>
      <c r="I13405" t="s">
        <v>69</v>
      </c>
      <c r="J13405" t="s">
        <v>15263</v>
      </c>
    </row>
    <row r="13406" spans="1:10" ht="16" x14ac:dyDescent="0.2">
      <c r="A13406" t="s">
        <v>15259</v>
      </c>
      <c r="B13406" t="s">
        <v>42146</v>
      </c>
      <c r="C13406" t="s">
        <v>42147</v>
      </c>
      <c r="D13406">
        <v>1</v>
      </c>
      <c r="E13406" t="s">
        <v>13</v>
      </c>
      <c r="F13406" t="s">
        <v>13</v>
      </c>
      <c r="G13406" t="s">
        <v>42148</v>
      </c>
      <c r="H13406" s="3" t="s">
        <v>42149</v>
      </c>
      <c r="I13406" t="s">
        <v>69</v>
      </c>
      <c r="J13406" t="s">
        <v>15263</v>
      </c>
    </row>
    <row r="13407" spans="1:10" ht="16" x14ac:dyDescent="0.2">
      <c r="A13407" t="s">
        <v>42150</v>
      </c>
      <c r="B13407" t="s">
        <v>42151</v>
      </c>
      <c r="C13407" t="s">
        <v>42152</v>
      </c>
      <c r="D13407">
        <v>1</v>
      </c>
      <c r="E13407" t="s">
        <v>730</v>
      </c>
      <c r="F13407" t="s">
        <v>13</v>
      </c>
      <c r="G13407" t="s">
        <v>42153</v>
      </c>
      <c r="H13407" s="3" t="s">
        <v>42154</v>
      </c>
      <c r="I13407" t="s">
        <v>69</v>
      </c>
      <c r="J13407" t="s">
        <v>42155</v>
      </c>
    </row>
    <row r="13408" spans="1:10" ht="16" x14ac:dyDescent="0.2">
      <c r="A13408" t="s">
        <v>42150</v>
      </c>
      <c r="B13408" t="s">
        <v>42156</v>
      </c>
      <c r="C13408" t="s">
        <v>42157</v>
      </c>
      <c r="D13408">
        <v>3</v>
      </c>
      <c r="E13408" t="s">
        <v>730</v>
      </c>
      <c r="F13408" t="s">
        <v>13</v>
      </c>
      <c r="G13408" t="s">
        <v>42153</v>
      </c>
      <c r="H13408" s="3" t="s">
        <v>42154</v>
      </c>
      <c r="I13408" t="s">
        <v>69</v>
      </c>
      <c r="J13408" t="s">
        <v>42155</v>
      </c>
    </row>
    <row r="13409" spans="1:10" ht="16" x14ac:dyDescent="0.2">
      <c r="A13409" t="s">
        <v>42150</v>
      </c>
      <c r="B13409" t="s">
        <v>42158</v>
      </c>
      <c r="C13409" t="s">
        <v>42159</v>
      </c>
      <c r="D13409">
        <v>4</v>
      </c>
      <c r="E13409" t="s">
        <v>730</v>
      </c>
      <c r="F13409" t="s">
        <v>13</v>
      </c>
      <c r="G13409" t="s">
        <v>42153</v>
      </c>
      <c r="H13409" s="3" t="s">
        <v>42154</v>
      </c>
      <c r="I13409" t="s">
        <v>69</v>
      </c>
      <c r="J13409" t="s">
        <v>42155</v>
      </c>
    </row>
    <row r="13410" spans="1:10" ht="16" x14ac:dyDescent="0.2">
      <c r="A13410" t="s">
        <v>42150</v>
      </c>
      <c r="B13410" t="s">
        <v>2095</v>
      </c>
      <c r="C13410" t="s">
        <v>42160</v>
      </c>
      <c r="D13410">
        <v>2</v>
      </c>
      <c r="E13410" t="s">
        <v>730</v>
      </c>
      <c r="F13410" t="s">
        <v>13</v>
      </c>
      <c r="G13410" t="s">
        <v>42153</v>
      </c>
      <c r="H13410" s="3" t="s">
        <v>42154</v>
      </c>
      <c r="I13410" t="s">
        <v>69</v>
      </c>
      <c r="J13410" t="s">
        <v>42155</v>
      </c>
    </row>
    <row r="13411" spans="1:10" ht="16" x14ac:dyDescent="0.2">
      <c r="A13411" t="s">
        <v>8530</v>
      </c>
      <c r="B13411" t="s">
        <v>2144</v>
      </c>
      <c r="C13411" t="s">
        <v>9221</v>
      </c>
      <c r="D13411">
        <v>3</v>
      </c>
      <c r="E13411" t="s">
        <v>730</v>
      </c>
      <c r="F13411" t="s">
        <v>13</v>
      </c>
      <c r="G13411" t="s">
        <v>42153</v>
      </c>
      <c r="H13411" s="3" t="s">
        <v>42154</v>
      </c>
      <c r="I13411" t="s">
        <v>69</v>
      </c>
      <c r="J13411" t="s">
        <v>8533</v>
      </c>
    </row>
    <row r="13412" spans="1:10" ht="16" x14ac:dyDescent="0.2">
      <c r="A13412" t="s">
        <v>8530</v>
      </c>
      <c r="B13412" t="s">
        <v>2144</v>
      </c>
      <c r="C13412" t="s">
        <v>32066</v>
      </c>
      <c r="D13412">
        <v>1</v>
      </c>
      <c r="E13412" t="s">
        <v>730</v>
      </c>
      <c r="F13412" t="s">
        <v>13</v>
      </c>
      <c r="G13412" t="s">
        <v>42153</v>
      </c>
      <c r="H13412" s="3" t="s">
        <v>42154</v>
      </c>
      <c r="I13412" t="s">
        <v>69</v>
      </c>
      <c r="J13412" t="s">
        <v>8533</v>
      </c>
    </row>
    <row r="13413" spans="1:10" ht="16" x14ac:dyDescent="0.2">
      <c r="A13413" t="s">
        <v>8305</v>
      </c>
      <c r="B13413" t="s">
        <v>42161</v>
      </c>
      <c r="C13413" t="s">
        <v>42162</v>
      </c>
      <c r="D13413">
        <v>2</v>
      </c>
      <c r="E13413" t="s">
        <v>13</v>
      </c>
      <c r="F13413" t="s">
        <v>13</v>
      </c>
      <c r="G13413" t="s">
        <v>42163</v>
      </c>
      <c r="H13413" s="3" t="s">
        <v>42164</v>
      </c>
      <c r="I13413" t="s">
        <v>69</v>
      </c>
      <c r="J13413" t="s">
        <v>8310</v>
      </c>
    </row>
    <row r="13414" spans="1:10" ht="16" x14ac:dyDescent="0.2">
      <c r="A13414" t="s">
        <v>42165</v>
      </c>
      <c r="B13414" t="s">
        <v>42166</v>
      </c>
      <c r="C13414" t="s">
        <v>42167</v>
      </c>
      <c r="D13414">
        <v>2</v>
      </c>
      <c r="E13414" t="s">
        <v>13</v>
      </c>
      <c r="F13414" t="s">
        <v>13</v>
      </c>
      <c r="G13414" t="s">
        <v>42168</v>
      </c>
      <c r="H13414" s="3" t="s">
        <v>42169</v>
      </c>
      <c r="I13414" t="s">
        <v>6730</v>
      </c>
      <c r="J13414" t="s">
        <v>42170</v>
      </c>
    </row>
    <row r="13415" spans="1:10" ht="16" x14ac:dyDescent="0.2">
      <c r="A13415" t="s">
        <v>42165</v>
      </c>
      <c r="B13415" t="s">
        <v>42171</v>
      </c>
      <c r="C13415" t="s">
        <v>42172</v>
      </c>
      <c r="D13415">
        <v>1</v>
      </c>
      <c r="E13415" t="s">
        <v>13</v>
      </c>
      <c r="F13415" t="s">
        <v>13</v>
      </c>
      <c r="G13415" t="s">
        <v>42168</v>
      </c>
      <c r="H13415" s="3" t="s">
        <v>42169</v>
      </c>
      <c r="I13415" t="s">
        <v>6730</v>
      </c>
      <c r="J13415" t="s">
        <v>42170</v>
      </c>
    </row>
    <row r="13416" spans="1:10" ht="16" x14ac:dyDescent="0.2">
      <c r="A13416" t="s">
        <v>42165</v>
      </c>
      <c r="B13416" t="s">
        <v>42173</v>
      </c>
      <c r="C13416" t="s">
        <v>42174</v>
      </c>
      <c r="D13416">
        <v>3</v>
      </c>
      <c r="E13416" t="s">
        <v>13</v>
      </c>
      <c r="F13416" t="s">
        <v>13</v>
      </c>
      <c r="G13416" t="s">
        <v>42168</v>
      </c>
      <c r="H13416" s="3" t="s">
        <v>42175</v>
      </c>
      <c r="I13416" t="s">
        <v>6730</v>
      </c>
      <c r="J13416" t="s">
        <v>42170</v>
      </c>
    </row>
    <row r="13417" spans="1:10" ht="16" x14ac:dyDescent="0.2">
      <c r="A13417" t="s">
        <v>42176</v>
      </c>
      <c r="B13417" t="s">
        <v>42177</v>
      </c>
      <c r="C13417" t="s">
        <v>42178</v>
      </c>
      <c r="D13417">
        <v>1</v>
      </c>
      <c r="E13417" t="s">
        <v>13</v>
      </c>
      <c r="F13417" t="s">
        <v>13</v>
      </c>
      <c r="G13417" t="s">
        <v>42179</v>
      </c>
      <c r="H13417" s="3" t="s">
        <v>42180</v>
      </c>
      <c r="I13417" t="s">
        <v>461</v>
      </c>
      <c r="J13417" t="s">
        <v>42181</v>
      </c>
    </row>
    <row r="13418" spans="1:10" ht="16" x14ac:dyDescent="0.2">
      <c r="A13418" t="s">
        <v>18634</v>
      </c>
      <c r="B13418" t="s">
        <v>42182</v>
      </c>
      <c r="C13418" t="s">
        <v>42183</v>
      </c>
      <c r="D13418">
        <v>4</v>
      </c>
      <c r="E13418" t="s">
        <v>13</v>
      </c>
      <c r="F13418" t="s">
        <v>13</v>
      </c>
      <c r="G13418" t="s">
        <v>42184</v>
      </c>
      <c r="H13418" s="3" t="s">
        <v>42185</v>
      </c>
      <c r="I13418" t="s">
        <v>995</v>
      </c>
      <c r="J13418" t="s">
        <v>18639</v>
      </c>
    </row>
    <row r="13419" spans="1:10" ht="16" x14ac:dyDescent="0.2">
      <c r="A13419" t="s">
        <v>42186</v>
      </c>
      <c r="B13419" t="s">
        <v>42187</v>
      </c>
      <c r="C13419" t="s">
        <v>42188</v>
      </c>
      <c r="D13419">
        <v>3</v>
      </c>
      <c r="E13419" t="s">
        <v>13</v>
      </c>
      <c r="F13419" t="s">
        <v>13</v>
      </c>
      <c r="G13419" t="s">
        <v>42189</v>
      </c>
      <c r="H13419" s="3" t="s">
        <v>42190</v>
      </c>
      <c r="I13419" t="s">
        <v>62</v>
      </c>
      <c r="J13419" t="s">
        <v>42191</v>
      </c>
    </row>
    <row r="13420" spans="1:10" ht="16" x14ac:dyDescent="0.2">
      <c r="A13420" t="s">
        <v>42192</v>
      </c>
      <c r="B13420" t="s">
        <v>42193</v>
      </c>
      <c r="C13420" t="s">
        <v>42194</v>
      </c>
      <c r="D13420">
        <v>1</v>
      </c>
      <c r="E13420" t="s">
        <v>730</v>
      </c>
      <c r="F13420" t="s">
        <v>13</v>
      </c>
      <c r="G13420" t="s">
        <v>42195</v>
      </c>
      <c r="H13420" s="3" t="s">
        <v>42196</v>
      </c>
      <c r="I13420" t="s">
        <v>1725</v>
      </c>
      <c r="J13420" t="s">
        <v>42197</v>
      </c>
    </row>
    <row r="13421" spans="1:10" ht="16" x14ac:dyDescent="0.2">
      <c r="A13421" t="s">
        <v>26699</v>
      </c>
      <c r="B13421" t="s">
        <v>42198</v>
      </c>
      <c r="C13421" t="s">
        <v>42199</v>
      </c>
      <c r="D13421">
        <v>4</v>
      </c>
      <c r="E13421" t="s">
        <v>730</v>
      </c>
      <c r="F13421" t="s">
        <v>13</v>
      </c>
      <c r="G13421" t="s">
        <v>42195</v>
      </c>
      <c r="H13421" s="3" t="s">
        <v>42196</v>
      </c>
      <c r="I13421" t="s">
        <v>1725</v>
      </c>
      <c r="J13421" t="s">
        <v>26703</v>
      </c>
    </row>
    <row r="13422" spans="1:10" ht="16" x14ac:dyDescent="0.2">
      <c r="A13422" t="s">
        <v>42192</v>
      </c>
      <c r="B13422" t="s">
        <v>42200</v>
      </c>
      <c r="C13422" t="s">
        <v>42201</v>
      </c>
      <c r="D13422">
        <v>3</v>
      </c>
      <c r="E13422" t="s">
        <v>730</v>
      </c>
      <c r="F13422" t="s">
        <v>13</v>
      </c>
      <c r="G13422" t="s">
        <v>42195</v>
      </c>
      <c r="H13422" s="3" t="s">
        <v>42196</v>
      </c>
      <c r="I13422" t="s">
        <v>1725</v>
      </c>
      <c r="J13422" t="s">
        <v>42197</v>
      </c>
    </row>
    <row r="13423" spans="1:10" ht="16" x14ac:dyDescent="0.2">
      <c r="A13423" t="s">
        <v>42202</v>
      </c>
      <c r="B13423" t="s">
        <v>42203</v>
      </c>
      <c r="C13423" t="s">
        <v>42204</v>
      </c>
      <c r="D13423">
        <v>1</v>
      </c>
      <c r="E13423" t="s">
        <v>730</v>
      </c>
      <c r="F13423" t="s">
        <v>13</v>
      </c>
      <c r="G13423" t="s">
        <v>42195</v>
      </c>
      <c r="H13423" s="3" t="s">
        <v>42205</v>
      </c>
      <c r="I13423" t="s">
        <v>1725</v>
      </c>
      <c r="J13423" t="s">
        <v>42206</v>
      </c>
    </row>
    <row r="13424" spans="1:10" ht="16" x14ac:dyDescent="0.2">
      <c r="A13424" t="s">
        <v>42207</v>
      </c>
      <c r="B13424" t="s">
        <v>42198</v>
      </c>
      <c r="C13424" t="s">
        <v>42199</v>
      </c>
      <c r="D13424">
        <v>4</v>
      </c>
      <c r="E13424" t="s">
        <v>730</v>
      </c>
      <c r="F13424" t="s">
        <v>13</v>
      </c>
      <c r="G13424" t="s">
        <v>42195</v>
      </c>
      <c r="H13424" s="3" t="s">
        <v>42208</v>
      </c>
      <c r="I13424" t="s">
        <v>1725</v>
      </c>
      <c r="J13424" t="s">
        <v>42209</v>
      </c>
    </row>
    <row r="13425" spans="1:10" ht="16" x14ac:dyDescent="0.2">
      <c r="A13425" t="s">
        <v>42192</v>
      </c>
      <c r="B13425" t="s">
        <v>42210</v>
      </c>
      <c r="C13425" t="s">
        <v>42211</v>
      </c>
      <c r="D13425">
        <v>2</v>
      </c>
      <c r="E13425" t="s">
        <v>730</v>
      </c>
      <c r="F13425" t="s">
        <v>13</v>
      </c>
      <c r="G13425" t="s">
        <v>42195</v>
      </c>
      <c r="H13425" s="3" t="s">
        <v>42196</v>
      </c>
      <c r="I13425" t="s">
        <v>1725</v>
      </c>
      <c r="J13425" t="s">
        <v>42197</v>
      </c>
    </row>
    <row r="13426" spans="1:10" ht="16" x14ac:dyDescent="0.2">
      <c r="A13426" t="s">
        <v>42212</v>
      </c>
      <c r="B13426" t="s">
        <v>42200</v>
      </c>
      <c r="C13426" t="s">
        <v>42201</v>
      </c>
      <c r="D13426">
        <v>3</v>
      </c>
      <c r="E13426" t="s">
        <v>730</v>
      </c>
      <c r="F13426" t="s">
        <v>13</v>
      </c>
      <c r="G13426" t="s">
        <v>42195</v>
      </c>
      <c r="H13426" s="3" t="s">
        <v>42208</v>
      </c>
      <c r="I13426" t="s">
        <v>1725</v>
      </c>
      <c r="J13426" t="s">
        <v>42213</v>
      </c>
    </row>
    <row r="13427" spans="1:10" ht="16" x14ac:dyDescent="0.2">
      <c r="A13427" t="s">
        <v>42207</v>
      </c>
      <c r="B13427" t="s">
        <v>42214</v>
      </c>
      <c r="C13427" t="s">
        <v>42215</v>
      </c>
      <c r="D13427">
        <v>3</v>
      </c>
      <c r="E13427" t="s">
        <v>730</v>
      </c>
      <c r="F13427" t="s">
        <v>13</v>
      </c>
      <c r="G13427" t="s">
        <v>42195</v>
      </c>
      <c r="H13427" s="3" t="s">
        <v>42208</v>
      </c>
      <c r="I13427" t="s">
        <v>1725</v>
      </c>
      <c r="J13427" t="s">
        <v>42209</v>
      </c>
    </row>
    <row r="13428" spans="1:10" ht="16" x14ac:dyDescent="0.2">
      <c r="A13428" t="s">
        <v>26699</v>
      </c>
      <c r="B13428" t="s">
        <v>42214</v>
      </c>
      <c r="C13428" t="s">
        <v>42215</v>
      </c>
      <c r="D13428">
        <v>3</v>
      </c>
      <c r="E13428" t="s">
        <v>730</v>
      </c>
      <c r="F13428" t="s">
        <v>13</v>
      </c>
      <c r="G13428" t="s">
        <v>42195</v>
      </c>
      <c r="H13428" s="3" t="s">
        <v>42196</v>
      </c>
      <c r="I13428" t="s">
        <v>1725</v>
      </c>
      <c r="J13428" t="s">
        <v>26703</v>
      </c>
    </row>
    <row r="13429" spans="1:10" ht="16" x14ac:dyDescent="0.2">
      <c r="A13429" t="s">
        <v>42212</v>
      </c>
      <c r="B13429" t="s">
        <v>42210</v>
      </c>
      <c r="C13429" t="s">
        <v>42211</v>
      </c>
      <c r="D13429">
        <v>2</v>
      </c>
      <c r="E13429" t="s">
        <v>730</v>
      </c>
      <c r="F13429" t="s">
        <v>13</v>
      </c>
      <c r="G13429" t="s">
        <v>42195</v>
      </c>
      <c r="H13429" s="3" t="s">
        <v>42208</v>
      </c>
      <c r="I13429" t="s">
        <v>1725</v>
      </c>
      <c r="J13429" t="s">
        <v>42213</v>
      </c>
    </row>
    <row r="13430" spans="1:10" ht="16" x14ac:dyDescent="0.2">
      <c r="A13430" t="s">
        <v>42212</v>
      </c>
      <c r="B13430" t="s">
        <v>42193</v>
      </c>
      <c r="C13430" t="s">
        <v>42194</v>
      </c>
      <c r="D13430">
        <v>1</v>
      </c>
      <c r="E13430" t="s">
        <v>730</v>
      </c>
      <c r="F13430" t="s">
        <v>13</v>
      </c>
      <c r="G13430" t="s">
        <v>42195</v>
      </c>
      <c r="H13430" s="3" t="s">
        <v>42208</v>
      </c>
      <c r="I13430" t="s">
        <v>1725</v>
      </c>
      <c r="J13430" t="s">
        <v>42213</v>
      </c>
    </row>
    <row r="13431" spans="1:10" ht="16" x14ac:dyDescent="0.2">
      <c r="A13431" t="s">
        <v>26699</v>
      </c>
      <c r="B13431" t="s">
        <v>42216</v>
      </c>
      <c r="C13431" t="s">
        <v>42217</v>
      </c>
      <c r="D13431">
        <v>1</v>
      </c>
      <c r="E13431" t="s">
        <v>730</v>
      </c>
      <c r="F13431" t="s">
        <v>13</v>
      </c>
      <c r="G13431" t="s">
        <v>42195</v>
      </c>
      <c r="H13431" s="3" t="s">
        <v>42196</v>
      </c>
      <c r="I13431" t="s">
        <v>1725</v>
      </c>
      <c r="J13431" t="s">
        <v>26703</v>
      </c>
    </row>
    <row r="13432" spans="1:10" ht="16" x14ac:dyDescent="0.2">
      <c r="A13432" t="s">
        <v>26706</v>
      </c>
      <c r="B13432" t="s">
        <v>42198</v>
      </c>
      <c r="C13432" t="s">
        <v>42199</v>
      </c>
      <c r="D13432">
        <v>1</v>
      </c>
      <c r="E13432" t="s">
        <v>730</v>
      </c>
      <c r="F13432" t="s">
        <v>13</v>
      </c>
      <c r="G13432" t="s">
        <v>42195</v>
      </c>
      <c r="H13432" s="3" t="s">
        <v>42208</v>
      </c>
      <c r="I13432" t="s">
        <v>1725</v>
      </c>
      <c r="J13432" t="s">
        <v>26707</v>
      </c>
    </row>
    <row r="13433" spans="1:10" ht="16" x14ac:dyDescent="0.2">
      <c r="A13433" t="s">
        <v>13970</v>
      </c>
      <c r="B13433" t="s">
        <v>42218</v>
      </c>
      <c r="C13433" t="s">
        <v>42219</v>
      </c>
      <c r="D13433">
        <v>3</v>
      </c>
      <c r="E13433" t="s">
        <v>730</v>
      </c>
      <c r="F13433" t="s">
        <v>13</v>
      </c>
      <c r="G13433" t="s">
        <v>42195</v>
      </c>
      <c r="H13433" s="3" t="s">
        <v>42208</v>
      </c>
      <c r="I13433" t="s">
        <v>1725</v>
      </c>
      <c r="J13433" t="s">
        <v>13975</v>
      </c>
    </row>
    <row r="13434" spans="1:10" ht="16" x14ac:dyDescent="0.2">
      <c r="A13434" t="s">
        <v>42220</v>
      </c>
      <c r="B13434" t="s">
        <v>42221</v>
      </c>
      <c r="C13434" t="s">
        <v>42222</v>
      </c>
      <c r="D13434">
        <v>1</v>
      </c>
      <c r="E13434" t="s">
        <v>13</v>
      </c>
      <c r="F13434" t="s">
        <v>13</v>
      </c>
      <c r="G13434" t="s">
        <v>42223</v>
      </c>
      <c r="H13434" s="3" t="s">
        <v>42224</v>
      </c>
      <c r="I13434" t="s">
        <v>215</v>
      </c>
      <c r="J13434" t="s">
        <v>42225</v>
      </c>
    </row>
    <row r="13435" spans="1:10" ht="16" x14ac:dyDescent="0.2">
      <c r="A13435" t="s">
        <v>42220</v>
      </c>
      <c r="B13435" t="s">
        <v>42226</v>
      </c>
      <c r="C13435" t="s">
        <v>42227</v>
      </c>
      <c r="D13435">
        <v>2</v>
      </c>
      <c r="E13435" t="s">
        <v>13</v>
      </c>
      <c r="F13435" t="s">
        <v>13</v>
      </c>
      <c r="G13435" t="s">
        <v>42223</v>
      </c>
      <c r="H13435" s="3" t="s">
        <v>42224</v>
      </c>
      <c r="I13435" t="s">
        <v>215</v>
      </c>
      <c r="J13435" t="s">
        <v>42225</v>
      </c>
    </row>
    <row r="13436" spans="1:10" ht="16" x14ac:dyDescent="0.2">
      <c r="A13436" t="s">
        <v>42220</v>
      </c>
      <c r="B13436" t="s">
        <v>42228</v>
      </c>
      <c r="C13436" t="s">
        <v>42229</v>
      </c>
      <c r="D13436">
        <v>5</v>
      </c>
      <c r="E13436" t="s">
        <v>13</v>
      </c>
      <c r="F13436" t="s">
        <v>13</v>
      </c>
      <c r="G13436" t="s">
        <v>42223</v>
      </c>
      <c r="H13436" s="3" t="s">
        <v>42224</v>
      </c>
      <c r="I13436" t="s">
        <v>215</v>
      </c>
      <c r="J13436" t="s">
        <v>42225</v>
      </c>
    </row>
    <row r="13437" spans="1:10" ht="16" x14ac:dyDescent="0.2">
      <c r="A13437" t="s">
        <v>42220</v>
      </c>
      <c r="B13437" t="s">
        <v>42230</v>
      </c>
      <c r="C13437" t="s">
        <v>42231</v>
      </c>
      <c r="D13437">
        <v>3</v>
      </c>
      <c r="E13437" t="s">
        <v>13</v>
      </c>
      <c r="F13437" t="s">
        <v>13</v>
      </c>
      <c r="G13437" t="s">
        <v>42223</v>
      </c>
      <c r="H13437" s="3" t="s">
        <v>42224</v>
      </c>
      <c r="I13437" t="s">
        <v>215</v>
      </c>
      <c r="J13437" t="s">
        <v>42225</v>
      </c>
    </row>
    <row r="13438" spans="1:10" ht="16" x14ac:dyDescent="0.2">
      <c r="A13438" t="s">
        <v>42220</v>
      </c>
      <c r="B13438" t="s">
        <v>42232</v>
      </c>
      <c r="C13438" t="s">
        <v>42233</v>
      </c>
      <c r="D13438">
        <v>4</v>
      </c>
      <c r="E13438" t="s">
        <v>13</v>
      </c>
      <c r="F13438" t="s">
        <v>13</v>
      </c>
      <c r="G13438" t="s">
        <v>42223</v>
      </c>
      <c r="H13438" s="3" t="s">
        <v>42224</v>
      </c>
      <c r="I13438" t="s">
        <v>215</v>
      </c>
      <c r="J13438" t="s">
        <v>42225</v>
      </c>
    </row>
    <row r="13439" spans="1:10" ht="32" x14ac:dyDescent="0.2">
      <c r="A13439" t="s">
        <v>42220</v>
      </c>
      <c r="B13439" t="s">
        <v>42234</v>
      </c>
      <c r="C13439" t="s">
        <v>42235</v>
      </c>
      <c r="D13439">
        <v>6</v>
      </c>
      <c r="E13439" t="s">
        <v>13</v>
      </c>
      <c r="F13439" t="s">
        <v>13</v>
      </c>
      <c r="G13439" t="s">
        <v>42236</v>
      </c>
      <c r="H13439" s="3" t="s">
        <v>42237</v>
      </c>
      <c r="I13439" t="s">
        <v>215</v>
      </c>
      <c r="J13439" t="s">
        <v>42225</v>
      </c>
    </row>
    <row r="13440" spans="1:10" ht="16" x14ac:dyDescent="0.2">
      <c r="A13440" t="s">
        <v>27800</v>
      </c>
      <c r="B13440" t="s">
        <v>42238</v>
      </c>
      <c r="C13440" t="s">
        <v>42239</v>
      </c>
      <c r="D13440">
        <v>1</v>
      </c>
      <c r="E13440" t="s">
        <v>13</v>
      </c>
      <c r="F13440" t="s">
        <v>13</v>
      </c>
      <c r="G13440" t="s">
        <v>42240</v>
      </c>
      <c r="H13440" s="3" t="s">
        <v>42241</v>
      </c>
      <c r="I13440" t="s">
        <v>69</v>
      </c>
      <c r="J13440" t="s">
        <v>27804</v>
      </c>
    </row>
    <row r="13441" spans="1:10" ht="16" x14ac:dyDescent="0.2">
      <c r="A13441" t="s">
        <v>42242</v>
      </c>
      <c r="B13441" t="s">
        <v>42243</v>
      </c>
      <c r="C13441" t="s">
        <v>42244</v>
      </c>
      <c r="D13441">
        <v>1</v>
      </c>
      <c r="E13441" t="s">
        <v>13</v>
      </c>
      <c r="F13441" t="s">
        <v>13</v>
      </c>
      <c r="G13441" t="s">
        <v>42240</v>
      </c>
      <c r="H13441" s="3" t="s">
        <v>42245</v>
      </c>
      <c r="I13441" t="s">
        <v>69</v>
      </c>
      <c r="J13441" t="s">
        <v>42246</v>
      </c>
    </row>
    <row r="13442" spans="1:10" ht="16" x14ac:dyDescent="0.2">
      <c r="A13442" t="s">
        <v>42242</v>
      </c>
      <c r="B13442" t="s">
        <v>42247</v>
      </c>
      <c r="C13442" t="s">
        <v>42248</v>
      </c>
      <c r="D13442">
        <v>2</v>
      </c>
      <c r="E13442" t="s">
        <v>13</v>
      </c>
      <c r="F13442" t="s">
        <v>13</v>
      </c>
      <c r="G13442" t="s">
        <v>42240</v>
      </c>
      <c r="H13442" s="3" t="s">
        <v>42245</v>
      </c>
      <c r="I13442" t="s">
        <v>69</v>
      </c>
      <c r="J13442" t="s">
        <v>42246</v>
      </c>
    </row>
    <row r="13443" spans="1:10" ht="16" x14ac:dyDescent="0.2">
      <c r="A13443" t="s">
        <v>27187</v>
      </c>
      <c r="B13443" t="s">
        <v>42249</v>
      </c>
      <c r="C13443" t="s">
        <v>42250</v>
      </c>
      <c r="D13443">
        <v>4</v>
      </c>
      <c r="E13443" t="s">
        <v>13</v>
      </c>
      <c r="F13443" t="s">
        <v>13</v>
      </c>
      <c r="G13443" t="s">
        <v>42240</v>
      </c>
      <c r="H13443" s="3" t="s">
        <v>42251</v>
      </c>
      <c r="I13443" t="s">
        <v>69</v>
      </c>
      <c r="J13443" t="s">
        <v>27188</v>
      </c>
    </row>
    <row r="13444" spans="1:10" ht="16" x14ac:dyDescent="0.2">
      <c r="A13444" t="s">
        <v>40293</v>
      </c>
      <c r="B13444" t="s">
        <v>42252</v>
      </c>
      <c r="C13444" t="s">
        <v>42253</v>
      </c>
      <c r="D13444">
        <v>2</v>
      </c>
      <c r="E13444" t="s">
        <v>13</v>
      </c>
      <c r="F13444" t="s">
        <v>13</v>
      </c>
      <c r="G13444" t="s">
        <v>42240</v>
      </c>
      <c r="H13444" s="3" t="s">
        <v>42251</v>
      </c>
      <c r="I13444" t="s">
        <v>69</v>
      </c>
      <c r="J13444" t="s">
        <v>40297</v>
      </c>
    </row>
    <row r="13445" spans="1:10" ht="16" x14ac:dyDescent="0.2">
      <c r="A13445" t="s">
        <v>40293</v>
      </c>
      <c r="B13445" t="s">
        <v>42254</v>
      </c>
      <c r="C13445" t="s">
        <v>42255</v>
      </c>
      <c r="D13445">
        <v>3</v>
      </c>
      <c r="E13445" t="s">
        <v>13</v>
      </c>
      <c r="F13445" t="s">
        <v>13</v>
      </c>
      <c r="G13445" t="s">
        <v>42240</v>
      </c>
      <c r="H13445" s="3" t="s">
        <v>42251</v>
      </c>
      <c r="I13445" t="s">
        <v>69</v>
      </c>
      <c r="J13445" t="s">
        <v>40297</v>
      </c>
    </row>
    <row r="13446" spans="1:10" ht="16" x14ac:dyDescent="0.2">
      <c r="A13446" t="s">
        <v>24991</v>
      </c>
      <c r="B13446" t="s">
        <v>42247</v>
      </c>
      <c r="C13446" t="s">
        <v>42248</v>
      </c>
      <c r="D13446">
        <v>2</v>
      </c>
      <c r="E13446" t="s">
        <v>13</v>
      </c>
      <c r="F13446" t="s">
        <v>13</v>
      </c>
      <c r="G13446" t="s">
        <v>42240</v>
      </c>
      <c r="H13446" s="3" t="s">
        <v>42245</v>
      </c>
      <c r="I13446" t="s">
        <v>69</v>
      </c>
      <c r="J13446" t="s">
        <v>24996</v>
      </c>
    </row>
    <row r="13447" spans="1:10" ht="16" x14ac:dyDescent="0.2">
      <c r="A13447" t="s">
        <v>24991</v>
      </c>
      <c r="B13447" t="s">
        <v>42256</v>
      </c>
      <c r="C13447" t="s">
        <v>42244</v>
      </c>
      <c r="D13447">
        <v>1</v>
      </c>
      <c r="E13447" t="s">
        <v>13</v>
      </c>
      <c r="F13447" t="s">
        <v>13</v>
      </c>
      <c r="G13447" t="s">
        <v>42240</v>
      </c>
      <c r="H13447" s="3" t="s">
        <v>42245</v>
      </c>
      <c r="I13447" t="s">
        <v>69</v>
      </c>
      <c r="J13447" t="s">
        <v>24996</v>
      </c>
    </row>
    <row r="13448" spans="1:10" ht="16" x14ac:dyDescent="0.2">
      <c r="A13448" t="s">
        <v>11982</v>
      </c>
      <c r="B13448" t="s">
        <v>42257</v>
      </c>
      <c r="C13448" t="s">
        <v>42258</v>
      </c>
      <c r="D13448">
        <v>5</v>
      </c>
      <c r="E13448" t="s">
        <v>13</v>
      </c>
      <c r="F13448" t="s">
        <v>13</v>
      </c>
      <c r="G13448" t="s">
        <v>42259</v>
      </c>
      <c r="H13448" s="3" t="s">
        <v>42260</v>
      </c>
      <c r="I13448" t="s">
        <v>69</v>
      </c>
      <c r="J13448" t="s">
        <v>11987</v>
      </c>
    </row>
    <row r="13449" spans="1:10" ht="16" x14ac:dyDescent="0.2">
      <c r="A13449" t="s">
        <v>42261</v>
      </c>
      <c r="B13449" t="s">
        <v>42262</v>
      </c>
      <c r="C13449" t="s">
        <v>42263</v>
      </c>
      <c r="D13449">
        <v>2</v>
      </c>
      <c r="E13449" t="s">
        <v>13</v>
      </c>
      <c r="F13449" t="s">
        <v>13</v>
      </c>
      <c r="G13449" t="s">
        <v>42264</v>
      </c>
      <c r="H13449" s="3" t="s">
        <v>42265</v>
      </c>
      <c r="I13449" t="s">
        <v>3111</v>
      </c>
      <c r="J13449" t="s">
        <v>42266</v>
      </c>
    </row>
    <row r="13450" spans="1:10" ht="16" x14ac:dyDescent="0.2">
      <c r="A13450" t="s">
        <v>40711</v>
      </c>
      <c r="B13450" t="s">
        <v>42267</v>
      </c>
      <c r="C13450" t="s">
        <v>42268</v>
      </c>
      <c r="D13450">
        <v>5</v>
      </c>
      <c r="E13450" t="s">
        <v>13</v>
      </c>
      <c r="F13450" t="s">
        <v>13</v>
      </c>
      <c r="G13450" t="s">
        <v>42269</v>
      </c>
      <c r="H13450" s="3" t="s">
        <v>42270</v>
      </c>
      <c r="I13450" t="s">
        <v>3086</v>
      </c>
      <c r="J13450" t="s">
        <v>40716</v>
      </c>
    </row>
    <row r="13451" spans="1:10" ht="16" x14ac:dyDescent="0.2">
      <c r="A13451" t="s">
        <v>42271</v>
      </c>
      <c r="B13451" t="s">
        <v>42272</v>
      </c>
      <c r="C13451" t="s">
        <v>42273</v>
      </c>
      <c r="D13451">
        <v>3</v>
      </c>
      <c r="E13451" t="s">
        <v>13</v>
      </c>
      <c r="F13451" t="s">
        <v>13</v>
      </c>
      <c r="G13451" t="s">
        <v>42269</v>
      </c>
      <c r="H13451" s="3" t="s">
        <v>42270</v>
      </c>
      <c r="I13451" t="s">
        <v>3086</v>
      </c>
      <c r="J13451" t="s">
        <v>42274</v>
      </c>
    </row>
    <row r="13452" spans="1:10" ht="16" x14ac:dyDescent="0.2">
      <c r="A13452" t="s">
        <v>42271</v>
      </c>
      <c r="B13452" t="s">
        <v>42275</v>
      </c>
      <c r="C13452" t="s">
        <v>42276</v>
      </c>
      <c r="D13452">
        <v>2</v>
      </c>
      <c r="E13452" t="s">
        <v>13</v>
      </c>
      <c r="F13452" t="s">
        <v>13</v>
      </c>
      <c r="G13452" t="s">
        <v>42269</v>
      </c>
      <c r="H13452" s="3" t="s">
        <v>42270</v>
      </c>
      <c r="I13452" t="s">
        <v>3086</v>
      </c>
      <c r="J13452" t="s">
        <v>42274</v>
      </c>
    </row>
    <row r="13453" spans="1:10" ht="16" x14ac:dyDescent="0.2">
      <c r="A13453" t="s">
        <v>42271</v>
      </c>
      <c r="B13453" t="s">
        <v>42277</v>
      </c>
      <c r="C13453" t="s">
        <v>42278</v>
      </c>
      <c r="D13453">
        <v>1</v>
      </c>
      <c r="E13453" t="s">
        <v>13</v>
      </c>
      <c r="F13453" t="s">
        <v>13</v>
      </c>
      <c r="G13453" t="s">
        <v>42269</v>
      </c>
      <c r="H13453" s="3" t="s">
        <v>42270</v>
      </c>
      <c r="I13453" t="s">
        <v>3086</v>
      </c>
      <c r="J13453" t="s">
        <v>42274</v>
      </c>
    </row>
    <row r="13454" spans="1:10" ht="16" x14ac:dyDescent="0.2">
      <c r="A13454" t="s">
        <v>11378</v>
      </c>
      <c r="B13454" t="s">
        <v>42279</v>
      </c>
      <c r="C13454" t="s">
        <v>42280</v>
      </c>
      <c r="D13454">
        <v>4</v>
      </c>
      <c r="E13454" t="s">
        <v>13</v>
      </c>
      <c r="F13454" t="s">
        <v>13</v>
      </c>
      <c r="G13454" t="s">
        <v>42281</v>
      </c>
      <c r="H13454" s="3" t="s">
        <v>42282</v>
      </c>
      <c r="I13454" t="s">
        <v>959</v>
      </c>
      <c r="J13454" t="s">
        <v>11382</v>
      </c>
    </row>
    <row r="13455" spans="1:10" ht="16" x14ac:dyDescent="0.2">
      <c r="A13455" t="s">
        <v>11378</v>
      </c>
      <c r="B13455" t="s">
        <v>42283</v>
      </c>
      <c r="C13455" t="s">
        <v>42284</v>
      </c>
      <c r="D13455">
        <v>3</v>
      </c>
      <c r="E13455" t="s">
        <v>13</v>
      </c>
      <c r="F13455" t="s">
        <v>13</v>
      </c>
      <c r="G13455" t="s">
        <v>42281</v>
      </c>
      <c r="H13455" s="3" t="s">
        <v>42285</v>
      </c>
      <c r="I13455" t="s">
        <v>959</v>
      </c>
      <c r="J13455" t="s">
        <v>11382</v>
      </c>
    </row>
    <row r="13456" spans="1:10" ht="16" x14ac:dyDescent="0.2">
      <c r="A13456" t="s">
        <v>22336</v>
      </c>
      <c r="B13456" t="s">
        <v>42286</v>
      </c>
      <c r="C13456" t="s">
        <v>42287</v>
      </c>
      <c r="D13456">
        <v>1</v>
      </c>
      <c r="E13456" t="s">
        <v>13</v>
      </c>
      <c r="F13456" t="s">
        <v>13</v>
      </c>
      <c r="G13456" t="s">
        <v>42288</v>
      </c>
      <c r="H13456" s="3" t="s">
        <v>42289</v>
      </c>
      <c r="I13456" t="s">
        <v>1676</v>
      </c>
      <c r="J13456" t="s">
        <v>22340</v>
      </c>
    </row>
    <row r="13457" spans="1:10" ht="16" x14ac:dyDescent="0.2">
      <c r="A13457" t="s">
        <v>5896</v>
      </c>
      <c r="B13457" t="s">
        <v>42290</v>
      </c>
      <c r="C13457" t="s">
        <v>42291</v>
      </c>
      <c r="D13457">
        <v>9</v>
      </c>
      <c r="E13457" t="s">
        <v>13</v>
      </c>
      <c r="F13457" t="s">
        <v>13</v>
      </c>
      <c r="G13457" t="s">
        <v>42292</v>
      </c>
      <c r="H13457" s="3" t="s">
        <v>42293</v>
      </c>
      <c r="I13457" t="s">
        <v>3086</v>
      </c>
      <c r="J13457" t="s">
        <v>5901</v>
      </c>
    </row>
    <row r="13458" spans="1:10" ht="16" x14ac:dyDescent="0.2">
      <c r="A13458" t="s">
        <v>35436</v>
      </c>
      <c r="B13458" t="s">
        <v>42294</v>
      </c>
      <c r="C13458" t="s">
        <v>42295</v>
      </c>
      <c r="D13458">
        <v>3</v>
      </c>
      <c r="E13458" t="s">
        <v>13</v>
      </c>
      <c r="F13458" t="s">
        <v>13</v>
      </c>
      <c r="G13458" t="s">
        <v>42296</v>
      </c>
      <c r="H13458" s="3" t="s">
        <v>42297</v>
      </c>
      <c r="I13458" t="s">
        <v>228</v>
      </c>
      <c r="J13458" t="s">
        <v>35440</v>
      </c>
    </row>
    <row r="13459" spans="1:10" ht="16" x14ac:dyDescent="0.2">
      <c r="A13459" t="s">
        <v>42298</v>
      </c>
      <c r="B13459" t="s">
        <v>42299</v>
      </c>
      <c r="C13459" t="s">
        <v>42300</v>
      </c>
      <c r="D13459">
        <v>1</v>
      </c>
      <c r="E13459" t="s">
        <v>13</v>
      </c>
      <c r="F13459" t="s">
        <v>13</v>
      </c>
      <c r="G13459" t="s">
        <v>42301</v>
      </c>
      <c r="H13459" s="3" t="s">
        <v>42302</v>
      </c>
      <c r="I13459" t="s">
        <v>106</v>
      </c>
      <c r="J13459" t="s">
        <v>42303</v>
      </c>
    </row>
    <row r="13460" spans="1:10" ht="16" x14ac:dyDescent="0.2">
      <c r="A13460" t="s">
        <v>42304</v>
      </c>
      <c r="B13460" t="s">
        <v>42305</v>
      </c>
      <c r="C13460" t="s">
        <v>42306</v>
      </c>
      <c r="D13460">
        <v>1</v>
      </c>
      <c r="E13460" t="s">
        <v>13</v>
      </c>
      <c r="F13460" t="s">
        <v>13</v>
      </c>
      <c r="G13460" t="s">
        <v>42301</v>
      </c>
      <c r="H13460" s="3" t="s">
        <v>42302</v>
      </c>
      <c r="I13460" t="s">
        <v>106</v>
      </c>
      <c r="J13460" t="s">
        <v>42307</v>
      </c>
    </row>
    <row r="13461" spans="1:10" ht="16" x14ac:dyDescent="0.2">
      <c r="A13461" t="s">
        <v>42298</v>
      </c>
      <c r="B13461" t="s">
        <v>42308</v>
      </c>
      <c r="C13461" t="s">
        <v>42309</v>
      </c>
      <c r="D13461">
        <v>6</v>
      </c>
      <c r="E13461" t="s">
        <v>13</v>
      </c>
      <c r="F13461" t="s">
        <v>13</v>
      </c>
      <c r="G13461" t="s">
        <v>42301</v>
      </c>
      <c r="H13461" s="3" t="s">
        <v>42302</v>
      </c>
      <c r="I13461" t="s">
        <v>106</v>
      </c>
      <c r="J13461" t="s">
        <v>42303</v>
      </c>
    </row>
    <row r="13462" spans="1:10" ht="16" x14ac:dyDescent="0.2">
      <c r="A13462" t="s">
        <v>42298</v>
      </c>
      <c r="B13462" t="s">
        <v>42310</v>
      </c>
      <c r="C13462" t="s">
        <v>42311</v>
      </c>
      <c r="D13462">
        <v>3</v>
      </c>
      <c r="E13462" t="s">
        <v>13</v>
      </c>
      <c r="F13462" t="s">
        <v>13</v>
      </c>
      <c r="G13462" t="s">
        <v>42301</v>
      </c>
      <c r="H13462" s="3" t="s">
        <v>42302</v>
      </c>
      <c r="I13462" t="s">
        <v>106</v>
      </c>
      <c r="J13462" t="s">
        <v>42303</v>
      </c>
    </row>
    <row r="13463" spans="1:10" ht="16" x14ac:dyDescent="0.2">
      <c r="A13463" t="s">
        <v>42298</v>
      </c>
      <c r="B13463" t="s">
        <v>42312</v>
      </c>
      <c r="C13463" t="s">
        <v>42313</v>
      </c>
      <c r="D13463">
        <v>5</v>
      </c>
      <c r="E13463" t="s">
        <v>13</v>
      </c>
      <c r="F13463" t="s">
        <v>13</v>
      </c>
      <c r="G13463" t="s">
        <v>42301</v>
      </c>
      <c r="H13463" s="3" t="s">
        <v>42302</v>
      </c>
      <c r="I13463" t="s">
        <v>106</v>
      </c>
      <c r="J13463" t="s">
        <v>42303</v>
      </c>
    </row>
    <row r="13464" spans="1:10" ht="32" x14ac:dyDescent="0.2">
      <c r="A13464" t="s">
        <v>32126</v>
      </c>
      <c r="B13464" t="s">
        <v>42314</v>
      </c>
      <c r="C13464" t="s">
        <v>42315</v>
      </c>
      <c r="D13464">
        <v>1</v>
      </c>
      <c r="E13464" t="s">
        <v>13</v>
      </c>
      <c r="F13464" t="s">
        <v>13</v>
      </c>
      <c r="G13464" t="s">
        <v>42316</v>
      </c>
      <c r="H13464" s="3" t="s">
        <v>32129</v>
      </c>
      <c r="I13464" t="s">
        <v>547</v>
      </c>
      <c r="J13464" t="s">
        <v>32130</v>
      </c>
    </row>
    <row r="13465" spans="1:10" ht="16" x14ac:dyDescent="0.2">
      <c r="A13465" t="s">
        <v>41020</v>
      </c>
      <c r="B13465" t="s">
        <v>41013</v>
      </c>
      <c r="C13465" t="s">
        <v>41014</v>
      </c>
      <c r="D13465">
        <v>1</v>
      </c>
      <c r="E13465" t="s">
        <v>13</v>
      </c>
      <c r="F13465" t="s">
        <v>13</v>
      </c>
      <c r="G13465" t="s">
        <v>42317</v>
      </c>
      <c r="H13465" s="3" t="s">
        <v>42318</v>
      </c>
      <c r="I13465" t="s">
        <v>547</v>
      </c>
      <c r="J13465" t="s">
        <v>41022</v>
      </c>
    </row>
    <row r="13466" spans="1:10" ht="16" x14ac:dyDescent="0.2">
      <c r="A13466" t="s">
        <v>40520</v>
      </c>
      <c r="B13466" t="s">
        <v>14667</v>
      </c>
      <c r="C13466" t="s">
        <v>42319</v>
      </c>
      <c r="D13466">
        <v>4</v>
      </c>
      <c r="E13466" t="s">
        <v>13</v>
      </c>
      <c r="F13466" t="s">
        <v>13</v>
      </c>
      <c r="G13466" t="s">
        <v>42317</v>
      </c>
      <c r="H13466" s="3" t="s">
        <v>42320</v>
      </c>
      <c r="I13466" t="s">
        <v>547</v>
      </c>
      <c r="J13466" t="s">
        <v>40525</v>
      </c>
    </row>
    <row r="13467" spans="1:10" ht="16" x14ac:dyDescent="0.2">
      <c r="A13467" t="s">
        <v>4646</v>
      </c>
      <c r="B13467" t="s">
        <v>42321</v>
      </c>
      <c r="C13467" t="s">
        <v>42322</v>
      </c>
      <c r="D13467">
        <v>3</v>
      </c>
      <c r="E13467" t="s">
        <v>13</v>
      </c>
      <c r="F13467" t="s">
        <v>13</v>
      </c>
      <c r="G13467" t="s">
        <v>42317</v>
      </c>
      <c r="H13467" s="3" t="s">
        <v>42323</v>
      </c>
      <c r="I13467" t="s">
        <v>547</v>
      </c>
      <c r="J13467" t="s">
        <v>4650</v>
      </c>
    </row>
    <row r="13468" spans="1:10" ht="16" x14ac:dyDescent="0.2">
      <c r="A13468" t="s">
        <v>42324</v>
      </c>
      <c r="B13468" t="s">
        <v>42325</v>
      </c>
      <c r="C13468" t="s">
        <v>42326</v>
      </c>
      <c r="D13468">
        <v>1</v>
      </c>
      <c r="E13468" t="s">
        <v>13</v>
      </c>
      <c r="F13468" t="s">
        <v>13</v>
      </c>
      <c r="G13468" t="s">
        <v>42317</v>
      </c>
      <c r="H13468" s="3" t="s">
        <v>42327</v>
      </c>
      <c r="I13468" t="s">
        <v>547</v>
      </c>
      <c r="J13468" t="s">
        <v>42328</v>
      </c>
    </row>
    <row r="13469" spans="1:10" ht="16" x14ac:dyDescent="0.2">
      <c r="A13469" t="s">
        <v>42324</v>
      </c>
      <c r="B13469" t="s">
        <v>4766</v>
      </c>
      <c r="C13469" t="s">
        <v>42329</v>
      </c>
      <c r="D13469">
        <v>2</v>
      </c>
      <c r="E13469" t="s">
        <v>13</v>
      </c>
      <c r="F13469" t="s">
        <v>13</v>
      </c>
      <c r="G13469" t="s">
        <v>42317</v>
      </c>
      <c r="H13469" s="3" t="s">
        <v>42327</v>
      </c>
      <c r="I13469" t="s">
        <v>547</v>
      </c>
      <c r="J13469" t="s">
        <v>42328</v>
      </c>
    </row>
    <row r="13470" spans="1:10" ht="16" x14ac:dyDescent="0.2">
      <c r="A13470" t="s">
        <v>26355</v>
      </c>
      <c r="B13470" t="s">
        <v>42325</v>
      </c>
      <c r="C13470" t="s">
        <v>42326</v>
      </c>
      <c r="D13470">
        <v>2</v>
      </c>
      <c r="E13470" t="s">
        <v>13</v>
      </c>
      <c r="F13470" t="s">
        <v>13</v>
      </c>
      <c r="G13470" t="s">
        <v>42317</v>
      </c>
      <c r="H13470" s="3" t="s">
        <v>42330</v>
      </c>
      <c r="I13470" t="s">
        <v>547</v>
      </c>
      <c r="J13470" t="s">
        <v>26358</v>
      </c>
    </row>
    <row r="13471" spans="1:10" ht="16" x14ac:dyDescent="0.2">
      <c r="A13471" t="s">
        <v>30093</v>
      </c>
      <c r="B13471" t="s">
        <v>42331</v>
      </c>
      <c r="C13471" t="s">
        <v>42332</v>
      </c>
      <c r="D13471">
        <v>3</v>
      </c>
      <c r="E13471" t="s">
        <v>13</v>
      </c>
      <c r="F13471" t="s">
        <v>13</v>
      </c>
      <c r="G13471" t="s">
        <v>42317</v>
      </c>
      <c r="H13471" s="3" t="s">
        <v>42333</v>
      </c>
      <c r="I13471" t="s">
        <v>547</v>
      </c>
      <c r="J13471" t="s">
        <v>30096</v>
      </c>
    </row>
    <row r="13472" spans="1:10" ht="16" x14ac:dyDescent="0.2">
      <c r="A13472" t="s">
        <v>42334</v>
      </c>
      <c r="B13472" t="s">
        <v>8014</v>
      </c>
      <c r="C13472" t="s">
        <v>42335</v>
      </c>
      <c r="D13472">
        <v>3</v>
      </c>
      <c r="E13472" t="s">
        <v>13</v>
      </c>
      <c r="F13472" t="s">
        <v>13</v>
      </c>
      <c r="G13472" t="s">
        <v>42317</v>
      </c>
      <c r="H13472" s="3" t="s">
        <v>42333</v>
      </c>
      <c r="I13472" t="s">
        <v>547</v>
      </c>
      <c r="J13472" t="s">
        <v>42336</v>
      </c>
    </row>
    <row r="13473" spans="1:10" ht="16" x14ac:dyDescent="0.2">
      <c r="A13473" t="s">
        <v>26355</v>
      </c>
      <c r="B13473" t="s">
        <v>4652</v>
      </c>
      <c r="C13473" t="s">
        <v>42337</v>
      </c>
      <c r="D13473">
        <v>1</v>
      </c>
      <c r="E13473" t="s">
        <v>13</v>
      </c>
      <c r="F13473" t="s">
        <v>13</v>
      </c>
      <c r="G13473" t="s">
        <v>42317</v>
      </c>
      <c r="H13473" s="3" t="s">
        <v>42330</v>
      </c>
      <c r="I13473" t="s">
        <v>547</v>
      </c>
      <c r="J13473" t="s">
        <v>26358</v>
      </c>
    </row>
    <row r="13474" spans="1:10" ht="16" x14ac:dyDescent="0.2">
      <c r="A13474" t="s">
        <v>14674</v>
      </c>
      <c r="B13474" t="s">
        <v>8087</v>
      </c>
      <c r="C13474" t="s">
        <v>42338</v>
      </c>
      <c r="D13474">
        <v>1</v>
      </c>
      <c r="E13474" t="s">
        <v>13</v>
      </c>
      <c r="F13474" t="s">
        <v>13</v>
      </c>
      <c r="G13474" t="s">
        <v>42317</v>
      </c>
      <c r="H13474" s="3" t="s">
        <v>42333</v>
      </c>
      <c r="I13474" t="s">
        <v>547</v>
      </c>
      <c r="J13474" t="s">
        <v>14677</v>
      </c>
    </row>
    <row r="13475" spans="1:10" ht="16" x14ac:dyDescent="0.2">
      <c r="A13475" t="s">
        <v>19099</v>
      </c>
      <c r="B13475" t="s">
        <v>42339</v>
      </c>
      <c r="C13475" t="s">
        <v>42340</v>
      </c>
      <c r="D13475">
        <v>2</v>
      </c>
      <c r="E13475" t="s">
        <v>13</v>
      </c>
      <c r="F13475" t="s">
        <v>13</v>
      </c>
      <c r="G13475" t="s">
        <v>42317</v>
      </c>
      <c r="H13475" s="3" t="s">
        <v>42333</v>
      </c>
      <c r="I13475" t="s">
        <v>547</v>
      </c>
      <c r="J13475" t="s">
        <v>19102</v>
      </c>
    </row>
    <row r="13476" spans="1:10" ht="16" x14ac:dyDescent="0.2">
      <c r="A13476" t="s">
        <v>23175</v>
      </c>
      <c r="B13476" t="s">
        <v>42341</v>
      </c>
      <c r="C13476" t="s">
        <v>42342</v>
      </c>
      <c r="D13476">
        <v>3</v>
      </c>
      <c r="E13476" t="s">
        <v>13</v>
      </c>
      <c r="F13476" t="s">
        <v>13</v>
      </c>
      <c r="G13476" t="s">
        <v>42317</v>
      </c>
      <c r="H13476" s="3" t="s">
        <v>42327</v>
      </c>
      <c r="I13476" t="s">
        <v>547</v>
      </c>
      <c r="J13476" t="s">
        <v>23180</v>
      </c>
    </row>
    <row r="13477" spans="1:10" ht="16" x14ac:dyDescent="0.2">
      <c r="A13477" t="s">
        <v>42343</v>
      </c>
      <c r="B13477" t="s">
        <v>42344</v>
      </c>
      <c r="C13477" t="s">
        <v>42345</v>
      </c>
      <c r="D13477">
        <v>2</v>
      </c>
      <c r="E13477" t="s">
        <v>13</v>
      </c>
      <c r="F13477" t="s">
        <v>13</v>
      </c>
      <c r="G13477" t="s">
        <v>42317</v>
      </c>
      <c r="H13477" s="3" t="s">
        <v>42346</v>
      </c>
      <c r="I13477" t="s">
        <v>547</v>
      </c>
      <c r="J13477" t="s">
        <v>42347</v>
      </c>
    </row>
    <row r="13478" spans="1:10" ht="16" x14ac:dyDescent="0.2">
      <c r="A13478" t="s">
        <v>33217</v>
      </c>
      <c r="B13478" t="s">
        <v>17266</v>
      </c>
      <c r="C13478" t="s">
        <v>42348</v>
      </c>
      <c r="D13478">
        <v>6</v>
      </c>
      <c r="E13478" t="s">
        <v>13</v>
      </c>
      <c r="F13478" t="s">
        <v>13</v>
      </c>
      <c r="G13478" t="s">
        <v>42317</v>
      </c>
      <c r="H13478" s="3" t="s">
        <v>42349</v>
      </c>
      <c r="I13478" t="s">
        <v>547</v>
      </c>
      <c r="J13478" t="s">
        <v>33221</v>
      </c>
    </row>
    <row r="13479" spans="1:10" ht="16" x14ac:dyDescent="0.2">
      <c r="A13479" t="s">
        <v>33217</v>
      </c>
      <c r="B13479" t="s">
        <v>42350</v>
      </c>
      <c r="C13479" t="s">
        <v>42351</v>
      </c>
      <c r="D13479">
        <v>3</v>
      </c>
      <c r="E13479" t="s">
        <v>13</v>
      </c>
      <c r="F13479" t="s">
        <v>13</v>
      </c>
      <c r="G13479" t="s">
        <v>42317</v>
      </c>
      <c r="H13479" s="3" t="s">
        <v>42349</v>
      </c>
      <c r="I13479" t="s">
        <v>547</v>
      </c>
      <c r="J13479" t="s">
        <v>33221</v>
      </c>
    </row>
    <row r="13480" spans="1:10" ht="16" x14ac:dyDescent="0.2">
      <c r="A13480" t="s">
        <v>33217</v>
      </c>
      <c r="B13480" t="s">
        <v>12377</v>
      </c>
      <c r="C13480" t="s">
        <v>42352</v>
      </c>
      <c r="D13480">
        <v>2</v>
      </c>
      <c r="E13480" t="s">
        <v>13</v>
      </c>
      <c r="F13480" t="s">
        <v>13</v>
      </c>
      <c r="G13480" t="s">
        <v>42317</v>
      </c>
      <c r="H13480" s="3" t="s">
        <v>42349</v>
      </c>
      <c r="I13480" t="s">
        <v>547</v>
      </c>
      <c r="J13480" t="s">
        <v>33221</v>
      </c>
    </row>
    <row r="13481" spans="1:10" ht="16" x14ac:dyDescent="0.2">
      <c r="A13481" t="s">
        <v>33217</v>
      </c>
      <c r="B13481" t="s">
        <v>42353</v>
      </c>
      <c r="C13481" t="s">
        <v>42354</v>
      </c>
      <c r="D13481">
        <v>1</v>
      </c>
      <c r="E13481" t="s">
        <v>13</v>
      </c>
      <c r="F13481" t="s">
        <v>13</v>
      </c>
      <c r="G13481" t="s">
        <v>42317</v>
      </c>
      <c r="H13481" s="3" t="s">
        <v>42349</v>
      </c>
      <c r="I13481" t="s">
        <v>547</v>
      </c>
      <c r="J13481" t="s">
        <v>33221</v>
      </c>
    </row>
    <row r="13482" spans="1:10" ht="16" x14ac:dyDescent="0.2">
      <c r="A13482" t="s">
        <v>42355</v>
      </c>
      <c r="B13482" t="s">
        <v>8014</v>
      </c>
      <c r="C13482" t="s">
        <v>42335</v>
      </c>
      <c r="D13482">
        <v>3</v>
      </c>
      <c r="E13482" t="s">
        <v>13</v>
      </c>
      <c r="F13482" t="s">
        <v>13</v>
      </c>
      <c r="G13482" t="s">
        <v>42317</v>
      </c>
      <c r="H13482" s="3" t="s">
        <v>42333</v>
      </c>
      <c r="I13482" t="s">
        <v>547</v>
      </c>
      <c r="J13482" t="s">
        <v>42356</v>
      </c>
    </row>
    <row r="13483" spans="1:10" ht="16" x14ac:dyDescent="0.2">
      <c r="A13483" t="s">
        <v>42357</v>
      </c>
      <c r="B13483" t="s">
        <v>42358</v>
      </c>
      <c r="C13483" t="s">
        <v>42359</v>
      </c>
      <c r="D13483">
        <v>1</v>
      </c>
      <c r="E13483" t="s">
        <v>13</v>
      </c>
      <c r="F13483" t="s">
        <v>13</v>
      </c>
      <c r="G13483" t="s">
        <v>42317</v>
      </c>
      <c r="H13483" s="3" t="s">
        <v>42360</v>
      </c>
      <c r="I13483" t="s">
        <v>547</v>
      </c>
      <c r="J13483" t="s">
        <v>42361</v>
      </c>
    </row>
    <row r="13484" spans="1:10" ht="16" x14ac:dyDescent="0.2">
      <c r="A13484" t="s">
        <v>36027</v>
      </c>
      <c r="B13484" t="s">
        <v>42362</v>
      </c>
      <c r="C13484" t="s">
        <v>42363</v>
      </c>
      <c r="D13484">
        <v>1</v>
      </c>
      <c r="E13484" t="s">
        <v>13</v>
      </c>
      <c r="F13484" t="s">
        <v>13</v>
      </c>
      <c r="G13484" t="s">
        <v>42317</v>
      </c>
      <c r="H13484" s="3" t="s">
        <v>42364</v>
      </c>
      <c r="I13484" t="s">
        <v>547</v>
      </c>
      <c r="J13484" t="s">
        <v>36030</v>
      </c>
    </row>
    <row r="13485" spans="1:10" ht="16" x14ac:dyDescent="0.2">
      <c r="A13485" t="s">
        <v>9287</v>
      </c>
      <c r="B13485" t="s">
        <v>4784</v>
      </c>
      <c r="C13485" t="s">
        <v>42365</v>
      </c>
      <c r="D13485">
        <v>3</v>
      </c>
      <c r="E13485" t="s">
        <v>13</v>
      </c>
      <c r="F13485" t="s">
        <v>13</v>
      </c>
      <c r="G13485" t="s">
        <v>42317</v>
      </c>
      <c r="H13485" s="3" t="s">
        <v>42333</v>
      </c>
      <c r="I13485" t="s">
        <v>547</v>
      </c>
      <c r="J13485" t="s">
        <v>9289</v>
      </c>
    </row>
    <row r="13486" spans="1:10" ht="16" x14ac:dyDescent="0.2">
      <c r="A13486" t="s">
        <v>14674</v>
      </c>
      <c r="B13486" t="s">
        <v>42331</v>
      </c>
      <c r="C13486" t="s">
        <v>42332</v>
      </c>
      <c r="D13486">
        <v>3</v>
      </c>
      <c r="E13486" t="s">
        <v>13</v>
      </c>
      <c r="F13486" t="s">
        <v>13</v>
      </c>
      <c r="G13486" t="s">
        <v>42317</v>
      </c>
      <c r="H13486" s="3" t="s">
        <v>42333</v>
      </c>
      <c r="I13486" t="s">
        <v>547</v>
      </c>
      <c r="J13486" t="s">
        <v>14677</v>
      </c>
    </row>
    <row r="13487" spans="1:10" ht="16" x14ac:dyDescent="0.2">
      <c r="A13487" t="s">
        <v>4646</v>
      </c>
      <c r="B13487" t="s">
        <v>4737</v>
      </c>
      <c r="C13487" t="s">
        <v>42366</v>
      </c>
      <c r="D13487">
        <v>2</v>
      </c>
      <c r="E13487" t="s">
        <v>13</v>
      </c>
      <c r="F13487" t="s">
        <v>13</v>
      </c>
      <c r="G13487" t="s">
        <v>42317</v>
      </c>
      <c r="H13487" s="3" t="s">
        <v>42323</v>
      </c>
      <c r="I13487" t="s">
        <v>547</v>
      </c>
      <c r="J13487" t="s">
        <v>4650</v>
      </c>
    </row>
    <row r="13488" spans="1:10" ht="16" x14ac:dyDescent="0.2">
      <c r="A13488" t="s">
        <v>19096</v>
      </c>
      <c r="B13488" t="s">
        <v>12902</v>
      </c>
      <c r="C13488" t="s">
        <v>42367</v>
      </c>
      <c r="D13488">
        <v>4</v>
      </c>
      <c r="E13488" t="s">
        <v>13</v>
      </c>
      <c r="F13488" t="s">
        <v>13</v>
      </c>
      <c r="G13488" t="s">
        <v>42317</v>
      </c>
      <c r="H13488" s="3" t="s">
        <v>42368</v>
      </c>
      <c r="I13488" t="s">
        <v>547</v>
      </c>
      <c r="J13488" t="s">
        <v>19098</v>
      </c>
    </row>
    <row r="13489" spans="1:10" ht="16" x14ac:dyDescent="0.2">
      <c r="A13489" t="s">
        <v>38395</v>
      </c>
      <c r="B13489" t="s">
        <v>42369</v>
      </c>
      <c r="C13489" t="s">
        <v>42370</v>
      </c>
      <c r="D13489">
        <v>1</v>
      </c>
      <c r="E13489" t="s">
        <v>13</v>
      </c>
      <c r="F13489" t="s">
        <v>13</v>
      </c>
      <c r="G13489" t="s">
        <v>42317</v>
      </c>
      <c r="H13489" s="3" t="s">
        <v>42371</v>
      </c>
      <c r="I13489" t="s">
        <v>547</v>
      </c>
      <c r="J13489" t="s">
        <v>38399</v>
      </c>
    </row>
    <row r="13490" spans="1:10" ht="16" x14ac:dyDescent="0.2">
      <c r="A13490" t="s">
        <v>7645</v>
      </c>
      <c r="B13490" t="s">
        <v>42372</v>
      </c>
      <c r="C13490" t="s">
        <v>42373</v>
      </c>
      <c r="D13490">
        <v>3</v>
      </c>
      <c r="E13490" t="s">
        <v>13</v>
      </c>
      <c r="F13490" t="s">
        <v>13</v>
      </c>
      <c r="G13490" t="s">
        <v>42317</v>
      </c>
      <c r="H13490" s="3" t="s">
        <v>42333</v>
      </c>
      <c r="I13490" t="s">
        <v>547</v>
      </c>
      <c r="J13490" t="s">
        <v>7648</v>
      </c>
    </row>
    <row r="13491" spans="1:10" ht="16" x14ac:dyDescent="0.2">
      <c r="A13491" t="s">
        <v>40520</v>
      </c>
      <c r="B13491" t="s">
        <v>42374</v>
      </c>
      <c r="C13491" t="s">
        <v>42375</v>
      </c>
      <c r="D13491">
        <v>3</v>
      </c>
      <c r="E13491" t="s">
        <v>13</v>
      </c>
      <c r="F13491" t="s">
        <v>13</v>
      </c>
      <c r="G13491" t="s">
        <v>42317</v>
      </c>
      <c r="H13491" s="3" t="s">
        <v>42320</v>
      </c>
      <c r="I13491" t="s">
        <v>547</v>
      </c>
      <c r="J13491" t="s">
        <v>40525</v>
      </c>
    </row>
    <row r="13492" spans="1:10" ht="16" x14ac:dyDescent="0.2">
      <c r="A13492" t="s">
        <v>12637</v>
      </c>
      <c r="B13492" t="s">
        <v>2905</v>
      </c>
      <c r="C13492" t="s">
        <v>42376</v>
      </c>
      <c r="D13492">
        <v>8</v>
      </c>
      <c r="E13492" t="s">
        <v>13</v>
      </c>
      <c r="F13492" t="s">
        <v>13</v>
      </c>
      <c r="G13492" t="s">
        <v>42317</v>
      </c>
      <c r="H13492" s="3" t="s">
        <v>42377</v>
      </c>
      <c r="I13492" t="s">
        <v>547</v>
      </c>
      <c r="J13492" t="s">
        <v>12642</v>
      </c>
    </row>
    <row r="13493" spans="1:10" ht="16" x14ac:dyDescent="0.2">
      <c r="A13493" t="s">
        <v>42355</v>
      </c>
      <c r="B13493" t="s">
        <v>16562</v>
      </c>
      <c r="C13493" t="s">
        <v>42378</v>
      </c>
      <c r="D13493">
        <v>2</v>
      </c>
      <c r="E13493" t="s">
        <v>13</v>
      </c>
      <c r="F13493" t="s">
        <v>13</v>
      </c>
      <c r="G13493" t="s">
        <v>42317</v>
      </c>
      <c r="H13493" s="3" t="s">
        <v>42333</v>
      </c>
      <c r="I13493" t="s">
        <v>547</v>
      </c>
      <c r="J13493" t="s">
        <v>42356</v>
      </c>
    </row>
    <row r="13494" spans="1:10" ht="16" x14ac:dyDescent="0.2">
      <c r="A13494" t="s">
        <v>19063</v>
      </c>
      <c r="B13494" t="s">
        <v>42379</v>
      </c>
      <c r="C13494" t="s">
        <v>42380</v>
      </c>
      <c r="D13494">
        <v>2</v>
      </c>
      <c r="E13494" t="s">
        <v>13</v>
      </c>
      <c r="F13494" t="s">
        <v>13</v>
      </c>
      <c r="G13494" t="s">
        <v>42317</v>
      </c>
      <c r="H13494" s="3" t="s">
        <v>42381</v>
      </c>
      <c r="I13494" t="s">
        <v>547</v>
      </c>
      <c r="J13494" t="s">
        <v>19067</v>
      </c>
    </row>
    <row r="13495" spans="1:10" ht="16" x14ac:dyDescent="0.2">
      <c r="A13495" t="s">
        <v>41020</v>
      </c>
      <c r="B13495" t="s">
        <v>40552</v>
      </c>
      <c r="C13495" t="s">
        <v>42382</v>
      </c>
      <c r="D13495">
        <v>4</v>
      </c>
      <c r="E13495" t="s">
        <v>13</v>
      </c>
      <c r="F13495" t="s">
        <v>13</v>
      </c>
      <c r="G13495" t="s">
        <v>42317</v>
      </c>
      <c r="H13495" s="3" t="s">
        <v>42318</v>
      </c>
      <c r="I13495" t="s">
        <v>547</v>
      </c>
      <c r="J13495" t="s">
        <v>41022</v>
      </c>
    </row>
    <row r="13496" spans="1:10" ht="16" x14ac:dyDescent="0.2">
      <c r="A13496" t="s">
        <v>42383</v>
      </c>
      <c r="B13496" t="s">
        <v>543</v>
      </c>
      <c r="C13496" t="s">
        <v>42384</v>
      </c>
      <c r="D13496">
        <v>3</v>
      </c>
      <c r="E13496" t="s">
        <v>13</v>
      </c>
      <c r="F13496" t="s">
        <v>13</v>
      </c>
      <c r="G13496" t="s">
        <v>42317</v>
      </c>
      <c r="H13496" s="3" t="s">
        <v>42371</v>
      </c>
      <c r="I13496" t="s">
        <v>547</v>
      </c>
      <c r="J13496" t="s">
        <v>42385</v>
      </c>
    </row>
    <row r="13497" spans="1:10" ht="16" x14ac:dyDescent="0.2">
      <c r="A13497" t="s">
        <v>12394</v>
      </c>
      <c r="B13497" t="s">
        <v>8068</v>
      </c>
      <c r="C13497" t="s">
        <v>42386</v>
      </c>
      <c r="D13497">
        <v>1</v>
      </c>
      <c r="E13497" t="s">
        <v>13</v>
      </c>
      <c r="F13497" t="s">
        <v>13</v>
      </c>
      <c r="G13497" t="s">
        <v>42317</v>
      </c>
      <c r="H13497" s="3" t="s">
        <v>42333</v>
      </c>
      <c r="I13497" t="s">
        <v>547</v>
      </c>
      <c r="J13497" t="s">
        <v>12398</v>
      </c>
    </row>
    <row r="13498" spans="1:10" ht="16" x14ac:dyDescent="0.2">
      <c r="A13498" t="s">
        <v>42383</v>
      </c>
      <c r="B13498" t="s">
        <v>42369</v>
      </c>
      <c r="C13498" t="s">
        <v>42370</v>
      </c>
      <c r="D13498">
        <v>6</v>
      </c>
      <c r="E13498" t="s">
        <v>13</v>
      </c>
      <c r="F13498" t="s">
        <v>13</v>
      </c>
      <c r="G13498" t="s">
        <v>42317</v>
      </c>
      <c r="H13498" s="3" t="s">
        <v>42371</v>
      </c>
      <c r="I13498" t="s">
        <v>547</v>
      </c>
      <c r="J13498" t="s">
        <v>42385</v>
      </c>
    </row>
    <row r="13499" spans="1:10" ht="16" x14ac:dyDescent="0.2">
      <c r="A13499" t="s">
        <v>42387</v>
      </c>
      <c r="B13499" t="s">
        <v>42344</v>
      </c>
      <c r="C13499" t="s">
        <v>42345</v>
      </c>
      <c r="D13499">
        <v>3</v>
      </c>
      <c r="E13499" t="s">
        <v>13</v>
      </c>
      <c r="F13499" t="s">
        <v>13</v>
      </c>
      <c r="G13499" t="s">
        <v>42317</v>
      </c>
      <c r="H13499" s="3" t="s">
        <v>42327</v>
      </c>
      <c r="I13499" t="s">
        <v>547</v>
      </c>
      <c r="J13499" t="s">
        <v>42388</v>
      </c>
    </row>
    <row r="13500" spans="1:10" ht="16" x14ac:dyDescent="0.2">
      <c r="A13500" t="s">
        <v>40531</v>
      </c>
      <c r="B13500" t="s">
        <v>42389</v>
      </c>
      <c r="C13500" t="s">
        <v>42390</v>
      </c>
      <c r="D13500">
        <v>1</v>
      </c>
      <c r="E13500" t="s">
        <v>13</v>
      </c>
      <c r="F13500" t="s">
        <v>13</v>
      </c>
      <c r="G13500" t="s">
        <v>42317</v>
      </c>
      <c r="H13500" s="3" t="s">
        <v>42391</v>
      </c>
      <c r="I13500" t="s">
        <v>547</v>
      </c>
      <c r="J13500" t="s">
        <v>40533</v>
      </c>
    </row>
    <row r="13501" spans="1:10" ht="16" x14ac:dyDescent="0.2">
      <c r="A13501" t="s">
        <v>4646</v>
      </c>
      <c r="B13501" t="s">
        <v>42392</v>
      </c>
      <c r="C13501" t="s">
        <v>42393</v>
      </c>
      <c r="D13501">
        <v>1</v>
      </c>
      <c r="E13501" t="s">
        <v>13</v>
      </c>
      <c r="F13501" t="s">
        <v>13</v>
      </c>
      <c r="G13501" t="s">
        <v>42317</v>
      </c>
      <c r="H13501" s="3" t="s">
        <v>42323</v>
      </c>
      <c r="I13501" t="s">
        <v>547</v>
      </c>
      <c r="J13501" t="s">
        <v>4650</v>
      </c>
    </row>
    <row r="13502" spans="1:10" ht="16" x14ac:dyDescent="0.2">
      <c r="A13502" t="s">
        <v>40531</v>
      </c>
      <c r="B13502" t="s">
        <v>42374</v>
      </c>
      <c r="C13502" t="s">
        <v>42375</v>
      </c>
      <c r="D13502">
        <v>3</v>
      </c>
      <c r="E13502" t="s">
        <v>13</v>
      </c>
      <c r="F13502" t="s">
        <v>13</v>
      </c>
      <c r="G13502" t="s">
        <v>42317</v>
      </c>
      <c r="H13502" s="3" t="s">
        <v>42391</v>
      </c>
      <c r="I13502" t="s">
        <v>547</v>
      </c>
      <c r="J13502" t="s">
        <v>40533</v>
      </c>
    </row>
    <row r="13503" spans="1:10" ht="16" x14ac:dyDescent="0.2">
      <c r="A13503" t="s">
        <v>40531</v>
      </c>
      <c r="B13503" t="s">
        <v>14667</v>
      </c>
      <c r="C13503" t="s">
        <v>42319</v>
      </c>
      <c r="D13503">
        <v>4</v>
      </c>
      <c r="E13503" t="s">
        <v>13</v>
      </c>
      <c r="F13503" t="s">
        <v>13</v>
      </c>
      <c r="G13503" t="s">
        <v>42317</v>
      </c>
      <c r="H13503" s="3" t="s">
        <v>42391</v>
      </c>
      <c r="I13503" t="s">
        <v>547</v>
      </c>
      <c r="J13503" t="s">
        <v>40533</v>
      </c>
    </row>
    <row r="13504" spans="1:10" ht="16" x14ac:dyDescent="0.2">
      <c r="A13504" t="s">
        <v>8189</v>
      </c>
      <c r="B13504" t="s">
        <v>42394</v>
      </c>
      <c r="C13504" t="s">
        <v>42395</v>
      </c>
      <c r="D13504">
        <v>1</v>
      </c>
      <c r="E13504" t="s">
        <v>13</v>
      </c>
      <c r="F13504" t="s">
        <v>13</v>
      </c>
      <c r="G13504" t="s">
        <v>42317</v>
      </c>
      <c r="H13504" s="3" t="s">
        <v>42330</v>
      </c>
      <c r="I13504" t="s">
        <v>547</v>
      </c>
      <c r="J13504" t="s">
        <v>8191</v>
      </c>
    </row>
    <row r="13505" spans="1:10" ht="16" x14ac:dyDescent="0.2">
      <c r="A13505" t="s">
        <v>38486</v>
      </c>
      <c r="B13505" t="s">
        <v>42396</v>
      </c>
      <c r="C13505" t="s">
        <v>42397</v>
      </c>
      <c r="D13505">
        <v>4</v>
      </c>
      <c r="E13505" t="s">
        <v>13</v>
      </c>
      <c r="F13505" t="s">
        <v>13</v>
      </c>
      <c r="G13505" t="s">
        <v>42317</v>
      </c>
      <c r="H13505" s="3" t="s">
        <v>42398</v>
      </c>
      <c r="I13505" t="s">
        <v>547</v>
      </c>
      <c r="J13505" t="s">
        <v>38488</v>
      </c>
    </row>
    <row r="13506" spans="1:10" ht="16" x14ac:dyDescent="0.2">
      <c r="A13506" t="s">
        <v>42355</v>
      </c>
      <c r="B13506" t="s">
        <v>42399</v>
      </c>
      <c r="C13506" t="s">
        <v>42400</v>
      </c>
      <c r="D13506">
        <v>1</v>
      </c>
      <c r="E13506" t="s">
        <v>13</v>
      </c>
      <c r="F13506" t="s">
        <v>13</v>
      </c>
      <c r="G13506" t="s">
        <v>42317</v>
      </c>
      <c r="H13506" s="3" t="s">
        <v>42327</v>
      </c>
      <c r="I13506" t="s">
        <v>547</v>
      </c>
      <c r="J13506" t="s">
        <v>42356</v>
      </c>
    </row>
    <row r="13507" spans="1:10" ht="16" x14ac:dyDescent="0.2">
      <c r="A13507" t="s">
        <v>40520</v>
      </c>
      <c r="B13507" t="s">
        <v>42389</v>
      </c>
      <c r="C13507" t="s">
        <v>42390</v>
      </c>
      <c r="D13507">
        <v>1</v>
      </c>
      <c r="E13507" t="s">
        <v>13</v>
      </c>
      <c r="F13507" t="s">
        <v>13</v>
      </c>
      <c r="G13507" t="s">
        <v>42317</v>
      </c>
      <c r="H13507" s="3" t="s">
        <v>42320</v>
      </c>
      <c r="I13507" t="s">
        <v>547</v>
      </c>
      <c r="J13507" t="s">
        <v>40525</v>
      </c>
    </row>
    <row r="13508" spans="1:10" ht="16" x14ac:dyDescent="0.2">
      <c r="A13508" t="s">
        <v>8966</v>
      </c>
      <c r="B13508" t="s">
        <v>29270</v>
      </c>
      <c r="C13508" t="s">
        <v>42401</v>
      </c>
      <c r="D13508">
        <v>3</v>
      </c>
      <c r="E13508" t="s">
        <v>13</v>
      </c>
      <c r="F13508" t="s">
        <v>13</v>
      </c>
      <c r="G13508" t="s">
        <v>42317</v>
      </c>
      <c r="H13508" s="3" t="s">
        <v>42333</v>
      </c>
      <c r="I13508" t="s">
        <v>547</v>
      </c>
      <c r="J13508" t="s">
        <v>8968</v>
      </c>
    </row>
    <row r="13509" spans="1:10" ht="16" x14ac:dyDescent="0.2">
      <c r="A13509" t="s">
        <v>42334</v>
      </c>
      <c r="B13509" t="s">
        <v>16562</v>
      </c>
      <c r="C13509" t="s">
        <v>42378</v>
      </c>
      <c r="D13509">
        <v>1</v>
      </c>
      <c r="E13509" t="s">
        <v>13</v>
      </c>
      <c r="F13509" t="s">
        <v>13</v>
      </c>
      <c r="G13509" t="s">
        <v>42317</v>
      </c>
      <c r="H13509" s="3" t="s">
        <v>42333</v>
      </c>
      <c r="I13509" t="s">
        <v>547</v>
      </c>
      <c r="J13509" t="s">
        <v>42336</v>
      </c>
    </row>
    <row r="13510" spans="1:10" ht="16" x14ac:dyDescent="0.2">
      <c r="A13510" t="s">
        <v>30019</v>
      </c>
      <c r="B13510" t="s">
        <v>4679</v>
      </c>
      <c r="C13510" t="s">
        <v>4680</v>
      </c>
      <c r="D13510">
        <v>1</v>
      </c>
      <c r="E13510" t="s">
        <v>13</v>
      </c>
      <c r="F13510" t="s">
        <v>13</v>
      </c>
      <c r="G13510" t="s">
        <v>42402</v>
      </c>
      <c r="H13510" s="3" t="s">
        <v>42403</v>
      </c>
      <c r="I13510" t="s">
        <v>547</v>
      </c>
      <c r="J13510" t="s">
        <v>30022</v>
      </c>
    </row>
    <row r="13511" spans="1:10" ht="16" x14ac:dyDescent="0.2">
      <c r="A13511" t="s">
        <v>42404</v>
      </c>
      <c r="B13511" t="s">
        <v>42405</v>
      </c>
      <c r="C13511" t="s">
        <v>42406</v>
      </c>
      <c r="D13511">
        <v>2</v>
      </c>
      <c r="E13511" t="s">
        <v>13</v>
      </c>
      <c r="F13511" t="s">
        <v>13</v>
      </c>
      <c r="G13511" t="s">
        <v>42407</v>
      </c>
      <c r="H13511" s="3" t="s">
        <v>42408</v>
      </c>
      <c r="I13511" t="s">
        <v>106</v>
      </c>
      <c r="J13511" t="s">
        <v>42409</v>
      </c>
    </row>
    <row r="13512" spans="1:10" ht="16" x14ac:dyDescent="0.2">
      <c r="A13512" t="s">
        <v>42404</v>
      </c>
      <c r="B13512" t="s">
        <v>42410</v>
      </c>
      <c r="C13512" t="s">
        <v>42411</v>
      </c>
      <c r="D13512">
        <v>1</v>
      </c>
      <c r="E13512" t="s">
        <v>13</v>
      </c>
      <c r="F13512" t="s">
        <v>13</v>
      </c>
      <c r="G13512" t="s">
        <v>42407</v>
      </c>
      <c r="H13512" s="3" t="s">
        <v>42408</v>
      </c>
      <c r="I13512" t="s">
        <v>106</v>
      </c>
      <c r="J13512" t="s">
        <v>42409</v>
      </c>
    </row>
    <row r="13513" spans="1:10" ht="16" x14ac:dyDescent="0.2">
      <c r="A13513" t="s">
        <v>20965</v>
      </c>
      <c r="B13513" t="s">
        <v>42412</v>
      </c>
      <c r="C13513" t="s">
        <v>42413</v>
      </c>
      <c r="D13513">
        <v>5</v>
      </c>
      <c r="E13513" t="s">
        <v>13</v>
      </c>
      <c r="F13513" t="s">
        <v>13</v>
      </c>
      <c r="G13513" t="s">
        <v>42407</v>
      </c>
      <c r="H13513" s="3" t="s">
        <v>42408</v>
      </c>
      <c r="I13513" t="s">
        <v>106</v>
      </c>
      <c r="J13513" t="s">
        <v>20970</v>
      </c>
    </row>
    <row r="13514" spans="1:10" ht="16" x14ac:dyDescent="0.2">
      <c r="A13514" t="s">
        <v>42414</v>
      </c>
      <c r="B13514" t="s">
        <v>42415</v>
      </c>
      <c r="C13514" t="s">
        <v>42416</v>
      </c>
      <c r="D13514">
        <v>1</v>
      </c>
      <c r="E13514" t="s">
        <v>13</v>
      </c>
      <c r="F13514" t="s">
        <v>13</v>
      </c>
      <c r="G13514" t="s">
        <v>42417</v>
      </c>
      <c r="H13514" s="3" t="s">
        <v>42418</v>
      </c>
      <c r="I13514" t="s">
        <v>106</v>
      </c>
      <c r="J13514" t="s">
        <v>42419</v>
      </c>
    </row>
    <row r="13515" spans="1:10" ht="16" x14ac:dyDescent="0.2">
      <c r="A13515" t="s">
        <v>42420</v>
      </c>
      <c r="B13515" t="s">
        <v>42421</v>
      </c>
      <c r="C13515" t="s">
        <v>42422</v>
      </c>
      <c r="D13515">
        <v>2</v>
      </c>
      <c r="E13515" t="s">
        <v>13</v>
      </c>
      <c r="F13515" t="s">
        <v>13</v>
      </c>
      <c r="G13515" t="s">
        <v>42423</v>
      </c>
      <c r="H13515" s="3" t="s">
        <v>42424</v>
      </c>
      <c r="I13515" t="s">
        <v>106</v>
      </c>
      <c r="J13515" t="s">
        <v>42425</v>
      </c>
    </row>
    <row r="13516" spans="1:10" ht="16" x14ac:dyDescent="0.2">
      <c r="A13516" t="s">
        <v>42420</v>
      </c>
      <c r="B13516" t="s">
        <v>42426</v>
      </c>
      <c r="C13516" t="s">
        <v>42427</v>
      </c>
      <c r="D13516">
        <v>3</v>
      </c>
      <c r="E13516" t="s">
        <v>13</v>
      </c>
      <c r="F13516" t="s">
        <v>13</v>
      </c>
      <c r="G13516" t="s">
        <v>42423</v>
      </c>
      <c r="H13516" s="3" t="s">
        <v>42424</v>
      </c>
      <c r="I13516" t="s">
        <v>106</v>
      </c>
      <c r="J13516" t="s">
        <v>42425</v>
      </c>
    </row>
    <row r="13517" spans="1:10" ht="16" x14ac:dyDescent="0.2">
      <c r="A13517" t="s">
        <v>42428</v>
      </c>
      <c r="B13517" t="s">
        <v>42429</v>
      </c>
      <c r="C13517" t="s">
        <v>42430</v>
      </c>
      <c r="D13517">
        <v>1</v>
      </c>
      <c r="E13517" t="s">
        <v>13</v>
      </c>
      <c r="F13517" t="s">
        <v>13</v>
      </c>
      <c r="G13517" t="s">
        <v>42431</v>
      </c>
      <c r="H13517" s="3" t="s">
        <v>42432</v>
      </c>
      <c r="I13517" t="s">
        <v>62</v>
      </c>
      <c r="J13517" t="s">
        <v>42433</v>
      </c>
    </row>
    <row r="13518" spans="1:10" ht="16" x14ac:dyDescent="0.2">
      <c r="A13518" t="s">
        <v>42434</v>
      </c>
      <c r="B13518" t="s">
        <v>42435</v>
      </c>
      <c r="C13518" t="s">
        <v>42436</v>
      </c>
      <c r="D13518">
        <v>1</v>
      </c>
      <c r="E13518" t="s">
        <v>13</v>
      </c>
      <c r="F13518" t="s">
        <v>13</v>
      </c>
      <c r="G13518" t="s">
        <v>42431</v>
      </c>
      <c r="H13518" s="3" t="s">
        <v>42432</v>
      </c>
      <c r="I13518" t="s">
        <v>62</v>
      </c>
      <c r="J13518" t="s">
        <v>42437</v>
      </c>
    </row>
    <row r="13519" spans="1:10" ht="16" x14ac:dyDescent="0.2">
      <c r="A13519" t="s">
        <v>14834</v>
      </c>
      <c r="B13519" t="s">
        <v>42438</v>
      </c>
      <c r="C13519" t="s">
        <v>42439</v>
      </c>
      <c r="D13519">
        <v>1</v>
      </c>
      <c r="E13519" t="s">
        <v>13</v>
      </c>
      <c r="F13519" t="s">
        <v>13</v>
      </c>
      <c r="G13519" t="s">
        <v>42431</v>
      </c>
      <c r="H13519" s="3" t="s">
        <v>42440</v>
      </c>
      <c r="I13519" t="s">
        <v>62</v>
      </c>
      <c r="J13519" t="s">
        <v>14839</v>
      </c>
    </row>
    <row r="13520" spans="1:10" ht="16" x14ac:dyDescent="0.2">
      <c r="A13520" t="s">
        <v>42441</v>
      </c>
      <c r="B13520" t="s">
        <v>42442</v>
      </c>
      <c r="C13520" t="s">
        <v>42443</v>
      </c>
      <c r="D13520">
        <v>1</v>
      </c>
      <c r="E13520" t="s">
        <v>13</v>
      </c>
      <c r="F13520" t="s">
        <v>13</v>
      </c>
      <c r="G13520" t="s">
        <v>42431</v>
      </c>
      <c r="H13520" s="3" t="s">
        <v>42432</v>
      </c>
      <c r="I13520" t="s">
        <v>62</v>
      </c>
      <c r="J13520" t="s">
        <v>42444</v>
      </c>
    </row>
    <row r="13521" spans="1:10" ht="16" x14ac:dyDescent="0.2">
      <c r="A13521" t="s">
        <v>42434</v>
      </c>
      <c r="B13521" t="s">
        <v>42429</v>
      </c>
      <c r="C13521" t="s">
        <v>42430</v>
      </c>
      <c r="D13521">
        <v>3</v>
      </c>
      <c r="E13521" t="s">
        <v>13</v>
      </c>
      <c r="F13521" t="s">
        <v>13</v>
      </c>
      <c r="G13521" t="s">
        <v>42431</v>
      </c>
      <c r="H13521" s="3" t="s">
        <v>42432</v>
      </c>
      <c r="I13521" t="s">
        <v>62</v>
      </c>
      <c r="J13521" t="s">
        <v>42437</v>
      </c>
    </row>
    <row r="13522" spans="1:10" ht="16" x14ac:dyDescent="0.2">
      <c r="A13522" t="s">
        <v>42434</v>
      </c>
      <c r="B13522" t="s">
        <v>42445</v>
      </c>
      <c r="C13522" t="s">
        <v>42446</v>
      </c>
      <c r="D13522">
        <v>2</v>
      </c>
      <c r="E13522" t="s">
        <v>13</v>
      </c>
      <c r="F13522" t="s">
        <v>13</v>
      </c>
      <c r="G13522" t="s">
        <v>42431</v>
      </c>
      <c r="H13522" s="3" t="s">
        <v>42432</v>
      </c>
      <c r="I13522" t="s">
        <v>62</v>
      </c>
      <c r="J13522" t="s">
        <v>42437</v>
      </c>
    </row>
    <row r="13523" spans="1:10" ht="16" x14ac:dyDescent="0.2">
      <c r="A13523" t="s">
        <v>28832</v>
      </c>
      <c r="B13523" t="s">
        <v>42447</v>
      </c>
      <c r="C13523" t="s">
        <v>42448</v>
      </c>
      <c r="D13523">
        <v>6</v>
      </c>
      <c r="E13523" t="s">
        <v>13</v>
      </c>
      <c r="F13523" t="s">
        <v>13</v>
      </c>
      <c r="G13523" t="s">
        <v>42449</v>
      </c>
      <c r="H13523" s="3" t="s">
        <v>42450</v>
      </c>
      <c r="I13523" t="s">
        <v>62</v>
      </c>
      <c r="J13523" t="s">
        <v>28836</v>
      </c>
    </row>
    <row r="13524" spans="1:10" ht="16" x14ac:dyDescent="0.2">
      <c r="A13524" t="s">
        <v>42451</v>
      </c>
      <c r="B13524" t="s">
        <v>42445</v>
      </c>
      <c r="C13524" t="s">
        <v>42446</v>
      </c>
      <c r="D13524">
        <v>1</v>
      </c>
      <c r="E13524" t="s">
        <v>13</v>
      </c>
      <c r="F13524" t="s">
        <v>13</v>
      </c>
      <c r="G13524" t="s">
        <v>42452</v>
      </c>
      <c r="H13524" s="3" t="s">
        <v>42453</v>
      </c>
      <c r="I13524" t="s">
        <v>62</v>
      </c>
      <c r="J13524" t="s">
        <v>42454</v>
      </c>
    </row>
    <row r="13525" spans="1:10" ht="16" x14ac:dyDescent="0.2">
      <c r="A13525" t="s">
        <v>42451</v>
      </c>
      <c r="B13525" t="s">
        <v>42435</v>
      </c>
      <c r="C13525" t="s">
        <v>42436</v>
      </c>
      <c r="D13525">
        <v>2</v>
      </c>
      <c r="E13525" t="s">
        <v>13</v>
      </c>
      <c r="F13525" t="s">
        <v>13</v>
      </c>
      <c r="G13525" t="s">
        <v>42452</v>
      </c>
      <c r="H13525" s="3" t="s">
        <v>42453</v>
      </c>
      <c r="I13525" t="s">
        <v>62</v>
      </c>
      <c r="J13525" t="s">
        <v>42454</v>
      </c>
    </row>
    <row r="13526" spans="1:10" ht="16" x14ac:dyDescent="0.2">
      <c r="A13526" t="s">
        <v>42451</v>
      </c>
      <c r="B13526" t="s">
        <v>42429</v>
      </c>
      <c r="C13526" t="s">
        <v>42430</v>
      </c>
      <c r="D13526">
        <v>3</v>
      </c>
      <c r="E13526" t="s">
        <v>13</v>
      </c>
      <c r="F13526" t="s">
        <v>13</v>
      </c>
      <c r="G13526" t="s">
        <v>42452</v>
      </c>
      <c r="H13526" s="3" t="s">
        <v>42453</v>
      </c>
      <c r="I13526" t="s">
        <v>62</v>
      </c>
      <c r="J13526" t="s">
        <v>42454</v>
      </c>
    </row>
    <row r="13527" spans="1:10" ht="16" x14ac:dyDescent="0.2">
      <c r="A13527" t="s">
        <v>42455</v>
      </c>
      <c r="B13527" t="s">
        <v>42456</v>
      </c>
      <c r="C13527" t="s">
        <v>42457</v>
      </c>
      <c r="D13527">
        <v>2</v>
      </c>
      <c r="E13527" t="s">
        <v>13</v>
      </c>
      <c r="F13527" t="s">
        <v>13</v>
      </c>
      <c r="G13527" t="s">
        <v>42458</v>
      </c>
      <c r="H13527" s="3" t="s">
        <v>42459</v>
      </c>
      <c r="I13527" t="s">
        <v>62</v>
      </c>
      <c r="J13527" t="s">
        <v>42460</v>
      </c>
    </row>
    <row r="13528" spans="1:10" ht="16" x14ac:dyDescent="0.2">
      <c r="A13528" t="s">
        <v>42455</v>
      </c>
      <c r="B13528" t="s">
        <v>42461</v>
      </c>
      <c r="C13528" t="s">
        <v>42462</v>
      </c>
      <c r="D13528">
        <v>1</v>
      </c>
      <c r="E13528" t="s">
        <v>13</v>
      </c>
      <c r="F13528" t="s">
        <v>13</v>
      </c>
      <c r="G13528" t="s">
        <v>42458</v>
      </c>
      <c r="H13528" s="3" t="s">
        <v>42459</v>
      </c>
      <c r="I13528" t="s">
        <v>62</v>
      </c>
      <c r="J13528" t="s">
        <v>42460</v>
      </c>
    </row>
    <row r="13529" spans="1:10" ht="16" x14ac:dyDescent="0.2">
      <c r="A13529" t="s">
        <v>33330</v>
      </c>
      <c r="B13529" t="s">
        <v>3470</v>
      </c>
      <c r="C13529" t="s">
        <v>42463</v>
      </c>
      <c r="D13529">
        <v>4</v>
      </c>
      <c r="E13529" t="s">
        <v>42464</v>
      </c>
      <c r="F13529" t="s">
        <v>13</v>
      </c>
      <c r="G13529" t="s">
        <v>42465</v>
      </c>
      <c r="H13529" s="3" t="s">
        <v>42466</v>
      </c>
      <c r="I13529" t="s">
        <v>62</v>
      </c>
      <c r="J13529" t="s">
        <v>33333</v>
      </c>
    </row>
    <row r="13530" spans="1:10" ht="16" x14ac:dyDescent="0.2">
      <c r="A13530" t="s">
        <v>42467</v>
      </c>
      <c r="B13530" t="s">
        <v>42468</v>
      </c>
      <c r="C13530" t="s">
        <v>42469</v>
      </c>
      <c r="D13530">
        <v>1</v>
      </c>
      <c r="E13530" t="s">
        <v>42464</v>
      </c>
      <c r="F13530" t="s">
        <v>13</v>
      </c>
      <c r="G13530" t="s">
        <v>42465</v>
      </c>
      <c r="H13530" s="3" t="s">
        <v>42470</v>
      </c>
      <c r="I13530" t="s">
        <v>62</v>
      </c>
      <c r="J13530" t="s">
        <v>42471</v>
      </c>
    </row>
    <row r="13531" spans="1:10" ht="16" x14ac:dyDescent="0.2">
      <c r="A13531" t="s">
        <v>42472</v>
      </c>
      <c r="B13531" t="s">
        <v>42473</v>
      </c>
      <c r="C13531" t="s">
        <v>42474</v>
      </c>
      <c r="D13531">
        <v>1</v>
      </c>
      <c r="E13531" t="s">
        <v>42464</v>
      </c>
      <c r="F13531" t="s">
        <v>13</v>
      </c>
      <c r="G13531" t="s">
        <v>42465</v>
      </c>
      <c r="H13531" s="3" t="s">
        <v>42470</v>
      </c>
      <c r="I13531" t="s">
        <v>62</v>
      </c>
      <c r="J13531" t="s">
        <v>42475</v>
      </c>
    </row>
    <row r="13532" spans="1:10" ht="32" x14ac:dyDescent="0.2">
      <c r="A13532" t="s">
        <v>10555</v>
      </c>
      <c r="B13532" t="s">
        <v>42476</v>
      </c>
      <c r="C13532" t="s">
        <v>42477</v>
      </c>
      <c r="D13532">
        <v>1</v>
      </c>
      <c r="E13532" t="s">
        <v>42464</v>
      </c>
      <c r="F13532" t="s">
        <v>13</v>
      </c>
      <c r="G13532" t="s">
        <v>42465</v>
      </c>
      <c r="H13532" s="3" t="s">
        <v>42478</v>
      </c>
      <c r="I13532" t="s">
        <v>62</v>
      </c>
      <c r="J13532" t="s">
        <v>10558</v>
      </c>
    </row>
    <row r="13533" spans="1:10" ht="16" x14ac:dyDescent="0.2">
      <c r="A13533" t="s">
        <v>42479</v>
      </c>
      <c r="B13533" t="s">
        <v>42480</v>
      </c>
      <c r="C13533" t="s">
        <v>42481</v>
      </c>
      <c r="D13533">
        <v>1</v>
      </c>
      <c r="E13533" t="s">
        <v>42464</v>
      </c>
      <c r="F13533" t="s">
        <v>13</v>
      </c>
      <c r="G13533" t="s">
        <v>42465</v>
      </c>
      <c r="H13533" s="3" t="s">
        <v>42470</v>
      </c>
      <c r="I13533" t="s">
        <v>62</v>
      </c>
      <c r="J13533" t="s">
        <v>42482</v>
      </c>
    </row>
    <row r="13534" spans="1:10" ht="16" x14ac:dyDescent="0.2">
      <c r="A13534" t="s">
        <v>10439</v>
      </c>
      <c r="B13534" t="s">
        <v>42483</v>
      </c>
      <c r="C13534" t="s">
        <v>42484</v>
      </c>
      <c r="D13534">
        <v>3</v>
      </c>
      <c r="E13534" t="s">
        <v>42464</v>
      </c>
      <c r="F13534" t="s">
        <v>13</v>
      </c>
      <c r="G13534" t="s">
        <v>42465</v>
      </c>
      <c r="H13534" s="3" t="s">
        <v>42485</v>
      </c>
      <c r="I13534" t="s">
        <v>62</v>
      </c>
      <c r="J13534" t="s">
        <v>10444</v>
      </c>
    </row>
    <row r="13535" spans="1:10" ht="16" x14ac:dyDescent="0.2">
      <c r="A13535" t="s">
        <v>42441</v>
      </c>
      <c r="B13535" t="s">
        <v>42468</v>
      </c>
      <c r="C13535" t="s">
        <v>42469</v>
      </c>
      <c r="D13535">
        <v>2</v>
      </c>
      <c r="E13535" t="s">
        <v>42464</v>
      </c>
      <c r="F13535" t="s">
        <v>13</v>
      </c>
      <c r="G13535" t="s">
        <v>42465</v>
      </c>
      <c r="H13535" s="3" t="s">
        <v>42470</v>
      </c>
      <c r="I13535" t="s">
        <v>62</v>
      </c>
      <c r="J13535" t="s">
        <v>42444</v>
      </c>
    </row>
    <row r="13536" spans="1:10" ht="32" x14ac:dyDescent="0.2">
      <c r="A13536" t="s">
        <v>13161</v>
      </c>
      <c r="B13536" t="s">
        <v>42486</v>
      </c>
      <c r="C13536" t="s">
        <v>42487</v>
      </c>
      <c r="D13536">
        <v>1</v>
      </c>
      <c r="E13536" t="s">
        <v>42464</v>
      </c>
      <c r="F13536" t="s">
        <v>13</v>
      </c>
      <c r="G13536" t="s">
        <v>42465</v>
      </c>
      <c r="H13536" s="3" t="s">
        <v>42488</v>
      </c>
      <c r="I13536" t="s">
        <v>62</v>
      </c>
      <c r="J13536" t="s">
        <v>13167</v>
      </c>
    </row>
    <row r="13537" spans="1:10" ht="16" x14ac:dyDescent="0.2">
      <c r="A13537" t="s">
        <v>35803</v>
      </c>
      <c r="B13537" t="s">
        <v>42483</v>
      </c>
      <c r="C13537" t="s">
        <v>42484</v>
      </c>
      <c r="D13537">
        <v>2</v>
      </c>
      <c r="E13537" t="s">
        <v>42464</v>
      </c>
      <c r="F13537" t="s">
        <v>13</v>
      </c>
      <c r="G13537" t="s">
        <v>42465</v>
      </c>
      <c r="H13537" s="3" t="s">
        <v>42485</v>
      </c>
      <c r="I13537" t="s">
        <v>62</v>
      </c>
      <c r="J13537" t="s">
        <v>35807</v>
      </c>
    </row>
    <row r="13538" spans="1:10" ht="16" x14ac:dyDescent="0.2">
      <c r="A13538" t="s">
        <v>30128</v>
      </c>
      <c r="B13538" t="s">
        <v>42489</v>
      </c>
      <c r="C13538" t="s">
        <v>42490</v>
      </c>
      <c r="D13538">
        <v>1</v>
      </c>
      <c r="E13538" t="s">
        <v>42464</v>
      </c>
      <c r="F13538" t="s">
        <v>13</v>
      </c>
      <c r="G13538" t="s">
        <v>42465</v>
      </c>
      <c r="H13538" s="3" t="s">
        <v>42485</v>
      </c>
      <c r="I13538" t="s">
        <v>62</v>
      </c>
      <c r="J13538" t="s">
        <v>30131</v>
      </c>
    </row>
    <row r="13539" spans="1:10" ht="16" x14ac:dyDescent="0.2">
      <c r="A13539" t="s">
        <v>42491</v>
      </c>
      <c r="B13539" t="s">
        <v>42492</v>
      </c>
      <c r="C13539" t="s">
        <v>42493</v>
      </c>
      <c r="D13539">
        <v>1</v>
      </c>
      <c r="E13539" t="s">
        <v>42464</v>
      </c>
      <c r="F13539" t="s">
        <v>13</v>
      </c>
      <c r="G13539" t="s">
        <v>42465</v>
      </c>
      <c r="H13539" s="3" t="s">
        <v>42470</v>
      </c>
      <c r="I13539" t="s">
        <v>62</v>
      </c>
      <c r="J13539" t="s">
        <v>42494</v>
      </c>
    </row>
    <row r="13540" spans="1:10" ht="16" x14ac:dyDescent="0.2">
      <c r="A13540" t="s">
        <v>42495</v>
      </c>
      <c r="B13540" t="s">
        <v>42468</v>
      </c>
      <c r="C13540" t="s">
        <v>42469</v>
      </c>
      <c r="D13540">
        <v>2</v>
      </c>
      <c r="E13540" t="s">
        <v>42464</v>
      </c>
      <c r="F13540" t="s">
        <v>13</v>
      </c>
      <c r="G13540" t="s">
        <v>42465</v>
      </c>
      <c r="H13540" s="3" t="s">
        <v>42470</v>
      </c>
      <c r="I13540" t="s">
        <v>62</v>
      </c>
      <c r="J13540" t="s">
        <v>42496</v>
      </c>
    </row>
    <row r="13541" spans="1:10" ht="16" x14ac:dyDescent="0.2">
      <c r="A13541" t="s">
        <v>42497</v>
      </c>
      <c r="B13541" t="s">
        <v>42492</v>
      </c>
      <c r="C13541" t="s">
        <v>42493</v>
      </c>
      <c r="D13541">
        <v>1</v>
      </c>
      <c r="E13541" t="s">
        <v>42464</v>
      </c>
      <c r="F13541" t="s">
        <v>13</v>
      </c>
      <c r="G13541" t="s">
        <v>42465</v>
      </c>
      <c r="H13541" s="3" t="s">
        <v>42470</v>
      </c>
      <c r="I13541" t="s">
        <v>62</v>
      </c>
      <c r="J13541" t="s">
        <v>42498</v>
      </c>
    </row>
    <row r="13542" spans="1:10" ht="16" x14ac:dyDescent="0.2">
      <c r="A13542" t="s">
        <v>42499</v>
      </c>
      <c r="B13542" t="s">
        <v>42500</v>
      </c>
      <c r="C13542" t="s">
        <v>42484</v>
      </c>
      <c r="D13542">
        <v>1</v>
      </c>
      <c r="E13542" t="s">
        <v>42464</v>
      </c>
      <c r="F13542" t="s">
        <v>13</v>
      </c>
      <c r="G13542" t="s">
        <v>42465</v>
      </c>
      <c r="H13542" s="3" t="s">
        <v>42501</v>
      </c>
      <c r="I13542" t="s">
        <v>62</v>
      </c>
      <c r="J13542" t="s">
        <v>42502</v>
      </c>
    </row>
    <row r="13543" spans="1:10" ht="16" x14ac:dyDescent="0.2">
      <c r="A13543" t="s">
        <v>42491</v>
      </c>
      <c r="B13543" t="s">
        <v>2695</v>
      </c>
      <c r="C13543" t="s">
        <v>42503</v>
      </c>
      <c r="D13543">
        <v>2</v>
      </c>
      <c r="E13543" t="s">
        <v>42464</v>
      </c>
      <c r="F13543" t="s">
        <v>13</v>
      </c>
      <c r="G13543" t="s">
        <v>42465</v>
      </c>
      <c r="H13543" s="3" t="s">
        <v>42470</v>
      </c>
      <c r="I13543" t="s">
        <v>62</v>
      </c>
      <c r="J13543" t="s">
        <v>42494</v>
      </c>
    </row>
    <row r="13544" spans="1:10" ht="16" x14ac:dyDescent="0.2">
      <c r="A13544" t="s">
        <v>42504</v>
      </c>
      <c r="B13544" t="s">
        <v>42483</v>
      </c>
      <c r="C13544" t="s">
        <v>42484</v>
      </c>
      <c r="D13544">
        <v>1</v>
      </c>
      <c r="E13544" t="s">
        <v>42464</v>
      </c>
      <c r="F13544" t="s">
        <v>13</v>
      </c>
      <c r="G13544" t="s">
        <v>42465</v>
      </c>
      <c r="H13544" s="3" t="s">
        <v>42470</v>
      </c>
      <c r="I13544" t="s">
        <v>62</v>
      </c>
      <c r="J13544" t="s">
        <v>42505</v>
      </c>
    </row>
    <row r="13545" spans="1:10" ht="16" x14ac:dyDescent="0.2">
      <c r="A13545" t="s">
        <v>42506</v>
      </c>
      <c r="B13545" t="s">
        <v>42468</v>
      </c>
      <c r="C13545" t="s">
        <v>42469</v>
      </c>
      <c r="D13545">
        <v>1</v>
      </c>
      <c r="E13545" t="s">
        <v>42464</v>
      </c>
      <c r="F13545" t="s">
        <v>13</v>
      </c>
      <c r="G13545" t="s">
        <v>42465</v>
      </c>
      <c r="H13545" s="3" t="s">
        <v>42470</v>
      </c>
      <c r="I13545" t="s">
        <v>62</v>
      </c>
      <c r="J13545" t="s">
        <v>42507</v>
      </c>
    </row>
    <row r="13546" spans="1:10" ht="16" x14ac:dyDescent="0.2">
      <c r="A13546" t="s">
        <v>42504</v>
      </c>
      <c r="B13546" t="s">
        <v>42508</v>
      </c>
      <c r="C13546" t="s">
        <v>42509</v>
      </c>
      <c r="D13546">
        <v>2</v>
      </c>
      <c r="E13546" t="s">
        <v>42464</v>
      </c>
      <c r="F13546" t="s">
        <v>13</v>
      </c>
      <c r="G13546" t="s">
        <v>42465</v>
      </c>
      <c r="H13546" s="3" t="s">
        <v>42470</v>
      </c>
      <c r="I13546" t="s">
        <v>62</v>
      </c>
      <c r="J13546" t="s">
        <v>42505</v>
      </c>
    </row>
    <row r="13547" spans="1:10" ht="16" x14ac:dyDescent="0.2">
      <c r="A13547" t="s">
        <v>42506</v>
      </c>
      <c r="B13547" t="s">
        <v>42510</v>
      </c>
      <c r="C13547" t="s">
        <v>42511</v>
      </c>
      <c r="D13547">
        <v>2</v>
      </c>
      <c r="E13547" t="s">
        <v>42464</v>
      </c>
      <c r="F13547" t="s">
        <v>13</v>
      </c>
      <c r="G13547" t="s">
        <v>42465</v>
      </c>
      <c r="H13547" s="3" t="s">
        <v>42470</v>
      </c>
      <c r="I13547" t="s">
        <v>62</v>
      </c>
      <c r="J13547" t="s">
        <v>42507</v>
      </c>
    </row>
    <row r="13548" spans="1:10" ht="16" x14ac:dyDescent="0.2">
      <c r="A13548" t="s">
        <v>42512</v>
      </c>
      <c r="B13548" t="s">
        <v>42483</v>
      </c>
      <c r="C13548" t="s">
        <v>42484</v>
      </c>
      <c r="D13548">
        <v>1</v>
      </c>
      <c r="E13548" t="s">
        <v>42464</v>
      </c>
      <c r="F13548" t="s">
        <v>13</v>
      </c>
      <c r="G13548" t="s">
        <v>42465</v>
      </c>
      <c r="H13548" s="3" t="s">
        <v>42501</v>
      </c>
      <c r="I13548" t="s">
        <v>62</v>
      </c>
      <c r="J13548" t="s">
        <v>42513</v>
      </c>
    </row>
    <row r="13549" spans="1:10" ht="16" x14ac:dyDescent="0.2">
      <c r="A13549" t="s">
        <v>42514</v>
      </c>
      <c r="B13549" t="s">
        <v>42515</v>
      </c>
      <c r="C13549" t="s">
        <v>42516</v>
      </c>
      <c r="D13549">
        <v>1</v>
      </c>
      <c r="E13549" t="s">
        <v>42464</v>
      </c>
      <c r="F13549" t="s">
        <v>13</v>
      </c>
      <c r="G13549" t="s">
        <v>42465</v>
      </c>
      <c r="H13549" s="3" t="s">
        <v>42470</v>
      </c>
      <c r="I13549" t="s">
        <v>62</v>
      </c>
      <c r="J13549" t="s">
        <v>42517</v>
      </c>
    </row>
    <row r="13550" spans="1:10" ht="16" x14ac:dyDescent="0.2">
      <c r="A13550" t="s">
        <v>12805</v>
      </c>
      <c r="B13550" t="s">
        <v>42518</v>
      </c>
      <c r="C13550" t="s">
        <v>42519</v>
      </c>
      <c r="D13550">
        <v>2</v>
      </c>
      <c r="E13550" t="s">
        <v>42464</v>
      </c>
      <c r="F13550" t="s">
        <v>13</v>
      </c>
      <c r="G13550" t="s">
        <v>42465</v>
      </c>
      <c r="H13550" s="3" t="s">
        <v>42520</v>
      </c>
      <c r="I13550" t="s">
        <v>62</v>
      </c>
      <c r="J13550" t="s">
        <v>12810</v>
      </c>
    </row>
    <row r="13551" spans="1:10" ht="16" x14ac:dyDescent="0.2">
      <c r="A13551" t="s">
        <v>35986</v>
      </c>
      <c r="B13551" t="s">
        <v>42483</v>
      </c>
      <c r="C13551" t="s">
        <v>42484</v>
      </c>
      <c r="D13551">
        <v>2</v>
      </c>
      <c r="E13551" t="s">
        <v>42464</v>
      </c>
      <c r="F13551" t="s">
        <v>13</v>
      </c>
      <c r="G13551" t="s">
        <v>42465</v>
      </c>
      <c r="H13551" s="3" t="s">
        <v>42470</v>
      </c>
      <c r="I13551" t="s">
        <v>62</v>
      </c>
      <c r="J13551" t="s">
        <v>35988</v>
      </c>
    </row>
    <row r="13552" spans="1:10" ht="16" x14ac:dyDescent="0.2">
      <c r="A13552" t="s">
        <v>42514</v>
      </c>
      <c r="B13552" t="s">
        <v>42521</v>
      </c>
      <c r="C13552" t="s">
        <v>42522</v>
      </c>
      <c r="D13552">
        <v>3</v>
      </c>
      <c r="E13552" t="s">
        <v>42464</v>
      </c>
      <c r="F13552" t="s">
        <v>13</v>
      </c>
      <c r="G13552" t="s">
        <v>42465</v>
      </c>
      <c r="H13552" s="3" t="s">
        <v>42470</v>
      </c>
      <c r="I13552" t="s">
        <v>62</v>
      </c>
      <c r="J13552" t="s">
        <v>42517</v>
      </c>
    </row>
    <row r="13553" spans="1:10" ht="16" x14ac:dyDescent="0.2">
      <c r="A13553" t="s">
        <v>42514</v>
      </c>
      <c r="B13553" t="s">
        <v>42523</v>
      </c>
      <c r="C13553" t="s">
        <v>42524</v>
      </c>
      <c r="D13553">
        <v>2</v>
      </c>
      <c r="E13553" t="s">
        <v>42464</v>
      </c>
      <c r="F13553" t="s">
        <v>13</v>
      </c>
      <c r="G13553" t="s">
        <v>42465</v>
      </c>
      <c r="H13553" s="3" t="s">
        <v>42470</v>
      </c>
      <c r="I13553" t="s">
        <v>62</v>
      </c>
      <c r="J13553" t="s">
        <v>42517</v>
      </c>
    </row>
    <row r="13554" spans="1:10" ht="16" x14ac:dyDescent="0.2">
      <c r="A13554" t="s">
        <v>11056</v>
      </c>
      <c r="B13554" t="s">
        <v>42525</v>
      </c>
      <c r="C13554" t="s">
        <v>42526</v>
      </c>
      <c r="D13554">
        <v>4</v>
      </c>
      <c r="E13554" t="s">
        <v>13</v>
      </c>
      <c r="F13554" t="s">
        <v>13</v>
      </c>
      <c r="G13554" t="s">
        <v>42527</v>
      </c>
      <c r="H13554" s="3" t="s">
        <v>42528</v>
      </c>
      <c r="I13554" t="s">
        <v>2961</v>
      </c>
      <c r="J13554" t="s">
        <v>11059</v>
      </c>
    </row>
    <row r="13555" spans="1:10" ht="16" x14ac:dyDescent="0.2">
      <c r="A13555" t="s">
        <v>2517</v>
      </c>
      <c r="B13555" t="s">
        <v>42529</v>
      </c>
      <c r="C13555" t="s">
        <v>42530</v>
      </c>
      <c r="D13555">
        <v>1</v>
      </c>
      <c r="E13555" t="s">
        <v>13</v>
      </c>
      <c r="F13555" t="s">
        <v>13</v>
      </c>
      <c r="G13555" t="s">
        <v>42527</v>
      </c>
      <c r="H13555" s="3" t="s">
        <v>42531</v>
      </c>
      <c r="I13555" t="s">
        <v>2961</v>
      </c>
      <c r="J13555" t="s">
        <v>2518</v>
      </c>
    </row>
    <row r="13556" spans="1:10" ht="16" x14ac:dyDescent="0.2">
      <c r="A13556" t="s">
        <v>42532</v>
      </c>
      <c r="B13556" t="s">
        <v>42533</v>
      </c>
      <c r="C13556" t="s">
        <v>42534</v>
      </c>
      <c r="D13556">
        <v>1</v>
      </c>
      <c r="E13556" t="s">
        <v>13</v>
      </c>
      <c r="F13556" t="s">
        <v>13</v>
      </c>
      <c r="G13556" t="s">
        <v>42535</v>
      </c>
      <c r="H13556" s="3" t="s">
        <v>42536</v>
      </c>
      <c r="I13556" t="s">
        <v>1658</v>
      </c>
      <c r="J13556" t="s">
        <v>42537</v>
      </c>
    </row>
    <row r="13557" spans="1:10" ht="16" x14ac:dyDescent="0.2">
      <c r="A13557" t="s">
        <v>42532</v>
      </c>
      <c r="B13557" t="s">
        <v>42538</v>
      </c>
      <c r="C13557" t="s">
        <v>42539</v>
      </c>
      <c r="D13557">
        <v>3</v>
      </c>
      <c r="E13557" t="s">
        <v>13</v>
      </c>
      <c r="F13557" t="s">
        <v>13</v>
      </c>
      <c r="G13557" t="s">
        <v>42535</v>
      </c>
      <c r="H13557" s="3" t="s">
        <v>42536</v>
      </c>
      <c r="I13557" t="s">
        <v>1658</v>
      </c>
      <c r="J13557" t="s">
        <v>42537</v>
      </c>
    </row>
    <row r="13558" spans="1:10" ht="16" x14ac:dyDescent="0.2">
      <c r="A13558" t="s">
        <v>42540</v>
      </c>
      <c r="B13558" t="s">
        <v>42533</v>
      </c>
      <c r="C13558" t="s">
        <v>42534</v>
      </c>
      <c r="D13558">
        <v>1</v>
      </c>
      <c r="E13558" t="s">
        <v>13</v>
      </c>
      <c r="F13558" t="s">
        <v>13</v>
      </c>
      <c r="G13558" t="s">
        <v>42535</v>
      </c>
      <c r="H13558" s="3" t="s">
        <v>42536</v>
      </c>
      <c r="I13558" t="s">
        <v>1658</v>
      </c>
      <c r="J13558" t="s">
        <v>42541</v>
      </c>
    </row>
    <row r="13559" spans="1:10" ht="16" x14ac:dyDescent="0.2">
      <c r="A13559" t="s">
        <v>42540</v>
      </c>
      <c r="B13559" t="s">
        <v>42538</v>
      </c>
      <c r="C13559" t="s">
        <v>42539</v>
      </c>
      <c r="D13559">
        <v>2</v>
      </c>
      <c r="E13559" t="s">
        <v>13</v>
      </c>
      <c r="F13559" t="s">
        <v>13</v>
      </c>
      <c r="G13559" t="s">
        <v>42535</v>
      </c>
      <c r="H13559" s="3" t="s">
        <v>42536</v>
      </c>
      <c r="I13559" t="s">
        <v>1658</v>
      </c>
      <c r="J13559" t="s">
        <v>42541</v>
      </c>
    </row>
    <row r="13560" spans="1:10" ht="16" x14ac:dyDescent="0.2">
      <c r="A13560" t="s">
        <v>42540</v>
      </c>
      <c r="B13560" t="s">
        <v>42542</v>
      </c>
      <c r="C13560" t="s">
        <v>42543</v>
      </c>
      <c r="D13560">
        <v>3</v>
      </c>
      <c r="E13560" t="s">
        <v>13</v>
      </c>
      <c r="F13560" t="s">
        <v>13</v>
      </c>
      <c r="G13560" t="s">
        <v>42535</v>
      </c>
      <c r="H13560" s="3" t="s">
        <v>42536</v>
      </c>
      <c r="I13560" t="s">
        <v>1658</v>
      </c>
      <c r="J13560" t="s">
        <v>42541</v>
      </c>
    </row>
    <row r="13561" spans="1:10" ht="16" x14ac:dyDescent="0.2">
      <c r="A13561" t="s">
        <v>42532</v>
      </c>
      <c r="B13561" t="s">
        <v>42542</v>
      </c>
      <c r="C13561" t="s">
        <v>42543</v>
      </c>
      <c r="D13561">
        <v>2</v>
      </c>
      <c r="E13561" t="s">
        <v>13</v>
      </c>
      <c r="F13561" t="s">
        <v>13</v>
      </c>
      <c r="G13561" t="s">
        <v>42535</v>
      </c>
      <c r="H13561" s="3" t="s">
        <v>42536</v>
      </c>
      <c r="I13561" t="s">
        <v>1658</v>
      </c>
      <c r="J13561" t="s">
        <v>42537</v>
      </c>
    </row>
    <row r="13562" spans="1:10" ht="16" x14ac:dyDescent="0.2">
      <c r="A13562" t="s">
        <v>42544</v>
      </c>
      <c r="B13562" t="s">
        <v>42545</v>
      </c>
      <c r="C13562" t="s">
        <v>42546</v>
      </c>
      <c r="D13562">
        <v>3</v>
      </c>
      <c r="E13562" t="s">
        <v>13</v>
      </c>
      <c r="F13562" t="s">
        <v>13</v>
      </c>
      <c r="G13562" t="s">
        <v>42547</v>
      </c>
      <c r="H13562" s="3" t="s">
        <v>42548</v>
      </c>
      <c r="I13562" t="s">
        <v>62</v>
      </c>
      <c r="J13562" t="s">
        <v>42549</v>
      </c>
    </row>
    <row r="13563" spans="1:10" ht="16" x14ac:dyDescent="0.2">
      <c r="A13563" t="s">
        <v>42550</v>
      </c>
      <c r="B13563" t="s">
        <v>42545</v>
      </c>
      <c r="C13563" t="s">
        <v>42546</v>
      </c>
      <c r="D13563">
        <v>1</v>
      </c>
      <c r="E13563" t="s">
        <v>13</v>
      </c>
      <c r="F13563" t="s">
        <v>13</v>
      </c>
      <c r="G13563" t="s">
        <v>42547</v>
      </c>
      <c r="H13563" s="3" t="s">
        <v>42551</v>
      </c>
      <c r="I13563" t="s">
        <v>62</v>
      </c>
      <c r="J13563" t="s">
        <v>42552</v>
      </c>
    </row>
    <row r="13564" spans="1:10" ht="16" x14ac:dyDescent="0.2">
      <c r="A13564" t="s">
        <v>31184</v>
      </c>
      <c r="B13564" t="s">
        <v>42545</v>
      </c>
      <c r="C13564" t="s">
        <v>42546</v>
      </c>
      <c r="D13564">
        <v>1</v>
      </c>
      <c r="E13564" t="s">
        <v>13</v>
      </c>
      <c r="F13564" t="s">
        <v>13</v>
      </c>
      <c r="G13564" t="s">
        <v>42547</v>
      </c>
      <c r="H13564" s="3" t="s">
        <v>42551</v>
      </c>
      <c r="I13564" t="s">
        <v>62</v>
      </c>
      <c r="J13564" t="s">
        <v>31188</v>
      </c>
    </row>
    <row r="13565" spans="1:10" ht="16" x14ac:dyDescent="0.2">
      <c r="A13565" t="s">
        <v>38492</v>
      </c>
      <c r="B13565" t="s">
        <v>42553</v>
      </c>
      <c r="C13565" t="s">
        <v>42546</v>
      </c>
      <c r="D13565">
        <v>3</v>
      </c>
      <c r="E13565" t="s">
        <v>13</v>
      </c>
      <c r="F13565" t="s">
        <v>13</v>
      </c>
      <c r="G13565" t="s">
        <v>42547</v>
      </c>
      <c r="H13565" s="3" t="s">
        <v>42551</v>
      </c>
      <c r="I13565" t="s">
        <v>62</v>
      </c>
      <c r="J13565" t="s">
        <v>38497</v>
      </c>
    </row>
    <row r="13566" spans="1:10" ht="16" x14ac:dyDescent="0.2">
      <c r="A13566" t="s">
        <v>42554</v>
      </c>
      <c r="B13566" t="s">
        <v>42545</v>
      </c>
      <c r="C13566" t="s">
        <v>42546</v>
      </c>
      <c r="D13566">
        <v>1</v>
      </c>
      <c r="E13566" t="s">
        <v>13</v>
      </c>
      <c r="F13566" t="s">
        <v>13</v>
      </c>
      <c r="G13566" t="s">
        <v>42547</v>
      </c>
      <c r="H13566" s="3" t="s">
        <v>42555</v>
      </c>
      <c r="I13566" t="s">
        <v>62</v>
      </c>
      <c r="J13566" t="s">
        <v>42556</v>
      </c>
    </row>
    <row r="13567" spans="1:10" ht="16" x14ac:dyDescent="0.2">
      <c r="A13567" t="s">
        <v>5506</v>
      </c>
      <c r="B13567" t="s">
        <v>42557</v>
      </c>
      <c r="C13567" t="s">
        <v>42558</v>
      </c>
      <c r="D13567">
        <v>4</v>
      </c>
      <c r="E13567" t="s">
        <v>13</v>
      </c>
      <c r="F13567" t="s">
        <v>13</v>
      </c>
      <c r="G13567" t="s">
        <v>42559</v>
      </c>
      <c r="H13567" s="3" t="s">
        <v>42560</v>
      </c>
      <c r="I13567" t="s">
        <v>106</v>
      </c>
      <c r="J13567" t="s">
        <v>5509</v>
      </c>
    </row>
    <row r="13568" spans="1:10" ht="16" x14ac:dyDescent="0.2">
      <c r="A13568" t="s">
        <v>5506</v>
      </c>
      <c r="B13568" t="s">
        <v>42561</v>
      </c>
      <c r="C13568" t="s">
        <v>42562</v>
      </c>
      <c r="D13568">
        <v>3</v>
      </c>
      <c r="E13568" t="s">
        <v>13</v>
      </c>
      <c r="F13568" t="s">
        <v>13</v>
      </c>
      <c r="G13568" t="s">
        <v>42559</v>
      </c>
      <c r="H13568" s="3" t="s">
        <v>42560</v>
      </c>
      <c r="I13568" t="s">
        <v>106</v>
      </c>
      <c r="J13568" t="s">
        <v>5509</v>
      </c>
    </row>
    <row r="13569" spans="1:10" ht="16" x14ac:dyDescent="0.2">
      <c r="A13569" t="s">
        <v>4891</v>
      </c>
      <c r="B13569" t="s">
        <v>42563</v>
      </c>
      <c r="C13569" t="s">
        <v>42564</v>
      </c>
      <c r="D13569">
        <v>1</v>
      </c>
      <c r="E13569" t="s">
        <v>13</v>
      </c>
      <c r="F13569" t="s">
        <v>13</v>
      </c>
      <c r="G13569" t="s">
        <v>42565</v>
      </c>
      <c r="H13569" s="3" t="s">
        <v>42566</v>
      </c>
      <c r="I13569" t="s">
        <v>2796</v>
      </c>
      <c r="J13569" t="s">
        <v>4895</v>
      </c>
    </row>
    <row r="13570" spans="1:10" ht="16" x14ac:dyDescent="0.2">
      <c r="A13570" t="s">
        <v>42567</v>
      </c>
      <c r="B13570" t="s">
        <v>42568</v>
      </c>
      <c r="C13570" t="s">
        <v>42569</v>
      </c>
      <c r="D13570">
        <v>1</v>
      </c>
      <c r="E13570" t="s">
        <v>13</v>
      </c>
      <c r="F13570" t="s">
        <v>13</v>
      </c>
      <c r="G13570" t="s">
        <v>42565</v>
      </c>
      <c r="H13570" s="3" t="s">
        <v>42570</v>
      </c>
      <c r="I13570" t="s">
        <v>2796</v>
      </c>
      <c r="J13570" t="s">
        <v>42571</v>
      </c>
    </row>
    <row r="13571" spans="1:10" ht="16" x14ac:dyDescent="0.2">
      <c r="A13571" t="s">
        <v>37355</v>
      </c>
      <c r="B13571" t="s">
        <v>42572</v>
      </c>
      <c r="C13571" t="s">
        <v>42573</v>
      </c>
      <c r="D13571">
        <v>3</v>
      </c>
      <c r="E13571" t="s">
        <v>13</v>
      </c>
      <c r="F13571" t="s">
        <v>13</v>
      </c>
      <c r="G13571" t="s">
        <v>42574</v>
      </c>
      <c r="H13571" s="3" t="s">
        <v>37358</v>
      </c>
      <c r="I13571" t="s">
        <v>126</v>
      </c>
      <c r="J13571" t="s">
        <v>37359</v>
      </c>
    </row>
    <row r="13572" spans="1:10" ht="16" x14ac:dyDescent="0.2">
      <c r="A13572" t="s">
        <v>37355</v>
      </c>
      <c r="B13572" t="s">
        <v>42575</v>
      </c>
      <c r="C13572" t="s">
        <v>42576</v>
      </c>
      <c r="D13572">
        <v>4</v>
      </c>
      <c r="E13572" t="s">
        <v>13</v>
      </c>
      <c r="F13572" t="s">
        <v>13</v>
      </c>
      <c r="G13572" t="s">
        <v>42577</v>
      </c>
      <c r="H13572" s="3" t="s">
        <v>37358</v>
      </c>
      <c r="I13572" t="s">
        <v>126</v>
      </c>
      <c r="J13572" t="s">
        <v>37359</v>
      </c>
    </row>
    <row r="13573" spans="1:10" ht="16" x14ac:dyDescent="0.2">
      <c r="A13573" t="s">
        <v>42578</v>
      </c>
      <c r="B13573" t="s">
        <v>42579</v>
      </c>
      <c r="C13573" t="s">
        <v>42580</v>
      </c>
      <c r="D13573">
        <v>2</v>
      </c>
      <c r="E13573" t="s">
        <v>13</v>
      </c>
      <c r="F13573" t="s">
        <v>13</v>
      </c>
      <c r="G13573" t="s">
        <v>42581</v>
      </c>
      <c r="H13573" s="3" t="s">
        <v>42582</v>
      </c>
      <c r="I13573" t="s">
        <v>1658</v>
      </c>
      <c r="J13573" t="s">
        <v>42583</v>
      </c>
    </row>
    <row r="13574" spans="1:10" ht="16" x14ac:dyDescent="0.2">
      <c r="A13574" t="s">
        <v>42584</v>
      </c>
      <c r="B13574" t="s">
        <v>42585</v>
      </c>
      <c r="C13574" t="s">
        <v>42586</v>
      </c>
      <c r="D13574">
        <v>1</v>
      </c>
      <c r="E13574" t="s">
        <v>13</v>
      </c>
      <c r="F13574" t="s">
        <v>13</v>
      </c>
      <c r="G13574" t="s">
        <v>42581</v>
      </c>
      <c r="H13574" s="3" t="s">
        <v>42582</v>
      </c>
      <c r="I13574" t="s">
        <v>1658</v>
      </c>
      <c r="J13574" t="s">
        <v>42587</v>
      </c>
    </row>
    <row r="13575" spans="1:10" ht="32" x14ac:dyDescent="0.2">
      <c r="A13575" t="s">
        <v>35387</v>
      </c>
      <c r="B13575" t="s">
        <v>42588</v>
      </c>
      <c r="C13575" t="s">
        <v>42589</v>
      </c>
      <c r="D13575">
        <v>2</v>
      </c>
      <c r="E13575" t="s">
        <v>13</v>
      </c>
      <c r="F13575" t="s">
        <v>13</v>
      </c>
      <c r="G13575" t="s">
        <v>42581</v>
      </c>
      <c r="H13575" s="3" t="s">
        <v>42590</v>
      </c>
      <c r="I13575" t="s">
        <v>1658</v>
      </c>
      <c r="J13575" t="s">
        <v>35391</v>
      </c>
    </row>
    <row r="13576" spans="1:10" ht="16" x14ac:dyDescent="0.2">
      <c r="A13576" t="s">
        <v>35387</v>
      </c>
      <c r="B13576" t="s">
        <v>42591</v>
      </c>
      <c r="C13576" t="s">
        <v>42592</v>
      </c>
      <c r="D13576">
        <v>4</v>
      </c>
      <c r="E13576" t="s">
        <v>13</v>
      </c>
      <c r="F13576" t="s">
        <v>13</v>
      </c>
      <c r="G13576" t="s">
        <v>42581</v>
      </c>
      <c r="H13576" s="3" t="s">
        <v>42582</v>
      </c>
      <c r="I13576" t="s">
        <v>1658</v>
      </c>
      <c r="J13576" t="s">
        <v>35391</v>
      </c>
    </row>
    <row r="13577" spans="1:10" ht="16" x14ac:dyDescent="0.2">
      <c r="A13577" t="s">
        <v>32147</v>
      </c>
      <c r="B13577" t="s">
        <v>42593</v>
      </c>
      <c r="C13577" t="s">
        <v>42594</v>
      </c>
      <c r="D13577">
        <v>2</v>
      </c>
      <c r="E13577" t="s">
        <v>13</v>
      </c>
      <c r="F13577" t="s">
        <v>13</v>
      </c>
      <c r="G13577" t="s">
        <v>42581</v>
      </c>
      <c r="H13577" s="3" t="s">
        <v>42582</v>
      </c>
      <c r="I13577" t="s">
        <v>1658</v>
      </c>
      <c r="J13577" t="s">
        <v>32151</v>
      </c>
    </row>
    <row r="13578" spans="1:10" ht="16" x14ac:dyDescent="0.2">
      <c r="A13578" t="s">
        <v>42595</v>
      </c>
      <c r="B13578" t="s">
        <v>42596</v>
      </c>
      <c r="C13578" t="s">
        <v>42597</v>
      </c>
      <c r="D13578">
        <v>1</v>
      </c>
      <c r="E13578" t="s">
        <v>13</v>
      </c>
      <c r="F13578" t="s">
        <v>13</v>
      </c>
      <c r="G13578" t="s">
        <v>42581</v>
      </c>
      <c r="H13578" s="3" t="s">
        <v>42582</v>
      </c>
      <c r="I13578" t="s">
        <v>1658</v>
      </c>
      <c r="J13578" t="s">
        <v>42598</v>
      </c>
    </row>
    <row r="13579" spans="1:10" ht="16" x14ac:dyDescent="0.2">
      <c r="A13579" t="s">
        <v>42578</v>
      </c>
      <c r="B13579" t="s">
        <v>42599</v>
      </c>
      <c r="C13579" t="s">
        <v>42600</v>
      </c>
      <c r="D13579">
        <v>1</v>
      </c>
      <c r="E13579" t="s">
        <v>13</v>
      </c>
      <c r="F13579" t="s">
        <v>13</v>
      </c>
      <c r="G13579" t="s">
        <v>42581</v>
      </c>
      <c r="H13579" s="3" t="s">
        <v>42582</v>
      </c>
      <c r="I13579" t="s">
        <v>1658</v>
      </c>
      <c r="J13579" t="s">
        <v>42583</v>
      </c>
    </row>
    <row r="13580" spans="1:10" ht="16" x14ac:dyDescent="0.2">
      <c r="A13580" t="s">
        <v>42601</v>
      </c>
      <c r="B13580" t="s">
        <v>42602</v>
      </c>
      <c r="C13580" t="s">
        <v>42603</v>
      </c>
      <c r="D13580">
        <v>1</v>
      </c>
      <c r="E13580" t="s">
        <v>13</v>
      </c>
      <c r="F13580" t="s">
        <v>13</v>
      </c>
      <c r="G13580" t="s">
        <v>42581</v>
      </c>
      <c r="H13580" s="3" t="s">
        <v>42582</v>
      </c>
      <c r="I13580" t="s">
        <v>1658</v>
      </c>
      <c r="J13580" t="s">
        <v>42604</v>
      </c>
    </row>
    <row r="13581" spans="1:10" ht="16" x14ac:dyDescent="0.2">
      <c r="A13581" t="s">
        <v>13296</v>
      </c>
      <c r="B13581" t="s">
        <v>42605</v>
      </c>
      <c r="C13581" t="s">
        <v>42606</v>
      </c>
      <c r="D13581">
        <v>2</v>
      </c>
      <c r="E13581" t="s">
        <v>13</v>
      </c>
      <c r="F13581" t="s">
        <v>13</v>
      </c>
      <c r="G13581" t="s">
        <v>42581</v>
      </c>
      <c r="H13581" s="3" t="s">
        <v>42607</v>
      </c>
      <c r="I13581" t="s">
        <v>1658</v>
      </c>
      <c r="J13581" t="s">
        <v>13301</v>
      </c>
    </row>
    <row r="13582" spans="1:10" ht="16" x14ac:dyDescent="0.2">
      <c r="A13582" t="s">
        <v>42578</v>
      </c>
      <c r="B13582" t="s">
        <v>42608</v>
      </c>
      <c r="C13582" t="s">
        <v>42609</v>
      </c>
      <c r="D13582">
        <v>3</v>
      </c>
      <c r="E13582" t="s">
        <v>13</v>
      </c>
      <c r="F13582" t="s">
        <v>13</v>
      </c>
      <c r="G13582" t="s">
        <v>42581</v>
      </c>
      <c r="H13582" s="3" t="s">
        <v>42582</v>
      </c>
      <c r="I13582" t="s">
        <v>1658</v>
      </c>
      <c r="J13582" t="s">
        <v>42583</v>
      </c>
    </row>
    <row r="13583" spans="1:10" ht="16" x14ac:dyDescent="0.2">
      <c r="A13583" t="s">
        <v>32147</v>
      </c>
      <c r="B13583" t="s">
        <v>42610</v>
      </c>
      <c r="C13583" t="s">
        <v>42611</v>
      </c>
      <c r="D13583">
        <v>3</v>
      </c>
      <c r="E13583" t="s">
        <v>13</v>
      </c>
      <c r="F13583" t="s">
        <v>13</v>
      </c>
      <c r="G13583" t="s">
        <v>42581</v>
      </c>
      <c r="H13583" s="3" t="s">
        <v>42582</v>
      </c>
      <c r="I13583" t="s">
        <v>1658</v>
      </c>
      <c r="J13583" t="s">
        <v>32151</v>
      </c>
    </row>
    <row r="13584" spans="1:10" ht="16" x14ac:dyDescent="0.2">
      <c r="A13584" t="s">
        <v>42578</v>
      </c>
      <c r="B13584" t="s">
        <v>42612</v>
      </c>
      <c r="C13584" t="s">
        <v>42613</v>
      </c>
      <c r="D13584">
        <v>4</v>
      </c>
      <c r="E13584" t="s">
        <v>13</v>
      </c>
      <c r="F13584" t="s">
        <v>13</v>
      </c>
      <c r="G13584" t="s">
        <v>42581</v>
      </c>
      <c r="H13584" s="3" t="s">
        <v>42582</v>
      </c>
      <c r="I13584" t="s">
        <v>1658</v>
      </c>
      <c r="J13584" t="s">
        <v>42583</v>
      </c>
    </row>
    <row r="13585" spans="1:10" ht="16" x14ac:dyDescent="0.2">
      <c r="A13585" t="s">
        <v>9024</v>
      </c>
      <c r="B13585" t="s">
        <v>42614</v>
      </c>
      <c r="C13585" t="s">
        <v>42615</v>
      </c>
      <c r="D13585">
        <v>4</v>
      </c>
      <c r="E13585" t="s">
        <v>13</v>
      </c>
      <c r="F13585" t="s">
        <v>13</v>
      </c>
      <c r="G13585" t="s">
        <v>42616</v>
      </c>
      <c r="H13585" s="3" t="s">
        <v>42617</v>
      </c>
      <c r="I13585" t="s">
        <v>509</v>
      </c>
      <c r="J13585" t="s">
        <v>9029</v>
      </c>
    </row>
    <row r="13586" spans="1:10" ht="16" x14ac:dyDescent="0.2">
      <c r="A13586" t="s">
        <v>42618</v>
      </c>
      <c r="B13586" t="s">
        <v>42619</v>
      </c>
      <c r="C13586" t="s">
        <v>42620</v>
      </c>
      <c r="D13586">
        <v>1</v>
      </c>
      <c r="E13586" t="s">
        <v>13</v>
      </c>
      <c r="F13586" t="s">
        <v>13</v>
      </c>
      <c r="G13586" t="s">
        <v>42616</v>
      </c>
      <c r="H13586" s="3" t="s">
        <v>42621</v>
      </c>
      <c r="I13586" t="s">
        <v>509</v>
      </c>
      <c r="J13586" t="s">
        <v>42622</v>
      </c>
    </row>
    <row r="13587" spans="1:10" ht="16" x14ac:dyDescent="0.2">
      <c r="A13587" t="s">
        <v>42623</v>
      </c>
      <c r="B13587" t="s">
        <v>42619</v>
      </c>
      <c r="C13587" t="s">
        <v>42620</v>
      </c>
      <c r="D13587">
        <v>1</v>
      </c>
      <c r="E13587" t="s">
        <v>13</v>
      </c>
      <c r="F13587" t="s">
        <v>13</v>
      </c>
      <c r="G13587" t="s">
        <v>42616</v>
      </c>
      <c r="H13587" s="3" t="s">
        <v>42621</v>
      </c>
      <c r="I13587" t="s">
        <v>509</v>
      </c>
      <c r="J13587" t="s">
        <v>42624</v>
      </c>
    </row>
    <row r="13588" spans="1:10" ht="16" x14ac:dyDescent="0.2">
      <c r="A13588" t="s">
        <v>9024</v>
      </c>
      <c r="B13588" t="s">
        <v>42625</v>
      </c>
      <c r="C13588" t="s">
        <v>42626</v>
      </c>
      <c r="D13588">
        <v>8</v>
      </c>
      <c r="E13588" t="s">
        <v>13</v>
      </c>
      <c r="F13588" t="s">
        <v>13</v>
      </c>
      <c r="G13588" t="s">
        <v>42616</v>
      </c>
      <c r="H13588" s="3" t="s">
        <v>42617</v>
      </c>
      <c r="I13588" t="s">
        <v>509</v>
      </c>
      <c r="J13588" t="s">
        <v>9029</v>
      </c>
    </row>
    <row r="13589" spans="1:10" ht="16" x14ac:dyDescent="0.2">
      <c r="A13589" t="s">
        <v>504</v>
      </c>
      <c r="B13589" t="s">
        <v>42627</v>
      </c>
      <c r="C13589" t="s">
        <v>42628</v>
      </c>
      <c r="D13589">
        <v>2</v>
      </c>
      <c r="E13589" t="s">
        <v>13</v>
      </c>
      <c r="F13589" t="s">
        <v>13</v>
      </c>
      <c r="G13589" t="s">
        <v>42616</v>
      </c>
      <c r="H13589" s="3" t="s">
        <v>42621</v>
      </c>
      <c r="I13589" t="s">
        <v>509</v>
      </c>
      <c r="J13589" t="s">
        <v>510</v>
      </c>
    </row>
    <row r="13590" spans="1:10" ht="16" x14ac:dyDescent="0.2">
      <c r="A13590" t="s">
        <v>42623</v>
      </c>
      <c r="B13590" t="s">
        <v>42629</v>
      </c>
      <c r="C13590" t="s">
        <v>42630</v>
      </c>
      <c r="D13590">
        <v>2</v>
      </c>
      <c r="E13590" t="s">
        <v>13</v>
      </c>
      <c r="F13590" t="s">
        <v>13</v>
      </c>
      <c r="G13590" t="s">
        <v>42616</v>
      </c>
      <c r="H13590" s="3" t="s">
        <v>42621</v>
      </c>
      <c r="I13590" t="s">
        <v>509</v>
      </c>
      <c r="J13590" t="s">
        <v>42624</v>
      </c>
    </row>
    <row r="13591" spans="1:10" ht="16" x14ac:dyDescent="0.2">
      <c r="A13591" t="s">
        <v>9024</v>
      </c>
      <c r="B13591" t="s">
        <v>42631</v>
      </c>
      <c r="C13591" t="s">
        <v>42632</v>
      </c>
      <c r="D13591">
        <v>3</v>
      </c>
      <c r="E13591" t="s">
        <v>13</v>
      </c>
      <c r="F13591" t="s">
        <v>13</v>
      </c>
      <c r="G13591" t="s">
        <v>42616</v>
      </c>
      <c r="H13591" s="3" t="s">
        <v>42617</v>
      </c>
      <c r="I13591" t="s">
        <v>509</v>
      </c>
      <c r="J13591" t="s">
        <v>9029</v>
      </c>
    </row>
    <row r="13592" spans="1:10" ht="16" x14ac:dyDescent="0.2">
      <c r="A13592" t="s">
        <v>9024</v>
      </c>
      <c r="B13592" t="s">
        <v>42633</v>
      </c>
      <c r="C13592" t="s">
        <v>42634</v>
      </c>
      <c r="D13592">
        <v>1</v>
      </c>
      <c r="E13592" t="s">
        <v>13</v>
      </c>
      <c r="F13592" t="s">
        <v>13</v>
      </c>
      <c r="G13592" t="s">
        <v>42616</v>
      </c>
      <c r="H13592" s="3" t="s">
        <v>42617</v>
      </c>
      <c r="I13592" t="s">
        <v>509</v>
      </c>
      <c r="J13592" t="s">
        <v>9029</v>
      </c>
    </row>
    <row r="13593" spans="1:10" ht="16" x14ac:dyDescent="0.2">
      <c r="A13593" t="s">
        <v>6338</v>
      </c>
      <c r="B13593" t="s">
        <v>42635</v>
      </c>
      <c r="C13593" t="s">
        <v>42636</v>
      </c>
      <c r="D13593">
        <v>1</v>
      </c>
      <c r="E13593" t="s">
        <v>13</v>
      </c>
      <c r="F13593" t="s">
        <v>13</v>
      </c>
      <c r="G13593" t="s">
        <v>42637</v>
      </c>
      <c r="H13593" s="3" t="s">
        <v>42638</v>
      </c>
      <c r="I13593" t="s">
        <v>1002</v>
      </c>
      <c r="J13593" t="s">
        <v>6341</v>
      </c>
    </row>
    <row r="13594" spans="1:10" ht="16" x14ac:dyDescent="0.2">
      <c r="A13594" t="s">
        <v>23015</v>
      </c>
      <c r="B13594" t="s">
        <v>42639</v>
      </c>
      <c r="C13594" t="s">
        <v>42640</v>
      </c>
      <c r="D13594">
        <v>1</v>
      </c>
      <c r="E13594" t="s">
        <v>13</v>
      </c>
      <c r="F13594" t="s">
        <v>13</v>
      </c>
      <c r="G13594" t="s">
        <v>42641</v>
      </c>
      <c r="H13594" s="3" t="s">
        <v>42642</v>
      </c>
      <c r="I13594" t="s">
        <v>215</v>
      </c>
      <c r="J13594" t="s">
        <v>23019</v>
      </c>
    </row>
    <row r="13595" spans="1:10" ht="16" x14ac:dyDescent="0.2">
      <c r="A13595" t="s">
        <v>3112</v>
      </c>
      <c r="B13595" t="s">
        <v>42643</v>
      </c>
      <c r="C13595" t="s">
        <v>42644</v>
      </c>
      <c r="D13595">
        <v>3</v>
      </c>
      <c r="E13595" t="s">
        <v>13</v>
      </c>
      <c r="F13595" t="s">
        <v>13</v>
      </c>
      <c r="G13595" t="s">
        <v>42645</v>
      </c>
      <c r="H13595" s="3" t="s">
        <v>42646</v>
      </c>
      <c r="I13595" t="s">
        <v>215</v>
      </c>
      <c r="J13595" t="s">
        <v>3117</v>
      </c>
    </row>
    <row r="13596" spans="1:10" ht="16" x14ac:dyDescent="0.2">
      <c r="A13596" t="s">
        <v>3112</v>
      </c>
      <c r="B13596" t="s">
        <v>42647</v>
      </c>
      <c r="C13596" t="s">
        <v>42648</v>
      </c>
      <c r="D13596">
        <v>5</v>
      </c>
      <c r="E13596" t="s">
        <v>13</v>
      </c>
      <c r="F13596" t="s">
        <v>13</v>
      </c>
      <c r="G13596" t="s">
        <v>42645</v>
      </c>
      <c r="H13596" s="3" t="s">
        <v>42646</v>
      </c>
      <c r="I13596" t="s">
        <v>215</v>
      </c>
      <c r="J13596" t="s">
        <v>3117</v>
      </c>
    </row>
    <row r="13597" spans="1:10" ht="16" x14ac:dyDescent="0.2">
      <c r="A13597" t="s">
        <v>3070</v>
      </c>
      <c r="B13597" t="s">
        <v>42649</v>
      </c>
      <c r="C13597" t="s">
        <v>42650</v>
      </c>
      <c r="D13597">
        <v>4</v>
      </c>
      <c r="E13597" t="s">
        <v>13</v>
      </c>
      <c r="F13597" t="s">
        <v>13</v>
      </c>
      <c r="G13597" t="s">
        <v>42651</v>
      </c>
      <c r="H13597" s="3" t="s">
        <v>42652</v>
      </c>
      <c r="I13597" t="s">
        <v>215</v>
      </c>
      <c r="J13597" t="s">
        <v>3075</v>
      </c>
    </row>
    <row r="13598" spans="1:10" ht="16" x14ac:dyDescent="0.2">
      <c r="A13598" t="s">
        <v>23416</v>
      </c>
      <c r="B13598" t="s">
        <v>42653</v>
      </c>
      <c r="C13598" t="s">
        <v>42654</v>
      </c>
      <c r="D13598">
        <v>1</v>
      </c>
      <c r="E13598" t="s">
        <v>17045</v>
      </c>
      <c r="F13598" t="s">
        <v>13</v>
      </c>
      <c r="G13598" t="s">
        <v>42655</v>
      </c>
      <c r="H13598" s="3" t="s">
        <v>42656</v>
      </c>
      <c r="I13598" t="s">
        <v>315</v>
      </c>
      <c r="J13598" t="s">
        <v>23418</v>
      </c>
    </row>
    <row r="13599" spans="1:10" ht="16" x14ac:dyDescent="0.2">
      <c r="A13599" t="s">
        <v>25176</v>
      </c>
      <c r="B13599" t="s">
        <v>42657</v>
      </c>
      <c r="C13599" t="s">
        <v>42658</v>
      </c>
      <c r="D13599">
        <v>1</v>
      </c>
      <c r="E13599" t="s">
        <v>17045</v>
      </c>
      <c r="F13599" t="s">
        <v>13</v>
      </c>
      <c r="G13599" t="s">
        <v>42659</v>
      </c>
      <c r="H13599" s="3" t="s">
        <v>42660</v>
      </c>
      <c r="I13599" t="s">
        <v>315</v>
      </c>
      <c r="J13599" t="s">
        <v>25180</v>
      </c>
    </row>
    <row r="13600" spans="1:10" ht="16" x14ac:dyDescent="0.2">
      <c r="A13600" t="s">
        <v>42661</v>
      </c>
      <c r="B13600" t="s">
        <v>42662</v>
      </c>
      <c r="C13600" t="s">
        <v>42654</v>
      </c>
      <c r="D13600">
        <v>1</v>
      </c>
      <c r="E13600" t="s">
        <v>17045</v>
      </c>
      <c r="F13600" t="s">
        <v>13</v>
      </c>
      <c r="G13600" t="s">
        <v>42659</v>
      </c>
      <c r="H13600" s="3" t="s">
        <v>42663</v>
      </c>
      <c r="I13600" t="s">
        <v>315</v>
      </c>
      <c r="J13600" t="s">
        <v>42664</v>
      </c>
    </row>
    <row r="13601" spans="1:10" ht="16" x14ac:dyDescent="0.2">
      <c r="A13601" t="s">
        <v>38797</v>
      </c>
      <c r="B13601" t="s">
        <v>42665</v>
      </c>
      <c r="C13601" t="s">
        <v>42666</v>
      </c>
      <c r="D13601">
        <v>3</v>
      </c>
      <c r="E13601" t="s">
        <v>13</v>
      </c>
      <c r="F13601" t="s">
        <v>13</v>
      </c>
      <c r="G13601" t="s">
        <v>42667</v>
      </c>
      <c r="H13601" s="3" t="s">
        <v>42668</v>
      </c>
      <c r="I13601" t="s">
        <v>3086</v>
      </c>
      <c r="J13601" t="s">
        <v>38802</v>
      </c>
    </row>
    <row r="13602" spans="1:10" ht="16" x14ac:dyDescent="0.2">
      <c r="A13602" t="s">
        <v>13266</v>
      </c>
      <c r="B13602" t="s">
        <v>42669</v>
      </c>
      <c r="C13602" t="s">
        <v>42670</v>
      </c>
      <c r="D13602">
        <v>9</v>
      </c>
      <c r="E13602" t="s">
        <v>13</v>
      </c>
      <c r="F13602" t="s">
        <v>13</v>
      </c>
      <c r="G13602" t="s">
        <v>42671</v>
      </c>
      <c r="H13602" s="3" t="s">
        <v>42672</v>
      </c>
      <c r="I13602" t="s">
        <v>62</v>
      </c>
      <c r="J13602" t="s">
        <v>13271</v>
      </c>
    </row>
    <row r="13603" spans="1:10" ht="16" x14ac:dyDescent="0.2">
      <c r="A13603" t="s">
        <v>42673</v>
      </c>
      <c r="B13603" t="s">
        <v>42674</v>
      </c>
      <c r="C13603" t="s">
        <v>42675</v>
      </c>
      <c r="D13603">
        <v>1</v>
      </c>
      <c r="E13603" t="s">
        <v>13</v>
      </c>
      <c r="F13603" t="s">
        <v>13</v>
      </c>
      <c r="G13603" t="s">
        <v>42676</v>
      </c>
      <c r="H13603" s="3" t="s">
        <v>42677</v>
      </c>
      <c r="I13603" t="s">
        <v>62</v>
      </c>
      <c r="J13603" t="s">
        <v>42678</v>
      </c>
    </row>
    <row r="13604" spans="1:10" ht="16" x14ac:dyDescent="0.2">
      <c r="A13604" t="s">
        <v>7467</v>
      </c>
      <c r="B13604" t="s">
        <v>42679</v>
      </c>
      <c r="C13604" t="s">
        <v>42680</v>
      </c>
      <c r="D13604">
        <v>3</v>
      </c>
      <c r="E13604" t="s">
        <v>13</v>
      </c>
      <c r="F13604" t="s">
        <v>13</v>
      </c>
      <c r="G13604" t="s">
        <v>42681</v>
      </c>
      <c r="H13604" s="3" t="s">
        <v>42682</v>
      </c>
      <c r="I13604" t="s">
        <v>62</v>
      </c>
      <c r="J13604" t="s">
        <v>7468</v>
      </c>
    </row>
    <row r="13605" spans="1:10" ht="16" x14ac:dyDescent="0.2">
      <c r="A13605" t="s">
        <v>9736</v>
      </c>
      <c r="B13605" t="s">
        <v>42683</v>
      </c>
      <c r="C13605" t="s">
        <v>42684</v>
      </c>
      <c r="D13605">
        <v>1</v>
      </c>
      <c r="E13605" t="s">
        <v>13</v>
      </c>
      <c r="F13605" t="s">
        <v>13</v>
      </c>
      <c r="G13605" t="s">
        <v>42681</v>
      </c>
      <c r="H13605" s="3" t="s">
        <v>42685</v>
      </c>
      <c r="I13605" t="s">
        <v>62</v>
      </c>
      <c r="J13605" t="s">
        <v>9740</v>
      </c>
    </row>
    <row r="13606" spans="1:10" ht="16" x14ac:dyDescent="0.2">
      <c r="A13606" t="s">
        <v>7491</v>
      </c>
      <c r="B13606" t="s">
        <v>42679</v>
      </c>
      <c r="C13606" t="s">
        <v>42680</v>
      </c>
      <c r="D13606">
        <v>1</v>
      </c>
      <c r="E13606" t="s">
        <v>13</v>
      </c>
      <c r="F13606" t="s">
        <v>13</v>
      </c>
      <c r="G13606" t="s">
        <v>42681</v>
      </c>
      <c r="H13606" s="3" t="s">
        <v>42682</v>
      </c>
      <c r="I13606" t="s">
        <v>62</v>
      </c>
      <c r="J13606" t="s">
        <v>7493</v>
      </c>
    </row>
    <row r="13607" spans="1:10" ht="16" x14ac:dyDescent="0.2">
      <c r="A13607" t="s">
        <v>36123</v>
      </c>
      <c r="B13607" t="s">
        <v>42686</v>
      </c>
      <c r="C13607" t="s">
        <v>42687</v>
      </c>
      <c r="D13607">
        <v>3</v>
      </c>
      <c r="E13607" t="s">
        <v>13</v>
      </c>
      <c r="F13607" t="s">
        <v>13</v>
      </c>
      <c r="G13607" t="s">
        <v>42688</v>
      </c>
      <c r="H13607" s="3" t="s">
        <v>42689</v>
      </c>
      <c r="I13607" t="s">
        <v>62</v>
      </c>
      <c r="J13607" t="s">
        <v>36127</v>
      </c>
    </row>
    <row r="13608" spans="1:10" ht="16" x14ac:dyDescent="0.2">
      <c r="A13608" t="s">
        <v>4550</v>
      </c>
      <c r="B13608" t="s">
        <v>42690</v>
      </c>
      <c r="C13608" t="s">
        <v>42691</v>
      </c>
      <c r="D13608">
        <v>5</v>
      </c>
      <c r="E13608" t="s">
        <v>13</v>
      </c>
      <c r="F13608" t="s">
        <v>13</v>
      </c>
      <c r="G13608" t="s">
        <v>42692</v>
      </c>
      <c r="H13608" s="3" t="s">
        <v>42693</v>
      </c>
      <c r="I13608" t="s">
        <v>62</v>
      </c>
      <c r="J13608" t="s">
        <v>4555</v>
      </c>
    </row>
    <row r="13609" spans="1:10" ht="32" x14ac:dyDescent="0.2">
      <c r="A13609" t="s">
        <v>35574</v>
      </c>
      <c r="B13609" t="s">
        <v>42694</v>
      </c>
      <c r="C13609" t="s">
        <v>42695</v>
      </c>
      <c r="D13609">
        <v>1</v>
      </c>
      <c r="E13609" t="s">
        <v>13</v>
      </c>
      <c r="F13609" t="s">
        <v>13</v>
      </c>
      <c r="G13609" t="s">
        <v>42696</v>
      </c>
      <c r="H13609" s="3" t="s">
        <v>42697</v>
      </c>
      <c r="I13609" t="s">
        <v>1658</v>
      </c>
      <c r="J13609" t="s">
        <v>35577</v>
      </c>
    </row>
    <row r="13610" spans="1:10" ht="16" x14ac:dyDescent="0.2">
      <c r="A13610" t="s">
        <v>42698</v>
      </c>
      <c r="B13610" t="s">
        <v>42699</v>
      </c>
      <c r="C13610" t="s">
        <v>42700</v>
      </c>
      <c r="D13610">
        <v>1</v>
      </c>
      <c r="E13610" t="s">
        <v>13</v>
      </c>
      <c r="F13610" t="s">
        <v>13</v>
      </c>
      <c r="G13610" t="s">
        <v>42701</v>
      </c>
      <c r="H13610" s="3" t="s">
        <v>42702</v>
      </c>
      <c r="I13610" t="s">
        <v>1658</v>
      </c>
      <c r="J13610" t="s">
        <v>42703</v>
      </c>
    </row>
    <row r="13611" spans="1:10" ht="16" x14ac:dyDescent="0.2">
      <c r="A13611" t="s">
        <v>42704</v>
      </c>
      <c r="B13611" t="s">
        <v>42705</v>
      </c>
      <c r="C13611" t="s">
        <v>42706</v>
      </c>
      <c r="D13611">
        <v>1</v>
      </c>
      <c r="E13611" t="s">
        <v>13</v>
      </c>
      <c r="F13611" t="s">
        <v>13</v>
      </c>
      <c r="G13611" t="s">
        <v>42701</v>
      </c>
      <c r="H13611" s="3" t="s">
        <v>42702</v>
      </c>
      <c r="I13611" t="s">
        <v>1658</v>
      </c>
      <c r="J13611" t="s">
        <v>42707</v>
      </c>
    </row>
    <row r="13612" spans="1:10" ht="16" x14ac:dyDescent="0.2">
      <c r="A13612" t="s">
        <v>42704</v>
      </c>
      <c r="B13612" t="s">
        <v>42708</v>
      </c>
      <c r="C13612" t="s">
        <v>42709</v>
      </c>
      <c r="D13612">
        <v>2</v>
      </c>
      <c r="E13612" t="s">
        <v>13</v>
      </c>
      <c r="F13612" t="s">
        <v>13</v>
      </c>
      <c r="G13612" t="s">
        <v>42701</v>
      </c>
      <c r="H13612" s="3" t="s">
        <v>42702</v>
      </c>
      <c r="I13612" t="s">
        <v>1658</v>
      </c>
      <c r="J13612" t="s">
        <v>42707</v>
      </c>
    </row>
    <row r="13613" spans="1:10" ht="16" x14ac:dyDescent="0.2">
      <c r="A13613" t="s">
        <v>13296</v>
      </c>
      <c r="B13613" t="s">
        <v>42710</v>
      </c>
      <c r="C13613" t="s">
        <v>42711</v>
      </c>
      <c r="D13613">
        <v>4</v>
      </c>
      <c r="E13613" t="s">
        <v>13</v>
      </c>
      <c r="F13613" t="s">
        <v>13</v>
      </c>
      <c r="G13613" t="s">
        <v>42701</v>
      </c>
      <c r="H13613" s="3" t="s">
        <v>42702</v>
      </c>
      <c r="I13613" t="s">
        <v>1658</v>
      </c>
      <c r="J13613" t="s">
        <v>13301</v>
      </c>
    </row>
    <row r="13614" spans="1:10" ht="16" x14ac:dyDescent="0.2">
      <c r="A13614" t="s">
        <v>42712</v>
      </c>
      <c r="B13614" t="s">
        <v>42713</v>
      </c>
      <c r="C13614" t="s">
        <v>42714</v>
      </c>
      <c r="D13614">
        <v>2</v>
      </c>
      <c r="E13614" t="s">
        <v>13</v>
      </c>
      <c r="F13614" t="s">
        <v>13</v>
      </c>
      <c r="G13614" t="s">
        <v>42701</v>
      </c>
      <c r="H13614" s="3" t="s">
        <v>42715</v>
      </c>
      <c r="I13614" t="s">
        <v>1658</v>
      </c>
      <c r="J13614" t="s">
        <v>42716</v>
      </c>
    </row>
    <row r="13615" spans="1:10" ht="16" x14ac:dyDescent="0.2">
      <c r="A13615" t="s">
        <v>42698</v>
      </c>
      <c r="B13615" t="s">
        <v>42717</v>
      </c>
      <c r="C13615" t="s">
        <v>42718</v>
      </c>
      <c r="D13615">
        <v>2</v>
      </c>
      <c r="E13615" t="s">
        <v>13</v>
      </c>
      <c r="F13615" t="s">
        <v>13</v>
      </c>
      <c r="G13615" t="s">
        <v>42701</v>
      </c>
      <c r="H13615" s="3" t="s">
        <v>42702</v>
      </c>
      <c r="I13615" t="s">
        <v>1658</v>
      </c>
      <c r="J13615" t="s">
        <v>42703</v>
      </c>
    </row>
    <row r="13616" spans="1:10" ht="16" x14ac:dyDescent="0.2">
      <c r="A13616" t="s">
        <v>42698</v>
      </c>
      <c r="B13616" t="s">
        <v>42719</v>
      </c>
      <c r="C13616" t="s">
        <v>42720</v>
      </c>
      <c r="D13616">
        <v>4</v>
      </c>
      <c r="E13616" t="s">
        <v>13</v>
      </c>
      <c r="F13616" t="s">
        <v>13</v>
      </c>
      <c r="G13616" t="s">
        <v>42701</v>
      </c>
      <c r="H13616" s="3" t="s">
        <v>42702</v>
      </c>
      <c r="I13616" t="s">
        <v>1658</v>
      </c>
      <c r="J13616" t="s">
        <v>42703</v>
      </c>
    </row>
    <row r="13617" spans="1:10" ht="16" x14ac:dyDescent="0.2">
      <c r="A13617" t="s">
        <v>42698</v>
      </c>
      <c r="B13617" t="s">
        <v>42721</v>
      </c>
      <c r="C13617" t="s">
        <v>42722</v>
      </c>
      <c r="D13617">
        <v>3</v>
      </c>
      <c r="E13617" t="s">
        <v>13</v>
      </c>
      <c r="F13617" t="s">
        <v>13</v>
      </c>
      <c r="G13617" t="s">
        <v>42701</v>
      </c>
      <c r="H13617" s="3" t="s">
        <v>42702</v>
      </c>
      <c r="I13617" t="s">
        <v>1658</v>
      </c>
      <c r="J13617" t="s">
        <v>42703</v>
      </c>
    </row>
    <row r="13618" spans="1:10" ht="16" x14ac:dyDescent="0.2">
      <c r="A13618" t="s">
        <v>42704</v>
      </c>
      <c r="B13618" t="s">
        <v>42723</v>
      </c>
      <c r="C13618" t="s">
        <v>42724</v>
      </c>
      <c r="D13618">
        <v>3</v>
      </c>
      <c r="E13618" t="s">
        <v>13</v>
      </c>
      <c r="F13618" t="s">
        <v>13</v>
      </c>
      <c r="G13618" t="s">
        <v>42701</v>
      </c>
      <c r="H13618" s="3" t="s">
        <v>42702</v>
      </c>
      <c r="I13618" t="s">
        <v>1658</v>
      </c>
      <c r="J13618" t="s">
        <v>42707</v>
      </c>
    </row>
    <row r="13619" spans="1:10" ht="16" x14ac:dyDescent="0.2">
      <c r="A13619" t="s">
        <v>4532</v>
      </c>
      <c r="B13619" t="s">
        <v>42725</v>
      </c>
      <c r="C13619" t="s">
        <v>42726</v>
      </c>
      <c r="D13619">
        <v>5</v>
      </c>
      <c r="E13619" t="s">
        <v>13</v>
      </c>
      <c r="F13619" t="s">
        <v>13</v>
      </c>
      <c r="G13619" t="s">
        <v>42701</v>
      </c>
      <c r="H13619" s="3" t="s">
        <v>42702</v>
      </c>
      <c r="I13619" t="s">
        <v>1658</v>
      </c>
      <c r="J13619" t="s">
        <v>4537</v>
      </c>
    </row>
    <row r="13620" spans="1:10" ht="16" x14ac:dyDescent="0.2">
      <c r="A13620" t="s">
        <v>42727</v>
      </c>
      <c r="B13620" t="s">
        <v>42728</v>
      </c>
      <c r="C13620" t="s">
        <v>42729</v>
      </c>
      <c r="D13620">
        <v>1</v>
      </c>
      <c r="E13620" t="s">
        <v>13</v>
      </c>
      <c r="F13620" t="s">
        <v>13</v>
      </c>
      <c r="G13620" t="s">
        <v>42730</v>
      </c>
      <c r="H13620" s="3" t="s">
        <v>42731</v>
      </c>
      <c r="I13620" t="s">
        <v>69</v>
      </c>
      <c r="J13620" t="s">
        <v>42732</v>
      </c>
    </row>
    <row r="13621" spans="1:10" ht="16" x14ac:dyDescent="0.2">
      <c r="A13621" t="s">
        <v>23956</v>
      </c>
      <c r="B13621" t="s">
        <v>42733</v>
      </c>
      <c r="C13621" t="s">
        <v>42734</v>
      </c>
      <c r="D13621">
        <v>3</v>
      </c>
      <c r="E13621" t="s">
        <v>13</v>
      </c>
      <c r="F13621" t="s">
        <v>13</v>
      </c>
      <c r="G13621" t="s">
        <v>42735</v>
      </c>
      <c r="H13621" s="3" t="s">
        <v>42736</v>
      </c>
      <c r="I13621" t="s">
        <v>524</v>
      </c>
      <c r="J13621" t="s">
        <v>23961</v>
      </c>
    </row>
    <row r="13622" spans="1:10" ht="16" x14ac:dyDescent="0.2">
      <c r="A13622" t="s">
        <v>23956</v>
      </c>
      <c r="B13622" t="s">
        <v>42737</v>
      </c>
      <c r="C13622" t="s">
        <v>42738</v>
      </c>
      <c r="D13622">
        <v>2</v>
      </c>
      <c r="E13622" t="s">
        <v>13</v>
      </c>
      <c r="F13622" t="s">
        <v>13</v>
      </c>
      <c r="G13622" t="s">
        <v>42735</v>
      </c>
      <c r="H13622" s="3" t="s">
        <v>42736</v>
      </c>
      <c r="I13622" t="s">
        <v>524</v>
      </c>
      <c r="J13622" t="s">
        <v>23961</v>
      </c>
    </row>
    <row r="13623" spans="1:10" ht="16" x14ac:dyDescent="0.2">
      <c r="A13623" t="s">
        <v>42261</v>
      </c>
      <c r="B13623" t="s">
        <v>42739</v>
      </c>
      <c r="C13623" t="s">
        <v>42740</v>
      </c>
      <c r="D13623">
        <v>4</v>
      </c>
      <c r="E13623" t="s">
        <v>13</v>
      </c>
      <c r="F13623" t="s">
        <v>13</v>
      </c>
      <c r="G13623" t="s">
        <v>42741</v>
      </c>
      <c r="H13623" s="3" t="s">
        <v>42742</v>
      </c>
      <c r="I13623" t="s">
        <v>3111</v>
      </c>
      <c r="J13623" t="s">
        <v>42266</v>
      </c>
    </row>
    <row r="13624" spans="1:10" ht="16" x14ac:dyDescent="0.2">
      <c r="A13624" t="s">
        <v>42261</v>
      </c>
      <c r="B13624" t="s">
        <v>42743</v>
      </c>
      <c r="C13624" t="s">
        <v>42744</v>
      </c>
      <c r="D13624">
        <v>1</v>
      </c>
      <c r="E13624" t="s">
        <v>13</v>
      </c>
      <c r="F13624" t="s">
        <v>13</v>
      </c>
      <c r="G13624" t="s">
        <v>42741</v>
      </c>
      <c r="H13624" s="3" t="s">
        <v>42742</v>
      </c>
      <c r="I13624" t="s">
        <v>3111</v>
      </c>
      <c r="J13624" t="s">
        <v>42266</v>
      </c>
    </row>
    <row r="13625" spans="1:10" ht="16" x14ac:dyDescent="0.2">
      <c r="A13625" t="s">
        <v>19336</v>
      </c>
      <c r="B13625" t="s">
        <v>42745</v>
      </c>
      <c r="C13625" t="s">
        <v>42746</v>
      </c>
      <c r="D13625">
        <v>2</v>
      </c>
      <c r="E13625" t="s">
        <v>13</v>
      </c>
      <c r="F13625" t="s">
        <v>13</v>
      </c>
      <c r="G13625" t="s">
        <v>42741</v>
      </c>
      <c r="H13625" s="3" t="s">
        <v>42747</v>
      </c>
      <c r="I13625" t="s">
        <v>3111</v>
      </c>
      <c r="J13625" t="s">
        <v>19337</v>
      </c>
    </row>
    <row r="13626" spans="1:10" ht="16" x14ac:dyDescent="0.2">
      <c r="A13626" t="s">
        <v>19336</v>
      </c>
      <c r="B13626" t="s">
        <v>42748</v>
      </c>
      <c r="C13626" t="s">
        <v>42749</v>
      </c>
      <c r="D13626">
        <v>3</v>
      </c>
      <c r="E13626" t="s">
        <v>13</v>
      </c>
      <c r="F13626" t="s">
        <v>13</v>
      </c>
      <c r="G13626" t="s">
        <v>42741</v>
      </c>
      <c r="H13626" s="3" t="s">
        <v>42747</v>
      </c>
      <c r="I13626" t="s">
        <v>3111</v>
      </c>
      <c r="J13626" t="s">
        <v>19337</v>
      </c>
    </row>
    <row r="13627" spans="1:10" ht="16" x14ac:dyDescent="0.2">
      <c r="A13627" t="s">
        <v>42750</v>
      </c>
      <c r="B13627" t="s">
        <v>42751</v>
      </c>
      <c r="C13627" t="s">
        <v>42752</v>
      </c>
      <c r="D13627">
        <v>4</v>
      </c>
      <c r="E13627" t="s">
        <v>13</v>
      </c>
      <c r="F13627" t="s">
        <v>13</v>
      </c>
      <c r="G13627" t="s">
        <v>42741</v>
      </c>
      <c r="H13627" s="3" t="s">
        <v>42747</v>
      </c>
      <c r="I13627" t="s">
        <v>3111</v>
      </c>
      <c r="J13627" t="s">
        <v>42753</v>
      </c>
    </row>
    <row r="13628" spans="1:10" ht="16" x14ac:dyDescent="0.2">
      <c r="A13628" t="s">
        <v>42750</v>
      </c>
      <c r="B13628" t="s">
        <v>42754</v>
      </c>
      <c r="C13628" t="s">
        <v>42755</v>
      </c>
      <c r="D13628">
        <v>3</v>
      </c>
      <c r="E13628" t="s">
        <v>13</v>
      </c>
      <c r="F13628" t="s">
        <v>13</v>
      </c>
      <c r="G13628" t="s">
        <v>42741</v>
      </c>
      <c r="H13628" s="3" t="s">
        <v>42747</v>
      </c>
      <c r="I13628" t="s">
        <v>3111</v>
      </c>
      <c r="J13628" t="s">
        <v>42753</v>
      </c>
    </row>
    <row r="13629" spans="1:10" ht="16" x14ac:dyDescent="0.2">
      <c r="A13629" t="s">
        <v>42261</v>
      </c>
      <c r="B13629" t="s">
        <v>42756</v>
      </c>
      <c r="C13629" t="s">
        <v>42757</v>
      </c>
      <c r="D13629">
        <v>3</v>
      </c>
      <c r="E13629" t="s">
        <v>13</v>
      </c>
      <c r="F13629" t="s">
        <v>13</v>
      </c>
      <c r="G13629" t="s">
        <v>42741</v>
      </c>
      <c r="H13629" s="3" t="s">
        <v>42742</v>
      </c>
      <c r="I13629" t="s">
        <v>3111</v>
      </c>
      <c r="J13629" t="s">
        <v>42266</v>
      </c>
    </row>
    <row r="13630" spans="1:10" ht="16" x14ac:dyDescent="0.2">
      <c r="A13630" t="s">
        <v>1793</v>
      </c>
      <c r="B13630" t="s">
        <v>42758</v>
      </c>
      <c r="C13630" t="s">
        <v>42759</v>
      </c>
      <c r="D13630">
        <v>2</v>
      </c>
      <c r="E13630" t="s">
        <v>13</v>
      </c>
      <c r="F13630" t="s">
        <v>13</v>
      </c>
      <c r="G13630" t="s">
        <v>42760</v>
      </c>
      <c r="H13630" s="3" t="s">
        <v>42761</v>
      </c>
      <c r="I13630" t="s">
        <v>253</v>
      </c>
      <c r="J13630" t="s">
        <v>1798</v>
      </c>
    </row>
    <row r="13631" spans="1:10" ht="16" x14ac:dyDescent="0.2">
      <c r="A13631" t="s">
        <v>42762</v>
      </c>
      <c r="B13631" t="s">
        <v>42763</v>
      </c>
      <c r="C13631" t="s">
        <v>42764</v>
      </c>
      <c r="D13631">
        <v>1</v>
      </c>
      <c r="E13631" t="s">
        <v>13</v>
      </c>
      <c r="F13631" t="s">
        <v>13</v>
      </c>
      <c r="G13631" t="s">
        <v>42765</v>
      </c>
      <c r="H13631" s="3" t="s">
        <v>42766</v>
      </c>
      <c r="I13631" t="s">
        <v>626</v>
      </c>
      <c r="J13631" t="s">
        <v>42767</v>
      </c>
    </row>
    <row r="13632" spans="1:10" ht="16" x14ac:dyDescent="0.2">
      <c r="A13632" t="s">
        <v>42768</v>
      </c>
      <c r="B13632" t="s">
        <v>42769</v>
      </c>
      <c r="C13632" t="s">
        <v>42770</v>
      </c>
      <c r="D13632">
        <v>1</v>
      </c>
      <c r="E13632" t="s">
        <v>13</v>
      </c>
      <c r="F13632" t="s">
        <v>13</v>
      </c>
      <c r="G13632" t="s">
        <v>42771</v>
      </c>
      <c r="H13632" s="3" t="s">
        <v>42772</v>
      </c>
      <c r="I13632" t="s">
        <v>3979</v>
      </c>
      <c r="J13632" t="s">
        <v>42773</v>
      </c>
    </row>
    <row r="13633" spans="1:10" ht="16" x14ac:dyDescent="0.2">
      <c r="A13633" t="s">
        <v>42774</v>
      </c>
      <c r="B13633" t="s">
        <v>42775</v>
      </c>
      <c r="C13633" t="s">
        <v>42776</v>
      </c>
      <c r="D13633">
        <v>5</v>
      </c>
      <c r="E13633" t="s">
        <v>13</v>
      </c>
      <c r="F13633" t="s">
        <v>13</v>
      </c>
      <c r="G13633" t="s">
        <v>42777</v>
      </c>
      <c r="H13633" s="3" t="s">
        <v>42778</v>
      </c>
      <c r="I13633" t="s">
        <v>524</v>
      </c>
      <c r="J13633" t="s">
        <v>42779</v>
      </c>
    </row>
    <row r="13634" spans="1:10" ht="16" x14ac:dyDescent="0.2">
      <c r="A13634" t="s">
        <v>42774</v>
      </c>
      <c r="B13634" t="s">
        <v>42780</v>
      </c>
      <c r="C13634" t="s">
        <v>42781</v>
      </c>
      <c r="D13634">
        <v>1</v>
      </c>
      <c r="E13634" t="s">
        <v>13</v>
      </c>
      <c r="F13634" t="s">
        <v>13</v>
      </c>
      <c r="G13634" t="s">
        <v>42777</v>
      </c>
      <c r="H13634" s="3" t="s">
        <v>42782</v>
      </c>
      <c r="I13634" t="s">
        <v>524</v>
      </c>
      <c r="J13634" t="s">
        <v>42779</v>
      </c>
    </row>
    <row r="13635" spans="1:10" ht="16" x14ac:dyDescent="0.2">
      <c r="A13635" t="s">
        <v>42774</v>
      </c>
      <c r="B13635" t="s">
        <v>42783</v>
      </c>
      <c r="C13635" t="s">
        <v>42784</v>
      </c>
      <c r="D13635">
        <v>2</v>
      </c>
      <c r="E13635" t="s">
        <v>13</v>
      </c>
      <c r="F13635" t="s">
        <v>13</v>
      </c>
      <c r="G13635" t="s">
        <v>42777</v>
      </c>
      <c r="H13635" s="3" t="s">
        <v>42782</v>
      </c>
      <c r="I13635" t="s">
        <v>524</v>
      </c>
      <c r="J13635" t="s">
        <v>42779</v>
      </c>
    </row>
    <row r="13636" spans="1:10" ht="16" x14ac:dyDescent="0.2">
      <c r="A13636" t="s">
        <v>42774</v>
      </c>
      <c r="B13636" t="s">
        <v>42785</v>
      </c>
      <c r="C13636" t="s">
        <v>42786</v>
      </c>
      <c r="D13636">
        <v>3</v>
      </c>
      <c r="E13636" t="s">
        <v>13</v>
      </c>
      <c r="F13636" t="s">
        <v>13</v>
      </c>
      <c r="G13636" t="s">
        <v>42777</v>
      </c>
      <c r="H13636" s="3" t="s">
        <v>42782</v>
      </c>
      <c r="I13636" t="s">
        <v>524</v>
      </c>
      <c r="J13636" t="s">
        <v>42779</v>
      </c>
    </row>
    <row r="13637" spans="1:10" ht="32" x14ac:dyDescent="0.2">
      <c r="A13637" t="s">
        <v>42774</v>
      </c>
      <c r="B13637" t="s">
        <v>42787</v>
      </c>
      <c r="C13637" t="s">
        <v>42788</v>
      </c>
      <c r="D13637">
        <v>4</v>
      </c>
      <c r="E13637" t="s">
        <v>13</v>
      </c>
      <c r="F13637" t="s">
        <v>13</v>
      </c>
      <c r="G13637" t="s">
        <v>42777</v>
      </c>
      <c r="H13637" s="3" t="s">
        <v>42789</v>
      </c>
      <c r="I13637" t="s">
        <v>524</v>
      </c>
      <c r="J13637" t="s">
        <v>42779</v>
      </c>
    </row>
    <row r="13638" spans="1:10" ht="16" x14ac:dyDescent="0.2">
      <c r="A13638" t="s">
        <v>42790</v>
      </c>
      <c r="B13638" t="s">
        <v>42791</v>
      </c>
      <c r="C13638" t="s">
        <v>42792</v>
      </c>
      <c r="D13638">
        <v>3</v>
      </c>
      <c r="E13638" t="s">
        <v>13</v>
      </c>
      <c r="F13638" t="s">
        <v>13</v>
      </c>
      <c r="G13638" t="s">
        <v>42793</v>
      </c>
      <c r="H13638" s="3" t="s">
        <v>42794</v>
      </c>
      <c r="I13638" t="s">
        <v>3979</v>
      </c>
      <c r="J13638" t="s">
        <v>42795</v>
      </c>
    </row>
    <row r="13639" spans="1:10" ht="16" x14ac:dyDescent="0.2">
      <c r="A13639" t="s">
        <v>42796</v>
      </c>
      <c r="B13639" t="s">
        <v>42797</v>
      </c>
      <c r="C13639" t="s">
        <v>42798</v>
      </c>
      <c r="D13639">
        <v>5</v>
      </c>
      <c r="E13639" t="s">
        <v>13</v>
      </c>
      <c r="F13639" t="s">
        <v>13</v>
      </c>
      <c r="G13639" t="s">
        <v>42793</v>
      </c>
      <c r="H13639" s="3" t="s">
        <v>42799</v>
      </c>
      <c r="I13639" t="s">
        <v>3979</v>
      </c>
      <c r="J13639" t="s">
        <v>42800</v>
      </c>
    </row>
    <row r="13640" spans="1:10" ht="16" x14ac:dyDescent="0.2">
      <c r="A13640" t="s">
        <v>19919</v>
      </c>
      <c r="B13640" t="s">
        <v>20109</v>
      </c>
      <c r="C13640" t="s">
        <v>20110</v>
      </c>
      <c r="D13640">
        <v>3</v>
      </c>
      <c r="E13640" t="s">
        <v>13</v>
      </c>
      <c r="F13640" t="s">
        <v>13</v>
      </c>
      <c r="G13640" t="s">
        <v>42793</v>
      </c>
      <c r="H13640" s="3" t="s">
        <v>42801</v>
      </c>
      <c r="I13640" t="s">
        <v>3979</v>
      </c>
      <c r="J13640" t="s">
        <v>19922</v>
      </c>
    </row>
    <row r="13641" spans="1:10" ht="16" x14ac:dyDescent="0.2">
      <c r="A13641" t="s">
        <v>42802</v>
      </c>
      <c r="B13641" t="s">
        <v>42803</v>
      </c>
      <c r="C13641" t="s">
        <v>42804</v>
      </c>
      <c r="D13641">
        <v>1</v>
      </c>
      <c r="E13641" t="s">
        <v>13</v>
      </c>
      <c r="F13641" t="s">
        <v>13</v>
      </c>
      <c r="G13641" t="s">
        <v>42805</v>
      </c>
      <c r="H13641" s="3" t="s">
        <v>42806</v>
      </c>
      <c r="I13641" t="s">
        <v>3979</v>
      </c>
      <c r="J13641" t="s">
        <v>42807</v>
      </c>
    </row>
    <row r="13642" spans="1:10" ht="16" x14ac:dyDescent="0.2">
      <c r="A13642" t="s">
        <v>42808</v>
      </c>
      <c r="B13642" t="s">
        <v>42809</v>
      </c>
      <c r="C13642" t="s">
        <v>42810</v>
      </c>
      <c r="D13642">
        <v>2</v>
      </c>
      <c r="E13642" t="s">
        <v>13</v>
      </c>
      <c r="F13642" t="s">
        <v>13</v>
      </c>
      <c r="G13642" t="s">
        <v>42805</v>
      </c>
      <c r="H13642" s="3" t="s">
        <v>42806</v>
      </c>
      <c r="I13642" t="s">
        <v>3979</v>
      </c>
      <c r="J13642" t="s">
        <v>42811</v>
      </c>
    </row>
    <row r="13643" spans="1:10" ht="16" x14ac:dyDescent="0.2">
      <c r="A13643" t="s">
        <v>42812</v>
      </c>
      <c r="B13643" t="s">
        <v>42813</v>
      </c>
      <c r="C13643" t="s">
        <v>42814</v>
      </c>
      <c r="D13643">
        <v>1</v>
      </c>
      <c r="E13643" t="s">
        <v>13</v>
      </c>
      <c r="F13643" t="s">
        <v>13</v>
      </c>
      <c r="G13643" t="s">
        <v>42815</v>
      </c>
      <c r="H13643" s="3" t="s">
        <v>42816</v>
      </c>
      <c r="I13643" t="s">
        <v>3979</v>
      </c>
      <c r="J13643" t="s">
        <v>42817</v>
      </c>
    </row>
    <row r="13644" spans="1:10" ht="16" x14ac:dyDescent="0.2">
      <c r="A13644" t="s">
        <v>42818</v>
      </c>
      <c r="B13644" t="s">
        <v>42819</v>
      </c>
      <c r="C13644" t="s">
        <v>42820</v>
      </c>
      <c r="D13644">
        <v>1</v>
      </c>
      <c r="E13644" t="s">
        <v>13</v>
      </c>
      <c r="F13644" t="s">
        <v>13</v>
      </c>
      <c r="G13644" t="s">
        <v>42815</v>
      </c>
      <c r="H13644" s="3" t="s">
        <v>42821</v>
      </c>
      <c r="I13644" t="s">
        <v>3979</v>
      </c>
      <c r="J13644" t="s">
        <v>42822</v>
      </c>
    </row>
    <row r="13645" spans="1:10" ht="16" x14ac:dyDescent="0.2">
      <c r="A13645" t="s">
        <v>42823</v>
      </c>
      <c r="B13645" t="s">
        <v>42824</v>
      </c>
      <c r="C13645" t="s">
        <v>42825</v>
      </c>
      <c r="D13645">
        <v>4</v>
      </c>
      <c r="E13645" t="s">
        <v>13</v>
      </c>
      <c r="F13645" t="s">
        <v>13</v>
      </c>
      <c r="G13645" t="s">
        <v>42826</v>
      </c>
      <c r="H13645" s="3" t="s">
        <v>42827</v>
      </c>
      <c r="I13645" t="s">
        <v>7009</v>
      </c>
      <c r="J13645" t="s">
        <v>42828</v>
      </c>
    </row>
    <row r="13646" spans="1:10" ht="16" x14ac:dyDescent="0.2">
      <c r="A13646" t="s">
        <v>42829</v>
      </c>
      <c r="B13646" t="s">
        <v>42830</v>
      </c>
      <c r="C13646" t="s">
        <v>42831</v>
      </c>
      <c r="D13646">
        <v>1</v>
      </c>
      <c r="E13646" t="s">
        <v>42832</v>
      </c>
      <c r="F13646" t="s">
        <v>13</v>
      </c>
      <c r="G13646" t="s">
        <v>42833</v>
      </c>
      <c r="H13646" s="3" t="s">
        <v>42834</v>
      </c>
      <c r="I13646" t="s">
        <v>1725</v>
      </c>
      <c r="J13646" t="s">
        <v>42835</v>
      </c>
    </row>
    <row r="13647" spans="1:10" ht="16" x14ac:dyDescent="0.2">
      <c r="A13647" t="s">
        <v>42829</v>
      </c>
      <c r="B13647" t="s">
        <v>42836</v>
      </c>
      <c r="C13647" t="s">
        <v>42837</v>
      </c>
      <c r="D13647">
        <v>5</v>
      </c>
      <c r="E13647" t="s">
        <v>42832</v>
      </c>
      <c r="F13647" t="s">
        <v>13</v>
      </c>
      <c r="G13647" t="s">
        <v>42833</v>
      </c>
      <c r="H13647" s="3" t="s">
        <v>42834</v>
      </c>
      <c r="I13647" t="s">
        <v>1725</v>
      </c>
      <c r="J13647" t="s">
        <v>42835</v>
      </c>
    </row>
    <row r="13648" spans="1:10" ht="16" x14ac:dyDescent="0.2">
      <c r="A13648" t="s">
        <v>42829</v>
      </c>
      <c r="B13648" t="s">
        <v>42838</v>
      </c>
      <c r="C13648" t="s">
        <v>42839</v>
      </c>
      <c r="D13648">
        <v>4</v>
      </c>
      <c r="E13648" t="s">
        <v>42832</v>
      </c>
      <c r="F13648" t="s">
        <v>13</v>
      </c>
      <c r="G13648" t="s">
        <v>42833</v>
      </c>
      <c r="H13648" s="3" t="s">
        <v>42840</v>
      </c>
      <c r="I13648" t="s">
        <v>1725</v>
      </c>
      <c r="J13648" t="s">
        <v>42835</v>
      </c>
    </row>
    <row r="13649" spans="1:10" ht="16" x14ac:dyDescent="0.2">
      <c r="A13649" t="s">
        <v>32674</v>
      </c>
      <c r="B13649" t="s">
        <v>42841</v>
      </c>
      <c r="C13649" t="s">
        <v>42842</v>
      </c>
      <c r="D13649">
        <v>3</v>
      </c>
      <c r="E13649" t="s">
        <v>42832</v>
      </c>
      <c r="F13649" t="s">
        <v>13</v>
      </c>
      <c r="G13649" t="s">
        <v>42833</v>
      </c>
      <c r="H13649" s="3" t="s">
        <v>42843</v>
      </c>
      <c r="I13649" t="s">
        <v>1725</v>
      </c>
      <c r="J13649" t="s">
        <v>32678</v>
      </c>
    </row>
    <row r="13650" spans="1:10" ht="16" x14ac:dyDescent="0.2">
      <c r="A13650" t="s">
        <v>7410</v>
      </c>
      <c r="B13650" t="s">
        <v>42844</v>
      </c>
      <c r="C13650" t="s">
        <v>42845</v>
      </c>
      <c r="D13650">
        <v>1</v>
      </c>
      <c r="E13650" t="s">
        <v>42832</v>
      </c>
      <c r="F13650" t="s">
        <v>13</v>
      </c>
      <c r="G13650" t="s">
        <v>42833</v>
      </c>
      <c r="H13650" s="3" t="s">
        <v>42846</v>
      </c>
      <c r="I13650" t="s">
        <v>1725</v>
      </c>
      <c r="J13650" t="s">
        <v>7414</v>
      </c>
    </row>
    <row r="13651" spans="1:10" ht="16" x14ac:dyDescent="0.2">
      <c r="A13651" t="s">
        <v>32674</v>
      </c>
      <c r="B13651" t="s">
        <v>42830</v>
      </c>
      <c r="C13651" t="s">
        <v>42831</v>
      </c>
      <c r="D13651">
        <v>1</v>
      </c>
      <c r="E13651" t="s">
        <v>42832</v>
      </c>
      <c r="F13651" t="s">
        <v>13</v>
      </c>
      <c r="G13651" t="s">
        <v>42833</v>
      </c>
      <c r="H13651" s="3" t="s">
        <v>42843</v>
      </c>
      <c r="I13651" t="s">
        <v>1725</v>
      </c>
      <c r="J13651" t="s">
        <v>32678</v>
      </c>
    </row>
    <row r="13652" spans="1:10" ht="16" x14ac:dyDescent="0.2">
      <c r="A13652" t="s">
        <v>38352</v>
      </c>
      <c r="B13652" t="s">
        <v>42847</v>
      </c>
      <c r="C13652" t="s">
        <v>42848</v>
      </c>
      <c r="D13652">
        <v>1</v>
      </c>
      <c r="E13652" t="s">
        <v>42832</v>
      </c>
      <c r="F13652" t="s">
        <v>13</v>
      </c>
      <c r="G13652" t="s">
        <v>42833</v>
      </c>
      <c r="H13652" s="3" t="s">
        <v>42834</v>
      </c>
      <c r="I13652" t="s">
        <v>1725</v>
      </c>
      <c r="J13652" t="s">
        <v>38354</v>
      </c>
    </row>
    <row r="13653" spans="1:10" ht="16" x14ac:dyDescent="0.2">
      <c r="A13653" t="s">
        <v>13584</v>
      </c>
      <c r="B13653" t="s">
        <v>42830</v>
      </c>
      <c r="C13653" t="s">
        <v>42831</v>
      </c>
      <c r="D13653">
        <v>3</v>
      </c>
      <c r="E13653" t="s">
        <v>42832</v>
      </c>
      <c r="F13653" t="s">
        <v>13</v>
      </c>
      <c r="G13653" t="s">
        <v>42833</v>
      </c>
      <c r="H13653" s="3" t="s">
        <v>42849</v>
      </c>
      <c r="I13653" t="s">
        <v>1725</v>
      </c>
      <c r="J13653" t="s">
        <v>13585</v>
      </c>
    </row>
    <row r="13654" spans="1:10" ht="16" x14ac:dyDescent="0.2">
      <c r="A13654" t="s">
        <v>42850</v>
      </c>
      <c r="B13654" t="s">
        <v>42851</v>
      </c>
      <c r="C13654" t="s">
        <v>42852</v>
      </c>
      <c r="D13654">
        <v>2</v>
      </c>
      <c r="E13654" t="s">
        <v>42832</v>
      </c>
      <c r="F13654" t="s">
        <v>13</v>
      </c>
      <c r="G13654" t="s">
        <v>42833</v>
      </c>
      <c r="H13654" s="3" t="s">
        <v>42853</v>
      </c>
      <c r="I13654" t="s">
        <v>1725</v>
      </c>
      <c r="J13654" t="s">
        <v>42854</v>
      </c>
    </row>
    <row r="13655" spans="1:10" ht="16" x14ac:dyDescent="0.2">
      <c r="A13655" t="s">
        <v>38352</v>
      </c>
      <c r="B13655" t="s">
        <v>42855</v>
      </c>
      <c r="C13655" t="s">
        <v>42856</v>
      </c>
      <c r="D13655">
        <v>5</v>
      </c>
      <c r="E13655" t="s">
        <v>42832</v>
      </c>
      <c r="F13655" t="s">
        <v>13</v>
      </c>
      <c r="G13655" t="s">
        <v>42833</v>
      </c>
      <c r="H13655" s="3" t="s">
        <v>42834</v>
      </c>
      <c r="I13655" t="s">
        <v>1725</v>
      </c>
      <c r="J13655" t="s">
        <v>38354</v>
      </c>
    </row>
    <row r="13656" spans="1:10" ht="16" x14ac:dyDescent="0.2">
      <c r="A13656" t="s">
        <v>42829</v>
      </c>
      <c r="B13656" t="s">
        <v>42857</v>
      </c>
      <c r="C13656" t="s">
        <v>42858</v>
      </c>
      <c r="D13656">
        <v>3</v>
      </c>
      <c r="E13656" t="s">
        <v>42832</v>
      </c>
      <c r="F13656" t="s">
        <v>13</v>
      </c>
      <c r="G13656" t="s">
        <v>42833</v>
      </c>
      <c r="H13656" s="3" t="s">
        <v>42834</v>
      </c>
      <c r="I13656" t="s">
        <v>1725</v>
      </c>
      <c r="J13656" t="s">
        <v>42835</v>
      </c>
    </row>
    <row r="13657" spans="1:10" ht="16" x14ac:dyDescent="0.2">
      <c r="A13657" t="s">
        <v>42859</v>
      </c>
      <c r="B13657" t="s">
        <v>42860</v>
      </c>
      <c r="C13657" t="s">
        <v>42861</v>
      </c>
      <c r="D13657">
        <v>3</v>
      </c>
      <c r="E13657" t="s">
        <v>42832</v>
      </c>
      <c r="F13657" t="s">
        <v>13</v>
      </c>
      <c r="G13657" t="s">
        <v>42833</v>
      </c>
      <c r="H13657" s="3" t="s">
        <v>42834</v>
      </c>
      <c r="I13657" t="s">
        <v>1725</v>
      </c>
      <c r="J13657" t="s">
        <v>42862</v>
      </c>
    </row>
    <row r="13658" spans="1:10" ht="16" x14ac:dyDescent="0.2">
      <c r="A13658" t="s">
        <v>42863</v>
      </c>
      <c r="B13658" t="s">
        <v>42841</v>
      </c>
      <c r="C13658" t="s">
        <v>42842</v>
      </c>
      <c r="D13658">
        <v>1</v>
      </c>
      <c r="E13658" t="s">
        <v>42832</v>
      </c>
      <c r="F13658" t="s">
        <v>13</v>
      </c>
      <c r="G13658" t="s">
        <v>42833</v>
      </c>
      <c r="H13658" s="3" t="s">
        <v>42846</v>
      </c>
      <c r="I13658" t="s">
        <v>1725</v>
      </c>
      <c r="J13658" t="s">
        <v>42864</v>
      </c>
    </row>
    <row r="13659" spans="1:10" ht="16" x14ac:dyDescent="0.2">
      <c r="A13659" t="s">
        <v>13584</v>
      </c>
      <c r="B13659" t="s">
        <v>42857</v>
      </c>
      <c r="C13659" t="s">
        <v>42858</v>
      </c>
      <c r="D13659">
        <v>1</v>
      </c>
      <c r="E13659" t="s">
        <v>42832</v>
      </c>
      <c r="F13659" t="s">
        <v>13</v>
      </c>
      <c r="G13659" t="s">
        <v>42833</v>
      </c>
      <c r="H13659" s="3" t="s">
        <v>42849</v>
      </c>
      <c r="I13659" t="s">
        <v>1725</v>
      </c>
      <c r="J13659" t="s">
        <v>13585</v>
      </c>
    </row>
    <row r="13660" spans="1:10" ht="16" x14ac:dyDescent="0.2">
      <c r="A13660" t="s">
        <v>42863</v>
      </c>
      <c r="B13660" t="s">
        <v>42857</v>
      </c>
      <c r="C13660" t="s">
        <v>42858</v>
      </c>
      <c r="D13660">
        <v>2</v>
      </c>
      <c r="E13660" t="s">
        <v>42832</v>
      </c>
      <c r="F13660" t="s">
        <v>13</v>
      </c>
      <c r="G13660" t="s">
        <v>42833</v>
      </c>
      <c r="H13660" s="3" t="s">
        <v>42846</v>
      </c>
      <c r="I13660" t="s">
        <v>1725</v>
      </c>
      <c r="J13660" t="s">
        <v>42864</v>
      </c>
    </row>
    <row r="13661" spans="1:10" ht="16" x14ac:dyDescent="0.2">
      <c r="A13661" t="s">
        <v>42863</v>
      </c>
      <c r="B13661" t="s">
        <v>42830</v>
      </c>
      <c r="C13661" t="s">
        <v>42831</v>
      </c>
      <c r="D13661">
        <v>3</v>
      </c>
      <c r="E13661" t="s">
        <v>42832</v>
      </c>
      <c r="F13661" t="s">
        <v>13</v>
      </c>
      <c r="G13661" t="s">
        <v>42833</v>
      </c>
      <c r="H13661" s="3" t="s">
        <v>42846</v>
      </c>
      <c r="I13661" t="s">
        <v>1725</v>
      </c>
      <c r="J13661" t="s">
        <v>42864</v>
      </c>
    </row>
    <row r="13662" spans="1:10" ht="16" x14ac:dyDescent="0.2">
      <c r="A13662" t="s">
        <v>37738</v>
      </c>
      <c r="B13662" t="s">
        <v>42865</v>
      </c>
      <c r="C13662" t="s">
        <v>42866</v>
      </c>
      <c r="D13662">
        <v>2</v>
      </c>
      <c r="E13662" t="s">
        <v>42832</v>
      </c>
      <c r="F13662" t="s">
        <v>13</v>
      </c>
      <c r="G13662" t="s">
        <v>42833</v>
      </c>
      <c r="H13662" s="3" t="s">
        <v>42867</v>
      </c>
      <c r="I13662" t="s">
        <v>1725</v>
      </c>
      <c r="J13662" t="s">
        <v>37740</v>
      </c>
    </row>
    <row r="13663" spans="1:10" ht="16" x14ac:dyDescent="0.2">
      <c r="A13663" t="s">
        <v>42829</v>
      </c>
      <c r="B13663" t="s">
        <v>42868</v>
      </c>
      <c r="C13663" t="s">
        <v>42869</v>
      </c>
      <c r="D13663">
        <v>2</v>
      </c>
      <c r="E13663" t="s">
        <v>42832</v>
      </c>
      <c r="F13663" t="s">
        <v>13</v>
      </c>
      <c r="G13663" t="s">
        <v>42833</v>
      </c>
      <c r="H13663" s="3" t="s">
        <v>42840</v>
      </c>
      <c r="I13663" t="s">
        <v>1725</v>
      </c>
      <c r="J13663" t="s">
        <v>42835</v>
      </c>
    </row>
    <row r="13664" spans="1:10" ht="16" x14ac:dyDescent="0.2">
      <c r="A13664" t="s">
        <v>42870</v>
      </c>
      <c r="B13664" t="s">
        <v>42838</v>
      </c>
      <c r="C13664" t="s">
        <v>42839</v>
      </c>
      <c r="D13664">
        <v>4</v>
      </c>
      <c r="E13664" t="s">
        <v>42832</v>
      </c>
      <c r="F13664" t="s">
        <v>13</v>
      </c>
      <c r="G13664" t="s">
        <v>42833</v>
      </c>
      <c r="H13664" s="3" t="s">
        <v>42840</v>
      </c>
      <c r="I13664" t="s">
        <v>1725</v>
      </c>
      <c r="J13664" t="s">
        <v>42871</v>
      </c>
    </row>
    <row r="13665" spans="1:10" ht="16" x14ac:dyDescent="0.2">
      <c r="A13665" t="s">
        <v>42859</v>
      </c>
      <c r="B13665" t="s">
        <v>42872</v>
      </c>
      <c r="C13665" t="s">
        <v>42873</v>
      </c>
      <c r="D13665">
        <v>4</v>
      </c>
      <c r="E13665" t="s">
        <v>42832</v>
      </c>
      <c r="F13665" t="s">
        <v>13</v>
      </c>
      <c r="G13665" t="s">
        <v>42833</v>
      </c>
      <c r="H13665" s="3" t="s">
        <v>42874</v>
      </c>
      <c r="I13665" t="s">
        <v>1725</v>
      </c>
      <c r="J13665" t="s">
        <v>42862</v>
      </c>
    </row>
    <row r="13666" spans="1:10" ht="16" x14ac:dyDescent="0.2">
      <c r="A13666" t="s">
        <v>42875</v>
      </c>
      <c r="B13666" t="s">
        <v>42876</v>
      </c>
      <c r="C13666" t="s">
        <v>42877</v>
      </c>
      <c r="D13666">
        <v>9</v>
      </c>
      <c r="E13666" t="s">
        <v>42878</v>
      </c>
      <c r="F13666" t="s">
        <v>13</v>
      </c>
      <c r="G13666" t="s">
        <v>42879</v>
      </c>
      <c r="H13666" s="3" t="s">
        <v>42880</v>
      </c>
      <c r="I13666" t="s">
        <v>1725</v>
      </c>
      <c r="J13666" t="s">
        <v>42881</v>
      </c>
    </row>
    <row r="13667" spans="1:10" ht="16" x14ac:dyDescent="0.2">
      <c r="A13667" t="s">
        <v>42882</v>
      </c>
      <c r="B13667" t="s">
        <v>42883</v>
      </c>
      <c r="C13667" t="s">
        <v>42884</v>
      </c>
      <c r="D13667">
        <v>1</v>
      </c>
      <c r="E13667" t="s">
        <v>42878</v>
      </c>
      <c r="F13667" t="s">
        <v>13</v>
      </c>
      <c r="G13667" t="s">
        <v>42879</v>
      </c>
      <c r="H13667" s="3" t="s">
        <v>42880</v>
      </c>
      <c r="I13667" t="s">
        <v>1725</v>
      </c>
      <c r="J13667" t="s">
        <v>42881</v>
      </c>
    </row>
    <row r="13668" spans="1:10" ht="32" x14ac:dyDescent="0.2">
      <c r="A13668" t="s">
        <v>42885</v>
      </c>
      <c r="B13668" t="s">
        <v>42886</v>
      </c>
      <c r="C13668" t="s">
        <v>42887</v>
      </c>
      <c r="D13668">
        <v>2</v>
      </c>
      <c r="E13668" t="s">
        <v>42878</v>
      </c>
      <c r="F13668" t="s">
        <v>13</v>
      </c>
      <c r="G13668" t="s">
        <v>42879</v>
      </c>
      <c r="H13668" s="3" t="s">
        <v>42888</v>
      </c>
      <c r="I13668" t="s">
        <v>1725</v>
      </c>
      <c r="J13668" t="s">
        <v>42889</v>
      </c>
    </row>
    <row r="13669" spans="1:10" ht="32" x14ac:dyDescent="0.2">
      <c r="A13669" t="s">
        <v>42890</v>
      </c>
      <c r="B13669" t="s">
        <v>42886</v>
      </c>
      <c r="C13669" t="s">
        <v>42887</v>
      </c>
      <c r="D13669">
        <v>3</v>
      </c>
      <c r="E13669" t="s">
        <v>42878</v>
      </c>
      <c r="F13669" t="s">
        <v>13</v>
      </c>
      <c r="G13669" t="s">
        <v>42879</v>
      </c>
      <c r="H13669" s="3" t="s">
        <v>42888</v>
      </c>
      <c r="I13669" t="s">
        <v>1725</v>
      </c>
      <c r="J13669" t="s">
        <v>42891</v>
      </c>
    </row>
    <row r="13670" spans="1:10" ht="32" x14ac:dyDescent="0.2">
      <c r="A13670" t="s">
        <v>42885</v>
      </c>
      <c r="B13670" t="s">
        <v>42892</v>
      </c>
      <c r="C13670" t="s">
        <v>42893</v>
      </c>
      <c r="D13670">
        <v>3</v>
      </c>
      <c r="E13670" t="s">
        <v>42878</v>
      </c>
      <c r="F13670" t="s">
        <v>13</v>
      </c>
      <c r="G13670" t="s">
        <v>42879</v>
      </c>
      <c r="H13670" s="3" t="s">
        <v>42888</v>
      </c>
      <c r="I13670" t="s">
        <v>1725</v>
      </c>
      <c r="J13670" t="s">
        <v>42889</v>
      </c>
    </row>
    <row r="13671" spans="1:10" ht="16" x14ac:dyDescent="0.2">
      <c r="A13671" t="s">
        <v>42890</v>
      </c>
      <c r="B13671" t="s">
        <v>42894</v>
      </c>
      <c r="C13671" t="s">
        <v>42895</v>
      </c>
      <c r="D13671">
        <v>2</v>
      </c>
      <c r="E13671" t="s">
        <v>42878</v>
      </c>
      <c r="F13671" t="s">
        <v>13</v>
      </c>
      <c r="G13671" t="s">
        <v>42879</v>
      </c>
      <c r="H13671" s="3" t="s">
        <v>42896</v>
      </c>
      <c r="I13671" t="s">
        <v>1725</v>
      </c>
      <c r="J13671" t="s">
        <v>42891</v>
      </c>
    </row>
    <row r="13672" spans="1:10" ht="32" x14ac:dyDescent="0.2">
      <c r="A13672" t="s">
        <v>42890</v>
      </c>
      <c r="B13672" t="s">
        <v>42883</v>
      </c>
      <c r="C13672" t="s">
        <v>42884</v>
      </c>
      <c r="D13672">
        <v>1</v>
      </c>
      <c r="E13672" t="s">
        <v>42878</v>
      </c>
      <c r="F13672" t="s">
        <v>13</v>
      </c>
      <c r="G13672" t="s">
        <v>42879</v>
      </c>
      <c r="H13672" s="3" t="s">
        <v>42888</v>
      </c>
      <c r="I13672" t="s">
        <v>1725</v>
      </c>
      <c r="J13672" t="s">
        <v>42891</v>
      </c>
    </row>
    <row r="13673" spans="1:10" ht="16" x14ac:dyDescent="0.2">
      <c r="A13673" t="s">
        <v>42875</v>
      </c>
      <c r="B13673" t="s">
        <v>42892</v>
      </c>
      <c r="C13673" t="s">
        <v>42893</v>
      </c>
      <c r="D13673">
        <v>10</v>
      </c>
      <c r="E13673" t="s">
        <v>42878</v>
      </c>
      <c r="F13673" t="s">
        <v>13</v>
      </c>
      <c r="G13673" t="s">
        <v>42879</v>
      </c>
      <c r="H13673" s="3" t="s">
        <v>42880</v>
      </c>
      <c r="I13673" t="s">
        <v>1725</v>
      </c>
      <c r="J13673" t="s">
        <v>42881</v>
      </c>
    </row>
    <row r="13674" spans="1:10" ht="16" x14ac:dyDescent="0.2">
      <c r="A13674" t="s">
        <v>42882</v>
      </c>
      <c r="B13674" t="s">
        <v>42886</v>
      </c>
      <c r="C13674" t="s">
        <v>42887</v>
      </c>
      <c r="D13674">
        <v>3</v>
      </c>
      <c r="E13674" t="s">
        <v>42878</v>
      </c>
      <c r="F13674" t="s">
        <v>13</v>
      </c>
      <c r="G13674" t="s">
        <v>42879</v>
      </c>
      <c r="H13674" s="3" t="s">
        <v>42880</v>
      </c>
      <c r="I13674" t="s">
        <v>1725</v>
      </c>
      <c r="J13674" t="s">
        <v>42881</v>
      </c>
    </row>
    <row r="13675" spans="1:10" ht="16" x14ac:dyDescent="0.2">
      <c r="A13675" t="s">
        <v>32639</v>
      </c>
      <c r="B13675" t="s">
        <v>12667</v>
      </c>
      <c r="C13675" t="s">
        <v>12668</v>
      </c>
      <c r="D13675">
        <v>2</v>
      </c>
      <c r="E13675" t="s">
        <v>42878</v>
      </c>
      <c r="F13675" t="s">
        <v>13</v>
      </c>
      <c r="G13675" t="s">
        <v>42879</v>
      </c>
      <c r="H13675" s="3" t="s">
        <v>42880</v>
      </c>
      <c r="I13675" t="s">
        <v>1725</v>
      </c>
      <c r="J13675" t="s">
        <v>32642</v>
      </c>
    </row>
    <row r="13676" spans="1:10" ht="32" x14ac:dyDescent="0.2">
      <c r="A13676" t="s">
        <v>42885</v>
      </c>
      <c r="B13676" t="s">
        <v>42883</v>
      </c>
      <c r="C13676" t="s">
        <v>42884</v>
      </c>
      <c r="D13676">
        <v>1</v>
      </c>
      <c r="E13676" t="s">
        <v>42878</v>
      </c>
      <c r="F13676" t="s">
        <v>13</v>
      </c>
      <c r="G13676" t="s">
        <v>42879</v>
      </c>
      <c r="H13676" s="3" t="s">
        <v>42888</v>
      </c>
      <c r="I13676" t="s">
        <v>1725</v>
      </c>
      <c r="J13676" t="s">
        <v>42889</v>
      </c>
    </row>
    <row r="13677" spans="1:10" ht="16" x14ac:dyDescent="0.2">
      <c r="A13677" t="s">
        <v>42882</v>
      </c>
      <c r="B13677" t="s">
        <v>42876</v>
      </c>
      <c r="C13677" t="s">
        <v>42877</v>
      </c>
      <c r="D13677">
        <v>4</v>
      </c>
      <c r="E13677" t="s">
        <v>42878</v>
      </c>
      <c r="F13677" t="s">
        <v>13</v>
      </c>
      <c r="G13677" t="s">
        <v>42879</v>
      </c>
      <c r="H13677" s="3" t="s">
        <v>42880</v>
      </c>
      <c r="I13677" t="s">
        <v>1725</v>
      </c>
      <c r="J13677" t="s">
        <v>42881</v>
      </c>
    </row>
    <row r="13678" spans="1:10" ht="32" x14ac:dyDescent="0.2">
      <c r="A13678" t="s">
        <v>42890</v>
      </c>
      <c r="B13678" t="s">
        <v>42892</v>
      </c>
      <c r="C13678" t="s">
        <v>42893</v>
      </c>
      <c r="D13678">
        <v>5</v>
      </c>
      <c r="E13678" t="s">
        <v>42878</v>
      </c>
      <c r="F13678" t="s">
        <v>13</v>
      </c>
      <c r="G13678" t="s">
        <v>42879</v>
      </c>
      <c r="H13678" s="3" t="s">
        <v>42888</v>
      </c>
      <c r="I13678" t="s">
        <v>1725</v>
      </c>
      <c r="J13678" t="s">
        <v>42891</v>
      </c>
    </row>
    <row r="13679" spans="1:10" ht="16" x14ac:dyDescent="0.2">
      <c r="A13679" t="s">
        <v>42875</v>
      </c>
      <c r="B13679" t="s">
        <v>42883</v>
      </c>
      <c r="C13679" t="s">
        <v>42884</v>
      </c>
      <c r="D13679">
        <v>6</v>
      </c>
      <c r="E13679" t="s">
        <v>42878</v>
      </c>
      <c r="F13679" t="s">
        <v>13</v>
      </c>
      <c r="G13679" t="s">
        <v>42879</v>
      </c>
      <c r="H13679" s="3" t="s">
        <v>42880</v>
      </c>
      <c r="I13679" t="s">
        <v>1725</v>
      </c>
      <c r="J13679" t="s">
        <v>42881</v>
      </c>
    </row>
    <row r="13680" spans="1:10" ht="16" x14ac:dyDescent="0.2">
      <c r="A13680" t="s">
        <v>42882</v>
      </c>
      <c r="B13680" t="s">
        <v>42894</v>
      </c>
      <c r="C13680" t="s">
        <v>42895</v>
      </c>
      <c r="D13680">
        <v>2</v>
      </c>
      <c r="E13680" t="s">
        <v>42878</v>
      </c>
      <c r="F13680" t="s">
        <v>13</v>
      </c>
      <c r="G13680" t="s">
        <v>42879</v>
      </c>
      <c r="H13680" s="3" t="s">
        <v>42880</v>
      </c>
      <c r="I13680" t="s">
        <v>1725</v>
      </c>
      <c r="J13680" t="s">
        <v>42881</v>
      </c>
    </row>
    <row r="13681" spans="1:10" ht="32" x14ac:dyDescent="0.2">
      <c r="A13681" t="s">
        <v>42890</v>
      </c>
      <c r="B13681" t="s">
        <v>42876</v>
      </c>
      <c r="C13681" t="s">
        <v>42877</v>
      </c>
      <c r="D13681">
        <v>4</v>
      </c>
      <c r="E13681" t="s">
        <v>42878</v>
      </c>
      <c r="F13681" t="s">
        <v>13</v>
      </c>
      <c r="G13681" t="s">
        <v>42879</v>
      </c>
      <c r="H13681" s="3" t="s">
        <v>42888</v>
      </c>
      <c r="I13681" t="s">
        <v>1725</v>
      </c>
      <c r="J13681" t="s">
        <v>42891</v>
      </c>
    </row>
    <row r="13682" spans="1:10" ht="16" x14ac:dyDescent="0.2">
      <c r="A13682" t="s">
        <v>42875</v>
      </c>
      <c r="B13682" t="s">
        <v>42886</v>
      </c>
      <c r="C13682" t="s">
        <v>42887</v>
      </c>
      <c r="D13682">
        <v>8</v>
      </c>
      <c r="E13682" t="s">
        <v>42878</v>
      </c>
      <c r="F13682" t="s">
        <v>13</v>
      </c>
      <c r="G13682" t="s">
        <v>42879</v>
      </c>
      <c r="H13682" s="3" t="s">
        <v>42880</v>
      </c>
      <c r="I13682" t="s">
        <v>1725</v>
      </c>
      <c r="J13682" t="s">
        <v>42881</v>
      </c>
    </row>
    <row r="13683" spans="1:10" ht="16" x14ac:dyDescent="0.2">
      <c r="A13683" t="s">
        <v>12685</v>
      </c>
      <c r="B13683" t="s">
        <v>12667</v>
      </c>
      <c r="C13683" t="s">
        <v>12668</v>
      </c>
      <c r="D13683">
        <v>2</v>
      </c>
      <c r="E13683" t="s">
        <v>42878</v>
      </c>
      <c r="F13683" t="s">
        <v>13</v>
      </c>
      <c r="G13683" t="s">
        <v>42879</v>
      </c>
      <c r="H13683" s="3" t="s">
        <v>42897</v>
      </c>
      <c r="I13683" t="s">
        <v>1725</v>
      </c>
      <c r="J13683" t="s">
        <v>12687</v>
      </c>
    </row>
    <row r="13684" spans="1:10" ht="16" x14ac:dyDescent="0.2">
      <c r="A13684" t="s">
        <v>42882</v>
      </c>
      <c r="B13684" t="s">
        <v>42892</v>
      </c>
      <c r="C13684" t="s">
        <v>42893</v>
      </c>
      <c r="D13684">
        <v>5</v>
      </c>
      <c r="E13684" t="s">
        <v>42878</v>
      </c>
      <c r="F13684" t="s">
        <v>13</v>
      </c>
      <c r="G13684" t="s">
        <v>42879</v>
      </c>
      <c r="H13684" s="3" t="s">
        <v>42880</v>
      </c>
      <c r="I13684" t="s">
        <v>1725</v>
      </c>
      <c r="J13684" t="s">
        <v>42881</v>
      </c>
    </row>
    <row r="13685" spans="1:10" ht="16" x14ac:dyDescent="0.2">
      <c r="A13685" t="s">
        <v>42875</v>
      </c>
      <c r="B13685" t="s">
        <v>42894</v>
      </c>
      <c r="C13685" t="s">
        <v>42895</v>
      </c>
      <c r="D13685">
        <v>7</v>
      </c>
      <c r="E13685" t="s">
        <v>42878</v>
      </c>
      <c r="F13685" t="s">
        <v>13</v>
      </c>
      <c r="G13685" t="s">
        <v>42879</v>
      </c>
      <c r="H13685" s="3" t="s">
        <v>42880</v>
      </c>
      <c r="I13685" t="s">
        <v>1725</v>
      </c>
      <c r="J13685" t="s">
        <v>42881</v>
      </c>
    </row>
    <row r="13686" spans="1:10" ht="16" x14ac:dyDescent="0.2">
      <c r="A13686" t="s">
        <v>42898</v>
      </c>
      <c r="B13686" t="s">
        <v>42899</v>
      </c>
      <c r="C13686" t="s">
        <v>42900</v>
      </c>
      <c r="D13686">
        <v>3</v>
      </c>
      <c r="E13686" t="s">
        <v>42878</v>
      </c>
      <c r="F13686" t="s">
        <v>13</v>
      </c>
      <c r="G13686" t="s">
        <v>42879</v>
      </c>
      <c r="H13686" s="3" t="s">
        <v>42897</v>
      </c>
      <c r="I13686" t="s">
        <v>1725</v>
      </c>
      <c r="J13686" t="s">
        <v>42901</v>
      </c>
    </row>
    <row r="13687" spans="1:10" ht="16" x14ac:dyDescent="0.2">
      <c r="A13687" t="s">
        <v>1325</v>
      </c>
      <c r="B13687" t="s">
        <v>42902</v>
      </c>
      <c r="C13687" t="s">
        <v>42903</v>
      </c>
      <c r="D13687">
        <v>6</v>
      </c>
      <c r="E13687" t="s">
        <v>13</v>
      </c>
      <c r="F13687" t="s">
        <v>13</v>
      </c>
      <c r="G13687" t="s">
        <v>42904</v>
      </c>
      <c r="H13687" s="3" t="s">
        <v>42905</v>
      </c>
      <c r="I13687" t="s">
        <v>106</v>
      </c>
      <c r="J13687" t="s">
        <v>1330</v>
      </c>
    </row>
    <row r="13688" spans="1:10" ht="16" x14ac:dyDescent="0.2">
      <c r="A13688" t="s">
        <v>6315</v>
      </c>
      <c r="B13688" t="s">
        <v>42906</v>
      </c>
      <c r="C13688" t="s">
        <v>42907</v>
      </c>
      <c r="D13688">
        <v>3</v>
      </c>
      <c r="E13688" t="s">
        <v>13</v>
      </c>
      <c r="F13688" t="s">
        <v>13</v>
      </c>
      <c r="G13688" t="s">
        <v>42908</v>
      </c>
      <c r="H13688" s="3" t="s">
        <v>42909</v>
      </c>
      <c r="I13688" t="s">
        <v>106</v>
      </c>
      <c r="J13688" t="s">
        <v>6316</v>
      </c>
    </row>
    <row r="13689" spans="1:10" ht="16" x14ac:dyDescent="0.2">
      <c r="A13689" t="s">
        <v>5291</v>
      </c>
      <c r="B13689" t="s">
        <v>6325</v>
      </c>
      <c r="C13689" t="s">
        <v>6326</v>
      </c>
      <c r="D13689">
        <v>2</v>
      </c>
      <c r="E13689" t="s">
        <v>13</v>
      </c>
      <c r="F13689" t="s">
        <v>13</v>
      </c>
      <c r="G13689" t="s">
        <v>42910</v>
      </c>
      <c r="H13689" s="3" t="s">
        <v>42911</v>
      </c>
      <c r="I13689" t="s">
        <v>106</v>
      </c>
      <c r="J13689" t="s">
        <v>5294</v>
      </c>
    </row>
    <row r="13690" spans="1:10" ht="16" x14ac:dyDescent="0.2">
      <c r="A13690" t="s">
        <v>5291</v>
      </c>
      <c r="B13690" t="s">
        <v>42912</v>
      </c>
      <c r="C13690" t="s">
        <v>42913</v>
      </c>
      <c r="D13690">
        <v>3</v>
      </c>
      <c r="E13690" t="s">
        <v>13</v>
      </c>
      <c r="F13690" t="s">
        <v>13</v>
      </c>
      <c r="G13690" t="s">
        <v>42910</v>
      </c>
      <c r="H13690" s="3" t="s">
        <v>42911</v>
      </c>
      <c r="I13690" t="s">
        <v>106</v>
      </c>
      <c r="J13690" t="s">
        <v>5294</v>
      </c>
    </row>
    <row r="13691" spans="1:10" ht="16" x14ac:dyDescent="0.2">
      <c r="A13691" t="s">
        <v>31892</v>
      </c>
      <c r="B13691" t="s">
        <v>42914</v>
      </c>
      <c r="C13691" t="s">
        <v>42915</v>
      </c>
      <c r="D13691">
        <v>4</v>
      </c>
      <c r="E13691" t="s">
        <v>13</v>
      </c>
      <c r="F13691" t="s">
        <v>13</v>
      </c>
      <c r="G13691" t="s">
        <v>42916</v>
      </c>
      <c r="H13691" s="3" t="s">
        <v>42917</v>
      </c>
      <c r="I13691" t="s">
        <v>106</v>
      </c>
      <c r="J13691" t="s">
        <v>31896</v>
      </c>
    </row>
    <row r="13692" spans="1:10" ht="16" x14ac:dyDescent="0.2">
      <c r="A13692" t="s">
        <v>42918</v>
      </c>
      <c r="B13692" t="s">
        <v>42919</v>
      </c>
      <c r="C13692" t="s">
        <v>42920</v>
      </c>
      <c r="D13692">
        <v>3</v>
      </c>
      <c r="E13692" t="s">
        <v>13</v>
      </c>
      <c r="F13692" t="s">
        <v>13</v>
      </c>
      <c r="G13692" t="s">
        <v>42916</v>
      </c>
      <c r="H13692" s="3" t="s">
        <v>42921</v>
      </c>
      <c r="I13692" t="s">
        <v>106</v>
      </c>
      <c r="J13692" t="s">
        <v>42922</v>
      </c>
    </row>
    <row r="13693" spans="1:10" ht="16" x14ac:dyDescent="0.2">
      <c r="A13693" t="s">
        <v>31892</v>
      </c>
      <c r="B13693" t="s">
        <v>42923</v>
      </c>
      <c r="C13693" t="s">
        <v>42924</v>
      </c>
      <c r="D13693">
        <v>5</v>
      </c>
      <c r="E13693" t="s">
        <v>13</v>
      </c>
      <c r="F13693" t="s">
        <v>13</v>
      </c>
      <c r="G13693" t="s">
        <v>42916</v>
      </c>
      <c r="H13693" s="3" t="s">
        <v>42925</v>
      </c>
      <c r="I13693" t="s">
        <v>106</v>
      </c>
      <c r="J13693" t="s">
        <v>31896</v>
      </c>
    </row>
    <row r="13694" spans="1:10" ht="16" x14ac:dyDescent="0.2">
      <c r="A13694" t="s">
        <v>42926</v>
      </c>
      <c r="B13694" t="s">
        <v>42927</v>
      </c>
      <c r="C13694" t="s">
        <v>42928</v>
      </c>
      <c r="D13694">
        <v>5</v>
      </c>
      <c r="E13694" t="s">
        <v>13</v>
      </c>
      <c r="F13694" t="s">
        <v>13</v>
      </c>
      <c r="G13694" t="s">
        <v>42929</v>
      </c>
      <c r="H13694" s="3" t="s">
        <v>42930</v>
      </c>
      <c r="I13694" t="s">
        <v>106</v>
      </c>
      <c r="J13694" t="s">
        <v>42931</v>
      </c>
    </row>
    <row r="13695" spans="1:10" ht="16" x14ac:dyDescent="0.2">
      <c r="A13695" t="s">
        <v>42926</v>
      </c>
      <c r="B13695" t="s">
        <v>42932</v>
      </c>
      <c r="C13695" t="s">
        <v>42933</v>
      </c>
      <c r="D13695">
        <v>3</v>
      </c>
      <c r="E13695" t="s">
        <v>13</v>
      </c>
      <c r="F13695" t="s">
        <v>13</v>
      </c>
      <c r="G13695" t="s">
        <v>42929</v>
      </c>
      <c r="H13695" s="3" t="s">
        <v>42930</v>
      </c>
      <c r="I13695" t="s">
        <v>106</v>
      </c>
      <c r="J13695" t="s">
        <v>42931</v>
      </c>
    </row>
    <row r="13696" spans="1:10" ht="16" x14ac:dyDescent="0.2">
      <c r="A13696" t="s">
        <v>42926</v>
      </c>
      <c r="B13696" t="s">
        <v>42934</v>
      </c>
      <c r="C13696" t="s">
        <v>42935</v>
      </c>
      <c r="D13696">
        <v>2</v>
      </c>
      <c r="E13696" t="s">
        <v>13</v>
      </c>
      <c r="F13696" t="s">
        <v>13</v>
      </c>
      <c r="G13696" t="s">
        <v>42929</v>
      </c>
      <c r="H13696" s="3" t="s">
        <v>42930</v>
      </c>
      <c r="I13696" t="s">
        <v>106</v>
      </c>
      <c r="J13696" t="s">
        <v>42931</v>
      </c>
    </row>
    <row r="13697" spans="1:10" ht="16" x14ac:dyDescent="0.2">
      <c r="A13697" t="s">
        <v>42926</v>
      </c>
      <c r="B13697" t="s">
        <v>42936</v>
      </c>
      <c r="C13697" t="s">
        <v>42937</v>
      </c>
      <c r="D13697">
        <v>1</v>
      </c>
      <c r="E13697" t="s">
        <v>13</v>
      </c>
      <c r="F13697" t="s">
        <v>13</v>
      </c>
      <c r="G13697" t="s">
        <v>42929</v>
      </c>
      <c r="H13697" s="3" t="s">
        <v>42930</v>
      </c>
      <c r="I13697" t="s">
        <v>106</v>
      </c>
      <c r="J13697" t="s">
        <v>42931</v>
      </c>
    </row>
    <row r="13698" spans="1:10" ht="16" x14ac:dyDescent="0.2">
      <c r="A13698" t="s">
        <v>42926</v>
      </c>
      <c r="B13698" t="s">
        <v>42938</v>
      </c>
      <c r="C13698" t="s">
        <v>42939</v>
      </c>
      <c r="D13698">
        <v>4</v>
      </c>
      <c r="E13698" t="s">
        <v>13</v>
      </c>
      <c r="F13698" t="s">
        <v>13</v>
      </c>
      <c r="G13698" t="s">
        <v>42929</v>
      </c>
      <c r="H13698" s="3" t="s">
        <v>42930</v>
      </c>
      <c r="I13698" t="s">
        <v>106</v>
      </c>
      <c r="J13698" t="s">
        <v>42931</v>
      </c>
    </row>
    <row r="13699" spans="1:10" ht="16" x14ac:dyDescent="0.2">
      <c r="A13699" t="s">
        <v>42940</v>
      </c>
      <c r="B13699" t="s">
        <v>42941</v>
      </c>
      <c r="C13699" t="s">
        <v>42942</v>
      </c>
      <c r="D13699">
        <v>3</v>
      </c>
      <c r="E13699" t="s">
        <v>13</v>
      </c>
      <c r="F13699" t="s">
        <v>13</v>
      </c>
      <c r="G13699" t="s">
        <v>42943</v>
      </c>
      <c r="H13699" s="3" t="s">
        <v>42944</v>
      </c>
      <c r="I13699" t="s">
        <v>106</v>
      </c>
      <c r="J13699" t="s">
        <v>42945</v>
      </c>
    </row>
    <row r="13700" spans="1:10" ht="16" x14ac:dyDescent="0.2">
      <c r="A13700" t="s">
        <v>42940</v>
      </c>
      <c r="B13700" t="s">
        <v>42946</v>
      </c>
      <c r="C13700" t="s">
        <v>42947</v>
      </c>
      <c r="D13700">
        <v>2</v>
      </c>
      <c r="E13700" t="s">
        <v>13</v>
      </c>
      <c r="F13700" t="s">
        <v>13</v>
      </c>
      <c r="G13700" t="s">
        <v>42943</v>
      </c>
      <c r="H13700" s="3" t="s">
        <v>42944</v>
      </c>
      <c r="I13700" t="s">
        <v>106</v>
      </c>
      <c r="J13700" t="s">
        <v>42945</v>
      </c>
    </row>
    <row r="13701" spans="1:10" ht="16" x14ac:dyDescent="0.2">
      <c r="A13701" t="s">
        <v>42940</v>
      </c>
      <c r="B13701" t="s">
        <v>42948</v>
      </c>
      <c r="C13701" t="s">
        <v>42949</v>
      </c>
      <c r="D13701">
        <v>1</v>
      </c>
      <c r="E13701" t="s">
        <v>13</v>
      </c>
      <c r="F13701" t="s">
        <v>13</v>
      </c>
      <c r="G13701" t="s">
        <v>42943</v>
      </c>
      <c r="H13701" s="3" t="s">
        <v>42944</v>
      </c>
      <c r="I13701" t="s">
        <v>106</v>
      </c>
      <c r="J13701" t="s">
        <v>42945</v>
      </c>
    </row>
    <row r="13702" spans="1:10" ht="16" x14ac:dyDescent="0.2">
      <c r="A13702" t="s">
        <v>42950</v>
      </c>
      <c r="B13702" t="s">
        <v>42951</v>
      </c>
      <c r="C13702" t="s">
        <v>42952</v>
      </c>
      <c r="D13702">
        <v>5</v>
      </c>
      <c r="E13702" t="s">
        <v>13</v>
      </c>
      <c r="F13702" t="s">
        <v>13</v>
      </c>
      <c r="G13702" t="s">
        <v>42953</v>
      </c>
      <c r="H13702" s="3" t="s">
        <v>42954</v>
      </c>
      <c r="I13702" t="s">
        <v>106</v>
      </c>
      <c r="J13702" t="s">
        <v>42955</v>
      </c>
    </row>
    <row r="13703" spans="1:10" ht="16" x14ac:dyDescent="0.2">
      <c r="A13703" t="s">
        <v>42950</v>
      </c>
      <c r="B13703" t="s">
        <v>26149</v>
      </c>
      <c r="C13703" t="s">
        <v>26150</v>
      </c>
      <c r="D13703">
        <v>2</v>
      </c>
      <c r="E13703" t="s">
        <v>13</v>
      </c>
      <c r="F13703" t="s">
        <v>13</v>
      </c>
      <c r="G13703" t="s">
        <v>42953</v>
      </c>
      <c r="H13703" s="3" t="s">
        <v>42954</v>
      </c>
      <c r="I13703" t="s">
        <v>106</v>
      </c>
      <c r="J13703" t="s">
        <v>42955</v>
      </c>
    </row>
    <row r="13704" spans="1:10" ht="16" x14ac:dyDescent="0.2">
      <c r="A13704" t="s">
        <v>42950</v>
      </c>
      <c r="B13704" t="s">
        <v>42956</v>
      </c>
      <c r="C13704" t="s">
        <v>42957</v>
      </c>
      <c r="D13704">
        <v>4</v>
      </c>
      <c r="E13704" t="s">
        <v>13</v>
      </c>
      <c r="F13704" t="s">
        <v>13</v>
      </c>
      <c r="G13704" t="s">
        <v>42953</v>
      </c>
      <c r="H13704" s="3" t="s">
        <v>42954</v>
      </c>
      <c r="I13704" t="s">
        <v>106</v>
      </c>
      <c r="J13704" t="s">
        <v>42955</v>
      </c>
    </row>
    <row r="13705" spans="1:10" ht="16" x14ac:dyDescent="0.2">
      <c r="A13705" t="s">
        <v>42950</v>
      </c>
      <c r="B13705" t="s">
        <v>42958</v>
      </c>
      <c r="C13705" t="s">
        <v>42959</v>
      </c>
      <c r="D13705">
        <v>1</v>
      </c>
      <c r="E13705" t="s">
        <v>13</v>
      </c>
      <c r="F13705" t="s">
        <v>13</v>
      </c>
      <c r="G13705" t="s">
        <v>42953</v>
      </c>
      <c r="H13705" s="3" t="s">
        <v>42954</v>
      </c>
      <c r="I13705" t="s">
        <v>106</v>
      </c>
      <c r="J13705" t="s">
        <v>42955</v>
      </c>
    </row>
    <row r="13706" spans="1:10" ht="16" x14ac:dyDescent="0.2">
      <c r="A13706" t="s">
        <v>42950</v>
      </c>
      <c r="B13706" t="s">
        <v>42960</v>
      </c>
      <c r="C13706" t="s">
        <v>42961</v>
      </c>
      <c r="D13706">
        <v>3</v>
      </c>
      <c r="E13706" t="s">
        <v>13</v>
      </c>
      <c r="F13706" t="s">
        <v>13</v>
      </c>
      <c r="G13706" t="s">
        <v>42953</v>
      </c>
      <c r="H13706" s="3" t="s">
        <v>42954</v>
      </c>
      <c r="I13706" t="s">
        <v>106</v>
      </c>
      <c r="J13706" t="s">
        <v>42955</v>
      </c>
    </row>
    <row r="13707" spans="1:10" ht="16" x14ac:dyDescent="0.2">
      <c r="A13707" t="s">
        <v>42962</v>
      </c>
      <c r="B13707" t="s">
        <v>42963</v>
      </c>
      <c r="C13707" t="s">
        <v>42964</v>
      </c>
      <c r="D13707">
        <v>1</v>
      </c>
      <c r="E13707" t="s">
        <v>13</v>
      </c>
      <c r="F13707" t="s">
        <v>13</v>
      </c>
      <c r="G13707" t="s">
        <v>42965</v>
      </c>
      <c r="H13707" s="3" t="s">
        <v>42966</v>
      </c>
      <c r="I13707" t="s">
        <v>106</v>
      </c>
      <c r="J13707" t="s">
        <v>42967</v>
      </c>
    </row>
    <row r="13708" spans="1:10" ht="16" x14ac:dyDescent="0.2">
      <c r="A13708" t="s">
        <v>19166</v>
      </c>
      <c r="B13708" t="s">
        <v>42968</v>
      </c>
      <c r="C13708" t="s">
        <v>42969</v>
      </c>
      <c r="D13708">
        <v>2</v>
      </c>
      <c r="E13708" t="s">
        <v>13</v>
      </c>
      <c r="F13708" t="s">
        <v>13</v>
      </c>
      <c r="G13708" t="s">
        <v>42965</v>
      </c>
      <c r="H13708" s="3" t="s">
        <v>42970</v>
      </c>
      <c r="I13708" t="s">
        <v>106</v>
      </c>
      <c r="J13708" t="s">
        <v>19167</v>
      </c>
    </row>
    <row r="13709" spans="1:10" ht="16" x14ac:dyDescent="0.2">
      <c r="A13709" t="s">
        <v>42962</v>
      </c>
      <c r="B13709" t="s">
        <v>42971</v>
      </c>
      <c r="C13709" t="s">
        <v>42972</v>
      </c>
      <c r="D13709">
        <v>2</v>
      </c>
      <c r="E13709" t="s">
        <v>13</v>
      </c>
      <c r="F13709" t="s">
        <v>13</v>
      </c>
      <c r="G13709" t="s">
        <v>42965</v>
      </c>
      <c r="H13709" s="3" t="s">
        <v>42966</v>
      </c>
      <c r="I13709" t="s">
        <v>106</v>
      </c>
      <c r="J13709" t="s">
        <v>42967</v>
      </c>
    </row>
    <row r="13710" spans="1:10" ht="32" x14ac:dyDescent="0.2">
      <c r="A13710" t="s">
        <v>19166</v>
      </c>
      <c r="B13710" t="s">
        <v>42973</v>
      </c>
      <c r="C13710" t="s">
        <v>42974</v>
      </c>
      <c r="D13710">
        <v>4</v>
      </c>
      <c r="E13710" t="s">
        <v>13</v>
      </c>
      <c r="F13710" t="s">
        <v>13</v>
      </c>
      <c r="G13710" t="s">
        <v>42975</v>
      </c>
      <c r="H13710" s="3" t="s">
        <v>42976</v>
      </c>
      <c r="I13710" t="s">
        <v>6730</v>
      </c>
      <c r="J13710" t="s">
        <v>19167</v>
      </c>
    </row>
    <row r="13711" spans="1:10" ht="16" x14ac:dyDescent="0.2">
      <c r="A13711" t="s">
        <v>9823</v>
      </c>
      <c r="B13711" t="s">
        <v>42977</v>
      </c>
      <c r="C13711" t="s">
        <v>42978</v>
      </c>
      <c r="D13711">
        <v>5</v>
      </c>
      <c r="E13711" t="s">
        <v>13</v>
      </c>
      <c r="F13711" t="s">
        <v>13</v>
      </c>
      <c r="G13711" t="s">
        <v>42979</v>
      </c>
      <c r="H13711" s="3" t="s">
        <v>42980</v>
      </c>
      <c r="I13711" t="s">
        <v>106</v>
      </c>
      <c r="J13711" t="s">
        <v>9828</v>
      </c>
    </row>
    <row r="13712" spans="1:10" ht="16" x14ac:dyDescent="0.2">
      <c r="A13712" t="s">
        <v>9823</v>
      </c>
      <c r="B13712" t="s">
        <v>42981</v>
      </c>
      <c r="C13712" t="s">
        <v>42982</v>
      </c>
      <c r="D13712">
        <v>4</v>
      </c>
      <c r="E13712" t="s">
        <v>13</v>
      </c>
      <c r="F13712" t="s">
        <v>13</v>
      </c>
      <c r="G13712" t="s">
        <v>42979</v>
      </c>
      <c r="H13712" s="3" t="s">
        <v>42983</v>
      </c>
      <c r="I13712" t="s">
        <v>106</v>
      </c>
      <c r="J13712" t="s">
        <v>9828</v>
      </c>
    </row>
    <row r="13713" spans="1:10" ht="16" x14ac:dyDescent="0.2">
      <c r="A13713" t="s">
        <v>9823</v>
      </c>
      <c r="B13713" t="s">
        <v>42984</v>
      </c>
      <c r="C13713" t="s">
        <v>42985</v>
      </c>
      <c r="D13713">
        <v>2</v>
      </c>
      <c r="E13713" t="s">
        <v>13</v>
      </c>
      <c r="F13713" t="s">
        <v>13</v>
      </c>
      <c r="G13713" t="s">
        <v>42979</v>
      </c>
      <c r="H13713" s="3" t="s">
        <v>42980</v>
      </c>
      <c r="I13713" t="s">
        <v>106</v>
      </c>
      <c r="J13713" t="s">
        <v>9828</v>
      </c>
    </row>
    <row r="13714" spans="1:10" ht="16" x14ac:dyDescent="0.2">
      <c r="A13714" t="s">
        <v>9823</v>
      </c>
      <c r="B13714" t="s">
        <v>42986</v>
      </c>
      <c r="C13714" t="s">
        <v>42987</v>
      </c>
      <c r="D13714">
        <v>1</v>
      </c>
      <c r="E13714" t="s">
        <v>13</v>
      </c>
      <c r="F13714" t="s">
        <v>13</v>
      </c>
      <c r="G13714" t="s">
        <v>42979</v>
      </c>
      <c r="H13714" s="3" t="s">
        <v>42983</v>
      </c>
      <c r="I13714" t="s">
        <v>106</v>
      </c>
      <c r="J13714" t="s">
        <v>9828</v>
      </c>
    </row>
    <row r="13715" spans="1:10" ht="16" x14ac:dyDescent="0.2">
      <c r="A13715" t="s">
        <v>9823</v>
      </c>
      <c r="B13715" t="s">
        <v>42988</v>
      </c>
      <c r="C13715" t="s">
        <v>42989</v>
      </c>
      <c r="D13715">
        <v>3</v>
      </c>
      <c r="E13715" t="s">
        <v>13</v>
      </c>
      <c r="F13715" t="s">
        <v>13</v>
      </c>
      <c r="G13715" t="s">
        <v>42979</v>
      </c>
      <c r="H13715" s="3" t="s">
        <v>42983</v>
      </c>
      <c r="I13715" t="s">
        <v>106</v>
      </c>
      <c r="J13715" t="s">
        <v>9828</v>
      </c>
    </row>
    <row r="13716" spans="1:10" ht="16" x14ac:dyDescent="0.2">
      <c r="A13716" t="s">
        <v>42990</v>
      </c>
      <c r="B13716" t="s">
        <v>42991</v>
      </c>
      <c r="C13716" t="s">
        <v>42992</v>
      </c>
      <c r="D13716">
        <v>4</v>
      </c>
      <c r="E13716" t="s">
        <v>13</v>
      </c>
      <c r="F13716" t="s">
        <v>13</v>
      </c>
      <c r="G13716" t="s">
        <v>42993</v>
      </c>
      <c r="H13716" s="3" t="s">
        <v>42994</v>
      </c>
      <c r="I13716" t="s">
        <v>106</v>
      </c>
      <c r="J13716" t="s">
        <v>42995</v>
      </c>
    </row>
    <row r="13717" spans="1:10" ht="16" x14ac:dyDescent="0.2">
      <c r="A13717" t="s">
        <v>42996</v>
      </c>
      <c r="B13717" t="s">
        <v>42997</v>
      </c>
      <c r="C13717" t="s">
        <v>42998</v>
      </c>
      <c r="D13717">
        <v>4</v>
      </c>
      <c r="E13717" t="s">
        <v>13</v>
      </c>
      <c r="F13717" t="s">
        <v>13</v>
      </c>
      <c r="G13717" t="s">
        <v>42999</v>
      </c>
      <c r="H13717" s="3" t="s">
        <v>43000</v>
      </c>
      <c r="I13717" t="s">
        <v>106</v>
      </c>
      <c r="J13717" t="s">
        <v>43001</v>
      </c>
    </row>
    <row r="13718" spans="1:10" ht="16" x14ac:dyDescent="0.2">
      <c r="A13718" t="s">
        <v>15040</v>
      </c>
      <c r="B13718" t="s">
        <v>43002</v>
      </c>
      <c r="C13718" t="s">
        <v>43003</v>
      </c>
      <c r="D13718">
        <v>2</v>
      </c>
      <c r="E13718" t="s">
        <v>13</v>
      </c>
      <c r="F13718" t="s">
        <v>13</v>
      </c>
      <c r="G13718" t="s">
        <v>43004</v>
      </c>
      <c r="H13718" s="3" t="s">
        <v>43005</v>
      </c>
      <c r="I13718" t="s">
        <v>1489</v>
      </c>
      <c r="J13718" t="s">
        <v>15043</v>
      </c>
    </row>
    <row r="13719" spans="1:10" ht="16" x14ac:dyDescent="0.2">
      <c r="A13719" t="s">
        <v>21502</v>
      </c>
      <c r="B13719" t="s">
        <v>43006</v>
      </c>
      <c r="C13719" t="s">
        <v>43007</v>
      </c>
      <c r="D13719">
        <v>2</v>
      </c>
      <c r="E13719" t="s">
        <v>13</v>
      </c>
      <c r="F13719" t="s">
        <v>13</v>
      </c>
      <c r="G13719" t="s">
        <v>43008</v>
      </c>
      <c r="H13719" s="3" t="s">
        <v>43009</v>
      </c>
      <c r="I13719" t="s">
        <v>1489</v>
      </c>
      <c r="J13719" t="s">
        <v>21505</v>
      </c>
    </row>
    <row r="13720" spans="1:10" ht="16" x14ac:dyDescent="0.2">
      <c r="A13720" t="s">
        <v>21515</v>
      </c>
      <c r="B13720" t="s">
        <v>43010</v>
      </c>
      <c r="C13720" t="s">
        <v>43011</v>
      </c>
      <c r="D13720">
        <v>4</v>
      </c>
      <c r="E13720" t="s">
        <v>13</v>
      </c>
      <c r="F13720" t="s">
        <v>13</v>
      </c>
      <c r="G13720" t="s">
        <v>43008</v>
      </c>
      <c r="H13720" s="3" t="s">
        <v>43009</v>
      </c>
      <c r="I13720" t="s">
        <v>1489</v>
      </c>
      <c r="J13720" t="s">
        <v>21518</v>
      </c>
    </row>
    <row r="13721" spans="1:10" ht="16" x14ac:dyDescent="0.2">
      <c r="A13721" t="s">
        <v>19913</v>
      </c>
      <c r="B13721" t="s">
        <v>43012</v>
      </c>
      <c r="C13721" t="s">
        <v>43013</v>
      </c>
      <c r="D13721">
        <v>3</v>
      </c>
      <c r="E13721" t="s">
        <v>13</v>
      </c>
      <c r="F13721" t="s">
        <v>13</v>
      </c>
      <c r="G13721" t="s">
        <v>43008</v>
      </c>
      <c r="H13721" s="3" t="s">
        <v>43009</v>
      </c>
      <c r="I13721" t="s">
        <v>1489</v>
      </c>
      <c r="J13721" t="s">
        <v>19916</v>
      </c>
    </row>
    <row r="13722" spans="1:10" ht="16" x14ac:dyDescent="0.2">
      <c r="A13722" t="s">
        <v>21515</v>
      </c>
      <c r="B13722" t="s">
        <v>43006</v>
      </c>
      <c r="C13722" t="s">
        <v>43007</v>
      </c>
      <c r="D13722">
        <v>3</v>
      </c>
      <c r="E13722" t="s">
        <v>13</v>
      </c>
      <c r="F13722" t="s">
        <v>13</v>
      </c>
      <c r="G13722" t="s">
        <v>43008</v>
      </c>
      <c r="H13722" s="3" t="s">
        <v>43009</v>
      </c>
      <c r="I13722" t="s">
        <v>1489</v>
      </c>
      <c r="J13722" t="s">
        <v>21518</v>
      </c>
    </row>
    <row r="13723" spans="1:10" ht="16" x14ac:dyDescent="0.2">
      <c r="A13723" t="s">
        <v>21502</v>
      </c>
      <c r="B13723" t="s">
        <v>43012</v>
      </c>
      <c r="C13723" t="s">
        <v>43013</v>
      </c>
      <c r="D13723">
        <v>3</v>
      </c>
      <c r="E13723" t="s">
        <v>13</v>
      </c>
      <c r="F13723" t="s">
        <v>13</v>
      </c>
      <c r="G13723" t="s">
        <v>43008</v>
      </c>
      <c r="H13723" s="3" t="s">
        <v>43009</v>
      </c>
      <c r="I13723" t="s">
        <v>1489</v>
      </c>
      <c r="J13723" t="s">
        <v>21505</v>
      </c>
    </row>
    <row r="13724" spans="1:10" ht="16" x14ac:dyDescent="0.2">
      <c r="A13724" t="s">
        <v>19913</v>
      </c>
      <c r="B13724" t="s">
        <v>43014</v>
      </c>
      <c r="C13724" t="s">
        <v>43015</v>
      </c>
      <c r="D13724">
        <v>4</v>
      </c>
      <c r="E13724" t="s">
        <v>13</v>
      </c>
      <c r="F13724" t="s">
        <v>13</v>
      </c>
      <c r="G13724" t="s">
        <v>43008</v>
      </c>
      <c r="H13724" s="3" t="s">
        <v>43009</v>
      </c>
      <c r="I13724" t="s">
        <v>1489</v>
      </c>
      <c r="J13724" t="s">
        <v>19916</v>
      </c>
    </row>
    <row r="13725" spans="1:10" ht="16" x14ac:dyDescent="0.2">
      <c r="A13725" t="s">
        <v>19913</v>
      </c>
      <c r="B13725" t="s">
        <v>43016</v>
      </c>
      <c r="C13725" t="s">
        <v>43007</v>
      </c>
      <c r="D13725">
        <v>2</v>
      </c>
      <c r="E13725" t="s">
        <v>13</v>
      </c>
      <c r="F13725" t="s">
        <v>13</v>
      </c>
      <c r="G13725" t="s">
        <v>43008</v>
      </c>
      <c r="H13725" s="3" t="s">
        <v>43009</v>
      </c>
      <c r="I13725" t="s">
        <v>1489</v>
      </c>
      <c r="J13725" t="s">
        <v>19916</v>
      </c>
    </row>
    <row r="13726" spans="1:10" ht="16" x14ac:dyDescent="0.2">
      <c r="A13726" t="s">
        <v>43017</v>
      </c>
      <c r="B13726" t="s">
        <v>43018</v>
      </c>
      <c r="C13726" t="s">
        <v>43019</v>
      </c>
      <c r="D13726">
        <v>4</v>
      </c>
      <c r="E13726" t="s">
        <v>13</v>
      </c>
      <c r="F13726" t="s">
        <v>13</v>
      </c>
      <c r="G13726" t="s">
        <v>43020</v>
      </c>
      <c r="H13726" s="3" t="s">
        <v>43021</v>
      </c>
      <c r="I13726" t="s">
        <v>524</v>
      </c>
      <c r="J13726" t="s">
        <v>43022</v>
      </c>
    </row>
    <row r="13727" spans="1:10" ht="32" x14ac:dyDescent="0.2">
      <c r="A13727" t="s">
        <v>43017</v>
      </c>
      <c r="B13727" t="s">
        <v>43023</v>
      </c>
      <c r="C13727" t="s">
        <v>43024</v>
      </c>
      <c r="D13727">
        <v>1</v>
      </c>
      <c r="E13727" t="s">
        <v>13</v>
      </c>
      <c r="F13727" t="s">
        <v>13</v>
      </c>
      <c r="G13727" t="s">
        <v>43020</v>
      </c>
      <c r="H13727" s="3" t="s">
        <v>43025</v>
      </c>
      <c r="I13727" t="s">
        <v>524</v>
      </c>
      <c r="J13727" t="s">
        <v>43022</v>
      </c>
    </row>
    <row r="13728" spans="1:10" ht="32" x14ac:dyDescent="0.2">
      <c r="A13728" t="s">
        <v>43026</v>
      </c>
      <c r="B13728" t="s">
        <v>43027</v>
      </c>
      <c r="C13728" t="s">
        <v>43028</v>
      </c>
      <c r="D13728">
        <v>1</v>
      </c>
      <c r="E13728" t="s">
        <v>13</v>
      </c>
      <c r="F13728" t="s">
        <v>13</v>
      </c>
      <c r="G13728" t="s">
        <v>43029</v>
      </c>
      <c r="H13728" s="3" t="s">
        <v>43030</v>
      </c>
      <c r="I13728" t="s">
        <v>524</v>
      </c>
      <c r="J13728" t="s">
        <v>43031</v>
      </c>
    </row>
    <row r="13729" spans="1:10" ht="32" x14ac:dyDescent="0.2">
      <c r="A13729" t="s">
        <v>43026</v>
      </c>
      <c r="B13729" t="s">
        <v>43032</v>
      </c>
      <c r="C13729" t="s">
        <v>43033</v>
      </c>
      <c r="D13729">
        <v>3</v>
      </c>
      <c r="E13729" t="s">
        <v>13</v>
      </c>
      <c r="F13729" t="s">
        <v>13</v>
      </c>
      <c r="G13729" t="s">
        <v>43029</v>
      </c>
      <c r="H13729" s="3" t="s">
        <v>43030</v>
      </c>
      <c r="I13729" t="s">
        <v>524</v>
      </c>
      <c r="J13729" t="s">
        <v>43031</v>
      </c>
    </row>
    <row r="13730" spans="1:10" ht="32" x14ac:dyDescent="0.2">
      <c r="A13730" t="s">
        <v>43026</v>
      </c>
      <c r="B13730" t="s">
        <v>43034</v>
      </c>
      <c r="C13730" t="s">
        <v>43035</v>
      </c>
      <c r="D13730">
        <v>6</v>
      </c>
      <c r="E13730" t="s">
        <v>13</v>
      </c>
      <c r="F13730" t="s">
        <v>13</v>
      </c>
      <c r="G13730" t="s">
        <v>43029</v>
      </c>
      <c r="H13730" s="3" t="s">
        <v>43030</v>
      </c>
      <c r="I13730" t="s">
        <v>524</v>
      </c>
      <c r="J13730" t="s">
        <v>43031</v>
      </c>
    </row>
    <row r="13731" spans="1:10" ht="32" x14ac:dyDescent="0.2">
      <c r="A13731" t="s">
        <v>43026</v>
      </c>
      <c r="B13731" t="s">
        <v>43036</v>
      </c>
      <c r="C13731" t="s">
        <v>43037</v>
      </c>
      <c r="D13731">
        <v>5</v>
      </c>
      <c r="E13731" t="s">
        <v>13</v>
      </c>
      <c r="F13731" t="s">
        <v>13</v>
      </c>
      <c r="G13731" t="s">
        <v>43029</v>
      </c>
      <c r="H13731" s="3" t="s">
        <v>43038</v>
      </c>
      <c r="I13731" t="s">
        <v>524</v>
      </c>
      <c r="J13731" t="s">
        <v>43031</v>
      </c>
    </row>
    <row r="13732" spans="1:10" ht="32" x14ac:dyDescent="0.2">
      <c r="A13732" t="s">
        <v>43026</v>
      </c>
      <c r="B13732" t="s">
        <v>43039</v>
      </c>
      <c r="C13732" t="s">
        <v>43040</v>
      </c>
      <c r="D13732">
        <v>4</v>
      </c>
      <c r="E13732" t="s">
        <v>13</v>
      </c>
      <c r="F13732" t="s">
        <v>13</v>
      </c>
      <c r="G13732" t="s">
        <v>43029</v>
      </c>
      <c r="H13732" s="3" t="s">
        <v>43030</v>
      </c>
      <c r="I13732" t="s">
        <v>524</v>
      </c>
      <c r="J13732" t="s">
        <v>43031</v>
      </c>
    </row>
    <row r="13733" spans="1:10" ht="32" x14ac:dyDescent="0.2">
      <c r="A13733" t="s">
        <v>43026</v>
      </c>
      <c r="B13733" t="s">
        <v>43041</v>
      </c>
      <c r="C13733" t="s">
        <v>43042</v>
      </c>
      <c r="D13733">
        <v>2</v>
      </c>
      <c r="E13733" t="s">
        <v>13</v>
      </c>
      <c r="F13733" t="s">
        <v>13</v>
      </c>
      <c r="G13733" t="s">
        <v>43029</v>
      </c>
      <c r="H13733" s="3" t="s">
        <v>43030</v>
      </c>
      <c r="I13733" t="s">
        <v>524</v>
      </c>
      <c r="J13733" t="s">
        <v>43031</v>
      </c>
    </row>
    <row r="13734" spans="1:10" ht="16" x14ac:dyDescent="0.2">
      <c r="A13734" t="s">
        <v>5536</v>
      </c>
      <c r="B13734" t="s">
        <v>43043</v>
      </c>
      <c r="C13734" t="s">
        <v>43044</v>
      </c>
      <c r="D13734">
        <v>10</v>
      </c>
      <c r="E13734" t="s">
        <v>13</v>
      </c>
      <c r="F13734" t="s">
        <v>13</v>
      </c>
      <c r="G13734" t="s">
        <v>43045</v>
      </c>
      <c r="H13734" s="3" t="s">
        <v>43046</v>
      </c>
      <c r="I13734" t="s">
        <v>106</v>
      </c>
      <c r="J13734" t="s">
        <v>5537</v>
      </c>
    </row>
    <row r="13735" spans="1:10" ht="16" x14ac:dyDescent="0.2">
      <c r="A13735" t="s">
        <v>43047</v>
      </c>
      <c r="B13735" t="s">
        <v>43048</v>
      </c>
      <c r="C13735" t="s">
        <v>43049</v>
      </c>
      <c r="D13735">
        <v>3</v>
      </c>
      <c r="E13735" t="s">
        <v>13</v>
      </c>
      <c r="F13735" t="s">
        <v>13</v>
      </c>
      <c r="G13735" t="s">
        <v>43050</v>
      </c>
      <c r="H13735" s="3" t="s">
        <v>43051</v>
      </c>
      <c r="I13735" t="s">
        <v>1489</v>
      </c>
      <c r="J13735" t="s">
        <v>43052</v>
      </c>
    </row>
    <row r="13736" spans="1:10" ht="16" x14ac:dyDescent="0.2">
      <c r="A13736" t="s">
        <v>43053</v>
      </c>
      <c r="B13736" t="s">
        <v>43054</v>
      </c>
      <c r="C13736" t="s">
        <v>43055</v>
      </c>
      <c r="D13736">
        <v>3</v>
      </c>
      <c r="E13736" t="s">
        <v>13</v>
      </c>
      <c r="F13736" t="s">
        <v>13</v>
      </c>
      <c r="G13736" t="s">
        <v>43050</v>
      </c>
      <c r="H13736" s="3" t="s">
        <v>43051</v>
      </c>
      <c r="I13736" t="s">
        <v>1489</v>
      </c>
      <c r="J13736" t="s">
        <v>43056</v>
      </c>
    </row>
    <row r="13737" spans="1:10" ht="16" x14ac:dyDescent="0.2">
      <c r="A13737" t="s">
        <v>21546</v>
      </c>
      <c r="B13737" t="s">
        <v>43057</v>
      </c>
      <c r="C13737" t="s">
        <v>43058</v>
      </c>
      <c r="D13737">
        <v>1</v>
      </c>
      <c r="E13737" t="s">
        <v>13</v>
      </c>
      <c r="F13737" t="s">
        <v>13</v>
      </c>
      <c r="G13737" t="s">
        <v>43050</v>
      </c>
      <c r="H13737" s="3" t="s">
        <v>43051</v>
      </c>
      <c r="I13737" t="s">
        <v>1489</v>
      </c>
      <c r="J13737" t="s">
        <v>21549</v>
      </c>
    </row>
    <row r="13738" spans="1:10" ht="16" x14ac:dyDescent="0.2">
      <c r="A13738" t="s">
        <v>19966</v>
      </c>
      <c r="B13738" t="s">
        <v>43059</v>
      </c>
      <c r="C13738" t="s">
        <v>43058</v>
      </c>
      <c r="D13738">
        <v>1</v>
      </c>
      <c r="E13738" t="s">
        <v>13</v>
      </c>
      <c r="F13738" t="s">
        <v>13</v>
      </c>
      <c r="G13738" t="s">
        <v>43050</v>
      </c>
      <c r="H13738" s="3" t="s">
        <v>43051</v>
      </c>
      <c r="I13738" t="s">
        <v>1489</v>
      </c>
      <c r="J13738" t="s">
        <v>19967</v>
      </c>
    </row>
    <row r="13739" spans="1:10" ht="16" x14ac:dyDescent="0.2">
      <c r="A13739" t="s">
        <v>19948</v>
      </c>
      <c r="B13739" t="s">
        <v>43057</v>
      </c>
      <c r="C13739" t="s">
        <v>43058</v>
      </c>
      <c r="D13739">
        <v>2</v>
      </c>
      <c r="E13739" t="s">
        <v>13</v>
      </c>
      <c r="F13739" t="s">
        <v>13</v>
      </c>
      <c r="G13739" t="s">
        <v>43050</v>
      </c>
      <c r="H13739" s="3" t="s">
        <v>43051</v>
      </c>
      <c r="I13739" t="s">
        <v>1489</v>
      </c>
      <c r="J13739" t="s">
        <v>19953</v>
      </c>
    </row>
    <row r="13740" spans="1:10" ht="16" x14ac:dyDescent="0.2">
      <c r="A13740" t="s">
        <v>43053</v>
      </c>
      <c r="B13740" t="s">
        <v>43057</v>
      </c>
      <c r="C13740" t="s">
        <v>43058</v>
      </c>
      <c r="D13740">
        <v>1</v>
      </c>
      <c r="E13740" t="s">
        <v>13</v>
      </c>
      <c r="F13740" t="s">
        <v>13</v>
      </c>
      <c r="G13740" t="s">
        <v>43050</v>
      </c>
      <c r="H13740" s="3" t="s">
        <v>43051</v>
      </c>
      <c r="I13740" t="s">
        <v>1489</v>
      </c>
      <c r="J13740" t="s">
        <v>43056</v>
      </c>
    </row>
    <row r="13741" spans="1:10" ht="16" x14ac:dyDescent="0.2">
      <c r="A13741" t="s">
        <v>43060</v>
      </c>
      <c r="B13741" t="s">
        <v>43061</v>
      </c>
      <c r="C13741" t="s">
        <v>43062</v>
      </c>
      <c r="D13741">
        <v>3</v>
      </c>
      <c r="E13741" t="s">
        <v>13</v>
      </c>
      <c r="F13741" t="s">
        <v>13</v>
      </c>
      <c r="G13741" t="s">
        <v>43063</v>
      </c>
      <c r="H13741" s="3" t="s">
        <v>43064</v>
      </c>
      <c r="I13741" t="s">
        <v>12664</v>
      </c>
      <c r="J13741" t="s">
        <v>43065</v>
      </c>
    </row>
    <row r="13742" spans="1:10" ht="16" x14ac:dyDescent="0.2">
      <c r="A13742" t="s">
        <v>38647</v>
      </c>
      <c r="B13742" t="s">
        <v>43066</v>
      </c>
      <c r="C13742" t="s">
        <v>43067</v>
      </c>
      <c r="D13742">
        <v>1</v>
      </c>
      <c r="E13742" t="s">
        <v>13</v>
      </c>
      <c r="F13742" t="s">
        <v>13</v>
      </c>
      <c r="G13742" t="s">
        <v>43068</v>
      </c>
      <c r="H13742" s="3" t="s">
        <v>43069</v>
      </c>
      <c r="I13742" t="s">
        <v>215</v>
      </c>
      <c r="J13742" t="s">
        <v>38651</v>
      </c>
    </row>
    <row r="13743" spans="1:10" ht="16" x14ac:dyDescent="0.2">
      <c r="A13743" t="s">
        <v>43070</v>
      </c>
      <c r="B13743" t="s">
        <v>43071</v>
      </c>
      <c r="C13743" t="s">
        <v>43072</v>
      </c>
      <c r="D13743">
        <v>1</v>
      </c>
      <c r="E13743" t="s">
        <v>13</v>
      </c>
      <c r="F13743" t="s">
        <v>13</v>
      </c>
      <c r="G13743" t="s">
        <v>43068</v>
      </c>
      <c r="H13743" s="3" t="s">
        <v>43073</v>
      </c>
      <c r="I13743" t="s">
        <v>215</v>
      </c>
      <c r="J13743" t="s">
        <v>43074</v>
      </c>
    </row>
    <row r="13744" spans="1:10" ht="16" x14ac:dyDescent="0.2">
      <c r="A13744" t="s">
        <v>43075</v>
      </c>
      <c r="B13744" t="s">
        <v>43076</v>
      </c>
      <c r="C13744" t="s">
        <v>43077</v>
      </c>
      <c r="D13744">
        <v>1</v>
      </c>
      <c r="E13744" t="s">
        <v>13</v>
      </c>
      <c r="F13744" t="s">
        <v>13</v>
      </c>
      <c r="G13744" t="s">
        <v>43078</v>
      </c>
      <c r="H13744" s="3" t="s">
        <v>43079</v>
      </c>
      <c r="I13744" t="s">
        <v>7872</v>
      </c>
      <c r="J13744" t="s">
        <v>43080</v>
      </c>
    </row>
    <row r="13745" spans="1:10" ht="16" x14ac:dyDescent="0.2">
      <c r="A13745" t="s">
        <v>33953</v>
      </c>
      <c r="B13745" t="s">
        <v>43081</v>
      </c>
      <c r="C13745" t="s">
        <v>43082</v>
      </c>
      <c r="D13745">
        <v>2</v>
      </c>
      <c r="E13745" t="s">
        <v>13</v>
      </c>
      <c r="F13745" t="s">
        <v>13</v>
      </c>
      <c r="G13745" t="s">
        <v>43083</v>
      </c>
      <c r="H13745" s="3" t="s">
        <v>43084</v>
      </c>
      <c r="I13745" t="s">
        <v>3979</v>
      </c>
      <c r="J13745" t="s">
        <v>33956</v>
      </c>
    </row>
    <row r="13746" spans="1:10" ht="16" x14ac:dyDescent="0.2">
      <c r="A13746" t="s">
        <v>33953</v>
      </c>
      <c r="B13746" t="s">
        <v>43085</v>
      </c>
      <c r="C13746" t="s">
        <v>43086</v>
      </c>
      <c r="D13746">
        <v>3</v>
      </c>
      <c r="E13746" t="s">
        <v>13</v>
      </c>
      <c r="F13746" t="s">
        <v>13</v>
      </c>
      <c r="G13746" t="s">
        <v>43083</v>
      </c>
      <c r="H13746" s="3" t="s">
        <v>43087</v>
      </c>
      <c r="I13746" t="s">
        <v>3979</v>
      </c>
      <c r="J13746" t="s">
        <v>33956</v>
      </c>
    </row>
    <row r="13747" spans="1:10" ht="16" x14ac:dyDescent="0.2">
      <c r="A13747" t="s">
        <v>43088</v>
      </c>
      <c r="B13747" t="s">
        <v>43089</v>
      </c>
      <c r="C13747" t="s">
        <v>43090</v>
      </c>
      <c r="D13747">
        <v>2</v>
      </c>
      <c r="E13747" t="s">
        <v>1280</v>
      </c>
      <c r="F13747" t="s">
        <v>13</v>
      </c>
      <c r="G13747" t="s">
        <v>43091</v>
      </c>
      <c r="H13747" s="3" t="s">
        <v>43092</v>
      </c>
      <c r="I13747" t="s">
        <v>69</v>
      </c>
      <c r="J13747" t="s">
        <v>43093</v>
      </c>
    </row>
    <row r="13748" spans="1:10" ht="16" x14ac:dyDescent="0.2">
      <c r="A13748" t="s">
        <v>43094</v>
      </c>
      <c r="B13748" t="s">
        <v>43095</v>
      </c>
      <c r="C13748" t="s">
        <v>43096</v>
      </c>
      <c r="D13748">
        <v>1</v>
      </c>
      <c r="E13748" t="s">
        <v>1280</v>
      </c>
      <c r="F13748" t="s">
        <v>13</v>
      </c>
      <c r="G13748" t="s">
        <v>43091</v>
      </c>
      <c r="H13748" s="3" t="s">
        <v>43097</v>
      </c>
      <c r="I13748" t="s">
        <v>69</v>
      </c>
      <c r="J13748" t="s">
        <v>43098</v>
      </c>
    </row>
    <row r="13749" spans="1:10" ht="16" x14ac:dyDescent="0.2">
      <c r="A13749" t="s">
        <v>43099</v>
      </c>
      <c r="B13749" t="s">
        <v>43100</v>
      </c>
      <c r="C13749" t="s">
        <v>43101</v>
      </c>
      <c r="D13749">
        <v>2</v>
      </c>
      <c r="E13749" t="s">
        <v>1280</v>
      </c>
      <c r="F13749" t="s">
        <v>13</v>
      </c>
      <c r="G13749" t="s">
        <v>43091</v>
      </c>
      <c r="H13749" s="3" t="s">
        <v>43102</v>
      </c>
      <c r="I13749" t="s">
        <v>69</v>
      </c>
      <c r="J13749" t="s">
        <v>43103</v>
      </c>
    </row>
    <row r="13750" spans="1:10" ht="16" x14ac:dyDescent="0.2">
      <c r="A13750" t="s">
        <v>43104</v>
      </c>
      <c r="B13750" t="s">
        <v>43105</v>
      </c>
      <c r="C13750" t="s">
        <v>43106</v>
      </c>
      <c r="D13750">
        <v>1</v>
      </c>
      <c r="E13750" t="s">
        <v>1280</v>
      </c>
      <c r="F13750" t="s">
        <v>13</v>
      </c>
      <c r="G13750" t="s">
        <v>43091</v>
      </c>
      <c r="H13750" s="3" t="s">
        <v>43107</v>
      </c>
      <c r="I13750" t="s">
        <v>69</v>
      </c>
      <c r="J13750" t="s">
        <v>43108</v>
      </c>
    </row>
    <row r="13751" spans="1:10" ht="16" x14ac:dyDescent="0.2">
      <c r="A13751" t="s">
        <v>43109</v>
      </c>
      <c r="B13751" t="s">
        <v>43110</v>
      </c>
      <c r="C13751" t="s">
        <v>43111</v>
      </c>
      <c r="D13751">
        <v>1</v>
      </c>
      <c r="E13751" t="s">
        <v>1280</v>
      </c>
      <c r="F13751" t="s">
        <v>13</v>
      </c>
      <c r="G13751" t="s">
        <v>43091</v>
      </c>
      <c r="H13751" s="3" t="s">
        <v>43112</v>
      </c>
      <c r="I13751" t="s">
        <v>69</v>
      </c>
      <c r="J13751" t="s">
        <v>43113</v>
      </c>
    </row>
    <row r="13752" spans="1:10" ht="16" x14ac:dyDescent="0.2">
      <c r="A13752" t="s">
        <v>43114</v>
      </c>
      <c r="B13752" t="s">
        <v>43115</v>
      </c>
      <c r="C13752" t="s">
        <v>43116</v>
      </c>
      <c r="D13752">
        <v>3</v>
      </c>
      <c r="E13752" t="s">
        <v>1280</v>
      </c>
      <c r="F13752" t="s">
        <v>13</v>
      </c>
      <c r="G13752" t="s">
        <v>43091</v>
      </c>
      <c r="H13752" s="3" t="s">
        <v>43092</v>
      </c>
      <c r="I13752" t="s">
        <v>69</v>
      </c>
      <c r="J13752" t="s">
        <v>43117</v>
      </c>
    </row>
    <row r="13753" spans="1:10" ht="16" x14ac:dyDescent="0.2">
      <c r="A13753" t="s">
        <v>43118</v>
      </c>
      <c r="B13753" t="s">
        <v>43119</v>
      </c>
      <c r="C13753" t="s">
        <v>43120</v>
      </c>
      <c r="D13753">
        <v>2</v>
      </c>
      <c r="E13753" t="s">
        <v>1280</v>
      </c>
      <c r="F13753" t="s">
        <v>13</v>
      </c>
      <c r="G13753" t="s">
        <v>43091</v>
      </c>
      <c r="H13753" s="3" t="s">
        <v>43102</v>
      </c>
      <c r="I13753" t="s">
        <v>69</v>
      </c>
      <c r="J13753" t="s">
        <v>43121</v>
      </c>
    </row>
    <row r="13754" spans="1:10" ht="16" x14ac:dyDescent="0.2">
      <c r="A13754" t="s">
        <v>43104</v>
      </c>
      <c r="B13754" t="s">
        <v>43122</v>
      </c>
      <c r="C13754" t="s">
        <v>43116</v>
      </c>
      <c r="D13754">
        <v>3</v>
      </c>
      <c r="E13754" t="s">
        <v>1280</v>
      </c>
      <c r="F13754" t="s">
        <v>13</v>
      </c>
      <c r="G13754" t="s">
        <v>43091</v>
      </c>
      <c r="H13754" s="3" t="s">
        <v>43092</v>
      </c>
      <c r="I13754" t="s">
        <v>69</v>
      </c>
      <c r="J13754" t="s">
        <v>43108</v>
      </c>
    </row>
    <row r="13755" spans="1:10" ht="16" x14ac:dyDescent="0.2">
      <c r="A13755" t="s">
        <v>43109</v>
      </c>
      <c r="B13755" t="s">
        <v>43089</v>
      </c>
      <c r="C13755" t="s">
        <v>43090</v>
      </c>
      <c r="D13755">
        <v>2</v>
      </c>
      <c r="E13755" t="s">
        <v>1280</v>
      </c>
      <c r="F13755" t="s">
        <v>13</v>
      </c>
      <c r="G13755" t="s">
        <v>43091</v>
      </c>
      <c r="H13755" s="3" t="s">
        <v>43112</v>
      </c>
      <c r="I13755" t="s">
        <v>69</v>
      </c>
      <c r="J13755" t="s">
        <v>43113</v>
      </c>
    </row>
    <row r="13756" spans="1:10" ht="16" x14ac:dyDescent="0.2">
      <c r="A13756" t="s">
        <v>43114</v>
      </c>
      <c r="B13756" t="s">
        <v>43105</v>
      </c>
      <c r="C13756" t="s">
        <v>43106</v>
      </c>
      <c r="D13756">
        <v>1</v>
      </c>
      <c r="E13756" t="s">
        <v>1280</v>
      </c>
      <c r="F13756" t="s">
        <v>13</v>
      </c>
      <c r="G13756" t="s">
        <v>43091</v>
      </c>
      <c r="H13756" s="3" t="s">
        <v>43123</v>
      </c>
      <c r="I13756" t="s">
        <v>69</v>
      </c>
      <c r="J13756" t="s">
        <v>43117</v>
      </c>
    </row>
    <row r="13757" spans="1:10" ht="16" x14ac:dyDescent="0.2">
      <c r="A13757" t="s">
        <v>43094</v>
      </c>
      <c r="B13757" t="s">
        <v>43124</v>
      </c>
      <c r="C13757" t="s">
        <v>43125</v>
      </c>
      <c r="D13757">
        <v>3</v>
      </c>
      <c r="E13757" t="s">
        <v>1280</v>
      </c>
      <c r="F13757" t="s">
        <v>13</v>
      </c>
      <c r="G13757" t="s">
        <v>43091</v>
      </c>
      <c r="H13757" s="3" t="s">
        <v>43097</v>
      </c>
      <c r="I13757" t="s">
        <v>69</v>
      </c>
      <c r="J13757" t="s">
        <v>43098</v>
      </c>
    </row>
    <row r="13758" spans="1:10" ht="16" x14ac:dyDescent="0.2">
      <c r="A13758" t="s">
        <v>43114</v>
      </c>
      <c r="B13758" t="s">
        <v>43126</v>
      </c>
      <c r="C13758" t="s">
        <v>43127</v>
      </c>
      <c r="D13758">
        <v>2</v>
      </c>
      <c r="E13758" t="s">
        <v>1280</v>
      </c>
      <c r="F13758" t="s">
        <v>13</v>
      </c>
      <c r="G13758" t="s">
        <v>43091</v>
      </c>
      <c r="H13758" s="3" t="s">
        <v>43107</v>
      </c>
      <c r="I13758" t="s">
        <v>69</v>
      </c>
      <c r="J13758" t="s">
        <v>43117</v>
      </c>
    </row>
    <row r="13759" spans="1:10" ht="16" x14ac:dyDescent="0.2">
      <c r="A13759" t="s">
        <v>43088</v>
      </c>
      <c r="B13759" t="s">
        <v>43110</v>
      </c>
      <c r="C13759" t="s">
        <v>43111</v>
      </c>
      <c r="D13759">
        <v>1</v>
      </c>
      <c r="E13759" t="s">
        <v>1280</v>
      </c>
      <c r="F13759" t="s">
        <v>13</v>
      </c>
      <c r="G13759" t="s">
        <v>43091</v>
      </c>
      <c r="H13759" s="3" t="s">
        <v>43092</v>
      </c>
      <c r="I13759" t="s">
        <v>69</v>
      </c>
      <c r="J13759" t="s">
        <v>43093</v>
      </c>
    </row>
    <row r="13760" spans="1:10" ht="16" x14ac:dyDescent="0.2">
      <c r="A13760" t="s">
        <v>43099</v>
      </c>
      <c r="B13760" t="s">
        <v>43128</v>
      </c>
      <c r="C13760" t="s">
        <v>43129</v>
      </c>
      <c r="D13760">
        <v>1</v>
      </c>
      <c r="E13760" t="s">
        <v>1280</v>
      </c>
      <c r="F13760" t="s">
        <v>13</v>
      </c>
      <c r="G13760" t="s">
        <v>43091</v>
      </c>
      <c r="H13760" s="3" t="s">
        <v>43102</v>
      </c>
      <c r="I13760" t="s">
        <v>69</v>
      </c>
      <c r="J13760" t="s">
        <v>43103</v>
      </c>
    </row>
    <row r="13761" spans="1:10" ht="16" x14ac:dyDescent="0.2">
      <c r="A13761" t="s">
        <v>43104</v>
      </c>
      <c r="B13761" t="s">
        <v>43126</v>
      </c>
      <c r="C13761" t="s">
        <v>43127</v>
      </c>
      <c r="D13761">
        <v>2</v>
      </c>
      <c r="E13761" t="s">
        <v>1280</v>
      </c>
      <c r="F13761" t="s">
        <v>13</v>
      </c>
      <c r="G13761" t="s">
        <v>43091</v>
      </c>
      <c r="H13761" s="3" t="s">
        <v>43107</v>
      </c>
      <c r="I13761" t="s">
        <v>69</v>
      </c>
      <c r="J13761" t="s">
        <v>43108</v>
      </c>
    </row>
    <row r="13762" spans="1:10" ht="16" x14ac:dyDescent="0.2">
      <c r="A13762" t="s">
        <v>43118</v>
      </c>
      <c r="B13762" t="s">
        <v>43105</v>
      </c>
      <c r="C13762" t="s">
        <v>43106</v>
      </c>
      <c r="D13762">
        <v>1</v>
      </c>
      <c r="E13762" t="s">
        <v>1280</v>
      </c>
      <c r="F13762" t="s">
        <v>13</v>
      </c>
      <c r="G13762" t="s">
        <v>43091</v>
      </c>
      <c r="H13762" s="3" t="s">
        <v>43102</v>
      </c>
      <c r="I13762" t="s">
        <v>69</v>
      </c>
      <c r="J13762" t="s">
        <v>43121</v>
      </c>
    </row>
    <row r="13763" spans="1:10" ht="16" x14ac:dyDescent="0.2">
      <c r="A13763" t="s">
        <v>43118</v>
      </c>
      <c r="B13763" t="s">
        <v>43126</v>
      </c>
      <c r="C13763" t="s">
        <v>43127</v>
      </c>
      <c r="D13763">
        <v>3</v>
      </c>
      <c r="E13763" t="s">
        <v>1280</v>
      </c>
      <c r="F13763" t="s">
        <v>13</v>
      </c>
      <c r="G13763" t="s">
        <v>43091</v>
      </c>
      <c r="H13763" s="3" t="s">
        <v>43102</v>
      </c>
      <c r="I13763" t="s">
        <v>69</v>
      </c>
      <c r="J13763" t="s">
        <v>43121</v>
      </c>
    </row>
    <row r="13764" spans="1:10" ht="16" x14ac:dyDescent="0.2">
      <c r="A13764" t="s">
        <v>43109</v>
      </c>
      <c r="B13764" t="s">
        <v>6536</v>
      </c>
      <c r="C13764" t="s">
        <v>43130</v>
      </c>
      <c r="D13764">
        <v>3</v>
      </c>
      <c r="E13764" t="s">
        <v>1280</v>
      </c>
      <c r="F13764" t="s">
        <v>13</v>
      </c>
      <c r="G13764" t="s">
        <v>43091</v>
      </c>
      <c r="H13764" s="3" t="s">
        <v>43112</v>
      </c>
      <c r="I13764" t="s">
        <v>69</v>
      </c>
      <c r="J13764" t="s">
        <v>43113</v>
      </c>
    </row>
    <row r="13765" spans="1:10" ht="16" x14ac:dyDescent="0.2">
      <c r="A13765" t="s">
        <v>11084</v>
      </c>
      <c r="B13765" t="s">
        <v>43131</v>
      </c>
      <c r="C13765" t="s">
        <v>43132</v>
      </c>
      <c r="D13765">
        <v>2</v>
      </c>
      <c r="E13765" t="s">
        <v>13</v>
      </c>
      <c r="F13765" t="s">
        <v>13</v>
      </c>
      <c r="G13765" t="s">
        <v>43133</v>
      </c>
      <c r="H13765" s="3" t="s">
        <v>43134</v>
      </c>
      <c r="I13765" t="s">
        <v>106</v>
      </c>
      <c r="J13765" t="s">
        <v>11087</v>
      </c>
    </row>
    <row r="13766" spans="1:10" ht="16" x14ac:dyDescent="0.2">
      <c r="A13766" t="s">
        <v>43135</v>
      </c>
      <c r="B13766" t="s">
        <v>43136</v>
      </c>
      <c r="C13766" t="s">
        <v>43137</v>
      </c>
      <c r="D13766">
        <v>1</v>
      </c>
      <c r="E13766">
        <f>336</f>
        <v>336</v>
      </c>
      <c r="F13766" t="s">
        <v>13</v>
      </c>
      <c r="G13766" t="s">
        <v>43138</v>
      </c>
      <c r="H13766" s="3" t="s">
        <v>43139</v>
      </c>
      <c r="I13766" t="s">
        <v>246</v>
      </c>
      <c r="J13766" t="s">
        <v>43140</v>
      </c>
    </row>
    <row r="13767" spans="1:10" ht="16" x14ac:dyDescent="0.2">
      <c r="A13767" t="s">
        <v>43141</v>
      </c>
      <c r="B13767" t="s">
        <v>43142</v>
      </c>
      <c r="C13767" t="s">
        <v>43143</v>
      </c>
      <c r="D13767">
        <v>1</v>
      </c>
      <c r="E13767">
        <f>336</f>
        <v>336</v>
      </c>
      <c r="F13767" t="s">
        <v>13</v>
      </c>
      <c r="G13767" t="s">
        <v>43138</v>
      </c>
      <c r="H13767" s="3" t="s">
        <v>43144</v>
      </c>
      <c r="I13767" t="s">
        <v>246</v>
      </c>
      <c r="J13767" t="s">
        <v>43145</v>
      </c>
    </row>
    <row r="13768" spans="1:10" ht="16" x14ac:dyDescent="0.2">
      <c r="A13768" t="s">
        <v>43146</v>
      </c>
      <c r="B13768" t="s">
        <v>43147</v>
      </c>
      <c r="C13768" t="s">
        <v>43148</v>
      </c>
      <c r="D13768">
        <v>2</v>
      </c>
      <c r="E13768">
        <f>336</f>
        <v>336</v>
      </c>
      <c r="F13768" t="s">
        <v>13</v>
      </c>
      <c r="G13768" t="s">
        <v>43138</v>
      </c>
      <c r="H13768" s="3" t="s">
        <v>43149</v>
      </c>
      <c r="I13768" t="s">
        <v>246</v>
      </c>
      <c r="J13768" t="s">
        <v>43150</v>
      </c>
    </row>
    <row r="13769" spans="1:10" ht="16" x14ac:dyDescent="0.2">
      <c r="A13769" t="s">
        <v>43135</v>
      </c>
      <c r="B13769" t="s">
        <v>43151</v>
      </c>
      <c r="C13769" t="s">
        <v>43152</v>
      </c>
      <c r="D13769">
        <v>3</v>
      </c>
      <c r="E13769">
        <f>336</f>
        <v>336</v>
      </c>
      <c r="F13769" t="s">
        <v>13</v>
      </c>
      <c r="G13769" t="s">
        <v>43138</v>
      </c>
      <c r="H13769" s="3" t="s">
        <v>43139</v>
      </c>
      <c r="I13769" t="s">
        <v>246</v>
      </c>
      <c r="J13769" t="s">
        <v>43140</v>
      </c>
    </row>
    <row r="13770" spans="1:10" ht="16" x14ac:dyDescent="0.2">
      <c r="A13770" t="s">
        <v>43135</v>
      </c>
      <c r="B13770" t="s">
        <v>43153</v>
      </c>
      <c r="C13770" t="s">
        <v>43154</v>
      </c>
      <c r="D13770">
        <v>2</v>
      </c>
      <c r="E13770">
        <f>336</f>
        <v>336</v>
      </c>
      <c r="F13770" t="s">
        <v>13</v>
      </c>
      <c r="G13770" t="s">
        <v>43138</v>
      </c>
      <c r="H13770" s="3" t="s">
        <v>43139</v>
      </c>
      <c r="I13770" t="s">
        <v>246</v>
      </c>
      <c r="J13770" t="s">
        <v>43140</v>
      </c>
    </row>
    <row r="13771" spans="1:10" ht="16" x14ac:dyDescent="0.2">
      <c r="A13771" t="s">
        <v>43155</v>
      </c>
      <c r="B13771" t="s">
        <v>43136</v>
      </c>
      <c r="C13771" t="s">
        <v>43137</v>
      </c>
      <c r="D13771">
        <v>1</v>
      </c>
      <c r="E13771">
        <f>336</f>
        <v>336</v>
      </c>
      <c r="F13771" t="s">
        <v>13</v>
      </c>
      <c r="G13771" t="s">
        <v>43138</v>
      </c>
      <c r="H13771" s="3" t="s">
        <v>43139</v>
      </c>
      <c r="I13771" t="s">
        <v>246</v>
      </c>
      <c r="J13771" t="s">
        <v>43156</v>
      </c>
    </row>
    <row r="13772" spans="1:10" ht="16" x14ac:dyDescent="0.2">
      <c r="A13772" t="s">
        <v>43155</v>
      </c>
      <c r="B13772" t="s">
        <v>43153</v>
      </c>
      <c r="C13772" t="s">
        <v>43154</v>
      </c>
      <c r="D13772">
        <v>2</v>
      </c>
      <c r="E13772">
        <f>336</f>
        <v>336</v>
      </c>
      <c r="F13772" t="s">
        <v>13</v>
      </c>
      <c r="G13772" t="s">
        <v>43138</v>
      </c>
      <c r="H13772" s="3" t="s">
        <v>43139</v>
      </c>
      <c r="I13772" t="s">
        <v>246</v>
      </c>
      <c r="J13772" t="s">
        <v>43156</v>
      </c>
    </row>
    <row r="13773" spans="1:10" ht="16" x14ac:dyDescent="0.2">
      <c r="A13773" t="s">
        <v>43141</v>
      </c>
      <c r="B13773" t="s">
        <v>43157</v>
      </c>
      <c r="C13773" t="s">
        <v>43158</v>
      </c>
      <c r="D13773">
        <v>3</v>
      </c>
      <c r="E13773">
        <f>336</f>
        <v>336</v>
      </c>
      <c r="F13773" t="s">
        <v>13</v>
      </c>
      <c r="G13773" t="s">
        <v>43138</v>
      </c>
      <c r="H13773" s="3" t="s">
        <v>43144</v>
      </c>
      <c r="I13773" t="s">
        <v>246</v>
      </c>
      <c r="J13773" t="s">
        <v>43145</v>
      </c>
    </row>
    <row r="13774" spans="1:10" ht="16" x14ac:dyDescent="0.2">
      <c r="A13774" t="s">
        <v>43141</v>
      </c>
      <c r="B13774" t="s">
        <v>43159</v>
      </c>
      <c r="C13774" t="s">
        <v>43160</v>
      </c>
      <c r="D13774">
        <v>2</v>
      </c>
      <c r="E13774">
        <f>336</f>
        <v>336</v>
      </c>
      <c r="F13774" t="s">
        <v>13</v>
      </c>
      <c r="G13774" t="s">
        <v>43138</v>
      </c>
      <c r="H13774" s="3" t="s">
        <v>43144</v>
      </c>
      <c r="I13774" t="s">
        <v>246</v>
      </c>
      <c r="J13774" t="s">
        <v>43145</v>
      </c>
    </row>
    <row r="13775" spans="1:10" ht="16" x14ac:dyDescent="0.2">
      <c r="A13775" t="s">
        <v>43161</v>
      </c>
      <c r="B13775" t="s">
        <v>43162</v>
      </c>
      <c r="C13775" t="s">
        <v>43163</v>
      </c>
      <c r="D13775">
        <v>1</v>
      </c>
      <c r="E13775">
        <f>336</f>
        <v>336</v>
      </c>
      <c r="F13775" t="s">
        <v>13</v>
      </c>
      <c r="G13775" t="s">
        <v>43138</v>
      </c>
      <c r="H13775" s="3" t="s">
        <v>43144</v>
      </c>
      <c r="I13775" t="s">
        <v>246</v>
      </c>
      <c r="J13775" t="s">
        <v>43164</v>
      </c>
    </row>
    <row r="13776" spans="1:10" ht="16" x14ac:dyDescent="0.2">
      <c r="A13776" t="s">
        <v>43161</v>
      </c>
      <c r="B13776" t="s">
        <v>43165</v>
      </c>
      <c r="C13776" t="s">
        <v>43166</v>
      </c>
      <c r="D13776">
        <v>2</v>
      </c>
      <c r="E13776">
        <f>336</f>
        <v>336</v>
      </c>
      <c r="F13776" t="s">
        <v>13</v>
      </c>
      <c r="G13776" t="s">
        <v>43138</v>
      </c>
      <c r="H13776" s="3" t="s">
        <v>43144</v>
      </c>
      <c r="I13776" t="s">
        <v>246</v>
      </c>
      <c r="J13776" t="s">
        <v>43164</v>
      </c>
    </row>
    <row r="13777" spans="1:10" ht="16" x14ac:dyDescent="0.2">
      <c r="A13777" t="s">
        <v>43155</v>
      </c>
      <c r="B13777" t="s">
        <v>43151</v>
      </c>
      <c r="C13777" t="s">
        <v>43152</v>
      </c>
      <c r="D13777">
        <v>3</v>
      </c>
      <c r="E13777">
        <f>336</f>
        <v>336</v>
      </c>
      <c r="F13777" t="s">
        <v>13</v>
      </c>
      <c r="G13777" t="s">
        <v>43138</v>
      </c>
      <c r="H13777" s="3" t="s">
        <v>43139</v>
      </c>
      <c r="I13777" t="s">
        <v>246</v>
      </c>
      <c r="J13777" t="s">
        <v>43156</v>
      </c>
    </row>
    <row r="13778" spans="1:10" ht="32" x14ac:dyDescent="0.2">
      <c r="A13778" t="s">
        <v>43167</v>
      </c>
      <c r="B13778" t="s">
        <v>43168</v>
      </c>
      <c r="C13778" t="s">
        <v>43169</v>
      </c>
      <c r="D13778">
        <v>2</v>
      </c>
      <c r="E13778">
        <f>336</f>
        <v>336</v>
      </c>
      <c r="F13778" t="s">
        <v>13</v>
      </c>
      <c r="G13778" t="s">
        <v>43170</v>
      </c>
      <c r="H13778" s="3" t="s">
        <v>43171</v>
      </c>
      <c r="I13778" t="s">
        <v>7108</v>
      </c>
      <c r="J13778" t="s">
        <v>43172</v>
      </c>
    </row>
    <row r="13779" spans="1:10" ht="32" x14ac:dyDescent="0.2">
      <c r="A13779" t="s">
        <v>43173</v>
      </c>
      <c r="B13779" t="s">
        <v>43174</v>
      </c>
      <c r="C13779" t="s">
        <v>43175</v>
      </c>
      <c r="D13779">
        <v>1</v>
      </c>
      <c r="E13779">
        <f>336</f>
        <v>336</v>
      </c>
      <c r="F13779" t="s">
        <v>13</v>
      </c>
      <c r="G13779" t="s">
        <v>43176</v>
      </c>
      <c r="H13779" s="3" t="s">
        <v>43177</v>
      </c>
      <c r="I13779" t="s">
        <v>7009</v>
      </c>
      <c r="J13779" t="s">
        <v>43178</v>
      </c>
    </row>
    <row r="13780" spans="1:10" ht="16" x14ac:dyDescent="0.2">
      <c r="A13780" t="s">
        <v>33260</v>
      </c>
      <c r="B13780" t="s">
        <v>43179</v>
      </c>
      <c r="C13780" t="s">
        <v>43180</v>
      </c>
      <c r="D13780">
        <v>4</v>
      </c>
      <c r="E13780" t="s">
        <v>43181</v>
      </c>
      <c r="F13780" t="s">
        <v>13</v>
      </c>
      <c r="G13780" t="s">
        <v>43182</v>
      </c>
      <c r="H13780" s="3" t="s">
        <v>43183</v>
      </c>
      <c r="I13780" t="s">
        <v>12628</v>
      </c>
      <c r="J13780" t="s">
        <v>33263</v>
      </c>
    </row>
    <row r="13781" spans="1:10" ht="16" x14ac:dyDescent="0.2">
      <c r="A13781" t="s">
        <v>43184</v>
      </c>
      <c r="B13781" t="s">
        <v>43185</v>
      </c>
      <c r="C13781" t="s">
        <v>43186</v>
      </c>
      <c r="D13781">
        <v>2</v>
      </c>
      <c r="E13781" t="s">
        <v>43181</v>
      </c>
      <c r="F13781" t="s">
        <v>13</v>
      </c>
      <c r="G13781" t="s">
        <v>43182</v>
      </c>
      <c r="H13781" s="3" t="s">
        <v>43187</v>
      </c>
      <c r="I13781" t="s">
        <v>12628</v>
      </c>
      <c r="J13781" t="s">
        <v>43188</v>
      </c>
    </row>
    <row r="13782" spans="1:10" ht="16" x14ac:dyDescent="0.2">
      <c r="A13782" t="s">
        <v>43189</v>
      </c>
      <c r="B13782" t="s">
        <v>43190</v>
      </c>
      <c r="C13782" t="s">
        <v>43191</v>
      </c>
      <c r="D13782">
        <v>1</v>
      </c>
      <c r="E13782" t="s">
        <v>43181</v>
      </c>
      <c r="F13782" t="s">
        <v>13</v>
      </c>
      <c r="G13782" t="s">
        <v>43182</v>
      </c>
      <c r="H13782" s="3" t="s">
        <v>43192</v>
      </c>
      <c r="I13782" t="s">
        <v>12628</v>
      </c>
      <c r="J13782" t="s">
        <v>43193</v>
      </c>
    </row>
    <row r="13783" spans="1:10" ht="16" x14ac:dyDescent="0.2">
      <c r="A13783" t="s">
        <v>33260</v>
      </c>
      <c r="B13783" t="s">
        <v>43194</v>
      </c>
      <c r="C13783" t="s">
        <v>43195</v>
      </c>
      <c r="D13783">
        <v>2</v>
      </c>
      <c r="E13783" t="s">
        <v>43181</v>
      </c>
      <c r="F13783" t="s">
        <v>13</v>
      </c>
      <c r="G13783" t="s">
        <v>43182</v>
      </c>
      <c r="H13783" s="3" t="s">
        <v>43196</v>
      </c>
      <c r="I13783" t="s">
        <v>12628</v>
      </c>
      <c r="J13783" t="s">
        <v>33263</v>
      </c>
    </row>
    <row r="13784" spans="1:10" ht="48" x14ac:dyDescent="0.2">
      <c r="A13784" t="s">
        <v>32742</v>
      </c>
      <c r="B13784" t="s">
        <v>43197</v>
      </c>
      <c r="C13784" t="s">
        <v>43198</v>
      </c>
      <c r="D13784">
        <v>1</v>
      </c>
      <c r="E13784" t="s">
        <v>13</v>
      </c>
      <c r="F13784" t="s">
        <v>13</v>
      </c>
      <c r="G13784" t="s">
        <v>43182</v>
      </c>
      <c r="H13784" s="3" t="s">
        <v>43199</v>
      </c>
      <c r="I13784" t="s">
        <v>7108</v>
      </c>
      <c r="J13784" t="s">
        <v>32746</v>
      </c>
    </row>
    <row r="13785" spans="1:10" ht="16" x14ac:dyDescent="0.2">
      <c r="A13785" t="s">
        <v>43200</v>
      </c>
      <c r="B13785" t="s">
        <v>43201</v>
      </c>
      <c r="C13785" t="s">
        <v>43202</v>
      </c>
      <c r="D13785">
        <v>1</v>
      </c>
      <c r="E13785" t="s">
        <v>334</v>
      </c>
      <c r="F13785" t="s">
        <v>13</v>
      </c>
      <c r="G13785" t="s">
        <v>43203</v>
      </c>
      <c r="H13785" s="3" t="s">
        <v>43204</v>
      </c>
      <c r="I13785" t="s">
        <v>12628</v>
      </c>
      <c r="J13785" t="s">
        <v>43205</v>
      </c>
    </row>
    <row r="13786" spans="1:10" ht="16" x14ac:dyDescent="0.2">
      <c r="A13786" t="s">
        <v>43206</v>
      </c>
      <c r="B13786" t="s">
        <v>43207</v>
      </c>
      <c r="C13786" t="s">
        <v>43208</v>
      </c>
      <c r="D13786">
        <v>2</v>
      </c>
      <c r="E13786" t="s">
        <v>334</v>
      </c>
      <c r="F13786" t="s">
        <v>13</v>
      </c>
      <c r="G13786" t="s">
        <v>43203</v>
      </c>
      <c r="H13786" s="3" t="s">
        <v>43209</v>
      </c>
      <c r="I13786" t="s">
        <v>12628</v>
      </c>
      <c r="J13786" t="s">
        <v>43210</v>
      </c>
    </row>
    <row r="13787" spans="1:10" ht="16" x14ac:dyDescent="0.2">
      <c r="A13787" t="s">
        <v>43211</v>
      </c>
      <c r="B13787" t="s">
        <v>43212</v>
      </c>
      <c r="C13787" t="s">
        <v>43213</v>
      </c>
      <c r="D13787">
        <v>4</v>
      </c>
      <c r="E13787" t="s">
        <v>334</v>
      </c>
      <c r="F13787" t="s">
        <v>13</v>
      </c>
      <c r="G13787" t="s">
        <v>43203</v>
      </c>
      <c r="H13787" s="3" t="s">
        <v>43214</v>
      </c>
      <c r="I13787" t="s">
        <v>12628</v>
      </c>
      <c r="J13787" t="s">
        <v>43215</v>
      </c>
    </row>
    <row r="13788" spans="1:10" ht="16" x14ac:dyDescent="0.2">
      <c r="A13788" t="s">
        <v>43211</v>
      </c>
      <c r="B13788" t="s">
        <v>43216</v>
      </c>
      <c r="C13788" t="s">
        <v>43217</v>
      </c>
      <c r="D13788">
        <v>1</v>
      </c>
      <c r="E13788" t="s">
        <v>334</v>
      </c>
      <c r="F13788" t="s">
        <v>13</v>
      </c>
      <c r="G13788" t="s">
        <v>43203</v>
      </c>
      <c r="H13788" s="3" t="s">
        <v>43218</v>
      </c>
      <c r="I13788" t="s">
        <v>12628</v>
      </c>
      <c r="J13788" t="s">
        <v>43215</v>
      </c>
    </row>
    <row r="13789" spans="1:10" ht="16" x14ac:dyDescent="0.2">
      <c r="A13789" t="s">
        <v>7034</v>
      </c>
      <c r="B13789" t="s">
        <v>43219</v>
      </c>
      <c r="C13789" t="s">
        <v>43220</v>
      </c>
      <c r="D13789">
        <v>2</v>
      </c>
      <c r="E13789">
        <f>347</f>
        <v>347</v>
      </c>
      <c r="F13789" t="s">
        <v>13</v>
      </c>
      <c r="G13789" t="s">
        <v>43221</v>
      </c>
      <c r="H13789" s="3" t="s">
        <v>43222</v>
      </c>
      <c r="I13789" t="s">
        <v>7009</v>
      </c>
      <c r="J13789" t="s">
        <v>7039</v>
      </c>
    </row>
    <row r="13790" spans="1:10" ht="16" x14ac:dyDescent="0.2">
      <c r="A13790" t="s">
        <v>7042</v>
      </c>
      <c r="B13790" t="s">
        <v>7035</v>
      </c>
      <c r="C13790" t="s">
        <v>7036</v>
      </c>
      <c r="D13790">
        <v>4</v>
      </c>
      <c r="E13790">
        <f>347</f>
        <v>347</v>
      </c>
      <c r="F13790" t="s">
        <v>13</v>
      </c>
      <c r="G13790" t="s">
        <v>43221</v>
      </c>
      <c r="H13790" s="3" t="s">
        <v>43223</v>
      </c>
      <c r="I13790" t="s">
        <v>7009</v>
      </c>
      <c r="J13790" t="s">
        <v>7046</v>
      </c>
    </row>
    <row r="13791" spans="1:10" ht="16" x14ac:dyDescent="0.2">
      <c r="A13791" t="s">
        <v>43224</v>
      </c>
      <c r="B13791" t="s">
        <v>43225</v>
      </c>
      <c r="C13791" t="s">
        <v>43226</v>
      </c>
      <c r="D13791">
        <v>3</v>
      </c>
      <c r="E13791">
        <f>347</f>
        <v>347</v>
      </c>
      <c r="F13791" t="s">
        <v>13</v>
      </c>
      <c r="G13791" t="s">
        <v>43221</v>
      </c>
      <c r="H13791" s="3" t="s">
        <v>43227</v>
      </c>
      <c r="I13791" t="s">
        <v>7009</v>
      </c>
      <c r="J13791" t="s">
        <v>43228</v>
      </c>
    </row>
    <row r="13792" spans="1:10" ht="16" x14ac:dyDescent="0.2">
      <c r="A13792" t="s">
        <v>43224</v>
      </c>
      <c r="B13792" t="s">
        <v>43229</v>
      </c>
      <c r="C13792" t="s">
        <v>43230</v>
      </c>
      <c r="D13792">
        <v>1</v>
      </c>
      <c r="E13792">
        <f>347</f>
        <v>347</v>
      </c>
      <c r="F13792" t="s">
        <v>13</v>
      </c>
      <c r="G13792" t="s">
        <v>43221</v>
      </c>
      <c r="H13792" s="3" t="s">
        <v>43227</v>
      </c>
      <c r="I13792" t="s">
        <v>7009</v>
      </c>
      <c r="J13792" t="s">
        <v>43228</v>
      </c>
    </row>
    <row r="13793" spans="1:10" ht="16" x14ac:dyDescent="0.2">
      <c r="A13793" t="s">
        <v>43231</v>
      </c>
      <c r="B13793" t="s">
        <v>43232</v>
      </c>
      <c r="C13793" t="s">
        <v>43233</v>
      </c>
      <c r="D13793">
        <v>1</v>
      </c>
      <c r="E13793" t="s">
        <v>1045</v>
      </c>
      <c r="F13793" t="s">
        <v>13</v>
      </c>
      <c r="G13793" t="s">
        <v>43234</v>
      </c>
      <c r="H13793" s="3" t="s">
        <v>43235</v>
      </c>
      <c r="I13793" t="s">
        <v>228</v>
      </c>
      <c r="J13793" t="s">
        <v>43236</v>
      </c>
    </row>
    <row r="13794" spans="1:10" ht="16" x14ac:dyDescent="0.2">
      <c r="A13794" t="s">
        <v>33222</v>
      </c>
      <c r="B13794" t="s">
        <v>43237</v>
      </c>
      <c r="C13794" t="s">
        <v>43238</v>
      </c>
      <c r="D13794">
        <v>2</v>
      </c>
      <c r="E13794" t="s">
        <v>730</v>
      </c>
      <c r="F13794" t="s">
        <v>13</v>
      </c>
      <c r="G13794" t="s">
        <v>43239</v>
      </c>
      <c r="H13794" s="3" t="s">
        <v>43240</v>
      </c>
      <c r="I13794" t="s">
        <v>228</v>
      </c>
      <c r="J13794" t="s">
        <v>33226</v>
      </c>
    </row>
    <row r="13795" spans="1:10" ht="16" x14ac:dyDescent="0.2">
      <c r="A13795" t="s">
        <v>43231</v>
      </c>
      <c r="B13795" t="s">
        <v>43241</v>
      </c>
      <c r="C13795" t="s">
        <v>43242</v>
      </c>
      <c r="D13795">
        <v>2</v>
      </c>
      <c r="E13795" t="s">
        <v>730</v>
      </c>
      <c r="F13795" t="s">
        <v>13</v>
      </c>
      <c r="G13795" t="s">
        <v>43239</v>
      </c>
      <c r="H13795" s="3" t="s">
        <v>43240</v>
      </c>
      <c r="I13795" t="s">
        <v>228</v>
      </c>
      <c r="J13795" t="s">
        <v>43236</v>
      </c>
    </row>
    <row r="13796" spans="1:10" ht="16" x14ac:dyDescent="0.2">
      <c r="A13796" t="s">
        <v>33222</v>
      </c>
      <c r="B13796" t="s">
        <v>43243</v>
      </c>
      <c r="C13796" t="s">
        <v>43244</v>
      </c>
      <c r="D13796">
        <v>3</v>
      </c>
      <c r="E13796" t="s">
        <v>730</v>
      </c>
      <c r="F13796" t="s">
        <v>13</v>
      </c>
      <c r="G13796" t="s">
        <v>43239</v>
      </c>
      <c r="H13796" s="3" t="s">
        <v>43240</v>
      </c>
      <c r="I13796" t="s">
        <v>228</v>
      </c>
      <c r="J13796" t="s">
        <v>33226</v>
      </c>
    </row>
    <row r="13797" spans="1:10" ht="16" x14ac:dyDescent="0.2">
      <c r="A13797" t="s">
        <v>19909</v>
      </c>
      <c r="B13797" t="s">
        <v>43245</v>
      </c>
      <c r="C13797" t="s">
        <v>43246</v>
      </c>
      <c r="D13797">
        <v>3</v>
      </c>
      <c r="E13797" t="s">
        <v>730</v>
      </c>
      <c r="F13797" t="s">
        <v>13</v>
      </c>
      <c r="G13797" t="s">
        <v>43239</v>
      </c>
      <c r="H13797" s="3" t="s">
        <v>43240</v>
      </c>
      <c r="I13797" t="s">
        <v>228</v>
      </c>
      <c r="J13797" t="s">
        <v>19912</v>
      </c>
    </row>
    <row r="13798" spans="1:10" ht="16" x14ac:dyDescent="0.2">
      <c r="A13798" t="s">
        <v>43247</v>
      </c>
      <c r="B13798" t="s">
        <v>43248</v>
      </c>
      <c r="C13798" t="s">
        <v>43249</v>
      </c>
      <c r="D13798">
        <v>2</v>
      </c>
      <c r="E13798" t="s">
        <v>13</v>
      </c>
      <c r="F13798" t="s">
        <v>13</v>
      </c>
      <c r="G13798" t="s">
        <v>43250</v>
      </c>
      <c r="H13798" s="3" t="s">
        <v>43251</v>
      </c>
      <c r="I13798" t="s">
        <v>228</v>
      </c>
      <c r="J13798" t="s">
        <v>43252</v>
      </c>
    </row>
    <row r="13799" spans="1:10" ht="16" x14ac:dyDescent="0.2">
      <c r="A13799" t="s">
        <v>43253</v>
      </c>
      <c r="B13799" t="s">
        <v>43254</v>
      </c>
      <c r="C13799" t="s">
        <v>43255</v>
      </c>
      <c r="D13799">
        <v>2</v>
      </c>
      <c r="E13799" t="s">
        <v>1045</v>
      </c>
      <c r="F13799" t="s">
        <v>13</v>
      </c>
      <c r="G13799" t="s">
        <v>43256</v>
      </c>
      <c r="H13799" s="3" t="s">
        <v>43257</v>
      </c>
      <c r="I13799" t="s">
        <v>228</v>
      </c>
      <c r="J13799" t="s">
        <v>43258</v>
      </c>
    </row>
    <row r="13800" spans="1:10" ht="32" x14ac:dyDescent="0.2">
      <c r="A13800" t="s">
        <v>43259</v>
      </c>
      <c r="B13800" t="s">
        <v>43260</v>
      </c>
      <c r="C13800" t="s">
        <v>43261</v>
      </c>
      <c r="D13800">
        <v>4</v>
      </c>
      <c r="E13800" t="s">
        <v>1280</v>
      </c>
      <c r="F13800" t="s">
        <v>13</v>
      </c>
      <c r="G13800" t="s">
        <v>43262</v>
      </c>
      <c r="H13800" s="3" t="s">
        <v>43263</v>
      </c>
      <c r="I13800" t="s">
        <v>228</v>
      </c>
      <c r="J13800" t="s">
        <v>43264</v>
      </c>
    </row>
    <row r="13801" spans="1:10" ht="16" x14ac:dyDescent="0.2">
      <c r="A13801" t="s">
        <v>43265</v>
      </c>
      <c r="B13801" t="s">
        <v>43266</v>
      </c>
      <c r="C13801" t="s">
        <v>43267</v>
      </c>
      <c r="D13801">
        <v>3</v>
      </c>
      <c r="E13801" t="s">
        <v>1280</v>
      </c>
      <c r="F13801" t="s">
        <v>13</v>
      </c>
      <c r="G13801" t="s">
        <v>43262</v>
      </c>
      <c r="H13801" s="3" t="s">
        <v>43268</v>
      </c>
      <c r="I13801" t="s">
        <v>228</v>
      </c>
      <c r="J13801" t="s">
        <v>43269</v>
      </c>
    </row>
    <row r="13802" spans="1:10" ht="16" x14ac:dyDescent="0.2">
      <c r="A13802" t="s">
        <v>43265</v>
      </c>
      <c r="B13802" t="s">
        <v>43270</v>
      </c>
      <c r="C13802" t="s">
        <v>43271</v>
      </c>
      <c r="D13802">
        <v>5</v>
      </c>
      <c r="E13802" t="s">
        <v>1280</v>
      </c>
      <c r="F13802" t="s">
        <v>13</v>
      </c>
      <c r="G13802" t="s">
        <v>43262</v>
      </c>
      <c r="H13802" s="3" t="s">
        <v>43268</v>
      </c>
      <c r="I13802" t="s">
        <v>228</v>
      </c>
      <c r="J13802" t="s">
        <v>43269</v>
      </c>
    </row>
    <row r="13803" spans="1:10" ht="16" x14ac:dyDescent="0.2">
      <c r="A13803" t="s">
        <v>43272</v>
      </c>
      <c r="B13803" t="s">
        <v>43273</v>
      </c>
      <c r="C13803" t="s">
        <v>43274</v>
      </c>
      <c r="D13803">
        <v>1</v>
      </c>
      <c r="E13803">
        <f>595</f>
        <v>595</v>
      </c>
      <c r="F13803" t="s">
        <v>13</v>
      </c>
      <c r="G13803" t="s">
        <v>43275</v>
      </c>
      <c r="H13803" s="3" t="s">
        <v>43276</v>
      </c>
      <c r="I13803" t="s">
        <v>228</v>
      </c>
      <c r="J13803" t="s">
        <v>43277</v>
      </c>
    </row>
    <row r="13804" spans="1:10" ht="16" x14ac:dyDescent="0.2">
      <c r="A13804" t="s">
        <v>43278</v>
      </c>
      <c r="B13804" t="s">
        <v>43279</v>
      </c>
      <c r="C13804" t="s">
        <v>43280</v>
      </c>
      <c r="D13804">
        <v>1</v>
      </c>
      <c r="E13804">
        <f>595</f>
        <v>595</v>
      </c>
      <c r="F13804" t="s">
        <v>13</v>
      </c>
      <c r="G13804" t="s">
        <v>43275</v>
      </c>
      <c r="H13804" s="3" t="s">
        <v>43281</v>
      </c>
      <c r="I13804" t="s">
        <v>228</v>
      </c>
      <c r="J13804" t="s">
        <v>43282</v>
      </c>
    </row>
    <row r="13805" spans="1:10" ht="16" x14ac:dyDescent="0.2">
      <c r="A13805" t="s">
        <v>43272</v>
      </c>
      <c r="B13805" t="s">
        <v>43283</v>
      </c>
      <c r="C13805" t="s">
        <v>43284</v>
      </c>
      <c r="D13805">
        <v>4</v>
      </c>
      <c r="E13805">
        <f>595</f>
        <v>595</v>
      </c>
      <c r="F13805" t="s">
        <v>13</v>
      </c>
      <c r="G13805" t="s">
        <v>43275</v>
      </c>
      <c r="H13805" s="3" t="s">
        <v>43276</v>
      </c>
      <c r="I13805" t="s">
        <v>228</v>
      </c>
      <c r="J13805" t="s">
        <v>43277</v>
      </c>
    </row>
    <row r="13806" spans="1:10" ht="16" x14ac:dyDescent="0.2">
      <c r="A13806" t="s">
        <v>43285</v>
      </c>
      <c r="B13806" t="s">
        <v>43286</v>
      </c>
      <c r="C13806" t="s">
        <v>43287</v>
      </c>
      <c r="D13806">
        <v>2</v>
      </c>
      <c r="E13806">
        <f>595</f>
        <v>595</v>
      </c>
      <c r="F13806" t="s">
        <v>13</v>
      </c>
      <c r="G13806" t="s">
        <v>43275</v>
      </c>
      <c r="H13806" s="3" t="s">
        <v>43288</v>
      </c>
      <c r="I13806" t="s">
        <v>228</v>
      </c>
      <c r="J13806" t="s">
        <v>43289</v>
      </c>
    </row>
    <row r="13807" spans="1:10" ht="16" x14ac:dyDescent="0.2">
      <c r="A13807" t="s">
        <v>43272</v>
      </c>
      <c r="B13807" t="s">
        <v>43290</v>
      </c>
      <c r="C13807" t="s">
        <v>43291</v>
      </c>
      <c r="D13807">
        <v>2</v>
      </c>
      <c r="E13807">
        <f>595</f>
        <v>595</v>
      </c>
      <c r="F13807" t="s">
        <v>13</v>
      </c>
      <c r="G13807" t="s">
        <v>43275</v>
      </c>
      <c r="H13807" s="3" t="s">
        <v>43276</v>
      </c>
      <c r="I13807" t="s">
        <v>228</v>
      </c>
      <c r="J13807" t="s">
        <v>43277</v>
      </c>
    </row>
    <row r="13808" spans="1:10" ht="16" x14ac:dyDescent="0.2">
      <c r="A13808" t="s">
        <v>35154</v>
      </c>
      <c r="B13808" t="s">
        <v>38541</v>
      </c>
      <c r="C13808" t="s">
        <v>38542</v>
      </c>
      <c r="D13808">
        <v>1</v>
      </c>
      <c r="E13808" t="s">
        <v>13</v>
      </c>
      <c r="F13808" t="s">
        <v>13</v>
      </c>
      <c r="G13808" t="s">
        <v>43292</v>
      </c>
      <c r="H13808" s="3" t="s">
        <v>43293</v>
      </c>
      <c r="I13808" t="s">
        <v>62</v>
      </c>
      <c r="J13808" t="s">
        <v>35158</v>
      </c>
    </row>
    <row r="13809" spans="1:10" ht="16" x14ac:dyDescent="0.2">
      <c r="A13809" t="s">
        <v>15451</v>
      </c>
      <c r="B13809" t="s">
        <v>43294</v>
      </c>
      <c r="C13809" t="s">
        <v>38542</v>
      </c>
      <c r="D13809">
        <v>1</v>
      </c>
      <c r="E13809" t="s">
        <v>13</v>
      </c>
      <c r="F13809" t="s">
        <v>13</v>
      </c>
      <c r="G13809" t="s">
        <v>43292</v>
      </c>
      <c r="H13809" s="3" t="s">
        <v>43293</v>
      </c>
      <c r="I13809" t="s">
        <v>62</v>
      </c>
      <c r="J13809" t="s">
        <v>15453</v>
      </c>
    </row>
    <row r="13810" spans="1:10" ht="16" x14ac:dyDescent="0.2">
      <c r="A13810" t="s">
        <v>38586</v>
      </c>
      <c r="B13810" t="s">
        <v>38541</v>
      </c>
      <c r="C13810" t="s">
        <v>38542</v>
      </c>
      <c r="D13810">
        <v>1</v>
      </c>
      <c r="E13810" t="s">
        <v>13</v>
      </c>
      <c r="F13810" t="s">
        <v>13</v>
      </c>
      <c r="G13810" t="s">
        <v>43292</v>
      </c>
      <c r="H13810" s="3" t="s">
        <v>43293</v>
      </c>
      <c r="I13810" t="s">
        <v>62</v>
      </c>
      <c r="J13810" t="s">
        <v>38587</v>
      </c>
    </row>
    <row r="13811" spans="1:10" ht="16" x14ac:dyDescent="0.2">
      <c r="A13811" t="s">
        <v>43295</v>
      </c>
      <c r="B13811" t="s">
        <v>38541</v>
      </c>
      <c r="C13811" t="s">
        <v>38542</v>
      </c>
      <c r="D13811">
        <v>1</v>
      </c>
      <c r="E13811" t="s">
        <v>13</v>
      </c>
      <c r="F13811" t="s">
        <v>13</v>
      </c>
      <c r="G13811" t="s">
        <v>43292</v>
      </c>
      <c r="H13811" s="3" t="s">
        <v>43293</v>
      </c>
      <c r="I13811" t="s">
        <v>62</v>
      </c>
      <c r="J13811" t="s">
        <v>43296</v>
      </c>
    </row>
    <row r="13812" spans="1:10" ht="16" x14ac:dyDescent="0.2">
      <c r="A13812" t="s">
        <v>38586</v>
      </c>
      <c r="B13812" t="s">
        <v>38545</v>
      </c>
      <c r="C13812" t="s">
        <v>38546</v>
      </c>
      <c r="D13812">
        <v>3</v>
      </c>
      <c r="E13812" t="s">
        <v>13</v>
      </c>
      <c r="F13812" t="s">
        <v>13</v>
      </c>
      <c r="G13812" t="s">
        <v>43292</v>
      </c>
      <c r="H13812" s="3" t="s">
        <v>43297</v>
      </c>
      <c r="I13812" t="s">
        <v>62</v>
      </c>
      <c r="J13812" t="s">
        <v>38587</v>
      </c>
    </row>
    <row r="13813" spans="1:10" ht="16" x14ac:dyDescent="0.2">
      <c r="A13813" t="s">
        <v>15456</v>
      </c>
      <c r="B13813" t="s">
        <v>43294</v>
      </c>
      <c r="C13813" t="s">
        <v>38542</v>
      </c>
      <c r="D13813">
        <v>1</v>
      </c>
      <c r="E13813" t="s">
        <v>13</v>
      </c>
      <c r="F13813" t="s">
        <v>13</v>
      </c>
      <c r="G13813" t="s">
        <v>43292</v>
      </c>
      <c r="H13813" s="3" t="s">
        <v>43293</v>
      </c>
      <c r="I13813" t="s">
        <v>62</v>
      </c>
      <c r="J13813" t="s">
        <v>15458</v>
      </c>
    </row>
    <row r="13814" spans="1:10" ht="16" x14ac:dyDescent="0.2">
      <c r="A13814" t="s">
        <v>38567</v>
      </c>
      <c r="B13814" t="s">
        <v>38541</v>
      </c>
      <c r="C13814" t="s">
        <v>38542</v>
      </c>
      <c r="D13814">
        <v>1</v>
      </c>
      <c r="E13814" t="s">
        <v>13</v>
      </c>
      <c r="F13814" t="s">
        <v>13</v>
      </c>
      <c r="G13814" t="s">
        <v>43292</v>
      </c>
      <c r="H13814" s="3" t="s">
        <v>43298</v>
      </c>
      <c r="I13814" t="s">
        <v>62</v>
      </c>
      <c r="J13814" t="s">
        <v>38569</v>
      </c>
    </row>
    <row r="13815" spans="1:10" ht="16" x14ac:dyDescent="0.2">
      <c r="A13815" t="s">
        <v>35154</v>
      </c>
      <c r="B13815" t="s">
        <v>43299</v>
      </c>
      <c r="C13815" t="s">
        <v>43300</v>
      </c>
      <c r="D13815">
        <v>2</v>
      </c>
      <c r="E13815" t="s">
        <v>13</v>
      </c>
      <c r="F13815" t="s">
        <v>13</v>
      </c>
      <c r="G13815" t="s">
        <v>43292</v>
      </c>
      <c r="H13815" s="3" t="s">
        <v>43293</v>
      </c>
      <c r="I13815" t="s">
        <v>62</v>
      </c>
      <c r="J13815" t="s">
        <v>35158</v>
      </c>
    </row>
    <row r="13816" spans="1:10" ht="16" x14ac:dyDescent="0.2">
      <c r="A13816" t="s">
        <v>43301</v>
      </c>
      <c r="B13816" t="s">
        <v>38541</v>
      </c>
      <c r="C13816" t="s">
        <v>38542</v>
      </c>
      <c r="D13816">
        <v>1</v>
      </c>
      <c r="E13816" t="s">
        <v>13</v>
      </c>
      <c r="F13816" t="s">
        <v>13</v>
      </c>
      <c r="G13816" t="s">
        <v>43292</v>
      </c>
      <c r="H13816" s="3" t="s">
        <v>43293</v>
      </c>
      <c r="I13816" t="s">
        <v>62</v>
      </c>
      <c r="J13816" t="s">
        <v>43302</v>
      </c>
    </row>
    <row r="13817" spans="1:10" ht="16" x14ac:dyDescent="0.2">
      <c r="A13817" t="s">
        <v>15404</v>
      </c>
      <c r="B13817" t="s">
        <v>43294</v>
      </c>
      <c r="C13817" t="s">
        <v>38542</v>
      </c>
      <c r="D13817">
        <v>1</v>
      </c>
      <c r="E13817" t="s">
        <v>13</v>
      </c>
      <c r="F13817" t="s">
        <v>13</v>
      </c>
      <c r="G13817" t="s">
        <v>43292</v>
      </c>
      <c r="H13817" s="3" t="s">
        <v>43293</v>
      </c>
      <c r="I13817" t="s">
        <v>62</v>
      </c>
      <c r="J13817" t="s">
        <v>15406</v>
      </c>
    </row>
    <row r="13818" spans="1:10" ht="16" x14ac:dyDescent="0.2">
      <c r="A13818" t="s">
        <v>2841</v>
      </c>
      <c r="B13818" t="s">
        <v>43303</v>
      </c>
      <c r="C13818" t="s">
        <v>43304</v>
      </c>
      <c r="D13818">
        <v>5</v>
      </c>
      <c r="E13818" t="s">
        <v>13</v>
      </c>
      <c r="F13818" t="s">
        <v>13</v>
      </c>
      <c r="G13818" t="s">
        <v>43305</v>
      </c>
      <c r="H13818" s="3" t="s">
        <v>43306</v>
      </c>
      <c r="I13818" t="s">
        <v>69</v>
      </c>
      <c r="J13818" t="s">
        <v>2846</v>
      </c>
    </row>
    <row r="13819" spans="1:10" ht="16" x14ac:dyDescent="0.2">
      <c r="A13819" t="s">
        <v>6178</v>
      </c>
      <c r="B13819" t="s">
        <v>43307</v>
      </c>
      <c r="C13819" t="s">
        <v>43308</v>
      </c>
      <c r="D13819">
        <v>6</v>
      </c>
      <c r="E13819" t="s">
        <v>13</v>
      </c>
      <c r="F13819" t="s">
        <v>13</v>
      </c>
      <c r="G13819" t="s">
        <v>43309</v>
      </c>
      <c r="H13819" s="3" t="s">
        <v>43310</v>
      </c>
      <c r="I13819" t="s">
        <v>69</v>
      </c>
      <c r="J13819" t="s">
        <v>6183</v>
      </c>
    </row>
    <row r="13820" spans="1:10" ht="16" x14ac:dyDescent="0.2">
      <c r="A13820" t="s">
        <v>43311</v>
      </c>
      <c r="B13820" t="s">
        <v>43312</v>
      </c>
      <c r="C13820" t="s">
        <v>43313</v>
      </c>
      <c r="D13820">
        <v>1</v>
      </c>
      <c r="E13820" t="s">
        <v>13</v>
      </c>
      <c r="F13820" t="s">
        <v>13</v>
      </c>
      <c r="G13820" t="s">
        <v>43314</v>
      </c>
      <c r="H13820" s="3" t="s">
        <v>43315</v>
      </c>
      <c r="I13820" t="s">
        <v>69</v>
      </c>
      <c r="J13820" t="s">
        <v>43316</v>
      </c>
    </row>
    <row r="13821" spans="1:10" ht="16" x14ac:dyDescent="0.2">
      <c r="A13821" t="s">
        <v>43311</v>
      </c>
      <c r="B13821" t="s">
        <v>43317</v>
      </c>
      <c r="C13821" t="s">
        <v>43318</v>
      </c>
      <c r="D13821">
        <v>2</v>
      </c>
      <c r="E13821" t="s">
        <v>13</v>
      </c>
      <c r="F13821" t="s">
        <v>13</v>
      </c>
      <c r="G13821" t="s">
        <v>43314</v>
      </c>
      <c r="H13821" s="3" t="s">
        <v>43315</v>
      </c>
      <c r="I13821" t="s">
        <v>69</v>
      </c>
      <c r="J13821" t="s">
        <v>43316</v>
      </c>
    </row>
    <row r="13822" spans="1:10" ht="16" x14ac:dyDescent="0.2">
      <c r="A13822" t="s">
        <v>43319</v>
      </c>
      <c r="B13822" t="s">
        <v>32006</v>
      </c>
      <c r="C13822" t="s">
        <v>43320</v>
      </c>
      <c r="D13822">
        <v>1</v>
      </c>
      <c r="E13822" t="s">
        <v>13</v>
      </c>
      <c r="F13822" t="s">
        <v>13</v>
      </c>
      <c r="G13822" t="s">
        <v>43314</v>
      </c>
      <c r="H13822" s="3" t="s">
        <v>43315</v>
      </c>
      <c r="I13822" t="s">
        <v>69</v>
      </c>
      <c r="J13822" t="s">
        <v>43321</v>
      </c>
    </row>
    <row r="13823" spans="1:10" ht="16" x14ac:dyDescent="0.2">
      <c r="A13823" t="s">
        <v>43311</v>
      </c>
      <c r="B13823" t="s">
        <v>43322</v>
      </c>
      <c r="C13823" t="s">
        <v>43323</v>
      </c>
      <c r="D13823">
        <v>3</v>
      </c>
      <c r="E13823" t="s">
        <v>13</v>
      </c>
      <c r="F13823" t="s">
        <v>13</v>
      </c>
      <c r="G13823" t="s">
        <v>43314</v>
      </c>
      <c r="H13823" s="3" t="s">
        <v>43315</v>
      </c>
      <c r="I13823" t="s">
        <v>69</v>
      </c>
      <c r="J13823" t="s">
        <v>43316</v>
      </c>
    </row>
    <row r="13824" spans="1:10" ht="16" x14ac:dyDescent="0.2">
      <c r="A13824" t="s">
        <v>43324</v>
      </c>
      <c r="B13824" t="s">
        <v>43325</v>
      </c>
      <c r="C13824" t="s">
        <v>43326</v>
      </c>
      <c r="D13824">
        <v>2</v>
      </c>
      <c r="E13824" t="s">
        <v>13</v>
      </c>
      <c r="F13824" t="s">
        <v>13</v>
      </c>
      <c r="G13824" t="s">
        <v>43327</v>
      </c>
      <c r="H13824" s="3" t="s">
        <v>43328</v>
      </c>
      <c r="I13824" t="s">
        <v>1282</v>
      </c>
      <c r="J13824" t="s">
        <v>43329</v>
      </c>
    </row>
    <row r="13825" spans="1:10" ht="16" x14ac:dyDescent="0.2">
      <c r="A13825" t="s">
        <v>43324</v>
      </c>
      <c r="B13825" t="s">
        <v>43330</v>
      </c>
      <c r="C13825" t="s">
        <v>43331</v>
      </c>
      <c r="D13825">
        <v>1</v>
      </c>
      <c r="E13825" t="s">
        <v>13</v>
      </c>
      <c r="F13825" t="s">
        <v>13</v>
      </c>
      <c r="G13825" t="s">
        <v>43327</v>
      </c>
      <c r="H13825" s="3" t="s">
        <v>43328</v>
      </c>
      <c r="I13825" t="s">
        <v>1282</v>
      </c>
      <c r="J13825" t="s">
        <v>43329</v>
      </c>
    </row>
    <row r="13826" spans="1:10" ht="16" x14ac:dyDescent="0.2">
      <c r="A13826" t="s">
        <v>43332</v>
      </c>
      <c r="B13826" t="s">
        <v>43333</v>
      </c>
      <c r="C13826" t="s">
        <v>43334</v>
      </c>
      <c r="D13826">
        <v>1</v>
      </c>
      <c r="E13826" t="s">
        <v>1280</v>
      </c>
      <c r="F13826" t="s">
        <v>13</v>
      </c>
      <c r="G13826" t="s">
        <v>43335</v>
      </c>
      <c r="H13826" s="3" t="s">
        <v>43336</v>
      </c>
      <c r="I13826" t="s">
        <v>62</v>
      </c>
      <c r="J13826" t="s">
        <v>43337</v>
      </c>
    </row>
    <row r="13827" spans="1:10" ht="16" x14ac:dyDescent="0.2">
      <c r="A13827" t="s">
        <v>1620</v>
      </c>
      <c r="B13827" t="s">
        <v>43338</v>
      </c>
      <c r="C13827" t="s">
        <v>43339</v>
      </c>
      <c r="D13827">
        <v>4</v>
      </c>
      <c r="E13827" t="s">
        <v>13</v>
      </c>
      <c r="F13827" t="s">
        <v>13</v>
      </c>
      <c r="G13827" t="s">
        <v>43340</v>
      </c>
      <c r="H13827" s="3" t="s">
        <v>43341</v>
      </c>
      <c r="I13827" t="s">
        <v>404</v>
      </c>
      <c r="J13827" t="s">
        <v>1621</v>
      </c>
    </row>
    <row r="13828" spans="1:10" ht="16" x14ac:dyDescent="0.2">
      <c r="A13828" t="s">
        <v>43342</v>
      </c>
      <c r="B13828" t="s">
        <v>43343</v>
      </c>
      <c r="C13828" t="s">
        <v>43344</v>
      </c>
      <c r="D13828">
        <v>3</v>
      </c>
      <c r="E13828" t="s">
        <v>13</v>
      </c>
      <c r="F13828" t="s">
        <v>13</v>
      </c>
      <c r="G13828" t="s">
        <v>43345</v>
      </c>
      <c r="H13828" s="3" t="s">
        <v>43346</v>
      </c>
      <c r="I13828" t="s">
        <v>1489</v>
      </c>
      <c r="J13828" t="s">
        <v>43347</v>
      </c>
    </row>
    <row r="13829" spans="1:10" ht="16" x14ac:dyDescent="0.2">
      <c r="A13829" t="s">
        <v>43348</v>
      </c>
      <c r="B13829" t="s">
        <v>20808</v>
      </c>
      <c r="C13829" t="s">
        <v>43349</v>
      </c>
      <c r="D13829">
        <v>1</v>
      </c>
      <c r="E13829" t="s">
        <v>13</v>
      </c>
      <c r="F13829" t="s">
        <v>13</v>
      </c>
      <c r="G13829" t="s">
        <v>43350</v>
      </c>
      <c r="H13829" s="3" t="s">
        <v>43351</v>
      </c>
      <c r="I13829" t="s">
        <v>69</v>
      </c>
      <c r="J13829" t="s">
        <v>43352</v>
      </c>
    </row>
    <row r="13830" spans="1:10" ht="16" x14ac:dyDescent="0.2">
      <c r="A13830" t="s">
        <v>43353</v>
      </c>
      <c r="B13830" t="s">
        <v>43354</v>
      </c>
      <c r="C13830" t="s">
        <v>43355</v>
      </c>
      <c r="D13830">
        <v>1</v>
      </c>
      <c r="E13830" t="s">
        <v>13</v>
      </c>
      <c r="F13830" t="s">
        <v>13</v>
      </c>
      <c r="G13830" t="s">
        <v>43356</v>
      </c>
      <c r="H13830" s="3" t="s">
        <v>43357</v>
      </c>
      <c r="I13830" t="s">
        <v>3979</v>
      </c>
      <c r="J13830" t="s">
        <v>43358</v>
      </c>
    </row>
    <row r="13831" spans="1:10" ht="32" x14ac:dyDescent="0.2">
      <c r="A13831" t="s">
        <v>43359</v>
      </c>
      <c r="B13831" t="s">
        <v>25212</v>
      </c>
      <c r="C13831" t="s">
        <v>43360</v>
      </c>
      <c r="D13831">
        <v>2</v>
      </c>
      <c r="E13831" t="s">
        <v>13</v>
      </c>
      <c r="F13831" t="s">
        <v>13</v>
      </c>
      <c r="G13831" t="s">
        <v>43356</v>
      </c>
      <c r="H13831" s="3" t="s">
        <v>43361</v>
      </c>
      <c r="I13831" t="s">
        <v>3979</v>
      </c>
      <c r="J13831" t="s">
        <v>43362</v>
      </c>
    </row>
    <row r="13832" spans="1:10" ht="16" x14ac:dyDescent="0.2">
      <c r="A13832" t="s">
        <v>43363</v>
      </c>
      <c r="B13832" t="s">
        <v>43364</v>
      </c>
      <c r="C13832" t="s">
        <v>43365</v>
      </c>
      <c r="D13832">
        <v>2</v>
      </c>
      <c r="E13832" t="s">
        <v>13</v>
      </c>
      <c r="F13832" t="s">
        <v>13</v>
      </c>
      <c r="G13832" t="s">
        <v>43356</v>
      </c>
      <c r="H13832" s="3" t="s">
        <v>43366</v>
      </c>
      <c r="I13832" t="s">
        <v>3979</v>
      </c>
      <c r="J13832" t="s">
        <v>43367</v>
      </c>
    </row>
    <row r="13833" spans="1:10" ht="32" x14ac:dyDescent="0.2">
      <c r="A13833" t="s">
        <v>43359</v>
      </c>
      <c r="B13833" t="s">
        <v>43368</v>
      </c>
      <c r="C13833" t="s">
        <v>43369</v>
      </c>
      <c r="D13833">
        <v>1</v>
      </c>
      <c r="E13833" t="s">
        <v>13</v>
      </c>
      <c r="F13833" t="s">
        <v>13</v>
      </c>
      <c r="G13833" t="s">
        <v>43356</v>
      </c>
      <c r="H13833" s="3" t="s">
        <v>43361</v>
      </c>
      <c r="I13833" t="s">
        <v>3979</v>
      </c>
      <c r="J13833" t="s">
        <v>43362</v>
      </c>
    </row>
    <row r="13834" spans="1:10" ht="16" x14ac:dyDescent="0.2">
      <c r="A13834" t="s">
        <v>5896</v>
      </c>
      <c r="B13834" t="s">
        <v>43370</v>
      </c>
      <c r="C13834" t="s">
        <v>43371</v>
      </c>
      <c r="D13834">
        <v>8</v>
      </c>
      <c r="E13834" t="s">
        <v>13</v>
      </c>
      <c r="F13834" t="s">
        <v>13</v>
      </c>
      <c r="G13834" t="s">
        <v>43372</v>
      </c>
      <c r="H13834" s="3" t="s">
        <v>43373</v>
      </c>
      <c r="I13834" t="s">
        <v>3086</v>
      </c>
      <c r="J13834" t="s">
        <v>5901</v>
      </c>
    </row>
    <row r="13835" spans="1:10" ht="16" x14ac:dyDescent="0.2">
      <c r="A13835" t="s">
        <v>25498</v>
      </c>
      <c r="B13835" t="s">
        <v>43374</v>
      </c>
      <c r="C13835" t="s">
        <v>43375</v>
      </c>
      <c r="D13835">
        <v>1</v>
      </c>
      <c r="E13835" t="s">
        <v>13</v>
      </c>
      <c r="F13835" t="s">
        <v>13</v>
      </c>
      <c r="G13835" t="s">
        <v>43376</v>
      </c>
      <c r="H13835" s="3" t="s">
        <v>43377</v>
      </c>
      <c r="I13835" t="s">
        <v>253</v>
      </c>
      <c r="J13835" t="s">
        <v>25503</v>
      </c>
    </row>
    <row r="13836" spans="1:10" ht="16" x14ac:dyDescent="0.2">
      <c r="A13836" t="s">
        <v>43378</v>
      </c>
      <c r="B13836" t="s">
        <v>43379</v>
      </c>
      <c r="C13836" t="s">
        <v>43380</v>
      </c>
      <c r="D13836">
        <v>4</v>
      </c>
      <c r="E13836" t="s">
        <v>13</v>
      </c>
      <c r="F13836" t="s">
        <v>13</v>
      </c>
      <c r="G13836" t="s">
        <v>43381</v>
      </c>
      <c r="H13836" s="3" t="s">
        <v>43382</v>
      </c>
      <c r="I13836" t="s">
        <v>253</v>
      </c>
      <c r="J13836" t="s">
        <v>43383</v>
      </c>
    </row>
    <row r="13837" spans="1:10" ht="16" x14ac:dyDescent="0.2">
      <c r="A13837" t="s">
        <v>19259</v>
      </c>
      <c r="B13837" t="s">
        <v>43384</v>
      </c>
      <c r="C13837" t="s">
        <v>43385</v>
      </c>
      <c r="D13837">
        <v>3</v>
      </c>
      <c r="E13837" t="s">
        <v>13</v>
      </c>
      <c r="F13837" t="s">
        <v>13</v>
      </c>
      <c r="G13837" t="s">
        <v>43381</v>
      </c>
      <c r="H13837" s="3" t="s">
        <v>43386</v>
      </c>
      <c r="I13837" t="s">
        <v>253</v>
      </c>
      <c r="J13837" t="s">
        <v>19260</v>
      </c>
    </row>
    <row r="13838" spans="1:10" ht="16" x14ac:dyDescent="0.2">
      <c r="A13838" t="s">
        <v>11358</v>
      </c>
      <c r="B13838" t="s">
        <v>43387</v>
      </c>
      <c r="C13838" t="s">
        <v>43388</v>
      </c>
      <c r="D13838">
        <v>3</v>
      </c>
      <c r="E13838" t="s">
        <v>13</v>
      </c>
      <c r="F13838" t="s">
        <v>13</v>
      </c>
      <c r="G13838" t="s">
        <v>43381</v>
      </c>
      <c r="H13838" s="3" t="s">
        <v>43389</v>
      </c>
      <c r="I13838" t="s">
        <v>253</v>
      </c>
      <c r="J13838" t="s">
        <v>11363</v>
      </c>
    </row>
    <row r="13839" spans="1:10" ht="16" x14ac:dyDescent="0.2">
      <c r="A13839" t="s">
        <v>43390</v>
      </c>
      <c r="B13839" t="s">
        <v>43391</v>
      </c>
      <c r="C13839" t="s">
        <v>43392</v>
      </c>
      <c r="D13839">
        <v>1</v>
      </c>
      <c r="E13839" t="s">
        <v>13</v>
      </c>
      <c r="F13839" t="s">
        <v>13</v>
      </c>
      <c r="G13839" t="s">
        <v>43381</v>
      </c>
      <c r="H13839" s="3" t="s">
        <v>43382</v>
      </c>
      <c r="I13839" t="s">
        <v>253</v>
      </c>
      <c r="J13839" t="s">
        <v>43393</v>
      </c>
    </row>
    <row r="13840" spans="1:10" ht="16" x14ac:dyDescent="0.2">
      <c r="A13840" t="s">
        <v>43394</v>
      </c>
      <c r="B13840" t="s">
        <v>43391</v>
      </c>
      <c r="C13840" t="s">
        <v>43392</v>
      </c>
      <c r="D13840">
        <v>3</v>
      </c>
      <c r="E13840" t="s">
        <v>13</v>
      </c>
      <c r="F13840" t="s">
        <v>13</v>
      </c>
      <c r="G13840" t="s">
        <v>43381</v>
      </c>
      <c r="H13840" s="3" t="s">
        <v>43395</v>
      </c>
      <c r="J13840" t="s">
        <v>43396</v>
      </c>
    </row>
    <row r="13841" spans="1:10" ht="32" x14ac:dyDescent="0.2">
      <c r="A13841" t="s">
        <v>37386</v>
      </c>
      <c r="B13841" t="s">
        <v>43397</v>
      </c>
      <c r="C13841" t="s">
        <v>43398</v>
      </c>
      <c r="D13841">
        <v>1</v>
      </c>
      <c r="E13841" t="s">
        <v>13</v>
      </c>
      <c r="F13841" t="s">
        <v>13</v>
      </c>
      <c r="G13841" t="s">
        <v>43381</v>
      </c>
      <c r="H13841" s="3" t="s">
        <v>43399</v>
      </c>
      <c r="I13841" t="s">
        <v>315</v>
      </c>
      <c r="J13841" t="s">
        <v>37390</v>
      </c>
    </row>
    <row r="13842" spans="1:10" ht="16" x14ac:dyDescent="0.2">
      <c r="A13842" t="s">
        <v>43400</v>
      </c>
      <c r="B13842" t="s">
        <v>43387</v>
      </c>
      <c r="C13842" t="s">
        <v>43388</v>
      </c>
      <c r="D13842">
        <v>2</v>
      </c>
      <c r="E13842" t="s">
        <v>13</v>
      </c>
      <c r="F13842" t="s">
        <v>13</v>
      </c>
      <c r="G13842" t="s">
        <v>43381</v>
      </c>
      <c r="H13842" s="3" t="s">
        <v>43401</v>
      </c>
      <c r="I13842" t="s">
        <v>253</v>
      </c>
      <c r="J13842" t="s">
        <v>43402</v>
      </c>
    </row>
    <row r="13843" spans="1:10" ht="16" x14ac:dyDescent="0.2">
      <c r="A13843" t="s">
        <v>43403</v>
      </c>
      <c r="B13843" t="s">
        <v>43404</v>
      </c>
      <c r="C13843" t="s">
        <v>43405</v>
      </c>
      <c r="D13843">
        <v>3</v>
      </c>
      <c r="E13843" t="s">
        <v>13</v>
      </c>
      <c r="F13843" t="s">
        <v>13</v>
      </c>
      <c r="G13843" t="s">
        <v>43381</v>
      </c>
      <c r="H13843" s="3" t="s">
        <v>43406</v>
      </c>
      <c r="I13843" t="s">
        <v>253</v>
      </c>
      <c r="J13843" t="s">
        <v>43407</v>
      </c>
    </row>
    <row r="13844" spans="1:10" ht="16" x14ac:dyDescent="0.2">
      <c r="A13844" t="s">
        <v>43394</v>
      </c>
      <c r="B13844" t="s">
        <v>43408</v>
      </c>
      <c r="C13844" t="s">
        <v>43409</v>
      </c>
      <c r="D13844">
        <v>2</v>
      </c>
      <c r="E13844" t="s">
        <v>13</v>
      </c>
      <c r="F13844" t="s">
        <v>13</v>
      </c>
      <c r="G13844" t="s">
        <v>43381</v>
      </c>
      <c r="H13844" s="3" t="s">
        <v>43395</v>
      </c>
      <c r="J13844" t="s">
        <v>43396</v>
      </c>
    </row>
    <row r="13845" spans="1:10" ht="16" x14ac:dyDescent="0.2">
      <c r="A13845" t="s">
        <v>1535</v>
      </c>
      <c r="B13845" t="s">
        <v>43410</v>
      </c>
      <c r="C13845" t="s">
        <v>43411</v>
      </c>
      <c r="D13845">
        <v>4</v>
      </c>
      <c r="E13845" t="s">
        <v>13</v>
      </c>
      <c r="F13845" t="s">
        <v>13</v>
      </c>
      <c r="G13845" t="s">
        <v>43381</v>
      </c>
      <c r="H13845" s="3" t="s">
        <v>43412</v>
      </c>
      <c r="I13845" t="s">
        <v>253</v>
      </c>
      <c r="J13845" t="s">
        <v>1541</v>
      </c>
    </row>
    <row r="13846" spans="1:10" ht="16" x14ac:dyDescent="0.2">
      <c r="A13846" t="s">
        <v>43403</v>
      </c>
      <c r="B13846" t="s">
        <v>43413</v>
      </c>
      <c r="C13846" t="s">
        <v>43414</v>
      </c>
      <c r="D13846">
        <v>2</v>
      </c>
      <c r="E13846" t="s">
        <v>13</v>
      </c>
      <c r="F13846" t="s">
        <v>13</v>
      </c>
      <c r="G13846" t="s">
        <v>43381</v>
      </c>
      <c r="H13846" s="3" t="s">
        <v>43406</v>
      </c>
      <c r="I13846" t="s">
        <v>253</v>
      </c>
      <c r="J13846" t="s">
        <v>43407</v>
      </c>
    </row>
    <row r="13847" spans="1:10" ht="16" x14ac:dyDescent="0.2">
      <c r="A13847" t="s">
        <v>43403</v>
      </c>
      <c r="B13847" t="s">
        <v>43391</v>
      </c>
      <c r="C13847" t="s">
        <v>43392</v>
      </c>
      <c r="D13847">
        <v>1</v>
      </c>
      <c r="E13847" t="s">
        <v>13</v>
      </c>
      <c r="F13847" t="s">
        <v>13</v>
      </c>
      <c r="G13847" t="s">
        <v>43381</v>
      </c>
      <c r="H13847" s="3" t="s">
        <v>43406</v>
      </c>
      <c r="I13847" t="s">
        <v>253</v>
      </c>
      <c r="J13847" t="s">
        <v>43407</v>
      </c>
    </row>
    <row r="13848" spans="1:10" ht="16" x14ac:dyDescent="0.2">
      <c r="A13848" t="s">
        <v>43415</v>
      </c>
      <c r="B13848" t="s">
        <v>4641</v>
      </c>
      <c r="C13848" t="s">
        <v>43416</v>
      </c>
      <c r="D13848">
        <v>2</v>
      </c>
      <c r="E13848" t="s">
        <v>13</v>
      </c>
      <c r="F13848" t="s">
        <v>13</v>
      </c>
      <c r="G13848" t="s">
        <v>43417</v>
      </c>
      <c r="H13848" s="3" t="s">
        <v>43418</v>
      </c>
      <c r="I13848" t="s">
        <v>62</v>
      </c>
      <c r="J13848" t="s">
        <v>43419</v>
      </c>
    </row>
    <row r="13849" spans="1:10" ht="16" x14ac:dyDescent="0.2">
      <c r="A13849" t="s">
        <v>43415</v>
      </c>
      <c r="B13849" t="s">
        <v>8068</v>
      </c>
      <c r="C13849" t="s">
        <v>43420</v>
      </c>
      <c r="D13849">
        <v>1</v>
      </c>
      <c r="E13849" t="s">
        <v>13</v>
      </c>
      <c r="F13849" t="s">
        <v>13</v>
      </c>
      <c r="G13849" t="s">
        <v>43417</v>
      </c>
      <c r="H13849" s="3" t="s">
        <v>43418</v>
      </c>
      <c r="I13849" t="s">
        <v>62</v>
      </c>
      <c r="J13849" t="s">
        <v>43419</v>
      </c>
    </row>
    <row r="13850" spans="1:10" ht="16" x14ac:dyDescent="0.2">
      <c r="A13850" t="s">
        <v>43421</v>
      </c>
      <c r="B13850" t="s">
        <v>43422</v>
      </c>
      <c r="C13850" t="s">
        <v>43423</v>
      </c>
      <c r="D13850">
        <v>1</v>
      </c>
      <c r="E13850" t="s">
        <v>13</v>
      </c>
      <c r="F13850" t="s">
        <v>13</v>
      </c>
      <c r="G13850" t="s">
        <v>43424</v>
      </c>
      <c r="H13850" s="3" t="s">
        <v>43425</v>
      </c>
      <c r="I13850" t="s">
        <v>69</v>
      </c>
      <c r="J13850" t="s">
        <v>43426</v>
      </c>
    </row>
    <row r="13851" spans="1:10" ht="16" x14ac:dyDescent="0.2">
      <c r="A13851" t="s">
        <v>43427</v>
      </c>
      <c r="B13851" t="s">
        <v>3678</v>
      </c>
      <c r="C13851" t="s">
        <v>43428</v>
      </c>
      <c r="D13851">
        <v>2</v>
      </c>
      <c r="E13851" t="s">
        <v>13</v>
      </c>
      <c r="F13851" t="s">
        <v>13</v>
      </c>
      <c r="G13851" t="s">
        <v>43424</v>
      </c>
      <c r="H13851" s="3" t="s">
        <v>43425</v>
      </c>
      <c r="I13851" t="s">
        <v>69</v>
      </c>
      <c r="J13851" t="s">
        <v>43429</v>
      </c>
    </row>
    <row r="13852" spans="1:10" ht="16" x14ac:dyDescent="0.2">
      <c r="A13852" t="s">
        <v>43427</v>
      </c>
      <c r="B13852" t="s">
        <v>43430</v>
      </c>
      <c r="C13852" t="s">
        <v>43431</v>
      </c>
      <c r="D13852">
        <v>3</v>
      </c>
      <c r="E13852" t="s">
        <v>13</v>
      </c>
      <c r="F13852" t="s">
        <v>13</v>
      </c>
      <c r="G13852" t="s">
        <v>43424</v>
      </c>
      <c r="H13852" s="3" t="s">
        <v>43425</v>
      </c>
      <c r="I13852" t="s">
        <v>69</v>
      </c>
      <c r="J13852" t="s">
        <v>43429</v>
      </c>
    </row>
    <row r="13853" spans="1:10" ht="16" x14ac:dyDescent="0.2">
      <c r="A13853" t="s">
        <v>43427</v>
      </c>
      <c r="B13853" t="s">
        <v>43422</v>
      </c>
      <c r="C13853" t="s">
        <v>43423</v>
      </c>
      <c r="D13853">
        <v>1</v>
      </c>
      <c r="E13853" t="s">
        <v>13</v>
      </c>
      <c r="F13853" t="s">
        <v>13</v>
      </c>
      <c r="G13853" t="s">
        <v>43424</v>
      </c>
      <c r="H13853" s="3" t="s">
        <v>43425</v>
      </c>
      <c r="I13853" t="s">
        <v>69</v>
      </c>
      <c r="J13853" t="s">
        <v>43429</v>
      </c>
    </row>
    <row r="13854" spans="1:10" ht="16" x14ac:dyDescent="0.2">
      <c r="A13854" t="s">
        <v>43432</v>
      </c>
      <c r="B13854" t="s">
        <v>43433</v>
      </c>
      <c r="C13854" t="s">
        <v>43434</v>
      </c>
      <c r="D13854">
        <v>2</v>
      </c>
      <c r="E13854" t="s">
        <v>13</v>
      </c>
      <c r="F13854" t="s">
        <v>13</v>
      </c>
      <c r="G13854" t="s">
        <v>43435</v>
      </c>
      <c r="H13854" s="3" t="s">
        <v>43436</v>
      </c>
      <c r="I13854" t="s">
        <v>62</v>
      </c>
      <c r="J13854" t="s">
        <v>43437</v>
      </c>
    </row>
    <row r="13855" spans="1:10" ht="16" x14ac:dyDescent="0.2">
      <c r="A13855" t="s">
        <v>43432</v>
      </c>
      <c r="B13855" t="s">
        <v>43438</v>
      </c>
      <c r="C13855" t="s">
        <v>43439</v>
      </c>
      <c r="D13855">
        <v>1</v>
      </c>
      <c r="E13855" t="s">
        <v>13</v>
      </c>
      <c r="F13855" t="s">
        <v>13</v>
      </c>
      <c r="G13855" t="s">
        <v>43435</v>
      </c>
      <c r="H13855" s="3" t="s">
        <v>43436</v>
      </c>
      <c r="I13855" t="s">
        <v>62</v>
      </c>
      <c r="J13855" t="s">
        <v>43437</v>
      </c>
    </row>
    <row r="13856" spans="1:10" ht="16" x14ac:dyDescent="0.2">
      <c r="A13856" t="s">
        <v>12399</v>
      </c>
      <c r="B13856" t="s">
        <v>43440</v>
      </c>
      <c r="C13856" t="s">
        <v>43441</v>
      </c>
      <c r="D13856">
        <v>1</v>
      </c>
      <c r="E13856" t="s">
        <v>13</v>
      </c>
      <c r="F13856" t="s">
        <v>13</v>
      </c>
      <c r="G13856" t="s">
        <v>43442</v>
      </c>
      <c r="H13856" s="3" t="s">
        <v>43443</v>
      </c>
      <c r="I13856" t="s">
        <v>62</v>
      </c>
      <c r="J13856" t="s">
        <v>12401</v>
      </c>
    </row>
    <row r="13857" spans="1:10" ht="16" x14ac:dyDescent="0.2">
      <c r="A13857" t="s">
        <v>236</v>
      </c>
      <c r="B13857" t="s">
        <v>43444</v>
      </c>
      <c r="C13857" t="s">
        <v>43445</v>
      </c>
      <c r="D13857">
        <v>3</v>
      </c>
      <c r="E13857" t="s">
        <v>13</v>
      </c>
      <c r="F13857" t="s">
        <v>13</v>
      </c>
      <c r="G13857" t="s">
        <v>43446</v>
      </c>
      <c r="H13857" s="3" t="s">
        <v>43447</v>
      </c>
      <c r="I13857" t="s">
        <v>69</v>
      </c>
      <c r="J13857" t="s">
        <v>240</v>
      </c>
    </row>
    <row r="13858" spans="1:10" ht="16" x14ac:dyDescent="0.2">
      <c r="A13858" t="s">
        <v>23509</v>
      </c>
      <c r="B13858" t="s">
        <v>43448</v>
      </c>
      <c r="C13858" t="s">
        <v>43449</v>
      </c>
      <c r="D13858">
        <v>1</v>
      </c>
      <c r="E13858" t="s">
        <v>13</v>
      </c>
      <c r="F13858" t="s">
        <v>13</v>
      </c>
      <c r="G13858" t="s">
        <v>43446</v>
      </c>
      <c r="H13858" s="3" t="s">
        <v>43447</v>
      </c>
      <c r="I13858" t="s">
        <v>69</v>
      </c>
      <c r="J13858" t="s">
        <v>23512</v>
      </c>
    </row>
    <row r="13859" spans="1:10" ht="16" x14ac:dyDescent="0.2">
      <c r="A13859" t="s">
        <v>9331</v>
      </c>
      <c r="B13859" t="s">
        <v>43450</v>
      </c>
      <c r="C13859" t="s">
        <v>43451</v>
      </c>
      <c r="D13859">
        <v>3</v>
      </c>
      <c r="E13859" t="s">
        <v>13</v>
      </c>
      <c r="F13859" t="s">
        <v>13</v>
      </c>
      <c r="G13859" t="s">
        <v>43446</v>
      </c>
      <c r="H13859" s="3" t="s">
        <v>43447</v>
      </c>
      <c r="I13859" t="s">
        <v>69</v>
      </c>
      <c r="J13859" t="s">
        <v>9334</v>
      </c>
    </row>
    <row r="13860" spans="1:10" ht="16" x14ac:dyDescent="0.2">
      <c r="A13860" t="s">
        <v>25078</v>
      </c>
      <c r="B13860" t="s">
        <v>43452</v>
      </c>
      <c r="C13860" t="s">
        <v>43453</v>
      </c>
      <c r="D13860">
        <v>4</v>
      </c>
      <c r="E13860" t="s">
        <v>13</v>
      </c>
      <c r="F13860" t="s">
        <v>13</v>
      </c>
      <c r="G13860" t="s">
        <v>43454</v>
      </c>
      <c r="H13860" s="3" t="s">
        <v>43455</v>
      </c>
      <c r="I13860" t="s">
        <v>69</v>
      </c>
      <c r="J13860" t="s">
        <v>25081</v>
      </c>
    </row>
    <row r="13861" spans="1:10" ht="16" x14ac:dyDescent="0.2">
      <c r="A13861" t="s">
        <v>5645</v>
      </c>
      <c r="B13861" t="s">
        <v>4934</v>
      </c>
      <c r="C13861" t="s">
        <v>22819</v>
      </c>
      <c r="D13861">
        <v>1</v>
      </c>
      <c r="E13861" t="s">
        <v>13</v>
      </c>
      <c r="F13861" t="s">
        <v>13</v>
      </c>
      <c r="G13861" t="s">
        <v>43454</v>
      </c>
      <c r="H13861" s="3" t="s">
        <v>43456</v>
      </c>
      <c r="I13861" t="s">
        <v>69</v>
      </c>
      <c r="J13861" t="s">
        <v>5650</v>
      </c>
    </row>
    <row r="13862" spans="1:10" ht="16" x14ac:dyDescent="0.2">
      <c r="A13862" t="s">
        <v>28343</v>
      </c>
      <c r="B13862" t="s">
        <v>43457</v>
      </c>
      <c r="C13862" t="s">
        <v>43458</v>
      </c>
      <c r="D13862">
        <v>4</v>
      </c>
      <c r="E13862" t="s">
        <v>13</v>
      </c>
      <c r="F13862" t="s">
        <v>13</v>
      </c>
      <c r="G13862" t="s">
        <v>43454</v>
      </c>
      <c r="H13862" s="3" t="s">
        <v>43459</v>
      </c>
      <c r="I13862" t="s">
        <v>69</v>
      </c>
      <c r="J13862" t="s">
        <v>28345</v>
      </c>
    </row>
    <row r="13863" spans="1:10" ht="16" x14ac:dyDescent="0.2">
      <c r="A13863" t="s">
        <v>236</v>
      </c>
      <c r="B13863" t="s">
        <v>43460</v>
      </c>
      <c r="C13863" t="s">
        <v>43461</v>
      </c>
      <c r="D13863">
        <v>6</v>
      </c>
      <c r="E13863" t="s">
        <v>13</v>
      </c>
      <c r="F13863" t="s">
        <v>13</v>
      </c>
      <c r="G13863" t="s">
        <v>43454</v>
      </c>
      <c r="H13863" s="3" t="s">
        <v>43459</v>
      </c>
      <c r="I13863" t="s">
        <v>69</v>
      </c>
      <c r="J13863" t="s">
        <v>240</v>
      </c>
    </row>
    <row r="13864" spans="1:10" ht="16" x14ac:dyDescent="0.2">
      <c r="A13864" t="s">
        <v>27187</v>
      </c>
      <c r="B13864" t="s">
        <v>43462</v>
      </c>
      <c r="C13864" t="s">
        <v>43463</v>
      </c>
      <c r="D13864">
        <v>3</v>
      </c>
      <c r="E13864" t="s">
        <v>13</v>
      </c>
      <c r="F13864" t="s">
        <v>13</v>
      </c>
      <c r="G13864" t="s">
        <v>43454</v>
      </c>
      <c r="H13864" s="3" t="s">
        <v>43455</v>
      </c>
      <c r="I13864" t="s">
        <v>69</v>
      </c>
      <c r="J13864" t="s">
        <v>27188</v>
      </c>
    </row>
    <row r="13865" spans="1:10" ht="16" x14ac:dyDescent="0.2">
      <c r="A13865" t="s">
        <v>9633</v>
      </c>
      <c r="B13865" t="s">
        <v>43464</v>
      </c>
      <c r="C13865" t="s">
        <v>43465</v>
      </c>
      <c r="D13865">
        <v>5</v>
      </c>
      <c r="E13865" t="s">
        <v>13</v>
      </c>
      <c r="F13865" t="s">
        <v>13</v>
      </c>
      <c r="G13865" t="s">
        <v>43454</v>
      </c>
      <c r="H13865" s="3" t="s">
        <v>43466</v>
      </c>
      <c r="I13865" t="s">
        <v>69</v>
      </c>
      <c r="J13865" t="s">
        <v>9636</v>
      </c>
    </row>
    <row r="13866" spans="1:10" ht="16" x14ac:dyDescent="0.2">
      <c r="A13866" t="s">
        <v>43467</v>
      </c>
      <c r="B13866" t="s">
        <v>43468</v>
      </c>
      <c r="C13866" t="s">
        <v>43469</v>
      </c>
      <c r="D13866">
        <v>1</v>
      </c>
      <c r="E13866" t="s">
        <v>13</v>
      </c>
      <c r="F13866" t="s">
        <v>13</v>
      </c>
      <c r="G13866" t="s">
        <v>43470</v>
      </c>
      <c r="H13866" s="3" t="s">
        <v>43471</v>
      </c>
      <c r="I13866" t="s">
        <v>106</v>
      </c>
      <c r="J13866" t="s">
        <v>43472</v>
      </c>
    </row>
    <row r="13867" spans="1:10" ht="16" x14ac:dyDescent="0.2">
      <c r="A13867" t="s">
        <v>43473</v>
      </c>
      <c r="B13867" t="s">
        <v>43474</v>
      </c>
      <c r="C13867" t="s">
        <v>43475</v>
      </c>
      <c r="D13867">
        <v>2</v>
      </c>
      <c r="E13867" t="s">
        <v>13</v>
      </c>
      <c r="F13867" t="s">
        <v>13</v>
      </c>
      <c r="G13867" t="s">
        <v>43470</v>
      </c>
      <c r="H13867" s="3" t="s">
        <v>43471</v>
      </c>
      <c r="I13867" t="s">
        <v>106</v>
      </c>
      <c r="J13867" t="s">
        <v>43476</v>
      </c>
    </row>
    <row r="13868" spans="1:10" ht="16" x14ac:dyDescent="0.2">
      <c r="A13868" t="s">
        <v>43467</v>
      </c>
      <c r="B13868" t="s">
        <v>43477</v>
      </c>
      <c r="C13868" t="s">
        <v>43478</v>
      </c>
      <c r="D13868">
        <v>2</v>
      </c>
      <c r="E13868" t="s">
        <v>13</v>
      </c>
      <c r="F13868" t="s">
        <v>13</v>
      </c>
      <c r="G13868" t="s">
        <v>43470</v>
      </c>
      <c r="H13868" s="3" t="s">
        <v>43471</v>
      </c>
      <c r="I13868" t="s">
        <v>106</v>
      </c>
      <c r="J13868" t="s">
        <v>43472</v>
      </c>
    </row>
    <row r="13869" spans="1:10" ht="16" x14ac:dyDescent="0.2">
      <c r="A13869" t="s">
        <v>43479</v>
      </c>
      <c r="B13869" t="s">
        <v>43480</v>
      </c>
      <c r="C13869" t="s">
        <v>43481</v>
      </c>
      <c r="D13869">
        <v>2</v>
      </c>
      <c r="E13869" t="s">
        <v>13</v>
      </c>
      <c r="F13869" t="s">
        <v>13</v>
      </c>
      <c r="G13869" t="s">
        <v>43482</v>
      </c>
      <c r="H13869" s="3" t="s">
        <v>43483</v>
      </c>
      <c r="I13869" t="s">
        <v>69</v>
      </c>
      <c r="J13869" t="s">
        <v>43484</v>
      </c>
    </row>
    <row r="13870" spans="1:10" ht="16" x14ac:dyDescent="0.2">
      <c r="A13870" t="s">
        <v>28768</v>
      </c>
      <c r="B13870" t="s">
        <v>43485</v>
      </c>
      <c r="C13870" t="s">
        <v>43486</v>
      </c>
      <c r="D13870">
        <v>3</v>
      </c>
      <c r="E13870" t="s">
        <v>13</v>
      </c>
      <c r="F13870" t="s">
        <v>13</v>
      </c>
      <c r="G13870" t="s">
        <v>43482</v>
      </c>
      <c r="H13870" s="3" t="s">
        <v>43487</v>
      </c>
      <c r="I13870" t="s">
        <v>69</v>
      </c>
      <c r="J13870" t="s">
        <v>28774</v>
      </c>
    </row>
    <row r="13871" spans="1:10" ht="16" x14ac:dyDescent="0.2">
      <c r="A13871" t="s">
        <v>28768</v>
      </c>
      <c r="B13871" t="s">
        <v>16610</v>
      </c>
      <c r="C13871" t="s">
        <v>43488</v>
      </c>
      <c r="D13871">
        <v>2</v>
      </c>
      <c r="E13871" t="s">
        <v>13</v>
      </c>
      <c r="F13871" t="s">
        <v>13</v>
      </c>
      <c r="G13871" t="s">
        <v>43482</v>
      </c>
      <c r="H13871" s="3" t="s">
        <v>43487</v>
      </c>
      <c r="I13871" t="s">
        <v>69</v>
      </c>
      <c r="J13871" t="s">
        <v>28774</v>
      </c>
    </row>
    <row r="13872" spans="1:10" ht="16" x14ac:dyDescent="0.2">
      <c r="A13872" t="s">
        <v>13833</v>
      </c>
      <c r="B13872" t="s">
        <v>2090</v>
      </c>
      <c r="C13872" t="s">
        <v>43489</v>
      </c>
      <c r="D13872">
        <v>3</v>
      </c>
      <c r="E13872" t="s">
        <v>13</v>
      </c>
      <c r="F13872" t="s">
        <v>13</v>
      </c>
      <c r="G13872" t="s">
        <v>43482</v>
      </c>
      <c r="H13872" s="3" t="s">
        <v>43490</v>
      </c>
      <c r="I13872" t="s">
        <v>69</v>
      </c>
      <c r="J13872" t="s">
        <v>13838</v>
      </c>
    </row>
    <row r="13873" spans="1:10" ht="16" x14ac:dyDescent="0.2">
      <c r="A13873" t="s">
        <v>3952</v>
      </c>
      <c r="B13873" t="s">
        <v>43491</v>
      </c>
      <c r="C13873" t="s">
        <v>43492</v>
      </c>
      <c r="D13873">
        <v>4</v>
      </c>
      <c r="E13873" t="s">
        <v>13</v>
      </c>
      <c r="F13873" t="s">
        <v>13</v>
      </c>
      <c r="G13873" t="s">
        <v>43493</v>
      </c>
      <c r="H13873" s="3" t="s">
        <v>43494</v>
      </c>
      <c r="I13873" t="s">
        <v>355</v>
      </c>
      <c r="J13873" t="s">
        <v>3957</v>
      </c>
    </row>
    <row r="13874" spans="1:10" ht="32" x14ac:dyDescent="0.2">
      <c r="A13874" t="s">
        <v>43495</v>
      </c>
      <c r="B13874" t="s">
        <v>43496</v>
      </c>
      <c r="C13874" t="s">
        <v>43497</v>
      </c>
      <c r="D13874">
        <v>1</v>
      </c>
      <c r="E13874" t="s">
        <v>13</v>
      </c>
      <c r="F13874" t="s">
        <v>13</v>
      </c>
      <c r="G13874" t="s">
        <v>43498</v>
      </c>
      <c r="H13874" s="3" t="s">
        <v>43499</v>
      </c>
      <c r="I13874" t="s">
        <v>1658</v>
      </c>
      <c r="J13874" t="s">
        <v>43500</v>
      </c>
    </row>
    <row r="13875" spans="1:10" ht="32" x14ac:dyDescent="0.2">
      <c r="A13875" t="s">
        <v>43501</v>
      </c>
      <c r="B13875" t="s">
        <v>43502</v>
      </c>
      <c r="C13875" t="s">
        <v>43503</v>
      </c>
      <c r="D13875">
        <v>1</v>
      </c>
      <c r="E13875" t="s">
        <v>13</v>
      </c>
      <c r="F13875" t="s">
        <v>13</v>
      </c>
      <c r="G13875" t="s">
        <v>43498</v>
      </c>
      <c r="H13875" s="3" t="s">
        <v>43499</v>
      </c>
      <c r="I13875" t="s">
        <v>1658</v>
      </c>
      <c r="J13875" t="s">
        <v>43504</v>
      </c>
    </row>
    <row r="13876" spans="1:10" ht="32" x14ac:dyDescent="0.2">
      <c r="A13876" t="s">
        <v>43505</v>
      </c>
      <c r="B13876" t="s">
        <v>43506</v>
      </c>
      <c r="C13876" t="s">
        <v>43507</v>
      </c>
      <c r="D13876">
        <v>1</v>
      </c>
      <c r="E13876" t="s">
        <v>13</v>
      </c>
      <c r="F13876" t="s">
        <v>13</v>
      </c>
      <c r="G13876" t="s">
        <v>43498</v>
      </c>
      <c r="H13876" s="3" t="s">
        <v>43499</v>
      </c>
      <c r="I13876" t="s">
        <v>1658</v>
      </c>
      <c r="J13876" t="s">
        <v>43508</v>
      </c>
    </row>
    <row r="13877" spans="1:10" ht="32" x14ac:dyDescent="0.2">
      <c r="A13877" t="s">
        <v>43505</v>
      </c>
      <c r="B13877" t="s">
        <v>43509</v>
      </c>
      <c r="C13877" t="s">
        <v>43510</v>
      </c>
      <c r="D13877">
        <v>2</v>
      </c>
      <c r="E13877" t="s">
        <v>13</v>
      </c>
      <c r="F13877" t="s">
        <v>13</v>
      </c>
      <c r="G13877" t="s">
        <v>43498</v>
      </c>
      <c r="H13877" s="3" t="s">
        <v>43499</v>
      </c>
      <c r="I13877" t="s">
        <v>1658</v>
      </c>
      <c r="J13877" t="s">
        <v>43508</v>
      </c>
    </row>
    <row r="13878" spans="1:10" ht="16" x14ac:dyDescent="0.2">
      <c r="A13878" t="s">
        <v>11372</v>
      </c>
      <c r="B13878" t="s">
        <v>43511</v>
      </c>
      <c r="C13878" t="s">
        <v>43512</v>
      </c>
      <c r="D13878">
        <v>1</v>
      </c>
      <c r="E13878" t="s">
        <v>13</v>
      </c>
      <c r="F13878" t="s">
        <v>13</v>
      </c>
      <c r="G13878" t="s">
        <v>43513</v>
      </c>
      <c r="H13878" s="3" t="s">
        <v>43514</v>
      </c>
      <c r="I13878" t="s">
        <v>959</v>
      </c>
      <c r="J13878" t="s">
        <v>11377</v>
      </c>
    </row>
    <row r="13879" spans="1:10" ht="16" x14ac:dyDescent="0.2">
      <c r="A13879" t="s">
        <v>43515</v>
      </c>
      <c r="B13879" t="s">
        <v>43516</v>
      </c>
      <c r="C13879" t="s">
        <v>43517</v>
      </c>
      <c r="D13879">
        <v>2</v>
      </c>
      <c r="E13879">
        <f>590</f>
        <v>590</v>
      </c>
      <c r="F13879" t="s">
        <v>13</v>
      </c>
      <c r="G13879" t="s">
        <v>43518</v>
      </c>
      <c r="H13879" s="3" t="s">
        <v>43519</v>
      </c>
      <c r="I13879" t="s">
        <v>1208</v>
      </c>
      <c r="J13879" t="s">
        <v>43520</v>
      </c>
    </row>
    <row r="13880" spans="1:10" ht="32" x14ac:dyDescent="0.2">
      <c r="A13880" t="s">
        <v>7295</v>
      </c>
      <c r="B13880" t="s">
        <v>43521</v>
      </c>
      <c r="C13880" t="s">
        <v>43522</v>
      </c>
      <c r="D13880">
        <v>9</v>
      </c>
      <c r="E13880" t="s">
        <v>13</v>
      </c>
      <c r="F13880" t="s">
        <v>13</v>
      </c>
      <c r="G13880" t="s">
        <v>43523</v>
      </c>
      <c r="H13880" s="3" t="s">
        <v>43524</v>
      </c>
      <c r="I13880" t="s">
        <v>1208</v>
      </c>
      <c r="J13880" t="s">
        <v>7300</v>
      </c>
    </row>
    <row r="13881" spans="1:10" ht="16" x14ac:dyDescent="0.2">
      <c r="A13881" t="s">
        <v>9000</v>
      </c>
      <c r="B13881" t="s">
        <v>24228</v>
      </c>
      <c r="C13881" t="s">
        <v>43525</v>
      </c>
      <c r="D13881">
        <v>3</v>
      </c>
      <c r="E13881" t="s">
        <v>13</v>
      </c>
      <c r="F13881" t="s">
        <v>13</v>
      </c>
      <c r="G13881" t="s">
        <v>43523</v>
      </c>
      <c r="H13881" s="3" t="s">
        <v>43526</v>
      </c>
      <c r="I13881" t="s">
        <v>1208</v>
      </c>
      <c r="J13881" t="s">
        <v>9005</v>
      </c>
    </row>
    <row r="13882" spans="1:10" ht="16" x14ac:dyDescent="0.2">
      <c r="A13882" t="s">
        <v>11383</v>
      </c>
      <c r="B13882" t="s">
        <v>43527</v>
      </c>
      <c r="C13882" t="s">
        <v>43528</v>
      </c>
      <c r="D13882">
        <v>6</v>
      </c>
      <c r="E13882" t="s">
        <v>13</v>
      </c>
      <c r="F13882" t="s">
        <v>13</v>
      </c>
      <c r="G13882" t="s">
        <v>43523</v>
      </c>
      <c r="H13882" s="3" t="s">
        <v>43529</v>
      </c>
      <c r="I13882" t="s">
        <v>1208</v>
      </c>
      <c r="J13882" t="s">
        <v>11387</v>
      </c>
    </row>
    <row r="13883" spans="1:10" ht="16" x14ac:dyDescent="0.2">
      <c r="A13883" t="s">
        <v>43530</v>
      </c>
      <c r="B13883" t="s">
        <v>43531</v>
      </c>
      <c r="C13883" t="s">
        <v>43532</v>
      </c>
      <c r="D13883">
        <v>3</v>
      </c>
      <c r="E13883" t="s">
        <v>13</v>
      </c>
      <c r="F13883" t="s">
        <v>13</v>
      </c>
      <c r="G13883" t="s">
        <v>43523</v>
      </c>
      <c r="H13883" s="3" t="s">
        <v>43533</v>
      </c>
      <c r="I13883" t="s">
        <v>1208</v>
      </c>
      <c r="J13883" t="s">
        <v>43534</v>
      </c>
    </row>
    <row r="13884" spans="1:10" ht="16" x14ac:dyDescent="0.2">
      <c r="A13884" t="s">
        <v>43535</v>
      </c>
      <c r="B13884" t="s">
        <v>43536</v>
      </c>
      <c r="C13884" t="s">
        <v>43537</v>
      </c>
      <c r="D13884">
        <v>1</v>
      </c>
      <c r="E13884" t="s">
        <v>13</v>
      </c>
      <c r="F13884" t="s">
        <v>13</v>
      </c>
      <c r="G13884" t="s">
        <v>43523</v>
      </c>
      <c r="H13884" s="3" t="s">
        <v>43538</v>
      </c>
      <c r="I13884" t="s">
        <v>1208</v>
      </c>
      <c r="J13884" t="s">
        <v>43539</v>
      </c>
    </row>
    <row r="13885" spans="1:10" ht="16" x14ac:dyDescent="0.2">
      <c r="A13885" t="s">
        <v>43540</v>
      </c>
      <c r="B13885" t="s">
        <v>43541</v>
      </c>
      <c r="C13885" t="s">
        <v>43542</v>
      </c>
      <c r="D13885">
        <v>1</v>
      </c>
      <c r="E13885" t="s">
        <v>13</v>
      </c>
      <c r="F13885" t="s">
        <v>13</v>
      </c>
      <c r="G13885" t="s">
        <v>43523</v>
      </c>
      <c r="H13885" s="3" t="s">
        <v>43543</v>
      </c>
      <c r="I13885" t="s">
        <v>1208</v>
      </c>
      <c r="J13885" t="s">
        <v>43544</v>
      </c>
    </row>
    <row r="13886" spans="1:10" ht="16" x14ac:dyDescent="0.2">
      <c r="A13886" t="s">
        <v>43545</v>
      </c>
      <c r="B13886" t="s">
        <v>24228</v>
      </c>
      <c r="C13886" t="s">
        <v>43525</v>
      </c>
      <c r="D13886">
        <v>1</v>
      </c>
      <c r="E13886" t="s">
        <v>13</v>
      </c>
      <c r="F13886" t="s">
        <v>13</v>
      </c>
      <c r="G13886" t="s">
        <v>43523</v>
      </c>
      <c r="H13886" s="3" t="s">
        <v>43526</v>
      </c>
      <c r="I13886" t="s">
        <v>1208</v>
      </c>
      <c r="J13886" t="s">
        <v>43546</v>
      </c>
    </row>
    <row r="13887" spans="1:10" ht="16" x14ac:dyDescent="0.2">
      <c r="A13887" t="s">
        <v>43547</v>
      </c>
      <c r="B13887" t="s">
        <v>43548</v>
      </c>
      <c r="C13887" t="s">
        <v>43549</v>
      </c>
      <c r="D13887">
        <v>5</v>
      </c>
      <c r="E13887" t="s">
        <v>13</v>
      </c>
      <c r="F13887" t="s">
        <v>13</v>
      </c>
      <c r="G13887" t="s">
        <v>43550</v>
      </c>
      <c r="H13887" s="3" t="s">
        <v>43551</v>
      </c>
      <c r="I13887" t="s">
        <v>1208</v>
      </c>
      <c r="J13887" t="s">
        <v>43552</v>
      </c>
    </row>
    <row r="13888" spans="1:10" ht="16" x14ac:dyDescent="0.2">
      <c r="A13888" t="s">
        <v>40792</v>
      </c>
      <c r="B13888" t="s">
        <v>43553</v>
      </c>
      <c r="C13888" t="s">
        <v>43554</v>
      </c>
      <c r="D13888">
        <v>1</v>
      </c>
      <c r="E13888" t="s">
        <v>13</v>
      </c>
      <c r="F13888" t="s">
        <v>13</v>
      </c>
      <c r="G13888" t="s">
        <v>43550</v>
      </c>
      <c r="H13888" s="3" t="s">
        <v>43555</v>
      </c>
      <c r="I13888" t="s">
        <v>1208</v>
      </c>
      <c r="J13888" t="s">
        <v>40793</v>
      </c>
    </row>
    <row r="13889" spans="1:10" ht="16" x14ac:dyDescent="0.2">
      <c r="A13889" t="s">
        <v>43556</v>
      </c>
      <c r="B13889" t="s">
        <v>43557</v>
      </c>
      <c r="C13889" t="s">
        <v>43558</v>
      </c>
      <c r="D13889">
        <v>3</v>
      </c>
      <c r="E13889" t="s">
        <v>13</v>
      </c>
      <c r="F13889" t="s">
        <v>13</v>
      </c>
      <c r="G13889" t="s">
        <v>43550</v>
      </c>
      <c r="H13889" s="3" t="s">
        <v>43559</v>
      </c>
      <c r="I13889" t="s">
        <v>1208</v>
      </c>
      <c r="J13889" t="s">
        <v>43560</v>
      </c>
    </row>
    <row r="13890" spans="1:10" ht="32" x14ac:dyDescent="0.2">
      <c r="A13890" t="s">
        <v>43561</v>
      </c>
      <c r="B13890" t="s">
        <v>43562</v>
      </c>
      <c r="C13890" t="s">
        <v>43563</v>
      </c>
      <c r="D13890">
        <v>1</v>
      </c>
      <c r="E13890" t="s">
        <v>13</v>
      </c>
      <c r="F13890" t="s">
        <v>13</v>
      </c>
      <c r="G13890" t="s">
        <v>43550</v>
      </c>
      <c r="H13890" s="3" t="s">
        <v>43564</v>
      </c>
      <c r="I13890" t="s">
        <v>1208</v>
      </c>
      <c r="J13890" t="s">
        <v>43565</v>
      </c>
    </row>
    <row r="13891" spans="1:10" ht="16" x14ac:dyDescent="0.2">
      <c r="A13891" t="s">
        <v>43566</v>
      </c>
      <c r="B13891" t="s">
        <v>43557</v>
      </c>
      <c r="C13891" t="s">
        <v>43558</v>
      </c>
      <c r="D13891">
        <v>3</v>
      </c>
      <c r="E13891" t="s">
        <v>13</v>
      </c>
      <c r="F13891" t="s">
        <v>13</v>
      </c>
      <c r="G13891" t="s">
        <v>43550</v>
      </c>
      <c r="H13891" s="3" t="s">
        <v>43567</v>
      </c>
      <c r="I13891" t="s">
        <v>1208</v>
      </c>
      <c r="J13891" t="s">
        <v>43568</v>
      </c>
    </row>
    <row r="13892" spans="1:10" ht="16" x14ac:dyDescent="0.2">
      <c r="A13892" t="s">
        <v>43569</v>
      </c>
      <c r="B13892" t="s">
        <v>43548</v>
      </c>
      <c r="C13892" t="s">
        <v>43549</v>
      </c>
      <c r="D13892">
        <v>4</v>
      </c>
      <c r="E13892" t="s">
        <v>13</v>
      </c>
      <c r="F13892" t="s">
        <v>13</v>
      </c>
      <c r="G13892" t="s">
        <v>43550</v>
      </c>
      <c r="H13892" s="3" t="s">
        <v>43551</v>
      </c>
      <c r="I13892" t="s">
        <v>1208</v>
      </c>
      <c r="J13892" t="s">
        <v>43570</v>
      </c>
    </row>
    <row r="13893" spans="1:10" ht="16" x14ac:dyDescent="0.2">
      <c r="A13893" t="s">
        <v>15189</v>
      </c>
      <c r="B13893" t="s">
        <v>43571</v>
      </c>
      <c r="C13893" t="s">
        <v>43572</v>
      </c>
      <c r="D13893">
        <v>1</v>
      </c>
      <c r="E13893" t="s">
        <v>13</v>
      </c>
      <c r="F13893" t="s">
        <v>13</v>
      </c>
      <c r="G13893" t="s">
        <v>43550</v>
      </c>
      <c r="H13893" s="3" t="s">
        <v>43559</v>
      </c>
      <c r="I13893" t="s">
        <v>1208</v>
      </c>
      <c r="J13893" t="s">
        <v>15194</v>
      </c>
    </row>
    <row r="13894" spans="1:10" ht="16" x14ac:dyDescent="0.2">
      <c r="A13894" t="s">
        <v>43573</v>
      </c>
      <c r="B13894" t="s">
        <v>43574</v>
      </c>
      <c r="C13894" t="s">
        <v>43575</v>
      </c>
      <c r="D13894">
        <v>6</v>
      </c>
      <c r="E13894" t="s">
        <v>13</v>
      </c>
      <c r="F13894" t="s">
        <v>13</v>
      </c>
      <c r="G13894" t="s">
        <v>43550</v>
      </c>
      <c r="H13894" s="3" t="s">
        <v>43555</v>
      </c>
      <c r="I13894" t="s">
        <v>1208</v>
      </c>
      <c r="J13894" t="s">
        <v>43576</v>
      </c>
    </row>
    <row r="13895" spans="1:10" ht="16" x14ac:dyDescent="0.2">
      <c r="A13895" t="s">
        <v>3641</v>
      </c>
      <c r="B13895" t="s">
        <v>43557</v>
      </c>
      <c r="C13895" t="s">
        <v>43558</v>
      </c>
      <c r="D13895">
        <v>2</v>
      </c>
      <c r="E13895" t="s">
        <v>13</v>
      </c>
      <c r="F13895" t="s">
        <v>13</v>
      </c>
      <c r="G13895" t="s">
        <v>43550</v>
      </c>
      <c r="H13895" s="3" t="s">
        <v>43559</v>
      </c>
      <c r="I13895" t="s">
        <v>1208</v>
      </c>
      <c r="J13895" t="s">
        <v>3643</v>
      </c>
    </row>
    <row r="13896" spans="1:10" ht="16" x14ac:dyDescent="0.2">
      <c r="A13896" t="s">
        <v>43577</v>
      </c>
      <c r="B13896" t="s">
        <v>43578</v>
      </c>
      <c r="C13896" t="s">
        <v>43579</v>
      </c>
      <c r="D13896">
        <v>3</v>
      </c>
      <c r="E13896" t="s">
        <v>13</v>
      </c>
      <c r="F13896" t="s">
        <v>13</v>
      </c>
      <c r="G13896" t="s">
        <v>43550</v>
      </c>
      <c r="H13896" s="3" t="s">
        <v>43580</v>
      </c>
      <c r="I13896" t="s">
        <v>1208</v>
      </c>
      <c r="J13896" t="s">
        <v>43581</v>
      </c>
    </row>
    <row r="13897" spans="1:10" ht="16" x14ac:dyDescent="0.2">
      <c r="A13897" t="s">
        <v>15189</v>
      </c>
      <c r="B13897" t="s">
        <v>43582</v>
      </c>
      <c r="C13897" t="s">
        <v>43583</v>
      </c>
      <c r="D13897">
        <v>3</v>
      </c>
      <c r="E13897" t="s">
        <v>13</v>
      </c>
      <c r="F13897" t="s">
        <v>13</v>
      </c>
      <c r="G13897" t="s">
        <v>43550</v>
      </c>
      <c r="H13897" s="3" t="s">
        <v>43559</v>
      </c>
      <c r="I13897" t="s">
        <v>1208</v>
      </c>
      <c r="J13897" t="s">
        <v>15194</v>
      </c>
    </row>
    <row r="13898" spans="1:10" ht="16" x14ac:dyDescent="0.2">
      <c r="A13898" t="s">
        <v>43569</v>
      </c>
      <c r="B13898" t="s">
        <v>43584</v>
      </c>
      <c r="C13898" t="s">
        <v>43585</v>
      </c>
      <c r="D13898">
        <v>2</v>
      </c>
      <c r="E13898" t="s">
        <v>13</v>
      </c>
      <c r="F13898" t="s">
        <v>13</v>
      </c>
      <c r="G13898" t="s">
        <v>43550</v>
      </c>
      <c r="H13898" s="3" t="s">
        <v>43551</v>
      </c>
      <c r="I13898" t="s">
        <v>1208</v>
      </c>
      <c r="J13898" t="s">
        <v>43570</v>
      </c>
    </row>
    <row r="13899" spans="1:10" ht="16" x14ac:dyDescent="0.2">
      <c r="A13899" t="s">
        <v>43577</v>
      </c>
      <c r="B13899" t="s">
        <v>43584</v>
      </c>
      <c r="C13899" t="s">
        <v>43585</v>
      </c>
      <c r="D13899">
        <v>2</v>
      </c>
      <c r="E13899" t="s">
        <v>13</v>
      </c>
      <c r="F13899" t="s">
        <v>13</v>
      </c>
      <c r="G13899" t="s">
        <v>43550</v>
      </c>
      <c r="H13899" s="3" t="s">
        <v>43551</v>
      </c>
      <c r="I13899" t="s">
        <v>1208</v>
      </c>
      <c r="J13899" t="s">
        <v>43581</v>
      </c>
    </row>
    <row r="13900" spans="1:10" ht="16" x14ac:dyDescent="0.2">
      <c r="A13900" t="s">
        <v>21862</v>
      </c>
      <c r="B13900" t="s">
        <v>43553</v>
      </c>
      <c r="C13900" t="s">
        <v>43554</v>
      </c>
      <c r="D13900">
        <v>1</v>
      </c>
      <c r="E13900" t="s">
        <v>13</v>
      </c>
      <c r="F13900" t="s">
        <v>13</v>
      </c>
      <c r="G13900" t="s">
        <v>43550</v>
      </c>
      <c r="H13900" s="3" t="s">
        <v>43555</v>
      </c>
      <c r="I13900" t="s">
        <v>1208</v>
      </c>
      <c r="J13900" t="s">
        <v>21864</v>
      </c>
    </row>
    <row r="13901" spans="1:10" ht="16" x14ac:dyDescent="0.2">
      <c r="A13901" t="s">
        <v>43586</v>
      </c>
      <c r="B13901" t="s">
        <v>3821</v>
      </c>
      <c r="C13901" t="s">
        <v>43587</v>
      </c>
      <c r="D13901">
        <v>2</v>
      </c>
      <c r="E13901" t="s">
        <v>13</v>
      </c>
      <c r="F13901" t="s">
        <v>13</v>
      </c>
      <c r="G13901" t="s">
        <v>43550</v>
      </c>
      <c r="H13901" s="3" t="s">
        <v>43555</v>
      </c>
      <c r="I13901" t="s">
        <v>1208</v>
      </c>
      <c r="J13901" t="s">
        <v>43588</v>
      </c>
    </row>
    <row r="13902" spans="1:10" ht="16" x14ac:dyDescent="0.2">
      <c r="A13902" t="s">
        <v>43547</v>
      </c>
      <c r="B13902" t="s">
        <v>43589</v>
      </c>
      <c r="C13902" t="s">
        <v>43590</v>
      </c>
      <c r="D13902">
        <v>2</v>
      </c>
      <c r="E13902" t="s">
        <v>13</v>
      </c>
      <c r="F13902" t="s">
        <v>13</v>
      </c>
      <c r="G13902" t="s">
        <v>43550</v>
      </c>
      <c r="H13902" s="3" t="s">
        <v>43580</v>
      </c>
      <c r="I13902" t="s">
        <v>1208</v>
      </c>
      <c r="J13902" t="s">
        <v>43552</v>
      </c>
    </row>
    <row r="13903" spans="1:10" ht="16" x14ac:dyDescent="0.2">
      <c r="A13903" t="s">
        <v>43569</v>
      </c>
      <c r="B13903" t="s">
        <v>43591</v>
      </c>
      <c r="C13903" t="s">
        <v>43554</v>
      </c>
      <c r="D13903">
        <v>1</v>
      </c>
      <c r="E13903" t="s">
        <v>13</v>
      </c>
      <c r="F13903" t="s">
        <v>13</v>
      </c>
      <c r="G13903" t="s">
        <v>43550</v>
      </c>
      <c r="H13903" s="3" t="s">
        <v>43551</v>
      </c>
      <c r="I13903" t="s">
        <v>1208</v>
      </c>
      <c r="J13903" t="s">
        <v>43570</v>
      </c>
    </row>
    <row r="13904" spans="1:10" ht="16" x14ac:dyDescent="0.2">
      <c r="A13904" t="s">
        <v>43577</v>
      </c>
      <c r="B13904" t="s">
        <v>43591</v>
      </c>
      <c r="C13904" t="s">
        <v>43554</v>
      </c>
      <c r="D13904">
        <v>1</v>
      </c>
      <c r="E13904" t="s">
        <v>13</v>
      </c>
      <c r="F13904" t="s">
        <v>13</v>
      </c>
      <c r="G13904" t="s">
        <v>43550</v>
      </c>
      <c r="H13904" s="3" t="s">
        <v>43551</v>
      </c>
      <c r="I13904" t="s">
        <v>1208</v>
      </c>
      <c r="J13904" t="s">
        <v>43581</v>
      </c>
    </row>
    <row r="13905" spans="1:10" ht="32" x14ac:dyDescent="0.2">
      <c r="A13905" t="s">
        <v>43561</v>
      </c>
      <c r="B13905" t="s">
        <v>43592</v>
      </c>
      <c r="C13905" t="s">
        <v>43593</v>
      </c>
      <c r="D13905">
        <v>2</v>
      </c>
      <c r="E13905" t="s">
        <v>13</v>
      </c>
      <c r="F13905" t="s">
        <v>13</v>
      </c>
      <c r="G13905" t="s">
        <v>43594</v>
      </c>
      <c r="H13905" s="3" t="s">
        <v>43595</v>
      </c>
      <c r="I13905" t="s">
        <v>1282</v>
      </c>
      <c r="J13905" t="s">
        <v>43565</v>
      </c>
    </row>
    <row r="13906" spans="1:10" ht="16" x14ac:dyDescent="0.2">
      <c r="A13906" t="s">
        <v>39527</v>
      </c>
      <c r="B13906" t="s">
        <v>43596</v>
      </c>
      <c r="C13906" t="s">
        <v>43597</v>
      </c>
      <c r="D13906">
        <v>1</v>
      </c>
      <c r="E13906" t="s">
        <v>1088</v>
      </c>
      <c r="F13906" t="s">
        <v>13</v>
      </c>
      <c r="G13906" t="s">
        <v>43598</v>
      </c>
      <c r="H13906" s="3" t="s">
        <v>43599</v>
      </c>
      <c r="I13906" t="s">
        <v>3086</v>
      </c>
      <c r="J13906" t="s">
        <v>39528</v>
      </c>
    </row>
    <row r="13907" spans="1:10" ht="16" x14ac:dyDescent="0.2">
      <c r="A13907" t="s">
        <v>43600</v>
      </c>
      <c r="B13907" t="s">
        <v>43596</v>
      </c>
      <c r="C13907" t="s">
        <v>43597</v>
      </c>
      <c r="D13907">
        <v>1</v>
      </c>
      <c r="E13907" t="s">
        <v>1088</v>
      </c>
      <c r="F13907" t="s">
        <v>13</v>
      </c>
      <c r="G13907" t="s">
        <v>43598</v>
      </c>
      <c r="H13907" s="3" t="s">
        <v>43601</v>
      </c>
      <c r="I13907" t="s">
        <v>3086</v>
      </c>
      <c r="J13907" t="s">
        <v>43602</v>
      </c>
    </row>
    <row r="13908" spans="1:10" ht="16" x14ac:dyDescent="0.2">
      <c r="A13908" t="s">
        <v>5896</v>
      </c>
      <c r="B13908" t="s">
        <v>43603</v>
      </c>
      <c r="C13908" t="s">
        <v>43604</v>
      </c>
      <c r="D13908">
        <v>5</v>
      </c>
      <c r="E13908" t="s">
        <v>1088</v>
      </c>
      <c r="F13908" t="s">
        <v>13</v>
      </c>
      <c r="G13908" t="s">
        <v>43598</v>
      </c>
      <c r="H13908" s="3" t="s">
        <v>43605</v>
      </c>
      <c r="I13908" t="s">
        <v>3086</v>
      </c>
      <c r="J13908" t="s">
        <v>5901</v>
      </c>
    </row>
    <row r="13909" spans="1:10" ht="16" x14ac:dyDescent="0.2">
      <c r="A13909" t="s">
        <v>43606</v>
      </c>
      <c r="B13909" t="s">
        <v>43596</v>
      </c>
      <c r="C13909" t="s">
        <v>43597</v>
      </c>
      <c r="D13909">
        <v>1</v>
      </c>
      <c r="E13909" t="s">
        <v>1088</v>
      </c>
      <c r="F13909" t="s">
        <v>13</v>
      </c>
      <c r="G13909" t="s">
        <v>43598</v>
      </c>
      <c r="H13909" s="3" t="s">
        <v>43605</v>
      </c>
      <c r="I13909" t="s">
        <v>3086</v>
      </c>
      <c r="J13909" t="s">
        <v>43607</v>
      </c>
    </row>
    <row r="13910" spans="1:10" ht="16" x14ac:dyDescent="0.2">
      <c r="A13910" t="s">
        <v>39509</v>
      </c>
      <c r="B13910" t="s">
        <v>43596</v>
      </c>
      <c r="C13910" t="s">
        <v>43597</v>
      </c>
      <c r="D13910">
        <v>1</v>
      </c>
      <c r="E13910" t="s">
        <v>1088</v>
      </c>
      <c r="F13910" t="s">
        <v>13</v>
      </c>
      <c r="G13910" t="s">
        <v>43598</v>
      </c>
      <c r="H13910" s="3" t="s">
        <v>43601</v>
      </c>
      <c r="I13910" t="s">
        <v>3086</v>
      </c>
      <c r="J13910" t="s">
        <v>39513</v>
      </c>
    </row>
    <row r="13911" spans="1:10" ht="16" x14ac:dyDescent="0.2">
      <c r="A13911" t="s">
        <v>43600</v>
      </c>
      <c r="B13911" t="s">
        <v>43608</v>
      </c>
      <c r="C13911" t="s">
        <v>43609</v>
      </c>
      <c r="D13911">
        <v>2</v>
      </c>
      <c r="E13911" t="s">
        <v>1088</v>
      </c>
      <c r="F13911" t="s">
        <v>13</v>
      </c>
      <c r="G13911" t="s">
        <v>43598</v>
      </c>
      <c r="H13911" s="3" t="s">
        <v>43610</v>
      </c>
      <c r="I13911" t="s">
        <v>3086</v>
      </c>
      <c r="J13911" t="s">
        <v>43602</v>
      </c>
    </row>
    <row r="13912" spans="1:10" ht="16" x14ac:dyDescent="0.2">
      <c r="A13912" t="s">
        <v>43611</v>
      </c>
      <c r="B13912" t="s">
        <v>43612</v>
      </c>
      <c r="C13912" t="s">
        <v>43613</v>
      </c>
      <c r="D13912">
        <v>4</v>
      </c>
      <c r="E13912" t="s">
        <v>1088</v>
      </c>
      <c r="F13912" t="s">
        <v>13</v>
      </c>
      <c r="G13912" t="s">
        <v>43598</v>
      </c>
      <c r="H13912" s="3" t="s">
        <v>43614</v>
      </c>
      <c r="I13912" t="s">
        <v>3086</v>
      </c>
      <c r="J13912" t="s">
        <v>43615</v>
      </c>
    </row>
    <row r="13913" spans="1:10" ht="16" x14ac:dyDescent="0.2">
      <c r="A13913" t="s">
        <v>43616</v>
      </c>
      <c r="B13913" t="s">
        <v>43617</v>
      </c>
      <c r="C13913" t="s">
        <v>43618</v>
      </c>
      <c r="D13913">
        <v>2</v>
      </c>
      <c r="E13913" t="s">
        <v>1088</v>
      </c>
      <c r="F13913" t="s">
        <v>13</v>
      </c>
      <c r="G13913" t="s">
        <v>43598</v>
      </c>
      <c r="H13913" s="3" t="s">
        <v>43619</v>
      </c>
      <c r="I13913" t="s">
        <v>3086</v>
      </c>
      <c r="J13913" t="s">
        <v>43620</v>
      </c>
    </row>
    <row r="13914" spans="1:10" ht="16" x14ac:dyDescent="0.2">
      <c r="A13914" t="s">
        <v>43621</v>
      </c>
      <c r="B13914" t="s">
        <v>43596</v>
      </c>
      <c r="C13914" t="s">
        <v>43597</v>
      </c>
      <c r="D13914">
        <v>1</v>
      </c>
      <c r="E13914" t="s">
        <v>1088</v>
      </c>
      <c r="F13914" t="s">
        <v>13</v>
      </c>
      <c r="G13914" t="s">
        <v>43598</v>
      </c>
      <c r="H13914" s="3" t="s">
        <v>43601</v>
      </c>
      <c r="I13914" t="s">
        <v>3086</v>
      </c>
      <c r="J13914" t="s">
        <v>43622</v>
      </c>
    </row>
    <row r="13915" spans="1:10" ht="16" x14ac:dyDescent="0.2">
      <c r="A13915" t="s">
        <v>32940</v>
      </c>
      <c r="B13915" t="s">
        <v>43623</v>
      </c>
      <c r="C13915" t="s">
        <v>43624</v>
      </c>
      <c r="D13915">
        <v>1</v>
      </c>
      <c r="E13915" t="s">
        <v>1088</v>
      </c>
      <c r="F13915" t="s">
        <v>13</v>
      </c>
      <c r="G13915" t="s">
        <v>43598</v>
      </c>
      <c r="H13915" s="3" t="s">
        <v>43625</v>
      </c>
      <c r="I13915" t="s">
        <v>3086</v>
      </c>
      <c r="J13915" t="s">
        <v>32944</v>
      </c>
    </row>
    <row r="13916" spans="1:10" ht="16" x14ac:dyDescent="0.2">
      <c r="A13916" t="s">
        <v>43626</v>
      </c>
      <c r="B13916" t="s">
        <v>43596</v>
      </c>
      <c r="C13916" t="s">
        <v>43597</v>
      </c>
      <c r="D13916">
        <v>1</v>
      </c>
      <c r="E13916" t="s">
        <v>1088</v>
      </c>
      <c r="F13916" t="s">
        <v>13</v>
      </c>
      <c r="G13916" t="s">
        <v>43598</v>
      </c>
      <c r="H13916" s="3" t="s">
        <v>43601</v>
      </c>
      <c r="I13916" t="s">
        <v>3086</v>
      </c>
      <c r="J13916" t="s">
        <v>43627</v>
      </c>
    </row>
    <row r="13917" spans="1:10" ht="32" x14ac:dyDescent="0.2">
      <c r="A13917" t="s">
        <v>32940</v>
      </c>
      <c r="B13917" t="s">
        <v>43628</v>
      </c>
      <c r="C13917" t="s">
        <v>43629</v>
      </c>
      <c r="D13917">
        <v>4</v>
      </c>
      <c r="E13917" t="s">
        <v>13</v>
      </c>
      <c r="F13917" t="s">
        <v>13</v>
      </c>
      <c r="G13917" t="s">
        <v>43630</v>
      </c>
      <c r="H13917" s="3" t="s">
        <v>43631</v>
      </c>
      <c r="I13917" t="s">
        <v>355</v>
      </c>
      <c r="J13917" t="s">
        <v>32944</v>
      </c>
    </row>
    <row r="13918" spans="1:10" ht="16" x14ac:dyDescent="0.2">
      <c r="A13918" t="s">
        <v>7295</v>
      </c>
      <c r="B13918" t="s">
        <v>43632</v>
      </c>
      <c r="C13918" t="s">
        <v>43633</v>
      </c>
      <c r="D13918">
        <v>7</v>
      </c>
      <c r="E13918" t="s">
        <v>401</v>
      </c>
      <c r="F13918" t="s">
        <v>13</v>
      </c>
      <c r="G13918" t="s">
        <v>43634</v>
      </c>
      <c r="H13918" s="3" t="s">
        <v>43635</v>
      </c>
      <c r="I13918" t="s">
        <v>1208</v>
      </c>
      <c r="J13918" t="s">
        <v>7300</v>
      </c>
    </row>
    <row r="13919" spans="1:10" ht="16" x14ac:dyDescent="0.2">
      <c r="A13919" t="s">
        <v>10198</v>
      </c>
      <c r="B13919" t="s">
        <v>43636</v>
      </c>
      <c r="C13919" t="s">
        <v>43637</v>
      </c>
      <c r="D13919">
        <v>5</v>
      </c>
      <c r="E13919" t="s">
        <v>401</v>
      </c>
      <c r="F13919" t="s">
        <v>13</v>
      </c>
      <c r="G13919" t="s">
        <v>43634</v>
      </c>
      <c r="H13919" s="3" t="s">
        <v>43638</v>
      </c>
      <c r="I13919" t="s">
        <v>1208</v>
      </c>
      <c r="J13919" t="s">
        <v>10202</v>
      </c>
    </row>
    <row r="13920" spans="1:10" ht="16" x14ac:dyDescent="0.2">
      <c r="A13920" t="s">
        <v>43639</v>
      </c>
      <c r="B13920" t="s">
        <v>43640</v>
      </c>
      <c r="C13920" t="s">
        <v>43641</v>
      </c>
      <c r="D13920">
        <v>2</v>
      </c>
      <c r="E13920" t="s">
        <v>401</v>
      </c>
      <c r="F13920" t="s">
        <v>13</v>
      </c>
      <c r="G13920" t="s">
        <v>43634</v>
      </c>
      <c r="H13920" s="3" t="s">
        <v>43638</v>
      </c>
      <c r="I13920" t="s">
        <v>1208</v>
      </c>
      <c r="J13920" t="s">
        <v>43642</v>
      </c>
    </row>
    <row r="13921" spans="1:10" ht="16" x14ac:dyDescent="0.2">
      <c r="A13921" t="s">
        <v>43643</v>
      </c>
      <c r="B13921" t="s">
        <v>43644</v>
      </c>
      <c r="C13921" t="s">
        <v>43645</v>
      </c>
      <c r="D13921">
        <v>4</v>
      </c>
      <c r="E13921" t="s">
        <v>401</v>
      </c>
      <c r="F13921" t="s">
        <v>13</v>
      </c>
      <c r="G13921" t="s">
        <v>43634</v>
      </c>
      <c r="H13921" s="3" t="s">
        <v>43646</v>
      </c>
      <c r="I13921" t="s">
        <v>1208</v>
      </c>
      <c r="J13921" t="s">
        <v>43647</v>
      </c>
    </row>
    <row r="13922" spans="1:10" ht="16" x14ac:dyDescent="0.2">
      <c r="A13922" t="s">
        <v>43639</v>
      </c>
      <c r="B13922" t="s">
        <v>43648</v>
      </c>
      <c r="C13922" t="s">
        <v>43649</v>
      </c>
      <c r="D13922">
        <v>4</v>
      </c>
      <c r="E13922" t="s">
        <v>401</v>
      </c>
      <c r="F13922" t="s">
        <v>13</v>
      </c>
      <c r="G13922" t="s">
        <v>43634</v>
      </c>
      <c r="H13922" s="3" t="s">
        <v>43650</v>
      </c>
      <c r="I13922" t="s">
        <v>1208</v>
      </c>
      <c r="J13922" t="s">
        <v>43642</v>
      </c>
    </row>
    <row r="13923" spans="1:10" ht="16" x14ac:dyDescent="0.2">
      <c r="A13923" t="s">
        <v>43651</v>
      </c>
      <c r="B13923" t="s">
        <v>43652</v>
      </c>
      <c r="C13923" t="s">
        <v>43653</v>
      </c>
      <c r="D13923">
        <v>1</v>
      </c>
      <c r="E13923" t="s">
        <v>401</v>
      </c>
      <c r="F13923" t="s">
        <v>13</v>
      </c>
      <c r="G13923" t="s">
        <v>43634</v>
      </c>
      <c r="H13923" s="3" t="s">
        <v>43654</v>
      </c>
      <c r="I13923" t="s">
        <v>1208</v>
      </c>
      <c r="J13923" t="s">
        <v>43655</v>
      </c>
    </row>
    <row r="13924" spans="1:10" ht="16" x14ac:dyDescent="0.2">
      <c r="A13924" t="s">
        <v>43651</v>
      </c>
      <c r="B13924" t="s">
        <v>43644</v>
      </c>
      <c r="C13924" t="s">
        <v>43645</v>
      </c>
      <c r="D13924">
        <v>4</v>
      </c>
      <c r="E13924" t="s">
        <v>401</v>
      </c>
      <c r="F13924" t="s">
        <v>13</v>
      </c>
      <c r="G13924" t="s">
        <v>43634</v>
      </c>
      <c r="H13924" s="3" t="s">
        <v>43654</v>
      </c>
      <c r="I13924" t="s">
        <v>1208</v>
      </c>
      <c r="J13924" t="s">
        <v>43655</v>
      </c>
    </row>
    <row r="13925" spans="1:10" ht="16" x14ac:dyDescent="0.2">
      <c r="A13925" t="s">
        <v>43639</v>
      </c>
      <c r="B13925" t="s">
        <v>43656</v>
      </c>
      <c r="C13925" t="s">
        <v>43657</v>
      </c>
      <c r="D13925">
        <v>3</v>
      </c>
      <c r="E13925" t="s">
        <v>401</v>
      </c>
      <c r="F13925" t="s">
        <v>13</v>
      </c>
      <c r="G13925" t="s">
        <v>43634</v>
      </c>
      <c r="H13925" s="3" t="s">
        <v>43638</v>
      </c>
      <c r="I13925" t="s">
        <v>1208</v>
      </c>
      <c r="J13925" t="s">
        <v>43642</v>
      </c>
    </row>
    <row r="13926" spans="1:10" ht="16" x14ac:dyDescent="0.2">
      <c r="A13926" t="s">
        <v>43658</v>
      </c>
      <c r="B13926" t="s">
        <v>43659</v>
      </c>
      <c r="C13926" t="s">
        <v>43660</v>
      </c>
      <c r="D13926">
        <v>2</v>
      </c>
      <c r="E13926" t="s">
        <v>401</v>
      </c>
      <c r="F13926" t="s">
        <v>13</v>
      </c>
      <c r="G13926" t="s">
        <v>43634</v>
      </c>
      <c r="H13926" s="3" t="s">
        <v>43661</v>
      </c>
      <c r="I13926" t="s">
        <v>1208</v>
      </c>
      <c r="J13926" t="s">
        <v>43662</v>
      </c>
    </row>
    <row r="13927" spans="1:10" ht="16" x14ac:dyDescent="0.2">
      <c r="A13927" t="s">
        <v>43658</v>
      </c>
      <c r="B13927" t="s">
        <v>43663</v>
      </c>
      <c r="C13927" t="s">
        <v>43664</v>
      </c>
      <c r="D13927">
        <v>1</v>
      </c>
      <c r="E13927" t="s">
        <v>401</v>
      </c>
      <c r="F13927" t="s">
        <v>13</v>
      </c>
      <c r="G13927" t="s">
        <v>43634</v>
      </c>
      <c r="H13927" s="3" t="s">
        <v>43661</v>
      </c>
      <c r="I13927" t="s">
        <v>1208</v>
      </c>
      <c r="J13927" t="s">
        <v>43662</v>
      </c>
    </row>
    <row r="13928" spans="1:10" ht="16" x14ac:dyDescent="0.2">
      <c r="A13928" t="s">
        <v>43643</v>
      </c>
      <c r="B13928" t="s">
        <v>43652</v>
      </c>
      <c r="C13928" t="s">
        <v>43653</v>
      </c>
      <c r="D13928">
        <v>1</v>
      </c>
      <c r="E13928" t="s">
        <v>401</v>
      </c>
      <c r="F13928" t="s">
        <v>13</v>
      </c>
      <c r="G13928" t="s">
        <v>43634</v>
      </c>
      <c r="H13928" s="3" t="s">
        <v>43646</v>
      </c>
      <c r="I13928" t="s">
        <v>1208</v>
      </c>
      <c r="J13928" t="s">
        <v>43647</v>
      </c>
    </row>
    <row r="13929" spans="1:10" ht="16" x14ac:dyDescent="0.2">
      <c r="A13929" t="s">
        <v>17775</v>
      </c>
      <c r="B13929" t="s">
        <v>43665</v>
      </c>
      <c r="C13929" t="s">
        <v>43666</v>
      </c>
      <c r="D13929">
        <v>2</v>
      </c>
      <c r="E13929" t="s">
        <v>13</v>
      </c>
      <c r="F13929" t="s">
        <v>13</v>
      </c>
      <c r="G13929" t="s">
        <v>43667</v>
      </c>
      <c r="H13929" s="3" t="s">
        <v>43668</v>
      </c>
      <c r="I13929" t="s">
        <v>1002</v>
      </c>
      <c r="J13929" t="s">
        <v>17780</v>
      </c>
    </row>
    <row r="13930" spans="1:10" ht="16" x14ac:dyDescent="0.2">
      <c r="A13930" t="s">
        <v>1947</v>
      </c>
      <c r="B13930" t="s">
        <v>43669</v>
      </c>
      <c r="C13930" t="s">
        <v>43670</v>
      </c>
      <c r="D13930">
        <v>1</v>
      </c>
      <c r="E13930" t="s">
        <v>13</v>
      </c>
      <c r="F13930" t="s">
        <v>13</v>
      </c>
      <c r="G13930" t="s">
        <v>43667</v>
      </c>
      <c r="H13930" s="3" t="s">
        <v>43671</v>
      </c>
      <c r="I13930" t="s">
        <v>1002</v>
      </c>
      <c r="J13930" t="s">
        <v>1951</v>
      </c>
    </row>
    <row r="13931" spans="1:10" ht="16" x14ac:dyDescent="0.2">
      <c r="A13931" t="s">
        <v>43672</v>
      </c>
      <c r="B13931" t="s">
        <v>43673</v>
      </c>
      <c r="C13931" t="s">
        <v>43674</v>
      </c>
      <c r="D13931">
        <v>1</v>
      </c>
      <c r="E13931" t="s">
        <v>13</v>
      </c>
      <c r="F13931" t="s">
        <v>13</v>
      </c>
      <c r="G13931" t="s">
        <v>43667</v>
      </c>
      <c r="H13931" s="3" t="s">
        <v>43671</v>
      </c>
      <c r="I13931" t="s">
        <v>1002</v>
      </c>
      <c r="J13931" t="s">
        <v>43675</v>
      </c>
    </row>
    <row r="13932" spans="1:10" ht="16" x14ac:dyDescent="0.2">
      <c r="A13932" t="s">
        <v>43672</v>
      </c>
      <c r="B13932" t="s">
        <v>43676</v>
      </c>
      <c r="C13932" t="s">
        <v>43677</v>
      </c>
      <c r="D13932">
        <v>4</v>
      </c>
      <c r="E13932" t="s">
        <v>13</v>
      </c>
      <c r="F13932" t="s">
        <v>13</v>
      </c>
      <c r="G13932" t="s">
        <v>43667</v>
      </c>
      <c r="H13932" s="3" t="s">
        <v>43671</v>
      </c>
      <c r="I13932" t="s">
        <v>1002</v>
      </c>
      <c r="J13932" t="s">
        <v>43675</v>
      </c>
    </row>
    <row r="13933" spans="1:10" ht="16" x14ac:dyDescent="0.2">
      <c r="A13933" t="s">
        <v>43678</v>
      </c>
      <c r="B13933" t="s">
        <v>43679</v>
      </c>
      <c r="C13933" t="s">
        <v>43680</v>
      </c>
      <c r="D13933">
        <v>2</v>
      </c>
      <c r="E13933" t="s">
        <v>13</v>
      </c>
      <c r="F13933" t="s">
        <v>13</v>
      </c>
      <c r="G13933" t="s">
        <v>43667</v>
      </c>
      <c r="H13933" s="3" t="s">
        <v>43671</v>
      </c>
      <c r="I13933" t="s">
        <v>1002</v>
      </c>
      <c r="J13933" t="s">
        <v>43681</v>
      </c>
    </row>
    <row r="13934" spans="1:10" ht="16" x14ac:dyDescent="0.2">
      <c r="A13934" t="s">
        <v>1947</v>
      </c>
      <c r="B13934" t="s">
        <v>43682</v>
      </c>
      <c r="C13934" t="s">
        <v>43677</v>
      </c>
      <c r="D13934">
        <v>2</v>
      </c>
      <c r="E13934" t="s">
        <v>13</v>
      </c>
      <c r="F13934" t="s">
        <v>13</v>
      </c>
      <c r="G13934" t="s">
        <v>43667</v>
      </c>
      <c r="H13934" s="3" t="s">
        <v>43671</v>
      </c>
      <c r="I13934" t="s">
        <v>1002</v>
      </c>
      <c r="J13934" t="s">
        <v>1951</v>
      </c>
    </row>
    <row r="13935" spans="1:10" ht="16" x14ac:dyDescent="0.2">
      <c r="A13935" t="s">
        <v>43678</v>
      </c>
      <c r="B13935" t="s">
        <v>43683</v>
      </c>
      <c r="C13935" t="s">
        <v>43684</v>
      </c>
      <c r="D13935">
        <v>1</v>
      </c>
      <c r="E13935" t="s">
        <v>13</v>
      </c>
      <c r="F13935" t="s">
        <v>13</v>
      </c>
      <c r="G13935" t="s">
        <v>43667</v>
      </c>
      <c r="H13935" s="3" t="s">
        <v>43671</v>
      </c>
      <c r="I13935" t="s">
        <v>1002</v>
      </c>
      <c r="J13935" t="s">
        <v>43681</v>
      </c>
    </row>
    <row r="13936" spans="1:10" ht="16" x14ac:dyDescent="0.2">
      <c r="A13936" t="s">
        <v>28691</v>
      </c>
      <c r="B13936" t="s">
        <v>43685</v>
      </c>
      <c r="C13936" t="s">
        <v>43686</v>
      </c>
      <c r="D13936">
        <v>1</v>
      </c>
      <c r="E13936" t="s">
        <v>13</v>
      </c>
      <c r="F13936" t="s">
        <v>13</v>
      </c>
      <c r="G13936" t="s">
        <v>43687</v>
      </c>
      <c r="H13936" s="3" t="s">
        <v>43688</v>
      </c>
      <c r="I13936" t="s">
        <v>62</v>
      </c>
      <c r="J13936" t="s">
        <v>28696</v>
      </c>
    </row>
    <row r="13937" spans="1:10" ht="16" x14ac:dyDescent="0.2">
      <c r="A13937" t="s">
        <v>28691</v>
      </c>
      <c r="B13937" t="s">
        <v>43689</v>
      </c>
      <c r="C13937" t="s">
        <v>43690</v>
      </c>
      <c r="D13937">
        <v>2</v>
      </c>
      <c r="E13937" t="s">
        <v>13</v>
      </c>
      <c r="F13937" t="s">
        <v>13</v>
      </c>
      <c r="G13937" t="s">
        <v>43691</v>
      </c>
      <c r="H13937" s="3" t="s">
        <v>43688</v>
      </c>
      <c r="I13937" t="s">
        <v>62</v>
      </c>
      <c r="J13937" t="s">
        <v>28696</v>
      </c>
    </row>
    <row r="13938" spans="1:10" ht="16" x14ac:dyDescent="0.2">
      <c r="A13938" t="s">
        <v>43692</v>
      </c>
      <c r="B13938" t="s">
        <v>43693</v>
      </c>
      <c r="C13938" t="s">
        <v>43694</v>
      </c>
      <c r="D13938">
        <v>1</v>
      </c>
      <c r="E13938">
        <f>17</f>
        <v>17</v>
      </c>
      <c r="F13938" t="s">
        <v>13</v>
      </c>
      <c r="G13938" t="s">
        <v>43695</v>
      </c>
      <c r="H13938" s="3" t="s">
        <v>43696</v>
      </c>
      <c r="I13938" t="s">
        <v>62</v>
      </c>
      <c r="J13938" t="s">
        <v>43697</v>
      </c>
    </row>
    <row r="13939" spans="1:10" ht="16" x14ac:dyDescent="0.2">
      <c r="A13939" t="s">
        <v>43698</v>
      </c>
      <c r="B13939" t="s">
        <v>43699</v>
      </c>
      <c r="C13939" t="s">
        <v>43700</v>
      </c>
      <c r="D13939">
        <v>2</v>
      </c>
      <c r="E13939">
        <f>17</f>
        <v>17</v>
      </c>
      <c r="F13939" t="s">
        <v>13</v>
      </c>
      <c r="G13939" t="s">
        <v>43695</v>
      </c>
      <c r="H13939" s="3" t="s">
        <v>43701</v>
      </c>
      <c r="I13939" t="s">
        <v>62</v>
      </c>
      <c r="J13939" t="s">
        <v>43702</v>
      </c>
    </row>
    <row r="13940" spans="1:10" ht="16" x14ac:dyDescent="0.2">
      <c r="A13940" t="s">
        <v>43698</v>
      </c>
      <c r="B13940" t="s">
        <v>43703</v>
      </c>
      <c r="C13940" t="s">
        <v>43704</v>
      </c>
      <c r="D13940">
        <v>1</v>
      </c>
      <c r="E13940">
        <f>17</f>
        <v>17</v>
      </c>
      <c r="F13940" t="s">
        <v>13</v>
      </c>
      <c r="G13940" t="s">
        <v>43695</v>
      </c>
      <c r="H13940" s="3" t="s">
        <v>43696</v>
      </c>
      <c r="I13940" t="s">
        <v>62</v>
      </c>
      <c r="J13940" t="s">
        <v>43702</v>
      </c>
    </row>
    <row r="13941" spans="1:10" ht="16" x14ac:dyDescent="0.2">
      <c r="A13941" t="s">
        <v>36871</v>
      </c>
      <c r="B13941" t="s">
        <v>43705</v>
      </c>
      <c r="C13941" t="s">
        <v>43706</v>
      </c>
      <c r="D13941">
        <v>2</v>
      </c>
      <c r="E13941">
        <f>17</f>
        <v>17</v>
      </c>
      <c r="F13941" t="s">
        <v>13</v>
      </c>
      <c r="G13941" t="s">
        <v>43695</v>
      </c>
      <c r="H13941" s="3" t="s">
        <v>43696</v>
      </c>
      <c r="I13941" t="s">
        <v>62</v>
      </c>
      <c r="J13941" t="s">
        <v>36875</v>
      </c>
    </row>
    <row r="13942" spans="1:10" ht="48" x14ac:dyDescent="0.2">
      <c r="A13942" t="s">
        <v>43707</v>
      </c>
      <c r="B13942" t="s">
        <v>43708</v>
      </c>
      <c r="C13942" t="s">
        <v>43709</v>
      </c>
      <c r="D13942">
        <v>3</v>
      </c>
      <c r="E13942" t="s">
        <v>13</v>
      </c>
      <c r="F13942" t="s">
        <v>13</v>
      </c>
      <c r="G13942" t="s">
        <v>43710</v>
      </c>
      <c r="H13942" s="3" t="s">
        <v>43711</v>
      </c>
      <c r="I13942" t="s">
        <v>315</v>
      </c>
      <c r="J13942" t="s">
        <v>43712</v>
      </c>
    </row>
    <row r="13943" spans="1:10" ht="16" x14ac:dyDescent="0.2">
      <c r="A13943" t="s">
        <v>24777</v>
      </c>
      <c r="B13943" t="s">
        <v>43713</v>
      </c>
      <c r="C13943" t="s">
        <v>43714</v>
      </c>
      <c r="D13943">
        <v>4</v>
      </c>
      <c r="E13943" t="s">
        <v>13</v>
      </c>
      <c r="F13943" t="s">
        <v>13</v>
      </c>
      <c r="G13943" t="s">
        <v>43715</v>
      </c>
      <c r="H13943" s="3" t="s">
        <v>43716</v>
      </c>
      <c r="I13943" t="s">
        <v>524</v>
      </c>
      <c r="J13943" t="s">
        <v>24782</v>
      </c>
    </row>
    <row r="13944" spans="1:10" ht="16" x14ac:dyDescent="0.2">
      <c r="A13944" t="s">
        <v>24777</v>
      </c>
      <c r="B13944" t="s">
        <v>43717</v>
      </c>
      <c r="C13944" t="s">
        <v>43718</v>
      </c>
      <c r="D13944">
        <v>2</v>
      </c>
      <c r="E13944" t="s">
        <v>13</v>
      </c>
      <c r="F13944" t="s">
        <v>13</v>
      </c>
      <c r="G13944" t="s">
        <v>43715</v>
      </c>
      <c r="H13944" s="3" t="s">
        <v>43716</v>
      </c>
      <c r="I13944" t="s">
        <v>524</v>
      </c>
      <c r="J13944" t="s">
        <v>24782</v>
      </c>
    </row>
    <row r="13945" spans="1:10" ht="16" x14ac:dyDescent="0.2">
      <c r="A13945" t="s">
        <v>36682</v>
      </c>
      <c r="B13945" t="s">
        <v>9778</v>
      </c>
      <c r="C13945" t="s">
        <v>43719</v>
      </c>
      <c r="D13945">
        <v>4</v>
      </c>
      <c r="E13945" t="s">
        <v>1280</v>
      </c>
      <c r="F13945" t="s">
        <v>13</v>
      </c>
      <c r="G13945" t="s">
        <v>43720</v>
      </c>
      <c r="H13945" s="3" t="s">
        <v>43721</v>
      </c>
      <c r="I13945" t="s">
        <v>1033</v>
      </c>
      <c r="J13945" t="s">
        <v>36686</v>
      </c>
    </row>
    <row r="13946" spans="1:10" ht="16" x14ac:dyDescent="0.2">
      <c r="A13946" t="s">
        <v>36682</v>
      </c>
      <c r="B13946" t="s">
        <v>43722</v>
      </c>
      <c r="C13946" t="s">
        <v>43723</v>
      </c>
      <c r="D13946">
        <v>3</v>
      </c>
      <c r="E13946" t="s">
        <v>1280</v>
      </c>
      <c r="F13946" t="s">
        <v>13</v>
      </c>
      <c r="G13946" t="s">
        <v>43720</v>
      </c>
      <c r="H13946" s="3" t="s">
        <v>43721</v>
      </c>
      <c r="I13946" t="s">
        <v>1033</v>
      </c>
      <c r="J13946" t="s">
        <v>36686</v>
      </c>
    </row>
    <row r="13947" spans="1:10" ht="16" x14ac:dyDescent="0.2">
      <c r="A13947" t="s">
        <v>43724</v>
      </c>
      <c r="B13947" t="s">
        <v>43725</v>
      </c>
      <c r="C13947" t="s">
        <v>43726</v>
      </c>
      <c r="D13947">
        <v>1</v>
      </c>
      <c r="E13947" t="s">
        <v>13</v>
      </c>
      <c r="F13947" t="s">
        <v>13</v>
      </c>
      <c r="G13947" t="s">
        <v>43727</v>
      </c>
      <c r="H13947" s="3" t="s">
        <v>43728</v>
      </c>
      <c r="I13947" t="s">
        <v>69</v>
      </c>
      <c r="J13947" t="s">
        <v>43729</v>
      </c>
    </row>
    <row r="13948" spans="1:10" ht="16" x14ac:dyDescent="0.2">
      <c r="A13948" t="s">
        <v>43724</v>
      </c>
      <c r="B13948" t="s">
        <v>9191</v>
      </c>
      <c r="C13948" t="s">
        <v>43730</v>
      </c>
      <c r="D13948">
        <v>2</v>
      </c>
      <c r="E13948" t="s">
        <v>13</v>
      </c>
      <c r="F13948" t="s">
        <v>13</v>
      </c>
      <c r="G13948" t="s">
        <v>43727</v>
      </c>
      <c r="H13948" s="3" t="s">
        <v>43728</v>
      </c>
      <c r="I13948" t="s">
        <v>69</v>
      </c>
      <c r="J13948" t="s">
        <v>43729</v>
      </c>
    </row>
    <row r="13949" spans="1:10" ht="16" x14ac:dyDescent="0.2">
      <c r="A13949" t="s">
        <v>43724</v>
      </c>
      <c r="B13949" t="s">
        <v>43731</v>
      </c>
      <c r="C13949" t="s">
        <v>43732</v>
      </c>
      <c r="D13949">
        <v>3</v>
      </c>
      <c r="E13949" t="s">
        <v>13</v>
      </c>
      <c r="F13949" t="s">
        <v>13</v>
      </c>
      <c r="G13949" t="s">
        <v>43727</v>
      </c>
      <c r="H13949" s="3" t="s">
        <v>43728</v>
      </c>
      <c r="I13949" t="s">
        <v>69</v>
      </c>
      <c r="J13949" t="s">
        <v>43729</v>
      </c>
    </row>
    <row r="13950" spans="1:10" ht="16" x14ac:dyDescent="0.2">
      <c r="A13950" t="s">
        <v>43094</v>
      </c>
      <c r="B13950" t="s">
        <v>43733</v>
      </c>
      <c r="C13950" t="s">
        <v>43734</v>
      </c>
      <c r="D13950">
        <v>2</v>
      </c>
      <c r="E13950" t="s">
        <v>13</v>
      </c>
      <c r="F13950" t="s">
        <v>13</v>
      </c>
      <c r="G13950" t="s">
        <v>43727</v>
      </c>
      <c r="H13950" s="3" t="s">
        <v>43735</v>
      </c>
      <c r="I13950" t="s">
        <v>69</v>
      </c>
      <c r="J13950" t="s">
        <v>43098</v>
      </c>
    </row>
    <row r="13951" spans="1:10" ht="16" x14ac:dyDescent="0.2">
      <c r="A13951" t="s">
        <v>43736</v>
      </c>
      <c r="B13951" t="s">
        <v>43737</v>
      </c>
      <c r="C13951" t="s">
        <v>43738</v>
      </c>
      <c r="D13951">
        <v>2</v>
      </c>
      <c r="E13951" t="s">
        <v>13</v>
      </c>
      <c r="F13951" t="s">
        <v>13</v>
      </c>
      <c r="G13951" t="s">
        <v>43739</v>
      </c>
      <c r="H13951" s="3" t="s">
        <v>43740</v>
      </c>
      <c r="I13951" t="s">
        <v>69</v>
      </c>
      <c r="J13951" t="s">
        <v>43741</v>
      </c>
    </row>
    <row r="13952" spans="1:10" ht="16" x14ac:dyDescent="0.2">
      <c r="A13952" t="s">
        <v>43736</v>
      </c>
      <c r="B13952" t="s">
        <v>43742</v>
      </c>
      <c r="C13952" t="s">
        <v>43743</v>
      </c>
      <c r="D13952">
        <v>1</v>
      </c>
      <c r="E13952" t="s">
        <v>13</v>
      </c>
      <c r="F13952" t="s">
        <v>13</v>
      </c>
      <c r="G13952" t="s">
        <v>43739</v>
      </c>
      <c r="H13952" s="3" t="s">
        <v>43740</v>
      </c>
      <c r="I13952" t="s">
        <v>69</v>
      </c>
      <c r="J13952" t="s">
        <v>43741</v>
      </c>
    </row>
    <row r="13953" spans="1:10" ht="16" x14ac:dyDescent="0.2">
      <c r="A13953" t="s">
        <v>43744</v>
      </c>
      <c r="B13953" t="s">
        <v>43742</v>
      </c>
      <c r="C13953" t="s">
        <v>43743</v>
      </c>
      <c r="D13953">
        <v>1</v>
      </c>
      <c r="E13953" t="s">
        <v>13</v>
      </c>
      <c r="F13953" t="s">
        <v>13</v>
      </c>
      <c r="G13953" t="s">
        <v>43745</v>
      </c>
      <c r="H13953" s="3" t="s">
        <v>43746</v>
      </c>
      <c r="I13953" t="s">
        <v>69</v>
      </c>
      <c r="J13953" t="s">
        <v>43747</v>
      </c>
    </row>
    <row r="13954" spans="1:10" ht="16" x14ac:dyDescent="0.2">
      <c r="A13954" t="s">
        <v>43748</v>
      </c>
      <c r="B13954" t="s">
        <v>43737</v>
      </c>
      <c r="C13954" t="s">
        <v>43738</v>
      </c>
      <c r="D13954">
        <v>2</v>
      </c>
      <c r="E13954" t="s">
        <v>13</v>
      </c>
      <c r="F13954" t="s">
        <v>13</v>
      </c>
      <c r="G13954" t="s">
        <v>43745</v>
      </c>
      <c r="H13954" s="3" t="s">
        <v>43749</v>
      </c>
      <c r="I13954" t="s">
        <v>69</v>
      </c>
      <c r="J13954" t="s">
        <v>43750</v>
      </c>
    </row>
    <row r="13955" spans="1:10" ht="16" x14ac:dyDescent="0.2">
      <c r="A13955" t="s">
        <v>43751</v>
      </c>
      <c r="B13955" t="s">
        <v>43752</v>
      </c>
      <c r="C13955" t="s">
        <v>43753</v>
      </c>
      <c r="D13955">
        <v>1</v>
      </c>
      <c r="E13955" t="s">
        <v>13</v>
      </c>
      <c r="F13955" t="s">
        <v>13</v>
      </c>
      <c r="G13955" t="s">
        <v>43745</v>
      </c>
      <c r="H13955" s="3" t="s">
        <v>43746</v>
      </c>
      <c r="I13955" t="s">
        <v>69</v>
      </c>
      <c r="J13955" t="s">
        <v>43754</v>
      </c>
    </row>
    <row r="13956" spans="1:10" ht="16" x14ac:dyDescent="0.2">
      <c r="A13956" t="s">
        <v>43755</v>
      </c>
      <c r="B13956" t="s">
        <v>43737</v>
      </c>
      <c r="C13956" t="s">
        <v>43738</v>
      </c>
      <c r="D13956">
        <v>2</v>
      </c>
      <c r="E13956" t="s">
        <v>13</v>
      </c>
      <c r="F13956" t="s">
        <v>13</v>
      </c>
      <c r="G13956" t="s">
        <v>43745</v>
      </c>
      <c r="H13956" s="3" t="s">
        <v>43749</v>
      </c>
      <c r="I13956" t="s">
        <v>69</v>
      </c>
      <c r="J13956" t="s">
        <v>43756</v>
      </c>
    </row>
    <row r="13957" spans="1:10" ht="16" x14ac:dyDescent="0.2">
      <c r="A13957" t="s">
        <v>43748</v>
      </c>
      <c r="B13957" t="s">
        <v>43757</v>
      </c>
      <c r="C13957" t="s">
        <v>43758</v>
      </c>
      <c r="D13957">
        <v>1</v>
      </c>
      <c r="E13957" t="s">
        <v>13</v>
      </c>
      <c r="F13957" t="s">
        <v>13</v>
      </c>
      <c r="G13957" t="s">
        <v>43745</v>
      </c>
      <c r="H13957" s="3" t="s">
        <v>43749</v>
      </c>
      <c r="I13957" t="s">
        <v>69</v>
      </c>
      <c r="J13957" t="s">
        <v>43750</v>
      </c>
    </row>
    <row r="13958" spans="1:10" ht="16" x14ac:dyDescent="0.2">
      <c r="A13958" t="s">
        <v>43751</v>
      </c>
      <c r="B13958" t="s">
        <v>43737</v>
      </c>
      <c r="C13958" t="s">
        <v>43738</v>
      </c>
      <c r="D13958">
        <v>2</v>
      </c>
      <c r="E13958" t="s">
        <v>13</v>
      </c>
      <c r="F13958" t="s">
        <v>13</v>
      </c>
      <c r="G13958" t="s">
        <v>43745</v>
      </c>
      <c r="H13958" s="3" t="s">
        <v>43746</v>
      </c>
      <c r="I13958" t="s">
        <v>69</v>
      </c>
      <c r="J13958" t="s">
        <v>43754</v>
      </c>
    </row>
    <row r="13959" spans="1:10" ht="16" x14ac:dyDescent="0.2">
      <c r="A13959" t="s">
        <v>43744</v>
      </c>
      <c r="B13959" t="s">
        <v>43737</v>
      </c>
      <c r="C13959" t="s">
        <v>43738</v>
      </c>
      <c r="D13959">
        <v>2</v>
      </c>
      <c r="E13959" t="s">
        <v>13</v>
      </c>
      <c r="F13959" t="s">
        <v>13</v>
      </c>
      <c r="G13959" t="s">
        <v>43745</v>
      </c>
      <c r="H13959" s="3" t="s">
        <v>43746</v>
      </c>
      <c r="I13959" t="s">
        <v>69</v>
      </c>
      <c r="J13959" t="s">
        <v>43747</v>
      </c>
    </row>
    <row r="13960" spans="1:10" ht="16" x14ac:dyDescent="0.2">
      <c r="A13960" t="s">
        <v>43748</v>
      </c>
      <c r="B13960" t="s">
        <v>2144</v>
      </c>
      <c r="C13960" t="s">
        <v>43759</v>
      </c>
      <c r="D13960">
        <v>3</v>
      </c>
      <c r="E13960" t="s">
        <v>13</v>
      </c>
      <c r="F13960" t="s">
        <v>13</v>
      </c>
      <c r="G13960" t="s">
        <v>43745</v>
      </c>
      <c r="H13960" s="3" t="s">
        <v>43749</v>
      </c>
      <c r="I13960" t="s">
        <v>69</v>
      </c>
      <c r="J13960" t="s">
        <v>43750</v>
      </c>
    </row>
    <row r="13961" spans="1:10" ht="16" x14ac:dyDescent="0.2">
      <c r="A13961" t="s">
        <v>43755</v>
      </c>
      <c r="B13961" t="s">
        <v>43752</v>
      </c>
      <c r="C13961" t="s">
        <v>43753</v>
      </c>
      <c r="D13961">
        <v>1</v>
      </c>
      <c r="E13961" t="s">
        <v>13</v>
      </c>
      <c r="F13961" t="s">
        <v>13</v>
      </c>
      <c r="G13961" t="s">
        <v>43745</v>
      </c>
      <c r="H13961" s="3" t="s">
        <v>43749</v>
      </c>
      <c r="I13961" t="s">
        <v>69</v>
      </c>
      <c r="J13961" t="s">
        <v>43756</v>
      </c>
    </row>
    <row r="13962" spans="1:10" ht="16" x14ac:dyDescent="0.2">
      <c r="A13962" t="s">
        <v>24767</v>
      </c>
      <c r="B13962" t="s">
        <v>43760</v>
      </c>
      <c r="C13962" t="s">
        <v>43761</v>
      </c>
      <c r="D13962">
        <v>2</v>
      </c>
      <c r="E13962" t="s">
        <v>13</v>
      </c>
      <c r="F13962" t="s">
        <v>13</v>
      </c>
      <c r="G13962" t="s">
        <v>43762</v>
      </c>
      <c r="H13962" s="3" t="s">
        <v>43763</v>
      </c>
      <c r="I13962" t="s">
        <v>69</v>
      </c>
      <c r="J13962" t="s">
        <v>24772</v>
      </c>
    </row>
    <row r="13963" spans="1:10" ht="16" x14ac:dyDescent="0.2">
      <c r="A13963" t="s">
        <v>43764</v>
      </c>
      <c r="B13963" t="s">
        <v>43765</v>
      </c>
      <c r="C13963" t="s">
        <v>43766</v>
      </c>
      <c r="D13963">
        <v>2</v>
      </c>
      <c r="E13963" t="s">
        <v>13</v>
      </c>
      <c r="F13963" t="s">
        <v>13</v>
      </c>
      <c r="G13963" t="s">
        <v>43762</v>
      </c>
      <c r="H13963" s="3" t="s">
        <v>43767</v>
      </c>
      <c r="I13963" t="s">
        <v>69</v>
      </c>
      <c r="J13963" t="s">
        <v>43768</v>
      </c>
    </row>
    <row r="13964" spans="1:10" ht="16" x14ac:dyDescent="0.2">
      <c r="A13964" t="s">
        <v>11764</v>
      </c>
      <c r="B13964" t="s">
        <v>8229</v>
      </c>
      <c r="C13964" t="s">
        <v>43769</v>
      </c>
      <c r="D13964">
        <v>2</v>
      </c>
      <c r="E13964" t="s">
        <v>13</v>
      </c>
      <c r="F13964" t="s">
        <v>13</v>
      </c>
      <c r="G13964" t="s">
        <v>43762</v>
      </c>
      <c r="H13964" s="3" t="s">
        <v>43770</v>
      </c>
      <c r="I13964" t="s">
        <v>69</v>
      </c>
      <c r="J13964" t="s">
        <v>11768</v>
      </c>
    </row>
    <row r="13965" spans="1:10" ht="16" x14ac:dyDescent="0.2">
      <c r="A13965" t="s">
        <v>43771</v>
      </c>
      <c r="B13965" t="s">
        <v>4107</v>
      </c>
      <c r="C13965" t="s">
        <v>43772</v>
      </c>
      <c r="D13965">
        <v>2</v>
      </c>
      <c r="E13965" t="s">
        <v>13</v>
      </c>
      <c r="F13965" t="s">
        <v>13</v>
      </c>
      <c r="G13965" t="s">
        <v>43762</v>
      </c>
      <c r="H13965" s="3" t="s">
        <v>43773</v>
      </c>
      <c r="I13965" t="s">
        <v>69</v>
      </c>
      <c r="J13965" t="s">
        <v>43774</v>
      </c>
    </row>
    <row r="13966" spans="1:10" ht="16" x14ac:dyDescent="0.2">
      <c r="A13966" t="s">
        <v>43771</v>
      </c>
      <c r="B13966" t="s">
        <v>43775</v>
      </c>
      <c r="C13966" t="s">
        <v>43776</v>
      </c>
      <c r="D13966">
        <v>1</v>
      </c>
      <c r="E13966" t="s">
        <v>13</v>
      </c>
      <c r="F13966" t="s">
        <v>13</v>
      </c>
      <c r="G13966" t="s">
        <v>43762</v>
      </c>
      <c r="H13966" s="3" t="s">
        <v>43777</v>
      </c>
      <c r="I13966" t="s">
        <v>69</v>
      </c>
      <c r="J13966" t="s">
        <v>43774</v>
      </c>
    </row>
    <row r="13967" spans="1:10" ht="16" x14ac:dyDescent="0.2">
      <c r="A13967" t="s">
        <v>43778</v>
      </c>
      <c r="B13967" t="s">
        <v>43765</v>
      </c>
      <c r="C13967" t="s">
        <v>43766</v>
      </c>
      <c r="D13967">
        <v>2</v>
      </c>
      <c r="E13967" t="s">
        <v>13</v>
      </c>
      <c r="F13967" t="s">
        <v>13</v>
      </c>
      <c r="G13967" t="s">
        <v>43762</v>
      </c>
      <c r="H13967" s="3" t="s">
        <v>43779</v>
      </c>
      <c r="I13967" t="s">
        <v>69</v>
      </c>
      <c r="J13967" t="s">
        <v>43780</v>
      </c>
    </row>
    <row r="13968" spans="1:10" ht="16" x14ac:dyDescent="0.2">
      <c r="A13968" t="s">
        <v>43781</v>
      </c>
      <c r="B13968" t="s">
        <v>43782</v>
      </c>
      <c r="C13968" t="s">
        <v>43783</v>
      </c>
      <c r="D13968">
        <v>1</v>
      </c>
      <c r="E13968" t="s">
        <v>13</v>
      </c>
      <c r="F13968" t="s">
        <v>13</v>
      </c>
      <c r="G13968" t="s">
        <v>43762</v>
      </c>
      <c r="H13968" s="3" t="s">
        <v>43773</v>
      </c>
      <c r="I13968" t="s">
        <v>69</v>
      </c>
      <c r="J13968" t="s">
        <v>43784</v>
      </c>
    </row>
    <row r="13969" spans="1:10" ht="16" x14ac:dyDescent="0.2">
      <c r="A13969" t="s">
        <v>12206</v>
      </c>
      <c r="B13969" t="s">
        <v>43785</v>
      </c>
      <c r="C13969" t="s">
        <v>43786</v>
      </c>
      <c r="D13969">
        <v>2</v>
      </c>
      <c r="E13969" t="s">
        <v>13</v>
      </c>
      <c r="F13969" t="s">
        <v>13</v>
      </c>
      <c r="G13969" t="s">
        <v>43762</v>
      </c>
      <c r="H13969" s="3" t="s">
        <v>43773</v>
      </c>
      <c r="I13969" t="s">
        <v>69</v>
      </c>
      <c r="J13969" t="s">
        <v>12209</v>
      </c>
    </row>
    <row r="13970" spans="1:10" ht="16" x14ac:dyDescent="0.2">
      <c r="A13970" t="s">
        <v>43764</v>
      </c>
      <c r="B13970" t="s">
        <v>43787</v>
      </c>
      <c r="C13970" t="s">
        <v>43788</v>
      </c>
      <c r="D13970">
        <v>1</v>
      </c>
      <c r="E13970" t="s">
        <v>13</v>
      </c>
      <c r="F13970" t="s">
        <v>13</v>
      </c>
      <c r="G13970" t="s">
        <v>43762</v>
      </c>
      <c r="H13970" s="3" t="s">
        <v>43770</v>
      </c>
      <c r="I13970" t="s">
        <v>69</v>
      </c>
      <c r="J13970" t="s">
        <v>43768</v>
      </c>
    </row>
    <row r="13971" spans="1:10" ht="16" x14ac:dyDescent="0.2">
      <c r="A13971" t="s">
        <v>43778</v>
      </c>
      <c r="B13971" t="s">
        <v>43787</v>
      </c>
      <c r="C13971" t="s">
        <v>43788</v>
      </c>
      <c r="D13971">
        <v>1</v>
      </c>
      <c r="E13971" t="s">
        <v>13</v>
      </c>
      <c r="F13971" t="s">
        <v>13</v>
      </c>
      <c r="G13971" t="s">
        <v>43762</v>
      </c>
      <c r="H13971" s="3" t="s">
        <v>43770</v>
      </c>
      <c r="I13971" t="s">
        <v>69</v>
      </c>
      <c r="J13971" t="s">
        <v>43780</v>
      </c>
    </row>
    <row r="13972" spans="1:10" ht="16" x14ac:dyDescent="0.2">
      <c r="A13972" t="s">
        <v>43789</v>
      </c>
      <c r="B13972" t="s">
        <v>43790</v>
      </c>
      <c r="C13972" t="s">
        <v>43791</v>
      </c>
      <c r="D13972">
        <v>2</v>
      </c>
      <c r="E13972" t="s">
        <v>13</v>
      </c>
      <c r="F13972" t="s">
        <v>13</v>
      </c>
      <c r="G13972" t="s">
        <v>43762</v>
      </c>
      <c r="H13972" s="3" t="s">
        <v>43792</v>
      </c>
      <c r="I13972" t="s">
        <v>69</v>
      </c>
      <c r="J13972" t="s">
        <v>43793</v>
      </c>
    </row>
    <row r="13973" spans="1:10" ht="16" x14ac:dyDescent="0.2">
      <c r="A13973" t="s">
        <v>8472</v>
      </c>
      <c r="B13973" t="s">
        <v>1768</v>
      </c>
      <c r="C13973" t="s">
        <v>43794</v>
      </c>
      <c r="D13973">
        <v>2</v>
      </c>
      <c r="E13973" t="s">
        <v>13</v>
      </c>
      <c r="F13973" t="s">
        <v>13</v>
      </c>
      <c r="G13973" t="s">
        <v>43762</v>
      </c>
      <c r="H13973" s="3" t="s">
        <v>43773</v>
      </c>
      <c r="I13973" t="s">
        <v>69</v>
      </c>
      <c r="J13973" t="s">
        <v>8476</v>
      </c>
    </row>
    <row r="13974" spans="1:10" ht="16" x14ac:dyDescent="0.2">
      <c r="A13974" t="s">
        <v>43781</v>
      </c>
      <c r="B13974" t="s">
        <v>4107</v>
      </c>
      <c r="C13974" t="s">
        <v>43772</v>
      </c>
      <c r="D13974">
        <v>2</v>
      </c>
      <c r="E13974" t="s">
        <v>13</v>
      </c>
      <c r="F13974" t="s">
        <v>13</v>
      </c>
      <c r="G13974" t="s">
        <v>43762</v>
      </c>
      <c r="H13974" s="3" t="s">
        <v>43773</v>
      </c>
      <c r="I13974" t="s">
        <v>69</v>
      </c>
      <c r="J13974" t="s">
        <v>43784</v>
      </c>
    </row>
    <row r="13975" spans="1:10" ht="16" x14ac:dyDescent="0.2">
      <c r="A13975" t="s">
        <v>8472</v>
      </c>
      <c r="B13975" t="s">
        <v>4107</v>
      </c>
      <c r="C13975" t="s">
        <v>43795</v>
      </c>
      <c r="D13975">
        <v>3</v>
      </c>
      <c r="E13975" t="s">
        <v>13</v>
      </c>
      <c r="F13975" t="s">
        <v>13</v>
      </c>
      <c r="G13975" t="s">
        <v>43762</v>
      </c>
      <c r="H13975" s="3" t="s">
        <v>43773</v>
      </c>
      <c r="I13975" t="s">
        <v>69</v>
      </c>
      <c r="J13975" t="s">
        <v>8476</v>
      </c>
    </row>
    <row r="13976" spans="1:10" ht="16" x14ac:dyDescent="0.2">
      <c r="A13976" t="s">
        <v>43796</v>
      </c>
      <c r="B13976" t="s">
        <v>43797</v>
      </c>
      <c r="C13976" t="s">
        <v>43798</v>
      </c>
      <c r="D13976">
        <v>1</v>
      </c>
      <c r="E13976" t="s">
        <v>13</v>
      </c>
      <c r="F13976" t="s">
        <v>13</v>
      </c>
      <c r="G13976" t="s">
        <v>43799</v>
      </c>
      <c r="H13976" s="3" t="s">
        <v>43800</v>
      </c>
      <c r="I13976" t="s">
        <v>62</v>
      </c>
      <c r="J13976" t="s">
        <v>43801</v>
      </c>
    </row>
    <row r="13977" spans="1:10" ht="16" x14ac:dyDescent="0.2">
      <c r="A13977" t="s">
        <v>10308</v>
      </c>
      <c r="B13977" t="s">
        <v>43802</v>
      </c>
      <c r="C13977" t="s">
        <v>43803</v>
      </c>
      <c r="D13977">
        <v>1</v>
      </c>
      <c r="E13977" t="s">
        <v>43804</v>
      </c>
      <c r="F13977" t="s">
        <v>13</v>
      </c>
      <c r="G13977" t="s">
        <v>43805</v>
      </c>
      <c r="H13977" s="3" t="s">
        <v>43806</v>
      </c>
      <c r="I13977" t="s">
        <v>62</v>
      </c>
      <c r="J13977" t="s">
        <v>10311</v>
      </c>
    </row>
    <row r="13978" spans="1:10" ht="32" x14ac:dyDescent="0.2">
      <c r="A13978" t="s">
        <v>43807</v>
      </c>
      <c r="B13978" t="s">
        <v>27387</v>
      </c>
      <c r="C13978" t="s">
        <v>27388</v>
      </c>
      <c r="D13978">
        <v>1</v>
      </c>
      <c r="E13978" t="s">
        <v>43804</v>
      </c>
      <c r="F13978" t="s">
        <v>13</v>
      </c>
      <c r="G13978" t="s">
        <v>43805</v>
      </c>
      <c r="H13978" s="3" t="s">
        <v>43808</v>
      </c>
      <c r="I13978" t="s">
        <v>62</v>
      </c>
      <c r="J13978" t="s">
        <v>43809</v>
      </c>
    </row>
    <row r="13979" spans="1:10" ht="16" x14ac:dyDescent="0.2">
      <c r="A13979" t="s">
        <v>43810</v>
      </c>
      <c r="B13979" t="s">
        <v>43811</v>
      </c>
      <c r="C13979" t="s">
        <v>43812</v>
      </c>
      <c r="D13979">
        <v>2</v>
      </c>
      <c r="E13979" t="s">
        <v>43804</v>
      </c>
      <c r="F13979" t="s">
        <v>13</v>
      </c>
      <c r="G13979" t="s">
        <v>43805</v>
      </c>
      <c r="H13979" s="3" t="s">
        <v>43813</v>
      </c>
      <c r="I13979" t="s">
        <v>62</v>
      </c>
      <c r="J13979" t="s">
        <v>43814</v>
      </c>
    </row>
    <row r="13980" spans="1:10" ht="32" x14ac:dyDescent="0.2">
      <c r="A13980" t="s">
        <v>43807</v>
      </c>
      <c r="B13980" t="s">
        <v>43815</v>
      </c>
      <c r="C13980" t="s">
        <v>43816</v>
      </c>
      <c r="D13980">
        <v>4</v>
      </c>
      <c r="E13980" t="s">
        <v>43804</v>
      </c>
      <c r="F13980" t="s">
        <v>13</v>
      </c>
      <c r="G13980" t="s">
        <v>43805</v>
      </c>
      <c r="H13980" s="3" t="s">
        <v>43808</v>
      </c>
      <c r="I13980" t="s">
        <v>62</v>
      </c>
      <c r="J13980" t="s">
        <v>43809</v>
      </c>
    </row>
    <row r="13981" spans="1:10" ht="32" x14ac:dyDescent="0.2">
      <c r="A13981" t="s">
        <v>43807</v>
      </c>
      <c r="B13981" t="s">
        <v>27392</v>
      </c>
      <c r="C13981" t="s">
        <v>27393</v>
      </c>
      <c r="D13981">
        <v>3</v>
      </c>
      <c r="E13981" t="s">
        <v>43804</v>
      </c>
      <c r="F13981" t="s">
        <v>13</v>
      </c>
      <c r="G13981" t="s">
        <v>43805</v>
      </c>
      <c r="H13981" s="3" t="s">
        <v>43808</v>
      </c>
      <c r="I13981" t="s">
        <v>62</v>
      </c>
      <c r="J13981" t="s">
        <v>43809</v>
      </c>
    </row>
    <row r="13982" spans="1:10" ht="16" x14ac:dyDescent="0.2">
      <c r="A13982" t="s">
        <v>29747</v>
      </c>
      <c r="B13982" t="s">
        <v>36055</v>
      </c>
      <c r="C13982" t="s">
        <v>36056</v>
      </c>
      <c r="D13982">
        <v>3</v>
      </c>
      <c r="E13982" t="s">
        <v>43804</v>
      </c>
      <c r="F13982" t="s">
        <v>13</v>
      </c>
      <c r="G13982" t="s">
        <v>43805</v>
      </c>
      <c r="H13982" s="3" t="s">
        <v>43817</v>
      </c>
      <c r="I13982" t="s">
        <v>62</v>
      </c>
      <c r="J13982" t="s">
        <v>29748</v>
      </c>
    </row>
    <row r="13983" spans="1:10" ht="16" x14ac:dyDescent="0.2">
      <c r="A13983" t="s">
        <v>43796</v>
      </c>
      <c r="B13983" t="s">
        <v>43818</v>
      </c>
      <c r="C13983" t="s">
        <v>43819</v>
      </c>
      <c r="D13983">
        <v>3</v>
      </c>
      <c r="E13983" t="s">
        <v>43804</v>
      </c>
      <c r="F13983" t="s">
        <v>13</v>
      </c>
      <c r="G13983" t="s">
        <v>43805</v>
      </c>
      <c r="H13983" s="3" t="s">
        <v>43820</v>
      </c>
      <c r="I13983" t="s">
        <v>62</v>
      </c>
      <c r="J13983" t="s">
        <v>43801</v>
      </c>
    </row>
    <row r="13984" spans="1:10" ht="16" x14ac:dyDescent="0.2">
      <c r="A13984" t="s">
        <v>43821</v>
      </c>
      <c r="B13984" t="s">
        <v>43822</v>
      </c>
      <c r="C13984" t="s">
        <v>43823</v>
      </c>
      <c r="D13984">
        <v>2</v>
      </c>
      <c r="E13984" t="s">
        <v>43804</v>
      </c>
      <c r="F13984" t="s">
        <v>13</v>
      </c>
      <c r="G13984" t="s">
        <v>43805</v>
      </c>
      <c r="H13984" s="3" t="s">
        <v>43824</v>
      </c>
      <c r="I13984" t="s">
        <v>62</v>
      </c>
      <c r="J13984" t="s">
        <v>43825</v>
      </c>
    </row>
    <row r="13985" spans="1:10" ht="16" x14ac:dyDescent="0.2">
      <c r="A13985" t="s">
        <v>42334</v>
      </c>
      <c r="B13985" t="s">
        <v>18937</v>
      </c>
      <c r="C13985" t="s">
        <v>43826</v>
      </c>
      <c r="D13985">
        <v>2</v>
      </c>
      <c r="E13985" t="s">
        <v>43804</v>
      </c>
      <c r="F13985" t="s">
        <v>13</v>
      </c>
      <c r="G13985" t="s">
        <v>43805</v>
      </c>
      <c r="H13985" s="3" t="s">
        <v>43827</v>
      </c>
      <c r="I13985" t="s">
        <v>62</v>
      </c>
      <c r="J13985" t="s">
        <v>42336</v>
      </c>
    </row>
    <row r="13986" spans="1:10" ht="16" x14ac:dyDescent="0.2">
      <c r="A13986" t="s">
        <v>7461</v>
      </c>
      <c r="B13986" t="s">
        <v>36055</v>
      </c>
      <c r="C13986" t="s">
        <v>36056</v>
      </c>
      <c r="D13986">
        <v>3</v>
      </c>
      <c r="E13986" t="s">
        <v>43804</v>
      </c>
      <c r="F13986" t="s">
        <v>13</v>
      </c>
      <c r="G13986" t="s">
        <v>43805</v>
      </c>
      <c r="H13986" s="3" t="s">
        <v>43817</v>
      </c>
      <c r="I13986" t="s">
        <v>62</v>
      </c>
      <c r="J13986" t="s">
        <v>7462</v>
      </c>
    </row>
    <row r="13987" spans="1:10" ht="16" x14ac:dyDescent="0.2">
      <c r="A13987" t="s">
        <v>41002</v>
      </c>
      <c r="B13987" t="s">
        <v>43811</v>
      </c>
      <c r="C13987" t="s">
        <v>43812</v>
      </c>
      <c r="D13987">
        <v>1</v>
      </c>
      <c r="E13987" t="s">
        <v>43804</v>
      </c>
      <c r="F13987" t="s">
        <v>13</v>
      </c>
      <c r="G13987" t="s">
        <v>43805</v>
      </c>
      <c r="H13987" s="3" t="s">
        <v>43813</v>
      </c>
      <c r="I13987" t="s">
        <v>62</v>
      </c>
      <c r="J13987" t="s">
        <v>41006</v>
      </c>
    </row>
    <row r="13988" spans="1:10" ht="16" x14ac:dyDescent="0.2">
      <c r="A13988" t="s">
        <v>43821</v>
      </c>
      <c r="B13988" t="s">
        <v>43828</v>
      </c>
      <c r="C13988" t="s">
        <v>43829</v>
      </c>
      <c r="D13988">
        <v>1</v>
      </c>
      <c r="E13988" t="s">
        <v>43804</v>
      </c>
      <c r="F13988" t="s">
        <v>13</v>
      </c>
      <c r="G13988" t="s">
        <v>43805</v>
      </c>
      <c r="H13988" s="3" t="s">
        <v>43824</v>
      </c>
      <c r="I13988" t="s">
        <v>62</v>
      </c>
      <c r="J13988" t="s">
        <v>43825</v>
      </c>
    </row>
    <row r="13989" spans="1:10" ht="32" x14ac:dyDescent="0.2">
      <c r="A13989" t="s">
        <v>43807</v>
      </c>
      <c r="B13989" t="s">
        <v>27395</v>
      </c>
      <c r="C13989" t="s">
        <v>27396</v>
      </c>
      <c r="D13989">
        <v>2</v>
      </c>
      <c r="E13989" t="s">
        <v>43804</v>
      </c>
      <c r="F13989" t="s">
        <v>13</v>
      </c>
      <c r="G13989" t="s">
        <v>43805</v>
      </c>
      <c r="H13989" s="3" t="s">
        <v>43808</v>
      </c>
      <c r="I13989" t="s">
        <v>62</v>
      </c>
      <c r="J13989" t="s">
        <v>43809</v>
      </c>
    </row>
    <row r="13990" spans="1:10" ht="16" x14ac:dyDescent="0.2">
      <c r="A13990" t="s">
        <v>43830</v>
      </c>
      <c r="B13990" t="s">
        <v>29560</v>
      </c>
      <c r="C13990" t="s">
        <v>43831</v>
      </c>
      <c r="D13990">
        <v>1</v>
      </c>
      <c r="E13990" t="s">
        <v>43804</v>
      </c>
      <c r="F13990" t="s">
        <v>13</v>
      </c>
      <c r="G13990" t="s">
        <v>43805</v>
      </c>
      <c r="H13990" s="3" t="s">
        <v>43824</v>
      </c>
      <c r="I13990" t="s">
        <v>62</v>
      </c>
      <c r="J13990" t="s">
        <v>43832</v>
      </c>
    </row>
    <row r="13991" spans="1:10" ht="16" x14ac:dyDescent="0.2">
      <c r="A13991" t="s">
        <v>43833</v>
      </c>
      <c r="B13991" t="s">
        <v>43811</v>
      </c>
      <c r="C13991" t="s">
        <v>43812</v>
      </c>
      <c r="D13991">
        <v>1</v>
      </c>
      <c r="E13991" t="s">
        <v>43804</v>
      </c>
      <c r="F13991" t="s">
        <v>13</v>
      </c>
      <c r="G13991" t="s">
        <v>43805</v>
      </c>
      <c r="H13991" s="3" t="s">
        <v>43817</v>
      </c>
      <c r="I13991" t="s">
        <v>62</v>
      </c>
      <c r="J13991" t="s">
        <v>43834</v>
      </c>
    </row>
    <row r="13992" spans="1:10" ht="16" x14ac:dyDescent="0.2">
      <c r="A13992" t="s">
        <v>43835</v>
      </c>
      <c r="B13992" t="s">
        <v>43836</v>
      </c>
      <c r="C13992" t="s">
        <v>43837</v>
      </c>
      <c r="D13992">
        <v>1</v>
      </c>
      <c r="E13992" t="s">
        <v>43804</v>
      </c>
      <c r="F13992" t="s">
        <v>13</v>
      </c>
      <c r="G13992" t="s">
        <v>43805</v>
      </c>
      <c r="H13992" s="3" t="s">
        <v>43824</v>
      </c>
      <c r="I13992" t="s">
        <v>62</v>
      </c>
      <c r="J13992" t="s">
        <v>43838</v>
      </c>
    </row>
    <row r="13993" spans="1:10" ht="16" x14ac:dyDescent="0.2">
      <c r="A13993" t="s">
        <v>43839</v>
      </c>
      <c r="B13993" t="s">
        <v>43840</v>
      </c>
      <c r="C13993" t="s">
        <v>43841</v>
      </c>
      <c r="D13993">
        <v>1</v>
      </c>
      <c r="E13993" t="s">
        <v>43804</v>
      </c>
      <c r="F13993" t="s">
        <v>13</v>
      </c>
      <c r="G13993" t="s">
        <v>43805</v>
      </c>
      <c r="H13993" s="3" t="s">
        <v>43824</v>
      </c>
      <c r="I13993" t="s">
        <v>62</v>
      </c>
      <c r="J13993" t="s">
        <v>43842</v>
      </c>
    </row>
    <row r="13994" spans="1:10" ht="16" x14ac:dyDescent="0.2">
      <c r="A13994" t="s">
        <v>43796</v>
      </c>
      <c r="B13994" t="s">
        <v>24077</v>
      </c>
      <c r="C13994" t="s">
        <v>24078</v>
      </c>
      <c r="D13994">
        <v>2</v>
      </c>
      <c r="E13994" t="s">
        <v>43804</v>
      </c>
      <c r="F13994" t="s">
        <v>13</v>
      </c>
      <c r="G13994" t="s">
        <v>43805</v>
      </c>
      <c r="H13994" s="3" t="s">
        <v>43820</v>
      </c>
      <c r="I13994" t="s">
        <v>62</v>
      </c>
      <c r="J13994" t="s">
        <v>43801</v>
      </c>
    </row>
    <row r="13995" spans="1:10" ht="16" x14ac:dyDescent="0.2">
      <c r="A13995" t="s">
        <v>43830</v>
      </c>
      <c r="B13995" t="s">
        <v>43843</v>
      </c>
      <c r="C13995" t="s">
        <v>43844</v>
      </c>
      <c r="D13995">
        <v>2</v>
      </c>
      <c r="E13995" t="s">
        <v>43804</v>
      </c>
      <c r="F13995" t="s">
        <v>13</v>
      </c>
      <c r="G13995" t="s">
        <v>43805</v>
      </c>
      <c r="H13995" s="3" t="s">
        <v>43824</v>
      </c>
      <c r="I13995" t="s">
        <v>62</v>
      </c>
      <c r="J13995" t="s">
        <v>43832</v>
      </c>
    </row>
    <row r="13996" spans="1:10" ht="16" x14ac:dyDescent="0.2">
      <c r="A13996" t="s">
        <v>43833</v>
      </c>
      <c r="B13996" t="s">
        <v>43845</v>
      </c>
      <c r="C13996" t="s">
        <v>43846</v>
      </c>
      <c r="D13996">
        <v>4</v>
      </c>
      <c r="E13996" t="s">
        <v>43804</v>
      </c>
      <c r="F13996" t="s">
        <v>13</v>
      </c>
      <c r="G13996" t="s">
        <v>43805</v>
      </c>
      <c r="H13996" s="3" t="s">
        <v>43817</v>
      </c>
      <c r="I13996" t="s">
        <v>62</v>
      </c>
      <c r="J13996" t="s">
        <v>43834</v>
      </c>
    </row>
    <row r="13997" spans="1:10" ht="16" x14ac:dyDescent="0.2">
      <c r="A13997" t="s">
        <v>43847</v>
      </c>
      <c r="B13997" t="s">
        <v>40945</v>
      </c>
      <c r="C13997" t="s">
        <v>40946</v>
      </c>
      <c r="D13997">
        <v>1</v>
      </c>
      <c r="E13997" t="s">
        <v>43804</v>
      </c>
      <c r="F13997" t="s">
        <v>13</v>
      </c>
      <c r="G13997" t="s">
        <v>43805</v>
      </c>
      <c r="H13997" s="3" t="s">
        <v>43848</v>
      </c>
      <c r="I13997" t="s">
        <v>62</v>
      </c>
      <c r="J13997" t="s">
        <v>43849</v>
      </c>
    </row>
    <row r="13998" spans="1:10" ht="16" x14ac:dyDescent="0.2">
      <c r="A13998" t="s">
        <v>43850</v>
      </c>
      <c r="B13998" t="s">
        <v>43851</v>
      </c>
      <c r="C13998" t="s">
        <v>43852</v>
      </c>
      <c r="D13998">
        <v>3</v>
      </c>
      <c r="E13998" t="s">
        <v>43804</v>
      </c>
      <c r="F13998" t="s">
        <v>13</v>
      </c>
      <c r="G13998" t="s">
        <v>43805</v>
      </c>
      <c r="H13998" s="3" t="s">
        <v>43853</v>
      </c>
      <c r="I13998" t="s">
        <v>62</v>
      </c>
      <c r="J13998" t="s">
        <v>43854</v>
      </c>
    </row>
    <row r="13999" spans="1:10" ht="16" x14ac:dyDescent="0.2">
      <c r="A13999" t="s">
        <v>43855</v>
      </c>
      <c r="B13999" t="s">
        <v>43856</v>
      </c>
      <c r="C13999" t="s">
        <v>43857</v>
      </c>
      <c r="D13999">
        <v>2</v>
      </c>
      <c r="E13999" t="s">
        <v>43804</v>
      </c>
      <c r="F13999" t="s">
        <v>13</v>
      </c>
      <c r="G13999" t="s">
        <v>43805</v>
      </c>
      <c r="H13999" s="3" t="s">
        <v>43824</v>
      </c>
      <c r="I13999" t="s">
        <v>62</v>
      </c>
      <c r="J13999" t="s">
        <v>43858</v>
      </c>
    </row>
    <row r="14000" spans="1:10" ht="16" x14ac:dyDescent="0.2">
      <c r="A14000" t="s">
        <v>10308</v>
      </c>
      <c r="B14000" t="s">
        <v>29560</v>
      </c>
      <c r="C14000" t="s">
        <v>43831</v>
      </c>
      <c r="D14000">
        <v>3</v>
      </c>
      <c r="E14000" t="s">
        <v>43804</v>
      </c>
      <c r="F14000" t="s">
        <v>13</v>
      </c>
      <c r="G14000" t="s">
        <v>43805</v>
      </c>
      <c r="H14000" s="3" t="s">
        <v>43859</v>
      </c>
      <c r="I14000" t="s">
        <v>62</v>
      </c>
      <c r="J14000" t="s">
        <v>10311</v>
      </c>
    </row>
    <row r="14001" spans="1:10" ht="16" x14ac:dyDescent="0.2">
      <c r="A14001" t="s">
        <v>22045</v>
      </c>
      <c r="B14001" t="s">
        <v>36055</v>
      </c>
      <c r="C14001" t="s">
        <v>36056</v>
      </c>
      <c r="D14001">
        <v>3</v>
      </c>
      <c r="E14001" t="s">
        <v>43804</v>
      </c>
      <c r="F14001" t="s">
        <v>13</v>
      </c>
      <c r="G14001" t="s">
        <v>43805</v>
      </c>
      <c r="H14001" s="3" t="s">
        <v>43817</v>
      </c>
      <c r="I14001" t="s">
        <v>62</v>
      </c>
      <c r="J14001" t="s">
        <v>22048</v>
      </c>
    </row>
    <row r="14002" spans="1:10" ht="16" x14ac:dyDescent="0.2">
      <c r="A14002" t="s">
        <v>29753</v>
      </c>
      <c r="B14002" t="s">
        <v>43811</v>
      </c>
      <c r="C14002" t="s">
        <v>43812</v>
      </c>
      <c r="D14002">
        <v>3</v>
      </c>
      <c r="E14002" t="s">
        <v>43804</v>
      </c>
      <c r="F14002" t="s">
        <v>13</v>
      </c>
      <c r="G14002" t="s">
        <v>43805</v>
      </c>
      <c r="H14002" s="3" t="s">
        <v>43824</v>
      </c>
      <c r="I14002" t="s">
        <v>62</v>
      </c>
      <c r="J14002" t="s">
        <v>29755</v>
      </c>
    </row>
    <row r="14003" spans="1:10" ht="16" x14ac:dyDescent="0.2">
      <c r="A14003" t="s">
        <v>43835</v>
      </c>
      <c r="B14003" t="s">
        <v>43860</v>
      </c>
      <c r="C14003" t="s">
        <v>43861</v>
      </c>
      <c r="D14003">
        <v>2</v>
      </c>
      <c r="E14003" t="s">
        <v>43804</v>
      </c>
      <c r="F14003" t="s">
        <v>13</v>
      </c>
      <c r="G14003" t="s">
        <v>43805</v>
      </c>
      <c r="H14003" s="3" t="s">
        <v>43824</v>
      </c>
      <c r="I14003" t="s">
        <v>62</v>
      </c>
      <c r="J14003" t="s">
        <v>43838</v>
      </c>
    </row>
    <row r="14004" spans="1:10" ht="16" x14ac:dyDescent="0.2">
      <c r="A14004" t="s">
        <v>43855</v>
      </c>
      <c r="B14004" t="s">
        <v>43862</v>
      </c>
      <c r="C14004" t="s">
        <v>43841</v>
      </c>
      <c r="D14004">
        <v>1</v>
      </c>
      <c r="E14004" t="s">
        <v>43804</v>
      </c>
      <c r="F14004" t="s">
        <v>13</v>
      </c>
      <c r="G14004" t="s">
        <v>43805</v>
      </c>
      <c r="H14004" s="3" t="s">
        <v>43824</v>
      </c>
      <c r="I14004" t="s">
        <v>62</v>
      </c>
      <c r="J14004" t="s">
        <v>43858</v>
      </c>
    </row>
    <row r="14005" spans="1:10" ht="16" x14ac:dyDescent="0.2">
      <c r="A14005" t="s">
        <v>43863</v>
      </c>
      <c r="B14005" t="s">
        <v>43864</v>
      </c>
      <c r="C14005" t="s">
        <v>43865</v>
      </c>
      <c r="D14005">
        <v>3</v>
      </c>
      <c r="E14005" t="s">
        <v>43804</v>
      </c>
      <c r="F14005" t="s">
        <v>13</v>
      </c>
      <c r="G14005" t="s">
        <v>43805</v>
      </c>
      <c r="H14005" s="3" t="s">
        <v>43824</v>
      </c>
      <c r="I14005" t="s">
        <v>62</v>
      </c>
      <c r="J14005" t="s">
        <v>43866</v>
      </c>
    </row>
    <row r="14006" spans="1:10" ht="16" x14ac:dyDescent="0.2">
      <c r="A14006" t="s">
        <v>43867</v>
      </c>
      <c r="B14006" t="s">
        <v>43868</v>
      </c>
      <c r="C14006" t="s">
        <v>43869</v>
      </c>
      <c r="D14006">
        <v>1</v>
      </c>
      <c r="E14006" t="s">
        <v>13</v>
      </c>
      <c r="F14006" t="s">
        <v>13</v>
      </c>
      <c r="G14006" t="s">
        <v>43870</v>
      </c>
      <c r="H14006" s="3" t="s">
        <v>43871</v>
      </c>
      <c r="I14006" t="s">
        <v>62</v>
      </c>
      <c r="J14006" t="s">
        <v>43872</v>
      </c>
    </row>
    <row r="14007" spans="1:10" ht="16" x14ac:dyDescent="0.2">
      <c r="A14007" t="s">
        <v>20751</v>
      </c>
      <c r="B14007" t="s">
        <v>43873</v>
      </c>
      <c r="C14007" t="s">
        <v>43874</v>
      </c>
      <c r="D14007">
        <v>1</v>
      </c>
      <c r="E14007" t="s">
        <v>13</v>
      </c>
      <c r="F14007" t="s">
        <v>13</v>
      </c>
      <c r="G14007" t="s">
        <v>43870</v>
      </c>
      <c r="H14007" s="3" t="s">
        <v>43871</v>
      </c>
      <c r="I14007" t="s">
        <v>62</v>
      </c>
      <c r="J14007" t="s">
        <v>20756</v>
      </c>
    </row>
    <row r="14008" spans="1:10" ht="16" x14ac:dyDescent="0.2">
      <c r="A14008" t="s">
        <v>39038</v>
      </c>
      <c r="B14008" t="s">
        <v>8210</v>
      </c>
      <c r="C14008" t="s">
        <v>43875</v>
      </c>
      <c r="D14008">
        <v>1</v>
      </c>
      <c r="E14008" t="s">
        <v>13</v>
      </c>
      <c r="F14008" t="s">
        <v>13</v>
      </c>
      <c r="G14008" t="s">
        <v>43876</v>
      </c>
      <c r="H14008" s="3" t="s">
        <v>43877</v>
      </c>
      <c r="I14008" t="s">
        <v>547</v>
      </c>
      <c r="J14008" t="s">
        <v>39042</v>
      </c>
    </row>
    <row r="14009" spans="1:10" ht="16" x14ac:dyDescent="0.2">
      <c r="A14009" t="s">
        <v>43878</v>
      </c>
      <c r="B14009" t="s">
        <v>43879</v>
      </c>
      <c r="C14009" t="s">
        <v>43880</v>
      </c>
      <c r="D14009">
        <v>1</v>
      </c>
      <c r="E14009" t="s">
        <v>1111</v>
      </c>
      <c r="F14009" t="s">
        <v>13</v>
      </c>
      <c r="G14009" t="s">
        <v>43881</v>
      </c>
      <c r="H14009" s="3" t="s">
        <v>43882</v>
      </c>
      <c r="I14009" t="s">
        <v>1033</v>
      </c>
      <c r="J14009" t="s">
        <v>43883</v>
      </c>
    </row>
    <row r="14010" spans="1:10" ht="16" x14ac:dyDescent="0.2">
      <c r="A14010" t="s">
        <v>7889</v>
      </c>
      <c r="B14010" t="s">
        <v>43884</v>
      </c>
      <c r="C14010" t="s">
        <v>43885</v>
      </c>
      <c r="D14010">
        <v>3</v>
      </c>
      <c r="E14010" t="s">
        <v>1111</v>
      </c>
      <c r="F14010" t="s">
        <v>13</v>
      </c>
      <c r="G14010" t="s">
        <v>43881</v>
      </c>
      <c r="H14010" s="3" t="s">
        <v>43882</v>
      </c>
      <c r="I14010" t="s">
        <v>1033</v>
      </c>
      <c r="J14010" t="s">
        <v>7894</v>
      </c>
    </row>
    <row r="14011" spans="1:10" ht="16" x14ac:dyDescent="0.2">
      <c r="A14011" t="s">
        <v>43878</v>
      </c>
      <c r="B14011" t="s">
        <v>7890</v>
      </c>
      <c r="C14011" t="s">
        <v>7891</v>
      </c>
      <c r="D14011">
        <v>2</v>
      </c>
      <c r="E14011" t="s">
        <v>1111</v>
      </c>
      <c r="F14011" t="s">
        <v>13</v>
      </c>
      <c r="G14011" t="s">
        <v>43881</v>
      </c>
      <c r="H14011" s="3" t="s">
        <v>43886</v>
      </c>
      <c r="I14011" t="s">
        <v>1033</v>
      </c>
      <c r="J14011" t="s">
        <v>43883</v>
      </c>
    </row>
    <row r="14012" spans="1:10" ht="16" x14ac:dyDescent="0.2">
      <c r="A14012" t="s">
        <v>7889</v>
      </c>
      <c r="B14012" t="s">
        <v>43879</v>
      </c>
      <c r="C14012" t="s">
        <v>43880</v>
      </c>
      <c r="D14012">
        <v>1</v>
      </c>
      <c r="E14012" t="s">
        <v>1111</v>
      </c>
      <c r="F14012" t="s">
        <v>13</v>
      </c>
      <c r="G14012" t="s">
        <v>43881</v>
      </c>
      <c r="H14012" s="3" t="s">
        <v>43882</v>
      </c>
      <c r="I14012" t="s">
        <v>1033</v>
      </c>
      <c r="J14012" t="s">
        <v>7894</v>
      </c>
    </row>
    <row r="14013" spans="1:10" s="4" customFormat="1" ht="16" x14ac:dyDescent="0.2">
      <c r="A14013" s="4" t="s">
        <v>43887</v>
      </c>
      <c r="B14013" s="4" t="s">
        <v>26630</v>
      </c>
      <c r="C14013" s="4" t="s">
        <v>43888</v>
      </c>
      <c r="D14013" s="4">
        <v>3</v>
      </c>
      <c r="E14013" s="4" t="s">
        <v>1111</v>
      </c>
      <c r="F14013" s="4" t="s">
        <v>13</v>
      </c>
      <c r="G14013" s="4" t="s">
        <v>43881</v>
      </c>
      <c r="H14013" s="5" t="s">
        <v>43889</v>
      </c>
      <c r="I14013" s="4" t="s">
        <v>1033</v>
      </c>
      <c r="J14013" s="4" t="s">
        <v>43890</v>
      </c>
    </row>
    <row r="14014" spans="1:10" ht="16" x14ac:dyDescent="0.2">
      <c r="A14014" t="s">
        <v>30528</v>
      </c>
      <c r="B14014" t="s">
        <v>43891</v>
      </c>
      <c r="C14014" t="s">
        <v>43892</v>
      </c>
      <c r="D14014">
        <v>1</v>
      </c>
      <c r="E14014" t="s">
        <v>13</v>
      </c>
      <c r="F14014" t="s">
        <v>13</v>
      </c>
      <c r="G14014" t="s">
        <v>43893</v>
      </c>
      <c r="H14014" s="3" t="s">
        <v>43894</v>
      </c>
      <c r="I14014" t="s">
        <v>918</v>
      </c>
      <c r="J14014" t="s">
        <v>30531</v>
      </c>
    </row>
    <row r="14015" spans="1:10" ht="16" x14ac:dyDescent="0.2">
      <c r="A14015" t="s">
        <v>30452</v>
      </c>
      <c r="B14015" t="s">
        <v>43891</v>
      </c>
      <c r="C14015" t="s">
        <v>43892</v>
      </c>
      <c r="D14015">
        <v>3</v>
      </c>
      <c r="E14015" t="s">
        <v>13</v>
      </c>
      <c r="F14015" t="s">
        <v>13</v>
      </c>
      <c r="G14015" t="s">
        <v>43895</v>
      </c>
      <c r="H14015" s="3" t="s">
        <v>43896</v>
      </c>
      <c r="I14015" t="s">
        <v>918</v>
      </c>
      <c r="J14015" t="s">
        <v>30455</v>
      </c>
    </row>
    <row r="14016" spans="1:10" ht="16" x14ac:dyDescent="0.2">
      <c r="A14016" t="s">
        <v>43897</v>
      </c>
      <c r="B14016" t="s">
        <v>43898</v>
      </c>
      <c r="C14016" t="s">
        <v>43899</v>
      </c>
      <c r="D14016">
        <v>1</v>
      </c>
      <c r="E14016" t="s">
        <v>13</v>
      </c>
      <c r="F14016" t="s">
        <v>13</v>
      </c>
      <c r="G14016" t="s">
        <v>43900</v>
      </c>
      <c r="H14016" s="3" t="s">
        <v>43901</v>
      </c>
      <c r="I14016" t="s">
        <v>315</v>
      </c>
      <c r="J14016" t="s">
        <v>43902</v>
      </c>
    </row>
    <row r="14017" spans="1:10" ht="16" x14ac:dyDescent="0.2">
      <c r="A14017" t="s">
        <v>43903</v>
      </c>
      <c r="B14017" t="s">
        <v>43904</v>
      </c>
      <c r="C14017" t="s">
        <v>43905</v>
      </c>
      <c r="D14017">
        <v>1</v>
      </c>
      <c r="E14017" t="s">
        <v>13</v>
      </c>
      <c r="F14017" t="s">
        <v>13</v>
      </c>
      <c r="G14017" t="s">
        <v>43906</v>
      </c>
      <c r="H14017" s="3" t="s">
        <v>43907</v>
      </c>
      <c r="I14017" t="s">
        <v>6730</v>
      </c>
      <c r="J14017" t="s">
        <v>43908</v>
      </c>
    </row>
    <row r="14018" spans="1:10" ht="16" x14ac:dyDescent="0.2">
      <c r="A14018" t="s">
        <v>13537</v>
      </c>
      <c r="B14018" t="s">
        <v>43909</v>
      </c>
      <c r="C14018" t="s">
        <v>43910</v>
      </c>
      <c r="D14018">
        <v>3</v>
      </c>
      <c r="E14018" t="s">
        <v>13</v>
      </c>
      <c r="F14018" t="s">
        <v>13</v>
      </c>
      <c r="G14018" t="s">
        <v>43911</v>
      </c>
      <c r="H14018" s="3" t="s">
        <v>43912</v>
      </c>
      <c r="I14018" t="s">
        <v>337</v>
      </c>
      <c r="J14018" t="s">
        <v>13542</v>
      </c>
    </row>
    <row r="14019" spans="1:10" ht="16" x14ac:dyDescent="0.2">
      <c r="A14019" t="s">
        <v>12653</v>
      </c>
      <c r="B14019" t="s">
        <v>43913</v>
      </c>
      <c r="C14019" t="s">
        <v>43914</v>
      </c>
      <c r="D14019">
        <v>4</v>
      </c>
      <c r="E14019" t="s">
        <v>1088</v>
      </c>
      <c r="F14019" t="s">
        <v>13</v>
      </c>
      <c r="G14019" t="s">
        <v>43915</v>
      </c>
      <c r="H14019" s="3" t="s">
        <v>43916</v>
      </c>
      <c r="I14019" t="s">
        <v>1208</v>
      </c>
      <c r="J14019" t="s">
        <v>12658</v>
      </c>
    </row>
    <row r="14020" spans="1:10" ht="16" x14ac:dyDescent="0.2">
      <c r="A14020" t="s">
        <v>12653</v>
      </c>
      <c r="B14020" t="s">
        <v>43917</v>
      </c>
      <c r="C14020" t="s">
        <v>43918</v>
      </c>
      <c r="D14020">
        <v>1</v>
      </c>
      <c r="E14020" t="s">
        <v>1088</v>
      </c>
      <c r="F14020" t="s">
        <v>13</v>
      </c>
      <c r="G14020" t="s">
        <v>43915</v>
      </c>
      <c r="H14020" s="3" t="s">
        <v>43916</v>
      </c>
      <c r="I14020" t="s">
        <v>1208</v>
      </c>
      <c r="J14020" t="s">
        <v>12658</v>
      </c>
    </row>
    <row r="14021" spans="1:10" ht="16" x14ac:dyDescent="0.2">
      <c r="A14021" t="s">
        <v>43919</v>
      </c>
      <c r="B14021" t="s">
        <v>43920</v>
      </c>
      <c r="C14021" t="s">
        <v>43921</v>
      </c>
      <c r="D14021">
        <v>1</v>
      </c>
      <c r="E14021">
        <f>173</f>
        <v>173</v>
      </c>
      <c r="F14021" t="s">
        <v>13</v>
      </c>
      <c r="G14021" t="s">
        <v>43922</v>
      </c>
      <c r="H14021" s="3" t="s">
        <v>43923</v>
      </c>
      <c r="I14021" t="s">
        <v>15501</v>
      </c>
      <c r="J14021" t="s">
        <v>43924</v>
      </c>
    </row>
    <row r="14022" spans="1:10" ht="16" x14ac:dyDescent="0.2">
      <c r="A14022" t="s">
        <v>43919</v>
      </c>
      <c r="B14022" t="s">
        <v>43925</v>
      </c>
      <c r="C14022" t="s">
        <v>43926</v>
      </c>
      <c r="D14022">
        <v>3</v>
      </c>
      <c r="E14022">
        <f>173</f>
        <v>173</v>
      </c>
      <c r="F14022" t="s">
        <v>13</v>
      </c>
      <c r="G14022" t="s">
        <v>43922</v>
      </c>
      <c r="H14022" s="3" t="s">
        <v>43927</v>
      </c>
      <c r="I14022" t="s">
        <v>15501</v>
      </c>
      <c r="J14022" t="s">
        <v>43924</v>
      </c>
    </row>
    <row r="14023" spans="1:10" ht="16" x14ac:dyDescent="0.2">
      <c r="A14023" t="s">
        <v>43919</v>
      </c>
      <c r="B14023" t="s">
        <v>43928</v>
      </c>
      <c r="C14023" t="s">
        <v>43929</v>
      </c>
      <c r="D14023">
        <v>2</v>
      </c>
      <c r="E14023">
        <f>173</f>
        <v>173</v>
      </c>
      <c r="F14023" t="s">
        <v>13</v>
      </c>
      <c r="G14023" t="s">
        <v>43922</v>
      </c>
      <c r="H14023" s="3" t="s">
        <v>43927</v>
      </c>
      <c r="I14023" t="s">
        <v>15501</v>
      </c>
      <c r="J14023" t="s">
        <v>43924</v>
      </c>
    </row>
    <row r="14024" spans="1:10" ht="16" x14ac:dyDescent="0.2">
      <c r="A14024" t="s">
        <v>43930</v>
      </c>
      <c r="B14024" t="s">
        <v>43931</v>
      </c>
      <c r="C14024" t="s">
        <v>43932</v>
      </c>
      <c r="D14024">
        <v>3</v>
      </c>
      <c r="E14024">
        <f>173</f>
        <v>173</v>
      </c>
      <c r="F14024" t="s">
        <v>13</v>
      </c>
      <c r="G14024" t="s">
        <v>43922</v>
      </c>
      <c r="H14024" s="3" t="s">
        <v>43933</v>
      </c>
      <c r="I14024" t="s">
        <v>15501</v>
      </c>
      <c r="J14024" t="s">
        <v>43934</v>
      </c>
    </row>
    <row r="14025" spans="1:10" ht="16" x14ac:dyDescent="0.2">
      <c r="A14025" t="s">
        <v>40454</v>
      </c>
      <c r="B14025" t="s">
        <v>43935</v>
      </c>
      <c r="C14025" t="s">
        <v>43936</v>
      </c>
      <c r="D14025">
        <v>4</v>
      </c>
      <c r="E14025">
        <f>173</f>
        <v>173</v>
      </c>
      <c r="F14025" t="s">
        <v>13</v>
      </c>
      <c r="G14025" t="s">
        <v>43922</v>
      </c>
      <c r="H14025" s="3" t="s">
        <v>43937</v>
      </c>
      <c r="I14025" t="s">
        <v>15501</v>
      </c>
      <c r="J14025" t="s">
        <v>40456</v>
      </c>
    </row>
    <row r="14026" spans="1:10" ht="16" x14ac:dyDescent="0.2">
      <c r="A14026" t="s">
        <v>43938</v>
      </c>
      <c r="B14026" t="s">
        <v>43928</v>
      </c>
      <c r="C14026" t="s">
        <v>43929</v>
      </c>
      <c r="D14026">
        <v>2</v>
      </c>
      <c r="E14026">
        <f>173</f>
        <v>173</v>
      </c>
      <c r="F14026" t="s">
        <v>13</v>
      </c>
      <c r="G14026" t="s">
        <v>43922</v>
      </c>
      <c r="H14026" s="3" t="s">
        <v>43923</v>
      </c>
      <c r="I14026" t="s">
        <v>15501</v>
      </c>
      <c r="J14026" t="s">
        <v>43939</v>
      </c>
    </row>
    <row r="14027" spans="1:10" ht="16" x14ac:dyDescent="0.2">
      <c r="A14027" t="s">
        <v>43940</v>
      </c>
      <c r="B14027" t="s">
        <v>43941</v>
      </c>
      <c r="C14027" t="s">
        <v>43942</v>
      </c>
      <c r="D14027">
        <v>3</v>
      </c>
      <c r="E14027">
        <f>173</f>
        <v>173</v>
      </c>
      <c r="F14027" t="s">
        <v>13</v>
      </c>
      <c r="G14027" t="s">
        <v>43922</v>
      </c>
      <c r="H14027" s="3" t="s">
        <v>43943</v>
      </c>
      <c r="I14027" t="s">
        <v>15501</v>
      </c>
      <c r="J14027" t="s">
        <v>43944</v>
      </c>
    </row>
    <row r="14028" spans="1:10" ht="16" x14ac:dyDescent="0.2">
      <c r="A14028" t="s">
        <v>43940</v>
      </c>
      <c r="B14028" t="s">
        <v>43945</v>
      </c>
      <c r="C14028" t="s">
        <v>43946</v>
      </c>
      <c r="D14028">
        <v>2</v>
      </c>
      <c r="E14028">
        <f>173</f>
        <v>173</v>
      </c>
      <c r="F14028" t="s">
        <v>13</v>
      </c>
      <c r="G14028" t="s">
        <v>43922</v>
      </c>
      <c r="H14028" s="3" t="s">
        <v>43923</v>
      </c>
      <c r="I14028" t="s">
        <v>15501</v>
      </c>
      <c r="J14028" t="s">
        <v>43944</v>
      </c>
    </row>
    <row r="14029" spans="1:10" ht="16" x14ac:dyDescent="0.2">
      <c r="A14029" t="s">
        <v>43930</v>
      </c>
      <c r="B14029" t="s">
        <v>43947</v>
      </c>
      <c r="C14029" t="s">
        <v>43948</v>
      </c>
      <c r="D14029">
        <v>1</v>
      </c>
      <c r="E14029">
        <f>173</f>
        <v>173</v>
      </c>
      <c r="F14029" t="s">
        <v>13</v>
      </c>
      <c r="G14029" t="s">
        <v>43922</v>
      </c>
      <c r="H14029" s="3" t="s">
        <v>43949</v>
      </c>
      <c r="I14029" t="s">
        <v>15501</v>
      </c>
      <c r="J14029" t="s">
        <v>43934</v>
      </c>
    </row>
    <row r="14030" spans="1:10" ht="16" x14ac:dyDescent="0.2">
      <c r="A14030" t="s">
        <v>43930</v>
      </c>
      <c r="B14030" t="s">
        <v>43950</v>
      </c>
      <c r="C14030" t="s">
        <v>43951</v>
      </c>
      <c r="D14030">
        <v>2</v>
      </c>
      <c r="E14030">
        <f>173</f>
        <v>173</v>
      </c>
      <c r="F14030" t="s">
        <v>13</v>
      </c>
      <c r="G14030" t="s">
        <v>43922</v>
      </c>
      <c r="H14030" s="3" t="s">
        <v>43927</v>
      </c>
      <c r="I14030" t="s">
        <v>15501</v>
      </c>
      <c r="J14030" t="s">
        <v>43934</v>
      </c>
    </row>
    <row r="14031" spans="1:10" ht="16" x14ac:dyDescent="0.2">
      <c r="A14031" t="s">
        <v>43938</v>
      </c>
      <c r="B14031" t="s">
        <v>43925</v>
      </c>
      <c r="C14031" t="s">
        <v>43926</v>
      </c>
      <c r="D14031">
        <v>3</v>
      </c>
      <c r="E14031">
        <f>173</f>
        <v>173</v>
      </c>
      <c r="F14031" t="s">
        <v>13</v>
      </c>
      <c r="G14031" t="s">
        <v>43922</v>
      </c>
      <c r="H14031" s="3" t="s">
        <v>43923</v>
      </c>
      <c r="I14031" t="s">
        <v>15501</v>
      </c>
      <c r="J14031" t="s">
        <v>43939</v>
      </c>
    </row>
    <row r="14032" spans="1:10" ht="16" x14ac:dyDescent="0.2">
      <c r="A14032" t="s">
        <v>5746</v>
      </c>
      <c r="B14032" t="s">
        <v>43952</v>
      </c>
      <c r="C14032" t="s">
        <v>43953</v>
      </c>
      <c r="D14032">
        <v>6</v>
      </c>
      <c r="E14032">
        <f>173</f>
        <v>173</v>
      </c>
      <c r="F14032" t="s">
        <v>13</v>
      </c>
      <c r="G14032" t="s">
        <v>43922</v>
      </c>
      <c r="H14032" s="3" t="s">
        <v>43943</v>
      </c>
      <c r="I14032" t="s">
        <v>15501</v>
      </c>
      <c r="J14032" t="s">
        <v>5750</v>
      </c>
    </row>
    <row r="14033" spans="1:10" ht="16" x14ac:dyDescent="0.2">
      <c r="A14033" t="s">
        <v>43938</v>
      </c>
      <c r="B14033" t="s">
        <v>43920</v>
      </c>
      <c r="C14033" t="s">
        <v>43921</v>
      </c>
      <c r="D14033">
        <v>1</v>
      </c>
      <c r="E14033">
        <f>173</f>
        <v>173</v>
      </c>
      <c r="F14033" t="s">
        <v>13</v>
      </c>
      <c r="G14033" t="s">
        <v>43922</v>
      </c>
      <c r="H14033" s="3" t="s">
        <v>43923</v>
      </c>
      <c r="I14033" t="s">
        <v>15501</v>
      </c>
      <c r="J14033" t="s">
        <v>43939</v>
      </c>
    </row>
    <row r="14034" spans="1:10" ht="16" x14ac:dyDescent="0.2">
      <c r="A14034" t="s">
        <v>43940</v>
      </c>
      <c r="B14034" t="s">
        <v>43954</v>
      </c>
      <c r="C14034" t="s">
        <v>43955</v>
      </c>
      <c r="D14034">
        <v>1</v>
      </c>
      <c r="E14034">
        <f>173</f>
        <v>173</v>
      </c>
      <c r="F14034" t="s">
        <v>13</v>
      </c>
      <c r="G14034" t="s">
        <v>43922</v>
      </c>
      <c r="H14034" s="3" t="s">
        <v>43956</v>
      </c>
      <c r="I14034" t="s">
        <v>15501</v>
      </c>
      <c r="J14034" t="s">
        <v>43944</v>
      </c>
    </row>
    <row r="14035" spans="1:10" ht="16" x14ac:dyDescent="0.2">
      <c r="A14035" t="s">
        <v>43957</v>
      </c>
      <c r="B14035" t="s">
        <v>43958</v>
      </c>
      <c r="C14035" t="s">
        <v>43959</v>
      </c>
      <c r="D14035">
        <v>1</v>
      </c>
      <c r="E14035" t="s">
        <v>13</v>
      </c>
      <c r="F14035" t="s">
        <v>13</v>
      </c>
      <c r="G14035" t="s">
        <v>43960</v>
      </c>
      <c r="H14035" s="3" t="s">
        <v>43961</v>
      </c>
      <c r="I14035" t="s">
        <v>1676</v>
      </c>
      <c r="J14035" t="s">
        <v>43962</v>
      </c>
    </row>
    <row r="14036" spans="1:10" ht="16" x14ac:dyDescent="0.2">
      <c r="A14036" t="s">
        <v>43957</v>
      </c>
      <c r="B14036" t="s">
        <v>43963</v>
      </c>
      <c r="C14036" t="s">
        <v>43964</v>
      </c>
      <c r="D14036">
        <v>4</v>
      </c>
      <c r="E14036" t="s">
        <v>13</v>
      </c>
      <c r="F14036" t="s">
        <v>13</v>
      </c>
      <c r="G14036" t="s">
        <v>43960</v>
      </c>
      <c r="H14036" s="3" t="s">
        <v>43965</v>
      </c>
      <c r="I14036" t="s">
        <v>1676</v>
      </c>
      <c r="J14036" t="s">
        <v>43962</v>
      </c>
    </row>
    <row r="14037" spans="1:10" ht="16" x14ac:dyDescent="0.2">
      <c r="A14037" t="s">
        <v>43957</v>
      </c>
      <c r="B14037" t="s">
        <v>43966</v>
      </c>
      <c r="C14037" t="s">
        <v>43967</v>
      </c>
      <c r="D14037">
        <v>2</v>
      </c>
      <c r="E14037" t="s">
        <v>13</v>
      </c>
      <c r="F14037" t="s">
        <v>13</v>
      </c>
      <c r="G14037" t="s">
        <v>43960</v>
      </c>
      <c r="H14037" s="3" t="s">
        <v>43965</v>
      </c>
      <c r="I14037" t="s">
        <v>1676</v>
      </c>
      <c r="J14037" t="s">
        <v>43962</v>
      </c>
    </row>
    <row r="14038" spans="1:10" ht="16" x14ac:dyDescent="0.2">
      <c r="A14038" t="s">
        <v>43957</v>
      </c>
      <c r="B14038" t="s">
        <v>43968</v>
      </c>
      <c r="C14038" t="s">
        <v>43969</v>
      </c>
      <c r="D14038">
        <v>3</v>
      </c>
      <c r="E14038" t="s">
        <v>13</v>
      </c>
      <c r="F14038" t="s">
        <v>13</v>
      </c>
      <c r="G14038" t="s">
        <v>43960</v>
      </c>
      <c r="H14038" s="3" t="s">
        <v>43970</v>
      </c>
      <c r="I14038" t="s">
        <v>1676</v>
      </c>
      <c r="J14038" t="s">
        <v>43962</v>
      </c>
    </row>
    <row r="14039" spans="1:10" ht="16" x14ac:dyDescent="0.2">
      <c r="A14039" t="s">
        <v>19109</v>
      </c>
      <c r="B14039" t="s">
        <v>43971</v>
      </c>
      <c r="C14039" t="s">
        <v>43972</v>
      </c>
      <c r="D14039">
        <v>2</v>
      </c>
      <c r="E14039" t="s">
        <v>13</v>
      </c>
      <c r="F14039" t="s">
        <v>13</v>
      </c>
      <c r="G14039" t="s">
        <v>43973</v>
      </c>
      <c r="H14039" s="3" t="s">
        <v>43974</v>
      </c>
      <c r="I14039" t="s">
        <v>547</v>
      </c>
      <c r="J14039" t="s">
        <v>19114</v>
      </c>
    </row>
    <row r="14040" spans="1:10" ht="16" x14ac:dyDescent="0.2">
      <c r="A14040" t="s">
        <v>22489</v>
      </c>
      <c r="B14040" t="s">
        <v>18937</v>
      </c>
      <c r="C14040" t="s">
        <v>43975</v>
      </c>
      <c r="D14040">
        <v>4</v>
      </c>
      <c r="E14040" t="s">
        <v>13</v>
      </c>
      <c r="F14040" t="s">
        <v>13</v>
      </c>
      <c r="G14040" t="s">
        <v>43976</v>
      </c>
      <c r="H14040" s="3" t="s">
        <v>43977</v>
      </c>
      <c r="I14040" t="s">
        <v>547</v>
      </c>
      <c r="J14040" t="s">
        <v>22494</v>
      </c>
    </row>
    <row r="14041" spans="1:10" ht="16" x14ac:dyDescent="0.2">
      <c r="A14041" t="s">
        <v>22489</v>
      </c>
      <c r="B14041" t="s">
        <v>43978</v>
      </c>
      <c r="C14041" t="s">
        <v>43979</v>
      </c>
      <c r="D14041">
        <v>2</v>
      </c>
      <c r="E14041" t="s">
        <v>13</v>
      </c>
      <c r="F14041" t="s">
        <v>13</v>
      </c>
      <c r="G14041" t="s">
        <v>43976</v>
      </c>
      <c r="H14041" s="3" t="s">
        <v>43977</v>
      </c>
      <c r="I14041" t="s">
        <v>547</v>
      </c>
      <c r="J14041" t="s">
        <v>22494</v>
      </c>
    </row>
    <row r="14042" spans="1:10" ht="16" x14ac:dyDescent="0.2">
      <c r="A14042" t="s">
        <v>23190</v>
      </c>
      <c r="B14042" t="s">
        <v>43980</v>
      </c>
      <c r="C14042" t="s">
        <v>43981</v>
      </c>
      <c r="D14042">
        <v>1</v>
      </c>
      <c r="E14042" t="s">
        <v>13</v>
      </c>
      <c r="F14042" t="s">
        <v>13</v>
      </c>
      <c r="G14042" t="s">
        <v>43976</v>
      </c>
      <c r="H14042" s="3" t="s">
        <v>43977</v>
      </c>
      <c r="I14042" t="s">
        <v>547</v>
      </c>
      <c r="J14042" t="s">
        <v>23193</v>
      </c>
    </row>
    <row r="14043" spans="1:10" ht="16" x14ac:dyDescent="0.2">
      <c r="A14043" t="s">
        <v>23190</v>
      </c>
      <c r="B14043" t="s">
        <v>43982</v>
      </c>
      <c r="C14043" t="s">
        <v>43983</v>
      </c>
      <c r="D14043">
        <v>3</v>
      </c>
      <c r="E14043" t="s">
        <v>13</v>
      </c>
      <c r="F14043" t="s">
        <v>13</v>
      </c>
      <c r="G14043" t="s">
        <v>43976</v>
      </c>
      <c r="H14043" s="3" t="s">
        <v>43977</v>
      </c>
      <c r="I14043" t="s">
        <v>547</v>
      </c>
      <c r="J14043" t="s">
        <v>23193</v>
      </c>
    </row>
    <row r="14044" spans="1:10" ht="16" x14ac:dyDescent="0.2">
      <c r="A14044" t="s">
        <v>31892</v>
      </c>
      <c r="B14044" t="s">
        <v>43984</v>
      </c>
      <c r="C14044" t="s">
        <v>43985</v>
      </c>
      <c r="D14044">
        <v>6</v>
      </c>
      <c r="E14044" t="s">
        <v>13</v>
      </c>
      <c r="F14044" t="s">
        <v>13</v>
      </c>
      <c r="G14044" t="s">
        <v>43986</v>
      </c>
      <c r="H14044" s="3" t="s">
        <v>43987</v>
      </c>
      <c r="I14044" t="s">
        <v>106</v>
      </c>
      <c r="J14044" t="s">
        <v>31896</v>
      </c>
    </row>
    <row r="14045" spans="1:10" ht="16" x14ac:dyDescent="0.2">
      <c r="A14045" t="s">
        <v>36627</v>
      </c>
      <c r="B14045" t="s">
        <v>43988</v>
      </c>
      <c r="C14045" t="s">
        <v>43989</v>
      </c>
      <c r="D14045">
        <v>1</v>
      </c>
      <c r="E14045">
        <f>315</f>
        <v>315</v>
      </c>
      <c r="F14045" t="s">
        <v>13</v>
      </c>
      <c r="G14045" t="s">
        <v>43990</v>
      </c>
      <c r="H14045" s="3" t="s">
        <v>43991</v>
      </c>
      <c r="I14045" t="s">
        <v>355</v>
      </c>
      <c r="J14045" t="s">
        <v>36631</v>
      </c>
    </row>
    <row r="14046" spans="1:10" ht="16" x14ac:dyDescent="0.2">
      <c r="A14046" t="s">
        <v>22099</v>
      </c>
      <c r="B14046" t="s">
        <v>43992</v>
      </c>
      <c r="C14046" t="s">
        <v>43993</v>
      </c>
      <c r="D14046">
        <v>3</v>
      </c>
      <c r="E14046">
        <f>315</f>
        <v>315</v>
      </c>
      <c r="F14046" t="s">
        <v>13</v>
      </c>
      <c r="G14046" t="s">
        <v>43990</v>
      </c>
      <c r="H14046" s="3" t="s">
        <v>43991</v>
      </c>
      <c r="I14046" t="s">
        <v>355</v>
      </c>
      <c r="J14046" t="s">
        <v>22103</v>
      </c>
    </row>
    <row r="14047" spans="1:10" ht="16" x14ac:dyDescent="0.2">
      <c r="A14047" t="s">
        <v>11954</v>
      </c>
      <c r="B14047" t="s">
        <v>43994</v>
      </c>
      <c r="C14047" t="s">
        <v>43995</v>
      </c>
      <c r="D14047">
        <v>4</v>
      </c>
      <c r="E14047" t="s">
        <v>13</v>
      </c>
      <c r="F14047" t="s">
        <v>13</v>
      </c>
      <c r="G14047" t="s">
        <v>43996</v>
      </c>
      <c r="H14047" s="3" t="s">
        <v>43997</v>
      </c>
      <c r="I14047" t="s">
        <v>69</v>
      </c>
      <c r="J14047" t="s">
        <v>11959</v>
      </c>
    </row>
    <row r="14048" spans="1:10" ht="16" x14ac:dyDescent="0.2">
      <c r="A14048" t="s">
        <v>19693</v>
      </c>
      <c r="B14048" t="s">
        <v>43998</v>
      </c>
      <c r="C14048" t="s">
        <v>43999</v>
      </c>
      <c r="D14048">
        <v>3</v>
      </c>
      <c r="E14048" t="s">
        <v>13</v>
      </c>
      <c r="F14048" t="s">
        <v>13</v>
      </c>
      <c r="G14048" t="s">
        <v>44000</v>
      </c>
      <c r="H14048" s="3" t="s">
        <v>44001</v>
      </c>
      <c r="I14048" t="s">
        <v>215</v>
      </c>
      <c r="J14048" t="s">
        <v>19699</v>
      </c>
    </row>
    <row r="14049" spans="1:10" ht="16" x14ac:dyDescent="0.2">
      <c r="A14049" t="s">
        <v>44002</v>
      </c>
      <c r="B14049" t="s">
        <v>44003</v>
      </c>
      <c r="C14049" t="s">
        <v>44004</v>
      </c>
      <c r="D14049">
        <v>1</v>
      </c>
      <c r="E14049" t="s">
        <v>13</v>
      </c>
      <c r="F14049" t="s">
        <v>13</v>
      </c>
      <c r="G14049" t="s">
        <v>44005</v>
      </c>
      <c r="H14049" s="3" t="s">
        <v>44006</v>
      </c>
      <c r="I14049" t="s">
        <v>404</v>
      </c>
      <c r="J14049" t="s">
        <v>44007</v>
      </c>
    </row>
    <row r="14050" spans="1:10" ht="16" x14ac:dyDescent="0.2">
      <c r="A14050" t="s">
        <v>44002</v>
      </c>
      <c r="B14050" t="s">
        <v>44008</v>
      </c>
      <c r="C14050" t="s">
        <v>44009</v>
      </c>
      <c r="D14050">
        <v>2</v>
      </c>
      <c r="E14050" t="s">
        <v>13</v>
      </c>
      <c r="F14050" t="s">
        <v>13</v>
      </c>
      <c r="G14050" t="s">
        <v>44005</v>
      </c>
      <c r="H14050" s="3" t="s">
        <v>44006</v>
      </c>
      <c r="I14050" t="s">
        <v>404</v>
      </c>
      <c r="J14050" t="s">
        <v>44007</v>
      </c>
    </row>
    <row r="14051" spans="1:10" ht="16" x14ac:dyDescent="0.2">
      <c r="A14051" t="s">
        <v>44002</v>
      </c>
      <c r="B14051" t="s">
        <v>44010</v>
      </c>
      <c r="C14051" t="s">
        <v>44011</v>
      </c>
      <c r="D14051">
        <v>3</v>
      </c>
      <c r="E14051" t="s">
        <v>13</v>
      </c>
      <c r="F14051" t="s">
        <v>13</v>
      </c>
      <c r="G14051" t="s">
        <v>44005</v>
      </c>
      <c r="H14051" s="3" t="s">
        <v>44006</v>
      </c>
      <c r="I14051" t="s">
        <v>404</v>
      </c>
      <c r="J14051" t="s">
        <v>44007</v>
      </c>
    </row>
    <row r="14052" spans="1:10" ht="16" x14ac:dyDescent="0.2">
      <c r="A14052" t="s">
        <v>35081</v>
      </c>
      <c r="B14052" t="s">
        <v>44012</v>
      </c>
      <c r="C14052" t="s">
        <v>44013</v>
      </c>
      <c r="D14052">
        <v>1</v>
      </c>
      <c r="E14052" t="s">
        <v>13</v>
      </c>
      <c r="F14052" t="s">
        <v>13</v>
      </c>
      <c r="G14052" t="s">
        <v>44005</v>
      </c>
      <c r="H14052" s="3" t="s">
        <v>44014</v>
      </c>
      <c r="I14052" t="s">
        <v>404</v>
      </c>
      <c r="J14052" t="s">
        <v>35085</v>
      </c>
    </row>
    <row r="14053" spans="1:10" ht="16" x14ac:dyDescent="0.2">
      <c r="A14053" t="s">
        <v>32667</v>
      </c>
      <c r="B14053" t="s">
        <v>44015</v>
      </c>
      <c r="C14053" t="s">
        <v>44016</v>
      </c>
      <c r="D14053">
        <v>2</v>
      </c>
      <c r="E14053">
        <f>145</f>
        <v>145</v>
      </c>
      <c r="F14053" t="s">
        <v>13</v>
      </c>
      <c r="G14053" t="s">
        <v>44017</v>
      </c>
      <c r="H14053" s="3" t="s">
        <v>44018</v>
      </c>
      <c r="I14053" t="s">
        <v>404</v>
      </c>
      <c r="J14053" t="s">
        <v>32670</v>
      </c>
    </row>
    <row r="14054" spans="1:10" ht="16" x14ac:dyDescent="0.2">
      <c r="A14054" t="s">
        <v>44019</v>
      </c>
      <c r="B14054" t="s">
        <v>44020</v>
      </c>
      <c r="C14054" t="s">
        <v>44021</v>
      </c>
      <c r="D14054">
        <v>2</v>
      </c>
      <c r="E14054">
        <f>145</f>
        <v>145</v>
      </c>
      <c r="F14054" t="s">
        <v>13</v>
      </c>
      <c r="G14054" t="s">
        <v>44017</v>
      </c>
      <c r="H14054" s="3" t="s">
        <v>44022</v>
      </c>
      <c r="I14054" t="s">
        <v>404</v>
      </c>
      <c r="J14054" t="s">
        <v>44023</v>
      </c>
    </row>
    <row r="14055" spans="1:10" ht="16" x14ac:dyDescent="0.2">
      <c r="A14055" t="s">
        <v>44024</v>
      </c>
      <c r="B14055" t="s">
        <v>44025</v>
      </c>
      <c r="C14055" t="s">
        <v>44026</v>
      </c>
      <c r="D14055">
        <v>1</v>
      </c>
      <c r="E14055">
        <f>145</f>
        <v>145</v>
      </c>
      <c r="F14055" t="s">
        <v>13</v>
      </c>
      <c r="G14055" t="s">
        <v>44017</v>
      </c>
      <c r="H14055" s="3" t="s">
        <v>44027</v>
      </c>
      <c r="I14055" t="s">
        <v>404</v>
      </c>
      <c r="J14055" t="s">
        <v>44028</v>
      </c>
    </row>
    <row r="14056" spans="1:10" ht="16" x14ac:dyDescent="0.2">
      <c r="A14056" t="s">
        <v>44029</v>
      </c>
      <c r="B14056" t="s">
        <v>44030</v>
      </c>
      <c r="C14056" t="s">
        <v>44031</v>
      </c>
      <c r="D14056">
        <v>1</v>
      </c>
      <c r="E14056" t="s">
        <v>13</v>
      </c>
      <c r="F14056" t="s">
        <v>13</v>
      </c>
      <c r="G14056" t="s">
        <v>44032</v>
      </c>
      <c r="H14056" s="3" t="s">
        <v>44033</v>
      </c>
      <c r="I14056" t="s">
        <v>404</v>
      </c>
      <c r="J14056" t="s">
        <v>44034</v>
      </c>
    </row>
    <row r="14057" spans="1:10" ht="16" x14ac:dyDescent="0.2">
      <c r="A14057" t="s">
        <v>44035</v>
      </c>
      <c r="B14057" t="s">
        <v>44036</v>
      </c>
      <c r="C14057" t="s">
        <v>44037</v>
      </c>
      <c r="D14057">
        <v>2</v>
      </c>
      <c r="E14057" t="s">
        <v>13</v>
      </c>
      <c r="F14057" t="s">
        <v>13</v>
      </c>
      <c r="G14057" t="s">
        <v>44032</v>
      </c>
      <c r="H14057" s="3" t="s">
        <v>44033</v>
      </c>
      <c r="I14057" t="s">
        <v>404</v>
      </c>
      <c r="J14057" t="s">
        <v>44038</v>
      </c>
    </row>
    <row r="14058" spans="1:10" ht="16" x14ac:dyDescent="0.2">
      <c r="A14058" t="s">
        <v>44039</v>
      </c>
      <c r="B14058" t="s">
        <v>44040</v>
      </c>
      <c r="C14058" t="s">
        <v>44041</v>
      </c>
      <c r="D14058">
        <v>1</v>
      </c>
      <c r="E14058" t="s">
        <v>13</v>
      </c>
      <c r="F14058" t="s">
        <v>13</v>
      </c>
      <c r="G14058" t="s">
        <v>44042</v>
      </c>
      <c r="H14058" s="3" t="s">
        <v>44033</v>
      </c>
      <c r="I14058" t="s">
        <v>404</v>
      </c>
      <c r="J14058" t="s">
        <v>44043</v>
      </c>
    </row>
    <row r="14059" spans="1:10" ht="16" x14ac:dyDescent="0.2">
      <c r="A14059" t="s">
        <v>28905</v>
      </c>
      <c r="B14059" t="s">
        <v>44044</v>
      </c>
      <c r="C14059" t="s">
        <v>44045</v>
      </c>
      <c r="D14059">
        <v>1</v>
      </c>
      <c r="E14059" t="s">
        <v>13</v>
      </c>
      <c r="F14059" t="s">
        <v>13</v>
      </c>
      <c r="G14059" t="s">
        <v>44046</v>
      </c>
      <c r="H14059" s="3" t="s">
        <v>44047</v>
      </c>
      <c r="I14059" t="s">
        <v>817</v>
      </c>
      <c r="J14059" t="s">
        <v>28908</v>
      </c>
    </row>
    <row r="14060" spans="1:10" ht="16" x14ac:dyDescent="0.2">
      <c r="A14060" t="s">
        <v>44048</v>
      </c>
      <c r="B14060" t="s">
        <v>44049</v>
      </c>
      <c r="C14060" t="s">
        <v>44050</v>
      </c>
      <c r="D14060">
        <v>6</v>
      </c>
      <c r="E14060" t="s">
        <v>13</v>
      </c>
      <c r="F14060" t="s">
        <v>13</v>
      </c>
      <c r="G14060" t="s">
        <v>44046</v>
      </c>
      <c r="H14060" s="3" t="s">
        <v>44051</v>
      </c>
      <c r="I14060" t="s">
        <v>817</v>
      </c>
      <c r="J14060" t="s">
        <v>44052</v>
      </c>
    </row>
    <row r="14061" spans="1:10" ht="16" x14ac:dyDescent="0.2">
      <c r="A14061" t="s">
        <v>35640</v>
      </c>
      <c r="B14061" t="s">
        <v>44053</v>
      </c>
      <c r="C14061" t="s">
        <v>44054</v>
      </c>
      <c r="D14061">
        <v>2</v>
      </c>
      <c r="E14061" t="s">
        <v>13</v>
      </c>
      <c r="F14061" t="s">
        <v>13</v>
      </c>
      <c r="G14061" t="s">
        <v>44046</v>
      </c>
      <c r="H14061" s="3" t="s">
        <v>44047</v>
      </c>
      <c r="I14061" t="s">
        <v>817</v>
      </c>
      <c r="J14061" t="s">
        <v>35643</v>
      </c>
    </row>
    <row r="14062" spans="1:10" ht="16" x14ac:dyDescent="0.2">
      <c r="A14062" t="s">
        <v>44048</v>
      </c>
      <c r="B14062" t="s">
        <v>44055</v>
      </c>
      <c r="C14062" t="s">
        <v>44056</v>
      </c>
      <c r="D14062">
        <v>3</v>
      </c>
      <c r="E14062" t="s">
        <v>13</v>
      </c>
      <c r="F14062" t="s">
        <v>13</v>
      </c>
      <c r="G14062" t="s">
        <v>44046</v>
      </c>
      <c r="H14062" s="3" t="s">
        <v>44051</v>
      </c>
      <c r="I14062" t="s">
        <v>817</v>
      </c>
      <c r="J14062" t="s">
        <v>44052</v>
      </c>
    </row>
    <row r="14063" spans="1:10" ht="16" x14ac:dyDescent="0.2">
      <c r="A14063" t="s">
        <v>35640</v>
      </c>
      <c r="B14063" t="s">
        <v>44057</v>
      </c>
      <c r="C14063" t="s">
        <v>44058</v>
      </c>
      <c r="D14063">
        <v>4</v>
      </c>
      <c r="E14063" t="s">
        <v>13</v>
      </c>
      <c r="F14063" t="s">
        <v>13</v>
      </c>
      <c r="G14063" t="s">
        <v>44046</v>
      </c>
      <c r="H14063" s="3" t="s">
        <v>44047</v>
      </c>
      <c r="I14063" t="s">
        <v>817</v>
      </c>
      <c r="J14063" t="s">
        <v>35643</v>
      </c>
    </row>
    <row r="14064" spans="1:10" ht="16" x14ac:dyDescent="0.2">
      <c r="A14064" t="s">
        <v>28905</v>
      </c>
      <c r="B14064" t="s">
        <v>44059</v>
      </c>
      <c r="C14064" t="s">
        <v>44060</v>
      </c>
      <c r="D14064">
        <v>6</v>
      </c>
      <c r="E14064" t="s">
        <v>13</v>
      </c>
      <c r="F14064" t="s">
        <v>13</v>
      </c>
      <c r="G14064" t="s">
        <v>44046</v>
      </c>
      <c r="H14064" s="3" t="s">
        <v>44061</v>
      </c>
      <c r="I14064" t="s">
        <v>817</v>
      </c>
      <c r="J14064" t="s">
        <v>28908</v>
      </c>
    </row>
    <row r="14065" spans="1:10" ht="16" x14ac:dyDescent="0.2">
      <c r="A14065" t="s">
        <v>44062</v>
      </c>
      <c r="B14065" t="s">
        <v>44063</v>
      </c>
      <c r="C14065" t="s">
        <v>44064</v>
      </c>
      <c r="D14065">
        <v>2</v>
      </c>
      <c r="E14065" t="s">
        <v>13</v>
      </c>
      <c r="F14065" t="s">
        <v>13</v>
      </c>
      <c r="G14065" t="s">
        <v>44046</v>
      </c>
      <c r="H14065" s="3" t="s">
        <v>44047</v>
      </c>
      <c r="I14065" t="s">
        <v>817</v>
      </c>
      <c r="J14065" t="s">
        <v>44065</v>
      </c>
    </row>
    <row r="14066" spans="1:10" ht="16" x14ac:dyDescent="0.2">
      <c r="A14066" t="s">
        <v>44048</v>
      </c>
      <c r="B14066" t="s">
        <v>44066</v>
      </c>
      <c r="C14066" t="s">
        <v>44067</v>
      </c>
      <c r="D14066">
        <v>4</v>
      </c>
      <c r="E14066" t="s">
        <v>13</v>
      </c>
      <c r="F14066" t="s">
        <v>13</v>
      </c>
      <c r="G14066" t="s">
        <v>44046</v>
      </c>
      <c r="H14066" s="3" t="s">
        <v>44051</v>
      </c>
      <c r="I14066" t="s">
        <v>817</v>
      </c>
      <c r="J14066" t="s">
        <v>44052</v>
      </c>
    </row>
    <row r="14067" spans="1:10" ht="16" x14ac:dyDescent="0.2">
      <c r="A14067" t="s">
        <v>44062</v>
      </c>
      <c r="B14067" t="s">
        <v>44068</v>
      </c>
      <c r="C14067" t="s">
        <v>44069</v>
      </c>
      <c r="D14067">
        <v>1</v>
      </c>
      <c r="E14067" t="s">
        <v>13</v>
      </c>
      <c r="F14067" t="s">
        <v>13</v>
      </c>
      <c r="G14067" t="s">
        <v>44046</v>
      </c>
      <c r="H14067" s="3" t="s">
        <v>44047</v>
      </c>
      <c r="I14067" t="s">
        <v>817</v>
      </c>
      <c r="J14067" t="s">
        <v>44065</v>
      </c>
    </row>
    <row r="14068" spans="1:10" ht="16" x14ac:dyDescent="0.2">
      <c r="A14068" t="s">
        <v>44062</v>
      </c>
      <c r="B14068" t="s">
        <v>44070</v>
      </c>
      <c r="C14068" t="s">
        <v>44071</v>
      </c>
      <c r="D14068">
        <v>3</v>
      </c>
      <c r="E14068" t="s">
        <v>13</v>
      </c>
      <c r="F14068" t="s">
        <v>13</v>
      </c>
      <c r="G14068" t="s">
        <v>44046</v>
      </c>
      <c r="H14068" s="3" t="s">
        <v>44047</v>
      </c>
      <c r="I14068" t="s">
        <v>817</v>
      </c>
      <c r="J14068" t="s">
        <v>44065</v>
      </c>
    </row>
    <row r="14069" spans="1:10" ht="16" x14ac:dyDescent="0.2">
      <c r="A14069" t="s">
        <v>44072</v>
      </c>
      <c r="B14069" t="s">
        <v>44030</v>
      </c>
      <c r="C14069" t="s">
        <v>44031</v>
      </c>
      <c r="D14069">
        <v>1</v>
      </c>
      <c r="E14069" t="s">
        <v>13</v>
      </c>
      <c r="F14069" t="s">
        <v>13</v>
      </c>
      <c r="G14069" t="s">
        <v>44073</v>
      </c>
      <c r="H14069" s="3" t="s">
        <v>44033</v>
      </c>
      <c r="I14069" t="s">
        <v>404</v>
      </c>
      <c r="J14069" t="s">
        <v>44074</v>
      </c>
    </row>
    <row r="14070" spans="1:10" ht="16" x14ac:dyDescent="0.2">
      <c r="A14070" t="s">
        <v>5726</v>
      </c>
      <c r="B14070" t="s">
        <v>44075</v>
      </c>
      <c r="C14070" t="s">
        <v>44076</v>
      </c>
      <c r="D14070">
        <v>3</v>
      </c>
      <c r="E14070" t="s">
        <v>13</v>
      </c>
      <c r="F14070" t="s">
        <v>13</v>
      </c>
      <c r="G14070" t="s">
        <v>44077</v>
      </c>
      <c r="H14070" s="3" t="s">
        <v>44033</v>
      </c>
      <c r="I14070" t="s">
        <v>404</v>
      </c>
      <c r="J14070" t="s">
        <v>5731</v>
      </c>
    </row>
    <row r="14071" spans="1:10" ht="16" x14ac:dyDescent="0.2">
      <c r="A14071" t="s">
        <v>44029</v>
      </c>
      <c r="B14071" t="s">
        <v>44078</v>
      </c>
      <c r="C14071" t="s">
        <v>44079</v>
      </c>
      <c r="D14071">
        <v>3</v>
      </c>
      <c r="E14071" t="s">
        <v>13</v>
      </c>
      <c r="F14071" t="s">
        <v>13</v>
      </c>
      <c r="G14071" t="s">
        <v>44080</v>
      </c>
      <c r="H14071" s="3" t="s">
        <v>44033</v>
      </c>
      <c r="I14071" t="s">
        <v>404</v>
      </c>
      <c r="J14071" t="s">
        <v>44034</v>
      </c>
    </row>
    <row r="14072" spans="1:10" ht="16" x14ac:dyDescent="0.2">
      <c r="A14072" t="s">
        <v>44029</v>
      </c>
      <c r="B14072" t="s">
        <v>44036</v>
      </c>
      <c r="C14072" t="s">
        <v>44037</v>
      </c>
      <c r="D14072">
        <v>2</v>
      </c>
      <c r="E14072" t="s">
        <v>13</v>
      </c>
      <c r="F14072" t="s">
        <v>13</v>
      </c>
      <c r="G14072" t="s">
        <v>44081</v>
      </c>
      <c r="H14072" s="3" t="s">
        <v>44033</v>
      </c>
      <c r="I14072" t="s">
        <v>404</v>
      </c>
      <c r="J14072" t="s">
        <v>44034</v>
      </c>
    </row>
    <row r="14073" spans="1:10" ht="16" x14ac:dyDescent="0.2">
      <c r="A14073" t="s">
        <v>44035</v>
      </c>
      <c r="B14073" t="s">
        <v>44078</v>
      </c>
      <c r="C14073" t="s">
        <v>44079</v>
      </c>
      <c r="D14073">
        <v>3</v>
      </c>
      <c r="E14073" t="s">
        <v>13</v>
      </c>
      <c r="F14073" t="s">
        <v>13</v>
      </c>
      <c r="G14073" t="s">
        <v>44082</v>
      </c>
      <c r="H14073" s="3" t="s">
        <v>44033</v>
      </c>
      <c r="I14073" t="s">
        <v>404</v>
      </c>
      <c r="J14073" t="s">
        <v>44038</v>
      </c>
    </row>
    <row r="14074" spans="1:10" ht="16" x14ac:dyDescent="0.2">
      <c r="A14074" t="s">
        <v>44035</v>
      </c>
      <c r="B14074" t="s">
        <v>44030</v>
      </c>
      <c r="C14074" t="s">
        <v>44031</v>
      </c>
      <c r="D14074">
        <v>1</v>
      </c>
      <c r="E14074" t="s">
        <v>13</v>
      </c>
      <c r="F14074" t="s">
        <v>13</v>
      </c>
      <c r="G14074" t="s">
        <v>44083</v>
      </c>
      <c r="H14074" s="3" t="s">
        <v>44033</v>
      </c>
      <c r="I14074" t="s">
        <v>404</v>
      </c>
      <c r="J14074" t="s">
        <v>44038</v>
      </c>
    </row>
    <row r="14075" spans="1:10" ht="16" x14ac:dyDescent="0.2">
      <c r="A14075" t="s">
        <v>44072</v>
      </c>
      <c r="B14075" t="s">
        <v>44036</v>
      </c>
      <c r="C14075" t="s">
        <v>44037</v>
      </c>
      <c r="D14075">
        <v>2</v>
      </c>
      <c r="E14075" t="s">
        <v>13</v>
      </c>
      <c r="F14075" t="s">
        <v>13</v>
      </c>
      <c r="G14075" t="s">
        <v>44084</v>
      </c>
      <c r="H14075" s="3" t="s">
        <v>44033</v>
      </c>
      <c r="I14075" t="s">
        <v>404</v>
      </c>
      <c r="J14075" t="s">
        <v>44074</v>
      </c>
    </row>
    <row r="14076" spans="1:10" ht="16" x14ac:dyDescent="0.2">
      <c r="A14076" t="s">
        <v>44085</v>
      </c>
      <c r="B14076" t="s">
        <v>44086</v>
      </c>
      <c r="C14076" t="s">
        <v>44087</v>
      </c>
      <c r="D14076">
        <v>3</v>
      </c>
      <c r="E14076" t="s">
        <v>44088</v>
      </c>
      <c r="F14076" t="s">
        <v>13</v>
      </c>
      <c r="G14076" t="s">
        <v>44089</v>
      </c>
      <c r="H14076" s="3" t="s">
        <v>44090</v>
      </c>
      <c r="I14076" t="s">
        <v>404</v>
      </c>
      <c r="J14076" t="s">
        <v>44091</v>
      </c>
    </row>
    <row r="14077" spans="1:10" ht="16" x14ac:dyDescent="0.2">
      <c r="A14077" t="s">
        <v>44085</v>
      </c>
      <c r="B14077" t="s">
        <v>35641</v>
      </c>
      <c r="C14077" t="s">
        <v>35642</v>
      </c>
      <c r="D14077">
        <v>1</v>
      </c>
      <c r="E14077" t="s">
        <v>44088</v>
      </c>
      <c r="F14077" t="s">
        <v>13</v>
      </c>
      <c r="G14077" t="s">
        <v>44089</v>
      </c>
      <c r="H14077" s="3" t="s">
        <v>44090</v>
      </c>
      <c r="I14077" t="s">
        <v>404</v>
      </c>
      <c r="J14077" t="s">
        <v>44091</v>
      </c>
    </row>
    <row r="14078" spans="1:10" ht="16" x14ac:dyDescent="0.2">
      <c r="A14078" t="s">
        <v>44085</v>
      </c>
      <c r="B14078" t="s">
        <v>44053</v>
      </c>
      <c r="C14078" t="s">
        <v>44054</v>
      </c>
      <c r="D14078">
        <v>2</v>
      </c>
      <c r="E14078" t="s">
        <v>44088</v>
      </c>
      <c r="F14078" t="s">
        <v>13</v>
      </c>
      <c r="G14078" t="s">
        <v>44089</v>
      </c>
      <c r="H14078" s="3" t="s">
        <v>44090</v>
      </c>
      <c r="I14078" t="s">
        <v>404</v>
      </c>
      <c r="J14078" t="s">
        <v>44091</v>
      </c>
    </row>
    <row r="14079" spans="1:10" ht="16" x14ac:dyDescent="0.2">
      <c r="A14079" t="s">
        <v>44092</v>
      </c>
      <c r="B14079" t="s">
        <v>44093</v>
      </c>
      <c r="C14079" t="s">
        <v>44094</v>
      </c>
      <c r="D14079">
        <v>5</v>
      </c>
      <c r="E14079">
        <f>189</f>
        <v>189</v>
      </c>
      <c r="F14079" t="s">
        <v>13</v>
      </c>
      <c r="G14079" t="s">
        <v>44095</v>
      </c>
      <c r="H14079" s="3" t="s">
        <v>44096</v>
      </c>
      <c r="I14079" t="s">
        <v>126</v>
      </c>
      <c r="J14079" t="s">
        <v>44097</v>
      </c>
    </row>
    <row r="14080" spans="1:10" ht="16" x14ac:dyDescent="0.2">
      <c r="A14080" t="s">
        <v>44098</v>
      </c>
      <c r="B14080" t="s">
        <v>44099</v>
      </c>
      <c r="C14080" t="s">
        <v>44100</v>
      </c>
      <c r="D14080">
        <v>1</v>
      </c>
      <c r="E14080">
        <f>189</f>
        <v>189</v>
      </c>
      <c r="F14080" t="s">
        <v>13</v>
      </c>
      <c r="G14080" t="s">
        <v>44095</v>
      </c>
      <c r="H14080" s="3" t="s">
        <v>44101</v>
      </c>
      <c r="I14080" t="s">
        <v>126</v>
      </c>
      <c r="J14080" t="s">
        <v>44102</v>
      </c>
    </row>
    <row r="14081" spans="1:10" ht="16" x14ac:dyDescent="0.2">
      <c r="A14081" t="s">
        <v>44103</v>
      </c>
      <c r="B14081" t="s">
        <v>44104</v>
      </c>
      <c r="C14081" t="s">
        <v>44105</v>
      </c>
      <c r="D14081">
        <v>1</v>
      </c>
      <c r="E14081">
        <f>189</f>
        <v>189</v>
      </c>
      <c r="F14081" t="s">
        <v>13</v>
      </c>
      <c r="G14081" t="s">
        <v>44095</v>
      </c>
      <c r="H14081" s="3" t="s">
        <v>44096</v>
      </c>
      <c r="I14081" t="s">
        <v>126</v>
      </c>
      <c r="J14081" t="s">
        <v>44106</v>
      </c>
    </row>
    <row r="14082" spans="1:10" ht="16" x14ac:dyDescent="0.2">
      <c r="A14082" t="s">
        <v>44107</v>
      </c>
      <c r="B14082" t="s">
        <v>44108</v>
      </c>
      <c r="C14082" t="s">
        <v>44109</v>
      </c>
      <c r="D14082">
        <v>1</v>
      </c>
      <c r="E14082">
        <f>189</f>
        <v>189</v>
      </c>
      <c r="F14082" t="s">
        <v>13</v>
      </c>
      <c r="G14082" t="s">
        <v>44095</v>
      </c>
      <c r="H14082" s="3" t="s">
        <v>44110</v>
      </c>
      <c r="I14082" t="s">
        <v>126</v>
      </c>
      <c r="J14082" t="s">
        <v>44111</v>
      </c>
    </row>
    <row r="14083" spans="1:10" ht="16" x14ac:dyDescent="0.2">
      <c r="A14083" t="s">
        <v>44112</v>
      </c>
      <c r="B14083" t="s">
        <v>44113</v>
      </c>
      <c r="C14083" t="s">
        <v>44114</v>
      </c>
      <c r="D14083">
        <v>1</v>
      </c>
      <c r="E14083">
        <f>189</f>
        <v>189</v>
      </c>
      <c r="F14083" t="s">
        <v>13</v>
      </c>
      <c r="G14083" t="s">
        <v>44095</v>
      </c>
      <c r="H14083" s="3" t="s">
        <v>44115</v>
      </c>
      <c r="I14083" t="s">
        <v>126</v>
      </c>
      <c r="J14083" t="s">
        <v>44116</v>
      </c>
    </row>
    <row r="14084" spans="1:10" ht="16" x14ac:dyDescent="0.2">
      <c r="A14084" t="s">
        <v>16162</v>
      </c>
      <c r="B14084" t="s">
        <v>44117</v>
      </c>
      <c r="C14084" t="s">
        <v>44118</v>
      </c>
      <c r="D14084">
        <v>1</v>
      </c>
      <c r="E14084">
        <f>189</f>
        <v>189</v>
      </c>
      <c r="F14084" t="s">
        <v>13</v>
      </c>
      <c r="G14084" t="s">
        <v>44095</v>
      </c>
      <c r="H14084" s="3" t="s">
        <v>44115</v>
      </c>
      <c r="I14084" t="s">
        <v>126</v>
      </c>
      <c r="J14084" t="s">
        <v>16166</v>
      </c>
    </row>
    <row r="14085" spans="1:10" ht="16" x14ac:dyDescent="0.2">
      <c r="A14085" t="s">
        <v>44119</v>
      </c>
      <c r="B14085" t="s">
        <v>44120</v>
      </c>
      <c r="C14085" t="s">
        <v>44121</v>
      </c>
      <c r="D14085">
        <v>2</v>
      </c>
      <c r="E14085">
        <f>189</f>
        <v>189</v>
      </c>
      <c r="F14085" t="s">
        <v>13</v>
      </c>
      <c r="G14085" t="s">
        <v>44095</v>
      </c>
      <c r="H14085" s="3" t="s">
        <v>44122</v>
      </c>
      <c r="I14085" t="s">
        <v>126</v>
      </c>
      <c r="J14085" t="s">
        <v>44123</v>
      </c>
    </row>
    <row r="14086" spans="1:10" ht="16" x14ac:dyDescent="0.2">
      <c r="A14086" t="s">
        <v>41609</v>
      </c>
      <c r="B14086" t="s">
        <v>16317</v>
      </c>
      <c r="C14086" t="s">
        <v>16206</v>
      </c>
      <c r="D14086">
        <v>1</v>
      </c>
      <c r="E14086">
        <f>189</f>
        <v>189</v>
      </c>
      <c r="F14086" t="s">
        <v>13</v>
      </c>
      <c r="G14086" t="s">
        <v>44095</v>
      </c>
      <c r="H14086" s="3" t="s">
        <v>44096</v>
      </c>
      <c r="I14086" t="s">
        <v>126</v>
      </c>
      <c r="J14086" t="s">
        <v>41610</v>
      </c>
    </row>
    <row r="14087" spans="1:10" ht="16" x14ac:dyDescent="0.2">
      <c r="A14087" t="s">
        <v>16303</v>
      </c>
      <c r="B14087" t="s">
        <v>16317</v>
      </c>
      <c r="C14087" t="s">
        <v>16206</v>
      </c>
      <c r="D14087">
        <v>1</v>
      </c>
      <c r="E14087">
        <f>189</f>
        <v>189</v>
      </c>
      <c r="F14087" t="s">
        <v>13</v>
      </c>
      <c r="G14087" t="s">
        <v>44095</v>
      </c>
      <c r="H14087" s="3" t="s">
        <v>44124</v>
      </c>
      <c r="I14087" t="s">
        <v>126</v>
      </c>
      <c r="J14087" t="s">
        <v>16304</v>
      </c>
    </row>
    <row r="14088" spans="1:10" ht="16" x14ac:dyDescent="0.2">
      <c r="A14088" t="s">
        <v>44103</v>
      </c>
      <c r="B14088" t="s">
        <v>44125</v>
      </c>
      <c r="C14088" t="s">
        <v>44126</v>
      </c>
      <c r="D14088">
        <v>2</v>
      </c>
      <c r="E14088">
        <f>189</f>
        <v>189</v>
      </c>
      <c r="F14088" t="s">
        <v>13</v>
      </c>
      <c r="G14088" t="s">
        <v>44095</v>
      </c>
      <c r="H14088" s="3" t="s">
        <v>44096</v>
      </c>
      <c r="I14088" t="s">
        <v>126</v>
      </c>
      <c r="J14088" t="s">
        <v>44106</v>
      </c>
    </row>
    <row r="14089" spans="1:10" ht="16" x14ac:dyDescent="0.2">
      <c r="A14089" t="s">
        <v>44127</v>
      </c>
      <c r="B14089" t="s">
        <v>44128</v>
      </c>
      <c r="C14089" t="s">
        <v>44129</v>
      </c>
      <c r="D14089">
        <v>1</v>
      </c>
      <c r="E14089">
        <f>189</f>
        <v>189</v>
      </c>
      <c r="F14089" t="s">
        <v>13</v>
      </c>
      <c r="G14089" t="s">
        <v>44095</v>
      </c>
      <c r="H14089" s="3" t="s">
        <v>44096</v>
      </c>
      <c r="I14089" t="s">
        <v>126</v>
      </c>
      <c r="J14089" t="s">
        <v>44130</v>
      </c>
    </row>
    <row r="14090" spans="1:10" ht="16" x14ac:dyDescent="0.2">
      <c r="A14090" t="s">
        <v>16167</v>
      </c>
      <c r="B14090" t="s">
        <v>44131</v>
      </c>
      <c r="C14090" t="s">
        <v>44132</v>
      </c>
      <c r="D14090">
        <v>2</v>
      </c>
      <c r="E14090">
        <f>189</f>
        <v>189</v>
      </c>
      <c r="F14090" t="s">
        <v>13</v>
      </c>
      <c r="G14090" t="s">
        <v>44095</v>
      </c>
      <c r="H14090" s="3" t="s">
        <v>44133</v>
      </c>
      <c r="I14090" t="s">
        <v>126</v>
      </c>
      <c r="J14090" t="s">
        <v>16171</v>
      </c>
    </row>
    <row r="14091" spans="1:10" ht="16" x14ac:dyDescent="0.2">
      <c r="A14091" t="s">
        <v>44134</v>
      </c>
      <c r="B14091" t="s">
        <v>16317</v>
      </c>
      <c r="C14091" t="s">
        <v>16206</v>
      </c>
      <c r="D14091">
        <v>1</v>
      </c>
      <c r="E14091">
        <f>189</f>
        <v>189</v>
      </c>
      <c r="F14091" t="s">
        <v>13</v>
      </c>
      <c r="G14091" t="s">
        <v>44095</v>
      </c>
      <c r="H14091" s="3" t="s">
        <v>44124</v>
      </c>
      <c r="I14091" t="s">
        <v>126</v>
      </c>
      <c r="J14091" t="s">
        <v>44135</v>
      </c>
    </row>
    <row r="14092" spans="1:10" ht="16" x14ac:dyDescent="0.2">
      <c r="A14092" t="s">
        <v>44136</v>
      </c>
      <c r="B14092" t="s">
        <v>8068</v>
      </c>
      <c r="C14092" t="s">
        <v>44137</v>
      </c>
      <c r="D14092">
        <v>3</v>
      </c>
      <c r="E14092">
        <f>189</f>
        <v>189</v>
      </c>
      <c r="F14092" t="s">
        <v>13</v>
      </c>
      <c r="G14092" t="s">
        <v>44095</v>
      </c>
      <c r="H14092" s="3" t="s">
        <v>44096</v>
      </c>
      <c r="I14092" t="s">
        <v>126</v>
      </c>
      <c r="J14092" t="s">
        <v>44138</v>
      </c>
    </row>
    <row r="14093" spans="1:10" ht="16" x14ac:dyDescent="0.2">
      <c r="A14093" t="s">
        <v>44112</v>
      </c>
      <c r="B14093" t="s">
        <v>44139</v>
      </c>
      <c r="C14093" t="s">
        <v>44140</v>
      </c>
      <c r="D14093">
        <v>2</v>
      </c>
      <c r="E14093">
        <f>189</f>
        <v>189</v>
      </c>
      <c r="F14093" t="s">
        <v>13</v>
      </c>
      <c r="G14093" t="s">
        <v>44095</v>
      </c>
      <c r="H14093" s="3" t="s">
        <v>44115</v>
      </c>
      <c r="I14093" t="s">
        <v>126</v>
      </c>
      <c r="J14093" t="s">
        <v>44116</v>
      </c>
    </row>
    <row r="14094" spans="1:10" ht="16" x14ac:dyDescent="0.2">
      <c r="A14094" t="s">
        <v>44141</v>
      </c>
      <c r="B14094" t="s">
        <v>44104</v>
      </c>
      <c r="C14094" t="s">
        <v>44105</v>
      </c>
      <c r="D14094">
        <v>2</v>
      </c>
      <c r="E14094">
        <f>189</f>
        <v>189</v>
      </c>
      <c r="F14094" t="s">
        <v>13</v>
      </c>
      <c r="G14094" t="s">
        <v>44095</v>
      </c>
      <c r="H14094" s="3" t="s">
        <v>44096</v>
      </c>
      <c r="I14094" t="s">
        <v>126</v>
      </c>
      <c r="J14094" t="s">
        <v>44142</v>
      </c>
    </row>
    <row r="14095" spans="1:10" ht="16" x14ac:dyDescent="0.2">
      <c r="A14095" t="s">
        <v>44136</v>
      </c>
      <c r="B14095" t="s">
        <v>44143</v>
      </c>
      <c r="C14095" t="s">
        <v>44144</v>
      </c>
      <c r="D14095">
        <v>2</v>
      </c>
      <c r="E14095">
        <f>189</f>
        <v>189</v>
      </c>
      <c r="F14095" t="s">
        <v>13</v>
      </c>
      <c r="G14095" t="s">
        <v>44095</v>
      </c>
      <c r="H14095" s="3" t="s">
        <v>44115</v>
      </c>
      <c r="I14095" t="s">
        <v>126</v>
      </c>
      <c r="J14095" t="s">
        <v>44138</v>
      </c>
    </row>
    <row r="14096" spans="1:10" ht="16" x14ac:dyDescent="0.2">
      <c r="A14096" t="s">
        <v>44127</v>
      </c>
      <c r="B14096" t="s">
        <v>44139</v>
      </c>
      <c r="C14096" t="s">
        <v>44140</v>
      </c>
      <c r="D14096">
        <v>2</v>
      </c>
      <c r="E14096">
        <f>189</f>
        <v>189</v>
      </c>
      <c r="F14096" t="s">
        <v>13</v>
      </c>
      <c r="G14096" t="s">
        <v>44095</v>
      </c>
      <c r="H14096" s="3" t="s">
        <v>44096</v>
      </c>
      <c r="I14096" t="s">
        <v>126</v>
      </c>
      <c r="J14096" t="s">
        <v>44130</v>
      </c>
    </row>
    <row r="14097" spans="1:10" ht="16" x14ac:dyDescent="0.2">
      <c r="A14097" t="s">
        <v>44141</v>
      </c>
      <c r="B14097" t="s">
        <v>44145</v>
      </c>
      <c r="C14097" t="s">
        <v>44146</v>
      </c>
      <c r="D14097">
        <v>3</v>
      </c>
      <c r="E14097">
        <f>189</f>
        <v>189</v>
      </c>
      <c r="F14097" t="s">
        <v>13</v>
      </c>
      <c r="G14097" t="s">
        <v>44095</v>
      </c>
      <c r="H14097" s="3" t="s">
        <v>44096</v>
      </c>
      <c r="I14097" t="s">
        <v>126</v>
      </c>
      <c r="J14097" t="s">
        <v>44142</v>
      </c>
    </row>
    <row r="14098" spans="1:10" ht="16" x14ac:dyDescent="0.2">
      <c r="A14098" t="s">
        <v>16208</v>
      </c>
      <c r="B14098" t="s">
        <v>44099</v>
      </c>
      <c r="C14098" t="s">
        <v>44100</v>
      </c>
      <c r="D14098">
        <v>4</v>
      </c>
      <c r="E14098">
        <f>189</f>
        <v>189</v>
      </c>
      <c r="F14098" t="s">
        <v>13</v>
      </c>
      <c r="G14098" t="s">
        <v>44095</v>
      </c>
      <c r="H14098" s="3" t="s">
        <v>44101</v>
      </c>
      <c r="I14098" t="s">
        <v>126</v>
      </c>
      <c r="J14098" t="s">
        <v>16203</v>
      </c>
    </row>
    <row r="14099" spans="1:10" ht="16" x14ac:dyDescent="0.2">
      <c r="A14099" t="s">
        <v>16192</v>
      </c>
      <c r="B14099" t="s">
        <v>44117</v>
      </c>
      <c r="C14099" t="s">
        <v>44118</v>
      </c>
      <c r="D14099">
        <v>2</v>
      </c>
      <c r="E14099">
        <f>189</f>
        <v>189</v>
      </c>
      <c r="F14099" t="s">
        <v>13</v>
      </c>
      <c r="G14099" t="s">
        <v>44095</v>
      </c>
      <c r="H14099" s="3" t="s">
        <v>44147</v>
      </c>
      <c r="I14099" t="s">
        <v>126</v>
      </c>
      <c r="J14099" t="s">
        <v>16196</v>
      </c>
    </row>
    <row r="14100" spans="1:10" ht="16" x14ac:dyDescent="0.2">
      <c r="A14100" t="s">
        <v>44119</v>
      </c>
      <c r="B14100" t="s">
        <v>44148</v>
      </c>
      <c r="C14100" t="s">
        <v>44149</v>
      </c>
      <c r="D14100">
        <v>3</v>
      </c>
      <c r="E14100">
        <f>189</f>
        <v>189</v>
      </c>
      <c r="F14100" t="s">
        <v>13</v>
      </c>
      <c r="G14100" t="s">
        <v>44095</v>
      </c>
      <c r="H14100" s="3" t="s">
        <v>44122</v>
      </c>
      <c r="I14100" t="s">
        <v>126</v>
      </c>
      <c r="J14100" t="s">
        <v>44123</v>
      </c>
    </row>
    <row r="14101" spans="1:10" ht="16" x14ac:dyDescent="0.2">
      <c r="A14101" t="s">
        <v>21776</v>
      </c>
      <c r="B14101" t="s">
        <v>44150</v>
      </c>
      <c r="C14101" t="s">
        <v>44151</v>
      </c>
      <c r="D14101">
        <v>1</v>
      </c>
      <c r="E14101">
        <f>189</f>
        <v>189</v>
      </c>
      <c r="F14101" t="s">
        <v>13</v>
      </c>
      <c r="G14101" t="s">
        <v>44095</v>
      </c>
      <c r="H14101" s="3" t="s">
        <v>44152</v>
      </c>
      <c r="I14101" t="s">
        <v>126</v>
      </c>
      <c r="J14101" t="s">
        <v>21781</v>
      </c>
    </row>
    <row r="14102" spans="1:10" ht="16" x14ac:dyDescent="0.2">
      <c r="A14102" t="s">
        <v>16289</v>
      </c>
      <c r="B14102" t="s">
        <v>44131</v>
      </c>
      <c r="C14102" t="s">
        <v>44132</v>
      </c>
      <c r="D14102">
        <v>2</v>
      </c>
      <c r="E14102">
        <f>189</f>
        <v>189</v>
      </c>
      <c r="F14102" t="s">
        <v>13</v>
      </c>
      <c r="G14102" t="s">
        <v>44095</v>
      </c>
      <c r="H14102" s="3" t="s">
        <v>44153</v>
      </c>
      <c r="I14102" t="s">
        <v>126</v>
      </c>
      <c r="J14102" t="s">
        <v>16291</v>
      </c>
    </row>
    <row r="14103" spans="1:10" ht="16" x14ac:dyDescent="0.2">
      <c r="A14103" t="s">
        <v>44092</v>
      </c>
      <c r="B14103" t="s">
        <v>44154</v>
      </c>
      <c r="C14103" t="s">
        <v>44155</v>
      </c>
      <c r="D14103">
        <v>2</v>
      </c>
      <c r="E14103">
        <f>189</f>
        <v>189</v>
      </c>
      <c r="F14103" t="s">
        <v>13</v>
      </c>
      <c r="G14103" t="s">
        <v>44095</v>
      </c>
      <c r="H14103" s="3" t="s">
        <v>44096</v>
      </c>
      <c r="I14103" t="s">
        <v>126</v>
      </c>
      <c r="J14103" t="s">
        <v>44097</v>
      </c>
    </row>
    <row r="14104" spans="1:10" ht="16" x14ac:dyDescent="0.2">
      <c r="A14104" t="s">
        <v>16201</v>
      </c>
      <c r="B14104" t="s">
        <v>44099</v>
      </c>
      <c r="C14104" t="s">
        <v>44100</v>
      </c>
      <c r="D14104">
        <v>2</v>
      </c>
      <c r="E14104">
        <f>189</f>
        <v>189</v>
      </c>
      <c r="F14104" t="s">
        <v>13</v>
      </c>
      <c r="G14104" t="s">
        <v>44095</v>
      </c>
      <c r="H14104" s="3" t="s">
        <v>44101</v>
      </c>
      <c r="I14104" t="s">
        <v>126</v>
      </c>
      <c r="J14104" t="s">
        <v>16203</v>
      </c>
    </row>
    <row r="14105" spans="1:10" ht="16" x14ac:dyDescent="0.2">
      <c r="A14105" t="s">
        <v>44119</v>
      </c>
      <c r="B14105" t="s">
        <v>44156</v>
      </c>
      <c r="C14105" t="s">
        <v>44157</v>
      </c>
      <c r="D14105">
        <v>4</v>
      </c>
      <c r="E14105">
        <f>189</f>
        <v>189</v>
      </c>
      <c r="F14105" t="s">
        <v>13</v>
      </c>
      <c r="G14105" t="s">
        <v>44095</v>
      </c>
      <c r="H14105" s="3" t="s">
        <v>44122</v>
      </c>
      <c r="I14105" t="s">
        <v>126</v>
      </c>
      <c r="J14105" t="s">
        <v>44123</v>
      </c>
    </row>
    <row r="14106" spans="1:10" ht="16" x14ac:dyDescent="0.2">
      <c r="A14106" t="s">
        <v>44092</v>
      </c>
      <c r="B14106" t="s">
        <v>44158</v>
      </c>
      <c r="C14106" t="s">
        <v>44159</v>
      </c>
      <c r="D14106">
        <v>1</v>
      </c>
      <c r="E14106" t="s">
        <v>13</v>
      </c>
      <c r="F14106" t="s">
        <v>13</v>
      </c>
      <c r="G14106" t="s">
        <v>44160</v>
      </c>
      <c r="H14106" s="3" t="s">
        <v>44161</v>
      </c>
      <c r="I14106" t="s">
        <v>35619</v>
      </c>
      <c r="J14106" t="s">
        <v>44097</v>
      </c>
    </row>
    <row r="14107" spans="1:10" ht="32" x14ac:dyDescent="0.2">
      <c r="A14107" t="s">
        <v>44162</v>
      </c>
      <c r="B14107" t="s">
        <v>44163</v>
      </c>
      <c r="C14107" t="s">
        <v>44164</v>
      </c>
      <c r="D14107">
        <v>1</v>
      </c>
      <c r="E14107" t="s">
        <v>13</v>
      </c>
      <c r="F14107" t="s">
        <v>13</v>
      </c>
      <c r="G14107" t="s">
        <v>44165</v>
      </c>
      <c r="H14107" s="3" t="s">
        <v>44166</v>
      </c>
      <c r="I14107" t="s">
        <v>126</v>
      </c>
      <c r="J14107" t="s">
        <v>44167</v>
      </c>
    </row>
    <row r="14108" spans="1:10" ht="32" x14ac:dyDescent="0.2">
      <c r="A14108" t="s">
        <v>44162</v>
      </c>
      <c r="B14108" t="s">
        <v>44168</v>
      </c>
      <c r="C14108" t="s">
        <v>44169</v>
      </c>
      <c r="D14108">
        <v>3</v>
      </c>
      <c r="E14108" t="s">
        <v>13</v>
      </c>
      <c r="F14108" t="s">
        <v>13</v>
      </c>
      <c r="G14108" t="s">
        <v>44165</v>
      </c>
      <c r="H14108" s="3" t="s">
        <v>44170</v>
      </c>
      <c r="I14108" t="s">
        <v>315</v>
      </c>
      <c r="J14108" t="s">
        <v>44167</v>
      </c>
    </row>
    <row r="14109" spans="1:10" ht="16" x14ac:dyDescent="0.2">
      <c r="A14109" t="s">
        <v>43569</v>
      </c>
      <c r="B14109" t="s">
        <v>44171</v>
      </c>
      <c r="C14109" t="s">
        <v>44172</v>
      </c>
      <c r="D14109">
        <v>3</v>
      </c>
      <c r="E14109" t="s">
        <v>13</v>
      </c>
      <c r="F14109" t="s">
        <v>13</v>
      </c>
      <c r="G14109" t="s">
        <v>44173</v>
      </c>
      <c r="H14109" s="3" t="s">
        <v>44174</v>
      </c>
      <c r="I14109" t="s">
        <v>918</v>
      </c>
      <c r="J14109" t="s">
        <v>43570</v>
      </c>
    </row>
    <row r="14110" spans="1:10" ht="16" x14ac:dyDescent="0.2">
      <c r="A14110" t="s">
        <v>44175</v>
      </c>
      <c r="B14110" t="s">
        <v>44176</v>
      </c>
      <c r="C14110" t="s">
        <v>44177</v>
      </c>
      <c r="D14110">
        <v>2</v>
      </c>
      <c r="E14110" t="s">
        <v>13</v>
      </c>
      <c r="F14110" t="s">
        <v>13</v>
      </c>
      <c r="G14110" t="s">
        <v>44178</v>
      </c>
      <c r="H14110" s="3" t="s">
        <v>44179</v>
      </c>
      <c r="I14110" t="s">
        <v>62</v>
      </c>
      <c r="J14110" t="s">
        <v>44180</v>
      </c>
    </row>
    <row r="14111" spans="1:10" ht="16" x14ac:dyDescent="0.2">
      <c r="A14111" t="s">
        <v>18170</v>
      </c>
      <c r="B14111" t="s">
        <v>12377</v>
      </c>
      <c r="C14111" t="s">
        <v>44181</v>
      </c>
      <c r="D14111">
        <v>3</v>
      </c>
      <c r="E14111" t="s">
        <v>13</v>
      </c>
      <c r="F14111" t="s">
        <v>13</v>
      </c>
      <c r="G14111" t="s">
        <v>44182</v>
      </c>
      <c r="H14111" s="3" t="s">
        <v>44183</v>
      </c>
      <c r="I14111" t="s">
        <v>547</v>
      </c>
      <c r="J14111" t="s">
        <v>18175</v>
      </c>
    </row>
    <row r="14112" spans="1:10" ht="16" x14ac:dyDescent="0.2">
      <c r="A14112" t="s">
        <v>22489</v>
      </c>
      <c r="B14112" t="s">
        <v>12877</v>
      </c>
      <c r="C14112" t="s">
        <v>44184</v>
      </c>
      <c r="D14112">
        <v>1</v>
      </c>
      <c r="E14112" t="s">
        <v>13</v>
      </c>
      <c r="F14112" t="s">
        <v>13</v>
      </c>
      <c r="G14112" t="s">
        <v>44182</v>
      </c>
      <c r="H14112" s="3" t="s">
        <v>44185</v>
      </c>
      <c r="I14112" t="s">
        <v>547</v>
      </c>
      <c r="J14112" t="s">
        <v>22494</v>
      </c>
    </row>
    <row r="14113" spans="1:10" ht="16" x14ac:dyDescent="0.2">
      <c r="A14113" t="s">
        <v>44186</v>
      </c>
      <c r="B14113" t="s">
        <v>44187</v>
      </c>
      <c r="C14113" t="s">
        <v>44188</v>
      </c>
      <c r="D14113">
        <v>1</v>
      </c>
      <c r="E14113" t="s">
        <v>13</v>
      </c>
      <c r="F14113" t="s">
        <v>13</v>
      </c>
      <c r="G14113" t="s">
        <v>44189</v>
      </c>
      <c r="H14113" s="3" t="s">
        <v>44190</v>
      </c>
      <c r="I14113" t="s">
        <v>62</v>
      </c>
      <c r="J14113" t="s">
        <v>44191</v>
      </c>
    </row>
    <row r="14114" spans="1:10" ht="16" x14ac:dyDescent="0.2">
      <c r="A14114" t="s">
        <v>44192</v>
      </c>
      <c r="B14114" t="s">
        <v>44193</v>
      </c>
      <c r="C14114" t="s">
        <v>44194</v>
      </c>
      <c r="D14114">
        <v>2</v>
      </c>
      <c r="E14114" t="s">
        <v>13</v>
      </c>
      <c r="F14114" t="s">
        <v>13</v>
      </c>
      <c r="G14114" t="s">
        <v>44195</v>
      </c>
      <c r="H14114" s="3" t="s">
        <v>44196</v>
      </c>
      <c r="I14114" t="s">
        <v>509</v>
      </c>
      <c r="J14114" t="s">
        <v>44197</v>
      </c>
    </row>
    <row r="14115" spans="1:10" ht="16" x14ac:dyDescent="0.2">
      <c r="A14115" t="s">
        <v>44192</v>
      </c>
      <c r="B14115" t="s">
        <v>44198</v>
      </c>
      <c r="C14115" t="s">
        <v>44199</v>
      </c>
      <c r="D14115">
        <v>1</v>
      </c>
      <c r="E14115" t="s">
        <v>13</v>
      </c>
      <c r="F14115" t="s">
        <v>13</v>
      </c>
      <c r="G14115" t="s">
        <v>44195</v>
      </c>
      <c r="H14115" s="3" t="s">
        <v>44196</v>
      </c>
      <c r="I14115" t="s">
        <v>509</v>
      </c>
      <c r="J14115" t="s">
        <v>44197</v>
      </c>
    </row>
    <row r="14116" spans="1:10" ht="16" x14ac:dyDescent="0.2">
      <c r="A14116" t="s">
        <v>42186</v>
      </c>
      <c r="B14116" t="s">
        <v>44200</v>
      </c>
      <c r="C14116" t="s">
        <v>44201</v>
      </c>
      <c r="D14116">
        <v>2</v>
      </c>
      <c r="E14116" t="s">
        <v>13</v>
      </c>
      <c r="F14116" t="s">
        <v>13</v>
      </c>
      <c r="G14116" t="s">
        <v>44202</v>
      </c>
      <c r="H14116" s="3" t="s">
        <v>44203</v>
      </c>
      <c r="I14116" t="s">
        <v>62</v>
      </c>
      <c r="J14116" t="s">
        <v>42191</v>
      </c>
    </row>
    <row r="14117" spans="1:10" ht="16" x14ac:dyDescent="0.2">
      <c r="A14117" t="s">
        <v>25372</v>
      </c>
      <c r="B14117" t="s">
        <v>44204</v>
      </c>
      <c r="C14117" t="s">
        <v>44205</v>
      </c>
      <c r="D14117">
        <v>6</v>
      </c>
      <c r="E14117" t="s">
        <v>13</v>
      </c>
      <c r="F14117" t="s">
        <v>13</v>
      </c>
      <c r="G14117" t="s">
        <v>44206</v>
      </c>
      <c r="H14117" s="3" t="s">
        <v>44207</v>
      </c>
      <c r="I14117" t="s">
        <v>69</v>
      </c>
      <c r="J14117" t="s">
        <v>25376</v>
      </c>
    </row>
    <row r="14118" spans="1:10" ht="16" x14ac:dyDescent="0.2">
      <c r="A14118" t="s">
        <v>25372</v>
      </c>
      <c r="B14118" t="s">
        <v>44208</v>
      </c>
      <c r="C14118" t="s">
        <v>44209</v>
      </c>
      <c r="D14118">
        <v>3</v>
      </c>
      <c r="E14118" t="s">
        <v>13</v>
      </c>
      <c r="F14118" t="s">
        <v>13</v>
      </c>
      <c r="G14118" t="s">
        <v>44206</v>
      </c>
      <c r="H14118" s="3" t="s">
        <v>44210</v>
      </c>
      <c r="I14118" t="s">
        <v>69</v>
      </c>
      <c r="J14118" t="s">
        <v>25376</v>
      </c>
    </row>
    <row r="14119" spans="1:10" ht="16" x14ac:dyDescent="0.2">
      <c r="A14119" t="s">
        <v>25372</v>
      </c>
      <c r="B14119" t="s">
        <v>44211</v>
      </c>
      <c r="C14119" t="s">
        <v>44212</v>
      </c>
      <c r="D14119">
        <v>4</v>
      </c>
      <c r="E14119" t="s">
        <v>13</v>
      </c>
      <c r="F14119" t="s">
        <v>13</v>
      </c>
      <c r="G14119" t="s">
        <v>44206</v>
      </c>
      <c r="H14119" s="3" t="s">
        <v>44213</v>
      </c>
      <c r="I14119" t="s">
        <v>69</v>
      </c>
      <c r="J14119" t="s">
        <v>25376</v>
      </c>
    </row>
    <row r="14120" spans="1:10" ht="16" x14ac:dyDescent="0.2">
      <c r="A14120" t="s">
        <v>7086</v>
      </c>
      <c r="B14120" t="s">
        <v>44214</v>
      </c>
      <c r="C14120" t="s">
        <v>44215</v>
      </c>
      <c r="D14120">
        <v>3</v>
      </c>
      <c r="E14120" t="s">
        <v>13</v>
      </c>
      <c r="F14120" t="s">
        <v>13</v>
      </c>
      <c r="G14120" t="s">
        <v>44206</v>
      </c>
      <c r="H14120" s="3" t="s">
        <v>44216</v>
      </c>
      <c r="I14120" t="s">
        <v>69</v>
      </c>
      <c r="J14120" t="s">
        <v>7091</v>
      </c>
    </row>
    <row r="14121" spans="1:10" ht="16" x14ac:dyDescent="0.2">
      <c r="A14121" t="s">
        <v>25372</v>
      </c>
      <c r="B14121" t="s">
        <v>44217</v>
      </c>
      <c r="C14121" t="s">
        <v>44218</v>
      </c>
      <c r="D14121">
        <v>1</v>
      </c>
      <c r="E14121" t="s">
        <v>13</v>
      </c>
      <c r="F14121" t="s">
        <v>13</v>
      </c>
      <c r="G14121" t="s">
        <v>44206</v>
      </c>
      <c r="H14121" s="3" t="s">
        <v>44213</v>
      </c>
      <c r="I14121" t="s">
        <v>69</v>
      </c>
      <c r="J14121" t="s">
        <v>25376</v>
      </c>
    </row>
    <row r="14122" spans="1:10" ht="16" x14ac:dyDescent="0.2">
      <c r="A14122" t="s">
        <v>7086</v>
      </c>
      <c r="B14122" t="s">
        <v>44219</v>
      </c>
      <c r="C14122" t="s">
        <v>44220</v>
      </c>
      <c r="D14122">
        <v>2</v>
      </c>
      <c r="E14122" t="s">
        <v>13</v>
      </c>
      <c r="F14122" t="s">
        <v>13</v>
      </c>
      <c r="G14122" t="s">
        <v>44206</v>
      </c>
      <c r="H14122" s="3" t="s">
        <v>44216</v>
      </c>
      <c r="I14122" t="s">
        <v>69</v>
      </c>
      <c r="J14122" t="s">
        <v>7091</v>
      </c>
    </row>
    <row r="14123" spans="1:10" ht="16" x14ac:dyDescent="0.2">
      <c r="A14123" t="s">
        <v>25372</v>
      </c>
      <c r="B14123" t="s">
        <v>44221</v>
      </c>
      <c r="C14123" t="s">
        <v>44222</v>
      </c>
      <c r="D14123">
        <v>2</v>
      </c>
      <c r="E14123" t="s">
        <v>13</v>
      </c>
      <c r="F14123" t="s">
        <v>13</v>
      </c>
      <c r="G14123" t="s">
        <v>44206</v>
      </c>
      <c r="H14123" s="3" t="s">
        <v>44213</v>
      </c>
      <c r="I14123" t="s">
        <v>69</v>
      </c>
      <c r="J14123" t="s">
        <v>25376</v>
      </c>
    </row>
    <row r="14124" spans="1:10" ht="16" x14ac:dyDescent="0.2">
      <c r="A14124" t="s">
        <v>44223</v>
      </c>
      <c r="B14124" t="s">
        <v>44224</v>
      </c>
      <c r="C14124" t="s">
        <v>44225</v>
      </c>
      <c r="D14124">
        <v>2</v>
      </c>
      <c r="E14124" t="s">
        <v>13</v>
      </c>
      <c r="F14124" t="s">
        <v>13</v>
      </c>
      <c r="G14124" t="s">
        <v>44226</v>
      </c>
      <c r="H14124" s="3" t="s">
        <v>44227</v>
      </c>
      <c r="I14124" t="s">
        <v>69</v>
      </c>
      <c r="J14124" t="s">
        <v>44228</v>
      </c>
    </row>
    <row r="14125" spans="1:10" ht="16" x14ac:dyDescent="0.2">
      <c r="A14125" t="s">
        <v>44229</v>
      </c>
      <c r="B14125" t="s">
        <v>44230</v>
      </c>
      <c r="C14125" t="s">
        <v>44231</v>
      </c>
      <c r="D14125">
        <v>1</v>
      </c>
      <c r="E14125" t="s">
        <v>13</v>
      </c>
      <c r="F14125" t="s">
        <v>13</v>
      </c>
      <c r="G14125" t="s">
        <v>44226</v>
      </c>
      <c r="H14125" s="3" t="s">
        <v>44227</v>
      </c>
      <c r="I14125" t="s">
        <v>69</v>
      </c>
      <c r="J14125" t="s">
        <v>44232</v>
      </c>
    </row>
    <row r="14126" spans="1:10" ht="16" x14ac:dyDescent="0.2">
      <c r="A14126" t="s">
        <v>44233</v>
      </c>
      <c r="B14126" t="s">
        <v>44230</v>
      </c>
      <c r="C14126" t="s">
        <v>44231</v>
      </c>
      <c r="D14126">
        <v>2</v>
      </c>
      <c r="E14126" t="s">
        <v>13</v>
      </c>
      <c r="F14126" t="s">
        <v>13</v>
      </c>
      <c r="G14126" t="s">
        <v>44226</v>
      </c>
      <c r="H14126" s="3" t="s">
        <v>44227</v>
      </c>
      <c r="I14126" t="s">
        <v>69</v>
      </c>
      <c r="J14126" t="s">
        <v>44234</v>
      </c>
    </row>
    <row r="14127" spans="1:10" ht="16" x14ac:dyDescent="0.2">
      <c r="A14127" t="s">
        <v>44233</v>
      </c>
      <c r="B14127" t="s">
        <v>44235</v>
      </c>
      <c r="C14127" t="s">
        <v>44236</v>
      </c>
      <c r="D14127">
        <v>1</v>
      </c>
      <c r="E14127" t="s">
        <v>13</v>
      </c>
      <c r="F14127" t="s">
        <v>13</v>
      </c>
      <c r="G14127" t="s">
        <v>44226</v>
      </c>
      <c r="H14127" s="3" t="s">
        <v>44227</v>
      </c>
      <c r="I14127" t="s">
        <v>69</v>
      </c>
      <c r="J14127" t="s">
        <v>44234</v>
      </c>
    </row>
    <row r="14128" spans="1:10" ht="16" x14ac:dyDescent="0.2">
      <c r="A14128" t="s">
        <v>44229</v>
      </c>
      <c r="B14128" t="s">
        <v>44235</v>
      </c>
      <c r="C14128" t="s">
        <v>44236</v>
      </c>
      <c r="D14128">
        <v>3</v>
      </c>
      <c r="E14128" t="s">
        <v>13</v>
      </c>
      <c r="F14128" t="s">
        <v>13</v>
      </c>
      <c r="G14128" t="s">
        <v>44226</v>
      </c>
      <c r="H14128" s="3" t="s">
        <v>44227</v>
      </c>
      <c r="I14128" t="s">
        <v>69</v>
      </c>
      <c r="J14128" t="s">
        <v>44232</v>
      </c>
    </row>
    <row r="14129" spans="1:10" ht="16" x14ac:dyDescent="0.2">
      <c r="A14129" t="s">
        <v>44229</v>
      </c>
      <c r="B14129" t="s">
        <v>44237</v>
      </c>
      <c r="C14129" t="s">
        <v>44238</v>
      </c>
      <c r="D14129">
        <v>2</v>
      </c>
      <c r="E14129" t="s">
        <v>13</v>
      </c>
      <c r="F14129" t="s">
        <v>13</v>
      </c>
      <c r="G14129" t="s">
        <v>44226</v>
      </c>
      <c r="H14129" s="3" t="s">
        <v>44227</v>
      </c>
      <c r="I14129" t="s">
        <v>69</v>
      </c>
      <c r="J14129" t="s">
        <v>44232</v>
      </c>
    </row>
    <row r="14130" spans="1:10" ht="16" x14ac:dyDescent="0.2">
      <c r="A14130" t="s">
        <v>44233</v>
      </c>
      <c r="B14130" t="s">
        <v>44239</v>
      </c>
      <c r="C14130" t="s">
        <v>44240</v>
      </c>
      <c r="D14130">
        <v>3</v>
      </c>
      <c r="E14130" t="s">
        <v>13</v>
      </c>
      <c r="F14130" t="s">
        <v>13</v>
      </c>
      <c r="G14130" t="s">
        <v>44226</v>
      </c>
      <c r="H14130" s="3" t="s">
        <v>44227</v>
      </c>
      <c r="I14130" t="s">
        <v>69</v>
      </c>
      <c r="J14130" t="s">
        <v>44234</v>
      </c>
    </row>
    <row r="14131" spans="1:10" ht="16" x14ac:dyDescent="0.2">
      <c r="A14131" t="s">
        <v>44233</v>
      </c>
      <c r="B14131" t="s">
        <v>44241</v>
      </c>
      <c r="C14131" t="s">
        <v>44242</v>
      </c>
      <c r="D14131">
        <v>4</v>
      </c>
      <c r="E14131" t="s">
        <v>13</v>
      </c>
      <c r="F14131" t="s">
        <v>13</v>
      </c>
      <c r="G14131" t="s">
        <v>44226</v>
      </c>
      <c r="H14131" s="3" t="s">
        <v>44227</v>
      </c>
      <c r="I14131" t="s">
        <v>69</v>
      </c>
      <c r="J14131" t="s">
        <v>44234</v>
      </c>
    </row>
    <row r="14132" spans="1:10" ht="16" x14ac:dyDescent="0.2">
      <c r="A14132" t="s">
        <v>44229</v>
      </c>
      <c r="B14132" t="s">
        <v>44243</v>
      </c>
      <c r="C14132" t="s">
        <v>44244</v>
      </c>
      <c r="D14132">
        <v>4</v>
      </c>
      <c r="E14132" t="s">
        <v>13</v>
      </c>
      <c r="F14132" t="s">
        <v>13</v>
      </c>
      <c r="G14132" t="s">
        <v>44226</v>
      </c>
      <c r="H14132" s="3" t="s">
        <v>44227</v>
      </c>
      <c r="I14132" t="s">
        <v>69</v>
      </c>
      <c r="J14132" t="s">
        <v>44232</v>
      </c>
    </row>
    <row r="14133" spans="1:10" ht="16" x14ac:dyDescent="0.2">
      <c r="A14133" t="s">
        <v>44223</v>
      </c>
      <c r="B14133" t="s">
        <v>44239</v>
      </c>
      <c r="C14133" t="s">
        <v>44240</v>
      </c>
      <c r="D14133">
        <v>1</v>
      </c>
      <c r="E14133" t="s">
        <v>13</v>
      </c>
      <c r="F14133" t="s">
        <v>13</v>
      </c>
      <c r="G14133" t="s">
        <v>44226</v>
      </c>
      <c r="H14133" s="3" t="s">
        <v>44227</v>
      </c>
      <c r="I14133" t="s">
        <v>69</v>
      </c>
      <c r="J14133" t="s">
        <v>44228</v>
      </c>
    </row>
    <row r="14134" spans="1:10" ht="16" x14ac:dyDescent="0.2">
      <c r="A14134" t="s">
        <v>44245</v>
      </c>
      <c r="B14134" t="s">
        <v>44246</v>
      </c>
      <c r="C14134" t="s">
        <v>44247</v>
      </c>
      <c r="D14134">
        <v>1</v>
      </c>
      <c r="E14134" t="s">
        <v>13</v>
      </c>
      <c r="F14134" t="s">
        <v>13</v>
      </c>
      <c r="G14134" t="s">
        <v>44248</v>
      </c>
      <c r="H14134" s="3" t="s">
        <v>44249</v>
      </c>
      <c r="I14134" t="s">
        <v>355</v>
      </c>
      <c r="J14134" t="s">
        <v>44250</v>
      </c>
    </row>
    <row r="14135" spans="1:10" ht="16" x14ac:dyDescent="0.2">
      <c r="A14135" t="s">
        <v>44245</v>
      </c>
      <c r="B14135" t="s">
        <v>44251</v>
      </c>
      <c r="C14135" t="s">
        <v>44252</v>
      </c>
      <c r="D14135">
        <v>2</v>
      </c>
      <c r="E14135" t="s">
        <v>13</v>
      </c>
      <c r="F14135" t="s">
        <v>13</v>
      </c>
      <c r="G14135" t="s">
        <v>44248</v>
      </c>
      <c r="H14135" s="3" t="s">
        <v>44249</v>
      </c>
      <c r="I14135" t="s">
        <v>355</v>
      </c>
      <c r="J14135" t="s">
        <v>44250</v>
      </c>
    </row>
    <row r="14136" spans="1:10" ht="16" x14ac:dyDescent="0.2">
      <c r="A14136" t="s">
        <v>16324</v>
      </c>
      <c r="B14136" t="s">
        <v>44253</v>
      </c>
      <c r="C14136" t="s">
        <v>44254</v>
      </c>
      <c r="D14136">
        <v>3</v>
      </c>
      <c r="E14136" t="s">
        <v>13</v>
      </c>
      <c r="F14136" t="s">
        <v>13</v>
      </c>
      <c r="G14136" t="s">
        <v>44255</v>
      </c>
      <c r="H14136" s="3" t="s">
        <v>44256</v>
      </c>
      <c r="I14136" t="s">
        <v>126</v>
      </c>
      <c r="J14136" t="s">
        <v>16327</v>
      </c>
    </row>
    <row r="14137" spans="1:10" ht="16" x14ac:dyDescent="0.2">
      <c r="A14137" t="s">
        <v>16324</v>
      </c>
      <c r="B14137" t="s">
        <v>29069</v>
      </c>
      <c r="C14137" t="s">
        <v>29070</v>
      </c>
      <c r="D14137">
        <v>1</v>
      </c>
      <c r="E14137" t="s">
        <v>13</v>
      </c>
      <c r="F14137" t="s">
        <v>13</v>
      </c>
      <c r="G14137" t="s">
        <v>44255</v>
      </c>
      <c r="H14137" s="3" t="s">
        <v>44256</v>
      </c>
      <c r="I14137" t="s">
        <v>126</v>
      </c>
      <c r="J14137" t="s">
        <v>16327</v>
      </c>
    </row>
    <row r="14138" spans="1:10" ht="16" x14ac:dyDescent="0.2">
      <c r="A14138" t="s">
        <v>21922</v>
      </c>
      <c r="B14138" t="s">
        <v>44257</v>
      </c>
      <c r="C14138" t="s">
        <v>44258</v>
      </c>
      <c r="D14138">
        <v>1</v>
      </c>
      <c r="E14138" t="s">
        <v>13</v>
      </c>
      <c r="F14138" t="s">
        <v>13</v>
      </c>
      <c r="G14138" t="s">
        <v>44259</v>
      </c>
      <c r="H14138" s="3" t="s">
        <v>44260</v>
      </c>
      <c r="I14138" t="s">
        <v>509</v>
      </c>
      <c r="J14138" t="s">
        <v>21927</v>
      </c>
    </row>
    <row r="14139" spans="1:10" ht="16" x14ac:dyDescent="0.2">
      <c r="A14139" t="s">
        <v>38126</v>
      </c>
      <c r="B14139" t="s">
        <v>44261</v>
      </c>
      <c r="C14139" t="s">
        <v>44262</v>
      </c>
      <c r="D14139">
        <v>1</v>
      </c>
      <c r="E14139" t="s">
        <v>13</v>
      </c>
      <c r="F14139" t="s">
        <v>13</v>
      </c>
      <c r="G14139" t="s">
        <v>44259</v>
      </c>
      <c r="H14139" s="3" t="s">
        <v>44263</v>
      </c>
      <c r="I14139" t="s">
        <v>509</v>
      </c>
      <c r="J14139" t="s">
        <v>38130</v>
      </c>
    </row>
    <row r="14140" spans="1:10" ht="16" x14ac:dyDescent="0.2">
      <c r="A14140" t="s">
        <v>26629</v>
      </c>
      <c r="B14140" t="s">
        <v>44264</v>
      </c>
      <c r="C14140" t="s">
        <v>44265</v>
      </c>
      <c r="D14140">
        <v>3</v>
      </c>
      <c r="E14140" t="s">
        <v>13</v>
      </c>
      <c r="F14140" t="s">
        <v>13</v>
      </c>
      <c r="G14140" t="s">
        <v>44259</v>
      </c>
      <c r="H14140" s="3" t="s">
        <v>44266</v>
      </c>
      <c r="I14140" t="s">
        <v>509</v>
      </c>
      <c r="J14140" t="s">
        <v>26633</v>
      </c>
    </row>
    <row r="14141" spans="1:10" ht="16" x14ac:dyDescent="0.2">
      <c r="A14141" t="s">
        <v>44267</v>
      </c>
      <c r="B14141" t="s">
        <v>44268</v>
      </c>
      <c r="C14141" t="s">
        <v>44269</v>
      </c>
      <c r="D14141">
        <v>3</v>
      </c>
      <c r="E14141" t="s">
        <v>44270</v>
      </c>
      <c r="F14141" t="s">
        <v>13</v>
      </c>
      <c r="G14141" t="s">
        <v>44259</v>
      </c>
      <c r="H14141" s="3" t="s">
        <v>44271</v>
      </c>
      <c r="I14141" t="s">
        <v>126</v>
      </c>
      <c r="J14141" t="s">
        <v>44272</v>
      </c>
    </row>
    <row r="14142" spans="1:10" ht="16" x14ac:dyDescent="0.2">
      <c r="A14142" t="s">
        <v>44273</v>
      </c>
      <c r="B14142" t="s">
        <v>44274</v>
      </c>
      <c r="C14142" t="s">
        <v>44275</v>
      </c>
      <c r="D14142">
        <v>3</v>
      </c>
      <c r="E14142" t="s">
        <v>44270</v>
      </c>
      <c r="F14142" t="s">
        <v>13</v>
      </c>
      <c r="G14142" t="s">
        <v>44259</v>
      </c>
      <c r="H14142" s="3" t="s">
        <v>44276</v>
      </c>
      <c r="I14142" t="s">
        <v>126</v>
      </c>
      <c r="J14142" t="s">
        <v>44277</v>
      </c>
    </row>
    <row r="14143" spans="1:10" ht="16" x14ac:dyDescent="0.2">
      <c r="A14143" t="s">
        <v>44278</v>
      </c>
      <c r="B14143" t="s">
        <v>39382</v>
      </c>
      <c r="C14143" t="s">
        <v>44279</v>
      </c>
      <c r="D14143">
        <v>1</v>
      </c>
      <c r="E14143" t="s">
        <v>44270</v>
      </c>
      <c r="F14143" t="s">
        <v>13</v>
      </c>
      <c r="G14143" t="s">
        <v>44259</v>
      </c>
      <c r="H14143" s="3" t="s">
        <v>44280</v>
      </c>
      <c r="I14143" t="s">
        <v>126</v>
      </c>
      <c r="J14143" t="s">
        <v>44281</v>
      </c>
    </row>
    <row r="14144" spans="1:10" ht="16" x14ac:dyDescent="0.2">
      <c r="A14144" t="s">
        <v>44282</v>
      </c>
      <c r="B14144" t="s">
        <v>44283</v>
      </c>
      <c r="C14144" t="s">
        <v>44284</v>
      </c>
      <c r="D14144">
        <v>2</v>
      </c>
      <c r="E14144" t="s">
        <v>44270</v>
      </c>
      <c r="F14144" t="s">
        <v>13</v>
      </c>
      <c r="G14144" t="s">
        <v>44259</v>
      </c>
      <c r="H14144" s="3" t="s">
        <v>44285</v>
      </c>
      <c r="I14144" t="s">
        <v>126</v>
      </c>
      <c r="J14144" t="s">
        <v>44286</v>
      </c>
    </row>
    <row r="14145" spans="1:10" ht="32" x14ac:dyDescent="0.2">
      <c r="A14145" t="s">
        <v>44278</v>
      </c>
      <c r="B14145" t="s">
        <v>44287</v>
      </c>
      <c r="C14145" t="s">
        <v>44288</v>
      </c>
      <c r="D14145">
        <v>2</v>
      </c>
      <c r="E14145" t="s">
        <v>44270</v>
      </c>
      <c r="F14145" t="s">
        <v>13</v>
      </c>
      <c r="G14145" t="s">
        <v>44259</v>
      </c>
      <c r="H14145" s="3" t="s">
        <v>44289</v>
      </c>
      <c r="I14145" t="s">
        <v>126</v>
      </c>
      <c r="J14145" t="s">
        <v>44281</v>
      </c>
    </row>
    <row r="14146" spans="1:10" ht="16" x14ac:dyDescent="0.2">
      <c r="A14146" t="s">
        <v>44290</v>
      </c>
      <c r="B14146" t="s">
        <v>44291</v>
      </c>
      <c r="C14146" t="s">
        <v>44292</v>
      </c>
      <c r="D14146">
        <v>2</v>
      </c>
      <c r="E14146" t="s">
        <v>13</v>
      </c>
      <c r="F14146" t="s">
        <v>13</v>
      </c>
      <c r="G14146" t="s">
        <v>44259</v>
      </c>
      <c r="H14146" s="3" t="s">
        <v>44266</v>
      </c>
      <c r="I14146" t="s">
        <v>509</v>
      </c>
      <c r="J14146" t="s">
        <v>44293</v>
      </c>
    </row>
    <row r="14147" spans="1:10" ht="16" x14ac:dyDescent="0.2">
      <c r="A14147" t="s">
        <v>13549</v>
      </c>
      <c r="B14147" t="s">
        <v>44294</v>
      </c>
      <c r="C14147" t="s">
        <v>44295</v>
      </c>
      <c r="D14147">
        <v>3</v>
      </c>
      <c r="E14147" t="s">
        <v>13</v>
      </c>
      <c r="F14147" t="s">
        <v>13</v>
      </c>
      <c r="G14147" t="s">
        <v>44259</v>
      </c>
      <c r="H14147" s="3" t="s">
        <v>44266</v>
      </c>
      <c r="I14147" t="s">
        <v>509</v>
      </c>
      <c r="J14147" t="s">
        <v>13554</v>
      </c>
    </row>
    <row r="14148" spans="1:10" ht="16" x14ac:dyDescent="0.2">
      <c r="A14148" t="s">
        <v>44296</v>
      </c>
      <c r="B14148" t="s">
        <v>6548</v>
      </c>
      <c r="C14148" t="s">
        <v>6549</v>
      </c>
      <c r="D14148">
        <v>2</v>
      </c>
      <c r="E14148" t="s">
        <v>44270</v>
      </c>
      <c r="F14148" t="s">
        <v>13</v>
      </c>
      <c r="G14148" t="s">
        <v>44259</v>
      </c>
      <c r="H14148" s="3" t="s">
        <v>44271</v>
      </c>
      <c r="I14148" t="s">
        <v>126</v>
      </c>
      <c r="J14148" t="s">
        <v>44297</v>
      </c>
    </row>
    <row r="14149" spans="1:10" ht="16" x14ac:dyDescent="0.2">
      <c r="A14149" t="s">
        <v>44267</v>
      </c>
      <c r="B14149" t="s">
        <v>44298</v>
      </c>
      <c r="C14149" t="s">
        <v>44299</v>
      </c>
      <c r="D14149">
        <v>2</v>
      </c>
      <c r="E14149" t="s">
        <v>44270</v>
      </c>
      <c r="F14149" t="s">
        <v>13</v>
      </c>
      <c r="G14149" t="s">
        <v>44259</v>
      </c>
      <c r="H14149" s="3" t="s">
        <v>44271</v>
      </c>
      <c r="I14149" t="s">
        <v>126</v>
      </c>
      <c r="J14149" t="s">
        <v>44272</v>
      </c>
    </row>
    <row r="14150" spans="1:10" ht="16" x14ac:dyDescent="0.2">
      <c r="A14150" t="s">
        <v>44290</v>
      </c>
      <c r="B14150" t="s">
        <v>44300</v>
      </c>
      <c r="C14150" t="s">
        <v>44301</v>
      </c>
      <c r="D14150">
        <v>3</v>
      </c>
      <c r="E14150" t="s">
        <v>13</v>
      </c>
      <c r="F14150" t="s">
        <v>13</v>
      </c>
      <c r="G14150" t="s">
        <v>44259</v>
      </c>
      <c r="H14150" s="3" t="s">
        <v>44266</v>
      </c>
      <c r="I14150" t="s">
        <v>509</v>
      </c>
      <c r="J14150" t="s">
        <v>44293</v>
      </c>
    </row>
    <row r="14151" spans="1:10" ht="16" x14ac:dyDescent="0.2">
      <c r="A14151" t="s">
        <v>44282</v>
      </c>
      <c r="B14151" t="s">
        <v>44302</v>
      </c>
      <c r="C14151" t="s">
        <v>44303</v>
      </c>
      <c r="D14151">
        <v>1</v>
      </c>
      <c r="E14151" t="s">
        <v>44270</v>
      </c>
      <c r="F14151" t="s">
        <v>13</v>
      </c>
      <c r="G14151" t="s">
        <v>44259</v>
      </c>
      <c r="H14151" s="3" t="s">
        <v>44285</v>
      </c>
      <c r="I14151" t="s">
        <v>126</v>
      </c>
      <c r="J14151" t="s">
        <v>44286</v>
      </c>
    </row>
    <row r="14152" spans="1:10" ht="16" x14ac:dyDescent="0.2">
      <c r="A14152" t="s">
        <v>44304</v>
      </c>
      <c r="B14152" t="s">
        <v>44305</v>
      </c>
      <c r="C14152" t="s">
        <v>44306</v>
      </c>
      <c r="D14152">
        <v>2</v>
      </c>
      <c r="E14152" t="s">
        <v>44270</v>
      </c>
      <c r="F14152" t="s">
        <v>13</v>
      </c>
      <c r="G14152" t="s">
        <v>44259</v>
      </c>
      <c r="H14152" s="3" t="s">
        <v>44307</v>
      </c>
      <c r="I14152" t="s">
        <v>126</v>
      </c>
      <c r="J14152" t="s">
        <v>44308</v>
      </c>
    </row>
    <row r="14153" spans="1:10" ht="16" x14ac:dyDescent="0.2">
      <c r="A14153" t="s">
        <v>44290</v>
      </c>
      <c r="B14153" t="s">
        <v>44309</v>
      </c>
      <c r="C14153" t="s">
        <v>44310</v>
      </c>
      <c r="D14153">
        <v>4</v>
      </c>
      <c r="E14153" t="s">
        <v>13</v>
      </c>
      <c r="F14153" t="s">
        <v>13</v>
      </c>
      <c r="G14153" t="s">
        <v>44259</v>
      </c>
      <c r="H14153" s="3" t="s">
        <v>44266</v>
      </c>
      <c r="I14153" t="s">
        <v>509</v>
      </c>
      <c r="J14153" t="s">
        <v>44293</v>
      </c>
    </row>
    <row r="14154" spans="1:10" ht="16" x14ac:dyDescent="0.2">
      <c r="A14154" t="s">
        <v>44311</v>
      </c>
      <c r="B14154" t="s">
        <v>29055</v>
      </c>
      <c r="C14154" t="s">
        <v>29056</v>
      </c>
      <c r="D14154">
        <v>1</v>
      </c>
      <c r="E14154" t="s">
        <v>44270</v>
      </c>
      <c r="F14154" t="s">
        <v>13</v>
      </c>
      <c r="G14154" t="s">
        <v>44259</v>
      </c>
      <c r="H14154" s="3" t="s">
        <v>44285</v>
      </c>
      <c r="I14154" t="s">
        <v>126</v>
      </c>
      <c r="J14154" t="s">
        <v>44312</v>
      </c>
    </row>
    <row r="14155" spans="1:10" ht="16" x14ac:dyDescent="0.2">
      <c r="A14155" t="s">
        <v>44290</v>
      </c>
      <c r="B14155" t="s">
        <v>44313</v>
      </c>
      <c r="C14155" t="s">
        <v>44314</v>
      </c>
      <c r="D14155">
        <v>1</v>
      </c>
      <c r="E14155" t="s">
        <v>13</v>
      </c>
      <c r="F14155" t="s">
        <v>13</v>
      </c>
      <c r="G14155" t="s">
        <v>44259</v>
      </c>
      <c r="H14155" s="3" t="s">
        <v>44266</v>
      </c>
      <c r="I14155" t="s">
        <v>509</v>
      </c>
      <c r="J14155" t="s">
        <v>44293</v>
      </c>
    </row>
    <row r="14156" spans="1:10" ht="16" x14ac:dyDescent="0.2">
      <c r="A14156" t="s">
        <v>29071</v>
      </c>
      <c r="B14156" t="s">
        <v>44315</v>
      </c>
      <c r="C14156" t="s">
        <v>44316</v>
      </c>
      <c r="D14156">
        <v>2</v>
      </c>
      <c r="E14156" t="s">
        <v>44270</v>
      </c>
      <c r="F14156" t="s">
        <v>13</v>
      </c>
      <c r="G14156" t="s">
        <v>44259</v>
      </c>
      <c r="H14156" s="3" t="s">
        <v>44317</v>
      </c>
      <c r="I14156" t="s">
        <v>126</v>
      </c>
      <c r="J14156" t="s">
        <v>29072</v>
      </c>
    </row>
    <row r="14157" spans="1:10" ht="16" x14ac:dyDescent="0.2">
      <c r="A14157" t="s">
        <v>6160</v>
      </c>
      <c r="B14157" t="s">
        <v>44318</v>
      </c>
      <c r="C14157" t="s">
        <v>44319</v>
      </c>
      <c r="D14157">
        <v>2</v>
      </c>
      <c r="E14157" t="s">
        <v>13</v>
      </c>
      <c r="F14157" t="s">
        <v>13</v>
      </c>
      <c r="G14157" t="s">
        <v>44259</v>
      </c>
      <c r="H14157" s="3" t="s">
        <v>44266</v>
      </c>
      <c r="I14157" t="s">
        <v>509</v>
      </c>
      <c r="J14157" t="s">
        <v>6165</v>
      </c>
    </row>
    <row r="14158" spans="1:10" ht="16" x14ac:dyDescent="0.2">
      <c r="A14158" t="s">
        <v>28343</v>
      </c>
      <c r="B14158" t="s">
        <v>44320</v>
      </c>
      <c r="C14158" t="s">
        <v>44321</v>
      </c>
      <c r="D14158">
        <v>3</v>
      </c>
      <c r="E14158" t="s">
        <v>13</v>
      </c>
      <c r="F14158" t="s">
        <v>13</v>
      </c>
      <c r="G14158" t="s">
        <v>44259</v>
      </c>
      <c r="H14158" s="3" t="s">
        <v>44322</v>
      </c>
      <c r="I14158" t="s">
        <v>509</v>
      </c>
      <c r="J14158" t="s">
        <v>28345</v>
      </c>
    </row>
    <row r="14159" spans="1:10" ht="16" x14ac:dyDescent="0.2">
      <c r="A14159" t="s">
        <v>44323</v>
      </c>
      <c r="B14159" t="s">
        <v>44324</v>
      </c>
      <c r="C14159" t="s">
        <v>44325</v>
      </c>
      <c r="D14159">
        <v>1</v>
      </c>
      <c r="E14159" t="s">
        <v>44270</v>
      </c>
      <c r="F14159" t="s">
        <v>13</v>
      </c>
      <c r="G14159" t="s">
        <v>44259</v>
      </c>
      <c r="H14159" s="3" t="s">
        <v>44271</v>
      </c>
      <c r="I14159" t="s">
        <v>126</v>
      </c>
      <c r="J14159" t="s">
        <v>44326</v>
      </c>
    </row>
    <row r="14160" spans="1:10" ht="16" x14ac:dyDescent="0.2">
      <c r="A14160" t="s">
        <v>44267</v>
      </c>
      <c r="B14160" t="s">
        <v>44327</v>
      </c>
      <c r="C14160" t="s">
        <v>44328</v>
      </c>
      <c r="D14160">
        <v>1</v>
      </c>
      <c r="E14160" t="s">
        <v>44270</v>
      </c>
      <c r="F14160" t="s">
        <v>13</v>
      </c>
      <c r="G14160" t="s">
        <v>44259</v>
      </c>
      <c r="H14160" s="3" t="s">
        <v>44271</v>
      </c>
      <c r="I14160" t="s">
        <v>126</v>
      </c>
      <c r="J14160" t="s">
        <v>44272</v>
      </c>
    </row>
    <row r="14161" spans="1:10" ht="16" x14ac:dyDescent="0.2">
      <c r="A14161" t="s">
        <v>44282</v>
      </c>
      <c r="B14161" t="s">
        <v>29069</v>
      </c>
      <c r="C14161" t="s">
        <v>29070</v>
      </c>
      <c r="D14161">
        <v>3</v>
      </c>
      <c r="E14161" t="s">
        <v>44270</v>
      </c>
      <c r="F14161" t="s">
        <v>13</v>
      </c>
      <c r="G14161" t="s">
        <v>44259</v>
      </c>
      <c r="H14161" s="3" t="s">
        <v>44285</v>
      </c>
      <c r="I14161" t="s">
        <v>126</v>
      </c>
      <c r="J14161" t="s">
        <v>44286</v>
      </c>
    </row>
    <row r="14162" spans="1:10" ht="16" x14ac:dyDescent="0.2">
      <c r="A14162" t="s">
        <v>35780</v>
      </c>
      <c r="B14162" t="s">
        <v>44329</v>
      </c>
      <c r="C14162" t="s">
        <v>44330</v>
      </c>
      <c r="D14162">
        <v>2</v>
      </c>
      <c r="E14162" t="s">
        <v>44270</v>
      </c>
      <c r="F14162" t="s">
        <v>13</v>
      </c>
      <c r="G14162" t="s">
        <v>44259</v>
      </c>
      <c r="H14162" s="3" t="s">
        <v>44271</v>
      </c>
      <c r="I14162" t="s">
        <v>126</v>
      </c>
      <c r="J14162" t="s">
        <v>35783</v>
      </c>
    </row>
    <row r="14163" spans="1:10" ht="16" x14ac:dyDescent="0.2">
      <c r="A14163" t="s">
        <v>684</v>
      </c>
      <c r="B14163" t="s">
        <v>44331</v>
      </c>
      <c r="C14163" t="s">
        <v>44332</v>
      </c>
      <c r="D14163">
        <v>4</v>
      </c>
      <c r="E14163" t="s">
        <v>44270</v>
      </c>
      <c r="F14163" t="s">
        <v>13</v>
      </c>
      <c r="G14163" t="s">
        <v>44259</v>
      </c>
      <c r="H14163" s="3" t="s">
        <v>44333</v>
      </c>
      <c r="I14163" t="s">
        <v>126</v>
      </c>
      <c r="J14163" t="s">
        <v>689</v>
      </c>
    </row>
    <row r="14164" spans="1:10" ht="16" x14ac:dyDescent="0.2">
      <c r="A14164" t="s">
        <v>44334</v>
      </c>
      <c r="B14164" t="s">
        <v>44335</v>
      </c>
      <c r="C14164" t="s">
        <v>44336</v>
      </c>
      <c r="D14164">
        <v>1</v>
      </c>
      <c r="E14164" t="s">
        <v>44270</v>
      </c>
      <c r="F14164" t="s">
        <v>13</v>
      </c>
      <c r="G14164" t="s">
        <v>44259</v>
      </c>
      <c r="H14164" s="3" t="s">
        <v>44271</v>
      </c>
      <c r="I14164" t="s">
        <v>126</v>
      </c>
      <c r="J14164" t="s">
        <v>44337</v>
      </c>
    </row>
    <row r="14165" spans="1:10" ht="16" x14ac:dyDescent="0.2">
      <c r="A14165" t="s">
        <v>44338</v>
      </c>
      <c r="B14165" t="s">
        <v>29069</v>
      </c>
      <c r="C14165" t="s">
        <v>29070</v>
      </c>
      <c r="D14165">
        <v>1</v>
      </c>
      <c r="E14165" t="s">
        <v>44270</v>
      </c>
      <c r="F14165" t="s">
        <v>13</v>
      </c>
      <c r="G14165" t="s">
        <v>44259</v>
      </c>
      <c r="H14165" s="3" t="s">
        <v>44271</v>
      </c>
      <c r="I14165" t="s">
        <v>126</v>
      </c>
      <c r="J14165" t="s">
        <v>44339</v>
      </c>
    </row>
    <row r="14166" spans="1:10" ht="16" x14ac:dyDescent="0.2">
      <c r="A14166" t="s">
        <v>44267</v>
      </c>
      <c r="B14166" t="s">
        <v>44340</v>
      </c>
      <c r="C14166" t="s">
        <v>44341</v>
      </c>
      <c r="D14166">
        <v>4</v>
      </c>
      <c r="E14166" t="s">
        <v>44270</v>
      </c>
      <c r="F14166" t="s">
        <v>13</v>
      </c>
      <c r="G14166" t="s">
        <v>44259</v>
      </c>
      <c r="H14166" s="3" t="s">
        <v>44271</v>
      </c>
      <c r="I14166" t="s">
        <v>126</v>
      </c>
      <c r="J14166" t="s">
        <v>44272</v>
      </c>
    </row>
    <row r="14167" spans="1:10" ht="16" x14ac:dyDescent="0.2">
      <c r="A14167" t="s">
        <v>13549</v>
      </c>
      <c r="B14167" t="s">
        <v>44342</v>
      </c>
      <c r="C14167" t="s">
        <v>44343</v>
      </c>
      <c r="D14167">
        <v>1</v>
      </c>
      <c r="E14167" t="s">
        <v>13</v>
      </c>
      <c r="F14167" t="s">
        <v>13</v>
      </c>
      <c r="G14167" t="s">
        <v>44259</v>
      </c>
      <c r="H14167" s="3" t="s">
        <v>44266</v>
      </c>
      <c r="I14167" t="s">
        <v>509</v>
      </c>
      <c r="J14167" t="s">
        <v>13554</v>
      </c>
    </row>
    <row r="14168" spans="1:10" ht="16" x14ac:dyDescent="0.2">
      <c r="A14168" t="s">
        <v>44338</v>
      </c>
      <c r="B14168" t="s">
        <v>44344</v>
      </c>
      <c r="C14168" t="s">
        <v>44345</v>
      </c>
      <c r="D14168">
        <v>2</v>
      </c>
      <c r="E14168" t="s">
        <v>44270</v>
      </c>
      <c r="F14168" t="s">
        <v>13</v>
      </c>
      <c r="G14168" t="s">
        <v>44259</v>
      </c>
      <c r="H14168" s="3" t="s">
        <v>44271</v>
      </c>
      <c r="I14168" t="s">
        <v>126</v>
      </c>
      <c r="J14168" t="s">
        <v>44339</v>
      </c>
    </row>
    <row r="14169" spans="1:10" ht="16" x14ac:dyDescent="0.2">
      <c r="A14169" t="s">
        <v>44346</v>
      </c>
      <c r="B14169" t="s">
        <v>44324</v>
      </c>
      <c r="C14169" t="s">
        <v>44325</v>
      </c>
      <c r="D14169">
        <v>1</v>
      </c>
      <c r="E14169" t="s">
        <v>44270</v>
      </c>
      <c r="F14169" t="s">
        <v>13</v>
      </c>
      <c r="G14169" t="s">
        <v>44259</v>
      </c>
      <c r="H14169" s="3" t="s">
        <v>44271</v>
      </c>
      <c r="I14169" t="s">
        <v>126</v>
      </c>
      <c r="J14169" t="s">
        <v>44347</v>
      </c>
    </row>
    <row r="14170" spans="1:10" ht="16" x14ac:dyDescent="0.2">
      <c r="A14170" t="s">
        <v>36315</v>
      </c>
      <c r="B14170" t="s">
        <v>44348</v>
      </c>
      <c r="C14170" t="s">
        <v>44349</v>
      </c>
      <c r="D14170">
        <v>2</v>
      </c>
      <c r="E14170" t="s">
        <v>13</v>
      </c>
      <c r="F14170" t="s">
        <v>13</v>
      </c>
      <c r="G14170" t="s">
        <v>44350</v>
      </c>
      <c r="H14170" s="3" t="s">
        <v>44351</v>
      </c>
      <c r="I14170" t="s">
        <v>62</v>
      </c>
      <c r="J14170" t="s">
        <v>36318</v>
      </c>
    </row>
    <row r="14171" spans="1:10" ht="16" x14ac:dyDescent="0.2">
      <c r="A14171" t="s">
        <v>36315</v>
      </c>
      <c r="B14171" t="s">
        <v>44352</v>
      </c>
      <c r="C14171" t="s">
        <v>44353</v>
      </c>
      <c r="D14171">
        <v>8</v>
      </c>
      <c r="E14171" t="s">
        <v>13</v>
      </c>
      <c r="F14171" t="s">
        <v>13</v>
      </c>
      <c r="G14171" t="s">
        <v>44354</v>
      </c>
      <c r="H14171" s="3" t="s">
        <v>44355</v>
      </c>
      <c r="I14171" t="s">
        <v>62</v>
      </c>
      <c r="J14171" t="s">
        <v>36318</v>
      </c>
    </row>
    <row r="14172" spans="1:10" ht="16" x14ac:dyDescent="0.2">
      <c r="A14172" t="s">
        <v>36315</v>
      </c>
      <c r="B14172" t="s">
        <v>44356</v>
      </c>
      <c r="C14172" t="s">
        <v>44357</v>
      </c>
      <c r="D14172">
        <v>6</v>
      </c>
      <c r="E14172" t="s">
        <v>13</v>
      </c>
      <c r="F14172" t="s">
        <v>13</v>
      </c>
      <c r="G14172" t="s">
        <v>44354</v>
      </c>
      <c r="H14172" s="3" t="s">
        <v>44355</v>
      </c>
      <c r="I14172" t="s">
        <v>62</v>
      </c>
      <c r="J14172" t="s">
        <v>36318</v>
      </c>
    </row>
    <row r="14173" spans="1:10" ht="16" x14ac:dyDescent="0.2">
      <c r="A14173" t="s">
        <v>36315</v>
      </c>
      <c r="B14173" t="s">
        <v>44358</v>
      </c>
      <c r="C14173" t="s">
        <v>44359</v>
      </c>
      <c r="D14173">
        <v>4</v>
      </c>
      <c r="E14173" t="s">
        <v>13</v>
      </c>
      <c r="F14173" t="s">
        <v>13</v>
      </c>
      <c r="G14173" t="s">
        <v>44354</v>
      </c>
      <c r="H14173" s="3" t="s">
        <v>44355</v>
      </c>
      <c r="I14173" t="s">
        <v>62</v>
      </c>
      <c r="J14173" t="s">
        <v>36318</v>
      </c>
    </row>
    <row r="14174" spans="1:10" ht="16" x14ac:dyDescent="0.2">
      <c r="A14174" t="s">
        <v>36315</v>
      </c>
      <c r="B14174" t="s">
        <v>44360</v>
      </c>
      <c r="C14174" t="s">
        <v>44361</v>
      </c>
      <c r="D14174">
        <v>1</v>
      </c>
      <c r="E14174" t="s">
        <v>13</v>
      </c>
      <c r="F14174" t="s">
        <v>13</v>
      </c>
      <c r="G14174" t="s">
        <v>44354</v>
      </c>
      <c r="H14174" s="3" t="s">
        <v>44355</v>
      </c>
      <c r="I14174" t="s">
        <v>62</v>
      </c>
      <c r="J14174" t="s">
        <v>36318</v>
      </c>
    </row>
    <row r="14175" spans="1:10" ht="16" x14ac:dyDescent="0.2">
      <c r="A14175" t="s">
        <v>36315</v>
      </c>
      <c r="B14175" t="s">
        <v>44362</v>
      </c>
      <c r="C14175" t="s">
        <v>44363</v>
      </c>
      <c r="D14175">
        <v>3</v>
      </c>
      <c r="E14175" t="s">
        <v>13</v>
      </c>
      <c r="F14175" t="s">
        <v>13</v>
      </c>
      <c r="G14175" t="s">
        <v>44354</v>
      </c>
      <c r="H14175" s="3" t="s">
        <v>44355</v>
      </c>
      <c r="I14175" t="s">
        <v>62</v>
      </c>
      <c r="J14175" t="s">
        <v>36318</v>
      </c>
    </row>
    <row r="14176" spans="1:10" ht="16" x14ac:dyDescent="0.2">
      <c r="A14176" t="s">
        <v>4378</v>
      </c>
      <c r="B14176" t="s">
        <v>44364</v>
      </c>
      <c r="C14176" t="s">
        <v>44365</v>
      </c>
      <c r="D14176">
        <v>4</v>
      </c>
      <c r="E14176" t="s">
        <v>13</v>
      </c>
      <c r="F14176" t="s">
        <v>13</v>
      </c>
      <c r="G14176" t="s">
        <v>44366</v>
      </c>
      <c r="H14176" s="3" t="s">
        <v>44367</v>
      </c>
      <c r="I14176" t="s">
        <v>4376</v>
      </c>
      <c r="J14176" t="s">
        <v>4382</v>
      </c>
    </row>
    <row r="14177" spans="1:10" ht="32" x14ac:dyDescent="0.2">
      <c r="A14177" t="s">
        <v>4378</v>
      </c>
      <c r="B14177" t="s">
        <v>44368</v>
      </c>
      <c r="C14177" t="s">
        <v>44369</v>
      </c>
      <c r="D14177">
        <v>5</v>
      </c>
      <c r="E14177" t="s">
        <v>13</v>
      </c>
      <c r="F14177" t="s">
        <v>13</v>
      </c>
      <c r="G14177" t="s">
        <v>44370</v>
      </c>
      <c r="H14177" s="3" t="s">
        <v>44371</v>
      </c>
      <c r="I14177" t="s">
        <v>4376</v>
      </c>
      <c r="J14177" t="s">
        <v>4382</v>
      </c>
    </row>
    <row r="14178" spans="1:10" ht="16" x14ac:dyDescent="0.2">
      <c r="A14178" t="s">
        <v>44372</v>
      </c>
      <c r="B14178" t="s">
        <v>44373</v>
      </c>
      <c r="C14178" t="s">
        <v>44374</v>
      </c>
      <c r="D14178">
        <v>1</v>
      </c>
      <c r="E14178" t="s">
        <v>13</v>
      </c>
      <c r="F14178" t="s">
        <v>13</v>
      </c>
      <c r="G14178" t="s">
        <v>44375</v>
      </c>
      <c r="H14178" s="3" t="s">
        <v>44376</v>
      </c>
      <c r="I14178" t="s">
        <v>1658</v>
      </c>
      <c r="J14178" t="s">
        <v>44377</v>
      </c>
    </row>
    <row r="14179" spans="1:10" ht="16" x14ac:dyDescent="0.2">
      <c r="A14179" t="s">
        <v>44378</v>
      </c>
      <c r="B14179" t="s">
        <v>44379</v>
      </c>
      <c r="C14179" t="s">
        <v>44380</v>
      </c>
      <c r="D14179">
        <v>2</v>
      </c>
      <c r="E14179" t="s">
        <v>13</v>
      </c>
      <c r="F14179" t="s">
        <v>13</v>
      </c>
      <c r="G14179" t="s">
        <v>44375</v>
      </c>
      <c r="H14179" s="3" t="s">
        <v>44381</v>
      </c>
      <c r="I14179" t="s">
        <v>1658</v>
      </c>
      <c r="J14179" t="s">
        <v>44382</v>
      </c>
    </row>
    <row r="14180" spans="1:10" ht="16" x14ac:dyDescent="0.2">
      <c r="A14180" t="s">
        <v>17653</v>
      </c>
      <c r="B14180" t="s">
        <v>44383</v>
      </c>
      <c r="C14180" t="s">
        <v>44384</v>
      </c>
      <c r="D14180">
        <v>1</v>
      </c>
      <c r="E14180" t="s">
        <v>13</v>
      </c>
      <c r="F14180" t="s">
        <v>13</v>
      </c>
      <c r="G14180" t="s">
        <v>44375</v>
      </c>
      <c r="H14180" s="3" t="s">
        <v>44381</v>
      </c>
      <c r="I14180" t="s">
        <v>1658</v>
      </c>
      <c r="J14180" t="s">
        <v>17657</v>
      </c>
    </row>
    <row r="14181" spans="1:10" ht="16" x14ac:dyDescent="0.2">
      <c r="A14181" t="s">
        <v>44385</v>
      </c>
      <c r="B14181" t="s">
        <v>44386</v>
      </c>
      <c r="C14181" t="s">
        <v>44387</v>
      </c>
      <c r="D14181">
        <v>2</v>
      </c>
      <c r="E14181" t="s">
        <v>13</v>
      </c>
      <c r="F14181" t="s">
        <v>13</v>
      </c>
      <c r="G14181" t="s">
        <v>44375</v>
      </c>
      <c r="H14181" s="3" t="s">
        <v>44381</v>
      </c>
      <c r="I14181" t="s">
        <v>1658</v>
      </c>
      <c r="J14181" t="s">
        <v>44388</v>
      </c>
    </row>
    <row r="14182" spans="1:10" ht="16" x14ac:dyDescent="0.2">
      <c r="A14182" t="s">
        <v>44385</v>
      </c>
      <c r="B14182" t="s">
        <v>44389</v>
      </c>
      <c r="C14182" t="s">
        <v>44390</v>
      </c>
      <c r="D14182">
        <v>1</v>
      </c>
      <c r="E14182" t="s">
        <v>13</v>
      </c>
      <c r="F14182" t="s">
        <v>13</v>
      </c>
      <c r="G14182" t="s">
        <v>44375</v>
      </c>
      <c r="H14182" s="3" t="s">
        <v>44381</v>
      </c>
      <c r="I14182" t="s">
        <v>1658</v>
      </c>
      <c r="J14182" t="s">
        <v>44388</v>
      </c>
    </row>
    <row r="14183" spans="1:10" ht="16" x14ac:dyDescent="0.2">
      <c r="A14183" t="s">
        <v>44385</v>
      </c>
      <c r="B14183" t="s">
        <v>44391</v>
      </c>
      <c r="C14183" t="s">
        <v>44392</v>
      </c>
      <c r="D14183">
        <v>3</v>
      </c>
      <c r="E14183" t="s">
        <v>13</v>
      </c>
      <c r="F14183" t="s">
        <v>13</v>
      </c>
      <c r="G14183" t="s">
        <v>44375</v>
      </c>
      <c r="H14183" s="3" t="s">
        <v>44381</v>
      </c>
      <c r="I14183" t="s">
        <v>1658</v>
      </c>
      <c r="J14183" t="s">
        <v>44388</v>
      </c>
    </row>
    <row r="14184" spans="1:10" ht="16" x14ac:dyDescent="0.2">
      <c r="A14184" t="s">
        <v>44372</v>
      </c>
      <c r="B14184" t="s">
        <v>44393</v>
      </c>
      <c r="C14184" t="s">
        <v>44394</v>
      </c>
      <c r="D14184">
        <v>2</v>
      </c>
      <c r="E14184" t="s">
        <v>13</v>
      </c>
      <c r="F14184" t="s">
        <v>13</v>
      </c>
      <c r="G14184" t="s">
        <v>44375</v>
      </c>
      <c r="H14184" s="3" t="s">
        <v>44376</v>
      </c>
      <c r="I14184" t="s">
        <v>1658</v>
      </c>
      <c r="J14184" t="s">
        <v>44377</v>
      </c>
    </row>
    <row r="14185" spans="1:10" ht="16" x14ac:dyDescent="0.2">
      <c r="A14185" t="s">
        <v>44372</v>
      </c>
      <c r="B14185" t="s">
        <v>44395</v>
      </c>
      <c r="C14185" t="s">
        <v>44396</v>
      </c>
      <c r="D14185">
        <v>3</v>
      </c>
      <c r="E14185" t="s">
        <v>13</v>
      </c>
      <c r="F14185" t="s">
        <v>13</v>
      </c>
      <c r="G14185" t="s">
        <v>44375</v>
      </c>
      <c r="H14185" s="3" t="s">
        <v>44376</v>
      </c>
      <c r="I14185" t="s">
        <v>1658</v>
      </c>
      <c r="J14185" t="s">
        <v>44377</v>
      </c>
    </row>
    <row r="14186" spans="1:10" ht="16" x14ac:dyDescent="0.2">
      <c r="A14186" t="s">
        <v>44372</v>
      </c>
      <c r="B14186" t="s">
        <v>44397</v>
      </c>
      <c r="C14186" t="s">
        <v>44398</v>
      </c>
      <c r="D14186">
        <v>4</v>
      </c>
      <c r="E14186" t="s">
        <v>13</v>
      </c>
      <c r="F14186" t="s">
        <v>13</v>
      </c>
      <c r="G14186" t="s">
        <v>44375</v>
      </c>
      <c r="H14186" s="3" t="s">
        <v>44376</v>
      </c>
      <c r="I14186" t="s">
        <v>1658</v>
      </c>
      <c r="J14186" t="s">
        <v>44377</v>
      </c>
    </row>
    <row r="14187" spans="1:10" ht="16" x14ac:dyDescent="0.2">
      <c r="A14187" t="s">
        <v>44378</v>
      </c>
      <c r="B14187" t="s">
        <v>44399</v>
      </c>
      <c r="C14187" t="s">
        <v>44400</v>
      </c>
      <c r="D14187">
        <v>1</v>
      </c>
      <c r="E14187" t="s">
        <v>13</v>
      </c>
      <c r="F14187" t="s">
        <v>13</v>
      </c>
      <c r="G14187" t="s">
        <v>44375</v>
      </c>
      <c r="H14187" s="3" t="s">
        <v>44381</v>
      </c>
      <c r="I14187" t="s">
        <v>1658</v>
      </c>
      <c r="J14187" t="s">
        <v>44382</v>
      </c>
    </row>
    <row r="14188" spans="1:10" ht="16" x14ac:dyDescent="0.2">
      <c r="A14188" t="s">
        <v>28415</v>
      </c>
      <c r="B14188" t="s">
        <v>44401</v>
      </c>
      <c r="C14188" t="s">
        <v>44402</v>
      </c>
      <c r="D14188">
        <v>1</v>
      </c>
      <c r="E14188" t="s">
        <v>13</v>
      </c>
      <c r="F14188" t="s">
        <v>13</v>
      </c>
      <c r="G14188" t="s">
        <v>44403</v>
      </c>
      <c r="H14188" s="3" t="s">
        <v>44404</v>
      </c>
      <c r="I14188" t="s">
        <v>69</v>
      </c>
      <c r="J14188" t="s">
        <v>28419</v>
      </c>
    </row>
    <row r="14189" spans="1:10" ht="16" x14ac:dyDescent="0.2">
      <c r="A14189" t="s">
        <v>22802</v>
      </c>
      <c r="B14189" t="s">
        <v>8576</v>
      </c>
      <c r="C14189" t="s">
        <v>44405</v>
      </c>
      <c r="D14189">
        <v>4</v>
      </c>
      <c r="E14189" t="s">
        <v>13</v>
      </c>
      <c r="F14189" t="s">
        <v>13</v>
      </c>
      <c r="G14189" t="s">
        <v>44403</v>
      </c>
      <c r="H14189" s="3" t="s">
        <v>44406</v>
      </c>
      <c r="I14189" t="s">
        <v>69</v>
      </c>
      <c r="J14189" t="s">
        <v>22806</v>
      </c>
    </row>
    <row r="14190" spans="1:10" ht="16" x14ac:dyDescent="0.2">
      <c r="A14190" t="s">
        <v>18587</v>
      </c>
      <c r="B14190" t="s">
        <v>44407</v>
      </c>
      <c r="C14190" t="s">
        <v>44408</v>
      </c>
      <c r="D14190">
        <v>2</v>
      </c>
      <c r="E14190">
        <f>222</f>
        <v>222</v>
      </c>
      <c r="F14190" t="s">
        <v>13</v>
      </c>
      <c r="G14190" t="s">
        <v>44409</v>
      </c>
      <c r="H14190" s="3" t="s">
        <v>44410</v>
      </c>
      <c r="I14190" t="s">
        <v>856</v>
      </c>
      <c r="J14190" t="s">
        <v>18590</v>
      </c>
    </row>
    <row r="14191" spans="1:10" ht="16" x14ac:dyDescent="0.2">
      <c r="A14191" t="s">
        <v>38022</v>
      </c>
      <c r="B14191" t="s">
        <v>44411</v>
      </c>
      <c r="C14191" t="s">
        <v>44412</v>
      </c>
      <c r="D14191">
        <v>6</v>
      </c>
      <c r="E14191">
        <f>222</f>
        <v>222</v>
      </c>
      <c r="F14191" t="s">
        <v>13</v>
      </c>
      <c r="G14191" t="s">
        <v>44413</v>
      </c>
      <c r="H14191" s="3" t="s">
        <v>44414</v>
      </c>
      <c r="I14191" t="s">
        <v>856</v>
      </c>
      <c r="J14191" t="s">
        <v>38026</v>
      </c>
    </row>
    <row r="14192" spans="1:10" ht="16" x14ac:dyDescent="0.2">
      <c r="A14192" t="s">
        <v>44415</v>
      </c>
      <c r="B14192" t="s">
        <v>44416</v>
      </c>
      <c r="C14192" t="s">
        <v>44417</v>
      </c>
      <c r="D14192">
        <v>4</v>
      </c>
      <c r="E14192" t="s">
        <v>13</v>
      </c>
      <c r="F14192" t="s">
        <v>13</v>
      </c>
      <c r="G14192" t="s">
        <v>44418</v>
      </c>
      <c r="H14192" s="3" t="s">
        <v>44419</v>
      </c>
      <c r="I14192" t="s">
        <v>106</v>
      </c>
      <c r="J14192" t="s">
        <v>44420</v>
      </c>
    </row>
    <row r="14193" spans="1:10" ht="16" x14ac:dyDescent="0.2">
      <c r="A14193" t="s">
        <v>44421</v>
      </c>
      <c r="B14193" t="s">
        <v>44422</v>
      </c>
      <c r="C14193" t="s">
        <v>44423</v>
      </c>
      <c r="D14193">
        <v>1</v>
      </c>
      <c r="E14193" t="s">
        <v>44424</v>
      </c>
      <c r="F14193" t="s">
        <v>13</v>
      </c>
      <c r="G14193" t="s">
        <v>44425</v>
      </c>
      <c r="H14193" s="3" t="s">
        <v>44426</v>
      </c>
      <c r="I14193" t="s">
        <v>62</v>
      </c>
      <c r="J14193" t="s">
        <v>44427</v>
      </c>
    </row>
    <row r="14194" spans="1:10" ht="16" x14ac:dyDescent="0.2">
      <c r="A14194" t="s">
        <v>26494</v>
      </c>
      <c r="B14194" t="s">
        <v>44428</v>
      </c>
      <c r="C14194" t="s">
        <v>44429</v>
      </c>
      <c r="D14194">
        <v>4</v>
      </c>
      <c r="E14194" t="s">
        <v>13</v>
      </c>
      <c r="F14194" t="s">
        <v>13</v>
      </c>
      <c r="G14194" t="s">
        <v>44430</v>
      </c>
      <c r="H14194" s="3" t="s">
        <v>44431</v>
      </c>
      <c r="I14194" t="s">
        <v>817</v>
      </c>
      <c r="J14194" t="s">
        <v>26499</v>
      </c>
    </row>
    <row r="14195" spans="1:10" ht="16" x14ac:dyDescent="0.2">
      <c r="A14195" t="s">
        <v>26494</v>
      </c>
      <c r="B14195" t="s">
        <v>44432</v>
      </c>
      <c r="C14195" t="s">
        <v>44433</v>
      </c>
      <c r="D14195">
        <v>3</v>
      </c>
      <c r="E14195" t="s">
        <v>13</v>
      </c>
      <c r="F14195" t="s">
        <v>13</v>
      </c>
      <c r="G14195" t="s">
        <v>44430</v>
      </c>
      <c r="H14195" s="3" t="s">
        <v>44431</v>
      </c>
      <c r="I14195" t="s">
        <v>817</v>
      </c>
      <c r="J14195" t="s">
        <v>26499</v>
      </c>
    </row>
    <row r="14196" spans="1:10" ht="32" x14ac:dyDescent="0.2">
      <c r="A14196" t="s">
        <v>26494</v>
      </c>
      <c r="B14196" t="s">
        <v>44434</v>
      </c>
      <c r="C14196" t="s">
        <v>44435</v>
      </c>
      <c r="D14196">
        <v>10</v>
      </c>
      <c r="E14196" t="s">
        <v>13</v>
      </c>
      <c r="F14196" t="s">
        <v>13</v>
      </c>
      <c r="G14196" t="s">
        <v>44430</v>
      </c>
      <c r="H14196" s="3" t="s">
        <v>44436</v>
      </c>
      <c r="I14196" t="s">
        <v>817</v>
      </c>
      <c r="J14196" t="s">
        <v>26499</v>
      </c>
    </row>
    <row r="14197" spans="1:10" ht="16" x14ac:dyDescent="0.2">
      <c r="A14197" t="s">
        <v>27284</v>
      </c>
      <c r="B14197" t="s">
        <v>44437</v>
      </c>
      <c r="C14197" t="s">
        <v>44438</v>
      </c>
      <c r="D14197">
        <v>2</v>
      </c>
      <c r="E14197" t="s">
        <v>13</v>
      </c>
      <c r="F14197" t="s">
        <v>13</v>
      </c>
      <c r="G14197" t="s">
        <v>44439</v>
      </c>
      <c r="H14197" s="3" t="s">
        <v>44440</v>
      </c>
      <c r="I14197" t="s">
        <v>62</v>
      </c>
      <c r="J14197" t="s">
        <v>27287</v>
      </c>
    </row>
    <row r="14198" spans="1:10" ht="16" x14ac:dyDescent="0.2">
      <c r="A14198" t="s">
        <v>27288</v>
      </c>
      <c r="B14198" t="s">
        <v>44437</v>
      </c>
      <c r="C14198" t="s">
        <v>44438</v>
      </c>
      <c r="D14198">
        <v>2</v>
      </c>
      <c r="E14198" t="s">
        <v>13</v>
      </c>
      <c r="F14198" t="s">
        <v>13</v>
      </c>
      <c r="G14198" t="s">
        <v>44439</v>
      </c>
      <c r="H14198" s="3" t="s">
        <v>44441</v>
      </c>
      <c r="I14198" t="s">
        <v>62</v>
      </c>
      <c r="J14198" t="s">
        <v>27290</v>
      </c>
    </row>
    <row r="14199" spans="1:10" ht="16" x14ac:dyDescent="0.2">
      <c r="A14199" t="s">
        <v>44442</v>
      </c>
      <c r="B14199" t="s">
        <v>44443</v>
      </c>
      <c r="C14199" t="s">
        <v>44444</v>
      </c>
      <c r="D14199">
        <v>2</v>
      </c>
      <c r="E14199" t="s">
        <v>13</v>
      </c>
      <c r="F14199" t="s">
        <v>13</v>
      </c>
      <c r="G14199" t="s">
        <v>44445</v>
      </c>
      <c r="H14199" s="3" t="s">
        <v>44446</v>
      </c>
      <c r="I14199" t="s">
        <v>62</v>
      </c>
      <c r="J14199" t="s">
        <v>44447</v>
      </c>
    </row>
    <row r="14200" spans="1:10" ht="16" x14ac:dyDescent="0.2">
      <c r="A14200" t="s">
        <v>44442</v>
      </c>
      <c r="B14200" t="s">
        <v>44448</v>
      </c>
      <c r="C14200" t="s">
        <v>44449</v>
      </c>
      <c r="D14200">
        <v>1</v>
      </c>
      <c r="E14200" t="s">
        <v>13</v>
      </c>
      <c r="F14200" t="s">
        <v>13</v>
      </c>
      <c r="G14200" t="s">
        <v>44445</v>
      </c>
      <c r="H14200" s="3" t="s">
        <v>44446</v>
      </c>
      <c r="I14200" t="s">
        <v>62</v>
      </c>
      <c r="J14200" t="s">
        <v>44447</v>
      </c>
    </row>
    <row r="14201" spans="1:10" ht="16" x14ac:dyDescent="0.2">
      <c r="A14201" t="s">
        <v>27174</v>
      </c>
      <c r="B14201" t="s">
        <v>44450</v>
      </c>
      <c r="C14201" t="s">
        <v>44451</v>
      </c>
      <c r="D14201">
        <v>3</v>
      </c>
      <c r="E14201" t="s">
        <v>13</v>
      </c>
      <c r="F14201" t="s">
        <v>13</v>
      </c>
      <c r="G14201" t="s">
        <v>44452</v>
      </c>
      <c r="H14201" s="3" t="s">
        <v>44453</v>
      </c>
      <c r="I14201" t="s">
        <v>69</v>
      </c>
      <c r="J14201" t="s">
        <v>27177</v>
      </c>
    </row>
    <row r="14202" spans="1:10" ht="16" x14ac:dyDescent="0.2">
      <c r="A14202" t="s">
        <v>44454</v>
      </c>
      <c r="B14202" t="s">
        <v>44455</v>
      </c>
      <c r="C14202" t="s">
        <v>44456</v>
      </c>
      <c r="D14202">
        <v>1</v>
      </c>
      <c r="E14202" t="s">
        <v>13</v>
      </c>
      <c r="F14202" t="s">
        <v>13</v>
      </c>
      <c r="G14202" t="s">
        <v>44457</v>
      </c>
      <c r="H14202" s="3" t="s">
        <v>44458</v>
      </c>
      <c r="I14202" t="s">
        <v>69</v>
      </c>
      <c r="J14202" t="s">
        <v>44459</v>
      </c>
    </row>
    <row r="14203" spans="1:10" ht="16" x14ac:dyDescent="0.2">
      <c r="A14203" t="s">
        <v>9331</v>
      </c>
      <c r="B14203" t="s">
        <v>44460</v>
      </c>
      <c r="C14203" t="s">
        <v>44461</v>
      </c>
      <c r="D14203">
        <v>2</v>
      </c>
      <c r="E14203" t="s">
        <v>13</v>
      </c>
      <c r="F14203" t="s">
        <v>13</v>
      </c>
      <c r="G14203" t="s">
        <v>44462</v>
      </c>
      <c r="H14203" s="3" t="s">
        <v>44463</v>
      </c>
      <c r="I14203" t="s">
        <v>69</v>
      </c>
      <c r="J14203" t="s">
        <v>9334</v>
      </c>
    </row>
    <row r="14204" spans="1:10" ht="16" x14ac:dyDescent="0.2">
      <c r="A14204" t="s">
        <v>5025</v>
      </c>
      <c r="B14204" t="s">
        <v>44464</v>
      </c>
      <c r="C14204" t="s">
        <v>44465</v>
      </c>
      <c r="D14204">
        <v>5</v>
      </c>
      <c r="E14204" t="s">
        <v>13</v>
      </c>
      <c r="F14204" t="s">
        <v>13</v>
      </c>
      <c r="G14204" t="s">
        <v>44466</v>
      </c>
      <c r="H14204" s="3" t="s">
        <v>44467</v>
      </c>
      <c r="I14204" t="s">
        <v>69</v>
      </c>
      <c r="J14204" t="s">
        <v>5028</v>
      </c>
    </row>
    <row r="14205" spans="1:10" ht="16" x14ac:dyDescent="0.2">
      <c r="A14205" t="s">
        <v>44468</v>
      </c>
      <c r="B14205" t="s">
        <v>44469</v>
      </c>
      <c r="C14205" t="s">
        <v>44470</v>
      </c>
      <c r="D14205">
        <v>1</v>
      </c>
      <c r="E14205" t="s">
        <v>13</v>
      </c>
      <c r="F14205" t="s">
        <v>13</v>
      </c>
      <c r="G14205" t="s">
        <v>44471</v>
      </c>
      <c r="H14205" s="3" t="s">
        <v>44472</v>
      </c>
      <c r="I14205" t="s">
        <v>3086</v>
      </c>
      <c r="J14205" t="s">
        <v>44473</v>
      </c>
    </row>
    <row r="14206" spans="1:10" ht="16" x14ac:dyDescent="0.2">
      <c r="A14206" t="s">
        <v>19615</v>
      </c>
      <c r="B14206" t="s">
        <v>44474</v>
      </c>
      <c r="C14206" t="s">
        <v>44475</v>
      </c>
      <c r="D14206">
        <v>1</v>
      </c>
      <c r="E14206" t="s">
        <v>13</v>
      </c>
      <c r="F14206" t="s">
        <v>13</v>
      </c>
      <c r="G14206" t="s">
        <v>44476</v>
      </c>
      <c r="H14206" s="3" t="s">
        <v>44477</v>
      </c>
      <c r="I14206" t="s">
        <v>69</v>
      </c>
      <c r="J14206" t="s">
        <v>19620</v>
      </c>
    </row>
    <row r="14207" spans="1:10" ht="16" x14ac:dyDescent="0.2">
      <c r="A14207" t="s">
        <v>11631</v>
      </c>
      <c r="B14207" t="s">
        <v>44478</v>
      </c>
      <c r="C14207" t="s">
        <v>44479</v>
      </c>
      <c r="D14207">
        <v>1</v>
      </c>
      <c r="E14207" t="s">
        <v>13</v>
      </c>
      <c r="F14207" t="s">
        <v>13</v>
      </c>
      <c r="G14207" t="s">
        <v>44480</v>
      </c>
      <c r="H14207" s="3" t="s">
        <v>44481</v>
      </c>
      <c r="I14207" t="s">
        <v>69</v>
      </c>
      <c r="J14207" t="s">
        <v>11635</v>
      </c>
    </row>
    <row r="14208" spans="1:10" ht="16" x14ac:dyDescent="0.2">
      <c r="A14208" t="s">
        <v>15153</v>
      </c>
      <c r="B14208" t="s">
        <v>44478</v>
      </c>
      <c r="C14208" t="s">
        <v>44479</v>
      </c>
      <c r="D14208">
        <v>1</v>
      </c>
      <c r="E14208" t="s">
        <v>13</v>
      </c>
      <c r="F14208" t="s">
        <v>13</v>
      </c>
      <c r="G14208" t="s">
        <v>44480</v>
      </c>
      <c r="H14208" s="3" t="s">
        <v>44481</v>
      </c>
      <c r="I14208" t="s">
        <v>69</v>
      </c>
      <c r="J14208" t="s">
        <v>15158</v>
      </c>
    </row>
    <row r="14209" spans="1:10" ht="16" x14ac:dyDescent="0.2">
      <c r="A14209" t="s">
        <v>44482</v>
      </c>
      <c r="B14209" t="s">
        <v>44478</v>
      </c>
      <c r="C14209" t="s">
        <v>44479</v>
      </c>
      <c r="D14209">
        <v>1</v>
      </c>
      <c r="E14209" t="s">
        <v>13</v>
      </c>
      <c r="F14209" t="s">
        <v>13</v>
      </c>
      <c r="G14209" t="s">
        <v>44480</v>
      </c>
      <c r="H14209" s="3" t="s">
        <v>44481</v>
      </c>
      <c r="I14209" t="s">
        <v>69</v>
      </c>
      <c r="J14209" t="s">
        <v>44483</v>
      </c>
    </row>
    <row r="14210" spans="1:10" ht="16" x14ac:dyDescent="0.2">
      <c r="A14210" t="s">
        <v>11631</v>
      </c>
      <c r="B14210" t="s">
        <v>44484</v>
      </c>
      <c r="C14210" t="s">
        <v>44485</v>
      </c>
      <c r="D14210">
        <v>3</v>
      </c>
      <c r="E14210" t="s">
        <v>13</v>
      </c>
      <c r="F14210" t="s">
        <v>13</v>
      </c>
      <c r="G14210" t="s">
        <v>44480</v>
      </c>
      <c r="H14210" s="3" t="s">
        <v>44481</v>
      </c>
      <c r="I14210" t="s">
        <v>69</v>
      </c>
      <c r="J14210" t="s">
        <v>11635</v>
      </c>
    </row>
    <row r="14211" spans="1:10" ht="32" x14ac:dyDescent="0.2">
      <c r="A14211" t="s">
        <v>15183</v>
      </c>
      <c r="B14211" t="s">
        <v>2775</v>
      </c>
      <c r="C14211" t="s">
        <v>44486</v>
      </c>
      <c r="D14211">
        <v>4</v>
      </c>
      <c r="E14211" t="s">
        <v>13</v>
      </c>
      <c r="F14211" t="s">
        <v>13</v>
      </c>
      <c r="G14211" t="s">
        <v>44487</v>
      </c>
      <c r="H14211" s="3" t="s">
        <v>44488</v>
      </c>
      <c r="I14211" t="s">
        <v>69</v>
      </c>
      <c r="J14211" t="s">
        <v>15188</v>
      </c>
    </row>
    <row r="14212" spans="1:10" ht="32" x14ac:dyDescent="0.2">
      <c r="A14212" t="s">
        <v>15183</v>
      </c>
      <c r="B14212" t="s">
        <v>44489</v>
      </c>
      <c r="C14212" t="s">
        <v>44490</v>
      </c>
      <c r="D14212">
        <v>5</v>
      </c>
      <c r="E14212" t="s">
        <v>13</v>
      </c>
      <c r="F14212" t="s">
        <v>13</v>
      </c>
      <c r="G14212" t="s">
        <v>44491</v>
      </c>
      <c r="H14212" s="3" t="s">
        <v>44492</v>
      </c>
      <c r="I14212" t="s">
        <v>69</v>
      </c>
      <c r="J14212" t="s">
        <v>15188</v>
      </c>
    </row>
    <row r="14213" spans="1:10" ht="16" x14ac:dyDescent="0.2">
      <c r="A14213" t="s">
        <v>23574</v>
      </c>
      <c r="B14213" t="s">
        <v>44493</v>
      </c>
      <c r="C14213" t="s">
        <v>44494</v>
      </c>
      <c r="D14213">
        <v>2</v>
      </c>
      <c r="E14213" t="s">
        <v>13</v>
      </c>
      <c r="F14213" t="s">
        <v>13</v>
      </c>
      <c r="G14213" t="s">
        <v>44495</v>
      </c>
      <c r="H14213" s="3" t="s">
        <v>44496</v>
      </c>
      <c r="I14213" t="s">
        <v>69</v>
      </c>
      <c r="J14213" t="s">
        <v>23575</v>
      </c>
    </row>
    <row r="14214" spans="1:10" ht="16" x14ac:dyDescent="0.2">
      <c r="A14214" t="s">
        <v>18385</v>
      </c>
      <c r="B14214" t="s">
        <v>44497</v>
      </c>
      <c r="C14214" t="s">
        <v>44498</v>
      </c>
      <c r="D14214">
        <v>2</v>
      </c>
      <c r="E14214" t="s">
        <v>13</v>
      </c>
      <c r="F14214" t="s">
        <v>13</v>
      </c>
      <c r="G14214" t="s">
        <v>44499</v>
      </c>
      <c r="H14214" s="3" t="s">
        <v>44500</v>
      </c>
      <c r="I14214" t="s">
        <v>90</v>
      </c>
      <c r="J14214" t="s">
        <v>18386</v>
      </c>
    </row>
    <row r="14215" spans="1:10" ht="16" x14ac:dyDescent="0.2">
      <c r="A14215" t="s">
        <v>18385</v>
      </c>
      <c r="B14215" t="s">
        <v>44501</v>
      </c>
      <c r="C14215" t="s">
        <v>44502</v>
      </c>
      <c r="D14215">
        <v>1</v>
      </c>
      <c r="E14215" t="s">
        <v>13</v>
      </c>
      <c r="F14215" t="s">
        <v>13</v>
      </c>
      <c r="G14215" t="s">
        <v>44499</v>
      </c>
      <c r="H14215" s="3" t="s">
        <v>44500</v>
      </c>
      <c r="I14215" t="s">
        <v>90</v>
      </c>
      <c r="J14215" t="s">
        <v>18386</v>
      </c>
    </row>
    <row r="14216" spans="1:10" ht="16" x14ac:dyDescent="0.2">
      <c r="A14216" t="s">
        <v>28356</v>
      </c>
      <c r="B14216" t="s">
        <v>44503</v>
      </c>
      <c r="C14216" t="s">
        <v>44504</v>
      </c>
      <c r="D14216">
        <v>3</v>
      </c>
      <c r="E14216" t="s">
        <v>13</v>
      </c>
      <c r="F14216" t="s">
        <v>13</v>
      </c>
      <c r="G14216" t="s">
        <v>44505</v>
      </c>
      <c r="H14216" s="3" t="s">
        <v>44506</v>
      </c>
      <c r="I14216" t="s">
        <v>69</v>
      </c>
      <c r="J14216" t="s">
        <v>28359</v>
      </c>
    </row>
    <row r="14217" spans="1:10" ht="16" x14ac:dyDescent="0.2">
      <c r="A14217" t="s">
        <v>11613</v>
      </c>
      <c r="B14217" t="s">
        <v>44507</v>
      </c>
      <c r="C14217" t="s">
        <v>44508</v>
      </c>
      <c r="D14217">
        <v>2</v>
      </c>
      <c r="E14217" t="s">
        <v>13</v>
      </c>
      <c r="F14217" t="s">
        <v>13</v>
      </c>
      <c r="G14217" t="s">
        <v>44509</v>
      </c>
      <c r="H14217" s="3" t="s">
        <v>44510</v>
      </c>
      <c r="I14217" t="s">
        <v>69</v>
      </c>
      <c r="J14217" t="s">
        <v>11614</v>
      </c>
    </row>
    <row r="14218" spans="1:10" ht="16" x14ac:dyDescent="0.2">
      <c r="A14218" t="s">
        <v>19500</v>
      </c>
      <c r="B14218" t="s">
        <v>2081</v>
      </c>
      <c r="C14218" t="s">
        <v>44511</v>
      </c>
      <c r="D14218">
        <v>2</v>
      </c>
      <c r="E14218" t="s">
        <v>13</v>
      </c>
      <c r="F14218" t="s">
        <v>13</v>
      </c>
      <c r="G14218" t="s">
        <v>44512</v>
      </c>
      <c r="H14218" s="3" t="s">
        <v>44513</v>
      </c>
      <c r="I14218" t="s">
        <v>69</v>
      </c>
      <c r="J14218" t="s">
        <v>19505</v>
      </c>
    </row>
    <row r="14219" spans="1:10" ht="16" x14ac:dyDescent="0.2">
      <c r="A14219" t="s">
        <v>44514</v>
      </c>
      <c r="B14219" t="s">
        <v>44515</v>
      </c>
      <c r="C14219" t="s">
        <v>44516</v>
      </c>
      <c r="D14219">
        <v>1</v>
      </c>
      <c r="E14219" t="s">
        <v>13</v>
      </c>
      <c r="F14219" t="s">
        <v>13</v>
      </c>
      <c r="G14219" t="s">
        <v>44517</v>
      </c>
      <c r="H14219" s="3" t="s">
        <v>44518</v>
      </c>
      <c r="I14219" t="s">
        <v>69</v>
      </c>
      <c r="J14219" t="s">
        <v>44519</v>
      </c>
    </row>
    <row r="14220" spans="1:10" ht="16" x14ac:dyDescent="0.2">
      <c r="A14220" t="s">
        <v>44520</v>
      </c>
      <c r="B14220" t="s">
        <v>44521</v>
      </c>
      <c r="C14220" t="s">
        <v>44522</v>
      </c>
      <c r="D14220">
        <v>2</v>
      </c>
      <c r="E14220" t="s">
        <v>13</v>
      </c>
      <c r="F14220" t="s">
        <v>13</v>
      </c>
      <c r="G14220" t="s">
        <v>44523</v>
      </c>
      <c r="H14220" s="3" t="s">
        <v>44524</v>
      </c>
      <c r="I14220" t="s">
        <v>3086</v>
      </c>
      <c r="J14220" t="s">
        <v>44525</v>
      </c>
    </row>
    <row r="14221" spans="1:10" ht="16" x14ac:dyDescent="0.2">
      <c r="A14221" t="s">
        <v>44526</v>
      </c>
      <c r="B14221" t="s">
        <v>44527</v>
      </c>
      <c r="C14221" t="s">
        <v>44528</v>
      </c>
      <c r="D14221">
        <v>1</v>
      </c>
      <c r="E14221" t="s">
        <v>13</v>
      </c>
      <c r="F14221" t="s">
        <v>13</v>
      </c>
      <c r="G14221" t="s">
        <v>44523</v>
      </c>
      <c r="H14221" s="3" t="s">
        <v>44529</v>
      </c>
      <c r="I14221" t="s">
        <v>3086</v>
      </c>
      <c r="J14221" t="s">
        <v>44530</v>
      </c>
    </row>
    <row r="14222" spans="1:10" ht="16" x14ac:dyDescent="0.2">
      <c r="A14222" t="s">
        <v>40711</v>
      </c>
      <c r="B14222" t="s">
        <v>42277</v>
      </c>
      <c r="C14222" t="s">
        <v>42278</v>
      </c>
      <c r="D14222">
        <v>2</v>
      </c>
      <c r="E14222" t="s">
        <v>13</v>
      </c>
      <c r="F14222" t="s">
        <v>13</v>
      </c>
      <c r="G14222" t="s">
        <v>44523</v>
      </c>
      <c r="H14222" s="3" t="s">
        <v>44531</v>
      </c>
      <c r="I14222" t="s">
        <v>3086</v>
      </c>
      <c r="J14222" t="s">
        <v>40716</v>
      </c>
    </row>
    <row r="14223" spans="1:10" ht="16" x14ac:dyDescent="0.2">
      <c r="A14223" t="s">
        <v>44520</v>
      </c>
      <c r="B14223" t="s">
        <v>44532</v>
      </c>
      <c r="C14223" t="s">
        <v>44533</v>
      </c>
      <c r="D14223">
        <v>1</v>
      </c>
      <c r="E14223" t="s">
        <v>13</v>
      </c>
      <c r="F14223" t="s">
        <v>13</v>
      </c>
      <c r="G14223" t="s">
        <v>44523</v>
      </c>
      <c r="H14223" s="3" t="s">
        <v>44524</v>
      </c>
      <c r="I14223" t="s">
        <v>3086</v>
      </c>
      <c r="J14223" t="s">
        <v>44525</v>
      </c>
    </row>
    <row r="14224" spans="1:10" ht="16" x14ac:dyDescent="0.2">
      <c r="A14224" t="s">
        <v>40711</v>
      </c>
      <c r="B14224" t="s">
        <v>44534</v>
      </c>
      <c r="C14224" t="s">
        <v>44535</v>
      </c>
      <c r="D14224">
        <v>3</v>
      </c>
      <c r="E14224" t="s">
        <v>13</v>
      </c>
      <c r="F14224" t="s">
        <v>13</v>
      </c>
      <c r="G14224" t="s">
        <v>44523</v>
      </c>
      <c r="H14224" s="3" t="s">
        <v>44531</v>
      </c>
      <c r="I14224" t="s">
        <v>3086</v>
      </c>
      <c r="J14224" t="s">
        <v>40716</v>
      </c>
    </row>
    <row r="14225" spans="1:10" ht="16" x14ac:dyDescent="0.2">
      <c r="A14225" t="s">
        <v>32862</v>
      </c>
      <c r="B14225" t="s">
        <v>44536</v>
      </c>
      <c r="C14225" t="s">
        <v>44537</v>
      </c>
      <c r="D14225">
        <v>3</v>
      </c>
      <c r="E14225" t="s">
        <v>13</v>
      </c>
      <c r="F14225" t="s">
        <v>13</v>
      </c>
      <c r="G14225" t="s">
        <v>44538</v>
      </c>
      <c r="H14225" s="3" t="s">
        <v>44539</v>
      </c>
      <c r="I14225" t="s">
        <v>69</v>
      </c>
      <c r="J14225" t="s">
        <v>32865</v>
      </c>
    </row>
    <row r="14226" spans="1:10" ht="16" x14ac:dyDescent="0.2">
      <c r="A14226" t="s">
        <v>23871</v>
      </c>
      <c r="B14226" t="s">
        <v>44540</v>
      </c>
      <c r="C14226" t="s">
        <v>44541</v>
      </c>
      <c r="D14226">
        <v>1</v>
      </c>
      <c r="E14226" t="s">
        <v>13</v>
      </c>
      <c r="F14226" t="s">
        <v>13</v>
      </c>
      <c r="G14226" t="s">
        <v>44542</v>
      </c>
      <c r="H14226" s="3" t="s">
        <v>44543</v>
      </c>
      <c r="I14226" t="s">
        <v>69</v>
      </c>
      <c r="J14226" t="s">
        <v>23852</v>
      </c>
    </row>
    <row r="14227" spans="1:10" ht="16" x14ac:dyDescent="0.2">
      <c r="A14227" t="s">
        <v>44544</v>
      </c>
      <c r="B14227" t="s">
        <v>44545</v>
      </c>
      <c r="C14227" t="s">
        <v>44546</v>
      </c>
      <c r="D14227">
        <v>2</v>
      </c>
      <c r="E14227" t="s">
        <v>13</v>
      </c>
      <c r="F14227" t="s">
        <v>13</v>
      </c>
      <c r="G14227" t="s">
        <v>44542</v>
      </c>
      <c r="H14227" s="3" t="s">
        <v>44547</v>
      </c>
      <c r="I14227" t="s">
        <v>69</v>
      </c>
      <c r="J14227" t="s">
        <v>44548</v>
      </c>
    </row>
    <row r="14228" spans="1:10" ht="16" x14ac:dyDescent="0.2">
      <c r="A14228" t="s">
        <v>23850</v>
      </c>
      <c r="B14228" t="s">
        <v>44540</v>
      </c>
      <c r="C14228" t="s">
        <v>44541</v>
      </c>
      <c r="D14228">
        <v>5</v>
      </c>
      <c r="E14228" t="s">
        <v>13</v>
      </c>
      <c r="F14228" t="s">
        <v>13</v>
      </c>
      <c r="G14228" t="s">
        <v>44542</v>
      </c>
      <c r="H14228" s="3" t="s">
        <v>44543</v>
      </c>
      <c r="I14228" t="s">
        <v>69</v>
      </c>
      <c r="J14228" t="s">
        <v>23852</v>
      </c>
    </row>
    <row r="14229" spans="1:10" ht="16" x14ac:dyDescent="0.2">
      <c r="A14229" t="s">
        <v>44544</v>
      </c>
      <c r="B14229" t="s">
        <v>44549</v>
      </c>
      <c r="C14229" t="s">
        <v>44550</v>
      </c>
      <c r="D14229">
        <v>1</v>
      </c>
      <c r="E14229" t="s">
        <v>13</v>
      </c>
      <c r="F14229" t="s">
        <v>13</v>
      </c>
      <c r="G14229" t="s">
        <v>44542</v>
      </c>
      <c r="H14229" s="3" t="s">
        <v>44547</v>
      </c>
      <c r="I14229" t="s">
        <v>69</v>
      </c>
      <c r="J14229" t="s">
        <v>44548</v>
      </c>
    </row>
    <row r="14230" spans="1:10" ht="16" x14ac:dyDescent="0.2">
      <c r="A14230" t="s">
        <v>44551</v>
      </c>
      <c r="B14230" t="s">
        <v>44552</v>
      </c>
      <c r="C14230" t="s">
        <v>44553</v>
      </c>
      <c r="D14230">
        <v>3</v>
      </c>
      <c r="E14230" t="s">
        <v>13</v>
      </c>
      <c r="F14230" t="s">
        <v>13</v>
      </c>
      <c r="G14230" t="s">
        <v>44554</v>
      </c>
      <c r="H14230" s="3" t="s">
        <v>44555</v>
      </c>
      <c r="I14230" t="s">
        <v>62</v>
      </c>
      <c r="J14230" t="s">
        <v>44556</v>
      </c>
    </row>
    <row r="14231" spans="1:10" ht="16" x14ac:dyDescent="0.2">
      <c r="A14231" t="s">
        <v>44557</v>
      </c>
      <c r="B14231" t="s">
        <v>44558</v>
      </c>
      <c r="C14231" t="s">
        <v>44559</v>
      </c>
      <c r="D14231">
        <v>2</v>
      </c>
      <c r="E14231" t="s">
        <v>13</v>
      </c>
      <c r="F14231" t="s">
        <v>13</v>
      </c>
      <c r="G14231" t="s">
        <v>44554</v>
      </c>
      <c r="H14231" s="3" t="s">
        <v>44555</v>
      </c>
      <c r="I14231" t="s">
        <v>62</v>
      </c>
      <c r="J14231" t="s">
        <v>44560</v>
      </c>
    </row>
    <row r="14232" spans="1:10" ht="16" x14ac:dyDescent="0.2">
      <c r="A14232" t="s">
        <v>1849</v>
      </c>
      <c r="B14232" t="s">
        <v>44561</v>
      </c>
      <c r="C14232" t="s">
        <v>44562</v>
      </c>
      <c r="D14232">
        <v>2</v>
      </c>
      <c r="E14232" t="s">
        <v>13</v>
      </c>
      <c r="F14232" t="s">
        <v>13</v>
      </c>
      <c r="G14232" t="s">
        <v>44563</v>
      </c>
      <c r="H14232" s="3" t="s">
        <v>44564</v>
      </c>
      <c r="I14232" t="s">
        <v>62</v>
      </c>
      <c r="J14232" t="s">
        <v>1854</v>
      </c>
    </row>
    <row r="14233" spans="1:10" ht="16" x14ac:dyDescent="0.2">
      <c r="A14233" t="s">
        <v>13839</v>
      </c>
      <c r="B14233" t="s">
        <v>44565</v>
      </c>
      <c r="C14233" t="s">
        <v>44566</v>
      </c>
      <c r="D14233">
        <v>2</v>
      </c>
      <c r="E14233" t="s">
        <v>13</v>
      </c>
      <c r="F14233" t="s">
        <v>13</v>
      </c>
      <c r="G14233" t="s">
        <v>44563</v>
      </c>
      <c r="H14233" s="3" t="s">
        <v>44564</v>
      </c>
      <c r="I14233" t="s">
        <v>62</v>
      </c>
      <c r="J14233" t="s">
        <v>13844</v>
      </c>
    </row>
    <row r="14234" spans="1:10" ht="16" x14ac:dyDescent="0.2">
      <c r="A14234" t="s">
        <v>12593</v>
      </c>
      <c r="B14234" t="s">
        <v>5934</v>
      </c>
      <c r="C14234" t="s">
        <v>5935</v>
      </c>
      <c r="D14234">
        <v>2</v>
      </c>
      <c r="E14234" t="s">
        <v>13</v>
      </c>
      <c r="F14234" t="s">
        <v>13</v>
      </c>
      <c r="G14234" t="s">
        <v>44563</v>
      </c>
      <c r="H14234" s="3" t="s">
        <v>44564</v>
      </c>
      <c r="I14234" t="s">
        <v>62</v>
      </c>
      <c r="J14234" t="s">
        <v>12598</v>
      </c>
    </row>
    <row r="14235" spans="1:10" ht="16" x14ac:dyDescent="0.2">
      <c r="A14235" t="s">
        <v>5933</v>
      </c>
      <c r="B14235" t="s">
        <v>44567</v>
      </c>
      <c r="C14235" t="s">
        <v>44568</v>
      </c>
      <c r="D14235">
        <v>2</v>
      </c>
      <c r="E14235" t="s">
        <v>13</v>
      </c>
      <c r="F14235" t="s">
        <v>13</v>
      </c>
      <c r="G14235" t="s">
        <v>44563</v>
      </c>
      <c r="H14235" s="3" t="s">
        <v>44569</v>
      </c>
      <c r="I14235" t="s">
        <v>62</v>
      </c>
      <c r="J14235" t="s">
        <v>5937</v>
      </c>
    </row>
    <row r="14236" spans="1:10" ht="16" x14ac:dyDescent="0.2">
      <c r="A14236" t="s">
        <v>15542</v>
      </c>
      <c r="B14236" t="s">
        <v>44570</v>
      </c>
      <c r="C14236" t="s">
        <v>44571</v>
      </c>
      <c r="D14236">
        <v>3</v>
      </c>
      <c r="E14236" t="s">
        <v>13</v>
      </c>
      <c r="F14236" t="s">
        <v>13</v>
      </c>
      <c r="G14236" t="s">
        <v>44572</v>
      </c>
      <c r="H14236" s="3" t="s">
        <v>44573</v>
      </c>
      <c r="I14236" t="s">
        <v>62</v>
      </c>
      <c r="J14236" t="s">
        <v>15546</v>
      </c>
    </row>
    <row r="14237" spans="1:10" ht="16" x14ac:dyDescent="0.2">
      <c r="A14237" t="s">
        <v>44574</v>
      </c>
      <c r="B14237" t="s">
        <v>44575</v>
      </c>
      <c r="C14237" t="s">
        <v>44576</v>
      </c>
      <c r="D14237">
        <v>1</v>
      </c>
      <c r="E14237" t="s">
        <v>13</v>
      </c>
      <c r="F14237" t="s">
        <v>13</v>
      </c>
      <c r="G14237" t="s">
        <v>44577</v>
      </c>
      <c r="H14237" s="3" t="s">
        <v>44578</v>
      </c>
      <c r="I14237" t="s">
        <v>1725</v>
      </c>
      <c r="J14237" t="s">
        <v>44579</v>
      </c>
    </row>
    <row r="14238" spans="1:10" ht="16" x14ac:dyDescent="0.2">
      <c r="A14238" t="s">
        <v>44580</v>
      </c>
      <c r="B14238" t="s">
        <v>44581</v>
      </c>
      <c r="C14238" t="s">
        <v>44582</v>
      </c>
      <c r="D14238">
        <v>1</v>
      </c>
      <c r="E14238" t="s">
        <v>13</v>
      </c>
      <c r="F14238" t="s">
        <v>13</v>
      </c>
      <c r="G14238" t="s">
        <v>44583</v>
      </c>
      <c r="H14238" s="3" t="s">
        <v>44584</v>
      </c>
      <c r="I14238" t="s">
        <v>714</v>
      </c>
      <c r="J14238" t="s">
        <v>44585</v>
      </c>
    </row>
    <row r="14239" spans="1:10" ht="16" x14ac:dyDescent="0.2">
      <c r="A14239" t="s">
        <v>2120</v>
      </c>
      <c r="B14239" t="s">
        <v>30331</v>
      </c>
      <c r="C14239" t="s">
        <v>30332</v>
      </c>
      <c r="D14239">
        <v>1</v>
      </c>
      <c r="E14239" t="s">
        <v>13</v>
      </c>
      <c r="F14239" t="s">
        <v>13</v>
      </c>
      <c r="G14239" t="s">
        <v>44586</v>
      </c>
      <c r="H14239" s="3" t="s">
        <v>44587</v>
      </c>
      <c r="I14239" t="s">
        <v>69</v>
      </c>
      <c r="J14239" t="s">
        <v>2124</v>
      </c>
    </row>
    <row r="14240" spans="1:10" ht="16" x14ac:dyDescent="0.2">
      <c r="A14240" t="s">
        <v>20317</v>
      </c>
      <c r="B14240" t="s">
        <v>44588</v>
      </c>
      <c r="C14240" t="s">
        <v>44589</v>
      </c>
      <c r="D14240">
        <v>1</v>
      </c>
      <c r="E14240" t="s">
        <v>13</v>
      </c>
      <c r="F14240" t="s">
        <v>13</v>
      </c>
      <c r="G14240" t="s">
        <v>44586</v>
      </c>
      <c r="H14240" s="3" t="s">
        <v>44590</v>
      </c>
      <c r="I14240" t="s">
        <v>7603</v>
      </c>
      <c r="J14240" t="s">
        <v>20319</v>
      </c>
    </row>
    <row r="14241" spans="1:10" ht="16" x14ac:dyDescent="0.2">
      <c r="A14241" t="s">
        <v>20317</v>
      </c>
      <c r="B14241" t="s">
        <v>30331</v>
      </c>
      <c r="C14241" t="s">
        <v>30332</v>
      </c>
      <c r="D14241">
        <v>2</v>
      </c>
      <c r="E14241" t="s">
        <v>13</v>
      </c>
      <c r="F14241" t="s">
        <v>13</v>
      </c>
      <c r="G14241" t="s">
        <v>44591</v>
      </c>
      <c r="H14241" s="3" t="s">
        <v>44592</v>
      </c>
      <c r="I14241" t="s">
        <v>7603</v>
      </c>
      <c r="J14241" t="s">
        <v>20319</v>
      </c>
    </row>
    <row r="14242" spans="1:10" ht="16" x14ac:dyDescent="0.2">
      <c r="A14242" t="s">
        <v>7390</v>
      </c>
      <c r="B14242" t="s">
        <v>44593</v>
      </c>
      <c r="C14242" t="s">
        <v>44594</v>
      </c>
      <c r="D14242">
        <v>6</v>
      </c>
      <c r="E14242" t="s">
        <v>13</v>
      </c>
      <c r="F14242" t="s">
        <v>13</v>
      </c>
      <c r="G14242" t="s">
        <v>44595</v>
      </c>
      <c r="H14242" s="3" t="s">
        <v>44596</v>
      </c>
      <c r="I14242" t="s">
        <v>62</v>
      </c>
      <c r="J14242" t="s">
        <v>7394</v>
      </c>
    </row>
    <row r="14243" spans="1:10" ht="16" x14ac:dyDescent="0.2">
      <c r="A14243" t="s">
        <v>11928</v>
      </c>
      <c r="B14243" t="s">
        <v>44597</v>
      </c>
      <c r="C14243" t="s">
        <v>44598</v>
      </c>
      <c r="D14243">
        <v>2</v>
      </c>
      <c r="E14243" t="s">
        <v>13</v>
      </c>
      <c r="F14243" t="s">
        <v>13</v>
      </c>
      <c r="G14243" t="s">
        <v>44599</v>
      </c>
      <c r="H14243" s="3" t="s">
        <v>44600</v>
      </c>
      <c r="I14243" t="s">
        <v>69</v>
      </c>
      <c r="J14243" t="s">
        <v>11933</v>
      </c>
    </row>
    <row r="14244" spans="1:10" ht="16" x14ac:dyDescent="0.2">
      <c r="A14244" t="s">
        <v>7507</v>
      </c>
      <c r="B14244" t="s">
        <v>44601</v>
      </c>
      <c r="C14244" t="s">
        <v>44602</v>
      </c>
      <c r="D14244">
        <v>2</v>
      </c>
      <c r="E14244" t="s">
        <v>13</v>
      </c>
      <c r="F14244" t="s">
        <v>13</v>
      </c>
      <c r="G14244" t="s">
        <v>44603</v>
      </c>
      <c r="H14244" s="3" t="s">
        <v>44604</v>
      </c>
      <c r="I14244" t="s">
        <v>7505</v>
      </c>
      <c r="J14244" t="s">
        <v>7512</v>
      </c>
    </row>
    <row r="14245" spans="1:10" ht="16" x14ac:dyDescent="0.2">
      <c r="A14245" t="s">
        <v>44605</v>
      </c>
      <c r="B14245" t="s">
        <v>44606</v>
      </c>
      <c r="C14245" t="s">
        <v>44607</v>
      </c>
      <c r="D14245">
        <v>4</v>
      </c>
      <c r="E14245" t="s">
        <v>13</v>
      </c>
      <c r="F14245" t="s">
        <v>13</v>
      </c>
      <c r="G14245" t="s">
        <v>44608</v>
      </c>
      <c r="H14245" s="3" t="s">
        <v>44609</v>
      </c>
      <c r="I14245" t="s">
        <v>62</v>
      </c>
      <c r="J14245" t="s">
        <v>44610</v>
      </c>
    </row>
    <row r="14246" spans="1:10" ht="16" x14ac:dyDescent="0.2">
      <c r="A14246" t="s">
        <v>44605</v>
      </c>
      <c r="B14246" t="s">
        <v>44611</v>
      </c>
      <c r="C14246" t="s">
        <v>44612</v>
      </c>
      <c r="D14246">
        <v>3</v>
      </c>
      <c r="E14246" t="s">
        <v>13</v>
      </c>
      <c r="F14246" t="s">
        <v>13</v>
      </c>
      <c r="G14246" t="s">
        <v>44608</v>
      </c>
      <c r="H14246" s="3" t="s">
        <v>44609</v>
      </c>
      <c r="I14246" t="s">
        <v>62</v>
      </c>
      <c r="J14246" t="s">
        <v>44610</v>
      </c>
    </row>
    <row r="14247" spans="1:10" ht="16" x14ac:dyDescent="0.2">
      <c r="A14247" t="s">
        <v>44605</v>
      </c>
      <c r="B14247" t="s">
        <v>44613</v>
      </c>
      <c r="C14247" t="s">
        <v>44614</v>
      </c>
      <c r="D14247">
        <v>2</v>
      </c>
      <c r="E14247" t="s">
        <v>13</v>
      </c>
      <c r="F14247" t="s">
        <v>13</v>
      </c>
      <c r="G14247" t="s">
        <v>44608</v>
      </c>
      <c r="H14247" s="3" t="s">
        <v>44609</v>
      </c>
      <c r="I14247" t="s">
        <v>62</v>
      </c>
      <c r="J14247" t="s">
        <v>44610</v>
      </c>
    </row>
    <row r="14248" spans="1:10" ht="16" x14ac:dyDescent="0.2">
      <c r="A14248" t="s">
        <v>29527</v>
      </c>
      <c r="B14248" t="s">
        <v>44615</v>
      </c>
      <c r="C14248" t="s">
        <v>44616</v>
      </c>
      <c r="D14248">
        <v>6</v>
      </c>
      <c r="E14248" t="s">
        <v>13</v>
      </c>
      <c r="F14248" t="s">
        <v>13</v>
      </c>
      <c r="G14248" t="s">
        <v>44617</v>
      </c>
      <c r="H14248" s="3" t="s">
        <v>44618</v>
      </c>
      <c r="I14248" t="s">
        <v>62</v>
      </c>
      <c r="J14248" t="s">
        <v>29532</v>
      </c>
    </row>
    <row r="14249" spans="1:10" ht="16" x14ac:dyDescent="0.2">
      <c r="A14249" t="s">
        <v>44619</v>
      </c>
      <c r="B14249" t="s">
        <v>44620</v>
      </c>
      <c r="C14249" t="s">
        <v>44621</v>
      </c>
      <c r="D14249">
        <v>1</v>
      </c>
      <c r="E14249" t="s">
        <v>13</v>
      </c>
      <c r="F14249" t="s">
        <v>13</v>
      </c>
      <c r="G14249" t="s">
        <v>44622</v>
      </c>
      <c r="H14249" s="3" t="s">
        <v>44623</v>
      </c>
      <c r="I14249" t="s">
        <v>2796</v>
      </c>
      <c r="J14249" t="s">
        <v>44624</v>
      </c>
    </row>
    <row r="14250" spans="1:10" ht="16" x14ac:dyDescent="0.2">
      <c r="A14250" t="s">
        <v>2965</v>
      </c>
      <c r="B14250" t="s">
        <v>44625</v>
      </c>
      <c r="C14250" t="s">
        <v>44626</v>
      </c>
      <c r="D14250">
        <v>3</v>
      </c>
      <c r="E14250" t="s">
        <v>13</v>
      </c>
      <c r="F14250" t="s">
        <v>13</v>
      </c>
      <c r="G14250" t="s">
        <v>44622</v>
      </c>
      <c r="H14250" s="3" t="s">
        <v>44627</v>
      </c>
      <c r="I14250" t="s">
        <v>2796</v>
      </c>
      <c r="J14250" t="s">
        <v>2970</v>
      </c>
    </row>
    <row r="14251" spans="1:10" ht="16" x14ac:dyDescent="0.2">
      <c r="A14251" t="s">
        <v>41587</v>
      </c>
      <c r="B14251" t="s">
        <v>44628</v>
      </c>
      <c r="C14251" t="s">
        <v>44629</v>
      </c>
      <c r="D14251">
        <v>3</v>
      </c>
      <c r="E14251" t="s">
        <v>13</v>
      </c>
      <c r="F14251" t="s">
        <v>13</v>
      </c>
      <c r="G14251" t="s">
        <v>44622</v>
      </c>
      <c r="H14251" s="3" t="s">
        <v>44630</v>
      </c>
      <c r="I14251" t="s">
        <v>2796</v>
      </c>
      <c r="J14251" t="s">
        <v>41591</v>
      </c>
    </row>
    <row r="14252" spans="1:10" ht="16" x14ac:dyDescent="0.2">
      <c r="A14252" t="s">
        <v>2965</v>
      </c>
      <c r="B14252" t="s">
        <v>44631</v>
      </c>
      <c r="C14252" t="s">
        <v>44632</v>
      </c>
      <c r="D14252">
        <v>1</v>
      </c>
      <c r="E14252" t="s">
        <v>13</v>
      </c>
      <c r="F14252" t="s">
        <v>13</v>
      </c>
      <c r="G14252" t="s">
        <v>44622</v>
      </c>
      <c r="H14252" s="3" t="s">
        <v>44633</v>
      </c>
      <c r="I14252" t="s">
        <v>817</v>
      </c>
      <c r="J14252" t="s">
        <v>2970</v>
      </c>
    </row>
    <row r="14253" spans="1:10" ht="16" x14ac:dyDescent="0.2">
      <c r="A14253" t="s">
        <v>44634</v>
      </c>
      <c r="B14253" t="s">
        <v>4647</v>
      </c>
      <c r="C14253" t="s">
        <v>44635</v>
      </c>
      <c r="D14253">
        <v>2</v>
      </c>
      <c r="E14253" t="s">
        <v>13</v>
      </c>
      <c r="F14253" t="s">
        <v>13</v>
      </c>
      <c r="G14253" t="s">
        <v>44636</v>
      </c>
      <c r="H14253" s="3" t="s">
        <v>44637</v>
      </c>
      <c r="I14253" t="s">
        <v>547</v>
      </c>
      <c r="J14253" t="s">
        <v>44638</v>
      </c>
    </row>
    <row r="14254" spans="1:10" ht="16" x14ac:dyDescent="0.2">
      <c r="A14254" t="s">
        <v>44634</v>
      </c>
      <c r="B14254" t="s">
        <v>7205</v>
      </c>
      <c r="C14254" t="s">
        <v>44639</v>
      </c>
      <c r="D14254">
        <v>3</v>
      </c>
      <c r="E14254" t="s">
        <v>13</v>
      </c>
      <c r="F14254" t="s">
        <v>13</v>
      </c>
      <c r="G14254" t="s">
        <v>44636</v>
      </c>
      <c r="H14254" s="3" t="s">
        <v>44637</v>
      </c>
      <c r="I14254" t="s">
        <v>547</v>
      </c>
      <c r="J14254" t="s">
        <v>44638</v>
      </c>
    </row>
    <row r="14255" spans="1:10" ht="16" x14ac:dyDescent="0.2">
      <c r="A14255" t="s">
        <v>44640</v>
      </c>
      <c r="B14255" t="s">
        <v>44641</v>
      </c>
      <c r="C14255" t="s">
        <v>44642</v>
      </c>
      <c r="D14255">
        <v>1</v>
      </c>
      <c r="E14255" t="s">
        <v>13</v>
      </c>
      <c r="F14255" t="s">
        <v>13</v>
      </c>
      <c r="G14255" t="s">
        <v>44636</v>
      </c>
      <c r="H14255" s="3" t="s">
        <v>44637</v>
      </c>
      <c r="I14255" t="s">
        <v>547</v>
      </c>
      <c r="J14255" t="s">
        <v>44643</v>
      </c>
    </row>
    <row r="14256" spans="1:10" ht="16" x14ac:dyDescent="0.2">
      <c r="A14256" t="s">
        <v>44644</v>
      </c>
      <c r="B14256" t="s">
        <v>18871</v>
      </c>
      <c r="C14256" t="s">
        <v>44645</v>
      </c>
      <c r="D14256">
        <v>1</v>
      </c>
      <c r="E14256" t="s">
        <v>13</v>
      </c>
      <c r="F14256" t="s">
        <v>13</v>
      </c>
      <c r="G14256" t="s">
        <v>44636</v>
      </c>
      <c r="H14256" s="3" t="s">
        <v>44637</v>
      </c>
      <c r="I14256" t="s">
        <v>547</v>
      </c>
      <c r="J14256" t="s">
        <v>44646</v>
      </c>
    </row>
    <row r="14257" spans="1:10" ht="16" x14ac:dyDescent="0.2">
      <c r="A14257" t="s">
        <v>44647</v>
      </c>
      <c r="B14257" t="s">
        <v>4647</v>
      </c>
      <c r="C14257" t="s">
        <v>44635</v>
      </c>
      <c r="D14257">
        <v>2</v>
      </c>
      <c r="E14257" t="s">
        <v>13</v>
      </c>
      <c r="F14257" t="s">
        <v>13</v>
      </c>
      <c r="G14257" t="s">
        <v>44636</v>
      </c>
      <c r="H14257" s="3" t="s">
        <v>44637</v>
      </c>
      <c r="I14257" t="s">
        <v>547</v>
      </c>
      <c r="J14257" t="s">
        <v>44648</v>
      </c>
    </row>
    <row r="14258" spans="1:10" ht="16" x14ac:dyDescent="0.2">
      <c r="A14258" t="s">
        <v>44647</v>
      </c>
      <c r="B14258" t="s">
        <v>42341</v>
      </c>
      <c r="C14258" t="s">
        <v>44649</v>
      </c>
      <c r="D14258">
        <v>3</v>
      </c>
      <c r="E14258" t="s">
        <v>13</v>
      </c>
      <c r="F14258" t="s">
        <v>13</v>
      </c>
      <c r="G14258" t="s">
        <v>44636</v>
      </c>
      <c r="H14258" s="3" t="s">
        <v>44637</v>
      </c>
      <c r="I14258" t="s">
        <v>547</v>
      </c>
      <c r="J14258" t="s">
        <v>44648</v>
      </c>
    </row>
    <row r="14259" spans="1:10" ht="16" x14ac:dyDescent="0.2">
      <c r="A14259" t="s">
        <v>44640</v>
      </c>
      <c r="B14259" t="s">
        <v>44650</v>
      </c>
      <c r="C14259" t="s">
        <v>44651</v>
      </c>
      <c r="D14259">
        <v>2</v>
      </c>
      <c r="E14259" t="s">
        <v>13</v>
      </c>
      <c r="F14259" t="s">
        <v>13</v>
      </c>
      <c r="G14259" t="s">
        <v>44636</v>
      </c>
      <c r="H14259" s="3" t="s">
        <v>44637</v>
      </c>
      <c r="I14259" t="s">
        <v>547</v>
      </c>
      <c r="J14259" t="s">
        <v>44643</v>
      </c>
    </row>
    <row r="14260" spans="1:10" ht="16" x14ac:dyDescent="0.2">
      <c r="A14260" t="s">
        <v>16348</v>
      </c>
      <c r="B14260" t="s">
        <v>44652</v>
      </c>
      <c r="C14260" t="s">
        <v>44653</v>
      </c>
      <c r="D14260">
        <v>1</v>
      </c>
      <c r="E14260" t="s">
        <v>13</v>
      </c>
      <c r="F14260" t="s">
        <v>13</v>
      </c>
      <c r="G14260" t="s">
        <v>44654</v>
      </c>
      <c r="H14260" s="3" t="s">
        <v>44655</v>
      </c>
      <c r="I14260" t="s">
        <v>547</v>
      </c>
      <c r="J14260" t="s">
        <v>16352</v>
      </c>
    </row>
    <row r="14261" spans="1:10" ht="16" x14ac:dyDescent="0.2">
      <c r="A14261" t="s">
        <v>594</v>
      </c>
      <c r="B14261" t="s">
        <v>4773</v>
      </c>
      <c r="C14261" t="s">
        <v>44656</v>
      </c>
      <c r="D14261">
        <v>2</v>
      </c>
      <c r="E14261" t="s">
        <v>13</v>
      </c>
      <c r="F14261" t="s">
        <v>13</v>
      </c>
      <c r="G14261" t="s">
        <v>44654</v>
      </c>
      <c r="H14261" s="3" t="s">
        <v>44657</v>
      </c>
      <c r="I14261" t="s">
        <v>547</v>
      </c>
      <c r="J14261" t="s">
        <v>597</v>
      </c>
    </row>
    <row r="14262" spans="1:10" ht="16" x14ac:dyDescent="0.2">
      <c r="A14262" t="s">
        <v>8185</v>
      </c>
      <c r="B14262" t="s">
        <v>18801</v>
      </c>
      <c r="C14262" t="s">
        <v>44658</v>
      </c>
      <c r="D14262">
        <v>1</v>
      </c>
      <c r="E14262" t="s">
        <v>13</v>
      </c>
      <c r="F14262" t="s">
        <v>13</v>
      </c>
      <c r="G14262" t="s">
        <v>44654</v>
      </c>
      <c r="H14262" s="3" t="s">
        <v>44659</v>
      </c>
      <c r="I14262" t="s">
        <v>547</v>
      </c>
      <c r="J14262" t="s">
        <v>8188</v>
      </c>
    </row>
    <row r="14263" spans="1:10" ht="16" x14ac:dyDescent="0.2">
      <c r="A14263" t="s">
        <v>16348</v>
      </c>
      <c r="B14263" t="s">
        <v>44660</v>
      </c>
      <c r="C14263" t="s">
        <v>44661</v>
      </c>
      <c r="D14263">
        <v>3</v>
      </c>
      <c r="E14263" t="s">
        <v>13</v>
      </c>
      <c r="F14263" t="s">
        <v>13</v>
      </c>
      <c r="G14263" t="s">
        <v>44654</v>
      </c>
      <c r="H14263" s="3" t="s">
        <v>44655</v>
      </c>
      <c r="I14263" t="s">
        <v>547</v>
      </c>
      <c r="J14263" t="s">
        <v>16352</v>
      </c>
    </row>
    <row r="14264" spans="1:10" ht="16" x14ac:dyDescent="0.2">
      <c r="A14264" t="s">
        <v>44662</v>
      </c>
      <c r="B14264" t="s">
        <v>4690</v>
      </c>
      <c r="C14264" t="s">
        <v>44663</v>
      </c>
      <c r="D14264">
        <v>2</v>
      </c>
      <c r="E14264" t="s">
        <v>13</v>
      </c>
      <c r="F14264" t="s">
        <v>13</v>
      </c>
      <c r="G14264" t="s">
        <v>44654</v>
      </c>
      <c r="H14264" s="3" t="s">
        <v>44664</v>
      </c>
      <c r="I14264" t="s">
        <v>547</v>
      </c>
      <c r="J14264" t="s">
        <v>44665</v>
      </c>
    </row>
    <row r="14265" spans="1:10" ht="16" x14ac:dyDescent="0.2">
      <c r="A14265" t="s">
        <v>44666</v>
      </c>
      <c r="B14265" t="s">
        <v>44667</v>
      </c>
      <c r="C14265" t="s">
        <v>44668</v>
      </c>
      <c r="D14265">
        <v>1</v>
      </c>
      <c r="E14265" t="s">
        <v>13</v>
      </c>
      <c r="F14265" t="s">
        <v>13</v>
      </c>
      <c r="G14265" t="s">
        <v>44654</v>
      </c>
      <c r="H14265" s="3" t="s">
        <v>44669</v>
      </c>
      <c r="I14265" t="s">
        <v>547</v>
      </c>
      <c r="J14265" t="s">
        <v>44670</v>
      </c>
    </row>
    <row r="14266" spans="1:10" ht="16" x14ac:dyDescent="0.2">
      <c r="A14266" t="s">
        <v>44671</v>
      </c>
      <c r="B14266" t="s">
        <v>44672</v>
      </c>
      <c r="C14266" t="s">
        <v>44673</v>
      </c>
      <c r="D14266">
        <v>1</v>
      </c>
      <c r="E14266" t="s">
        <v>13</v>
      </c>
      <c r="F14266" t="s">
        <v>13</v>
      </c>
      <c r="G14266" t="s">
        <v>44654</v>
      </c>
      <c r="H14266" s="3" t="s">
        <v>44659</v>
      </c>
      <c r="I14266" t="s">
        <v>547</v>
      </c>
      <c r="J14266" t="s">
        <v>44674</v>
      </c>
    </row>
    <row r="14267" spans="1:10" ht="16" x14ac:dyDescent="0.2">
      <c r="A14267" t="s">
        <v>44675</v>
      </c>
      <c r="B14267" t="s">
        <v>44676</v>
      </c>
      <c r="C14267" t="s">
        <v>44677</v>
      </c>
      <c r="D14267">
        <v>3</v>
      </c>
      <c r="E14267" t="s">
        <v>13</v>
      </c>
      <c r="F14267" t="s">
        <v>13</v>
      </c>
      <c r="G14267" t="s">
        <v>44654</v>
      </c>
      <c r="H14267" s="3" t="s">
        <v>44678</v>
      </c>
      <c r="I14267" t="s">
        <v>547</v>
      </c>
      <c r="J14267" t="s">
        <v>44679</v>
      </c>
    </row>
    <row r="14268" spans="1:10" ht="16" x14ac:dyDescent="0.2">
      <c r="A14268" t="s">
        <v>44680</v>
      </c>
      <c r="B14268" t="s">
        <v>44667</v>
      </c>
      <c r="C14268" t="s">
        <v>44668</v>
      </c>
      <c r="D14268">
        <v>1</v>
      </c>
      <c r="E14268" t="s">
        <v>13</v>
      </c>
      <c r="F14268" t="s">
        <v>13</v>
      </c>
      <c r="G14268" t="s">
        <v>44654</v>
      </c>
      <c r="H14268" s="3" t="s">
        <v>44669</v>
      </c>
      <c r="I14268" t="s">
        <v>547</v>
      </c>
      <c r="J14268" t="s">
        <v>44681</v>
      </c>
    </row>
    <row r="14269" spans="1:10" ht="16" x14ac:dyDescent="0.2">
      <c r="A14269" t="s">
        <v>44682</v>
      </c>
      <c r="B14269" t="s">
        <v>44683</v>
      </c>
      <c r="C14269" t="s">
        <v>44684</v>
      </c>
      <c r="D14269">
        <v>1</v>
      </c>
      <c r="E14269" t="s">
        <v>13</v>
      </c>
      <c r="F14269" t="s">
        <v>13</v>
      </c>
      <c r="G14269" t="s">
        <v>44654</v>
      </c>
      <c r="H14269" s="3" t="s">
        <v>44669</v>
      </c>
      <c r="I14269" t="s">
        <v>547</v>
      </c>
      <c r="J14269" t="s">
        <v>44685</v>
      </c>
    </row>
    <row r="14270" spans="1:10" ht="16" x14ac:dyDescent="0.2">
      <c r="A14270" t="s">
        <v>44666</v>
      </c>
      <c r="B14270" t="s">
        <v>4784</v>
      </c>
      <c r="C14270" t="s">
        <v>44686</v>
      </c>
      <c r="D14270">
        <v>3</v>
      </c>
      <c r="E14270" t="s">
        <v>13</v>
      </c>
      <c r="F14270" t="s">
        <v>13</v>
      </c>
      <c r="G14270" t="s">
        <v>44654</v>
      </c>
      <c r="H14270" s="3" t="s">
        <v>44669</v>
      </c>
      <c r="I14270" t="s">
        <v>547</v>
      </c>
      <c r="J14270" t="s">
        <v>44670</v>
      </c>
    </row>
    <row r="14271" spans="1:10" ht="16" x14ac:dyDescent="0.2">
      <c r="A14271" t="s">
        <v>8180</v>
      </c>
      <c r="B14271" t="s">
        <v>4694</v>
      </c>
      <c r="C14271" t="s">
        <v>44687</v>
      </c>
      <c r="D14271">
        <v>1</v>
      </c>
      <c r="E14271" t="s">
        <v>13</v>
      </c>
      <c r="F14271" t="s">
        <v>13</v>
      </c>
      <c r="G14271" t="s">
        <v>44654</v>
      </c>
      <c r="H14271" s="3" t="s">
        <v>44657</v>
      </c>
      <c r="I14271" t="s">
        <v>547</v>
      </c>
      <c r="J14271" t="s">
        <v>8184</v>
      </c>
    </row>
    <row r="14272" spans="1:10" ht="16" x14ac:dyDescent="0.2">
      <c r="A14272" t="s">
        <v>44688</v>
      </c>
      <c r="B14272" t="s">
        <v>44689</v>
      </c>
      <c r="C14272" t="s">
        <v>44690</v>
      </c>
      <c r="D14272">
        <v>2</v>
      </c>
      <c r="E14272" t="s">
        <v>13</v>
      </c>
      <c r="F14272" t="s">
        <v>13</v>
      </c>
      <c r="G14272" t="s">
        <v>44654</v>
      </c>
      <c r="H14272" s="3" t="s">
        <v>44659</v>
      </c>
      <c r="I14272" t="s">
        <v>547</v>
      </c>
      <c r="J14272" t="s">
        <v>44691</v>
      </c>
    </row>
    <row r="14273" spans="1:10" ht="16" x14ac:dyDescent="0.2">
      <c r="A14273" t="s">
        <v>44682</v>
      </c>
      <c r="B14273" t="s">
        <v>44667</v>
      </c>
      <c r="C14273" t="s">
        <v>44668</v>
      </c>
      <c r="D14273">
        <v>2</v>
      </c>
      <c r="E14273" t="s">
        <v>13</v>
      </c>
      <c r="F14273" t="s">
        <v>13</v>
      </c>
      <c r="G14273" t="s">
        <v>44654</v>
      </c>
      <c r="H14273" s="3" t="s">
        <v>44669</v>
      </c>
      <c r="I14273" t="s">
        <v>547</v>
      </c>
      <c r="J14273" t="s">
        <v>44685</v>
      </c>
    </row>
    <row r="14274" spans="1:10" ht="16" x14ac:dyDescent="0.2">
      <c r="A14274" t="s">
        <v>7638</v>
      </c>
      <c r="B14274" t="s">
        <v>4652</v>
      </c>
      <c r="C14274" t="s">
        <v>44692</v>
      </c>
      <c r="D14274">
        <v>1</v>
      </c>
      <c r="E14274" t="s">
        <v>13</v>
      </c>
      <c r="F14274" t="s">
        <v>13</v>
      </c>
      <c r="G14274" t="s">
        <v>44654</v>
      </c>
      <c r="H14274" s="3" t="s">
        <v>44669</v>
      </c>
      <c r="I14274" t="s">
        <v>547</v>
      </c>
      <c r="J14274" t="s">
        <v>7641</v>
      </c>
    </row>
    <row r="14275" spans="1:10" ht="16" x14ac:dyDescent="0.2">
      <c r="A14275" t="s">
        <v>8180</v>
      </c>
      <c r="B14275" t="s">
        <v>44693</v>
      </c>
      <c r="C14275" t="s">
        <v>44694</v>
      </c>
      <c r="D14275">
        <v>3</v>
      </c>
      <c r="E14275" t="s">
        <v>13</v>
      </c>
      <c r="F14275" t="s">
        <v>13</v>
      </c>
      <c r="G14275" t="s">
        <v>44654</v>
      </c>
      <c r="H14275" s="3" t="s">
        <v>44657</v>
      </c>
      <c r="I14275" t="s">
        <v>547</v>
      </c>
      <c r="J14275" t="s">
        <v>8184</v>
      </c>
    </row>
    <row r="14276" spans="1:10" ht="16" x14ac:dyDescent="0.2">
      <c r="A14276" t="s">
        <v>7638</v>
      </c>
      <c r="B14276" t="s">
        <v>44667</v>
      </c>
      <c r="C14276" t="s">
        <v>44668</v>
      </c>
      <c r="D14276">
        <v>3</v>
      </c>
      <c r="E14276" t="s">
        <v>13</v>
      </c>
      <c r="F14276" t="s">
        <v>13</v>
      </c>
      <c r="G14276" t="s">
        <v>44654</v>
      </c>
      <c r="H14276" s="3" t="s">
        <v>44669</v>
      </c>
      <c r="I14276" t="s">
        <v>547</v>
      </c>
      <c r="J14276" t="s">
        <v>7641</v>
      </c>
    </row>
    <row r="14277" spans="1:10" ht="16" x14ac:dyDescent="0.2">
      <c r="A14277" t="s">
        <v>44695</v>
      </c>
      <c r="B14277" t="s">
        <v>44696</v>
      </c>
      <c r="C14277" t="s">
        <v>44697</v>
      </c>
      <c r="D14277">
        <v>3</v>
      </c>
      <c r="E14277" t="s">
        <v>13</v>
      </c>
      <c r="F14277" t="s">
        <v>13</v>
      </c>
      <c r="G14277" t="s">
        <v>44654</v>
      </c>
      <c r="H14277" s="3" t="s">
        <v>44659</v>
      </c>
      <c r="I14277" t="s">
        <v>547</v>
      </c>
      <c r="J14277" t="s">
        <v>44698</v>
      </c>
    </row>
    <row r="14278" spans="1:10" ht="16" x14ac:dyDescent="0.2">
      <c r="A14278" t="s">
        <v>44699</v>
      </c>
      <c r="B14278" t="s">
        <v>8068</v>
      </c>
      <c r="C14278" t="s">
        <v>44700</v>
      </c>
      <c r="D14278">
        <v>3</v>
      </c>
      <c r="E14278" t="s">
        <v>13</v>
      </c>
      <c r="F14278" t="s">
        <v>13</v>
      </c>
      <c r="G14278" t="s">
        <v>44654</v>
      </c>
      <c r="H14278" s="3" t="s">
        <v>44701</v>
      </c>
      <c r="I14278" t="s">
        <v>547</v>
      </c>
      <c r="J14278" t="s">
        <v>44702</v>
      </c>
    </row>
    <row r="14279" spans="1:10" ht="16" x14ac:dyDescent="0.2">
      <c r="A14279" t="s">
        <v>594</v>
      </c>
      <c r="B14279" t="s">
        <v>44703</v>
      </c>
      <c r="C14279" t="s">
        <v>44704</v>
      </c>
      <c r="D14279">
        <v>4</v>
      </c>
      <c r="E14279" t="s">
        <v>13</v>
      </c>
      <c r="F14279" t="s">
        <v>13</v>
      </c>
      <c r="G14279" t="s">
        <v>44654</v>
      </c>
      <c r="H14279" s="3" t="s">
        <v>44657</v>
      </c>
      <c r="I14279" t="s">
        <v>547</v>
      </c>
      <c r="J14279" t="s">
        <v>597</v>
      </c>
    </row>
    <row r="14280" spans="1:10" ht="16" x14ac:dyDescent="0.2">
      <c r="A14280" t="s">
        <v>7650</v>
      </c>
      <c r="B14280" t="s">
        <v>44667</v>
      </c>
      <c r="C14280" t="s">
        <v>44668</v>
      </c>
      <c r="D14280">
        <v>1</v>
      </c>
      <c r="E14280" t="s">
        <v>13</v>
      </c>
      <c r="F14280" t="s">
        <v>13</v>
      </c>
      <c r="G14280" t="s">
        <v>44654</v>
      </c>
      <c r="H14280" s="3" t="s">
        <v>44669</v>
      </c>
      <c r="I14280" t="s">
        <v>547</v>
      </c>
      <c r="J14280" t="s">
        <v>7651</v>
      </c>
    </row>
    <row r="14281" spans="1:10" ht="16" x14ac:dyDescent="0.2">
      <c r="A14281" t="s">
        <v>44666</v>
      </c>
      <c r="B14281" t="s">
        <v>44683</v>
      </c>
      <c r="C14281" t="s">
        <v>44684</v>
      </c>
      <c r="D14281">
        <v>4</v>
      </c>
      <c r="E14281" t="s">
        <v>13</v>
      </c>
      <c r="F14281" t="s">
        <v>13</v>
      </c>
      <c r="G14281" t="s">
        <v>44654</v>
      </c>
      <c r="H14281" s="3" t="s">
        <v>44669</v>
      </c>
      <c r="I14281" t="s">
        <v>547</v>
      </c>
      <c r="J14281" t="s">
        <v>44670</v>
      </c>
    </row>
    <row r="14282" spans="1:10" ht="16" x14ac:dyDescent="0.2">
      <c r="A14282" t="s">
        <v>44705</v>
      </c>
      <c r="B14282" t="s">
        <v>8170</v>
      </c>
      <c r="C14282" t="s">
        <v>44706</v>
      </c>
      <c r="D14282">
        <v>1</v>
      </c>
      <c r="E14282" t="s">
        <v>13</v>
      </c>
      <c r="F14282" t="s">
        <v>13</v>
      </c>
      <c r="G14282" t="s">
        <v>44654</v>
      </c>
      <c r="H14282" s="3" t="s">
        <v>44707</v>
      </c>
      <c r="I14282" t="s">
        <v>547</v>
      </c>
      <c r="J14282" t="s">
        <v>44708</v>
      </c>
    </row>
    <row r="14283" spans="1:10" ht="16" x14ac:dyDescent="0.2">
      <c r="A14283" t="s">
        <v>32622</v>
      </c>
      <c r="B14283" t="s">
        <v>4583</v>
      </c>
      <c r="C14283" t="s">
        <v>44709</v>
      </c>
      <c r="D14283">
        <v>3</v>
      </c>
      <c r="E14283" t="s">
        <v>13</v>
      </c>
      <c r="F14283" t="s">
        <v>13</v>
      </c>
      <c r="G14283" t="s">
        <v>44654</v>
      </c>
      <c r="H14283" s="3" t="s">
        <v>44710</v>
      </c>
      <c r="I14283" t="s">
        <v>547</v>
      </c>
      <c r="J14283" t="s">
        <v>32626</v>
      </c>
    </row>
    <row r="14284" spans="1:10" ht="16" x14ac:dyDescent="0.2">
      <c r="A14284" t="s">
        <v>44711</v>
      </c>
      <c r="B14284" t="s">
        <v>8092</v>
      </c>
      <c r="C14284" t="s">
        <v>44712</v>
      </c>
      <c r="D14284">
        <v>3</v>
      </c>
      <c r="E14284" t="s">
        <v>13</v>
      </c>
      <c r="F14284" t="s">
        <v>13</v>
      </c>
      <c r="G14284" t="s">
        <v>44654</v>
      </c>
      <c r="H14284" s="3" t="s">
        <v>44713</v>
      </c>
      <c r="I14284" t="s">
        <v>547</v>
      </c>
      <c r="J14284" t="s">
        <v>44714</v>
      </c>
    </row>
    <row r="14285" spans="1:10" ht="16" x14ac:dyDescent="0.2">
      <c r="A14285" t="s">
        <v>44666</v>
      </c>
      <c r="B14285" t="s">
        <v>44715</v>
      </c>
      <c r="C14285" t="s">
        <v>44716</v>
      </c>
      <c r="D14285">
        <v>2</v>
      </c>
      <c r="E14285" t="s">
        <v>13</v>
      </c>
      <c r="F14285" t="s">
        <v>13</v>
      </c>
      <c r="G14285" t="s">
        <v>44654</v>
      </c>
      <c r="H14285" s="3" t="s">
        <v>44669</v>
      </c>
      <c r="I14285" t="s">
        <v>547</v>
      </c>
      <c r="J14285" t="s">
        <v>44670</v>
      </c>
    </row>
    <row r="14286" spans="1:10" ht="16" x14ac:dyDescent="0.2">
      <c r="A14286" t="s">
        <v>44680</v>
      </c>
      <c r="B14286" t="s">
        <v>44683</v>
      </c>
      <c r="C14286" t="s">
        <v>44684</v>
      </c>
      <c r="D14286">
        <v>2</v>
      </c>
      <c r="E14286" t="s">
        <v>13</v>
      </c>
      <c r="F14286" t="s">
        <v>13</v>
      </c>
      <c r="G14286" t="s">
        <v>44654</v>
      </c>
      <c r="H14286" s="3" t="s">
        <v>44669</v>
      </c>
      <c r="I14286" t="s">
        <v>547</v>
      </c>
      <c r="J14286" t="s">
        <v>44681</v>
      </c>
    </row>
    <row r="14287" spans="1:10" ht="16" x14ac:dyDescent="0.2">
      <c r="A14287" t="s">
        <v>44717</v>
      </c>
      <c r="B14287" t="s">
        <v>4694</v>
      </c>
      <c r="C14287" t="s">
        <v>44687</v>
      </c>
      <c r="D14287">
        <v>1</v>
      </c>
      <c r="E14287" t="s">
        <v>13</v>
      </c>
      <c r="F14287" t="s">
        <v>13</v>
      </c>
      <c r="G14287" t="s">
        <v>44654</v>
      </c>
      <c r="H14287" s="3" t="s">
        <v>44657</v>
      </c>
      <c r="I14287" t="s">
        <v>547</v>
      </c>
      <c r="J14287" t="s">
        <v>44718</v>
      </c>
    </row>
    <row r="14288" spans="1:10" ht="16" x14ac:dyDescent="0.2">
      <c r="A14288" t="s">
        <v>44717</v>
      </c>
      <c r="B14288" t="s">
        <v>44693</v>
      </c>
      <c r="C14288" t="s">
        <v>44694</v>
      </c>
      <c r="D14288">
        <v>2</v>
      </c>
      <c r="E14288" t="s">
        <v>13</v>
      </c>
      <c r="F14288" t="s">
        <v>13</v>
      </c>
      <c r="G14288" t="s">
        <v>44654</v>
      </c>
      <c r="H14288" s="3" t="s">
        <v>44657</v>
      </c>
      <c r="I14288" t="s">
        <v>547</v>
      </c>
      <c r="J14288" t="s">
        <v>44718</v>
      </c>
    </row>
    <row r="14289" spans="1:10" ht="32" x14ac:dyDescent="0.2">
      <c r="A14289" t="s">
        <v>44711</v>
      </c>
      <c r="B14289" t="s">
        <v>32623</v>
      </c>
      <c r="C14289" t="s">
        <v>32624</v>
      </c>
      <c r="D14289">
        <v>1</v>
      </c>
      <c r="E14289" t="s">
        <v>13</v>
      </c>
      <c r="F14289" t="s">
        <v>13</v>
      </c>
      <c r="G14289" t="s">
        <v>44719</v>
      </c>
      <c r="H14289" s="3" t="s">
        <v>44720</v>
      </c>
      <c r="I14289" t="s">
        <v>62</v>
      </c>
      <c r="J14289" t="s">
        <v>44714</v>
      </c>
    </row>
    <row r="14290" spans="1:10" ht="16" x14ac:dyDescent="0.2">
      <c r="A14290" t="s">
        <v>44721</v>
      </c>
      <c r="B14290" t="s">
        <v>44722</v>
      </c>
      <c r="C14290" t="s">
        <v>44723</v>
      </c>
      <c r="D14290">
        <v>1</v>
      </c>
      <c r="E14290" t="s">
        <v>13</v>
      </c>
      <c r="F14290" t="s">
        <v>13</v>
      </c>
      <c r="G14290" t="s">
        <v>44724</v>
      </c>
      <c r="H14290" s="3" t="s">
        <v>44725</v>
      </c>
      <c r="I14290" t="s">
        <v>995</v>
      </c>
      <c r="J14290" t="s">
        <v>44726</v>
      </c>
    </row>
    <row r="14291" spans="1:10" ht="16" x14ac:dyDescent="0.2">
      <c r="A14291" t="s">
        <v>39529</v>
      </c>
      <c r="B14291" t="s">
        <v>44727</v>
      </c>
      <c r="C14291" t="s">
        <v>44728</v>
      </c>
      <c r="D14291">
        <v>1</v>
      </c>
      <c r="E14291" t="s">
        <v>13</v>
      </c>
      <c r="F14291" t="s">
        <v>13</v>
      </c>
      <c r="G14291" t="s">
        <v>44729</v>
      </c>
      <c r="H14291" s="3" t="s">
        <v>44730</v>
      </c>
      <c r="I14291" t="s">
        <v>36</v>
      </c>
      <c r="J14291" t="s">
        <v>39532</v>
      </c>
    </row>
    <row r="14292" spans="1:10" ht="16" x14ac:dyDescent="0.2">
      <c r="A14292" t="s">
        <v>32524</v>
      </c>
      <c r="B14292" t="s">
        <v>44731</v>
      </c>
      <c r="C14292" t="s">
        <v>44732</v>
      </c>
      <c r="D14292">
        <v>4</v>
      </c>
      <c r="E14292" t="s">
        <v>13</v>
      </c>
      <c r="F14292" t="s">
        <v>13</v>
      </c>
      <c r="G14292" t="s">
        <v>44733</v>
      </c>
      <c r="H14292" s="3" t="s">
        <v>44734</v>
      </c>
      <c r="I14292" t="s">
        <v>1033</v>
      </c>
      <c r="J14292" t="s">
        <v>32528</v>
      </c>
    </row>
    <row r="14293" spans="1:10" ht="16" x14ac:dyDescent="0.2">
      <c r="A14293" t="s">
        <v>44735</v>
      </c>
      <c r="B14293" t="s">
        <v>19242</v>
      </c>
      <c r="C14293" t="s">
        <v>19243</v>
      </c>
      <c r="D14293">
        <v>3</v>
      </c>
      <c r="E14293" t="s">
        <v>13</v>
      </c>
      <c r="F14293" t="s">
        <v>13</v>
      </c>
      <c r="G14293" t="s">
        <v>44736</v>
      </c>
      <c r="H14293" s="3" t="s">
        <v>44737</v>
      </c>
      <c r="I14293" t="s">
        <v>17813</v>
      </c>
      <c r="J14293" t="s">
        <v>44738</v>
      </c>
    </row>
    <row r="14294" spans="1:10" ht="16" x14ac:dyDescent="0.2">
      <c r="A14294" t="s">
        <v>10801</v>
      </c>
      <c r="B14294" t="s">
        <v>19242</v>
      </c>
      <c r="C14294" t="s">
        <v>19243</v>
      </c>
      <c r="D14294">
        <v>3</v>
      </c>
      <c r="E14294" t="s">
        <v>13</v>
      </c>
      <c r="F14294" t="s">
        <v>13</v>
      </c>
      <c r="G14294" t="s">
        <v>44736</v>
      </c>
      <c r="H14294" s="3" t="s">
        <v>44739</v>
      </c>
      <c r="I14294" t="s">
        <v>17813</v>
      </c>
      <c r="J14294" t="s">
        <v>10805</v>
      </c>
    </row>
    <row r="14295" spans="1:10" ht="16" x14ac:dyDescent="0.2">
      <c r="A14295" t="s">
        <v>32524</v>
      </c>
      <c r="B14295" t="s">
        <v>44740</v>
      </c>
      <c r="C14295" t="s">
        <v>44741</v>
      </c>
      <c r="D14295">
        <v>3</v>
      </c>
      <c r="E14295" t="s">
        <v>13</v>
      </c>
      <c r="F14295" t="s">
        <v>13</v>
      </c>
      <c r="G14295" t="s">
        <v>44736</v>
      </c>
      <c r="H14295" s="3" t="s">
        <v>44742</v>
      </c>
      <c r="I14295" t="s">
        <v>5804</v>
      </c>
      <c r="J14295" t="s">
        <v>32528</v>
      </c>
    </row>
    <row r="14296" spans="1:10" ht="16" x14ac:dyDescent="0.2">
      <c r="A14296" t="s">
        <v>44743</v>
      </c>
      <c r="B14296" t="s">
        <v>44744</v>
      </c>
      <c r="C14296" t="s">
        <v>44745</v>
      </c>
      <c r="D14296">
        <v>1</v>
      </c>
      <c r="E14296" t="s">
        <v>13</v>
      </c>
      <c r="F14296" t="s">
        <v>13</v>
      </c>
      <c r="G14296" t="s">
        <v>44746</v>
      </c>
      <c r="H14296" s="3" t="s">
        <v>44747</v>
      </c>
      <c r="J14296" t="s">
        <v>44748</v>
      </c>
    </row>
    <row r="14297" spans="1:10" ht="16" x14ac:dyDescent="0.2">
      <c r="A14297" t="s">
        <v>44749</v>
      </c>
      <c r="B14297" t="s">
        <v>44750</v>
      </c>
      <c r="C14297" t="s">
        <v>44751</v>
      </c>
      <c r="D14297">
        <v>3</v>
      </c>
      <c r="E14297" t="s">
        <v>13</v>
      </c>
      <c r="F14297" t="s">
        <v>13</v>
      </c>
      <c r="G14297" t="s">
        <v>44752</v>
      </c>
      <c r="H14297" s="3" t="s">
        <v>44753</v>
      </c>
      <c r="I14297" t="s">
        <v>315</v>
      </c>
      <c r="J14297" t="s">
        <v>44754</v>
      </c>
    </row>
    <row r="14298" spans="1:10" ht="16" x14ac:dyDescent="0.2">
      <c r="A14298" t="s">
        <v>44755</v>
      </c>
      <c r="B14298" t="s">
        <v>9652</v>
      </c>
      <c r="C14298" t="s">
        <v>9653</v>
      </c>
      <c r="D14298">
        <v>2</v>
      </c>
      <c r="E14298" t="s">
        <v>13</v>
      </c>
      <c r="F14298" t="s">
        <v>13</v>
      </c>
      <c r="G14298" t="s">
        <v>44756</v>
      </c>
      <c r="H14298" s="3" t="s">
        <v>44757</v>
      </c>
      <c r="I14298" t="s">
        <v>315</v>
      </c>
      <c r="J14298" t="s">
        <v>44758</v>
      </c>
    </row>
    <row r="14299" spans="1:10" ht="16" x14ac:dyDescent="0.2">
      <c r="A14299" t="s">
        <v>44759</v>
      </c>
      <c r="B14299" t="s">
        <v>12970</v>
      </c>
      <c r="C14299" t="s">
        <v>12971</v>
      </c>
      <c r="D14299">
        <v>1</v>
      </c>
      <c r="E14299" t="s">
        <v>13</v>
      </c>
      <c r="F14299" t="s">
        <v>13</v>
      </c>
      <c r="G14299" t="s">
        <v>44756</v>
      </c>
      <c r="H14299" s="3" t="s">
        <v>44757</v>
      </c>
      <c r="I14299" t="s">
        <v>315</v>
      </c>
      <c r="J14299" t="s">
        <v>44760</v>
      </c>
    </row>
    <row r="14300" spans="1:10" ht="16" x14ac:dyDescent="0.2">
      <c r="A14300" t="s">
        <v>12969</v>
      </c>
      <c r="B14300" t="s">
        <v>9652</v>
      </c>
      <c r="C14300" t="s">
        <v>9653</v>
      </c>
      <c r="D14300">
        <v>2</v>
      </c>
      <c r="E14300" t="s">
        <v>13</v>
      </c>
      <c r="F14300" t="s">
        <v>13</v>
      </c>
      <c r="G14300" t="s">
        <v>44756</v>
      </c>
      <c r="H14300" s="3" t="s">
        <v>44757</v>
      </c>
      <c r="I14300" t="s">
        <v>315</v>
      </c>
      <c r="J14300" t="s">
        <v>12973</v>
      </c>
    </row>
    <row r="14301" spans="1:10" ht="16" x14ac:dyDescent="0.2">
      <c r="A14301" t="s">
        <v>15463</v>
      </c>
      <c r="B14301" t="s">
        <v>9652</v>
      </c>
      <c r="C14301" t="s">
        <v>9653</v>
      </c>
      <c r="D14301">
        <v>1</v>
      </c>
      <c r="E14301" t="s">
        <v>13</v>
      </c>
      <c r="F14301" t="s">
        <v>13</v>
      </c>
      <c r="G14301" t="s">
        <v>44756</v>
      </c>
      <c r="H14301" s="3" t="s">
        <v>44757</v>
      </c>
      <c r="I14301" t="s">
        <v>315</v>
      </c>
      <c r="J14301" t="s">
        <v>15464</v>
      </c>
    </row>
    <row r="14302" spans="1:10" ht="16" x14ac:dyDescent="0.2">
      <c r="A14302" t="s">
        <v>19012</v>
      </c>
      <c r="B14302" t="s">
        <v>9652</v>
      </c>
      <c r="C14302" t="s">
        <v>9653</v>
      </c>
      <c r="D14302">
        <v>1</v>
      </c>
      <c r="E14302" t="s">
        <v>13</v>
      </c>
      <c r="F14302" t="s">
        <v>13</v>
      </c>
      <c r="G14302" t="s">
        <v>44756</v>
      </c>
      <c r="H14302" s="3" t="s">
        <v>44757</v>
      </c>
      <c r="I14302" t="s">
        <v>315</v>
      </c>
      <c r="J14302" t="s">
        <v>19015</v>
      </c>
    </row>
    <row r="14303" spans="1:10" ht="32" x14ac:dyDescent="0.2">
      <c r="A14303" t="s">
        <v>44761</v>
      </c>
      <c r="B14303" t="s">
        <v>44762</v>
      </c>
      <c r="C14303" t="s">
        <v>44763</v>
      </c>
      <c r="D14303">
        <v>1</v>
      </c>
      <c r="E14303" t="s">
        <v>13</v>
      </c>
      <c r="F14303" t="s">
        <v>13</v>
      </c>
      <c r="G14303" t="s">
        <v>44756</v>
      </c>
      <c r="H14303" s="3" t="s">
        <v>44764</v>
      </c>
      <c r="I14303" t="s">
        <v>315</v>
      </c>
      <c r="J14303" t="s">
        <v>44765</v>
      </c>
    </row>
    <row r="14304" spans="1:10" ht="16" x14ac:dyDescent="0.2">
      <c r="A14304" t="s">
        <v>12974</v>
      </c>
      <c r="B14304" t="s">
        <v>44762</v>
      </c>
      <c r="C14304" t="s">
        <v>44763</v>
      </c>
      <c r="D14304">
        <v>1</v>
      </c>
      <c r="E14304" t="s">
        <v>13</v>
      </c>
      <c r="F14304" t="s">
        <v>13</v>
      </c>
      <c r="G14304" t="s">
        <v>44756</v>
      </c>
      <c r="H14304" s="3" t="s">
        <v>44757</v>
      </c>
      <c r="I14304" t="s">
        <v>315</v>
      </c>
      <c r="J14304" t="s">
        <v>12975</v>
      </c>
    </row>
    <row r="14305" spans="1:10" ht="16" x14ac:dyDescent="0.2">
      <c r="A14305" t="s">
        <v>44759</v>
      </c>
      <c r="B14305" t="s">
        <v>9652</v>
      </c>
      <c r="C14305" t="s">
        <v>9653</v>
      </c>
      <c r="D14305">
        <v>2</v>
      </c>
      <c r="E14305" t="s">
        <v>13</v>
      </c>
      <c r="F14305" t="s">
        <v>13</v>
      </c>
      <c r="G14305" t="s">
        <v>44756</v>
      </c>
      <c r="H14305" s="3" t="s">
        <v>44757</v>
      </c>
      <c r="I14305" t="s">
        <v>315</v>
      </c>
      <c r="J14305" t="s">
        <v>44760</v>
      </c>
    </row>
    <row r="14306" spans="1:10" ht="32" x14ac:dyDescent="0.2">
      <c r="A14306" t="s">
        <v>44766</v>
      </c>
      <c r="B14306" t="s">
        <v>44767</v>
      </c>
      <c r="C14306" t="s">
        <v>44768</v>
      </c>
      <c r="D14306">
        <v>2</v>
      </c>
      <c r="E14306" t="s">
        <v>13</v>
      </c>
      <c r="F14306" t="s">
        <v>13</v>
      </c>
      <c r="G14306" t="s">
        <v>44769</v>
      </c>
      <c r="H14306" s="3" t="s">
        <v>44770</v>
      </c>
      <c r="I14306" t="s">
        <v>315</v>
      </c>
      <c r="J14306" t="s">
        <v>44771</v>
      </c>
    </row>
    <row r="14307" spans="1:10" ht="16" x14ac:dyDescent="0.2">
      <c r="A14307" t="s">
        <v>11025</v>
      </c>
      <c r="B14307" t="s">
        <v>44772</v>
      </c>
      <c r="C14307" t="s">
        <v>44773</v>
      </c>
      <c r="D14307">
        <v>1</v>
      </c>
      <c r="E14307" t="s">
        <v>13</v>
      </c>
      <c r="F14307" t="s">
        <v>13</v>
      </c>
      <c r="G14307" t="s">
        <v>44774</v>
      </c>
      <c r="H14307" s="3" t="s">
        <v>44775</v>
      </c>
      <c r="I14307" t="s">
        <v>714</v>
      </c>
      <c r="J14307" t="s">
        <v>11028</v>
      </c>
    </row>
    <row r="14308" spans="1:10" ht="16" x14ac:dyDescent="0.2">
      <c r="A14308" t="s">
        <v>44776</v>
      </c>
      <c r="B14308" t="s">
        <v>44777</v>
      </c>
      <c r="C14308" t="s">
        <v>44778</v>
      </c>
      <c r="D14308">
        <v>1</v>
      </c>
      <c r="E14308" t="s">
        <v>1088</v>
      </c>
      <c r="F14308" t="s">
        <v>13</v>
      </c>
      <c r="G14308" t="s">
        <v>44779</v>
      </c>
      <c r="H14308" s="3" t="s">
        <v>44780</v>
      </c>
      <c r="I14308" t="s">
        <v>7603</v>
      </c>
      <c r="J14308" t="s">
        <v>44781</v>
      </c>
    </row>
    <row r="14309" spans="1:10" ht="16" x14ac:dyDescent="0.2">
      <c r="A14309" t="s">
        <v>40264</v>
      </c>
      <c r="B14309" t="s">
        <v>44782</v>
      </c>
      <c r="C14309" t="s">
        <v>44783</v>
      </c>
      <c r="D14309">
        <v>1</v>
      </c>
      <c r="E14309" t="s">
        <v>1088</v>
      </c>
      <c r="F14309" t="s">
        <v>13</v>
      </c>
      <c r="G14309" t="s">
        <v>44779</v>
      </c>
      <c r="H14309" s="3" t="s">
        <v>44784</v>
      </c>
      <c r="I14309" t="s">
        <v>7603</v>
      </c>
      <c r="J14309" t="s">
        <v>40267</v>
      </c>
    </row>
    <row r="14310" spans="1:10" ht="16" x14ac:dyDescent="0.2">
      <c r="A14310" t="s">
        <v>44785</v>
      </c>
      <c r="B14310" t="s">
        <v>44782</v>
      </c>
      <c r="C14310" t="s">
        <v>44783</v>
      </c>
      <c r="D14310">
        <v>1</v>
      </c>
      <c r="E14310" t="s">
        <v>1088</v>
      </c>
      <c r="F14310" t="s">
        <v>13</v>
      </c>
      <c r="G14310" t="s">
        <v>44779</v>
      </c>
      <c r="H14310" s="3" t="s">
        <v>44784</v>
      </c>
      <c r="I14310" t="s">
        <v>7603</v>
      </c>
      <c r="J14310" t="s">
        <v>44786</v>
      </c>
    </row>
    <row r="14311" spans="1:10" ht="16" x14ac:dyDescent="0.2">
      <c r="A14311" t="s">
        <v>44787</v>
      </c>
      <c r="B14311" t="s">
        <v>44782</v>
      </c>
      <c r="C14311" t="s">
        <v>44783</v>
      </c>
      <c r="D14311">
        <v>1</v>
      </c>
      <c r="E14311" t="s">
        <v>1088</v>
      </c>
      <c r="F14311" t="s">
        <v>13</v>
      </c>
      <c r="G14311" t="s">
        <v>44779</v>
      </c>
      <c r="H14311" s="3" t="s">
        <v>44788</v>
      </c>
      <c r="I14311" t="s">
        <v>7603</v>
      </c>
      <c r="J14311" t="s">
        <v>44789</v>
      </c>
    </row>
    <row r="14312" spans="1:10" ht="16" x14ac:dyDescent="0.2">
      <c r="A14312" t="s">
        <v>40242</v>
      </c>
      <c r="B14312" t="s">
        <v>44782</v>
      </c>
      <c r="C14312" t="s">
        <v>44783</v>
      </c>
      <c r="D14312">
        <v>1</v>
      </c>
      <c r="E14312" t="s">
        <v>1088</v>
      </c>
      <c r="F14312" t="s">
        <v>13</v>
      </c>
      <c r="G14312" t="s">
        <v>44779</v>
      </c>
      <c r="H14312" s="3" t="s">
        <v>44784</v>
      </c>
      <c r="I14312" t="s">
        <v>7603</v>
      </c>
      <c r="J14312" t="s">
        <v>40246</v>
      </c>
    </row>
    <row r="14313" spans="1:10" ht="16" x14ac:dyDescent="0.2">
      <c r="A14313" t="s">
        <v>44785</v>
      </c>
      <c r="B14313" t="s">
        <v>44790</v>
      </c>
      <c r="C14313" t="s">
        <v>44791</v>
      </c>
      <c r="D14313">
        <v>2</v>
      </c>
      <c r="E14313" t="s">
        <v>1088</v>
      </c>
      <c r="F14313" t="s">
        <v>13</v>
      </c>
      <c r="G14313" t="s">
        <v>44779</v>
      </c>
      <c r="H14313" s="3" t="s">
        <v>44784</v>
      </c>
      <c r="I14313" t="s">
        <v>7603</v>
      </c>
      <c r="J14313" t="s">
        <v>44786</v>
      </c>
    </row>
    <row r="14314" spans="1:10" ht="16" x14ac:dyDescent="0.2">
      <c r="A14314" t="s">
        <v>11205</v>
      </c>
      <c r="B14314" t="s">
        <v>44792</v>
      </c>
      <c r="C14314" t="s">
        <v>44793</v>
      </c>
      <c r="D14314">
        <v>2</v>
      </c>
      <c r="E14314" t="s">
        <v>13</v>
      </c>
      <c r="F14314" t="s">
        <v>13</v>
      </c>
      <c r="G14314" t="s">
        <v>44794</v>
      </c>
      <c r="H14314" s="3" t="s">
        <v>44795</v>
      </c>
      <c r="I14314" t="s">
        <v>918</v>
      </c>
      <c r="J14314" t="s">
        <v>11210</v>
      </c>
    </row>
    <row r="14315" spans="1:10" ht="16" x14ac:dyDescent="0.2">
      <c r="A14315" t="s">
        <v>13407</v>
      </c>
      <c r="B14315" t="s">
        <v>44796</v>
      </c>
      <c r="C14315" t="s">
        <v>44797</v>
      </c>
      <c r="D14315">
        <v>2</v>
      </c>
      <c r="E14315">
        <f>145</f>
        <v>145</v>
      </c>
      <c r="F14315" t="s">
        <v>13</v>
      </c>
      <c r="G14315" t="s">
        <v>44798</v>
      </c>
      <c r="H14315" s="3" t="s">
        <v>44799</v>
      </c>
      <c r="I14315" t="s">
        <v>62</v>
      </c>
      <c r="J14315" t="s">
        <v>13412</v>
      </c>
    </row>
    <row r="14316" spans="1:10" ht="16" x14ac:dyDescent="0.2">
      <c r="A14316" t="s">
        <v>44800</v>
      </c>
      <c r="B14316" t="s">
        <v>44801</v>
      </c>
      <c r="C14316" t="s">
        <v>44802</v>
      </c>
      <c r="D14316">
        <v>1</v>
      </c>
      <c r="E14316">
        <f>145</f>
        <v>145</v>
      </c>
      <c r="F14316" t="s">
        <v>13</v>
      </c>
      <c r="G14316" t="s">
        <v>44798</v>
      </c>
      <c r="H14316" s="3" t="s">
        <v>44799</v>
      </c>
      <c r="I14316" t="s">
        <v>62</v>
      </c>
      <c r="J14316" t="s">
        <v>44803</v>
      </c>
    </row>
    <row r="14317" spans="1:10" ht="16" x14ac:dyDescent="0.2">
      <c r="A14317" t="s">
        <v>44804</v>
      </c>
      <c r="B14317" t="s">
        <v>44805</v>
      </c>
      <c r="C14317" t="s">
        <v>44806</v>
      </c>
      <c r="D14317">
        <v>1</v>
      </c>
      <c r="E14317">
        <f>145</f>
        <v>145</v>
      </c>
      <c r="F14317" t="s">
        <v>13</v>
      </c>
      <c r="G14317" t="s">
        <v>44798</v>
      </c>
      <c r="H14317" s="3" t="s">
        <v>44807</v>
      </c>
      <c r="I14317" t="s">
        <v>62</v>
      </c>
      <c r="J14317" t="s">
        <v>44808</v>
      </c>
    </row>
    <row r="14318" spans="1:10" ht="16" x14ac:dyDescent="0.2">
      <c r="A14318" t="s">
        <v>44804</v>
      </c>
      <c r="B14318" t="s">
        <v>44809</v>
      </c>
      <c r="C14318" t="s">
        <v>44810</v>
      </c>
      <c r="D14318">
        <v>2</v>
      </c>
      <c r="E14318">
        <f>145</f>
        <v>145</v>
      </c>
      <c r="F14318" t="s">
        <v>13</v>
      </c>
      <c r="G14318" t="s">
        <v>44798</v>
      </c>
      <c r="H14318" s="3" t="s">
        <v>44807</v>
      </c>
      <c r="I14318" t="s">
        <v>62</v>
      </c>
      <c r="J14318" t="s">
        <v>44808</v>
      </c>
    </row>
    <row r="14319" spans="1:10" ht="16" x14ac:dyDescent="0.2">
      <c r="A14319" t="s">
        <v>44800</v>
      </c>
      <c r="B14319" t="s">
        <v>44811</v>
      </c>
      <c r="C14319" t="s">
        <v>23373</v>
      </c>
      <c r="D14319">
        <v>2</v>
      </c>
      <c r="E14319">
        <f>145</f>
        <v>145</v>
      </c>
      <c r="F14319" t="s">
        <v>13</v>
      </c>
      <c r="G14319" t="s">
        <v>44798</v>
      </c>
      <c r="H14319" s="3" t="s">
        <v>44799</v>
      </c>
      <c r="I14319" t="s">
        <v>62</v>
      </c>
      <c r="J14319" t="s">
        <v>44803</v>
      </c>
    </row>
    <row r="14320" spans="1:10" ht="16" x14ac:dyDescent="0.2">
      <c r="A14320" t="s">
        <v>44804</v>
      </c>
      <c r="B14320" t="s">
        <v>44812</v>
      </c>
      <c r="C14320" t="s">
        <v>44813</v>
      </c>
      <c r="D14320">
        <v>3</v>
      </c>
      <c r="E14320">
        <f>145</f>
        <v>145</v>
      </c>
      <c r="F14320" t="s">
        <v>13</v>
      </c>
      <c r="G14320" t="s">
        <v>44798</v>
      </c>
      <c r="H14320" s="3" t="s">
        <v>44807</v>
      </c>
      <c r="I14320" t="s">
        <v>62</v>
      </c>
      <c r="J14320" t="s">
        <v>44808</v>
      </c>
    </row>
    <row r="14321" spans="1:10" ht="16" x14ac:dyDescent="0.2">
      <c r="A14321" t="s">
        <v>44814</v>
      </c>
      <c r="B14321" t="s">
        <v>12651</v>
      </c>
      <c r="C14321" t="s">
        <v>12652</v>
      </c>
      <c r="D14321">
        <v>1</v>
      </c>
      <c r="E14321" t="s">
        <v>923</v>
      </c>
      <c r="F14321" t="s">
        <v>13</v>
      </c>
      <c r="G14321" t="s">
        <v>44815</v>
      </c>
      <c r="H14321" s="3" t="s">
        <v>44816</v>
      </c>
      <c r="I14321" t="s">
        <v>4376</v>
      </c>
      <c r="J14321" t="s">
        <v>44817</v>
      </c>
    </row>
    <row r="14322" spans="1:10" ht="16" x14ac:dyDescent="0.2">
      <c r="A14322" t="s">
        <v>44818</v>
      </c>
      <c r="B14322" t="s">
        <v>44819</v>
      </c>
      <c r="C14322" t="s">
        <v>44820</v>
      </c>
      <c r="D14322">
        <v>1</v>
      </c>
      <c r="E14322" t="s">
        <v>923</v>
      </c>
      <c r="F14322" t="s">
        <v>13</v>
      </c>
      <c r="G14322" t="s">
        <v>44815</v>
      </c>
      <c r="H14322" s="3" t="s">
        <v>44816</v>
      </c>
      <c r="I14322" t="s">
        <v>4376</v>
      </c>
      <c r="J14322" t="s">
        <v>44821</v>
      </c>
    </row>
    <row r="14323" spans="1:10" ht="16" x14ac:dyDescent="0.2">
      <c r="A14323" t="s">
        <v>44822</v>
      </c>
      <c r="B14323" t="s">
        <v>44823</v>
      </c>
      <c r="C14323" t="s">
        <v>44824</v>
      </c>
      <c r="D14323">
        <v>1</v>
      </c>
      <c r="E14323" t="s">
        <v>923</v>
      </c>
      <c r="F14323" t="s">
        <v>13</v>
      </c>
      <c r="G14323" t="s">
        <v>44815</v>
      </c>
      <c r="H14323" s="3" t="s">
        <v>44816</v>
      </c>
      <c r="I14323" t="s">
        <v>4376</v>
      </c>
      <c r="J14323" t="s">
        <v>44825</v>
      </c>
    </row>
    <row r="14324" spans="1:10" ht="16" x14ac:dyDescent="0.2">
      <c r="A14324" t="s">
        <v>44822</v>
      </c>
      <c r="B14324" t="s">
        <v>44826</v>
      </c>
      <c r="C14324" t="s">
        <v>44827</v>
      </c>
      <c r="D14324">
        <v>2</v>
      </c>
      <c r="E14324" t="s">
        <v>923</v>
      </c>
      <c r="F14324" t="s">
        <v>13</v>
      </c>
      <c r="G14324" t="s">
        <v>44815</v>
      </c>
      <c r="H14324" s="3" t="s">
        <v>44816</v>
      </c>
      <c r="I14324" t="s">
        <v>4376</v>
      </c>
      <c r="J14324" t="s">
        <v>44825</v>
      </c>
    </row>
    <row r="14325" spans="1:10" ht="16" x14ac:dyDescent="0.2">
      <c r="A14325" t="s">
        <v>44814</v>
      </c>
      <c r="B14325" t="s">
        <v>44826</v>
      </c>
      <c r="C14325" t="s">
        <v>44827</v>
      </c>
      <c r="D14325">
        <v>2</v>
      </c>
      <c r="E14325" t="s">
        <v>923</v>
      </c>
      <c r="F14325" t="s">
        <v>13</v>
      </c>
      <c r="G14325" t="s">
        <v>44815</v>
      </c>
      <c r="H14325" s="3" t="s">
        <v>44816</v>
      </c>
      <c r="I14325" t="s">
        <v>4376</v>
      </c>
      <c r="J14325" t="s">
        <v>44817</v>
      </c>
    </row>
    <row r="14326" spans="1:10" ht="16" x14ac:dyDescent="0.2">
      <c r="A14326" t="s">
        <v>44828</v>
      </c>
      <c r="B14326" t="s">
        <v>44823</v>
      </c>
      <c r="C14326" t="s">
        <v>44824</v>
      </c>
      <c r="D14326">
        <v>1</v>
      </c>
      <c r="E14326" t="s">
        <v>923</v>
      </c>
      <c r="F14326" t="s">
        <v>13</v>
      </c>
      <c r="G14326" t="s">
        <v>44815</v>
      </c>
      <c r="H14326" s="3" t="s">
        <v>44829</v>
      </c>
      <c r="I14326" t="s">
        <v>4376</v>
      </c>
      <c r="J14326" t="s">
        <v>44830</v>
      </c>
    </row>
    <row r="14327" spans="1:10" ht="16" x14ac:dyDescent="0.2">
      <c r="A14327" t="s">
        <v>44818</v>
      </c>
      <c r="B14327" t="s">
        <v>44831</v>
      </c>
      <c r="C14327" t="s">
        <v>44832</v>
      </c>
      <c r="D14327">
        <v>2</v>
      </c>
      <c r="E14327" t="s">
        <v>923</v>
      </c>
      <c r="F14327" t="s">
        <v>13</v>
      </c>
      <c r="G14327" t="s">
        <v>44815</v>
      </c>
      <c r="H14327" s="3" t="s">
        <v>44816</v>
      </c>
      <c r="I14327" t="s">
        <v>4376</v>
      </c>
      <c r="J14327" t="s">
        <v>44821</v>
      </c>
    </row>
    <row r="14328" spans="1:10" ht="16" x14ac:dyDescent="0.2">
      <c r="A14328" t="s">
        <v>44822</v>
      </c>
      <c r="B14328" t="s">
        <v>12651</v>
      </c>
      <c r="C14328" t="s">
        <v>12652</v>
      </c>
      <c r="D14328">
        <v>3</v>
      </c>
      <c r="E14328" t="s">
        <v>923</v>
      </c>
      <c r="F14328" t="s">
        <v>13</v>
      </c>
      <c r="G14328" t="s">
        <v>44815</v>
      </c>
      <c r="H14328" s="3" t="s">
        <v>44816</v>
      </c>
      <c r="I14328" t="s">
        <v>4376</v>
      </c>
      <c r="J14328" t="s">
        <v>44825</v>
      </c>
    </row>
    <row r="14329" spans="1:10" ht="16" x14ac:dyDescent="0.2">
      <c r="A14329" t="s">
        <v>44833</v>
      </c>
      <c r="B14329" t="s">
        <v>44834</v>
      </c>
      <c r="C14329" t="s">
        <v>44835</v>
      </c>
      <c r="D14329">
        <v>2</v>
      </c>
      <c r="E14329" t="s">
        <v>923</v>
      </c>
      <c r="F14329" t="s">
        <v>13</v>
      </c>
      <c r="G14329" t="s">
        <v>44815</v>
      </c>
      <c r="H14329" s="3" t="s">
        <v>44829</v>
      </c>
      <c r="I14329" t="s">
        <v>4376</v>
      </c>
      <c r="J14329" t="s">
        <v>44836</v>
      </c>
    </row>
    <row r="14330" spans="1:10" ht="16" x14ac:dyDescent="0.2">
      <c r="A14330" t="s">
        <v>44833</v>
      </c>
      <c r="B14330" t="s">
        <v>44823</v>
      </c>
      <c r="C14330" t="s">
        <v>44824</v>
      </c>
      <c r="D14330">
        <v>1</v>
      </c>
      <c r="E14330" t="s">
        <v>923</v>
      </c>
      <c r="F14330" t="s">
        <v>13</v>
      </c>
      <c r="G14330" t="s">
        <v>44815</v>
      </c>
      <c r="H14330" s="3" t="s">
        <v>44829</v>
      </c>
      <c r="I14330" t="s">
        <v>4376</v>
      </c>
      <c r="J14330" t="s">
        <v>44836</v>
      </c>
    </row>
    <row r="14331" spans="1:10" ht="16" x14ac:dyDescent="0.2">
      <c r="A14331" t="s">
        <v>37550</v>
      </c>
      <c r="B14331" t="s">
        <v>44837</v>
      </c>
      <c r="C14331" t="s">
        <v>44838</v>
      </c>
      <c r="D14331">
        <v>2</v>
      </c>
      <c r="E14331" t="s">
        <v>13</v>
      </c>
      <c r="F14331" t="s">
        <v>13</v>
      </c>
      <c r="G14331" t="s">
        <v>44839</v>
      </c>
      <c r="H14331" s="3" t="s">
        <v>44840</v>
      </c>
      <c r="I14331" t="s">
        <v>315</v>
      </c>
      <c r="J14331" t="s">
        <v>37551</v>
      </c>
    </row>
    <row r="14332" spans="1:10" ht="16" x14ac:dyDescent="0.2">
      <c r="A14332" t="s">
        <v>44841</v>
      </c>
      <c r="B14332" t="s">
        <v>44842</v>
      </c>
      <c r="C14332" t="s">
        <v>44843</v>
      </c>
      <c r="D14332">
        <v>3</v>
      </c>
      <c r="E14332" t="s">
        <v>13</v>
      </c>
      <c r="F14332" t="s">
        <v>13</v>
      </c>
      <c r="G14332" t="s">
        <v>44839</v>
      </c>
      <c r="H14332" s="3" t="s">
        <v>44844</v>
      </c>
      <c r="I14332" t="s">
        <v>856</v>
      </c>
      <c r="J14332" t="s">
        <v>44845</v>
      </c>
    </row>
    <row r="14333" spans="1:10" ht="16" x14ac:dyDescent="0.2">
      <c r="A14333" t="s">
        <v>14725</v>
      </c>
      <c r="B14333" t="s">
        <v>44846</v>
      </c>
      <c r="C14333" t="s">
        <v>44847</v>
      </c>
      <c r="D14333">
        <v>6</v>
      </c>
      <c r="E14333" t="s">
        <v>13</v>
      </c>
      <c r="F14333" t="s">
        <v>13</v>
      </c>
      <c r="G14333" t="s">
        <v>44839</v>
      </c>
      <c r="H14333" s="3" t="s">
        <v>44848</v>
      </c>
      <c r="I14333" t="s">
        <v>856</v>
      </c>
      <c r="J14333" t="s">
        <v>14729</v>
      </c>
    </row>
    <row r="14334" spans="1:10" ht="16" x14ac:dyDescent="0.2">
      <c r="A14334" t="s">
        <v>38288</v>
      </c>
      <c r="B14334" t="s">
        <v>17351</v>
      </c>
      <c r="C14334" t="s">
        <v>17352</v>
      </c>
      <c r="D14334">
        <v>1</v>
      </c>
      <c r="E14334" t="s">
        <v>13</v>
      </c>
      <c r="F14334" t="s">
        <v>13</v>
      </c>
      <c r="G14334" t="s">
        <v>44839</v>
      </c>
      <c r="H14334" s="3" t="s">
        <v>44849</v>
      </c>
      <c r="I14334" t="s">
        <v>856</v>
      </c>
      <c r="J14334" t="s">
        <v>38290</v>
      </c>
    </row>
    <row r="14335" spans="1:10" ht="16" x14ac:dyDescent="0.2">
      <c r="A14335" t="s">
        <v>14476</v>
      </c>
      <c r="B14335" t="s">
        <v>44850</v>
      </c>
      <c r="C14335" t="s">
        <v>44851</v>
      </c>
      <c r="D14335">
        <v>2</v>
      </c>
      <c r="E14335" t="s">
        <v>13</v>
      </c>
      <c r="F14335" t="s">
        <v>13</v>
      </c>
      <c r="G14335" t="s">
        <v>44839</v>
      </c>
      <c r="H14335" s="3" t="s">
        <v>44849</v>
      </c>
      <c r="I14335" t="s">
        <v>856</v>
      </c>
      <c r="J14335" t="s">
        <v>14477</v>
      </c>
    </row>
    <row r="14336" spans="1:10" ht="16" x14ac:dyDescent="0.2">
      <c r="A14336" t="s">
        <v>38214</v>
      </c>
      <c r="B14336" t="s">
        <v>44852</v>
      </c>
      <c r="C14336" t="s">
        <v>44853</v>
      </c>
      <c r="D14336">
        <v>2</v>
      </c>
      <c r="E14336" t="s">
        <v>13</v>
      </c>
      <c r="F14336" t="s">
        <v>13</v>
      </c>
      <c r="G14336" t="s">
        <v>44839</v>
      </c>
      <c r="H14336" s="3" t="s">
        <v>44854</v>
      </c>
      <c r="I14336" t="s">
        <v>856</v>
      </c>
      <c r="J14336" t="s">
        <v>38215</v>
      </c>
    </row>
    <row r="14337" spans="1:10" ht="32" x14ac:dyDescent="0.2">
      <c r="A14337" t="s">
        <v>43707</v>
      </c>
      <c r="B14337" t="s">
        <v>44855</v>
      </c>
      <c r="C14337" t="s">
        <v>44856</v>
      </c>
      <c r="D14337">
        <v>2</v>
      </c>
      <c r="E14337" t="s">
        <v>13</v>
      </c>
      <c r="F14337" t="s">
        <v>13</v>
      </c>
      <c r="G14337" t="s">
        <v>44839</v>
      </c>
      <c r="H14337" s="3" t="s">
        <v>44857</v>
      </c>
      <c r="I14337" t="s">
        <v>856</v>
      </c>
      <c r="J14337" t="s">
        <v>43712</v>
      </c>
    </row>
    <row r="14338" spans="1:10" ht="16" x14ac:dyDescent="0.2">
      <c r="A14338" t="s">
        <v>44858</v>
      </c>
      <c r="B14338" t="s">
        <v>44859</v>
      </c>
      <c r="C14338" t="s">
        <v>44860</v>
      </c>
      <c r="D14338">
        <v>2</v>
      </c>
      <c r="E14338" t="s">
        <v>13</v>
      </c>
      <c r="F14338" t="s">
        <v>13</v>
      </c>
      <c r="G14338" t="s">
        <v>44839</v>
      </c>
      <c r="H14338" s="3" t="s">
        <v>44848</v>
      </c>
      <c r="I14338" t="s">
        <v>856</v>
      </c>
      <c r="J14338" t="s">
        <v>44861</v>
      </c>
    </row>
    <row r="14339" spans="1:10" ht="16" x14ac:dyDescent="0.2">
      <c r="A14339" t="s">
        <v>44862</v>
      </c>
      <c r="B14339" t="s">
        <v>44863</v>
      </c>
      <c r="C14339" t="s">
        <v>44864</v>
      </c>
      <c r="D14339">
        <v>3</v>
      </c>
      <c r="E14339" t="s">
        <v>13</v>
      </c>
      <c r="F14339" t="s">
        <v>13</v>
      </c>
      <c r="G14339" t="s">
        <v>44839</v>
      </c>
      <c r="H14339" s="3" t="s">
        <v>44865</v>
      </c>
      <c r="I14339" t="s">
        <v>856</v>
      </c>
      <c r="J14339" t="s">
        <v>44866</v>
      </c>
    </row>
    <row r="14340" spans="1:10" ht="16" x14ac:dyDescent="0.2">
      <c r="A14340" t="s">
        <v>44867</v>
      </c>
      <c r="B14340" t="s">
        <v>44868</v>
      </c>
      <c r="C14340" t="s">
        <v>44869</v>
      </c>
      <c r="D14340">
        <v>4</v>
      </c>
      <c r="E14340" t="s">
        <v>13</v>
      </c>
      <c r="F14340" t="s">
        <v>13</v>
      </c>
      <c r="G14340" t="s">
        <v>44839</v>
      </c>
      <c r="H14340" s="3" t="s">
        <v>44844</v>
      </c>
      <c r="I14340" t="s">
        <v>856</v>
      </c>
      <c r="J14340" t="s">
        <v>44870</v>
      </c>
    </row>
    <row r="14341" spans="1:10" ht="16" x14ac:dyDescent="0.2">
      <c r="A14341" t="s">
        <v>32750</v>
      </c>
      <c r="B14341" t="s">
        <v>17351</v>
      </c>
      <c r="C14341" t="s">
        <v>17352</v>
      </c>
      <c r="D14341">
        <v>2</v>
      </c>
      <c r="E14341" t="s">
        <v>13</v>
      </c>
      <c r="F14341" t="s">
        <v>13</v>
      </c>
      <c r="G14341" t="s">
        <v>44839</v>
      </c>
      <c r="H14341" s="3" t="s">
        <v>44848</v>
      </c>
      <c r="I14341" t="s">
        <v>856</v>
      </c>
      <c r="J14341" t="s">
        <v>32754</v>
      </c>
    </row>
    <row r="14342" spans="1:10" ht="16" x14ac:dyDescent="0.2">
      <c r="A14342" t="s">
        <v>44858</v>
      </c>
      <c r="B14342" t="s">
        <v>44871</v>
      </c>
      <c r="C14342" t="s">
        <v>44872</v>
      </c>
      <c r="D14342">
        <v>1</v>
      </c>
      <c r="E14342" t="s">
        <v>13</v>
      </c>
      <c r="F14342" t="s">
        <v>13</v>
      </c>
      <c r="G14342" t="s">
        <v>44839</v>
      </c>
      <c r="H14342" s="3" t="s">
        <v>44873</v>
      </c>
      <c r="J14342" t="s">
        <v>44861</v>
      </c>
    </row>
    <row r="14343" spans="1:10" ht="32" x14ac:dyDescent="0.2">
      <c r="A14343" t="s">
        <v>32893</v>
      </c>
      <c r="B14343" t="s">
        <v>44874</v>
      </c>
      <c r="C14343" t="s">
        <v>44875</v>
      </c>
      <c r="D14343">
        <v>2</v>
      </c>
      <c r="E14343" t="s">
        <v>13</v>
      </c>
      <c r="F14343" t="s">
        <v>13</v>
      </c>
      <c r="G14343" t="s">
        <v>44839</v>
      </c>
      <c r="H14343" s="3" t="s">
        <v>44876</v>
      </c>
      <c r="I14343" t="s">
        <v>856</v>
      </c>
      <c r="J14343" t="s">
        <v>32897</v>
      </c>
    </row>
    <row r="14344" spans="1:10" ht="16" x14ac:dyDescent="0.2">
      <c r="A14344" t="s">
        <v>44877</v>
      </c>
      <c r="B14344" t="s">
        <v>44878</v>
      </c>
      <c r="C14344" t="s">
        <v>44879</v>
      </c>
      <c r="D14344">
        <v>3</v>
      </c>
      <c r="E14344" t="s">
        <v>13</v>
      </c>
      <c r="F14344" t="s">
        <v>13</v>
      </c>
      <c r="G14344" t="s">
        <v>44839</v>
      </c>
      <c r="H14344" s="3" t="s">
        <v>44849</v>
      </c>
      <c r="I14344" t="s">
        <v>856</v>
      </c>
      <c r="J14344" t="s">
        <v>44880</v>
      </c>
    </row>
    <row r="14345" spans="1:10" ht="16" x14ac:dyDescent="0.2">
      <c r="A14345" t="s">
        <v>44841</v>
      </c>
      <c r="B14345" t="s">
        <v>44881</v>
      </c>
      <c r="C14345" t="s">
        <v>44882</v>
      </c>
      <c r="D14345">
        <v>2</v>
      </c>
      <c r="E14345" t="s">
        <v>13</v>
      </c>
      <c r="F14345" t="s">
        <v>13</v>
      </c>
      <c r="G14345" t="s">
        <v>44839</v>
      </c>
      <c r="H14345" s="3" t="s">
        <v>44844</v>
      </c>
      <c r="I14345" t="s">
        <v>856</v>
      </c>
      <c r="J14345" t="s">
        <v>44845</v>
      </c>
    </row>
    <row r="14346" spans="1:10" ht="16" x14ac:dyDescent="0.2">
      <c r="A14346" t="s">
        <v>44883</v>
      </c>
      <c r="B14346" t="s">
        <v>44884</v>
      </c>
      <c r="C14346" t="s">
        <v>44885</v>
      </c>
      <c r="D14346">
        <v>1</v>
      </c>
      <c r="E14346" t="s">
        <v>13</v>
      </c>
      <c r="F14346" t="s">
        <v>13</v>
      </c>
      <c r="G14346" t="s">
        <v>44839</v>
      </c>
      <c r="H14346" s="3" t="s">
        <v>44848</v>
      </c>
      <c r="I14346" t="s">
        <v>856</v>
      </c>
      <c r="J14346" t="s">
        <v>44886</v>
      </c>
    </row>
    <row r="14347" spans="1:10" ht="16" x14ac:dyDescent="0.2">
      <c r="A14347" t="s">
        <v>43707</v>
      </c>
      <c r="B14347" t="s">
        <v>44842</v>
      </c>
      <c r="C14347" t="s">
        <v>44843</v>
      </c>
      <c r="D14347">
        <v>1</v>
      </c>
      <c r="E14347" t="s">
        <v>13</v>
      </c>
      <c r="F14347" t="s">
        <v>13</v>
      </c>
      <c r="G14347" t="s">
        <v>44839</v>
      </c>
      <c r="H14347" s="3" t="s">
        <v>44844</v>
      </c>
      <c r="I14347" t="s">
        <v>856</v>
      </c>
      <c r="J14347" t="s">
        <v>43712</v>
      </c>
    </row>
    <row r="14348" spans="1:10" ht="16" x14ac:dyDescent="0.2">
      <c r="A14348" t="s">
        <v>44867</v>
      </c>
      <c r="B14348" t="s">
        <v>44887</v>
      </c>
      <c r="C14348" t="s">
        <v>44888</v>
      </c>
      <c r="D14348">
        <v>1</v>
      </c>
      <c r="E14348" t="s">
        <v>13</v>
      </c>
      <c r="F14348" t="s">
        <v>13</v>
      </c>
      <c r="G14348" t="s">
        <v>44839</v>
      </c>
      <c r="H14348" s="3" t="s">
        <v>44844</v>
      </c>
      <c r="I14348" t="s">
        <v>856</v>
      </c>
      <c r="J14348" t="s">
        <v>44870</v>
      </c>
    </row>
    <row r="14349" spans="1:10" ht="16" x14ac:dyDescent="0.2">
      <c r="A14349" t="s">
        <v>35903</v>
      </c>
      <c r="B14349" t="s">
        <v>35356</v>
      </c>
      <c r="C14349" t="s">
        <v>17352</v>
      </c>
      <c r="D14349">
        <v>3</v>
      </c>
      <c r="E14349" t="s">
        <v>13</v>
      </c>
      <c r="F14349" t="s">
        <v>13</v>
      </c>
      <c r="G14349" t="s">
        <v>44839</v>
      </c>
      <c r="H14349" s="3" t="s">
        <v>44849</v>
      </c>
      <c r="I14349" t="s">
        <v>856</v>
      </c>
      <c r="J14349" t="s">
        <v>35904</v>
      </c>
    </row>
    <row r="14350" spans="1:10" ht="16" x14ac:dyDescent="0.2">
      <c r="A14350" t="s">
        <v>44889</v>
      </c>
      <c r="B14350" t="s">
        <v>44868</v>
      </c>
      <c r="C14350" t="s">
        <v>44869</v>
      </c>
      <c r="D14350">
        <v>3</v>
      </c>
      <c r="E14350" t="s">
        <v>13</v>
      </c>
      <c r="F14350" t="s">
        <v>13</v>
      </c>
      <c r="G14350" t="s">
        <v>44839</v>
      </c>
      <c r="H14350" s="3" t="s">
        <v>44844</v>
      </c>
      <c r="I14350" t="s">
        <v>856</v>
      </c>
      <c r="J14350" t="s">
        <v>44890</v>
      </c>
    </row>
    <row r="14351" spans="1:10" ht="16" x14ac:dyDescent="0.2">
      <c r="A14351" t="s">
        <v>44889</v>
      </c>
      <c r="B14351" t="s">
        <v>44842</v>
      </c>
      <c r="C14351" t="s">
        <v>44843</v>
      </c>
      <c r="D14351">
        <v>1</v>
      </c>
      <c r="E14351" t="s">
        <v>13</v>
      </c>
      <c r="F14351" t="s">
        <v>13</v>
      </c>
      <c r="G14351" t="s">
        <v>44839</v>
      </c>
      <c r="H14351" s="3" t="s">
        <v>44844</v>
      </c>
      <c r="I14351" t="s">
        <v>856</v>
      </c>
      <c r="J14351" t="s">
        <v>44890</v>
      </c>
    </row>
    <row r="14352" spans="1:10" ht="32" x14ac:dyDescent="0.2">
      <c r="A14352" t="s">
        <v>44891</v>
      </c>
      <c r="B14352" t="s">
        <v>35356</v>
      </c>
      <c r="C14352" t="s">
        <v>17352</v>
      </c>
      <c r="D14352">
        <v>3</v>
      </c>
      <c r="E14352" t="s">
        <v>13</v>
      </c>
      <c r="F14352" t="s">
        <v>13</v>
      </c>
      <c r="G14352" t="s">
        <v>44839</v>
      </c>
      <c r="H14352" s="3" t="s">
        <v>44892</v>
      </c>
      <c r="I14352" t="s">
        <v>856</v>
      </c>
      <c r="J14352" t="s">
        <v>44893</v>
      </c>
    </row>
    <row r="14353" spans="1:10" ht="16" x14ac:dyDescent="0.2">
      <c r="A14353" t="s">
        <v>44894</v>
      </c>
      <c r="B14353" t="s">
        <v>44859</v>
      </c>
      <c r="C14353" t="s">
        <v>44860</v>
      </c>
      <c r="D14353">
        <v>1</v>
      </c>
      <c r="E14353" t="s">
        <v>13</v>
      </c>
      <c r="F14353" t="s">
        <v>13</v>
      </c>
      <c r="G14353" t="s">
        <v>44839</v>
      </c>
      <c r="H14353" s="3" t="s">
        <v>44849</v>
      </c>
      <c r="I14353" t="s">
        <v>856</v>
      </c>
      <c r="J14353" t="s">
        <v>44895</v>
      </c>
    </row>
    <row r="14354" spans="1:10" ht="16" x14ac:dyDescent="0.2">
      <c r="A14354" t="s">
        <v>44867</v>
      </c>
      <c r="B14354" t="s">
        <v>44896</v>
      </c>
      <c r="C14354" t="s">
        <v>44897</v>
      </c>
      <c r="D14354">
        <v>5</v>
      </c>
      <c r="E14354" t="s">
        <v>13</v>
      </c>
      <c r="F14354" t="s">
        <v>13</v>
      </c>
      <c r="G14354" t="s">
        <v>44839</v>
      </c>
      <c r="H14354" s="3" t="s">
        <v>44844</v>
      </c>
      <c r="I14354" t="s">
        <v>856</v>
      </c>
      <c r="J14354" t="s">
        <v>44870</v>
      </c>
    </row>
    <row r="14355" spans="1:10" ht="16" x14ac:dyDescent="0.2">
      <c r="A14355" t="s">
        <v>31124</v>
      </c>
      <c r="B14355" t="s">
        <v>44878</v>
      </c>
      <c r="C14355" t="s">
        <v>44879</v>
      </c>
      <c r="D14355">
        <v>5</v>
      </c>
      <c r="E14355" t="s">
        <v>13</v>
      </c>
      <c r="F14355" t="s">
        <v>13</v>
      </c>
      <c r="G14355" t="s">
        <v>44839</v>
      </c>
      <c r="H14355" s="3" t="s">
        <v>44849</v>
      </c>
      <c r="I14355" t="s">
        <v>856</v>
      </c>
      <c r="J14355" t="s">
        <v>31128</v>
      </c>
    </row>
    <row r="14356" spans="1:10" ht="16" x14ac:dyDescent="0.2">
      <c r="A14356" t="s">
        <v>26219</v>
      </c>
      <c r="B14356" t="s">
        <v>44878</v>
      </c>
      <c r="C14356" t="s">
        <v>44879</v>
      </c>
      <c r="D14356">
        <v>5</v>
      </c>
      <c r="E14356" t="s">
        <v>13</v>
      </c>
      <c r="F14356" t="s">
        <v>13</v>
      </c>
      <c r="G14356" t="s">
        <v>44839</v>
      </c>
      <c r="H14356" s="3" t="s">
        <v>44849</v>
      </c>
      <c r="I14356" t="s">
        <v>856</v>
      </c>
      <c r="J14356" t="s">
        <v>26223</v>
      </c>
    </row>
    <row r="14357" spans="1:10" ht="32" x14ac:dyDescent="0.2">
      <c r="A14357" t="s">
        <v>44898</v>
      </c>
      <c r="B14357" t="s">
        <v>17351</v>
      </c>
      <c r="C14357" t="s">
        <v>17352</v>
      </c>
      <c r="D14357">
        <v>3</v>
      </c>
      <c r="E14357" t="s">
        <v>13</v>
      </c>
      <c r="F14357" t="s">
        <v>13</v>
      </c>
      <c r="G14357" t="s">
        <v>44839</v>
      </c>
      <c r="H14357" s="3" t="s">
        <v>44892</v>
      </c>
      <c r="I14357" t="s">
        <v>856</v>
      </c>
      <c r="J14357" t="s">
        <v>44899</v>
      </c>
    </row>
    <row r="14358" spans="1:10" ht="16" x14ac:dyDescent="0.2">
      <c r="A14358" t="s">
        <v>44900</v>
      </c>
      <c r="B14358" t="s">
        <v>44901</v>
      </c>
      <c r="C14358" t="s">
        <v>44902</v>
      </c>
      <c r="D14358">
        <v>2</v>
      </c>
      <c r="E14358" t="s">
        <v>13</v>
      </c>
      <c r="F14358" t="s">
        <v>13</v>
      </c>
      <c r="G14358" t="s">
        <v>44839</v>
      </c>
      <c r="H14358" s="3" t="s">
        <v>44903</v>
      </c>
      <c r="I14358" t="s">
        <v>856</v>
      </c>
      <c r="J14358" t="s">
        <v>44904</v>
      </c>
    </row>
    <row r="14359" spans="1:10" ht="16" x14ac:dyDescent="0.2">
      <c r="A14359" t="s">
        <v>44841</v>
      </c>
      <c r="B14359" t="s">
        <v>44905</v>
      </c>
      <c r="C14359" t="s">
        <v>44906</v>
      </c>
      <c r="D14359">
        <v>1</v>
      </c>
      <c r="E14359" t="s">
        <v>13</v>
      </c>
      <c r="F14359" t="s">
        <v>13</v>
      </c>
      <c r="G14359" t="s">
        <v>44839</v>
      </c>
      <c r="H14359" s="3" t="s">
        <v>44844</v>
      </c>
      <c r="I14359" t="s">
        <v>856</v>
      </c>
      <c r="J14359" t="s">
        <v>44845</v>
      </c>
    </row>
    <row r="14360" spans="1:10" ht="16" x14ac:dyDescent="0.2">
      <c r="A14360" t="s">
        <v>44883</v>
      </c>
      <c r="B14360" t="s">
        <v>44907</v>
      </c>
      <c r="C14360" t="s">
        <v>44908</v>
      </c>
      <c r="D14360">
        <v>2</v>
      </c>
      <c r="E14360" t="s">
        <v>13</v>
      </c>
      <c r="F14360" t="s">
        <v>13</v>
      </c>
      <c r="G14360" t="s">
        <v>44839</v>
      </c>
      <c r="H14360" s="3" t="s">
        <v>44848</v>
      </c>
      <c r="I14360" t="s">
        <v>856</v>
      </c>
      <c r="J14360" t="s">
        <v>44886</v>
      </c>
    </row>
    <row r="14361" spans="1:10" ht="16" x14ac:dyDescent="0.2">
      <c r="A14361" t="s">
        <v>44900</v>
      </c>
      <c r="B14361" t="s">
        <v>44909</v>
      </c>
      <c r="C14361" t="s">
        <v>44910</v>
      </c>
      <c r="D14361">
        <v>1</v>
      </c>
      <c r="E14361" t="s">
        <v>13</v>
      </c>
      <c r="F14361" t="s">
        <v>13</v>
      </c>
      <c r="G14361" t="s">
        <v>44839</v>
      </c>
      <c r="H14361" s="3" t="s">
        <v>44903</v>
      </c>
      <c r="I14361" t="s">
        <v>856</v>
      </c>
      <c r="J14361" t="s">
        <v>44904</v>
      </c>
    </row>
    <row r="14362" spans="1:10" ht="16" x14ac:dyDescent="0.2">
      <c r="A14362" t="s">
        <v>44883</v>
      </c>
      <c r="B14362" t="s">
        <v>44911</v>
      </c>
      <c r="C14362" t="s">
        <v>44912</v>
      </c>
      <c r="D14362">
        <v>3</v>
      </c>
      <c r="E14362" t="s">
        <v>13</v>
      </c>
      <c r="F14362" t="s">
        <v>13</v>
      </c>
      <c r="G14362" t="s">
        <v>44839</v>
      </c>
      <c r="H14362" s="3" t="s">
        <v>44848</v>
      </c>
      <c r="I14362" t="s">
        <v>856</v>
      </c>
      <c r="J14362" t="s">
        <v>44886</v>
      </c>
    </row>
    <row r="14363" spans="1:10" ht="16" x14ac:dyDescent="0.2">
      <c r="A14363" t="s">
        <v>44867</v>
      </c>
      <c r="B14363" t="s">
        <v>44842</v>
      </c>
      <c r="C14363" t="s">
        <v>44843</v>
      </c>
      <c r="D14363">
        <v>7</v>
      </c>
      <c r="E14363" t="s">
        <v>13</v>
      </c>
      <c r="F14363" t="s">
        <v>13</v>
      </c>
      <c r="G14363" t="s">
        <v>44839</v>
      </c>
      <c r="H14363" s="3" t="s">
        <v>44844</v>
      </c>
      <c r="I14363" t="s">
        <v>856</v>
      </c>
      <c r="J14363" t="s">
        <v>44870</v>
      </c>
    </row>
    <row r="14364" spans="1:10" ht="48" x14ac:dyDescent="0.2">
      <c r="A14364" t="s">
        <v>44867</v>
      </c>
      <c r="B14364" t="s">
        <v>44913</v>
      </c>
      <c r="C14364" t="s">
        <v>44914</v>
      </c>
      <c r="D14364">
        <v>2</v>
      </c>
      <c r="E14364" t="s">
        <v>13</v>
      </c>
      <c r="F14364" t="s">
        <v>13</v>
      </c>
      <c r="G14364" t="s">
        <v>44915</v>
      </c>
      <c r="H14364" s="3" t="s">
        <v>44916</v>
      </c>
      <c r="I14364" t="s">
        <v>810</v>
      </c>
      <c r="J14364" t="s">
        <v>44870</v>
      </c>
    </row>
    <row r="14365" spans="1:10" ht="48" x14ac:dyDescent="0.2">
      <c r="A14365" t="s">
        <v>44889</v>
      </c>
      <c r="B14365" t="s">
        <v>44913</v>
      </c>
      <c r="C14365" t="s">
        <v>44914</v>
      </c>
      <c r="D14365">
        <v>6</v>
      </c>
      <c r="E14365" t="s">
        <v>13</v>
      </c>
      <c r="F14365" t="s">
        <v>13</v>
      </c>
      <c r="G14365" t="s">
        <v>44915</v>
      </c>
      <c r="H14365" s="3" t="s">
        <v>44916</v>
      </c>
      <c r="I14365" t="s">
        <v>810</v>
      </c>
      <c r="J14365" t="s">
        <v>44890</v>
      </c>
    </row>
    <row r="14366" spans="1:10" ht="48" x14ac:dyDescent="0.2">
      <c r="A14366" t="s">
        <v>43707</v>
      </c>
      <c r="B14366" t="s">
        <v>44913</v>
      </c>
      <c r="C14366" t="s">
        <v>44914</v>
      </c>
      <c r="D14366">
        <v>5</v>
      </c>
      <c r="E14366" t="s">
        <v>13</v>
      </c>
      <c r="F14366" t="s">
        <v>13</v>
      </c>
      <c r="G14366" t="s">
        <v>44915</v>
      </c>
      <c r="H14366" s="3" t="s">
        <v>44916</v>
      </c>
      <c r="I14366" t="s">
        <v>810</v>
      </c>
      <c r="J14366" t="s">
        <v>43712</v>
      </c>
    </row>
    <row r="14367" spans="1:10" ht="16" x14ac:dyDescent="0.2">
      <c r="A14367" t="s">
        <v>14553</v>
      </c>
      <c r="B14367" t="s">
        <v>44917</v>
      </c>
      <c r="C14367" t="s">
        <v>44918</v>
      </c>
      <c r="D14367">
        <v>4</v>
      </c>
      <c r="E14367" t="s">
        <v>13</v>
      </c>
      <c r="F14367" t="s">
        <v>13</v>
      </c>
      <c r="G14367" t="s">
        <v>44919</v>
      </c>
      <c r="H14367" s="3" t="s">
        <v>44920</v>
      </c>
      <c r="I14367" t="s">
        <v>355</v>
      </c>
      <c r="J14367" t="s">
        <v>14557</v>
      </c>
    </row>
    <row r="14368" spans="1:10" ht="16" x14ac:dyDescent="0.2">
      <c r="A14368" t="s">
        <v>3927</v>
      </c>
      <c r="B14368" t="s">
        <v>44921</v>
      </c>
      <c r="C14368" t="s">
        <v>44922</v>
      </c>
      <c r="D14368">
        <v>5</v>
      </c>
      <c r="E14368" t="s">
        <v>13</v>
      </c>
      <c r="F14368" t="s">
        <v>13</v>
      </c>
      <c r="G14368" t="s">
        <v>44919</v>
      </c>
      <c r="H14368" s="3" t="s">
        <v>44923</v>
      </c>
      <c r="I14368" t="s">
        <v>355</v>
      </c>
      <c r="J14368" t="s">
        <v>3931</v>
      </c>
    </row>
    <row r="14369" spans="1:10" ht="16" x14ac:dyDescent="0.2">
      <c r="A14369" t="s">
        <v>16927</v>
      </c>
      <c r="B14369" t="s">
        <v>21760</v>
      </c>
      <c r="C14369" t="s">
        <v>21761</v>
      </c>
      <c r="D14369">
        <v>3</v>
      </c>
      <c r="E14369" t="s">
        <v>13</v>
      </c>
      <c r="F14369" t="s">
        <v>13</v>
      </c>
      <c r="G14369" t="s">
        <v>44919</v>
      </c>
      <c r="H14369" s="3" t="s">
        <v>44920</v>
      </c>
      <c r="I14369" t="s">
        <v>355</v>
      </c>
      <c r="J14369" t="s">
        <v>16931</v>
      </c>
    </row>
    <row r="14370" spans="1:10" ht="32" x14ac:dyDescent="0.2">
      <c r="A14370" t="s">
        <v>23995</v>
      </c>
      <c r="B14370" t="s">
        <v>44924</v>
      </c>
      <c r="C14370" t="s">
        <v>44925</v>
      </c>
      <c r="D14370">
        <v>2</v>
      </c>
      <c r="E14370" t="s">
        <v>1030</v>
      </c>
      <c r="F14370" t="s">
        <v>13</v>
      </c>
      <c r="G14370" t="s">
        <v>44926</v>
      </c>
      <c r="H14370" s="3" t="s">
        <v>44927</v>
      </c>
      <c r="I14370" t="s">
        <v>90</v>
      </c>
      <c r="J14370" t="s">
        <v>24000</v>
      </c>
    </row>
    <row r="14371" spans="1:10" ht="16" x14ac:dyDescent="0.2">
      <c r="A14371" t="s">
        <v>44928</v>
      </c>
      <c r="B14371" t="s">
        <v>44929</v>
      </c>
      <c r="C14371" t="s">
        <v>44930</v>
      </c>
      <c r="D14371">
        <v>2</v>
      </c>
      <c r="E14371" t="s">
        <v>1030</v>
      </c>
      <c r="F14371" t="s">
        <v>13</v>
      </c>
      <c r="G14371" t="s">
        <v>44926</v>
      </c>
      <c r="H14371" s="3" t="s">
        <v>44931</v>
      </c>
      <c r="I14371" t="s">
        <v>90</v>
      </c>
      <c r="J14371" t="s">
        <v>44932</v>
      </c>
    </row>
    <row r="14372" spans="1:10" ht="16" x14ac:dyDescent="0.2">
      <c r="A14372" t="s">
        <v>44933</v>
      </c>
      <c r="B14372" t="s">
        <v>44929</v>
      </c>
      <c r="C14372" t="s">
        <v>44930</v>
      </c>
      <c r="D14372">
        <v>2</v>
      </c>
      <c r="E14372" t="s">
        <v>1030</v>
      </c>
      <c r="F14372" t="s">
        <v>13</v>
      </c>
      <c r="G14372" t="s">
        <v>44926</v>
      </c>
      <c r="H14372" s="3" t="s">
        <v>44934</v>
      </c>
      <c r="I14372" t="s">
        <v>90</v>
      </c>
      <c r="J14372" t="s">
        <v>44935</v>
      </c>
    </row>
    <row r="14373" spans="1:10" ht="16" x14ac:dyDescent="0.2">
      <c r="A14373" t="s">
        <v>44928</v>
      </c>
      <c r="B14373" t="s">
        <v>44936</v>
      </c>
      <c r="C14373" t="s">
        <v>44937</v>
      </c>
      <c r="D14373">
        <v>1</v>
      </c>
      <c r="E14373" t="s">
        <v>1030</v>
      </c>
      <c r="F14373" t="s">
        <v>13</v>
      </c>
      <c r="G14373" t="s">
        <v>44926</v>
      </c>
      <c r="H14373" s="3" t="s">
        <v>44938</v>
      </c>
      <c r="I14373" t="s">
        <v>90</v>
      </c>
      <c r="J14373" t="s">
        <v>44932</v>
      </c>
    </row>
    <row r="14374" spans="1:10" ht="16" x14ac:dyDescent="0.2">
      <c r="A14374" t="s">
        <v>44933</v>
      </c>
      <c r="B14374" t="s">
        <v>44936</v>
      </c>
      <c r="C14374" t="s">
        <v>44937</v>
      </c>
      <c r="D14374">
        <v>1</v>
      </c>
      <c r="E14374" t="s">
        <v>1030</v>
      </c>
      <c r="F14374" t="s">
        <v>13</v>
      </c>
      <c r="G14374" t="s">
        <v>44926</v>
      </c>
      <c r="H14374" s="3" t="s">
        <v>44938</v>
      </c>
      <c r="I14374" t="s">
        <v>90</v>
      </c>
      <c r="J14374" t="s">
        <v>44935</v>
      </c>
    </row>
    <row r="14375" spans="1:10" ht="16" x14ac:dyDescent="0.2">
      <c r="A14375" t="s">
        <v>14047</v>
      </c>
      <c r="B14375" t="s">
        <v>44939</v>
      </c>
      <c r="C14375" t="s">
        <v>44940</v>
      </c>
      <c r="D14375">
        <v>2</v>
      </c>
      <c r="E14375" t="s">
        <v>13</v>
      </c>
      <c r="F14375" t="s">
        <v>13</v>
      </c>
      <c r="G14375" t="s">
        <v>44941</v>
      </c>
      <c r="H14375" s="3" t="s">
        <v>44942</v>
      </c>
      <c r="I14375" t="s">
        <v>714</v>
      </c>
      <c r="J14375" t="s">
        <v>14051</v>
      </c>
    </row>
    <row r="14376" spans="1:10" ht="16" x14ac:dyDescent="0.2">
      <c r="A14376" t="s">
        <v>44943</v>
      </c>
      <c r="B14376" t="s">
        <v>44944</v>
      </c>
      <c r="C14376" t="s">
        <v>44945</v>
      </c>
      <c r="D14376">
        <v>1</v>
      </c>
      <c r="E14376" t="s">
        <v>13</v>
      </c>
      <c r="F14376" t="s">
        <v>13</v>
      </c>
      <c r="G14376" t="s">
        <v>44946</v>
      </c>
      <c r="H14376" s="3" t="s">
        <v>44947</v>
      </c>
      <c r="I14376" t="s">
        <v>62</v>
      </c>
      <c r="J14376" t="s">
        <v>44948</v>
      </c>
    </row>
    <row r="14377" spans="1:10" ht="16" x14ac:dyDescent="0.2">
      <c r="A14377" t="s">
        <v>44949</v>
      </c>
      <c r="B14377" t="s">
        <v>44950</v>
      </c>
      <c r="C14377" t="s">
        <v>44951</v>
      </c>
      <c r="D14377">
        <v>1</v>
      </c>
      <c r="E14377" t="s">
        <v>1088</v>
      </c>
      <c r="F14377" t="s">
        <v>13</v>
      </c>
      <c r="G14377" t="s">
        <v>44952</v>
      </c>
      <c r="H14377" s="3" t="s">
        <v>44953</v>
      </c>
      <c r="I14377" t="s">
        <v>404</v>
      </c>
      <c r="J14377" t="s">
        <v>44954</v>
      </c>
    </row>
    <row r="14378" spans="1:10" ht="16" x14ac:dyDescent="0.2">
      <c r="A14378" t="s">
        <v>44955</v>
      </c>
      <c r="B14378" t="s">
        <v>44950</v>
      </c>
      <c r="C14378" t="s">
        <v>44951</v>
      </c>
      <c r="D14378">
        <v>1</v>
      </c>
      <c r="E14378" t="s">
        <v>1088</v>
      </c>
      <c r="F14378" t="s">
        <v>13</v>
      </c>
      <c r="G14378" t="s">
        <v>44952</v>
      </c>
      <c r="H14378" s="3" t="s">
        <v>44953</v>
      </c>
      <c r="I14378" t="s">
        <v>404</v>
      </c>
      <c r="J14378" t="s">
        <v>44956</v>
      </c>
    </row>
    <row r="14379" spans="1:10" ht="16" x14ac:dyDescent="0.2">
      <c r="A14379" t="s">
        <v>44957</v>
      </c>
      <c r="B14379" t="s">
        <v>44950</v>
      </c>
      <c r="C14379" t="s">
        <v>44951</v>
      </c>
      <c r="D14379">
        <v>1</v>
      </c>
      <c r="E14379" t="s">
        <v>1088</v>
      </c>
      <c r="F14379" t="s">
        <v>13</v>
      </c>
      <c r="G14379" t="s">
        <v>44952</v>
      </c>
      <c r="H14379" s="3" t="s">
        <v>44953</v>
      </c>
      <c r="I14379" t="s">
        <v>404</v>
      </c>
      <c r="J14379" t="s">
        <v>44958</v>
      </c>
    </row>
    <row r="14380" spans="1:10" ht="16" x14ac:dyDescent="0.2">
      <c r="A14380" t="s">
        <v>44959</v>
      </c>
      <c r="B14380" t="s">
        <v>34251</v>
      </c>
      <c r="C14380" t="s">
        <v>34252</v>
      </c>
      <c r="D14380">
        <v>1</v>
      </c>
      <c r="E14380" t="s">
        <v>13</v>
      </c>
      <c r="F14380" t="s">
        <v>13</v>
      </c>
      <c r="G14380" t="s">
        <v>44960</v>
      </c>
      <c r="H14380" s="3" t="s">
        <v>44961</v>
      </c>
      <c r="I14380" t="s">
        <v>62</v>
      </c>
      <c r="J14380" t="s">
        <v>44962</v>
      </c>
    </row>
    <row r="14381" spans="1:10" ht="16" x14ac:dyDescent="0.2">
      <c r="A14381" t="s">
        <v>44963</v>
      </c>
      <c r="B14381" t="s">
        <v>44964</v>
      </c>
      <c r="C14381" t="s">
        <v>44965</v>
      </c>
      <c r="D14381">
        <v>1</v>
      </c>
      <c r="E14381" t="s">
        <v>13</v>
      </c>
      <c r="F14381" t="s">
        <v>13</v>
      </c>
      <c r="G14381" t="s">
        <v>44966</v>
      </c>
      <c r="H14381" s="3" t="s">
        <v>44967</v>
      </c>
      <c r="I14381" t="s">
        <v>62</v>
      </c>
      <c r="J14381" t="s">
        <v>44968</v>
      </c>
    </row>
    <row r="14382" spans="1:10" ht="16" x14ac:dyDescent="0.2">
      <c r="A14382" t="s">
        <v>44963</v>
      </c>
      <c r="B14382" t="s">
        <v>44969</v>
      </c>
      <c r="C14382" t="s">
        <v>44970</v>
      </c>
      <c r="D14382">
        <v>2</v>
      </c>
      <c r="E14382" t="s">
        <v>13</v>
      </c>
      <c r="F14382" t="s">
        <v>13</v>
      </c>
      <c r="G14382" t="s">
        <v>44966</v>
      </c>
      <c r="H14382" s="3" t="s">
        <v>44967</v>
      </c>
      <c r="I14382" t="s">
        <v>62</v>
      </c>
      <c r="J14382" t="s">
        <v>44968</v>
      </c>
    </row>
    <row r="14383" spans="1:10" ht="16" x14ac:dyDescent="0.2">
      <c r="A14383" t="s">
        <v>44971</v>
      </c>
      <c r="B14383" t="s">
        <v>44972</v>
      </c>
      <c r="C14383" t="s">
        <v>44973</v>
      </c>
      <c r="D14383">
        <v>1</v>
      </c>
      <c r="E14383" t="s">
        <v>13</v>
      </c>
      <c r="F14383" t="s">
        <v>13</v>
      </c>
      <c r="G14383" t="s">
        <v>44966</v>
      </c>
      <c r="H14383" s="3" t="s">
        <v>44974</v>
      </c>
      <c r="I14383" t="s">
        <v>62</v>
      </c>
      <c r="J14383" t="s">
        <v>44975</v>
      </c>
    </row>
    <row r="14384" spans="1:10" ht="16" x14ac:dyDescent="0.2">
      <c r="A14384" t="s">
        <v>44976</v>
      </c>
      <c r="B14384" t="s">
        <v>44977</v>
      </c>
      <c r="C14384" t="s">
        <v>44978</v>
      </c>
      <c r="D14384">
        <v>2</v>
      </c>
      <c r="E14384" t="s">
        <v>730</v>
      </c>
      <c r="F14384" t="s">
        <v>13</v>
      </c>
      <c r="G14384" t="s">
        <v>44979</v>
      </c>
      <c r="H14384" s="3" t="s">
        <v>44980</v>
      </c>
      <c r="I14384" t="s">
        <v>62</v>
      </c>
      <c r="J14384" t="s">
        <v>44981</v>
      </c>
    </row>
    <row r="14385" spans="1:10" ht="32" x14ac:dyDescent="0.2">
      <c r="A14385" t="s">
        <v>44976</v>
      </c>
      <c r="B14385" t="s">
        <v>44982</v>
      </c>
      <c r="C14385" t="s">
        <v>44983</v>
      </c>
      <c r="D14385">
        <v>1</v>
      </c>
      <c r="E14385" t="s">
        <v>13</v>
      </c>
      <c r="F14385" t="s">
        <v>13</v>
      </c>
      <c r="G14385" t="s">
        <v>44984</v>
      </c>
      <c r="H14385" s="3" t="s">
        <v>44985</v>
      </c>
      <c r="I14385" t="s">
        <v>62</v>
      </c>
      <c r="J14385" t="s">
        <v>44981</v>
      </c>
    </row>
    <row r="14386" spans="1:10" ht="16" x14ac:dyDescent="0.2">
      <c r="A14386" t="s">
        <v>9574</v>
      </c>
      <c r="B14386" t="s">
        <v>44986</v>
      </c>
      <c r="C14386" t="s">
        <v>44987</v>
      </c>
      <c r="D14386">
        <v>1</v>
      </c>
      <c r="E14386" t="s">
        <v>13</v>
      </c>
      <c r="F14386" t="s">
        <v>13</v>
      </c>
      <c r="G14386" t="s">
        <v>44988</v>
      </c>
      <c r="H14386" s="3" t="s">
        <v>44989</v>
      </c>
      <c r="I14386" t="s">
        <v>47</v>
      </c>
      <c r="J14386" t="s">
        <v>9577</v>
      </c>
    </row>
    <row r="14387" spans="1:10" ht="16" x14ac:dyDescent="0.2">
      <c r="A14387" t="s">
        <v>9574</v>
      </c>
      <c r="B14387" t="s">
        <v>44990</v>
      </c>
      <c r="C14387" t="s">
        <v>44991</v>
      </c>
      <c r="D14387">
        <v>4</v>
      </c>
      <c r="E14387" t="s">
        <v>13</v>
      </c>
      <c r="F14387" t="s">
        <v>13</v>
      </c>
      <c r="G14387" t="s">
        <v>44988</v>
      </c>
      <c r="H14387" s="3" t="s">
        <v>44989</v>
      </c>
      <c r="I14387" t="s">
        <v>47</v>
      </c>
      <c r="J14387" t="s">
        <v>9577</v>
      </c>
    </row>
    <row r="14388" spans="1:10" ht="16" x14ac:dyDescent="0.2">
      <c r="A14388" t="s">
        <v>9574</v>
      </c>
      <c r="B14388" t="s">
        <v>44992</v>
      </c>
      <c r="C14388" t="s">
        <v>44993</v>
      </c>
      <c r="D14388">
        <v>2</v>
      </c>
      <c r="E14388" t="s">
        <v>13</v>
      </c>
      <c r="F14388" t="s">
        <v>13</v>
      </c>
      <c r="G14388" t="s">
        <v>44988</v>
      </c>
      <c r="H14388" s="3" t="s">
        <v>44989</v>
      </c>
      <c r="I14388" t="s">
        <v>47</v>
      </c>
      <c r="J14388" t="s">
        <v>9577</v>
      </c>
    </row>
    <row r="14389" spans="1:10" ht="16" x14ac:dyDescent="0.2">
      <c r="A14389" t="s">
        <v>9574</v>
      </c>
      <c r="B14389" t="s">
        <v>44994</v>
      </c>
      <c r="C14389" t="s">
        <v>44995</v>
      </c>
      <c r="D14389">
        <v>5</v>
      </c>
      <c r="E14389" t="s">
        <v>13</v>
      </c>
      <c r="F14389" t="s">
        <v>13</v>
      </c>
      <c r="G14389" t="s">
        <v>44988</v>
      </c>
      <c r="H14389" s="3" t="s">
        <v>44989</v>
      </c>
      <c r="I14389" t="s">
        <v>47</v>
      </c>
      <c r="J14389" t="s">
        <v>9577</v>
      </c>
    </row>
    <row r="14390" spans="1:10" ht="16" x14ac:dyDescent="0.2">
      <c r="A14390" t="s">
        <v>9574</v>
      </c>
      <c r="B14390" t="s">
        <v>8560</v>
      </c>
      <c r="C14390" t="s">
        <v>8561</v>
      </c>
      <c r="D14390">
        <v>6</v>
      </c>
      <c r="E14390" t="s">
        <v>13</v>
      </c>
      <c r="F14390" t="s">
        <v>13</v>
      </c>
      <c r="G14390" t="s">
        <v>44988</v>
      </c>
      <c r="H14390" s="3" t="s">
        <v>44989</v>
      </c>
      <c r="I14390" t="s">
        <v>47</v>
      </c>
      <c r="J14390" t="s">
        <v>9577</v>
      </c>
    </row>
    <row r="14391" spans="1:10" ht="16" x14ac:dyDescent="0.2">
      <c r="A14391" t="s">
        <v>23301</v>
      </c>
      <c r="B14391" t="s">
        <v>10315</v>
      </c>
      <c r="C14391" t="s">
        <v>10316</v>
      </c>
      <c r="D14391">
        <v>2</v>
      </c>
      <c r="E14391" t="s">
        <v>13</v>
      </c>
      <c r="F14391" t="s">
        <v>13</v>
      </c>
      <c r="G14391" t="s">
        <v>44996</v>
      </c>
      <c r="H14391" s="3" t="s">
        <v>44997</v>
      </c>
      <c r="I14391" t="s">
        <v>62</v>
      </c>
      <c r="J14391" t="s">
        <v>23304</v>
      </c>
    </row>
    <row r="14392" spans="1:10" ht="16" x14ac:dyDescent="0.2">
      <c r="A14392" t="s">
        <v>33873</v>
      </c>
      <c r="B14392" t="s">
        <v>44998</v>
      </c>
      <c r="C14392" t="s">
        <v>44999</v>
      </c>
      <c r="D14392">
        <v>4</v>
      </c>
      <c r="E14392" t="s">
        <v>13</v>
      </c>
      <c r="F14392" t="s">
        <v>13</v>
      </c>
      <c r="G14392" t="s">
        <v>45000</v>
      </c>
      <c r="H14392" s="3" t="s">
        <v>45001</v>
      </c>
      <c r="I14392" t="s">
        <v>62</v>
      </c>
      <c r="J14392" t="s">
        <v>33877</v>
      </c>
    </row>
    <row r="14393" spans="1:10" ht="16" x14ac:dyDescent="0.2">
      <c r="A14393" t="s">
        <v>33873</v>
      </c>
      <c r="B14393" t="s">
        <v>45002</v>
      </c>
      <c r="C14393" t="s">
        <v>45003</v>
      </c>
      <c r="D14393">
        <v>3</v>
      </c>
      <c r="E14393" t="s">
        <v>13</v>
      </c>
      <c r="F14393" t="s">
        <v>13</v>
      </c>
      <c r="G14393" t="s">
        <v>45000</v>
      </c>
      <c r="H14393" s="3" t="s">
        <v>45001</v>
      </c>
      <c r="I14393" t="s">
        <v>62</v>
      </c>
      <c r="J14393" t="s">
        <v>33877</v>
      </c>
    </row>
    <row r="14394" spans="1:10" ht="16" x14ac:dyDescent="0.2">
      <c r="A14394" t="s">
        <v>33873</v>
      </c>
      <c r="B14394" t="s">
        <v>45004</v>
      </c>
      <c r="C14394" t="s">
        <v>45005</v>
      </c>
      <c r="D14394">
        <v>2</v>
      </c>
      <c r="E14394" t="s">
        <v>13</v>
      </c>
      <c r="F14394" t="s">
        <v>13</v>
      </c>
      <c r="G14394" t="s">
        <v>45000</v>
      </c>
      <c r="H14394" s="3" t="s">
        <v>45001</v>
      </c>
      <c r="I14394" t="s">
        <v>62</v>
      </c>
      <c r="J14394" t="s">
        <v>33877</v>
      </c>
    </row>
    <row r="14395" spans="1:10" ht="16" x14ac:dyDescent="0.2">
      <c r="A14395" t="s">
        <v>13266</v>
      </c>
      <c r="B14395" t="s">
        <v>45006</v>
      </c>
      <c r="C14395" t="s">
        <v>45007</v>
      </c>
      <c r="D14395">
        <v>4</v>
      </c>
      <c r="E14395" t="s">
        <v>13</v>
      </c>
      <c r="F14395" t="s">
        <v>13</v>
      </c>
      <c r="G14395" t="s">
        <v>45008</v>
      </c>
      <c r="H14395" s="3" t="s">
        <v>45009</v>
      </c>
      <c r="I14395" t="s">
        <v>62</v>
      </c>
      <c r="J14395" t="s">
        <v>13271</v>
      </c>
    </row>
    <row r="14396" spans="1:10" ht="16" x14ac:dyDescent="0.2">
      <c r="A14396" t="s">
        <v>41123</v>
      </c>
      <c r="B14396" t="s">
        <v>14343</v>
      </c>
      <c r="C14396" t="s">
        <v>45010</v>
      </c>
      <c r="D14396">
        <v>1</v>
      </c>
      <c r="E14396" t="s">
        <v>13</v>
      </c>
      <c r="F14396" t="s">
        <v>13</v>
      </c>
      <c r="G14396" t="s">
        <v>45011</v>
      </c>
      <c r="H14396" s="3" t="s">
        <v>45012</v>
      </c>
      <c r="I14396" t="s">
        <v>62</v>
      </c>
      <c r="J14396" t="s">
        <v>41126</v>
      </c>
    </row>
    <row r="14397" spans="1:10" ht="16" x14ac:dyDescent="0.2">
      <c r="A14397" t="s">
        <v>45013</v>
      </c>
      <c r="B14397" t="s">
        <v>45014</v>
      </c>
      <c r="C14397" t="s">
        <v>45015</v>
      </c>
      <c r="D14397">
        <v>3</v>
      </c>
      <c r="E14397" t="s">
        <v>13</v>
      </c>
      <c r="F14397" t="s">
        <v>13</v>
      </c>
      <c r="G14397" t="s">
        <v>45011</v>
      </c>
      <c r="H14397" s="3" t="s">
        <v>45016</v>
      </c>
      <c r="I14397" t="s">
        <v>62</v>
      </c>
      <c r="J14397" t="s">
        <v>45017</v>
      </c>
    </row>
    <row r="14398" spans="1:10" ht="16" x14ac:dyDescent="0.2">
      <c r="A14398" t="s">
        <v>45018</v>
      </c>
      <c r="B14398" t="s">
        <v>45019</v>
      </c>
      <c r="C14398" t="s">
        <v>45020</v>
      </c>
      <c r="D14398">
        <v>3</v>
      </c>
      <c r="E14398" t="s">
        <v>13</v>
      </c>
      <c r="F14398" t="s">
        <v>13</v>
      </c>
      <c r="G14398" t="s">
        <v>45021</v>
      </c>
      <c r="H14398" s="3" t="s">
        <v>45022</v>
      </c>
      <c r="I14398" t="s">
        <v>1658</v>
      </c>
      <c r="J14398" t="s">
        <v>45023</v>
      </c>
    </row>
    <row r="14399" spans="1:10" ht="16" x14ac:dyDescent="0.2">
      <c r="A14399" t="s">
        <v>14220</v>
      </c>
      <c r="B14399" t="s">
        <v>45024</v>
      </c>
      <c r="C14399" t="s">
        <v>45025</v>
      </c>
      <c r="D14399">
        <v>4</v>
      </c>
      <c r="E14399" t="s">
        <v>13</v>
      </c>
      <c r="F14399" t="s">
        <v>13</v>
      </c>
      <c r="G14399" t="s">
        <v>45021</v>
      </c>
      <c r="H14399" s="3" t="s">
        <v>45022</v>
      </c>
      <c r="I14399" t="s">
        <v>1658</v>
      </c>
      <c r="J14399" t="s">
        <v>14223</v>
      </c>
    </row>
    <row r="14400" spans="1:10" ht="16" x14ac:dyDescent="0.2">
      <c r="A14400" t="s">
        <v>45026</v>
      </c>
      <c r="B14400" t="s">
        <v>45027</v>
      </c>
      <c r="C14400" t="s">
        <v>45028</v>
      </c>
      <c r="D14400">
        <v>1</v>
      </c>
      <c r="E14400" t="s">
        <v>13</v>
      </c>
      <c r="F14400" t="s">
        <v>13</v>
      </c>
      <c r="G14400" t="s">
        <v>45021</v>
      </c>
      <c r="H14400" s="3" t="s">
        <v>45022</v>
      </c>
      <c r="I14400" t="s">
        <v>1658</v>
      </c>
      <c r="J14400" t="s">
        <v>45029</v>
      </c>
    </row>
    <row r="14401" spans="1:10" ht="16" x14ac:dyDescent="0.2">
      <c r="A14401" t="s">
        <v>14220</v>
      </c>
      <c r="B14401" t="s">
        <v>45030</v>
      </c>
      <c r="C14401" t="s">
        <v>45031</v>
      </c>
      <c r="D14401">
        <v>3</v>
      </c>
      <c r="E14401" t="s">
        <v>13</v>
      </c>
      <c r="F14401" t="s">
        <v>13</v>
      </c>
      <c r="G14401" t="s">
        <v>45021</v>
      </c>
      <c r="H14401" s="3" t="s">
        <v>45022</v>
      </c>
      <c r="I14401" t="s">
        <v>1658</v>
      </c>
      <c r="J14401" t="s">
        <v>14223</v>
      </c>
    </row>
    <row r="14402" spans="1:10" ht="16" x14ac:dyDescent="0.2">
      <c r="A14402" t="s">
        <v>45018</v>
      </c>
      <c r="B14402" t="s">
        <v>45032</v>
      </c>
      <c r="C14402" t="s">
        <v>45033</v>
      </c>
      <c r="D14402">
        <v>2</v>
      </c>
      <c r="E14402" t="s">
        <v>13</v>
      </c>
      <c r="F14402" t="s">
        <v>13</v>
      </c>
      <c r="G14402" t="s">
        <v>45021</v>
      </c>
      <c r="H14402" s="3" t="s">
        <v>45022</v>
      </c>
      <c r="I14402" t="s">
        <v>1658</v>
      </c>
      <c r="J14402" t="s">
        <v>45023</v>
      </c>
    </row>
    <row r="14403" spans="1:10" ht="16" x14ac:dyDescent="0.2">
      <c r="A14403" t="s">
        <v>45026</v>
      </c>
      <c r="B14403" t="s">
        <v>45034</v>
      </c>
      <c r="C14403" t="s">
        <v>45035</v>
      </c>
      <c r="D14403">
        <v>4</v>
      </c>
      <c r="E14403" t="s">
        <v>13</v>
      </c>
      <c r="F14403" t="s">
        <v>13</v>
      </c>
      <c r="G14403" t="s">
        <v>45021</v>
      </c>
      <c r="H14403" s="3" t="s">
        <v>45022</v>
      </c>
      <c r="I14403" t="s">
        <v>1658</v>
      </c>
      <c r="J14403" t="s">
        <v>45029</v>
      </c>
    </row>
    <row r="14404" spans="1:10" ht="16" x14ac:dyDescent="0.2">
      <c r="A14404" t="s">
        <v>45026</v>
      </c>
      <c r="B14404" t="s">
        <v>45036</v>
      </c>
      <c r="C14404" t="s">
        <v>45037</v>
      </c>
      <c r="D14404">
        <v>3</v>
      </c>
      <c r="E14404" t="s">
        <v>13</v>
      </c>
      <c r="F14404" t="s">
        <v>13</v>
      </c>
      <c r="G14404" t="s">
        <v>45021</v>
      </c>
      <c r="H14404" s="3" t="s">
        <v>45022</v>
      </c>
      <c r="I14404" t="s">
        <v>1658</v>
      </c>
      <c r="J14404" t="s">
        <v>45029</v>
      </c>
    </row>
    <row r="14405" spans="1:10" ht="16" x14ac:dyDescent="0.2">
      <c r="A14405" t="s">
        <v>14220</v>
      </c>
      <c r="B14405" t="s">
        <v>45038</v>
      </c>
      <c r="C14405" t="s">
        <v>45039</v>
      </c>
      <c r="D14405">
        <v>1</v>
      </c>
      <c r="E14405" t="s">
        <v>13</v>
      </c>
      <c r="F14405" t="s">
        <v>13</v>
      </c>
      <c r="G14405" t="s">
        <v>45021</v>
      </c>
      <c r="H14405" s="3" t="s">
        <v>45022</v>
      </c>
      <c r="I14405" t="s">
        <v>1658</v>
      </c>
      <c r="J14405" t="s">
        <v>14223</v>
      </c>
    </row>
    <row r="14406" spans="1:10" ht="16" x14ac:dyDescent="0.2">
      <c r="A14406" t="s">
        <v>40833</v>
      </c>
      <c r="B14406" t="s">
        <v>45040</v>
      </c>
      <c r="C14406" t="s">
        <v>45041</v>
      </c>
      <c r="D14406">
        <v>5</v>
      </c>
      <c r="E14406" t="s">
        <v>13</v>
      </c>
      <c r="F14406" t="s">
        <v>13</v>
      </c>
      <c r="G14406" t="s">
        <v>45021</v>
      </c>
      <c r="H14406" s="3" t="s">
        <v>45042</v>
      </c>
      <c r="I14406" t="s">
        <v>1658</v>
      </c>
      <c r="J14406" t="s">
        <v>40838</v>
      </c>
    </row>
    <row r="14407" spans="1:10" ht="16" x14ac:dyDescent="0.2">
      <c r="A14407" t="s">
        <v>45026</v>
      </c>
      <c r="B14407" t="s">
        <v>45043</v>
      </c>
      <c r="C14407" t="s">
        <v>45044</v>
      </c>
      <c r="D14407">
        <v>2</v>
      </c>
      <c r="E14407" t="s">
        <v>13</v>
      </c>
      <c r="F14407" t="s">
        <v>13</v>
      </c>
      <c r="G14407" t="s">
        <v>45021</v>
      </c>
      <c r="H14407" s="3" t="s">
        <v>45022</v>
      </c>
      <c r="I14407" t="s">
        <v>1658</v>
      </c>
      <c r="J14407" t="s">
        <v>45029</v>
      </c>
    </row>
    <row r="14408" spans="1:10" ht="16" x14ac:dyDescent="0.2">
      <c r="A14408" t="s">
        <v>40833</v>
      </c>
      <c r="B14408" t="s">
        <v>45045</v>
      </c>
      <c r="C14408" t="s">
        <v>45046</v>
      </c>
      <c r="D14408">
        <v>1</v>
      </c>
      <c r="E14408" t="s">
        <v>13</v>
      </c>
      <c r="F14408" t="s">
        <v>13</v>
      </c>
      <c r="G14408" t="s">
        <v>45021</v>
      </c>
      <c r="H14408" s="3" t="s">
        <v>45042</v>
      </c>
      <c r="I14408" t="s">
        <v>1658</v>
      </c>
      <c r="J14408" t="s">
        <v>40838</v>
      </c>
    </row>
    <row r="14409" spans="1:10" ht="16" x14ac:dyDescent="0.2">
      <c r="A14409" t="s">
        <v>45018</v>
      </c>
      <c r="B14409" t="s">
        <v>45047</v>
      </c>
      <c r="C14409" t="s">
        <v>45048</v>
      </c>
      <c r="D14409">
        <v>4</v>
      </c>
      <c r="E14409" t="s">
        <v>13</v>
      </c>
      <c r="F14409" t="s">
        <v>13</v>
      </c>
      <c r="G14409" t="s">
        <v>45021</v>
      </c>
      <c r="H14409" s="3" t="s">
        <v>45022</v>
      </c>
      <c r="I14409" t="s">
        <v>1658</v>
      </c>
      <c r="J14409" t="s">
        <v>45023</v>
      </c>
    </row>
    <row r="14410" spans="1:10" ht="16" x14ac:dyDescent="0.2">
      <c r="A14410" t="s">
        <v>40833</v>
      </c>
      <c r="B14410" t="s">
        <v>45049</v>
      </c>
      <c r="C14410" t="s">
        <v>45050</v>
      </c>
      <c r="D14410">
        <v>3</v>
      </c>
      <c r="E14410" t="s">
        <v>13</v>
      </c>
      <c r="F14410" t="s">
        <v>13</v>
      </c>
      <c r="G14410" t="s">
        <v>45021</v>
      </c>
      <c r="H14410" s="3" t="s">
        <v>45051</v>
      </c>
      <c r="I14410" t="s">
        <v>1658</v>
      </c>
      <c r="J14410" t="s">
        <v>40838</v>
      </c>
    </row>
    <row r="14411" spans="1:10" ht="16" x14ac:dyDescent="0.2">
      <c r="A14411" t="s">
        <v>40833</v>
      </c>
      <c r="B14411" t="s">
        <v>45052</v>
      </c>
      <c r="C14411" t="s">
        <v>45053</v>
      </c>
      <c r="D14411">
        <v>4</v>
      </c>
      <c r="E14411" t="s">
        <v>13</v>
      </c>
      <c r="F14411" t="s">
        <v>13</v>
      </c>
      <c r="G14411" t="s">
        <v>45021</v>
      </c>
      <c r="H14411" s="3" t="s">
        <v>45042</v>
      </c>
      <c r="I14411" t="s">
        <v>1658</v>
      </c>
      <c r="J14411" t="s">
        <v>40838</v>
      </c>
    </row>
    <row r="14412" spans="1:10" ht="16" x14ac:dyDescent="0.2">
      <c r="A14412" t="s">
        <v>45018</v>
      </c>
      <c r="B14412" t="s">
        <v>45054</v>
      </c>
      <c r="C14412" t="s">
        <v>45055</v>
      </c>
      <c r="D14412">
        <v>1</v>
      </c>
      <c r="E14412" t="s">
        <v>13</v>
      </c>
      <c r="F14412" t="s">
        <v>13</v>
      </c>
      <c r="G14412" t="s">
        <v>45021</v>
      </c>
      <c r="H14412" s="3" t="s">
        <v>45022</v>
      </c>
      <c r="I14412" t="s">
        <v>1658</v>
      </c>
      <c r="J14412" t="s">
        <v>45023</v>
      </c>
    </row>
    <row r="14413" spans="1:10" ht="16" x14ac:dyDescent="0.2">
      <c r="A14413" t="s">
        <v>40823</v>
      </c>
      <c r="B14413" t="s">
        <v>45056</v>
      </c>
      <c r="C14413" t="s">
        <v>45057</v>
      </c>
      <c r="D14413">
        <v>4</v>
      </c>
      <c r="E14413" t="s">
        <v>13</v>
      </c>
      <c r="F14413" t="s">
        <v>13</v>
      </c>
      <c r="G14413" t="s">
        <v>45058</v>
      </c>
      <c r="H14413" s="3" t="s">
        <v>45059</v>
      </c>
      <c r="I14413" t="s">
        <v>1658</v>
      </c>
      <c r="J14413" t="s">
        <v>40826</v>
      </c>
    </row>
    <row r="14414" spans="1:10" ht="16" x14ac:dyDescent="0.2">
      <c r="A14414" t="s">
        <v>40823</v>
      </c>
      <c r="B14414" t="s">
        <v>45060</v>
      </c>
      <c r="C14414" t="s">
        <v>45061</v>
      </c>
      <c r="D14414">
        <v>5</v>
      </c>
      <c r="E14414" t="s">
        <v>13</v>
      </c>
      <c r="F14414" t="s">
        <v>13</v>
      </c>
      <c r="G14414" t="s">
        <v>45058</v>
      </c>
      <c r="H14414" s="3" t="s">
        <v>45059</v>
      </c>
      <c r="I14414" t="s">
        <v>1658</v>
      </c>
      <c r="J14414" t="s">
        <v>40826</v>
      </c>
    </row>
    <row r="14415" spans="1:10" ht="32" x14ac:dyDescent="0.2">
      <c r="A14415" t="s">
        <v>45062</v>
      </c>
      <c r="B14415" t="s">
        <v>45063</v>
      </c>
      <c r="C14415" t="s">
        <v>45064</v>
      </c>
      <c r="D14415">
        <v>7</v>
      </c>
      <c r="E14415" t="s">
        <v>13</v>
      </c>
      <c r="F14415" t="s">
        <v>13</v>
      </c>
      <c r="G14415" t="s">
        <v>45065</v>
      </c>
      <c r="H14415" s="3" t="s">
        <v>45066</v>
      </c>
      <c r="I14415" t="s">
        <v>62</v>
      </c>
      <c r="J14415" t="s">
        <v>45067</v>
      </c>
    </row>
    <row r="14416" spans="1:10" ht="32" x14ac:dyDescent="0.2">
      <c r="A14416" t="s">
        <v>45062</v>
      </c>
      <c r="B14416" t="s">
        <v>45068</v>
      </c>
      <c r="C14416" t="s">
        <v>45069</v>
      </c>
      <c r="D14416">
        <v>1</v>
      </c>
      <c r="E14416" t="s">
        <v>13</v>
      </c>
      <c r="F14416" t="s">
        <v>13</v>
      </c>
      <c r="G14416" t="s">
        <v>45065</v>
      </c>
      <c r="H14416" s="3" t="s">
        <v>45066</v>
      </c>
      <c r="I14416" t="s">
        <v>62</v>
      </c>
      <c r="J14416" t="s">
        <v>45067</v>
      </c>
    </row>
    <row r="14417" spans="1:10" ht="32" x14ac:dyDescent="0.2">
      <c r="A14417" t="s">
        <v>45062</v>
      </c>
      <c r="B14417" t="s">
        <v>45070</v>
      </c>
      <c r="C14417" t="s">
        <v>45071</v>
      </c>
      <c r="D14417">
        <v>2</v>
      </c>
      <c r="E14417" t="s">
        <v>13</v>
      </c>
      <c r="F14417" t="s">
        <v>13</v>
      </c>
      <c r="G14417" t="s">
        <v>45065</v>
      </c>
      <c r="H14417" s="3" t="s">
        <v>45066</v>
      </c>
      <c r="I14417" t="s">
        <v>62</v>
      </c>
      <c r="J14417" t="s">
        <v>45067</v>
      </c>
    </row>
    <row r="14418" spans="1:10" ht="32" x14ac:dyDescent="0.2">
      <c r="A14418" t="s">
        <v>45062</v>
      </c>
      <c r="B14418" t="s">
        <v>45072</v>
      </c>
      <c r="C14418" t="s">
        <v>45073</v>
      </c>
      <c r="D14418">
        <v>4</v>
      </c>
      <c r="E14418" t="s">
        <v>13</v>
      </c>
      <c r="F14418" t="s">
        <v>13</v>
      </c>
      <c r="G14418" t="s">
        <v>45065</v>
      </c>
      <c r="H14418" s="3" t="s">
        <v>45066</v>
      </c>
      <c r="I14418" t="s">
        <v>62</v>
      </c>
      <c r="J14418" t="s">
        <v>45067</v>
      </c>
    </row>
    <row r="14419" spans="1:10" ht="16" x14ac:dyDescent="0.2">
      <c r="A14419" t="s">
        <v>45074</v>
      </c>
      <c r="B14419" t="s">
        <v>45075</v>
      </c>
      <c r="C14419" t="s">
        <v>45076</v>
      </c>
      <c r="D14419">
        <v>1</v>
      </c>
      <c r="E14419" t="s">
        <v>13</v>
      </c>
      <c r="F14419" t="s">
        <v>13</v>
      </c>
      <c r="G14419" t="s">
        <v>45065</v>
      </c>
      <c r="H14419" s="3" t="s">
        <v>45077</v>
      </c>
      <c r="I14419" t="s">
        <v>62</v>
      </c>
      <c r="J14419" t="s">
        <v>45078</v>
      </c>
    </row>
    <row r="14420" spans="1:10" ht="32" x14ac:dyDescent="0.2">
      <c r="A14420" t="s">
        <v>45062</v>
      </c>
      <c r="B14420" t="s">
        <v>45079</v>
      </c>
      <c r="C14420" t="s">
        <v>45080</v>
      </c>
      <c r="D14420">
        <v>3</v>
      </c>
      <c r="E14420" t="s">
        <v>13</v>
      </c>
      <c r="F14420" t="s">
        <v>13</v>
      </c>
      <c r="G14420" t="s">
        <v>45065</v>
      </c>
      <c r="H14420" s="3" t="s">
        <v>45066</v>
      </c>
      <c r="I14420" t="s">
        <v>62</v>
      </c>
      <c r="J14420" t="s">
        <v>45067</v>
      </c>
    </row>
    <row r="14421" spans="1:10" ht="32" x14ac:dyDescent="0.2">
      <c r="A14421" t="s">
        <v>45062</v>
      </c>
      <c r="B14421" t="s">
        <v>45081</v>
      </c>
      <c r="C14421" t="s">
        <v>45082</v>
      </c>
      <c r="D14421">
        <v>6</v>
      </c>
      <c r="E14421" t="s">
        <v>13</v>
      </c>
      <c r="F14421" t="s">
        <v>13</v>
      </c>
      <c r="G14421" t="s">
        <v>45065</v>
      </c>
      <c r="H14421" s="3" t="s">
        <v>45066</v>
      </c>
      <c r="I14421" t="s">
        <v>62</v>
      </c>
      <c r="J14421" t="s">
        <v>45067</v>
      </c>
    </row>
    <row r="14422" spans="1:10" ht="16" x14ac:dyDescent="0.2">
      <c r="A14422" t="s">
        <v>45062</v>
      </c>
      <c r="B14422" t="s">
        <v>45083</v>
      </c>
      <c r="C14422" t="s">
        <v>45084</v>
      </c>
      <c r="D14422">
        <v>5</v>
      </c>
      <c r="E14422" t="s">
        <v>13</v>
      </c>
      <c r="F14422" t="s">
        <v>13</v>
      </c>
      <c r="G14422" t="s">
        <v>45085</v>
      </c>
      <c r="H14422" s="3" t="s">
        <v>45086</v>
      </c>
      <c r="I14422" t="s">
        <v>62</v>
      </c>
      <c r="J14422" t="s">
        <v>45067</v>
      </c>
    </row>
    <row r="14423" spans="1:10" ht="16" x14ac:dyDescent="0.2">
      <c r="A14423" t="s">
        <v>45062</v>
      </c>
      <c r="B14423" t="s">
        <v>13329</v>
      </c>
      <c r="C14423" t="s">
        <v>45087</v>
      </c>
      <c r="D14423">
        <v>8</v>
      </c>
      <c r="E14423" t="s">
        <v>13</v>
      </c>
      <c r="F14423" t="s">
        <v>13</v>
      </c>
      <c r="G14423" t="s">
        <v>45085</v>
      </c>
      <c r="H14423" s="3" t="s">
        <v>45088</v>
      </c>
      <c r="I14423" t="s">
        <v>62</v>
      </c>
      <c r="J14423" t="s">
        <v>45067</v>
      </c>
    </row>
    <row r="14424" spans="1:10" ht="32" x14ac:dyDescent="0.2">
      <c r="A14424" t="s">
        <v>10776</v>
      </c>
      <c r="B14424" t="s">
        <v>45089</v>
      </c>
      <c r="C14424" t="s">
        <v>45090</v>
      </c>
      <c r="D14424">
        <v>5</v>
      </c>
      <c r="E14424" t="s">
        <v>13</v>
      </c>
      <c r="F14424" t="s">
        <v>13</v>
      </c>
      <c r="G14424" t="s">
        <v>45091</v>
      </c>
      <c r="H14424" s="3" t="s">
        <v>45092</v>
      </c>
      <c r="I14424" t="s">
        <v>62</v>
      </c>
      <c r="J14424" t="s">
        <v>10781</v>
      </c>
    </row>
    <row r="14425" spans="1:10" ht="32" x14ac:dyDescent="0.2">
      <c r="A14425" t="s">
        <v>10776</v>
      </c>
      <c r="B14425" t="s">
        <v>45093</v>
      </c>
      <c r="C14425" t="s">
        <v>45094</v>
      </c>
      <c r="D14425">
        <v>3</v>
      </c>
      <c r="E14425" t="s">
        <v>13</v>
      </c>
      <c r="F14425" t="s">
        <v>13</v>
      </c>
      <c r="G14425" t="s">
        <v>45091</v>
      </c>
      <c r="H14425" s="3" t="s">
        <v>45092</v>
      </c>
      <c r="I14425" t="s">
        <v>62</v>
      </c>
      <c r="J14425" t="s">
        <v>10781</v>
      </c>
    </row>
    <row r="14426" spans="1:10" ht="16" x14ac:dyDescent="0.2">
      <c r="A14426" t="s">
        <v>11406</v>
      </c>
      <c r="B14426" t="s">
        <v>45095</v>
      </c>
      <c r="C14426" t="s">
        <v>45096</v>
      </c>
      <c r="D14426">
        <v>3</v>
      </c>
      <c r="E14426" t="s">
        <v>13</v>
      </c>
      <c r="F14426" t="s">
        <v>13</v>
      </c>
      <c r="G14426" t="s">
        <v>45097</v>
      </c>
      <c r="H14426" s="3" t="s">
        <v>45098</v>
      </c>
      <c r="I14426" t="s">
        <v>817</v>
      </c>
      <c r="J14426" t="s">
        <v>11412</v>
      </c>
    </row>
    <row r="14427" spans="1:10" ht="32" x14ac:dyDescent="0.2">
      <c r="A14427" t="s">
        <v>20868</v>
      </c>
      <c r="B14427" t="s">
        <v>45099</v>
      </c>
      <c r="C14427" t="s">
        <v>45100</v>
      </c>
      <c r="D14427">
        <v>16</v>
      </c>
      <c r="E14427" t="s">
        <v>13</v>
      </c>
      <c r="F14427" t="s">
        <v>13</v>
      </c>
      <c r="G14427" t="s">
        <v>45101</v>
      </c>
      <c r="H14427" s="3" t="s">
        <v>45102</v>
      </c>
      <c r="I14427" t="s">
        <v>126</v>
      </c>
      <c r="J14427" t="s">
        <v>20873</v>
      </c>
    </row>
    <row r="14428" spans="1:10" ht="32" x14ac:dyDescent="0.2">
      <c r="A14428" t="s">
        <v>20868</v>
      </c>
      <c r="B14428" t="s">
        <v>11103</v>
      </c>
      <c r="C14428" t="s">
        <v>45103</v>
      </c>
      <c r="D14428">
        <v>2</v>
      </c>
      <c r="E14428" t="s">
        <v>13</v>
      </c>
      <c r="F14428" t="s">
        <v>13</v>
      </c>
      <c r="G14428" t="s">
        <v>45101</v>
      </c>
      <c r="H14428" s="3" t="s">
        <v>45102</v>
      </c>
      <c r="I14428" t="s">
        <v>126</v>
      </c>
      <c r="J14428" t="s">
        <v>20873</v>
      </c>
    </row>
    <row r="14429" spans="1:10" ht="16" x14ac:dyDescent="0.2">
      <c r="A14429" t="s">
        <v>5711</v>
      </c>
      <c r="B14429" t="s">
        <v>45104</v>
      </c>
      <c r="C14429" t="s">
        <v>45105</v>
      </c>
      <c r="D14429">
        <v>3</v>
      </c>
      <c r="E14429" t="s">
        <v>13</v>
      </c>
      <c r="F14429" t="s">
        <v>13</v>
      </c>
      <c r="G14429" t="s">
        <v>45106</v>
      </c>
      <c r="H14429" s="3" t="s">
        <v>45107</v>
      </c>
      <c r="I14429" t="s">
        <v>404</v>
      </c>
      <c r="J14429" t="s">
        <v>5717</v>
      </c>
    </row>
    <row r="14430" spans="1:10" ht="16" x14ac:dyDescent="0.2">
      <c r="A14430" t="s">
        <v>1683</v>
      </c>
      <c r="B14430" t="s">
        <v>45108</v>
      </c>
      <c r="C14430" t="s">
        <v>45109</v>
      </c>
      <c r="D14430">
        <v>3</v>
      </c>
      <c r="E14430" t="s">
        <v>13</v>
      </c>
      <c r="F14430" t="s">
        <v>13</v>
      </c>
      <c r="G14430" t="s">
        <v>45106</v>
      </c>
      <c r="H14430" s="3" t="s">
        <v>45110</v>
      </c>
      <c r="I14430" t="s">
        <v>404</v>
      </c>
      <c r="J14430" t="s">
        <v>1688</v>
      </c>
    </row>
    <row r="14431" spans="1:10" ht="32" x14ac:dyDescent="0.2">
      <c r="A14431" t="s">
        <v>27274</v>
      </c>
      <c r="B14431" t="s">
        <v>45111</v>
      </c>
      <c r="C14431" t="s">
        <v>45112</v>
      </c>
      <c r="D14431">
        <v>2</v>
      </c>
      <c r="E14431" t="s">
        <v>13</v>
      </c>
      <c r="F14431" t="s">
        <v>13</v>
      </c>
      <c r="G14431" t="s">
        <v>45106</v>
      </c>
      <c r="H14431" s="3" t="s">
        <v>45113</v>
      </c>
      <c r="I14431" t="s">
        <v>315</v>
      </c>
      <c r="J14431" t="s">
        <v>27278</v>
      </c>
    </row>
    <row r="14432" spans="1:10" ht="32" x14ac:dyDescent="0.2">
      <c r="A14432" t="s">
        <v>27288</v>
      </c>
      <c r="B14432" t="s">
        <v>45111</v>
      </c>
      <c r="C14432" t="s">
        <v>45112</v>
      </c>
      <c r="D14432">
        <v>1</v>
      </c>
      <c r="E14432" t="s">
        <v>13</v>
      </c>
      <c r="F14432" t="s">
        <v>13</v>
      </c>
      <c r="G14432" t="s">
        <v>45106</v>
      </c>
      <c r="H14432" s="3" t="s">
        <v>45114</v>
      </c>
      <c r="I14432" t="s">
        <v>315</v>
      </c>
      <c r="J14432" t="s">
        <v>27290</v>
      </c>
    </row>
    <row r="14433" spans="1:10" ht="32" x14ac:dyDescent="0.2">
      <c r="A14433" t="s">
        <v>27284</v>
      </c>
      <c r="B14433" t="s">
        <v>45111</v>
      </c>
      <c r="C14433" t="s">
        <v>45112</v>
      </c>
      <c r="D14433">
        <v>1</v>
      </c>
      <c r="E14433" t="s">
        <v>13</v>
      </c>
      <c r="F14433" t="s">
        <v>13</v>
      </c>
      <c r="G14433" t="s">
        <v>45106</v>
      </c>
      <c r="H14433" s="3" t="s">
        <v>45115</v>
      </c>
      <c r="I14433" t="s">
        <v>315</v>
      </c>
      <c r="J14433" t="s">
        <v>27287</v>
      </c>
    </row>
    <row r="14434" spans="1:10" ht="16" x14ac:dyDescent="0.2">
      <c r="A14434" t="s">
        <v>5711</v>
      </c>
      <c r="B14434" t="s">
        <v>45116</v>
      </c>
      <c r="C14434" t="s">
        <v>45117</v>
      </c>
      <c r="D14434">
        <v>2</v>
      </c>
      <c r="E14434" t="s">
        <v>13</v>
      </c>
      <c r="F14434" t="s">
        <v>13</v>
      </c>
      <c r="G14434" t="s">
        <v>45106</v>
      </c>
      <c r="H14434" s="3" t="s">
        <v>45107</v>
      </c>
      <c r="I14434" t="s">
        <v>404</v>
      </c>
      <c r="J14434" t="s">
        <v>5717</v>
      </c>
    </row>
    <row r="14435" spans="1:10" ht="16" x14ac:dyDescent="0.2">
      <c r="A14435" t="s">
        <v>45118</v>
      </c>
      <c r="B14435" t="s">
        <v>45119</v>
      </c>
      <c r="C14435" t="s">
        <v>45120</v>
      </c>
      <c r="D14435">
        <v>1</v>
      </c>
      <c r="E14435" t="s">
        <v>13</v>
      </c>
      <c r="F14435" t="s">
        <v>13</v>
      </c>
      <c r="G14435" t="s">
        <v>45121</v>
      </c>
      <c r="H14435" s="3" t="s">
        <v>45122</v>
      </c>
      <c r="I14435" t="s">
        <v>817</v>
      </c>
      <c r="J14435" t="s">
        <v>45123</v>
      </c>
    </row>
    <row r="14436" spans="1:10" ht="16" x14ac:dyDescent="0.2">
      <c r="A14436" t="s">
        <v>45118</v>
      </c>
      <c r="B14436" t="s">
        <v>26512</v>
      </c>
      <c r="C14436" t="s">
        <v>45124</v>
      </c>
      <c r="D14436">
        <v>2</v>
      </c>
      <c r="E14436" t="s">
        <v>13</v>
      </c>
      <c r="F14436" t="s">
        <v>13</v>
      </c>
      <c r="G14436" t="s">
        <v>45121</v>
      </c>
      <c r="H14436" s="3" t="s">
        <v>45122</v>
      </c>
      <c r="I14436" t="s">
        <v>817</v>
      </c>
      <c r="J14436" t="s">
        <v>45123</v>
      </c>
    </row>
    <row r="14437" spans="1:10" ht="16" x14ac:dyDescent="0.2">
      <c r="A14437" t="s">
        <v>45125</v>
      </c>
      <c r="B14437" t="s">
        <v>45126</v>
      </c>
      <c r="C14437" t="s">
        <v>45127</v>
      </c>
      <c r="D14437">
        <v>1</v>
      </c>
      <c r="E14437" t="s">
        <v>13</v>
      </c>
      <c r="F14437" t="s">
        <v>13</v>
      </c>
      <c r="G14437" t="s">
        <v>45128</v>
      </c>
      <c r="H14437" s="3" t="s">
        <v>45129</v>
      </c>
      <c r="I14437" t="s">
        <v>62</v>
      </c>
      <c r="J14437" t="s">
        <v>45130</v>
      </c>
    </row>
    <row r="14438" spans="1:10" ht="32" x14ac:dyDescent="0.2">
      <c r="A14438" t="s">
        <v>45131</v>
      </c>
      <c r="B14438" t="s">
        <v>45132</v>
      </c>
      <c r="C14438" t="s">
        <v>45133</v>
      </c>
      <c r="D14438">
        <v>3</v>
      </c>
      <c r="E14438">
        <f>375</f>
        <v>375</v>
      </c>
      <c r="F14438" t="s">
        <v>13</v>
      </c>
      <c r="G14438" t="s">
        <v>45134</v>
      </c>
      <c r="H14438" s="3" t="s">
        <v>45135</v>
      </c>
      <c r="I14438" t="s">
        <v>315</v>
      </c>
      <c r="J14438" t="s">
        <v>45136</v>
      </c>
    </row>
    <row r="14439" spans="1:10" ht="32" x14ac:dyDescent="0.2">
      <c r="A14439" t="s">
        <v>45131</v>
      </c>
      <c r="B14439" t="s">
        <v>45137</v>
      </c>
      <c r="C14439" t="s">
        <v>45138</v>
      </c>
      <c r="D14439">
        <v>2</v>
      </c>
      <c r="E14439">
        <f>375</f>
        <v>375</v>
      </c>
      <c r="F14439" t="s">
        <v>13</v>
      </c>
      <c r="G14439" t="s">
        <v>45134</v>
      </c>
      <c r="H14439" s="3" t="s">
        <v>45135</v>
      </c>
      <c r="I14439" t="s">
        <v>315</v>
      </c>
      <c r="J14439" t="s">
        <v>45136</v>
      </c>
    </row>
    <row r="14440" spans="1:10" ht="32" x14ac:dyDescent="0.2">
      <c r="A14440" t="s">
        <v>45131</v>
      </c>
      <c r="B14440" t="s">
        <v>45139</v>
      </c>
      <c r="C14440" t="s">
        <v>45140</v>
      </c>
      <c r="D14440">
        <v>4</v>
      </c>
      <c r="E14440">
        <f>375</f>
        <v>375</v>
      </c>
      <c r="F14440" t="s">
        <v>13</v>
      </c>
      <c r="G14440" t="s">
        <v>45134</v>
      </c>
      <c r="H14440" s="3" t="s">
        <v>45135</v>
      </c>
      <c r="I14440" t="s">
        <v>315</v>
      </c>
      <c r="J14440" t="s">
        <v>45136</v>
      </c>
    </row>
    <row r="14441" spans="1:10" ht="48" x14ac:dyDescent="0.2">
      <c r="A14441" t="s">
        <v>17964</v>
      </c>
      <c r="B14441" t="s">
        <v>45141</v>
      </c>
      <c r="C14441" t="s">
        <v>45142</v>
      </c>
      <c r="D14441">
        <v>3</v>
      </c>
      <c r="E14441">
        <f>375</f>
        <v>375</v>
      </c>
      <c r="F14441" t="s">
        <v>13</v>
      </c>
      <c r="G14441" t="s">
        <v>45134</v>
      </c>
      <c r="H14441" s="3" t="s">
        <v>45143</v>
      </c>
      <c r="I14441" t="s">
        <v>315</v>
      </c>
      <c r="J14441" t="s">
        <v>17969</v>
      </c>
    </row>
    <row r="14442" spans="1:10" ht="32" x14ac:dyDescent="0.2">
      <c r="A14442" t="s">
        <v>45131</v>
      </c>
      <c r="B14442" t="s">
        <v>45144</v>
      </c>
      <c r="C14442" t="s">
        <v>45145</v>
      </c>
      <c r="D14442">
        <v>1</v>
      </c>
      <c r="E14442">
        <f>375</f>
        <v>375</v>
      </c>
      <c r="F14442" t="s">
        <v>13</v>
      </c>
      <c r="G14442" t="s">
        <v>45134</v>
      </c>
      <c r="H14442" s="3" t="s">
        <v>45135</v>
      </c>
      <c r="I14442" t="s">
        <v>315</v>
      </c>
      <c r="J14442" t="s">
        <v>45136</v>
      </c>
    </row>
    <row r="14443" spans="1:10" ht="16" x14ac:dyDescent="0.2">
      <c r="A14443" t="s">
        <v>45146</v>
      </c>
      <c r="B14443" t="s">
        <v>20647</v>
      </c>
      <c r="C14443" t="s">
        <v>45147</v>
      </c>
      <c r="D14443">
        <v>3</v>
      </c>
      <c r="E14443" t="s">
        <v>13</v>
      </c>
      <c r="F14443" t="s">
        <v>13</v>
      </c>
      <c r="G14443" t="s">
        <v>45148</v>
      </c>
      <c r="H14443" s="3" t="s">
        <v>45149</v>
      </c>
      <c r="I14443" t="s">
        <v>69</v>
      </c>
      <c r="J14443" t="s">
        <v>45150</v>
      </c>
    </row>
    <row r="14444" spans="1:10" ht="16" x14ac:dyDescent="0.2">
      <c r="A14444" t="s">
        <v>45146</v>
      </c>
      <c r="B14444" t="s">
        <v>45151</v>
      </c>
      <c r="C14444" t="s">
        <v>45152</v>
      </c>
      <c r="D14444">
        <v>2</v>
      </c>
      <c r="E14444" t="s">
        <v>13</v>
      </c>
      <c r="F14444" t="s">
        <v>13</v>
      </c>
      <c r="G14444" t="s">
        <v>45148</v>
      </c>
      <c r="H14444" s="3" t="s">
        <v>45149</v>
      </c>
      <c r="I14444" t="s">
        <v>69</v>
      </c>
      <c r="J14444" t="s">
        <v>45150</v>
      </c>
    </row>
    <row r="14445" spans="1:10" ht="16" x14ac:dyDescent="0.2">
      <c r="A14445" t="s">
        <v>13833</v>
      </c>
      <c r="B14445" t="s">
        <v>45153</v>
      </c>
      <c r="C14445" t="s">
        <v>45154</v>
      </c>
      <c r="D14445">
        <v>1</v>
      </c>
      <c r="E14445" t="s">
        <v>13</v>
      </c>
      <c r="F14445" t="s">
        <v>13</v>
      </c>
      <c r="G14445" t="s">
        <v>45148</v>
      </c>
      <c r="H14445" s="3" t="s">
        <v>45155</v>
      </c>
      <c r="I14445" t="s">
        <v>69</v>
      </c>
      <c r="J14445" t="s">
        <v>13838</v>
      </c>
    </row>
    <row r="14446" spans="1:10" ht="16" x14ac:dyDescent="0.2">
      <c r="A14446" t="s">
        <v>45146</v>
      </c>
      <c r="B14446" t="s">
        <v>45153</v>
      </c>
      <c r="C14446" t="s">
        <v>45154</v>
      </c>
      <c r="D14446">
        <v>1</v>
      </c>
      <c r="E14446" t="s">
        <v>13</v>
      </c>
      <c r="F14446" t="s">
        <v>13</v>
      </c>
      <c r="G14446" t="s">
        <v>45148</v>
      </c>
      <c r="H14446" s="3" t="s">
        <v>45149</v>
      </c>
      <c r="I14446" t="s">
        <v>69</v>
      </c>
      <c r="J14446" t="s">
        <v>45150</v>
      </c>
    </row>
    <row r="14447" spans="1:10" ht="16" x14ac:dyDescent="0.2">
      <c r="A14447" t="s">
        <v>34114</v>
      </c>
      <c r="B14447" t="s">
        <v>45156</v>
      </c>
      <c r="C14447" t="s">
        <v>45157</v>
      </c>
      <c r="D14447">
        <v>3</v>
      </c>
      <c r="E14447" t="s">
        <v>13</v>
      </c>
      <c r="F14447" t="s">
        <v>13</v>
      </c>
      <c r="G14447" t="s">
        <v>45158</v>
      </c>
      <c r="H14447" s="3" t="s">
        <v>31878</v>
      </c>
      <c r="I14447" t="s">
        <v>62</v>
      </c>
      <c r="J14447" t="s">
        <v>34115</v>
      </c>
    </row>
    <row r="14448" spans="1:10" ht="16" x14ac:dyDescent="0.2">
      <c r="A14448" t="s">
        <v>20720</v>
      </c>
      <c r="B14448" t="s">
        <v>2668</v>
      </c>
      <c r="C14448" t="s">
        <v>34113</v>
      </c>
      <c r="D14448">
        <v>2</v>
      </c>
      <c r="E14448" t="s">
        <v>13</v>
      </c>
      <c r="F14448" t="s">
        <v>13</v>
      </c>
      <c r="G14448" t="s">
        <v>45159</v>
      </c>
      <c r="H14448" s="3" t="s">
        <v>45160</v>
      </c>
      <c r="I14448" t="s">
        <v>62</v>
      </c>
      <c r="J14448" t="s">
        <v>20721</v>
      </c>
    </row>
    <row r="14449" spans="1:10" ht="16" x14ac:dyDescent="0.2">
      <c r="A14449" t="s">
        <v>20720</v>
      </c>
      <c r="B14449" t="s">
        <v>36590</v>
      </c>
      <c r="C14449" t="s">
        <v>36591</v>
      </c>
      <c r="D14449">
        <v>5</v>
      </c>
      <c r="E14449" t="s">
        <v>13</v>
      </c>
      <c r="F14449" t="s">
        <v>13</v>
      </c>
      <c r="G14449" t="s">
        <v>45161</v>
      </c>
      <c r="H14449" s="3" t="s">
        <v>45160</v>
      </c>
      <c r="I14449" t="s">
        <v>62</v>
      </c>
      <c r="J14449" t="s">
        <v>20721</v>
      </c>
    </row>
    <row r="14450" spans="1:10" ht="16" x14ac:dyDescent="0.2">
      <c r="A14450" t="s">
        <v>34114</v>
      </c>
      <c r="B14450" t="s">
        <v>24568</v>
      </c>
      <c r="C14450" t="s">
        <v>24564</v>
      </c>
      <c r="D14450">
        <v>1</v>
      </c>
      <c r="E14450" t="s">
        <v>13</v>
      </c>
      <c r="F14450" t="s">
        <v>13</v>
      </c>
      <c r="G14450" t="s">
        <v>45162</v>
      </c>
      <c r="H14450" s="3" t="s">
        <v>45163</v>
      </c>
      <c r="I14450" t="s">
        <v>62</v>
      </c>
      <c r="J14450" t="s">
        <v>34115</v>
      </c>
    </row>
    <row r="14451" spans="1:10" ht="16" x14ac:dyDescent="0.2">
      <c r="A14451" t="s">
        <v>34114</v>
      </c>
      <c r="B14451" t="s">
        <v>31876</v>
      </c>
      <c r="C14451" t="s">
        <v>31877</v>
      </c>
      <c r="D14451">
        <v>2</v>
      </c>
      <c r="E14451" t="s">
        <v>13</v>
      </c>
      <c r="F14451" t="s">
        <v>13</v>
      </c>
      <c r="G14451" t="s">
        <v>45164</v>
      </c>
      <c r="H14451" s="3" t="s">
        <v>31878</v>
      </c>
      <c r="I14451" t="s">
        <v>62</v>
      </c>
      <c r="J14451" t="s">
        <v>34115</v>
      </c>
    </row>
    <row r="14452" spans="1:10" ht="16" x14ac:dyDescent="0.2">
      <c r="A14452" t="s">
        <v>11731</v>
      </c>
      <c r="B14452" t="s">
        <v>31876</v>
      </c>
      <c r="C14452" t="s">
        <v>31877</v>
      </c>
      <c r="D14452">
        <v>2</v>
      </c>
      <c r="E14452" t="s">
        <v>13</v>
      </c>
      <c r="F14452" t="s">
        <v>13</v>
      </c>
      <c r="G14452" t="s">
        <v>45165</v>
      </c>
      <c r="H14452" s="3" t="s">
        <v>31878</v>
      </c>
      <c r="I14452" t="s">
        <v>62</v>
      </c>
      <c r="J14452" t="s">
        <v>11734</v>
      </c>
    </row>
    <row r="14453" spans="1:10" ht="16" x14ac:dyDescent="0.2">
      <c r="A14453" t="s">
        <v>45166</v>
      </c>
      <c r="B14453" t="s">
        <v>45167</v>
      </c>
      <c r="C14453" t="s">
        <v>45168</v>
      </c>
      <c r="D14453">
        <v>4</v>
      </c>
      <c r="E14453" t="s">
        <v>13</v>
      </c>
      <c r="F14453" t="s">
        <v>13</v>
      </c>
      <c r="G14453" t="s">
        <v>45169</v>
      </c>
      <c r="H14453" s="3" t="s">
        <v>31878</v>
      </c>
      <c r="I14453" t="s">
        <v>62</v>
      </c>
      <c r="J14453" t="s">
        <v>45170</v>
      </c>
    </row>
    <row r="14454" spans="1:10" ht="16" x14ac:dyDescent="0.2">
      <c r="A14454" t="s">
        <v>20745</v>
      </c>
      <c r="B14454" t="s">
        <v>45171</v>
      </c>
      <c r="C14454" t="s">
        <v>45172</v>
      </c>
      <c r="D14454">
        <v>3</v>
      </c>
      <c r="E14454" t="s">
        <v>13</v>
      </c>
      <c r="F14454" t="s">
        <v>13</v>
      </c>
      <c r="G14454" t="s">
        <v>45173</v>
      </c>
      <c r="H14454" s="3" t="s">
        <v>31878</v>
      </c>
      <c r="I14454" t="s">
        <v>62</v>
      </c>
      <c r="J14454" t="s">
        <v>20746</v>
      </c>
    </row>
    <row r="14455" spans="1:10" ht="32" x14ac:dyDescent="0.2">
      <c r="A14455" t="s">
        <v>45166</v>
      </c>
      <c r="B14455" t="s">
        <v>2668</v>
      </c>
      <c r="C14455" t="s">
        <v>34113</v>
      </c>
      <c r="D14455">
        <v>2</v>
      </c>
      <c r="E14455" t="s">
        <v>13</v>
      </c>
      <c r="F14455" t="s">
        <v>13</v>
      </c>
      <c r="G14455" t="s">
        <v>45174</v>
      </c>
      <c r="H14455" s="3" t="s">
        <v>45175</v>
      </c>
      <c r="I14455" t="s">
        <v>62</v>
      </c>
      <c r="J14455" t="s">
        <v>45170</v>
      </c>
    </row>
    <row r="14456" spans="1:10" ht="32" x14ac:dyDescent="0.2">
      <c r="A14456" t="s">
        <v>45166</v>
      </c>
      <c r="B14456" t="s">
        <v>45176</v>
      </c>
      <c r="C14456" t="s">
        <v>45177</v>
      </c>
      <c r="D14456">
        <v>3</v>
      </c>
      <c r="E14456" t="s">
        <v>13</v>
      </c>
      <c r="F14456" t="s">
        <v>13</v>
      </c>
      <c r="G14456" t="s">
        <v>45174</v>
      </c>
      <c r="H14456" s="3" t="s">
        <v>45175</v>
      </c>
      <c r="I14456" t="s">
        <v>62</v>
      </c>
      <c r="J14456" t="s">
        <v>45170</v>
      </c>
    </row>
    <row r="14457" spans="1:10" ht="32" x14ac:dyDescent="0.2">
      <c r="A14457" t="s">
        <v>45166</v>
      </c>
      <c r="B14457" t="s">
        <v>45178</v>
      </c>
      <c r="C14457" t="s">
        <v>45179</v>
      </c>
      <c r="D14457">
        <v>5</v>
      </c>
      <c r="E14457" t="s">
        <v>13</v>
      </c>
      <c r="F14457" t="s">
        <v>13</v>
      </c>
      <c r="G14457" t="s">
        <v>45174</v>
      </c>
      <c r="H14457" s="3" t="s">
        <v>45175</v>
      </c>
      <c r="I14457" t="s">
        <v>62</v>
      </c>
      <c r="J14457" t="s">
        <v>45170</v>
      </c>
    </row>
    <row r="14458" spans="1:10" ht="32" x14ac:dyDescent="0.2">
      <c r="A14458" t="s">
        <v>45166</v>
      </c>
      <c r="B14458" t="s">
        <v>36590</v>
      </c>
      <c r="C14458" t="s">
        <v>36591</v>
      </c>
      <c r="D14458">
        <v>6</v>
      </c>
      <c r="E14458" t="s">
        <v>13</v>
      </c>
      <c r="F14458" t="s">
        <v>13</v>
      </c>
      <c r="G14458" t="s">
        <v>45174</v>
      </c>
      <c r="H14458" s="3" t="s">
        <v>45175</v>
      </c>
      <c r="I14458" t="s">
        <v>62</v>
      </c>
      <c r="J14458" t="s">
        <v>45170</v>
      </c>
    </row>
    <row r="14459" spans="1:10" ht="32" x14ac:dyDescent="0.2">
      <c r="A14459" t="s">
        <v>20720</v>
      </c>
      <c r="B14459" t="s">
        <v>45180</v>
      </c>
      <c r="C14459" t="s">
        <v>45181</v>
      </c>
      <c r="D14459">
        <v>4</v>
      </c>
      <c r="E14459" t="s">
        <v>13</v>
      </c>
      <c r="F14459" t="s">
        <v>13</v>
      </c>
      <c r="G14459" t="s">
        <v>45174</v>
      </c>
      <c r="H14459" s="3" t="s">
        <v>45182</v>
      </c>
      <c r="I14459" t="s">
        <v>62</v>
      </c>
      <c r="J14459" t="s">
        <v>20721</v>
      </c>
    </row>
    <row r="14460" spans="1:10" ht="32" x14ac:dyDescent="0.2">
      <c r="A14460" t="s">
        <v>45166</v>
      </c>
      <c r="B14460" t="s">
        <v>31876</v>
      </c>
      <c r="C14460" t="s">
        <v>31877</v>
      </c>
      <c r="D14460">
        <v>1</v>
      </c>
      <c r="E14460" t="s">
        <v>13</v>
      </c>
      <c r="F14460" t="s">
        <v>13</v>
      </c>
      <c r="G14460" t="s">
        <v>45174</v>
      </c>
      <c r="H14460" s="3" t="s">
        <v>45175</v>
      </c>
      <c r="I14460" t="s">
        <v>62</v>
      </c>
      <c r="J14460" t="s">
        <v>45170</v>
      </c>
    </row>
    <row r="14461" spans="1:10" ht="16" x14ac:dyDescent="0.2">
      <c r="A14461" t="s">
        <v>20720</v>
      </c>
      <c r="B14461" t="s">
        <v>45183</v>
      </c>
      <c r="C14461" t="s">
        <v>45184</v>
      </c>
      <c r="D14461">
        <v>1</v>
      </c>
      <c r="E14461" t="s">
        <v>13</v>
      </c>
      <c r="F14461" t="s">
        <v>13</v>
      </c>
      <c r="G14461" t="s">
        <v>45174</v>
      </c>
      <c r="H14461" s="3" t="s">
        <v>45185</v>
      </c>
      <c r="I14461" t="s">
        <v>62</v>
      </c>
      <c r="J14461" t="s">
        <v>20721</v>
      </c>
    </row>
    <row r="14462" spans="1:10" ht="32" x14ac:dyDescent="0.2">
      <c r="A14462" t="s">
        <v>20747</v>
      </c>
      <c r="B14462" t="s">
        <v>2668</v>
      </c>
      <c r="C14462" t="s">
        <v>34113</v>
      </c>
      <c r="D14462">
        <v>2</v>
      </c>
      <c r="E14462" t="s">
        <v>13</v>
      </c>
      <c r="F14462" t="s">
        <v>13</v>
      </c>
      <c r="G14462" t="s">
        <v>45186</v>
      </c>
      <c r="H14462" s="3" t="s">
        <v>45187</v>
      </c>
      <c r="I14462" t="s">
        <v>62</v>
      </c>
      <c r="J14462" t="s">
        <v>20748</v>
      </c>
    </row>
    <row r="14463" spans="1:10" ht="32" x14ac:dyDescent="0.2">
      <c r="A14463" t="s">
        <v>20747</v>
      </c>
      <c r="B14463" t="s">
        <v>45188</v>
      </c>
      <c r="C14463" t="s">
        <v>45189</v>
      </c>
      <c r="D14463">
        <v>8</v>
      </c>
      <c r="E14463" t="s">
        <v>13</v>
      </c>
      <c r="F14463" t="s">
        <v>13</v>
      </c>
      <c r="G14463" t="s">
        <v>45186</v>
      </c>
      <c r="H14463" s="3" t="s">
        <v>45190</v>
      </c>
      <c r="I14463" t="s">
        <v>62</v>
      </c>
      <c r="J14463" t="s">
        <v>20748</v>
      </c>
    </row>
    <row r="14464" spans="1:10" ht="32" x14ac:dyDescent="0.2">
      <c r="A14464" t="s">
        <v>20747</v>
      </c>
      <c r="B14464" t="s">
        <v>36590</v>
      </c>
      <c r="C14464" t="s">
        <v>36591</v>
      </c>
      <c r="D14464">
        <v>7</v>
      </c>
      <c r="E14464" t="s">
        <v>13</v>
      </c>
      <c r="F14464" t="s">
        <v>13</v>
      </c>
      <c r="G14464" t="s">
        <v>45186</v>
      </c>
      <c r="H14464" s="3" t="s">
        <v>45187</v>
      </c>
      <c r="I14464" t="s">
        <v>62</v>
      </c>
      <c r="J14464" t="s">
        <v>20748</v>
      </c>
    </row>
    <row r="14465" spans="1:10" ht="32" x14ac:dyDescent="0.2">
      <c r="A14465" t="s">
        <v>20747</v>
      </c>
      <c r="B14465" t="s">
        <v>45191</v>
      </c>
      <c r="C14465" t="s">
        <v>45192</v>
      </c>
      <c r="D14465">
        <v>1</v>
      </c>
      <c r="E14465" t="s">
        <v>13</v>
      </c>
      <c r="F14465" t="s">
        <v>13</v>
      </c>
      <c r="G14465" t="s">
        <v>45186</v>
      </c>
      <c r="H14465" s="3" t="s">
        <v>45190</v>
      </c>
      <c r="I14465" t="s">
        <v>62</v>
      </c>
      <c r="J14465" t="s">
        <v>20748</v>
      </c>
    </row>
    <row r="14466" spans="1:10" ht="32" x14ac:dyDescent="0.2">
      <c r="A14466" t="s">
        <v>20747</v>
      </c>
      <c r="B14466" t="s">
        <v>31876</v>
      </c>
      <c r="C14466" t="s">
        <v>31877</v>
      </c>
      <c r="D14466">
        <v>9</v>
      </c>
      <c r="E14466" t="s">
        <v>13</v>
      </c>
      <c r="F14466" t="s">
        <v>13</v>
      </c>
      <c r="G14466" t="s">
        <v>45186</v>
      </c>
      <c r="H14466" s="3" t="s">
        <v>45193</v>
      </c>
      <c r="I14466" t="s">
        <v>62</v>
      </c>
      <c r="J14466" t="s">
        <v>20748</v>
      </c>
    </row>
    <row r="14467" spans="1:10" ht="32" x14ac:dyDescent="0.2">
      <c r="A14467" t="s">
        <v>20747</v>
      </c>
      <c r="B14467" t="s">
        <v>45194</v>
      </c>
      <c r="C14467" t="s">
        <v>45195</v>
      </c>
      <c r="D14467">
        <v>5</v>
      </c>
      <c r="E14467" t="s">
        <v>13</v>
      </c>
      <c r="F14467" t="s">
        <v>13</v>
      </c>
      <c r="G14467" t="s">
        <v>45186</v>
      </c>
      <c r="H14467" s="3" t="s">
        <v>45193</v>
      </c>
      <c r="I14467" t="s">
        <v>62</v>
      </c>
      <c r="J14467" t="s">
        <v>20748</v>
      </c>
    </row>
    <row r="14468" spans="1:10" ht="16" x14ac:dyDescent="0.2">
      <c r="A14468" t="s">
        <v>45196</v>
      </c>
      <c r="B14468" t="s">
        <v>45197</v>
      </c>
      <c r="C14468" t="s">
        <v>45198</v>
      </c>
      <c r="D14468">
        <v>8</v>
      </c>
      <c r="E14468" t="s">
        <v>13</v>
      </c>
      <c r="F14468" t="s">
        <v>13</v>
      </c>
      <c r="G14468" t="s">
        <v>45199</v>
      </c>
      <c r="H14468" s="3" t="s">
        <v>45200</v>
      </c>
      <c r="I14468" t="s">
        <v>62</v>
      </c>
      <c r="J14468" t="s">
        <v>45201</v>
      </c>
    </row>
    <row r="14469" spans="1:10" ht="16" x14ac:dyDescent="0.2">
      <c r="A14469" t="s">
        <v>45202</v>
      </c>
      <c r="B14469" t="s">
        <v>20684</v>
      </c>
      <c r="C14469" t="s">
        <v>20685</v>
      </c>
      <c r="D14469">
        <v>5</v>
      </c>
      <c r="E14469" t="s">
        <v>13</v>
      </c>
      <c r="F14469" t="s">
        <v>13</v>
      </c>
      <c r="G14469" t="s">
        <v>45199</v>
      </c>
      <c r="H14469" s="3" t="s">
        <v>45203</v>
      </c>
      <c r="I14469" t="s">
        <v>62</v>
      </c>
      <c r="J14469" t="s">
        <v>45204</v>
      </c>
    </row>
    <row r="14470" spans="1:10" ht="16" x14ac:dyDescent="0.2">
      <c r="A14470" t="s">
        <v>45196</v>
      </c>
      <c r="B14470" t="s">
        <v>45205</v>
      </c>
      <c r="C14470" t="s">
        <v>45206</v>
      </c>
      <c r="D14470">
        <v>9</v>
      </c>
      <c r="E14470" t="s">
        <v>13</v>
      </c>
      <c r="F14470" t="s">
        <v>13</v>
      </c>
      <c r="G14470" t="s">
        <v>45199</v>
      </c>
      <c r="H14470" s="3" t="s">
        <v>45200</v>
      </c>
      <c r="I14470" t="s">
        <v>62</v>
      </c>
      <c r="J14470" t="s">
        <v>45201</v>
      </c>
    </row>
    <row r="14471" spans="1:10" ht="16" x14ac:dyDescent="0.2">
      <c r="A14471" t="s">
        <v>45207</v>
      </c>
      <c r="B14471" t="s">
        <v>31876</v>
      </c>
      <c r="C14471" t="s">
        <v>31877</v>
      </c>
      <c r="D14471">
        <v>2</v>
      </c>
      <c r="E14471" t="s">
        <v>13</v>
      </c>
      <c r="F14471" t="s">
        <v>13</v>
      </c>
      <c r="G14471" t="s">
        <v>45199</v>
      </c>
      <c r="H14471" s="3" t="s">
        <v>45208</v>
      </c>
      <c r="I14471" t="s">
        <v>62</v>
      </c>
      <c r="J14471" t="s">
        <v>45209</v>
      </c>
    </row>
    <row r="14472" spans="1:10" ht="16" x14ac:dyDescent="0.2">
      <c r="A14472" t="s">
        <v>23307</v>
      </c>
      <c r="B14472" t="s">
        <v>45210</v>
      </c>
      <c r="C14472" t="s">
        <v>45211</v>
      </c>
      <c r="D14472">
        <v>3</v>
      </c>
      <c r="E14472" t="s">
        <v>13</v>
      </c>
      <c r="F14472" t="s">
        <v>13</v>
      </c>
      <c r="G14472" t="s">
        <v>45199</v>
      </c>
      <c r="H14472" s="3" t="s">
        <v>45212</v>
      </c>
      <c r="I14472" t="s">
        <v>62</v>
      </c>
      <c r="J14472" t="s">
        <v>23310</v>
      </c>
    </row>
    <row r="14473" spans="1:10" ht="16" x14ac:dyDescent="0.2">
      <c r="A14473" t="s">
        <v>23307</v>
      </c>
      <c r="B14473" t="s">
        <v>8908</v>
      </c>
      <c r="C14473" t="s">
        <v>8909</v>
      </c>
      <c r="D14473">
        <v>2</v>
      </c>
      <c r="E14473" t="s">
        <v>13</v>
      </c>
      <c r="F14473" t="s">
        <v>13</v>
      </c>
      <c r="G14473" t="s">
        <v>45199</v>
      </c>
      <c r="H14473" s="3" t="s">
        <v>45212</v>
      </c>
      <c r="I14473" t="s">
        <v>62</v>
      </c>
      <c r="J14473" t="s">
        <v>23310</v>
      </c>
    </row>
    <row r="14474" spans="1:10" ht="16" x14ac:dyDescent="0.2">
      <c r="A14474" t="s">
        <v>23307</v>
      </c>
      <c r="B14474" t="s">
        <v>45213</v>
      </c>
      <c r="C14474" t="s">
        <v>45214</v>
      </c>
      <c r="D14474">
        <v>7</v>
      </c>
      <c r="E14474" t="s">
        <v>13</v>
      </c>
      <c r="F14474" t="s">
        <v>13</v>
      </c>
      <c r="G14474" t="s">
        <v>45199</v>
      </c>
      <c r="H14474" s="3" t="s">
        <v>45212</v>
      </c>
      <c r="I14474" t="s">
        <v>62</v>
      </c>
      <c r="J14474" t="s">
        <v>23310</v>
      </c>
    </row>
    <row r="14475" spans="1:10" ht="32" x14ac:dyDescent="0.2">
      <c r="A14475" t="s">
        <v>45215</v>
      </c>
      <c r="B14475" t="s">
        <v>45216</v>
      </c>
      <c r="C14475" t="s">
        <v>45217</v>
      </c>
      <c r="D14475">
        <v>3</v>
      </c>
      <c r="E14475" t="s">
        <v>13</v>
      </c>
      <c r="F14475" t="s">
        <v>13</v>
      </c>
      <c r="G14475" t="s">
        <v>45199</v>
      </c>
      <c r="H14475" s="3" t="s">
        <v>45218</v>
      </c>
      <c r="I14475" t="s">
        <v>62</v>
      </c>
      <c r="J14475" t="s">
        <v>45219</v>
      </c>
    </row>
    <row r="14476" spans="1:10" ht="32" x14ac:dyDescent="0.2">
      <c r="A14476" t="s">
        <v>45202</v>
      </c>
      <c r="B14476" t="s">
        <v>36590</v>
      </c>
      <c r="C14476" t="s">
        <v>36591</v>
      </c>
      <c r="D14476">
        <v>6</v>
      </c>
      <c r="E14476" t="s">
        <v>13</v>
      </c>
      <c r="F14476" t="s">
        <v>13</v>
      </c>
      <c r="G14476" t="s">
        <v>45199</v>
      </c>
      <c r="H14476" s="3" t="s">
        <v>45220</v>
      </c>
      <c r="I14476" t="s">
        <v>62</v>
      </c>
      <c r="J14476" t="s">
        <v>45204</v>
      </c>
    </row>
    <row r="14477" spans="1:10" ht="32" x14ac:dyDescent="0.2">
      <c r="A14477" t="s">
        <v>24562</v>
      </c>
      <c r="B14477" t="s">
        <v>2668</v>
      </c>
      <c r="C14477" t="s">
        <v>34113</v>
      </c>
      <c r="D14477">
        <v>3</v>
      </c>
      <c r="E14477" t="s">
        <v>13</v>
      </c>
      <c r="F14477" t="s">
        <v>13</v>
      </c>
      <c r="G14477" t="s">
        <v>45199</v>
      </c>
      <c r="H14477" s="3" t="s">
        <v>45220</v>
      </c>
      <c r="I14477" t="s">
        <v>62</v>
      </c>
      <c r="J14477" t="s">
        <v>24567</v>
      </c>
    </row>
    <row r="14478" spans="1:10" ht="32" x14ac:dyDescent="0.2">
      <c r="A14478" t="s">
        <v>45221</v>
      </c>
      <c r="B14478" t="s">
        <v>31876</v>
      </c>
      <c r="C14478" t="s">
        <v>31877</v>
      </c>
      <c r="D14478">
        <v>2</v>
      </c>
      <c r="E14478" t="s">
        <v>13</v>
      </c>
      <c r="F14478" t="s">
        <v>13</v>
      </c>
      <c r="G14478" t="s">
        <v>45199</v>
      </c>
      <c r="H14478" s="3" t="s">
        <v>45222</v>
      </c>
      <c r="I14478" t="s">
        <v>62</v>
      </c>
      <c r="J14478" t="s">
        <v>45223</v>
      </c>
    </row>
    <row r="14479" spans="1:10" ht="16" x14ac:dyDescent="0.2">
      <c r="A14479" t="s">
        <v>45196</v>
      </c>
      <c r="B14479" t="s">
        <v>45224</v>
      </c>
      <c r="C14479" t="s">
        <v>45225</v>
      </c>
      <c r="D14479">
        <v>10</v>
      </c>
      <c r="E14479" t="s">
        <v>13</v>
      </c>
      <c r="F14479" t="s">
        <v>13</v>
      </c>
      <c r="G14479" t="s">
        <v>45199</v>
      </c>
      <c r="H14479" s="3" t="s">
        <v>45200</v>
      </c>
      <c r="I14479" t="s">
        <v>62</v>
      </c>
      <c r="J14479" t="s">
        <v>45201</v>
      </c>
    </row>
    <row r="14480" spans="1:10" ht="16" x14ac:dyDescent="0.2">
      <c r="A14480" t="s">
        <v>23307</v>
      </c>
      <c r="B14480" t="s">
        <v>45226</v>
      </c>
      <c r="C14480" t="s">
        <v>45227</v>
      </c>
      <c r="D14480">
        <v>4</v>
      </c>
      <c r="E14480" t="s">
        <v>13</v>
      </c>
      <c r="F14480" t="s">
        <v>13</v>
      </c>
      <c r="G14480" t="s">
        <v>45199</v>
      </c>
      <c r="H14480" s="3" t="s">
        <v>45212</v>
      </c>
      <c r="I14480" t="s">
        <v>62</v>
      </c>
      <c r="J14480" t="s">
        <v>23310</v>
      </c>
    </row>
    <row r="14481" spans="1:10" ht="32" x14ac:dyDescent="0.2">
      <c r="A14481" t="s">
        <v>45215</v>
      </c>
      <c r="B14481" t="s">
        <v>2668</v>
      </c>
      <c r="C14481" t="s">
        <v>34113</v>
      </c>
      <c r="D14481">
        <v>5</v>
      </c>
      <c r="E14481" t="s">
        <v>13</v>
      </c>
      <c r="F14481" t="s">
        <v>13</v>
      </c>
      <c r="G14481" t="s">
        <v>45199</v>
      </c>
      <c r="H14481" s="3" t="s">
        <v>45220</v>
      </c>
      <c r="I14481" t="s">
        <v>62</v>
      </c>
      <c r="J14481" t="s">
        <v>45219</v>
      </c>
    </row>
    <row r="14482" spans="1:10" ht="16" x14ac:dyDescent="0.2">
      <c r="A14482" t="s">
        <v>45196</v>
      </c>
      <c r="B14482" t="s">
        <v>45228</v>
      </c>
      <c r="C14482" t="s">
        <v>45229</v>
      </c>
      <c r="D14482">
        <v>11</v>
      </c>
      <c r="E14482" t="s">
        <v>13</v>
      </c>
      <c r="F14482" t="s">
        <v>13</v>
      </c>
      <c r="G14482" t="s">
        <v>45199</v>
      </c>
      <c r="H14482" s="3" t="s">
        <v>45200</v>
      </c>
      <c r="I14482" t="s">
        <v>62</v>
      </c>
      <c r="J14482" t="s">
        <v>45201</v>
      </c>
    </row>
    <row r="14483" spans="1:10" ht="48" x14ac:dyDescent="0.2">
      <c r="A14483" t="s">
        <v>24562</v>
      </c>
      <c r="B14483" t="s">
        <v>45230</v>
      </c>
      <c r="C14483" t="s">
        <v>45231</v>
      </c>
      <c r="D14483">
        <v>6</v>
      </c>
      <c r="E14483" t="s">
        <v>13</v>
      </c>
      <c r="F14483" t="s">
        <v>13</v>
      </c>
      <c r="G14483" t="s">
        <v>45199</v>
      </c>
      <c r="H14483" s="3" t="s">
        <v>45232</v>
      </c>
      <c r="I14483" t="s">
        <v>62</v>
      </c>
      <c r="J14483" t="s">
        <v>24567</v>
      </c>
    </row>
    <row r="14484" spans="1:10" ht="16" x14ac:dyDescent="0.2">
      <c r="A14484" t="s">
        <v>45196</v>
      </c>
      <c r="B14484" t="s">
        <v>45233</v>
      </c>
      <c r="C14484" t="s">
        <v>45234</v>
      </c>
      <c r="D14484">
        <v>5</v>
      </c>
      <c r="E14484" t="s">
        <v>13</v>
      </c>
      <c r="F14484" t="s">
        <v>13</v>
      </c>
      <c r="G14484" t="s">
        <v>45199</v>
      </c>
      <c r="H14484" s="3" t="s">
        <v>45200</v>
      </c>
      <c r="I14484" t="s">
        <v>62</v>
      </c>
      <c r="J14484" t="s">
        <v>45201</v>
      </c>
    </row>
    <row r="14485" spans="1:10" ht="16" x14ac:dyDescent="0.2">
      <c r="A14485" t="s">
        <v>23307</v>
      </c>
      <c r="B14485" t="s">
        <v>45235</v>
      </c>
      <c r="C14485" t="s">
        <v>8907</v>
      </c>
      <c r="D14485">
        <v>5</v>
      </c>
      <c r="E14485" t="s">
        <v>13</v>
      </c>
      <c r="F14485" t="s">
        <v>13</v>
      </c>
      <c r="G14485" t="s">
        <v>45199</v>
      </c>
      <c r="H14485" s="3" t="s">
        <v>45212</v>
      </c>
      <c r="I14485" t="s">
        <v>62</v>
      </c>
      <c r="J14485" t="s">
        <v>23310</v>
      </c>
    </row>
    <row r="14486" spans="1:10" ht="32" x14ac:dyDescent="0.2">
      <c r="A14486" t="s">
        <v>45196</v>
      </c>
      <c r="B14486" t="s">
        <v>45236</v>
      </c>
      <c r="C14486" t="s">
        <v>45237</v>
      </c>
      <c r="D14486">
        <v>4</v>
      </c>
      <c r="E14486" t="s">
        <v>13</v>
      </c>
      <c r="F14486" t="s">
        <v>13</v>
      </c>
      <c r="G14486" t="s">
        <v>45199</v>
      </c>
      <c r="H14486" s="3" t="s">
        <v>45238</v>
      </c>
      <c r="I14486" t="s">
        <v>62</v>
      </c>
      <c r="J14486" t="s">
        <v>45201</v>
      </c>
    </row>
    <row r="14487" spans="1:10" ht="16" x14ac:dyDescent="0.2">
      <c r="A14487" t="s">
        <v>45196</v>
      </c>
      <c r="B14487" t="s">
        <v>45239</v>
      </c>
      <c r="C14487" t="s">
        <v>45240</v>
      </c>
      <c r="D14487">
        <v>2</v>
      </c>
      <c r="E14487" t="s">
        <v>13</v>
      </c>
      <c r="F14487" t="s">
        <v>13</v>
      </c>
      <c r="G14487" t="s">
        <v>45199</v>
      </c>
      <c r="H14487" s="3" t="s">
        <v>45200</v>
      </c>
      <c r="I14487" t="s">
        <v>62</v>
      </c>
      <c r="J14487" t="s">
        <v>45201</v>
      </c>
    </row>
    <row r="14488" spans="1:10" ht="16" x14ac:dyDescent="0.2">
      <c r="A14488" t="s">
        <v>45196</v>
      </c>
      <c r="B14488" t="s">
        <v>45241</v>
      </c>
      <c r="C14488" t="s">
        <v>45242</v>
      </c>
      <c r="D14488">
        <v>1</v>
      </c>
      <c r="E14488" t="s">
        <v>13</v>
      </c>
      <c r="F14488" t="s">
        <v>13</v>
      </c>
      <c r="G14488" t="s">
        <v>45199</v>
      </c>
      <c r="H14488" s="3" t="s">
        <v>45200</v>
      </c>
      <c r="I14488" t="s">
        <v>62</v>
      </c>
      <c r="J14488" t="s">
        <v>45201</v>
      </c>
    </row>
    <row r="14489" spans="1:10" ht="32" x14ac:dyDescent="0.2">
      <c r="A14489" t="s">
        <v>24562</v>
      </c>
      <c r="B14489" t="s">
        <v>36590</v>
      </c>
      <c r="C14489" t="s">
        <v>36591</v>
      </c>
      <c r="D14489">
        <v>7</v>
      </c>
      <c r="E14489" t="s">
        <v>13</v>
      </c>
      <c r="F14489" t="s">
        <v>13</v>
      </c>
      <c r="G14489" t="s">
        <v>45199</v>
      </c>
      <c r="H14489" s="3" t="s">
        <v>45220</v>
      </c>
      <c r="I14489" t="s">
        <v>62</v>
      </c>
      <c r="J14489" t="s">
        <v>24567</v>
      </c>
    </row>
    <row r="14490" spans="1:10" ht="16" x14ac:dyDescent="0.2">
      <c r="A14490" t="s">
        <v>23307</v>
      </c>
      <c r="B14490" t="s">
        <v>45243</v>
      </c>
      <c r="C14490" t="s">
        <v>8902</v>
      </c>
      <c r="D14490">
        <v>1</v>
      </c>
      <c r="E14490" t="s">
        <v>13</v>
      </c>
      <c r="F14490" t="s">
        <v>13</v>
      </c>
      <c r="G14490" t="s">
        <v>45199</v>
      </c>
      <c r="H14490" s="3" t="s">
        <v>45212</v>
      </c>
      <c r="I14490" t="s">
        <v>62</v>
      </c>
      <c r="J14490" t="s">
        <v>23310</v>
      </c>
    </row>
    <row r="14491" spans="1:10" ht="32" x14ac:dyDescent="0.2">
      <c r="A14491" t="s">
        <v>20745</v>
      </c>
      <c r="B14491" t="s">
        <v>2668</v>
      </c>
      <c r="C14491" t="s">
        <v>34113</v>
      </c>
      <c r="D14491">
        <v>2</v>
      </c>
      <c r="E14491" t="s">
        <v>13</v>
      </c>
      <c r="F14491" t="s">
        <v>13</v>
      </c>
      <c r="G14491" t="s">
        <v>45199</v>
      </c>
      <c r="H14491" s="3" t="s">
        <v>45220</v>
      </c>
      <c r="I14491" t="s">
        <v>62</v>
      </c>
      <c r="J14491" t="s">
        <v>20746</v>
      </c>
    </row>
    <row r="14492" spans="1:10" ht="32" x14ac:dyDescent="0.2">
      <c r="A14492" t="s">
        <v>45202</v>
      </c>
      <c r="B14492" t="s">
        <v>2668</v>
      </c>
      <c r="C14492" t="s">
        <v>34113</v>
      </c>
      <c r="D14492">
        <v>3</v>
      </c>
      <c r="E14492" t="s">
        <v>13</v>
      </c>
      <c r="F14492" t="s">
        <v>13</v>
      </c>
      <c r="G14492" t="s">
        <v>45199</v>
      </c>
      <c r="H14492" s="3" t="s">
        <v>45220</v>
      </c>
      <c r="I14492" t="s">
        <v>62</v>
      </c>
      <c r="J14492" t="s">
        <v>45204</v>
      </c>
    </row>
    <row r="14493" spans="1:10" ht="16" x14ac:dyDescent="0.2">
      <c r="A14493" t="s">
        <v>45196</v>
      </c>
      <c r="B14493" t="s">
        <v>45244</v>
      </c>
      <c r="C14493" t="s">
        <v>45245</v>
      </c>
      <c r="D14493">
        <v>3</v>
      </c>
      <c r="E14493" t="s">
        <v>13</v>
      </c>
      <c r="F14493" t="s">
        <v>13</v>
      </c>
      <c r="G14493" t="s">
        <v>45199</v>
      </c>
      <c r="H14493" s="3" t="s">
        <v>45246</v>
      </c>
      <c r="I14493" t="s">
        <v>62</v>
      </c>
      <c r="J14493" t="s">
        <v>45201</v>
      </c>
    </row>
    <row r="14494" spans="1:10" ht="16" x14ac:dyDescent="0.2">
      <c r="A14494" t="s">
        <v>45207</v>
      </c>
      <c r="B14494" t="s">
        <v>36590</v>
      </c>
      <c r="C14494" t="s">
        <v>36591</v>
      </c>
      <c r="D14494">
        <v>4</v>
      </c>
      <c r="E14494" t="s">
        <v>13</v>
      </c>
      <c r="F14494" t="s">
        <v>13</v>
      </c>
      <c r="G14494" t="s">
        <v>45199</v>
      </c>
      <c r="H14494" s="3" t="s">
        <v>45247</v>
      </c>
      <c r="I14494" t="s">
        <v>62</v>
      </c>
      <c r="J14494" t="s">
        <v>45209</v>
      </c>
    </row>
    <row r="14495" spans="1:10" ht="32" x14ac:dyDescent="0.2">
      <c r="A14495" t="s">
        <v>35646</v>
      </c>
      <c r="B14495" t="s">
        <v>2668</v>
      </c>
      <c r="C14495" t="s">
        <v>34113</v>
      </c>
      <c r="D14495">
        <v>1</v>
      </c>
      <c r="E14495" t="s">
        <v>13</v>
      </c>
      <c r="F14495" t="s">
        <v>13</v>
      </c>
      <c r="G14495" t="s">
        <v>45199</v>
      </c>
      <c r="H14495" s="3" t="s">
        <v>45220</v>
      </c>
      <c r="I14495" t="s">
        <v>62</v>
      </c>
      <c r="J14495" t="s">
        <v>35647</v>
      </c>
    </row>
    <row r="14496" spans="1:10" ht="16" x14ac:dyDescent="0.2">
      <c r="A14496" t="s">
        <v>45248</v>
      </c>
      <c r="B14496" t="s">
        <v>2668</v>
      </c>
      <c r="C14496" t="s">
        <v>34113</v>
      </c>
      <c r="D14496">
        <v>2</v>
      </c>
      <c r="E14496" t="s">
        <v>13</v>
      </c>
      <c r="F14496" t="s">
        <v>13</v>
      </c>
      <c r="G14496" t="s">
        <v>45199</v>
      </c>
      <c r="H14496" s="3" t="s">
        <v>45247</v>
      </c>
      <c r="I14496" t="s">
        <v>62</v>
      </c>
      <c r="J14496" t="s">
        <v>45249</v>
      </c>
    </row>
    <row r="14497" spans="1:10" ht="32" x14ac:dyDescent="0.2">
      <c r="A14497" t="s">
        <v>45250</v>
      </c>
      <c r="B14497" t="s">
        <v>2668</v>
      </c>
      <c r="C14497" t="s">
        <v>34113</v>
      </c>
      <c r="D14497">
        <v>3</v>
      </c>
      <c r="E14497" t="s">
        <v>13</v>
      </c>
      <c r="F14497" t="s">
        <v>13</v>
      </c>
      <c r="G14497" t="s">
        <v>45199</v>
      </c>
      <c r="H14497" s="3" t="s">
        <v>45220</v>
      </c>
      <c r="I14497" t="s">
        <v>62</v>
      </c>
      <c r="J14497" t="s">
        <v>45251</v>
      </c>
    </row>
    <row r="14498" spans="1:10" ht="16" x14ac:dyDescent="0.2">
      <c r="A14498" t="s">
        <v>45196</v>
      </c>
      <c r="B14498" t="s">
        <v>45252</v>
      </c>
      <c r="C14498" t="s">
        <v>45253</v>
      </c>
      <c r="D14498">
        <v>12</v>
      </c>
      <c r="E14498" t="s">
        <v>13</v>
      </c>
      <c r="F14498" t="s">
        <v>13</v>
      </c>
      <c r="G14498" t="s">
        <v>45199</v>
      </c>
      <c r="H14498" s="3" t="s">
        <v>45200</v>
      </c>
      <c r="I14498" t="s">
        <v>62</v>
      </c>
      <c r="J14498" t="s">
        <v>45201</v>
      </c>
    </row>
    <row r="14499" spans="1:10" ht="32" x14ac:dyDescent="0.2">
      <c r="A14499" t="s">
        <v>45215</v>
      </c>
      <c r="B14499" t="s">
        <v>36590</v>
      </c>
      <c r="C14499" t="s">
        <v>36591</v>
      </c>
      <c r="D14499">
        <v>7</v>
      </c>
      <c r="E14499" t="s">
        <v>13</v>
      </c>
      <c r="F14499" t="s">
        <v>13</v>
      </c>
      <c r="G14499" t="s">
        <v>45199</v>
      </c>
      <c r="H14499" s="3" t="s">
        <v>45220</v>
      </c>
      <c r="I14499" t="s">
        <v>62</v>
      </c>
      <c r="J14499" t="s">
        <v>45219</v>
      </c>
    </row>
    <row r="14500" spans="1:10" ht="32" x14ac:dyDescent="0.2">
      <c r="A14500" t="s">
        <v>20745</v>
      </c>
      <c r="B14500" t="s">
        <v>36590</v>
      </c>
      <c r="C14500" t="s">
        <v>36591</v>
      </c>
      <c r="D14500">
        <v>5</v>
      </c>
      <c r="E14500" t="s">
        <v>13</v>
      </c>
      <c r="F14500" t="s">
        <v>13</v>
      </c>
      <c r="G14500" t="s">
        <v>45199</v>
      </c>
      <c r="H14500" s="3" t="s">
        <v>45220</v>
      </c>
      <c r="I14500" t="s">
        <v>62</v>
      </c>
      <c r="J14500" t="s">
        <v>20746</v>
      </c>
    </row>
    <row r="14501" spans="1:10" ht="32" x14ac:dyDescent="0.2">
      <c r="A14501" t="s">
        <v>45221</v>
      </c>
      <c r="B14501" t="s">
        <v>2668</v>
      </c>
      <c r="C14501" t="s">
        <v>34113</v>
      </c>
      <c r="D14501">
        <v>4</v>
      </c>
      <c r="E14501" t="s">
        <v>13</v>
      </c>
      <c r="F14501" t="s">
        <v>13</v>
      </c>
      <c r="G14501" t="s">
        <v>45199</v>
      </c>
      <c r="H14501" s="3" t="s">
        <v>45220</v>
      </c>
      <c r="I14501" t="s">
        <v>62</v>
      </c>
      <c r="J14501" t="s">
        <v>45223</v>
      </c>
    </row>
    <row r="14502" spans="1:10" ht="32" x14ac:dyDescent="0.2">
      <c r="A14502" t="s">
        <v>20683</v>
      </c>
      <c r="B14502" t="s">
        <v>2668</v>
      </c>
      <c r="C14502" t="s">
        <v>34113</v>
      </c>
      <c r="D14502">
        <v>2</v>
      </c>
      <c r="E14502" t="s">
        <v>13</v>
      </c>
      <c r="F14502" t="s">
        <v>13</v>
      </c>
      <c r="G14502" t="s">
        <v>45199</v>
      </c>
      <c r="H14502" s="3" t="s">
        <v>45220</v>
      </c>
      <c r="I14502" t="s">
        <v>62</v>
      </c>
      <c r="J14502" t="s">
        <v>20688</v>
      </c>
    </row>
    <row r="14503" spans="1:10" ht="32" x14ac:dyDescent="0.2">
      <c r="A14503" t="s">
        <v>45254</v>
      </c>
      <c r="B14503" t="s">
        <v>45255</v>
      </c>
      <c r="C14503" t="s">
        <v>45256</v>
      </c>
      <c r="D14503">
        <v>5</v>
      </c>
      <c r="E14503" t="s">
        <v>13</v>
      </c>
      <c r="F14503" t="s">
        <v>13</v>
      </c>
      <c r="G14503" t="s">
        <v>45199</v>
      </c>
      <c r="H14503" s="3" t="s">
        <v>45220</v>
      </c>
      <c r="I14503" t="s">
        <v>62</v>
      </c>
      <c r="J14503" t="s">
        <v>45257</v>
      </c>
    </row>
    <row r="14504" spans="1:10" ht="16" x14ac:dyDescent="0.2">
      <c r="A14504" t="s">
        <v>45196</v>
      </c>
      <c r="B14504" t="s">
        <v>45258</v>
      </c>
      <c r="C14504" t="s">
        <v>45259</v>
      </c>
      <c r="D14504">
        <v>7</v>
      </c>
      <c r="E14504" t="s">
        <v>13</v>
      </c>
      <c r="F14504" t="s">
        <v>13</v>
      </c>
      <c r="G14504" t="s">
        <v>45199</v>
      </c>
      <c r="H14504" s="3" t="s">
        <v>45200</v>
      </c>
      <c r="I14504" t="s">
        <v>62</v>
      </c>
      <c r="J14504" t="s">
        <v>45201</v>
      </c>
    </row>
    <row r="14505" spans="1:10" ht="32" x14ac:dyDescent="0.2">
      <c r="A14505" t="s">
        <v>20683</v>
      </c>
      <c r="B14505" t="s">
        <v>36590</v>
      </c>
      <c r="C14505" t="s">
        <v>36591</v>
      </c>
      <c r="D14505">
        <v>5</v>
      </c>
      <c r="E14505" t="s">
        <v>13</v>
      </c>
      <c r="F14505" t="s">
        <v>13</v>
      </c>
      <c r="G14505" t="s">
        <v>45199</v>
      </c>
      <c r="H14505" s="3" t="s">
        <v>45220</v>
      </c>
      <c r="I14505" t="s">
        <v>62</v>
      </c>
      <c r="J14505" t="s">
        <v>20688</v>
      </c>
    </row>
    <row r="14506" spans="1:10" ht="32" x14ac:dyDescent="0.2">
      <c r="A14506" t="s">
        <v>45250</v>
      </c>
      <c r="B14506" t="s">
        <v>31876</v>
      </c>
      <c r="C14506" t="s">
        <v>31877</v>
      </c>
      <c r="D14506">
        <v>2</v>
      </c>
      <c r="E14506" t="s">
        <v>13</v>
      </c>
      <c r="F14506" t="s">
        <v>13</v>
      </c>
      <c r="G14506" t="s">
        <v>45199</v>
      </c>
      <c r="H14506" s="3" t="s">
        <v>45222</v>
      </c>
      <c r="I14506" t="s">
        <v>62</v>
      </c>
      <c r="J14506" t="s">
        <v>45251</v>
      </c>
    </row>
    <row r="14507" spans="1:10" ht="16" x14ac:dyDescent="0.2">
      <c r="A14507" t="s">
        <v>45221</v>
      </c>
      <c r="B14507" t="s">
        <v>20684</v>
      </c>
      <c r="C14507" t="s">
        <v>20685</v>
      </c>
      <c r="D14507">
        <v>1</v>
      </c>
      <c r="E14507" t="s">
        <v>13</v>
      </c>
      <c r="F14507" t="s">
        <v>13</v>
      </c>
      <c r="G14507" t="s">
        <v>45199</v>
      </c>
      <c r="H14507" s="3" t="s">
        <v>45203</v>
      </c>
      <c r="I14507" t="s">
        <v>62</v>
      </c>
      <c r="J14507" t="s">
        <v>45223</v>
      </c>
    </row>
    <row r="14508" spans="1:10" ht="32" x14ac:dyDescent="0.2">
      <c r="A14508" t="s">
        <v>45248</v>
      </c>
      <c r="B14508" t="s">
        <v>45260</v>
      </c>
      <c r="C14508" t="s">
        <v>45261</v>
      </c>
      <c r="D14508">
        <v>5</v>
      </c>
      <c r="E14508" t="s">
        <v>13</v>
      </c>
      <c r="F14508" t="s">
        <v>13</v>
      </c>
      <c r="G14508" t="s">
        <v>45199</v>
      </c>
      <c r="H14508" s="3" t="s">
        <v>45262</v>
      </c>
      <c r="I14508" t="s">
        <v>62</v>
      </c>
      <c r="J14508" t="s">
        <v>45249</v>
      </c>
    </row>
    <row r="14509" spans="1:10" ht="32" x14ac:dyDescent="0.2">
      <c r="A14509" t="s">
        <v>45254</v>
      </c>
      <c r="B14509" t="s">
        <v>2668</v>
      </c>
      <c r="C14509" t="s">
        <v>34113</v>
      </c>
      <c r="D14509">
        <v>4</v>
      </c>
      <c r="E14509" t="s">
        <v>13</v>
      </c>
      <c r="F14509" t="s">
        <v>13</v>
      </c>
      <c r="G14509" t="s">
        <v>45199</v>
      </c>
      <c r="H14509" s="3" t="s">
        <v>45220</v>
      </c>
      <c r="I14509" t="s">
        <v>62</v>
      </c>
      <c r="J14509" t="s">
        <v>45257</v>
      </c>
    </row>
    <row r="14510" spans="1:10" ht="16" x14ac:dyDescent="0.2">
      <c r="A14510" t="s">
        <v>45248</v>
      </c>
      <c r="B14510" t="s">
        <v>36590</v>
      </c>
      <c r="C14510" t="s">
        <v>36591</v>
      </c>
      <c r="D14510">
        <v>4</v>
      </c>
      <c r="E14510" t="s">
        <v>13</v>
      </c>
      <c r="F14510" t="s">
        <v>13</v>
      </c>
      <c r="G14510" t="s">
        <v>45199</v>
      </c>
      <c r="H14510" s="3" t="s">
        <v>45247</v>
      </c>
      <c r="I14510" t="s">
        <v>62</v>
      </c>
      <c r="J14510" t="s">
        <v>45249</v>
      </c>
    </row>
    <row r="14511" spans="1:10" ht="16" x14ac:dyDescent="0.2">
      <c r="A14511" t="s">
        <v>45248</v>
      </c>
      <c r="B14511" t="s">
        <v>20684</v>
      </c>
      <c r="C14511" t="s">
        <v>20685</v>
      </c>
      <c r="D14511">
        <v>1</v>
      </c>
      <c r="E14511" t="s">
        <v>13</v>
      </c>
      <c r="F14511" t="s">
        <v>13</v>
      </c>
      <c r="G14511" t="s">
        <v>45199</v>
      </c>
      <c r="H14511" s="3" t="s">
        <v>45203</v>
      </c>
      <c r="I14511" t="s">
        <v>62</v>
      </c>
      <c r="J14511" t="s">
        <v>45249</v>
      </c>
    </row>
    <row r="14512" spans="1:10" ht="32" x14ac:dyDescent="0.2">
      <c r="A14512" t="s">
        <v>31283</v>
      </c>
      <c r="B14512" t="s">
        <v>2668</v>
      </c>
      <c r="C14512" t="s">
        <v>34113</v>
      </c>
      <c r="D14512">
        <v>1</v>
      </c>
      <c r="E14512" t="s">
        <v>13</v>
      </c>
      <c r="F14512" t="s">
        <v>13</v>
      </c>
      <c r="G14512" t="s">
        <v>45199</v>
      </c>
      <c r="H14512" s="3" t="s">
        <v>45220</v>
      </c>
      <c r="I14512" t="s">
        <v>62</v>
      </c>
      <c r="J14512" t="s">
        <v>31286</v>
      </c>
    </row>
    <row r="14513" spans="1:10" ht="32" x14ac:dyDescent="0.2">
      <c r="A14513" t="s">
        <v>32144</v>
      </c>
      <c r="B14513" t="s">
        <v>36590</v>
      </c>
      <c r="C14513" t="s">
        <v>36591</v>
      </c>
      <c r="D14513">
        <v>5</v>
      </c>
      <c r="E14513" t="s">
        <v>13</v>
      </c>
      <c r="F14513" t="s">
        <v>13</v>
      </c>
      <c r="G14513" t="s">
        <v>45199</v>
      </c>
      <c r="H14513" s="3" t="s">
        <v>45220</v>
      </c>
      <c r="I14513" t="s">
        <v>62</v>
      </c>
      <c r="J14513" t="s">
        <v>32146</v>
      </c>
    </row>
    <row r="14514" spans="1:10" ht="32" x14ac:dyDescent="0.2">
      <c r="A14514" t="s">
        <v>45221</v>
      </c>
      <c r="B14514" t="s">
        <v>36590</v>
      </c>
      <c r="C14514" t="s">
        <v>36591</v>
      </c>
      <c r="D14514">
        <v>6</v>
      </c>
      <c r="E14514" t="s">
        <v>13</v>
      </c>
      <c r="F14514" t="s">
        <v>13</v>
      </c>
      <c r="G14514" t="s">
        <v>45199</v>
      </c>
      <c r="H14514" s="3" t="s">
        <v>45220</v>
      </c>
      <c r="I14514" t="s">
        <v>62</v>
      </c>
      <c r="J14514" t="s">
        <v>45223</v>
      </c>
    </row>
    <row r="14515" spans="1:10" ht="32" x14ac:dyDescent="0.2">
      <c r="A14515" t="s">
        <v>45254</v>
      </c>
      <c r="B14515" t="s">
        <v>36590</v>
      </c>
      <c r="C14515" t="s">
        <v>36591</v>
      </c>
      <c r="D14515">
        <v>6</v>
      </c>
      <c r="E14515" t="s">
        <v>13</v>
      </c>
      <c r="F14515" t="s">
        <v>13</v>
      </c>
      <c r="G14515" t="s">
        <v>45199</v>
      </c>
      <c r="H14515" s="3" t="s">
        <v>45220</v>
      </c>
      <c r="I14515" t="s">
        <v>62</v>
      </c>
      <c r="J14515" t="s">
        <v>45257</v>
      </c>
    </row>
    <row r="14516" spans="1:10" ht="16" x14ac:dyDescent="0.2">
      <c r="A14516" t="s">
        <v>45263</v>
      </c>
      <c r="B14516" t="s">
        <v>8908</v>
      </c>
      <c r="C14516" t="s">
        <v>8909</v>
      </c>
      <c r="D14516">
        <v>2</v>
      </c>
      <c r="E14516" t="s">
        <v>13</v>
      </c>
      <c r="F14516" t="s">
        <v>13</v>
      </c>
      <c r="G14516" t="s">
        <v>45199</v>
      </c>
      <c r="H14516" s="3" t="s">
        <v>45264</v>
      </c>
      <c r="I14516" t="s">
        <v>62</v>
      </c>
      <c r="J14516" t="s">
        <v>45265</v>
      </c>
    </row>
    <row r="14517" spans="1:10" ht="16" x14ac:dyDescent="0.2">
      <c r="A14517" t="s">
        <v>45263</v>
      </c>
      <c r="B14517" t="s">
        <v>45243</v>
      </c>
      <c r="C14517" t="s">
        <v>8902</v>
      </c>
      <c r="D14517">
        <v>1</v>
      </c>
      <c r="E14517" t="s">
        <v>13</v>
      </c>
      <c r="F14517" t="s">
        <v>13</v>
      </c>
      <c r="G14517" t="s">
        <v>45199</v>
      </c>
      <c r="H14517" s="3" t="s">
        <v>45264</v>
      </c>
      <c r="I14517" t="s">
        <v>62</v>
      </c>
      <c r="J14517" t="s">
        <v>45265</v>
      </c>
    </row>
    <row r="14518" spans="1:10" ht="32" x14ac:dyDescent="0.2">
      <c r="A14518" t="s">
        <v>35646</v>
      </c>
      <c r="B14518" t="s">
        <v>36590</v>
      </c>
      <c r="C14518" t="s">
        <v>36591</v>
      </c>
      <c r="D14518">
        <v>3</v>
      </c>
      <c r="E14518" t="s">
        <v>13</v>
      </c>
      <c r="F14518" t="s">
        <v>13</v>
      </c>
      <c r="G14518" t="s">
        <v>45199</v>
      </c>
      <c r="H14518" s="3" t="s">
        <v>45220</v>
      </c>
      <c r="I14518" t="s">
        <v>62</v>
      </c>
      <c r="J14518" t="s">
        <v>35647</v>
      </c>
    </row>
    <row r="14519" spans="1:10" ht="32" x14ac:dyDescent="0.2">
      <c r="A14519" t="s">
        <v>32144</v>
      </c>
      <c r="B14519" t="s">
        <v>2668</v>
      </c>
      <c r="C14519" t="s">
        <v>34113</v>
      </c>
      <c r="D14519">
        <v>1</v>
      </c>
      <c r="E14519" t="s">
        <v>13</v>
      </c>
      <c r="F14519" t="s">
        <v>13</v>
      </c>
      <c r="G14519" t="s">
        <v>45199</v>
      </c>
      <c r="H14519" s="3" t="s">
        <v>45220</v>
      </c>
      <c r="I14519" t="s">
        <v>62</v>
      </c>
      <c r="J14519" t="s">
        <v>32146</v>
      </c>
    </row>
    <row r="14520" spans="1:10" ht="32" x14ac:dyDescent="0.2">
      <c r="A14520" t="s">
        <v>31283</v>
      </c>
      <c r="B14520" t="s">
        <v>36590</v>
      </c>
      <c r="C14520" t="s">
        <v>36591</v>
      </c>
      <c r="D14520">
        <v>6</v>
      </c>
      <c r="E14520" t="s">
        <v>13</v>
      </c>
      <c r="F14520" t="s">
        <v>13</v>
      </c>
      <c r="G14520" t="s">
        <v>45199</v>
      </c>
      <c r="H14520" s="3" t="s">
        <v>45220</v>
      </c>
      <c r="I14520" t="s">
        <v>62</v>
      </c>
      <c r="J14520" t="s">
        <v>31286</v>
      </c>
    </row>
    <row r="14521" spans="1:10" ht="32" x14ac:dyDescent="0.2">
      <c r="A14521" t="s">
        <v>45250</v>
      </c>
      <c r="B14521" t="s">
        <v>36590</v>
      </c>
      <c r="C14521" t="s">
        <v>36591</v>
      </c>
      <c r="D14521">
        <v>7</v>
      </c>
      <c r="E14521" t="s">
        <v>13</v>
      </c>
      <c r="F14521" t="s">
        <v>13</v>
      </c>
      <c r="G14521" t="s">
        <v>45199</v>
      </c>
      <c r="H14521" s="3" t="s">
        <v>45220</v>
      </c>
      <c r="I14521" t="s">
        <v>62</v>
      </c>
      <c r="J14521" t="s">
        <v>45251</v>
      </c>
    </row>
    <row r="14522" spans="1:10" ht="32" x14ac:dyDescent="0.2">
      <c r="A14522" t="s">
        <v>33931</v>
      </c>
      <c r="B14522" t="s">
        <v>36590</v>
      </c>
      <c r="C14522" t="s">
        <v>36591</v>
      </c>
      <c r="D14522">
        <v>4</v>
      </c>
      <c r="E14522" t="s">
        <v>13</v>
      </c>
      <c r="F14522" t="s">
        <v>13</v>
      </c>
      <c r="G14522" t="s">
        <v>45199</v>
      </c>
      <c r="H14522" s="3" t="s">
        <v>45220</v>
      </c>
      <c r="I14522" t="s">
        <v>62</v>
      </c>
      <c r="J14522" t="s">
        <v>33934</v>
      </c>
    </row>
    <row r="14523" spans="1:10" ht="32" x14ac:dyDescent="0.2">
      <c r="A14523" t="s">
        <v>36604</v>
      </c>
      <c r="B14523" t="s">
        <v>36590</v>
      </c>
      <c r="C14523" t="s">
        <v>36591</v>
      </c>
      <c r="D14523">
        <v>4</v>
      </c>
      <c r="E14523" t="s">
        <v>13</v>
      </c>
      <c r="F14523" t="s">
        <v>13</v>
      </c>
      <c r="G14523" t="s">
        <v>45199</v>
      </c>
      <c r="H14523" s="3" t="s">
        <v>45220</v>
      </c>
      <c r="I14523" t="s">
        <v>62</v>
      </c>
      <c r="J14523" t="s">
        <v>36606</v>
      </c>
    </row>
    <row r="14524" spans="1:10" ht="16" x14ac:dyDescent="0.2">
      <c r="A14524" t="s">
        <v>45263</v>
      </c>
      <c r="B14524" t="s">
        <v>45210</v>
      </c>
      <c r="C14524" t="s">
        <v>45211</v>
      </c>
      <c r="D14524">
        <v>3</v>
      </c>
      <c r="E14524" t="s">
        <v>13</v>
      </c>
      <c r="F14524" t="s">
        <v>13</v>
      </c>
      <c r="G14524" t="s">
        <v>45199</v>
      </c>
      <c r="H14524" s="3" t="s">
        <v>45264</v>
      </c>
      <c r="I14524" t="s">
        <v>62</v>
      </c>
      <c r="J14524" t="s">
        <v>45265</v>
      </c>
    </row>
    <row r="14525" spans="1:10" ht="32" x14ac:dyDescent="0.2">
      <c r="A14525" t="s">
        <v>45250</v>
      </c>
      <c r="B14525" t="s">
        <v>45266</v>
      </c>
      <c r="C14525" t="s">
        <v>45267</v>
      </c>
      <c r="D14525">
        <v>6</v>
      </c>
      <c r="E14525" t="s">
        <v>13</v>
      </c>
      <c r="F14525" t="s">
        <v>13</v>
      </c>
      <c r="G14525" t="s">
        <v>45199</v>
      </c>
      <c r="H14525" s="3" t="s">
        <v>45220</v>
      </c>
      <c r="I14525" t="s">
        <v>62</v>
      </c>
      <c r="J14525" t="s">
        <v>45251</v>
      </c>
    </row>
    <row r="14526" spans="1:10" ht="32" x14ac:dyDescent="0.2">
      <c r="A14526" t="s">
        <v>45250</v>
      </c>
      <c r="B14526" t="s">
        <v>45216</v>
      </c>
      <c r="C14526" t="s">
        <v>45217</v>
      </c>
      <c r="D14526">
        <v>5</v>
      </c>
      <c r="E14526" t="s">
        <v>13</v>
      </c>
      <c r="F14526" t="s">
        <v>13</v>
      </c>
      <c r="G14526" t="s">
        <v>45199</v>
      </c>
      <c r="H14526" s="3" t="s">
        <v>45268</v>
      </c>
      <c r="I14526" t="s">
        <v>62</v>
      </c>
      <c r="J14526" t="s">
        <v>45251</v>
      </c>
    </row>
    <row r="14527" spans="1:10" ht="32" x14ac:dyDescent="0.2">
      <c r="A14527" t="s">
        <v>45250</v>
      </c>
      <c r="B14527" t="s">
        <v>45230</v>
      </c>
      <c r="C14527" t="s">
        <v>45231</v>
      </c>
      <c r="D14527">
        <v>4</v>
      </c>
      <c r="E14527" t="s">
        <v>13</v>
      </c>
      <c r="F14527" t="s">
        <v>13</v>
      </c>
      <c r="G14527" t="s">
        <v>45199</v>
      </c>
      <c r="H14527" s="3" t="s">
        <v>45269</v>
      </c>
      <c r="I14527" t="s">
        <v>62</v>
      </c>
      <c r="J14527" t="s">
        <v>45251</v>
      </c>
    </row>
    <row r="14528" spans="1:10" ht="16" x14ac:dyDescent="0.2">
      <c r="A14528" t="s">
        <v>45207</v>
      </c>
      <c r="B14528" t="s">
        <v>2668</v>
      </c>
      <c r="C14528" t="s">
        <v>34113</v>
      </c>
      <c r="D14528">
        <v>3</v>
      </c>
      <c r="E14528" t="s">
        <v>13</v>
      </c>
      <c r="F14528" t="s">
        <v>13</v>
      </c>
      <c r="G14528" t="s">
        <v>45199</v>
      </c>
      <c r="H14528" s="3" t="s">
        <v>45247</v>
      </c>
      <c r="I14528" t="s">
        <v>62</v>
      </c>
      <c r="J14528" t="s">
        <v>45209</v>
      </c>
    </row>
    <row r="14529" spans="1:10" ht="32" x14ac:dyDescent="0.2">
      <c r="A14529" t="s">
        <v>45250</v>
      </c>
      <c r="B14529" t="s">
        <v>24568</v>
      </c>
      <c r="C14529" t="s">
        <v>24564</v>
      </c>
      <c r="D14529">
        <v>1</v>
      </c>
      <c r="E14529" t="s">
        <v>13</v>
      </c>
      <c r="F14529" t="s">
        <v>13</v>
      </c>
      <c r="G14529" t="s">
        <v>45270</v>
      </c>
      <c r="H14529" s="3" t="s">
        <v>45271</v>
      </c>
      <c r="I14529" t="s">
        <v>62</v>
      </c>
      <c r="J14529" t="s">
        <v>45251</v>
      </c>
    </row>
    <row r="14530" spans="1:10" ht="16" x14ac:dyDescent="0.2">
      <c r="A14530" t="s">
        <v>45207</v>
      </c>
      <c r="B14530" t="s">
        <v>45156</v>
      </c>
      <c r="C14530" t="s">
        <v>45157</v>
      </c>
      <c r="D14530">
        <v>1</v>
      </c>
      <c r="E14530" t="s">
        <v>13</v>
      </c>
      <c r="F14530" t="s">
        <v>13</v>
      </c>
      <c r="G14530" t="s">
        <v>45272</v>
      </c>
      <c r="H14530" s="3" t="s">
        <v>45273</v>
      </c>
      <c r="I14530" t="s">
        <v>62</v>
      </c>
      <c r="J14530" t="s">
        <v>45209</v>
      </c>
    </row>
    <row r="14531" spans="1:10" ht="16" x14ac:dyDescent="0.2">
      <c r="A14531" t="s">
        <v>45196</v>
      </c>
      <c r="B14531" t="s">
        <v>8901</v>
      </c>
      <c r="C14531" t="s">
        <v>8902</v>
      </c>
      <c r="D14531">
        <v>6</v>
      </c>
      <c r="E14531" t="s">
        <v>13</v>
      </c>
      <c r="F14531" t="s">
        <v>13</v>
      </c>
      <c r="G14531" t="s">
        <v>45274</v>
      </c>
      <c r="H14531" s="3" t="s">
        <v>45275</v>
      </c>
      <c r="I14531" t="s">
        <v>62</v>
      </c>
      <c r="J14531" t="s">
        <v>45201</v>
      </c>
    </row>
    <row r="14532" spans="1:10" ht="32" x14ac:dyDescent="0.2">
      <c r="A14532" t="s">
        <v>45202</v>
      </c>
      <c r="B14532" t="s">
        <v>45156</v>
      </c>
      <c r="C14532" t="s">
        <v>45157</v>
      </c>
      <c r="D14532">
        <v>4</v>
      </c>
      <c r="E14532" t="s">
        <v>13</v>
      </c>
      <c r="F14532" t="s">
        <v>13</v>
      </c>
      <c r="G14532" t="s">
        <v>45274</v>
      </c>
      <c r="H14532" s="3" t="s">
        <v>45276</v>
      </c>
      <c r="I14532" t="s">
        <v>62</v>
      </c>
      <c r="J14532" t="s">
        <v>45204</v>
      </c>
    </row>
    <row r="14533" spans="1:10" ht="16" x14ac:dyDescent="0.2">
      <c r="A14533" t="s">
        <v>24562</v>
      </c>
      <c r="B14533" t="s">
        <v>45183</v>
      </c>
      <c r="C14533" t="s">
        <v>45184</v>
      </c>
      <c r="D14533">
        <v>4</v>
      </c>
      <c r="E14533" t="s">
        <v>13</v>
      </c>
      <c r="F14533" t="s">
        <v>13</v>
      </c>
      <c r="G14533" t="s">
        <v>45274</v>
      </c>
      <c r="H14533" s="3" t="s">
        <v>45277</v>
      </c>
      <c r="I14533" t="s">
        <v>62</v>
      </c>
      <c r="J14533" t="s">
        <v>24567</v>
      </c>
    </row>
    <row r="14534" spans="1:10" ht="32" x14ac:dyDescent="0.2">
      <c r="A14534" t="s">
        <v>45202</v>
      </c>
      <c r="B14534" t="s">
        <v>45176</v>
      </c>
      <c r="C14534" t="s">
        <v>45177</v>
      </c>
      <c r="D14534">
        <v>2</v>
      </c>
      <c r="E14534" t="s">
        <v>13</v>
      </c>
      <c r="F14534" t="s">
        <v>13</v>
      </c>
      <c r="G14534" t="s">
        <v>45274</v>
      </c>
      <c r="H14534" s="3" t="s">
        <v>45278</v>
      </c>
      <c r="I14534" t="s">
        <v>62</v>
      </c>
      <c r="J14534" t="s">
        <v>45204</v>
      </c>
    </row>
    <row r="14535" spans="1:10" ht="32" x14ac:dyDescent="0.2">
      <c r="A14535" t="s">
        <v>33931</v>
      </c>
      <c r="B14535" t="s">
        <v>45156</v>
      </c>
      <c r="C14535" t="s">
        <v>45157</v>
      </c>
      <c r="D14535">
        <v>3</v>
      </c>
      <c r="E14535" t="s">
        <v>13</v>
      </c>
      <c r="F14535" t="s">
        <v>13</v>
      </c>
      <c r="G14535" t="s">
        <v>45274</v>
      </c>
      <c r="H14535" s="3" t="s">
        <v>45276</v>
      </c>
      <c r="I14535" t="s">
        <v>62</v>
      </c>
      <c r="J14535" t="s">
        <v>33934</v>
      </c>
    </row>
    <row r="14536" spans="1:10" ht="32" x14ac:dyDescent="0.2">
      <c r="A14536" t="s">
        <v>33931</v>
      </c>
      <c r="B14536" t="s">
        <v>31876</v>
      </c>
      <c r="C14536" t="s">
        <v>31877</v>
      </c>
      <c r="D14536">
        <v>2</v>
      </c>
      <c r="E14536" t="s">
        <v>13</v>
      </c>
      <c r="F14536" t="s">
        <v>13</v>
      </c>
      <c r="G14536" t="s">
        <v>45274</v>
      </c>
      <c r="H14536" s="3" t="s">
        <v>45279</v>
      </c>
      <c r="I14536" t="s">
        <v>62</v>
      </c>
      <c r="J14536" t="s">
        <v>33934</v>
      </c>
    </row>
    <row r="14537" spans="1:10" ht="32" x14ac:dyDescent="0.2">
      <c r="A14537" t="s">
        <v>45202</v>
      </c>
      <c r="B14537" t="s">
        <v>45194</v>
      </c>
      <c r="C14537" t="s">
        <v>45195</v>
      </c>
      <c r="D14537">
        <v>1</v>
      </c>
      <c r="E14537" t="s">
        <v>13</v>
      </c>
      <c r="F14537" t="s">
        <v>13</v>
      </c>
      <c r="G14537" t="s">
        <v>45274</v>
      </c>
      <c r="H14537" s="3" t="s">
        <v>45279</v>
      </c>
      <c r="I14537" t="s">
        <v>62</v>
      </c>
      <c r="J14537" t="s">
        <v>45204</v>
      </c>
    </row>
    <row r="14538" spans="1:10" ht="32" x14ac:dyDescent="0.2">
      <c r="A14538" t="s">
        <v>24562</v>
      </c>
      <c r="B14538" t="s">
        <v>45280</v>
      </c>
      <c r="C14538" t="s">
        <v>31877</v>
      </c>
      <c r="D14538">
        <v>8</v>
      </c>
      <c r="E14538" t="s">
        <v>13</v>
      </c>
      <c r="F14538" t="s">
        <v>13</v>
      </c>
      <c r="G14538" t="s">
        <v>45274</v>
      </c>
      <c r="H14538" s="3" t="s">
        <v>45281</v>
      </c>
      <c r="I14538" t="s">
        <v>62</v>
      </c>
      <c r="J14538" t="s">
        <v>24567</v>
      </c>
    </row>
    <row r="14539" spans="1:10" ht="32" x14ac:dyDescent="0.2">
      <c r="A14539" t="s">
        <v>36604</v>
      </c>
      <c r="B14539" t="s">
        <v>45156</v>
      </c>
      <c r="C14539" t="s">
        <v>45157</v>
      </c>
      <c r="D14539">
        <v>1</v>
      </c>
      <c r="E14539" t="s">
        <v>13</v>
      </c>
      <c r="F14539" t="s">
        <v>13</v>
      </c>
      <c r="G14539" t="s">
        <v>45274</v>
      </c>
      <c r="H14539" s="3" t="s">
        <v>45276</v>
      </c>
      <c r="I14539" t="s">
        <v>62</v>
      </c>
      <c r="J14539" t="s">
        <v>36606</v>
      </c>
    </row>
    <row r="14540" spans="1:10" ht="32" x14ac:dyDescent="0.2">
      <c r="A14540" t="s">
        <v>32144</v>
      </c>
      <c r="B14540" t="s">
        <v>31876</v>
      </c>
      <c r="C14540" t="s">
        <v>31877</v>
      </c>
      <c r="D14540">
        <v>6</v>
      </c>
      <c r="E14540" t="s">
        <v>13</v>
      </c>
      <c r="F14540" t="s">
        <v>13</v>
      </c>
      <c r="G14540" t="s">
        <v>45274</v>
      </c>
      <c r="H14540" s="3" t="s">
        <v>45281</v>
      </c>
      <c r="I14540" t="s">
        <v>62</v>
      </c>
      <c r="J14540" t="s">
        <v>32146</v>
      </c>
    </row>
    <row r="14541" spans="1:10" ht="32" x14ac:dyDescent="0.2">
      <c r="A14541" t="s">
        <v>36604</v>
      </c>
      <c r="B14541" t="s">
        <v>31876</v>
      </c>
      <c r="C14541" t="s">
        <v>31877</v>
      </c>
      <c r="D14541">
        <v>2</v>
      </c>
      <c r="E14541" t="s">
        <v>13</v>
      </c>
      <c r="F14541" t="s">
        <v>13</v>
      </c>
      <c r="G14541" t="s">
        <v>45274</v>
      </c>
      <c r="H14541" s="3" t="s">
        <v>45279</v>
      </c>
      <c r="I14541" t="s">
        <v>62</v>
      </c>
      <c r="J14541" t="s">
        <v>36606</v>
      </c>
    </row>
    <row r="14542" spans="1:10" ht="32" x14ac:dyDescent="0.2">
      <c r="A14542" t="s">
        <v>31283</v>
      </c>
      <c r="B14542" t="s">
        <v>45280</v>
      </c>
      <c r="C14542" t="s">
        <v>31877</v>
      </c>
      <c r="D14542">
        <v>7</v>
      </c>
      <c r="E14542" t="s">
        <v>13</v>
      </c>
      <c r="F14542" t="s">
        <v>13</v>
      </c>
      <c r="G14542" t="s">
        <v>45274</v>
      </c>
      <c r="H14542" s="3" t="s">
        <v>45281</v>
      </c>
      <c r="I14542" t="s">
        <v>62</v>
      </c>
      <c r="J14542" t="s">
        <v>31286</v>
      </c>
    </row>
    <row r="14543" spans="1:10" ht="32" x14ac:dyDescent="0.2">
      <c r="A14543" t="s">
        <v>20720</v>
      </c>
      <c r="B14543" t="s">
        <v>31876</v>
      </c>
      <c r="C14543" t="s">
        <v>31877</v>
      </c>
      <c r="D14543">
        <v>6</v>
      </c>
      <c r="E14543" t="s">
        <v>13</v>
      </c>
      <c r="F14543" t="s">
        <v>13</v>
      </c>
      <c r="G14543" t="s">
        <v>45274</v>
      </c>
      <c r="H14543" s="3" t="s">
        <v>45282</v>
      </c>
      <c r="I14543" t="s">
        <v>62</v>
      </c>
      <c r="J14543" t="s">
        <v>20721</v>
      </c>
    </row>
    <row r="14544" spans="1:10" ht="32" x14ac:dyDescent="0.2">
      <c r="A14544" t="s">
        <v>45202</v>
      </c>
      <c r="B14544" t="s">
        <v>31876</v>
      </c>
      <c r="C14544" t="s">
        <v>31877</v>
      </c>
      <c r="D14544">
        <v>7</v>
      </c>
      <c r="E14544" t="s">
        <v>13</v>
      </c>
      <c r="F14544" t="s">
        <v>13</v>
      </c>
      <c r="G14544" t="s">
        <v>45274</v>
      </c>
      <c r="H14544" s="3" t="s">
        <v>45279</v>
      </c>
      <c r="I14544" t="s">
        <v>62</v>
      </c>
      <c r="J14544" t="s">
        <v>45204</v>
      </c>
    </row>
    <row r="14545" spans="1:10" ht="32" x14ac:dyDescent="0.2">
      <c r="A14545" t="s">
        <v>24562</v>
      </c>
      <c r="B14545" t="s">
        <v>45216</v>
      </c>
      <c r="C14545" t="s">
        <v>45217</v>
      </c>
      <c r="D14545">
        <v>2</v>
      </c>
      <c r="E14545" t="s">
        <v>13</v>
      </c>
      <c r="F14545" t="s">
        <v>13</v>
      </c>
      <c r="G14545" t="s">
        <v>45274</v>
      </c>
      <c r="H14545" s="3" t="s">
        <v>45283</v>
      </c>
      <c r="I14545" t="s">
        <v>62</v>
      </c>
      <c r="J14545" t="s">
        <v>24567</v>
      </c>
    </row>
    <row r="14546" spans="1:10" ht="32" x14ac:dyDescent="0.2">
      <c r="A14546" t="s">
        <v>45248</v>
      </c>
      <c r="B14546" t="s">
        <v>45176</v>
      </c>
      <c r="C14546" t="s">
        <v>45177</v>
      </c>
      <c r="D14546">
        <v>3</v>
      </c>
      <c r="E14546" t="s">
        <v>13</v>
      </c>
      <c r="F14546" t="s">
        <v>13</v>
      </c>
      <c r="G14546" t="s">
        <v>45274</v>
      </c>
      <c r="H14546" s="3" t="s">
        <v>45284</v>
      </c>
      <c r="I14546" t="s">
        <v>62</v>
      </c>
      <c r="J14546" t="s">
        <v>45249</v>
      </c>
    </row>
    <row r="14547" spans="1:10" ht="32" x14ac:dyDescent="0.2">
      <c r="A14547" t="s">
        <v>24562</v>
      </c>
      <c r="B14547" t="s">
        <v>45194</v>
      </c>
      <c r="C14547" t="s">
        <v>45195</v>
      </c>
      <c r="D14547">
        <v>1</v>
      </c>
      <c r="E14547" t="s">
        <v>13</v>
      </c>
      <c r="F14547" t="s">
        <v>13</v>
      </c>
      <c r="G14547" t="s">
        <v>45274</v>
      </c>
      <c r="H14547" s="3" t="s">
        <v>45281</v>
      </c>
      <c r="I14547" t="s">
        <v>62</v>
      </c>
      <c r="J14547" t="s">
        <v>24567</v>
      </c>
    </row>
    <row r="14548" spans="1:10" ht="32" x14ac:dyDescent="0.2">
      <c r="A14548" t="s">
        <v>20683</v>
      </c>
      <c r="B14548" t="s">
        <v>45194</v>
      </c>
      <c r="C14548" t="s">
        <v>45195</v>
      </c>
      <c r="D14548">
        <v>3</v>
      </c>
      <c r="E14548" t="s">
        <v>13</v>
      </c>
      <c r="F14548" t="s">
        <v>13</v>
      </c>
      <c r="G14548" t="s">
        <v>45274</v>
      </c>
      <c r="H14548" s="3" t="s">
        <v>45279</v>
      </c>
      <c r="I14548" t="s">
        <v>62</v>
      </c>
      <c r="J14548" t="s">
        <v>20688</v>
      </c>
    </row>
    <row r="14549" spans="1:10" ht="32" x14ac:dyDescent="0.2">
      <c r="A14549" t="s">
        <v>45221</v>
      </c>
      <c r="B14549" t="s">
        <v>45156</v>
      </c>
      <c r="C14549" t="s">
        <v>45157</v>
      </c>
      <c r="D14549">
        <v>3</v>
      </c>
      <c r="E14549" t="s">
        <v>13</v>
      </c>
      <c r="F14549" t="s">
        <v>13</v>
      </c>
      <c r="G14549" t="s">
        <v>45274</v>
      </c>
      <c r="H14549" s="3" t="s">
        <v>45276</v>
      </c>
      <c r="I14549" t="s">
        <v>62</v>
      </c>
      <c r="J14549" t="s">
        <v>45223</v>
      </c>
    </row>
    <row r="14550" spans="1:10" ht="32" x14ac:dyDescent="0.2">
      <c r="A14550" t="s">
        <v>45254</v>
      </c>
      <c r="B14550" t="s">
        <v>45176</v>
      </c>
      <c r="C14550" t="s">
        <v>45177</v>
      </c>
      <c r="D14550">
        <v>2</v>
      </c>
      <c r="E14550" t="s">
        <v>13</v>
      </c>
      <c r="F14550" t="s">
        <v>13</v>
      </c>
      <c r="G14550" t="s">
        <v>45274</v>
      </c>
      <c r="H14550" s="3" t="s">
        <v>45285</v>
      </c>
      <c r="I14550" t="s">
        <v>62</v>
      </c>
      <c r="J14550" t="s">
        <v>45257</v>
      </c>
    </row>
    <row r="14551" spans="1:10" ht="32" x14ac:dyDescent="0.2">
      <c r="A14551" t="s">
        <v>45215</v>
      </c>
      <c r="B14551" t="s">
        <v>45156</v>
      </c>
      <c r="C14551" t="s">
        <v>45157</v>
      </c>
      <c r="D14551">
        <v>6</v>
      </c>
      <c r="E14551" t="s">
        <v>13</v>
      </c>
      <c r="F14551" t="s">
        <v>13</v>
      </c>
      <c r="G14551" t="s">
        <v>45274</v>
      </c>
      <c r="H14551" s="3" t="s">
        <v>45276</v>
      </c>
      <c r="I14551" t="s">
        <v>62</v>
      </c>
      <c r="J14551" t="s">
        <v>45219</v>
      </c>
    </row>
    <row r="14552" spans="1:10" ht="32" x14ac:dyDescent="0.2">
      <c r="A14552" t="s">
        <v>45254</v>
      </c>
      <c r="B14552" t="s">
        <v>31876</v>
      </c>
      <c r="C14552" t="s">
        <v>31877</v>
      </c>
      <c r="D14552">
        <v>7</v>
      </c>
      <c r="E14552" t="s">
        <v>13</v>
      </c>
      <c r="F14552" t="s">
        <v>13</v>
      </c>
      <c r="G14552" t="s">
        <v>45274</v>
      </c>
      <c r="H14552" s="3" t="s">
        <v>45282</v>
      </c>
      <c r="I14552" t="s">
        <v>62</v>
      </c>
      <c r="J14552" t="s">
        <v>45257</v>
      </c>
    </row>
    <row r="14553" spans="1:10" ht="32" x14ac:dyDescent="0.2">
      <c r="A14553" t="s">
        <v>45215</v>
      </c>
      <c r="B14553" t="s">
        <v>31876</v>
      </c>
      <c r="C14553" t="s">
        <v>31877</v>
      </c>
      <c r="D14553">
        <v>2</v>
      </c>
      <c r="E14553" t="s">
        <v>13</v>
      </c>
      <c r="F14553" t="s">
        <v>13</v>
      </c>
      <c r="G14553" t="s">
        <v>45274</v>
      </c>
      <c r="H14553" s="3" t="s">
        <v>45279</v>
      </c>
      <c r="I14553" t="s">
        <v>62</v>
      </c>
      <c r="J14553" t="s">
        <v>45219</v>
      </c>
    </row>
    <row r="14554" spans="1:10" ht="32" x14ac:dyDescent="0.2">
      <c r="A14554" t="s">
        <v>20745</v>
      </c>
      <c r="B14554" t="s">
        <v>31876</v>
      </c>
      <c r="C14554" t="s">
        <v>31877</v>
      </c>
      <c r="D14554">
        <v>6</v>
      </c>
      <c r="E14554" t="s">
        <v>13</v>
      </c>
      <c r="F14554" t="s">
        <v>13</v>
      </c>
      <c r="G14554" t="s">
        <v>45274</v>
      </c>
      <c r="H14554" s="3" t="s">
        <v>45281</v>
      </c>
      <c r="I14554" t="s">
        <v>62</v>
      </c>
      <c r="J14554" t="s">
        <v>20746</v>
      </c>
    </row>
    <row r="14555" spans="1:10" ht="32" x14ac:dyDescent="0.2">
      <c r="A14555" t="s">
        <v>20683</v>
      </c>
      <c r="B14555" t="s">
        <v>31876</v>
      </c>
      <c r="C14555" t="s">
        <v>31877</v>
      </c>
      <c r="D14555">
        <v>6</v>
      </c>
      <c r="E14555" t="s">
        <v>13</v>
      </c>
      <c r="F14555" t="s">
        <v>13</v>
      </c>
      <c r="G14555" t="s">
        <v>45274</v>
      </c>
      <c r="H14555" s="3" t="s">
        <v>45279</v>
      </c>
      <c r="I14555" t="s">
        <v>62</v>
      </c>
      <c r="J14555" t="s">
        <v>20688</v>
      </c>
    </row>
    <row r="14556" spans="1:10" ht="32" x14ac:dyDescent="0.2">
      <c r="A14556" t="s">
        <v>45254</v>
      </c>
      <c r="B14556" t="s">
        <v>45156</v>
      </c>
      <c r="C14556" t="s">
        <v>45157</v>
      </c>
      <c r="D14556">
        <v>1</v>
      </c>
      <c r="E14556" t="s">
        <v>13</v>
      </c>
      <c r="F14556" t="s">
        <v>13</v>
      </c>
      <c r="G14556" t="s">
        <v>45274</v>
      </c>
      <c r="H14556" s="3" t="s">
        <v>45276</v>
      </c>
      <c r="I14556" t="s">
        <v>62</v>
      </c>
      <c r="J14556" t="s">
        <v>45257</v>
      </c>
    </row>
    <row r="14557" spans="1:10" ht="32" x14ac:dyDescent="0.2">
      <c r="A14557" t="s">
        <v>20683</v>
      </c>
      <c r="B14557" t="s">
        <v>45176</v>
      </c>
      <c r="C14557" t="s">
        <v>45177</v>
      </c>
      <c r="D14557">
        <v>4</v>
      </c>
      <c r="E14557" t="s">
        <v>13</v>
      </c>
      <c r="F14557" t="s">
        <v>13</v>
      </c>
      <c r="G14557" t="s">
        <v>45274</v>
      </c>
      <c r="H14557" s="3" t="s">
        <v>45286</v>
      </c>
      <c r="I14557" t="s">
        <v>62</v>
      </c>
      <c r="J14557" t="s">
        <v>20688</v>
      </c>
    </row>
    <row r="14558" spans="1:10" ht="32" x14ac:dyDescent="0.2">
      <c r="A14558" t="s">
        <v>35646</v>
      </c>
      <c r="B14558" t="s">
        <v>31876</v>
      </c>
      <c r="C14558" t="s">
        <v>31877</v>
      </c>
      <c r="D14558">
        <v>4</v>
      </c>
      <c r="E14558" t="s">
        <v>13</v>
      </c>
      <c r="F14558" t="s">
        <v>13</v>
      </c>
      <c r="G14558" t="s">
        <v>45274</v>
      </c>
      <c r="H14558" s="3" t="s">
        <v>45279</v>
      </c>
      <c r="I14558" t="s">
        <v>62</v>
      </c>
      <c r="J14558" t="s">
        <v>35647</v>
      </c>
    </row>
    <row r="14559" spans="1:10" ht="32" x14ac:dyDescent="0.2">
      <c r="A14559" t="s">
        <v>45215</v>
      </c>
      <c r="B14559" t="s">
        <v>45287</v>
      </c>
      <c r="C14559" t="s">
        <v>45231</v>
      </c>
      <c r="D14559">
        <v>4</v>
      </c>
      <c r="E14559" t="s">
        <v>13</v>
      </c>
      <c r="F14559" t="s">
        <v>13</v>
      </c>
      <c r="G14559" t="s">
        <v>45274</v>
      </c>
      <c r="H14559" s="3" t="s">
        <v>45278</v>
      </c>
      <c r="I14559" t="s">
        <v>62</v>
      </c>
      <c r="J14559" t="s">
        <v>45219</v>
      </c>
    </row>
    <row r="14560" spans="1:10" ht="32" x14ac:dyDescent="0.2">
      <c r="A14560" t="s">
        <v>45254</v>
      </c>
      <c r="B14560" t="s">
        <v>45288</v>
      </c>
      <c r="C14560" t="s">
        <v>45289</v>
      </c>
      <c r="D14560">
        <v>3</v>
      </c>
      <c r="E14560" t="s">
        <v>13</v>
      </c>
      <c r="F14560" t="s">
        <v>13</v>
      </c>
      <c r="G14560" t="s">
        <v>45274</v>
      </c>
      <c r="H14560" s="3" t="s">
        <v>45290</v>
      </c>
      <c r="I14560" t="s">
        <v>62</v>
      </c>
      <c r="J14560" t="s">
        <v>45257</v>
      </c>
    </row>
    <row r="14561" spans="1:10" ht="48" x14ac:dyDescent="0.2">
      <c r="A14561" t="s">
        <v>20745</v>
      </c>
      <c r="B14561" t="s">
        <v>45191</v>
      </c>
      <c r="C14561" t="s">
        <v>45192</v>
      </c>
      <c r="D14561">
        <v>4</v>
      </c>
      <c r="E14561" t="s">
        <v>13</v>
      </c>
      <c r="F14561" t="s">
        <v>13</v>
      </c>
      <c r="G14561" t="s">
        <v>45274</v>
      </c>
      <c r="H14561" s="3" t="s">
        <v>45291</v>
      </c>
      <c r="I14561" t="s">
        <v>62</v>
      </c>
      <c r="J14561" t="s">
        <v>20746</v>
      </c>
    </row>
    <row r="14562" spans="1:10" ht="48" x14ac:dyDescent="0.2">
      <c r="A14562" t="s">
        <v>32144</v>
      </c>
      <c r="B14562" t="s">
        <v>45176</v>
      </c>
      <c r="C14562" t="s">
        <v>45177</v>
      </c>
      <c r="D14562">
        <v>3</v>
      </c>
      <c r="E14562" t="s">
        <v>13</v>
      </c>
      <c r="F14562" t="s">
        <v>13</v>
      </c>
      <c r="G14562" t="s">
        <v>45274</v>
      </c>
      <c r="H14562" s="3" t="s">
        <v>45291</v>
      </c>
      <c r="I14562" t="s">
        <v>62</v>
      </c>
      <c r="J14562" t="s">
        <v>32146</v>
      </c>
    </row>
    <row r="14563" spans="1:10" ht="16" x14ac:dyDescent="0.2">
      <c r="A14563" t="s">
        <v>16984</v>
      </c>
      <c r="B14563" t="s">
        <v>45292</v>
      </c>
      <c r="C14563" t="s">
        <v>45293</v>
      </c>
      <c r="D14563">
        <v>3</v>
      </c>
      <c r="E14563" t="s">
        <v>13</v>
      </c>
      <c r="F14563" t="s">
        <v>13</v>
      </c>
      <c r="G14563" t="s">
        <v>45294</v>
      </c>
      <c r="H14563" s="3" t="s">
        <v>45295</v>
      </c>
      <c r="I14563" t="s">
        <v>1658</v>
      </c>
      <c r="J14563" t="s">
        <v>16987</v>
      </c>
    </row>
    <row r="14564" spans="1:10" ht="16" x14ac:dyDescent="0.2">
      <c r="A14564" t="s">
        <v>37119</v>
      </c>
      <c r="B14564" t="s">
        <v>45296</v>
      </c>
      <c r="C14564" t="s">
        <v>45297</v>
      </c>
      <c r="D14564">
        <v>2</v>
      </c>
      <c r="E14564" t="s">
        <v>13</v>
      </c>
      <c r="F14564" t="s">
        <v>13</v>
      </c>
      <c r="G14564" t="s">
        <v>45294</v>
      </c>
      <c r="H14564" s="3" t="s">
        <v>45298</v>
      </c>
      <c r="I14564" t="s">
        <v>1658</v>
      </c>
      <c r="J14564" t="s">
        <v>37123</v>
      </c>
    </row>
    <row r="14565" spans="1:10" ht="16" x14ac:dyDescent="0.2">
      <c r="A14565" t="s">
        <v>37861</v>
      </c>
      <c r="B14565" t="s">
        <v>45299</v>
      </c>
      <c r="C14565" t="s">
        <v>45300</v>
      </c>
      <c r="D14565">
        <v>2</v>
      </c>
      <c r="E14565" t="s">
        <v>13</v>
      </c>
      <c r="F14565" t="s">
        <v>13</v>
      </c>
      <c r="G14565" t="s">
        <v>45294</v>
      </c>
      <c r="H14565" s="3" t="s">
        <v>45298</v>
      </c>
      <c r="I14565" t="s">
        <v>1658</v>
      </c>
      <c r="J14565" t="s">
        <v>37865</v>
      </c>
    </row>
    <row r="14566" spans="1:10" ht="16" x14ac:dyDescent="0.2">
      <c r="A14566" t="s">
        <v>16945</v>
      </c>
      <c r="B14566" t="s">
        <v>45301</v>
      </c>
      <c r="C14566" t="s">
        <v>45293</v>
      </c>
      <c r="D14566">
        <v>2</v>
      </c>
      <c r="E14566" t="s">
        <v>13</v>
      </c>
      <c r="F14566" t="s">
        <v>13</v>
      </c>
      <c r="G14566" t="s">
        <v>45294</v>
      </c>
      <c r="H14566" s="3" t="s">
        <v>45295</v>
      </c>
      <c r="I14566" t="s">
        <v>1658</v>
      </c>
      <c r="J14566" t="s">
        <v>16949</v>
      </c>
    </row>
    <row r="14567" spans="1:10" ht="16" x14ac:dyDescent="0.2">
      <c r="A14567" t="s">
        <v>16984</v>
      </c>
      <c r="B14567" t="s">
        <v>45302</v>
      </c>
      <c r="C14567" t="s">
        <v>45303</v>
      </c>
      <c r="D14567">
        <v>2</v>
      </c>
      <c r="E14567" t="s">
        <v>13</v>
      </c>
      <c r="F14567" t="s">
        <v>13</v>
      </c>
      <c r="G14567" t="s">
        <v>45294</v>
      </c>
      <c r="H14567" s="3" t="s">
        <v>45304</v>
      </c>
      <c r="I14567" t="s">
        <v>1658</v>
      </c>
      <c r="J14567" t="s">
        <v>16987</v>
      </c>
    </row>
    <row r="14568" spans="1:10" ht="16" x14ac:dyDescent="0.2">
      <c r="A14568" t="s">
        <v>37119</v>
      </c>
      <c r="B14568" t="s">
        <v>45305</v>
      </c>
      <c r="C14568" t="s">
        <v>45306</v>
      </c>
      <c r="D14568">
        <v>1</v>
      </c>
      <c r="E14568" t="s">
        <v>13</v>
      </c>
      <c r="F14568" t="s">
        <v>13</v>
      </c>
      <c r="G14568" t="s">
        <v>45294</v>
      </c>
      <c r="H14568" s="3" t="s">
        <v>45298</v>
      </c>
      <c r="I14568" t="s">
        <v>1658</v>
      </c>
      <c r="J14568" t="s">
        <v>37123</v>
      </c>
    </row>
    <row r="14569" spans="1:10" ht="16" x14ac:dyDescent="0.2">
      <c r="A14569" t="s">
        <v>45307</v>
      </c>
      <c r="B14569" t="s">
        <v>45308</v>
      </c>
      <c r="C14569" t="s">
        <v>45309</v>
      </c>
      <c r="D14569">
        <v>1</v>
      </c>
      <c r="E14569" t="s">
        <v>13</v>
      </c>
      <c r="F14569" t="s">
        <v>13</v>
      </c>
      <c r="G14569" t="s">
        <v>45310</v>
      </c>
      <c r="H14569" s="3" t="s">
        <v>45311</v>
      </c>
      <c r="I14569" t="s">
        <v>1658</v>
      </c>
      <c r="J14569" t="s">
        <v>45312</v>
      </c>
    </row>
    <row r="14570" spans="1:10" ht="16" x14ac:dyDescent="0.2">
      <c r="A14570" t="s">
        <v>45313</v>
      </c>
      <c r="B14570" t="s">
        <v>45314</v>
      </c>
      <c r="C14570" t="s">
        <v>45315</v>
      </c>
      <c r="D14570">
        <v>1</v>
      </c>
      <c r="E14570" t="s">
        <v>13</v>
      </c>
      <c r="F14570" t="s">
        <v>13</v>
      </c>
      <c r="G14570" t="s">
        <v>45310</v>
      </c>
      <c r="H14570" s="3" t="s">
        <v>45316</v>
      </c>
      <c r="I14570" t="s">
        <v>1658</v>
      </c>
      <c r="J14570" t="s">
        <v>45317</v>
      </c>
    </row>
    <row r="14571" spans="1:10" ht="16" x14ac:dyDescent="0.2">
      <c r="A14571" t="s">
        <v>45318</v>
      </c>
      <c r="B14571" t="s">
        <v>45319</v>
      </c>
      <c r="C14571" t="s">
        <v>45320</v>
      </c>
      <c r="D14571">
        <v>1</v>
      </c>
      <c r="E14571" t="s">
        <v>13</v>
      </c>
      <c r="F14571" t="s">
        <v>13</v>
      </c>
      <c r="G14571" t="s">
        <v>45310</v>
      </c>
      <c r="H14571" s="3" t="s">
        <v>45321</v>
      </c>
      <c r="I14571" t="s">
        <v>1658</v>
      </c>
      <c r="J14571" t="s">
        <v>45322</v>
      </c>
    </row>
    <row r="14572" spans="1:10" ht="32" x14ac:dyDescent="0.2">
      <c r="A14572" t="s">
        <v>45323</v>
      </c>
      <c r="B14572" t="s">
        <v>37417</v>
      </c>
      <c r="C14572" t="s">
        <v>37418</v>
      </c>
      <c r="D14572">
        <v>4</v>
      </c>
      <c r="E14572" t="s">
        <v>13</v>
      </c>
      <c r="F14572" t="s">
        <v>13</v>
      </c>
      <c r="G14572" t="s">
        <v>45324</v>
      </c>
      <c r="H14572" s="3" t="s">
        <v>45325</v>
      </c>
      <c r="I14572" t="s">
        <v>1658</v>
      </c>
      <c r="J14572" t="s">
        <v>45326</v>
      </c>
    </row>
    <row r="14573" spans="1:10" ht="16" x14ac:dyDescent="0.2">
      <c r="A14573" t="s">
        <v>45327</v>
      </c>
      <c r="B14573" t="s">
        <v>45328</v>
      </c>
      <c r="C14573" t="s">
        <v>45329</v>
      </c>
      <c r="D14573">
        <v>3</v>
      </c>
      <c r="E14573" t="s">
        <v>13</v>
      </c>
      <c r="F14573" t="s">
        <v>13</v>
      </c>
      <c r="G14573" t="s">
        <v>45330</v>
      </c>
      <c r="H14573" s="3" t="s">
        <v>45331</v>
      </c>
      <c r="I14573" t="s">
        <v>1658</v>
      </c>
      <c r="J14573" t="s">
        <v>45332</v>
      </c>
    </row>
    <row r="14574" spans="1:10" ht="16" x14ac:dyDescent="0.2">
      <c r="A14574" t="s">
        <v>45327</v>
      </c>
      <c r="B14574" t="s">
        <v>45333</v>
      </c>
      <c r="C14574" t="s">
        <v>45334</v>
      </c>
      <c r="D14574">
        <v>2</v>
      </c>
      <c r="E14574" t="s">
        <v>13</v>
      </c>
      <c r="F14574" t="s">
        <v>13</v>
      </c>
      <c r="G14574" t="s">
        <v>45330</v>
      </c>
      <c r="H14574" s="3" t="s">
        <v>45331</v>
      </c>
      <c r="I14574" t="s">
        <v>1658</v>
      </c>
      <c r="J14574" t="s">
        <v>45332</v>
      </c>
    </row>
    <row r="14575" spans="1:10" ht="16" x14ac:dyDescent="0.2">
      <c r="A14575" t="s">
        <v>45327</v>
      </c>
      <c r="B14575" t="s">
        <v>23820</v>
      </c>
      <c r="C14575" t="s">
        <v>23821</v>
      </c>
      <c r="D14575">
        <v>1</v>
      </c>
      <c r="E14575" t="s">
        <v>13</v>
      </c>
      <c r="F14575" t="s">
        <v>13</v>
      </c>
      <c r="G14575" t="s">
        <v>45330</v>
      </c>
      <c r="H14575" s="3" t="s">
        <v>45331</v>
      </c>
      <c r="I14575" t="s">
        <v>1658</v>
      </c>
      <c r="J14575" t="s">
        <v>45332</v>
      </c>
    </row>
    <row r="14576" spans="1:10" ht="48" x14ac:dyDescent="0.2">
      <c r="A14576" t="s">
        <v>14253</v>
      </c>
      <c r="B14576" t="s">
        <v>45335</v>
      </c>
      <c r="C14576" t="s">
        <v>45336</v>
      </c>
      <c r="D14576">
        <v>1</v>
      </c>
      <c r="E14576" t="s">
        <v>13</v>
      </c>
      <c r="F14576" t="s">
        <v>13</v>
      </c>
      <c r="G14576" t="s">
        <v>45337</v>
      </c>
      <c r="H14576" s="3" t="s">
        <v>45338</v>
      </c>
      <c r="I14576" t="s">
        <v>1658</v>
      </c>
      <c r="J14576" t="s">
        <v>14257</v>
      </c>
    </row>
    <row r="14577" spans="1:10" ht="32" x14ac:dyDescent="0.2">
      <c r="A14577" t="s">
        <v>45339</v>
      </c>
      <c r="B14577" t="s">
        <v>45340</v>
      </c>
      <c r="C14577" t="s">
        <v>45341</v>
      </c>
      <c r="D14577">
        <v>1</v>
      </c>
      <c r="E14577" t="s">
        <v>13</v>
      </c>
      <c r="F14577" t="s">
        <v>13</v>
      </c>
      <c r="G14577" t="s">
        <v>45342</v>
      </c>
      <c r="H14577" s="3" t="s">
        <v>45343</v>
      </c>
      <c r="I14577" t="s">
        <v>1658</v>
      </c>
      <c r="J14577" t="s">
        <v>45344</v>
      </c>
    </row>
    <row r="14578" spans="1:10" ht="32" x14ac:dyDescent="0.2">
      <c r="A14578" t="s">
        <v>45345</v>
      </c>
      <c r="B14578" t="s">
        <v>45346</v>
      </c>
      <c r="C14578" t="s">
        <v>45347</v>
      </c>
      <c r="D14578">
        <v>3</v>
      </c>
      <c r="E14578" t="s">
        <v>13</v>
      </c>
      <c r="F14578" t="s">
        <v>13</v>
      </c>
      <c r="G14578" t="s">
        <v>45342</v>
      </c>
      <c r="H14578" s="3" t="s">
        <v>45348</v>
      </c>
      <c r="I14578" t="s">
        <v>1658</v>
      </c>
      <c r="J14578" t="s">
        <v>45349</v>
      </c>
    </row>
    <row r="14579" spans="1:10" ht="32" x14ac:dyDescent="0.2">
      <c r="A14579" t="s">
        <v>45345</v>
      </c>
      <c r="B14579" t="s">
        <v>45350</v>
      </c>
      <c r="C14579" t="s">
        <v>45351</v>
      </c>
      <c r="D14579">
        <v>1</v>
      </c>
      <c r="E14579" t="s">
        <v>13</v>
      </c>
      <c r="F14579" t="s">
        <v>13</v>
      </c>
      <c r="G14579" t="s">
        <v>45342</v>
      </c>
      <c r="H14579" s="3" t="s">
        <v>45348</v>
      </c>
      <c r="I14579" t="s">
        <v>1658</v>
      </c>
      <c r="J14579" t="s">
        <v>45349</v>
      </c>
    </row>
    <row r="14580" spans="1:10" ht="32" x14ac:dyDescent="0.2">
      <c r="A14580" t="s">
        <v>45345</v>
      </c>
      <c r="B14580" t="s">
        <v>45352</v>
      </c>
      <c r="C14580" t="s">
        <v>45353</v>
      </c>
      <c r="D14580">
        <v>2</v>
      </c>
      <c r="E14580" t="s">
        <v>13</v>
      </c>
      <c r="F14580" t="s">
        <v>13</v>
      </c>
      <c r="G14580" t="s">
        <v>45354</v>
      </c>
      <c r="H14580" s="3" t="s">
        <v>45355</v>
      </c>
      <c r="I14580" t="s">
        <v>1658</v>
      </c>
      <c r="J14580" t="s">
        <v>45349</v>
      </c>
    </row>
    <row r="14581" spans="1:10" ht="32" x14ac:dyDescent="0.2">
      <c r="A14581" t="s">
        <v>45345</v>
      </c>
      <c r="B14581" t="s">
        <v>45356</v>
      </c>
      <c r="C14581" t="s">
        <v>45357</v>
      </c>
      <c r="D14581">
        <v>4</v>
      </c>
      <c r="E14581" t="s">
        <v>13</v>
      </c>
      <c r="F14581" t="s">
        <v>13</v>
      </c>
      <c r="G14581" t="s">
        <v>45354</v>
      </c>
      <c r="H14581" s="3" t="s">
        <v>45358</v>
      </c>
      <c r="I14581" t="s">
        <v>1658</v>
      </c>
      <c r="J14581" t="s">
        <v>45349</v>
      </c>
    </row>
    <row r="14582" spans="1:10" ht="32" x14ac:dyDescent="0.2">
      <c r="A14582" t="s">
        <v>45359</v>
      </c>
      <c r="B14582" t="s">
        <v>45360</v>
      </c>
      <c r="C14582" t="s">
        <v>45361</v>
      </c>
      <c r="D14582">
        <v>1</v>
      </c>
      <c r="E14582" t="s">
        <v>13</v>
      </c>
      <c r="F14582" t="s">
        <v>13</v>
      </c>
      <c r="G14582" t="s">
        <v>45362</v>
      </c>
      <c r="H14582" s="3" t="s">
        <v>45363</v>
      </c>
      <c r="I14582" t="s">
        <v>1658</v>
      </c>
      <c r="J14582" t="s">
        <v>45364</v>
      </c>
    </row>
    <row r="14583" spans="1:10" ht="16" x14ac:dyDescent="0.2">
      <c r="A14583" t="s">
        <v>4532</v>
      </c>
      <c r="B14583" t="s">
        <v>45365</v>
      </c>
      <c r="C14583" t="s">
        <v>45366</v>
      </c>
      <c r="D14583">
        <v>3</v>
      </c>
      <c r="E14583" t="s">
        <v>13</v>
      </c>
      <c r="F14583" t="s">
        <v>13</v>
      </c>
      <c r="G14583" t="s">
        <v>45367</v>
      </c>
      <c r="H14583" s="3" t="s">
        <v>45368</v>
      </c>
      <c r="I14583" t="s">
        <v>1658</v>
      </c>
      <c r="J14583" t="s">
        <v>4537</v>
      </c>
    </row>
    <row r="14584" spans="1:10" ht="48" x14ac:dyDescent="0.2">
      <c r="A14584" t="s">
        <v>14228</v>
      </c>
      <c r="B14584" t="s">
        <v>45369</v>
      </c>
      <c r="C14584" t="s">
        <v>45370</v>
      </c>
      <c r="D14584">
        <v>6</v>
      </c>
      <c r="E14584" t="s">
        <v>13</v>
      </c>
      <c r="F14584" t="s">
        <v>13</v>
      </c>
      <c r="G14584" t="s">
        <v>45371</v>
      </c>
      <c r="H14584" s="3" t="s">
        <v>45372</v>
      </c>
      <c r="I14584" t="s">
        <v>1658</v>
      </c>
      <c r="J14584" t="s">
        <v>14233</v>
      </c>
    </row>
    <row r="14585" spans="1:10" ht="16" x14ac:dyDescent="0.2">
      <c r="A14585" t="s">
        <v>45373</v>
      </c>
      <c r="B14585" t="s">
        <v>45374</v>
      </c>
      <c r="C14585" t="s">
        <v>45375</v>
      </c>
      <c r="D14585">
        <v>1</v>
      </c>
      <c r="E14585" t="s">
        <v>13</v>
      </c>
      <c r="F14585" t="s">
        <v>13</v>
      </c>
      <c r="G14585" t="s">
        <v>45376</v>
      </c>
      <c r="H14585" s="3" t="s">
        <v>45377</v>
      </c>
      <c r="I14585" t="s">
        <v>1658</v>
      </c>
      <c r="J14585" t="s">
        <v>45378</v>
      </c>
    </row>
    <row r="14586" spans="1:10" ht="16" x14ac:dyDescent="0.2">
      <c r="A14586" t="s">
        <v>36476</v>
      </c>
      <c r="B14586" t="s">
        <v>45379</v>
      </c>
      <c r="C14586" t="s">
        <v>45380</v>
      </c>
      <c r="D14586">
        <v>1</v>
      </c>
      <c r="E14586" t="s">
        <v>13</v>
      </c>
      <c r="F14586" t="s">
        <v>13</v>
      </c>
      <c r="G14586" t="s">
        <v>45381</v>
      </c>
      <c r="H14586" s="3" t="s">
        <v>45382</v>
      </c>
      <c r="I14586" t="s">
        <v>1658</v>
      </c>
      <c r="J14586" t="s">
        <v>36481</v>
      </c>
    </row>
    <row r="14587" spans="1:10" ht="16" x14ac:dyDescent="0.2">
      <c r="A14587" t="s">
        <v>14200</v>
      </c>
      <c r="B14587" t="s">
        <v>45383</v>
      </c>
      <c r="C14587" t="s">
        <v>45384</v>
      </c>
      <c r="D14587">
        <v>3</v>
      </c>
      <c r="E14587" t="s">
        <v>13</v>
      </c>
      <c r="F14587" t="s">
        <v>13</v>
      </c>
      <c r="G14587" t="s">
        <v>45385</v>
      </c>
      <c r="H14587" s="3" t="s">
        <v>45386</v>
      </c>
      <c r="I14587" t="s">
        <v>1658</v>
      </c>
      <c r="J14587" t="s">
        <v>14203</v>
      </c>
    </row>
    <row r="14588" spans="1:10" ht="16" x14ac:dyDescent="0.2">
      <c r="A14588" t="s">
        <v>25490</v>
      </c>
      <c r="B14588" t="s">
        <v>14201</v>
      </c>
      <c r="C14588" t="s">
        <v>14202</v>
      </c>
      <c r="D14588">
        <v>3</v>
      </c>
      <c r="E14588" t="s">
        <v>13</v>
      </c>
      <c r="F14588" t="s">
        <v>13</v>
      </c>
      <c r="G14588" t="s">
        <v>45385</v>
      </c>
      <c r="H14588" s="3" t="s">
        <v>45386</v>
      </c>
      <c r="I14588" t="s">
        <v>1658</v>
      </c>
      <c r="J14588" t="s">
        <v>25495</v>
      </c>
    </row>
    <row r="14589" spans="1:10" ht="16" x14ac:dyDescent="0.2">
      <c r="A14589" t="s">
        <v>25490</v>
      </c>
      <c r="B14589" t="s">
        <v>45387</v>
      </c>
      <c r="C14589" t="s">
        <v>45388</v>
      </c>
      <c r="D14589">
        <v>1</v>
      </c>
      <c r="E14589" t="s">
        <v>13</v>
      </c>
      <c r="F14589" t="s">
        <v>13</v>
      </c>
      <c r="G14589" t="s">
        <v>45385</v>
      </c>
      <c r="H14589" s="3" t="s">
        <v>45386</v>
      </c>
      <c r="I14589" t="s">
        <v>1658</v>
      </c>
      <c r="J14589" t="s">
        <v>25495</v>
      </c>
    </row>
    <row r="14590" spans="1:10" ht="16" x14ac:dyDescent="0.2">
      <c r="A14590" t="s">
        <v>14200</v>
      </c>
      <c r="B14590" t="s">
        <v>45389</v>
      </c>
      <c r="C14590" t="s">
        <v>45390</v>
      </c>
      <c r="D14590">
        <v>5</v>
      </c>
      <c r="E14590" t="s">
        <v>13</v>
      </c>
      <c r="F14590" t="s">
        <v>13</v>
      </c>
      <c r="G14590" t="s">
        <v>45385</v>
      </c>
      <c r="H14590" s="3" t="s">
        <v>45386</v>
      </c>
      <c r="I14590" t="s">
        <v>1658</v>
      </c>
      <c r="J14590" t="s">
        <v>14203</v>
      </c>
    </row>
    <row r="14591" spans="1:10" ht="16" x14ac:dyDescent="0.2">
      <c r="A14591" t="s">
        <v>14200</v>
      </c>
      <c r="B14591" t="s">
        <v>45391</v>
      </c>
      <c r="C14591" t="s">
        <v>45392</v>
      </c>
      <c r="D14591">
        <v>1</v>
      </c>
      <c r="E14591" t="s">
        <v>13</v>
      </c>
      <c r="F14591" t="s">
        <v>13</v>
      </c>
      <c r="G14591" t="s">
        <v>45385</v>
      </c>
      <c r="H14591" s="3" t="s">
        <v>45386</v>
      </c>
      <c r="I14591" t="s">
        <v>1658</v>
      </c>
      <c r="J14591" t="s">
        <v>14203</v>
      </c>
    </row>
    <row r="14592" spans="1:10" ht="16" x14ac:dyDescent="0.2">
      <c r="A14592" t="s">
        <v>24532</v>
      </c>
      <c r="B14592" t="s">
        <v>45393</v>
      </c>
      <c r="C14592" t="s">
        <v>45394</v>
      </c>
      <c r="D14592">
        <v>4</v>
      </c>
      <c r="E14592" t="s">
        <v>13</v>
      </c>
      <c r="F14592" t="s">
        <v>13</v>
      </c>
      <c r="G14592" t="s">
        <v>45385</v>
      </c>
      <c r="H14592" s="3" t="s">
        <v>45395</v>
      </c>
      <c r="I14592" t="s">
        <v>1658</v>
      </c>
      <c r="J14592" t="s">
        <v>24537</v>
      </c>
    </row>
    <row r="14593" spans="1:10" ht="16" x14ac:dyDescent="0.2">
      <c r="A14593" t="s">
        <v>24532</v>
      </c>
      <c r="B14593" t="s">
        <v>45396</v>
      </c>
      <c r="C14593" t="s">
        <v>45397</v>
      </c>
      <c r="D14593">
        <v>3</v>
      </c>
      <c r="E14593" t="s">
        <v>13</v>
      </c>
      <c r="F14593" t="s">
        <v>13</v>
      </c>
      <c r="G14593" t="s">
        <v>45385</v>
      </c>
      <c r="H14593" s="3" t="s">
        <v>45395</v>
      </c>
      <c r="I14593" t="s">
        <v>1658</v>
      </c>
      <c r="J14593" t="s">
        <v>24537</v>
      </c>
    </row>
    <row r="14594" spans="1:10" ht="16" x14ac:dyDescent="0.2">
      <c r="A14594" t="s">
        <v>25490</v>
      </c>
      <c r="B14594" t="s">
        <v>45398</v>
      </c>
      <c r="C14594" t="s">
        <v>45399</v>
      </c>
      <c r="D14594">
        <v>2</v>
      </c>
      <c r="E14594" t="s">
        <v>13</v>
      </c>
      <c r="F14594" t="s">
        <v>13</v>
      </c>
      <c r="G14594" t="s">
        <v>45385</v>
      </c>
      <c r="H14594" s="3" t="s">
        <v>45386</v>
      </c>
      <c r="I14594" t="s">
        <v>1658</v>
      </c>
      <c r="J14594" t="s">
        <v>25495</v>
      </c>
    </row>
    <row r="14595" spans="1:10" ht="16" x14ac:dyDescent="0.2">
      <c r="A14595" t="s">
        <v>45400</v>
      </c>
      <c r="B14595" t="s">
        <v>45401</v>
      </c>
      <c r="C14595" t="s">
        <v>45402</v>
      </c>
      <c r="D14595">
        <v>2</v>
      </c>
      <c r="E14595" t="s">
        <v>13</v>
      </c>
      <c r="F14595" t="s">
        <v>13</v>
      </c>
      <c r="G14595" t="s">
        <v>45403</v>
      </c>
      <c r="H14595" s="3" t="s">
        <v>45404</v>
      </c>
      <c r="I14595" t="s">
        <v>1658</v>
      </c>
      <c r="J14595" t="s">
        <v>45405</v>
      </c>
    </row>
    <row r="14596" spans="1:10" ht="16" x14ac:dyDescent="0.2">
      <c r="A14596" t="s">
        <v>45400</v>
      </c>
      <c r="B14596" t="s">
        <v>45406</v>
      </c>
      <c r="C14596" t="s">
        <v>45407</v>
      </c>
      <c r="D14596">
        <v>3</v>
      </c>
      <c r="E14596" t="s">
        <v>13</v>
      </c>
      <c r="F14596" t="s">
        <v>13</v>
      </c>
      <c r="G14596" t="s">
        <v>45403</v>
      </c>
      <c r="H14596" s="3" t="s">
        <v>45404</v>
      </c>
      <c r="I14596" t="s">
        <v>1658</v>
      </c>
      <c r="J14596" t="s">
        <v>45405</v>
      </c>
    </row>
    <row r="14597" spans="1:10" ht="16" x14ac:dyDescent="0.2">
      <c r="A14597" t="s">
        <v>45400</v>
      </c>
      <c r="B14597" t="s">
        <v>45408</v>
      </c>
      <c r="C14597" t="s">
        <v>45409</v>
      </c>
      <c r="D14597">
        <v>1</v>
      </c>
      <c r="E14597" t="s">
        <v>13</v>
      </c>
      <c r="F14597" t="s">
        <v>13</v>
      </c>
      <c r="G14597" t="s">
        <v>45403</v>
      </c>
      <c r="H14597" s="3" t="s">
        <v>45404</v>
      </c>
      <c r="I14597" t="s">
        <v>1658</v>
      </c>
      <c r="J14597" t="s">
        <v>45405</v>
      </c>
    </row>
    <row r="14598" spans="1:10" ht="16" x14ac:dyDescent="0.2">
      <c r="A14598" t="s">
        <v>45400</v>
      </c>
      <c r="B14598" t="s">
        <v>45410</v>
      </c>
      <c r="C14598" t="s">
        <v>45411</v>
      </c>
      <c r="D14598">
        <v>4</v>
      </c>
      <c r="E14598" t="s">
        <v>13</v>
      </c>
      <c r="F14598" t="s">
        <v>13</v>
      </c>
      <c r="G14598" t="s">
        <v>45403</v>
      </c>
      <c r="H14598" s="3" t="s">
        <v>45404</v>
      </c>
      <c r="I14598" t="s">
        <v>1658</v>
      </c>
      <c r="J14598" t="s">
        <v>45405</v>
      </c>
    </row>
    <row r="14599" spans="1:10" ht="16" x14ac:dyDescent="0.2">
      <c r="A14599" t="s">
        <v>45412</v>
      </c>
      <c r="B14599" t="s">
        <v>45413</v>
      </c>
      <c r="C14599" t="s">
        <v>45414</v>
      </c>
      <c r="D14599">
        <v>2</v>
      </c>
      <c r="E14599" t="s">
        <v>13</v>
      </c>
      <c r="F14599" t="s">
        <v>13</v>
      </c>
      <c r="G14599" t="s">
        <v>45415</v>
      </c>
      <c r="H14599" s="3" t="s">
        <v>45416</v>
      </c>
      <c r="I14599" t="s">
        <v>62</v>
      </c>
      <c r="J14599" t="s">
        <v>45417</v>
      </c>
    </row>
    <row r="14600" spans="1:10" ht="16" x14ac:dyDescent="0.2">
      <c r="A14600" t="s">
        <v>45418</v>
      </c>
      <c r="B14600" t="s">
        <v>45413</v>
      </c>
      <c r="C14600" t="s">
        <v>45414</v>
      </c>
      <c r="D14600">
        <v>2</v>
      </c>
      <c r="E14600" t="s">
        <v>13</v>
      </c>
      <c r="F14600" t="s">
        <v>13</v>
      </c>
      <c r="G14600" t="s">
        <v>45415</v>
      </c>
      <c r="H14600" s="3" t="s">
        <v>45416</v>
      </c>
      <c r="I14600" t="s">
        <v>62</v>
      </c>
      <c r="J14600" t="s">
        <v>45419</v>
      </c>
    </row>
    <row r="14601" spans="1:10" ht="32" x14ac:dyDescent="0.2">
      <c r="A14601" t="s">
        <v>45420</v>
      </c>
      <c r="B14601" t="s">
        <v>45413</v>
      </c>
      <c r="C14601" t="s">
        <v>45414</v>
      </c>
      <c r="D14601">
        <v>2</v>
      </c>
      <c r="E14601" t="s">
        <v>13</v>
      </c>
      <c r="F14601" t="s">
        <v>13</v>
      </c>
      <c r="G14601" t="s">
        <v>45415</v>
      </c>
      <c r="H14601" s="3" t="s">
        <v>45421</v>
      </c>
      <c r="I14601" t="s">
        <v>62</v>
      </c>
      <c r="J14601" t="s">
        <v>45422</v>
      </c>
    </row>
    <row r="14602" spans="1:10" ht="16" x14ac:dyDescent="0.2">
      <c r="A14602" t="s">
        <v>9982</v>
      </c>
      <c r="B14602" t="s">
        <v>45413</v>
      </c>
      <c r="C14602" t="s">
        <v>45414</v>
      </c>
      <c r="D14602">
        <v>1</v>
      </c>
      <c r="E14602" t="s">
        <v>13</v>
      </c>
      <c r="F14602" t="s">
        <v>13</v>
      </c>
      <c r="G14602" t="s">
        <v>45415</v>
      </c>
      <c r="H14602" s="3" t="s">
        <v>45416</v>
      </c>
      <c r="I14602" t="s">
        <v>62</v>
      </c>
      <c r="J14602" t="s">
        <v>9987</v>
      </c>
    </row>
    <row r="14603" spans="1:10" ht="16" x14ac:dyDescent="0.2">
      <c r="A14603" t="s">
        <v>45423</v>
      </c>
      <c r="B14603" t="s">
        <v>45413</v>
      </c>
      <c r="C14603" t="s">
        <v>45414</v>
      </c>
      <c r="D14603">
        <v>2</v>
      </c>
      <c r="E14603" t="s">
        <v>13</v>
      </c>
      <c r="F14603" t="s">
        <v>13</v>
      </c>
      <c r="G14603" t="s">
        <v>45415</v>
      </c>
      <c r="H14603" s="3" t="s">
        <v>45416</v>
      </c>
      <c r="I14603" t="s">
        <v>62</v>
      </c>
      <c r="J14603" t="s">
        <v>45424</v>
      </c>
    </row>
    <row r="14604" spans="1:10" ht="16" x14ac:dyDescent="0.2">
      <c r="A14604" t="s">
        <v>45425</v>
      </c>
      <c r="B14604" t="s">
        <v>45413</v>
      </c>
      <c r="C14604" t="s">
        <v>45414</v>
      </c>
      <c r="D14604">
        <v>1</v>
      </c>
      <c r="E14604" t="s">
        <v>13</v>
      </c>
      <c r="F14604" t="s">
        <v>13</v>
      </c>
      <c r="G14604" t="s">
        <v>45415</v>
      </c>
      <c r="H14604" s="3" t="s">
        <v>45416</v>
      </c>
      <c r="I14604" t="s">
        <v>62</v>
      </c>
      <c r="J14604" t="s">
        <v>45426</v>
      </c>
    </row>
    <row r="14605" spans="1:10" ht="16" x14ac:dyDescent="0.2">
      <c r="A14605" t="s">
        <v>43863</v>
      </c>
      <c r="B14605" t="s">
        <v>45413</v>
      </c>
      <c r="C14605" t="s">
        <v>45414</v>
      </c>
      <c r="D14605">
        <v>1</v>
      </c>
      <c r="E14605" t="s">
        <v>13</v>
      </c>
      <c r="F14605" t="s">
        <v>13</v>
      </c>
      <c r="G14605" t="s">
        <v>45415</v>
      </c>
      <c r="H14605" s="3" t="s">
        <v>45416</v>
      </c>
      <c r="I14605" t="s">
        <v>62</v>
      </c>
      <c r="J14605" t="s">
        <v>43866</v>
      </c>
    </row>
    <row r="14606" spans="1:10" ht="16" x14ac:dyDescent="0.2">
      <c r="A14606" t="s">
        <v>23383</v>
      </c>
      <c r="B14606" t="s">
        <v>45427</v>
      </c>
      <c r="C14606" t="s">
        <v>45428</v>
      </c>
      <c r="D14606">
        <v>1</v>
      </c>
      <c r="E14606" t="s">
        <v>13</v>
      </c>
      <c r="F14606" t="s">
        <v>13</v>
      </c>
      <c r="G14606" t="s">
        <v>45429</v>
      </c>
      <c r="H14606" s="3" t="s">
        <v>45430</v>
      </c>
      <c r="I14606" t="s">
        <v>62</v>
      </c>
      <c r="J14606" t="s">
        <v>23388</v>
      </c>
    </row>
    <row r="14607" spans="1:10" ht="16" x14ac:dyDescent="0.2">
      <c r="A14607" t="s">
        <v>45431</v>
      </c>
      <c r="B14607" t="s">
        <v>45413</v>
      </c>
      <c r="C14607" t="s">
        <v>45414</v>
      </c>
      <c r="D14607">
        <v>1</v>
      </c>
      <c r="E14607" t="s">
        <v>8486</v>
      </c>
      <c r="F14607" t="s">
        <v>13</v>
      </c>
      <c r="G14607" t="s">
        <v>45432</v>
      </c>
      <c r="H14607" s="3" t="s">
        <v>45433</v>
      </c>
      <c r="I14607" t="s">
        <v>62</v>
      </c>
      <c r="J14607" t="s">
        <v>45434</v>
      </c>
    </row>
    <row r="14608" spans="1:10" ht="16" x14ac:dyDescent="0.2">
      <c r="A14608" t="s">
        <v>45435</v>
      </c>
      <c r="B14608" t="s">
        <v>45436</v>
      </c>
      <c r="C14608" t="s">
        <v>45437</v>
      </c>
      <c r="D14608">
        <v>1</v>
      </c>
      <c r="E14608" t="s">
        <v>8486</v>
      </c>
      <c r="F14608" t="s">
        <v>13</v>
      </c>
      <c r="G14608" t="s">
        <v>45432</v>
      </c>
      <c r="H14608" s="3" t="s">
        <v>45438</v>
      </c>
      <c r="I14608" t="s">
        <v>62</v>
      </c>
      <c r="J14608" t="s">
        <v>45439</v>
      </c>
    </row>
    <row r="14609" spans="1:10" ht="16" x14ac:dyDescent="0.2">
      <c r="A14609" t="s">
        <v>45440</v>
      </c>
      <c r="B14609" t="s">
        <v>34014</v>
      </c>
      <c r="C14609" t="s">
        <v>34015</v>
      </c>
      <c r="D14609">
        <v>1</v>
      </c>
      <c r="E14609">
        <v>299</v>
      </c>
      <c r="F14609" t="s">
        <v>13</v>
      </c>
      <c r="G14609" t="s">
        <v>45432</v>
      </c>
      <c r="H14609" s="3" t="s">
        <v>45441</v>
      </c>
      <c r="I14609" t="s">
        <v>62</v>
      </c>
      <c r="J14609" t="s">
        <v>45442</v>
      </c>
    </row>
    <row r="14610" spans="1:10" ht="16" x14ac:dyDescent="0.2">
      <c r="A14610" t="s">
        <v>45443</v>
      </c>
      <c r="B14610" t="s">
        <v>34014</v>
      </c>
      <c r="C14610" t="s">
        <v>34015</v>
      </c>
      <c r="D14610">
        <v>1</v>
      </c>
      <c r="E14610">
        <v>299</v>
      </c>
      <c r="F14610" t="s">
        <v>13</v>
      </c>
      <c r="G14610" t="s">
        <v>45432</v>
      </c>
      <c r="H14610" s="3" t="s">
        <v>45444</v>
      </c>
      <c r="I14610" t="s">
        <v>62</v>
      </c>
      <c r="J14610" t="s">
        <v>45445</v>
      </c>
    </row>
    <row r="14611" spans="1:10" ht="16" x14ac:dyDescent="0.2">
      <c r="A14611" t="s">
        <v>45440</v>
      </c>
      <c r="B14611" t="s">
        <v>45446</v>
      </c>
      <c r="C14611" t="s">
        <v>45447</v>
      </c>
      <c r="D14611">
        <v>5</v>
      </c>
      <c r="E14611">
        <v>299</v>
      </c>
      <c r="F14611" t="s">
        <v>13</v>
      </c>
      <c r="G14611" t="s">
        <v>45432</v>
      </c>
      <c r="H14611" s="3" t="s">
        <v>45441</v>
      </c>
      <c r="I14611" t="s">
        <v>62</v>
      </c>
      <c r="J14611" t="s">
        <v>45442</v>
      </c>
    </row>
    <row r="14612" spans="1:10" ht="16" x14ac:dyDescent="0.2">
      <c r="A14612" t="s">
        <v>7479</v>
      </c>
      <c r="B14612" t="s">
        <v>7423</v>
      </c>
      <c r="C14612" t="s">
        <v>7424</v>
      </c>
      <c r="D14612">
        <v>6</v>
      </c>
      <c r="E14612">
        <v>299</v>
      </c>
      <c r="F14612" t="s">
        <v>13</v>
      </c>
      <c r="G14612" t="s">
        <v>45432</v>
      </c>
      <c r="H14612" s="3" t="s">
        <v>45448</v>
      </c>
      <c r="I14612" t="s">
        <v>62</v>
      </c>
      <c r="J14612" t="s">
        <v>7483</v>
      </c>
    </row>
    <row r="14613" spans="1:10" ht="16" x14ac:dyDescent="0.2">
      <c r="A14613" t="s">
        <v>45449</v>
      </c>
      <c r="B14613" t="s">
        <v>45450</v>
      </c>
      <c r="C14613" t="s">
        <v>45451</v>
      </c>
      <c r="D14613">
        <v>2</v>
      </c>
      <c r="E14613">
        <v>299</v>
      </c>
      <c r="F14613" t="s">
        <v>13</v>
      </c>
      <c r="G14613" t="s">
        <v>45432</v>
      </c>
      <c r="H14613" s="3" t="s">
        <v>45448</v>
      </c>
      <c r="I14613" t="s">
        <v>62</v>
      </c>
      <c r="J14613" t="s">
        <v>45452</v>
      </c>
    </row>
    <row r="14614" spans="1:10" ht="16" x14ac:dyDescent="0.2">
      <c r="A14614" t="s">
        <v>35458</v>
      </c>
      <c r="B14614" t="s">
        <v>45453</v>
      </c>
      <c r="C14614" t="s">
        <v>45454</v>
      </c>
      <c r="D14614">
        <v>3</v>
      </c>
      <c r="E14614">
        <v>299</v>
      </c>
      <c r="F14614" t="s">
        <v>13</v>
      </c>
      <c r="G14614" t="s">
        <v>45432</v>
      </c>
      <c r="H14614" s="3" t="s">
        <v>45455</v>
      </c>
      <c r="I14614" t="s">
        <v>62</v>
      </c>
      <c r="J14614" t="s">
        <v>35462</v>
      </c>
    </row>
    <row r="14615" spans="1:10" ht="32" x14ac:dyDescent="0.2">
      <c r="A14615" t="s">
        <v>35183</v>
      </c>
      <c r="B14615" t="s">
        <v>45456</v>
      </c>
      <c r="C14615" t="s">
        <v>45457</v>
      </c>
      <c r="D14615">
        <v>2</v>
      </c>
      <c r="E14615">
        <v>299</v>
      </c>
      <c r="F14615" t="s">
        <v>13</v>
      </c>
      <c r="G14615" t="s">
        <v>45432</v>
      </c>
      <c r="H14615" s="3" t="s">
        <v>45458</v>
      </c>
      <c r="I14615" t="s">
        <v>62</v>
      </c>
      <c r="J14615" t="s">
        <v>35187</v>
      </c>
    </row>
    <row r="14616" spans="1:10" ht="16" x14ac:dyDescent="0.2">
      <c r="A14616" t="s">
        <v>35458</v>
      </c>
      <c r="B14616" t="s">
        <v>34014</v>
      </c>
      <c r="C14616" t="s">
        <v>34015</v>
      </c>
      <c r="D14616">
        <v>4</v>
      </c>
      <c r="E14616">
        <v>299</v>
      </c>
      <c r="F14616" t="s">
        <v>13</v>
      </c>
      <c r="G14616" t="s">
        <v>45432</v>
      </c>
      <c r="H14616" s="3" t="s">
        <v>45455</v>
      </c>
      <c r="I14616" t="s">
        <v>62</v>
      </c>
      <c r="J14616" t="s">
        <v>35462</v>
      </c>
    </row>
    <row r="14617" spans="1:10" ht="16" x14ac:dyDescent="0.2">
      <c r="A14617" t="s">
        <v>45459</v>
      </c>
      <c r="B14617" t="s">
        <v>45460</v>
      </c>
      <c r="C14617" t="s">
        <v>45461</v>
      </c>
      <c r="D14617">
        <v>1</v>
      </c>
      <c r="E14617">
        <v>299</v>
      </c>
      <c r="F14617" t="s">
        <v>13</v>
      </c>
      <c r="G14617" t="s">
        <v>45432</v>
      </c>
      <c r="H14617" s="3" t="s">
        <v>45462</v>
      </c>
      <c r="I14617" t="s">
        <v>62</v>
      </c>
      <c r="J14617" t="s">
        <v>45463</v>
      </c>
    </row>
    <row r="14618" spans="1:10" ht="16" x14ac:dyDescent="0.2">
      <c r="A14618" t="s">
        <v>45459</v>
      </c>
      <c r="B14618" t="s">
        <v>45464</v>
      </c>
      <c r="C14618" t="s">
        <v>45465</v>
      </c>
      <c r="D14618">
        <v>2</v>
      </c>
      <c r="E14618">
        <v>299</v>
      </c>
      <c r="F14618" t="s">
        <v>13</v>
      </c>
      <c r="G14618" t="s">
        <v>45432</v>
      </c>
      <c r="H14618" s="3" t="s">
        <v>45462</v>
      </c>
      <c r="I14618" t="s">
        <v>62</v>
      </c>
      <c r="J14618" t="s">
        <v>45463</v>
      </c>
    </row>
    <row r="14619" spans="1:10" ht="16" x14ac:dyDescent="0.2">
      <c r="A14619" t="s">
        <v>45466</v>
      </c>
      <c r="B14619" t="s">
        <v>34014</v>
      </c>
      <c r="C14619" t="s">
        <v>34015</v>
      </c>
      <c r="D14619">
        <v>2</v>
      </c>
      <c r="E14619">
        <v>299</v>
      </c>
      <c r="F14619" t="s">
        <v>13</v>
      </c>
      <c r="G14619" t="s">
        <v>45432</v>
      </c>
      <c r="H14619" s="3" t="s">
        <v>45441</v>
      </c>
      <c r="I14619" t="s">
        <v>62</v>
      </c>
      <c r="J14619" t="s">
        <v>45467</v>
      </c>
    </row>
    <row r="14620" spans="1:10" ht="16" x14ac:dyDescent="0.2">
      <c r="A14620" t="s">
        <v>45468</v>
      </c>
      <c r="B14620" t="s">
        <v>45450</v>
      </c>
      <c r="C14620" t="s">
        <v>45451</v>
      </c>
      <c r="D14620">
        <v>1</v>
      </c>
      <c r="E14620">
        <v>299</v>
      </c>
      <c r="F14620" t="s">
        <v>13</v>
      </c>
      <c r="G14620" t="s">
        <v>45432</v>
      </c>
      <c r="H14620" s="3" t="s">
        <v>45448</v>
      </c>
      <c r="I14620" t="s">
        <v>62</v>
      </c>
      <c r="J14620" t="s">
        <v>45469</v>
      </c>
    </row>
    <row r="14621" spans="1:10" ht="16" x14ac:dyDescent="0.2">
      <c r="A14621" t="s">
        <v>45443</v>
      </c>
      <c r="B14621" t="s">
        <v>6198</v>
      </c>
      <c r="C14621" t="s">
        <v>45470</v>
      </c>
      <c r="D14621">
        <v>3</v>
      </c>
      <c r="E14621">
        <v>299</v>
      </c>
      <c r="F14621" t="s">
        <v>13</v>
      </c>
      <c r="G14621" t="s">
        <v>45432</v>
      </c>
      <c r="H14621" s="3" t="s">
        <v>45444</v>
      </c>
      <c r="I14621" t="s">
        <v>62</v>
      </c>
      <c r="J14621" t="s">
        <v>45445</v>
      </c>
    </row>
    <row r="14622" spans="1:10" ht="16" x14ac:dyDescent="0.2">
      <c r="A14622" t="s">
        <v>45440</v>
      </c>
      <c r="B14622" t="s">
        <v>6198</v>
      </c>
      <c r="C14622" t="s">
        <v>45470</v>
      </c>
      <c r="D14622">
        <v>3</v>
      </c>
      <c r="E14622">
        <v>299</v>
      </c>
      <c r="F14622" t="s">
        <v>13</v>
      </c>
      <c r="G14622" t="s">
        <v>45432</v>
      </c>
      <c r="H14622" s="3" t="s">
        <v>45441</v>
      </c>
      <c r="I14622" t="s">
        <v>62</v>
      </c>
      <c r="J14622" t="s">
        <v>45442</v>
      </c>
    </row>
    <row r="14623" spans="1:10" ht="16" x14ac:dyDescent="0.2">
      <c r="A14623" t="s">
        <v>35458</v>
      </c>
      <c r="B14623" t="s">
        <v>26489</v>
      </c>
      <c r="C14623" t="s">
        <v>26490</v>
      </c>
      <c r="D14623">
        <v>1</v>
      </c>
      <c r="E14623">
        <v>299</v>
      </c>
      <c r="F14623" t="s">
        <v>13</v>
      </c>
      <c r="G14623" t="s">
        <v>45432</v>
      </c>
      <c r="H14623" s="3" t="s">
        <v>45455</v>
      </c>
      <c r="I14623" t="s">
        <v>62</v>
      </c>
      <c r="J14623" t="s">
        <v>35462</v>
      </c>
    </row>
    <row r="14624" spans="1:10" ht="16" x14ac:dyDescent="0.2">
      <c r="A14624" t="s">
        <v>29559</v>
      </c>
      <c r="B14624" t="s">
        <v>45471</v>
      </c>
      <c r="C14624" t="s">
        <v>45472</v>
      </c>
      <c r="D14624">
        <v>6</v>
      </c>
      <c r="E14624">
        <v>299</v>
      </c>
      <c r="F14624" t="s">
        <v>13</v>
      </c>
      <c r="G14624" t="s">
        <v>45432</v>
      </c>
      <c r="H14624" s="3" t="s">
        <v>45473</v>
      </c>
      <c r="I14624" t="s">
        <v>62</v>
      </c>
      <c r="J14624" t="s">
        <v>29564</v>
      </c>
    </row>
    <row r="14625" spans="1:10" ht="32" x14ac:dyDescent="0.2">
      <c r="A14625" t="s">
        <v>10598</v>
      </c>
      <c r="B14625" t="s">
        <v>45456</v>
      </c>
      <c r="C14625" t="s">
        <v>45457</v>
      </c>
      <c r="D14625">
        <v>3</v>
      </c>
      <c r="E14625" t="s">
        <v>8486</v>
      </c>
      <c r="F14625" t="s">
        <v>13</v>
      </c>
      <c r="G14625" t="s">
        <v>45432</v>
      </c>
      <c r="H14625" s="3" t="s">
        <v>45474</v>
      </c>
      <c r="I14625" t="s">
        <v>62</v>
      </c>
      <c r="J14625" t="s">
        <v>10602</v>
      </c>
    </row>
    <row r="14626" spans="1:10" ht="16" x14ac:dyDescent="0.2">
      <c r="A14626" t="s">
        <v>45440</v>
      </c>
      <c r="B14626" t="s">
        <v>45475</v>
      </c>
      <c r="C14626" t="s">
        <v>45476</v>
      </c>
      <c r="D14626">
        <v>2</v>
      </c>
      <c r="E14626">
        <v>299</v>
      </c>
      <c r="F14626" t="s">
        <v>13</v>
      </c>
      <c r="G14626" t="s">
        <v>45432</v>
      </c>
      <c r="H14626" s="3" t="s">
        <v>45441</v>
      </c>
      <c r="I14626" t="s">
        <v>62</v>
      </c>
      <c r="J14626" t="s">
        <v>45442</v>
      </c>
    </row>
    <row r="14627" spans="1:10" ht="16" x14ac:dyDescent="0.2">
      <c r="A14627" t="s">
        <v>1565</v>
      </c>
      <c r="B14627" t="s">
        <v>45413</v>
      </c>
      <c r="C14627" t="s">
        <v>45414</v>
      </c>
      <c r="D14627">
        <v>7</v>
      </c>
      <c r="E14627">
        <v>299</v>
      </c>
      <c r="F14627" t="s">
        <v>13</v>
      </c>
      <c r="G14627" t="s">
        <v>45432</v>
      </c>
      <c r="H14627" s="3" t="s">
        <v>45433</v>
      </c>
      <c r="I14627" t="s">
        <v>62</v>
      </c>
      <c r="J14627" t="s">
        <v>1570</v>
      </c>
    </row>
    <row r="14628" spans="1:10" ht="16" x14ac:dyDescent="0.2">
      <c r="A14628" t="s">
        <v>34013</v>
      </c>
      <c r="B14628" t="s">
        <v>45453</v>
      </c>
      <c r="C14628" t="s">
        <v>45454</v>
      </c>
      <c r="D14628">
        <v>2</v>
      </c>
      <c r="E14628" t="s">
        <v>8486</v>
      </c>
      <c r="F14628" t="s">
        <v>13</v>
      </c>
      <c r="G14628" t="s">
        <v>45432</v>
      </c>
      <c r="H14628" s="3" t="s">
        <v>45477</v>
      </c>
      <c r="I14628" t="s">
        <v>62</v>
      </c>
      <c r="J14628" t="s">
        <v>34017</v>
      </c>
    </row>
    <row r="14629" spans="1:10" ht="16" x14ac:dyDescent="0.2">
      <c r="A14629" t="s">
        <v>6197</v>
      </c>
      <c r="B14629" t="s">
        <v>34014</v>
      </c>
      <c r="C14629" t="s">
        <v>34015</v>
      </c>
      <c r="D14629">
        <v>6</v>
      </c>
      <c r="E14629">
        <v>299</v>
      </c>
      <c r="F14629" t="s">
        <v>13</v>
      </c>
      <c r="G14629" t="s">
        <v>45432</v>
      </c>
      <c r="H14629" s="3" t="s">
        <v>45478</v>
      </c>
      <c r="I14629" t="s">
        <v>62</v>
      </c>
      <c r="J14629" t="s">
        <v>6200</v>
      </c>
    </row>
    <row r="14630" spans="1:10" ht="16" x14ac:dyDescent="0.2">
      <c r="A14630" t="s">
        <v>45479</v>
      </c>
      <c r="B14630" t="s">
        <v>45480</v>
      </c>
      <c r="C14630" t="s">
        <v>45481</v>
      </c>
      <c r="D14630">
        <v>1</v>
      </c>
      <c r="E14630">
        <v>299</v>
      </c>
      <c r="F14630" t="s">
        <v>13</v>
      </c>
      <c r="G14630" t="s">
        <v>45432</v>
      </c>
      <c r="H14630" s="3" t="s">
        <v>45455</v>
      </c>
      <c r="I14630" t="s">
        <v>62</v>
      </c>
      <c r="J14630" t="s">
        <v>45482</v>
      </c>
    </row>
    <row r="14631" spans="1:10" ht="16" x14ac:dyDescent="0.2">
      <c r="A14631" t="s">
        <v>29549</v>
      </c>
      <c r="B14631" t="s">
        <v>35459</v>
      </c>
      <c r="C14631" t="s">
        <v>35460</v>
      </c>
      <c r="D14631">
        <v>1</v>
      </c>
      <c r="E14631">
        <v>299</v>
      </c>
      <c r="F14631" t="s">
        <v>13</v>
      </c>
      <c r="G14631" t="s">
        <v>45432</v>
      </c>
      <c r="H14631" s="3" t="s">
        <v>45483</v>
      </c>
      <c r="I14631" t="s">
        <v>62</v>
      </c>
      <c r="J14631" t="s">
        <v>29554</v>
      </c>
    </row>
    <row r="14632" spans="1:10" ht="16" x14ac:dyDescent="0.2">
      <c r="A14632" t="s">
        <v>45440</v>
      </c>
      <c r="B14632" t="s">
        <v>45484</v>
      </c>
      <c r="C14632" t="s">
        <v>45485</v>
      </c>
      <c r="D14632">
        <v>4</v>
      </c>
      <c r="E14632">
        <v>299</v>
      </c>
      <c r="F14632" t="s">
        <v>13</v>
      </c>
      <c r="G14632" t="s">
        <v>45432</v>
      </c>
      <c r="H14632" s="3" t="s">
        <v>45441</v>
      </c>
      <c r="I14632" t="s">
        <v>62</v>
      </c>
      <c r="J14632" t="s">
        <v>45442</v>
      </c>
    </row>
    <row r="14633" spans="1:10" ht="16" x14ac:dyDescent="0.2">
      <c r="A14633" t="s">
        <v>29559</v>
      </c>
      <c r="B14633" t="s">
        <v>45486</v>
      </c>
      <c r="C14633" t="s">
        <v>45487</v>
      </c>
      <c r="D14633">
        <v>1</v>
      </c>
      <c r="E14633" t="s">
        <v>8486</v>
      </c>
      <c r="F14633" t="s">
        <v>13</v>
      </c>
      <c r="G14633" t="s">
        <v>45432</v>
      </c>
      <c r="H14633" s="3" t="s">
        <v>45473</v>
      </c>
      <c r="I14633" t="s">
        <v>62</v>
      </c>
      <c r="J14633" t="s">
        <v>29564</v>
      </c>
    </row>
    <row r="14634" spans="1:10" ht="16" x14ac:dyDescent="0.2">
      <c r="A14634" t="s">
        <v>29559</v>
      </c>
      <c r="B14634" t="s">
        <v>45488</v>
      </c>
      <c r="C14634" t="s">
        <v>45489</v>
      </c>
      <c r="D14634">
        <v>2</v>
      </c>
      <c r="E14634" t="s">
        <v>8486</v>
      </c>
      <c r="F14634" t="s">
        <v>13</v>
      </c>
      <c r="G14634" t="s">
        <v>45432</v>
      </c>
      <c r="H14634" s="3" t="s">
        <v>45473</v>
      </c>
      <c r="I14634" t="s">
        <v>62</v>
      </c>
      <c r="J14634" t="s">
        <v>29564</v>
      </c>
    </row>
    <row r="14635" spans="1:10" ht="16" x14ac:dyDescent="0.2">
      <c r="A14635" t="s">
        <v>45443</v>
      </c>
      <c r="B14635" t="s">
        <v>45475</v>
      </c>
      <c r="C14635" t="s">
        <v>45476</v>
      </c>
      <c r="D14635">
        <v>2</v>
      </c>
      <c r="E14635">
        <v>299</v>
      </c>
      <c r="F14635" t="s">
        <v>13</v>
      </c>
      <c r="G14635" t="s">
        <v>45432</v>
      </c>
      <c r="H14635" s="3" t="s">
        <v>45444</v>
      </c>
      <c r="I14635" t="s">
        <v>62</v>
      </c>
      <c r="J14635" t="s">
        <v>45445</v>
      </c>
    </row>
    <row r="14636" spans="1:10" ht="16" x14ac:dyDescent="0.2">
      <c r="A14636" t="s">
        <v>40780</v>
      </c>
      <c r="B14636" t="s">
        <v>45413</v>
      </c>
      <c r="C14636" t="s">
        <v>45414</v>
      </c>
      <c r="D14636">
        <v>2</v>
      </c>
      <c r="E14636">
        <v>299</v>
      </c>
      <c r="F14636" t="s">
        <v>13</v>
      </c>
      <c r="G14636" t="s">
        <v>45432</v>
      </c>
      <c r="H14636" s="3" t="s">
        <v>45433</v>
      </c>
      <c r="I14636" t="s">
        <v>62</v>
      </c>
      <c r="J14636" t="s">
        <v>40785</v>
      </c>
    </row>
    <row r="14637" spans="1:10" ht="16" x14ac:dyDescent="0.2">
      <c r="A14637" t="s">
        <v>45490</v>
      </c>
      <c r="B14637" t="s">
        <v>45413</v>
      </c>
      <c r="C14637" t="s">
        <v>45414</v>
      </c>
      <c r="D14637">
        <v>1</v>
      </c>
      <c r="E14637">
        <v>299</v>
      </c>
      <c r="F14637" t="s">
        <v>13</v>
      </c>
      <c r="G14637" t="s">
        <v>45432</v>
      </c>
      <c r="H14637" s="3" t="s">
        <v>45433</v>
      </c>
      <c r="I14637" t="s">
        <v>62</v>
      </c>
      <c r="J14637" t="s">
        <v>45491</v>
      </c>
    </row>
    <row r="14638" spans="1:10" ht="16" x14ac:dyDescent="0.2">
      <c r="A14638" t="s">
        <v>45443</v>
      </c>
      <c r="B14638" t="s">
        <v>45450</v>
      </c>
      <c r="C14638" t="s">
        <v>45451</v>
      </c>
      <c r="D14638">
        <v>4</v>
      </c>
      <c r="E14638">
        <v>299</v>
      </c>
      <c r="F14638" t="s">
        <v>13</v>
      </c>
      <c r="G14638" t="s">
        <v>45432</v>
      </c>
      <c r="H14638" s="3" t="s">
        <v>45444</v>
      </c>
      <c r="I14638" t="s">
        <v>62</v>
      </c>
      <c r="J14638" t="s">
        <v>45445</v>
      </c>
    </row>
    <row r="14639" spans="1:10" ht="16" x14ac:dyDescent="0.2">
      <c r="A14639" t="s">
        <v>45492</v>
      </c>
      <c r="B14639" t="s">
        <v>34014</v>
      </c>
      <c r="C14639" t="s">
        <v>34015</v>
      </c>
      <c r="D14639">
        <v>2</v>
      </c>
      <c r="E14639">
        <v>299</v>
      </c>
      <c r="F14639" t="s">
        <v>13</v>
      </c>
      <c r="G14639" t="s">
        <v>45432</v>
      </c>
      <c r="H14639" s="3" t="s">
        <v>45478</v>
      </c>
      <c r="I14639" t="s">
        <v>62</v>
      </c>
      <c r="J14639" t="s">
        <v>45493</v>
      </c>
    </row>
    <row r="14640" spans="1:10" ht="16" x14ac:dyDescent="0.2">
      <c r="A14640" t="s">
        <v>6197</v>
      </c>
      <c r="B14640" t="s">
        <v>26489</v>
      </c>
      <c r="C14640" t="s">
        <v>26490</v>
      </c>
      <c r="D14640">
        <v>3</v>
      </c>
      <c r="E14640">
        <v>299</v>
      </c>
      <c r="F14640" t="s">
        <v>13</v>
      </c>
      <c r="G14640" t="s">
        <v>45432</v>
      </c>
      <c r="H14640" s="3" t="s">
        <v>45478</v>
      </c>
      <c r="I14640" t="s">
        <v>62</v>
      </c>
      <c r="J14640" t="s">
        <v>6200</v>
      </c>
    </row>
    <row r="14641" spans="1:10" ht="16" x14ac:dyDescent="0.2">
      <c r="A14641" t="s">
        <v>29559</v>
      </c>
      <c r="B14641" t="s">
        <v>45494</v>
      </c>
      <c r="C14641" t="s">
        <v>45495</v>
      </c>
      <c r="D14641">
        <v>5</v>
      </c>
      <c r="E14641">
        <v>299</v>
      </c>
      <c r="F14641" t="s">
        <v>13</v>
      </c>
      <c r="G14641" t="s">
        <v>45432</v>
      </c>
      <c r="H14641" s="3" t="s">
        <v>45473</v>
      </c>
      <c r="I14641" t="s">
        <v>62</v>
      </c>
      <c r="J14641" t="s">
        <v>29564</v>
      </c>
    </row>
    <row r="14642" spans="1:10" ht="16" x14ac:dyDescent="0.2">
      <c r="A14642" t="s">
        <v>45466</v>
      </c>
      <c r="B14642" t="s">
        <v>45453</v>
      </c>
      <c r="C14642" t="s">
        <v>45454</v>
      </c>
      <c r="D14642">
        <v>1</v>
      </c>
      <c r="E14642">
        <v>299</v>
      </c>
      <c r="F14642" t="s">
        <v>13</v>
      </c>
      <c r="G14642" t="s">
        <v>45496</v>
      </c>
      <c r="H14642" s="3" t="s">
        <v>45497</v>
      </c>
      <c r="I14642" t="s">
        <v>62</v>
      </c>
      <c r="J14642" t="s">
        <v>45467</v>
      </c>
    </row>
    <row r="14643" spans="1:10" ht="16" x14ac:dyDescent="0.2">
      <c r="A14643" t="s">
        <v>45498</v>
      </c>
      <c r="B14643" t="s">
        <v>45499</v>
      </c>
      <c r="C14643" t="s">
        <v>45500</v>
      </c>
      <c r="D14643">
        <v>1</v>
      </c>
      <c r="E14643">
        <v>299</v>
      </c>
      <c r="F14643" t="s">
        <v>13</v>
      </c>
      <c r="G14643" t="s">
        <v>45496</v>
      </c>
      <c r="H14643" s="3" t="s">
        <v>45497</v>
      </c>
      <c r="I14643" t="s">
        <v>62</v>
      </c>
      <c r="J14643" t="s">
        <v>45501</v>
      </c>
    </row>
    <row r="14644" spans="1:10" ht="16" x14ac:dyDescent="0.2">
      <c r="A14644" t="s">
        <v>45492</v>
      </c>
      <c r="B14644" t="s">
        <v>45502</v>
      </c>
      <c r="C14644" t="s">
        <v>45503</v>
      </c>
      <c r="D14644">
        <v>3</v>
      </c>
      <c r="E14644">
        <v>299</v>
      </c>
      <c r="F14644" t="s">
        <v>13</v>
      </c>
      <c r="G14644" t="s">
        <v>45496</v>
      </c>
      <c r="H14644" s="3" t="s">
        <v>45497</v>
      </c>
      <c r="I14644" t="s">
        <v>62</v>
      </c>
      <c r="J14644" t="s">
        <v>45493</v>
      </c>
    </row>
    <row r="14645" spans="1:10" ht="16" x14ac:dyDescent="0.2">
      <c r="A14645" t="s">
        <v>45492</v>
      </c>
      <c r="B14645" t="s">
        <v>45453</v>
      </c>
      <c r="C14645" t="s">
        <v>45454</v>
      </c>
      <c r="D14645">
        <v>1</v>
      </c>
      <c r="E14645">
        <v>299</v>
      </c>
      <c r="F14645" t="s">
        <v>13</v>
      </c>
      <c r="G14645" t="s">
        <v>45496</v>
      </c>
      <c r="H14645" s="3" t="s">
        <v>45497</v>
      </c>
      <c r="I14645" t="s">
        <v>62</v>
      </c>
      <c r="J14645" t="s">
        <v>45493</v>
      </c>
    </row>
    <row r="14646" spans="1:10" ht="16" x14ac:dyDescent="0.2">
      <c r="A14646" t="s">
        <v>15659</v>
      </c>
      <c r="B14646" t="s">
        <v>45504</v>
      </c>
      <c r="C14646" t="s">
        <v>45505</v>
      </c>
      <c r="D14646">
        <v>2</v>
      </c>
      <c r="E14646">
        <v>299</v>
      </c>
      <c r="F14646" t="s">
        <v>13</v>
      </c>
      <c r="G14646" t="s">
        <v>45496</v>
      </c>
      <c r="H14646" s="3" t="s">
        <v>45497</v>
      </c>
      <c r="I14646" t="s">
        <v>62</v>
      </c>
      <c r="J14646" t="s">
        <v>15664</v>
      </c>
    </row>
    <row r="14647" spans="1:10" ht="16" x14ac:dyDescent="0.2">
      <c r="A14647" t="s">
        <v>36728</v>
      </c>
      <c r="B14647" t="s">
        <v>45413</v>
      </c>
      <c r="C14647" t="s">
        <v>45414</v>
      </c>
      <c r="D14647">
        <v>1</v>
      </c>
      <c r="E14647" t="s">
        <v>45506</v>
      </c>
      <c r="F14647" t="s">
        <v>13</v>
      </c>
      <c r="G14647" t="s">
        <v>45507</v>
      </c>
      <c r="H14647" s="3" t="s">
        <v>45508</v>
      </c>
      <c r="I14647" t="s">
        <v>62</v>
      </c>
      <c r="J14647" t="s">
        <v>36729</v>
      </c>
    </row>
    <row r="14648" spans="1:10" ht="16" x14ac:dyDescent="0.2">
      <c r="A14648" t="s">
        <v>45509</v>
      </c>
      <c r="B14648" t="s">
        <v>45510</v>
      </c>
      <c r="C14648" t="s">
        <v>45511</v>
      </c>
      <c r="D14648">
        <v>5</v>
      </c>
      <c r="E14648" t="s">
        <v>13</v>
      </c>
      <c r="F14648" t="s">
        <v>13</v>
      </c>
      <c r="G14648" t="s">
        <v>45512</v>
      </c>
      <c r="H14648" s="3" t="s">
        <v>45513</v>
      </c>
      <c r="I14648" t="s">
        <v>36</v>
      </c>
      <c r="J14648" t="s">
        <v>45514</v>
      </c>
    </row>
    <row r="14649" spans="1:10" ht="16" x14ac:dyDescent="0.2">
      <c r="A14649" t="s">
        <v>45515</v>
      </c>
      <c r="B14649" t="s">
        <v>45510</v>
      </c>
      <c r="C14649" t="s">
        <v>45511</v>
      </c>
      <c r="D14649">
        <v>5</v>
      </c>
      <c r="E14649" t="s">
        <v>13</v>
      </c>
      <c r="F14649" t="s">
        <v>13</v>
      </c>
      <c r="G14649" t="s">
        <v>45512</v>
      </c>
      <c r="H14649" s="3" t="s">
        <v>45513</v>
      </c>
      <c r="I14649" t="s">
        <v>36</v>
      </c>
      <c r="J14649" t="s">
        <v>45516</v>
      </c>
    </row>
    <row r="14650" spans="1:10" ht="16" x14ac:dyDescent="0.2">
      <c r="A14650" t="s">
        <v>1758</v>
      </c>
      <c r="B14650" t="s">
        <v>45517</v>
      </c>
      <c r="C14650" t="s">
        <v>45518</v>
      </c>
      <c r="D14650">
        <v>6</v>
      </c>
      <c r="E14650" t="s">
        <v>1280</v>
      </c>
      <c r="F14650" t="s">
        <v>13</v>
      </c>
      <c r="G14650" t="s">
        <v>45519</v>
      </c>
      <c r="H14650" s="3" t="s">
        <v>45520</v>
      </c>
      <c r="I14650" t="s">
        <v>337</v>
      </c>
      <c r="J14650" t="s">
        <v>1760</v>
      </c>
    </row>
    <row r="14651" spans="1:10" ht="16" x14ac:dyDescent="0.2">
      <c r="A14651" t="s">
        <v>13854</v>
      </c>
      <c r="B14651" t="s">
        <v>45521</v>
      </c>
      <c r="C14651" t="s">
        <v>45522</v>
      </c>
      <c r="D14651">
        <v>1</v>
      </c>
      <c r="E14651" t="s">
        <v>13</v>
      </c>
      <c r="F14651" t="s">
        <v>13</v>
      </c>
      <c r="G14651" t="s">
        <v>45523</v>
      </c>
      <c r="H14651" s="3" t="s">
        <v>45524</v>
      </c>
      <c r="I14651" t="s">
        <v>69</v>
      </c>
      <c r="J14651" t="s">
        <v>13857</v>
      </c>
    </row>
    <row r="14652" spans="1:10" ht="16" x14ac:dyDescent="0.2">
      <c r="A14652" t="s">
        <v>13854</v>
      </c>
      <c r="B14652" t="s">
        <v>45525</v>
      </c>
      <c r="C14652" t="s">
        <v>45526</v>
      </c>
      <c r="D14652">
        <v>2</v>
      </c>
      <c r="E14652" t="s">
        <v>13</v>
      </c>
      <c r="F14652" t="s">
        <v>13</v>
      </c>
      <c r="G14652" t="s">
        <v>45523</v>
      </c>
      <c r="H14652" s="3" t="s">
        <v>45524</v>
      </c>
      <c r="I14652" t="s">
        <v>69</v>
      </c>
      <c r="J14652" t="s">
        <v>13857</v>
      </c>
    </row>
    <row r="14653" spans="1:10" ht="16" x14ac:dyDescent="0.2">
      <c r="A14653" t="s">
        <v>4928</v>
      </c>
      <c r="B14653" t="s">
        <v>45527</v>
      </c>
      <c r="C14653" t="s">
        <v>45528</v>
      </c>
      <c r="D14653">
        <v>5</v>
      </c>
      <c r="E14653" t="s">
        <v>13</v>
      </c>
      <c r="F14653" t="s">
        <v>13</v>
      </c>
      <c r="G14653" t="s">
        <v>45529</v>
      </c>
      <c r="H14653" s="3" t="s">
        <v>45530</v>
      </c>
      <c r="I14653" t="s">
        <v>69</v>
      </c>
      <c r="J14653" t="s">
        <v>4933</v>
      </c>
    </row>
    <row r="14654" spans="1:10" ht="16" x14ac:dyDescent="0.2">
      <c r="A14654" t="s">
        <v>44454</v>
      </c>
      <c r="B14654" t="s">
        <v>45531</v>
      </c>
      <c r="C14654" t="s">
        <v>45532</v>
      </c>
      <c r="D14654">
        <v>2</v>
      </c>
      <c r="E14654" t="s">
        <v>13</v>
      </c>
      <c r="F14654" t="s">
        <v>13</v>
      </c>
      <c r="G14654" t="s">
        <v>45533</v>
      </c>
      <c r="H14654" s="3" t="s">
        <v>45534</v>
      </c>
      <c r="I14654" t="s">
        <v>69</v>
      </c>
      <c r="J14654" t="s">
        <v>44459</v>
      </c>
    </row>
    <row r="14655" spans="1:10" ht="16" x14ac:dyDescent="0.2">
      <c r="A14655" t="s">
        <v>20488</v>
      </c>
      <c r="B14655" t="s">
        <v>45535</v>
      </c>
      <c r="C14655" t="s">
        <v>45536</v>
      </c>
      <c r="D14655">
        <v>1</v>
      </c>
      <c r="E14655" t="s">
        <v>13</v>
      </c>
      <c r="F14655" t="s">
        <v>13</v>
      </c>
      <c r="G14655" t="s">
        <v>45533</v>
      </c>
      <c r="H14655" s="3" t="s">
        <v>45537</v>
      </c>
      <c r="I14655" t="s">
        <v>69</v>
      </c>
      <c r="J14655" t="s">
        <v>20489</v>
      </c>
    </row>
    <row r="14656" spans="1:10" ht="16" x14ac:dyDescent="0.2">
      <c r="A14656" t="s">
        <v>20478</v>
      </c>
      <c r="B14656" t="s">
        <v>45535</v>
      </c>
      <c r="C14656" t="s">
        <v>45536</v>
      </c>
      <c r="D14656">
        <v>1</v>
      </c>
      <c r="E14656" t="s">
        <v>13</v>
      </c>
      <c r="F14656" t="s">
        <v>13</v>
      </c>
      <c r="G14656" t="s">
        <v>45533</v>
      </c>
      <c r="H14656" s="3" t="s">
        <v>45538</v>
      </c>
      <c r="I14656" t="s">
        <v>69</v>
      </c>
      <c r="J14656" t="s">
        <v>20483</v>
      </c>
    </row>
    <row r="14657" spans="1:10" ht="16" x14ac:dyDescent="0.2">
      <c r="A14657" t="s">
        <v>45539</v>
      </c>
      <c r="B14657" t="s">
        <v>39980</v>
      </c>
      <c r="C14657" t="s">
        <v>45540</v>
      </c>
      <c r="D14657">
        <v>1</v>
      </c>
      <c r="E14657" t="s">
        <v>13</v>
      </c>
      <c r="F14657" t="s">
        <v>13</v>
      </c>
      <c r="G14657" t="s">
        <v>45541</v>
      </c>
      <c r="H14657" s="3" t="s">
        <v>45542</v>
      </c>
      <c r="I14657" t="s">
        <v>69</v>
      </c>
      <c r="J14657" t="s">
        <v>45543</v>
      </c>
    </row>
    <row r="14658" spans="1:10" ht="32" x14ac:dyDescent="0.2">
      <c r="A14658" t="s">
        <v>3136</v>
      </c>
      <c r="B14658" t="s">
        <v>45544</v>
      </c>
      <c r="C14658" t="s">
        <v>45545</v>
      </c>
      <c r="D14658">
        <v>4</v>
      </c>
      <c r="E14658" t="s">
        <v>13</v>
      </c>
      <c r="F14658" t="s">
        <v>13</v>
      </c>
      <c r="G14658" t="s">
        <v>45546</v>
      </c>
      <c r="H14658" s="3" t="s">
        <v>45547</v>
      </c>
      <c r="I14658" t="s">
        <v>69</v>
      </c>
      <c r="J14658" t="s">
        <v>3141</v>
      </c>
    </row>
    <row r="14659" spans="1:10" ht="16" x14ac:dyDescent="0.2">
      <c r="A14659" t="s">
        <v>13848</v>
      </c>
      <c r="B14659" t="s">
        <v>45525</v>
      </c>
      <c r="C14659" t="s">
        <v>45526</v>
      </c>
      <c r="D14659">
        <v>3</v>
      </c>
      <c r="E14659" t="s">
        <v>13</v>
      </c>
      <c r="F14659" t="s">
        <v>13</v>
      </c>
      <c r="G14659" t="s">
        <v>45548</v>
      </c>
      <c r="H14659" s="3" t="s">
        <v>45549</v>
      </c>
      <c r="I14659" t="s">
        <v>69</v>
      </c>
      <c r="J14659" t="s">
        <v>13853</v>
      </c>
    </row>
    <row r="14660" spans="1:10" ht="16" x14ac:dyDescent="0.2">
      <c r="A14660" t="s">
        <v>13861</v>
      </c>
      <c r="B14660" t="s">
        <v>45525</v>
      </c>
      <c r="C14660" t="s">
        <v>45526</v>
      </c>
      <c r="D14660">
        <v>2</v>
      </c>
      <c r="E14660" t="s">
        <v>13</v>
      </c>
      <c r="F14660" t="s">
        <v>13</v>
      </c>
      <c r="G14660" t="s">
        <v>45548</v>
      </c>
      <c r="H14660" s="3" t="s">
        <v>45549</v>
      </c>
      <c r="I14660" t="s">
        <v>69</v>
      </c>
      <c r="J14660" t="s">
        <v>13862</v>
      </c>
    </row>
    <row r="14661" spans="1:10" ht="16" x14ac:dyDescent="0.2">
      <c r="A14661" t="s">
        <v>13861</v>
      </c>
      <c r="B14661" t="s">
        <v>45521</v>
      </c>
      <c r="C14661" t="s">
        <v>45522</v>
      </c>
      <c r="D14661">
        <v>1</v>
      </c>
      <c r="E14661" t="s">
        <v>13</v>
      </c>
      <c r="F14661" t="s">
        <v>13</v>
      </c>
      <c r="G14661" t="s">
        <v>45548</v>
      </c>
      <c r="H14661" s="3" t="s">
        <v>45549</v>
      </c>
      <c r="I14661" t="s">
        <v>69</v>
      </c>
      <c r="J14661" t="s">
        <v>13862</v>
      </c>
    </row>
    <row r="14662" spans="1:10" ht="16" x14ac:dyDescent="0.2">
      <c r="A14662" t="s">
        <v>13848</v>
      </c>
      <c r="B14662" t="s">
        <v>45521</v>
      </c>
      <c r="C14662" t="s">
        <v>45522</v>
      </c>
      <c r="D14662">
        <v>1</v>
      </c>
      <c r="E14662" t="s">
        <v>13</v>
      </c>
      <c r="F14662" t="s">
        <v>13</v>
      </c>
      <c r="G14662" t="s">
        <v>45548</v>
      </c>
      <c r="H14662" s="3" t="s">
        <v>45549</v>
      </c>
      <c r="I14662" t="s">
        <v>69</v>
      </c>
      <c r="J14662" t="s">
        <v>13853</v>
      </c>
    </row>
    <row r="14663" spans="1:10" ht="16" x14ac:dyDescent="0.2">
      <c r="A14663" t="s">
        <v>13858</v>
      </c>
      <c r="B14663" t="s">
        <v>45525</v>
      </c>
      <c r="C14663" t="s">
        <v>45526</v>
      </c>
      <c r="D14663">
        <v>2</v>
      </c>
      <c r="E14663" t="s">
        <v>13</v>
      </c>
      <c r="F14663" t="s">
        <v>13</v>
      </c>
      <c r="G14663" t="s">
        <v>45548</v>
      </c>
      <c r="H14663" s="3" t="s">
        <v>45549</v>
      </c>
      <c r="I14663" t="s">
        <v>69</v>
      </c>
      <c r="J14663" t="s">
        <v>13860</v>
      </c>
    </row>
    <row r="14664" spans="1:10" ht="16" x14ac:dyDescent="0.2">
      <c r="A14664" t="s">
        <v>13858</v>
      </c>
      <c r="B14664" t="s">
        <v>45521</v>
      </c>
      <c r="C14664" t="s">
        <v>45522</v>
      </c>
      <c r="D14664">
        <v>1</v>
      </c>
      <c r="E14664" t="s">
        <v>13</v>
      </c>
      <c r="F14664" t="s">
        <v>13</v>
      </c>
      <c r="G14664" t="s">
        <v>45548</v>
      </c>
      <c r="H14664" s="3" t="s">
        <v>45549</v>
      </c>
      <c r="I14664" t="s">
        <v>69</v>
      </c>
      <c r="J14664" t="s">
        <v>13860</v>
      </c>
    </row>
    <row r="14665" spans="1:10" ht="16" x14ac:dyDescent="0.2">
      <c r="A14665" t="s">
        <v>45550</v>
      </c>
      <c r="B14665" t="s">
        <v>45551</v>
      </c>
      <c r="C14665" t="s">
        <v>45552</v>
      </c>
      <c r="D14665">
        <v>4</v>
      </c>
      <c r="E14665" t="s">
        <v>13</v>
      </c>
      <c r="F14665" t="s">
        <v>13</v>
      </c>
      <c r="G14665" t="s">
        <v>45553</v>
      </c>
      <c r="H14665" s="3" t="s">
        <v>45554</v>
      </c>
      <c r="I14665" t="s">
        <v>69</v>
      </c>
      <c r="J14665" t="s">
        <v>45555</v>
      </c>
    </row>
    <row r="14666" spans="1:10" ht="16" x14ac:dyDescent="0.2">
      <c r="A14666" t="s">
        <v>45550</v>
      </c>
      <c r="B14666" t="s">
        <v>45556</v>
      </c>
      <c r="C14666" t="s">
        <v>45557</v>
      </c>
      <c r="D14666">
        <v>2</v>
      </c>
      <c r="E14666" t="s">
        <v>13</v>
      </c>
      <c r="F14666" t="s">
        <v>13</v>
      </c>
      <c r="G14666" t="s">
        <v>45553</v>
      </c>
      <c r="H14666" s="3" t="s">
        <v>45554</v>
      </c>
      <c r="I14666" t="s">
        <v>69</v>
      </c>
      <c r="J14666" t="s">
        <v>45555</v>
      </c>
    </row>
    <row r="14667" spans="1:10" ht="16" x14ac:dyDescent="0.2">
      <c r="A14667" t="s">
        <v>45550</v>
      </c>
      <c r="B14667" t="s">
        <v>45558</v>
      </c>
      <c r="C14667" t="s">
        <v>45559</v>
      </c>
      <c r="D14667">
        <v>3</v>
      </c>
      <c r="E14667" t="s">
        <v>13</v>
      </c>
      <c r="F14667" t="s">
        <v>13</v>
      </c>
      <c r="G14667" t="s">
        <v>45553</v>
      </c>
      <c r="H14667" s="3" t="s">
        <v>45554</v>
      </c>
      <c r="I14667" t="s">
        <v>69</v>
      </c>
      <c r="J14667" t="s">
        <v>45555</v>
      </c>
    </row>
    <row r="14668" spans="1:10" ht="16" x14ac:dyDescent="0.2">
      <c r="A14668" t="s">
        <v>45550</v>
      </c>
      <c r="B14668" t="s">
        <v>4135</v>
      </c>
      <c r="C14668" t="s">
        <v>45560</v>
      </c>
      <c r="D14668">
        <v>5</v>
      </c>
      <c r="E14668" t="s">
        <v>13</v>
      </c>
      <c r="F14668" t="s">
        <v>13</v>
      </c>
      <c r="G14668" t="s">
        <v>45553</v>
      </c>
      <c r="H14668" s="3" t="s">
        <v>45554</v>
      </c>
      <c r="I14668" t="s">
        <v>69</v>
      </c>
      <c r="J14668" t="s">
        <v>45555</v>
      </c>
    </row>
    <row r="14669" spans="1:10" ht="16" x14ac:dyDescent="0.2">
      <c r="A14669" t="s">
        <v>45550</v>
      </c>
      <c r="B14669" t="s">
        <v>45561</v>
      </c>
      <c r="C14669" t="s">
        <v>45562</v>
      </c>
      <c r="D14669">
        <v>1</v>
      </c>
      <c r="E14669" t="s">
        <v>13</v>
      </c>
      <c r="F14669" t="s">
        <v>13</v>
      </c>
      <c r="G14669" t="s">
        <v>45553</v>
      </c>
      <c r="H14669" s="3" t="s">
        <v>45554</v>
      </c>
      <c r="I14669" t="s">
        <v>69</v>
      </c>
      <c r="J14669" t="s">
        <v>45555</v>
      </c>
    </row>
    <row r="14670" spans="1:10" ht="16" x14ac:dyDescent="0.2">
      <c r="A14670" t="s">
        <v>32667</v>
      </c>
      <c r="B14670" t="s">
        <v>45563</v>
      </c>
      <c r="C14670" t="s">
        <v>45564</v>
      </c>
      <c r="D14670">
        <v>1</v>
      </c>
      <c r="E14670" t="s">
        <v>13</v>
      </c>
      <c r="F14670" t="s">
        <v>13</v>
      </c>
      <c r="G14670" t="s">
        <v>45565</v>
      </c>
      <c r="H14670" s="3" t="s">
        <v>45566</v>
      </c>
      <c r="I14670" t="s">
        <v>315</v>
      </c>
      <c r="J14670" t="s">
        <v>32670</v>
      </c>
    </row>
    <row r="14671" spans="1:10" ht="16" x14ac:dyDescent="0.2">
      <c r="A14671" t="s">
        <v>45567</v>
      </c>
      <c r="B14671" t="s">
        <v>45568</v>
      </c>
      <c r="C14671" t="s">
        <v>45569</v>
      </c>
      <c r="D14671">
        <v>1</v>
      </c>
      <c r="E14671" t="s">
        <v>13</v>
      </c>
      <c r="F14671" t="s">
        <v>13</v>
      </c>
      <c r="G14671" t="s">
        <v>45570</v>
      </c>
      <c r="H14671" s="3" t="s">
        <v>45571</v>
      </c>
      <c r="I14671" t="s">
        <v>69</v>
      </c>
      <c r="J14671" t="s">
        <v>45572</v>
      </c>
    </row>
    <row r="14672" spans="1:10" ht="16" x14ac:dyDescent="0.2">
      <c r="A14672" t="s">
        <v>45567</v>
      </c>
      <c r="B14672" t="s">
        <v>45573</v>
      </c>
      <c r="C14672" t="s">
        <v>45574</v>
      </c>
      <c r="D14672">
        <v>4</v>
      </c>
      <c r="E14672" t="s">
        <v>13</v>
      </c>
      <c r="F14672" t="s">
        <v>13</v>
      </c>
      <c r="G14672" t="s">
        <v>45570</v>
      </c>
      <c r="H14672" s="3" t="s">
        <v>45575</v>
      </c>
      <c r="I14672" t="s">
        <v>69</v>
      </c>
      <c r="J14672" t="s">
        <v>45572</v>
      </c>
    </row>
    <row r="14673" spans="1:10" ht="16" x14ac:dyDescent="0.2">
      <c r="A14673" t="s">
        <v>45576</v>
      </c>
      <c r="B14673" t="s">
        <v>45577</v>
      </c>
      <c r="C14673" t="s">
        <v>45578</v>
      </c>
      <c r="D14673">
        <v>2</v>
      </c>
      <c r="E14673" t="s">
        <v>13</v>
      </c>
      <c r="F14673" t="s">
        <v>13</v>
      </c>
      <c r="G14673" t="s">
        <v>45570</v>
      </c>
      <c r="H14673" s="3" t="s">
        <v>45571</v>
      </c>
      <c r="I14673" t="s">
        <v>69</v>
      </c>
      <c r="J14673" t="s">
        <v>45579</v>
      </c>
    </row>
    <row r="14674" spans="1:10" ht="16" x14ac:dyDescent="0.2">
      <c r="A14674" t="s">
        <v>45580</v>
      </c>
      <c r="B14674" t="s">
        <v>45581</v>
      </c>
      <c r="C14674" t="s">
        <v>45582</v>
      </c>
      <c r="D14674">
        <v>3</v>
      </c>
      <c r="E14674" t="s">
        <v>13</v>
      </c>
      <c r="F14674" t="s">
        <v>13</v>
      </c>
      <c r="G14674" t="s">
        <v>45570</v>
      </c>
      <c r="H14674" s="3" t="s">
        <v>45583</v>
      </c>
      <c r="I14674" t="s">
        <v>69</v>
      </c>
      <c r="J14674" t="s">
        <v>45584</v>
      </c>
    </row>
    <row r="14675" spans="1:10" ht="16" x14ac:dyDescent="0.2">
      <c r="A14675" t="s">
        <v>45580</v>
      </c>
      <c r="B14675" t="s">
        <v>45585</v>
      </c>
      <c r="C14675" t="s">
        <v>45578</v>
      </c>
      <c r="D14675">
        <v>2</v>
      </c>
      <c r="E14675" t="s">
        <v>13</v>
      </c>
      <c r="F14675" t="s">
        <v>13</v>
      </c>
      <c r="G14675" t="s">
        <v>45570</v>
      </c>
      <c r="H14675" s="3" t="s">
        <v>45583</v>
      </c>
      <c r="I14675" t="s">
        <v>69</v>
      </c>
      <c r="J14675" t="s">
        <v>45584</v>
      </c>
    </row>
    <row r="14676" spans="1:10" ht="16" x14ac:dyDescent="0.2">
      <c r="A14676" t="s">
        <v>45586</v>
      </c>
      <c r="B14676" t="s">
        <v>45573</v>
      </c>
      <c r="C14676" t="s">
        <v>45574</v>
      </c>
      <c r="D14676">
        <v>1</v>
      </c>
      <c r="E14676" t="s">
        <v>13</v>
      </c>
      <c r="F14676" t="s">
        <v>13</v>
      </c>
      <c r="G14676" t="s">
        <v>45570</v>
      </c>
      <c r="H14676" s="3" t="s">
        <v>45575</v>
      </c>
      <c r="I14676" t="s">
        <v>69</v>
      </c>
      <c r="J14676" t="s">
        <v>45587</v>
      </c>
    </row>
    <row r="14677" spans="1:10" ht="16" x14ac:dyDescent="0.2">
      <c r="A14677" t="s">
        <v>45576</v>
      </c>
      <c r="B14677" t="s">
        <v>45588</v>
      </c>
      <c r="C14677" t="s">
        <v>45589</v>
      </c>
      <c r="D14677">
        <v>1</v>
      </c>
      <c r="E14677" t="s">
        <v>13</v>
      </c>
      <c r="F14677" t="s">
        <v>13</v>
      </c>
      <c r="G14677" t="s">
        <v>45570</v>
      </c>
      <c r="H14677" s="3" t="s">
        <v>45571</v>
      </c>
      <c r="I14677" t="s">
        <v>69</v>
      </c>
      <c r="J14677" t="s">
        <v>45579</v>
      </c>
    </row>
    <row r="14678" spans="1:10" ht="16" x14ac:dyDescent="0.2">
      <c r="A14678" t="s">
        <v>45590</v>
      </c>
      <c r="B14678" t="s">
        <v>45588</v>
      </c>
      <c r="C14678" t="s">
        <v>45589</v>
      </c>
      <c r="D14678">
        <v>1</v>
      </c>
      <c r="E14678" t="s">
        <v>13</v>
      </c>
      <c r="F14678" t="s">
        <v>13</v>
      </c>
      <c r="G14678" t="s">
        <v>45570</v>
      </c>
      <c r="H14678" s="3" t="s">
        <v>45571</v>
      </c>
      <c r="I14678" t="s">
        <v>69</v>
      </c>
      <c r="J14678" t="s">
        <v>45591</v>
      </c>
    </row>
    <row r="14679" spans="1:10" ht="16" x14ac:dyDescent="0.2">
      <c r="A14679" t="s">
        <v>45592</v>
      </c>
      <c r="B14679" t="s">
        <v>45593</v>
      </c>
      <c r="C14679" t="s">
        <v>45594</v>
      </c>
      <c r="D14679">
        <v>1</v>
      </c>
      <c r="E14679" t="s">
        <v>13</v>
      </c>
      <c r="F14679" t="s">
        <v>13</v>
      </c>
      <c r="G14679" t="s">
        <v>45570</v>
      </c>
      <c r="H14679" s="3" t="s">
        <v>45571</v>
      </c>
      <c r="I14679" t="s">
        <v>69</v>
      </c>
      <c r="J14679" t="s">
        <v>45595</v>
      </c>
    </row>
    <row r="14680" spans="1:10" ht="16" x14ac:dyDescent="0.2">
      <c r="A14680" t="s">
        <v>45586</v>
      </c>
      <c r="B14680" t="s">
        <v>45596</v>
      </c>
      <c r="C14680" t="s">
        <v>45597</v>
      </c>
      <c r="D14680">
        <v>5</v>
      </c>
      <c r="E14680" t="s">
        <v>13</v>
      </c>
      <c r="F14680" t="s">
        <v>13</v>
      </c>
      <c r="G14680" t="s">
        <v>45570</v>
      </c>
      <c r="H14680" s="3" t="s">
        <v>45571</v>
      </c>
      <c r="I14680" t="s">
        <v>69</v>
      </c>
      <c r="J14680" t="s">
        <v>45587</v>
      </c>
    </row>
    <row r="14681" spans="1:10" ht="16" x14ac:dyDescent="0.2">
      <c r="A14681" t="s">
        <v>45586</v>
      </c>
      <c r="B14681" t="s">
        <v>45581</v>
      </c>
      <c r="C14681" t="s">
        <v>45582</v>
      </c>
      <c r="D14681">
        <v>2</v>
      </c>
      <c r="E14681" t="s">
        <v>13</v>
      </c>
      <c r="F14681" t="s">
        <v>13</v>
      </c>
      <c r="G14681" t="s">
        <v>45570</v>
      </c>
      <c r="H14681" s="3" t="s">
        <v>45571</v>
      </c>
      <c r="I14681" t="s">
        <v>69</v>
      </c>
      <c r="J14681" t="s">
        <v>45587</v>
      </c>
    </row>
    <row r="14682" spans="1:10" ht="16" x14ac:dyDescent="0.2">
      <c r="A14682" t="s">
        <v>45590</v>
      </c>
      <c r="B14682" t="s">
        <v>45577</v>
      </c>
      <c r="C14682" t="s">
        <v>45578</v>
      </c>
      <c r="D14682">
        <v>2</v>
      </c>
      <c r="E14682" t="s">
        <v>13</v>
      </c>
      <c r="F14682" t="s">
        <v>13</v>
      </c>
      <c r="G14682" t="s">
        <v>45570</v>
      </c>
      <c r="H14682" s="3" t="s">
        <v>45571</v>
      </c>
      <c r="I14682" t="s">
        <v>69</v>
      </c>
      <c r="J14682" t="s">
        <v>45591</v>
      </c>
    </row>
    <row r="14683" spans="1:10" ht="16" x14ac:dyDescent="0.2">
      <c r="A14683" t="s">
        <v>45567</v>
      </c>
      <c r="B14683" t="s">
        <v>45581</v>
      </c>
      <c r="C14683" t="s">
        <v>45582</v>
      </c>
      <c r="D14683">
        <v>3</v>
      </c>
      <c r="E14683" t="s">
        <v>13</v>
      </c>
      <c r="F14683" t="s">
        <v>13</v>
      </c>
      <c r="G14683" t="s">
        <v>45570</v>
      </c>
      <c r="H14683" s="3" t="s">
        <v>45571</v>
      </c>
      <c r="I14683" t="s">
        <v>69</v>
      </c>
      <c r="J14683" t="s">
        <v>45572</v>
      </c>
    </row>
    <row r="14684" spans="1:10" ht="16" x14ac:dyDescent="0.2">
      <c r="A14684" t="s">
        <v>45586</v>
      </c>
      <c r="B14684" t="s">
        <v>45568</v>
      </c>
      <c r="C14684" t="s">
        <v>45569</v>
      </c>
      <c r="D14684">
        <v>4</v>
      </c>
      <c r="E14684" t="s">
        <v>13</v>
      </c>
      <c r="F14684" t="s">
        <v>13</v>
      </c>
      <c r="G14684" t="s">
        <v>45570</v>
      </c>
      <c r="H14684" s="3" t="s">
        <v>45571</v>
      </c>
      <c r="I14684" t="s">
        <v>69</v>
      </c>
      <c r="J14684" t="s">
        <v>45587</v>
      </c>
    </row>
    <row r="14685" spans="1:10" ht="16" x14ac:dyDescent="0.2">
      <c r="A14685" t="s">
        <v>45580</v>
      </c>
      <c r="B14685" t="s">
        <v>45598</v>
      </c>
      <c r="C14685" t="s">
        <v>45599</v>
      </c>
      <c r="D14685">
        <v>1</v>
      </c>
      <c r="E14685" t="s">
        <v>13</v>
      </c>
      <c r="F14685" t="s">
        <v>13</v>
      </c>
      <c r="G14685" t="s">
        <v>45570</v>
      </c>
      <c r="H14685" s="3" t="s">
        <v>45571</v>
      </c>
      <c r="I14685" t="s">
        <v>69</v>
      </c>
      <c r="J14685" t="s">
        <v>45584</v>
      </c>
    </row>
    <row r="14686" spans="1:10" ht="16" x14ac:dyDescent="0.2">
      <c r="A14686" t="s">
        <v>45586</v>
      </c>
      <c r="B14686" t="s">
        <v>45600</v>
      </c>
      <c r="C14686" t="s">
        <v>45601</v>
      </c>
      <c r="D14686">
        <v>3</v>
      </c>
      <c r="E14686" t="s">
        <v>13</v>
      </c>
      <c r="F14686" t="s">
        <v>13</v>
      </c>
      <c r="G14686" t="s">
        <v>45570</v>
      </c>
      <c r="H14686" s="3" t="s">
        <v>45571</v>
      </c>
      <c r="I14686" t="s">
        <v>69</v>
      </c>
      <c r="J14686" t="s">
        <v>45587</v>
      </c>
    </row>
    <row r="14687" spans="1:10" ht="16" x14ac:dyDescent="0.2">
      <c r="A14687" t="s">
        <v>45592</v>
      </c>
      <c r="B14687" t="s">
        <v>45581</v>
      </c>
      <c r="C14687" t="s">
        <v>45582</v>
      </c>
      <c r="D14687">
        <v>2</v>
      </c>
      <c r="E14687" t="s">
        <v>13</v>
      </c>
      <c r="F14687" t="s">
        <v>13</v>
      </c>
      <c r="G14687" t="s">
        <v>45570</v>
      </c>
      <c r="H14687" s="3" t="s">
        <v>45571</v>
      </c>
      <c r="I14687" t="s">
        <v>69</v>
      </c>
      <c r="J14687" t="s">
        <v>45595</v>
      </c>
    </row>
    <row r="14688" spans="1:10" ht="16" x14ac:dyDescent="0.2">
      <c r="A14688" t="s">
        <v>45567</v>
      </c>
      <c r="B14688" t="s">
        <v>45600</v>
      </c>
      <c r="C14688" t="s">
        <v>45601</v>
      </c>
      <c r="D14688">
        <v>2</v>
      </c>
      <c r="E14688" t="s">
        <v>13</v>
      </c>
      <c r="F14688" t="s">
        <v>13</v>
      </c>
      <c r="G14688" t="s">
        <v>45570</v>
      </c>
      <c r="H14688" s="3" t="s">
        <v>45571</v>
      </c>
      <c r="I14688" t="s">
        <v>69</v>
      </c>
      <c r="J14688" t="s">
        <v>45572</v>
      </c>
    </row>
    <row r="14689" spans="1:10" ht="16" x14ac:dyDescent="0.2">
      <c r="A14689" t="s">
        <v>30952</v>
      </c>
      <c r="B14689" t="s">
        <v>45602</v>
      </c>
      <c r="C14689" t="s">
        <v>45603</v>
      </c>
      <c r="D14689">
        <v>2</v>
      </c>
      <c r="E14689" t="s">
        <v>13</v>
      </c>
      <c r="F14689" t="s">
        <v>13</v>
      </c>
      <c r="G14689" t="s">
        <v>45604</v>
      </c>
      <c r="H14689" s="3" t="s">
        <v>45605</v>
      </c>
      <c r="I14689" t="s">
        <v>69</v>
      </c>
      <c r="J14689" t="s">
        <v>30956</v>
      </c>
    </row>
    <row r="14690" spans="1:10" ht="16" x14ac:dyDescent="0.2">
      <c r="A14690" t="s">
        <v>33317</v>
      </c>
      <c r="B14690" t="s">
        <v>45606</v>
      </c>
      <c r="C14690" t="s">
        <v>45607</v>
      </c>
      <c r="D14690">
        <v>2</v>
      </c>
      <c r="E14690" t="s">
        <v>13</v>
      </c>
      <c r="F14690" t="s">
        <v>13</v>
      </c>
      <c r="G14690" t="s">
        <v>45608</v>
      </c>
      <c r="H14690" s="3" t="s">
        <v>45609</v>
      </c>
      <c r="I14690" t="s">
        <v>1676</v>
      </c>
      <c r="J14690" t="s">
        <v>33321</v>
      </c>
    </row>
    <row r="14691" spans="1:10" ht="16" x14ac:dyDescent="0.2">
      <c r="A14691" t="s">
        <v>45610</v>
      </c>
      <c r="B14691" t="s">
        <v>45611</v>
      </c>
      <c r="C14691" t="s">
        <v>45612</v>
      </c>
      <c r="D14691">
        <v>2</v>
      </c>
      <c r="E14691" t="s">
        <v>13</v>
      </c>
      <c r="F14691" t="s">
        <v>13</v>
      </c>
      <c r="G14691" t="s">
        <v>45613</v>
      </c>
      <c r="H14691" s="3" t="s">
        <v>45614</v>
      </c>
      <c r="I14691" t="s">
        <v>69</v>
      </c>
      <c r="J14691" t="s">
        <v>45615</v>
      </c>
    </row>
    <row r="14692" spans="1:10" ht="16" x14ac:dyDescent="0.2">
      <c r="A14692" t="s">
        <v>45610</v>
      </c>
      <c r="B14692" t="s">
        <v>45616</v>
      </c>
      <c r="C14692" t="s">
        <v>45617</v>
      </c>
      <c r="D14692">
        <v>1</v>
      </c>
      <c r="E14692" t="s">
        <v>13</v>
      </c>
      <c r="F14692" t="s">
        <v>13</v>
      </c>
      <c r="G14692" t="s">
        <v>45613</v>
      </c>
      <c r="H14692" s="3" t="s">
        <v>45614</v>
      </c>
      <c r="I14692" t="s">
        <v>69</v>
      </c>
      <c r="J14692" t="s">
        <v>45615</v>
      </c>
    </row>
    <row r="14693" spans="1:10" ht="16" x14ac:dyDescent="0.2">
      <c r="A14693" t="s">
        <v>45618</v>
      </c>
      <c r="B14693" t="s">
        <v>23665</v>
      </c>
      <c r="C14693" t="s">
        <v>45619</v>
      </c>
      <c r="D14693">
        <v>3</v>
      </c>
      <c r="E14693" t="s">
        <v>13</v>
      </c>
      <c r="F14693" t="s">
        <v>13</v>
      </c>
      <c r="G14693" t="s">
        <v>45613</v>
      </c>
      <c r="H14693" s="3" t="s">
        <v>45614</v>
      </c>
      <c r="I14693" t="s">
        <v>69</v>
      </c>
      <c r="J14693" t="s">
        <v>45620</v>
      </c>
    </row>
    <row r="14694" spans="1:10" ht="16" x14ac:dyDescent="0.2">
      <c r="A14694" t="s">
        <v>45621</v>
      </c>
      <c r="B14694" t="s">
        <v>45622</v>
      </c>
      <c r="C14694" t="s">
        <v>45623</v>
      </c>
      <c r="D14694">
        <v>5</v>
      </c>
      <c r="E14694" t="s">
        <v>13</v>
      </c>
      <c r="F14694" t="s">
        <v>13</v>
      </c>
      <c r="G14694" t="s">
        <v>45624</v>
      </c>
      <c r="H14694" s="3" t="s">
        <v>45625</v>
      </c>
      <c r="I14694" t="s">
        <v>106</v>
      </c>
      <c r="J14694" t="s">
        <v>45626</v>
      </c>
    </row>
    <row r="14695" spans="1:10" ht="16" x14ac:dyDescent="0.2">
      <c r="A14695" t="s">
        <v>45627</v>
      </c>
      <c r="B14695" t="s">
        <v>45628</v>
      </c>
      <c r="C14695" t="s">
        <v>45629</v>
      </c>
      <c r="D14695">
        <v>2</v>
      </c>
      <c r="E14695" t="s">
        <v>13</v>
      </c>
      <c r="F14695" t="s">
        <v>13</v>
      </c>
      <c r="G14695" t="s">
        <v>45630</v>
      </c>
      <c r="H14695" s="3" t="s">
        <v>45631</v>
      </c>
      <c r="I14695" t="s">
        <v>509</v>
      </c>
      <c r="J14695" t="s">
        <v>45632</v>
      </c>
    </row>
    <row r="14696" spans="1:10" ht="16" x14ac:dyDescent="0.2">
      <c r="A14696" t="s">
        <v>45633</v>
      </c>
      <c r="B14696" t="s">
        <v>38358</v>
      </c>
      <c r="C14696" t="s">
        <v>38359</v>
      </c>
      <c r="D14696">
        <v>6</v>
      </c>
      <c r="E14696" t="s">
        <v>13</v>
      </c>
      <c r="F14696" t="s">
        <v>13</v>
      </c>
      <c r="G14696" t="s">
        <v>45634</v>
      </c>
      <c r="H14696" s="3" t="s">
        <v>45635</v>
      </c>
      <c r="I14696" t="s">
        <v>3086</v>
      </c>
      <c r="J14696" t="s">
        <v>45636</v>
      </c>
    </row>
    <row r="14697" spans="1:10" ht="16" x14ac:dyDescent="0.2">
      <c r="A14697" t="s">
        <v>19749</v>
      </c>
      <c r="B14697" t="s">
        <v>45637</v>
      </c>
      <c r="C14697" t="s">
        <v>45638</v>
      </c>
      <c r="D14697">
        <v>2</v>
      </c>
      <c r="E14697" t="s">
        <v>45639</v>
      </c>
      <c r="F14697" t="s">
        <v>13</v>
      </c>
      <c r="G14697" t="s">
        <v>45640</v>
      </c>
      <c r="H14697" s="3" t="s">
        <v>45641</v>
      </c>
      <c r="I14697" t="s">
        <v>918</v>
      </c>
      <c r="J14697" t="s">
        <v>19753</v>
      </c>
    </row>
    <row r="14698" spans="1:10" ht="16" x14ac:dyDescent="0.2">
      <c r="A14698" t="s">
        <v>45642</v>
      </c>
      <c r="B14698" t="s">
        <v>45643</v>
      </c>
      <c r="C14698" t="s">
        <v>45644</v>
      </c>
      <c r="D14698">
        <v>2</v>
      </c>
      <c r="E14698" t="s">
        <v>45639</v>
      </c>
      <c r="F14698" t="s">
        <v>13</v>
      </c>
      <c r="G14698" t="s">
        <v>45640</v>
      </c>
      <c r="H14698" s="3" t="s">
        <v>45645</v>
      </c>
      <c r="I14698" t="s">
        <v>918</v>
      </c>
      <c r="J14698" t="s">
        <v>45646</v>
      </c>
    </row>
    <row r="14699" spans="1:10" ht="16" x14ac:dyDescent="0.2">
      <c r="A14699" t="s">
        <v>19749</v>
      </c>
      <c r="B14699" t="s">
        <v>45647</v>
      </c>
      <c r="C14699" t="s">
        <v>45648</v>
      </c>
      <c r="D14699">
        <v>1</v>
      </c>
      <c r="E14699" t="s">
        <v>45639</v>
      </c>
      <c r="F14699" t="s">
        <v>13</v>
      </c>
      <c r="G14699" t="s">
        <v>45640</v>
      </c>
      <c r="H14699" s="3" t="s">
        <v>45649</v>
      </c>
      <c r="I14699" t="s">
        <v>918</v>
      </c>
      <c r="J14699" t="s">
        <v>19753</v>
      </c>
    </row>
    <row r="14700" spans="1:10" ht="16" x14ac:dyDescent="0.2">
      <c r="A14700" t="s">
        <v>45650</v>
      </c>
      <c r="B14700" t="s">
        <v>45651</v>
      </c>
      <c r="C14700" t="s">
        <v>45652</v>
      </c>
      <c r="D14700">
        <v>2</v>
      </c>
      <c r="E14700" t="s">
        <v>13</v>
      </c>
      <c r="F14700" t="s">
        <v>13</v>
      </c>
      <c r="G14700" t="s">
        <v>45653</v>
      </c>
      <c r="H14700" s="3" t="s">
        <v>45654</v>
      </c>
      <c r="I14700" t="s">
        <v>7009</v>
      </c>
      <c r="J14700" t="s">
        <v>45655</v>
      </c>
    </row>
    <row r="14701" spans="1:10" ht="16" x14ac:dyDescent="0.2">
      <c r="A14701" t="s">
        <v>45650</v>
      </c>
      <c r="B14701" t="s">
        <v>45656</v>
      </c>
      <c r="C14701" t="s">
        <v>45657</v>
      </c>
      <c r="D14701">
        <v>3</v>
      </c>
      <c r="E14701" t="s">
        <v>13</v>
      </c>
      <c r="F14701" t="s">
        <v>13</v>
      </c>
      <c r="G14701" t="s">
        <v>45658</v>
      </c>
      <c r="H14701" s="3" t="s">
        <v>45659</v>
      </c>
      <c r="I14701" t="s">
        <v>7009</v>
      </c>
      <c r="J14701" t="s">
        <v>45655</v>
      </c>
    </row>
    <row r="14702" spans="1:10" ht="16" x14ac:dyDescent="0.2">
      <c r="A14702" t="s">
        <v>14659</v>
      </c>
      <c r="B14702" t="s">
        <v>45660</v>
      </c>
      <c r="C14702" t="s">
        <v>45661</v>
      </c>
      <c r="D14702">
        <v>8</v>
      </c>
      <c r="E14702" t="s">
        <v>13</v>
      </c>
      <c r="F14702" t="s">
        <v>13</v>
      </c>
      <c r="G14702" t="s">
        <v>45662</v>
      </c>
      <c r="H14702" s="3" t="s">
        <v>45663</v>
      </c>
      <c r="I14702" t="s">
        <v>4995</v>
      </c>
      <c r="J14702" t="s">
        <v>14660</v>
      </c>
    </row>
    <row r="14703" spans="1:10" ht="16" x14ac:dyDescent="0.2">
      <c r="A14703" t="s">
        <v>45664</v>
      </c>
      <c r="B14703" t="s">
        <v>45665</v>
      </c>
      <c r="C14703" t="s">
        <v>45666</v>
      </c>
      <c r="D14703">
        <v>2</v>
      </c>
      <c r="E14703" t="s">
        <v>13</v>
      </c>
      <c r="F14703" t="s">
        <v>13</v>
      </c>
      <c r="G14703" t="s">
        <v>45667</v>
      </c>
      <c r="H14703" s="3" t="s">
        <v>45668</v>
      </c>
      <c r="I14703" t="s">
        <v>69</v>
      </c>
      <c r="J14703" t="s">
        <v>45669</v>
      </c>
    </row>
    <row r="14704" spans="1:10" ht="16" x14ac:dyDescent="0.2">
      <c r="A14704" t="s">
        <v>45670</v>
      </c>
      <c r="B14704" t="s">
        <v>45671</v>
      </c>
      <c r="C14704" t="s">
        <v>45672</v>
      </c>
      <c r="D14704">
        <v>1</v>
      </c>
      <c r="E14704" t="s">
        <v>13</v>
      </c>
      <c r="F14704" t="s">
        <v>13</v>
      </c>
      <c r="G14704" t="s">
        <v>45673</v>
      </c>
      <c r="H14704" s="3" t="s">
        <v>45674</v>
      </c>
      <c r="I14704" t="s">
        <v>69</v>
      </c>
      <c r="J14704" t="s">
        <v>45675</v>
      </c>
    </row>
    <row r="14705" spans="1:10" ht="16" x14ac:dyDescent="0.2">
      <c r="A14705" t="s">
        <v>45670</v>
      </c>
      <c r="B14705" t="s">
        <v>20315</v>
      </c>
      <c r="C14705" t="s">
        <v>45676</v>
      </c>
      <c r="D14705">
        <v>4</v>
      </c>
      <c r="E14705" t="s">
        <v>13</v>
      </c>
      <c r="F14705" t="s">
        <v>13</v>
      </c>
      <c r="G14705" t="s">
        <v>45673</v>
      </c>
      <c r="H14705" s="3" t="s">
        <v>45674</v>
      </c>
      <c r="I14705" t="s">
        <v>69</v>
      </c>
      <c r="J14705" t="s">
        <v>45675</v>
      </c>
    </row>
    <row r="14706" spans="1:10" ht="16" x14ac:dyDescent="0.2">
      <c r="A14706" t="s">
        <v>45677</v>
      </c>
      <c r="B14706" t="s">
        <v>45678</v>
      </c>
      <c r="C14706" t="s">
        <v>45679</v>
      </c>
      <c r="D14706">
        <v>1</v>
      </c>
      <c r="E14706" t="s">
        <v>13</v>
      </c>
      <c r="F14706" t="s">
        <v>13</v>
      </c>
      <c r="G14706" t="s">
        <v>45680</v>
      </c>
      <c r="H14706" s="3" t="s">
        <v>45681</v>
      </c>
      <c r="I14706" t="s">
        <v>45682</v>
      </c>
      <c r="J14706" t="s">
        <v>45683</v>
      </c>
    </row>
    <row r="14707" spans="1:10" ht="16" x14ac:dyDescent="0.2">
      <c r="A14707" t="s">
        <v>45684</v>
      </c>
      <c r="B14707" t="s">
        <v>45685</v>
      </c>
      <c r="C14707" t="s">
        <v>45686</v>
      </c>
      <c r="D14707">
        <v>1</v>
      </c>
      <c r="E14707" t="s">
        <v>13</v>
      </c>
      <c r="F14707" t="s">
        <v>13</v>
      </c>
      <c r="G14707" t="s">
        <v>45680</v>
      </c>
      <c r="H14707" s="3" t="s">
        <v>45681</v>
      </c>
      <c r="I14707" t="s">
        <v>45682</v>
      </c>
      <c r="J14707" t="s">
        <v>45687</v>
      </c>
    </row>
    <row r="14708" spans="1:10" ht="16" x14ac:dyDescent="0.2">
      <c r="A14708" t="s">
        <v>45677</v>
      </c>
      <c r="B14708" t="s">
        <v>45688</v>
      </c>
      <c r="C14708" t="s">
        <v>45689</v>
      </c>
      <c r="D14708">
        <v>2</v>
      </c>
      <c r="E14708" t="s">
        <v>13</v>
      </c>
      <c r="F14708" t="s">
        <v>13</v>
      </c>
      <c r="G14708" t="s">
        <v>45680</v>
      </c>
      <c r="H14708" s="3" t="s">
        <v>45690</v>
      </c>
      <c r="I14708" t="s">
        <v>45682</v>
      </c>
      <c r="J14708" t="s">
        <v>45683</v>
      </c>
    </row>
    <row r="14709" spans="1:10" ht="16" x14ac:dyDescent="0.2">
      <c r="A14709" t="s">
        <v>39076</v>
      </c>
      <c r="B14709" t="s">
        <v>45691</v>
      </c>
      <c r="C14709" t="s">
        <v>45692</v>
      </c>
      <c r="D14709">
        <v>2</v>
      </c>
      <c r="E14709" t="s">
        <v>13</v>
      </c>
      <c r="F14709" t="s">
        <v>13</v>
      </c>
      <c r="G14709" t="s">
        <v>45693</v>
      </c>
      <c r="H14709" s="3" t="s">
        <v>45694</v>
      </c>
      <c r="I14709" t="s">
        <v>36</v>
      </c>
      <c r="J14709" t="s">
        <v>39081</v>
      </c>
    </row>
    <row r="14710" spans="1:10" ht="16" x14ac:dyDescent="0.2">
      <c r="A14710" t="s">
        <v>39076</v>
      </c>
      <c r="B14710" t="s">
        <v>8970</v>
      </c>
      <c r="C14710" t="s">
        <v>45695</v>
      </c>
      <c r="D14710">
        <v>3</v>
      </c>
      <c r="E14710" t="s">
        <v>13</v>
      </c>
      <c r="F14710" t="s">
        <v>13</v>
      </c>
      <c r="G14710" t="s">
        <v>45693</v>
      </c>
      <c r="H14710" s="3" t="s">
        <v>45694</v>
      </c>
      <c r="I14710" t="s">
        <v>36</v>
      </c>
      <c r="J14710" t="s">
        <v>39081</v>
      </c>
    </row>
    <row r="14711" spans="1:10" ht="16" x14ac:dyDescent="0.2">
      <c r="A14711" t="s">
        <v>39076</v>
      </c>
      <c r="B14711" t="s">
        <v>45696</v>
      </c>
      <c r="C14711" t="s">
        <v>45697</v>
      </c>
      <c r="D14711">
        <v>1</v>
      </c>
      <c r="E14711" t="s">
        <v>13</v>
      </c>
      <c r="F14711" t="s">
        <v>13</v>
      </c>
      <c r="G14711" t="s">
        <v>45693</v>
      </c>
      <c r="H14711" s="3" t="s">
        <v>45694</v>
      </c>
      <c r="I14711" t="s">
        <v>36</v>
      </c>
      <c r="J14711" t="s">
        <v>39081</v>
      </c>
    </row>
    <row r="14712" spans="1:10" ht="16" x14ac:dyDescent="0.2">
      <c r="A14712" t="s">
        <v>45698</v>
      </c>
      <c r="B14712" t="s">
        <v>45699</v>
      </c>
      <c r="C14712" t="s">
        <v>45700</v>
      </c>
      <c r="D14712">
        <v>6</v>
      </c>
      <c r="E14712" t="s">
        <v>13</v>
      </c>
      <c r="F14712" t="s">
        <v>13</v>
      </c>
      <c r="G14712" t="s">
        <v>45701</v>
      </c>
      <c r="H14712" s="3" t="s">
        <v>45702</v>
      </c>
      <c r="I14712" t="s">
        <v>7009</v>
      </c>
      <c r="J14712" t="s">
        <v>45703</v>
      </c>
    </row>
    <row r="14713" spans="1:10" ht="16" x14ac:dyDescent="0.2">
      <c r="A14713" t="s">
        <v>905</v>
      </c>
      <c r="B14713" t="s">
        <v>45704</v>
      </c>
      <c r="C14713" t="s">
        <v>45705</v>
      </c>
      <c r="D14713">
        <v>3</v>
      </c>
      <c r="E14713" t="s">
        <v>13</v>
      </c>
      <c r="F14713" t="s">
        <v>13</v>
      </c>
      <c r="G14713" t="s">
        <v>45706</v>
      </c>
      <c r="H14713" s="3" t="s">
        <v>45707</v>
      </c>
      <c r="I14713" t="s">
        <v>2943</v>
      </c>
      <c r="J14713" t="s">
        <v>908</v>
      </c>
    </row>
    <row r="14714" spans="1:10" ht="32" x14ac:dyDescent="0.2">
      <c r="A14714" t="s">
        <v>475</v>
      </c>
      <c r="B14714" t="s">
        <v>45708</v>
      </c>
      <c r="C14714" t="s">
        <v>45709</v>
      </c>
      <c r="D14714">
        <v>1</v>
      </c>
      <c r="E14714" t="s">
        <v>13</v>
      </c>
      <c r="F14714" t="s">
        <v>13</v>
      </c>
      <c r="G14714" t="s">
        <v>45710</v>
      </c>
      <c r="H14714" s="3" t="s">
        <v>45711</v>
      </c>
      <c r="I14714" t="s">
        <v>467</v>
      </c>
      <c r="J14714" t="s">
        <v>478</v>
      </c>
    </row>
    <row r="14715" spans="1:10" ht="16" x14ac:dyDescent="0.2">
      <c r="A14715" t="s">
        <v>32687</v>
      </c>
      <c r="B14715" t="s">
        <v>45712</v>
      </c>
      <c r="C14715" t="s">
        <v>45713</v>
      </c>
      <c r="D14715">
        <v>1</v>
      </c>
      <c r="E14715">
        <f>511</f>
        <v>511</v>
      </c>
      <c r="F14715" t="s">
        <v>13</v>
      </c>
      <c r="G14715" t="s">
        <v>45714</v>
      </c>
      <c r="H14715" s="3" t="s">
        <v>45715</v>
      </c>
      <c r="I14715" t="s">
        <v>404</v>
      </c>
      <c r="J14715" t="s">
        <v>32690</v>
      </c>
    </row>
    <row r="14716" spans="1:10" ht="16" x14ac:dyDescent="0.2">
      <c r="A14716" t="s">
        <v>45716</v>
      </c>
      <c r="B14716" t="s">
        <v>45717</v>
      </c>
      <c r="C14716" t="s">
        <v>45718</v>
      </c>
      <c r="D14716">
        <v>1</v>
      </c>
      <c r="E14716">
        <f>511</f>
        <v>511</v>
      </c>
      <c r="F14716" t="s">
        <v>13</v>
      </c>
      <c r="G14716" t="s">
        <v>45714</v>
      </c>
      <c r="H14716" s="3" t="s">
        <v>45719</v>
      </c>
      <c r="I14716" t="s">
        <v>404</v>
      </c>
      <c r="J14716" t="s">
        <v>45720</v>
      </c>
    </row>
    <row r="14717" spans="1:10" ht="16" x14ac:dyDescent="0.2">
      <c r="A14717" t="s">
        <v>45721</v>
      </c>
      <c r="B14717" t="s">
        <v>45722</v>
      </c>
      <c r="C14717" t="s">
        <v>45723</v>
      </c>
      <c r="D14717">
        <v>2</v>
      </c>
      <c r="E14717">
        <f>511</f>
        <v>511</v>
      </c>
      <c r="F14717" t="s">
        <v>13</v>
      </c>
      <c r="G14717" t="s">
        <v>45714</v>
      </c>
      <c r="H14717" s="3" t="s">
        <v>45719</v>
      </c>
      <c r="I14717" t="s">
        <v>404</v>
      </c>
      <c r="J14717" t="s">
        <v>45724</v>
      </c>
    </row>
    <row r="14718" spans="1:10" ht="16" x14ac:dyDescent="0.2">
      <c r="A14718" t="s">
        <v>45725</v>
      </c>
      <c r="B14718" t="s">
        <v>45726</v>
      </c>
      <c r="C14718" t="s">
        <v>45727</v>
      </c>
      <c r="D14718">
        <v>2</v>
      </c>
      <c r="E14718">
        <f>511</f>
        <v>511</v>
      </c>
      <c r="F14718" t="s">
        <v>13</v>
      </c>
      <c r="G14718" t="s">
        <v>45714</v>
      </c>
      <c r="H14718" s="3" t="s">
        <v>45715</v>
      </c>
      <c r="I14718" t="s">
        <v>404</v>
      </c>
      <c r="J14718" t="s">
        <v>45728</v>
      </c>
    </row>
    <row r="14719" spans="1:10" ht="16" x14ac:dyDescent="0.2">
      <c r="A14719" t="s">
        <v>45725</v>
      </c>
      <c r="B14719" t="s">
        <v>45729</v>
      </c>
      <c r="C14719" t="s">
        <v>45730</v>
      </c>
      <c r="D14719">
        <v>1</v>
      </c>
      <c r="E14719">
        <f>511</f>
        <v>511</v>
      </c>
      <c r="F14719" t="s">
        <v>13</v>
      </c>
      <c r="G14719" t="s">
        <v>45714</v>
      </c>
      <c r="H14719" s="3" t="s">
        <v>45715</v>
      </c>
      <c r="I14719" t="s">
        <v>404</v>
      </c>
      <c r="J14719" t="s">
        <v>45728</v>
      </c>
    </row>
    <row r="14720" spans="1:10" ht="16" x14ac:dyDescent="0.2">
      <c r="A14720" t="s">
        <v>45721</v>
      </c>
      <c r="B14720" t="s">
        <v>45731</v>
      </c>
      <c r="C14720" t="s">
        <v>45732</v>
      </c>
      <c r="D14720">
        <v>1</v>
      </c>
      <c r="E14720">
        <f>511</f>
        <v>511</v>
      </c>
      <c r="F14720" t="s">
        <v>13</v>
      </c>
      <c r="G14720" t="s">
        <v>45714</v>
      </c>
      <c r="H14720" s="3" t="s">
        <v>45719</v>
      </c>
      <c r="I14720" t="s">
        <v>404</v>
      </c>
      <c r="J14720" t="s">
        <v>45724</v>
      </c>
    </row>
    <row r="14721" spans="1:10" ht="16" x14ac:dyDescent="0.2">
      <c r="A14721" t="s">
        <v>27108</v>
      </c>
      <c r="B14721" t="s">
        <v>45733</v>
      </c>
      <c r="C14721" t="s">
        <v>45734</v>
      </c>
      <c r="D14721">
        <v>5</v>
      </c>
      <c r="E14721">
        <f>511</f>
        <v>511</v>
      </c>
      <c r="F14721" t="s">
        <v>13</v>
      </c>
      <c r="G14721" t="s">
        <v>45714</v>
      </c>
      <c r="H14721" s="3" t="s">
        <v>45735</v>
      </c>
      <c r="I14721" t="s">
        <v>404</v>
      </c>
      <c r="J14721" t="s">
        <v>27109</v>
      </c>
    </row>
    <row r="14722" spans="1:10" ht="16" x14ac:dyDescent="0.2">
      <c r="A14722" t="s">
        <v>20484</v>
      </c>
      <c r="B14722" t="s">
        <v>45736</v>
      </c>
      <c r="C14722" t="s">
        <v>45536</v>
      </c>
      <c r="D14722">
        <v>1</v>
      </c>
      <c r="E14722" t="s">
        <v>13</v>
      </c>
      <c r="F14722" t="s">
        <v>13</v>
      </c>
      <c r="G14722" t="s">
        <v>45737</v>
      </c>
      <c r="H14722" s="3" t="s">
        <v>45738</v>
      </c>
      <c r="I14722" t="s">
        <v>69</v>
      </c>
      <c r="J14722" t="s">
        <v>20486</v>
      </c>
    </row>
    <row r="14723" spans="1:10" ht="16" x14ac:dyDescent="0.2">
      <c r="A14723" t="s">
        <v>10744</v>
      </c>
      <c r="B14723" t="s">
        <v>45739</v>
      </c>
      <c r="C14723" t="s">
        <v>45740</v>
      </c>
      <c r="D14723">
        <v>1</v>
      </c>
      <c r="E14723" t="s">
        <v>13</v>
      </c>
      <c r="F14723" t="s">
        <v>13</v>
      </c>
      <c r="G14723" t="s">
        <v>45741</v>
      </c>
      <c r="H14723" s="3" t="s">
        <v>45742</v>
      </c>
      <c r="I14723" t="s">
        <v>69</v>
      </c>
      <c r="J14723" t="s">
        <v>10747</v>
      </c>
    </row>
    <row r="14724" spans="1:10" ht="16" x14ac:dyDescent="0.2">
      <c r="A14724" t="s">
        <v>9024</v>
      </c>
      <c r="B14724" t="s">
        <v>45743</v>
      </c>
      <c r="C14724" t="s">
        <v>45744</v>
      </c>
      <c r="D14724">
        <v>5</v>
      </c>
      <c r="E14724" t="s">
        <v>13</v>
      </c>
      <c r="F14724" t="s">
        <v>13</v>
      </c>
      <c r="G14724" t="s">
        <v>45741</v>
      </c>
      <c r="H14724" s="3" t="s">
        <v>45745</v>
      </c>
      <c r="I14724" t="s">
        <v>126</v>
      </c>
      <c r="J14724" t="s">
        <v>9029</v>
      </c>
    </row>
    <row r="14725" spans="1:10" ht="16" x14ac:dyDescent="0.2">
      <c r="A14725" t="s">
        <v>3123</v>
      </c>
      <c r="B14725" t="s">
        <v>45746</v>
      </c>
      <c r="C14725" t="s">
        <v>45747</v>
      </c>
      <c r="D14725">
        <v>1</v>
      </c>
      <c r="E14725" t="s">
        <v>13</v>
      </c>
      <c r="F14725" t="s">
        <v>13</v>
      </c>
      <c r="G14725" t="s">
        <v>45748</v>
      </c>
      <c r="H14725" s="3" t="s">
        <v>45749</v>
      </c>
      <c r="I14725" t="s">
        <v>69</v>
      </c>
      <c r="J14725" t="s">
        <v>3127</v>
      </c>
    </row>
    <row r="14726" spans="1:10" ht="16" x14ac:dyDescent="0.2">
      <c r="A14726" t="s">
        <v>3123</v>
      </c>
      <c r="B14726" t="s">
        <v>45750</v>
      </c>
      <c r="C14726" t="s">
        <v>45751</v>
      </c>
      <c r="D14726">
        <v>6</v>
      </c>
      <c r="E14726" t="s">
        <v>13</v>
      </c>
      <c r="F14726" t="s">
        <v>13</v>
      </c>
      <c r="G14726" t="s">
        <v>45748</v>
      </c>
      <c r="H14726" s="3" t="s">
        <v>45749</v>
      </c>
      <c r="I14726" t="s">
        <v>69</v>
      </c>
      <c r="J14726" t="s">
        <v>3127</v>
      </c>
    </row>
    <row r="14727" spans="1:10" ht="16" x14ac:dyDescent="0.2">
      <c r="A14727" t="s">
        <v>14945</v>
      </c>
      <c r="B14727" t="s">
        <v>45752</v>
      </c>
      <c r="C14727" t="s">
        <v>45753</v>
      </c>
      <c r="D14727">
        <v>3</v>
      </c>
      <c r="E14727" t="s">
        <v>13</v>
      </c>
      <c r="F14727" t="s">
        <v>13</v>
      </c>
      <c r="G14727" t="s">
        <v>45748</v>
      </c>
      <c r="H14727" s="3" t="s">
        <v>45754</v>
      </c>
      <c r="I14727" t="s">
        <v>69</v>
      </c>
      <c r="J14727" t="s">
        <v>14947</v>
      </c>
    </row>
    <row r="14728" spans="1:10" ht="16" x14ac:dyDescent="0.2">
      <c r="A14728" t="s">
        <v>727</v>
      </c>
      <c r="B14728" t="s">
        <v>45755</v>
      </c>
      <c r="C14728" t="s">
        <v>45756</v>
      </c>
      <c r="D14728">
        <v>3</v>
      </c>
      <c r="E14728" t="s">
        <v>1280</v>
      </c>
      <c r="F14728" t="s">
        <v>13</v>
      </c>
      <c r="G14728" t="s">
        <v>45757</v>
      </c>
      <c r="H14728" s="3" t="s">
        <v>45758</v>
      </c>
      <c r="I14728" t="s">
        <v>69</v>
      </c>
      <c r="J14728" t="s">
        <v>733</v>
      </c>
    </row>
    <row r="14729" spans="1:10" ht="16" x14ac:dyDescent="0.2">
      <c r="A14729" t="s">
        <v>45759</v>
      </c>
      <c r="B14729" t="s">
        <v>45760</v>
      </c>
      <c r="C14729" t="s">
        <v>45761</v>
      </c>
      <c r="D14729">
        <v>4</v>
      </c>
      <c r="E14729" t="s">
        <v>1280</v>
      </c>
      <c r="F14729" t="s">
        <v>13</v>
      </c>
      <c r="G14729" t="s">
        <v>45757</v>
      </c>
      <c r="H14729" s="3" t="s">
        <v>45762</v>
      </c>
      <c r="I14729" t="s">
        <v>69</v>
      </c>
      <c r="J14729" t="s">
        <v>45763</v>
      </c>
    </row>
    <row r="14730" spans="1:10" ht="16" x14ac:dyDescent="0.2">
      <c r="A14730" t="s">
        <v>45764</v>
      </c>
      <c r="B14730" t="s">
        <v>45765</v>
      </c>
      <c r="C14730" t="s">
        <v>45766</v>
      </c>
      <c r="D14730">
        <v>3</v>
      </c>
      <c r="E14730" t="s">
        <v>1280</v>
      </c>
      <c r="F14730" t="s">
        <v>13</v>
      </c>
      <c r="G14730" t="s">
        <v>45757</v>
      </c>
      <c r="H14730" s="3" t="s">
        <v>45767</v>
      </c>
      <c r="I14730" t="s">
        <v>69</v>
      </c>
      <c r="J14730" t="s">
        <v>45768</v>
      </c>
    </row>
    <row r="14731" spans="1:10" ht="16" x14ac:dyDescent="0.2">
      <c r="A14731" t="s">
        <v>727</v>
      </c>
      <c r="B14731" t="s">
        <v>45769</v>
      </c>
      <c r="C14731" t="s">
        <v>45770</v>
      </c>
      <c r="D14731">
        <v>2</v>
      </c>
      <c r="E14731" t="s">
        <v>1280</v>
      </c>
      <c r="F14731" t="s">
        <v>13</v>
      </c>
      <c r="G14731" t="s">
        <v>45757</v>
      </c>
      <c r="H14731" s="3" t="s">
        <v>45758</v>
      </c>
      <c r="I14731" t="s">
        <v>69</v>
      </c>
      <c r="J14731" t="s">
        <v>733</v>
      </c>
    </row>
    <row r="14732" spans="1:10" ht="16" x14ac:dyDescent="0.2">
      <c r="A14732" t="s">
        <v>23509</v>
      </c>
      <c r="B14732" t="s">
        <v>45771</v>
      </c>
      <c r="C14732" t="s">
        <v>45772</v>
      </c>
      <c r="D14732">
        <v>2</v>
      </c>
      <c r="E14732" t="s">
        <v>1280</v>
      </c>
      <c r="F14732" t="s">
        <v>13</v>
      </c>
      <c r="G14732" t="s">
        <v>45757</v>
      </c>
      <c r="H14732" s="3" t="s">
        <v>45773</v>
      </c>
      <c r="I14732" t="s">
        <v>69</v>
      </c>
      <c r="J14732" t="s">
        <v>23512</v>
      </c>
    </row>
    <row r="14733" spans="1:10" ht="16" x14ac:dyDescent="0.2">
      <c r="A14733" t="s">
        <v>45774</v>
      </c>
      <c r="B14733" t="s">
        <v>45775</v>
      </c>
      <c r="C14733" t="s">
        <v>45776</v>
      </c>
      <c r="D14733">
        <v>2</v>
      </c>
      <c r="E14733" t="s">
        <v>1280</v>
      </c>
      <c r="F14733" t="s">
        <v>13</v>
      </c>
      <c r="G14733" t="s">
        <v>45757</v>
      </c>
      <c r="H14733" s="3" t="s">
        <v>45762</v>
      </c>
      <c r="I14733" t="s">
        <v>69</v>
      </c>
      <c r="J14733" t="s">
        <v>45777</v>
      </c>
    </row>
    <row r="14734" spans="1:10" ht="16" x14ac:dyDescent="0.2">
      <c r="A14734" t="s">
        <v>45764</v>
      </c>
      <c r="B14734" t="s">
        <v>45778</v>
      </c>
      <c r="C14734" t="s">
        <v>45779</v>
      </c>
      <c r="D14734">
        <v>2</v>
      </c>
      <c r="E14734" t="s">
        <v>1280</v>
      </c>
      <c r="F14734" t="s">
        <v>13</v>
      </c>
      <c r="G14734" t="s">
        <v>45757</v>
      </c>
      <c r="H14734" s="3" t="s">
        <v>45767</v>
      </c>
      <c r="I14734" t="s">
        <v>69</v>
      </c>
      <c r="J14734" t="s">
        <v>45768</v>
      </c>
    </row>
    <row r="14735" spans="1:10" ht="16" x14ac:dyDescent="0.2">
      <c r="A14735" t="s">
        <v>45780</v>
      </c>
      <c r="B14735" t="s">
        <v>45781</v>
      </c>
      <c r="C14735" t="s">
        <v>45782</v>
      </c>
      <c r="D14735">
        <v>1</v>
      </c>
      <c r="E14735" t="s">
        <v>1280</v>
      </c>
      <c r="F14735" t="s">
        <v>13</v>
      </c>
      <c r="G14735" t="s">
        <v>45757</v>
      </c>
      <c r="H14735" s="3" t="s">
        <v>45783</v>
      </c>
      <c r="I14735" t="s">
        <v>69</v>
      </c>
      <c r="J14735" t="s">
        <v>45784</v>
      </c>
    </row>
    <row r="14736" spans="1:10" ht="16" x14ac:dyDescent="0.2">
      <c r="A14736" t="s">
        <v>45759</v>
      </c>
      <c r="B14736" t="s">
        <v>45785</v>
      </c>
      <c r="C14736" t="s">
        <v>45786</v>
      </c>
      <c r="D14736">
        <v>1</v>
      </c>
      <c r="E14736" t="s">
        <v>1280</v>
      </c>
      <c r="F14736" t="s">
        <v>13</v>
      </c>
      <c r="G14736" t="s">
        <v>45757</v>
      </c>
      <c r="H14736" s="3" t="s">
        <v>45762</v>
      </c>
      <c r="I14736" t="s">
        <v>69</v>
      </c>
      <c r="J14736" t="s">
        <v>45763</v>
      </c>
    </row>
    <row r="14737" spans="1:10" ht="16" x14ac:dyDescent="0.2">
      <c r="A14737" t="s">
        <v>45764</v>
      </c>
      <c r="B14737" t="s">
        <v>45787</v>
      </c>
      <c r="C14737" t="s">
        <v>45788</v>
      </c>
      <c r="D14737">
        <v>1</v>
      </c>
      <c r="E14737" t="s">
        <v>1280</v>
      </c>
      <c r="F14737" t="s">
        <v>13</v>
      </c>
      <c r="G14737" t="s">
        <v>45757</v>
      </c>
      <c r="H14737" s="3" t="s">
        <v>45767</v>
      </c>
      <c r="I14737" t="s">
        <v>69</v>
      </c>
      <c r="J14737" t="s">
        <v>45768</v>
      </c>
    </row>
    <row r="14738" spans="1:10" ht="16" x14ac:dyDescent="0.2">
      <c r="A14738" t="s">
        <v>45789</v>
      </c>
      <c r="B14738" t="s">
        <v>45790</v>
      </c>
      <c r="C14738" t="s">
        <v>45791</v>
      </c>
      <c r="D14738">
        <v>2</v>
      </c>
      <c r="E14738" t="s">
        <v>1280</v>
      </c>
      <c r="F14738" t="s">
        <v>13</v>
      </c>
      <c r="G14738" t="s">
        <v>45757</v>
      </c>
      <c r="H14738" s="3" t="s">
        <v>45792</v>
      </c>
      <c r="I14738" t="s">
        <v>69</v>
      </c>
      <c r="J14738" t="s">
        <v>45793</v>
      </c>
    </row>
    <row r="14739" spans="1:10" ht="16" x14ac:dyDescent="0.2">
      <c r="A14739" t="s">
        <v>727</v>
      </c>
      <c r="B14739" t="s">
        <v>45794</v>
      </c>
      <c r="C14739" t="s">
        <v>45795</v>
      </c>
      <c r="D14739">
        <v>4</v>
      </c>
      <c r="E14739" t="s">
        <v>1280</v>
      </c>
      <c r="F14739" t="s">
        <v>13</v>
      </c>
      <c r="G14739" t="s">
        <v>45757</v>
      </c>
      <c r="H14739" s="3" t="s">
        <v>45758</v>
      </c>
      <c r="I14739" t="s">
        <v>69</v>
      </c>
      <c r="J14739" t="s">
        <v>733</v>
      </c>
    </row>
    <row r="14740" spans="1:10" ht="16" x14ac:dyDescent="0.2">
      <c r="A14740" t="s">
        <v>45759</v>
      </c>
      <c r="B14740" t="s">
        <v>45796</v>
      </c>
      <c r="C14740" t="s">
        <v>45797</v>
      </c>
      <c r="D14740">
        <v>2</v>
      </c>
      <c r="E14740" t="s">
        <v>1280</v>
      </c>
      <c r="F14740" t="s">
        <v>13</v>
      </c>
      <c r="G14740" t="s">
        <v>45757</v>
      </c>
      <c r="H14740" s="3" t="s">
        <v>45798</v>
      </c>
      <c r="I14740" t="s">
        <v>69</v>
      </c>
      <c r="J14740" t="s">
        <v>45763</v>
      </c>
    </row>
    <row r="14741" spans="1:10" ht="16" x14ac:dyDescent="0.2">
      <c r="A14741" t="s">
        <v>9633</v>
      </c>
      <c r="B14741" t="s">
        <v>45799</v>
      </c>
      <c r="C14741" t="s">
        <v>45800</v>
      </c>
      <c r="D14741">
        <v>2</v>
      </c>
      <c r="E14741" t="s">
        <v>1280</v>
      </c>
      <c r="F14741" t="s">
        <v>13</v>
      </c>
      <c r="G14741" t="s">
        <v>45757</v>
      </c>
      <c r="H14741" s="3" t="s">
        <v>45762</v>
      </c>
      <c r="I14741" t="s">
        <v>69</v>
      </c>
      <c r="J14741" t="s">
        <v>9636</v>
      </c>
    </row>
    <row r="14742" spans="1:10" ht="16" x14ac:dyDescent="0.2">
      <c r="A14742" t="s">
        <v>727</v>
      </c>
      <c r="B14742" t="s">
        <v>45801</v>
      </c>
      <c r="C14742" t="s">
        <v>45802</v>
      </c>
      <c r="D14742">
        <v>5</v>
      </c>
      <c r="E14742" t="s">
        <v>1280</v>
      </c>
      <c r="F14742" t="s">
        <v>13</v>
      </c>
      <c r="G14742" t="s">
        <v>45757</v>
      </c>
      <c r="H14742" s="3" t="s">
        <v>45758</v>
      </c>
      <c r="I14742" t="s">
        <v>69</v>
      </c>
      <c r="J14742" t="s">
        <v>733</v>
      </c>
    </row>
    <row r="14743" spans="1:10" ht="16" x14ac:dyDescent="0.2">
      <c r="A14743" t="s">
        <v>392</v>
      </c>
      <c r="B14743" t="s">
        <v>8543</v>
      </c>
      <c r="C14743" t="s">
        <v>45803</v>
      </c>
      <c r="D14743">
        <v>6</v>
      </c>
      <c r="E14743" t="s">
        <v>1280</v>
      </c>
      <c r="F14743" t="s">
        <v>13</v>
      </c>
      <c r="G14743" t="s">
        <v>45757</v>
      </c>
      <c r="H14743" s="3" t="s">
        <v>45804</v>
      </c>
      <c r="I14743" t="s">
        <v>69</v>
      </c>
      <c r="J14743" t="s">
        <v>397</v>
      </c>
    </row>
    <row r="14744" spans="1:10" ht="16" x14ac:dyDescent="0.2">
      <c r="A14744" t="s">
        <v>45805</v>
      </c>
      <c r="B14744" t="s">
        <v>45806</v>
      </c>
      <c r="C14744" t="s">
        <v>45807</v>
      </c>
      <c r="D14744">
        <v>2</v>
      </c>
      <c r="E14744" t="s">
        <v>1280</v>
      </c>
      <c r="F14744" t="s">
        <v>13</v>
      </c>
      <c r="G14744" t="s">
        <v>45757</v>
      </c>
      <c r="H14744" s="3" t="s">
        <v>45783</v>
      </c>
      <c r="I14744" t="s">
        <v>69</v>
      </c>
      <c r="J14744" t="s">
        <v>45808</v>
      </c>
    </row>
    <row r="14745" spans="1:10" ht="16" x14ac:dyDescent="0.2">
      <c r="A14745" t="s">
        <v>32452</v>
      </c>
      <c r="B14745" t="s">
        <v>45809</v>
      </c>
      <c r="C14745" t="s">
        <v>45810</v>
      </c>
      <c r="D14745">
        <v>6</v>
      </c>
      <c r="E14745" t="s">
        <v>1280</v>
      </c>
      <c r="F14745" t="s">
        <v>13</v>
      </c>
      <c r="G14745" t="s">
        <v>45757</v>
      </c>
      <c r="H14745" s="3" t="s">
        <v>45783</v>
      </c>
      <c r="I14745" t="s">
        <v>69</v>
      </c>
      <c r="J14745" t="s">
        <v>32456</v>
      </c>
    </row>
    <row r="14746" spans="1:10" ht="16" x14ac:dyDescent="0.2">
      <c r="A14746" t="s">
        <v>45789</v>
      </c>
      <c r="B14746" t="s">
        <v>45811</v>
      </c>
      <c r="C14746" t="s">
        <v>45812</v>
      </c>
      <c r="D14746">
        <v>1</v>
      </c>
      <c r="E14746" t="s">
        <v>1280</v>
      </c>
      <c r="F14746" t="s">
        <v>13</v>
      </c>
      <c r="G14746" t="s">
        <v>45757</v>
      </c>
      <c r="H14746" s="3" t="s">
        <v>45792</v>
      </c>
      <c r="I14746" t="s">
        <v>69</v>
      </c>
      <c r="J14746" t="s">
        <v>45793</v>
      </c>
    </row>
    <row r="14747" spans="1:10" ht="16" x14ac:dyDescent="0.2">
      <c r="A14747" t="s">
        <v>45813</v>
      </c>
      <c r="B14747" t="s">
        <v>45814</v>
      </c>
      <c r="C14747" t="s">
        <v>45815</v>
      </c>
      <c r="D14747">
        <v>1</v>
      </c>
      <c r="E14747" t="s">
        <v>1280</v>
      </c>
      <c r="F14747" t="s">
        <v>13</v>
      </c>
      <c r="G14747" t="s">
        <v>45757</v>
      </c>
      <c r="H14747" s="3" t="s">
        <v>45816</v>
      </c>
      <c r="I14747" t="s">
        <v>69</v>
      </c>
      <c r="J14747" t="s">
        <v>45817</v>
      </c>
    </row>
    <row r="14748" spans="1:10" ht="16" x14ac:dyDescent="0.2">
      <c r="A14748" t="s">
        <v>727</v>
      </c>
      <c r="B14748" t="s">
        <v>45818</v>
      </c>
      <c r="C14748" t="s">
        <v>45819</v>
      </c>
      <c r="D14748">
        <v>1</v>
      </c>
      <c r="E14748" t="s">
        <v>1280</v>
      </c>
      <c r="F14748" t="s">
        <v>13</v>
      </c>
      <c r="G14748" t="s">
        <v>45757</v>
      </c>
      <c r="H14748" s="3" t="s">
        <v>45758</v>
      </c>
      <c r="I14748" t="s">
        <v>69</v>
      </c>
      <c r="J14748" t="s">
        <v>733</v>
      </c>
    </row>
    <row r="14749" spans="1:10" ht="16" x14ac:dyDescent="0.2">
      <c r="A14749" t="s">
        <v>45813</v>
      </c>
      <c r="B14749" t="s">
        <v>45820</v>
      </c>
      <c r="C14749" t="s">
        <v>45821</v>
      </c>
      <c r="D14749">
        <v>2</v>
      </c>
      <c r="E14749" t="s">
        <v>1280</v>
      </c>
      <c r="F14749" t="s">
        <v>13</v>
      </c>
      <c r="G14749" t="s">
        <v>45757</v>
      </c>
      <c r="H14749" s="3" t="s">
        <v>45816</v>
      </c>
      <c r="I14749" t="s">
        <v>69</v>
      </c>
      <c r="J14749" t="s">
        <v>45817</v>
      </c>
    </row>
    <row r="14750" spans="1:10" ht="16" x14ac:dyDescent="0.2">
      <c r="A14750" t="s">
        <v>45813</v>
      </c>
      <c r="B14750" t="s">
        <v>45822</v>
      </c>
      <c r="C14750" t="s">
        <v>45823</v>
      </c>
      <c r="D14750">
        <v>3</v>
      </c>
      <c r="E14750" t="s">
        <v>1280</v>
      </c>
      <c r="F14750" t="s">
        <v>13</v>
      </c>
      <c r="G14750" t="s">
        <v>45757</v>
      </c>
      <c r="H14750" s="3" t="s">
        <v>45816</v>
      </c>
      <c r="I14750" t="s">
        <v>69</v>
      </c>
      <c r="J14750" t="s">
        <v>45817</v>
      </c>
    </row>
    <row r="14751" spans="1:10" ht="16" x14ac:dyDescent="0.2">
      <c r="A14751" t="s">
        <v>2779</v>
      </c>
      <c r="B14751" t="s">
        <v>45824</v>
      </c>
      <c r="C14751" t="s">
        <v>45825</v>
      </c>
      <c r="D14751">
        <v>3</v>
      </c>
      <c r="E14751" t="s">
        <v>1280</v>
      </c>
      <c r="F14751" t="s">
        <v>13</v>
      </c>
      <c r="G14751" t="s">
        <v>45757</v>
      </c>
      <c r="H14751" s="3" t="s">
        <v>45783</v>
      </c>
      <c r="I14751" t="s">
        <v>69</v>
      </c>
      <c r="J14751" t="s">
        <v>2782</v>
      </c>
    </row>
    <row r="14752" spans="1:10" ht="16" x14ac:dyDescent="0.2">
      <c r="A14752" t="s">
        <v>45780</v>
      </c>
      <c r="B14752" t="s">
        <v>45826</v>
      </c>
      <c r="C14752" t="s">
        <v>45827</v>
      </c>
      <c r="D14752">
        <v>2</v>
      </c>
      <c r="E14752" t="s">
        <v>1280</v>
      </c>
      <c r="F14752" t="s">
        <v>13</v>
      </c>
      <c r="G14752" t="s">
        <v>45757</v>
      </c>
      <c r="H14752" s="3" t="s">
        <v>45783</v>
      </c>
      <c r="I14752" t="s">
        <v>69</v>
      </c>
      <c r="J14752" t="s">
        <v>45784</v>
      </c>
    </row>
    <row r="14753" spans="1:10" ht="16" x14ac:dyDescent="0.2">
      <c r="A14753" t="s">
        <v>2768</v>
      </c>
      <c r="B14753" t="s">
        <v>45824</v>
      </c>
      <c r="C14753" t="s">
        <v>45825</v>
      </c>
      <c r="D14753">
        <v>1</v>
      </c>
      <c r="E14753" t="s">
        <v>1280</v>
      </c>
      <c r="F14753" t="s">
        <v>13</v>
      </c>
      <c r="G14753" t="s">
        <v>45757</v>
      </c>
      <c r="H14753" s="3" t="s">
        <v>45783</v>
      </c>
      <c r="I14753" t="s">
        <v>69</v>
      </c>
      <c r="J14753" t="s">
        <v>2773</v>
      </c>
    </row>
    <row r="14754" spans="1:10" ht="16" x14ac:dyDescent="0.2">
      <c r="A14754" t="s">
        <v>9331</v>
      </c>
      <c r="B14754" t="s">
        <v>45771</v>
      </c>
      <c r="C14754" t="s">
        <v>45772</v>
      </c>
      <c r="D14754">
        <v>1</v>
      </c>
      <c r="E14754" t="s">
        <v>1280</v>
      </c>
      <c r="F14754" t="s">
        <v>13</v>
      </c>
      <c r="G14754" t="s">
        <v>45757</v>
      </c>
      <c r="H14754" s="3" t="s">
        <v>45773</v>
      </c>
      <c r="I14754" t="s">
        <v>69</v>
      </c>
      <c r="J14754" t="s">
        <v>9334</v>
      </c>
    </row>
    <row r="14755" spans="1:10" ht="16" x14ac:dyDescent="0.2">
      <c r="A14755" t="s">
        <v>45805</v>
      </c>
      <c r="B14755" t="s">
        <v>45828</v>
      </c>
      <c r="C14755" t="s">
        <v>45829</v>
      </c>
      <c r="D14755">
        <v>1</v>
      </c>
      <c r="E14755" t="s">
        <v>1280</v>
      </c>
      <c r="F14755" t="s">
        <v>13</v>
      </c>
      <c r="G14755" t="s">
        <v>45757</v>
      </c>
      <c r="H14755" s="3" t="s">
        <v>45783</v>
      </c>
      <c r="I14755" t="s">
        <v>69</v>
      </c>
      <c r="J14755" t="s">
        <v>45808</v>
      </c>
    </row>
    <row r="14756" spans="1:10" ht="16" x14ac:dyDescent="0.2">
      <c r="A14756" t="s">
        <v>45774</v>
      </c>
      <c r="B14756" t="s">
        <v>45830</v>
      </c>
      <c r="C14756" t="s">
        <v>45831</v>
      </c>
      <c r="D14756">
        <v>1</v>
      </c>
      <c r="E14756" t="s">
        <v>1280</v>
      </c>
      <c r="F14756" t="s">
        <v>13</v>
      </c>
      <c r="G14756" t="s">
        <v>45757</v>
      </c>
      <c r="H14756" s="3" t="s">
        <v>45762</v>
      </c>
      <c r="I14756" t="s">
        <v>69</v>
      </c>
      <c r="J14756" t="s">
        <v>45777</v>
      </c>
    </row>
    <row r="14757" spans="1:10" ht="16" x14ac:dyDescent="0.2">
      <c r="A14757" t="s">
        <v>45759</v>
      </c>
      <c r="B14757" t="s">
        <v>45832</v>
      </c>
      <c r="C14757" t="s">
        <v>45833</v>
      </c>
      <c r="D14757">
        <v>3</v>
      </c>
      <c r="E14757" t="s">
        <v>1280</v>
      </c>
      <c r="F14757" t="s">
        <v>13</v>
      </c>
      <c r="G14757" t="s">
        <v>45757</v>
      </c>
      <c r="H14757" s="3" t="s">
        <v>45762</v>
      </c>
      <c r="I14757" t="s">
        <v>69</v>
      </c>
      <c r="J14757" t="s">
        <v>45763</v>
      </c>
    </row>
    <row r="14758" spans="1:10" ht="16" x14ac:dyDescent="0.2">
      <c r="A14758" t="s">
        <v>45834</v>
      </c>
      <c r="B14758" t="s">
        <v>45835</v>
      </c>
      <c r="C14758" t="s">
        <v>45836</v>
      </c>
      <c r="D14758">
        <v>1</v>
      </c>
      <c r="E14758" t="s">
        <v>13</v>
      </c>
      <c r="F14758" t="s">
        <v>13</v>
      </c>
      <c r="G14758" t="s">
        <v>45837</v>
      </c>
      <c r="H14758" s="3" t="s">
        <v>45838</v>
      </c>
      <c r="I14758" t="s">
        <v>69</v>
      </c>
      <c r="J14758" t="s">
        <v>45839</v>
      </c>
    </row>
    <row r="14759" spans="1:10" ht="16" x14ac:dyDescent="0.2">
      <c r="A14759" t="s">
        <v>45834</v>
      </c>
      <c r="B14759" t="s">
        <v>45840</v>
      </c>
      <c r="C14759" t="s">
        <v>45841</v>
      </c>
      <c r="D14759">
        <v>2</v>
      </c>
      <c r="E14759" t="s">
        <v>13</v>
      </c>
      <c r="F14759" t="s">
        <v>13</v>
      </c>
      <c r="G14759" t="s">
        <v>45837</v>
      </c>
      <c r="H14759" s="3" t="s">
        <v>45838</v>
      </c>
      <c r="I14759" t="s">
        <v>69</v>
      </c>
      <c r="J14759" t="s">
        <v>45839</v>
      </c>
    </row>
    <row r="14760" spans="1:10" ht="16" x14ac:dyDescent="0.2">
      <c r="A14760" t="s">
        <v>16088</v>
      </c>
      <c r="B14760" t="s">
        <v>45842</v>
      </c>
      <c r="C14760" t="s">
        <v>45843</v>
      </c>
      <c r="D14760">
        <v>1</v>
      </c>
      <c r="E14760" t="s">
        <v>13</v>
      </c>
      <c r="F14760" t="s">
        <v>13</v>
      </c>
      <c r="G14760" t="s">
        <v>45844</v>
      </c>
      <c r="H14760" s="3" t="s">
        <v>45845</v>
      </c>
      <c r="I14760" t="s">
        <v>69</v>
      </c>
      <c r="J14760" t="s">
        <v>16093</v>
      </c>
    </row>
    <row r="14761" spans="1:10" ht="16" x14ac:dyDescent="0.2">
      <c r="A14761" t="s">
        <v>16088</v>
      </c>
      <c r="B14761" t="s">
        <v>45846</v>
      </c>
      <c r="C14761" t="s">
        <v>45847</v>
      </c>
      <c r="D14761">
        <v>3</v>
      </c>
      <c r="E14761" t="s">
        <v>13</v>
      </c>
      <c r="F14761" t="s">
        <v>13</v>
      </c>
      <c r="G14761" t="s">
        <v>45844</v>
      </c>
      <c r="H14761" s="3" t="s">
        <v>45845</v>
      </c>
      <c r="I14761" t="s">
        <v>69</v>
      </c>
      <c r="J14761" t="s">
        <v>16093</v>
      </c>
    </row>
    <row r="14762" spans="1:10" ht="16" x14ac:dyDescent="0.2">
      <c r="A14762" t="s">
        <v>45848</v>
      </c>
      <c r="B14762" t="s">
        <v>45849</v>
      </c>
      <c r="C14762" t="s">
        <v>45850</v>
      </c>
      <c r="D14762">
        <v>1</v>
      </c>
      <c r="E14762" t="s">
        <v>13</v>
      </c>
      <c r="F14762" t="s">
        <v>13</v>
      </c>
      <c r="G14762" t="s">
        <v>45844</v>
      </c>
      <c r="H14762" s="3" t="s">
        <v>45851</v>
      </c>
      <c r="I14762" t="s">
        <v>69</v>
      </c>
      <c r="J14762" t="s">
        <v>45852</v>
      </c>
    </row>
    <row r="14763" spans="1:10" ht="16" x14ac:dyDescent="0.2">
      <c r="A14763" t="s">
        <v>45848</v>
      </c>
      <c r="B14763" t="s">
        <v>45853</v>
      </c>
      <c r="C14763" t="s">
        <v>45854</v>
      </c>
      <c r="D14763">
        <v>2</v>
      </c>
      <c r="E14763" t="s">
        <v>13</v>
      </c>
      <c r="F14763" t="s">
        <v>13</v>
      </c>
      <c r="G14763" t="s">
        <v>45844</v>
      </c>
      <c r="H14763" s="3" t="s">
        <v>45851</v>
      </c>
      <c r="I14763" t="s">
        <v>69</v>
      </c>
      <c r="J14763" t="s">
        <v>45852</v>
      </c>
    </row>
    <row r="14764" spans="1:10" ht="16" x14ac:dyDescent="0.2">
      <c r="A14764" t="s">
        <v>45855</v>
      </c>
      <c r="B14764" t="s">
        <v>45856</v>
      </c>
      <c r="C14764" t="s">
        <v>45857</v>
      </c>
      <c r="D14764">
        <v>7</v>
      </c>
      <c r="E14764" t="s">
        <v>13</v>
      </c>
      <c r="F14764" t="s">
        <v>13</v>
      </c>
      <c r="G14764" t="s">
        <v>45858</v>
      </c>
      <c r="H14764" s="3" t="s">
        <v>45859</v>
      </c>
      <c r="I14764" t="s">
        <v>106</v>
      </c>
      <c r="J14764" t="s">
        <v>45860</v>
      </c>
    </row>
    <row r="14765" spans="1:10" ht="16" x14ac:dyDescent="0.2">
      <c r="A14765" t="s">
        <v>33244</v>
      </c>
      <c r="B14765" t="s">
        <v>45861</v>
      </c>
      <c r="C14765" t="s">
        <v>45862</v>
      </c>
      <c r="D14765">
        <v>3</v>
      </c>
      <c r="E14765" t="s">
        <v>13</v>
      </c>
      <c r="F14765" t="s">
        <v>13</v>
      </c>
      <c r="G14765" t="s">
        <v>45863</v>
      </c>
      <c r="H14765" s="3" t="s">
        <v>45864</v>
      </c>
      <c r="I14765" t="s">
        <v>106</v>
      </c>
      <c r="J14765" t="s">
        <v>33248</v>
      </c>
    </row>
    <row r="14766" spans="1:10" ht="16" x14ac:dyDescent="0.2">
      <c r="A14766" t="s">
        <v>4568</v>
      </c>
      <c r="B14766" t="s">
        <v>45865</v>
      </c>
      <c r="C14766" t="s">
        <v>45866</v>
      </c>
      <c r="D14766">
        <v>5</v>
      </c>
      <c r="E14766" t="s">
        <v>13</v>
      </c>
      <c r="F14766" t="s">
        <v>13</v>
      </c>
      <c r="G14766" t="s">
        <v>45867</v>
      </c>
      <c r="H14766" s="3" t="s">
        <v>45868</v>
      </c>
      <c r="I14766" t="s">
        <v>106</v>
      </c>
      <c r="J14766" t="s">
        <v>4571</v>
      </c>
    </row>
    <row r="14767" spans="1:10" ht="16" x14ac:dyDescent="0.2">
      <c r="A14767" t="s">
        <v>33244</v>
      </c>
      <c r="B14767" t="s">
        <v>45869</v>
      </c>
      <c r="C14767" t="s">
        <v>45870</v>
      </c>
      <c r="D14767">
        <v>1</v>
      </c>
      <c r="E14767" t="s">
        <v>13</v>
      </c>
      <c r="F14767" t="s">
        <v>13</v>
      </c>
      <c r="G14767" t="s">
        <v>45871</v>
      </c>
      <c r="H14767" s="3" t="s">
        <v>45872</v>
      </c>
      <c r="I14767" t="s">
        <v>106</v>
      </c>
      <c r="J14767" t="s">
        <v>33248</v>
      </c>
    </row>
    <row r="14768" spans="1:10" ht="16" x14ac:dyDescent="0.2">
      <c r="A14768" t="s">
        <v>41861</v>
      </c>
      <c r="B14768" t="s">
        <v>45873</v>
      </c>
      <c r="C14768" t="s">
        <v>45874</v>
      </c>
      <c r="D14768">
        <v>2</v>
      </c>
      <c r="E14768" t="s">
        <v>13</v>
      </c>
      <c r="F14768" t="s">
        <v>13</v>
      </c>
      <c r="G14768" t="s">
        <v>45875</v>
      </c>
      <c r="H14768" s="3" t="s">
        <v>45876</v>
      </c>
      <c r="I14768" t="s">
        <v>106</v>
      </c>
      <c r="J14768" t="s">
        <v>41866</v>
      </c>
    </row>
    <row r="14769" spans="1:10" ht="16" x14ac:dyDescent="0.2">
      <c r="A14769" t="s">
        <v>45877</v>
      </c>
      <c r="B14769" t="s">
        <v>45878</v>
      </c>
      <c r="C14769" t="s">
        <v>45879</v>
      </c>
      <c r="D14769">
        <v>5</v>
      </c>
      <c r="E14769" t="s">
        <v>13</v>
      </c>
      <c r="F14769" t="s">
        <v>13</v>
      </c>
      <c r="G14769" t="s">
        <v>45880</v>
      </c>
      <c r="H14769" s="3" t="s">
        <v>45881</v>
      </c>
      <c r="I14769" t="s">
        <v>62</v>
      </c>
      <c r="J14769" t="s">
        <v>45882</v>
      </c>
    </row>
    <row r="14770" spans="1:10" ht="16" x14ac:dyDescent="0.2">
      <c r="A14770" t="s">
        <v>6344</v>
      </c>
      <c r="B14770" t="s">
        <v>45883</v>
      </c>
      <c r="C14770" t="s">
        <v>45884</v>
      </c>
      <c r="D14770">
        <v>3</v>
      </c>
      <c r="E14770" t="s">
        <v>13</v>
      </c>
      <c r="F14770" t="s">
        <v>13</v>
      </c>
      <c r="G14770" t="s">
        <v>45885</v>
      </c>
      <c r="H14770" s="3" t="s">
        <v>45886</v>
      </c>
      <c r="I14770" t="s">
        <v>106</v>
      </c>
      <c r="J14770" t="s">
        <v>6347</v>
      </c>
    </row>
    <row r="14771" spans="1:10" ht="16" x14ac:dyDescent="0.2">
      <c r="A14771" t="s">
        <v>32338</v>
      </c>
      <c r="B14771" t="s">
        <v>45887</v>
      </c>
      <c r="C14771" t="s">
        <v>45888</v>
      </c>
      <c r="D14771">
        <v>3</v>
      </c>
      <c r="E14771" t="s">
        <v>13</v>
      </c>
      <c r="F14771" t="s">
        <v>13</v>
      </c>
      <c r="G14771" t="s">
        <v>45889</v>
      </c>
      <c r="H14771" s="3" t="s">
        <v>45890</v>
      </c>
      <c r="I14771" t="s">
        <v>106</v>
      </c>
      <c r="J14771" t="s">
        <v>32342</v>
      </c>
    </row>
    <row r="14772" spans="1:10" ht="16" x14ac:dyDescent="0.2">
      <c r="A14772" t="s">
        <v>45891</v>
      </c>
      <c r="B14772" t="s">
        <v>45892</v>
      </c>
      <c r="C14772" t="s">
        <v>45893</v>
      </c>
      <c r="D14772">
        <v>1</v>
      </c>
      <c r="E14772" t="s">
        <v>13</v>
      </c>
      <c r="F14772" t="s">
        <v>13</v>
      </c>
      <c r="G14772" t="s">
        <v>45894</v>
      </c>
      <c r="H14772" s="3" t="s">
        <v>45895</v>
      </c>
      <c r="I14772" t="s">
        <v>106</v>
      </c>
      <c r="J14772" t="s">
        <v>45896</v>
      </c>
    </row>
    <row r="14773" spans="1:10" ht="16" x14ac:dyDescent="0.2">
      <c r="A14773" t="s">
        <v>45891</v>
      </c>
      <c r="B14773" t="s">
        <v>45897</v>
      </c>
      <c r="C14773" t="s">
        <v>45898</v>
      </c>
      <c r="D14773">
        <v>2</v>
      </c>
      <c r="E14773" t="s">
        <v>13</v>
      </c>
      <c r="F14773" t="s">
        <v>13</v>
      </c>
      <c r="G14773" t="s">
        <v>45894</v>
      </c>
      <c r="H14773" s="3" t="s">
        <v>45895</v>
      </c>
      <c r="I14773" t="s">
        <v>106</v>
      </c>
      <c r="J14773" t="s">
        <v>45896</v>
      </c>
    </row>
    <row r="14774" spans="1:10" ht="16" x14ac:dyDescent="0.2">
      <c r="A14774" t="s">
        <v>45855</v>
      </c>
      <c r="B14774" t="s">
        <v>45899</v>
      </c>
      <c r="C14774" t="s">
        <v>45900</v>
      </c>
      <c r="D14774">
        <v>1</v>
      </c>
      <c r="E14774" t="s">
        <v>13</v>
      </c>
      <c r="F14774" t="s">
        <v>13</v>
      </c>
      <c r="G14774" t="s">
        <v>45901</v>
      </c>
      <c r="H14774" s="3" t="s">
        <v>45902</v>
      </c>
      <c r="I14774" t="s">
        <v>106</v>
      </c>
      <c r="J14774" t="s">
        <v>45860</v>
      </c>
    </row>
    <row r="14775" spans="1:10" ht="16" x14ac:dyDescent="0.2">
      <c r="A14775" t="s">
        <v>4149</v>
      </c>
      <c r="B14775" t="s">
        <v>32404</v>
      </c>
      <c r="C14775" t="s">
        <v>32405</v>
      </c>
      <c r="D14775">
        <v>3</v>
      </c>
      <c r="E14775" t="s">
        <v>13</v>
      </c>
      <c r="F14775" t="s">
        <v>13</v>
      </c>
      <c r="G14775" t="s">
        <v>45903</v>
      </c>
      <c r="H14775" s="3" t="s">
        <v>45904</v>
      </c>
      <c r="I14775" t="s">
        <v>106</v>
      </c>
      <c r="J14775" t="s">
        <v>4154</v>
      </c>
    </row>
    <row r="14776" spans="1:10" ht="16" x14ac:dyDescent="0.2">
      <c r="A14776" t="s">
        <v>45905</v>
      </c>
      <c r="B14776" t="s">
        <v>36313</v>
      </c>
      <c r="C14776" t="s">
        <v>36314</v>
      </c>
      <c r="D14776">
        <v>2</v>
      </c>
      <c r="E14776" t="s">
        <v>13</v>
      </c>
      <c r="F14776" t="s">
        <v>13</v>
      </c>
      <c r="G14776" t="s">
        <v>45906</v>
      </c>
      <c r="H14776" s="3" t="s">
        <v>45907</v>
      </c>
      <c r="I14776" t="s">
        <v>106</v>
      </c>
      <c r="J14776" t="s">
        <v>45908</v>
      </c>
    </row>
    <row r="14777" spans="1:10" ht="16" x14ac:dyDescent="0.2">
      <c r="A14777" t="s">
        <v>45905</v>
      </c>
      <c r="B14777" t="s">
        <v>36308</v>
      </c>
      <c r="C14777" t="s">
        <v>36309</v>
      </c>
      <c r="D14777">
        <v>1</v>
      </c>
      <c r="E14777" t="s">
        <v>13</v>
      </c>
      <c r="F14777" t="s">
        <v>13</v>
      </c>
      <c r="G14777" t="s">
        <v>45906</v>
      </c>
      <c r="H14777" s="3" t="s">
        <v>45907</v>
      </c>
      <c r="I14777" t="s">
        <v>106</v>
      </c>
      <c r="J14777" t="s">
        <v>45908</v>
      </c>
    </row>
    <row r="14778" spans="1:10" ht="16" x14ac:dyDescent="0.2">
      <c r="A14778" t="s">
        <v>45909</v>
      </c>
      <c r="B14778" t="s">
        <v>45910</v>
      </c>
      <c r="C14778" t="s">
        <v>45911</v>
      </c>
      <c r="D14778">
        <v>5</v>
      </c>
      <c r="E14778" t="s">
        <v>13</v>
      </c>
      <c r="F14778" t="s">
        <v>13</v>
      </c>
      <c r="G14778" t="s">
        <v>45912</v>
      </c>
      <c r="H14778" s="3" t="s">
        <v>45913</v>
      </c>
      <c r="I14778" t="s">
        <v>106</v>
      </c>
      <c r="J14778" t="s">
        <v>45914</v>
      </c>
    </row>
    <row r="14779" spans="1:10" ht="16" x14ac:dyDescent="0.2">
      <c r="A14779" t="s">
        <v>45909</v>
      </c>
      <c r="B14779" t="s">
        <v>41822</v>
      </c>
      <c r="C14779" t="s">
        <v>41823</v>
      </c>
      <c r="D14779">
        <v>2</v>
      </c>
      <c r="E14779" t="s">
        <v>13</v>
      </c>
      <c r="F14779" t="s">
        <v>13</v>
      </c>
      <c r="G14779" t="s">
        <v>45912</v>
      </c>
      <c r="H14779" s="3" t="s">
        <v>45913</v>
      </c>
      <c r="I14779" t="s">
        <v>106</v>
      </c>
      <c r="J14779" t="s">
        <v>45914</v>
      </c>
    </row>
    <row r="14780" spans="1:10" ht="16" x14ac:dyDescent="0.2">
      <c r="A14780" t="s">
        <v>45909</v>
      </c>
      <c r="B14780" t="s">
        <v>45915</v>
      </c>
      <c r="C14780" t="s">
        <v>45916</v>
      </c>
      <c r="D14780">
        <v>3</v>
      </c>
      <c r="E14780" t="s">
        <v>13</v>
      </c>
      <c r="F14780" t="s">
        <v>13</v>
      </c>
      <c r="G14780" t="s">
        <v>45912</v>
      </c>
      <c r="H14780" s="3" t="s">
        <v>45913</v>
      </c>
      <c r="I14780" t="s">
        <v>106</v>
      </c>
      <c r="J14780" t="s">
        <v>45914</v>
      </c>
    </row>
    <row r="14781" spans="1:10" ht="16" x14ac:dyDescent="0.2">
      <c r="A14781" t="s">
        <v>45909</v>
      </c>
      <c r="B14781" t="s">
        <v>45917</v>
      </c>
      <c r="C14781" t="s">
        <v>45918</v>
      </c>
      <c r="D14781">
        <v>4</v>
      </c>
      <c r="E14781" t="s">
        <v>13</v>
      </c>
      <c r="F14781" t="s">
        <v>13</v>
      </c>
      <c r="G14781" t="s">
        <v>45912</v>
      </c>
      <c r="H14781" s="3" t="s">
        <v>45913</v>
      </c>
      <c r="I14781" t="s">
        <v>106</v>
      </c>
      <c r="J14781" t="s">
        <v>45914</v>
      </c>
    </row>
    <row r="14782" spans="1:10" ht="16" x14ac:dyDescent="0.2">
      <c r="A14782" t="s">
        <v>45909</v>
      </c>
      <c r="B14782" t="s">
        <v>45919</v>
      </c>
      <c r="C14782" t="s">
        <v>45920</v>
      </c>
      <c r="D14782">
        <v>1</v>
      </c>
      <c r="E14782" t="s">
        <v>13</v>
      </c>
      <c r="F14782" t="s">
        <v>13</v>
      </c>
      <c r="G14782" t="s">
        <v>45912</v>
      </c>
      <c r="H14782" s="3" t="s">
        <v>45913</v>
      </c>
      <c r="I14782" t="s">
        <v>106</v>
      </c>
      <c r="J14782" t="s">
        <v>45914</v>
      </c>
    </row>
    <row r="14783" spans="1:10" ht="16" x14ac:dyDescent="0.2">
      <c r="A14783" t="s">
        <v>5548</v>
      </c>
      <c r="B14783" t="s">
        <v>45921</v>
      </c>
      <c r="C14783" t="s">
        <v>45922</v>
      </c>
      <c r="D14783">
        <v>1</v>
      </c>
      <c r="E14783" t="s">
        <v>13</v>
      </c>
      <c r="F14783" t="s">
        <v>13</v>
      </c>
      <c r="G14783" t="s">
        <v>45923</v>
      </c>
      <c r="H14783" s="3" t="s">
        <v>45924</v>
      </c>
      <c r="I14783" t="s">
        <v>106</v>
      </c>
      <c r="J14783" t="s">
        <v>5551</v>
      </c>
    </row>
    <row r="14784" spans="1:10" ht="16" x14ac:dyDescent="0.2">
      <c r="A14784" t="s">
        <v>6246</v>
      </c>
      <c r="B14784" t="s">
        <v>45925</v>
      </c>
      <c r="C14784" t="s">
        <v>45926</v>
      </c>
      <c r="D14784">
        <v>1</v>
      </c>
      <c r="E14784" t="s">
        <v>13</v>
      </c>
      <c r="F14784" t="s">
        <v>13</v>
      </c>
      <c r="G14784" t="s">
        <v>45923</v>
      </c>
      <c r="H14784" s="3" t="s">
        <v>45924</v>
      </c>
      <c r="I14784" t="s">
        <v>106</v>
      </c>
      <c r="J14784" t="s">
        <v>6249</v>
      </c>
    </row>
    <row r="14785" spans="1:10" ht="16" x14ac:dyDescent="0.2">
      <c r="A14785" t="s">
        <v>42414</v>
      </c>
      <c r="B14785" t="s">
        <v>45927</v>
      </c>
      <c r="C14785" t="s">
        <v>45928</v>
      </c>
      <c r="D14785">
        <v>3</v>
      </c>
      <c r="E14785" t="s">
        <v>13</v>
      </c>
      <c r="F14785" t="s">
        <v>13</v>
      </c>
      <c r="G14785" t="s">
        <v>45929</v>
      </c>
      <c r="H14785" s="3" t="s">
        <v>45930</v>
      </c>
      <c r="I14785" t="s">
        <v>106</v>
      </c>
      <c r="J14785" t="s">
        <v>42419</v>
      </c>
    </row>
    <row r="14786" spans="1:10" ht="16" x14ac:dyDescent="0.2">
      <c r="A14786" t="s">
        <v>42414</v>
      </c>
      <c r="B14786" t="s">
        <v>45931</v>
      </c>
      <c r="C14786" t="s">
        <v>45932</v>
      </c>
      <c r="D14786">
        <v>2</v>
      </c>
      <c r="E14786" t="s">
        <v>13</v>
      </c>
      <c r="F14786" t="s">
        <v>13</v>
      </c>
      <c r="G14786" t="s">
        <v>45929</v>
      </c>
      <c r="H14786" s="3" t="s">
        <v>45930</v>
      </c>
      <c r="I14786" t="s">
        <v>106</v>
      </c>
      <c r="J14786" t="s">
        <v>42419</v>
      </c>
    </row>
    <row r="14787" spans="1:10" ht="16" x14ac:dyDescent="0.2">
      <c r="A14787" t="s">
        <v>17707</v>
      </c>
      <c r="B14787" t="s">
        <v>45933</v>
      </c>
      <c r="C14787" t="s">
        <v>27913</v>
      </c>
      <c r="D14787">
        <v>3</v>
      </c>
      <c r="E14787" t="s">
        <v>13</v>
      </c>
      <c r="F14787" t="s">
        <v>13</v>
      </c>
      <c r="G14787" t="s">
        <v>45934</v>
      </c>
      <c r="H14787" s="3" t="s">
        <v>45935</v>
      </c>
      <c r="I14787" t="s">
        <v>106</v>
      </c>
      <c r="J14787" t="s">
        <v>17711</v>
      </c>
    </row>
    <row r="14788" spans="1:10" ht="16" x14ac:dyDescent="0.2">
      <c r="A14788" t="s">
        <v>45936</v>
      </c>
      <c r="B14788" t="s">
        <v>45937</v>
      </c>
      <c r="C14788" t="s">
        <v>45938</v>
      </c>
      <c r="D14788">
        <v>1</v>
      </c>
      <c r="E14788" t="s">
        <v>13</v>
      </c>
      <c r="F14788" t="s">
        <v>13</v>
      </c>
      <c r="G14788" t="s">
        <v>45939</v>
      </c>
      <c r="H14788" s="3" t="s">
        <v>45940</v>
      </c>
      <c r="I14788" t="s">
        <v>106</v>
      </c>
      <c r="J14788" t="s">
        <v>45941</v>
      </c>
    </row>
    <row r="14789" spans="1:10" ht="16" x14ac:dyDescent="0.2">
      <c r="A14789" t="s">
        <v>45936</v>
      </c>
      <c r="B14789" t="s">
        <v>45942</v>
      </c>
      <c r="C14789" t="s">
        <v>45943</v>
      </c>
      <c r="D14789">
        <v>5</v>
      </c>
      <c r="E14789" t="s">
        <v>13</v>
      </c>
      <c r="F14789" t="s">
        <v>13</v>
      </c>
      <c r="G14789" t="s">
        <v>45939</v>
      </c>
      <c r="H14789" s="3" t="s">
        <v>45940</v>
      </c>
      <c r="I14789" t="s">
        <v>106</v>
      </c>
      <c r="J14789" t="s">
        <v>45941</v>
      </c>
    </row>
    <row r="14790" spans="1:10" ht="16" x14ac:dyDescent="0.2">
      <c r="A14790" t="s">
        <v>45936</v>
      </c>
      <c r="B14790" t="s">
        <v>45944</v>
      </c>
      <c r="C14790" t="s">
        <v>45945</v>
      </c>
      <c r="D14790">
        <v>3</v>
      </c>
      <c r="E14790" t="s">
        <v>13</v>
      </c>
      <c r="F14790" t="s">
        <v>13</v>
      </c>
      <c r="G14790" t="s">
        <v>45939</v>
      </c>
      <c r="H14790" s="3" t="s">
        <v>45940</v>
      </c>
      <c r="I14790" t="s">
        <v>106</v>
      </c>
      <c r="J14790" t="s">
        <v>45941</v>
      </c>
    </row>
    <row r="14791" spans="1:10" ht="16" x14ac:dyDescent="0.2">
      <c r="A14791" t="s">
        <v>45936</v>
      </c>
      <c r="B14791" t="s">
        <v>45946</v>
      </c>
      <c r="C14791" t="s">
        <v>45947</v>
      </c>
      <c r="D14791">
        <v>2</v>
      </c>
      <c r="E14791" t="s">
        <v>13</v>
      </c>
      <c r="F14791" t="s">
        <v>13</v>
      </c>
      <c r="G14791" t="s">
        <v>45939</v>
      </c>
      <c r="H14791" s="3" t="s">
        <v>45940</v>
      </c>
      <c r="I14791" t="s">
        <v>106</v>
      </c>
      <c r="J14791" t="s">
        <v>45941</v>
      </c>
    </row>
    <row r="14792" spans="1:10" ht="16" x14ac:dyDescent="0.2">
      <c r="A14792" t="s">
        <v>45936</v>
      </c>
      <c r="B14792" t="s">
        <v>45948</v>
      </c>
      <c r="C14792" t="s">
        <v>45949</v>
      </c>
      <c r="D14792">
        <v>4</v>
      </c>
      <c r="E14792" t="s">
        <v>13</v>
      </c>
      <c r="F14792" t="s">
        <v>13</v>
      </c>
      <c r="G14792" t="s">
        <v>45939</v>
      </c>
      <c r="H14792" s="3" t="s">
        <v>45940</v>
      </c>
      <c r="I14792" t="s">
        <v>106</v>
      </c>
      <c r="J14792" t="s">
        <v>45941</v>
      </c>
    </row>
    <row r="14793" spans="1:10" ht="16" x14ac:dyDescent="0.2">
      <c r="A14793" t="s">
        <v>45621</v>
      </c>
      <c r="B14793" t="s">
        <v>45950</v>
      </c>
      <c r="C14793" t="s">
        <v>45951</v>
      </c>
      <c r="D14793">
        <v>1</v>
      </c>
      <c r="E14793" t="s">
        <v>13</v>
      </c>
      <c r="F14793" t="s">
        <v>13</v>
      </c>
      <c r="G14793" t="s">
        <v>45952</v>
      </c>
      <c r="H14793" s="3" t="s">
        <v>45953</v>
      </c>
      <c r="I14793" t="s">
        <v>106</v>
      </c>
      <c r="J14793" t="s">
        <v>45626</v>
      </c>
    </row>
    <row r="14794" spans="1:10" ht="16" x14ac:dyDescent="0.2">
      <c r="A14794" t="s">
        <v>45621</v>
      </c>
      <c r="B14794" t="s">
        <v>45954</v>
      </c>
      <c r="C14794" t="s">
        <v>45955</v>
      </c>
      <c r="D14794">
        <v>6</v>
      </c>
      <c r="E14794" t="s">
        <v>13</v>
      </c>
      <c r="F14794" t="s">
        <v>13</v>
      </c>
      <c r="G14794" t="s">
        <v>45952</v>
      </c>
      <c r="H14794" s="3" t="s">
        <v>45953</v>
      </c>
      <c r="I14794" t="s">
        <v>106</v>
      </c>
      <c r="J14794" t="s">
        <v>45626</v>
      </c>
    </row>
    <row r="14795" spans="1:10" ht="16" x14ac:dyDescent="0.2">
      <c r="A14795" t="s">
        <v>45621</v>
      </c>
      <c r="B14795" t="s">
        <v>45956</v>
      </c>
      <c r="C14795" t="s">
        <v>45957</v>
      </c>
      <c r="D14795">
        <v>2</v>
      </c>
      <c r="E14795" t="s">
        <v>13</v>
      </c>
      <c r="F14795" t="s">
        <v>13</v>
      </c>
      <c r="G14795" t="s">
        <v>45952</v>
      </c>
      <c r="H14795" s="3" t="s">
        <v>45953</v>
      </c>
      <c r="I14795" t="s">
        <v>106</v>
      </c>
      <c r="J14795" t="s">
        <v>45626</v>
      </c>
    </row>
    <row r="14796" spans="1:10" ht="16" x14ac:dyDescent="0.2">
      <c r="A14796" t="s">
        <v>45958</v>
      </c>
      <c r="B14796" t="s">
        <v>45956</v>
      </c>
      <c r="C14796" t="s">
        <v>45957</v>
      </c>
      <c r="D14796">
        <v>2</v>
      </c>
      <c r="E14796" t="s">
        <v>13</v>
      </c>
      <c r="F14796" t="s">
        <v>13</v>
      </c>
      <c r="G14796" t="s">
        <v>45959</v>
      </c>
      <c r="H14796" s="3" t="s">
        <v>45960</v>
      </c>
      <c r="I14796" t="s">
        <v>106</v>
      </c>
      <c r="J14796" t="s">
        <v>45961</v>
      </c>
    </row>
    <row r="14797" spans="1:10" ht="16" x14ac:dyDescent="0.2">
      <c r="A14797" t="s">
        <v>45958</v>
      </c>
      <c r="B14797" t="s">
        <v>45950</v>
      </c>
      <c r="C14797" t="s">
        <v>45951</v>
      </c>
      <c r="D14797">
        <v>1</v>
      </c>
      <c r="E14797" t="s">
        <v>13</v>
      </c>
      <c r="F14797" t="s">
        <v>13</v>
      </c>
      <c r="G14797" t="s">
        <v>45959</v>
      </c>
      <c r="H14797" s="3" t="s">
        <v>45960</v>
      </c>
      <c r="I14797" t="s">
        <v>106</v>
      </c>
      <c r="J14797" t="s">
        <v>45961</v>
      </c>
    </row>
    <row r="14798" spans="1:10" ht="16" x14ac:dyDescent="0.2">
      <c r="A14798" t="s">
        <v>45855</v>
      </c>
      <c r="B14798" t="s">
        <v>45962</v>
      </c>
      <c r="C14798" t="s">
        <v>45963</v>
      </c>
      <c r="D14798">
        <v>9</v>
      </c>
      <c r="E14798" t="s">
        <v>13</v>
      </c>
      <c r="F14798" t="s">
        <v>13</v>
      </c>
      <c r="G14798" t="s">
        <v>45964</v>
      </c>
      <c r="H14798" s="3" t="s">
        <v>45965</v>
      </c>
      <c r="I14798" t="s">
        <v>106</v>
      </c>
      <c r="J14798" t="s">
        <v>45860</v>
      </c>
    </row>
    <row r="14799" spans="1:10" ht="16" x14ac:dyDescent="0.2">
      <c r="A14799" t="s">
        <v>35093</v>
      </c>
      <c r="B14799" t="s">
        <v>45966</v>
      </c>
      <c r="C14799" t="s">
        <v>45967</v>
      </c>
      <c r="D14799">
        <v>3</v>
      </c>
      <c r="E14799" t="s">
        <v>13</v>
      </c>
      <c r="F14799" t="s">
        <v>13</v>
      </c>
      <c r="G14799" t="s">
        <v>45968</v>
      </c>
      <c r="H14799" s="3" t="s">
        <v>45969</v>
      </c>
      <c r="I14799" t="s">
        <v>5804</v>
      </c>
      <c r="J14799" t="s">
        <v>35097</v>
      </c>
    </row>
    <row r="14800" spans="1:10" ht="16" x14ac:dyDescent="0.2">
      <c r="A14800" t="s">
        <v>45970</v>
      </c>
      <c r="B14800" t="s">
        <v>45971</v>
      </c>
      <c r="C14800" t="s">
        <v>45972</v>
      </c>
      <c r="D14800">
        <v>2</v>
      </c>
      <c r="E14800" t="s">
        <v>13</v>
      </c>
      <c r="F14800" t="s">
        <v>13</v>
      </c>
      <c r="G14800" t="s">
        <v>45973</v>
      </c>
      <c r="H14800" s="3" t="s">
        <v>45974</v>
      </c>
      <c r="I14800" t="s">
        <v>62</v>
      </c>
      <c r="J14800" t="s">
        <v>45975</v>
      </c>
    </row>
    <row r="14801" spans="1:10" ht="16" x14ac:dyDescent="0.2">
      <c r="A14801" t="s">
        <v>45976</v>
      </c>
      <c r="B14801" t="s">
        <v>45977</v>
      </c>
      <c r="C14801" t="s">
        <v>45978</v>
      </c>
      <c r="D14801">
        <v>2</v>
      </c>
      <c r="E14801" t="s">
        <v>13</v>
      </c>
      <c r="F14801" t="s">
        <v>13</v>
      </c>
      <c r="G14801" t="s">
        <v>45973</v>
      </c>
      <c r="H14801" s="3" t="s">
        <v>45974</v>
      </c>
      <c r="I14801" t="s">
        <v>62</v>
      </c>
      <c r="J14801" t="s">
        <v>45979</v>
      </c>
    </row>
    <row r="14802" spans="1:10" ht="16" x14ac:dyDescent="0.2">
      <c r="A14802" t="s">
        <v>45976</v>
      </c>
      <c r="B14802" t="s">
        <v>45980</v>
      </c>
      <c r="C14802" t="s">
        <v>45981</v>
      </c>
      <c r="D14802">
        <v>1</v>
      </c>
      <c r="E14802" t="s">
        <v>13</v>
      </c>
      <c r="F14802" t="s">
        <v>13</v>
      </c>
      <c r="G14802" t="s">
        <v>45973</v>
      </c>
      <c r="H14802" s="3" t="s">
        <v>45974</v>
      </c>
      <c r="I14802" t="s">
        <v>62</v>
      </c>
      <c r="J14802" t="s">
        <v>45979</v>
      </c>
    </row>
    <row r="14803" spans="1:10" ht="16" x14ac:dyDescent="0.2">
      <c r="A14803" t="s">
        <v>7988</v>
      </c>
      <c r="B14803" t="s">
        <v>45982</v>
      </c>
      <c r="C14803" t="s">
        <v>45983</v>
      </c>
      <c r="D14803">
        <v>3</v>
      </c>
      <c r="E14803" t="s">
        <v>13</v>
      </c>
      <c r="F14803" t="s">
        <v>13</v>
      </c>
      <c r="G14803" t="s">
        <v>45984</v>
      </c>
      <c r="H14803" s="3" t="s">
        <v>45985</v>
      </c>
      <c r="I14803" t="s">
        <v>62</v>
      </c>
      <c r="J14803" t="s">
        <v>7993</v>
      </c>
    </row>
    <row r="14804" spans="1:10" ht="16" x14ac:dyDescent="0.2">
      <c r="A14804" t="s">
        <v>26425</v>
      </c>
      <c r="B14804" t="s">
        <v>45986</v>
      </c>
      <c r="C14804" t="s">
        <v>45987</v>
      </c>
      <c r="D14804">
        <v>3</v>
      </c>
      <c r="E14804" t="s">
        <v>13</v>
      </c>
      <c r="F14804" t="s">
        <v>13</v>
      </c>
      <c r="G14804" t="s">
        <v>45988</v>
      </c>
      <c r="H14804" s="3" t="s">
        <v>45989</v>
      </c>
      <c r="I14804" t="s">
        <v>62</v>
      </c>
      <c r="J14804" t="s">
        <v>26429</v>
      </c>
    </row>
    <row r="14805" spans="1:10" ht="16" x14ac:dyDescent="0.2">
      <c r="A14805" t="s">
        <v>45990</v>
      </c>
      <c r="B14805" t="s">
        <v>45991</v>
      </c>
      <c r="C14805" t="s">
        <v>45992</v>
      </c>
      <c r="D14805">
        <v>3</v>
      </c>
      <c r="E14805" t="s">
        <v>13</v>
      </c>
      <c r="F14805" t="s">
        <v>13</v>
      </c>
      <c r="G14805" t="s">
        <v>45993</v>
      </c>
      <c r="H14805" s="3" t="s">
        <v>45994</v>
      </c>
      <c r="I14805" t="s">
        <v>62</v>
      </c>
      <c r="J14805" t="s">
        <v>45995</v>
      </c>
    </row>
    <row r="14806" spans="1:10" ht="16" x14ac:dyDescent="0.2">
      <c r="A14806" t="s">
        <v>2640</v>
      </c>
      <c r="B14806" t="s">
        <v>45996</v>
      </c>
      <c r="C14806" t="s">
        <v>45997</v>
      </c>
      <c r="D14806">
        <v>2</v>
      </c>
      <c r="E14806" t="s">
        <v>13</v>
      </c>
      <c r="F14806" t="s">
        <v>13</v>
      </c>
      <c r="G14806" t="s">
        <v>45998</v>
      </c>
      <c r="H14806" s="3" t="s">
        <v>45999</v>
      </c>
      <c r="I14806" t="s">
        <v>69</v>
      </c>
      <c r="J14806" t="s">
        <v>2645</v>
      </c>
    </row>
    <row r="14807" spans="1:10" ht="16" x14ac:dyDescent="0.2">
      <c r="A14807" t="s">
        <v>46000</v>
      </c>
      <c r="B14807" t="s">
        <v>46001</v>
      </c>
      <c r="C14807" t="s">
        <v>46002</v>
      </c>
      <c r="D14807">
        <v>37</v>
      </c>
      <c r="E14807" t="s">
        <v>13</v>
      </c>
      <c r="F14807" t="s">
        <v>13</v>
      </c>
      <c r="G14807" t="s">
        <v>46003</v>
      </c>
      <c r="H14807" s="3" t="s">
        <v>46004</v>
      </c>
      <c r="I14807" t="s">
        <v>3979</v>
      </c>
      <c r="J14807" t="s">
        <v>46005</v>
      </c>
    </row>
    <row r="14808" spans="1:10" ht="16" x14ac:dyDescent="0.2">
      <c r="A14808" t="s">
        <v>46000</v>
      </c>
      <c r="B14808" t="s">
        <v>46006</v>
      </c>
      <c r="C14808" t="s">
        <v>46007</v>
      </c>
      <c r="D14808">
        <v>14</v>
      </c>
      <c r="E14808" t="s">
        <v>13</v>
      </c>
      <c r="F14808" t="s">
        <v>13</v>
      </c>
      <c r="G14808" t="s">
        <v>46003</v>
      </c>
      <c r="H14808" s="3" t="s">
        <v>46004</v>
      </c>
      <c r="I14808" t="s">
        <v>3979</v>
      </c>
      <c r="J14808" t="s">
        <v>46005</v>
      </c>
    </row>
    <row r="14809" spans="1:10" ht="16" x14ac:dyDescent="0.2">
      <c r="A14809" t="s">
        <v>46000</v>
      </c>
      <c r="B14809" t="s">
        <v>46008</v>
      </c>
      <c r="C14809" t="s">
        <v>46009</v>
      </c>
      <c r="D14809">
        <v>38</v>
      </c>
      <c r="E14809" t="s">
        <v>13</v>
      </c>
      <c r="F14809" t="s">
        <v>13</v>
      </c>
      <c r="G14809" t="s">
        <v>46003</v>
      </c>
      <c r="H14809" s="3" t="s">
        <v>46004</v>
      </c>
      <c r="I14809" t="s">
        <v>3979</v>
      </c>
      <c r="J14809" t="s">
        <v>46005</v>
      </c>
    </row>
    <row r="14810" spans="1:10" ht="16" x14ac:dyDescent="0.2">
      <c r="A14810" t="s">
        <v>46000</v>
      </c>
      <c r="B14810" t="s">
        <v>46010</v>
      </c>
      <c r="C14810" t="s">
        <v>46011</v>
      </c>
      <c r="D14810">
        <v>9</v>
      </c>
      <c r="E14810" t="s">
        <v>13</v>
      </c>
      <c r="F14810" t="s">
        <v>13</v>
      </c>
      <c r="G14810" t="s">
        <v>46003</v>
      </c>
      <c r="H14810" s="3" t="s">
        <v>46004</v>
      </c>
      <c r="I14810" t="s">
        <v>3979</v>
      </c>
      <c r="J14810" t="s">
        <v>46005</v>
      </c>
    </row>
    <row r="14811" spans="1:10" ht="16" x14ac:dyDescent="0.2">
      <c r="A14811" t="s">
        <v>46000</v>
      </c>
      <c r="B14811" t="s">
        <v>46012</v>
      </c>
      <c r="C14811" t="s">
        <v>46013</v>
      </c>
      <c r="D14811">
        <v>11</v>
      </c>
      <c r="E14811" t="s">
        <v>13</v>
      </c>
      <c r="F14811" t="s">
        <v>13</v>
      </c>
      <c r="G14811" t="s">
        <v>46003</v>
      </c>
      <c r="H14811" s="3" t="s">
        <v>46004</v>
      </c>
      <c r="I14811" t="s">
        <v>3979</v>
      </c>
      <c r="J14811" t="s">
        <v>46005</v>
      </c>
    </row>
    <row r="14812" spans="1:10" ht="16" x14ac:dyDescent="0.2">
      <c r="A14812" t="s">
        <v>46000</v>
      </c>
      <c r="B14812" t="s">
        <v>46014</v>
      </c>
      <c r="C14812" t="s">
        <v>46015</v>
      </c>
      <c r="D14812">
        <v>34</v>
      </c>
      <c r="E14812" t="s">
        <v>13</v>
      </c>
      <c r="F14812" t="s">
        <v>13</v>
      </c>
      <c r="G14812" t="s">
        <v>46003</v>
      </c>
      <c r="H14812" s="3" t="s">
        <v>46004</v>
      </c>
      <c r="I14812" t="s">
        <v>3979</v>
      </c>
      <c r="J14812" t="s">
        <v>46005</v>
      </c>
    </row>
    <row r="14813" spans="1:10" ht="16" x14ac:dyDescent="0.2">
      <c r="A14813" t="s">
        <v>46000</v>
      </c>
      <c r="B14813" t="s">
        <v>46016</v>
      </c>
      <c r="C14813" t="s">
        <v>46017</v>
      </c>
      <c r="D14813">
        <v>35</v>
      </c>
      <c r="E14813" t="s">
        <v>13</v>
      </c>
      <c r="F14813" t="s">
        <v>13</v>
      </c>
      <c r="G14813" t="s">
        <v>46003</v>
      </c>
      <c r="H14813" s="3" t="s">
        <v>46004</v>
      </c>
      <c r="I14813" t="s">
        <v>3979</v>
      </c>
      <c r="J14813" t="s">
        <v>46005</v>
      </c>
    </row>
    <row r="14814" spans="1:10" ht="16" x14ac:dyDescent="0.2">
      <c r="A14814" t="s">
        <v>46000</v>
      </c>
      <c r="B14814" t="s">
        <v>46018</v>
      </c>
      <c r="C14814" t="s">
        <v>46019</v>
      </c>
      <c r="D14814">
        <v>36</v>
      </c>
      <c r="E14814" t="s">
        <v>13</v>
      </c>
      <c r="F14814" t="s">
        <v>13</v>
      </c>
      <c r="G14814" t="s">
        <v>46003</v>
      </c>
      <c r="H14814" s="3" t="s">
        <v>46004</v>
      </c>
      <c r="I14814" t="s">
        <v>3979</v>
      </c>
      <c r="J14814" t="s">
        <v>46005</v>
      </c>
    </row>
    <row r="14815" spans="1:10" ht="16" x14ac:dyDescent="0.2">
      <c r="A14815" t="s">
        <v>46000</v>
      </c>
      <c r="B14815" t="s">
        <v>46020</v>
      </c>
      <c r="C14815" t="s">
        <v>46021</v>
      </c>
      <c r="D14815">
        <v>40</v>
      </c>
      <c r="E14815" t="s">
        <v>13</v>
      </c>
      <c r="F14815" t="s">
        <v>13</v>
      </c>
      <c r="G14815" t="s">
        <v>46003</v>
      </c>
      <c r="H14815" s="3" t="s">
        <v>46004</v>
      </c>
      <c r="I14815" t="s">
        <v>3979</v>
      </c>
      <c r="J14815" t="s">
        <v>46005</v>
      </c>
    </row>
    <row r="14816" spans="1:10" ht="16" x14ac:dyDescent="0.2">
      <c r="A14816" t="s">
        <v>46000</v>
      </c>
      <c r="B14816" t="s">
        <v>46022</v>
      </c>
      <c r="C14816" t="s">
        <v>46023</v>
      </c>
      <c r="D14816">
        <v>10</v>
      </c>
      <c r="E14816" t="s">
        <v>13</v>
      </c>
      <c r="F14816" t="s">
        <v>13</v>
      </c>
      <c r="G14816" t="s">
        <v>46003</v>
      </c>
      <c r="H14816" s="3" t="s">
        <v>46004</v>
      </c>
      <c r="I14816" t="s">
        <v>3979</v>
      </c>
      <c r="J14816" t="s">
        <v>46005</v>
      </c>
    </row>
    <row r="14817" spans="1:10" ht="16" x14ac:dyDescent="0.2">
      <c r="A14817" t="s">
        <v>46000</v>
      </c>
      <c r="B14817" t="s">
        <v>46024</v>
      </c>
      <c r="C14817" t="s">
        <v>46025</v>
      </c>
      <c r="D14817">
        <v>31</v>
      </c>
      <c r="E14817" t="s">
        <v>13</v>
      </c>
      <c r="F14817" t="s">
        <v>13</v>
      </c>
      <c r="G14817" t="s">
        <v>46003</v>
      </c>
      <c r="H14817" s="3" t="s">
        <v>46004</v>
      </c>
      <c r="I14817" t="s">
        <v>3979</v>
      </c>
      <c r="J14817" t="s">
        <v>46005</v>
      </c>
    </row>
    <row r="14818" spans="1:10" ht="16" x14ac:dyDescent="0.2">
      <c r="A14818" t="s">
        <v>46000</v>
      </c>
      <c r="B14818" t="s">
        <v>46026</v>
      </c>
      <c r="C14818" t="s">
        <v>46027</v>
      </c>
      <c r="D14818">
        <v>46</v>
      </c>
      <c r="E14818" t="s">
        <v>13</v>
      </c>
      <c r="F14818" t="s">
        <v>13</v>
      </c>
      <c r="G14818" t="s">
        <v>46003</v>
      </c>
      <c r="H14818" s="3" t="s">
        <v>46004</v>
      </c>
      <c r="I14818" t="s">
        <v>3979</v>
      </c>
      <c r="J14818" t="s">
        <v>46005</v>
      </c>
    </row>
    <row r="14819" spans="1:10" ht="16" x14ac:dyDescent="0.2">
      <c r="A14819" t="s">
        <v>46000</v>
      </c>
      <c r="B14819" t="s">
        <v>46028</v>
      </c>
      <c r="C14819" t="s">
        <v>46029</v>
      </c>
      <c r="D14819">
        <v>41</v>
      </c>
      <c r="E14819" t="s">
        <v>13</v>
      </c>
      <c r="F14819" t="s">
        <v>13</v>
      </c>
      <c r="G14819" t="s">
        <v>46003</v>
      </c>
      <c r="H14819" s="3" t="s">
        <v>46004</v>
      </c>
      <c r="I14819" t="s">
        <v>3979</v>
      </c>
      <c r="J14819" t="s">
        <v>46005</v>
      </c>
    </row>
    <row r="14820" spans="1:10" ht="16" x14ac:dyDescent="0.2">
      <c r="A14820" t="s">
        <v>46000</v>
      </c>
      <c r="B14820" t="s">
        <v>46030</v>
      </c>
      <c r="C14820" t="s">
        <v>46031</v>
      </c>
      <c r="D14820">
        <v>45</v>
      </c>
      <c r="E14820" t="s">
        <v>13</v>
      </c>
      <c r="F14820" t="s">
        <v>13</v>
      </c>
      <c r="G14820" t="s">
        <v>46003</v>
      </c>
      <c r="H14820" s="3" t="s">
        <v>46004</v>
      </c>
      <c r="I14820" t="s">
        <v>3979</v>
      </c>
      <c r="J14820" t="s">
        <v>46005</v>
      </c>
    </row>
    <row r="14821" spans="1:10" ht="16" x14ac:dyDescent="0.2">
      <c r="A14821" t="s">
        <v>46000</v>
      </c>
      <c r="B14821" t="s">
        <v>46032</v>
      </c>
      <c r="C14821" t="s">
        <v>46033</v>
      </c>
      <c r="D14821">
        <v>13</v>
      </c>
      <c r="E14821" t="s">
        <v>13</v>
      </c>
      <c r="F14821" t="s">
        <v>13</v>
      </c>
      <c r="G14821" t="s">
        <v>46003</v>
      </c>
      <c r="H14821" s="3" t="s">
        <v>46004</v>
      </c>
      <c r="I14821" t="s">
        <v>3979</v>
      </c>
      <c r="J14821" t="s">
        <v>46005</v>
      </c>
    </row>
    <row r="14822" spans="1:10" ht="16" x14ac:dyDescent="0.2">
      <c r="A14822" t="s">
        <v>32524</v>
      </c>
      <c r="B14822" t="s">
        <v>46034</v>
      </c>
      <c r="C14822" t="s">
        <v>46035</v>
      </c>
      <c r="D14822">
        <v>1</v>
      </c>
      <c r="E14822" t="s">
        <v>13</v>
      </c>
      <c r="F14822" t="s">
        <v>13</v>
      </c>
      <c r="G14822" t="s">
        <v>46003</v>
      </c>
      <c r="H14822" s="3" t="s">
        <v>46004</v>
      </c>
      <c r="I14822" t="s">
        <v>3979</v>
      </c>
      <c r="J14822" t="s">
        <v>32528</v>
      </c>
    </row>
    <row r="14823" spans="1:10" ht="16" x14ac:dyDescent="0.2">
      <c r="A14823" t="s">
        <v>46000</v>
      </c>
      <c r="B14823" t="s">
        <v>46036</v>
      </c>
      <c r="C14823" t="s">
        <v>46037</v>
      </c>
      <c r="D14823">
        <v>42</v>
      </c>
      <c r="E14823" t="s">
        <v>13</v>
      </c>
      <c r="F14823" t="s">
        <v>13</v>
      </c>
      <c r="G14823" t="s">
        <v>46003</v>
      </c>
      <c r="H14823" s="3" t="s">
        <v>46004</v>
      </c>
      <c r="I14823" t="s">
        <v>3979</v>
      </c>
      <c r="J14823" t="s">
        <v>46005</v>
      </c>
    </row>
    <row r="14824" spans="1:10" ht="16" x14ac:dyDescent="0.2">
      <c r="A14824" t="s">
        <v>46000</v>
      </c>
      <c r="B14824" t="s">
        <v>46038</v>
      </c>
      <c r="C14824" t="s">
        <v>46039</v>
      </c>
      <c r="D14824">
        <v>44</v>
      </c>
      <c r="E14824" t="s">
        <v>13</v>
      </c>
      <c r="F14824" t="s">
        <v>13</v>
      </c>
      <c r="G14824" t="s">
        <v>46003</v>
      </c>
      <c r="H14824" s="3" t="s">
        <v>46004</v>
      </c>
      <c r="I14824" t="s">
        <v>3979</v>
      </c>
      <c r="J14824" t="s">
        <v>46005</v>
      </c>
    </row>
    <row r="14825" spans="1:10" ht="16" x14ac:dyDescent="0.2">
      <c r="A14825" t="s">
        <v>46000</v>
      </c>
      <c r="B14825" t="s">
        <v>46040</v>
      </c>
      <c r="C14825" t="s">
        <v>46041</v>
      </c>
      <c r="D14825">
        <v>43</v>
      </c>
      <c r="E14825" t="s">
        <v>13</v>
      </c>
      <c r="F14825" t="s">
        <v>13</v>
      </c>
      <c r="G14825" t="s">
        <v>46003</v>
      </c>
      <c r="H14825" s="3" t="s">
        <v>46004</v>
      </c>
      <c r="I14825" t="s">
        <v>3979</v>
      </c>
      <c r="J14825" t="s">
        <v>46005</v>
      </c>
    </row>
    <row r="14826" spans="1:10" ht="16" x14ac:dyDescent="0.2">
      <c r="A14826" t="s">
        <v>46000</v>
      </c>
      <c r="B14826" t="s">
        <v>46042</v>
      </c>
      <c r="C14826" t="s">
        <v>46043</v>
      </c>
      <c r="D14826">
        <v>12</v>
      </c>
      <c r="E14826" t="s">
        <v>13</v>
      </c>
      <c r="F14826" t="s">
        <v>13</v>
      </c>
      <c r="G14826" t="s">
        <v>46003</v>
      </c>
      <c r="H14826" s="3" t="s">
        <v>46004</v>
      </c>
      <c r="I14826" t="s">
        <v>3979</v>
      </c>
      <c r="J14826" t="s">
        <v>46005</v>
      </c>
    </row>
    <row r="14827" spans="1:10" ht="16" x14ac:dyDescent="0.2">
      <c r="A14827" t="s">
        <v>46000</v>
      </c>
      <c r="B14827" t="s">
        <v>46044</v>
      </c>
      <c r="C14827" t="s">
        <v>46045</v>
      </c>
      <c r="D14827">
        <v>39</v>
      </c>
      <c r="E14827" t="s">
        <v>13</v>
      </c>
      <c r="F14827" t="s">
        <v>13</v>
      </c>
      <c r="G14827" t="s">
        <v>46003</v>
      </c>
      <c r="H14827" s="3" t="s">
        <v>46004</v>
      </c>
      <c r="I14827" t="s">
        <v>3979</v>
      </c>
      <c r="J14827" t="s">
        <v>46005</v>
      </c>
    </row>
    <row r="14828" spans="1:10" ht="16" x14ac:dyDescent="0.2">
      <c r="A14828" t="s">
        <v>10618</v>
      </c>
      <c r="B14828" t="s">
        <v>46034</v>
      </c>
      <c r="C14828" t="s">
        <v>46035</v>
      </c>
      <c r="D14828">
        <v>2</v>
      </c>
      <c r="E14828" t="s">
        <v>13</v>
      </c>
      <c r="F14828" t="s">
        <v>13</v>
      </c>
      <c r="G14828" t="s">
        <v>46003</v>
      </c>
      <c r="H14828" s="3" t="s">
        <v>46046</v>
      </c>
      <c r="I14828" t="s">
        <v>3979</v>
      </c>
      <c r="J14828" t="s">
        <v>10621</v>
      </c>
    </row>
    <row r="14829" spans="1:10" ht="16" x14ac:dyDescent="0.2">
      <c r="A14829" t="s">
        <v>46000</v>
      </c>
      <c r="B14829" t="s">
        <v>46047</v>
      </c>
      <c r="C14829" t="s">
        <v>46048</v>
      </c>
      <c r="D14829">
        <v>16</v>
      </c>
      <c r="E14829" t="s">
        <v>13</v>
      </c>
      <c r="F14829" t="s">
        <v>13</v>
      </c>
      <c r="G14829" t="s">
        <v>46003</v>
      </c>
      <c r="H14829" s="3" t="s">
        <v>46004</v>
      </c>
      <c r="I14829" t="s">
        <v>3979</v>
      </c>
      <c r="J14829" t="s">
        <v>46005</v>
      </c>
    </row>
    <row r="14830" spans="1:10" ht="16" x14ac:dyDescent="0.2">
      <c r="A14830" t="s">
        <v>28216</v>
      </c>
      <c r="B14830" t="s">
        <v>28217</v>
      </c>
      <c r="C14830" t="s">
        <v>46049</v>
      </c>
      <c r="D14830">
        <v>1</v>
      </c>
      <c r="E14830" t="s">
        <v>13</v>
      </c>
      <c r="F14830" t="s">
        <v>13</v>
      </c>
      <c r="G14830" t="s">
        <v>46003</v>
      </c>
      <c r="H14830" s="3" t="s">
        <v>46004</v>
      </c>
      <c r="I14830" t="s">
        <v>3979</v>
      </c>
      <c r="J14830" t="s">
        <v>28221</v>
      </c>
    </row>
    <row r="14831" spans="1:10" ht="16" x14ac:dyDescent="0.2">
      <c r="A14831" t="s">
        <v>46000</v>
      </c>
      <c r="B14831" t="s">
        <v>46050</v>
      </c>
      <c r="C14831" t="s">
        <v>46051</v>
      </c>
      <c r="D14831">
        <v>33</v>
      </c>
      <c r="E14831" t="s">
        <v>13</v>
      </c>
      <c r="F14831" t="s">
        <v>13</v>
      </c>
      <c r="G14831" t="s">
        <v>46003</v>
      </c>
      <c r="H14831" s="3" t="s">
        <v>46004</v>
      </c>
      <c r="I14831" t="s">
        <v>3979</v>
      </c>
      <c r="J14831" t="s">
        <v>46005</v>
      </c>
    </row>
    <row r="14832" spans="1:10" ht="16" x14ac:dyDescent="0.2">
      <c r="A14832" t="s">
        <v>46000</v>
      </c>
      <c r="B14832" t="s">
        <v>46052</v>
      </c>
      <c r="C14832" t="s">
        <v>46053</v>
      </c>
      <c r="D14832">
        <v>8</v>
      </c>
      <c r="E14832" t="s">
        <v>13</v>
      </c>
      <c r="F14832" t="s">
        <v>13</v>
      </c>
      <c r="G14832" t="s">
        <v>46003</v>
      </c>
      <c r="H14832" s="3" t="s">
        <v>46004</v>
      </c>
      <c r="I14832" t="s">
        <v>3979</v>
      </c>
      <c r="J14832" t="s">
        <v>46005</v>
      </c>
    </row>
    <row r="14833" spans="1:10" ht="16" x14ac:dyDescent="0.2">
      <c r="A14833" t="s">
        <v>46000</v>
      </c>
      <c r="B14833" t="s">
        <v>46054</v>
      </c>
      <c r="C14833" t="s">
        <v>46055</v>
      </c>
      <c r="D14833">
        <v>24</v>
      </c>
      <c r="E14833" t="s">
        <v>13</v>
      </c>
      <c r="F14833" t="s">
        <v>13</v>
      </c>
      <c r="G14833" t="s">
        <v>46003</v>
      </c>
      <c r="H14833" s="3" t="s">
        <v>46004</v>
      </c>
      <c r="I14833" t="s">
        <v>3979</v>
      </c>
      <c r="J14833" t="s">
        <v>46005</v>
      </c>
    </row>
    <row r="14834" spans="1:10" ht="16" x14ac:dyDescent="0.2">
      <c r="A14834" t="s">
        <v>46000</v>
      </c>
      <c r="B14834" t="s">
        <v>46056</v>
      </c>
      <c r="C14834" t="s">
        <v>46057</v>
      </c>
      <c r="D14834">
        <v>25</v>
      </c>
      <c r="E14834" t="s">
        <v>13</v>
      </c>
      <c r="F14834" t="s">
        <v>13</v>
      </c>
      <c r="G14834" t="s">
        <v>46003</v>
      </c>
      <c r="H14834" s="3" t="s">
        <v>46004</v>
      </c>
      <c r="I14834" t="s">
        <v>3979</v>
      </c>
      <c r="J14834" t="s">
        <v>46005</v>
      </c>
    </row>
    <row r="14835" spans="1:10" ht="16" x14ac:dyDescent="0.2">
      <c r="A14835" t="s">
        <v>46000</v>
      </c>
      <c r="B14835" t="s">
        <v>46058</v>
      </c>
      <c r="C14835" t="s">
        <v>46059</v>
      </c>
      <c r="D14835">
        <v>4</v>
      </c>
      <c r="E14835" t="s">
        <v>13</v>
      </c>
      <c r="F14835" t="s">
        <v>13</v>
      </c>
      <c r="G14835" t="s">
        <v>46003</v>
      </c>
      <c r="H14835" s="3" t="s">
        <v>46004</v>
      </c>
      <c r="I14835" t="s">
        <v>3979</v>
      </c>
      <c r="J14835" t="s">
        <v>46005</v>
      </c>
    </row>
    <row r="14836" spans="1:10" ht="16" x14ac:dyDescent="0.2">
      <c r="A14836" t="s">
        <v>46000</v>
      </c>
      <c r="B14836" t="s">
        <v>46060</v>
      </c>
      <c r="C14836" t="s">
        <v>46061</v>
      </c>
      <c r="D14836">
        <v>21</v>
      </c>
      <c r="E14836" t="s">
        <v>13</v>
      </c>
      <c r="F14836" t="s">
        <v>13</v>
      </c>
      <c r="G14836" t="s">
        <v>46003</v>
      </c>
      <c r="H14836" s="3" t="s">
        <v>46004</v>
      </c>
      <c r="I14836" t="s">
        <v>3979</v>
      </c>
      <c r="J14836" t="s">
        <v>46005</v>
      </c>
    </row>
    <row r="14837" spans="1:10" ht="16" x14ac:dyDescent="0.2">
      <c r="A14837" t="s">
        <v>46000</v>
      </c>
      <c r="B14837" t="s">
        <v>46062</v>
      </c>
      <c r="C14837" t="s">
        <v>46063</v>
      </c>
      <c r="D14837">
        <v>26</v>
      </c>
      <c r="E14837" t="s">
        <v>13</v>
      </c>
      <c r="F14837" t="s">
        <v>13</v>
      </c>
      <c r="G14837" t="s">
        <v>46003</v>
      </c>
      <c r="H14837" s="3" t="s">
        <v>46004</v>
      </c>
      <c r="I14837" t="s">
        <v>3979</v>
      </c>
      <c r="J14837" t="s">
        <v>46005</v>
      </c>
    </row>
    <row r="14838" spans="1:10" ht="16" x14ac:dyDescent="0.2">
      <c r="A14838" t="s">
        <v>46000</v>
      </c>
      <c r="B14838" t="s">
        <v>46064</v>
      </c>
      <c r="C14838" t="s">
        <v>46065</v>
      </c>
      <c r="D14838">
        <v>3</v>
      </c>
      <c r="E14838" t="s">
        <v>13</v>
      </c>
      <c r="F14838" t="s">
        <v>13</v>
      </c>
      <c r="G14838" t="s">
        <v>46003</v>
      </c>
      <c r="H14838" s="3" t="s">
        <v>46004</v>
      </c>
      <c r="I14838" t="s">
        <v>3979</v>
      </c>
      <c r="J14838" t="s">
        <v>46005</v>
      </c>
    </row>
    <row r="14839" spans="1:10" ht="16" x14ac:dyDescent="0.2">
      <c r="A14839" t="s">
        <v>46000</v>
      </c>
      <c r="B14839" t="s">
        <v>46066</v>
      </c>
      <c r="C14839" t="s">
        <v>46067</v>
      </c>
      <c r="D14839">
        <v>28</v>
      </c>
      <c r="E14839" t="s">
        <v>13</v>
      </c>
      <c r="F14839" t="s">
        <v>13</v>
      </c>
      <c r="G14839" t="s">
        <v>46003</v>
      </c>
      <c r="H14839" s="3" t="s">
        <v>46004</v>
      </c>
      <c r="I14839" t="s">
        <v>3979</v>
      </c>
      <c r="J14839" t="s">
        <v>46005</v>
      </c>
    </row>
    <row r="14840" spans="1:10" ht="16" x14ac:dyDescent="0.2">
      <c r="A14840" t="s">
        <v>46000</v>
      </c>
      <c r="B14840" t="s">
        <v>46068</v>
      </c>
      <c r="C14840" t="s">
        <v>46069</v>
      </c>
      <c r="D14840">
        <v>1</v>
      </c>
      <c r="E14840" t="s">
        <v>13</v>
      </c>
      <c r="F14840" t="s">
        <v>13</v>
      </c>
      <c r="G14840" t="s">
        <v>46003</v>
      </c>
      <c r="H14840" s="3" t="s">
        <v>46004</v>
      </c>
      <c r="I14840" t="s">
        <v>3979</v>
      </c>
      <c r="J14840" t="s">
        <v>46005</v>
      </c>
    </row>
    <row r="14841" spans="1:10" ht="16" x14ac:dyDescent="0.2">
      <c r="A14841" t="s">
        <v>46000</v>
      </c>
      <c r="B14841" t="s">
        <v>46070</v>
      </c>
      <c r="C14841" t="s">
        <v>46071</v>
      </c>
      <c r="D14841">
        <v>2</v>
      </c>
      <c r="E14841" t="s">
        <v>13</v>
      </c>
      <c r="F14841" t="s">
        <v>13</v>
      </c>
      <c r="G14841" t="s">
        <v>46003</v>
      </c>
      <c r="H14841" s="3" t="s">
        <v>46004</v>
      </c>
      <c r="I14841" t="s">
        <v>3979</v>
      </c>
      <c r="J14841" t="s">
        <v>46005</v>
      </c>
    </row>
    <row r="14842" spans="1:10" ht="16" x14ac:dyDescent="0.2">
      <c r="A14842" t="s">
        <v>46000</v>
      </c>
      <c r="B14842" t="s">
        <v>46072</v>
      </c>
      <c r="C14842" t="s">
        <v>46073</v>
      </c>
      <c r="D14842">
        <v>7</v>
      </c>
      <c r="E14842" t="s">
        <v>13</v>
      </c>
      <c r="F14842" t="s">
        <v>13</v>
      </c>
      <c r="G14842" t="s">
        <v>46003</v>
      </c>
      <c r="H14842" s="3" t="s">
        <v>46004</v>
      </c>
      <c r="I14842" t="s">
        <v>3979</v>
      </c>
      <c r="J14842" t="s">
        <v>46005</v>
      </c>
    </row>
    <row r="14843" spans="1:10" ht="16" x14ac:dyDescent="0.2">
      <c r="A14843" t="s">
        <v>46000</v>
      </c>
      <c r="B14843" t="s">
        <v>46074</v>
      </c>
      <c r="C14843" t="s">
        <v>46075</v>
      </c>
      <c r="D14843">
        <v>29</v>
      </c>
      <c r="E14843" t="s">
        <v>13</v>
      </c>
      <c r="F14843" t="s">
        <v>13</v>
      </c>
      <c r="G14843" t="s">
        <v>46003</v>
      </c>
      <c r="H14843" s="3" t="s">
        <v>46004</v>
      </c>
      <c r="I14843" t="s">
        <v>3979</v>
      </c>
      <c r="J14843" t="s">
        <v>46005</v>
      </c>
    </row>
    <row r="14844" spans="1:10" ht="16" x14ac:dyDescent="0.2">
      <c r="A14844" t="s">
        <v>46000</v>
      </c>
      <c r="B14844" t="s">
        <v>46076</v>
      </c>
      <c r="C14844" t="s">
        <v>46077</v>
      </c>
      <c r="D14844">
        <v>20</v>
      </c>
      <c r="E14844" t="s">
        <v>13</v>
      </c>
      <c r="F14844" t="s">
        <v>13</v>
      </c>
      <c r="G14844" t="s">
        <v>46003</v>
      </c>
      <c r="H14844" s="3" t="s">
        <v>46004</v>
      </c>
      <c r="I14844" t="s">
        <v>3979</v>
      </c>
      <c r="J14844" t="s">
        <v>46005</v>
      </c>
    </row>
    <row r="14845" spans="1:10" ht="16" x14ac:dyDescent="0.2">
      <c r="A14845" t="s">
        <v>46000</v>
      </c>
      <c r="B14845" t="s">
        <v>46078</v>
      </c>
      <c r="C14845" t="s">
        <v>46079</v>
      </c>
      <c r="D14845">
        <v>22</v>
      </c>
      <c r="E14845" t="s">
        <v>13</v>
      </c>
      <c r="F14845" t="s">
        <v>13</v>
      </c>
      <c r="G14845" t="s">
        <v>46003</v>
      </c>
      <c r="H14845" s="3" t="s">
        <v>46004</v>
      </c>
      <c r="I14845" t="s">
        <v>3979</v>
      </c>
      <c r="J14845" t="s">
        <v>46005</v>
      </c>
    </row>
    <row r="14846" spans="1:10" ht="16" x14ac:dyDescent="0.2">
      <c r="A14846" t="s">
        <v>46000</v>
      </c>
      <c r="B14846" t="s">
        <v>46080</v>
      </c>
      <c r="C14846" t="s">
        <v>46081</v>
      </c>
      <c r="D14846">
        <v>18</v>
      </c>
      <c r="E14846" t="s">
        <v>13</v>
      </c>
      <c r="F14846" t="s">
        <v>13</v>
      </c>
      <c r="G14846" t="s">
        <v>46003</v>
      </c>
      <c r="H14846" s="3" t="s">
        <v>46004</v>
      </c>
      <c r="I14846" t="s">
        <v>3979</v>
      </c>
      <c r="J14846" t="s">
        <v>46005</v>
      </c>
    </row>
    <row r="14847" spans="1:10" ht="16" x14ac:dyDescent="0.2">
      <c r="A14847" t="s">
        <v>46000</v>
      </c>
      <c r="B14847" t="s">
        <v>46082</v>
      </c>
      <c r="C14847" t="s">
        <v>46083</v>
      </c>
      <c r="D14847">
        <v>6</v>
      </c>
      <c r="E14847" t="s">
        <v>13</v>
      </c>
      <c r="F14847" t="s">
        <v>13</v>
      </c>
      <c r="G14847" t="s">
        <v>46003</v>
      </c>
      <c r="H14847" s="3" t="s">
        <v>46004</v>
      </c>
      <c r="I14847" t="s">
        <v>3979</v>
      </c>
      <c r="J14847" t="s">
        <v>46005</v>
      </c>
    </row>
    <row r="14848" spans="1:10" ht="16" x14ac:dyDescent="0.2">
      <c r="A14848" t="s">
        <v>46000</v>
      </c>
      <c r="B14848" t="s">
        <v>46084</v>
      </c>
      <c r="C14848" t="s">
        <v>46085</v>
      </c>
      <c r="D14848">
        <v>30</v>
      </c>
      <c r="E14848" t="s">
        <v>13</v>
      </c>
      <c r="F14848" t="s">
        <v>13</v>
      </c>
      <c r="G14848" t="s">
        <v>46003</v>
      </c>
      <c r="H14848" s="3" t="s">
        <v>46004</v>
      </c>
      <c r="I14848" t="s">
        <v>3979</v>
      </c>
      <c r="J14848" t="s">
        <v>46005</v>
      </c>
    </row>
    <row r="14849" spans="1:10" ht="16" x14ac:dyDescent="0.2">
      <c r="A14849" t="s">
        <v>46000</v>
      </c>
      <c r="B14849" t="s">
        <v>46086</v>
      </c>
      <c r="C14849" t="s">
        <v>46087</v>
      </c>
      <c r="D14849">
        <v>27</v>
      </c>
      <c r="E14849" t="s">
        <v>13</v>
      </c>
      <c r="F14849" t="s">
        <v>13</v>
      </c>
      <c r="G14849" t="s">
        <v>46003</v>
      </c>
      <c r="H14849" s="3" t="s">
        <v>46004</v>
      </c>
      <c r="I14849" t="s">
        <v>3979</v>
      </c>
      <c r="J14849" t="s">
        <v>46005</v>
      </c>
    </row>
    <row r="14850" spans="1:10" ht="16" x14ac:dyDescent="0.2">
      <c r="A14850" t="s">
        <v>46000</v>
      </c>
      <c r="B14850" t="s">
        <v>46088</v>
      </c>
      <c r="C14850" t="s">
        <v>46089</v>
      </c>
      <c r="D14850">
        <v>15</v>
      </c>
      <c r="E14850" t="s">
        <v>13</v>
      </c>
      <c r="F14850" t="s">
        <v>13</v>
      </c>
      <c r="G14850" t="s">
        <v>46003</v>
      </c>
      <c r="H14850" s="3" t="s">
        <v>46004</v>
      </c>
      <c r="I14850" t="s">
        <v>3979</v>
      </c>
      <c r="J14850" t="s">
        <v>46005</v>
      </c>
    </row>
    <row r="14851" spans="1:10" ht="16" x14ac:dyDescent="0.2">
      <c r="A14851" t="s">
        <v>46000</v>
      </c>
      <c r="B14851" t="s">
        <v>46090</v>
      </c>
      <c r="C14851" t="s">
        <v>46091</v>
      </c>
      <c r="D14851">
        <v>17</v>
      </c>
      <c r="E14851" t="s">
        <v>13</v>
      </c>
      <c r="F14851" t="s">
        <v>13</v>
      </c>
      <c r="G14851" t="s">
        <v>46003</v>
      </c>
      <c r="H14851" s="3" t="s">
        <v>46004</v>
      </c>
      <c r="I14851" t="s">
        <v>3979</v>
      </c>
      <c r="J14851" t="s">
        <v>46005</v>
      </c>
    </row>
    <row r="14852" spans="1:10" ht="16" x14ac:dyDescent="0.2">
      <c r="A14852" t="s">
        <v>46000</v>
      </c>
      <c r="B14852" t="s">
        <v>46092</v>
      </c>
      <c r="C14852" t="s">
        <v>46093</v>
      </c>
      <c r="D14852">
        <v>23</v>
      </c>
      <c r="E14852" t="s">
        <v>13</v>
      </c>
      <c r="F14852" t="s">
        <v>13</v>
      </c>
      <c r="G14852" t="s">
        <v>46003</v>
      </c>
      <c r="H14852" s="3" t="s">
        <v>46004</v>
      </c>
      <c r="I14852" t="s">
        <v>3979</v>
      </c>
      <c r="J14852" t="s">
        <v>46005</v>
      </c>
    </row>
    <row r="14853" spans="1:10" ht="16" x14ac:dyDescent="0.2">
      <c r="A14853" t="s">
        <v>46000</v>
      </c>
      <c r="B14853" t="s">
        <v>46094</v>
      </c>
      <c r="C14853" t="s">
        <v>46095</v>
      </c>
      <c r="D14853">
        <v>5</v>
      </c>
      <c r="E14853" t="s">
        <v>13</v>
      </c>
      <c r="F14853" t="s">
        <v>13</v>
      </c>
      <c r="G14853" t="s">
        <v>46003</v>
      </c>
      <c r="H14853" s="3" t="s">
        <v>46004</v>
      </c>
      <c r="I14853" t="s">
        <v>3979</v>
      </c>
      <c r="J14853" t="s">
        <v>46005</v>
      </c>
    </row>
    <row r="14854" spans="1:10" ht="16" x14ac:dyDescent="0.2">
      <c r="A14854" t="s">
        <v>46000</v>
      </c>
      <c r="B14854" t="s">
        <v>46096</v>
      </c>
      <c r="C14854" t="s">
        <v>46097</v>
      </c>
      <c r="D14854">
        <v>32</v>
      </c>
      <c r="E14854" t="s">
        <v>13</v>
      </c>
      <c r="F14854" t="s">
        <v>13</v>
      </c>
      <c r="G14854" t="s">
        <v>46003</v>
      </c>
      <c r="H14854" s="3" t="s">
        <v>46004</v>
      </c>
      <c r="I14854" t="s">
        <v>3979</v>
      </c>
      <c r="J14854" t="s">
        <v>46005</v>
      </c>
    </row>
    <row r="14855" spans="1:10" ht="16" x14ac:dyDescent="0.2">
      <c r="A14855" t="s">
        <v>46000</v>
      </c>
      <c r="B14855" t="s">
        <v>46098</v>
      </c>
      <c r="C14855" t="s">
        <v>46099</v>
      </c>
      <c r="D14855">
        <v>19</v>
      </c>
      <c r="E14855" t="s">
        <v>13</v>
      </c>
      <c r="F14855" t="s">
        <v>13</v>
      </c>
      <c r="G14855" t="s">
        <v>46003</v>
      </c>
      <c r="H14855" s="3" t="s">
        <v>46004</v>
      </c>
      <c r="I14855" t="s">
        <v>3979</v>
      </c>
      <c r="J14855" t="s">
        <v>46005</v>
      </c>
    </row>
    <row r="14856" spans="1:10" ht="16" x14ac:dyDescent="0.2">
      <c r="A14856" t="s">
        <v>32435</v>
      </c>
      <c r="B14856" t="s">
        <v>46100</v>
      </c>
      <c r="C14856" t="s">
        <v>46101</v>
      </c>
      <c r="D14856">
        <v>3</v>
      </c>
      <c r="E14856" t="s">
        <v>13</v>
      </c>
      <c r="F14856" t="s">
        <v>13</v>
      </c>
      <c r="G14856" t="s">
        <v>46102</v>
      </c>
      <c r="H14856" s="3" t="s">
        <v>46103</v>
      </c>
      <c r="I14856" t="s">
        <v>547</v>
      </c>
      <c r="J14856" t="s">
        <v>32438</v>
      </c>
    </row>
    <row r="14857" spans="1:10" ht="16" x14ac:dyDescent="0.2">
      <c r="A14857" t="s">
        <v>17931</v>
      </c>
      <c r="B14857" t="s">
        <v>4766</v>
      </c>
      <c r="C14857" t="s">
        <v>46104</v>
      </c>
      <c r="D14857">
        <v>4</v>
      </c>
      <c r="E14857" t="s">
        <v>13</v>
      </c>
      <c r="F14857" t="s">
        <v>13</v>
      </c>
      <c r="G14857" t="s">
        <v>46102</v>
      </c>
      <c r="H14857" s="3" t="s">
        <v>46103</v>
      </c>
      <c r="I14857" t="s">
        <v>547</v>
      </c>
      <c r="J14857" t="s">
        <v>17935</v>
      </c>
    </row>
    <row r="14858" spans="1:10" ht="16" x14ac:dyDescent="0.2">
      <c r="A14858" t="s">
        <v>9291</v>
      </c>
      <c r="B14858" t="s">
        <v>46100</v>
      </c>
      <c r="C14858" t="s">
        <v>46101</v>
      </c>
      <c r="D14858">
        <v>4</v>
      </c>
      <c r="E14858" t="s">
        <v>13</v>
      </c>
      <c r="F14858" t="s">
        <v>13</v>
      </c>
      <c r="G14858" t="s">
        <v>46102</v>
      </c>
      <c r="H14858" s="3" t="s">
        <v>46103</v>
      </c>
      <c r="I14858" t="s">
        <v>547</v>
      </c>
      <c r="J14858" t="s">
        <v>9295</v>
      </c>
    </row>
    <row r="14859" spans="1:10" ht="16" x14ac:dyDescent="0.2">
      <c r="A14859" t="s">
        <v>46105</v>
      </c>
      <c r="B14859" t="s">
        <v>46100</v>
      </c>
      <c r="C14859" t="s">
        <v>46101</v>
      </c>
      <c r="D14859">
        <v>3</v>
      </c>
      <c r="E14859" t="s">
        <v>13</v>
      </c>
      <c r="F14859" t="s">
        <v>13</v>
      </c>
      <c r="G14859" t="s">
        <v>46102</v>
      </c>
      <c r="H14859" s="3" t="s">
        <v>46103</v>
      </c>
      <c r="I14859" t="s">
        <v>547</v>
      </c>
      <c r="J14859" t="s">
        <v>46106</v>
      </c>
    </row>
    <row r="14860" spans="1:10" ht="16" x14ac:dyDescent="0.2">
      <c r="A14860" t="s">
        <v>46105</v>
      </c>
      <c r="B14860" t="s">
        <v>11566</v>
      </c>
      <c r="C14860" t="s">
        <v>46107</v>
      </c>
      <c r="D14860">
        <v>4</v>
      </c>
      <c r="E14860" t="s">
        <v>13</v>
      </c>
      <c r="F14860" t="s">
        <v>13</v>
      </c>
      <c r="G14860" t="s">
        <v>46102</v>
      </c>
      <c r="H14860" s="3" t="s">
        <v>46103</v>
      </c>
      <c r="I14860" t="s">
        <v>547</v>
      </c>
      <c r="J14860" t="s">
        <v>46106</v>
      </c>
    </row>
    <row r="14861" spans="1:10" ht="16" x14ac:dyDescent="0.2">
      <c r="A14861" t="s">
        <v>32435</v>
      </c>
      <c r="B14861" t="s">
        <v>4766</v>
      </c>
      <c r="C14861" t="s">
        <v>46104</v>
      </c>
      <c r="D14861">
        <v>4</v>
      </c>
      <c r="E14861" t="s">
        <v>13</v>
      </c>
      <c r="F14861" t="s">
        <v>13</v>
      </c>
      <c r="G14861" t="s">
        <v>46102</v>
      </c>
      <c r="H14861" s="3" t="s">
        <v>46103</v>
      </c>
      <c r="I14861" t="s">
        <v>547</v>
      </c>
      <c r="J14861" t="s">
        <v>32438</v>
      </c>
    </row>
    <row r="14862" spans="1:10" ht="16" x14ac:dyDescent="0.2">
      <c r="A14862" t="s">
        <v>6138</v>
      </c>
      <c r="B14862" t="s">
        <v>46108</v>
      </c>
      <c r="C14862" t="s">
        <v>46109</v>
      </c>
      <c r="D14862">
        <v>3</v>
      </c>
      <c r="E14862" t="s">
        <v>13</v>
      </c>
      <c r="F14862" t="s">
        <v>13</v>
      </c>
      <c r="G14862" t="s">
        <v>46110</v>
      </c>
      <c r="H14862" s="3" t="s">
        <v>46111</v>
      </c>
      <c r="I14862" t="s">
        <v>390</v>
      </c>
      <c r="J14862" t="s">
        <v>6140</v>
      </c>
    </row>
    <row r="14863" spans="1:10" ht="16" x14ac:dyDescent="0.2">
      <c r="A14863" t="s">
        <v>6130</v>
      </c>
      <c r="B14863" t="s">
        <v>46108</v>
      </c>
      <c r="C14863" t="s">
        <v>46109</v>
      </c>
      <c r="D14863">
        <v>2</v>
      </c>
      <c r="E14863" t="s">
        <v>13</v>
      </c>
      <c r="F14863" t="s">
        <v>13</v>
      </c>
      <c r="G14863" t="s">
        <v>46110</v>
      </c>
      <c r="H14863" s="3" t="s">
        <v>46111</v>
      </c>
      <c r="I14863" t="s">
        <v>390</v>
      </c>
      <c r="J14863" t="s">
        <v>6135</v>
      </c>
    </row>
    <row r="14864" spans="1:10" ht="16" x14ac:dyDescent="0.2">
      <c r="A14864" t="s">
        <v>46112</v>
      </c>
      <c r="B14864" t="s">
        <v>46113</v>
      </c>
      <c r="C14864" t="s">
        <v>46114</v>
      </c>
      <c r="D14864">
        <v>3</v>
      </c>
      <c r="E14864" t="s">
        <v>13</v>
      </c>
      <c r="F14864" t="s">
        <v>13</v>
      </c>
      <c r="G14864" t="s">
        <v>46115</v>
      </c>
      <c r="H14864" s="3" t="s">
        <v>46116</v>
      </c>
      <c r="I14864" t="s">
        <v>35619</v>
      </c>
      <c r="J14864" t="s">
        <v>46117</v>
      </c>
    </row>
    <row r="14865" spans="1:10" ht="16" x14ac:dyDescent="0.2">
      <c r="A14865" t="s">
        <v>46118</v>
      </c>
      <c r="B14865" t="s">
        <v>46119</v>
      </c>
      <c r="C14865" t="s">
        <v>46120</v>
      </c>
      <c r="D14865">
        <v>2</v>
      </c>
      <c r="E14865" t="s">
        <v>13</v>
      </c>
      <c r="F14865" t="s">
        <v>13</v>
      </c>
      <c r="G14865" t="s">
        <v>46115</v>
      </c>
      <c r="H14865" s="3" t="s">
        <v>46121</v>
      </c>
      <c r="I14865" t="s">
        <v>35619</v>
      </c>
      <c r="J14865" t="s">
        <v>46122</v>
      </c>
    </row>
    <row r="14866" spans="1:10" ht="16" x14ac:dyDescent="0.2">
      <c r="A14866" t="s">
        <v>46112</v>
      </c>
      <c r="B14866" t="s">
        <v>46123</v>
      </c>
      <c r="C14866" t="s">
        <v>46124</v>
      </c>
      <c r="D14866">
        <v>1</v>
      </c>
      <c r="E14866" t="s">
        <v>13</v>
      </c>
      <c r="F14866" t="s">
        <v>13</v>
      </c>
      <c r="G14866" t="s">
        <v>46115</v>
      </c>
      <c r="H14866" s="3" t="s">
        <v>46116</v>
      </c>
      <c r="I14866" t="s">
        <v>35619</v>
      </c>
      <c r="J14866" t="s">
        <v>46117</v>
      </c>
    </row>
    <row r="14867" spans="1:10" ht="16" x14ac:dyDescent="0.2">
      <c r="A14867" t="s">
        <v>46125</v>
      </c>
      <c r="B14867" t="s">
        <v>46126</v>
      </c>
      <c r="C14867" t="s">
        <v>46127</v>
      </c>
      <c r="D14867">
        <v>3</v>
      </c>
      <c r="E14867" t="s">
        <v>13</v>
      </c>
      <c r="F14867" t="s">
        <v>13</v>
      </c>
      <c r="G14867" t="s">
        <v>46115</v>
      </c>
      <c r="H14867" s="3" t="s">
        <v>46128</v>
      </c>
      <c r="I14867" t="s">
        <v>35619</v>
      </c>
      <c r="J14867" t="s">
        <v>46129</v>
      </c>
    </row>
    <row r="14868" spans="1:10" ht="16" x14ac:dyDescent="0.2">
      <c r="A14868" t="s">
        <v>46112</v>
      </c>
      <c r="B14868" t="s">
        <v>46130</v>
      </c>
      <c r="C14868" t="s">
        <v>46131</v>
      </c>
      <c r="D14868">
        <v>2</v>
      </c>
      <c r="E14868" t="s">
        <v>13</v>
      </c>
      <c r="F14868" t="s">
        <v>13</v>
      </c>
      <c r="G14868" t="s">
        <v>46115</v>
      </c>
      <c r="H14868" s="3" t="s">
        <v>46116</v>
      </c>
      <c r="I14868" t="s">
        <v>35619</v>
      </c>
      <c r="J14868" t="s">
        <v>46117</v>
      </c>
    </row>
    <row r="14869" spans="1:10" ht="16" x14ac:dyDescent="0.2">
      <c r="A14869" t="s">
        <v>40581</v>
      </c>
      <c r="B14869" t="s">
        <v>46132</v>
      </c>
      <c r="C14869" t="s">
        <v>46133</v>
      </c>
      <c r="D14869">
        <v>3</v>
      </c>
      <c r="E14869" t="s">
        <v>13</v>
      </c>
      <c r="F14869" t="s">
        <v>13</v>
      </c>
      <c r="G14869" t="s">
        <v>46115</v>
      </c>
      <c r="H14869" s="3" t="s">
        <v>46134</v>
      </c>
      <c r="I14869" t="s">
        <v>35619</v>
      </c>
      <c r="J14869" t="s">
        <v>40582</v>
      </c>
    </row>
    <row r="14870" spans="1:10" ht="32" x14ac:dyDescent="0.2">
      <c r="A14870" t="s">
        <v>40573</v>
      </c>
      <c r="B14870" t="s">
        <v>46132</v>
      </c>
      <c r="C14870" t="s">
        <v>46133</v>
      </c>
      <c r="D14870">
        <v>3</v>
      </c>
      <c r="E14870" t="s">
        <v>13</v>
      </c>
      <c r="F14870" t="s">
        <v>13</v>
      </c>
      <c r="G14870" t="s">
        <v>46135</v>
      </c>
      <c r="H14870" s="3" t="s">
        <v>46136</v>
      </c>
      <c r="I14870" t="s">
        <v>69</v>
      </c>
      <c r="J14870" t="s">
        <v>40577</v>
      </c>
    </row>
    <row r="14871" spans="1:10" ht="16" x14ac:dyDescent="0.2">
      <c r="A14871" t="s">
        <v>46137</v>
      </c>
      <c r="B14871" t="s">
        <v>46138</v>
      </c>
      <c r="C14871" t="s">
        <v>46139</v>
      </c>
      <c r="D14871">
        <v>1</v>
      </c>
      <c r="E14871" t="s">
        <v>13</v>
      </c>
      <c r="F14871" t="s">
        <v>13</v>
      </c>
      <c r="G14871" t="s">
        <v>46140</v>
      </c>
      <c r="H14871" s="3" t="s">
        <v>46141</v>
      </c>
      <c r="I14871" t="s">
        <v>106</v>
      </c>
      <c r="J14871" t="s">
        <v>46142</v>
      </c>
    </row>
    <row r="14872" spans="1:10" ht="16" x14ac:dyDescent="0.2">
      <c r="A14872" t="s">
        <v>46143</v>
      </c>
      <c r="B14872" t="s">
        <v>46144</v>
      </c>
      <c r="C14872" t="s">
        <v>46145</v>
      </c>
      <c r="D14872">
        <v>4</v>
      </c>
      <c r="E14872" t="s">
        <v>13</v>
      </c>
      <c r="F14872" t="s">
        <v>13</v>
      </c>
      <c r="G14872" t="s">
        <v>46146</v>
      </c>
      <c r="H14872" s="3" t="s">
        <v>46147</v>
      </c>
      <c r="I14872" t="s">
        <v>62</v>
      </c>
      <c r="J14872" t="s">
        <v>46148</v>
      </c>
    </row>
    <row r="14873" spans="1:10" ht="16" x14ac:dyDescent="0.2">
      <c r="A14873" t="s">
        <v>46149</v>
      </c>
      <c r="B14873" t="s">
        <v>46150</v>
      </c>
      <c r="C14873" t="s">
        <v>46151</v>
      </c>
      <c r="D14873">
        <v>1</v>
      </c>
      <c r="E14873" t="s">
        <v>13</v>
      </c>
      <c r="F14873" t="s">
        <v>13</v>
      </c>
      <c r="G14873" t="s">
        <v>46152</v>
      </c>
      <c r="H14873" s="3" t="s">
        <v>46153</v>
      </c>
      <c r="I14873" t="s">
        <v>69</v>
      </c>
      <c r="J14873" t="s">
        <v>46154</v>
      </c>
    </row>
    <row r="14874" spans="1:10" ht="16" x14ac:dyDescent="0.2">
      <c r="A14874" t="s">
        <v>11636</v>
      </c>
      <c r="B14874" t="s">
        <v>46155</v>
      </c>
      <c r="C14874" t="s">
        <v>46156</v>
      </c>
      <c r="D14874">
        <v>5</v>
      </c>
      <c r="E14874" t="s">
        <v>13</v>
      </c>
      <c r="F14874" t="s">
        <v>13</v>
      </c>
      <c r="G14874" t="s">
        <v>46157</v>
      </c>
      <c r="H14874" s="3" t="s">
        <v>46158</v>
      </c>
      <c r="I14874" t="s">
        <v>69</v>
      </c>
      <c r="J14874" t="s">
        <v>11639</v>
      </c>
    </row>
    <row r="14875" spans="1:10" ht="16" x14ac:dyDescent="0.2">
      <c r="A14875" t="s">
        <v>12109</v>
      </c>
      <c r="B14875" t="s">
        <v>46159</v>
      </c>
      <c r="C14875" t="s">
        <v>46160</v>
      </c>
      <c r="D14875">
        <v>1</v>
      </c>
      <c r="E14875" t="s">
        <v>13</v>
      </c>
      <c r="F14875" t="s">
        <v>13</v>
      </c>
      <c r="G14875" t="s">
        <v>46161</v>
      </c>
      <c r="H14875" s="3" t="s">
        <v>46162</v>
      </c>
      <c r="I14875" t="s">
        <v>509</v>
      </c>
      <c r="J14875" t="s">
        <v>12114</v>
      </c>
    </row>
    <row r="14876" spans="1:10" ht="16" x14ac:dyDescent="0.2">
      <c r="A14876" t="s">
        <v>46163</v>
      </c>
      <c r="B14876" t="s">
        <v>46164</v>
      </c>
      <c r="C14876" t="s">
        <v>46165</v>
      </c>
      <c r="D14876">
        <v>1</v>
      </c>
      <c r="E14876" t="s">
        <v>13</v>
      </c>
      <c r="F14876" t="s">
        <v>13</v>
      </c>
      <c r="G14876" t="s">
        <v>46166</v>
      </c>
      <c r="H14876" s="3" t="s">
        <v>46167</v>
      </c>
      <c r="I14876" t="s">
        <v>3035</v>
      </c>
      <c r="J14876" t="s">
        <v>46168</v>
      </c>
    </row>
    <row r="14877" spans="1:10" ht="16" x14ac:dyDescent="0.2">
      <c r="A14877" t="s">
        <v>46169</v>
      </c>
      <c r="B14877" t="s">
        <v>46170</v>
      </c>
      <c r="C14877" t="s">
        <v>46171</v>
      </c>
      <c r="D14877">
        <v>2</v>
      </c>
      <c r="E14877" t="s">
        <v>13</v>
      </c>
      <c r="F14877" t="s">
        <v>13</v>
      </c>
      <c r="G14877" t="s">
        <v>46172</v>
      </c>
      <c r="H14877" s="3" t="s">
        <v>46173</v>
      </c>
      <c r="I14877" t="s">
        <v>62</v>
      </c>
      <c r="J14877" t="s">
        <v>46174</v>
      </c>
    </row>
    <row r="14878" spans="1:10" ht="16" x14ac:dyDescent="0.2">
      <c r="A14878" t="s">
        <v>46175</v>
      </c>
      <c r="B14878" t="s">
        <v>46176</v>
      </c>
      <c r="C14878" t="s">
        <v>46177</v>
      </c>
      <c r="D14878">
        <v>1</v>
      </c>
      <c r="E14878" t="s">
        <v>13</v>
      </c>
      <c r="F14878" t="s">
        <v>13</v>
      </c>
      <c r="G14878" t="s">
        <v>46172</v>
      </c>
      <c r="H14878" s="3" t="s">
        <v>46178</v>
      </c>
      <c r="I14878" t="s">
        <v>62</v>
      </c>
      <c r="J14878" t="s">
        <v>46179</v>
      </c>
    </row>
    <row r="14879" spans="1:10" ht="16" x14ac:dyDescent="0.2">
      <c r="A14879" t="s">
        <v>46180</v>
      </c>
      <c r="B14879" t="s">
        <v>46181</v>
      </c>
      <c r="C14879" t="s">
        <v>46182</v>
      </c>
      <c r="D14879">
        <v>2</v>
      </c>
      <c r="E14879" t="s">
        <v>13</v>
      </c>
      <c r="F14879" t="s">
        <v>13</v>
      </c>
      <c r="G14879" t="s">
        <v>46172</v>
      </c>
      <c r="H14879" s="3" t="s">
        <v>46183</v>
      </c>
      <c r="I14879" t="s">
        <v>62</v>
      </c>
      <c r="J14879" t="s">
        <v>46184</v>
      </c>
    </row>
    <row r="14880" spans="1:10" ht="32" x14ac:dyDescent="0.2">
      <c r="A14880" t="s">
        <v>46185</v>
      </c>
      <c r="B14880" t="s">
        <v>46186</v>
      </c>
      <c r="C14880" t="s">
        <v>46187</v>
      </c>
      <c r="D14880">
        <v>1</v>
      </c>
      <c r="E14880" t="s">
        <v>13</v>
      </c>
      <c r="F14880" t="s">
        <v>13</v>
      </c>
      <c r="G14880" t="s">
        <v>46172</v>
      </c>
      <c r="H14880" s="3" t="s">
        <v>46188</v>
      </c>
      <c r="I14880" t="s">
        <v>62</v>
      </c>
      <c r="J14880" t="s">
        <v>46189</v>
      </c>
    </row>
    <row r="14881" spans="1:10" ht="16" x14ac:dyDescent="0.2">
      <c r="A14881" t="s">
        <v>46175</v>
      </c>
      <c r="B14881" t="s">
        <v>46190</v>
      </c>
      <c r="C14881" t="s">
        <v>46191</v>
      </c>
      <c r="D14881">
        <v>2</v>
      </c>
      <c r="E14881" t="s">
        <v>13</v>
      </c>
      <c r="F14881" t="s">
        <v>13</v>
      </c>
      <c r="G14881" t="s">
        <v>46172</v>
      </c>
      <c r="H14881" s="3" t="s">
        <v>46178</v>
      </c>
      <c r="I14881" t="s">
        <v>62</v>
      </c>
      <c r="J14881" t="s">
        <v>46179</v>
      </c>
    </row>
    <row r="14882" spans="1:10" ht="16" x14ac:dyDescent="0.2">
      <c r="A14882" t="s">
        <v>46192</v>
      </c>
      <c r="B14882" t="s">
        <v>35366</v>
      </c>
      <c r="C14882" t="s">
        <v>35367</v>
      </c>
      <c r="D14882">
        <v>1</v>
      </c>
      <c r="E14882" t="s">
        <v>1088</v>
      </c>
      <c r="F14882" t="s">
        <v>13</v>
      </c>
      <c r="G14882" t="s">
        <v>46193</v>
      </c>
      <c r="H14882" s="3" t="s">
        <v>46194</v>
      </c>
      <c r="I14882" t="s">
        <v>62</v>
      </c>
      <c r="J14882" t="s">
        <v>46195</v>
      </c>
    </row>
    <row r="14883" spans="1:10" ht="16" x14ac:dyDescent="0.2">
      <c r="A14883" t="s">
        <v>46196</v>
      </c>
      <c r="B14883" t="s">
        <v>35385</v>
      </c>
      <c r="C14883" t="s">
        <v>35386</v>
      </c>
      <c r="D14883">
        <v>1</v>
      </c>
      <c r="E14883" t="s">
        <v>1088</v>
      </c>
      <c r="F14883" t="s">
        <v>13</v>
      </c>
      <c r="G14883" t="s">
        <v>46193</v>
      </c>
      <c r="H14883" s="3" t="s">
        <v>46194</v>
      </c>
      <c r="I14883" t="s">
        <v>62</v>
      </c>
      <c r="J14883" t="s">
        <v>46197</v>
      </c>
    </row>
    <row r="14884" spans="1:10" ht="16" x14ac:dyDescent="0.2">
      <c r="A14884" t="s">
        <v>29346</v>
      </c>
      <c r="B14884" t="s">
        <v>35375</v>
      </c>
      <c r="C14884" t="s">
        <v>35383</v>
      </c>
      <c r="D14884">
        <v>2</v>
      </c>
      <c r="E14884" t="s">
        <v>1088</v>
      </c>
      <c r="F14884" t="s">
        <v>13</v>
      </c>
      <c r="G14884" t="s">
        <v>46193</v>
      </c>
      <c r="H14884" s="3" t="s">
        <v>46194</v>
      </c>
      <c r="I14884" t="s">
        <v>62</v>
      </c>
      <c r="J14884" t="s">
        <v>29347</v>
      </c>
    </row>
    <row r="14885" spans="1:10" ht="16" x14ac:dyDescent="0.2">
      <c r="A14885" t="s">
        <v>46198</v>
      </c>
      <c r="B14885" t="s">
        <v>35366</v>
      </c>
      <c r="C14885" t="s">
        <v>35367</v>
      </c>
      <c r="D14885">
        <v>2</v>
      </c>
      <c r="E14885" t="s">
        <v>1088</v>
      </c>
      <c r="F14885" t="s">
        <v>13</v>
      </c>
      <c r="G14885" t="s">
        <v>46193</v>
      </c>
      <c r="H14885" s="3" t="s">
        <v>46194</v>
      </c>
      <c r="I14885" t="s">
        <v>62</v>
      </c>
      <c r="J14885" t="s">
        <v>37477</v>
      </c>
    </row>
    <row r="14886" spans="1:10" ht="16" x14ac:dyDescent="0.2">
      <c r="A14886" t="s">
        <v>38222</v>
      </c>
      <c r="B14886" t="s">
        <v>35385</v>
      </c>
      <c r="C14886" t="s">
        <v>35386</v>
      </c>
      <c r="D14886">
        <v>1</v>
      </c>
      <c r="E14886" t="s">
        <v>1088</v>
      </c>
      <c r="F14886" t="s">
        <v>13</v>
      </c>
      <c r="G14886" t="s">
        <v>46193</v>
      </c>
      <c r="H14886" s="3" t="s">
        <v>46194</v>
      </c>
      <c r="I14886" t="s">
        <v>62</v>
      </c>
      <c r="J14886" t="s">
        <v>38226</v>
      </c>
    </row>
    <row r="14887" spans="1:10" ht="16" x14ac:dyDescent="0.2">
      <c r="A14887" t="s">
        <v>9970</v>
      </c>
      <c r="B14887" t="s">
        <v>35366</v>
      </c>
      <c r="C14887" t="s">
        <v>35367</v>
      </c>
      <c r="D14887">
        <v>6</v>
      </c>
      <c r="E14887" t="s">
        <v>1088</v>
      </c>
      <c r="F14887" t="s">
        <v>13</v>
      </c>
      <c r="G14887" t="s">
        <v>46193</v>
      </c>
      <c r="H14887" s="3" t="s">
        <v>46194</v>
      </c>
      <c r="I14887" t="s">
        <v>62</v>
      </c>
      <c r="J14887" t="s">
        <v>9973</v>
      </c>
    </row>
    <row r="14888" spans="1:10" ht="16" x14ac:dyDescent="0.2">
      <c r="A14888" t="s">
        <v>46199</v>
      </c>
      <c r="B14888" t="s">
        <v>35385</v>
      </c>
      <c r="C14888" t="s">
        <v>35386</v>
      </c>
      <c r="D14888">
        <v>1</v>
      </c>
      <c r="E14888" t="s">
        <v>1088</v>
      </c>
      <c r="F14888" t="s">
        <v>13</v>
      </c>
      <c r="G14888" t="s">
        <v>46193</v>
      </c>
      <c r="H14888" s="3" t="s">
        <v>46200</v>
      </c>
      <c r="I14888" t="s">
        <v>62</v>
      </c>
      <c r="J14888" t="s">
        <v>46201</v>
      </c>
    </row>
    <row r="14889" spans="1:10" ht="16" x14ac:dyDescent="0.2">
      <c r="A14889" t="s">
        <v>46202</v>
      </c>
      <c r="B14889" t="s">
        <v>46203</v>
      </c>
      <c r="C14889" t="s">
        <v>46204</v>
      </c>
      <c r="D14889">
        <v>1</v>
      </c>
      <c r="E14889" t="s">
        <v>1088</v>
      </c>
      <c r="F14889" t="s">
        <v>13</v>
      </c>
      <c r="G14889" t="s">
        <v>46193</v>
      </c>
      <c r="H14889" s="3" t="s">
        <v>46194</v>
      </c>
      <c r="I14889" t="s">
        <v>62</v>
      </c>
      <c r="J14889" t="s">
        <v>46205</v>
      </c>
    </row>
    <row r="14890" spans="1:10" ht="16" x14ac:dyDescent="0.2">
      <c r="A14890" t="s">
        <v>29346</v>
      </c>
      <c r="B14890" t="s">
        <v>46206</v>
      </c>
      <c r="C14890" t="s">
        <v>35386</v>
      </c>
      <c r="D14890">
        <v>1</v>
      </c>
      <c r="E14890" t="s">
        <v>1088</v>
      </c>
      <c r="F14890" t="s">
        <v>13</v>
      </c>
      <c r="G14890" t="s">
        <v>46193</v>
      </c>
      <c r="H14890" s="3" t="s">
        <v>46194</v>
      </c>
      <c r="I14890" t="s">
        <v>62</v>
      </c>
      <c r="J14890" t="s">
        <v>29347</v>
      </c>
    </row>
    <row r="14891" spans="1:10" ht="16" x14ac:dyDescent="0.2">
      <c r="A14891" t="s">
        <v>6087</v>
      </c>
      <c r="B14891" t="s">
        <v>35385</v>
      </c>
      <c r="C14891" t="s">
        <v>35386</v>
      </c>
      <c r="D14891">
        <v>9</v>
      </c>
      <c r="E14891" t="s">
        <v>1088</v>
      </c>
      <c r="F14891" t="s">
        <v>13</v>
      </c>
      <c r="G14891" t="s">
        <v>46193</v>
      </c>
      <c r="H14891" s="3" t="s">
        <v>46200</v>
      </c>
      <c r="I14891" t="s">
        <v>62</v>
      </c>
      <c r="J14891" t="s">
        <v>6092</v>
      </c>
    </row>
    <row r="14892" spans="1:10" ht="16" x14ac:dyDescent="0.2">
      <c r="A14892" t="s">
        <v>37084</v>
      </c>
      <c r="B14892" t="s">
        <v>35366</v>
      </c>
      <c r="C14892" t="s">
        <v>35367</v>
      </c>
      <c r="D14892">
        <v>3</v>
      </c>
      <c r="E14892" t="s">
        <v>1088</v>
      </c>
      <c r="F14892" t="s">
        <v>13</v>
      </c>
      <c r="G14892" t="s">
        <v>46193</v>
      </c>
      <c r="H14892" s="3" t="s">
        <v>46200</v>
      </c>
      <c r="I14892" t="s">
        <v>62</v>
      </c>
      <c r="J14892" t="s">
        <v>37085</v>
      </c>
    </row>
    <row r="14893" spans="1:10" ht="16" x14ac:dyDescent="0.2">
      <c r="A14893" t="s">
        <v>12937</v>
      </c>
      <c r="B14893" t="s">
        <v>46206</v>
      </c>
      <c r="C14893" t="s">
        <v>35386</v>
      </c>
      <c r="D14893">
        <v>1</v>
      </c>
      <c r="E14893" t="s">
        <v>1088</v>
      </c>
      <c r="F14893" t="s">
        <v>13</v>
      </c>
      <c r="G14893" t="s">
        <v>46193</v>
      </c>
      <c r="H14893" s="3" t="s">
        <v>46200</v>
      </c>
      <c r="I14893" t="s">
        <v>62</v>
      </c>
      <c r="J14893" t="s">
        <v>12938</v>
      </c>
    </row>
    <row r="14894" spans="1:10" ht="16" x14ac:dyDescent="0.2">
      <c r="A14894" t="s">
        <v>46207</v>
      </c>
      <c r="B14894" t="s">
        <v>35366</v>
      </c>
      <c r="C14894" t="s">
        <v>35367</v>
      </c>
      <c r="D14894">
        <v>2</v>
      </c>
      <c r="E14894" t="s">
        <v>1088</v>
      </c>
      <c r="F14894" t="s">
        <v>13</v>
      </c>
      <c r="G14894" t="s">
        <v>46193</v>
      </c>
      <c r="H14894" s="3" t="s">
        <v>46194</v>
      </c>
      <c r="I14894" t="s">
        <v>62</v>
      </c>
      <c r="J14894" t="s">
        <v>46208</v>
      </c>
    </row>
    <row r="14895" spans="1:10" ht="16" x14ac:dyDescent="0.2">
      <c r="A14895" t="s">
        <v>46209</v>
      </c>
      <c r="B14895" t="s">
        <v>35385</v>
      </c>
      <c r="C14895" t="s">
        <v>35386</v>
      </c>
      <c r="D14895">
        <v>1</v>
      </c>
      <c r="E14895" t="s">
        <v>1088</v>
      </c>
      <c r="F14895" t="s">
        <v>13</v>
      </c>
      <c r="G14895" t="s">
        <v>46193</v>
      </c>
      <c r="H14895" s="3" t="s">
        <v>46210</v>
      </c>
      <c r="I14895" t="s">
        <v>62</v>
      </c>
      <c r="J14895" t="s">
        <v>46211</v>
      </c>
    </row>
    <row r="14896" spans="1:10" ht="16" x14ac:dyDescent="0.2">
      <c r="A14896" t="s">
        <v>46212</v>
      </c>
      <c r="B14896" t="s">
        <v>8068</v>
      </c>
      <c r="C14896" t="s">
        <v>46213</v>
      </c>
      <c r="D14896">
        <v>1</v>
      </c>
      <c r="E14896" t="s">
        <v>1088</v>
      </c>
      <c r="F14896" t="s">
        <v>13</v>
      </c>
      <c r="G14896" t="s">
        <v>46193</v>
      </c>
      <c r="H14896" s="3" t="s">
        <v>46194</v>
      </c>
      <c r="I14896" t="s">
        <v>62</v>
      </c>
      <c r="J14896" t="s">
        <v>46214</v>
      </c>
    </row>
    <row r="14897" spans="1:10" ht="16" x14ac:dyDescent="0.2">
      <c r="A14897" t="s">
        <v>38532</v>
      </c>
      <c r="B14897" t="s">
        <v>35366</v>
      </c>
      <c r="C14897" t="s">
        <v>35367</v>
      </c>
      <c r="D14897">
        <v>2</v>
      </c>
      <c r="E14897" t="s">
        <v>1088</v>
      </c>
      <c r="F14897" t="s">
        <v>13</v>
      </c>
      <c r="G14897" t="s">
        <v>46193</v>
      </c>
      <c r="H14897" s="3" t="s">
        <v>46200</v>
      </c>
      <c r="I14897" t="s">
        <v>62</v>
      </c>
      <c r="J14897" t="s">
        <v>38535</v>
      </c>
    </row>
    <row r="14898" spans="1:10" ht="16" x14ac:dyDescent="0.2">
      <c r="A14898" t="s">
        <v>46215</v>
      </c>
      <c r="B14898" t="s">
        <v>35385</v>
      </c>
      <c r="C14898" t="s">
        <v>35386</v>
      </c>
      <c r="D14898">
        <v>1</v>
      </c>
      <c r="E14898" t="s">
        <v>1088</v>
      </c>
      <c r="F14898" t="s">
        <v>13</v>
      </c>
      <c r="G14898" t="s">
        <v>46193</v>
      </c>
      <c r="H14898" s="3" t="s">
        <v>46210</v>
      </c>
      <c r="I14898" t="s">
        <v>62</v>
      </c>
      <c r="J14898" t="s">
        <v>46216</v>
      </c>
    </row>
    <row r="14899" spans="1:10" ht="16" x14ac:dyDescent="0.2">
      <c r="A14899" t="s">
        <v>46196</v>
      </c>
      <c r="B14899" t="s">
        <v>46217</v>
      </c>
      <c r="C14899" t="s">
        <v>46218</v>
      </c>
      <c r="D14899">
        <v>3</v>
      </c>
      <c r="E14899" t="s">
        <v>1088</v>
      </c>
      <c r="F14899" t="s">
        <v>13</v>
      </c>
      <c r="G14899" t="s">
        <v>46193</v>
      </c>
      <c r="H14899" s="3" t="s">
        <v>46194</v>
      </c>
      <c r="I14899" t="s">
        <v>62</v>
      </c>
      <c r="J14899" t="s">
        <v>46197</v>
      </c>
    </row>
    <row r="14900" spans="1:10" ht="16" x14ac:dyDescent="0.2">
      <c r="A14900" t="s">
        <v>12927</v>
      </c>
      <c r="B14900" t="s">
        <v>35385</v>
      </c>
      <c r="C14900" t="s">
        <v>35386</v>
      </c>
      <c r="D14900">
        <v>2</v>
      </c>
      <c r="E14900" t="s">
        <v>1088</v>
      </c>
      <c r="F14900" t="s">
        <v>13</v>
      </c>
      <c r="G14900" t="s">
        <v>46193</v>
      </c>
      <c r="H14900" s="3" t="s">
        <v>46200</v>
      </c>
      <c r="I14900" t="s">
        <v>62</v>
      </c>
      <c r="J14900" t="s">
        <v>12931</v>
      </c>
    </row>
    <row r="14901" spans="1:10" ht="16" x14ac:dyDescent="0.2">
      <c r="A14901" t="s">
        <v>46219</v>
      </c>
      <c r="B14901" t="s">
        <v>8068</v>
      </c>
      <c r="C14901" t="s">
        <v>46213</v>
      </c>
      <c r="D14901">
        <v>1</v>
      </c>
      <c r="E14901" t="s">
        <v>1088</v>
      </c>
      <c r="F14901" t="s">
        <v>13</v>
      </c>
      <c r="G14901" t="s">
        <v>46193</v>
      </c>
      <c r="H14901" s="3" t="s">
        <v>46194</v>
      </c>
      <c r="I14901" t="s">
        <v>62</v>
      </c>
      <c r="J14901" t="s">
        <v>46220</v>
      </c>
    </row>
    <row r="14902" spans="1:10" ht="16" x14ac:dyDescent="0.2">
      <c r="A14902" t="s">
        <v>46212</v>
      </c>
      <c r="B14902" t="s">
        <v>35366</v>
      </c>
      <c r="C14902" t="s">
        <v>35367</v>
      </c>
      <c r="D14902">
        <v>3</v>
      </c>
      <c r="E14902" t="s">
        <v>1088</v>
      </c>
      <c r="F14902" t="s">
        <v>13</v>
      </c>
      <c r="G14902" t="s">
        <v>46193</v>
      </c>
      <c r="H14902" s="3" t="s">
        <v>46194</v>
      </c>
      <c r="I14902" t="s">
        <v>62</v>
      </c>
      <c r="J14902" t="s">
        <v>46214</v>
      </c>
    </row>
    <row r="14903" spans="1:10" ht="16" x14ac:dyDescent="0.2">
      <c r="A14903" t="s">
        <v>46221</v>
      </c>
      <c r="B14903" t="s">
        <v>35385</v>
      </c>
      <c r="C14903" t="s">
        <v>35386</v>
      </c>
      <c r="D14903">
        <v>1</v>
      </c>
      <c r="E14903" t="s">
        <v>1088</v>
      </c>
      <c r="F14903" t="s">
        <v>13</v>
      </c>
      <c r="G14903" t="s">
        <v>46193</v>
      </c>
      <c r="H14903" s="3" t="s">
        <v>46194</v>
      </c>
      <c r="I14903" t="s">
        <v>62</v>
      </c>
      <c r="J14903" t="s">
        <v>46222</v>
      </c>
    </row>
    <row r="14904" spans="1:10" ht="16" x14ac:dyDescent="0.2">
      <c r="A14904" t="s">
        <v>41678</v>
      </c>
      <c r="B14904" t="s">
        <v>35385</v>
      </c>
      <c r="C14904" t="s">
        <v>35386</v>
      </c>
      <c r="D14904">
        <v>1</v>
      </c>
      <c r="E14904" t="s">
        <v>1088</v>
      </c>
      <c r="F14904" t="s">
        <v>13</v>
      </c>
      <c r="G14904" t="s">
        <v>46193</v>
      </c>
      <c r="H14904" s="3" t="s">
        <v>46194</v>
      </c>
      <c r="I14904" t="s">
        <v>62</v>
      </c>
      <c r="J14904" t="s">
        <v>41679</v>
      </c>
    </row>
    <row r="14905" spans="1:10" ht="16" x14ac:dyDescent="0.2">
      <c r="A14905" t="s">
        <v>46223</v>
      </c>
      <c r="B14905" t="s">
        <v>35385</v>
      </c>
      <c r="C14905" t="s">
        <v>35386</v>
      </c>
      <c r="D14905">
        <v>1</v>
      </c>
      <c r="E14905" t="s">
        <v>1088</v>
      </c>
      <c r="F14905" t="s">
        <v>13</v>
      </c>
      <c r="G14905" t="s">
        <v>46193</v>
      </c>
      <c r="H14905" s="3" t="s">
        <v>46194</v>
      </c>
      <c r="I14905" t="s">
        <v>62</v>
      </c>
      <c r="J14905" t="s">
        <v>46224</v>
      </c>
    </row>
    <row r="14906" spans="1:10" ht="16" x14ac:dyDescent="0.2">
      <c r="A14906" t="s">
        <v>46212</v>
      </c>
      <c r="B14906" t="s">
        <v>46203</v>
      </c>
      <c r="C14906" t="s">
        <v>46204</v>
      </c>
      <c r="D14906">
        <v>2</v>
      </c>
      <c r="E14906" t="s">
        <v>1088</v>
      </c>
      <c r="F14906" t="s">
        <v>13</v>
      </c>
      <c r="G14906" t="s">
        <v>46193</v>
      </c>
      <c r="H14906" s="3" t="s">
        <v>46194</v>
      </c>
      <c r="I14906" t="s">
        <v>62</v>
      </c>
      <c r="J14906" t="s">
        <v>46214</v>
      </c>
    </row>
    <row r="14907" spans="1:10" ht="16" x14ac:dyDescent="0.2">
      <c r="A14907" t="s">
        <v>46225</v>
      </c>
      <c r="B14907" t="s">
        <v>46226</v>
      </c>
      <c r="C14907" t="s">
        <v>46227</v>
      </c>
      <c r="D14907">
        <v>2</v>
      </c>
      <c r="E14907" t="s">
        <v>1088</v>
      </c>
      <c r="F14907" t="s">
        <v>13</v>
      </c>
      <c r="G14907" t="s">
        <v>46193</v>
      </c>
      <c r="H14907" s="3" t="s">
        <v>46200</v>
      </c>
      <c r="I14907" t="s">
        <v>62</v>
      </c>
      <c r="J14907" t="s">
        <v>46228</v>
      </c>
    </row>
    <row r="14908" spans="1:10" ht="16" x14ac:dyDescent="0.2">
      <c r="A14908" t="s">
        <v>30803</v>
      </c>
      <c r="B14908" t="s">
        <v>35366</v>
      </c>
      <c r="C14908" t="s">
        <v>35367</v>
      </c>
      <c r="D14908">
        <v>4</v>
      </c>
      <c r="E14908" t="s">
        <v>1088</v>
      </c>
      <c r="F14908" t="s">
        <v>13</v>
      </c>
      <c r="G14908" t="s">
        <v>46193</v>
      </c>
      <c r="H14908" s="3" t="s">
        <v>46194</v>
      </c>
      <c r="I14908" t="s">
        <v>62</v>
      </c>
      <c r="J14908" t="s">
        <v>30807</v>
      </c>
    </row>
    <row r="14909" spans="1:10" ht="16" x14ac:dyDescent="0.2">
      <c r="A14909" t="s">
        <v>9976</v>
      </c>
      <c r="B14909" t="s">
        <v>35366</v>
      </c>
      <c r="C14909" t="s">
        <v>35367</v>
      </c>
      <c r="D14909">
        <v>2</v>
      </c>
      <c r="E14909" t="s">
        <v>1088</v>
      </c>
      <c r="F14909" t="s">
        <v>13</v>
      </c>
      <c r="G14909" t="s">
        <v>46193</v>
      </c>
      <c r="H14909" s="3" t="s">
        <v>46229</v>
      </c>
      <c r="I14909" t="s">
        <v>62</v>
      </c>
      <c r="J14909" t="s">
        <v>9977</v>
      </c>
    </row>
    <row r="14910" spans="1:10" ht="16" x14ac:dyDescent="0.2">
      <c r="A14910" t="s">
        <v>46230</v>
      </c>
      <c r="B14910" t="s">
        <v>35385</v>
      </c>
      <c r="C14910" t="s">
        <v>35386</v>
      </c>
      <c r="D14910">
        <v>1</v>
      </c>
      <c r="E14910" t="s">
        <v>1088</v>
      </c>
      <c r="F14910" t="s">
        <v>13</v>
      </c>
      <c r="G14910" t="s">
        <v>46193</v>
      </c>
      <c r="H14910" s="3" t="s">
        <v>46200</v>
      </c>
      <c r="I14910" t="s">
        <v>62</v>
      </c>
      <c r="J14910" t="s">
        <v>46231</v>
      </c>
    </row>
    <row r="14911" spans="1:10" ht="16" x14ac:dyDescent="0.2">
      <c r="A14911" t="s">
        <v>7479</v>
      </c>
      <c r="B14911" t="s">
        <v>28560</v>
      </c>
      <c r="C14911" t="s">
        <v>28561</v>
      </c>
      <c r="D14911">
        <v>10</v>
      </c>
      <c r="E14911" t="s">
        <v>1088</v>
      </c>
      <c r="F14911" t="s">
        <v>13</v>
      </c>
      <c r="G14911" t="s">
        <v>46193</v>
      </c>
      <c r="H14911" s="3" t="s">
        <v>46200</v>
      </c>
      <c r="I14911" t="s">
        <v>62</v>
      </c>
      <c r="J14911" t="s">
        <v>7483</v>
      </c>
    </row>
    <row r="14912" spans="1:10" ht="16" x14ac:dyDescent="0.2">
      <c r="A14912" t="s">
        <v>7479</v>
      </c>
      <c r="B14912" t="s">
        <v>45450</v>
      </c>
      <c r="C14912" t="s">
        <v>45451</v>
      </c>
      <c r="D14912">
        <v>7</v>
      </c>
      <c r="E14912" t="s">
        <v>1088</v>
      </c>
      <c r="F14912" t="s">
        <v>13</v>
      </c>
      <c r="G14912" t="s">
        <v>46193</v>
      </c>
      <c r="H14912" s="3" t="s">
        <v>46200</v>
      </c>
      <c r="I14912" t="s">
        <v>62</v>
      </c>
      <c r="J14912" t="s">
        <v>7483</v>
      </c>
    </row>
    <row r="14913" spans="1:10" ht="16" x14ac:dyDescent="0.2">
      <c r="A14913" t="s">
        <v>46232</v>
      </c>
      <c r="B14913" t="s">
        <v>46217</v>
      </c>
      <c r="C14913" t="s">
        <v>46218</v>
      </c>
      <c r="D14913">
        <v>2</v>
      </c>
      <c r="E14913" t="s">
        <v>1088</v>
      </c>
      <c r="F14913" t="s">
        <v>13</v>
      </c>
      <c r="G14913" t="s">
        <v>46193</v>
      </c>
      <c r="H14913" s="3" t="s">
        <v>46200</v>
      </c>
      <c r="I14913" t="s">
        <v>62</v>
      </c>
      <c r="J14913" t="s">
        <v>46233</v>
      </c>
    </row>
    <row r="14914" spans="1:10" ht="16" x14ac:dyDescent="0.2">
      <c r="A14914" t="s">
        <v>46234</v>
      </c>
      <c r="B14914" t="s">
        <v>46206</v>
      </c>
      <c r="C14914" t="s">
        <v>35386</v>
      </c>
      <c r="D14914">
        <v>1</v>
      </c>
      <c r="E14914" t="s">
        <v>1088</v>
      </c>
      <c r="F14914" t="s">
        <v>13</v>
      </c>
      <c r="G14914" t="s">
        <v>46193</v>
      </c>
      <c r="H14914" s="3" t="s">
        <v>46210</v>
      </c>
      <c r="I14914" t="s">
        <v>62</v>
      </c>
      <c r="J14914" t="s">
        <v>46235</v>
      </c>
    </row>
    <row r="14915" spans="1:10" ht="16" x14ac:dyDescent="0.2">
      <c r="A14915" t="s">
        <v>46232</v>
      </c>
      <c r="B14915" t="s">
        <v>35385</v>
      </c>
      <c r="C14915" t="s">
        <v>35386</v>
      </c>
      <c r="D14915">
        <v>1</v>
      </c>
      <c r="E14915" t="s">
        <v>1088</v>
      </c>
      <c r="F14915" t="s">
        <v>13</v>
      </c>
      <c r="G14915" t="s">
        <v>46193</v>
      </c>
      <c r="H14915" s="3" t="s">
        <v>46200</v>
      </c>
      <c r="I14915" t="s">
        <v>62</v>
      </c>
      <c r="J14915" t="s">
        <v>46233</v>
      </c>
    </row>
    <row r="14916" spans="1:10" ht="16" x14ac:dyDescent="0.2">
      <c r="A14916" t="s">
        <v>46219</v>
      </c>
      <c r="B14916" t="s">
        <v>21911</v>
      </c>
      <c r="C14916" t="s">
        <v>46236</v>
      </c>
      <c r="D14916">
        <v>2</v>
      </c>
      <c r="E14916" t="s">
        <v>1088</v>
      </c>
      <c r="F14916" t="s">
        <v>13</v>
      </c>
      <c r="G14916" t="s">
        <v>46193</v>
      </c>
      <c r="H14916" s="3" t="s">
        <v>46237</v>
      </c>
      <c r="I14916" t="s">
        <v>62</v>
      </c>
      <c r="J14916" t="s">
        <v>46220</v>
      </c>
    </row>
    <row r="14917" spans="1:10" ht="16" x14ac:dyDescent="0.2">
      <c r="A14917" t="s">
        <v>27068</v>
      </c>
      <c r="B14917" t="s">
        <v>35385</v>
      </c>
      <c r="C14917" t="s">
        <v>35386</v>
      </c>
      <c r="D14917">
        <v>2</v>
      </c>
      <c r="E14917" t="s">
        <v>1088</v>
      </c>
      <c r="F14917" t="s">
        <v>13</v>
      </c>
      <c r="G14917" t="s">
        <v>46193</v>
      </c>
      <c r="H14917" s="3" t="s">
        <v>46194</v>
      </c>
      <c r="I14917" t="s">
        <v>62</v>
      </c>
      <c r="J14917" t="s">
        <v>27072</v>
      </c>
    </row>
    <row r="14918" spans="1:10" ht="16" x14ac:dyDescent="0.2">
      <c r="A14918" t="s">
        <v>46199</v>
      </c>
      <c r="B14918" t="s">
        <v>46217</v>
      </c>
      <c r="C14918" t="s">
        <v>46218</v>
      </c>
      <c r="D14918">
        <v>3</v>
      </c>
      <c r="E14918" t="s">
        <v>1088</v>
      </c>
      <c r="F14918" t="s">
        <v>13</v>
      </c>
      <c r="G14918" t="s">
        <v>46193</v>
      </c>
      <c r="H14918" s="3" t="s">
        <v>46200</v>
      </c>
      <c r="I14918" t="s">
        <v>62</v>
      </c>
      <c r="J14918" t="s">
        <v>46201</v>
      </c>
    </row>
    <row r="14919" spans="1:10" ht="16" x14ac:dyDescent="0.2">
      <c r="A14919" t="s">
        <v>37053</v>
      </c>
      <c r="B14919" t="s">
        <v>35366</v>
      </c>
      <c r="C14919" t="s">
        <v>35367</v>
      </c>
      <c r="D14919">
        <v>1</v>
      </c>
      <c r="E14919" t="s">
        <v>1088</v>
      </c>
      <c r="F14919" t="s">
        <v>13</v>
      </c>
      <c r="G14919" t="s">
        <v>46193</v>
      </c>
      <c r="H14919" s="3" t="s">
        <v>46210</v>
      </c>
      <c r="I14919" t="s">
        <v>62</v>
      </c>
      <c r="J14919" t="s">
        <v>37055</v>
      </c>
    </row>
    <row r="14920" spans="1:10" ht="16" x14ac:dyDescent="0.2">
      <c r="A14920" t="s">
        <v>46238</v>
      </c>
      <c r="B14920" t="s">
        <v>46226</v>
      </c>
      <c r="C14920" t="s">
        <v>46227</v>
      </c>
      <c r="D14920">
        <v>2</v>
      </c>
      <c r="E14920" t="s">
        <v>1088</v>
      </c>
      <c r="F14920" t="s">
        <v>13</v>
      </c>
      <c r="G14920" t="s">
        <v>46193</v>
      </c>
      <c r="H14920" s="3" t="s">
        <v>46194</v>
      </c>
      <c r="I14920" t="s">
        <v>62</v>
      </c>
      <c r="J14920" t="s">
        <v>46239</v>
      </c>
    </row>
    <row r="14921" spans="1:10" ht="16" x14ac:dyDescent="0.2">
      <c r="A14921" t="s">
        <v>10193</v>
      </c>
      <c r="B14921" t="s">
        <v>46240</v>
      </c>
      <c r="C14921" t="s">
        <v>46241</v>
      </c>
      <c r="D14921">
        <v>2</v>
      </c>
      <c r="E14921" t="s">
        <v>1088</v>
      </c>
      <c r="F14921" t="s">
        <v>13</v>
      </c>
      <c r="G14921" t="s">
        <v>46193</v>
      </c>
      <c r="H14921" s="3" t="s">
        <v>46242</v>
      </c>
      <c r="I14921" t="s">
        <v>62</v>
      </c>
      <c r="J14921" t="s">
        <v>10197</v>
      </c>
    </row>
    <row r="14922" spans="1:10" ht="16" x14ac:dyDescent="0.2">
      <c r="A14922" t="s">
        <v>46243</v>
      </c>
      <c r="B14922" t="s">
        <v>46244</v>
      </c>
      <c r="C14922" t="s">
        <v>46245</v>
      </c>
      <c r="D14922">
        <v>2</v>
      </c>
      <c r="E14922" t="s">
        <v>1088</v>
      </c>
      <c r="F14922" t="s">
        <v>13</v>
      </c>
      <c r="G14922" t="s">
        <v>46193</v>
      </c>
      <c r="H14922" s="3" t="s">
        <v>46194</v>
      </c>
      <c r="I14922" t="s">
        <v>62</v>
      </c>
      <c r="J14922" t="s">
        <v>46246</v>
      </c>
    </row>
    <row r="14923" spans="1:10" ht="16" x14ac:dyDescent="0.2">
      <c r="A14923" t="s">
        <v>46243</v>
      </c>
      <c r="B14923" t="s">
        <v>35385</v>
      </c>
      <c r="C14923" t="s">
        <v>35386</v>
      </c>
      <c r="D14923">
        <v>1</v>
      </c>
      <c r="E14923" t="s">
        <v>1088</v>
      </c>
      <c r="F14923" t="s">
        <v>13</v>
      </c>
      <c r="G14923" t="s">
        <v>46193</v>
      </c>
      <c r="H14923" s="3" t="s">
        <v>46194</v>
      </c>
      <c r="I14923" t="s">
        <v>62</v>
      </c>
      <c r="J14923" t="s">
        <v>46246</v>
      </c>
    </row>
    <row r="14924" spans="1:10" ht="16" x14ac:dyDescent="0.2">
      <c r="A14924" t="s">
        <v>35769</v>
      </c>
      <c r="B14924" t="s">
        <v>35385</v>
      </c>
      <c r="C14924" t="s">
        <v>35386</v>
      </c>
      <c r="D14924">
        <v>2</v>
      </c>
      <c r="E14924" t="s">
        <v>1088</v>
      </c>
      <c r="F14924" t="s">
        <v>13</v>
      </c>
      <c r="G14924" t="s">
        <v>46193</v>
      </c>
      <c r="H14924" s="3" t="s">
        <v>46194</v>
      </c>
      <c r="I14924" t="s">
        <v>62</v>
      </c>
      <c r="J14924" t="s">
        <v>35772</v>
      </c>
    </row>
    <row r="14925" spans="1:10" ht="16" x14ac:dyDescent="0.2">
      <c r="A14925" t="s">
        <v>46247</v>
      </c>
      <c r="B14925" t="s">
        <v>35366</v>
      </c>
      <c r="C14925" t="s">
        <v>35367</v>
      </c>
      <c r="D14925">
        <v>1</v>
      </c>
      <c r="E14925" t="s">
        <v>1088</v>
      </c>
      <c r="F14925" t="s">
        <v>13</v>
      </c>
      <c r="G14925" t="s">
        <v>46193</v>
      </c>
      <c r="H14925" s="3" t="s">
        <v>46200</v>
      </c>
      <c r="I14925" t="s">
        <v>62</v>
      </c>
      <c r="J14925" t="s">
        <v>46248</v>
      </c>
    </row>
    <row r="14926" spans="1:10" ht="16" x14ac:dyDescent="0.2">
      <c r="A14926" t="s">
        <v>5835</v>
      </c>
      <c r="B14926" t="s">
        <v>46249</v>
      </c>
      <c r="C14926" t="s">
        <v>46250</v>
      </c>
      <c r="D14926">
        <v>2</v>
      </c>
      <c r="E14926" t="s">
        <v>1088</v>
      </c>
      <c r="F14926" t="s">
        <v>13</v>
      </c>
      <c r="G14926" t="s">
        <v>46193</v>
      </c>
      <c r="H14926" s="3" t="s">
        <v>46194</v>
      </c>
      <c r="I14926" t="s">
        <v>62</v>
      </c>
      <c r="J14926" t="s">
        <v>5840</v>
      </c>
    </row>
    <row r="14927" spans="1:10" ht="16" x14ac:dyDescent="0.2">
      <c r="A14927" t="s">
        <v>10592</v>
      </c>
      <c r="B14927" t="s">
        <v>46226</v>
      </c>
      <c r="C14927" t="s">
        <v>46227</v>
      </c>
      <c r="D14927">
        <v>1</v>
      </c>
      <c r="E14927" t="s">
        <v>1088</v>
      </c>
      <c r="F14927" t="s">
        <v>13</v>
      </c>
      <c r="G14927" t="s">
        <v>46193</v>
      </c>
      <c r="H14927" s="3" t="s">
        <v>46194</v>
      </c>
      <c r="I14927" t="s">
        <v>62</v>
      </c>
      <c r="J14927" t="s">
        <v>10595</v>
      </c>
    </row>
    <row r="14928" spans="1:10" ht="16" x14ac:dyDescent="0.2">
      <c r="A14928" t="s">
        <v>46251</v>
      </c>
      <c r="B14928" t="s">
        <v>35385</v>
      </c>
      <c r="C14928" t="s">
        <v>35386</v>
      </c>
      <c r="D14928">
        <v>1</v>
      </c>
      <c r="E14928" t="s">
        <v>1088</v>
      </c>
      <c r="F14928" t="s">
        <v>13</v>
      </c>
      <c r="G14928" t="s">
        <v>46193</v>
      </c>
      <c r="H14928" s="3" t="s">
        <v>46210</v>
      </c>
      <c r="I14928" t="s">
        <v>62</v>
      </c>
      <c r="J14928" t="s">
        <v>46252</v>
      </c>
    </row>
    <row r="14929" spans="1:10" ht="16" x14ac:dyDescent="0.2">
      <c r="A14929" t="s">
        <v>10573</v>
      </c>
      <c r="B14929" t="s">
        <v>46206</v>
      </c>
      <c r="C14929" t="s">
        <v>35386</v>
      </c>
      <c r="D14929">
        <v>2</v>
      </c>
      <c r="E14929" t="s">
        <v>1088</v>
      </c>
      <c r="F14929" t="s">
        <v>13</v>
      </c>
      <c r="G14929" t="s">
        <v>46193</v>
      </c>
      <c r="H14929" s="3" t="s">
        <v>46200</v>
      </c>
      <c r="I14929" t="s">
        <v>62</v>
      </c>
      <c r="J14929" t="s">
        <v>10577</v>
      </c>
    </row>
    <row r="14930" spans="1:10" ht="16" x14ac:dyDescent="0.2">
      <c r="A14930" t="s">
        <v>46253</v>
      </c>
      <c r="B14930" t="s">
        <v>46217</v>
      </c>
      <c r="C14930" t="s">
        <v>46218</v>
      </c>
      <c r="D14930">
        <v>2</v>
      </c>
      <c r="E14930" t="s">
        <v>1088</v>
      </c>
      <c r="F14930" t="s">
        <v>13</v>
      </c>
      <c r="G14930" t="s">
        <v>46193</v>
      </c>
      <c r="H14930" s="3" t="s">
        <v>46194</v>
      </c>
      <c r="I14930" t="s">
        <v>62</v>
      </c>
      <c r="J14930" t="s">
        <v>46254</v>
      </c>
    </row>
    <row r="14931" spans="1:10" ht="16" x14ac:dyDescent="0.2">
      <c r="A14931" t="s">
        <v>10654</v>
      </c>
      <c r="B14931" t="s">
        <v>46226</v>
      </c>
      <c r="C14931" t="s">
        <v>46227</v>
      </c>
      <c r="D14931">
        <v>1</v>
      </c>
      <c r="E14931" t="s">
        <v>1088</v>
      </c>
      <c r="F14931" t="s">
        <v>13</v>
      </c>
      <c r="G14931" t="s">
        <v>46193</v>
      </c>
      <c r="H14931" s="3" t="s">
        <v>46194</v>
      </c>
      <c r="I14931" t="s">
        <v>62</v>
      </c>
      <c r="J14931" t="s">
        <v>10657</v>
      </c>
    </row>
    <row r="14932" spans="1:10" ht="16" x14ac:dyDescent="0.2">
      <c r="A14932" t="s">
        <v>46255</v>
      </c>
      <c r="B14932" t="s">
        <v>46206</v>
      </c>
      <c r="C14932" t="s">
        <v>35386</v>
      </c>
      <c r="D14932">
        <v>1</v>
      </c>
      <c r="E14932" t="s">
        <v>1088</v>
      </c>
      <c r="F14932" t="s">
        <v>13</v>
      </c>
      <c r="G14932" t="s">
        <v>46193</v>
      </c>
      <c r="H14932" s="3" t="s">
        <v>46210</v>
      </c>
      <c r="I14932" t="s">
        <v>62</v>
      </c>
      <c r="J14932" t="s">
        <v>46256</v>
      </c>
    </row>
    <row r="14933" spans="1:10" ht="16" x14ac:dyDescent="0.2">
      <c r="A14933" t="s">
        <v>20089</v>
      </c>
      <c r="B14933" t="s">
        <v>35385</v>
      </c>
      <c r="C14933" t="s">
        <v>35386</v>
      </c>
      <c r="D14933">
        <v>1</v>
      </c>
      <c r="E14933" t="s">
        <v>1088</v>
      </c>
      <c r="F14933" t="s">
        <v>13</v>
      </c>
      <c r="G14933" t="s">
        <v>46193</v>
      </c>
      <c r="H14933" s="3" t="s">
        <v>46194</v>
      </c>
      <c r="I14933" t="s">
        <v>62</v>
      </c>
      <c r="J14933" t="s">
        <v>20091</v>
      </c>
    </row>
    <row r="14934" spans="1:10" ht="16" x14ac:dyDescent="0.2">
      <c r="A14934" t="s">
        <v>12939</v>
      </c>
      <c r="B14934" t="s">
        <v>35385</v>
      </c>
      <c r="C14934" t="s">
        <v>35386</v>
      </c>
      <c r="D14934">
        <v>4</v>
      </c>
      <c r="E14934" t="s">
        <v>1088</v>
      </c>
      <c r="F14934" t="s">
        <v>13</v>
      </c>
      <c r="G14934" t="s">
        <v>46193</v>
      </c>
      <c r="H14934" s="3" t="s">
        <v>46194</v>
      </c>
      <c r="I14934" t="s">
        <v>62</v>
      </c>
      <c r="J14934" t="s">
        <v>12940</v>
      </c>
    </row>
    <row r="14935" spans="1:10" ht="16" x14ac:dyDescent="0.2">
      <c r="A14935" t="s">
        <v>46257</v>
      </c>
      <c r="B14935" t="s">
        <v>46206</v>
      </c>
      <c r="C14935" t="s">
        <v>35386</v>
      </c>
      <c r="D14935">
        <v>3</v>
      </c>
      <c r="E14935" t="s">
        <v>1088</v>
      </c>
      <c r="F14935" t="s">
        <v>13</v>
      </c>
      <c r="G14935" t="s">
        <v>46193</v>
      </c>
      <c r="H14935" s="3" t="s">
        <v>46194</v>
      </c>
      <c r="I14935" t="s">
        <v>62</v>
      </c>
      <c r="J14935" t="s">
        <v>46258</v>
      </c>
    </row>
    <row r="14936" spans="1:10" ht="16" x14ac:dyDescent="0.2">
      <c r="A14936" t="s">
        <v>12939</v>
      </c>
      <c r="B14936" t="s">
        <v>35366</v>
      </c>
      <c r="C14936" t="s">
        <v>35367</v>
      </c>
      <c r="D14936">
        <v>1</v>
      </c>
      <c r="E14936" t="s">
        <v>1088</v>
      </c>
      <c r="F14936" t="s">
        <v>13</v>
      </c>
      <c r="G14936" t="s">
        <v>46193</v>
      </c>
      <c r="H14936" s="3" t="s">
        <v>46194</v>
      </c>
      <c r="I14936" t="s">
        <v>62</v>
      </c>
      <c r="J14936" t="s">
        <v>12940</v>
      </c>
    </row>
    <row r="14937" spans="1:10" ht="16" x14ac:dyDescent="0.2">
      <c r="A14937" t="s">
        <v>46259</v>
      </c>
      <c r="B14937" t="s">
        <v>35385</v>
      </c>
      <c r="C14937" t="s">
        <v>35386</v>
      </c>
      <c r="D14937">
        <v>3</v>
      </c>
      <c r="E14937" t="s">
        <v>1088</v>
      </c>
      <c r="F14937" t="s">
        <v>13</v>
      </c>
      <c r="G14937" t="s">
        <v>46193</v>
      </c>
      <c r="H14937" s="3" t="s">
        <v>46194</v>
      </c>
      <c r="I14937" t="s">
        <v>62</v>
      </c>
      <c r="J14937" t="s">
        <v>46260</v>
      </c>
    </row>
    <row r="14938" spans="1:10" ht="16" x14ac:dyDescent="0.2">
      <c r="A14938" t="s">
        <v>46230</v>
      </c>
      <c r="B14938" t="s">
        <v>46217</v>
      </c>
      <c r="C14938" t="s">
        <v>46218</v>
      </c>
      <c r="D14938">
        <v>3</v>
      </c>
      <c r="E14938" t="s">
        <v>1088</v>
      </c>
      <c r="F14938" t="s">
        <v>13</v>
      </c>
      <c r="G14938" t="s">
        <v>46193</v>
      </c>
      <c r="H14938" s="3" t="s">
        <v>46200</v>
      </c>
      <c r="I14938" t="s">
        <v>62</v>
      </c>
      <c r="J14938" t="s">
        <v>46231</v>
      </c>
    </row>
    <row r="14939" spans="1:10" ht="16" x14ac:dyDescent="0.2">
      <c r="A14939" t="s">
        <v>46238</v>
      </c>
      <c r="B14939" t="s">
        <v>35385</v>
      </c>
      <c r="C14939" t="s">
        <v>35386</v>
      </c>
      <c r="D14939">
        <v>1</v>
      </c>
      <c r="E14939" t="s">
        <v>1088</v>
      </c>
      <c r="F14939" t="s">
        <v>13</v>
      </c>
      <c r="G14939" t="s">
        <v>46193</v>
      </c>
      <c r="H14939" s="3" t="s">
        <v>46194</v>
      </c>
      <c r="I14939" t="s">
        <v>62</v>
      </c>
      <c r="J14939" t="s">
        <v>46239</v>
      </c>
    </row>
    <row r="14940" spans="1:10" ht="16" x14ac:dyDescent="0.2">
      <c r="A14940" t="s">
        <v>10669</v>
      </c>
      <c r="B14940" t="s">
        <v>35385</v>
      </c>
      <c r="C14940" t="s">
        <v>35386</v>
      </c>
      <c r="D14940">
        <v>1</v>
      </c>
      <c r="E14940" t="s">
        <v>1088</v>
      </c>
      <c r="F14940" t="s">
        <v>13</v>
      </c>
      <c r="G14940" t="s">
        <v>46193</v>
      </c>
      <c r="H14940" s="3" t="s">
        <v>46261</v>
      </c>
      <c r="I14940" t="s">
        <v>62</v>
      </c>
      <c r="J14940" t="s">
        <v>10671</v>
      </c>
    </row>
    <row r="14941" spans="1:10" ht="16" x14ac:dyDescent="0.2">
      <c r="A14941" t="s">
        <v>34027</v>
      </c>
      <c r="B14941" t="s">
        <v>35366</v>
      </c>
      <c r="C14941" t="s">
        <v>35367</v>
      </c>
      <c r="D14941">
        <v>3</v>
      </c>
      <c r="E14941" t="s">
        <v>1088</v>
      </c>
      <c r="F14941" t="s">
        <v>13</v>
      </c>
      <c r="G14941" t="s">
        <v>46193</v>
      </c>
      <c r="H14941" s="3" t="s">
        <v>46194</v>
      </c>
      <c r="I14941" t="s">
        <v>62</v>
      </c>
      <c r="J14941" t="s">
        <v>34028</v>
      </c>
    </row>
    <row r="14942" spans="1:10" ht="16" x14ac:dyDescent="0.2">
      <c r="A14942" t="s">
        <v>46223</v>
      </c>
      <c r="B14942" t="s">
        <v>46217</v>
      </c>
      <c r="C14942" t="s">
        <v>46218</v>
      </c>
      <c r="D14942">
        <v>2</v>
      </c>
      <c r="E14942" t="s">
        <v>1088</v>
      </c>
      <c r="F14942" t="s">
        <v>13</v>
      </c>
      <c r="G14942" t="s">
        <v>46193</v>
      </c>
      <c r="H14942" s="3" t="s">
        <v>46194</v>
      </c>
      <c r="I14942" t="s">
        <v>62</v>
      </c>
      <c r="J14942" t="s">
        <v>46224</v>
      </c>
    </row>
    <row r="14943" spans="1:10" ht="16" x14ac:dyDescent="0.2">
      <c r="A14943" t="s">
        <v>18787</v>
      </c>
      <c r="B14943" t="s">
        <v>46206</v>
      </c>
      <c r="C14943" t="s">
        <v>35386</v>
      </c>
      <c r="D14943">
        <v>4</v>
      </c>
      <c r="E14943" t="s">
        <v>1088</v>
      </c>
      <c r="F14943" t="s">
        <v>13</v>
      </c>
      <c r="G14943" t="s">
        <v>46193</v>
      </c>
      <c r="H14943" s="3" t="s">
        <v>46200</v>
      </c>
      <c r="I14943" t="s">
        <v>62</v>
      </c>
      <c r="J14943" t="s">
        <v>18791</v>
      </c>
    </row>
    <row r="14944" spans="1:10" ht="16" x14ac:dyDescent="0.2">
      <c r="A14944" t="s">
        <v>46221</v>
      </c>
      <c r="B14944" t="s">
        <v>46262</v>
      </c>
      <c r="C14944" t="s">
        <v>46263</v>
      </c>
      <c r="D14944">
        <v>3</v>
      </c>
      <c r="E14944" t="s">
        <v>1088</v>
      </c>
      <c r="F14944" t="s">
        <v>13</v>
      </c>
      <c r="G14944" t="s">
        <v>46193</v>
      </c>
      <c r="H14944" s="3" t="s">
        <v>46194</v>
      </c>
      <c r="I14944" t="s">
        <v>62</v>
      </c>
      <c r="J14944" t="s">
        <v>46222</v>
      </c>
    </row>
    <row r="14945" spans="1:10" ht="16" x14ac:dyDescent="0.2">
      <c r="A14945" t="s">
        <v>46264</v>
      </c>
      <c r="B14945" t="s">
        <v>35385</v>
      </c>
      <c r="C14945" t="s">
        <v>35386</v>
      </c>
      <c r="D14945">
        <v>1</v>
      </c>
      <c r="E14945" t="s">
        <v>1088</v>
      </c>
      <c r="F14945" t="s">
        <v>13</v>
      </c>
      <c r="G14945" t="s">
        <v>46193</v>
      </c>
      <c r="H14945" s="3" t="s">
        <v>46194</v>
      </c>
      <c r="I14945" t="s">
        <v>62</v>
      </c>
      <c r="J14945" t="s">
        <v>46265</v>
      </c>
    </row>
    <row r="14946" spans="1:10" ht="16" x14ac:dyDescent="0.2">
      <c r="A14946" t="s">
        <v>46221</v>
      </c>
      <c r="B14946" t="s">
        <v>46266</v>
      </c>
      <c r="C14946" t="s">
        <v>46267</v>
      </c>
      <c r="D14946">
        <v>4</v>
      </c>
      <c r="E14946" t="s">
        <v>1088</v>
      </c>
      <c r="F14946" t="s">
        <v>13</v>
      </c>
      <c r="G14946" t="s">
        <v>46193</v>
      </c>
      <c r="H14946" s="3" t="s">
        <v>46194</v>
      </c>
      <c r="I14946" t="s">
        <v>62</v>
      </c>
      <c r="J14946" t="s">
        <v>46222</v>
      </c>
    </row>
    <row r="14947" spans="1:10" ht="16" x14ac:dyDescent="0.2">
      <c r="A14947" t="s">
        <v>28078</v>
      </c>
      <c r="B14947" t="s">
        <v>35366</v>
      </c>
      <c r="C14947" t="s">
        <v>35367</v>
      </c>
      <c r="D14947">
        <v>2</v>
      </c>
      <c r="E14947" t="s">
        <v>1088</v>
      </c>
      <c r="F14947" t="s">
        <v>13</v>
      </c>
      <c r="G14947" t="s">
        <v>46193</v>
      </c>
      <c r="H14947" s="3" t="s">
        <v>46194</v>
      </c>
      <c r="I14947" t="s">
        <v>62</v>
      </c>
      <c r="J14947" t="s">
        <v>28079</v>
      </c>
    </row>
    <row r="14948" spans="1:10" ht="16" x14ac:dyDescent="0.2">
      <c r="A14948" t="s">
        <v>46268</v>
      </c>
      <c r="B14948" t="s">
        <v>46269</v>
      </c>
      <c r="C14948" t="s">
        <v>46270</v>
      </c>
      <c r="D14948">
        <v>2</v>
      </c>
      <c r="E14948" t="s">
        <v>1088</v>
      </c>
      <c r="F14948" t="s">
        <v>13</v>
      </c>
      <c r="G14948" t="s">
        <v>46193</v>
      </c>
      <c r="H14948" s="3" t="s">
        <v>46194</v>
      </c>
      <c r="I14948" t="s">
        <v>62</v>
      </c>
      <c r="J14948" t="s">
        <v>46271</v>
      </c>
    </row>
    <row r="14949" spans="1:10" ht="16" x14ac:dyDescent="0.2">
      <c r="A14949" t="s">
        <v>46272</v>
      </c>
      <c r="B14949" t="s">
        <v>35385</v>
      </c>
      <c r="C14949" t="s">
        <v>35386</v>
      </c>
      <c r="D14949">
        <v>2</v>
      </c>
      <c r="E14949" t="s">
        <v>1088</v>
      </c>
      <c r="F14949" t="s">
        <v>13</v>
      </c>
      <c r="G14949" t="s">
        <v>46193</v>
      </c>
      <c r="H14949" s="3" t="s">
        <v>46200</v>
      </c>
      <c r="I14949" t="s">
        <v>62</v>
      </c>
      <c r="J14949" t="s">
        <v>46273</v>
      </c>
    </row>
    <row r="14950" spans="1:10" ht="16" x14ac:dyDescent="0.2">
      <c r="A14950" t="s">
        <v>34024</v>
      </c>
      <c r="B14950" t="s">
        <v>35366</v>
      </c>
      <c r="C14950" t="s">
        <v>35367</v>
      </c>
      <c r="D14950">
        <v>1</v>
      </c>
      <c r="E14950" t="s">
        <v>1088</v>
      </c>
      <c r="F14950" t="s">
        <v>13</v>
      </c>
      <c r="G14950" t="s">
        <v>46193</v>
      </c>
      <c r="H14950" s="3" t="s">
        <v>46210</v>
      </c>
      <c r="I14950" t="s">
        <v>62</v>
      </c>
      <c r="J14950" t="s">
        <v>34026</v>
      </c>
    </row>
    <row r="14951" spans="1:10" ht="16" x14ac:dyDescent="0.2">
      <c r="A14951" t="s">
        <v>46221</v>
      </c>
      <c r="B14951" t="s">
        <v>46274</v>
      </c>
      <c r="C14951" t="s">
        <v>46218</v>
      </c>
      <c r="D14951">
        <v>2</v>
      </c>
      <c r="E14951" t="s">
        <v>1088</v>
      </c>
      <c r="F14951" t="s">
        <v>13</v>
      </c>
      <c r="G14951" t="s">
        <v>46193</v>
      </c>
      <c r="H14951" s="3" t="s">
        <v>46194</v>
      </c>
      <c r="I14951" t="s">
        <v>62</v>
      </c>
      <c r="J14951" t="s">
        <v>46222</v>
      </c>
    </row>
    <row r="14952" spans="1:10" ht="16" x14ac:dyDescent="0.2">
      <c r="A14952" t="s">
        <v>46275</v>
      </c>
      <c r="B14952" t="s">
        <v>35366</v>
      </c>
      <c r="C14952" t="s">
        <v>35367</v>
      </c>
      <c r="D14952">
        <v>4</v>
      </c>
      <c r="E14952" t="s">
        <v>1088</v>
      </c>
      <c r="F14952" t="s">
        <v>13</v>
      </c>
      <c r="G14952" t="s">
        <v>46193</v>
      </c>
      <c r="H14952" s="3" t="s">
        <v>46194</v>
      </c>
      <c r="I14952" t="s">
        <v>62</v>
      </c>
      <c r="J14952" t="s">
        <v>46276</v>
      </c>
    </row>
    <row r="14953" spans="1:10" ht="16" x14ac:dyDescent="0.2">
      <c r="A14953" t="s">
        <v>12941</v>
      </c>
      <c r="B14953" t="s">
        <v>35385</v>
      </c>
      <c r="C14953" t="s">
        <v>35386</v>
      </c>
      <c r="D14953">
        <v>3</v>
      </c>
      <c r="E14953" t="s">
        <v>1088</v>
      </c>
      <c r="F14953" t="s">
        <v>13</v>
      </c>
      <c r="G14953" t="s">
        <v>46193</v>
      </c>
      <c r="H14953" s="3" t="s">
        <v>46194</v>
      </c>
      <c r="I14953" t="s">
        <v>62</v>
      </c>
      <c r="J14953" t="s">
        <v>12942</v>
      </c>
    </row>
    <row r="14954" spans="1:10" ht="16" x14ac:dyDescent="0.2">
      <c r="A14954" t="s">
        <v>46253</v>
      </c>
      <c r="B14954" t="s">
        <v>35385</v>
      </c>
      <c r="C14954" t="s">
        <v>35386</v>
      </c>
      <c r="D14954">
        <v>1</v>
      </c>
      <c r="E14954" t="s">
        <v>1088</v>
      </c>
      <c r="F14954" t="s">
        <v>13</v>
      </c>
      <c r="G14954" t="s">
        <v>46193</v>
      </c>
      <c r="H14954" s="3" t="s">
        <v>46194</v>
      </c>
      <c r="I14954" t="s">
        <v>62</v>
      </c>
      <c r="J14954" t="s">
        <v>46254</v>
      </c>
    </row>
    <row r="14955" spans="1:10" ht="16" x14ac:dyDescent="0.2">
      <c r="A14955" t="s">
        <v>46243</v>
      </c>
      <c r="B14955" t="s">
        <v>35366</v>
      </c>
      <c r="C14955" t="s">
        <v>35367</v>
      </c>
      <c r="D14955">
        <v>3</v>
      </c>
      <c r="E14955" t="s">
        <v>1088</v>
      </c>
      <c r="F14955" t="s">
        <v>13</v>
      </c>
      <c r="G14955" t="s">
        <v>46193</v>
      </c>
      <c r="H14955" s="3" t="s">
        <v>46194</v>
      </c>
      <c r="I14955" t="s">
        <v>62</v>
      </c>
      <c r="J14955" t="s">
        <v>46246</v>
      </c>
    </row>
    <row r="14956" spans="1:10" ht="16" x14ac:dyDescent="0.2">
      <c r="A14956" t="s">
        <v>46207</v>
      </c>
      <c r="B14956" t="s">
        <v>35385</v>
      </c>
      <c r="C14956" t="s">
        <v>35386</v>
      </c>
      <c r="D14956">
        <v>1</v>
      </c>
      <c r="E14956" t="s">
        <v>1088</v>
      </c>
      <c r="F14956" t="s">
        <v>13</v>
      </c>
      <c r="G14956" t="s">
        <v>46193</v>
      </c>
      <c r="H14956" s="3" t="s">
        <v>46194</v>
      </c>
      <c r="I14956" t="s">
        <v>62</v>
      </c>
      <c r="J14956" t="s">
        <v>46208</v>
      </c>
    </row>
    <row r="14957" spans="1:10" ht="16" x14ac:dyDescent="0.2">
      <c r="A14957" t="s">
        <v>42383</v>
      </c>
      <c r="B14957" t="s">
        <v>35366</v>
      </c>
      <c r="C14957" t="s">
        <v>35367</v>
      </c>
      <c r="D14957">
        <v>9</v>
      </c>
      <c r="E14957" t="s">
        <v>1088</v>
      </c>
      <c r="F14957" t="s">
        <v>13</v>
      </c>
      <c r="G14957" t="s">
        <v>46193</v>
      </c>
      <c r="H14957" s="3" t="s">
        <v>46210</v>
      </c>
      <c r="I14957" t="s">
        <v>62</v>
      </c>
      <c r="J14957" t="s">
        <v>42385</v>
      </c>
    </row>
    <row r="14958" spans="1:10" ht="16" x14ac:dyDescent="0.2">
      <c r="A14958" t="s">
        <v>9970</v>
      </c>
      <c r="B14958" t="s">
        <v>35385</v>
      </c>
      <c r="C14958" t="s">
        <v>35386</v>
      </c>
      <c r="D14958">
        <v>2</v>
      </c>
      <c r="E14958" t="s">
        <v>1088</v>
      </c>
      <c r="F14958" t="s">
        <v>13</v>
      </c>
      <c r="G14958" t="s">
        <v>46193</v>
      </c>
      <c r="H14958" s="3" t="s">
        <v>46194</v>
      </c>
      <c r="I14958" t="s">
        <v>62</v>
      </c>
      <c r="J14958" t="s">
        <v>9973</v>
      </c>
    </row>
    <row r="14959" spans="1:10" ht="16" x14ac:dyDescent="0.2">
      <c r="A14959" t="s">
        <v>13919</v>
      </c>
      <c r="B14959" t="s">
        <v>46277</v>
      </c>
      <c r="C14959" t="s">
        <v>46278</v>
      </c>
      <c r="D14959">
        <v>4</v>
      </c>
      <c r="E14959" t="s">
        <v>13</v>
      </c>
      <c r="F14959" t="s">
        <v>13</v>
      </c>
      <c r="G14959" t="s">
        <v>46279</v>
      </c>
      <c r="H14959" s="3" t="s">
        <v>46280</v>
      </c>
      <c r="I14959" t="s">
        <v>817</v>
      </c>
      <c r="J14959" t="s">
        <v>13923</v>
      </c>
    </row>
    <row r="14960" spans="1:10" ht="16" x14ac:dyDescent="0.2">
      <c r="A14960" t="s">
        <v>24833</v>
      </c>
      <c r="B14960" t="s">
        <v>46281</v>
      </c>
      <c r="C14960" t="s">
        <v>46282</v>
      </c>
      <c r="D14960">
        <v>3</v>
      </c>
      <c r="E14960" t="s">
        <v>13</v>
      </c>
      <c r="F14960" t="s">
        <v>13</v>
      </c>
      <c r="G14960" t="s">
        <v>46279</v>
      </c>
      <c r="H14960" s="3" t="s">
        <v>46283</v>
      </c>
      <c r="I14960" t="s">
        <v>817</v>
      </c>
      <c r="J14960" t="s">
        <v>24837</v>
      </c>
    </row>
    <row r="14961" spans="1:10" ht="16" x14ac:dyDescent="0.2">
      <c r="A14961" t="s">
        <v>46284</v>
      </c>
      <c r="B14961" t="s">
        <v>46285</v>
      </c>
      <c r="C14961" t="s">
        <v>46286</v>
      </c>
      <c r="D14961">
        <v>1</v>
      </c>
      <c r="E14961" t="s">
        <v>13</v>
      </c>
      <c r="F14961" t="s">
        <v>13</v>
      </c>
      <c r="G14961" t="s">
        <v>46287</v>
      </c>
      <c r="H14961" s="3" t="s">
        <v>46288</v>
      </c>
      <c r="I14961" t="s">
        <v>1658</v>
      </c>
      <c r="J14961" t="s">
        <v>46289</v>
      </c>
    </row>
    <row r="14962" spans="1:10" ht="16" x14ac:dyDescent="0.2">
      <c r="A14962" t="s">
        <v>46284</v>
      </c>
      <c r="B14962" t="s">
        <v>46290</v>
      </c>
      <c r="C14962" t="s">
        <v>46291</v>
      </c>
      <c r="D14962">
        <v>2</v>
      </c>
      <c r="E14962" t="s">
        <v>13</v>
      </c>
      <c r="F14962" t="s">
        <v>13</v>
      </c>
      <c r="G14962" t="s">
        <v>46287</v>
      </c>
      <c r="H14962" s="3" t="s">
        <v>46288</v>
      </c>
      <c r="I14962" t="s">
        <v>1658</v>
      </c>
      <c r="J14962" t="s">
        <v>46289</v>
      </c>
    </row>
    <row r="14963" spans="1:10" ht="16" x14ac:dyDescent="0.2">
      <c r="A14963" t="s">
        <v>46284</v>
      </c>
      <c r="B14963" t="s">
        <v>46292</v>
      </c>
      <c r="C14963" t="s">
        <v>46293</v>
      </c>
      <c r="D14963">
        <v>3</v>
      </c>
      <c r="E14963" t="s">
        <v>13</v>
      </c>
      <c r="F14963" t="s">
        <v>13</v>
      </c>
      <c r="G14963" t="s">
        <v>46287</v>
      </c>
      <c r="H14963" s="3" t="s">
        <v>46288</v>
      </c>
      <c r="I14963" t="s">
        <v>1658</v>
      </c>
      <c r="J14963" t="s">
        <v>46289</v>
      </c>
    </row>
    <row r="14964" spans="1:10" ht="16" x14ac:dyDescent="0.2">
      <c r="A14964" t="s">
        <v>46284</v>
      </c>
      <c r="B14964" t="s">
        <v>46294</v>
      </c>
      <c r="C14964" t="s">
        <v>46295</v>
      </c>
      <c r="D14964">
        <v>4</v>
      </c>
      <c r="E14964" t="s">
        <v>13</v>
      </c>
      <c r="F14964" t="s">
        <v>13</v>
      </c>
      <c r="G14964" t="s">
        <v>46287</v>
      </c>
      <c r="H14964" s="3" t="s">
        <v>46288</v>
      </c>
      <c r="I14964" t="s">
        <v>1658</v>
      </c>
      <c r="J14964" t="s">
        <v>46289</v>
      </c>
    </row>
    <row r="14965" spans="1:10" ht="16" x14ac:dyDescent="0.2">
      <c r="A14965" t="s">
        <v>46296</v>
      </c>
      <c r="B14965" t="s">
        <v>46297</v>
      </c>
      <c r="C14965" t="s">
        <v>46298</v>
      </c>
      <c r="D14965">
        <v>3</v>
      </c>
      <c r="E14965">
        <f>315</f>
        <v>315</v>
      </c>
      <c r="F14965" t="s">
        <v>13</v>
      </c>
      <c r="G14965" t="s">
        <v>46299</v>
      </c>
      <c r="H14965" s="3" t="s">
        <v>46300</v>
      </c>
      <c r="I14965" t="s">
        <v>1658</v>
      </c>
      <c r="J14965" t="s">
        <v>46301</v>
      </c>
    </row>
    <row r="14966" spans="1:10" ht="16" x14ac:dyDescent="0.2">
      <c r="A14966" t="s">
        <v>46302</v>
      </c>
      <c r="B14966" t="s">
        <v>46303</v>
      </c>
      <c r="C14966" t="s">
        <v>46304</v>
      </c>
      <c r="D14966">
        <v>1</v>
      </c>
      <c r="E14966">
        <f>315</f>
        <v>315</v>
      </c>
      <c r="F14966" t="s">
        <v>13</v>
      </c>
      <c r="G14966" t="s">
        <v>46299</v>
      </c>
      <c r="H14966" s="3" t="s">
        <v>46305</v>
      </c>
      <c r="I14966" t="s">
        <v>1658</v>
      </c>
      <c r="J14966" t="s">
        <v>46306</v>
      </c>
    </row>
    <row r="14967" spans="1:10" ht="16" x14ac:dyDescent="0.2">
      <c r="A14967" t="s">
        <v>46307</v>
      </c>
      <c r="B14967" t="s">
        <v>46308</v>
      </c>
      <c r="C14967" t="s">
        <v>46309</v>
      </c>
      <c r="D14967">
        <v>4</v>
      </c>
      <c r="E14967">
        <f>315</f>
        <v>315</v>
      </c>
      <c r="F14967" t="s">
        <v>13</v>
      </c>
      <c r="G14967" t="s">
        <v>46299</v>
      </c>
      <c r="H14967" s="3" t="s">
        <v>46300</v>
      </c>
      <c r="I14967" t="s">
        <v>1658</v>
      </c>
      <c r="J14967" t="s">
        <v>46310</v>
      </c>
    </row>
    <row r="14968" spans="1:10" ht="16" x14ac:dyDescent="0.2">
      <c r="A14968" t="s">
        <v>45323</v>
      </c>
      <c r="B14968" t="s">
        <v>46311</v>
      </c>
      <c r="C14968" t="s">
        <v>46312</v>
      </c>
      <c r="D14968">
        <v>2</v>
      </c>
      <c r="E14968">
        <f>315</f>
        <v>315</v>
      </c>
      <c r="F14968" t="s">
        <v>13</v>
      </c>
      <c r="G14968" t="s">
        <v>46299</v>
      </c>
      <c r="H14968" s="3" t="s">
        <v>46300</v>
      </c>
      <c r="I14968" t="s">
        <v>1658</v>
      </c>
      <c r="J14968" t="s">
        <v>45326</v>
      </c>
    </row>
    <row r="14969" spans="1:10" ht="16" x14ac:dyDescent="0.2">
      <c r="A14969" t="s">
        <v>46313</v>
      </c>
      <c r="B14969" t="s">
        <v>46314</v>
      </c>
      <c r="C14969" t="s">
        <v>46315</v>
      </c>
      <c r="D14969">
        <v>1</v>
      </c>
      <c r="E14969">
        <f>315</f>
        <v>315</v>
      </c>
      <c r="F14969" t="s">
        <v>13</v>
      </c>
      <c r="G14969" t="s">
        <v>46299</v>
      </c>
      <c r="H14969" s="3" t="s">
        <v>46316</v>
      </c>
      <c r="I14969" t="s">
        <v>1658</v>
      </c>
      <c r="J14969" t="s">
        <v>46317</v>
      </c>
    </row>
    <row r="14970" spans="1:10" ht="16" x14ac:dyDescent="0.2">
      <c r="A14970" t="s">
        <v>8758</v>
      </c>
      <c r="B14970" t="s">
        <v>46318</v>
      </c>
      <c r="C14970" t="s">
        <v>46319</v>
      </c>
      <c r="D14970">
        <v>2</v>
      </c>
      <c r="E14970">
        <f>315</f>
        <v>315</v>
      </c>
      <c r="F14970" t="s">
        <v>13</v>
      </c>
      <c r="G14970" t="s">
        <v>46299</v>
      </c>
      <c r="H14970" s="3" t="s">
        <v>46300</v>
      </c>
      <c r="I14970" t="s">
        <v>1658</v>
      </c>
      <c r="J14970" t="s">
        <v>8759</v>
      </c>
    </row>
    <row r="14971" spans="1:10" ht="16" x14ac:dyDescent="0.2">
      <c r="A14971" t="s">
        <v>46296</v>
      </c>
      <c r="B14971" t="s">
        <v>46320</v>
      </c>
      <c r="C14971" t="s">
        <v>46321</v>
      </c>
      <c r="D14971">
        <v>2</v>
      </c>
      <c r="E14971">
        <f>315</f>
        <v>315</v>
      </c>
      <c r="F14971" t="s">
        <v>13</v>
      </c>
      <c r="G14971" t="s">
        <v>46299</v>
      </c>
      <c r="H14971" s="3" t="s">
        <v>46322</v>
      </c>
      <c r="I14971" t="s">
        <v>1658</v>
      </c>
      <c r="J14971" t="s">
        <v>46301</v>
      </c>
    </row>
    <row r="14972" spans="1:10" ht="16" x14ac:dyDescent="0.2">
      <c r="A14972" t="s">
        <v>14196</v>
      </c>
      <c r="B14972" t="s">
        <v>46323</v>
      </c>
      <c r="C14972" t="s">
        <v>46324</v>
      </c>
      <c r="D14972">
        <v>3</v>
      </c>
      <c r="E14972">
        <f>315</f>
        <v>315</v>
      </c>
      <c r="F14972" t="s">
        <v>13</v>
      </c>
      <c r="G14972" t="s">
        <v>46299</v>
      </c>
      <c r="H14972" s="3" t="s">
        <v>46300</v>
      </c>
      <c r="I14972" t="s">
        <v>1658</v>
      </c>
      <c r="J14972" t="s">
        <v>14199</v>
      </c>
    </row>
    <row r="14973" spans="1:10" ht="16" x14ac:dyDescent="0.2">
      <c r="A14973" t="s">
        <v>46307</v>
      </c>
      <c r="B14973" t="s">
        <v>46325</v>
      </c>
      <c r="C14973" t="s">
        <v>46326</v>
      </c>
      <c r="D14973">
        <v>2</v>
      </c>
      <c r="E14973">
        <f>315</f>
        <v>315</v>
      </c>
      <c r="F14973" t="s">
        <v>13</v>
      </c>
      <c r="G14973" t="s">
        <v>46299</v>
      </c>
      <c r="H14973" s="3" t="s">
        <v>46300</v>
      </c>
      <c r="I14973" t="s">
        <v>1658</v>
      </c>
      <c r="J14973" t="s">
        <v>46310</v>
      </c>
    </row>
    <row r="14974" spans="1:10" ht="16" x14ac:dyDescent="0.2">
      <c r="A14974" t="s">
        <v>46307</v>
      </c>
      <c r="B14974" t="s">
        <v>46327</v>
      </c>
      <c r="C14974" t="s">
        <v>46315</v>
      </c>
      <c r="D14974">
        <v>1</v>
      </c>
      <c r="E14974">
        <f>315</f>
        <v>315</v>
      </c>
      <c r="F14974" t="s">
        <v>13</v>
      </c>
      <c r="G14974" t="s">
        <v>46299</v>
      </c>
      <c r="H14974" s="3" t="s">
        <v>46328</v>
      </c>
      <c r="I14974" t="s">
        <v>1658</v>
      </c>
      <c r="J14974" t="s">
        <v>46310</v>
      </c>
    </row>
    <row r="14975" spans="1:10" ht="16" x14ac:dyDescent="0.2">
      <c r="A14975" t="s">
        <v>46329</v>
      </c>
      <c r="B14975" t="s">
        <v>46330</v>
      </c>
      <c r="C14975" t="s">
        <v>46331</v>
      </c>
      <c r="D14975">
        <v>2</v>
      </c>
      <c r="E14975">
        <f>315</f>
        <v>315</v>
      </c>
      <c r="F14975" t="s">
        <v>13</v>
      </c>
      <c r="G14975" t="s">
        <v>46299</v>
      </c>
      <c r="H14975" s="3" t="s">
        <v>46328</v>
      </c>
      <c r="I14975" t="s">
        <v>1658</v>
      </c>
      <c r="J14975" t="s">
        <v>46332</v>
      </c>
    </row>
    <row r="14976" spans="1:10" ht="16" x14ac:dyDescent="0.2">
      <c r="A14976" t="s">
        <v>46307</v>
      </c>
      <c r="B14976" t="s">
        <v>46333</v>
      </c>
      <c r="C14976" t="s">
        <v>46334</v>
      </c>
      <c r="D14976">
        <v>3</v>
      </c>
      <c r="E14976">
        <f>315</f>
        <v>315</v>
      </c>
      <c r="F14976" t="s">
        <v>13</v>
      </c>
      <c r="G14976" t="s">
        <v>46299</v>
      </c>
      <c r="H14976" s="3" t="s">
        <v>46335</v>
      </c>
      <c r="I14976" t="s">
        <v>1658</v>
      </c>
      <c r="J14976" t="s">
        <v>46310</v>
      </c>
    </row>
    <row r="14977" spans="1:10" ht="16" x14ac:dyDescent="0.2">
      <c r="A14977" t="s">
        <v>45323</v>
      </c>
      <c r="B14977" t="s">
        <v>46336</v>
      </c>
      <c r="C14977" t="s">
        <v>46337</v>
      </c>
      <c r="D14977">
        <v>1</v>
      </c>
      <c r="E14977">
        <f>315</f>
        <v>315</v>
      </c>
      <c r="F14977" t="s">
        <v>13</v>
      </c>
      <c r="G14977" t="s">
        <v>46299</v>
      </c>
      <c r="H14977" s="3" t="s">
        <v>46300</v>
      </c>
      <c r="I14977" t="s">
        <v>1658</v>
      </c>
      <c r="J14977" t="s">
        <v>45326</v>
      </c>
    </row>
    <row r="14978" spans="1:10" ht="16" x14ac:dyDescent="0.2">
      <c r="A14978" t="s">
        <v>45323</v>
      </c>
      <c r="B14978" t="s">
        <v>46338</v>
      </c>
      <c r="C14978" t="s">
        <v>46339</v>
      </c>
      <c r="D14978">
        <v>3</v>
      </c>
      <c r="E14978">
        <f>315</f>
        <v>315</v>
      </c>
      <c r="F14978" t="s">
        <v>13</v>
      </c>
      <c r="G14978" t="s">
        <v>46299</v>
      </c>
      <c r="H14978" s="3" t="s">
        <v>46300</v>
      </c>
      <c r="I14978" t="s">
        <v>1658</v>
      </c>
      <c r="J14978" t="s">
        <v>45326</v>
      </c>
    </row>
    <row r="14979" spans="1:10" ht="16" x14ac:dyDescent="0.2">
      <c r="A14979" t="s">
        <v>46340</v>
      </c>
      <c r="B14979" t="s">
        <v>46341</v>
      </c>
      <c r="C14979" t="s">
        <v>46342</v>
      </c>
      <c r="D14979">
        <v>2</v>
      </c>
      <c r="E14979">
        <f>315</f>
        <v>315</v>
      </c>
      <c r="F14979" t="s">
        <v>13</v>
      </c>
      <c r="G14979" t="s">
        <v>46299</v>
      </c>
      <c r="H14979" s="3" t="s">
        <v>46300</v>
      </c>
      <c r="I14979" t="s">
        <v>1658</v>
      </c>
      <c r="J14979" t="s">
        <v>46343</v>
      </c>
    </row>
    <row r="14980" spans="1:10" ht="16" x14ac:dyDescent="0.2">
      <c r="A14980" t="s">
        <v>46344</v>
      </c>
      <c r="B14980" t="s">
        <v>46345</v>
      </c>
      <c r="C14980" t="s">
        <v>46346</v>
      </c>
      <c r="D14980">
        <v>1</v>
      </c>
      <c r="E14980">
        <f>315</f>
        <v>315</v>
      </c>
      <c r="F14980" t="s">
        <v>13</v>
      </c>
      <c r="G14980" t="s">
        <v>46299</v>
      </c>
      <c r="H14980" s="3" t="s">
        <v>46300</v>
      </c>
      <c r="I14980" t="s">
        <v>1658</v>
      </c>
      <c r="J14980" t="s">
        <v>46347</v>
      </c>
    </row>
    <row r="14981" spans="1:10" ht="16" x14ac:dyDescent="0.2">
      <c r="A14981" t="s">
        <v>46313</v>
      </c>
      <c r="B14981" t="s">
        <v>46318</v>
      </c>
      <c r="C14981" t="s">
        <v>46319</v>
      </c>
      <c r="D14981">
        <v>2</v>
      </c>
      <c r="E14981">
        <f>315</f>
        <v>315</v>
      </c>
      <c r="F14981" t="s">
        <v>13</v>
      </c>
      <c r="G14981" t="s">
        <v>46299</v>
      </c>
      <c r="H14981" s="3" t="s">
        <v>46316</v>
      </c>
      <c r="I14981" t="s">
        <v>1658</v>
      </c>
      <c r="J14981" t="s">
        <v>46317</v>
      </c>
    </row>
    <row r="14982" spans="1:10" ht="16" x14ac:dyDescent="0.2">
      <c r="A14982" t="s">
        <v>46340</v>
      </c>
      <c r="B14982" t="s">
        <v>46348</v>
      </c>
      <c r="C14982" t="s">
        <v>46349</v>
      </c>
      <c r="D14982">
        <v>1</v>
      </c>
      <c r="E14982">
        <f>315</f>
        <v>315</v>
      </c>
      <c r="F14982" t="s">
        <v>13</v>
      </c>
      <c r="G14982" t="s">
        <v>46299</v>
      </c>
      <c r="H14982" s="3" t="s">
        <v>46300</v>
      </c>
      <c r="I14982" t="s">
        <v>1658</v>
      </c>
      <c r="J14982" t="s">
        <v>46343</v>
      </c>
    </row>
    <row r="14983" spans="1:10" ht="16" x14ac:dyDescent="0.2">
      <c r="A14983" t="s">
        <v>26913</v>
      </c>
      <c r="B14983" t="s">
        <v>46350</v>
      </c>
      <c r="C14983" t="s">
        <v>46351</v>
      </c>
      <c r="D14983">
        <v>1</v>
      </c>
      <c r="E14983">
        <f>315</f>
        <v>315</v>
      </c>
      <c r="F14983" t="s">
        <v>13</v>
      </c>
      <c r="G14983" t="s">
        <v>46299</v>
      </c>
      <c r="H14983" s="3" t="s">
        <v>46300</v>
      </c>
      <c r="I14983" t="s">
        <v>1658</v>
      </c>
      <c r="J14983" t="s">
        <v>26916</v>
      </c>
    </row>
    <row r="14984" spans="1:10" ht="16" x14ac:dyDescent="0.2">
      <c r="A14984" t="s">
        <v>37416</v>
      </c>
      <c r="B14984" t="s">
        <v>46311</v>
      </c>
      <c r="C14984" t="s">
        <v>46312</v>
      </c>
      <c r="D14984">
        <v>3</v>
      </c>
      <c r="E14984">
        <f>315</f>
        <v>315</v>
      </c>
      <c r="F14984" t="s">
        <v>13</v>
      </c>
      <c r="G14984" t="s">
        <v>46299</v>
      </c>
      <c r="H14984" s="3" t="s">
        <v>46300</v>
      </c>
      <c r="I14984" t="s">
        <v>1658</v>
      </c>
      <c r="J14984" t="s">
        <v>37419</v>
      </c>
    </row>
    <row r="14985" spans="1:10" ht="16" x14ac:dyDescent="0.2">
      <c r="A14985" t="s">
        <v>37416</v>
      </c>
      <c r="B14985" t="s">
        <v>46336</v>
      </c>
      <c r="C14985" t="s">
        <v>46337</v>
      </c>
      <c r="D14985">
        <v>1</v>
      </c>
      <c r="E14985">
        <f>315</f>
        <v>315</v>
      </c>
      <c r="F14985" t="s">
        <v>13</v>
      </c>
      <c r="G14985" t="s">
        <v>46299</v>
      </c>
      <c r="H14985" s="3" t="s">
        <v>46300</v>
      </c>
      <c r="I14985" t="s">
        <v>1658</v>
      </c>
      <c r="J14985" t="s">
        <v>37419</v>
      </c>
    </row>
    <row r="14986" spans="1:10" ht="16" x14ac:dyDescent="0.2">
      <c r="A14986" t="s">
        <v>37416</v>
      </c>
      <c r="B14986" t="s">
        <v>46338</v>
      </c>
      <c r="C14986" t="s">
        <v>46339</v>
      </c>
      <c r="D14986">
        <v>2</v>
      </c>
      <c r="E14986">
        <f>315</f>
        <v>315</v>
      </c>
      <c r="F14986" t="s">
        <v>13</v>
      </c>
      <c r="G14986" t="s">
        <v>46299</v>
      </c>
      <c r="H14986" s="3" t="s">
        <v>46300</v>
      </c>
      <c r="I14986" t="s">
        <v>1658</v>
      </c>
      <c r="J14986" t="s">
        <v>37419</v>
      </c>
    </row>
    <row r="14987" spans="1:10" ht="16" x14ac:dyDescent="0.2">
      <c r="A14987" t="s">
        <v>46302</v>
      </c>
      <c r="B14987" t="s">
        <v>46352</v>
      </c>
      <c r="C14987" t="s">
        <v>46353</v>
      </c>
      <c r="D14987">
        <v>2</v>
      </c>
      <c r="E14987">
        <f>315</f>
        <v>315</v>
      </c>
      <c r="F14987" t="s">
        <v>13</v>
      </c>
      <c r="G14987" t="s">
        <v>46299</v>
      </c>
      <c r="H14987" s="3" t="s">
        <v>46354</v>
      </c>
      <c r="I14987" t="s">
        <v>1658</v>
      </c>
      <c r="J14987" t="s">
        <v>46306</v>
      </c>
    </row>
    <row r="14988" spans="1:10" ht="16" x14ac:dyDescent="0.2">
      <c r="A14988" t="s">
        <v>46344</v>
      </c>
      <c r="B14988" t="s">
        <v>46355</v>
      </c>
      <c r="C14988" t="s">
        <v>46356</v>
      </c>
      <c r="D14988">
        <v>2</v>
      </c>
      <c r="E14988">
        <f>315</f>
        <v>315</v>
      </c>
      <c r="F14988" t="s">
        <v>13</v>
      </c>
      <c r="G14988" t="s">
        <v>46299</v>
      </c>
      <c r="H14988" s="3" t="s">
        <v>46300</v>
      </c>
      <c r="I14988" t="s">
        <v>1658</v>
      </c>
      <c r="J14988" t="s">
        <v>46347</v>
      </c>
    </row>
    <row r="14989" spans="1:10" ht="32" x14ac:dyDescent="0.2">
      <c r="A14989" t="s">
        <v>46296</v>
      </c>
      <c r="B14989" t="s">
        <v>46357</v>
      </c>
      <c r="C14989" t="s">
        <v>46358</v>
      </c>
      <c r="D14989">
        <v>1</v>
      </c>
      <c r="E14989">
        <f>315</f>
        <v>315</v>
      </c>
      <c r="F14989" t="s">
        <v>13</v>
      </c>
      <c r="G14989" t="s">
        <v>46359</v>
      </c>
      <c r="H14989" s="3" t="s">
        <v>46360</v>
      </c>
      <c r="I14989" t="s">
        <v>1658</v>
      </c>
      <c r="J14989" t="s">
        <v>46301</v>
      </c>
    </row>
    <row r="14990" spans="1:10" ht="16" x14ac:dyDescent="0.2">
      <c r="A14990" t="s">
        <v>46361</v>
      </c>
      <c r="B14990" t="s">
        <v>46362</v>
      </c>
      <c r="C14990" t="s">
        <v>46363</v>
      </c>
      <c r="D14990">
        <v>1</v>
      </c>
      <c r="E14990">
        <f>315</f>
        <v>315</v>
      </c>
      <c r="F14990" t="s">
        <v>13</v>
      </c>
      <c r="G14990" t="s">
        <v>46364</v>
      </c>
      <c r="H14990" s="3" t="s">
        <v>46365</v>
      </c>
      <c r="I14990" t="s">
        <v>1658</v>
      </c>
      <c r="J14990" t="s">
        <v>46366</v>
      </c>
    </row>
    <row r="14991" spans="1:10" ht="16" x14ac:dyDescent="0.2">
      <c r="A14991" t="s">
        <v>27054</v>
      </c>
      <c r="B14991" t="s">
        <v>27234</v>
      </c>
      <c r="C14991" t="s">
        <v>27235</v>
      </c>
      <c r="D14991">
        <v>3</v>
      </c>
      <c r="E14991" t="s">
        <v>13</v>
      </c>
      <c r="F14991" t="s">
        <v>13</v>
      </c>
      <c r="G14991" t="s">
        <v>46367</v>
      </c>
      <c r="H14991" s="3" t="s">
        <v>46368</v>
      </c>
      <c r="I14991" t="s">
        <v>62</v>
      </c>
      <c r="J14991" t="s">
        <v>27059</v>
      </c>
    </row>
    <row r="14992" spans="1:10" ht="16" x14ac:dyDescent="0.2">
      <c r="A14992" t="s">
        <v>45013</v>
      </c>
      <c r="B14992" t="s">
        <v>46369</v>
      </c>
      <c r="C14992" t="s">
        <v>46370</v>
      </c>
      <c r="D14992">
        <v>2</v>
      </c>
      <c r="E14992" t="s">
        <v>13</v>
      </c>
      <c r="F14992" t="s">
        <v>13</v>
      </c>
      <c r="G14992" t="s">
        <v>46367</v>
      </c>
      <c r="H14992" s="3" t="s">
        <v>46371</v>
      </c>
      <c r="I14992" t="s">
        <v>62</v>
      </c>
      <c r="J14992" t="s">
        <v>45017</v>
      </c>
    </row>
    <row r="14993" spans="1:10" ht="16" x14ac:dyDescent="0.2">
      <c r="A14993" t="s">
        <v>46372</v>
      </c>
      <c r="B14993" t="s">
        <v>46373</v>
      </c>
      <c r="C14993" t="s">
        <v>46374</v>
      </c>
      <c r="D14993">
        <v>3</v>
      </c>
      <c r="E14993" t="s">
        <v>13</v>
      </c>
      <c r="F14993" t="s">
        <v>13</v>
      </c>
      <c r="G14993" t="s">
        <v>46375</v>
      </c>
      <c r="H14993" s="3" t="s">
        <v>46376</v>
      </c>
      <c r="I14993" t="s">
        <v>1658</v>
      </c>
      <c r="J14993" t="s">
        <v>46377</v>
      </c>
    </row>
    <row r="14994" spans="1:10" ht="16" x14ac:dyDescent="0.2">
      <c r="A14994" t="s">
        <v>46372</v>
      </c>
      <c r="B14994" t="s">
        <v>46378</v>
      </c>
      <c r="C14994" t="s">
        <v>46379</v>
      </c>
      <c r="D14994">
        <v>2</v>
      </c>
      <c r="E14994" t="s">
        <v>13</v>
      </c>
      <c r="F14994" t="s">
        <v>13</v>
      </c>
      <c r="G14994" t="s">
        <v>46375</v>
      </c>
      <c r="H14994" s="3" t="s">
        <v>46376</v>
      </c>
      <c r="I14994" t="s">
        <v>1658</v>
      </c>
      <c r="J14994" t="s">
        <v>46377</v>
      </c>
    </row>
    <row r="14995" spans="1:10" ht="16" x14ac:dyDescent="0.2">
      <c r="A14995" t="s">
        <v>46372</v>
      </c>
      <c r="B14995" t="s">
        <v>46380</v>
      </c>
      <c r="C14995" t="s">
        <v>46381</v>
      </c>
      <c r="D14995">
        <v>1</v>
      </c>
      <c r="E14995" t="s">
        <v>13</v>
      </c>
      <c r="F14995" t="s">
        <v>13</v>
      </c>
      <c r="G14995" t="s">
        <v>46375</v>
      </c>
      <c r="H14995" s="3" t="s">
        <v>46376</v>
      </c>
      <c r="I14995" t="s">
        <v>1658</v>
      </c>
      <c r="J14995" t="s">
        <v>46377</v>
      </c>
    </row>
    <row r="14996" spans="1:10" ht="32" x14ac:dyDescent="0.2">
      <c r="A14996" t="s">
        <v>32382</v>
      </c>
      <c r="B14996" t="s">
        <v>46382</v>
      </c>
      <c r="C14996" t="s">
        <v>46383</v>
      </c>
      <c r="D14996">
        <v>1</v>
      </c>
      <c r="E14996" t="s">
        <v>1280</v>
      </c>
      <c r="F14996" t="s">
        <v>13</v>
      </c>
      <c r="G14996" t="s">
        <v>46384</v>
      </c>
      <c r="H14996" s="3" t="s">
        <v>46385</v>
      </c>
      <c r="I14996" t="s">
        <v>90</v>
      </c>
      <c r="J14996" t="s">
        <v>32384</v>
      </c>
    </row>
    <row r="14997" spans="1:10" ht="16" x14ac:dyDescent="0.2">
      <c r="A14997" t="s">
        <v>46386</v>
      </c>
      <c r="B14997" t="s">
        <v>46387</v>
      </c>
      <c r="C14997" t="s">
        <v>46388</v>
      </c>
      <c r="D14997">
        <v>1</v>
      </c>
      <c r="E14997" t="s">
        <v>1280</v>
      </c>
      <c r="F14997" t="s">
        <v>13</v>
      </c>
      <c r="G14997" t="s">
        <v>46384</v>
      </c>
      <c r="H14997" s="3" t="s">
        <v>46389</v>
      </c>
      <c r="I14997" t="s">
        <v>90</v>
      </c>
      <c r="J14997" t="s">
        <v>46390</v>
      </c>
    </row>
    <row r="14998" spans="1:10" ht="16" x14ac:dyDescent="0.2">
      <c r="A14998" t="s">
        <v>3016</v>
      </c>
      <c r="B14998" t="s">
        <v>46391</v>
      </c>
      <c r="C14998" t="s">
        <v>46392</v>
      </c>
      <c r="D14998">
        <v>1</v>
      </c>
      <c r="E14998" t="s">
        <v>13</v>
      </c>
      <c r="F14998" t="s">
        <v>13</v>
      </c>
      <c r="G14998" t="s">
        <v>46393</v>
      </c>
      <c r="H14998" s="3" t="s">
        <v>46394</v>
      </c>
      <c r="I14998" t="s">
        <v>918</v>
      </c>
      <c r="J14998" t="s">
        <v>3018</v>
      </c>
    </row>
    <row r="14999" spans="1:10" ht="16" x14ac:dyDescent="0.2">
      <c r="A14999" t="s">
        <v>3016</v>
      </c>
      <c r="B14999" t="s">
        <v>46395</v>
      </c>
      <c r="C14999" t="s">
        <v>46396</v>
      </c>
      <c r="D14999">
        <v>4</v>
      </c>
      <c r="E14999" t="s">
        <v>13</v>
      </c>
      <c r="F14999" t="s">
        <v>13</v>
      </c>
      <c r="G14999" t="s">
        <v>46393</v>
      </c>
      <c r="H14999" s="3" t="s">
        <v>46394</v>
      </c>
      <c r="I14999" t="s">
        <v>918</v>
      </c>
      <c r="J14999" t="s">
        <v>3018</v>
      </c>
    </row>
    <row r="15000" spans="1:10" ht="16" x14ac:dyDescent="0.2">
      <c r="A15000" t="s">
        <v>3016</v>
      </c>
      <c r="B15000" t="s">
        <v>45643</v>
      </c>
      <c r="C15000" t="s">
        <v>45644</v>
      </c>
      <c r="D15000">
        <v>2</v>
      </c>
      <c r="E15000" t="s">
        <v>13</v>
      </c>
      <c r="F15000" t="s">
        <v>13</v>
      </c>
      <c r="G15000" t="s">
        <v>46393</v>
      </c>
      <c r="H15000" s="3" t="s">
        <v>46394</v>
      </c>
      <c r="I15000" t="s">
        <v>918</v>
      </c>
      <c r="J15000" t="s">
        <v>3018</v>
      </c>
    </row>
    <row r="15001" spans="1:10" ht="16" x14ac:dyDescent="0.2">
      <c r="A15001" t="s">
        <v>3004</v>
      </c>
      <c r="B15001" t="s">
        <v>46395</v>
      </c>
      <c r="C15001" t="s">
        <v>46396</v>
      </c>
      <c r="D15001">
        <v>1</v>
      </c>
      <c r="E15001" t="s">
        <v>13</v>
      </c>
      <c r="F15001" t="s">
        <v>13</v>
      </c>
      <c r="G15001" t="s">
        <v>46397</v>
      </c>
      <c r="H15001" s="3" t="s">
        <v>46398</v>
      </c>
      <c r="I15001" t="s">
        <v>918</v>
      </c>
      <c r="J15001" t="s">
        <v>3006</v>
      </c>
    </row>
    <row r="15002" spans="1:10" ht="16" x14ac:dyDescent="0.2">
      <c r="A15002" t="s">
        <v>3004</v>
      </c>
      <c r="B15002" t="s">
        <v>45643</v>
      </c>
      <c r="C15002" t="s">
        <v>45644</v>
      </c>
      <c r="D15002">
        <v>2</v>
      </c>
      <c r="E15002" t="s">
        <v>13</v>
      </c>
      <c r="F15002" t="s">
        <v>13</v>
      </c>
      <c r="G15002" t="s">
        <v>46397</v>
      </c>
      <c r="H15002" s="3" t="s">
        <v>46398</v>
      </c>
      <c r="I15002" t="s">
        <v>918</v>
      </c>
      <c r="J15002" t="s">
        <v>3006</v>
      </c>
    </row>
    <row r="15003" spans="1:10" ht="32" x14ac:dyDescent="0.2">
      <c r="A15003" t="s">
        <v>3004</v>
      </c>
      <c r="B15003" t="s">
        <v>46399</v>
      </c>
      <c r="C15003" t="s">
        <v>46400</v>
      </c>
      <c r="D15003">
        <v>6</v>
      </c>
      <c r="E15003" t="s">
        <v>13</v>
      </c>
      <c r="F15003" t="s">
        <v>13</v>
      </c>
      <c r="G15003" t="s">
        <v>46401</v>
      </c>
      <c r="H15003" s="3" t="s">
        <v>46402</v>
      </c>
      <c r="I15003" t="s">
        <v>5804</v>
      </c>
      <c r="J15003" t="s">
        <v>3006</v>
      </c>
    </row>
    <row r="15004" spans="1:10" ht="16" x14ac:dyDescent="0.2">
      <c r="A15004" t="s">
        <v>46403</v>
      </c>
      <c r="B15004" t="s">
        <v>46404</v>
      </c>
      <c r="C15004" t="s">
        <v>46405</v>
      </c>
      <c r="D15004">
        <v>3</v>
      </c>
      <c r="E15004" t="s">
        <v>13</v>
      </c>
      <c r="F15004" t="s">
        <v>13</v>
      </c>
      <c r="G15004" t="s">
        <v>46406</v>
      </c>
      <c r="H15004" s="3" t="s">
        <v>46407</v>
      </c>
      <c r="I15004" t="s">
        <v>390</v>
      </c>
      <c r="J15004" t="s">
        <v>46408</v>
      </c>
    </row>
    <row r="15005" spans="1:10" ht="16" x14ac:dyDescent="0.2">
      <c r="A15005" t="s">
        <v>46409</v>
      </c>
      <c r="B15005" t="s">
        <v>46410</v>
      </c>
      <c r="C15005" t="s">
        <v>46411</v>
      </c>
      <c r="D15005">
        <v>2</v>
      </c>
      <c r="E15005" t="s">
        <v>13</v>
      </c>
      <c r="F15005" t="s">
        <v>13</v>
      </c>
      <c r="G15005" t="s">
        <v>46412</v>
      </c>
      <c r="H15005" s="3" t="s">
        <v>46413</v>
      </c>
      <c r="J15005" t="s">
        <v>46414</v>
      </c>
    </row>
    <row r="15006" spans="1:10" ht="16" x14ac:dyDescent="0.2">
      <c r="A15006" t="s">
        <v>46415</v>
      </c>
      <c r="B15006" t="s">
        <v>46416</v>
      </c>
      <c r="C15006" t="s">
        <v>46417</v>
      </c>
      <c r="D15006">
        <v>2</v>
      </c>
      <c r="E15006" t="s">
        <v>13</v>
      </c>
      <c r="F15006" t="s">
        <v>13</v>
      </c>
      <c r="G15006" t="s">
        <v>46412</v>
      </c>
      <c r="H15006" s="3" t="s">
        <v>46418</v>
      </c>
      <c r="I15006" t="s">
        <v>390</v>
      </c>
      <c r="J15006" t="s">
        <v>46419</v>
      </c>
    </row>
    <row r="15007" spans="1:10" ht="16" x14ac:dyDescent="0.2">
      <c r="A15007" t="s">
        <v>46403</v>
      </c>
      <c r="B15007" t="s">
        <v>46420</v>
      </c>
      <c r="C15007" t="s">
        <v>46421</v>
      </c>
      <c r="D15007">
        <v>2</v>
      </c>
      <c r="E15007" t="s">
        <v>13</v>
      </c>
      <c r="F15007" t="s">
        <v>13</v>
      </c>
      <c r="G15007" t="s">
        <v>46412</v>
      </c>
      <c r="H15007" s="3" t="s">
        <v>46422</v>
      </c>
      <c r="I15007" t="s">
        <v>390</v>
      </c>
      <c r="J15007" t="s">
        <v>46408</v>
      </c>
    </row>
    <row r="15008" spans="1:10" ht="16" x14ac:dyDescent="0.2">
      <c r="A15008" t="s">
        <v>46423</v>
      </c>
      <c r="B15008" t="s">
        <v>46424</v>
      </c>
      <c r="C15008" t="s">
        <v>46425</v>
      </c>
      <c r="D15008">
        <v>1</v>
      </c>
      <c r="E15008" t="s">
        <v>13</v>
      </c>
      <c r="F15008" t="s">
        <v>13</v>
      </c>
      <c r="G15008" t="s">
        <v>46412</v>
      </c>
      <c r="H15008" s="3" t="s">
        <v>46426</v>
      </c>
      <c r="I15008" t="s">
        <v>390</v>
      </c>
      <c r="J15008" t="s">
        <v>46427</v>
      </c>
    </row>
    <row r="15009" spans="1:10" ht="16" x14ac:dyDescent="0.2">
      <c r="A15009" t="s">
        <v>46403</v>
      </c>
      <c r="B15009" t="s">
        <v>46428</v>
      </c>
      <c r="C15009" t="s">
        <v>46429</v>
      </c>
      <c r="D15009">
        <v>4</v>
      </c>
      <c r="E15009" t="s">
        <v>13</v>
      </c>
      <c r="F15009" t="s">
        <v>13</v>
      </c>
      <c r="G15009" t="s">
        <v>46412</v>
      </c>
      <c r="H15009" s="3" t="s">
        <v>46422</v>
      </c>
      <c r="I15009" t="s">
        <v>390</v>
      </c>
      <c r="J15009" t="s">
        <v>46408</v>
      </c>
    </row>
    <row r="15010" spans="1:10" ht="16" x14ac:dyDescent="0.2">
      <c r="A15010" t="s">
        <v>46415</v>
      </c>
      <c r="B15010" t="s">
        <v>46430</v>
      </c>
      <c r="C15010" t="s">
        <v>46431</v>
      </c>
      <c r="D15010">
        <v>3</v>
      </c>
      <c r="E15010" t="s">
        <v>13</v>
      </c>
      <c r="F15010" t="s">
        <v>13</v>
      </c>
      <c r="G15010" t="s">
        <v>46412</v>
      </c>
      <c r="H15010" s="3" t="s">
        <v>46418</v>
      </c>
      <c r="I15010" t="s">
        <v>390</v>
      </c>
      <c r="J15010" t="s">
        <v>46419</v>
      </c>
    </row>
    <row r="15011" spans="1:10" ht="16" x14ac:dyDescent="0.2">
      <c r="A15011" t="s">
        <v>46415</v>
      </c>
      <c r="B15011" t="s">
        <v>46432</v>
      </c>
      <c r="C15011" t="s">
        <v>46433</v>
      </c>
      <c r="D15011">
        <v>1</v>
      </c>
      <c r="E15011" t="s">
        <v>13</v>
      </c>
      <c r="F15011" t="s">
        <v>13</v>
      </c>
      <c r="G15011" t="s">
        <v>46412</v>
      </c>
      <c r="H15011" s="3" t="s">
        <v>46434</v>
      </c>
      <c r="I15011" t="s">
        <v>390</v>
      </c>
      <c r="J15011" t="s">
        <v>46419</v>
      </c>
    </row>
    <row r="15012" spans="1:10" ht="16" x14ac:dyDescent="0.2">
      <c r="A15012" t="s">
        <v>46409</v>
      </c>
      <c r="B15012" t="s">
        <v>46435</v>
      </c>
      <c r="C15012" t="s">
        <v>46436</v>
      </c>
      <c r="D15012">
        <v>1</v>
      </c>
      <c r="E15012" t="s">
        <v>13</v>
      </c>
      <c r="F15012" t="s">
        <v>13</v>
      </c>
      <c r="G15012" t="s">
        <v>46412</v>
      </c>
      <c r="H15012" s="3" t="s">
        <v>46437</v>
      </c>
      <c r="I15012" t="s">
        <v>390</v>
      </c>
      <c r="J15012" t="s">
        <v>46414</v>
      </c>
    </row>
    <row r="15013" spans="1:10" ht="32" x14ac:dyDescent="0.2">
      <c r="A15013" t="s">
        <v>46403</v>
      </c>
      <c r="B15013" t="s">
        <v>46438</v>
      </c>
      <c r="C15013" t="s">
        <v>46439</v>
      </c>
      <c r="D15013">
        <v>1</v>
      </c>
      <c r="E15013" t="s">
        <v>13</v>
      </c>
      <c r="F15013" t="s">
        <v>13</v>
      </c>
      <c r="G15013" t="s">
        <v>46440</v>
      </c>
      <c r="H15013" s="3" t="s">
        <v>46441</v>
      </c>
      <c r="I15013" t="s">
        <v>253</v>
      </c>
      <c r="J15013" t="s">
        <v>46408</v>
      </c>
    </row>
    <row r="15014" spans="1:10" ht="16" x14ac:dyDescent="0.2">
      <c r="A15014" t="s">
        <v>32316</v>
      </c>
      <c r="B15014" t="s">
        <v>46442</v>
      </c>
      <c r="C15014" t="s">
        <v>46443</v>
      </c>
      <c r="D15014">
        <v>2</v>
      </c>
      <c r="E15014" t="s">
        <v>13</v>
      </c>
      <c r="F15014" t="s">
        <v>13</v>
      </c>
      <c r="G15014" t="s">
        <v>46444</v>
      </c>
      <c r="H15014" s="3" t="s">
        <v>46445</v>
      </c>
      <c r="I15014" t="s">
        <v>404</v>
      </c>
      <c r="J15014" t="s">
        <v>32320</v>
      </c>
    </row>
    <row r="15015" spans="1:10" ht="16" x14ac:dyDescent="0.2">
      <c r="A15015" t="s">
        <v>46446</v>
      </c>
      <c r="B15015" t="s">
        <v>46447</v>
      </c>
      <c r="C15015" t="s">
        <v>46448</v>
      </c>
      <c r="D15015">
        <v>3</v>
      </c>
      <c r="E15015" t="s">
        <v>13</v>
      </c>
      <c r="F15015" t="s">
        <v>13</v>
      </c>
      <c r="G15015" t="s">
        <v>46444</v>
      </c>
      <c r="H15015" s="3" t="s">
        <v>46445</v>
      </c>
      <c r="I15015" t="s">
        <v>404</v>
      </c>
      <c r="J15015" t="s">
        <v>46449</v>
      </c>
    </row>
    <row r="15016" spans="1:10" ht="16" x14ac:dyDescent="0.2">
      <c r="A15016" t="s">
        <v>32316</v>
      </c>
      <c r="B15016" t="s">
        <v>46450</v>
      </c>
      <c r="C15016" t="s">
        <v>46451</v>
      </c>
      <c r="D15016">
        <v>3</v>
      </c>
      <c r="E15016" t="s">
        <v>13</v>
      </c>
      <c r="F15016" t="s">
        <v>13</v>
      </c>
      <c r="G15016" t="s">
        <v>46444</v>
      </c>
      <c r="H15016" s="3" t="s">
        <v>46445</v>
      </c>
      <c r="I15016" t="s">
        <v>404</v>
      </c>
      <c r="J15016" t="s">
        <v>32320</v>
      </c>
    </row>
    <row r="15017" spans="1:10" ht="16" x14ac:dyDescent="0.2">
      <c r="A15017" t="s">
        <v>46452</v>
      </c>
      <c r="B15017" t="s">
        <v>8038</v>
      </c>
      <c r="C15017" t="s">
        <v>46453</v>
      </c>
      <c r="D15017">
        <v>2</v>
      </c>
      <c r="E15017" t="s">
        <v>13</v>
      </c>
      <c r="F15017" t="s">
        <v>13</v>
      </c>
      <c r="G15017" t="s">
        <v>46454</v>
      </c>
      <c r="H15017" s="3" t="s">
        <v>46455</v>
      </c>
      <c r="I15017" t="s">
        <v>62</v>
      </c>
      <c r="J15017" t="s">
        <v>46456</v>
      </c>
    </row>
    <row r="15018" spans="1:10" ht="16" x14ac:dyDescent="0.2">
      <c r="A15018" t="s">
        <v>46457</v>
      </c>
      <c r="B15018" t="s">
        <v>46458</v>
      </c>
      <c r="C15018" t="s">
        <v>46459</v>
      </c>
      <c r="D15018">
        <v>1</v>
      </c>
      <c r="E15018" t="s">
        <v>13</v>
      </c>
      <c r="F15018" t="s">
        <v>13</v>
      </c>
      <c r="G15018" t="s">
        <v>46460</v>
      </c>
      <c r="H15018" s="3" t="s">
        <v>46461</v>
      </c>
      <c r="I15018" t="s">
        <v>62</v>
      </c>
      <c r="J15018" t="s">
        <v>46462</v>
      </c>
    </row>
    <row r="15019" spans="1:10" ht="16" x14ac:dyDescent="0.2">
      <c r="A15019" t="s">
        <v>46463</v>
      </c>
      <c r="B15019" t="s">
        <v>46464</v>
      </c>
      <c r="C15019" t="s">
        <v>46465</v>
      </c>
      <c r="D15019">
        <v>1</v>
      </c>
      <c r="E15019" t="s">
        <v>13</v>
      </c>
      <c r="F15019" t="s">
        <v>13</v>
      </c>
      <c r="G15019" t="s">
        <v>46466</v>
      </c>
      <c r="H15019" s="3" t="s">
        <v>46467</v>
      </c>
      <c r="I15019" t="s">
        <v>62</v>
      </c>
      <c r="J15019" t="s">
        <v>46468</v>
      </c>
    </row>
    <row r="15020" spans="1:10" ht="16" x14ac:dyDescent="0.2">
      <c r="A15020" t="s">
        <v>46463</v>
      </c>
      <c r="B15020" t="s">
        <v>46469</v>
      </c>
      <c r="C15020" t="s">
        <v>46470</v>
      </c>
      <c r="D15020">
        <v>3</v>
      </c>
      <c r="E15020" t="s">
        <v>13</v>
      </c>
      <c r="F15020" t="s">
        <v>13</v>
      </c>
      <c r="G15020" t="s">
        <v>46466</v>
      </c>
      <c r="H15020" s="3" t="s">
        <v>46471</v>
      </c>
      <c r="I15020" t="s">
        <v>62</v>
      </c>
      <c r="J15020" t="s">
        <v>46468</v>
      </c>
    </row>
    <row r="15021" spans="1:10" ht="16" x14ac:dyDescent="0.2">
      <c r="A15021" t="s">
        <v>3910</v>
      </c>
      <c r="B15021" t="s">
        <v>46472</v>
      </c>
      <c r="C15021" t="s">
        <v>46473</v>
      </c>
      <c r="D15021">
        <v>2</v>
      </c>
      <c r="E15021" t="s">
        <v>13</v>
      </c>
      <c r="F15021" t="s">
        <v>13</v>
      </c>
      <c r="G15021" t="s">
        <v>46474</v>
      </c>
      <c r="H15021" s="3" t="s">
        <v>46475</v>
      </c>
      <c r="I15021" t="s">
        <v>3915</v>
      </c>
      <c r="J15021" t="s">
        <v>3916</v>
      </c>
    </row>
    <row r="15022" spans="1:10" ht="16" x14ac:dyDescent="0.2">
      <c r="A15022" t="s">
        <v>46476</v>
      </c>
      <c r="B15022" t="s">
        <v>46477</v>
      </c>
      <c r="C15022" t="s">
        <v>46478</v>
      </c>
      <c r="D15022">
        <v>2</v>
      </c>
      <c r="E15022" t="s">
        <v>13</v>
      </c>
      <c r="F15022" t="s">
        <v>13</v>
      </c>
      <c r="G15022" t="s">
        <v>46479</v>
      </c>
      <c r="H15022" s="3" t="s">
        <v>46480</v>
      </c>
      <c r="I15022" t="s">
        <v>1658</v>
      </c>
      <c r="J15022" t="s">
        <v>46481</v>
      </c>
    </row>
    <row r="15023" spans="1:10" ht="16" x14ac:dyDescent="0.2">
      <c r="A15023" t="s">
        <v>46476</v>
      </c>
      <c r="B15023" t="s">
        <v>46482</v>
      </c>
      <c r="C15023" t="s">
        <v>46483</v>
      </c>
      <c r="D15023">
        <v>4</v>
      </c>
      <c r="E15023" t="s">
        <v>13</v>
      </c>
      <c r="F15023" t="s">
        <v>13</v>
      </c>
      <c r="G15023" t="s">
        <v>46479</v>
      </c>
      <c r="H15023" s="3" t="s">
        <v>46480</v>
      </c>
      <c r="I15023" t="s">
        <v>1658</v>
      </c>
      <c r="J15023" t="s">
        <v>46481</v>
      </c>
    </row>
    <row r="15024" spans="1:10" ht="16" x14ac:dyDescent="0.2">
      <c r="A15024" t="s">
        <v>46484</v>
      </c>
      <c r="B15024" t="s">
        <v>46485</v>
      </c>
      <c r="C15024" t="s">
        <v>46486</v>
      </c>
      <c r="D15024">
        <v>1</v>
      </c>
      <c r="E15024" t="s">
        <v>13</v>
      </c>
      <c r="F15024" t="s">
        <v>13</v>
      </c>
      <c r="G15024" t="s">
        <v>46479</v>
      </c>
      <c r="H15024" s="3" t="s">
        <v>46480</v>
      </c>
      <c r="I15024" t="s">
        <v>1658</v>
      </c>
      <c r="J15024" t="s">
        <v>46487</v>
      </c>
    </row>
    <row r="15025" spans="1:10" ht="16" x14ac:dyDescent="0.2">
      <c r="A15025" t="s">
        <v>46476</v>
      </c>
      <c r="B15025" t="s">
        <v>46488</v>
      </c>
      <c r="C15025" t="s">
        <v>46489</v>
      </c>
      <c r="D15025">
        <v>3</v>
      </c>
      <c r="E15025" t="s">
        <v>13</v>
      </c>
      <c r="F15025" t="s">
        <v>13</v>
      </c>
      <c r="G15025" t="s">
        <v>46479</v>
      </c>
      <c r="H15025" s="3" t="s">
        <v>46480</v>
      </c>
      <c r="I15025" t="s">
        <v>1658</v>
      </c>
      <c r="J15025" t="s">
        <v>46481</v>
      </c>
    </row>
    <row r="15026" spans="1:10" ht="16" x14ac:dyDescent="0.2">
      <c r="A15026" t="s">
        <v>46476</v>
      </c>
      <c r="B15026" t="s">
        <v>46490</v>
      </c>
      <c r="C15026" t="s">
        <v>46491</v>
      </c>
      <c r="D15026">
        <v>1</v>
      </c>
      <c r="E15026" t="s">
        <v>13</v>
      </c>
      <c r="F15026" t="s">
        <v>13</v>
      </c>
      <c r="G15026" t="s">
        <v>46479</v>
      </c>
      <c r="H15026" s="3" t="s">
        <v>46480</v>
      </c>
      <c r="I15026" t="s">
        <v>1658</v>
      </c>
      <c r="J15026" t="s">
        <v>46481</v>
      </c>
    </row>
    <row r="15027" spans="1:10" ht="16" x14ac:dyDescent="0.2">
      <c r="A15027" t="s">
        <v>46492</v>
      </c>
      <c r="B15027" t="s">
        <v>46493</v>
      </c>
      <c r="C15027" t="s">
        <v>46494</v>
      </c>
      <c r="D15027">
        <v>2</v>
      </c>
      <c r="E15027" t="s">
        <v>13</v>
      </c>
      <c r="F15027" t="s">
        <v>13</v>
      </c>
      <c r="G15027" t="s">
        <v>46495</v>
      </c>
      <c r="H15027" s="3" t="s">
        <v>46496</v>
      </c>
      <c r="I15027" t="s">
        <v>626</v>
      </c>
      <c r="J15027" t="s">
        <v>46497</v>
      </c>
    </row>
    <row r="15028" spans="1:10" ht="16" x14ac:dyDescent="0.2">
      <c r="A15028" t="s">
        <v>46492</v>
      </c>
      <c r="B15028" t="s">
        <v>46498</v>
      </c>
      <c r="C15028" t="s">
        <v>46499</v>
      </c>
      <c r="D15028">
        <v>1</v>
      </c>
      <c r="E15028" t="s">
        <v>13</v>
      </c>
      <c r="F15028" t="s">
        <v>13</v>
      </c>
      <c r="G15028" t="s">
        <v>46495</v>
      </c>
      <c r="H15028" s="3" t="s">
        <v>46496</v>
      </c>
      <c r="I15028" t="s">
        <v>626</v>
      </c>
      <c r="J15028" t="s">
        <v>46497</v>
      </c>
    </row>
    <row r="15029" spans="1:10" ht="16" x14ac:dyDescent="0.2">
      <c r="A15029" t="s">
        <v>46500</v>
      </c>
      <c r="B15029" t="s">
        <v>46501</v>
      </c>
      <c r="C15029" t="s">
        <v>46502</v>
      </c>
      <c r="D15029">
        <v>2</v>
      </c>
      <c r="E15029" t="s">
        <v>13</v>
      </c>
      <c r="F15029" t="s">
        <v>13</v>
      </c>
      <c r="G15029" t="s">
        <v>46503</v>
      </c>
      <c r="H15029" s="3" t="s">
        <v>46504</v>
      </c>
      <c r="I15029" t="s">
        <v>106</v>
      </c>
      <c r="J15029" t="s">
        <v>46505</v>
      </c>
    </row>
    <row r="15030" spans="1:10" ht="16" x14ac:dyDescent="0.2">
      <c r="A15030" t="s">
        <v>46506</v>
      </c>
      <c r="B15030" t="s">
        <v>46507</v>
      </c>
      <c r="C15030" t="s">
        <v>46508</v>
      </c>
      <c r="D15030">
        <v>1</v>
      </c>
      <c r="E15030" t="s">
        <v>730</v>
      </c>
      <c r="F15030" t="s">
        <v>13</v>
      </c>
      <c r="G15030" t="s">
        <v>46509</v>
      </c>
      <c r="H15030" s="3" t="s">
        <v>46510</v>
      </c>
      <c r="I15030" t="s">
        <v>62</v>
      </c>
      <c r="J15030" t="s">
        <v>46511</v>
      </c>
    </row>
    <row r="15031" spans="1:10" ht="16" x14ac:dyDescent="0.2">
      <c r="A15031" t="s">
        <v>46512</v>
      </c>
      <c r="B15031" t="s">
        <v>46513</v>
      </c>
      <c r="C15031" t="s">
        <v>46514</v>
      </c>
      <c r="D15031">
        <v>1</v>
      </c>
      <c r="E15031" t="s">
        <v>730</v>
      </c>
      <c r="F15031" t="s">
        <v>13</v>
      </c>
      <c r="G15031" t="s">
        <v>46509</v>
      </c>
      <c r="H15031" s="3" t="s">
        <v>46515</v>
      </c>
      <c r="I15031" t="s">
        <v>62</v>
      </c>
      <c r="J15031" t="s">
        <v>46516</v>
      </c>
    </row>
    <row r="15032" spans="1:10" ht="16" x14ac:dyDescent="0.2">
      <c r="A15032" t="s">
        <v>46517</v>
      </c>
      <c r="B15032" t="s">
        <v>46518</v>
      </c>
      <c r="C15032" t="s">
        <v>46519</v>
      </c>
      <c r="D15032">
        <v>2</v>
      </c>
      <c r="E15032" t="s">
        <v>730</v>
      </c>
      <c r="F15032" t="s">
        <v>13</v>
      </c>
      <c r="G15032" t="s">
        <v>46509</v>
      </c>
      <c r="H15032" s="3" t="s">
        <v>46520</v>
      </c>
      <c r="I15032" t="s">
        <v>62</v>
      </c>
      <c r="J15032" t="s">
        <v>46521</v>
      </c>
    </row>
    <row r="15033" spans="1:10" ht="16" x14ac:dyDescent="0.2">
      <c r="A15033" t="s">
        <v>46522</v>
      </c>
      <c r="B15033" t="s">
        <v>46523</v>
      </c>
      <c r="C15033" t="s">
        <v>46524</v>
      </c>
      <c r="D15033">
        <v>1</v>
      </c>
      <c r="E15033" t="s">
        <v>730</v>
      </c>
      <c r="F15033" t="s">
        <v>13</v>
      </c>
      <c r="G15033" t="s">
        <v>46509</v>
      </c>
      <c r="H15033" s="3" t="s">
        <v>46515</v>
      </c>
      <c r="I15033" t="s">
        <v>62</v>
      </c>
      <c r="J15033" t="s">
        <v>46525</v>
      </c>
    </row>
    <row r="15034" spans="1:10" ht="16" x14ac:dyDescent="0.2">
      <c r="A15034" t="s">
        <v>46526</v>
      </c>
      <c r="B15034" t="s">
        <v>46527</v>
      </c>
      <c r="C15034" t="s">
        <v>46528</v>
      </c>
      <c r="D15034">
        <v>1</v>
      </c>
      <c r="E15034" t="s">
        <v>730</v>
      </c>
      <c r="F15034" t="s">
        <v>13</v>
      </c>
      <c r="G15034" t="s">
        <v>46509</v>
      </c>
      <c r="H15034" s="3" t="s">
        <v>46515</v>
      </c>
      <c r="I15034" t="s">
        <v>62</v>
      </c>
      <c r="J15034" t="s">
        <v>46529</v>
      </c>
    </row>
    <row r="15035" spans="1:10" ht="16" x14ac:dyDescent="0.2">
      <c r="A15035" t="s">
        <v>2899</v>
      </c>
      <c r="B15035" t="s">
        <v>46530</v>
      </c>
      <c r="C15035" t="s">
        <v>46531</v>
      </c>
      <c r="D15035">
        <v>4</v>
      </c>
      <c r="E15035" t="s">
        <v>730</v>
      </c>
      <c r="F15035" t="s">
        <v>13</v>
      </c>
      <c r="G15035" t="s">
        <v>46509</v>
      </c>
      <c r="H15035" s="3" t="s">
        <v>46532</v>
      </c>
      <c r="I15035" t="s">
        <v>62</v>
      </c>
      <c r="J15035" t="s">
        <v>2903</v>
      </c>
    </row>
    <row r="15036" spans="1:10" ht="16" x14ac:dyDescent="0.2">
      <c r="A15036" t="s">
        <v>46533</v>
      </c>
      <c r="B15036" t="s">
        <v>46534</v>
      </c>
      <c r="C15036" t="s">
        <v>46535</v>
      </c>
      <c r="D15036">
        <v>3</v>
      </c>
      <c r="E15036" t="s">
        <v>730</v>
      </c>
      <c r="F15036" t="s">
        <v>13</v>
      </c>
      <c r="G15036" t="s">
        <v>46509</v>
      </c>
      <c r="H15036" s="3" t="s">
        <v>46536</v>
      </c>
      <c r="I15036" t="s">
        <v>62</v>
      </c>
      <c r="J15036" t="s">
        <v>46537</v>
      </c>
    </row>
    <row r="15037" spans="1:10" ht="16" x14ac:dyDescent="0.2">
      <c r="A15037" t="s">
        <v>46533</v>
      </c>
      <c r="B15037" t="s">
        <v>46507</v>
      </c>
      <c r="C15037" t="s">
        <v>46508</v>
      </c>
      <c r="D15037">
        <v>1</v>
      </c>
      <c r="E15037" t="s">
        <v>730</v>
      </c>
      <c r="F15037" t="s">
        <v>13</v>
      </c>
      <c r="G15037" t="s">
        <v>46509</v>
      </c>
      <c r="H15037" s="3" t="s">
        <v>46536</v>
      </c>
      <c r="I15037" t="s">
        <v>62</v>
      </c>
      <c r="J15037" t="s">
        <v>46537</v>
      </c>
    </row>
    <row r="15038" spans="1:10" ht="16" x14ac:dyDescent="0.2">
      <c r="A15038" t="s">
        <v>46506</v>
      </c>
      <c r="B15038" t="s">
        <v>46538</v>
      </c>
      <c r="C15038" t="s">
        <v>46539</v>
      </c>
      <c r="D15038">
        <v>2</v>
      </c>
      <c r="E15038" t="s">
        <v>730</v>
      </c>
      <c r="F15038" t="s">
        <v>13</v>
      </c>
      <c r="G15038" t="s">
        <v>46509</v>
      </c>
      <c r="H15038" s="3" t="s">
        <v>46540</v>
      </c>
      <c r="I15038" t="s">
        <v>62</v>
      </c>
      <c r="J15038" t="s">
        <v>46511</v>
      </c>
    </row>
    <row r="15039" spans="1:10" ht="16" x14ac:dyDescent="0.2">
      <c r="A15039" t="s">
        <v>22076</v>
      </c>
      <c r="B15039" t="s">
        <v>46541</v>
      </c>
      <c r="C15039" t="s">
        <v>46542</v>
      </c>
      <c r="D15039">
        <v>3</v>
      </c>
      <c r="E15039" t="s">
        <v>730</v>
      </c>
      <c r="F15039" t="s">
        <v>13</v>
      </c>
      <c r="G15039" t="s">
        <v>46509</v>
      </c>
      <c r="H15039" s="3" t="s">
        <v>46543</v>
      </c>
      <c r="I15039" t="s">
        <v>62</v>
      </c>
      <c r="J15039" t="s">
        <v>22080</v>
      </c>
    </row>
    <row r="15040" spans="1:10" ht="16" x14ac:dyDescent="0.2">
      <c r="A15040" t="s">
        <v>46533</v>
      </c>
      <c r="B15040" t="s">
        <v>46538</v>
      </c>
      <c r="C15040" t="s">
        <v>46539</v>
      </c>
      <c r="D15040">
        <v>2</v>
      </c>
      <c r="E15040" t="s">
        <v>730</v>
      </c>
      <c r="F15040" t="s">
        <v>13</v>
      </c>
      <c r="G15040" t="s">
        <v>46509</v>
      </c>
      <c r="H15040" s="3" t="s">
        <v>46536</v>
      </c>
      <c r="I15040" t="s">
        <v>62</v>
      </c>
      <c r="J15040" t="s">
        <v>46537</v>
      </c>
    </row>
    <row r="15041" spans="1:10" ht="32" x14ac:dyDescent="0.2">
      <c r="A15041" t="s">
        <v>46544</v>
      </c>
      <c r="B15041" t="s">
        <v>46545</v>
      </c>
      <c r="C15041" t="s">
        <v>46546</v>
      </c>
      <c r="D15041">
        <v>1</v>
      </c>
      <c r="E15041" t="s">
        <v>1280</v>
      </c>
      <c r="F15041" t="s">
        <v>13</v>
      </c>
      <c r="G15041" t="s">
        <v>46547</v>
      </c>
      <c r="H15041" s="3" t="s">
        <v>46548</v>
      </c>
      <c r="I15041" t="s">
        <v>62</v>
      </c>
      <c r="J15041" t="s">
        <v>46549</v>
      </c>
    </row>
    <row r="15042" spans="1:10" ht="16" x14ac:dyDescent="0.2">
      <c r="A15042" t="s">
        <v>46550</v>
      </c>
      <c r="B15042" t="s">
        <v>46551</v>
      </c>
      <c r="C15042" t="s">
        <v>46552</v>
      </c>
      <c r="D15042">
        <v>3</v>
      </c>
      <c r="E15042" t="s">
        <v>1280</v>
      </c>
      <c r="F15042" t="s">
        <v>13</v>
      </c>
      <c r="G15042" t="s">
        <v>46547</v>
      </c>
      <c r="H15042" s="3" t="s">
        <v>46553</v>
      </c>
      <c r="I15042" t="s">
        <v>62</v>
      </c>
      <c r="J15042" t="s">
        <v>46554</v>
      </c>
    </row>
    <row r="15043" spans="1:10" ht="32" x14ac:dyDescent="0.2">
      <c r="A15043" t="s">
        <v>46550</v>
      </c>
      <c r="B15043" t="s">
        <v>46545</v>
      </c>
      <c r="C15043" t="s">
        <v>46546</v>
      </c>
      <c r="D15043">
        <v>1</v>
      </c>
      <c r="E15043" t="s">
        <v>1280</v>
      </c>
      <c r="F15043" t="s">
        <v>13</v>
      </c>
      <c r="G15043" t="s">
        <v>46547</v>
      </c>
      <c r="H15043" s="3" t="s">
        <v>46548</v>
      </c>
      <c r="I15043" t="s">
        <v>62</v>
      </c>
      <c r="J15043" t="s">
        <v>46554</v>
      </c>
    </row>
    <row r="15044" spans="1:10" ht="16" x14ac:dyDescent="0.2">
      <c r="A15044" t="s">
        <v>46544</v>
      </c>
      <c r="B15044" t="s">
        <v>4737</v>
      </c>
      <c r="C15044" t="s">
        <v>46555</v>
      </c>
      <c r="D15044">
        <v>7</v>
      </c>
      <c r="E15044" t="s">
        <v>1280</v>
      </c>
      <c r="F15044" t="s">
        <v>13</v>
      </c>
      <c r="G15044" t="s">
        <v>46547</v>
      </c>
      <c r="H15044" s="3" t="s">
        <v>46556</v>
      </c>
      <c r="I15044" t="s">
        <v>62</v>
      </c>
      <c r="J15044" t="s">
        <v>46549</v>
      </c>
    </row>
    <row r="15045" spans="1:10" ht="32" x14ac:dyDescent="0.2">
      <c r="A15045" t="s">
        <v>46544</v>
      </c>
      <c r="B15045" t="s">
        <v>46557</v>
      </c>
      <c r="C15045" t="s">
        <v>46558</v>
      </c>
      <c r="D15045">
        <v>3</v>
      </c>
      <c r="E15045" t="s">
        <v>1280</v>
      </c>
      <c r="F15045" t="s">
        <v>13</v>
      </c>
      <c r="G15045" t="s">
        <v>46547</v>
      </c>
      <c r="H15045" s="3" t="s">
        <v>46548</v>
      </c>
      <c r="I15045" t="s">
        <v>62</v>
      </c>
      <c r="J15045" t="s">
        <v>46549</v>
      </c>
    </row>
    <row r="15046" spans="1:10" ht="16" x14ac:dyDescent="0.2">
      <c r="A15046" t="s">
        <v>46550</v>
      </c>
      <c r="B15046" t="s">
        <v>46559</v>
      </c>
      <c r="C15046" t="s">
        <v>46560</v>
      </c>
      <c r="D15046">
        <v>2</v>
      </c>
      <c r="E15046" t="s">
        <v>1280</v>
      </c>
      <c r="F15046" t="s">
        <v>13</v>
      </c>
      <c r="G15046" t="s">
        <v>46547</v>
      </c>
      <c r="H15046" s="3" t="s">
        <v>46556</v>
      </c>
      <c r="I15046" t="s">
        <v>62</v>
      </c>
      <c r="J15046" t="s">
        <v>46554</v>
      </c>
    </row>
    <row r="15047" spans="1:10" ht="16" x14ac:dyDescent="0.2">
      <c r="A15047" t="s">
        <v>46550</v>
      </c>
      <c r="B15047" t="s">
        <v>4737</v>
      </c>
      <c r="C15047" t="s">
        <v>46555</v>
      </c>
      <c r="D15047">
        <v>7</v>
      </c>
      <c r="E15047" t="s">
        <v>1280</v>
      </c>
      <c r="F15047" t="s">
        <v>13</v>
      </c>
      <c r="G15047" t="s">
        <v>46547</v>
      </c>
      <c r="H15047" s="3" t="s">
        <v>46556</v>
      </c>
      <c r="I15047" t="s">
        <v>62</v>
      </c>
      <c r="J15047" t="s">
        <v>46554</v>
      </c>
    </row>
    <row r="15048" spans="1:10" ht="16" x14ac:dyDescent="0.2">
      <c r="A15048" t="s">
        <v>46544</v>
      </c>
      <c r="B15048" t="s">
        <v>46559</v>
      </c>
      <c r="C15048" t="s">
        <v>46560</v>
      </c>
      <c r="D15048">
        <v>4</v>
      </c>
      <c r="E15048" t="s">
        <v>1280</v>
      </c>
      <c r="F15048" t="s">
        <v>13</v>
      </c>
      <c r="G15048" t="s">
        <v>46547</v>
      </c>
      <c r="H15048" s="3" t="s">
        <v>46556</v>
      </c>
      <c r="I15048" t="s">
        <v>62</v>
      </c>
      <c r="J15048" t="s">
        <v>46549</v>
      </c>
    </row>
    <row r="15049" spans="1:10" ht="16" x14ac:dyDescent="0.2">
      <c r="A15049" t="s">
        <v>46544</v>
      </c>
      <c r="B15049" t="s">
        <v>46551</v>
      </c>
      <c r="C15049" t="s">
        <v>46552</v>
      </c>
      <c r="D15049">
        <v>5</v>
      </c>
      <c r="E15049" t="s">
        <v>1280</v>
      </c>
      <c r="F15049" t="s">
        <v>13</v>
      </c>
      <c r="G15049" t="s">
        <v>46547</v>
      </c>
      <c r="H15049" s="3" t="s">
        <v>46553</v>
      </c>
      <c r="I15049" t="s">
        <v>62</v>
      </c>
      <c r="J15049" t="s">
        <v>46549</v>
      </c>
    </row>
    <row r="15050" spans="1:10" ht="32" x14ac:dyDescent="0.2">
      <c r="A15050" t="s">
        <v>46550</v>
      </c>
      <c r="B15050" t="s">
        <v>46557</v>
      </c>
      <c r="C15050" t="s">
        <v>46558</v>
      </c>
      <c r="D15050">
        <v>4</v>
      </c>
      <c r="E15050" t="s">
        <v>1280</v>
      </c>
      <c r="F15050" t="s">
        <v>13</v>
      </c>
      <c r="G15050" t="s">
        <v>46547</v>
      </c>
      <c r="H15050" s="3" t="s">
        <v>46548</v>
      </c>
      <c r="I15050" t="s">
        <v>62</v>
      </c>
      <c r="J15050" t="s">
        <v>46554</v>
      </c>
    </row>
    <row r="15051" spans="1:10" ht="16" x14ac:dyDescent="0.2">
      <c r="A15051" t="s">
        <v>46561</v>
      </c>
      <c r="B15051" t="s">
        <v>4659</v>
      </c>
      <c r="C15051" t="s">
        <v>46562</v>
      </c>
      <c r="D15051">
        <v>1</v>
      </c>
      <c r="E15051" t="s">
        <v>730</v>
      </c>
      <c r="F15051" t="s">
        <v>13</v>
      </c>
      <c r="G15051" t="s">
        <v>46563</v>
      </c>
      <c r="H15051" s="3" t="s">
        <v>46564</v>
      </c>
      <c r="I15051" t="s">
        <v>62</v>
      </c>
      <c r="J15051" t="s">
        <v>46565</v>
      </c>
    </row>
    <row r="15052" spans="1:10" ht="16" x14ac:dyDescent="0.2">
      <c r="A15052" t="s">
        <v>11698</v>
      </c>
      <c r="B15052" t="s">
        <v>46566</v>
      </c>
      <c r="C15052" t="s">
        <v>46567</v>
      </c>
      <c r="D15052">
        <v>2</v>
      </c>
      <c r="E15052" t="s">
        <v>13</v>
      </c>
      <c r="F15052" t="s">
        <v>13</v>
      </c>
      <c r="G15052" t="s">
        <v>46568</v>
      </c>
      <c r="H15052" s="3" t="s">
        <v>46569</v>
      </c>
      <c r="I15052" t="s">
        <v>215</v>
      </c>
      <c r="J15052" t="s">
        <v>11701</v>
      </c>
    </row>
    <row r="15053" spans="1:10" ht="16" x14ac:dyDescent="0.2">
      <c r="A15053" t="s">
        <v>46570</v>
      </c>
      <c r="B15053" t="s">
        <v>46571</v>
      </c>
      <c r="C15053" t="s">
        <v>46572</v>
      </c>
      <c r="D15053">
        <v>2</v>
      </c>
      <c r="E15053" t="s">
        <v>13</v>
      </c>
      <c r="F15053" t="s">
        <v>13</v>
      </c>
      <c r="G15053" t="s">
        <v>46573</v>
      </c>
      <c r="H15053" s="3" t="s">
        <v>46574</v>
      </c>
      <c r="I15053" t="s">
        <v>1033</v>
      </c>
      <c r="J15053" t="s">
        <v>46575</v>
      </c>
    </row>
    <row r="15054" spans="1:10" ht="16" x14ac:dyDescent="0.2">
      <c r="A15054" t="s">
        <v>46570</v>
      </c>
      <c r="B15054" t="s">
        <v>46576</v>
      </c>
      <c r="C15054" t="s">
        <v>46577</v>
      </c>
      <c r="D15054">
        <v>1</v>
      </c>
      <c r="E15054" t="s">
        <v>13</v>
      </c>
      <c r="F15054" t="s">
        <v>13</v>
      </c>
      <c r="G15054" t="s">
        <v>46573</v>
      </c>
      <c r="H15054" s="3" t="s">
        <v>46574</v>
      </c>
      <c r="I15054" t="s">
        <v>1033</v>
      </c>
      <c r="J15054" t="s">
        <v>46575</v>
      </c>
    </row>
    <row r="15055" spans="1:10" ht="16" x14ac:dyDescent="0.2">
      <c r="A15055" t="s">
        <v>46578</v>
      </c>
      <c r="B15055" t="s">
        <v>46579</v>
      </c>
      <c r="C15055" t="s">
        <v>46580</v>
      </c>
      <c r="D15055">
        <v>2</v>
      </c>
      <c r="E15055" t="s">
        <v>13</v>
      </c>
      <c r="F15055" t="s">
        <v>13</v>
      </c>
      <c r="G15055" t="s">
        <v>46581</v>
      </c>
      <c r="H15055" s="3" t="s">
        <v>46582</v>
      </c>
      <c r="I15055" t="s">
        <v>69</v>
      </c>
      <c r="J15055" t="s">
        <v>46583</v>
      </c>
    </row>
    <row r="15056" spans="1:10" ht="16" x14ac:dyDescent="0.2">
      <c r="A15056" t="s">
        <v>46578</v>
      </c>
      <c r="B15056" t="s">
        <v>46584</v>
      </c>
      <c r="C15056" t="s">
        <v>46585</v>
      </c>
      <c r="D15056">
        <v>3</v>
      </c>
      <c r="E15056" t="s">
        <v>13</v>
      </c>
      <c r="F15056" t="s">
        <v>13</v>
      </c>
      <c r="G15056" t="s">
        <v>46581</v>
      </c>
      <c r="H15056" s="3" t="s">
        <v>46582</v>
      </c>
      <c r="I15056" t="s">
        <v>69</v>
      </c>
      <c r="J15056" t="s">
        <v>46583</v>
      </c>
    </row>
    <row r="15057" spans="1:10" ht="16" x14ac:dyDescent="0.2">
      <c r="A15057" t="s">
        <v>46578</v>
      </c>
      <c r="B15057" t="s">
        <v>46586</v>
      </c>
      <c r="C15057" t="s">
        <v>46587</v>
      </c>
      <c r="D15057">
        <v>6</v>
      </c>
      <c r="E15057" t="s">
        <v>13</v>
      </c>
      <c r="F15057" t="s">
        <v>13</v>
      </c>
      <c r="G15057" t="s">
        <v>46581</v>
      </c>
      <c r="H15057" s="3" t="s">
        <v>46582</v>
      </c>
      <c r="I15057" t="s">
        <v>69</v>
      </c>
      <c r="J15057" t="s">
        <v>46583</v>
      </c>
    </row>
    <row r="15058" spans="1:10" ht="16" x14ac:dyDescent="0.2">
      <c r="A15058" t="s">
        <v>46578</v>
      </c>
      <c r="B15058" t="s">
        <v>46588</v>
      </c>
      <c r="C15058" t="s">
        <v>46589</v>
      </c>
      <c r="D15058">
        <v>4</v>
      </c>
      <c r="E15058" t="s">
        <v>13</v>
      </c>
      <c r="F15058" t="s">
        <v>13</v>
      </c>
      <c r="G15058" t="s">
        <v>46581</v>
      </c>
      <c r="H15058" s="3" t="s">
        <v>46582</v>
      </c>
      <c r="I15058" t="s">
        <v>69</v>
      </c>
      <c r="J15058" t="s">
        <v>46583</v>
      </c>
    </row>
    <row r="15059" spans="1:10" ht="16" x14ac:dyDescent="0.2">
      <c r="A15059" t="s">
        <v>46578</v>
      </c>
      <c r="B15059" t="s">
        <v>46590</v>
      </c>
      <c r="C15059" t="s">
        <v>46591</v>
      </c>
      <c r="D15059">
        <v>1</v>
      </c>
      <c r="E15059" t="s">
        <v>13</v>
      </c>
      <c r="F15059" t="s">
        <v>13</v>
      </c>
      <c r="G15059" t="s">
        <v>46581</v>
      </c>
      <c r="H15059" s="3" t="s">
        <v>46582</v>
      </c>
      <c r="I15059" t="s">
        <v>69</v>
      </c>
      <c r="J15059" t="s">
        <v>46583</v>
      </c>
    </row>
    <row r="15060" spans="1:10" ht="16" x14ac:dyDescent="0.2">
      <c r="A15060" t="s">
        <v>46578</v>
      </c>
      <c r="B15060" t="s">
        <v>46592</v>
      </c>
      <c r="C15060" t="s">
        <v>46593</v>
      </c>
      <c r="D15060">
        <v>5</v>
      </c>
      <c r="E15060" t="s">
        <v>13</v>
      </c>
      <c r="F15060" t="s">
        <v>13</v>
      </c>
      <c r="G15060" t="s">
        <v>46581</v>
      </c>
      <c r="H15060" s="3" t="s">
        <v>46582</v>
      </c>
      <c r="I15060" t="s">
        <v>69</v>
      </c>
      <c r="J15060" t="s">
        <v>46583</v>
      </c>
    </row>
    <row r="15061" spans="1:10" ht="16" x14ac:dyDescent="0.2">
      <c r="A15061" t="s">
        <v>1484</v>
      </c>
      <c r="B15061" t="s">
        <v>46594</v>
      </c>
      <c r="C15061" t="s">
        <v>46595</v>
      </c>
      <c r="D15061">
        <v>2</v>
      </c>
      <c r="E15061" t="s">
        <v>13</v>
      </c>
      <c r="F15061" t="s">
        <v>13</v>
      </c>
      <c r="G15061" t="s">
        <v>46596</v>
      </c>
      <c r="H15061" s="3" t="s">
        <v>46597</v>
      </c>
      <c r="I15061" t="s">
        <v>1489</v>
      </c>
      <c r="J15061" t="s">
        <v>1490</v>
      </c>
    </row>
    <row r="15062" spans="1:10" ht="16" x14ac:dyDescent="0.2">
      <c r="A15062" t="s">
        <v>1484</v>
      </c>
      <c r="B15062" t="s">
        <v>46598</v>
      </c>
      <c r="C15062" t="s">
        <v>46599</v>
      </c>
      <c r="D15062">
        <v>4</v>
      </c>
      <c r="E15062" t="s">
        <v>13</v>
      </c>
      <c r="F15062" t="s">
        <v>13</v>
      </c>
      <c r="G15062" t="s">
        <v>46596</v>
      </c>
      <c r="H15062" s="3" t="s">
        <v>46597</v>
      </c>
      <c r="I15062" t="s">
        <v>1489</v>
      </c>
      <c r="J15062" t="s">
        <v>1490</v>
      </c>
    </row>
    <row r="15063" spans="1:10" ht="16" x14ac:dyDescent="0.2">
      <c r="A15063" t="s">
        <v>46600</v>
      </c>
      <c r="B15063" t="s">
        <v>46601</v>
      </c>
      <c r="C15063" t="s">
        <v>46602</v>
      </c>
      <c r="D15063">
        <v>1</v>
      </c>
      <c r="E15063" t="s">
        <v>13</v>
      </c>
      <c r="F15063" t="s">
        <v>13</v>
      </c>
      <c r="G15063" t="s">
        <v>46603</v>
      </c>
      <c r="H15063" s="3" t="s">
        <v>46604</v>
      </c>
      <c r="I15063" t="s">
        <v>62</v>
      </c>
      <c r="J15063" t="s">
        <v>46605</v>
      </c>
    </row>
    <row r="15064" spans="1:10" ht="16" x14ac:dyDescent="0.2">
      <c r="A15064" t="s">
        <v>33715</v>
      </c>
      <c r="B15064" t="s">
        <v>46601</v>
      </c>
      <c r="C15064" t="s">
        <v>46602</v>
      </c>
      <c r="D15064">
        <v>1</v>
      </c>
      <c r="E15064" t="s">
        <v>13</v>
      </c>
      <c r="F15064" t="s">
        <v>13</v>
      </c>
      <c r="G15064" t="s">
        <v>46603</v>
      </c>
      <c r="H15064" s="3" t="s">
        <v>46606</v>
      </c>
      <c r="I15064" t="s">
        <v>62</v>
      </c>
      <c r="J15064" t="s">
        <v>33719</v>
      </c>
    </row>
    <row r="15065" spans="1:10" ht="16" x14ac:dyDescent="0.2">
      <c r="A15065" t="s">
        <v>46607</v>
      </c>
      <c r="B15065" t="s">
        <v>46608</v>
      </c>
      <c r="C15065" t="s">
        <v>46609</v>
      </c>
      <c r="D15065">
        <v>4</v>
      </c>
      <c r="E15065" t="s">
        <v>13</v>
      </c>
      <c r="F15065" t="s">
        <v>13</v>
      </c>
      <c r="G15065" t="s">
        <v>46610</v>
      </c>
      <c r="H15065" s="3" t="s">
        <v>46611</v>
      </c>
      <c r="I15065" t="s">
        <v>62</v>
      </c>
      <c r="J15065" t="s">
        <v>46612</v>
      </c>
    </row>
    <row r="15066" spans="1:10" ht="16" x14ac:dyDescent="0.2">
      <c r="A15066" t="s">
        <v>46607</v>
      </c>
      <c r="B15066" t="s">
        <v>46613</v>
      </c>
      <c r="C15066" t="s">
        <v>46614</v>
      </c>
      <c r="D15066">
        <v>3</v>
      </c>
      <c r="E15066" t="s">
        <v>13</v>
      </c>
      <c r="F15066" t="s">
        <v>13</v>
      </c>
      <c r="G15066" t="s">
        <v>46610</v>
      </c>
      <c r="H15066" s="3" t="s">
        <v>46611</v>
      </c>
      <c r="I15066" t="s">
        <v>62</v>
      </c>
      <c r="J15066" t="s">
        <v>46612</v>
      </c>
    </row>
    <row r="15067" spans="1:10" ht="16" x14ac:dyDescent="0.2">
      <c r="A15067" t="s">
        <v>46615</v>
      </c>
      <c r="B15067" t="s">
        <v>46616</v>
      </c>
      <c r="C15067" t="s">
        <v>46617</v>
      </c>
      <c r="D15067">
        <v>4</v>
      </c>
      <c r="E15067" t="s">
        <v>13</v>
      </c>
      <c r="F15067" t="s">
        <v>13</v>
      </c>
      <c r="G15067" t="s">
        <v>46618</v>
      </c>
      <c r="H15067" s="3" t="s">
        <v>46619</v>
      </c>
      <c r="I15067" t="s">
        <v>3711</v>
      </c>
      <c r="J15067" t="s">
        <v>46620</v>
      </c>
    </row>
    <row r="15068" spans="1:10" ht="16" x14ac:dyDescent="0.2">
      <c r="A15068" t="s">
        <v>46615</v>
      </c>
      <c r="B15068" t="s">
        <v>46621</v>
      </c>
      <c r="C15068" t="s">
        <v>46622</v>
      </c>
      <c r="D15068">
        <v>1</v>
      </c>
      <c r="E15068" t="s">
        <v>13</v>
      </c>
      <c r="F15068" t="s">
        <v>13</v>
      </c>
      <c r="G15068" t="s">
        <v>46618</v>
      </c>
      <c r="H15068" s="3" t="s">
        <v>46619</v>
      </c>
      <c r="I15068" t="s">
        <v>3711</v>
      </c>
      <c r="J15068" t="s">
        <v>46620</v>
      </c>
    </row>
    <row r="15069" spans="1:10" ht="16" x14ac:dyDescent="0.2">
      <c r="A15069" t="s">
        <v>46615</v>
      </c>
      <c r="B15069" t="s">
        <v>46623</v>
      </c>
      <c r="C15069" t="s">
        <v>46624</v>
      </c>
      <c r="D15069">
        <v>2</v>
      </c>
      <c r="E15069" t="s">
        <v>13</v>
      </c>
      <c r="F15069" t="s">
        <v>13</v>
      </c>
      <c r="G15069" t="s">
        <v>46618</v>
      </c>
      <c r="H15069" s="3" t="s">
        <v>46619</v>
      </c>
      <c r="I15069" t="s">
        <v>3711</v>
      </c>
      <c r="J15069" t="s">
        <v>46620</v>
      </c>
    </row>
    <row r="15070" spans="1:10" ht="16" x14ac:dyDescent="0.2">
      <c r="A15070" t="s">
        <v>46615</v>
      </c>
      <c r="B15070" t="s">
        <v>46625</v>
      </c>
      <c r="C15070" t="s">
        <v>46626</v>
      </c>
      <c r="D15070">
        <v>3</v>
      </c>
      <c r="E15070" t="s">
        <v>13</v>
      </c>
      <c r="F15070" t="s">
        <v>13</v>
      </c>
      <c r="G15070" t="s">
        <v>46618</v>
      </c>
      <c r="H15070" s="3" t="s">
        <v>46619</v>
      </c>
      <c r="I15070" t="s">
        <v>3711</v>
      </c>
      <c r="J15070" t="s">
        <v>46620</v>
      </c>
    </row>
    <row r="15071" spans="1:10" ht="16" x14ac:dyDescent="0.2">
      <c r="A15071" t="s">
        <v>43265</v>
      </c>
      <c r="B15071" t="s">
        <v>46627</v>
      </c>
      <c r="C15071" t="s">
        <v>12726</v>
      </c>
      <c r="D15071">
        <v>2</v>
      </c>
      <c r="E15071" t="s">
        <v>13</v>
      </c>
      <c r="F15071" t="s">
        <v>13</v>
      </c>
      <c r="G15071" t="s">
        <v>46628</v>
      </c>
      <c r="H15071" s="3" t="s">
        <v>46629</v>
      </c>
      <c r="I15071" t="s">
        <v>228</v>
      </c>
      <c r="J15071" t="s">
        <v>43269</v>
      </c>
    </row>
    <row r="15072" spans="1:10" ht="16" x14ac:dyDescent="0.2">
      <c r="A15072" t="s">
        <v>46630</v>
      </c>
      <c r="B15072" t="s">
        <v>46631</v>
      </c>
      <c r="C15072" t="s">
        <v>46632</v>
      </c>
      <c r="D15072">
        <v>3</v>
      </c>
      <c r="E15072">
        <f>134</f>
        <v>134</v>
      </c>
      <c r="F15072" t="s">
        <v>13</v>
      </c>
      <c r="G15072" t="s">
        <v>46633</v>
      </c>
      <c r="H15072" s="3" t="s">
        <v>46634</v>
      </c>
      <c r="I15072" t="s">
        <v>1725</v>
      </c>
      <c r="J15072" t="s">
        <v>46635</v>
      </c>
    </row>
    <row r="15073" spans="1:10" ht="16" x14ac:dyDescent="0.2">
      <c r="A15073" t="s">
        <v>46636</v>
      </c>
      <c r="B15073" t="s">
        <v>15423</v>
      </c>
      <c r="C15073" t="s">
        <v>15424</v>
      </c>
      <c r="D15073">
        <v>3</v>
      </c>
      <c r="E15073">
        <f>134</f>
        <v>134</v>
      </c>
      <c r="F15073" t="s">
        <v>13</v>
      </c>
      <c r="G15073" t="s">
        <v>46633</v>
      </c>
      <c r="H15073" s="3" t="s">
        <v>46637</v>
      </c>
      <c r="I15073" t="s">
        <v>1725</v>
      </c>
      <c r="J15073" t="s">
        <v>46638</v>
      </c>
    </row>
    <row r="15074" spans="1:10" ht="16" x14ac:dyDescent="0.2">
      <c r="A15074" t="s">
        <v>46639</v>
      </c>
      <c r="B15074" t="s">
        <v>46640</v>
      </c>
      <c r="C15074" t="s">
        <v>46641</v>
      </c>
      <c r="D15074">
        <v>2</v>
      </c>
      <c r="E15074">
        <f>134</f>
        <v>134</v>
      </c>
      <c r="F15074" t="s">
        <v>13</v>
      </c>
      <c r="G15074" t="s">
        <v>46633</v>
      </c>
      <c r="H15074" s="3" t="s">
        <v>46642</v>
      </c>
      <c r="I15074" t="s">
        <v>1725</v>
      </c>
      <c r="J15074" t="s">
        <v>46643</v>
      </c>
    </row>
    <row r="15075" spans="1:10" ht="16" x14ac:dyDescent="0.2">
      <c r="A15075" t="s">
        <v>46639</v>
      </c>
      <c r="B15075" t="s">
        <v>46644</v>
      </c>
      <c r="C15075" t="s">
        <v>46645</v>
      </c>
      <c r="D15075">
        <v>3</v>
      </c>
      <c r="E15075">
        <f>134</f>
        <v>134</v>
      </c>
      <c r="F15075" t="s">
        <v>13</v>
      </c>
      <c r="G15075" t="s">
        <v>46633</v>
      </c>
      <c r="H15075" s="3" t="s">
        <v>46642</v>
      </c>
      <c r="I15075" t="s">
        <v>1725</v>
      </c>
      <c r="J15075" t="s">
        <v>46643</v>
      </c>
    </row>
    <row r="15076" spans="1:10" ht="16" x14ac:dyDescent="0.2">
      <c r="A15076" t="s">
        <v>46646</v>
      </c>
      <c r="B15076" t="s">
        <v>46647</v>
      </c>
      <c r="C15076" t="s">
        <v>46648</v>
      </c>
      <c r="D15076">
        <v>2</v>
      </c>
      <c r="E15076">
        <f>134</f>
        <v>134</v>
      </c>
      <c r="F15076" t="s">
        <v>13</v>
      </c>
      <c r="G15076" t="s">
        <v>46633</v>
      </c>
      <c r="H15076" s="3" t="s">
        <v>46649</v>
      </c>
      <c r="I15076" t="s">
        <v>1725</v>
      </c>
      <c r="J15076" t="s">
        <v>46650</v>
      </c>
    </row>
    <row r="15077" spans="1:10" ht="16" x14ac:dyDescent="0.2">
      <c r="A15077" t="s">
        <v>46639</v>
      </c>
      <c r="B15077" t="s">
        <v>46651</v>
      </c>
      <c r="C15077" t="s">
        <v>46652</v>
      </c>
      <c r="D15077">
        <v>1</v>
      </c>
      <c r="E15077">
        <f>134</f>
        <v>134</v>
      </c>
      <c r="F15077" t="s">
        <v>13</v>
      </c>
      <c r="G15077" t="s">
        <v>46633</v>
      </c>
      <c r="H15077" s="3" t="s">
        <v>46642</v>
      </c>
      <c r="I15077" t="s">
        <v>1725</v>
      </c>
      <c r="J15077" t="s">
        <v>46643</v>
      </c>
    </row>
    <row r="15078" spans="1:10" ht="16" x14ac:dyDescent="0.2">
      <c r="A15078" t="s">
        <v>46653</v>
      </c>
      <c r="B15078" t="s">
        <v>46654</v>
      </c>
      <c r="C15078" t="s">
        <v>46655</v>
      </c>
      <c r="D15078">
        <v>2</v>
      </c>
      <c r="E15078">
        <f>134</f>
        <v>134</v>
      </c>
      <c r="F15078" t="s">
        <v>13</v>
      </c>
      <c r="G15078" t="s">
        <v>46633</v>
      </c>
      <c r="H15078" s="3" t="s">
        <v>46656</v>
      </c>
      <c r="I15078" t="s">
        <v>1725</v>
      </c>
      <c r="J15078" t="s">
        <v>46657</v>
      </c>
    </row>
    <row r="15079" spans="1:10" ht="16" x14ac:dyDescent="0.2">
      <c r="A15079" t="s">
        <v>46658</v>
      </c>
      <c r="B15079" t="s">
        <v>46659</v>
      </c>
      <c r="C15079" t="s">
        <v>46660</v>
      </c>
      <c r="D15079">
        <v>1</v>
      </c>
      <c r="E15079">
        <f>134</f>
        <v>134</v>
      </c>
      <c r="F15079" t="s">
        <v>13</v>
      </c>
      <c r="G15079" t="s">
        <v>46633</v>
      </c>
      <c r="H15079" s="3" t="s">
        <v>46661</v>
      </c>
      <c r="I15079" t="s">
        <v>1725</v>
      </c>
      <c r="J15079" t="s">
        <v>46662</v>
      </c>
    </row>
    <row r="15080" spans="1:10" ht="16" x14ac:dyDescent="0.2">
      <c r="A15080" t="s">
        <v>46630</v>
      </c>
      <c r="B15080" t="s">
        <v>46663</v>
      </c>
      <c r="C15080" t="s">
        <v>46664</v>
      </c>
      <c r="D15080">
        <v>1</v>
      </c>
      <c r="E15080">
        <f>134</f>
        <v>134</v>
      </c>
      <c r="F15080" t="s">
        <v>13</v>
      </c>
      <c r="G15080" t="s">
        <v>46633</v>
      </c>
      <c r="H15080" s="3" t="s">
        <v>46634</v>
      </c>
      <c r="I15080" t="s">
        <v>1725</v>
      </c>
      <c r="J15080" t="s">
        <v>46635</v>
      </c>
    </row>
    <row r="15081" spans="1:10" ht="16" x14ac:dyDescent="0.2">
      <c r="A15081" t="s">
        <v>46653</v>
      </c>
      <c r="B15081" t="s">
        <v>46665</v>
      </c>
      <c r="C15081" t="s">
        <v>46666</v>
      </c>
      <c r="D15081">
        <v>1</v>
      </c>
      <c r="E15081">
        <f>134</f>
        <v>134</v>
      </c>
      <c r="F15081" t="s">
        <v>13</v>
      </c>
      <c r="G15081" t="s">
        <v>46633</v>
      </c>
      <c r="H15081" s="3" t="s">
        <v>46667</v>
      </c>
      <c r="I15081" t="s">
        <v>1725</v>
      </c>
      <c r="J15081" t="s">
        <v>46657</v>
      </c>
    </row>
    <row r="15082" spans="1:10" ht="16" x14ac:dyDescent="0.2">
      <c r="A15082" t="s">
        <v>7116</v>
      </c>
      <c r="B15082" t="s">
        <v>46668</v>
      </c>
      <c r="C15082" t="s">
        <v>46669</v>
      </c>
      <c r="D15082">
        <v>1</v>
      </c>
      <c r="E15082">
        <f>134</f>
        <v>134</v>
      </c>
      <c r="F15082" t="s">
        <v>13</v>
      </c>
      <c r="G15082" t="s">
        <v>46633</v>
      </c>
      <c r="H15082" s="3" t="s">
        <v>46637</v>
      </c>
      <c r="I15082" t="s">
        <v>1725</v>
      </c>
      <c r="J15082" t="s">
        <v>7119</v>
      </c>
    </row>
    <row r="15083" spans="1:10" ht="16" x14ac:dyDescent="0.2">
      <c r="A15083" t="s">
        <v>46670</v>
      </c>
      <c r="B15083" t="s">
        <v>46671</v>
      </c>
      <c r="C15083" t="s">
        <v>46672</v>
      </c>
      <c r="D15083">
        <v>1</v>
      </c>
      <c r="E15083">
        <f>134</f>
        <v>134</v>
      </c>
      <c r="F15083" t="s">
        <v>13</v>
      </c>
      <c r="G15083" t="s">
        <v>46633</v>
      </c>
      <c r="H15083" s="3" t="s">
        <v>46661</v>
      </c>
      <c r="I15083" t="s">
        <v>1725</v>
      </c>
      <c r="J15083" t="s">
        <v>46673</v>
      </c>
    </row>
    <row r="15084" spans="1:10" ht="16" x14ac:dyDescent="0.2">
      <c r="A15084" t="s">
        <v>46674</v>
      </c>
      <c r="B15084" t="s">
        <v>46675</v>
      </c>
      <c r="C15084" t="s">
        <v>46676</v>
      </c>
      <c r="D15084">
        <v>3</v>
      </c>
      <c r="E15084">
        <f>134</f>
        <v>134</v>
      </c>
      <c r="F15084" t="s">
        <v>13</v>
      </c>
      <c r="G15084" t="s">
        <v>46633</v>
      </c>
      <c r="H15084" s="3" t="s">
        <v>46656</v>
      </c>
      <c r="I15084" t="s">
        <v>1725</v>
      </c>
      <c r="J15084" t="s">
        <v>46677</v>
      </c>
    </row>
    <row r="15085" spans="1:10" ht="16" x14ac:dyDescent="0.2">
      <c r="A15085" t="s">
        <v>46674</v>
      </c>
      <c r="B15085" t="s">
        <v>46678</v>
      </c>
      <c r="C15085" t="s">
        <v>46679</v>
      </c>
      <c r="D15085">
        <v>1</v>
      </c>
      <c r="E15085">
        <f>134</f>
        <v>134</v>
      </c>
      <c r="F15085" t="s">
        <v>13</v>
      </c>
      <c r="G15085" t="s">
        <v>46633</v>
      </c>
      <c r="H15085" s="3" t="s">
        <v>46656</v>
      </c>
      <c r="I15085" t="s">
        <v>1725</v>
      </c>
      <c r="J15085" t="s">
        <v>46677</v>
      </c>
    </row>
    <row r="15086" spans="1:10" ht="16" x14ac:dyDescent="0.2">
      <c r="A15086" t="s">
        <v>46680</v>
      </c>
      <c r="B15086" t="s">
        <v>46681</v>
      </c>
      <c r="C15086" t="s">
        <v>46682</v>
      </c>
      <c r="D15086">
        <v>2</v>
      </c>
      <c r="E15086">
        <f>134</f>
        <v>134</v>
      </c>
      <c r="F15086" t="s">
        <v>13</v>
      </c>
      <c r="G15086" t="s">
        <v>46633</v>
      </c>
      <c r="H15086" s="3" t="s">
        <v>46683</v>
      </c>
      <c r="I15086" t="s">
        <v>1725</v>
      </c>
      <c r="J15086" t="s">
        <v>46684</v>
      </c>
    </row>
    <row r="15087" spans="1:10" ht="16" x14ac:dyDescent="0.2">
      <c r="A15087" t="s">
        <v>46646</v>
      </c>
      <c r="B15087" t="s">
        <v>46685</v>
      </c>
      <c r="C15087" t="s">
        <v>46686</v>
      </c>
      <c r="D15087">
        <v>1</v>
      </c>
      <c r="E15087">
        <f>134</f>
        <v>134</v>
      </c>
      <c r="F15087" t="s">
        <v>13</v>
      </c>
      <c r="G15087" t="s">
        <v>46633</v>
      </c>
      <c r="H15087" s="3" t="s">
        <v>46649</v>
      </c>
      <c r="I15087" t="s">
        <v>1725</v>
      </c>
      <c r="J15087" t="s">
        <v>46650</v>
      </c>
    </row>
    <row r="15088" spans="1:10" ht="16" x14ac:dyDescent="0.2">
      <c r="A15088" t="s">
        <v>46630</v>
      </c>
      <c r="B15088" t="s">
        <v>46681</v>
      </c>
      <c r="C15088" t="s">
        <v>46682</v>
      </c>
      <c r="D15088">
        <v>2</v>
      </c>
      <c r="E15088">
        <f>134</f>
        <v>134</v>
      </c>
      <c r="F15088" t="s">
        <v>13</v>
      </c>
      <c r="G15088" t="s">
        <v>46633</v>
      </c>
      <c r="H15088" s="3" t="s">
        <v>46634</v>
      </c>
      <c r="I15088" t="s">
        <v>1725</v>
      </c>
      <c r="J15088" t="s">
        <v>46635</v>
      </c>
    </row>
    <row r="15089" spans="1:10" ht="16" x14ac:dyDescent="0.2">
      <c r="A15089" t="s">
        <v>46653</v>
      </c>
      <c r="B15089" t="s">
        <v>46687</v>
      </c>
      <c r="C15089" t="s">
        <v>46688</v>
      </c>
      <c r="D15089">
        <v>3</v>
      </c>
      <c r="E15089">
        <f>134</f>
        <v>134</v>
      </c>
      <c r="F15089" t="s">
        <v>13</v>
      </c>
      <c r="G15089" t="s">
        <v>46633</v>
      </c>
      <c r="H15089" s="3" t="s">
        <v>46667</v>
      </c>
      <c r="I15089" t="s">
        <v>1725</v>
      </c>
      <c r="J15089" t="s">
        <v>46657</v>
      </c>
    </row>
    <row r="15090" spans="1:10" ht="16" x14ac:dyDescent="0.2">
      <c r="A15090" t="s">
        <v>46680</v>
      </c>
      <c r="B15090" t="s">
        <v>46689</v>
      </c>
      <c r="C15090" t="s">
        <v>46690</v>
      </c>
      <c r="D15090">
        <v>1</v>
      </c>
      <c r="E15090">
        <f>134</f>
        <v>134</v>
      </c>
      <c r="F15090" t="s">
        <v>13</v>
      </c>
      <c r="G15090" t="s">
        <v>46633</v>
      </c>
      <c r="H15090" s="3" t="s">
        <v>46683</v>
      </c>
      <c r="I15090" t="s">
        <v>1725</v>
      </c>
      <c r="J15090" t="s">
        <v>46684</v>
      </c>
    </row>
    <row r="15091" spans="1:10" ht="16" x14ac:dyDescent="0.2">
      <c r="A15091" t="s">
        <v>46691</v>
      </c>
      <c r="B15091" t="s">
        <v>46692</v>
      </c>
      <c r="C15091" t="s">
        <v>46693</v>
      </c>
      <c r="D15091">
        <v>1</v>
      </c>
      <c r="E15091" t="s">
        <v>13</v>
      </c>
      <c r="F15091" t="s">
        <v>13</v>
      </c>
      <c r="G15091" t="s">
        <v>46694</v>
      </c>
      <c r="H15091" s="3" t="s">
        <v>46695</v>
      </c>
      <c r="I15091" t="s">
        <v>2796</v>
      </c>
      <c r="J15091" t="s">
        <v>46696</v>
      </c>
    </row>
    <row r="15092" spans="1:10" ht="16" x14ac:dyDescent="0.2">
      <c r="A15092" t="s">
        <v>10379</v>
      </c>
      <c r="B15092" t="s">
        <v>4899</v>
      </c>
      <c r="C15092" t="s">
        <v>4900</v>
      </c>
      <c r="D15092">
        <v>1</v>
      </c>
      <c r="E15092" t="s">
        <v>13</v>
      </c>
      <c r="F15092" t="s">
        <v>13</v>
      </c>
      <c r="G15092" t="s">
        <v>46694</v>
      </c>
      <c r="H15092" s="3" t="s">
        <v>46697</v>
      </c>
      <c r="I15092" t="s">
        <v>2796</v>
      </c>
      <c r="J15092" t="s">
        <v>10384</v>
      </c>
    </row>
    <row r="15093" spans="1:10" ht="16" x14ac:dyDescent="0.2">
      <c r="A15093" t="s">
        <v>46698</v>
      </c>
      <c r="B15093" t="s">
        <v>46699</v>
      </c>
      <c r="C15093" t="s">
        <v>46700</v>
      </c>
      <c r="D15093">
        <v>1</v>
      </c>
      <c r="E15093" t="s">
        <v>13</v>
      </c>
      <c r="F15093" t="s">
        <v>13</v>
      </c>
      <c r="G15093" t="s">
        <v>46701</v>
      </c>
      <c r="H15093" s="3" t="s">
        <v>46702</v>
      </c>
      <c r="I15093" t="s">
        <v>90</v>
      </c>
      <c r="J15093" t="s">
        <v>46703</v>
      </c>
    </row>
    <row r="15094" spans="1:10" ht="16" x14ac:dyDescent="0.2">
      <c r="A15094" t="s">
        <v>44514</v>
      </c>
      <c r="B15094" t="s">
        <v>12537</v>
      </c>
      <c r="C15094" t="s">
        <v>46704</v>
      </c>
      <c r="D15094">
        <v>2</v>
      </c>
      <c r="E15094" t="s">
        <v>13</v>
      </c>
      <c r="F15094" t="s">
        <v>13</v>
      </c>
      <c r="G15094" t="s">
        <v>46705</v>
      </c>
      <c r="H15094" s="3" t="s">
        <v>46706</v>
      </c>
      <c r="I15094" t="s">
        <v>69</v>
      </c>
      <c r="J15094" t="s">
        <v>44519</v>
      </c>
    </row>
    <row r="15095" spans="1:10" ht="16" x14ac:dyDescent="0.2">
      <c r="A15095" t="s">
        <v>46707</v>
      </c>
      <c r="B15095" t="s">
        <v>46708</v>
      </c>
      <c r="C15095" t="s">
        <v>46709</v>
      </c>
      <c r="D15095">
        <v>2</v>
      </c>
      <c r="E15095" t="s">
        <v>13</v>
      </c>
      <c r="F15095" t="s">
        <v>13</v>
      </c>
      <c r="G15095" t="s">
        <v>46710</v>
      </c>
      <c r="H15095" s="3" t="s">
        <v>46711</v>
      </c>
      <c r="I15095" t="s">
        <v>1658</v>
      </c>
      <c r="J15095" t="s">
        <v>46712</v>
      </c>
    </row>
    <row r="15096" spans="1:10" ht="16" x14ac:dyDescent="0.2">
      <c r="A15096" t="s">
        <v>46707</v>
      </c>
      <c r="B15096" t="s">
        <v>46713</v>
      </c>
      <c r="C15096" t="s">
        <v>46714</v>
      </c>
      <c r="D15096">
        <v>1</v>
      </c>
      <c r="E15096" t="s">
        <v>13</v>
      </c>
      <c r="F15096" t="s">
        <v>13</v>
      </c>
      <c r="G15096" t="s">
        <v>46715</v>
      </c>
      <c r="H15096" s="3" t="s">
        <v>46716</v>
      </c>
      <c r="I15096" t="s">
        <v>1658</v>
      </c>
      <c r="J15096" t="s">
        <v>46712</v>
      </c>
    </row>
    <row r="15097" spans="1:10" ht="16" x14ac:dyDescent="0.2">
      <c r="A15097" t="s">
        <v>12066</v>
      </c>
      <c r="B15097" t="s">
        <v>46717</v>
      </c>
      <c r="C15097" t="s">
        <v>46718</v>
      </c>
      <c r="D15097">
        <v>1</v>
      </c>
      <c r="E15097" t="s">
        <v>13</v>
      </c>
      <c r="F15097" t="s">
        <v>13</v>
      </c>
      <c r="G15097" t="s">
        <v>46719</v>
      </c>
      <c r="H15097" s="3" t="s">
        <v>46720</v>
      </c>
      <c r="I15097" t="s">
        <v>69</v>
      </c>
      <c r="J15097" t="s">
        <v>12071</v>
      </c>
    </row>
    <row r="15098" spans="1:10" ht="16" x14ac:dyDescent="0.2">
      <c r="A15098" t="s">
        <v>26871</v>
      </c>
      <c r="B15098" t="s">
        <v>46721</v>
      </c>
      <c r="C15098" t="s">
        <v>46722</v>
      </c>
      <c r="D15098">
        <v>3</v>
      </c>
      <c r="E15098" t="s">
        <v>13</v>
      </c>
      <c r="F15098" t="s">
        <v>13</v>
      </c>
      <c r="G15098" t="s">
        <v>46719</v>
      </c>
      <c r="H15098" s="3" t="s">
        <v>46723</v>
      </c>
      <c r="I15098" t="s">
        <v>69</v>
      </c>
      <c r="J15098" t="s">
        <v>26873</v>
      </c>
    </row>
    <row r="15099" spans="1:10" ht="32" x14ac:dyDescent="0.2">
      <c r="A15099" t="s">
        <v>12066</v>
      </c>
      <c r="B15099" t="s">
        <v>46724</v>
      </c>
      <c r="C15099" t="s">
        <v>46725</v>
      </c>
      <c r="D15099">
        <v>2</v>
      </c>
      <c r="E15099" t="s">
        <v>13</v>
      </c>
      <c r="F15099" t="s">
        <v>13</v>
      </c>
      <c r="G15099" t="s">
        <v>46726</v>
      </c>
      <c r="H15099" s="3" t="s">
        <v>46727</v>
      </c>
      <c r="I15099" t="s">
        <v>2813</v>
      </c>
      <c r="J15099" t="s">
        <v>12071</v>
      </c>
    </row>
    <row r="15100" spans="1:10" ht="16" x14ac:dyDescent="0.2">
      <c r="A15100" t="s">
        <v>46728</v>
      </c>
      <c r="B15100" t="s">
        <v>46729</v>
      </c>
      <c r="C15100" t="s">
        <v>46730</v>
      </c>
      <c r="D15100">
        <v>2</v>
      </c>
      <c r="E15100" t="s">
        <v>13</v>
      </c>
      <c r="F15100" t="s">
        <v>13</v>
      </c>
      <c r="G15100" t="s">
        <v>46731</v>
      </c>
      <c r="H15100" s="3" t="s">
        <v>46732</v>
      </c>
      <c r="I15100" t="s">
        <v>69</v>
      </c>
      <c r="J15100" t="s">
        <v>46733</v>
      </c>
    </row>
    <row r="15101" spans="1:10" ht="16" x14ac:dyDescent="0.2">
      <c r="A15101" t="s">
        <v>46728</v>
      </c>
      <c r="B15101" t="s">
        <v>46734</v>
      </c>
      <c r="C15101" t="s">
        <v>46735</v>
      </c>
      <c r="D15101">
        <v>3</v>
      </c>
      <c r="E15101" t="s">
        <v>13</v>
      </c>
      <c r="F15101" t="s">
        <v>13</v>
      </c>
      <c r="G15101" t="s">
        <v>46731</v>
      </c>
      <c r="H15101" s="3" t="s">
        <v>46732</v>
      </c>
      <c r="I15101" t="s">
        <v>69</v>
      </c>
      <c r="J15101" t="s">
        <v>46733</v>
      </c>
    </row>
    <row r="15102" spans="1:10" ht="16" x14ac:dyDescent="0.2">
      <c r="A15102" t="s">
        <v>46728</v>
      </c>
      <c r="B15102" t="s">
        <v>46736</v>
      </c>
      <c r="C15102" t="s">
        <v>46737</v>
      </c>
      <c r="D15102">
        <v>4</v>
      </c>
      <c r="E15102" t="s">
        <v>13</v>
      </c>
      <c r="F15102" t="s">
        <v>13</v>
      </c>
      <c r="G15102" t="s">
        <v>46731</v>
      </c>
      <c r="H15102" s="3" t="s">
        <v>46732</v>
      </c>
      <c r="I15102" t="s">
        <v>69</v>
      </c>
      <c r="J15102" t="s">
        <v>46733</v>
      </c>
    </row>
    <row r="15103" spans="1:10" ht="16" x14ac:dyDescent="0.2">
      <c r="A15103" t="s">
        <v>46728</v>
      </c>
      <c r="B15103" t="s">
        <v>46738</v>
      </c>
      <c r="C15103" t="s">
        <v>46739</v>
      </c>
      <c r="D15103">
        <v>1</v>
      </c>
      <c r="E15103" t="s">
        <v>13</v>
      </c>
      <c r="F15103" t="s">
        <v>13</v>
      </c>
      <c r="G15103" t="s">
        <v>46731</v>
      </c>
      <c r="H15103" s="3" t="s">
        <v>46732</v>
      </c>
      <c r="I15103" t="s">
        <v>69</v>
      </c>
      <c r="J15103" t="s">
        <v>46733</v>
      </c>
    </row>
    <row r="15104" spans="1:10" ht="16" x14ac:dyDescent="0.2">
      <c r="A15104" t="s">
        <v>236</v>
      </c>
      <c r="B15104" t="s">
        <v>8484</v>
      </c>
      <c r="C15104" t="s">
        <v>46740</v>
      </c>
      <c r="D15104">
        <v>7</v>
      </c>
      <c r="E15104" t="s">
        <v>730</v>
      </c>
      <c r="F15104" t="s">
        <v>13</v>
      </c>
      <c r="G15104" t="s">
        <v>46741</v>
      </c>
      <c r="H15104" s="3" t="s">
        <v>46742</v>
      </c>
      <c r="I15104" t="s">
        <v>69</v>
      </c>
      <c r="J15104" t="s">
        <v>240</v>
      </c>
    </row>
    <row r="15105" spans="1:10" ht="16" x14ac:dyDescent="0.2">
      <c r="A15105" t="s">
        <v>22930</v>
      </c>
      <c r="B15105" t="s">
        <v>46743</v>
      </c>
      <c r="C15105" t="s">
        <v>46744</v>
      </c>
      <c r="D15105">
        <v>1</v>
      </c>
      <c r="E15105" t="s">
        <v>730</v>
      </c>
      <c r="F15105" t="s">
        <v>13</v>
      </c>
      <c r="G15105" t="s">
        <v>46741</v>
      </c>
      <c r="H15105" s="3" t="s">
        <v>46742</v>
      </c>
      <c r="I15105" t="s">
        <v>69</v>
      </c>
      <c r="J15105" t="s">
        <v>22935</v>
      </c>
    </row>
    <row r="15106" spans="1:10" ht="16" x14ac:dyDescent="0.2">
      <c r="A15106" t="s">
        <v>25153</v>
      </c>
      <c r="B15106" t="s">
        <v>46745</v>
      </c>
      <c r="C15106" t="s">
        <v>46746</v>
      </c>
      <c r="D15106">
        <v>1</v>
      </c>
      <c r="E15106" t="s">
        <v>730</v>
      </c>
      <c r="F15106" t="s">
        <v>13</v>
      </c>
      <c r="G15106" t="s">
        <v>46741</v>
      </c>
      <c r="H15106" s="3" t="s">
        <v>46742</v>
      </c>
      <c r="I15106" t="s">
        <v>69</v>
      </c>
      <c r="J15106" t="s">
        <v>25158</v>
      </c>
    </row>
    <row r="15107" spans="1:10" ht="16" x14ac:dyDescent="0.2">
      <c r="A15107" t="s">
        <v>46747</v>
      </c>
      <c r="B15107" t="s">
        <v>46748</v>
      </c>
      <c r="C15107" t="s">
        <v>46749</v>
      </c>
      <c r="D15107">
        <v>1</v>
      </c>
      <c r="E15107" t="s">
        <v>730</v>
      </c>
      <c r="F15107" t="s">
        <v>13</v>
      </c>
      <c r="G15107" t="s">
        <v>46741</v>
      </c>
      <c r="H15107" s="3" t="s">
        <v>46742</v>
      </c>
      <c r="I15107" t="s">
        <v>69</v>
      </c>
      <c r="J15107" t="s">
        <v>46750</v>
      </c>
    </row>
    <row r="15108" spans="1:10" ht="16" x14ac:dyDescent="0.2">
      <c r="A15108" t="s">
        <v>46747</v>
      </c>
      <c r="B15108" t="s">
        <v>46751</v>
      </c>
      <c r="C15108" t="s">
        <v>46752</v>
      </c>
      <c r="D15108">
        <v>2</v>
      </c>
      <c r="E15108" t="s">
        <v>730</v>
      </c>
      <c r="F15108" t="s">
        <v>13</v>
      </c>
      <c r="G15108" t="s">
        <v>46741</v>
      </c>
      <c r="H15108" s="3" t="s">
        <v>46742</v>
      </c>
      <c r="I15108" t="s">
        <v>69</v>
      </c>
      <c r="J15108" t="s">
        <v>46750</v>
      </c>
    </row>
    <row r="15109" spans="1:10" ht="16" x14ac:dyDescent="0.2">
      <c r="A15109" t="s">
        <v>46753</v>
      </c>
      <c r="B15109" t="s">
        <v>46751</v>
      </c>
      <c r="C15109" t="s">
        <v>46752</v>
      </c>
      <c r="D15109">
        <v>2</v>
      </c>
      <c r="E15109" t="s">
        <v>730</v>
      </c>
      <c r="F15109" t="s">
        <v>13</v>
      </c>
      <c r="G15109" t="s">
        <v>46741</v>
      </c>
      <c r="H15109" s="3" t="s">
        <v>46742</v>
      </c>
      <c r="I15109" t="s">
        <v>69</v>
      </c>
      <c r="J15109" t="s">
        <v>46754</v>
      </c>
    </row>
    <row r="15110" spans="1:10" ht="16" x14ac:dyDescent="0.2">
      <c r="A15110" t="s">
        <v>46753</v>
      </c>
      <c r="B15110" t="s">
        <v>46748</v>
      </c>
      <c r="C15110" t="s">
        <v>46749</v>
      </c>
      <c r="D15110">
        <v>1</v>
      </c>
      <c r="E15110" t="s">
        <v>730</v>
      </c>
      <c r="F15110" t="s">
        <v>13</v>
      </c>
      <c r="G15110" t="s">
        <v>46741</v>
      </c>
      <c r="H15110" s="3" t="s">
        <v>46742</v>
      </c>
      <c r="I15110" t="s">
        <v>69</v>
      </c>
      <c r="J15110" t="s">
        <v>46754</v>
      </c>
    </row>
    <row r="15111" spans="1:10" ht="16" x14ac:dyDescent="0.2">
      <c r="A15111" t="s">
        <v>46755</v>
      </c>
      <c r="B15111" t="s">
        <v>46751</v>
      </c>
      <c r="C15111" t="s">
        <v>46752</v>
      </c>
      <c r="D15111">
        <v>2</v>
      </c>
      <c r="E15111" t="s">
        <v>730</v>
      </c>
      <c r="F15111" t="s">
        <v>13</v>
      </c>
      <c r="G15111" t="s">
        <v>46741</v>
      </c>
      <c r="H15111" s="3" t="s">
        <v>46756</v>
      </c>
      <c r="I15111" t="s">
        <v>69</v>
      </c>
      <c r="J15111" t="s">
        <v>46757</v>
      </c>
    </row>
    <row r="15112" spans="1:10" ht="16" x14ac:dyDescent="0.2">
      <c r="A15112" t="s">
        <v>9525</v>
      </c>
      <c r="B15112" t="s">
        <v>46758</v>
      </c>
      <c r="C15112" t="s">
        <v>46759</v>
      </c>
      <c r="D15112">
        <v>2</v>
      </c>
      <c r="E15112" t="s">
        <v>730</v>
      </c>
      <c r="F15112" t="s">
        <v>13</v>
      </c>
      <c r="G15112" t="s">
        <v>46741</v>
      </c>
      <c r="H15112" s="3" t="s">
        <v>46760</v>
      </c>
      <c r="I15112" t="s">
        <v>69</v>
      </c>
      <c r="J15112" t="s">
        <v>9526</v>
      </c>
    </row>
    <row r="15113" spans="1:10" ht="16" x14ac:dyDescent="0.2">
      <c r="A15113" t="s">
        <v>46755</v>
      </c>
      <c r="B15113" t="s">
        <v>46748</v>
      </c>
      <c r="C15113" t="s">
        <v>46749</v>
      </c>
      <c r="D15113">
        <v>1</v>
      </c>
      <c r="E15113" t="s">
        <v>730</v>
      </c>
      <c r="F15113" t="s">
        <v>13</v>
      </c>
      <c r="G15113" t="s">
        <v>46741</v>
      </c>
      <c r="H15113" s="3" t="s">
        <v>46756</v>
      </c>
      <c r="I15113" t="s">
        <v>69</v>
      </c>
      <c r="J15113" t="s">
        <v>46757</v>
      </c>
    </row>
    <row r="15114" spans="1:10" ht="16" x14ac:dyDescent="0.2">
      <c r="A15114" t="s">
        <v>46761</v>
      </c>
      <c r="B15114" t="s">
        <v>46762</v>
      </c>
      <c r="C15114" t="s">
        <v>46763</v>
      </c>
      <c r="D15114">
        <v>3</v>
      </c>
      <c r="E15114" t="s">
        <v>13</v>
      </c>
      <c r="F15114" t="s">
        <v>13</v>
      </c>
      <c r="G15114" t="s">
        <v>46764</v>
      </c>
      <c r="H15114" s="3" t="s">
        <v>46765</v>
      </c>
      <c r="I15114" t="s">
        <v>106</v>
      </c>
      <c r="J15114" t="s">
        <v>46766</v>
      </c>
    </row>
    <row r="15115" spans="1:10" ht="16" x14ac:dyDescent="0.2">
      <c r="A15115" t="s">
        <v>46767</v>
      </c>
      <c r="B15115" t="s">
        <v>46768</v>
      </c>
      <c r="C15115" t="s">
        <v>46769</v>
      </c>
      <c r="D15115">
        <v>1</v>
      </c>
      <c r="E15115" t="s">
        <v>13</v>
      </c>
      <c r="F15115" t="s">
        <v>13</v>
      </c>
      <c r="G15115" t="s">
        <v>46764</v>
      </c>
      <c r="H15115" s="3" t="s">
        <v>46770</v>
      </c>
      <c r="I15115" t="s">
        <v>106</v>
      </c>
      <c r="J15115" t="s">
        <v>46771</v>
      </c>
    </row>
    <row r="15116" spans="1:10" ht="16" x14ac:dyDescent="0.2">
      <c r="A15116" t="s">
        <v>9753</v>
      </c>
      <c r="B15116" t="s">
        <v>46772</v>
      </c>
      <c r="C15116" t="s">
        <v>46773</v>
      </c>
      <c r="D15116">
        <v>2</v>
      </c>
      <c r="E15116" t="s">
        <v>13</v>
      </c>
      <c r="F15116" t="s">
        <v>13</v>
      </c>
      <c r="G15116" t="s">
        <v>46764</v>
      </c>
      <c r="H15116" s="3" t="s">
        <v>46774</v>
      </c>
      <c r="I15116" t="s">
        <v>106</v>
      </c>
      <c r="J15116" t="s">
        <v>9755</v>
      </c>
    </row>
    <row r="15117" spans="1:10" ht="16" x14ac:dyDescent="0.2">
      <c r="A15117" t="s">
        <v>46775</v>
      </c>
      <c r="B15117" t="s">
        <v>46776</v>
      </c>
      <c r="C15117" t="s">
        <v>46777</v>
      </c>
      <c r="D15117">
        <v>2</v>
      </c>
      <c r="E15117" t="s">
        <v>13</v>
      </c>
      <c r="F15117" t="s">
        <v>13</v>
      </c>
      <c r="G15117" t="s">
        <v>46764</v>
      </c>
      <c r="H15117" s="3" t="s">
        <v>46770</v>
      </c>
      <c r="I15117" t="s">
        <v>106</v>
      </c>
      <c r="J15117" t="s">
        <v>46778</v>
      </c>
    </row>
    <row r="15118" spans="1:10" ht="16" x14ac:dyDescent="0.2">
      <c r="A15118" t="s">
        <v>9753</v>
      </c>
      <c r="B15118" t="s">
        <v>46779</v>
      </c>
      <c r="C15118" t="s">
        <v>9743</v>
      </c>
      <c r="D15118">
        <v>4</v>
      </c>
      <c r="E15118" t="s">
        <v>13</v>
      </c>
      <c r="F15118" t="s">
        <v>13</v>
      </c>
      <c r="G15118" t="s">
        <v>46764</v>
      </c>
      <c r="H15118" s="3" t="s">
        <v>46774</v>
      </c>
      <c r="I15118" t="s">
        <v>106</v>
      </c>
      <c r="J15118" t="s">
        <v>9755</v>
      </c>
    </row>
    <row r="15119" spans="1:10" ht="16" x14ac:dyDescent="0.2">
      <c r="A15119" t="s">
        <v>46780</v>
      </c>
      <c r="B15119" t="s">
        <v>46781</v>
      </c>
      <c r="C15119" t="s">
        <v>46782</v>
      </c>
      <c r="D15119">
        <v>3</v>
      </c>
      <c r="E15119" t="s">
        <v>13</v>
      </c>
      <c r="F15119" t="s">
        <v>13</v>
      </c>
      <c r="G15119" t="s">
        <v>46764</v>
      </c>
      <c r="H15119" s="3" t="s">
        <v>46774</v>
      </c>
      <c r="I15119" t="s">
        <v>106</v>
      </c>
      <c r="J15119" t="s">
        <v>46783</v>
      </c>
    </row>
    <row r="15120" spans="1:10" ht="16" x14ac:dyDescent="0.2">
      <c r="A15120" t="s">
        <v>46761</v>
      </c>
      <c r="B15120" t="s">
        <v>46784</v>
      </c>
      <c r="C15120" t="s">
        <v>46785</v>
      </c>
      <c r="D15120">
        <v>2</v>
      </c>
      <c r="E15120" t="s">
        <v>13</v>
      </c>
      <c r="F15120" t="s">
        <v>13</v>
      </c>
      <c r="G15120" t="s">
        <v>46764</v>
      </c>
      <c r="H15120" s="3" t="s">
        <v>46786</v>
      </c>
      <c r="I15120" t="s">
        <v>106</v>
      </c>
      <c r="J15120" t="s">
        <v>46766</v>
      </c>
    </row>
    <row r="15121" spans="1:10" ht="16" x14ac:dyDescent="0.2">
      <c r="A15121" t="s">
        <v>46761</v>
      </c>
      <c r="B15121" t="s">
        <v>46787</v>
      </c>
      <c r="C15121" t="s">
        <v>46788</v>
      </c>
      <c r="D15121">
        <v>1</v>
      </c>
      <c r="E15121" t="s">
        <v>13</v>
      </c>
      <c r="F15121" t="s">
        <v>13</v>
      </c>
      <c r="G15121" t="s">
        <v>46764</v>
      </c>
      <c r="H15121" s="3" t="s">
        <v>46786</v>
      </c>
      <c r="I15121" t="s">
        <v>106</v>
      </c>
      <c r="J15121" t="s">
        <v>46766</v>
      </c>
    </row>
    <row r="15122" spans="1:10" ht="16" x14ac:dyDescent="0.2">
      <c r="A15122" t="s">
        <v>9731</v>
      </c>
      <c r="B15122" t="s">
        <v>9742</v>
      </c>
      <c r="C15122" t="s">
        <v>9743</v>
      </c>
      <c r="D15122">
        <v>2</v>
      </c>
      <c r="E15122" t="s">
        <v>13</v>
      </c>
      <c r="F15122" t="s">
        <v>13</v>
      </c>
      <c r="G15122" t="s">
        <v>46764</v>
      </c>
      <c r="H15122" s="3" t="s">
        <v>46770</v>
      </c>
      <c r="I15122" t="s">
        <v>106</v>
      </c>
      <c r="J15122" t="s">
        <v>9735</v>
      </c>
    </row>
    <row r="15123" spans="1:10" ht="16" x14ac:dyDescent="0.2">
      <c r="A15123" t="s">
        <v>46775</v>
      </c>
      <c r="B15123" t="s">
        <v>46789</v>
      </c>
      <c r="C15123" t="s">
        <v>46790</v>
      </c>
      <c r="D15123">
        <v>1</v>
      </c>
      <c r="E15123" t="s">
        <v>13</v>
      </c>
      <c r="F15123" t="s">
        <v>13</v>
      </c>
      <c r="G15123" t="s">
        <v>46764</v>
      </c>
      <c r="H15123" s="3" t="s">
        <v>46770</v>
      </c>
      <c r="I15123" t="s">
        <v>106</v>
      </c>
      <c r="J15123" t="s">
        <v>46778</v>
      </c>
    </row>
    <row r="15124" spans="1:10" ht="16" x14ac:dyDescent="0.2">
      <c r="A15124" t="s">
        <v>9753</v>
      </c>
      <c r="B15124" t="s">
        <v>46791</v>
      </c>
      <c r="C15124" t="s">
        <v>46777</v>
      </c>
      <c r="D15124">
        <v>1</v>
      </c>
      <c r="E15124" t="s">
        <v>13</v>
      </c>
      <c r="F15124" t="s">
        <v>13</v>
      </c>
      <c r="G15124" t="s">
        <v>46764</v>
      </c>
      <c r="H15124" s="3" t="s">
        <v>46774</v>
      </c>
      <c r="I15124" t="s">
        <v>106</v>
      </c>
      <c r="J15124" t="s">
        <v>9755</v>
      </c>
    </row>
    <row r="15125" spans="1:10" ht="16" x14ac:dyDescent="0.2">
      <c r="A15125" t="s">
        <v>46792</v>
      </c>
      <c r="B15125" t="s">
        <v>46793</v>
      </c>
      <c r="C15125" t="s">
        <v>46794</v>
      </c>
      <c r="D15125">
        <v>3</v>
      </c>
      <c r="E15125" t="s">
        <v>13</v>
      </c>
      <c r="F15125" t="s">
        <v>13</v>
      </c>
      <c r="G15125" t="s">
        <v>46795</v>
      </c>
      <c r="H15125" s="3" t="s">
        <v>46796</v>
      </c>
      <c r="I15125" t="s">
        <v>69</v>
      </c>
      <c r="J15125" t="s">
        <v>46797</v>
      </c>
    </row>
    <row r="15126" spans="1:10" ht="16" x14ac:dyDescent="0.2">
      <c r="A15126" t="s">
        <v>13958</v>
      </c>
      <c r="B15126" t="s">
        <v>46798</v>
      </c>
      <c r="C15126" t="s">
        <v>46799</v>
      </c>
      <c r="D15126">
        <v>1</v>
      </c>
      <c r="E15126" t="s">
        <v>13</v>
      </c>
      <c r="F15126" t="s">
        <v>13</v>
      </c>
      <c r="G15126" t="s">
        <v>46800</v>
      </c>
      <c r="H15126" s="3" t="s">
        <v>46801</v>
      </c>
      <c r="I15126" t="s">
        <v>69</v>
      </c>
      <c r="J15126" t="s">
        <v>13963</v>
      </c>
    </row>
    <row r="15127" spans="1:10" ht="16" x14ac:dyDescent="0.2">
      <c r="A15127" t="s">
        <v>46802</v>
      </c>
      <c r="B15127" t="s">
        <v>46803</v>
      </c>
      <c r="C15127" t="s">
        <v>46804</v>
      </c>
      <c r="D15127">
        <v>4</v>
      </c>
      <c r="E15127" t="s">
        <v>13</v>
      </c>
      <c r="F15127" t="s">
        <v>13</v>
      </c>
      <c r="G15127" t="s">
        <v>46805</v>
      </c>
      <c r="H15127" s="3" t="s">
        <v>46806</v>
      </c>
      <c r="I15127" t="s">
        <v>1208</v>
      </c>
      <c r="J15127" t="s">
        <v>46807</v>
      </c>
    </row>
    <row r="15128" spans="1:10" ht="16" x14ac:dyDescent="0.2">
      <c r="A15128" t="s">
        <v>20335</v>
      </c>
      <c r="B15128" t="s">
        <v>46808</v>
      </c>
      <c r="C15128" t="s">
        <v>46809</v>
      </c>
      <c r="D15128">
        <v>4</v>
      </c>
      <c r="E15128" t="s">
        <v>13</v>
      </c>
      <c r="F15128" t="s">
        <v>13</v>
      </c>
      <c r="G15128" t="s">
        <v>46805</v>
      </c>
      <c r="H15128" s="3" t="s">
        <v>46810</v>
      </c>
      <c r="I15128" t="s">
        <v>1208</v>
      </c>
      <c r="J15128" t="s">
        <v>20338</v>
      </c>
    </row>
    <row r="15129" spans="1:10" ht="16" x14ac:dyDescent="0.2">
      <c r="A15129" t="s">
        <v>22878</v>
      </c>
      <c r="B15129" t="s">
        <v>46811</v>
      </c>
      <c r="C15129" t="s">
        <v>46812</v>
      </c>
      <c r="D15129">
        <v>4</v>
      </c>
      <c r="E15129" t="s">
        <v>13</v>
      </c>
      <c r="F15129" t="s">
        <v>13</v>
      </c>
      <c r="G15129" t="s">
        <v>46805</v>
      </c>
      <c r="H15129" s="3" t="s">
        <v>46810</v>
      </c>
      <c r="I15129" t="s">
        <v>1208</v>
      </c>
      <c r="J15129" t="s">
        <v>22881</v>
      </c>
    </row>
    <row r="15130" spans="1:10" ht="16" x14ac:dyDescent="0.2">
      <c r="A15130" t="s">
        <v>46813</v>
      </c>
      <c r="B15130" t="s">
        <v>46803</v>
      </c>
      <c r="C15130" t="s">
        <v>46804</v>
      </c>
      <c r="D15130">
        <v>4</v>
      </c>
      <c r="E15130" t="s">
        <v>13</v>
      </c>
      <c r="F15130" t="s">
        <v>13</v>
      </c>
      <c r="G15130" t="s">
        <v>46805</v>
      </c>
      <c r="H15130" s="3" t="s">
        <v>46806</v>
      </c>
      <c r="I15130" t="s">
        <v>1208</v>
      </c>
      <c r="J15130" t="s">
        <v>46814</v>
      </c>
    </row>
    <row r="15131" spans="1:10" ht="16" x14ac:dyDescent="0.2">
      <c r="A15131" t="s">
        <v>23574</v>
      </c>
      <c r="B15131" t="s">
        <v>46815</v>
      </c>
      <c r="C15131" t="s">
        <v>46816</v>
      </c>
      <c r="D15131">
        <v>4</v>
      </c>
      <c r="E15131" t="s">
        <v>13</v>
      </c>
      <c r="F15131" t="s">
        <v>13</v>
      </c>
      <c r="G15131" t="s">
        <v>46805</v>
      </c>
      <c r="H15131" s="3" t="s">
        <v>46817</v>
      </c>
      <c r="I15131" t="s">
        <v>1208</v>
      </c>
      <c r="J15131" t="s">
        <v>23575</v>
      </c>
    </row>
    <row r="15132" spans="1:10" ht="16" x14ac:dyDescent="0.2">
      <c r="A15132" t="s">
        <v>22878</v>
      </c>
      <c r="B15132" t="s">
        <v>46818</v>
      </c>
      <c r="C15132" t="s">
        <v>46819</v>
      </c>
      <c r="D15132">
        <v>2</v>
      </c>
      <c r="E15132" t="s">
        <v>13</v>
      </c>
      <c r="F15132" t="s">
        <v>13</v>
      </c>
      <c r="G15132" t="s">
        <v>46805</v>
      </c>
      <c r="H15132" s="3" t="s">
        <v>46810</v>
      </c>
      <c r="I15132" t="s">
        <v>1208</v>
      </c>
      <c r="J15132" t="s">
        <v>22881</v>
      </c>
    </row>
    <row r="15133" spans="1:10" ht="16" x14ac:dyDescent="0.2">
      <c r="A15133" t="s">
        <v>22878</v>
      </c>
      <c r="B15133" t="s">
        <v>46820</v>
      </c>
      <c r="C15133" t="s">
        <v>46821</v>
      </c>
      <c r="D15133">
        <v>1</v>
      </c>
      <c r="E15133" t="s">
        <v>13</v>
      </c>
      <c r="F15133" t="s">
        <v>13</v>
      </c>
      <c r="G15133" t="s">
        <v>46805</v>
      </c>
      <c r="H15133" s="3" t="s">
        <v>46810</v>
      </c>
      <c r="I15133" t="s">
        <v>1208</v>
      </c>
      <c r="J15133" t="s">
        <v>22881</v>
      </c>
    </row>
    <row r="15134" spans="1:10" ht="16" x14ac:dyDescent="0.2">
      <c r="A15134" t="s">
        <v>46813</v>
      </c>
      <c r="B15134" t="s">
        <v>46822</v>
      </c>
      <c r="C15134" t="s">
        <v>46823</v>
      </c>
      <c r="D15134">
        <v>3</v>
      </c>
      <c r="E15134" t="s">
        <v>13</v>
      </c>
      <c r="F15134" t="s">
        <v>13</v>
      </c>
      <c r="G15134" t="s">
        <v>46805</v>
      </c>
      <c r="H15134" s="3" t="s">
        <v>46806</v>
      </c>
      <c r="I15134" t="s">
        <v>1208</v>
      </c>
      <c r="J15134" t="s">
        <v>46814</v>
      </c>
    </row>
    <row r="15135" spans="1:10" ht="16" x14ac:dyDescent="0.2">
      <c r="A15135" t="s">
        <v>24938</v>
      </c>
      <c r="B15135" t="s">
        <v>46824</v>
      </c>
      <c r="C15135" t="s">
        <v>46825</v>
      </c>
      <c r="D15135">
        <v>2</v>
      </c>
      <c r="E15135" t="s">
        <v>13</v>
      </c>
      <c r="F15135" t="s">
        <v>13</v>
      </c>
      <c r="G15135" t="s">
        <v>46805</v>
      </c>
      <c r="H15135" s="3" t="s">
        <v>46810</v>
      </c>
      <c r="I15135" t="s">
        <v>1208</v>
      </c>
      <c r="J15135" t="s">
        <v>24939</v>
      </c>
    </row>
    <row r="15136" spans="1:10" ht="16" x14ac:dyDescent="0.2">
      <c r="A15136" t="s">
        <v>46802</v>
      </c>
      <c r="B15136" t="s">
        <v>46822</v>
      </c>
      <c r="C15136" t="s">
        <v>46823</v>
      </c>
      <c r="D15136">
        <v>3</v>
      </c>
      <c r="E15136" t="s">
        <v>13</v>
      </c>
      <c r="F15136" t="s">
        <v>13</v>
      </c>
      <c r="G15136" t="s">
        <v>46805</v>
      </c>
      <c r="H15136" s="3" t="s">
        <v>46806</v>
      </c>
      <c r="I15136" t="s">
        <v>1208</v>
      </c>
      <c r="J15136" t="s">
        <v>46807</v>
      </c>
    </row>
    <row r="15137" spans="1:10" ht="16" x14ac:dyDescent="0.2">
      <c r="A15137" t="s">
        <v>46802</v>
      </c>
      <c r="B15137" t="s">
        <v>46815</v>
      </c>
      <c r="C15137" t="s">
        <v>46816</v>
      </c>
      <c r="D15137">
        <v>1</v>
      </c>
      <c r="E15137" t="s">
        <v>13</v>
      </c>
      <c r="F15137" t="s">
        <v>13</v>
      </c>
      <c r="G15137" t="s">
        <v>46805</v>
      </c>
      <c r="H15137" s="3" t="s">
        <v>46806</v>
      </c>
      <c r="I15137" t="s">
        <v>1208</v>
      </c>
      <c r="J15137" t="s">
        <v>46807</v>
      </c>
    </row>
    <row r="15138" spans="1:10" ht="16" x14ac:dyDescent="0.2">
      <c r="A15138" t="s">
        <v>46826</v>
      </c>
      <c r="B15138" t="s">
        <v>46827</v>
      </c>
      <c r="C15138" t="s">
        <v>46828</v>
      </c>
      <c r="D15138">
        <v>3</v>
      </c>
      <c r="E15138" t="s">
        <v>13</v>
      </c>
      <c r="F15138" t="s">
        <v>13</v>
      </c>
      <c r="G15138" t="s">
        <v>46805</v>
      </c>
      <c r="H15138" s="3" t="s">
        <v>46829</v>
      </c>
      <c r="I15138" t="s">
        <v>1208</v>
      </c>
      <c r="J15138" t="s">
        <v>46830</v>
      </c>
    </row>
    <row r="15139" spans="1:10" ht="16" x14ac:dyDescent="0.2">
      <c r="A15139" t="s">
        <v>22878</v>
      </c>
      <c r="B15139" t="s">
        <v>46831</v>
      </c>
      <c r="C15139" t="s">
        <v>46832</v>
      </c>
      <c r="D15139">
        <v>3</v>
      </c>
      <c r="E15139" t="s">
        <v>13</v>
      </c>
      <c r="F15139" t="s">
        <v>13</v>
      </c>
      <c r="G15139" t="s">
        <v>46805</v>
      </c>
      <c r="H15139" s="3" t="s">
        <v>46810</v>
      </c>
      <c r="I15139" t="s">
        <v>1208</v>
      </c>
      <c r="J15139" t="s">
        <v>22881</v>
      </c>
    </row>
    <row r="15140" spans="1:10" ht="16" x14ac:dyDescent="0.2">
      <c r="A15140" t="s">
        <v>1767</v>
      </c>
      <c r="B15140" t="s">
        <v>46833</v>
      </c>
      <c r="C15140" t="s">
        <v>46834</v>
      </c>
      <c r="D15140">
        <v>2</v>
      </c>
      <c r="E15140" t="s">
        <v>13</v>
      </c>
      <c r="F15140" t="s">
        <v>13</v>
      </c>
      <c r="G15140" t="s">
        <v>46805</v>
      </c>
      <c r="H15140" s="3" t="s">
        <v>46810</v>
      </c>
      <c r="I15140" t="s">
        <v>1208</v>
      </c>
      <c r="J15140" t="s">
        <v>1772</v>
      </c>
    </row>
    <row r="15141" spans="1:10" ht="16" x14ac:dyDescent="0.2">
      <c r="A15141" t="s">
        <v>46802</v>
      </c>
      <c r="B15141" t="s">
        <v>46824</v>
      </c>
      <c r="C15141" t="s">
        <v>46825</v>
      </c>
      <c r="D15141">
        <v>2</v>
      </c>
      <c r="E15141" t="s">
        <v>13</v>
      </c>
      <c r="F15141" t="s">
        <v>13</v>
      </c>
      <c r="G15141" t="s">
        <v>46805</v>
      </c>
      <c r="H15141" s="3" t="s">
        <v>46806</v>
      </c>
      <c r="I15141" t="s">
        <v>1208</v>
      </c>
      <c r="J15141" t="s">
        <v>46807</v>
      </c>
    </row>
    <row r="15142" spans="1:10" ht="16" x14ac:dyDescent="0.2">
      <c r="A15142" t="s">
        <v>5064</v>
      </c>
      <c r="B15142" t="s">
        <v>46835</v>
      </c>
      <c r="C15142" t="s">
        <v>46836</v>
      </c>
      <c r="D15142">
        <v>3</v>
      </c>
      <c r="E15142" t="s">
        <v>13</v>
      </c>
      <c r="F15142" t="s">
        <v>13</v>
      </c>
      <c r="G15142" t="s">
        <v>46805</v>
      </c>
      <c r="H15142" s="3" t="s">
        <v>46806</v>
      </c>
      <c r="I15142" t="s">
        <v>1208</v>
      </c>
      <c r="J15142" t="s">
        <v>5069</v>
      </c>
    </row>
    <row r="15143" spans="1:10" ht="16" x14ac:dyDescent="0.2">
      <c r="A15143" t="s">
        <v>46813</v>
      </c>
      <c r="B15143" t="s">
        <v>46815</v>
      </c>
      <c r="C15143" t="s">
        <v>46816</v>
      </c>
      <c r="D15143">
        <v>1</v>
      </c>
      <c r="E15143" t="s">
        <v>13</v>
      </c>
      <c r="F15143" t="s">
        <v>13</v>
      </c>
      <c r="G15143" t="s">
        <v>46805</v>
      </c>
      <c r="H15143" s="3" t="s">
        <v>46806</v>
      </c>
      <c r="I15143" t="s">
        <v>1208</v>
      </c>
      <c r="J15143" t="s">
        <v>46814</v>
      </c>
    </row>
    <row r="15144" spans="1:10" ht="16" x14ac:dyDescent="0.2">
      <c r="A15144" t="s">
        <v>24938</v>
      </c>
      <c r="B15144" t="s">
        <v>46815</v>
      </c>
      <c r="C15144" t="s">
        <v>46816</v>
      </c>
      <c r="D15144">
        <v>1</v>
      </c>
      <c r="E15144" t="s">
        <v>13</v>
      </c>
      <c r="F15144" t="s">
        <v>13</v>
      </c>
      <c r="G15144" t="s">
        <v>46805</v>
      </c>
      <c r="H15144" s="3" t="s">
        <v>46806</v>
      </c>
      <c r="I15144" t="s">
        <v>1208</v>
      </c>
      <c r="J15144" t="s">
        <v>24939</v>
      </c>
    </row>
    <row r="15145" spans="1:10" ht="16" x14ac:dyDescent="0.2">
      <c r="A15145" t="s">
        <v>16010</v>
      </c>
      <c r="B15145" t="s">
        <v>46808</v>
      </c>
      <c r="C15145" t="s">
        <v>46809</v>
      </c>
      <c r="D15145">
        <v>3</v>
      </c>
      <c r="E15145" t="s">
        <v>13</v>
      </c>
      <c r="F15145" t="s">
        <v>13</v>
      </c>
      <c r="G15145" t="s">
        <v>46805</v>
      </c>
      <c r="H15145" s="3" t="s">
        <v>46810</v>
      </c>
      <c r="I15145" t="s">
        <v>1208</v>
      </c>
      <c r="J15145" t="s">
        <v>16013</v>
      </c>
    </row>
    <row r="15146" spans="1:10" ht="16" x14ac:dyDescent="0.2">
      <c r="A15146" t="s">
        <v>1767</v>
      </c>
      <c r="B15146" t="s">
        <v>46837</v>
      </c>
      <c r="C15146" t="s">
        <v>46838</v>
      </c>
      <c r="D15146">
        <v>4</v>
      </c>
      <c r="E15146" t="s">
        <v>13</v>
      </c>
      <c r="F15146" t="s">
        <v>13</v>
      </c>
      <c r="G15146" t="s">
        <v>46805</v>
      </c>
      <c r="H15146" s="3" t="s">
        <v>46810</v>
      </c>
      <c r="I15146" t="s">
        <v>1208</v>
      </c>
      <c r="J15146" t="s">
        <v>1772</v>
      </c>
    </row>
    <row r="15147" spans="1:10" ht="16" x14ac:dyDescent="0.2">
      <c r="A15147" t="s">
        <v>24918</v>
      </c>
      <c r="B15147" t="s">
        <v>46824</v>
      </c>
      <c r="C15147" t="s">
        <v>46825</v>
      </c>
      <c r="D15147">
        <v>1</v>
      </c>
      <c r="E15147" t="s">
        <v>13</v>
      </c>
      <c r="F15147" t="s">
        <v>13</v>
      </c>
      <c r="G15147" t="s">
        <v>46805</v>
      </c>
      <c r="H15147" s="3" t="s">
        <v>46806</v>
      </c>
      <c r="I15147" t="s">
        <v>1208</v>
      </c>
      <c r="J15147" t="s">
        <v>24922</v>
      </c>
    </row>
    <row r="15148" spans="1:10" ht="16" x14ac:dyDescent="0.2">
      <c r="A15148" t="s">
        <v>1767</v>
      </c>
      <c r="B15148" t="s">
        <v>46808</v>
      </c>
      <c r="C15148" t="s">
        <v>46809</v>
      </c>
      <c r="D15148">
        <v>1</v>
      </c>
      <c r="E15148" t="s">
        <v>13</v>
      </c>
      <c r="F15148" t="s">
        <v>13</v>
      </c>
      <c r="G15148" t="s">
        <v>46805</v>
      </c>
      <c r="H15148" s="3" t="s">
        <v>46810</v>
      </c>
      <c r="I15148" t="s">
        <v>1208</v>
      </c>
      <c r="J15148" t="s">
        <v>1772</v>
      </c>
    </row>
    <row r="15149" spans="1:10" ht="16" x14ac:dyDescent="0.2">
      <c r="A15149" t="s">
        <v>46813</v>
      </c>
      <c r="B15149" t="s">
        <v>46824</v>
      </c>
      <c r="C15149" t="s">
        <v>46825</v>
      </c>
      <c r="D15149">
        <v>2</v>
      </c>
      <c r="E15149" t="s">
        <v>13</v>
      </c>
      <c r="F15149" t="s">
        <v>13</v>
      </c>
      <c r="G15149" t="s">
        <v>46805</v>
      </c>
      <c r="H15149" s="3" t="s">
        <v>46806</v>
      </c>
      <c r="I15149" t="s">
        <v>1208</v>
      </c>
      <c r="J15149" t="s">
        <v>46814</v>
      </c>
    </row>
    <row r="15150" spans="1:10" ht="16" x14ac:dyDescent="0.2">
      <c r="A15150" t="s">
        <v>46826</v>
      </c>
      <c r="B15150" t="s">
        <v>46839</v>
      </c>
      <c r="C15150" t="s">
        <v>46840</v>
      </c>
      <c r="D15150">
        <v>2</v>
      </c>
      <c r="E15150" t="s">
        <v>13</v>
      </c>
      <c r="F15150" t="s">
        <v>13</v>
      </c>
      <c r="G15150" t="s">
        <v>46805</v>
      </c>
      <c r="H15150" s="3" t="s">
        <v>46810</v>
      </c>
      <c r="I15150" t="s">
        <v>1208</v>
      </c>
      <c r="J15150" t="s">
        <v>46830</v>
      </c>
    </row>
    <row r="15151" spans="1:10" ht="16" x14ac:dyDescent="0.2">
      <c r="A15151" t="s">
        <v>22878</v>
      </c>
      <c r="B15151" t="s">
        <v>4217</v>
      </c>
      <c r="C15151" t="s">
        <v>46841</v>
      </c>
      <c r="D15151">
        <v>6</v>
      </c>
      <c r="E15151" t="s">
        <v>13</v>
      </c>
      <c r="F15151" t="s">
        <v>13</v>
      </c>
      <c r="G15151" t="s">
        <v>46805</v>
      </c>
      <c r="H15151" s="3" t="s">
        <v>46810</v>
      </c>
      <c r="I15151" t="s">
        <v>1208</v>
      </c>
      <c r="J15151" t="s">
        <v>22881</v>
      </c>
    </row>
    <row r="15152" spans="1:10" ht="16" x14ac:dyDescent="0.2">
      <c r="A15152" t="s">
        <v>46826</v>
      </c>
      <c r="B15152" t="s">
        <v>46808</v>
      </c>
      <c r="C15152" t="s">
        <v>46809</v>
      </c>
      <c r="D15152">
        <v>1</v>
      </c>
      <c r="E15152" t="s">
        <v>13</v>
      </c>
      <c r="F15152" t="s">
        <v>13</v>
      </c>
      <c r="G15152" t="s">
        <v>46805</v>
      </c>
      <c r="H15152" s="3" t="s">
        <v>46810</v>
      </c>
      <c r="I15152" t="s">
        <v>1208</v>
      </c>
      <c r="J15152" t="s">
        <v>46830</v>
      </c>
    </row>
    <row r="15153" spans="1:10" ht="16" x14ac:dyDescent="0.2">
      <c r="A15153" t="s">
        <v>24918</v>
      </c>
      <c r="B15153" t="s">
        <v>46815</v>
      </c>
      <c r="C15153" t="s">
        <v>46816</v>
      </c>
      <c r="D15153">
        <v>3</v>
      </c>
      <c r="E15153" t="s">
        <v>13</v>
      </c>
      <c r="F15153" t="s">
        <v>13</v>
      </c>
      <c r="G15153" t="s">
        <v>46805</v>
      </c>
      <c r="H15153" s="3" t="s">
        <v>46806</v>
      </c>
      <c r="I15153" t="s">
        <v>1208</v>
      </c>
      <c r="J15153" t="s">
        <v>24922</v>
      </c>
    </row>
    <row r="15154" spans="1:10" ht="16" x14ac:dyDescent="0.2">
      <c r="A15154" t="s">
        <v>46842</v>
      </c>
      <c r="B15154" t="s">
        <v>46843</v>
      </c>
      <c r="C15154" t="s">
        <v>46844</v>
      </c>
      <c r="D15154">
        <v>1</v>
      </c>
      <c r="E15154" t="s">
        <v>13</v>
      </c>
      <c r="F15154" t="s">
        <v>13</v>
      </c>
      <c r="G15154" t="s">
        <v>46845</v>
      </c>
      <c r="H15154" s="3" t="s">
        <v>46846</v>
      </c>
      <c r="I15154" t="s">
        <v>69</v>
      </c>
      <c r="J15154" t="s">
        <v>46847</v>
      </c>
    </row>
    <row r="15155" spans="1:10" ht="16" x14ac:dyDescent="0.2">
      <c r="A15155" t="s">
        <v>46842</v>
      </c>
      <c r="B15155" t="s">
        <v>46848</v>
      </c>
      <c r="C15155" t="s">
        <v>46849</v>
      </c>
      <c r="D15155">
        <v>3</v>
      </c>
      <c r="E15155" t="s">
        <v>13</v>
      </c>
      <c r="F15155" t="s">
        <v>13</v>
      </c>
      <c r="G15155" t="s">
        <v>46850</v>
      </c>
      <c r="H15155" s="3" t="s">
        <v>46851</v>
      </c>
      <c r="I15155" t="s">
        <v>69</v>
      </c>
      <c r="J15155" t="s">
        <v>46847</v>
      </c>
    </row>
    <row r="15156" spans="1:10" ht="16" x14ac:dyDescent="0.2">
      <c r="A15156" t="s">
        <v>46842</v>
      </c>
      <c r="B15156" t="s">
        <v>46852</v>
      </c>
      <c r="C15156" t="s">
        <v>46853</v>
      </c>
      <c r="D15156">
        <v>2</v>
      </c>
      <c r="E15156" t="s">
        <v>13</v>
      </c>
      <c r="F15156" t="s">
        <v>13</v>
      </c>
      <c r="G15156" t="s">
        <v>46850</v>
      </c>
      <c r="H15156" s="3" t="s">
        <v>46854</v>
      </c>
      <c r="I15156" t="s">
        <v>69</v>
      </c>
      <c r="J15156" t="s">
        <v>46847</v>
      </c>
    </row>
    <row r="15157" spans="1:10" ht="16" x14ac:dyDescent="0.2">
      <c r="A15157" t="s">
        <v>392</v>
      </c>
      <c r="B15157" t="s">
        <v>46855</v>
      </c>
      <c r="C15157" t="s">
        <v>46856</v>
      </c>
      <c r="D15157">
        <v>5</v>
      </c>
      <c r="E15157" t="s">
        <v>13</v>
      </c>
      <c r="F15157" t="s">
        <v>13</v>
      </c>
      <c r="G15157" t="s">
        <v>46857</v>
      </c>
      <c r="H15157" s="3" t="s">
        <v>46858</v>
      </c>
      <c r="I15157" t="s">
        <v>69</v>
      </c>
      <c r="J15157" t="s">
        <v>397</v>
      </c>
    </row>
    <row r="15158" spans="1:10" ht="16" x14ac:dyDescent="0.2">
      <c r="A15158" t="s">
        <v>20056</v>
      </c>
      <c r="B15158" t="s">
        <v>46859</v>
      </c>
      <c r="C15158" t="s">
        <v>46860</v>
      </c>
      <c r="D15158">
        <v>5</v>
      </c>
      <c r="E15158" t="s">
        <v>13</v>
      </c>
      <c r="F15158" t="s">
        <v>13</v>
      </c>
      <c r="G15158" t="s">
        <v>46861</v>
      </c>
      <c r="H15158" s="3" t="s">
        <v>46862</v>
      </c>
      <c r="I15158" t="s">
        <v>1676</v>
      </c>
      <c r="J15158" t="s">
        <v>20061</v>
      </c>
    </row>
    <row r="15159" spans="1:10" ht="16" x14ac:dyDescent="0.2">
      <c r="A15159" t="s">
        <v>1078</v>
      </c>
      <c r="B15159" t="s">
        <v>46863</v>
      </c>
      <c r="C15159" t="s">
        <v>46864</v>
      </c>
      <c r="D15159">
        <v>3</v>
      </c>
      <c r="E15159" t="s">
        <v>13</v>
      </c>
      <c r="F15159" t="s">
        <v>13</v>
      </c>
      <c r="G15159" t="s">
        <v>46861</v>
      </c>
      <c r="H15159" s="3" t="s">
        <v>46865</v>
      </c>
      <c r="I15159" t="s">
        <v>62</v>
      </c>
      <c r="J15159" t="s">
        <v>1084</v>
      </c>
    </row>
    <row r="15160" spans="1:10" ht="16" x14ac:dyDescent="0.2">
      <c r="A15160" t="s">
        <v>20056</v>
      </c>
      <c r="B15160" t="s">
        <v>46866</v>
      </c>
      <c r="C15160" t="s">
        <v>46867</v>
      </c>
      <c r="D15160">
        <v>4</v>
      </c>
      <c r="E15160" t="s">
        <v>13</v>
      </c>
      <c r="F15160" t="s">
        <v>13</v>
      </c>
      <c r="G15160" t="s">
        <v>46861</v>
      </c>
      <c r="H15160" s="3" t="s">
        <v>46862</v>
      </c>
      <c r="I15160" t="s">
        <v>1676</v>
      </c>
      <c r="J15160" t="s">
        <v>20061</v>
      </c>
    </row>
    <row r="15161" spans="1:10" ht="32" x14ac:dyDescent="0.2">
      <c r="A15161" t="s">
        <v>20056</v>
      </c>
      <c r="B15161" t="s">
        <v>46868</v>
      </c>
      <c r="C15161" t="s">
        <v>46869</v>
      </c>
      <c r="D15161">
        <v>1</v>
      </c>
      <c r="E15161" t="s">
        <v>13</v>
      </c>
      <c r="F15161" t="s">
        <v>13</v>
      </c>
      <c r="G15161" t="s">
        <v>46861</v>
      </c>
      <c r="H15161" s="3" t="s">
        <v>46870</v>
      </c>
      <c r="I15161" t="s">
        <v>1676</v>
      </c>
      <c r="J15161" t="s">
        <v>20061</v>
      </c>
    </row>
    <row r="15162" spans="1:10" ht="16" x14ac:dyDescent="0.2">
      <c r="A15162" t="s">
        <v>3892</v>
      </c>
      <c r="B15162" t="s">
        <v>46871</v>
      </c>
      <c r="C15162" t="s">
        <v>46872</v>
      </c>
      <c r="D15162">
        <v>4</v>
      </c>
      <c r="E15162" t="s">
        <v>13</v>
      </c>
      <c r="F15162" t="s">
        <v>11707</v>
      </c>
      <c r="G15162" t="s">
        <v>46873</v>
      </c>
      <c r="H15162" s="3" t="s">
        <v>46874</v>
      </c>
      <c r="I15162" t="s">
        <v>817</v>
      </c>
      <c r="J15162" t="s">
        <v>3897</v>
      </c>
    </row>
    <row r="15163" spans="1:10" ht="16" x14ac:dyDescent="0.2">
      <c r="A15163" t="s">
        <v>6971</v>
      </c>
      <c r="B15163" t="s">
        <v>46875</v>
      </c>
      <c r="C15163" t="s">
        <v>46876</v>
      </c>
      <c r="D15163">
        <v>2</v>
      </c>
      <c r="E15163" t="s">
        <v>13</v>
      </c>
      <c r="F15163" t="s">
        <v>11707</v>
      </c>
      <c r="G15163" t="s">
        <v>46877</v>
      </c>
      <c r="H15163" s="3" t="s">
        <v>46874</v>
      </c>
      <c r="I15163" t="s">
        <v>817</v>
      </c>
      <c r="J15163" t="s">
        <v>6976</v>
      </c>
    </row>
    <row r="15164" spans="1:10" ht="16" x14ac:dyDescent="0.2">
      <c r="A15164" t="s">
        <v>1469</v>
      </c>
      <c r="B15164" t="s">
        <v>46878</v>
      </c>
      <c r="C15164" t="s">
        <v>46879</v>
      </c>
      <c r="D15164">
        <v>2</v>
      </c>
      <c r="E15164" t="s">
        <v>13</v>
      </c>
      <c r="F15164" t="s">
        <v>11707</v>
      </c>
      <c r="G15164" t="s">
        <v>46880</v>
      </c>
      <c r="H15164" s="3" t="s">
        <v>46874</v>
      </c>
      <c r="I15164" t="s">
        <v>817</v>
      </c>
      <c r="J15164" t="s">
        <v>1474</v>
      </c>
    </row>
    <row r="15165" spans="1:10" ht="16" x14ac:dyDescent="0.2">
      <c r="A15165" t="s">
        <v>11704</v>
      </c>
      <c r="B15165" t="s">
        <v>46875</v>
      </c>
      <c r="C15165" t="s">
        <v>46876</v>
      </c>
      <c r="D15165">
        <v>2</v>
      </c>
      <c r="E15165" t="s">
        <v>13</v>
      </c>
      <c r="F15165" t="s">
        <v>11707</v>
      </c>
      <c r="G15165" t="s">
        <v>46881</v>
      </c>
      <c r="H15165" s="3" t="s">
        <v>46874</v>
      </c>
      <c r="I15165" t="s">
        <v>817</v>
      </c>
      <c r="J15165" t="s">
        <v>11710</v>
      </c>
    </row>
    <row r="15166" spans="1:10" ht="16" x14ac:dyDescent="0.2">
      <c r="A15166" t="s">
        <v>46882</v>
      </c>
      <c r="B15166" t="s">
        <v>46883</v>
      </c>
      <c r="C15166" t="s">
        <v>46884</v>
      </c>
      <c r="D15166">
        <v>1</v>
      </c>
      <c r="E15166" t="s">
        <v>13</v>
      </c>
      <c r="F15166" t="s">
        <v>13</v>
      </c>
      <c r="G15166" t="s">
        <v>46885</v>
      </c>
      <c r="H15166" s="3" t="s">
        <v>46886</v>
      </c>
      <c r="I15166" t="s">
        <v>315</v>
      </c>
      <c r="J15166" t="s">
        <v>46887</v>
      </c>
    </row>
    <row r="15167" spans="1:10" ht="16" x14ac:dyDescent="0.2">
      <c r="A15167" t="s">
        <v>46882</v>
      </c>
      <c r="B15167" t="s">
        <v>15284</v>
      </c>
      <c r="C15167" t="s">
        <v>15285</v>
      </c>
      <c r="D15167">
        <v>2</v>
      </c>
      <c r="E15167" t="s">
        <v>13</v>
      </c>
      <c r="F15167" t="s">
        <v>13</v>
      </c>
      <c r="G15167" t="s">
        <v>46885</v>
      </c>
      <c r="H15167" s="3" t="s">
        <v>46886</v>
      </c>
      <c r="I15167" t="s">
        <v>315</v>
      </c>
      <c r="J15167" t="s">
        <v>46887</v>
      </c>
    </row>
    <row r="15168" spans="1:10" ht="16" x14ac:dyDescent="0.2">
      <c r="A15168" t="s">
        <v>32811</v>
      </c>
      <c r="B15168" t="s">
        <v>46888</v>
      </c>
      <c r="C15168" t="s">
        <v>46889</v>
      </c>
      <c r="D15168">
        <v>2</v>
      </c>
      <c r="E15168">
        <f>319</f>
        <v>319</v>
      </c>
      <c r="F15168" t="s">
        <v>13</v>
      </c>
      <c r="G15168" t="s">
        <v>46890</v>
      </c>
      <c r="H15168" s="3" t="s">
        <v>46891</v>
      </c>
      <c r="I15168" t="s">
        <v>995</v>
      </c>
      <c r="J15168" t="s">
        <v>32812</v>
      </c>
    </row>
    <row r="15169" spans="1:10" ht="16" x14ac:dyDescent="0.2">
      <c r="A15169" t="s">
        <v>46892</v>
      </c>
      <c r="B15169" t="s">
        <v>33681</v>
      </c>
      <c r="C15169" t="s">
        <v>33682</v>
      </c>
      <c r="D15169">
        <v>1</v>
      </c>
      <c r="E15169">
        <f>319</f>
        <v>319</v>
      </c>
      <c r="F15169" t="s">
        <v>13</v>
      </c>
      <c r="G15169" t="s">
        <v>46890</v>
      </c>
      <c r="H15169" s="3" t="s">
        <v>46893</v>
      </c>
      <c r="I15169" t="s">
        <v>995</v>
      </c>
      <c r="J15169" t="s">
        <v>46894</v>
      </c>
    </row>
    <row r="15170" spans="1:10" ht="16" x14ac:dyDescent="0.2">
      <c r="A15170" t="s">
        <v>4896</v>
      </c>
      <c r="B15170" t="s">
        <v>46895</v>
      </c>
      <c r="C15170" t="s">
        <v>46896</v>
      </c>
      <c r="D15170">
        <v>4</v>
      </c>
      <c r="E15170">
        <f>319</f>
        <v>319</v>
      </c>
      <c r="F15170" t="s">
        <v>13</v>
      </c>
      <c r="G15170" t="s">
        <v>46890</v>
      </c>
      <c r="H15170" s="3" t="s">
        <v>46893</v>
      </c>
      <c r="I15170" t="s">
        <v>995</v>
      </c>
      <c r="J15170" t="s">
        <v>4897</v>
      </c>
    </row>
    <row r="15171" spans="1:10" ht="16" x14ac:dyDescent="0.2">
      <c r="A15171" t="s">
        <v>46897</v>
      </c>
      <c r="B15171" t="s">
        <v>46895</v>
      </c>
      <c r="C15171" t="s">
        <v>46896</v>
      </c>
      <c r="D15171">
        <v>1</v>
      </c>
      <c r="E15171">
        <f>319</f>
        <v>319</v>
      </c>
      <c r="F15171" t="s">
        <v>13</v>
      </c>
      <c r="G15171" t="s">
        <v>46890</v>
      </c>
      <c r="H15171" s="3" t="s">
        <v>46893</v>
      </c>
      <c r="I15171" t="s">
        <v>995</v>
      </c>
      <c r="J15171" t="s">
        <v>46898</v>
      </c>
    </row>
    <row r="15172" spans="1:10" ht="16" x14ac:dyDescent="0.2">
      <c r="A15172" t="s">
        <v>46899</v>
      </c>
      <c r="B15172" t="s">
        <v>46900</v>
      </c>
      <c r="C15172" t="s">
        <v>46901</v>
      </c>
      <c r="D15172">
        <v>1</v>
      </c>
      <c r="E15172">
        <f>319</f>
        <v>319</v>
      </c>
      <c r="F15172" t="s">
        <v>13</v>
      </c>
      <c r="G15172" t="s">
        <v>46890</v>
      </c>
      <c r="H15172" s="3" t="s">
        <v>46893</v>
      </c>
      <c r="I15172" t="s">
        <v>995</v>
      </c>
      <c r="J15172" t="s">
        <v>46902</v>
      </c>
    </row>
    <row r="15173" spans="1:10" ht="16" x14ac:dyDescent="0.2">
      <c r="A15173" t="s">
        <v>46903</v>
      </c>
      <c r="B15173" t="s">
        <v>46904</v>
      </c>
      <c r="C15173" t="s">
        <v>46905</v>
      </c>
      <c r="D15173">
        <v>3</v>
      </c>
      <c r="E15173" t="s">
        <v>13</v>
      </c>
      <c r="F15173" t="s">
        <v>13</v>
      </c>
      <c r="G15173" t="s">
        <v>46906</v>
      </c>
      <c r="H15173" s="3" t="s">
        <v>46907</v>
      </c>
      <c r="I15173" t="s">
        <v>62</v>
      </c>
      <c r="J15173" t="s">
        <v>46908</v>
      </c>
    </row>
    <row r="15174" spans="1:10" ht="16" x14ac:dyDescent="0.2">
      <c r="A15174" t="s">
        <v>46909</v>
      </c>
      <c r="B15174" t="s">
        <v>46910</v>
      </c>
      <c r="C15174" t="s">
        <v>46911</v>
      </c>
      <c r="D15174">
        <v>3</v>
      </c>
      <c r="E15174" t="s">
        <v>13</v>
      </c>
      <c r="F15174" t="s">
        <v>13</v>
      </c>
      <c r="G15174" t="s">
        <v>46912</v>
      </c>
      <c r="H15174" s="3" t="s">
        <v>46913</v>
      </c>
      <c r="I15174" t="s">
        <v>4995</v>
      </c>
      <c r="J15174" t="s">
        <v>46914</v>
      </c>
    </row>
    <row r="15175" spans="1:10" ht="16" x14ac:dyDescent="0.2">
      <c r="A15175" t="s">
        <v>46909</v>
      </c>
      <c r="B15175" t="s">
        <v>46915</v>
      </c>
      <c r="C15175" t="s">
        <v>46916</v>
      </c>
      <c r="D15175">
        <v>2</v>
      </c>
      <c r="E15175" t="s">
        <v>13</v>
      </c>
      <c r="F15175" t="s">
        <v>13</v>
      </c>
      <c r="G15175" t="s">
        <v>46912</v>
      </c>
      <c r="H15175" s="3" t="s">
        <v>46913</v>
      </c>
      <c r="I15175" t="s">
        <v>4995</v>
      </c>
      <c r="J15175" t="s">
        <v>46914</v>
      </c>
    </row>
    <row r="15176" spans="1:10" ht="16" x14ac:dyDescent="0.2">
      <c r="A15176" t="s">
        <v>42870</v>
      </c>
      <c r="B15176" t="s">
        <v>42836</v>
      </c>
      <c r="C15176" t="s">
        <v>42837</v>
      </c>
      <c r="D15176">
        <v>3</v>
      </c>
      <c r="E15176" t="s">
        <v>13</v>
      </c>
      <c r="F15176" t="s">
        <v>13</v>
      </c>
      <c r="G15176" t="s">
        <v>46917</v>
      </c>
      <c r="H15176" s="3" t="s">
        <v>46918</v>
      </c>
      <c r="I15176" t="s">
        <v>1725</v>
      </c>
      <c r="J15176" t="s">
        <v>42871</v>
      </c>
    </row>
    <row r="15177" spans="1:10" ht="16" x14ac:dyDescent="0.2">
      <c r="A15177" t="s">
        <v>13573</v>
      </c>
      <c r="B15177" t="s">
        <v>42830</v>
      </c>
      <c r="C15177" t="s">
        <v>42831</v>
      </c>
      <c r="D15177">
        <v>2</v>
      </c>
      <c r="E15177" t="s">
        <v>13</v>
      </c>
      <c r="F15177" t="s">
        <v>13</v>
      </c>
      <c r="G15177" t="s">
        <v>46917</v>
      </c>
      <c r="H15177" s="3" t="s">
        <v>46918</v>
      </c>
      <c r="I15177" t="s">
        <v>1725</v>
      </c>
      <c r="J15177" t="s">
        <v>13578</v>
      </c>
    </row>
    <row r="15178" spans="1:10" ht="16" x14ac:dyDescent="0.2">
      <c r="A15178" t="s">
        <v>42870</v>
      </c>
      <c r="B15178" t="s">
        <v>42857</v>
      </c>
      <c r="C15178" t="s">
        <v>42858</v>
      </c>
      <c r="D15178">
        <v>2</v>
      </c>
      <c r="E15178" t="s">
        <v>13</v>
      </c>
      <c r="F15178" t="s">
        <v>13</v>
      </c>
      <c r="G15178" t="s">
        <v>46917</v>
      </c>
      <c r="H15178" s="3" t="s">
        <v>46918</v>
      </c>
      <c r="I15178" t="s">
        <v>1725</v>
      </c>
      <c r="J15178" t="s">
        <v>42871</v>
      </c>
    </row>
    <row r="15179" spans="1:10" ht="16" x14ac:dyDescent="0.2">
      <c r="A15179" t="s">
        <v>13573</v>
      </c>
      <c r="B15179" t="s">
        <v>42857</v>
      </c>
      <c r="C15179" t="s">
        <v>42858</v>
      </c>
      <c r="D15179">
        <v>1</v>
      </c>
      <c r="E15179" t="s">
        <v>13</v>
      </c>
      <c r="F15179" t="s">
        <v>13</v>
      </c>
      <c r="G15179" t="s">
        <v>46917</v>
      </c>
      <c r="H15179" s="3" t="s">
        <v>46918</v>
      </c>
      <c r="I15179" t="s">
        <v>1725</v>
      </c>
      <c r="J15179" t="s">
        <v>13578</v>
      </c>
    </row>
    <row r="15180" spans="1:10" ht="16" x14ac:dyDescent="0.2">
      <c r="A15180" t="s">
        <v>42870</v>
      </c>
      <c r="B15180" t="s">
        <v>42830</v>
      </c>
      <c r="C15180" t="s">
        <v>42831</v>
      </c>
      <c r="D15180">
        <v>1</v>
      </c>
      <c r="E15180" t="s">
        <v>13</v>
      </c>
      <c r="F15180" t="s">
        <v>13</v>
      </c>
      <c r="G15180" t="s">
        <v>46917</v>
      </c>
      <c r="H15180" s="3" t="s">
        <v>46918</v>
      </c>
      <c r="I15180" t="s">
        <v>1725</v>
      </c>
      <c r="J15180" t="s">
        <v>42871</v>
      </c>
    </row>
    <row r="15181" spans="1:10" ht="16" x14ac:dyDescent="0.2">
      <c r="A15181" t="s">
        <v>46919</v>
      </c>
      <c r="B15181" t="s">
        <v>46920</v>
      </c>
      <c r="C15181" t="s">
        <v>46921</v>
      </c>
      <c r="D15181">
        <v>2</v>
      </c>
      <c r="E15181" t="s">
        <v>13</v>
      </c>
      <c r="F15181" t="s">
        <v>13</v>
      </c>
      <c r="G15181" t="s">
        <v>46922</v>
      </c>
      <c r="H15181" s="3" t="s">
        <v>46923</v>
      </c>
      <c r="I15181" t="s">
        <v>62</v>
      </c>
      <c r="J15181" t="s">
        <v>46924</v>
      </c>
    </row>
    <row r="15182" spans="1:10" ht="16" x14ac:dyDescent="0.2">
      <c r="A15182" t="s">
        <v>46925</v>
      </c>
      <c r="B15182" t="s">
        <v>18108</v>
      </c>
      <c r="C15182" t="s">
        <v>46926</v>
      </c>
      <c r="D15182">
        <v>2</v>
      </c>
      <c r="E15182" t="s">
        <v>1280</v>
      </c>
      <c r="F15182" t="s">
        <v>13</v>
      </c>
      <c r="G15182" t="s">
        <v>46927</v>
      </c>
      <c r="H15182" s="3" t="s">
        <v>46928</v>
      </c>
      <c r="I15182" t="s">
        <v>62</v>
      </c>
      <c r="J15182" t="s">
        <v>46929</v>
      </c>
    </row>
    <row r="15183" spans="1:10" ht="16" x14ac:dyDescent="0.2">
      <c r="A15183" t="s">
        <v>46925</v>
      </c>
      <c r="B15183" t="s">
        <v>46930</v>
      </c>
      <c r="C15183" t="s">
        <v>46931</v>
      </c>
      <c r="D15183">
        <v>1</v>
      </c>
      <c r="E15183" t="s">
        <v>1280</v>
      </c>
      <c r="F15183" t="s">
        <v>13</v>
      </c>
      <c r="G15183" t="s">
        <v>46927</v>
      </c>
      <c r="H15183" s="3" t="s">
        <v>46928</v>
      </c>
      <c r="I15183" t="s">
        <v>62</v>
      </c>
      <c r="J15183" t="s">
        <v>46929</v>
      </c>
    </row>
    <row r="15184" spans="1:10" ht="16" x14ac:dyDescent="0.2">
      <c r="A15184" t="s">
        <v>46932</v>
      </c>
      <c r="B15184" t="s">
        <v>46933</v>
      </c>
      <c r="C15184" t="s">
        <v>46934</v>
      </c>
      <c r="D15184">
        <v>1</v>
      </c>
      <c r="E15184" t="s">
        <v>1280</v>
      </c>
      <c r="F15184" t="s">
        <v>13</v>
      </c>
      <c r="G15184" t="s">
        <v>46927</v>
      </c>
      <c r="H15184" s="3" t="s">
        <v>46935</v>
      </c>
      <c r="I15184" t="s">
        <v>62</v>
      </c>
      <c r="J15184" t="s">
        <v>46936</v>
      </c>
    </row>
    <row r="15185" spans="1:10" ht="16" x14ac:dyDescent="0.2">
      <c r="A15185" t="s">
        <v>46937</v>
      </c>
      <c r="B15185" t="s">
        <v>46938</v>
      </c>
      <c r="C15185" t="s">
        <v>46939</v>
      </c>
      <c r="D15185">
        <v>4</v>
      </c>
      <c r="E15185" t="s">
        <v>13</v>
      </c>
      <c r="F15185" t="s">
        <v>13</v>
      </c>
      <c r="G15185" t="s">
        <v>46940</v>
      </c>
      <c r="H15185" s="3" t="s">
        <v>46941</v>
      </c>
      <c r="I15185" t="s">
        <v>1658</v>
      </c>
      <c r="J15185" t="s">
        <v>46942</v>
      </c>
    </row>
    <row r="15186" spans="1:10" ht="16" x14ac:dyDescent="0.2">
      <c r="A15186" t="s">
        <v>7124</v>
      </c>
      <c r="B15186" t="s">
        <v>46943</v>
      </c>
      <c r="C15186" t="s">
        <v>46944</v>
      </c>
      <c r="D15186">
        <v>5</v>
      </c>
      <c r="E15186" t="s">
        <v>13</v>
      </c>
      <c r="F15186" t="s">
        <v>13</v>
      </c>
      <c r="G15186" t="s">
        <v>46940</v>
      </c>
      <c r="H15186" s="3" t="s">
        <v>46941</v>
      </c>
      <c r="I15186" t="s">
        <v>1658</v>
      </c>
      <c r="J15186" t="s">
        <v>7129</v>
      </c>
    </row>
    <row r="15187" spans="1:10" ht="16" x14ac:dyDescent="0.2">
      <c r="A15187" t="s">
        <v>46945</v>
      </c>
      <c r="B15187" t="s">
        <v>46946</v>
      </c>
      <c r="C15187" t="s">
        <v>46947</v>
      </c>
      <c r="D15187">
        <v>3</v>
      </c>
      <c r="E15187" t="s">
        <v>13</v>
      </c>
      <c r="F15187" t="s">
        <v>13</v>
      </c>
      <c r="G15187" t="s">
        <v>46940</v>
      </c>
      <c r="H15187" s="3" t="s">
        <v>46941</v>
      </c>
      <c r="I15187" t="s">
        <v>1658</v>
      </c>
      <c r="J15187" t="s">
        <v>46948</v>
      </c>
    </row>
    <row r="15188" spans="1:10" ht="16" x14ac:dyDescent="0.2">
      <c r="A15188" t="s">
        <v>46937</v>
      </c>
      <c r="B15188" t="s">
        <v>46949</v>
      </c>
      <c r="C15188" t="s">
        <v>46950</v>
      </c>
      <c r="D15188">
        <v>2</v>
      </c>
      <c r="E15188" t="s">
        <v>13</v>
      </c>
      <c r="F15188" t="s">
        <v>13</v>
      </c>
      <c r="G15188" t="s">
        <v>46940</v>
      </c>
      <c r="H15188" s="3" t="s">
        <v>46941</v>
      </c>
      <c r="I15188" t="s">
        <v>1658</v>
      </c>
      <c r="J15188" t="s">
        <v>46942</v>
      </c>
    </row>
    <row r="15189" spans="1:10" ht="16" x14ac:dyDescent="0.2">
      <c r="A15189" t="s">
        <v>46945</v>
      </c>
      <c r="B15189" t="s">
        <v>46951</v>
      </c>
      <c r="C15189" t="s">
        <v>46952</v>
      </c>
      <c r="D15189">
        <v>1</v>
      </c>
      <c r="E15189" t="s">
        <v>13</v>
      </c>
      <c r="F15189" t="s">
        <v>13</v>
      </c>
      <c r="G15189" t="s">
        <v>46940</v>
      </c>
      <c r="H15189" s="3" t="s">
        <v>46941</v>
      </c>
      <c r="I15189" t="s">
        <v>1658</v>
      </c>
      <c r="J15189" t="s">
        <v>46948</v>
      </c>
    </row>
    <row r="15190" spans="1:10" ht="16" x14ac:dyDescent="0.2">
      <c r="A15190" t="s">
        <v>46937</v>
      </c>
      <c r="B15190" t="s">
        <v>46953</v>
      </c>
      <c r="C15190" t="s">
        <v>46954</v>
      </c>
      <c r="D15190">
        <v>1</v>
      </c>
      <c r="E15190" t="s">
        <v>13</v>
      </c>
      <c r="F15190" t="s">
        <v>13</v>
      </c>
      <c r="G15190" t="s">
        <v>46940</v>
      </c>
      <c r="H15190" s="3" t="s">
        <v>46941</v>
      </c>
      <c r="I15190" t="s">
        <v>1658</v>
      </c>
      <c r="J15190" t="s">
        <v>46942</v>
      </c>
    </row>
    <row r="15191" spans="1:10" ht="16" x14ac:dyDescent="0.2">
      <c r="A15191" t="s">
        <v>46937</v>
      </c>
      <c r="B15191" t="s">
        <v>46955</v>
      </c>
      <c r="C15191" t="s">
        <v>46956</v>
      </c>
      <c r="D15191">
        <v>3</v>
      </c>
      <c r="E15191" t="s">
        <v>13</v>
      </c>
      <c r="F15191" t="s">
        <v>13</v>
      </c>
      <c r="G15191" t="s">
        <v>46940</v>
      </c>
      <c r="H15191" s="3" t="s">
        <v>46941</v>
      </c>
      <c r="I15191" t="s">
        <v>1658</v>
      </c>
      <c r="J15191" t="s">
        <v>46942</v>
      </c>
    </row>
    <row r="15192" spans="1:10" ht="16" x14ac:dyDescent="0.2">
      <c r="A15192" t="s">
        <v>46945</v>
      </c>
      <c r="B15192" t="s">
        <v>46957</v>
      </c>
      <c r="C15192" t="s">
        <v>46958</v>
      </c>
      <c r="D15192">
        <v>2</v>
      </c>
      <c r="E15192" t="s">
        <v>13</v>
      </c>
      <c r="F15192" t="s">
        <v>13</v>
      </c>
      <c r="G15192" t="s">
        <v>46940</v>
      </c>
      <c r="H15192" s="3" t="s">
        <v>46941</v>
      </c>
      <c r="I15192" t="s">
        <v>1658</v>
      </c>
      <c r="J15192" t="s">
        <v>46948</v>
      </c>
    </row>
    <row r="15193" spans="1:10" ht="16" x14ac:dyDescent="0.2">
      <c r="A15193" t="s">
        <v>46959</v>
      </c>
      <c r="B15193" t="s">
        <v>46960</v>
      </c>
      <c r="C15193" t="s">
        <v>46961</v>
      </c>
      <c r="D15193">
        <v>1</v>
      </c>
      <c r="E15193">
        <f>436</f>
        <v>436</v>
      </c>
      <c r="F15193" t="s">
        <v>13</v>
      </c>
      <c r="G15193" t="s">
        <v>46962</v>
      </c>
      <c r="H15193" s="3" t="s">
        <v>46963</v>
      </c>
      <c r="I15193" t="s">
        <v>1033</v>
      </c>
      <c r="J15193" t="s">
        <v>46964</v>
      </c>
    </row>
    <row r="15194" spans="1:10" ht="16" x14ac:dyDescent="0.2">
      <c r="A15194" t="s">
        <v>38492</v>
      </c>
      <c r="B15194" t="s">
        <v>46965</v>
      </c>
      <c r="C15194" t="s">
        <v>46966</v>
      </c>
      <c r="D15194">
        <v>1</v>
      </c>
      <c r="E15194">
        <f>436</f>
        <v>436</v>
      </c>
      <c r="F15194" t="s">
        <v>13</v>
      </c>
      <c r="G15194" t="s">
        <v>46962</v>
      </c>
      <c r="H15194" s="3" t="s">
        <v>46967</v>
      </c>
      <c r="I15194" t="s">
        <v>1033</v>
      </c>
      <c r="J15194" t="s">
        <v>38497</v>
      </c>
    </row>
    <row r="15195" spans="1:10" ht="16" x14ac:dyDescent="0.2">
      <c r="A15195" t="s">
        <v>46968</v>
      </c>
      <c r="B15195" t="s">
        <v>46969</v>
      </c>
      <c r="C15195" t="s">
        <v>46970</v>
      </c>
      <c r="D15195">
        <v>1</v>
      </c>
      <c r="E15195" t="s">
        <v>13</v>
      </c>
      <c r="F15195" t="s">
        <v>13</v>
      </c>
      <c r="G15195" t="s">
        <v>46971</v>
      </c>
      <c r="H15195" s="3" t="s">
        <v>46972</v>
      </c>
      <c r="I15195" t="s">
        <v>106</v>
      </c>
      <c r="J15195" t="s">
        <v>46973</v>
      </c>
    </row>
    <row r="15196" spans="1:10" ht="16" x14ac:dyDescent="0.2">
      <c r="A15196" t="s">
        <v>46974</v>
      </c>
      <c r="B15196" t="s">
        <v>46975</v>
      </c>
      <c r="C15196" t="s">
        <v>46976</v>
      </c>
      <c r="D15196">
        <v>3</v>
      </c>
      <c r="E15196" t="s">
        <v>13</v>
      </c>
      <c r="F15196" t="s">
        <v>13</v>
      </c>
      <c r="G15196" t="s">
        <v>46977</v>
      </c>
      <c r="H15196" s="3" t="s">
        <v>46978</v>
      </c>
      <c r="I15196" t="s">
        <v>106</v>
      </c>
      <c r="J15196" t="s">
        <v>46979</v>
      </c>
    </row>
    <row r="15197" spans="1:10" ht="16" x14ac:dyDescent="0.2">
      <c r="A15197" t="s">
        <v>5536</v>
      </c>
      <c r="B15197" t="s">
        <v>46980</v>
      </c>
      <c r="C15197" t="s">
        <v>46981</v>
      </c>
      <c r="D15197">
        <v>3</v>
      </c>
      <c r="E15197" t="s">
        <v>13</v>
      </c>
      <c r="F15197" t="s">
        <v>13</v>
      </c>
      <c r="G15197" t="s">
        <v>46982</v>
      </c>
      <c r="H15197" s="3" t="s">
        <v>46983</v>
      </c>
      <c r="I15197" t="s">
        <v>106</v>
      </c>
      <c r="J15197" t="s">
        <v>5537</v>
      </c>
    </row>
    <row r="15198" spans="1:10" ht="16" x14ac:dyDescent="0.2">
      <c r="A15198" t="s">
        <v>46984</v>
      </c>
      <c r="B15198" t="s">
        <v>46985</v>
      </c>
      <c r="C15198" t="s">
        <v>46986</v>
      </c>
      <c r="D15198">
        <v>2</v>
      </c>
      <c r="E15198" t="s">
        <v>13</v>
      </c>
      <c r="F15198" t="s">
        <v>13</v>
      </c>
      <c r="G15198" t="s">
        <v>46987</v>
      </c>
      <c r="H15198" s="3" t="s">
        <v>46988</v>
      </c>
      <c r="I15198" t="s">
        <v>106</v>
      </c>
      <c r="J15198" t="s">
        <v>46989</v>
      </c>
    </row>
    <row r="15199" spans="1:10" ht="16" x14ac:dyDescent="0.2">
      <c r="A15199" t="s">
        <v>46984</v>
      </c>
      <c r="B15199" t="s">
        <v>46990</v>
      </c>
      <c r="C15199" t="s">
        <v>46991</v>
      </c>
      <c r="D15199">
        <v>1</v>
      </c>
      <c r="E15199" t="s">
        <v>13</v>
      </c>
      <c r="F15199" t="s">
        <v>13</v>
      </c>
      <c r="G15199" t="s">
        <v>46987</v>
      </c>
      <c r="H15199" s="3" t="s">
        <v>46988</v>
      </c>
      <c r="I15199" t="s">
        <v>106</v>
      </c>
      <c r="J15199" t="s">
        <v>46989</v>
      </c>
    </row>
    <row r="15200" spans="1:10" ht="16" x14ac:dyDescent="0.2">
      <c r="A15200" t="s">
        <v>46992</v>
      </c>
      <c r="B15200" t="s">
        <v>46993</v>
      </c>
      <c r="C15200" t="s">
        <v>46994</v>
      </c>
      <c r="D15200">
        <v>4</v>
      </c>
      <c r="E15200" t="s">
        <v>13</v>
      </c>
      <c r="F15200" t="s">
        <v>13</v>
      </c>
      <c r="G15200" t="s">
        <v>46995</v>
      </c>
      <c r="H15200" s="3" t="s">
        <v>46996</v>
      </c>
      <c r="I15200" t="s">
        <v>106</v>
      </c>
      <c r="J15200" t="s">
        <v>46997</v>
      </c>
    </row>
    <row r="15201" spans="1:10" ht="16" x14ac:dyDescent="0.2">
      <c r="A15201" t="s">
        <v>46992</v>
      </c>
      <c r="B15201" t="s">
        <v>46998</v>
      </c>
      <c r="C15201" t="s">
        <v>46999</v>
      </c>
      <c r="D15201">
        <v>3</v>
      </c>
      <c r="E15201" t="s">
        <v>13</v>
      </c>
      <c r="F15201" t="s">
        <v>13</v>
      </c>
      <c r="G15201" t="s">
        <v>46995</v>
      </c>
      <c r="H15201" s="3" t="s">
        <v>46996</v>
      </c>
      <c r="I15201" t="s">
        <v>106</v>
      </c>
      <c r="J15201" t="s">
        <v>46997</v>
      </c>
    </row>
    <row r="15202" spans="1:10" ht="16" x14ac:dyDescent="0.2">
      <c r="A15202" t="s">
        <v>47000</v>
      </c>
      <c r="B15202" t="s">
        <v>47001</v>
      </c>
      <c r="C15202" t="s">
        <v>47002</v>
      </c>
      <c r="D15202">
        <v>2</v>
      </c>
      <c r="E15202" t="s">
        <v>13</v>
      </c>
      <c r="F15202" t="s">
        <v>13</v>
      </c>
      <c r="G15202" t="s">
        <v>46995</v>
      </c>
      <c r="H15202" s="3" t="s">
        <v>47003</v>
      </c>
      <c r="I15202" t="s">
        <v>106</v>
      </c>
      <c r="J15202" t="s">
        <v>47004</v>
      </c>
    </row>
    <row r="15203" spans="1:10" ht="16" x14ac:dyDescent="0.2">
      <c r="A15203" t="s">
        <v>5512</v>
      </c>
      <c r="B15203" t="s">
        <v>47005</v>
      </c>
      <c r="C15203" t="s">
        <v>47006</v>
      </c>
      <c r="D15203">
        <v>1</v>
      </c>
      <c r="E15203" t="s">
        <v>13</v>
      </c>
      <c r="F15203" t="s">
        <v>13</v>
      </c>
      <c r="G15203" t="s">
        <v>46995</v>
      </c>
      <c r="H15203" s="3" t="s">
        <v>47007</v>
      </c>
      <c r="I15203" t="s">
        <v>106</v>
      </c>
      <c r="J15203" t="s">
        <v>5513</v>
      </c>
    </row>
    <row r="15204" spans="1:10" ht="16" x14ac:dyDescent="0.2">
      <c r="A15204" t="s">
        <v>47000</v>
      </c>
      <c r="B15204" t="s">
        <v>47008</v>
      </c>
      <c r="C15204" t="s">
        <v>47009</v>
      </c>
      <c r="D15204">
        <v>1</v>
      </c>
      <c r="E15204" t="s">
        <v>13</v>
      </c>
      <c r="F15204" t="s">
        <v>13</v>
      </c>
      <c r="G15204" t="s">
        <v>46995</v>
      </c>
      <c r="H15204" s="3" t="s">
        <v>47003</v>
      </c>
      <c r="I15204" t="s">
        <v>106</v>
      </c>
      <c r="J15204" t="s">
        <v>47004</v>
      </c>
    </row>
    <row r="15205" spans="1:10" ht="16" x14ac:dyDescent="0.2">
      <c r="A15205" t="s">
        <v>46992</v>
      </c>
      <c r="B15205" t="s">
        <v>6278</v>
      </c>
      <c r="C15205" t="s">
        <v>6279</v>
      </c>
      <c r="D15205">
        <v>1</v>
      </c>
      <c r="E15205" t="s">
        <v>13</v>
      </c>
      <c r="F15205" t="s">
        <v>13</v>
      </c>
      <c r="G15205" t="s">
        <v>46995</v>
      </c>
      <c r="H15205" s="3" t="s">
        <v>46996</v>
      </c>
      <c r="I15205" t="s">
        <v>106</v>
      </c>
      <c r="J15205" t="s">
        <v>46997</v>
      </c>
    </row>
    <row r="15206" spans="1:10" ht="16" x14ac:dyDescent="0.2">
      <c r="A15206" t="s">
        <v>47000</v>
      </c>
      <c r="B15206" t="s">
        <v>47010</v>
      </c>
      <c r="C15206" t="s">
        <v>47011</v>
      </c>
      <c r="D15206">
        <v>3</v>
      </c>
      <c r="E15206" t="s">
        <v>13</v>
      </c>
      <c r="F15206" t="s">
        <v>13</v>
      </c>
      <c r="G15206" t="s">
        <v>47012</v>
      </c>
      <c r="H15206" s="3" t="s">
        <v>47013</v>
      </c>
      <c r="I15206" t="s">
        <v>106</v>
      </c>
      <c r="J15206" t="s">
        <v>47004</v>
      </c>
    </row>
    <row r="15207" spans="1:10" ht="16" x14ac:dyDescent="0.2">
      <c r="A15207" t="s">
        <v>45855</v>
      </c>
      <c r="B15207" t="s">
        <v>47014</v>
      </c>
      <c r="C15207" t="s">
        <v>47015</v>
      </c>
      <c r="D15207">
        <v>6</v>
      </c>
      <c r="E15207" t="s">
        <v>13</v>
      </c>
      <c r="F15207" t="s">
        <v>13</v>
      </c>
      <c r="G15207" t="s">
        <v>47016</v>
      </c>
      <c r="H15207" s="3" t="s">
        <v>47017</v>
      </c>
      <c r="I15207" t="s">
        <v>106</v>
      </c>
      <c r="J15207" t="s">
        <v>45860</v>
      </c>
    </row>
    <row r="15208" spans="1:10" ht="16" x14ac:dyDescent="0.2">
      <c r="A15208" t="s">
        <v>24231</v>
      </c>
      <c r="B15208" t="s">
        <v>47018</v>
      </c>
      <c r="C15208" t="s">
        <v>47019</v>
      </c>
      <c r="D15208">
        <v>1</v>
      </c>
      <c r="E15208" t="s">
        <v>13</v>
      </c>
      <c r="F15208" t="s">
        <v>13</v>
      </c>
      <c r="G15208" t="s">
        <v>47020</v>
      </c>
      <c r="H15208" s="3" t="s">
        <v>47021</v>
      </c>
      <c r="I15208" t="s">
        <v>390</v>
      </c>
      <c r="J15208" t="s">
        <v>24236</v>
      </c>
    </row>
    <row r="15209" spans="1:10" ht="16" x14ac:dyDescent="0.2">
      <c r="A15209" t="s">
        <v>41821</v>
      </c>
      <c r="B15209" t="s">
        <v>47022</v>
      </c>
      <c r="C15209" t="s">
        <v>47023</v>
      </c>
      <c r="D15209">
        <v>2</v>
      </c>
      <c r="E15209" t="s">
        <v>13</v>
      </c>
      <c r="F15209" t="s">
        <v>13</v>
      </c>
      <c r="G15209" t="s">
        <v>47024</v>
      </c>
      <c r="H15209" s="3" t="s">
        <v>47025</v>
      </c>
      <c r="I15209" t="s">
        <v>106</v>
      </c>
      <c r="J15209" t="s">
        <v>41826</v>
      </c>
    </row>
    <row r="15210" spans="1:10" ht="16" x14ac:dyDescent="0.2">
      <c r="A15210" t="s">
        <v>47026</v>
      </c>
      <c r="B15210" t="s">
        <v>47027</v>
      </c>
      <c r="C15210" t="s">
        <v>47028</v>
      </c>
      <c r="D15210">
        <v>2</v>
      </c>
      <c r="E15210" t="s">
        <v>13</v>
      </c>
      <c r="F15210" t="s">
        <v>13</v>
      </c>
      <c r="G15210" t="s">
        <v>47029</v>
      </c>
      <c r="H15210" s="3" t="s">
        <v>47030</v>
      </c>
      <c r="I15210" t="s">
        <v>6730</v>
      </c>
      <c r="J15210" t="s">
        <v>47031</v>
      </c>
    </row>
    <row r="15211" spans="1:10" ht="16" x14ac:dyDescent="0.2">
      <c r="A15211" t="s">
        <v>47026</v>
      </c>
      <c r="B15211" t="s">
        <v>47032</v>
      </c>
      <c r="C15211" t="s">
        <v>47033</v>
      </c>
      <c r="D15211">
        <v>3</v>
      </c>
      <c r="E15211" t="s">
        <v>13</v>
      </c>
      <c r="F15211" t="s">
        <v>13</v>
      </c>
      <c r="G15211" t="s">
        <v>47029</v>
      </c>
      <c r="H15211" s="3" t="s">
        <v>47030</v>
      </c>
      <c r="I15211" t="s">
        <v>6730</v>
      </c>
      <c r="J15211" t="s">
        <v>47031</v>
      </c>
    </row>
    <row r="15212" spans="1:10" ht="16" x14ac:dyDescent="0.2">
      <c r="A15212" t="s">
        <v>47026</v>
      </c>
      <c r="B15212" t="s">
        <v>47034</v>
      </c>
      <c r="C15212" t="s">
        <v>47035</v>
      </c>
      <c r="D15212">
        <v>1</v>
      </c>
      <c r="E15212" t="s">
        <v>13</v>
      </c>
      <c r="F15212" t="s">
        <v>13</v>
      </c>
      <c r="G15212" t="s">
        <v>47029</v>
      </c>
      <c r="H15212" s="3" t="s">
        <v>47030</v>
      </c>
      <c r="I15212" t="s">
        <v>6730</v>
      </c>
      <c r="J15212" t="s">
        <v>47031</v>
      </c>
    </row>
    <row r="15213" spans="1:10" ht="32" x14ac:dyDescent="0.2">
      <c r="A15213" t="s">
        <v>47036</v>
      </c>
      <c r="B15213" t="s">
        <v>47037</v>
      </c>
      <c r="C15213" t="s">
        <v>47038</v>
      </c>
      <c r="D15213">
        <v>1</v>
      </c>
      <c r="E15213" t="s">
        <v>47039</v>
      </c>
      <c r="F15213" t="s">
        <v>13</v>
      </c>
      <c r="G15213" t="s">
        <v>47040</v>
      </c>
      <c r="H15213" s="3" t="s">
        <v>47041</v>
      </c>
      <c r="I15213" t="s">
        <v>1033</v>
      </c>
      <c r="J15213" t="s">
        <v>47042</v>
      </c>
    </row>
    <row r="15214" spans="1:10" ht="16" x14ac:dyDescent="0.2">
      <c r="A15214" t="s">
        <v>47043</v>
      </c>
      <c r="B15214" t="s">
        <v>47044</v>
      </c>
      <c r="C15214" t="s">
        <v>47045</v>
      </c>
      <c r="D15214">
        <v>1</v>
      </c>
      <c r="E15214" t="s">
        <v>47039</v>
      </c>
      <c r="F15214" t="s">
        <v>13</v>
      </c>
      <c r="G15214" t="s">
        <v>47040</v>
      </c>
      <c r="H15214" s="3" t="s">
        <v>47046</v>
      </c>
      <c r="I15214" t="s">
        <v>1033</v>
      </c>
      <c r="J15214" t="s">
        <v>47047</v>
      </c>
    </row>
    <row r="15215" spans="1:10" ht="16" x14ac:dyDescent="0.2">
      <c r="A15215" t="s">
        <v>47048</v>
      </c>
      <c r="B15215" t="s">
        <v>47049</v>
      </c>
      <c r="C15215" t="s">
        <v>47050</v>
      </c>
      <c r="D15215">
        <v>1</v>
      </c>
      <c r="E15215" t="s">
        <v>47039</v>
      </c>
      <c r="F15215" t="s">
        <v>13</v>
      </c>
      <c r="G15215" t="s">
        <v>47040</v>
      </c>
      <c r="H15215" s="3" t="s">
        <v>47051</v>
      </c>
      <c r="I15215" t="s">
        <v>1033</v>
      </c>
      <c r="J15215" t="s">
        <v>47052</v>
      </c>
    </row>
    <row r="15216" spans="1:10" ht="16" x14ac:dyDescent="0.2">
      <c r="A15216" t="s">
        <v>47053</v>
      </c>
      <c r="B15216" t="s">
        <v>25289</v>
      </c>
      <c r="C15216" t="s">
        <v>47054</v>
      </c>
      <c r="D15216">
        <v>1</v>
      </c>
      <c r="E15216" t="s">
        <v>47039</v>
      </c>
      <c r="F15216" t="s">
        <v>13</v>
      </c>
      <c r="G15216" t="s">
        <v>47040</v>
      </c>
      <c r="H15216" s="3" t="s">
        <v>47055</v>
      </c>
      <c r="I15216" t="s">
        <v>1033</v>
      </c>
      <c r="J15216" t="s">
        <v>47056</v>
      </c>
    </row>
    <row r="15217" spans="1:10" ht="32" x14ac:dyDescent="0.2">
      <c r="A15217" t="s">
        <v>47048</v>
      </c>
      <c r="B15217" t="s">
        <v>47057</v>
      </c>
      <c r="C15217" t="s">
        <v>47058</v>
      </c>
      <c r="D15217">
        <v>2</v>
      </c>
      <c r="E15217" t="s">
        <v>47039</v>
      </c>
      <c r="F15217" t="s">
        <v>13</v>
      </c>
      <c r="G15217" t="s">
        <v>47040</v>
      </c>
      <c r="H15217" s="3" t="s">
        <v>47059</v>
      </c>
      <c r="I15217" t="s">
        <v>1033</v>
      </c>
      <c r="J15217" t="s">
        <v>47052</v>
      </c>
    </row>
    <row r="15218" spans="1:10" ht="16" x14ac:dyDescent="0.2">
      <c r="A15218" t="s">
        <v>47060</v>
      </c>
      <c r="B15218" t="s">
        <v>47061</v>
      </c>
      <c r="C15218" t="s">
        <v>47062</v>
      </c>
      <c r="D15218">
        <v>2</v>
      </c>
      <c r="E15218" t="s">
        <v>47039</v>
      </c>
      <c r="F15218" t="s">
        <v>13</v>
      </c>
      <c r="G15218" t="s">
        <v>47040</v>
      </c>
      <c r="H15218" s="3" t="s">
        <v>47063</v>
      </c>
      <c r="I15218" t="s">
        <v>1033</v>
      </c>
      <c r="J15218" t="s">
        <v>47064</v>
      </c>
    </row>
    <row r="15219" spans="1:10" ht="16" x14ac:dyDescent="0.2">
      <c r="A15219" t="s">
        <v>47060</v>
      </c>
      <c r="B15219" t="s">
        <v>47065</v>
      </c>
      <c r="C15219" t="s">
        <v>47066</v>
      </c>
      <c r="D15219">
        <v>3</v>
      </c>
      <c r="E15219" t="s">
        <v>47039</v>
      </c>
      <c r="F15219" t="s">
        <v>13</v>
      </c>
      <c r="G15219" t="s">
        <v>47040</v>
      </c>
      <c r="H15219" s="3" t="s">
        <v>47063</v>
      </c>
      <c r="I15219" t="s">
        <v>1033</v>
      </c>
      <c r="J15219" t="s">
        <v>47064</v>
      </c>
    </row>
    <row r="15220" spans="1:10" ht="16" x14ac:dyDescent="0.2">
      <c r="A15220" t="s">
        <v>9777</v>
      </c>
      <c r="B15220" t="s">
        <v>47067</v>
      </c>
      <c r="C15220" t="s">
        <v>47068</v>
      </c>
      <c r="D15220">
        <v>1</v>
      </c>
      <c r="E15220" t="s">
        <v>47039</v>
      </c>
      <c r="F15220" t="s">
        <v>13</v>
      </c>
      <c r="G15220" t="s">
        <v>47040</v>
      </c>
      <c r="H15220" s="3" t="s">
        <v>47069</v>
      </c>
      <c r="I15220" t="s">
        <v>1033</v>
      </c>
      <c r="J15220" t="s">
        <v>9782</v>
      </c>
    </row>
    <row r="15221" spans="1:10" ht="32" x14ac:dyDescent="0.2">
      <c r="A15221" t="s">
        <v>47070</v>
      </c>
      <c r="B15221" t="s">
        <v>47037</v>
      </c>
      <c r="C15221" t="s">
        <v>47038</v>
      </c>
      <c r="D15221">
        <v>2</v>
      </c>
      <c r="E15221" t="s">
        <v>47039</v>
      </c>
      <c r="F15221" t="s">
        <v>13</v>
      </c>
      <c r="G15221" t="s">
        <v>47040</v>
      </c>
      <c r="H15221" s="3" t="s">
        <v>47041</v>
      </c>
      <c r="I15221" t="s">
        <v>1033</v>
      </c>
      <c r="J15221" t="s">
        <v>47071</v>
      </c>
    </row>
    <row r="15222" spans="1:10" ht="16" x14ac:dyDescent="0.2">
      <c r="A15222" t="s">
        <v>47072</v>
      </c>
      <c r="B15222" t="s">
        <v>47073</v>
      </c>
      <c r="C15222" t="s">
        <v>47074</v>
      </c>
      <c r="D15222">
        <v>2</v>
      </c>
      <c r="E15222" t="s">
        <v>47039</v>
      </c>
      <c r="F15222" t="s">
        <v>13</v>
      </c>
      <c r="G15222" t="s">
        <v>47040</v>
      </c>
      <c r="H15222" s="3" t="s">
        <v>47075</v>
      </c>
      <c r="I15222" t="s">
        <v>1033</v>
      </c>
      <c r="J15222" t="s">
        <v>47076</v>
      </c>
    </row>
    <row r="15223" spans="1:10" ht="16" x14ac:dyDescent="0.2">
      <c r="A15223" t="s">
        <v>47043</v>
      </c>
      <c r="B15223" t="s">
        <v>16742</v>
      </c>
      <c r="C15223" t="s">
        <v>47077</v>
      </c>
      <c r="D15223">
        <v>2</v>
      </c>
      <c r="E15223" t="s">
        <v>47039</v>
      </c>
      <c r="F15223" t="s">
        <v>13</v>
      </c>
      <c r="G15223" t="s">
        <v>47040</v>
      </c>
      <c r="H15223" s="3" t="s">
        <v>47078</v>
      </c>
      <c r="I15223" t="s">
        <v>1033</v>
      </c>
      <c r="J15223" t="s">
        <v>47047</v>
      </c>
    </row>
    <row r="15224" spans="1:10" ht="16" x14ac:dyDescent="0.2">
      <c r="A15224" t="s">
        <v>31929</v>
      </c>
      <c r="B15224" t="s">
        <v>47079</v>
      </c>
      <c r="C15224" t="s">
        <v>47080</v>
      </c>
      <c r="D15224">
        <v>2</v>
      </c>
      <c r="E15224" t="s">
        <v>47039</v>
      </c>
      <c r="F15224" t="s">
        <v>13</v>
      </c>
      <c r="G15224" t="s">
        <v>47040</v>
      </c>
      <c r="H15224" s="3" t="s">
        <v>47081</v>
      </c>
      <c r="I15224" t="s">
        <v>1033</v>
      </c>
      <c r="J15224" t="s">
        <v>31933</v>
      </c>
    </row>
    <row r="15225" spans="1:10" ht="32" x14ac:dyDescent="0.2">
      <c r="A15225" t="s">
        <v>47048</v>
      </c>
      <c r="B15225" t="s">
        <v>17385</v>
      </c>
      <c r="C15225" t="s">
        <v>47082</v>
      </c>
      <c r="D15225">
        <v>3</v>
      </c>
      <c r="E15225" t="s">
        <v>47039</v>
      </c>
      <c r="F15225" t="s">
        <v>13</v>
      </c>
      <c r="G15225" t="s">
        <v>47040</v>
      </c>
      <c r="H15225" s="3" t="s">
        <v>47059</v>
      </c>
      <c r="I15225" t="s">
        <v>1033</v>
      </c>
      <c r="J15225" t="s">
        <v>47052</v>
      </c>
    </row>
    <row r="15226" spans="1:10" ht="16" x14ac:dyDescent="0.2">
      <c r="A15226" t="s">
        <v>47060</v>
      </c>
      <c r="B15226" t="s">
        <v>47083</v>
      </c>
      <c r="C15226" t="s">
        <v>47084</v>
      </c>
      <c r="D15226">
        <v>1</v>
      </c>
      <c r="E15226" t="s">
        <v>47039</v>
      </c>
      <c r="F15226" t="s">
        <v>13</v>
      </c>
      <c r="G15226" t="s">
        <v>47040</v>
      </c>
      <c r="H15226" s="3" t="s">
        <v>47063</v>
      </c>
      <c r="I15226" t="s">
        <v>1033</v>
      </c>
      <c r="J15226" t="s">
        <v>47064</v>
      </c>
    </row>
    <row r="15227" spans="1:10" ht="16" x14ac:dyDescent="0.2">
      <c r="A15227" t="s">
        <v>47072</v>
      </c>
      <c r="B15227" t="s">
        <v>47085</v>
      </c>
      <c r="C15227" t="s">
        <v>47086</v>
      </c>
      <c r="D15227">
        <v>1</v>
      </c>
      <c r="E15227" t="s">
        <v>47039</v>
      </c>
      <c r="F15227" t="s">
        <v>13</v>
      </c>
      <c r="G15227" t="s">
        <v>47040</v>
      </c>
      <c r="H15227" s="3" t="s">
        <v>47075</v>
      </c>
      <c r="I15227" t="s">
        <v>1033</v>
      </c>
      <c r="J15227" t="s">
        <v>47076</v>
      </c>
    </row>
    <row r="15228" spans="1:10" ht="16" x14ac:dyDescent="0.2">
      <c r="A15228" t="s">
        <v>9794</v>
      </c>
      <c r="B15228" t="s">
        <v>38453</v>
      </c>
      <c r="C15228" t="s">
        <v>47087</v>
      </c>
      <c r="D15228">
        <v>1</v>
      </c>
      <c r="E15228" t="s">
        <v>47039</v>
      </c>
      <c r="F15228" t="s">
        <v>13</v>
      </c>
      <c r="G15228" t="s">
        <v>47040</v>
      </c>
      <c r="H15228" s="3" t="s">
        <v>47088</v>
      </c>
      <c r="I15228" t="s">
        <v>1033</v>
      </c>
      <c r="J15228" t="s">
        <v>9795</v>
      </c>
    </row>
    <row r="15229" spans="1:10" ht="16" x14ac:dyDescent="0.2">
      <c r="A15229" t="s">
        <v>47089</v>
      </c>
      <c r="B15229" t="s">
        <v>12153</v>
      </c>
      <c r="C15229" t="s">
        <v>47090</v>
      </c>
      <c r="D15229">
        <v>2</v>
      </c>
      <c r="E15229" t="s">
        <v>47039</v>
      </c>
      <c r="F15229" t="s">
        <v>13</v>
      </c>
      <c r="G15229" t="s">
        <v>47040</v>
      </c>
      <c r="H15229" s="3" t="s">
        <v>47091</v>
      </c>
      <c r="I15229" t="s">
        <v>1033</v>
      </c>
      <c r="J15229" t="s">
        <v>47092</v>
      </c>
    </row>
    <row r="15230" spans="1:10" ht="32" x14ac:dyDescent="0.2">
      <c r="A15230" t="s">
        <v>47089</v>
      </c>
      <c r="B15230" t="s">
        <v>9778</v>
      </c>
      <c r="C15230" t="s">
        <v>9801</v>
      </c>
      <c r="D15230">
        <v>1</v>
      </c>
      <c r="E15230" t="s">
        <v>47039</v>
      </c>
      <c r="F15230" t="s">
        <v>13</v>
      </c>
      <c r="G15230" t="s">
        <v>47040</v>
      </c>
      <c r="H15230" s="3" t="s">
        <v>47093</v>
      </c>
      <c r="I15230" t="s">
        <v>1033</v>
      </c>
      <c r="J15230" t="s">
        <v>47092</v>
      </c>
    </row>
    <row r="15231" spans="1:10" ht="16" x14ac:dyDescent="0.2">
      <c r="A15231" t="s">
        <v>9783</v>
      </c>
      <c r="B15231" t="s">
        <v>38453</v>
      </c>
      <c r="C15231" t="s">
        <v>47087</v>
      </c>
      <c r="D15231">
        <v>1</v>
      </c>
      <c r="E15231" t="s">
        <v>47039</v>
      </c>
      <c r="F15231" t="s">
        <v>13</v>
      </c>
      <c r="G15231" t="s">
        <v>47040</v>
      </c>
      <c r="H15231" s="3" t="s">
        <v>47088</v>
      </c>
      <c r="I15231" t="s">
        <v>1033</v>
      </c>
      <c r="J15231" t="s">
        <v>9788</v>
      </c>
    </row>
    <row r="15232" spans="1:10" ht="32" x14ac:dyDescent="0.2">
      <c r="A15232" t="s">
        <v>47048</v>
      </c>
      <c r="B15232" t="s">
        <v>25283</v>
      </c>
      <c r="C15232" t="s">
        <v>47094</v>
      </c>
      <c r="D15232">
        <v>4</v>
      </c>
      <c r="E15232" t="s">
        <v>47039</v>
      </c>
      <c r="F15232" t="s">
        <v>13</v>
      </c>
      <c r="G15232" t="s">
        <v>47040</v>
      </c>
      <c r="H15232" s="3" t="s">
        <v>47059</v>
      </c>
      <c r="I15232" t="s">
        <v>1033</v>
      </c>
      <c r="J15232" t="s">
        <v>47052</v>
      </c>
    </row>
    <row r="15233" spans="1:10" ht="32" x14ac:dyDescent="0.2">
      <c r="A15233" t="s">
        <v>47048</v>
      </c>
      <c r="B15233" t="s">
        <v>47095</v>
      </c>
      <c r="C15233" t="s">
        <v>47096</v>
      </c>
      <c r="D15233">
        <v>6</v>
      </c>
      <c r="E15233" t="s">
        <v>47039</v>
      </c>
      <c r="F15233" t="s">
        <v>13</v>
      </c>
      <c r="G15233" t="s">
        <v>47040</v>
      </c>
      <c r="H15233" s="3" t="s">
        <v>47059</v>
      </c>
      <c r="I15233" t="s">
        <v>1033</v>
      </c>
      <c r="J15233" t="s">
        <v>47052</v>
      </c>
    </row>
    <row r="15234" spans="1:10" ht="16" x14ac:dyDescent="0.2">
      <c r="A15234" t="s">
        <v>47089</v>
      </c>
      <c r="B15234" t="s">
        <v>9771</v>
      </c>
      <c r="C15234" t="s">
        <v>47097</v>
      </c>
      <c r="D15234">
        <v>3</v>
      </c>
      <c r="E15234" t="s">
        <v>47039</v>
      </c>
      <c r="F15234" t="s">
        <v>13</v>
      </c>
      <c r="G15234" t="s">
        <v>47040</v>
      </c>
      <c r="H15234" s="3" t="s">
        <v>47091</v>
      </c>
      <c r="I15234" t="s">
        <v>1033</v>
      </c>
      <c r="J15234" t="s">
        <v>47092</v>
      </c>
    </row>
    <row r="15235" spans="1:10" ht="32" x14ac:dyDescent="0.2">
      <c r="A15235" t="s">
        <v>47048</v>
      </c>
      <c r="B15235" t="s">
        <v>47098</v>
      </c>
      <c r="C15235" t="s">
        <v>47099</v>
      </c>
      <c r="D15235">
        <v>5</v>
      </c>
      <c r="E15235" t="s">
        <v>47039</v>
      </c>
      <c r="F15235" t="s">
        <v>13</v>
      </c>
      <c r="G15235" t="s">
        <v>47040</v>
      </c>
      <c r="H15235" s="3" t="s">
        <v>47059</v>
      </c>
      <c r="I15235" t="s">
        <v>1033</v>
      </c>
      <c r="J15235" t="s">
        <v>47052</v>
      </c>
    </row>
    <row r="15236" spans="1:10" ht="32" x14ac:dyDescent="0.2">
      <c r="A15236" t="s">
        <v>47100</v>
      </c>
      <c r="B15236" t="s">
        <v>47037</v>
      </c>
      <c r="C15236" t="s">
        <v>47038</v>
      </c>
      <c r="D15236">
        <v>2</v>
      </c>
      <c r="E15236" t="s">
        <v>47039</v>
      </c>
      <c r="F15236" t="s">
        <v>13</v>
      </c>
      <c r="G15236" t="s">
        <v>47040</v>
      </c>
      <c r="H15236" s="3" t="s">
        <v>47041</v>
      </c>
      <c r="I15236" t="s">
        <v>1033</v>
      </c>
      <c r="J15236" t="s">
        <v>47101</v>
      </c>
    </row>
    <row r="15237" spans="1:10" ht="16" x14ac:dyDescent="0.2">
      <c r="A15237" t="s">
        <v>46959</v>
      </c>
      <c r="B15237" t="s">
        <v>36112</v>
      </c>
      <c r="C15237" t="s">
        <v>47102</v>
      </c>
      <c r="D15237">
        <v>2</v>
      </c>
      <c r="E15237" t="s">
        <v>730</v>
      </c>
      <c r="F15237" t="s">
        <v>13</v>
      </c>
      <c r="G15237" t="s">
        <v>47103</v>
      </c>
      <c r="H15237" s="3" t="s">
        <v>47104</v>
      </c>
      <c r="I15237" t="s">
        <v>1033</v>
      </c>
      <c r="J15237" t="s">
        <v>46964</v>
      </c>
    </row>
    <row r="15238" spans="1:10" ht="16" x14ac:dyDescent="0.2">
      <c r="A15238" t="s">
        <v>47105</v>
      </c>
      <c r="B15238" t="s">
        <v>47106</v>
      </c>
      <c r="C15238" t="s">
        <v>47107</v>
      </c>
      <c r="D15238">
        <v>1</v>
      </c>
      <c r="E15238" t="s">
        <v>13</v>
      </c>
      <c r="F15238" t="s">
        <v>13</v>
      </c>
      <c r="G15238" t="s">
        <v>47108</v>
      </c>
      <c r="H15238" s="3" t="s">
        <v>47109</v>
      </c>
      <c r="I15238" t="s">
        <v>1033</v>
      </c>
      <c r="J15238" t="s">
        <v>47110</v>
      </c>
    </row>
    <row r="15239" spans="1:10" ht="16" x14ac:dyDescent="0.2">
      <c r="A15239" t="s">
        <v>47111</v>
      </c>
      <c r="B15239" t="s">
        <v>25235</v>
      </c>
      <c r="C15239" t="s">
        <v>25236</v>
      </c>
      <c r="D15239">
        <v>3</v>
      </c>
      <c r="E15239" t="s">
        <v>13</v>
      </c>
      <c r="F15239" t="s">
        <v>13</v>
      </c>
      <c r="G15239" t="s">
        <v>47108</v>
      </c>
      <c r="H15239" s="3" t="s">
        <v>47112</v>
      </c>
      <c r="I15239" t="s">
        <v>1033</v>
      </c>
      <c r="J15239" t="s">
        <v>47113</v>
      </c>
    </row>
    <row r="15240" spans="1:10" ht="16" x14ac:dyDescent="0.2">
      <c r="A15240" t="s">
        <v>8981</v>
      </c>
      <c r="B15240" t="s">
        <v>18801</v>
      </c>
      <c r="C15240" t="s">
        <v>47114</v>
      </c>
      <c r="D15240">
        <v>2</v>
      </c>
      <c r="E15240" t="s">
        <v>13</v>
      </c>
      <c r="F15240" t="s">
        <v>13</v>
      </c>
      <c r="G15240" t="s">
        <v>47108</v>
      </c>
      <c r="H15240" s="3" t="s">
        <v>47115</v>
      </c>
      <c r="I15240" t="s">
        <v>1033</v>
      </c>
      <c r="J15240" t="s">
        <v>8985</v>
      </c>
    </row>
    <row r="15241" spans="1:10" ht="16" x14ac:dyDescent="0.2">
      <c r="A15241" t="s">
        <v>47116</v>
      </c>
      <c r="B15241" t="s">
        <v>47117</v>
      </c>
      <c r="C15241" t="s">
        <v>47118</v>
      </c>
      <c r="D15241">
        <v>1</v>
      </c>
      <c r="E15241" t="s">
        <v>13</v>
      </c>
      <c r="F15241" t="s">
        <v>13</v>
      </c>
      <c r="G15241" t="s">
        <v>47119</v>
      </c>
      <c r="H15241" s="3" t="s">
        <v>47120</v>
      </c>
      <c r="I15241" t="s">
        <v>62</v>
      </c>
      <c r="J15241" t="s">
        <v>47121</v>
      </c>
    </row>
    <row r="15242" spans="1:10" ht="16" x14ac:dyDescent="0.2">
      <c r="A15242" t="s">
        <v>47122</v>
      </c>
      <c r="B15242" t="s">
        <v>41040</v>
      </c>
      <c r="C15242" t="s">
        <v>47123</v>
      </c>
      <c r="D15242">
        <v>2</v>
      </c>
      <c r="E15242" t="s">
        <v>13</v>
      </c>
      <c r="F15242" t="s">
        <v>13</v>
      </c>
      <c r="G15242" t="s">
        <v>47124</v>
      </c>
      <c r="H15242" s="3" t="s">
        <v>47125</v>
      </c>
      <c r="I15242" t="s">
        <v>547</v>
      </c>
      <c r="J15242" t="s">
        <v>47126</v>
      </c>
    </row>
    <row r="15243" spans="1:10" ht="16" x14ac:dyDescent="0.2">
      <c r="A15243" t="s">
        <v>47122</v>
      </c>
      <c r="B15243" t="s">
        <v>17501</v>
      </c>
      <c r="C15243" t="s">
        <v>47127</v>
      </c>
      <c r="D15243">
        <v>1</v>
      </c>
      <c r="E15243" t="s">
        <v>13</v>
      </c>
      <c r="F15243" t="s">
        <v>13</v>
      </c>
      <c r="G15243" t="s">
        <v>47124</v>
      </c>
      <c r="H15243" s="3" t="s">
        <v>47125</v>
      </c>
      <c r="I15243" t="s">
        <v>547</v>
      </c>
      <c r="J15243" t="s">
        <v>47126</v>
      </c>
    </row>
    <row r="15244" spans="1:10" ht="16" x14ac:dyDescent="0.2">
      <c r="A15244" t="s">
        <v>38913</v>
      </c>
      <c r="B15244" t="s">
        <v>47128</v>
      </c>
      <c r="C15244" t="s">
        <v>47129</v>
      </c>
      <c r="D15244">
        <v>2</v>
      </c>
      <c r="E15244" t="s">
        <v>13</v>
      </c>
      <c r="F15244" t="s">
        <v>13</v>
      </c>
      <c r="G15244" t="s">
        <v>47124</v>
      </c>
      <c r="H15244" s="3" t="s">
        <v>47130</v>
      </c>
      <c r="I15244" t="s">
        <v>547</v>
      </c>
      <c r="J15244" t="s">
        <v>38916</v>
      </c>
    </row>
    <row r="15245" spans="1:10" ht="16" x14ac:dyDescent="0.2">
      <c r="A15245" t="s">
        <v>47131</v>
      </c>
      <c r="B15245" t="s">
        <v>47132</v>
      </c>
      <c r="C15245" t="s">
        <v>47133</v>
      </c>
      <c r="D15245">
        <v>1</v>
      </c>
      <c r="E15245" t="s">
        <v>13</v>
      </c>
      <c r="F15245" t="s">
        <v>13</v>
      </c>
      <c r="G15245" t="s">
        <v>47124</v>
      </c>
      <c r="H15245" s="3" t="s">
        <v>47125</v>
      </c>
      <c r="I15245" t="s">
        <v>547</v>
      </c>
      <c r="J15245" t="s">
        <v>47134</v>
      </c>
    </row>
    <row r="15246" spans="1:10" ht="16" x14ac:dyDescent="0.2">
      <c r="A15246" t="s">
        <v>47131</v>
      </c>
      <c r="B15246" t="s">
        <v>18469</v>
      </c>
      <c r="C15246" t="s">
        <v>47135</v>
      </c>
      <c r="D15246">
        <v>2</v>
      </c>
      <c r="E15246" t="s">
        <v>13</v>
      </c>
      <c r="F15246" t="s">
        <v>13</v>
      </c>
      <c r="G15246" t="s">
        <v>47124</v>
      </c>
      <c r="H15246" s="3" t="s">
        <v>47125</v>
      </c>
      <c r="I15246" t="s">
        <v>547</v>
      </c>
      <c r="J15246" t="s">
        <v>47134</v>
      </c>
    </row>
    <row r="15247" spans="1:10" ht="32" x14ac:dyDescent="0.2">
      <c r="A15247" t="s">
        <v>350</v>
      </c>
      <c r="B15247" t="s">
        <v>24228</v>
      </c>
      <c r="C15247" t="s">
        <v>47136</v>
      </c>
      <c r="D15247">
        <v>1</v>
      </c>
      <c r="E15247" t="s">
        <v>13</v>
      </c>
      <c r="F15247" t="s">
        <v>13</v>
      </c>
      <c r="G15247" t="s">
        <v>47137</v>
      </c>
      <c r="H15247" s="3" t="s">
        <v>47138</v>
      </c>
      <c r="I15247" t="s">
        <v>355</v>
      </c>
      <c r="J15247" t="s">
        <v>356</v>
      </c>
    </row>
    <row r="15248" spans="1:10" ht="16" x14ac:dyDescent="0.2">
      <c r="A15248" t="s">
        <v>47139</v>
      </c>
      <c r="B15248" t="s">
        <v>38663</v>
      </c>
      <c r="C15248" t="s">
        <v>47140</v>
      </c>
      <c r="D15248">
        <v>1</v>
      </c>
      <c r="E15248" t="s">
        <v>13</v>
      </c>
      <c r="F15248" t="s">
        <v>13</v>
      </c>
      <c r="G15248" t="s">
        <v>47141</v>
      </c>
      <c r="H15248" s="3" t="s">
        <v>47142</v>
      </c>
      <c r="I15248" t="s">
        <v>69</v>
      </c>
      <c r="J15248" t="s">
        <v>47143</v>
      </c>
    </row>
    <row r="15249" spans="1:10" ht="16" x14ac:dyDescent="0.2">
      <c r="A15249" t="s">
        <v>47144</v>
      </c>
      <c r="B15249" t="s">
        <v>47145</v>
      </c>
      <c r="C15249" t="s">
        <v>47146</v>
      </c>
      <c r="D15249">
        <v>3</v>
      </c>
      <c r="E15249" t="s">
        <v>13</v>
      </c>
      <c r="F15249" t="s">
        <v>13</v>
      </c>
      <c r="G15249" t="s">
        <v>47147</v>
      </c>
      <c r="H15249" s="3" t="s">
        <v>47148</v>
      </c>
      <c r="I15249" t="s">
        <v>1676</v>
      </c>
      <c r="J15249" t="s">
        <v>47149</v>
      </c>
    </row>
    <row r="15250" spans="1:10" ht="16" x14ac:dyDescent="0.2">
      <c r="A15250" t="s">
        <v>33317</v>
      </c>
      <c r="B15250" t="s">
        <v>47150</v>
      </c>
      <c r="C15250" t="s">
        <v>47151</v>
      </c>
      <c r="D15250">
        <v>4</v>
      </c>
      <c r="E15250" t="s">
        <v>13</v>
      </c>
      <c r="F15250" t="s">
        <v>13</v>
      </c>
      <c r="G15250" t="s">
        <v>47152</v>
      </c>
      <c r="H15250" s="3" t="s">
        <v>47153</v>
      </c>
      <c r="I15250" t="s">
        <v>1676</v>
      </c>
      <c r="J15250" t="s">
        <v>33321</v>
      </c>
    </row>
    <row r="15251" spans="1:10" ht="16" x14ac:dyDescent="0.2">
      <c r="A15251" t="s">
        <v>33317</v>
      </c>
      <c r="B15251" t="s">
        <v>47154</v>
      </c>
      <c r="C15251" t="s">
        <v>47155</v>
      </c>
      <c r="D15251">
        <v>3</v>
      </c>
      <c r="E15251" t="s">
        <v>13</v>
      </c>
      <c r="F15251" t="s">
        <v>13</v>
      </c>
      <c r="G15251" t="s">
        <v>47152</v>
      </c>
      <c r="H15251" s="3" t="s">
        <v>47153</v>
      </c>
      <c r="I15251" t="s">
        <v>1676</v>
      </c>
      <c r="J15251" t="s">
        <v>33321</v>
      </c>
    </row>
    <row r="15252" spans="1:10" ht="16" x14ac:dyDescent="0.2">
      <c r="A15252" t="s">
        <v>33317</v>
      </c>
      <c r="B15252" t="s">
        <v>47156</v>
      </c>
      <c r="C15252" t="s">
        <v>47157</v>
      </c>
      <c r="D15252">
        <v>1</v>
      </c>
      <c r="E15252" t="s">
        <v>13</v>
      </c>
      <c r="F15252" t="s">
        <v>13</v>
      </c>
      <c r="G15252" t="s">
        <v>47152</v>
      </c>
      <c r="H15252" s="3" t="s">
        <v>47158</v>
      </c>
      <c r="I15252" t="s">
        <v>1676</v>
      </c>
      <c r="J15252" t="s">
        <v>33321</v>
      </c>
    </row>
    <row r="15253" spans="1:10" ht="16" x14ac:dyDescent="0.2">
      <c r="A15253" t="s">
        <v>47159</v>
      </c>
      <c r="B15253" t="s">
        <v>47160</v>
      </c>
      <c r="C15253" t="s">
        <v>47161</v>
      </c>
      <c r="D15253">
        <v>1</v>
      </c>
      <c r="E15253" t="s">
        <v>13</v>
      </c>
      <c r="F15253" t="s">
        <v>13</v>
      </c>
      <c r="G15253" t="s">
        <v>47162</v>
      </c>
      <c r="H15253" s="3" t="s">
        <v>47163</v>
      </c>
      <c r="I15253" t="s">
        <v>1676</v>
      </c>
      <c r="J15253" t="s">
        <v>47164</v>
      </c>
    </row>
    <row r="15254" spans="1:10" ht="16" x14ac:dyDescent="0.2">
      <c r="A15254" t="s">
        <v>47159</v>
      </c>
      <c r="B15254" t="s">
        <v>47165</v>
      </c>
      <c r="C15254" t="s">
        <v>47166</v>
      </c>
      <c r="D15254">
        <v>2</v>
      </c>
      <c r="E15254" t="s">
        <v>13</v>
      </c>
      <c r="F15254" t="s">
        <v>13</v>
      </c>
      <c r="G15254" t="s">
        <v>47162</v>
      </c>
      <c r="H15254" s="3" t="s">
        <v>47163</v>
      </c>
      <c r="I15254" t="s">
        <v>1676</v>
      </c>
      <c r="J15254" t="s">
        <v>47164</v>
      </c>
    </row>
    <row r="15255" spans="1:10" ht="16" x14ac:dyDescent="0.2">
      <c r="A15255" t="s">
        <v>25567</v>
      </c>
      <c r="B15255" t="s">
        <v>47167</v>
      </c>
      <c r="C15255" t="s">
        <v>47168</v>
      </c>
      <c r="D15255">
        <v>5</v>
      </c>
      <c r="E15255" t="s">
        <v>13</v>
      </c>
      <c r="F15255" t="s">
        <v>13</v>
      </c>
      <c r="G15255" t="s">
        <v>47169</v>
      </c>
      <c r="H15255" s="3" t="s">
        <v>47170</v>
      </c>
      <c r="I15255" t="s">
        <v>1676</v>
      </c>
      <c r="J15255" t="s">
        <v>25572</v>
      </c>
    </row>
    <row r="15256" spans="1:10" ht="16" x14ac:dyDescent="0.2">
      <c r="A15256" t="s">
        <v>25567</v>
      </c>
      <c r="B15256" t="s">
        <v>47171</v>
      </c>
      <c r="C15256" t="s">
        <v>47172</v>
      </c>
      <c r="D15256">
        <v>4</v>
      </c>
      <c r="E15256" t="s">
        <v>13</v>
      </c>
      <c r="F15256" t="s">
        <v>13</v>
      </c>
      <c r="G15256" t="s">
        <v>47169</v>
      </c>
      <c r="H15256" s="3" t="s">
        <v>47173</v>
      </c>
      <c r="I15256" t="s">
        <v>1676</v>
      </c>
      <c r="J15256" t="s">
        <v>25572</v>
      </c>
    </row>
    <row r="15257" spans="1:10" ht="16" x14ac:dyDescent="0.2">
      <c r="A15257" t="s">
        <v>25567</v>
      </c>
      <c r="B15257" t="s">
        <v>47174</v>
      </c>
      <c r="C15257" t="s">
        <v>47175</v>
      </c>
      <c r="D15257">
        <v>2</v>
      </c>
      <c r="E15257" t="s">
        <v>13</v>
      </c>
      <c r="F15257" t="s">
        <v>13</v>
      </c>
      <c r="G15257" t="s">
        <v>47169</v>
      </c>
      <c r="H15257" s="3" t="s">
        <v>47173</v>
      </c>
      <c r="I15257" t="s">
        <v>1676</v>
      </c>
      <c r="J15257" t="s">
        <v>25572</v>
      </c>
    </row>
    <row r="15258" spans="1:10" ht="16" x14ac:dyDescent="0.2">
      <c r="A15258" t="s">
        <v>25567</v>
      </c>
      <c r="B15258" t="s">
        <v>47176</v>
      </c>
      <c r="C15258" t="s">
        <v>47177</v>
      </c>
      <c r="D15258">
        <v>1</v>
      </c>
      <c r="E15258" t="s">
        <v>13</v>
      </c>
      <c r="F15258" t="s">
        <v>13</v>
      </c>
      <c r="G15258" t="s">
        <v>47169</v>
      </c>
      <c r="H15258" s="3" t="s">
        <v>47173</v>
      </c>
      <c r="I15258" t="s">
        <v>1676</v>
      </c>
      <c r="J15258" t="s">
        <v>25572</v>
      </c>
    </row>
    <row r="15259" spans="1:10" ht="16" x14ac:dyDescent="0.2">
      <c r="A15259" t="s">
        <v>47178</v>
      </c>
      <c r="B15259" t="s">
        <v>47179</v>
      </c>
      <c r="C15259" t="s">
        <v>47180</v>
      </c>
      <c r="D15259">
        <v>5</v>
      </c>
      <c r="E15259" t="s">
        <v>1045</v>
      </c>
      <c r="F15259" t="s">
        <v>13</v>
      </c>
      <c r="G15259" t="s">
        <v>47181</v>
      </c>
      <c r="H15259" s="3" t="s">
        <v>47182</v>
      </c>
      <c r="I15259" t="s">
        <v>959</v>
      </c>
      <c r="J15259" t="s">
        <v>47183</v>
      </c>
    </row>
    <row r="15260" spans="1:10" ht="16" x14ac:dyDescent="0.2">
      <c r="A15260" t="s">
        <v>47178</v>
      </c>
      <c r="B15260" t="s">
        <v>21186</v>
      </c>
      <c r="C15260" t="s">
        <v>47184</v>
      </c>
      <c r="D15260">
        <v>6</v>
      </c>
      <c r="E15260" t="s">
        <v>1045</v>
      </c>
      <c r="F15260" t="s">
        <v>13</v>
      </c>
      <c r="G15260" t="s">
        <v>47181</v>
      </c>
      <c r="H15260" s="3" t="s">
        <v>47182</v>
      </c>
      <c r="I15260" t="s">
        <v>959</v>
      </c>
      <c r="J15260" t="s">
        <v>47183</v>
      </c>
    </row>
    <row r="15261" spans="1:10" ht="16" x14ac:dyDescent="0.2">
      <c r="A15261" t="s">
        <v>47178</v>
      </c>
      <c r="B15261" t="s">
        <v>47185</v>
      </c>
      <c r="C15261" t="s">
        <v>47186</v>
      </c>
      <c r="D15261">
        <v>2</v>
      </c>
      <c r="E15261" t="s">
        <v>1045</v>
      </c>
      <c r="F15261" t="s">
        <v>13</v>
      </c>
      <c r="G15261" t="s">
        <v>47181</v>
      </c>
      <c r="H15261" s="3" t="s">
        <v>47182</v>
      </c>
      <c r="I15261" t="s">
        <v>959</v>
      </c>
      <c r="J15261" t="s">
        <v>47183</v>
      </c>
    </row>
    <row r="15262" spans="1:10" ht="16" x14ac:dyDescent="0.2">
      <c r="A15262" t="s">
        <v>47178</v>
      </c>
      <c r="B15262" t="s">
        <v>47187</v>
      </c>
      <c r="C15262" t="s">
        <v>47188</v>
      </c>
      <c r="D15262">
        <v>4</v>
      </c>
      <c r="E15262" t="s">
        <v>1045</v>
      </c>
      <c r="F15262" t="s">
        <v>13</v>
      </c>
      <c r="G15262" t="s">
        <v>47181</v>
      </c>
      <c r="H15262" s="3" t="s">
        <v>47182</v>
      </c>
      <c r="I15262" t="s">
        <v>959</v>
      </c>
      <c r="J15262" t="s">
        <v>47183</v>
      </c>
    </row>
    <row r="15263" spans="1:10" ht="16" x14ac:dyDescent="0.2">
      <c r="A15263" t="s">
        <v>47178</v>
      </c>
      <c r="B15263" t="s">
        <v>47189</v>
      </c>
      <c r="C15263" t="s">
        <v>47190</v>
      </c>
      <c r="D15263">
        <v>1</v>
      </c>
      <c r="E15263" t="s">
        <v>1045</v>
      </c>
      <c r="F15263" t="s">
        <v>13</v>
      </c>
      <c r="G15263" t="s">
        <v>47181</v>
      </c>
      <c r="H15263" s="3" t="s">
        <v>47182</v>
      </c>
      <c r="I15263" t="s">
        <v>959</v>
      </c>
      <c r="J15263" t="s">
        <v>47183</v>
      </c>
    </row>
    <row r="15264" spans="1:10" ht="32" x14ac:dyDescent="0.2">
      <c r="A15264" t="s">
        <v>1964</v>
      </c>
      <c r="B15264" t="s">
        <v>47191</v>
      </c>
      <c r="C15264" t="s">
        <v>47192</v>
      </c>
      <c r="D15264">
        <v>2</v>
      </c>
      <c r="E15264" t="s">
        <v>13</v>
      </c>
      <c r="F15264" t="s">
        <v>13</v>
      </c>
      <c r="G15264" t="s">
        <v>47193</v>
      </c>
      <c r="H15264" s="3" t="s">
        <v>47194</v>
      </c>
      <c r="I15264" t="s">
        <v>1676</v>
      </c>
      <c r="J15264" t="s">
        <v>1969</v>
      </c>
    </row>
    <row r="15265" spans="1:10" ht="16" x14ac:dyDescent="0.2">
      <c r="A15265" t="s">
        <v>47195</v>
      </c>
      <c r="B15265" t="s">
        <v>47196</v>
      </c>
      <c r="C15265" t="s">
        <v>47197</v>
      </c>
      <c r="D15265">
        <v>1</v>
      </c>
      <c r="E15265" t="s">
        <v>13</v>
      </c>
      <c r="F15265" t="s">
        <v>13</v>
      </c>
      <c r="G15265" t="s">
        <v>47198</v>
      </c>
      <c r="H15265" s="3" t="s">
        <v>47199</v>
      </c>
      <c r="I15265" t="s">
        <v>337</v>
      </c>
      <c r="J15265" t="s">
        <v>47200</v>
      </c>
    </row>
    <row r="15266" spans="1:10" ht="16" x14ac:dyDescent="0.2">
      <c r="A15266" t="s">
        <v>47195</v>
      </c>
      <c r="B15266" t="s">
        <v>47201</v>
      </c>
      <c r="C15266" t="s">
        <v>47202</v>
      </c>
      <c r="D15266">
        <v>2</v>
      </c>
      <c r="E15266" t="s">
        <v>13</v>
      </c>
      <c r="F15266" t="s">
        <v>13</v>
      </c>
      <c r="G15266" t="s">
        <v>47198</v>
      </c>
      <c r="H15266" s="3" t="s">
        <v>47199</v>
      </c>
      <c r="I15266" t="s">
        <v>337</v>
      </c>
      <c r="J15266" t="s">
        <v>47200</v>
      </c>
    </row>
    <row r="15267" spans="1:10" ht="16" x14ac:dyDescent="0.2">
      <c r="A15267" t="s">
        <v>47195</v>
      </c>
      <c r="B15267" t="s">
        <v>47203</v>
      </c>
      <c r="C15267" t="s">
        <v>47204</v>
      </c>
      <c r="D15267">
        <v>3</v>
      </c>
      <c r="E15267" t="s">
        <v>13</v>
      </c>
      <c r="F15267" t="s">
        <v>13</v>
      </c>
      <c r="G15267" t="s">
        <v>47198</v>
      </c>
      <c r="H15267" s="3" t="s">
        <v>47199</v>
      </c>
      <c r="I15267" t="s">
        <v>337</v>
      </c>
      <c r="J15267" t="s">
        <v>47200</v>
      </c>
    </row>
    <row r="15268" spans="1:10" ht="16" x14ac:dyDescent="0.2">
      <c r="A15268" t="s">
        <v>47195</v>
      </c>
      <c r="B15268" t="s">
        <v>47205</v>
      </c>
      <c r="C15268" t="s">
        <v>47206</v>
      </c>
      <c r="D15268">
        <v>5</v>
      </c>
      <c r="E15268" t="s">
        <v>13</v>
      </c>
      <c r="F15268" t="s">
        <v>13</v>
      </c>
      <c r="G15268" t="s">
        <v>47198</v>
      </c>
      <c r="H15268" s="3" t="s">
        <v>47199</v>
      </c>
      <c r="I15268" t="s">
        <v>337</v>
      </c>
      <c r="J15268" t="s">
        <v>47200</v>
      </c>
    </row>
    <row r="15269" spans="1:10" ht="16" x14ac:dyDescent="0.2">
      <c r="A15269" t="s">
        <v>47195</v>
      </c>
      <c r="B15269" t="s">
        <v>47207</v>
      </c>
      <c r="C15269" t="s">
        <v>47208</v>
      </c>
      <c r="D15269">
        <v>4</v>
      </c>
      <c r="E15269" t="s">
        <v>13</v>
      </c>
      <c r="F15269" t="s">
        <v>13</v>
      </c>
      <c r="G15269" t="s">
        <v>47198</v>
      </c>
      <c r="H15269" s="3" t="s">
        <v>47199</v>
      </c>
      <c r="I15269" t="s">
        <v>337</v>
      </c>
      <c r="J15269" t="s">
        <v>47200</v>
      </c>
    </row>
    <row r="15270" spans="1:10" ht="16" x14ac:dyDescent="0.2">
      <c r="A15270" t="s">
        <v>47209</v>
      </c>
      <c r="B15270" t="s">
        <v>8087</v>
      </c>
      <c r="C15270" t="s">
        <v>47210</v>
      </c>
      <c r="D15270">
        <v>3</v>
      </c>
      <c r="E15270" t="s">
        <v>13</v>
      </c>
      <c r="F15270" t="s">
        <v>13</v>
      </c>
      <c r="G15270" t="s">
        <v>47211</v>
      </c>
      <c r="H15270" s="3" t="s">
        <v>47212</v>
      </c>
      <c r="I15270" t="s">
        <v>547</v>
      </c>
      <c r="J15270" t="s">
        <v>47213</v>
      </c>
    </row>
    <row r="15271" spans="1:10" ht="16" x14ac:dyDescent="0.2">
      <c r="A15271" t="s">
        <v>47209</v>
      </c>
      <c r="B15271" t="s">
        <v>10368</v>
      </c>
      <c r="C15271" t="s">
        <v>47214</v>
      </c>
      <c r="D15271">
        <v>2</v>
      </c>
      <c r="E15271" t="s">
        <v>13</v>
      </c>
      <c r="F15271" t="s">
        <v>13</v>
      </c>
      <c r="G15271" t="s">
        <v>47211</v>
      </c>
      <c r="H15271" s="3" t="s">
        <v>47215</v>
      </c>
      <c r="I15271" t="s">
        <v>547</v>
      </c>
      <c r="J15271" t="s">
        <v>47213</v>
      </c>
    </row>
    <row r="15272" spans="1:10" ht="16" x14ac:dyDescent="0.2">
      <c r="A15272" t="s">
        <v>47209</v>
      </c>
      <c r="B15272" t="s">
        <v>47216</v>
      </c>
      <c r="C15272" t="s">
        <v>47217</v>
      </c>
      <c r="D15272">
        <v>1</v>
      </c>
      <c r="E15272" t="s">
        <v>13</v>
      </c>
      <c r="F15272" t="s">
        <v>13</v>
      </c>
      <c r="G15272" t="s">
        <v>47211</v>
      </c>
      <c r="H15272" s="3" t="s">
        <v>47212</v>
      </c>
      <c r="I15272" t="s">
        <v>547</v>
      </c>
      <c r="J15272" t="s">
        <v>47213</v>
      </c>
    </row>
    <row r="15273" spans="1:10" ht="16" x14ac:dyDescent="0.2">
      <c r="A15273" t="s">
        <v>47218</v>
      </c>
      <c r="B15273" t="s">
        <v>47219</v>
      </c>
      <c r="C15273" t="s">
        <v>47220</v>
      </c>
      <c r="D15273">
        <v>1</v>
      </c>
      <c r="E15273" t="s">
        <v>13</v>
      </c>
      <c r="F15273" t="s">
        <v>13</v>
      </c>
      <c r="G15273" t="s">
        <v>47221</v>
      </c>
      <c r="H15273" s="3" t="s">
        <v>47222</v>
      </c>
      <c r="I15273" t="s">
        <v>547</v>
      </c>
      <c r="J15273" t="s">
        <v>47223</v>
      </c>
    </row>
    <row r="15274" spans="1:10" ht="48" x14ac:dyDescent="0.2">
      <c r="A15274" t="s">
        <v>3934</v>
      </c>
      <c r="B15274" t="s">
        <v>3817</v>
      </c>
      <c r="C15274" t="s">
        <v>47224</v>
      </c>
      <c r="D15274">
        <v>4</v>
      </c>
      <c r="E15274" t="s">
        <v>13</v>
      </c>
      <c r="F15274" t="s">
        <v>13</v>
      </c>
      <c r="G15274" t="s">
        <v>47225</v>
      </c>
      <c r="H15274" s="3" t="s">
        <v>47226</v>
      </c>
      <c r="I15274" t="s">
        <v>355</v>
      </c>
      <c r="J15274" t="s">
        <v>3938</v>
      </c>
    </row>
    <row r="15275" spans="1:10" ht="16" x14ac:dyDescent="0.2">
      <c r="A15275" t="s">
        <v>47227</v>
      </c>
      <c r="B15275" t="s">
        <v>18875</v>
      </c>
      <c r="C15275" t="s">
        <v>47228</v>
      </c>
      <c r="D15275">
        <v>1</v>
      </c>
      <c r="E15275" t="s">
        <v>13</v>
      </c>
      <c r="F15275" t="s">
        <v>13</v>
      </c>
      <c r="G15275" t="s">
        <v>47229</v>
      </c>
      <c r="H15275" s="3" t="s">
        <v>47230</v>
      </c>
      <c r="I15275" t="s">
        <v>547</v>
      </c>
      <c r="J15275" t="s">
        <v>47231</v>
      </c>
    </row>
    <row r="15276" spans="1:10" ht="16" x14ac:dyDescent="0.2">
      <c r="A15276" t="s">
        <v>9232</v>
      </c>
      <c r="B15276" t="s">
        <v>17266</v>
      </c>
      <c r="C15276" t="s">
        <v>47232</v>
      </c>
      <c r="D15276">
        <v>1</v>
      </c>
      <c r="E15276" t="s">
        <v>13</v>
      </c>
      <c r="F15276" t="s">
        <v>13</v>
      </c>
      <c r="G15276" t="s">
        <v>47233</v>
      </c>
      <c r="H15276" s="3" t="s">
        <v>47234</v>
      </c>
      <c r="I15276" t="s">
        <v>547</v>
      </c>
      <c r="J15276" t="s">
        <v>9237</v>
      </c>
    </row>
    <row r="15277" spans="1:10" ht="16" x14ac:dyDescent="0.2">
      <c r="A15277" t="s">
        <v>9232</v>
      </c>
      <c r="B15277" t="s">
        <v>38942</v>
      </c>
      <c r="C15277" t="s">
        <v>47235</v>
      </c>
      <c r="D15277">
        <v>4</v>
      </c>
      <c r="E15277" t="s">
        <v>13</v>
      </c>
      <c r="F15277" t="s">
        <v>13</v>
      </c>
      <c r="G15277" t="s">
        <v>47233</v>
      </c>
      <c r="H15277" s="3" t="s">
        <v>47236</v>
      </c>
      <c r="I15277" t="s">
        <v>547</v>
      </c>
      <c r="J15277" t="s">
        <v>9237</v>
      </c>
    </row>
    <row r="15278" spans="1:10" ht="16" x14ac:dyDescent="0.2">
      <c r="A15278" t="s">
        <v>47237</v>
      </c>
      <c r="B15278" t="s">
        <v>543</v>
      </c>
      <c r="C15278" t="s">
        <v>47238</v>
      </c>
      <c r="D15278">
        <v>4</v>
      </c>
      <c r="E15278" t="s">
        <v>13</v>
      </c>
      <c r="F15278" t="s">
        <v>13</v>
      </c>
      <c r="G15278" t="s">
        <v>47239</v>
      </c>
      <c r="H15278" s="3" t="s">
        <v>47240</v>
      </c>
      <c r="I15278" t="s">
        <v>547</v>
      </c>
      <c r="J15278" t="s">
        <v>47241</v>
      </c>
    </row>
    <row r="15279" spans="1:10" ht="16" x14ac:dyDescent="0.2">
      <c r="A15279" t="s">
        <v>32167</v>
      </c>
      <c r="B15279" t="s">
        <v>10033</v>
      </c>
      <c r="C15279" t="s">
        <v>47242</v>
      </c>
      <c r="D15279">
        <v>3</v>
      </c>
      <c r="E15279" t="s">
        <v>13</v>
      </c>
      <c r="F15279" t="s">
        <v>13</v>
      </c>
      <c r="G15279" t="s">
        <v>47239</v>
      </c>
      <c r="H15279" s="3" t="s">
        <v>47243</v>
      </c>
      <c r="I15279" t="s">
        <v>547</v>
      </c>
      <c r="J15279" t="s">
        <v>32170</v>
      </c>
    </row>
    <row r="15280" spans="1:10" ht="16" x14ac:dyDescent="0.2">
      <c r="A15280" t="s">
        <v>47244</v>
      </c>
      <c r="B15280" t="s">
        <v>14679</v>
      </c>
      <c r="C15280" t="s">
        <v>47245</v>
      </c>
      <c r="D15280">
        <v>3</v>
      </c>
      <c r="E15280" t="s">
        <v>13</v>
      </c>
      <c r="F15280" t="s">
        <v>13</v>
      </c>
      <c r="G15280" t="s">
        <v>47239</v>
      </c>
      <c r="H15280" s="3" t="s">
        <v>47240</v>
      </c>
      <c r="I15280" t="s">
        <v>547</v>
      </c>
      <c r="J15280" t="s">
        <v>47246</v>
      </c>
    </row>
    <row r="15281" spans="1:10" ht="16" x14ac:dyDescent="0.2">
      <c r="A15281" t="s">
        <v>20909</v>
      </c>
      <c r="B15281" t="s">
        <v>47247</v>
      </c>
      <c r="C15281" t="s">
        <v>47248</v>
      </c>
      <c r="D15281">
        <v>1</v>
      </c>
      <c r="E15281" t="s">
        <v>13</v>
      </c>
      <c r="F15281" t="s">
        <v>13</v>
      </c>
      <c r="G15281" t="s">
        <v>47239</v>
      </c>
      <c r="H15281" s="3" t="s">
        <v>47249</v>
      </c>
      <c r="I15281" t="s">
        <v>547</v>
      </c>
      <c r="J15281" t="s">
        <v>20913</v>
      </c>
    </row>
    <row r="15282" spans="1:10" ht="16" x14ac:dyDescent="0.2">
      <c r="A15282" t="s">
        <v>47250</v>
      </c>
      <c r="B15282" t="s">
        <v>12872</v>
      </c>
      <c r="C15282" t="s">
        <v>47251</v>
      </c>
      <c r="D15282">
        <v>1</v>
      </c>
      <c r="E15282" t="s">
        <v>13</v>
      </c>
      <c r="F15282" t="s">
        <v>13</v>
      </c>
      <c r="G15282" t="s">
        <v>47239</v>
      </c>
      <c r="H15282" s="3" t="s">
        <v>47252</v>
      </c>
      <c r="I15282" t="s">
        <v>547</v>
      </c>
      <c r="J15282" t="s">
        <v>47253</v>
      </c>
    </row>
    <row r="15283" spans="1:10" ht="16" x14ac:dyDescent="0.2">
      <c r="A15283" t="s">
        <v>32435</v>
      </c>
      <c r="B15283" t="s">
        <v>47254</v>
      </c>
      <c r="C15283" t="s">
        <v>47255</v>
      </c>
      <c r="D15283">
        <v>1</v>
      </c>
      <c r="E15283" t="s">
        <v>13</v>
      </c>
      <c r="F15283" t="s">
        <v>13</v>
      </c>
      <c r="G15283" t="s">
        <v>47239</v>
      </c>
      <c r="H15283" s="3" t="s">
        <v>47256</v>
      </c>
      <c r="I15283" t="s">
        <v>547</v>
      </c>
      <c r="J15283" t="s">
        <v>32438</v>
      </c>
    </row>
    <row r="15284" spans="1:10" ht="16" x14ac:dyDescent="0.2">
      <c r="A15284" t="s">
        <v>8143</v>
      </c>
      <c r="B15284" t="s">
        <v>47257</v>
      </c>
      <c r="C15284" t="s">
        <v>47258</v>
      </c>
      <c r="D15284">
        <v>2</v>
      </c>
      <c r="E15284" t="s">
        <v>13</v>
      </c>
      <c r="F15284" t="s">
        <v>13</v>
      </c>
      <c r="G15284" t="s">
        <v>47239</v>
      </c>
      <c r="H15284" s="3" t="s">
        <v>47240</v>
      </c>
      <c r="I15284" t="s">
        <v>547</v>
      </c>
      <c r="J15284" t="s">
        <v>8147</v>
      </c>
    </row>
    <row r="15285" spans="1:10" ht="16" x14ac:dyDescent="0.2">
      <c r="A15285" t="s">
        <v>42383</v>
      </c>
      <c r="B15285" t="s">
        <v>32183</v>
      </c>
      <c r="C15285" t="s">
        <v>47259</v>
      </c>
      <c r="D15285">
        <v>7</v>
      </c>
      <c r="E15285" t="s">
        <v>13</v>
      </c>
      <c r="F15285" t="s">
        <v>13</v>
      </c>
      <c r="G15285" t="s">
        <v>47239</v>
      </c>
      <c r="H15285" s="3" t="s">
        <v>47260</v>
      </c>
      <c r="I15285" t="s">
        <v>547</v>
      </c>
      <c r="J15285" t="s">
        <v>42385</v>
      </c>
    </row>
    <row r="15286" spans="1:10" ht="16" x14ac:dyDescent="0.2">
      <c r="A15286" t="s">
        <v>9291</v>
      </c>
      <c r="B15286" t="s">
        <v>47254</v>
      </c>
      <c r="C15286" t="s">
        <v>47255</v>
      </c>
      <c r="D15286">
        <v>1</v>
      </c>
      <c r="E15286" t="s">
        <v>13</v>
      </c>
      <c r="F15286" t="s">
        <v>13</v>
      </c>
      <c r="G15286" t="s">
        <v>47239</v>
      </c>
      <c r="H15286" s="3" t="s">
        <v>47256</v>
      </c>
      <c r="I15286" t="s">
        <v>547</v>
      </c>
      <c r="J15286" t="s">
        <v>9295</v>
      </c>
    </row>
    <row r="15287" spans="1:10" ht="16" x14ac:dyDescent="0.2">
      <c r="A15287" t="s">
        <v>47244</v>
      </c>
      <c r="B15287" t="s">
        <v>4766</v>
      </c>
      <c r="C15287" t="s">
        <v>47261</v>
      </c>
      <c r="D15287">
        <v>1</v>
      </c>
      <c r="E15287" t="s">
        <v>13</v>
      </c>
      <c r="F15287" t="s">
        <v>13</v>
      </c>
      <c r="G15287" t="s">
        <v>47239</v>
      </c>
      <c r="H15287" s="3" t="s">
        <v>47240</v>
      </c>
      <c r="I15287" t="s">
        <v>547</v>
      </c>
      <c r="J15287" t="s">
        <v>47246</v>
      </c>
    </row>
    <row r="15288" spans="1:10" ht="16" x14ac:dyDescent="0.2">
      <c r="A15288" t="s">
        <v>47262</v>
      </c>
      <c r="B15288" t="s">
        <v>47263</v>
      </c>
      <c r="C15288" t="s">
        <v>47264</v>
      </c>
      <c r="D15288">
        <v>4</v>
      </c>
      <c r="E15288" t="s">
        <v>13</v>
      </c>
      <c r="F15288" t="s">
        <v>13</v>
      </c>
      <c r="G15288" t="s">
        <v>47265</v>
      </c>
      <c r="H15288" s="3" t="s">
        <v>47266</v>
      </c>
      <c r="I15288" t="s">
        <v>547</v>
      </c>
      <c r="J15288" t="s">
        <v>47267</v>
      </c>
    </row>
    <row r="15289" spans="1:10" ht="16" x14ac:dyDescent="0.2">
      <c r="A15289" t="s">
        <v>47268</v>
      </c>
      <c r="B15289" t="s">
        <v>4707</v>
      </c>
      <c r="C15289" t="s">
        <v>47269</v>
      </c>
      <c r="D15289">
        <v>2</v>
      </c>
      <c r="E15289" t="s">
        <v>13</v>
      </c>
      <c r="F15289" t="s">
        <v>13</v>
      </c>
      <c r="G15289" t="s">
        <v>47265</v>
      </c>
      <c r="H15289" s="3" t="s">
        <v>47270</v>
      </c>
      <c r="I15289" t="s">
        <v>547</v>
      </c>
      <c r="J15289" t="s">
        <v>47271</v>
      </c>
    </row>
    <row r="15290" spans="1:10" ht="32" x14ac:dyDescent="0.2">
      <c r="A15290" t="s">
        <v>47268</v>
      </c>
      <c r="B15290" t="s">
        <v>3203</v>
      </c>
      <c r="C15290" t="s">
        <v>47272</v>
      </c>
      <c r="D15290">
        <v>1</v>
      </c>
      <c r="E15290" t="s">
        <v>13</v>
      </c>
      <c r="F15290" t="s">
        <v>13</v>
      </c>
      <c r="G15290" t="s">
        <v>47265</v>
      </c>
      <c r="H15290" s="3" t="s">
        <v>47273</v>
      </c>
      <c r="I15290" t="s">
        <v>547</v>
      </c>
      <c r="J15290" t="s">
        <v>47271</v>
      </c>
    </row>
    <row r="15291" spans="1:10" ht="16" x14ac:dyDescent="0.2">
      <c r="A15291" t="s">
        <v>47262</v>
      </c>
      <c r="B15291" t="s">
        <v>47274</v>
      </c>
      <c r="C15291" t="s">
        <v>47275</v>
      </c>
      <c r="D15291">
        <v>2</v>
      </c>
      <c r="E15291" t="s">
        <v>13</v>
      </c>
      <c r="F15291" t="s">
        <v>13</v>
      </c>
      <c r="G15291" t="s">
        <v>47265</v>
      </c>
      <c r="H15291" s="3" t="s">
        <v>47266</v>
      </c>
      <c r="I15291" t="s">
        <v>547</v>
      </c>
      <c r="J15291" t="s">
        <v>47267</v>
      </c>
    </row>
    <row r="15292" spans="1:10" ht="16" x14ac:dyDescent="0.2">
      <c r="A15292" t="s">
        <v>47262</v>
      </c>
      <c r="B15292" t="s">
        <v>47276</v>
      </c>
      <c r="C15292" t="s">
        <v>47277</v>
      </c>
      <c r="D15292">
        <v>1</v>
      </c>
      <c r="E15292" t="s">
        <v>13</v>
      </c>
      <c r="F15292" t="s">
        <v>13</v>
      </c>
      <c r="G15292" t="s">
        <v>47265</v>
      </c>
      <c r="H15292" s="3" t="s">
        <v>47266</v>
      </c>
      <c r="I15292" t="s">
        <v>547</v>
      </c>
      <c r="J15292" t="s">
        <v>47267</v>
      </c>
    </row>
    <row r="15293" spans="1:10" ht="16" x14ac:dyDescent="0.2">
      <c r="A15293" t="s">
        <v>47278</v>
      </c>
      <c r="B15293" t="s">
        <v>21911</v>
      </c>
      <c r="C15293" t="s">
        <v>47279</v>
      </c>
      <c r="D15293">
        <v>1</v>
      </c>
      <c r="E15293" t="s">
        <v>13</v>
      </c>
      <c r="F15293" t="s">
        <v>13</v>
      </c>
      <c r="G15293" t="s">
        <v>47265</v>
      </c>
      <c r="H15293" s="3" t="s">
        <v>47280</v>
      </c>
      <c r="I15293" t="s">
        <v>547</v>
      </c>
      <c r="J15293" t="s">
        <v>47281</v>
      </c>
    </row>
    <row r="15294" spans="1:10" ht="16" x14ac:dyDescent="0.2">
      <c r="A15294" t="s">
        <v>41395</v>
      </c>
      <c r="B15294" t="s">
        <v>47282</v>
      </c>
      <c r="C15294" t="s">
        <v>47283</v>
      </c>
      <c r="D15294">
        <v>2</v>
      </c>
      <c r="E15294" t="s">
        <v>13</v>
      </c>
      <c r="F15294" t="s">
        <v>13</v>
      </c>
      <c r="G15294" t="s">
        <v>47265</v>
      </c>
      <c r="H15294" s="3" t="s">
        <v>47280</v>
      </c>
      <c r="I15294" t="s">
        <v>547</v>
      </c>
      <c r="J15294" t="s">
        <v>41399</v>
      </c>
    </row>
    <row r="15295" spans="1:10" ht="16" x14ac:dyDescent="0.2">
      <c r="A15295" t="s">
        <v>47262</v>
      </c>
      <c r="B15295" t="s">
        <v>4638</v>
      </c>
      <c r="C15295" t="s">
        <v>47284</v>
      </c>
      <c r="D15295">
        <v>3</v>
      </c>
      <c r="E15295" t="s">
        <v>13</v>
      </c>
      <c r="F15295" t="s">
        <v>13</v>
      </c>
      <c r="G15295" t="s">
        <v>47265</v>
      </c>
      <c r="H15295" s="3" t="s">
        <v>47266</v>
      </c>
      <c r="I15295" t="s">
        <v>547</v>
      </c>
      <c r="J15295" t="s">
        <v>47267</v>
      </c>
    </row>
    <row r="15296" spans="1:10" ht="16" x14ac:dyDescent="0.2">
      <c r="A15296" t="s">
        <v>47244</v>
      </c>
      <c r="B15296" t="s">
        <v>2541</v>
      </c>
      <c r="C15296" t="s">
        <v>47285</v>
      </c>
      <c r="D15296">
        <v>2</v>
      </c>
      <c r="E15296" t="s">
        <v>13</v>
      </c>
      <c r="F15296" t="s">
        <v>13</v>
      </c>
      <c r="G15296" t="s">
        <v>47265</v>
      </c>
      <c r="H15296" s="3" t="s">
        <v>47286</v>
      </c>
      <c r="I15296" t="s">
        <v>547</v>
      </c>
      <c r="J15296" t="s">
        <v>47246</v>
      </c>
    </row>
    <row r="15297" spans="1:10" ht="16" x14ac:dyDescent="0.2">
      <c r="A15297" t="s">
        <v>2564</v>
      </c>
      <c r="B15297" t="s">
        <v>543</v>
      </c>
      <c r="C15297" t="s">
        <v>47287</v>
      </c>
      <c r="D15297">
        <v>1</v>
      </c>
      <c r="E15297" t="s">
        <v>13</v>
      </c>
      <c r="F15297" t="s">
        <v>13</v>
      </c>
      <c r="G15297" t="s">
        <v>47265</v>
      </c>
      <c r="H15297" s="3" t="s">
        <v>47288</v>
      </c>
      <c r="I15297" t="s">
        <v>547</v>
      </c>
      <c r="J15297" t="s">
        <v>2568</v>
      </c>
    </row>
    <row r="15298" spans="1:10" ht="16" x14ac:dyDescent="0.2">
      <c r="A15298" t="s">
        <v>47237</v>
      </c>
      <c r="B15298" t="s">
        <v>12877</v>
      </c>
      <c r="C15298" t="s">
        <v>47289</v>
      </c>
      <c r="D15298">
        <v>3</v>
      </c>
      <c r="E15298" t="s">
        <v>13</v>
      </c>
      <c r="F15298" t="s">
        <v>13</v>
      </c>
      <c r="G15298" t="s">
        <v>47265</v>
      </c>
      <c r="H15298" s="3" t="s">
        <v>47290</v>
      </c>
      <c r="I15298" t="s">
        <v>547</v>
      </c>
      <c r="J15298" t="s">
        <v>47241</v>
      </c>
    </row>
    <row r="15299" spans="1:10" ht="16" x14ac:dyDescent="0.2">
      <c r="A15299" t="s">
        <v>47237</v>
      </c>
      <c r="B15299" t="s">
        <v>27632</v>
      </c>
      <c r="C15299" t="s">
        <v>47291</v>
      </c>
      <c r="D15299">
        <v>1</v>
      </c>
      <c r="E15299" t="s">
        <v>13</v>
      </c>
      <c r="F15299" t="s">
        <v>13</v>
      </c>
      <c r="G15299" t="s">
        <v>47265</v>
      </c>
      <c r="H15299" s="3" t="s">
        <v>47286</v>
      </c>
      <c r="I15299" t="s">
        <v>547</v>
      </c>
      <c r="J15299" t="s">
        <v>47241</v>
      </c>
    </row>
    <row r="15300" spans="1:10" ht="16" x14ac:dyDescent="0.2">
      <c r="A15300" t="s">
        <v>31953</v>
      </c>
      <c r="B15300" t="s">
        <v>2541</v>
      </c>
      <c r="C15300" t="s">
        <v>47292</v>
      </c>
      <c r="D15300">
        <v>2</v>
      </c>
      <c r="E15300" t="s">
        <v>13</v>
      </c>
      <c r="F15300" t="s">
        <v>13</v>
      </c>
      <c r="G15300" t="s">
        <v>47265</v>
      </c>
      <c r="H15300" s="3" t="s">
        <v>47280</v>
      </c>
      <c r="I15300" t="s">
        <v>547</v>
      </c>
      <c r="J15300" t="s">
        <v>31957</v>
      </c>
    </row>
    <row r="15301" spans="1:10" ht="16" x14ac:dyDescent="0.2">
      <c r="A15301" t="s">
        <v>47268</v>
      </c>
      <c r="B15301" t="s">
        <v>8053</v>
      </c>
      <c r="C15301" t="s">
        <v>47293</v>
      </c>
      <c r="D15301">
        <v>3</v>
      </c>
      <c r="E15301" t="s">
        <v>13</v>
      </c>
      <c r="F15301" t="s">
        <v>13</v>
      </c>
      <c r="G15301" t="s">
        <v>47265</v>
      </c>
      <c r="H15301" s="3" t="s">
        <v>47270</v>
      </c>
      <c r="I15301" t="s">
        <v>547</v>
      </c>
      <c r="J15301" t="s">
        <v>47271</v>
      </c>
    </row>
    <row r="15302" spans="1:10" ht="16" x14ac:dyDescent="0.2">
      <c r="A15302" t="s">
        <v>20909</v>
      </c>
      <c r="B15302" t="s">
        <v>25937</v>
      </c>
      <c r="C15302" t="s">
        <v>47294</v>
      </c>
      <c r="D15302">
        <v>2</v>
      </c>
      <c r="E15302" t="s">
        <v>13</v>
      </c>
      <c r="F15302" t="s">
        <v>13</v>
      </c>
      <c r="G15302" t="s">
        <v>47265</v>
      </c>
      <c r="H15302" s="3" t="s">
        <v>47266</v>
      </c>
      <c r="I15302" t="s">
        <v>547</v>
      </c>
      <c r="J15302" t="s">
        <v>20913</v>
      </c>
    </row>
    <row r="15303" spans="1:10" ht="16" x14ac:dyDescent="0.2">
      <c r="A15303" t="s">
        <v>47295</v>
      </c>
      <c r="B15303" t="s">
        <v>4600</v>
      </c>
      <c r="C15303" t="s">
        <v>47296</v>
      </c>
      <c r="D15303">
        <v>1</v>
      </c>
      <c r="E15303" t="s">
        <v>13</v>
      </c>
      <c r="F15303" t="s">
        <v>13</v>
      </c>
      <c r="G15303" t="s">
        <v>47297</v>
      </c>
      <c r="H15303" s="3" t="s">
        <v>47298</v>
      </c>
      <c r="I15303" t="s">
        <v>547</v>
      </c>
      <c r="J15303" t="s">
        <v>47299</v>
      </c>
    </row>
    <row r="15304" spans="1:10" ht="16" x14ac:dyDescent="0.2">
      <c r="A15304" t="s">
        <v>47300</v>
      </c>
      <c r="B15304" t="s">
        <v>27733</v>
      </c>
      <c r="C15304" t="s">
        <v>47301</v>
      </c>
      <c r="D15304">
        <v>4</v>
      </c>
      <c r="E15304" t="s">
        <v>13</v>
      </c>
      <c r="F15304" t="s">
        <v>13</v>
      </c>
      <c r="G15304" t="s">
        <v>47302</v>
      </c>
      <c r="H15304" s="3" t="s">
        <v>47303</v>
      </c>
      <c r="I15304" t="s">
        <v>547</v>
      </c>
      <c r="J15304" t="s">
        <v>47304</v>
      </c>
    </row>
    <row r="15305" spans="1:10" ht="16" x14ac:dyDescent="0.2">
      <c r="A15305" t="s">
        <v>15710</v>
      </c>
      <c r="B15305" t="s">
        <v>29460</v>
      </c>
      <c r="C15305" t="s">
        <v>47305</v>
      </c>
      <c r="D15305">
        <v>5</v>
      </c>
      <c r="E15305" t="s">
        <v>13</v>
      </c>
      <c r="F15305" t="s">
        <v>13</v>
      </c>
      <c r="G15305" t="s">
        <v>47306</v>
      </c>
      <c r="H15305" s="3" t="s">
        <v>47307</v>
      </c>
      <c r="I15305" t="s">
        <v>547</v>
      </c>
      <c r="J15305" t="s">
        <v>15715</v>
      </c>
    </row>
    <row r="15306" spans="1:10" ht="16" x14ac:dyDescent="0.2">
      <c r="A15306" t="s">
        <v>47308</v>
      </c>
      <c r="B15306" t="s">
        <v>8991</v>
      </c>
      <c r="C15306" t="s">
        <v>47309</v>
      </c>
      <c r="D15306">
        <v>2</v>
      </c>
      <c r="E15306" t="s">
        <v>13</v>
      </c>
      <c r="F15306" t="s">
        <v>13</v>
      </c>
      <c r="G15306" t="s">
        <v>47306</v>
      </c>
      <c r="H15306" s="3" t="s">
        <v>47310</v>
      </c>
      <c r="I15306" t="s">
        <v>547</v>
      </c>
      <c r="J15306" t="s">
        <v>47311</v>
      </c>
    </row>
    <row r="15307" spans="1:10" ht="16" x14ac:dyDescent="0.2">
      <c r="A15307" t="s">
        <v>9927</v>
      </c>
      <c r="B15307" t="s">
        <v>47312</v>
      </c>
      <c r="C15307" t="s">
        <v>47313</v>
      </c>
      <c r="D15307">
        <v>3</v>
      </c>
      <c r="E15307" t="s">
        <v>13</v>
      </c>
      <c r="F15307" t="s">
        <v>13</v>
      </c>
      <c r="G15307" t="s">
        <v>47306</v>
      </c>
      <c r="H15307" s="3" t="s">
        <v>47310</v>
      </c>
      <c r="I15307" t="s">
        <v>547</v>
      </c>
      <c r="J15307" t="s">
        <v>9931</v>
      </c>
    </row>
    <row r="15308" spans="1:10" ht="16" x14ac:dyDescent="0.2">
      <c r="A15308" t="s">
        <v>47314</v>
      </c>
      <c r="B15308" t="s">
        <v>8991</v>
      </c>
      <c r="C15308" t="s">
        <v>47309</v>
      </c>
      <c r="D15308">
        <v>2</v>
      </c>
      <c r="E15308" t="s">
        <v>13</v>
      </c>
      <c r="F15308" t="s">
        <v>13</v>
      </c>
      <c r="G15308" t="s">
        <v>47306</v>
      </c>
      <c r="H15308" s="3" t="s">
        <v>47310</v>
      </c>
      <c r="I15308" t="s">
        <v>547</v>
      </c>
      <c r="J15308" t="s">
        <v>47315</v>
      </c>
    </row>
    <row r="15309" spans="1:10" ht="16" x14ac:dyDescent="0.2">
      <c r="A15309" t="s">
        <v>47316</v>
      </c>
      <c r="B15309" t="s">
        <v>8991</v>
      </c>
      <c r="C15309" t="s">
        <v>47309</v>
      </c>
      <c r="D15309">
        <v>2</v>
      </c>
      <c r="E15309" t="s">
        <v>13</v>
      </c>
      <c r="F15309" t="s">
        <v>13</v>
      </c>
      <c r="G15309" t="s">
        <v>47306</v>
      </c>
      <c r="H15309" s="3" t="s">
        <v>47310</v>
      </c>
      <c r="I15309" t="s">
        <v>547</v>
      </c>
      <c r="J15309" t="s">
        <v>47317</v>
      </c>
    </row>
    <row r="15310" spans="1:10" ht="16" x14ac:dyDescent="0.2">
      <c r="A15310" t="s">
        <v>47318</v>
      </c>
      <c r="B15310" t="s">
        <v>8991</v>
      </c>
      <c r="C15310" t="s">
        <v>47309</v>
      </c>
      <c r="D15310">
        <v>2</v>
      </c>
      <c r="E15310" t="s">
        <v>13</v>
      </c>
      <c r="F15310" t="s">
        <v>13</v>
      </c>
      <c r="G15310" t="s">
        <v>47306</v>
      </c>
      <c r="H15310" s="3" t="s">
        <v>47307</v>
      </c>
      <c r="I15310" t="s">
        <v>547</v>
      </c>
      <c r="J15310" t="s">
        <v>47319</v>
      </c>
    </row>
    <row r="15311" spans="1:10" ht="32" x14ac:dyDescent="0.2">
      <c r="A15311" t="s">
        <v>47320</v>
      </c>
      <c r="B15311" t="s">
        <v>8991</v>
      </c>
      <c r="C15311" t="s">
        <v>47321</v>
      </c>
      <c r="D15311">
        <v>4</v>
      </c>
      <c r="E15311" t="s">
        <v>13</v>
      </c>
      <c r="F15311" t="s">
        <v>13</v>
      </c>
      <c r="G15311" t="s">
        <v>47322</v>
      </c>
      <c r="H15311" s="3" t="s">
        <v>47323</v>
      </c>
      <c r="I15311" t="s">
        <v>547</v>
      </c>
      <c r="J15311" t="s">
        <v>47324</v>
      </c>
    </row>
    <row r="15312" spans="1:10" ht="16" x14ac:dyDescent="0.2">
      <c r="A15312" t="s">
        <v>47325</v>
      </c>
      <c r="B15312" t="s">
        <v>16376</v>
      </c>
      <c r="C15312" t="s">
        <v>47326</v>
      </c>
      <c r="D15312">
        <v>3</v>
      </c>
      <c r="E15312" t="s">
        <v>13</v>
      </c>
      <c r="F15312" t="s">
        <v>13</v>
      </c>
      <c r="G15312" t="s">
        <v>47322</v>
      </c>
      <c r="H15312" s="3" t="s">
        <v>47327</v>
      </c>
      <c r="I15312" t="s">
        <v>547</v>
      </c>
      <c r="J15312" t="s">
        <v>47328</v>
      </c>
    </row>
    <row r="15313" spans="1:10" ht="32" x14ac:dyDescent="0.2">
      <c r="A15313" t="s">
        <v>47320</v>
      </c>
      <c r="B15313" t="s">
        <v>16376</v>
      </c>
      <c r="C15313" t="s">
        <v>47326</v>
      </c>
      <c r="D15313">
        <v>2</v>
      </c>
      <c r="E15313" t="s">
        <v>13</v>
      </c>
      <c r="F15313" t="s">
        <v>13</v>
      </c>
      <c r="G15313" t="s">
        <v>47322</v>
      </c>
      <c r="H15313" s="3" t="s">
        <v>47323</v>
      </c>
      <c r="I15313" t="s">
        <v>547</v>
      </c>
      <c r="J15313" t="s">
        <v>47324</v>
      </c>
    </row>
    <row r="15314" spans="1:10" ht="16" x14ac:dyDescent="0.2">
      <c r="A15314" t="s">
        <v>18699</v>
      </c>
      <c r="B15314" t="s">
        <v>40675</v>
      </c>
      <c r="C15314" t="s">
        <v>47329</v>
      </c>
      <c r="D15314">
        <v>3</v>
      </c>
      <c r="E15314" t="s">
        <v>13</v>
      </c>
      <c r="F15314" t="s">
        <v>13</v>
      </c>
      <c r="G15314" t="s">
        <v>47330</v>
      </c>
      <c r="H15314" s="3" t="s">
        <v>47331</v>
      </c>
      <c r="I15314" t="s">
        <v>547</v>
      </c>
      <c r="J15314" t="s">
        <v>18702</v>
      </c>
    </row>
    <row r="15315" spans="1:10" ht="16" x14ac:dyDescent="0.2">
      <c r="A15315" t="s">
        <v>47332</v>
      </c>
      <c r="B15315" t="s">
        <v>8068</v>
      </c>
      <c r="C15315" t="s">
        <v>47333</v>
      </c>
      <c r="D15315">
        <v>1</v>
      </c>
      <c r="E15315" t="s">
        <v>13</v>
      </c>
      <c r="F15315" t="s">
        <v>13</v>
      </c>
      <c r="G15315" t="s">
        <v>47334</v>
      </c>
      <c r="H15315" s="3" t="s">
        <v>47335</v>
      </c>
      <c r="I15315" t="s">
        <v>547</v>
      </c>
      <c r="J15315" t="s">
        <v>47336</v>
      </c>
    </row>
    <row r="15316" spans="1:10" ht="16" x14ac:dyDescent="0.2">
      <c r="A15316" t="s">
        <v>8644</v>
      </c>
      <c r="B15316" t="s">
        <v>18866</v>
      </c>
      <c r="C15316" t="s">
        <v>47337</v>
      </c>
      <c r="D15316">
        <v>2</v>
      </c>
      <c r="E15316" t="s">
        <v>13</v>
      </c>
      <c r="F15316" t="s">
        <v>13</v>
      </c>
      <c r="G15316" t="s">
        <v>47334</v>
      </c>
      <c r="H15316" s="3" t="s">
        <v>47338</v>
      </c>
      <c r="I15316" t="s">
        <v>547</v>
      </c>
      <c r="J15316" t="s">
        <v>8649</v>
      </c>
    </row>
    <row r="15317" spans="1:10" ht="16" x14ac:dyDescent="0.2">
      <c r="A15317" t="s">
        <v>47332</v>
      </c>
      <c r="B15317" t="s">
        <v>19029</v>
      </c>
      <c r="C15317" t="s">
        <v>47339</v>
      </c>
      <c r="D15317">
        <v>4</v>
      </c>
      <c r="E15317" t="s">
        <v>13</v>
      </c>
      <c r="F15317" t="s">
        <v>13</v>
      </c>
      <c r="G15317" t="s">
        <v>47334</v>
      </c>
      <c r="H15317" s="3" t="s">
        <v>47335</v>
      </c>
      <c r="I15317" t="s">
        <v>547</v>
      </c>
      <c r="J15317" t="s">
        <v>47336</v>
      </c>
    </row>
    <row r="15318" spans="1:10" ht="16" x14ac:dyDescent="0.2">
      <c r="A15318" t="s">
        <v>47340</v>
      </c>
      <c r="B15318" t="s">
        <v>47341</v>
      </c>
      <c r="C15318" t="s">
        <v>47342</v>
      </c>
      <c r="D15318">
        <v>1</v>
      </c>
      <c r="E15318" t="s">
        <v>13</v>
      </c>
      <c r="F15318" t="s">
        <v>13</v>
      </c>
      <c r="G15318" t="s">
        <v>47334</v>
      </c>
      <c r="H15318" s="3" t="s">
        <v>47343</v>
      </c>
      <c r="I15318" t="s">
        <v>547</v>
      </c>
      <c r="J15318" t="s">
        <v>47344</v>
      </c>
    </row>
    <row r="15319" spans="1:10" ht="16" x14ac:dyDescent="0.2">
      <c r="A15319" t="s">
        <v>9927</v>
      </c>
      <c r="B15319" t="s">
        <v>12017</v>
      </c>
      <c r="C15319" t="s">
        <v>47345</v>
      </c>
      <c r="D15319">
        <v>7</v>
      </c>
      <c r="E15319" t="s">
        <v>13</v>
      </c>
      <c r="F15319" t="s">
        <v>13</v>
      </c>
      <c r="G15319" t="s">
        <v>47346</v>
      </c>
      <c r="H15319" s="3" t="s">
        <v>47347</v>
      </c>
      <c r="I15319" t="s">
        <v>547</v>
      </c>
      <c r="J15319" t="s">
        <v>9931</v>
      </c>
    </row>
    <row r="15320" spans="1:10" ht="16" x14ac:dyDescent="0.2">
      <c r="A15320" t="s">
        <v>8161</v>
      </c>
      <c r="B15320" t="s">
        <v>8783</v>
      </c>
      <c r="C15320" t="s">
        <v>47348</v>
      </c>
      <c r="D15320">
        <v>3</v>
      </c>
      <c r="E15320" t="s">
        <v>13</v>
      </c>
      <c r="F15320" t="s">
        <v>13</v>
      </c>
      <c r="G15320" t="s">
        <v>47346</v>
      </c>
      <c r="H15320" s="3" t="s">
        <v>47347</v>
      </c>
      <c r="I15320" t="s">
        <v>547</v>
      </c>
      <c r="J15320" t="s">
        <v>8163</v>
      </c>
    </row>
    <row r="15321" spans="1:10" ht="16" x14ac:dyDescent="0.2">
      <c r="A15321" t="s">
        <v>16454</v>
      </c>
      <c r="B15321" t="s">
        <v>47349</v>
      </c>
      <c r="C15321" t="s">
        <v>47350</v>
      </c>
      <c r="D15321">
        <v>5</v>
      </c>
      <c r="E15321" t="s">
        <v>13</v>
      </c>
      <c r="F15321" t="s">
        <v>13</v>
      </c>
      <c r="G15321" t="s">
        <v>47351</v>
      </c>
      <c r="H15321" s="3" t="s">
        <v>47352</v>
      </c>
      <c r="I15321" t="s">
        <v>547</v>
      </c>
      <c r="J15321" t="s">
        <v>16459</v>
      </c>
    </row>
    <row r="15322" spans="1:10" ht="16" x14ac:dyDescent="0.2">
      <c r="A15322" t="s">
        <v>47353</v>
      </c>
      <c r="B15322" t="s">
        <v>29460</v>
      </c>
      <c r="C15322" t="s">
        <v>47354</v>
      </c>
      <c r="D15322">
        <v>1</v>
      </c>
      <c r="E15322" t="s">
        <v>13</v>
      </c>
      <c r="F15322" t="s">
        <v>13</v>
      </c>
      <c r="G15322" t="s">
        <v>47351</v>
      </c>
      <c r="H15322" s="3" t="s">
        <v>47352</v>
      </c>
      <c r="I15322" t="s">
        <v>547</v>
      </c>
      <c r="J15322" t="s">
        <v>47355</v>
      </c>
    </row>
    <row r="15323" spans="1:10" ht="16" x14ac:dyDescent="0.2">
      <c r="A15323" t="s">
        <v>47353</v>
      </c>
      <c r="B15323" t="s">
        <v>9260</v>
      </c>
      <c r="C15323" t="s">
        <v>47356</v>
      </c>
      <c r="D15323">
        <v>2</v>
      </c>
      <c r="E15323" t="s">
        <v>13</v>
      </c>
      <c r="F15323" t="s">
        <v>13</v>
      </c>
      <c r="G15323" t="s">
        <v>47351</v>
      </c>
      <c r="H15323" s="3" t="s">
        <v>47352</v>
      </c>
      <c r="I15323" t="s">
        <v>547</v>
      </c>
      <c r="J15323" t="s">
        <v>47355</v>
      </c>
    </row>
    <row r="15324" spans="1:10" ht="16" x14ac:dyDescent="0.2">
      <c r="A15324" t="s">
        <v>47314</v>
      </c>
      <c r="B15324" t="s">
        <v>23147</v>
      </c>
      <c r="C15324" t="s">
        <v>47357</v>
      </c>
      <c r="D15324">
        <v>1</v>
      </c>
      <c r="E15324" t="s">
        <v>13</v>
      </c>
      <c r="F15324" t="s">
        <v>13</v>
      </c>
      <c r="G15324" t="s">
        <v>47351</v>
      </c>
      <c r="H15324" s="3" t="s">
        <v>47358</v>
      </c>
      <c r="I15324" t="s">
        <v>547</v>
      </c>
      <c r="J15324" t="s">
        <v>47315</v>
      </c>
    </row>
    <row r="15325" spans="1:10" ht="16" x14ac:dyDescent="0.2">
      <c r="A15325" t="s">
        <v>47353</v>
      </c>
      <c r="B15325" t="s">
        <v>18126</v>
      </c>
      <c r="C15325" t="s">
        <v>32002</v>
      </c>
      <c r="D15325">
        <v>3</v>
      </c>
      <c r="E15325" t="s">
        <v>13</v>
      </c>
      <c r="F15325" t="s">
        <v>13</v>
      </c>
      <c r="G15325" t="s">
        <v>47351</v>
      </c>
      <c r="H15325" s="3" t="s">
        <v>47352</v>
      </c>
      <c r="I15325" t="s">
        <v>547</v>
      </c>
      <c r="J15325" t="s">
        <v>47355</v>
      </c>
    </row>
    <row r="15326" spans="1:10" ht="16" x14ac:dyDescent="0.2">
      <c r="A15326" t="s">
        <v>47308</v>
      </c>
      <c r="B15326" t="s">
        <v>23147</v>
      </c>
      <c r="C15326" t="s">
        <v>47357</v>
      </c>
      <c r="D15326">
        <v>1</v>
      </c>
      <c r="E15326" t="s">
        <v>13</v>
      </c>
      <c r="F15326" t="s">
        <v>13</v>
      </c>
      <c r="G15326" t="s">
        <v>47351</v>
      </c>
      <c r="H15326" s="3" t="s">
        <v>47358</v>
      </c>
      <c r="I15326" t="s">
        <v>547</v>
      </c>
      <c r="J15326" t="s">
        <v>47311</v>
      </c>
    </row>
    <row r="15327" spans="1:10" ht="16" x14ac:dyDescent="0.2">
      <c r="A15327" t="s">
        <v>47316</v>
      </c>
      <c r="B15327" t="s">
        <v>23147</v>
      </c>
      <c r="C15327" t="s">
        <v>47357</v>
      </c>
      <c r="D15327">
        <v>1</v>
      </c>
      <c r="E15327" t="s">
        <v>13</v>
      </c>
      <c r="F15327" t="s">
        <v>13</v>
      </c>
      <c r="G15327" t="s">
        <v>47351</v>
      </c>
      <c r="H15327" s="3" t="s">
        <v>47358</v>
      </c>
      <c r="I15327" t="s">
        <v>547</v>
      </c>
      <c r="J15327" t="s">
        <v>47317</v>
      </c>
    </row>
    <row r="15328" spans="1:10" ht="16" x14ac:dyDescent="0.2">
      <c r="A15328" t="s">
        <v>47300</v>
      </c>
      <c r="B15328" t="s">
        <v>47359</v>
      </c>
      <c r="C15328" t="s">
        <v>47360</v>
      </c>
      <c r="D15328">
        <v>2</v>
      </c>
      <c r="E15328" t="s">
        <v>13</v>
      </c>
      <c r="F15328" t="s">
        <v>13</v>
      </c>
      <c r="G15328" t="s">
        <v>47361</v>
      </c>
      <c r="H15328" s="3" t="s">
        <v>47362</v>
      </c>
      <c r="I15328" t="s">
        <v>547</v>
      </c>
      <c r="J15328" t="s">
        <v>47304</v>
      </c>
    </row>
    <row r="15329" spans="1:10" ht="16" x14ac:dyDescent="0.2">
      <c r="A15329" t="s">
        <v>47300</v>
      </c>
      <c r="B15329" t="s">
        <v>11434</v>
      </c>
      <c r="C15329" t="s">
        <v>47363</v>
      </c>
      <c r="D15329">
        <v>1</v>
      </c>
      <c r="E15329" t="s">
        <v>13</v>
      </c>
      <c r="F15329" t="s">
        <v>13</v>
      </c>
      <c r="G15329" t="s">
        <v>47361</v>
      </c>
      <c r="H15329" s="3" t="s">
        <v>47362</v>
      </c>
      <c r="I15329" t="s">
        <v>547</v>
      </c>
      <c r="J15329" t="s">
        <v>47304</v>
      </c>
    </row>
    <row r="15330" spans="1:10" ht="16" x14ac:dyDescent="0.2">
      <c r="A15330" t="s">
        <v>47364</v>
      </c>
      <c r="B15330" t="s">
        <v>47365</v>
      </c>
      <c r="C15330" t="s">
        <v>47366</v>
      </c>
      <c r="D15330">
        <v>1</v>
      </c>
      <c r="E15330" t="s">
        <v>13</v>
      </c>
      <c r="F15330" t="s">
        <v>13</v>
      </c>
      <c r="G15330" t="s">
        <v>47367</v>
      </c>
      <c r="H15330" s="3" t="s">
        <v>47368</v>
      </c>
      <c r="I15330" t="s">
        <v>547</v>
      </c>
      <c r="J15330" t="s">
        <v>47369</v>
      </c>
    </row>
    <row r="15331" spans="1:10" ht="16" x14ac:dyDescent="0.2">
      <c r="A15331" t="s">
        <v>47364</v>
      </c>
      <c r="B15331" t="s">
        <v>17484</v>
      </c>
      <c r="C15331" t="s">
        <v>47370</v>
      </c>
      <c r="D15331">
        <v>2</v>
      </c>
      <c r="E15331" t="s">
        <v>13</v>
      </c>
      <c r="F15331" t="s">
        <v>13</v>
      </c>
      <c r="G15331" t="s">
        <v>47367</v>
      </c>
      <c r="H15331" s="3" t="s">
        <v>47368</v>
      </c>
      <c r="I15331" t="s">
        <v>547</v>
      </c>
      <c r="J15331" t="s">
        <v>47369</v>
      </c>
    </row>
    <row r="15332" spans="1:10" ht="16" x14ac:dyDescent="0.2">
      <c r="A15332" t="s">
        <v>47364</v>
      </c>
      <c r="B15332" t="s">
        <v>47371</v>
      </c>
      <c r="C15332" t="s">
        <v>47372</v>
      </c>
      <c r="D15332">
        <v>3</v>
      </c>
      <c r="E15332" t="s">
        <v>13</v>
      </c>
      <c r="F15332" t="s">
        <v>13</v>
      </c>
      <c r="G15332" t="s">
        <v>47367</v>
      </c>
      <c r="H15332" s="3" t="s">
        <v>47368</v>
      </c>
      <c r="I15332" t="s">
        <v>547</v>
      </c>
      <c r="J15332" t="s">
        <v>47369</v>
      </c>
    </row>
    <row r="15333" spans="1:10" ht="16" x14ac:dyDescent="0.2">
      <c r="A15333" t="s">
        <v>28249</v>
      </c>
      <c r="B15333" t="s">
        <v>47373</v>
      </c>
      <c r="C15333" t="s">
        <v>47374</v>
      </c>
      <c r="D15333">
        <v>5</v>
      </c>
      <c r="E15333" t="s">
        <v>13</v>
      </c>
      <c r="F15333" t="s">
        <v>13</v>
      </c>
      <c r="G15333" t="s">
        <v>47375</v>
      </c>
      <c r="H15333" s="3" t="s">
        <v>47376</v>
      </c>
      <c r="I15333" t="s">
        <v>547</v>
      </c>
      <c r="J15333" t="s">
        <v>28251</v>
      </c>
    </row>
    <row r="15334" spans="1:10" ht="16" x14ac:dyDescent="0.2">
      <c r="A15334" t="s">
        <v>15710</v>
      </c>
      <c r="B15334" t="s">
        <v>14694</v>
      </c>
      <c r="C15334" t="s">
        <v>47377</v>
      </c>
      <c r="D15334">
        <v>3</v>
      </c>
      <c r="E15334" t="s">
        <v>13</v>
      </c>
      <c r="F15334" t="s">
        <v>13</v>
      </c>
      <c r="G15334" t="s">
        <v>47375</v>
      </c>
      <c r="H15334" s="3" t="s">
        <v>47378</v>
      </c>
      <c r="I15334" t="s">
        <v>547</v>
      </c>
      <c r="J15334" t="s">
        <v>15715</v>
      </c>
    </row>
    <row r="15335" spans="1:10" ht="16" x14ac:dyDescent="0.2">
      <c r="A15335" t="s">
        <v>28249</v>
      </c>
      <c r="B15335" t="s">
        <v>9244</v>
      </c>
      <c r="C15335" t="s">
        <v>47379</v>
      </c>
      <c r="D15335">
        <v>7</v>
      </c>
      <c r="E15335" t="s">
        <v>13</v>
      </c>
      <c r="F15335" t="s">
        <v>13</v>
      </c>
      <c r="G15335" t="s">
        <v>47375</v>
      </c>
      <c r="H15335" s="3" t="s">
        <v>47380</v>
      </c>
      <c r="I15335" t="s">
        <v>547</v>
      </c>
      <c r="J15335" t="s">
        <v>28251</v>
      </c>
    </row>
    <row r="15336" spans="1:10" ht="16" x14ac:dyDescent="0.2">
      <c r="A15336" t="s">
        <v>28249</v>
      </c>
      <c r="B15336" t="s">
        <v>47381</v>
      </c>
      <c r="C15336" t="s">
        <v>47382</v>
      </c>
      <c r="D15336">
        <v>4</v>
      </c>
      <c r="E15336" t="s">
        <v>13</v>
      </c>
      <c r="F15336" t="s">
        <v>13</v>
      </c>
      <c r="G15336" t="s">
        <v>47375</v>
      </c>
      <c r="H15336" s="3" t="s">
        <v>47380</v>
      </c>
      <c r="I15336" t="s">
        <v>547</v>
      </c>
      <c r="J15336" t="s">
        <v>28251</v>
      </c>
    </row>
    <row r="15337" spans="1:10" ht="16" x14ac:dyDescent="0.2">
      <c r="A15337" t="s">
        <v>28249</v>
      </c>
      <c r="B15337" t="s">
        <v>47383</v>
      </c>
      <c r="C15337" t="s">
        <v>47384</v>
      </c>
      <c r="D15337">
        <v>8</v>
      </c>
      <c r="E15337" t="s">
        <v>13</v>
      </c>
      <c r="F15337" t="s">
        <v>13</v>
      </c>
      <c r="G15337" t="s">
        <v>47375</v>
      </c>
      <c r="H15337" s="3" t="s">
        <v>47380</v>
      </c>
      <c r="I15337" t="s">
        <v>547</v>
      </c>
      <c r="J15337" t="s">
        <v>28251</v>
      </c>
    </row>
    <row r="15338" spans="1:10" ht="16" x14ac:dyDescent="0.2">
      <c r="A15338" t="s">
        <v>4701</v>
      </c>
      <c r="B15338" t="s">
        <v>18937</v>
      </c>
      <c r="C15338" t="s">
        <v>47385</v>
      </c>
      <c r="D15338">
        <v>2</v>
      </c>
      <c r="E15338" t="s">
        <v>13</v>
      </c>
      <c r="F15338" t="s">
        <v>13</v>
      </c>
      <c r="G15338" t="s">
        <v>47386</v>
      </c>
      <c r="H15338" s="3" t="s">
        <v>47387</v>
      </c>
      <c r="I15338" t="s">
        <v>547</v>
      </c>
      <c r="J15338" t="s">
        <v>4705</v>
      </c>
    </row>
    <row r="15339" spans="1:10" ht="16" x14ac:dyDescent="0.2">
      <c r="A15339" t="s">
        <v>47388</v>
      </c>
      <c r="B15339" t="s">
        <v>12902</v>
      </c>
      <c r="C15339" t="s">
        <v>47389</v>
      </c>
      <c r="D15339">
        <v>1</v>
      </c>
      <c r="E15339" t="s">
        <v>13</v>
      </c>
      <c r="F15339" t="s">
        <v>13</v>
      </c>
      <c r="G15339" t="s">
        <v>47386</v>
      </c>
      <c r="H15339" s="3" t="s">
        <v>47390</v>
      </c>
      <c r="I15339" t="s">
        <v>547</v>
      </c>
      <c r="J15339" t="s">
        <v>47391</v>
      </c>
    </row>
    <row r="15340" spans="1:10" ht="16" x14ac:dyDescent="0.2">
      <c r="A15340" t="s">
        <v>8644</v>
      </c>
      <c r="B15340" t="s">
        <v>47392</v>
      </c>
      <c r="C15340" t="s">
        <v>47393</v>
      </c>
      <c r="D15340">
        <v>3</v>
      </c>
      <c r="E15340" t="s">
        <v>13</v>
      </c>
      <c r="F15340" t="s">
        <v>13</v>
      </c>
      <c r="G15340" t="s">
        <v>47386</v>
      </c>
      <c r="H15340" s="3" t="s">
        <v>47394</v>
      </c>
      <c r="I15340" t="s">
        <v>547</v>
      </c>
      <c r="J15340" t="s">
        <v>8649</v>
      </c>
    </row>
    <row r="15341" spans="1:10" ht="16" x14ac:dyDescent="0.2">
      <c r="A15341" t="s">
        <v>47395</v>
      </c>
      <c r="B15341" t="s">
        <v>4600</v>
      </c>
      <c r="C15341" t="s">
        <v>47396</v>
      </c>
      <c r="D15341">
        <v>1</v>
      </c>
      <c r="E15341" t="s">
        <v>13</v>
      </c>
      <c r="F15341" t="s">
        <v>13</v>
      </c>
      <c r="G15341" t="s">
        <v>47386</v>
      </c>
      <c r="H15341" s="3" t="s">
        <v>47387</v>
      </c>
      <c r="I15341" t="s">
        <v>547</v>
      </c>
      <c r="J15341" t="s">
        <v>47397</v>
      </c>
    </row>
    <row r="15342" spans="1:10" ht="16" x14ac:dyDescent="0.2">
      <c r="A15342" t="s">
        <v>47300</v>
      </c>
      <c r="B15342" t="s">
        <v>16353</v>
      </c>
      <c r="C15342" t="s">
        <v>47398</v>
      </c>
      <c r="D15342">
        <v>3</v>
      </c>
      <c r="E15342" t="s">
        <v>13</v>
      </c>
      <c r="F15342" t="s">
        <v>13</v>
      </c>
      <c r="G15342" t="s">
        <v>47386</v>
      </c>
      <c r="H15342" s="3" t="s">
        <v>47399</v>
      </c>
      <c r="I15342" t="s">
        <v>547</v>
      </c>
      <c r="J15342" t="s">
        <v>47304</v>
      </c>
    </row>
    <row r="15343" spans="1:10" ht="16" x14ac:dyDescent="0.2">
      <c r="A15343" t="s">
        <v>14678</v>
      </c>
      <c r="B15343" t="s">
        <v>4622</v>
      </c>
      <c r="C15343" t="s">
        <v>38892</v>
      </c>
      <c r="D15343">
        <v>1</v>
      </c>
      <c r="E15343" t="s">
        <v>13</v>
      </c>
      <c r="F15343" t="s">
        <v>13</v>
      </c>
      <c r="G15343" t="s">
        <v>47386</v>
      </c>
      <c r="H15343" s="3" t="s">
        <v>47400</v>
      </c>
      <c r="I15343" t="s">
        <v>547</v>
      </c>
      <c r="J15343" t="s">
        <v>14682</v>
      </c>
    </row>
    <row r="15344" spans="1:10" ht="16" x14ac:dyDescent="0.2">
      <c r="A15344" t="s">
        <v>47395</v>
      </c>
      <c r="B15344" t="s">
        <v>8783</v>
      </c>
      <c r="C15344" t="s">
        <v>47401</v>
      </c>
      <c r="D15344">
        <v>3</v>
      </c>
      <c r="E15344" t="s">
        <v>13</v>
      </c>
      <c r="F15344" t="s">
        <v>13</v>
      </c>
      <c r="G15344" t="s">
        <v>47386</v>
      </c>
      <c r="H15344" s="3" t="s">
        <v>47387</v>
      </c>
      <c r="I15344" t="s">
        <v>547</v>
      </c>
      <c r="J15344" t="s">
        <v>47397</v>
      </c>
    </row>
    <row r="15345" spans="1:10" ht="16" x14ac:dyDescent="0.2">
      <c r="A15345" t="s">
        <v>38987</v>
      </c>
      <c r="B15345" t="s">
        <v>47402</v>
      </c>
      <c r="C15345" t="s">
        <v>47403</v>
      </c>
      <c r="D15345">
        <v>3</v>
      </c>
      <c r="E15345" t="s">
        <v>13</v>
      </c>
      <c r="F15345" t="s">
        <v>13</v>
      </c>
      <c r="G15345" t="s">
        <v>47386</v>
      </c>
      <c r="H15345" s="3" t="s">
        <v>47404</v>
      </c>
      <c r="I15345" t="s">
        <v>547</v>
      </c>
      <c r="J15345" t="s">
        <v>38990</v>
      </c>
    </row>
    <row r="15346" spans="1:10" ht="16" x14ac:dyDescent="0.2">
      <c r="A15346" t="s">
        <v>47395</v>
      </c>
      <c r="B15346" t="s">
        <v>18937</v>
      </c>
      <c r="C15346" t="s">
        <v>47405</v>
      </c>
      <c r="D15346">
        <v>2</v>
      </c>
      <c r="E15346" t="s">
        <v>13</v>
      </c>
      <c r="F15346" t="s">
        <v>13</v>
      </c>
      <c r="G15346" t="s">
        <v>47386</v>
      </c>
      <c r="H15346" s="3" t="s">
        <v>47387</v>
      </c>
      <c r="I15346" t="s">
        <v>547</v>
      </c>
      <c r="J15346" t="s">
        <v>47397</v>
      </c>
    </row>
    <row r="15347" spans="1:10" ht="16" x14ac:dyDescent="0.2">
      <c r="A15347" t="s">
        <v>14678</v>
      </c>
      <c r="B15347" t="s">
        <v>17484</v>
      </c>
      <c r="C15347" t="s">
        <v>47406</v>
      </c>
      <c r="D15347">
        <v>2</v>
      </c>
      <c r="E15347" t="s">
        <v>13</v>
      </c>
      <c r="F15347" t="s">
        <v>13</v>
      </c>
      <c r="G15347" t="s">
        <v>47386</v>
      </c>
      <c r="H15347" s="3" t="s">
        <v>47407</v>
      </c>
      <c r="I15347" t="s">
        <v>547</v>
      </c>
      <c r="J15347" t="s">
        <v>14682</v>
      </c>
    </row>
    <row r="15348" spans="1:10" ht="32" x14ac:dyDescent="0.2">
      <c r="A15348" t="s">
        <v>8198</v>
      </c>
      <c r="B15348" t="s">
        <v>4622</v>
      </c>
      <c r="C15348" t="s">
        <v>47408</v>
      </c>
      <c r="D15348">
        <v>1</v>
      </c>
      <c r="E15348" t="s">
        <v>13</v>
      </c>
      <c r="F15348" t="s">
        <v>13</v>
      </c>
      <c r="G15348" t="s">
        <v>47409</v>
      </c>
      <c r="H15348" s="3" t="s">
        <v>47410</v>
      </c>
      <c r="I15348" t="s">
        <v>817</v>
      </c>
      <c r="J15348" t="s">
        <v>8202</v>
      </c>
    </row>
    <row r="15349" spans="1:10" ht="16" x14ac:dyDescent="0.2">
      <c r="A15349" t="s">
        <v>11474</v>
      </c>
      <c r="B15349" t="s">
        <v>47411</v>
      </c>
      <c r="C15349" t="s">
        <v>47412</v>
      </c>
      <c r="D15349">
        <v>3</v>
      </c>
      <c r="E15349" t="s">
        <v>13</v>
      </c>
      <c r="F15349" t="s">
        <v>13</v>
      </c>
      <c r="G15349" t="s">
        <v>47413</v>
      </c>
      <c r="H15349" s="3" t="s">
        <v>47414</v>
      </c>
      <c r="I15349" t="s">
        <v>547</v>
      </c>
      <c r="J15349" t="s">
        <v>11477</v>
      </c>
    </row>
    <row r="15350" spans="1:10" ht="32" x14ac:dyDescent="0.2">
      <c r="A15350" t="s">
        <v>9927</v>
      </c>
      <c r="B15350" t="s">
        <v>47415</v>
      </c>
      <c r="C15350" t="s">
        <v>47416</v>
      </c>
      <c r="D15350">
        <v>4</v>
      </c>
      <c r="E15350" t="s">
        <v>13</v>
      </c>
      <c r="F15350" t="s">
        <v>13</v>
      </c>
      <c r="G15350" t="s">
        <v>47413</v>
      </c>
      <c r="H15350" s="3" t="s">
        <v>47417</v>
      </c>
      <c r="I15350" t="s">
        <v>547</v>
      </c>
      <c r="J15350" t="s">
        <v>9931</v>
      </c>
    </row>
    <row r="15351" spans="1:10" ht="16" x14ac:dyDescent="0.2">
      <c r="A15351" t="s">
        <v>16370</v>
      </c>
      <c r="B15351" t="s">
        <v>47418</v>
      </c>
      <c r="C15351" t="s">
        <v>47419</v>
      </c>
      <c r="D15351">
        <v>2</v>
      </c>
      <c r="E15351" t="s">
        <v>13</v>
      </c>
      <c r="F15351" t="s">
        <v>13</v>
      </c>
      <c r="G15351" t="s">
        <v>47413</v>
      </c>
      <c r="H15351" s="3" t="s">
        <v>47414</v>
      </c>
      <c r="I15351" t="s">
        <v>547</v>
      </c>
      <c r="J15351" t="s">
        <v>16372</v>
      </c>
    </row>
    <row r="15352" spans="1:10" ht="16" x14ac:dyDescent="0.2">
      <c r="A15352" t="s">
        <v>8995</v>
      </c>
      <c r="B15352" t="s">
        <v>4726</v>
      </c>
      <c r="C15352" t="s">
        <v>47420</v>
      </c>
      <c r="D15352">
        <v>2</v>
      </c>
      <c r="E15352" t="s">
        <v>13</v>
      </c>
      <c r="F15352" t="s">
        <v>13</v>
      </c>
      <c r="G15352" t="s">
        <v>47413</v>
      </c>
      <c r="H15352" s="3" t="s">
        <v>47421</v>
      </c>
      <c r="I15352" t="s">
        <v>547</v>
      </c>
      <c r="J15352" t="s">
        <v>8999</v>
      </c>
    </row>
    <row r="15353" spans="1:10" ht="16" x14ac:dyDescent="0.2">
      <c r="A15353" t="s">
        <v>26536</v>
      </c>
      <c r="B15353" t="s">
        <v>12875</v>
      </c>
      <c r="C15353" t="s">
        <v>47422</v>
      </c>
      <c r="D15353">
        <v>1</v>
      </c>
      <c r="E15353" t="s">
        <v>13</v>
      </c>
      <c r="F15353" t="s">
        <v>13</v>
      </c>
      <c r="G15353" t="s">
        <v>47423</v>
      </c>
      <c r="H15353" s="3" t="s">
        <v>47424</v>
      </c>
      <c r="I15353" t="s">
        <v>547</v>
      </c>
      <c r="J15353" t="s">
        <v>26539</v>
      </c>
    </row>
    <row r="15354" spans="1:10" ht="16" x14ac:dyDescent="0.2">
      <c r="A15354" t="s">
        <v>38973</v>
      </c>
      <c r="B15354" t="s">
        <v>47425</v>
      </c>
      <c r="C15354" t="s">
        <v>47426</v>
      </c>
      <c r="D15354">
        <v>3</v>
      </c>
      <c r="E15354" t="s">
        <v>13</v>
      </c>
      <c r="F15354" t="s">
        <v>13</v>
      </c>
      <c r="G15354" t="s">
        <v>47427</v>
      </c>
      <c r="H15354" s="3" t="s">
        <v>47428</v>
      </c>
      <c r="I15354" t="s">
        <v>547</v>
      </c>
      <c r="J15354" t="s">
        <v>38976</v>
      </c>
    </row>
    <row r="15355" spans="1:10" ht="32" x14ac:dyDescent="0.2">
      <c r="A15355" t="s">
        <v>12132</v>
      </c>
      <c r="B15355" t="s">
        <v>47429</v>
      </c>
      <c r="C15355" t="s">
        <v>47430</v>
      </c>
      <c r="D15355">
        <v>2</v>
      </c>
      <c r="E15355" t="s">
        <v>13</v>
      </c>
      <c r="F15355" t="s">
        <v>13</v>
      </c>
      <c r="G15355" t="s">
        <v>47431</v>
      </c>
      <c r="H15355" s="3" t="s">
        <v>47432</v>
      </c>
      <c r="I15355" t="s">
        <v>390</v>
      </c>
      <c r="J15355" t="s">
        <v>12135</v>
      </c>
    </row>
    <row r="15356" spans="1:10" ht="16" x14ac:dyDescent="0.2">
      <c r="A15356" t="s">
        <v>47433</v>
      </c>
      <c r="B15356" t="s">
        <v>2655</v>
      </c>
      <c r="C15356" t="s">
        <v>47434</v>
      </c>
      <c r="D15356">
        <v>2</v>
      </c>
      <c r="E15356" t="s">
        <v>13</v>
      </c>
      <c r="F15356" t="s">
        <v>13</v>
      </c>
      <c r="G15356" t="s">
        <v>47435</v>
      </c>
      <c r="H15356" s="3" t="s">
        <v>47436</v>
      </c>
      <c r="I15356" t="s">
        <v>547</v>
      </c>
      <c r="J15356" t="s">
        <v>47437</v>
      </c>
    </row>
    <row r="15357" spans="1:10" ht="16" x14ac:dyDescent="0.2">
      <c r="A15357" t="s">
        <v>47433</v>
      </c>
      <c r="B15357" t="s">
        <v>29270</v>
      </c>
      <c r="C15357" t="s">
        <v>29271</v>
      </c>
      <c r="D15357">
        <v>1</v>
      </c>
      <c r="E15357" t="s">
        <v>13</v>
      </c>
      <c r="F15357" t="s">
        <v>13</v>
      </c>
      <c r="G15357" t="s">
        <v>47435</v>
      </c>
      <c r="H15357" s="3" t="s">
        <v>47438</v>
      </c>
      <c r="I15357" t="s">
        <v>547</v>
      </c>
      <c r="J15357" t="s">
        <v>47437</v>
      </c>
    </row>
    <row r="15358" spans="1:10" ht="16" x14ac:dyDescent="0.2">
      <c r="A15358" t="s">
        <v>47439</v>
      </c>
      <c r="B15358" t="s">
        <v>47440</v>
      </c>
      <c r="C15358" t="s">
        <v>47441</v>
      </c>
      <c r="D15358">
        <v>1</v>
      </c>
      <c r="E15358" t="s">
        <v>13</v>
      </c>
      <c r="F15358" t="s">
        <v>13</v>
      </c>
      <c r="G15358" t="s">
        <v>47435</v>
      </c>
      <c r="H15358" s="3" t="s">
        <v>47442</v>
      </c>
      <c r="I15358" t="s">
        <v>547</v>
      </c>
      <c r="J15358" t="s">
        <v>47443</v>
      </c>
    </row>
    <row r="15359" spans="1:10" ht="16" x14ac:dyDescent="0.2">
      <c r="A15359" t="s">
        <v>29780</v>
      </c>
      <c r="B15359" t="s">
        <v>23080</v>
      </c>
      <c r="C15359" t="s">
        <v>47444</v>
      </c>
      <c r="D15359">
        <v>4</v>
      </c>
      <c r="E15359" t="s">
        <v>13</v>
      </c>
      <c r="F15359" t="s">
        <v>13</v>
      </c>
      <c r="G15359" t="s">
        <v>47445</v>
      </c>
      <c r="H15359" s="3" t="s">
        <v>47446</v>
      </c>
      <c r="I15359" t="s">
        <v>547</v>
      </c>
      <c r="J15359" t="s">
        <v>29783</v>
      </c>
    </row>
    <row r="15360" spans="1:10" ht="16" x14ac:dyDescent="0.2">
      <c r="A15360" t="s">
        <v>47447</v>
      </c>
      <c r="B15360" t="s">
        <v>4784</v>
      </c>
      <c r="C15360" t="s">
        <v>47448</v>
      </c>
      <c r="D15360">
        <v>2</v>
      </c>
      <c r="E15360" t="s">
        <v>13</v>
      </c>
      <c r="F15360" t="s">
        <v>13</v>
      </c>
      <c r="G15360" t="s">
        <v>47449</v>
      </c>
      <c r="H15360" s="3" t="s">
        <v>47450</v>
      </c>
      <c r="I15360" t="s">
        <v>547</v>
      </c>
      <c r="J15360" t="s">
        <v>47451</v>
      </c>
    </row>
    <row r="15361" spans="1:10" ht="16" x14ac:dyDescent="0.2">
      <c r="A15361" t="s">
        <v>47452</v>
      </c>
      <c r="B15361" t="s">
        <v>47453</v>
      </c>
      <c r="C15361" t="s">
        <v>47454</v>
      </c>
      <c r="D15361">
        <v>1</v>
      </c>
      <c r="E15361" t="s">
        <v>13</v>
      </c>
      <c r="F15361" t="s">
        <v>13</v>
      </c>
      <c r="G15361" t="s">
        <v>47455</v>
      </c>
      <c r="H15361" s="3" t="s">
        <v>47456</v>
      </c>
      <c r="I15361" t="s">
        <v>69</v>
      </c>
      <c r="J15361" t="s">
        <v>47457</v>
      </c>
    </row>
    <row r="15362" spans="1:10" ht="16" x14ac:dyDescent="0.2">
      <c r="A15362" t="s">
        <v>47458</v>
      </c>
      <c r="B15362" t="s">
        <v>47459</v>
      </c>
      <c r="C15362" t="s">
        <v>47460</v>
      </c>
      <c r="D15362">
        <v>13</v>
      </c>
      <c r="E15362" t="s">
        <v>13</v>
      </c>
      <c r="F15362" t="s">
        <v>13</v>
      </c>
      <c r="G15362" t="s">
        <v>47455</v>
      </c>
      <c r="H15362" s="3" t="s">
        <v>47461</v>
      </c>
      <c r="I15362" t="s">
        <v>69</v>
      </c>
      <c r="J15362" t="s">
        <v>47462</v>
      </c>
    </row>
    <row r="15363" spans="1:10" ht="16" x14ac:dyDescent="0.2">
      <c r="A15363" t="s">
        <v>11970</v>
      </c>
      <c r="B15363" t="s">
        <v>15022</v>
      </c>
      <c r="C15363" t="s">
        <v>47463</v>
      </c>
      <c r="D15363">
        <v>2</v>
      </c>
      <c r="E15363" t="s">
        <v>13</v>
      </c>
      <c r="F15363" t="s">
        <v>13</v>
      </c>
      <c r="G15363" t="s">
        <v>47455</v>
      </c>
      <c r="H15363" s="3" t="s">
        <v>47464</v>
      </c>
      <c r="I15363" t="s">
        <v>69</v>
      </c>
      <c r="J15363" t="s">
        <v>11975</v>
      </c>
    </row>
    <row r="15364" spans="1:10" ht="16" x14ac:dyDescent="0.2">
      <c r="A15364" t="s">
        <v>47465</v>
      </c>
      <c r="B15364" t="s">
        <v>27775</v>
      </c>
      <c r="C15364" t="s">
        <v>47466</v>
      </c>
      <c r="D15364">
        <v>7</v>
      </c>
      <c r="E15364" t="s">
        <v>13</v>
      </c>
      <c r="F15364" t="s">
        <v>13</v>
      </c>
      <c r="G15364" t="s">
        <v>47455</v>
      </c>
      <c r="H15364" s="3" t="s">
        <v>47461</v>
      </c>
      <c r="I15364" t="s">
        <v>69</v>
      </c>
      <c r="J15364" t="s">
        <v>47462</v>
      </c>
    </row>
    <row r="15365" spans="1:10" ht="16" x14ac:dyDescent="0.2">
      <c r="A15365" t="s">
        <v>47458</v>
      </c>
      <c r="B15365" t="s">
        <v>27775</v>
      </c>
      <c r="C15365" t="s">
        <v>47466</v>
      </c>
      <c r="D15365">
        <v>14</v>
      </c>
      <c r="E15365" t="s">
        <v>13</v>
      </c>
      <c r="F15365" t="s">
        <v>13</v>
      </c>
      <c r="G15365" t="s">
        <v>47455</v>
      </c>
      <c r="H15365" s="3" t="s">
        <v>47461</v>
      </c>
      <c r="I15365" t="s">
        <v>69</v>
      </c>
      <c r="J15365" t="s">
        <v>47462</v>
      </c>
    </row>
    <row r="15366" spans="1:10" ht="16" x14ac:dyDescent="0.2">
      <c r="A15366" t="s">
        <v>47458</v>
      </c>
      <c r="B15366" t="s">
        <v>8566</v>
      </c>
      <c r="C15366" t="s">
        <v>47467</v>
      </c>
      <c r="D15366">
        <v>9</v>
      </c>
      <c r="E15366" t="s">
        <v>13</v>
      </c>
      <c r="F15366" t="s">
        <v>13</v>
      </c>
      <c r="G15366" t="s">
        <v>47455</v>
      </c>
      <c r="H15366" s="3" t="s">
        <v>47461</v>
      </c>
      <c r="I15366" t="s">
        <v>69</v>
      </c>
      <c r="J15366" t="s">
        <v>47462</v>
      </c>
    </row>
    <row r="15367" spans="1:10" ht="16" x14ac:dyDescent="0.2">
      <c r="A15367" t="s">
        <v>47465</v>
      </c>
      <c r="B15367" t="s">
        <v>47468</v>
      </c>
      <c r="C15367" t="s">
        <v>47469</v>
      </c>
      <c r="D15367">
        <v>4</v>
      </c>
      <c r="E15367" t="s">
        <v>13</v>
      </c>
      <c r="F15367" t="s">
        <v>13</v>
      </c>
      <c r="G15367" t="s">
        <v>47455</v>
      </c>
      <c r="H15367" s="3" t="s">
        <v>47461</v>
      </c>
      <c r="I15367" t="s">
        <v>69</v>
      </c>
      <c r="J15367" t="s">
        <v>47462</v>
      </c>
    </row>
    <row r="15368" spans="1:10" ht="16" x14ac:dyDescent="0.2">
      <c r="A15368" t="s">
        <v>2067</v>
      </c>
      <c r="B15368" t="s">
        <v>2695</v>
      </c>
      <c r="C15368" t="s">
        <v>47470</v>
      </c>
      <c r="D15368">
        <v>1</v>
      </c>
      <c r="E15368" t="s">
        <v>13</v>
      </c>
      <c r="F15368" t="s">
        <v>13</v>
      </c>
      <c r="G15368" t="s">
        <v>47455</v>
      </c>
      <c r="H15368" s="3" t="s">
        <v>47471</v>
      </c>
      <c r="I15368" t="s">
        <v>69</v>
      </c>
      <c r="J15368" t="s">
        <v>2070</v>
      </c>
    </row>
    <row r="15369" spans="1:10" ht="16" x14ac:dyDescent="0.2">
      <c r="A15369" t="s">
        <v>11970</v>
      </c>
      <c r="B15369" t="s">
        <v>47472</v>
      </c>
      <c r="C15369" t="s">
        <v>47473</v>
      </c>
      <c r="D15369">
        <v>1</v>
      </c>
      <c r="E15369" t="s">
        <v>13</v>
      </c>
      <c r="F15369" t="s">
        <v>13</v>
      </c>
      <c r="G15369" t="s">
        <v>47455</v>
      </c>
      <c r="H15369" s="3" t="s">
        <v>47464</v>
      </c>
      <c r="I15369" t="s">
        <v>69</v>
      </c>
      <c r="J15369" t="s">
        <v>11975</v>
      </c>
    </row>
    <row r="15370" spans="1:10" ht="16" x14ac:dyDescent="0.2">
      <c r="A15370" t="s">
        <v>47458</v>
      </c>
      <c r="B15370" t="s">
        <v>47474</v>
      </c>
      <c r="C15370" t="s">
        <v>47475</v>
      </c>
      <c r="D15370">
        <v>8</v>
      </c>
      <c r="E15370" t="s">
        <v>13</v>
      </c>
      <c r="F15370" t="s">
        <v>13</v>
      </c>
      <c r="G15370" t="s">
        <v>47455</v>
      </c>
      <c r="H15370" s="3" t="s">
        <v>47461</v>
      </c>
      <c r="I15370" t="s">
        <v>69</v>
      </c>
      <c r="J15370" t="s">
        <v>47462</v>
      </c>
    </row>
    <row r="15371" spans="1:10" ht="16" x14ac:dyDescent="0.2">
      <c r="A15371" t="s">
        <v>47465</v>
      </c>
      <c r="B15371" t="s">
        <v>47474</v>
      </c>
      <c r="C15371" t="s">
        <v>47475</v>
      </c>
      <c r="D15371">
        <v>1</v>
      </c>
      <c r="E15371" t="s">
        <v>13</v>
      </c>
      <c r="F15371" t="s">
        <v>13</v>
      </c>
      <c r="G15371" t="s">
        <v>47455</v>
      </c>
      <c r="H15371" s="3" t="s">
        <v>47461</v>
      </c>
      <c r="I15371" t="s">
        <v>69</v>
      </c>
      <c r="J15371" t="s">
        <v>47462</v>
      </c>
    </row>
    <row r="15372" spans="1:10" ht="16" x14ac:dyDescent="0.2">
      <c r="A15372" t="s">
        <v>47465</v>
      </c>
      <c r="B15372" t="s">
        <v>47476</v>
      </c>
      <c r="C15372" t="s">
        <v>47477</v>
      </c>
      <c r="D15372">
        <v>3</v>
      </c>
      <c r="E15372" t="s">
        <v>13</v>
      </c>
      <c r="F15372" t="s">
        <v>13</v>
      </c>
      <c r="G15372" t="s">
        <v>47455</v>
      </c>
      <c r="H15372" s="3" t="s">
        <v>47461</v>
      </c>
      <c r="I15372" t="s">
        <v>69</v>
      </c>
      <c r="J15372" t="s">
        <v>47462</v>
      </c>
    </row>
    <row r="15373" spans="1:10" ht="16" x14ac:dyDescent="0.2">
      <c r="A15373" t="s">
        <v>47465</v>
      </c>
      <c r="B15373" t="s">
        <v>47459</v>
      </c>
      <c r="C15373" t="s">
        <v>47460</v>
      </c>
      <c r="D15373">
        <v>6</v>
      </c>
      <c r="E15373" t="s">
        <v>13</v>
      </c>
      <c r="F15373" t="s">
        <v>13</v>
      </c>
      <c r="G15373" t="s">
        <v>47455</v>
      </c>
      <c r="H15373" s="3" t="s">
        <v>47461</v>
      </c>
      <c r="I15373" t="s">
        <v>69</v>
      </c>
      <c r="J15373" t="s">
        <v>47462</v>
      </c>
    </row>
    <row r="15374" spans="1:10" ht="16" x14ac:dyDescent="0.2">
      <c r="A15374" t="s">
        <v>2067</v>
      </c>
      <c r="B15374" t="s">
        <v>8248</v>
      </c>
      <c r="C15374" t="s">
        <v>47478</v>
      </c>
      <c r="D15374">
        <v>2</v>
      </c>
      <c r="E15374" t="s">
        <v>13</v>
      </c>
      <c r="F15374" t="s">
        <v>13</v>
      </c>
      <c r="G15374" t="s">
        <v>47455</v>
      </c>
      <c r="H15374" s="3" t="s">
        <v>47479</v>
      </c>
      <c r="I15374" t="s">
        <v>69</v>
      </c>
      <c r="J15374" t="s">
        <v>2070</v>
      </c>
    </row>
    <row r="15375" spans="1:10" ht="16" x14ac:dyDescent="0.2">
      <c r="A15375" t="s">
        <v>47465</v>
      </c>
      <c r="B15375" t="s">
        <v>8566</v>
      </c>
      <c r="C15375" t="s">
        <v>47467</v>
      </c>
      <c r="D15375">
        <v>2</v>
      </c>
      <c r="E15375" t="s">
        <v>13</v>
      </c>
      <c r="F15375" t="s">
        <v>13</v>
      </c>
      <c r="G15375" t="s">
        <v>47455</v>
      </c>
      <c r="H15375" s="3" t="s">
        <v>47461</v>
      </c>
      <c r="I15375" t="s">
        <v>69</v>
      </c>
      <c r="J15375" t="s">
        <v>47462</v>
      </c>
    </row>
    <row r="15376" spans="1:10" ht="16" x14ac:dyDescent="0.2">
      <c r="A15376" t="s">
        <v>46792</v>
      </c>
      <c r="B15376" t="s">
        <v>15022</v>
      </c>
      <c r="C15376" t="s">
        <v>47463</v>
      </c>
      <c r="D15376">
        <v>2</v>
      </c>
      <c r="E15376" t="s">
        <v>13</v>
      </c>
      <c r="F15376" t="s">
        <v>13</v>
      </c>
      <c r="G15376" t="s">
        <v>47455</v>
      </c>
      <c r="H15376" s="3" t="s">
        <v>47471</v>
      </c>
      <c r="I15376" t="s">
        <v>69</v>
      </c>
      <c r="J15376" t="s">
        <v>46797</v>
      </c>
    </row>
    <row r="15377" spans="1:10" ht="16" x14ac:dyDescent="0.2">
      <c r="A15377" t="s">
        <v>46792</v>
      </c>
      <c r="B15377" t="s">
        <v>47472</v>
      </c>
      <c r="C15377" t="s">
        <v>47473</v>
      </c>
      <c r="D15377">
        <v>1</v>
      </c>
      <c r="E15377" t="s">
        <v>13</v>
      </c>
      <c r="F15377" t="s">
        <v>13</v>
      </c>
      <c r="G15377" t="s">
        <v>47455</v>
      </c>
      <c r="H15377" s="3" t="s">
        <v>47471</v>
      </c>
      <c r="I15377" t="s">
        <v>69</v>
      </c>
      <c r="J15377" t="s">
        <v>46797</v>
      </c>
    </row>
    <row r="15378" spans="1:10" ht="16" x14ac:dyDescent="0.2">
      <c r="A15378" t="s">
        <v>9448</v>
      </c>
      <c r="B15378" t="s">
        <v>19531</v>
      </c>
      <c r="C15378" t="s">
        <v>47480</v>
      </c>
      <c r="D15378">
        <v>1</v>
      </c>
      <c r="E15378" t="s">
        <v>13</v>
      </c>
      <c r="F15378" t="s">
        <v>13</v>
      </c>
      <c r="G15378" t="s">
        <v>47455</v>
      </c>
      <c r="H15378" s="3" t="s">
        <v>47471</v>
      </c>
      <c r="I15378" t="s">
        <v>69</v>
      </c>
      <c r="J15378" t="s">
        <v>9452</v>
      </c>
    </row>
    <row r="15379" spans="1:10" ht="16" x14ac:dyDescent="0.2">
      <c r="A15379" t="s">
        <v>47481</v>
      </c>
      <c r="B15379" t="s">
        <v>47482</v>
      </c>
      <c r="C15379" t="s">
        <v>47483</v>
      </c>
      <c r="D15379">
        <v>3</v>
      </c>
      <c r="E15379" t="s">
        <v>13</v>
      </c>
      <c r="F15379" t="s">
        <v>13</v>
      </c>
      <c r="G15379" t="s">
        <v>47455</v>
      </c>
      <c r="H15379" s="3" t="s">
        <v>47479</v>
      </c>
      <c r="I15379" t="s">
        <v>69</v>
      </c>
      <c r="J15379" t="s">
        <v>47484</v>
      </c>
    </row>
    <row r="15380" spans="1:10" ht="16" x14ac:dyDescent="0.2">
      <c r="A15380" t="s">
        <v>47481</v>
      </c>
      <c r="B15380" t="s">
        <v>47485</v>
      </c>
      <c r="C15380" t="s">
        <v>47486</v>
      </c>
      <c r="D15380">
        <v>2</v>
      </c>
      <c r="E15380" t="s">
        <v>13</v>
      </c>
      <c r="F15380" t="s">
        <v>13</v>
      </c>
      <c r="G15380" t="s">
        <v>47455</v>
      </c>
      <c r="H15380" s="3" t="s">
        <v>47456</v>
      </c>
      <c r="I15380" t="s">
        <v>69</v>
      </c>
      <c r="J15380" t="s">
        <v>47484</v>
      </c>
    </row>
    <row r="15381" spans="1:10" ht="16" x14ac:dyDescent="0.2">
      <c r="A15381" t="s">
        <v>47452</v>
      </c>
      <c r="B15381" t="s">
        <v>47485</v>
      </c>
      <c r="C15381" t="s">
        <v>47486</v>
      </c>
      <c r="D15381">
        <v>3</v>
      </c>
      <c r="E15381" t="s">
        <v>13</v>
      </c>
      <c r="F15381" t="s">
        <v>13</v>
      </c>
      <c r="G15381" t="s">
        <v>47455</v>
      </c>
      <c r="H15381" s="3" t="s">
        <v>47456</v>
      </c>
      <c r="I15381" t="s">
        <v>69</v>
      </c>
      <c r="J15381" t="s">
        <v>47457</v>
      </c>
    </row>
    <row r="15382" spans="1:10" ht="16" x14ac:dyDescent="0.2">
      <c r="A15382" t="s">
        <v>47458</v>
      </c>
      <c r="B15382" t="s">
        <v>47476</v>
      </c>
      <c r="C15382" t="s">
        <v>47477</v>
      </c>
      <c r="D15382">
        <v>10</v>
      </c>
      <c r="E15382" t="s">
        <v>13</v>
      </c>
      <c r="F15382" t="s">
        <v>13</v>
      </c>
      <c r="G15382" t="s">
        <v>47455</v>
      </c>
      <c r="H15382" s="3" t="s">
        <v>47461</v>
      </c>
      <c r="I15382" t="s">
        <v>69</v>
      </c>
      <c r="J15382" t="s">
        <v>47462</v>
      </c>
    </row>
    <row r="15383" spans="1:10" ht="16" x14ac:dyDescent="0.2">
      <c r="A15383" t="s">
        <v>47458</v>
      </c>
      <c r="B15383" t="s">
        <v>47468</v>
      </c>
      <c r="C15383" t="s">
        <v>47469</v>
      </c>
      <c r="D15383">
        <v>11</v>
      </c>
      <c r="E15383" t="s">
        <v>13</v>
      </c>
      <c r="F15383" t="s">
        <v>13</v>
      </c>
      <c r="G15383" t="s">
        <v>47455</v>
      </c>
      <c r="H15383" s="3" t="s">
        <v>47461</v>
      </c>
      <c r="I15383" t="s">
        <v>69</v>
      </c>
      <c r="J15383" t="s">
        <v>47462</v>
      </c>
    </row>
    <row r="15384" spans="1:10" ht="16" x14ac:dyDescent="0.2">
      <c r="A15384" t="s">
        <v>47465</v>
      </c>
      <c r="B15384" t="s">
        <v>47487</v>
      </c>
      <c r="C15384" t="s">
        <v>47488</v>
      </c>
      <c r="D15384">
        <v>5</v>
      </c>
      <c r="E15384" t="s">
        <v>13</v>
      </c>
      <c r="F15384" t="s">
        <v>13</v>
      </c>
      <c r="G15384" t="s">
        <v>47455</v>
      </c>
      <c r="H15384" s="3" t="s">
        <v>47461</v>
      </c>
      <c r="I15384" t="s">
        <v>69</v>
      </c>
      <c r="J15384" t="s">
        <v>47462</v>
      </c>
    </row>
    <row r="15385" spans="1:10" ht="16" x14ac:dyDescent="0.2">
      <c r="A15385" t="s">
        <v>47481</v>
      </c>
      <c r="B15385" t="s">
        <v>47453</v>
      </c>
      <c r="C15385" t="s">
        <v>47454</v>
      </c>
      <c r="D15385">
        <v>1</v>
      </c>
      <c r="E15385" t="s">
        <v>13</v>
      </c>
      <c r="F15385" t="s">
        <v>13</v>
      </c>
      <c r="G15385" t="s">
        <v>47455</v>
      </c>
      <c r="H15385" s="3" t="s">
        <v>47479</v>
      </c>
      <c r="I15385" t="s">
        <v>69</v>
      </c>
      <c r="J15385" t="s">
        <v>47484</v>
      </c>
    </row>
    <row r="15386" spans="1:10" ht="16" x14ac:dyDescent="0.2">
      <c r="A15386" t="s">
        <v>47458</v>
      </c>
      <c r="B15386" t="s">
        <v>47487</v>
      </c>
      <c r="C15386" t="s">
        <v>47488</v>
      </c>
      <c r="D15386">
        <v>12</v>
      </c>
      <c r="E15386" t="s">
        <v>13</v>
      </c>
      <c r="F15386" t="s">
        <v>13</v>
      </c>
      <c r="G15386" t="s">
        <v>47455</v>
      </c>
      <c r="H15386" s="3" t="s">
        <v>47461</v>
      </c>
      <c r="I15386" t="s">
        <v>69</v>
      </c>
      <c r="J15386" t="s">
        <v>47462</v>
      </c>
    </row>
    <row r="15387" spans="1:10" ht="16" x14ac:dyDescent="0.2">
      <c r="A15387" t="s">
        <v>47489</v>
      </c>
      <c r="B15387" t="s">
        <v>47490</v>
      </c>
      <c r="C15387" t="s">
        <v>47491</v>
      </c>
      <c r="D15387">
        <v>1</v>
      </c>
      <c r="E15387" t="s">
        <v>13</v>
      </c>
      <c r="F15387" t="s">
        <v>13</v>
      </c>
      <c r="G15387" t="s">
        <v>47492</v>
      </c>
      <c r="H15387" s="3" t="s">
        <v>47493</v>
      </c>
      <c r="I15387" t="s">
        <v>1676</v>
      </c>
      <c r="J15387" t="s">
        <v>47494</v>
      </c>
    </row>
    <row r="15388" spans="1:10" ht="16" x14ac:dyDescent="0.2">
      <c r="A15388" t="s">
        <v>47144</v>
      </c>
      <c r="B15388" t="s">
        <v>47495</v>
      </c>
      <c r="C15388" t="s">
        <v>47496</v>
      </c>
      <c r="D15388">
        <v>2</v>
      </c>
      <c r="E15388" t="s">
        <v>13</v>
      </c>
      <c r="F15388" t="s">
        <v>13</v>
      </c>
      <c r="G15388" t="s">
        <v>47492</v>
      </c>
      <c r="H15388" s="3" t="s">
        <v>47497</v>
      </c>
      <c r="I15388" t="s">
        <v>1676</v>
      </c>
      <c r="J15388" t="s">
        <v>47149</v>
      </c>
    </row>
    <row r="15389" spans="1:10" ht="16" x14ac:dyDescent="0.2">
      <c r="A15389" t="s">
        <v>47489</v>
      </c>
      <c r="B15389" t="s">
        <v>47495</v>
      </c>
      <c r="C15389" t="s">
        <v>47496</v>
      </c>
      <c r="D15389">
        <v>2</v>
      </c>
      <c r="E15389" t="s">
        <v>13</v>
      </c>
      <c r="F15389" t="s">
        <v>13</v>
      </c>
      <c r="G15389" t="s">
        <v>47492</v>
      </c>
      <c r="H15389" s="3" t="s">
        <v>47493</v>
      </c>
      <c r="I15389" t="s">
        <v>1676</v>
      </c>
      <c r="J15389" t="s">
        <v>47494</v>
      </c>
    </row>
    <row r="15390" spans="1:10" ht="16" x14ac:dyDescent="0.2">
      <c r="A15390" t="s">
        <v>47144</v>
      </c>
      <c r="B15390" t="s">
        <v>47490</v>
      </c>
      <c r="C15390" t="s">
        <v>47491</v>
      </c>
      <c r="D15390">
        <v>1</v>
      </c>
      <c r="E15390" t="s">
        <v>13</v>
      </c>
      <c r="F15390" t="s">
        <v>13</v>
      </c>
      <c r="G15390" t="s">
        <v>47492</v>
      </c>
      <c r="H15390" s="3" t="s">
        <v>47497</v>
      </c>
      <c r="I15390" t="s">
        <v>1676</v>
      </c>
      <c r="J15390" t="s">
        <v>47149</v>
      </c>
    </row>
    <row r="15391" spans="1:10" ht="16" x14ac:dyDescent="0.2">
      <c r="A15391" t="s">
        <v>47498</v>
      </c>
      <c r="B15391" t="s">
        <v>47499</v>
      </c>
      <c r="C15391" t="s">
        <v>47500</v>
      </c>
      <c r="D15391">
        <v>3</v>
      </c>
      <c r="E15391" t="s">
        <v>13</v>
      </c>
      <c r="F15391" t="s">
        <v>13</v>
      </c>
      <c r="G15391" t="s">
        <v>47501</v>
      </c>
      <c r="H15391" s="3" t="s">
        <v>47502</v>
      </c>
      <c r="I15391" t="s">
        <v>423</v>
      </c>
      <c r="J15391" t="s">
        <v>47503</v>
      </c>
    </row>
    <row r="15392" spans="1:10" ht="16" x14ac:dyDescent="0.2">
      <c r="A15392" t="s">
        <v>47504</v>
      </c>
      <c r="B15392" t="s">
        <v>47505</v>
      </c>
      <c r="C15392" t="s">
        <v>47506</v>
      </c>
      <c r="D15392">
        <v>3</v>
      </c>
      <c r="E15392" t="s">
        <v>13</v>
      </c>
      <c r="F15392" t="s">
        <v>13</v>
      </c>
      <c r="G15392" t="s">
        <v>47507</v>
      </c>
      <c r="H15392" s="3" t="s">
        <v>47508</v>
      </c>
      <c r="I15392" t="s">
        <v>423</v>
      </c>
      <c r="J15392" t="s">
        <v>47509</v>
      </c>
    </row>
    <row r="15393" spans="1:10" ht="16" x14ac:dyDescent="0.2">
      <c r="A15393" t="s">
        <v>43672</v>
      </c>
      <c r="B15393" t="s">
        <v>1948</v>
      </c>
      <c r="C15393" t="s">
        <v>1949</v>
      </c>
      <c r="D15393">
        <v>3</v>
      </c>
      <c r="E15393" t="s">
        <v>13</v>
      </c>
      <c r="F15393" t="s">
        <v>13</v>
      </c>
      <c r="G15393" t="s">
        <v>47507</v>
      </c>
      <c r="H15393" s="3" t="s">
        <v>47508</v>
      </c>
      <c r="I15393" t="s">
        <v>423</v>
      </c>
      <c r="J15393" t="s">
        <v>43675</v>
      </c>
    </row>
    <row r="15394" spans="1:10" ht="16" x14ac:dyDescent="0.2">
      <c r="A15394" t="s">
        <v>40634</v>
      </c>
      <c r="B15394" t="s">
        <v>3764</v>
      </c>
      <c r="C15394" t="s">
        <v>37234</v>
      </c>
      <c r="D15394">
        <v>1</v>
      </c>
      <c r="E15394" t="s">
        <v>13</v>
      </c>
      <c r="F15394" t="s">
        <v>13</v>
      </c>
      <c r="G15394" t="s">
        <v>47510</v>
      </c>
      <c r="H15394" s="3" t="s">
        <v>37235</v>
      </c>
      <c r="I15394" t="s">
        <v>423</v>
      </c>
      <c r="J15394" t="s">
        <v>40639</v>
      </c>
    </row>
    <row r="15395" spans="1:10" ht="16" x14ac:dyDescent="0.2">
      <c r="A15395" t="s">
        <v>40634</v>
      </c>
      <c r="B15395" t="s">
        <v>47511</v>
      </c>
      <c r="C15395" t="s">
        <v>47512</v>
      </c>
      <c r="D15395">
        <v>3</v>
      </c>
      <c r="E15395" t="s">
        <v>13</v>
      </c>
      <c r="F15395" t="s">
        <v>13</v>
      </c>
      <c r="G15395" t="s">
        <v>47513</v>
      </c>
      <c r="H15395" s="3" t="s">
        <v>37235</v>
      </c>
      <c r="I15395" t="s">
        <v>423</v>
      </c>
      <c r="J15395" t="s">
        <v>40639</v>
      </c>
    </row>
    <row r="15396" spans="1:10" ht="16" x14ac:dyDescent="0.2">
      <c r="A15396" t="s">
        <v>34785</v>
      </c>
      <c r="B15396" t="s">
        <v>47514</v>
      </c>
      <c r="C15396" t="s">
        <v>47515</v>
      </c>
      <c r="D15396">
        <v>1</v>
      </c>
      <c r="E15396" t="s">
        <v>13</v>
      </c>
      <c r="F15396" t="s">
        <v>13</v>
      </c>
      <c r="G15396" t="s">
        <v>47516</v>
      </c>
      <c r="H15396" s="3" t="s">
        <v>47517</v>
      </c>
      <c r="I15396" t="s">
        <v>423</v>
      </c>
      <c r="J15396" t="s">
        <v>34789</v>
      </c>
    </row>
    <row r="15397" spans="1:10" ht="16" x14ac:dyDescent="0.2">
      <c r="A15397" t="s">
        <v>4658</v>
      </c>
      <c r="B15397" t="s">
        <v>47518</v>
      </c>
      <c r="C15397" t="s">
        <v>47519</v>
      </c>
      <c r="D15397">
        <v>2</v>
      </c>
      <c r="E15397" t="s">
        <v>13</v>
      </c>
      <c r="F15397" t="s">
        <v>13</v>
      </c>
      <c r="G15397" t="s">
        <v>47520</v>
      </c>
      <c r="H15397" s="3" t="s">
        <v>47521</v>
      </c>
      <c r="I15397" t="s">
        <v>547</v>
      </c>
      <c r="J15397" t="s">
        <v>4661</v>
      </c>
    </row>
    <row r="15398" spans="1:10" ht="16" x14ac:dyDescent="0.2">
      <c r="A15398" t="s">
        <v>47522</v>
      </c>
      <c r="B15398" t="s">
        <v>47523</v>
      </c>
      <c r="C15398" t="s">
        <v>47524</v>
      </c>
      <c r="D15398">
        <v>1</v>
      </c>
      <c r="E15398" t="s">
        <v>13</v>
      </c>
      <c r="F15398" t="s">
        <v>13</v>
      </c>
      <c r="G15398" t="s">
        <v>47525</v>
      </c>
      <c r="H15398" s="3" t="s">
        <v>47526</v>
      </c>
      <c r="I15398" t="s">
        <v>404</v>
      </c>
      <c r="J15398" t="s">
        <v>47527</v>
      </c>
    </row>
    <row r="15399" spans="1:10" ht="16" x14ac:dyDescent="0.2">
      <c r="A15399" t="s">
        <v>47522</v>
      </c>
      <c r="B15399" t="s">
        <v>47528</v>
      </c>
      <c r="C15399" t="s">
        <v>47529</v>
      </c>
      <c r="D15399">
        <v>3</v>
      </c>
      <c r="E15399" t="s">
        <v>13</v>
      </c>
      <c r="F15399" t="s">
        <v>13</v>
      </c>
      <c r="G15399" t="s">
        <v>47525</v>
      </c>
      <c r="H15399" s="3" t="s">
        <v>47526</v>
      </c>
      <c r="I15399" t="s">
        <v>404</v>
      </c>
      <c r="J15399" t="s">
        <v>47527</v>
      </c>
    </row>
    <row r="15400" spans="1:10" ht="16" x14ac:dyDescent="0.2">
      <c r="A15400" t="s">
        <v>47530</v>
      </c>
      <c r="B15400" t="s">
        <v>47531</v>
      </c>
      <c r="C15400" t="s">
        <v>47532</v>
      </c>
      <c r="D15400">
        <v>2</v>
      </c>
      <c r="E15400" t="s">
        <v>730</v>
      </c>
      <c r="F15400" t="s">
        <v>13</v>
      </c>
      <c r="G15400" t="s">
        <v>47533</v>
      </c>
      <c r="H15400" s="3" t="s">
        <v>47534</v>
      </c>
      <c r="I15400" t="s">
        <v>404</v>
      </c>
      <c r="J15400" t="s">
        <v>47535</v>
      </c>
    </row>
    <row r="15401" spans="1:10" ht="16" x14ac:dyDescent="0.2">
      <c r="A15401" t="s">
        <v>47530</v>
      </c>
      <c r="B15401" t="s">
        <v>47536</v>
      </c>
      <c r="C15401" t="s">
        <v>47537</v>
      </c>
      <c r="D15401">
        <v>1</v>
      </c>
      <c r="E15401" t="s">
        <v>730</v>
      </c>
      <c r="F15401" t="s">
        <v>13</v>
      </c>
      <c r="G15401" t="s">
        <v>47533</v>
      </c>
      <c r="H15401" s="3" t="s">
        <v>47534</v>
      </c>
      <c r="I15401" t="s">
        <v>404</v>
      </c>
      <c r="J15401" t="s">
        <v>47535</v>
      </c>
    </row>
    <row r="15402" spans="1:10" ht="16" x14ac:dyDescent="0.2">
      <c r="A15402" t="s">
        <v>47538</v>
      </c>
      <c r="B15402" t="s">
        <v>47539</v>
      </c>
      <c r="C15402" t="s">
        <v>47540</v>
      </c>
      <c r="D15402">
        <v>2</v>
      </c>
      <c r="E15402" t="s">
        <v>730</v>
      </c>
      <c r="F15402" t="s">
        <v>13</v>
      </c>
      <c r="G15402" t="s">
        <v>47533</v>
      </c>
      <c r="H15402" s="3" t="s">
        <v>47541</v>
      </c>
      <c r="I15402" t="s">
        <v>404</v>
      </c>
      <c r="J15402" t="s">
        <v>47542</v>
      </c>
    </row>
    <row r="15403" spans="1:10" ht="16" x14ac:dyDescent="0.2">
      <c r="A15403" t="s">
        <v>47522</v>
      </c>
      <c r="B15403" t="s">
        <v>47543</v>
      </c>
      <c r="C15403" t="s">
        <v>47544</v>
      </c>
      <c r="D15403">
        <v>2</v>
      </c>
      <c r="E15403" t="s">
        <v>730</v>
      </c>
      <c r="F15403" t="s">
        <v>13</v>
      </c>
      <c r="G15403" t="s">
        <v>47533</v>
      </c>
      <c r="H15403" s="3" t="s">
        <v>47545</v>
      </c>
      <c r="I15403" t="s">
        <v>404</v>
      </c>
      <c r="J15403" t="s">
        <v>47527</v>
      </c>
    </row>
    <row r="15404" spans="1:10" ht="16" x14ac:dyDescent="0.2">
      <c r="A15404" t="s">
        <v>47538</v>
      </c>
      <c r="B15404" t="s">
        <v>47546</v>
      </c>
      <c r="C15404" t="s">
        <v>47547</v>
      </c>
      <c r="D15404">
        <v>1</v>
      </c>
      <c r="E15404" t="s">
        <v>730</v>
      </c>
      <c r="F15404" t="s">
        <v>13</v>
      </c>
      <c r="G15404" t="s">
        <v>47533</v>
      </c>
      <c r="H15404" s="3" t="s">
        <v>47541</v>
      </c>
      <c r="I15404" t="s">
        <v>404</v>
      </c>
      <c r="J15404" t="s">
        <v>47542</v>
      </c>
    </row>
    <row r="15405" spans="1:10" ht="16" x14ac:dyDescent="0.2">
      <c r="A15405" t="s">
        <v>31269</v>
      </c>
      <c r="B15405" t="s">
        <v>17484</v>
      </c>
      <c r="C15405" t="s">
        <v>47548</v>
      </c>
      <c r="D15405">
        <v>1</v>
      </c>
      <c r="E15405" t="s">
        <v>47549</v>
      </c>
      <c r="F15405" t="s">
        <v>13</v>
      </c>
      <c r="G15405" t="s">
        <v>47550</v>
      </c>
      <c r="H15405" s="3" t="s">
        <v>47551</v>
      </c>
      <c r="I15405" t="s">
        <v>404</v>
      </c>
      <c r="J15405" t="s">
        <v>31273</v>
      </c>
    </row>
    <row r="15406" spans="1:10" ht="16" x14ac:dyDescent="0.2">
      <c r="A15406" t="s">
        <v>19188</v>
      </c>
      <c r="B15406" t="s">
        <v>47552</v>
      </c>
      <c r="C15406" t="s">
        <v>47553</v>
      </c>
      <c r="D15406">
        <v>1</v>
      </c>
      <c r="E15406" t="s">
        <v>13</v>
      </c>
      <c r="F15406" t="s">
        <v>13</v>
      </c>
      <c r="G15406" t="s">
        <v>47554</v>
      </c>
      <c r="H15406" s="3" t="s">
        <v>47555</v>
      </c>
      <c r="I15406" t="s">
        <v>2796</v>
      </c>
      <c r="J15406" t="s">
        <v>19192</v>
      </c>
    </row>
    <row r="15407" spans="1:10" ht="16" x14ac:dyDescent="0.2">
      <c r="A15407" t="s">
        <v>31374</v>
      </c>
      <c r="B15407" t="s">
        <v>47556</v>
      </c>
      <c r="C15407" t="s">
        <v>47557</v>
      </c>
      <c r="D15407">
        <v>5</v>
      </c>
      <c r="E15407" t="s">
        <v>13</v>
      </c>
      <c r="F15407" t="s">
        <v>13</v>
      </c>
      <c r="G15407" t="s">
        <v>47558</v>
      </c>
      <c r="H15407" s="3" t="s">
        <v>47559</v>
      </c>
      <c r="I15407" t="s">
        <v>547</v>
      </c>
      <c r="J15407" t="s">
        <v>31377</v>
      </c>
    </row>
    <row r="15408" spans="1:10" ht="16" x14ac:dyDescent="0.2">
      <c r="A15408" t="s">
        <v>31374</v>
      </c>
      <c r="B15408" t="s">
        <v>32847</v>
      </c>
      <c r="C15408" t="s">
        <v>47560</v>
      </c>
      <c r="D15408">
        <v>4</v>
      </c>
      <c r="E15408" t="s">
        <v>13</v>
      </c>
      <c r="F15408" t="s">
        <v>13</v>
      </c>
      <c r="G15408" t="s">
        <v>47558</v>
      </c>
      <c r="H15408" s="3" t="s">
        <v>47559</v>
      </c>
      <c r="I15408" t="s">
        <v>547</v>
      </c>
      <c r="J15408" t="s">
        <v>31377</v>
      </c>
    </row>
    <row r="15409" spans="1:10" ht="16" x14ac:dyDescent="0.2">
      <c r="A15409" t="s">
        <v>31374</v>
      </c>
      <c r="B15409" t="s">
        <v>38388</v>
      </c>
      <c r="C15409" t="s">
        <v>47561</v>
      </c>
      <c r="D15409">
        <v>1</v>
      </c>
      <c r="E15409" t="s">
        <v>13</v>
      </c>
      <c r="F15409" t="s">
        <v>13</v>
      </c>
      <c r="G15409" t="s">
        <v>47558</v>
      </c>
      <c r="H15409" s="3" t="s">
        <v>47559</v>
      </c>
      <c r="I15409" t="s">
        <v>547</v>
      </c>
      <c r="J15409" t="s">
        <v>31377</v>
      </c>
    </row>
    <row r="15410" spans="1:10" ht="16" x14ac:dyDescent="0.2">
      <c r="A15410" t="s">
        <v>23134</v>
      </c>
      <c r="B15410" t="s">
        <v>35829</v>
      </c>
      <c r="C15410" t="s">
        <v>47562</v>
      </c>
      <c r="D15410">
        <v>3</v>
      </c>
      <c r="E15410" t="s">
        <v>13</v>
      </c>
      <c r="F15410" t="s">
        <v>13</v>
      </c>
      <c r="G15410" t="s">
        <v>47563</v>
      </c>
      <c r="H15410" s="3" t="s">
        <v>47564</v>
      </c>
      <c r="I15410" t="s">
        <v>547</v>
      </c>
      <c r="J15410" t="s">
        <v>23139</v>
      </c>
    </row>
    <row r="15411" spans="1:10" ht="16" x14ac:dyDescent="0.2">
      <c r="A15411" t="s">
        <v>47565</v>
      </c>
      <c r="B15411" t="s">
        <v>4766</v>
      </c>
      <c r="C15411" t="s">
        <v>46104</v>
      </c>
      <c r="D15411">
        <v>1</v>
      </c>
      <c r="E15411" t="s">
        <v>13</v>
      </c>
      <c r="F15411" t="s">
        <v>13</v>
      </c>
      <c r="G15411" t="s">
        <v>47566</v>
      </c>
      <c r="H15411" s="3" t="s">
        <v>47567</v>
      </c>
      <c r="I15411" t="s">
        <v>547</v>
      </c>
      <c r="J15411" t="s">
        <v>47568</v>
      </c>
    </row>
    <row r="15412" spans="1:10" ht="16" x14ac:dyDescent="0.2">
      <c r="A15412" t="s">
        <v>47569</v>
      </c>
      <c r="B15412" t="s">
        <v>4638</v>
      </c>
      <c r="C15412" t="s">
        <v>47570</v>
      </c>
      <c r="D15412">
        <v>3</v>
      </c>
      <c r="E15412" t="s">
        <v>13</v>
      </c>
      <c r="F15412" t="s">
        <v>13</v>
      </c>
      <c r="G15412" t="s">
        <v>47571</v>
      </c>
      <c r="H15412" s="3" t="s">
        <v>47572</v>
      </c>
      <c r="I15412" t="s">
        <v>547</v>
      </c>
      <c r="J15412" t="s">
        <v>47573</v>
      </c>
    </row>
    <row r="15413" spans="1:10" ht="16" x14ac:dyDescent="0.2">
      <c r="A15413" t="s">
        <v>47574</v>
      </c>
      <c r="B15413" t="s">
        <v>4638</v>
      </c>
      <c r="C15413" t="s">
        <v>47570</v>
      </c>
      <c r="D15413">
        <v>4</v>
      </c>
      <c r="E15413" t="s">
        <v>13</v>
      </c>
      <c r="F15413" t="s">
        <v>13</v>
      </c>
      <c r="G15413" t="s">
        <v>47571</v>
      </c>
      <c r="H15413" s="3" t="s">
        <v>47572</v>
      </c>
      <c r="I15413" t="s">
        <v>547</v>
      </c>
      <c r="J15413" t="s">
        <v>47575</v>
      </c>
    </row>
    <row r="15414" spans="1:10" ht="16" x14ac:dyDescent="0.2">
      <c r="A15414" t="s">
        <v>47576</v>
      </c>
      <c r="B15414" t="s">
        <v>4638</v>
      </c>
      <c r="C15414" t="s">
        <v>47570</v>
      </c>
      <c r="D15414">
        <v>3</v>
      </c>
      <c r="E15414" t="s">
        <v>13</v>
      </c>
      <c r="F15414" t="s">
        <v>13</v>
      </c>
      <c r="G15414" t="s">
        <v>47571</v>
      </c>
      <c r="H15414" s="3" t="s">
        <v>47572</v>
      </c>
      <c r="I15414" t="s">
        <v>547</v>
      </c>
      <c r="J15414" t="s">
        <v>47577</v>
      </c>
    </row>
    <row r="15415" spans="1:10" ht="16" x14ac:dyDescent="0.2">
      <c r="A15415" t="s">
        <v>16407</v>
      </c>
      <c r="B15415" t="s">
        <v>47132</v>
      </c>
      <c r="C15415" t="s">
        <v>47578</v>
      </c>
      <c r="D15415">
        <v>1</v>
      </c>
      <c r="E15415" t="s">
        <v>13</v>
      </c>
      <c r="F15415" t="s">
        <v>13</v>
      </c>
      <c r="G15415" t="s">
        <v>47571</v>
      </c>
      <c r="H15415" s="3" t="s">
        <v>47579</v>
      </c>
      <c r="I15415" t="s">
        <v>547</v>
      </c>
      <c r="J15415" t="s">
        <v>16412</v>
      </c>
    </row>
    <row r="15416" spans="1:10" ht="16" x14ac:dyDescent="0.2">
      <c r="A15416" t="s">
        <v>15778</v>
      </c>
      <c r="B15416" t="s">
        <v>47580</v>
      </c>
      <c r="C15416" t="s">
        <v>47581</v>
      </c>
      <c r="D15416">
        <v>2</v>
      </c>
      <c r="E15416" t="s">
        <v>13</v>
      </c>
      <c r="F15416" t="s">
        <v>13</v>
      </c>
      <c r="G15416" t="s">
        <v>47582</v>
      </c>
      <c r="H15416" s="3" t="s">
        <v>47583</v>
      </c>
      <c r="I15416" t="s">
        <v>547</v>
      </c>
      <c r="J15416" t="s">
        <v>15779</v>
      </c>
    </row>
    <row r="15417" spans="1:10" ht="16" x14ac:dyDescent="0.2">
      <c r="A15417" t="s">
        <v>38996</v>
      </c>
      <c r="B15417" t="s">
        <v>47584</v>
      </c>
      <c r="C15417" t="s">
        <v>47585</v>
      </c>
      <c r="D15417">
        <v>1</v>
      </c>
      <c r="E15417" t="s">
        <v>13</v>
      </c>
      <c r="F15417" t="s">
        <v>13</v>
      </c>
      <c r="G15417" t="s">
        <v>47582</v>
      </c>
      <c r="H15417" s="3" t="s">
        <v>47586</v>
      </c>
      <c r="I15417" t="s">
        <v>547</v>
      </c>
      <c r="J15417" t="s">
        <v>38997</v>
      </c>
    </row>
    <row r="15418" spans="1:10" ht="16" x14ac:dyDescent="0.2">
      <c r="A15418" t="s">
        <v>31083</v>
      </c>
      <c r="B15418" t="s">
        <v>47580</v>
      </c>
      <c r="C15418" t="s">
        <v>47581</v>
      </c>
      <c r="D15418">
        <v>1</v>
      </c>
      <c r="E15418" t="s">
        <v>13</v>
      </c>
      <c r="F15418" t="s">
        <v>13</v>
      </c>
      <c r="G15418" t="s">
        <v>47582</v>
      </c>
      <c r="H15418" s="3" t="s">
        <v>47583</v>
      </c>
      <c r="I15418" t="s">
        <v>547</v>
      </c>
      <c r="J15418" t="s">
        <v>31087</v>
      </c>
    </row>
    <row r="15419" spans="1:10" ht="16" x14ac:dyDescent="0.2">
      <c r="A15419" t="s">
        <v>10208</v>
      </c>
      <c r="B15419" t="s">
        <v>47587</v>
      </c>
      <c r="C15419" t="s">
        <v>47588</v>
      </c>
      <c r="D15419">
        <v>5</v>
      </c>
      <c r="E15419" t="s">
        <v>13</v>
      </c>
      <c r="F15419" t="s">
        <v>13</v>
      </c>
      <c r="G15419" t="s">
        <v>47582</v>
      </c>
      <c r="H15419" s="3" t="s">
        <v>47589</v>
      </c>
      <c r="I15419" t="s">
        <v>547</v>
      </c>
      <c r="J15419" t="s">
        <v>10211</v>
      </c>
    </row>
    <row r="15420" spans="1:10" ht="16" x14ac:dyDescent="0.2">
      <c r="A15420" t="s">
        <v>10208</v>
      </c>
      <c r="B15420" t="s">
        <v>8066</v>
      </c>
      <c r="C15420" t="s">
        <v>47590</v>
      </c>
      <c r="D15420">
        <v>4</v>
      </c>
      <c r="E15420" t="s">
        <v>13</v>
      </c>
      <c r="F15420" t="s">
        <v>13</v>
      </c>
      <c r="G15420" t="s">
        <v>47582</v>
      </c>
      <c r="H15420" s="3" t="s">
        <v>47589</v>
      </c>
      <c r="I15420" t="s">
        <v>547</v>
      </c>
      <c r="J15420" t="s">
        <v>10211</v>
      </c>
    </row>
    <row r="15421" spans="1:10" ht="16" x14ac:dyDescent="0.2">
      <c r="A15421" t="s">
        <v>47591</v>
      </c>
      <c r="B15421" t="s">
        <v>18142</v>
      </c>
      <c r="C15421" t="s">
        <v>47592</v>
      </c>
      <c r="D15421">
        <v>3</v>
      </c>
      <c r="E15421" t="s">
        <v>13</v>
      </c>
      <c r="F15421" t="s">
        <v>13</v>
      </c>
      <c r="G15421" t="s">
        <v>47582</v>
      </c>
      <c r="H15421" s="3" t="s">
        <v>47593</v>
      </c>
      <c r="I15421" t="s">
        <v>547</v>
      </c>
      <c r="J15421" t="s">
        <v>47594</v>
      </c>
    </row>
    <row r="15422" spans="1:10" ht="16" x14ac:dyDescent="0.2">
      <c r="A15422" t="s">
        <v>38987</v>
      </c>
      <c r="B15422" t="s">
        <v>47584</v>
      </c>
      <c r="C15422" t="s">
        <v>47585</v>
      </c>
      <c r="D15422">
        <v>1</v>
      </c>
      <c r="E15422" t="s">
        <v>13</v>
      </c>
      <c r="F15422" t="s">
        <v>13</v>
      </c>
      <c r="G15422" t="s">
        <v>47582</v>
      </c>
      <c r="H15422" s="3" t="s">
        <v>47595</v>
      </c>
      <c r="I15422" t="s">
        <v>547</v>
      </c>
      <c r="J15422" t="s">
        <v>38990</v>
      </c>
    </row>
    <row r="15423" spans="1:10" ht="32" x14ac:dyDescent="0.2">
      <c r="A15423" t="s">
        <v>47596</v>
      </c>
      <c r="B15423" t="s">
        <v>47597</v>
      </c>
      <c r="C15423" t="s">
        <v>47598</v>
      </c>
      <c r="D15423">
        <v>1</v>
      </c>
      <c r="E15423" t="s">
        <v>13</v>
      </c>
      <c r="F15423" t="s">
        <v>13</v>
      </c>
      <c r="G15423" t="s">
        <v>47599</v>
      </c>
      <c r="H15423" s="3" t="s">
        <v>47600</v>
      </c>
      <c r="I15423" t="s">
        <v>42051</v>
      </c>
      <c r="J15423" t="s">
        <v>47601</v>
      </c>
    </row>
    <row r="15424" spans="1:10" ht="16" x14ac:dyDescent="0.2">
      <c r="A15424" t="s">
        <v>47602</v>
      </c>
      <c r="B15424" t="s">
        <v>47603</v>
      </c>
      <c r="C15424" t="s">
        <v>47604</v>
      </c>
      <c r="D15424">
        <v>2</v>
      </c>
      <c r="E15424" t="s">
        <v>13</v>
      </c>
      <c r="F15424" t="s">
        <v>13</v>
      </c>
      <c r="G15424" t="s">
        <v>47605</v>
      </c>
      <c r="H15424" s="3" t="s">
        <v>47606</v>
      </c>
      <c r="I15424" t="s">
        <v>62</v>
      </c>
      <c r="J15424" t="s">
        <v>47607</v>
      </c>
    </row>
    <row r="15425" spans="1:10" ht="16" x14ac:dyDescent="0.2">
      <c r="A15425" t="s">
        <v>9037</v>
      </c>
      <c r="B15425" t="s">
        <v>6331</v>
      </c>
      <c r="C15425" t="s">
        <v>47608</v>
      </c>
      <c r="D15425">
        <v>2</v>
      </c>
      <c r="E15425" t="s">
        <v>13</v>
      </c>
      <c r="F15425" t="s">
        <v>13</v>
      </c>
      <c r="G15425" t="s">
        <v>47609</v>
      </c>
      <c r="H15425" s="3" t="s">
        <v>47610</v>
      </c>
      <c r="I15425" t="s">
        <v>959</v>
      </c>
      <c r="J15425" t="s">
        <v>9040</v>
      </c>
    </row>
    <row r="15426" spans="1:10" ht="16" x14ac:dyDescent="0.2">
      <c r="A15426" t="s">
        <v>47611</v>
      </c>
      <c r="B15426" t="s">
        <v>47612</v>
      </c>
      <c r="C15426" t="s">
        <v>47613</v>
      </c>
      <c r="D15426">
        <v>1</v>
      </c>
      <c r="E15426" t="s">
        <v>13</v>
      </c>
      <c r="F15426" t="s">
        <v>13</v>
      </c>
      <c r="G15426" t="s">
        <v>47614</v>
      </c>
      <c r="H15426" s="3" t="s">
        <v>47615</v>
      </c>
      <c r="J15426" t="s">
        <v>47616</v>
      </c>
    </row>
    <row r="15427" spans="1:10" ht="16" x14ac:dyDescent="0.2">
      <c r="A15427" t="s">
        <v>47611</v>
      </c>
      <c r="B15427" t="s">
        <v>47617</v>
      </c>
      <c r="C15427" t="s">
        <v>47618</v>
      </c>
      <c r="D15427">
        <v>2</v>
      </c>
      <c r="E15427" t="s">
        <v>13</v>
      </c>
      <c r="F15427" t="s">
        <v>13</v>
      </c>
      <c r="G15427" t="s">
        <v>47614</v>
      </c>
      <c r="H15427" s="3" t="s">
        <v>47619</v>
      </c>
      <c r="I15427" t="s">
        <v>90</v>
      </c>
      <c r="J15427" t="s">
        <v>47616</v>
      </c>
    </row>
    <row r="15428" spans="1:10" ht="16" x14ac:dyDescent="0.2">
      <c r="A15428" t="s">
        <v>33305</v>
      </c>
      <c r="B15428" t="s">
        <v>39911</v>
      </c>
      <c r="C15428" t="s">
        <v>47620</v>
      </c>
      <c r="D15428">
        <v>1</v>
      </c>
      <c r="E15428" t="s">
        <v>13</v>
      </c>
      <c r="F15428" t="s">
        <v>13</v>
      </c>
      <c r="G15428" t="s">
        <v>47621</v>
      </c>
      <c r="H15428" s="3" t="s">
        <v>47622</v>
      </c>
      <c r="I15428" t="s">
        <v>3030</v>
      </c>
      <c r="J15428" t="s">
        <v>33309</v>
      </c>
    </row>
    <row r="15429" spans="1:10" ht="16" x14ac:dyDescent="0.2">
      <c r="A15429" t="s">
        <v>31612</v>
      </c>
      <c r="B15429" t="s">
        <v>39911</v>
      </c>
      <c r="C15429" t="s">
        <v>47620</v>
      </c>
      <c r="D15429">
        <v>2</v>
      </c>
      <c r="E15429" t="s">
        <v>13</v>
      </c>
      <c r="F15429" t="s">
        <v>13</v>
      </c>
      <c r="G15429" t="s">
        <v>47621</v>
      </c>
      <c r="H15429" s="3" t="s">
        <v>47622</v>
      </c>
      <c r="I15429" t="s">
        <v>3030</v>
      </c>
      <c r="J15429" t="s">
        <v>31616</v>
      </c>
    </row>
    <row r="15430" spans="1:10" ht="16" x14ac:dyDescent="0.2">
      <c r="A15430" t="s">
        <v>47623</v>
      </c>
      <c r="B15430" t="s">
        <v>47624</v>
      </c>
      <c r="C15430" t="s">
        <v>47625</v>
      </c>
      <c r="D15430">
        <v>1</v>
      </c>
      <c r="E15430" t="s">
        <v>13</v>
      </c>
      <c r="F15430" t="s">
        <v>13</v>
      </c>
      <c r="G15430" t="s">
        <v>47626</v>
      </c>
      <c r="H15430" s="3" t="s">
        <v>47627</v>
      </c>
      <c r="I15430" t="s">
        <v>3030</v>
      </c>
      <c r="J15430" t="s">
        <v>47628</v>
      </c>
    </row>
    <row r="15431" spans="1:10" ht="16" x14ac:dyDescent="0.2">
      <c r="A15431" t="s">
        <v>31612</v>
      </c>
      <c r="B15431" t="s">
        <v>47629</v>
      </c>
      <c r="C15431" t="s">
        <v>47630</v>
      </c>
      <c r="D15431">
        <v>3</v>
      </c>
      <c r="E15431" t="s">
        <v>13</v>
      </c>
      <c r="F15431" t="s">
        <v>13</v>
      </c>
      <c r="G15431" t="s">
        <v>47626</v>
      </c>
      <c r="H15431" s="3" t="s">
        <v>47627</v>
      </c>
      <c r="I15431" t="s">
        <v>3030</v>
      </c>
      <c r="J15431" t="s">
        <v>31616</v>
      </c>
    </row>
    <row r="15432" spans="1:10" ht="16" x14ac:dyDescent="0.2">
      <c r="A15432" t="s">
        <v>31612</v>
      </c>
      <c r="B15432" t="s">
        <v>47624</v>
      </c>
      <c r="C15432" t="s">
        <v>47625</v>
      </c>
      <c r="D15432">
        <v>1</v>
      </c>
      <c r="E15432" t="s">
        <v>13</v>
      </c>
      <c r="F15432" t="s">
        <v>13</v>
      </c>
      <c r="G15432" t="s">
        <v>47626</v>
      </c>
      <c r="H15432" s="3" t="s">
        <v>47627</v>
      </c>
      <c r="I15432" t="s">
        <v>3030</v>
      </c>
      <c r="J15432" t="s">
        <v>31616</v>
      </c>
    </row>
    <row r="15433" spans="1:10" ht="16" x14ac:dyDescent="0.2">
      <c r="A15433" t="s">
        <v>33305</v>
      </c>
      <c r="B15433" t="s">
        <v>47624</v>
      </c>
      <c r="C15433" t="s">
        <v>47625</v>
      </c>
      <c r="D15433">
        <v>2</v>
      </c>
      <c r="E15433" t="s">
        <v>13</v>
      </c>
      <c r="F15433" t="s">
        <v>13</v>
      </c>
      <c r="G15433" t="s">
        <v>47626</v>
      </c>
      <c r="H15433" s="3" t="s">
        <v>47627</v>
      </c>
      <c r="I15433" t="s">
        <v>3030</v>
      </c>
      <c r="J15433" t="s">
        <v>33309</v>
      </c>
    </row>
    <row r="15434" spans="1:10" ht="16" x14ac:dyDescent="0.2">
      <c r="A15434" t="s">
        <v>47631</v>
      </c>
      <c r="B15434" t="s">
        <v>47632</v>
      </c>
      <c r="C15434" t="s">
        <v>47633</v>
      </c>
      <c r="D15434">
        <v>3</v>
      </c>
      <c r="E15434" t="s">
        <v>13</v>
      </c>
      <c r="F15434" t="s">
        <v>13</v>
      </c>
      <c r="G15434" t="s">
        <v>47626</v>
      </c>
      <c r="H15434" s="3" t="s">
        <v>47634</v>
      </c>
      <c r="I15434" t="s">
        <v>3030</v>
      </c>
      <c r="J15434" t="s">
        <v>47635</v>
      </c>
    </row>
    <row r="15435" spans="1:10" ht="16" x14ac:dyDescent="0.2">
      <c r="A15435" t="s">
        <v>47636</v>
      </c>
      <c r="B15435" t="s">
        <v>11438</v>
      </c>
      <c r="C15435" t="s">
        <v>47637</v>
      </c>
      <c r="D15435">
        <v>1</v>
      </c>
      <c r="E15435" t="s">
        <v>13</v>
      </c>
      <c r="F15435" t="s">
        <v>13</v>
      </c>
      <c r="G15435" t="s">
        <v>47638</v>
      </c>
      <c r="H15435" s="3" t="s">
        <v>47639</v>
      </c>
      <c r="I15435" t="s">
        <v>547</v>
      </c>
      <c r="J15435" t="s">
        <v>47640</v>
      </c>
    </row>
    <row r="15436" spans="1:10" ht="32" x14ac:dyDescent="0.2">
      <c r="A15436" t="s">
        <v>47636</v>
      </c>
      <c r="B15436" t="s">
        <v>38514</v>
      </c>
      <c r="C15436" t="s">
        <v>47641</v>
      </c>
      <c r="D15436">
        <v>2</v>
      </c>
      <c r="E15436" t="s">
        <v>13</v>
      </c>
      <c r="F15436" t="s">
        <v>13</v>
      </c>
      <c r="G15436" t="s">
        <v>47642</v>
      </c>
      <c r="H15436" s="3" t="s">
        <v>47643</v>
      </c>
      <c r="I15436" t="s">
        <v>547</v>
      </c>
      <c r="J15436" t="s">
        <v>47640</v>
      </c>
    </row>
    <row r="15437" spans="1:10" ht="16" x14ac:dyDescent="0.2">
      <c r="A15437" t="s">
        <v>47644</v>
      </c>
      <c r="B15437" t="s">
        <v>47645</v>
      </c>
      <c r="C15437" t="s">
        <v>47646</v>
      </c>
      <c r="D15437">
        <v>2</v>
      </c>
      <c r="E15437" t="s">
        <v>13</v>
      </c>
      <c r="F15437" t="s">
        <v>13</v>
      </c>
      <c r="G15437" t="s">
        <v>47647</v>
      </c>
      <c r="H15437" s="3" t="s">
        <v>47648</v>
      </c>
      <c r="I15437" t="s">
        <v>69</v>
      </c>
      <c r="J15437" t="s">
        <v>47649</v>
      </c>
    </row>
    <row r="15438" spans="1:10" ht="16" x14ac:dyDescent="0.2">
      <c r="A15438" t="s">
        <v>47650</v>
      </c>
      <c r="B15438" t="s">
        <v>47651</v>
      </c>
      <c r="C15438" t="s">
        <v>47652</v>
      </c>
      <c r="D15438">
        <v>2</v>
      </c>
      <c r="E15438" t="s">
        <v>13</v>
      </c>
      <c r="F15438" t="s">
        <v>13</v>
      </c>
      <c r="G15438" t="s">
        <v>47647</v>
      </c>
      <c r="H15438" s="3" t="s">
        <v>47648</v>
      </c>
      <c r="I15438" t="s">
        <v>69</v>
      </c>
      <c r="J15438" t="s">
        <v>47653</v>
      </c>
    </row>
    <row r="15439" spans="1:10" ht="16" x14ac:dyDescent="0.2">
      <c r="A15439" t="s">
        <v>4109</v>
      </c>
      <c r="B15439" t="s">
        <v>47651</v>
      </c>
      <c r="C15439" t="s">
        <v>47652</v>
      </c>
      <c r="D15439">
        <v>4</v>
      </c>
      <c r="E15439" t="s">
        <v>13</v>
      </c>
      <c r="F15439" t="s">
        <v>13</v>
      </c>
      <c r="G15439" t="s">
        <v>47647</v>
      </c>
      <c r="H15439" s="3" t="s">
        <v>47648</v>
      </c>
      <c r="I15439" t="s">
        <v>69</v>
      </c>
      <c r="J15439" t="s">
        <v>4111</v>
      </c>
    </row>
    <row r="15440" spans="1:10" ht="16" x14ac:dyDescent="0.2">
      <c r="A15440" t="s">
        <v>47654</v>
      </c>
      <c r="B15440" t="s">
        <v>47655</v>
      </c>
      <c r="C15440" t="s">
        <v>47656</v>
      </c>
      <c r="D15440">
        <v>1</v>
      </c>
      <c r="E15440" t="s">
        <v>13</v>
      </c>
      <c r="F15440" t="s">
        <v>13</v>
      </c>
      <c r="G15440" t="s">
        <v>47647</v>
      </c>
      <c r="H15440" s="3" t="s">
        <v>47657</v>
      </c>
      <c r="I15440" t="s">
        <v>69</v>
      </c>
      <c r="J15440" t="s">
        <v>47658</v>
      </c>
    </row>
    <row r="15441" spans="1:10" ht="16" x14ac:dyDescent="0.2">
      <c r="A15441" t="s">
        <v>47644</v>
      </c>
      <c r="B15441" t="s">
        <v>47659</v>
      </c>
      <c r="C15441" t="s">
        <v>47660</v>
      </c>
      <c r="D15441">
        <v>1</v>
      </c>
      <c r="E15441" t="s">
        <v>13</v>
      </c>
      <c r="F15441" t="s">
        <v>13</v>
      </c>
      <c r="G15441" t="s">
        <v>47647</v>
      </c>
      <c r="H15441" s="3" t="s">
        <v>47648</v>
      </c>
      <c r="I15441" t="s">
        <v>69</v>
      </c>
      <c r="J15441" t="s">
        <v>47649</v>
      </c>
    </row>
    <row r="15442" spans="1:10" ht="16" x14ac:dyDescent="0.2">
      <c r="A15442" t="s">
        <v>4928</v>
      </c>
      <c r="B15442" t="s">
        <v>47661</v>
      </c>
      <c r="C15442" t="s">
        <v>47662</v>
      </c>
      <c r="D15442">
        <v>1</v>
      </c>
      <c r="E15442" t="s">
        <v>13</v>
      </c>
      <c r="F15442" t="s">
        <v>13</v>
      </c>
      <c r="G15442" t="s">
        <v>47663</v>
      </c>
      <c r="H15442" s="3" t="s">
        <v>47664</v>
      </c>
      <c r="I15442" t="s">
        <v>69</v>
      </c>
      <c r="J15442" t="s">
        <v>4933</v>
      </c>
    </row>
    <row r="15443" spans="1:10" ht="16" x14ac:dyDescent="0.2">
      <c r="A15443" t="s">
        <v>47665</v>
      </c>
      <c r="B15443" t="s">
        <v>2181</v>
      </c>
      <c r="C15443" t="s">
        <v>47666</v>
      </c>
      <c r="D15443">
        <v>2</v>
      </c>
      <c r="E15443" t="s">
        <v>13</v>
      </c>
      <c r="F15443" t="s">
        <v>13</v>
      </c>
      <c r="G15443" t="s">
        <v>47667</v>
      </c>
      <c r="H15443" s="3" t="s">
        <v>47668</v>
      </c>
      <c r="I15443" t="s">
        <v>69</v>
      </c>
      <c r="J15443" t="s">
        <v>47669</v>
      </c>
    </row>
    <row r="15444" spans="1:10" ht="16" x14ac:dyDescent="0.2">
      <c r="A15444" t="s">
        <v>47670</v>
      </c>
      <c r="B15444" t="s">
        <v>47671</v>
      </c>
      <c r="C15444" t="s">
        <v>47672</v>
      </c>
      <c r="D15444">
        <v>3</v>
      </c>
      <c r="E15444" t="s">
        <v>13</v>
      </c>
      <c r="F15444" t="s">
        <v>13</v>
      </c>
      <c r="G15444" t="s">
        <v>47667</v>
      </c>
      <c r="H15444" s="3" t="s">
        <v>47673</v>
      </c>
      <c r="I15444" t="s">
        <v>69</v>
      </c>
      <c r="J15444" t="s">
        <v>47674</v>
      </c>
    </row>
    <row r="15445" spans="1:10" ht="16" x14ac:dyDescent="0.2">
      <c r="A15445" t="s">
        <v>47670</v>
      </c>
      <c r="B15445" t="s">
        <v>36542</v>
      </c>
      <c r="C15445" t="s">
        <v>47675</v>
      </c>
      <c r="D15445">
        <v>1</v>
      </c>
      <c r="E15445" t="s">
        <v>13</v>
      </c>
      <c r="F15445" t="s">
        <v>13</v>
      </c>
      <c r="G15445" t="s">
        <v>47667</v>
      </c>
      <c r="H15445" s="3" t="s">
        <v>47668</v>
      </c>
      <c r="I15445" t="s">
        <v>69</v>
      </c>
      <c r="J15445" t="s">
        <v>47674</v>
      </c>
    </row>
    <row r="15446" spans="1:10" ht="16" x14ac:dyDescent="0.2">
      <c r="A15446" t="s">
        <v>42750</v>
      </c>
      <c r="B15446" t="s">
        <v>36542</v>
      </c>
      <c r="C15446" t="s">
        <v>47675</v>
      </c>
      <c r="D15446">
        <v>2</v>
      </c>
      <c r="E15446" t="s">
        <v>13</v>
      </c>
      <c r="F15446" t="s">
        <v>13</v>
      </c>
      <c r="G15446" t="s">
        <v>47667</v>
      </c>
      <c r="H15446" s="3" t="s">
        <v>47673</v>
      </c>
      <c r="I15446" t="s">
        <v>69</v>
      </c>
      <c r="J15446" t="s">
        <v>42753</v>
      </c>
    </row>
    <row r="15447" spans="1:10" ht="16" x14ac:dyDescent="0.2">
      <c r="A15447" t="s">
        <v>47670</v>
      </c>
      <c r="B15447" t="s">
        <v>47676</v>
      </c>
      <c r="C15447" t="s">
        <v>47677</v>
      </c>
      <c r="D15447">
        <v>2</v>
      </c>
      <c r="E15447" t="s">
        <v>13</v>
      </c>
      <c r="F15447" t="s">
        <v>13</v>
      </c>
      <c r="G15447" t="s">
        <v>47667</v>
      </c>
      <c r="H15447" s="3" t="s">
        <v>47668</v>
      </c>
      <c r="I15447" t="s">
        <v>69</v>
      </c>
      <c r="J15447" t="s">
        <v>47674</v>
      </c>
    </row>
    <row r="15448" spans="1:10" ht="16" x14ac:dyDescent="0.2">
      <c r="A15448" t="s">
        <v>47678</v>
      </c>
      <c r="B15448" t="s">
        <v>4098</v>
      </c>
      <c r="C15448" t="s">
        <v>47679</v>
      </c>
      <c r="D15448">
        <v>1</v>
      </c>
      <c r="E15448" t="s">
        <v>13</v>
      </c>
      <c r="F15448" t="s">
        <v>13</v>
      </c>
      <c r="G15448" t="s">
        <v>47667</v>
      </c>
      <c r="H15448" s="3" t="s">
        <v>47680</v>
      </c>
      <c r="I15448" t="s">
        <v>69</v>
      </c>
      <c r="J15448" t="s">
        <v>47681</v>
      </c>
    </row>
    <row r="15449" spans="1:10" ht="16" x14ac:dyDescent="0.2">
      <c r="A15449" t="s">
        <v>47665</v>
      </c>
      <c r="B15449" t="s">
        <v>4079</v>
      </c>
      <c r="C15449" t="s">
        <v>47682</v>
      </c>
      <c r="D15449">
        <v>1</v>
      </c>
      <c r="E15449" t="s">
        <v>13</v>
      </c>
      <c r="F15449" t="s">
        <v>13</v>
      </c>
      <c r="G15449" t="s">
        <v>47667</v>
      </c>
      <c r="H15449" s="3" t="s">
        <v>47668</v>
      </c>
      <c r="I15449" t="s">
        <v>69</v>
      </c>
      <c r="J15449" t="s">
        <v>47669</v>
      </c>
    </row>
    <row r="15450" spans="1:10" ht="16" x14ac:dyDescent="0.2">
      <c r="A15450" t="s">
        <v>47683</v>
      </c>
      <c r="B15450" t="s">
        <v>4934</v>
      </c>
      <c r="C15450" t="s">
        <v>14946</v>
      </c>
      <c r="D15450">
        <v>1</v>
      </c>
      <c r="E15450" t="s">
        <v>13</v>
      </c>
      <c r="F15450" t="s">
        <v>13</v>
      </c>
      <c r="G15450" t="s">
        <v>47667</v>
      </c>
      <c r="H15450" s="3" t="s">
        <v>47680</v>
      </c>
      <c r="I15450" t="s">
        <v>69</v>
      </c>
      <c r="J15450" t="s">
        <v>47684</v>
      </c>
    </row>
    <row r="15451" spans="1:10" ht="16" x14ac:dyDescent="0.2">
      <c r="A15451" t="s">
        <v>47683</v>
      </c>
      <c r="B15451" t="s">
        <v>1705</v>
      </c>
      <c r="C15451" t="s">
        <v>47685</v>
      </c>
      <c r="D15451">
        <v>2</v>
      </c>
      <c r="E15451" t="s">
        <v>13</v>
      </c>
      <c r="F15451" t="s">
        <v>13</v>
      </c>
      <c r="G15451" t="s">
        <v>47667</v>
      </c>
      <c r="H15451" s="3" t="s">
        <v>47680</v>
      </c>
      <c r="I15451" t="s">
        <v>69</v>
      </c>
      <c r="J15451" t="s">
        <v>47684</v>
      </c>
    </row>
    <row r="15452" spans="1:10" ht="16" x14ac:dyDescent="0.2">
      <c r="A15452" t="s">
        <v>42750</v>
      </c>
      <c r="B15452" t="s">
        <v>47686</v>
      </c>
      <c r="C15452" t="s">
        <v>47687</v>
      </c>
      <c r="D15452">
        <v>1</v>
      </c>
      <c r="E15452" t="s">
        <v>13</v>
      </c>
      <c r="F15452" t="s">
        <v>13</v>
      </c>
      <c r="G15452" t="s">
        <v>47667</v>
      </c>
      <c r="H15452" s="3" t="s">
        <v>47673</v>
      </c>
      <c r="I15452" t="s">
        <v>69</v>
      </c>
      <c r="J15452" t="s">
        <v>42753</v>
      </c>
    </row>
    <row r="15453" spans="1:10" ht="16" x14ac:dyDescent="0.2">
      <c r="A15453" t="s">
        <v>21680</v>
      </c>
      <c r="B15453" t="s">
        <v>47688</v>
      </c>
      <c r="C15453" t="s">
        <v>47689</v>
      </c>
      <c r="D15453">
        <v>5</v>
      </c>
      <c r="E15453" t="s">
        <v>13</v>
      </c>
      <c r="F15453" t="s">
        <v>13</v>
      </c>
      <c r="G15453" t="s">
        <v>47690</v>
      </c>
      <c r="H15453" s="3" t="s">
        <v>47691</v>
      </c>
      <c r="I15453" t="s">
        <v>69</v>
      </c>
      <c r="J15453" t="s">
        <v>21685</v>
      </c>
    </row>
    <row r="15454" spans="1:10" ht="16" x14ac:dyDescent="0.2">
      <c r="A15454" t="s">
        <v>3503</v>
      </c>
      <c r="B15454" t="s">
        <v>47692</v>
      </c>
      <c r="C15454" t="s">
        <v>36839</v>
      </c>
      <c r="D15454">
        <v>1</v>
      </c>
      <c r="E15454" t="s">
        <v>13</v>
      </c>
      <c r="F15454" t="s">
        <v>13</v>
      </c>
      <c r="G15454" t="s">
        <v>47693</v>
      </c>
      <c r="H15454" s="3" t="s">
        <v>36840</v>
      </c>
      <c r="I15454" t="s">
        <v>69</v>
      </c>
      <c r="J15454" t="s">
        <v>3508</v>
      </c>
    </row>
    <row r="15455" spans="1:10" ht="16" x14ac:dyDescent="0.2">
      <c r="A15455" t="s">
        <v>26871</v>
      </c>
      <c r="B15455" t="s">
        <v>36838</v>
      </c>
      <c r="C15455" t="s">
        <v>36839</v>
      </c>
      <c r="D15455">
        <v>1</v>
      </c>
      <c r="E15455" t="s">
        <v>13</v>
      </c>
      <c r="F15455" t="s">
        <v>13</v>
      </c>
      <c r="G15455" t="s">
        <v>47694</v>
      </c>
      <c r="H15455" s="3" t="s">
        <v>36840</v>
      </c>
      <c r="I15455" t="s">
        <v>69</v>
      </c>
      <c r="J15455" t="s">
        <v>26873</v>
      </c>
    </row>
    <row r="15456" spans="1:10" ht="16" x14ac:dyDescent="0.2">
      <c r="A15456" t="s">
        <v>26866</v>
      </c>
      <c r="B15456" t="s">
        <v>36838</v>
      </c>
      <c r="C15456" t="s">
        <v>36839</v>
      </c>
      <c r="D15456">
        <v>1</v>
      </c>
      <c r="E15456" t="s">
        <v>13</v>
      </c>
      <c r="F15456" t="s">
        <v>13</v>
      </c>
      <c r="G15456" t="s">
        <v>47695</v>
      </c>
      <c r="H15456" s="3" t="s">
        <v>47696</v>
      </c>
      <c r="I15456" t="s">
        <v>69</v>
      </c>
      <c r="J15456" t="s">
        <v>26870</v>
      </c>
    </row>
    <row r="15457" spans="1:10" ht="16" x14ac:dyDescent="0.2">
      <c r="A15457" t="s">
        <v>47697</v>
      </c>
      <c r="B15457" t="s">
        <v>47698</v>
      </c>
      <c r="C15457" t="s">
        <v>47699</v>
      </c>
      <c r="D15457">
        <v>2</v>
      </c>
      <c r="E15457" t="s">
        <v>13</v>
      </c>
      <c r="F15457" t="s">
        <v>13</v>
      </c>
      <c r="G15457" t="s">
        <v>47700</v>
      </c>
      <c r="H15457" s="3" t="s">
        <v>47701</v>
      </c>
      <c r="I15457" t="s">
        <v>69</v>
      </c>
      <c r="J15457" t="s">
        <v>47702</v>
      </c>
    </row>
    <row r="15458" spans="1:10" ht="16" x14ac:dyDescent="0.2">
      <c r="A15458" t="s">
        <v>31213</v>
      </c>
      <c r="B15458" t="s">
        <v>16015</v>
      </c>
      <c r="C15458" t="s">
        <v>47703</v>
      </c>
      <c r="D15458">
        <v>8</v>
      </c>
      <c r="E15458" t="s">
        <v>13</v>
      </c>
      <c r="F15458" t="s">
        <v>13</v>
      </c>
      <c r="G15458" t="s">
        <v>47700</v>
      </c>
      <c r="H15458" s="3" t="s">
        <v>47704</v>
      </c>
      <c r="I15458" t="s">
        <v>69</v>
      </c>
      <c r="J15458" t="s">
        <v>31217</v>
      </c>
    </row>
    <row r="15459" spans="1:10" ht="32" x14ac:dyDescent="0.2">
      <c r="A15459" t="s">
        <v>31213</v>
      </c>
      <c r="B15459" t="s">
        <v>8504</v>
      </c>
      <c r="C15459" t="s">
        <v>47705</v>
      </c>
      <c r="D15459">
        <v>3</v>
      </c>
      <c r="E15459" t="s">
        <v>13</v>
      </c>
      <c r="F15459" t="s">
        <v>13</v>
      </c>
      <c r="G15459" t="s">
        <v>47700</v>
      </c>
      <c r="H15459" s="3" t="s">
        <v>47706</v>
      </c>
      <c r="I15459" t="s">
        <v>69</v>
      </c>
      <c r="J15459" t="s">
        <v>31217</v>
      </c>
    </row>
    <row r="15460" spans="1:10" ht="16" x14ac:dyDescent="0.2">
      <c r="A15460" t="s">
        <v>15153</v>
      </c>
      <c r="B15460" t="s">
        <v>47707</v>
      </c>
      <c r="C15460" t="s">
        <v>47708</v>
      </c>
      <c r="D15460">
        <v>3</v>
      </c>
      <c r="E15460" t="s">
        <v>13</v>
      </c>
      <c r="F15460" t="s">
        <v>13</v>
      </c>
      <c r="G15460" t="s">
        <v>47700</v>
      </c>
      <c r="H15460" s="3" t="s">
        <v>47709</v>
      </c>
      <c r="I15460" t="s">
        <v>69</v>
      </c>
      <c r="J15460" t="s">
        <v>15158</v>
      </c>
    </row>
    <row r="15461" spans="1:10" ht="16" x14ac:dyDescent="0.2">
      <c r="A15461" t="s">
        <v>31213</v>
      </c>
      <c r="B15461" t="s">
        <v>47710</v>
      </c>
      <c r="C15461" t="s">
        <v>47711</v>
      </c>
      <c r="D15461">
        <v>1</v>
      </c>
      <c r="E15461" t="s">
        <v>13</v>
      </c>
      <c r="F15461" t="s">
        <v>13</v>
      </c>
      <c r="G15461" t="s">
        <v>47700</v>
      </c>
      <c r="H15461" s="3" t="s">
        <v>47704</v>
      </c>
      <c r="I15461" t="s">
        <v>69</v>
      </c>
      <c r="J15461" t="s">
        <v>31217</v>
      </c>
    </row>
    <row r="15462" spans="1:10" ht="16" x14ac:dyDescent="0.2">
      <c r="A15462" t="s">
        <v>31213</v>
      </c>
      <c r="B15462" t="s">
        <v>47712</v>
      </c>
      <c r="C15462" t="s">
        <v>47713</v>
      </c>
      <c r="D15462">
        <v>4</v>
      </c>
      <c r="E15462" t="s">
        <v>13</v>
      </c>
      <c r="F15462" t="s">
        <v>13</v>
      </c>
      <c r="G15462" t="s">
        <v>47700</v>
      </c>
      <c r="H15462" s="3" t="s">
        <v>47704</v>
      </c>
      <c r="I15462" t="s">
        <v>69</v>
      </c>
      <c r="J15462" t="s">
        <v>31217</v>
      </c>
    </row>
    <row r="15463" spans="1:10" ht="16" x14ac:dyDescent="0.2">
      <c r="A15463" t="s">
        <v>31213</v>
      </c>
      <c r="B15463" t="s">
        <v>47714</v>
      </c>
      <c r="C15463" t="s">
        <v>47715</v>
      </c>
      <c r="D15463">
        <v>11</v>
      </c>
      <c r="E15463" t="s">
        <v>13</v>
      </c>
      <c r="F15463" t="s">
        <v>13</v>
      </c>
      <c r="G15463" t="s">
        <v>47700</v>
      </c>
      <c r="H15463" s="3" t="s">
        <v>47704</v>
      </c>
      <c r="I15463" t="s">
        <v>69</v>
      </c>
      <c r="J15463" t="s">
        <v>31217</v>
      </c>
    </row>
    <row r="15464" spans="1:10" ht="16" x14ac:dyDescent="0.2">
      <c r="A15464" t="s">
        <v>15153</v>
      </c>
      <c r="B15464" t="s">
        <v>47716</v>
      </c>
      <c r="C15464" t="s">
        <v>47717</v>
      </c>
      <c r="D15464">
        <v>2</v>
      </c>
      <c r="E15464" t="s">
        <v>13</v>
      </c>
      <c r="F15464" t="s">
        <v>13</v>
      </c>
      <c r="G15464" t="s">
        <v>47700</v>
      </c>
      <c r="H15464" s="3" t="s">
        <v>47709</v>
      </c>
      <c r="I15464" t="s">
        <v>69</v>
      </c>
      <c r="J15464" t="s">
        <v>15158</v>
      </c>
    </row>
    <row r="15465" spans="1:10" ht="16" x14ac:dyDescent="0.2">
      <c r="A15465" t="s">
        <v>47697</v>
      </c>
      <c r="B15465" t="s">
        <v>47718</v>
      </c>
      <c r="C15465" t="s">
        <v>47719</v>
      </c>
      <c r="D15465">
        <v>1</v>
      </c>
      <c r="E15465" t="s">
        <v>13</v>
      </c>
      <c r="F15465" t="s">
        <v>13</v>
      </c>
      <c r="G15465" t="s">
        <v>47700</v>
      </c>
      <c r="H15465" s="3" t="s">
        <v>47701</v>
      </c>
      <c r="I15465" t="s">
        <v>69</v>
      </c>
      <c r="J15465" t="s">
        <v>47702</v>
      </c>
    </row>
    <row r="15466" spans="1:10" ht="32" x14ac:dyDescent="0.2">
      <c r="A15466" t="s">
        <v>31213</v>
      </c>
      <c r="B15466" t="s">
        <v>47720</v>
      </c>
      <c r="C15466" t="s">
        <v>47721</v>
      </c>
      <c r="D15466">
        <v>2</v>
      </c>
      <c r="E15466" t="s">
        <v>13</v>
      </c>
      <c r="F15466" t="s">
        <v>13</v>
      </c>
      <c r="G15466" t="s">
        <v>47722</v>
      </c>
      <c r="H15466" s="3" t="s">
        <v>47723</v>
      </c>
      <c r="I15466" t="s">
        <v>69</v>
      </c>
      <c r="J15466" t="s">
        <v>31217</v>
      </c>
    </row>
    <row r="15467" spans="1:10" ht="32" x14ac:dyDescent="0.2">
      <c r="A15467" t="s">
        <v>31213</v>
      </c>
      <c r="B15467" t="s">
        <v>2011</v>
      </c>
      <c r="C15467" t="s">
        <v>47724</v>
      </c>
      <c r="D15467">
        <v>10</v>
      </c>
      <c r="E15467" t="s">
        <v>13</v>
      </c>
      <c r="F15467" t="s">
        <v>13</v>
      </c>
      <c r="G15467" t="s">
        <v>47725</v>
      </c>
      <c r="H15467" s="3" t="s">
        <v>47726</v>
      </c>
      <c r="I15467" t="s">
        <v>69</v>
      </c>
      <c r="J15467" t="s">
        <v>31217</v>
      </c>
    </row>
    <row r="15468" spans="1:10" ht="16" x14ac:dyDescent="0.2">
      <c r="A15468" t="s">
        <v>36659</v>
      </c>
      <c r="B15468" t="s">
        <v>2775</v>
      </c>
      <c r="C15468" t="s">
        <v>22609</v>
      </c>
      <c r="D15468">
        <v>1</v>
      </c>
      <c r="E15468" t="s">
        <v>13</v>
      </c>
      <c r="F15468" t="s">
        <v>13</v>
      </c>
      <c r="G15468" t="s">
        <v>47727</v>
      </c>
      <c r="H15468" s="3" t="s">
        <v>47728</v>
      </c>
      <c r="I15468" t="s">
        <v>69</v>
      </c>
      <c r="J15468" t="s">
        <v>36662</v>
      </c>
    </row>
    <row r="15469" spans="1:10" ht="16" x14ac:dyDescent="0.2">
      <c r="A15469" t="s">
        <v>4962</v>
      </c>
      <c r="B15469" t="s">
        <v>47729</v>
      </c>
      <c r="C15469" t="s">
        <v>47730</v>
      </c>
      <c r="D15469">
        <v>3</v>
      </c>
      <c r="E15469" t="s">
        <v>13</v>
      </c>
      <c r="F15469" t="s">
        <v>13</v>
      </c>
      <c r="G15469" t="s">
        <v>47731</v>
      </c>
      <c r="H15469" s="3" t="s">
        <v>47732</v>
      </c>
      <c r="I15469" t="s">
        <v>69</v>
      </c>
      <c r="J15469" t="s">
        <v>4965</v>
      </c>
    </row>
    <row r="15470" spans="1:10" ht="16" x14ac:dyDescent="0.2">
      <c r="A15470" t="s">
        <v>47733</v>
      </c>
      <c r="B15470" t="s">
        <v>47734</v>
      </c>
      <c r="C15470" t="s">
        <v>47735</v>
      </c>
      <c r="D15470">
        <v>2</v>
      </c>
      <c r="E15470" t="s">
        <v>13</v>
      </c>
      <c r="F15470" t="s">
        <v>13</v>
      </c>
      <c r="G15470" t="s">
        <v>47736</v>
      </c>
      <c r="H15470" s="3" t="s">
        <v>47737</v>
      </c>
      <c r="I15470" t="s">
        <v>69</v>
      </c>
      <c r="J15470" t="s">
        <v>47738</v>
      </c>
    </row>
    <row r="15471" spans="1:10" ht="16" x14ac:dyDescent="0.2">
      <c r="A15471" t="s">
        <v>47733</v>
      </c>
      <c r="B15471" t="s">
        <v>47739</v>
      </c>
      <c r="C15471" t="s">
        <v>47740</v>
      </c>
      <c r="D15471">
        <v>1</v>
      </c>
      <c r="E15471" t="s">
        <v>13</v>
      </c>
      <c r="F15471" t="s">
        <v>13</v>
      </c>
      <c r="G15471" t="s">
        <v>47736</v>
      </c>
      <c r="H15471" s="3" t="s">
        <v>47737</v>
      </c>
      <c r="I15471" t="s">
        <v>69</v>
      </c>
      <c r="J15471" t="s">
        <v>47738</v>
      </c>
    </row>
    <row r="15472" spans="1:10" ht="16" x14ac:dyDescent="0.2">
      <c r="A15472" t="s">
        <v>8530</v>
      </c>
      <c r="B15472" t="s">
        <v>47741</v>
      </c>
      <c r="C15472" t="s">
        <v>47742</v>
      </c>
      <c r="D15472">
        <v>2</v>
      </c>
      <c r="E15472" t="s">
        <v>13</v>
      </c>
      <c r="F15472" t="s">
        <v>13</v>
      </c>
      <c r="G15472" t="s">
        <v>47743</v>
      </c>
      <c r="H15472" s="3" t="s">
        <v>47744</v>
      </c>
      <c r="I15472" t="s">
        <v>69</v>
      </c>
      <c r="J15472" t="s">
        <v>8533</v>
      </c>
    </row>
    <row r="15473" spans="1:10" ht="16" x14ac:dyDescent="0.2">
      <c r="A15473" t="s">
        <v>32063</v>
      </c>
      <c r="B15473" t="s">
        <v>47741</v>
      </c>
      <c r="C15473" t="s">
        <v>47742</v>
      </c>
      <c r="D15473">
        <v>3</v>
      </c>
      <c r="E15473" t="s">
        <v>13</v>
      </c>
      <c r="F15473" t="s">
        <v>13</v>
      </c>
      <c r="G15473" t="s">
        <v>47743</v>
      </c>
      <c r="H15473" s="3" t="s">
        <v>47745</v>
      </c>
      <c r="I15473" t="s">
        <v>69</v>
      </c>
      <c r="J15473" t="s">
        <v>32065</v>
      </c>
    </row>
    <row r="15474" spans="1:10" ht="16" x14ac:dyDescent="0.2">
      <c r="A15474" t="s">
        <v>8521</v>
      </c>
      <c r="B15474" t="s">
        <v>4107</v>
      </c>
      <c r="C15474" t="s">
        <v>47746</v>
      </c>
      <c r="D15474">
        <v>3</v>
      </c>
      <c r="E15474" t="s">
        <v>13</v>
      </c>
      <c r="F15474" t="s">
        <v>13</v>
      </c>
      <c r="G15474" t="s">
        <v>47747</v>
      </c>
      <c r="H15474" s="3" t="s">
        <v>47748</v>
      </c>
      <c r="I15474" t="s">
        <v>69</v>
      </c>
      <c r="J15474" t="s">
        <v>8522</v>
      </c>
    </row>
    <row r="15475" spans="1:10" ht="16" x14ac:dyDescent="0.2">
      <c r="A15475" t="s">
        <v>47452</v>
      </c>
      <c r="B15475" t="s">
        <v>47749</v>
      </c>
      <c r="C15475" t="s">
        <v>47750</v>
      </c>
      <c r="D15475">
        <v>2</v>
      </c>
      <c r="E15475" t="s">
        <v>13</v>
      </c>
      <c r="F15475" t="s">
        <v>13</v>
      </c>
      <c r="G15475" t="s">
        <v>47751</v>
      </c>
      <c r="H15475" s="3" t="s">
        <v>47752</v>
      </c>
      <c r="I15475" t="s">
        <v>69</v>
      </c>
      <c r="J15475" t="s">
        <v>47457</v>
      </c>
    </row>
    <row r="15476" spans="1:10" ht="16" x14ac:dyDescent="0.2">
      <c r="A15476" t="s">
        <v>22617</v>
      </c>
      <c r="B15476" t="s">
        <v>22794</v>
      </c>
      <c r="C15476" t="s">
        <v>47753</v>
      </c>
      <c r="D15476">
        <v>3</v>
      </c>
      <c r="E15476" t="s">
        <v>13</v>
      </c>
      <c r="F15476" t="s">
        <v>13</v>
      </c>
      <c r="G15476" t="s">
        <v>47754</v>
      </c>
      <c r="H15476" s="3" t="s">
        <v>47755</v>
      </c>
      <c r="I15476" t="s">
        <v>69</v>
      </c>
      <c r="J15476" t="s">
        <v>22618</v>
      </c>
    </row>
    <row r="15477" spans="1:10" ht="16" x14ac:dyDescent="0.2">
      <c r="A15477" t="s">
        <v>47756</v>
      </c>
      <c r="B15477" t="s">
        <v>47757</v>
      </c>
      <c r="C15477" t="s">
        <v>47758</v>
      </c>
      <c r="D15477">
        <v>3</v>
      </c>
      <c r="E15477" t="s">
        <v>13</v>
      </c>
      <c r="F15477" t="s">
        <v>13</v>
      </c>
      <c r="G15477" t="s">
        <v>47759</v>
      </c>
      <c r="H15477" s="3" t="s">
        <v>47760</v>
      </c>
      <c r="I15477" t="s">
        <v>69</v>
      </c>
      <c r="J15477" t="s">
        <v>47761</v>
      </c>
    </row>
    <row r="15478" spans="1:10" ht="16" x14ac:dyDescent="0.2">
      <c r="A15478" t="s">
        <v>47756</v>
      </c>
      <c r="B15478" t="s">
        <v>9191</v>
      </c>
      <c r="C15478" t="s">
        <v>47762</v>
      </c>
      <c r="D15478">
        <v>4</v>
      </c>
      <c r="E15478" t="s">
        <v>13</v>
      </c>
      <c r="F15478" t="s">
        <v>13</v>
      </c>
      <c r="G15478" t="s">
        <v>47759</v>
      </c>
      <c r="H15478" s="3" t="s">
        <v>47760</v>
      </c>
      <c r="I15478" t="s">
        <v>69</v>
      </c>
      <c r="J15478" t="s">
        <v>47761</v>
      </c>
    </row>
    <row r="15479" spans="1:10" ht="16" x14ac:dyDescent="0.2">
      <c r="A15479" t="s">
        <v>47756</v>
      </c>
      <c r="B15479" t="s">
        <v>47763</v>
      </c>
      <c r="C15479" t="s">
        <v>47764</v>
      </c>
      <c r="D15479">
        <v>1</v>
      </c>
      <c r="E15479" t="s">
        <v>13</v>
      </c>
      <c r="F15479" t="s">
        <v>13</v>
      </c>
      <c r="G15479" t="s">
        <v>47759</v>
      </c>
      <c r="H15479" s="3" t="s">
        <v>47765</v>
      </c>
      <c r="I15479" t="s">
        <v>69</v>
      </c>
      <c r="J15479" t="s">
        <v>47761</v>
      </c>
    </row>
    <row r="15480" spans="1:10" ht="16" x14ac:dyDescent="0.2">
      <c r="A15480" t="s">
        <v>47756</v>
      </c>
      <c r="B15480" t="s">
        <v>47766</v>
      </c>
      <c r="C15480" t="s">
        <v>47767</v>
      </c>
      <c r="D15480">
        <v>2</v>
      </c>
      <c r="E15480" t="s">
        <v>13</v>
      </c>
      <c r="F15480" t="s">
        <v>13</v>
      </c>
      <c r="G15480" t="s">
        <v>47759</v>
      </c>
      <c r="H15480" s="3" t="s">
        <v>47768</v>
      </c>
      <c r="I15480" t="s">
        <v>69</v>
      </c>
      <c r="J15480" t="s">
        <v>47761</v>
      </c>
    </row>
    <row r="15481" spans="1:10" ht="16" x14ac:dyDescent="0.2">
      <c r="A15481" t="s">
        <v>8748</v>
      </c>
      <c r="B15481" t="s">
        <v>47769</v>
      </c>
      <c r="C15481" t="s">
        <v>47770</v>
      </c>
      <c r="D15481">
        <v>4</v>
      </c>
      <c r="E15481" t="s">
        <v>13</v>
      </c>
      <c r="F15481" t="s">
        <v>13</v>
      </c>
      <c r="G15481" t="s">
        <v>47771</v>
      </c>
      <c r="H15481" s="3" t="s">
        <v>47772</v>
      </c>
      <c r="I15481" t="s">
        <v>1658</v>
      </c>
      <c r="J15481" t="s">
        <v>8753</v>
      </c>
    </row>
    <row r="15482" spans="1:10" ht="16" x14ac:dyDescent="0.2">
      <c r="A15482" t="s">
        <v>8748</v>
      </c>
      <c r="B15482" t="s">
        <v>47773</v>
      </c>
      <c r="C15482" t="s">
        <v>47774</v>
      </c>
      <c r="D15482">
        <v>3</v>
      </c>
      <c r="E15482" t="s">
        <v>13</v>
      </c>
      <c r="F15482" t="s">
        <v>13</v>
      </c>
      <c r="G15482" t="s">
        <v>47771</v>
      </c>
      <c r="H15482" s="3" t="s">
        <v>47772</v>
      </c>
      <c r="I15482" t="s">
        <v>1658</v>
      </c>
      <c r="J15482" t="s">
        <v>8753</v>
      </c>
    </row>
    <row r="15483" spans="1:10" ht="32" x14ac:dyDescent="0.2">
      <c r="A15483" t="s">
        <v>14150</v>
      </c>
      <c r="B15483" t="s">
        <v>47775</v>
      </c>
      <c r="C15483" t="s">
        <v>47776</v>
      </c>
      <c r="D15483">
        <v>3</v>
      </c>
      <c r="E15483" t="s">
        <v>13</v>
      </c>
      <c r="F15483" t="s">
        <v>13</v>
      </c>
      <c r="G15483" t="s">
        <v>47777</v>
      </c>
      <c r="H15483" s="3" t="s">
        <v>47778</v>
      </c>
      <c r="I15483" t="s">
        <v>1658</v>
      </c>
      <c r="J15483" t="s">
        <v>14153</v>
      </c>
    </row>
    <row r="15484" spans="1:10" ht="16" x14ac:dyDescent="0.2">
      <c r="A15484" t="s">
        <v>47779</v>
      </c>
      <c r="B15484" t="s">
        <v>47780</v>
      </c>
      <c r="C15484" t="s">
        <v>47781</v>
      </c>
      <c r="D15484">
        <v>4</v>
      </c>
      <c r="E15484" t="s">
        <v>13</v>
      </c>
      <c r="F15484" t="s">
        <v>13</v>
      </c>
      <c r="G15484" t="s">
        <v>47782</v>
      </c>
      <c r="H15484" s="3" t="s">
        <v>47783</v>
      </c>
      <c r="I15484" t="s">
        <v>1658</v>
      </c>
      <c r="J15484" t="s">
        <v>47784</v>
      </c>
    </row>
    <row r="15485" spans="1:10" ht="16" x14ac:dyDescent="0.2">
      <c r="A15485" t="s">
        <v>47779</v>
      </c>
      <c r="B15485" t="s">
        <v>47785</v>
      </c>
      <c r="C15485" t="s">
        <v>47786</v>
      </c>
      <c r="D15485">
        <v>3</v>
      </c>
      <c r="E15485" t="s">
        <v>13</v>
      </c>
      <c r="F15485" t="s">
        <v>13</v>
      </c>
      <c r="G15485" t="s">
        <v>47782</v>
      </c>
      <c r="H15485" s="3" t="s">
        <v>47783</v>
      </c>
      <c r="I15485" t="s">
        <v>1658</v>
      </c>
      <c r="J15485" t="s">
        <v>47784</v>
      </c>
    </row>
    <row r="15486" spans="1:10" ht="16" x14ac:dyDescent="0.2">
      <c r="A15486" t="s">
        <v>47779</v>
      </c>
      <c r="B15486" t="s">
        <v>47787</v>
      </c>
      <c r="C15486" t="s">
        <v>47788</v>
      </c>
      <c r="D15486">
        <v>1</v>
      </c>
      <c r="E15486" t="s">
        <v>13</v>
      </c>
      <c r="F15486" t="s">
        <v>13</v>
      </c>
      <c r="G15486" t="s">
        <v>47782</v>
      </c>
      <c r="H15486" s="3" t="s">
        <v>47783</v>
      </c>
      <c r="I15486" t="s">
        <v>1658</v>
      </c>
      <c r="J15486" t="s">
        <v>47784</v>
      </c>
    </row>
    <row r="15487" spans="1:10" ht="16" x14ac:dyDescent="0.2">
      <c r="A15487" t="s">
        <v>47779</v>
      </c>
      <c r="B15487" t="s">
        <v>47789</v>
      </c>
      <c r="C15487" t="s">
        <v>47790</v>
      </c>
      <c r="D15487">
        <v>2</v>
      </c>
      <c r="E15487" t="s">
        <v>13</v>
      </c>
      <c r="F15487" t="s">
        <v>13</v>
      </c>
      <c r="G15487" t="s">
        <v>47782</v>
      </c>
      <c r="H15487" s="3" t="s">
        <v>47783</v>
      </c>
      <c r="I15487" t="s">
        <v>1658</v>
      </c>
      <c r="J15487" t="s">
        <v>47784</v>
      </c>
    </row>
    <row r="15488" spans="1:10" ht="16" x14ac:dyDescent="0.2">
      <c r="A15488" t="s">
        <v>4734</v>
      </c>
      <c r="B15488" t="s">
        <v>47791</v>
      </c>
      <c r="C15488" t="s">
        <v>47792</v>
      </c>
      <c r="D15488">
        <v>3</v>
      </c>
      <c r="E15488" t="s">
        <v>13</v>
      </c>
      <c r="F15488" t="s">
        <v>13</v>
      </c>
      <c r="G15488" t="s">
        <v>47793</v>
      </c>
      <c r="H15488" s="3" t="s">
        <v>47794</v>
      </c>
      <c r="I15488" t="s">
        <v>547</v>
      </c>
      <c r="J15488" t="s">
        <v>4735</v>
      </c>
    </row>
    <row r="15489" spans="1:10" ht="16" x14ac:dyDescent="0.2">
      <c r="A15489" t="s">
        <v>47795</v>
      </c>
      <c r="B15489" t="s">
        <v>17272</v>
      </c>
      <c r="C15489" t="s">
        <v>47796</v>
      </c>
      <c r="D15489">
        <v>1</v>
      </c>
      <c r="E15489" t="s">
        <v>13</v>
      </c>
      <c r="F15489" t="s">
        <v>13</v>
      </c>
      <c r="G15489" t="s">
        <v>47793</v>
      </c>
      <c r="H15489" s="3" t="s">
        <v>47797</v>
      </c>
      <c r="I15489" t="s">
        <v>547</v>
      </c>
      <c r="J15489" t="s">
        <v>47798</v>
      </c>
    </row>
    <row r="15490" spans="1:10" ht="16" x14ac:dyDescent="0.2">
      <c r="A15490" t="s">
        <v>47795</v>
      </c>
      <c r="B15490" t="s">
        <v>47799</v>
      </c>
      <c r="C15490" t="s">
        <v>47800</v>
      </c>
      <c r="D15490">
        <v>2</v>
      </c>
      <c r="E15490" t="s">
        <v>13</v>
      </c>
      <c r="F15490" t="s">
        <v>13</v>
      </c>
      <c r="G15490" t="s">
        <v>47793</v>
      </c>
      <c r="H15490" s="3" t="s">
        <v>47801</v>
      </c>
      <c r="I15490" t="s">
        <v>547</v>
      </c>
      <c r="J15490" t="s">
        <v>47798</v>
      </c>
    </row>
    <row r="15491" spans="1:10" ht="16" x14ac:dyDescent="0.2">
      <c r="A15491" t="s">
        <v>47802</v>
      </c>
      <c r="B15491" t="s">
        <v>9891</v>
      </c>
      <c r="C15491" t="s">
        <v>47803</v>
      </c>
      <c r="D15491">
        <v>5</v>
      </c>
      <c r="E15491" t="s">
        <v>13</v>
      </c>
      <c r="F15491" t="s">
        <v>13</v>
      </c>
      <c r="G15491" t="s">
        <v>47793</v>
      </c>
      <c r="H15491" s="3" t="s">
        <v>47794</v>
      </c>
      <c r="I15491" t="s">
        <v>547</v>
      </c>
      <c r="J15491" t="s">
        <v>47804</v>
      </c>
    </row>
    <row r="15492" spans="1:10" ht="16" x14ac:dyDescent="0.2">
      <c r="A15492" t="s">
        <v>47805</v>
      </c>
      <c r="B15492" t="s">
        <v>26512</v>
      </c>
      <c r="C15492" t="s">
        <v>47806</v>
      </c>
      <c r="D15492">
        <v>1</v>
      </c>
      <c r="E15492" t="s">
        <v>13</v>
      </c>
      <c r="F15492" t="s">
        <v>13</v>
      </c>
      <c r="G15492" t="s">
        <v>47793</v>
      </c>
      <c r="H15492" s="3" t="s">
        <v>47797</v>
      </c>
      <c r="I15492" t="s">
        <v>547</v>
      </c>
      <c r="J15492" t="s">
        <v>47807</v>
      </c>
    </row>
    <row r="15493" spans="1:10" ht="16" x14ac:dyDescent="0.2">
      <c r="A15493" t="s">
        <v>41457</v>
      </c>
      <c r="B15493" t="s">
        <v>47808</v>
      </c>
      <c r="C15493" t="s">
        <v>47809</v>
      </c>
      <c r="D15493">
        <v>1</v>
      </c>
      <c r="E15493" t="s">
        <v>13</v>
      </c>
      <c r="F15493" t="s">
        <v>13</v>
      </c>
      <c r="G15493" t="s">
        <v>47793</v>
      </c>
      <c r="H15493" s="3" t="s">
        <v>47794</v>
      </c>
      <c r="I15493" t="s">
        <v>547</v>
      </c>
      <c r="J15493" t="s">
        <v>41462</v>
      </c>
    </row>
    <row r="15494" spans="1:10" ht="16" x14ac:dyDescent="0.2">
      <c r="A15494" t="s">
        <v>47802</v>
      </c>
      <c r="B15494" t="s">
        <v>47810</v>
      </c>
      <c r="C15494" t="s">
        <v>47811</v>
      </c>
      <c r="D15494">
        <v>3</v>
      </c>
      <c r="E15494" t="s">
        <v>13</v>
      </c>
      <c r="F15494" t="s">
        <v>13</v>
      </c>
      <c r="G15494" t="s">
        <v>47793</v>
      </c>
      <c r="H15494" s="3" t="s">
        <v>47794</v>
      </c>
      <c r="I15494" t="s">
        <v>547</v>
      </c>
      <c r="J15494" t="s">
        <v>47804</v>
      </c>
    </row>
    <row r="15495" spans="1:10" ht="16" x14ac:dyDescent="0.2">
      <c r="A15495" t="s">
        <v>47812</v>
      </c>
      <c r="B15495" t="s">
        <v>4622</v>
      </c>
      <c r="C15495" t="s">
        <v>47813</v>
      </c>
      <c r="D15495">
        <v>1</v>
      </c>
      <c r="E15495" t="s">
        <v>13</v>
      </c>
      <c r="F15495" t="s">
        <v>13</v>
      </c>
      <c r="G15495" t="s">
        <v>47793</v>
      </c>
      <c r="H15495" s="3" t="s">
        <v>47797</v>
      </c>
      <c r="I15495" t="s">
        <v>547</v>
      </c>
      <c r="J15495" t="s">
        <v>47814</v>
      </c>
    </row>
    <row r="15496" spans="1:10" ht="16" x14ac:dyDescent="0.2">
      <c r="A15496" t="s">
        <v>47802</v>
      </c>
      <c r="B15496" t="s">
        <v>18851</v>
      </c>
      <c r="C15496" t="s">
        <v>47815</v>
      </c>
      <c r="D15496">
        <v>1</v>
      </c>
      <c r="E15496" t="s">
        <v>13</v>
      </c>
      <c r="F15496" t="s">
        <v>13</v>
      </c>
      <c r="G15496" t="s">
        <v>47793</v>
      </c>
      <c r="H15496" s="3" t="s">
        <v>47794</v>
      </c>
      <c r="I15496" t="s">
        <v>547</v>
      </c>
      <c r="J15496" t="s">
        <v>47804</v>
      </c>
    </row>
    <row r="15497" spans="1:10" ht="16" x14ac:dyDescent="0.2">
      <c r="A15497" t="s">
        <v>8969</v>
      </c>
      <c r="B15497" t="s">
        <v>9891</v>
      </c>
      <c r="C15497" t="s">
        <v>47803</v>
      </c>
      <c r="D15497">
        <v>2</v>
      </c>
      <c r="E15497" t="s">
        <v>13</v>
      </c>
      <c r="F15497" t="s">
        <v>13</v>
      </c>
      <c r="G15497" t="s">
        <v>47793</v>
      </c>
      <c r="H15497" s="3" t="s">
        <v>47797</v>
      </c>
      <c r="I15497" t="s">
        <v>547</v>
      </c>
      <c r="J15497" t="s">
        <v>8972</v>
      </c>
    </row>
    <row r="15498" spans="1:10" ht="16" x14ac:dyDescent="0.2">
      <c r="A15498" t="s">
        <v>47802</v>
      </c>
      <c r="B15498" t="s">
        <v>47816</v>
      </c>
      <c r="C15498" t="s">
        <v>47817</v>
      </c>
      <c r="D15498">
        <v>2</v>
      </c>
      <c r="E15498" t="s">
        <v>13</v>
      </c>
      <c r="F15498" t="s">
        <v>13</v>
      </c>
      <c r="G15498" t="s">
        <v>47793</v>
      </c>
      <c r="H15498" s="3" t="s">
        <v>47794</v>
      </c>
      <c r="I15498" t="s">
        <v>547</v>
      </c>
      <c r="J15498" t="s">
        <v>47804</v>
      </c>
    </row>
    <row r="15499" spans="1:10" ht="16" x14ac:dyDescent="0.2">
      <c r="A15499" t="s">
        <v>47818</v>
      </c>
      <c r="B15499" t="s">
        <v>9891</v>
      </c>
      <c r="C15499" t="s">
        <v>47803</v>
      </c>
      <c r="D15499">
        <v>5</v>
      </c>
      <c r="E15499" t="s">
        <v>13</v>
      </c>
      <c r="F15499" t="s">
        <v>13</v>
      </c>
      <c r="G15499" t="s">
        <v>47793</v>
      </c>
      <c r="H15499" s="3" t="s">
        <v>47794</v>
      </c>
      <c r="I15499" t="s">
        <v>547</v>
      </c>
      <c r="J15499" t="s">
        <v>47819</v>
      </c>
    </row>
    <row r="15500" spans="1:10" ht="16" x14ac:dyDescent="0.2">
      <c r="A15500" t="s">
        <v>47812</v>
      </c>
      <c r="B15500" t="s">
        <v>9270</v>
      </c>
      <c r="C15500" t="s">
        <v>47820</v>
      </c>
      <c r="D15500">
        <v>3</v>
      </c>
      <c r="E15500" t="s">
        <v>13</v>
      </c>
      <c r="F15500" t="s">
        <v>13</v>
      </c>
      <c r="G15500" t="s">
        <v>47793</v>
      </c>
      <c r="H15500" s="3" t="s">
        <v>47797</v>
      </c>
      <c r="I15500" t="s">
        <v>547</v>
      </c>
      <c r="J15500" t="s">
        <v>47814</v>
      </c>
    </row>
    <row r="15501" spans="1:10" ht="16" x14ac:dyDescent="0.2">
      <c r="A15501" t="s">
        <v>47818</v>
      </c>
      <c r="B15501" t="s">
        <v>47821</v>
      </c>
      <c r="C15501" t="s">
        <v>47822</v>
      </c>
      <c r="D15501">
        <v>4</v>
      </c>
      <c r="E15501" t="s">
        <v>13</v>
      </c>
      <c r="F15501" t="s">
        <v>13</v>
      </c>
      <c r="G15501" t="s">
        <v>47793</v>
      </c>
      <c r="H15501" s="3" t="s">
        <v>47794</v>
      </c>
      <c r="I15501" t="s">
        <v>547</v>
      </c>
      <c r="J15501" t="s">
        <v>47819</v>
      </c>
    </row>
    <row r="15502" spans="1:10" ht="16" x14ac:dyDescent="0.2">
      <c r="A15502" t="s">
        <v>47823</v>
      </c>
      <c r="B15502" t="s">
        <v>47824</v>
      </c>
      <c r="C15502" t="s">
        <v>47825</v>
      </c>
      <c r="D15502">
        <v>1</v>
      </c>
      <c r="E15502" t="s">
        <v>13</v>
      </c>
      <c r="F15502" t="s">
        <v>13</v>
      </c>
      <c r="G15502" t="s">
        <v>47793</v>
      </c>
      <c r="H15502" s="3" t="s">
        <v>47794</v>
      </c>
      <c r="I15502" t="s">
        <v>547</v>
      </c>
      <c r="J15502" t="s">
        <v>47826</v>
      </c>
    </row>
    <row r="15503" spans="1:10" ht="16" x14ac:dyDescent="0.2">
      <c r="A15503" t="s">
        <v>15637</v>
      </c>
      <c r="B15503" t="s">
        <v>47824</v>
      </c>
      <c r="C15503" t="s">
        <v>47825</v>
      </c>
      <c r="D15503">
        <v>1</v>
      </c>
      <c r="E15503" t="s">
        <v>13</v>
      </c>
      <c r="F15503" t="s">
        <v>13</v>
      </c>
      <c r="G15503" t="s">
        <v>47793</v>
      </c>
      <c r="H15503" s="3" t="s">
        <v>47794</v>
      </c>
      <c r="I15503" t="s">
        <v>547</v>
      </c>
      <c r="J15503" t="s">
        <v>15641</v>
      </c>
    </row>
    <row r="15504" spans="1:10" ht="16" x14ac:dyDescent="0.2">
      <c r="A15504" t="s">
        <v>15637</v>
      </c>
      <c r="B15504" t="s">
        <v>9891</v>
      </c>
      <c r="C15504" t="s">
        <v>47803</v>
      </c>
      <c r="D15504">
        <v>5</v>
      </c>
      <c r="E15504" t="s">
        <v>13</v>
      </c>
      <c r="F15504" t="s">
        <v>13</v>
      </c>
      <c r="G15504" t="s">
        <v>47793</v>
      </c>
      <c r="H15504" s="3" t="s">
        <v>47794</v>
      </c>
      <c r="I15504" t="s">
        <v>547</v>
      </c>
      <c r="J15504" t="s">
        <v>15641</v>
      </c>
    </row>
    <row r="15505" spans="1:10" ht="16" x14ac:dyDescent="0.2">
      <c r="A15505" t="s">
        <v>47802</v>
      </c>
      <c r="B15505" t="s">
        <v>47827</v>
      </c>
      <c r="C15505" t="s">
        <v>47828</v>
      </c>
      <c r="D15505">
        <v>4</v>
      </c>
      <c r="E15505" t="s">
        <v>13</v>
      </c>
      <c r="F15505" t="s">
        <v>13</v>
      </c>
      <c r="G15505" t="s">
        <v>47793</v>
      </c>
      <c r="H15505" s="3" t="s">
        <v>47794</v>
      </c>
      <c r="I15505" t="s">
        <v>547</v>
      </c>
      <c r="J15505" t="s">
        <v>47804</v>
      </c>
    </row>
    <row r="15506" spans="1:10" ht="16" x14ac:dyDescent="0.2">
      <c r="A15506" t="s">
        <v>47818</v>
      </c>
      <c r="B15506" t="s">
        <v>47829</v>
      </c>
      <c r="C15506" t="s">
        <v>47830</v>
      </c>
      <c r="D15506">
        <v>2</v>
      </c>
      <c r="E15506" t="s">
        <v>13</v>
      </c>
      <c r="F15506" t="s">
        <v>13</v>
      </c>
      <c r="G15506" t="s">
        <v>47793</v>
      </c>
      <c r="H15506" s="3" t="s">
        <v>47794</v>
      </c>
      <c r="I15506" t="s">
        <v>547</v>
      </c>
      <c r="J15506" t="s">
        <v>47819</v>
      </c>
    </row>
    <row r="15507" spans="1:10" ht="16" x14ac:dyDescent="0.2">
      <c r="A15507" t="s">
        <v>47831</v>
      </c>
      <c r="B15507" t="s">
        <v>47832</v>
      </c>
      <c r="C15507" t="s">
        <v>47833</v>
      </c>
      <c r="D15507">
        <v>4</v>
      </c>
      <c r="E15507" t="s">
        <v>13</v>
      </c>
      <c r="F15507" t="s">
        <v>13</v>
      </c>
      <c r="G15507" t="s">
        <v>47793</v>
      </c>
      <c r="H15507" s="3" t="s">
        <v>47794</v>
      </c>
      <c r="I15507" t="s">
        <v>547</v>
      </c>
      <c r="J15507" t="s">
        <v>47834</v>
      </c>
    </row>
    <row r="15508" spans="1:10" ht="16" x14ac:dyDescent="0.2">
      <c r="A15508" t="s">
        <v>47818</v>
      </c>
      <c r="B15508" t="s">
        <v>47824</v>
      </c>
      <c r="C15508" t="s">
        <v>47825</v>
      </c>
      <c r="D15508">
        <v>1</v>
      </c>
      <c r="E15508" t="s">
        <v>13</v>
      </c>
      <c r="F15508" t="s">
        <v>13</v>
      </c>
      <c r="G15508" t="s">
        <v>47793</v>
      </c>
      <c r="H15508" s="3" t="s">
        <v>47794</v>
      </c>
      <c r="I15508" t="s">
        <v>547</v>
      </c>
      <c r="J15508" t="s">
        <v>47819</v>
      </c>
    </row>
    <row r="15509" spans="1:10" ht="16" x14ac:dyDescent="0.2">
      <c r="A15509" t="s">
        <v>47835</v>
      </c>
      <c r="B15509" t="s">
        <v>47824</v>
      </c>
      <c r="C15509" t="s">
        <v>47825</v>
      </c>
      <c r="D15509">
        <v>4</v>
      </c>
      <c r="E15509" t="s">
        <v>13</v>
      </c>
      <c r="F15509" t="s">
        <v>13</v>
      </c>
      <c r="G15509" t="s">
        <v>47793</v>
      </c>
      <c r="H15509" s="3" t="s">
        <v>47794</v>
      </c>
      <c r="I15509" t="s">
        <v>547</v>
      </c>
      <c r="J15509" t="s">
        <v>47836</v>
      </c>
    </row>
    <row r="15510" spans="1:10" ht="16" x14ac:dyDescent="0.2">
      <c r="A15510" t="s">
        <v>47835</v>
      </c>
      <c r="B15510" t="s">
        <v>4622</v>
      </c>
      <c r="C15510" t="s">
        <v>47813</v>
      </c>
      <c r="D15510">
        <v>3</v>
      </c>
      <c r="E15510" t="s">
        <v>13</v>
      </c>
      <c r="F15510" t="s">
        <v>13</v>
      </c>
      <c r="G15510" t="s">
        <v>47793</v>
      </c>
      <c r="H15510" s="3" t="s">
        <v>47794</v>
      </c>
      <c r="I15510" t="s">
        <v>547</v>
      </c>
      <c r="J15510" t="s">
        <v>47836</v>
      </c>
    </row>
    <row r="15511" spans="1:10" ht="16" x14ac:dyDescent="0.2">
      <c r="A15511" t="s">
        <v>47835</v>
      </c>
      <c r="B15511" t="s">
        <v>47837</v>
      </c>
      <c r="C15511" t="s">
        <v>47838</v>
      </c>
      <c r="D15511">
        <v>1</v>
      </c>
      <c r="E15511" t="s">
        <v>13</v>
      </c>
      <c r="F15511" t="s">
        <v>13</v>
      </c>
      <c r="G15511" t="s">
        <v>47793</v>
      </c>
      <c r="H15511" s="3" t="s">
        <v>47794</v>
      </c>
      <c r="I15511" t="s">
        <v>547</v>
      </c>
      <c r="J15511" t="s">
        <v>47836</v>
      </c>
    </row>
    <row r="15512" spans="1:10" ht="16" x14ac:dyDescent="0.2">
      <c r="A15512" t="s">
        <v>8969</v>
      </c>
      <c r="B15512" t="s">
        <v>47839</v>
      </c>
      <c r="C15512" t="s">
        <v>47840</v>
      </c>
      <c r="D15512">
        <v>5</v>
      </c>
      <c r="E15512" t="s">
        <v>13</v>
      </c>
      <c r="F15512" t="s">
        <v>13</v>
      </c>
      <c r="G15512" t="s">
        <v>47793</v>
      </c>
      <c r="H15512" s="3" t="s">
        <v>47797</v>
      </c>
      <c r="I15512" t="s">
        <v>547</v>
      </c>
      <c r="J15512" t="s">
        <v>8972</v>
      </c>
    </row>
    <row r="15513" spans="1:10" ht="16" x14ac:dyDescent="0.2">
      <c r="A15513" t="s">
        <v>8977</v>
      </c>
      <c r="B15513" t="s">
        <v>47821</v>
      </c>
      <c r="C15513" t="s">
        <v>47822</v>
      </c>
      <c r="D15513">
        <v>6</v>
      </c>
      <c r="E15513" t="s">
        <v>13</v>
      </c>
      <c r="F15513" t="s">
        <v>13</v>
      </c>
      <c r="G15513" t="s">
        <v>47793</v>
      </c>
      <c r="H15513" s="3" t="s">
        <v>47794</v>
      </c>
      <c r="I15513" t="s">
        <v>547</v>
      </c>
      <c r="J15513" t="s">
        <v>8978</v>
      </c>
    </row>
    <row r="15514" spans="1:10" ht="16" x14ac:dyDescent="0.2">
      <c r="A15514" t="s">
        <v>47831</v>
      </c>
      <c r="B15514" t="s">
        <v>12377</v>
      </c>
      <c r="C15514" t="s">
        <v>47841</v>
      </c>
      <c r="D15514">
        <v>5</v>
      </c>
      <c r="E15514" t="s">
        <v>13</v>
      </c>
      <c r="F15514" t="s">
        <v>13</v>
      </c>
      <c r="G15514" t="s">
        <v>47793</v>
      </c>
      <c r="H15514" s="3" t="s">
        <v>47794</v>
      </c>
      <c r="I15514" t="s">
        <v>547</v>
      </c>
      <c r="J15514" t="s">
        <v>47834</v>
      </c>
    </row>
    <row r="15515" spans="1:10" ht="16" x14ac:dyDescent="0.2">
      <c r="A15515" t="s">
        <v>8969</v>
      </c>
      <c r="B15515" t="s">
        <v>47821</v>
      </c>
      <c r="C15515" t="s">
        <v>47822</v>
      </c>
      <c r="D15515">
        <v>3</v>
      </c>
      <c r="E15515" t="s">
        <v>13</v>
      </c>
      <c r="F15515" t="s">
        <v>13</v>
      </c>
      <c r="G15515" t="s">
        <v>47793</v>
      </c>
      <c r="H15515" s="3" t="s">
        <v>47797</v>
      </c>
      <c r="I15515" t="s">
        <v>547</v>
      </c>
      <c r="J15515" t="s">
        <v>8972</v>
      </c>
    </row>
    <row r="15516" spans="1:10" ht="16" x14ac:dyDescent="0.2">
      <c r="A15516" t="s">
        <v>47818</v>
      </c>
      <c r="B15516" t="s">
        <v>47842</v>
      </c>
      <c r="C15516" t="s">
        <v>47843</v>
      </c>
      <c r="D15516">
        <v>3</v>
      </c>
      <c r="E15516" t="s">
        <v>13</v>
      </c>
      <c r="F15516" t="s">
        <v>13</v>
      </c>
      <c r="G15516" t="s">
        <v>47793</v>
      </c>
      <c r="H15516" s="3" t="s">
        <v>47794</v>
      </c>
      <c r="I15516" t="s">
        <v>547</v>
      </c>
      <c r="J15516" t="s">
        <v>47819</v>
      </c>
    </row>
    <row r="15517" spans="1:10" ht="16" x14ac:dyDescent="0.2">
      <c r="A15517" t="s">
        <v>47835</v>
      </c>
      <c r="B15517" t="s">
        <v>47844</v>
      </c>
      <c r="C15517" t="s">
        <v>47845</v>
      </c>
      <c r="D15517">
        <v>2</v>
      </c>
      <c r="E15517" t="s">
        <v>13</v>
      </c>
      <c r="F15517" t="s">
        <v>13</v>
      </c>
      <c r="G15517" t="s">
        <v>47793</v>
      </c>
      <c r="H15517" s="3" t="s">
        <v>47794</v>
      </c>
      <c r="I15517" t="s">
        <v>547</v>
      </c>
      <c r="J15517" t="s">
        <v>47836</v>
      </c>
    </row>
    <row r="15518" spans="1:10" ht="32" x14ac:dyDescent="0.2">
      <c r="A15518" t="s">
        <v>47846</v>
      </c>
      <c r="B15518" t="s">
        <v>47847</v>
      </c>
      <c r="C15518" t="s">
        <v>47848</v>
      </c>
      <c r="D15518">
        <v>3</v>
      </c>
      <c r="E15518" t="s">
        <v>13</v>
      </c>
      <c r="F15518" t="s">
        <v>13</v>
      </c>
      <c r="G15518" t="s">
        <v>47793</v>
      </c>
      <c r="H15518" s="3" t="s">
        <v>47849</v>
      </c>
      <c r="I15518" t="s">
        <v>547</v>
      </c>
      <c r="J15518" t="s">
        <v>47850</v>
      </c>
    </row>
    <row r="15519" spans="1:10" ht="16" x14ac:dyDescent="0.2">
      <c r="A15519" t="s">
        <v>47812</v>
      </c>
      <c r="B15519" t="s">
        <v>47847</v>
      </c>
      <c r="C15519" t="s">
        <v>47848</v>
      </c>
      <c r="D15519">
        <v>4</v>
      </c>
      <c r="E15519" t="s">
        <v>13</v>
      </c>
      <c r="F15519" t="s">
        <v>13</v>
      </c>
      <c r="G15519" t="s">
        <v>47793</v>
      </c>
      <c r="H15519" s="3" t="s">
        <v>47851</v>
      </c>
      <c r="I15519" t="s">
        <v>547</v>
      </c>
      <c r="J15519" t="s">
        <v>47814</v>
      </c>
    </row>
    <row r="15520" spans="1:10" ht="16" x14ac:dyDescent="0.2">
      <c r="A15520" t="s">
        <v>8977</v>
      </c>
      <c r="B15520" t="s">
        <v>9891</v>
      </c>
      <c r="C15520" t="s">
        <v>47803</v>
      </c>
      <c r="D15520">
        <v>4</v>
      </c>
      <c r="E15520" t="s">
        <v>13</v>
      </c>
      <c r="F15520" t="s">
        <v>13</v>
      </c>
      <c r="G15520" t="s">
        <v>47793</v>
      </c>
      <c r="H15520" s="3" t="s">
        <v>47794</v>
      </c>
      <c r="I15520" t="s">
        <v>547</v>
      </c>
      <c r="J15520" t="s">
        <v>8978</v>
      </c>
    </row>
    <row r="15521" spans="1:10" ht="16" x14ac:dyDescent="0.2">
      <c r="A15521" t="s">
        <v>41020</v>
      </c>
      <c r="B15521" t="s">
        <v>8181</v>
      </c>
      <c r="C15521" t="s">
        <v>41016</v>
      </c>
      <c r="D15521">
        <v>2</v>
      </c>
      <c r="E15521" t="s">
        <v>13</v>
      </c>
      <c r="F15521" t="s">
        <v>13</v>
      </c>
      <c r="G15521" t="s">
        <v>47793</v>
      </c>
      <c r="H15521" s="3" t="s">
        <v>47852</v>
      </c>
      <c r="I15521" t="s">
        <v>547</v>
      </c>
      <c r="J15521" t="s">
        <v>41022</v>
      </c>
    </row>
    <row r="15522" spans="1:10" ht="16" x14ac:dyDescent="0.2">
      <c r="A15522" t="s">
        <v>47853</v>
      </c>
      <c r="B15522" t="s">
        <v>47854</v>
      </c>
      <c r="C15522" t="s">
        <v>47855</v>
      </c>
      <c r="D15522">
        <v>3</v>
      </c>
      <c r="E15522" t="s">
        <v>13</v>
      </c>
      <c r="F15522" t="s">
        <v>13</v>
      </c>
      <c r="G15522" t="s">
        <v>47793</v>
      </c>
      <c r="H15522" s="3" t="s">
        <v>47856</v>
      </c>
      <c r="I15522" t="s">
        <v>547</v>
      </c>
      <c r="J15522" t="s">
        <v>47857</v>
      </c>
    </row>
    <row r="15523" spans="1:10" ht="16" x14ac:dyDescent="0.2">
      <c r="A15523" t="s">
        <v>47853</v>
      </c>
      <c r="B15523" t="s">
        <v>47837</v>
      </c>
      <c r="C15523" t="s">
        <v>47838</v>
      </c>
      <c r="D15523">
        <v>4</v>
      </c>
      <c r="E15523" t="s">
        <v>13</v>
      </c>
      <c r="F15523" t="s">
        <v>13</v>
      </c>
      <c r="G15523" t="s">
        <v>47793</v>
      </c>
      <c r="H15523" s="3" t="s">
        <v>47794</v>
      </c>
      <c r="I15523" t="s">
        <v>547</v>
      </c>
      <c r="J15523" t="s">
        <v>47857</v>
      </c>
    </row>
    <row r="15524" spans="1:10" ht="16" x14ac:dyDescent="0.2">
      <c r="A15524" t="s">
        <v>47853</v>
      </c>
      <c r="B15524" t="s">
        <v>9891</v>
      </c>
      <c r="C15524" t="s">
        <v>47803</v>
      </c>
      <c r="D15524">
        <v>5</v>
      </c>
      <c r="E15524" t="s">
        <v>13</v>
      </c>
      <c r="F15524" t="s">
        <v>13</v>
      </c>
      <c r="G15524" t="s">
        <v>47793</v>
      </c>
      <c r="H15524" s="3" t="s">
        <v>47794</v>
      </c>
      <c r="I15524" t="s">
        <v>547</v>
      </c>
      <c r="J15524" t="s">
        <v>47857</v>
      </c>
    </row>
    <row r="15525" spans="1:10" ht="16" x14ac:dyDescent="0.2">
      <c r="A15525" t="s">
        <v>47823</v>
      </c>
      <c r="B15525" t="s">
        <v>47858</v>
      </c>
      <c r="C15525" t="s">
        <v>47859</v>
      </c>
      <c r="D15525">
        <v>3</v>
      </c>
      <c r="E15525" t="s">
        <v>13</v>
      </c>
      <c r="F15525" t="s">
        <v>13</v>
      </c>
      <c r="G15525" t="s">
        <v>47793</v>
      </c>
      <c r="H15525" s="3" t="s">
        <v>47794</v>
      </c>
      <c r="I15525" t="s">
        <v>547</v>
      </c>
      <c r="J15525" t="s">
        <v>47826</v>
      </c>
    </row>
    <row r="15526" spans="1:10" ht="16" x14ac:dyDescent="0.2">
      <c r="A15526" t="s">
        <v>47823</v>
      </c>
      <c r="B15526" t="s">
        <v>9891</v>
      </c>
      <c r="C15526" t="s">
        <v>47803</v>
      </c>
      <c r="D15526">
        <v>2</v>
      </c>
      <c r="E15526" t="s">
        <v>13</v>
      </c>
      <c r="F15526" t="s">
        <v>13</v>
      </c>
      <c r="G15526" t="s">
        <v>47793</v>
      </c>
      <c r="H15526" s="3" t="s">
        <v>47794</v>
      </c>
      <c r="I15526" t="s">
        <v>547</v>
      </c>
      <c r="J15526" t="s">
        <v>47826</v>
      </c>
    </row>
    <row r="15527" spans="1:10" ht="16" x14ac:dyDescent="0.2">
      <c r="A15527" t="s">
        <v>47831</v>
      </c>
      <c r="B15527" t="s">
        <v>8801</v>
      </c>
      <c r="C15527" t="s">
        <v>47860</v>
      </c>
      <c r="D15527">
        <v>3</v>
      </c>
      <c r="E15527" t="s">
        <v>13</v>
      </c>
      <c r="F15527" t="s">
        <v>13</v>
      </c>
      <c r="G15527" t="s">
        <v>47793</v>
      </c>
      <c r="H15527" s="3" t="s">
        <v>47794</v>
      </c>
      <c r="I15527" t="s">
        <v>547</v>
      </c>
      <c r="J15527" t="s">
        <v>47834</v>
      </c>
    </row>
    <row r="15528" spans="1:10" ht="16" x14ac:dyDescent="0.2">
      <c r="A15528" t="s">
        <v>47846</v>
      </c>
      <c r="B15528" t="s">
        <v>4622</v>
      </c>
      <c r="C15528" t="s">
        <v>47813</v>
      </c>
      <c r="D15528">
        <v>2</v>
      </c>
      <c r="E15528" t="s">
        <v>13</v>
      </c>
      <c r="F15528" t="s">
        <v>13</v>
      </c>
      <c r="G15528" t="s">
        <v>47793</v>
      </c>
      <c r="H15528" s="3" t="s">
        <v>47861</v>
      </c>
      <c r="I15528" t="s">
        <v>547</v>
      </c>
      <c r="J15528" t="s">
        <v>47850</v>
      </c>
    </row>
    <row r="15529" spans="1:10" ht="16" x14ac:dyDescent="0.2">
      <c r="A15529" t="s">
        <v>47862</v>
      </c>
      <c r="B15529" t="s">
        <v>9891</v>
      </c>
      <c r="C15529" t="s">
        <v>47803</v>
      </c>
      <c r="D15529">
        <v>2</v>
      </c>
      <c r="E15529" t="s">
        <v>13</v>
      </c>
      <c r="F15529" t="s">
        <v>13</v>
      </c>
      <c r="G15529" t="s">
        <v>47793</v>
      </c>
      <c r="H15529" s="3" t="s">
        <v>47863</v>
      </c>
      <c r="I15529" t="s">
        <v>547</v>
      </c>
      <c r="J15529" t="s">
        <v>47864</v>
      </c>
    </row>
    <row r="15530" spans="1:10" ht="16" x14ac:dyDescent="0.2">
      <c r="A15530" t="s">
        <v>47805</v>
      </c>
      <c r="B15530" t="s">
        <v>47847</v>
      </c>
      <c r="C15530" t="s">
        <v>47848</v>
      </c>
      <c r="D15530">
        <v>3</v>
      </c>
      <c r="E15530" t="s">
        <v>13</v>
      </c>
      <c r="F15530" t="s">
        <v>13</v>
      </c>
      <c r="G15530" t="s">
        <v>47793</v>
      </c>
      <c r="H15530" s="3" t="s">
        <v>47865</v>
      </c>
      <c r="I15530" t="s">
        <v>547</v>
      </c>
      <c r="J15530" t="s">
        <v>47807</v>
      </c>
    </row>
    <row r="15531" spans="1:10" ht="16" x14ac:dyDescent="0.2">
      <c r="A15531" t="s">
        <v>47866</v>
      </c>
      <c r="B15531" t="s">
        <v>8068</v>
      </c>
      <c r="C15531" t="s">
        <v>47867</v>
      </c>
      <c r="D15531">
        <v>1</v>
      </c>
      <c r="E15531" t="s">
        <v>13</v>
      </c>
      <c r="F15531" t="s">
        <v>13</v>
      </c>
      <c r="G15531" t="s">
        <v>47793</v>
      </c>
      <c r="H15531" s="3" t="s">
        <v>47863</v>
      </c>
      <c r="I15531" t="s">
        <v>547</v>
      </c>
      <c r="J15531" t="s">
        <v>47868</v>
      </c>
    </row>
    <row r="15532" spans="1:10" ht="16" x14ac:dyDescent="0.2">
      <c r="A15532" t="s">
        <v>47862</v>
      </c>
      <c r="B15532" t="s">
        <v>18113</v>
      </c>
      <c r="C15532" t="s">
        <v>47869</v>
      </c>
      <c r="D15532">
        <v>1</v>
      </c>
      <c r="E15532" t="s">
        <v>13</v>
      </c>
      <c r="F15532" t="s">
        <v>13</v>
      </c>
      <c r="G15532" t="s">
        <v>47793</v>
      </c>
      <c r="H15532" s="3" t="s">
        <v>47863</v>
      </c>
      <c r="I15532" t="s">
        <v>547</v>
      </c>
      <c r="J15532" t="s">
        <v>47864</v>
      </c>
    </row>
    <row r="15533" spans="1:10" ht="16" x14ac:dyDescent="0.2">
      <c r="A15533" t="s">
        <v>47846</v>
      </c>
      <c r="B15533" t="s">
        <v>9270</v>
      </c>
      <c r="C15533" t="s">
        <v>47820</v>
      </c>
      <c r="D15533">
        <v>1</v>
      </c>
      <c r="E15533" t="s">
        <v>13</v>
      </c>
      <c r="F15533" t="s">
        <v>13</v>
      </c>
      <c r="G15533" t="s">
        <v>47793</v>
      </c>
      <c r="H15533" s="3" t="s">
        <v>47861</v>
      </c>
      <c r="I15533" t="s">
        <v>547</v>
      </c>
      <c r="J15533" t="s">
        <v>47850</v>
      </c>
    </row>
    <row r="15534" spans="1:10" ht="16" x14ac:dyDescent="0.2">
      <c r="A15534" t="s">
        <v>47853</v>
      </c>
      <c r="B15534" t="s">
        <v>47824</v>
      </c>
      <c r="C15534" t="s">
        <v>47825</v>
      </c>
      <c r="D15534">
        <v>1</v>
      </c>
      <c r="E15534" t="s">
        <v>13</v>
      </c>
      <c r="F15534" t="s">
        <v>13</v>
      </c>
      <c r="G15534" t="s">
        <v>47793</v>
      </c>
      <c r="H15534" s="3" t="s">
        <v>47794</v>
      </c>
      <c r="I15534" t="s">
        <v>547</v>
      </c>
      <c r="J15534" t="s">
        <v>47857</v>
      </c>
    </row>
    <row r="15535" spans="1:10" ht="16" x14ac:dyDescent="0.2">
      <c r="A15535" t="s">
        <v>41457</v>
      </c>
      <c r="B15535" t="s">
        <v>47870</v>
      </c>
      <c r="C15535" t="s">
        <v>47871</v>
      </c>
      <c r="D15535">
        <v>3</v>
      </c>
      <c r="E15535" t="s">
        <v>13</v>
      </c>
      <c r="F15535" t="s">
        <v>13</v>
      </c>
      <c r="G15535" t="s">
        <v>47793</v>
      </c>
      <c r="H15535" s="3" t="s">
        <v>47794</v>
      </c>
      <c r="I15535" t="s">
        <v>547</v>
      </c>
      <c r="J15535" t="s">
        <v>41462</v>
      </c>
    </row>
    <row r="15536" spans="1:10" ht="16" x14ac:dyDescent="0.2">
      <c r="A15536" t="s">
        <v>47805</v>
      </c>
      <c r="B15536" t="s">
        <v>39029</v>
      </c>
      <c r="C15536" t="s">
        <v>47872</v>
      </c>
      <c r="D15536">
        <v>2</v>
      </c>
      <c r="E15536" t="s">
        <v>13</v>
      </c>
      <c r="F15536" t="s">
        <v>13</v>
      </c>
      <c r="G15536" t="s">
        <v>47793</v>
      </c>
      <c r="H15536" s="3" t="s">
        <v>47856</v>
      </c>
      <c r="I15536" t="s">
        <v>547</v>
      </c>
      <c r="J15536" t="s">
        <v>47807</v>
      </c>
    </row>
    <row r="15537" spans="1:10" ht="16" x14ac:dyDescent="0.2">
      <c r="A15537" t="s">
        <v>41457</v>
      </c>
      <c r="B15537" t="s">
        <v>9891</v>
      </c>
      <c r="C15537" t="s">
        <v>47803</v>
      </c>
      <c r="D15537">
        <v>6</v>
      </c>
      <c r="E15537" t="s">
        <v>13</v>
      </c>
      <c r="F15537" t="s">
        <v>13</v>
      </c>
      <c r="G15537" t="s">
        <v>47793</v>
      </c>
      <c r="H15537" s="3" t="s">
        <v>47794</v>
      </c>
      <c r="I15537" t="s">
        <v>547</v>
      </c>
      <c r="J15537" t="s">
        <v>41462</v>
      </c>
    </row>
    <row r="15538" spans="1:10" ht="16" x14ac:dyDescent="0.2">
      <c r="A15538" t="s">
        <v>47873</v>
      </c>
      <c r="B15538" t="s">
        <v>47874</v>
      </c>
      <c r="C15538" t="s">
        <v>47875</v>
      </c>
      <c r="D15538">
        <v>4</v>
      </c>
      <c r="E15538" t="s">
        <v>13</v>
      </c>
      <c r="F15538" t="s">
        <v>13</v>
      </c>
      <c r="G15538" t="s">
        <v>47793</v>
      </c>
      <c r="H15538" s="3" t="s">
        <v>47856</v>
      </c>
      <c r="I15538" t="s">
        <v>547</v>
      </c>
      <c r="J15538" t="s">
        <v>47876</v>
      </c>
    </row>
    <row r="15539" spans="1:10" ht="16" x14ac:dyDescent="0.2">
      <c r="A15539" t="s">
        <v>47831</v>
      </c>
      <c r="B15539" t="s">
        <v>47877</v>
      </c>
      <c r="C15539" t="s">
        <v>47878</v>
      </c>
      <c r="D15539">
        <v>1</v>
      </c>
      <c r="E15539" t="s">
        <v>13</v>
      </c>
      <c r="F15539" t="s">
        <v>13</v>
      </c>
      <c r="G15539" t="s">
        <v>47793</v>
      </c>
      <c r="H15539" s="3" t="s">
        <v>47794</v>
      </c>
      <c r="I15539" t="s">
        <v>547</v>
      </c>
      <c r="J15539" t="s">
        <v>47834</v>
      </c>
    </row>
    <row r="15540" spans="1:10" ht="16" x14ac:dyDescent="0.2">
      <c r="A15540" t="s">
        <v>47831</v>
      </c>
      <c r="B15540" t="s">
        <v>18074</v>
      </c>
      <c r="C15540" t="s">
        <v>47879</v>
      </c>
      <c r="D15540">
        <v>2</v>
      </c>
      <c r="E15540" t="s">
        <v>13</v>
      </c>
      <c r="F15540" t="s">
        <v>13</v>
      </c>
      <c r="G15540" t="s">
        <v>47793</v>
      </c>
      <c r="H15540" s="3" t="s">
        <v>47794</v>
      </c>
      <c r="I15540" t="s">
        <v>547</v>
      </c>
      <c r="J15540" t="s">
        <v>47834</v>
      </c>
    </row>
    <row r="15541" spans="1:10" ht="16" x14ac:dyDescent="0.2">
      <c r="A15541" t="s">
        <v>41457</v>
      </c>
      <c r="B15541" t="s">
        <v>47854</v>
      </c>
      <c r="C15541" t="s">
        <v>47855</v>
      </c>
      <c r="D15541">
        <v>4</v>
      </c>
      <c r="E15541" t="s">
        <v>13</v>
      </c>
      <c r="F15541" t="s">
        <v>13</v>
      </c>
      <c r="G15541" t="s">
        <v>47793</v>
      </c>
      <c r="H15541" s="3" t="s">
        <v>47794</v>
      </c>
      <c r="I15541" t="s">
        <v>547</v>
      </c>
      <c r="J15541" t="s">
        <v>41462</v>
      </c>
    </row>
    <row r="15542" spans="1:10" ht="16" x14ac:dyDescent="0.2">
      <c r="A15542" t="s">
        <v>8977</v>
      </c>
      <c r="B15542" t="s">
        <v>47880</v>
      </c>
      <c r="C15542" t="s">
        <v>47881</v>
      </c>
      <c r="D15542">
        <v>1</v>
      </c>
      <c r="E15542" t="s">
        <v>13</v>
      </c>
      <c r="F15542" t="s">
        <v>13</v>
      </c>
      <c r="G15542" t="s">
        <v>47793</v>
      </c>
      <c r="H15542" s="3" t="s">
        <v>47856</v>
      </c>
      <c r="I15542" t="s">
        <v>547</v>
      </c>
      <c r="J15542" t="s">
        <v>8978</v>
      </c>
    </row>
    <row r="15543" spans="1:10" ht="16" x14ac:dyDescent="0.2">
      <c r="A15543" t="s">
        <v>8977</v>
      </c>
      <c r="B15543" t="s">
        <v>47882</v>
      </c>
      <c r="C15543" t="s">
        <v>47825</v>
      </c>
      <c r="D15543">
        <v>3</v>
      </c>
      <c r="E15543" t="s">
        <v>13</v>
      </c>
      <c r="F15543" t="s">
        <v>13</v>
      </c>
      <c r="G15543" t="s">
        <v>47793</v>
      </c>
      <c r="H15543" s="3" t="s">
        <v>47794</v>
      </c>
      <c r="I15543" t="s">
        <v>547</v>
      </c>
      <c r="J15543" t="s">
        <v>8978</v>
      </c>
    </row>
    <row r="15544" spans="1:10" ht="16" x14ac:dyDescent="0.2">
      <c r="A15544" t="s">
        <v>8969</v>
      </c>
      <c r="B15544" t="s">
        <v>47824</v>
      </c>
      <c r="C15544" t="s">
        <v>47825</v>
      </c>
      <c r="D15544">
        <v>1</v>
      </c>
      <c r="E15544" t="s">
        <v>13</v>
      </c>
      <c r="F15544" t="s">
        <v>13</v>
      </c>
      <c r="G15544" t="s">
        <v>47793</v>
      </c>
      <c r="H15544" s="3" t="s">
        <v>47797</v>
      </c>
      <c r="I15544" t="s">
        <v>547</v>
      </c>
      <c r="J15544" t="s">
        <v>8972</v>
      </c>
    </row>
    <row r="15545" spans="1:10" ht="16" x14ac:dyDescent="0.2">
      <c r="A15545" t="s">
        <v>47866</v>
      </c>
      <c r="B15545" t="s">
        <v>47799</v>
      </c>
      <c r="C15545" t="s">
        <v>47800</v>
      </c>
      <c r="D15545">
        <v>2</v>
      </c>
      <c r="E15545" t="s">
        <v>13</v>
      </c>
      <c r="F15545" t="s">
        <v>13</v>
      </c>
      <c r="G15545" t="s">
        <v>47793</v>
      </c>
      <c r="H15545" s="3" t="s">
        <v>47863</v>
      </c>
      <c r="I15545" t="s">
        <v>547</v>
      </c>
      <c r="J15545" t="s">
        <v>47868</v>
      </c>
    </row>
    <row r="15546" spans="1:10" ht="16" x14ac:dyDescent="0.2">
      <c r="A15546" t="s">
        <v>41457</v>
      </c>
      <c r="B15546" t="s">
        <v>47882</v>
      </c>
      <c r="C15546" t="s">
        <v>47825</v>
      </c>
      <c r="D15546">
        <v>2</v>
      </c>
      <c r="E15546" t="s">
        <v>13</v>
      </c>
      <c r="F15546" t="s">
        <v>13</v>
      </c>
      <c r="G15546" t="s">
        <v>47793</v>
      </c>
      <c r="H15546" s="3" t="s">
        <v>47794</v>
      </c>
      <c r="I15546" t="s">
        <v>547</v>
      </c>
      <c r="J15546" t="s">
        <v>41462</v>
      </c>
    </row>
    <row r="15547" spans="1:10" ht="16" x14ac:dyDescent="0.2">
      <c r="A15547" t="s">
        <v>9253</v>
      </c>
      <c r="B15547" t="s">
        <v>47883</v>
      </c>
      <c r="C15547" t="s">
        <v>47884</v>
      </c>
      <c r="D15547">
        <v>3</v>
      </c>
      <c r="E15547" t="s">
        <v>13</v>
      </c>
      <c r="F15547" t="s">
        <v>13</v>
      </c>
      <c r="G15547" t="s">
        <v>47885</v>
      </c>
      <c r="H15547" s="3" t="s">
        <v>47886</v>
      </c>
      <c r="I15547" t="s">
        <v>547</v>
      </c>
      <c r="J15547" t="s">
        <v>9258</v>
      </c>
    </row>
    <row r="15548" spans="1:10" ht="16" x14ac:dyDescent="0.2">
      <c r="A15548" t="s">
        <v>47887</v>
      </c>
      <c r="B15548" t="s">
        <v>23191</v>
      </c>
      <c r="C15548" t="s">
        <v>47888</v>
      </c>
      <c r="D15548">
        <v>3</v>
      </c>
      <c r="E15548" t="s">
        <v>13</v>
      </c>
      <c r="F15548" t="s">
        <v>13</v>
      </c>
      <c r="G15548" t="s">
        <v>47889</v>
      </c>
      <c r="H15548" s="3" t="s">
        <v>47890</v>
      </c>
      <c r="I15548" t="s">
        <v>547</v>
      </c>
      <c r="J15548" t="s">
        <v>47891</v>
      </c>
    </row>
    <row r="15549" spans="1:10" ht="16" x14ac:dyDescent="0.2">
      <c r="A15549" t="s">
        <v>47887</v>
      </c>
      <c r="B15549" t="s">
        <v>47892</v>
      </c>
      <c r="C15549" t="s">
        <v>47893</v>
      </c>
      <c r="D15549">
        <v>1</v>
      </c>
      <c r="E15549" t="s">
        <v>13</v>
      </c>
      <c r="F15549" t="s">
        <v>13</v>
      </c>
      <c r="G15549" t="s">
        <v>47889</v>
      </c>
      <c r="H15549" s="3" t="s">
        <v>47894</v>
      </c>
      <c r="I15549" t="s">
        <v>547</v>
      </c>
      <c r="J15549" t="s">
        <v>47891</v>
      </c>
    </row>
    <row r="15550" spans="1:10" ht="16" x14ac:dyDescent="0.2">
      <c r="A15550" t="s">
        <v>47895</v>
      </c>
      <c r="B15550" t="s">
        <v>8068</v>
      </c>
      <c r="C15550" t="s">
        <v>47896</v>
      </c>
      <c r="D15550">
        <v>1</v>
      </c>
      <c r="E15550" t="s">
        <v>13</v>
      </c>
      <c r="F15550" t="s">
        <v>13</v>
      </c>
      <c r="G15550" t="s">
        <v>47889</v>
      </c>
      <c r="H15550" s="3" t="s">
        <v>47897</v>
      </c>
      <c r="I15550" t="s">
        <v>547</v>
      </c>
      <c r="J15550" t="s">
        <v>47898</v>
      </c>
    </row>
    <row r="15551" spans="1:10" ht="16" x14ac:dyDescent="0.2">
      <c r="A15551" t="s">
        <v>47887</v>
      </c>
      <c r="B15551" t="s">
        <v>9060</v>
      </c>
      <c r="C15551" t="s">
        <v>47899</v>
      </c>
      <c r="D15551">
        <v>2</v>
      </c>
      <c r="E15551" t="s">
        <v>13</v>
      </c>
      <c r="F15551" t="s">
        <v>13</v>
      </c>
      <c r="G15551" t="s">
        <v>47889</v>
      </c>
      <c r="H15551" s="3" t="s">
        <v>47890</v>
      </c>
      <c r="I15551" t="s">
        <v>547</v>
      </c>
      <c r="J15551" t="s">
        <v>47891</v>
      </c>
    </row>
    <row r="15552" spans="1:10" ht="16" x14ac:dyDescent="0.2">
      <c r="A15552" t="s">
        <v>47887</v>
      </c>
      <c r="B15552" t="s">
        <v>47900</v>
      </c>
      <c r="C15552" t="s">
        <v>47901</v>
      </c>
      <c r="D15552">
        <v>4</v>
      </c>
      <c r="E15552" t="s">
        <v>13</v>
      </c>
      <c r="F15552" t="s">
        <v>13</v>
      </c>
      <c r="G15552" t="s">
        <v>47889</v>
      </c>
      <c r="H15552" s="3" t="s">
        <v>47890</v>
      </c>
      <c r="I15552" t="s">
        <v>547</v>
      </c>
      <c r="J15552" t="s">
        <v>47891</v>
      </c>
    </row>
    <row r="15553" spans="1:10" ht="16" x14ac:dyDescent="0.2">
      <c r="A15553" t="s">
        <v>47895</v>
      </c>
      <c r="B15553" t="s">
        <v>4638</v>
      </c>
      <c r="C15553" t="s">
        <v>47902</v>
      </c>
      <c r="D15553">
        <v>3</v>
      </c>
      <c r="E15553" t="s">
        <v>13</v>
      </c>
      <c r="F15553" t="s">
        <v>13</v>
      </c>
      <c r="G15553" t="s">
        <v>47889</v>
      </c>
      <c r="H15553" s="3" t="s">
        <v>47897</v>
      </c>
      <c r="I15553" t="s">
        <v>547</v>
      </c>
      <c r="J15553" t="s">
        <v>47898</v>
      </c>
    </row>
    <row r="15554" spans="1:10" ht="16" x14ac:dyDescent="0.2">
      <c r="A15554" t="s">
        <v>8650</v>
      </c>
      <c r="B15554" t="s">
        <v>12377</v>
      </c>
      <c r="C15554" t="s">
        <v>25856</v>
      </c>
      <c r="D15554">
        <v>1</v>
      </c>
      <c r="E15554" t="s">
        <v>13</v>
      </c>
      <c r="F15554" t="s">
        <v>13</v>
      </c>
      <c r="G15554" t="s">
        <v>47889</v>
      </c>
      <c r="H15554" s="3" t="s">
        <v>47903</v>
      </c>
      <c r="I15554" t="s">
        <v>547</v>
      </c>
      <c r="J15554" t="s">
        <v>8654</v>
      </c>
    </row>
    <row r="15555" spans="1:10" ht="16" x14ac:dyDescent="0.2">
      <c r="A15555" t="s">
        <v>47895</v>
      </c>
      <c r="B15555" t="s">
        <v>47904</v>
      </c>
      <c r="C15555" t="s">
        <v>47905</v>
      </c>
      <c r="D15555">
        <v>2</v>
      </c>
      <c r="E15555" t="s">
        <v>13</v>
      </c>
      <c r="F15555" t="s">
        <v>13</v>
      </c>
      <c r="G15555" t="s">
        <v>47889</v>
      </c>
      <c r="H15555" s="3" t="s">
        <v>47897</v>
      </c>
      <c r="I15555" t="s">
        <v>547</v>
      </c>
      <c r="J15555" t="s">
        <v>47898</v>
      </c>
    </row>
    <row r="15556" spans="1:10" ht="16" x14ac:dyDescent="0.2">
      <c r="A15556" t="s">
        <v>47906</v>
      </c>
      <c r="B15556" t="s">
        <v>18849</v>
      </c>
      <c r="C15556" t="s">
        <v>47907</v>
      </c>
      <c r="D15556">
        <v>3</v>
      </c>
      <c r="E15556" t="s">
        <v>13</v>
      </c>
      <c r="F15556" t="s">
        <v>13</v>
      </c>
      <c r="G15556" t="s">
        <v>47908</v>
      </c>
      <c r="H15556" s="3" t="s">
        <v>47909</v>
      </c>
      <c r="I15556" t="s">
        <v>547</v>
      </c>
      <c r="J15556" t="s">
        <v>47910</v>
      </c>
    </row>
    <row r="15557" spans="1:10" ht="16" x14ac:dyDescent="0.2">
      <c r="A15557" t="s">
        <v>47906</v>
      </c>
      <c r="B15557" t="s">
        <v>47911</v>
      </c>
      <c r="C15557" t="s">
        <v>47912</v>
      </c>
      <c r="D15557">
        <v>4</v>
      </c>
      <c r="E15557" t="s">
        <v>13</v>
      </c>
      <c r="F15557" t="s">
        <v>13</v>
      </c>
      <c r="G15557" t="s">
        <v>47908</v>
      </c>
      <c r="H15557" s="3" t="s">
        <v>47909</v>
      </c>
      <c r="I15557" t="s">
        <v>547</v>
      </c>
      <c r="J15557" t="s">
        <v>47910</v>
      </c>
    </row>
    <row r="15558" spans="1:10" ht="16" x14ac:dyDescent="0.2">
      <c r="A15558" t="s">
        <v>47591</v>
      </c>
      <c r="B15558" t="s">
        <v>47913</v>
      </c>
      <c r="C15558" t="s">
        <v>47914</v>
      </c>
      <c r="D15558">
        <v>2</v>
      </c>
      <c r="E15558" t="s">
        <v>13</v>
      </c>
      <c r="F15558" t="s">
        <v>13</v>
      </c>
      <c r="G15558" t="s">
        <v>47908</v>
      </c>
      <c r="H15558" s="3" t="s">
        <v>47915</v>
      </c>
      <c r="I15558" t="s">
        <v>547</v>
      </c>
      <c r="J15558" t="s">
        <v>47594</v>
      </c>
    </row>
    <row r="15559" spans="1:10" ht="16" x14ac:dyDescent="0.2">
      <c r="A15559" t="s">
        <v>47906</v>
      </c>
      <c r="B15559" t="s">
        <v>47916</v>
      </c>
      <c r="C15559" t="s">
        <v>47917</v>
      </c>
      <c r="D15559">
        <v>5</v>
      </c>
      <c r="E15559" t="s">
        <v>13</v>
      </c>
      <c r="F15559" t="s">
        <v>13</v>
      </c>
      <c r="G15559" t="s">
        <v>47908</v>
      </c>
      <c r="H15559" s="3" t="s">
        <v>47909</v>
      </c>
      <c r="I15559" t="s">
        <v>547</v>
      </c>
      <c r="J15559" t="s">
        <v>47910</v>
      </c>
    </row>
    <row r="15560" spans="1:10" ht="16" x14ac:dyDescent="0.2">
      <c r="A15560" t="s">
        <v>47918</v>
      </c>
      <c r="B15560" t="s">
        <v>18937</v>
      </c>
      <c r="C15560" t="s">
        <v>39060</v>
      </c>
      <c r="D15560">
        <v>1</v>
      </c>
      <c r="E15560" t="s">
        <v>13</v>
      </c>
      <c r="F15560" t="s">
        <v>13</v>
      </c>
      <c r="G15560" t="s">
        <v>47908</v>
      </c>
      <c r="H15560" s="3" t="s">
        <v>47915</v>
      </c>
      <c r="I15560" t="s">
        <v>547</v>
      </c>
      <c r="J15560" t="s">
        <v>47919</v>
      </c>
    </row>
    <row r="15561" spans="1:10" ht="16" x14ac:dyDescent="0.2">
      <c r="A15561" t="s">
        <v>47591</v>
      </c>
      <c r="B15561" t="s">
        <v>17488</v>
      </c>
      <c r="C15561" t="s">
        <v>47920</v>
      </c>
      <c r="D15561">
        <v>4</v>
      </c>
      <c r="E15561" t="s">
        <v>13</v>
      </c>
      <c r="F15561" t="s">
        <v>13</v>
      </c>
      <c r="G15561" t="s">
        <v>47908</v>
      </c>
      <c r="H15561" s="3" t="s">
        <v>47915</v>
      </c>
      <c r="I15561" t="s">
        <v>547</v>
      </c>
      <c r="J15561" t="s">
        <v>47594</v>
      </c>
    </row>
    <row r="15562" spans="1:10" ht="16" x14ac:dyDescent="0.2">
      <c r="A15562" t="s">
        <v>47921</v>
      </c>
      <c r="B15562" t="s">
        <v>47911</v>
      </c>
      <c r="C15562" t="s">
        <v>47912</v>
      </c>
      <c r="D15562">
        <v>3</v>
      </c>
      <c r="E15562" t="s">
        <v>13</v>
      </c>
      <c r="F15562" t="s">
        <v>13</v>
      </c>
      <c r="G15562" t="s">
        <v>47908</v>
      </c>
      <c r="H15562" s="3" t="s">
        <v>47922</v>
      </c>
      <c r="I15562" t="s">
        <v>547</v>
      </c>
      <c r="J15562" t="s">
        <v>47923</v>
      </c>
    </row>
    <row r="15563" spans="1:10" ht="16" x14ac:dyDescent="0.2">
      <c r="A15563" t="s">
        <v>47921</v>
      </c>
      <c r="B15563" t="s">
        <v>18849</v>
      </c>
      <c r="C15563" t="s">
        <v>47907</v>
      </c>
      <c r="D15563">
        <v>2</v>
      </c>
      <c r="E15563" t="s">
        <v>13</v>
      </c>
      <c r="F15563" t="s">
        <v>13</v>
      </c>
      <c r="G15563" t="s">
        <v>47908</v>
      </c>
      <c r="H15563" s="3" t="s">
        <v>47922</v>
      </c>
      <c r="I15563" t="s">
        <v>547</v>
      </c>
      <c r="J15563" t="s">
        <v>47923</v>
      </c>
    </row>
    <row r="15564" spans="1:10" ht="16" x14ac:dyDescent="0.2">
      <c r="A15564" t="s">
        <v>47906</v>
      </c>
      <c r="B15564" t="s">
        <v>18469</v>
      </c>
      <c r="C15564" t="s">
        <v>47924</v>
      </c>
      <c r="D15564">
        <v>6</v>
      </c>
      <c r="E15564" t="s">
        <v>13</v>
      </c>
      <c r="F15564" t="s">
        <v>13</v>
      </c>
      <c r="G15564" t="s">
        <v>47908</v>
      </c>
      <c r="H15564" s="3" t="s">
        <v>47909</v>
      </c>
      <c r="I15564" t="s">
        <v>547</v>
      </c>
      <c r="J15564" t="s">
        <v>47910</v>
      </c>
    </row>
    <row r="15565" spans="1:10" ht="16" x14ac:dyDescent="0.2">
      <c r="A15565" t="s">
        <v>32328</v>
      </c>
      <c r="B15565" t="s">
        <v>25036</v>
      </c>
      <c r="C15565" t="s">
        <v>47925</v>
      </c>
      <c r="D15565">
        <v>2</v>
      </c>
      <c r="E15565" t="s">
        <v>13</v>
      </c>
      <c r="F15565" t="s">
        <v>13</v>
      </c>
      <c r="G15565" t="s">
        <v>47908</v>
      </c>
      <c r="H15565" s="3" t="s">
        <v>47926</v>
      </c>
      <c r="I15565" t="s">
        <v>547</v>
      </c>
      <c r="J15565" t="s">
        <v>32330</v>
      </c>
    </row>
    <row r="15566" spans="1:10" ht="16" x14ac:dyDescent="0.2">
      <c r="A15566" t="s">
        <v>47906</v>
      </c>
      <c r="B15566" t="s">
        <v>25937</v>
      </c>
      <c r="C15566" t="s">
        <v>47927</v>
      </c>
      <c r="D15566">
        <v>7</v>
      </c>
      <c r="E15566" t="s">
        <v>13</v>
      </c>
      <c r="F15566" t="s">
        <v>13</v>
      </c>
      <c r="G15566" t="s">
        <v>47908</v>
      </c>
      <c r="H15566" s="3" t="s">
        <v>47909</v>
      </c>
      <c r="I15566" t="s">
        <v>547</v>
      </c>
      <c r="J15566" t="s">
        <v>47910</v>
      </c>
    </row>
    <row r="15567" spans="1:10" ht="16" x14ac:dyDescent="0.2">
      <c r="A15567" t="s">
        <v>23276</v>
      </c>
      <c r="B15567" t="s">
        <v>47928</v>
      </c>
      <c r="C15567" t="s">
        <v>47929</v>
      </c>
      <c r="D15567">
        <v>4</v>
      </c>
      <c r="E15567" t="s">
        <v>13</v>
      </c>
      <c r="F15567" t="s">
        <v>13</v>
      </c>
      <c r="G15567" t="s">
        <v>47908</v>
      </c>
      <c r="H15567" s="3" t="s">
        <v>47922</v>
      </c>
      <c r="I15567" t="s">
        <v>547</v>
      </c>
      <c r="J15567" t="s">
        <v>23279</v>
      </c>
    </row>
    <row r="15568" spans="1:10" ht="16" x14ac:dyDescent="0.2">
      <c r="A15568" t="s">
        <v>47591</v>
      </c>
      <c r="B15568" t="s">
        <v>32251</v>
      </c>
      <c r="C15568" t="s">
        <v>47930</v>
      </c>
      <c r="D15568">
        <v>1</v>
      </c>
      <c r="E15568" t="s">
        <v>13</v>
      </c>
      <c r="F15568" t="s">
        <v>13</v>
      </c>
      <c r="G15568" t="s">
        <v>47908</v>
      </c>
      <c r="H15568" s="3" t="s">
        <v>47915</v>
      </c>
      <c r="I15568" t="s">
        <v>547</v>
      </c>
      <c r="J15568" t="s">
        <v>47594</v>
      </c>
    </row>
    <row r="15569" spans="1:10" ht="16" x14ac:dyDescent="0.2">
      <c r="A15569" t="s">
        <v>47906</v>
      </c>
      <c r="B15569" t="s">
        <v>39015</v>
      </c>
      <c r="C15569" t="s">
        <v>47931</v>
      </c>
      <c r="D15569">
        <v>1</v>
      </c>
      <c r="E15569" t="s">
        <v>13</v>
      </c>
      <c r="F15569" t="s">
        <v>13</v>
      </c>
      <c r="G15569" t="s">
        <v>47908</v>
      </c>
      <c r="H15569" s="3" t="s">
        <v>47909</v>
      </c>
      <c r="I15569" t="s">
        <v>547</v>
      </c>
      <c r="J15569" t="s">
        <v>47910</v>
      </c>
    </row>
    <row r="15570" spans="1:10" ht="16" x14ac:dyDescent="0.2">
      <c r="A15570" t="s">
        <v>1838</v>
      </c>
      <c r="B15570" t="s">
        <v>2560</v>
      </c>
      <c r="C15570" t="s">
        <v>47932</v>
      </c>
      <c r="D15570">
        <v>1</v>
      </c>
      <c r="E15570" t="s">
        <v>13</v>
      </c>
      <c r="F15570" t="s">
        <v>13</v>
      </c>
      <c r="G15570" t="s">
        <v>47908</v>
      </c>
      <c r="H15570" s="3" t="s">
        <v>47922</v>
      </c>
      <c r="I15570" t="s">
        <v>547</v>
      </c>
      <c r="J15570" t="s">
        <v>1841</v>
      </c>
    </row>
    <row r="15571" spans="1:10" ht="16" x14ac:dyDescent="0.2">
      <c r="A15571" t="s">
        <v>47906</v>
      </c>
      <c r="B15571" t="s">
        <v>18937</v>
      </c>
      <c r="C15571" t="s">
        <v>47933</v>
      </c>
      <c r="D15571">
        <v>2</v>
      </c>
      <c r="E15571" t="s">
        <v>13</v>
      </c>
      <c r="F15571" t="s">
        <v>13</v>
      </c>
      <c r="G15571" t="s">
        <v>47908</v>
      </c>
      <c r="H15571" s="3" t="s">
        <v>47909</v>
      </c>
      <c r="I15571" t="s">
        <v>547</v>
      </c>
      <c r="J15571" t="s">
        <v>47910</v>
      </c>
    </row>
    <row r="15572" spans="1:10" ht="16" x14ac:dyDescent="0.2">
      <c r="A15572" t="s">
        <v>47934</v>
      </c>
      <c r="B15572" t="s">
        <v>47935</v>
      </c>
      <c r="C15572" t="s">
        <v>47936</v>
      </c>
      <c r="D15572">
        <v>1</v>
      </c>
      <c r="E15572" t="s">
        <v>13</v>
      </c>
      <c r="F15572" t="s">
        <v>13</v>
      </c>
      <c r="G15572" t="s">
        <v>47908</v>
      </c>
      <c r="H15572" s="3" t="s">
        <v>47915</v>
      </c>
      <c r="I15572" t="s">
        <v>547</v>
      </c>
      <c r="J15572" t="s">
        <v>47937</v>
      </c>
    </row>
    <row r="15573" spans="1:10" ht="16" x14ac:dyDescent="0.2">
      <c r="A15573" t="s">
        <v>15509</v>
      </c>
      <c r="B15573" t="s">
        <v>3203</v>
      </c>
      <c r="C15573" t="s">
        <v>47938</v>
      </c>
      <c r="D15573">
        <v>2</v>
      </c>
      <c r="E15573" t="s">
        <v>13</v>
      </c>
      <c r="F15573" t="s">
        <v>13</v>
      </c>
      <c r="G15573" t="s">
        <v>47908</v>
      </c>
      <c r="H15573" s="3" t="s">
        <v>47909</v>
      </c>
      <c r="I15573" t="s">
        <v>547</v>
      </c>
      <c r="J15573" t="s">
        <v>15512</v>
      </c>
    </row>
    <row r="15574" spans="1:10" ht="16" x14ac:dyDescent="0.2">
      <c r="A15574" t="s">
        <v>11474</v>
      </c>
      <c r="B15574" t="s">
        <v>47939</v>
      </c>
      <c r="C15574" t="s">
        <v>47940</v>
      </c>
      <c r="D15574">
        <v>1</v>
      </c>
      <c r="E15574" t="s">
        <v>13</v>
      </c>
      <c r="F15574" t="s">
        <v>13</v>
      </c>
      <c r="G15574" t="s">
        <v>47908</v>
      </c>
      <c r="H15574" s="3" t="s">
        <v>47909</v>
      </c>
      <c r="I15574" t="s">
        <v>547</v>
      </c>
      <c r="J15574" t="s">
        <v>11477</v>
      </c>
    </row>
    <row r="15575" spans="1:10" ht="16" x14ac:dyDescent="0.2">
      <c r="A15575" t="s">
        <v>47934</v>
      </c>
      <c r="B15575" t="s">
        <v>47941</v>
      </c>
      <c r="C15575" t="s">
        <v>47942</v>
      </c>
      <c r="D15575">
        <v>2</v>
      </c>
      <c r="E15575" t="s">
        <v>13</v>
      </c>
      <c r="F15575" t="s">
        <v>13</v>
      </c>
      <c r="G15575" t="s">
        <v>47908</v>
      </c>
      <c r="H15575" s="3" t="s">
        <v>47915</v>
      </c>
      <c r="I15575" t="s">
        <v>547</v>
      </c>
      <c r="J15575" t="s">
        <v>47937</v>
      </c>
    </row>
    <row r="15576" spans="1:10" ht="16" x14ac:dyDescent="0.2">
      <c r="A15576" t="s">
        <v>47943</v>
      </c>
      <c r="B15576" t="s">
        <v>47939</v>
      </c>
      <c r="C15576" t="s">
        <v>47940</v>
      </c>
      <c r="D15576">
        <v>1</v>
      </c>
      <c r="E15576" t="s">
        <v>13</v>
      </c>
      <c r="F15576" t="s">
        <v>13</v>
      </c>
      <c r="G15576" t="s">
        <v>47908</v>
      </c>
      <c r="H15576" s="3" t="s">
        <v>47909</v>
      </c>
      <c r="I15576" t="s">
        <v>547</v>
      </c>
      <c r="J15576" t="s">
        <v>47944</v>
      </c>
    </row>
    <row r="15577" spans="1:10" ht="16" x14ac:dyDescent="0.2">
      <c r="A15577" t="s">
        <v>47943</v>
      </c>
      <c r="B15577" t="s">
        <v>3203</v>
      </c>
      <c r="C15577" t="s">
        <v>47938</v>
      </c>
      <c r="D15577">
        <v>3</v>
      </c>
      <c r="E15577" t="s">
        <v>13</v>
      </c>
      <c r="F15577" t="s">
        <v>13</v>
      </c>
      <c r="G15577" t="s">
        <v>47908</v>
      </c>
      <c r="H15577" s="3" t="s">
        <v>47909</v>
      </c>
      <c r="I15577" t="s">
        <v>547</v>
      </c>
      <c r="J15577" t="s">
        <v>47944</v>
      </c>
    </row>
    <row r="15578" spans="1:10" ht="32" x14ac:dyDescent="0.2">
      <c r="A15578" t="s">
        <v>47943</v>
      </c>
      <c r="B15578" t="s">
        <v>9305</v>
      </c>
      <c r="C15578" t="s">
        <v>47945</v>
      </c>
      <c r="D15578">
        <v>4</v>
      </c>
      <c r="E15578" t="s">
        <v>13</v>
      </c>
      <c r="F15578" t="s">
        <v>13</v>
      </c>
      <c r="G15578" t="s">
        <v>47908</v>
      </c>
      <c r="H15578" s="3" t="s">
        <v>47946</v>
      </c>
      <c r="I15578" t="s">
        <v>547</v>
      </c>
      <c r="J15578" t="s">
        <v>47944</v>
      </c>
    </row>
    <row r="15579" spans="1:10" ht="16" x14ac:dyDescent="0.2">
      <c r="A15579" t="s">
        <v>41024</v>
      </c>
      <c r="B15579" t="s">
        <v>47947</v>
      </c>
      <c r="C15579" t="s">
        <v>47948</v>
      </c>
      <c r="D15579">
        <v>2</v>
      </c>
      <c r="E15579" t="s">
        <v>13</v>
      </c>
      <c r="F15579" t="s">
        <v>13</v>
      </c>
      <c r="G15579" t="s">
        <v>47908</v>
      </c>
      <c r="H15579" s="3" t="s">
        <v>47949</v>
      </c>
      <c r="I15579" t="s">
        <v>547</v>
      </c>
      <c r="J15579" t="s">
        <v>41028</v>
      </c>
    </row>
    <row r="15580" spans="1:10" ht="16" x14ac:dyDescent="0.2">
      <c r="A15580" t="s">
        <v>47950</v>
      </c>
      <c r="B15580" t="s">
        <v>18937</v>
      </c>
      <c r="C15580" t="s">
        <v>47951</v>
      </c>
      <c r="D15580">
        <v>1</v>
      </c>
      <c r="E15580" t="s">
        <v>13</v>
      </c>
      <c r="F15580" t="s">
        <v>13</v>
      </c>
      <c r="G15580" t="s">
        <v>47908</v>
      </c>
      <c r="H15580" s="3" t="s">
        <v>47909</v>
      </c>
      <c r="I15580" t="s">
        <v>547</v>
      </c>
      <c r="J15580" t="s">
        <v>47952</v>
      </c>
    </row>
    <row r="15581" spans="1:10" ht="16" x14ac:dyDescent="0.2">
      <c r="A15581" t="s">
        <v>47943</v>
      </c>
      <c r="B15581" t="s">
        <v>47953</v>
      </c>
      <c r="C15581" t="s">
        <v>47954</v>
      </c>
      <c r="D15581">
        <v>2</v>
      </c>
      <c r="E15581" t="s">
        <v>13</v>
      </c>
      <c r="F15581" t="s">
        <v>13</v>
      </c>
      <c r="G15581" t="s">
        <v>47908</v>
      </c>
      <c r="H15581" s="3" t="s">
        <v>47909</v>
      </c>
      <c r="I15581" t="s">
        <v>547</v>
      </c>
      <c r="J15581" t="s">
        <v>47944</v>
      </c>
    </row>
    <row r="15582" spans="1:10" ht="16" x14ac:dyDescent="0.2">
      <c r="A15582" t="s">
        <v>18912</v>
      </c>
      <c r="B15582" t="s">
        <v>4716</v>
      </c>
      <c r="C15582" t="s">
        <v>47955</v>
      </c>
      <c r="D15582">
        <v>1</v>
      </c>
      <c r="E15582" t="s">
        <v>13</v>
      </c>
      <c r="F15582" t="s">
        <v>13</v>
      </c>
      <c r="G15582" t="s">
        <v>47908</v>
      </c>
      <c r="H15582" s="3" t="s">
        <v>47922</v>
      </c>
      <c r="I15582" t="s">
        <v>547</v>
      </c>
      <c r="J15582" t="s">
        <v>18913</v>
      </c>
    </row>
    <row r="15583" spans="1:10" ht="16" x14ac:dyDescent="0.2">
      <c r="A15583" t="s">
        <v>47956</v>
      </c>
      <c r="B15583" t="s">
        <v>47957</v>
      </c>
      <c r="C15583" t="s">
        <v>47958</v>
      </c>
      <c r="D15583">
        <v>1</v>
      </c>
      <c r="E15583" t="s">
        <v>13</v>
      </c>
      <c r="F15583" t="s">
        <v>13</v>
      </c>
      <c r="G15583" t="s">
        <v>47908</v>
      </c>
      <c r="H15583" s="3" t="s">
        <v>47909</v>
      </c>
      <c r="I15583" t="s">
        <v>547</v>
      </c>
      <c r="J15583" t="s">
        <v>47959</v>
      </c>
    </row>
    <row r="15584" spans="1:10" ht="16" x14ac:dyDescent="0.2">
      <c r="A15584" t="s">
        <v>47960</v>
      </c>
      <c r="B15584" t="s">
        <v>47911</v>
      </c>
      <c r="C15584" t="s">
        <v>47912</v>
      </c>
      <c r="D15584">
        <v>2</v>
      </c>
      <c r="E15584" t="s">
        <v>13</v>
      </c>
      <c r="F15584" t="s">
        <v>13</v>
      </c>
      <c r="G15584" t="s">
        <v>47908</v>
      </c>
      <c r="H15584" s="3" t="s">
        <v>47961</v>
      </c>
      <c r="I15584" t="s">
        <v>547</v>
      </c>
      <c r="J15584" t="s">
        <v>47962</v>
      </c>
    </row>
    <row r="15585" spans="1:10" ht="16" x14ac:dyDescent="0.2">
      <c r="A15585" t="s">
        <v>47963</v>
      </c>
      <c r="B15585" t="s">
        <v>47964</v>
      </c>
      <c r="C15585" t="s">
        <v>47965</v>
      </c>
      <c r="D15585">
        <v>3</v>
      </c>
      <c r="E15585" t="s">
        <v>13</v>
      </c>
      <c r="F15585" t="s">
        <v>13</v>
      </c>
      <c r="G15585" t="s">
        <v>47908</v>
      </c>
      <c r="H15585" s="3" t="s">
        <v>47909</v>
      </c>
      <c r="I15585" t="s">
        <v>547</v>
      </c>
      <c r="J15585" t="s">
        <v>47966</v>
      </c>
    </row>
    <row r="15586" spans="1:10" ht="16" x14ac:dyDescent="0.2">
      <c r="A15586" t="s">
        <v>47960</v>
      </c>
      <c r="B15586" t="s">
        <v>4622</v>
      </c>
      <c r="C15586" t="s">
        <v>47967</v>
      </c>
      <c r="D15586">
        <v>1</v>
      </c>
      <c r="E15586" t="s">
        <v>13</v>
      </c>
      <c r="F15586" t="s">
        <v>13</v>
      </c>
      <c r="G15586" t="s">
        <v>47908</v>
      </c>
      <c r="H15586" s="3" t="s">
        <v>47909</v>
      </c>
      <c r="I15586" t="s">
        <v>547</v>
      </c>
      <c r="J15586" t="s">
        <v>47962</v>
      </c>
    </row>
    <row r="15587" spans="1:10" ht="16" x14ac:dyDescent="0.2">
      <c r="A15587" t="s">
        <v>47968</v>
      </c>
      <c r="B15587" t="s">
        <v>14690</v>
      </c>
      <c r="C15587" t="s">
        <v>47969</v>
      </c>
      <c r="D15587">
        <v>3</v>
      </c>
      <c r="E15587" t="s">
        <v>13</v>
      </c>
      <c r="F15587" t="s">
        <v>13</v>
      </c>
      <c r="G15587" t="s">
        <v>47908</v>
      </c>
      <c r="H15587" s="3" t="s">
        <v>47909</v>
      </c>
      <c r="I15587" t="s">
        <v>547</v>
      </c>
      <c r="J15587" t="s">
        <v>47970</v>
      </c>
    </row>
    <row r="15588" spans="1:10" ht="16" x14ac:dyDescent="0.2">
      <c r="A15588" t="s">
        <v>47950</v>
      </c>
      <c r="B15588" t="s">
        <v>47911</v>
      </c>
      <c r="C15588" t="s">
        <v>47912</v>
      </c>
      <c r="D15588">
        <v>2</v>
      </c>
      <c r="E15588" t="s">
        <v>13</v>
      </c>
      <c r="F15588" t="s">
        <v>13</v>
      </c>
      <c r="G15588" t="s">
        <v>47908</v>
      </c>
      <c r="H15588" s="3" t="s">
        <v>47909</v>
      </c>
      <c r="I15588" t="s">
        <v>547</v>
      </c>
      <c r="J15588" t="s">
        <v>47952</v>
      </c>
    </row>
    <row r="15589" spans="1:10" ht="16" x14ac:dyDescent="0.2">
      <c r="A15589" t="s">
        <v>47963</v>
      </c>
      <c r="B15589" t="s">
        <v>41040</v>
      </c>
      <c r="C15589" t="s">
        <v>47971</v>
      </c>
      <c r="D15589">
        <v>1</v>
      </c>
      <c r="E15589" t="s">
        <v>13</v>
      </c>
      <c r="F15589" t="s">
        <v>13</v>
      </c>
      <c r="G15589" t="s">
        <v>47908</v>
      </c>
      <c r="H15589" s="3" t="s">
        <v>47909</v>
      </c>
      <c r="I15589" t="s">
        <v>547</v>
      </c>
      <c r="J15589" t="s">
        <v>47966</v>
      </c>
    </row>
    <row r="15590" spans="1:10" ht="16" x14ac:dyDescent="0.2">
      <c r="A15590" t="s">
        <v>47921</v>
      </c>
      <c r="B15590" t="s">
        <v>25937</v>
      </c>
      <c r="C15590" t="s">
        <v>47927</v>
      </c>
      <c r="D15590">
        <v>4</v>
      </c>
      <c r="E15590" t="s">
        <v>13</v>
      </c>
      <c r="F15590" t="s">
        <v>13</v>
      </c>
      <c r="G15590" t="s">
        <v>47908</v>
      </c>
      <c r="H15590" s="3" t="s">
        <v>47922</v>
      </c>
      <c r="I15590" t="s">
        <v>547</v>
      </c>
      <c r="J15590" t="s">
        <v>47923</v>
      </c>
    </row>
    <row r="15591" spans="1:10" ht="16" x14ac:dyDescent="0.2">
      <c r="A15591" t="s">
        <v>47956</v>
      </c>
      <c r="B15591" t="s">
        <v>47911</v>
      </c>
      <c r="C15591" t="s">
        <v>47912</v>
      </c>
      <c r="D15591">
        <v>2</v>
      </c>
      <c r="E15591" t="s">
        <v>13</v>
      </c>
      <c r="F15591" t="s">
        <v>13</v>
      </c>
      <c r="G15591" t="s">
        <v>47908</v>
      </c>
      <c r="H15591" s="3" t="s">
        <v>47909</v>
      </c>
      <c r="I15591" t="s">
        <v>547</v>
      </c>
      <c r="J15591" t="s">
        <v>47959</v>
      </c>
    </row>
    <row r="15592" spans="1:10" ht="16" x14ac:dyDescent="0.2">
      <c r="A15592" t="s">
        <v>47968</v>
      </c>
      <c r="B15592" t="s">
        <v>3203</v>
      </c>
      <c r="C15592" t="s">
        <v>47938</v>
      </c>
      <c r="D15592">
        <v>2</v>
      </c>
      <c r="E15592" t="s">
        <v>13</v>
      </c>
      <c r="F15592" t="s">
        <v>13</v>
      </c>
      <c r="G15592" t="s">
        <v>47908</v>
      </c>
      <c r="H15592" s="3" t="s">
        <v>47909</v>
      </c>
      <c r="I15592" t="s">
        <v>547</v>
      </c>
      <c r="J15592" t="s">
        <v>47970</v>
      </c>
    </row>
    <row r="15593" spans="1:10" ht="16" x14ac:dyDescent="0.2">
      <c r="A15593" t="s">
        <v>47968</v>
      </c>
      <c r="B15593" t="s">
        <v>47939</v>
      </c>
      <c r="C15593" t="s">
        <v>47940</v>
      </c>
      <c r="D15593">
        <v>1</v>
      </c>
      <c r="E15593" t="s">
        <v>13</v>
      </c>
      <c r="F15593" t="s">
        <v>13</v>
      </c>
      <c r="G15593" t="s">
        <v>47908</v>
      </c>
      <c r="H15593" s="3" t="s">
        <v>47909</v>
      </c>
      <c r="I15593" t="s">
        <v>547</v>
      </c>
      <c r="J15593" t="s">
        <v>47970</v>
      </c>
    </row>
    <row r="15594" spans="1:10" ht="16" x14ac:dyDescent="0.2">
      <c r="A15594" t="s">
        <v>47950</v>
      </c>
      <c r="B15594" t="s">
        <v>47972</v>
      </c>
      <c r="C15594" t="s">
        <v>47973</v>
      </c>
      <c r="D15594">
        <v>3</v>
      </c>
      <c r="E15594" t="s">
        <v>13</v>
      </c>
      <c r="F15594" t="s">
        <v>13</v>
      </c>
      <c r="G15594" t="s">
        <v>47908</v>
      </c>
      <c r="H15594" s="3" t="s">
        <v>47909</v>
      </c>
      <c r="I15594" t="s">
        <v>547</v>
      </c>
      <c r="J15594" t="s">
        <v>47952</v>
      </c>
    </row>
    <row r="15595" spans="1:10" ht="16" x14ac:dyDescent="0.2">
      <c r="A15595" t="s">
        <v>27665</v>
      </c>
      <c r="B15595" t="s">
        <v>4583</v>
      </c>
      <c r="C15595" t="s">
        <v>47974</v>
      </c>
      <c r="D15595">
        <v>2</v>
      </c>
      <c r="E15595" t="s">
        <v>13</v>
      </c>
      <c r="F15595" t="s">
        <v>13</v>
      </c>
      <c r="G15595" t="s">
        <v>47908</v>
      </c>
      <c r="H15595" s="3" t="s">
        <v>47909</v>
      </c>
      <c r="I15595" t="s">
        <v>547</v>
      </c>
      <c r="J15595" t="s">
        <v>27668</v>
      </c>
    </row>
    <row r="15596" spans="1:10" ht="16" x14ac:dyDescent="0.2">
      <c r="A15596" t="s">
        <v>15509</v>
      </c>
      <c r="B15596" t="s">
        <v>47939</v>
      </c>
      <c r="C15596" t="s">
        <v>47940</v>
      </c>
      <c r="D15596">
        <v>1</v>
      </c>
      <c r="E15596" t="s">
        <v>13</v>
      </c>
      <c r="F15596" t="s">
        <v>13</v>
      </c>
      <c r="G15596" t="s">
        <v>47908</v>
      </c>
      <c r="H15596" s="3" t="s">
        <v>47909</v>
      </c>
      <c r="I15596" t="s">
        <v>547</v>
      </c>
      <c r="J15596" t="s">
        <v>15512</v>
      </c>
    </row>
    <row r="15597" spans="1:10" ht="16" x14ac:dyDescent="0.2">
      <c r="A15597" t="s">
        <v>47963</v>
      </c>
      <c r="B15597" t="s">
        <v>8094</v>
      </c>
      <c r="C15597" t="s">
        <v>47975</v>
      </c>
      <c r="D15597">
        <v>2</v>
      </c>
      <c r="E15597" t="s">
        <v>13</v>
      </c>
      <c r="F15597" t="s">
        <v>13</v>
      </c>
      <c r="G15597" t="s">
        <v>47908</v>
      </c>
      <c r="H15597" s="3" t="s">
        <v>47909</v>
      </c>
      <c r="I15597" t="s">
        <v>547</v>
      </c>
      <c r="J15597" t="s">
        <v>47966</v>
      </c>
    </row>
    <row r="15598" spans="1:10" ht="16" x14ac:dyDescent="0.2">
      <c r="A15598" t="s">
        <v>17163</v>
      </c>
      <c r="B15598" t="s">
        <v>47916</v>
      </c>
      <c r="C15598" t="s">
        <v>47917</v>
      </c>
      <c r="D15598">
        <v>1</v>
      </c>
      <c r="E15598" t="s">
        <v>13</v>
      </c>
      <c r="F15598" t="s">
        <v>13</v>
      </c>
      <c r="G15598" t="s">
        <v>47908</v>
      </c>
      <c r="H15598" s="3" t="s">
        <v>47909</v>
      </c>
      <c r="I15598" t="s">
        <v>547</v>
      </c>
      <c r="J15598" t="s">
        <v>17168</v>
      </c>
    </row>
    <row r="15599" spans="1:10" ht="16" x14ac:dyDescent="0.2">
      <c r="A15599" t="s">
        <v>47976</v>
      </c>
      <c r="B15599" t="s">
        <v>47977</v>
      </c>
      <c r="C15599" t="s">
        <v>47978</v>
      </c>
      <c r="D15599">
        <v>1</v>
      </c>
      <c r="E15599" t="s">
        <v>13</v>
      </c>
      <c r="F15599" t="s">
        <v>13</v>
      </c>
      <c r="G15599" t="s">
        <v>47908</v>
      </c>
      <c r="H15599" s="3" t="s">
        <v>47909</v>
      </c>
      <c r="I15599" t="s">
        <v>547</v>
      </c>
      <c r="J15599" t="s">
        <v>47979</v>
      </c>
    </row>
    <row r="15600" spans="1:10" ht="16" x14ac:dyDescent="0.2">
      <c r="A15600" t="s">
        <v>26370</v>
      </c>
      <c r="B15600" t="s">
        <v>18937</v>
      </c>
      <c r="C15600" t="s">
        <v>47951</v>
      </c>
      <c r="D15600">
        <v>3</v>
      </c>
      <c r="E15600" t="s">
        <v>13</v>
      </c>
      <c r="F15600" t="s">
        <v>13</v>
      </c>
      <c r="G15600" t="s">
        <v>47908</v>
      </c>
      <c r="H15600" s="3" t="s">
        <v>47909</v>
      </c>
      <c r="I15600" t="s">
        <v>547</v>
      </c>
      <c r="J15600" t="s">
        <v>26375</v>
      </c>
    </row>
    <row r="15601" spans="1:10" ht="16" x14ac:dyDescent="0.2">
      <c r="A15601" t="s">
        <v>26370</v>
      </c>
      <c r="B15601" t="s">
        <v>47911</v>
      </c>
      <c r="C15601" t="s">
        <v>47912</v>
      </c>
      <c r="D15601">
        <v>2</v>
      </c>
      <c r="E15601" t="s">
        <v>13</v>
      </c>
      <c r="F15601" t="s">
        <v>13</v>
      </c>
      <c r="G15601" t="s">
        <v>47908</v>
      </c>
      <c r="H15601" s="3" t="s">
        <v>47909</v>
      </c>
      <c r="I15601" t="s">
        <v>547</v>
      </c>
      <c r="J15601" t="s">
        <v>26375</v>
      </c>
    </row>
    <row r="15602" spans="1:10" ht="16" x14ac:dyDescent="0.2">
      <c r="A15602" t="s">
        <v>47980</v>
      </c>
      <c r="B15602" t="s">
        <v>25937</v>
      </c>
      <c r="C15602" t="s">
        <v>47927</v>
      </c>
      <c r="D15602">
        <v>4</v>
      </c>
      <c r="E15602" t="s">
        <v>13</v>
      </c>
      <c r="F15602" t="s">
        <v>13</v>
      </c>
      <c r="G15602" t="s">
        <v>47908</v>
      </c>
      <c r="H15602" s="3" t="s">
        <v>47909</v>
      </c>
      <c r="I15602" t="s">
        <v>547</v>
      </c>
      <c r="J15602" t="s">
        <v>47981</v>
      </c>
    </row>
    <row r="15603" spans="1:10" ht="16" x14ac:dyDescent="0.2">
      <c r="A15603" t="s">
        <v>47976</v>
      </c>
      <c r="B15603" t="s">
        <v>47911</v>
      </c>
      <c r="C15603" t="s">
        <v>47912</v>
      </c>
      <c r="D15603">
        <v>2</v>
      </c>
      <c r="E15603" t="s">
        <v>13</v>
      </c>
      <c r="F15603" t="s">
        <v>13</v>
      </c>
      <c r="G15603" t="s">
        <v>47908</v>
      </c>
      <c r="H15603" s="3" t="s">
        <v>47909</v>
      </c>
      <c r="I15603" t="s">
        <v>547</v>
      </c>
      <c r="J15603" t="s">
        <v>47979</v>
      </c>
    </row>
    <row r="15604" spans="1:10" ht="16" x14ac:dyDescent="0.2">
      <c r="A15604" t="s">
        <v>44675</v>
      </c>
      <c r="B15604" t="s">
        <v>2655</v>
      </c>
      <c r="C15604" t="s">
        <v>47982</v>
      </c>
      <c r="D15604">
        <v>2</v>
      </c>
      <c r="E15604" t="s">
        <v>13</v>
      </c>
      <c r="F15604" t="s">
        <v>13</v>
      </c>
      <c r="G15604" t="s">
        <v>47908</v>
      </c>
      <c r="H15604" s="3" t="s">
        <v>47909</v>
      </c>
      <c r="I15604" t="s">
        <v>547</v>
      </c>
      <c r="J15604" t="s">
        <v>44679</v>
      </c>
    </row>
    <row r="15605" spans="1:10" ht="16" x14ac:dyDescent="0.2">
      <c r="A15605" t="s">
        <v>17163</v>
      </c>
      <c r="B15605" t="s">
        <v>47983</v>
      </c>
      <c r="C15605" t="s">
        <v>47984</v>
      </c>
      <c r="D15605">
        <v>2</v>
      </c>
      <c r="E15605" t="s">
        <v>13</v>
      </c>
      <c r="F15605" t="s">
        <v>13</v>
      </c>
      <c r="G15605" t="s">
        <v>47908</v>
      </c>
      <c r="H15605" s="3" t="s">
        <v>47909</v>
      </c>
      <c r="I15605" t="s">
        <v>547</v>
      </c>
      <c r="J15605" t="s">
        <v>17168</v>
      </c>
    </row>
    <row r="15606" spans="1:10" ht="16" x14ac:dyDescent="0.2">
      <c r="A15606" t="s">
        <v>26370</v>
      </c>
      <c r="B15606" t="s">
        <v>47972</v>
      </c>
      <c r="C15606" t="s">
        <v>47973</v>
      </c>
      <c r="D15606">
        <v>1</v>
      </c>
      <c r="E15606" t="s">
        <v>13</v>
      </c>
      <c r="F15606" t="s">
        <v>13</v>
      </c>
      <c r="G15606" t="s">
        <v>47908</v>
      </c>
      <c r="H15606" s="3" t="s">
        <v>47909</v>
      </c>
      <c r="I15606" t="s">
        <v>547</v>
      </c>
      <c r="J15606" t="s">
        <v>26375</v>
      </c>
    </row>
    <row r="15607" spans="1:10" ht="32" x14ac:dyDescent="0.2">
      <c r="A15607" t="s">
        <v>41024</v>
      </c>
      <c r="B15607" t="s">
        <v>47985</v>
      </c>
      <c r="C15607" t="s">
        <v>47986</v>
      </c>
      <c r="D15607">
        <v>1</v>
      </c>
      <c r="E15607" t="s">
        <v>13</v>
      </c>
      <c r="F15607" t="s">
        <v>13</v>
      </c>
      <c r="G15607" t="s">
        <v>47987</v>
      </c>
      <c r="H15607" s="3" t="s">
        <v>47988</v>
      </c>
      <c r="I15607" t="s">
        <v>547</v>
      </c>
      <c r="J15607" t="s">
        <v>41028</v>
      </c>
    </row>
    <row r="15608" spans="1:10" ht="16" x14ac:dyDescent="0.2">
      <c r="A15608" t="s">
        <v>4391</v>
      </c>
      <c r="B15608" t="s">
        <v>47989</v>
      </c>
      <c r="C15608" t="s">
        <v>47990</v>
      </c>
      <c r="D15608">
        <v>2</v>
      </c>
      <c r="E15608" t="s">
        <v>13</v>
      </c>
      <c r="F15608" t="s">
        <v>13</v>
      </c>
      <c r="G15608" t="s">
        <v>47991</v>
      </c>
      <c r="H15608" s="3" t="s">
        <v>47992</v>
      </c>
      <c r="I15608" t="s">
        <v>69</v>
      </c>
      <c r="J15608" t="s">
        <v>4396</v>
      </c>
    </row>
    <row r="15609" spans="1:10" ht="16" x14ac:dyDescent="0.2">
      <c r="A15609" t="s">
        <v>4391</v>
      </c>
      <c r="B15609" t="s">
        <v>47993</v>
      </c>
      <c r="C15609" t="s">
        <v>47994</v>
      </c>
      <c r="D15609">
        <v>1</v>
      </c>
      <c r="E15609" t="s">
        <v>13</v>
      </c>
      <c r="F15609" t="s">
        <v>13</v>
      </c>
      <c r="G15609" t="s">
        <v>47991</v>
      </c>
      <c r="H15609" s="3" t="s">
        <v>47992</v>
      </c>
      <c r="I15609" t="s">
        <v>69</v>
      </c>
      <c r="J15609" t="s">
        <v>4396</v>
      </c>
    </row>
    <row r="15610" spans="1:10" ht="16" x14ac:dyDescent="0.2">
      <c r="A15610" t="s">
        <v>11982</v>
      </c>
      <c r="B15610" t="s">
        <v>47995</v>
      </c>
      <c r="C15610" t="s">
        <v>47996</v>
      </c>
      <c r="D15610">
        <v>2</v>
      </c>
      <c r="E15610" t="s">
        <v>13</v>
      </c>
      <c r="F15610" t="s">
        <v>13</v>
      </c>
      <c r="G15610" t="s">
        <v>47997</v>
      </c>
      <c r="H15610" s="3" t="s">
        <v>47998</v>
      </c>
      <c r="I15610" t="s">
        <v>69</v>
      </c>
      <c r="J15610" t="s">
        <v>11987</v>
      </c>
    </row>
    <row r="15611" spans="1:10" ht="16" x14ac:dyDescent="0.2">
      <c r="A15611" t="s">
        <v>11982</v>
      </c>
      <c r="B15611" t="s">
        <v>47999</v>
      </c>
      <c r="C15611" t="s">
        <v>48000</v>
      </c>
      <c r="D15611">
        <v>4</v>
      </c>
      <c r="E15611" t="s">
        <v>13</v>
      </c>
      <c r="F15611" t="s">
        <v>13</v>
      </c>
      <c r="G15611" t="s">
        <v>48001</v>
      </c>
      <c r="H15611" s="3" t="s">
        <v>48002</v>
      </c>
      <c r="I15611" t="s">
        <v>69</v>
      </c>
      <c r="J15611" t="s">
        <v>11987</v>
      </c>
    </row>
    <row r="15612" spans="1:10" ht="16" x14ac:dyDescent="0.2">
      <c r="A15612" t="s">
        <v>11982</v>
      </c>
      <c r="B15612" t="s">
        <v>48003</v>
      </c>
      <c r="C15612" t="s">
        <v>48004</v>
      </c>
      <c r="D15612">
        <v>6</v>
      </c>
      <c r="E15612" t="s">
        <v>13</v>
      </c>
      <c r="F15612" t="s">
        <v>13</v>
      </c>
      <c r="G15612" t="s">
        <v>48001</v>
      </c>
      <c r="H15612" s="3" t="s">
        <v>48002</v>
      </c>
      <c r="I15612" t="s">
        <v>69</v>
      </c>
      <c r="J15612" t="s">
        <v>11987</v>
      </c>
    </row>
    <row r="15613" spans="1:10" ht="16" x14ac:dyDescent="0.2">
      <c r="A15613" t="s">
        <v>48005</v>
      </c>
      <c r="B15613" t="s">
        <v>48006</v>
      </c>
      <c r="C15613" t="s">
        <v>48007</v>
      </c>
      <c r="D15613">
        <v>2</v>
      </c>
      <c r="E15613" t="s">
        <v>13</v>
      </c>
      <c r="F15613" t="s">
        <v>13</v>
      </c>
      <c r="G15613" t="s">
        <v>48008</v>
      </c>
      <c r="H15613" s="3" t="s">
        <v>48009</v>
      </c>
      <c r="I15613" t="s">
        <v>69</v>
      </c>
      <c r="J15613" t="s">
        <v>48010</v>
      </c>
    </row>
    <row r="15614" spans="1:10" ht="16" x14ac:dyDescent="0.2">
      <c r="A15614" t="s">
        <v>48005</v>
      </c>
      <c r="B15614" t="s">
        <v>48011</v>
      </c>
      <c r="C15614" t="s">
        <v>48012</v>
      </c>
      <c r="D15614">
        <v>1</v>
      </c>
      <c r="E15614" t="s">
        <v>13</v>
      </c>
      <c r="F15614" t="s">
        <v>13</v>
      </c>
      <c r="G15614" t="s">
        <v>48008</v>
      </c>
      <c r="H15614" s="3" t="s">
        <v>48009</v>
      </c>
      <c r="I15614" t="s">
        <v>69</v>
      </c>
      <c r="J15614" t="s">
        <v>48010</v>
      </c>
    </row>
    <row r="15615" spans="1:10" ht="16" x14ac:dyDescent="0.2">
      <c r="A15615" t="s">
        <v>48013</v>
      </c>
      <c r="B15615" t="s">
        <v>48014</v>
      </c>
      <c r="C15615" t="s">
        <v>48015</v>
      </c>
      <c r="D15615">
        <v>1</v>
      </c>
      <c r="E15615" t="s">
        <v>13</v>
      </c>
      <c r="F15615" t="s">
        <v>13</v>
      </c>
      <c r="G15615" t="s">
        <v>48008</v>
      </c>
      <c r="H15615" s="3" t="s">
        <v>48016</v>
      </c>
      <c r="I15615" t="s">
        <v>69</v>
      </c>
      <c r="J15615" t="s">
        <v>48017</v>
      </c>
    </row>
    <row r="15616" spans="1:10" ht="16" x14ac:dyDescent="0.2">
      <c r="A15616" t="s">
        <v>48018</v>
      </c>
      <c r="B15616" t="s">
        <v>48019</v>
      </c>
      <c r="C15616" t="s">
        <v>48020</v>
      </c>
      <c r="D15616">
        <v>8</v>
      </c>
      <c r="E15616" t="s">
        <v>13</v>
      </c>
      <c r="F15616" t="s">
        <v>13</v>
      </c>
      <c r="G15616" t="s">
        <v>48021</v>
      </c>
      <c r="H15616" s="3" t="s">
        <v>48022</v>
      </c>
      <c r="I15616" t="s">
        <v>62</v>
      </c>
      <c r="J15616" t="s">
        <v>48023</v>
      </c>
    </row>
    <row r="15617" spans="1:10" ht="16" x14ac:dyDescent="0.2">
      <c r="A15617" t="s">
        <v>48018</v>
      </c>
      <c r="B15617" t="s">
        <v>48024</v>
      </c>
      <c r="C15617" t="s">
        <v>48025</v>
      </c>
      <c r="D15617">
        <v>5</v>
      </c>
      <c r="E15617" t="s">
        <v>13</v>
      </c>
      <c r="F15617" t="s">
        <v>13</v>
      </c>
      <c r="G15617" t="s">
        <v>48021</v>
      </c>
      <c r="H15617" s="3" t="s">
        <v>48022</v>
      </c>
      <c r="I15617" t="s">
        <v>62</v>
      </c>
      <c r="J15617" t="s">
        <v>48023</v>
      </c>
    </row>
    <row r="15618" spans="1:10" ht="16" x14ac:dyDescent="0.2">
      <c r="A15618" t="s">
        <v>48018</v>
      </c>
      <c r="B15618" t="s">
        <v>48026</v>
      </c>
      <c r="C15618" t="s">
        <v>48027</v>
      </c>
      <c r="D15618">
        <v>6</v>
      </c>
      <c r="E15618" t="s">
        <v>13</v>
      </c>
      <c r="F15618" t="s">
        <v>13</v>
      </c>
      <c r="G15618" t="s">
        <v>48021</v>
      </c>
      <c r="H15618" s="3" t="s">
        <v>48022</v>
      </c>
      <c r="I15618" t="s">
        <v>62</v>
      </c>
      <c r="J15618" t="s">
        <v>48023</v>
      </c>
    </row>
    <row r="15619" spans="1:10" ht="16" x14ac:dyDescent="0.2">
      <c r="A15619" t="s">
        <v>48018</v>
      </c>
      <c r="B15619" t="s">
        <v>48028</v>
      </c>
      <c r="C15619" t="s">
        <v>48029</v>
      </c>
      <c r="D15619">
        <v>7</v>
      </c>
      <c r="E15619" t="s">
        <v>13</v>
      </c>
      <c r="F15619" t="s">
        <v>13</v>
      </c>
      <c r="G15619" t="s">
        <v>48021</v>
      </c>
      <c r="H15619" s="3" t="s">
        <v>48022</v>
      </c>
      <c r="I15619" t="s">
        <v>62</v>
      </c>
      <c r="J15619" t="s">
        <v>48023</v>
      </c>
    </row>
    <row r="15620" spans="1:10" ht="16" x14ac:dyDescent="0.2">
      <c r="A15620" t="s">
        <v>48018</v>
      </c>
      <c r="B15620" t="s">
        <v>48030</v>
      </c>
      <c r="C15620" t="s">
        <v>48031</v>
      </c>
      <c r="D15620">
        <v>1</v>
      </c>
      <c r="E15620" t="s">
        <v>13</v>
      </c>
      <c r="F15620" t="s">
        <v>13</v>
      </c>
      <c r="G15620" t="s">
        <v>48021</v>
      </c>
      <c r="H15620" s="3" t="s">
        <v>48022</v>
      </c>
      <c r="I15620" t="s">
        <v>62</v>
      </c>
      <c r="J15620" t="s">
        <v>48023</v>
      </c>
    </row>
    <row r="15621" spans="1:10" ht="16" x14ac:dyDescent="0.2">
      <c r="A15621" t="s">
        <v>48018</v>
      </c>
      <c r="B15621" t="s">
        <v>48032</v>
      </c>
      <c r="C15621" t="s">
        <v>48033</v>
      </c>
      <c r="D15621">
        <v>2</v>
      </c>
      <c r="E15621" t="s">
        <v>13</v>
      </c>
      <c r="F15621" t="s">
        <v>13</v>
      </c>
      <c r="G15621" t="s">
        <v>48021</v>
      </c>
      <c r="H15621" s="3" t="s">
        <v>48022</v>
      </c>
      <c r="I15621" t="s">
        <v>62</v>
      </c>
      <c r="J15621" t="s">
        <v>48023</v>
      </c>
    </row>
    <row r="15622" spans="1:10" ht="16" x14ac:dyDescent="0.2">
      <c r="A15622" t="s">
        <v>48018</v>
      </c>
      <c r="B15622" t="s">
        <v>48034</v>
      </c>
      <c r="C15622" t="s">
        <v>48035</v>
      </c>
      <c r="D15622">
        <v>3</v>
      </c>
      <c r="E15622" t="s">
        <v>13</v>
      </c>
      <c r="F15622" t="s">
        <v>13</v>
      </c>
      <c r="G15622" t="s">
        <v>48021</v>
      </c>
      <c r="H15622" s="3" t="s">
        <v>48022</v>
      </c>
      <c r="I15622" t="s">
        <v>62</v>
      </c>
      <c r="J15622" t="s">
        <v>48023</v>
      </c>
    </row>
    <row r="15623" spans="1:10" ht="16" x14ac:dyDescent="0.2">
      <c r="A15623" t="s">
        <v>26413</v>
      </c>
      <c r="B15623" t="s">
        <v>48036</v>
      </c>
      <c r="C15623" t="s">
        <v>48037</v>
      </c>
      <c r="D15623">
        <v>2</v>
      </c>
      <c r="E15623" t="s">
        <v>13</v>
      </c>
      <c r="F15623" t="s">
        <v>13</v>
      </c>
      <c r="G15623" t="s">
        <v>48038</v>
      </c>
      <c r="H15623" s="3" t="s">
        <v>48039</v>
      </c>
      <c r="I15623" t="s">
        <v>62</v>
      </c>
      <c r="J15623" t="s">
        <v>26418</v>
      </c>
    </row>
    <row r="15624" spans="1:10" ht="16" x14ac:dyDescent="0.2">
      <c r="A15624" t="s">
        <v>45990</v>
      </c>
      <c r="B15624" t="s">
        <v>48040</v>
      </c>
      <c r="C15624" t="s">
        <v>48041</v>
      </c>
      <c r="D15624">
        <v>4</v>
      </c>
      <c r="E15624" t="s">
        <v>13</v>
      </c>
      <c r="F15624" t="s">
        <v>13</v>
      </c>
      <c r="G15624" t="s">
        <v>48038</v>
      </c>
      <c r="H15624" s="3" t="s">
        <v>48042</v>
      </c>
      <c r="I15624" t="s">
        <v>62</v>
      </c>
      <c r="J15624" t="s">
        <v>45995</v>
      </c>
    </row>
    <row r="15625" spans="1:10" ht="16" x14ac:dyDescent="0.2">
      <c r="A15625" t="s">
        <v>45990</v>
      </c>
      <c r="B15625" t="s">
        <v>9022</v>
      </c>
      <c r="C15625" t="s">
        <v>48043</v>
      </c>
      <c r="D15625">
        <v>2</v>
      </c>
      <c r="E15625" t="s">
        <v>13</v>
      </c>
      <c r="F15625" t="s">
        <v>13</v>
      </c>
      <c r="G15625" t="s">
        <v>48038</v>
      </c>
      <c r="H15625" s="3" t="s">
        <v>48042</v>
      </c>
      <c r="I15625" t="s">
        <v>62</v>
      </c>
      <c r="J15625" t="s">
        <v>45995</v>
      </c>
    </row>
    <row r="15626" spans="1:10" ht="16" x14ac:dyDescent="0.2">
      <c r="A15626" t="s">
        <v>45990</v>
      </c>
      <c r="B15626" t="s">
        <v>48044</v>
      </c>
      <c r="C15626" t="s">
        <v>48045</v>
      </c>
      <c r="D15626">
        <v>1</v>
      </c>
      <c r="E15626" t="s">
        <v>13</v>
      </c>
      <c r="F15626" t="s">
        <v>13</v>
      </c>
      <c r="G15626" t="s">
        <v>48038</v>
      </c>
      <c r="H15626" s="3" t="s">
        <v>48042</v>
      </c>
      <c r="I15626" t="s">
        <v>62</v>
      </c>
      <c r="J15626" t="s">
        <v>45995</v>
      </c>
    </row>
    <row r="15627" spans="1:10" ht="16" x14ac:dyDescent="0.2">
      <c r="A15627" t="s">
        <v>48046</v>
      </c>
      <c r="B15627" t="s">
        <v>9500</v>
      </c>
      <c r="C15627" t="s">
        <v>48047</v>
      </c>
      <c r="D15627">
        <v>6</v>
      </c>
      <c r="E15627" t="s">
        <v>13</v>
      </c>
      <c r="F15627" t="s">
        <v>13</v>
      </c>
      <c r="G15627" t="s">
        <v>48048</v>
      </c>
      <c r="H15627" s="3" t="s">
        <v>48049</v>
      </c>
      <c r="I15627" t="s">
        <v>69</v>
      </c>
      <c r="J15627" t="s">
        <v>48050</v>
      </c>
    </row>
    <row r="15628" spans="1:10" ht="16" x14ac:dyDescent="0.2">
      <c r="A15628" t="s">
        <v>48046</v>
      </c>
      <c r="B15628" t="s">
        <v>48051</v>
      </c>
      <c r="C15628" t="s">
        <v>48052</v>
      </c>
      <c r="D15628">
        <v>4</v>
      </c>
      <c r="E15628" t="s">
        <v>13</v>
      </c>
      <c r="F15628" t="s">
        <v>13</v>
      </c>
      <c r="G15628" t="s">
        <v>48048</v>
      </c>
      <c r="H15628" s="3" t="s">
        <v>48049</v>
      </c>
      <c r="I15628" t="s">
        <v>69</v>
      </c>
      <c r="J15628" t="s">
        <v>48050</v>
      </c>
    </row>
    <row r="15629" spans="1:10" ht="16" x14ac:dyDescent="0.2">
      <c r="A15629" t="s">
        <v>48053</v>
      </c>
      <c r="B15629" t="s">
        <v>9500</v>
      </c>
      <c r="C15629" t="s">
        <v>48047</v>
      </c>
      <c r="D15629">
        <v>3</v>
      </c>
      <c r="E15629" t="s">
        <v>13</v>
      </c>
      <c r="F15629" t="s">
        <v>13</v>
      </c>
      <c r="G15629" t="s">
        <v>48048</v>
      </c>
      <c r="H15629" s="3" t="s">
        <v>48054</v>
      </c>
      <c r="I15629" t="s">
        <v>69</v>
      </c>
      <c r="J15629" t="s">
        <v>48050</v>
      </c>
    </row>
    <row r="15630" spans="1:10" ht="16" x14ac:dyDescent="0.2">
      <c r="A15630" t="s">
        <v>48053</v>
      </c>
      <c r="B15630" t="s">
        <v>48055</v>
      </c>
      <c r="C15630" t="s">
        <v>48056</v>
      </c>
      <c r="D15630">
        <v>2</v>
      </c>
      <c r="E15630" t="s">
        <v>13</v>
      </c>
      <c r="F15630" t="s">
        <v>13</v>
      </c>
      <c r="G15630" t="s">
        <v>48048</v>
      </c>
      <c r="H15630" s="3" t="s">
        <v>48054</v>
      </c>
      <c r="I15630" t="s">
        <v>69</v>
      </c>
      <c r="J15630" t="s">
        <v>48050</v>
      </c>
    </row>
    <row r="15631" spans="1:10" ht="16" x14ac:dyDescent="0.2">
      <c r="A15631" t="s">
        <v>48053</v>
      </c>
      <c r="B15631" t="s">
        <v>48051</v>
      </c>
      <c r="C15631" t="s">
        <v>48052</v>
      </c>
      <c r="D15631">
        <v>1</v>
      </c>
      <c r="E15631" t="s">
        <v>13</v>
      </c>
      <c r="F15631" t="s">
        <v>13</v>
      </c>
      <c r="G15631" t="s">
        <v>48048</v>
      </c>
      <c r="H15631" s="3" t="s">
        <v>48054</v>
      </c>
      <c r="I15631" t="s">
        <v>69</v>
      </c>
      <c r="J15631" t="s">
        <v>48050</v>
      </c>
    </row>
    <row r="15632" spans="1:10" ht="16" x14ac:dyDescent="0.2">
      <c r="A15632" t="s">
        <v>48046</v>
      </c>
      <c r="B15632" t="s">
        <v>48055</v>
      </c>
      <c r="C15632" t="s">
        <v>48056</v>
      </c>
      <c r="D15632">
        <v>5</v>
      </c>
      <c r="E15632" t="s">
        <v>13</v>
      </c>
      <c r="F15632" t="s">
        <v>13</v>
      </c>
      <c r="G15632" t="s">
        <v>48048</v>
      </c>
      <c r="H15632" s="3" t="s">
        <v>48049</v>
      </c>
      <c r="I15632" t="s">
        <v>69</v>
      </c>
      <c r="J15632" t="s">
        <v>48050</v>
      </c>
    </row>
    <row r="15633" spans="1:10" ht="16" x14ac:dyDescent="0.2">
      <c r="A15633" t="s">
        <v>48057</v>
      </c>
      <c r="B15633" t="s">
        <v>48058</v>
      </c>
      <c r="C15633" t="s">
        <v>48059</v>
      </c>
      <c r="D15633">
        <v>1</v>
      </c>
      <c r="E15633" t="s">
        <v>13</v>
      </c>
      <c r="F15633" t="s">
        <v>13</v>
      </c>
      <c r="G15633" t="s">
        <v>48060</v>
      </c>
      <c r="H15633" s="3" t="s">
        <v>48061</v>
      </c>
      <c r="I15633" t="s">
        <v>69</v>
      </c>
      <c r="J15633" t="s">
        <v>48062</v>
      </c>
    </row>
    <row r="15634" spans="1:10" ht="16" x14ac:dyDescent="0.2">
      <c r="A15634" t="s">
        <v>48057</v>
      </c>
      <c r="B15634" t="s">
        <v>48063</v>
      </c>
      <c r="C15634" t="s">
        <v>48064</v>
      </c>
      <c r="D15634">
        <v>3</v>
      </c>
      <c r="E15634" t="s">
        <v>13</v>
      </c>
      <c r="F15634" t="s">
        <v>13</v>
      </c>
      <c r="G15634" t="s">
        <v>48060</v>
      </c>
      <c r="H15634" s="3" t="s">
        <v>48061</v>
      </c>
      <c r="I15634" t="s">
        <v>69</v>
      </c>
      <c r="J15634" t="s">
        <v>48062</v>
      </c>
    </row>
    <row r="15635" spans="1:10" ht="16" x14ac:dyDescent="0.2">
      <c r="A15635" t="s">
        <v>48057</v>
      </c>
      <c r="B15635" t="s">
        <v>48065</v>
      </c>
      <c r="C15635" t="s">
        <v>48066</v>
      </c>
      <c r="D15635">
        <v>2</v>
      </c>
      <c r="E15635" t="s">
        <v>13</v>
      </c>
      <c r="F15635" t="s">
        <v>13</v>
      </c>
      <c r="G15635" t="s">
        <v>48060</v>
      </c>
      <c r="H15635" s="3" t="s">
        <v>48061</v>
      </c>
      <c r="I15635" t="s">
        <v>69</v>
      </c>
      <c r="J15635" t="s">
        <v>48062</v>
      </c>
    </row>
    <row r="15636" spans="1:10" ht="16" x14ac:dyDescent="0.2">
      <c r="A15636" t="s">
        <v>48067</v>
      </c>
      <c r="B15636" t="s">
        <v>48068</v>
      </c>
      <c r="C15636" t="s">
        <v>48069</v>
      </c>
      <c r="D15636">
        <v>2</v>
      </c>
      <c r="E15636" t="s">
        <v>13</v>
      </c>
      <c r="F15636" t="s">
        <v>13</v>
      </c>
      <c r="G15636" t="s">
        <v>48070</v>
      </c>
      <c r="H15636" s="3" t="s">
        <v>48071</v>
      </c>
      <c r="I15636" t="s">
        <v>69</v>
      </c>
      <c r="J15636" t="s">
        <v>48072</v>
      </c>
    </row>
    <row r="15637" spans="1:10" ht="16" x14ac:dyDescent="0.2">
      <c r="A15637" t="s">
        <v>22676</v>
      </c>
      <c r="B15637" t="s">
        <v>48073</v>
      </c>
      <c r="C15637" t="s">
        <v>48074</v>
      </c>
      <c r="D15637">
        <v>2</v>
      </c>
      <c r="E15637" t="s">
        <v>13</v>
      </c>
      <c r="F15637" t="s">
        <v>13</v>
      </c>
      <c r="G15637" t="s">
        <v>48070</v>
      </c>
      <c r="H15637" s="3" t="s">
        <v>48075</v>
      </c>
      <c r="I15637" t="s">
        <v>69</v>
      </c>
      <c r="J15637" t="s">
        <v>22678</v>
      </c>
    </row>
    <row r="15638" spans="1:10" ht="16" x14ac:dyDescent="0.2">
      <c r="A15638" t="s">
        <v>48076</v>
      </c>
      <c r="B15638" t="s">
        <v>48077</v>
      </c>
      <c r="C15638" t="s">
        <v>48078</v>
      </c>
      <c r="D15638">
        <v>1</v>
      </c>
      <c r="E15638" t="s">
        <v>13</v>
      </c>
      <c r="F15638" t="s">
        <v>13</v>
      </c>
      <c r="G15638" t="s">
        <v>48070</v>
      </c>
      <c r="H15638" s="3" t="s">
        <v>48071</v>
      </c>
      <c r="I15638" t="s">
        <v>69</v>
      </c>
      <c r="J15638" t="s">
        <v>48079</v>
      </c>
    </row>
    <row r="15639" spans="1:10" ht="16" x14ac:dyDescent="0.2">
      <c r="A15639" t="s">
        <v>48067</v>
      </c>
      <c r="B15639" t="s">
        <v>48080</v>
      </c>
      <c r="C15639" t="s">
        <v>48081</v>
      </c>
      <c r="D15639">
        <v>1</v>
      </c>
      <c r="E15639" t="s">
        <v>13</v>
      </c>
      <c r="F15639" t="s">
        <v>13</v>
      </c>
      <c r="G15639" t="s">
        <v>48070</v>
      </c>
      <c r="H15639" s="3" t="s">
        <v>48071</v>
      </c>
      <c r="I15639" t="s">
        <v>69</v>
      </c>
      <c r="J15639" t="s">
        <v>48072</v>
      </c>
    </row>
    <row r="15640" spans="1:10" ht="16" x14ac:dyDescent="0.2">
      <c r="A15640" t="s">
        <v>14958</v>
      </c>
      <c r="B15640" t="s">
        <v>48082</v>
      </c>
      <c r="C15640" t="s">
        <v>48083</v>
      </c>
      <c r="D15640">
        <v>1</v>
      </c>
      <c r="E15640" t="s">
        <v>13</v>
      </c>
      <c r="F15640" t="s">
        <v>13</v>
      </c>
      <c r="G15640" t="s">
        <v>48084</v>
      </c>
      <c r="H15640" s="3" t="s">
        <v>48085</v>
      </c>
      <c r="I15640" t="s">
        <v>69</v>
      </c>
      <c r="J15640" t="s">
        <v>14960</v>
      </c>
    </row>
    <row r="15641" spans="1:10" ht="16" x14ac:dyDescent="0.2">
      <c r="A15641" t="s">
        <v>14958</v>
      </c>
      <c r="B15641" t="s">
        <v>48086</v>
      </c>
      <c r="C15641" t="s">
        <v>48087</v>
      </c>
      <c r="D15641">
        <v>2</v>
      </c>
      <c r="E15641" t="s">
        <v>13</v>
      </c>
      <c r="F15641" t="s">
        <v>13</v>
      </c>
      <c r="G15641" t="s">
        <v>48084</v>
      </c>
      <c r="H15641" s="3" t="s">
        <v>48085</v>
      </c>
      <c r="I15641" t="s">
        <v>69</v>
      </c>
      <c r="J15641" t="s">
        <v>14960</v>
      </c>
    </row>
    <row r="15642" spans="1:10" ht="16" x14ac:dyDescent="0.2">
      <c r="A15642" t="s">
        <v>48088</v>
      </c>
      <c r="B15642" t="s">
        <v>48089</v>
      </c>
      <c r="C15642" t="s">
        <v>48090</v>
      </c>
      <c r="D15642">
        <v>1</v>
      </c>
      <c r="E15642" t="s">
        <v>13</v>
      </c>
      <c r="F15642" t="s">
        <v>13</v>
      </c>
      <c r="G15642" t="s">
        <v>48084</v>
      </c>
      <c r="H15642" s="3" t="s">
        <v>48085</v>
      </c>
      <c r="I15642" t="s">
        <v>69</v>
      </c>
      <c r="J15642" t="s">
        <v>48091</v>
      </c>
    </row>
    <row r="15643" spans="1:10" ht="16" x14ac:dyDescent="0.2">
      <c r="A15643" t="s">
        <v>14953</v>
      </c>
      <c r="B15643" t="s">
        <v>48092</v>
      </c>
      <c r="C15643" t="s">
        <v>48093</v>
      </c>
      <c r="D15643">
        <v>1</v>
      </c>
      <c r="E15643" t="s">
        <v>13</v>
      </c>
      <c r="F15643" t="s">
        <v>13</v>
      </c>
      <c r="G15643" t="s">
        <v>48084</v>
      </c>
      <c r="H15643" s="3" t="s">
        <v>48094</v>
      </c>
      <c r="I15643" t="s">
        <v>69</v>
      </c>
      <c r="J15643" t="s">
        <v>14957</v>
      </c>
    </row>
    <row r="15644" spans="1:10" ht="16" x14ac:dyDescent="0.2">
      <c r="A15644" t="s">
        <v>236</v>
      </c>
      <c r="B15644" t="s">
        <v>48095</v>
      </c>
      <c r="C15644" t="s">
        <v>48096</v>
      </c>
      <c r="D15644">
        <v>4</v>
      </c>
      <c r="E15644" t="s">
        <v>13</v>
      </c>
      <c r="F15644" t="s">
        <v>13</v>
      </c>
      <c r="G15644" t="s">
        <v>48084</v>
      </c>
      <c r="H15644" s="3" t="s">
        <v>48097</v>
      </c>
      <c r="I15644" t="s">
        <v>69</v>
      </c>
      <c r="J15644" t="s">
        <v>240</v>
      </c>
    </row>
    <row r="15645" spans="1:10" ht="16" x14ac:dyDescent="0.2">
      <c r="A15645" t="s">
        <v>48098</v>
      </c>
      <c r="B15645" t="s">
        <v>48099</v>
      </c>
      <c r="C15645" t="s">
        <v>48100</v>
      </c>
      <c r="D15645">
        <v>1</v>
      </c>
      <c r="E15645" t="s">
        <v>13</v>
      </c>
      <c r="F15645" t="s">
        <v>13</v>
      </c>
      <c r="G15645" t="s">
        <v>48084</v>
      </c>
      <c r="H15645" s="3" t="s">
        <v>48101</v>
      </c>
      <c r="I15645" t="s">
        <v>69</v>
      </c>
      <c r="J15645" t="s">
        <v>48102</v>
      </c>
    </row>
    <row r="15646" spans="1:10" ht="16" x14ac:dyDescent="0.2">
      <c r="A15646" t="s">
        <v>48098</v>
      </c>
      <c r="B15646" t="s">
        <v>48103</v>
      </c>
      <c r="C15646" t="s">
        <v>48104</v>
      </c>
      <c r="D15646">
        <v>2</v>
      </c>
      <c r="E15646" t="s">
        <v>13</v>
      </c>
      <c r="F15646" t="s">
        <v>13</v>
      </c>
      <c r="G15646" t="s">
        <v>48084</v>
      </c>
      <c r="H15646" s="3" t="s">
        <v>48101</v>
      </c>
      <c r="I15646" t="s">
        <v>69</v>
      </c>
      <c r="J15646" t="s">
        <v>48102</v>
      </c>
    </row>
    <row r="15647" spans="1:10" ht="16" x14ac:dyDescent="0.2">
      <c r="A15647" t="s">
        <v>14958</v>
      </c>
      <c r="B15647" t="s">
        <v>48105</v>
      </c>
      <c r="C15647" t="s">
        <v>48106</v>
      </c>
      <c r="D15647">
        <v>5</v>
      </c>
      <c r="E15647" t="s">
        <v>13</v>
      </c>
      <c r="F15647" t="s">
        <v>13</v>
      </c>
      <c r="G15647" t="s">
        <v>48084</v>
      </c>
      <c r="H15647" s="3" t="s">
        <v>48107</v>
      </c>
      <c r="I15647" t="s">
        <v>69</v>
      </c>
      <c r="J15647" t="s">
        <v>14960</v>
      </c>
    </row>
    <row r="15648" spans="1:10" ht="16" x14ac:dyDescent="0.2">
      <c r="A15648" t="s">
        <v>14953</v>
      </c>
      <c r="B15648" t="s">
        <v>48108</v>
      </c>
      <c r="C15648" t="s">
        <v>48109</v>
      </c>
      <c r="D15648">
        <v>2</v>
      </c>
      <c r="E15648" t="s">
        <v>13</v>
      </c>
      <c r="F15648" t="s">
        <v>13</v>
      </c>
      <c r="G15648" t="s">
        <v>48084</v>
      </c>
      <c r="H15648" s="3" t="s">
        <v>48094</v>
      </c>
      <c r="I15648" t="s">
        <v>69</v>
      </c>
      <c r="J15648" t="s">
        <v>14957</v>
      </c>
    </row>
    <row r="15649" spans="1:10" ht="16" x14ac:dyDescent="0.2">
      <c r="A15649" t="s">
        <v>48110</v>
      </c>
      <c r="B15649" t="s">
        <v>48111</v>
      </c>
      <c r="C15649" t="s">
        <v>48112</v>
      </c>
      <c r="D15649">
        <v>2</v>
      </c>
      <c r="E15649" t="s">
        <v>730</v>
      </c>
      <c r="F15649" t="s">
        <v>13</v>
      </c>
      <c r="G15649" t="s">
        <v>48113</v>
      </c>
      <c r="H15649" s="3" t="s">
        <v>48114</v>
      </c>
      <c r="I15649" t="s">
        <v>3979</v>
      </c>
      <c r="J15649" t="s">
        <v>48115</v>
      </c>
    </row>
    <row r="15650" spans="1:10" ht="16" x14ac:dyDescent="0.2">
      <c r="A15650" t="s">
        <v>33896</v>
      </c>
      <c r="B15650" t="s">
        <v>48116</v>
      </c>
      <c r="C15650" t="s">
        <v>48117</v>
      </c>
      <c r="D15650">
        <v>2</v>
      </c>
      <c r="E15650" t="s">
        <v>730</v>
      </c>
      <c r="F15650" t="s">
        <v>13</v>
      </c>
      <c r="G15650" t="s">
        <v>48113</v>
      </c>
      <c r="H15650" s="3" t="s">
        <v>48118</v>
      </c>
      <c r="I15650" t="s">
        <v>3979</v>
      </c>
      <c r="J15650" t="s">
        <v>33899</v>
      </c>
    </row>
    <row r="15651" spans="1:10" ht="16" x14ac:dyDescent="0.2">
      <c r="A15651" t="s">
        <v>5554</v>
      </c>
      <c r="B15651" t="s">
        <v>48119</v>
      </c>
      <c r="C15651" t="s">
        <v>48120</v>
      </c>
      <c r="D15651">
        <v>5</v>
      </c>
      <c r="E15651" t="s">
        <v>730</v>
      </c>
      <c r="F15651" t="s">
        <v>13</v>
      </c>
      <c r="G15651" t="s">
        <v>48113</v>
      </c>
      <c r="H15651" s="3" t="s">
        <v>48121</v>
      </c>
      <c r="I15651" t="s">
        <v>3979</v>
      </c>
      <c r="J15651" t="s">
        <v>5556</v>
      </c>
    </row>
    <row r="15652" spans="1:10" ht="16" x14ac:dyDescent="0.2">
      <c r="A15652" t="s">
        <v>48110</v>
      </c>
      <c r="B15652" t="s">
        <v>48122</v>
      </c>
      <c r="C15652" t="s">
        <v>48123</v>
      </c>
      <c r="D15652">
        <v>1</v>
      </c>
      <c r="E15652" t="s">
        <v>730</v>
      </c>
      <c r="F15652" t="s">
        <v>13</v>
      </c>
      <c r="G15652" t="s">
        <v>48113</v>
      </c>
      <c r="H15652" s="3" t="s">
        <v>48114</v>
      </c>
      <c r="I15652" t="s">
        <v>3979</v>
      </c>
      <c r="J15652" t="s">
        <v>48115</v>
      </c>
    </row>
    <row r="15653" spans="1:10" ht="16" x14ac:dyDescent="0.2">
      <c r="A15653" t="s">
        <v>48110</v>
      </c>
      <c r="B15653" t="s">
        <v>48124</v>
      </c>
      <c r="C15653" t="s">
        <v>48125</v>
      </c>
      <c r="D15653">
        <v>3</v>
      </c>
      <c r="E15653" t="s">
        <v>730</v>
      </c>
      <c r="F15653" t="s">
        <v>13</v>
      </c>
      <c r="G15653" t="s">
        <v>48113</v>
      </c>
      <c r="H15653" s="3" t="s">
        <v>48114</v>
      </c>
      <c r="I15653" t="s">
        <v>3979</v>
      </c>
      <c r="J15653" t="s">
        <v>48115</v>
      </c>
    </row>
    <row r="15654" spans="1:10" ht="16" x14ac:dyDescent="0.2">
      <c r="A15654" t="s">
        <v>37659</v>
      </c>
      <c r="B15654" t="s">
        <v>48126</v>
      </c>
      <c r="C15654" t="s">
        <v>48127</v>
      </c>
      <c r="D15654">
        <v>1</v>
      </c>
      <c r="E15654" t="s">
        <v>13</v>
      </c>
      <c r="F15654" t="s">
        <v>13</v>
      </c>
      <c r="G15654" t="s">
        <v>48128</v>
      </c>
      <c r="H15654" s="3" t="s">
        <v>48129</v>
      </c>
      <c r="I15654" t="s">
        <v>524</v>
      </c>
      <c r="J15654" t="s">
        <v>37663</v>
      </c>
    </row>
    <row r="15655" spans="1:10" ht="32" x14ac:dyDescent="0.2">
      <c r="A15655" t="s">
        <v>37659</v>
      </c>
      <c r="B15655" t="s">
        <v>48130</v>
      </c>
      <c r="C15655" t="s">
        <v>48131</v>
      </c>
      <c r="D15655">
        <v>4</v>
      </c>
      <c r="E15655" t="s">
        <v>13</v>
      </c>
      <c r="F15655" t="s">
        <v>13</v>
      </c>
      <c r="G15655" t="s">
        <v>48132</v>
      </c>
      <c r="H15655" s="3" t="s">
        <v>48133</v>
      </c>
      <c r="I15655" t="s">
        <v>404</v>
      </c>
      <c r="J15655" t="s">
        <v>37663</v>
      </c>
    </row>
    <row r="15656" spans="1:10" ht="16" x14ac:dyDescent="0.2">
      <c r="A15656" t="s">
        <v>48134</v>
      </c>
      <c r="B15656" t="s">
        <v>30112</v>
      </c>
      <c r="C15656" t="s">
        <v>48135</v>
      </c>
      <c r="D15656">
        <v>1</v>
      </c>
      <c r="E15656" t="s">
        <v>13</v>
      </c>
      <c r="F15656" t="s">
        <v>13</v>
      </c>
      <c r="G15656" t="s">
        <v>48136</v>
      </c>
      <c r="H15656" s="3" t="s">
        <v>48137</v>
      </c>
      <c r="I15656" t="s">
        <v>106</v>
      </c>
      <c r="J15656" t="s">
        <v>48138</v>
      </c>
    </row>
    <row r="15657" spans="1:10" ht="16" x14ac:dyDescent="0.2">
      <c r="A15657" t="s">
        <v>48134</v>
      </c>
      <c r="B15657" t="s">
        <v>48139</v>
      </c>
      <c r="C15657" t="s">
        <v>48140</v>
      </c>
      <c r="D15657">
        <v>3</v>
      </c>
      <c r="E15657" t="s">
        <v>13</v>
      </c>
      <c r="F15657" t="s">
        <v>13</v>
      </c>
      <c r="G15657" t="s">
        <v>48136</v>
      </c>
      <c r="H15657" s="3" t="s">
        <v>48137</v>
      </c>
      <c r="I15657" t="s">
        <v>106</v>
      </c>
      <c r="J15657" t="s">
        <v>48138</v>
      </c>
    </row>
    <row r="15658" spans="1:10" ht="16" x14ac:dyDescent="0.2">
      <c r="A15658" t="s">
        <v>48141</v>
      </c>
      <c r="B15658" t="s">
        <v>48142</v>
      </c>
      <c r="C15658" t="s">
        <v>48143</v>
      </c>
      <c r="D15658">
        <v>3</v>
      </c>
      <c r="E15658" t="s">
        <v>13</v>
      </c>
      <c r="F15658" t="s">
        <v>13</v>
      </c>
      <c r="G15658" t="s">
        <v>48136</v>
      </c>
      <c r="H15658" s="3" t="s">
        <v>48144</v>
      </c>
      <c r="I15658" t="s">
        <v>106</v>
      </c>
      <c r="J15658" t="s">
        <v>48145</v>
      </c>
    </row>
    <row r="15659" spans="1:10" ht="16" x14ac:dyDescent="0.2">
      <c r="A15659" t="s">
        <v>48134</v>
      </c>
      <c r="B15659" t="s">
        <v>48146</v>
      </c>
      <c r="C15659" t="s">
        <v>48147</v>
      </c>
      <c r="D15659">
        <v>2</v>
      </c>
      <c r="E15659" t="s">
        <v>13</v>
      </c>
      <c r="F15659" t="s">
        <v>13</v>
      </c>
      <c r="G15659" t="s">
        <v>48136</v>
      </c>
      <c r="H15659" s="3" t="s">
        <v>48137</v>
      </c>
      <c r="I15659" t="s">
        <v>106</v>
      </c>
      <c r="J15659" t="s">
        <v>48138</v>
      </c>
    </row>
    <row r="15660" spans="1:10" ht="16" x14ac:dyDescent="0.2">
      <c r="A15660" t="s">
        <v>38797</v>
      </c>
      <c r="B15660" t="s">
        <v>48148</v>
      </c>
      <c r="C15660" t="s">
        <v>48149</v>
      </c>
      <c r="D15660">
        <v>5</v>
      </c>
      <c r="E15660" t="s">
        <v>1280</v>
      </c>
      <c r="F15660" t="s">
        <v>13</v>
      </c>
      <c r="G15660" t="s">
        <v>48150</v>
      </c>
      <c r="H15660" s="3" t="s">
        <v>48151</v>
      </c>
      <c r="I15660" t="s">
        <v>3086</v>
      </c>
      <c r="J15660" t="s">
        <v>38802</v>
      </c>
    </row>
    <row r="15661" spans="1:10" ht="16" x14ac:dyDescent="0.2">
      <c r="A15661" t="s">
        <v>48152</v>
      </c>
      <c r="B15661" t="s">
        <v>48148</v>
      </c>
      <c r="C15661" t="s">
        <v>48149</v>
      </c>
      <c r="D15661">
        <v>3</v>
      </c>
      <c r="E15661" t="s">
        <v>1280</v>
      </c>
      <c r="F15661" t="s">
        <v>13</v>
      </c>
      <c r="G15661" t="s">
        <v>48150</v>
      </c>
      <c r="H15661" s="3" t="s">
        <v>48151</v>
      </c>
      <c r="I15661" t="s">
        <v>3086</v>
      </c>
      <c r="J15661" t="s">
        <v>48153</v>
      </c>
    </row>
    <row r="15662" spans="1:10" ht="16" x14ac:dyDescent="0.2">
      <c r="A15662" t="s">
        <v>48154</v>
      </c>
      <c r="B15662" t="s">
        <v>48155</v>
      </c>
      <c r="C15662" t="s">
        <v>48156</v>
      </c>
      <c r="D15662">
        <v>1</v>
      </c>
      <c r="E15662" t="s">
        <v>13</v>
      </c>
      <c r="F15662" t="s">
        <v>13</v>
      </c>
      <c r="G15662" t="s">
        <v>48157</v>
      </c>
      <c r="H15662" s="3" t="s">
        <v>48158</v>
      </c>
      <c r="I15662" t="s">
        <v>62</v>
      </c>
      <c r="J15662" t="s">
        <v>48159</v>
      </c>
    </row>
    <row r="15663" spans="1:10" ht="16" x14ac:dyDescent="0.2">
      <c r="A15663" t="s">
        <v>48154</v>
      </c>
      <c r="B15663" t="s">
        <v>48160</v>
      </c>
      <c r="C15663" t="s">
        <v>48161</v>
      </c>
      <c r="D15663">
        <v>2</v>
      </c>
      <c r="E15663" t="s">
        <v>13</v>
      </c>
      <c r="F15663" t="s">
        <v>13</v>
      </c>
      <c r="G15663" t="s">
        <v>48162</v>
      </c>
      <c r="H15663" s="3" t="s">
        <v>48158</v>
      </c>
      <c r="I15663" t="s">
        <v>62</v>
      </c>
      <c r="J15663" t="s">
        <v>48159</v>
      </c>
    </row>
    <row r="15664" spans="1:10" ht="16" x14ac:dyDescent="0.2">
      <c r="A15664" t="s">
        <v>10614</v>
      </c>
      <c r="B15664" t="s">
        <v>48163</v>
      </c>
      <c r="C15664" t="s">
        <v>48164</v>
      </c>
      <c r="D15664">
        <v>1</v>
      </c>
      <c r="E15664" t="s">
        <v>13</v>
      </c>
      <c r="F15664" t="s">
        <v>13</v>
      </c>
      <c r="G15664" t="s">
        <v>48165</v>
      </c>
      <c r="H15664" s="3" t="s">
        <v>48158</v>
      </c>
      <c r="I15664" t="s">
        <v>62</v>
      </c>
      <c r="J15664" t="s">
        <v>10617</v>
      </c>
    </row>
    <row r="15665" spans="1:10" ht="16" x14ac:dyDescent="0.2">
      <c r="A15665" t="s">
        <v>46268</v>
      </c>
      <c r="B15665" t="s">
        <v>23176</v>
      </c>
      <c r="C15665" t="s">
        <v>48166</v>
      </c>
      <c r="D15665">
        <v>1</v>
      </c>
      <c r="E15665" t="s">
        <v>13</v>
      </c>
      <c r="F15665" t="s">
        <v>13</v>
      </c>
      <c r="G15665" t="s">
        <v>48167</v>
      </c>
      <c r="H15665" s="3" t="s">
        <v>48158</v>
      </c>
      <c r="I15665" t="s">
        <v>62</v>
      </c>
      <c r="J15665" t="s">
        <v>46271</v>
      </c>
    </row>
    <row r="15666" spans="1:10" ht="16" x14ac:dyDescent="0.2">
      <c r="A15666" t="s">
        <v>12897</v>
      </c>
      <c r="B15666" t="s">
        <v>23176</v>
      </c>
      <c r="C15666" t="s">
        <v>48166</v>
      </c>
      <c r="D15666">
        <v>1</v>
      </c>
      <c r="E15666" t="s">
        <v>13</v>
      </c>
      <c r="F15666" t="s">
        <v>13</v>
      </c>
      <c r="G15666" t="s">
        <v>48168</v>
      </c>
      <c r="H15666" s="3" t="s">
        <v>48158</v>
      </c>
      <c r="I15666" t="s">
        <v>62</v>
      </c>
      <c r="J15666" t="s">
        <v>12900</v>
      </c>
    </row>
    <row r="15667" spans="1:10" ht="16" x14ac:dyDescent="0.2">
      <c r="A15667" t="s">
        <v>48169</v>
      </c>
      <c r="B15667" t="s">
        <v>23176</v>
      </c>
      <c r="C15667" t="s">
        <v>48166</v>
      </c>
      <c r="D15667">
        <v>1</v>
      </c>
      <c r="E15667" t="s">
        <v>13</v>
      </c>
      <c r="F15667" t="s">
        <v>13</v>
      </c>
      <c r="G15667" t="s">
        <v>48170</v>
      </c>
      <c r="H15667" s="3" t="s">
        <v>48158</v>
      </c>
      <c r="I15667" t="s">
        <v>62</v>
      </c>
      <c r="J15667" t="s">
        <v>48171</v>
      </c>
    </row>
    <row r="15668" spans="1:10" ht="32" x14ac:dyDescent="0.2">
      <c r="A15668" t="s">
        <v>31384</v>
      </c>
      <c r="B15668" t="s">
        <v>48172</v>
      </c>
      <c r="C15668" t="s">
        <v>48173</v>
      </c>
      <c r="D15668">
        <v>2</v>
      </c>
      <c r="E15668" t="s">
        <v>13</v>
      </c>
      <c r="F15668" t="s">
        <v>13</v>
      </c>
      <c r="G15668" t="s">
        <v>48174</v>
      </c>
      <c r="H15668" s="3" t="s">
        <v>48175</v>
      </c>
      <c r="I15668" t="s">
        <v>2961</v>
      </c>
      <c r="J15668" t="s">
        <v>31388</v>
      </c>
    </row>
    <row r="15669" spans="1:10" ht="32" x14ac:dyDescent="0.2">
      <c r="A15669" t="s">
        <v>25703</v>
      </c>
      <c r="B15669" t="s">
        <v>22393</v>
      </c>
      <c r="C15669" t="s">
        <v>22394</v>
      </c>
      <c r="D15669">
        <v>2</v>
      </c>
      <c r="E15669" t="s">
        <v>13</v>
      </c>
      <c r="F15669" t="s">
        <v>13</v>
      </c>
      <c r="G15669" t="s">
        <v>48174</v>
      </c>
      <c r="H15669" s="3" t="s">
        <v>48176</v>
      </c>
      <c r="I15669" t="s">
        <v>2961</v>
      </c>
      <c r="J15669" t="s">
        <v>25706</v>
      </c>
    </row>
    <row r="15670" spans="1:10" ht="16" x14ac:dyDescent="0.2">
      <c r="A15670" t="s">
        <v>28862</v>
      </c>
      <c r="B15670" t="s">
        <v>48177</v>
      </c>
      <c r="C15670" t="s">
        <v>48178</v>
      </c>
      <c r="D15670">
        <v>6</v>
      </c>
      <c r="E15670" t="s">
        <v>48179</v>
      </c>
      <c r="F15670" t="s">
        <v>13</v>
      </c>
      <c r="G15670" t="s">
        <v>48180</v>
      </c>
      <c r="H15670" s="3" t="s">
        <v>48181</v>
      </c>
      <c r="I15670" t="s">
        <v>817</v>
      </c>
      <c r="J15670" t="s">
        <v>28867</v>
      </c>
    </row>
    <row r="15671" spans="1:10" ht="16" x14ac:dyDescent="0.2">
      <c r="A15671" t="s">
        <v>48182</v>
      </c>
      <c r="B15671" t="s">
        <v>48183</v>
      </c>
      <c r="C15671" t="s">
        <v>48184</v>
      </c>
      <c r="D15671">
        <v>3</v>
      </c>
      <c r="E15671" t="s">
        <v>13</v>
      </c>
      <c r="F15671" t="s">
        <v>13</v>
      </c>
      <c r="G15671" t="s">
        <v>48185</v>
      </c>
      <c r="H15671" s="3" t="s">
        <v>48186</v>
      </c>
      <c r="I15671" t="s">
        <v>524</v>
      </c>
      <c r="J15671" t="s">
        <v>48187</v>
      </c>
    </row>
    <row r="15672" spans="1:10" ht="32" x14ac:dyDescent="0.2">
      <c r="A15672" t="s">
        <v>28521</v>
      </c>
      <c r="B15672" t="s">
        <v>48188</v>
      </c>
      <c r="C15672" t="s">
        <v>48189</v>
      </c>
      <c r="D15672">
        <v>3</v>
      </c>
      <c r="E15672" t="s">
        <v>13</v>
      </c>
      <c r="F15672" t="s">
        <v>13</v>
      </c>
      <c r="G15672" t="s">
        <v>48185</v>
      </c>
      <c r="H15672" s="3" t="s">
        <v>48190</v>
      </c>
      <c r="I15672" t="s">
        <v>524</v>
      </c>
      <c r="J15672" t="s">
        <v>28526</v>
      </c>
    </row>
    <row r="15673" spans="1:10" ht="16" x14ac:dyDescent="0.2">
      <c r="A15673" t="s">
        <v>48191</v>
      </c>
      <c r="B15673" t="s">
        <v>48192</v>
      </c>
      <c r="C15673" t="s">
        <v>48193</v>
      </c>
      <c r="D15673">
        <v>5</v>
      </c>
      <c r="E15673" t="s">
        <v>13</v>
      </c>
      <c r="F15673" t="s">
        <v>13</v>
      </c>
      <c r="G15673" t="s">
        <v>48194</v>
      </c>
      <c r="H15673" s="3" t="s">
        <v>48195</v>
      </c>
      <c r="I15673" t="s">
        <v>817</v>
      </c>
      <c r="J15673" t="s">
        <v>48196</v>
      </c>
    </row>
    <row r="15674" spans="1:10" ht="16" x14ac:dyDescent="0.2">
      <c r="A15674" t="s">
        <v>48197</v>
      </c>
      <c r="B15674" t="s">
        <v>18801</v>
      </c>
      <c r="C15674" t="s">
        <v>48198</v>
      </c>
      <c r="D15674">
        <v>3</v>
      </c>
      <c r="E15674" t="s">
        <v>13</v>
      </c>
      <c r="F15674" t="s">
        <v>13</v>
      </c>
      <c r="G15674" t="s">
        <v>48199</v>
      </c>
      <c r="H15674" s="3" t="s">
        <v>48200</v>
      </c>
      <c r="I15674" t="s">
        <v>36</v>
      </c>
      <c r="J15674" t="s">
        <v>48201</v>
      </c>
    </row>
    <row r="15675" spans="1:10" ht="16" x14ac:dyDescent="0.2">
      <c r="A15675" t="s">
        <v>4662</v>
      </c>
      <c r="B15675" t="s">
        <v>48202</v>
      </c>
      <c r="C15675" t="s">
        <v>48203</v>
      </c>
      <c r="D15675">
        <v>4</v>
      </c>
      <c r="E15675" t="s">
        <v>13</v>
      </c>
      <c r="F15675" t="s">
        <v>13</v>
      </c>
      <c r="G15675" t="s">
        <v>48199</v>
      </c>
      <c r="H15675" s="3" t="s">
        <v>48204</v>
      </c>
      <c r="I15675" t="s">
        <v>36</v>
      </c>
      <c r="J15675" t="s">
        <v>4666</v>
      </c>
    </row>
    <row r="15676" spans="1:10" ht="16" x14ac:dyDescent="0.2">
      <c r="A15676" t="s">
        <v>48197</v>
      </c>
      <c r="B15676" t="s">
        <v>48205</v>
      </c>
      <c r="C15676" t="s">
        <v>48206</v>
      </c>
      <c r="D15676">
        <v>2</v>
      </c>
      <c r="E15676" t="s">
        <v>13</v>
      </c>
      <c r="F15676" t="s">
        <v>13</v>
      </c>
      <c r="G15676" t="s">
        <v>48199</v>
      </c>
      <c r="H15676" s="3" t="s">
        <v>48200</v>
      </c>
      <c r="I15676" t="s">
        <v>36</v>
      </c>
      <c r="J15676" t="s">
        <v>48201</v>
      </c>
    </row>
    <row r="15677" spans="1:10" ht="16" x14ac:dyDescent="0.2">
      <c r="A15677" t="s">
        <v>48197</v>
      </c>
      <c r="B15677" t="s">
        <v>48207</v>
      </c>
      <c r="C15677" t="s">
        <v>48208</v>
      </c>
      <c r="D15677">
        <v>1</v>
      </c>
      <c r="E15677" t="s">
        <v>13</v>
      </c>
      <c r="F15677" t="s">
        <v>13</v>
      </c>
      <c r="G15677" t="s">
        <v>48199</v>
      </c>
      <c r="H15677" s="3" t="s">
        <v>48200</v>
      </c>
      <c r="I15677" t="s">
        <v>36</v>
      </c>
      <c r="J15677" t="s">
        <v>48201</v>
      </c>
    </row>
    <row r="15678" spans="1:10" ht="16" x14ac:dyDescent="0.2">
      <c r="A15678" t="s">
        <v>30056</v>
      </c>
      <c r="B15678" t="s">
        <v>48209</v>
      </c>
      <c r="C15678" t="s">
        <v>48210</v>
      </c>
      <c r="D15678">
        <v>1</v>
      </c>
      <c r="E15678" t="s">
        <v>13</v>
      </c>
      <c r="F15678" t="s">
        <v>13</v>
      </c>
      <c r="G15678" t="s">
        <v>48211</v>
      </c>
      <c r="H15678" s="3" t="s">
        <v>48212</v>
      </c>
      <c r="I15678" t="s">
        <v>36</v>
      </c>
      <c r="J15678" t="s">
        <v>30059</v>
      </c>
    </row>
    <row r="15679" spans="1:10" ht="16" x14ac:dyDescent="0.2">
      <c r="A15679" t="s">
        <v>30056</v>
      </c>
      <c r="B15679" t="s">
        <v>48213</v>
      </c>
      <c r="C15679" t="s">
        <v>48214</v>
      </c>
      <c r="D15679">
        <v>3</v>
      </c>
      <c r="E15679" t="s">
        <v>13</v>
      </c>
      <c r="F15679" t="s">
        <v>13</v>
      </c>
      <c r="G15679" t="s">
        <v>48211</v>
      </c>
      <c r="H15679" s="3" t="s">
        <v>48212</v>
      </c>
      <c r="I15679" t="s">
        <v>36</v>
      </c>
      <c r="J15679" t="s">
        <v>30059</v>
      </c>
    </row>
    <row r="15680" spans="1:10" ht="16" x14ac:dyDescent="0.2">
      <c r="A15680" t="s">
        <v>35808</v>
      </c>
      <c r="B15680" t="s">
        <v>48215</v>
      </c>
      <c r="C15680" t="s">
        <v>48216</v>
      </c>
      <c r="D15680">
        <v>3</v>
      </c>
      <c r="E15680" t="s">
        <v>13</v>
      </c>
      <c r="F15680" t="s">
        <v>13</v>
      </c>
      <c r="G15680" t="s">
        <v>48211</v>
      </c>
      <c r="H15680" s="3" t="s">
        <v>48212</v>
      </c>
      <c r="I15680" t="s">
        <v>36</v>
      </c>
      <c r="J15680" t="s">
        <v>35812</v>
      </c>
    </row>
    <row r="15681" spans="1:10" ht="16" x14ac:dyDescent="0.2">
      <c r="A15681" t="s">
        <v>22831</v>
      </c>
      <c r="B15681" t="s">
        <v>48217</v>
      </c>
      <c r="C15681" t="s">
        <v>48218</v>
      </c>
      <c r="D15681">
        <v>1</v>
      </c>
      <c r="E15681">
        <f>545</f>
        <v>545</v>
      </c>
      <c r="F15681" t="s">
        <v>13</v>
      </c>
      <c r="G15681" t="s">
        <v>48219</v>
      </c>
      <c r="H15681" s="3" t="s">
        <v>48220</v>
      </c>
      <c r="I15681" t="s">
        <v>36</v>
      </c>
      <c r="J15681" t="s">
        <v>22836</v>
      </c>
    </row>
    <row r="15682" spans="1:10" ht="16" x14ac:dyDescent="0.2">
      <c r="A15682" t="s">
        <v>48221</v>
      </c>
      <c r="B15682" t="s">
        <v>48222</v>
      </c>
      <c r="C15682" t="s">
        <v>48223</v>
      </c>
      <c r="D15682">
        <v>1</v>
      </c>
      <c r="E15682">
        <f>545</f>
        <v>545</v>
      </c>
      <c r="F15682" t="s">
        <v>13</v>
      </c>
      <c r="G15682" t="s">
        <v>48219</v>
      </c>
      <c r="H15682" s="3" t="s">
        <v>48224</v>
      </c>
      <c r="I15682" t="s">
        <v>36</v>
      </c>
      <c r="J15682" t="s">
        <v>48225</v>
      </c>
    </row>
    <row r="15683" spans="1:10" ht="16" x14ac:dyDescent="0.2">
      <c r="A15683" t="s">
        <v>48226</v>
      </c>
      <c r="B15683" t="s">
        <v>48227</v>
      </c>
      <c r="C15683" t="s">
        <v>48228</v>
      </c>
      <c r="D15683">
        <v>2</v>
      </c>
      <c r="E15683">
        <f>545</f>
        <v>545</v>
      </c>
      <c r="F15683" t="s">
        <v>13</v>
      </c>
      <c r="G15683" t="s">
        <v>48219</v>
      </c>
      <c r="H15683" s="3" t="s">
        <v>48229</v>
      </c>
      <c r="I15683" t="s">
        <v>36</v>
      </c>
      <c r="J15683" t="s">
        <v>48230</v>
      </c>
    </row>
    <row r="15684" spans="1:10" ht="16" x14ac:dyDescent="0.2">
      <c r="A15684" t="s">
        <v>26332</v>
      </c>
      <c r="B15684" t="s">
        <v>48231</v>
      </c>
      <c r="C15684" t="s">
        <v>48232</v>
      </c>
      <c r="D15684">
        <v>2</v>
      </c>
      <c r="E15684">
        <f>545</f>
        <v>545</v>
      </c>
      <c r="F15684" t="s">
        <v>13</v>
      </c>
      <c r="G15684" t="s">
        <v>48219</v>
      </c>
      <c r="H15684" s="3" t="s">
        <v>48233</v>
      </c>
      <c r="I15684" t="s">
        <v>36</v>
      </c>
      <c r="J15684" t="s">
        <v>26333</v>
      </c>
    </row>
    <row r="15685" spans="1:10" ht="16" x14ac:dyDescent="0.2">
      <c r="A15685" t="s">
        <v>48226</v>
      </c>
      <c r="B15685" t="s">
        <v>48234</v>
      </c>
      <c r="C15685" t="s">
        <v>48235</v>
      </c>
      <c r="D15685">
        <v>1</v>
      </c>
      <c r="E15685" t="s">
        <v>13</v>
      </c>
      <c r="F15685" t="s">
        <v>13</v>
      </c>
      <c r="G15685" t="s">
        <v>48219</v>
      </c>
      <c r="H15685" s="3" t="s">
        <v>48236</v>
      </c>
      <c r="I15685" t="s">
        <v>547</v>
      </c>
      <c r="J15685" t="s">
        <v>48230</v>
      </c>
    </row>
    <row r="15686" spans="1:10" ht="16" x14ac:dyDescent="0.2">
      <c r="A15686" t="s">
        <v>35427</v>
      </c>
      <c r="B15686" t="s">
        <v>48237</v>
      </c>
      <c r="C15686" t="s">
        <v>48238</v>
      </c>
      <c r="D15686">
        <v>1</v>
      </c>
      <c r="E15686">
        <f>545</f>
        <v>545</v>
      </c>
      <c r="F15686" t="s">
        <v>13</v>
      </c>
      <c r="G15686" t="s">
        <v>48219</v>
      </c>
      <c r="H15686" s="3" t="s">
        <v>48233</v>
      </c>
      <c r="I15686" t="s">
        <v>36</v>
      </c>
      <c r="J15686" t="s">
        <v>35428</v>
      </c>
    </row>
    <row r="15687" spans="1:10" ht="16" x14ac:dyDescent="0.2">
      <c r="A15687" t="s">
        <v>22945</v>
      </c>
      <c r="B15687" t="s">
        <v>48239</v>
      </c>
      <c r="C15687" t="s">
        <v>48238</v>
      </c>
      <c r="D15687">
        <v>2</v>
      </c>
      <c r="E15687">
        <f>545</f>
        <v>545</v>
      </c>
      <c r="F15687" t="s">
        <v>13</v>
      </c>
      <c r="G15687" t="s">
        <v>48219</v>
      </c>
      <c r="H15687" s="3" t="s">
        <v>48233</v>
      </c>
      <c r="I15687" t="s">
        <v>36</v>
      </c>
      <c r="J15687" t="s">
        <v>22946</v>
      </c>
    </row>
    <row r="15688" spans="1:10" ht="16" x14ac:dyDescent="0.2">
      <c r="A15688" t="s">
        <v>26311</v>
      </c>
      <c r="B15688" t="s">
        <v>48237</v>
      </c>
      <c r="C15688" t="s">
        <v>48238</v>
      </c>
      <c r="D15688">
        <v>1</v>
      </c>
      <c r="E15688">
        <f>545</f>
        <v>545</v>
      </c>
      <c r="F15688" t="s">
        <v>13</v>
      </c>
      <c r="G15688" t="s">
        <v>48219</v>
      </c>
      <c r="H15688" s="3" t="s">
        <v>48233</v>
      </c>
      <c r="I15688" t="s">
        <v>36</v>
      </c>
      <c r="J15688" t="s">
        <v>26316</v>
      </c>
    </row>
    <row r="15689" spans="1:10" ht="16" x14ac:dyDescent="0.2">
      <c r="A15689" t="s">
        <v>26319</v>
      </c>
      <c r="B15689" t="s">
        <v>48237</v>
      </c>
      <c r="C15689" t="s">
        <v>48238</v>
      </c>
      <c r="D15689">
        <v>2</v>
      </c>
      <c r="E15689">
        <f>545</f>
        <v>545</v>
      </c>
      <c r="F15689" t="s">
        <v>13</v>
      </c>
      <c r="G15689" t="s">
        <v>48219</v>
      </c>
      <c r="H15689" s="3" t="s">
        <v>48233</v>
      </c>
      <c r="I15689" t="s">
        <v>36</v>
      </c>
      <c r="J15689" t="s">
        <v>26320</v>
      </c>
    </row>
    <row r="15690" spans="1:10" ht="16" x14ac:dyDescent="0.2">
      <c r="A15690" t="s">
        <v>26324</v>
      </c>
      <c r="B15690" t="s">
        <v>48237</v>
      </c>
      <c r="C15690" t="s">
        <v>48238</v>
      </c>
      <c r="D15690">
        <v>3</v>
      </c>
      <c r="E15690">
        <f>545</f>
        <v>545</v>
      </c>
      <c r="F15690" t="s">
        <v>13</v>
      </c>
      <c r="G15690" t="s">
        <v>48219</v>
      </c>
      <c r="H15690" s="3" t="s">
        <v>48233</v>
      </c>
      <c r="I15690" t="s">
        <v>36</v>
      </c>
      <c r="J15690" t="s">
        <v>26325</v>
      </c>
    </row>
    <row r="15691" spans="1:10" ht="16" x14ac:dyDescent="0.2">
      <c r="A15691" t="s">
        <v>6971</v>
      </c>
      <c r="B15691" t="s">
        <v>48240</v>
      </c>
      <c r="C15691" t="s">
        <v>48241</v>
      </c>
      <c r="D15691">
        <v>3</v>
      </c>
      <c r="E15691">
        <f>545</f>
        <v>545</v>
      </c>
      <c r="F15691" t="s">
        <v>13</v>
      </c>
      <c r="G15691" t="s">
        <v>48219</v>
      </c>
      <c r="H15691" s="3" t="s">
        <v>48233</v>
      </c>
      <c r="I15691" t="s">
        <v>36</v>
      </c>
      <c r="J15691" t="s">
        <v>6976</v>
      </c>
    </row>
    <row r="15692" spans="1:10" ht="16" x14ac:dyDescent="0.2">
      <c r="A15692" t="s">
        <v>48242</v>
      </c>
      <c r="B15692" t="s">
        <v>48243</v>
      </c>
      <c r="C15692" t="s">
        <v>48244</v>
      </c>
      <c r="D15692">
        <v>1</v>
      </c>
      <c r="E15692" t="s">
        <v>13</v>
      </c>
      <c r="F15692" t="s">
        <v>13</v>
      </c>
      <c r="G15692" t="s">
        <v>48245</v>
      </c>
      <c r="H15692" s="3" t="s">
        <v>48246</v>
      </c>
      <c r="I15692" t="s">
        <v>36</v>
      </c>
      <c r="J15692" t="s">
        <v>48247</v>
      </c>
    </row>
    <row r="15693" spans="1:10" ht="16" x14ac:dyDescent="0.2">
      <c r="A15693" t="s">
        <v>48248</v>
      </c>
      <c r="B15693" t="s">
        <v>48249</v>
      </c>
      <c r="C15693" t="s">
        <v>48250</v>
      </c>
      <c r="D15693">
        <v>1</v>
      </c>
      <c r="E15693">
        <f>429</f>
        <v>429</v>
      </c>
      <c r="F15693" t="s">
        <v>13</v>
      </c>
      <c r="G15693" t="s">
        <v>48251</v>
      </c>
      <c r="H15693" s="3" t="s">
        <v>48252</v>
      </c>
      <c r="I15693" t="s">
        <v>36</v>
      </c>
      <c r="J15693" t="s">
        <v>48253</v>
      </c>
    </row>
    <row r="15694" spans="1:10" ht="16" x14ac:dyDescent="0.2">
      <c r="A15694" t="s">
        <v>48254</v>
      </c>
      <c r="B15694" t="s">
        <v>48249</v>
      </c>
      <c r="C15694" t="s">
        <v>48250</v>
      </c>
      <c r="D15694">
        <v>1</v>
      </c>
      <c r="E15694">
        <f>429</f>
        <v>429</v>
      </c>
      <c r="F15694" t="s">
        <v>13</v>
      </c>
      <c r="G15694" t="s">
        <v>48251</v>
      </c>
      <c r="H15694" s="3" t="s">
        <v>48255</v>
      </c>
      <c r="I15694" t="s">
        <v>36</v>
      </c>
      <c r="J15694" t="s">
        <v>48256</v>
      </c>
    </row>
    <row r="15695" spans="1:10" ht="32" x14ac:dyDescent="0.2">
      <c r="A15695" t="s">
        <v>48257</v>
      </c>
      <c r="B15695" t="s">
        <v>48258</v>
      </c>
      <c r="C15695" t="s">
        <v>48259</v>
      </c>
      <c r="D15695">
        <v>1</v>
      </c>
      <c r="E15695" t="s">
        <v>13</v>
      </c>
      <c r="F15695" t="s">
        <v>13</v>
      </c>
      <c r="G15695" t="s">
        <v>48260</v>
      </c>
      <c r="H15695" s="3" t="s">
        <v>48261</v>
      </c>
      <c r="I15695" t="s">
        <v>47</v>
      </c>
      <c r="J15695" t="s">
        <v>48262</v>
      </c>
    </row>
    <row r="15696" spans="1:10" ht="16" x14ac:dyDescent="0.2">
      <c r="A15696" t="s">
        <v>1588</v>
      </c>
      <c r="B15696" t="s">
        <v>48263</v>
      </c>
      <c r="C15696" t="s">
        <v>48264</v>
      </c>
      <c r="D15696">
        <v>3</v>
      </c>
      <c r="E15696" t="s">
        <v>13</v>
      </c>
      <c r="F15696" t="s">
        <v>13</v>
      </c>
      <c r="G15696" t="s">
        <v>48265</v>
      </c>
      <c r="H15696" s="3" t="s">
        <v>48266</v>
      </c>
      <c r="I15696" t="s">
        <v>69</v>
      </c>
      <c r="J15696" t="s">
        <v>1591</v>
      </c>
    </row>
    <row r="15697" spans="1:10" ht="16" x14ac:dyDescent="0.2">
      <c r="A15697" t="s">
        <v>48267</v>
      </c>
      <c r="B15697" t="s">
        <v>48268</v>
      </c>
      <c r="C15697" t="s">
        <v>48269</v>
      </c>
      <c r="D15697">
        <v>1</v>
      </c>
      <c r="E15697" t="s">
        <v>13</v>
      </c>
      <c r="F15697" t="s">
        <v>13</v>
      </c>
      <c r="G15697" t="s">
        <v>48270</v>
      </c>
      <c r="H15697" s="3" t="s">
        <v>48271</v>
      </c>
      <c r="I15697" t="s">
        <v>4915</v>
      </c>
      <c r="J15697" t="s">
        <v>48272</v>
      </c>
    </row>
    <row r="15698" spans="1:10" ht="16" x14ac:dyDescent="0.2">
      <c r="A15698" t="s">
        <v>4805</v>
      </c>
      <c r="B15698" t="s">
        <v>12546</v>
      </c>
      <c r="C15698" t="s">
        <v>48273</v>
      </c>
      <c r="D15698">
        <v>4</v>
      </c>
      <c r="E15698" t="s">
        <v>13</v>
      </c>
      <c r="F15698" t="s">
        <v>13</v>
      </c>
      <c r="G15698" t="s">
        <v>48274</v>
      </c>
      <c r="H15698" s="3" t="s">
        <v>48275</v>
      </c>
      <c r="I15698" t="s">
        <v>355</v>
      </c>
      <c r="J15698" t="s">
        <v>4809</v>
      </c>
    </row>
    <row r="15699" spans="1:10" ht="16" x14ac:dyDescent="0.2">
      <c r="A15699" t="s">
        <v>2204</v>
      </c>
      <c r="B15699" t="s">
        <v>48276</v>
      </c>
      <c r="C15699" t="s">
        <v>48277</v>
      </c>
      <c r="D15699">
        <v>4</v>
      </c>
      <c r="E15699" t="s">
        <v>13</v>
      </c>
      <c r="F15699" t="s">
        <v>13</v>
      </c>
      <c r="G15699" t="s">
        <v>48278</v>
      </c>
      <c r="H15699" s="3" t="s">
        <v>48279</v>
      </c>
      <c r="I15699" t="s">
        <v>714</v>
      </c>
      <c r="J15699" t="s">
        <v>2205</v>
      </c>
    </row>
    <row r="15700" spans="1:10" ht="16" x14ac:dyDescent="0.2">
      <c r="A15700" t="s">
        <v>33725</v>
      </c>
      <c r="B15700" t="s">
        <v>48280</v>
      </c>
      <c r="C15700" t="s">
        <v>48281</v>
      </c>
      <c r="D15700">
        <v>4</v>
      </c>
      <c r="E15700" t="s">
        <v>13</v>
      </c>
      <c r="F15700" t="s">
        <v>13</v>
      </c>
      <c r="G15700" t="s">
        <v>48282</v>
      </c>
      <c r="H15700" s="3" t="s">
        <v>48283</v>
      </c>
      <c r="I15700" t="s">
        <v>3979</v>
      </c>
      <c r="J15700" t="s">
        <v>33729</v>
      </c>
    </row>
    <row r="15701" spans="1:10" ht="16" x14ac:dyDescent="0.2">
      <c r="A15701" t="s">
        <v>33725</v>
      </c>
      <c r="B15701" t="s">
        <v>48284</v>
      </c>
      <c r="C15701" t="s">
        <v>48285</v>
      </c>
      <c r="D15701">
        <v>3</v>
      </c>
      <c r="E15701" t="s">
        <v>13</v>
      </c>
      <c r="F15701" t="s">
        <v>13</v>
      </c>
      <c r="G15701" t="s">
        <v>48282</v>
      </c>
      <c r="H15701" s="3" t="s">
        <v>48283</v>
      </c>
      <c r="I15701" t="s">
        <v>3979</v>
      </c>
      <c r="J15701" t="s">
        <v>33729</v>
      </c>
    </row>
    <row r="15702" spans="1:10" ht="16" x14ac:dyDescent="0.2">
      <c r="A15702" t="s">
        <v>48286</v>
      </c>
      <c r="B15702" t="s">
        <v>48287</v>
      </c>
      <c r="C15702" t="s">
        <v>48288</v>
      </c>
      <c r="D15702">
        <v>6</v>
      </c>
      <c r="E15702" t="s">
        <v>13</v>
      </c>
      <c r="F15702" t="s">
        <v>13</v>
      </c>
      <c r="G15702" t="s">
        <v>48289</v>
      </c>
      <c r="H15702" s="3" t="s">
        <v>48290</v>
      </c>
      <c r="I15702" t="s">
        <v>253</v>
      </c>
      <c r="J15702" t="s">
        <v>48291</v>
      </c>
    </row>
    <row r="15703" spans="1:10" ht="16" x14ac:dyDescent="0.2">
      <c r="A15703" t="s">
        <v>48286</v>
      </c>
      <c r="B15703" t="s">
        <v>48292</v>
      </c>
      <c r="C15703" t="s">
        <v>48293</v>
      </c>
      <c r="D15703">
        <v>7</v>
      </c>
      <c r="E15703" t="s">
        <v>13</v>
      </c>
      <c r="F15703" t="s">
        <v>13</v>
      </c>
      <c r="G15703" t="s">
        <v>48289</v>
      </c>
      <c r="H15703" s="3" t="s">
        <v>48290</v>
      </c>
      <c r="I15703" t="s">
        <v>253</v>
      </c>
      <c r="J15703" t="s">
        <v>48291</v>
      </c>
    </row>
    <row r="15704" spans="1:10" ht="16" x14ac:dyDescent="0.2">
      <c r="A15704" t="s">
        <v>48294</v>
      </c>
      <c r="B15704" t="s">
        <v>48295</v>
      </c>
      <c r="C15704" t="s">
        <v>48296</v>
      </c>
      <c r="D15704">
        <v>3</v>
      </c>
      <c r="E15704" t="s">
        <v>13</v>
      </c>
      <c r="F15704" t="s">
        <v>13</v>
      </c>
      <c r="G15704" t="s">
        <v>48297</v>
      </c>
      <c r="H15704" s="3" t="s">
        <v>48298</v>
      </c>
      <c r="I15704" t="s">
        <v>253</v>
      </c>
      <c r="J15704" t="s">
        <v>48299</v>
      </c>
    </row>
    <row r="15705" spans="1:10" ht="16" x14ac:dyDescent="0.2">
      <c r="A15705" t="s">
        <v>48294</v>
      </c>
      <c r="B15705" t="s">
        <v>48300</v>
      </c>
      <c r="C15705" t="s">
        <v>48301</v>
      </c>
      <c r="D15705">
        <v>2</v>
      </c>
      <c r="E15705" t="s">
        <v>13</v>
      </c>
      <c r="F15705" t="s">
        <v>13</v>
      </c>
      <c r="G15705" t="s">
        <v>48297</v>
      </c>
      <c r="H15705" s="3" t="s">
        <v>48298</v>
      </c>
      <c r="I15705" t="s">
        <v>253</v>
      </c>
      <c r="J15705" t="s">
        <v>48299</v>
      </c>
    </row>
    <row r="15706" spans="1:10" ht="32" x14ac:dyDescent="0.2">
      <c r="A15706" t="s">
        <v>48294</v>
      </c>
      <c r="B15706" t="s">
        <v>48302</v>
      </c>
      <c r="C15706" t="s">
        <v>48303</v>
      </c>
      <c r="D15706">
        <v>1</v>
      </c>
      <c r="E15706" t="s">
        <v>13</v>
      </c>
      <c r="F15706" t="s">
        <v>13</v>
      </c>
      <c r="G15706" t="s">
        <v>48304</v>
      </c>
      <c r="H15706" s="3" t="s">
        <v>48305</v>
      </c>
      <c r="I15706" t="s">
        <v>253</v>
      </c>
      <c r="J15706" t="s">
        <v>48299</v>
      </c>
    </row>
    <row r="15707" spans="1:10" ht="16" x14ac:dyDescent="0.2">
      <c r="A15707" t="s">
        <v>17394</v>
      </c>
      <c r="B15707" t="s">
        <v>48306</v>
      </c>
      <c r="C15707" t="s">
        <v>48307</v>
      </c>
      <c r="D15707">
        <v>1</v>
      </c>
      <c r="E15707" t="s">
        <v>13</v>
      </c>
      <c r="F15707" t="s">
        <v>13</v>
      </c>
      <c r="G15707" t="s">
        <v>48308</v>
      </c>
      <c r="H15707" s="3" t="s">
        <v>48309</v>
      </c>
      <c r="I15707" t="s">
        <v>62</v>
      </c>
      <c r="J15707" t="s">
        <v>17398</v>
      </c>
    </row>
    <row r="15708" spans="1:10" ht="16" x14ac:dyDescent="0.2">
      <c r="A15708" t="s">
        <v>48310</v>
      </c>
      <c r="B15708" t="s">
        <v>48311</v>
      </c>
      <c r="C15708" t="s">
        <v>48312</v>
      </c>
      <c r="D15708">
        <v>1</v>
      </c>
      <c r="E15708" t="s">
        <v>13</v>
      </c>
      <c r="F15708" t="s">
        <v>13</v>
      </c>
      <c r="G15708" t="s">
        <v>48313</v>
      </c>
      <c r="H15708" s="3" t="s">
        <v>48314</v>
      </c>
      <c r="I15708" t="s">
        <v>1540</v>
      </c>
      <c r="J15708" t="s">
        <v>48315</v>
      </c>
    </row>
    <row r="15709" spans="1:10" ht="16" x14ac:dyDescent="0.2">
      <c r="A15709" t="s">
        <v>48310</v>
      </c>
      <c r="B15709" t="s">
        <v>48316</v>
      </c>
      <c r="C15709" t="s">
        <v>48317</v>
      </c>
      <c r="D15709">
        <v>4</v>
      </c>
      <c r="E15709" t="s">
        <v>13</v>
      </c>
      <c r="F15709" t="s">
        <v>13</v>
      </c>
      <c r="G15709" t="s">
        <v>48313</v>
      </c>
      <c r="H15709" s="3" t="s">
        <v>48318</v>
      </c>
      <c r="I15709" t="s">
        <v>1540</v>
      </c>
      <c r="J15709" t="s">
        <v>48315</v>
      </c>
    </row>
    <row r="15710" spans="1:10" ht="16" x14ac:dyDescent="0.2">
      <c r="A15710" t="s">
        <v>48310</v>
      </c>
      <c r="B15710" t="s">
        <v>48319</v>
      </c>
      <c r="C15710" t="s">
        <v>48320</v>
      </c>
      <c r="D15710">
        <v>2</v>
      </c>
      <c r="E15710" t="s">
        <v>13</v>
      </c>
      <c r="F15710" t="s">
        <v>13</v>
      </c>
      <c r="G15710" t="s">
        <v>48313</v>
      </c>
      <c r="H15710" s="3" t="s">
        <v>48314</v>
      </c>
      <c r="I15710" t="s">
        <v>1540</v>
      </c>
      <c r="J15710" t="s">
        <v>48315</v>
      </c>
    </row>
    <row r="15711" spans="1:10" ht="16" x14ac:dyDescent="0.2">
      <c r="A15711" t="s">
        <v>48321</v>
      </c>
      <c r="B15711" t="s">
        <v>48311</v>
      </c>
      <c r="C15711" t="s">
        <v>48312</v>
      </c>
      <c r="D15711">
        <v>1</v>
      </c>
      <c r="E15711" t="s">
        <v>13</v>
      </c>
      <c r="F15711" t="s">
        <v>13</v>
      </c>
      <c r="G15711" t="s">
        <v>48313</v>
      </c>
      <c r="H15711" s="3" t="s">
        <v>48314</v>
      </c>
      <c r="I15711" t="s">
        <v>1540</v>
      </c>
      <c r="J15711" t="s">
        <v>48322</v>
      </c>
    </row>
    <row r="15712" spans="1:10" ht="16" x14ac:dyDescent="0.2">
      <c r="A15712" t="s">
        <v>48321</v>
      </c>
      <c r="B15712" t="s">
        <v>48323</v>
      </c>
      <c r="C15712" t="s">
        <v>48324</v>
      </c>
      <c r="D15712">
        <v>2</v>
      </c>
      <c r="E15712" t="s">
        <v>13</v>
      </c>
      <c r="F15712" t="s">
        <v>13</v>
      </c>
      <c r="G15712" t="s">
        <v>48313</v>
      </c>
      <c r="H15712" s="3" t="s">
        <v>48314</v>
      </c>
      <c r="I15712" t="s">
        <v>1540</v>
      </c>
      <c r="J15712" t="s">
        <v>48322</v>
      </c>
    </row>
    <row r="15713" spans="1:10" ht="16" x14ac:dyDescent="0.2">
      <c r="A15713" t="s">
        <v>48310</v>
      </c>
      <c r="B15713" t="s">
        <v>48323</v>
      </c>
      <c r="C15713" t="s">
        <v>48324</v>
      </c>
      <c r="D15713">
        <v>3</v>
      </c>
      <c r="E15713" t="s">
        <v>13</v>
      </c>
      <c r="F15713" t="s">
        <v>13</v>
      </c>
      <c r="G15713" t="s">
        <v>48313</v>
      </c>
      <c r="H15713" s="3" t="s">
        <v>48314</v>
      </c>
      <c r="I15713" t="s">
        <v>1540</v>
      </c>
      <c r="J15713" t="s">
        <v>48315</v>
      </c>
    </row>
    <row r="15714" spans="1:10" ht="16" x14ac:dyDescent="0.2">
      <c r="A15714" t="s">
        <v>48325</v>
      </c>
      <c r="B15714" t="s">
        <v>48326</v>
      </c>
      <c r="C15714" t="s">
        <v>48327</v>
      </c>
      <c r="D15714">
        <v>3</v>
      </c>
      <c r="E15714" t="s">
        <v>13</v>
      </c>
      <c r="F15714" t="s">
        <v>13</v>
      </c>
      <c r="G15714" t="s">
        <v>48328</v>
      </c>
      <c r="H15714" s="3" t="s">
        <v>48329</v>
      </c>
      <c r="I15714" t="s">
        <v>1540</v>
      </c>
      <c r="J15714" t="s">
        <v>48330</v>
      </c>
    </row>
    <row r="15715" spans="1:10" ht="16" x14ac:dyDescent="0.2">
      <c r="A15715" t="s">
        <v>10748</v>
      </c>
      <c r="B15715" t="s">
        <v>48331</v>
      </c>
      <c r="C15715" t="s">
        <v>48332</v>
      </c>
      <c r="D15715">
        <v>1</v>
      </c>
      <c r="E15715" t="s">
        <v>13</v>
      </c>
      <c r="F15715" t="s">
        <v>13</v>
      </c>
      <c r="G15715" t="s">
        <v>48328</v>
      </c>
      <c r="H15715" s="3" t="s">
        <v>48333</v>
      </c>
      <c r="I15715" t="s">
        <v>1540</v>
      </c>
      <c r="J15715" t="s">
        <v>10753</v>
      </c>
    </row>
    <row r="15716" spans="1:10" ht="16" x14ac:dyDescent="0.2">
      <c r="A15716" t="s">
        <v>1512</v>
      </c>
      <c r="B15716" t="s">
        <v>48334</v>
      </c>
      <c r="C15716" t="s">
        <v>48335</v>
      </c>
      <c r="D15716">
        <v>1</v>
      </c>
      <c r="E15716" t="s">
        <v>13</v>
      </c>
      <c r="F15716" t="s">
        <v>13</v>
      </c>
      <c r="G15716" t="s">
        <v>48328</v>
      </c>
      <c r="H15716" s="3" t="s">
        <v>48336</v>
      </c>
      <c r="I15716" t="s">
        <v>1540</v>
      </c>
      <c r="J15716" t="s">
        <v>1516</v>
      </c>
    </row>
    <row r="15717" spans="1:10" ht="16" x14ac:dyDescent="0.2">
      <c r="A15717" t="s">
        <v>48337</v>
      </c>
      <c r="B15717" t="s">
        <v>48338</v>
      </c>
      <c r="C15717" t="s">
        <v>48339</v>
      </c>
      <c r="D15717">
        <v>1</v>
      </c>
      <c r="E15717" t="s">
        <v>13</v>
      </c>
      <c r="F15717" t="s">
        <v>13</v>
      </c>
      <c r="G15717" t="s">
        <v>48340</v>
      </c>
      <c r="H15717" s="3" t="s">
        <v>48341</v>
      </c>
      <c r="I15717" t="s">
        <v>13210</v>
      </c>
      <c r="J15717" t="s">
        <v>48342</v>
      </c>
    </row>
    <row r="15718" spans="1:10" ht="16" x14ac:dyDescent="0.2">
      <c r="A15718" t="s">
        <v>48343</v>
      </c>
      <c r="B15718" t="s">
        <v>48316</v>
      </c>
      <c r="C15718" t="s">
        <v>48317</v>
      </c>
      <c r="D15718">
        <v>1</v>
      </c>
      <c r="E15718" t="s">
        <v>13</v>
      </c>
      <c r="F15718" t="s">
        <v>13</v>
      </c>
      <c r="G15718" t="s">
        <v>48344</v>
      </c>
      <c r="H15718" s="3" t="s">
        <v>48345</v>
      </c>
      <c r="I15718" t="s">
        <v>1540</v>
      </c>
      <c r="J15718" t="s">
        <v>48346</v>
      </c>
    </row>
    <row r="15719" spans="1:10" ht="16" x14ac:dyDescent="0.2">
      <c r="A15719" t="s">
        <v>1958</v>
      </c>
      <c r="B15719" t="s">
        <v>48347</v>
      </c>
      <c r="C15719" t="s">
        <v>48348</v>
      </c>
      <c r="D15719">
        <v>1</v>
      </c>
      <c r="E15719" t="s">
        <v>13</v>
      </c>
      <c r="F15719" t="s">
        <v>13</v>
      </c>
      <c r="G15719" t="s">
        <v>48349</v>
      </c>
      <c r="H15719" s="3" t="s">
        <v>48350</v>
      </c>
      <c r="I15719" t="s">
        <v>62</v>
      </c>
      <c r="J15719" t="s">
        <v>1963</v>
      </c>
    </row>
    <row r="15720" spans="1:10" ht="16" x14ac:dyDescent="0.2">
      <c r="A15720" t="s">
        <v>48351</v>
      </c>
      <c r="B15720" t="s">
        <v>48352</v>
      </c>
      <c r="C15720" t="s">
        <v>48353</v>
      </c>
      <c r="D15720">
        <v>1</v>
      </c>
      <c r="E15720" t="s">
        <v>13</v>
      </c>
      <c r="F15720" t="s">
        <v>13</v>
      </c>
      <c r="G15720" t="s">
        <v>48349</v>
      </c>
      <c r="H15720" s="3" t="s">
        <v>48354</v>
      </c>
      <c r="I15720" t="s">
        <v>62</v>
      </c>
      <c r="J15720" t="s">
        <v>48355</v>
      </c>
    </row>
    <row r="15721" spans="1:10" ht="16" x14ac:dyDescent="0.2">
      <c r="A15721" t="s">
        <v>11982</v>
      </c>
      <c r="B15721" t="s">
        <v>48356</v>
      </c>
      <c r="C15721" t="s">
        <v>48357</v>
      </c>
      <c r="D15721">
        <v>3</v>
      </c>
      <c r="E15721" t="s">
        <v>13</v>
      </c>
      <c r="F15721" t="s">
        <v>13</v>
      </c>
      <c r="G15721" t="s">
        <v>48358</v>
      </c>
      <c r="H15721" s="3" t="s">
        <v>48359</v>
      </c>
      <c r="I15721" t="s">
        <v>69</v>
      </c>
      <c r="J15721" t="s">
        <v>11987</v>
      </c>
    </row>
    <row r="15722" spans="1:10" ht="16" x14ac:dyDescent="0.2">
      <c r="A15722" t="s">
        <v>21205</v>
      </c>
      <c r="B15722" t="s">
        <v>48360</v>
      </c>
      <c r="C15722" t="s">
        <v>48361</v>
      </c>
      <c r="D15722">
        <v>2</v>
      </c>
      <c r="E15722" t="s">
        <v>13</v>
      </c>
      <c r="F15722" t="s">
        <v>13</v>
      </c>
      <c r="G15722" t="s">
        <v>48362</v>
      </c>
      <c r="H15722" s="3" t="s">
        <v>48363</v>
      </c>
      <c r="I15722" t="s">
        <v>106</v>
      </c>
      <c r="J15722" t="s">
        <v>21210</v>
      </c>
    </row>
    <row r="15723" spans="1:10" ht="16" x14ac:dyDescent="0.2">
      <c r="A15723" t="s">
        <v>48364</v>
      </c>
      <c r="B15723" t="s">
        <v>48365</v>
      </c>
      <c r="C15723" t="s">
        <v>48366</v>
      </c>
      <c r="D15723">
        <v>2</v>
      </c>
      <c r="E15723" t="s">
        <v>13</v>
      </c>
      <c r="F15723" t="s">
        <v>13</v>
      </c>
      <c r="G15723" t="s">
        <v>48367</v>
      </c>
      <c r="H15723" s="3" t="s">
        <v>48368</v>
      </c>
      <c r="I15723" t="s">
        <v>16</v>
      </c>
      <c r="J15723" t="s">
        <v>48369</v>
      </c>
    </row>
    <row r="15724" spans="1:10" ht="16" x14ac:dyDescent="0.2">
      <c r="A15724" t="s">
        <v>1894</v>
      </c>
      <c r="B15724" t="s">
        <v>48370</v>
      </c>
      <c r="C15724" t="s">
        <v>48371</v>
      </c>
      <c r="D15724">
        <v>2</v>
      </c>
      <c r="E15724" t="s">
        <v>13</v>
      </c>
      <c r="F15724" t="s">
        <v>13</v>
      </c>
      <c r="G15724" t="s">
        <v>48367</v>
      </c>
      <c r="H15724" s="3" t="s">
        <v>48372</v>
      </c>
      <c r="I15724" t="s">
        <v>16</v>
      </c>
      <c r="J15724" t="s">
        <v>1899</v>
      </c>
    </row>
    <row r="15725" spans="1:10" ht="16" x14ac:dyDescent="0.2">
      <c r="A15725" t="s">
        <v>48373</v>
      </c>
      <c r="B15725" t="s">
        <v>48365</v>
      </c>
      <c r="C15725" t="s">
        <v>48366</v>
      </c>
      <c r="D15725">
        <v>2</v>
      </c>
      <c r="E15725" t="s">
        <v>13</v>
      </c>
      <c r="F15725" t="s">
        <v>13</v>
      </c>
      <c r="G15725" t="s">
        <v>48367</v>
      </c>
      <c r="H15725" s="3" t="s">
        <v>48374</v>
      </c>
      <c r="I15725" t="s">
        <v>16</v>
      </c>
      <c r="J15725" t="s">
        <v>48375</v>
      </c>
    </row>
    <row r="15726" spans="1:10" ht="16" x14ac:dyDescent="0.2">
      <c r="A15726" t="s">
        <v>16590</v>
      </c>
      <c r="B15726" t="s">
        <v>28855</v>
      </c>
      <c r="C15726" t="s">
        <v>28856</v>
      </c>
      <c r="D15726">
        <v>1</v>
      </c>
      <c r="E15726" t="s">
        <v>13</v>
      </c>
      <c r="F15726" t="s">
        <v>13</v>
      </c>
      <c r="G15726" t="s">
        <v>48367</v>
      </c>
      <c r="H15726" s="3" t="s">
        <v>48376</v>
      </c>
      <c r="I15726" t="s">
        <v>16</v>
      </c>
      <c r="J15726" t="s">
        <v>16593</v>
      </c>
    </row>
    <row r="15727" spans="1:10" ht="16" x14ac:dyDescent="0.2">
      <c r="A15727" t="s">
        <v>48377</v>
      </c>
      <c r="B15727" t="s">
        <v>48378</v>
      </c>
      <c r="C15727" t="s">
        <v>48379</v>
      </c>
      <c r="D15727">
        <v>2</v>
      </c>
      <c r="E15727" t="s">
        <v>48380</v>
      </c>
      <c r="F15727" t="s">
        <v>13</v>
      </c>
      <c r="G15727" t="s">
        <v>48381</v>
      </c>
      <c r="H15727" s="3" t="s">
        <v>48382</v>
      </c>
      <c r="I15727" t="s">
        <v>90</v>
      </c>
      <c r="J15727" t="s">
        <v>48383</v>
      </c>
    </row>
    <row r="15728" spans="1:10" ht="16" x14ac:dyDescent="0.2">
      <c r="A15728" t="s">
        <v>48377</v>
      </c>
      <c r="B15728" t="s">
        <v>48384</v>
      </c>
      <c r="C15728" t="s">
        <v>48385</v>
      </c>
      <c r="D15728">
        <v>3</v>
      </c>
      <c r="E15728" t="s">
        <v>48380</v>
      </c>
      <c r="F15728" t="s">
        <v>13</v>
      </c>
      <c r="G15728" t="s">
        <v>48381</v>
      </c>
      <c r="H15728" s="3" t="s">
        <v>48386</v>
      </c>
      <c r="I15728" t="s">
        <v>90</v>
      </c>
      <c r="J15728" t="s">
        <v>48383</v>
      </c>
    </row>
    <row r="15729" spans="1:10" ht="16" x14ac:dyDescent="0.2">
      <c r="A15729" t="s">
        <v>48377</v>
      </c>
      <c r="B15729" t="s">
        <v>48387</v>
      </c>
      <c r="C15729" t="s">
        <v>48388</v>
      </c>
      <c r="D15729">
        <v>1</v>
      </c>
      <c r="E15729" t="s">
        <v>48380</v>
      </c>
      <c r="F15729" t="s">
        <v>13</v>
      </c>
      <c r="G15729" t="s">
        <v>48381</v>
      </c>
      <c r="H15729" s="3" t="s">
        <v>48386</v>
      </c>
      <c r="I15729" t="s">
        <v>90</v>
      </c>
      <c r="J15729" t="s">
        <v>48383</v>
      </c>
    </row>
    <row r="15730" spans="1:10" ht="16" x14ac:dyDescent="0.2">
      <c r="A15730" t="s">
        <v>48389</v>
      </c>
      <c r="B15730" t="s">
        <v>48390</v>
      </c>
      <c r="C15730" t="s">
        <v>48391</v>
      </c>
      <c r="D15730">
        <v>2</v>
      </c>
      <c r="E15730" t="s">
        <v>13</v>
      </c>
      <c r="F15730" t="s">
        <v>13</v>
      </c>
      <c r="G15730" t="s">
        <v>48392</v>
      </c>
      <c r="H15730" s="3" t="s">
        <v>48393</v>
      </c>
      <c r="I15730" t="s">
        <v>7603</v>
      </c>
      <c r="J15730" t="s">
        <v>48394</v>
      </c>
    </row>
    <row r="15731" spans="1:10" ht="16" x14ac:dyDescent="0.2">
      <c r="A15731" t="s">
        <v>48395</v>
      </c>
      <c r="B15731" t="s">
        <v>48396</v>
      </c>
      <c r="C15731" t="s">
        <v>48397</v>
      </c>
      <c r="D15731">
        <v>1</v>
      </c>
      <c r="E15731" t="s">
        <v>13</v>
      </c>
      <c r="F15731" t="s">
        <v>13</v>
      </c>
      <c r="G15731" t="s">
        <v>48392</v>
      </c>
      <c r="H15731" s="3" t="s">
        <v>48398</v>
      </c>
      <c r="I15731" t="s">
        <v>7603</v>
      </c>
      <c r="J15731" t="s">
        <v>48399</v>
      </c>
    </row>
    <row r="15732" spans="1:10" ht="16" x14ac:dyDescent="0.2">
      <c r="A15732" t="s">
        <v>48400</v>
      </c>
      <c r="B15732" t="s">
        <v>48390</v>
      </c>
      <c r="C15732" t="s">
        <v>48391</v>
      </c>
      <c r="D15732">
        <v>1</v>
      </c>
      <c r="E15732" t="s">
        <v>13</v>
      </c>
      <c r="F15732" t="s">
        <v>13</v>
      </c>
      <c r="G15732" t="s">
        <v>48392</v>
      </c>
      <c r="H15732" s="3" t="s">
        <v>48393</v>
      </c>
      <c r="I15732" t="s">
        <v>7603</v>
      </c>
      <c r="J15732" t="s">
        <v>48394</v>
      </c>
    </row>
    <row r="15733" spans="1:10" ht="16" x14ac:dyDescent="0.2">
      <c r="A15733" t="s">
        <v>26540</v>
      </c>
      <c r="B15733" t="s">
        <v>48401</v>
      </c>
      <c r="C15733" t="s">
        <v>48402</v>
      </c>
      <c r="D15733">
        <v>2</v>
      </c>
      <c r="E15733" t="s">
        <v>13</v>
      </c>
      <c r="F15733" t="s">
        <v>13</v>
      </c>
      <c r="G15733" t="s">
        <v>48403</v>
      </c>
      <c r="H15733" s="3" t="s">
        <v>48404</v>
      </c>
      <c r="I15733" t="s">
        <v>1033</v>
      </c>
      <c r="J15733" t="s">
        <v>26544</v>
      </c>
    </row>
    <row r="15734" spans="1:10" ht="16" x14ac:dyDescent="0.2">
      <c r="A15734" t="s">
        <v>16484</v>
      </c>
      <c r="B15734" t="s">
        <v>9114</v>
      </c>
      <c r="C15734" t="s">
        <v>48405</v>
      </c>
      <c r="D15734">
        <v>2</v>
      </c>
      <c r="E15734" t="s">
        <v>13</v>
      </c>
      <c r="F15734" t="s">
        <v>13</v>
      </c>
      <c r="G15734" t="s">
        <v>48406</v>
      </c>
      <c r="H15734" s="3" t="s">
        <v>48407</v>
      </c>
      <c r="I15734" t="s">
        <v>547</v>
      </c>
      <c r="J15734" t="s">
        <v>16488</v>
      </c>
    </row>
    <row r="15735" spans="1:10" ht="16" x14ac:dyDescent="0.2">
      <c r="A15735" t="s">
        <v>39828</v>
      </c>
      <c r="B15735" t="s">
        <v>48408</v>
      </c>
      <c r="C15735" t="s">
        <v>48409</v>
      </c>
      <c r="D15735">
        <v>2</v>
      </c>
      <c r="E15735" t="s">
        <v>1045</v>
      </c>
      <c r="F15735" t="s">
        <v>13</v>
      </c>
      <c r="G15735" t="s">
        <v>48406</v>
      </c>
      <c r="H15735" s="3" t="s">
        <v>48410</v>
      </c>
      <c r="I15735" t="s">
        <v>3030</v>
      </c>
      <c r="J15735" t="s">
        <v>39831</v>
      </c>
    </row>
    <row r="15736" spans="1:10" ht="16" x14ac:dyDescent="0.2">
      <c r="A15736" t="s">
        <v>39828</v>
      </c>
      <c r="B15736" t="s">
        <v>48411</v>
      </c>
      <c r="C15736" t="s">
        <v>48412</v>
      </c>
      <c r="D15736">
        <v>1</v>
      </c>
      <c r="E15736" t="s">
        <v>1045</v>
      </c>
      <c r="F15736" t="s">
        <v>13</v>
      </c>
      <c r="G15736" t="s">
        <v>48406</v>
      </c>
      <c r="H15736" s="3" t="s">
        <v>48410</v>
      </c>
      <c r="I15736" t="s">
        <v>3030</v>
      </c>
      <c r="J15736" t="s">
        <v>39831</v>
      </c>
    </row>
    <row r="15737" spans="1:10" ht="16" x14ac:dyDescent="0.2">
      <c r="A15737" t="s">
        <v>7418</v>
      </c>
      <c r="B15737" t="s">
        <v>4773</v>
      </c>
      <c r="C15737" t="s">
        <v>48413</v>
      </c>
      <c r="D15737">
        <v>1</v>
      </c>
      <c r="E15737" t="s">
        <v>13</v>
      </c>
      <c r="F15737" t="s">
        <v>13</v>
      </c>
      <c r="G15737" t="s">
        <v>48406</v>
      </c>
      <c r="H15737" s="3" t="s">
        <v>48414</v>
      </c>
      <c r="I15737" t="s">
        <v>547</v>
      </c>
      <c r="J15737" t="s">
        <v>7421</v>
      </c>
    </row>
    <row r="15738" spans="1:10" ht="16" x14ac:dyDescent="0.2">
      <c r="A15738" t="s">
        <v>48415</v>
      </c>
      <c r="B15738" t="s">
        <v>9114</v>
      </c>
      <c r="C15738" t="s">
        <v>48405</v>
      </c>
      <c r="D15738">
        <v>1</v>
      </c>
      <c r="E15738" t="s">
        <v>13</v>
      </c>
      <c r="F15738" t="s">
        <v>13</v>
      </c>
      <c r="G15738" t="s">
        <v>48406</v>
      </c>
      <c r="H15738" s="3" t="s">
        <v>48407</v>
      </c>
      <c r="I15738" t="s">
        <v>547</v>
      </c>
      <c r="J15738" t="s">
        <v>48416</v>
      </c>
    </row>
    <row r="15739" spans="1:10" ht="16" x14ac:dyDescent="0.2">
      <c r="A15739" t="s">
        <v>12864</v>
      </c>
      <c r="B15739" t="s">
        <v>48417</v>
      </c>
      <c r="C15739" t="s">
        <v>48418</v>
      </c>
      <c r="D15739">
        <v>3</v>
      </c>
      <c r="E15739" t="s">
        <v>13</v>
      </c>
      <c r="F15739" t="s">
        <v>13</v>
      </c>
      <c r="G15739" t="s">
        <v>48406</v>
      </c>
      <c r="H15739" s="3" t="s">
        <v>48419</v>
      </c>
      <c r="I15739" t="s">
        <v>547</v>
      </c>
      <c r="J15739" t="s">
        <v>12868</v>
      </c>
    </row>
    <row r="15740" spans="1:10" ht="16" x14ac:dyDescent="0.2">
      <c r="A15740" t="s">
        <v>48420</v>
      </c>
      <c r="B15740" t="s">
        <v>48421</v>
      </c>
      <c r="C15740" t="s">
        <v>48422</v>
      </c>
      <c r="D15740">
        <v>1</v>
      </c>
      <c r="E15740" t="s">
        <v>1045</v>
      </c>
      <c r="F15740" t="s">
        <v>13</v>
      </c>
      <c r="G15740" t="s">
        <v>48406</v>
      </c>
      <c r="H15740" s="3" t="s">
        <v>48423</v>
      </c>
      <c r="I15740" t="s">
        <v>3030</v>
      </c>
      <c r="J15740" t="s">
        <v>48424</v>
      </c>
    </row>
    <row r="15741" spans="1:10" ht="16" x14ac:dyDescent="0.2">
      <c r="A15741" t="s">
        <v>39033</v>
      </c>
      <c r="B15741" t="s">
        <v>14694</v>
      </c>
      <c r="C15741" t="s">
        <v>47377</v>
      </c>
      <c r="D15741">
        <v>1</v>
      </c>
      <c r="E15741" t="s">
        <v>13</v>
      </c>
      <c r="F15741" t="s">
        <v>13</v>
      </c>
      <c r="G15741" t="s">
        <v>48406</v>
      </c>
      <c r="H15741" s="3" t="s">
        <v>48407</v>
      </c>
      <c r="I15741" t="s">
        <v>547</v>
      </c>
      <c r="J15741" t="s">
        <v>39037</v>
      </c>
    </row>
    <row r="15742" spans="1:10" ht="16" x14ac:dyDescent="0.2">
      <c r="A15742" t="s">
        <v>48425</v>
      </c>
      <c r="B15742" t="s">
        <v>48426</v>
      </c>
      <c r="C15742" t="s">
        <v>48427</v>
      </c>
      <c r="D15742">
        <v>3</v>
      </c>
      <c r="E15742" t="s">
        <v>1280</v>
      </c>
      <c r="F15742" t="s">
        <v>13</v>
      </c>
      <c r="G15742" t="s">
        <v>48428</v>
      </c>
      <c r="H15742" s="3" t="s">
        <v>48429</v>
      </c>
      <c r="I15742" t="s">
        <v>1033</v>
      </c>
      <c r="J15742" t="s">
        <v>48430</v>
      </c>
    </row>
    <row r="15743" spans="1:10" ht="16" x14ac:dyDescent="0.2">
      <c r="A15743" t="s">
        <v>48431</v>
      </c>
      <c r="B15743" t="s">
        <v>48426</v>
      </c>
      <c r="C15743" t="s">
        <v>48427</v>
      </c>
      <c r="D15743">
        <v>1</v>
      </c>
      <c r="E15743" t="s">
        <v>1280</v>
      </c>
      <c r="F15743" t="s">
        <v>13</v>
      </c>
      <c r="G15743" t="s">
        <v>48428</v>
      </c>
      <c r="H15743" s="3" t="s">
        <v>48432</v>
      </c>
      <c r="I15743" t="s">
        <v>1033</v>
      </c>
      <c r="J15743" t="s">
        <v>48433</v>
      </c>
    </row>
    <row r="15744" spans="1:10" ht="16" x14ac:dyDescent="0.2">
      <c r="A15744" t="s">
        <v>48425</v>
      </c>
      <c r="B15744" t="s">
        <v>48434</v>
      </c>
      <c r="C15744" t="s">
        <v>48435</v>
      </c>
      <c r="D15744">
        <v>2</v>
      </c>
      <c r="E15744" t="s">
        <v>1280</v>
      </c>
      <c r="F15744" t="s">
        <v>13</v>
      </c>
      <c r="G15744" t="s">
        <v>48428</v>
      </c>
      <c r="H15744" s="3" t="s">
        <v>48429</v>
      </c>
      <c r="I15744" t="s">
        <v>1033</v>
      </c>
      <c r="J15744" t="s">
        <v>48430</v>
      </c>
    </row>
    <row r="15745" spans="1:10" ht="16" x14ac:dyDescent="0.2">
      <c r="A15745" t="s">
        <v>48425</v>
      </c>
      <c r="B15745" t="s">
        <v>48436</v>
      </c>
      <c r="C15745" t="s">
        <v>48437</v>
      </c>
      <c r="D15745">
        <v>1</v>
      </c>
      <c r="E15745" t="s">
        <v>1280</v>
      </c>
      <c r="F15745" t="s">
        <v>13</v>
      </c>
      <c r="G15745" t="s">
        <v>48428</v>
      </c>
      <c r="H15745" s="3" t="s">
        <v>48429</v>
      </c>
      <c r="I15745" t="s">
        <v>1033</v>
      </c>
      <c r="J15745" t="s">
        <v>48430</v>
      </c>
    </row>
    <row r="15746" spans="1:10" ht="16" x14ac:dyDescent="0.2">
      <c r="A15746" t="s">
        <v>29847</v>
      </c>
      <c r="B15746" t="s">
        <v>48438</v>
      </c>
      <c r="C15746" t="s">
        <v>48439</v>
      </c>
      <c r="D15746">
        <v>3</v>
      </c>
      <c r="E15746" t="s">
        <v>1280</v>
      </c>
      <c r="F15746" t="s">
        <v>13</v>
      </c>
      <c r="G15746" t="s">
        <v>48440</v>
      </c>
      <c r="H15746" s="3" t="s">
        <v>48441</v>
      </c>
      <c r="I15746" t="s">
        <v>1033</v>
      </c>
      <c r="J15746" t="s">
        <v>29852</v>
      </c>
    </row>
    <row r="15747" spans="1:10" ht="16" x14ac:dyDescent="0.2">
      <c r="A15747" t="s">
        <v>42207</v>
      </c>
      <c r="B15747" t="s">
        <v>19733</v>
      </c>
      <c r="C15747" t="s">
        <v>19734</v>
      </c>
      <c r="D15747">
        <v>1</v>
      </c>
      <c r="E15747" t="s">
        <v>13</v>
      </c>
      <c r="F15747" t="s">
        <v>13</v>
      </c>
      <c r="G15747" t="s">
        <v>48442</v>
      </c>
      <c r="H15747" s="3" t="s">
        <v>48443</v>
      </c>
      <c r="I15747" t="s">
        <v>995</v>
      </c>
      <c r="J15747" t="s">
        <v>42209</v>
      </c>
    </row>
    <row r="15748" spans="1:10" ht="32" x14ac:dyDescent="0.2">
      <c r="A15748" t="s">
        <v>48444</v>
      </c>
      <c r="B15748" t="s">
        <v>48445</v>
      </c>
      <c r="C15748" t="s">
        <v>48446</v>
      </c>
      <c r="D15748">
        <v>2</v>
      </c>
      <c r="E15748" t="s">
        <v>13</v>
      </c>
      <c r="F15748" t="s">
        <v>13</v>
      </c>
      <c r="G15748" t="s">
        <v>48447</v>
      </c>
      <c r="H15748" s="3" t="s">
        <v>48448</v>
      </c>
      <c r="I15748" t="s">
        <v>7603</v>
      </c>
      <c r="J15748" t="s">
        <v>48449</v>
      </c>
    </row>
    <row r="15749" spans="1:10" ht="32" x14ac:dyDescent="0.2">
      <c r="A15749" t="s">
        <v>48444</v>
      </c>
      <c r="B15749" t="s">
        <v>48450</v>
      </c>
      <c r="C15749" t="s">
        <v>48451</v>
      </c>
      <c r="D15749">
        <v>1</v>
      </c>
      <c r="E15749" t="s">
        <v>13</v>
      </c>
      <c r="F15749" t="s">
        <v>13</v>
      </c>
      <c r="G15749" t="s">
        <v>48447</v>
      </c>
      <c r="H15749" s="3" t="s">
        <v>48448</v>
      </c>
      <c r="I15749" t="s">
        <v>7603</v>
      </c>
      <c r="J15749" t="s">
        <v>48449</v>
      </c>
    </row>
    <row r="15750" spans="1:10" ht="16" x14ac:dyDescent="0.2">
      <c r="A15750" t="s">
        <v>20371</v>
      </c>
      <c r="B15750" t="s">
        <v>48452</v>
      </c>
      <c r="C15750" t="s">
        <v>48453</v>
      </c>
      <c r="D15750">
        <v>2</v>
      </c>
      <c r="E15750" t="s">
        <v>13</v>
      </c>
      <c r="F15750" t="s">
        <v>13</v>
      </c>
      <c r="G15750" t="s">
        <v>48454</v>
      </c>
      <c r="H15750" s="3" t="s">
        <v>48455</v>
      </c>
      <c r="I15750" t="s">
        <v>69</v>
      </c>
      <c r="J15750" t="s">
        <v>20374</v>
      </c>
    </row>
    <row r="15751" spans="1:10" ht="16" x14ac:dyDescent="0.2">
      <c r="A15751" t="s">
        <v>1120</v>
      </c>
      <c r="B15751" t="s">
        <v>8543</v>
      </c>
      <c r="C15751" t="s">
        <v>11865</v>
      </c>
      <c r="D15751">
        <v>2</v>
      </c>
      <c r="E15751" t="s">
        <v>13</v>
      </c>
      <c r="F15751" t="s">
        <v>13</v>
      </c>
      <c r="G15751" t="s">
        <v>48454</v>
      </c>
      <c r="H15751" s="3" t="s">
        <v>48456</v>
      </c>
      <c r="I15751" t="s">
        <v>69</v>
      </c>
      <c r="J15751" t="s">
        <v>1121</v>
      </c>
    </row>
    <row r="15752" spans="1:10" ht="16" x14ac:dyDescent="0.2">
      <c r="A15752" t="s">
        <v>48457</v>
      </c>
      <c r="B15752" t="s">
        <v>4583</v>
      </c>
      <c r="C15752" t="s">
        <v>48458</v>
      </c>
      <c r="D15752">
        <v>2</v>
      </c>
      <c r="E15752" t="s">
        <v>13</v>
      </c>
      <c r="F15752" t="s">
        <v>13</v>
      </c>
      <c r="G15752" t="s">
        <v>48459</v>
      </c>
      <c r="H15752" s="3" t="s">
        <v>48460</v>
      </c>
      <c r="I15752" t="s">
        <v>547</v>
      </c>
      <c r="J15752" t="s">
        <v>48461</v>
      </c>
    </row>
    <row r="15753" spans="1:10" ht="16" x14ac:dyDescent="0.2">
      <c r="A15753" t="s">
        <v>48462</v>
      </c>
      <c r="B15753" t="s">
        <v>48463</v>
      </c>
      <c r="C15753" t="s">
        <v>48464</v>
      </c>
      <c r="D15753">
        <v>2</v>
      </c>
      <c r="E15753" t="s">
        <v>13</v>
      </c>
      <c r="F15753" t="s">
        <v>13</v>
      </c>
      <c r="G15753" t="s">
        <v>48459</v>
      </c>
      <c r="H15753" s="3" t="s">
        <v>48465</v>
      </c>
      <c r="I15753" t="s">
        <v>547</v>
      </c>
      <c r="J15753" t="s">
        <v>48466</v>
      </c>
    </row>
    <row r="15754" spans="1:10" ht="16" x14ac:dyDescent="0.2">
      <c r="A15754" t="s">
        <v>48462</v>
      </c>
      <c r="B15754" t="s">
        <v>4647</v>
      </c>
      <c r="C15754" t="s">
        <v>48467</v>
      </c>
      <c r="D15754">
        <v>1</v>
      </c>
      <c r="E15754" t="s">
        <v>13</v>
      </c>
      <c r="F15754" t="s">
        <v>13</v>
      </c>
      <c r="G15754" t="s">
        <v>48459</v>
      </c>
      <c r="H15754" s="3" t="s">
        <v>48465</v>
      </c>
      <c r="I15754" t="s">
        <v>547</v>
      </c>
      <c r="J15754" t="s">
        <v>48466</v>
      </c>
    </row>
    <row r="15755" spans="1:10" ht="16" x14ac:dyDescent="0.2">
      <c r="A15755" t="s">
        <v>48462</v>
      </c>
      <c r="B15755" t="s">
        <v>26512</v>
      </c>
      <c r="C15755" t="s">
        <v>48468</v>
      </c>
      <c r="D15755">
        <v>3</v>
      </c>
      <c r="E15755" t="s">
        <v>13</v>
      </c>
      <c r="F15755" t="s">
        <v>13</v>
      </c>
      <c r="G15755" t="s">
        <v>48459</v>
      </c>
      <c r="H15755" s="3" t="s">
        <v>48465</v>
      </c>
      <c r="I15755" t="s">
        <v>547</v>
      </c>
      <c r="J15755" t="s">
        <v>48466</v>
      </c>
    </row>
    <row r="15756" spans="1:10" ht="16" x14ac:dyDescent="0.2">
      <c r="A15756" t="s">
        <v>38216</v>
      </c>
      <c r="B15756" t="s">
        <v>48469</v>
      </c>
      <c r="C15756" t="s">
        <v>48470</v>
      </c>
      <c r="D15756">
        <v>4</v>
      </c>
      <c r="E15756" t="s">
        <v>13</v>
      </c>
      <c r="F15756" t="s">
        <v>13</v>
      </c>
      <c r="G15756" t="s">
        <v>48471</v>
      </c>
      <c r="H15756" s="3" t="s">
        <v>48472</v>
      </c>
      <c r="I15756" t="s">
        <v>547</v>
      </c>
      <c r="J15756" t="s">
        <v>38219</v>
      </c>
    </row>
    <row r="15757" spans="1:10" ht="16" x14ac:dyDescent="0.2">
      <c r="A15757" t="s">
        <v>38216</v>
      </c>
      <c r="B15757" t="s">
        <v>25937</v>
      </c>
      <c r="C15757" t="s">
        <v>48473</v>
      </c>
      <c r="D15757">
        <v>5</v>
      </c>
      <c r="E15757" t="s">
        <v>13</v>
      </c>
      <c r="F15757" t="s">
        <v>13</v>
      </c>
      <c r="G15757" t="s">
        <v>48471</v>
      </c>
      <c r="H15757" s="3" t="s">
        <v>48474</v>
      </c>
      <c r="I15757" t="s">
        <v>547</v>
      </c>
      <c r="J15757" t="s">
        <v>38219</v>
      </c>
    </row>
    <row r="15758" spans="1:10" ht="16" x14ac:dyDescent="0.2">
      <c r="A15758" t="s">
        <v>38216</v>
      </c>
      <c r="B15758" t="s">
        <v>48475</v>
      </c>
      <c r="C15758" t="s">
        <v>48476</v>
      </c>
      <c r="D15758">
        <v>2</v>
      </c>
      <c r="E15758" t="s">
        <v>13</v>
      </c>
      <c r="F15758" t="s">
        <v>13</v>
      </c>
      <c r="G15758" t="s">
        <v>48471</v>
      </c>
      <c r="H15758" s="3" t="s">
        <v>48472</v>
      </c>
      <c r="I15758" t="s">
        <v>547</v>
      </c>
      <c r="J15758" t="s">
        <v>38219</v>
      </c>
    </row>
    <row r="15759" spans="1:10" ht="16" x14ac:dyDescent="0.2">
      <c r="A15759" t="s">
        <v>38216</v>
      </c>
      <c r="B15759" t="s">
        <v>18937</v>
      </c>
      <c r="C15759" t="s">
        <v>48477</v>
      </c>
      <c r="D15759">
        <v>1</v>
      </c>
      <c r="E15759" t="s">
        <v>13</v>
      </c>
      <c r="F15759" t="s">
        <v>13</v>
      </c>
      <c r="G15759" t="s">
        <v>48471</v>
      </c>
      <c r="H15759" s="3" t="s">
        <v>48472</v>
      </c>
      <c r="I15759" t="s">
        <v>547</v>
      </c>
      <c r="J15759" t="s">
        <v>38219</v>
      </c>
    </row>
    <row r="15760" spans="1:10" ht="16" x14ac:dyDescent="0.2">
      <c r="A15760" t="s">
        <v>48478</v>
      </c>
      <c r="B15760" t="s">
        <v>43811</v>
      </c>
      <c r="C15760" t="s">
        <v>43812</v>
      </c>
      <c r="D15760">
        <v>1</v>
      </c>
      <c r="E15760" t="s">
        <v>13</v>
      </c>
      <c r="F15760" t="s">
        <v>13</v>
      </c>
      <c r="G15760" t="s">
        <v>48479</v>
      </c>
      <c r="H15760" s="3" t="s">
        <v>48480</v>
      </c>
      <c r="I15760" t="s">
        <v>62</v>
      </c>
      <c r="J15760" t="s">
        <v>48481</v>
      </c>
    </row>
    <row r="15761" spans="1:10" ht="16" x14ac:dyDescent="0.2">
      <c r="A15761" t="s">
        <v>22045</v>
      </c>
      <c r="B15761" t="s">
        <v>7440</v>
      </c>
      <c r="C15761" t="s">
        <v>7441</v>
      </c>
      <c r="D15761">
        <v>4</v>
      </c>
      <c r="E15761" t="s">
        <v>13</v>
      </c>
      <c r="F15761" t="s">
        <v>13</v>
      </c>
      <c r="G15761" t="s">
        <v>48479</v>
      </c>
      <c r="H15761" s="3" t="s">
        <v>48482</v>
      </c>
      <c r="I15761" t="s">
        <v>62</v>
      </c>
      <c r="J15761" t="s">
        <v>22048</v>
      </c>
    </row>
    <row r="15762" spans="1:10" ht="16" x14ac:dyDescent="0.2">
      <c r="A15762" t="s">
        <v>29756</v>
      </c>
      <c r="B15762" t="s">
        <v>43811</v>
      </c>
      <c r="C15762" t="s">
        <v>43812</v>
      </c>
      <c r="D15762">
        <v>1</v>
      </c>
      <c r="E15762" t="s">
        <v>13</v>
      </c>
      <c r="F15762" t="s">
        <v>13</v>
      </c>
      <c r="G15762" t="s">
        <v>48479</v>
      </c>
      <c r="H15762" s="3" t="s">
        <v>48482</v>
      </c>
      <c r="I15762" t="s">
        <v>62</v>
      </c>
      <c r="J15762" t="s">
        <v>29757</v>
      </c>
    </row>
    <row r="15763" spans="1:10" ht="16" x14ac:dyDescent="0.2">
      <c r="A15763" t="s">
        <v>29736</v>
      </c>
      <c r="B15763" t="s">
        <v>43811</v>
      </c>
      <c r="C15763" t="s">
        <v>43812</v>
      </c>
      <c r="D15763">
        <v>3</v>
      </c>
      <c r="E15763" t="s">
        <v>13</v>
      </c>
      <c r="F15763" t="s">
        <v>13</v>
      </c>
      <c r="G15763" t="s">
        <v>48479</v>
      </c>
      <c r="H15763" s="3" t="s">
        <v>48482</v>
      </c>
      <c r="I15763" t="s">
        <v>62</v>
      </c>
      <c r="J15763" t="s">
        <v>29737</v>
      </c>
    </row>
    <row r="15764" spans="1:10" ht="16" x14ac:dyDescent="0.2">
      <c r="A15764" t="s">
        <v>30174</v>
      </c>
      <c r="B15764" t="s">
        <v>40786</v>
      </c>
      <c r="C15764" t="s">
        <v>40787</v>
      </c>
      <c r="D15764">
        <v>1</v>
      </c>
      <c r="E15764" t="s">
        <v>13</v>
      </c>
      <c r="F15764" t="s">
        <v>13</v>
      </c>
      <c r="G15764" t="s">
        <v>48479</v>
      </c>
      <c r="H15764" s="3" t="s">
        <v>48483</v>
      </c>
      <c r="I15764" t="s">
        <v>62</v>
      </c>
      <c r="J15764" t="s">
        <v>30178</v>
      </c>
    </row>
    <row r="15765" spans="1:10" ht="16" x14ac:dyDescent="0.2">
      <c r="A15765" t="s">
        <v>29751</v>
      </c>
      <c r="B15765" t="s">
        <v>43811</v>
      </c>
      <c r="C15765" t="s">
        <v>43812</v>
      </c>
      <c r="D15765">
        <v>1</v>
      </c>
      <c r="E15765" t="s">
        <v>13</v>
      </c>
      <c r="F15765" t="s">
        <v>13</v>
      </c>
      <c r="G15765" t="s">
        <v>48479</v>
      </c>
      <c r="H15765" s="3" t="s">
        <v>48480</v>
      </c>
      <c r="I15765" t="s">
        <v>62</v>
      </c>
      <c r="J15765" t="s">
        <v>29752</v>
      </c>
    </row>
    <row r="15766" spans="1:10" ht="16" x14ac:dyDescent="0.2">
      <c r="A15766" t="s">
        <v>29749</v>
      </c>
      <c r="B15766" t="s">
        <v>43811</v>
      </c>
      <c r="C15766" t="s">
        <v>43812</v>
      </c>
      <c r="D15766">
        <v>2</v>
      </c>
      <c r="E15766" t="s">
        <v>13</v>
      </c>
      <c r="F15766" t="s">
        <v>13</v>
      </c>
      <c r="G15766" t="s">
        <v>48479</v>
      </c>
      <c r="H15766" s="3" t="s">
        <v>48480</v>
      </c>
      <c r="I15766" t="s">
        <v>62</v>
      </c>
      <c r="J15766" t="s">
        <v>29750</v>
      </c>
    </row>
    <row r="15767" spans="1:10" ht="16" x14ac:dyDescent="0.2">
      <c r="A15767" t="s">
        <v>1947</v>
      </c>
      <c r="B15767" t="s">
        <v>48484</v>
      </c>
      <c r="C15767" t="s">
        <v>48485</v>
      </c>
      <c r="D15767">
        <v>4</v>
      </c>
      <c r="E15767" t="s">
        <v>13</v>
      </c>
      <c r="F15767" t="s">
        <v>13</v>
      </c>
      <c r="G15767" t="s">
        <v>48486</v>
      </c>
      <c r="H15767" s="3" t="s">
        <v>48487</v>
      </c>
      <c r="I15767" t="s">
        <v>30297</v>
      </c>
      <c r="J15767" t="s">
        <v>1951</v>
      </c>
    </row>
    <row r="15768" spans="1:10" ht="16" x14ac:dyDescent="0.2">
      <c r="A15768" t="s">
        <v>29678</v>
      </c>
      <c r="B15768" t="s">
        <v>48488</v>
      </c>
      <c r="C15768" t="s">
        <v>48489</v>
      </c>
      <c r="D15768">
        <v>3</v>
      </c>
      <c r="E15768" t="s">
        <v>13</v>
      </c>
      <c r="F15768" t="s">
        <v>13</v>
      </c>
      <c r="G15768" t="s">
        <v>48486</v>
      </c>
      <c r="H15768" s="3" t="s">
        <v>48490</v>
      </c>
      <c r="I15768" t="s">
        <v>30297</v>
      </c>
      <c r="J15768" t="s">
        <v>29681</v>
      </c>
    </row>
    <row r="15769" spans="1:10" ht="16" x14ac:dyDescent="0.2">
      <c r="A15769" t="s">
        <v>43672</v>
      </c>
      <c r="B15769" t="s">
        <v>48484</v>
      </c>
      <c r="C15769" t="s">
        <v>48485</v>
      </c>
      <c r="D15769">
        <v>2</v>
      </c>
      <c r="E15769" t="s">
        <v>13</v>
      </c>
      <c r="F15769" t="s">
        <v>13</v>
      </c>
      <c r="G15769" t="s">
        <v>48486</v>
      </c>
      <c r="H15769" s="3" t="s">
        <v>48490</v>
      </c>
      <c r="I15769" t="s">
        <v>30297</v>
      </c>
      <c r="J15769" t="s">
        <v>43675</v>
      </c>
    </row>
    <row r="15770" spans="1:10" ht="16" x14ac:dyDescent="0.2">
      <c r="A15770" t="s">
        <v>12653</v>
      </c>
      <c r="B15770" t="s">
        <v>48488</v>
      </c>
      <c r="C15770" t="s">
        <v>48489</v>
      </c>
      <c r="D15770">
        <v>3</v>
      </c>
      <c r="E15770" t="s">
        <v>13</v>
      </c>
      <c r="F15770" t="s">
        <v>13</v>
      </c>
      <c r="G15770" t="s">
        <v>48486</v>
      </c>
      <c r="H15770" s="3" t="s">
        <v>48490</v>
      </c>
      <c r="I15770" t="s">
        <v>30297</v>
      </c>
      <c r="J15770" t="s">
        <v>12658</v>
      </c>
    </row>
    <row r="15771" spans="1:10" ht="16" x14ac:dyDescent="0.2">
      <c r="A15771" t="s">
        <v>11683</v>
      </c>
      <c r="B15771" t="s">
        <v>17391</v>
      </c>
      <c r="C15771" t="s">
        <v>48491</v>
      </c>
      <c r="D15771">
        <v>3</v>
      </c>
      <c r="E15771" t="s">
        <v>13</v>
      </c>
      <c r="F15771" t="s">
        <v>13</v>
      </c>
      <c r="G15771" t="s">
        <v>48492</v>
      </c>
      <c r="H15771" s="3" t="s">
        <v>48493</v>
      </c>
      <c r="I15771" t="s">
        <v>1033</v>
      </c>
      <c r="J15771" t="s">
        <v>11686</v>
      </c>
    </row>
    <row r="15772" spans="1:10" ht="16" x14ac:dyDescent="0.2">
      <c r="A15772" t="s">
        <v>11683</v>
      </c>
      <c r="B15772" t="s">
        <v>12153</v>
      </c>
      <c r="C15772" t="s">
        <v>48494</v>
      </c>
      <c r="D15772">
        <v>2</v>
      </c>
      <c r="E15772" t="s">
        <v>13</v>
      </c>
      <c r="F15772" t="s">
        <v>13</v>
      </c>
      <c r="G15772" t="s">
        <v>48492</v>
      </c>
      <c r="H15772" s="3" t="s">
        <v>48493</v>
      </c>
      <c r="I15772" t="s">
        <v>1033</v>
      </c>
      <c r="J15772" t="s">
        <v>11686</v>
      </c>
    </row>
    <row r="15773" spans="1:10" ht="16" x14ac:dyDescent="0.2">
      <c r="A15773" t="s">
        <v>11683</v>
      </c>
      <c r="B15773" t="s">
        <v>13679</v>
      </c>
      <c r="C15773" t="s">
        <v>19770</v>
      </c>
      <c r="D15773">
        <v>1</v>
      </c>
      <c r="E15773" t="s">
        <v>13</v>
      </c>
      <c r="F15773" t="s">
        <v>13</v>
      </c>
      <c r="G15773" t="s">
        <v>48492</v>
      </c>
      <c r="H15773" s="3" t="s">
        <v>48493</v>
      </c>
      <c r="I15773" t="s">
        <v>1033</v>
      </c>
      <c r="J15773" t="s">
        <v>11686</v>
      </c>
    </row>
    <row r="15774" spans="1:10" ht="16" x14ac:dyDescent="0.2">
      <c r="A15774" t="s">
        <v>48495</v>
      </c>
      <c r="B15774" t="s">
        <v>48496</v>
      </c>
      <c r="C15774" t="s">
        <v>48497</v>
      </c>
      <c r="D15774">
        <v>2</v>
      </c>
      <c r="E15774" t="s">
        <v>13</v>
      </c>
      <c r="F15774" t="s">
        <v>13</v>
      </c>
      <c r="G15774" t="s">
        <v>48498</v>
      </c>
      <c r="H15774" s="3" t="s">
        <v>48499</v>
      </c>
      <c r="I15774" t="s">
        <v>62</v>
      </c>
      <c r="J15774" t="s">
        <v>48500</v>
      </c>
    </row>
    <row r="15775" spans="1:10" ht="16" x14ac:dyDescent="0.2">
      <c r="A15775" t="s">
        <v>48501</v>
      </c>
      <c r="B15775" t="s">
        <v>48502</v>
      </c>
      <c r="C15775" t="s">
        <v>48503</v>
      </c>
      <c r="D15775">
        <v>2</v>
      </c>
      <c r="E15775" t="s">
        <v>13</v>
      </c>
      <c r="F15775" t="s">
        <v>13</v>
      </c>
      <c r="G15775" t="s">
        <v>48504</v>
      </c>
      <c r="H15775" s="3" t="s">
        <v>48505</v>
      </c>
      <c r="I15775" t="s">
        <v>1658</v>
      </c>
      <c r="J15775" t="s">
        <v>48506</v>
      </c>
    </row>
    <row r="15776" spans="1:10" ht="16" x14ac:dyDescent="0.2">
      <c r="A15776" t="s">
        <v>48501</v>
      </c>
      <c r="B15776" t="s">
        <v>48507</v>
      </c>
      <c r="C15776" t="s">
        <v>48508</v>
      </c>
      <c r="D15776">
        <v>3</v>
      </c>
      <c r="E15776" t="s">
        <v>13</v>
      </c>
      <c r="F15776" t="s">
        <v>13</v>
      </c>
      <c r="G15776" t="s">
        <v>48504</v>
      </c>
      <c r="H15776" s="3" t="s">
        <v>48505</v>
      </c>
      <c r="I15776" t="s">
        <v>1658</v>
      </c>
      <c r="J15776" t="s">
        <v>48506</v>
      </c>
    </row>
    <row r="15777" spans="1:10" ht="16" x14ac:dyDescent="0.2">
      <c r="A15777" t="s">
        <v>48501</v>
      </c>
      <c r="B15777" t="s">
        <v>48509</v>
      </c>
      <c r="C15777" t="s">
        <v>42695</v>
      </c>
      <c r="D15777">
        <v>1</v>
      </c>
      <c r="E15777" t="s">
        <v>13</v>
      </c>
      <c r="F15777" t="s">
        <v>13</v>
      </c>
      <c r="G15777" t="s">
        <v>48504</v>
      </c>
      <c r="H15777" s="3" t="s">
        <v>48505</v>
      </c>
      <c r="I15777" t="s">
        <v>1658</v>
      </c>
      <c r="J15777" t="s">
        <v>48506</v>
      </c>
    </row>
    <row r="15778" spans="1:10" ht="16" x14ac:dyDescent="0.2">
      <c r="A15778" t="s">
        <v>48510</v>
      </c>
      <c r="B15778" t="s">
        <v>48511</v>
      </c>
      <c r="C15778" t="s">
        <v>48512</v>
      </c>
      <c r="D15778">
        <v>2</v>
      </c>
      <c r="E15778" t="s">
        <v>13</v>
      </c>
      <c r="F15778" t="s">
        <v>13</v>
      </c>
      <c r="G15778" t="s">
        <v>48513</v>
      </c>
      <c r="H15778" s="3" t="s">
        <v>48514</v>
      </c>
      <c r="I15778" t="s">
        <v>36480</v>
      </c>
      <c r="J15778" t="s">
        <v>48515</v>
      </c>
    </row>
    <row r="15779" spans="1:10" ht="16" x14ac:dyDescent="0.2">
      <c r="A15779" t="s">
        <v>48510</v>
      </c>
      <c r="B15779" t="s">
        <v>48516</v>
      </c>
      <c r="C15779" t="s">
        <v>48517</v>
      </c>
      <c r="D15779">
        <v>1</v>
      </c>
      <c r="E15779" t="s">
        <v>13</v>
      </c>
      <c r="F15779" t="s">
        <v>13</v>
      </c>
      <c r="G15779" t="s">
        <v>48513</v>
      </c>
      <c r="H15779" s="3" t="s">
        <v>48514</v>
      </c>
      <c r="I15779" t="s">
        <v>36480</v>
      </c>
      <c r="J15779" t="s">
        <v>48515</v>
      </c>
    </row>
    <row r="15780" spans="1:10" ht="16" x14ac:dyDescent="0.2">
      <c r="A15780" t="s">
        <v>48518</v>
      </c>
      <c r="B15780" t="s">
        <v>48519</v>
      </c>
      <c r="C15780" t="s">
        <v>48520</v>
      </c>
      <c r="D15780">
        <v>2</v>
      </c>
      <c r="E15780">
        <f>81</f>
        <v>81</v>
      </c>
      <c r="F15780" t="s">
        <v>13</v>
      </c>
      <c r="G15780" t="s">
        <v>48521</v>
      </c>
      <c r="H15780" s="3" t="s">
        <v>48522</v>
      </c>
      <c r="I15780" t="s">
        <v>404</v>
      </c>
      <c r="J15780" t="s">
        <v>48523</v>
      </c>
    </row>
    <row r="15781" spans="1:10" ht="16" x14ac:dyDescent="0.2">
      <c r="A15781" t="s">
        <v>16625</v>
      </c>
      <c r="B15781" t="s">
        <v>48524</v>
      </c>
      <c r="C15781" t="s">
        <v>48525</v>
      </c>
      <c r="D15781">
        <v>2</v>
      </c>
      <c r="E15781" t="s">
        <v>13</v>
      </c>
      <c r="F15781" t="s">
        <v>13</v>
      </c>
      <c r="G15781" t="s">
        <v>48526</v>
      </c>
      <c r="H15781" s="3" t="s">
        <v>48527</v>
      </c>
      <c r="I15781" t="s">
        <v>62</v>
      </c>
      <c r="J15781" t="s">
        <v>16628</v>
      </c>
    </row>
    <row r="15782" spans="1:10" ht="16" x14ac:dyDescent="0.2">
      <c r="A15782" t="s">
        <v>1811</v>
      </c>
      <c r="B15782" t="s">
        <v>48528</v>
      </c>
      <c r="C15782" t="s">
        <v>48529</v>
      </c>
      <c r="D15782">
        <v>2</v>
      </c>
      <c r="E15782" t="s">
        <v>13</v>
      </c>
      <c r="F15782" t="s">
        <v>13</v>
      </c>
      <c r="G15782" t="s">
        <v>48526</v>
      </c>
      <c r="H15782" s="3" t="s">
        <v>48527</v>
      </c>
      <c r="I15782" t="s">
        <v>62</v>
      </c>
      <c r="J15782" t="s">
        <v>1816</v>
      </c>
    </row>
    <row r="15783" spans="1:10" ht="16" x14ac:dyDescent="0.2">
      <c r="A15783" t="s">
        <v>48530</v>
      </c>
      <c r="B15783" t="s">
        <v>48531</v>
      </c>
      <c r="C15783" t="s">
        <v>48532</v>
      </c>
      <c r="D15783">
        <v>2</v>
      </c>
      <c r="E15783">
        <f>454</f>
        <v>454</v>
      </c>
      <c r="F15783" t="s">
        <v>13</v>
      </c>
      <c r="G15783" t="s">
        <v>48533</v>
      </c>
      <c r="H15783" s="3" t="s">
        <v>48534</v>
      </c>
      <c r="I15783" t="s">
        <v>547</v>
      </c>
      <c r="J15783" t="s">
        <v>48535</v>
      </c>
    </row>
    <row r="15784" spans="1:10" ht="16" x14ac:dyDescent="0.2">
      <c r="A15784" t="s">
        <v>38902</v>
      </c>
      <c r="B15784" t="s">
        <v>17272</v>
      </c>
      <c r="C15784" t="s">
        <v>48536</v>
      </c>
      <c r="D15784">
        <v>1</v>
      </c>
      <c r="E15784">
        <f>454</f>
        <v>454</v>
      </c>
      <c r="F15784" t="s">
        <v>13</v>
      </c>
      <c r="G15784" t="s">
        <v>48533</v>
      </c>
      <c r="H15784" s="3" t="s">
        <v>48537</v>
      </c>
      <c r="I15784" t="s">
        <v>547</v>
      </c>
      <c r="J15784" t="s">
        <v>38906</v>
      </c>
    </row>
    <row r="15785" spans="1:10" ht="16" x14ac:dyDescent="0.2">
      <c r="A15785" t="s">
        <v>40794</v>
      </c>
      <c r="B15785" t="s">
        <v>48538</v>
      </c>
      <c r="C15785" t="s">
        <v>48539</v>
      </c>
      <c r="D15785">
        <v>1</v>
      </c>
      <c r="E15785">
        <f>454</f>
        <v>454</v>
      </c>
      <c r="F15785" t="s">
        <v>13</v>
      </c>
      <c r="G15785" t="s">
        <v>48533</v>
      </c>
      <c r="H15785" s="3" t="s">
        <v>48540</v>
      </c>
      <c r="I15785" t="s">
        <v>959</v>
      </c>
      <c r="J15785" t="s">
        <v>40798</v>
      </c>
    </row>
    <row r="15786" spans="1:10" ht="16" x14ac:dyDescent="0.2">
      <c r="A15786" t="s">
        <v>7124</v>
      </c>
      <c r="B15786" t="s">
        <v>48541</v>
      </c>
      <c r="C15786" t="s">
        <v>48542</v>
      </c>
      <c r="D15786">
        <v>6</v>
      </c>
      <c r="E15786">
        <f>454</f>
        <v>454</v>
      </c>
      <c r="F15786" t="s">
        <v>13</v>
      </c>
      <c r="G15786" t="s">
        <v>48533</v>
      </c>
      <c r="H15786" s="3" t="s">
        <v>48543</v>
      </c>
      <c r="I15786" t="s">
        <v>547</v>
      </c>
      <c r="J15786" t="s">
        <v>7129</v>
      </c>
    </row>
    <row r="15787" spans="1:10" ht="32" x14ac:dyDescent="0.2">
      <c r="A15787" t="s">
        <v>48530</v>
      </c>
      <c r="B15787" t="s">
        <v>4737</v>
      </c>
      <c r="C15787" t="s">
        <v>48544</v>
      </c>
      <c r="D15787">
        <v>3</v>
      </c>
      <c r="E15787">
        <f>454</f>
        <v>454</v>
      </c>
      <c r="F15787" t="s">
        <v>13066</v>
      </c>
      <c r="G15787" t="s">
        <v>48545</v>
      </c>
      <c r="H15787" s="3" t="s">
        <v>48546</v>
      </c>
      <c r="I15787" t="s">
        <v>547</v>
      </c>
      <c r="J15787" t="s">
        <v>48535</v>
      </c>
    </row>
    <row r="15788" spans="1:10" ht="16" x14ac:dyDescent="0.2">
      <c r="A15788" t="s">
        <v>11418</v>
      </c>
      <c r="B15788" t="s">
        <v>48547</v>
      </c>
      <c r="C15788" t="s">
        <v>48548</v>
      </c>
      <c r="D15788">
        <v>3</v>
      </c>
      <c r="E15788" t="s">
        <v>1246</v>
      </c>
      <c r="F15788" t="s">
        <v>13</v>
      </c>
      <c r="G15788" t="s">
        <v>48549</v>
      </c>
      <c r="H15788" s="3" t="s">
        <v>48550</v>
      </c>
      <c r="I15788" t="s">
        <v>62</v>
      </c>
      <c r="J15788" t="s">
        <v>11422</v>
      </c>
    </row>
    <row r="15789" spans="1:10" ht="32" x14ac:dyDescent="0.2">
      <c r="A15789" t="s">
        <v>33176</v>
      </c>
      <c r="B15789" t="s">
        <v>48551</v>
      </c>
      <c r="C15789" t="s">
        <v>48552</v>
      </c>
      <c r="D15789">
        <v>6</v>
      </c>
      <c r="E15789" t="s">
        <v>13</v>
      </c>
      <c r="F15789" t="s">
        <v>13</v>
      </c>
      <c r="G15789" t="s">
        <v>48553</v>
      </c>
      <c r="H15789" s="3" t="s">
        <v>48554</v>
      </c>
      <c r="I15789" t="s">
        <v>62</v>
      </c>
      <c r="J15789" t="s">
        <v>33180</v>
      </c>
    </row>
    <row r="15790" spans="1:10" ht="16" x14ac:dyDescent="0.2">
      <c r="A15790" t="s">
        <v>29549</v>
      </c>
      <c r="B15790" t="s">
        <v>48555</v>
      </c>
      <c r="C15790" t="s">
        <v>48556</v>
      </c>
      <c r="D15790">
        <v>2</v>
      </c>
      <c r="E15790" t="s">
        <v>13</v>
      </c>
      <c r="F15790" t="s">
        <v>13</v>
      </c>
      <c r="G15790" t="s">
        <v>48553</v>
      </c>
      <c r="H15790" s="3" t="s">
        <v>48557</v>
      </c>
      <c r="I15790" t="s">
        <v>62</v>
      </c>
      <c r="J15790" t="s">
        <v>29554</v>
      </c>
    </row>
    <row r="15791" spans="1:10" ht="16" x14ac:dyDescent="0.2">
      <c r="A15791" t="s">
        <v>48558</v>
      </c>
      <c r="B15791" t="s">
        <v>26790</v>
      </c>
      <c r="C15791" t="s">
        <v>26791</v>
      </c>
      <c r="D15791">
        <v>3</v>
      </c>
      <c r="E15791" t="s">
        <v>7141</v>
      </c>
      <c r="F15791" t="s">
        <v>13</v>
      </c>
      <c r="G15791" t="s">
        <v>48559</v>
      </c>
      <c r="H15791" s="3" t="s">
        <v>48560</v>
      </c>
      <c r="I15791" t="s">
        <v>126</v>
      </c>
      <c r="J15791" t="s">
        <v>48561</v>
      </c>
    </row>
    <row r="15792" spans="1:10" ht="16" x14ac:dyDescent="0.2">
      <c r="A15792" t="s">
        <v>48558</v>
      </c>
      <c r="B15792" t="s">
        <v>48562</v>
      </c>
      <c r="C15792" t="s">
        <v>48563</v>
      </c>
      <c r="D15792">
        <v>4</v>
      </c>
      <c r="E15792" t="s">
        <v>7141</v>
      </c>
      <c r="F15792" t="s">
        <v>13</v>
      </c>
      <c r="G15792" t="s">
        <v>48559</v>
      </c>
      <c r="H15792" s="3" t="s">
        <v>48560</v>
      </c>
      <c r="I15792" t="s">
        <v>126</v>
      </c>
      <c r="J15792" t="s">
        <v>48561</v>
      </c>
    </row>
    <row r="15793" spans="1:10" ht="16" x14ac:dyDescent="0.2">
      <c r="A15793" t="s">
        <v>48558</v>
      </c>
      <c r="B15793" t="s">
        <v>48564</v>
      </c>
      <c r="C15793" t="s">
        <v>48565</v>
      </c>
      <c r="D15793">
        <v>1</v>
      </c>
      <c r="E15793" t="s">
        <v>7141</v>
      </c>
      <c r="F15793" t="s">
        <v>13</v>
      </c>
      <c r="G15793" t="s">
        <v>48559</v>
      </c>
      <c r="H15793" s="3" t="s">
        <v>48560</v>
      </c>
      <c r="I15793" t="s">
        <v>126</v>
      </c>
      <c r="J15793" t="s">
        <v>48561</v>
      </c>
    </row>
    <row r="15794" spans="1:10" ht="16" x14ac:dyDescent="0.2">
      <c r="A15794" t="s">
        <v>48558</v>
      </c>
      <c r="B15794" t="s">
        <v>26785</v>
      </c>
      <c r="C15794" t="s">
        <v>26786</v>
      </c>
      <c r="D15794">
        <v>2</v>
      </c>
      <c r="E15794" t="s">
        <v>7141</v>
      </c>
      <c r="F15794" t="s">
        <v>13</v>
      </c>
      <c r="G15794" t="s">
        <v>48559</v>
      </c>
      <c r="H15794" s="3" t="s">
        <v>48560</v>
      </c>
      <c r="I15794" t="s">
        <v>126</v>
      </c>
      <c r="J15794" t="s">
        <v>48561</v>
      </c>
    </row>
    <row r="15795" spans="1:10" ht="16" x14ac:dyDescent="0.2">
      <c r="A15795" t="s">
        <v>42698</v>
      </c>
      <c r="B15795" t="s">
        <v>48566</v>
      </c>
      <c r="C15795" t="s">
        <v>48567</v>
      </c>
      <c r="D15795">
        <v>5</v>
      </c>
      <c r="E15795" t="s">
        <v>13</v>
      </c>
      <c r="F15795" t="s">
        <v>13</v>
      </c>
      <c r="G15795" t="s">
        <v>48568</v>
      </c>
      <c r="H15795" s="3" t="s">
        <v>48569</v>
      </c>
      <c r="I15795" t="s">
        <v>1658</v>
      </c>
      <c r="J15795" t="s">
        <v>42703</v>
      </c>
    </row>
    <row r="15796" spans="1:10" ht="16" x14ac:dyDescent="0.2">
      <c r="A15796" t="s">
        <v>48570</v>
      </c>
      <c r="B15796" t="s">
        <v>48571</v>
      </c>
      <c r="C15796" t="s">
        <v>48572</v>
      </c>
      <c r="D15796">
        <v>1</v>
      </c>
      <c r="E15796" t="s">
        <v>13</v>
      </c>
      <c r="F15796" t="s">
        <v>13</v>
      </c>
      <c r="G15796" t="s">
        <v>48568</v>
      </c>
      <c r="H15796" s="3" t="s">
        <v>48569</v>
      </c>
      <c r="I15796" t="s">
        <v>1658</v>
      </c>
      <c r="J15796" t="s">
        <v>48573</v>
      </c>
    </row>
    <row r="15797" spans="1:10" ht="16" x14ac:dyDescent="0.2">
      <c r="A15797" t="s">
        <v>48570</v>
      </c>
      <c r="B15797" t="s">
        <v>48574</v>
      </c>
      <c r="C15797" t="s">
        <v>48575</v>
      </c>
      <c r="D15797">
        <v>2</v>
      </c>
      <c r="E15797" t="s">
        <v>13</v>
      </c>
      <c r="F15797" t="s">
        <v>13</v>
      </c>
      <c r="G15797" t="s">
        <v>48568</v>
      </c>
      <c r="H15797" s="3" t="s">
        <v>48569</v>
      </c>
      <c r="I15797" t="s">
        <v>1658</v>
      </c>
      <c r="J15797" t="s">
        <v>48573</v>
      </c>
    </row>
    <row r="15798" spans="1:10" ht="16" x14ac:dyDescent="0.2">
      <c r="A15798" t="s">
        <v>48570</v>
      </c>
      <c r="B15798" t="s">
        <v>48576</v>
      </c>
      <c r="C15798" t="s">
        <v>48577</v>
      </c>
      <c r="D15798">
        <v>3</v>
      </c>
      <c r="E15798" t="s">
        <v>13</v>
      </c>
      <c r="F15798" t="s">
        <v>13</v>
      </c>
      <c r="G15798" t="s">
        <v>48568</v>
      </c>
      <c r="H15798" s="3" t="s">
        <v>48569</v>
      </c>
      <c r="I15798" t="s">
        <v>1658</v>
      </c>
      <c r="J15798" t="s">
        <v>48573</v>
      </c>
    </row>
    <row r="15799" spans="1:10" ht="16" x14ac:dyDescent="0.2">
      <c r="A15799" t="s">
        <v>48570</v>
      </c>
      <c r="B15799" t="s">
        <v>48578</v>
      </c>
      <c r="C15799" t="s">
        <v>48579</v>
      </c>
      <c r="D15799">
        <v>4</v>
      </c>
      <c r="E15799" t="s">
        <v>13</v>
      </c>
      <c r="F15799" t="s">
        <v>13</v>
      </c>
      <c r="G15799" t="s">
        <v>48568</v>
      </c>
      <c r="H15799" s="3" t="s">
        <v>48569</v>
      </c>
      <c r="I15799" t="s">
        <v>1658</v>
      </c>
      <c r="J15799" t="s">
        <v>48573</v>
      </c>
    </row>
    <row r="15800" spans="1:10" ht="32" x14ac:dyDescent="0.2">
      <c r="A15800" t="s">
        <v>48580</v>
      </c>
      <c r="B15800" t="s">
        <v>48581</v>
      </c>
      <c r="C15800" t="s">
        <v>48582</v>
      </c>
      <c r="D15800">
        <v>1</v>
      </c>
      <c r="E15800" t="s">
        <v>48588</v>
      </c>
      <c r="F15800" t="s">
        <v>13</v>
      </c>
      <c r="G15800" t="s">
        <v>48568</v>
      </c>
      <c r="H15800" s="3" t="s">
        <v>48583</v>
      </c>
      <c r="I15800" t="s">
        <v>1658</v>
      </c>
      <c r="J15800" t="s">
        <v>48584</v>
      </c>
    </row>
    <row r="15801" spans="1:10" ht="16" x14ac:dyDescent="0.2">
      <c r="A15801" t="s">
        <v>48585</v>
      </c>
      <c r="B15801" t="s">
        <v>48586</v>
      </c>
      <c r="C15801" t="s">
        <v>48587</v>
      </c>
      <c r="D15801">
        <v>1</v>
      </c>
      <c r="E15801" t="s">
        <v>13</v>
      </c>
      <c r="F15801" t="s">
        <v>13</v>
      </c>
      <c r="G15801" t="s">
        <v>48588</v>
      </c>
      <c r="H15801" s="3" t="s">
        <v>48589</v>
      </c>
      <c r="I15801" t="s">
        <v>62</v>
      </c>
      <c r="J15801" t="s">
        <v>48590</v>
      </c>
    </row>
    <row r="15802" spans="1:10" ht="16" x14ac:dyDescent="0.2">
      <c r="A15802" t="s">
        <v>20153</v>
      </c>
      <c r="B15802" t="s">
        <v>48586</v>
      </c>
      <c r="C15802" t="s">
        <v>48587</v>
      </c>
      <c r="D15802">
        <v>1</v>
      </c>
      <c r="E15802" t="s">
        <v>13</v>
      </c>
      <c r="F15802" t="s">
        <v>13</v>
      </c>
      <c r="G15802" t="s">
        <v>48588</v>
      </c>
      <c r="H15802" s="3" t="s">
        <v>48591</v>
      </c>
      <c r="I15802" t="s">
        <v>62</v>
      </c>
      <c r="J15802" t="s">
        <v>20156</v>
      </c>
    </row>
    <row r="15803" spans="1:10" ht="16" x14ac:dyDescent="0.2">
      <c r="A15803" t="s">
        <v>15637</v>
      </c>
      <c r="B15803" t="s">
        <v>48592</v>
      </c>
      <c r="C15803" t="s">
        <v>48593</v>
      </c>
      <c r="D15803">
        <v>3</v>
      </c>
      <c r="E15803" t="s">
        <v>13</v>
      </c>
      <c r="F15803" t="s">
        <v>13</v>
      </c>
      <c r="G15803" t="s">
        <v>48588</v>
      </c>
      <c r="H15803" s="3" t="s">
        <v>48594</v>
      </c>
      <c r="I15803" t="s">
        <v>62</v>
      </c>
      <c r="J15803" t="s">
        <v>15641</v>
      </c>
    </row>
    <row r="15804" spans="1:10" ht="16" x14ac:dyDescent="0.2">
      <c r="A15804" t="s">
        <v>48595</v>
      </c>
      <c r="B15804" t="s">
        <v>48596</v>
      </c>
      <c r="C15804" t="s">
        <v>48597</v>
      </c>
      <c r="D15804">
        <v>3</v>
      </c>
      <c r="E15804" t="s">
        <v>13</v>
      </c>
      <c r="F15804" t="s">
        <v>13</v>
      </c>
      <c r="G15804" t="s">
        <v>48588</v>
      </c>
      <c r="H15804" s="3" t="s">
        <v>48591</v>
      </c>
      <c r="I15804" t="s">
        <v>62</v>
      </c>
      <c r="J15804" t="s">
        <v>48598</v>
      </c>
    </row>
    <row r="15805" spans="1:10" ht="16" x14ac:dyDescent="0.2">
      <c r="A15805" t="s">
        <v>48595</v>
      </c>
      <c r="B15805" t="s">
        <v>48599</v>
      </c>
      <c r="C15805" t="s">
        <v>48600</v>
      </c>
      <c r="D15805">
        <v>1</v>
      </c>
      <c r="E15805" t="s">
        <v>13</v>
      </c>
      <c r="F15805" t="s">
        <v>13</v>
      </c>
      <c r="G15805" t="s">
        <v>48588</v>
      </c>
      <c r="H15805" s="3" t="s">
        <v>48591</v>
      </c>
      <c r="I15805" t="s">
        <v>62</v>
      </c>
      <c r="J15805" t="s">
        <v>48598</v>
      </c>
    </row>
    <row r="15806" spans="1:10" ht="16" x14ac:dyDescent="0.2">
      <c r="A15806" t="s">
        <v>48595</v>
      </c>
      <c r="B15806" t="s">
        <v>48601</v>
      </c>
      <c r="C15806" t="s">
        <v>48602</v>
      </c>
      <c r="D15806">
        <v>4</v>
      </c>
      <c r="E15806" t="s">
        <v>13</v>
      </c>
      <c r="F15806" t="s">
        <v>13</v>
      </c>
      <c r="G15806" t="s">
        <v>48588</v>
      </c>
      <c r="H15806" s="3" t="s">
        <v>48591</v>
      </c>
      <c r="I15806" t="s">
        <v>62</v>
      </c>
      <c r="J15806" t="s">
        <v>48598</v>
      </c>
    </row>
    <row r="15807" spans="1:10" ht="16" x14ac:dyDescent="0.2">
      <c r="A15807" t="s">
        <v>48595</v>
      </c>
      <c r="B15807" t="s">
        <v>48603</v>
      </c>
      <c r="C15807" t="s">
        <v>48604</v>
      </c>
      <c r="D15807">
        <v>2</v>
      </c>
      <c r="E15807" t="s">
        <v>13</v>
      </c>
      <c r="F15807" t="s">
        <v>13</v>
      </c>
      <c r="G15807" t="s">
        <v>48588</v>
      </c>
      <c r="H15807" s="3" t="s">
        <v>48591</v>
      </c>
      <c r="I15807" t="s">
        <v>62</v>
      </c>
      <c r="J15807" t="s">
        <v>48598</v>
      </c>
    </row>
    <row r="15808" spans="1:10" ht="16" x14ac:dyDescent="0.2">
      <c r="A15808" t="s">
        <v>48605</v>
      </c>
      <c r="B15808" t="s">
        <v>48606</v>
      </c>
      <c r="C15808" t="s">
        <v>48607</v>
      </c>
      <c r="D15808">
        <v>2</v>
      </c>
      <c r="E15808" t="s">
        <v>13</v>
      </c>
      <c r="F15808" t="s">
        <v>13</v>
      </c>
      <c r="G15808" t="s">
        <v>48608</v>
      </c>
      <c r="H15808" s="3" t="s">
        <v>48609</v>
      </c>
      <c r="I15808" t="s">
        <v>62</v>
      </c>
      <c r="J15808" t="s">
        <v>48610</v>
      </c>
    </row>
    <row r="15809" spans="1:10" ht="16" x14ac:dyDescent="0.2">
      <c r="A15809" t="s">
        <v>48605</v>
      </c>
      <c r="B15809" t="s">
        <v>48611</v>
      </c>
      <c r="C15809" t="s">
        <v>48612</v>
      </c>
      <c r="D15809">
        <v>1</v>
      </c>
      <c r="E15809" t="s">
        <v>13</v>
      </c>
      <c r="F15809" t="s">
        <v>13</v>
      </c>
      <c r="G15809" t="s">
        <v>48608</v>
      </c>
      <c r="H15809" s="3" t="s">
        <v>48609</v>
      </c>
      <c r="I15809" t="s">
        <v>62</v>
      </c>
      <c r="J15809" t="s">
        <v>48610</v>
      </c>
    </row>
    <row r="15810" spans="1:10" ht="16" x14ac:dyDescent="0.2">
      <c r="A15810" t="s">
        <v>29122</v>
      </c>
      <c r="B15810" t="s">
        <v>8991</v>
      </c>
      <c r="C15810" t="s">
        <v>48613</v>
      </c>
      <c r="D15810">
        <v>5</v>
      </c>
      <c r="E15810" t="s">
        <v>13</v>
      </c>
      <c r="F15810" t="s">
        <v>13</v>
      </c>
      <c r="G15810" t="s">
        <v>48614</v>
      </c>
      <c r="H15810" s="3" t="s">
        <v>48615</v>
      </c>
      <c r="I15810" t="s">
        <v>547</v>
      </c>
      <c r="J15810" t="s">
        <v>29125</v>
      </c>
    </row>
    <row r="15811" spans="1:10" ht="16" x14ac:dyDescent="0.2">
      <c r="A15811" t="s">
        <v>37408</v>
      </c>
      <c r="B15811" t="s">
        <v>48616</v>
      </c>
      <c r="C15811" t="s">
        <v>48617</v>
      </c>
      <c r="D15811">
        <v>1</v>
      </c>
      <c r="E15811" t="s">
        <v>730</v>
      </c>
      <c r="F15811" t="s">
        <v>13</v>
      </c>
      <c r="G15811" t="s">
        <v>48618</v>
      </c>
      <c r="H15811" s="3" t="s">
        <v>48619</v>
      </c>
      <c r="I15811" t="s">
        <v>62</v>
      </c>
      <c r="J15811" t="s">
        <v>37411</v>
      </c>
    </row>
    <row r="15812" spans="1:10" ht="16" x14ac:dyDescent="0.2">
      <c r="A15812" t="s">
        <v>48620</v>
      </c>
      <c r="B15812" t="s">
        <v>48621</v>
      </c>
      <c r="C15812" t="s">
        <v>48622</v>
      </c>
      <c r="D15812">
        <v>1</v>
      </c>
      <c r="E15812" t="s">
        <v>730</v>
      </c>
      <c r="F15812" t="s">
        <v>13</v>
      </c>
      <c r="G15812" t="s">
        <v>48618</v>
      </c>
      <c r="H15812" s="3" t="s">
        <v>48623</v>
      </c>
      <c r="I15812" t="s">
        <v>62</v>
      </c>
      <c r="J15812" t="s">
        <v>48624</v>
      </c>
    </row>
    <row r="15813" spans="1:10" ht="16" x14ac:dyDescent="0.2">
      <c r="A15813" t="s">
        <v>48625</v>
      </c>
      <c r="B15813" t="s">
        <v>48626</v>
      </c>
      <c r="C15813" t="s">
        <v>48627</v>
      </c>
      <c r="D15813">
        <v>1</v>
      </c>
      <c r="E15813" t="s">
        <v>730</v>
      </c>
      <c r="F15813" t="s">
        <v>13</v>
      </c>
      <c r="G15813" t="s">
        <v>48618</v>
      </c>
      <c r="H15813" s="3" t="s">
        <v>48628</v>
      </c>
      <c r="I15813" t="s">
        <v>62</v>
      </c>
      <c r="J15813" t="s">
        <v>48629</v>
      </c>
    </row>
    <row r="15814" spans="1:10" ht="16" x14ac:dyDescent="0.2">
      <c r="A15814" t="s">
        <v>48630</v>
      </c>
      <c r="B15814" t="s">
        <v>48626</v>
      </c>
      <c r="C15814" t="s">
        <v>48627</v>
      </c>
      <c r="D15814">
        <v>1</v>
      </c>
      <c r="E15814" t="s">
        <v>730</v>
      </c>
      <c r="F15814" t="s">
        <v>13</v>
      </c>
      <c r="G15814" t="s">
        <v>48618</v>
      </c>
      <c r="H15814" s="3" t="s">
        <v>48631</v>
      </c>
      <c r="I15814" t="s">
        <v>62</v>
      </c>
      <c r="J15814" t="s">
        <v>48632</v>
      </c>
    </row>
    <row r="15815" spans="1:10" ht="16" x14ac:dyDescent="0.2">
      <c r="A15815" t="s">
        <v>48620</v>
      </c>
      <c r="B15815" t="s">
        <v>48633</v>
      </c>
      <c r="C15815" t="s">
        <v>48634</v>
      </c>
      <c r="D15815">
        <v>2</v>
      </c>
      <c r="E15815" t="s">
        <v>730</v>
      </c>
      <c r="F15815" t="s">
        <v>13</v>
      </c>
      <c r="G15815" t="s">
        <v>48618</v>
      </c>
      <c r="H15815" s="3" t="s">
        <v>48623</v>
      </c>
      <c r="I15815" t="s">
        <v>62</v>
      </c>
      <c r="J15815" t="s">
        <v>48624</v>
      </c>
    </row>
    <row r="15816" spans="1:10" ht="16" x14ac:dyDescent="0.2">
      <c r="A15816" t="s">
        <v>48635</v>
      </c>
      <c r="B15816" t="s">
        <v>48636</v>
      </c>
      <c r="C15816" t="s">
        <v>48637</v>
      </c>
      <c r="D15816">
        <v>3</v>
      </c>
      <c r="E15816" t="s">
        <v>730</v>
      </c>
      <c r="F15816" t="s">
        <v>13</v>
      </c>
      <c r="G15816" t="s">
        <v>48618</v>
      </c>
      <c r="H15816" s="3" t="s">
        <v>48631</v>
      </c>
      <c r="I15816" t="s">
        <v>62</v>
      </c>
      <c r="J15816" t="s">
        <v>48638</v>
      </c>
    </row>
    <row r="15817" spans="1:10" ht="16" x14ac:dyDescent="0.2">
      <c r="A15817" t="s">
        <v>48635</v>
      </c>
      <c r="B15817" t="s">
        <v>48633</v>
      </c>
      <c r="C15817" t="s">
        <v>48634</v>
      </c>
      <c r="D15817">
        <v>1</v>
      </c>
      <c r="E15817" t="s">
        <v>730</v>
      </c>
      <c r="F15817" t="s">
        <v>13</v>
      </c>
      <c r="G15817" t="s">
        <v>48618</v>
      </c>
      <c r="H15817" s="3" t="s">
        <v>48631</v>
      </c>
      <c r="I15817" t="s">
        <v>62</v>
      </c>
      <c r="J15817" t="s">
        <v>48638</v>
      </c>
    </row>
    <row r="15818" spans="1:10" ht="16" x14ac:dyDescent="0.2">
      <c r="A15818" t="s">
        <v>48639</v>
      </c>
      <c r="B15818" t="s">
        <v>48640</v>
      </c>
      <c r="C15818" t="s">
        <v>48641</v>
      </c>
      <c r="D15818">
        <v>2</v>
      </c>
      <c r="E15818" t="s">
        <v>730</v>
      </c>
      <c r="F15818" t="s">
        <v>13</v>
      </c>
      <c r="G15818" t="s">
        <v>48618</v>
      </c>
      <c r="H15818" s="3" t="s">
        <v>48631</v>
      </c>
      <c r="I15818" t="s">
        <v>62</v>
      </c>
      <c r="J15818" t="s">
        <v>48642</v>
      </c>
    </row>
    <row r="15819" spans="1:10" ht="16" x14ac:dyDescent="0.2">
      <c r="A15819" t="s">
        <v>8580</v>
      </c>
      <c r="B15819" t="s">
        <v>48643</v>
      </c>
      <c r="C15819" t="s">
        <v>48644</v>
      </c>
      <c r="D15819">
        <v>6</v>
      </c>
      <c r="E15819" t="s">
        <v>13</v>
      </c>
      <c r="F15819" t="s">
        <v>13</v>
      </c>
      <c r="G15819" t="s">
        <v>48645</v>
      </c>
      <c r="H15819" s="3" t="s">
        <v>48646</v>
      </c>
      <c r="I15819" t="s">
        <v>3030</v>
      </c>
      <c r="J15819" t="s">
        <v>8585</v>
      </c>
    </row>
    <row r="15820" spans="1:10" ht="16" x14ac:dyDescent="0.2">
      <c r="A15820" t="s">
        <v>22723</v>
      </c>
      <c r="B15820" t="s">
        <v>48647</v>
      </c>
      <c r="C15820" t="s">
        <v>48648</v>
      </c>
      <c r="D15820">
        <v>1</v>
      </c>
      <c r="E15820" t="s">
        <v>13</v>
      </c>
      <c r="F15820" t="s">
        <v>13</v>
      </c>
      <c r="G15820" t="s">
        <v>48649</v>
      </c>
      <c r="H15820" s="3" t="s">
        <v>48650</v>
      </c>
      <c r="I15820" t="s">
        <v>1314</v>
      </c>
      <c r="J15820" t="s">
        <v>22727</v>
      </c>
    </row>
    <row r="15821" spans="1:10" ht="16" x14ac:dyDescent="0.2">
      <c r="A15821" t="s">
        <v>25206</v>
      </c>
      <c r="B15821" t="s">
        <v>48651</v>
      </c>
      <c r="C15821" t="s">
        <v>48652</v>
      </c>
      <c r="D15821">
        <v>1</v>
      </c>
      <c r="E15821" t="s">
        <v>13</v>
      </c>
      <c r="F15821" t="s">
        <v>13</v>
      </c>
      <c r="G15821" t="s">
        <v>48649</v>
      </c>
      <c r="H15821" s="3" t="s">
        <v>48650</v>
      </c>
      <c r="I15821" t="s">
        <v>1314</v>
      </c>
      <c r="J15821" t="s">
        <v>25211</v>
      </c>
    </row>
    <row r="15822" spans="1:10" ht="16" x14ac:dyDescent="0.2">
      <c r="A15822" t="s">
        <v>22723</v>
      </c>
      <c r="B15822" t="s">
        <v>48651</v>
      </c>
      <c r="C15822" t="s">
        <v>48652</v>
      </c>
      <c r="D15822">
        <v>2</v>
      </c>
      <c r="E15822" t="s">
        <v>13</v>
      </c>
      <c r="F15822" t="s">
        <v>13</v>
      </c>
      <c r="G15822" t="s">
        <v>48649</v>
      </c>
      <c r="H15822" s="3" t="s">
        <v>48650</v>
      </c>
      <c r="I15822" t="s">
        <v>1314</v>
      </c>
      <c r="J15822" t="s">
        <v>22727</v>
      </c>
    </row>
    <row r="15823" spans="1:10" ht="16" x14ac:dyDescent="0.2">
      <c r="A15823" t="s">
        <v>48653</v>
      </c>
      <c r="B15823" t="s">
        <v>48654</v>
      </c>
      <c r="C15823" t="s">
        <v>48655</v>
      </c>
      <c r="D15823">
        <v>1</v>
      </c>
      <c r="E15823" t="s">
        <v>13</v>
      </c>
      <c r="F15823" t="s">
        <v>13</v>
      </c>
      <c r="G15823" t="s">
        <v>48656</v>
      </c>
      <c r="H15823" s="3" t="s">
        <v>48657</v>
      </c>
      <c r="I15823" t="s">
        <v>62</v>
      </c>
      <c r="J15823" t="s">
        <v>48658</v>
      </c>
    </row>
    <row r="15824" spans="1:10" ht="16" x14ac:dyDescent="0.2">
      <c r="A15824" t="s">
        <v>48659</v>
      </c>
      <c r="B15824" t="s">
        <v>48660</v>
      </c>
      <c r="C15824" t="s">
        <v>48661</v>
      </c>
      <c r="D15824">
        <v>3</v>
      </c>
      <c r="E15824" t="s">
        <v>13</v>
      </c>
      <c r="F15824" t="s">
        <v>13</v>
      </c>
      <c r="G15824" t="s">
        <v>48662</v>
      </c>
      <c r="H15824" s="3" t="s">
        <v>48663</v>
      </c>
      <c r="I15824" t="s">
        <v>547</v>
      </c>
      <c r="J15824" t="s">
        <v>48664</v>
      </c>
    </row>
    <row r="15825" spans="1:10" ht="16" x14ac:dyDescent="0.2">
      <c r="A15825" t="s">
        <v>25560</v>
      </c>
      <c r="B15825" t="s">
        <v>48660</v>
      </c>
      <c r="C15825" t="s">
        <v>48661</v>
      </c>
      <c r="D15825">
        <v>1</v>
      </c>
      <c r="E15825" t="s">
        <v>13</v>
      </c>
      <c r="F15825" t="s">
        <v>13</v>
      </c>
      <c r="G15825" t="s">
        <v>48662</v>
      </c>
      <c r="H15825" s="3" t="s">
        <v>48663</v>
      </c>
      <c r="I15825" t="s">
        <v>547</v>
      </c>
      <c r="J15825" t="s">
        <v>25564</v>
      </c>
    </row>
    <row r="15826" spans="1:10" ht="16" x14ac:dyDescent="0.2">
      <c r="A15826" t="s">
        <v>9147</v>
      </c>
      <c r="B15826" t="s">
        <v>4636</v>
      </c>
      <c r="C15826" t="s">
        <v>48665</v>
      </c>
      <c r="D15826">
        <v>1</v>
      </c>
      <c r="E15826" t="s">
        <v>13</v>
      </c>
      <c r="F15826" t="s">
        <v>13</v>
      </c>
      <c r="G15826" t="s">
        <v>48666</v>
      </c>
      <c r="H15826" s="3" t="s">
        <v>48667</v>
      </c>
      <c r="I15826" t="s">
        <v>547</v>
      </c>
      <c r="J15826" t="s">
        <v>9150</v>
      </c>
    </row>
    <row r="15827" spans="1:10" ht="16" x14ac:dyDescent="0.2">
      <c r="A15827" t="s">
        <v>48668</v>
      </c>
      <c r="B15827" t="s">
        <v>6507</v>
      </c>
      <c r="C15827" t="s">
        <v>48669</v>
      </c>
      <c r="D15827">
        <v>3</v>
      </c>
      <c r="E15827" t="s">
        <v>13</v>
      </c>
      <c r="F15827" t="s">
        <v>13</v>
      </c>
      <c r="G15827" t="s">
        <v>48666</v>
      </c>
      <c r="H15827" s="3" t="s">
        <v>48667</v>
      </c>
      <c r="I15827" t="s">
        <v>547</v>
      </c>
      <c r="J15827" t="s">
        <v>48670</v>
      </c>
    </row>
    <row r="15828" spans="1:10" ht="16" x14ac:dyDescent="0.2">
      <c r="A15828" t="s">
        <v>22108</v>
      </c>
      <c r="B15828" t="s">
        <v>48671</v>
      </c>
      <c r="C15828" t="s">
        <v>48672</v>
      </c>
      <c r="D15828">
        <v>1</v>
      </c>
      <c r="E15828" t="s">
        <v>13</v>
      </c>
      <c r="F15828" t="s">
        <v>13</v>
      </c>
      <c r="G15828" t="s">
        <v>48666</v>
      </c>
      <c r="H15828" s="3" t="s">
        <v>48667</v>
      </c>
      <c r="I15828" t="s">
        <v>547</v>
      </c>
      <c r="J15828" t="s">
        <v>22109</v>
      </c>
    </row>
    <row r="15829" spans="1:10" ht="16" x14ac:dyDescent="0.2">
      <c r="A15829" t="s">
        <v>42790</v>
      </c>
      <c r="B15829" t="s">
        <v>43980</v>
      </c>
      <c r="C15829" t="s">
        <v>48673</v>
      </c>
      <c r="D15829">
        <v>1</v>
      </c>
      <c r="E15829" t="s">
        <v>13</v>
      </c>
      <c r="F15829" t="s">
        <v>13</v>
      </c>
      <c r="G15829" t="s">
        <v>48666</v>
      </c>
      <c r="H15829" s="3" t="s">
        <v>48667</v>
      </c>
      <c r="I15829" t="s">
        <v>547</v>
      </c>
      <c r="J15829" t="s">
        <v>42795</v>
      </c>
    </row>
    <row r="15830" spans="1:10" ht="16" x14ac:dyDescent="0.2">
      <c r="A15830" t="s">
        <v>42790</v>
      </c>
      <c r="B15830" t="s">
        <v>48234</v>
      </c>
      <c r="C15830" t="s">
        <v>48674</v>
      </c>
      <c r="D15830">
        <v>2</v>
      </c>
      <c r="E15830" t="s">
        <v>13</v>
      </c>
      <c r="F15830" t="s">
        <v>13</v>
      </c>
      <c r="G15830" t="s">
        <v>48666</v>
      </c>
      <c r="H15830" s="3" t="s">
        <v>48667</v>
      </c>
      <c r="I15830" t="s">
        <v>547</v>
      </c>
      <c r="J15830" t="s">
        <v>42795</v>
      </c>
    </row>
    <row r="15831" spans="1:10" ht="16" x14ac:dyDescent="0.2">
      <c r="A15831" t="s">
        <v>48668</v>
      </c>
      <c r="B15831" t="s">
        <v>8087</v>
      </c>
      <c r="C15831" t="s">
        <v>48675</v>
      </c>
      <c r="D15831">
        <v>1</v>
      </c>
      <c r="E15831" t="s">
        <v>13</v>
      </c>
      <c r="F15831" t="s">
        <v>13</v>
      </c>
      <c r="G15831" t="s">
        <v>48676</v>
      </c>
      <c r="H15831" s="3" t="s">
        <v>48677</v>
      </c>
      <c r="I15831" t="s">
        <v>547</v>
      </c>
      <c r="J15831" t="s">
        <v>48670</v>
      </c>
    </row>
    <row r="15832" spans="1:10" ht="16" x14ac:dyDescent="0.2">
      <c r="A15832" t="s">
        <v>48678</v>
      </c>
      <c r="B15832" t="s">
        <v>48679</v>
      </c>
      <c r="C15832" t="s">
        <v>48680</v>
      </c>
      <c r="D15832">
        <v>2</v>
      </c>
      <c r="E15832" t="s">
        <v>13</v>
      </c>
      <c r="F15832" t="s">
        <v>13</v>
      </c>
      <c r="G15832" t="s">
        <v>48681</v>
      </c>
      <c r="H15832" s="3" t="s">
        <v>48682</v>
      </c>
      <c r="I15832" t="s">
        <v>1658</v>
      </c>
      <c r="J15832" t="s">
        <v>48683</v>
      </c>
    </row>
    <row r="15833" spans="1:10" ht="16" x14ac:dyDescent="0.2">
      <c r="A15833" t="s">
        <v>48678</v>
      </c>
      <c r="B15833" t="s">
        <v>48684</v>
      </c>
      <c r="C15833" t="s">
        <v>48685</v>
      </c>
      <c r="D15833">
        <v>1</v>
      </c>
      <c r="E15833" t="s">
        <v>13</v>
      </c>
      <c r="F15833" t="s">
        <v>13</v>
      </c>
      <c r="G15833" t="s">
        <v>48681</v>
      </c>
      <c r="H15833" s="3" t="s">
        <v>48682</v>
      </c>
      <c r="I15833" t="s">
        <v>1658</v>
      </c>
      <c r="J15833" t="s">
        <v>48683</v>
      </c>
    </row>
    <row r="15834" spans="1:10" ht="32" x14ac:dyDescent="0.2">
      <c r="A15834" t="s">
        <v>38961</v>
      </c>
      <c r="B15834" t="s">
        <v>48686</v>
      </c>
      <c r="C15834" t="s">
        <v>48687</v>
      </c>
      <c r="D15834">
        <v>1</v>
      </c>
      <c r="E15834" t="s">
        <v>13</v>
      </c>
      <c r="F15834" t="s">
        <v>13</v>
      </c>
      <c r="G15834" t="s">
        <v>48688</v>
      </c>
      <c r="H15834" s="3" t="s">
        <v>48689</v>
      </c>
      <c r="I15834" t="s">
        <v>547</v>
      </c>
      <c r="J15834" t="s">
        <v>38966</v>
      </c>
    </row>
    <row r="15835" spans="1:10" ht="32" x14ac:dyDescent="0.2">
      <c r="A15835" t="s">
        <v>4701</v>
      </c>
      <c r="B15835" t="s">
        <v>4766</v>
      </c>
      <c r="C15835" t="s">
        <v>48690</v>
      </c>
      <c r="D15835">
        <v>1</v>
      </c>
      <c r="E15835" t="s">
        <v>13</v>
      </c>
      <c r="F15835" t="s">
        <v>13</v>
      </c>
      <c r="G15835" t="s">
        <v>48688</v>
      </c>
      <c r="H15835" s="3" t="s">
        <v>48689</v>
      </c>
      <c r="I15835" t="s">
        <v>547</v>
      </c>
      <c r="J15835" t="s">
        <v>4705</v>
      </c>
    </row>
    <row r="15836" spans="1:10" ht="16" x14ac:dyDescent="0.2">
      <c r="A15836" t="s">
        <v>4701</v>
      </c>
      <c r="B15836" t="s">
        <v>2565</v>
      </c>
      <c r="C15836" t="s">
        <v>48691</v>
      </c>
      <c r="D15836">
        <v>3</v>
      </c>
      <c r="E15836" t="s">
        <v>13</v>
      </c>
      <c r="F15836" t="s">
        <v>13</v>
      </c>
      <c r="G15836" t="s">
        <v>48688</v>
      </c>
      <c r="H15836" s="3" t="s">
        <v>48692</v>
      </c>
      <c r="I15836" t="s">
        <v>547</v>
      </c>
      <c r="J15836" t="s">
        <v>4705</v>
      </c>
    </row>
    <row r="15837" spans="1:10" ht="16" x14ac:dyDescent="0.2">
      <c r="A15837" t="s">
        <v>48693</v>
      </c>
      <c r="B15837" t="s">
        <v>48694</v>
      </c>
      <c r="C15837" t="s">
        <v>48695</v>
      </c>
      <c r="D15837">
        <v>4</v>
      </c>
      <c r="E15837" t="s">
        <v>13</v>
      </c>
      <c r="F15837" t="s">
        <v>13</v>
      </c>
      <c r="G15837" t="s">
        <v>48696</v>
      </c>
      <c r="H15837" s="3" t="s">
        <v>48697</v>
      </c>
      <c r="I15837" t="s">
        <v>547</v>
      </c>
      <c r="J15837" t="s">
        <v>48698</v>
      </c>
    </row>
    <row r="15838" spans="1:10" ht="16" x14ac:dyDescent="0.2">
      <c r="A15838" t="s">
        <v>48693</v>
      </c>
      <c r="B15838" t="s">
        <v>2577</v>
      </c>
      <c r="C15838" t="s">
        <v>48699</v>
      </c>
      <c r="D15838">
        <v>1</v>
      </c>
      <c r="E15838" t="s">
        <v>13</v>
      </c>
      <c r="F15838" t="s">
        <v>13</v>
      </c>
      <c r="G15838" t="s">
        <v>48696</v>
      </c>
      <c r="H15838" s="3" t="s">
        <v>48697</v>
      </c>
      <c r="I15838" t="s">
        <v>547</v>
      </c>
      <c r="J15838" t="s">
        <v>48698</v>
      </c>
    </row>
    <row r="15839" spans="1:10" ht="16" x14ac:dyDescent="0.2">
      <c r="A15839" t="s">
        <v>48693</v>
      </c>
      <c r="B15839" t="s">
        <v>19029</v>
      </c>
      <c r="C15839" t="s">
        <v>48700</v>
      </c>
      <c r="D15839">
        <v>2</v>
      </c>
      <c r="E15839" t="s">
        <v>13</v>
      </c>
      <c r="F15839" t="s">
        <v>13</v>
      </c>
      <c r="G15839" t="s">
        <v>48696</v>
      </c>
      <c r="H15839" s="3" t="s">
        <v>48697</v>
      </c>
      <c r="I15839" t="s">
        <v>547</v>
      </c>
      <c r="J15839" t="s">
        <v>48698</v>
      </c>
    </row>
    <row r="15840" spans="1:10" ht="16" x14ac:dyDescent="0.2">
      <c r="A15840" t="s">
        <v>48693</v>
      </c>
      <c r="B15840" t="s">
        <v>48701</v>
      </c>
      <c r="C15840" t="s">
        <v>48702</v>
      </c>
      <c r="D15840">
        <v>3</v>
      </c>
      <c r="E15840" t="s">
        <v>13</v>
      </c>
      <c r="F15840" t="s">
        <v>13</v>
      </c>
      <c r="G15840" t="s">
        <v>48696</v>
      </c>
      <c r="H15840" s="3" t="s">
        <v>48703</v>
      </c>
      <c r="I15840" t="s">
        <v>547</v>
      </c>
      <c r="J15840" t="s">
        <v>48698</v>
      </c>
    </row>
    <row r="15841" spans="1:10" ht="16" x14ac:dyDescent="0.2">
      <c r="A15841" t="s">
        <v>48704</v>
      </c>
      <c r="B15841" t="s">
        <v>4737</v>
      </c>
      <c r="C15841" t="s">
        <v>48705</v>
      </c>
      <c r="D15841">
        <v>2</v>
      </c>
      <c r="E15841" t="s">
        <v>13</v>
      </c>
      <c r="F15841" t="s">
        <v>13</v>
      </c>
      <c r="G15841" t="s">
        <v>48706</v>
      </c>
      <c r="H15841" s="3" t="s">
        <v>48707</v>
      </c>
      <c r="I15841" t="s">
        <v>547</v>
      </c>
      <c r="J15841" t="s">
        <v>48708</v>
      </c>
    </row>
    <row r="15842" spans="1:10" ht="32" x14ac:dyDescent="0.2">
      <c r="A15842" t="s">
        <v>4783</v>
      </c>
      <c r="B15842" t="s">
        <v>48709</v>
      </c>
      <c r="C15842" t="s">
        <v>48710</v>
      </c>
      <c r="D15842">
        <v>1</v>
      </c>
      <c r="E15842" t="s">
        <v>13</v>
      </c>
      <c r="F15842" t="s">
        <v>13</v>
      </c>
      <c r="G15842" t="s">
        <v>48706</v>
      </c>
      <c r="H15842" s="3" t="s">
        <v>48711</v>
      </c>
      <c r="I15842" t="s">
        <v>547</v>
      </c>
      <c r="J15842" t="s">
        <v>4788</v>
      </c>
    </row>
    <row r="15843" spans="1:10" ht="16" x14ac:dyDescent="0.2">
      <c r="A15843" t="s">
        <v>9314</v>
      </c>
      <c r="B15843" t="s">
        <v>8783</v>
      </c>
      <c r="C15843" t="s">
        <v>48712</v>
      </c>
      <c r="D15843">
        <v>2</v>
      </c>
      <c r="E15843" t="s">
        <v>13</v>
      </c>
      <c r="F15843" t="s">
        <v>13</v>
      </c>
      <c r="G15843" t="s">
        <v>48706</v>
      </c>
      <c r="H15843" s="3" t="s">
        <v>48713</v>
      </c>
      <c r="I15843" t="s">
        <v>547</v>
      </c>
      <c r="J15843" t="s">
        <v>9319</v>
      </c>
    </row>
    <row r="15844" spans="1:10" ht="16" x14ac:dyDescent="0.2">
      <c r="A15844" t="s">
        <v>9314</v>
      </c>
      <c r="B15844" t="s">
        <v>47874</v>
      </c>
      <c r="C15844" t="s">
        <v>48714</v>
      </c>
      <c r="D15844">
        <v>1</v>
      </c>
      <c r="E15844" t="s">
        <v>13</v>
      </c>
      <c r="F15844" t="s">
        <v>13</v>
      </c>
      <c r="G15844" t="s">
        <v>48706</v>
      </c>
      <c r="H15844" s="3" t="s">
        <v>48713</v>
      </c>
      <c r="I15844" t="s">
        <v>547</v>
      </c>
      <c r="J15844" t="s">
        <v>9319</v>
      </c>
    </row>
    <row r="15845" spans="1:10" ht="16" x14ac:dyDescent="0.2">
      <c r="A15845" t="s">
        <v>48715</v>
      </c>
      <c r="B15845" t="s">
        <v>14679</v>
      </c>
      <c r="C15845" t="s">
        <v>48716</v>
      </c>
      <c r="D15845">
        <v>2</v>
      </c>
      <c r="E15845" t="s">
        <v>13</v>
      </c>
      <c r="F15845" t="s">
        <v>13</v>
      </c>
      <c r="G15845" t="s">
        <v>48706</v>
      </c>
      <c r="H15845" s="3" t="s">
        <v>48717</v>
      </c>
      <c r="I15845" t="s">
        <v>547</v>
      </c>
      <c r="J15845" t="s">
        <v>48718</v>
      </c>
    </row>
    <row r="15846" spans="1:10" ht="32" x14ac:dyDescent="0.2">
      <c r="A15846" t="s">
        <v>32715</v>
      </c>
      <c r="B15846" t="s">
        <v>9164</v>
      </c>
      <c r="C15846" t="s">
        <v>48719</v>
      </c>
      <c r="D15846">
        <v>1</v>
      </c>
      <c r="E15846" t="s">
        <v>13</v>
      </c>
      <c r="F15846" t="s">
        <v>13</v>
      </c>
      <c r="G15846" t="s">
        <v>48706</v>
      </c>
      <c r="H15846" s="3" t="s">
        <v>48720</v>
      </c>
      <c r="I15846" t="s">
        <v>547</v>
      </c>
      <c r="J15846" t="s">
        <v>32718</v>
      </c>
    </row>
    <row r="15847" spans="1:10" ht="16" x14ac:dyDescent="0.2">
      <c r="A15847" t="s">
        <v>10152</v>
      </c>
      <c r="B15847" t="s">
        <v>48721</v>
      </c>
      <c r="C15847" t="s">
        <v>48722</v>
      </c>
      <c r="D15847">
        <v>2</v>
      </c>
      <c r="E15847" t="s">
        <v>13</v>
      </c>
      <c r="F15847" t="s">
        <v>13</v>
      </c>
      <c r="G15847" t="s">
        <v>48706</v>
      </c>
      <c r="H15847" s="3" t="s">
        <v>48723</v>
      </c>
      <c r="I15847" t="s">
        <v>547</v>
      </c>
      <c r="J15847" t="s">
        <v>10153</v>
      </c>
    </row>
    <row r="15848" spans="1:10" ht="16" x14ac:dyDescent="0.2">
      <c r="A15848" t="s">
        <v>44695</v>
      </c>
      <c r="B15848" t="s">
        <v>48724</v>
      </c>
      <c r="C15848" t="s">
        <v>48725</v>
      </c>
      <c r="D15848">
        <v>1</v>
      </c>
      <c r="E15848" t="s">
        <v>13</v>
      </c>
      <c r="F15848" t="s">
        <v>13</v>
      </c>
      <c r="G15848" t="s">
        <v>48706</v>
      </c>
      <c r="H15848" s="3" t="s">
        <v>48723</v>
      </c>
      <c r="I15848" t="s">
        <v>547</v>
      </c>
      <c r="J15848" t="s">
        <v>44698</v>
      </c>
    </row>
    <row r="15849" spans="1:10" ht="16" x14ac:dyDescent="0.2">
      <c r="A15849" t="s">
        <v>46105</v>
      </c>
      <c r="B15849" t="s">
        <v>18074</v>
      </c>
      <c r="C15849" t="s">
        <v>48726</v>
      </c>
      <c r="D15849">
        <v>1</v>
      </c>
      <c r="E15849" t="s">
        <v>13</v>
      </c>
      <c r="F15849" t="s">
        <v>13</v>
      </c>
      <c r="G15849" t="s">
        <v>48706</v>
      </c>
      <c r="H15849" s="3" t="s">
        <v>48727</v>
      </c>
      <c r="I15849" t="s">
        <v>547</v>
      </c>
      <c r="J15849" t="s">
        <v>46106</v>
      </c>
    </row>
    <row r="15850" spans="1:10" ht="16" x14ac:dyDescent="0.2">
      <c r="A15850" t="s">
        <v>48728</v>
      </c>
      <c r="B15850" t="s">
        <v>8936</v>
      </c>
      <c r="C15850" t="s">
        <v>48729</v>
      </c>
      <c r="D15850">
        <v>2</v>
      </c>
      <c r="E15850" t="s">
        <v>13</v>
      </c>
      <c r="F15850" t="s">
        <v>13</v>
      </c>
      <c r="G15850" t="s">
        <v>48706</v>
      </c>
      <c r="H15850" s="3" t="s">
        <v>48723</v>
      </c>
      <c r="I15850" t="s">
        <v>547</v>
      </c>
      <c r="J15850" t="s">
        <v>48730</v>
      </c>
    </row>
    <row r="15851" spans="1:10" ht="16" x14ac:dyDescent="0.2">
      <c r="A15851" t="s">
        <v>48704</v>
      </c>
      <c r="B15851" t="s">
        <v>48709</v>
      </c>
      <c r="C15851" t="s">
        <v>48710</v>
      </c>
      <c r="D15851">
        <v>1</v>
      </c>
      <c r="E15851" t="s">
        <v>13</v>
      </c>
      <c r="F15851" t="s">
        <v>13</v>
      </c>
      <c r="G15851" t="s">
        <v>48706</v>
      </c>
      <c r="H15851" s="3" t="s">
        <v>48723</v>
      </c>
      <c r="I15851" t="s">
        <v>547</v>
      </c>
      <c r="J15851" t="s">
        <v>48708</v>
      </c>
    </row>
    <row r="15852" spans="1:10" ht="16" x14ac:dyDescent="0.2">
      <c r="A15852" t="s">
        <v>48728</v>
      </c>
      <c r="B15852" t="s">
        <v>7646</v>
      </c>
      <c r="C15852" t="s">
        <v>18136</v>
      </c>
      <c r="D15852">
        <v>1</v>
      </c>
      <c r="E15852" t="s">
        <v>13</v>
      </c>
      <c r="F15852" t="s">
        <v>13</v>
      </c>
      <c r="G15852" t="s">
        <v>48706</v>
      </c>
      <c r="H15852" s="3" t="s">
        <v>48723</v>
      </c>
      <c r="I15852" t="s">
        <v>547</v>
      </c>
      <c r="J15852" t="s">
        <v>48730</v>
      </c>
    </row>
    <row r="15853" spans="1:10" ht="16" x14ac:dyDescent="0.2">
      <c r="A15853" t="s">
        <v>4783</v>
      </c>
      <c r="B15853" t="s">
        <v>8068</v>
      </c>
      <c r="C15853" t="s">
        <v>31471</v>
      </c>
      <c r="D15853">
        <v>2</v>
      </c>
      <c r="E15853" t="s">
        <v>13</v>
      </c>
      <c r="F15853" t="s">
        <v>13</v>
      </c>
      <c r="G15853" t="s">
        <v>48706</v>
      </c>
      <c r="H15853" s="3" t="s">
        <v>48727</v>
      </c>
      <c r="I15853" t="s">
        <v>547</v>
      </c>
      <c r="J15853" t="s">
        <v>4788</v>
      </c>
    </row>
    <row r="15854" spans="1:10" ht="16" x14ac:dyDescent="0.2">
      <c r="A15854" t="s">
        <v>16478</v>
      </c>
      <c r="B15854" t="s">
        <v>8954</v>
      </c>
      <c r="C15854" t="s">
        <v>48731</v>
      </c>
      <c r="D15854">
        <v>2</v>
      </c>
      <c r="E15854" t="s">
        <v>13</v>
      </c>
      <c r="F15854" t="s">
        <v>13</v>
      </c>
      <c r="G15854" t="s">
        <v>48706</v>
      </c>
      <c r="H15854" s="3" t="s">
        <v>48723</v>
      </c>
      <c r="I15854" t="s">
        <v>547</v>
      </c>
      <c r="J15854" t="s">
        <v>16481</v>
      </c>
    </row>
    <row r="15855" spans="1:10" ht="16" x14ac:dyDescent="0.2">
      <c r="A15855" t="s">
        <v>48704</v>
      </c>
      <c r="B15855" t="s">
        <v>16349</v>
      </c>
      <c r="C15855" t="s">
        <v>48732</v>
      </c>
      <c r="D15855">
        <v>3</v>
      </c>
      <c r="E15855" t="s">
        <v>13</v>
      </c>
      <c r="F15855" t="s">
        <v>13</v>
      </c>
      <c r="G15855" t="s">
        <v>48706</v>
      </c>
      <c r="H15855" s="3" t="s">
        <v>48707</v>
      </c>
      <c r="I15855" t="s">
        <v>547</v>
      </c>
      <c r="J15855" t="s">
        <v>48708</v>
      </c>
    </row>
    <row r="15856" spans="1:10" ht="16" x14ac:dyDescent="0.2">
      <c r="A15856" t="s">
        <v>48715</v>
      </c>
      <c r="B15856" t="s">
        <v>16508</v>
      </c>
      <c r="C15856" t="s">
        <v>48733</v>
      </c>
      <c r="D15856">
        <v>3</v>
      </c>
      <c r="E15856" t="s">
        <v>13</v>
      </c>
      <c r="F15856" t="s">
        <v>13</v>
      </c>
      <c r="G15856" t="s">
        <v>48706</v>
      </c>
      <c r="H15856" s="3" t="s">
        <v>48734</v>
      </c>
      <c r="I15856" t="s">
        <v>547</v>
      </c>
      <c r="J15856" t="s">
        <v>48718</v>
      </c>
    </row>
    <row r="15857" spans="1:10" ht="16" x14ac:dyDescent="0.2">
      <c r="A15857" t="s">
        <v>48704</v>
      </c>
      <c r="B15857" t="s">
        <v>18851</v>
      </c>
      <c r="C15857" t="s">
        <v>48735</v>
      </c>
      <c r="D15857">
        <v>4</v>
      </c>
      <c r="E15857" t="s">
        <v>13</v>
      </c>
      <c r="F15857" t="s">
        <v>13</v>
      </c>
      <c r="G15857" t="s">
        <v>48706</v>
      </c>
      <c r="H15857" s="3" t="s">
        <v>48727</v>
      </c>
      <c r="I15857" t="s">
        <v>547</v>
      </c>
      <c r="J15857" t="s">
        <v>48708</v>
      </c>
    </row>
    <row r="15858" spans="1:10" ht="16" x14ac:dyDescent="0.2">
      <c r="A15858" t="s">
        <v>48736</v>
      </c>
      <c r="B15858" t="s">
        <v>8944</v>
      </c>
      <c r="C15858" t="s">
        <v>48737</v>
      </c>
      <c r="D15858">
        <v>2</v>
      </c>
      <c r="E15858" t="s">
        <v>13</v>
      </c>
      <c r="F15858" t="s">
        <v>13</v>
      </c>
      <c r="G15858" t="s">
        <v>48706</v>
      </c>
      <c r="H15858" s="3" t="s">
        <v>48723</v>
      </c>
      <c r="I15858" t="s">
        <v>547</v>
      </c>
      <c r="J15858" t="s">
        <v>48738</v>
      </c>
    </row>
    <row r="15859" spans="1:10" ht="16" x14ac:dyDescent="0.2">
      <c r="A15859" t="s">
        <v>48739</v>
      </c>
      <c r="B15859" t="s">
        <v>38388</v>
      </c>
      <c r="C15859" t="s">
        <v>48740</v>
      </c>
      <c r="D15859">
        <v>1</v>
      </c>
      <c r="E15859" t="s">
        <v>13</v>
      </c>
      <c r="F15859" t="s">
        <v>13</v>
      </c>
      <c r="G15859" t="s">
        <v>48706</v>
      </c>
      <c r="H15859" s="3" t="s">
        <v>48741</v>
      </c>
      <c r="I15859" t="s">
        <v>547</v>
      </c>
      <c r="J15859" t="s">
        <v>48742</v>
      </c>
    </row>
    <row r="15860" spans="1:10" ht="16" x14ac:dyDescent="0.2">
      <c r="A15860" t="s">
        <v>4599</v>
      </c>
      <c r="B15860" t="s">
        <v>9041</v>
      </c>
      <c r="C15860" t="s">
        <v>48743</v>
      </c>
      <c r="D15860">
        <v>1</v>
      </c>
      <c r="E15860" t="s">
        <v>13</v>
      </c>
      <c r="F15860" t="s">
        <v>13</v>
      </c>
      <c r="G15860" t="s">
        <v>48706</v>
      </c>
      <c r="H15860" s="3" t="s">
        <v>48727</v>
      </c>
      <c r="I15860" t="s">
        <v>547</v>
      </c>
      <c r="J15860" t="s">
        <v>4602</v>
      </c>
    </row>
    <row r="15861" spans="1:10" ht="16" x14ac:dyDescent="0.2">
      <c r="A15861" t="s">
        <v>48715</v>
      </c>
      <c r="B15861" t="s">
        <v>48744</v>
      </c>
      <c r="C15861" t="s">
        <v>48745</v>
      </c>
      <c r="D15861">
        <v>1</v>
      </c>
      <c r="E15861" t="s">
        <v>13</v>
      </c>
      <c r="F15861" t="s">
        <v>13</v>
      </c>
      <c r="G15861" t="s">
        <v>48706</v>
      </c>
      <c r="H15861" s="3" t="s">
        <v>48717</v>
      </c>
      <c r="I15861" t="s">
        <v>547</v>
      </c>
      <c r="J15861" t="s">
        <v>48718</v>
      </c>
    </row>
    <row r="15862" spans="1:10" ht="16" x14ac:dyDescent="0.2">
      <c r="A15862" t="s">
        <v>48746</v>
      </c>
      <c r="B15862" t="s">
        <v>48709</v>
      </c>
      <c r="C15862" t="s">
        <v>48710</v>
      </c>
      <c r="D15862">
        <v>2</v>
      </c>
      <c r="E15862" t="s">
        <v>13</v>
      </c>
      <c r="F15862" t="s">
        <v>13</v>
      </c>
      <c r="G15862" t="s">
        <v>48706</v>
      </c>
      <c r="H15862" s="3" t="s">
        <v>48723</v>
      </c>
      <c r="I15862" t="s">
        <v>547</v>
      </c>
      <c r="J15862" t="s">
        <v>48747</v>
      </c>
    </row>
    <row r="15863" spans="1:10" ht="16" x14ac:dyDescent="0.2">
      <c r="A15863" t="s">
        <v>9314</v>
      </c>
      <c r="B15863" t="s">
        <v>48748</v>
      </c>
      <c r="C15863" t="s">
        <v>48749</v>
      </c>
      <c r="D15863">
        <v>3</v>
      </c>
      <c r="E15863" t="s">
        <v>13</v>
      </c>
      <c r="F15863" t="s">
        <v>13</v>
      </c>
      <c r="G15863" t="s">
        <v>48706</v>
      </c>
      <c r="H15863" s="3" t="s">
        <v>48727</v>
      </c>
      <c r="I15863" t="s">
        <v>547</v>
      </c>
      <c r="J15863" t="s">
        <v>9319</v>
      </c>
    </row>
    <row r="15864" spans="1:10" ht="16" x14ac:dyDescent="0.2">
      <c r="A15864" t="s">
        <v>48736</v>
      </c>
      <c r="B15864" t="s">
        <v>26356</v>
      </c>
      <c r="C15864" t="s">
        <v>48750</v>
      </c>
      <c r="D15864">
        <v>1</v>
      </c>
      <c r="E15864" t="s">
        <v>13</v>
      </c>
      <c r="F15864" t="s">
        <v>13</v>
      </c>
      <c r="G15864" t="s">
        <v>48706</v>
      </c>
      <c r="H15864" s="3" t="s">
        <v>48727</v>
      </c>
      <c r="I15864" t="s">
        <v>547</v>
      </c>
      <c r="J15864" t="s">
        <v>48738</v>
      </c>
    </row>
    <row r="15865" spans="1:10" ht="16" x14ac:dyDescent="0.2">
      <c r="A15865" t="s">
        <v>4783</v>
      </c>
      <c r="B15865" t="s">
        <v>8068</v>
      </c>
      <c r="C15865" t="s">
        <v>48751</v>
      </c>
      <c r="D15865">
        <v>3</v>
      </c>
      <c r="E15865" t="s">
        <v>13</v>
      </c>
      <c r="F15865" t="s">
        <v>13</v>
      </c>
      <c r="G15865" t="s">
        <v>48706</v>
      </c>
      <c r="H15865" s="3" t="s">
        <v>48727</v>
      </c>
      <c r="I15865" t="s">
        <v>547</v>
      </c>
      <c r="J15865" t="s">
        <v>4788</v>
      </c>
    </row>
    <row r="15866" spans="1:10" ht="16" x14ac:dyDescent="0.2">
      <c r="A15866" t="s">
        <v>48752</v>
      </c>
      <c r="B15866" t="s">
        <v>8936</v>
      </c>
      <c r="C15866" t="s">
        <v>48729</v>
      </c>
      <c r="D15866">
        <v>3</v>
      </c>
      <c r="E15866" t="s">
        <v>13</v>
      </c>
      <c r="F15866" t="s">
        <v>13</v>
      </c>
      <c r="G15866" t="s">
        <v>48706</v>
      </c>
      <c r="H15866" s="3" t="s">
        <v>48723</v>
      </c>
      <c r="I15866" t="s">
        <v>547</v>
      </c>
      <c r="J15866" t="s">
        <v>48753</v>
      </c>
    </row>
    <row r="15867" spans="1:10" ht="16" x14ac:dyDescent="0.2">
      <c r="A15867" t="s">
        <v>32715</v>
      </c>
      <c r="B15867" t="s">
        <v>48754</v>
      </c>
      <c r="C15867" t="s">
        <v>48755</v>
      </c>
      <c r="D15867">
        <v>2</v>
      </c>
      <c r="E15867" t="s">
        <v>13</v>
      </c>
      <c r="F15867" t="s">
        <v>13</v>
      </c>
      <c r="G15867" t="s">
        <v>48706</v>
      </c>
      <c r="H15867" s="3" t="s">
        <v>48756</v>
      </c>
      <c r="I15867" t="s">
        <v>547</v>
      </c>
      <c r="J15867" t="s">
        <v>32718</v>
      </c>
    </row>
    <row r="15868" spans="1:10" ht="16" x14ac:dyDescent="0.2">
      <c r="A15868" t="s">
        <v>4599</v>
      </c>
      <c r="B15868" t="s">
        <v>9300</v>
      </c>
      <c r="C15868" t="s">
        <v>48757</v>
      </c>
      <c r="D15868">
        <v>2</v>
      </c>
      <c r="E15868" t="s">
        <v>13</v>
      </c>
      <c r="F15868" t="s">
        <v>13</v>
      </c>
      <c r="G15868" t="s">
        <v>48706</v>
      </c>
      <c r="H15868" s="3" t="s">
        <v>48727</v>
      </c>
      <c r="I15868" t="s">
        <v>547</v>
      </c>
      <c r="J15868" t="s">
        <v>4602</v>
      </c>
    </row>
    <row r="15869" spans="1:10" ht="32" x14ac:dyDescent="0.2">
      <c r="A15869" t="s">
        <v>48739</v>
      </c>
      <c r="B15869" t="s">
        <v>48758</v>
      </c>
      <c r="C15869" t="s">
        <v>48759</v>
      </c>
      <c r="D15869">
        <v>5</v>
      </c>
      <c r="E15869" t="s">
        <v>13</v>
      </c>
      <c r="F15869" t="s">
        <v>13</v>
      </c>
      <c r="G15869" t="s">
        <v>48706</v>
      </c>
      <c r="H15869" s="3" t="s">
        <v>48760</v>
      </c>
      <c r="I15869" t="s">
        <v>547</v>
      </c>
      <c r="J15869" t="s">
        <v>48742</v>
      </c>
    </row>
    <row r="15870" spans="1:10" ht="16" x14ac:dyDescent="0.2">
      <c r="A15870" t="s">
        <v>31470</v>
      </c>
      <c r="B15870" t="s">
        <v>48761</v>
      </c>
      <c r="C15870" t="s">
        <v>48762</v>
      </c>
      <c r="D15870">
        <v>2</v>
      </c>
      <c r="E15870" t="s">
        <v>13</v>
      </c>
      <c r="F15870" t="s">
        <v>13</v>
      </c>
      <c r="G15870" t="s">
        <v>48706</v>
      </c>
      <c r="H15870" s="3" t="s">
        <v>48763</v>
      </c>
      <c r="I15870" t="s">
        <v>547</v>
      </c>
      <c r="J15870" t="s">
        <v>31473</v>
      </c>
    </row>
    <row r="15871" spans="1:10" ht="16" x14ac:dyDescent="0.2">
      <c r="A15871" t="s">
        <v>31470</v>
      </c>
      <c r="B15871" t="s">
        <v>48709</v>
      </c>
      <c r="C15871" t="s">
        <v>48710</v>
      </c>
      <c r="D15871">
        <v>1</v>
      </c>
      <c r="E15871" t="s">
        <v>13</v>
      </c>
      <c r="F15871" t="s">
        <v>13</v>
      </c>
      <c r="G15871" t="s">
        <v>48706</v>
      </c>
      <c r="H15871" s="3" t="s">
        <v>48723</v>
      </c>
      <c r="I15871" t="s">
        <v>547</v>
      </c>
      <c r="J15871" t="s">
        <v>31473</v>
      </c>
    </row>
    <row r="15872" spans="1:10" ht="16" x14ac:dyDescent="0.2">
      <c r="A15872" t="s">
        <v>48752</v>
      </c>
      <c r="B15872" t="s">
        <v>48709</v>
      </c>
      <c r="C15872" t="s">
        <v>48710</v>
      </c>
      <c r="D15872">
        <v>1</v>
      </c>
      <c r="E15872" t="s">
        <v>13</v>
      </c>
      <c r="F15872" t="s">
        <v>13</v>
      </c>
      <c r="G15872" t="s">
        <v>48706</v>
      </c>
      <c r="H15872" s="3" t="s">
        <v>48723</v>
      </c>
      <c r="I15872" t="s">
        <v>547</v>
      </c>
      <c r="J15872" t="s">
        <v>48753</v>
      </c>
    </row>
    <row r="15873" spans="1:10" ht="16" x14ac:dyDescent="0.2">
      <c r="A15873" t="s">
        <v>32167</v>
      </c>
      <c r="B15873" t="s">
        <v>48709</v>
      </c>
      <c r="C15873" t="s">
        <v>48710</v>
      </c>
      <c r="D15873">
        <v>1</v>
      </c>
      <c r="E15873" t="s">
        <v>13</v>
      </c>
      <c r="F15873" t="s">
        <v>13</v>
      </c>
      <c r="G15873" t="s">
        <v>48706</v>
      </c>
      <c r="H15873" s="3" t="s">
        <v>48723</v>
      </c>
      <c r="I15873" t="s">
        <v>547</v>
      </c>
      <c r="J15873" t="s">
        <v>32170</v>
      </c>
    </row>
    <row r="15874" spans="1:10" ht="16" x14ac:dyDescent="0.2">
      <c r="A15874" t="s">
        <v>47918</v>
      </c>
      <c r="B15874" t="s">
        <v>18937</v>
      </c>
      <c r="C15874" t="s">
        <v>48764</v>
      </c>
      <c r="D15874">
        <v>2</v>
      </c>
      <c r="E15874" t="s">
        <v>13</v>
      </c>
      <c r="F15874" t="s">
        <v>13</v>
      </c>
      <c r="G15874" t="s">
        <v>48706</v>
      </c>
      <c r="H15874" s="3" t="s">
        <v>48723</v>
      </c>
      <c r="I15874" t="s">
        <v>547</v>
      </c>
      <c r="J15874" t="s">
        <v>47919</v>
      </c>
    </row>
    <row r="15875" spans="1:10" ht="16" x14ac:dyDescent="0.2">
      <c r="A15875" t="s">
        <v>2547</v>
      </c>
      <c r="B15875" t="s">
        <v>48765</v>
      </c>
      <c r="C15875" t="s">
        <v>48766</v>
      </c>
      <c r="D15875">
        <v>1</v>
      </c>
      <c r="E15875" t="s">
        <v>13</v>
      </c>
      <c r="F15875" t="s">
        <v>13</v>
      </c>
      <c r="G15875" t="s">
        <v>48706</v>
      </c>
      <c r="H15875" s="3" t="s">
        <v>48767</v>
      </c>
      <c r="I15875" t="s">
        <v>547</v>
      </c>
      <c r="J15875" t="s">
        <v>2552</v>
      </c>
    </row>
    <row r="15876" spans="1:10" ht="16" x14ac:dyDescent="0.2">
      <c r="A15876" t="s">
        <v>48768</v>
      </c>
      <c r="B15876" t="s">
        <v>18142</v>
      </c>
      <c r="C15876" t="s">
        <v>48769</v>
      </c>
      <c r="D15876">
        <v>3</v>
      </c>
      <c r="E15876" t="s">
        <v>13</v>
      </c>
      <c r="F15876" t="s">
        <v>13</v>
      </c>
      <c r="G15876" t="s">
        <v>48706</v>
      </c>
      <c r="H15876" s="3" t="s">
        <v>48723</v>
      </c>
      <c r="I15876" t="s">
        <v>547</v>
      </c>
      <c r="J15876" t="s">
        <v>48770</v>
      </c>
    </row>
    <row r="15877" spans="1:10" ht="16" x14ac:dyDescent="0.2">
      <c r="A15877" t="s">
        <v>48752</v>
      </c>
      <c r="B15877" t="s">
        <v>8979</v>
      </c>
      <c r="C15877" t="s">
        <v>48771</v>
      </c>
      <c r="D15877">
        <v>2</v>
      </c>
      <c r="E15877" t="s">
        <v>13</v>
      </c>
      <c r="F15877" t="s">
        <v>13</v>
      </c>
      <c r="G15877" t="s">
        <v>48706</v>
      </c>
      <c r="H15877" s="3" t="s">
        <v>48723</v>
      </c>
      <c r="I15877" t="s">
        <v>547</v>
      </c>
      <c r="J15877" t="s">
        <v>48753</v>
      </c>
    </row>
    <row r="15878" spans="1:10" ht="16" x14ac:dyDescent="0.2">
      <c r="A15878" t="s">
        <v>46105</v>
      </c>
      <c r="B15878" t="s">
        <v>47254</v>
      </c>
      <c r="C15878" t="s">
        <v>47255</v>
      </c>
      <c r="D15878">
        <v>2</v>
      </c>
      <c r="E15878" t="s">
        <v>13</v>
      </c>
      <c r="F15878" t="s">
        <v>13</v>
      </c>
      <c r="G15878" t="s">
        <v>48706</v>
      </c>
      <c r="H15878" s="3" t="s">
        <v>48727</v>
      </c>
      <c r="I15878" t="s">
        <v>547</v>
      </c>
      <c r="J15878" t="s">
        <v>46106</v>
      </c>
    </row>
    <row r="15879" spans="1:10" ht="16" x14ac:dyDescent="0.2">
      <c r="A15879" t="s">
        <v>48739</v>
      </c>
      <c r="B15879" t="s">
        <v>48772</v>
      </c>
      <c r="C15879" t="s">
        <v>48773</v>
      </c>
      <c r="D15879">
        <v>2</v>
      </c>
      <c r="E15879" t="s">
        <v>13</v>
      </c>
      <c r="F15879" t="s">
        <v>13</v>
      </c>
      <c r="G15879" t="s">
        <v>48706</v>
      </c>
      <c r="H15879" s="3" t="s">
        <v>48774</v>
      </c>
      <c r="I15879" t="s">
        <v>547</v>
      </c>
      <c r="J15879" t="s">
        <v>48742</v>
      </c>
    </row>
    <row r="15880" spans="1:10" ht="16" x14ac:dyDescent="0.2">
      <c r="A15880" t="s">
        <v>17931</v>
      </c>
      <c r="B15880" t="s">
        <v>48775</v>
      </c>
      <c r="C15880" t="s">
        <v>48776</v>
      </c>
      <c r="D15880">
        <v>2</v>
      </c>
      <c r="E15880" t="s">
        <v>13</v>
      </c>
      <c r="F15880" t="s">
        <v>13</v>
      </c>
      <c r="G15880" t="s">
        <v>48706</v>
      </c>
      <c r="H15880" s="3" t="s">
        <v>48727</v>
      </c>
      <c r="I15880" t="s">
        <v>547</v>
      </c>
      <c r="J15880" t="s">
        <v>17935</v>
      </c>
    </row>
    <row r="15881" spans="1:10" ht="16" x14ac:dyDescent="0.2">
      <c r="A15881" t="s">
        <v>48739</v>
      </c>
      <c r="B15881" t="s">
        <v>4617</v>
      </c>
      <c r="C15881" t="s">
        <v>48777</v>
      </c>
      <c r="D15881">
        <v>6</v>
      </c>
      <c r="E15881" t="s">
        <v>13</v>
      </c>
      <c r="F15881" t="s">
        <v>13</v>
      </c>
      <c r="G15881" t="s">
        <v>48706</v>
      </c>
      <c r="H15881" s="3" t="s">
        <v>48741</v>
      </c>
      <c r="I15881" t="s">
        <v>547</v>
      </c>
      <c r="J15881" t="s">
        <v>48742</v>
      </c>
    </row>
    <row r="15882" spans="1:10" ht="32" x14ac:dyDescent="0.2">
      <c r="A15882" t="s">
        <v>38486</v>
      </c>
      <c r="B15882" t="s">
        <v>48778</v>
      </c>
      <c r="C15882" t="s">
        <v>48779</v>
      </c>
      <c r="D15882">
        <v>2</v>
      </c>
      <c r="E15882" t="s">
        <v>13</v>
      </c>
      <c r="F15882" t="s">
        <v>13</v>
      </c>
      <c r="G15882" t="s">
        <v>48706</v>
      </c>
      <c r="H15882" s="3" t="s">
        <v>48780</v>
      </c>
      <c r="I15882" t="s">
        <v>547</v>
      </c>
      <c r="J15882" t="s">
        <v>38488</v>
      </c>
    </row>
    <row r="15883" spans="1:10" ht="16" x14ac:dyDescent="0.2">
      <c r="A15883" t="s">
        <v>47873</v>
      </c>
      <c r="B15883" t="s">
        <v>3203</v>
      </c>
      <c r="C15883" t="s">
        <v>48781</v>
      </c>
      <c r="D15883">
        <v>1</v>
      </c>
      <c r="E15883" t="s">
        <v>13</v>
      </c>
      <c r="F15883" t="s">
        <v>13</v>
      </c>
      <c r="G15883" t="s">
        <v>48706</v>
      </c>
      <c r="H15883" s="3" t="s">
        <v>48727</v>
      </c>
      <c r="I15883" t="s">
        <v>547</v>
      </c>
      <c r="J15883" t="s">
        <v>47876</v>
      </c>
    </row>
    <row r="15884" spans="1:10" ht="16" x14ac:dyDescent="0.2">
      <c r="A15884" t="s">
        <v>47873</v>
      </c>
      <c r="B15884" t="s">
        <v>595</v>
      </c>
      <c r="C15884" t="s">
        <v>48782</v>
      </c>
      <c r="D15884">
        <v>2</v>
      </c>
      <c r="E15884" t="s">
        <v>13</v>
      </c>
      <c r="F15884" t="s">
        <v>13</v>
      </c>
      <c r="G15884" t="s">
        <v>48706</v>
      </c>
      <c r="H15884" s="3" t="s">
        <v>48713</v>
      </c>
      <c r="I15884" t="s">
        <v>547</v>
      </c>
      <c r="J15884" t="s">
        <v>47876</v>
      </c>
    </row>
    <row r="15885" spans="1:10" ht="16" x14ac:dyDescent="0.2">
      <c r="A15885" t="s">
        <v>48783</v>
      </c>
      <c r="B15885" t="s">
        <v>48784</v>
      </c>
      <c r="C15885" t="s">
        <v>48785</v>
      </c>
      <c r="D15885">
        <v>4</v>
      </c>
      <c r="E15885" t="s">
        <v>13</v>
      </c>
      <c r="F15885" t="s">
        <v>13</v>
      </c>
      <c r="G15885" t="s">
        <v>48706</v>
      </c>
      <c r="H15885" s="3" t="s">
        <v>48723</v>
      </c>
      <c r="I15885" t="s">
        <v>547</v>
      </c>
      <c r="J15885" t="s">
        <v>48786</v>
      </c>
    </row>
    <row r="15886" spans="1:10" ht="16" x14ac:dyDescent="0.2">
      <c r="A15886" t="s">
        <v>18912</v>
      </c>
      <c r="B15886" t="s">
        <v>48724</v>
      </c>
      <c r="C15886" t="s">
        <v>48725</v>
      </c>
      <c r="D15886">
        <v>2</v>
      </c>
      <c r="E15886" t="s">
        <v>13</v>
      </c>
      <c r="F15886" t="s">
        <v>13</v>
      </c>
      <c r="G15886" t="s">
        <v>48706</v>
      </c>
      <c r="H15886" s="3" t="s">
        <v>48723</v>
      </c>
      <c r="I15886" t="s">
        <v>547</v>
      </c>
      <c r="J15886" t="s">
        <v>18913</v>
      </c>
    </row>
    <row r="15887" spans="1:10" ht="16" x14ac:dyDescent="0.2">
      <c r="A15887" t="s">
        <v>48783</v>
      </c>
      <c r="B15887" t="s">
        <v>47254</v>
      </c>
      <c r="C15887" t="s">
        <v>47255</v>
      </c>
      <c r="D15887">
        <v>3</v>
      </c>
      <c r="E15887" t="s">
        <v>13</v>
      </c>
      <c r="F15887" t="s">
        <v>13</v>
      </c>
      <c r="G15887" t="s">
        <v>48706</v>
      </c>
      <c r="H15887" s="3" t="s">
        <v>48727</v>
      </c>
      <c r="I15887" t="s">
        <v>547</v>
      </c>
      <c r="J15887" t="s">
        <v>48786</v>
      </c>
    </row>
    <row r="15888" spans="1:10" ht="16" x14ac:dyDescent="0.2">
      <c r="A15888" t="s">
        <v>48783</v>
      </c>
      <c r="B15888" t="s">
        <v>48787</v>
      </c>
      <c r="C15888" t="s">
        <v>48788</v>
      </c>
      <c r="D15888">
        <v>2</v>
      </c>
      <c r="E15888" t="s">
        <v>13</v>
      </c>
      <c r="F15888" t="s">
        <v>13</v>
      </c>
      <c r="G15888" t="s">
        <v>48706</v>
      </c>
      <c r="H15888" s="3" t="s">
        <v>48727</v>
      </c>
      <c r="I15888" t="s">
        <v>547</v>
      </c>
      <c r="J15888" t="s">
        <v>48786</v>
      </c>
    </row>
    <row r="15889" spans="1:10" ht="16" x14ac:dyDescent="0.2">
      <c r="A15889" t="s">
        <v>48783</v>
      </c>
      <c r="B15889" t="s">
        <v>9292</v>
      </c>
      <c r="C15889" t="s">
        <v>9293</v>
      </c>
      <c r="D15889">
        <v>1</v>
      </c>
      <c r="E15889" t="s">
        <v>13</v>
      </c>
      <c r="F15889" t="s">
        <v>13</v>
      </c>
      <c r="G15889" t="s">
        <v>48706</v>
      </c>
      <c r="H15889" s="3" t="s">
        <v>48723</v>
      </c>
      <c r="I15889" t="s">
        <v>547</v>
      </c>
      <c r="J15889" t="s">
        <v>48786</v>
      </c>
    </row>
    <row r="15890" spans="1:10" ht="16" x14ac:dyDescent="0.2">
      <c r="A15890" t="s">
        <v>47873</v>
      </c>
      <c r="B15890" t="s">
        <v>48789</v>
      </c>
      <c r="C15890" t="s">
        <v>48790</v>
      </c>
      <c r="D15890">
        <v>3</v>
      </c>
      <c r="E15890" t="s">
        <v>13</v>
      </c>
      <c r="F15890" t="s">
        <v>13</v>
      </c>
      <c r="G15890" t="s">
        <v>48706</v>
      </c>
      <c r="H15890" s="3" t="s">
        <v>48727</v>
      </c>
      <c r="I15890" t="s">
        <v>547</v>
      </c>
      <c r="J15890" t="s">
        <v>47876</v>
      </c>
    </row>
    <row r="15891" spans="1:10" ht="16" x14ac:dyDescent="0.2">
      <c r="A15891" t="s">
        <v>10150</v>
      </c>
      <c r="B15891" t="s">
        <v>48721</v>
      </c>
      <c r="C15891" t="s">
        <v>48722</v>
      </c>
      <c r="D15891">
        <v>3</v>
      </c>
      <c r="E15891" t="s">
        <v>13</v>
      </c>
      <c r="F15891" t="s">
        <v>13</v>
      </c>
      <c r="G15891" t="s">
        <v>48706</v>
      </c>
      <c r="H15891" s="3" t="s">
        <v>48723</v>
      </c>
      <c r="I15891" t="s">
        <v>547</v>
      </c>
      <c r="J15891" t="s">
        <v>10151</v>
      </c>
    </row>
    <row r="15892" spans="1:10" ht="16" x14ac:dyDescent="0.2">
      <c r="A15892" t="s">
        <v>32715</v>
      </c>
      <c r="B15892" t="s">
        <v>8066</v>
      </c>
      <c r="C15892" t="s">
        <v>48791</v>
      </c>
      <c r="D15892">
        <v>5</v>
      </c>
      <c r="E15892" t="s">
        <v>13</v>
      </c>
      <c r="F15892" t="s">
        <v>13</v>
      </c>
      <c r="G15892" t="s">
        <v>48706</v>
      </c>
      <c r="H15892" s="3" t="s">
        <v>48727</v>
      </c>
      <c r="I15892" t="s">
        <v>547</v>
      </c>
      <c r="J15892" t="s">
        <v>32718</v>
      </c>
    </row>
    <row r="15893" spans="1:10" ht="16" x14ac:dyDescent="0.2">
      <c r="A15893" t="s">
        <v>48792</v>
      </c>
      <c r="B15893" t="s">
        <v>8068</v>
      </c>
      <c r="C15893" t="s">
        <v>31471</v>
      </c>
      <c r="D15893">
        <v>1</v>
      </c>
      <c r="E15893" t="s">
        <v>13</v>
      </c>
      <c r="F15893" t="s">
        <v>13</v>
      </c>
      <c r="G15893" t="s">
        <v>48706</v>
      </c>
      <c r="H15893" s="3" t="s">
        <v>48727</v>
      </c>
      <c r="I15893" t="s">
        <v>547</v>
      </c>
      <c r="J15893" t="s">
        <v>48793</v>
      </c>
    </row>
    <row r="15894" spans="1:10" ht="16" x14ac:dyDescent="0.2">
      <c r="A15894" t="s">
        <v>48792</v>
      </c>
      <c r="B15894" t="s">
        <v>48709</v>
      </c>
      <c r="C15894" t="s">
        <v>48710</v>
      </c>
      <c r="D15894">
        <v>2</v>
      </c>
      <c r="E15894" t="s">
        <v>13</v>
      </c>
      <c r="F15894" t="s">
        <v>13</v>
      </c>
      <c r="G15894" t="s">
        <v>48706</v>
      </c>
      <c r="H15894" s="3" t="s">
        <v>48723</v>
      </c>
      <c r="I15894" t="s">
        <v>547</v>
      </c>
      <c r="J15894" t="s">
        <v>48793</v>
      </c>
    </row>
    <row r="15895" spans="1:10" ht="16" x14ac:dyDescent="0.2">
      <c r="A15895" t="s">
        <v>48739</v>
      </c>
      <c r="B15895" t="s">
        <v>4690</v>
      </c>
      <c r="C15895" t="s">
        <v>48794</v>
      </c>
      <c r="D15895">
        <v>3</v>
      </c>
      <c r="E15895" t="s">
        <v>13</v>
      </c>
      <c r="F15895" t="s">
        <v>13</v>
      </c>
      <c r="G15895" t="s">
        <v>48706</v>
      </c>
      <c r="H15895" s="3" t="s">
        <v>48741</v>
      </c>
      <c r="I15895" t="s">
        <v>547</v>
      </c>
      <c r="J15895" t="s">
        <v>48742</v>
      </c>
    </row>
    <row r="15896" spans="1:10" ht="16" x14ac:dyDescent="0.2">
      <c r="A15896" t="s">
        <v>48739</v>
      </c>
      <c r="B15896" t="s">
        <v>14667</v>
      </c>
      <c r="C15896" t="s">
        <v>48795</v>
      </c>
      <c r="D15896">
        <v>4</v>
      </c>
      <c r="E15896" t="s">
        <v>13</v>
      </c>
      <c r="F15896" t="s">
        <v>13</v>
      </c>
      <c r="G15896" t="s">
        <v>48706</v>
      </c>
      <c r="H15896" s="3" t="s">
        <v>48741</v>
      </c>
      <c r="I15896" t="s">
        <v>547</v>
      </c>
      <c r="J15896" t="s">
        <v>48742</v>
      </c>
    </row>
    <row r="15897" spans="1:10" ht="16" x14ac:dyDescent="0.2">
      <c r="A15897" t="s">
        <v>48796</v>
      </c>
      <c r="B15897" t="s">
        <v>48724</v>
      </c>
      <c r="C15897" t="s">
        <v>48725</v>
      </c>
      <c r="D15897">
        <v>1</v>
      </c>
      <c r="E15897" t="s">
        <v>13</v>
      </c>
      <c r="F15897" t="s">
        <v>13</v>
      </c>
      <c r="G15897" t="s">
        <v>48706</v>
      </c>
      <c r="H15897" s="3" t="s">
        <v>48707</v>
      </c>
      <c r="I15897" t="s">
        <v>547</v>
      </c>
      <c r="J15897" t="s">
        <v>48797</v>
      </c>
    </row>
    <row r="15898" spans="1:10" ht="16" x14ac:dyDescent="0.2">
      <c r="A15898" t="s">
        <v>48798</v>
      </c>
      <c r="B15898" t="s">
        <v>48799</v>
      </c>
      <c r="C15898" t="s">
        <v>48800</v>
      </c>
      <c r="D15898">
        <v>1</v>
      </c>
      <c r="E15898" t="s">
        <v>13</v>
      </c>
      <c r="F15898" t="s">
        <v>13</v>
      </c>
      <c r="G15898" t="s">
        <v>48706</v>
      </c>
      <c r="H15898" s="3" t="s">
        <v>48801</v>
      </c>
      <c r="I15898" t="s">
        <v>547</v>
      </c>
      <c r="J15898" t="s">
        <v>48802</v>
      </c>
    </row>
    <row r="15899" spans="1:10" ht="16" x14ac:dyDescent="0.2">
      <c r="A15899" t="s">
        <v>47918</v>
      </c>
      <c r="B15899" t="s">
        <v>2666</v>
      </c>
      <c r="C15899" t="s">
        <v>48803</v>
      </c>
      <c r="D15899">
        <v>3</v>
      </c>
      <c r="E15899" t="s">
        <v>13</v>
      </c>
      <c r="F15899" t="s">
        <v>13</v>
      </c>
      <c r="G15899" t="s">
        <v>48706</v>
      </c>
      <c r="H15899" s="3" t="s">
        <v>48727</v>
      </c>
      <c r="I15899" t="s">
        <v>547</v>
      </c>
      <c r="J15899" t="s">
        <v>47919</v>
      </c>
    </row>
    <row r="15900" spans="1:10" ht="16" x14ac:dyDescent="0.2">
      <c r="A15900" t="s">
        <v>31269</v>
      </c>
      <c r="B15900" t="s">
        <v>8936</v>
      </c>
      <c r="C15900" t="s">
        <v>48729</v>
      </c>
      <c r="D15900">
        <v>2</v>
      </c>
      <c r="E15900" t="s">
        <v>13</v>
      </c>
      <c r="F15900" t="s">
        <v>13</v>
      </c>
      <c r="G15900" t="s">
        <v>48706</v>
      </c>
      <c r="H15900" s="3" t="s">
        <v>48723</v>
      </c>
      <c r="I15900" t="s">
        <v>547</v>
      </c>
      <c r="J15900" t="s">
        <v>31273</v>
      </c>
    </row>
    <row r="15901" spans="1:10" ht="16" x14ac:dyDescent="0.2">
      <c r="A15901" t="s">
        <v>48804</v>
      </c>
      <c r="B15901" t="s">
        <v>4647</v>
      </c>
      <c r="C15901" t="s">
        <v>48805</v>
      </c>
      <c r="D15901">
        <v>3</v>
      </c>
      <c r="E15901" t="s">
        <v>13</v>
      </c>
      <c r="F15901" t="s">
        <v>13</v>
      </c>
      <c r="G15901" t="s">
        <v>48706</v>
      </c>
      <c r="H15901" s="3" t="s">
        <v>48727</v>
      </c>
      <c r="I15901" t="s">
        <v>547</v>
      </c>
      <c r="J15901" t="s">
        <v>48806</v>
      </c>
    </row>
    <row r="15902" spans="1:10" ht="16" x14ac:dyDescent="0.2">
      <c r="A15902" t="s">
        <v>48807</v>
      </c>
      <c r="B15902" t="s">
        <v>48721</v>
      </c>
      <c r="C15902" t="s">
        <v>48722</v>
      </c>
      <c r="D15902">
        <v>2</v>
      </c>
      <c r="E15902" t="s">
        <v>13</v>
      </c>
      <c r="F15902" t="s">
        <v>13</v>
      </c>
      <c r="G15902" t="s">
        <v>48706</v>
      </c>
      <c r="H15902" s="3" t="s">
        <v>48723</v>
      </c>
      <c r="I15902" t="s">
        <v>547</v>
      </c>
      <c r="J15902" t="s">
        <v>48808</v>
      </c>
    </row>
    <row r="15903" spans="1:10" ht="16" x14ac:dyDescent="0.2">
      <c r="A15903" t="s">
        <v>8212</v>
      </c>
      <c r="B15903" t="s">
        <v>16572</v>
      </c>
      <c r="C15903" t="s">
        <v>48809</v>
      </c>
      <c r="D15903">
        <v>3</v>
      </c>
      <c r="E15903" t="s">
        <v>13</v>
      </c>
      <c r="F15903" t="s">
        <v>13</v>
      </c>
      <c r="G15903" t="s">
        <v>48706</v>
      </c>
      <c r="H15903" s="3" t="s">
        <v>48727</v>
      </c>
      <c r="I15903" t="s">
        <v>547</v>
      </c>
      <c r="J15903" t="s">
        <v>8216</v>
      </c>
    </row>
    <row r="15904" spans="1:10" ht="16" x14ac:dyDescent="0.2">
      <c r="A15904" t="s">
        <v>48804</v>
      </c>
      <c r="B15904" t="s">
        <v>48810</v>
      </c>
      <c r="C15904" t="s">
        <v>48811</v>
      </c>
      <c r="D15904">
        <v>2</v>
      </c>
      <c r="E15904" t="s">
        <v>13</v>
      </c>
      <c r="F15904" t="s">
        <v>13</v>
      </c>
      <c r="G15904" t="s">
        <v>48706</v>
      </c>
      <c r="H15904" s="3" t="s">
        <v>48727</v>
      </c>
      <c r="I15904" t="s">
        <v>547</v>
      </c>
      <c r="J15904" t="s">
        <v>48806</v>
      </c>
    </row>
    <row r="15905" spans="1:10" ht="16" x14ac:dyDescent="0.2">
      <c r="A15905" t="s">
        <v>47812</v>
      </c>
      <c r="B15905" t="s">
        <v>17494</v>
      </c>
      <c r="C15905" t="s">
        <v>48812</v>
      </c>
      <c r="D15905">
        <v>2</v>
      </c>
      <c r="E15905" t="s">
        <v>13</v>
      </c>
      <c r="F15905" t="s">
        <v>13</v>
      </c>
      <c r="G15905" t="s">
        <v>48706</v>
      </c>
      <c r="H15905" s="3" t="s">
        <v>48734</v>
      </c>
      <c r="I15905" t="s">
        <v>547</v>
      </c>
      <c r="J15905" t="s">
        <v>47814</v>
      </c>
    </row>
    <row r="15906" spans="1:10" ht="16" x14ac:dyDescent="0.2">
      <c r="A15906" t="s">
        <v>40145</v>
      </c>
      <c r="B15906" t="s">
        <v>48813</v>
      </c>
      <c r="C15906" t="s">
        <v>48814</v>
      </c>
      <c r="D15906">
        <v>1</v>
      </c>
      <c r="E15906" t="s">
        <v>13</v>
      </c>
      <c r="F15906" t="s">
        <v>13</v>
      </c>
      <c r="G15906" t="s">
        <v>48706</v>
      </c>
      <c r="H15906" s="3" t="s">
        <v>48707</v>
      </c>
      <c r="I15906" t="s">
        <v>547</v>
      </c>
      <c r="J15906" t="s">
        <v>40149</v>
      </c>
    </row>
    <row r="15907" spans="1:10" ht="16" x14ac:dyDescent="0.2">
      <c r="A15907" t="s">
        <v>17456</v>
      </c>
      <c r="B15907" t="s">
        <v>8068</v>
      </c>
      <c r="C15907" t="s">
        <v>48815</v>
      </c>
      <c r="D15907">
        <v>1</v>
      </c>
      <c r="E15907" t="s">
        <v>13</v>
      </c>
      <c r="F15907" t="s">
        <v>13</v>
      </c>
      <c r="G15907" t="s">
        <v>48706</v>
      </c>
      <c r="H15907" s="3" t="s">
        <v>48816</v>
      </c>
      <c r="I15907" t="s">
        <v>547</v>
      </c>
      <c r="J15907" t="s">
        <v>17460</v>
      </c>
    </row>
    <row r="15908" spans="1:10" ht="16" x14ac:dyDescent="0.2">
      <c r="A15908" t="s">
        <v>48668</v>
      </c>
      <c r="B15908" t="s">
        <v>4766</v>
      </c>
      <c r="C15908" t="s">
        <v>48817</v>
      </c>
      <c r="D15908">
        <v>2</v>
      </c>
      <c r="E15908" t="s">
        <v>13</v>
      </c>
      <c r="F15908" t="s">
        <v>13</v>
      </c>
      <c r="G15908" t="s">
        <v>48706</v>
      </c>
      <c r="H15908" s="3" t="s">
        <v>48774</v>
      </c>
      <c r="I15908" t="s">
        <v>547</v>
      </c>
      <c r="J15908" t="s">
        <v>48670</v>
      </c>
    </row>
    <row r="15909" spans="1:10" ht="16" x14ac:dyDescent="0.2">
      <c r="A15909" t="s">
        <v>48818</v>
      </c>
      <c r="B15909" t="s">
        <v>9312</v>
      </c>
      <c r="C15909" t="s">
        <v>48819</v>
      </c>
      <c r="D15909">
        <v>3</v>
      </c>
      <c r="E15909" t="s">
        <v>13</v>
      </c>
      <c r="F15909" t="s">
        <v>13</v>
      </c>
      <c r="G15909" t="s">
        <v>48706</v>
      </c>
      <c r="H15909" s="3" t="s">
        <v>48763</v>
      </c>
      <c r="I15909" t="s">
        <v>547</v>
      </c>
      <c r="J15909" t="s">
        <v>48820</v>
      </c>
    </row>
    <row r="15910" spans="1:10" ht="16" x14ac:dyDescent="0.2">
      <c r="A15910" t="s">
        <v>9291</v>
      </c>
      <c r="B15910" t="s">
        <v>48821</v>
      </c>
      <c r="C15910" t="s">
        <v>48822</v>
      </c>
      <c r="D15910">
        <v>3</v>
      </c>
      <c r="E15910" t="s">
        <v>13</v>
      </c>
      <c r="F15910" t="s">
        <v>13</v>
      </c>
      <c r="G15910" t="s">
        <v>48706</v>
      </c>
      <c r="H15910" s="3" t="s">
        <v>48823</v>
      </c>
      <c r="I15910" t="s">
        <v>547</v>
      </c>
      <c r="J15910" t="s">
        <v>9295</v>
      </c>
    </row>
    <row r="15911" spans="1:10" ht="16" x14ac:dyDescent="0.2">
      <c r="A15911" t="s">
        <v>2535</v>
      </c>
      <c r="B15911" t="s">
        <v>47254</v>
      </c>
      <c r="C15911" t="s">
        <v>47255</v>
      </c>
      <c r="D15911">
        <v>4</v>
      </c>
      <c r="E15911" t="s">
        <v>13</v>
      </c>
      <c r="F15911" t="s">
        <v>13</v>
      </c>
      <c r="G15911" t="s">
        <v>48706</v>
      </c>
      <c r="H15911" s="3" t="s">
        <v>48723</v>
      </c>
      <c r="I15911" t="s">
        <v>547</v>
      </c>
      <c r="J15911" t="s">
        <v>2540</v>
      </c>
    </row>
    <row r="15912" spans="1:10" ht="16" x14ac:dyDescent="0.2">
      <c r="A15912" t="s">
        <v>48804</v>
      </c>
      <c r="B15912" t="s">
        <v>8068</v>
      </c>
      <c r="C15912" t="s">
        <v>48751</v>
      </c>
      <c r="D15912">
        <v>1</v>
      </c>
      <c r="E15912" t="s">
        <v>13</v>
      </c>
      <c r="F15912" t="s">
        <v>13</v>
      </c>
      <c r="G15912" t="s">
        <v>48706</v>
      </c>
      <c r="H15912" s="3" t="s">
        <v>48727</v>
      </c>
      <c r="I15912" t="s">
        <v>547</v>
      </c>
      <c r="J15912" t="s">
        <v>48806</v>
      </c>
    </row>
    <row r="15913" spans="1:10" ht="16" x14ac:dyDescent="0.2">
      <c r="A15913" t="s">
        <v>40145</v>
      </c>
      <c r="B15913" t="s">
        <v>48824</v>
      </c>
      <c r="C15913" t="s">
        <v>48825</v>
      </c>
      <c r="D15913">
        <v>4</v>
      </c>
      <c r="E15913" t="s">
        <v>13</v>
      </c>
      <c r="F15913" t="s">
        <v>13</v>
      </c>
      <c r="G15913" t="s">
        <v>48706</v>
      </c>
      <c r="H15913" s="3" t="s">
        <v>48707</v>
      </c>
      <c r="I15913" t="s">
        <v>547</v>
      </c>
      <c r="J15913" t="s">
        <v>40149</v>
      </c>
    </row>
    <row r="15914" spans="1:10" ht="16" x14ac:dyDescent="0.2">
      <c r="A15914" t="s">
        <v>40145</v>
      </c>
      <c r="B15914" t="s">
        <v>47791</v>
      </c>
      <c r="C15914" t="s">
        <v>48826</v>
      </c>
      <c r="D15914">
        <v>2</v>
      </c>
      <c r="E15914" t="s">
        <v>13</v>
      </c>
      <c r="F15914" t="s">
        <v>13</v>
      </c>
      <c r="G15914" t="s">
        <v>48706</v>
      </c>
      <c r="H15914" s="3" t="s">
        <v>48707</v>
      </c>
      <c r="I15914" t="s">
        <v>547</v>
      </c>
      <c r="J15914" t="s">
        <v>40149</v>
      </c>
    </row>
    <row r="15915" spans="1:10" ht="32" x14ac:dyDescent="0.2">
      <c r="A15915" t="s">
        <v>48827</v>
      </c>
      <c r="B15915" t="s">
        <v>23032</v>
      </c>
      <c r="C15915" t="s">
        <v>23033</v>
      </c>
      <c r="D15915">
        <v>1</v>
      </c>
      <c r="E15915" t="s">
        <v>13</v>
      </c>
      <c r="F15915" t="s">
        <v>13</v>
      </c>
      <c r="G15915" t="s">
        <v>48828</v>
      </c>
      <c r="H15915" s="3" t="s">
        <v>48829</v>
      </c>
      <c r="I15915" t="s">
        <v>62</v>
      </c>
      <c r="J15915" t="s">
        <v>48830</v>
      </c>
    </row>
    <row r="15916" spans="1:10" ht="16" x14ac:dyDescent="0.2">
      <c r="A15916" t="s">
        <v>19235</v>
      </c>
      <c r="B15916" t="s">
        <v>48831</v>
      </c>
      <c r="C15916" t="s">
        <v>48832</v>
      </c>
      <c r="D15916">
        <v>3</v>
      </c>
      <c r="E15916" t="s">
        <v>13</v>
      </c>
      <c r="F15916" t="s">
        <v>13</v>
      </c>
      <c r="G15916" t="s">
        <v>48833</v>
      </c>
      <c r="H15916" s="3" t="s">
        <v>48834</v>
      </c>
      <c r="I15916" t="s">
        <v>3711</v>
      </c>
      <c r="J15916" t="s">
        <v>19240</v>
      </c>
    </row>
    <row r="15917" spans="1:10" ht="16" x14ac:dyDescent="0.2">
      <c r="A15917" t="s">
        <v>13266</v>
      </c>
      <c r="B15917" t="s">
        <v>48835</v>
      </c>
      <c r="C15917" t="s">
        <v>48836</v>
      </c>
      <c r="D15917">
        <v>5</v>
      </c>
      <c r="E15917" t="s">
        <v>13</v>
      </c>
      <c r="F15917" t="s">
        <v>13</v>
      </c>
      <c r="G15917" t="s">
        <v>48837</v>
      </c>
      <c r="H15917" s="3" t="s">
        <v>48838</v>
      </c>
      <c r="I15917" t="s">
        <v>62</v>
      </c>
      <c r="J15917" t="s">
        <v>13271</v>
      </c>
    </row>
    <row r="15918" spans="1:10" ht="16" x14ac:dyDescent="0.2">
      <c r="A15918" t="s">
        <v>3509</v>
      </c>
      <c r="B15918" t="s">
        <v>48839</v>
      </c>
      <c r="C15918" t="s">
        <v>48840</v>
      </c>
      <c r="D15918">
        <v>5</v>
      </c>
      <c r="E15918" t="s">
        <v>13</v>
      </c>
      <c r="F15918" t="s">
        <v>13</v>
      </c>
      <c r="G15918" t="s">
        <v>48841</v>
      </c>
      <c r="H15918" s="3" t="s">
        <v>48842</v>
      </c>
      <c r="I15918" t="s">
        <v>62</v>
      </c>
      <c r="J15918" t="s">
        <v>3514</v>
      </c>
    </row>
    <row r="15919" spans="1:10" ht="16" x14ac:dyDescent="0.2">
      <c r="A15919" t="s">
        <v>48843</v>
      </c>
      <c r="B15919" t="s">
        <v>48844</v>
      </c>
      <c r="C15919" t="s">
        <v>48845</v>
      </c>
      <c r="D15919">
        <v>1</v>
      </c>
      <c r="E15919" t="s">
        <v>13</v>
      </c>
      <c r="F15919" t="s">
        <v>13</v>
      </c>
      <c r="G15919" t="s">
        <v>48846</v>
      </c>
      <c r="H15919" s="3" t="s">
        <v>48847</v>
      </c>
      <c r="I15919" t="s">
        <v>817</v>
      </c>
      <c r="J15919" t="s">
        <v>48848</v>
      </c>
    </row>
    <row r="15920" spans="1:10" ht="16" x14ac:dyDescent="0.2">
      <c r="A15920" t="s">
        <v>12283</v>
      </c>
      <c r="B15920" t="s">
        <v>48849</v>
      </c>
      <c r="C15920" t="s">
        <v>48850</v>
      </c>
      <c r="D15920">
        <v>3</v>
      </c>
      <c r="E15920" t="s">
        <v>13</v>
      </c>
      <c r="F15920" t="s">
        <v>13</v>
      </c>
      <c r="G15920" t="s">
        <v>48851</v>
      </c>
      <c r="H15920" s="3" t="s">
        <v>48852</v>
      </c>
      <c r="I15920" t="s">
        <v>69</v>
      </c>
      <c r="J15920" t="s">
        <v>12287</v>
      </c>
    </row>
    <row r="15921" spans="1:10" ht="16" x14ac:dyDescent="0.2">
      <c r="A15921" t="s">
        <v>12206</v>
      </c>
      <c r="B15921" t="s">
        <v>48853</v>
      </c>
      <c r="C15921" t="s">
        <v>48854</v>
      </c>
      <c r="D15921">
        <v>1</v>
      </c>
      <c r="E15921" t="s">
        <v>13</v>
      </c>
      <c r="F15921" t="s">
        <v>13</v>
      </c>
      <c r="G15921" t="s">
        <v>48855</v>
      </c>
      <c r="H15921" s="3" t="s">
        <v>48856</v>
      </c>
      <c r="I15921" t="s">
        <v>69</v>
      </c>
      <c r="J15921" t="s">
        <v>12209</v>
      </c>
    </row>
    <row r="15922" spans="1:10" ht="16" x14ac:dyDescent="0.2">
      <c r="A15922" t="s">
        <v>12206</v>
      </c>
      <c r="B15922" t="s">
        <v>1633</v>
      </c>
      <c r="C15922" t="s">
        <v>48857</v>
      </c>
      <c r="D15922">
        <v>5</v>
      </c>
      <c r="E15922" t="s">
        <v>13</v>
      </c>
      <c r="F15922" t="s">
        <v>13</v>
      </c>
      <c r="G15922" t="s">
        <v>48855</v>
      </c>
      <c r="H15922" s="3" t="s">
        <v>48856</v>
      </c>
      <c r="I15922" t="s">
        <v>69</v>
      </c>
      <c r="J15922" t="s">
        <v>12209</v>
      </c>
    </row>
    <row r="15923" spans="1:10" ht="16" x14ac:dyDescent="0.2">
      <c r="A15923" t="s">
        <v>9203</v>
      </c>
      <c r="B15923" t="s">
        <v>2144</v>
      </c>
      <c r="C15923" t="s">
        <v>32066</v>
      </c>
      <c r="D15923">
        <v>4</v>
      </c>
      <c r="E15923" t="s">
        <v>13</v>
      </c>
      <c r="F15923" t="s">
        <v>13</v>
      </c>
      <c r="G15923" t="s">
        <v>48855</v>
      </c>
      <c r="H15923" s="3" t="s">
        <v>48856</v>
      </c>
      <c r="I15923" t="s">
        <v>69</v>
      </c>
      <c r="J15923" t="s">
        <v>9206</v>
      </c>
    </row>
    <row r="15924" spans="1:10" ht="16" x14ac:dyDescent="0.2">
      <c r="A15924" t="s">
        <v>12206</v>
      </c>
      <c r="B15924" t="s">
        <v>16711</v>
      </c>
      <c r="C15924" t="s">
        <v>27148</v>
      </c>
      <c r="D15924">
        <v>3</v>
      </c>
      <c r="E15924" t="s">
        <v>13</v>
      </c>
      <c r="F15924" t="s">
        <v>13</v>
      </c>
      <c r="G15924" t="s">
        <v>48855</v>
      </c>
      <c r="H15924" s="3" t="s">
        <v>48856</v>
      </c>
      <c r="I15924" t="s">
        <v>69</v>
      </c>
      <c r="J15924" t="s">
        <v>12209</v>
      </c>
    </row>
    <row r="15925" spans="1:10" ht="16" x14ac:dyDescent="0.2">
      <c r="A15925" t="s">
        <v>18266</v>
      </c>
      <c r="B15925" t="s">
        <v>48858</v>
      </c>
      <c r="C15925" t="s">
        <v>48859</v>
      </c>
      <c r="D15925">
        <v>4</v>
      </c>
      <c r="E15925" t="s">
        <v>13</v>
      </c>
      <c r="F15925" t="s">
        <v>13</v>
      </c>
      <c r="G15925" t="s">
        <v>48855</v>
      </c>
      <c r="H15925" s="3" t="s">
        <v>48860</v>
      </c>
      <c r="I15925" t="s">
        <v>69</v>
      </c>
      <c r="J15925" t="s">
        <v>18268</v>
      </c>
    </row>
    <row r="15926" spans="1:10" ht="16" x14ac:dyDescent="0.2">
      <c r="A15926" t="s">
        <v>18264</v>
      </c>
      <c r="B15926" t="s">
        <v>48853</v>
      </c>
      <c r="C15926" t="s">
        <v>48854</v>
      </c>
      <c r="D15926">
        <v>3</v>
      </c>
      <c r="E15926" t="s">
        <v>13</v>
      </c>
      <c r="F15926" t="s">
        <v>13</v>
      </c>
      <c r="G15926" t="s">
        <v>48855</v>
      </c>
      <c r="H15926" s="3" t="s">
        <v>48856</v>
      </c>
      <c r="I15926" t="s">
        <v>69</v>
      </c>
      <c r="J15926" t="s">
        <v>18265</v>
      </c>
    </row>
    <row r="15927" spans="1:10" ht="16" x14ac:dyDescent="0.2">
      <c r="A15927" t="s">
        <v>18264</v>
      </c>
      <c r="B15927" t="s">
        <v>16711</v>
      </c>
      <c r="C15927" t="s">
        <v>27148</v>
      </c>
      <c r="D15927">
        <v>4</v>
      </c>
      <c r="E15927" t="s">
        <v>13</v>
      </c>
      <c r="F15927" t="s">
        <v>13</v>
      </c>
      <c r="G15927" t="s">
        <v>48855</v>
      </c>
      <c r="H15927" s="3" t="s">
        <v>48856</v>
      </c>
      <c r="I15927" t="s">
        <v>69</v>
      </c>
      <c r="J15927" t="s">
        <v>18265</v>
      </c>
    </row>
    <row r="15928" spans="1:10" ht="16" x14ac:dyDescent="0.2">
      <c r="A15928" t="s">
        <v>18266</v>
      </c>
      <c r="B15928" t="s">
        <v>48853</v>
      </c>
      <c r="C15928" t="s">
        <v>48854</v>
      </c>
      <c r="D15928">
        <v>3</v>
      </c>
      <c r="E15928" t="s">
        <v>13</v>
      </c>
      <c r="F15928" t="s">
        <v>13</v>
      </c>
      <c r="G15928" t="s">
        <v>48855</v>
      </c>
      <c r="H15928" s="3" t="s">
        <v>48860</v>
      </c>
      <c r="I15928" t="s">
        <v>69</v>
      </c>
      <c r="J15928" t="s">
        <v>18268</v>
      </c>
    </row>
    <row r="15929" spans="1:10" ht="16" x14ac:dyDescent="0.2">
      <c r="A15929" t="s">
        <v>45664</v>
      </c>
      <c r="B15929" t="s">
        <v>20520</v>
      </c>
      <c r="C15929" t="s">
        <v>48861</v>
      </c>
      <c r="D15929">
        <v>1</v>
      </c>
      <c r="E15929" t="s">
        <v>13</v>
      </c>
      <c r="F15929" t="s">
        <v>13</v>
      </c>
      <c r="G15929" t="s">
        <v>48862</v>
      </c>
      <c r="H15929" s="3" t="s">
        <v>48863</v>
      </c>
      <c r="I15929" t="s">
        <v>69</v>
      </c>
      <c r="J15929" t="s">
        <v>45669</v>
      </c>
    </row>
    <row r="15930" spans="1:10" ht="16" x14ac:dyDescent="0.2">
      <c r="A15930" t="s">
        <v>48864</v>
      </c>
      <c r="B15930" t="s">
        <v>48865</v>
      </c>
      <c r="C15930" t="s">
        <v>48866</v>
      </c>
      <c r="D15930">
        <v>2</v>
      </c>
      <c r="E15930" t="s">
        <v>13</v>
      </c>
      <c r="F15930" t="s">
        <v>13</v>
      </c>
      <c r="G15930" t="s">
        <v>48867</v>
      </c>
      <c r="H15930" s="3" t="s">
        <v>48868</v>
      </c>
      <c r="I15930" t="s">
        <v>69</v>
      </c>
      <c r="J15930" t="s">
        <v>48869</v>
      </c>
    </row>
    <row r="15931" spans="1:10" ht="16" x14ac:dyDescent="0.2">
      <c r="A15931" t="s">
        <v>48864</v>
      </c>
      <c r="B15931" t="s">
        <v>48870</v>
      </c>
      <c r="C15931" t="s">
        <v>48871</v>
      </c>
      <c r="D15931">
        <v>4</v>
      </c>
      <c r="E15931" t="s">
        <v>13</v>
      </c>
      <c r="F15931" t="s">
        <v>13</v>
      </c>
      <c r="G15931" t="s">
        <v>48867</v>
      </c>
      <c r="H15931" s="3" t="s">
        <v>48868</v>
      </c>
      <c r="I15931" t="s">
        <v>69</v>
      </c>
      <c r="J15931" t="s">
        <v>48869</v>
      </c>
    </row>
    <row r="15932" spans="1:10" ht="16" x14ac:dyDescent="0.2">
      <c r="A15932" t="s">
        <v>48864</v>
      </c>
      <c r="B15932" t="s">
        <v>48872</v>
      </c>
      <c r="C15932" t="s">
        <v>48873</v>
      </c>
      <c r="D15932">
        <v>3</v>
      </c>
      <c r="E15932" t="s">
        <v>13</v>
      </c>
      <c r="F15932" t="s">
        <v>13</v>
      </c>
      <c r="G15932" t="s">
        <v>48867</v>
      </c>
      <c r="H15932" s="3" t="s">
        <v>48868</v>
      </c>
      <c r="I15932" t="s">
        <v>69</v>
      </c>
      <c r="J15932" t="s">
        <v>48869</v>
      </c>
    </row>
    <row r="15933" spans="1:10" ht="16" x14ac:dyDescent="0.2">
      <c r="A15933" t="s">
        <v>48864</v>
      </c>
      <c r="B15933" t="s">
        <v>48874</v>
      </c>
      <c r="C15933" t="s">
        <v>48875</v>
      </c>
      <c r="D15933">
        <v>1</v>
      </c>
      <c r="E15933" t="s">
        <v>13</v>
      </c>
      <c r="F15933" t="s">
        <v>13</v>
      </c>
      <c r="G15933" t="s">
        <v>48867</v>
      </c>
      <c r="H15933" s="3" t="s">
        <v>48868</v>
      </c>
      <c r="I15933" t="s">
        <v>69</v>
      </c>
      <c r="J15933" t="s">
        <v>48869</v>
      </c>
    </row>
    <row r="15934" spans="1:10" ht="16" x14ac:dyDescent="0.2">
      <c r="A15934" t="s">
        <v>12283</v>
      </c>
      <c r="B15934" t="s">
        <v>48876</v>
      </c>
      <c r="C15934" t="s">
        <v>48877</v>
      </c>
      <c r="D15934">
        <v>1</v>
      </c>
      <c r="E15934" t="s">
        <v>13</v>
      </c>
      <c r="F15934" t="s">
        <v>13</v>
      </c>
      <c r="G15934" t="s">
        <v>48878</v>
      </c>
      <c r="H15934" s="3" t="s">
        <v>48879</v>
      </c>
      <c r="I15934" t="s">
        <v>69</v>
      </c>
      <c r="J15934" t="s">
        <v>12287</v>
      </c>
    </row>
    <row r="15935" spans="1:10" ht="16" x14ac:dyDescent="0.2">
      <c r="A15935" t="s">
        <v>41880</v>
      </c>
      <c r="B15935" t="s">
        <v>25522</v>
      </c>
      <c r="C15935" t="s">
        <v>25523</v>
      </c>
      <c r="D15935">
        <v>5</v>
      </c>
      <c r="E15935" t="s">
        <v>13</v>
      </c>
      <c r="F15935" t="s">
        <v>13</v>
      </c>
      <c r="G15935" t="s">
        <v>48880</v>
      </c>
      <c r="H15935" s="3" t="s">
        <v>48881</v>
      </c>
      <c r="I15935" t="s">
        <v>69</v>
      </c>
      <c r="J15935" t="s">
        <v>41881</v>
      </c>
    </row>
    <row r="15936" spans="1:10" ht="16" x14ac:dyDescent="0.2">
      <c r="A15936" t="s">
        <v>25426</v>
      </c>
      <c r="B15936" t="s">
        <v>48882</v>
      </c>
      <c r="C15936" t="s">
        <v>48883</v>
      </c>
      <c r="D15936">
        <v>3</v>
      </c>
      <c r="E15936" t="s">
        <v>13</v>
      </c>
      <c r="F15936" t="s">
        <v>13</v>
      </c>
      <c r="G15936" t="s">
        <v>48880</v>
      </c>
      <c r="H15936" s="3" t="s">
        <v>48884</v>
      </c>
      <c r="I15936" t="s">
        <v>69</v>
      </c>
      <c r="J15936" t="s">
        <v>25430</v>
      </c>
    </row>
    <row r="15937" spans="1:10" ht="16" x14ac:dyDescent="0.2">
      <c r="A15937" t="s">
        <v>41880</v>
      </c>
      <c r="B15937" t="s">
        <v>48882</v>
      </c>
      <c r="C15937" t="s">
        <v>48883</v>
      </c>
      <c r="D15937">
        <v>3</v>
      </c>
      <c r="E15937" t="s">
        <v>13</v>
      </c>
      <c r="F15937" t="s">
        <v>13</v>
      </c>
      <c r="G15937" t="s">
        <v>48880</v>
      </c>
      <c r="H15937" s="3" t="s">
        <v>48881</v>
      </c>
      <c r="I15937" t="s">
        <v>69</v>
      </c>
      <c r="J15937" t="s">
        <v>41881</v>
      </c>
    </row>
    <row r="15938" spans="1:10" ht="16" x14ac:dyDescent="0.2">
      <c r="A15938" t="s">
        <v>48885</v>
      </c>
      <c r="B15938" t="s">
        <v>48886</v>
      </c>
      <c r="C15938" t="s">
        <v>48887</v>
      </c>
      <c r="D15938">
        <v>2</v>
      </c>
      <c r="E15938" t="s">
        <v>13</v>
      </c>
      <c r="F15938" t="s">
        <v>13</v>
      </c>
      <c r="G15938" t="s">
        <v>48888</v>
      </c>
      <c r="H15938" s="3" t="s">
        <v>48889</v>
      </c>
      <c r="I15938" t="s">
        <v>69</v>
      </c>
      <c r="J15938" t="s">
        <v>48890</v>
      </c>
    </row>
    <row r="15939" spans="1:10" ht="16" x14ac:dyDescent="0.2">
      <c r="A15939" t="s">
        <v>48891</v>
      </c>
      <c r="B15939" t="s">
        <v>48892</v>
      </c>
      <c r="C15939" t="s">
        <v>48893</v>
      </c>
      <c r="D15939">
        <v>2</v>
      </c>
      <c r="E15939" t="s">
        <v>13</v>
      </c>
      <c r="F15939" t="s">
        <v>13</v>
      </c>
      <c r="G15939" t="s">
        <v>48888</v>
      </c>
      <c r="H15939" s="3" t="s">
        <v>48889</v>
      </c>
      <c r="I15939" t="s">
        <v>69</v>
      </c>
      <c r="J15939" t="s">
        <v>48894</v>
      </c>
    </row>
    <row r="15940" spans="1:10" ht="16" x14ac:dyDescent="0.2">
      <c r="A15940" t="s">
        <v>48895</v>
      </c>
      <c r="B15940" t="s">
        <v>48896</v>
      </c>
      <c r="C15940" t="s">
        <v>48897</v>
      </c>
      <c r="D15940">
        <v>1</v>
      </c>
      <c r="E15940" t="s">
        <v>13</v>
      </c>
      <c r="F15940" t="s">
        <v>13</v>
      </c>
      <c r="G15940" t="s">
        <v>48888</v>
      </c>
      <c r="H15940" s="3" t="s">
        <v>48889</v>
      </c>
      <c r="I15940" t="s">
        <v>69</v>
      </c>
      <c r="J15940" t="s">
        <v>48898</v>
      </c>
    </row>
    <row r="15941" spans="1:10" ht="16" x14ac:dyDescent="0.2">
      <c r="A15941" t="s">
        <v>25398</v>
      </c>
      <c r="B15941" t="s">
        <v>48899</v>
      </c>
      <c r="C15941" t="s">
        <v>48900</v>
      </c>
      <c r="D15941">
        <v>5</v>
      </c>
      <c r="E15941" t="s">
        <v>13</v>
      </c>
      <c r="F15941" t="s">
        <v>13</v>
      </c>
      <c r="G15941" t="s">
        <v>48888</v>
      </c>
      <c r="H15941" s="3" t="s">
        <v>48889</v>
      </c>
      <c r="I15941" t="s">
        <v>69</v>
      </c>
      <c r="J15941" t="s">
        <v>25401</v>
      </c>
    </row>
    <row r="15942" spans="1:10" ht="16" x14ac:dyDescent="0.2">
      <c r="A15942" t="s">
        <v>48885</v>
      </c>
      <c r="B15942" t="s">
        <v>48896</v>
      </c>
      <c r="C15942" t="s">
        <v>48897</v>
      </c>
      <c r="D15942">
        <v>1</v>
      </c>
      <c r="E15942" t="s">
        <v>13</v>
      </c>
      <c r="F15942" t="s">
        <v>13</v>
      </c>
      <c r="G15942" t="s">
        <v>48888</v>
      </c>
      <c r="H15942" s="3" t="s">
        <v>48889</v>
      </c>
      <c r="I15942" t="s">
        <v>69</v>
      </c>
      <c r="J15942" t="s">
        <v>48890</v>
      </c>
    </row>
    <row r="15943" spans="1:10" ht="16" x14ac:dyDescent="0.2">
      <c r="A15943" t="s">
        <v>48895</v>
      </c>
      <c r="B15943" t="s">
        <v>48901</v>
      </c>
      <c r="C15943" t="s">
        <v>48902</v>
      </c>
      <c r="D15943">
        <v>2</v>
      </c>
      <c r="E15943" t="s">
        <v>13</v>
      </c>
      <c r="F15943" t="s">
        <v>13</v>
      </c>
      <c r="G15943" t="s">
        <v>48888</v>
      </c>
      <c r="H15943" s="3" t="s">
        <v>48889</v>
      </c>
      <c r="I15943" t="s">
        <v>69</v>
      </c>
      <c r="J15943" t="s">
        <v>48898</v>
      </c>
    </row>
    <row r="15944" spans="1:10" ht="16" x14ac:dyDescent="0.2">
      <c r="A15944" t="s">
        <v>48891</v>
      </c>
      <c r="B15944" t="s">
        <v>48903</v>
      </c>
      <c r="C15944" t="s">
        <v>48904</v>
      </c>
      <c r="D15944">
        <v>1</v>
      </c>
      <c r="E15944" t="s">
        <v>13</v>
      </c>
      <c r="F15944" t="s">
        <v>13</v>
      </c>
      <c r="G15944" t="s">
        <v>48888</v>
      </c>
      <c r="H15944" s="3" t="s">
        <v>48889</v>
      </c>
      <c r="I15944" t="s">
        <v>69</v>
      </c>
      <c r="J15944" t="s">
        <v>48894</v>
      </c>
    </row>
    <row r="15945" spans="1:10" ht="16" x14ac:dyDescent="0.2">
      <c r="A15945" t="s">
        <v>11976</v>
      </c>
      <c r="B15945" t="s">
        <v>48905</v>
      </c>
      <c r="C15945" t="s">
        <v>48906</v>
      </c>
      <c r="D15945">
        <v>4</v>
      </c>
      <c r="E15945" t="s">
        <v>13</v>
      </c>
      <c r="F15945" t="s">
        <v>13</v>
      </c>
      <c r="G15945" t="s">
        <v>48907</v>
      </c>
      <c r="H15945" s="3" t="s">
        <v>48908</v>
      </c>
      <c r="I15945" t="s">
        <v>69</v>
      </c>
      <c r="J15945" t="s">
        <v>11981</v>
      </c>
    </row>
    <row r="15946" spans="1:10" ht="16" x14ac:dyDescent="0.2">
      <c r="A15946" t="s">
        <v>15695</v>
      </c>
      <c r="B15946" t="s">
        <v>48909</v>
      </c>
      <c r="C15946" t="s">
        <v>48910</v>
      </c>
      <c r="D15946">
        <v>4</v>
      </c>
      <c r="E15946" t="s">
        <v>13</v>
      </c>
      <c r="F15946" t="s">
        <v>13</v>
      </c>
      <c r="G15946" t="s">
        <v>48907</v>
      </c>
      <c r="H15946" s="3" t="s">
        <v>48908</v>
      </c>
      <c r="I15946" t="s">
        <v>69</v>
      </c>
      <c r="J15946" t="s">
        <v>15700</v>
      </c>
    </row>
    <row r="15947" spans="1:10" ht="16" x14ac:dyDescent="0.2">
      <c r="A15947" t="s">
        <v>22633</v>
      </c>
      <c r="B15947" t="s">
        <v>48911</v>
      </c>
      <c r="C15947" t="s">
        <v>48912</v>
      </c>
      <c r="D15947">
        <v>2</v>
      </c>
      <c r="E15947" t="s">
        <v>13</v>
      </c>
      <c r="F15947" t="s">
        <v>13</v>
      </c>
      <c r="G15947" t="s">
        <v>48907</v>
      </c>
      <c r="H15947" s="3" t="s">
        <v>48913</v>
      </c>
      <c r="I15947" t="s">
        <v>69</v>
      </c>
      <c r="J15947" t="s">
        <v>22637</v>
      </c>
    </row>
    <row r="15948" spans="1:10" ht="16" x14ac:dyDescent="0.2">
      <c r="A15948" t="s">
        <v>48914</v>
      </c>
      <c r="B15948" t="s">
        <v>48915</v>
      </c>
      <c r="C15948" t="s">
        <v>48916</v>
      </c>
      <c r="D15948">
        <v>5</v>
      </c>
      <c r="E15948" t="s">
        <v>13</v>
      </c>
      <c r="F15948" t="s">
        <v>13</v>
      </c>
      <c r="G15948" t="s">
        <v>48917</v>
      </c>
      <c r="H15948" s="3" t="s">
        <v>48918</v>
      </c>
      <c r="I15948" t="s">
        <v>35619</v>
      </c>
      <c r="J15948" t="s">
        <v>48919</v>
      </c>
    </row>
    <row r="15949" spans="1:10" ht="16" x14ac:dyDescent="0.2">
      <c r="A15949" t="s">
        <v>48914</v>
      </c>
      <c r="B15949" t="s">
        <v>48920</v>
      </c>
      <c r="C15949" t="s">
        <v>48921</v>
      </c>
      <c r="D15949">
        <v>6</v>
      </c>
      <c r="E15949" t="s">
        <v>13</v>
      </c>
      <c r="F15949" t="s">
        <v>13</v>
      </c>
      <c r="G15949" t="s">
        <v>48917</v>
      </c>
      <c r="H15949" s="3" t="s">
        <v>48918</v>
      </c>
      <c r="I15949" t="s">
        <v>35619</v>
      </c>
      <c r="J15949" t="s">
        <v>48919</v>
      </c>
    </row>
    <row r="15950" spans="1:10" ht="16" x14ac:dyDescent="0.2">
      <c r="A15950" t="s">
        <v>48914</v>
      </c>
      <c r="B15950" t="s">
        <v>48922</v>
      </c>
      <c r="C15950" t="s">
        <v>48923</v>
      </c>
      <c r="D15950">
        <v>2</v>
      </c>
      <c r="E15950" t="s">
        <v>13</v>
      </c>
      <c r="F15950" t="s">
        <v>13</v>
      </c>
      <c r="G15950" t="s">
        <v>48917</v>
      </c>
      <c r="H15950" s="3" t="s">
        <v>48918</v>
      </c>
      <c r="I15950" t="s">
        <v>35619</v>
      </c>
      <c r="J15950" t="s">
        <v>48919</v>
      </c>
    </row>
    <row r="15951" spans="1:10" ht="16" x14ac:dyDescent="0.2">
      <c r="A15951" t="s">
        <v>48914</v>
      </c>
      <c r="B15951" t="s">
        <v>48924</v>
      </c>
      <c r="C15951" t="s">
        <v>48925</v>
      </c>
      <c r="D15951">
        <v>4</v>
      </c>
      <c r="E15951" t="s">
        <v>13</v>
      </c>
      <c r="F15951" t="s">
        <v>13</v>
      </c>
      <c r="G15951" t="s">
        <v>48917</v>
      </c>
      <c r="H15951" s="3" t="s">
        <v>48918</v>
      </c>
      <c r="I15951" t="s">
        <v>35619</v>
      </c>
      <c r="J15951" t="s">
        <v>48919</v>
      </c>
    </row>
    <row r="15952" spans="1:10" ht="16" x14ac:dyDescent="0.2">
      <c r="A15952" t="s">
        <v>48914</v>
      </c>
      <c r="B15952" t="s">
        <v>48926</v>
      </c>
      <c r="C15952" t="s">
        <v>48927</v>
      </c>
      <c r="D15952">
        <v>1</v>
      </c>
      <c r="E15952" t="s">
        <v>13</v>
      </c>
      <c r="F15952" t="s">
        <v>13</v>
      </c>
      <c r="G15952" t="s">
        <v>48917</v>
      </c>
      <c r="H15952" s="3" t="s">
        <v>48918</v>
      </c>
      <c r="I15952" t="s">
        <v>35619</v>
      </c>
      <c r="J15952" t="s">
        <v>48919</v>
      </c>
    </row>
    <row r="15953" spans="1:10" ht="16" x14ac:dyDescent="0.2">
      <c r="A15953" t="s">
        <v>48914</v>
      </c>
      <c r="B15953" t="s">
        <v>48928</v>
      </c>
      <c r="C15953" t="s">
        <v>48929</v>
      </c>
      <c r="D15953">
        <v>3</v>
      </c>
      <c r="E15953" t="s">
        <v>13</v>
      </c>
      <c r="F15953" t="s">
        <v>13</v>
      </c>
      <c r="G15953" t="s">
        <v>48917</v>
      </c>
      <c r="H15953" s="3" t="s">
        <v>48918</v>
      </c>
      <c r="I15953" t="s">
        <v>35619</v>
      </c>
      <c r="J15953" t="s">
        <v>48919</v>
      </c>
    </row>
    <row r="15954" spans="1:10" ht="16" x14ac:dyDescent="0.2">
      <c r="A15954" t="s">
        <v>46125</v>
      </c>
      <c r="B15954" t="s">
        <v>48930</v>
      </c>
      <c r="C15954" t="s">
        <v>48931</v>
      </c>
      <c r="D15954">
        <v>1</v>
      </c>
      <c r="E15954" t="s">
        <v>13</v>
      </c>
      <c r="F15954" t="s">
        <v>13</v>
      </c>
      <c r="G15954" t="s">
        <v>48917</v>
      </c>
      <c r="H15954" s="3" t="s">
        <v>48932</v>
      </c>
      <c r="I15954" t="s">
        <v>35619</v>
      </c>
      <c r="J15954" t="s">
        <v>46129</v>
      </c>
    </row>
    <row r="15955" spans="1:10" ht="16" x14ac:dyDescent="0.2">
      <c r="A15955" t="s">
        <v>44092</v>
      </c>
      <c r="B15955" t="s">
        <v>48933</v>
      </c>
      <c r="C15955" t="s">
        <v>48934</v>
      </c>
      <c r="D15955">
        <v>4</v>
      </c>
      <c r="E15955" t="s">
        <v>13</v>
      </c>
      <c r="F15955" t="s">
        <v>13</v>
      </c>
      <c r="G15955" t="s">
        <v>48917</v>
      </c>
      <c r="H15955" s="3" t="s">
        <v>48918</v>
      </c>
      <c r="I15955" t="s">
        <v>35619</v>
      </c>
      <c r="J15955" t="s">
        <v>44097</v>
      </c>
    </row>
    <row r="15956" spans="1:10" ht="16" x14ac:dyDescent="0.2">
      <c r="A15956" t="s">
        <v>32452</v>
      </c>
      <c r="B15956" t="s">
        <v>48935</v>
      </c>
      <c r="C15956" t="s">
        <v>48936</v>
      </c>
      <c r="D15956">
        <v>1</v>
      </c>
      <c r="E15956" t="s">
        <v>13</v>
      </c>
      <c r="F15956" t="s">
        <v>13</v>
      </c>
      <c r="G15956" t="s">
        <v>48937</v>
      </c>
      <c r="H15956" s="3" t="s">
        <v>48938</v>
      </c>
      <c r="I15956" t="s">
        <v>69</v>
      </c>
      <c r="J15956" t="s">
        <v>32456</v>
      </c>
    </row>
    <row r="15957" spans="1:10" ht="16" x14ac:dyDescent="0.2">
      <c r="A15957" t="s">
        <v>32452</v>
      </c>
      <c r="B15957" t="s">
        <v>48939</v>
      </c>
      <c r="C15957" t="s">
        <v>48940</v>
      </c>
      <c r="D15957">
        <v>5</v>
      </c>
      <c r="E15957" t="s">
        <v>13</v>
      </c>
      <c r="F15957" t="s">
        <v>13</v>
      </c>
      <c r="G15957" t="s">
        <v>48937</v>
      </c>
      <c r="H15957" s="3" t="s">
        <v>48938</v>
      </c>
      <c r="I15957" t="s">
        <v>69</v>
      </c>
      <c r="J15957" t="s">
        <v>32456</v>
      </c>
    </row>
    <row r="15958" spans="1:10" ht="16" x14ac:dyDescent="0.2">
      <c r="A15958" t="s">
        <v>32452</v>
      </c>
      <c r="B15958" t="s">
        <v>48941</v>
      </c>
      <c r="C15958" t="s">
        <v>48942</v>
      </c>
      <c r="D15958">
        <v>3</v>
      </c>
      <c r="E15958" t="s">
        <v>13</v>
      </c>
      <c r="F15958" t="s">
        <v>13</v>
      </c>
      <c r="G15958" t="s">
        <v>48937</v>
      </c>
      <c r="H15958" s="3" t="s">
        <v>48938</v>
      </c>
      <c r="I15958" t="s">
        <v>69</v>
      </c>
      <c r="J15958" t="s">
        <v>32456</v>
      </c>
    </row>
    <row r="15959" spans="1:10" ht="16" x14ac:dyDescent="0.2">
      <c r="A15959" t="s">
        <v>32452</v>
      </c>
      <c r="B15959" t="s">
        <v>48943</v>
      </c>
      <c r="C15959" t="s">
        <v>48944</v>
      </c>
      <c r="D15959">
        <v>4</v>
      </c>
      <c r="E15959" t="s">
        <v>13</v>
      </c>
      <c r="F15959" t="s">
        <v>13</v>
      </c>
      <c r="G15959" t="s">
        <v>48937</v>
      </c>
      <c r="H15959" s="3" t="s">
        <v>48938</v>
      </c>
      <c r="I15959" t="s">
        <v>69</v>
      </c>
      <c r="J15959" t="s">
        <v>32456</v>
      </c>
    </row>
    <row r="15960" spans="1:10" ht="16" x14ac:dyDescent="0.2">
      <c r="A15960" t="s">
        <v>5025</v>
      </c>
      <c r="B15960" t="s">
        <v>9426</v>
      </c>
      <c r="C15960" t="s">
        <v>48945</v>
      </c>
      <c r="D15960">
        <v>1</v>
      </c>
      <c r="E15960" t="s">
        <v>13</v>
      </c>
      <c r="F15960" t="s">
        <v>13</v>
      </c>
      <c r="G15960" t="s">
        <v>48946</v>
      </c>
      <c r="H15960" s="3" t="s">
        <v>48947</v>
      </c>
      <c r="I15960" t="s">
        <v>69</v>
      </c>
      <c r="J15960" t="s">
        <v>5028</v>
      </c>
    </row>
    <row r="15961" spans="1:10" ht="16" x14ac:dyDescent="0.2">
      <c r="A15961" t="s">
        <v>11578</v>
      </c>
      <c r="B15961" t="s">
        <v>83</v>
      </c>
      <c r="C15961" t="s">
        <v>48948</v>
      </c>
      <c r="D15961">
        <v>3</v>
      </c>
      <c r="E15961" t="s">
        <v>13</v>
      </c>
      <c r="F15961" t="s">
        <v>13</v>
      </c>
      <c r="G15961" t="s">
        <v>48949</v>
      </c>
      <c r="H15961" s="3" t="s">
        <v>48950</v>
      </c>
      <c r="I15961" t="s">
        <v>69</v>
      </c>
      <c r="J15961" t="s">
        <v>11583</v>
      </c>
    </row>
    <row r="15962" spans="1:10" ht="16" x14ac:dyDescent="0.2">
      <c r="A15962" t="s">
        <v>11578</v>
      </c>
      <c r="B15962" t="s">
        <v>48951</v>
      </c>
      <c r="C15962" t="s">
        <v>48952</v>
      </c>
      <c r="D15962">
        <v>4</v>
      </c>
      <c r="E15962" t="s">
        <v>13</v>
      </c>
      <c r="F15962" t="s">
        <v>13</v>
      </c>
      <c r="G15962" t="s">
        <v>48953</v>
      </c>
      <c r="H15962" s="3" t="s">
        <v>48954</v>
      </c>
      <c r="I15962" t="s">
        <v>69</v>
      </c>
      <c r="J15962" t="s">
        <v>11583</v>
      </c>
    </row>
    <row r="15963" spans="1:10" ht="16" x14ac:dyDescent="0.2">
      <c r="A15963" t="s">
        <v>48955</v>
      </c>
      <c r="B15963" t="s">
        <v>48956</v>
      </c>
      <c r="C15963" t="s">
        <v>48957</v>
      </c>
      <c r="D15963">
        <v>2</v>
      </c>
      <c r="E15963" t="s">
        <v>13</v>
      </c>
      <c r="F15963" t="s">
        <v>13</v>
      </c>
      <c r="G15963" t="s">
        <v>48958</v>
      </c>
      <c r="H15963" s="3" t="s">
        <v>48959</v>
      </c>
      <c r="I15963" t="s">
        <v>69</v>
      </c>
      <c r="J15963" t="s">
        <v>48960</v>
      </c>
    </row>
    <row r="15964" spans="1:10" ht="16" x14ac:dyDescent="0.2">
      <c r="A15964" t="s">
        <v>48961</v>
      </c>
      <c r="B15964" t="s">
        <v>48956</v>
      </c>
      <c r="C15964" t="s">
        <v>48957</v>
      </c>
      <c r="D15964">
        <v>2</v>
      </c>
      <c r="E15964" t="s">
        <v>13</v>
      </c>
      <c r="F15964" t="s">
        <v>13</v>
      </c>
      <c r="G15964" t="s">
        <v>48958</v>
      </c>
      <c r="H15964" s="3" t="s">
        <v>48962</v>
      </c>
      <c r="I15964" t="s">
        <v>69</v>
      </c>
      <c r="J15964" t="s">
        <v>48963</v>
      </c>
    </row>
    <row r="15965" spans="1:10" ht="16" x14ac:dyDescent="0.2">
      <c r="A15965" t="s">
        <v>48955</v>
      </c>
      <c r="B15965" t="s">
        <v>48964</v>
      </c>
      <c r="C15965" t="s">
        <v>48965</v>
      </c>
      <c r="D15965">
        <v>1</v>
      </c>
      <c r="E15965" t="s">
        <v>13</v>
      </c>
      <c r="F15965" t="s">
        <v>13</v>
      </c>
      <c r="G15965" t="s">
        <v>48966</v>
      </c>
      <c r="H15965" s="3" t="s">
        <v>48967</v>
      </c>
      <c r="I15965" t="s">
        <v>69</v>
      </c>
      <c r="J15965" t="s">
        <v>48960</v>
      </c>
    </row>
    <row r="15966" spans="1:10" ht="16" x14ac:dyDescent="0.2">
      <c r="A15966" t="s">
        <v>48961</v>
      </c>
      <c r="B15966" t="s">
        <v>48964</v>
      </c>
      <c r="C15966" t="s">
        <v>48965</v>
      </c>
      <c r="D15966">
        <v>1</v>
      </c>
      <c r="E15966" t="s">
        <v>13</v>
      </c>
      <c r="F15966" t="s">
        <v>13</v>
      </c>
      <c r="G15966" t="s">
        <v>48966</v>
      </c>
      <c r="H15966" s="3" t="s">
        <v>48968</v>
      </c>
      <c r="I15966" t="s">
        <v>69</v>
      </c>
      <c r="J15966" t="s">
        <v>48963</v>
      </c>
    </row>
    <row r="15967" spans="1:10" ht="16" x14ac:dyDescent="0.2">
      <c r="A15967" t="s">
        <v>27456</v>
      </c>
      <c r="B15967" t="s">
        <v>48969</v>
      </c>
      <c r="C15967" t="s">
        <v>48970</v>
      </c>
      <c r="D15967">
        <v>2</v>
      </c>
      <c r="E15967" t="s">
        <v>13</v>
      </c>
      <c r="F15967" t="s">
        <v>13</v>
      </c>
      <c r="G15967" t="s">
        <v>48971</v>
      </c>
      <c r="H15967" s="3" t="s">
        <v>48972</v>
      </c>
      <c r="I15967" t="s">
        <v>69</v>
      </c>
      <c r="J15967" t="s">
        <v>27457</v>
      </c>
    </row>
    <row r="15968" spans="1:10" ht="16" x14ac:dyDescent="0.2">
      <c r="A15968" t="s">
        <v>48973</v>
      </c>
      <c r="B15968" t="s">
        <v>48969</v>
      </c>
      <c r="C15968" t="s">
        <v>48970</v>
      </c>
      <c r="D15968">
        <v>1</v>
      </c>
      <c r="E15968" t="s">
        <v>13</v>
      </c>
      <c r="F15968" t="s">
        <v>13</v>
      </c>
      <c r="G15968" t="s">
        <v>48971</v>
      </c>
      <c r="H15968" s="3" t="s">
        <v>48974</v>
      </c>
      <c r="I15968" t="s">
        <v>69</v>
      </c>
      <c r="J15968" t="s">
        <v>48975</v>
      </c>
    </row>
    <row r="15969" spans="1:10" ht="16" x14ac:dyDescent="0.2">
      <c r="A15969" t="s">
        <v>27454</v>
      </c>
      <c r="B15969" t="s">
        <v>48969</v>
      </c>
      <c r="C15969" t="s">
        <v>48970</v>
      </c>
      <c r="D15969">
        <v>2</v>
      </c>
      <c r="E15969" t="s">
        <v>13</v>
      </c>
      <c r="F15969" t="s">
        <v>13</v>
      </c>
      <c r="G15969" t="s">
        <v>48971</v>
      </c>
      <c r="H15969" s="3" t="s">
        <v>48972</v>
      </c>
      <c r="I15969" t="s">
        <v>69</v>
      </c>
      <c r="J15969" t="s">
        <v>27455</v>
      </c>
    </row>
    <row r="15970" spans="1:10" ht="16" x14ac:dyDescent="0.2">
      <c r="A15970" t="s">
        <v>27446</v>
      </c>
      <c r="B15970" t="s">
        <v>48969</v>
      </c>
      <c r="C15970" t="s">
        <v>48970</v>
      </c>
      <c r="D15970">
        <v>2</v>
      </c>
      <c r="E15970" t="s">
        <v>13</v>
      </c>
      <c r="F15970" t="s">
        <v>13</v>
      </c>
      <c r="G15970" t="s">
        <v>48971</v>
      </c>
      <c r="H15970" s="3" t="s">
        <v>48972</v>
      </c>
      <c r="I15970" t="s">
        <v>69</v>
      </c>
      <c r="J15970" t="s">
        <v>27449</v>
      </c>
    </row>
    <row r="15971" spans="1:10" ht="16" x14ac:dyDescent="0.2">
      <c r="A15971" t="s">
        <v>28180</v>
      </c>
      <c r="B15971" t="s">
        <v>48969</v>
      </c>
      <c r="C15971" t="s">
        <v>48970</v>
      </c>
      <c r="D15971">
        <v>1</v>
      </c>
      <c r="E15971" t="s">
        <v>13</v>
      </c>
      <c r="F15971" t="s">
        <v>13</v>
      </c>
      <c r="G15971" t="s">
        <v>48971</v>
      </c>
      <c r="H15971" s="3" t="s">
        <v>48976</v>
      </c>
      <c r="I15971" t="s">
        <v>69</v>
      </c>
      <c r="J15971" t="s">
        <v>28183</v>
      </c>
    </row>
    <row r="15972" spans="1:10" ht="16" x14ac:dyDescent="0.2">
      <c r="A15972" t="s">
        <v>44223</v>
      </c>
      <c r="B15972" t="s">
        <v>48977</v>
      </c>
      <c r="C15972" t="s">
        <v>48978</v>
      </c>
      <c r="D15972">
        <v>4</v>
      </c>
      <c r="E15972" t="s">
        <v>13</v>
      </c>
      <c r="F15972" t="s">
        <v>13</v>
      </c>
      <c r="G15972" t="s">
        <v>48979</v>
      </c>
      <c r="H15972" s="3" t="s">
        <v>48980</v>
      </c>
      <c r="I15972" t="s">
        <v>69</v>
      </c>
      <c r="J15972" t="s">
        <v>44228</v>
      </c>
    </row>
    <row r="15973" spans="1:10" ht="16" x14ac:dyDescent="0.2">
      <c r="A15973" t="s">
        <v>48981</v>
      </c>
      <c r="B15973" t="s">
        <v>48982</v>
      </c>
      <c r="C15973" t="s">
        <v>48983</v>
      </c>
      <c r="D15973">
        <v>1</v>
      </c>
      <c r="E15973" t="s">
        <v>13</v>
      </c>
      <c r="F15973" t="s">
        <v>13</v>
      </c>
      <c r="G15973" t="s">
        <v>48984</v>
      </c>
      <c r="H15973" s="3" t="s">
        <v>48985</v>
      </c>
      <c r="I15973" t="s">
        <v>3086</v>
      </c>
      <c r="J15973" t="s">
        <v>48986</v>
      </c>
    </row>
    <row r="15974" spans="1:10" ht="16" x14ac:dyDescent="0.2">
      <c r="A15974" t="s">
        <v>48981</v>
      </c>
      <c r="B15974" t="s">
        <v>48987</v>
      </c>
      <c r="C15974" t="s">
        <v>48988</v>
      </c>
      <c r="D15974">
        <v>3</v>
      </c>
      <c r="E15974" t="s">
        <v>13</v>
      </c>
      <c r="F15974" t="s">
        <v>13</v>
      </c>
      <c r="G15974" t="s">
        <v>48984</v>
      </c>
      <c r="H15974" s="3" t="s">
        <v>48985</v>
      </c>
      <c r="I15974" t="s">
        <v>3086</v>
      </c>
      <c r="J15974" t="s">
        <v>48986</v>
      </c>
    </row>
    <row r="15975" spans="1:10" ht="16" x14ac:dyDescent="0.2">
      <c r="A15975" t="s">
        <v>32940</v>
      </c>
      <c r="B15975" t="s">
        <v>48989</v>
      </c>
      <c r="C15975" t="s">
        <v>48990</v>
      </c>
      <c r="D15975">
        <v>2</v>
      </c>
      <c r="E15975" t="s">
        <v>13</v>
      </c>
      <c r="F15975" t="s">
        <v>13</v>
      </c>
      <c r="G15975" t="s">
        <v>48984</v>
      </c>
      <c r="H15975" s="3" t="s">
        <v>48991</v>
      </c>
      <c r="I15975" t="s">
        <v>62</v>
      </c>
      <c r="J15975" t="s">
        <v>32944</v>
      </c>
    </row>
    <row r="15976" spans="1:10" ht="16" x14ac:dyDescent="0.2">
      <c r="A15976" t="s">
        <v>48981</v>
      </c>
      <c r="B15976" t="s">
        <v>48992</v>
      </c>
      <c r="C15976" t="s">
        <v>48993</v>
      </c>
      <c r="D15976">
        <v>2</v>
      </c>
      <c r="E15976" t="s">
        <v>13</v>
      </c>
      <c r="F15976" t="s">
        <v>13</v>
      </c>
      <c r="G15976" t="s">
        <v>48984</v>
      </c>
      <c r="H15976" s="3" t="s">
        <v>48985</v>
      </c>
      <c r="I15976" t="s">
        <v>3086</v>
      </c>
      <c r="J15976" t="s">
        <v>48986</v>
      </c>
    </row>
    <row r="15977" spans="1:10" ht="16" x14ac:dyDescent="0.2">
      <c r="A15977" t="s">
        <v>48994</v>
      </c>
      <c r="B15977" t="s">
        <v>48995</v>
      </c>
      <c r="C15977" t="s">
        <v>48996</v>
      </c>
      <c r="D15977">
        <v>1</v>
      </c>
      <c r="E15977" t="s">
        <v>13</v>
      </c>
      <c r="F15977" t="s">
        <v>13</v>
      </c>
      <c r="G15977" t="s">
        <v>48997</v>
      </c>
      <c r="H15977" s="3" t="s">
        <v>48998</v>
      </c>
      <c r="I15977" t="s">
        <v>69</v>
      </c>
      <c r="J15977" t="s">
        <v>48999</v>
      </c>
    </row>
    <row r="15978" spans="1:10" ht="16" x14ac:dyDescent="0.2">
      <c r="A15978" t="s">
        <v>48994</v>
      </c>
      <c r="B15978" t="s">
        <v>49000</v>
      </c>
      <c r="C15978" t="s">
        <v>49001</v>
      </c>
      <c r="D15978">
        <v>2</v>
      </c>
      <c r="E15978" t="s">
        <v>13</v>
      </c>
      <c r="F15978" t="s">
        <v>13</v>
      </c>
      <c r="G15978" t="s">
        <v>48997</v>
      </c>
      <c r="H15978" s="3" t="s">
        <v>48998</v>
      </c>
      <c r="I15978" t="s">
        <v>69</v>
      </c>
      <c r="J15978" t="s">
        <v>48999</v>
      </c>
    </row>
    <row r="15979" spans="1:10" ht="16" x14ac:dyDescent="0.2">
      <c r="A15979" t="s">
        <v>48994</v>
      </c>
      <c r="B15979" t="s">
        <v>49002</v>
      </c>
      <c r="C15979" t="s">
        <v>49003</v>
      </c>
      <c r="D15979">
        <v>5</v>
      </c>
      <c r="E15979" t="s">
        <v>13</v>
      </c>
      <c r="F15979" t="s">
        <v>13</v>
      </c>
      <c r="G15979" t="s">
        <v>48997</v>
      </c>
      <c r="H15979" s="3" t="s">
        <v>48998</v>
      </c>
      <c r="I15979" t="s">
        <v>69</v>
      </c>
      <c r="J15979" t="s">
        <v>48999</v>
      </c>
    </row>
    <row r="15980" spans="1:10" ht="16" x14ac:dyDescent="0.2">
      <c r="A15980" t="s">
        <v>48994</v>
      </c>
      <c r="B15980" t="s">
        <v>49004</v>
      </c>
      <c r="C15980" t="s">
        <v>49005</v>
      </c>
      <c r="D15980">
        <v>3</v>
      </c>
      <c r="E15980" t="s">
        <v>13</v>
      </c>
      <c r="F15980" t="s">
        <v>13</v>
      </c>
      <c r="G15980" t="s">
        <v>48997</v>
      </c>
      <c r="H15980" s="3" t="s">
        <v>48998</v>
      </c>
      <c r="I15980" t="s">
        <v>69</v>
      </c>
      <c r="J15980" t="s">
        <v>48999</v>
      </c>
    </row>
    <row r="15981" spans="1:10" ht="32" x14ac:dyDescent="0.2">
      <c r="A15981" t="s">
        <v>33397</v>
      </c>
      <c r="B15981" t="s">
        <v>49006</v>
      </c>
      <c r="C15981" t="s">
        <v>49007</v>
      </c>
      <c r="D15981">
        <v>2</v>
      </c>
      <c r="E15981" t="s">
        <v>13</v>
      </c>
      <c r="F15981" t="s">
        <v>13</v>
      </c>
      <c r="G15981" t="s">
        <v>48997</v>
      </c>
      <c r="H15981" s="3" t="s">
        <v>49008</v>
      </c>
      <c r="I15981" t="s">
        <v>69</v>
      </c>
      <c r="J15981" t="s">
        <v>33401</v>
      </c>
    </row>
    <row r="15982" spans="1:10" ht="16" x14ac:dyDescent="0.2">
      <c r="A15982" t="s">
        <v>48994</v>
      </c>
      <c r="B15982" t="s">
        <v>49009</v>
      </c>
      <c r="C15982" t="s">
        <v>49010</v>
      </c>
      <c r="D15982">
        <v>4</v>
      </c>
      <c r="E15982" t="s">
        <v>13</v>
      </c>
      <c r="F15982" t="s">
        <v>13</v>
      </c>
      <c r="G15982" t="s">
        <v>48997</v>
      </c>
      <c r="H15982" s="3" t="s">
        <v>48998</v>
      </c>
      <c r="I15982" t="s">
        <v>69</v>
      </c>
      <c r="J15982" t="s">
        <v>48999</v>
      </c>
    </row>
    <row r="15983" spans="1:10" ht="16" x14ac:dyDescent="0.2">
      <c r="A15983" t="s">
        <v>25069</v>
      </c>
      <c r="B15983" t="s">
        <v>49006</v>
      </c>
      <c r="C15983" t="s">
        <v>49007</v>
      </c>
      <c r="D15983">
        <v>3</v>
      </c>
      <c r="E15983" t="s">
        <v>13</v>
      </c>
      <c r="F15983" t="s">
        <v>13</v>
      </c>
      <c r="G15983" t="s">
        <v>48997</v>
      </c>
      <c r="H15983" s="3" t="s">
        <v>49011</v>
      </c>
      <c r="I15983" t="s">
        <v>69</v>
      </c>
      <c r="J15983" t="s">
        <v>25074</v>
      </c>
    </row>
    <row r="15984" spans="1:10" ht="16" x14ac:dyDescent="0.2">
      <c r="A15984" t="s">
        <v>40711</v>
      </c>
      <c r="B15984" t="s">
        <v>49012</v>
      </c>
      <c r="C15984" t="s">
        <v>49013</v>
      </c>
      <c r="D15984">
        <v>1</v>
      </c>
      <c r="E15984" t="s">
        <v>13</v>
      </c>
      <c r="F15984" t="s">
        <v>13</v>
      </c>
      <c r="G15984" t="s">
        <v>49014</v>
      </c>
      <c r="H15984" s="3" t="s">
        <v>49015</v>
      </c>
      <c r="I15984" t="s">
        <v>3086</v>
      </c>
      <c r="J15984" t="s">
        <v>40716</v>
      </c>
    </row>
    <row r="15985" spans="1:10" ht="16" x14ac:dyDescent="0.2">
      <c r="A15985" t="s">
        <v>11636</v>
      </c>
      <c r="B15985" t="s">
        <v>49016</v>
      </c>
      <c r="C15985" t="s">
        <v>49017</v>
      </c>
      <c r="D15985">
        <v>2</v>
      </c>
      <c r="E15985" t="s">
        <v>13</v>
      </c>
      <c r="F15985" t="s">
        <v>13</v>
      </c>
      <c r="G15985" t="s">
        <v>49018</v>
      </c>
      <c r="H15985" s="3" t="s">
        <v>49019</v>
      </c>
      <c r="I15985" t="s">
        <v>69</v>
      </c>
      <c r="J15985" t="s">
        <v>11639</v>
      </c>
    </row>
    <row r="15986" spans="1:10" ht="16" x14ac:dyDescent="0.2">
      <c r="A15986" t="s">
        <v>14003</v>
      </c>
      <c r="B15986" t="s">
        <v>49020</v>
      </c>
      <c r="C15986" t="s">
        <v>49021</v>
      </c>
      <c r="D15986">
        <v>4</v>
      </c>
      <c r="E15986" t="s">
        <v>13</v>
      </c>
      <c r="F15986" t="s">
        <v>13</v>
      </c>
      <c r="G15986" t="s">
        <v>49022</v>
      </c>
      <c r="H15986" s="3" t="s">
        <v>49023</v>
      </c>
      <c r="I15986" t="s">
        <v>69</v>
      </c>
      <c r="J15986" t="s">
        <v>14008</v>
      </c>
    </row>
    <row r="15987" spans="1:10" ht="16" x14ac:dyDescent="0.2">
      <c r="A15987" t="s">
        <v>49024</v>
      </c>
      <c r="B15987" t="s">
        <v>49025</v>
      </c>
      <c r="C15987" t="s">
        <v>49026</v>
      </c>
      <c r="D15987">
        <v>1</v>
      </c>
      <c r="E15987" t="s">
        <v>13</v>
      </c>
      <c r="F15987" t="s">
        <v>13</v>
      </c>
      <c r="G15987" t="s">
        <v>49027</v>
      </c>
      <c r="H15987" s="3" t="s">
        <v>49028</v>
      </c>
      <c r="I15987" t="s">
        <v>69</v>
      </c>
      <c r="J15987" t="s">
        <v>49029</v>
      </c>
    </row>
    <row r="15988" spans="1:10" ht="16" x14ac:dyDescent="0.2">
      <c r="A15988" t="s">
        <v>49030</v>
      </c>
      <c r="B15988" t="s">
        <v>49031</v>
      </c>
      <c r="C15988" t="s">
        <v>49032</v>
      </c>
      <c r="D15988">
        <v>2</v>
      </c>
      <c r="E15988" t="s">
        <v>13</v>
      </c>
      <c r="F15988" t="s">
        <v>13</v>
      </c>
      <c r="G15988" t="s">
        <v>49033</v>
      </c>
      <c r="H15988" s="3" t="s">
        <v>49034</v>
      </c>
      <c r="I15988" t="s">
        <v>69</v>
      </c>
      <c r="J15988" t="s">
        <v>49035</v>
      </c>
    </row>
    <row r="15989" spans="1:10" ht="16" x14ac:dyDescent="0.2">
      <c r="A15989" t="s">
        <v>49036</v>
      </c>
      <c r="B15989" t="s">
        <v>3177</v>
      </c>
      <c r="C15989" t="s">
        <v>3178</v>
      </c>
      <c r="D15989">
        <v>1</v>
      </c>
      <c r="E15989" t="s">
        <v>13</v>
      </c>
      <c r="F15989" t="s">
        <v>13</v>
      </c>
      <c r="G15989" t="s">
        <v>49033</v>
      </c>
      <c r="H15989" s="3" t="s">
        <v>49034</v>
      </c>
      <c r="I15989" t="s">
        <v>69</v>
      </c>
      <c r="J15989" t="s">
        <v>49037</v>
      </c>
    </row>
    <row r="15990" spans="1:10" ht="16" x14ac:dyDescent="0.2">
      <c r="A15990" t="s">
        <v>49030</v>
      </c>
      <c r="B15990" t="s">
        <v>11890</v>
      </c>
      <c r="C15990" t="s">
        <v>49038</v>
      </c>
      <c r="D15990">
        <v>3</v>
      </c>
      <c r="E15990" t="s">
        <v>13</v>
      </c>
      <c r="F15990" t="s">
        <v>13</v>
      </c>
      <c r="G15990" t="s">
        <v>49033</v>
      </c>
      <c r="H15990" s="3" t="s">
        <v>49034</v>
      </c>
      <c r="I15990" t="s">
        <v>69</v>
      </c>
      <c r="J15990" t="s">
        <v>49035</v>
      </c>
    </row>
    <row r="15991" spans="1:10" ht="16" x14ac:dyDescent="0.2">
      <c r="A15991" t="s">
        <v>49030</v>
      </c>
      <c r="B15991" t="s">
        <v>3177</v>
      </c>
      <c r="C15991" t="s">
        <v>3178</v>
      </c>
      <c r="D15991">
        <v>1</v>
      </c>
      <c r="E15991" t="s">
        <v>13</v>
      </c>
      <c r="F15991" t="s">
        <v>13</v>
      </c>
      <c r="G15991" t="s">
        <v>49033</v>
      </c>
      <c r="H15991" s="3" t="s">
        <v>49034</v>
      </c>
      <c r="I15991" t="s">
        <v>69</v>
      </c>
      <c r="J15991" t="s">
        <v>49035</v>
      </c>
    </row>
    <row r="15992" spans="1:10" ht="16" x14ac:dyDescent="0.2">
      <c r="A15992" t="s">
        <v>3176</v>
      </c>
      <c r="B15992" t="s">
        <v>49031</v>
      </c>
      <c r="C15992" t="s">
        <v>49032</v>
      </c>
      <c r="D15992">
        <v>2</v>
      </c>
      <c r="E15992" t="s">
        <v>13</v>
      </c>
      <c r="F15992" t="s">
        <v>13</v>
      </c>
      <c r="G15992" t="s">
        <v>49033</v>
      </c>
      <c r="H15992" s="3" t="s">
        <v>49039</v>
      </c>
      <c r="I15992" t="s">
        <v>69</v>
      </c>
      <c r="J15992" t="s">
        <v>3181</v>
      </c>
    </row>
    <row r="15993" spans="1:10" ht="16" x14ac:dyDescent="0.2">
      <c r="A15993" t="s">
        <v>49036</v>
      </c>
      <c r="B15993" t="s">
        <v>11890</v>
      </c>
      <c r="C15993" t="s">
        <v>49038</v>
      </c>
      <c r="D15993">
        <v>2</v>
      </c>
      <c r="E15993" t="s">
        <v>13</v>
      </c>
      <c r="F15993" t="s">
        <v>13</v>
      </c>
      <c r="G15993" t="s">
        <v>49033</v>
      </c>
      <c r="H15993" s="3" t="s">
        <v>49034</v>
      </c>
      <c r="I15993" t="s">
        <v>69</v>
      </c>
      <c r="J15993" t="s">
        <v>49037</v>
      </c>
    </row>
    <row r="15994" spans="1:10" ht="16" x14ac:dyDescent="0.2">
      <c r="A15994" t="s">
        <v>4008</v>
      </c>
      <c r="B15994" t="s">
        <v>49040</v>
      </c>
      <c r="C15994" t="s">
        <v>49041</v>
      </c>
      <c r="D15994">
        <v>3</v>
      </c>
      <c r="E15994" t="s">
        <v>13</v>
      </c>
      <c r="F15994" t="s">
        <v>13</v>
      </c>
      <c r="G15994" t="s">
        <v>49042</v>
      </c>
      <c r="H15994" s="3" t="s">
        <v>49043</v>
      </c>
      <c r="I15994" t="s">
        <v>62</v>
      </c>
      <c r="J15994" t="s">
        <v>4013</v>
      </c>
    </row>
    <row r="15995" spans="1:10" ht="16" x14ac:dyDescent="0.2">
      <c r="A15995" t="s">
        <v>49044</v>
      </c>
      <c r="B15995" t="s">
        <v>49045</v>
      </c>
      <c r="C15995" t="s">
        <v>49046</v>
      </c>
      <c r="D15995">
        <v>2</v>
      </c>
      <c r="E15995" t="s">
        <v>13</v>
      </c>
      <c r="F15995" t="s">
        <v>13</v>
      </c>
      <c r="G15995" t="s">
        <v>49047</v>
      </c>
      <c r="H15995" s="3" t="s">
        <v>49048</v>
      </c>
      <c r="I15995" t="s">
        <v>62</v>
      </c>
      <c r="J15995" t="s">
        <v>49049</v>
      </c>
    </row>
    <row r="15996" spans="1:10" ht="16" x14ac:dyDescent="0.2">
      <c r="A15996" t="s">
        <v>49050</v>
      </c>
      <c r="B15996" t="s">
        <v>49045</v>
      </c>
      <c r="C15996" t="s">
        <v>49046</v>
      </c>
      <c r="D15996">
        <v>1</v>
      </c>
      <c r="E15996" t="s">
        <v>13</v>
      </c>
      <c r="F15996" t="s">
        <v>13</v>
      </c>
      <c r="G15996" t="s">
        <v>49047</v>
      </c>
      <c r="H15996" s="3" t="s">
        <v>49051</v>
      </c>
      <c r="I15996" t="s">
        <v>62</v>
      </c>
      <c r="J15996" t="s">
        <v>49052</v>
      </c>
    </row>
    <row r="15997" spans="1:10" ht="16" x14ac:dyDescent="0.2">
      <c r="A15997" t="s">
        <v>30626</v>
      </c>
      <c r="B15997" t="s">
        <v>49053</v>
      </c>
      <c r="C15997" t="s">
        <v>49054</v>
      </c>
      <c r="D15997">
        <v>1</v>
      </c>
      <c r="E15997" t="s">
        <v>13</v>
      </c>
      <c r="F15997" t="s">
        <v>13</v>
      </c>
      <c r="G15997" t="s">
        <v>49055</v>
      </c>
      <c r="H15997" s="3" t="s">
        <v>49056</v>
      </c>
      <c r="I15997" t="s">
        <v>69</v>
      </c>
      <c r="J15997" t="s">
        <v>30631</v>
      </c>
    </row>
    <row r="15998" spans="1:10" ht="16" x14ac:dyDescent="0.2">
      <c r="A15998" t="s">
        <v>30626</v>
      </c>
      <c r="B15998" t="s">
        <v>49057</v>
      </c>
      <c r="C15998" t="s">
        <v>49058</v>
      </c>
      <c r="D15998">
        <v>2</v>
      </c>
      <c r="E15998" t="s">
        <v>13</v>
      </c>
      <c r="F15998" t="s">
        <v>13</v>
      </c>
      <c r="G15998" t="s">
        <v>49055</v>
      </c>
      <c r="H15998" s="3" t="s">
        <v>49056</v>
      </c>
      <c r="I15998" t="s">
        <v>69</v>
      </c>
      <c r="J15998" t="s">
        <v>30631</v>
      </c>
    </row>
    <row r="15999" spans="1:10" ht="16" x14ac:dyDescent="0.2">
      <c r="A15999" t="s">
        <v>30626</v>
      </c>
      <c r="B15999" t="s">
        <v>49059</v>
      </c>
      <c r="C15999" t="s">
        <v>49060</v>
      </c>
      <c r="D15999">
        <v>3</v>
      </c>
      <c r="E15999" t="s">
        <v>13</v>
      </c>
      <c r="F15999" t="s">
        <v>13</v>
      </c>
      <c r="G15999" t="s">
        <v>49055</v>
      </c>
      <c r="H15999" s="3" t="s">
        <v>49056</v>
      </c>
      <c r="I15999" t="s">
        <v>69</v>
      </c>
      <c r="J15999" t="s">
        <v>30631</v>
      </c>
    </row>
    <row r="16000" spans="1:10" ht="16" x14ac:dyDescent="0.2">
      <c r="A16000" t="s">
        <v>49061</v>
      </c>
      <c r="B16000" t="s">
        <v>49062</v>
      </c>
      <c r="C16000" t="s">
        <v>49063</v>
      </c>
      <c r="D16000">
        <v>2</v>
      </c>
      <c r="E16000" t="s">
        <v>13</v>
      </c>
      <c r="F16000" t="s">
        <v>13</v>
      </c>
      <c r="G16000" t="s">
        <v>49064</v>
      </c>
      <c r="H16000" s="3" t="s">
        <v>49065</v>
      </c>
      <c r="I16000" t="s">
        <v>62</v>
      </c>
      <c r="J16000" t="s">
        <v>49066</v>
      </c>
    </row>
    <row r="16001" spans="1:10" ht="16" x14ac:dyDescent="0.2">
      <c r="A16001" t="s">
        <v>49061</v>
      </c>
      <c r="B16001" t="s">
        <v>49067</v>
      </c>
      <c r="C16001" t="s">
        <v>49068</v>
      </c>
      <c r="D16001">
        <v>3</v>
      </c>
      <c r="E16001" t="s">
        <v>13</v>
      </c>
      <c r="F16001" t="s">
        <v>13</v>
      </c>
      <c r="G16001" t="s">
        <v>49064</v>
      </c>
      <c r="H16001" s="3" t="s">
        <v>49065</v>
      </c>
      <c r="I16001" t="s">
        <v>62</v>
      </c>
      <c r="J16001" t="s">
        <v>49066</v>
      </c>
    </row>
    <row r="16002" spans="1:10" ht="16" x14ac:dyDescent="0.2">
      <c r="A16002" t="s">
        <v>49069</v>
      </c>
      <c r="B16002" t="s">
        <v>49070</v>
      </c>
      <c r="C16002" t="s">
        <v>49063</v>
      </c>
      <c r="D16002">
        <v>1</v>
      </c>
      <c r="E16002" t="s">
        <v>13</v>
      </c>
      <c r="F16002" t="s">
        <v>13</v>
      </c>
      <c r="G16002" t="s">
        <v>49064</v>
      </c>
      <c r="H16002" s="3" t="s">
        <v>49071</v>
      </c>
      <c r="I16002" t="s">
        <v>62</v>
      </c>
      <c r="J16002" t="s">
        <v>49072</v>
      </c>
    </row>
    <row r="16003" spans="1:10" ht="16" x14ac:dyDescent="0.2">
      <c r="A16003" t="s">
        <v>49073</v>
      </c>
      <c r="B16003" t="s">
        <v>49062</v>
      </c>
      <c r="C16003" t="s">
        <v>49063</v>
      </c>
      <c r="D16003">
        <v>2</v>
      </c>
      <c r="E16003" t="s">
        <v>13</v>
      </c>
      <c r="F16003" t="s">
        <v>13</v>
      </c>
      <c r="G16003" t="s">
        <v>49064</v>
      </c>
      <c r="H16003" s="3" t="s">
        <v>49074</v>
      </c>
      <c r="I16003" t="s">
        <v>62</v>
      </c>
      <c r="J16003" t="s">
        <v>49075</v>
      </c>
    </row>
    <row r="16004" spans="1:10" ht="16" x14ac:dyDescent="0.2">
      <c r="A16004" t="s">
        <v>49076</v>
      </c>
      <c r="B16004" t="s">
        <v>49077</v>
      </c>
      <c r="C16004" t="s">
        <v>49078</v>
      </c>
      <c r="D16004">
        <v>1</v>
      </c>
      <c r="E16004" t="s">
        <v>13</v>
      </c>
      <c r="F16004" t="s">
        <v>13</v>
      </c>
      <c r="G16004" t="s">
        <v>49079</v>
      </c>
      <c r="H16004" s="3" t="s">
        <v>49080</v>
      </c>
      <c r="I16004" t="s">
        <v>69</v>
      </c>
      <c r="J16004" t="s">
        <v>49081</v>
      </c>
    </row>
    <row r="16005" spans="1:10" ht="16" x14ac:dyDescent="0.2">
      <c r="A16005" t="s">
        <v>24376</v>
      </c>
      <c r="B16005" t="s">
        <v>49082</v>
      </c>
      <c r="C16005" t="s">
        <v>49083</v>
      </c>
      <c r="D16005">
        <v>2</v>
      </c>
      <c r="E16005" t="s">
        <v>13</v>
      </c>
      <c r="F16005" t="s">
        <v>13</v>
      </c>
      <c r="G16005" t="s">
        <v>49084</v>
      </c>
      <c r="H16005" s="3" t="s">
        <v>49085</v>
      </c>
      <c r="I16005" t="s">
        <v>49086</v>
      </c>
      <c r="J16005" t="s">
        <v>24379</v>
      </c>
    </row>
    <row r="16006" spans="1:10" ht="16" x14ac:dyDescent="0.2">
      <c r="A16006" t="s">
        <v>41002</v>
      </c>
      <c r="B16006" t="s">
        <v>12377</v>
      </c>
      <c r="C16006" t="s">
        <v>42352</v>
      </c>
      <c r="D16006">
        <v>2</v>
      </c>
      <c r="E16006" t="s">
        <v>13</v>
      </c>
      <c r="F16006" t="s">
        <v>13</v>
      </c>
      <c r="G16006" t="s">
        <v>49087</v>
      </c>
      <c r="H16006" s="3" t="s">
        <v>49088</v>
      </c>
      <c r="I16006" t="s">
        <v>62</v>
      </c>
      <c r="J16006" t="s">
        <v>41006</v>
      </c>
    </row>
    <row r="16007" spans="1:10" ht="16" x14ac:dyDescent="0.2">
      <c r="A16007" t="s">
        <v>10056</v>
      </c>
      <c r="B16007" t="s">
        <v>12377</v>
      </c>
      <c r="C16007" t="s">
        <v>42352</v>
      </c>
      <c r="D16007">
        <v>3</v>
      </c>
      <c r="E16007" t="s">
        <v>13</v>
      </c>
      <c r="F16007" t="s">
        <v>13</v>
      </c>
      <c r="G16007" t="s">
        <v>49087</v>
      </c>
      <c r="H16007" s="3" t="s">
        <v>49089</v>
      </c>
      <c r="I16007" t="s">
        <v>62</v>
      </c>
      <c r="J16007" t="s">
        <v>10061</v>
      </c>
    </row>
    <row r="16008" spans="1:10" ht="16" x14ac:dyDescent="0.2">
      <c r="A16008" t="s">
        <v>3365</v>
      </c>
      <c r="B16008" t="s">
        <v>12377</v>
      </c>
      <c r="C16008" t="s">
        <v>42352</v>
      </c>
      <c r="D16008">
        <v>3</v>
      </c>
      <c r="E16008" t="s">
        <v>13</v>
      </c>
      <c r="F16008" t="s">
        <v>13</v>
      </c>
      <c r="G16008" t="s">
        <v>49087</v>
      </c>
      <c r="H16008" s="3" t="s">
        <v>49089</v>
      </c>
      <c r="I16008" t="s">
        <v>62</v>
      </c>
      <c r="J16008" t="s">
        <v>3367</v>
      </c>
    </row>
    <row r="16009" spans="1:10" ht="16" x14ac:dyDescent="0.2">
      <c r="A16009" t="s">
        <v>57</v>
      </c>
      <c r="B16009" t="s">
        <v>49090</v>
      </c>
      <c r="C16009" t="s">
        <v>49091</v>
      </c>
      <c r="D16009">
        <v>1</v>
      </c>
      <c r="E16009" t="s">
        <v>13</v>
      </c>
      <c r="F16009" t="s">
        <v>13</v>
      </c>
      <c r="G16009" t="s">
        <v>49092</v>
      </c>
      <c r="H16009" s="3" t="s">
        <v>49093</v>
      </c>
      <c r="I16009" t="s">
        <v>62</v>
      </c>
      <c r="J16009" t="s">
        <v>63</v>
      </c>
    </row>
    <row r="16010" spans="1:10" ht="16" x14ac:dyDescent="0.2">
      <c r="A16010" t="s">
        <v>9580</v>
      </c>
      <c r="B16010" t="s">
        <v>49094</v>
      </c>
      <c r="C16010" t="s">
        <v>49095</v>
      </c>
      <c r="D16010">
        <v>1</v>
      </c>
      <c r="E16010" t="s">
        <v>13</v>
      </c>
      <c r="F16010" t="s">
        <v>13</v>
      </c>
      <c r="G16010" t="s">
        <v>49096</v>
      </c>
      <c r="H16010" s="3" t="s">
        <v>49097</v>
      </c>
      <c r="I16010" t="s">
        <v>69</v>
      </c>
      <c r="J16010" t="s">
        <v>9583</v>
      </c>
    </row>
    <row r="16011" spans="1:10" ht="16" x14ac:dyDescent="0.2">
      <c r="A16011" t="s">
        <v>9580</v>
      </c>
      <c r="B16011" t="s">
        <v>49098</v>
      </c>
      <c r="C16011" t="s">
        <v>49099</v>
      </c>
      <c r="D16011">
        <v>2</v>
      </c>
      <c r="E16011" t="s">
        <v>13</v>
      </c>
      <c r="F16011" t="s">
        <v>13</v>
      </c>
      <c r="G16011" t="s">
        <v>49096</v>
      </c>
      <c r="H16011" s="3" t="s">
        <v>49097</v>
      </c>
      <c r="I16011" t="s">
        <v>69</v>
      </c>
      <c r="J16011" t="s">
        <v>9583</v>
      </c>
    </row>
    <row r="16012" spans="1:10" ht="16" x14ac:dyDescent="0.2">
      <c r="A16012" t="s">
        <v>5025</v>
      </c>
      <c r="B16012" t="s">
        <v>49100</v>
      </c>
      <c r="C16012" t="s">
        <v>49101</v>
      </c>
      <c r="D16012">
        <v>3</v>
      </c>
      <c r="E16012" t="s">
        <v>13</v>
      </c>
      <c r="F16012" t="s">
        <v>13</v>
      </c>
      <c r="G16012" t="s">
        <v>49102</v>
      </c>
      <c r="H16012" s="3" t="s">
        <v>49103</v>
      </c>
      <c r="I16012" t="s">
        <v>69</v>
      </c>
      <c r="J16012" t="s">
        <v>5028</v>
      </c>
    </row>
    <row r="16013" spans="1:10" ht="16" x14ac:dyDescent="0.2">
      <c r="A16013" t="s">
        <v>4173</v>
      </c>
      <c r="B16013" t="s">
        <v>49104</v>
      </c>
      <c r="C16013" t="s">
        <v>49105</v>
      </c>
      <c r="D16013">
        <v>6</v>
      </c>
      <c r="E16013" t="s">
        <v>13</v>
      </c>
      <c r="F16013" t="s">
        <v>13</v>
      </c>
      <c r="G16013" t="s">
        <v>49106</v>
      </c>
      <c r="H16013" s="3" t="s">
        <v>49107</v>
      </c>
      <c r="I16013" t="s">
        <v>69</v>
      </c>
      <c r="J16013" t="s">
        <v>4178</v>
      </c>
    </row>
    <row r="16014" spans="1:10" ht="16" x14ac:dyDescent="0.2">
      <c r="A16014" t="s">
        <v>4917</v>
      </c>
      <c r="B16014" t="s">
        <v>49108</v>
      </c>
      <c r="C16014" t="s">
        <v>49109</v>
      </c>
      <c r="D16014">
        <v>5</v>
      </c>
      <c r="E16014" t="s">
        <v>13</v>
      </c>
      <c r="F16014" t="s">
        <v>13</v>
      </c>
      <c r="G16014" t="s">
        <v>49106</v>
      </c>
      <c r="H16014" s="3" t="s">
        <v>49110</v>
      </c>
      <c r="I16014" t="s">
        <v>69</v>
      </c>
      <c r="J16014" t="s">
        <v>4920</v>
      </c>
    </row>
    <row r="16015" spans="1:10" ht="16" x14ac:dyDescent="0.2">
      <c r="A16015" t="s">
        <v>4917</v>
      </c>
      <c r="B16015" t="s">
        <v>49111</v>
      </c>
      <c r="C16015" t="s">
        <v>49112</v>
      </c>
      <c r="D16015">
        <v>6</v>
      </c>
      <c r="E16015" t="s">
        <v>13</v>
      </c>
      <c r="F16015" t="s">
        <v>13</v>
      </c>
      <c r="G16015" t="s">
        <v>49106</v>
      </c>
      <c r="H16015" s="3" t="s">
        <v>49110</v>
      </c>
      <c r="I16015" t="s">
        <v>69</v>
      </c>
      <c r="J16015" t="s">
        <v>4920</v>
      </c>
    </row>
    <row r="16016" spans="1:10" ht="16" x14ac:dyDescent="0.2">
      <c r="A16016" t="s">
        <v>29721</v>
      </c>
      <c r="B16016" t="s">
        <v>49113</v>
      </c>
      <c r="C16016" t="s">
        <v>49114</v>
      </c>
      <c r="D16016">
        <v>1</v>
      </c>
      <c r="E16016" t="s">
        <v>13</v>
      </c>
      <c r="F16016" t="s">
        <v>13</v>
      </c>
      <c r="G16016" t="s">
        <v>49115</v>
      </c>
      <c r="H16016" s="3" t="s">
        <v>49116</v>
      </c>
      <c r="I16016" t="s">
        <v>62</v>
      </c>
      <c r="J16016" t="s">
        <v>29726</v>
      </c>
    </row>
    <row r="16017" spans="1:10" ht="16" x14ac:dyDescent="0.2">
      <c r="A16017" t="s">
        <v>46209</v>
      </c>
      <c r="B16017" t="s">
        <v>49117</v>
      </c>
      <c r="C16017" t="s">
        <v>49118</v>
      </c>
      <c r="D16017">
        <v>2</v>
      </c>
      <c r="E16017" t="s">
        <v>1088</v>
      </c>
      <c r="F16017" t="s">
        <v>13</v>
      </c>
      <c r="G16017" t="s">
        <v>49119</v>
      </c>
      <c r="H16017" s="3" t="s">
        <v>49120</v>
      </c>
      <c r="I16017" t="s">
        <v>62</v>
      </c>
      <c r="J16017" t="s">
        <v>46211</v>
      </c>
    </row>
    <row r="16018" spans="1:10" ht="16" x14ac:dyDescent="0.2">
      <c r="A16018" t="s">
        <v>46251</v>
      </c>
      <c r="B16018" t="s">
        <v>49117</v>
      </c>
      <c r="C16018" t="s">
        <v>49118</v>
      </c>
      <c r="D16018">
        <v>2</v>
      </c>
      <c r="E16018" t="s">
        <v>1088</v>
      </c>
      <c r="F16018" t="s">
        <v>13</v>
      </c>
      <c r="G16018" t="s">
        <v>49119</v>
      </c>
      <c r="H16018" s="3" t="s">
        <v>49120</v>
      </c>
      <c r="I16018" t="s">
        <v>62</v>
      </c>
      <c r="J16018" t="s">
        <v>46252</v>
      </c>
    </row>
    <row r="16019" spans="1:10" ht="16" x14ac:dyDescent="0.2">
      <c r="A16019" t="s">
        <v>46215</v>
      </c>
      <c r="B16019" t="s">
        <v>49117</v>
      </c>
      <c r="C16019" t="s">
        <v>49118</v>
      </c>
      <c r="D16019">
        <v>2</v>
      </c>
      <c r="E16019" t="s">
        <v>1088</v>
      </c>
      <c r="F16019" t="s">
        <v>13</v>
      </c>
      <c r="G16019" t="s">
        <v>49119</v>
      </c>
      <c r="H16019" s="3" t="s">
        <v>49120</v>
      </c>
      <c r="I16019" t="s">
        <v>62</v>
      </c>
      <c r="J16019" t="s">
        <v>46216</v>
      </c>
    </row>
    <row r="16020" spans="1:10" ht="16" x14ac:dyDescent="0.2">
      <c r="A16020" t="s">
        <v>46255</v>
      </c>
      <c r="B16020" t="s">
        <v>49117</v>
      </c>
      <c r="C16020" t="s">
        <v>49118</v>
      </c>
      <c r="D16020">
        <v>2</v>
      </c>
      <c r="E16020" t="s">
        <v>1088</v>
      </c>
      <c r="F16020" t="s">
        <v>13</v>
      </c>
      <c r="G16020" t="s">
        <v>49119</v>
      </c>
      <c r="H16020" s="3" t="s">
        <v>49120</v>
      </c>
      <c r="I16020" t="s">
        <v>62</v>
      </c>
      <c r="J16020" t="s">
        <v>46256</v>
      </c>
    </row>
    <row r="16021" spans="1:10" ht="16" x14ac:dyDescent="0.2">
      <c r="A16021" t="s">
        <v>46234</v>
      </c>
      <c r="B16021" t="s">
        <v>49117</v>
      </c>
      <c r="C16021" t="s">
        <v>49118</v>
      </c>
      <c r="D16021">
        <v>2</v>
      </c>
      <c r="E16021" t="s">
        <v>1088</v>
      </c>
      <c r="F16021" t="s">
        <v>13</v>
      </c>
      <c r="G16021" t="s">
        <v>49119</v>
      </c>
      <c r="H16021" s="3" t="s">
        <v>49120</v>
      </c>
      <c r="I16021" t="s">
        <v>62</v>
      </c>
      <c r="J16021" t="s">
        <v>46235</v>
      </c>
    </row>
    <row r="16022" spans="1:10" ht="16" x14ac:dyDescent="0.2">
      <c r="A16022" t="s">
        <v>4550</v>
      </c>
      <c r="B16022" t="s">
        <v>49121</v>
      </c>
      <c r="C16022" t="s">
        <v>49122</v>
      </c>
      <c r="D16022">
        <v>11</v>
      </c>
      <c r="E16022" t="s">
        <v>13</v>
      </c>
      <c r="F16022" t="s">
        <v>13</v>
      </c>
      <c r="G16022" t="s">
        <v>49123</v>
      </c>
      <c r="H16022" s="3" t="s">
        <v>49124</v>
      </c>
      <c r="I16022" t="s">
        <v>62</v>
      </c>
      <c r="J16022" t="s">
        <v>4555</v>
      </c>
    </row>
    <row r="16023" spans="1:10" ht="16" x14ac:dyDescent="0.2">
      <c r="A16023" t="s">
        <v>29605</v>
      </c>
      <c r="B16023" t="s">
        <v>49125</v>
      </c>
      <c r="C16023" t="s">
        <v>49126</v>
      </c>
      <c r="D16023">
        <v>1</v>
      </c>
      <c r="E16023" t="s">
        <v>13</v>
      </c>
      <c r="F16023" t="s">
        <v>13</v>
      </c>
      <c r="G16023" t="s">
        <v>49127</v>
      </c>
      <c r="H16023" s="3" t="s">
        <v>49128</v>
      </c>
      <c r="I16023" t="s">
        <v>215</v>
      </c>
      <c r="J16023" t="s">
        <v>29609</v>
      </c>
    </row>
    <row r="16024" spans="1:10" ht="16" x14ac:dyDescent="0.2">
      <c r="A16024" t="s">
        <v>11578</v>
      </c>
      <c r="B16024" t="s">
        <v>49129</v>
      </c>
      <c r="C16024" t="s">
        <v>49130</v>
      </c>
      <c r="D16024">
        <v>6</v>
      </c>
      <c r="E16024" t="s">
        <v>13</v>
      </c>
      <c r="F16024" t="s">
        <v>13</v>
      </c>
      <c r="G16024" t="s">
        <v>49131</v>
      </c>
      <c r="H16024" s="3" t="s">
        <v>49132</v>
      </c>
      <c r="I16024" t="s">
        <v>69</v>
      </c>
      <c r="J16024" t="s">
        <v>11583</v>
      </c>
    </row>
    <row r="16025" spans="1:10" ht="16" x14ac:dyDescent="0.2">
      <c r="A16025" t="s">
        <v>37307</v>
      </c>
      <c r="B16025" t="s">
        <v>49133</v>
      </c>
      <c r="C16025" t="s">
        <v>49134</v>
      </c>
      <c r="D16025">
        <v>1</v>
      </c>
      <c r="E16025" t="s">
        <v>13</v>
      </c>
      <c r="F16025" t="s">
        <v>13</v>
      </c>
      <c r="G16025" t="s">
        <v>49135</v>
      </c>
      <c r="H16025" s="3" t="s">
        <v>49136</v>
      </c>
      <c r="I16025" t="s">
        <v>1658</v>
      </c>
      <c r="J16025" t="s">
        <v>37311</v>
      </c>
    </row>
    <row r="16026" spans="1:10" ht="16" x14ac:dyDescent="0.2">
      <c r="A16026" t="s">
        <v>14150</v>
      </c>
      <c r="B16026" t="s">
        <v>49137</v>
      </c>
      <c r="C16026" t="s">
        <v>49138</v>
      </c>
      <c r="D16026">
        <v>6</v>
      </c>
      <c r="E16026" t="s">
        <v>13</v>
      </c>
      <c r="F16026" t="s">
        <v>13</v>
      </c>
      <c r="G16026" t="s">
        <v>49139</v>
      </c>
      <c r="H16026" s="3" t="s">
        <v>49140</v>
      </c>
      <c r="I16026" t="s">
        <v>1658</v>
      </c>
      <c r="J16026" t="s">
        <v>14153</v>
      </c>
    </row>
    <row r="16027" spans="1:10" ht="16" x14ac:dyDescent="0.2">
      <c r="A16027" t="s">
        <v>46329</v>
      </c>
      <c r="B16027" t="s">
        <v>49141</v>
      </c>
      <c r="C16027" t="s">
        <v>49142</v>
      </c>
      <c r="D16027">
        <v>3</v>
      </c>
      <c r="E16027" t="s">
        <v>13</v>
      </c>
      <c r="F16027" t="s">
        <v>13</v>
      </c>
      <c r="G16027" t="s">
        <v>49139</v>
      </c>
      <c r="H16027" s="3" t="s">
        <v>49140</v>
      </c>
      <c r="I16027" t="s">
        <v>1658</v>
      </c>
      <c r="J16027" t="s">
        <v>46332</v>
      </c>
    </row>
    <row r="16028" spans="1:10" ht="16" x14ac:dyDescent="0.2">
      <c r="A16028" t="s">
        <v>14150</v>
      </c>
      <c r="B16028" t="s">
        <v>49143</v>
      </c>
      <c r="C16028" t="s">
        <v>49144</v>
      </c>
      <c r="D16028">
        <v>4</v>
      </c>
      <c r="E16028" t="s">
        <v>13</v>
      </c>
      <c r="F16028" t="s">
        <v>13</v>
      </c>
      <c r="G16028" t="s">
        <v>49139</v>
      </c>
      <c r="H16028" s="3" t="s">
        <v>49140</v>
      </c>
      <c r="I16028" t="s">
        <v>1658</v>
      </c>
      <c r="J16028" t="s">
        <v>14153</v>
      </c>
    </row>
    <row r="16029" spans="1:10" ht="16" x14ac:dyDescent="0.2">
      <c r="A16029" t="s">
        <v>46329</v>
      </c>
      <c r="B16029" t="s">
        <v>49145</v>
      </c>
      <c r="C16029" t="s">
        <v>49146</v>
      </c>
      <c r="D16029">
        <v>1</v>
      </c>
      <c r="E16029" t="s">
        <v>13</v>
      </c>
      <c r="F16029" t="s">
        <v>13</v>
      </c>
      <c r="G16029" t="s">
        <v>49139</v>
      </c>
      <c r="H16029" s="3" t="s">
        <v>49147</v>
      </c>
      <c r="I16029" t="s">
        <v>1658</v>
      </c>
      <c r="J16029" t="s">
        <v>46332</v>
      </c>
    </row>
    <row r="16030" spans="1:10" ht="16" x14ac:dyDescent="0.2">
      <c r="A16030" t="s">
        <v>49148</v>
      </c>
      <c r="B16030" t="s">
        <v>49149</v>
      </c>
      <c r="C16030" t="s">
        <v>49150</v>
      </c>
      <c r="D16030">
        <v>3</v>
      </c>
      <c r="E16030" t="s">
        <v>13</v>
      </c>
      <c r="F16030" t="s">
        <v>13</v>
      </c>
      <c r="G16030" t="s">
        <v>49151</v>
      </c>
      <c r="H16030" s="3" t="s">
        <v>49152</v>
      </c>
      <c r="I16030" t="s">
        <v>215</v>
      </c>
      <c r="J16030" t="s">
        <v>49153</v>
      </c>
    </row>
    <row r="16031" spans="1:10" ht="16" x14ac:dyDescent="0.2">
      <c r="A16031" t="s">
        <v>49148</v>
      </c>
      <c r="B16031" t="s">
        <v>49154</v>
      </c>
      <c r="C16031" t="s">
        <v>49155</v>
      </c>
      <c r="D16031">
        <v>2</v>
      </c>
      <c r="E16031" t="s">
        <v>13</v>
      </c>
      <c r="F16031" t="s">
        <v>13</v>
      </c>
      <c r="G16031" t="s">
        <v>49151</v>
      </c>
      <c r="H16031" s="3" t="s">
        <v>49152</v>
      </c>
      <c r="I16031" t="s">
        <v>215</v>
      </c>
      <c r="J16031" t="s">
        <v>49153</v>
      </c>
    </row>
    <row r="16032" spans="1:10" ht="16" x14ac:dyDescent="0.2">
      <c r="A16032" t="s">
        <v>49148</v>
      </c>
      <c r="B16032" t="s">
        <v>49156</v>
      </c>
      <c r="C16032" t="s">
        <v>49157</v>
      </c>
      <c r="D16032">
        <v>4</v>
      </c>
      <c r="E16032" t="s">
        <v>13</v>
      </c>
      <c r="F16032" t="s">
        <v>13</v>
      </c>
      <c r="G16032" t="s">
        <v>49151</v>
      </c>
      <c r="H16032" s="3" t="s">
        <v>49152</v>
      </c>
      <c r="I16032" t="s">
        <v>215</v>
      </c>
      <c r="J16032" t="s">
        <v>49153</v>
      </c>
    </row>
    <row r="16033" spans="1:10" ht="16" x14ac:dyDescent="0.2">
      <c r="A16033" t="s">
        <v>49148</v>
      </c>
      <c r="B16033" t="s">
        <v>49158</v>
      </c>
      <c r="C16033" t="s">
        <v>49159</v>
      </c>
      <c r="D16033">
        <v>1</v>
      </c>
      <c r="E16033" t="s">
        <v>13</v>
      </c>
      <c r="F16033" t="s">
        <v>13</v>
      </c>
      <c r="G16033" t="s">
        <v>49151</v>
      </c>
      <c r="H16033" s="3" t="s">
        <v>49152</v>
      </c>
      <c r="I16033" t="s">
        <v>215</v>
      </c>
      <c r="J16033" t="s">
        <v>49153</v>
      </c>
    </row>
    <row r="16034" spans="1:10" ht="16" x14ac:dyDescent="0.2">
      <c r="A16034" t="s">
        <v>49148</v>
      </c>
      <c r="B16034" t="s">
        <v>49160</v>
      </c>
      <c r="C16034" t="s">
        <v>49161</v>
      </c>
      <c r="D16034">
        <v>5</v>
      </c>
      <c r="E16034" t="s">
        <v>13</v>
      </c>
      <c r="F16034" t="s">
        <v>13</v>
      </c>
      <c r="G16034" t="s">
        <v>49151</v>
      </c>
      <c r="H16034" s="3" t="s">
        <v>49152</v>
      </c>
      <c r="I16034" t="s">
        <v>215</v>
      </c>
      <c r="J16034" t="s">
        <v>49153</v>
      </c>
    </row>
    <row r="16035" spans="1:10" ht="16" x14ac:dyDescent="0.2">
      <c r="A16035" t="s">
        <v>32750</v>
      </c>
      <c r="B16035" t="s">
        <v>11533</v>
      </c>
      <c r="C16035" t="s">
        <v>11534</v>
      </c>
      <c r="D16035">
        <v>4</v>
      </c>
      <c r="E16035" t="s">
        <v>44424</v>
      </c>
      <c r="F16035" t="s">
        <v>13066</v>
      </c>
      <c r="G16035" t="s">
        <v>49162</v>
      </c>
      <c r="H16035" s="3" t="s">
        <v>49163</v>
      </c>
      <c r="I16035" t="s">
        <v>62</v>
      </c>
      <c r="J16035" t="s">
        <v>32754</v>
      </c>
    </row>
    <row r="16036" spans="1:10" ht="16" x14ac:dyDescent="0.2">
      <c r="A16036" t="s">
        <v>49164</v>
      </c>
      <c r="B16036" t="s">
        <v>11533</v>
      </c>
      <c r="C16036" t="s">
        <v>11534</v>
      </c>
      <c r="D16036">
        <v>1</v>
      </c>
      <c r="E16036" t="s">
        <v>44424</v>
      </c>
      <c r="F16036" t="s">
        <v>13066</v>
      </c>
      <c r="G16036" t="s">
        <v>49162</v>
      </c>
      <c r="H16036" s="3" t="s">
        <v>49163</v>
      </c>
      <c r="I16036" t="s">
        <v>62</v>
      </c>
      <c r="J16036" t="s">
        <v>49165</v>
      </c>
    </row>
    <row r="16037" spans="1:10" ht="16" x14ac:dyDescent="0.2">
      <c r="A16037" t="s">
        <v>33973</v>
      </c>
      <c r="B16037" t="s">
        <v>49166</v>
      </c>
      <c r="C16037" t="s">
        <v>49167</v>
      </c>
      <c r="D16037">
        <v>3</v>
      </c>
      <c r="E16037" t="s">
        <v>44424</v>
      </c>
      <c r="F16037" t="s">
        <v>13066</v>
      </c>
      <c r="G16037" t="s">
        <v>49162</v>
      </c>
      <c r="H16037" s="3" t="s">
        <v>49168</v>
      </c>
      <c r="I16037" t="s">
        <v>62</v>
      </c>
      <c r="J16037" t="s">
        <v>33977</v>
      </c>
    </row>
    <row r="16038" spans="1:10" ht="16" x14ac:dyDescent="0.2">
      <c r="A16038" t="s">
        <v>7250</v>
      </c>
      <c r="B16038" t="s">
        <v>49166</v>
      </c>
      <c r="C16038" t="s">
        <v>49169</v>
      </c>
      <c r="D16038">
        <v>2</v>
      </c>
      <c r="E16038" t="s">
        <v>44424</v>
      </c>
      <c r="F16038" t="s">
        <v>13066</v>
      </c>
      <c r="G16038" t="s">
        <v>49162</v>
      </c>
      <c r="H16038" s="3" t="s">
        <v>49170</v>
      </c>
      <c r="I16038" t="s">
        <v>62</v>
      </c>
      <c r="J16038" t="s">
        <v>7255</v>
      </c>
    </row>
    <row r="16039" spans="1:10" ht="16" x14ac:dyDescent="0.2">
      <c r="A16039" t="s">
        <v>49171</v>
      </c>
      <c r="B16039" t="s">
        <v>11533</v>
      </c>
      <c r="C16039" t="s">
        <v>11534</v>
      </c>
      <c r="D16039">
        <v>1</v>
      </c>
      <c r="E16039" t="s">
        <v>44424</v>
      </c>
      <c r="F16039" t="s">
        <v>13</v>
      </c>
      <c r="G16039" t="s">
        <v>49172</v>
      </c>
      <c r="H16039" s="3" t="s">
        <v>49163</v>
      </c>
      <c r="I16039" t="s">
        <v>62</v>
      </c>
      <c r="J16039" t="s">
        <v>49173</v>
      </c>
    </row>
    <row r="16040" spans="1:10" ht="16" x14ac:dyDescent="0.2">
      <c r="A16040" t="s">
        <v>43301</v>
      </c>
      <c r="B16040" t="s">
        <v>49174</v>
      </c>
      <c r="C16040" t="s">
        <v>49175</v>
      </c>
      <c r="D16040">
        <v>5</v>
      </c>
      <c r="E16040" t="s">
        <v>44424</v>
      </c>
      <c r="F16040" t="s">
        <v>13</v>
      </c>
      <c r="G16040" t="s">
        <v>49176</v>
      </c>
      <c r="H16040" s="3" t="s">
        <v>49177</v>
      </c>
      <c r="I16040" t="s">
        <v>62</v>
      </c>
      <c r="J16040" t="s">
        <v>43302</v>
      </c>
    </row>
    <row r="16041" spans="1:10" ht="16" x14ac:dyDescent="0.2">
      <c r="A16041" t="s">
        <v>49178</v>
      </c>
      <c r="B16041" t="s">
        <v>49179</v>
      </c>
      <c r="C16041" t="s">
        <v>49180</v>
      </c>
      <c r="D16041">
        <v>4</v>
      </c>
      <c r="E16041" t="s">
        <v>44424</v>
      </c>
      <c r="F16041" t="s">
        <v>13</v>
      </c>
      <c r="G16041" t="s">
        <v>49181</v>
      </c>
      <c r="H16041" s="3" t="s">
        <v>49182</v>
      </c>
      <c r="I16041" t="s">
        <v>62</v>
      </c>
      <c r="J16041" t="s">
        <v>49183</v>
      </c>
    </row>
    <row r="16042" spans="1:10" ht="16" x14ac:dyDescent="0.2">
      <c r="A16042" t="s">
        <v>15465</v>
      </c>
      <c r="B16042" t="s">
        <v>49184</v>
      </c>
      <c r="C16042" t="s">
        <v>49185</v>
      </c>
      <c r="D16042">
        <v>1</v>
      </c>
      <c r="E16042" t="s">
        <v>44424</v>
      </c>
      <c r="F16042" t="s">
        <v>13</v>
      </c>
      <c r="G16042" t="s">
        <v>49181</v>
      </c>
      <c r="H16042" s="3" t="s">
        <v>49186</v>
      </c>
      <c r="I16042" t="s">
        <v>62</v>
      </c>
      <c r="J16042" t="s">
        <v>15466</v>
      </c>
    </row>
    <row r="16043" spans="1:10" ht="16" x14ac:dyDescent="0.2">
      <c r="A16043" t="s">
        <v>9939</v>
      </c>
      <c r="B16043" t="s">
        <v>49187</v>
      </c>
      <c r="C16043" t="s">
        <v>49188</v>
      </c>
      <c r="D16043">
        <v>1</v>
      </c>
      <c r="E16043" t="s">
        <v>44424</v>
      </c>
      <c r="F16043" t="s">
        <v>13</v>
      </c>
      <c r="G16043" t="s">
        <v>49181</v>
      </c>
      <c r="H16043" s="3" t="s">
        <v>49186</v>
      </c>
      <c r="I16043" t="s">
        <v>62</v>
      </c>
      <c r="J16043" t="s">
        <v>9940</v>
      </c>
    </row>
    <row r="16044" spans="1:10" ht="16" x14ac:dyDescent="0.2">
      <c r="A16044" t="s">
        <v>49189</v>
      </c>
      <c r="B16044" t="s">
        <v>30813</v>
      </c>
      <c r="C16044" t="s">
        <v>30814</v>
      </c>
      <c r="D16044">
        <v>2</v>
      </c>
      <c r="E16044" t="s">
        <v>44424</v>
      </c>
      <c r="F16044" t="s">
        <v>13</v>
      </c>
      <c r="G16044" t="s">
        <v>49181</v>
      </c>
      <c r="H16044" s="3" t="s">
        <v>49186</v>
      </c>
      <c r="I16044" t="s">
        <v>62</v>
      </c>
      <c r="J16044" t="s">
        <v>49190</v>
      </c>
    </row>
    <row r="16045" spans="1:10" ht="16" x14ac:dyDescent="0.2">
      <c r="A16045" t="s">
        <v>49191</v>
      </c>
      <c r="B16045" t="s">
        <v>49192</v>
      </c>
      <c r="C16045" t="s">
        <v>49193</v>
      </c>
      <c r="D16045">
        <v>1</v>
      </c>
      <c r="E16045" t="s">
        <v>44424</v>
      </c>
      <c r="F16045" t="s">
        <v>13</v>
      </c>
      <c r="G16045" t="s">
        <v>49181</v>
      </c>
      <c r="H16045" s="3" t="s">
        <v>49194</v>
      </c>
      <c r="I16045" t="s">
        <v>62</v>
      </c>
      <c r="J16045" t="s">
        <v>49195</v>
      </c>
    </row>
    <row r="16046" spans="1:10" ht="16" x14ac:dyDescent="0.2">
      <c r="A16046" t="s">
        <v>43301</v>
      </c>
      <c r="B16046" t="s">
        <v>11533</v>
      </c>
      <c r="C16046" t="s">
        <v>11534</v>
      </c>
      <c r="D16046">
        <v>3</v>
      </c>
      <c r="E16046" t="s">
        <v>44424</v>
      </c>
      <c r="F16046" t="s">
        <v>13</v>
      </c>
      <c r="G16046" t="s">
        <v>49181</v>
      </c>
      <c r="H16046" s="3" t="s">
        <v>49196</v>
      </c>
      <c r="I16046" t="s">
        <v>62</v>
      </c>
      <c r="J16046" t="s">
        <v>43302</v>
      </c>
    </row>
    <row r="16047" spans="1:10" ht="16" x14ac:dyDescent="0.2">
      <c r="A16047" t="s">
        <v>15465</v>
      </c>
      <c r="B16047" t="s">
        <v>49197</v>
      </c>
      <c r="C16047" t="s">
        <v>49198</v>
      </c>
      <c r="D16047">
        <v>2</v>
      </c>
      <c r="E16047" t="s">
        <v>44424</v>
      </c>
      <c r="F16047" t="s">
        <v>13</v>
      </c>
      <c r="G16047" t="s">
        <v>49181</v>
      </c>
      <c r="H16047" s="3" t="s">
        <v>49186</v>
      </c>
      <c r="I16047" t="s">
        <v>62</v>
      </c>
      <c r="J16047" t="s">
        <v>15466</v>
      </c>
    </row>
    <row r="16048" spans="1:10" ht="16" x14ac:dyDescent="0.2">
      <c r="A16048" t="s">
        <v>8916</v>
      </c>
      <c r="B16048" t="s">
        <v>49199</v>
      </c>
      <c r="C16048" t="s">
        <v>49200</v>
      </c>
      <c r="D16048">
        <v>3</v>
      </c>
      <c r="E16048" t="s">
        <v>44424</v>
      </c>
      <c r="F16048" t="s">
        <v>13</v>
      </c>
      <c r="G16048" t="s">
        <v>49181</v>
      </c>
      <c r="H16048" s="3" t="s">
        <v>49201</v>
      </c>
      <c r="I16048" t="s">
        <v>62</v>
      </c>
      <c r="J16048" t="s">
        <v>8921</v>
      </c>
    </row>
    <row r="16049" spans="1:10" ht="32" x14ac:dyDescent="0.2">
      <c r="A16049" t="s">
        <v>49202</v>
      </c>
      <c r="B16049" t="s">
        <v>11533</v>
      </c>
      <c r="C16049" t="s">
        <v>11534</v>
      </c>
      <c r="D16049">
        <v>1</v>
      </c>
      <c r="E16049" t="s">
        <v>44424</v>
      </c>
      <c r="F16049" t="s">
        <v>13</v>
      </c>
      <c r="G16049" t="s">
        <v>49181</v>
      </c>
      <c r="H16049" s="3" t="s">
        <v>49203</v>
      </c>
      <c r="I16049" t="s">
        <v>62</v>
      </c>
      <c r="J16049" t="s">
        <v>49204</v>
      </c>
    </row>
    <row r="16050" spans="1:10" ht="16" x14ac:dyDescent="0.2">
      <c r="A16050" t="s">
        <v>49178</v>
      </c>
      <c r="B16050" t="s">
        <v>49205</v>
      </c>
      <c r="C16050" t="s">
        <v>49206</v>
      </c>
      <c r="D16050">
        <v>3</v>
      </c>
      <c r="E16050" t="s">
        <v>44424</v>
      </c>
      <c r="F16050" t="s">
        <v>13</v>
      </c>
      <c r="G16050" t="s">
        <v>49181</v>
      </c>
      <c r="H16050" s="3" t="s">
        <v>49207</v>
      </c>
      <c r="I16050" t="s">
        <v>62</v>
      </c>
      <c r="J16050" t="s">
        <v>49183</v>
      </c>
    </row>
    <row r="16051" spans="1:10" ht="16" x14ac:dyDescent="0.2">
      <c r="A16051" t="s">
        <v>49208</v>
      </c>
      <c r="B16051" t="s">
        <v>49209</v>
      </c>
      <c r="C16051" t="s">
        <v>49210</v>
      </c>
      <c r="D16051">
        <v>2</v>
      </c>
      <c r="E16051" t="s">
        <v>44424</v>
      </c>
      <c r="F16051" t="s">
        <v>13</v>
      </c>
      <c r="G16051" t="s">
        <v>49181</v>
      </c>
      <c r="H16051" s="3" t="s">
        <v>49211</v>
      </c>
      <c r="I16051" t="s">
        <v>62</v>
      </c>
      <c r="J16051" t="s">
        <v>49212</v>
      </c>
    </row>
    <row r="16052" spans="1:10" ht="16" x14ac:dyDescent="0.2">
      <c r="A16052" t="s">
        <v>34502</v>
      </c>
      <c r="B16052" t="s">
        <v>30813</v>
      </c>
      <c r="C16052" t="s">
        <v>30814</v>
      </c>
      <c r="D16052">
        <v>1</v>
      </c>
      <c r="E16052" t="s">
        <v>44424</v>
      </c>
      <c r="F16052" t="s">
        <v>13</v>
      </c>
      <c r="G16052" t="s">
        <v>49181</v>
      </c>
      <c r="H16052" s="3" t="s">
        <v>49213</v>
      </c>
      <c r="I16052" t="s">
        <v>62</v>
      </c>
      <c r="J16052" t="s">
        <v>34505</v>
      </c>
    </row>
    <row r="16053" spans="1:10" ht="16" x14ac:dyDescent="0.2">
      <c r="A16053" t="s">
        <v>49178</v>
      </c>
      <c r="B16053" t="s">
        <v>49214</v>
      </c>
      <c r="C16053" t="s">
        <v>49215</v>
      </c>
      <c r="D16053">
        <v>2</v>
      </c>
      <c r="E16053" t="s">
        <v>44424</v>
      </c>
      <c r="F16053" t="s">
        <v>13</v>
      </c>
      <c r="G16053" t="s">
        <v>49181</v>
      </c>
      <c r="H16053" s="3" t="s">
        <v>49182</v>
      </c>
      <c r="I16053" t="s">
        <v>62</v>
      </c>
      <c r="J16053" t="s">
        <v>49183</v>
      </c>
    </row>
    <row r="16054" spans="1:10" ht="16" x14ac:dyDescent="0.2">
      <c r="A16054" t="s">
        <v>49178</v>
      </c>
      <c r="B16054" t="s">
        <v>49216</v>
      </c>
      <c r="C16054" t="s">
        <v>49217</v>
      </c>
      <c r="D16054">
        <v>1</v>
      </c>
      <c r="E16054" t="s">
        <v>44424</v>
      </c>
      <c r="F16054" t="s">
        <v>13</v>
      </c>
      <c r="G16054" t="s">
        <v>49181</v>
      </c>
      <c r="H16054" s="3" t="s">
        <v>49182</v>
      </c>
      <c r="I16054" t="s">
        <v>62</v>
      </c>
      <c r="J16054" t="s">
        <v>49183</v>
      </c>
    </row>
    <row r="16055" spans="1:10" ht="16" x14ac:dyDescent="0.2">
      <c r="A16055" t="s">
        <v>38082</v>
      </c>
      <c r="B16055" t="s">
        <v>49218</v>
      </c>
      <c r="C16055" t="s">
        <v>49219</v>
      </c>
      <c r="D16055">
        <v>1</v>
      </c>
      <c r="E16055" t="s">
        <v>44424</v>
      </c>
      <c r="F16055" t="s">
        <v>13</v>
      </c>
      <c r="G16055" t="s">
        <v>49181</v>
      </c>
      <c r="H16055" s="3" t="s">
        <v>49186</v>
      </c>
      <c r="I16055" t="s">
        <v>62</v>
      </c>
      <c r="J16055" t="s">
        <v>38086</v>
      </c>
    </row>
    <row r="16056" spans="1:10" ht="16" x14ac:dyDescent="0.2">
      <c r="A16056" t="s">
        <v>49164</v>
      </c>
      <c r="B16056" t="s">
        <v>49174</v>
      </c>
      <c r="C16056" t="s">
        <v>49175</v>
      </c>
      <c r="D16056">
        <v>4</v>
      </c>
      <c r="E16056" t="s">
        <v>44424</v>
      </c>
      <c r="F16056" t="s">
        <v>13</v>
      </c>
      <c r="G16056" t="s">
        <v>49181</v>
      </c>
      <c r="H16056" s="3" t="s">
        <v>49220</v>
      </c>
      <c r="I16056" t="s">
        <v>62</v>
      </c>
      <c r="J16056" t="s">
        <v>49165</v>
      </c>
    </row>
    <row r="16057" spans="1:10" ht="16" x14ac:dyDescent="0.2">
      <c r="A16057" t="s">
        <v>13407</v>
      </c>
      <c r="B16057" t="s">
        <v>49221</v>
      </c>
      <c r="C16057" t="s">
        <v>49222</v>
      </c>
      <c r="D16057">
        <v>3</v>
      </c>
      <c r="E16057" t="s">
        <v>44424</v>
      </c>
      <c r="F16057" t="s">
        <v>13</v>
      </c>
      <c r="G16057" t="s">
        <v>49181</v>
      </c>
      <c r="H16057" s="3" t="s">
        <v>49186</v>
      </c>
      <c r="I16057" t="s">
        <v>62</v>
      </c>
      <c r="J16057" t="s">
        <v>13412</v>
      </c>
    </row>
    <row r="16058" spans="1:10" ht="48" x14ac:dyDescent="0.2">
      <c r="A16058" t="s">
        <v>49223</v>
      </c>
      <c r="B16058" t="s">
        <v>49224</v>
      </c>
      <c r="C16058" t="s">
        <v>49225</v>
      </c>
      <c r="D16058">
        <v>1</v>
      </c>
      <c r="E16058" t="s">
        <v>44424</v>
      </c>
      <c r="F16058" t="s">
        <v>13</v>
      </c>
      <c r="G16058" t="s">
        <v>49181</v>
      </c>
      <c r="H16058" s="3" t="s">
        <v>49226</v>
      </c>
      <c r="I16058" t="s">
        <v>5804</v>
      </c>
      <c r="J16058" t="s">
        <v>49227</v>
      </c>
    </row>
    <row r="16059" spans="1:10" ht="16" x14ac:dyDescent="0.2">
      <c r="A16059" t="s">
        <v>7766</v>
      </c>
      <c r="B16059" t="s">
        <v>49187</v>
      </c>
      <c r="C16059" t="s">
        <v>49188</v>
      </c>
      <c r="D16059">
        <v>1</v>
      </c>
      <c r="E16059" t="s">
        <v>44424</v>
      </c>
      <c r="F16059" t="s">
        <v>13</v>
      </c>
      <c r="G16059" t="s">
        <v>49181</v>
      </c>
      <c r="H16059" s="3" t="s">
        <v>49228</v>
      </c>
      <c r="I16059" t="s">
        <v>62</v>
      </c>
      <c r="J16059" t="s">
        <v>7770</v>
      </c>
    </row>
    <row r="16060" spans="1:10" ht="16" x14ac:dyDescent="0.2">
      <c r="A16060" t="s">
        <v>37011</v>
      </c>
      <c r="B16060" t="s">
        <v>49229</v>
      </c>
      <c r="C16060" t="s">
        <v>49230</v>
      </c>
      <c r="D16060">
        <v>2</v>
      </c>
      <c r="E16060" t="s">
        <v>44424</v>
      </c>
      <c r="F16060" t="s">
        <v>13</v>
      </c>
      <c r="G16060" t="s">
        <v>49181</v>
      </c>
      <c r="H16060" s="3" t="s">
        <v>49186</v>
      </c>
      <c r="I16060" t="s">
        <v>62</v>
      </c>
      <c r="J16060" t="s">
        <v>37015</v>
      </c>
    </row>
    <row r="16061" spans="1:10" ht="16" x14ac:dyDescent="0.2">
      <c r="A16061" t="s">
        <v>10629</v>
      </c>
      <c r="B16061" t="s">
        <v>49231</v>
      </c>
      <c r="C16061" t="s">
        <v>49232</v>
      </c>
      <c r="D16061">
        <v>2</v>
      </c>
      <c r="E16061" t="s">
        <v>44424</v>
      </c>
      <c r="F16061" t="s">
        <v>13</v>
      </c>
      <c r="G16061" t="s">
        <v>49181</v>
      </c>
      <c r="H16061" s="3" t="s">
        <v>49233</v>
      </c>
      <c r="I16061" t="s">
        <v>62</v>
      </c>
      <c r="J16061" t="s">
        <v>10633</v>
      </c>
    </row>
    <row r="16062" spans="1:10" ht="16" x14ac:dyDescent="0.2">
      <c r="A16062" t="s">
        <v>12464</v>
      </c>
      <c r="B16062" t="s">
        <v>30813</v>
      </c>
      <c r="C16062" t="s">
        <v>30814</v>
      </c>
      <c r="D16062">
        <v>2</v>
      </c>
      <c r="E16062" t="s">
        <v>44424</v>
      </c>
      <c r="F16062" t="s">
        <v>13</v>
      </c>
      <c r="G16062" t="s">
        <v>49181</v>
      </c>
      <c r="H16062" s="3" t="s">
        <v>49233</v>
      </c>
      <c r="I16062" t="s">
        <v>62</v>
      </c>
      <c r="J16062" t="s">
        <v>12468</v>
      </c>
    </row>
    <row r="16063" spans="1:10" ht="16" x14ac:dyDescent="0.2">
      <c r="A16063" t="s">
        <v>15477</v>
      </c>
      <c r="B16063" t="s">
        <v>17645</v>
      </c>
      <c r="C16063" t="s">
        <v>17646</v>
      </c>
      <c r="D16063">
        <v>3</v>
      </c>
      <c r="E16063" t="s">
        <v>44424</v>
      </c>
      <c r="F16063" t="s">
        <v>13</v>
      </c>
      <c r="G16063" t="s">
        <v>49181</v>
      </c>
      <c r="H16063" s="3" t="s">
        <v>49233</v>
      </c>
      <c r="I16063" t="s">
        <v>62</v>
      </c>
      <c r="J16063" t="s">
        <v>15479</v>
      </c>
    </row>
    <row r="16064" spans="1:10" ht="16" x14ac:dyDescent="0.2">
      <c r="A16064" t="s">
        <v>9932</v>
      </c>
      <c r="B16064" t="s">
        <v>49187</v>
      </c>
      <c r="C16064" t="s">
        <v>49188</v>
      </c>
      <c r="D16064">
        <v>1</v>
      </c>
      <c r="E16064" t="s">
        <v>44424</v>
      </c>
      <c r="F16064" t="s">
        <v>13</v>
      </c>
      <c r="G16064" t="s">
        <v>49181</v>
      </c>
      <c r="H16064" s="3" t="s">
        <v>49186</v>
      </c>
      <c r="I16064" t="s">
        <v>62</v>
      </c>
      <c r="J16064" t="s">
        <v>9937</v>
      </c>
    </row>
    <row r="16065" spans="1:10" ht="16" x14ac:dyDescent="0.2">
      <c r="A16065" t="s">
        <v>36952</v>
      </c>
      <c r="B16065" t="s">
        <v>49229</v>
      </c>
      <c r="C16065" t="s">
        <v>49230</v>
      </c>
      <c r="D16065">
        <v>2</v>
      </c>
      <c r="E16065" t="s">
        <v>44424</v>
      </c>
      <c r="F16065" t="s">
        <v>13</v>
      </c>
      <c r="G16065" t="s">
        <v>49181</v>
      </c>
      <c r="H16065" s="3" t="s">
        <v>49186</v>
      </c>
      <c r="I16065" t="s">
        <v>62</v>
      </c>
      <c r="J16065" t="s">
        <v>36953</v>
      </c>
    </row>
    <row r="16066" spans="1:10" ht="16" x14ac:dyDescent="0.2">
      <c r="A16066" t="s">
        <v>17577</v>
      </c>
      <c r="B16066" t="s">
        <v>49234</v>
      </c>
      <c r="C16066" t="s">
        <v>49235</v>
      </c>
      <c r="D16066">
        <v>2</v>
      </c>
      <c r="E16066" t="s">
        <v>44424</v>
      </c>
      <c r="F16066" t="s">
        <v>13</v>
      </c>
      <c r="G16066" t="s">
        <v>49181</v>
      </c>
      <c r="H16066" s="3" t="s">
        <v>49186</v>
      </c>
      <c r="I16066" t="s">
        <v>62</v>
      </c>
      <c r="J16066" t="s">
        <v>17579</v>
      </c>
    </row>
    <row r="16067" spans="1:10" ht="16" x14ac:dyDescent="0.2">
      <c r="A16067" t="s">
        <v>35421</v>
      </c>
      <c r="B16067" t="s">
        <v>49236</v>
      </c>
      <c r="C16067" t="s">
        <v>49237</v>
      </c>
      <c r="D16067">
        <v>3</v>
      </c>
      <c r="E16067" t="s">
        <v>13</v>
      </c>
      <c r="F16067" t="s">
        <v>13</v>
      </c>
      <c r="G16067" t="s">
        <v>49238</v>
      </c>
      <c r="H16067" s="3" t="s">
        <v>49239</v>
      </c>
      <c r="I16067" t="s">
        <v>3979</v>
      </c>
      <c r="J16067" t="s">
        <v>35424</v>
      </c>
    </row>
    <row r="16068" spans="1:10" ht="16" x14ac:dyDescent="0.2">
      <c r="A16068" t="s">
        <v>49240</v>
      </c>
      <c r="B16068" t="s">
        <v>42035</v>
      </c>
      <c r="C16068" t="s">
        <v>42036</v>
      </c>
      <c r="D16068">
        <v>1</v>
      </c>
      <c r="E16068" t="s">
        <v>13</v>
      </c>
      <c r="F16068" t="s">
        <v>13</v>
      </c>
      <c r="G16068" t="s">
        <v>49241</v>
      </c>
      <c r="H16068" s="3" t="s">
        <v>49242</v>
      </c>
      <c r="I16068" t="s">
        <v>106</v>
      </c>
      <c r="J16068" t="s">
        <v>49243</v>
      </c>
    </row>
    <row r="16069" spans="1:10" ht="16" x14ac:dyDescent="0.2">
      <c r="A16069" t="s">
        <v>15286</v>
      </c>
      <c r="B16069" t="s">
        <v>49244</v>
      </c>
      <c r="C16069" t="s">
        <v>49245</v>
      </c>
      <c r="D16069">
        <v>3</v>
      </c>
      <c r="E16069" t="s">
        <v>13</v>
      </c>
      <c r="F16069" t="s">
        <v>13</v>
      </c>
      <c r="G16069" t="s">
        <v>49246</v>
      </c>
      <c r="H16069" s="3" t="s">
        <v>49247</v>
      </c>
      <c r="I16069" t="s">
        <v>106</v>
      </c>
      <c r="J16069" t="s">
        <v>15289</v>
      </c>
    </row>
    <row r="16070" spans="1:10" ht="16" x14ac:dyDescent="0.2">
      <c r="A16070" t="s">
        <v>49248</v>
      </c>
      <c r="B16070" t="s">
        <v>49249</v>
      </c>
      <c r="C16070" t="s">
        <v>49250</v>
      </c>
      <c r="D16070">
        <v>1</v>
      </c>
      <c r="E16070" t="s">
        <v>13</v>
      </c>
      <c r="F16070" t="s">
        <v>13</v>
      </c>
      <c r="G16070" t="s">
        <v>49251</v>
      </c>
      <c r="H16070" s="3" t="s">
        <v>49252</v>
      </c>
      <c r="I16070" t="s">
        <v>106</v>
      </c>
      <c r="J16070" t="s">
        <v>49253</v>
      </c>
    </row>
    <row r="16071" spans="1:10" ht="16" x14ac:dyDescent="0.2">
      <c r="A16071" t="s">
        <v>19301</v>
      </c>
      <c r="B16071" t="s">
        <v>49254</v>
      </c>
      <c r="C16071" t="s">
        <v>49255</v>
      </c>
      <c r="D16071">
        <v>7</v>
      </c>
      <c r="E16071" t="s">
        <v>13</v>
      </c>
      <c r="F16071" t="s">
        <v>13</v>
      </c>
      <c r="G16071" t="s">
        <v>49256</v>
      </c>
      <c r="H16071" s="3" t="s">
        <v>49257</v>
      </c>
      <c r="I16071" t="s">
        <v>106</v>
      </c>
      <c r="J16071" t="s">
        <v>19306</v>
      </c>
    </row>
    <row r="16072" spans="1:10" ht="32" x14ac:dyDescent="0.2">
      <c r="A16072" t="s">
        <v>49258</v>
      </c>
      <c r="B16072" t="s">
        <v>49259</v>
      </c>
      <c r="C16072" t="s">
        <v>49260</v>
      </c>
      <c r="D16072">
        <v>1</v>
      </c>
      <c r="E16072" t="s">
        <v>13</v>
      </c>
      <c r="F16072" t="s">
        <v>13</v>
      </c>
      <c r="G16072" t="s">
        <v>49261</v>
      </c>
      <c r="H16072" s="3" t="s">
        <v>49262</v>
      </c>
      <c r="I16072" t="s">
        <v>918</v>
      </c>
      <c r="J16072" t="s">
        <v>49263</v>
      </c>
    </row>
    <row r="16073" spans="1:10" ht="16" x14ac:dyDescent="0.2">
      <c r="A16073" t="s">
        <v>49264</v>
      </c>
      <c r="B16073" t="s">
        <v>49265</v>
      </c>
      <c r="C16073" t="s">
        <v>49266</v>
      </c>
      <c r="D16073">
        <v>1</v>
      </c>
      <c r="E16073" t="s">
        <v>13</v>
      </c>
      <c r="F16073" t="s">
        <v>13</v>
      </c>
      <c r="G16073" t="s">
        <v>49267</v>
      </c>
      <c r="H16073" s="3" t="s">
        <v>49268</v>
      </c>
      <c r="I16073" t="s">
        <v>106</v>
      </c>
      <c r="J16073" t="s">
        <v>49269</v>
      </c>
    </row>
    <row r="16074" spans="1:10" ht="16" x14ac:dyDescent="0.2">
      <c r="A16074" t="s">
        <v>49264</v>
      </c>
      <c r="B16074" t="s">
        <v>49270</v>
      </c>
      <c r="C16074" t="s">
        <v>49271</v>
      </c>
      <c r="D16074">
        <v>2</v>
      </c>
      <c r="E16074" t="s">
        <v>13</v>
      </c>
      <c r="F16074" t="s">
        <v>13</v>
      </c>
      <c r="G16074" t="s">
        <v>49267</v>
      </c>
      <c r="H16074" s="3" t="s">
        <v>49268</v>
      </c>
      <c r="I16074" t="s">
        <v>106</v>
      </c>
      <c r="J16074" t="s">
        <v>49269</v>
      </c>
    </row>
    <row r="16075" spans="1:10" ht="16" x14ac:dyDescent="0.2">
      <c r="A16075" t="s">
        <v>40060</v>
      </c>
      <c r="B16075" t="s">
        <v>49272</v>
      </c>
      <c r="C16075" t="s">
        <v>49273</v>
      </c>
      <c r="D16075">
        <v>3</v>
      </c>
      <c r="E16075" t="s">
        <v>13</v>
      </c>
      <c r="F16075" t="s">
        <v>13</v>
      </c>
      <c r="G16075" t="s">
        <v>49274</v>
      </c>
      <c r="H16075" s="3" t="s">
        <v>49275</v>
      </c>
      <c r="I16075" t="s">
        <v>524</v>
      </c>
      <c r="J16075" t="s">
        <v>40063</v>
      </c>
    </row>
    <row r="16076" spans="1:10" ht="16" x14ac:dyDescent="0.2">
      <c r="A16076" t="s">
        <v>21384</v>
      </c>
      <c r="B16076" t="s">
        <v>49276</v>
      </c>
      <c r="C16076" t="s">
        <v>49277</v>
      </c>
      <c r="D16076">
        <v>4</v>
      </c>
      <c r="E16076" t="s">
        <v>13</v>
      </c>
      <c r="F16076" t="s">
        <v>13</v>
      </c>
      <c r="G16076" t="s">
        <v>49274</v>
      </c>
      <c r="H16076" s="3" t="s">
        <v>49275</v>
      </c>
      <c r="I16076" t="s">
        <v>524</v>
      </c>
      <c r="J16076" t="s">
        <v>21389</v>
      </c>
    </row>
    <row r="16077" spans="1:10" ht="16" x14ac:dyDescent="0.2">
      <c r="A16077" t="s">
        <v>40018</v>
      </c>
      <c r="B16077" t="s">
        <v>49278</v>
      </c>
      <c r="C16077" t="s">
        <v>49279</v>
      </c>
      <c r="D16077">
        <v>4</v>
      </c>
      <c r="E16077" t="s">
        <v>13</v>
      </c>
      <c r="F16077" t="s">
        <v>13</v>
      </c>
      <c r="G16077" t="s">
        <v>49280</v>
      </c>
      <c r="H16077" s="3" t="s">
        <v>49281</v>
      </c>
      <c r="I16077" t="s">
        <v>524</v>
      </c>
      <c r="J16077" t="s">
        <v>40023</v>
      </c>
    </row>
    <row r="16078" spans="1:10" ht="16" x14ac:dyDescent="0.2">
      <c r="A16078" t="s">
        <v>25737</v>
      </c>
      <c r="B16078" t="s">
        <v>49282</v>
      </c>
      <c r="C16078" t="s">
        <v>49283</v>
      </c>
      <c r="D16078">
        <v>2</v>
      </c>
      <c r="E16078" t="s">
        <v>13</v>
      </c>
      <c r="F16078" t="s">
        <v>13</v>
      </c>
      <c r="G16078" t="s">
        <v>49280</v>
      </c>
      <c r="H16078" s="3" t="s">
        <v>49284</v>
      </c>
      <c r="I16078" t="s">
        <v>524</v>
      </c>
      <c r="J16078" t="s">
        <v>25742</v>
      </c>
    </row>
    <row r="16079" spans="1:10" ht="16" x14ac:dyDescent="0.2">
      <c r="A16079" t="s">
        <v>49285</v>
      </c>
      <c r="B16079" t="s">
        <v>49286</v>
      </c>
      <c r="C16079" t="s">
        <v>49287</v>
      </c>
      <c r="D16079">
        <v>2</v>
      </c>
      <c r="E16079" t="s">
        <v>13</v>
      </c>
      <c r="F16079" t="s">
        <v>13</v>
      </c>
      <c r="G16079" t="s">
        <v>49288</v>
      </c>
      <c r="H16079" s="3" t="s">
        <v>49289</v>
      </c>
      <c r="I16079" t="s">
        <v>106</v>
      </c>
      <c r="J16079" t="s">
        <v>49290</v>
      </c>
    </row>
    <row r="16080" spans="1:10" ht="16" x14ac:dyDescent="0.2">
      <c r="A16080" t="s">
        <v>49285</v>
      </c>
      <c r="B16080" t="s">
        <v>49291</v>
      </c>
      <c r="C16080" t="s">
        <v>49292</v>
      </c>
      <c r="D16080">
        <v>1</v>
      </c>
      <c r="E16080" t="s">
        <v>13</v>
      </c>
      <c r="F16080" t="s">
        <v>13</v>
      </c>
      <c r="G16080" t="s">
        <v>49288</v>
      </c>
      <c r="H16080" s="3" t="s">
        <v>49289</v>
      </c>
      <c r="I16080" t="s">
        <v>106</v>
      </c>
      <c r="J16080" t="s">
        <v>49290</v>
      </c>
    </row>
    <row r="16081" spans="1:10" ht="16" x14ac:dyDescent="0.2">
      <c r="A16081" t="s">
        <v>49285</v>
      </c>
      <c r="B16081" t="s">
        <v>49293</v>
      </c>
      <c r="C16081" t="s">
        <v>49294</v>
      </c>
      <c r="D16081">
        <v>6</v>
      </c>
      <c r="E16081" t="s">
        <v>13</v>
      </c>
      <c r="F16081" t="s">
        <v>13</v>
      </c>
      <c r="G16081" t="s">
        <v>49288</v>
      </c>
      <c r="H16081" s="3" t="s">
        <v>49289</v>
      </c>
      <c r="I16081" t="s">
        <v>106</v>
      </c>
      <c r="J16081" t="s">
        <v>49290</v>
      </c>
    </row>
    <row r="16082" spans="1:10" ht="16" x14ac:dyDescent="0.2">
      <c r="A16082" t="s">
        <v>49285</v>
      </c>
      <c r="B16082" t="s">
        <v>49295</v>
      </c>
      <c r="C16082" t="s">
        <v>49296</v>
      </c>
      <c r="D16082">
        <v>5</v>
      </c>
      <c r="E16082" t="s">
        <v>13</v>
      </c>
      <c r="F16082" t="s">
        <v>13</v>
      </c>
      <c r="G16082" t="s">
        <v>49288</v>
      </c>
      <c r="H16082" s="3" t="s">
        <v>49289</v>
      </c>
      <c r="I16082" t="s">
        <v>106</v>
      </c>
      <c r="J16082" t="s">
        <v>49290</v>
      </c>
    </row>
    <row r="16083" spans="1:10" ht="16" x14ac:dyDescent="0.2">
      <c r="A16083" t="s">
        <v>49297</v>
      </c>
      <c r="B16083" t="s">
        <v>49298</v>
      </c>
      <c r="C16083" t="s">
        <v>49299</v>
      </c>
      <c r="D16083">
        <v>1</v>
      </c>
      <c r="E16083" t="s">
        <v>13</v>
      </c>
      <c r="F16083" t="s">
        <v>13</v>
      </c>
      <c r="G16083" t="s">
        <v>49300</v>
      </c>
      <c r="H16083" s="3" t="s">
        <v>49301</v>
      </c>
      <c r="I16083" t="s">
        <v>1658</v>
      </c>
      <c r="J16083" t="s">
        <v>49302</v>
      </c>
    </row>
    <row r="16084" spans="1:10" ht="16" x14ac:dyDescent="0.2">
      <c r="A16084" t="s">
        <v>49297</v>
      </c>
      <c r="B16084" t="s">
        <v>49303</v>
      </c>
      <c r="C16084" t="s">
        <v>49304</v>
      </c>
      <c r="D16084">
        <v>2</v>
      </c>
      <c r="E16084" t="s">
        <v>13</v>
      </c>
      <c r="F16084" t="s">
        <v>13</v>
      </c>
      <c r="G16084" t="s">
        <v>49300</v>
      </c>
      <c r="H16084" s="3" t="s">
        <v>49301</v>
      </c>
      <c r="I16084" t="s">
        <v>1658</v>
      </c>
      <c r="J16084" t="s">
        <v>49302</v>
      </c>
    </row>
    <row r="16085" spans="1:10" ht="16" x14ac:dyDescent="0.2">
      <c r="A16085" t="s">
        <v>49297</v>
      </c>
      <c r="B16085" t="s">
        <v>49305</v>
      </c>
      <c r="C16085" t="s">
        <v>49306</v>
      </c>
      <c r="D16085">
        <v>3</v>
      </c>
      <c r="E16085" t="s">
        <v>13</v>
      </c>
      <c r="F16085" t="s">
        <v>13</v>
      </c>
      <c r="G16085" t="s">
        <v>49300</v>
      </c>
      <c r="H16085" s="3" t="s">
        <v>49301</v>
      </c>
      <c r="I16085" t="s">
        <v>1658</v>
      </c>
      <c r="J16085" t="s">
        <v>49302</v>
      </c>
    </row>
    <row r="16086" spans="1:10" ht="16" x14ac:dyDescent="0.2">
      <c r="A16086" t="s">
        <v>1653</v>
      </c>
      <c r="B16086" t="s">
        <v>49307</v>
      </c>
      <c r="C16086" t="s">
        <v>49308</v>
      </c>
      <c r="D16086">
        <v>5</v>
      </c>
      <c r="E16086" t="s">
        <v>13</v>
      </c>
      <c r="F16086" t="s">
        <v>13</v>
      </c>
      <c r="G16086" t="s">
        <v>49300</v>
      </c>
      <c r="H16086" s="3" t="s">
        <v>49301</v>
      </c>
      <c r="I16086" t="s">
        <v>1658</v>
      </c>
      <c r="J16086" t="s">
        <v>1659</v>
      </c>
    </row>
    <row r="16087" spans="1:10" ht="16" x14ac:dyDescent="0.2">
      <c r="A16087" t="s">
        <v>49309</v>
      </c>
      <c r="B16087" t="s">
        <v>49310</v>
      </c>
      <c r="C16087" t="s">
        <v>49311</v>
      </c>
      <c r="D16087">
        <v>4</v>
      </c>
      <c r="E16087" t="s">
        <v>13</v>
      </c>
      <c r="F16087" t="s">
        <v>13</v>
      </c>
      <c r="G16087" t="s">
        <v>49312</v>
      </c>
      <c r="H16087" s="3" t="s">
        <v>49313</v>
      </c>
      <c r="I16087" t="s">
        <v>62</v>
      </c>
      <c r="J16087" t="s">
        <v>49314</v>
      </c>
    </row>
    <row r="16088" spans="1:10" ht="16" x14ac:dyDescent="0.2">
      <c r="A16088" t="s">
        <v>28679</v>
      </c>
      <c r="B16088" t="s">
        <v>4622</v>
      </c>
      <c r="C16088" t="s">
        <v>49315</v>
      </c>
      <c r="D16088">
        <v>1</v>
      </c>
      <c r="E16088" t="s">
        <v>13</v>
      </c>
      <c r="F16088" t="s">
        <v>13</v>
      </c>
      <c r="G16088" t="s">
        <v>49316</v>
      </c>
      <c r="H16088" s="3" t="s">
        <v>49317</v>
      </c>
      <c r="I16088" t="s">
        <v>62</v>
      </c>
      <c r="J16088" t="s">
        <v>28684</v>
      </c>
    </row>
    <row r="16089" spans="1:10" ht="16" x14ac:dyDescent="0.2">
      <c r="A16089" t="s">
        <v>32494</v>
      </c>
      <c r="B16089" t="s">
        <v>49318</v>
      </c>
      <c r="C16089" t="s">
        <v>49319</v>
      </c>
      <c r="D16089">
        <v>1</v>
      </c>
      <c r="E16089" t="s">
        <v>13</v>
      </c>
      <c r="F16089" t="s">
        <v>13</v>
      </c>
      <c r="G16089" t="s">
        <v>49320</v>
      </c>
      <c r="H16089" s="3" t="s">
        <v>49321</v>
      </c>
      <c r="I16089" t="s">
        <v>215</v>
      </c>
      <c r="J16089" t="s">
        <v>32497</v>
      </c>
    </row>
    <row r="16090" spans="1:10" ht="16" x14ac:dyDescent="0.2">
      <c r="A16090" t="s">
        <v>40018</v>
      </c>
      <c r="B16090" t="s">
        <v>49322</v>
      </c>
      <c r="C16090" t="s">
        <v>49323</v>
      </c>
      <c r="D16090">
        <v>1</v>
      </c>
      <c r="E16090" t="s">
        <v>13</v>
      </c>
      <c r="F16090" t="s">
        <v>13</v>
      </c>
      <c r="G16090" t="s">
        <v>49324</v>
      </c>
      <c r="H16090" s="3" t="s">
        <v>49325</v>
      </c>
      <c r="I16090" t="s">
        <v>524</v>
      </c>
      <c r="J16090" t="s">
        <v>40023</v>
      </c>
    </row>
    <row r="16091" spans="1:10" ht="16" x14ac:dyDescent="0.2">
      <c r="A16091" t="s">
        <v>49326</v>
      </c>
      <c r="B16091" t="s">
        <v>49327</v>
      </c>
      <c r="C16091" t="s">
        <v>49328</v>
      </c>
      <c r="D16091">
        <v>2</v>
      </c>
      <c r="E16091" t="s">
        <v>13</v>
      </c>
      <c r="F16091" t="s">
        <v>13</v>
      </c>
      <c r="G16091" t="s">
        <v>49324</v>
      </c>
      <c r="H16091" s="3" t="s">
        <v>49329</v>
      </c>
      <c r="I16091" t="s">
        <v>524</v>
      </c>
      <c r="J16091" t="s">
        <v>49330</v>
      </c>
    </row>
    <row r="16092" spans="1:10" ht="16" x14ac:dyDescent="0.2">
      <c r="A16092" t="s">
        <v>4520</v>
      </c>
      <c r="B16092" t="s">
        <v>22577</v>
      </c>
      <c r="C16092" t="s">
        <v>22578</v>
      </c>
      <c r="D16092">
        <v>2</v>
      </c>
      <c r="E16092" t="s">
        <v>13</v>
      </c>
      <c r="F16092" t="s">
        <v>13</v>
      </c>
      <c r="G16092" t="s">
        <v>49324</v>
      </c>
      <c r="H16092" s="3" t="s">
        <v>49331</v>
      </c>
      <c r="I16092" t="s">
        <v>524</v>
      </c>
      <c r="J16092" t="s">
        <v>4525</v>
      </c>
    </row>
    <row r="16093" spans="1:10" ht="16" x14ac:dyDescent="0.2">
      <c r="A16093" t="s">
        <v>8121</v>
      </c>
      <c r="B16093" t="s">
        <v>49332</v>
      </c>
      <c r="C16093" t="s">
        <v>49333</v>
      </c>
      <c r="D16093">
        <v>4</v>
      </c>
      <c r="E16093" t="s">
        <v>13</v>
      </c>
      <c r="F16093" t="s">
        <v>13</v>
      </c>
      <c r="G16093" t="s">
        <v>49324</v>
      </c>
      <c r="H16093" s="3" t="s">
        <v>49331</v>
      </c>
      <c r="I16093" t="s">
        <v>524</v>
      </c>
      <c r="J16093" t="s">
        <v>8126</v>
      </c>
    </row>
    <row r="16094" spans="1:10" ht="16" x14ac:dyDescent="0.2">
      <c r="A16094" t="s">
        <v>49326</v>
      </c>
      <c r="B16094" t="s">
        <v>49334</v>
      </c>
      <c r="C16094" t="s">
        <v>49335</v>
      </c>
      <c r="D16094">
        <v>1</v>
      </c>
      <c r="E16094" t="s">
        <v>13</v>
      </c>
      <c r="F16094" t="s">
        <v>13</v>
      </c>
      <c r="G16094" t="s">
        <v>49324</v>
      </c>
      <c r="H16094" s="3" t="s">
        <v>49329</v>
      </c>
      <c r="I16094" t="s">
        <v>524</v>
      </c>
      <c r="J16094" t="s">
        <v>49330</v>
      </c>
    </row>
    <row r="16095" spans="1:10" ht="16" x14ac:dyDescent="0.2">
      <c r="A16095" t="s">
        <v>40018</v>
      </c>
      <c r="B16095" t="s">
        <v>49336</v>
      </c>
      <c r="C16095" t="s">
        <v>49337</v>
      </c>
      <c r="D16095">
        <v>6</v>
      </c>
      <c r="E16095" t="s">
        <v>13</v>
      </c>
      <c r="F16095" t="s">
        <v>13</v>
      </c>
      <c r="G16095" t="s">
        <v>49324</v>
      </c>
      <c r="H16095" s="3" t="s">
        <v>49325</v>
      </c>
      <c r="I16095" t="s">
        <v>524</v>
      </c>
      <c r="J16095" t="s">
        <v>40023</v>
      </c>
    </row>
    <row r="16096" spans="1:10" ht="16" x14ac:dyDescent="0.2">
      <c r="A16096" t="s">
        <v>25725</v>
      </c>
      <c r="B16096" t="s">
        <v>49338</v>
      </c>
      <c r="C16096" t="s">
        <v>49339</v>
      </c>
      <c r="D16096">
        <v>1</v>
      </c>
      <c r="E16096" t="s">
        <v>13</v>
      </c>
      <c r="F16096" t="s">
        <v>13</v>
      </c>
      <c r="G16096" t="s">
        <v>49324</v>
      </c>
      <c r="H16096" s="3" t="s">
        <v>49340</v>
      </c>
      <c r="I16096" t="s">
        <v>524</v>
      </c>
      <c r="J16096" t="s">
        <v>25730</v>
      </c>
    </row>
    <row r="16097" spans="1:10" ht="16" x14ac:dyDescent="0.2">
      <c r="A16097" t="s">
        <v>5697</v>
      </c>
      <c r="B16097" t="s">
        <v>49341</v>
      </c>
      <c r="C16097" t="s">
        <v>49342</v>
      </c>
      <c r="D16097">
        <v>5</v>
      </c>
      <c r="E16097" t="s">
        <v>13</v>
      </c>
      <c r="F16097" t="s">
        <v>13</v>
      </c>
      <c r="G16097" t="s">
        <v>49324</v>
      </c>
      <c r="H16097" s="3" t="s">
        <v>49343</v>
      </c>
      <c r="I16097" t="s">
        <v>524</v>
      </c>
      <c r="J16097" t="s">
        <v>5700</v>
      </c>
    </row>
    <row r="16098" spans="1:10" ht="16" x14ac:dyDescent="0.2">
      <c r="A16098" t="s">
        <v>8121</v>
      </c>
      <c r="B16098" t="s">
        <v>49344</v>
      </c>
      <c r="C16098" t="s">
        <v>49345</v>
      </c>
      <c r="D16098">
        <v>5</v>
      </c>
      <c r="E16098" t="s">
        <v>13</v>
      </c>
      <c r="F16098" t="s">
        <v>13</v>
      </c>
      <c r="G16098" t="s">
        <v>49324</v>
      </c>
      <c r="H16098" s="3" t="s">
        <v>49331</v>
      </c>
      <c r="I16098" t="s">
        <v>524</v>
      </c>
      <c r="J16098" t="s">
        <v>8126</v>
      </c>
    </row>
    <row r="16099" spans="1:10" ht="16" x14ac:dyDescent="0.2">
      <c r="A16099" t="s">
        <v>25725</v>
      </c>
      <c r="B16099" t="s">
        <v>49346</v>
      </c>
      <c r="C16099" t="s">
        <v>49347</v>
      </c>
      <c r="D16099">
        <v>3</v>
      </c>
      <c r="E16099" t="s">
        <v>13</v>
      </c>
      <c r="F16099" t="s">
        <v>13</v>
      </c>
      <c r="G16099" t="s">
        <v>49324</v>
      </c>
      <c r="H16099" s="3" t="s">
        <v>49340</v>
      </c>
      <c r="I16099" t="s">
        <v>524</v>
      </c>
      <c r="J16099" t="s">
        <v>25730</v>
      </c>
    </row>
    <row r="16100" spans="1:10" ht="16" x14ac:dyDescent="0.2">
      <c r="A16100" t="s">
        <v>25725</v>
      </c>
      <c r="B16100" t="s">
        <v>49348</v>
      </c>
      <c r="C16100" t="s">
        <v>49349</v>
      </c>
      <c r="D16100">
        <v>2</v>
      </c>
      <c r="E16100" t="s">
        <v>13</v>
      </c>
      <c r="F16100" t="s">
        <v>13</v>
      </c>
      <c r="G16100" t="s">
        <v>49324</v>
      </c>
      <c r="H16100" s="3" t="s">
        <v>49340</v>
      </c>
      <c r="I16100" t="s">
        <v>524</v>
      </c>
      <c r="J16100" t="s">
        <v>25730</v>
      </c>
    </row>
    <row r="16101" spans="1:10" ht="16" x14ac:dyDescent="0.2">
      <c r="A16101" t="s">
        <v>40018</v>
      </c>
      <c r="B16101" t="s">
        <v>49350</v>
      </c>
      <c r="C16101" t="s">
        <v>49351</v>
      </c>
      <c r="D16101">
        <v>3</v>
      </c>
      <c r="E16101" t="s">
        <v>13</v>
      </c>
      <c r="F16101" t="s">
        <v>13</v>
      </c>
      <c r="G16101" t="s">
        <v>49324</v>
      </c>
      <c r="H16101" s="3" t="s">
        <v>49325</v>
      </c>
      <c r="I16101" t="s">
        <v>524</v>
      </c>
      <c r="J16101" t="s">
        <v>40023</v>
      </c>
    </row>
    <row r="16102" spans="1:10" ht="16" x14ac:dyDescent="0.2">
      <c r="A16102" t="s">
        <v>49352</v>
      </c>
      <c r="B16102" t="s">
        <v>49353</v>
      </c>
      <c r="C16102" t="s">
        <v>49354</v>
      </c>
      <c r="D16102">
        <v>3</v>
      </c>
      <c r="E16102" t="s">
        <v>13</v>
      </c>
      <c r="F16102" t="s">
        <v>13</v>
      </c>
      <c r="G16102" t="s">
        <v>49355</v>
      </c>
      <c r="H16102" s="3" t="s">
        <v>49356</v>
      </c>
      <c r="I16102" t="s">
        <v>1658</v>
      </c>
      <c r="J16102" t="s">
        <v>49357</v>
      </c>
    </row>
    <row r="16103" spans="1:10" ht="16" x14ac:dyDescent="0.2">
      <c r="A16103" t="s">
        <v>49352</v>
      </c>
      <c r="B16103" t="s">
        <v>49358</v>
      </c>
      <c r="C16103" t="s">
        <v>49359</v>
      </c>
      <c r="D16103">
        <v>2</v>
      </c>
      <c r="E16103" t="s">
        <v>13</v>
      </c>
      <c r="F16103" t="s">
        <v>13</v>
      </c>
      <c r="G16103" t="s">
        <v>49355</v>
      </c>
      <c r="H16103" s="3" t="s">
        <v>49356</v>
      </c>
      <c r="I16103" t="s">
        <v>1658</v>
      </c>
      <c r="J16103" t="s">
        <v>49357</v>
      </c>
    </row>
    <row r="16104" spans="1:10" ht="16" x14ac:dyDescent="0.2">
      <c r="A16104" t="s">
        <v>40823</v>
      </c>
      <c r="B16104" t="s">
        <v>49360</v>
      </c>
      <c r="C16104" t="s">
        <v>49361</v>
      </c>
      <c r="D16104">
        <v>2</v>
      </c>
      <c r="E16104" t="s">
        <v>13</v>
      </c>
      <c r="F16104" t="s">
        <v>13</v>
      </c>
      <c r="G16104" t="s">
        <v>49355</v>
      </c>
      <c r="H16104" s="3" t="s">
        <v>49356</v>
      </c>
      <c r="I16104" t="s">
        <v>1658</v>
      </c>
      <c r="J16104" t="s">
        <v>40826</v>
      </c>
    </row>
    <row r="16105" spans="1:10" ht="16" x14ac:dyDescent="0.2">
      <c r="A16105" t="s">
        <v>14246</v>
      </c>
      <c r="B16105" t="s">
        <v>49362</v>
      </c>
      <c r="C16105" t="s">
        <v>49363</v>
      </c>
      <c r="D16105">
        <v>4</v>
      </c>
      <c r="E16105" t="s">
        <v>13</v>
      </c>
      <c r="F16105" t="s">
        <v>13</v>
      </c>
      <c r="G16105" t="s">
        <v>49355</v>
      </c>
      <c r="H16105" s="3" t="s">
        <v>49364</v>
      </c>
      <c r="I16105" t="s">
        <v>1658</v>
      </c>
      <c r="J16105" t="s">
        <v>14250</v>
      </c>
    </row>
    <row r="16106" spans="1:10" ht="16" x14ac:dyDescent="0.2">
      <c r="A16106" t="s">
        <v>49352</v>
      </c>
      <c r="B16106" t="s">
        <v>49365</v>
      </c>
      <c r="C16106" t="s">
        <v>49366</v>
      </c>
      <c r="D16106">
        <v>1</v>
      </c>
      <c r="E16106" t="s">
        <v>13</v>
      </c>
      <c r="F16106" t="s">
        <v>13</v>
      </c>
      <c r="G16106" t="s">
        <v>49355</v>
      </c>
      <c r="H16106" s="3" t="s">
        <v>49356</v>
      </c>
      <c r="I16106" t="s">
        <v>1658</v>
      </c>
      <c r="J16106" t="s">
        <v>49357</v>
      </c>
    </row>
    <row r="16107" spans="1:10" ht="16" x14ac:dyDescent="0.2">
      <c r="A16107" t="s">
        <v>49352</v>
      </c>
      <c r="B16107" t="s">
        <v>49367</v>
      </c>
      <c r="C16107" t="s">
        <v>49368</v>
      </c>
      <c r="D16107">
        <v>5</v>
      </c>
      <c r="E16107" t="s">
        <v>13</v>
      </c>
      <c r="F16107" t="s">
        <v>13</v>
      </c>
      <c r="G16107" t="s">
        <v>49355</v>
      </c>
      <c r="H16107" s="3" t="s">
        <v>49356</v>
      </c>
      <c r="I16107" t="s">
        <v>1658</v>
      </c>
      <c r="J16107" t="s">
        <v>49357</v>
      </c>
    </row>
    <row r="16108" spans="1:10" ht="16" x14ac:dyDescent="0.2">
      <c r="A16108" t="s">
        <v>49369</v>
      </c>
      <c r="B16108" t="s">
        <v>49370</v>
      </c>
      <c r="C16108" t="s">
        <v>49371</v>
      </c>
      <c r="D16108">
        <v>2</v>
      </c>
      <c r="E16108" t="s">
        <v>13</v>
      </c>
      <c r="F16108" t="s">
        <v>13</v>
      </c>
      <c r="G16108" t="s">
        <v>49355</v>
      </c>
      <c r="H16108" s="3" t="s">
        <v>49356</v>
      </c>
      <c r="I16108" t="s">
        <v>1658</v>
      </c>
      <c r="J16108" t="s">
        <v>49372</v>
      </c>
    </row>
    <row r="16109" spans="1:10" ht="16" x14ac:dyDescent="0.2">
      <c r="A16109" t="s">
        <v>49369</v>
      </c>
      <c r="B16109" t="s">
        <v>49373</v>
      </c>
      <c r="C16109" t="s">
        <v>49374</v>
      </c>
      <c r="D16109">
        <v>1</v>
      </c>
      <c r="E16109" t="s">
        <v>13</v>
      </c>
      <c r="F16109" t="s">
        <v>13</v>
      </c>
      <c r="G16109" t="s">
        <v>49355</v>
      </c>
      <c r="H16109" s="3" t="s">
        <v>49356</v>
      </c>
      <c r="I16109" t="s">
        <v>1658</v>
      </c>
      <c r="J16109" t="s">
        <v>49372</v>
      </c>
    </row>
    <row r="16110" spans="1:10" ht="16" x14ac:dyDescent="0.2">
      <c r="A16110" t="s">
        <v>49369</v>
      </c>
      <c r="B16110" t="s">
        <v>49375</v>
      </c>
      <c r="C16110" t="s">
        <v>49376</v>
      </c>
      <c r="D16110">
        <v>5</v>
      </c>
      <c r="E16110" t="s">
        <v>13</v>
      </c>
      <c r="F16110" t="s">
        <v>13</v>
      </c>
      <c r="G16110" t="s">
        <v>49355</v>
      </c>
      <c r="H16110" s="3" t="s">
        <v>49356</v>
      </c>
      <c r="I16110" t="s">
        <v>1658</v>
      </c>
      <c r="J16110" t="s">
        <v>49372</v>
      </c>
    </row>
    <row r="16111" spans="1:10" ht="16" x14ac:dyDescent="0.2">
      <c r="A16111" t="s">
        <v>49352</v>
      </c>
      <c r="B16111" t="s">
        <v>49377</v>
      </c>
      <c r="C16111" t="s">
        <v>49378</v>
      </c>
      <c r="D16111">
        <v>4</v>
      </c>
      <c r="E16111" t="s">
        <v>13</v>
      </c>
      <c r="F16111" t="s">
        <v>13</v>
      </c>
      <c r="G16111" t="s">
        <v>49355</v>
      </c>
      <c r="H16111" s="3" t="s">
        <v>49356</v>
      </c>
      <c r="I16111" t="s">
        <v>1658</v>
      </c>
      <c r="J16111" t="s">
        <v>49357</v>
      </c>
    </row>
    <row r="16112" spans="1:10" ht="16" x14ac:dyDescent="0.2">
      <c r="A16112" t="s">
        <v>49369</v>
      </c>
      <c r="B16112" t="s">
        <v>49379</v>
      </c>
      <c r="C16112" t="s">
        <v>49380</v>
      </c>
      <c r="D16112">
        <v>3</v>
      </c>
      <c r="E16112" t="s">
        <v>13</v>
      </c>
      <c r="F16112" t="s">
        <v>13</v>
      </c>
      <c r="G16112" t="s">
        <v>49355</v>
      </c>
      <c r="H16112" s="3" t="s">
        <v>49356</v>
      </c>
      <c r="I16112" t="s">
        <v>1658</v>
      </c>
      <c r="J16112" t="s">
        <v>49372</v>
      </c>
    </row>
    <row r="16113" spans="1:10" ht="16" x14ac:dyDescent="0.2">
      <c r="A16113" t="s">
        <v>49369</v>
      </c>
      <c r="B16113" t="s">
        <v>49381</v>
      </c>
      <c r="C16113" t="s">
        <v>49382</v>
      </c>
      <c r="D16113">
        <v>4</v>
      </c>
      <c r="E16113" t="s">
        <v>13</v>
      </c>
      <c r="F16113" t="s">
        <v>13</v>
      </c>
      <c r="G16113" t="s">
        <v>49355</v>
      </c>
      <c r="H16113" s="3" t="s">
        <v>49356</v>
      </c>
      <c r="I16113" t="s">
        <v>1658</v>
      </c>
      <c r="J16113" t="s">
        <v>49372</v>
      </c>
    </row>
    <row r="16114" spans="1:10" ht="16" x14ac:dyDescent="0.2">
      <c r="A16114" t="s">
        <v>30473</v>
      </c>
      <c r="B16114" t="s">
        <v>39340</v>
      </c>
      <c r="C16114" t="s">
        <v>49383</v>
      </c>
      <c r="D16114">
        <v>3</v>
      </c>
      <c r="E16114" t="s">
        <v>13</v>
      </c>
      <c r="F16114" t="s">
        <v>13</v>
      </c>
      <c r="G16114" t="s">
        <v>49384</v>
      </c>
      <c r="H16114" s="3" t="s">
        <v>49385</v>
      </c>
      <c r="I16114" t="s">
        <v>36</v>
      </c>
      <c r="J16114" t="s">
        <v>30476</v>
      </c>
    </row>
    <row r="16115" spans="1:10" ht="16" x14ac:dyDescent="0.2">
      <c r="A16115" t="s">
        <v>49386</v>
      </c>
      <c r="B16115" t="s">
        <v>49387</v>
      </c>
      <c r="C16115" t="s">
        <v>49388</v>
      </c>
      <c r="D16115">
        <v>1</v>
      </c>
      <c r="E16115" t="s">
        <v>49389</v>
      </c>
      <c r="F16115" t="s">
        <v>13</v>
      </c>
      <c r="G16115" t="s">
        <v>49390</v>
      </c>
      <c r="H16115" s="3" t="s">
        <v>49391</v>
      </c>
      <c r="I16115" t="s">
        <v>7603</v>
      </c>
      <c r="J16115" t="s">
        <v>49392</v>
      </c>
    </row>
    <row r="16116" spans="1:10" ht="16" x14ac:dyDescent="0.2">
      <c r="A16116" t="s">
        <v>49393</v>
      </c>
      <c r="B16116" t="s">
        <v>49394</v>
      </c>
      <c r="C16116" t="s">
        <v>49395</v>
      </c>
      <c r="D16116">
        <v>1</v>
      </c>
      <c r="E16116" t="s">
        <v>49389</v>
      </c>
      <c r="F16116" t="s">
        <v>13</v>
      </c>
      <c r="G16116" t="s">
        <v>49390</v>
      </c>
      <c r="H16116" s="3" t="s">
        <v>49396</v>
      </c>
      <c r="I16116" t="s">
        <v>7603</v>
      </c>
      <c r="J16116" t="s">
        <v>49397</v>
      </c>
    </row>
    <row r="16117" spans="1:10" ht="16" x14ac:dyDescent="0.2">
      <c r="A16117" t="s">
        <v>49398</v>
      </c>
      <c r="B16117" t="s">
        <v>49399</v>
      </c>
      <c r="C16117" t="s">
        <v>49400</v>
      </c>
      <c r="D16117">
        <v>1</v>
      </c>
      <c r="E16117" t="s">
        <v>49389</v>
      </c>
      <c r="F16117" t="s">
        <v>13</v>
      </c>
      <c r="G16117" t="s">
        <v>49390</v>
      </c>
      <c r="H16117" s="3" t="s">
        <v>49401</v>
      </c>
      <c r="I16117" t="s">
        <v>7603</v>
      </c>
      <c r="J16117" t="s">
        <v>49402</v>
      </c>
    </row>
    <row r="16118" spans="1:10" ht="16" x14ac:dyDescent="0.2">
      <c r="A16118" t="s">
        <v>49403</v>
      </c>
      <c r="B16118" t="s">
        <v>49404</v>
      </c>
      <c r="C16118" t="s">
        <v>49405</v>
      </c>
      <c r="D16118">
        <v>4</v>
      </c>
      <c r="E16118" t="s">
        <v>49389</v>
      </c>
      <c r="F16118" t="s">
        <v>13</v>
      </c>
      <c r="G16118" t="s">
        <v>49390</v>
      </c>
      <c r="H16118" s="3" t="s">
        <v>49406</v>
      </c>
      <c r="I16118" t="s">
        <v>7603</v>
      </c>
      <c r="J16118" t="s">
        <v>49407</v>
      </c>
    </row>
    <row r="16119" spans="1:10" ht="16" x14ac:dyDescent="0.2">
      <c r="A16119" t="s">
        <v>49398</v>
      </c>
      <c r="B16119" t="s">
        <v>49408</v>
      </c>
      <c r="C16119" t="s">
        <v>49409</v>
      </c>
      <c r="D16119">
        <v>2</v>
      </c>
      <c r="E16119" t="s">
        <v>49389</v>
      </c>
      <c r="F16119" t="s">
        <v>13</v>
      </c>
      <c r="G16119" t="s">
        <v>49390</v>
      </c>
      <c r="H16119" s="3" t="s">
        <v>49401</v>
      </c>
      <c r="I16119" t="s">
        <v>7603</v>
      </c>
      <c r="J16119" t="s">
        <v>49402</v>
      </c>
    </row>
    <row r="16120" spans="1:10" ht="16" x14ac:dyDescent="0.2">
      <c r="A16120" t="s">
        <v>49410</v>
      </c>
      <c r="B16120" t="s">
        <v>49399</v>
      </c>
      <c r="C16120" t="s">
        <v>49400</v>
      </c>
      <c r="D16120">
        <v>1</v>
      </c>
      <c r="E16120" t="s">
        <v>49389</v>
      </c>
      <c r="F16120" t="s">
        <v>13</v>
      </c>
      <c r="G16120" t="s">
        <v>49390</v>
      </c>
      <c r="H16120" s="3" t="s">
        <v>49411</v>
      </c>
      <c r="I16120" t="s">
        <v>7603</v>
      </c>
      <c r="J16120" t="s">
        <v>49412</v>
      </c>
    </row>
    <row r="16121" spans="1:10" ht="16" x14ac:dyDescent="0.2">
      <c r="A16121" t="s">
        <v>49386</v>
      </c>
      <c r="B16121" t="s">
        <v>49413</v>
      </c>
      <c r="C16121" t="s">
        <v>49414</v>
      </c>
      <c r="D16121">
        <v>2</v>
      </c>
      <c r="E16121" t="s">
        <v>49389</v>
      </c>
      <c r="F16121" t="s">
        <v>13</v>
      </c>
      <c r="G16121" t="s">
        <v>49390</v>
      </c>
      <c r="H16121" s="3" t="s">
        <v>49391</v>
      </c>
      <c r="I16121" t="s">
        <v>7603</v>
      </c>
      <c r="J16121" t="s">
        <v>49392</v>
      </c>
    </row>
    <row r="16122" spans="1:10" ht="16" x14ac:dyDescent="0.2">
      <c r="A16122" t="s">
        <v>49393</v>
      </c>
      <c r="B16122" t="s">
        <v>49415</v>
      </c>
      <c r="C16122" t="s">
        <v>49416</v>
      </c>
      <c r="D16122">
        <v>2</v>
      </c>
      <c r="E16122" t="s">
        <v>49389</v>
      </c>
      <c r="F16122" t="s">
        <v>13</v>
      </c>
      <c r="G16122" t="s">
        <v>49390</v>
      </c>
      <c r="H16122" s="3" t="s">
        <v>49417</v>
      </c>
      <c r="I16122" t="s">
        <v>7603</v>
      </c>
      <c r="J16122" t="s">
        <v>49397</v>
      </c>
    </row>
    <row r="16123" spans="1:10" ht="32" x14ac:dyDescent="0.2">
      <c r="A16123" t="s">
        <v>49418</v>
      </c>
      <c r="B16123" t="s">
        <v>49415</v>
      </c>
      <c r="C16123" t="s">
        <v>49416</v>
      </c>
      <c r="D16123">
        <v>2</v>
      </c>
      <c r="E16123" t="s">
        <v>49389</v>
      </c>
      <c r="F16123" t="s">
        <v>13</v>
      </c>
      <c r="G16123" t="s">
        <v>49390</v>
      </c>
      <c r="H16123" s="3" t="s">
        <v>49419</v>
      </c>
      <c r="I16123" t="s">
        <v>7603</v>
      </c>
      <c r="J16123" t="s">
        <v>49420</v>
      </c>
    </row>
    <row r="16124" spans="1:10" ht="16" x14ac:dyDescent="0.2">
      <c r="A16124" t="s">
        <v>49421</v>
      </c>
      <c r="B16124" t="s">
        <v>49422</v>
      </c>
      <c r="C16124" t="s">
        <v>49423</v>
      </c>
      <c r="D16124">
        <v>2</v>
      </c>
      <c r="E16124" t="s">
        <v>49389</v>
      </c>
      <c r="F16124" t="s">
        <v>13</v>
      </c>
      <c r="G16124" t="s">
        <v>49390</v>
      </c>
      <c r="H16124" s="3" t="s">
        <v>49391</v>
      </c>
      <c r="I16124" t="s">
        <v>7603</v>
      </c>
      <c r="J16124" t="s">
        <v>49424</v>
      </c>
    </row>
    <row r="16125" spans="1:10" ht="16" x14ac:dyDescent="0.2">
      <c r="A16125" t="s">
        <v>49421</v>
      </c>
      <c r="B16125" t="s">
        <v>49425</v>
      </c>
      <c r="C16125" t="s">
        <v>49426</v>
      </c>
      <c r="D16125">
        <v>1</v>
      </c>
      <c r="E16125" t="s">
        <v>49389</v>
      </c>
      <c r="F16125" t="s">
        <v>13</v>
      </c>
      <c r="G16125" t="s">
        <v>49390</v>
      </c>
      <c r="H16125" s="3" t="s">
        <v>49391</v>
      </c>
      <c r="I16125" t="s">
        <v>7603</v>
      </c>
      <c r="J16125" t="s">
        <v>49424</v>
      </c>
    </row>
    <row r="16126" spans="1:10" ht="16" x14ac:dyDescent="0.2">
      <c r="A16126" t="s">
        <v>49427</v>
      </c>
      <c r="B16126" t="s">
        <v>49428</v>
      </c>
      <c r="C16126" t="s">
        <v>49429</v>
      </c>
      <c r="D16126">
        <v>2</v>
      </c>
      <c r="E16126" t="s">
        <v>49389</v>
      </c>
      <c r="F16126" t="s">
        <v>13</v>
      </c>
      <c r="G16126" t="s">
        <v>49390</v>
      </c>
      <c r="H16126" s="3" t="s">
        <v>49430</v>
      </c>
      <c r="I16126" t="s">
        <v>7603</v>
      </c>
      <c r="J16126" t="s">
        <v>49431</v>
      </c>
    </row>
    <row r="16127" spans="1:10" ht="16" x14ac:dyDescent="0.2">
      <c r="A16127" t="s">
        <v>49432</v>
      </c>
      <c r="B16127" t="s">
        <v>49433</v>
      </c>
      <c r="C16127" t="s">
        <v>49434</v>
      </c>
      <c r="D16127">
        <v>1</v>
      </c>
      <c r="E16127" t="s">
        <v>49389</v>
      </c>
      <c r="F16127" t="s">
        <v>13</v>
      </c>
      <c r="G16127" t="s">
        <v>49390</v>
      </c>
      <c r="H16127" s="3" t="s">
        <v>49430</v>
      </c>
      <c r="I16127" t="s">
        <v>7603</v>
      </c>
      <c r="J16127" t="s">
        <v>49435</v>
      </c>
    </row>
    <row r="16128" spans="1:10" ht="16" x14ac:dyDescent="0.2">
      <c r="A16128" t="s">
        <v>49432</v>
      </c>
      <c r="B16128" t="s">
        <v>49436</v>
      </c>
      <c r="C16128" t="s">
        <v>49437</v>
      </c>
      <c r="D16128">
        <v>2</v>
      </c>
      <c r="E16128" t="s">
        <v>49389</v>
      </c>
      <c r="F16128" t="s">
        <v>13</v>
      </c>
      <c r="G16128" t="s">
        <v>49390</v>
      </c>
      <c r="H16128" s="3" t="s">
        <v>49430</v>
      </c>
      <c r="I16128" t="s">
        <v>7603</v>
      </c>
      <c r="J16128" t="s">
        <v>49435</v>
      </c>
    </row>
    <row r="16129" spans="1:10" ht="16" x14ac:dyDescent="0.2">
      <c r="A16129" t="s">
        <v>49438</v>
      </c>
      <c r="B16129" t="s">
        <v>49439</v>
      </c>
      <c r="C16129" t="s">
        <v>49400</v>
      </c>
      <c r="D16129">
        <v>1</v>
      </c>
      <c r="E16129" t="s">
        <v>49389</v>
      </c>
      <c r="F16129" t="s">
        <v>13</v>
      </c>
      <c r="G16129" t="s">
        <v>49390</v>
      </c>
      <c r="H16129" s="3" t="s">
        <v>49401</v>
      </c>
      <c r="I16129" t="s">
        <v>7603</v>
      </c>
      <c r="J16129" t="s">
        <v>49440</v>
      </c>
    </row>
    <row r="16130" spans="1:10" ht="32" x14ac:dyDescent="0.2">
      <c r="A16130" t="s">
        <v>49418</v>
      </c>
      <c r="B16130" t="s">
        <v>49394</v>
      </c>
      <c r="C16130" t="s">
        <v>49395</v>
      </c>
      <c r="D16130">
        <v>1</v>
      </c>
      <c r="E16130" t="s">
        <v>49389</v>
      </c>
      <c r="F16130" t="s">
        <v>13</v>
      </c>
      <c r="G16130" t="s">
        <v>49390</v>
      </c>
      <c r="H16130" s="3" t="s">
        <v>49441</v>
      </c>
      <c r="I16130" t="s">
        <v>7603</v>
      </c>
      <c r="J16130" t="s">
        <v>49420</v>
      </c>
    </row>
    <row r="16131" spans="1:10" ht="16" x14ac:dyDescent="0.2">
      <c r="A16131" t="s">
        <v>49427</v>
      </c>
      <c r="B16131" t="s">
        <v>49442</v>
      </c>
      <c r="C16131" t="s">
        <v>49443</v>
      </c>
      <c r="D16131">
        <v>1</v>
      </c>
      <c r="E16131" t="s">
        <v>49389</v>
      </c>
      <c r="F16131" t="s">
        <v>13</v>
      </c>
      <c r="G16131" t="s">
        <v>49390</v>
      </c>
      <c r="H16131" s="3" t="s">
        <v>49430</v>
      </c>
      <c r="I16131" t="s">
        <v>7603</v>
      </c>
      <c r="J16131" t="s">
        <v>49431</v>
      </c>
    </row>
    <row r="16132" spans="1:10" ht="16" x14ac:dyDescent="0.2">
      <c r="A16132" t="s">
        <v>21982</v>
      </c>
      <c r="B16132" t="s">
        <v>17883</v>
      </c>
      <c r="C16132" t="s">
        <v>49444</v>
      </c>
      <c r="D16132">
        <v>2</v>
      </c>
      <c r="E16132" t="s">
        <v>13</v>
      </c>
      <c r="F16132" t="s">
        <v>13</v>
      </c>
      <c r="G16132" t="s">
        <v>49445</v>
      </c>
      <c r="H16132" s="3" t="s">
        <v>49446</v>
      </c>
      <c r="I16132" t="s">
        <v>62</v>
      </c>
      <c r="J16132" t="s">
        <v>21985</v>
      </c>
    </row>
    <row r="16133" spans="1:10" ht="16" x14ac:dyDescent="0.2">
      <c r="A16133" t="s">
        <v>49447</v>
      </c>
      <c r="B16133" t="s">
        <v>49448</v>
      </c>
      <c r="C16133" t="s">
        <v>49449</v>
      </c>
      <c r="D16133">
        <v>2</v>
      </c>
      <c r="E16133" t="s">
        <v>13</v>
      </c>
      <c r="F16133" t="s">
        <v>13</v>
      </c>
      <c r="G16133" t="s">
        <v>49445</v>
      </c>
      <c r="H16133" s="3" t="s">
        <v>49446</v>
      </c>
      <c r="I16133" t="s">
        <v>62</v>
      </c>
      <c r="J16133" t="s">
        <v>49450</v>
      </c>
    </row>
    <row r="16134" spans="1:10" ht="16" x14ac:dyDescent="0.2">
      <c r="A16134" t="s">
        <v>24665</v>
      </c>
      <c r="B16134" t="s">
        <v>49451</v>
      </c>
      <c r="C16134" t="s">
        <v>49452</v>
      </c>
      <c r="D16134">
        <v>2</v>
      </c>
      <c r="E16134" t="s">
        <v>13</v>
      </c>
      <c r="F16134" t="s">
        <v>13</v>
      </c>
      <c r="G16134" t="s">
        <v>49453</v>
      </c>
      <c r="H16134" s="3" t="s">
        <v>49454</v>
      </c>
      <c r="I16134" t="s">
        <v>62</v>
      </c>
      <c r="J16134" t="s">
        <v>24670</v>
      </c>
    </row>
    <row r="16135" spans="1:10" ht="16" x14ac:dyDescent="0.2">
      <c r="A16135" t="s">
        <v>47956</v>
      </c>
      <c r="B16135" t="s">
        <v>49455</v>
      </c>
      <c r="C16135" t="s">
        <v>49456</v>
      </c>
      <c r="D16135">
        <v>3</v>
      </c>
      <c r="E16135" t="s">
        <v>13</v>
      </c>
      <c r="F16135" t="s">
        <v>13</v>
      </c>
      <c r="G16135" t="s">
        <v>49453</v>
      </c>
      <c r="H16135" s="3" t="s">
        <v>49454</v>
      </c>
      <c r="I16135" t="s">
        <v>62</v>
      </c>
      <c r="J16135" t="s">
        <v>47959</v>
      </c>
    </row>
    <row r="16136" spans="1:10" ht="16" x14ac:dyDescent="0.2">
      <c r="A16136" t="s">
        <v>37893</v>
      </c>
      <c r="B16136" t="s">
        <v>49457</v>
      </c>
      <c r="C16136" t="s">
        <v>49458</v>
      </c>
      <c r="D16136">
        <v>2</v>
      </c>
      <c r="E16136" t="s">
        <v>13</v>
      </c>
      <c r="F16136" t="s">
        <v>13</v>
      </c>
      <c r="G16136" t="s">
        <v>49453</v>
      </c>
      <c r="H16136" s="3" t="s">
        <v>49454</v>
      </c>
      <c r="I16136" t="s">
        <v>62</v>
      </c>
      <c r="J16136" t="s">
        <v>37894</v>
      </c>
    </row>
    <row r="16137" spans="1:10" ht="16" x14ac:dyDescent="0.2">
      <c r="A16137" t="s">
        <v>14867</v>
      </c>
      <c r="B16137" t="s">
        <v>49459</v>
      </c>
      <c r="C16137" t="s">
        <v>49460</v>
      </c>
      <c r="D16137">
        <v>2</v>
      </c>
      <c r="E16137" t="s">
        <v>13</v>
      </c>
      <c r="F16137" t="s">
        <v>13</v>
      </c>
      <c r="G16137" t="s">
        <v>49453</v>
      </c>
      <c r="H16137" s="3" t="s">
        <v>49454</v>
      </c>
      <c r="I16137" t="s">
        <v>62</v>
      </c>
      <c r="J16137" t="s">
        <v>14870</v>
      </c>
    </row>
    <row r="16138" spans="1:10" ht="16" x14ac:dyDescent="0.2">
      <c r="A16138" t="s">
        <v>34237</v>
      </c>
      <c r="B16138" t="s">
        <v>49457</v>
      </c>
      <c r="C16138" t="s">
        <v>49458</v>
      </c>
      <c r="D16138">
        <v>2</v>
      </c>
      <c r="E16138" t="s">
        <v>13</v>
      </c>
      <c r="F16138" t="s">
        <v>13</v>
      </c>
      <c r="G16138" t="s">
        <v>49453</v>
      </c>
      <c r="H16138" s="3" t="s">
        <v>49454</v>
      </c>
      <c r="I16138" t="s">
        <v>62</v>
      </c>
      <c r="J16138" t="s">
        <v>34239</v>
      </c>
    </row>
    <row r="16139" spans="1:10" ht="16" x14ac:dyDescent="0.2">
      <c r="A16139" t="s">
        <v>37741</v>
      </c>
      <c r="B16139" t="s">
        <v>49457</v>
      </c>
      <c r="C16139" t="s">
        <v>49458</v>
      </c>
      <c r="D16139">
        <v>2</v>
      </c>
      <c r="E16139" t="s">
        <v>13</v>
      </c>
      <c r="F16139" t="s">
        <v>13</v>
      </c>
      <c r="G16139" t="s">
        <v>49453</v>
      </c>
      <c r="H16139" s="3" t="s">
        <v>49454</v>
      </c>
      <c r="I16139" t="s">
        <v>62</v>
      </c>
      <c r="J16139" t="s">
        <v>37743</v>
      </c>
    </row>
    <row r="16140" spans="1:10" ht="16" x14ac:dyDescent="0.2">
      <c r="A16140" t="s">
        <v>35895</v>
      </c>
      <c r="B16140" t="s">
        <v>49461</v>
      </c>
      <c r="C16140" t="s">
        <v>49462</v>
      </c>
      <c r="D16140">
        <v>1</v>
      </c>
      <c r="E16140" t="s">
        <v>13</v>
      </c>
      <c r="F16140" t="s">
        <v>13</v>
      </c>
      <c r="G16140" t="s">
        <v>49463</v>
      </c>
      <c r="H16140" s="3" t="s">
        <v>49464</v>
      </c>
      <c r="I16140" t="s">
        <v>856</v>
      </c>
      <c r="J16140" t="s">
        <v>35898</v>
      </c>
    </row>
    <row r="16141" spans="1:10" ht="16" x14ac:dyDescent="0.2">
      <c r="A16141" t="s">
        <v>49465</v>
      </c>
      <c r="B16141" t="s">
        <v>49466</v>
      </c>
      <c r="C16141" t="s">
        <v>49467</v>
      </c>
      <c r="D16141">
        <v>2</v>
      </c>
      <c r="E16141" t="s">
        <v>13</v>
      </c>
      <c r="F16141" t="s">
        <v>13</v>
      </c>
      <c r="G16141" t="s">
        <v>49468</v>
      </c>
      <c r="H16141" s="3" t="s">
        <v>49469</v>
      </c>
      <c r="I16141" t="s">
        <v>404</v>
      </c>
      <c r="J16141" t="s">
        <v>49470</v>
      </c>
    </row>
    <row r="16142" spans="1:10" ht="16" x14ac:dyDescent="0.2">
      <c r="A16142" t="s">
        <v>49471</v>
      </c>
      <c r="B16142" t="s">
        <v>49466</v>
      </c>
      <c r="C16142" t="s">
        <v>49467</v>
      </c>
      <c r="D16142">
        <v>2</v>
      </c>
      <c r="E16142" t="s">
        <v>13</v>
      </c>
      <c r="F16142" t="s">
        <v>13</v>
      </c>
      <c r="G16142" t="s">
        <v>49468</v>
      </c>
      <c r="H16142" s="3" t="s">
        <v>49469</v>
      </c>
      <c r="I16142" t="s">
        <v>404</v>
      </c>
      <c r="J16142" t="s">
        <v>49472</v>
      </c>
    </row>
    <row r="16143" spans="1:10" ht="16" x14ac:dyDescent="0.2">
      <c r="A16143" t="s">
        <v>49473</v>
      </c>
      <c r="B16143" t="s">
        <v>7188</v>
      </c>
      <c r="C16143" t="s">
        <v>7189</v>
      </c>
      <c r="D16143">
        <v>1</v>
      </c>
      <c r="E16143" t="s">
        <v>13</v>
      </c>
      <c r="F16143" t="s">
        <v>13</v>
      </c>
      <c r="G16143" t="s">
        <v>49468</v>
      </c>
      <c r="H16143" s="3" t="s">
        <v>49474</v>
      </c>
      <c r="I16143" t="s">
        <v>404</v>
      </c>
      <c r="J16143" t="s">
        <v>49475</v>
      </c>
    </row>
    <row r="16144" spans="1:10" ht="16" x14ac:dyDescent="0.2">
      <c r="A16144" t="s">
        <v>49476</v>
      </c>
      <c r="B16144" t="s">
        <v>49477</v>
      </c>
      <c r="C16144" t="s">
        <v>49478</v>
      </c>
      <c r="D16144">
        <v>3</v>
      </c>
      <c r="E16144" t="s">
        <v>13</v>
      </c>
      <c r="F16144" t="s">
        <v>13</v>
      </c>
      <c r="G16144" t="s">
        <v>49479</v>
      </c>
      <c r="H16144" s="3" t="s">
        <v>49480</v>
      </c>
      <c r="I16144" t="s">
        <v>5804</v>
      </c>
      <c r="J16144" t="s">
        <v>49481</v>
      </c>
    </row>
    <row r="16145" spans="1:10" ht="16" x14ac:dyDescent="0.2">
      <c r="A16145" t="s">
        <v>49482</v>
      </c>
      <c r="B16145" t="s">
        <v>49483</v>
      </c>
      <c r="C16145" t="s">
        <v>49484</v>
      </c>
      <c r="D16145">
        <v>3</v>
      </c>
      <c r="E16145" t="s">
        <v>13</v>
      </c>
      <c r="F16145" t="s">
        <v>13</v>
      </c>
      <c r="G16145" t="s">
        <v>49479</v>
      </c>
      <c r="H16145" s="3" t="s">
        <v>49480</v>
      </c>
      <c r="I16145" t="s">
        <v>5804</v>
      </c>
      <c r="J16145" t="s">
        <v>49485</v>
      </c>
    </row>
    <row r="16146" spans="1:10" ht="16" x14ac:dyDescent="0.2">
      <c r="A16146" t="s">
        <v>49476</v>
      </c>
      <c r="B16146" t="s">
        <v>49486</v>
      </c>
      <c r="C16146" t="s">
        <v>49487</v>
      </c>
      <c r="D16146">
        <v>2</v>
      </c>
      <c r="E16146" t="s">
        <v>13</v>
      </c>
      <c r="F16146" t="s">
        <v>13</v>
      </c>
      <c r="G16146" t="s">
        <v>49479</v>
      </c>
      <c r="H16146" s="3" t="s">
        <v>49488</v>
      </c>
      <c r="I16146" t="s">
        <v>14105</v>
      </c>
      <c r="J16146" t="s">
        <v>49481</v>
      </c>
    </row>
    <row r="16147" spans="1:10" ht="16" x14ac:dyDescent="0.2">
      <c r="A16147" t="s">
        <v>49482</v>
      </c>
      <c r="B16147" t="s">
        <v>49489</v>
      </c>
      <c r="C16147" t="s">
        <v>49490</v>
      </c>
      <c r="D16147">
        <v>2</v>
      </c>
      <c r="E16147" t="s">
        <v>13</v>
      </c>
      <c r="F16147" t="s">
        <v>13</v>
      </c>
      <c r="G16147" t="s">
        <v>49479</v>
      </c>
      <c r="H16147" s="3" t="s">
        <v>49480</v>
      </c>
      <c r="I16147" t="s">
        <v>5804</v>
      </c>
      <c r="J16147" t="s">
        <v>49485</v>
      </c>
    </row>
    <row r="16148" spans="1:10" ht="16" x14ac:dyDescent="0.2">
      <c r="A16148" t="s">
        <v>23679</v>
      </c>
      <c r="B16148" t="s">
        <v>23712</v>
      </c>
      <c r="C16148" t="s">
        <v>23713</v>
      </c>
      <c r="D16148">
        <v>3</v>
      </c>
      <c r="E16148" t="s">
        <v>13</v>
      </c>
      <c r="F16148" t="s">
        <v>13</v>
      </c>
      <c r="G16148" t="s">
        <v>49491</v>
      </c>
      <c r="H16148" s="3" t="s">
        <v>49480</v>
      </c>
      <c r="I16148" t="s">
        <v>5804</v>
      </c>
      <c r="J16148" t="s">
        <v>23682</v>
      </c>
    </row>
    <row r="16149" spans="1:10" ht="16" x14ac:dyDescent="0.2">
      <c r="A16149" t="s">
        <v>23695</v>
      </c>
      <c r="B16149" t="s">
        <v>14694</v>
      </c>
      <c r="C16149" t="s">
        <v>49492</v>
      </c>
      <c r="D16149">
        <v>3</v>
      </c>
      <c r="E16149" t="s">
        <v>13</v>
      </c>
      <c r="F16149" t="s">
        <v>13</v>
      </c>
      <c r="G16149" t="s">
        <v>49493</v>
      </c>
      <c r="H16149" s="3" t="s">
        <v>49494</v>
      </c>
      <c r="I16149" t="s">
        <v>5804</v>
      </c>
      <c r="J16149" t="s">
        <v>23698</v>
      </c>
    </row>
    <row r="16150" spans="1:10" ht="16" x14ac:dyDescent="0.2">
      <c r="A16150" t="s">
        <v>23699</v>
      </c>
      <c r="B16150" t="s">
        <v>23712</v>
      </c>
      <c r="C16150" t="s">
        <v>23713</v>
      </c>
      <c r="D16150">
        <v>2</v>
      </c>
      <c r="E16150" t="s">
        <v>13</v>
      </c>
      <c r="F16150" t="s">
        <v>13</v>
      </c>
      <c r="G16150" t="s">
        <v>49493</v>
      </c>
      <c r="H16150" s="3" t="s">
        <v>49494</v>
      </c>
      <c r="I16150" t="s">
        <v>5804</v>
      </c>
      <c r="J16150" t="s">
        <v>23700</v>
      </c>
    </row>
    <row r="16151" spans="1:10" ht="16" x14ac:dyDescent="0.2">
      <c r="A16151" t="s">
        <v>23695</v>
      </c>
      <c r="B16151" t="s">
        <v>23712</v>
      </c>
      <c r="C16151" t="s">
        <v>23713</v>
      </c>
      <c r="D16151">
        <v>2</v>
      </c>
      <c r="E16151" t="s">
        <v>13</v>
      </c>
      <c r="F16151" t="s">
        <v>13</v>
      </c>
      <c r="G16151" t="s">
        <v>49493</v>
      </c>
      <c r="H16151" s="3" t="s">
        <v>49494</v>
      </c>
      <c r="I16151" t="s">
        <v>5804</v>
      </c>
      <c r="J16151" t="s">
        <v>23698</v>
      </c>
    </row>
    <row r="16152" spans="1:10" ht="16" x14ac:dyDescent="0.2">
      <c r="A16152" t="s">
        <v>33821</v>
      </c>
      <c r="B16152" t="s">
        <v>37227</v>
      </c>
      <c r="C16152" t="s">
        <v>37228</v>
      </c>
      <c r="D16152">
        <v>2</v>
      </c>
      <c r="E16152" t="s">
        <v>13</v>
      </c>
      <c r="F16152" t="s">
        <v>13</v>
      </c>
      <c r="G16152" t="s">
        <v>49495</v>
      </c>
      <c r="H16152" s="3" t="s">
        <v>37000</v>
      </c>
      <c r="I16152" t="s">
        <v>5804</v>
      </c>
      <c r="J16152" t="s">
        <v>33823</v>
      </c>
    </row>
    <row r="16153" spans="1:10" ht="16" x14ac:dyDescent="0.2">
      <c r="A16153" t="s">
        <v>49496</v>
      </c>
      <c r="B16153" t="s">
        <v>49497</v>
      </c>
      <c r="C16153" t="s">
        <v>49498</v>
      </c>
      <c r="D16153">
        <v>2</v>
      </c>
      <c r="E16153" t="s">
        <v>49499</v>
      </c>
      <c r="F16153" t="s">
        <v>13</v>
      </c>
      <c r="G16153" t="s">
        <v>49500</v>
      </c>
      <c r="H16153" s="3" t="s">
        <v>49501</v>
      </c>
      <c r="I16153" t="s">
        <v>5804</v>
      </c>
      <c r="J16153" t="s">
        <v>49502</v>
      </c>
    </row>
    <row r="16154" spans="1:10" ht="16" x14ac:dyDescent="0.2">
      <c r="A16154" t="s">
        <v>49503</v>
      </c>
      <c r="B16154" t="s">
        <v>49504</v>
      </c>
      <c r="C16154" t="s">
        <v>49505</v>
      </c>
      <c r="D16154">
        <v>3</v>
      </c>
      <c r="E16154" t="s">
        <v>49499</v>
      </c>
      <c r="F16154" t="s">
        <v>13</v>
      </c>
      <c r="G16154" t="s">
        <v>49500</v>
      </c>
      <c r="H16154" s="3" t="s">
        <v>49501</v>
      </c>
      <c r="I16154" t="s">
        <v>5804</v>
      </c>
      <c r="J16154" t="s">
        <v>49506</v>
      </c>
    </row>
    <row r="16155" spans="1:10" ht="16" x14ac:dyDescent="0.2">
      <c r="A16155" t="s">
        <v>31599</v>
      </c>
      <c r="B16155" t="s">
        <v>49507</v>
      </c>
      <c r="C16155" t="s">
        <v>49508</v>
      </c>
      <c r="D16155">
        <v>4</v>
      </c>
      <c r="E16155" t="s">
        <v>49499</v>
      </c>
      <c r="F16155" t="s">
        <v>13</v>
      </c>
      <c r="G16155" t="s">
        <v>49500</v>
      </c>
      <c r="H16155" s="3" t="s">
        <v>49509</v>
      </c>
      <c r="I16155" t="s">
        <v>5804</v>
      </c>
      <c r="J16155" t="s">
        <v>31603</v>
      </c>
    </row>
    <row r="16156" spans="1:10" ht="16" x14ac:dyDescent="0.2">
      <c r="A16156" t="s">
        <v>49503</v>
      </c>
      <c r="B16156" t="s">
        <v>49510</v>
      </c>
      <c r="C16156" t="s">
        <v>49511</v>
      </c>
      <c r="D16156">
        <v>4</v>
      </c>
      <c r="E16156" t="s">
        <v>49499</v>
      </c>
      <c r="F16156" t="s">
        <v>13</v>
      </c>
      <c r="G16156" t="s">
        <v>49500</v>
      </c>
      <c r="H16156" s="3" t="s">
        <v>49501</v>
      </c>
      <c r="I16156" t="s">
        <v>5804</v>
      </c>
      <c r="J16156" t="s">
        <v>49506</v>
      </c>
    </row>
    <row r="16157" spans="1:10" ht="16" x14ac:dyDescent="0.2">
      <c r="A16157" t="s">
        <v>31599</v>
      </c>
      <c r="B16157" t="s">
        <v>37227</v>
      </c>
      <c r="C16157" t="s">
        <v>37228</v>
      </c>
      <c r="D16157">
        <v>3</v>
      </c>
      <c r="E16157" t="s">
        <v>49499</v>
      </c>
      <c r="F16157" t="s">
        <v>13</v>
      </c>
      <c r="G16157" t="s">
        <v>49500</v>
      </c>
      <c r="H16157" s="3" t="s">
        <v>49509</v>
      </c>
      <c r="I16157" t="s">
        <v>5804</v>
      </c>
      <c r="J16157" t="s">
        <v>31603</v>
      </c>
    </row>
    <row r="16158" spans="1:10" ht="16" x14ac:dyDescent="0.2">
      <c r="A16158" t="s">
        <v>35540</v>
      </c>
      <c r="B16158" t="s">
        <v>15303</v>
      </c>
      <c r="C16158" t="s">
        <v>49512</v>
      </c>
      <c r="D16158">
        <v>3</v>
      </c>
      <c r="E16158" t="s">
        <v>49499</v>
      </c>
      <c r="F16158" t="s">
        <v>13</v>
      </c>
      <c r="G16158" t="s">
        <v>49500</v>
      </c>
      <c r="H16158" s="3" t="s">
        <v>49513</v>
      </c>
      <c r="I16158" t="s">
        <v>5804</v>
      </c>
      <c r="J16158" t="s">
        <v>35542</v>
      </c>
    </row>
    <row r="16159" spans="1:10" ht="16" x14ac:dyDescent="0.2">
      <c r="A16159" t="s">
        <v>49514</v>
      </c>
      <c r="B16159" t="s">
        <v>24258</v>
      </c>
      <c r="C16159" t="s">
        <v>24259</v>
      </c>
      <c r="D16159">
        <v>1</v>
      </c>
      <c r="E16159" t="s">
        <v>49499</v>
      </c>
      <c r="F16159" t="s">
        <v>13</v>
      </c>
      <c r="G16159" t="s">
        <v>49500</v>
      </c>
      <c r="H16159" s="3" t="s">
        <v>49515</v>
      </c>
      <c r="I16159" t="s">
        <v>5804</v>
      </c>
      <c r="J16159" t="s">
        <v>49516</v>
      </c>
    </row>
    <row r="16160" spans="1:10" ht="16" x14ac:dyDescent="0.2">
      <c r="A16160" t="s">
        <v>49517</v>
      </c>
      <c r="B16160" t="s">
        <v>24258</v>
      </c>
      <c r="C16160" t="s">
        <v>24259</v>
      </c>
      <c r="D16160">
        <v>1</v>
      </c>
      <c r="E16160" t="s">
        <v>49499</v>
      </c>
      <c r="F16160" t="s">
        <v>13</v>
      </c>
      <c r="G16160" t="s">
        <v>49500</v>
      </c>
      <c r="H16160" s="3" t="s">
        <v>49509</v>
      </c>
      <c r="I16160" t="s">
        <v>5804</v>
      </c>
      <c r="J16160" t="s">
        <v>49518</v>
      </c>
    </row>
    <row r="16161" spans="1:10" ht="16" x14ac:dyDescent="0.2">
      <c r="A16161" t="s">
        <v>49503</v>
      </c>
      <c r="B16161" t="s">
        <v>24258</v>
      </c>
      <c r="C16161" t="s">
        <v>24259</v>
      </c>
      <c r="D16161">
        <v>1</v>
      </c>
      <c r="E16161" t="s">
        <v>49499</v>
      </c>
      <c r="F16161" t="s">
        <v>13</v>
      </c>
      <c r="G16161" t="s">
        <v>49500</v>
      </c>
      <c r="H16161" s="3" t="s">
        <v>49501</v>
      </c>
      <c r="I16161" t="s">
        <v>5804</v>
      </c>
      <c r="J16161" t="s">
        <v>49506</v>
      </c>
    </row>
    <row r="16162" spans="1:10" ht="16" x14ac:dyDescent="0.2">
      <c r="A16162" t="s">
        <v>24263</v>
      </c>
      <c r="B16162" t="s">
        <v>49497</v>
      </c>
      <c r="C16162" t="s">
        <v>49498</v>
      </c>
      <c r="D16162">
        <v>2</v>
      </c>
      <c r="E16162" t="s">
        <v>49499</v>
      </c>
      <c r="F16162" t="s">
        <v>13</v>
      </c>
      <c r="G16162" t="s">
        <v>49500</v>
      </c>
      <c r="H16162" s="3" t="s">
        <v>49509</v>
      </c>
      <c r="I16162" t="s">
        <v>5804</v>
      </c>
      <c r="J16162" t="s">
        <v>24264</v>
      </c>
    </row>
    <row r="16163" spans="1:10" ht="16" x14ac:dyDescent="0.2">
      <c r="A16163" t="s">
        <v>24257</v>
      </c>
      <c r="B16163" t="s">
        <v>49497</v>
      </c>
      <c r="C16163" t="s">
        <v>49498</v>
      </c>
      <c r="D16163">
        <v>2</v>
      </c>
      <c r="E16163" t="s">
        <v>49499</v>
      </c>
      <c r="F16163" t="s">
        <v>13</v>
      </c>
      <c r="G16163" t="s">
        <v>49500</v>
      </c>
      <c r="H16163" s="3" t="s">
        <v>49509</v>
      </c>
      <c r="I16163" t="s">
        <v>5804</v>
      </c>
      <c r="J16163" t="s">
        <v>24262</v>
      </c>
    </row>
    <row r="16164" spans="1:10" ht="16" x14ac:dyDescent="0.2">
      <c r="A16164" t="s">
        <v>49496</v>
      </c>
      <c r="B16164" t="s">
        <v>24258</v>
      </c>
      <c r="C16164" t="s">
        <v>24259</v>
      </c>
      <c r="D16164">
        <v>1</v>
      </c>
      <c r="E16164" t="s">
        <v>49499</v>
      </c>
      <c r="F16164" t="s">
        <v>13</v>
      </c>
      <c r="G16164" t="s">
        <v>49500</v>
      </c>
      <c r="H16164" s="3" t="s">
        <v>49501</v>
      </c>
      <c r="I16164" t="s">
        <v>5804</v>
      </c>
      <c r="J16164" t="s">
        <v>49502</v>
      </c>
    </row>
    <row r="16165" spans="1:10" ht="16" x14ac:dyDescent="0.2">
      <c r="A16165" t="s">
        <v>49519</v>
      </c>
      <c r="B16165" t="s">
        <v>49520</v>
      </c>
      <c r="C16165" t="s">
        <v>49521</v>
      </c>
      <c r="D16165">
        <v>1</v>
      </c>
      <c r="E16165" t="s">
        <v>13</v>
      </c>
      <c r="F16165" t="s">
        <v>13</v>
      </c>
      <c r="G16165" t="s">
        <v>49522</v>
      </c>
      <c r="H16165" s="3" t="s">
        <v>49523</v>
      </c>
      <c r="I16165" t="s">
        <v>62</v>
      </c>
      <c r="J16165" t="s">
        <v>49524</v>
      </c>
    </row>
    <row r="16166" spans="1:10" ht="16" x14ac:dyDescent="0.2">
      <c r="A16166" t="s">
        <v>41932</v>
      </c>
      <c r="B16166" t="s">
        <v>49525</v>
      </c>
      <c r="C16166" t="s">
        <v>49526</v>
      </c>
      <c r="D16166">
        <v>3</v>
      </c>
      <c r="E16166">
        <f>396</f>
        <v>396</v>
      </c>
      <c r="F16166" t="s">
        <v>13</v>
      </c>
      <c r="G16166" t="s">
        <v>49527</v>
      </c>
      <c r="H16166" s="3" t="s">
        <v>49528</v>
      </c>
      <c r="I16166" t="s">
        <v>62</v>
      </c>
      <c r="J16166" t="s">
        <v>41936</v>
      </c>
    </row>
    <row r="16167" spans="1:10" ht="16" x14ac:dyDescent="0.2">
      <c r="A16167" t="s">
        <v>20079</v>
      </c>
      <c r="B16167" t="s">
        <v>36132</v>
      </c>
      <c r="C16167" t="s">
        <v>36133</v>
      </c>
      <c r="D16167">
        <v>6</v>
      </c>
      <c r="E16167">
        <f>396</f>
        <v>396</v>
      </c>
      <c r="F16167" t="s">
        <v>13</v>
      </c>
      <c r="G16167" t="s">
        <v>49527</v>
      </c>
      <c r="H16167" s="3" t="s">
        <v>49529</v>
      </c>
      <c r="I16167" t="s">
        <v>62</v>
      </c>
      <c r="J16167" t="s">
        <v>20084</v>
      </c>
    </row>
    <row r="16168" spans="1:10" ht="16" x14ac:dyDescent="0.2">
      <c r="A16168" t="s">
        <v>49530</v>
      </c>
      <c r="B16168" t="s">
        <v>49531</v>
      </c>
      <c r="C16168" t="s">
        <v>49532</v>
      </c>
      <c r="D16168">
        <v>1</v>
      </c>
      <c r="E16168">
        <f>396</f>
        <v>396</v>
      </c>
      <c r="F16168" t="s">
        <v>13</v>
      </c>
      <c r="G16168" t="s">
        <v>49527</v>
      </c>
      <c r="H16168" s="3" t="s">
        <v>49533</v>
      </c>
      <c r="I16168" t="s">
        <v>62</v>
      </c>
      <c r="J16168" t="s">
        <v>49534</v>
      </c>
    </row>
    <row r="16169" spans="1:10" ht="16" x14ac:dyDescent="0.2">
      <c r="A16169" t="s">
        <v>41932</v>
      </c>
      <c r="B16169" t="s">
        <v>49535</v>
      </c>
      <c r="C16169" t="s">
        <v>49536</v>
      </c>
      <c r="D16169">
        <v>2</v>
      </c>
      <c r="E16169">
        <f>396</f>
        <v>396</v>
      </c>
      <c r="F16169" t="s">
        <v>13</v>
      </c>
      <c r="G16169" t="s">
        <v>49527</v>
      </c>
      <c r="H16169" s="3" t="s">
        <v>49528</v>
      </c>
      <c r="I16169" t="s">
        <v>62</v>
      </c>
      <c r="J16169" t="s">
        <v>41936</v>
      </c>
    </row>
    <row r="16170" spans="1:10" ht="16" x14ac:dyDescent="0.2">
      <c r="A16170" t="s">
        <v>41932</v>
      </c>
      <c r="B16170" t="s">
        <v>49537</v>
      </c>
      <c r="C16170" t="s">
        <v>49538</v>
      </c>
      <c r="D16170">
        <v>4</v>
      </c>
      <c r="E16170">
        <f>396</f>
        <v>396</v>
      </c>
      <c r="F16170" t="s">
        <v>13</v>
      </c>
      <c r="G16170" t="s">
        <v>49527</v>
      </c>
      <c r="H16170" s="3" t="s">
        <v>49528</v>
      </c>
      <c r="I16170" t="s">
        <v>62</v>
      </c>
      <c r="J16170" t="s">
        <v>41936</v>
      </c>
    </row>
    <row r="16171" spans="1:10" ht="16" x14ac:dyDescent="0.2">
      <c r="A16171" t="s">
        <v>41932</v>
      </c>
      <c r="B16171" t="s">
        <v>49539</v>
      </c>
      <c r="C16171" t="s">
        <v>49540</v>
      </c>
      <c r="D16171">
        <v>9</v>
      </c>
      <c r="E16171">
        <f>396</f>
        <v>396</v>
      </c>
      <c r="F16171" t="s">
        <v>13</v>
      </c>
      <c r="G16171" t="s">
        <v>49527</v>
      </c>
      <c r="H16171" s="3" t="s">
        <v>49528</v>
      </c>
      <c r="I16171" t="s">
        <v>62</v>
      </c>
      <c r="J16171" t="s">
        <v>41936</v>
      </c>
    </row>
    <row r="16172" spans="1:10" ht="16" x14ac:dyDescent="0.2">
      <c r="A16172" t="s">
        <v>20079</v>
      </c>
      <c r="B16172" t="s">
        <v>36135</v>
      </c>
      <c r="C16172" t="s">
        <v>36136</v>
      </c>
      <c r="D16172">
        <v>1</v>
      </c>
      <c r="E16172">
        <f>396</f>
        <v>396</v>
      </c>
      <c r="F16172" t="s">
        <v>13</v>
      </c>
      <c r="G16172" t="s">
        <v>49527</v>
      </c>
      <c r="H16172" s="3" t="s">
        <v>49529</v>
      </c>
      <c r="I16172" t="s">
        <v>62</v>
      </c>
      <c r="J16172" t="s">
        <v>20084</v>
      </c>
    </row>
    <row r="16173" spans="1:10" ht="16" x14ac:dyDescent="0.2">
      <c r="A16173" t="s">
        <v>41932</v>
      </c>
      <c r="B16173" t="s">
        <v>49541</v>
      </c>
      <c r="C16173" t="s">
        <v>49542</v>
      </c>
      <c r="D16173">
        <v>6</v>
      </c>
      <c r="E16173">
        <f>396</f>
        <v>396</v>
      </c>
      <c r="F16173" t="s">
        <v>13</v>
      </c>
      <c r="G16173" t="s">
        <v>49527</v>
      </c>
      <c r="H16173" s="3" t="s">
        <v>49528</v>
      </c>
      <c r="I16173" t="s">
        <v>62</v>
      </c>
      <c r="J16173" t="s">
        <v>41936</v>
      </c>
    </row>
    <row r="16174" spans="1:10" ht="16" x14ac:dyDescent="0.2">
      <c r="A16174" t="s">
        <v>41932</v>
      </c>
      <c r="B16174" t="s">
        <v>49543</v>
      </c>
      <c r="C16174" t="s">
        <v>49544</v>
      </c>
      <c r="D16174">
        <v>8</v>
      </c>
      <c r="E16174">
        <f>396</f>
        <v>396</v>
      </c>
      <c r="F16174" t="s">
        <v>13</v>
      </c>
      <c r="G16174" t="s">
        <v>49527</v>
      </c>
      <c r="H16174" s="3" t="s">
        <v>49528</v>
      </c>
      <c r="I16174" t="s">
        <v>62</v>
      </c>
      <c r="J16174" t="s">
        <v>41936</v>
      </c>
    </row>
    <row r="16175" spans="1:10" ht="16" x14ac:dyDescent="0.2">
      <c r="A16175" t="s">
        <v>49545</v>
      </c>
      <c r="B16175" t="s">
        <v>49546</v>
      </c>
      <c r="C16175" t="s">
        <v>49547</v>
      </c>
      <c r="D16175">
        <v>1</v>
      </c>
      <c r="E16175">
        <f>396</f>
        <v>396</v>
      </c>
      <c r="F16175" t="s">
        <v>13</v>
      </c>
      <c r="G16175" t="s">
        <v>49527</v>
      </c>
      <c r="H16175" s="3" t="s">
        <v>49548</v>
      </c>
      <c r="I16175" t="s">
        <v>62</v>
      </c>
      <c r="J16175" t="s">
        <v>49549</v>
      </c>
    </row>
    <row r="16176" spans="1:10" ht="16" x14ac:dyDescent="0.2">
      <c r="A16176" t="s">
        <v>41932</v>
      </c>
      <c r="B16176" t="s">
        <v>38918</v>
      </c>
      <c r="C16176" t="s">
        <v>49550</v>
      </c>
      <c r="D16176">
        <v>5</v>
      </c>
      <c r="E16176">
        <f>396</f>
        <v>396</v>
      </c>
      <c r="F16176" t="s">
        <v>13</v>
      </c>
      <c r="G16176" t="s">
        <v>49527</v>
      </c>
      <c r="H16176" s="3" t="s">
        <v>49528</v>
      </c>
      <c r="I16176" t="s">
        <v>62</v>
      </c>
      <c r="J16176" t="s">
        <v>41936</v>
      </c>
    </row>
    <row r="16177" spans="1:10" ht="16" x14ac:dyDescent="0.2">
      <c r="A16177" t="s">
        <v>11717</v>
      </c>
      <c r="B16177" t="s">
        <v>49551</v>
      </c>
      <c r="C16177" t="s">
        <v>49552</v>
      </c>
      <c r="D16177">
        <v>1</v>
      </c>
      <c r="E16177" t="s">
        <v>13</v>
      </c>
      <c r="F16177" t="s">
        <v>13</v>
      </c>
      <c r="G16177" t="s">
        <v>49527</v>
      </c>
      <c r="H16177" s="3" t="s">
        <v>49553</v>
      </c>
      <c r="I16177" t="s">
        <v>547</v>
      </c>
      <c r="J16177" t="s">
        <v>11721</v>
      </c>
    </row>
    <row r="16178" spans="1:10" ht="16" x14ac:dyDescent="0.2">
      <c r="A16178" t="s">
        <v>41932</v>
      </c>
      <c r="B16178" t="s">
        <v>49554</v>
      </c>
      <c r="C16178" t="s">
        <v>49555</v>
      </c>
      <c r="D16178">
        <v>1</v>
      </c>
      <c r="E16178">
        <f>396</f>
        <v>396</v>
      </c>
      <c r="F16178" t="s">
        <v>13</v>
      </c>
      <c r="G16178" t="s">
        <v>49527</v>
      </c>
      <c r="H16178" s="3" t="s">
        <v>49528</v>
      </c>
      <c r="I16178" t="s">
        <v>62</v>
      </c>
      <c r="J16178" t="s">
        <v>41936</v>
      </c>
    </row>
    <row r="16179" spans="1:10" ht="16" x14ac:dyDescent="0.2">
      <c r="A16179" t="s">
        <v>45970</v>
      </c>
      <c r="B16179" t="s">
        <v>49556</v>
      </c>
      <c r="C16179" t="s">
        <v>49557</v>
      </c>
      <c r="D16179">
        <v>1</v>
      </c>
      <c r="E16179">
        <f>396</f>
        <v>396</v>
      </c>
      <c r="F16179" t="s">
        <v>13</v>
      </c>
      <c r="G16179" t="s">
        <v>49527</v>
      </c>
      <c r="H16179" s="3" t="s">
        <v>49558</v>
      </c>
      <c r="I16179" t="s">
        <v>62</v>
      </c>
      <c r="J16179" t="s">
        <v>45975</v>
      </c>
    </row>
    <row r="16180" spans="1:10" ht="16" x14ac:dyDescent="0.2">
      <c r="A16180" t="s">
        <v>49559</v>
      </c>
      <c r="B16180" t="s">
        <v>19121</v>
      </c>
      <c r="C16180" t="s">
        <v>20757</v>
      </c>
      <c r="D16180">
        <v>2</v>
      </c>
      <c r="E16180" t="s">
        <v>13</v>
      </c>
      <c r="F16180" t="s">
        <v>13</v>
      </c>
      <c r="G16180" t="s">
        <v>49560</v>
      </c>
      <c r="H16180" s="3" t="s">
        <v>49561</v>
      </c>
      <c r="I16180" t="s">
        <v>62</v>
      </c>
      <c r="J16180" t="s">
        <v>49562</v>
      </c>
    </row>
    <row r="16181" spans="1:10" ht="16" x14ac:dyDescent="0.2">
      <c r="A16181" t="s">
        <v>49563</v>
      </c>
      <c r="B16181" t="s">
        <v>49564</v>
      </c>
      <c r="C16181" t="s">
        <v>49565</v>
      </c>
      <c r="D16181">
        <v>2</v>
      </c>
      <c r="E16181" t="s">
        <v>13</v>
      </c>
      <c r="F16181" t="s">
        <v>13</v>
      </c>
      <c r="G16181" t="s">
        <v>49566</v>
      </c>
      <c r="H16181" s="3" t="s">
        <v>49567</v>
      </c>
      <c r="I16181" t="s">
        <v>3979</v>
      </c>
      <c r="J16181" t="s">
        <v>49568</v>
      </c>
    </row>
    <row r="16182" spans="1:10" ht="16" x14ac:dyDescent="0.2">
      <c r="A16182" t="s">
        <v>49569</v>
      </c>
      <c r="B16182" t="s">
        <v>49570</v>
      </c>
      <c r="C16182" t="s">
        <v>49571</v>
      </c>
      <c r="D16182">
        <v>1</v>
      </c>
      <c r="E16182" t="s">
        <v>13</v>
      </c>
      <c r="F16182" t="s">
        <v>13</v>
      </c>
      <c r="G16182" t="s">
        <v>49572</v>
      </c>
      <c r="H16182" s="3" t="s">
        <v>49573</v>
      </c>
      <c r="I16182" t="s">
        <v>3086</v>
      </c>
      <c r="J16182" t="s">
        <v>49574</v>
      </c>
    </row>
    <row r="16183" spans="1:10" ht="16" x14ac:dyDescent="0.2">
      <c r="A16183" t="s">
        <v>49569</v>
      </c>
      <c r="B16183" t="s">
        <v>49575</v>
      </c>
      <c r="C16183" t="s">
        <v>49576</v>
      </c>
      <c r="D16183">
        <v>2</v>
      </c>
      <c r="E16183" t="s">
        <v>13</v>
      </c>
      <c r="F16183" t="s">
        <v>13</v>
      </c>
      <c r="G16183" t="s">
        <v>49572</v>
      </c>
      <c r="H16183" s="3" t="s">
        <v>49573</v>
      </c>
      <c r="I16183" t="s">
        <v>3086</v>
      </c>
      <c r="J16183" t="s">
        <v>49574</v>
      </c>
    </row>
    <row r="16184" spans="1:10" ht="16" x14ac:dyDescent="0.2">
      <c r="A16184" t="s">
        <v>49577</v>
      </c>
      <c r="B16184" t="s">
        <v>49578</v>
      </c>
      <c r="C16184" t="s">
        <v>49579</v>
      </c>
      <c r="D16184">
        <v>1</v>
      </c>
      <c r="E16184" t="s">
        <v>13</v>
      </c>
      <c r="F16184" t="s">
        <v>13</v>
      </c>
      <c r="G16184" t="s">
        <v>49580</v>
      </c>
      <c r="H16184" s="3" t="s">
        <v>49581</v>
      </c>
      <c r="I16184" t="s">
        <v>3086</v>
      </c>
      <c r="J16184" t="s">
        <v>49582</v>
      </c>
    </row>
    <row r="16185" spans="1:10" ht="16" x14ac:dyDescent="0.2">
      <c r="A16185" t="s">
        <v>45013</v>
      </c>
      <c r="B16185" t="s">
        <v>49583</v>
      </c>
      <c r="C16185" t="s">
        <v>49584</v>
      </c>
      <c r="D16185">
        <v>1</v>
      </c>
      <c r="E16185" t="s">
        <v>13</v>
      </c>
      <c r="F16185" t="s">
        <v>13</v>
      </c>
      <c r="G16185" t="s">
        <v>49585</v>
      </c>
      <c r="H16185" s="3" t="s">
        <v>49586</v>
      </c>
      <c r="I16185" t="s">
        <v>62</v>
      </c>
      <c r="J16185" t="s">
        <v>45017</v>
      </c>
    </row>
    <row r="16186" spans="1:10" ht="16" x14ac:dyDescent="0.2">
      <c r="A16186" t="s">
        <v>14392</v>
      </c>
      <c r="B16186" t="s">
        <v>49587</v>
      </c>
      <c r="C16186" t="s">
        <v>49588</v>
      </c>
      <c r="D16186">
        <v>2</v>
      </c>
      <c r="E16186" t="s">
        <v>13</v>
      </c>
      <c r="F16186" t="s">
        <v>13</v>
      </c>
      <c r="G16186" t="s">
        <v>49585</v>
      </c>
      <c r="H16186" s="3" t="s">
        <v>49589</v>
      </c>
      <c r="I16186" t="s">
        <v>62</v>
      </c>
      <c r="J16186" t="s">
        <v>14396</v>
      </c>
    </row>
    <row r="16187" spans="1:10" ht="32" x14ac:dyDescent="0.2">
      <c r="A16187" t="s">
        <v>14366</v>
      </c>
      <c r="B16187" t="s">
        <v>49590</v>
      </c>
      <c r="C16187" t="s">
        <v>49591</v>
      </c>
      <c r="D16187">
        <v>3</v>
      </c>
      <c r="E16187" t="s">
        <v>13</v>
      </c>
      <c r="F16187" t="s">
        <v>13</v>
      </c>
      <c r="G16187" t="s">
        <v>49585</v>
      </c>
      <c r="H16187" s="3" t="s">
        <v>49592</v>
      </c>
      <c r="I16187" t="s">
        <v>62</v>
      </c>
      <c r="J16187" t="s">
        <v>14370</v>
      </c>
    </row>
    <row r="16188" spans="1:10" ht="16" x14ac:dyDescent="0.2">
      <c r="A16188" t="s">
        <v>8604</v>
      </c>
      <c r="B16188" t="s">
        <v>49593</v>
      </c>
      <c r="C16188" t="s">
        <v>49594</v>
      </c>
      <c r="D16188">
        <v>4</v>
      </c>
      <c r="E16188" t="s">
        <v>13</v>
      </c>
      <c r="F16188" t="s">
        <v>13</v>
      </c>
      <c r="G16188" t="s">
        <v>49595</v>
      </c>
      <c r="H16188" s="3" t="s">
        <v>49596</v>
      </c>
      <c r="I16188" t="s">
        <v>355</v>
      </c>
      <c r="J16188" t="s">
        <v>8609</v>
      </c>
    </row>
    <row r="16189" spans="1:10" ht="16" x14ac:dyDescent="0.2">
      <c r="A16189" t="s">
        <v>49597</v>
      </c>
      <c r="B16189" t="s">
        <v>49598</v>
      </c>
      <c r="C16189" t="s">
        <v>49599</v>
      </c>
      <c r="D16189">
        <v>2</v>
      </c>
      <c r="E16189" t="s">
        <v>13</v>
      </c>
      <c r="F16189" t="s">
        <v>13</v>
      </c>
      <c r="G16189" t="s">
        <v>49600</v>
      </c>
      <c r="H16189" s="3" t="s">
        <v>49601</v>
      </c>
      <c r="I16189" t="s">
        <v>262</v>
      </c>
      <c r="J16189" t="s">
        <v>49602</v>
      </c>
    </row>
    <row r="16190" spans="1:10" ht="16" x14ac:dyDescent="0.2">
      <c r="A16190" t="s">
        <v>49597</v>
      </c>
      <c r="B16190" t="s">
        <v>49603</v>
      </c>
      <c r="C16190" t="s">
        <v>49604</v>
      </c>
      <c r="D16190">
        <v>1</v>
      </c>
      <c r="E16190" t="s">
        <v>13</v>
      </c>
      <c r="F16190" t="s">
        <v>13</v>
      </c>
      <c r="G16190" t="s">
        <v>49600</v>
      </c>
      <c r="H16190" s="3" t="s">
        <v>49601</v>
      </c>
      <c r="I16190" t="s">
        <v>262</v>
      </c>
      <c r="J16190" t="s">
        <v>49602</v>
      </c>
    </row>
    <row r="16191" spans="1:10" ht="16" x14ac:dyDescent="0.2">
      <c r="A16191" t="s">
        <v>49605</v>
      </c>
      <c r="B16191" t="s">
        <v>49606</v>
      </c>
      <c r="C16191" t="s">
        <v>49607</v>
      </c>
      <c r="D16191">
        <v>2</v>
      </c>
      <c r="E16191">
        <f>454</f>
        <v>454</v>
      </c>
      <c r="F16191" t="s">
        <v>13</v>
      </c>
      <c r="G16191" t="s">
        <v>49608</v>
      </c>
      <c r="H16191" s="3" t="s">
        <v>49609</v>
      </c>
      <c r="I16191" t="s">
        <v>16</v>
      </c>
      <c r="J16191" t="s">
        <v>49610</v>
      </c>
    </row>
    <row r="16192" spans="1:10" ht="16" x14ac:dyDescent="0.2">
      <c r="A16192" t="s">
        <v>49611</v>
      </c>
      <c r="B16192" t="s">
        <v>49612</v>
      </c>
      <c r="C16192" t="s">
        <v>49613</v>
      </c>
      <c r="D16192">
        <v>2</v>
      </c>
      <c r="E16192">
        <f>454</f>
        <v>454</v>
      </c>
      <c r="F16192" t="s">
        <v>13</v>
      </c>
      <c r="G16192" t="s">
        <v>49608</v>
      </c>
      <c r="H16192" s="3" t="s">
        <v>49614</v>
      </c>
      <c r="I16192" t="s">
        <v>16</v>
      </c>
      <c r="J16192" t="s">
        <v>49615</v>
      </c>
    </row>
    <row r="16193" spans="1:10" ht="16" x14ac:dyDescent="0.2">
      <c r="A16193" t="s">
        <v>49611</v>
      </c>
      <c r="B16193" t="s">
        <v>49616</v>
      </c>
      <c r="C16193" t="s">
        <v>49617</v>
      </c>
      <c r="D16193">
        <v>1</v>
      </c>
      <c r="E16193">
        <f>454</f>
        <v>454</v>
      </c>
      <c r="F16193" t="s">
        <v>13</v>
      </c>
      <c r="G16193" t="s">
        <v>49608</v>
      </c>
      <c r="H16193" s="3" t="s">
        <v>49614</v>
      </c>
      <c r="I16193" t="s">
        <v>16</v>
      </c>
      <c r="J16193" t="s">
        <v>49615</v>
      </c>
    </row>
    <row r="16194" spans="1:10" ht="16" x14ac:dyDescent="0.2">
      <c r="A16194" t="s">
        <v>49618</v>
      </c>
      <c r="B16194" t="s">
        <v>49619</v>
      </c>
      <c r="C16194" t="s">
        <v>49620</v>
      </c>
      <c r="D16194">
        <v>3</v>
      </c>
      <c r="E16194" t="s">
        <v>13</v>
      </c>
      <c r="F16194" t="s">
        <v>13</v>
      </c>
      <c r="G16194" t="s">
        <v>49621</v>
      </c>
      <c r="H16194" s="3" t="s">
        <v>49622</v>
      </c>
      <c r="I16194" t="s">
        <v>106</v>
      </c>
      <c r="J16194" t="s">
        <v>49623</v>
      </c>
    </row>
    <row r="16195" spans="1:10" ht="16" x14ac:dyDescent="0.2">
      <c r="A16195" t="s">
        <v>49618</v>
      </c>
      <c r="B16195" t="s">
        <v>49624</v>
      </c>
      <c r="C16195" t="s">
        <v>49625</v>
      </c>
      <c r="D16195">
        <v>4</v>
      </c>
      <c r="E16195" t="s">
        <v>13</v>
      </c>
      <c r="F16195" t="s">
        <v>13</v>
      </c>
      <c r="G16195" t="s">
        <v>49621</v>
      </c>
      <c r="H16195" s="3" t="s">
        <v>49622</v>
      </c>
      <c r="I16195" t="s">
        <v>106</v>
      </c>
      <c r="J16195" t="s">
        <v>49623</v>
      </c>
    </row>
    <row r="16196" spans="1:10" ht="16" x14ac:dyDescent="0.2">
      <c r="A16196" t="s">
        <v>49618</v>
      </c>
      <c r="B16196" t="s">
        <v>49626</v>
      </c>
      <c r="C16196" t="s">
        <v>49627</v>
      </c>
      <c r="D16196">
        <v>6</v>
      </c>
      <c r="E16196" t="s">
        <v>13</v>
      </c>
      <c r="F16196" t="s">
        <v>13</v>
      </c>
      <c r="G16196" t="s">
        <v>49621</v>
      </c>
      <c r="H16196" s="3" t="s">
        <v>49622</v>
      </c>
      <c r="I16196" t="s">
        <v>106</v>
      </c>
      <c r="J16196" t="s">
        <v>49623</v>
      </c>
    </row>
    <row r="16197" spans="1:10" ht="16" x14ac:dyDescent="0.2">
      <c r="A16197" t="s">
        <v>49618</v>
      </c>
      <c r="B16197" t="s">
        <v>49628</v>
      </c>
      <c r="C16197" t="s">
        <v>49629</v>
      </c>
      <c r="D16197">
        <v>1</v>
      </c>
      <c r="E16197" t="s">
        <v>13</v>
      </c>
      <c r="F16197" t="s">
        <v>13</v>
      </c>
      <c r="G16197" t="s">
        <v>49621</v>
      </c>
      <c r="H16197" s="3" t="s">
        <v>49622</v>
      </c>
      <c r="I16197" t="s">
        <v>106</v>
      </c>
      <c r="J16197" t="s">
        <v>49623</v>
      </c>
    </row>
    <row r="16198" spans="1:10" ht="16" x14ac:dyDescent="0.2">
      <c r="A16198" t="s">
        <v>49618</v>
      </c>
      <c r="B16198" t="s">
        <v>49630</v>
      </c>
      <c r="C16198" t="s">
        <v>49631</v>
      </c>
      <c r="D16198">
        <v>5</v>
      </c>
      <c r="E16198" t="s">
        <v>13</v>
      </c>
      <c r="F16198" t="s">
        <v>13</v>
      </c>
      <c r="G16198" t="s">
        <v>49621</v>
      </c>
      <c r="H16198" s="3" t="s">
        <v>49622</v>
      </c>
      <c r="I16198" t="s">
        <v>106</v>
      </c>
      <c r="J16198" t="s">
        <v>49623</v>
      </c>
    </row>
    <row r="16199" spans="1:10" ht="16" x14ac:dyDescent="0.2">
      <c r="A16199" t="s">
        <v>49618</v>
      </c>
      <c r="B16199" t="s">
        <v>49632</v>
      </c>
      <c r="C16199" t="s">
        <v>49633</v>
      </c>
      <c r="D16199">
        <v>2</v>
      </c>
      <c r="E16199" t="s">
        <v>13</v>
      </c>
      <c r="F16199" t="s">
        <v>13</v>
      </c>
      <c r="G16199" t="s">
        <v>49621</v>
      </c>
      <c r="H16199" s="3" t="s">
        <v>49622</v>
      </c>
      <c r="I16199" t="s">
        <v>106</v>
      </c>
      <c r="J16199" t="s">
        <v>49623</v>
      </c>
    </row>
    <row r="16200" spans="1:10" ht="16" x14ac:dyDescent="0.2">
      <c r="A16200" t="s">
        <v>29623</v>
      </c>
      <c r="B16200" t="s">
        <v>49634</v>
      </c>
      <c r="C16200" t="s">
        <v>49635</v>
      </c>
      <c r="D16200">
        <v>8</v>
      </c>
      <c r="E16200" t="s">
        <v>13</v>
      </c>
      <c r="F16200" t="s">
        <v>13</v>
      </c>
      <c r="G16200" t="s">
        <v>49636</v>
      </c>
      <c r="H16200" s="3" t="s">
        <v>49637</v>
      </c>
      <c r="I16200" t="s">
        <v>215</v>
      </c>
      <c r="J16200" t="s">
        <v>29628</v>
      </c>
    </row>
    <row r="16201" spans="1:10" ht="16" x14ac:dyDescent="0.2">
      <c r="A16201" t="s">
        <v>49638</v>
      </c>
      <c r="B16201" t="s">
        <v>49639</v>
      </c>
      <c r="C16201" t="s">
        <v>49640</v>
      </c>
      <c r="D16201">
        <v>2</v>
      </c>
      <c r="E16201" t="s">
        <v>13</v>
      </c>
      <c r="F16201" t="s">
        <v>13</v>
      </c>
      <c r="G16201" t="s">
        <v>49636</v>
      </c>
      <c r="H16201" s="3" t="s">
        <v>49641</v>
      </c>
      <c r="I16201" t="s">
        <v>215</v>
      </c>
      <c r="J16201" t="s">
        <v>49642</v>
      </c>
    </row>
    <row r="16202" spans="1:10" ht="16" x14ac:dyDescent="0.2">
      <c r="A16202" t="s">
        <v>49638</v>
      </c>
      <c r="B16202" t="s">
        <v>49643</v>
      </c>
      <c r="C16202" t="s">
        <v>49644</v>
      </c>
      <c r="D16202">
        <v>1</v>
      </c>
      <c r="E16202" t="s">
        <v>13</v>
      </c>
      <c r="F16202" t="s">
        <v>13</v>
      </c>
      <c r="G16202" t="s">
        <v>49636</v>
      </c>
      <c r="H16202" s="3" t="s">
        <v>49641</v>
      </c>
      <c r="I16202" t="s">
        <v>215</v>
      </c>
      <c r="J16202" t="s">
        <v>49642</v>
      </c>
    </row>
    <row r="16203" spans="1:10" ht="16" x14ac:dyDescent="0.2">
      <c r="A16203" t="s">
        <v>49645</v>
      </c>
      <c r="B16203" t="s">
        <v>49646</v>
      </c>
      <c r="C16203" t="s">
        <v>49647</v>
      </c>
      <c r="D16203">
        <v>2</v>
      </c>
      <c r="E16203" t="s">
        <v>13</v>
      </c>
      <c r="F16203" t="s">
        <v>13</v>
      </c>
      <c r="G16203" t="s">
        <v>49648</v>
      </c>
      <c r="H16203" s="3" t="s">
        <v>49649</v>
      </c>
      <c r="I16203" t="s">
        <v>106</v>
      </c>
      <c r="J16203" t="s">
        <v>49650</v>
      </c>
    </row>
    <row r="16204" spans="1:10" ht="16" x14ac:dyDescent="0.2">
      <c r="A16204" t="s">
        <v>49645</v>
      </c>
      <c r="B16204" t="s">
        <v>37322</v>
      </c>
      <c r="C16204" t="s">
        <v>37323</v>
      </c>
      <c r="D16204">
        <v>1</v>
      </c>
      <c r="E16204" t="s">
        <v>13</v>
      </c>
      <c r="F16204" t="s">
        <v>13</v>
      </c>
      <c r="G16204" t="s">
        <v>49648</v>
      </c>
      <c r="H16204" s="3" t="s">
        <v>49651</v>
      </c>
      <c r="I16204" t="s">
        <v>106</v>
      </c>
      <c r="J16204" t="s">
        <v>49650</v>
      </c>
    </row>
    <row r="16205" spans="1:10" ht="16" x14ac:dyDescent="0.2">
      <c r="A16205" t="s">
        <v>43017</v>
      </c>
      <c r="B16205" t="s">
        <v>49652</v>
      </c>
      <c r="C16205" t="s">
        <v>49653</v>
      </c>
      <c r="D16205">
        <v>2</v>
      </c>
      <c r="E16205" t="s">
        <v>13</v>
      </c>
      <c r="F16205" t="s">
        <v>13</v>
      </c>
      <c r="G16205" t="s">
        <v>49654</v>
      </c>
      <c r="H16205" s="3" t="s">
        <v>49655</v>
      </c>
      <c r="I16205" t="s">
        <v>524</v>
      </c>
      <c r="J16205" t="s">
        <v>43022</v>
      </c>
    </row>
    <row r="16206" spans="1:10" ht="16" x14ac:dyDescent="0.2">
      <c r="A16206" t="s">
        <v>49656</v>
      </c>
      <c r="B16206" t="s">
        <v>49657</v>
      </c>
      <c r="C16206" t="s">
        <v>49658</v>
      </c>
      <c r="D16206">
        <v>2</v>
      </c>
      <c r="E16206" t="s">
        <v>13</v>
      </c>
      <c r="F16206" t="s">
        <v>13</v>
      </c>
      <c r="G16206" t="s">
        <v>49659</v>
      </c>
      <c r="H16206" s="3" t="s">
        <v>49660</v>
      </c>
      <c r="I16206" t="s">
        <v>524</v>
      </c>
      <c r="J16206" t="s">
        <v>49661</v>
      </c>
    </row>
    <row r="16207" spans="1:10" ht="16" x14ac:dyDescent="0.2">
      <c r="A16207" t="s">
        <v>31738</v>
      </c>
      <c r="B16207" t="s">
        <v>49662</v>
      </c>
      <c r="C16207" t="s">
        <v>49663</v>
      </c>
      <c r="D16207">
        <v>1</v>
      </c>
      <c r="E16207" t="s">
        <v>5635</v>
      </c>
      <c r="F16207" t="s">
        <v>13</v>
      </c>
      <c r="G16207" t="s">
        <v>49664</v>
      </c>
      <c r="H16207" s="3" t="s">
        <v>49665</v>
      </c>
      <c r="I16207" t="s">
        <v>524</v>
      </c>
      <c r="J16207" t="s">
        <v>31742</v>
      </c>
    </row>
    <row r="16208" spans="1:10" ht="16" x14ac:dyDescent="0.2">
      <c r="A16208" t="s">
        <v>8830</v>
      </c>
      <c r="B16208" t="s">
        <v>49666</v>
      </c>
      <c r="C16208" t="s">
        <v>49667</v>
      </c>
      <c r="D16208">
        <v>1</v>
      </c>
      <c r="E16208" t="s">
        <v>5635</v>
      </c>
      <c r="F16208" t="s">
        <v>13</v>
      </c>
      <c r="G16208" t="s">
        <v>49664</v>
      </c>
      <c r="H16208" s="3" t="s">
        <v>49665</v>
      </c>
      <c r="I16208" t="s">
        <v>524</v>
      </c>
      <c r="J16208" t="s">
        <v>8833</v>
      </c>
    </row>
    <row r="16209" spans="1:10" ht="16" x14ac:dyDescent="0.2">
      <c r="A16209" t="s">
        <v>37659</v>
      </c>
      <c r="B16209" t="s">
        <v>49668</v>
      </c>
      <c r="C16209" t="s">
        <v>49669</v>
      </c>
      <c r="D16209">
        <v>3</v>
      </c>
      <c r="E16209" t="s">
        <v>5635</v>
      </c>
      <c r="F16209" t="s">
        <v>13</v>
      </c>
      <c r="G16209" t="s">
        <v>49664</v>
      </c>
      <c r="H16209" s="3" t="s">
        <v>49665</v>
      </c>
      <c r="I16209" t="s">
        <v>524</v>
      </c>
      <c r="J16209" t="s">
        <v>37663</v>
      </c>
    </row>
    <row r="16210" spans="1:10" ht="16" x14ac:dyDescent="0.2">
      <c r="A16210" t="s">
        <v>37659</v>
      </c>
      <c r="B16210" t="s">
        <v>49662</v>
      </c>
      <c r="C16210" t="s">
        <v>49663</v>
      </c>
      <c r="D16210">
        <v>2</v>
      </c>
      <c r="E16210" t="s">
        <v>5635</v>
      </c>
      <c r="F16210" t="s">
        <v>13</v>
      </c>
      <c r="G16210" t="s">
        <v>49664</v>
      </c>
      <c r="H16210" s="3" t="s">
        <v>49665</v>
      </c>
      <c r="I16210" t="s">
        <v>524</v>
      </c>
      <c r="J16210" t="s">
        <v>37663</v>
      </c>
    </row>
    <row r="16211" spans="1:10" ht="16" x14ac:dyDescent="0.2">
      <c r="A16211" t="s">
        <v>8830</v>
      </c>
      <c r="B16211" t="s">
        <v>49670</v>
      </c>
      <c r="C16211" t="s">
        <v>49671</v>
      </c>
      <c r="D16211">
        <v>2</v>
      </c>
      <c r="E16211" t="s">
        <v>13</v>
      </c>
      <c r="F16211" t="s">
        <v>13</v>
      </c>
      <c r="G16211" t="s">
        <v>49672</v>
      </c>
      <c r="H16211" s="3" t="s">
        <v>49673</v>
      </c>
      <c r="I16211" t="s">
        <v>62</v>
      </c>
      <c r="J16211" t="s">
        <v>8833</v>
      </c>
    </row>
    <row r="16212" spans="1:10" ht="16" x14ac:dyDescent="0.2">
      <c r="A16212" t="s">
        <v>49674</v>
      </c>
      <c r="B16212" t="s">
        <v>49675</v>
      </c>
      <c r="C16212" t="s">
        <v>49676</v>
      </c>
      <c r="D16212">
        <v>2</v>
      </c>
      <c r="E16212" t="s">
        <v>13</v>
      </c>
      <c r="F16212" t="s">
        <v>13</v>
      </c>
      <c r="G16212" t="s">
        <v>49677</v>
      </c>
      <c r="H16212" s="3" t="s">
        <v>49678</v>
      </c>
      <c r="I16212" t="s">
        <v>547</v>
      </c>
      <c r="J16212" t="s">
        <v>49679</v>
      </c>
    </row>
    <row r="16213" spans="1:10" ht="16" x14ac:dyDescent="0.2">
      <c r="A16213" t="s">
        <v>49680</v>
      </c>
      <c r="B16213" t="s">
        <v>49681</v>
      </c>
      <c r="C16213" t="s">
        <v>49682</v>
      </c>
      <c r="D16213">
        <v>1</v>
      </c>
      <c r="E16213" t="s">
        <v>13</v>
      </c>
      <c r="F16213" t="s">
        <v>13</v>
      </c>
      <c r="G16213" t="s">
        <v>49677</v>
      </c>
      <c r="H16213" s="3" t="s">
        <v>49683</v>
      </c>
      <c r="I16213" t="s">
        <v>547</v>
      </c>
      <c r="J16213" t="s">
        <v>49684</v>
      </c>
    </row>
    <row r="16214" spans="1:10" ht="16" x14ac:dyDescent="0.2">
      <c r="A16214" t="s">
        <v>49685</v>
      </c>
      <c r="B16214" t="s">
        <v>49686</v>
      </c>
      <c r="C16214" t="s">
        <v>49687</v>
      </c>
      <c r="D16214">
        <v>3</v>
      </c>
      <c r="E16214" t="s">
        <v>13</v>
      </c>
      <c r="F16214" t="s">
        <v>13</v>
      </c>
      <c r="G16214" t="s">
        <v>49677</v>
      </c>
      <c r="H16214" s="3" t="s">
        <v>49688</v>
      </c>
      <c r="I16214" t="s">
        <v>547</v>
      </c>
      <c r="J16214" t="s">
        <v>49689</v>
      </c>
    </row>
    <row r="16215" spans="1:10" ht="16" x14ac:dyDescent="0.2">
      <c r="A16215" t="s">
        <v>49685</v>
      </c>
      <c r="B16215" t="s">
        <v>47274</v>
      </c>
      <c r="C16215" t="s">
        <v>49690</v>
      </c>
      <c r="D16215">
        <v>2</v>
      </c>
      <c r="E16215" t="s">
        <v>13</v>
      </c>
      <c r="F16215" t="s">
        <v>13</v>
      </c>
      <c r="G16215" t="s">
        <v>49677</v>
      </c>
      <c r="H16215" s="3" t="s">
        <v>49688</v>
      </c>
      <c r="I16215" t="s">
        <v>547</v>
      </c>
      <c r="J16215" t="s">
        <v>49689</v>
      </c>
    </row>
    <row r="16216" spans="1:10" ht="16" x14ac:dyDescent="0.2">
      <c r="A16216" t="s">
        <v>49685</v>
      </c>
      <c r="B16216" t="s">
        <v>49691</v>
      </c>
      <c r="C16216" t="s">
        <v>49692</v>
      </c>
      <c r="D16216">
        <v>1</v>
      </c>
      <c r="E16216" t="s">
        <v>13</v>
      </c>
      <c r="F16216" t="s">
        <v>13</v>
      </c>
      <c r="G16216" t="s">
        <v>49677</v>
      </c>
      <c r="H16216" s="3" t="s">
        <v>49688</v>
      </c>
      <c r="I16216" t="s">
        <v>547</v>
      </c>
      <c r="J16216" t="s">
        <v>49689</v>
      </c>
    </row>
    <row r="16217" spans="1:10" ht="16" x14ac:dyDescent="0.2">
      <c r="A16217" t="s">
        <v>16357</v>
      </c>
      <c r="B16217" t="s">
        <v>49693</v>
      </c>
      <c r="C16217" t="s">
        <v>49694</v>
      </c>
      <c r="D16217">
        <v>1</v>
      </c>
      <c r="E16217" t="s">
        <v>13</v>
      </c>
      <c r="F16217" t="s">
        <v>13</v>
      </c>
      <c r="G16217" t="s">
        <v>49677</v>
      </c>
      <c r="H16217" s="3" t="s">
        <v>49695</v>
      </c>
      <c r="I16217" t="s">
        <v>547</v>
      </c>
      <c r="J16217" t="s">
        <v>16361</v>
      </c>
    </row>
    <row r="16218" spans="1:10" ht="32" x14ac:dyDescent="0.2">
      <c r="A16218" t="s">
        <v>16363</v>
      </c>
      <c r="B16218" t="s">
        <v>40537</v>
      </c>
      <c r="C16218" t="s">
        <v>49696</v>
      </c>
      <c r="D16218">
        <v>3</v>
      </c>
      <c r="E16218" t="s">
        <v>13</v>
      </c>
      <c r="F16218" t="s">
        <v>13</v>
      </c>
      <c r="G16218" t="s">
        <v>49677</v>
      </c>
      <c r="H16218" s="3" t="s">
        <v>49697</v>
      </c>
      <c r="I16218" t="s">
        <v>547</v>
      </c>
      <c r="J16218" t="s">
        <v>16367</v>
      </c>
    </row>
    <row r="16219" spans="1:10" ht="16" x14ac:dyDescent="0.2">
      <c r="A16219" t="s">
        <v>8628</v>
      </c>
      <c r="B16219" t="s">
        <v>12604</v>
      </c>
      <c r="C16219" t="s">
        <v>49698</v>
      </c>
      <c r="D16219">
        <v>1</v>
      </c>
      <c r="E16219" t="s">
        <v>13</v>
      </c>
      <c r="F16219" t="s">
        <v>13</v>
      </c>
      <c r="G16219" t="s">
        <v>49677</v>
      </c>
      <c r="H16219" s="3" t="s">
        <v>49699</v>
      </c>
      <c r="I16219" t="s">
        <v>547</v>
      </c>
      <c r="J16219" t="s">
        <v>8633</v>
      </c>
    </row>
    <row r="16220" spans="1:10" ht="16" x14ac:dyDescent="0.2">
      <c r="A16220" t="s">
        <v>49685</v>
      </c>
      <c r="B16220" t="s">
        <v>49700</v>
      </c>
      <c r="C16220" t="s">
        <v>49701</v>
      </c>
      <c r="D16220">
        <v>4</v>
      </c>
      <c r="E16220" t="s">
        <v>13</v>
      </c>
      <c r="F16220" t="s">
        <v>13</v>
      </c>
      <c r="G16220" t="s">
        <v>49677</v>
      </c>
      <c r="H16220" s="3" t="s">
        <v>49688</v>
      </c>
      <c r="I16220" t="s">
        <v>547</v>
      </c>
      <c r="J16220" t="s">
        <v>49689</v>
      </c>
    </row>
    <row r="16221" spans="1:10" ht="16" x14ac:dyDescent="0.2">
      <c r="A16221" t="s">
        <v>1838</v>
      </c>
      <c r="B16221" t="s">
        <v>4583</v>
      </c>
      <c r="C16221" t="s">
        <v>49702</v>
      </c>
      <c r="D16221">
        <v>2</v>
      </c>
      <c r="E16221" t="s">
        <v>13</v>
      </c>
      <c r="F16221" t="s">
        <v>13</v>
      </c>
      <c r="G16221" t="s">
        <v>49677</v>
      </c>
      <c r="H16221" s="3" t="s">
        <v>49699</v>
      </c>
      <c r="I16221" t="s">
        <v>547</v>
      </c>
      <c r="J16221" t="s">
        <v>1841</v>
      </c>
    </row>
    <row r="16222" spans="1:10" ht="16" x14ac:dyDescent="0.2">
      <c r="A16222" t="s">
        <v>49680</v>
      </c>
      <c r="B16222" t="s">
        <v>49703</v>
      </c>
      <c r="C16222" t="s">
        <v>49704</v>
      </c>
      <c r="D16222">
        <v>2</v>
      </c>
      <c r="E16222" t="s">
        <v>13</v>
      </c>
      <c r="F16222" t="s">
        <v>13</v>
      </c>
      <c r="G16222" t="s">
        <v>49677</v>
      </c>
      <c r="H16222" s="3" t="s">
        <v>49683</v>
      </c>
      <c r="I16222" t="s">
        <v>547</v>
      </c>
      <c r="J16222" t="s">
        <v>49684</v>
      </c>
    </row>
    <row r="16223" spans="1:10" ht="16" x14ac:dyDescent="0.2">
      <c r="A16223" t="s">
        <v>49705</v>
      </c>
      <c r="B16223" t="s">
        <v>49706</v>
      </c>
      <c r="C16223" t="s">
        <v>49707</v>
      </c>
      <c r="D16223">
        <v>5</v>
      </c>
      <c r="E16223" t="s">
        <v>13</v>
      </c>
      <c r="F16223" t="s">
        <v>13</v>
      </c>
      <c r="G16223" t="s">
        <v>49708</v>
      </c>
      <c r="H16223" s="3" t="s">
        <v>49709</v>
      </c>
      <c r="I16223" t="s">
        <v>106</v>
      </c>
      <c r="J16223" t="s">
        <v>49710</v>
      </c>
    </row>
    <row r="16224" spans="1:10" ht="16" x14ac:dyDescent="0.2">
      <c r="A16224" t="s">
        <v>49711</v>
      </c>
      <c r="B16224" t="s">
        <v>49712</v>
      </c>
      <c r="C16224" t="s">
        <v>49713</v>
      </c>
      <c r="D16224">
        <v>2</v>
      </c>
      <c r="E16224" t="s">
        <v>1280</v>
      </c>
      <c r="F16224" t="s">
        <v>13</v>
      </c>
      <c r="G16224" t="s">
        <v>49714</v>
      </c>
      <c r="H16224" s="3" t="s">
        <v>49715</v>
      </c>
      <c r="I16224" t="s">
        <v>1033</v>
      </c>
      <c r="J16224" t="s">
        <v>49716</v>
      </c>
    </row>
    <row r="16225" spans="1:10" ht="16" x14ac:dyDescent="0.2">
      <c r="A16225" t="s">
        <v>49711</v>
      </c>
      <c r="B16225" t="s">
        <v>39935</v>
      </c>
      <c r="C16225" t="s">
        <v>49717</v>
      </c>
      <c r="D16225">
        <v>1</v>
      </c>
      <c r="E16225" t="s">
        <v>1280</v>
      </c>
      <c r="F16225" t="s">
        <v>13</v>
      </c>
      <c r="G16225" t="s">
        <v>49714</v>
      </c>
      <c r="H16225" s="3" t="s">
        <v>49715</v>
      </c>
      <c r="I16225" t="s">
        <v>1033</v>
      </c>
      <c r="J16225" t="s">
        <v>49716</v>
      </c>
    </row>
    <row r="16226" spans="1:10" ht="16" x14ac:dyDescent="0.2">
      <c r="A16226" t="s">
        <v>49718</v>
      </c>
      <c r="B16226" t="s">
        <v>18937</v>
      </c>
      <c r="C16226" t="s">
        <v>49719</v>
      </c>
      <c r="D16226">
        <v>2</v>
      </c>
      <c r="E16226">
        <f>145</f>
        <v>145</v>
      </c>
      <c r="F16226" t="s">
        <v>13</v>
      </c>
      <c r="G16226" t="s">
        <v>49720</v>
      </c>
      <c r="H16226" s="3" t="s">
        <v>49721</v>
      </c>
      <c r="I16226" t="s">
        <v>1033</v>
      </c>
      <c r="J16226" t="s">
        <v>49722</v>
      </c>
    </row>
    <row r="16227" spans="1:10" ht="16" x14ac:dyDescent="0.2">
      <c r="A16227" t="s">
        <v>49723</v>
      </c>
      <c r="B16227" t="s">
        <v>49724</v>
      </c>
      <c r="C16227" t="s">
        <v>49725</v>
      </c>
      <c r="D16227">
        <v>3</v>
      </c>
      <c r="E16227">
        <f>145</f>
        <v>145</v>
      </c>
      <c r="F16227" t="s">
        <v>13</v>
      </c>
      <c r="G16227" t="s">
        <v>49720</v>
      </c>
      <c r="H16227" s="3" t="s">
        <v>49726</v>
      </c>
      <c r="I16227" t="s">
        <v>1033</v>
      </c>
      <c r="J16227" t="s">
        <v>49727</v>
      </c>
    </row>
    <row r="16228" spans="1:10" ht="16" x14ac:dyDescent="0.2">
      <c r="A16228" t="s">
        <v>49728</v>
      </c>
      <c r="B16228" t="s">
        <v>49729</v>
      </c>
      <c r="C16228" t="s">
        <v>49730</v>
      </c>
      <c r="D16228">
        <v>3</v>
      </c>
      <c r="E16228">
        <f>145</f>
        <v>145</v>
      </c>
      <c r="F16228" t="s">
        <v>13</v>
      </c>
      <c r="G16228" t="s">
        <v>49720</v>
      </c>
      <c r="H16228" s="3" t="s">
        <v>49731</v>
      </c>
      <c r="I16228" t="s">
        <v>1033</v>
      </c>
      <c r="J16228" t="s">
        <v>49732</v>
      </c>
    </row>
    <row r="16229" spans="1:10" ht="16" x14ac:dyDescent="0.2">
      <c r="A16229" t="s">
        <v>49728</v>
      </c>
      <c r="B16229" t="s">
        <v>22832</v>
      </c>
      <c r="C16229" t="s">
        <v>49733</v>
      </c>
      <c r="D16229">
        <v>2</v>
      </c>
      <c r="E16229">
        <f>145</f>
        <v>145</v>
      </c>
      <c r="F16229" t="s">
        <v>13</v>
      </c>
      <c r="G16229" t="s">
        <v>49720</v>
      </c>
      <c r="H16229" s="3" t="s">
        <v>49731</v>
      </c>
      <c r="I16229" t="s">
        <v>1033</v>
      </c>
      <c r="J16229" t="s">
        <v>49732</v>
      </c>
    </row>
    <row r="16230" spans="1:10" ht="16" x14ac:dyDescent="0.2">
      <c r="A16230" t="s">
        <v>49728</v>
      </c>
      <c r="B16230" t="s">
        <v>49734</v>
      </c>
      <c r="C16230" t="s">
        <v>49735</v>
      </c>
      <c r="D16230">
        <v>1</v>
      </c>
      <c r="E16230">
        <f>145</f>
        <v>145</v>
      </c>
      <c r="F16230" t="s">
        <v>13</v>
      </c>
      <c r="G16230" t="s">
        <v>49720</v>
      </c>
      <c r="H16230" s="3" t="s">
        <v>49731</v>
      </c>
      <c r="I16230" t="s">
        <v>1033</v>
      </c>
      <c r="J16230" t="s">
        <v>49732</v>
      </c>
    </row>
    <row r="16231" spans="1:10" ht="16" x14ac:dyDescent="0.2">
      <c r="A16231" t="s">
        <v>49718</v>
      </c>
      <c r="B16231" t="s">
        <v>49736</v>
      </c>
      <c r="C16231" t="s">
        <v>49737</v>
      </c>
      <c r="D16231">
        <v>3</v>
      </c>
      <c r="E16231">
        <f>145</f>
        <v>145</v>
      </c>
      <c r="F16231" t="s">
        <v>13</v>
      </c>
      <c r="G16231" t="s">
        <v>49720</v>
      </c>
      <c r="H16231" s="3" t="s">
        <v>49721</v>
      </c>
      <c r="I16231" t="s">
        <v>1033</v>
      </c>
      <c r="J16231" t="s">
        <v>49722</v>
      </c>
    </row>
    <row r="16232" spans="1:10" ht="16" x14ac:dyDescent="0.2">
      <c r="A16232" t="s">
        <v>49718</v>
      </c>
      <c r="B16232" t="s">
        <v>49738</v>
      </c>
      <c r="C16232" t="s">
        <v>49739</v>
      </c>
      <c r="D16232">
        <v>1</v>
      </c>
      <c r="E16232">
        <f>145</f>
        <v>145</v>
      </c>
      <c r="F16232" t="s">
        <v>13</v>
      </c>
      <c r="G16232" t="s">
        <v>49720</v>
      </c>
      <c r="H16232" s="3" t="s">
        <v>49740</v>
      </c>
      <c r="I16232" t="s">
        <v>1033</v>
      </c>
      <c r="J16232" t="s">
        <v>49722</v>
      </c>
    </row>
    <row r="16233" spans="1:10" ht="16" x14ac:dyDescent="0.2">
      <c r="A16233" t="s">
        <v>20924</v>
      </c>
      <c r="B16233" t="s">
        <v>49724</v>
      </c>
      <c r="C16233" t="s">
        <v>49725</v>
      </c>
      <c r="D16233">
        <v>2</v>
      </c>
      <c r="E16233">
        <f>145</f>
        <v>145</v>
      </c>
      <c r="F16233" t="s">
        <v>13</v>
      </c>
      <c r="G16233" t="s">
        <v>49720</v>
      </c>
      <c r="H16233" s="3" t="s">
        <v>49726</v>
      </c>
      <c r="I16233" t="s">
        <v>1033</v>
      </c>
      <c r="J16233" t="s">
        <v>20925</v>
      </c>
    </row>
    <row r="16234" spans="1:10" ht="16" x14ac:dyDescent="0.2">
      <c r="A16234" t="s">
        <v>49741</v>
      </c>
      <c r="B16234" t="s">
        <v>49742</v>
      </c>
      <c r="C16234" t="s">
        <v>49743</v>
      </c>
      <c r="D16234">
        <v>1</v>
      </c>
      <c r="E16234">
        <f>145</f>
        <v>145</v>
      </c>
      <c r="F16234" t="s">
        <v>13</v>
      </c>
      <c r="G16234" t="s">
        <v>49720</v>
      </c>
      <c r="H16234" s="3" t="s">
        <v>49744</v>
      </c>
      <c r="I16234" t="s">
        <v>1033</v>
      </c>
      <c r="J16234" t="s">
        <v>49745</v>
      </c>
    </row>
    <row r="16235" spans="1:10" ht="16" x14ac:dyDescent="0.2">
      <c r="A16235" t="s">
        <v>49746</v>
      </c>
      <c r="B16235" t="s">
        <v>49747</v>
      </c>
      <c r="C16235" t="s">
        <v>49748</v>
      </c>
      <c r="D16235">
        <v>3</v>
      </c>
      <c r="E16235">
        <f>145</f>
        <v>145</v>
      </c>
      <c r="F16235" t="s">
        <v>13</v>
      </c>
      <c r="G16235" t="s">
        <v>49720</v>
      </c>
      <c r="H16235" s="3" t="s">
        <v>49721</v>
      </c>
      <c r="I16235" t="s">
        <v>1033</v>
      </c>
      <c r="J16235" t="s">
        <v>49749</v>
      </c>
    </row>
    <row r="16236" spans="1:10" ht="16" x14ac:dyDescent="0.2">
      <c r="A16236" t="s">
        <v>17375</v>
      </c>
      <c r="B16236" t="s">
        <v>49750</v>
      </c>
      <c r="C16236" t="s">
        <v>49751</v>
      </c>
      <c r="D16236">
        <v>1</v>
      </c>
      <c r="E16236">
        <f>145</f>
        <v>145</v>
      </c>
      <c r="F16236" t="s">
        <v>13</v>
      </c>
      <c r="G16236" t="s">
        <v>49720</v>
      </c>
      <c r="H16236" s="3" t="s">
        <v>49752</v>
      </c>
      <c r="I16236" t="s">
        <v>1033</v>
      </c>
      <c r="J16236" t="s">
        <v>17380</v>
      </c>
    </row>
    <row r="16237" spans="1:10" ht="16" x14ac:dyDescent="0.2">
      <c r="A16237" t="s">
        <v>49753</v>
      </c>
      <c r="B16237" t="s">
        <v>49724</v>
      </c>
      <c r="C16237" t="s">
        <v>49725</v>
      </c>
      <c r="D16237">
        <v>1</v>
      </c>
      <c r="E16237">
        <f>145</f>
        <v>145</v>
      </c>
      <c r="F16237" t="s">
        <v>13</v>
      </c>
      <c r="G16237" t="s">
        <v>49720</v>
      </c>
      <c r="H16237" s="3" t="s">
        <v>49726</v>
      </c>
      <c r="I16237" t="s">
        <v>1033</v>
      </c>
      <c r="J16237" t="s">
        <v>49754</v>
      </c>
    </row>
    <row r="16238" spans="1:10" ht="16" x14ac:dyDescent="0.2">
      <c r="A16238" t="s">
        <v>49755</v>
      </c>
      <c r="B16238" t="s">
        <v>49756</v>
      </c>
      <c r="C16238" t="s">
        <v>49757</v>
      </c>
      <c r="D16238">
        <v>2</v>
      </c>
      <c r="E16238">
        <f>145</f>
        <v>145</v>
      </c>
      <c r="F16238" t="s">
        <v>13</v>
      </c>
      <c r="G16238" t="s">
        <v>49720</v>
      </c>
      <c r="H16238" s="3" t="s">
        <v>49758</v>
      </c>
      <c r="I16238" t="s">
        <v>1033</v>
      </c>
      <c r="J16238" t="s">
        <v>49759</v>
      </c>
    </row>
    <row r="16239" spans="1:10" ht="16" x14ac:dyDescent="0.2">
      <c r="A16239" t="s">
        <v>49760</v>
      </c>
      <c r="B16239" t="s">
        <v>49724</v>
      </c>
      <c r="C16239" t="s">
        <v>49725</v>
      </c>
      <c r="D16239">
        <v>1</v>
      </c>
      <c r="E16239">
        <f>145</f>
        <v>145</v>
      </c>
      <c r="F16239" t="s">
        <v>13</v>
      </c>
      <c r="G16239" t="s">
        <v>49720</v>
      </c>
      <c r="H16239" s="3" t="s">
        <v>49726</v>
      </c>
      <c r="I16239" t="s">
        <v>1033</v>
      </c>
      <c r="J16239" t="s">
        <v>49761</v>
      </c>
    </row>
    <row r="16240" spans="1:10" ht="16" x14ac:dyDescent="0.2">
      <c r="A16240" t="s">
        <v>20906</v>
      </c>
      <c r="B16240" t="s">
        <v>49724</v>
      </c>
      <c r="C16240" t="s">
        <v>49725</v>
      </c>
      <c r="D16240">
        <v>5</v>
      </c>
      <c r="E16240">
        <f>145</f>
        <v>145</v>
      </c>
      <c r="F16240" t="s">
        <v>13</v>
      </c>
      <c r="G16240" t="s">
        <v>49720</v>
      </c>
      <c r="H16240" s="3" t="s">
        <v>49726</v>
      </c>
      <c r="I16240" t="s">
        <v>1033</v>
      </c>
      <c r="J16240" t="s">
        <v>3065</v>
      </c>
    </row>
    <row r="16241" spans="1:10" ht="16" x14ac:dyDescent="0.2">
      <c r="A16241" t="s">
        <v>9777</v>
      </c>
      <c r="B16241" t="s">
        <v>18741</v>
      </c>
      <c r="C16241" t="s">
        <v>49762</v>
      </c>
      <c r="D16241">
        <v>4</v>
      </c>
      <c r="E16241">
        <f>145</f>
        <v>145</v>
      </c>
      <c r="F16241" t="s">
        <v>13</v>
      </c>
      <c r="G16241" t="s">
        <v>49720</v>
      </c>
      <c r="H16241" s="3" t="s">
        <v>49763</v>
      </c>
      <c r="I16241" t="s">
        <v>1033</v>
      </c>
      <c r="J16241" t="s">
        <v>9782</v>
      </c>
    </row>
    <row r="16242" spans="1:10" ht="16" x14ac:dyDescent="0.2">
      <c r="A16242" t="s">
        <v>49755</v>
      </c>
      <c r="B16242" t="s">
        <v>49736</v>
      </c>
      <c r="C16242" t="s">
        <v>49737</v>
      </c>
      <c r="D16242">
        <v>1</v>
      </c>
      <c r="E16242">
        <f>145</f>
        <v>145</v>
      </c>
      <c r="F16242" t="s">
        <v>13</v>
      </c>
      <c r="G16242" t="s">
        <v>49720</v>
      </c>
      <c r="H16242" s="3" t="s">
        <v>49721</v>
      </c>
      <c r="I16242" t="s">
        <v>1033</v>
      </c>
      <c r="J16242" t="s">
        <v>49759</v>
      </c>
    </row>
    <row r="16243" spans="1:10" ht="16" x14ac:dyDescent="0.2">
      <c r="A16243" t="s">
        <v>49741</v>
      </c>
      <c r="B16243" t="s">
        <v>49764</v>
      </c>
      <c r="C16243" t="s">
        <v>49765</v>
      </c>
      <c r="D16243">
        <v>2</v>
      </c>
      <c r="E16243">
        <f>145</f>
        <v>145</v>
      </c>
      <c r="F16243" t="s">
        <v>13</v>
      </c>
      <c r="G16243" t="s">
        <v>49720</v>
      </c>
      <c r="H16243" s="3" t="s">
        <v>49744</v>
      </c>
      <c r="I16243" t="s">
        <v>1033</v>
      </c>
      <c r="J16243" t="s">
        <v>49745</v>
      </c>
    </row>
    <row r="16244" spans="1:10" ht="16" x14ac:dyDescent="0.2">
      <c r="A16244" t="s">
        <v>49766</v>
      </c>
      <c r="B16244" t="s">
        <v>49767</v>
      </c>
      <c r="C16244" t="s">
        <v>49768</v>
      </c>
      <c r="D16244">
        <v>1</v>
      </c>
      <c r="E16244">
        <f>145</f>
        <v>145</v>
      </c>
      <c r="F16244" t="s">
        <v>13</v>
      </c>
      <c r="G16244" t="s">
        <v>49720</v>
      </c>
      <c r="H16244" s="3" t="s">
        <v>49721</v>
      </c>
      <c r="I16244" t="s">
        <v>1033</v>
      </c>
      <c r="J16244" t="s">
        <v>49769</v>
      </c>
    </row>
    <row r="16245" spans="1:10" ht="16" x14ac:dyDescent="0.2">
      <c r="A16245" t="s">
        <v>16747</v>
      </c>
      <c r="B16245" t="s">
        <v>43845</v>
      </c>
      <c r="C16245" t="s">
        <v>49770</v>
      </c>
      <c r="D16245">
        <v>3</v>
      </c>
      <c r="E16245" t="s">
        <v>1088</v>
      </c>
      <c r="F16245" t="s">
        <v>13</v>
      </c>
      <c r="G16245" t="s">
        <v>49771</v>
      </c>
      <c r="H16245" s="3" t="s">
        <v>49772</v>
      </c>
      <c r="I16245" t="s">
        <v>1033</v>
      </c>
      <c r="J16245" t="s">
        <v>16752</v>
      </c>
    </row>
    <row r="16246" spans="1:10" ht="16" x14ac:dyDescent="0.2">
      <c r="A16246" t="s">
        <v>44162</v>
      </c>
      <c r="B16246" t="s">
        <v>49773</v>
      </c>
      <c r="C16246" t="s">
        <v>49774</v>
      </c>
      <c r="D16246">
        <v>2</v>
      </c>
      <c r="E16246" t="s">
        <v>13</v>
      </c>
      <c r="F16246" t="s">
        <v>13</v>
      </c>
      <c r="G16246" t="s">
        <v>49775</v>
      </c>
      <c r="H16246" s="3" t="s">
        <v>49776</v>
      </c>
      <c r="I16246" t="s">
        <v>126</v>
      </c>
      <c r="J16246" t="s">
        <v>44167</v>
      </c>
    </row>
    <row r="16247" spans="1:10" ht="16" x14ac:dyDescent="0.2">
      <c r="A16247" t="s">
        <v>45642</v>
      </c>
      <c r="B16247" t="s">
        <v>46391</v>
      </c>
      <c r="C16247" t="s">
        <v>46392</v>
      </c>
      <c r="D16247">
        <v>1</v>
      </c>
      <c r="E16247" t="s">
        <v>13</v>
      </c>
      <c r="F16247" t="s">
        <v>13</v>
      </c>
      <c r="G16247" t="s">
        <v>49777</v>
      </c>
      <c r="H16247" s="3" t="s">
        <v>49778</v>
      </c>
      <c r="I16247" t="s">
        <v>918</v>
      </c>
      <c r="J16247" t="s">
        <v>45646</v>
      </c>
    </row>
    <row r="16248" spans="1:10" ht="16" x14ac:dyDescent="0.2">
      <c r="A16248" t="s">
        <v>19610</v>
      </c>
      <c r="B16248" t="s">
        <v>49779</v>
      </c>
      <c r="C16248" t="s">
        <v>49780</v>
      </c>
      <c r="D16248">
        <v>3</v>
      </c>
      <c r="E16248" t="s">
        <v>13</v>
      </c>
      <c r="F16248" t="s">
        <v>13</v>
      </c>
      <c r="G16248" t="s">
        <v>49777</v>
      </c>
      <c r="H16248" s="3" t="s">
        <v>49778</v>
      </c>
      <c r="I16248" t="s">
        <v>918</v>
      </c>
      <c r="J16248" t="s">
        <v>19614</v>
      </c>
    </row>
    <row r="16249" spans="1:10" ht="16" x14ac:dyDescent="0.2">
      <c r="A16249" t="s">
        <v>49781</v>
      </c>
      <c r="B16249" t="s">
        <v>49782</v>
      </c>
      <c r="C16249" t="s">
        <v>49783</v>
      </c>
      <c r="D16249">
        <v>3</v>
      </c>
      <c r="E16249" t="s">
        <v>13</v>
      </c>
      <c r="F16249" t="s">
        <v>13</v>
      </c>
      <c r="G16249" t="s">
        <v>49777</v>
      </c>
      <c r="H16249" s="3" t="s">
        <v>49778</v>
      </c>
      <c r="I16249" t="s">
        <v>918</v>
      </c>
      <c r="J16249" t="s">
        <v>49784</v>
      </c>
    </row>
    <row r="16250" spans="1:10" ht="16" x14ac:dyDescent="0.2">
      <c r="A16250" t="s">
        <v>49781</v>
      </c>
      <c r="B16250" t="s">
        <v>46391</v>
      </c>
      <c r="C16250" t="s">
        <v>46392</v>
      </c>
      <c r="D16250">
        <v>1</v>
      </c>
      <c r="E16250" t="s">
        <v>13</v>
      </c>
      <c r="F16250" t="s">
        <v>13</v>
      </c>
      <c r="G16250" t="s">
        <v>49785</v>
      </c>
      <c r="H16250" s="3" t="s">
        <v>49786</v>
      </c>
      <c r="I16250" t="s">
        <v>918</v>
      </c>
      <c r="J16250" t="s">
        <v>49784</v>
      </c>
    </row>
    <row r="16251" spans="1:10" ht="16" x14ac:dyDescent="0.2">
      <c r="A16251" t="s">
        <v>49781</v>
      </c>
      <c r="B16251" t="s">
        <v>49787</v>
      </c>
      <c r="C16251" t="s">
        <v>49788</v>
      </c>
      <c r="D16251">
        <v>4</v>
      </c>
      <c r="E16251" t="s">
        <v>13</v>
      </c>
      <c r="F16251" t="s">
        <v>13</v>
      </c>
      <c r="G16251" t="s">
        <v>49785</v>
      </c>
      <c r="H16251" s="3" t="s">
        <v>49786</v>
      </c>
      <c r="I16251" t="s">
        <v>918</v>
      </c>
      <c r="J16251" t="s">
        <v>49784</v>
      </c>
    </row>
    <row r="16252" spans="1:10" ht="16" x14ac:dyDescent="0.2">
      <c r="A16252" t="s">
        <v>49781</v>
      </c>
      <c r="B16252" t="s">
        <v>49779</v>
      </c>
      <c r="C16252" t="s">
        <v>49780</v>
      </c>
      <c r="D16252">
        <v>2</v>
      </c>
      <c r="E16252" t="s">
        <v>13</v>
      </c>
      <c r="F16252" t="s">
        <v>13</v>
      </c>
      <c r="G16252" t="s">
        <v>49785</v>
      </c>
      <c r="H16252" s="3" t="s">
        <v>49789</v>
      </c>
      <c r="I16252" t="s">
        <v>918</v>
      </c>
      <c r="J16252" t="s">
        <v>49784</v>
      </c>
    </row>
    <row r="16253" spans="1:10" ht="16" x14ac:dyDescent="0.2">
      <c r="A16253" t="s">
        <v>32175</v>
      </c>
      <c r="B16253" t="s">
        <v>49790</v>
      </c>
      <c r="C16253" t="s">
        <v>49791</v>
      </c>
      <c r="D16253">
        <v>2</v>
      </c>
      <c r="E16253" t="s">
        <v>13</v>
      </c>
      <c r="F16253" t="s">
        <v>13</v>
      </c>
      <c r="G16253" t="s">
        <v>49792</v>
      </c>
      <c r="H16253" s="3" t="s">
        <v>49793</v>
      </c>
      <c r="I16253" t="s">
        <v>918</v>
      </c>
      <c r="J16253" t="s">
        <v>32178</v>
      </c>
    </row>
    <row r="16254" spans="1:10" ht="16" x14ac:dyDescent="0.2">
      <c r="A16254" t="s">
        <v>49794</v>
      </c>
      <c r="B16254" t="s">
        <v>49795</v>
      </c>
      <c r="C16254" t="s">
        <v>49796</v>
      </c>
      <c r="D16254">
        <v>1</v>
      </c>
      <c r="E16254">
        <f>586</f>
        <v>586</v>
      </c>
      <c r="F16254" t="s">
        <v>13</v>
      </c>
      <c r="G16254" t="s">
        <v>49797</v>
      </c>
      <c r="H16254" s="3" t="s">
        <v>49798</v>
      </c>
      <c r="I16254" t="s">
        <v>918</v>
      </c>
      <c r="J16254" t="s">
        <v>49799</v>
      </c>
    </row>
    <row r="16255" spans="1:10" ht="16" x14ac:dyDescent="0.2">
      <c r="A16255" t="s">
        <v>49800</v>
      </c>
      <c r="B16255" t="s">
        <v>49801</v>
      </c>
      <c r="C16255" t="s">
        <v>49802</v>
      </c>
      <c r="D16255">
        <v>1</v>
      </c>
      <c r="E16255">
        <f>586</f>
        <v>586</v>
      </c>
      <c r="F16255" t="s">
        <v>13</v>
      </c>
      <c r="G16255" t="s">
        <v>49797</v>
      </c>
      <c r="H16255" s="3" t="s">
        <v>49803</v>
      </c>
      <c r="I16255" t="s">
        <v>918</v>
      </c>
      <c r="J16255" t="s">
        <v>49804</v>
      </c>
    </row>
    <row r="16256" spans="1:10" ht="16" x14ac:dyDescent="0.2">
      <c r="A16256" t="s">
        <v>22443</v>
      </c>
      <c r="B16256" t="s">
        <v>49805</v>
      </c>
      <c r="C16256" t="s">
        <v>49806</v>
      </c>
      <c r="D16256">
        <v>3</v>
      </c>
      <c r="E16256">
        <f>586</f>
        <v>586</v>
      </c>
      <c r="F16256" t="s">
        <v>13</v>
      </c>
      <c r="G16256" t="s">
        <v>49797</v>
      </c>
      <c r="H16256" s="3" t="s">
        <v>49803</v>
      </c>
      <c r="I16256" t="s">
        <v>918</v>
      </c>
      <c r="J16256" t="s">
        <v>22444</v>
      </c>
    </row>
    <row r="16257" spans="1:10" ht="16" x14ac:dyDescent="0.2">
      <c r="A16257" t="s">
        <v>1379</v>
      </c>
      <c r="B16257" t="s">
        <v>49807</v>
      </c>
      <c r="C16257" t="s">
        <v>49808</v>
      </c>
      <c r="D16257">
        <v>2</v>
      </c>
      <c r="E16257">
        <f>586</f>
        <v>586</v>
      </c>
      <c r="F16257" t="s">
        <v>13</v>
      </c>
      <c r="G16257" t="s">
        <v>49797</v>
      </c>
      <c r="H16257" s="3" t="s">
        <v>49809</v>
      </c>
      <c r="I16257" t="s">
        <v>918</v>
      </c>
      <c r="J16257" t="s">
        <v>1385</v>
      </c>
    </row>
    <row r="16258" spans="1:10" ht="16" x14ac:dyDescent="0.2">
      <c r="A16258" t="s">
        <v>1379</v>
      </c>
      <c r="B16258" t="s">
        <v>49810</v>
      </c>
      <c r="C16258" t="s">
        <v>49811</v>
      </c>
      <c r="D16258">
        <v>3</v>
      </c>
      <c r="E16258">
        <f>586</f>
        <v>586</v>
      </c>
      <c r="F16258" t="s">
        <v>13</v>
      </c>
      <c r="G16258" t="s">
        <v>49797</v>
      </c>
      <c r="H16258" s="3" t="s">
        <v>49812</v>
      </c>
      <c r="I16258" t="s">
        <v>918</v>
      </c>
      <c r="J16258" t="s">
        <v>1385</v>
      </c>
    </row>
    <row r="16259" spans="1:10" ht="16" x14ac:dyDescent="0.2">
      <c r="A16259" t="s">
        <v>49813</v>
      </c>
      <c r="B16259" t="s">
        <v>49814</v>
      </c>
      <c r="C16259" t="s">
        <v>49796</v>
      </c>
      <c r="D16259">
        <v>1</v>
      </c>
      <c r="E16259">
        <f>586</f>
        <v>586</v>
      </c>
      <c r="F16259" t="s">
        <v>13</v>
      </c>
      <c r="G16259" t="s">
        <v>49797</v>
      </c>
      <c r="H16259" s="3" t="s">
        <v>49803</v>
      </c>
      <c r="I16259" t="s">
        <v>918</v>
      </c>
      <c r="J16259" t="s">
        <v>49815</v>
      </c>
    </row>
    <row r="16260" spans="1:10" ht="16" x14ac:dyDescent="0.2">
      <c r="A16260" t="s">
        <v>1379</v>
      </c>
      <c r="B16260" t="s">
        <v>49816</v>
      </c>
      <c r="C16260" t="s">
        <v>49817</v>
      </c>
      <c r="D16260">
        <v>1</v>
      </c>
      <c r="E16260">
        <f>586</f>
        <v>586</v>
      </c>
      <c r="F16260" t="s">
        <v>13</v>
      </c>
      <c r="G16260" t="s">
        <v>49797</v>
      </c>
      <c r="H16260" s="3" t="s">
        <v>49809</v>
      </c>
      <c r="I16260" t="s">
        <v>918</v>
      </c>
      <c r="J16260" t="s">
        <v>1385</v>
      </c>
    </row>
    <row r="16261" spans="1:10" ht="16" x14ac:dyDescent="0.2">
      <c r="A16261" t="s">
        <v>49818</v>
      </c>
      <c r="B16261" t="s">
        <v>49805</v>
      </c>
      <c r="C16261" t="s">
        <v>49806</v>
      </c>
      <c r="D16261">
        <v>3</v>
      </c>
      <c r="E16261">
        <f>586</f>
        <v>586</v>
      </c>
      <c r="F16261" t="s">
        <v>13</v>
      </c>
      <c r="G16261" t="s">
        <v>49797</v>
      </c>
      <c r="H16261" s="3" t="s">
        <v>49803</v>
      </c>
      <c r="I16261" t="s">
        <v>918</v>
      </c>
      <c r="J16261" t="s">
        <v>49819</v>
      </c>
    </row>
    <row r="16262" spans="1:10" ht="16" x14ac:dyDescent="0.2">
      <c r="A16262" t="s">
        <v>36568</v>
      </c>
      <c r="B16262" t="s">
        <v>49820</v>
      </c>
      <c r="C16262" t="s">
        <v>49821</v>
      </c>
      <c r="D16262">
        <v>1</v>
      </c>
      <c r="E16262" t="s">
        <v>13</v>
      </c>
      <c r="F16262" t="s">
        <v>13</v>
      </c>
      <c r="G16262" t="s">
        <v>49822</v>
      </c>
      <c r="H16262" s="3" t="s">
        <v>49823</v>
      </c>
      <c r="I16262" t="s">
        <v>69</v>
      </c>
      <c r="J16262" t="s">
        <v>36572</v>
      </c>
    </row>
    <row r="16263" spans="1:10" ht="16" x14ac:dyDescent="0.2">
      <c r="A16263" t="s">
        <v>15119</v>
      </c>
      <c r="B16263" t="s">
        <v>49824</v>
      </c>
      <c r="C16263" t="s">
        <v>49825</v>
      </c>
      <c r="D16263">
        <v>2</v>
      </c>
      <c r="E16263" t="s">
        <v>13</v>
      </c>
      <c r="F16263" t="s">
        <v>13</v>
      </c>
      <c r="G16263" t="s">
        <v>49826</v>
      </c>
      <c r="H16263" s="3" t="s">
        <v>49827</v>
      </c>
      <c r="I16263" t="s">
        <v>69</v>
      </c>
      <c r="J16263" t="s">
        <v>15123</v>
      </c>
    </row>
    <row r="16264" spans="1:10" ht="16" x14ac:dyDescent="0.2">
      <c r="A16264" t="s">
        <v>406</v>
      </c>
      <c r="B16264" t="s">
        <v>49828</v>
      </c>
      <c r="C16264" t="s">
        <v>49829</v>
      </c>
      <c r="D16264">
        <v>3</v>
      </c>
      <c r="E16264" t="s">
        <v>13</v>
      </c>
      <c r="F16264" t="s">
        <v>13</v>
      </c>
      <c r="G16264" t="s">
        <v>49830</v>
      </c>
      <c r="H16264" s="3" t="s">
        <v>49831</v>
      </c>
      <c r="I16264" t="s">
        <v>62</v>
      </c>
      <c r="J16264" t="s">
        <v>411</v>
      </c>
    </row>
    <row r="16265" spans="1:10" ht="16" x14ac:dyDescent="0.2">
      <c r="A16265" t="s">
        <v>10293</v>
      </c>
      <c r="B16265" t="s">
        <v>49832</v>
      </c>
      <c r="C16265" t="s">
        <v>49833</v>
      </c>
      <c r="D16265">
        <v>4</v>
      </c>
      <c r="E16265" t="s">
        <v>13</v>
      </c>
      <c r="F16265" t="s">
        <v>13</v>
      </c>
      <c r="G16265" t="s">
        <v>49834</v>
      </c>
      <c r="H16265" s="3" t="s">
        <v>49835</v>
      </c>
      <c r="I16265" t="s">
        <v>62</v>
      </c>
      <c r="J16265" t="s">
        <v>10297</v>
      </c>
    </row>
    <row r="16266" spans="1:10" ht="16" x14ac:dyDescent="0.2">
      <c r="A16266" t="s">
        <v>10293</v>
      </c>
      <c r="B16266" t="s">
        <v>49836</v>
      </c>
      <c r="C16266" t="s">
        <v>49837</v>
      </c>
      <c r="D16266">
        <v>1</v>
      </c>
      <c r="E16266" t="s">
        <v>13</v>
      </c>
      <c r="F16266" t="s">
        <v>13</v>
      </c>
      <c r="G16266" t="s">
        <v>49834</v>
      </c>
      <c r="H16266" s="3" t="s">
        <v>49835</v>
      </c>
      <c r="I16266" t="s">
        <v>62</v>
      </c>
      <c r="J16266" t="s">
        <v>10297</v>
      </c>
    </row>
    <row r="16267" spans="1:10" ht="16" x14ac:dyDescent="0.2">
      <c r="A16267" t="s">
        <v>22108</v>
      </c>
      <c r="B16267" t="s">
        <v>11245</v>
      </c>
      <c r="C16267" t="s">
        <v>49838</v>
      </c>
      <c r="D16267">
        <v>2</v>
      </c>
      <c r="E16267" t="s">
        <v>13</v>
      </c>
      <c r="F16267" t="s">
        <v>13</v>
      </c>
      <c r="G16267" t="s">
        <v>49839</v>
      </c>
      <c r="H16267" s="3" t="s">
        <v>49840</v>
      </c>
      <c r="I16267" t="s">
        <v>547</v>
      </c>
      <c r="J16267" t="s">
        <v>22109</v>
      </c>
    </row>
    <row r="16268" spans="1:10" ht="16" x14ac:dyDescent="0.2">
      <c r="A16268" t="s">
        <v>49841</v>
      </c>
      <c r="B16268" t="s">
        <v>49842</v>
      </c>
      <c r="C16268" t="s">
        <v>49843</v>
      </c>
      <c r="D16268">
        <v>1</v>
      </c>
      <c r="E16268" t="s">
        <v>13</v>
      </c>
      <c r="F16268" t="s">
        <v>13</v>
      </c>
      <c r="G16268" t="s">
        <v>49844</v>
      </c>
      <c r="H16268" s="3" t="s">
        <v>49845</v>
      </c>
      <c r="I16268" t="s">
        <v>547</v>
      </c>
      <c r="J16268" t="s">
        <v>49846</v>
      </c>
    </row>
    <row r="16269" spans="1:10" ht="16" x14ac:dyDescent="0.2">
      <c r="A16269" t="s">
        <v>14700</v>
      </c>
      <c r="B16269" t="s">
        <v>49847</v>
      </c>
      <c r="C16269" t="s">
        <v>49848</v>
      </c>
      <c r="D16269">
        <v>2</v>
      </c>
      <c r="E16269" t="s">
        <v>13</v>
      </c>
      <c r="F16269" t="s">
        <v>13</v>
      </c>
      <c r="G16269" t="s">
        <v>49849</v>
      </c>
      <c r="H16269" s="3" t="s">
        <v>49850</v>
      </c>
      <c r="I16269" t="s">
        <v>5804</v>
      </c>
      <c r="J16269" t="s">
        <v>14703</v>
      </c>
    </row>
    <row r="16270" spans="1:10" ht="16" x14ac:dyDescent="0.2">
      <c r="A16270" t="s">
        <v>49851</v>
      </c>
      <c r="B16270" t="s">
        <v>49852</v>
      </c>
      <c r="C16270" t="s">
        <v>49853</v>
      </c>
      <c r="D16270">
        <v>1</v>
      </c>
      <c r="E16270" t="s">
        <v>13</v>
      </c>
      <c r="F16270" t="s">
        <v>13</v>
      </c>
      <c r="G16270" t="s">
        <v>49849</v>
      </c>
      <c r="H16270" s="3" t="s">
        <v>49850</v>
      </c>
      <c r="I16270" t="s">
        <v>5804</v>
      </c>
      <c r="J16270" t="s">
        <v>49854</v>
      </c>
    </row>
    <row r="16271" spans="1:10" ht="16" x14ac:dyDescent="0.2">
      <c r="A16271" t="s">
        <v>49851</v>
      </c>
      <c r="B16271" t="s">
        <v>49855</v>
      </c>
      <c r="C16271" t="s">
        <v>49856</v>
      </c>
      <c r="D16271">
        <v>2</v>
      </c>
      <c r="E16271" t="s">
        <v>13</v>
      </c>
      <c r="F16271" t="s">
        <v>13</v>
      </c>
      <c r="G16271" t="s">
        <v>49849</v>
      </c>
      <c r="H16271" s="3" t="s">
        <v>49850</v>
      </c>
      <c r="I16271" t="s">
        <v>5804</v>
      </c>
      <c r="J16271" t="s">
        <v>49854</v>
      </c>
    </row>
    <row r="16272" spans="1:10" ht="16" x14ac:dyDescent="0.2">
      <c r="A16272" t="s">
        <v>49857</v>
      </c>
      <c r="B16272" t="s">
        <v>49858</v>
      </c>
      <c r="C16272" t="s">
        <v>49859</v>
      </c>
      <c r="D16272">
        <v>2</v>
      </c>
      <c r="E16272" t="s">
        <v>13</v>
      </c>
      <c r="F16272" t="s">
        <v>13</v>
      </c>
      <c r="G16272" t="s">
        <v>49860</v>
      </c>
      <c r="H16272" s="3" t="s">
        <v>49861</v>
      </c>
      <c r="I16272" t="s">
        <v>7872</v>
      </c>
      <c r="J16272" t="s">
        <v>49862</v>
      </c>
    </row>
    <row r="16273" spans="1:10" ht="16" x14ac:dyDescent="0.2">
      <c r="A16273" t="s">
        <v>49857</v>
      </c>
      <c r="B16273" t="s">
        <v>49863</v>
      </c>
      <c r="C16273" t="s">
        <v>49864</v>
      </c>
      <c r="D16273">
        <v>1</v>
      </c>
      <c r="E16273" t="s">
        <v>13</v>
      </c>
      <c r="F16273" t="s">
        <v>13</v>
      </c>
      <c r="G16273" t="s">
        <v>49860</v>
      </c>
      <c r="H16273" s="3" t="s">
        <v>49865</v>
      </c>
      <c r="I16273" t="s">
        <v>7872</v>
      </c>
      <c r="J16273" t="s">
        <v>49862</v>
      </c>
    </row>
    <row r="16274" spans="1:10" ht="16" x14ac:dyDescent="0.2">
      <c r="A16274" t="s">
        <v>49866</v>
      </c>
      <c r="B16274" t="s">
        <v>49867</v>
      </c>
      <c r="C16274" t="s">
        <v>49868</v>
      </c>
      <c r="D16274">
        <v>1</v>
      </c>
      <c r="E16274" t="s">
        <v>13</v>
      </c>
      <c r="F16274" t="s">
        <v>13</v>
      </c>
      <c r="G16274" t="s">
        <v>49869</v>
      </c>
      <c r="H16274" s="3" t="s">
        <v>49870</v>
      </c>
      <c r="I16274" t="s">
        <v>7872</v>
      </c>
      <c r="J16274" t="s">
        <v>49871</v>
      </c>
    </row>
    <row r="16275" spans="1:10" ht="16" x14ac:dyDescent="0.2">
      <c r="A16275" t="s">
        <v>34830</v>
      </c>
      <c r="B16275" t="s">
        <v>49872</v>
      </c>
      <c r="C16275" t="s">
        <v>49873</v>
      </c>
      <c r="D16275">
        <v>4</v>
      </c>
      <c r="E16275">
        <f>307</f>
        <v>307</v>
      </c>
      <c r="F16275" t="s">
        <v>13</v>
      </c>
      <c r="G16275" t="s">
        <v>49874</v>
      </c>
      <c r="H16275" s="3" t="s">
        <v>49875</v>
      </c>
      <c r="I16275" t="s">
        <v>404</v>
      </c>
      <c r="J16275" t="s">
        <v>34833</v>
      </c>
    </row>
    <row r="16276" spans="1:10" ht="32" x14ac:dyDescent="0.2">
      <c r="A16276" t="s">
        <v>39449</v>
      </c>
      <c r="B16276" t="s">
        <v>49876</v>
      </c>
      <c r="C16276" t="s">
        <v>49877</v>
      </c>
      <c r="D16276">
        <v>1</v>
      </c>
      <c r="E16276">
        <f>307</f>
        <v>307</v>
      </c>
      <c r="F16276" t="s">
        <v>13</v>
      </c>
      <c r="G16276" t="s">
        <v>49874</v>
      </c>
      <c r="H16276" s="3" t="s">
        <v>49878</v>
      </c>
      <c r="I16276" t="s">
        <v>404</v>
      </c>
      <c r="J16276" t="s">
        <v>39454</v>
      </c>
    </row>
    <row r="16277" spans="1:10" ht="16" x14ac:dyDescent="0.2">
      <c r="A16277" t="s">
        <v>33856</v>
      </c>
      <c r="B16277" t="s">
        <v>49872</v>
      </c>
      <c r="C16277" t="s">
        <v>49873</v>
      </c>
      <c r="D16277">
        <v>3</v>
      </c>
      <c r="E16277">
        <f>307</f>
        <v>307</v>
      </c>
      <c r="F16277" t="s">
        <v>13</v>
      </c>
      <c r="G16277" t="s">
        <v>49874</v>
      </c>
      <c r="H16277" s="3" t="s">
        <v>49879</v>
      </c>
      <c r="I16277" t="s">
        <v>404</v>
      </c>
      <c r="J16277" t="s">
        <v>33860</v>
      </c>
    </row>
    <row r="16278" spans="1:10" ht="16" x14ac:dyDescent="0.2">
      <c r="A16278" t="s">
        <v>16533</v>
      </c>
      <c r="B16278" t="s">
        <v>49880</v>
      </c>
      <c r="C16278" t="s">
        <v>49881</v>
      </c>
      <c r="D16278">
        <v>2</v>
      </c>
      <c r="E16278">
        <f>307</f>
        <v>307</v>
      </c>
      <c r="F16278" t="s">
        <v>13</v>
      </c>
      <c r="G16278" t="s">
        <v>49874</v>
      </c>
      <c r="H16278" s="3" t="s">
        <v>49882</v>
      </c>
      <c r="I16278" t="s">
        <v>404</v>
      </c>
      <c r="J16278" t="s">
        <v>16538</v>
      </c>
    </row>
    <row r="16279" spans="1:10" ht="16" x14ac:dyDescent="0.2">
      <c r="A16279" t="s">
        <v>16533</v>
      </c>
      <c r="B16279" t="s">
        <v>16120</v>
      </c>
      <c r="C16279" t="s">
        <v>49883</v>
      </c>
      <c r="D16279">
        <v>1</v>
      </c>
      <c r="E16279">
        <f>307</f>
        <v>307</v>
      </c>
      <c r="F16279" t="s">
        <v>13</v>
      </c>
      <c r="G16279" t="s">
        <v>49874</v>
      </c>
      <c r="H16279" s="3" t="s">
        <v>49882</v>
      </c>
      <c r="I16279" t="s">
        <v>404</v>
      </c>
      <c r="J16279" t="s">
        <v>16538</v>
      </c>
    </row>
    <row r="16280" spans="1:10" ht="16" x14ac:dyDescent="0.2">
      <c r="A16280" t="s">
        <v>49884</v>
      </c>
      <c r="B16280" t="s">
        <v>49885</v>
      </c>
      <c r="C16280" t="s">
        <v>49886</v>
      </c>
      <c r="D16280">
        <v>1</v>
      </c>
      <c r="E16280">
        <f>307</f>
        <v>307</v>
      </c>
      <c r="F16280" t="s">
        <v>13</v>
      </c>
      <c r="G16280" t="s">
        <v>49874</v>
      </c>
      <c r="H16280" s="3" t="s">
        <v>49887</v>
      </c>
      <c r="I16280" t="s">
        <v>404</v>
      </c>
      <c r="J16280" t="s">
        <v>49888</v>
      </c>
    </row>
    <row r="16281" spans="1:10" ht="32" x14ac:dyDescent="0.2">
      <c r="A16281" t="s">
        <v>33856</v>
      </c>
      <c r="B16281" t="s">
        <v>34831</v>
      </c>
      <c r="C16281" t="s">
        <v>34832</v>
      </c>
      <c r="D16281">
        <v>1</v>
      </c>
      <c r="E16281">
        <f>307</f>
        <v>307</v>
      </c>
      <c r="F16281" t="s">
        <v>13</v>
      </c>
      <c r="G16281" t="s">
        <v>49874</v>
      </c>
      <c r="H16281" s="3" t="s">
        <v>49889</v>
      </c>
      <c r="I16281" t="s">
        <v>404</v>
      </c>
      <c r="J16281" t="s">
        <v>33860</v>
      </c>
    </row>
    <row r="16282" spans="1:10" ht="16" x14ac:dyDescent="0.2">
      <c r="A16282" t="s">
        <v>49890</v>
      </c>
      <c r="B16282" t="s">
        <v>49885</v>
      </c>
      <c r="C16282" t="s">
        <v>49886</v>
      </c>
      <c r="D16282">
        <v>1</v>
      </c>
      <c r="E16282">
        <f>307</f>
        <v>307</v>
      </c>
      <c r="F16282" t="s">
        <v>13</v>
      </c>
      <c r="G16282" t="s">
        <v>49874</v>
      </c>
      <c r="H16282" s="3" t="s">
        <v>49887</v>
      </c>
      <c r="I16282" t="s">
        <v>404</v>
      </c>
      <c r="J16282" t="s">
        <v>49891</v>
      </c>
    </row>
    <row r="16283" spans="1:10" ht="16" x14ac:dyDescent="0.2">
      <c r="A16283" t="s">
        <v>16533</v>
      </c>
      <c r="B16283" t="s">
        <v>49892</v>
      </c>
      <c r="C16283" t="s">
        <v>49893</v>
      </c>
      <c r="D16283">
        <v>4</v>
      </c>
      <c r="E16283">
        <f>307</f>
        <v>307</v>
      </c>
      <c r="F16283" t="s">
        <v>13</v>
      </c>
      <c r="G16283" t="s">
        <v>49874</v>
      </c>
      <c r="H16283" s="3" t="s">
        <v>49882</v>
      </c>
      <c r="I16283" t="s">
        <v>404</v>
      </c>
      <c r="J16283" t="s">
        <v>16538</v>
      </c>
    </row>
    <row r="16284" spans="1:10" ht="16" x14ac:dyDescent="0.2">
      <c r="A16284" t="s">
        <v>16533</v>
      </c>
      <c r="B16284" t="s">
        <v>49894</v>
      </c>
      <c r="C16284" t="s">
        <v>49895</v>
      </c>
      <c r="D16284">
        <v>3</v>
      </c>
      <c r="E16284">
        <f>307</f>
        <v>307</v>
      </c>
      <c r="F16284" t="s">
        <v>13</v>
      </c>
      <c r="G16284" t="s">
        <v>49874</v>
      </c>
      <c r="H16284" s="3" t="s">
        <v>49882</v>
      </c>
      <c r="I16284" t="s">
        <v>404</v>
      </c>
      <c r="J16284" t="s">
        <v>16538</v>
      </c>
    </row>
    <row r="16285" spans="1:10" ht="16" x14ac:dyDescent="0.2">
      <c r="A16285" t="s">
        <v>43540</v>
      </c>
      <c r="B16285" t="s">
        <v>49896</v>
      </c>
      <c r="C16285" t="s">
        <v>49897</v>
      </c>
      <c r="D16285">
        <v>2</v>
      </c>
      <c r="E16285" t="s">
        <v>13</v>
      </c>
      <c r="F16285" t="s">
        <v>13</v>
      </c>
      <c r="G16285" t="s">
        <v>49898</v>
      </c>
      <c r="H16285" s="3" t="s">
        <v>49899</v>
      </c>
      <c r="I16285" t="s">
        <v>69</v>
      </c>
      <c r="J16285" t="s">
        <v>43544</v>
      </c>
    </row>
    <row r="16286" spans="1:10" ht="32" x14ac:dyDescent="0.2">
      <c r="A16286" t="s">
        <v>1777</v>
      </c>
      <c r="B16286" t="s">
        <v>4934</v>
      </c>
      <c r="C16286" t="s">
        <v>20393</v>
      </c>
      <c r="D16286">
        <v>2</v>
      </c>
      <c r="E16286" t="s">
        <v>13</v>
      </c>
      <c r="F16286" t="s">
        <v>13</v>
      </c>
      <c r="G16286" t="s">
        <v>49900</v>
      </c>
      <c r="H16286" s="3" t="s">
        <v>49901</v>
      </c>
      <c r="I16286" t="s">
        <v>918</v>
      </c>
      <c r="J16286" t="s">
        <v>1782</v>
      </c>
    </row>
    <row r="16287" spans="1:10" ht="16" x14ac:dyDescent="0.2">
      <c r="A16287" t="s">
        <v>49902</v>
      </c>
      <c r="B16287" t="s">
        <v>49903</v>
      </c>
      <c r="C16287" t="s">
        <v>49904</v>
      </c>
      <c r="D16287">
        <v>1</v>
      </c>
      <c r="E16287" t="s">
        <v>13</v>
      </c>
      <c r="F16287" t="s">
        <v>13</v>
      </c>
      <c r="G16287" t="s">
        <v>49900</v>
      </c>
      <c r="H16287" s="3" t="s">
        <v>49905</v>
      </c>
      <c r="I16287" t="s">
        <v>918</v>
      </c>
      <c r="J16287" t="s">
        <v>49906</v>
      </c>
    </row>
    <row r="16288" spans="1:10" ht="16" x14ac:dyDescent="0.2">
      <c r="A16288" t="s">
        <v>49907</v>
      </c>
      <c r="B16288" t="s">
        <v>49908</v>
      </c>
      <c r="C16288" t="s">
        <v>49909</v>
      </c>
      <c r="D16288">
        <v>2</v>
      </c>
      <c r="E16288">
        <f>285</f>
        <v>285</v>
      </c>
      <c r="F16288" t="s">
        <v>13</v>
      </c>
      <c r="G16288" t="s">
        <v>49900</v>
      </c>
      <c r="H16288" s="3" t="s">
        <v>49910</v>
      </c>
      <c r="I16288" t="s">
        <v>126</v>
      </c>
      <c r="J16288" t="s">
        <v>49911</v>
      </c>
    </row>
    <row r="16289" spans="1:10" ht="16" x14ac:dyDescent="0.2">
      <c r="A16289" t="s">
        <v>49912</v>
      </c>
      <c r="B16289" t="s">
        <v>49913</v>
      </c>
      <c r="C16289" t="s">
        <v>49914</v>
      </c>
      <c r="D16289">
        <v>1</v>
      </c>
      <c r="E16289">
        <f>285</f>
        <v>285</v>
      </c>
      <c r="F16289" t="s">
        <v>13</v>
      </c>
      <c r="G16289" t="s">
        <v>49900</v>
      </c>
      <c r="H16289" s="3" t="s">
        <v>49915</v>
      </c>
      <c r="I16289" t="s">
        <v>126</v>
      </c>
      <c r="J16289" t="s">
        <v>49916</v>
      </c>
    </row>
    <row r="16290" spans="1:10" ht="16" x14ac:dyDescent="0.2">
      <c r="A16290" t="s">
        <v>49917</v>
      </c>
      <c r="B16290" t="s">
        <v>49918</v>
      </c>
      <c r="C16290" t="s">
        <v>49919</v>
      </c>
      <c r="D16290">
        <v>2</v>
      </c>
      <c r="E16290">
        <f>285</f>
        <v>285</v>
      </c>
      <c r="F16290" t="s">
        <v>13</v>
      </c>
      <c r="G16290" t="s">
        <v>49900</v>
      </c>
      <c r="H16290" s="3" t="s">
        <v>49920</v>
      </c>
      <c r="I16290" t="s">
        <v>126</v>
      </c>
      <c r="J16290" t="s">
        <v>49921</v>
      </c>
    </row>
    <row r="16291" spans="1:10" ht="16" x14ac:dyDescent="0.2">
      <c r="A16291" t="s">
        <v>49922</v>
      </c>
      <c r="B16291" t="s">
        <v>49923</v>
      </c>
      <c r="C16291" t="s">
        <v>49924</v>
      </c>
      <c r="D16291">
        <v>2</v>
      </c>
      <c r="E16291">
        <f>285</f>
        <v>285</v>
      </c>
      <c r="F16291" t="s">
        <v>13</v>
      </c>
      <c r="G16291" t="s">
        <v>49900</v>
      </c>
      <c r="H16291" s="3" t="s">
        <v>49925</v>
      </c>
      <c r="I16291" t="s">
        <v>126</v>
      </c>
      <c r="J16291" t="s">
        <v>49926</v>
      </c>
    </row>
    <row r="16292" spans="1:10" ht="16" x14ac:dyDescent="0.2">
      <c r="A16292" t="s">
        <v>49922</v>
      </c>
      <c r="B16292" t="s">
        <v>49927</v>
      </c>
      <c r="C16292" t="s">
        <v>49928</v>
      </c>
      <c r="D16292">
        <v>1</v>
      </c>
      <c r="E16292">
        <f>285</f>
        <v>285</v>
      </c>
      <c r="F16292" t="s">
        <v>13</v>
      </c>
      <c r="G16292" t="s">
        <v>49900</v>
      </c>
      <c r="H16292" s="3" t="s">
        <v>49929</v>
      </c>
      <c r="I16292" t="s">
        <v>126</v>
      </c>
      <c r="J16292" t="s">
        <v>49926</v>
      </c>
    </row>
    <row r="16293" spans="1:10" ht="16" x14ac:dyDescent="0.2">
      <c r="A16293" t="s">
        <v>16280</v>
      </c>
      <c r="B16293" t="s">
        <v>49930</v>
      </c>
      <c r="C16293" t="s">
        <v>49931</v>
      </c>
      <c r="D16293">
        <v>1</v>
      </c>
      <c r="E16293">
        <f>285</f>
        <v>285</v>
      </c>
      <c r="F16293" t="s">
        <v>13</v>
      </c>
      <c r="G16293" t="s">
        <v>49900</v>
      </c>
      <c r="H16293" s="3" t="s">
        <v>49932</v>
      </c>
      <c r="I16293" t="s">
        <v>126</v>
      </c>
      <c r="J16293" t="s">
        <v>16281</v>
      </c>
    </row>
    <row r="16294" spans="1:10" ht="16" x14ac:dyDescent="0.2">
      <c r="A16294" t="s">
        <v>16282</v>
      </c>
      <c r="B16294" t="s">
        <v>49930</v>
      </c>
      <c r="C16294" t="s">
        <v>49931</v>
      </c>
      <c r="D16294">
        <v>1</v>
      </c>
      <c r="E16294">
        <f>285</f>
        <v>285</v>
      </c>
      <c r="F16294" t="s">
        <v>13</v>
      </c>
      <c r="G16294" t="s">
        <v>49900</v>
      </c>
      <c r="H16294" s="3" t="s">
        <v>49933</v>
      </c>
      <c r="I16294" t="s">
        <v>126</v>
      </c>
      <c r="J16294" t="s">
        <v>16284</v>
      </c>
    </row>
    <row r="16295" spans="1:10" ht="16" x14ac:dyDescent="0.2">
      <c r="A16295" t="s">
        <v>49917</v>
      </c>
      <c r="B16295" t="s">
        <v>49934</v>
      </c>
      <c r="C16295" t="s">
        <v>49935</v>
      </c>
      <c r="D16295">
        <v>1</v>
      </c>
      <c r="E16295">
        <f>285</f>
        <v>285</v>
      </c>
      <c r="F16295" t="s">
        <v>13</v>
      </c>
      <c r="G16295" t="s">
        <v>49900</v>
      </c>
      <c r="H16295" s="3" t="s">
        <v>49920</v>
      </c>
      <c r="I16295" t="s">
        <v>126</v>
      </c>
      <c r="J16295" t="s">
        <v>49921</v>
      </c>
    </row>
    <row r="16296" spans="1:10" ht="16" x14ac:dyDescent="0.2">
      <c r="A16296" t="s">
        <v>49907</v>
      </c>
      <c r="B16296" t="s">
        <v>49936</v>
      </c>
      <c r="C16296" t="s">
        <v>49937</v>
      </c>
      <c r="D16296">
        <v>3</v>
      </c>
      <c r="E16296">
        <f>285</f>
        <v>285</v>
      </c>
      <c r="F16296" t="s">
        <v>13</v>
      </c>
      <c r="G16296" t="s">
        <v>49900</v>
      </c>
      <c r="H16296" s="3" t="s">
        <v>49910</v>
      </c>
      <c r="I16296" t="s">
        <v>126</v>
      </c>
      <c r="J16296" t="s">
        <v>49911</v>
      </c>
    </row>
    <row r="16297" spans="1:10" ht="16" x14ac:dyDescent="0.2">
      <c r="A16297" t="s">
        <v>49922</v>
      </c>
      <c r="B16297" t="s">
        <v>49938</v>
      </c>
      <c r="C16297" t="s">
        <v>49939</v>
      </c>
      <c r="D16297">
        <v>3</v>
      </c>
      <c r="E16297">
        <f>285</f>
        <v>285</v>
      </c>
      <c r="F16297" t="s">
        <v>13</v>
      </c>
      <c r="G16297" t="s">
        <v>49900</v>
      </c>
      <c r="H16297" s="3" t="s">
        <v>49933</v>
      </c>
      <c r="I16297" t="s">
        <v>126</v>
      </c>
      <c r="J16297" t="s">
        <v>49926</v>
      </c>
    </row>
    <row r="16298" spans="1:10" ht="16" x14ac:dyDescent="0.2">
      <c r="A16298" t="s">
        <v>19610</v>
      </c>
      <c r="B16298" t="s">
        <v>46391</v>
      </c>
      <c r="C16298" t="s">
        <v>46392</v>
      </c>
      <c r="D16298">
        <v>1</v>
      </c>
      <c r="E16298" t="s">
        <v>13</v>
      </c>
      <c r="F16298" t="s">
        <v>13</v>
      </c>
      <c r="G16298" t="s">
        <v>49900</v>
      </c>
      <c r="H16298" s="3" t="s">
        <v>49940</v>
      </c>
      <c r="I16298" t="s">
        <v>918</v>
      </c>
      <c r="J16298" t="s">
        <v>19614</v>
      </c>
    </row>
    <row r="16299" spans="1:10" ht="16" x14ac:dyDescent="0.2">
      <c r="A16299" t="s">
        <v>21256</v>
      </c>
      <c r="B16299" t="s">
        <v>49941</v>
      </c>
      <c r="C16299" t="s">
        <v>49942</v>
      </c>
      <c r="D16299">
        <v>3</v>
      </c>
      <c r="E16299">
        <f>285</f>
        <v>285</v>
      </c>
      <c r="F16299" t="s">
        <v>13</v>
      </c>
      <c r="G16299" t="s">
        <v>49900</v>
      </c>
      <c r="H16299" s="3" t="s">
        <v>49943</v>
      </c>
      <c r="I16299" t="s">
        <v>126</v>
      </c>
      <c r="J16299" t="s">
        <v>21260</v>
      </c>
    </row>
    <row r="16300" spans="1:10" ht="16" x14ac:dyDescent="0.2">
      <c r="A16300" t="s">
        <v>45642</v>
      </c>
      <c r="B16300" t="s">
        <v>49944</v>
      </c>
      <c r="C16300" t="s">
        <v>49945</v>
      </c>
      <c r="D16300">
        <v>3</v>
      </c>
      <c r="E16300" t="s">
        <v>13</v>
      </c>
      <c r="F16300" t="s">
        <v>13</v>
      </c>
      <c r="G16300" t="s">
        <v>49900</v>
      </c>
      <c r="H16300" s="3" t="s">
        <v>49940</v>
      </c>
      <c r="I16300" t="s">
        <v>918</v>
      </c>
      <c r="J16300" t="s">
        <v>45646</v>
      </c>
    </row>
    <row r="16301" spans="1:10" ht="16" x14ac:dyDescent="0.2">
      <c r="A16301" t="s">
        <v>29071</v>
      </c>
      <c r="B16301" t="s">
        <v>49946</v>
      </c>
      <c r="C16301" t="s">
        <v>49947</v>
      </c>
      <c r="D16301">
        <v>3</v>
      </c>
      <c r="E16301">
        <f>285</f>
        <v>285</v>
      </c>
      <c r="F16301" t="s">
        <v>13</v>
      </c>
      <c r="G16301" t="s">
        <v>49900</v>
      </c>
      <c r="H16301" s="3" t="s">
        <v>49933</v>
      </c>
      <c r="I16301" t="s">
        <v>126</v>
      </c>
      <c r="J16301" t="s">
        <v>29072</v>
      </c>
    </row>
    <row r="16302" spans="1:10" ht="16" x14ac:dyDescent="0.2">
      <c r="A16302" t="s">
        <v>29073</v>
      </c>
      <c r="B16302" t="s">
        <v>49948</v>
      </c>
      <c r="C16302" t="s">
        <v>49949</v>
      </c>
      <c r="D16302">
        <v>2</v>
      </c>
      <c r="E16302">
        <f>285</f>
        <v>285</v>
      </c>
      <c r="F16302" t="s">
        <v>13</v>
      </c>
      <c r="G16302" t="s">
        <v>49900</v>
      </c>
      <c r="H16302" s="3" t="s">
        <v>49950</v>
      </c>
      <c r="I16302" t="s">
        <v>126</v>
      </c>
      <c r="J16302" t="s">
        <v>29077</v>
      </c>
    </row>
    <row r="16303" spans="1:10" ht="16" x14ac:dyDescent="0.2">
      <c r="A16303" t="s">
        <v>16178</v>
      </c>
      <c r="B16303" t="s">
        <v>49951</v>
      </c>
      <c r="C16303" t="s">
        <v>49952</v>
      </c>
      <c r="D16303">
        <v>2</v>
      </c>
      <c r="E16303">
        <f>285</f>
        <v>285</v>
      </c>
      <c r="F16303" t="s">
        <v>13</v>
      </c>
      <c r="G16303" t="s">
        <v>49900</v>
      </c>
      <c r="H16303" s="3" t="s">
        <v>49953</v>
      </c>
      <c r="I16303" t="s">
        <v>126</v>
      </c>
      <c r="J16303" t="s">
        <v>16181</v>
      </c>
    </row>
    <row r="16304" spans="1:10" ht="16" x14ac:dyDescent="0.2">
      <c r="A16304" t="s">
        <v>49954</v>
      </c>
      <c r="B16304" t="s">
        <v>49955</v>
      </c>
      <c r="C16304" t="s">
        <v>49956</v>
      </c>
      <c r="D16304">
        <v>3</v>
      </c>
      <c r="E16304" t="s">
        <v>13</v>
      </c>
      <c r="F16304" t="s">
        <v>13</v>
      </c>
      <c r="G16304" t="s">
        <v>49900</v>
      </c>
      <c r="H16304" s="3" t="s">
        <v>49957</v>
      </c>
      <c r="I16304" t="s">
        <v>918</v>
      </c>
      <c r="J16304" t="s">
        <v>49958</v>
      </c>
    </row>
    <row r="16305" spans="1:10" ht="16" x14ac:dyDescent="0.2">
      <c r="A16305" t="s">
        <v>49959</v>
      </c>
      <c r="B16305" t="s">
        <v>49960</v>
      </c>
      <c r="C16305" t="s">
        <v>49961</v>
      </c>
      <c r="D16305">
        <v>1</v>
      </c>
      <c r="E16305" t="s">
        <v>13</v>
      </c>
      <c r="F16305" t="s">
        <v>13</v>
      </c>
      <c r="G16305" t="s">
        <v>49900</v>
      </c>
      <c r="H16305" s="3" t="s">
        <v>49905</v>
      </c>
      <c r="I16305" t="s">
        <v>918</v>
      </c>
      <c r="J16305" t="s">
        <v>49962</v>
      </c>
    </row>
    <row r="16306" spans="1:10" ht="16" x14ac:dyDescent="0.2">
      <c r="A16306" t="s">
        <v>21256</v>
      </c>
      <c r="B16306" t="s">
        <v>49963</v>
      </c>
      <c r="C16306" t="s">
        <v>49964</v>
      </c>
      <c r="D16306">
        <v>2</v>
      </c>
      <c r="E16306">
        <f>285</f>
        <v>285</v>
      </c>
      <c r="F16306" t="s">
        <v>13</v>
      </c>
      <c r="G16306" t="s">
        <v>49900</v>
      </c>
      <c r="H16306" s="3" t="s">
        <v>49943</v>
      </c>
      <c r="I16306" t="s">
        <v>126</v>
      </c>
      <c r="J16306" t="s">
        <v>21260</v>
      </c>
    </row>
    <row r="16307" spans="1:10" ht="16" x14ac:dyDescent="0.2">
      <c r="A16307" t="s">
        <v>210</v>
      </c>
      <c r="B16307" t="s">
        <v>49936</v>
      </c>
      <c r="C16307" t="s">
        <v>49937</v>
      </c>
      <c r="D16307">
        <v>7</v>
      </c>
      <c r="E16307">
        <f>285</f>
        <v>285</v>
      </c>
      <c r="F16307" t="s">
        <v>13</v>
      </c>
      <c r="G16307" t="s">
        <v>49900</v>
      </c>
      <c r="H16307" s="3" t="s">
        <v>49933</v>
      </c>
      <c r="I16307" t="s">
        <v>126</v>
      </c>
      <c r="J16307" t="s">
        <v>216</v>
      </c>
    </row>
    <row r="16308" spans="1:10" ht="16" x14ac:dyDescent="0.2">
      <c r="A16308" t="s">
        <v>49959</v>
      </c>
      <c r="B16308" t="s">
        <v>49965</v>
      </c>
      <c r="C16308" t="s">
        <v>49966</v>
      </c>
      <c r="D16308">
        <v>3</v>
      </c>
      <c r="E16308" t="s">
        <v>13</v>
      </c>
      <c r="F16308" t="s">
        <v>13</v>
      </c>
      <c r="G16308" t="s">
        <v>49900</v>
      </c>
      <c r="H16308" s="3" t="s">
        <v>49905</v>
      </c>
      <c r="I16308" t="s">
        <v>918</v>
      </c>
      <c r="J16308" t="s">
        <v>49962</v>
      </c>
    </row>
    <row r="16309" spans="1:10" ht="32" x14ac:dyDescent="0.2">
      <c r="A16309" t="s">
        <v>49959</v>
      </c>
      <c r="B16309" t="s">
        <v>49967</v>
      </c>
      <c r="C16309" t="s">
        <v>49968</v>
      </c>
      <c r="D16309">
        <v>2</v>
      </c>
      <c r="E16309" t="s">
        <v>13</v>
      </c>
      <c r="F16309" t="s">
        <v>13</v>
      </c>
      <c r="G16309" t="s">
        <v>49969</v>
      </c>
      <c r="H16309" s="3" t="s">
        <v>49970</v>
      </c>
      <c r="I16309" t="s">
        <v>918</v>
      </c>
      <c r="J16309" t="s">
        <v>49962</v>
      </c>
    </row>
    <row r="16310" spans="1:10" ht="16" x14ac:dyDescent="0.2">
      <c r="A16310" t="s">
        <v>49971</v>
      </c>
      <c r="B16310" t="s">
        <v>49972</v>
      </c>
      <c r="C16310" t="s">
        <v>49973</v>
      </c>
      <c r="D16310">
        <v>1</v>
      </c>
      <c r="E16310" t="s">
        <v>13</v>
      </c>
      <c r="F16310" t="s">
        <v>13</v>
      </c>
      <c r="G16310" t="s">
        <v>49974</v>
      </c>
      <c r="H16310" s="3" t="s">
        <v>49975</v>
      </c>
      <c r="I16310" t="s">
        <v>4995</v>
      </c>
      <c r="J16310" t="s">
        <v>49976</v>
      </c>
    </row>
    <row r="16311" spans="1:10" ht="16" x14ac:dyDescent="0.2">
      <c r="A16311" t="s">
        <v>49705</v>
      </c>
      <c r="B16311" t="s">
        <v>49977</v>
      </c>
      <c r="C16311" t="s">
        <v>49978</v>
      </c>
      <c r="D16311">
        <v>3</v>
      </c>
      <c r="E16311" t="s">
        <v>13</v>
      </c>
      <c r="F16311" t="s">
        <v>13</v>
      </c>
      <c r="G16311" t="s">
        <v>49979</v>
      </c>
      <c r="H16311" s="3" t="s">
        <v>49980</v>
      </c>
      <c r="I16311" t="s">
        <v>106</v>
      </c>
      <c r="J16311" t="s">
        <v>49710</v>
      </c>
    </row>
    <row r="16312" spans="1:10" ht="16" x14ac:dyDescent="0.2">
      <c r="A16312" t="s">
        <v>9645</v>
      </c>
      <c r="B16312" t="s">
        <v>49981</v>
      </c>
      <c r="C16312" t="s">
        <v>49982</v>
      </c>
      <c r="D16312">
        <v>10</v>
      </c>
      <c r="E16312" t="s">
        <v>13</v>
      </c>
      <c r="F16312" t="s">
        <v>13</v>
      </c>
      <c r="G16312" t="s">
        <v>49983</v>
      </c>
      <c r="H16312" s="3" t="s">
        <v>49984</v>
      </c>
      <c r="I16312" t="s">
        <v>269</v>
      </c>
      <c r="J16312" t="s">
        <v>9650</v>
      </c>
    </row>
    <row r="16313" spans="1:10" ht="16" x14ac:dyDescent="0.2">
      <c r="A16313" t="s">
        <v>47178</v>
      </c>
      <c r="B16313" t="s">
        <v>49985</v>
      </c>
      <c r="C16313" t="s">
        <v>49986</v>
      </c>
      <c r="D16313">
        <v>3</v>
      </c>
      <c r="E16313" t="s">
        <v>13</v>
      </c>
      <c r="F16313" t="s">
        <v>13</v>
      </c>
      <c r="G16313" t="s">
        <v>49987</v>
      </c>
      <c r="H16313" s="3" t="s">
        <v>49988</v>
      </c>
      <c r="I16313" t="s">
        <v>959</v>
      </c>
      <c r="J16313" t="s">
        <v>47183</v>
      </c>
    </row>
    <row r="16314" spans="1:10" ht="16" x14ac:dyDescent="0.2">
      <c r="A16314" t="s">
        <v>47650</v>
      </c>
      <c r="B16314" t="s">
        <v>6987</v>
      </c>
      <c r="C16314" t="s">
        <v>49989</v>
      </c>
      <c r="D16314">
        <v>3</v>
      </c>
      <c r="E16314" t="s">
        <v>13</v>
      </c>
      <c r="F16314" t="s">
        <v>13</v>
      </c>
      <c r="G16314" t="s">
        <v>49990</v>
      </c>
      <c r="H16314" s="3" t="s">
        <v>49991</v>
      </c>
      <c r="I16314" t="s">
        <v>69</v>
      </c>
      <c r="J16314" t="s">
        <v>47653</v>
      </c>
    </row>
    <row r="16315" spans="1:10" ht="16" x14ac:dyDescent="0.2">
      <c r="A16315" t="s">
        <v>49992</v>
      </c>
      <c r="B16315" t="s">
        <v>49993</v>
      </c>
      <c r="C16315" t="s">
        <v>49994</v>
      </c>
      <c r="D16315">
        <v>1</v>
      </c>
      <c r="E16315" t="s">
        <v>13</v>
      </c>
      <c r="F16315" t="s">
        <v>13</v>
      </c>
      <c r="G16315" t="s">
        <v>49995</v>
      </c>
      <c r="H16315" s="3" t="s">
        <v>49996</v>
      </c>
      <c r="I16315" t="s">
        <v>69</v>
      </c>
      <c r="J16315" t="s">
        <v>49997</v>
      </c>
    </row>
    <row r="16316" spans="1:10" ht="16" x14ac:dyDescent="0.2">
      <c r="A16316" t="s">
        <v>20402</v>
      </c>
      <c r="B16316" t="s">
        <v>4119</v>
      </c>
      <c r="C16316" t="s">
        <v>49998</v>
      </c>
      <c r="D16316">
        <v>1</v>
      </c>
      <c r="E16316" t="s">
        <v>13</v>
      </c>
      <c r="F16316" t="s">
        <v>13</v>
      </c>
      <c r="G16316" t="s">
        <v>49999</v>
      </c>
      <c r="H16316" s="3" t="s">
        <v>50000</v>
      </c>
      <c r="I16316" t="s">
        <v>69</v>
      </c>
      <c r="J16316" t="s">
        <v>20406</v>
      </c>
    </row>
    <row r="16317" spans="1:10" ht="16" x14ac:dyDescent="0.2">
      <c r="A16317" t="s">
        <v>50001</v>
      </c>
      <c r="B16317" t="s">
        <v>50002</v>
      </c>
      <c r="C16317" t="s">
        <v>50003</v>
      </c>
      <c r="D16317">
        <v>3</v>
      </c>
      <c r="E16317" t="s">
        <v>13</v>
      </c>
      <c r="F16317" t="s">
        <v>13</v>
      </c>
      <c r="G16317" t="s">
        <v>50004</v>
      </c>
      <c r="H16317" s="3" t="s">
        <v>50005</v>
      </c>
      <c r="I16317" t="s">
        <v>69</v>
      </c>
      <c r="J16317" t="s">
        <v>50006</v>
      </c>
    </row>
    <row r="16318" spans="1:10" ht="16" x14ac:dyDescent="0.2">
      <c r="A16318" t="s">
        <v>50001</v>
      </c>
      <c r="B16318" t="s">
        <v>50007</v>
      </c>
      <c r="C16318" t="s">
        <v>50008</v>
      </c>
      <c r="D16318">
        <v>1</v>
      </c>
      <c r="E16318" t="s">
        <v>13</v>
      </c>
      <c r="F16318" t="s">
        <v>13</v>
      </c>
      <c r="G16318" t="s">
        <v>50004</v>
      </c>
      <c r="H16318" s="3" t="s">
        <v>50005</v>
      </c>
      <c r="I16318" t="s">
        <v>69</v>
      </c>
      <c r="J16318" t="s">
        <v>50006</v>
      </c>
    </row>
    <row r="16319" spans="1:10" ht="16" x14ac:dyDescent="0.2">
      <c r="A16319" t="s">
        <v>50009</v>
      </c>
      <c r="B16319" t="s">
        <v>50010</v>
      </c>
      <c r="C16319" t="s">
        <v>50011</v>
      </c>
      <c r="D16319">
        <v>4</v>
      </c>
      <c r="E16319" t="s">
        <v>13</v>
      </c>
      <c r="F16319" t="s">
        <v>13</v>
      </c>
      <c r="G16319" t="s">
        <v>50004</v>
      </c>
      <c r="H16319" s="3" t="s">
        <v>50005</v>
      </c>
      <c r="I16319" t="s">
        <v>69</v>
      </c>
      <c r="J16319" t="s">
        <v>50012</v>
      </c>
    </row>
    <row r="16320" spans="1:10" ht="16" x14ac:dyDescent="0.2">
      <c r="A16320" t="s">
        <v>50001</v>
      </c>
      <c r="B16320" t="s">
        <v>50013</v>
      </c>
      <c r="C16320" t="s">
        <v>50014</v>
      </c>
      <c r="D16320">
        <v>2</v>
      </c>
      <c r="E16320" t="s">
        <v>13</v>
      </c>
      <c r="F16320" t="s">
        <v>13</v>
      </c>
      <c r="G16320" t="s">
        <v>50004</v>
      </c>
      <c r="H16320" s="3" t="s">
        <v>50005</v>
      </c>
      <c r="I16320" t="s">
        <v>69</v>
      </c>
      <c r="J16320" t="s">
        <v>50006</v>
      </c>
    </row>
    <row r="16321" spans="1:10" ht="16" x14ac:dyDescent="0.2">
      <c r="A16321" t="s">
        <v>50009</v>
      </c>
      <c r="B16321" t="s">
        <v>24845</v>
      </c>
      <c r="C16321" t="s">
        <v>50015</v>
      </c>
      <c r="D16321">
        <v>2</v>
      </c>
      <c r="E16321" t="s">
        <v>13</v>
      </c>
      <c r="F16321" t="s">
        <v>13</v>
      </c>
      <c r="G16321" t="s">
        <v>50004</v>
      </c>
      <c r="H16321" s="3" t="s">
        <v>50005</v>
      </c>
      <c r="I16321" t="s">
        <v>69</v>
      </c>
      <c r="J16321" t="s">
        <v>50012</v>
      </c>
    </row>
    <row r="16322" spans="1:10" ht="16" x14ac:dyDescent="0.2">
      <c r="A16322" t="s">
        <v>50009</v>
      </c>
      <c r="B16322" t="s">
        <v>50016</v>
      </c>
      <c r="C16322" t="s">
        <v>50017</v>
      </c>
      <c r="D16322">
        <v>1</v>
      </c>
      <c r="E16322" t="s">
        <v>13</v>
      </c>
      <c r="F16322" t="s">
        <v>13</v>
      </c>
      <c r="G16322" t="s">
        <v>50004</v>
      </c>
      <c r="H16322" s="3" t="s">
        <v>50005</v>
      </c>
      <c r="I16322" t="s">
        <v>69</v>
      </c>
      <c r="J16322" t="s">
        <v>50012</v>
      </c>
    </row>
    <row r="16323" spans="1:10" ht="16" x14ac:dyDescent="0.2">
      <c r="A16323" t="s">
        <v>50009</v>
      </c>
      <c r="B16323" t="s">
        <v>50018</v>
      </c>
      <c r="C16323" t="s">
        <v>50019</v>
      </c>
      <c r="D16323">
        <v>3</v>
      </c>
      <c r="E16323" t="s">
        <v>13</v>
      </c>
      <c r="F16323" t="s">
        <v>13</v>
      </c>
      <c r="G16323" t="s">
        <v>50004</v>
      </c>
      <c r="H16323" s="3" t="s">
        <v>50005</v>
      </c>
      <c r="I16323" t="s">
        <v>69</v>
      </c>
      <c r="J16323" t="s">
        <v>50012</v>
      </c>
    </row>
    <row r="16324" spans="1:10" ht="16" x14ac:dyDescent="0.2">
      <c r="A16324" t="s">
        <v>1999</v>
      </c>
      <c r="B16324" t="s">
        <v>22978</v>
      </c>
      <c r="C16324" t="s">
        <v>50020</v>
      </c>
      <c r="D16324">
        <v>4</v>
      </c>
      <c r="E16324" t="s">
        <v>13</v>
      </c>
      <c r="F16324" t="s">
        <v>13</v>
      </c>
      <c r="G16324" t="s">
        <v>50021</v>
      </c>
      <c r="H16324" s="3" t="s">
        <v>50022</v>
      </c>
      <c r="I16324" t="s">
        <v>69</v>
      </c>
      <c r="J16324" t="s">
        <v>2002</v>
      </c>
    </row>
    <row r="16325" spans="1:10" ht="16" x14ac:dyDescent="0.2">
      <c r="A16325" t="s">
        <v>20402</v>
      </c>
      <c r="B16325" t="s">
        <v>8289</v>
      </c>
      <c r="C16325" t="s">
        <v>50023</v>
      </c>
      <c r="D16325">
        <v>2</v>
      </c>
      <c r="E16325" t="s">
        <v>13</v>
      </c>
      <c r="F16325" t="s">
        <v>13</v>
      </c>
      <c r="G16325" t="s">
        <v>50024</v>
      </c>
      <c r="H16325" s="3" t="s">
        <v>50000</v>
      </c>
      <c r="I16325" t="s">
        <v>69</v>
      </c>
      <c r="J16325" t="s">
        <v>20406</v>
      </c>
    </row>
    <row r="16326" spans="1:10" ht="16" x14ac:dyDescent="0.2">
      <c r="A16326" t="s">
        <v>9619</v>
      </c>
      <c r="B16326" t="s">
        <v>16054</v>
      </c>
      <c r="C16326" t="s">
        <v>16055</v>
      </c>
      <c r="D16326">
        <v>1</v>
      </c>
      <c r="E16326" t="s">
        <v>13</v>
      </c>
      <c r="F16326" t="s">
        <v>13</v>
      </c>
      <c r="G16326" t="s">
        <v>50025</v>
      </c>
      <c r="H16326" s="3" t="s">
        <v>50026</v>
      </c>
      <c r="I16326" t="s">
        <v>69</v>
      </c>
      <c r="J16326" t="s">
        <v>9620</v>
      </c>
    </row>
    <row r="16327" spans="1:10" ht="16" x14ac:dyDescent="0.2">
      <c r="A16327" t="s">
        <v>14941</v>
      </c>
      <c r="B16327" t="s">
        <v>50027</v>
      </c>
      <c r="C16327" t="s">
        <v>50028</v>
      </c>
      <c r="D16327">
        <v>1</v>
      </c>
      <c r="E16327" t="s">
        <v>13</v>
      </c>
      <c r="F16327" t="s">
        <v>13</v>
      </c>
      <c r="G16327" t="s">
        <v>50025</v>
      </c>
      <c r="H16327" s="3" t="s">
        <v>50029</v>
      </c>
      <c r="I16327" t="s">
        <v>69</v>
      </c>
      <c r="J16327" t="s">
        <v>14944</v>
      </c>
    </row>
    <row r="16328" spans="1:10" ht="16" x14ac:dyDescent="0.2">
      <c r="A16328" t="s">
        <v>2204</v>
      </c>
      <c r="B16328" t="s">
        <v>36816</v>
      </c>
      <c r="C16328" t="s">
        <v>50030</v>
      </c>
      <c r="D16328">
        <v>2</v>
      </c>
      <c r="E16328" t="s">
        <v>13</v>
      </c>
      <c r="F16328" t="s">
        <v>13</v>
      </c>
      <c r="G16328" t="s">
        <v>50025</v>
      </c>
      <c r="H16328" s="3" t="s">
        <v>50026</v>
      </c>
      <c r="I16328" t="s">
        <v>69</v>
      </c>
      <c r="J16328" t="s">
        <v>2205</v>
      </c>
    </row>
    <row r="16329" spans="1:10" ht="16" x14ac:dyDescent="0.2">
      <c r="A16329" t="s">
        <v>49992</v>
      </c>
      <c r="B16329" t="s">
        <v>50031</v>
      </c>
      <c r="C16329" t="s">
        <v>50032</v>
      </c>
      <c r="D16329">
        <v>2</v>
      </c>
      <c r="E16329" t="s">
        <v>13</v>
      </c>
      <c r="F16329" t="s">
        <v>13</v>
      </c>
      <c r="G16329" t="s">
        <v>50033</v>
      </c>
      <c r="H16329" s="3" t="s">
        <v>49996</v>
      </c>
      <c r="I16329" t="s">
        <v>69</v>
      </c>
      <c r="J16329" t="s">
        <v>49997</v>
      </c>
    </row>
    <row r="16330" spans="1:10" ht="16" x14ac:dyDescent="0.2">
      <c r="A16330" t="s">
        <v>22802</v>
      </c>
      <c r="B16330" t="s">
        <v>50034</v>
      </c>
      <c r="C16330" t="s">
        <v>50035</v>
      </c>
      <c r="D16330">
        <v>5</v>
      </c>
      <c r="E16330" t="s">
        <v>13</v>
      </c>
      <c r="F16330" t="s">
        <v>13</v>
      </c>
      <c r="G16330" t="s">
        <v>50036</v>
      </c>
      <c r="H16330" s="3" t="s">
        <v>50037</v>
      </c>
      <c r="I16330" t="s">
        <v>69</v>
      </c>
      <c r="J16330" t="s">
        <v>22806</v>
      </c>
    </row>
    <row r="16331" spans="1:10" ht="16" x14ac:dyDescent="0.2">
      <c r="A16331" t="s">
        <v>22620</v>
      </c>
      <c r="B16331" t="s">
        <v>50038</v>
      </c>
      <c r="C16331" t="s">
        <v>50039</v>
      </c>
      <c r="D16331">
        <v>1</v>
      </c>
      <c r="E16331" t="s">
        <v>13</v>
      </c>
      <c r="F16331" t="s">
        <v>13</v>
      </c>
      <c r="G16331" t="s">
        <v>50040</v>
      </c>
      <c r="H16331" s="3" t="s">
        <v>50041</v>
      </c>
      <c r="I16331" t="s">
        <v>69</v>
      </c>
      <c r="J16331" t="s">
        <v>22625</v>
      </c>
    </row>
    <row r="16332" spans="1:10" ht="16" x14ac:dyDescent="0.2">
      <c r="A16332" t="s">
        <v>50042</v>
      </c>
      <c r="B16332" t="s">
        <v>8566</v>
      </c>
      <c r="C16332" t="s">
        <v>50043</v>
      </c>
      <c r="D16332">
        <v>3</v>
      </c>
      <c r="E16332" t="s">
        <v>13</v>
      </c>
      <c r="F16332" t="s">
        <v>13</v>
      </c>
      <c r="G16332" t="s">
        <v>50044</v>
      </c>
      <c r="H16332" s="3" t="s">
        <v>50045</v>
      </c>
      <c r="I16332" t="s">
        <v>69</v>
      </c>
      <c r="J16332" t="s">
        <v>50046</v>
      </c>
    </row>
    <row r="16333" spans="1:10" ht="16" x14ac:dyDescent="0.2">
      <c r="A16333" t="s">
        <v>35845</v>
      </c>
      <c r="B16333" t="s">
        <v>8566</v>
      </c>
      <c r="C16333" t="s">
        <v>50043</v>
      </c>
      <c r="D16333">
        <v>2</v>
      </c>
      <c r="E16333" t="s">
        <v>13</v>
      </c>
      <c r="F16333" t="s">
        <v>13</v>
      </c>
      <c r="G16333" t="s">
        <v>50044</v>
      </c>
      <c r="H16333" s="3" t="s">
        <v>50045</v>
      </c>
      <c r="I16333" t="s">
        <v>69</v>
      </c>
      <c r="J16333" t="s">
        <v>35848</v>
      </c>
    </row>
    <row r="16334" spans="1:10" ht="16" x14ac:dyDescent="0.2">
      <c r="A16334" t="s">
        <v>50042</v>
      </c>
      <c r="B16334" t="s">
        <v>20315</v>
      </c>
      <c r="C16334" t="s">
        <v>45676</v>
      </c>
      <c r="D16334">
        <v>1</v>
      </c>
      <c r="E16334" t="s">
        <v>13</v>
      </c>
      <c r="F16334" t="s">
        <v>13</v>
      </c>
      <c r="G16334" t="s">
        <v>50044</v>
      </c>
      <c r="H16334" s="3" t="s">
        <v>50045</v>
      </c>
      <c r="I16334" t="s">
        <v>69</v>
      </c>
      <c r="J16334" t="s">
        <v>50046</v>
      </c>
    </row>
    <row r="16335" spans="1:10" ht="16" x14ac:dyDescent="0.2">
      <c r="A16335" t="s">
        <v>50042</v>
      </c>
      <c r="B16335" t="s">
        <v>50047</v>
      </c>
      <c r="C16335" t="s">
        <v>50048</v>
      </c>
      <c r="D16335">
        <v>4</v>
      </c>
      <c r="E16335" t="s">
        <v>13</v>
      </c>
      <c r="F16335" t="s">
        <v>13</v>
      </c>
      <c r="G16335" t="s">
        <v>50044</v>
      </c>
      <c r="H16335" s="3" t="s">
        <v>50045</v>
      </c>
      <c r="I16335" t="s">
        <v>69</v>
      </c>
      <c r="J16335" t="s">
        <v>50046</v>
      </c>
    </row>
    <row r="16336" spans="1:10" ht="16" x14ac:dyDescent="0.2">
      <c r="A16336" t="s">
        <v>50049</v>
      </c>
      <c r="B16336" t="s">
        <v>20315</v>
      </c>
      <c r="C16336" t="s">
        <v>45676</v>
      </c>
      <c r="D16336">
        <v>1</v>
      </c>
      <c r="E16336" t="s">
        <v>13</v>
      </c>
      <c r="F16336" t="s">
        <v>13</v>
      </c>
      <c r="G16336" t="s">
        <v>50044</v>
      </c>
      <c r="H16336" s="3" t="s">
        <v>50045</v>
      </c>
      <c r="I16336" t="s">
        <v>69</v>
      </c>
      <c r="J16336" t="s">
        <v>50050</v>
      </c>
    </row>
    <row r="16337" spans="1:10" ht="16" x14ac:dyDescent="0.2">
      <c r="A16337" t="s">
        <v>45670</v>
      </c>
      <c r="B16337" t="s">
        <v>50051</v>
      </c>
      <c r="C16337" t="s">
        <v>50052</v>
      </c>
      <c r="D16337">
        <v>2</v>
      </c>
      <c r="E16337" t="s">
        <v>13</v>
      </c>
      <c r="F16337" t="s">
        <v>13</v>
      </c>
      <c r="G16337" t="s">
        <v>50044</v>
      </c>
      <c r="H16337" s="3" t="s">
        <v>50045</v>
      </c>
      <c r="I16337" t="s">
        <v>69</v>
      </c>
      <c r="J16337" t="s">
        <v>45675</v>
      </c>
    </row>
    <row r="16338" spans="1:10" ht="16" x14ac:dyDescent="0.2">
      <c r="A16338" t="s">
        <v>50053</v>
      </c>
      <c r="B16338" t="s">
        <v>50054</v>
      </c>
      <c r="C16338" t="s">
        <v>50055</v>
      </c>
      <c r="D16338">
        <v>2</v>
      </c>
      <c r="E16338" t="s">
        <v>13</v>
      </c>
      <c r="F16338" t="s">
        <v>13</v>
      </c>
      <c r="G16338" t="s">
        <v>50044</v>
      </c>
      <c r="H16338" s="3" t="s">
        <v>50045</v>
      </c>
      <c r="I16338" t="s">
        <v>69</v>
      </c>
      <c r="J16338" t="s">
        <v>50056</v>
      </c>
    </row>
    <row r="16339" spans="1:10" ht="16" x14ac:dyDescent="0.2">
      <c r="A16339" t="s">
        <v>45670</v>
      </c>
      <c r="B16339" t="s">
        <v>50057</v>
      </c>
      <c r="C16339" t="s">
        <v>50058</v>
      </c>
      <c r="D16339">
        <v>3</v>
      </c>
      <c r="E16339" t="s">
        <v>13</v>
      </c>
      <c r="F16339" t="s">
        <v>13</v>
      </c>
      <c r="G16339" t="s">
        <v>50044</v>
      </c>
      <c r="H16339" s="3" t="s">
        <v>50045</v>
      </c>
      <c r="I16339" t="s">
        <v>69</v>
      </c>
      <c r="J16339" t="s">
        <v>45675</v>
      </c>
    </row>
    <row r="16340" spans="1:10" ht="16" x14ac:dyDescent="0.2">
      <c r="A16340" t="s">
        <v>9374</v>
      </c>
      <c r="B16340" t="s">
        <v>9401</v>
      </c>
      <c r="C16340" t="s">
        <v>9402</v>
      </c>
      <c r="D16340">
        <v>1</v>
      </c>
      <c r="E16340" t="s">
        <v>13</v>
      </c>
      <c r="F16340" t="s">
        <v>13</v>
      </c>
      <c r="G16340" t="s">
        <v>50044</v>
      </c>
      <c r="H16340" s="3" t="s">
        <v>50059</v>
      </c>
      <c r="I16340" t="s">
        <v>69</v>
      </c>
      <c r="J16340" t="s">
        <v>9377</v>
      </c>
    </row>
    <row r="16341" spans="1:10" ht="16" x14ac:dyDescent="0.2">
      <c r="A16341" t="s">
        <v>50060</v>
      </c>
      <c r="B16341" t="s">
        <v>50061</v>
      </c>
      <c r="C16341" t="s">
        <v>50062</v>
      </c>
      <c r="D16341">
        <v>3</v>
      </c>
      <c r="E16341" t="s">
        <v>13</v>
      </c>
      <c r="F16341" t="s">
        <v>13</v>
      </c>
      <c r="G16341" t="s">
        <v>50044</v>
      </c>
      <c r="H16341" s="3" t="s">
        <v>50045</v>
      </c>
      <c r="I16341" t="s">
        <v>69</v>
      </c>
      <c r="J16341" t="s">
        <v>50063</v>
      </c>
    </row>
    <row r="16342" spans="1:10" ht="16" x14ac:dyDescent="0.2">
      <c r="A16342" t="s">
        <v>50060</v>
      </c>
      <c r="B16342" t="s">
        <v>20315</v>
      </c>
      <c r="C16342" t="s">
        <v>45676</v>
      </c>
      <c r="D16342">
        <v>1</v>
      </c>
      <c r="E16342" t="s">
        <v>13</v>
      </c>
      <c r="F16342" t="s">
        <v>13</v>
      </c>
      <c r="G16342" t="s">
        <v>50044</v>
      </c>
      <c r="H16342" s="3" t="s">
        <v>50045</v>
      </c>
      <c r="I16342" t="s">
        <v>69</v>
      </c>
      <c r="J16342" t="s">
        <v>50063</v>
      </c>
    </row>
    <row r="16343" spans="1:10" ht="16" x14ac:dyDescent="0.2">
      <c r="A16343" t="s">
        <v>50064</v>
      </c>
      <c r="B16343" t="s">
        <v>8566</v>
      </c>
      <c r="C16343" t="s">
        <v>50043</v>
      </c>
      <c r="D16343">
        <v>1</v>
      </c>
      <c r="E16343" t="s">
        <v>13</v>
      </c>
      <c r="F16343" t="s">
        <v>13</v>
      </c>
      <c r="G16343" t="s">
        <v>50044</v>
      </c>
      <c r="H16343" s="3" t="s">
        <v>50045</v>
      </c>
      <c r="I16343" t="s">
        <v>69</v>
      </c>
      <c r="J16343" t="s">
        <v>50065</v>
      </c>
    </row>
    <row r="16344" spans="1:10" ht="16" x14ac:dyDescent="0.2">
      <c r="A16344" t="s">
        <v>50042</v>
      </c>
      <c r="B16344" t="s">
        <v>50061</v>
      </c>
      <c r="C16344" t="s">
        <v>50062</v>
      </c>
      <c r="D16344">
        <v>2</v>
      </c>
      <c r="E16344" t="s">
        <v>13</v>
      </c>
      <c r="F16344" t="s">
        <v>13</v>
      </c>
      <c r="G16344" t="s">
        <v>50044</v>
      </c>
      <c r="H16344" s="3" t="s">
        <v>50045</v>
      </c>
      <c r="I16344" t="s">
        <v>69</v>
      </c>
      <c r="J16344" t="s">
        <v>50046</v>
      </c>
    </row>
    <row r="16345" spans="1:10" ht="16" x14ac:dyDescent="0.2">
      <c r="A16345" t="s">
        <v>50053</v>
      </c>
      <c r="B16345" t="s">
        <v>20315</v>
      </c>
      <c r="C16345" t="s">
        <v>45676</v>
      </c>
      <c r="D16345">
        <v>3</v>
      </c>
      <c r="E16345" t="s">
        <v>13</v>
      </c>
      <c r="F16345" t="s">
        <v>13</v>
      </c>
      <c r="G16345" t="s">
        <v>50044</v>
      </c>
      <c r="H16345" s="3" t="s">
        <v>50045</v>
      </c>
      <c r="I16345" t="s">
        <v>69</v>
      </c>
      <c r="J16345" t="s">
        <v>50056</v>
      </c>
    </row>
    <row r="16346" spans="1:10" ht="16" x14ac:dyDescent="0.2">
      <c r="A16346" t="s">
        <v>50060</v>
      </c>
      <c r="B16346" t="s">
        <v>8566</v>
      </c>
      <c r="C16346" t="s">
        <v>50043</v>
      </c>
      <c r="D16346">
        <v>2</v>
      </c>
      <c r="E16346" t="s">
        <v>13</v>
      </c>
      <c r="F16346" t="s">
        <v>13</v>
      </c>
      <c r="G16346" t="s">
        <v>50044</v>
      </c>
      <c r="H16346" s="3" t="s">
        <v>50045</v>
      </c>
      <c r="I16346" t="s">
        <v>69</v>
      </c>
      <c r="J16346" t="s">
        <v>50063</v>
      </c>
    </row>
    <row r="16347" spans="1:10" ht="16" x14ac:dyDescent="0.2">
      <c r="A16347" t="s">
        <v>22807</v>
      </c>
      <c r="B16347" t="s">
        <v>50066</v>
      </c>
      <c r="C16347" t="s">
        <v>50067</v>
      </c>
      <c r="D16347">
        <v>3</v>
      </c>
      <c r="E16347" t="s">
        <v>13</v>
      </c>
      <c r="F16347" t="s">
        <v>13</v>
      </c>
      <c r="G16347" t="s">
        <v>50044</v>
      </c>
      <c r="H16347" s="3" t="s">
        <v>50045</v>
      </c>
      <c r="I16347" t="s">
        <v>69</v>
      </c>
      <c r="J16347" t="s">
        <v>22811</v>
      </c>
    </row>
    <row r="16348" spans="1:10" ht="16" x14ac:dyDescent="0.2">
      <c r="A16348" t="s">
        <v>50068</v>
      </c>
      <c r="B16348" t="s">
        <v>50069</v>
      </c>
      <c r="C16348" t="s">
        <v>50070</v>
      </c>
      <c r="D16348">
        <v>2</v>
      </c>
      <c r="E16348" t="s">
        <v>13</v>
      </c>
      <c r="F16348" t="s">
        <v>13</v>
      </c>
      <c r="G16348" t="s">
        <v>50044</v>
      </c>
      <c r="H16348" s="3" t="s">
        <v>50045</v>
      </c>
      <c r="I16348" t="s">
        <v>69</v>
      </c>
      <c r="J16348" t="s">
        <v>50071</v>
      </c>
    </row>
    <row r="16349" spans="1:10" ht="16" x14ac:dyDescent="0.2">
      <c r="A16349" t="s">
        <v>9478</v>
      </c>
      <c r="B16349" t="s">
        <v>9426</v>
      </c>
      <c r="C16349" t="s">
        <v>9427</v>
      </c>
      <c r="D16349">
        <v>3</v>
      </c>
      <c r="E16349" t="s">
        <v>13</v>
      </c>
      <c r="F16349" t="s">
        <v>13</v>
      </c>
      <c r="G16349" t="s">
        <v>50044</v>
      </c>
      <c r="H16349" s="3" t="s">
        <v>50059</v>
      </c>
      <c r="I16349" t="s">
        <v>69</v>
      </c>
      <c r="J16349" t="s">
        <v>9481</v>
      </c>
    </row>
    <row r="16350" spans="1:10" ht="16" x14ac:dyDescent="0.2">
      <c r="A16350" t="s">
        <v>50053</v>
      </c>
      <c r="B16350" t="s">
        <v>45671</v>
      </c>
      <c r="C16350" t="s">
        <v>45672</v>
      </c>
      <c r="D16350">
        <v>1</v>
      </c>
      <c r="E16350" t="s">
        <v>13</v>
      </c>
      <c r="F16350" t="s">
        <v>13</v>
      </c>
      <c r="G16350" t="s">
        <v>50044</v>
      </c>
      <c r="H16350" s="3" t="s">
        <v>50045</v>
      </c>
      <c r="I16350" t="s">
        <v>69</v>
      </c>
      <c r="J16350" t="s">
        <v>50056</v>
      </c>
    </row>
    <row r="16351" spans="1:10" ht="16" x14ac:dyDescent="0.2">
      <c r="A16351" t="s">
        <v>14941</v>
      </c>
      <c r="B16351" t="s">
        <v>50072</v>
      </c>
      <c r="C16351" t="s">
        <v>50073</v>
      </c>
      <c r="D16351">
        <v>3</v>
      </c>
      <c r="E16351" t="s">
        <v>13</v>
      </c>
      <c r="F16351" t="s">
        <v>13</v>
      </c>
      <c r="G16351" t="s">
        <v>50044</v>
      </c>
      <c r="H16351" s="3" t="s">
        <v>50045</v>
      </c>
      <c r="I16351" t="s">
        <v>69</v>
      </c>
      <c r="J16351" t="s">
        <v>14944</v>
      </c>
    </row>
    <row r="16352" spans="1:10" ht="16" x14ac:dyDescent="0.2">
      <c r="A16352" t="s">
        <v>50074</v>
      </c>
      <c r="B16352" t="s">
        <v>20315</v>
      </c>
      <c r="C16352" t="s">
        <v>45676</v>
      </c>
      <c r="D16352">
        <v>2</v>
      </c>
      <c r="E16352" t="s">
        <v>13</v>
      </c>
      <c r="F16352" t="s">
        <v>13</v>
      </c>
      <c r="G16352" t="s">
        <v>50044</v>
      </c>
      <c r="H16352" s="3" t="s">
        <v>50045</v>
      </c>
      <c r="I16352" t="s">
        <v>69</v>
      </c>
      <c r="J16352" t="s">
        <v>50075</v>
      </c>
    </row>
    <row r="16353" spans="1:10" ht="16" x14ac:dyDescent="0.2">
      <c r="A16353" t="s">
        <v>50064</v>
      </c>
      <c r="B16353" t="s">
        <v>20315</v>
      </c>
      <c r="C16353" t="s">
        <v>45676</v>
      </c>
      <c r="D16353">
        <v>2</v>
      </c>
      <c r="E16353" t="s">
        <v>13</v>
      </c>
      <c r="F16353" t="s">
        <v>13</v>
      </c>
      <c r="G16353" t="s">
        <v>50044</v>
      </c>
      <c r="H16353" s="3" t="s">
        <v>50045</v>
      </c>
      <c r="I16353" t="s">
        <v>69</v>
      </c>
      <c r="J16353" t="s">
        <v>50065</v>
      </c>
    </row>
    <row r="16354" spans="1:10" ht="16" x14ac:dyDescent="0.2">
      <c r="A16354" t="s">
        <v>50076</v>
      </c>
      <c r="B16354" t="s">
        <v>50077</v>
      </c>
      <c r="C16354" t="s">
        <v>50078</v>
      </c>
      <c r="D16354">
        <v>2</v>
      </c>
      <c r="E16354" t="s">
        <v>13</v>
      </c>
      <c r="F16354" t="s">
        <v>13</v>
      </c>
      <c r="G16354" t="s">
        <v>50044</v>
      </c>
      <c r="H16354" s="3" t="s">
        <v>50059</v>
      </c>
      <c r="I16354" t="s">
        <v>69</v>
      </c>
      <c r="J16354" t="s">
        <v>50079</v>
      </c>
    </row>
    <row r="16355" spans="1:10" ht="16" x14ac:dyDescent="0.2">
      <c r="A16355" t="s">
        <v>45670</v>
      </c>
      <c r="B16355" t="s">
        <v>50080</v>
      </c>
      <c r="C16355" t="s">
        <v>50081</v>
      </c>
      <c r="D16355">
        <v>5</v>
      </c>
      <c r="E16355" t="s">
        <v>13</v>
      </c>
      <c r="F16355" t="s">
        <v>13</v>
      </c>
      <c r="G16355" t="s">
        <v>50044</v>
      </c>
      <c r="H16355" s="3" t="s">
        <v>50045</v>
      </c>
      <c r="I16355" t="s">
        <v>69</v>
      </c>
      <c r="J16355" t="s">
        <v>45675</v>
      </c>
    </row>
    <row r="16356" spans="1:10" ht="32" x14ac:dyDescent="0.2">
      <c r="A16356" t="s">
        <v>50076</v>
      </c>
      <c r="B16356" t="s">
        <v>50082</v>
      </c>
      <c r="C16356" t="s">
        <v>50083</v>
      </c>
      <c r="D16356">
        <v>1</v>
      </c>
      <c r="E16356" t="s">
        <v>13</v>
      </c>
      <c r="F16356" t="s">
        <v>13</v>
      </c>
      <c r="G16356" t="s">
        <v>50084</v>
      </c>
      <c r="H16356" s="3" t="s">
        <v>50085</v>
      </c>
      <c r="I16356" t="s">
        <v>69</v>
      </c>
      <c r="J16356" t="s">
        <v>50079</v>
      </c>
    </row>
    <row r="16357" spans="1:10" ht="16" x14ac:dyDescent="0.2">
      <c r="A16357" t="s">
        <v>12266</v>
      </c>
      <c r="B16357" t="s">
        <v>50086</v>
      </c>
      <c r="C16357" t="s">
        <v>50087</v>
      </c>
      <c r="D16357">
        <v>5</v>
      </c>
      <c r="E16357" t="s">
        <v>13</v>
      </c>
      <c r="F16357" t="s">
        <v>13</v>
      </c>
      <c r="G16357" t="s">
        <v>50088</v>
      </c>
      <c r="H16357" s="3" t="s">
        <v>50089</v>
      </c>
      <c r="I16357" t="s">
        <v>69</v>
      </c>
      <c r="J16357" t="s">
        <v>12271</v>
      </c>
    </row>
    <row r="16358" spans="1:10" ht="16" x14ac:dyDescent="0.2">
      <c r="A16358" t="s">
        <v>14958</v>
      </c>
      <c r="B16358" t="s">
        <v>50090</v>
      </c>
      <c r="C16358" t="s">
        <v>50091</v>
      </c>
      <c r="D16358">
        <v>4</v>
      </c>
      <c r="E16358" t="s">
        <v>13</v>
      </c>
      <c r="F16358" t="s">
        <v>13</v>
      </c>
      <c r="G16358" t="s">
        <v>50092</v>
      </c>
      <c r="H16358" s="3" t="s">
        <v>50093</v>
      </c>
      <c r="I16358" t="s">
        <v>69</v>
      </c>
      <c r="J16358" t="s">
        <v>14960</v>
      </c>
    </row>
    <row r="16359" spans="1:10" ht="16" x14ac:dyDescent="0.2">
      <c r="A16359" t="s">
        <v>39490</v>
      </c>
      <c r="B16359" t="s">
        <v>2775</v>
      </c>
      <c r="C16359" t="s">
        <v>50094</v>
      </c>
      <c r="D16359">
        <v>1</v>
      </c>
      <c r="E16359" t="s">
        <v>13</v>
      </c>
      <c r="F16359" t="s">
        <v>13</v>
      </c>
      <c r="G16359" t="s">
        <v>50095</v>
      </c>
      <c r="H16359" s="3" t="s">
        <v>50096</v>
      </c>
      <c r="I16359" t="s">
        <v>69</v>
      </c>
      <c r="J16359" t="s">
        <v>39492</v>
      </c>
    </row>
    <row r="16360" spans="1:10" ht="16" x14ac:dyDescent="0.2">
      <c r="A16360" t="s">
        <v>39490</v>
      </c>
      <c r="B16360" t="s">
        <v>50097</v>
      </c>
      <c r="C16360" t="s">
        <v>50098</v>
      </c>
      <c r="D16360">
        <v>4</v>
      </c>
      <c r="E16360" t="s">
        <v>13</v>
      </c>
      <c r="F16360" t="s">
        <v>13</v>
      </c>
      <c r="G16360" t="s">
        <v>50095</v>
      </c>
      <c r="H16360" s="3" t="s">
        <v>50096</v>
      </c>
      <c r="I16360" t="s">
        <v>69</v>
      </c>
      <c r="J16360" t="s">
        <v>39492</v>
      </c>
    </row>
    <row r="16361" spans="1:10" ht="16" x14ac:dyDescent="0.2">
      <c r="A16361" t="s">
        <v>39490</v>
      </c>
      <c r="B16361" t="s">
        <v>50099</v>
      </c>
      <c r="C16361" t="s">
        <v>50100</v>
      </c>
      <c r="D16361">
        <v>2</v>
      </c>
      <c r="E16361" t="s">
        <v>13</v>
      </c>
      <c r="F16361" t="s">
        <v>13</v>
      </c>
      <c r="G16361" t="s">
        <v>50095</v>
      </c>
      <c r="H16361" s="3" t="s">
        <v>50096</v>
      </c>
      <c r="I16361" t="s">
        <v>69</v>
      </c>
      <c r="J16361" t="s">
        <v>39492</v>
      </c>
    </row>
    <row r="16362" spans="1:10" ht="16" x14ac:dyDescent="0.2">
      <c r="A16362" t="s">
        <v>50101</v>
      </c>
      <c r="B16362" t="s">
        <v>50102</v>
      </c>
      <c r="C16362" t="s">
        <v>50103</v>
      </c>
      <c r="D16362">
        <v>1</v>
      </c>
      <c r="E16362" t="s">
        <v>13</v>
      </c>
      <c r="F16362" t="s">
        <v>13</v>
      </c>
      <c r="G16362" t="s">
        <v>50104</v>
      </c>
      <c r="H16362" s="3" t="s">
        <v>50105</v>
      </c>
      <c r="I16362" t="s">
        <v>69</v>
      </c>
      <c r="J16362" t="s">
        <v>50106</v>
      </c>
    </row>
    <row r="16363" spans="1:10" ht="16" x14ac:dyDescent="0.2">
      <c r="A16363" t="s">
        <v>50101</v>
      </c>
      <c r="B16363" t="s">
        <v>50107</v>
      </c>
      <c r="C16363" t="s">
        <v>50108</v>
      </c>
      <c r="D16363">
        <v>5</v>
      </c>
      <c r="E16363" t="s">
        <v>13</v>
      </c>
      <c r="F16363" t="s">
        <v>13</v>
      </c>
      <c r="G16363" t="s">
        <v>50109</v>
      </c>
      <c r="H16363" s="3" t="s">
        <v>50105</v>
      </c>
      <c r="I16363" t="s">
        <v>69</v>
      </c>
      <c r="J16363" t="s">
        <v>50106</v>
      </c>
    </row>
    <row r="16364" spans="1:10" ht="16" x14ac:dyDescent="0.2">
      <c r="A16364" t="s">
        <v>50101</v>
      </c>
      <c r="B16364" t="s">
        <v>2775</v>
      </c>
      <c r="C16364" t="s">
        <v>50094</v>
      </c>
      <c r="D16364">
        <v>2</v>
      </c>
      <c r="E16364" t="s">
        <v>13</v>
      </c>
      <c r="F16364" t="s">
        <v>13</v>
      </c>
      <c r="G16364" t="s">
        <v>50110</v>
      </c>
      <c r="H16364" s="3" t="s">
        <v>50105</v>
      </c>
      <c r="I16364" t="s">
        <v>69</v>
      </c>
      <c r="J16364" t="s">
        <v>50106</v>
      </c>
    </row>
    <row r="16365" spans="1:10" ht="16" x14ac:dyDescent="0.2">
      <c r="A16365" t="s">
        <v>50101</v>
      </c>
      <c r="B16365" t="s">
        <v>50111</v>
      </c>
      <c r="C16365" t="s">
        <v>50112</v>
      </c>
      <c r="D16365">
        <v>3</v>
      </c>
      <c r="E16365" t="s">
        <v>13</v>
      </c>
      <c r="F16365" t="s">
        <v>13</v>
      </c>
      <c r="G16365" t="s">
        <v>50113</v>
      </c>
      <c r="H16365" s="3" t="s">
        <v>50105</v>
      </c>
      <c r="I16365" t="s">
        <v>69</v>
      </c>
      <c r="J16365" t="s">
        <v>50106</v>
      </c>
    </row>
    <row r="16366" spans="1:10" ht="16" x14ac:dyDescent="0.2">
      <c r="A16366" t="s">
        <v>50101</v>
      </c>
      <c r="B16366" t="s">
        <v>50114</v>
      </c>
      <c r="C16366" t="s">
        <v>50115</v>
      </c>
      <c r="D16366">
        <v>4</v>
      </c>
      <c r="E16366" t="s">
        <v>13</v>
      </c>
      <c r="F16366" t="s">
        <v>13</v>
      </c>
      <c r="G16366" t="s">
        <v>50116</v>
      </c>
      <c r="H16366" s="3" t="s">
        <v>50105</v>
      </c>
      <c r="I16366" t="s">
        <v>69</v>
      </c>
      <c r="J16366" t="s">
        <v>50106</v>
      </c>
    </row>
    <row r="16367" spans="1:10" ht="16" x14ac:dyDescent="0.2">
      <c r="A16367" t="s">
        <v>19580</v>
      </c>
      <c r="B16367" t="s">
        <v>50117</v>
      </c>
      <c r="C16367" t="s">
        <v>50118</v>
      </c>
      <c r="D16367">
        <v>1</v>
      </c>
      <c r="E16367" t="s">
        <v>13</v>
      </c>
      <c r="F16367" t="s">
        <v>13</v>
      </c>
      <c r="G16367" t="s">
        <v>50119</v>
      </c>
      <c r="H16367" s="3" t="s">
        <v>50120</v>
      </c>
      <c r="I16367" t="s">
        <v>69</v>
      </c>
      <c r="J16367" t="s">
        <v>19585</v>
      </c>
    </row>
    <row r="16368" spans="1:10" ht="16" x14ac:dyDescent="0.2">
      <c r="A16368" t="s">
        <v>12302</v>
      </c>
      <c r="B16368" t="s">
        <v>50121</v>
      </c>
      <c r="C16368" t="s">
        <v>50122</v>
      </c>
      <c r="D16368">
        <v>4</v>
      </c>
      <c r="E16368" t="s">
        <v>13</v>
      </c>
      <c r="F16368" t="s">
        <v>13</v>
      </c>
      <c r="G16368" t="s">
        <v>50119</v>
      </c>
      <c r="H16368" s="3" t="s">
        <v>50120</v>
      </c>
      <c r="I16368" t="s">
        <v>69</v>
      </c>
      <c r="J16368" t="s">
        <v>12305</v>
      </c>
    </row>
    <row r="16369" spans="1:10" ht="16" x14ac:dyDescent="0.2">
      <c r="A16369" t="s">
        <v>50123</v>
      </c>
      <c r="B16369" t="s">
        <v>50117</v>
      </c>
      <c r="C16369" t="s">
        <v>50118</v>
      </c>
      <c r="D16369">
        <v>1</v>
      </c>
      <c r="E16369" t="s">
        <v>13</v>
      </c>
      <c r="F16369" t="s">
        <v>13</v>
      </c>
      <c r="G16369" t="s">
        <v>50119</v>
      </c>
      <c r="H16369" s="3" t="s">
        <v>50120</v>
      </c>
      <c r="I16369" t="s">
        <v>69</v>
      </c>
      <c r="J16369" t="s">
        <v>50124</v>
      </c>
    </row>
    <row r="16370" spans="1:10" ht="16" x14ac:dyDescent="0.2">
      <c r="A16370" t="s">
        <v>12302</v>
      </c>
      <c r="B16370" t="s">
        <v>50125</v>
      </c>
      <c r="C16370" t="s">
        <v>50126</v>
      </c>
      <c r="D16370">
        <v>1</v>
      </c>
      <c r="E16370" t="s">
        <v>13</v>
      </c>
      <c r="F16370" t="s">
        <v>13</v>
      </c>
      <c r="G16370" t="s">
        <v>50119</v>
      </c>
      <c r="H16370" s="3" t="s">
        <v>50127</v>
      </c>
      <c r="I16370" t="s">
        <v>69</v>
      </c>
      <c r="J16370" t="s">
        <v>12305</v>
      </c>
    </row>
    <row r="16371" spans="1:10" ht="16" x14ac:dyDescent="0.2">
      <c r="A16371" t="s">
        <v>50128</v>
      </c>
      <c r="B16371" t="s">
        <v>50129</v>
      </c>
      <c r="C16371" t="s">
        <v>50130</v>
      </c>
      <c r="D16371">
        <v>3</v>
      </c>
      <c r="E16371" t="s">
        <v>13</v>
      </c>
      <c r="F16371" t="s">
        <v>13</v>
      </c>
      <c r="G16371" t="s">
        <v>50131</v>
      </c>
      <c r="H16371" s="3" t="s">
        <v>50132</v>
      </c>
      <c r="I16371" t="s">
        <v>69</v>
      </c>
      <c r="J16371" t="s">
        <v>50133</v>
      </c>
    </row>
    <row r="16372" spans="1:10" ht="16" x14ac:dyDescent="0.2">
      <c r="A16372" t="s">
        <v>50128</v>
      </c>
      <c r="B16372" t="s">
        <v>22808</v>
      </c>
      <c r="C16372" t="s">
        <v>50134</v>
      </c>
      <c r="D16372">
        <v>2</v>
      </c>
      <c r="E16372" t="s">
        <v>13</v>
      </c>
      <c r="F16372" t="s">
        <v>13</v>
      </c>
      <c r="G16372" t="s">
        <v>50131</v>
      </c>
      <c r="H16372" s="3" t="s">
        <v>50132</v>
      </c>
      <c r="I16372" t="s">
        <v>69</v>
      </c>
      <c r="J16372" t="s">
        <v>50133</v>
      </c>
    </row>
    <row r="16373" spans="1:10" ht="16" x14ac:dyDescent="0.2">
      <c r="A16373" t="s">
        <v>50128</v>
      </c>
      <c r="B16373" t="s">
        <v>50135</v>
      </c>
      <c r="C16373" t="s">
        <v>50136</v>
      </c>
      <c r="D16373">
        <v>1</v>
      </c>
      <c r="E16373" t="s">
        <v>13</v>
      </c>
      <c r="F16373" t="s">
        <v>13</v>
      </c>
      <c r="G16373" t="s">
        <v>50131</v>
      </c>
      <c r="H16373" s="3" t="s">
        <v>50132</v>
      </c>
      <c r="I16373" t="s">
        <v>69</v>
      </c>
      <c r="J16373" t="s">
        <v>50133</v>
      </c>
    </row>
    <row r="16374" spans="1:10" ht="16" x14ac:dyDescent="0.2">
      <c r="A16374" t="s">
        <v>50128</v>
      </c>
      <c r="B16374" t="s">
        <v>50137</v>
      </c>
      <c r="C16374" t="s">
        <v>50138</v>
      </c>
      <c r="D16374">
        <v>4</v>
      </c>
      <c r="E16374" t="s">
        <v>13</v>
      </c>
      <c r="F16374" t="s">
        <v>13</v>
      </c>
      <c r="G16374" t="s">
        <v>50131</v>
      </c>
      <c r="H16374" s="3" t="s">
        <v>50132</v>
      </c>
      <c r="I16374" t="s">
        <v>69</v>
      </c>
      <c r="J16374" t="s">
        <v>50133</v>
      </c>
    </row>
    <row r="16375" spans="1:10" ht="16" x14ac:dyDescent="0.2">
      <c r="A16375" t="s">
        <v>50139</v>
      </c>
      <c r="B16375" t="s">
        <v>50140</v>
      </c>
      <c r="C16375" t="s">
        <v>50141</v>
      </c>
      <c r="D16375">
        <v>2</v>
      </c>
      <c r="E16375" t="s">
        <v>13</v>
      </c>
      <c r="F16375" t="s">
        <v>13</v>
      </c>
      <c r="G16375" t="s">
        <v>50142</v>
      </c>
      <c r="H16375" s="3" t="s">
        <v>50143</v>
      </c>
      <c r="I16375" t="s">
        <v>69</v>
      </c>
      <c r="J16375" t="s">
        <v>50144</v>
      </c>
    </row>
    <row r="16376" spans="1:10" ht="16" x14ac:dyDescent="0.2">
      <c r="A16376" t="s">
        <v>50139</v>
      </c>
      <c r="B16376" t="s">
        <v>50145</v>
      </c>
      <c r="C16376" t="s">
        <v>50146</v>
      </c>
      <c r="D16376">
        <v>1</v>
      </c>
      <c r="E16376" t="s">
        <v>13</v>
      </c>
      <c r="F16376" t="s">
        <v>13</v>
      </c>
      <c r="G16376" t="s">
        <v>50142</v>
      </c>
      <c r="H16376" s="3" t="s">
        <v>50143</v>
      </c>
      <c r="I16376" t="s">
        <v>69</v>
      </c>
      <c r="J16376" t="s">
        <v>50144</v>
      </c>
    </row>
    <row r="16377" spans="1:10" ht="16" x14ac:dyDescent="0.2">
      <c r="A16377" t="s">
        <v>32485</v>
      </c>
      <c r="B16377" t="s">
        <v>50147</v>
      </c>
      <c r="C16377" t="s">
        <v>50148</v>
      </c>
      <c r="D16377">
        <v>3</v>
      </c>
      <c r="E16377" t="s">
        <v>13</v>
      </c>
      <c r="F16377" t="s">
        <v>13</v>
      </c>
      <c r="G16377" t="s">
        <v>50142</v>
      </c>
      <c r="H16377" s="3" t="s">
        <v>50143</v>
      </c>
      <c r="I16377" t="s">
        <v>69</v>
      </c>
      <c r="J16377" t="s">
        <v>32489</v>
      </c>
    </row>
    <row r="16378" spans="1:10" ht="16" x14ac:dyDescent="0.2">
      <c r="A16378" t="s">
        <v>50149</v>
      </c>
      <c r="B16378" t="s">
        <v>50150</v>
      </c>
      <c r="C16378" t="s">
        <v>50151</v>
      </c>
      <c r="D16378">
        <v>1</v>
      </c>
      <c r="E16378" t="s">
        <v>13</v>
      </c>
      <c r="F16378" t="s">
        <v>13</v>
      </c>
      <c r="G16378" t="s">
        <v>50142</v>
      </c>
      <c r="H16378" s="3" t="s">
        <v>50143</v>
      </c>
      <c r="I16378" t="s">
        <v>69</v>
      </c>
      <c r="J16378" t="s">
        <v>50152</v>
      </c>
    </row>
    <row r="16379" spans="1:10" ht="16" x14ac:dyDescent="0.2">
      <c r="A16379" t="s">
        <v>12266</v>
      </c>
      <c r="B16379" t="s">
        <v>50153</v>
      </c>
      <c r="C16379" t="s">
        <v>50154</v>
      </c>
      <c r="D16379">
        <v>1</v>
      </c>
      <c r="E16379" t="s">
        <v>13</v>
      </c>
      <c r="F16379" t="s">
        <v>13</v>
      </c>
      <c r="G16379" t="s">
        <v>50142</v>
      </c>
      <c r="H16379" s="3" t="s">
        <v>50155</v>
      </c>
      <c r="I16379" t="s">
        <v>69</v>
      </c>
      <c r="J16379" t="s">
        <v>12271</v>
      </c>
    </row>
    <row r="16380" spans="1:10" ht="16" x14ac:dyDescent="0.2">
      <c r="A16380" t="s">
        <v>1972</v>
      </c>
      <c r="B16380" t="s">
        <v>16054</v>
      </c>
      <c r="C16380" t="s">
        <v>16055</v>
      </c>
      <c r="D16380">
        <v>2</v>
      </c>
      <c r="E16380" t="s">
        <v>13</v>
      </c>
      <c r="F16380" t="s">
        <v>13</v>
      </c>
      <c r="G16380" t="s">
        <v>50142</v>
      </c>
      <c r="H16380" s="3" t="s">
        <v>50156</v>
      </c>
      <c r="I16380" t="s">
        <v>69</v>
      </c>
      <c r="J16380" t="s">
        <v>1977</v>
      </c>
    </row>
    <row r="16381" spans="1:10" ht="16" x14ac:dyDescent="0.2">
      <c r="A16381" t="s">
        <v>12266</v>
      </c>
      <c r="B16381" t="s">
        <v>50054</v>
      </c>
      <c r="C16381" t="s">
        <v>50055</v>
      </c>
      <c r="D16381">
        <v>2</v>
      </c>
      <c r="E16381" t="s">
        <v>13</v>
      </c>
      <c r="F16381" t="s">
        <v>13</v>
      </c>
      <c r="G16381" t="s">
        <v>50142</v>
      </c>
      <c r="H16381" s="3" t="s">
        <v>50155</v>
      </c>
      <c r="I16381" t="s">
        <v>69</v>
      </c>
      <c r="J16381" t="s">
        <v>12271</v>
      </c>
    </row>
    <row r="16382" spans="1:10" ht="16" x14ac:dyDescent="0.2">
      <c r="A16382" t="s">
        <v>22802</v>
      </c>
      <c r="B16382" t="s">
        <v>50157</v>
      </c>
      <c r="C16382" t="s">
        <v>50158</v>
      </c>
      <c r="D16382">
        <v>6</v>
      </c>
      <c r="E16382" t="s">
        <v>13</v>
      </c>
      <c r="F16382" t="s">
        <v>13</v>
      </c>
      <c r="G16382" t="s">
        <v>50142</v>
      </c>
      <c r="H16382" s="3" t="s">
        <v>50143</v>
      </c>
      <c r="I16382" t="s">
        <v>69</v>
      </c>
      <c r="J16382" t="s">
        <v>22806</v>
      </c>
    </row>
    <row r="16383" spans="1:10" ht="16" x14ac:dyDescent="0.2">
      <c r="A16383" t="s">
        <v>50149</v>
      </c>
      <c r="B16383" t="s">
        <v>50159</v>
      </c>
      <c r="C16383" t="s">
        <v>50160</v>
      </c>
      <c r="D16383">
        <v>2</v>
      </c>
      <c r="E16383" t="s">
        <v>13</v>
      </c>
      <c r="F16383" t="s">
        <v>13</v>
      </c>
      <c r="G16383" t="s">
        <v>50142</v>
      </c>
      <c r="H16383" s="3" t="s">
        <v>50143</v>
      </c>
      <c r="I16383" t="s">
        <v>69</v>
      </c>
      <c r="J16383" t="s">
        <v>50152</v>
      </c>
    </row>
    <row r="16384" spans="1:10" ht="16" x14ac:dyDescent="0.2">
      <c r="A16384" t="s">
        <v>50161</v>
      </c>
      <c r="B16384" t="s">
        <v>50162</v>
      </c>
      <c r="C16384" t="s">
        <v>50163</v>
      </c>
      <c r="D16384">
        <v>1</v>
      </c>
      <c r="E16384" t="s">
        <v>13</v>
      </c>
      <c r="F16384" t="s">
        <v>13</v>
      </c>
      <c r="G16384" t="s">
        <v>50142</v>
      </c>
      <c r="H16384" s="3" t="s">
        <v>50143</v>
      </c>
      <c r="I16384" t="s">
        <v>69</v>
      </c>
      <c r="J16384" t="s">
        <v>50164</v>
      </c>
    </row>
    <row r="16385" spans="1:10" ht="16" x14ac:dyDescent="0.2">
      <c r="A16385" t="s">
        <v>50161</v>
      </c>
      <c r="B16385" t="s">
        <v>8566</v>
      </c>
      <c r="C16385" t="s">
        <v>50165</v>
      </c>
      <c r="D16385">
        <v>2</v>
      </c>
      <c r="E16385" t="s">
        <v>13</v>
      </c>
      <c r="F16385" t="s">
        <v>13</v>
      </c>
      <c r="G16385" t="s">
        <v>50142</v>
      </c>
      <c r="H16385" s="3" t="s">
        <v>50143</v>
      </c>
      <c r="I16385" t="s">
        <v>69</v>
      </c>
      <c r="J16385" t="s">
        <v>50164</v>
      </c>
    </row>
    <row r="16386" spans="1:10" ht="16" x14ac:dyDescent="0.2">
      <c r="A16386" t="s">
        <v>22802</v>
      </c>
      <c r="B16386" t="s">
        <v>50166</v>
      </c>
      <c r="C16386" t="s">
        <v>50167</v>
      </c>
      <c r="D16386">
        <v>1</v>
      </c>
      <c r="E16386" t="s">
        <v>13</v>
      </c>
      <c r="F16386" t="s">
        <v>13</v>
      </c>
      <c r="G16386" t="s">
        <v>50142</v>
      </c>
      <c r="H16386" s="3" t="s">
        <v>50143</v>
      </c>
      <c r="I16386" t="s">
        <v>69</v>
      </c>
      <c r="J16386" t="s">
        <v>22806</v>
      </c>
    </row>
    <row r="16387" spans="1:10" ht="16" x14ac:dyDescent="0.2">
      <c r="A16387" t="s">
        <v>50068</v>
      </c>
      <c r="B16387" t="s">
        <v>50168</v>
      </c>
      <c r="C16387" t="s">
        <v>50169</v>
      </c>
      <c r="D16387">
        <v>1</v>
      </c>
      <c r="E16387" t="s">
        <v>13</v>
      </c>
      <c r="F16387" t="s">
        <v>13</v>
      </c>
      <c r="G16387" t="s">
        <v>50142</v>
      </c>
      <c r="H16387" s="3" t="s">
        <v>50143</v>
      </c>
      <c r="I16387" t="s">
        <v>69</v>
      </c>
      <c r="J16387" t="s">
        <v>50071</v>
      </c>
    </row>
    <row r="16388" spans="1:10" ht="16" x14ac:dyDescent="0.2">
      <c r="A16388" t="s">
        <v>22802</v>
      </c>
      <c r="B16388" t="s">
        <v>50170</v>
      </c>
      <c r="C16388" t="s">
        <v>50171</v>
      </c>
      <c r="D16388">
        <v>3</v>
      </c>
      <c r="E16388" t="s">
        <v>13</v>
      </c>
      <c r="F16388" t="s">
        <v>13</v>
      </c>
      <c r="G16388" t="s">
        <v>50142</v>
      </c>
      <c r="H16388" s="3" t="s">
        <v>50143</v>
      </c>
      <c r="I16388" t="s">
        <v>69</v>
      </c>
      <c r="J16388" t="s">
        <v>22806</v>
      </c>
    </row>
    <row r="16389" spans="1:10" ht="16" x14ac:dyDescent="0.2">
      <c r="A16389" t="s">
        <v>50172</v>
      </c>
      <c r="B16389" t="s">
        <v>50173</v>
      </c>
      <c r="C16389" t="s">
        <v>50174</v>
      </c>
      <c r="D16389">
        <v>1</v>
      </c>
      <c r="E16389" t="s">
        <v>13</v>
      </c>
      <c r="F16389" t="s">
        <v>13</v>
      </c>
      <c r="G16389" t="s">
        <v>50142</v>
      </c>
      <c r="H16389" s="3" t="s">
        <v>50175</v>
      </c>
      <c r="I16389" t="s">
        <v>69</v>
      </c>
      <c r="J16389" t="s">
        <v>50176</v>
      </c>
    </row>
    <row r="16390" spans="1:10" ht="16" x14ac:dyDescent="0.2">
      <c r="A16390" t="s">
        <v>12266</v>
      </c>
      <c r="B16390" t="s">
        <v>50177</v>
      </c>
      <c r="C16390" t="s">
        <v>50178</v>
      </c>
      <c r="D16390">
        <v>4</v>
      </c>
      <c r="E16390" t="s">
        <v>13</v>
      </c>
      <c r="F16390" t="s">
        <v>13</v>
      </c>
      <c r="G16390" t="s">
        <v>50142</v>
      </c>
      <c r="H16390" s="3" t="s">
        <v>50143</v>
      </c>
      <c r="I16390" t="s">
        <v>69</v>
      </c>
      <c r="J16390" t="s">
        <v>12271</v>
      </c>
    </row>
    <row r="16391" spans="1:10" ht="16" x14ac:dyDescent="0.2">
      <c r="A16391" t="s">
        <v>45664</v>
      </c>
      <c r="B16391" t="s">
        <v>50179</v>
      </c>
      <c r="C16391" t="s">
        <v>50180</v>
      </c>
      <c r="D16391">
        <v>4</v>
      </c>
      <c r="E16391" t="s">
        <v>13</v>
      </c>
      <c r="F16391" t="s">
        <v>13</v>
      </c>
      <c r="G16391" t="s">
        <v>50142</v>
      </c>
      <c r="H16391" s="3" t="s">
        <v>50143</v>
      </c>
      <c r="I16391" t="s">
        <v>69</v>
      </c>
      <c r="J16391" t="s">
        <v>45669</v>
      </c>
    </row>
    <row r="16392" spans="1:10" ht="16" x14ac:dyDescent="0.2">
      <c r="A16392" t="s">
        <v>28403</v>
      </c>
      <c r="B16392" t="s">
        <v>50181</v>
      </c>
      <c r="C16392" t="s">
        <v>50182</v>
      </c>
      <c r="D16392">
        <v>2</v>
      </c>
      <c r="E16392" t="s">
        <v>13</v>
      </c>
      <c r="F16392" t="s">
        <v>13</v>
      </c>
      <c r="G16392" t="s">
        <v>50142</v>
      </c>
      <c r="H16392" s="3" t="s">
        <v>50143</v>
      </c>
      <c r="I16392" t="s">
        <v>69</v>
      </c>
      <c r="J16392" t="s">
        <v>28407</v>
      </c>
    </row>
    <row r="16393" spans="1:10" ht="16" x14ac:dyDescent="0.2">
      <c r="A16393" t="s">
        <v>50183</v>
      </c>
      <c r="B16393" t="s">
        <v>50147</v>
      </c>
      <c r="C16393" t="s">
        <v>50148</v>
      </c>
      <c r="D16393">
        <v>3</v>
      </c>
      <c r="E16393" t="s">
        <v>13</v>
      </c>
      <c r="F16393" t="s">
        <v>13</v>
      </c>
      <c r="G16393" t="s">
        <v>50142</v>
      </c>
      <c r="H16393" s="3" t="s">
        <v>50184</v>
      </c>
      <c r="I16393" t="s">
        <v>69</v>
      </c>
      <c r="J16393" t="s">
        <v>50185</v>
      </c>
    </row>
    <row r="16394" spans="1:10" ht="16" x14ac:dyDescent="0.2">
      <c r="A16394" t="s">
        <v>50172</v>
      </c>
      <c r="B16394" t="s">
        <v>50147</v>
      </c>
      <c r="C16394" t="s">
        <v>50148</v>
      </c>
      <c r="D16394">
        <v>2</v>
      </c>
      <c r="E16394" t="s">
        <v>13</v>
      </c>
      <c r="F16394" t="s">
        <v>13</v>
      </c>
      <c r="G16394" t="s">
        <v>50142</v>
      </c>
      <c r="H16394" s="3" t="s">
        <v>50175</v>
      </c>
      <c r="I16394" t="s">
        <v>69</v>
      </c>
      <c r="J16394" t="s">
        <v>50176</v>
      </c>
    </row>
    <row r="16395" spans="1:10" ht="16" x14ac:dyDescent="0.2">
      <c r="A16395" t="s">
        <v>1978</v>
      </c>
      <c r="B16395" t="s">
        <v>50186</v>
      </c>
      <c r="C16395" t="s">
        <v>50187</v>
      </c>
      <c r="D16395">
        <v>2</v>
      </c>
      <c r="E16395" t="s">
        <v>13</v>
      </c>
      <c r="F16395" t="s">
        <v>13</v>
      </c>
      <c r="G16395" t="s">
        <v>50142</v>
      </c>
      <c r="H16395" s="3" t="s">
        <v>50143</v>
      </c>
      <c r="I16395" t="s">
        <v>69</v>
      </c>
      <c r="J16395" t="s">
        <v>1983</v>
      </c>
    </row>
    <row r="16396" spans="1:10" ht="16" x14ac:dyDescent="0.2">
      <c r="A16396" t="s">
        <v>50188</v>
      </c>
      <c r="B16396" t="s">
        <v>50189</v>
      </c>
      <c r="C16396" t="s">
        <v>50190</v>
      </c>
      <c r="D16396">
        <v>1</v>
      </c>
      <c r="E16396" t="s">
        <v>13</v>
      </c>
      <c r="F16396" t="s">
        <v>13</v>
      </c>
      <c r="G16396" t="s">
        <v>50142</v>
      </c>
      <c r="H16396" s="3" t="s">
        <v>50143</v>
      </c>
      <c r="I16396" t="s">
        <v>69</v>
      </c>
      <c r="J16396" t="s">
        <v>50191</v>
      </c>
    </row>
    <row r="16397" spans="1:10" ht="16" x14ac:dyDescent="0.2">
      <c r="A16397" t="s">
        <v>50188</v>
      </c>
      <c r="B16397" t="s">
        <v>50038</v>
      </c>
      <c r="C16397" t="s">
        <v>50039</v>
      </c>
      <c r="D16397">
        <v>2</v>
      </c>
      <c r="E16397" t="s">
        <v>13</v>
      </c>
      <c r="F16397" t="s">
        <v>13</v>
      </c>
      <c r="G16397" t="s">
        <v>50142</v>
      </c>
      <c r="H16397" s="3" t="s">
        <v>50192</v>
      </c>
      <c r="I16397" t="s">
        <v>69</v>
      </c>
      <c r="J16397" t="s">
        <v>50191</v>
      </c>
    </row>
    <row r="16398" spans="1:10" ht="16" x14ac:dyDescent="0.2">
      <c r="A16398" t="s">
        <v>45664</v>
      </c>
      <c r="B16398" t="s">
        <v>50193</v>
      </c>
      <c r="C16398" t="s">
        <v>50194</v>
      </c>
      <c r="D16398">
        <v>3</v>
      </c>
      <c r="E16398" t="s">
        <v>13</v>
      </c>
      <c r="F16398" t="s">
        <v>13</v>
      </c>
      <c r="G16398" t="s">
        <v>50142</v>
      </c>
      <c r="H16398" s="3" t="s">
        <v>50143</v>
      </c>
      <c r="I16398" t="s">
        <v>69</v>
      </c>
      <c r="J16398" t="s">
        <v>45669</v>
      </c>
    </row>
    <row r="16399" spans="1:10" ht="32" x14ac:dyDescent="0.2">
      <c r="A16399" t="s">
        <v>12266</v>
      </c>
      <c r="B16399" t="s">
        <v>50179</v>
      </c>
      <c r="C16399" t="s">
        <v>50180</v>
      </c>
      <c r="D16399">
        <v>3</v>
      </c>
      <c r="E16399" t="s">
        <v>13</v>
      </c>
      <c r="F16399" t="s">
        <v>13</v>
      </c>
      <c r="G16399" t="s">
        <v>50195</v>
      </c>
      <c r="H16399" s="3" t="s">
        <v>50196</v>
      </c>
      <c r="I16399" t="s">
        <v>69</v>
      </c>
      <c r="J16399" t="s">
        <v>12271</v>
      </c>
    </row>
    <row r="16400" spans="1:10" ht="16" x14ac:dyDescent="0.2">
      <c r="A16400" t="s">
        <v>50197</v>
      </c>
      <c r="B16400" t="s">
        <v>50198</v>
      </c>
      <c r="C16400" t="s">
        <v>50199</v>
      </c>
      <c r="D16400">
        <v>3</v>
      </c>
      <c r="E16400" t="s">
        <v>13</v>
      </c>
      <c r="F16400" t="s">
        <v>13</v>
      </c>
      <c r="G16400" t="s">
        <v>50200</v>
      </c>
      <c r="H16400" s="3" t="s">
        <v>50201</v>
      </c>
      <c r="I16400" t="s">
        <v>69</v>
      </c>
      <c r="J16400" t="s">
        <v>50202</v>
      </c>
    </row>
    <row r="16401" spans="1:10" ht="16" x14ac:dyDescent="0.2">
      <c r="A16401" t="s">
        <v>230</v>
      </c>
      <c r="B16401" t="s">
        <v>50203</v>
      </c>
      <c r="C16401" t="s">
        <v>50204</v>
      </c>
      <c r="D16401">
        <v>3</v>
      </c>
      <c r="E16401" t="s">
        <v>13</v>
      </c>
      <c r="F16401" t="s">
        <v>13</v>
      </c>
      <c r="G16401" t="s">
        <v>50200</v>
      </c>
      <c r="H16401" s="3" t="s">
        <v>50201</v>
      </c>
      <c r="I16401" t="s">
        <v>69</v>
      </c>
      <c r="J16401" t="s">
        <v>235</v>
      </c>
    </row>
    <row r="16402" spans="1:10" ht="16" x14ac:dyDescent="0.2">
      <c r="A16402" t="s">
        <v>50074</v>
      </c>
      <c r="B16402" t="s">
        <v>231</v>
      </c>
      <c r="C16402" t="s">
        <v>232</v>
      </c>
      <c r="D16402">
        <v>1</v>
      </c>
      <c r="E16402" t="s">
        <v>13</v>
      </c>
      <c r="F16402" t="s">
        <v>13</v>
      </c>
      <c r="G16402" t="s">
        <v>50200</v>
      </c>
      <c r="H16402" s="3" t="s">
        <v>50201</v>
      </c>
      <c r="I16402" t="s">
        <v>69</v>
      </c>
      <c r="J16402" t="s">
        <v>50075</v>
      </c>
    </row>
    <row r="16403" spans="1:10" ht="16" x14ac:dyDescent="0.2">
      <c r="A16403" t="s">
        <v>230</v>
      </c>
      <c r="B16403" t="s">
        <v>50205</v>
      </c>
      <c r="C16403" t="s">
        <v>50206</v>
      </c>
      <c r="D16403">
        <v>5</v>
      </c>
      <c r="E16403" t="s">
        <v>13</v>
      </c>
      <c r="F16403" t="s">
        <v>13</v>
      </c>
      <c r="G16403" t="s">
        <v>50200</v>
      </c>
      <c r="H16403" s="3" t="s">
        <v>50201</v>
      </c>
      <c r="I16403" t="s">
        <v>69</v>
      </c>
      <c r="J16403" t="s">
        <v>235</v>
      </c>
    </row>
    <row r="16404" spans="1:10" ht="16" x14ac:dyDescent="0.2">
      <c r="A16404" t="s">
        <v>38668</v>
      </c>
      <c r="B16404" t="s">
        <v>50207</v>
      </c>
      <c r="C16404" t="s">
        <v>50208</v>
      </c>
      <c r="D16404">
        <v>2</v>
      </c>
      <c r="E16404" t="s">
        <v>13</v>
      </c>
      <c r="F16404" t="s">
        <v>13</v>
      </c>
      <c r="G16404" t="s">
        <v>50200</v>
      </c>
      <c r="H16404" s="3" t="s">
        <v>50201</v>
      </c>
      <c r="I16404" t="s">
        <v>69</v>
      </c>
      <c r="J16404" t="s">
        <v>38672</v>
      </c>
    </row>
    <row r="16405" spans="1:10" ht="16" x14ac:dyDescent="0.2">
      <c r="A16405" t="s">
        <v>50209</v>
      </c>
      <c r="B16405" t="s">
        <v>50210</v>
      </c>
      <c r="C16405" t="s">
        <v>50211</v>
      </c>
      <c r="D16405">
        <v>4</v>
      </c>
      <c r="E16405" t="s">
        <v>13</v>
      </c>
      <c r="F16405" t="s">
        <v>13</v>
      </c>
      <c r="G16405" t="s">
        <v>50200</v>
      </c>
      <c r="H16405" s="3" t="s">
        <v>50201</v>
      </c>
      <c r="I16405" t="s">
        <v>69</v>
      </c>
      <c r="J16405" t="s">
        <v>50212</v>
      </c>
    </row>
    <row r="16406" spans="1:10" ht="16" x14ac:dyDescent="0.2">
      <c r="A16406" t="s">
        <v>230</v>
      </c>
      <c r="B16406" t="s">
        <v>50213</v>
      </c>
      <c r="C16406" t="s">
        <v>50214</v>
      </c>
      <c r="D16406">
        <v>2</v>
      </c>
      <c r="E16406" t="s">
        <v>13</v>
      </c>
      <c r="F16406" t="s">
        <v>13</v>
      </c>
      <c r="G16406" t="s">
        <v>50200</v>
      </c>
      <c r="H16406" s="3" t="s">
        <v>50201</v>
      </c>
      <c r="I16406" t="s">
        <v>69</v>
      </c>
      <c r="J16406" t="s">
        <v>235</v>
      </c>
    </row>
    <row r="16407" spans="1:10" ht="16" x14ac:dyDescent="0.2">
      <c r="A16407" t="s">
        <v>50183</v>
      </c>
      <c r="B16407" t="s">
        <v>32486</v>
      </c>
      <c r="C16407" t="s">
        <v>32487</v>
      </c>
      <c r="D16407">
        <v>1</v>
      </c>
      <c r="E16407" t="s">
        <v>13</v>
      </c>
      <c r="F16407" t="s">
        <v>13</v>
      </c>
      <c r="G16407" t="s">
        <v>50200</v>
      </c>
      <c r="H16407" s="3" t="s">
        <v>50201</v>
      </c>
      <c r="I16407" t="s">
        <v>69</v>
      </c>
      <c r="J16407" t="s">
        <v>50185</v>
      </c>
    </row>
    <row r="16408" spans="1:10" ht="16" x14ac:dyDescent="0.2">
      <c r="A16408" t="s">
        <v>18775</v>
      </c>
      <c r="B16408" t="s">
        <v>50213</v>
      </c>
      <c r="C16408" t="s">
        <v>50214</v>
      </c>
      <c r="D16408">
        <v>1</v>
      </c>
      <c r="E16408" t="s">
        <v>13</v>
      </c>
      <c r="F16408" t="s">
        <v>13</v>
      </c>
      <c r="G16408" t="s">
        <v>50200</v>
      </c>
      <c r="H16408" s="3" t="s">
        <v>50201</v>
      </c>
      <c r="I16408" t="s">
        <v>69</v>
      </c>
      <c r="J16408" t="s">
        <v>18776</v>
      </c>
    </row>
    <row r="16409" spans="1:10" ht="16" x14ac:dyDescent="0.2">
      <c r="A16409" t="s">
        <v>18775</v>
      </c>
      <c r="B16409" t="s">
        <v>50215</v>
      </c>
      <c r="C16409" t="s">
        <v>50216</v>
      </c>
      <c r="D16409">
        <v>3</v>
      </c>
      <c r="E16409" t="s">
        <v>13</v>
      </c>
      <c r="F16409" t="s">
        <v>13</v>
      </c>
      <c r="G16409" t="s">
        <v>50200</v>
      </c>
      <c r="H16409" s="3" t="s">
        <v>50201</v>
      </c>
      <c r="I16409" t="s">
        <v>69</v>
      </c>
      <c r="J16409" t="s">
        <v>18776</v>
      </c>
    </row>
    <row r="16410" spans="1:10" ht="16" x14ac:dyDescent="0.2">
      <c r="A16410" t="s">
        <v>32485</v>
      </c>
      <c r="B16410" t="s">
        <v>50173</v>
      </c>
      <c r="C16410" t="s">
        <v>50174</v>
      </c>
      <c r="D16410">
        <v>1</v>
      </c>
      <c r="E16410" t="s">
        <v>13</v>
      </c>
      <c r="F16410" t="s">
        <v>13</v>
      </c>
      <c r="G16410" t="s">
        <v>50200</v>
      </c>
      <c r="H16410" s="3" t="s">
        <v>50201</v>
      </c>
      <c r="I16410" t="s">
        <v>69</v>
      </c>
      <c r="J16410" t="s">
        <v>32489</v>
      </c>
    </row>
    <row r="16411" spans="1:10" ht="16" x14ac:dyDescent="0.2">
      <c r="A16411" t="s">
        <v>50209</v>
      </c>
      <c r="B16411" t="s">
        <v>50173</v>
      </c>
      <c r="C16411" t="s">
        <v>50174</v>
      </c>
      <c r="D16411">
        <v>2</v>
      </c>
      <c r="E16411" t="s">
        <v>13</v>
      </c>
      <c r="F16411" t="s">
        <v>13</v>
      </c>
      <c r="G16411" t="s">
        <v>50200</v>
      </c>
      <c r="H16411" s="3" t="s">
        <v>50201</v>
      </c>
      <c r="I16411" t="s">
        <v>69</v>
      </c>
      <c r="J16411" t="s">
        <v>50212</v>
      </c>
    </row>
    <row r="16412" spans="1:10" ht="16" x14ac:dyDescent="0.2">
      <c r="A16412" t="s">
        <v>50209</v>
      </c>
      <c r="B16412" t="s">
        <v>50217</v>
      </c>
      <c r="C16412" t="s">
        <v>50218</v>
      </c>
      <c r="D16412">
        <v>3</v>
      </c>
      <c r="E16412" t="s">
        <v>13</v>
      </c>
      <c r="F16412" t="s">
        <v>13</v>
      </c>
      <c r="G16412" t="s">
        <v>50200</v>
      </c>
      <c r="H16412" s="3" t="s">
        <v>50201</v>
      </c>
      <c r="I16412" t="s">
        <v>69</v>
      </c>
      <c r="J16412" t="s">
        <v>50212</v>
      </c>
    </row>
    <row r="16413" spans="1:10" ht="16" x14ac:dyDescent="0.2">
      <c r="A16413" t="s">
        <v>50183</v>
      </c>
      <c r="B16413" t="s">
        <v>50173</v>
      </c>
      <c r="C16413" t="s">
        <v>50174</v>
      </c>
      <c r="D16413">
        <v>2</v>
      </c>
      <c r="E16413" t="s">
        <v>13</v>
      </c>
      <c r="F16413" t="s">
        <v>13</v>
      </c>
      <c r="G16413" t="s">
        <v>50200</v>
      </c>
      <c r="H16413" s="3" t="s">
        <v>50201</v>
      </c>
      <c r="I16413" t="s">
        <v>69</v>
      </c>
      <c r="J16413" t="s">
        <v>50185</v>
      </c>
    </row>
    <row r="16414" spans="1:10" ht="16" x14ac:dyDescent="0.2">
      <c r="A16414" t="s">
        <v>38668</v>
      </c>
      <c r="B16414" t="s">
        <v>50145</v>
      </c>
      <c r="C16414" t="s">
        <v>50146</v>
      </c>
      <c r="D16414">
        <v>1</v>
      </c>
      <c r="E16414" t="s">
        <v>13</v>
      </c>
      <c r="F16414" t="s">
        <v>13</v>
      </c>
      <c r="G16414" t="s">
        <v>50200</v>
      </c>
      <c r="H16414" s="3" t="s">
        <v>50201</v>
      </c>
      <c r="I16414" t="s">
        <v>69</v>
      </c>
      <c r="J16414" t="s">
        <v>38672</v>
      </c>
    </row>
    <row r="16415" spans="1:10" ht="16" x14ac:dyDescent="0.2">
      <c r="A16415" t="s">
        <v>50197</v>
      </c>
      <c r="B16415" t="s">
        <v>50207</v>
      </c>
      <c r="C16415" t="s">
        <v>50208</v>
      </c>
      <c r="D16415">
        <v>2</v>
      </c>
      <c r="E16415" t="s">
        <v>13</v>
      </c>
      <c r="F16415" t="s">
        <v>13</v>
      </c>
      <c r="G16415" t="s">
        <v>50200</v>
      </c>
      <c r="H16415" s="3" t="s">
        <v>50201</v>
      </c>
      <c r="I16415" t="s">
        <v>69</v>
      </c>
      <c r="J16415" t="s">
        <v>50202</v>
      </c>
    </row>
    <row r="16416" spans="1:10" ht="16" x14ac:dyDescent="0.2">
      <c r="A16416" t="s">
        <v>50209</v>
      </c>
      <c r="B16416" t="s">
        <v>50145</v>
      </c>
      <c r="C16416" t="s">
        <v>50146</v>
      </c>
      <c r="D16416">
        <v>1</v>
      </c>
      <c r="E16416" t="s">
        <v>13</v>
      </c>
      <c r="F16416" t="s">
        <v>13</v>
      </c>
      <c r="G16416" t="s">
        <v>50200</v>
      </c>
      <c r="H16416" s="3" t="s">
        <v>50201</v>
      </c>
      <c r="I16416" t="s">
        <v>69</v>
      </c>
      <c r="J16416" t="s">
        <v>50212</v>
      </c>
    </row>
    <row r="16417" spans="1:10" ht="16" x14ac:dyDescent="0.2">
      <c r="A16417" t="s">
        <v>50197</v>
      </c>
      <c r="B16417" t="s">
        <v>50219</v>
      </c>
      <c r="C16417" t="s">
        <v>50220</v>
      </c>
      <c r="D16417">
        <v>1</v>
      </c>
      <c r="E16417" t="s">
        <v>13</v>
      </c>
      <c r="F16417" t="s">
        <v>13</v>
      </c>
      <c r="G16417" t="s">
        <v>50221</v>
      </c>
      <c r="H16417" s="3" t="s">
        <v>50222</v>
      </c>
      <c r="I16417" t="s">
        <v>69</v>
      </c>
      <c r="J16417" t="s">
        <v>50202</v>
      </c>
    </row>
    <row r="16418" spans="1:10" ht="16" x14ac:dyDescent="0.2">
      <c r="A16418" t="s">
        <v>11584</v>
      </c>
      <c r="B16418" t="s">
        <v>50223</v>
      </c>
      <c r="C16418" t="s">
        <v>50224</v>
      </c>
      <c r="D16418">
        <v>5</v>
      </c>
      <c r="E16418" t="s">
        <v>13</v>
      </c>
      <c r="F16418" t="s">
        <v>13</v>
      </c>
      <c r="G16418" t="s">
        <v>50225</v>
      </c>
      <c r="H16418" s="3" t="s">
        <v>50226</v>
      </c>
      <c r="I16418" t="s">
        <v>69</v>
      </c>
      <c r="J16418" t="s">
        <v>11588</v>
      </c>
    </row>
    <row r="16419" spans="1:10" ht="16" x14ac:dyDescent="0.2">
      <c r="A16419" t="s">
        <v>19897</v>
      </c>
      <c r="B16419" t="s">
        <v>50227</v>
      </c>
      <c r="C16419" t="s">
        <v>50228</v>
      </c>
      <c r="D16419">
        <v>3</v>
      </c>
      <c r="E16419" t="s">
        <v>13</v>
      </c>
      <c r="F16419" t="s">
        <v>13</v>
      </c>
      <c r="G16419" t="s">
        <v>50229</v>
      </c>
      <c r="H16419" s="3" t="s">
        <v>50230</v>
      </c>
      <c r="I16419" t="s">
        <v>69</v>
      </c>
      <c r="J16419" t="s">
        <v>19900</v>
      </c>
    </row>
    <row r="16420" spans="1:10" ht="16" x14ac:dyDescent="0.2">
      <c r="A16420" t="s">
        <v>38690</v>
      </c>
      <c r="B16420" t="s">
        <v>50231</v>
      </c>
      <c r="C16420" t="s">
        <v>50232</v>
      </c>
      <c r="D16420">
        <v>2</v>
      </c>
      <c r="E16420" t="s">
        <v>24579</v>
      </c>
      <c r="F16420" t="s">
        <v>13</v>
      </c>
      <c r="G16420" t="s">
        <v>50233</v>
      </c>
      <c r="H16420" s="3" t="s">
        <v>50234</v>
      </c>
      <c r="I16420" t="s">
        <v>62</v>
      </c>
      <c r="J16420" t="s">
        <v>38695</v>
      </c>
    </row>
    <row r="16421" spans="1:10" ht="16" x14ac:dyDescent="0.2">
      <c r="A16421" t="s">
        <v>50235</v>
      </c>
      <c r="B16421" t="s">
        <v>50236</v>
      </c>
      <c r="C16421" t="s">
        <v>50237</v>
      </c>
      <c r="D16421">
        <v>1</v>
      </c>
      <c r="E16421" t="s">
        <v>13</v>
      </c>
      <c r="F16421" t="s">
        <v>13</v>
      </c>
      <c r="G16421" t="s">
        <v>50238</v>
      </c>
      <c r="H16421" s="3" t="s">
        <v>50239</v>
      </c>
      <c r="I16421" t="s">
        <v>6730</v>
      </c>
      <c r="J16421" t="s">
        <v>50240</v>
      </c>
    </row>
    <row r="16422" spans="1:10" ht="16" x14ac:dyDescent="0.2">
      <c r="A16422" t="s">
        <v>50241</v>
      </c>
      <c r="B16422" t="s">
        <v>50242</v>
      </c>
      <c r="C16422" t="s">
        <v>50243</v>
      </c>
      <c r="D16422">
        <v>2</v>
      </c>
      <c r="E16422" t="s">
        <v>13</v>
      </c>
      <c r="F16422" t="s">
        <v>13</v>
      </c>
      <c r="G16422" t="s">
        <v>50238</v>
      </c>
      <c r="H16422" s="3" t="s">
        <v>50239</v>
      </c>
      <c r="I16422" t="s">
        <v>6730</v>
      </c>
      <c r="J16422" t="s">
        <v>50244</v>
      </c>
    </row>
    <row r="16423" spans="1:10" ht="16" x14ac:dyDescent="0.2">
      <c r="A16423" t="s">
        <v>50241</v>
      </c>
      <c r="B16423" t="s">
        <v>50245</v>
      </c>
      <c r="C16423" t="s">
        <v>50246</v>
      </c>
      <c r="D16423">
        <v>3</v>
      </c>
      <c r="E16423" t="s">
        <v>13</v>
      </c>
      <c r="F16423" t="s">
        <v>13</v>
      </c>
      <c r="G16423" t="s">
        <v>50238</v>
      </c>
      <c r="H16423" s="3" t="s">
        <v>50239</v>
      </c>
      <c r="I16423" t="s">
        <v>6730</v>
      </c>
      <c r="J16423" t="s">
        <v>50244</v>
      </c>
    </row>
    <row r="16424" spans="1:10" ht="16" x14ac:dyDescent="0.2">
      <c r="A16424" t="s">
        <v>50235</v>
      </c>
      <c r="B16424" t="s">
        <v>50247</v>
      </c>
      <c r="C16424" t="s">
        <v>50248</v>
      </c>
      <c r="D16424">
        <v>3</v>
      </c>
      <c r="E16424" t="s">
        <v>13</v>
      </c>
      <c r="F16424" t="s">
        <v>13</v>
      </c>
      <c r="G16424" t="s">
        <v>50238</v>
      </c>
      <c r="H16424" s="3" t="s">
        <v>50239</v>
      </c>
      <c r="I16424" t="s">
        <v>6730</v>
      </c>
      <c r="J16424" t="s">
        <v>50240</v>
      </c>
    </row>
    <row r="16425" spans="1:10" ht="32" x14ac:dyDescent="0.2">
      <c r="A16425" t="s">
        <v>19177</v>
      </c>
      <c r="B16425" t="s">
        <v>42973</v>
      </c>
      <c r="C16425" t="s">
        <v>42974</v>
      </c>
      <c r="D16425">
        <v>6</v>
      </c>
      <c r="E16425" t="s">
        <v>13</v>
      </c>
      <c r="F16425" t="s">
        <v>13</v>
      </c>
      <c r="G16425" t="s">
        <v>50238</v>
      </c>
      <c r="H16425" s="3" t="s">
        <v>50249</v>
      </c>
      <c r="I16425" t="s">
        <v>106</v>
      </c>
      <c r="J16425" t="s">
        <v>19180</v>
      </c>
    </row>
    <row r="16426" spans="1:10" ht="16" x14ac:dyDescent="0.2">
      <c r="A16426" t="s">
        <v>50241</v>
      </c>
      <c r="B16426" t="s">
        <v>50236</v>
      </c>
      <c r="C16426" t="s">
        <v>50237</v>
      </c>
      <c r="D16426">
        <v>1</v>
      </c>
      <c r="E16426" t="s">
        <v>13</v>
      </c>
      <c r="F16426" t="s">
        <v>13</v>
      </c>
      <c r="G16426" t="s">
        <v>50238</v>
      </c>
      <c r="H16426" s="3" t="s">
        <v>50239</v>
      </c>
      <c r="I16426" t="s">
        <v>6730</v>
      </c>
      <c r="J16426" t="s">
        <v>50244</v>
      </c>
    </row>
    <row r="16427" spans="1:10" ht="16" x14ac:dyDescent="0.2">
      <c r="A16427" t="s">
        <v>50235</v>
      </c>
      <c r="B16427" t="s">
        <v>50250</v>
      </c>
      <c r="C16427" t="s">
        <v>50251</v>
      </c>
      <c r="D16427">
        <v>4</v>
      </c>
      <c r="E16427" t="s">
        <v>13</v>
      </c>
      <c r="F16427" t="s">
        <v>13</v>
      </c>
      <c r="G16427" t="s">
        <v>50238</v>
      </c>
      <c r="H16427" s="3" t="s">
        <v>50239</v>
      </c>
      <c r="I16427" t="s">
        <v>6730</v>
      </c>
      <c r="J16427" t="s">
        <v>50240</v>
      </c>
    </row>
    <row r="16428" spans="1:10" ht="16" x14ac:dyDescent="0.2">
      <c r="A16428" t="s">
        <v>50235</v>
      </c>
      <c r="B16428" t="s">
        <v>50252</v>
      </c>
      <c r="C16428" t="s">
        <v>50246</v>
      </c>
      <c r="D16428">
        <v>2</v>
      </c>
      <c r="E16428" t="s">
        <v>13</v>
      </c>
      <c r="F16428" t="s">
        <v>13</v>
      </c>
      <c r="G16428" t="s">
        <v>50238</v>
      </c>
      <c r="H16428" s="3" t="s">
        <v>50239</v>
      </c>
      <c r="I16428" t="s">
        <v>6730</v>
      </c>
      <c r="J16428" t="s">
        <v>50240</v>
      </c>
    </row>
    <row r="16429" spans="1:10" ht="16" x14ac:dyDescent="0.2">
      <c r="A16429" t="s">
        <v>50253</v>
      </c>
      <c r="B16429" t="s">
        <v>50254</v>
      </c>
      <c r="C16429" t="s">
        <v>50255</v>
      </c>
      <c r="D16429">
        <v>2</v>
      </c>
      <c r="E16429" t="s">
        <v>13</v>
      </c>
      <c r="F16429" t="s">
        <v>13</v>
      </c>
      <c r="G16429" t="s">
        <v>50256</v>
      </c>
      <c r="H16429" s="3" t="s">
        <v>50257</v>
      </c>
      <c r="I16429" t="s">
        <v>3979</v>
      </c>
      <c r="J16429" t="s">
        <v>50258</v>
      </c>
    </row>
    <row r="16430" spans="1:10" ht="16" x14ac:dyDescent="0.2">
      <c r="A16430" t="s">
        <v>50253</v>
      </c>
      <c r="B16430" t="s">
        <v>50259</v>
      </c>
      <c r="C16430" t="s">
        <v>50260</v>
      </c>
      <c r="D16430">
        <v>1</v>
      </c>
      <c r="E16430" t="s">
        <v>13</v>
      </c>
      <c r="F16430" t="s">
        <v>13</v>
      </c>
      <c r="G16430" t="s">
        <v>50256</v>
      </c>
      <c r="H16430" s="3" t="s">
        <v>50261</v>
      </c>
      <c r="I16430" t="s">
        <v>3979</v>
      </c>
      <c r="J16430" t="s">
        <v>50258</v>
      </c>
    </row>
    <row r="16431" spans="1:10" ht="16" x14ac:dyDescent="0.2">
      <c r="A16431" t="s">
        <v>50253</v>
      </c>
      <c r="B16431" t="s">
        <v>50262</v>
      </c>
      <c r="C16431" t="s">
        <v>50263</v>
      </c>
      <c r="D16431">
        <v>4</v>
      </c>
      <c r="E16431" t="s">
        <v>13</v>
      </c>
      <c r="F16431" t="s">
        <v>13</v>
      </c>
      <c r="G16431" t="s">
        <v>50256</v>
      </c>
      <c r="H16431" s="3" t="s">
        <v>50264</v>
      </c>
      <c r="I16431" t="s">
        <v>3979</v>
      </c>
      <c r="J16431" t="s">
        <v>50258</v>
      </c>
    </row>
    <row r="16432" spans="1:10" ht="16" x14ac:dyDescent="0.2">
      <c r="A16432" t="s">
        <v>50253</v>
      </c>
      <c r="B16432" t="s">
        <v>50265</v>
      </c>
      <c r="C16432" t="s">
        <v>50266</v>
      </c>
      <c r="D16432">
        <v>3</v>
      </c>
      <c r="E16432" t="s">
        <v>13</v>
      </c>
      <c r="F16432" t="s">
        <v>13</v>
      </c>
      <c r="G16432" t="s">
        <v>50267</v>
      </c>
      <c r="H16432" s="3" t="s">
        <v>50268</v>
      </c>
      <c r="I16432" t="s">
        <v>3979</v>
      </c>
      <c r="J16432" t="s">
        <v>50258</v>
      </c>
    </row>
    <row r="16433" spans="1:10" ht="16" x14ac:dyDescent="0.2">
      <c r="A16433" t="s">
        <v>50269</v>
      </c>
      <c r="B16433" t="s">
        <v>50270</v>
      </c>
      <c r="C16433" t="s">
        <v>50271</v>
      </c>
      <c r="D16433">
        <v>2</v>
      </c>
      <c r="E16433" t="s">
        <v>13</v>
      </c>
      <c r="F16433" t="s">
        <v>13</v>
      </c>
      <c r="G16433" t="s">
        <v>50272</v>
      </c>
      <c r="H16433" s="3" t="s">
        <v>50273</v>
      </c>
      <c r="I16433" t="s">
        <v>3979</v>
      </c>
      <c r="J16433" t="s">
        <v>50274</v>
      </c>
    </row>
    <row r="16434" spans="1:10" ht="16" x14ac:dyDescent="0.2">
      <c r="A16434" t="s">
        <v>50275</v>
      </c>
      <c r="B16434" t="s">
        <v>50276</v>
      </c>
      <c r="C16434" t="s">
        <v>50277</v>
      </c>
      <c r="D16434">
        <v>1</v>
      </c>
      <c r="E16434" t="s">
        <v>13</v>
      </c>
      <c r="F16434" t="s">
        <v>13</v>
      </c>
      <c r="G16434" t="s">
        <v>50272</v>
      </c>
      <c r="H16434" s="3" t="s">
        <v>50273</v>
      </c>
      <c r="I16434" t="s">
        <v>3979</v>
      </c>
      <c r="J16434" t="s">
        <v>50278</v>
      </c>
    </row>
    <row r="16435" spans="1:10" ht="16" x14ac:dyDescent="0.2">
      <c r="A16435" t="s">
        <v>50279</v>
      </c>
      <c r="B16435" t="s">
        <v>30842</v>
      </c>
      <c r="C16435" t="s">
        <v>30843</v>
      </c>
      <c r="D16435">
        <v>1</v>
      </c>
      <c r="E16435" t="s">
        <v>13</v>
      </c>
      <c r="F16435" t="s">
        <v>13</v>
      </c>
      <c r="G16435" t="s">
        <v>50272</v>
      </c>
      <c r="H16435" s="3" t="s">
        <v>50280</v>
      </c>
      <c r="I16435" t="s">
        <v>3979</v>
      </c>
      <c r="J16435" t="s">
        <v>50281</v>
      </c>
    </row>
    <row r="16436" spans="1:10" ht="16" x14ac:dyDescent="0.2">
      <c r="A16436" t="s">
        <v>50269</v>
      </c>
      <c r="B16436" t="s">
        <v>50282</v>
      </c>
      <c r="C16436" t="s">
        <v>50283</v>
      </c>
      <c r="D16436">
        <v>3</v>
      </c>
      <c r="E16436" t="s">
        <v>13</v>
      </c>
      <c r="F16436" t="s">
        <v>13</v>
      </c>
      <c r="G16436" t="s">
        <v>50272</v>
      </c>
      <c r="H16436" s="3" t="s">
        <v>50273</v>
      </c>
      <c r="I16436" t="s">
        <v>3979</v>
      </c>
      <c r="J16436" t="s">
        <v>50274</v>
      </c>
    </row>
    <row r="16437" spans="1:10" ht="16" x14ac:dyDescent="0.2">
      <c r="A16437" t="s">
        <v>50284</v>
      </c>
      <c r="B16437" t="s">
        <v>50285</v>
      </c>
      <c r="C16437" t="s">
        <v>50286</v>
      </c>
      <c r="D16437">
        <v>1</v>
      </c>
      <c r="E16437" t="s">
        <v>13</v>
      </c>
      <c r="F16437" t="s">
        <v>13</v>
      </c>
      <c r="G16437" t="s">
        <v>50272</v>
      </c>
      <c r="H16437" s="3" t="s">
        <v>50287</v>
      </c>
      <c r="I16437" t="s">
        <v>3979</v>
      </c>
      <c r="J16437" t="s">
        <v>50288</v>
      </c>
    </row>
    <row r="16438" spans="1:10" ht="16" x14ac:dyDescent="0.2">
      <c r="A16438" t="s">
        <v>50275</v>
      </c>
      <c r="B16438" t="s">
        <v>50289</v>
      </c>
      <c r="C16438" t="s">
        <v>50290</v>
      </c>
      <c r="D16438">
        <v>2</v>
      </c>
      <c r="E16438" t="s">
        <v>13</v>
      </c>
      <c r="F16438" t="s">
        <v>13</v>
      </c>
      <c r="G16438" t="s">
        <v>50272</v>
      </c>
      <c r="H16438" s="3" t="s">
        <v>50273</v>
      </c>
      <c r="I16438" t="s">
        <v>3979</v>
      </c>
      <c r="J16438" t="s">
        <v>50278</v>
      </c>
    </row>
    <row r="16439" spans="1:10" ht="16" x14ac:dyDescent="0.2">
      <c r="A16439" t="s">
        <v>50269</v>
      </c>
      <c r="B16439" t="s">
        <v>30842</v>
      </c>
      <c r="C16439" t="s">
        <v>30843</v>
      </c>
      <c r="D16439">
        <v>1</v>
      </c>
      <c r="E16439" t="s">
        <v>13</v>
      </c>
      <c r="F16439" t="s">
        <v>13</v>
      </c>
      <c r="G16439" t="s">
        <v>50272</v>
      </c>
      <c r="H16439" s="3" t="s">
        <v>50273</v>
      </c>
      <c r="I16439" t="s">
        <v>3979</v>
      </c>
      <c r="J16439" t="s">
        <v>50274</v>
      </c>
    </row>
    <row r="16440" spans="1:10" ht="16" x14ac:dyDescent="0.2">
      <c r="A16440" t="s">
        <v>50291</v>
      </c>
      <c r="B16440" t="s">
        <v>50292</v>
      </c>
      <c r="C16440" t="s">
        <v>50293</v>
      </c>
      <c r="D16440">
        <v>1</v>
      </c>
      <c r="E16440" t="s">
        <v>13</v>
      </c>
      <c r="F16440" t="s">
        <v>13</v>
      </c>
      <c r="G16440" t="s">
        <v>50272</v>
      </c>
      <c r="H16440" s="3" t="s">
        <v>50273</v>
      </c>
      <c r="I16440" t="s">
        <v>3979</v>
      </c>
      <c r="J16440" t="s">
        <v>50294</v>
      </c>
    </row>
    <row r="16441" spans="1:10" ht="16" x14ac:dyDescent="0.2">
      <c r="A16441" t="s">
        <v>42768</v>
      </c>
      <c r="B16441" t="s">
        <v>50295</v>
      </c>
      <c r="C16441" t="s">
        <v>50296</v>
      </c>
      <c r="D16441">
        <v>3</v>
      </c>
      <c r="E16441" t="s">
        <v>13</v>
      </c>
      <c r="F16441" t="s">
        <v>13</v>
      </c>
      <c r="G16441" t="s">
        <v>50297</v>
      </c>
      <c r="H16441" s="3" t="s">
        <v>50298</v>
      </c>
      <c r="I16441" t="s">
        <v>3979</v>
      </c>
      <c r="J16441" t="s">
        <v>42773</v>
      </c>
    </row>
    <row r="16442" spans="1:10" ht="16" x14ac:dyDescent="0.2">
      <c r="A16442" t="s">
        <v>42768</v>
      </c>
      <c r="B16442" t="s">
        <v>50299</v>
      </c>
      <c r="C16442" t="s">
        <v>50300</v>
      </c>
      <c r="D16442">
        <v>2</v>
      </c>
      <c r="E16442" t="s">
        <v>13</v>
      </c>
      <c r="F16442" t="s">
        <v>13</v>
      </c>
      <c r="G16442" t="s">
        <v>50297</v>
      </c>
      <c r="H16442" s="3" t="s">
        <v>50301</v>
      </c>
      <c r="I16442" t="s">
        <v>3979</v>
      </c>
      <c r="J16442" t="s">
        <v>42773</v>
      </c>
    </row>
    <row r="16443" spans="1:10" ht="16" x14ac:dyDescent="0.2">
      <c r="A16443" t="s">
        <v>50302</v>
      </c>
      <c r="B16443" t="s">
        <v>50303</v>
      </c>
      <c r="C16443" t="s">
        <v>50304</v>
      </c>
      <c r="D16443">
        <v>1</v>
      </c>
      <c r="E16443" t="s">
        <v>13</v>
      </c>
      <c r="F16443" t="s">
        <v>13</v>
      </c>
      <c r="G16443" t="s">
        <v>50297</v>
      </c>
      <c r="H16443" s="3" t="s">
        <v>50305</v>
      </c>
      <c r="I16443" t="s">
        <v>3979</v>
      </c>
      <c r="J16443" t="s">
        <v>50306</v>
      </c>
    </row>
    <row r="16444" spans="1:10" ht="16" x14ac:dyDescent="0.2">
      <c r="A16444" t="s">
        <v>50307</v>
      </c>
      <c r="B16444" t="s">
        <v>50308</v>
      </c>
      <c r="C16444" t="s">
        <v>50309</v>
      </c>
      <c r="D16444">
        <v>1</v>
      </c>
      <c r="E16444" t="s">
        <v>13</v>
      </c>
      <c r="F16444" t="s">
        <v>13</v>
      </c>
      <c r="G16444" t="s">
        <v>50297</v>
      </c>
      <c r="H16444" s="3" t="s">
        <v>50310</v>
      </c>
      <c r="I16444" t="s">
        <v>3979</v>
      </c>
      <c r="J16444" t="s">
        <v>50311</v>
      </c>
    </row>
    <row r="16445" spans="1:10" ht="16" x14ac:dyDescent="0.2">
      <c r="A16445" t="s">
        <v>24538</v>
      </c>
      <c r="B16445" t="s">
        <v>50312</v>
      </c>
      <c r="C16445" t="s">
        <v>50313</v>
      </c>
      <c r="D16445">
        <v>1</v>
      </c>
      <c r="E16445" t="s">
        <v>730</v>
      </c>
      <c r="F16445" t="s">
        <v>13</v>
      </c>
      <c r="G16445" t="s">
        <v>50314</v>
      </c>
      <c r="H16445" s="3" t="s">
        <v>50315</v>
      </c>
      <c r="I16445" t="s">
        <v>6730</v>
      </c>
      <c r="J16445" t="s">
        <v>24543</v>
      </c>
    </row>
    <row r="16446" spans="1:10" ht="16" x14ac:dyDescent="0.2">
      <c r="A16446" t="s">
        <v>50316</v>
      </c>
      <c r="B16446" t="s">
        <v>50317</v>
      </c>
      <c r="C16446" t="s">
        <v>50318</v>
      </c>
      <c r="D16446">
        <v>2</v>
      </c>
      <c r="E16446" t="s">
        <v>730</v>
      </c>
      <c r="F16446" t="s">
        <v>13</v>
      </c>
      <c r="G16446" t="s">
        <v>50314</v>
      </c>
      <c r="H16446" s="3" t="s">
        <v>50319</v>
      </c>
      <c r="I16446" t="s">
        <v>6730</v>
      </c>
      <c r="J16446" t="s">
        <v>50320</v>
      </c>
    </row>
    <row r="16447" spans="1:10" ht="16" x14ac:dyDescent="0.2">
      <c r="A16447" t="s">
        <v>50321</v>
      </c>
      <c r="B16447" t="s">
        <v>50317</v>
      </c>
      <c r="C16447" t="s">
        <v>50318</v>
      </c>
      <c r="D16447">
        <v>2</v>
      </c>
      <c r="E16447" t="s">
        <v>730</v>
      </c>
      <c r="F16447" t="s">
        <v>13</v>
      </c>
      <c r="G16447" t="s">
        <v>50314</v>
      </c>
      <c r="H16447" s="3" t="s">
        <v>50319</v>
      </c>
      <c r="I16447" t="s">
        <v>6730</v>
      </c>
      <c r="J16447" t="s">
        <v>50322</v>
      </c>
    </row>
    <row r="16448" spans="1:10" ht="16" x14ac:dyDescent="0.2">
      <c r="A16448" t="s">
        <v>29251</v>
      </c>
      <c r="B16448" t="s">
        <v>50323</v>
      </c>
      <c r="C16448" t="s">
        <v>50324</v>
      </c>
      <c r="D16448">
        <v>2</v>
      </c>
      <c r="E16448" t="s">
        <v>730</v>
      </c>
      <c r="F16448" t="s">
        <v>13</v>
      </c>
      <c r="G16448" t="s">
        <v>50314</v>
      </c>
      <c r="H16448" s="3" t="s">
        <v>50325</v>
      </c>
      <c r="I16448" t="s">
        <v>6730</v>
      </c>
      <c r="J16448" t="s">
        <v>29255</v>
      </c>
    </row>
    <row r="16449" spans="1:10" ht="16" x14ac:dyDescent="0.2">
      <c r="A16449" t="s">
        <v>16661</v>
      </c>
      <c r="B16449" t="s">
        <v>36647</v>
      </c>
      <c r="C16449" t="s">
        <v>36648</v>
      </c>
      <c r="D16449">
        <v>3</v>
      </c>
      <c r="E16449" t="s">
        <v>730</v>
      </c>
      <c r="F16449" t="s">
        <v>13</v>
      </c>
      <c r="G16449" t="s">
        <v>50314</v>
      </c>
      <c r="H16449" s="3" t="s">
        <v>50325</v>
      </c>
      <c r="I16449" t="s">
        <v>6730</v>
      </c>
      <c r="J16449" t="s">
        <v>16666</v>
      </c>
    </row>
    <row r="16450" spans="1:10" ht="16" x14ac:dyDescent="0.2">
      <c r="A16450" t="s">
        <v>50326</v>
      </c>
      <c r="B16450" t="s">
        <v>50317</v>
      </c>
      <c r="C16450" t="s">
        <v>50318</v>
      </c>
      <c r="D16450">
        <v>2</v>
      </c>
      <c r="E16450" t="s">
        <v>730</v>
      </c>
      <c r="F16450" t="s">
        <v>13</v>
      </c>
      <c r="G16450" t="s">
        <v>50314</v>
      </c>
      <c r="H16450" s="3" t="s">
        <v>50319</v>
      </c>
      <c r="I16450" t="s">
        <v>6730</v>
      </c>
      <c r="J16450" t="s">
        <v>50327</v>
      </c>
    </row>
    <row r="16451" spans="1:10" ht="16" x14ac:dyDescent="0.2">
      <c r="A16451" t="s">
        <v>29251</v>
      </c>
      <c r="B16451" t="s">
        <v>50328</v>
      </c>
      <c r="C16451" t="s">
        <v>50329</v>
      </c>
      <c r="D16451">
        <v>3</v>
      </c>
      <c r="E16451" t="s">
        <v>730</v>
      </c>
      <c r="F16451" t="s">
        <v>13</v>
      </c>
      <c r="G16451" t="s">
        <v>50314</v>
      </c>
      <c r="H16451" s="3" t="s">
        <v>50325</v>
      </c>
      <c r="I16451" t="s">
        <v>6730</v>
      </c>
      <c r="J16451" t="s">
        <v>29255</v>
      </c>
    </row>
    <row r="16452" spans="1:10" ht="16" x14ac:dyDescent="0.2">
      <c r="A16452" t="s">
        <v>50330</v>
      </c>
      <c r="B16452" t="s">
        <v>50331</v>
      </c>
      <c r="C16452" t="s">
        <v>50332</v>
      </c>
      <c r="D16452">
        <v>1</v>
      </c>
      <c r="E16452" t="s">
        <v>730</v>
      </c>
      <c r="F16452" t="s">
        <v>13</v>
      </c>
      <c r="G16452" t="s">
        <v>50314</v>
      </c>
      <c r="H16452" s="3" t="s">
        <v>50333</v>
      </c>
      <c r="I16452" t="s">
        <v>6730</v>
      </c>
      <c r="J16452" t="s">
        <v>50334</v>
      </c>
    </row>
    <row r="16453" spans="1:10" ht="16" x14ac:dyDescent="0.2">
      <c r="A16453" t="s">
        <v>50330</v>
      </c>
      <c r="B16453" t="s">
        <v>50335</v>
      </c>
      <c r="C16453" t="s">
        <v>50336</v>
      </c>
      <c r="D16453">
        <v>2</v>
      </c>
      <c r="E16453" t="s">
        <v>730</v>
      </c>
      <c r="F16453" t="s">
        <v>13</v>
      </c>
      <c r="G16453" t="s">
        <v>50314</v>
      </c>
      <c r="H16453" s="3" t="s">
        <v>50337</v>
      </c>
      <c r="I16453" t="s">
        <v>6730</v>
      </c>
      <c r="J16453" t="s">
        <v>50334</v>
      </c>
    </row>
    <row r="16454" spans="1:10" ht="16" x14ac:dyDescent="0.2">
      <c r="A16454" t="s">
        <v>50338</v>
      </c>
      <c r="B16454" t="s">
        <v>50317</v>
      </c>
      <c r="C16454" t="s">
        <v>50318</v>
      </c>
      <c r="D16454">
        <v>2</v>
      </c>
      <c r="E16454" t="s">
        <v>730</v>
      </c>
      <c r="F16454" t="s">
        <v>13</v>
      </c>
      <c r="G16454" t="s">
        <v>50314</v>
      </c>
      <c r="H16454" s="3" t="s">
        <v>50319</v>
      </c>
      <c r="I16454" t="s">
        <v>6730</v>
      </c>
      <c r="J16454" t="s">
        <v>50339</v>
      </c>
    </row>
    <row r="16455" spans="1:10" ht="16" x14ac:dyDescent="0.2">
      <c r="A16455" t="s">
        <v>24538</v>
      </c>
      <c r="B16455" t="s">
        <v>50340</v>
      </c>
      <c r="C16455" t="s">
        <v>50341</v>
      </c>
      <c r="D16455">
        <v>4</v>
      </c>
      <c r="E16455" t="s">
        <v>730</v>
      </c>
      <c r="F16455" t="s">
        <v>13</v>
      </c>
      <c r="G16455" t="s">
        <v>50314</v>
      </c>
      <c r="H16455" s="3" t="s">
        <v>50315</v>
      </c>
      <c r="I16455" t="s">
        <v>6730</v>
      </c>
      <c r="J16455" t="s">
        <v>24543</v>
      </c>
    </row>
    <row r="16456" spans="1:10" ht="16" x14ac:dyDescent="0.2">
      <c r="A16456" t="s">
        <v>6762</v>
      </c>
      <c r="B16456" t="s">
        <v>50342</v>
      </c>
      <c r="C16456" t="s">
        <v>50343</v>
      </c>
      <c r="D16456">
        <v>2</v>
      </c>
      <c r="E16456" t="s">
        <v>730</v>
      </c>
      <c r="F16456" t="s">
        <v>13</v>
      </c>
      <c r="G16456" t="s">
        <v>50314</v>
      </c>
      <c r="H16456" s="3" t="s">
        <v>50325</v>
      </c>
      <c r="I16456" t="s">
        <v>6730</v>
      </c>
      <c r="J16456" t="s">
        <v>6763</v>
      </c>
    </row>
    <row r="16457" spans="1:10" ht="16" x14ac:dyDescent="0.2">
      <c r="A16457" t="s">
        <v>14608</v>
      </c>
      <c r="B16457" t="s">
        <v>50344</v>
      </c>
      <c r="C16457" t="s">
        <v>50345</v>
      </c>
      <c r="D16457">
        <v>3</v>
      </c>
      <c r="E16457" t="s">
        <v>13</v>
      </c>
      <c r="F16457" t="s">
        <v>13</v>
      </c>
      <c r="G16457" t="s">
        <v>50346</v>
      </c>
      <c r="H16457" s="3" t="s">
        <v>50347</v>
      </c>
      <c r="I16457" t="s">
        <v>3979</v>
      </c>
      <c r="J16457" t="s">
        <v>14613</v>
      </c>
    </row>
    <row r="16458" spans="1:10" ht="32" x14ac:dyDescent="0.2">
      <c r="A16458" t="s">
        <v>7523</v>
      </c>
      <c r="B16458" t="s">
        <v>50344</v>
      </c>
      <c r="C16458" t="s">
        <v>50345</v>
      </c>
      <c r="D16458">
        <v>4</v>
      </c>
      <c r="E16458" t="s">
        <v>13</v>
      </c>
      <c r="F16458" t="s">
        <v>13</v>
      </c>
      <c r="G16458" t="s">
        <v>50348</v>
      </c>
      <c r="H16458" s="3" t="s">
        <v>50349</v>
      </c>
      <c r="I16458" t="s">
        <v>292</v>
      </c>
      <c r="J16458" t="s">
        <v>7528</v>
      </c>
    </row>
    <row r="16459" spans="1:10" ht="16" x14ac:dyDescent="0.2">
      <c r="A16459" t="s">
        <v>50350</v>
      </c>
      <c r="B16459" t="s">
        <v>50351</v>
      </c>
      <c r="C16459" t="s">
        <v>50352</v>
      </c>
      <c r="D16459">
        <v>1</v>
      </c>
      <c r="E16459" t="s">
        <v>13</v>
      </c>
      <c r="F16459" t="s">
        <v>13</v>
      </c>
      <c r="G16459" t="s">
        <v>50353</v>
      </c>
      <c r="H16459" s="3" t="s">
        <v>50354</v>
      </c>
      <c r="I16459" t="s">
        <v>390</v>
      </c>
      <c r="J16459" t="s">
        <v>50355</v>
      </c>
    </row>
    <row r="16460" spans="1:10" ht="16" x14ac:dyDescent="0.2">
      <c r="A16460" t="s">
        <v>50356</v>
      </c>
      <c r="B16460" t="s">
        <v>50357</v>
      </c>
      <c r="C16460" t="s">
        <v>50358</v>
      </c>
      <c r="D16460">
        <v>1</v>
      </c>
      <c r="E16460" t="s">
        <v>13</v>
      </c>
      <c r="F16460" t="s">
        <v>13</v>
      </c>
      <c r="G16460" t="s">
        <v>50353</v>
      </c>
      <c r="H16460" s="3" t="s">
        <v>50359</v>
      </c>
      <c r="I16460" t="s">
        <v>390</v>
      </c>
      <c r="J16460" t="s">
        <v>50360</v>
      </c>
    </row>
    <row r="16461" spans="1:10" ht="16" x14ac:dyDescent="0.2">
      <c r="A16461" t="s">
        <v>30697</v>
      </c>
      <c r="B16461" t="s">
        <v>50357</v>
      </c>
      <c r="C16461" t="s">
        <v>50358</v>
      </c>
      <c r="D16461">
        <v>2</v>
      </c>
      <c r="E16461" t="s">
        <v>13</v>
      </c>
      <c r="F16461" t="s">
        <v>13</v>
      </c>
      <c r="G16461" t="s">
        <v>50353</v>
      </c>
      <c r="H16461" s="3" t="s">
        <v>50359</v>
      </c>
      <c r="I16461" t="s">
        <v>390</v>
      </c>
      <c r="J16461" t="s">
        <v>30702</v>
      </c>
    </row>
    <row r="16462" spans="1:10" ht="16" x14ac:dyDescent="0.2">
      <c r="A16462" t="s">
        <v>28415</v>
      </c>
      <c r="B16462" t="s">
        <v>50361</v>
      </c>
      <c r="C16462" t="s">
        <v>50362</v>
      </c>
      <c r="D16462">
        <v>4</v>
      </c>
      <c r="E16462" t="s">
        <v>13</v>
      </c>
      <c r="F16462" t="s">
        <v>13</v>
      </c>
      <c r="G16462" t="s">
        <v>50363</v>
      </c>
      <c r="H16462" s="3" t="s">
        <v>50364</v>
      </c>
      <c r="I16462" t="s">
        <v>69</v>
      </c>
      <c r="J16462" t="s">
        <v>28419</v>
      </c>
    </row>
    <row r="16463" spans="1:10" ht="16" x14ac:dyDescent="0.2">
      <c r="A16463" t="s">
        <v>6903</v>
      </c>
      <c r="B16463" t="s">
        <v>20395</v>
      </c>
      <c r="C16463" t="s">
        <v>20396</v>
      </c>
      <c r="D16463">
        <v>1</v>
      </c>
      <c r="E16463" t="s">
        <v>13</v>
      </c>
      <c r="F16463" t="s">
        <v>13</v>
      </c>
      <c r="G16463" t="s">
        <v>50363</v>
      </c>
      <c r="H16463" s="3" t="s">
        <v>50364</v>
      </c>
      <c r="I16463" t="s">
        <v>69</v>
      </c>
      <c r="J16463" t="s">
        <v>6906</v>
      </c>
    </row>
    <row r="16464" spans="1:10" ht="16" x14ac:dyDescent="0.2">
      <c r="A16464" t="s">
        <v>9196</v>
      </c>
      <c r="B16464" t="s">
        <v>15007</v>
      </c>
      <c r="C16464" t="s">
        <v>50365</v>
      </c>
      <c r="D16464">
        <v>1</v>
      </c>
      <c r="E16464" t="s">
        <v>13</v>
      </c>
      <c r="F16464" t="s">
        <v>13</v>
      </c>
      <c r="G16464" t="s">
        <v>50363</v>
      </c>
      <c r="H16464" s="3" t="s">
        <v>50364</v>
      </c>
      <c r="I16464" t="s">
        <v>69</v>
      </c>
      <c r="J16464" t="s">
        <v>9199</v>
      </c>
    </row>
    <row r="16465" spans="1:10" ht="16" x14ac:dyDescent="0.2">
      <c r="A16465" t="s">
        <v>9196</v>
      </c>
      <c r="B16465" t="s">
        <v>50366</v>
      </c>
      <c r="C16465" t="s">
        <v>50367</v>
      </c>
      <c r="D16465">
        <v>2</v>
      </c>
      <c r="E16465" t="s">
        <v>13</v>
      </c>
      <c r="F16465" t="s">
        <v>13</v>
      </c>
      <c r="G16465" t="s">
        <v>50363</v>
      </c>
      <c r="H16465" s="3" t="s">
        <v>50364</v>
      </c>
      <c r="I16465" t="s">
        <v>69</v>
      </c>
      <c r="J16465" t="s">
        <v>9199</v>
      </c>
    </row>
    <row r="16466" spans="1:10" ht="16" x14ac:dyDescent="0.2">
      <c r="A16466" t="s">
        <v>1529</v>
      </c>
      <c r="B16466" t="s">
        <v>50368</v>
      </c>
      <c r="C16466" t="s">
        <v>50369</v>
      </c>
      <c r="D16466">
        <v>4</v>
      </c>
      <c r="E16466" t="s">
        <v>13</v>
      </c>
      <c r="F16466" t="s">
        <v>13</v>
      </c>
      <c r="G16466" t="s">
        <v>50363</v>
      </c>
      <c r="H16466" s="3" t="s">
        <v>50370</v>
      </c>
      <c r="I16466" t="s">
        <v>69</v>
      </c>
      <c r="J16466" t="s">
        <v>1534</v>
      </c>
    </row>
    <row r="16467" spans="1:10" ht="16" x14ac:dyDescent="0.2">
      <c r="A16467" t="s">
        <v>38411</v>
      </c>
      <c r="B16467" t="s">
        <v>50371</v>
      </c>
      <c r="C16467" t="s">
        <v>50372</v>
      </c>
      <c r="D16467">
        <v>1</v>
      </c>
      <c r="E16467" t="s">
        <v>13</v>
      </c>
      <c r="F16467" t="s">
        <v>13</v>
      </c>
      <c r="G16467" t="s">
        <v>50373</v>
      </c>
      <c r="H16467" s="3" t="s">
        <v>50374</v>
      </c>
      <c r="I16467" t="s">
        <v>390</v>
      </c>
      <c r="J16467" t="s">
        <v>38414</v>
      </c>
    </row>
    <row r="16468" spans="1:10" ht="16" x14ac:dyDescent="0.2">
      <c r="A16468" t="s">
        <v>36580</v>
      </c>
      <c r="B16468" t="s">
        <v>50371</v>
      </c>
      <c r="C16468" t="s">
        <v>50372</v>
      </c>
      <c r="D16468">
        <v>1</v>
      </c>
      <c r="E16468" t="s">
        <v>13</v>
      </c>
      <c r="F16468" t="s">
        <v>13</v>
      </c>
      <c r="G16468" t="s">
        <v>50373</v>
      </c>
      <c r="H16468" s="3" t="s">
        <v>50375</v>
      </c>
      <c r="I16468" t="s">
        <v>390</v>
      </c>
      <c r="J16468" t="s">
        <v>36584</v>
      </c>
    </row>
    <row r="16469" spans="1:10" ht="16" x14ac:dyDescent="0.2">
      <c r="A16469" t="s">
        <v>25293</v>
      </c>
      <c r="B16469" t="s">
        <v>50376</v>
      </c>
      <c r="C16469" t="s">
        <v>50377</v>
      </c>
      <c r="D16469">
        <v>4</v>
      </c>
      <c r="E16469" t="s">
        <v>13</v>
      </c>
      <c r="F16469" t="s">
        <v>13</v>
      </c>
      <c r="G16469" t="s">
        <v>50378</v>
      </c>
      <c r="H16469" s="3" t="s">
        <v>50379</v>
      </c>
      <c r="I16469" t="s">
        <v>337</v>
      </c>
      <c r="J16469" t="s">
        <v>25299</v>
      </c>
    </row>
    <row r="16470" spans="1:10" ht="16" x14ac:dyDescent="0.2">
      <c r="A16470" t="s">
        <v>1777</v>
      </c>
      <c r="B16470" t="s">
        <v>50380</v>
      </c>
      <c r="C16470" t="s">
        <v>50381</v>
      </c>
      <c r="D16470">
        <v>4</v>
      </c>
      <c r="E16470" t="s">
        <v>13</v>
      </c>
      <c r="F16470" t="s">
        <v>13</v>
      </c>
      <c r="G16470" t="s">
        <v>50382</v>
      </c>
      <c r="H16470" s="3" t="s">
        <v>50383</v>
      </c>
      <c r="I16470" t="s">
        <v>995</v>
      </c>
      <c r="J16470" t="s">
        <v>1782</v>
      </c>
    </row>
    <row r="16471" spans="1:10" ht="16" x14ac:dyDescent="0.2">
      <c r="A16471" t="s">
        <v>30212</v>
      </c>
      <c r="B16471" t="s">
        <v>50384</v>
      </c>
      <c r="C16471" t="s">
        <v>50385</v>
      </c>
      <c r="D16471">
        <v>1</v>
      </c>
      <c r="E16471" t="s">
        <v>13</v>
      </c>
      <c r="F16471" t="s">
        <v>13</v>
      </c>
      <c r="G16471" t="s">
        <v>50382</v>
      </c>
      <c r="H16471" s="3" t="s">
        <v>50386</v>
      </c>
      <c r="I16471" t="s">
        <v>995</v>
      </c>
      <c r="J16471" t="s">
        <v>30217</v>
      </c>
    </row>
    <row r="16472" spans="1:10" ht="16" x14ac:dyDescent="0.2">
      <c r="A16472" t="s">
        <v>50387</v>
      </c>
      <c r="B16472" t="s">
        <v>50388</v>
      </c>
      <c r="C16472" t="s">
        <v>50389</v>
      </c>
      <c r="D16472">
        <v>1</v>
      </c>
      <c r="E16472" t="s">
        <v>13</v>
      </c>
      <c r="F16472" t="s">
        <v>13</v>
      </c>
      <c r="G16472" t="s">
        <v>50390</v>
      </c>
      <c r="H16472" s="3" t="s">
        <v>50391</v>
      </c>
      <c r="I16472" t="s">
        <v>62</v>
      </c>
      <c r="J16472" t="s">
        <v>50392</v>
      </c>
    </row>
    <row r="16473" spans="1:10" ht="16" x14ac:dyDescent="0.2">
      <c r="A16473" t="s">
        <v>50387</v>
      </c>
      <c r="B16473" t="s">
        <v>15124</v>
      </c>
      <c r="C16473" t="s">
        <v>50393</v>
      </c>
      <c r="D16473">
        <v>2</v>
      </c>
      <c r="E16473" t="s">
        <v>13</v>
      </c>
      <c r="F16473" t="s">
        <v>13</v>
      </c>
      <c r="G16473" t="s">
        <v>50390</v>
      </c>
      <c r="H16473" s="3" t="s">
        <v>50391</v>
      </c>
      <c r="I16473" t="s">
        <v>62</v>
      </c>
      <c r="J16473" t="s">
        <v>50392</v>
      </c>
    </row>
    <row r="16474" spans="1:10" ht="16" x14ac:dyDescent="0.2">
      <c r="A16474" t="s">
        <v>34629</v>
      </c>
      <c r="B16474" t="s">
        <v>38580</v>
      </c>
      <c r="C16474" t="s">
        <v>38581</v>
      </c>
      <c r="D16474">
        <v>2</v>
      </c>
      <c r="E16474" t="s">
        <v>13</v>
      </c>
      <c r="F16474" t="s">
        <v>13</v>
      </c>
      <c r="G16474" t="s">
        <v>50394</v>
      </c>
      <c r="H16474" s="3" t="s">
        <v>50395</v>
      </c>
      <c r="I16474" t="s">
        <v>62</v>
      </c>
      <c r="J16474" t="s">
        <v>34632</v>
      </c>
    </row>
    <row r="16475" spans="1:10" ht="16" x14ac:dyDescent="0.2">
      <c r="A16475" t="s">
        <v>36952</v>
      </c>
      <c r="B16475" t="s">
        <v>33654</v>
      </c>
      <c r="C16475" t="s">
        <v>33655</v>
      </c>
      <c r="D16475">
        <v>3</v>
      </c>
      <c r="E16475" t="s">
        <v>13</v>
      </c>
      <c r="F16475" t="s">
        <v>13</v>
      </c>
      <c r="G16475" t="s">
        <v>50394</v>
      </c>
      <c r="H16475" s="3" t="s">
        <v>50395</v>
      </c>
      <c r="I16475" t="s">
        <v>62</v>
      </c>
      <c r="J16475" t="s">
        <v>36953</v>
      </c>
    </row>
    <row r="16476" spans="1:10" ht="16" x14ac:dyDescent="0.2">
      <c r="A16476" t="s">
        <v>38561</v>
      </c>
      <c r="B16476" t="s">
        <v>34630</v>
      </c>
      <c r="C16476" t="s">
        <v>34631</v>
      </c>
      <c r="D16476">
        <v>3</v>
      </c>
      <c r="E16476" t="s">
        <v>13</v>
      </c>
      <c r="F16476" t="s">
        <v>13</v>
      </c>
      <c r="G16476" t="s">
        <v>50394</v>
      </c>
      <c r="H16476" s="3" t="s">
        <v>50395</v>
      </c>
      <c r="I16476" t="s">
        <v>62</v>
      </c>
      <c r="J16476" t="s">
        <v>38562</v>
      </c>
    </row>
    <row r="16477" spans="1:10" ht="16" x14ac:dyDescent="0.2">
      <c r="A16477" t="s">
        <v>15454</v>
      </c>
      <c r="B16477" t="s">
        <v>50396</v>
      </c>
      <c r="C16477" t="s">
        <v>32061</v>
      </c>
      <c r="D16477">
        <v>4</v>
      </c>
      <c r="E16477" t="s">
        <v>13</v>
      </c>
      <c r="F16477" t="s">
        <v>13</v>
      </c>
      <c r="G16477" t="s">
        <v>50397</v>
      </c>
      <c r="H16477" s="3" t="s">
        <v>50398</v>
      </c>
      <c r="I16477" t="s">
        <v>62</v>
      </c>
      <c r="J16477" t="s">
        <v>15455</v>
      </c>
    </row>
    <row r="16478" spans="1:10" ht="16" x14ac:dyDescent="0.2">
      <c r="A16478" t="s">
        <v>18591</v>
      </c>
      <c r="B16478" t="s">
        <v>50399</v>
      </c>
      <c r="C16478" t="s">
        <v>50400</v>
      </c>
      <c r="D16478">
        <v>3</v>
      </c>
      <c r="E16478" t="s">
        <v>13</v>
      </c>
      <c r="F16478" t="s">
        <v>13</v>
      </c>
      <c r="G16478" t="s">
        <v>50401</v>
      </c>
      <c r="H16478" s="3" t="s">
        <v>50402</v>
      </c>
      <c r="I16478" t="s">
        <v>856</v>
      </c>
      <c r="J16478" t="s">
        <v>18593</v>
      </c>
    </row>
    <row r="16479" spans="1:10" ht="16" x14ac:dyDescent="0.2">
      <c r="A16479" t="s">
        <v>50403</v>
      </c>
      <c r="B16479" t="s">
        <v>50404</v>
      </c>
      <c r="C16479" t="s">
        <v>50405</v>
      </c>
      <c r="D16479">
        <v>3</v>
      </c>
      <c r="E16479" t="s">
        <v>13</v>
      </c>
      <c r="F16479" t="s">
        <v>13</v>
      </c>
      <c r="G16479" t="s">
        <v>50406</v>
      </c>
      <c r="H16479" s="3" t="s">
        <v>50407</v>
      </c>
      <c r="I16479" t="s">
        <v>856</v>
      </c>
      <c r="J16479" t="s">
        <v>50408</v>
      </c>
    </row>
    <row r="16480" spans="1:10" ht="32" x14ac:dyDescent="0.2">
      <c r="A16480" t="s">
        <v>50403</v>
      </c>
      <c r="B16480" t="s">
        <v>50409</v>
      </c>
      <c r="C16480" t="s">
        <v>50410</v>
      </c>
      <c r="D16480">
        <v>2</v>
      </c>
      <c r="E16480" t="s">
        <v>13</v>
      </c>
      <c r="F16480" t="s">
        <v>13</v>
      </c>
      <c r="G16480" t="s">
        <v>50411</v>
      </c>
      <c r="H16480" s="3" t="s">
        <v>50412</v>
      </c>
      <c r="I16480" t="s">
        <v>315</v>
      </c>
      <c r="J16480" t="s">
        <v>50408</v>
      </c>
    </row>
    <row r="16481" spans="1:10" ht="32" x14ac:dyDescent="0.2">
      <c r="A16481" t="s">
        <v>50403</v>
      </c>
      <c r="B16481" t="s">
        <v>50413</v>
      </c>
      <c r="C16481" t="s">
        <v>50414</v>
      </c>
      <c r="D16481">
        <v>1</v>
      </c>
      <c r="E16481" t="s">
        <v>13</v>
      </c>
      <c r="F16481" t="s">
        <v>13</v>
      </c>
      <c r="G16481" t="s">
        <v>50411</v>
      </c>
      <c r="H16481" s="3" t="s">
        <v>50412</v>
      </c>
      <c r="I16481" t="s">
        <v>315</v>
      </c>
      <c r="J16481" t="s">
        <v>50408</v>
      </c>
    </row>
    <row r="16482" spans="1:10" ht="16" x14ac:dyDescent="0.2">
      <c r="A16482" t="s">
        <v>38352</v>
      </c>
      <c r="B16482" t="s">
        <v>50415</v>
      </c>
      <c r="C16482" t="s">
        <v>50416</v>
      </c>
      <c r="D16482">
        <v>4</v>
      </c>
      <c r="E16482" t="s">
        <v>13</v>
      </c>
      <c r="F16482" t="s">
        <v>13</v>
      </c>
      <c r="G16482" t="s">
        <v>50417</v>
      </c>
      <c r="H16482" s="3" t="s">
        <v>50418</v>
      </c>
      <c r="I16482" t="s">
        <v>404</v>
      </c>
      <c r="J16482" t="s">
        <v>38354</v>
      </c>
    </row>
    <row r="16483" spans="1:10" ht="16" x14ac:dyDescent="0.2">
      <c r="A16483" t="s">
        <v>31939</v>
      </c>
      <c r="B16483" t="s">
        <v>50419</v>
      </c>
      <c r="C16483" t="s">
        <v>50420</v>
      </c>
      <c r="D16483">
        <v>3</v>
      </c>
      <c r="E16483" t="s">
        <v>13</v>
      </c>
      <c r="F16483" t="s">
        <v>13</v>
      </c>
      <c r="G16483" t="s">
        <v>50417</v>
      </c>
      <c r="H16483" s="3" t="s">
        <v>50421</v>
      </c>
      <c r="I16483" t="s">
        <v>3744</v>
      </c>
      <c r="J16483" t="s">
        <v>31940</v>
      </c>
    </row>
    <row r="16484" spans="1:10" ht="16" x14ac:dyDescent="0.2">
      <c r="A16484" t="s">
        <v>37738</v>
      </c>
      <c r="B16484" t="s">
        <v>50422</v>
      </c>
      <c r="C16484" t="s">
        <v>50423</v>
      </c>
      <c r="D16484">
        <v>3</v>
      </c>
      <c r="E16484" t="s">
        <v>13</v>
      </c>
      <c r="F16484" t="s">
        <v>13</v>
      </c>
      <c r="G16484" t="s">
        <v>50417</v>
      </c>
      <c r="H16484" s="3" t="s">
        <v>50424</v>
      </c>
      <c r="I16484" t="s">
        <v>3744</v>
      </c>
      <c r="J16484" t="s">
        <v>37740</v>
      </c>
    </row>
    <row r="16485" spans="1:10" ht="16" x14ac:dyDescent="0.2">
      <c r="A16485" t="s">
        <v>37738</v>
      </c>
      <c r="B16485" t="s">
        <v>50415</v>
      </c>
      <c r="C16485" t="s">
        <v>50416</v>
      </c>
      <c r="D16485">
        <v>4</v>
      </c>
      <c r="E16485" t="s">
        <v>13</v>
      </c>
      <c r="F16485" t="s">
        <v>13</v>
      </c>
      <c r="G16485" t="s">
        <v>50417</v>
      </c>
      <c r="H16485" s="3" t="s">
        <v>50418</v>
      </c>
      <c r="I16485" t="s">
        <v>404</v>
      </c>
      <c r="J16485" t="s">
        <v>37740</v>
      </c>
    </row>
    <row r="16486" spans="1:10" ht="32" x14ac:dyDescent="0.2">
      <c r="A16486" t="s">
        <v>31939</v>
      </c>
      <c r="B16486" t="s">
        <v>50425</v>
      </c>
      <c r="C16486" t="s">
        <v>50426</v>
      </c>
      <c r="D16486">
        <v>4</v>
      </c>
      <c r="E16486" t="s">
        <v>13</v>
      </c>
      <c r="F16486" t="s">
        <v>13</v>
      </c>
      <c r="G16486" t="s">
        <v>50427</v>
      </c>
      <c r="H16486" s="3" t="s">
        <v>50428</v>
      </c>
      <c r="I16486" t="s">
        <v>404</v>
      </c>
      <c r="J16486" t="s">
        <v>31940</v>
      </c>
    </row>
    <row r="16487" spans="1:10" ht="32" x14ac:dyDescent="0.2">
      <c r="A16487" t="s">
        <v>31939</v>
      </c>
      <c r="B16487" t="s">
        <v>50415</v>
      </c>
      <c r="C16487" t="s">
        <v>50416</v>
      </c>
      <c r="D16487">
        <v>6</v>
      </c>
      <c r="E16487" t="s">
        <v>13</v>
      </c>
      <c r="F16487" t="s">
        <v>13</v>
      </c>
      <c r="G16487" t="s">
        <v>50427</v>
      </c>
      <c r="H16487" s="3" t="s">
        <v>50428</v>
      </c>
      <c r="I16487" t="s">
        <v>404</v>
      </c>
      <c r="J16487" t="s">
        <v>31940</v>
      </c>
    </row>
    <row r="16488" spans="1:10" ht="16" x14ac:dyDescent="0.2">
      <c r="A16488" t="s">
        <v>50429</v>
      </c>
      <c r="B16488" t="s">
        <v>50430</v>
      </c>
      <c r="C16488" t="s">
        <v>50431</v>
      </c>
      <c r="D16488">
        <v>1</v>
      </c>
      <c r="E16488" t="s">
        <v>13</v>
      </c>
      <c r="F16488" t="s">
        <v>13</v>
      </c>
      <c r="G16488" t="s">
        <v>50432</v>
      </c>
      <c r="H16488" s="3" t="s">
        <v>50433</v>
      </c>
      <c r="I16488" t="s">
        <v>315</v>
      </c>
      <c r="J16488" t="s">
        <v>50434</v>
      </c>
    </row>
    <row r="16489" spans="1:10" ht="16" x14ac:dyDescent="0.2">
      <c r="A16489" t="s">
        <v>9645</v>
      </c>
      <c r="B16489" t="s">
        <v>50435</v>
      </c>
      <c r="C16489" t="s">
        <v>50436</v>
      </c>
      <c r="D16489">
        <v>2</v>
      </c>
      <c r="E16489" t="s">
        <v>13</v>
      </c>
      <c r="F16489" t="s">
        <v>13</v>
      </c>
      <c r="G16489" t="s">
        <v>50437</v>
      </c>
      <c r="H16489" s="3" t="s">
        <v>50438</v>
      </c>
      <c r="I16489" t="s">
        <v>315</v>
      </c>
      <c r="J16489" t="s">
        <v>9650</v>
      </c>
    </row>
    <row r="16490" spans="1:10" ht="16" x14ac:dyDescent="0.2">
      <c r="A16490" t="s">
        <v>26984</v>
      </c>
      <c r="B16490" t="s">
        <v>50439</v>
      </c>
      <c r="C16490" t="s">
        <v>50440</v>
      </c>
      <c r="D16490">
        <v>2</v>
      </c>
      <c r="E16490" t="s">
        <v>13</v>
      </c>
      <c r="F16490" t="s">
        <v>13</v>
      </c>
      <c r="G16490" t="s">
        <v>50441</v>
      </c>
      <c r="H16490" s="3" t="s">
        <v>50442</v>
      </c>
      <c r="I16490" t="s">
        <v>1676</v>
      </c>
      <c r="J16490" t="s">
        <v>26988</v>
      </c>
    </row>
    <row r="16491" spans="1:10" ht="32" x14ac:dyDescent="0.2">
      <c r="A16491" t="s">
        <v>26984</v>
      </c>
      <c r="B16491" t="s">
        <v>50443</v>
      </c>
      <c r="C16491" t="s">
        <v>50444</v>
      </c>
      <c r="D16491">
        <v>5</v>
      </c>
      <c r="E16491" t="s">
        <v>13</v>
      </c>
      <c r="F16491" t="s">
        <v>13</v>
      </c>
      <c r="G16491" t="s">
        <v>50445</v>
      </c>
      <c r="H16491" s="3" t="s">
        <v>50446</v>
      </c>
      <c r="I16491" t="s">
        <v>1676</v>
      </c>
      <c r="J16491" t="s">
        <v>26988</v>
      </c>
    </row>
    <row r="16492" spans="1:10" ht="16" x14ac:dyDescent="0.2">
      <c r="A16492" t="s">
        <v>30669</v>
      </c>
      <c r="B16492" t="s">
        <v>50447</v>
      </c>
      <c r="C16492" t="s">
        <v>50448</v>
      </c>
      <c r="D16492">
        <v>2</v>
      </c>
      <c r="E16492" t="s">
        <v>13</v>
      </c>
      <c r="F16492" t="s">
        <v>13</v>
      </c>
      <c r="G16492" t="s">
        <v>50449</v>
      </c>
      <c r="H16492" s="3" t="s">
        <v>50450</v>
      </c>
      <c r="I16492" t="s">
        <v>1002</v>
      </c>
      <c r="J16492" t="s">
        <v>30673</v>
      </c>
    </row>
    <row r="16493" spans="1:10" ht="16" x14ac:dyDescent="0.2">
      <c r="A16493" t="s">
        <v>30669</v>
      </c>
      <c r="B16493" t="s">
        <v>50451</v>
      </c>
      <c r="C16493" t="s">
        <v>50452</v>
      </c>
      <c r="D16493">
        <v>4</v>
      </c>
      <c r="E16493" t="s">
        <v>13</v>
      </c>
      <c r="F16493" t="s">
        <v>13</v>
      </c>
      <c r="G16493" t="s">
        <v>50449</v>
      </c>
      <c r="H16493" s="3" t="s">
        <v>50450</v>
      </c>
      <c r="I16493" t="s">
        <v>1002</v>
      </c>
      <c r="J16493" t="s">
        <v>30673</v>
      </c>
    </row>
    <row r="16494" spans="1:10" ht="16" x14ac:dyDescent="0.2">
      <c r="A16494" t="s">
        <v>50453</v>
      </c>
      <c r="B16494" t="s">
        <v>50454</v>
      </c>
      <c r="C16494" t="s">
        <v>50455</v>
      </c>
      <c r="D16494">
        <v>3</v>
      </c>
      <c r="E16494" t="s">
        <v>13</v>
      </c>
      <c r="F16494" t="s">
        <v>13</v>
      </c>
      <c r="G16494" t="s">
        <v>50449</v>
      </c>
      <c r="H16494" s="3" t="s">
        <v>50456</v>
      </c>
      <c r="I16494" t="s">
        <v>1002</v>
      </c>
      <c r="J16494" t="s">
        <v>50457</v>
      </c>
    </row>
    <row r="16495" spans="1:10" ht="16" x14ac:dyDescent="0.2">
      <c r="A16495" t="s">
        <v>50453</v>
      </c>
      <c r="B16495" t="s">
        <v>50451</v>
      </c>
      <c r="C16495" t="s">
        <v>50452</v>
      </c>
      <c r="D16495">
        <v>1</v>
      </c>
      <c r="E16495" t="s">
        <v>13</v>
      </c>
      <c r="F16495" t="s">
        <v>13</v>
      </c>
      <c r="G16495" t="s">
        <v>50449</v>
      </c>
      <c r="H16495" s="3" t="s">
        <v>50456</v>
      </c>
      <c r="I16495" t="s">
        <v>1002</v>
      </c>
      <c r="J16495" t="s">
        <v>50457</v>
      </c>
    </row>
    <row r="16496" spans="1:10" ht="16" x14ac:dyDescent="0.2">
      <c r="A16496" t="s">
        <v>50453</v>
      </c>
      <c r="B16496" t="s">
        <v>50458</v>
      </c>
      <c r="C16496" t="s">
        <v>50459</v>
      </c>
      <c r="D16496">
        <v>2</v>
      </c>
      <c r="E16496" t="s">
        <v>13</v>
      </c>
      <c r="F16496" t="s">
        <v>13</v>
      </c>
      <c r="G16496" t="s">
        <v>50449</v>
      </c>
      <c r="H16496" s="3" t="s">
        <v>50456</v>
      </c>
      <c r="I16496" t="s">
        <v>1002</v>
      </c>
      <c r="J16496" t="s">
        <v>50457</v>
      </c>
    </row>
    <row r="16497" spans="1:10" ht="16" x14ac:dyDescent="0.2">
      <c r="A16497" t="s">
        <v>50453</v>
      </c>
      <c r="B16497" t="s">
        <v>50460</v>
      </c>
      <c r="C16497" t="s">
        <v>50461</v>
      </c>
      <c r="D16497">
        <v>5</v>
      </c>
      <c r="E16497" t="s">
        <v>13</v>
      </c>
      <c r="F16497" t="s">
        <v>13</v>
      </c>
      <c r="G16497" t="s">
        <v>50449</v>
      </c>
      <c r="H16497" s="3" t="s">
        <v>50456</v>
      </c>
      <c r="I16497" t="s">
        <v>1002</v>
      </c>
      <c r="J16497" t="s">
        <v>50457</v>
      </c>
    </row>
    <row r="16498" spans="1:10" ht="16" x14ac:dyDescent="0.2">
      <c r="A16498" t="s">
        <v>50462</v>
      </c>
      <c r="B16498" t="s">
        <v>50463</v>
      </c>
      <c r="C16498" t="s">
        <v>50464</v>
      </c>
      <c r="D16498">
        <v>1</v>
      </c>
      <c r="E16498" t="s">
        <v>13</v>
      </c>
      <c r="F16498" t="s">
        <v>13</v>
      </c>
      <c r="G16498" t="s">
        <v>50449</v>
      </c>
      <c r="H16498" s="3" t="s">
        <v>50465</v>
      </c>
      <c r="I16498" t="s">
        <v>1002</v>
      </c>
      <c r="J16498" t="s">
        <v>50466</v>
      </c>
    </row>
    <row r="16499" spans="1:10" ht="16" x14ac:dyDescent="0.2">
      <c r="A16499" t="s">
        <v>50453</v>
      </c>
      <c r="B16499" t="s">
        <v>50467</v>
      </c>
      <c r="C16499" t="s">
        <v>50468</v>
      </c>
      <c r="D16499">
        <v>4</v>
      </c>
      <c r="E16499" t="s">
        <v>13</v>
      </c>
      <c r="F16499" t="s">
        <v>13</v>
      </c>
      <c r="G16499" t="s">
        <v>50449</v>
      </c>
      <c r="H16499" s="3" t="s">
        <v>50456</v>
      </c>
      <c r="I16499" t="s">
        <v>1002</v>
      </c>
      <c r="J16499" t="s">
        <v>50457</v>
      </c>
    </row>
    <row r="16500" spans="1:10" ht="16" x14ac:dyDescent="0.2">
      <c r="A16500" t="s">
        <v>50453</v>
      </c>
      <c r="B16500" t="s">
        <v>50469</v>
      </c>
      <c r="C16500" t="s">
        <v>50470</v>
      </c>
      <c r="D16500">
        <v>6</v>
      </c>
      <c r="E16500" t="s">
        <v>13</v>
      </c>
      <c r="F16500" t="s">
        <v>13</v>
      </c>
      <c r="G16500" t="s">
        <v>50449</v>
      </c>
      <c r="H16500" s="3" t="s">
        <v>50456</v>
      </c>
      <c r="I16500" t="s">
        <v>1002</v>
      </c>
      <c r="J16500" t="s">
        <v>50457</v>
      </c>
    </row>
    <row r="16501" spans="1:10" ht="32" x14ac:dyDescent="0.2">
      <c r="A16501" t="s">
        <v>29678</v>
      </c>
      <c r="B16501" t="s">
        <v>50471</v>
      </c>
      <c r="C16501" t="s">
        <v>50472</v>
      </c>
      <c r="D16501">
        <v>1</v>
      </c>
      <c r="E16501" t="s">
        <v>13</v>
      </c>
      <c r="F16501" t="s">
        <v>13</v>
      </c>
      <c r="G16501" t="s">
        <v>50473</v>
      </c>
      <c r="H16501" s="3" t="s">
        <v>50474</v>
      </c>
      <c r="I16501" t="s">
        <v>918</v>
      </c>
      <c r="J16501" t="s">
        <v>29681</v>
      </c>
    </row>
    <row r="16502" spans="1:10" ht="16" x14ac:dyDescent="0.2">
      <c r="A16502" t="s">
        <v>357</v>
      </c>
      <c r="B16502" t="s">
        <v>50475</v>
      </c>
      <c r="C16502" t="s">
        <v>50476</v>
      </c>
      <c r="D16502">
        <v>4</v>
      </c>
      <c r="E16502" t="s">
        <v>13</v>
      </c>
      <c r="F16502" t="s">
        <v>13</v>
      </c>
      <c r="G16502" t="s">
        <v>50473</v>
      </c>
      <c r="H16502" s="3" t="s">
        <v>50477</v>
      </c>
      <c r="I16502" t="s">
        <v>1208</v>
      </c>
      <c r="J16502" t="s">
        <v>363</v>
      </c>
    </row>
    <row r="16503" spans="1:10" ht="32" x14ac:dyDescent="0.2">
      <c r="A16503" t="s">
        <v>21840</v>
      </c>
      <c r="B16503" t="s">
        <v>50471</v>
      </c>
      <c r="C16503" t="s">
        <v>50472</v>
      </c>
      <c r="D16503">
        <v>1</v>
      </c>
      <c r="E16503" t="s">
        <v>13</v>
      </c>
      <c r="F16503" t="s">
        <v>13</v>
      </c>
      <c r="G16503" t="s">
        <v>50473</v>
      </c>
      <c r="H16503" s="3" t="s">
        <v>50474</v>
      </c>
      <c r="I16503" t="s">
        <v>918</v>
      </c>
      <c r="J16503" t="s">
        <v>21841</v>
      </c>
    </row>
    <row r="16504" spans="1:10" ht="16" x14ac:dyDescent="0.2">
      <c r="A16504" t="s">
        <v>24583</v>
      </c>
      <c r="B16504" t="s">
        <v>50475</v>
      </c>
      <c r="C16504" t="s">
        <v>50476</v>
      </c>
      <c r="D16504">
        <v>1</v>
      </c>
      <c r="E16504" t="s">
        <v>13</v>
      </c>
      <c r="F16504" t="s">
        <v>13</v>
      </c>
      <c r="G16504" t="s">
        <v>50473</v>
      </c>
      <c r="H16504" s="3" t="s">
        <v>50477</v>
      </c>
      <c r="I16504" t="s">
        <v>1208</v>
      </c>
      <c r="J16504" t="s">
        <v>24587</v>
      </c>
    </row>
    <row r="16505" spans="1:10" ht="16" x14ac:dyDescent="0.2">
      <c r="A16505" t="s">
        <v>42790</v>
      </c>
      <c r="B16505" t="s">
        <v>50478</v>
      </c>
      <c r="C16505" t="s">
        <v>50479</v>
      </c>
      <c r="D16505">
        <v>4</v>
      </c>
      <c r="E16505" t="s">
        <v>13</v>
      </c>
      <c r="F16505" t="s">
        <v>13</v>
      </c>
      <c r="G16505" t="s">
        <v>50473</v>
      </c>
      <c r="H16505" s="3" t="s">
        <v>50480</v>
      </c>
      <c r="I16505" t="s">
        <v>1208</v>
      </c>
      <c r="J16505" t="s">
        <v>42795</v>
      </c>
    </row>
    <row r="16506" spans="1:10" ht="16" x14ac:dyDescent="0.2">
      <c r="A16506" t="s">
        <v>50481</v>
      </c>
      <c r="B16506" t="s">
        <v>50482</v>
      </c>
      <c r="C16506" t="s">
        <v>50483</v>
      </c>
      <c r="D16506">
        <v>1</v>
      </c>
      <c r="E16506" t="s">
        <v>13</v>
      </c>
      <c r="F16506" t="s">
        <v>13</v>
      </c>
      <c r="G16506" t="s">
        <v>50484</v>
      </c>
      <c r="H16506" s="3" t="s">
        <v>50485</v>
      </c>
      <c r="I16506" t="s">
        <v>3030</v>
      </c>
      <c r="J16506" t="s">
        <v>50486</v>
      </c>
    </row>
    <row r="16507" spans="1:10" ht="16" x14ac:dyDescent="0.2">
      <c r="A16507" t="s">
        <v>39752</v>
      </c>
      <c r="B16507" t="s">
        <v>39350</v>
      </c>
      <c r="C16507" t="s">
        <v>39351</v>
      </c>
      <c r="D16507">
        <v>1</v>
      </c>
      <c r="E16507">
        <f>577</f>
        <v>577</v>
      </c>
      <c r="F16507" t="s">
        <v>13</v>
      </c>
      <c r="G16507" t="s">
        <v>50487</v>
      </c>
      <c r="H16507" s="3" t="s">
        <v>50488</v>
      </c>
      <c r="I16507" t="s">
        <v>3030</v>
      </c>
      <c r="J16507" t="s">
        <v>39757</v>
      </c>
    </row>
    <row r="16508" spans="1:10" ht="16" x14ac:dyDescent="0.2">
      <c r="A16508" t="s">
        <v>39344</v>
      </c>
      <c r="B16508" t="s">
        <v>39350</v>
      </c>
      <c r="C16508" t="s">
        <v>39351</v>
      </c>
      <c r="D16508">
        <v>2</v>
      </c>
      <c r="E16508">
        <f>577</f>
        <v>577</v>
      </c>
      <c r="F16508" t="s">
        <v>13</v>
      </c>
      <c r="G16508" t="s">
        <v>50487</v>
      </c>
      <c r="H16508" s="3" t="s">
        <v>50489</v>
      </c>
      <c r="I16508" t="s">
        <v>3030</v>
      </c>
      <c r="J16508" t="s">
        <v>39349</v>
      </c>
    </row>
    <row r="16509" spans="1:10" ht="16" x14ac:dyDescent="0.2">
      <c r="A16509" t="s">
        <v>344</v>
      </c>
      <c r="B16509" t="s">
        <v>50490</v>
      </c>
      <c r="C16509" t="s">
        <v>50491</v>
      </c>
      <c r="D16509">
        <v>2</v>
      </c>
      <c r="E16509">
        <f>577</f>
        <v>577</v>
      </c>
      <c r="F16509" t="s">
        <v>13</v>
      </c>
      <c r="G16509" t="s">
        <v>50487</v>
      </c>
      <c r="H16509" s="3" t="s">
        <v>50492</v>
      </c>
      <c r="I16509" t="s">
        <v>3030</v>
      </c>
      <c r="J16509" t="s">
        <v>349</v>
      </c>
    </row>
    <row r="16510" spans="1:10" ht="16" x14ac:dyDescent="0.2">
      <c r="A16510" t="s">
        <v>39208</v>
      </c>
      <c r="B16510" t="s">
        <v>39350</v>
      </c>
      <c r="C16510" t="s">
        <v>39351</v>
      </c>
      <c r="D16510">
        <v>3</v>
      </c>
      <c r="E16510">
        <f>577</f>
        <v>577</v>
      </c>
      <c r="F16510" t="s">
        <v>13</v>
      </c>
      <c r="G16510" t="s">
        <v>50487</v>
      </c>
      <c r="H16510" s="3" t="s">
        <v>50493</v>
      </c>
      <c r="I16510" t="s">
        <v>3030</v>
      </c>
      <c r="J16510" t="s">
        <v>39213</v>
      </c>
    </row>
    <row r="16511" spans="1:10" ht="16" x14ac:dyDescent="0.2">
      <c r="A16511" t="s">
        <v>29690</v>
      </c>
      <c r="B16511" t="s">
        <v>39350</v>
      </c>
      <c r="C16511" t="s">
        <v>39351</v>
      </c>
      <c r="D16511">
        <v>3</v>
      </c>
      <c r="E16511">
        <f>577</f>
        <v>577</v>
      </c>
      <c r="F16511" t="s">
        <v>13</v>
      </c>
      <c r="G16511" t="s">
        <v>50487</v>
      </c>
      <c r="H16511" s="3" t="s">
        <v>50493</v>
      </c>
      <c r="I16511" t="s">
        <v>3030</v>
      </c>
      <c r="J16511" t="s">
        <v>29694</v>
      </c>
    </row>
    <row r="16512" spans="1:10" ht="16" x14ac:dyDescent="0.2">
      <c r="A16512" t="s">
        <v>13137</v>
      </c>
      <c r="B16512" t="s">
        <v>50494</v>
      </c>
      <c r="C16512" t="s">
        <v>50495</v>
      </c>
      <c r="D16512">
        <v>2</v>
      </c>
      <c r="E16512" t="s">
        <v>13</v>
      </c>
      <c r="F16512" t="s">
        <v>13</v>
      </c>
      <c r="G16512" t="s">
        <v>50496</v>
      </c>
      <c r="H16512" s="3" t="s">
        <v>50497</v>
      </c>
      <c r="I16512" t="s">
        <v>2961</v>
      </c>
      <c r="J16512" t="s">
        <v>13141</v>
      </c>
    </row>
    <row r="16513" spans="1:10" ht="16" x14ac:dyDescent="0.2">
      <c r="A16513" t="s">
        <v>50498</v>
      </c>
      <c r="B16513" t="s">
        <v>50499</v>
      </c>
      <c r="C16513" t="s">
        <v>50500</v>
      </c>
      <c r="D16513">
        <v>4</v>
      </c>
      <c r="E16513" t="s">
        <v>13</v>
      </c>
      <c r="F16513" t="s">
        <v>13</v>
      </c>
      <c r="G16513" t="s">
        <v>50496</v>
      </c>
      <c r="H16513" s="3" t="s">
        <v>50501</v>
      </c>
      <c r="I16513" t="s">
        <v>2961</v>
      </c>
      <c r="J16513" t="s">
        <v>50502</v>
      </c>
    </row>
    <row r="16514" spans="1:10" ht="16" x14ac:dyDescent="0.2">
      <c r="A16514" t="s">
        <v>50498</v>
      </c>
      <c r="B16514" t="s">
        <v>50503</v>
      </c>
      <c r="C16514" t="s">
        <v>50504</v>
      </c>
      <c r="D16514">
        <v>1</v>
      </c>
      <c r="E16514" t="s">
        <v>13</v>
      </c>
      <c r="F16514" t="s">
        <v>13</v>
      </c>
      <c r="G16514" t="s">
        <v>50496</v>
      </c>
      <c r="H16514" s="3" t="s">
        <v>50501</v>
      </c>
      <c r="I16514" t="s">
        <v>2961</v>
      </c>
      <c r="J16514" t="s">
        <v>50502</v>
      </c>
    </row>
    <row r="16515" spans="1:10" ht="16" x14ac:dyDescent="0.2">
      <c r="A16515" t="s">
        <v>50498</v>
      </c>
      <c r="B16515" t="s">
        <v>50505</v>
      </c>
      <c r="C16515" t="s">
        <v>50506</v>
      </c>
      <c r="D16515">
        <v>2</v>
      </c>
      <c r="E16515" t="s">
        <v>13</v>
      </c>
      <c r="F16515" t="s">
        <v>13</v>
      </c>
      <c r="G16515" t="s">
        <v>50496</v>
      </c>
      <c r="H16515" s="3" t="s">
        <v>50501</v>
      </c>
      <c r="I16515" t="s">
        <v>2961</v>
      </c>
      <c r="J16515" t="s">
        <v>50502</v>
      </c>
    </row>
    <row r="16516" spans="1:10" ht="16" x14ac:dyDescent="0.2">
      <c r="A16516" t="s">
        <v>18506</v>
      </c>
      <c r="B16516" t="s">
        <v>50505</v>
      </c>
      <c r="C16516" t="s">
        <v>50506</v>
      </c>
      <c r="D16516">
        <v>1</v>
      </c>
      <c r="E16516" t="s">
        <v>13</v>
      </c>
      <c r="F16516" t="s">
        <v>13</v>
      </c>
      <c r="G16516" t="s">
        <v>50496</v>
      </c>
      <c r="H16516" s="3" t="s">
        <v>50501</v>
      </c>
      <c r="I16516" t="s">
        <v>2961</v>
      </c>
      <c r="J16516" t="s">
        <v>18507</v>
      </c>
    </row>
    <row r="16517" spans="1:10" ht="16" x14ac:dyDescent="0.2">
      <c r="A16517" t="s">
        <v>50498</v>
      </c>
      <c r="B16517" t="s">
        <v>50507</v>
      </c>
      <c r="C16517" t="s">
        <v>50508</v>
      </c>
      <c r="D16517">
        <v>3</v>
      </c>
      <c r="E16517" t="s">
        <v>13</v>
      </c>
      <c r="F16517" t="s">
        <v>13</v>
      </c>
      <c r="G16517" t="s">
        <v>50496</v>
      </c>
      <c r="H16517" s="3" t="s">
        <v>50509</v>
      </c>
      <c r="I16517" t="s">
        <v>2961</v>
      </c>
      <c r="J16517" t="s">
        <v>50502</v>
      </c>
    </row>
    <row r="16518" spans="1:10" ht="16" x14ac:dyDescent="0.2">
      <c r="A16518" t="s">
        <v>48286</v>
      </c>
      <c r="B16518" t="s">
        <v>50510</v>
      </c>
      <c r="C16518" t="s">
        <v>50511</v>
      </c>
      <c r="D16518">
        <v>4</v>
      </c>
      <c r="E16518" t="s">
        <v>13</v>
      </c>
      <c r="F16518" t="s">
        <v>13</v>
      </c>
      <c r="G16518" t="s">
        <v>50512</v>
      </c>
      <c r="H16518" s="3" t="s">
        <v>50513</v>
      </c>
      <c r="I16518" t="s">
        <v>13166</v>
      </c>
      <c r="J16518" t="s">
        <v>48291</v>
      </c>
    </row>
    <row r="16519" spans="1:10" ht="16" x14ac:dyDescent="0.2">
      <c r="A16519" t="s">
        <v>50514</v>
      </c>
      <c r="B16519" t="s">
        <v>50515</v>
      </c>
      <c r="C16519" t="s">
        <v>50516</v>
      </c>
      <c r="D16519">
        <v>1</v>
      </c>
      <c r="E16519" t="s">
        <v>13</v>
      </c>
      <c r="F16519" t="s">
        <v>13</v>
      </c>
      <c r="G16519" t="s">
        <v>50512</v>
      </c>
      <c r="H16519" s="3" t="s">
        <v>50517</v>
      </c>
      <c r="I16519" t="s">
        <v>13166</v>
      </c>
      <c r="J16519" t="s">
        <v>50518</v>
      </c>
    </row>
    <row r="16520" spans="1:10" ht="16" x14ac:dyDescent="0.2">
      <c r="A16520" t="s">
        <v>44814</v>
      </c>
      <c r="B16520" t="s">
        <v>50519</v>
      </c>
      <c r="C16520" t="s">
        <v>50520</v>
      </c>
      <c r="D16520">
        <v>3</v>
      </c>
      <c r="E16520" t="s">
        <v>13</v>
      </c>
      <c r="F16520" t="s">
        <v>13</v>
      </c>
      <c r="G16520" t="s">
        <v>50512</v>
      </c>
      <c r="H16520" s="3" t="s">
        <v>50517</v>
      </c>
      <c r="I16520" t="s">
        <v>13166</v>
      </c>
      <c r="J16520" t="s">
        <v>44817</v>
      </c>
    </row>
    <row r="16521" spans="1:10" ht="16" x14ac:dyDescent="0.2">
      <c r="A16521" t="s">
        <v>19354</v>
      </c>
      <c r="B16521" t="s">
        <v>50521</v>
      </c>
      <c r="C16521" t="s">
        <v>50522</v>
      </c>
      <c r="D16521">
        <v>1</v>
      </c>
      <c r="E16521" t="s">
        <v>13</v>
      </c>
      <c r="F16521" t="s">
        <v>13</v>
      </c>
      <c r="G16521" t="s">
        <v>50523</v>
      </c>
      <c r="H16521" s="3" t="s">
        <v>50524</v>
      </c>
      <c r="I16521" t="s">
        <v>69</v>
      </c>
      <c r="J16521" t="s">
        <v>19359</v>
      </c>
    </row>
    <row r="16522" spans="1:10" ht="16" x14ac:dyDescent="0.2">
      <c r="A16522" t="s">
        <v>19354</v>
      </c>
      <c r="B16522" t="s">
        <v>50525</v>
      </c>
      <c r="C16522" t="s">
        <v>50526</v>
      </c>
      <c r="D16522">
        <v>2</v>
      </c>
      <c r="E16522" t="s">
        <v>13</v>
      </c>
      <c r="F16522" t="s">
        <v>13</v>
      </c>
      <c r="G16522" t="s">
        <v>50523</v>
      </c>
      <c r="H16522" s="3" t="s">
        <v>50527</v>
      </c>
      <c r="I16522" t="s">
        <v>69</v>
      </c>
      <c r="J16522" t="s">
        <v>19359</v>
      </c>
    </row>
    <row r="16523" spans="1:10" ht="16" x14ac:dyDescent="0.2">
      <c r="A16523" t="s">
        <v>9080</v>
      </c>
      <c r="B16523" t="s">
        <v>50528</v>
      </c>
      <c r="C16523" t="s">
        <v>50529</v>
      </c>
      <c r="D16523">
        <v>1</v>
      </c>
      <c r="E16523" t="s">
        <v>1280</v>
      </c>
      <c r="F16523" t="s">
        <v>13</v>
      </c>
      <c r="G16523" t="s">
        <v>50530</v>
      </c>
      <c r="H16523" s="3" t="s">
        <v>50531</v>
      </c>
      <c r="I16523" t="s">
        <v>3030</v>
      </c>
      <c r="J16523" t="s">
        <v>9084</v>
      </c>
    </row>
    <row r="16524" spans="1:10" ht="16" x14ac:dyDescent="0.2">
      <c r="A16524" t="s">
        <v>50532</v>
      </c>
      <c r="B16524" t="s">
        <v>50533</v>
      </c>
      <c r="C16524" t="s">
        <v>50534</v>
      </c>
      <c r="D16524">
        <v>1</v>
      </c>
      <c r="E16524" t="s">
        <v>1280</v>
      </c>
      <c r="F16524" t="s">
        <v>13</v>
      </c>
      <c r="G16524" t="s">
        <v>50530</v>
      </c>
      <c r="H16524" s="3" t="s">
        <v>50535</v>
      </c>
      <c r="I16524" t="s">
        <v>3030</v>
      </c>
      <c r="J16524" t="s">
        <v>50536</v>
      </c>
    </row>
    <row r="16525" spans="1:10" ht="16" x14ac:dyDescent="0.2">
      <c r="A16525" t="s">
        <v>39267</v>
      </c>
      <c r="B16525" t="s">
        <v>50537</v>
      </c>
      <c r="C16525" t="s">
        <v>50538</v>
      </c>
      <c r="D16525">
        <v>1</v>
      </c>
      <c r="E16525" t="s">
        <v>1280</v>
      </c>
      <c r="F16525" t="s">
        <v>13</v>
      </c>
      <c r="G16525" t="s">
        <v>50530</v>
      </c>
      <c r="H16525" s="3" t="s">
        <v>50539</v>
      </c>
      <c r="I16525" t="s">
        <v>3030</v>
      </c>
      <c r="J16525" t="s">
        <v>39272</v>
      </c>
    </row>
    <row r="16526" spans="1:10" ht="16" x14ac:dyDescent="0.2">
      <c r="A16526" t="s">
        <v>39780</v>
      </c>
      <c r="B16526" t="s">
        <v>50540</v>
      </c>
      <c r="C16526" t="s">
        <v>50541</v>
      </c>
      <c r="D16526">
        <v>1</v>
      </c>
      <c r="E16526" t="s">
        <v>1280</v>
      </c>
      <c r="F16526" t="s">
        <v>13</v>
      </c>
      <c r="G16526" t="s">
        <v>50530</v>
      </c>
      <c r="H16526" s="3" t="s">
        <v>50542</v>
      </c>
      <c r="I16526" t="s">
        <v>3030</v>
      </c>
      <c r="J16526" t="s">
        <v>39784</v>
      </c>
    </row>
    <row r="16527" spans="1:10" ht="16" x14ac:dyDescent="0.2">
      <c r="A16527" t="s">
        <v>50543</v>
      </c>
      <c r="B16527" t="s">
        <v>50544</v>
      </c>
      <c r="C16527" t="s">
        <v>50545</v>
      </c>
      <c r="D16527">
        <v>2</v>
      </c>
      <c r="E16527" t="s">
        <v>1280</v>
      </c>
      <c r="F16527" t="s">
        <v>13</v>
      </c>
      <c r="G16527" t="s">
        <v>50530</v>
      </c>
      <c r="H16527" s="3" t="s">
        <v>50546</v>
      </c>
      <c r="I16527" t="s">
        <v>3030</v>
      </c>
      <c r="J16527" t="s">
        <v>50547</v>
      </c>
    </row>
    <row r="16528" spans="1:10" ht="16" x14ac:dyDescent="0.2">
      <c r="A16528" t="s">
        <v>39780</v>
      </c>
      <c r="B16528" t="s">
        <v>50528</v>
      </c>
      <c r="C16528" t="s">
        <v>50529</v>
      </c>
      <c r="D16528">
        <v>2</v>
      </c>
      <c r="E16528" t="s">
        <v>1280</v>
      </c>
      <c r="F16528" t="s">
        <v>13</v>
      </c>
      <c r="G16528" t="s">
        <v>50530</v>
      </c>
      <c r="H16528" s="3" t="s">
        <v>50531</v>
      </c>
      <c r="I16528" t="s">
        <v>3030</v>
      </c>
      <c r="J16528" t="s">
        <v>39784</v>
      </c>
    </row>
    <row r="16529" spans="1:10" ht="16" x14ac:dyDescent="0.2">
      <c r="A16529" t="s">
        <v>39774</v>
      </c>
      <c r="B16529" t="s">
        <v>50548</v>
      </c>
      <c r="C16529" t="s">
        <v>50549</v>
      </c>
      <c r="D16529">
        <v>3</v>
      </c>
      <c r="E16529" t="s">
        <v>1280</v>
      </c>
      <c r="F16529" t="s">
        <v>13</v>
      </c>
      <c r="G16529" t="s">
        <v>50530</v>
      </c>
      <c r="H16529" s="3" t="s">
        <v>50550</v>
      </c>
      <c r="I16529" t="s">
        <v>3030</v>
      </c>
      <c r="J16529" t="s">
        <v>39779</v>
      </c>
    </row>
    <row r="16530" spans="1:10" ht="16" x14ac:dyDescent="0.2">
      <c r="A16530" t="s">
        <v>50543</v>
      </c>
      <c r="B16530" t="s">
        <v>50551</v>
      </c>
      <c r="C16530" t="s">
        <v>50552</v>
      </c>
      <c r="D16530">
        <v>3</v>
      </c>
      <c r="E16530" t="s">
        <v>1280</v>
      </c>
      <c r="F16530" t="s">
        <v>13</v>
      </c>
      <c r="G16530" t="s">
        <v>50530</v>
      </c>
      <c r="H16530" s="3" t="s">
        <v>50553</v>
      </c>
      <c r="I16530" t="s">
        <v>3030</v>
      </c>
      <c r="J16530" t="s">
        <v>50547</v>
      </c>
    </row>
    <row r="16531" spans="1:10" ht="16" x14ac:dyDescent="0.2">
      <c r="A16531" t="s">
        <v>39867</v>
      </c>
      <c r="B16531" t="s">
        <v>50554</v>
      </c>
      <c r="C16531" t="s">
        <v>50555</v>
      </c>
      <c r="D16531">
        <v>2</v>
      </c>
      <c r="E16531" t="s">
        <v>1280</v>
      </c>
      <c r="F16531" t="s">
        <v>13</v>
      </c>
      <c r="G16531" t="s">
        <v>50530</v>
      </c>
      <c r="H16531" s="3" t="s">
        <v>50550</v>
      </c>
      <c r="I16531" t="s">
        <v>3030</v>
      </c>
      <c r="J16531" t="s">
        <v>39868</v>
      </c>
    </row>
    <row r="16532" spans="1:10" ht="16" x14ac:dyDescent="0.2">
      <c r="A16532" t="s">
        <v>50543</v>
      </c>
      <c r="B16532" t="s">
        <v>50556</v>
      </c>
      <c r="C16532" t="s">
        <v>50557</v>
      </c>
      <c r="D16532">
        <v>1</v>
      </c>
      <c r="E16532" t="s">
        <v>1280</v>
      </c>
      <c r="F16532" t="s">
        <v>13</v>
      </c>
      <c r="G16532" t="s">
        <v>50530</v>
      </c>
      <c r="H16532" s="3" t="s">
        <v>50546</v>
      </c>
      <c r="I16532" t="s">
        <v>3030</v>
      </c>
      <c r="J16532" t="s">
        <v>50547</v>
      </c>
    </row>
    <row r="16533" spans="1:10" ht="16" x14ac:dyDescent="0.2">
      <c r="A16533" t="s">
        <v>50558</v>
      </c>
      <c r="B16533" t="s">
        <v>50559</v>
      </c>
      <c r="C16533" t="s">
        <v>50560</v>
      </c>
      <c r="D16533">
        <v>2</v>
      </c>
      <c r="E16533">
        <f>436</f>
        <v>436</v>
      </c>
      <c r="F16533" t="s">
        <v>13</v>
      </c>
      <c r="G16533" t="s">
        <v>50561</v>
      </c>
      <c r="H16533" s="3" t="s">
        <v>50562</v>
      </c>
      <c r="I16533" t="s">
        <v>292</v>
      </c>
      <c r="J16533" t="s">
        <v>50563</v>
      </c>
    </row>
    <row r="16534" spans="1:10" ht="16" x14ac:dyDescent="0.2">
      <c r="A16534" t="s">
        <v>18015</v>
      </c>
      <c r="B16534" t="s">
        <v>50564</v>
      </c>
      <c r="C16534" t="s">
        <v>50565</v>
      </c>
      <c r="D16534">
        <v>2</v>
      </c>
      <c r="E16534">
        <f>436</f>
        <v>436</v>
      </c>
      <c r="F16534" t="s">
        <v>13</v>
      </c>
      <c r="G16534" t="s">
        <v>50561</v>
      </c>
      <c r="H16534" s="3" t="s">
        <v>50566</v>
      </c>
      <c r="I16534" t="s">
        <v>292</v>
      </c>
      <c r="J16534" t="s">
        <v>18019</v>
      </c>
    </row>
    <row r="16535" spans="1:10" ht="16" x14ac:dyDescent="0.2">
      <c r="A16535" t="s">
        <v>50567</v>
      </c>
      <c r="B16535" t="s">
        <v>36973</v>
      </c>
      <c r="C16535" t="s">
        <v>36974</v>
      </c>
      <c r="D16535">
        <v>2</v>
      </c>
      <c r="E16535">
        <f>436</f>
        <v>436</v>
      </c>
      <c r="F16535" t="s">
        <v>13</v>
      </c>
      <c r="G16535" t="s">
        <v>50561</v>
      </c>
      <c r="H16535" s="3" t="s">
        <v>50562</v>
      </c>
      <c r="I16535" t="s">
        <v>292</v>
      </c>
      <c r="J16535" t="s">
        <v>50568</v>
      </c>
    </row>
    <row r="16536" spans="1:10" ht="16" x14ac:dyDescent="0.2">
      <c r="A16536" t="s">
        <v>50569</v>
      </c>
      <c r="B16536" t="s">
        <v>50570</v>
      </c>
      <c r="C16536" t="s">
        <v>50571</v>
      </c>
      <c r="D16536">
        <v>2</v>
      </c>
      <c r="E16536">
        <f>436</f>
        <v>436</v>
      </c>
      <c r="F16536" t="s">
        <v>13</v>
      </c>
      <c r="G16536" t="s">
        <v>50561</v>
      </c>
      <c r="H16536" s="3" t="s">
        <v>50572</v>
      </c>
      <c r="I16536" t="s">
        <v>292</v>
      </c>
      <c r="J16536" t="s">
        <v>50573</v>
      </c>
    </row>
    <row r="16537" spans="1:10" ht="16" x14ac:dyDescent="0.2">
      <c r="A16537" t="s">
        <v>761</v>
      </c>
      <c r="B16537" t="s">
        <v>50574</v>
      </c>
      <c r="C16537" t="s">
        <v>50575</v>
      </c>
      <c r="D16537">
        <v>10</v>
      </c>
      <c r="E16537" t="s">
        <v>13</v>
      </c>
      <c r="F16537" t="s">
        <v>13</v>
      </c>
      <c r="G16537" t="s">
        <v>50576</v>
      </c>
      <c r="H16537" s="3" t="s">
        <v>50577</v>
      </c>
      <c r="I16537" t="s">
        <v>2813</v>
      </c>
      <c r="J16537" t="s">
        <v>766</v>
      </c>
    </row>
    <row r="16538" spans="1:10" ht="16" x14ac:dyDescent="0.2">
      <c r="A16538" t="s">
        <v>761</v>
      </c>
      <c r="B16538" t="s">
        <v>50578</v>
      </c>
      <c r="C16538" t="s">
        <v>50579</v>
      </c>
      <c r="D16538">
        <v>8</v>
      </c>
      <c r="E16538" t="s">
        <v>13</v>
      </c>
      <c r="F16538" t="s">
        <v>13</v>
      </c>
      <c r="G16538" t="s">
        <v>50576</v>
      </c>
      <c r="H16538" s="3" t="s">
        <v>50577</v>
      </c>
      <c r="I16538" t="s">
        <v>2813</v>
      </c>
      <c r="J16538" t="s">
        <v>766</v>
      </c>
    </row>
    <row r="16539" spans="1:10" ht="16" x14ac:dyDescent="0.2">
      <c r="A16539" t="s">
        <v>761</v>
      </c>
      <c r="B16539" t="s">
        <v>50580</v>
      </c>
      <c r="C16539" t="s">
        <v>50581</v>
      </c>
      <c r="D16539">
        <v>9</v>
      </c>
      <c r="E16539" t="s">
        <v>13</v>
      </c>
      <c r="F16539" t="s">
        <v>13</v>
      </c>
      <c r="G16539" t="s">
        <v>50576</v>
      </c>
      <c r="H16539" s="3" t="s">
        <v>50577</v>
      </c>
      <c r="I16539" t="s">
        <v>2813</v>
      </c>
      <c r="J16539" t="s">
        <v>766</v>
      </c>
    </row>
    <row r="16540" spans="1:10" ht="16" x14ac:dyDescent="0.2">
      <c r="A16540" t="s">
        <v>10220</v>
      </c>
      <c r="B16540" t="s">
        <v>50582</v>
      </c>
      <c r="C16540" t="s">
        <v>50583</v>
      </c>
      <c r="D16540">
        <v>2</v>
      </c>
      <c r="E16540" t="s">
        <v>13</v>
      </c>
      <c r="F16540" t="s">
        <v>13</v>
      </c>
      <c r="G16540" t="s">
        <v>50584</v>
      </c>
      <c r="H16540" s="3" t="s">
        <v>50585</v>
      </c>
      <c r="I16540" t="s">
        <v>2813</v>
      </c>
      <c r="J16540" t="s">
        <v>10224</v>
      </c>
    </row>
    <row r="16541" spans="1:10" ht="16" x14ac:dyDescent="0.2">
      <c r="A16541" t="s">
        <v>50586</v>
      </c>
      <c r="B16541" t="s">
        <v>50587</v>
      </c>
      <c r="C16541" t="s">
        <v>50588</v>
      </c>
      <c r="D16541">
        <v>2</v>
      </c>
      <c r="E16541" t="s">
        <v>13</v>
      </c>
      <c r="F16541" t="s">
        <v>13</v>
      </c>
      <c r="G16541" t="s">
        <v>50589</v>
      </c>
      <c r="H16541" s="3" t="s">
        <v>50590</v>
      </c>
      <c r="I16541" t="s">
        <v>2813</v>
      </c>
      <c r="J16541" t="s">
        <v>50591</v>
      </c>
    </row>
    <row r="16542" spans="1:10" ht="16" x14ac:dyDescent="0.2">
      <c r="A16542" t="s">
        <v>29884</v>
      </c>
      <c r="B16542" t="s">
        <v>50592</v>
      </c>
      <c r="C16542" t="s">
        <v>50593</v>
      </c>
      <c r="D16542">
        <v>4</v>
      </c>
      <c r="E16542" t="s">
        <v>13</v>
      </c>
      <c r="F16542" t="s">
        <v>13</v>
      </c>
      <c r="G16542" t="s">
        <v>50594</v>
      </c>
      <c r="H16542" s="3" t="s">
        <v>50595</v>
      </c>
      <c r="I16542" t="s">
        <v>714</v>
      </c>
      <c r="J16542" t="s">
        <v>29889</v>
      </c>
    </row>
    <row r="16543" spans="1:10" ht="16" x14ac:dyDescent="0.2">
      <c r="A16543" t="s">
        <v>29191</v>
      </c>
      <c r="B16543" t="s">
        <v>50596</v>
      </c>
      <c r="C16543" t="s">
        <v>50597</v>
      </c>
      <c r="D16543">
        <v>3</v>
      </c>
      <c r="E16543" t="s">
        <v>334</v>
      </c>
      <c r="F16543" t="s">
        <v>13</v>
      </c>
      <c r="G16543" t="s">
        <v>50598</v>
      </c>
      <c r="H16543" s="3" t="s">
        <v>50599</v>
      </c>
      <c r="I16543" t="s">
        <v>524</v>
      </c>
      <c r="J16543" t="s">
        <v>29194</v>
      </c>
    </row>
    <row r="16544" spans="1:10" ht="16" x14ac:dyDescent="0.2">
      <c r="A16544" t="s">
        <v>50600</v>
      </c>
      <c r="B16544" t="s">
        <v>50601</v>
      </c>
      <c r="C16544" t="s">
        <v>50602</v>
      </c>
      <c r="D16544">
        <v>3</v>
      </c>
      <c r="E16544" t="s">
        <v>334</v>
      </c>
      <c r="F16544" t="s">
        <v>13</v>
      </c>
      <c r="G16544" t="s">
        <v>50598</v>
      </c>
      <c r="H16544" s="3" t="s">
        <v>50599</v>
      </c>
      <c r="I16544" t="s">
        <v>524</v>
      </c>
      <c r="J16544" t="s">
        <v>50603</v>
      </c>
    </row>
    <row r="16545" spans="1:10" ht="16" x14ac:dyDescent="0.2">
      <c r="A16545" t="s">
        <v>29191</v>
      </c>
      <c r="B16545" t="s">
        <v>50604</v>
      </c>
      <c r="C16545" t="s">
        <v>50605</v>
      </c>
      <c r="D16545">
        <v>2</v>
      </c>
      <c r="E16545" t="s">
        <v>334</v>
      </c>
      <c r="F16545" t="s">
        <v>13</v>
      </c>
      <c r="G16545" t="s">
        <v>50598</v>
      </c>
      <c r="H16545" s="3" t="s">
        <v>50606</v>
      </c>
      <c r="I16545" t="s">
        <v>524</v>
      </c>
      <c r="J16545" t="s">
        <v>29194</v>
      </c>
    </row>
    <row r="16546" spans="1:10" ht="16" x14ac:dyDescent="0.2">
      <c r="A16546" t="s">
        <v>50600</v>
      </c>
      <c r="B16546" t="s">
        <v>50607</v>
      </c>
      <c r="C16546" t="s">
        <v>50608</v>
      </c>
      <c r="D16546">
        <v>2</v>
      </c>
      <c r="E16546" t="s">
        <v>334</v>
      </c>
      <c r="F16546" t="s">
        <v>13</v>
      </c>
      <c r="G16546" t="s">
        <v>50598</v>
      </c>
      <c r="H16546" s="3" t="s">
        <v>50599</v>
      </c>
      <c r="I16546" t="s">
        <v>524</v>
      </c>
      <c r="J16546" t="s">
        <v>50603</v>
      </c>
    </row>
    <row r="16547" spans="1:10" ht="16" x14ac:dyDescent="0.2">
      <c r="A16547" t="s">
        <v>50600</v>
      </c>
      <c r="B16547" t="s">
        <v>50609</v>
      </c>
      <c r="C16547" t="s">
        <v>50610</v>
      </c>
      <c r="D16547">
        <v>1</v>
      </c>
      <c r="E16547" t="s">
        <v>334</v>
      </c>
      <c r="F16547" t="s">
        <v>13</v>
      </c>
      <c r="G16547" t="s">
        <v>50598</v>
      </c>
      <c r="H16547" s="3" t="s">
        <v>50611</v>
      </c>
      <c r="I16547" t="s">
        <v>524</v>
      </c>
      <c r="J16547" t="s">
        <v>50603</v>
      </c>
    </row>
    <row r="16548" spans="1:10" ht="16" x14ac:dyDescent="0.2">
      <c r="A16548" t="s">
        <v>531</v>
      </c>
      <c r="B16548" t="s">
        <v>50612</v>
      </c>
      <c r="C16548" t="s">
        <v>50613</v>
      </c>
      <c r="D16548">
        <v>3</v>
      </c>
      <c r="E16548" t="s">
        <v>334</v>
      </c>
      <c r="F16548" t="s">
        <v>13</v>
      </c>
      <c r="G16548" t="s">
        <v>50598</v>
      </c>
      <c r="H16548" s="3" t="s">
        <v>50614</v>
      </c>
      <c r="I16548" t="s">
        <v>524</v>
      </c>
      <c r="J16548" t="s">
        <v>534</v>
      </c>
    </row>
    <row r="16549" spans="1:10" ht="16" x14ac:dyDescent="0.2">
      <c r="A16549" t="s">
        <v>25725</v>
      </c>
      <c r="B16549" t="s">
        <v>50615</v>
      </c>
      <c r="C16549" t="s">
        <v>50616</v>
      </c>
      <c r="D16549">
        <v>6</v>
      </c>
      <c r="E16549" t="s">
        <v>334</v>
      </c>
      <c r="F16549" t="s">
        <v>13</v>
      </c>
      <c r="G16549" t="s">
        <v>50598</v>
      </c>
      <c r="H16549" s="3" t="s">
        <v>50617</v>
      </c>
      <c r="I16549" t="s">
        <v>524</v>
      </c>
      <c r="J16549" t="s">
        <v>25730</v>
      </c>
    </row>
    <row r="16550" spans="1:10" ht="16" x14ac:dyDescent="0.2">
      <c r="A16550" t="s">
        <v>29181</v>
      </c>
      <c r="B16550" t="s">
        <v>50607</v>
      </c>
      <c r="C16550" t="s">
        <v>50608</v>
      </c>
      <c r="D16550">
        <v>3</v>
      </c>
      <c r="E16550" t="s">
        <v>334</v>
      </c>
      <c r="F16550" t="s">
        <v>13</v>
      </c>
      <c r="G16550" t="s">
        <v>50598</v>
      </c>
      <c r="H16550" s="3" t="s">
        <v>50599</v>
      </c>
      <c r="I16550" t="s">
        <v>524</v>
      </c>
      <c r="J16550" t="s">
        <v>29186</v>
      </c>
    </row>
    <row r="16551" spans="1:10" ht="16" x14ac:dyDescent="0.2">
      <c r="A16551" t="s">
        <v>29191</v>
      </c>
      <c r="B16551" t="s">
        <v>50618</v>
      </c>
      <c r="C16551" t="s">
        <v>50619</v>
      </c>
      <c r="D16551">
        <v>4</v>
      </c>
      <c r="E16551" t="s">
        <v>334</v>
      </c>
      <c r="F16551" t="s">
        <v>13</v>
      </c>
      <c r="G16551" t="s">
        <v>50598</v>
      </c>
      <c r="H16551" s="3" t="s">
        <v>50599</v>
      </c>
      <c r="I16551" t="s">
        <v>524</v>
      </c>
      <c r="J16551" t="s">
        <v>29194</v>
      </c>
    </row>
    <row r="16552" spans="1:10" ht="16" x14ac:dyDescent="0.2">
      <c r="A16552" t="s">
        <v>29181</v>
      </c>
      <c r="B16552" t="s">
        <v>50620</v>
      </c>
      <c r="C16552" t="s">
        <v>50621</v>
      </c>
      <c r="D16552">
        <v>5</v>
      </c>
      <c r="E16552" t="s">
        <v>334</v>
      </c>
      <c r="F16552" t="s">
        <v>13</v>
      </c>
      <c r="G16552" t="s">
        <v>50598</v>
      </c>
      <c r="H16552" s="3" t="s">
        <v>50614</v>
      </c>
      <c r="I16552" t="s">
        <v>524</v>
      </c>
      <c r="J16552" t="s">
        <v>29186</v>
      </c>
    </row>
    <row r="16553" spans="1:10" ht="16" x14ac:dyDescent="0.2">
      <c r="A16553" t="s">
        <v>29181</v>
      </c>
      <c r="B16553" t="s">
        <v>50596</v>
      </c>
      <c r="C16553" t="s">
        <v>50597</v>
      </c>
      <c r="D16553">
        <v>4</v>
      </c>
      <c r="E16553" t="s">
        <v>334</v>
      </c>
      <c r="F16553" t="s">
        <v>13</v>
      </c>
      <c r="G16553" t="s">
        <v>50598</v>
      </c>
      <c r="H16553" s="3" t="s">
        <v>50599</v>
      </c>
      <c r="I16553" t="s">
        <v>524</v>
      </c>
      <c r="J16553" t="s">
        <v>29186</v>
      </c>
    </row>
    <row r="16554" spans="1:10" ht="16" x14ac:dyDescent="0.2">
      <c r="A16554" t="s">
        <v>49656</v>
      </c>
      <c r="B16554" t="s">
        <v>50622</v>
      </c>
      <c r="C16554" t="s">
        <v>50623</v>
      </c>
      <c r="D16554">
        <v>1</v>
      </c>
      <c r="E16554" t="s">
        <v>334</v>
      </c>
      <c r="F16554" t="s">
        <v>13</v>
      </c>
      <c r="G16554" t="s">
        <v>50598</v>
      </c>
      <c r="H16554" s="3" t="s">
        <v>50624</v>
      </c>
      <c r="I16554" t="s">
        <v>524</v>
      </c>
      <c r="J16554" t="s">
        <v>49661</v>
      </c>
    </row>
    <row r="16555" spans="1:10" ht="32" x14ac:dyDescent="0.2">
      <c r="A16555" t="s">
        <v>25293</v>
      </c>
      <c r="B16555" t="s">
        <v>50625</v>
      </c>
      <c r="C16555" t="s">
        <v>50626</v>
      </c>
      <c r="D16555">
        <v>1</v>
      </c>
      <c r="E16555" t="s">
        <v>13</v>
      </c>
      <c r="F16555" t="s">
        <v>13</v>
      </c>
      <c r="G16555" t="s">
        <v>50627</v>
      </c>
      <c r="H16555" s="3" t="s">
        <v>50628</v>
      </c>
      <c r="I16555" t="s">
        <v>337</v>
      </c>
      <c r="J16555" t="s">
        <v>25299</v>
      </c>
    </row>
    <row r="16556" spans="1:10" ht="32" x14ac:dyDescent="0.2">
      <c r="A16556" t="s">
        <v>25293</v>
      </c>
      <c r="B16556" t="s">
        <v>50629</v>
      </c>
      <c r="C16556" t="s">
        <v>50630</v>
      </c>
      <c r="D16556">
        <v>6</v>
      </c>
      <c r="E16556" t="s">
        <v>13</v>
      </c>
      <c r="F16556" t="s">
        <v>13</v>
      </c>
      <c r="G16556" t="s">
        <v>50627</v>
      </c>
      <c r="H16556" s="3" t="s">
        <v>50628</v>
      </c>
      <c r="I16556" t="s">
        <v>337</v>
      </c>
      <c r="J16556" t="s">
        <v>25299</v>
      </c>
    </row>
    <row r="16557" spans="1:10" ht="32" x14ac:dyDescent="0.2">
      <c r="A16557" t="s">
        <v>25293</v>
      </c>
      <c r="B16557" t="s">
        <v>50631</v>
      </c>
      <c r="C16557" t="s">
        <v>50632</v>
      </c>
      <c r="D16557">
        <v>7</v>
      </c>
      <c r="E16557" t="s">
        <v>13</v>
      </c>
      <c r="F16557" t="s">
        <v>13</v>
      </c>
      <c r="G16557" t="s">
        <v>50627</v>
      </c>
      <c r="H16557" s="3" t="s">
        <v>50628</v>
      </c>
      <c r="I16557" t="s">
        <v>337</v>
      </c>
      <c r="J16557" t="s">
        <v>25299</v>
      </c>
    </row>
    <row r="16558" spans="1:10" ht="32" x14ac:dyDescent="0.2">
      <c r="A16558" t="s">
        <v>25293</v>
      </c>
      <c r="B16558" t="s">
        <v>50633</v>
      </c>
      <c r="C16558" t="s">
        <v>50634</v>
      </c>
      <c r="D16558">
        <v>9</v>
      </c>
      <c r="E16558" t="s">
        <v>13</v>
      </c>
      <c r="F16558" t="s">
        <v>13</v>
      </c>
      <c r="G16558" t="s">
        <v>50627</v>
      </c>
      <c r="H16558" s="3" t="s">
        <v>50628</v>
      </c>
      <c r="I16558" t="s">
        <v>337</v>
      </c>
      <c r="J16558" t="s">
        <v>25299</v>
      </c>
    </row>
    <row r="16559" spans="1:10" ht="32" x14ac:dyDescent="0.2">
      <c r="A16559" t="s">
        <v>25293</v>
      </c>
      <c r="B16559" t="s">
        <v>50635</v>
      </c>
      <c r="C16559" t="s">
        <v>50636</v>
      </c>
      <c r="D16559">
        <v>5</v>
      </c>
      <c r="E16559" t="s">
        <v>13</v>
      </c>
      <c r="F16559" t="s">
        <v>13</v>
      </c>
      <c r="G16559" t="s">
        <v>50627</v>
      </c>
      <c r="H16559" s="3" t="s">
        <v>50628</v>
      </c>
      <c r="I16559" t="s">
        <v>337</v>
      </c>
      <c r="J16559" t="s">
        <v>25299</v>
      </c>
    </row>
    <row r="16560" spans="1:10" ht="32" x14ac:dyDescent="0.2">
      <c r="A16560" t="s">
        <v>25293</v>
      </c>
      <c r="B16560" t="s">
        <v>50637</v>
      </c>
      <c r="C16560" t="s">
        <v>50638</v>
      </c>
      <c r="D16560">
        <v>8</v>
      </c>
      <c r="E16560" t="s">
        <v>13</v>
      </c>
      <c r="F16560" t="s">
        <v>13</v>
      </c>
      <c r="G16560" t="s">
        <v>50627</v>
      </c>
      <c r="H16560" s="3" t="s">
        <v>50628</v>
      </c>
      <c r="I16560" t="s">
        <v>337</v>
      </c>
      <c r="J16560" t="s">
        <v>25299</v>
      </c>
    </row>
    <row r="16561" spans="1:10" ht="16" x14ac:dyDescent="0.2">
      <c r="A16561" t="s">
        <v>50639</v>
      </c>
      <c r="B16561" t="s">
        <v>50640</v>
      </c>
      <c r="C16561" t="s">
        <v>50641</v>
      </c>
      <c r="D16561">
        <v>1</v>
      </c>
      <c r="E16561" t="s">
        <v>13</v>
      </c>
      <c r="F16561" t="s">
        <v>13</v>
      </c>
      <c r="G16561" t="s">
        <v>50642</v>
      </c>
      <c r="H16561" s="3" t="s">
        <v>50643</v>
      </c>
      <c r="I16561" t="s">
        <v>1676</v>
      </c>
      <c r="J16561" t="s">
        <v>50644</v>
      </c>
    </row>
    <row r="16562" spans="1:10" ht="16" x14ac:dyDescent="0.2">
      <c r="A16562" t="s">
        <v>14439</v>
      </c>
      <c r="B16562" t="s">
        <v>50645</v>
      </c>
      <c r="C16562" t="s">
        <v>50646</v>
      </c>
      <c r="D16562">
        <v>2</v>
      </c>
      <c r="E16562" t="s">
        <v>13</v>
      </c>
      <c r="F16562" t="s">
        <v>13</v>
      </c>
      <c r="G16562" t="s">
        <v>50642</v>
      </c>
      <c r="H16562" s="3" t="s">
        <v>50647</v>
      </c>
      <c r="I16562" t="s">
        <v>1676</v>
      </c>
      <c r="J16562" t="s">
        <v>14443</v>
      </c>
    </row>
    <row r="16563" spans="1:10" ht="16" x14ac:dyDescent="0.2">
      <c r="A16563" t="s">
        <v>14439</v>
      </c>
      <c r="B16563" t="s">
        <v>50648</v>
      </c>
      <c r="C16563" t="s">
        <v>50649</v>
      </c>
      <c r="D16563">
        <v>1</v>
      </c>
      <c r="E16563" t="s">
        <v>13</v>
      </c>
      <c r="F16563" t="s">
        <v>13</v>
      </c>
      <c r="G16563" t="s">
        <v>50642</v>
      </c>
      <c r="H16563" s="3" t="s">
        <v>50647</v>
      </c>
      <c r="I16563" t="s">
        <v>1676</v>
      </c>
      <c r="J16563" t="s">
        <v>14443</v>
      </c>
    </row>
    <row r="16564" spans="1:10" ht="16" x14ac:dyDescent="0.2">
      <c r="A16564" t="s">
        <v>25020</v>
      </c>
      <c r="B16564" t="s">
        <v>8970</v>
      </c>
      <c r="C16564" t="s">
        <v>8971</v>
      </c>
      <c r="D16564">
        <v>1</v>
      </c>
      <c r="E16564" t="s">
        <v>13</v>
      </c>
      <c r="F16564" t="s">
        <v>13</v>
      </c>
      <c r="G16564" t="s">
        <v>50650</v>
      </c>
      <c r="H16564" s="3" t="s">
        <v>50651</v>
      </c>
      <c r="I16564" t="s">
        <v>547</v>
      </c>
      <c r="J16564" t="s">
        <v>25023</v>
      </c>
    </row>
    <row r="16565" spans="1:10" ht="16" x14ac:dyDescent="0.2">
      <c r="A16565" t="s">
        <v>32254</v>
      </c>
      <c r="B16565" t="s">
        <v>50652</v>
      </c>
      <c r="C16565" t="s">
        <v>50653</v>
      </c>
      <c r="D16565">
        <v>2</v>
      </c>
      <c r="E16565" t="s">
        <v>13</v>
      </c>
      <c r="F16565" t="s">
        <v>13</v>
      </c>
      <c r="G16565" t="s">
        <v>50654</v>
      </c>
      <c r="H16565" s="3" t="s">
        <v>50655</v>
      </c>
      <c r="I16565" t="s">
        <v>215</v>
      </c>
      <c r="J16565" t="s">
        <v>32257</v>
      </c>
    </row>
    <row r="16566" spans="1:10" ht="16" x14ac:dyDescent="0.2">
      <c r="A16566" t="s">
        <v>32254</v>
      </c>
      <c r="B16566" t="s">
        <v>50656</v>
      </c>
      <c r="C16566" t="s">
        <v>50657</v>
      </c>
      <c r="D16566">
        <v>4</v>
      </c>
      <c r="E16566" t="s">
        <v>13</v>
      </c>
      <c r="F16566" t="s">
        <v>13</v>
      </c>
      <c r="G16566" t="s">
        <v>50654</v>
      </c>
      <c r="H16566" s="3" t="s">
        <v>50655</v>
      </c>
      <c r="I16566" t="s">
        <v>215</v>
      </c>
      <c r="J16566" t="s">
        <v>32257</v>
      </c>
    </row>
    <row r="16567" spans="1:10" ht="16" x14ac:dyDescent="0.2">
      <c r="A16567" t="s">
        <v>32254</v>
      </c>
      <c r="B16567" t="s">
        <v>50658</v>
      </c>
      <c r="C16567" t="s">
        <v>50659</v>
      </c>
      <c r="D16567">
        <v>1</v>
      </c>
      <c r="E16567" t="s">
        <v>13</v>
      </c>
      <c r="F16567" t="s">
        <v>13</v>
      </c>
      <c r="G16567" t="s">
        <v>50654</v>
      </c>
      <c r="H16567" s="3" t="s">
        <v>50655</v>
      </c>
      <c r="I16567" t="s">
        <v>215</v>
      </c>
      <c r="J16567" t="s">
        <v>32257</v>
      </c>
    </row>
    <row r="16568" spans="1:10" ht="16" x14ac:dyDescent="0.2">
      <c r="A16568" t="s">
        <v>32254</v>
      </c>
      <c r="B16568" t="s">
        <v>50660</v>
      </c>
      <c r="C16568" t="s">
        <v>50661</v>
      </c>
      <c r="D16568">
        <v>6</v>
      </c>
      <c r="E16568" t="s">
        <v>13</v>
      </c>
      <c r="F16568" t="s">
        <v>13</v>
      </c>
      <c r="G16568" t="s">
        <v>50654</v>
      </c>
      <c r="H16568" s="3" t="s">
        <v>50655</v>
      </c>
      <c r="I16568" t="s">
        <v>215</v>
      </c>
      <c r="J16568" t="s">
        <v>32257</v>
      </c>
    </row>
    <row r="16569" spans="1:10" ht="16" x14ac:dyDescent="0.2">
      <c r="A16569" t="s">
        <v>32254</v>
      </c>
      <c r="B16569" t="s">
        <v>50662</v>
      </c>
      <c r="C16569" t="s">
        <v>50663</v>
      </c>
      <c r="D16569">
        <v>5</v>
      </c>
      <c r="E16569" t="s">
        <v>13</v>
      </c>
      <c r="F16569" t="s">
        <v>13</v>
      </c>
      <c r="G16569" t="s">
        <v>50654</v>
      </c>
      <c r="H16569" s="3" t="s">
        <v>50655</v>
      </c>
      <c r="I16569" t="s">
        <v>215</v>
      </c>
      <c r="J16569" t="s">
        <v>32257</v>
      </c>
    </row>
    <row r="16570" spans="1:10" ht="16" x14ac:dyDescent="0.2">
      <c r="A16570" t="s">
        <v>50664</v>
      </c>
      <c r="B16570" t="s">
        <v>50665</v>
      </c>
      <c r="C16570" t="s">
        <v>50666</v>
      </c>
      <c r="D16570">
        <v>3</v>
      </c>
      <c r="E16570" t="s">
        <v>13</v>
      </c>
      <c r="F16570" t="s">
        <v>13</v>
      </c>
      <c r="G16570" t="s">
        <v>50667</v>
      </c>
      <c r="H16570" s="3" t="s">
        <v>50668</v>
      </c>
      <c r="I16570" t="s">
        <v>13166</v>
      </c>
      <c r="J16570" t="s">
        <v>50669</v>
      </c>
    </row>
    <row r="16571" spans="1:10" ht="16" x14ac:dyDescent="0.2">
      <c r="A16571" t="s">
        <v>50670</v>
      </c>
      <c r="B16571" t="s">
        <v>50671</v>
      </c>
      <c r="C16571" t="s">
        <v>50672</v>
      </c>
      <c r="D16571">
        <v>3</v>
      </c>
      <c r="E16571" t="s">
        <v>13</v>
      </c>
      <c r="F16571" t="s">
        <v>13</v>
      </c>
      <c r="G16571" t="s">
        <v>50667</v>
      </c>
      <c r="H16571" s="3" t="s">
        <v>50673</v>
      </c>
      <c r="I16571" t="s">
        <v>13166</v>
      </c>
      <c r="J16571" t="s">
        <v>50674</v>
      </c>
    </row>
    <row r="16572" spans="1:10" ht="16" x14ac:dyDescent="0.2">
      <c r="A16572" t="s">
        <v>50670</v>
      </c>
      <c r="B16572" t="s">
        <v>50675</v>
      </c>
      <c r="C16572" t="s">
        <v>50676</v>
      </c>
      <c r="D16572">
        <v>2</v>
      </c>
      <c r="E16572" t="s">
        <v>13</v>
      </c>
      <c r="F16572" t="s">
        <v>13</v>
      </c>
      <c r="G16572" t="s">
        <v>50667</v>
      </c>
      <c r="H16572" s="3" t="s">
        <v>50673</v>
      </c>
      <c r="I16572" t="s">
        <v>13166</v>
      </c>
      <c r="J16572" t="s">
        <v>50674</v>
      </c>
    </row>
    <row r="16573" spans="1:10" ht="16" x14ac:dyDescent="0.2">
      <c r="A16573" t="s">
        <v>50677</v>
      </c>
      <c r="B16573" t="s">
        <v>13580</v>
      </c>
      <c r="C16573" t="s">
        <v>13581</v>
      </c>
      <c r="D16573">
        <v>2</v>
      </c>
      <c r="E16573" t="s">
        <v>13</v>
      </c>
      <c r="F16573" t="s">
        <v>13</v>
      </c>
      <c r="G16573" t="s">
        <v>50667</v>
      </c>
      <c r="H16573" s="3" t="s">
        <v>50668</v>
      </c>
      <c r="I16573" t="s">
        <v>13166</v>
      </c>
      <c r="J16573" t="s">
        <v>50678</v>
      </c>
    </row>
    <row r="16574" spans="1:10" ht="16" x14ac:dyDescent="0.2">
      <c r="A16574" t="s">
        <v>50677</v>
      </c>
      <c r="B16574" t="s">
        <v>50679</v>
      </c>
      <c r="C16574" t="s">
        <v>50680</v>
      </c>
      <c r="D16574">
        <v>1</v>
      </c>
      <c r="E16574" t="s">
        <v>13</v>
      </c>
      <c r="F16574" t="s">
        <v>13</v>
      </c>
      <c r="G16574" t="s">
        <v>50667</v>
      </c>
      <c r="H16574" s="3" t="s">
        <v>50681</v>
      </c>
      <c r="I16574" t="s">
        <v>13166</v>
      </c>
      <c r="J16574" t="s">
        <v>50678</v>
      </c>
    </row>
    <row r="16575" spans="1:10" ht="16" x14ac:dyDescent="0.2">
      <c r="A16575" t="s">
        <v>50664</v>
      </c>
      <c r="B16575" t="s">
        <v>50682</v>
      </c>
      <c r="C16575" t="s">
        <v>50683</v>
      </c>
      <c r="D16575">
        <v>1</v>
      </c>
      <c r="E16575" t="s">
        <v>13</v>
      </c>
      <c r="F16575" t="s">
        <v>13</v>
      </c>
      <c r="G16575" t="s">
        <v>50667</v>
      </c>
      <c r="H16575" s="3" t="s">
        <v>50668</v>
      </c>
      <c r="I16575" t="s">
        <v>13166</v>
      </c>
      <c r="J16575" t="s">
        <v>50669</v>
      </c>
    </row>
    <row r="16576" spans="1:10" ht="16" x14ac:dyDescent="0.2">
      <c r="A16576" t="s">
        <v>50664</v>
      </c>
      <c r="B16576" t="s">
        <v>50684</v>
      </c>
      <c r="C16576" t="s">
        <v>50685</v>
      </c>
      <c r="D16576">
        <v>2</v>
      </c>
      <c r="E16576" t="s">
        <v>13</v>
      </c>
      <c r="F16576" t="s">
        <v>13</v>
      </c>
      <c r="G16576" t="s">
        <v>50667</v>
      </c>
      <c r="H16576" s="3" t="s">
        <v>50668</v>
      </c>
      <c r="I16576" t="s">
        <v>13166</v>
      </c>
      <c r="J16576" t="s">
        <v>50669</v>
      </c>
    </row>
    <row r="16577" spans="1:10" ht="16" x14ac:dyDescent="0.2">
      <c r="A16577" t="s">
        <v>50670</v>
      </c>
      <c r="B16577" t="s">
        <v>13580</v>
      </c>
      <c r="C16577" t="s">
        <v>13581</v>
      </c>
      <c r="D16577">
        <v>1</v>
      </c>
      <c r="E16577" t="s">
        <v>13</v>
      </c>
      <c r="F16577" t="s">
        <v>13</v>
      </c>
      <c r="G16577" t="s">
        <v>50667</v>
      </c>
      <c r="H16577" s="3" t="s">
        <v>50668</v>
      </c>
      <c r="I16577" t="s">
        <v>13166</v>
      </c>
      <c r="J16577" t="s">
        <v>50674</v>
      </c>
    </row>
    <row r="16578" spans="1:10" ht="16" x14ac:dyDescent="0.2">
      <c r="A16578" t="s">
        <v>13579</v>
      </c>
      <c r="B16578" t="s">
        <v>50675</v>
      </c>
      <c r="C16578" t="s">
        <v>50676</v>
      </c>
      <c r="D16578">
        <v>2</v>
      </c>
      <c r="E16578" t="s">
        <v>13</v>
      </c>
      <c r="F16578" t="s">
        <v>13</v>
      </c>
      <c r="G16578" t="s">
        <v>50667</v>
      </c>
      <c r="H16578" s="3" t="s">
        <v>50686</v>
      </c>
      <c r="I16578" t="s">
        <v>13166</v>
      </c>
      <c r="J16578" t="s">
        <v>13583</v>
      </c>
    </row>
    <row r="16579" spans="1:10" ht="32" x14ac:dyDescent="0.2">
      <c r="A16579" t="s">
        <v>13161</v>
      </c>
      <c r="B16579" t="s">
        <v>50687</v>
      </c>
      <c r="C16579" t="s">
        <v>50688</v>
      </c>
      <c r="D16579">
        <v>3</v>
      </c>
      <c r="E16579" t="s">
        <v>13</v>
      </c>
      <c r="F16579" t="s">
        <v>13</v>
      </c>
      <c r="G16579" t="s">
        <v>50667</v>
      </c>
      <c r="H16579" s="3" t="s">
        <v>50689</v>
      </c>
      <c r="I16579" t="s">
        <v>13166</v>
      </c>
      <c r="J16579" t="s">
        <v>13167</v>
      </c>
    </row>
    <row r="16580" spans="1:10" ht="16" x14ac:dyDescent="0.2">
      <c r="A16580" t="s">
        <v>10618</v>
      </c>
      <c r="B16580" t="s">
        <v>13580</v>
      </c>
      <c r="C16580" t="s">
        <v>13581</v>
      </c>
      <c r="D16580">
        <v>1</v>
      </c>
      <c r="E16580" t="s">
        <v>13</v>
      </c>
      <c r="F16580" t="s">
        <v>13</v>
      </c>
      <c r="G16580" t="s">
        <v>50667</v>
      </c>
      <c r="H16580" s="3" t="s">
        <v>50668</v>
      </c>
      <c r="I16580" t="s">
        <v>13166</v>
      </c>
      <c r="J16580" t="s">
        <v>10621</v>
      </c>
    </row>
    <row r="16581" spans="1:10" ht="32" x14ac:dyDescent="0.2">
      <c r="A16581" t="s">
        <v>13586</v>
      </c>
      <c r="B16581" t="s">
        <v>13580</v>
      </c>
      <c r="C16581" t="s">
        <v>13581</v>
      </c>
      <c r="D16581">
        <v>1</v>
      </c>
      <c r="E16581" t="s">
        <v>13</v>
      </c>
      <c r="F16581" t="s">
        <v>13</v>
      </c>
      <c r="G16581" t="s">
        <v>50667</v>
      </c>
      <c r="H16581" s="3" t="s">
        <v>50690</v>
      </c>
      <c r="I16581" t="s">
        <v>13166</v>
      </c>
      <c r="J16581" t="s">
        <v>13588</v>
      </c>
    </row>
    <row r="16582" spans="1:10" ht="16" x14ac:dyDescent="0.2">
      <c r="A16582" t="s">
        <v>50691</v>
      </c>
      <c r="B16582" t="s">
        <v>50692</v>
      </c>
      <c r="C16582" t="s">
        <v>50693</v>
      </c>
      <c r="D16582">
        <v>1</v>
      </c>
      <c r="E16582" t="s">
        <v>13</v>
      </c>
      <c r="F16582" t="s">
        <v>13</v>
      </c>
      <c r="G16582" t="s">
        <v>50667</v>
      </c>
      <c r="H16582" s="3" t="s">
        <v>50668</v>
      </c>
      <c r="I16582" t="s">
        <v>13166</v>
      </c>
      <c r="J16582" t="s">
        <v>50694</v>
      </c>
    </row>
    <row r="16583" spans="1:10" ht="16" x14ac:dyDescent="0.2">
      <c r="A16583" t="s">
        <v>50695</v>
      </c>
      <c r="B16583" t="s">
        <v>50696</v>
      </c>
      <c r="C16583" t="s">
        <v>50697</v>
      </c>
      <c r="D16583">
        <v>1</v>
      </c>
      <c r="E16583" t="s">
        <v>13</v>
      </c>
      <c r="F16583" t="s">
        <v>13</v>
      </c>
      <c r="G16583" t="s">
        <v>50667</v>
      </c>
      <c r="H16583" s="3" t="s">
        <v>50668</v>
      </c>
      <c r="I16583" t="s">
        <v>13166</v>
      </c>
      <c r="J16583" t="s">
        <v>50698</v>
      </c>
    </row>
    <row r="16584" spans="1:10" ht="16" x14ac:dyDescent="0.2">
      <c r="A16584" t="s">
        <v>50699</v>
      </c>
      <c r="B16584" t="s">
        <v>13580</v>
      </c>
      <c r="C16584" t="s">
        <v>13581</v>
      </c>
      <c r="D16584">
        <v>1</v>
      </c>
      <c r="E16584" t="s">
        <v>13</v>
      </c>
      <c r="F16584" t="s">
        <v>13</v>
      </c>
      <c r="G16584" t="s">
        <v>50667</v>
      </c>
      <c r="H16584" s="3" t="s">
        <v>50700</v>
      </c>
      <c r="I16584" t="s">
        <v>13166</v>
      </c>
      <c r="J16584" t="s">
        <v>50701</v>
      </c>
    </row>
    <row r="16585" spans="1:10" ht="32" x14ac:dyDescent="0.2">
      <c r="A16585" t="s">
        <v>13161</v>
      </c>
      <c r="B16585" t="s">
        <v>50702</v>
      </c>
      <c r="C16585" t="s">
        <v>50703</v>
      </c>
      <c r="D16585">
        <v>2</v>
      </c>
      <c r="E16585" t="s">
        <v>13</v>
      </c>
      <c r="F16585" t="s">
        <v>13</v>
      </c>
      <c r="G16585" t="s">
        <v>50667</v>
      </c>
      <c r="H16585" s="3" t="s">
        <v>50689</v>
      </c>
      <c r="I16585" t="s">
        <v>13166</v>
      </c>
      <c r="J16585" t="s">
        <v>13167</v>
      </c>
    </row>
    <row r="16586" spans="1:10" ht="16" x14ac:dyDescent="0.2">
      <c r="A16586" t="s">
        <v>50704</v>
      </c>
      <c r="B16586" t="s">
        <v>50705</v>
      </c>
      <c r="C16586" t="s">
        <v>50706</v>
      </c>
      <c r="D16586">
        <v>1</v>
      </c>
      <c r="E16586" t="s">
        <v>13</v>
      </c>
      <c r="F16586" t="s">
        <v>13</v>
      </c>
      <c r="G16586" t="s">
        <v>50707</v>
      </c>
      <c r="H16586" s="3" t="s">
        <v>50708</v>
      </c>
      <c r="I16586" t="s">
        <v>106</v>
      </c>
      <c r="J16586" t="s">
        <v>50709</v>
      </c>
    </row>
    <row r="16587" spans="1:10" ht="16" x14ac:dyDescent="0.2">
      <c r="A16587" t="s">
        <v>50710</v>
      </c>
      <c r="B16587" t="s">
        <v>50711</v>
      </c>
      <c r="C16587" t="s">
        <v>50712</v>
      </c>
      <c r="D16587">
        <v>1</v>
      </c>
      <c r="E16587" t="s">
        <v>13</v>
      </c>
      <c r="F16587" t="s">
        <v>13</v>
      </c>
      <c r="G16587" t="s">
        <v>50707</v>
      </c>
      <c r="H16587" s="3" t="s">
        <v>50713</v>
      </c>
      <c r="I16587" t="s">
        <v>106</v>
      </c>
      <c r="J16587" t="s">
        <v>50714</v>
      </c>
    </row>
    <row r="16588" spans="1:10" ht="16" x14ac:dyDescent="0.2">
      <c r="A16588" t="s">
        <v>50715</v>
      </c>
      <c r="B16588" t="s">
        <v>50716</v>
      </c>
      <c r="C16588" t="s">
        <v>50717</v>
      </c>
      <c r="D16588">
        <v>2</v>
      </c>
      <c r="E16588" t="s">
        <v>13</v>
      </c>
      <c r="F16588" t="s">
        <v>13</v>
      </c>
      <c r="G16588" t="s">
        <v>50707</v>
      </c>
      <c r="H16588" s="3" t="s">
        <v>50718</v>
      </c>
      <c r="I16588" t="s">
        <v>106</v>
      </c>
      <c r="J16588" t="s">
        <v>50719</v>
      </c>
    </row>
    <row r="16589" spans="1:10" ht="16" x14ac:dyDescent="0.2">
      <c r="A16589" t="s">
        <v>50720</v>
      </c>
      <c r="B16589" t="s">
        <v>50721</v>
      </c>
      <c r="C16589" t="s">
        <v>50722</v>
      </c>
      <c r="D16589">
        <v>1</v>
      </c>
      <c r="E16589" t="s">
        <v>13</v>
      </c>
      <c r="F16589" t="s">
        <v>13</v>
      </c>
      <c r="G16589" t="s">
        <v>50707</v>
      </c>
      <c r="H16589" s="3" t="s">
        <v>50723</v>
      </c>
      <c r="I16589" t="s">
        <v>106</v>
      </c>
      <c r="J16589" t="s">
        <v>50724</v>
      </c>
    </row>
    <row r="16590" spans="1:10" ht="16" x14ac:dyDescent="0.2">
      <c r="A16590" t="s">
        <v>50720</v>
      </c>
      <c r="B16590" t="s">
        <v>50725</v>
      </c>
      <c r="C16590" t="s">
        <v>50726</v>
      </c>
      <c r="D16590">
        <v>2</v>
      </c>
      <c r="E16590" t="s">
        <v>13</v>
      </c>
      <c r="F16590" t="s">
        <v>13</v>
      </c>
      <c r="G16590" t="s">
        <v>50707</v>
      </c>
      <c r="H16590" s="3" t="s">
        <v>50723</v>
      </c>
      <c r="I16590" t="s">
        <v>106</v>
      </c>
      <c r="J16590" t="s">
        <v>50724</v>
      </c>
    </row>
    <row r="16591" spans="1:10" ht="16" x14ac:dyDescent="0.2">
      <c r="A16591" t="s">
        <v>32236</v>
      </c>
      <c r="B16591" t="s">
        <v>50727</v>
      </c>
      <c r="C16591" t="s">
        <v>50728</v>
      </c>
      <c r="D16591">
        <v>4</v>
      </c>
      <c r="E16591" t="s">
        <v>13</v>
      </c>
      <c r="F16591" t="s">
        <v>13</v>
      </c>
      <c r="G16591" t="s">
        <v>50707</v>
      </c>
      <c r="H16591" s="3" t="s">
        <v>50729</v>
      </c>
      <c r="I16591" t="s">
        <v>106</v>
      </c>
      <c r="J16591" t="s">
        <v>32240</v>
      </c>
    </row>
    <row r="16592" spans="1:10" ht="16" x14ac:dyDescent="0.2">
      <c r="A16592" t="s">
        <v>32236</v>
      </c>
      <c r="B16592" t="s">
        <v>50705</v>
      </c>
      <c r="C16592" t="s">
        <v>50706</v>
      </c>
      <c r="D16592">
        <v>3</v>
      </c>
      <c r="E16592" t="s">
        <v>13</v>
      </c>
      <c r="F16592" t="s">
        <v>13</v>
      </c>
      <c r="G16592" t="s">
        <v>50707</v>
      </c>
      <c r="H16592" s="3" t="s">
        <v>50729</v>
      </c>
      <c r="I16592" t="s">
        <v>106</v>
      </c>
      <c r="J16592" t="s">
        <v>32240</v>
      </c>
    </row>
    <row r="16593" spans="1:10" ht="16" x14ac:dyDescent="0.2">
      <c r="A16593" t="s">
        <v>50730</v>
      </c>
      <c r="B16593" t="s">
        <v>50731</v>
      </c>
      <c r="C16593" t="s">
        <v>50732</v>
      </c>
      <c r="D16593">
        <v>1</v>
      </c>
      <c r="E16593" t="s">
        <v>13</v>
      </c>
      <c r="F16593" t="s">
        <v>13</v>
      </c>
      <c r="G16593" t="s">
        <v>50707</v>
      </c>
      <c r="H16593" s="3" t="s">
        <v>50718</v>
      </c>
      <c r="I16593" t="s">
        <v>106</v>
      </c>
      <c r="J16593" t="s">
        <v>50733</v>
      </c>
    </row>
    <row r="16594" spans="1:10" ht="16" x14ac:dyDescent="0.2">
      <c r="A16594" t="s">
        <v>50730</v>
      </c>
      <c r="B16594" t="s">
        <v>50711</v>
      </c>
      <c r="C16594" t="s">
        <v>50712</v>
      </c>
      <c r="D16594">
        <v>3</v>
      </c>
      <c r="E16594" t="s">
        <v>13</v>
      </c>
      <c r="F16594" t="s">
        <v>13</v>
      </c>
      <c r="G16594" t="s">
        <v>50707</v>
      </c>
      <c r="H16594" s="3" t="s">
        <v>50718</v>
      </c>
      <c r="I16594" t="s">
        <v>106</v>
      </c>
      <c r="J16594" t="s">
        <v>50733</v>
      </c>
    </row>
    <row r="16595" spans="1:10" ht="16" x14ac:dyDescent="0.2">
      <c r="A16595" t="s">
        <v>50734</v>
      </c>
      <c r="B16595" t="s">
        <v>50711</v>
      </c>
      <c r="C16595" t="s">
        <v>50712</v>
      </c>
      <c r="D16595">
        <v>1</v>
      </c>
      <c r="E16595" t="s">
        <v>13</v>
      </c>
      <c r="F16595" t="s">
        <v>13</v>
      </c>
      <c r="G16595" t="s">
        <v>50707</v>
      </c>
      <c r="H16595" s="3" t="s">
        <v>50713</v>
      </c>
      <c r="I16595" t="s">
        <v>106</v>
      </c>
      <c r="J16595" t="s">
        <v>50735</v>
      </c>
    </row>
    <row r="16596" spans="1:10" ht="16" x14ac:dyDescent="0.2">
      <c r="A16596" t="s">
        <v>32236</v>
      </c>
      <c r="B16596" t="s">
        <v>50736</v>
      </c>
      <c r="C16596" t="s">
        <v>50737</v>
      </c>
      <c r="D16596">
        <v>1</v>
      </c>
      <c r="E16596" t="s">
        <v>13</v>
      </c>
      <c r="F16596" t="s">
        <v>13</v>
      </c>
      <c r="G16596" t="s">
        <v>50707</v>
      </c>
      <c r="H16596" s="3" t="s">
        <v>50729</v>
      </c>
      <c r="I16596" t="s">
        <v>106</v>
      </c>
      <c r="J16596" t="s">
        <v>32240</v>
      </c>
    </row>
    <row r="16597" spans="1:10" ht="32" x14ac:dyDescent="0.2">
      <c r="A16597" t="s">
        <v>33188</v>
      </c>
      <c r="B16597" t="s">
        <v>32237</v>
      </c>
      <c r="C16597" t="s">
        <v>32238</v>
      </c>
      <c r="D16597">
        <v>3</v>
      </c>
      <c r="E16597" t="s">
        <v>13</v>
      </c>
      <c r="F16597" t="s">
        <v>13</v>
      </c>
      <c r="G16597" t="s">
        <v>50707</v>
      </c>
      <c r="H16597" s="3" t="s">
        <v>50738</v>
      </c>
      <c r="I16597" t="s">
        <v>106</v>
      </c>
      <c r="J16597" t="s">
        <v>33191</v>
      </c>
    </row>
    <row r="16598" spans="1:10" ht="16" x14ac:dyDescent="0.2">
      <c r="A16598" t="s">
        <v>50704</v>
      </c>
      <c r="B16598" t="s">
        <v>50711</v>
      </c>
      <c r="C16598" t="s">
        <v>50712</v>
      </c>
      <c r="D16598">
        <v>2</v>
      </c>
      <c r="E16598" t="s">
        <v>13</v>
      </c>
      <c r="F16598" t="s">
        <v>13</v>
      </c>
      <c r="G16598" t="s">
        <v>50707</v>
      </c>
      <c r="H16598" s="3" t="s">
        <v>50708</v>
      </c>
      <c r="I16598" t="s">
        <v>106</v>
      </c>
      <c r="J16598" t="s">
        <v>50709</v>
      </c>
    </row>
    <row r="16599" spans="1:10" ht="16" x14ac:dyDescent="0.2">
      <c r="A16599" t="s">
        <v>50739</v>
      </c>
      <c r="B16599" t="s">
        <v>50740</v>
      </c>
      <c r="C16599" t="s">
        <v>50741</v>
      </c>
      <c r="D16599">
        <v>2</v>
      </c>
      <c r="E16599" t="s">
        <v>13</v>
      </c>
      <c r="F16599" t="s">
        <v>13</v>
      </c>
      <c r="G16599" t="s">
        <v>50742</v>
      </c>
      <c r="H16599" s="3" t="s">
        <v>50743</v>
      </c>
      <c r="I16599" t="s">
        <v>1563</v>
      </c>
      <c r="J16599" t="s">
        <v>50744</v>
      </c>
    </row>
    <row r="16600" spans="1:10" ht="16" x14ac:dyDescent="0.2">
      <c r="A16600" t="s">
        <v>50745</v>
      </c>
      <c r="B16600" t="s">
        <v>50746</v>
      </c>
      <c r="C16600" t="s">
        <v>50747</v>
      </c>
      <c r="D16600">
        <v>1</v>
      </c>
      <c r="E16600" t="s">
        <v>13</v>
      </c>
      <c r="F16600" t="s">
        <v>13</v>
      </c>
      <c r="G16600" t="s">
        <v>50748</v>
      </c>
      <c r="H16600" s="3" t="s">
        <v>50749</v>
      </c>
      <c r="I16600" t="s">
        <v>1563</v>
      </c>
      <c r="J16600" t="s">
        <v>50750</v>
      </c>
    </row>
    <row r="16601" spans="1:10" ht="16" x14ac:dyDescent="0.2">
      <c r="A16601" t="s">
        <v>50745</v>
      </c>
      <c r="B16601" t="s">
        <v>50751</v>
      </c>
      <c r="C16601" t="s">
        <v>50752</v>
      </c>
      <c r="D16601">
        <v>3</v>
      </c>
      <c r="E16601" t="s">
        <v>13</v>
      </c>
      <c r="F16601" t="s">
        <v>13</v>
      </c>
      <c r="G16601" t="s">
        <v>50748</v>
      </c>
      <c r="H16601" s="3" t="s">
        <v>50749</v>
      </c>
      <c r="I16601" t="s">
        <v>1563</v>
      </c>
      <c r="J16601" t="s">
        <v>50750</v>
      </c>
    </row>
    <row r="16602" spans="1:10" ht="16" x14ac:dyDescent="0.2">
      <c r="A16602" t="s">
        <v>50745</v>
      </c>
      <c r="B16602" t="s">
        <v>50753</v>
      </c>
      <c r="C16602" t="s">
        <v>50754</v>
      </c>
      <c r="D16602">
        <v>2</v>
      </c>
      <c r="E16602" t="s">
        <v>13</v>
      </c>
      <c r="F16602" t="s">
        <v>13</v>
      </c>
      <c r="G16602" t="s">
        <v>50748</v>
      </c>
      <c r="H16602" s="3" t="s">
        <v>50749</v>
      </c>
      <c r="I16602" t="s">
        <v>1563</v>
      </c>
      <c r="J16602" t="s">
        <v>50750</v>
      </c>
    </row>
    <row r="16603" spans="1:10" ht="16" x14ac:dyDescent="0.2">
      <c r="A16603" t="s">
        <v>1558</v>
      </c>
      <c r="B16603" t="s">
        <v>50755</v>
      </c>
      <c r="C16603" t="s">
        <v>50756</v>
      </c>
      <c r="D16603">
        <v>2</v>
      </c>
      <c r="E16603" t="s">
        <v>13</v>
      </c>
      <c r="F16603" t="s">
        <v>13</v>
      </c>
      <c r="G16603" t="s">
        <v>50748</v>
      </c>
      <c r="H16603" s="3" t="s">
        <v>50749</v>
      </c>
      <c r="I16603" t="s">
        <v>1563</v>
      </c>
      <c r="J16603" t="s">
        <v>1564</v>
      </c>
    </row>
    <row r="16604" spans="1:10" ht="16" x14ac:dyDescent="0.2">
      <c r="A16604" t="s">
        <v>50757</v>
      </c>
      <c r="B16604" t="s">
        <v>50758</v>
      </c>
      <c r="C16604" t="s">
        <v>50759</v>
      </c>
      <c r="D16604">
        <v>1</v>
      </c>
      <c r="E16604" t="s">
        <v>13</v>
      </c>
      <c r="F16604" t="s">
        <v>13</v>
      </c>
      <c r="G16604" t="s">
        <v>50748</v>
      </c>
      <c r="H16604" s="3" t="s">
        <v>50749</v>
      </c>
      <c r="I16604" t="s">
        <v>1563</v>
      </c>
      <c r="J16604" t="s">
        <v>50760</v>
      </c>
    </row>
    <row r="16605" spans="1:10" ht="16" x14ac:dyDescent="0.2">
      <c r="A16605" t="s">
        <v>16635</v>
      </c>
      <c r="B16605" t="s">
        <v>50761</v>
      </c>
      <c r="C16605" t="s">
        <v>50762</v>
      </c>
      <c r="D16605">
        <v>6</v>
      </c>
      <c r="E16605" t="s">
        <v>13</v>
      </c>
      <c r="F16605" t="s">
        <v>13</v>
      </c>
      <c r="G16605" t="s">
        <v>50748</v>
      </c>
      <c r="H16605" s="3" t="s">
        <v>50749</v>
      </c>
      <c r="I16605" t="s">
        <v>1563</v>
      </c>
      <c r="J16605" t="s">
        <v>16639</v>
      </c>
    </row>
    <row r="16606" spans="1:10" ht="16" x14ac:dyDescent="0.2">
      <c r="A16606" t="s">
        <v>50757</v>
      </c>
      <c r="B16606" t="s">
        <v>50763</v>
      </c>
      <c r="C16606" t="s">
        <v>50764</v>
      </c>
      <c r="D16606">
        <v>2</v>
      </c>
      <c r="E16606" t="s">
        <v>13</v>
      </c>
      <c r="F16606" t="s">
        <v>13</v>
      </c>
      <c r="G16606" t="s">
        <v>50748</v>
      </c>
      <c r="H16606" s="3" t="s">
        <v>50749</v>
      </c>
      <c r="I16606" t="s">
        <v>1563</v>
      </c>
      <c r="J16606" t="s">
        <v>50760</v>
      </c>
    </row>
    <row r="16607" spans="1:10" ht="16" x14ac:dyDescent="0.2">
      <c r="A16607" t="s">
        <v>50745</v>
      </c>
      <c r="B16607" t="s">
        <v>50765</v>
      </c>
      <c r="C16607" t="s">
        <v>50766</v>
      </c>
      <c r="D16607">
        <v>4</v>
      </c>
      <c r="E16607" t="s">
        <v>13</v>
      </c>
      <c r="F16607" t="s">
        <v>13</v>
      </c>
      <c r="G16607" t="s">
        <v>50748</v>
      </c>
      <c r="H16607" s="3" t="s">
        <v>50749</v>
      </c>
      <c r="I16607" t="s">
        <v>1563</v>
      </c>
      <c r="J16607" t="s">
        <v>50750</v>
      </c>
    </row>
    <row r="16608" spans="1:10" ht="16" x14ac:dyDescent="0.2">
      <c r="A16608" t="s">
        <v>50757</v>
      </c>
      <c r="B16608" t="s">
        <v>50767</v>
      </c>
      <c r="C16608" t="s">
        <v>50768</v>
      </c>
      <c r="D16608">
        <v>4</v>
      </c>
      <c r="E16608" t="s">
        <v>13</v>
      </c>
      <c r="F16608" t="s">
        <v>13</v>
      </c>
      <c r="G16608" t="s">
        <v>50748</v>
      </c>
      <c r="H16608" s="3" t="s">
        <v>50749</v>
      </c>
      <c r="I16608" t="s">
        <v>1563</v>
      </c>
      <c r="J16608" t="s">
        <v>50760</v>
      </c>
    </row>
    <row r="16609" spans="1:10" ht="16" x14ac:dyDescent="0.2">
      <c r="A16609" t="s">
        <v>50757</v>
      </c>
      <c r="B16609" t="s">
        <v>50769</v>
      </c>
      <c r="C16609" t="s">
        <v>50770</v>
      </c>
      <c r="D16609">
        <v>3</v>
      </c>
      <c r="E16609" t="s">
        <v>13</v>
      </c>
      <c r="F16609" t="s">
        <v>13</v>
      </c>
      <c r="G16609" t="s">
        <v>50748</v>
      </c>
      <c r="H16609" s="3" t="s">
        <v>50749</v>
      </c>
      <c r="I16609" t="s">
        <v>1563</v>
      </c>
      <c r="J16609" t="s">
        <v>50760</v>
      </c>
    </row>
    <row r="16610" spans="1:10" ht="16" x14ac:dyDescent="0.2">
      <c r="A16610" t="s">
        <v>16635</v>
      </c>
      <c r="B16610" t="s">
        <v>50771</v>
      </c>
      <c r="C16610" t="s">
        <v>50772</v>
      </c>
      <c r="D16610">
        <v>7</v>
      </c>
      <c r="E16610" t="s">
        <v>13</v>
      </c>
      <c r="F16610" t="s">
        <v>13</v>
      </c>
      <c r="G16610" t="s">
        <v>50748</v>
      </c>
      <c r="H16610" s="3" t="s">
        <v>50749</v>
      </c>
      <c r="I16610" t="s">
        <v>1563</v>
      </c>
      <c r="J16610" t="s">
        <v>16639</v>
      </c>
    </row>
    <row r="16611" spans="1:10" ht="16" x14ac:dyDescent="0.2">
      <c r="A16611" t="s">
        <v>50773</v>
      </c>
      <c r="B16611" t="s">
        <v>50774</v>
      </c>
      <c r="C16611" t="s">
        <v>50775</v>
      </c>
      <c r="D16611">
        <v>2</v>
      </c>
      <c r="E16611" t="s">
        <v>13</v>
      </c>
      <c r="F16611" t="s">
        <v>13</v>
      </c>
      <c r="G16611" t="s">
        <v>50748</v>
      </c>
      <c r="H16611" s="3" t="s">
        <v>50749</v>
      </c>
      <c r="I16611" t="s">
        <v>1563</v>
      </c>
      <c r="J16611" t="s">
        <v>50776</v>
      </c>
    </row>
    <row r="16612" spans="1:10" ht="16" x14ac:dyDescent="0.2">
      <c r="A16612" t="s">
        <v>50739</v>
      </c>
      <c r="B16612" t="s">
        <v>50777</v>
      </c>
      <c r="C16612" t="s">
        <v>50778</v>
      </c>
      <c r="D16612">
        <v>3</v>
      </c>
      <c r="E16612" t="s">
        <v>13</v>
      </c>
      <c r="F16612" t="s">
        <v>13</v>
      </c>
      <c r="G16612" t="s">
        <v>50748</v>
      </c>
      <c r="H16612" s="3" t="s">
        <v>50749</v>
      </c>
      <c r="I16612" t="s">
        <v>1563</v>
      </c>
      <c r="J16612" t="s">
        <v>50744</v>
      </c>
    </row>
    <row r="16613" spans="1:10" ht="16" x14ac:dyDescent="0.2">
      <c r="A16613" t="s">
        <v>50779</v>
      </c>
      <c r="B16613" t="s">
        <v>50780</v>
      </c>
      <c r="C16613" t="s">
        <v>50781</v>
      </c>
      <c r="D16613">
        <v>1</v>
      </c>
      <c r="E16613" t="s">
        <v>13</v>
      </c>
      <c r="F16613" t="s">
        <v>13</v>
      </c>
      <c r="G16613" t="s">
        <v>50782</v>
      </c>
      <c r="H16613" s="3" t="s">
        <v>50783</v>
      </c>
      <c r="I16613" t="s">
        <v>69</v>
      </c>
      <c r="J16613" t="s">
        <v>50784</v>
      </c>
    </row>
    <row r="16614" spans="1:10" ht="16" x14ac:dyDescent="0.2">
      <c r="A16614" t="s">
        <v>45539</v>
      </c>
      <c r="B16614" t="s">
        <v>50785</v>
      </c>
      <c r="C16614" t="s">
        <v>50786</v>
      </c>
      <c r="D16614">
        <v>2</v>
      </c>
      <c r="E16614" t="s">
        <v>13</v>
      </c>
      <c r="F16614" t="s">
        <v>13</v>
      </c>
      <c r="G16614" t="s">
        <v>50782</v>
      </c>
      <c r="H16614" s="3" t="s">
        <v>50787</v>
      </c>
      <c r="I16614" t="s">
        <v>69</v>
      </c>
      <c r="J16614" t="s">
        <v>45543</v>
      </c>
    </row>
    <row r="16615" spans="1:10" ht="16" x14ac:dyDescent="0.2">
      <c r="A16615" t="s">
        <v>1704</v>
      </c>
      <c r="B16615" t="s">
        <v>50788</v>
      </c>
      <c r="C16615" t="s">
        <v>50789</v>
      </c>
      <c r="D16615">
        <v>4</v>
      </c>
      <c r="E16615" t="s">
        <v>13</v>
      </c>
      <c r="F16615" t="s">
        <v>13</v>
      </c>
      <c r="G16615" t="s">
        <v>50782</v>
      </c>
      <c r="H16615" s="3" t="s">
        <v>50790</v>
      </c>
      <c r="I16615" t="s">
        <v>69</v>
      </c>
      <c r="J16615" t="s">
        <v>1708</v>
      </c>
    </row>
    <row r="16616" spans="1:10" ht="16" x14ac:dyDescent="0.2">
      <c r="A16616" t="s">
        <v>50791</v>
      </c>
      <c r="B16616" t="s">
        <v>50792</v>
      </c>
      <c r="C16616" t="s">
        <v>50793</v>
      </c>
      <c r="D16616">
        <v>2</v>
      </c>
      <c r="E16616" t="s">
        <v>13</v>
      </c>
      <c r="F16616" t="s">
        <v>13</v>
      </c>
      <c r="G16616" t="s">
        <v>50782</v>
      </c>
      <c r="H16616" s="3" t="s">
        <v>50794</v>
      </c>
      <c r="I16616" t="s">
        <v>69</v>
      </c>
      <c r="J16616" t="s">
        <v>50795</v>
      </c>
    </row>
    <row r="16617" spans="1:10" ht="16" x14ac:dyDescent="0.2">
      <c r="A16617" t="s">
        <v>35895</v>
      </c>
      <c r="B16617" t="s">
        <v>50796</v>
      </c>
      <c r="C16617" t="s">
        <v>50797</v>
      </c>
      <c r="D16617">
        <v>3</v>
      </c>
      <c r="E16617" t="s">
        <v>13</v>
      </c>
      <c r="F16617" t="s">
        <v>13</v>
      </c>
      <c r="G16617" t="s">
        <v>50782</v>
      </c>
      <c r="H16617" s="3" t="s">
        <v>50798</v>
      </c>
      <c r="I16617" t="s">
        <v>69</v>
      </c>
      <c r="J16617" t="s">
        <v>35898</v>
      </c>
    </row>
    <row r="16618" spans="1:10" ht="16" x14ac:dyDescent="0.2">
      <c r="A16618" t="s">
        <v>50799</v>
      </c>
      <c r="B16618" t="s">
        <v>50780</v>
      </c>
      <c r="C16618" t="s">
        <v>50781</v>
      </c>
      <c r="D16618">
        <v>1</v>
      </c>
      <c r="E16618" t="s">
        <v>13</v>
      </c>
      <c r="F16618" t="s">
        <v>13</v>
      </c>
      <c r="G16618" t="s">
        <v>50782</v>
      </c>
      <c r="H16618" s="3" t="s">
        <v>50787</v>
      </c>
      <c r="I16618" t="s">
        <v>69</v>
      </c>
      <c r="J16618" t="s">
        <v>50800</v>
      </c>
    </row>
    <row r="16619" spans="1:10" ht="16" x14ac:dyDescent="0.2">
      <c r="A16619" t="s">
        <v>50779</v>
      </c>
      <c r="B16619" t="s">
        <v>50792</v>
      </c>
      <c r="C16619" t="s">
        <v>50793</v>
      </c>
      <c r="D16619">
        <v>2</v>
      </c>
      <c r="E16619" t="s">
        <v>13</v>
      </c>
      <c r="F16619" t="s">
        <v>13</v>
      </c>
      <c r="G16619" t="s">
        <v>50782</v>
      </c>
      <c r="H16619" s="3" t="s">
        <v>50783</v>
      </c>
      <c r="I16619" t="s">
        <v>69</v>
      </c>
      <c r="J16619" t="s">
        <v>50784</v>
      </c>
    </row>
    <row r="16620" spans="1:10" ht="16" x14ac:dyDescent="0.2">
      <c r="A16620" t="s">
        <v>50791</v>
      </c>
      <c r="B16620" t="s">
        <v>50801</v>
      </c>
      <c r="C16620" t="s">
        <v>50802</v>
      </c>
      <c r="D16620">
        <v>1</v>
      </c>
      <c r="E16620" t="s">
        <v>13</v>
      </c>
      <c r="F16620" t="s">
        <v>13</v>
      </c>
      <c r="G16620" t="s">
        <v>50782</v>
      </c>
      <c r="H16620" s="3" t="s">
        <v>50794</v>
      </c>
      <c r="I16620" t="s">
        <v>69</v>
      </c>
      <c r="J16620" t="s">
        <v>50795</v>
      </c>
    </row>
    <row r="16621" spans="1:10" ht="16" x14ac:dyDescent="0.2">
      <c r="A16621" t="s">
        <v>50799</v>
      </c>
      <c r="B16621" t="s">
        <v>50792</v>
      </c>
      <c r="C16621" t="s">
        <v>50793</v>
      </c>
      <c r="D16621">
        <v>2</v>
      </c>
      <c r="E16621" t="s">
        <v>13</v>
      </c>
      <c r="F16621" t="s">
        <v>13</v>
      </c>
      <c r="G16621" t="s">
        <v>50782</v>
      </c>
      <c r="H16621" s="3" t="s">
        <v>50787</v>
      </c>
      <c r="I16621" t="s">
        <v>69</v>
      </c>
      <c r="J16621" t="s">
        <v>50800</v>
      </c>
    </row>
    <row r="16622" spans="1:10" ht="16" x14ac:dyDescent="0.2">
      <c r="A16622" t="s">
        <v>12571</v>
      </c>
      <c r="B16622" t="s">
        <v>50803</v>
      </c>
      <c r="C16622" t="s">
        <v>50804</v>
      </c>
      <c r="D16622">
        <v>1</v>
      </c>
      <c r="E16622" t="s">
        <v>13</v>
      </c>
      <c r="F16622" t="s">
        <v>13</v>
      </c>
      <c r="G16622" t="s">
        <v>50805</v>
      </c>
      <c r="H16622" s="3" t="s">
        <v>50806</v>
      </c>
      <c r="I16622" t="s">
        <v>509</v>
      </c>
      <c r="J16622" t="s">
        <v>12574</v>
      </c>
    </row>
    <row r="16623" spans="1:10" ht="16" x14ac:dyDescent="0.2">
      <c r="A16623" t="s">
        <v>12571</v>
      </c>
      <c r="B16623" t="s">
        <v>50807</v>
      </c>
      <c r="C16623" t="s">
        <v>50808</v>
      </c>
      <c r="D16623">
        <v>2</v>
      </c>
      <c r="E16623" t="s">
        <v>13</v>
      </c>
      <c r="F16623" t="s">
        <v>13</v>
      </c>
      <c r="G16623" t="s">
        <v>50805</v>
      </c>
      <c r="H16623" s="3" t="s">
        <v>50806</v>
      </c>
      <c r="I16623" t="s">
        <v>509</v>
      </c>
      <c r="J16623" t="s">
        <v>12574</v>
      </c>
    </row>
    <row r="16624" spans="1:10" ht="16" x14ac:dyDescent="0.2">
      <c r="A16624" t="s">
        <v>50809</v>
      </c>
      <c r="B16624" t="s">
        <v>50810</v>
      </c>
      <c r="C16624" t="s">
        <v>50811</v>
      </c>
      <c r="D16624">
        <v>1</v>
      </c>
      <c r="E16624" t="s">
        <v>13</v>
      </c>
      <c r="F16624" t="s">
        <v>13</v>
      </c>
      <c r="G16624" t="s">
        <v>50812</v>
      </c>
      <c r="H16624" s="3" t="s">
        <v>50813</v>
      </c>
      <c r="I16624" t="s">
        <v>509</v>
      </c>
      <c r="J16624" t="s">
        <v>50814</v>
      </c>
    </row>
    <row r="16625" spans="1:10" ht="16" x14ac:dyDescent="0.2">
      <c r="A16625" t="s">
        <v>50815</v>
      </c>
      <c r="B16625" t="s">
        <v>50816</v>
      </c>
      <c r="C16625" t="s">
        <v>50817</v>
      </c>
      <c r="D16625">
        <v>2</v>
      </c>
      <c r="E16625" t="s">
        <v>50818</v>
      </c>
      <c r="F16625" t="s">
        <v>13</v>
      </c>
      <c r="G16625" t="s">
        <v>50819</v>
      </c>
      <c r="H16625" s="3" t="s">
        <v>50820</v>
      </c>
      <c r="I16625" t="s">
        <v>918</v>
      </c>
      <c r="J16625" t="s">
        <v>50821</v>
      </c>
    </row>
    <row r="16626" spans="1:10" ht="16" x14ac:dyDescent="0.2">
      <c r="A16626" t="s">
        <v>3014</v>
      </c>
      <c r="B16626" t="s">
        <v>50822</v>
      </c>
      <c r="C16626" t="s">
        <v>50823</v>
      </c>
      <c r="D16626">
        <v>4</v>
      </c>
      <c r="E16626" t="s">
        <v>50818</v>
      </c>
      <c r="F16626" t="s">
        <v>13</v>
      </c>
      <c r="G16626" t="s">
        <v>50819</v>
      </c>
      <c r="H16626" s="3" t="s">
        <v>50820</v>
      </c>
      <c r="I16626" t="s">
        <v>918</v>
      </c>
      <c r="J16626" t="s">
        <v>3015</v>
      </c>
    </row>
    <row r="16627" spans="1:10" ht="16" x14ac:dyDescent="0.2">
      <c r="A16627" t="s">
        <v>3014</v>
      </c>
      <c r="B16627" t="s">
        <v>50824</v>
      </c>
      <c r="C16627" t="s">
        <v>50825</v>
      </c>
      <c r="D16627">
        <v>6</v>
      </c>
      <c r="E16627" t="s">
        <v>50818</v>
      </c>
      <c r="F16627" t="s">
        <v>13</v>
      </c>
      <c r="G16627" t="s">
        <v>50819</v>
      </c>
      <c r="H16627" s="3" t="s">
        <v>50820</v>
      </c>
      <c r="I16627" t="s">
        <v>918</v>
      </c>
      <c r="J16627" t="s">
        <v>3015</v>
      </c>
    </row>
    <row r="16628" spans="1:10" ht="16" x14ac:dyDescent="0.2">
      <c r="A16628" t="s">
        <v>50826</v>
      </c>
      <c r="B16628" t="s">
        <v>50827</v>
      </c>
      <c r="C16628" t="s">
        <v>50828</v>
      </c>
      <c r="D16628">
        <v>1</v>
      </c>
      <c r="E16628" t="s">
        <v>50818</v>
      </c>
      <c r="F16628" t="s">
        <v>13</v>
      </c>
      <c r="G16628" t="s">
        <v>50819</v>
      </c>
      <c r="H16628" s="3" t="s">
        <v>50829</v>
      </c>
      <c r="I16628" t="s">
        <v>918</v>
      </c>
      <c r="J16628" t="s">
        <v>50830</v>
      </c>
    </row>
    <row r="16629" spans="1:10" ht="16" x14ac:dyDescent="0.2">
      <c r="A16629" t="s">
        <v>29381</v>
      </c>
      <c r="B16629" t="s">
        <v>50831</v>
      </c>
      <c r="C16629" t="s">
        <v>50832</v>
      </c>
      <c r="D16629">
        <v>2</v>
      </c>
      <c r="E16629" t="s">
        <v>50818</v>
      </c>
      <c r="F16629" t="s">
        <v>13</v>
      </c>
      <c r="G16629" t="s">
        <v>50819</v>
      </c>
      <c r="H16629" s="3" t="s">
        <v>50833</v>
      </c>
      <c r="I16629" t="s">
        <v>918</v>
      </c>
      <c r="J16629" t="s">
        <v>29385</v>
      </c>
    </row>
    <row r="16630" spans="1:10" ht="16" x14ac:dyDescent="0.2">
      <c r="A16630" t="s">
        <v>50815</v>
      </c>
      <c r="B16630" t="s">
        <v>49782</v>
      </c>
      <c r="C16630" t="s">
        <v>49783</v>
      </c>
      <c r="D16630">
        <v>1</v>
      </c>
      <c r="E16630" t="s">
        <v>50818</v>
      </c>
      <c r="F16630" t="s">
        <v>13</v>
      </c>
      <c r="G16630" t="s">
        <v>50819</v>
      </c>
      <c r="H16630" s="3" t="s">
        <v>50820</v>
      </c>
      <c r="I16630" t="s">
        <v>918</v>
      </c>
      <c r="J16630" t="s">
        <v>50821</v>
      </c>
    </row>
    <row r="16631" spans="1:10" ht="16" x14ac:dyDescent="0.2">
      <c r="A16631" t="s">
        <v>45642</v>
      </c>
      <c r="B16631" t="s">
        <v>1768</v>
      </c>
      <c r="C16631" t="s">
        <v>50834</v>
      </c>
      <c r="D16631">
        <v>4</v>
      </c>
      <c r="E16631" t="s">
        <v>50818</v>
      </c>
      <c r="F16631" t="s">
        <v>13</v>
      </c>
      <c r="G16631" t="s">
        <v>50819</v>
      </c>
      <c r="H16631" s="3" t="s">
        <v>50835</v>
      </c>
      <c r="I16631" t="s">
        <v>918</v>
      </c>
      <c r="J16631" t="s">
        <v>45646</v>
      </c>
    </row>
    <row r="16632" spans="1:10" ht="16" x14ac:dyDescent="0.2">
      <c r="A16632" t="s">
        <v>3004</v>
      </c>
      <c r="B16632" t="s">
        <v>50836</v>
      </c>
      <c r="C16632" t="s">
        <v>50834</v>
      </c>
      <c r="D16632">
        <v>3</v>
      </c>
      <c r="E16632" t="s">
        <v>50818</v>
      </c>
      <c r="F16632" t="s">
        <v>13</v>
      </c>
      <c r="G16632" t="s">
        <v>50819</v>
      </c>
      <c r="H16632" s="3" t="s">
        <v>50829</v>
      </c>
      <c r="I16632" t="s">
        <v>918</v>
      </c>
      <c r="J16632" t="s">
        <v>3006</v>
      </c>
    </row>
    <row r="16633" spans="1:10" ht="16" x14ac:dyDescent="0.2">
      <c r="A16633" t="s">
        <v>3014</v>
      </c>
      <c r="B16633" t="s">
        <v>50837</v>
      </c>
      <c r="C16633" t="s">
        <v>50838</v>
      </c>
      <c r="D16633">
        <v>2</v>
      </c>
      <c r="E16633" t="s">
        <v>50818</v>
      </c>
      <c r="F16633" t="s">
        <v>13</v>
      </c>
      <c r="G16633" t="s">
        <v>50819</v>
      </c>
      <c r="H16633" s="3" t="s">
        <v>50820</v>
      </c>
      <c r="I16633" t="s">
        <v>918</v>
      </c>
      <c r="J16633" t="s">
        <v>3015</v>
      </c>
    </row>
    <row r="16634" spans="1:10" ht="32" x14ac:dyDescent="0.2">
      <c r="A16634" t="s">
        <v>50839</v>
      </c>
      <c r="B16634" t="s">
        <v>50840</v>
      </c>
      <c r="C16634" t="s">
        <v>50841</v>
      </c>
      <c r="D16634">
        <v>4</v>
      </c>
      <c r="E16634" t="s">
        <v>50818</v>
      </c>
      <c r="F16634" t="s">
        <v>13</v>
      </c>
      <c r="G16634" t="s">
        <v>50819</v>
      </c>
      <c r="H16634" s="3" t="s">
        <v>50842</v>
      </c>
      <c r="I16634" t="s">
        <v>918</v>
      </c>
      <c r="J16634" t="s">
        <v>50843</v>
      </c>
    </row>
    <row r="16635" spans="1:10" ht="16" x14ac:dyDescent="0.2">
      <c r="A16635" t="s">
        <v>21135</v>
      </c>
      <c r="B16635" t="s">
        <v>50844</v>
      </c>
      <c r="C16635" t="s">
        <v>50845</v>
      </c>
      <c r="D16635">
        <v>5</v>
      </c>
      <c r="E16635" t="s">
        <v>50818</v>
      </c>
      <c r="F16635" t="s">
        <v>13</v>
      </c>
      <c r="G16635" t="s">
        <v>50819</v>
      </c>
      <c r="H16635" s="3" t="s">
        <v>50846</v>
      </c>
      <c r="I16635" t="s">
        <v>918</v>
      </c>
      <c r="J16635" t="s">
        <v>21139</v>
      </c>
    </row>
    <row r="16636" spans="1:10" ht="16" x14ac:dyDescent="0.2">
      <c r="A16636" t="s">
        <v>3014</v>
      </c>
      <c r="B16636" t="s">
        <v>50847</v>
      </c>
      <c r="C16636" t="s">
        <v>50848</v>
      </c>
      <c r="D16636">
        <v>5</v>
      </c>
      <c r="E16636" t="s">
        <v>50818</v>
      </c>
      <c r="F16636" t="s">
        <v>13</v>
      </c>
      <c r="G16636" t="s">
        <v>50819</v>
      </c>
      <c r="H16636" s="3" t="s">
        <v>50820</v>
      </c>
      <c r="I16636" t="s">
        <v>918</v>
      </c>
      <c r="J16636" t="s">
        <v>3015</v>
      </c>
    </row>
    <row r="16637" spans="1:10" ht="16" x14ac:dyDescent="0.2">
      <c r="A16637" t="s">
        <v>3014</v>
      </c>
      <c r="B16637" t="s">
        <v>45643</v>
      </c>
      <c r="C16637" t="s">
        <v>45644</v>
      </c>
      <c r="D16637">
        <v>1</v>
      </c>
      <c r="E16637" t="s">
        <v>50818</v>
      </c>
      <c r="F16637" t="s">
        <v>13</v>
      </c>
      <c r="G16637" t="s">
        <v>50819</v>
      </c>
      <c r="H16637" s="3" t="s">
        <v>50820</v>
      </c>
      <c r="I16637" t="s">
        <v>918</v>
      </c>
      <c r="J16637" t="s">
        <v>3015</v>
      </c>
    </row>
    <row r="16638" spans="1:10" ht="16" x14ac:dyDescent="0.2">
      <c r="A16638" t="s">
        <v>43515</v>
      </c>
      <c r="B16638" t="s">
        <v>50849</v>
      </c>
      <c r="C16638" t="s">
        <v>50850</v>
      </c>
      <c r="D16638">
        <v>3</v>
      </c>
      <c r="E16638" t="s">
        <v>50818</v>
      </c>
      <c r="F16638" t="s">
        <v>13</v>
      </c>
      <c r="G16638" t="s">
        <v>50819</v>
      </c>
      <c r="H16638" s="3" t="s">
        <v>50829</v>
      </c>
      <c r="I16638" t="s">
        <v>918</v>
      </c>
      <c r="J16638" t="s">
        <v>43520</v>
      </c>
    </row>
    <row r="16639" spans="1:10" ht="16" x14ac:dyDescent="0.2">
      <c r="A16639" t="s">
        <v>50851</v>
      </c>
      <c r="B16639" t="s">
        <v>17748</v>
      </c>
      <c r="C16639" t="s">
        <v>17749</v>
      </c>
      <c r="D16639">
        <v>2</v>
      </c>
      <c r="E16639" t="s">
        <v>50818</v>
      </c>
      <c r="F16639" t="s">
        <v>13</v>
      </c>
      <c r="G16639" t="s">
        <v>50819</v>
      </c>
      <c r="H16639" s="3" t="s">
        <v>50820</v>
      </c>
      <c r="I16639" t="s">
        <v>918</v>
      </c>
      <c r="J16639" t="s">
        <v>50852</v>
      </c>
    </row>
    <row r="16640" spans="1:10" ht="16" x14ac:dyDescent="0.2">
      <c r="A16640" t="s">
        <v>50853</v>
      </c>
      <c r="B16640" t="s">
        <v>17748</v>
      </c>
      <c r="C16640" t="s">
        <v>17749</v>
      </c>
      <c r="D16640">
        <v>2</v>
      </c>
      <c r="E16640" t="s">
        <v>50818</v>
      </c>
      <c r="F16640" t="s">
        <v>13</v>
      </c>
      <c r="G16640" t="s">
        <v>50819</v>
      </c>
      <c r="H16640" s="3" t="s">
        <v>50820</v>
      </c>
      <c r="I16640" t="s">
        <v>918</v>
      </c>
      <c r="J16640" t="s">
        <v>50854</v>
      </c>
    </row>
    <row r="16641" spans="1:10" ht="16" x14ac:dyDescent="0.2">
      <c r="A16641" t="s">
        <v>2997</v>
      </c>
      <c r="B16641" t="s">
        <v>49782</v>
      </c>
      <c r="C16641" t="s">
        <v>49783</v>
      </c>
      <c r="D16641">
        <v>1</v>
      </c>
      <c r="E16641" t="s">
        <v>50818</v>
      </c>
      <c r="F16641" t="s">
        <v>13</v>
      </c>
      <c r="G16641" t="s">
        <v>50819</v>
      </c>
      <c r="H16641" s="3" t="s">
        <v>50820</v>
      </c>
      <c r="I16641" t="s">
        <v>918</v>
      </c>
      <c r="J16641" t="s">
        <v>3003</v>
      </c>
    </row>
    <row r="16642" spans="1:10" ht="16" x14ac:dyDescent="0.2">
      <c r="A16642" t="s">
        <v>28847</v>
      </c>
      <c r="B16642" t="s">
        <v>49782</v>
      </c>
      <c r="C16642" t="s">
        <v>49783</v>
      </c>
      <c r="D16642">
        <v>1</v>
      </c>
      <c r="E16642" t="s">
        <v>50818</v>
      </c>
      <c r="F16642" t="s">
        <v>13</v>
      </c>
      <c r="G16642" t="s">
        <v>50819</v>
      </c>
      <c r="H16642" s="3" t="s">
        <v>50835</v>
      </c>
      <c r="I16642" t="s">
        <v>918</v>
      </c>
      <c r="J16642" t="s">
        <v>28848</v>
      </c>
    </row>
    <row r="16643" spans="1:10" ht="16" x14ac:dyDescent="0.2">
      <c r="A16643" t="s">
        <v>50855</v>
      </c>
      <c r="B16643" t="s">
        <v>50856</v>
      </c>
      <c r="C16643" t="s">
        <v>50857</v>
      </c>
      <c r="D16643">
        <v>5</v>
      </c>
      <c r="E16643" t="s">
        <v>50818</v>
      </c>
      <c r="F16643" t="s">
        <v>13</v>
      </c>
      <c r="G16643" t="s">
        <v>50819</v>
      </c>
      <c r="H16643" s="3" t="s">
        <v>50835</v>
      </c>
      <c r="I16643" t="s">
        <v>918</v>
      </c>
      <c r="J16643" t="s">
        <v>50858</v>
      </c>
    </row>
    <row r="16644" spans="1:10" ht="16" x14ac:dyDescent="0.2">
      <c r="A16644" t="s">
        <v>50859</v>
      </c>
      <c r="B16644" t="s">
        <v>50860</v>
      </c>
      <c r="C16644" t="s">
        <v>50861</v>
      </c>
      <c r="D16644">
        <v>2</v>
      </c>
      <c r="E16644" t="s">
        <v>50818</v>
      </c>
      <c r="F16644" t="s">
        <v>13</v>
      </c>
      <c r="G16644" t="s">
        <v>50819</v>
      </c>
      <c r="H16644" s="3" t="s">
        <v>50829</v>
      </c>
      <c r="I16644" t="s">
        <v>918</v>
      </c>
      <c r="J16644" t="s">
        <v>50862</v>
      </c>
    </row>
    <row r="16645" spans="1:10" ht="16" x14ac:dyDescent="0.2">
      <c r="A16645" t="s">
        <v>28847</v>
      </c>
      <c r="B16645" t="s">
        <v>50816</v>
      </c>
      <c r="C16645" t="s">
        <v>50817</v>
      </c>
      <c r="D16645">
        <v>2</v>
      </c>
      <c r="E16645" t="s">
        <v>50818</v>
      </c>
      <c r="F16645" t="s">
        <v>13</v>
      </c>
      <c r="G16645" t="s">
        <v>50819</v>
      </c>
      <c r="H16645" s="3" t="s">
        <v>50835</v>
      </c>
      <c r="I16645" t="s">
        <v>918</v>
      </c>
      <c r="J16645" t="s">
        <v>28848</v>
      </c>
    </row>
    <row r="16646" spans="1:10" ht="32" x14ac:dyDescent="0.2">
      <c r="A16646" t="s">
        <v>50863</v>
      </c>
      <c r="B16646" t="s">
        <v>50840</v>
      </c>
      <c r="C16646" t="s">
        <v>50841</v>
      </c>
      <c r="D16646">
        <v>3</v>
      </c>
      <c r="E16646" t="s">
        <v>50818</v>
      </c>
      <c r="F16646" t="s">
        <v>13</v>
      </c>
      <c r="G16646" t="s">
        <v>50819</v>
      </c>
      <c r="H16646" s="3" t="s">
        <v>50842</v>
      </c>
      <c r="I16646" t="s">
        <v>918</v>
      </c>
      <c r="J16646" t="s">
        <v>50864</v>
      </c>
    </row>
    <row r="16647" spans="1:10" ht="16" x14ac:dyDescent="0.2">
      <c r="A16647" t="s">
        <v>30517</v>
      </c>
      <c r="B16647" t="s">
        <v>50865</v>
      </c>
      <c r="C16647" t="s">
        <v>50866</v>
      </c>
      <c r="D16647">
        <v>3</v>
      </c>
      <c r="E16647" t="s">
        <v>50818</v>
      </c>
      <c r="F16647" t="s">
        <v>13</v>
      </c>
      <c r="G16647" t="s">
        <v>50819</v>
      </c>
      <c r="H16647" s="3" t="s">
        <v>50835</v>
      </c>
      <c r="I16647" t="s">
        <v>918</v>
      </c>
      <c r="J16647" t="s">
        <v>30520</v>
      </c>
    </row>
    <row r="16648" spans="1:10" ht="16" x14ac:dyDescent="0.2">
      <c r="A16648" t="s">
        <v>50859</v>
      </c>
      <c r="B16648" t="s">
        <v>50867</v>
      </c>
      <c r="C16648" t="s">
        <v>50868</v>
      </c>
      <c r="D16648">
        <v>1</v>
      </c>
      <c r="E16648" t="s">
        <v>50818</v>
      </c>
      <c r="F16648" t="s">
        <v>13</v>
      </c>
      <c r="G16648" t="s">
        <v>50819</v>
      </c>
      <c r="H16648" s="3" t="s">
        <v>50829</v>
      </c>
      <c r="I16648" t="s">
        <v>918</v>
      </c>
      <c r="J16648" t="s">
        <v>50862</v>
      </c>
    </row>
    <row r="16649" spans="1:10" ht="16" x14ac:dyDescent="0.2">
      <c r="A16649" t="s">
        <v>28847</v>
      </c>
      <c r="B16649" t="s">
        <v>50822</v>
      </c>
      <c r="C16649" t="s">
        <v>50823</v>
      </c>
      <c r="D16649">
        <v>4</v>
      </c>
      <c r="E16649" t="s">
        <v>50818</v>
      </c>
      <c r="F16649" t="s">
        <v>13</v>
      </c>
      <c r="G16649" t="s">
        <v>50819</v>
      </c>
      <c r="H16649" s="3" t="s">
        <v>50835</v>
      </c>
      <c r="I16649" t="s">
        <v>918</v>
      </c>
      <c r="J16649" t="s">
        <v>28848</v>
      </c>
    </row>
    <row r="16650" spans="1:10" ht="16" x14ac:dyDescent="0.2">
      <c r="A16650" t="s">
        <v>50869</v>
      </c>
      <c r="B16650" t="s">
        <v>50870</v>
      </c>
      <c r="C16650" t="s">
        <v>50871</v>
      </c>
      <c r="D16650">
        <v>2</v>
      </c>
      <c r="E16650" t="s">
        <v>50818</v>
      </c>
      <c r="F16650" t="s">
        <v>13</v>
      </c>
      <c r="G16650" t="s">
        <v>50872</v>
      </c>
      <c r="H16650" s="3" t="s">
        <v>50873</v>
      </c>
      <c r="I16650" t="s">
        <v>918</v>
      </c>
      <c r="J16650" t="s">
        <v>50874</v>
      </c>
    </row>
    <row r="16651" spans="1:10" ht="16" x14ac:dyDescent="0.2">
      <c r="A16651" t="s">
        <v>50869</v>
      </c>
      <c r="B16651" t="s">
        <v>50875</v>
      </c>
      <c r="C16651" t="s">
        <v>50876</v>
      </c>
      <c r="D16651">
        <v>5</v>
      </c>
      <c r="E16651" t="s">
        <v>50818</v>
      </c>
      <c r="F16651" t="s">
        <v>13</v>
      </c>
      <c r="G16651" t="s">
        <v>50872</v>
      </c>
      <c r="H16651" s="3" t="s">
        <v>50873</v>
      </c>
      <c r="I16651" t="s">
        <v>918</v>
      </c>
      <c r="J16651" t="s">
        <v>50874</v>
      </c>
    </row>
    <row r="16652" spans="1:10" ht="16" x14ac:dyDescent="0.2">
      <c r="A16652" t="s">
        <v>50869</v>
      </c>
      <c r="B16652" t="s">
        <v>50877</v>
      </c>
      <c r="C16652" t="s">
        <v>50878</v>
      </c>
      <c r="D16652">
        <v>1</v>
      </c>
      <c r="E16652" t="s">
        <v>50818</v>
      </c>
      <c r="F16652" t="s">
        <v>13</v>
      </c>
      <c r="G16652" t="s">
        <v>50872</v>
      </c>
      <c r="H16652" s="3" t="s">
        <v>50873</v>
      </c>
      <c r="I16652" t="s">
        <v>918</v>
      </c>
      <c r="J16652" t="s">
        <v>50874</v>
      </c>
    </row>
    <row r="16653" spans="1:10" ht="16" x14ac:dyDescent="0.2">
      <c r="A16653" t="s">
        <v>50869</v>
      </c>
      <c r="B16653" t="s">
        <v>50879</v>
      </c>
      <c r="C16653" t="s">
        <v>50880</v>
      </c>
      <c r="D16653">
        <v>3</v>
      </c>
      <c r="E16653" t="s">
        <v>50818</v>
      </c>
      <c r="F16653" t="s">
        <v>13</v>
      </c>
      <c r="G16653" t="s">
        <v>50872</v>
      </c>
      <c r="H16653" s="3" t="s">
        <v>50873</v>
      </c>
      <c r="I16653" t="s">
        <v>918</v>
      </c>
      <c r="J16653" t="s">
        <v>50874</v>
      </c>
    </row>
    <row r="16654" spans="1:10" ht="16" x14ac:dyDescent="0.2">
      <c r="A16654" t="s">
        <v>50869</v>
      </c>
      <c r="B16654" t="s">
        <v>50881</v>
      </c>
      <c r="C16654" t="s">
        <v>50882</v>
      </c>
      <c r="D16654">
        <v>4</v>
      </c>
      <c r="E16654" t="s">
        <v>50818</v>
      </c>
      <c r="F16654" t="s">
        <v>13</v>
      </c>
      <c r="G16654" t="s">
        <v>50872</v>
      </c>
      <c r="H16654" s="3" t="s">
        <v>50873</v>
      </c>
      <c r="I16654" t="s">
        <v>918</v>
      </c>
      <c r="J16654" t="s">
        <v>50874</v>
      </c>
    </row>
    <row r="16655" spans="1:10" ht="16" x14ac:dyDescent="0.2">
      <c r="A16655" t="s">
        <v>50883</v>
      </c>
      <c r="B16655" t="s">
        <v>50884</v>
      </c>
      <c r="C16655" t="s">
        <v>50885</v>
      </c>
      <c r="D16655">
        <v>1</v>
      </c>
      <c r="E16655" t="s">
        <v>13</v>
      </c>
      <c r="F16655" t="s">
        <v>13</v>
      </c>
      <c r="G16655" t="s">
        <v>50886</v>
      </c>
      <c r="H16655" s="3" t="s">
        <v>50887</v>
      </c>
      <c r="I16655" t="s">
        <v>3377</v>
      </c>
      <c r="J16655" t="s">
        <v>50888</v>
      </c>
    </row>
    <row r="16656" spans="1:10" ht="16" x14ac:dyDescent="0.2">
      <c r="A16656" t="s">
        <v>26583</v>
      </c>
      <c r="B16656" t="s">
        <v>50889</v>
      </c>
      <c r="C16656" t="s">
        <v>50890</v>
      </c>
      <c r="D16656">
        <v>3</v>
      </c>
      <c r="E16656" t="s">
        <v>50891</v>
      </c>
      <c r="F16656" t="s">
        <v>13</v>
      </c>
      <c r="G16656" t="s">
        <v>50892</v>
      </c>
      <c r="H16656" s="3" t="s">
        <v>50893</v>
      </c>
      <c r="I16656" t="s">
        <v>269</v>
      </c>
      <c r="J16656" t="s">
        <v>26586</v>
      </c>
    </row>
    <row r="16657" spans="1:10" ht="16" x14ac:dyDescent="0.2">
      <c r="A16657" t="s">
        <v>14648</v>
      </c>
      <c r="B16657" t="s">
        <v>50894</v>
      </c>
      <c r="C16657" t="s">
        <v>50895</v>
      </c>
      <c r="D16657">
        <v>4</v>
      </c>
      <c r="E16657" t="s">
        <v>50891</v>
      </c>
      <c r="F16657" t="s">
        <v>13</v>
      </c>
      <c r="G16657" t="s">
        <v>50892</v>
      </c>
      <c r="H16657" s="3" t="s">
        <v>50896</v>
      </c>
      <c r="I16657" t="s">
        <v>269</v>
      </c>
      <c r="J16657" t="s">
        <v>14652</v>
      </c>
    </row>
    <row r="16658" spans="1:10" ht="16" x14ac:dyDescent="0.2">
      <c r="A16658" t="s">
        <v>14648</v>
      </c>
      <c r="B16658" t="s">
        <v>50897</v>
      </c>
      <c r="C16658" t="s">
        <v>50898</v>
      </c>
      <c r="D16658">
        <v>2</v>
      </c>
      <c r="E16658" t="s">
        <v>50891</v>
      </c>
      <c r="F16658" t="s">
        <v>13</v>
      </c>
      <c r="G16658" t="s">
        <v>50892</v>
      </c>
      <c r="H16658" s="3" t="s">
        <v>50896</v>
      </c>
      <c r="I16658" t="s">
        <v>269</v>
      </c>
      <c r="J16658" t="s">
        <v>14652</v>
      </c>
    </row>
    <row r="16659" spans="1:10" ht="16" x14ac:dyDescent="0.2">
      <c r="A16659" t="s">
        <v>26583</v>
      </c>
      <c r="B16659" t="s">
        <v>50899</v>
      </c>
      <c r="C16659" t="s">
        <v>50900</v>
      </c>
      <c r="D16659">
        <v>1</v>
      </c>
      <c r="E16659" t="s">
        <v>50891</v>
      </c>
      <c r="F16659" t="s">
        <v>13</v>
      </c>
      <c r="G16659" t="s">
        <v>50892</v>
      </c>
      <c r="H16659" s="3" t="s">
        <v>50901</v>
      </c>
      <c r="I16659" t="s">
        <v>269</v>
      </c>
      <c r="J16659" t="s">
        <v>26586</v>
      </c>
    </row>
    <row r="16660" spans="1:10" ht="16" x14ac:dyDescent="0.2">
      <c r="A16660" t="s">
        <v>14648</v>
      </c>
      <c r="B16660" t="s">
        <v>50899</v>
      </c>
      <c r="C16660" t="s">
        <v>50900</v>
      </c>
      <c r="D16660">
        <v>1</v>
      </c>
      <c r="E16660" t="s">
        <v>50891</v>
      </c>
      <c r="F16660" t="s">
        <v>13</v>
      </c>
      <c r="G16660" t="s">
        <v>50892</v>
      </c>
      <c r="H16660" s="3" t="s">
        <v>50896</v>
      </c>
      <c r="I16660" t="s">
        <v>269</v>
      </c>
      <c r="J16660" t="s">
        <v>14652</v>
      </c>
    </row>
    <row r="16661" spans="1:10" ht="16" x14ac:dyDescent="0.2">
      <c r="A16661" t="s">
        <v>50902</v>
      </c>
      <c r="B16661" t="s">
        <v>50903</v>
      </c>
      <c r="C16661" t="s">
        <v>50904</v>
      </c>
      <c r="D16661">
        <v>3</v>
      </c>
      <c r="E16661" t="s">
        <v>13</v>
      </c>
      <c r="F16661" t="s">
        <v>13</v>
      </c>
      <c r="G16661" t="s">
        <v>50905</v>
      </c>
      <c r="H16661" s="3" t="s">
        <v>50906</v>
      </c>
      <c r="I16661" t="s">
        <v>502</v>
      </c>
      <c r="J16661" t="s">
        <v>50907</v>
      </c>
    </row>
    <row r="16662" spans="1:10" ht="16" x14ac:dyDescent="0.2">
      <c r="A16662" t="s">
        <v>32983</v>
      </c>
      <c r="B16662" t="s">
        <v>50908</v>
      </c>
      <c r="C16662" t="s">
        <v>50909</v>
      </c>
      <c r="D16662">
        <v>2</v>
      </c>
      <c r="E16662" t="s">
        <v>13</v>
      </c>
      <c r="F16662" t="s">
        <v>13</v>
      </c>
      <c r="G16662" t="s">
        <v>50910</v>
      </c>
      <c r="H16662" s="3" t="s">
        <v>50911</v>
      </c>
      <c r="I16662" t="s">
        <v>36480</v>
      </c>
      <c r="J16662" t="s">
        <v>32987</v>
      </c>
    </row>
    <row r="16663" spans="1:10" ht="16" x14ac:dyDescent="0.2">
      <c r="A16663" t="s">
        <v>50912</v>
      </c>
      <c r="B16663" t="s">
        <v>50913</v>
      </c>
      <c r="C16663" t="s">
        <v>50914</v>
      </c>
      <c r="D16663">
        <v>2</v>
      </c>
      <c r="E16663" t="s">
        <v>13</v>
      </c>
      <c r="F16663" t="s">
        <v>13</v>
      </c>
      <c r="G16663" t="s">
        <v>50915</v>
      </c>
      <c r="H16663" s="3" t="s">
        <v>50916</v>
      </c>
      <c r="I16663" t="s">
        <v>1540</v>
      </c>
      <c r="J16663" t="s">
        <v>50917</v>
      </c>
    </row>
    <row r="16664" spans="1:10" ht="16" x14ac:dyDescent="0.2">
      <c r="A16664" t="s">
        <v>50918</v>
      </c>
      <c r="B16664" t="s">
        <v>50919</v>
      </c>
      <c r="C16664" t="s">
        <v>50920</v>
      </c>
      <c r="D16664">
        <v>2</v>
      </c>
      <c r="E16664" t="s">
        <v>13</v>
      </c>
      <c r="F16664" t="s">
        <v>13</v>
      </c>
      <c r="G16664" t="s">
        <v>50915</v>
      </c>
      <c r="H16664" s="3" t="s">
        <v>50921</v>
      </c>
      <c r="I16664" t="s">
        <v>1540</v>
      </c>
      <c r="J16664" t="s">
        <v>50922</v>
      </c>
    </row>
    <row r="16665" spans="1:10" ht="16" x14ac:dyDescent="0.2">
      <c r="A16665" t="s">
        <v>50923</v>
      </c>
      <c r="B16665" t="s">
        <v>50924</v>
      </c>
      <c r="C16665" t="s">
        <v>50925</v>
      </c>
      <c r="D16665">
        <v>2</v>
      </c>
      <c r="E16665" t="s">
        <v>13</v>
      </c>
      <c r="F16665" t="s">
        <v>13</v>
      </c>
      <c r="G16665" t="s">
        <v>50915</v>
      </c>
      <c r="H16665" s="3" t="s">
        <v>50926</v>
      </c>
      <c r="I16665" t="s">
        <v>1540</v>
      </c>
      <c r="J16665" t="s">
        <v>50927</v>
      </c>
    </row>
    <row r="16666" spans="1:10" ht="16" x14ac:dyDescent="0.2">
      <c r="A16666" t="s">
        <v>50912</v>
      </c>
      <c r="B16666" t="s">
        <v>50928</v>
      </c>
      <c r="C16666" t="s">
        <v>50929</v>
      </c>
      <c r="D16666">
        <v>1</v>
      </c>
      <c r="E16666" t="s">
        <v>13</v>
      </c>
      <c r="F16666" t="s">
        <v>13</v>
      </c>
      <c r="G16666" t="s">
        <v>50915</v>
      </c>
      <c r="H16666" s="3" t="s">
        <v>50916</v>
      </c>
      <c r="I16666" t="s">
        <v>1540</v>
      </c>
      <c r="J16666" t="s">
        <v>50917</v>
      </c>
    </row>
    <row r="16667" spans="1:10" ht="16" x14ac:dyDescent="0.2">
      <c r="A16667" t="s">
        <v>6712</v>
      </c>
      <c r="B16667" t="s">
        <v>50930</v>
      </c>
      <c r="C16667" t="s">
        <v>50931</v>
      </c>
      <c r="D16667">
        <v>1</v>
      </c>
      <c r="E16667" t="s">
        <v>13</v>
      </c>
      <c r="F16667" t="s">
        <v>13</v>
      </c>
      <c r="G16667" t="s">
        <v>50915</v>
      </c>
      <c r="H16667" s="3" t="s">
        <v>50932</v>
      </c>
      <c r="I16667" t="s">
        <v>1540</v>
      </c>
      <c r="J16667" t="s">
        <v>6713</v>
      </c>
    </row>
    <row r="16668" spans="1:10" ht="16" x14ac:dyDescent="0.2">
      <c r="A16668" t="s">
        <v>50923</v>
      </c>
      <c r="B16668" t="s">
        <v>50933</v>
      </c>
      <c r="C16668" t="s">
        <v>50934</v>
      </c>
      <c r="D16668">
        <v>1</v>
      </c>
      <c r="E16668" t="s">
        <v>13</v>
      </c>
      <c r="F16668" t="s">
        <v>13</v>
      </c>
      <c r="G16668" t="s">
        <v>50915</v>
      </c>
      <c r="H16668" s="3" t="s">
        <v>50926</v>
      </c>
      <c r="I16668" t="s">
        <v>1540</v>
      </c>
      <c r="J16668" t="s">
        <v>50927</v>
      </c>
    </row>
    <row r="16669" spans="1:10" ht="16" x14ac:dyDescent="0.2">
      <c r="A16669" t="s">
        <v>6712</v>
      </c>
      <c r="B16669" t="s">
        <v>50935</v>
      </c>
      <c r="C16669" t="s">
        <v>50936</v>
      </c>
      <c r="D16669">
        <v>2</v>
      </c>
      <c r="E16669" t="s">
        <v>13</v>
      </c>
      <c r="F16669" t="s">
        <v>13</v>
      </c>
      <c r="G16669" t="s">
        <v>50915</v>
      </c>
      <c r="H16669" s="3" t="s">
        <v>50937</v>
      </c>
      <c r="I16669" t="s">
        <v>1540</v>
      </c>
      <c r="J16669" t="s">
        <v>6713</v>
      </c>
    </row>
    <row r="16670" spans="1:10" ht="16" x14ac:dyDescent="0.2">
      <c r="A16670" t="s">
        <v>42796</v>
      </c>
      <c r="B16670" t="s">
        <v>50938</v>
      </c>
      <c r="C16670" t="s">
        <v>50939</v>
      </c>
      <c r="D16670">
        <v>3</v>
      </c>
      <c r="E16670" t="s">
        <v>13</v>
      </c>
      <c r="F16670" t="s">
        <v>13</v>
      </c>
      <c r="G16670" t="s">
        <v>50915</v>
      </c>
      <c r="H16670" s="3" t="s">
        <v>50940</v>
      </c>
      <c r="I16670" t="s">
        <v>1540</v>
      </c>
      <c r="J16670" t="s">
        <v>42800</v>
      </c>
    </row>
    <row r="16671" spans="1:10" ht="16" x14ac:dyDescent="0.2">
      <c r="A16671" t="s">
        <v>50918</v>
      </c>
      <c r="B16671" t="s">
        <v>50941</v>
      </c>
      <c r="C16671" t="s">
        <v>50942</v>
      </c>
      <c r="D16671">
        <v>3</v>
      </c>
      <c r="E16671" t="s">
        <v>13</v>
      </c>
      <c r="F16671" t="s">
        <v>13</v>
      </c>
      <c r="G16671" t="s">
        <v>50915</v>
      </c>
      <c r="H16671" s="3" t="s">
        <v>50943</v>
      </c>
      <c r="I16671" t="s">
        <v>1540</v>
      </c>
      <c r="J16671" t="s">
        <v>50922</v>
      </c>
    </row>
    <row r="16672" spans="1:10" ht="16" x14ac:dyDescent="0.2">
      <c r="A16672" t="s">
        <v>50918</v>
      </c>
      <c r="B16672" t="s">
        <v>50930</v>
      </c>
      <c r="C16672" t="s">
        <v>50931</v>
      </c>
      <c r="D16672">
        <v>1</v>
      </c>
      <c r="E16672" t="s">
        <v>13</v>
      </c>
      <c r="F16672" t="s">
        <v>13</v>
      </c>
      <c r="G16672" t="s">
        <v>50915</v>
      </c>
      <c r="H16672" s="3" t="s">
        <v>50940</v>
      </c>
      <c r="I16672" t="s">
        <v>1540</v>
      </c>
      <c r="J16672" t="s">
        <v>50922</v>
      </c>
    </row>
    <row r="16673" spans="1:10" ht="16" x14ac:dyDescent="0.2">
      <c r="A16673" t="s">
        <v>25931</v>
      </c>
      <c r="B16673" t="s">
        <v>50919</v>
      </c>
      <c r="C16673" t="s">
        <v>50920</v>
      </c>
      <c r="D16673">
        <v>1</v>
      </c>
      <c r="E16673" t="s">
        <v>13</v>
      </c>
      <c r="F16673" t="s">
        <v>13</v>
      </c>
      <c r="G16673" t="s">
        <v>50915</v>
      </c>
      <c r="H16673" s="3" t="s">
        <v>50944</v>
      </c>
      <c r="I16673" t="s">
        <v>1540</v>
      </c>
      <c r="J16673" t="s">
        <v>25936</v>
      </c>
    </row>
    <row r="16674" spans="1:10" ht="16" x14ac:dyDescent="0.2">
      <c r="A16674" t="s">
        <v>25931</v>
      </c>
      <c r="B16674" t="s">
        <v>50930</v>
      </c>
      <c r="C16674" t="s">
        <v>50931</v>
      </c>
      <c r="D16674">
        <v>3</v>
      </c>
      <c r="E16674" t="s">
        <v>13</v>
      </c>
      <c r="F16674" t="s">
        <v>13</v>
      </c>
      <c r="G16674" t="s">
        <v>50915</v>
      </c>
      <c r="H16674" s="3" t="s">
        <v>50944</v>
      </c>
      <c r="I16674" t="s">
        <v>1540</v>
      </c>
      <c r="J16674" t="s">
        <v>25936</v>
      </c>
    </row>
    <row r="16675" spans="1:10" ht="16" x14ac:dyDescent="0.2">
      <c r="A16675" t="s">
        <v>6712</v>
      </c>
      <c r="B16675" t="s">
        <v>50938</v>
      </c>
      <c r="C16675" t="s">
        <v>50939</v>
      </c>
      <c r="D16675">
        <v>5</v>
      </c>
      <c r="E16675" t="s">
        <v>13</v>
      </c>
      <c r="F16675" t="s">
        <v>13</v>
      </c>
      <c r="G16675" t="s">
        <v>50915</v>
      </c>
      <c r="H16675" s="3" t="s">
        <v>50945</v>
      </c>
      <c r="I16675" t="s">
        <v>1540</v>
      </c>
      <c r="J16675" t="s">
        <v>6713</v>
      </c>
    </row>
    <row r="16676" spans="1:10" ht="16" x14ac:dyDescent="0.2">
      <c r="A16676" t="s">
        <v>42796</v>
      </c>
      <c r="B16676" t="s">
        <v>50946</v>
      </c>
      <c r="C16676" t="s">
        <v>50947</v>
      </c>
      <c r="D16676">
        <v>4</v>
      </c>
      <c r="E16676" t="s">
        <v>13</v>
      </c>
      <c r="F16676" t="s">
        <v>13</v>
      </c>
      <c r="G16676" t="s">
        <v>50915</v>
      </c>
      <c r="H16676" s="3" t="s">
        <v>50940</v>
      </c>
      <c r="I16676" t="s">
        <v>1540</v>
      </c>
      <c r="J16676" t="s">
        <v>42800</v>
      </c>
    </row>
    <row r="16677" spans="1:10" ht="16" x14ac:dyDescent="0.2">
      <c r="A16677" t="s">
        <v>25931</v>
      </c>
      <c r="B16677" t="s">
        <v>50938</v>
      </c>
      <c r="C16677" t="s">
        <v>50939</v>
      </c>
      <c r="D16677">
        <v>2</v>
      </c>
      <c r="E16677" t="s">
        <v>13</v>
      </c>
      <c r="F16677" t="s">
        <v>13</v>
      </c>
      <c r="G16677" t="s">
        <v>50915</v>
      </c>
      <c r="H16677" s="3" t="s">
        <v>50944</v>
      </c>
      <c r="I16677" t="s">
        <v>1540</v>
      </c>
      <c r="J16677" t="s">
        <v>25936</v>
      </c>
    </row>
    <row r="16678" spans="1:10" ht="16" x14ac:dyDescent="0.2">
      <c r="A16678" t="s">
        <v>43400</v>
      </c>
      <c r="B16678" t="s">
        <v>50919</v>
      </c>
      <c r="C16678" t="s">
        <v>50920</v>
      </c>
      <c r="D16678">
        <v>3</v>
      </c>
      <c r="E16678" t="s">
        <v>13</v>
      </c>
      <c r="F16678" t="s">
        <v>13</v>
      </c>
      <c r="G16678" t="s">
        <v>50915</v>
      </c>
      <c r="H16678" s="3" t="s">
        <v>50945</v>
      </c>
      <c r="I16678" t="s">
        <v>1540</v>
      </c>
      <c r="J16678" t="s">
        <v>43402</v>
      </c>
    </row>
    <row r="16679" spans="1:10" ht="16" x14ac:dyDescent="0.2">
      <c r="A16679" t="s">
        <v>42796</v>
      </c>
      <c r="B16679" t="s">
        <v>50930</v>
      </c>
      <c r="C16679" t="s">
        <v>50931</v>
      </c>
      <c r="D16679">
        <v>2</v>
      </c>
      <c r="E16679" t="s">
        <v>13</v>
      </c>
      <c r="F16679" t="s">
        <v>13</v>
      </c>
      <c r="G16679" t="s">
        <v>50915</v>
      </c>
      <c r="H16679" s="3" t="s">
        <v>50940</v>
      </c>
      <c r="I16679" t="s">
        <v>1540</v>
      </c>
      <c r="J16679" t="s">
        <v>42800</v>
      </c>
    </row>
    <row r="16680" spans="1:10" ht="16" x14ac:dyDescent="0.2">
      <c r="A16680" t="s">
        <v>34109</v>
      </c>
      <c r="B16680" t="s">
        <v>50948</v>
      </c>
      <c r="C16680" t="s">
        <v>50949</v>
      </c>
      <c r="D16680">
        <v>1</v>
      </c>
      <c r="E16680">
        <f>392</f>
        <v>392</v>
      </c>
      <c r="F16680" t="s">
        <v>13</v>
      </c>
      <c r="G16680" t="s">
        <v>50950</v>
      </c>
      <c r="H16680" s="3" t="s">
        <v>50951</v>
      </c>
      <c r="I16680" t="s">
        <v>2796</v>
      </c>
      <c r="J16680" t="s">
        <v>34112</v>
      </c>
    </row>
    <row r="16681" spans="1:10" ht="16" x14ac:dyDescent="0.2">
      <c r="A16681" t="s">
        <v>50952</v>
      </c>
      <c r="B16681" t="s">
        <v>50953</v>
      </c>
      <c r="C16681" t="s">
        <v>50954</v>
      </c>
      <c r="D16681">
        <v>2</v>
      </c>
      <c r="E16681">
        <f>246</f>
        <v>246</v>
      </c>
      <c r="F16681" t="s">
        <v>13</v>
      </c>
      <c r="G16681" t="s">
        <v>50955</v>
      </c>
      <c r="H16681" s="3" t="s">
        <v>50956</v>
      </c>
      <c r="I16681" t="s">
        <v>315</v>
      </c>
      <c r="J16681" t="s">
        <v>50957</v>
      </c>
    </row>
    <row r="16682" spans="1:10" ht="16" x14ac:dyDescent="0.2">
      <c r="A16682" t="s">
        <v>50952</v>
      </c>
      <c r="B16682" t="s">
        <v>43531</v>
      </c>
      <c r="C16682" t="s">
        <v>50958</v>
      </c>
      <c r="D16682">
        <v>1</v>
      </c>
      <c r="E16682">
        <f>246</f>
        <v>246</v>
      </c>
      <c r="F16682" t="s">
        <v>13</v>
      </c>
      <c r="G16682" t="s">
        <v>50955</v>
      </c>
      <c r="H16682" s="3" t="s">
        <v>50956</v>
      </c>
      <c r="I16682" t="s">
        <v>315</v>
      </c>
      <c r="J16682" t="s">
        <v>50957</v>
      </c>
    </row>
    <row r="16683" spans="1:10" ht="16" x14ac:dyDescent="0.2">
      <c r="A16683" t="s">
        <v>36550</v>
      </c>
      <c r="B16683" t="s">
        <v>50959</v>
      </c>
      <c r="C16683" t="s">
        <v>50960</v>
      </c>
      <c r="D16683">
        <v>1</v>
      </c>
      <c r="E16683" t="s">
        <v>13</v>
      </c>
      <c r="F16683" t="s">
        <v>13</v>
      </c>
      <c r="G16683" t="s">
        <v>50961</v>
      </c>
      <c r="H16683" s="3" t="s">
        <v>50962</v>
      </c>
      <c r="I16683" t="s">
        <v>3744</v>
      </c>
      <c r="J16683" t="s">
        <v>36554</v>
      </c>
    </row>
    <row r="16684" spans="1:10" ht="16" x14ac:dyDescent="0.2">
      <c r="A16684" t="s">
        <v>36550</v>
      </c>
      <c r="B16684" t="s">
        <v>50963</v>
      </c>
      <c r="C16684" t="s">
        <v>50964</v>
      </c>
      <c r="D16684">
        <v>2</v>
      </c>
      <c r="E16684" t="s">
        <v>13</v>
      </c>
      <c r="F16684" t="s">
        <v>13</v>
      </c>
      <c r="G16684" t="s">
        <v>50961</v>
      </c>
      <c r="H16684" s="3" t="s">
        <v>50962</v>
      </c>
      <c r="I16684" t="s">
        <v>3744</v>
      </c>
      <c r="J16684" t="s">
        <v>36554</v>
      </c>
    </row>
    <row r="16685" spans="1:10" ht="16" x14ac:dyDescent="0.2">
      <c r="A16685" t="s">
        <v>36550</v>
      </c>
      <c r="B16685" t="s">
        <v>50965</v>
      </c>
      <c r="C16685" t="s">
        <v>50966</v>
      </c>
      <c r="D16685">
        <v>5</v>
      </c>
      <c r="E16685" t="s">
        <v>13</v>
      </c>
      <c r="F16685" t="s">
        <v>13</v>
      </c>
      <c r="G16685" t="s">
        <v>50961</v>
      </c>
      <c r="H16685" s="3" t="s">
        <v>50962</v>
      </c>
      <c r="I16685" t="s">
        <v>3744</v>
      </c>
      <c r="J16685" t="s">
        <v>36554</v>
      </c>
    </row>
    <row r="16686" spans="1:10" ht="16" x14ac:dyDescent="0.2">
      <c r="A16686" t="s">
        <v>50967</v>
      </c>
      <c r="B16686" t="s">
        <v>50968</v>
      </c>
      <c r="C16686" t="s">
        <v>50969</v>
      </c>
      <c r="D16686">
        <v>3</v>
      </c>
      <c r="E16686" t="s">
        <v>13</v>
      </c>
      <c r="F16686" t="s">
        <v>13</v>
      </c>
      <c r="G16686" t="s">
        <v>50970</v>
      </c>
      <c r="H16686" s="3" t="s">
        <v>50971</v>
      </c>
      <c r="I16686" t="s">
        <v>856</v>
      </c>
      <c r="J16686" t="s">
        <v>50972</v>
      </c>
    </row>
    <row r="16687" spans="1:10" ht="16" x14ac:dyDescent="0.2">
      <c r="A16687" t="s">
        <v>50967</v>
      </c>
      <c r="B16687" t="s">
        <v>47827</v>
      </c>
      <c r="C16687" t="s">
        <v>50973</v>
      </c>
      <c r="D16687">
        <v>2</v>
      </c>
      <c r="E16687" t="s">
        <v>13</v>
      </c>
      <c r="F16687" t="s">
        <v>13</v>
      </c>
      <c r="G16687" t="s">
        <v>50970</v>
      </c>
      <c r="H16687" s="3" t="s">
        <v>50971</v>
      </c>
      <c r="I16687" t="s">
        <v>856</v>
      </c>
      <c r="J16687" t="s">
        <v>50972</v>
      </c>
    </row>
    <row r="16688" spans="1:10" ht="16" x14ac:dyDescent="0.2">
      <c r="A16688" t="s">
        <v>50967</v>
      </c>
      <c r="B16688" t="s">
        <v>50974</v>
      </c>
      <c r="C16688" t="s">
        <v>50975</v>
      </c>
      <c r="D16688">
        <v>1</v>
      </c>
      <c r="E16688" t="s">
        <v>13</v>
      </c>
      <c r="F16688" t="s">
        <v>13</v>
      </c>
      <c r="G16688" t="s">
        <v>50970</v>
      </c>
      <c r="H16688" s="3" t="s">
        <v>50971</v>
      </c>
      <c r="I16688" t="s">
        <v>856</v>
      </c>
      <c r="J16688" t="s">
        <v>50972</v>
      </c>
    </row>
    <row r="16689" spans="1:10" ht="16" x14ac:dyDescent="0.2">
      <c r="A16689" t="s">
        <v>12777</v>
      </c>
      <c r="B16689" t="s">
        <v>50976</v>
      </c>
      <c r="C16689" t="s">
        <v>50977</v>
      </c>
      <c r="D16689">
        <v>1</v>
      </c>
      <c r="E16689">
        <f>154</f>
        <v>154</v>
      </c>
      <c r="F16689" t="s">
        <v>13</v>
      </c>
      <c r="G16689" t="s">
        <v>50978</v>
      </c>
      <c r="H16689" s="3" t="s">
        <v>50979</v>
      </c>
      <c r="I16689" t="s">
        <v>315</v>
      </c>
      <c r="J16689" t="s">
        <v>12781</v>
      </c>
    </row>
    <row r="16690" spans="1:10" ht="16" x14ac:dyDescent="0.2">
      <c r="A16690" t="s">
        <v>12777</v>
      </c>
      <c r="B16690" t="s">
        <v>50980</v>
      </c>
      <c r="C16690" t="s">
        <v>50981</v>
      </c>
      <c r="D16690">
        <v>2</v>
      </c>
      <c r="E16690">
        <f>154</f>
        <v>154</v>
      </c>
      <c r="F16690" t="s">
        <v>13</v>
      </c>
      <c r="G16690" t="s">
        <v>50978</v>
      </c>
      <c r="H16690" s="3" t="s">
        <v>50979</v>
      </c>
      <c r="I16690" t="s">
        <v>315</v>
      </c>
      <c r="J16690" t="s">
        <v>12781</v>
      </c>
    </row>
    <row r="16691" spans="1:10" ht="16" x14ac:dyDescent="0.2">
      <c r="A16691" t="s">
        <v>37297</v>
      </c>
      <c r="B16691" t="s">
        <v>50982</v>
      </c>
      <c r="C16691" t="s">
        <v>50983</v>
      </c>
      <c r="D16691">
        <v>2</v>
      </c>
      <c r="E16691" t="s">
        <v>13</v>
      </c>
      <c r="F16691" t="s">
        <v>13</v>
      </c>
      <c r="G16691" t="s">
        <v>50984</v>
      </c>
      <c r="H16691" s="3" t="s">
        <v>50985</v>
      </c>
      <c r="I16691" t="s">
        <v>315</v>
      </c>
      <c r="J16691" t="s">
        <v>37301</v>
      </c>
    </row>
    <row r="16692" spans="1:10" ht="16" x14ac:dyDescent="0.2">
      <c r="A16692" t="s">
        <v>50986</v>
      </c>
      <c r="B16692" t="s">
        <v>50987</v>
      </c>
      <c r="C16692" t="s">
        <v>50988</v>
      </c>
      <c r="D16692">
        <v>3</v>
      </c>
      <c r="E16692" t="s">
        <v>13</v>
      </c>
      <c r="F16692" t="s">
        <v>13</v>
      </c>
      <c r="G16692" t="s">
        <v>50984</v>
      </c>
      <c r="H16692" s="3" t="s">
        <v>50989</v>
      </c>
      <c r="I16692" t="s">
        <v>315</v>
      </c>
      <c r="J16692" t="s">
        <v>50990</v>
      </c>
    </row>
    <row r="16693" spans="1:10" ht="16" x14ac:dyDescent="0.2">
      <c r="A16693" t="s">
        <v>50991</v>
      </c>
      <c r="B16693" t="s">
        <v>50953</v>
      </c>
      <c r="C16693" t="s">
        <v>50954</v>
      </c>
      <c r="D16693">
        <v>1</v>
      </c>
      <c r="E16693">
        <f>246</f>
        <v>246</v>
      </c>
      <c r="F16693" t="s">
        <v>13</v>
      </c>
      <c r="G16693" t="s">
        <v>50992</v>
      </c>
      <c r="H16693" s="3" t="s">
        <v>50993</v>
      </c>
      <c r="I16693" t="s">
        <v>315</v>
      </c>
      <c r="J16693" t="s">
        <v>50994</v>
      </c>
    </row>
    <row r="16694" spans="1:10" ht="16" x14ac:dyDescent="0.2">
      <c r="A16694" t="s">
        <v>50995</v>
      </c>
      <c r="B16694" t="s">
        <v>50996</v>
      </c>
      <c r="C16694" t="s">
        <v>50997</v>
      </c>
      <c r="D16694">
        <v>5</v>
      </c>
      <c r="E16694">
        <f>246</f>
        <v>246</v>
      </c>
      <c r="F16694" t="s">
        <v>13</v>
      </c>
      <c r="G16694" t="s">
        <v>50992</v>
      </c>
      <c r="H16694" s="3" t="s">
        <v>50998</v>
      </c>
      <c r="I16694" t="s">
        <v>315</v>
      </c>
      <c r="J16694" t="s">
        <v>50999</v>
      </c>
    </row>
    <row r="16695" spans="1:10" ht="16" x14ac:dyDescent="0.2">
      <c r="A16695" t="s">
        <v>50995</v>
      </c>
      <c r="B16695" t="s">
        <v>51000</v>
      </c>
      <c r="C16695" t="s">
        <v>51001</v>
      </c>
      <c r="D16695">
        <v>4</v>
      </c>
      <c r="E16695">
        <f>246</f>
        <v>246</v>
      </c>
      <c r="F16695" t="s">
        <v>13</v>
      </c>
      <c r="G16695" t="s">
        <v>50992</v>
      </c>
      <c r="H16695" s="3" t="s">
        <v>50998</v>
      </c>
      <c r="I16695" t="s">
        <v>315</v>
      </c>
      <c r="J16695" t="s">
        <v>50999</v>
      </c>
    </row>
    <row r="16696" spans="1:10" ht="16" x14ac:dyDescent="0.2">
      <c r="A16696" t="s">
        <v>50995</v>
      </c>
      <c r="B16696" t="s">
        <v>51002</v>
      </c>
      <c r="C16696" t="s">
        <v>51003</v>
      </c>
      <c r="D16696">
        <v>3</v>
      </c>
      <c r="E16696">
        <f>246</f>
        <v>246</v>
      </c>
      <c r="F16696" t="s">
        <v>13</v>
      </c>
      <c r="G16696" t="s">
        <v>50992</v>
      </c>
      <c r="H16696" s="3" t="s">
        <v>50998</v>
      </c>
      <c r="I16696" t="s">
        <v>315</v>
      </c>
      <c r="J16696" t="s">
        <v>50999</v>
      </c>
    </row>
    <row r="16697" spans="1:10" ht="16" x14ac:dyDescent="0.2">
      <c r="A16697" t="s">
        <v>51004</v>
      </c>
      <c r="B16697" t="s">
        <v>43531</v>
      </c>
      <c r="C16697" t="s">
        <v>50958</v>
      </c>
      <c r="D16697">
        <v>1</v>
      </c>
      <c r="E16697">
        <f>246</f>
        <v>246</v>
      </c>
      <c r="F16697" t="s">
        <v>13</v>
      </c>
      <c r="G16697" t="s">
        <v>50992</v>
      </c>
      <c r="H16697" s="3" t="s">
        <v>51005</v>
      </c>
      <c r="I16697" t="s">
        <v>315</v>
      </c>
      <c r="J16697" t="s">
        <v>51006</v>
      </c>
    </row>
    <row r="16698" spans="1:10" ht="16" x14ac:dyDescent="0.2">
      <c r="A16698" t="s">
        <v>13952</v>
      </c>
      <c r="B16698" t="s">
        <v>50953</v>
      </c>
      <c r="C16698" t="s">
        <v>50954</v>
      </c>
      <c r="D16698">
        <v>4</v>
      </c>
      <c r="E16698">
        <f>246</f>
        <v>246</v>
      </c>
      <c r="F16698" t="s">
        <v>13</v>
      </c>
      <c r="G16698" t="s">
        <v>50992</v>
      </c>
      <c r="H16698" s="3" t="s">
        <v>50993</v>
      </c>
      <c r="I16698" t="s">
        <v>315</v>
      </c>
      <c r="J16698" t="s">
        <v>13957</v>
      </c>
    </row>
    <row r="16699" spans="1:10" ht="16" x14ac:dyDescent="0.2">
      <c r="A16699" t="s">
        <v>51007</v>
      </c>
      <c r="B16699" t="s">
        <v>51008</v>
      </c>
      <c r="C16699" t="s">
        <v>51009</v>
      </c>
      <c r="D16699">
        <v>1</v>
      </c>
      <c r="E16699">
        <f>246</f>
        <v>246</v>
      </c>
      <c r="F16699" t="s">
        <v>13</v>
      </c>
      <c r="G16699" t="s">
        <v>50992</v>
      </c>
      <c r="H16699" s="3" t="s">
        <v>50998</v>
      </c>
      <c r="I16699" t="s">
        <v>315</v>
      </c>
      <c r="J16699" t="s">
        <v>51010</v>
      </c>
    </row>
    <row r="16700" spans="1:10" ht="16" x14ac:dyDescent="0.2">
      <c r="A16700" t="s">
        <v>50995</v>
      </c>
      <c r="B16700" t="s">
        <v>50953</v>
      </c>
      <c r="C16700" t="s">
        <v>50954</v>
      </c>
      <c r="D16700">
        <v>1</v>
      </c>
      <c r="E16700">
        <f>246</f>
        <v>246</v>
      </c>
      <c r="F16700" t="s">
        <v>13</v>
      </c>
      <c r="G16700" t="s">
        <v>50992</v>
      </c>
      <c r="H16700" s="3" t="s">
        <v>50998</v>
      </c>
      <c r="I16700" t="s">
        <v>315</v>
      </c>
      <c r="J16700" t="s">
        <v>50999</v>
      </c>
    </row>
    <row r="16701" spans="1:10" ht="16" x14ac:dyDescent="0.2">
      <c r="A16701" t="s">
        <v>15770</v>
      </c>
      <c r="B16701" t="s">
        <v>50953</v>
      </c>
      <c r="C16701" t="s">
        <v>50954</v>
      </c>
      <c r="D16701">
        <v>4</v>
      </c>
      <c r="E16701">
        <f>246</f>
        <v>246</v>
      </c>
      <c r="F16701" t="s">
        <v>13</v>
      </c>
      <c r="G16701" t="s">
        <v>50992</v>
      </c>
      <c r="H16701" s="3" t="s">
        <v>50993</v>
      </c>
      <c r="I16701" t="s">
        <v>315</v>
      </c>
      <c r="J16701" t="s">
        <v>15771</v>
      </c>
    </row>
    <row r="16702" spans="1:10" ht="16" x14ac:dyDescent="0.2">
      <c r="A16702" t="s">
        <v>50991</v>
      </c>
      <c r="B16702" t="s">
        <v>41296</v>
      </c>
      <c r="C16702" t="s">
        <v>41297</v>
      </c>
      <c r="D16702">
        <v>2</v>
      </c>
      <c r="E16702">
        <f>246</f>
        <v>246</v>
      </c>
      <c r="F16702" t="s">
        <v>13</v>
      </c>
      <c r="G16702" t="s">
        <v>50992</v>
      </c>
      <c r="H16702" s="3" t="s">
        <v>50993</v>
      </c>
      <c r="I16702" t="s">
        <v>315</v>
      </c>
      <c r="J16702" t="s">
        <v>50994</v>
      </c>
    </row>
    <row r="16703" spans="1:10" ht="16" x14ac:dyDescent="0.2">
      <c r="A16703" t="s">
        <v>15763</v>
      </c>
      <c r="B16703" t="s">
        <v>51011</v>
      </c>
      <c r="C16703" t="s">
        <v>51012</v>
      </c>
      <c r="D16703">
        <v>5</v>
      </c>
      <c r="E16703">
        <f>246</f>
        <v>246</v>
      </c>
      <c r="F16703" t="s">
        <v>13</v>
      </c>
      <c r="G16703" t="s">
        <v>50992</v>
      </c>
      <c r="H16703" s="3" t="s">
        <v>51005</v>
      </c>
      <c r="I16703" t="s">
        <v>315</v>
      </c>
      <c r="J16703" t="s">
        <v>15765</v>
      </c>
    </row>
    <row r="16704" spans="1:10" ht="16" x14ac:dyDescent="0.2">
      <c r="A16704" t="s">
        <v>51007</v>
      </c>
      <c r="B16704" t="s">
        <v>51013</v>
      </c>
      <c r="C16704" t="s">
        <v>51014</v>
      </c>
      <c r="D16704">
        <v>2</v>
      </c>
      <c r="E16704">
        <f>246</f>
        <v>246</v>
      </c>
      <c r="F16704" t="s">
        <v>13</v>
      </c>
      <c r="G16704" t="s">
        <v>50992</v>
      </c>
      <c r="H16704" s="3" t="s">
        <v>50998</v>
      </c>
      <c r="I16704" t="s">
        <v>315</v>
      </c>
      <c r="J16704" t="s">
        <v>51010</v>
      </c>
    </row>
    <row r="16705" spans="1:10" ht="16" x14ac:dyDescent="0.2">
      <c r="A16705" t="s">
        <v>15766</v>
      </c>
      <c r="B16705" t="s">
        <v>50953</v>
      </c>
      <c r="C16705" t="s">
        <v>50954</v>
      </c>
      <c r="D16705">
        <v>4</v>
      </c>
      <c r="E16705">
        <f>246</f>
        <v>246</v>
      </c>
      <c r="F16705" t="s">
        <v>13</v>
      </c>
      <c r="G16705" t="s">
        <v>50992</v>
      </c>
      <c r="H16705" s="3" t="s">
        <v>50993</v>
      </c>
      <c r="I16705" t="s">
        <v>315</v>
      </c>
      <c r="J16705" t="s">
        <v>15767</v>
      </c>
    </row>
    <row r="16706" spans="1:10" ht="16" x14ac:dyDescent="0.2">
      <c r="A16706" t="s">
        <v>50995</v>
      </c>
      <c r="B16706" t="s">
        <v>51008</v>
      </c>
      <c r="C16706" t="s">
        <v>51009</v>
      </c>
      <c r="D16706">
        <v>2</v>
      </c>
      <c r="E16706">
        <f>246</f>
        <v>246</v>
      </c>
      <c r="F16706" t="s">
        <v>13</v>
      </c>
      <c r="G16706" t="s">
        <v>50992</v>
      </c>
      <c r="H16706" s="3" t="s">
        <v>50998</v>
      </c>
      <c r="I16706" t="s">
        <v>315</v>
      </c>
      <c r="J16706" t="s">
        <v>50999</v>
      </c>
    </row>
    <row r="16707" spans="1:10" ht="16" x14ac:dyDescent="0.2">
      <c r="A16707" t="s">
        <v>22534</v>
      </c>
      <c r="B16707" t="s">
        <v>23225</v>
      </c>
      <c r="C16707" t="s">
        <v>23226</v>
      </c>
      <c r="D16707">
        <v>5</v>
      </c>
      <c r="E16707">
        <v>37</v>
      </c>
      <c r="F16707" t="s">
        <v>13</v>
      </c>
      <c r="G16707" t="s">
        <v>51015</v>
      </c>
      <c r="H16707" s="3" t="s">
        <v>51016</v>
      </c>
      <c r="I16707" t="s">
        <v>315</v>
      </c>
      <c r="J16707" t="s">
        <v>22539</v>
      </c>
    </row>
    <row r="16708" spans="1:10" ht="16" x14ac:dyDescent="0.2">
      <c r="A16708" t="s">
        <v>51017</v>
      </c>
      <c r="B16708" t="s">
        <v>29560</v>
      </c>
      <c r="C16708" t="s">
        <v>51018</v>
      </c>
      <c r="D16708">
        <v>5</v>
      </c>
      <c r="E16708">
        <v>37</v>
      </c>
      <c r="F16708" t="s">
        <v>13</v>
      </c>
      <c r="G16708" t="s">
        <v>51015</v>
      </c>
      <c r="H16708" s="3" t="s">
        <v>51019</v>
      </c>
      <c r="I16708" t="s">
        <v>315</v>
      </c>
      <c r="J16708" t="s">
        <v>51020</v>
      </c>
    </row>
    <row r="16709" spans="1:10" ht="16" x14ac:dyDescent="0.2">
      <c r="A16709" t="s">
        <v>28741</v>
      </c>
      <c r="B16709" t="s">
        <v>51021</v>
      </c>
      <c r="C16709" t="s">
        <v>51022</v>
      </c>
      <c r="D16709">
        <v>1</v>
      </c>
      <c r="E16709" t="s">
        <v>13</v>
      </c>
      <c r="F16709" t="s">
        <v>13</v>
      </c>
      <c r="G16709" t="s">
        <v>51015</v>
      </c>
      <c r="H16709" s="3" t="s">
        <v>51023</v>
      </c>
      <c r="I16709" t="s">
        <v>62</v>
      </c>
      <c r="J16709" t="s">
        <v>28743</v>
      </c>
    </row>
    <row r="16710" spans="1:10" ht="16" x14ac:dyDescent="0.2">
      <c r="A16710" t="s">
        <v>51024</v>
      </c>
      <c r="B16710" t="s">
        <v>23225</v>
      </c>
      <c r="C16710" t="s">
        <v>23226</v>
      </c>
      <c r="D16710">
        <v>2</v>
      </c>
      <c r="E16710">
        <v>37</v>
      </c>
      <c r="F16710" t="s">
        <v>13</v>
      </c>
      <c r="G16710" t="s">
        <v>51015</v>
      </c>
      <c r="H16710" s="3" t="s">
        <v>51025</v>
      </c>
      <c r="I16710" t="s">
        <v>315</v>
      </c>
      <c r="J16710" t="s">
        <v>51026</v>
      </c>
    </row>
    <row r="16711" spans="1:10" ht="16" x14ac:dyDescent="0.2">
      <c r="A16711" t="s">
        <v>51024</v>
      </c>
      <c r="B16711" t="s">
        <v>51027</v>
      </c>
      <c r="C16711" t="s">
        <v>51028</v>
      </c>
      <c r="D16711">
        <v>1</v>
      </c>
      <c r="E16711">
        <v>37</v>
      </c>
      <c r="F16711" t="s">
        <v>13</v>
      </c>
      <c r="G16711" t="s">
        <v>51015</v>
      </c>
      <c r="H16711" s="3" t="s">
        <v>51025</v>
      </c>
      <c r="I16711" t="s">
        <v>315</v>
      </c>
      <c r="J16711" t="s">
        <v>51026</v>
      </c>
    </row>
    <row r="16712" spans="1:10" ht="16" x14ac:dyDescent="0.2">
      <c r="A16712" t="s">
        <v>31230</v>
      </c>
      <c r="B16712" t="s">
        <v>50788</v>
      </c>
      <c r="C16712" t="s">
        <v>51029</v>
      </c>
      <c r="D16712">
        <v>1</v>
      </c>
      <c r="E16712">
        <v>37</v>
      </c>
      <c r="F16712" t="s">
        <v>13</v>
      </c>
      <c r="G16712" t="s">
        <v>51015</v>
      </c>
      <c r="H16712" s="3" t="s">
        <v>51030</v>
      </c>
      <c r="I16712" t="s">
        <v>315</v>
      </c>
      <c r="J16712" t="s">
        <v>31233</v>
      </c>
    </row>
    <row r="16713" spans="1:10" ht="16" x14ac:dyDescent="0.2">
      <c r="A16713" t="s">
        <v>51031</v>
      </c>
      <c r="B16713" t="s">
        <v>5364</v>
      </c>
      <c r="C16713" t="s">
        <v>51032</v>
      </c>
      <c r="D16713">
        <v>1</v>
      </c>
      <c r="E16713">
        <v>37</v>
      </c>
      <c r="F16713" t="s">
        <v>13</v>
      </c>
      <c r="G16713" t="s">
        <v>51015</v>
      </c>
      <c r="H16713" s="3" t="s">
        <v>51033</v>
      </c>
      <c r="I16713" t="s">
        <v>315</v>
      </c>
      <c r="J16713" t="s">
        <v>51034</v>
      </c>
    </row>
    <row r="16714" spans="1:10" ht="16" x14ac:dyDescent="0.2">
      <c r="A16714" t="s">
        <v>14592</v>
      </c>
      <c r="B16714" t="s">
        <v>51035</v>
      </c>
      <c r="C16714" t="s">
        <v>51036</v>
      </c>
      <c r="D16714">
        <v>3</v>
      </c>
      <c r="E16714">
        <v>37</v>
      </c>
      <c r="F16714" t="s">
        <v>13</v>
      </c>
      <c r="G16714" t="s">
        <v>51015</v>
      </c>
      <c r="H16714" s="3" t="s">
        <v>51030</v>
      </c>
      <c r="I16714" t="s">
        <v>315</v>
      </c>
      <c r="J16714" t="s">
        <v>14597</v>
      </c>
    </row>
    <row r="16715" spans="1:10" ht="16" x14ac:dyDescent="0.2">
      <c r="A16715" t="s">
        <v>15770</v>
      </c>
      <c r="B16715" t="s">
        <v>23225</v>
      </c>
      <c r="C16715" t="s">
        <v>23226</v>
      </c>
      <c r="D16715">
        <v>1</v>
      </c>
      <c r="E16715">
        <v>37</v>
      </c>
      <c r="F16715" t="s">
        <v>13</v>
      </c>
      <c r="G16715" t="s">
        <v>51015</v>
      </c>
      <c r="H16715" s="3" t="s">
        <v>51016</v>
      </c>
      <c r="I16715" t="s">
        <v>315</v>
      </c>
      <c r="J16715" t="s">
        <v>15771</v>
      </c>
    </row>
    <row r="16716" spans="1:10" ht="16" x14ac:dyDescent="0.2">
      <c r="A16716" t="s">
        <v>15766</v>
      </c>
      <c r="B16716" t="s">
        <v>23225</v>
      </c>
      <c r="C16716" t="s">
        <v>23226</v>
      </c>
      <c r="D16716">
        <v>1</v>
      </c>
      <c r="E16716">
        <v>37</v>
      </c>
      <c r="F16716" t="s">
        <v>13</v>
      </c>
      <c r="G16716" t="s">
        <v>51015</v>
      </c>
      <c r="H16716" s="3" t="s">
        <v>51016</v>
      </c>
      <c r="I16716" t="s">
        <v>315</v>
      </c>
      <c r="J16716" t="s">
        <v>15767</v>
      </c>
    </row>
    <row r="16717" spans="1:10" ht="16" x14ac:dyDescent="0.2">
      <c r="A16717" t="s">
        <v>549</v>
      </c>
      <c r="B16717" t="s">
        <v>51037</v>
      </c>
      <c r="C16717" t="s">
        <v>51038</v>
      </c>
      <c r="D16717">
        <v>11</v>
      </c>
      <c r="E16717">
        <v>37</v>
      </c>
      <c r="F16717" t="s">
        <v>13</v>
      </c>
      <c r="G16717" t="s">
        <v>51015</v>
      </c>
      <c r="H16717" s="3" t="s">
        <v>51039</v>
      </c>
      <c r="I16717" t="s">
        <v>315</v>
      </c>
      <c r="J16717" t="s">
        <v>554</v>
      </c>
    </row>
    <row r="16718" spans="1:10" ht="16" x14ac:dyDescent="0.2">
      <c r="A16718" t="s">
        <v>28733</v>
      </c>
      <c r="B16718" t="s">
        <v>51021</v>
      </c>
      <c r="C16718" t="s">
        <v>51022</v>
      </c>
      <c r="D16718">
        <v>1</v>
      </c>
      <c r="E16718" t="s">
        <v>13</v>
      </c>
      <c r="F16718" t="s">
        <v>13</v>
      </c>
      <c r="G16718" t="s">
        <v>51015</v>
      </c>
      <c r="H16718" s="3" t="s">
        <v>51023</v>
      </c>
      <c r="I16718" t="s">
        <v>62</v>
      </c>
      <c r="J16718" t="s">
        <v>28737</v>
      </c>
    </row>
    <row r="16719" spans="1:10" ht="16" x14ac:dyDescent="0.2">
      <c r="A16719" t="s">
        <v>22534</v>
      </c>
      <c r="B16719" t="s">
        <v>51027</v>
      </c>
      <c r="C16719" t="s">
        <v>51028</v>
      </c>
      <c r="D16719">
        <v>2</v>
      </c>
      <c r="E16719">
        <v>37</v>
      </c>
      <c r="F16719" t="s">
        <v>13</v>
      </c>
      <c r="G16719" t="s">
        <v>51015</v>
      </c>
      <c r="H16719" s="3" t="s">
        <v>51016</v>
      </c>
      <c r="I16719" t="s">
        <v>315</v>
      </c>
      <c r="J16719" t="s">
        <v>22539</v>
      </c>
    </row>
    <row r="16720" spans="1:10" ht="32" x14ac:dyDescent="0.2">
      <c r="A16720" t="s">
        <v>31230</v>
      </c>
      <c r="B16720" t="s">
        <v>15317</v>
      </c>
      <c r="C16720" t="s">
        <v>15318</v>
      </c>
      <c r="D16720">
        <v>3</v>
      </c>
      <c r="E16720">
        <v>37</v>
      </c>
      <c r="F16720" t="s">
        <v>13</v>
      </c>
      <c r="G16720" t="s">
        <v>51040</v>
      </c>
      <c r="H16720" s="3" t="s">
        <v>51041</v>
      </c>
      <c r="I16720" t="s">
        <v>404</v>
      </c>
      <c r="J16720" t="s">
        <v>31233</v>
      </c>
    </row>
    <row r="16721" spans="1:10" ht="32" x14ac:dyDescent="0.2">
      <c r="A16721" t="s">
        <v>1653</v>
      </c>
      <c r="B16721" t="s">
        <v>51042</v>
      </c>
      <c r="C16721" t="s">
        <v>51043</v>
      </c>
      <c r="D16721">
        <v>4</v>
      </c>
      <c r="E16721" t="s">
        <v>13</v>
      </c>
      <c r="F16721" t="s">
        <v>13</v>
      </c>
      <c r="G16721" t="s">
        <v>51044</v>
      </c>
      <c r="H16721" s="3" t="s">
        <v>51045</v>
      </c>
      <c r="I16721" t="s">
        <v>1658</v>
      </c>
      <c r="J16721" t="s">
        <v>1659</v>
      </c>
    </row>
    <row r="16722" spans="1:10" ht="16" x14ac:dyDescent="0.2">
      <c r="A16722" t="s">
        <v>51046</v>
      </c>
      <c r="B16722" t="s">
        <v>51047</v>
      </c>
      <c r="C16722" t="s">
        <v>51048</v>
      </c>
      <c r="D16722">
        <v>3</v>
      </c>
      <c r="E16722" t="s">
        <v>13</v>
      </c>
      <c r="F16722" t="s">
        <v>13</v>
      </c>
      <c r="G16722" t="s">
        <v>51049</v>
      </c>
      <c r="H16722" s="3" t="s">
        <v>51050</v>
      </c>
      <c r="I16722" t="s">
        <v>51051</v>
      </c>
      <c r="J16722" t="s">
        <v>51052</v>
      </c>
    </row>
    <row r="16723" spans="1:10" ht="16" x14ac:dyDescent="0.2">
      <c r="A16723" t="s">
        <v>51053</v>
      </c>
      <c r="B16723" t="s">
        <v>51054</v>
      </c>
      <c r="C16723" t="s">
        <v>51055</v>
      </c>
      <c r="D16723">
        <v>1</v>
      </c>
      <c r="E16723" t="s">
        <v>13</v>
      </c>
      <c r="F16723" t="s">
        <v>13</v>
      </c>
      <c r="G16723" t="s">
        <v>51056</v>
      </c>
      <c r="H16723" s="3" t="s">
        <v>51057</v>
      </c>
      <c r="I16723" t="s">
        <v>3035</v>
      </c>
      <c r="J16723" t="s">
        <v>51058</v>
      </c>
    </row>
    <row r="16724" spans="1:10" ht="16" x14ac:dyDescent="0.2">
      <c r="A16724" t="s">
        <v>51059</v>
      </c>
      <c r="B16724" t="s">
        <v>51060</v>
      </c>
      <c r="C16724" t="s">
        <v>51061</v>
      </c>
      <c r="D16724">
        <v>3</v>
      </c>
      <c r="E16724" t="s">
        <v>13</v>
      </c>
      <c r="F16724" t="s">
        <v>13</v>
      </c>
      <c r="G16724" t="s">
        <v>51062</v>
      </c>
      <c r="H16724" s="3" t="s">
        <v>51063</v>
      </c>
      <c r="I16724" t="s">
        <v>4915</v>
      </c>
      <c r="J16724" t="s">
        <v>51064</v>
      </c>
    </row>
    <row r="16725" spans="1:10" ht="16" x14ac:dyDescent="0.2">
      <c r="A16725" t="s">
        <v>51059</v>
      </c>
      <c r="B16725" t="s">
        <v>51065</v>
      </c>
      <c r="C16725" t="s">
        <v>51066</v>
      </c>
      <c r="D16725">
        <v>4</v>
      </c>
      <c r="E16725" t="s">
        <v>13</v>
      </c>
      <c r="F16725" t="s">
        <v>13</v>
      </c>
      <c r="G16725" t="s">
        <v>51062</v>
      </c>
      <c r="H16725" s="3" t="s">
        <v>51063</v>
      </c>
      <c r="I16725" t="s">
        <v>4915</v>
      </c>
      <c r="J16725" t="s">
        <v>51064</v>
      </c>
    </row>
    <row r="16726" spans="1:10" ht="16" x14ac:dyDescent="0.2">
      <c r="A16726" t="s">
        <v>8813</v>
      </c>
      <c r="B16726" t="s">
        <v>51067</v>
      </c>
      <c r="C16726" t="s">
        <v>51068</v>
      </c>
      <c r="D16726">
        <v>1</v>
      </c>
      <c r="E16726" t="s">
        <v>13</v>
      </c>
      <c r="F16726" t="s">
        <v>13</v>
      </c>
      <c r="G16726" t="s">
        <v>51062</v>
      </c>
      <c r="H16726" s="3" t="s">
        <v>51063</v>
      </c>
      <c r="I16726" t="s">
        <v>4915</v>
      </c>
      <c r="J16726" t="s">
        <v>8814</v>
      </c>
    </row>
    <row r="16727" spans="1:10" ht="16" x14ac:dyDescent="0.2">
      <c r="A16727" t="s">
        <v>8826</v>
      </c>
      <c r="B16727" t="s">
        <v>51069</v>
      </c>
      <c r="C16727" t="s">
        <v>51070</v>
      </c>
      <c r="D16727">
        <v>3</v>
      </c>
      <c r="E16727" t="s">
        <v>13</v>
      </c>
      <c r="F16727" t="s">
        <v>13</v>
      </c>
      <c r="G16727" t="s">
        <v>51062</v>
      </c>
      <c r="H16727" s="3" t="s">
        <v>51063</v>
      </c>
      <c r="I16727" t="s">
        <v>4915</v>
      </c>
      <c r="J16727" t="s">
        <v>8827</v>
      </c>
    </row>
    <row r="16728" spans="1:10" ht="16" x14ac:dyDescent="0.2">
      <c r="A16728" t="s">
        <v>51059</v>
      </c>
      <c r="B16728" t="s">
        <v>51071</v>
      </c>
      <c r="C16728" t="s">
        <v>51072</v>
      </c>
      <c r="D16728">
        <v>1</v>
      </c>
      <c r="E16728" t="s">
        <v>13</v>
      </c>
      <c r="F16728" t="s">
        <v>13</v>
      </c>
      <c r="G16728" t="s">
        <v>51062</v>
      </c>
      <c r="H16728" s="3" t="s">
        <v>51063</v>
      </c>
      <c r="I16728" t="s">
        <v>4915</v>
      </c>
      <c r="J16728" t="s">
        <v>51064</v>
      </c>
    </row>
    <row r="16729" spans="1:10" ht="16" x14ac:dyDescent="0.2">
      <c r="A16729" t="s">
        <v>51059</v>
      </c>
      <c r="B16729" t="s">
        <v>51073</v>
      </c>
      <c r="C16729" t="s">
        <v>51074</v>
      </c>
      <c r="D16729">
        <v>5</v>
      </c>
      <c r="E16729" t="s">
        <v>13</v>
      </c>
      <c r="F16729" t="s">
        <v>13</v>
      </c>
      <c r="G16729" t="s">
        <v>51062</v>
      </c>
      <c r="H16729" s="3" t="s">
        <v>51063</v>
      </c>
      <c r="I16729" t="s">
        <v>4915</v>
      </c>
      <c r="J16729" t="s">
        <v>51064</v>
      </c>
    </row>
    <row r="16730" spans="1:10" ht="16" x14ac:dyDescent="0.2">
      <c r="A16730" t="s">
        <v>51075</v>
      </c>
      <c r="B16730" t="s">
        <v>18250</v>
      </c>
      <c r="C16730" t="s">
        <v>18251</v>
      </c>
      <c r="D16730">
        <v>1</v>
      </c>
      <c r="E16730" t="s">
        <v>13</v>
      </c>
      <c r="F16730" t="s">
        <v>13</v>
      </c>
      <c r="G16730" t="s">
        <v>51062</v>
      </c>
      <c r="H16730" s="3" t="s">
        <v>51063</v>
      </c>
      <c r="I16730" t="s">
        <v>4915</v>
      </c>
      <c r="J16730" t="s">
        <v>51076</v>
      </c>
    </row>
    <row r="16731" spans="1:10" ht="16" x14ac:dyDescent="0.2">
      <c r="A16731" t="s">
        <v>51059</v>
      </c>
      <c r="B16731" t="s">
        <v>51077</v>
      </c>
      <c r="C16731" t="s">
        <v>51078</v>
      </c>
      <c r="D16731">
        <v>2</v>
      </c>
      <c r="E16731" t="s">
        <v>13</v>
      </c>
      <c r="F16731" t="s">
        <v>13</v>
      </c>
      <c r="G16731" t="s">
        <v>51062</v>
      </c>
      <c r="H16731" s="3" t="s">
        <v>51063</v>
      </c>
      <c r="I16731" t="s">
        <v>4915</v>
      </c>
      <c r="J16731" t="s">
        <v>51064</v>
      </c>
    </row>
    <row r="16732" spans="1:10" ht="16" x14ac:dyDescent="0.2">
      <c r="A16732" t="s">
        <v>51079</v>
      </c>
      <c r="B16732" t="s">
        <v>51080</v>
      </c>
      <c r="C16732" t="s">
        <v>51081</v>
      </c>
      <c r="D16732">
        <v>3</v>
      </c>
      <c r="E16732" t="s">
        <v>13</v>
      </c>
      <c r="F16732" t="s">
        <v>13</v>
      </c>
      <c r="G16732" t="s">
        <v>51062</v>
      </c>
      <c r="H16732" s="3" t="s">
        <v>51063</v>
      </c>
      <c r="I16732" t="s">
        <v>4915</v>
      </c>
      <c r="J16732" t="s">
        <v>51082</v>
      </c>
    </row>
    <row r="16733" spans="1:10" ht="16" x14ac:dyDescent="0.2">
      <c r="A16733" t="s">
        <v>8815</v>
      </c>
      <c r="B16733" t="s">
        <v>18250</v>
      </c>
      <c r="C16733" t="s">
        <v>18251</v>
      </c>
      <c r="D16733">
        <v>3</v>
      </c>
      <c r="E16733" t="s">
        <v>13</v>
      </c>
      <c r="F16733" t="s">
        <v>13</v>
      </c>
      <c r="G16733" t="s">
        <v>51062</v>
      </c>
      <c r="H16733" s="3" t="s">
        <v>51083</v>
      </c>
      <c r="I16733" t="s">
        <v>4915</v>
      </c>
      <c r="J16733" t="s">
        <v>8817</v>
      </c>
    </row>
    <row r="16734" spans="1:10" ht="16" x14ac:dyDescent="0.2">
      <c r="A16734" t="s">
        <v>51079</v>
      </c>
      <c r="B16734" t="s">
        <v>51084</v>
      </c>
      <c r="C16734" t="s">
        <v>51085</v>
      </c>
      <c r="D16734">
        <v>1</v>
      </c>
      <c r="E16734" t="s">
        <v>13</v>
      </c>
      <c r="F16734" t="s">
        <v>13</v>
      </c>
      <c r="G16734" t="s">
        <v>51062</v>
      </c>
      <c r="H16734" s="3" t="s">
        <v>51063</v>
      </c>
      <c r="I16734" t="s">
        <v>4915</v>
      </c>
      <c r="J16734" t="s">
        <v>51082</v>
      </c>
    </row>
    <row r="16735" spans="1:10" ht="16" x14ac:dyDescent="0.2">
      <c r="A16735" t="s">
        <v>21435</v>
      </c>
      <c r="B16735" t="s">
        <v>18250</v>
      </c>
      <c r="C16735" t="s">
        <v>18251</v>
      </c>
      <c r="D16735">
        <v>1</v>
      </c>
      <c r="E16735" t="s">
        <v>13</v>
      </c>
      <c r="F16735" t="s">
        <v>13</v>
      </c>
      <c r="G16735" t="s">
        <v>51062</v>
      </c>
      <c r="H16735" s="3" t="s">
        <v>51063</v>
      </c>
      <c r="I16735" t="s">
        <v>4915</v>
      </c>
      <c r="J16735" t="s">
        <v>21440</v>
      </c>
    </row>
    <row r="16736" spans="1:10" ht="16" x14ac:dyDescent="0.2">
      <c r="A16736" t="s">
        <v>51086</v>
      </c>
      <c r="B16736" t="s">
        <v>18250</v>
      </c>
      <c r="C16736" t="s">
        <v>18251</v>
      </c>
      <c r="D16736">
        <v>1</v>
      </c>
      <c r="E16736" t="s">
        <v>13</v>
      </c>
      <c r="F16736" t="s">
        <v>13</v>
      </c>
      <c r="G16736" t="s">
        <v>51062</v>
      </c>
      <c r="H16736" s="3" t="s">
        <v>51063</v>
      </c>
      <c r="I16736" t="s">
        <v>4915</v>
      </c>
      <c r="J16736" t="s">
        <v>51087</v>
      </c>
    </row>
    <row r="16737" spans="1:10" ht="16" x14ac:dyDescent="0.2">
      <c r="A16737" t="s">
        <v>8822</v>
      </c>
      <c r="B16737" t="s">
        <v>51067</v>
      </c>
      <c r="C16737" t="s">
        <v>51068</v>
      </c>
      <c r="D16737">
        <v>1</v>
      </c>
      <c r="E16737" t="s">
        <v>13</v>
      </c>
      <c r="F16737" t="s">
        <v>13</v>
      </c>
      <c r="G16737" t="s">
        <v>51062</v>
      </c>
      <c r="H16737" s="3" t="s">
        <v>51063</v>
      </c>
      <c r="I16737" t="s">
        <v>4915</v>
      </c>
      <c r="J16737" t="s">
        <v>8823</v>
      </c>
    </row>
    <row r="16738" spans="1:10" ht="16" x14ac:dyDescent="0.2">
      <c r="A16738" t="s">
        <v>51088</v>
      </c>
      <c r="B16738" t="s">
        <v>51067</v>
      </c>
      <c r="C16738" t="s">
        <v>51068</v>
      </c>
      <c r="D16738">
        <v>2</v>
      </c>
      <c r="E16738" t="s">
        <v>13</v>
      </c>
      <c r="F16738" t="s">
        <v>13</v>
      </c>
      <c r="G16738" t="s">
        <v>51062</v>
      </c>
      <c r="H16738" s="3" t="s">
        <v>51063</v>
      </c>
      <c r="I16738" t="s">
        <v>4915</v>
      </c>
      <c r="J16738" t="s">
        <v>51089</v>
      </c>
    </row>
    <row r="16739" spans="1:10" ht="16" x14ac:dyDescent="0.2">
      <c r="A16739" t="s">
        <v>6553</v>
      </c>
      <c r="B16739" t="s">
        <v>51067</v>
      </c>
      <c r="C16739" t="s">
        <v>51068</v>
      </c>
      <c r="D16739">
        <v>3</v>
      </c>
      <c r="E16739" t="s">
        <v>13</v>
      </c>
      <c r="F16739" t="s">
        <v>13</v>
      </c>
      <c r="G16739" t="s">
        <v>51062</v>
      </c>
      <c r="H16739" s="3" t="s">
        <v>51063</v>
      </c>
      <c r="I16739" t="s">
        <v>4915</v>
      </c>
      <c r="J16739" t="s">
        <v>6558</v>
      </c>
    </row>
    <row r="16740" spans="1:10" ht="16" x14ac:dyDescent="0.2">
      <c r="A16740" t="s">
        <v>12612</v>
      </c>
      <c r="B16740" t="s">
        <v>51090</v>
      </c>
      <c r="C16740" t="s">
        <v>51091</v>
      </c>
      <c r="D16740">
        <v>2</v>
      </c>
      <c r="E16740">
        <f>184</f>
        <v>184</v>
      </c>
      <c r="F16740" t="s">
        <v>13</v>
      </c>
      <c r="G16740" t="s">
        <v>51092</v>
      </c>
      <c r="H16740" s="3" t="s">
        <v>51093</v>
      </c>
      <c r="I16740" t="s">
        <v>4915</v>
      </c>
      <c r="J16740" t="s">
        <v>12616</v>
      </c>
    </row>
    <row r="16741" spans="1:10" ht="16" x14ac:dyDescent="0.2">
      <c r="A16741" t="s">
        <v>12617</v>
      </c>
      <c r="B16741" t="s">
        <v>51094</v>
      </c>
      <c r="C16741" t="s">
        <v>51095</v>
      </c>
      <c r="D16741">
        <v>4</v>
      </c>
      <c r="E16741">
        <f>184</f>
        <v>184</v>
      </c>
      <c r="F16741" t="s">
        <v>13</v>
      </c>
      <c r="G16741" t="s">
        <v>51092</v>
      </c>
      <c r="H16741" s="3" t="s">
        <v>51096</v>
      </c>
      <c r="I16741" t="s">
        <v>4915</v>
      </c>
      <c r="J16741" t="s">
        <v>12619</v>
      </c>
    </row>
    <row r="16742" spans="1:10" ht="16" x14ac:dyDescent="0.2">
      <c r="A16742" t="s">
        <v>51097</v>
      </c>
      <c r="B16742" t="s">
        <v>51098</v>
      </c>
      <c r="C16742" t="s">
        <v>51099</v>
      </c>
      <c r="D16742">
        <v>1</v>
      </c>
      <c r="E16742">
        <f>184</f>
        <v>184</v>
      </c>
      <c r="F16742" t="s">
        <v>13</v>
      </c>
      <c r="G16742" t="s">
        <v>51092</v>
      </c>
      <c r="H16742" s="3" t="s">
        <v>51100</v>
      </c>
      <c r="I16742" t="s">
        <v>4915</v>
      </c>
      <c r="J16742" t="s">
        <v>51101</v>
      </c>
    </row>
    <row r="16743" spans="1:10" ht="16" x14ac:dyDescent="0.2">
      <c r="A16743" t="s">
        <v>31257</v>
      </c>
      <c r="B16743" t="s">
        <v>51102</v>
      </c>
      <c r="C16743" t="s">
        <v>51103</v>
      </c>
      <c r="D16743">
        <v>2</v>
      </c>
      <c r="E16743">
        <f>184</f>
        <v>184</v>
      </c>
      <c r="F16743" t="s">
        <v>13</v>
      </c>
      <c r="G16743" t="s">
        <v>51092</v>
      </c>
      <c r="H16743" s="3" t="s">
        <v>51093</v>
      </c>
      <c r="I16743" t="s">
        <v>4915</v>
      </c>
      <c r="J16743" t="s">
        <v>31260</v>
      </c>
    </row>
    <row r="16744" spans="1:10" ht="16" x14ac:dyDescent="0.2">
      <c r="A16744" t="s">
        <v>51097</v>
      </c>
      <c r="B16744" t="s">
        <v>51104</v>
      </c>
      <c r="C16744" t="s">
        <v>51105</v>
      </c>
      <c r="D16744">
        <v>4</v>
      </c>
      <c r="E16744">
        <f>184</f>
        <v>184</v>
      </c>
      <c r="F16744" t="s">
        <v>13</v>
      </c>
      <c r="G16744" t="s">
        <v>51092</v>
      </c>
      <c r="H16744" s="3" t="s">
        <v>51100</v>
      </c>
      <c r="I16744" t="s">
        <v>4915</v>
      </c>
      <c r="J16744" t="s">
        <v>51101</v>
      </c>
    </row>
    <row r="16745" spans="1:10" ht="16" x14ac:dyDescent="0.2">
      <c r="A16745" t="s">
        <v>51097</v>
      </c>
      <c r="B16745" t="s">
        <v>51106</v>
      </c>
      <c r="C16745" t="s">
        <v>51107</v>
      </c>
      <c r="D16745">
        <v>2</v>
      </c>
      <c r="E16745">
        <f>184</f>
        <v>184</v>
      </c>
      <c r="F16745" t="s">
        <v>13</v>
      </c>
      <c r="G16745" t="s">
        <v>51092</v>
      </c>
      <c r="H16745" s="3" t="s">
        <v>51100</v>
      </c>
      <c r="I16745" t="s">
        <v>4915</v>
      </c>
      <c r="J16745" t="s">
        <v>51101</v>
      </c>
    </row>
    <row r="16746" spans="1:10" ht="16" x14ac:dyDescent="0.2">
      <c r="A16746" t="s">
        <v>12617</v>
      </c>
      <c r="B16746" t="s">
        <v>51108</v>
      </c>
      <c r="C16746" t="s">
        <v>51109</v>
      </c>
      <c r="D16746">
        <v>1</v>
      </c>
      <c r="E16746">
        <f>184</f>
        <v>184</v>
      </c>
      <c r="F16746" t="s">
        <v>13</v>
      </c>
      <c r="G16746" t="s">
        <v>51092</v>
      </c>
      <c r="H16746" s="3" t="s">
        <v>51110</v>
      </c>
      <c r="I16746" t="s">
        <v>4915</v>
      </c>
      <c r="J16746" t="s">
        <v>12619</v>
      </c>
    </row>
    <row r="16747" spans="1:10" ht="16" x14ac:dyDescent="0.2">
      <c r="A16747" t="s">
        <v>51111</v>
      </c>
      <c r="B16747" t="s">
        <v>51112</v>
      </c>
      <c r="C16747" t="s">
        <v>51113</v>
      </c>
      <c r="D16747">
        <v>2</v>
      </c>
      <c r="E16747">
        <f>184</f>
        <v>184</v>
      </c>
      <c r="F16747" t="s">
        <v>13</v>
      </c>
      <c r="G16747" t="s">
        <v>51092</v>
      </c>
      <c r="H16747" s="3" t="s">
        <v>51114</v>
      </c>
      <c r="I16747" t="s">
        <v>4915</v>
      </c>
      <c r="J16747" t="s">
        <v>51115</v>
      </c>
    </row>
    <row r="16748" spans="1:10" ht="16" x14ac:dyDescent="0.2">
      <c r="A16748" t="s">
        <v>51097</v>
      </c>
      <c r="B16748" t="s">
        <v>51116</v>
      </c>
      <c r="C16748" t="s">
        <v>51117</v>
      </c>
      <c r="D16748">
        <v>3</v>
      </c>
      <c r="E16748">
        <f>184</f>
        <v>184</v>
      </c>
      <c r="F16748" t="s">
        <v>13</v>
      </c>
      <c r="G16748" t="s">
        <v>51092</v>
      </c>
      <c r="H16748" s="3" t="s">
        <v>51100</v>
      </c>
      <c r="I16748" t="s">
        <v>4915</v>
      </c>
      <c r="J16748" t="s">
        <v>51101</v>
      </c>
    </row>
    <row r="16749" spans="1:10" ht="16" x14ac:dyDescent="0.2">
      <c r="A16749" t="s">
        <v>51111</v>
      </c>
      <c r="B16749" t="s">
        <v>51118</v>
      </c>
      <c r="C16749" t="s">
        <v>51119</v>
      </c>
      <c r="D16749">
        <v>3</v>
      </c>
      <c r="E16749">
        <f>184</f>
        <v>184</v>
      </c>
      <c r="F16749" t="s">
        <v>13</v>
      </c>
      <c r="G16749" t="s">
        <v>51092</v>
      </c>
      <c r="H16749" s="3" t="s">
        <v>51120</v>
      </c>
      <c r="I16749" t="s">
        <v>4915</v>
      </c>
      <c r="J16749" t="s">
        <v>51115</v>
      </c>
    </row>
    <row r="16750" spans="1:10" ht="16" x14ac:dyDescent="0.2">
      <c r="A16750" t="s">
        <v>51111</v>
      </c>
      <c r="B16750" t="s">
        <v>51121</v>
      </c>
      <c r="C16750" t="s">
        <v>51122</v>
      </c>
      <c r="D16750">
        <v>1</v>
      </c>
      <c r="E16750">
        <f>184</f>
        <v>184</v>
      </c>
      <c r="F16750" t="s">
        <v>13</v>
      </c>
      <c r="G16750" t="s">
        <v>51092</v>
      </c>
      <c r="H16750" s="3" t="s">
        <v>51110</v>
      </c>
      <c r="I16750" t="s">
        <v>4915</v>
      </c>
      <c r="J16750" t="s">
        <v>51115</v>
      </c>
    </row>
    <row r="16751" spans="1:10" ht="16" x14ac:dyDescent="0.2">
      <c r="A16751" t="s">
        <v>51123</v>
      </c>
      <c r="B16751" t="s">
        <v>51124</v>
      </c>
      <c r="C16751" t="s">
        <v>51125</v>
      </c>
      <c r="D16751">
        <v>1</v>
      </c>
      <c r="E16751">
        <f>184</f>
        <v>184</v>
      </c>
      <c r="F16751" t="s">
        <v>13</v>
      </c>
      <c r="G16751" t="s">
        <v>51092</v>
      </c>
      <c r="H16751" s="3" t="s">
        <v>51120</v>
      </c>
      <c r="I16751" t="s">
        <v>4915</v>
      </c>
      <c r="J16751" t="s">
        <v>51126</v>
      </c>
    </row>
    <row r="16752" spans="1:10" ht="16" x14ac:dyDescent="0.2">
      <c r="A16752" t="s">
        <v>51127</v>
      </c>
      <c r="B16752" t="s">
        <v>51128</v>
      </c>
      <c r="C16752" t="s">
        <v>51091</v>
      </c>
      <c r="D16752">
        <v>3</v>
      </c>
      <c r="E16752">
        <f>184</f>
        <v>184</v>
      </c>
      <c r="F16752" t="s">
        <v>13</v>
      </c>
      <c r="G16752" t="s">
        <v>51092</v>
      </c>
      <c r="H16752" s="3" t="s">
        <v>51093</v>
      </c>
      <c r="I16752" t="s">
        <v>4915</v>
      </c>
      <c r="J16752" t="s">
        <v>51129</v>
      </c>
    </row>
    <row r="16753" spans="1:10" ht="16" x14ac:dyDescent="0.2">
      <c r="A16753" t="s">
        <v>51130</v>
      </c>
      <c r="B16753" t="s">
        <v>51131</v>
      </c>
      <c r="C16753" t="s">
        <v>51132</v>
      </c>
      <c r="D16753">
        <v>3</v>
      </c>
      <c r="E16753">
        <f>184</f>
        <v>184</v>
      </c>
      <c r="F16753" t="s">
        <v>13</v>
      </c>
      <c r="G16753" t="s">
        <v>51092</v>
      </c>
      <c r="H16753" s="3" t="s">
        <v>51120</v>
      </c>
      <c r="I16753" t="s">
        <v>4915</v>
      </c>
      <c r="J16753" t="s">
        <v>51133</v>
      </c>
    </row>
    <row r="16754" spans="1:10" ht="16" x14ac:dyDescent="0.2">
      <c r="A16754" t="s">
        <v>51123</v>
      </c>
      <c r="B16754" t="s">
        <v>51134</v>
      </c>
      <c r="C16754" t="s">
        <v>51135</v>
      </c>
      <c r="D16754">
        <v>2</v>
      </c>
      <c r="E16754">
        <f>184</f>
        <v>184</v>
      </c>
      <c r="F16754" t="s">
        <v>13</v>
      </c>
      <c r="G16754" t="s">
        <v>51092</v>
      </c>
      <c r="H16754" s="3" t="s">
        <v>51120</v>
      </c>
      <c r="I16754" t="s">
        <v>4915</v>
      </c>
      <c r="J16754" t="s">
        <v>51126</v>
      </c>
    </row>
    <row r="16755" spans="1:10" ht="16" x14ac:dyDescent="0.2">
      <c r="A16755" t="s">
        <v>13222</v>
      </c>
      <c r="B16755" t="s">
        <v>51136</v>
      </c>
      <c r="C16755" t="s">
        <v>51137</v>
      </c>
      <c r="D16755">
        <v>3</v>
      </c>
      <c r="E16755">
        <f>184</f>
        <v>184</v>
      </c>
      <c r="F16755" t="s">
        <v>13</v>
      </c>
      <c r="G16755" t="s">
        <v>51092</v>
      </c>
      <c r="H16755" s="3" t="s">
        <v>51120</v>
      </c>
      <c r="I16755" t="s">
        <v>4915</v>
      </c>
      <c r="J16755" t="s">
        <v>13227</v>
      </c>
    </row>
    <row r="16756" spans="1:10" ht="16" x14ac:dyDescent="0.2">
      <c r="A16756" t="s">
        <v>51127</v>
      </c>
      <c r="B16756" t="s">
        <v>51138</v>
      </c>
      <c r="C16756" t="s">
        <v>51139</v>
      </c>
      <c r="D16756">
        <v>4</v>
      </c>
      <c r="E16756">
        <f>184</f>
        <v>184</v>
      </c>
      <c r="F16756" t="s">
        <v>13</v>
      </c>
      <c r="G16756" t="s">
        <v>51092</v>
      </c>
      <c r="H16756" s="3" t="s">
        <v>51093</v>
      </c>
      <c r="I16756" t="s">
        <v>4915</v>
      </c>
      <c r="J16756" t="s">
        <v>51129</v>
      </c>
    </row>
    <row r="16757" spans="1:10" ht="16" x14ac:dyDescent="0.2">
      <c r="A16757" t="s">
        <v>51130</v>
      </c>
      <c r="B16757" t="s">
        <v>51090</v>
      </c>
      <c r="C16757" t="s">
        <v>51091</v>
      </c>
      <c r="D16757">
        <v>4</v>
      </c>
      <c r="E16757">
        <f>184</f>
        <v>184</v>
      </c>
      <c r="F16757" t="s">
        <v>13</v>
      </c>
      <c r="G16757" t="s">
        <v>51092</v>
      </c>
      <c r="H16757" s="3" t="s">
        <v>51120</v>
      </c>
      <c r="I16757" t="s">
        <v>4915</v>
      </c>
      <c r="J16757" t="s">
        <v>51133</v>
      </c>
    </row>
    <row r="16758" spans="1:10" ht="16" x14ac:dyDescent="0.2">
      <c r="A16758" t="s">
        <v>51130</v>
      </c>
      <c r="B16758" t="s">
        <v>12618</v>
      </c>
      <c r="C16758" t="s">
        <v>12614</v>
      </c>
      <c r="D16758">
        <v>2</v>
      </c>
      <c r="E16758">
        <f>184</f>
        <v>184</v>
      </c>
      <c r="F16758" t="s">
        <v>13</v>
      </c>
      <c r="G16758" t="s">
        <v>51092</v>
      </c>
      <c r="H16758" s="3" t="s">
        <v>51120</v>
      </c>
      <c r="I16758" t="s">
        <v>4915</v>
      </c>
      <c r="J16758" t="s">
        <v>51133</v>
      </c>
    </row>
    <row r="16759" spans="1:10" ht="16" x14ac:dyDescent="0.2">
      <c r="A16759" t="s">
        <v>51127</v>
      </c>
      <c r="B16759" t="s">
        <v>12618</v>
      </c>
      <c r="C16759" t="s">
        <v>12614</v>
      </c>
      <c r="D16759">
        <v>2</v>
      </c>
      <c r="E16759">
        <f>184</f>
        <v>184</v>
      </c>
      <c r="F16759" t="s">
        <v>13</v>
      </c>
      <c r="G16759" t="s">
        <v>51092</v>
      </c>
      <c r="H16759" s="3" t="s">
        <v>51093</v>
      </c>
      <c r="I16759" t="s">
        <v>4915</v>
      </c>
      <c r="J16759" t="s">
        <v>51129</v>
      </c>
    </row>
    <row r="16760" spans="1:10" ht="16" x14ac:dyDescent="0.2">
      <c r="A16760" t="s">
        <v>51123</v>
      </c>
      <c r="B16760" t="s">
        <v>51140</v>
      </c>
      <c r="C16760" t="s">
        <v>51141</v>
      </c>
      <c r="D16760">
        <v>3</v>
      </c>
      <c r="E16760">
        <f>184</f>
        <v>184</v>
      </c>
      <c r="F16760" t="s">
        <v>13</v>
      </c>
      <c r="G16760" t="s">
        <v>51092</v>
      </c>
      <c r="H16760" s="3" t="s">
        <v>51120</v>
      </c>
      <c r="I16760" t="s">
        <v>4915</v>
      </c>
      <c r="J16760" t="s">
        <v>51126</v>
      </c>
    </row>
    <row r="16761" spans="1:10" ht="16" x14ac:dyDescent="0.2">
      <c r="A16761" t="s">
        <v>51142</v>
      </c>
      <c r="B16761" t="s">
        <v>51108</v>
      </c>
      <c r="C16761" t="s">
        <v>51109</v>
      </c>
      <c r="D16761">
        <v>1</v>
      </c>
      <c r="E16761">
        <f>184</f>
        <v>184</v>
      </c>
      <c r="F16761" t="s">
        <v>13</v>
      </c>
      <c r="G16761" t="s">
        <v>51092</v>
      </c>
      <c r="H16761" s="3" t="s">
        <v>51110</v>
      </c>
      <c r="I16761" t="s">
        <v>4915</v>
      </c>
      <c r="J16761" t="s">
        <v>51143</v>
      </c>
    </row>
    <row r="16762" spans="1:10" ht="32" x14ac:dyDescent="0.2">
      <c r="A16762" t="s">
        <v>51127</v>
      </c>
      <c r="B16762" t="s">
        <v>51144</v>
      </c>
      <c r="C16762" t="s">
        <v>51145</v>
      </c>
      <c r="D16762">
        <v>1</v>
      </c>
      <c r="E16762">
        <f>184</f>
        <v>184</v>
      </c>
      <c r="F16762" t="s">
        <v>13</v>
      </c>
      <c r="G16762" t="s">
        <v>51146</v>
      </c>
      <c r="H16762" s="3" t="s">
        <v>51147</v>
      </c>
      <c r="I16762" t="s">
        <v>4915</v>
      </c>
      <c r="J16762" t="s">
        <v>51129</v>
      </c>
    </row>
    <row r="16763" spans="1:10" ht="16" x14ac:dyDescent="0.2">
      <c r="A16763" t="s">
        <v>51148</v>
      </c>
      <c r="B16763" t="s">
        <v>51149</v>
      </c>
      <c r="C16763" t="s">
        <v>51150</v>
      </c>
      <c r="D16763">
        <v>1</v>
      </c>
      <c r="E16763" t="s">
        <v>13</v>
      </c>
      <c r="F16763" t="s">
        <v>13</v>
      </c>
      <c r="G16763" t="s">
        <v>51151</v>
      </c>
      <c r="H16763" s="3" t="s">
        <v>51152</v>
      </c>
      <c r="I16763" t="s">
        <v>817</v>
      </c>
      <c r="J16763" t="s">
        <v>51153</v>
      </c>
    </row>
    <row r="16764" spans="1:10" ht="16" x14ac:dyDescent="0.2">
      <c r="A16764" t="s">
        <v>51148</v>
      </c>
      <c r="B16764" t="s">
        <v>51154</v>
      </c>
      <c r="C16764" t="s">
        <v>51155</v>
      </c>
      <c r="D16764">
        <v>4</v>
      </c>
      <c r="E16764" t="s">
        <v>13</v>
      </c>
      <c r="F16764" t="s">
        <v>13</v>
      </c>
      <c r="G16764" t="s">
        <v>51156</v>
      </c>
      <c r="H16764" s="3" t="s">
        <v>51152</v>
      </c>
      <c r="I16764" t="s">
        <v>817</v>
      </c>
      <c r="J16764" t="s">
        <v>51153</v>
      </c>
    </row>
    <row r="16765" spans="1:10" ht="16" x14ac:dyDescent="0.2">
      <c r="A16765" t="s">
        <v>51148</v>
      </c>
      <c r="B16765" t="s">
        <v>51157</v>
      </c>
      <c r="C16765" t="s">
        <v>51158</v>
      </c>
      <c r="D16765">
        <v>2</v>
      </c>
      <c r="E16765" t="s">
        <v>13</v>
      </c>
      <c r="F16765" t="s">
        <v>13</v>
      </c>
      <c r="G16765" t="s">
        <v>51159</v>
      </c>
      <c r="H16765" s="3" t="s">
        <v>51152</v>
      </c>
      <c r="I16765" t="s">
        <v>817</v>
      </c>
      <c r="J16765" t="s">
        <v>51153</v>
      </c>
    </row>
    <row r="16766" spans="1:10" ht="16" x14ac:dyDescent="0.2">
      <c r="A16766" t="s">
        <v>51160</v>
      </c>
      <c r="B16766" t="s">
        <v>51161</v>
      </c>
      <c r="C16766" t="s">
        <v>51162</v>
      </c>
      <c r="D16766">
        <v>1</v>
      </c>
      <c r="E16766" t="s">
        <v>13</v>
      </c>
      <c r="F16766" t="s">
        <v>13</v>
      </c>
      <c r="G16766" t="s">
        <v>51163</v>
      </c>
      <c r="H16766" s="3" t="s">
        <v>51152</v>
      </c>
      <c r="I16766" t="s">
        <v>817</v>
      </c>
      <c r="J16766" t="s">
        <v>51164</v>
      </c>
    </row>
    <row r="16767" spans="1:10" ht="16" x14ac:dyDescent="0.2">
      <c r="A16767" t="s">
        <v>51165</v>
      </c>
      <c r="B16767" t="s">
        <v>51166</v>
      </c>
      <c r="C16767" t="s">
        <v>51162</v>
      </c>
      <c r="D16767">
        <v>1</v>
      </c>
      <c r="E16767" t="s">
        <v>13</v>
      </c>
      <c r="F16767" t="s">
        <v>13</v>
      </c>
      <c r="G16767" t="s">
        <v>51167</v>
      </c>
      <c r="H16767" s="3" t="s">
        <v>51168</v>
      </c>
      <c r="J16767" t="s">
        <v>51169</v>
      </c>
    </row>
    <row r="16768" spans="1:10" ht="16" x14ac:dyDescent="0.2">
      <c r="A16768" t="s">
        <v>51148</v>
      </c>
      <c r="B16768" t="s">
        <v>51170</v>
      </c>
      <c r="C16768" t="s">
        <v>51171</v>
      </c>
      <c r="D16768">
        <v>3</v>
      </c>
      <c r="E16768" t="s">
        <v>13</v>
      </c>
      <c r="F16768" t="s">
        <v>13</v>
      </c>
      <c r="G16768" t="s">
        <v>51172</v>
      </c>
      <c r="H16768" s="3" t="s">
        <v>51152</v>
      </c>
      <c r="I16768" t="s">
        <v>817</v>
      </c>
      <c r="J16768" t="s">
        <v>51153</v>
      </c>
    </row>
    <row r="16769" spans="1:10" ht="16" x14ac:dyDescent="0.2">
      <c r="A16769" t="s">
        <v>1991</v>
      </c>
      <c r="B16769" t="s">
        <v>50215</v>
      </c>
      <c r="C16769" t="s">
        <v>51173</v>
      </c>
      <c r="D16769">
        <v>5</v>
      </c>
      <c r="E16769" t="s">
        <v>13</v>
      </c>
      <c r="F16769" t="s">
        <v>13</v>
      </c>
      <c r="G16769" t="s">
        <v>51174</v>
      </c>
      <c r="H16769" s="3" t="s">
        <v>51175</v>
      </c>
      <c r="I16769" t="s">
        <v>69</v>
      </c>
      <c r="J16769" t="s">
        <v>1994</v>
      </c>
    </row>
    <row r="16770" spans="1:10" ht="16" x14ac:dyDescent="0.2">
      <c r="A16770" t="s">
        <v>2167</v>
      </c>
      <c r="B16770" t="s">
        <v>51176</v>
      </c>
      <c r="C16770" t="s">
        <v>51177</v>
      </c>
      <c r="D16770">
        <v>3</v>
      </c>
      <c r="E16770" t="s">
        <v>13</v>
      </c>
      <c r="F16770" t="s">
        <v>13</v>
      </c>
      <c r="G16770" t="s">
        <v>51174</v>
      </c>
      <c r="H16770" s="3" t="s">
        <v>51178</v>
      </c>
      <c r="I16770" t="s">
        <v>69</v>
      </c>
      <c r="J16770" t="s">
        <v>2168</v>
      </c>
    </row>
    <row r="16771" spans="1:10" ht="16" x14ac:dyDescent="0.2">
      <c r="A16771" t="s">
        <v>1991</v>
      </c>
      <c r="B16771" t="s">
        <v>8303</v>
      </c>
      <c r="C16771" t="s">
        <v>51179</v>
      </c>
      <c r="D16771">
        <v>6</v>
      </c>
      <c r="E16771" t="s">
        <v>13</v>
      </c>
      <c r="F16771" t="s">
        <v>13</v>
      </c>
      <c r="G16771" t="s">
        <v>51174</v>
      </c>
      <c r="H16771" s="3" t="s">
        <v>51175</v>
      </c>
      <c r="I16771" t="s">
        <v>69</v>
      </c>
      <c r="J16771" t="s">
        <v>1994</v>
      </c>
    </row>
    <row r="16772" spans="1:10" ht="16" x14ac:dyDescent="0.2">
      <c r="A16772" t="s">
        <v>22630</v>
      </c>
      <c r="B16772" t="s">
        <v>2161</v>
      </c>
      <c r="C16772" t="s">
        <v>51180</v>
      </c>
      <c r="D16772">
        <v>1</v>
      </c>
      <c r="E16772" t="s">
        <v>13</v>
      </c>
      <c r="F16772" t="s">
        <v>13</v>
      </c>
      <c r="G16772" t="s">
        <v>51174</v>
      </c>
      <c r="H16772" s="3" t="s">
        <v>51175</v>
      </c>
      <c r="I16772" t="s">
        <v>69</v>
      </c>
      <c r="J16772" t="s">
        <v>22632</v>
      </c>
    </row>
    <row r="16773" spans="1:10" ht="16" x14ac:dyDescent="0.2">
      <c r="A16773" t="s">
        <v>51181</v>
      </c>
      <c r="B16773" t="s">
        <v>51182</v>
      </c>
      <c r="C16773" t="s">
        <v>51183</v>
      </c>
      <c r="D16773">
        <v>3</v>
      </c>
      <c r="E16773" t="s">
        <v>13</v>
      </c>
      <c r="F16773" t="s">
        <v>13</v>
      </c>
      <c r="G16773" t="s">
        <v>51184</v>
      </c>
      <c r="H16773" s="3" t="s">
        <v>51185</v>
      </c>
      <c r="I16773" t="s">
        <v>404</v>
      </c>
      <c r="J16773" t="s">
        <v>51186</v>
      </c>
    </row>
    <row r="16774" spans="1:10" ht="16" x14ac:dyDescent="0.2">
      <c r="A16774" t="s">
        <v>51187</v>
      </c>
      <c r="B16774" t="s">
        <v>38388</v>
      </c>
      <c r="C16774" t="s">
        <v>51188</v>
      </c>
      <c r="D16774">
        <v>1</v>
      </c>
      <c r="E16774" t="s">
        <v>13</v>
      </c>
      <c r="F16774" t="s">
        <v>13</v>
      </c>
      <c r="G16774" t="s">
        <v>51184</v>
      </c>
      <c r="H16774" s="3" t="s">
        <v>51189</v>
      </c>
      <c r="I16774" t="s">
        <v>404</v>
      </c>
      <c r="J16774" t="s">
        <v>51190</v>
      </c>
    </row>
    <row r="16775" spans="1:10" ht="16" x14ac:dyDescent="0.2">
      <c r="A16775" t="s">
        <v>51187</v>
      </c>
      <c r="B16775" t="s">
        <v>51191</v>
      </c>
      <c r="C16775" t="s">
        <v>51192</v>
      </c>
      <c r="D16775">
        <v>2</v>
      </c>
      <c r="E16775" t="s">
        <v>13</v>
      </c>
      <c r="F16775" t="s">
        <v>13</v>
      </c>
      <c r="G16775" t="s">
        <v>51184</v>
      </c>
      <c r="H16775" s="3" t="s">
        <v>51189</v>
      </c>
      <c r="I16775" t="s">
        <v>404</v>
      </c>
      <c r="J16775" t="s">
        <v>51190</v>
      </c>
    </row>
    <row r="16776" spans="1:10" ht="16" x14ac:dyDescent="0.2">
      <c r="A16776" t="s">
        <v>25122</v>
      </c>
      <c r="B16776" t="s">
        <v>51193</v>
      </c>
      <c r="C16776" t="s">
        <v>51194</v>
      </c>
      <c r="D16776">
        <v>3</v>
      </c>
      <c r="E16776" t="s">
        <v>13</v>
      </c>
      <c r="F16776" t="s">
        <v>13</v>
      </c>
      <c r="G16776" t="s">
        <v>51184</v>
      </c>
      <c r="H16776" s="3" t="s">
        <v>51189</v>
      </c>
      <c r="I16776" t="s">
        <v>404</v>
      </c>
      <c r="J16776" t="s">
        <v>25127</v>
      </c>
    </row>
    <row r="16777" spans="1:10" ht="16" x14ac:dyDescent="0.2">
      <c r="A16777" t="s">
        <v>51181</v>
      </c>
      <c r="B16777" t="s">
        <v>51195</v>
      </c>
      <c r="C16777" t="s">
        <v>51196</v>
      </c>
      <c r="D16777">
        <v>2</v>
      </c>
      <c r="E16777" t="s">
        <v>13</v>
      </c>
      <c r="F16777" t="s">
        <v>13</v>
      </c>
      <c r="G16777" t="s">
        <v>51184</v>
      </c>
      <c r="H16777" s="3" t="s">
        <v>51185</v>
      </c>
      <c r="I16777" t="s">
        <v>404</v>
      </c>
      <c r="J16777" t="s">
        <v>51186</v>
      </c>
    </row>
    <row r="16778" spans="1:10" ht="16" x14ac:dyDescent="0.2">
      <c r="A16778" t="s">
        <v>51197</v>
      </c>
      <c r="B16778" t="s">
        <v>51198</v>
      </c>
      <c r="C16778" t="s">
        <v>51199</v>
      </c>
      <c r="D16778">
        <v>1</v>
      </c>
      <c r="E16778" t="s">
        <v>13</v>
      </c>
      <c r="F16778" t="s">
        <v>13</v>
      </c>
      <c r="G16778" t="s">
        <v>51184</v>
      </c>
      <c r="H16778" s="3" t="s">
        <v>51200</v>
      </c>
      <c r="I16778" t="s">
        <v>404</v>
      </c>
      <c r="J16778" t="s">
        <v>51201</v>
      </c>
    </row>
    <row r="16779" spans="1:10" ht="16" x14ac:dyDescent="0.2">
      <c r="A16779" t="s">
        <v>30611</v>
      </c>
      <c r="B16779" t="s">
        <v>51202</v>
      </c>
      <c r="C16779" t="s">
        <v>51203</v>
      </c>
      <c r="D16779">
        <v>5</v>
      </c>
      <c r="E16779" t="s">
        <v>13</v>
      </c>
      <c r="F16779" t="s">
        <v>13</v>
      </c>
      <c r="G16779" t="s">
        <v>51184</v>
      </c>
      <c r="H16779" s="3" t="s">
        <v>51204</v>
      </c>
      <c r="I16779" t="s">
        <v>404</v>
      </c>
      <c r="J16779" t="s">
        <v>30612</v>
      </c>
    </row>
    <row r="16780" spans="1:10" ht="16" x14ac:dyDescent="0.2">
      <c r="A16780" t="s">
        <v>51205</v>
      </c>
      <c r="B16780" t="s">
        <v>51206</v>
      </c>
      <c r="C16780" t="s">
        <v>51207</v>
      </c>
      <c r="D16780">
        <v>3</v>
      </c>
      <c r="E16780" t="s">
        <v>13</v>
      </c>
      <c r="F16780" t="s">
        <v>13</v>
      </c>
      <c r="G16780" t="s">
        <v>51184</v>
      </c>
      <c r="H16780" s="3" t="s">
        <v>51208</v>
      </c>
      <c r="I16780" t="s">
        <v>16</v>
      </c>
      <c r="J16780" t="s">
        <v>51209</v>
      </c>
    </row>
    <row r="16781" spans="1:10" ht="16" x14ac:dyDescent="0.2">
      <c r="A16781" t="s">
        <v>51181</v>
      </c>
      <c r="B16781" t="s">
        <v>51210</v>
      </c>
      <c r="C16781" t="s">
        <v>51211</v>
      </c>
      <c r="D16781">
        <v>1</v>
      </c>
      <c r="E16781" t="s">
        <v>13</v>
      </c>
      <c r="F16781" t="s">
        <v>13</v>
      </c>
      <c r="G16781" t="s">
        <v>51184</v>
      </c>
      <c r="H16781" s="3" t="s">
        <v>51185</v>
      </c>
      <c r="I16781" t="s">
        <v>404</v>
      </c>
      <c r="J16781" t="s">
        <v>51186</v>
      </c>
    </row>
    <row r="16782" spans="1:10" ht="32" x14ac:dyDescent="0.2">
      <c r="A16782" t="s">
        <v>18874</v>
      </c>
      <c r="B16782" t="s">
        <v>51212</v>
      </c>
      <c r="C16782" t="s">
        <v>51213</v>
      </c>
      <c r="D16782">
        <v>4</v>
      </c>
      <c r="E16782" t="s">
        <v>13</v>
      </c>
      <c r="F16782" t="s">
        <v>13</v>
      </c>
      <c r="G16782" t="s">
        <v>51214</v>
      </c>
      <c r="H16782" s="3" t="s">
        <v>51215</v>
      </c>
      <c r="I16782" t="s">
        <v>959</v>
      </c>
      <c r="J16782" t="s">
        <v>18877</v>
      </c>
    </row>
    <row r="16783" spans="1:10" ht="32" x14ac:dyDescent="0.2">
      <c r="A16783" t="s">
        <v>37960</v>
      </c>
      <c r="B16783" t="s">
        <v>51216</v>
      </c>
      <c r="C16783" t="s">
        <v>51217</v>
      </c>
      <c r="D16783">
        <v>3</v>
      </c>
      <c r="E16783" t="s">
        <v>13</v>
      </c>
      <c r="F16783" t="s">
        <v>13</v>
      </c>
      <c r="G16783" t="s">
        <v>51218</v>
      </c>
      <c r="H16783" s="3" t="s">
        <v>51219</v>
      </c>
      <c r="I16783" t="s">
        <v>1676</v>
      </c>
      <c r="J16783" t="s">
        <v>37964</v>
      </c>
    </row>
    <row r="16784" spans="1:10" ht="32" x14ac:dyDescent="0.2">
      <c r="A16784" t="s">
        <v>37960</v>
      </c>
      <c r="B16784" t="s">
        <v>51220</v>
      </c>
      <c r="C16784" t="s">
        <v>51221</v>
      </c>
      <c r="D16784">
        <v>5</v>
      </c>
      <c r="E16784" t="s">
        <v>13</v>
      </c>
      <c r="F16784" t="s">
        <v>13</v>
      </c>
      <c r="G16784" t="s">
        <v>51218</v>
      </c>
      <c r="H16784" s="3" t="s">
        <v>51222</v>
      </c>
      <c r="I16784" t="s">
        <v>1676</v>
      </c>
      <c r="J16784" t="s">
        <v>37964</v>
      </c>
    </row>
    <row r="16785" spans="1:10" ht="16" x14ac:dyDescent="0.2">
      <c r="A16785" t="s">
        <v>23305</v>
      </c>
      <c r="B16785" t="s">
        <v>51223</v>
      </c>
      <c r="C16785" t="s">
        <v>51224</v>
      </c>
      <c r="D16785">
        <v>4</v>
      </c>
      <c r="E16785" t="s">
        <v>13</v>
      </c>
      <c r="F16785" t="s">
        <v>13</v>
      </c>
      <c r="G16785" t="s">
        <v>51218</v>
      </c>
      <c r="H16785" s="3" t="s">
        <v>51225</v>
      </c>
      <c r="I16785" t="s">
        <v>1676</v>
      </c>
      <c r="J16785" t="s">
        <v>23306</v>
      </c>
    </row>
    <row r="16786" spans="1:10" ht="16" x14ac:dyDescent="0.2">
      <c r="A16786" t="s">
        <v>37960</v>
      </c>
      <c r="B16786" t="s">
        <v>51226</v>
      </c>
      <c r="C16786" t="s">
        <v>51227</v>
      </c>
      <c r="D16786">
        <v>1</v>
      </c>
      <c r="E16786" t="s">
        <v>13</v>
      </c>
      <c r="F16786" t="s">
        <v>13</v>
      </c>
      <c r="G16786" t="s">
        <v>51218</v>
      </c>
      <c r="H16786" s="3" t="s">
        <v>51228</v>
      </c>
      <c r="I16786" t="s">
        <v>1676</v>
      </c>
      <c r="J16786" t="s">
        <v>37964</v>
      </c>
    </row>
    <row r="16787" spans="1:10" ht="16" x14ac:dyDescent="0.2">
      <c r="A16787" t="s">
        <v>37960</v>
      </c>
      <c r="B16787" t="s">
        <v>51229</v>
      </c>
      <c r="C16787" t="s">
        <v>51230</v>
      </c>
      <c r="D16787">
        <v>4</v>
      </c>
      <c r="E16787" t="s">
        <v>13</v>
      </c>
      <c r="F16787" t="s">
        <v>13</v>
      </c>
      <c r="G16787" t="s">
        <v>51218</v>
      </c>
      <c r="H16787" s="3" t="s">
        <v>51231</v>
      </c>
      <c r="I16787" t="s">
        <v>1676</v>
      </c>
      <c r="J16787" t="s">
        <v>37964</v>
      </c>
    </row>
    <row r="16788" spans="1:10" ht="16" x14ac:dyDescent="0.2">
      <c r="A16788" t="s">
        <v>37960</v>
      </c>
      <c r="B16788" t="s">
        <v>51232</v>
      </c>
      <c r="C16788" t="s">
        <v>51233</v>
      </c>
      <c r="D16788">
        <v>6</v>
      </c>
      <c r="E16788" t="s">
        <v>13</v>
      </c>
      <c r="F16788" t="s">
        <v>13</v>
      </c>
      <c r="G16788" t="s">
        <v>51218</v>
      </c>
      <c r="H16788" s="3" t="s">
        <v>51228</v>
      </c>
      <c r="I16788" t="s">
        <v>1676</v>
      </c>
      <c r="J16788" t="s">
        <v>37964</v>
      </c>
    </row>
    <row r="16789" spans="1:10" ht="32" x14ac:dyDescent="0.2">
      <c r="A16789" t="s">
        <v>37960</v>
      </c>
      <c r="B16789" t="s">
        <v>51234</v>
      </c>
      <c r="C16789" t="s">
        <v>51235</v>
      </c>
      <c r="D16789">
        <v>2</v>
      </c>
      <c r="E16789" t="s">
        <v>13</v>
      </c>
      <c r="F16789" t="s">
        <v>13</v>
      </c>
      <c r="G16789" t="s">
        <v>51218</v>
      </c>
      <c r="H16789" s="3" t="s">
        <v>51222</v>
      </c>
      <c r="I16789" t="s">
        <v>1676</v>
      </c>
      <c r="J16789" t="s">
        <v>37964</v>
      </c>
    </row>
    <row r="16790" spans="1:10" ht="16" x14ac:dyDescent="0.2">
      <c r="A16790" t="s">
        <v>51236</v>
      </c>
      <c r="B16790" t="s">
        <v>51237</v>
      </c>
      <c r="C16790" t="s">
        <v>51238</v>
      </c>
      <c r="D16790">
        <v>1</v>
      </c>
      <c r="E16790" t="s">
        <v>1280</v>
      </c>
      <c r="F16790" t="s">
        <v>13</v>
      </c>
      <c r="G16790" t="s">
        <v>51239</v>
      </c>
      <c r="H16790" s="3" t="s">
        <v>51240</v>
      </c>
      <c r="I16790" t="s">
        <v>90</v>
      </c>
      <c r="J16790" t="s">
        <v>51241</v>
      </c>
    </row>
    <row r="16791" spans="1:10" ht="16" x14ac:dyDescent="0.2">
      <c r="A16791" t="s">
        <v>1056</v>
      </c>
      <c r="B16791" t="s">
        <v>51242</v>
      </c>
      <c r="C16791" t="s">
        <v>51243</v>
      </c>
      <c r="D16791">
        <v>5</v>
      </c>
      <c r="E16791" t="s">
        <v>13</v>
      </c>
      <c r="F16791" t="s">
        <v>13</v>
      </c>
      <c r="G16791" t="s">
        <v>51244</v>
      </c>
      <c r="H16791" s="3" t="s">
        <v>51245</v>
      </c>
      <c r="I16791" t="s">
        <v>390</v>
      </c>
      <c r="J16791" t="s">
        <v>1058</v>
      </c>
    </row>
    <row r="16792" spans="1:10" ht="16" x14ac:dyDescent="0.2">
      <c r="A16792" t="s">
        <v>51246</v>
      </c>
      <c r="B16792" t="s">
        <v>51247</v>
      </c>
      <c r="C16792" t="s">
        <v>51248</v>
      </c>
      <c r="D16792">
        <v>1</v>
      </c>
      <c r="E16792" t="s">
        <v>51249</v>
      </c>
      <c r="F16792" t="s">
        <v>13</v>
      </c>
      <c r="G16792" t="s">
        <v>51250</v>
      </c>
      <c r="H16792" s="3" t="s">
        <v>51251</v>
      </c>
      <c r="I16792" t="s">
        <v>2796</v>
      </c>
      <c r="J16792" t="s">
        <v>51252</v>
      </c>
    </row>
    <row r="16793" spans="1:10" ht="16" x14ac:dyDescent="0.2">
      <c r="A16793" t="s">
        <v>51253</v>
      </c>
      <c r="B16793" t="s">
        <v>51254</v>
      </c>
      <c r="C16793" t="s">
        <v>51255</v>
      </c>
      <c r="D16793">
        <v>1</v>
      </c>
      <c r="E16793" t="s">
        <v>51249</v>
      </c>
      <c r="F16793" t="s">
        <v>13</v>
      </c>
      <c r="G16793" t="s">
        <v>51250</v>
      </c>
      <c r="H16793" s="3" t="s">
        <v>51256</v>
      </c>
      <c r="I16793" t="s">
        <v>2796</v>
      </c>
      <c r="J16793" t="s">
        <v>51257</v>
      </c>
    </row>
    <row r="16794" spans="1:10" ht="16" x14ac:dyDescent="0.2">
      <c r="A16794" t="s">
        <v>4428</v>
      </c>
      <c r="B16794" t="s">
        <v>51258</v>
      </c>
      <c r="C16794" t="s">
        <v>51259</v>
      </c>
      <c r="D16794">
        <v>2</v>
      </c>
      <c r="E16794" t="s">
        <v>51249</v>
      </c>
      <c r="F16794" t="s">
        <v>13</v>
      </c>
      <c r="G16794" t="s">
        <v>51250</v>
      </c>
      <c r="H16794" s="3" t="s">
        <v>51260</v>
      </c>
      <c r="I16794" t="s">
        <v>2796</v>
      </c>
      <c r="J16794" t="s">
        <v>4432</v>
      </c>
    </row>
    <row r="16795" spans="1:10" ht="16" x14ac:dyDescent="0.2">
      <c r="A16795" t="s">
        <v>51261</v>
      </c>
      <c r="B16795" t="s">
        <v>51262</v>
      </c>
      <c r="C16795" t="s">
        <v>51263</v>
      </c>
      <c r="D16795">
        <v>1</v>
      </c>
      <c r="E16795" t="s">
        <v>13</v>
      </c>
      <c r="F16795" t="s">
        <v>13</v>
      </c>
      <c r="G16795" t="s">
        <v>51264</v>
      </c>
      <c r="H16795" s="3" t="s">
        <v>51265</v>
      </c>
      <c r="I16795" t="s">
        <v>817</v>
      </c>
      <c r="J16795" t="s">
        <v>51266</v>
      </c>
    </row>
    <row r="16796" spans="1:10" ht="16" x14ac:dyDescent="0.2">
      <c r="A16796" t="s">
        <v>51267</v>
      </c>
      <c r="B16796" t="s">
        <v>51262</v>
      </c>
      <c r="C16796" t="s">
        <v>51263</v>
      </c>
      <c r="D16796">
        <v>1</v>
      </c>
      <c r="E16796" t="s">
        <v>13</v>
      </c>
      <c r="F16796" t="s">
        <v>13</v>
      </c>
      <c r="G16796" t="s">
        <v>51264</v>
      </c>
      <c r="H16796" s="3" t="s">
        <v>51265</v>
      </c>
      <c r="I16796" t="s">
        <v>817</v>
      </c>
      <c r="J16796" t="s">
        <v>51268</v>
      </c>
    </row>
    <row r="16797" spans="1:10" ht="16" x14ac:dyDescent="0.2">
      <c r="A16797" t="s">
        <v>51269</v>
      </c>
      <c r="B16797" t="s">
        <v>51270</v>
      </c>
      <c r="C16797" t="s">
        <v>51271</v>
      </c>
      <c r="D16797">
        <v>1</v>
      </c>
      <c r="E16797" t="s">
        <v>13</v>
      </c>
      <c r="F16797" t="s">
        <v>13</v>
      </c>
      <c r="G16797" t="s">
        <v>51264</v>
      </c>
      <c r="H16797" s="3" t="s">
        <v>51265</v>
      </c>
      <c r="I16797" t="s">
        <v>817</v>
      </c>
      <c r="J16797" t="s">
        <v>51272</v>
      </c>
    </row>
    <row r="16798" spans="1:10" ht="16" x14ac:dyDescent="0.2">
      <c r="A16798" t="s">
        <v>51273</v>
      </c>
      <c r="B16798" t="s">
        <v>51274</v>
      </c>
      <c r="C16798" t="s">
        <v>51275</v>
      </c>
      <c r="D16798">
        <v>3</v>
      </c>
      <c r="E16798" t="s">
        <v>13</v>
      </c>
      <c r="F16798" t="s">
        <v>13</v>
      </c>
      <c r="G16798" t="s">
        <v>51264</v>
      </c>
      <c r="H16798" s="3" t="s">
        <v>51265</v>
      </c>
      <c r="I16798" t="s">
        <v>817</v>
      </c>
      <c r="J16798" t="s">
        <v>51276</v>
      </c>
    </row>
    <row r="16799" spans="1:10" ht="16" x14ac:dyDescent="0.2">
      <c r="A16799" t="s">
        <v>51261</v>
      </c>
      <c r="B16799" t="s">
        <v>51277</v>
      </c>
      <c r="C16799" t="s">
        <v>51278</v>
      </c>
      <c r="D16799">
        <v>2</v>
      </c>
      <c r="E16799" t="s">
        <v>13</v>
      </c>
      <c r="F16799" t="s">
        <v>13</v>
      </c>
      <c r="G16799" t="s">
        <v>51264</v>
      </c>
      <c r="H16799" s="3" t="s">
        <v>51265</v>
      </c>
      <c r="I16799" t="s">
        <v>817</v>
      </c>
      <c r="J16799" t="s">
        <v>51266</v>
      </c>
    </row>
    <row r="16800" spans="1:10" ht="16" x14ac:dyDescent="0.2">
      <c r="A16800" t="s">
        <v>11193</v>
      </c>
      <c r="B16800" t="s">
        <v>51279</v>
      </c>
      <c r="C16800" t="s">
        <v>51280</v>
      </c>
      <c r="D16800">
        <v>3</v>
      </c>
      <c r="E16800" t="s">
        <v>13</v>
      </c>
      <c r="F16800" t="s">
        <v>13</v>
      </c>
      <c r="G16800" t="s">
        <v>51264</v>
      </c>
      <c r="H16800" s="3" t="s">
        <v>51265</v>
      </c>
      <c r="I16800" t="s">
        <v>817</v>
      </c>
      <c r="J16800" t="s">
        <v>11198</v>
      </c>
    </row>
    <row r="16801" spans="1:10" ht="16" x14ac:dyDescent="0.2">
      <c r="A16801" t="s">
        <v>51273</v>
      </c>
      <c r="B16801" t="s">
        <v>51277</v>
      </c>
      <c r="C16801" t="s">
        <v>51278</v>
      </c>
      <c r="D16801">
        <v>1</v>
      </c>
      <c r="E16801" t="s">
        <v>13</v>
      </c>
      <c r="F16801" t="s">
        <v>13</v>
      </c>
      <c r="G16801" t="s">
        <v>51264</v>
      </c>
      <c r="H16801" s="3" t="s">
        <v>51265</v>
      </c>
      <c r="I16801" t="s">
        <v>817</v>
      </c>
      <c r="J16801" t="s">
        <v>51276</v>
      </c>
    </row>
    <row r="16802" spans="1:10" ht="16" x14ac:dyDescent="0.2">
      <c r="A16802" t="s">
        <v>51273</v>
      </c>
      <c r="B16802" t="s">
        <v>51281</v>
      </c>
      <c r="C16802" t="s">
        <v>51282</v>
      </c>
      <c r="D16802">
        <v>2</v>
      </c>
      <c r="E16802" t="s">
        <v>13</v>
      </c>
      <c r="F16802" t="s">
        <v>13</v>
      </c>
      <c r="G16802" t="s">
        <v>51264</v>
      </c>
      <c r="H16802" s="3" t="s">
        <v>51265</v>
      </c>
      <c r="I16802" t="s">
        <v>817</v>
      </c>
      <c r="J16802" t="s">
        <v>51276</v>
      </c>
    </row>
    <row r="16803" spans="1:10" ht="16" x14ac:dyDescent="0.2">
      <c r="A16803" t="s">
        <v>51267</v>
      </c>
      <c r="B16803" t="s">
        <v>51281</v>
      </c>
      <c r="C16803" t="s">
        <v>51282</v>
      </c>
      <c r="D16803">
        <v>2</v>
      </c>
      <c r="E16803" t="s">
        <v>13</v>
      </c>
      <c r="F16803" t="s">
        <v>13</v>
      </c>
      <c r="G16803" t="s">
        <v>51264</v>
      </c>
      <c r="H16803" s="3" t="s">
        <v>51265</v>
      </c>
      <c r="I16803" t="s">
        <v>817</v>
      </c>
      <c r="J16803" t="s">
        <v>51268</v>
      </c>
    </row>
    <row r="16804" spans="1:10" ht="16" x14ac:dyDescent="0.2">
      <c r="A16804" t="s">
        <v>51269</v>
      </c>
      <c r="B16804" t="s">
        <v>51283</v>
      </c>
      <c r="C16804" t="s">
        <v>51284</v>
      </c>
      <c r="D16804">
        <v>2</v>
      </c>
      <c r="E16804" t="s">
        <v>13</v>
      </c>
      <c r="F16804" t="s">
        <v>13</v>
      </c>
      <c r="G16804" t="s">
        <v>51264</v>
      </c>
      <c r="H16804" s="3" t="s">
        <v>51265</v>
      </c>
      <c r="I16804" t="s">
        <v>817</v>
      </c>
      <c r="J16804" t="s">
        <v>51272</v>
      </c>
    </row>
    <row r="16805" spans="1:10" ht="16" x14ac:dyDescent="0.2">
      <c r="A16805" t="s">
        <v>51261</v>
      </c>
      <c r="B16805" t="s">
        <v>51281</v>
      </c>
      <c r="C16805" t="s">
        <v>51282</v>
      </c>
      <c r="D16805">
        <v>3</v>
      </c>
      <c r="E16805" t="s">
        <v>13</v>
      </c>
      <c r="F16805" t="s">
        <v>13</v>
      </c>
      <c r="G16805" t="s">
        <v>51264</v>
      </c>
      <c r="H16805" s="3" t="s">
        <v>51265</v>
      </c>
      <c r="I16805" t="s">
        <v>817</v>
      </c>
      <c r="J16805" t="s">
        <v>51266</v>
      </c>
    </row>
    <row r="16806" spans="1:10" ht="16" x14ac:dyDescent="0.2">
      <c r="A16806" t="s">
        <v>51285</v>
      </c>
      <c r="B16806" t="s">
        <v>51281</v>
      </c>
      <c r="C16806" t="s">
        <v>51282</v>
      </c>
      <c r="D16806">
        <v>2</v>
      </c>
      <c r="E16806" t="s">
        <v>13</v>
      </c>
      <c r="F16806" t="s">
        <v>13</v>
      </c>
      <c r="G16806" t="s">
        <v>51264</v>
      </c>
      <c r="H16806" s="3" t="s">
        <v>51265</v>
      </c>
      <c r="I16806" t="s">
        <v>817</v>
      </c>
      <c r="J16806" t="s">
        <v>51286</v>
      </c>
    </row>
    <row r="16807" spans="1:10" ht="16" x14ac:dyDescent="0.2">
      <c r="A16807" t="s">
        <v>51287</v>
      </c>
      <c r="B16807" t="s">
        <v>51288</v>
      </c>
      <c r="C16807" t="s">
        <v>51289</v>
      </c>
      <c r="D16807">
        <v>5</v>
      </c>
      <c r="E16807" t="s">
        <v>730</v>
      </c>
      <c r="F16807" t="s">
        <v>13</v>
      </c>
      <c r="G16807" t="s">
        <v>51290</v>
      </c>
      <c r="H16807" s="3" t="s">
        <v>51291</v>
      </c>
      <c r="I16807" t="s">
        <v>106</v>
      </c>
      <c r="J16807" t="s">
        <v>51292</v>
      </c>
    </row>
    <row r="16808" spans="1:10" ht="16" x14ac:dyDescent="0.2">
      <c r="A16808" t="s">
        <v>33047</v>
      </c>
      <c r="B16808" t="s">
        <v>51293</v>
      </c>
      <c r="C16808" t="s">
        <v>51294</v>
      </c>
      <c r="D16808">
        <v>2</v>
      </c>
      <c r="E16808" t="s">
        <v>730</v>
      </c>
      <c r="F16808" t="s">
        <v>13</v>
      </c>
      <c r="G16808" t="s">
        <v>51290</v>
      </c>
      <c r="H16808" s="3" t="s">
        <v>51291</v>
      </c>
      <c r="I16808" t="s">
        <v>106</v>
      </c>
      <c r="J16808" t="s">
        <v>33048</v>
      </c>
    </row>
    <row r="16809" spans="1:10" ht="16" x14ac:dyDescent="0.2">
      <c r="A16809" t="s">
        <v>33047</v>
      </c>
      <c r="B16809" t="s">
        <v>4144</v>
      </c>
      <c r="C16809" t="s">
        <v>4145</v>
      </c>
      <c r="D16809">
        <v>1</v>
      </c>
      <c r="E16809" t="s">
        <v>730</v>
      </c>
      <c r="F16809" t="s">
        <v>13</v>
      </c>
      <c r="G16809" t="s">
        <v>51290</v>
      </c>
      <c r="H16809" s="3" t="s">
        <v>51291</v>
      </c>
      <c r="I16809" t="s">
        <v>106</v>
      </c>
      <c r="J16809" t="s">
        <v>33048</v>
      </c>
    </row>
    <row r="16810" spans="1:10" ht="16" x14ac:dyDescent="0.2">
      <c r="A16810" t="s">
        <v>4143</v>
      </c>
      <c r="B16810" t="s">
        <v>51295</v>
      </c>
      <c r="C16810" t="s">
        <v>51296</v>
      </c>
      <c r="D16810">
        <v>1</v>
      </c>
      <c r="E16810" t="s">
        <v>730</v>
      </c>
      <c r="F16810" t="s">
        <v>13</v>
      </c>
      <c r="G16810" t="s">
        <v>51290</v>
      </c>
      <c r="H16810" s="3" t="s">
        <v>51297</v>
      </c>
      <c r="I16810" t="s">
        <v>106</v>
      </c>
      <c r="J16810" t="s">
        <v>4148</v>
      </c>
    </row>
    <row r="16811" spans="1:10" ht="16" x14ac:dyDescent="0.2">
      <c r="A16811" t="s">
        <v>51298</v>
      </c>
      <c r="B16811" t="s">
        <v>4144</v>
      </c>
      <c r="C16811" t="s">
        <v>4145</v>
      </c>
      <c r="D16811">
        <v>1</v>
      </c>
      <c r="E16811" t="s">
        <v>730</v>
      </c>
      <c r="F16811" t="s">
        <v>13</v>
      </c>
      <c r="G16811" t="s">
        <v>51290</v>
      </c>
      <c r="H16811" s="3" t="s">
        <v>51297</v>
      </c>
      <c r="I16811" t="s">
        <v>106</v>
      </c>
      <c r="J16811" t="s">
        <v>51299</v>
      </c>
    </row>
    <row r="16812" spans="1:10" ht="16" x14ac:dyDescent="0.2">
      <c r="A16812" t="s">
        <v>51298</v>
      </c>
      <c r="B16812" t="s">
        <v>51300</v>
      </c>
      <c r="C16812" t="s">
        <v>51301</v>
      </c>
      <c r="D16812">
        <v>3</v>
      </c>
      <c r="E16812" t="s">
        <v>730</v>
      </c>
      <c r="F16812" t="s">
        <v>13</v>
      </c>
      <c r="G16812" t="s">
        <v>51290</v>
      </c>
      <c r="H16812" s="3" t="s">
        <v>51297</v>
      </c>
      <c r="I16812" t="s">
        <v>106</v>
      </c>
      <c r="J16812" t="s">
        <v>51299</v>
      </c>
    </row>
    <row r="16813" spans="1:10" ht="16" x14ac:dyDescent="0.2">
      <c r="A16813" t="s">
        <v>51298</v>
      </c>
      <c r="B16813" t="s">
        <v>51302</v>
      </c>
      <c r="C16813" t="s">
        <v>51303</v>
      </c>
      <c r="D16813">
        <v>4</v>
      </c>
      <c r="E16813" t="s">
        <v>730</v>
      </c>
      <c r="F16813" t="s">
        <v>13</v>
      </c>
      <c r="G16813" t="s">
        <v>51290</v>
      </c>
      <c r="H16813" s="3" t="s">
        <v>51297</v>
      </c>
      <c r="I16813" t="s">
        <v>106</v>
      </c>
      <c r="J16813" t="s">
        <v>51299</v>
      </c>
    </row>
    <row r="16814" spans="1:10" ht="16" x14ac:dyDescent="0.2">
      <c r="A16814" t="s">
        <v>42990</v>
      </c>
      <c r="B16814" t="s">
        <v>51304</v>
      </c>
      <c r="C16814" t="s">
        <v>51305</v>
      </c>
      <c r="D16814">
        <v>1</v>
      </c>
      <c r="E16814" t="s">
        <v>730</v>
      </c>
      <c r="F16814" t="s">
        <v>13</v>
      </c>
      <c r="G16814" t="s">
        <v>51290</v>
      </c>
      <c r="H16814" s="3" t="s">
        <v>51297</v>
      </c>
      <c r="I16814" t="s">
        <v>106</v>
      </c>
      <c r="J16814" t="s">
        <v>42995</v>
      </c>
    </row>
    <row r="16815" spans="1:10" ht="16" x14ac:dyDescent="0.2">
      <c r="A16815" t="s">
        <v>51287</v>
      </c>
      <c r="B16815" t="s">
        <v>42927</v>
      </c>
      <c r="C16815" t="s">
        <v>51306</v>
      </c>
      <c r="D16815">
        <v>4</v>
      </c>
      <c r="E16815" t="s">
        <v>730</v>
      </c>
      <c r="F16815" t="s">
        <v>13</v>
      </c>
      <c r="G16815" t="s">
        <v>51290</v>
      </c>
      <c r="H16815" s="3" t="s">
        <v>51291</v>
      </c>
      <c r="I16815" t="s">
        <v>106</v>
      </c>
      <c r="J16815" t="s">
        <v>51292</v>
      </c>
    </row>
    <row r="16816" spans="1:10" ht="16" x14ac:dyDescent="0.2">
      <c r="A16816" t="s">
        <v>51287</v>
      </c>
      <c r="B16816" t="s">
        <v>51307</v>
      </c>
      <c r="C16816" t="s">
        <v>51308</v>
      </c>
      <c r="D16816">
        <v>3</v>
      </c>
      <c r="E16816" t="s">
        <v>730</v>
      </c>
      <c r="F16816" t="s">
        <v>13</v>
      </c>
      <c r="G16816" t="s">
        <v>51290</v>
      </c>
      <c r="H16816" s="3" t="s">
        <v>51291</v>
      </c>
      <c r="I16816" t="s">
        <v>106</v>
      </c>
      <c r="J16816" t="s">
        <v>51292</v>
      </c>
    </row>
    <row r="16817" spans="1:10" ht="16" x14ac:dyDescent="0.2">
      <c r="A16817" t="s">
        <v>51309</v>
      </c>
      <c r="B16817" t="s">
        <v>4144</v>
      </c>
      <c r="C16817" t="s">
        <v>4145</v>
      </c>
      <c r="D16817">
        <v>2</v>
      </c>
      <c r="E16817" t="s">
        <v>730</v>
      </c>
      <c r="F16817" t="s">
        <v>13</v>
      </c>
      <c r="G16817" t="s">
        <v>51290</v>
      </c>
      <c r="H16817" s="3" t="s">
        <v>51291</v>
      </c>
      <c r="I16817" t="s">
        <v>106</v>
      </c>
      <c r="J16817" t="s">
        <v>51310</v>
      </c>
    </row>
    <row r="16818" spans="1:10" ht="16" x14ac:dyDescent="0.2">
      <c r="A16818" t="s">
        <v>31358</v>
      </c>
      <c r="B16818" t="s">
        <v>51311</v>
      </c>
      <c r="C16818" t="s">
        <v>51312</v>
      </c>
      <c r="D16818">
        <v>3</v>
      </c>
      <c r="E16818" t="s">
        <v>730</v>
      </c>
      <c r="F16818" t="s">
        <v>13</v>
      </c>
      <c r="G16818" t="s">
        <v>51290</v>
      </c>
      <c r="H16818" s="3" t="s">
        <v>51291</v>
      </c>
      <c r="I16818" t="s">
        <v>106</v>
      </c>
      <c r="J16818" t="s">
        <v>31361</v>
      </c>
    </row>
    <row r="16819" spans="1:10" ht="16" x14ac:dyDescent="0.2">
      <c r="A16819" t="s">
        <v>51287</v>
      </c>
      <c r="B16819" t="s">
        <v>51300</v>
      </c>
      <c r="C16819" t="s">
        <v>51301</v>
      </c>
      <c r="D16819">
        <v>2</v>
      </c>
      <c r="E16819" t="s">
        <v>730</v>
      </c>
      <c r="F16819" t="s">
        <v>13</v>
      </c>
      <c r="G16819" t="s">
        <v>51290</v>
      </c>
      <c r="H16819" s="3" t="s">
        <v>51291</v>
      </c>
      <c r="I16819" t="s">
        <v>106</v>
      </c>
      <c r="J16819" t="s">
        <v>51292</v>
      </c>
    </row>
    <row r="16820" spans="1:10" ht="16" x14ac:dyDescent="0.2">
      <c r="A16820" t="s">
        <v>51313</v>
      </c>
      <c r="B16820" t="s">
        <v>51314</v>
      </c>
      <c r="C16820" t="s">
        <v>51315</v>
      </c>
      <c r="D16820">
        <v>6</v>
      </c>
      <c r="E16820" t="s">
        <v>730</v>
      </c>
      <c r="F16820" t="s">
        <v>13</v>
      </c>
      <c r="G16820" t="s">
        <v>51290</v>
      </c>
      <c r="H16820" s="3" t="s">
        <v>51316</v>
      </c>
      <c r="I16820" t="s">
        <v>106</v>
      </c>
      <c r="J16820" t="s">
        <v>51317</v>
      </c>
    </row>
    <row r="16821" spans="1:10" ht="16" x14ac:dyDescent="0.2">
      <c r="A16821" t="s">
        <v>51318</v>
      </c>
      <c r="B16821" t="s">
        <v>51319</v>
      </c>
      <c r="C16821" t="s">
        <v>51320</v>
      </c>
      <c r="D16821">
        <v>1</v>
      </c>
      <c r="E16821" t="s">
        <v>730</v>
      </c>
      <c r="F16821" t="s">
        <v>13</v>
      </c>
      <c r="G16821" t="s">
        <v>51290</v>
      </c>
      <c r="H16821" s="3" t="s">
        <v>51291</v>
      </c>
      <c r="I16821" t="s">
        <v>106</v>
      </c>
      <c r="J16821" t="s">
        <v>51321</v>
      </c>
    </row>
    <row r="16822" spans="1:10" ht="16" x14ac:dyDescent="0.2">
      <c r="A16822" t="s">
        <v>51322</v>
      </c>
      <c r="B16822" t="s">
        <v>51323</v>
      </c>
      <c r="C16822" t="s">
        <v>51324</v>
      </c>
      <c r="D16822">
        <v>1</v>
      </c>
      <c r="E16822" t="s">
        <v>730</v>
      </c>
      <c r="F16822" t="s">
        <v>13</v>
      </c>
      <c r="G16822" t="s">
        <v>51290</v>
      </c>
      <c r="H16822" s="3" t="s">
        <v>51316</v>
      </c>
      <c r="I16822" t="s">
        <v>106</v>
      </c>
      <c r="J16822" t="s">
        <v>51325</v>
      </c>
    </row>
    <row r="16823" spans="1:10" ht="16" x14ac:dyDescent="0.2">
      <c r="A16823" t="s">
        <v>33047</v>
      </c>
      <c r="B16823" t="s">
        <v>51311</v>
      </c>
      <c r="C16823" t="s">
        <v>51312</v>
      </c>
      <c r="D16823">
        <v>3</v>
      </c>
      <c r="E16823" t="s">
        <v>730</v>
      </c>
      <c r="F16823" t="s">
        <v>13</v>
      </c>
      <c r="G16823" t="s">
        <v>51290</v>
      </c>
      <c r="H16823" s="3" t="s">
        <v>51291</v>
      </c>
      <c r="I16823" t="s">
        <v>106</v>
      </c>
      <c r="J16823" t="s">
        <v>33048</v>
      </c>
    </row>
    <row r="16824" spans="1:10" ht="16" x14ac:dyDescent="0.2">
      <c r="A16824" t="s">
        <v>26053</v>
      </c>
      <c r="B16824" t="s">
        <v>51326</v>
      </c>
      <c r="C16824" t="s">
        <v>51327</v>
      </c>
      <c r="D16824">
        <v>1</v>
      </c>
      <c r="E16824" t="s">
        <v>730</v>
      </c>
      <c r="F16824" t="s">
        <v>13</v>
      </c>
      <c r="G16824" t="s">
        <v>51290</v>
      </c>
      <c r="H16824" s="3" t="s">
        <v>51328</v>
      </c>
      <c r="I16824" t="s">
        <v>106</v>
      </c>
      <c r="J16824" t="s">
        <v>26057</v>
      </c>
    </row>
    <row r="16825" spans="1:10" ht="16" x14ac:dyDescent="0.2">
      <c r="A16825" t="s">
        <v>26053</v>
      </c>
      <c r="B16825" t="s">
        <v>51329</v>
      </c>
      <c r="C16825" t="s">
        <v>51330</v>
      </c>
      <c r="D16825">
        <v>4</v>
      </c>
      <c r="E16825" t="s">
        <v>730</v>
      </c>
      <c r="F16825" t="s">
        <v>13</v>
      </c>
      <c r="G16825" t="s">
        <v>51290</v>
      </c>
      <c r="H16825" s="3" t="s">
        <v>51331</v>
      </c>
      <c r="I16825" t="s">
        <v>106</v>
      </c>
      <c r="J16825" t="s">
        <v>26057</v>
      </c>
    </row>
    <row r="16826" spans="1:10" ht="16" x14ac:dyDescent="0.2">
      <c r="A16826" t="s">
        <v>31358</v>
      </c>
      <c r="B16826" t="s">
        <v>51332</v>
      </c>
      <c r="C16826" t="s">
        <v>51333</v>
      </c>
      <c r="D16826">
        <v>2</v>
      </c>
      <c r="E16826" t="s">
        <v>730</v>
      </c>
      <c r="F16826" t="s">
        <v>13</v>
      </c>
      <c r="G16826" t="s">
        <v>51290</v>
      </c>
      <c r="H16826" s="3" t="s">
        <v>51291</v>
      </c>
      <c r="I16826" t="s">
        <v>106</v>
      </c>
      <c r="J16826" t="s">
        <v>31361</v>
      </c>
    </row>
    <row r="16827" spans="1:10" ht="32" x14ac:dyDescent="0.2">
      <c r="A16827" t="s">
        <v>21123</v>
      </c>
      <c r="B16827" t="s">
        <v>51334</v>
      </c>
      <c r="C16827" t="s">
        <v>51335</v>
      </c>
      <c r="D16827">
        <v>1</v>
      </c>
      <c r="E16827" t="s">
        <v>730</v>
      </c>
      <c r="F16827" t="s">
        <v>13</v>
      </c>
      <c r="G16827" t="s">
        <v>51290</v>
      </c>
      <c r="H16827" s="3" t="s">
        <v>51336</v>
      </c>
      <c r="I16827" t="s">
        <v>106</v>
      </c>
      <c r="J16827" t="s">
        <v>21124</v>
      </c>
    </row>
    <row r="16828" spans="1:10" ht="16" x14ac:dyDescent="0.2">
      <c r="A16828" t="s">
        <v>51337</v>
      </c>
      <c r="B16828" t="s">
        <v>51338</v>
      </c>
      <c r="C16828" t="s">
        <v>51339</v>
      </c>
      <c r="D16828">
        <v>1</v>
      </c>
      <c r="E16828" t="s">
        <v>730</v>
      </c>
      <c r="F16828" t="s">
        <v>13</v>
      </c>
      <c r="G16828" t="s">
        <v>51290</v>
      </c>
      <c r="H16828" s="3" t="s">
        <v>51297</v>
      </c>
      <c r="I16828" t="s">
        <v>106</v>
      </c>
      <c r="J16828" t="s">
        <v>51340</v>
      </c>
    </row>
    <row r="16829" spans="1:10" ht="16" x14ac:dyDescent="0.2">
      <c r="A16829" t="s">
        <v>31358</v>
      </c>
      <c r="B16829" t="s">
        <v>4144</v>
      </c>
      <c r="C16829" t="s">
        <v>4145</v>
      </c>
      <c r="D16829">
        <v>1</v>
      </c>
      <c r="E16829" t="s">
        <v>730</v>
      </c>
      <c r="F16829" t="s">
        <v>13</v>
      </c>
      <c r="G16829" t="s">
        <v>51290</v>
      </c>
      <c r="H16829" s="3" t="s">
        <v>51291</v>
      </c>
      <c r="I16829" t="s">
        <v>106</v>
      </c>
      <c r="J16829" t="s">
        <v>31361</v>
      </c>
    </row>
    <row r="16830" spans="1:10" ht="16" x14ac:dyDescent="0.2">
      <c r="A16830" t="s">
        <v>51298</v>
      </c>
      <c r="B16830" t="s">
        <v>51311</v>
      </c>
      <c r="C16830" t="s">
        <v>51312</v>
      </c>
      <c r="D16830">
        <v>5</v>
      </c>
      <c r="E16830" t="s">
        <v>730</v>
      </c>
      <c r="F16830" t="s">
        <v>13</v>
      </c>
      <c r="G16830" t="s">
        <v>51290</v>
      </c>
      <c r="H16830" s="3" t="s">
        <v>51297</v>
      </c>
      <c r="I16830" t="s">
        <v>106</v>
      </c>
      <c r="J16830" t="s">
        <v>51299</v>
      </c>
    </row>
    <row r="16831" spans="1:10" ht="16" x14ac:dyDescent="0.2">
      <c r="A16831" t="s">
        <v>51309</v>
      </c>
      <c r="B16831" t="s">
        <v>51300</v>
      </c>
      <c r="C16831" t="s">
        <v>51301</v>
      </c>
      <c r="D16831">
        <v>3</v>
      </c>
      <c r="E16831" t="s">
        <v>730</v>
      </c>
      <c r="F16831" t="s">
        <v>13</v>
      </c>
      <c r="G16831" t="s">
        <v>51290</v>
      </c>
      <c r="H16831" s="3" t="s">
        <v>51291</v>
      </c>
      <c r="I16831" t="s">
        <v>106</v>
      </c>
      <c r="J16831" t="s">
        <v>51310</v>
      </c>
    </row>
    <row r="16832" spans="1:10" ht="16" x14ac:dyDescent="0.2">
      <c r="A16832" t="s">
        <v>51318</v>
      </c>
      <c r="B16832" t="s">
        <v>51300</v>
      </c>
      <c r="C16832" t="s">
        <v>51301</v>
      </c>
      <c r="D16832">
        <v>2</v>
      </c>
      <c r="E16832" t="s">
        <v>730</v>
      </c>
      <c r="F16832" t="s">
        <v>13</v>
      </c>
      <c r="G16832" t="s">
        <v>51290</v>
      </c>
      <c r="H16832" s="3" t="s">
        <v>51291</v>
      </c>
      <c r="I16832" t="s">
        <v>106</v>
      </c>
      <c r="J16832" t="s">
        <v>51321</v>
      </c>
    </row>
    <row r="16833" spans="1:10" ht="16" x14ac:dyDescent="0.2">
      <c r="A16833" t="s">
        <v>51298</v>
      </c>
      <c r="B16833" t="s">
        <v>51341</v>
      </c>
      <c r="C16833" t="s">
        <v>51342</v>
      </c>
      <c r="D16833">
        <v>2</v>
      </c>
      <c r="E16833" t="s">
        <v>730</v>
      </c>
      <c r="F16833" t="s">
        <v>13</v>
      </c>
      <c r="G16833" t="s">
        <v>51290</v>
      </c>
      <c r="H16833" s="3" t="s">
        <v>51297</v>
      </c>
      <c r="I16833" t="s">
        <v>106</v>
      </c>
      <c r="J16833" t="s">
        <v>51299</v>
      </c>
    </row>
    <row r="16834" spans="1:10" ht="16" x14ac:dyDescent="0.2">
      <c r="A16834" t="s">
        <v>4143</v>
      </c>
      <c r="B16834" t="s">
        <v>51343</v>
      </c>
      <c r="C16834" t="s">
        <v>51344</v>
      </c>
      <c r="D16834">
        <v>3</v>
      </c>
      <c r="E16834" t="s">
        <v>730</v>
      </c>
      <c r="F16834" t="s">
        <v>13</v>
      </c>
      <c r="G16834" t="s">
        <v>51290</v>
      </c>
      <c r="H16834" s="3" t="s">
        <v>51297</v>
      </c>
      <c r="I16834" t="s">
        <v>106</v>
      </c>
      <c r="J16834" t="s">
        <v>4148</v>
      </c>
    </row>
    <row r="16835" spans="1:10" ht="16" x14ac:dyDescent="0.2">
      <c r="A16835" t="s">
        <v>26053</v>
      </c>
      <c r="B16835" t="s">
        <v>51345</v>
      </c>
      <c r="C16835" t="s">
        <v>51346</v>
      </c>
      <c r="D16835">
        <v>3</v>
      </c>
      <c r="E16835" t="s">
        <v>730</v>
      </c>
      <c r="F16835" t="s">
        <v>13</v>
      </c>
      <c r="G16835" t="s">
        <v>51290</v>
      </c>
      <c r="H16835" s="3" t="s">
        <v>51331</v>
      </c>
      <c r="I16835" t="s">
        <v>106</v>
      </c>
      <c r="J16835" t="s">
        <v>26057</v>
      </c>
    </row>
    <row r="16836" spans="1:10" ht="16" x14ac:dyDescent="0.2">
      <c r="A16836" t="s">
        <v>51313</v>
      </c>
      <c r="B16836" t="s">
        <v>51347</v>
      </c>
      <c r="C16836" t="s">
        <v>51348</v>
      </c>
      <c r="D16836">
        <v>3</v>
      </c>
      <c r="E16836" t="s">
        <v>730</v>
      </c>
      <c r="F16836" t="s">
        <v>13</v>
      </c>
      <c r="G16836" t="s">
        <v>51290</v>
      </c>
      <c r="H16836" s="3" t="s">
        <v>51316</v>
      </c>
      <c r="I16836" t="s">
        <v>106</v>
      </c>
      <c r="J16836" t="s">
        <v>51317</v>
      </c>
    </row>
    <row r="16837" spans="1:10" ht="16" x14ac:dyDescent="0.2">
      <c r="A16837" t="s">
        <v>51349</v>
      </c>
      <c r="B16837" t="s">
        <v>51311</v>
      </c>
      <c r="C16837" t="s">
        <v>51312</v>
      </c>
      <c r="D16837">
        <v>2</v>
      </c>
      <c r="E16837" t="s">
        <v>730</v>
      </c>
      <c r="F16837" t="s">
        <v>13</v>
      </c>
      <c r="G16837" t="s">
        <v>51290</v>
      </c>
      <c r="H16837" s="3" t="s">
        <v>51291</v>
      </c>
      <c r="I16837" t="s">
        <v>106</v>
      </c>
      <c r="J16837" t="s">
        <v>51350</v>
      </c>
    </row>
    <row r="16838" spans="1:10" ht="16" x14ac:dyDescent="0.2">
      <c r="A16838" t="s">
        <v>51318</v>
      </c>
      <c r="B16838" t="s">
        <v>51288</v>
      </c>
      <c r="C16838" t="s">
        <v>51289</v>
      </c>
      <c r="D16838">
        <v>3</v>
      </c>
      <c r="E16838" t="s">
        <v>730</v>
      </c>
      <c r="F16838" t="s">
        <v>13</v>
      </c>
      <c r="G16838" t="s">
        <v>51290</v>
      </c>
      <c r="H16838" s="3" t="s">
        <v>51291</v>
      </c>
      <c r="I16838" t="s">
        <v>106</v>
      </c>
      <c r="J16838" t="s">
        <v>51321</v>
      </c>
    </row>
    <row r="16839" spans="1:10" ht="16" x14ac:dyDescent="0.2">
      <c r="A16839" t="s">
        <v>4143</v>
      </c>
      <c r="B16839" t="s">
        <v>51351</v>
      </c>
      <c r="C16839" t="s">
        <v>51352</v>
      </c>
      <c r="D16839">
        <v>4</v>
      </c>
      <c r="E16839" t="s">
        <v>730</v>
      </c>
      <c r="F16839" t="s">
        <v>13</v>
      </c>
      <c r="G16839" t="s">
        <v>51290</v>
      </c>
      <c r="H16839" s="3" t="s">
        <v>51297</v>
      </c>
      <c r="I16839" t="s">
        <v>106</v>
      </c>
      <c r="J16839" t="s">
        <v>4148</v>
      </c>
    </row>
    <row r="16840" spans="1:10" ht="16" x14ac:dyDescent="0.2">
      <c r="A16840" t="s">
        <v>51287</v>
      </c>
      <c r="B16840" t="s">
        <v>51353</v>
      </c>
      <c r="C16840" t="s">
        <v>51354</v>
      </c>
      <c r="D16840">
        <v>1</v>
      </c>
      <c r="E16840" t="s">
        <v>730</v>
      </c>
      <c r="F16840" t="s">
        <v>13</v>
      </c>
      <c r="G16840" t="s">
        <v>51290</v>
      </c>
      <c r="H16840" s="3" t="s">
        <v>51291</v>
      </c>
      <c r="I16840" t="s">
        <v>106</v>
      </c>
      <c r="J16840" t="s">
        <v>51292</v>
      </c>
    </row>
    <row r="16841" spans="1:10" ht="16" x14ac:dyDescent="0.2">
      <c r="A16841" t="s">
        <v>51309</v>
      </c>
      <c r="B16841" t="s">
        <v>51355</v>
      </c>
      <c r="C16841" t="s">
        <v>51356</v>
      </c>
      <c r="D16841">
        <v>1</v>
      </c>
      <c r="E16841" t="s">
        <v>730</v>
      </c>
      <c r="F16841" t="s">
        <v>13</v>
      </c>
      <c r="G16841" t="s">
        <v>51290</v>
      </c>
      <c r="H16841" s="3" t="s">
        <v>51291</v>
      </c>
      <c r="I16841" t="s">
        <v>106</v>
      </c>
      <c r="J16841" t="s">
        <v>51310</v>
      </c>
    </row>
    <row r="16842" spans="1:10" ht="16" x14ac:dyDescent="0.2">
      <c r="A16842" t="s">
        <v>51357</v>
      </c>
      <c r="B16842" t="s">
        <v>51358</v>
      </c>
      <c r="C16842" t="s">
        <v>51359</v>
      </c>
      <c r="D16842">
        <v>1</v>
      </c>
      <c r="E16842" t="s">
        <v>730</v>
      </c>
      <c r="F16842" t="s">
        <v>13</v>
      </c>
      <c r="G16842" t="s">
        <v>51290</v>
      </c>
      <c r="H16842" s="3" t="s">
        <v>51291</v>
      </c>
      <c r="I16842" t="s">
        <v>106</v>
      </c>
      <c r="J16842" t="s">
        <v>51360</v>
      </c>
    </row>
    <row r="16843" spans="1:10" ht="16" x14ac:dyDescent="0.2">
      <c r="A16843" t="s">
        <v>51361</v>
      </c>
      <c r="B16843" t="s">
        <v>51362</v>
      </c>
      <c r="C16843" t="s">
        <v>51363</v>
      </c>
      <c r="D16843">
        <v>1</v>
      </c>
      <c r="E16843" t="s">
        <v>730</v>
      </c>
      <c r="F16843" t="s">
        <v>13</v>
      </c>
      <c r="G16843" t="s">
        <v>51290</v>
      </c>
      <c r="H16843" s="3" t="s">
        <v>51364</v>
      </c>
      <c r="I16843" t="s">
        <v>106</v>
      </c>
      <c r="J16843" t="s">
        <v>51365</v>
      </c>
    </row>
    <row r="16844" spans="1:10" ht="16" x14ac:dyDescent="0.2">
      <c r="A16844" t="s">
        <v>51357</v>
      </c>
      <c r="B16844" t="s">
        <v>51366</v>
      </c>
      <c r="C16844" t="s">
        <v>51367</v>
      </c>
      <c r="D16844">
        <v>2</v>
      </c>
      <c r="E16844" t="s">
        <v>730</v>
      </c>
      <c r="F16844" t="s">
        <v>13</v>
      </c>
      <c r="G16844" t="s">
        <v>51290</v>
      </c>
      <c r="H16844" s="3" t="s">
        <v>51291</v>
      </c>
      <c r="I16844" t="s">
        <v>106</v>
      </c>
      <c r="J16844" t="s">
        <v>51360</v>
      </c>
    </row>
    <row r="16845" spans="1:10" ht="16" x14ac:dyDescent="0.2">
      <c r="A16845" t="s">
        <v>51357</v>
      </c>
      <c r="B16845" t="s">
        <v>51368</v>
      </c>
      <c r="C16845" t="s">
        <v>51369</v>
      </c>
      <c r="D16845">
        <v>3</v>
      </c>
      <c r="E16845" t="s">
        <v>730</v>
      </c>
      <c r="F16845" t="s">
        <v>13</v>
      </c>
      <c r="G16845" t="s">
        <v>51290</v>
      </c>
      <c r="H16845" s="3" t="s">
        <v>51291</v>
      </c>
      <c r="I16845" t="s">
        <v>106</v>
      </c>
      <c r="J16845" t="s">
        <v>51360</v>
      </c>
    </row>
    <row r="16846" spans="1:10" ht="16" x14ac:dyDescent="0.2">
      <c r="A16846" t="s">
        <v>51357</v>
      </c>
      <c r="B16846" t="s">
        <v>51300</v>
      </c>
      <c r="C16846" t="s">
        <v>51301</v>
      </c>
      <c r="D16846">
        <v>4</v>
      </c>
      <c r="E16846" t="s">
        <v>730</v>
      </c>
      <c r="F16846" t="s">
        <v>13</v>
      </c>
      <c r="G16846" t="s">
        <v>51290</v>
      </c>
      <c r="H16846" s="3" t="s">
        <v>51291</v>
      </c>
      <c r="I16846" t="s">
        <v>106</v>
      </c>
      <c r="J16846" t="s">
        <v>51360</v>
      </c>
    </row>
    <row r="16847" spans="1:10" ht="16" x14ac:dyDescent="0.2">
      <c r="A16847" t="s">
        <v>51349</v>
      </c>
      <c r="B16847" t="s">
        <v>51370</v>
      </c>
      <c r="C16847" t="s">
        <v>51371</v>
      </c>
      <c r="D16847">
        <v>1</v>
      </c>
      <c r="E16847" t="s">
        <v>730</v>
      </c>
      <c r="F16847" t="s">
        <v>13</v>
      </c>
      <c r="G16847" t="s">
        <v>51290</v>
      </c>
      <c r="H16847" s="3" t="s">
        <v>51291</v>
      </c>
      <c r="I16847" t="s">
        <v>106</v>
      </c>
      <c r="J16847" t="s">
        <v>51350</v>
      </c>
    </row>
    <row r="16848" spans="1:10" ht="32" x14ac:dyDescent="0.2">
      <c r="A16848" t="s">
        <v>51313</v>
      </c>
      <c r="B16848" t="s">
        <v>51372</v>
      </c>
      <c r="C16848" t="s">
        <v>51373</v>
      </c>
      <c r="D16848">
        <v>1</v>
      </c>
      <c r="E16848" t="s">
        <v>730</v>
      </c>
      <c r="F16848" t="s">
        <v>13</v>
      </c>
      <c r="G16848" t="s">
        <v>51290</v>
      </c>
      <c r="H16848" s="3" t="s">
        <v>51374</v>
      </c>
      <c r="I16848" t="s">
        <v>106</v>
      </c>
      <c r="J16848" t="s">
        <v>51317</v>
      </c>
    </row>
    <row r="16849" spans="1:10" ht="16" x14ac:dyDescent="0.2">
      <c r="A16849" t="s">
        <v>26053</v>
      </c>
      <c r="B16849" t="s">
        <v>51375</v>
      </c>
      <c r="C16849" t="s">
        <v>51376</v>
      </c>
      <c r="D16849">
        <v>5</v>
      </c>
      <c r="E16849" t="s">
        <v>730</v>
      </c>
      <c r="F16849" t="s">
        <v>13</v>
      </c>
      <c r="G16849" t="s">
        <v>51290</v>
      </c>
      <c r="H16849" s="3" t="s">
        <v>51328</v>
      </c>
      <c r="I16849" t="s">
        <v>106</v>
      </c>
      <c r="J16849" t="s">
        <v>26057</v>
      </c>
    </row>
    <row r="16850" spans="1:10" ht="16" x14ac:dyDescent="0.2">
      <c r="A16850" t="s">
        <v>1108</v>
      </c>
      <c r="B16850" t="s">
        <v>51377</v>
      </c>
      <c r="C16850" t="s">
        <v>51378</v>
      </c>
      <c r="D16850">
        <v>4</v>
      </c>
      <c r="E16850" t="s">
        <v>730</v>
      </c>
      <c r="F16850" t="s">
        <v>13</v>
      </c>
      <c r="G16850" t="s">
        <v>51290</v>
      </c>
      <c r="H16850" s="3" t="s">
        <v>51379</v>
      </c>
      <c r="I16850" t="s">
        <v>106</v>
      </c>
      <c r="J16850" t="s">
        <v>1114</v>
      </c>
    </row>
    <row r="16851" spans="1:10" ht="16" x14ac:dyDescent="0.2">
      <c r="A16851" t="s">
        <v>51361</v>
      </c>
      <c r="B16851" t="s">
        <v>51380</v>
      </c>
      <c r="C16851" t="s">
        <v>51381</v>
      </c>
      <c r="D16851">
        <v>3</v>
      </c>
      <c r="E16851" t="s">
        <v>730</v>
      </c>
      <c r="F16851" t="s">
        <v>13</v>
      </c>
      <c r="G16851" t="s">
        <v>51290</v>
      </c>
      <c r="H16851" s="3" t="s">
        <v>51364</v>
      </c>
      <c r="I16851" t="s">
        <v>106</v>
      </c>
      <c r="J16851" t="s">
        <v>51365</v>
      </c>
    </row>
    <row r="16852" spans="1:10" ht="16" x14ac:dyDescent="0.2">
      <c r="A16852" t="s">
        <v>51361</v>
      </c>
      <c r="B16852" t="s">
        <v>51382</v>
      </c>
      <c r="C16852" t="s">
        <v>51383</v>
      </c>
      <c r="D16852">
        <v>2</v>
      </c>
      <c r="E16852" t="s">
        <v>730</v>
      </c>
      <c r="F16852" t="s">
        <v>13</v>
      </c>
      <c r="G16852" t="s">
        <v>51290</v>
      </c>
      <c r="H16852" s="3" t="s">
        <v>51364</v>
      </c>
      <c r="I16852" t="s">
        <v>106</v>
      </c>
      <c r="J16852" t="s">
        <v>51365</v>
      </c>
    </row>
    <row r="16853" spans="1:10" ht="16" x14ac:dyDescent="0.2">
      <c r="A16853" t="s">
        <v>51384</v>
      </c>
      <c r="B16853" t="s">
        <v>51385</v>
      </c>
      <c r="C16853" t="s">
        <v>51386</v>
      </c>
      <c r="D16853">
        <v>1</v>
      </c>
      <c r="E16853" t="s">
        <v>730</v>
      </c>
      <c r="F16853" t="s">
        <v>13</v>
      </c>
      <c r="G16853" t="s">
        <v>51290</v>
      </c>
      <c r="H16853" s="3" t="s">
        <v>51297</v>
      </c>
      <c r="I16853" t="s">
        <v>106</v>
      </c>
      <c r="J16853" t="s">
        <v>51387</v>
      </c>
    </row>
    <row r="16854" spans="1:10" ht="16" x14ac:dyDescent="0.2">
      <c r="A16854" t="s">
        <v>42990</v>
      </c>
      <c r="B16854" t="s">
        <v>4144</v>
      </c>
      <c r="C16854" t="s">
        <v>4145</v>
      </c>
      <c r="D16854">
        <v>2</v>
      </c>
      <c r="E16854" t="s">
        <v>730</v>
      </c>
      <c r="F16854" t="s">
        <v>13</v>
      </c>
      <c r="G16854" t="s">
        <v>51290</v>
      </c>
      <c r="H16854" s="3" t="s">
        <v>51297</v>
      </c>
      <c r="I16854" t="s">
        <v>106</v>
      </c>
      <c r="J16854" t="s">
        <v>42995</v>
      </c>
    </row>
    <row r="16855" spans="1:10" ht="16" x14ac:dyDescent="0.2">
      <c r="A16855" t="s">
        <v>42990</v>
      </c>
      <c r="B16855" t="s">
        <v>51388</v>
      </c>
      <c r="C16855" t="s">
        <v>51389</v>
      </c>
      <c r="D16855">
        <v>3</v>
      </c>
      <c r="E16855" t="s">
        <v>730</v>
      </c>
      <c r="F16855" t="s">
        <v>13</v>
      </c>
      <c r="G16855" t="s">
        <v>51290</v>
      </c>
      <c r="H16855" s="3" t="s">
        <v>51297</v>
      </c>
      <c r="I16855" t="s">
        <v>106</v>
      </c>
      <c r="J16855" t="s">
        <v>42995</v>
      </c>
    </row>
    <row r="16856" spans="1:10" ht="16" x14ac:dyDescent="0.2">
      <c r="A16856" t="s">
        <v>51390</v>
      </c>
      <c r="B16856" t="s">
        <v>51385</v>
      </c>
      <c r="C16856" t="s">
        <v>51386</v>
      </c>
      <c r="D16856">
        <v>1</v>
      </c>
      <c r="E16856" t="s">
        <v>730</v>
      </c>
      <c r="F16856" t="s">
        <v>13</v>
      </c>
      <c r="G16856" t="s">
        <v>51290</v>
      </c>
      <c r="H16856" s="3" t="s">
        <v>51391</v>
      </c>
      <c r="I16856" t="s">
        <v>106</v>
      </c>
      <c r="J16856" t="s">
        <v>51392</v>
      </c>
    </row>
    <row r="16857" spans="1:10" ht="16" x14ac:dyDescent="0.2">
      <c r="A16857" t="s">
        <v>51337</v>
      </c>
      <c r="B16857" t="s">
        <v>51300</v>
      </c>
      <c r="C16857" t="s">
        <v>51301</v>
      </c>
      <c r="D16857">
        <v>2</v>
      </c>
      <c r="E16857" t="s">
        <v>730</v>
      </c>
      <c r="F16857" t="s">
        <v>13</v>
      </c>
      <c r="G16857" t="s">
        <v>51290</v>
      </c>
      <c r="H16857" s="3" t="s">
        <v>51297</v>
      </c>
      <c r="I16857" t="s">
        <v>106</v>
      </c>
      <c r="J16857" t="s">
        <v>51340</v>
      </c>
    </row>
    <row r="16858" spans="1:10" ht="16" x14ac:dyDescent="0.2">
      <c r="A16858" t="s">
        <v>51322</v>
      </c>
      <c r="B16858" t="s">
        <v>51393</v>
      </c>
      <c r="C16858" t="s">
        <v>51394</v>
      </c>
      <c r="D16858">
        <v>2</v>
      </c>
      <c r="E16858" t="s">
        <v>730</v>
      </c>
      <c r="F16858" t="s">
        <v>13</v>
      </c>
      <c r="G16858" t="s">
        <v>51290</v>
      </c>
      <c r="H16858" s="3" t="s">
        <v>51316</v>
      </c>
      <c r="I16858" t="s">
        <v>106</v>
      </c>
      <c r="J16858" t="s">
        <v>51325</v>
      </c>
    </row>
    <row r="16859" spans="1:10" ht="16" x14ac:dyDescent="0.2">
      <c r="A16859" t="s">
        <v>51322</v>
      </c>
      <c r="B16859" t="s">
        <v>51395</v>
      </c>
      <c r="C16859" t="s">
        <v>51396</v>
      </c>
      <c r="D16859">
        <v>3</v>
      </c>
      <c r="E16859" t="s">
        <v>730</v>
      </c>
      <c r="F16859" t="s">
        <v>13</v>
      </c>
      <c r="G16859" t="s">
        <v>51290</v>
      </c>
      <c r="H16859" s="3" t="s">
        <v>51316</v>
      </c>
      <c r="I16859" t="s">
        <v>106</v>
      </c>
      <c r="J16859" t="s">
        <v>51325</v>
      </c>
    </row>
    <row r="16860" spans="1:10" ht="16" x14ac:dyDescent="0.2">
      <c r="A16860" t="s">
        <v>51361</v>
      </c>
      <c r="B16860" t="s">
        <v>51397</v>
      </c>
      <c r="C16860" t="s">
        <v>51398</v>
      </c>
      <c r="D16860">
        <v>4</v>
      </c>
      <c r="E16860" t="s">
        <v>730</v>
      </c>
      <c r="F16860" t="s">
        <v>13</v>
      </c>
      <c r="G16860" t="s">
        <v>51290</v>
      </c>
      <c r="H16860" s="3" t="s">
        <v>51399</v>
      </c>
      <c r="I16860" t="s">
        <v>106</v>
      </c>
      <c r="J16860" t="s">
        <v>51365</v>
      </c>
    </row>
    <row r="16861" spans="1:10" ht="16" x14ac:dyDescent="0.2">
      <c r="A16861" t="s">
        <v>18970</v>
      </c>
      <c r="B16861" t="s">
        <v>51323</v>
      </c>
      <c r="C16861" t="s">
        <v>51324</v>
      </c>
      <c r="D16861">
        <v>2</v>
      </c>
      <c r="E16861" t="s">
        <v>730</v>
      </c>
      <c r="F16861" t="s">
        <v>13</v>
      </c>
      <c r="G16861" t="s">
        <v>51290</v>
      </c>
      <c r="H16861" s="3" t="s">
        <v>51400</v>
      </c>
      <c r="I16861" t="s">
        <v>106</v>
      </c>
      <c r="J16861" t="s">
        <v>18975</v>
      </c>
    </row>
    <row r="16862" spans="1:10" ht="16" x14ac:dyDescent="0.2">
      <c r="A16862" t="s">
        <v>26053</v>
      </c>
      <c r="B16862" t="s">
        <v>51401</v>
      </c>
      <c r="C16862" t="s">
        <v>51402</v>
      </c>
      <c r="D16862">
        <v>6</v>
      </c>
      <c r="E16862" t="s">
        <v>730</v>
      </c>
      <c r="F16862" t="s">
        <v>13</v>
      </c>
      <c r="G16862" t="s">
        <v>51290</v>
      </c>
      <c r="H16862" s="3" t="s">
        <v>51328</v>
      </c>
      <c r="I16862" t="s">
        <v>106</v>
      </c>
      <c r="J16862" t="s">
        <v>26057</v>
      </c>
    </row>
    <row r="16863" spans="1:10" ht="32" x14ac:dyDescent="0.2">
      <c r="A16863" t="s">
        <v>21027</v>
      </c>
      <c r="B16863" t="s">
        <v>51403</v>
      </c>
      <c r="C16863" t="s">
        <v>51404</v>
      </c>
      <c r="D16863">
        <v>1</v>
      </c>
      <c r="E16863" t="s">
        <v>730</v>
      </c>
      <c r="F16863" t="s">
        <v>13</v>
      </c>
      <c r="G16863" t="s">
        <v>51290</v>
      </c>
      <c r="H16863" s="3" t="s">
        <v>51405</v>
      </c>
      <c r="I16863" t="s">
        <v>106</v>
      </c>
      <c r="J16863" t="s">
        <v>21031</v>
      </c>
    </row>
    <row r="16864" spans="1:10" ht="16" x14ac:dyDescent="0.2">
      <c r="A16864" t="s">
        <v>51384</v>
      </c>
      <c r="B16864" t="s">
        <v>51406</v>
      </c>
      <c r="C16864" t="s">
        <v>51407</v>
      </c>
      <c r="D16864">
        <v>2</v>
      </c>
      <c r="E16864" t="s">
        <v>730</v>
      </c>
      <c r="F16864" t="s">
        <v>13</v>
      </c>
      <c r="G16864" t="s">
        <v>51290</v>
      </c>
      <c r="H16864" s="3" t="s">
        <v>51297</v>
      </c>
      <c r="I16864" t="s">
        <v>106</v>
      </c>
      <c r="J16864" t="s">
        <v>51387</v>
      </c>
    </row>
    <row r="16865" spans="1:10" ht="16" x14ac:dyDescent="0.2">
      <c r="A16865" t="s">
        <v>722</v>
      </c>
      <c r="B16865" t="s">
        <v>4810</v>
      </c>
      <c r="C16865" t="s">
        <v>32180</v>
      </c>
      <c r="D16865">
        <v>2</v>
      </c>
      <c r="E16865" t="s">
        <v>23008</v>
      </c>
      <c r="F16865" t="s">
        <v>13</v>
      </c>
      <c r="G16865" t="s">
        <v>51408</v>
      </c>
      <c r="H16865" s="3" t="s">
        <v>51409</v>
      </c>
      <c r="I16865" t="s">
        <v>62</v>
      </c>
      <c r="J16865" t="s">
        <v>726</v>
      </c>
    </row>
    <row r="16866" spans="1:10" ht="16" x14ac:dyDescent="0.2">
      <c r="A16866" t="s">
        <v>26482</v>
      </c>
      <c r="B16866" t="s">
        <v>51410</v>
      </c>
      <c r="C16866" t="s">
        <v>51411</v>
      </c>
      <c r="D16866">
        <v>1</v>
      </c>
      <c r="E16866" t="s">
        <v>23008</v>
      </c>
      <c r="F16866" t="s">
        <v>13</v>
      </c>
      <c r="G16866" t="s">
        <v>51408</v>
      </c>
      <c r="H16866" s="3" t="s">
        <v>51412</v>
      </c>
      <c r="I16866" t="s">
        <v>62</v>
      </c>
      <c r="J16866" t="s">
        <v>26487</v>
      </c>
    </row>
    <row r="16867" spans="1:10" ht="16" x14ac:dyDescent="0.2">
      <c r="A16867" t="s">
        <v>51413</v>
      </c>
      <c r="B16867" t="s">
        <v>51414</v>
      </c>
      <c r="C16867" t="s">
        <v>51415</v>
      </c>
      <c r="D16867">
        <v>1</v>
      </c>
      <c r="E16867" t="s">
        <v>23008</v>
      </c>
      <c r="F16867" t="s">
        <v>13</v>
      </c>
      <c r="G16867" t="s">
        <v>51408</v>
      </c>
      <c r="H16867" s="3" t="s">
        <v>51416</v>
      </c>
      <c r="I16867" t="s">
        <v>62</v>
      </c>
      <c r="J16867" t="s">
        <v>51417</v>
      </c>
    </row>
    <row r="16868" spans="1:10" ht="16" x14ac:dyDescent="0.2">
      <c r="A16868" t="s">
        <v>722</v>
      </c>
      <c r="B16868" t="s">
        <v>51418</v>
      </c>
      <c r="C16868" t="s">
        <v>51419</v>
      </c>
      <c r="D16868">
        <v>5</v>
      </c>
      <c r="E16868" t="s">
        <v>23008</v>
      </c>
      <c r="F16868" t="s">
        <v>13</v>
      </c>
      <c r="G16868" t="s">
        <v>51408</v>
      </c>
      <c r="H16868" s="3" t="s">
        <v>51420</v>
      </c>
      <c r="I16868" t="s">
        <v>62</v>
      </c>
      <c r="J16868" t="s">
        <v>726</v>
      </c>
    </row>
    <row r="16869" spans="1:10" ht="16" x14ac:dyDescent="0.2">
      <c r="A16869" t="s">
        <v>26482</v>
      </c>
      <c r="B16869" t="s">
        <v>23340</v>
      </c>
      <c r="C16869" t="s">
        <v>51421</v>
      </c>
      <c r="D16869">
        <v>2</v>
      </c>
      <c r="E16869" t="s">
        <v>23008</v>
      </c>
      <c r="F16869" t="s">
        <v>13</v>
      </c>
      <c r="G16869" t="s">
        <v>51408</v>
      </c>
      <c r="H16869" s="3" t="s">
        <v>51412</v>
      </c>
      <c r="I16869" t="s">
        <v>62</v>
      </c>
      <c r="J16869" t="s">
        <v>26487</v>
      </c>
    </row>
    <row r="16870" spans="1:10" ht="16" x14ac:dyDescent="0.2">
      <c r="A16870" t="s">
        <v>722</v>
      </c>
      <c r="B16870" t="s">
        <v>51422</v>
      </c>
      <c r="C16870" t="s">
        <v>51423</v>
      </c>
      <c r="D16870">
        <v>1</v>
      </c>
      <c r="E16870" t="s">
        <v>23008</v>
      </c>
      <c r="F16870" t="s">
        <v>13</v>
      </c>
      <c r="G16870" t="s">
        <v>51408</v>
      </c>
      <c r="H16870" s="3" t="s">
        <v>51409</v>
      </c>
      <c r="I16870" t="s">
        <v>62</v>
      </c>
      <c r="J16870" t="s">
        <v>726</v>
      </c>
    </row>
    <row r="16871" spans="1:10" ht="16" x14ac:dyDescent="0.2">
      <c r="A16871" t="s">
        <v>51424</v>
      </c>
      <c r="B16871" t="s">
        <v>51414</v>
      </c>
      <c r="C16871" t="s">
        <v>51415</v>
      </c>
      <c r="D16871">
        <v>1</v>
      </c>
      <c r="E16871" t="s">
        <v>23008</v>
      </c>
      <c r="F16871" t="s">
        <v>13</v>
      </c>
      <c r="G16871" t="s">
        <v>51408</v>
      </c>
      <c r="H16871" s="3" t="s">
        <v>51425</v>
      </c>
      <c r="I16871" t="s">
        <v>62</v>
      </c>
      <c r="J16871" t="s">
        <v>51426</v>
      </c>
    </row>
    <row r="16872" spans="1:10" ht="16" x14ac:dyDescent="0.2">
      <c r="A16872" t="s">
        <v>45479</v>
      </c>
      <c r="B16872" t="s">
        <v>51414</v>
      </c>
      <c r="C16872" t="s">
        <v>51415</v>
      </c>
      <c r="D16872">
        <v>2</v>
      </c>
      <c r="E16872" t="s">
        <v>23008</v>
      </c>
      <c r="F16872" t="s">
        <v>13</v>
      </c>
      <c r="G16872" t="s">
        <v>51408</v>
      </c>
      <c r="H16872" s="3" t="s">
        <v>51416</v>
      </c>
      <c r="I16872" t="s">
        <v>62</v>
      </c>
      <c r="J16872" t="s">
        <v>45482</v>
      </c>
    </row>
    <row r="16873" spans="1:10" ht="16" x14ac:dyDescent="0.2">
      <c r="A16873" t="s">
        <v>26488</v>
      </c>
      <c r="B16873" t="s">
        <v>51414</v>
      </c>
      <c r="C16873" t="s">
        <v>51415</v>
      </c>
      <c r="D16873">
        <v>1</v>
      </c>
      <c r="E16873" t="s">
        <v>23008</v>
      </c>
      <c r="F16873" t="s">
        <v>13</v>
      </c>
      <c r="G16873" t="s">
        <v>51408</v>
      </c>
      <c r="H16873" s="3" t="s">
        <v>51416</v>
      </c>
      <c r="I16873" t="s">
        <v>62</v>
      </c>
      <c r="J16873" t="s">
        <v>26493</v>
      </c>
    </row>
    <row r="16874" spans="1:10" ht="16" x14ac:dyDescent="0.2">
      <c r="A16874" t="s">
        <v>26482</v>
      </c>
      <c r="B16874" t="s">
        <v>26106</v>
      </c>
      <c r="C16874" t="s">
        <v>26107</v>
      </c>
      <c r="D16874">
        <v>4</v>
      </c>
      <c r="E16874" t="s">
        <v>23008</v>
      </c>
      <c r="F16874" t="s">
        <v>13</v>
      </c>
      <c r="G16874" t="s">
        <v>51408</v>
      </c>
      <c r="H16874" s="3" t="s">
        <v>51412</v>
      </c>
      <c r="I16874" t="s">
        <v>62</v>
      </c>
      <c r="J16874" t="s">
        <v>26487</v>
      </c>
    </row>
    <row r="16875" spans="1:10" ht="16" x14ac:dyDescent="0.2">
      <c r="A16875" t="s">
        <v>722</v>
      </c>
      <c r="B16875" t="s">
        <v>51427</v>
      </c>
      <c r="C16875" t="s">
        <v>51428</v>
      </c>
      <c r="D16875">
        <v>6</v>
      </c>
      <c r="E16875" t="s">
        <v>23008</v>
      </c>
      <c r="F16875" t="s">
        <v>13</v>
      </c>
      <c r="G16875" t="s">
        <v>51408</v>
      </c>
      <c r="H16875" s="3" t="s">
        <v>51409</v>
      </c>
      <c r="I16875" t="s">
        <v>62</v>
      </c>
      <c r="J16875" t="s">
        <v>726</v>
      </c>
    </row>
    <row r="16876" spans="1:10" ht="32" x14ac:dyDescent="0.2">
      <c r="A16876" t="s">
        <v>6087</v>
      </c>
      <c r="B16876" t="s">
        <v>51429</v>
      </c>
      <c r="C16876" t="s">
        <v>51430</v>
      </c>
      <c r="D16876">
        <v>5</v>
      </c>
      <c r="E16876" t="s">
        <v>13</v>
      </c>
      <c r="F16876" t="s">
        <v>13</v>
      </c>
      <c r="G16876" t="s">
        <v>51431</v>
      </c>
      <c r="H16876" s="3" t="s">
        <v>51432</v>
      </c>
      <c r="I16876" t="s">
        <v>62</v>
      </c>
      <c r="J16876" t="s">
        <v>6092</v>
      </c>
    </row>
    <row r="16877" spans="1:10" ht="16" x14ac:dyDescent="0.2">
      <c r="A16877" t="s">
        <v>51433</v>
      </c>
      <c r="B16877" t="s">
        <v>51434</v>
      </c>
      <c r="C16877" t="s">
        <v>51435</v>
      </c>
      <c r="D16877">
        <v>7</v>
      </c>
      <c r="E16877" t="s">
        <v>13</v>
      </c>
      <c r="F16877" t="s">
        <v>13</v>
      </c>
      <c r="G16877" t="s">
        <v>51431</v>
      </c>
      <c r="H16877" s="3" t="s">
        <v>51436</v>
      </c>
      <c r="I16877" t="s">
        <v>62</v>
      </c>
      <c r="J16877" t="s">
        <v>51437</v>
      </c>
    </row>
    <row r="16878" spans="1:10" ht="16" x14ac:dyDescent="0.2">
      <c r="A16878" t="s">
        <v>51433</v>
      </c>
      <c r="B16878" t="s">
        <v>51438</v>
      </c>
      <c r="C16878" t="s">
        <v>51439</v>
      </c>
      <c r="D16878">
        <v>5</v>
      </c>
      <c r="E16878" t="s">
        <v>13</v>
      </c>
      <c r="F16878" t="s">
        <v>13</v>
      </c>
      <c r="G16878" t="s">
        <v>51431</v>
      </c>
      <c r="H16878" s="3" t="s">
        <v>51440</v>
      </c>
      <c r="I16878" t="s">
        <v>62</v>
      </c>
      <c r="J16878" t="s">
        <v>51437</v>
      </c>
    </row>
    <row r="16879" spans="1:10" ht="16" x14ac:dyDescent="0.2">
      <c r="A16879" t="s">
        <v>20111</v>
      </c>
      <c r="B16879" t="s">
        <v>51441</v>
      </c>
      <c r="C16879" t="s">
        <v>51442</v>
      </c>
      <c r="D16879">
        <v>2</v>
      </c>
      <c r="E16879" t="s">
        <v>13</v>
      </c>
      <c r="F16879" t="s">
        <v>13</v>
      </c>
      <c r="G16879" t="s">
        <v>51443</v>
      </c>
      <c r="H16879" s="3" t="s">
        <v>51444</v>
      </c>
      <c r="I16879" t="s">
        <v>524</v>
      </c>
      <c r="J16879" t="s">
        <v>20116</v>
      </c>
    </row>
    <row r="16880" spans="1:10" ht="16" x14ac:dyDescent="0.2">
      <c r="A16880" t="s">
        <v>20111</v>
      </c>
      <c r="B16880" t="s">
        <v>51445</v>
      </c>
      <c r="C16880" t="s">
        <v>51446</v>
      </c>
      <c r="D16880">
        <v>5</v>
      </c>
      <c r="E16880" t="s">
        <v>13</v>
      </c>
      <c r="F16880" t="s">
        <v>13</v>
      </c>
      <c r="G16880" t="s">
        <v>51443</v>
      </c>
      <c r="H16880" s="3" t="s">
        <v>51444</v>
      </c>
      <c r="I16880" t="s">
        <v>524</v>
      </c>
      <c r="J16880" t="s">
        <v>20116</v>
      </c>
    </row>
    <row r="16881" spans="1:10" ht="16" x14ac:dyDescent="0.2">
      <c r="A16881" t="s">
        <v>20111</v>
      </c>
      <c r="B16881" t="s">
        <v>51447</v>
      </c>
      <c r="C16881" t="s">
        <v>51448</v>
      </c>
      <c r="D16881">
        <v>1</v>
      </c>
      <c r="E16881" t="s">
        <v>13</v>
      </c>
      <c r="F16881" t="s">
        <v>13</v>
      </c>
      <c r="G16881" t="s">
        <v>51443</v>
      </c>
      <c r="H16881" s="3" t="s">
        <v>51444</v>
      </c>
      <c r="I16881" t="s">
        <v>524</v>
      </c>
      <c r="J16881" t="s">
        <v>20116</v>
      </c>
    </row>
    <row r="16882" spans="1:10" ht="16" x14ac:dyDescent="0.2">
      <c r="A16882" t="s">
        <v>20111</v>
      </c>
      <c r="B16882" t="s">
        <v>51449</v>
      </c>
      <c r="C16882" t="s">
        <v>51450</v>
      </c>
      <c r="D16882">
        <v>9</v>
      </c>
      <c r="E16882" t="s">
        <v>13</v>
      </c>
      <c r="F16882" t="s">
        <v>13</v>
      </c>
      <c r="G16882" t="s">
        <v>51443</v>
      </c>
      <c r="H16882" s="3" t="s">
        <v>51444</v>
      </c>
      <c r="I16882" t="s">
        <v>524</v>
      </c>
      <c r="J16882" t="s">
        <v>20116</v>
      </c>
    </row>
    <row r="16883" spans="1:10" ht="16" x14ac:dyDescent="0.2">
      <c r="A16883" t="s">
        <v>51451</v>
      </c>
      <c r="B16883" t="s">
        <v>51452</v>
      </c>
      <c r="C16883" t="s">
        <v>51453</v>
      </c>
      <c r="D16883">
        <v>1</v>
      </c>
      <c r="E16883" t="s">
        <v>13</v>
      </c>
      <c r="F16883" t="s">
        <v>13</v>
      </c>
      <c r="G16883" t="s">
        <v>51454</v>
      </c>
      <c r="H16883" s="3" t="s">
        <v>51455</v>
      </c>
      <c r="I16883" t="s">
        <v>524</v>
      </c>
      <c r="J16883" t="s">
        <v>51456</v>
      </c>
    </row>
    <row r="16884" spans="1:10" ht="16" x14ac:dyDescent="0.2">
      <c r="A16884" t="s">
        <v>51451</v>
      </c>
      <c r="B16884" t="s">
        <v>51457</v>
      </c>
      <c r="C16884" t="s">
        <v>51458</v>
      </c>
      <c r="D16884">
        <v>4</v>
      </c>
      <c r="E16884" t="s">
        <v>13</v>
      </c>
      <c r="F16884" t="s">
        <v>13</v>
      </c>
      <c r="G16884" t="s">
        <v>51459</v>
      </c>
      <c r="H16884" s="3" t="s">
        <v>51460</v>
      </c>
      <c r="I16884" t="s">
        <v>524</v>
      </c>
      <c r="J16884" t="s">
        <v>51456</v>
      </c>
    </row>
    <row r="16885" spans="1:10" ht="16" x14ac:dyDescent="0.2">
      <c r="A16885" t="s">
        <v>51461</v>
      </c>
      <c r="B16885" t="s">
        <v>51462</v>
      </c>
      <c r="C16885" t="s">
        <v>51463</v>
      </c>
      <c r="D16885">
        <v>3</v>
      </c>
      <c r="E16885" t="s">
        <v>13</v>
      </c>
      <c r="F16885" t="s">
        <v>13</v>
      </c>
      <c r="G16885" t="s">
        <v>51459</v>
      </c>
      <c r="H16885" s="3" t="s">
        <v>51464</v>
      </c>
      <c r="I16885" t="s">
        <v>524</v>
      </c>
      <c r="J16885" t="s">
        <v>51465</v>
      </c>
    </row>
    <row r="16886" spans="1:10" ht="16" x14ac:dyDescent="0.2">
      <c r="A16886" t="s">
        <v>51451</v>
      </c>
      <c r="B16886" t="s">
        <v>51466</v>
      </c>
      <c r="C16886" t="s">
        <v>51467</v>
      </c>
      <c r="D16886">
        <v>2</v>
      </c>
      <c r="E16886" t="s">
        <v>13</v>
      </c>
      <c r="F16886" t="s">
        <v>13</v>
      </c>
      <c r="G16886" t="s">
        <v>51459</v>
      </c>
      <c r="H16886" s="3" t="s">
        <v>51460</v>
      </c>
      <c r="I16886" t="s">
        <v>524</v>
      </c>
      <c r="J16886" t="s">
        <v>51456</v>
      </c>
    </row>
    <row r="16887" spans="1:10" ht="16" x14ac:dyDescent="0.2">
      <c r="A16887" t="s">
        <v>51451</v>
      </c>
      <c r="B16887" t="s">
        <v>51468</v>
      </c>
      <c r="C16887" t="s">
        <v>51469</v>
      </c>
      <c r="D16887">
        <v>3</v>
      </c>
      <c r="E16887" t="s">
        <v>13</v>
      </c>
      <c r="F16887" t="s">
        <v>13</v>
      </c>
      <c r="G16887" t="s">
        <v>51459</v>
      </c>
      <c r="H16887" s="3" t="s">
        <v>51460</v>
      </c>
      <c r="I16887" t="s">
        <v>524</v>
      </c>
      <c r="J16887" t="s">
        <v>51456</v>
      </c>
    </row>
    <row r="16888" spans="1:10" ht="16" x14ac:dyDescent="0.2">
      <c r="A16888" t="s">
        <v>51461</v>
      </c>
      <c r="B16888" t="s">
        <v>51470</v>
      </c>
      <c r="C16888" t="s">
        <v>51471</v>
      </c>
      <c r="D16888">
        <v>1</v>
      </c>
      <c r="E16888" t="s">
        <v>13</v>
      </c>
      <c r="F16888" t="s">
        <v>13</v>
      </c>
      <c r="G16888" t="s">
        <v>51459</v>
      </c>
      <c r="H16888" s="3" t="s">
        <v>51464</v>
      </c>
      <c r="I16888" t="s">
        <v>524</v>
      </c>
      <c r="J16888" t="s">
        <v>51465</v>
      </c>
    </row>
    <row r="16889" spans="1:10" ht="16" x14ac:dyDescent="0.2">
      <c r="A16889" t="s">
        <v>51461</v>
      </c>
      <c r="B16889" t="s">
        <v>51472</v>
      </c>
      <c r="C16889" t="s">
        <v>51473</v>
      </c>
      <c r="D16889">
        <v>2</v>
      </c>
      <c r="E16889" t="s">
        <v>13</v>
      </c>
      <c r="F16889" t="s">
        <v>13</v>
      </c>
      <c r="G16889" t="s">
        <v>51459</v>
      </c>
      <c r="H16889" s="3" t="s">
        <v>51464</v>
      </c>
      <c r="I16889" t="s">
        <v>524</v>
      </c>
      <c r="J16889" t="s">
        <v>51465</v>
      </c>
    </row>
    <row r="16890" spans="1:10" ht="16" x14ac:dyDescent="0.2">
      <c r="A16890" t="s">
        <v>51474</v>
      </c>
      <c r="B16890" t="s">
        <v>10346</v>
      </c>
      <c r="C16890" t="s">
        <v>10347</v>
      </c>
      <c r="D16890">
        <v>2</v>
      </c>
      <c r="E16890" t="s">
        <v>13</v>
      </c>
      <c r="F16890" t="s">
        <v>13</v>
      </c>
      <c r="G16890" t="s">
        <v>51475</v>
      </c>
      <c r="H16890" s="3" t="s">
        <v>51476</v>
      </c>
      <c r="I16890" t="s">
        <v>62</v>
      </c>
      <c r="J16890" t="s">
        <v>51477</v>
      </c>
    </row>
    <row r="16891" spans="1:10" ht="16" x14ac:dyDescent="0.2">
      <c r="A16891" t="s">
        <v>51474</v>
      </c>
      <c r="B16891" t="s">
        <v>7472</v>
      </c>
      <c r="C16891" t="s">
        <v>7473</v>
      </c>
      <c r="D16891">
        <v>5</v>
      </c>
      <c r="E16891" t="s">
        <v>13</v>
      </c>
      <c r="F16891" t="s">
        <v>13</v>
      </c>
      <c r="G16891" t="s">
        <v>51475</v>
      </c>
      <c r="H16891" s="3" t="s">
        <v>51476</v>
      </c>
      <c r="I16891" t="s">
        <v>62</v>
      </c>
      <c r="J16891" t="s">
        <v>51477</v>
      </c>
    </row>
    <row r="16892" spans="1:10" ht="16" x14ac:dyDescent="0.2">
      <c r="A16892" t="s">
        <v>51478</v>
      </c>
      <c r="B16892" t="s">
        <v>10359</v>
      </c>
      <c r="C16892" t="s">
        <v>10360</v>
      </c>
      <c r="D16892">
        <v>2</v>
      </c>
      <c r="E16892" t="s">
        <v>13</v>
      </c>
      <c r="F16892" t="s">
        <v>13</v>
      </c>
      <c r="G16892" t="s">
        <v>51475</v>
      </c>
      <c r="H16892" s="3" t="s">
        <v>51476</v>
      </c>
      <c r="I16892" t="s">
        <v>62</v>
      </c>
      <c r="J16892" t="s">
        <v>51479</v>
      </c>
    </row>
    <row r="16893" spans="1:10" ht="16" x14ac:dyDescent="0.2">
      <c r="A16893" t="s">
        <v>38570</v>
      </c>
      <c r="B16893" t="s">
        <v>10359</v>
      </c>
      <c r="C16893" t="s">
        <v>10360</v>
      </c>
      <c r="D16893">
        <v>3</v>
      </c>
      <c r="E16893" t="s">
        <v>13</v>
      </c>
      <c r="F16893" t="s">
        <v>13</v>
      </c>
      <c r="G16893" t="s">
        <v>51475</v>
      </c>
      <c r="H16893" s="3" t="s">
        <v>51476</v>
      </c>
      <c r="I16893" t="s">
        <v>62</v>
      </c>
      <c r="J16893" t="s">
        <v>38574</v>
      </c>
    </row>
    <row r="16894" spans="1:10" ht="16" x14ac:dyDescent="0.2">
      <c r="A16894" t="s">
        <v>51480</v>
      </c>
      <c r="B16894" t="s">
        <v>51481</v>
      </c>
      <c r="C16894" t="s">
        <v>51482</v>
      </c>
      <c r="D16894">
        <v>2</v>
      </c>
      <c r="E16894" t="s">
        <v>13</v>
      </c>
      <c r="F16894" t="s">
        <v>13</v>
      </c>
      <c r="G16894" t="s">
        <v>51475</v>
      </c>
      <c r="H16894" s="3" t="s">
        <v>51483</v>
      </c>
      <c r="I16894" t="s">
        <v>62</v>
      </c>
      <c r="J16894" t="s">
        <v>51484</v>
      </c>
    </row>
    <row r="16895" spans="1:10" ht="16" x14ac:dyDescent="0.2">
      <c r="A16895" t="s">
        <v>51485</v>
      </c>
      <c r="B16895" t="s">
        <v>51486</v>
      </c>
      <c r="C16895" t="s">
        <v>51487</v>
      </c>
      <c r="D16895">
        <v>2</v>
      </c>
      <c r="E16895" t="s">
        <v>13</v>
      </c>
      <c r="F16895" t="s">
        <v>13</v>
      </c>
      <c r="G16895" t="s">
        <v>51475</v>
      </c>
      <c r="H16895" s="3" t="s">
        <v>51488</v>
      </c>
      <c r="I16895" t="s">
        <v>62</v>
      </c>
      <c r="J16895" t="s">
        <v>51489</v>
      </c>
    </row>
    <row r="16896" spans="1:10" ht="16" x14ac:dyDescent="0.2">
      <c r="A16896" t="s">
        <v>51474</v>
      </c>
      <c r="B16896" t="s">
        <v>51490</v>
      </c>
      <c r="C16896" t="s">
        <v>51491</v>
      </c>
      <c r="D16896">
        <v>1</v>
      </c>
      <c r="E16896" t="s">
        <v>13</v>
      </c>
      <c r="F16896" t="s">
        <v>13</v>
      </c>
      <c r="G16896" t="s">
        <v>51475</v>
      </c>
      <c r="H16896" s="3" t="s">
        <v>51476</v>
      </c>
      <c r="I16896" t="s">
        <v>62</v>
      </c>
      <c r="J16896" t="s">
        <v>51477</v>
      </c>
    </row>
    <row r="16897" spans="1:10" ht="16" x14ac:dyDescent="0.2">
      <c r="A16897" t="s">
        <v>51474</v>
      </c>
      <c r="B16897" t="s">
        <v>51492</v>
      </c>
      <c r="C16897" t="s">
        <v>51493</v>
      </c>
      <c r="D16897">
        <v>3</v>
      </c>
      <c r="E16897" t="s">
        <v>13</v>
      </c>
      <c r="F16897" t="s">
        <v>13</v>
      </c>
      <c r="G16897" t="s">
        <v>51475</v>
      </c>
      <c r="H16897" s="3" t="s">
        <v>51476</v>
      </c>
      <c r="I16897" t="s">
        <v>62</v>
      </c>
      <c r="J16897" t="s">
        <v>51477</v>
      </c>
    </row>
    <row r="16898" spans="1:10" ht="16" x14ac:dyDescent="0.2">
      <c r="A16898" t="s">
        <v>51474</v>
      </c>
      <c r="B16898" t="s">
        <v>10354</v>
      </c>
      <c r="C16898" t="s">
        <v>10355</v>
      </c>
      <c r="D16898">
        <v>4</v>
      </c>
      <c r="E16898" t="s">
        <v>13</v>
      </c>
      <c r="F16898" t="s">
        <v>13</v>
      </c>
      <c r="G16898" t="s">
        <v>51475</v>
      </c>
      <c r="H16898" s="3" t="s">
        <v>51476</v>
      </c>
      <c r="I16898" t="s">
        <v>62</v>
      </c>
      <c r="J16898" t="s">
        <v>51477</v>
      </c>
    </row>
    <row r="16899" spans="1:10" ht="16" x14ac:dyDescent="0.2">
      <c r="A16899" t="s">
        <v>22049</v>
      </c>
      <c r="B16899" t="s">
        <v>10359</v>
      </c>
      <c r="C16899" t="s">
        <v>10360</v>
      </c>
      <c r="D16899">
        <v>5</v>
      </c>
      <c r="E16899" t="s">
        <v>13</v>
      </c>
      <c r="F16899" t="s">
        <v>13</v>
      </c>
      <c r="G16899" t="s">
        <v>51475</v>
      </c>
      <c r="H16899" s="3" t="s">
        <v>51476</v>
      </c>
      <c r="I16899" t="s">
        <v>62</v>
      </c>
      <c r="J16899" t="s">
        <v>22050</v>
      </c>
    </row>
    <row r="16900" spans="1:10" ht="16" x14ac:dyDescent="0.2">
      <c r="A16900" t="s">
        <v>34387</v>
      </c>
      <c r="B16900" t="s">
        <v>51494</v>
      </c>
      <c r="C16900" t="s">
        <v>51495</v>
      </c>
      <c r="D16900">
        <v>1</v>
      </c>
      <c r="E16900" t="s">
        <v>13</v>
      </c>
      <c r="F16900" t="s">
        <v>13</v>
      </c>
      <c r="G16900" t="s">
        <v>51475</v>
      </c>
      <c r="H16900" s="3" t="s">
        <v>51476</v>
      </c>
      <c r="I16900" t="s">
        <v>62</v>
      </c>
      <c r="J16900" t="s">
        <v>34391</v>
      </c>
    </row>
    <row r="16901" spans="1:10" ht="16" x14ac:dyDescent="0.2">
      <c r="A16901" t="s">
        <v>51496</v>
      </c>
      <c r="B16901" t="s">
        <v>10346</v>
      </c>
      <c r="C16901" t="s">
        <v>10347</v>
      </c>
      <c r="D16901">
        <v>2</v>
      </c>
      <c r="E16901" t="s">
        <v>13</v>
      </c>
      <c r="F16901" t="s">
        <v>13</v>
      </c>
      <c r="G16901" t="s">
        <v>51475</v>
      </c>
      <c r="H16901" s="3" t="s">
        <v>51476</v>
      </c>
      <c r="I16901" t="s">
        <v>62</v>
      </c>
      <c r="J16901" t="s">
        <v>51497</v>
      </c>
    </row>
    <row r="16902" spans="1:10" ht="16" x14ac:dyDescent="0.2">
      <c r="A16902" t="s">
        <v>51498</v>
      </c>
      <c r="B16902" t="s">
        <v>51499</v>
      </c>
      <c r="C16902" t="s">
        <v>51500</v>
      </c>
      <c r="D16902">
        <v>1</v>
      </c>
      <c r="E16902" t="s">
        <v>13</v>
      </c>
      <c r="F16902" t="s">
        <v>13</v>
      </c>
      <c r="G16902" t="s">
        <v>51501</v>
      </c>
      <c r="H16902" s="3" t="s">
        <v>51502</v>
      </c>
      <c r="I16902" t="s">
        <v>62</v>
      </c>
      <c r="J16902" t="s">
        <v>51503</v>
      </c>
    </row>
    <row r="16903" spans="1:10" ht="16" x14ac:dyDescent="0.2">
      <c r="A16903" t="s">
        <v>51504</v>
      </c>
      <c r="B16903" t="s">
        <v>51505</v>
      </c>
      <c r="C16903" t="s">
        <v>51506</v>
      </c>
      <c r="D16903">
        <v>2</v>
      </c>
      <c r="E16903" t="s">
        <v>13</v>
      </c>
      <c r="F16903" t="s">
        <v>13</v>
      </c>
      <c r="G16903" t="s">
        <v>51507</v>
      </c>
      <c r="H16903" s="3" t="s">
        <v>51508</v>
      </c>
      <c r="I16903" t="s">
        <v>62</v>
      </c>
      <c r="J16903" t="s">
        <v>51509</v>
      </c>
    </row>
    <row r="16904" spans="1:10" ht="16" x14ac:dyDescent="0.2">
      <c r="A16904" t="s">
        <v>51504</v>
      </c>
      <c r="B16904" t="s">
        <v>51510</v>
      </c>
      <c r="C16904" t="s">
        <v>51511</v>
      </c>
      <c r="D16904">
        <v>3</v>
      </c>
      <c r="E16904" t="s">
        <v>13</v>
      </c>
      <c r="F16904" t="s">
        <v>13</v>
      </c>
      <c r="G16904" t="s">
        <v>51507</v>
      </c>
      <c r="H16904" s="3" t="s">
        <v>51508</v>
      </c>
      <c r="I16904" t="s">
        <v>62</v>
      </c>
      <c r="J16904" t="s">
        <v>51509</v>
      </c>
    </row>
    <row r="16905" spans="1:10" ht="16" x14ac:dyDescent="0.2">
      <c r="A16905" t="s">
        <v>9982</v>
      </c>
      <c r="B16905" t="s">
        <v>51512</v>
      </c>
      <c r="C16905" t="s">
        <v>51513</v>
      </c>
      <c r="D16905">
        <v>5</v>
      </c>
      <c r="E16905" t="s">
        <v>13</v>
      </c>
      <c r="F16905" t="s">
        <v>13</v>
      </c>
      <c r="G16905" t="s">
        <v>51507</v>
      </c>
      <c r="H16905" s="3" t="s">
        <v>51508</v>
      </c>
      <c r="I16905" t="s">
        <v>62</v>
      </c>
      <c r="J16905" t="s">
        <v>9987</v>
      </c>
    </row>
    <row r="16906" spans="1:10" ht="16" x14ac:dyDescent="0.2">
      <c r="A16906" t="s">
        <v>51514</v>
      </c>
      <c r="B16906" t="s">
        <v>51515</v>
      </c>
      <c r="C16906" t="s">
        <v>51516</v>
      </c>
      <c r="D16906">
        <v>2</v>
      </c>
      <c r="E16906" t="s">
        <v>13</v>
      </c>
      <c r="F16906" t="s">
        <v>13</v>
      </c>
      <c r="G16906" t="s">
        <v>51517</v>
      </c>
      <c r="H16906" s="3" t="s">
        <v>51518</v>
      </c>
      <c r="I16906" t="s">
        <v>62</v>
      </c>
      <c r="J16906" t="s">
        <v>51519</v>
      </c>
    </row>
    <row r="16907" spans="1:10" ht="16" x14ac:dyDescent="0.2">
      <c r="A16907" t="s">
        <v>51520</v>
      </c>
      <c r="B16907" t="s">
        <v>51521</v>
      </c>
      <c r="C16907" t="s">
        <v>51522</v>
      </c>
      <c r="D16907">
        <v>2</v>
      </c>
      <c r="E16907">
        <f>134</f>
        <v>134</v>
      </c>
      <c r="F16907" t="s">
        <v>13</v>
      </c>
      <c r="G16907" t="s">
        <v>51523</v>
      </c>
      <c r="H16907" s="3" t="s">
        <v>51524</v>
      </c>
      <c r="I16907" t="s">
        <v>62</v>
      </c>
      <c r="J16907" t="s">
        <v>51525</v>
      </c>
    </row>
    <row r="16908" spans="1:10" ht="16" x14ac:dyDescent="0.2">
      <c r="A16908" t="s">
        <v>51526</v>
      </c>
      <c r="B16908" t="s">
        <v>51527</v>
      </c>
      <c r="C16908" t="s">
        <v>51528</v>
      </c>
      <c r="D16908">
        <v>1</v>
      </c>
      <c r="E16908">
        <f>134</f>
        <v>134</v>
      </c>
      <c r="F16908" t="s">
        <v>13</v>
      </c>
      <c r="G16908" t="s">
        <v>51523</v>
      </c>
      <c r="H16908" s="3" t="s">
        <v>51529</v>
      </c>
      <c r="I16908" t="s">
        <v>62</v>
      </c>
      <c r="J16908" t="s">
        <v>51530</v>
      </c>
    </row>
    <row r="16909" spans="1:10" ht="16" x14ac:dyDescent="0.2">
      <c r="A16909" t="s">
        <v>24138</v>
      </c>
      <c r="B16909" t="s">
        <v>24091</v>
      </c>
      <c r="C16909" t="s">
        <v>24092</v>
      </c>
      <c r="D16909">
        <v>2</v>
      </c>
      <c r="E16909">
        <f>134</f>
        <v>134</v>
      </c>
      <c r="F16909" t="s">
        <v>13</v>
      </c>
      <c r="G16909" t="s">
        <v>51523</v>
      </c>
      <c r="H16909" s="3" t="s">
        <v>51531</v>
      </c>
      <c r="I16909" t="s">
        <v>62</v>
      </c>
      <c r="J16909" t="s">
        <v>24140</v>
      </c>
    </row>
    <row r="16910" spans="1:10" ht="16" x14ac:dyDescent="0.2">
      <c r="A16910" t="s">
        <v>51532</v>
      </c>
      <c r="B16910" t="s">
        <v>43693</v>
      </c>
      <c r="C16910" t="s">
        <v>43694</v>
      </c>
      <c r="D16910">
        <v>1</v>
      </c>
      <c r="E16910">
        <f>134</f>
        <v>134</v>
      </c>
      <c r="F16910" t="s">
        <v>13</v>
      </c>
      <c r="G16910" t="s">
        <v>51523</v>
      </c>
      <c r="H16910" s="3" t="s">
        <v>51524</v>
      </c>
      <c r="I16910" t="s">
        <v>62</v>
      </c>
      <c r="J16910" t="s">
        <v>51533</v>
      </c>
    </row>
    <row r="16911" spans="1:10" ht="16" x14ac:dyDescent="0.2">
      <c r="A16911" t="s">
        <v>51526</v>
      </c>
      <c r="B16911" t="s">
        <v>51534</v>
      </c>
      <c r="C16911" t="s">
        <v>51535</v>
      </c>
      <c r="D16911">
        <v>4</v>
      </c>
      <c r="E16911">
        <f>134</f>
        <v>134</v>
      </c>
      <c r="F16911" t="s">
        <v>13</v>
      </c>
      <c r="G16911" t="s">
        <v>51523</v>
      </c>
      <c r="H16911" s="3" t="s">
        <v>51529</v>
      </c>
      <c r="I16911" t="s">
        <v>62</v>
      </c>
      <c r="J16911" t="s">
        <v>51530</v>
      </c>
    </row>
    <row r="16912" spans="1:10" ht="16" x14ac:dyDescent="0.2">
      <c r="A16912" t="s">
        <v>51520</v>
      </c>
      <c r="B16912" t="s">
        <v>8801</v>
      </c>
      <c r="C16912" t="s">
        <v>51536</v>
      </c>
      <c r="D16912">
        <v>1</v>
      </c>
      <c r="E16912">
        <f>134</f>
        <v>134</v>
      </c>
      <c r="F16912" t="s">
        <v>13</v>
      </c>
      <c r="G16912" t="s">
        <v>51523</v>
      </c>
      <c r="H16912" s="3" t="s">
        <v>51524</v>
      </c>
      <c r="I16912" t="s">
        <v>62</v>
      </c>
      <c r="J16912" t="s">
        <v>51525</v>
      </c>
    </row>
    <row r="16913" spans="1:10" ht="16" x14ac:dyDescent="0.2">
      <c r="A16913" t="s">
        <v>10107</v>
      </c>
      <c r="B16913" t="s">
        <v>24091</v>
      </c>
      <c r="C16913" t="s">
        <v>24092</v>
      </c>
      <c r="D16913">
        <v>1</v>
      </c>
      <c r="E16913">
        <f>134</f>
        <v>134</v>
      </c>
      <c r="F16913" t="s">
        <v>13</v>
      </c>
      <c r="G16913" t="s">
        <v>51523</v>
      </c>
      <c r="H16913" s="3" t="s">
        <v>51531</v>
      </c>
      <c r="I16913" t="s">
        <v>62</v>
      </c>
      <c r="J16913" t="s">
        <v>10112</v>
      </c>
    </row>
    <row r="16914" spans="1:10" ht="16" x14ac:dyDescent="0.2">
      <c r="A16914" t="s">
        <v>51520</v>
      </c>
      <c r="B16914" t="s">
        <v>51537</v>
      </c>
      <c r="C16914" t="s">
        <v>51538</v>
      </c>
      <c r="D16914">
        <v>4</v>
      </c>
      <c r="E16914">
        <f>134</f>
        <v>134</v>
      </c>
      <c r="F16914" t="s">
        <v>13</v>
      </c>
      <c r="G16914" t="s">
        <v>51523</v>
      </c>
      <c r="H16914" s="3" t="s">
        <v>51524</v>
      </c>
      <c r="I16914" t="s">
        <v>62</v>
      </c>
      <c r="J16914" t="s">
        <v>51525</v>
      </c>
    </row>
    <row r="16915" spans="1:10" ht="16" x14ac:dyDescent="0.2">
      <c r="A16915" t="s">
        <v>51539</v>
      </c>
      <c r="B16915" t="s">
        <v>51540</v>
      </c>
      <c r="C16915" t="s">
        <v>51541</v>
      </c>
      <c r="D16915">
        <v>1</v>
      </c>
      <c r="E16915">
        <f>134</f>
        <v>134</v>
      </c>
      <c r="F16915" t="s">
        <v>13</v>
      </c>
      <c r="G16915" t="s">
        <v>51523</v>
      </c>
      <c r="H16915" s="3" t="s">
        <v>51542</v>
      </c>
      <c r="I16915" t="s">
        <v>62</v>
      </c>
      <c r="J16915" t="s">
        <v>51543</v>
      </c>
    </row>
    <row r="16916" spans="1:10" ht="16" x14ac:dyDescent="0.2">
      <c r="A16916" t="s">
        <v>51544</v>
      </c>
      <c r="B16916" t="s">
        <v>51545</v>
      </c>
      <c r="C16916" t="s">
        <v>51546</v>
      </c>
      <c r="D16916">
        <v>1</v>
      </c>
      <c r="E16916">
        <f>134</f>
        <v>134</v>
      </c>
      <c r="F16916" t="s">
        <v>13</v>
      </c>
      <c r="G16916" t="s">
        <v>51523</v>
      </c>
      <c r="H16916" s="3" t="s">
        <v>51524</v>
      </c>
      <c r="I16916" t="s">
        <v>62</v>
      </c>
      <c r="J16916" t="s">
        <v>51547</v>
      </c>
    </row>
    <row r="16917" spans="1:10" ht="16" x14ac:dyDescent="0.2">
      <c r="A16917" t="s">
        <v>51526</v>
      </c>
      <c r="B16917" t="s">
        <v>51548</v>
      </c>
      <c r="C16917" t="s">
        <v>51549</v>
      </c>
      <c r="D16917">
        <v>5</v>
      </c>
      <c r="E16917">
        <f>134</f>
        <v>134</v>
      </c>
      <c r="F16917" t="s">
        <v>13</v>
      </c>
      <c r="G16917" t="s">
        <v>51523</v>
      </c>
      <c r="H16917" s="3" t="s">
        <v>51529</v>
      </c>
      <c r="I16917" t="s">
        <v>62</v>
      </c>
      <c r="J16917" t="s">
        <v>51530</v>
      </c>
    </row>
    <row r="16918" spans="1:10" ht="16" x14ac:dyDescent="0.2">
      <c r="A16918" t="s">
        <v>51544</v>
      </c>
      <c r="B16918" t="s">
        <v>51550</v>
      </c>
      <c r="C16918" t="s">
        <v>51551</v>
      </c>
      <c r="D16918">
        <v>2</v>
      </c>
      <c r="E16918">
        <f>134</f>
        <v>134</v>
      </c>
      <c r="F16918" t="s">
        <v>13</v>
      </c>
      <c r="G16918" t="s">
        <v>51523</v>
      </c>
      <c r="H16918" s="3" t="s">
        <v>51524</v>
      </c>
      <c r="I16918" t="s">
        <v>62</v>
      </c>
      <c r="J16918" t="s">
        <v>51547</v>
      </c>
    </row>
    <row r="16919" spans="1:10" ht="16" x14ac:dyDescent="0.2">
      <c r="A16919" t="s">
        <v>42495</v>
      </c>
      <c r="B16919" t="s">
        <v>51545</v>
      </c>
      <c r="C16919" t="s">
        <v>51546</v>
      </c>
      <c r="D16919">
        <v>1</v>
      </c>
      <c r="E16919">
        <f>134</f>
        <v>134</v>
      </c>
      <c r="F16919" t="s">
        <v>13</v>
      </c>
      <c r="G16919" t="s">
        <v>51523</v>
      </c>
      <c r="H16919" s="3" t="s">
        <v>51524</v>
      </c>
      <c r="I16919" t="s">
        <v>62</v>
      </c>
      <c r="J16919" t="s">
        <v>42496</v>
      </c>
    </row>
    <row r="16920" spans="1:10" ht="16" x14ac:dyDescent="0.2">
      <c r="A16920" t="s">
        <v>51520</v>
      </c>
      <c r="B16920" t="s">
        <v>51552</v>
      </c>
      <c r="C16920" t="s">
        <v>51553</v>
      </c>
      <c r="D16920">
        <v>3</v>
      </c>
      <c r="E16920">
        <f>134</f>
        <v>134</v>
      </c>
      <c r="F16920" t="s">
        <v>13</v>
      </c>
      <c r="G16920" t="s">
        <v>51523</v>
      </c>
      <c r="H16920" s="3" t="s">
        <v>51524</v>
      </c>
      <c r="I16920" t="s">
        <v>62</v>
      </c>
      <c r="J16920" t="s">
        <v>51525</v>
      </c>
    </row>
    <row r="16921" spans="1:10" ht="16" x14ac:dyDescent="0.2">
      <c r="A16921" t="s">
        <v>17394</v>
      </c>
      <c r="B16921" t="s">
        <v>51554</v>
      </c>
      <c r="C16921" t="s">
        <v>51555</v>
      </c>
      <c r="D16921">
        <v>4</v>
      </c>
      <c r="E16921">
        <f>134</f>
        <v>134</v>
      </c>
      <c r="F16921" t="s">
        <v>13</v>
      </c>
      <c r="G16921" t="s">
        <v>51523</v>
      </c>
      <c r="H16921" s="3" t="s">
        <v>51556</v>
      </c>
      <c r="I16921" t="s">
        <v>62</v>
      </c>
      <c r="J16921" t="s">
        <v>17398</v>
      </c>
    </row>
    <row r="16922" spans="1:10" ht="16" x14ac:dyDescent="0.2">
      <c r="A16922" t="s">
        <v>22239</v>
      </c>
      <c r="B16922" t="s">
        <v>51557</v>
      </c>
      <c r="C16922" t="s">
        <v>51558</v>
      </c>
      <c r="D16922">
        <v>3</v>
      </c>
      <c r="E16922">
        <f>134</f>
        <v>134</v>
      </c>
      <c r="F16922" t="s">
        <v>13</v>
      </c>
      <c r="G16922" t="s">
        <v>51523</v>
      </c>
      <c r="H16922" s="3" t="s">
        <v>51559</v>
      </c>
      <c r="I16922" t="s">
        <v>62</v>
      </c>
      <c r="J16922" t="s">
        <v>22244</v>
      </c>
    </row>
    <row r="16923" spans="1:10" ht="16" x14ac:dyDescent="0.2">
      <c r="A16923" t="s">
        <v>51526</v>
      </c>
      <c r="B16923" t="s">
        <v>51560</v>
      </c>
      <c r="C16923" t="s">
        <v>51561</v>
      </c>
      <c r="D16923">
        <v>6</v>
      </c>
      <c r="E16923">
        <f>134</f>
        <v>134</v>
      </c>
      <c r="F16923" t="s">
        <v>13</v>
      </c>
      <c r="G16923" t="s">
        <v>51523</v>
      </c>
      <c r="H16923" s="3" t="s">
        <v>51529</v>
      </c>
      <c r="I16923" t="s">
        <v>62</v>
      </c>
      <c r="J16923" t="s">
        <v>51530</v>
      </c>
    </row>
    <row r="16924" spans="1:10" ht="16" x14ac:dyDescent="0.2">
      <c r="A16924" t="s">
        <v>51526</v>
      </c>
      <c r="B16924" t="s">
        <v>51562</v>
      </c>
      <c r="C16924" t="s">
        <v>51563</v>
      </c>
      <c r="D16924">
        <v>3</v>
      </c>
      <c r="E16924">
        <f>134</f>
        <v>134</v>
      </c>
      <c r="F16924" t="s">
        <v>13</v>
      </c>
      <c r="G16924" t="s">
        <v>51523</v>
      </c>
      <c r="H16924" s="3" t="s">
        <v>51529</v>
      </c>
      <c r="I16924" t="s">
        <v>62</v>
      </c>
      <c r="J16924" t="s">
        <v>51530</v>
      </c>
    </row>
    <row r="16925" spans="1:10" ht="32" x14ac:dyDescent="0.2">
      <c r="A16925" t="s">
        <v>51526</v>
      </c>
      <c r="B16925" t="s">
        <v>51564</v>
      </c>
      <c r="C16925" t="s">
        <v>51565</v>
      </c>
      <c r="D16925">
        <v>2</v>
      </c>
      <c r="E16925">
        <f>134</f>
        <v>134</v>
      </c>
      <c r="F16925" t="s">
        <v>13</v>
      </c>
      <c r="G16925" t="s">
        <v>51523</v>
      </c>
      <c r="H16925" s="3" t="s">
        <v>51566</v>
      </c>
      <c r="I16925" t="s">
        <v>62</v>
      </c>
      <c r="J16925" t="s">
        <v>51530</v>
      </c>
    </row>
    <row r="16926" spans="1:10" ht="16" x14ac:dyDescent="0.2">
      <c r="A16926" t="s">
        <v>51567</v>
      </c>
      <c r="B16926" t="s">
        <v>43693</v>
      </c>
      <c r="C16926" t="s">
        <v>43694</v>
      </c>
      <c r="D16926">
        <v>1</v>
      </c>
      <c r="E16926">
        <f>134</f>
        <v>134</v>
      </c>
      <c r="F16926" t="s">
        <v>13</v>
      </c>
      <c r="G16926" t="s">
        <v>51523</v>
      </c>
      <c r="H16926" s="3" t="s">
        <v>51524</v>
      </c>
      <c r="I16926" t="s">
        <v>62</v>
      </c>
      <c r="J16926" t="s">
        <v>51568</v>
      </c>
    </row>
    <row r="16927" spans="1:10" ht="16" x14ac:dyDescent="0.2">
      <c r="A16927" t="s">
        <v>10648</v>
      </c>
      <c r="B16927" t="s">
        <v>51569</v>
      </c>
      <c r="C16927" t="s">
        <v>51570</v>
      </c>
      <c r="D16927">
        <v>5</v>
      </c>
      <c r="E16927">
        <f>134</f>
        <v>134</v>
      </c>
      <c r="F16927" t="s">
        <v>13</v>
      </c>
      <c r="G16927" t="s">
        <v>51523</v>
      </c>
      <c r="H16927" s="3" t="s">
        <v>51524</v>
      </c>
      <c r="I16927" t="s">
        <v>62</v>
      </c>
      <c r="J16927" t="s">
        <v>10651</v>
      </c>
    </row>
    <row r="16928" spans="1:10" ht="16" x14ac:dyDescent="0.2">
      <c r="A16928" t="s">
        <v>51504</v>
      </c>
      <c r="B16928" t="s">
        <v>51571</v>
      </c>
      <c r="C16928" t="s">
        <v>51572</v>
      </c>
      <c r="D16928">
        <v>1</v>
      </c>
      <c r="E16928">
        <f>134</f>
        <v>134</v>
      </c>
      <c r="F16928" t="s">
        <v>13</v>
      </c>
      <c r="G16928" t="s">
        <v>51523</v>
      </c>
      <c r="H16928" s="3" t="s">
        <v>51524</v>
      </c>
      <c r="I16928" t="s">
        <v>62</v>
      </c>
      <c r="J16928" t="s">
        <v>51509</v>
      </c>
    </row>
    <row r="16929" spans="1:10" ht="16" x14ac:dyDescent="0.2">
      <c r="A16929" t="s">
        <v>51573</v>
      </c>
      <c r="B16929" t="s">
        <v>51574</v>
      </c>
      <c r="C16929" t="s">
        <v>51575</v>
      </c>
      <c r="D16929">
        <v>5</v>
      </c>
      <c r="E16929">
        <f>134</f>
        <v>134</v>
      </c>
      <c r="F16929" t="s">
        <v>13</v>
      </c>
      <c r="G16929" t="s">
        <v>51576</v>
      </c>
      <c r="H16929" s="3" t="s">
        <v>51577</v>
      </c>
      <c r="I16929" t="s">
        <v>62</v>
      </c>
      <c r="J16929" t="s">
        <v>51578</v>
      </c>
    </row>
    <row r="16930" spans="1:10" ht="16" x14ac:dyDescent="0.2">
      <c r="A16930" t="s">
        <v>49447</v>
      </c>
      <c r="B16930" t="s">
        <v>51574</v>
      </c>
      <c r="C16930" t="s">
        <v>51575</v>
      </c>
      <c r="D16930">
        <v>3</v>
      </c>
      <c r="E16930">
        <f>134</f>
        <v>134</v>
      </c>
      <c r="F16930" t="s">
        <v>13</v>
      </c>
      <c r="G16930" t="s">
        <v>51576</v>
      </c>
      <c r="H16930" s="3" t="s">
        <v>51577</v>
      </c>
      <c r="I16930" t="s">
        <v>62</v>
      </c>
      <c r="J16930" t="s">
        <v>49450</v>
      </c>
    </row>
    <row r="16931" spans="1:10" ht="16" x14ac:dyDescent="0.2">
      <c r="A16931" t="s">
        <v>51573</v>
      </c>
      <c r="B16931" t="s">
        <v>51579</v>
      </c>
      <c r="C16931" t="s">
        <v>51580</v>
      </c>
      <c r="D16931">
        <v>3</v>
      </c>
      <c r="E16931">
        <f>134</f>
        <v>134</v>
      </c>
      <c r="F16931" t="s">
        <v>13</v>
      </c>
      <c r="G16931" t="s">
        <v>51576</v>
      </c>
      <c r="H16931" s="3" t="s">
        <v>51581</v>
      </c>
      <c r="I16931" t="s">
        <v>62</v>
      </c>
      <c r="J16931" t="s">
        <v>51578</v>
      </c>
    </row>
    <row r="16932" spans="1:10" ht="16" x14ac:dyDescent="0.2">
      <c r="A16932" t="s">
        <v>49447</v>
      </c>
      <c r="B16932" t="s">
        <v>51582</v>
      </c>
      <c r="C16932" t="s">
        <v>51583</v>
      </c>
      <c r="D16932">
        <v>1</v>
      </c>
      <c r="E16932">
        <f>134</f>
        <v>134</v>
      </c>
      <c r="F16932" t="s">
        <v>13</v>
      </c>
      <c r="G16932" t="s">
        <v>51576</v>
      </c>
      <c r="H16932" s="3" t="s">
        <v>51577</v>
      </c>
      <c r="I16932" t="s">
        <v>62</v>
      </c>
      <c r="J16932" t="s">
        <v>49450</v>
      </c>
    </row>
    <row r="16933" spans="1:10" ht="16" x14ac:dyDescent="0.2">
      <c r="A16933" t="s">
        <v>51573</v>
      </c>
      <c r="B16933" t="s">
        <v>51584</v>
      </c>
      <c r="C16933" t="s">
        <v>51585</v>
      </c>
      <c r="D16933">
        <v>4</v>
      </c>
      <c r="E16933">
        <f>134</f>
        <v>134</v>
      </c>
      <c r="F16933" t="s">
        <v>13</v>
      </c>
      <c r="G16933" t="s">
        <v>51576</v>
      </c>
      <c r="H16933" s="3" t="s">
        <v>51577</v>
      </c>
      <c r="I16933" t="s">
        <v>62</v>
      </c>
      <c r="J16933" t="s">
        <v>51578</v>
      </c>
    </row>
    <row r="16934" spans="1:10" ht="16" x14ac:dyDescent="0.2">
      <c r="A16934" t="s">
        <v>51573</v>
      </c>
      <c r="B16934" t="s">
        <v>51582</v>
      </c>
      <c r="C16934" t="s">
        <v>51583</v>
      </c>
      <c r="D16934">
        <v>2</v>
      </c>
      <c r="E16934">
        <f>134</f>
        <v>134</v>
      </c>
      <c r="F16934" t="s">
        <v>13</v>
      </c>
      <c r="G16934" t="s">
        <v>51576</v>
      </c>
      <c r="H16934" s="3" t="s">
        <v>51577</v>
      </c>
      <c r="I16934" t="s">
        <v>62</v>
      </c>
      <c r="J16934" t="s">
        <v>51578</v>
      </c>
    </row>
    <row r="16935" spans="1:10" ht="16" x14ac:dyDescent="0.2">
      <c r="A16935" t="s">
        <v>49447</v>
      </c>
      <c r="B16935" t="s">
        <v>51586</v>
      </c>
      <c r="C16935" t="s">
        <v>51587</v>
      </c>
      <c r="D16935">
        <v>4</v>
      </c>
      <c r="E16935">
        <f>134</f>
        <v>134</v>
      </c>
      <c r="F16935" t="s">
        <v>13</v>
      </c>
      <c r="G16935" t="s">
        <v>51576</v>
      </c>
      <c r="H16935" s="3" t="s">
        <v>51577</v>
      </c>
      <c r="I16935" t="s">
        <v>62</v>
      </c>
      <c r="J16935" t="s">
        <v>49450</v>
      </c>
    </row>
    <row r="16936" spans="1:10" ht="16" x14ac:dyDescent="0.2">
      <c r="A16936" t="s">
        <v>51573</v>
      </c>
      <c r="B16936" t="s">
        <v>51586</v>
      </c>
      <c r="C16936" t="s">
        <v>51587</v>
      </c>
      <c r="D16936">
        <v>1</v>
      </c>
      <c r="E16936">
        <f>134</f>
        <v>134</v>
      </c>
      <c r="F16936" t="s">
        <v>13</v>
      </c>
      <c r="G16936" t="s">
        <v>51576</v>
      </c>
      <c r="H16936" s="3" t="s">
        <v>51577</v>
      </c>
      <c r="I16936" t="s">
        <v>62</v>
      </c>
      <c r="J16936" t="s">
        <v>51578</v>
      </c>
    </row>
    <row r="16937" spans="1:10" ht="16" x14ac:dyDescent="0.2">
      <c r="A16937" t="s">
        <v>30779</v>
      </c>
      <c r="B16937" t="s">
        <v>51588</v>
      </c>
      <c r="C16937" t="s">
        <v>51589</v>
      </c>
      <c r="D16937">
        <v>2</v>
      </c>
      <c r="E16937" t="s">
        <v>13</v>
      </c>
      <c r="F16937" t="s">
        <v>13</v>
      </c>
      <c r="G16937" t="s">
        <v>51590</v>
      </c>
      <c r="H16937" s="3" t="s">
        <v>51591</v>
      </c>
      <c r="I16937" t="s">
        <v>62</v>
      </c>
      <c r="J16937" t="s">
        <v>30783</v>
      </c>
    </row>
    <row r="16938" spans="1:10" ht="16" x14ac:dyDescent="0.2">
      <c r="A16938" t="s">
        <v>51592</v>
      </c>
      <c r="B16938" t="s">
        <v>51593</v>
      </c>
      <c r="C16938" t="s">
        <v>51594</v>
      </c>
      <c r="D16938">
        <v>1</v>
      </c>
      <c r="E16938" t="s">
        <v>13</v>
      </c>
      <c r="F16938" t="s">
        <v>13</v>
      </c>
      <c r="G16938" t="s">
        <v>51595</v>
      </c>
      <c r="H16938" s="3" t="s">
        <v>51596</v>
      </c>
      <c r="I16938" t="s">
        <v>62</v>
      </c>
      <c r="J16938" t="s">
        <v>51597</v>
      </c>
    </row>
    <row r="16939" spans="1:10" ht="16" x14ac:dyDescent="0.2">
      <c r="A16939" t="s">
        <v>51598</v>
      </c>
      <c r="B16939" t="s">
        <v>51599</v>
      </c>
      <c r="C16939" t="s">
        <v>51600</v>
      </c>
      <c r="D16939">
        <v>1</v>
      </c>
      <c r="E16939" t="s">
        <v>13</v>
      </c>
      <c r="F16939" t="s">
        <v>13</v>
      </c>
      <c r="G16939" t="s">
        <v>51601</v>
      </c>
      <c r="H16939" s="3" t="s">
        <v>51602</v>
      </c>
      <c r="I16939" t="s">
        <v>62</v>
      </c>
      <c r="J16939" t="s">
        <v>51603</v>
      </c>
    </row>
    <row r="16940" spans="1:10" ht="16" x14ac:dyDescent="0.2">
      <c r="A16940" t="s">
        <v>51604</v>
      </c>
      <c r="B16940" t="s">
        <v>30133</v>
      </c>
      <c r="C16940" t="s">
        <v>51605</v>
      </c>
      <c r="D16940">
        <v>1</v>
      </c>
      <c r="E16940" t="s">
        <v>13</v>
      </c>
      <c r="F16940" t="s">
        <v>13</v>
      </c>
      <c r="G16940" t="s">
        <v>51601</v>
      </c>
      <c r="H16940" s="3" t="s">
        <v>51606</v>
      </c>
      <c r="I16940" t="s">
        <v>62</v>
      </c>
      <c r="J16940" t="s">
        <v>51607</v>
      </c>
    </row>
    <row r="16941" spans="1:10" ht="16" x14ac:dyDescent="0.2">
      <c r="A16941" t="s">
        <v>51608</v>
      </c>
      <c r="B16941" t="s">
        <v>51599</v>
      </c>
      <c r="C16941" t="s">
        <v>51600</v>
      </c>
      <c r="D16941">
        <v>1</v>
      </c>
      <c r="E16941" t="s">
        <v>13</v>
      </c>
      <c r="F16941" t="s">
        <v>13</v>
      </c>
      <c r="G16941" t="s">
        <v>51601</v>
      </c>
      <c r="H16941" s="3" t="s">
        <v>51602</v>
      </c>
      <c r="I16941" t="s">
        <v>62</v>
      </c>
      <c r="J16941" t="s">
        <v>51609</v>
      </c>
    </row>
    <row r="16942" spans="1:10" ht="16" x14ac:dyDescent="0.2">
      <c r="A16942" t="s">
        <v>51610</v>
      </c>
      <c r="B16942" t="s">
        <v>51564</v>
      </c>
      <c r="C16942" t="s">
        <v>51611</v>
      </c>
      <c r="D16942">
        <v>2</v>
      </c>
      <c r="E16942" t="s">
        <v>13</v>
      </c>
      <c r="F16942" t="s">
        <v>13</v>
      </c>
      <c r="G16942" t="s">
        <v>51601</v>
      </c>
      <c r="H16942" s="3" t="s">
        <v>51612</v>
      </c>
      <c r="I16942" t="s">
        <v>62</v>
      </c>
      <c r="J16942" t="s">
        <v>51613</v>
      </c>
    </row>
    <row r="16943" spans="1:10" ht="16" x14ac:dyDescent="0.2">
      <c r="A16943" t="s">
        <v>51608</v>
      </c>
      <c r="B16943" t="s">
        <v>30133</v>
      </c>
      <c r="C16943" t="s">
        <v>51605</v>
      </c>
      <c r="D16943">
        <v>3</v>
      </c>
      <c r="E16943" t="s">
        <v>13</v>
      </c>
      <c r="F16943" t="s">
        <v>13</v>
      </c>
      <c r="G16943" t="s">
        <v>51601</v>
      </c>
      <c r="H16943" s="3" t="s">
        <v>51602</v>
      </c>
      <c r="I16943" t="s">
        <v>62</v>
      </c>
      <c r="J16943" t="s">
        <v>51609</v>
      </c>
    </row>
    <row r="16944" spans="1:10" ht="16" x14ac:dyDescent="0.2">
      <c r="A16944" t="s">
        <v>51614</v>
      </c>
      <c r="B16944" t="s">
        <v>51615</v>
      </c>
      <c r="C16944" t="s">
        <v>51616</v>
      </c>
      <c r="D16944">
        <v>3</v>
      </c>
      <c r="E16944" t="s">
        <v>1246</v>
      </c>
      <c r="F16944" t="s">
        <v>13</v>
      </c>
      <c r="G16944" t="s">
        <v>51617</v>
      </c>
      <c r="H16944" s="3" t="s">
        <v>51618</v>
      </c>
      <c r="I16944" t="s">
        <v>62</v>
      </c>
      <c r="J16944" t="s">
        <v>51619</v>
      </c>
    </row>
    <row r="16945" spans="1:10" ht="16" x14ac:dyDescent="0.2">
      <c r="A16945" t="s">
        <v>10067</v>
      </c>
      <c r="B16945" t="s">
        <v>51620</v>
      </c>
      <c r="C16945" t="s">
        <v>51621</v>
      </c>
      <c r="D16945">
        <v>3</v>
      </c>
      <c r="E16945" t="s">
        <v>1246</v>
      </c>
      <c r="F16945" t="s">
        <v>13</v>
      </c>
      <c r="G16945" t="s">
        <v>51617</v>
      </c>
      <c r="H16945" s="3" t="s">
        <v>51622</v>
      </c>
      <c r="I16945" t="s">
        <v>62</v>
      </c>
      <c r="J16945" t="s">
        <v>10068</v>
      </c>
    </row>
    <row r="16946" spans="1:10" ht="16" x14ac:dyDescent="0.2">
      <c r="A16946" t="s">
        <v>6607</v>
      </c>
      <c r="B16946" t="s">
        <v>51615</v>
      </c>
      <c r="C16946" t="s">
        <v>51616</v>
      </c>
      <c r="D16946">
        <v>3</v>
      </c>
      <c r="E16946" t="s">
        <v>1246</v>
      </c>
      <c r="F16946" t="s">
        <v>13</v>
      </c>
      <c r="G16946" t="s">
        <v>51617</v>
      </c>
      <c r="H16946" s="3" t="s">
        <v>51618</v>
      </c>
      <c r="I16946" t="s">
        <v>62</v>
      </c>
      <c r="J16946" t="s">
        <v>6612</v>
      </c>
    </row>
    <row r="16947" spans="1:10" ht="16" x14ac:dyDescent="0.2">
      <c r="A16947" t="s">
        <v>51623</v>
      </c>
      <c r="B16947" t="s">
        <v>51624</v>
      </c>
      <c r="C16947" t="s">
        <v>51616</v>
      </c>
      <c r="D16947">
        <v>3</v>
      </c>
      <c r="E16947" t="s">
        <v>1246</v>
      </c>
      <c r="F16947" t="s">
        <v>13</v>
      </c>
      <c r="G16947" t="s">
        <v>51617</v>
      </c>
      <c r="H16947" s="3" t="s">
        <v>51618</v>
      </c>
      <c r="I16947" t="s">
        <v>62</v>
      </c>
      <c r="J16947" t="s">
        <v>51625</v>
      </c>
    </row>
    <row r="16948" spans="1:10" ht="16" x14ac:dyDescent="0.2">
      <c r="A16948" t="s">
        <v>51626</v>
      </c>
      <c r="B16948" t="s">
        <v>51627</v>
      </c>
      <c r="C16948" t="s">
        <v>51628</v>
      </c>
      <c r="D16948">
        <v>3</v>
      </c>
      <c r="E16948" t="s">
        <v>1246</v>
      </c>
      <c r="F16948" t="s">
        <v>13</v>
      </c>
      <c r="G16948" t="s">
        <v>51617</v>
      </c>
      <c r="H16948" s="3" t="s">
        <v>51629</v>
      </c>
      <c r="I16948" t="s">
        <v>62</v>
      </c>
      <c r="J16948" t="s">
        <v>51630</v>
      </c>
    </row>
    <row r="16949" spans="1:10" ht="16" x14ac:dyDescent="0.2">
      <c r="A16949" t="s">
        <v>29835</v>
      </c>
      <c r="B16949" t="s">
        <v>51631</v>
      </c>
      <c r="C16949" t="s">
        <v>51632</v>
      </c>
      <c r="D16949">
        <v>2</v>
      </c>
      <c r="E16949" t="s">
        <v>1246</v>
      </c>
      <c r="F16949" t="s">
        <v>13</v>
      </c>
      <c r="G16949" t="s">
        <v>51617</v>
      </c>
      <c r="H16949" s="3" t="s">
        <v>51622</v>
      </c>
      <c r="I16949" t="s">
        <v>62</v>
      </c>
      <c r="J16949" t="s">
        <v>29839</v>
      </c>
    </row>
    <row r="16950" spans="1:10" ht="16" x14ac:dyDescent="0.2">
      <c r="A16950" t="s">
        <v>14331</v>
      </c>
      <c r="B16950" t="s">
        <v>12377</v>
      </c>
      <c r="C16950" t="s">
        <v>51633</v>
      </c>
      <c r="D16950">
        <v>3</v>
      </c>
      <c r="E16950" t="s">
        <v>1246</v>
      </c>
      <c r="F16950" t="s">
        <v>13</v>
      </c>
      <c r="G16950" t="s">
        <v>51617</v>
      </c>
      <c r="H16950" s="3" t="s">
        <v>51634</v>
      </c>
      <c r="I16950" t="s">
        <v>62</v>
      </c>
      <c r="J16950" t="s">
        <v>14335</v>
      </c>
    </row>
    <row r="16951" spans="1:10" ht="16" x14ac:dyDescent="0.2">
      <c r="A16951" t="s">
        <v>51635</v>
      </c>
      <c r="B16951" t="s">
        <v>51615</v>
      </c>
      <c r="C16951" t="s">
        <v>51616</v>
      </c>
      <c r="D16951">
        <v>1</v>
      </c>
      <c r="E16951" t="s">
        <v>1246</v>
      </c>
      <c r="F16951" t="s">
        <v>13</v>
      </c>
      <c r="G16951" t="s">
        <v>51617</v>
      </c>
      <c r="H16951" s="3" t="s">
        <v>51618</v>
      </c>
      <c r="I16951" t="s">
        <v>62</v>
      </c>
      <c r="J16951" t="s">
        <v>51636</v>
      </c>
    </row>
    <row r="16952" spans="1:10" ht="16" x14ac:dyDescent="0.2">
      <c r="A16952" t="s">
        <v>22848</v>
      </c>
      <c r="B16952" t="s">
        <v>18469</v>
      </c>
      <c r="C16952" t="s">
        <v>51637</v>
      </c>
      <c r="D16952">
        <v>1</v>
      </c>
      <c r="E16952" t="s">
        <v>1246</v>
      </c>
      <c r="F16952" t="s">
        <v>13</v>
      </c>
      <c r="G16952" t="s">
        <v>51617</v>
      </c>
      <c r="H16952" s="3" t="s">
        <v>51629</v>
      </c>
      <c r="I16952" t="s">
        <v>62</v>
      </c>
      <c r="J16952" t="s">
        <v>22853</v>
      </c>
    </row>
    <row r="16953" spans="1:10" ht="16" x14ac:dyDescent="0.2">
      <c r="A16953" t="s">
        <v>7388</v>
      </c>
      <c r="B16953" t="s">
        <v>24049</v>
      </c>
      <c r="C16953" t="s">
        <v>24050</v>
      </c>
      <c r="D16953">
        <v>1</v>
      </c>
      <c r="E16953" t="s">
        <v>1246</v>
      </c>
      <c r="F16953" t="s">
        <v>13</v>
      </c>
      <c r="G16953" t="s">
        <v>51617</v>
      </c>
      <c r="H16953" s="3" t="s">
        <v>51629</v>
      </c>
      <c r="I16953" t="s">
        <v>62</v>
      </c>
      <c r="J16953" t="s">
        <v>7389</v>
      </c>
    </row>
    <row r="16954" spans="1:10" ht="16" x14ac:dyDescent="0.2">
      <c r="A16954" t="s">
        <v>51626</v>
      </c>
      <c r="B16954" t="s">
        <v>51638</v>
      </c>
      <c r="C16954" t="s">
        <v>51639</v>
      </c>
      <c r="D16954">
        <v>2</v>
      </c>
      <c r="E16954" t="s">
        <v>1246</v>
      </c>
      <c r="F16954" t="s">
        <v>13</v>
      </c>
      <c r="G16954" t="s">
        <v>51617</v>
      </c>
      <c r="H16954" s="3" t="s">
        <v>51629</v>
      </c>
      <c r="I16954" t="s">
        <v>62</v>
      </c>
      <c r="J16954" t="s">
        <v>51630</v>
      </c>
    </row>
    <row r="16955" spans="1:10" ht="16" x14ac:dyDescent="0.2">
      <c r="A16955" t="s">
        <v>10067</v>
      </c>
      <c r="B16955" t="s">
        <v>51640</v>
      </c>
      <c r="C16955" t="s">
        <v>51641</v>
      </c>
      <c r="D16955">
        <v>2</v>
      </c>
      <c r="E16955" t="s">
        <v>1246</v>
      </c>
      <c r="F16955" t="s">
        <v>13</v>
      </c>
      <c r="G16955" t="s">
        <v>51617</v>
      </c>
      <c r="H16955" s="3" t="s">
        <v>51622</v>
      </c>
      <c r="I16955" t="s">
        <v>62</v>
      </c>
      <c r="J16955" t="s">
        <v>10068</v>
      </c>
    </row>
    <row r="16956" spans="1:10" ht="16" x14ac:dyDescent="0.2">
      <c r="A16956" t="s">
        <v>24128</v>
      </c>
      <c r="B16956" t="s">
        <v>13691</v>
      </c>
      <c r="C16956" t="s">
        <v>13692</v>
      </c>
      <c r="D16956">
        <v>1</v>
      </c>
      <c r="E16956" t="s">
        <v>1246</v>
      </c>
      <c r="F16956" t="s">
        <v>13</v>
      </c>
      <c r="G16956" t="s">
        <v>51617</v>
      </c>
      <c r="H16956" s="3" t="s">
        <v>51642</v>
      </c>
      <c r="I16956" t="s">
        <v>62</v>
      </c>
      <c r="J16956" t="s">
        <v>24129</v>
      </c>
    </row>
    <row r="16957" spans="1:10" ht="16" x14ac:dyDescent="0.2">
      <c r="A16957" t="s">
        <v>2720</v>
      </c>
      <c r="B16957" t="s">
        <v>51643</v>
      </c>
      <c r="C16957" t="s">
        <v>51644</v>
      </c>
      <c r="D16957">
        <v>2</v>
      </c>
      <c r="E16957" t="s">
        <v>1246</v>
      </c>
      <c r="F16957" t="s">
        <v>13</v>
      </c>
      <c r="G16957" t="s">
        <v>51617</v>
      </c>
      <c r="H16957" s="3" t="s">
        <v>51622</v>
      </c>
      <c r="I16957" t="s">
        <v>62</v>
      </c>
      <c r="J16957" t="s">
        <v>2721</v>
      </c>
    </row>
    <row r="16958" spans="1:10" ht="16" x14ac:dyDescent="0.2">
      <c r="A16958" t="s">
        <v>2720</v>
      </c>
      <c r="B16958" t="s">
        <v>51645</v>
      </c>
      <c r="C16958" t="s">
        <v>51646</v>
      </c>
      <c r="D16958">
        <v>3</v>
      </c>
      <c r="E16958" t="s">
        <v>1246</v>
      </c>
      <c r="F16958" t="s">
        <v>13</v>
      </c>
      <c r="G16958" t="s">
        <v>51617</v>
      </c>
      <c r="H16958" s="3" t="s">
        <v>51622</v>
      </c>
      <c r="I16958" t="s">
        <v>62</v>
      </c>
      <c r="J16958" t="s">
        <v>2721</v>
      </c>
    </row>
    <row r="16959" spans="1:10" ht="32" x14ac:dyDescent="0.2">
      <c r="A16959" t="s">
        <v>24146</v>
      </c>
      <c r="B16959" t="s">
        <v>13691</v>
      </c>
      <c r="C16959" t="s">
        <v>13692</v>
      </c>
      <c r="D16959">
        <v>1</v>
      </c>
      <c r="E16959" t="s">
        <v>1246</v>
      </c>
      <c r="F16959" t="s">
        <v>13</v>
      </c>
      <c r="G16959" t="s">
        <v>51617</v>
      </c>
      <c r="H16959" s="3" t="s">
        <v>51647</v>
      </c>
      <c r="I16959" t="s">
        <v>62</v>
      </c>
      <c r="J16959" t="s">
        <v>24147</v>
      </c>
    </row>
    <row r="16960" spans="1:10" ht="16" x14ac:dyDescent="0.2">
      <c r="A16960" t="s">
        <v>2731</v>
      </c>
      <c r="B16960" t="s">
        <v>51648</v>
      </c>
      <c r="C16960" t="s">
        <v>51649</v>
      </c>
      <c r="D16960">
        <v>1</v>
      </c>
      <c r="E16960" t="s">
        <v>1246</v>
      </c>
      <c r="F16960" t="s">
        <v>13</v>
      </c>
      <c r="G16960" t="s">
        <v>51617</v>
      </c>
      <c r="H16960" s="3" t="s">
        <v>51629</v>
      </c>
      <c r="I16960" t="s">
        <v>62</v>
      </c>
      <c r="J16960" t="s">
        <v>2732</v>
      </c>
    </row>
    <row r="16961" spans="1:10" ht="16" x14ac:dyDescent="0.2">
      <c r="A16961" t="s">
        <v>44551</v>
      </c>
      <c r="B16961" t="s">
        <v>22849</v>
      </c>
      <c r="C16961" t="s">
        <v>22850</v>
      </c>
      <c r="D16961">
        <v>2</v>
      </c>
      <c r="E16961" t="s">
        <v>1246</v>
      </c>
      <c r="F16961" t="s">
        <v>13</v>
      </c>
      <c r="G16961" t="s">
        <v>51617</v>
      </c>
      <c r="H16961" s="3" t="s">
        <v>51618</v>
      </c>
      <c r="I16961" t="s">
        <v>62</v>
      </c>
      <c r="J16961" t="s">
        <v>44556</v>
      </c>
    </row>
    <row r="16962" spans="1:10" ht="16" x14ac:dyDescent="0.2">
      <c r="A16962" t="s">
        <v>44551</v>
      </c>
      <c r="B16962" t="s">
        <v>51650</v>
      </c>
      <c r="C16962" t="s">
        <v>51651</v>
      </c>
      <c r="D16962">
        <v>1</v>
      </c>
      <c r="E16962" t="s">
        <v>1246</v>
      </c>
      <c r="F16962" t="s">
        <v>13</v>
      </c>
      <c r="G16962" t="s">
        <v>51617</v>
      </c>
      <c r="H16962" s="3" t="s">
        <v>51652</v>
      </c>
      <c r="I16962" t="s">
        <v>62</v>
      </c>
      <c r="J16962" t="s">
        <v>44556</v>
      </c>
    </row>
    <row r="16963" spans="1:10" ht="16" x14ac:dyDescent="0.2">
      <c r="A16963" t="s">
        <v>51653</v>
      </c>
      <c r="B16963" t="s">
        <v>51615</v>
      </c>
      <c r="C16963" t="s">
        <v>51616</v>
      </c>
      <c r="D16963">
        <v>1</v>
      </c>
      <c r="E16963" t="s">
        <v>1246</v>
      </c>
      <c r="F16963" t="s">
        <v>13</v>
      </c>
      <c r="G16963" t="s">
        <v>51617</v>
      </c>
      <c r="H16963" s="3" t="s">
        <v>51618</v>
      </c>
      <c r="I16963" t="s">
        <v>62</v>
      </c>
      <c r="J16963" t="s">
        <v>51654</v>
      </c>
    </row>
    <row r="16964" spans="1:10" ht="16" x14ac:dyDescent="0.2">
      <c r="A16964" t="s">
        <v>2724</v>
      </c>
      <c r="B16964" t="s">
        <v>51643</v>
      </c>
      <c r="C16964" t="s">
        <v>51644</v>
      </c>
      <c r="D16964">
        <v>2</v>
      </c>
      <c r="E16964" t="s">
        <v>1246</v>
      </c>
      <c r="F16964" t="s">
        <v>13</v>
      </c>
      <c r="G16964" t="s">
        <v>51617</v>
      </c>
      <c r="H16964" s="3" t="s">
        <v>51629</v>
      </c>
      <c r="I16964" t="s">
        <v>62</v>
      </c>
      <c r="J16964" t="s">
        <v>2725</v>
      </c>
    </row>
    <row r="16965" spans="1:10" ht="16" x14ac:dyDescent="0.2">
      <c r="A16965" t="s">
        <v>24205</v>
      </c>
      <c r="B16965" t="s">
        <v>13691</v>
      </c>
      <c r="C16965" t="s">
        <v>13692</v>
      </c>
      <c r="D16965">
        <v>1</v>
      </c>
      <c r="E16965" t="s">
        <v>1246</v>
      </c>
      <c r="F16965" t="s">
        <v>13</v>
      </c>
      <c r="G16965" t="s">
        <v>51617</v>
      </c>
      <c r="H16965" s="3" t="s">
        <v>51655</v>
      </c>
      <c r="I16965" t="s">
        <v>62</v>
      </c>
      <c r="J16965" t="s">
        <v>24206</v>
      </c>
    </row>
    <row r="16966" spans="1:10" ht="16" x14ac:dyDescent="0.2">
      <c r="A16966" t="s">
        <v>51604</v>
      </c>
      <c r="B16966" t="s">
        <v>51656</v>
      </c>
      <c r="C16966" t="s">
        <v>51657</v>
      </c>
      <c r="D16966">
        <v>2</v>
      </c>
      <c r="E16966" t="s">
        <v>1246</v>
      </c>
      <c r="F16966" t="s">
        <v>13</v>
      </c>
      <c r="G16966" t="s">
        <v>51617</v>
      </c>
      <c r="H16966" s="3" t="s">
        <v>51629</v>
      </c>
      <c r="I16966" t="s">
        <v>62</v>
      </c>
      <c r="J16966" t="s">
        <v>51607</v>
      </c>
    </row>
    <row r="16967" spans="1:10" ht="16" x14ac:dyDescent="0.2">
      <c r="A16967" t="s">
        <v>51658</v>
      </c>
      <c r="B16967" t="s">
        <v>51615</v>
      </c>
      <c r="C16967" t="s">
        <v>51616</v>
      </c>
      <c r="D16967">
        <v>1</v>
      </c>
      <c r="E16967" t="s">
        <v>1246</v>
      </c>
      <c r="F16967" t="s">
        <v>13</v>
      </c>
      <c r="G16967" t="s">
        <v>51617</v>
      </c>
      <c r="H16967" s="3" t="s">
        <v>51629</v>
      </c>
      <c r="I16967" t="s">
        <v>62</v>
      </c>
      <c r="J16967" t="s">
        <v>51659</v>
      </c>
    </row>
    <row r="16968" spans="1:10" ht="16" x14ac:dyDescent="0.2">
      <c r="A16968" t="s">
        <v>51626</v>
      </c>
      <c r="B16968" t="s">
        <v>28291</v>
      </c>
      <c r="C16968" t="s">
        <v>51660</v>
      </c>
      <c r="D16968">
        <v>1</v>
      </c>
      <c r="E16968" t="s">
        <v>1246</v>
      </c>
      <c r="F16968" t="s">
        <v>13</v>
      </c>
      <c r="G16968" t="s">
        <v>51617</v>
      </c>
      <c r="H16968" s="3" t="s">
        <v>51629</v>
      </c>
      <c r="I16968" t="s">
        <v>62</v>
      </c>
      <c r="J16968" t="s">
        <v>51630</v>
      </c>
    </row>
    <row r="16969" spans="1:10" ht="16" x14ac:dyDescent="0.2">
      <c r="A16969" t="s">
        <v>51614</v>
      </c>
      <c r="B16969" t="s">
        <v>51661</v>
      </c>
      <c r="C16969" t="s">
        <v>6609</v>
      </c>
      <c r="D16969">
        <v>2</v>
      </c>
      <c r="E16969" t="s">
        <v>1246</v>
      </c>
      <c r="F16969" t="s">
        <v>13</v>
      </c>
      <c r="G16969" t="s">
        <v>51617</v>
      </c>
      <c r="H16969" s="3" t="s">
        <v>51618</v>
      </c>
      <c r="I16969" t="s">
        <v>62</v>
      </c>
      <c r="J16969" t="s">
        <v>51619</v>
      </c>
    </row>
    <row r="16970" spans="1:10" ht="16" x14ac:dyDescent="0.2">
      <c r="A16970" t="s">
        <v>51662</v>
      </c>
      <c r="B16970" t="s">
        <v>51661</v>
      </c>
      <c r="C16970" t="s">
        <v>6609</v>
      </c>
      <c r="D16970">
        <v>2</v>
      </c>
      <c r="E16970" t="s">
        <v>1246</v>
      </c>
      <c r="F16970" t="s">
        <v>13</v>
      </c>
      <c r="G16970" t="s">
        <v>51617</v>
      </c>
      <c r="H16970" s="3" t="s">
        <v>51618</v>
      </c>
      <c r="I16970" t="s">
        <v>62</v>
      </c>
      <c r="J16970" t="s">
        <v>51663</v>
      </c>
    </row>
    <row r="16971" spans="1:10" ht="16" x14ac:dyDescent="0.2">
      <c r="A16971" t="s">
        <v>51664</v>
      </c>
      <c r="B16971" t="s">
        <v>51665</v>
      </c>
      <c r="C16971" t="s">
        <v>51666</v>
      </c>
      <c r="D16971">
        <v>2</v>
      </c>
      <c r="E16971" t="s">
        <v>1246</v>
      </c>
      <c r="F16971" t="s">
        <v>13</v>
      </c>
      <c r="G16971" t="s">
        <v>51617</v>
      </c>
      <c r="H16971" s="3" t="s">
        <v>51655</v>
      </c>
      <c r="I16971" t="s">
        <v>62</v>
      </c>
      <c r="J16971" t="s">
        <v>51667</v>
      </c>
    </row>
    <row r="16972" spans="1:10" ht="16" x14ac:dyDescent="0.2">
      <c r="A16972" t="s">
        <v>14418</v>
      </c>
      <c r="B16972" t="s">
        <v>13691</v>
      </c>
      <c r="C16972" t="s">
        <v>13692</v>
      </c>
      <c r="D16972">
        <v>5</v>
      </c>
      <c r="E16972" t="s">
        <v>1246</v>
      </c>
      <c r="F16972" t="s">
        <v>13</v>
      </c>
      <c r="G16972" t="s">
        <v>51617</v>
      </c>
      <c r="H16972" s="3" t="s">
        <v>51668</v>
      </c>
      <c r="I16972" t="s">
        <v>62</v>
      </c>
      <c r="J16972" t="s">
        <v>14423</v>
      </c>
    </row>
    <row r="16973" spans="1:10" ht="16" x14ac:dyDescent="0.2">
      <c r="A16973" t="s">
        <v>24152</v>
      </c>
      <c r="B16973" t="s">
        <v>13691</v>
      </c>
      <c r="C16973" t="s">
        <v>13692</v>
      </c>
      <c r="D16973">
        <v>2</v>
      </c>
      <c r="E16973" t="s">
        <v>1246</v>
      </c>
      <c r="F16973" t="s">
        <v>13</v>
      </c>
      <c r="G16973" t="s">
        <v>51617</v>
      </c>
      <c r="H16973" s="3" t="s">
        <v>51655</v>
      </c>
      <c r="I16973" t="s">
        <v>62</v>
      </c>
      <c r="J16973" t="s">
        <v>24154</v>
      </c>
    </row>
    <row r="16974" spans="1:10" ht="16" x14ac:dyDescent="0.2">
      <c r="A16974" t="s">
        <v>29835</v>
      </c>
      <c r="B16974" t="s">
        <v>51669</v>
      </c>
      <c r="C16974" t="s">
        <v>51644</v>
      </c>
      <c r="D16974">
        <v>3</v>
      </c>
      <c r="E16974" t="s">
        <v>1246</v>
      </c>
      <c r="F16974" t="s">
        <v>13</v>
      </c>
      <c r="G16974" t="s">
        <v>51617</v>
      </c>
      <c r="H16974" s="3" t="s">
        <v>51622</v>
      </c>
      <c r="I16974" t="s">
        <v>62</v>
      </c>
      <c r="J16974" t="s">
        <v>29839</v>
      </c>
    </row>
    <row r="16975" spans="1:10" ht="16" x14ac:dyDescent="0.2">
      <c r="A16975" t="s">
        <v>2703</v>
      </c>
      <c r="B16975" t="s">
        <v>51648</v>
      </c>
      <c r="C16975" t="s">
        <v>51649</v>
      </c>
      <c r="D16975">
        <v>1</v>
      </c>
      <c r="E16975" t="s">
        <v>1246</v>
      </c>
      <c r="F16975" t="s">
        <v>13</v>
      </c>
      <c r="G16975" t="s">
        <v>51617</v>
      </c>
      <c r="H16975" s="3" t="s">
        <v>51622</v>
      </c>
      <c r="I16975" t="s">
        <v>62</v>
      </c>
      <c r="J16975" t="s">
        <v>2707</v>
      </c>
    </row>
    <row r="16976" spans="1:10" ht="16" x14ac:dyDescent="0.2">
      <c r="A16976" t="s">
        <v>3480</v>
      </c>
      <c r="B16976" t="s">
        <v>51669</v>
      </c>
      <c r="C16976" t="s">
        <v>51644</v>
      </c>
      <c r="D16976">
        <v>2</v>
      </c>
      <c r="E16976" t="s">
        <v>1246</v>
      </c>
      <c r="F16976" t="s">
        <v>13</v>
      </c>
      <c r="G16976" t="s">
        <v>51617</v>
      </c>
      <c r="H16976" s="3" t="s">
        <v>51629</v>
      </c>
      <c r="I16976" t="s">
        <v>62</v>
      </c>
      <c r="J16976" t="s">
        <v>3481</v>
      </c>
    </row>
    <row r="16977" spans="1:10" ht="16" x14ac:dyDescent="0.2">
      <c r="A16977" t="s">
        <v>40733</v>
      </c>
      <c r="B16977" t="s">
        <v>51615</v>
      </c>
      <c r="C16977" t="s">
        <v>51616</v>
      </c>
      <c r="D16977">
        <v>2</v>
      </c>
      <c r="E16977" t="s">
        <v>1246</v>
      </c>
      <c r="F16977" t="s">
        <v>13</v>
      </c>
      <c r="G16977" t="s">
        <v>51617</v>
      </c>
      <c r="H16977" s="3" t="s">
        <v>51618</v>
      </c>
      <c r="I16977" t="s">
        <v>62</v>
      </c>
      <c r="J16977" t="s">
        <v>40737</v>
      </c>
    </row>
    <row r="16978" spans="1:10" ht="16" x14ac:dyDescent="0.2">
      <c r="A16978" t="s">
        <v>51662</v>
      </c>
      <c r="B16978" t="s">
        <v>51670</v>
      </c>
      <c r="C16978" t="s">
        <v>51671</v>
      </c>
      <c r="D16978">
        <v>1</v>
      </c>
      <c r="E16978" t="s">
        <v>1246</v>
      </c>
      <c r="F16978" t="s">
        <v>13</v>
      </c>
      <c r="G16978" t="s">
        <v>51617</v>
      </c>
      <c r="H16978" s="3" t="s">
        <v>51618</v>
      </c>
      <c r="I16978" t="s">
        <v>62</v>
      </c>
      <c r="J16978" t="s">
        <v>51663</v>
      </c>
    </row>
    <row r="16979" spans="1:10" ht="16" x14ac:dyDescent="0.2">
      <c r="A16979" t="s">
        <v>51480</v>
      </c>
      <c r="B16979" t="s">
        <v>51672</v>
      </c>
      <c r="C16979" t="s">
        <v>51673</v>
      </c>
      <c r="D16979">
        <v>3</v>
      </c>
      <c r="E16979" t="s">
        <v>1246</v>
      </c>
      <c r="F16979" t="s">
        <v>13</v>
      </c>
      <c r="G16979" t="s">
        <v>51617</v>
      </c>
      <c r="H16979" s="3" t="s">
        <v>51674</v>
      </c>
      <c r="I16979" t="s">
        <v>62</v>
      </c>
      <c r="J16979" t="s">
        <v>51484</v>
      </c>
    </row>
    <row r="16980" spans="1:10" ht="16" x14ac:dyDescent="0.2">
      <c r="A16980" t="s">
        <v>51675</v>
      </c>
      <c r="B16980" t="s">
        <v>51615</v>
      </c>
      <c r="C16980" t="s">
        <v>51616</v>
      </c>
      <c r="D16980">
        <v>3</v>
      </c>
      <c r="E16980" t="s">
        <v>1246</v>
      </c>
      <c r="F16980" t="s">
        <v>13</v>
      </c>
      <c r="G16980" t="s">
        <v>51617</v>
      </c>
      <c r="H16980" s="3" t="s">
        <v>51618</v>
      </c>
      <c r="I16980" t="s">
        <v>62</v>
      </c>
      <c r="J16980" t="s">
        <v>51676</v>
      </c>
    </row>
    <row r="16981" spans="1:10" ht="16" x14ac:dyDescent="0.2">
      <c r="A16981" t="s">
        <v>44976</v>
      </c>
      <c r="B16981" t="s">
        <v>51677</v>
      </c>
      <c r="C16981" t="s">
        <v>51678</v>
      </c>
      <c r="D16981">
        <v>3</v>
      </c>
      <c r="E16981" t="s">
        <v>1246</v>
      </c>
      <c r="F16981" t="s">
        <v>13</v>
      </c>
      <c r="G16981" t="s">
        <v>51617</v>
      </c>
      <c r="H16981" s="3" t="s">
        <v>51679</v>
      </c>
      <c r="I16981" t="s">
        <v>62</v>
      </c>
      <c r="J16981" t="s">
        <v>44981</v>
      </c>
    </row>
    <row r="16982" spans="1:10" ht="32" x14ac:dyDescent="0.2">
      <c r="A16982" t="s">
        <v>51680</v>
      </c>
      <c r="B16982" t="s">
        <v>51615</v>
      </c>
      <c r="C16982" t="s">
        <v>51616</v>
      </c>
      <c r="D16982">
        <v>2</v>
      </c>
      <c r="E16982" t="s">
        <v>1246</v>
      </c>
      <c r="F16982" t="s">
        <v>13</v>
      </c>
      <c r="G16982" t="s">
        <v>51617</v>
      </c>
      <c r="H16982" s="3" t="s">
        <v>51681</v>
      </c>
      <c r="I16982" t="s">
        <v>62</v>
      </c>
      <c r="J16982" t="s">
        <v>51682</v>
      </c>
    </row>
    <row r="16983" spans="1:10" ht="16" x14ac:dyDescent="0.2">
      <c r="A16983" t="s">
        <v>3368</v>
      </c>
      <c r="B16983" t="s">
        <v>51683</v>
      </c>
      <c r="C16983" t="s">
        <v>51684</v>
      </c>
      <c r="D16983">
        <v>4</v>
      </c>
      <c r="E16983" t="s">
        <v>1246</v>
      </c>
      <c r="F16983" t="s">
        <v>13</v>
      </c>
      <c r="G16983" t="s">
        <v>51617</v>
      </c>
      <c r="H16983" s="3" t="s">
        <v>51622</v>
      </c>
      <c r="I16983" t="s">
        <v>62</v>
      </c>
      <c r="J16983" t="s">
        <v>3371</v>
      </c>
    </row>
    <row r="16984" spans="1:10" ht="16" x14ac:dyDescent="0.2">
      <c r="A16984" t="s">
        <v>51685</v>
      </c>
      <c r="B16984" t="s">
        <v>51645</v>
      </c>
      <c r="C16984" t="s">
        <v>51646</v>
      </c>
      <c r="D16984">
        <v>1</v>
      </c>
      <c r="E16984" t="s">
        <v>1246</v>
      </c>
      <c r="F16984" t="s">
        <v>13</v>
      </c>
      <c r="G16984" t="s">
        <v>51617</v>
      </c>
      <c r="H16984" s="3" t="s">
        <v>51629</v>
      </c>
      <c r="I16984" t="s">
        <v>62</v>
      </c>
      <c r="J16984" t="s">
        <v>51686</v>
      </c>
    </row>
    <row r="16985" spans="1:10" ht="16" x14ac:dyDescent="0.2">
      <c r="A16985" t="s">
        <v>3368</v>
      </c>
      <c r="B16985" t="s">
        <v>51648</v>
      </c>
      <c r="C16985" t="s">
        <v>51649</v>
      </c>
      <c r="D16985">
        <v>2</v>
      </c>
      <c r="E16985" t="s">
        <v>1246</v>
      </c>
      <c r="F16985" t="s">
        <v>13</v>
      </c>
      <c r="G16985" t="s">
        <v>51617</v>
      </c>
      <c r="H16985" s="3" t="s">
        <v>51622</v>
      </c>
      <c r="I16985" t="s">
        <v>62</v>
      </c>
      <c r="J16985" t="s">
        <v>3371</v>
      </c>
    </row>
    <row r="16986" spans="1:10" ht="16" x14ac:dyDescent="0.2">
      <c r="A16986" t="s">
        <v>51687</v>
      </c>
      <c r="B16986" t="s">
        <v>51688</v>
      </c>
      <c r="C16986" t="s">
        <v>51689</v>
      </c>
      <c r="D16986">
        <v>1</v>
      </c>
      <c r="E16986" t="s">
        <v>1246</v>
      </c>
      <c r="F16986" t="s">
        <v>13</v>
      </c>
      <c r="G16986" t="s">
        <v>51617</v>
      </c>
      <c r="H16986" s="3" t="s">
        <v>51622</v>
      </c>
      <c r="I16986" t="s">
        <v>62</v>
      </c>
      <c r="J16986" t="s">
        <v>51690</v>
      </c>
    </row>
    <row r="16987" spans="1:10" ht="16" x14ac:dyDescent="0.2">
      <c r="A16987" t="s">
        <v>51691</v>
      </c>
      <c r="B16987" t="s">
        <v>51624</v>
      </c>
      <c r="C16987" t="s">
        <v>51616</v>
      </c>
      <c r="D16987">
        <v>2</v>
      </c>
      <c r="E16987" t="s">
        <v>1246</v>
      </c>
      <c r="F16987" t="s">
        <v>13</v>
      </c>
      <c r="G16987" t="s">
        <v>51617</v>
      </c>
      <c r="H16987" s="3" t="s">
        <v>51629</v>
      </c>
      <c r="I16987" t="s">
        <v>62</v>
      </c>
      <c r="J16987" t="s">
        <v>51692</v>
      </c>
    </row>
    <row r="16988" spans="1:10" ht="16" x14ac:dyDescent="0.2">
      <c r="A16988" t="s">
        <v>51664</v>
      </c>
      <c r="B16988" t="s">
        <v>13691</v>
      </c>
      <c r="C16988" t="s">
        <v>13692</v>
      </c>
      <c r="D16988">
        <v>1</v>
      </c>
      <c r="E16988" t="s">
        <v>1246</v>
      </c>
      <c r="F16988" t="s">
        <v>13</v>
      </c>
      <c r="G16988" t="s">
        <v>51617</v>
      </c>
      <c r="H16988" s="3" t="s">
        <v>51655</v>
      </c>
      <c r="I16988" t="s">
        <v>62</v>
      </c>
      <c r="J16988" t="s">
        <v>51667</v>
      </c>
    </row>
    <row r="16989" spans="1:10" ht="16" x14ac:dyDescent="0.2">
      <c r="A16989" t="s">
        <v>51680</v>
      </c>
      <c r="B16989" t="s">
        <v>51661</v>
      </c>
      <c r="C16989" t="s">
        <v>6609</v>
      </c>
      <c r="D16989">
        <v>1</v>
      </c>
      <c r="E16989" t="s">
        <v>1246</v>
      </c>
      <c r="F16989" t="s">
        <v>13</v>
      </c>
      <c r="G16989" t="s">
        <v>51617</v>
      </c>
      <c r="H16989" s="3" t="s">
        <v>51618</v>
      </c>
      <c r="I16989" t="s">
        <v>62</v>
      </c>
      <c r="J16989" t="s">
        <v>51682</v>
      </c>
    </row>
    <row r="16990" spans="1:10" ht="16" x14ac:dyDescent="0.2">
      <c r="A16990" t="s">
        <v>40738</v>
      </c>
      <c r="B16990" t="s">
        <v>51693</v>
      </c>
      <c r="C16990" t="s">
        <v>51694</v>
      </c>
      <c r="D16990">
        <v>1</v>
      </c>
      <c r="E16990" t="s">
        <v>1246</v>
      </c>
      <c r="F16990" t="s">
        <v>13</v>
      </c>
      <c r="G16990" t="s">
        <v>51617</v>
      </c>
      <c r="H16990" s="3" t="s">
        <v>51622</v>
      </c>
      <c r="I16990" t="s">
        <v>62</v>
      </c>
      <c r="J16990" t="s">
        <v>40742</v>
      </c>
    </row>
    <row r="16991" spans="1:10" ht="32" x14ac:dyDescent="0.2">
      <c r="A16991" t="s">
        <v>51662</v>
      </c>
      <c r="B16991" t="s">
        <v>51615</v>
      </c>
      <c r="C16991" t="s">
        <v>51616</v>
      </c>
      <c r="D16991">
        <v>3</v>
      </c>
      <c r="E16991" t="s">
        <v>1246</v>
      </c>
      <c r="F16991" t="s">
        <v>13</v>
      </c>
      <c r="G16991" t="s">
        <v>51617</v>
      </c>
      <c r="H16991" s="3" t="s">
        <v>51695</v>
      </c>
      <c r="I16991" t="s">
        <v>62</v>
      </c>
      <c r="J16991" t="s">
        <v>51663</v>
      </c>
    </row>
    <row r="16992" spans="1:10" ht="16" x14ac:dyDescent="0.2">
      <c r="A16992" t="s">
        <v>3339</v>
      </c>
      <c r="B16992" t="s">
        <v>51683</v>
      </c>
      <c r="C16992" t="s">
        <v>51684</v>
      </c>
      <c r="D16992">
        <v>1</v>
      </c>
      <c r="E16992" t="s">
        <v>1246</v>
      </c>
      <c r="F16992" t="s">
        <v>13</v>
      </c>
      <c r="G16992" t="s">
        <v>51617</v>
      </c>
      <c r="H16992" s="3" t="s">
        <v>51618</v>
      </c>
      <c r="I16992" t="s">
        <v>62</v>
      </c>
      <c r="J16992" t="s">
        <v>3343</v>
      </c>
    </row>
    <row r="16993" spans="1:10" ht="16" x14ac:dyDescent="0.2">
      <c r="A16993" t="s">
        <v>17357</v>
      </c>
      <c r="B16993" t="s">
        <v>51696</v>
      </c>
      <c r="C16993" t="s">
        <v>51697</v>
      </c>
      <c r="D16993">
        <v>2</v>
      </c>
      <c r="E16993" t="s">
        <v>1246</v>
      </c>
      <c r="F16993" t="s">
        <v>13</v>
      </c>
      <c r="G16993" t="s">
        <v>51617</v>
      </c>
      <c r="H16993" s="3" t="s">
        <v>51698</v>
      </c>
      <c r="I16993" t="s">
        <v>62</v>
      </c>
      <c r="J16993" t="s">
        <v>17360</v>
      </c>
    </row>
    <row r="16994" spans="1:10" ht="16" x14ac:dyDescent="0.2">
      <c r="A16994" t="s">
        <v>51675</v>
      </c>
      <c r="B16994" t="s">
        <v>51661</v>
      </c>
      <c r="C16994" t="s">
        <v>6609</v>
      </c>
      <c r="D16994">
        <v>1</v>
      </c>
      <c r="E16994" t="s">
        <v>1246</v>
      </c>
      <c r="F16994" t="s">
        <v>13</v>
      </c>
      <c r="G16994" t="s">
        <v>51617</v>
      </c>
      <c r="H16994" s="3" t="s">
        <v>51618</v>
      </c>
      <c r="I16994" t="s">
        <v>62</v>
      </c>
      <c r="J16994" t="s">
        <v>51676</v>
      </c>
    </row>
    <row r="16995" spans="1:10" ht="16" x14ac:dyDescent="0.2">
      <c r="A16995" t="s">
        <v>51699</v>
      </c>
      <c r="B16995" t="s">
        <v>51700</v>
      </c>
      <c r="C16995" t="s">
        <v>51701</v>
      </c>
      <c r="D16995">
        <v>1</v>
      </c>
      <c r="E16995" t="s">
        <v>1246</v>
      </c>
      <c r="F16995" t="s">
        <v>13</v>
      </c>
      <c r="G16995" t="s">
        <v>51617</v>
      </c>
      <c r="H16995" s="3" t="s">
        <v>51618</v>
      </c>
      <c r="I16995" t="s">
        <v>62</v>
      </c>
      <c r="J16995" t="s">
        <v>51702</v>
      </c>
    </row>
    <row r="16996" spans="1:10" ht="16" x14ac:dyDescent="0.2">
      <c r="A16996" t="s">
        <v>24142</v>
      </c>
      <c r="B16996" t="s">
        <v>51683</v>
      </c>
      <c r="C16996" t="s">
        <v>51684</v>
      </c>
      <c r="D16996">
        <v>3</v>
      </c>
      <c r="E16996" t="s">
        <v>1246</v>
      </c>
      <c r="F16996" t="s">
        <v>13</v>
      </c>
      <c r="G16996" t="s">
        <v>51617</v>
      </c>
      <c r="H16996" s="3" t="s">
        <v>51629</v>
      </c>
      <c r="I16996" t="s">
        <v>62</v>
      </c>
      <c r="J16996" t="s">
        <v>24145</v>
      </c>
    </row>
    <row r="16997" spans="1:10" ht="16" x14ac:dyDescent="0.2">
      <c r="A16997" t="s">
        <v>51703</v>
      </c>
      <c r="B16997" t="s">
        <v>1068</v>
      </c>
      <c r="C16997" t="s">
        <v>1069</v>
      </c>
      <c r="D16997">
        <v>2</v>
      </c>
      <c r="E16997" t="s">
        <v>1246</v>
      </c>
      <c r="F16997" t="s">
        <v>13</v>
      </c>
      <c r="G16997" t="s">
        <v>51617</v>
      </c>
      <c r="H16997" s="3" t="s">
        <v>51704</v>
      </c>
      <c r="I16997" t="s">
        <v>62</v>
      </c>
      <c r="J16997" t="s">
        <v>51705</v>
      </c>
    </row>
    <row r="16998" spans="1:10" ht="16" x14ac:dyDescent="0.2">
      <c r="A16998" t="s">
        <v>51706</v>
      </c>
      <c r="B16998" t="s">
        <v>51656</v>
      </c>
      <c r="C16998" t="s">
        <v>51657</v>
      </c>
      <c r="D16998">
        <v>2</v>
      </c>
      <c r="E16998" t="s">
        <v>1246</v>
      </c>
      <c r="F16998" t="s">
        <v>13</v>
      </c>
      <c r="G16998" t="s">
        <v>51617</v>
      </c>
      <c r="H16998" s="3" t="s">
        <v>51618</v>
      </c>
      <c r="I16998" t="s">
        <v>62</v>
      </c>
      <c r="J16998" t="s">
        <v>51707</v>
      </c>
    </row>
    <row r="16999" spans="1:10" ht="16" x14ac:dyDescent="0.2">
      <c r="A16999" t="s">
        <v>51708</v>
      </c>
      <c r="B16999" t="s">
        <v>51709</v>
      </c>
      <c r="C16999" t="s">
        <v>51710</v>
      </c>
      <c r="D16999">
        <v>1</v>
      </c>
      <c r="E16999" t="s">
        <v>13</v>
      </c>
      <c r="F16999" t="s">
        <v>13</v>
      </c>
      <c r="G16999" t="s">
        <v>51711</v>
      </c>
      <c r="H16999" s="3" t="s">
        <v>51712</v>
      </c>
      <c r="I16999" t="s">
        <v>62</v>
      </c>
      <c r="J16999" t="s">
        <v>51713</v>
      </c>
    </row>
    <row r="17000" spans="1:10" ht="16" x14ac:dyDescent="0.2">
      <c r="A17000" t="s">
        <v>45877</v>
      </c>
      <c r="B17000" t="s">
        <v>51714</v>
      </c>
      <c r="C17000" t="s">
        <v>51715</v>
      </c>
      <c r="D17000">
        <v>3</v>
      </c>
      <c r="E17000" t="s">
        <v>13</v>
      </c>
      <c r="F17000" t="s">
        <v>13</v>
      </c>
      <c r="G17000" t="s">
        <v>51711</v>
      </c>
      <c r="H17000" s="3" t="s">
        <v>51716</v>
      </c>
      <c r="I17000" t="s">
        <v>62</v>
      </c>
      <c r="J17000" t="s">
        <v>45882</v>
      </c>
    </row>
    <row r="17001" spans="1:10" ht="16" x14ac:dyDescent="0.2">
      <c r="A17001" t="s">
        <v>45877</v>
      </c>
      <c r="B17001" t="s">
        <v>51717</v>
      </c>
      <c r="C17001" t="s">
        <v>51718</v>
      </c>
      <c r="D17001">
        <v>2</v>
      </c>
      <c r="E17001" t="s">
        <v>13</v>
      </c>
      <c r="F17001" t="s">
        <v>13</v>
      </c>
      <c r="G17001" t="s">
        <v>51711</v>
      </c>
      <c r="H17001" s="3" t="s">
        <v>51716</v>
      </c>
      <c r="I17001" t="s">
        <v>62</v>
      </c>
      <c r="J17001" t="s">
        <v>45882</v>
      </c>
    </row>
    <row r="17002" spans="1:10" ht="16" x14ac:dyDescent="0.2">
      <c r="A17002" t="s">
        <v>45877</v>
      </c>
      <c r="B17002" t="s">
        <v>51719</v>
      </c>
      <c r="C17002" t="s">
        <v>51720</v>
      </c>
      <c r="D17002">
        <v>4</v>
      </c>
      <c r="E17002" t="s">
        <v>13</v>
      </c>
      <c r="F17002" t="s">
        <v>13</v>
      </c>
      <c r="G17002" t="s">
        <v>51711</v>
      </c>
      <c r="H17002" s="3" t="s">
        <v>51716</v>
      </c>
      <c r="I17002" t="s">
        <v>62</v>
      </c>
      <c r="J17002" t="s">
        <v>45882</v>
      </c>
    </row>
    <row r="17003" spans="1:10" ht="16" x14ac:dyDescent="0.2">
      <c r="A17003" t="s">
        <v>51721</v>
      </c>
      <c r="B17003" t="s">
        <v>51722</v>
      </c>
      <c r="C17003" t="s">
        <v>51723</v>
      </c>
      <c r="D17003">
        <v>2</v>
      </c>
      <c r="E17003" t="s">
        <v>13</v>
      </c>
      <c r="F17003" t="s">
        <v>13</v>
      </c>
      <c r="G17003" t="s">
        <v>51724</v>
      </c>
      <c r="H17003" s="3" t="s">
        <v>51725</v>
      </c>
      <c r="I17003" t="s">
        <v>69</v>
      </c>
      <c r="J17003" t="s">
        <v>51726</v>
      </c>
    </row>
    <row r="17004" spans="1:10" ht="16" x14ac:dyDescent="0.2">
      <c r="A17004" t="s">
        <v>51727</v>
      </c>
      <c r="B17004" t="s">
        <v>51728</v>
      </c>
      <c r="C17004" t="s">
        <v>51729</v>
      </c>
      <c r="D17004">
        <v>2</v>
      </c>
      <c r="E17004" t="s">
        <v>13</v>
      </c>
      <c r="F17004" t="s">
        <v>13</v>
      </c>
      <c r="G17004" t="s">
        <v>51724</v>
      </c>
      <c r="H17004" s="3" t="s">
        <v>51725</v>
      </c>
      <c r="I17004" t="s">
        <v>69</v>
      </c>
      <c r="J17004" t="s">
        <v>51730</v>
      </c>
    </row>
    <row r="17005" spans="1:10" ht="16" x14ac:dyDescent="0.2">
      <c r="A17005" t="s">
        <v>1914</v>
      </c>
      <c r="B17005" t="s">
        <v>51731</v>
      </c>
      <c r="C17005" t="s">
        <v>51732</v>
      </c>
      <c r="D17005">
        <v>2</v>
      </c>
      <c r="E17005" t="s">
        <v>13</v>
      </c>
      <c r="F17005" t="s">
        <v>13</v>
      </c>
      <c r="G17005" t="s">
        <v>51724</v>
      </c>
      <c r="H17005" s="3" t="s">
        <v>51725</v>
      </c>
      <c r="I17005" t="s">
        <v>69</v>
      </c>
      <c r="J17005" t="s">
        <v>1919</v>
      </c>
    </row>
    <row r="17006" spans="1:10" ht="16" x14ac:dyDescent="0.2">
      <c r="A17006" t="s">
        <v>51727</v>
      </c>
      <c r="B17006" t="s">
        <v>51733</v>
      </c>
      <c r="C17006" t="s">
        <v>51734</v>
      </c>
      <c r="D17006">
        <v>1</v>
      </c>
      <c r="E17006" t="s">
        <v>13</v>
      </c>
      <c r="F17006" t="s">
        <v>13</v>
      </c>
      <c r="G17006" t="s">
        <v>51724</v>
      </c>
      <c r="H17006" s="3" t="s">
        <v>51725</v>
      </c>
      <c r="I17006" t="s">
        <v>69</v>
      </c>
      <c r="J17006" t="s">
        <v>51730</v>
      </c>
    </row>
    <row r="17007" spans="1:10" ht="16" x14ac:dyDescent="0.2">
      <c r="A17007" t="s">
        <v>51721</v>
      </c>
      <c r="B17007" t="s">
        <v>51735</v>
      </c>
      <c r="C17007" t="s">
        <v>51736</v>
      </c>
      <c r="D17007">
        <v>1</v>
      </c>
      <c r="E17007" t="s">
        <v>13</v>
      </c>
      <c r="F17007" t="s">
        <v>13</v>
      </c>
      <c r="G17007" t="s">
        <v>51724</v>
      </c>
      <c r="H17007" s="3" t="s">
        <v>51725</v>
      </c>
      <c r="I17007" t="s">
        <v>69</v>
      </c>
      <c r="J17007" t="s">
        <v>51726</v>
      </c>
    </row>
    <row r="17008" spans="1:10" ht="32" x14ac:dyDescent="0.2">
      <c r="A17008" t="s">
        <v>23995</v>
      </c>
      <c r="B17008" t="s">
        <v>51737</v>
      </c>
      <c r="C17008" t="s">
        <v>51738</v>
      </c>
      <c r="D17008">
        <v>1</v>
      </c>
      <c r="E17008" t="s">
        <v>13</v>
      </c>
      <c r="F17008" t="s">
        <v>13</v>
      </c>
      <c r="G17008" t="s">
        <v>51739</v>
      </c>
      <c r="H17008" s="3" t="s">
        <v>51740</v>
      </c>
      <c r="I17008" t="s">
        <v>90</v>
      </c>
      <c r="J17008" t="s">
        <v>24000</v>
      </c>
    </row>
    <row r="17009" spans="1:10" ht="16" x14ac:dyDescent="0.2">
      <c r="A17009" t="s">
        <v>1020</v>
      </c>
      <c r="B17009" t="s">
        <v>51741</v>
      </c>
      <c r="C17009" t="s">
        <v>51742</v>
      </c>
      <c r="D17009">
        <v>1</v>
      </c>
      <c r="E17009" t="s">
        <v>13</v>
      </c>
      <c r="F17009" t="s">
        <v>13</v>
      </c>
      <c r="G17009" t="s">
        <v>51743</v>
      </c>
      <c r="H17009" s="3" t="s">
        <v>51744</v>
      </c>
      <c r="I17009" t="s">
        <v>69</v>
      </c>
      <c r="J17009" t="s">
        <v>1024</v>
      </c>
    </row>
    <row r="17010" spans="1:10" ht="16" x14ac:dyDescent="0.2">
      <c r="A17010" t="s">
        <v>1020</v>
      </c>
      <c r="B17010" t="s">
        <v>51745</v>
      </c>
      <c r="C17010" t="s">
        <v>51746</v>
      </c>
      <c r="D17010">
        <v>3</v>
      </c>
      <c r="E17010" t="s">
        <v>13</v>
      </c>
      <c r="F17010" t="s">
        <v>13</v>
      </c>
      <c r="G17010" t="s">
        <v>51743</v>
      </c>
      <c r="H17010" s="3" t="s">
        <v>51744</v>
      </c>
      <c r="I17010" t="s">
        <v>69</v>
      </c>
      <c r="J17010" t="s">
        <v>1024</v>
      </c>
    </row>
    <row r="17011" spans="1:10" ht="16" x14ac:dyDescent="0.2">
      <c r="A17011" t="s">
        <v>1020</v>
      </c>
      <c r="B17011" t="s">
        <v>51747</v>
      </c>
      <c r="C17011" t="s">
        <v>51748</v>
      </c>
      <c r="D17011">
        <v>4</v>
      </c>
      <c r="E17011" t="s">
        <v>13</v>
      </c>
      <c r="F17011" t="s">
        <v>13</v>
      </c>
      <c r="G17011" t="s">
        <v>51743</v>
      </c>
      <c r="H17011" s="3" t="s">
        <v>51744</v>
      </c>
      <c r="I17011" t="s">
        <v>69</v>
      </c>
      <c r="J17011" t="s">
        <v>1024</v>
      </c>
    </row>
    <row r="17012" spans="1:10" ht="16" x14ac:dyDescent="0.2">
      <c r="A17012" t="s">
        <v>51749</v>
      </c>
      <c r="B17012" t="s">
        <v>51750</v>
      </c>
      <c r="C17012" t="s">
        <v>51751</v>
      </c>
      <c r="D17012">
        <v>1</v>
      </c>
      <c r="E17012" t="s">
        <v>13</v>
      </c>
      <c r="F17012" t="s">
        <v>13</v>
      </c>
      <c r="G17012" t="s">
        <v>51752</v>
      </c>
      <c r="H17012" s="3" t="s">
        <v>51753</v>
      </c>
      <c r="I17012" t="s">
        <v>3086</v>
      </c>
      <c r="J17012" t="s">
        <v>51754</v>
      </c>
    </row>
    <row r="17013" spans="1:10" ht="16" x14ac:dyDescent="0.2">
      <c r="A17013" t="s">
        <v>51749</v>
      </c>
      <c r="B17013" t="s">
        <v>51755</v>
      </c>
      <c r="C17013" t="s">
        <v>51756</v>
      </c>
      <c r="D17013">
        <v>2</v>
      </c>
      <c r="E17013" t="s">
        <v>13</v>
      </c>
      <c r="F17013" t="s">
        <v>13</v>
      </c>
      <c r="G17013" t="s">
        <v>51752</v>
      </c>
      <c r="H17013" s="3" t="s">
        <v>51753</v>
      </c>
      <c r="I17013" t="s">
        <v>3086</v>
      </c>
      <c r="J17013" t="s">
        <v>51754</v>
      </c>
    </row>
    <row r="17014" spans="1:10" ht="16" x14ac:dyDescent="0.2">
      <c r="A17014" t="s">
        <v>28988</v>
      </c>
      <c r="B17014" t="s">
        <v>51757</v>
      </c>
      <c r="C17014" t="s">
        <v>51758</v>
      </c>
      <c r="D17014">
        <v>5</v>
      </c>
      <c r="E17014" t="s">
        <v>13</v>
      </c>
      <c r="F17014" t="s">
        <v>13</v>
      </c>
      <c r="G17014" t="s">
        <v>51759</v>
      </c>
      <c r="H17014" s="3" t="s">
        <v>51760</v>
      </c>
      <c r="I17014" t="s">
        <v>3086</v>
      </c>
      <c r="J17014" t="s">
        <v>28993</v>
      </c>
    </row>
    <row r="17015" spans="1:10" ht="16" x14ac:dyDescent="0.2">
      <c r="A17015" t="s">
        <v>3917</v>
      </c>
      <c r="B17015" t="s">
        <v>51761</v>
      </c>
      <c r="C17015" t="s">
        <v>51762</v>
      </c>
      <c r="D17015">
        <v>4</v>
      </c>
      <c r="E17015" t="s">
        <v>13</v>
      </c>
      <c r="F17015" t="s">
        <v>13</v>
      </c>
      <c r="G17015" t="s">
        <v>51763</v>
      </c>
      <c r="H17015" s="3" t="s">
        <v>51764</v>
      </c>
      <c r="I17015" t="s">
        <v>355</v>
      </c>
      <c r="J17015" t="s">
        <v>3922</v>
      </c>
    </row>
    <row r="17016" spans="1:10" ht="16" x14ac:dyDescent="0.2">
      <c r="A17016" t="s">
        <v>51765</v>
      </c>
      <c r="B17016" t="s">
        <v>51766</v>
      </c>
      <c r="C17016" t="s">
        <v>51767</v>
      </c>
      <c r="D17016">
        <v>1</v>
      </c>
      <c r="E17016">
        <f>600</f>
        <v>600</v>
      </c>
      <c r="F17016" t="s">
        <v>13</v>
      </c>
      <c r="G17016" t="s">
        <v>51768</v>
      </c>
      <c r="H17016" s="3" t="s">
        <v>51769</v>
      </c>
      <c r="I17016" t="s">
        <v>3086</v>
      </c>
      <c r="J17016" t="s">
        <v>51770</v>
      </c>
    </row>
    <row r="17017" spans="1:10" ht="16" x14ac:dyDescent="0.2">
      <c r="A17017" t="s">
        <v>51765</v>
      </c>
      <c r="B17017" t="s">
        <v>51771</v>
      </c>
      <c r="C17017" t="s">
        <v>51772</v>
      </c>
      <c r="D17017">
        <v>2</v>
      </c>
      <c r="E17017">
        <f>600</f>
        <v>600</v>
      </c>
      <c r="F17017" t="s">
        <v>13</v>
      </c>
      <c r="G17017" t="s">
        <v>51768</v>
      </c>
      <c r="H17017" s="3" t="s">
        <v>51769</v>
      </c>
      <c r="I17017" t="s">
        <v>3086</v>
      </c>
      <c r="J17017" t="s">
        <v>51770</v>
      </c>
    </row>
    <row r="17018" spans="1:10" ht="16" x14ac:dyDescent="0.2">
      <c r="A17018" t="s">
        <v>51773</v>
      </c>
      <c r="B17018" t="s">
        <v>51774</v>
      </c>
      <c r="C17018" t="s">
        <v>51775</v>
      </c>
      <c r="D17018">
        <v>2</v>
      </c>
      <c r="E17018">
        <f>600</f>
        <v>600</v>
      </c>
      <c r="F17018" t="s">
        <v>13</v>
      </c>
      <c r="G17018" t="s">
        <v>51768</v>
      </c>
      <c r="H17018" s="3" t="s">
        <v>51776</v>
      </c>
      <c r="I17018" t="s">
        <v>3086</v>
      </c>
      <c r="J17018" t="s">
        <v>51777</v>
      </c>
    </row>
    <row r="17019" spans="1:10" ht="16" x14ac:dyDescent="0.2">
      <c r="A17019" t="s">
        <v>51773</v>
      </c>
      <c r="B17019" t="s">
        <v>51778</v>
      </c>
      <c r="C17019" t="s">
        <v>51779</v>
      </c>
      <c r="D17019">
        <v>3</v>
      </c>
      <c r="E17019">
        <f>600</f>
        <v>600</v>
      </c>
      <c r="F17019" t="s">
        <v>13</v>
      </c>
      <c r="G17019" t="s">
        <v>51768</v>
      </c>
      <c r="H17019" s="3" t="s">
        <v>51776</v>
      </c>
      <c r="I17019" t="s">
        <v>3086</v>
      </c>
      <c r="J17019" t="s">
        <v>51777</v>
      </c>
    </row>
    <row r="17020" spans="1:10" ht="16" x14ac:dyDescent="0.2">
      <c r="A17020" t="s">
        <v>51780</v>
      </c>
      <c r="B17020" t="s">
        <v>51781</v>
      </c>
      <c r="C17020" t="s">
        <v>51782</v>
      </c>
      <c r="D17020">
        <v>1</v>
      </c>
      <c r="E17020">
        <f>600</f>
        <v>600</v>
      </c>
      <c r="F17020" t="s">
        <v>13</v>
      </c>
      <c r="G17020" t="s">
        <v>51768</v>
      </c>
      <c r="H17020" s="3" t="s">
        <v>51783</v>
      </c>
      <c r="I17020" t="s">
        <v>3086</v>
      </c>
      <c r="J17020" t="s">
        <v>51784</v>
      </c>
    </row>
    <row r="17021" spans="1:10" ht="16" x14ac:dyDescent="0.2">
      <c r="A17021" t="s">
        <v>51785</v>
      </c>
      <c r="B17021" t="s">
        <v>51786</v>
      </c>
      <c r="C17021" t="s">
        <v>51787</v>
      </c>
      <c r="D17021">
        <v>1</v>
      </c>
      <c r="E17021">
        <f>600</f>
        <v>600</v>
      </c>
      <c r="F17021" t="s">
        <v>13</v>
      </c>
      <c r="G17021" t="s">
        <v>51768</v>
      </c>
      <c r="H17021" s="3" t="s">
        <v>51788</v>
      </c>
      <c r="I17021" t="s">
        <v>3086</v>
      </c>
      <c r="J17021" t="s">
        <v>51789</v>
      </c>
    </row>
    <row r="17022" spans="1:10" ht="16" x14ac:dyDescent="0.2">
      <c r="A17022" t="s">
        <v>51773</v>
      </c>
      <c r="B17022" t="s">
        <v>51790</v>
      </c>
      <c r="C17022" t="s">
        <v>51791</v>
      </c>
      <c r="D17022">
        <v>1</v>
      </c>
      <c r="E17022">
        <f>600</f>
        <v>600</v>
      </c>
      <c r="F17022" t="s">
        <v>13</v>
      </c>
      <c r="G17022" t="s">
        <v>51768</v>
      </c>
      <c r="H17022" s="3" t="s">
        <v>51776</v>
      </c>
      <c r="I17022" t="s">
        <v>3086</v>
      </c>
      <c r="J17022" t="s">
        <v>51777</v>
      </c>
    </row>
    <row r="17023" spans="1:10" ht="16" x14ac:dyDescent="0.2">
      <c r="A17023" t="s">
        <v>25024</v>
      </c>
      <c r="B17023" t="s">
        <v>51792</v>
      </c>
      <c r="C17023" t="s">
        <v>51793</v>
      </c>
      <c r="D17023">
        <v>2</v>
      </c>
      <c r="E17023">
        <f>600</f>
        <v>600</v>
      </c>
      <c r="F17023" t="s">
        <v>13</v>
      </c>
      <c r="G17023" t="s">
        <v>51768</v>
      </c>
      <c r="H17023" s="3" t="s">
        <v>51788</v>
      </c>
      <c r="I17023" t="s">
        <v>3086</v>
      </c>
      <c r="J17023" t="s">
        <v>25029</v>
      </c>
    </row>
    <row r="17024" spans="1:10" ht="16" x14ac:dyDescent="0.2">
      <c r="A17024" t="s">
        <v>51794</v>
      </c>
      <c r="B17024" t="s">
        <v>14545</v>
      </c>
      <c r="C17024" t="s">
        <v>28198</v>
      </c>
      <c r="D17024">
        <v>1</v>
      </c>
      <c r="E17024" t="s">
        <v>5635</v>
      </c>
      <c r="F17024" t="s">
        <v>13</v>
      </c>
      <c r="G17024" t="s">
        <v>51795</v>
      </c>
      <c r="H17024" s="3" t="s">
        <v>51796</v>
      </c>
      <c r="I17024" t="s">
        <v>69</v>
      </c>
      <c r="J17024" t="s">
        <v>51797</v>
      </c>
    </row>
    <row r="17025" spans="1:10" ht="16" x14ac:dyDescent="0.2">
      <c r="A17025" t="s">
        <v>51798</v>
      </c>
      <c r="B17025" t="s">
        <v>51799</v>
      </c>
      <c r="C17025" t="s">
        <v>51800</v>
      </c>
      <c r="D17025">
        <v>1</v>
      </c>
      <c r="E17025" t="s">
        <v>5635</v>
      </c>
      <c r="F17025" t="s">
        <v>13</v>
      </c>
      <c r="G17025" t="s">
        <v>51795</v>
      </c>
      <c r="H17025" s="3" t="s">
        <v>51796</v>
      </c>
      <c r="I17025" t="s">
        <v>69</v>
      </c>
      <c r="J17025" t="s">
        <v>51801</v>
      </c>
    </row>
    <row r="17026" spans="1:10" ht="16" x14ac:dyDescent="0.2">
      <c r="A17026" t="s">
        <v>28197</v>
      </c>
      <c r="B17026" t="s">
        <v>51802</v>
      </c>
      <c r="C17026" t="s">
        <v>51803</v>
      </c>
      <c r="D17026">
        <v>3</v>
      </c>
      <c r="E17026" t="s">
        <v>5635</v>
      </c>
      <c r="F17026" t="s">
        <v>13</v>
      </c>
      <c r="G17026" t="s">
        <v>51795</v>
      </c>
      <c r="H17026" s="3" t="s">
        <v>51796</v>
      </c>
      <c r="I17026" t="s">
        <v>69</v>
      </c>
      <c r="J17026" t="s">
        <v>28200</v>
      </c>
    </row>
    <row r="17027" spans="1:10" ht="16" x14ac:dyDescent="0.2">
      <c r="A17027" t="s">
        <v>51804</v>
      </c>
      <c r="B17027" t="s">
        <v>51799</v>
      </c>
      <c r="C17027" t="s">
        <v>51800</v>
      </c>
      <c r="D17027">
        <v>1</v>
      </c>
      <c r="E17027" t="s">
        <v>5635</v>
      </c>
      <c r="F17027" t="s">
        <v>13</v>
      </c>
      <c r="G17027" t="s">
        <v>51795</v>
      </c>
      <c r="H17027" s="3" t="s">
        <v>51796</v>
      </c>
      <c r="I17027" t="s">
        <v>69</v>
      </c>
      <c r="J17027" t="s">
        <v>51805</v>
      </c>
    </row>
    <row r="17028" spans="1:10" ht="16" x14ac:dyDescent="0.2">
      <c r="A17028" t="s">
        <v>51798</v>
      </c>
      <c r="B17028" t="s">
        <v>51806</v>
      </c>
      <c r="C17028" t="s">
        <v>51807</v>
      </c>
      <c r="D17028">
        <v>2</v>
      </c>
      <c r="E17028" t="s">
        <v>5635</v>
      </c>
      <c r="F17028" t="s">
        <v>13</v>
      </c>
      <c r="G17028" t="s">
        <v>51795</v>
      </c>
      <c r="H17028" s="3" t="s">
        <v>51796</v>
      </c>
      <c r="I17028" t="s">
        <v>69</v>
      </c>
      <c r="J17028" t="s">
        <v>51801</v>
      </c>
    </row>
    <row r="17029" spans="1:10" ht="16" x14ac:dyDescent="0.2">
      <c r="A17029" t="s">
        <v>51798</v>
      </c>
      <c r="B17029" t="s">
        <v>51802</v>
      </c>
      <c r="C17029" t="s">
        <v>51803</v>
      </c>
      <c r="D17029">
        <v>3</v>
      </c>
      <c r="E17029" t="s">
        <v>5635</v>
      </c>
      <c r="F17029" t="s">
        <v>13</v>
      </c>
      <c r="G17029" t="s">
        <v>51795</v>
      </c>
      <c r="H17029" s="3" t="s">
        <v>51796</v>
      </c>
      <c r="I17029" t="s">
        <v>69</v>
      </c>
      <c r="J17029" t="s">
        <v>51801</v>
      </c>
    </row>
    <row r="17030" spans="1:10" ht="16" x14ac:dyDescent="0.2">
      <c r="A17030" t="s">
        <v>51804</v>
      </c>
      <c r="B17030" t="s">
        <v>51802</v>
      </c>
      <c r="C17030" t="s">
        <v>51803</v>
      </c>
      <c r="D17030">
        <v>3</v>
      </c>
      <c r="E17030" t="s">
        <v>5635</v>
      </c>
      <c r="F17030" t="s">
        <v>13</v>
      </c>
      <c r="G17030" t="s">
        <v>51795</v>
      </c>
      <c r="H17030" s="3" t="s">
        <v>51796</v>
      </c>
      <c r="I17030" t="s">
        <v>69</v>
      </c>
      <c r="J17030" t="s">
        <v>51805</v>
      </c>
    </row>
    <row r="17031" spans="1:10" ht="16" x14ac:dyDescent="0.2">
      <c r="A17031" t="s">
        <v>28197</v>
      </c>
      <c r="B17031" t="s">
        <v>51806</v>
      </c>
      <c r="C17031" t="s">
        <v>51807</v>
      </c>
      <c r="D17031">
        <v>2</v>
      </c>
      <c r="E17031" t="s">
        <v>5635</v>
      </c>
      <c r="F17031" t="s">
        <v>13</v>
      </c>
      <c r="G17031" t="s">
        <v>51795</v>
      </c>
      <c r="H17031" s="3" t="s">
        <v>51808</v>
      </c>
      <c r="I17031" t="s">
        <v>69</v>
      </c>
      <c r="J17031" t="s">
        <v>28200</v>
      </c>
    </row>
    <row r="17032" spans="1:10" ht="16" x14ac:dyDescent="0.2">
      <c r="A17032" t="s">
        <v>51794</v>
      </c>
      <c r="B17032" t="s">
        <v>51806</v>
      </c>
      <c r="C17032" t="s">
        <v>51807</v>
      </c>
      <c r="D17032">
        <v>2</v>
      </c>
      <c r="E17032" t="s">
        <v>5635</v>
      </c>
      <c r="F17032" t="s">
        <v>13</v>
      </c>
      <c r="G17032" t="s">
        <v>51795</v>
      </c>
      <c r="H17032" s="3" t="s">
        <v>51796</v>
      </c>
      <c r="I17032" t="s">
        <v>69</v>
      </c>
      <c r="J17032" t="s">
        <v>51797</v>
      </c>
    </row>
    <row r="17033" spans="1:10" ht="16" x14ac:dyDescent="0.2">
      <c r="A17033" t="s">
        <v>51794</v>
      </c>
      <c r="B17033" t="s">
        <v>51802</v>
      </c>
      <c r="C17033" t="s">
        <v>51803</v>
      </c>
      <c r="D17033">
        <v>3</v>
      </c>
      <c r="E17033" t="s">
        <v>5635</v>
      </c>
      <c r="F17033" t="s">
        <v>13</v>
      </c>
      <c r="G17033" t="s">
        <v>51795</v>
      </c>
      <c r="H17033" s="3" t="s">
        <v>51796</v>
      </c>
      <c r="I17033" t="s">
        <v>69</v>
      </c>
      <c r="J17033" t="s">
        <v>51797</v>
      </c>
    </row>
    <row r="17034" spans="1:10" ht="16" x14ac:dyDescent="0.2">
      <c r="A17034" t="s">
        <v>51804</v>
      </c>
      <c r="B17034" t="s">
        <v>51806</v>
      </c>
      <c r="C17034" t="s">
        <v>51807</v>
      </c>
      <c r="D17034">
        <v>2</v>
      </c>
      <c r="E17034" t="s">
        <v>5635</v>
      </c>
      <c r="F17034" t="s">
        <v>13</v>
      </c>
      <c r="G17034" t="s">
        <v>51795</v>
      </c>
      <c r="H17034" s="3" t="s">
        <v>51796</v>
      </c>
      <c r="I17034" t="s">
        <v>69</v>
      </c>
      <c r="J17034" t="s">
        <v>51805</v>
      </c>
    </row>
    <row r="17035" spans="1:10" ht="16" x14ac:dyDescent="0.2">
      <c r="A17035" t="s">
        <v>27782</v>
      </c>
      <c r="B17035" t="s">
        <v>2081</v>
      </c>
      <c r="C17035" t="s">
        <v>51809</v>
      </c>
      <c r="D17035">
        <v>4</v>
      </c>
      <c r="E17035" t="s">
        <v>5635</v>
      </c>
      <c r="F17035" t="s">
        <v>13</v>
      </c>
      <c r="G17035" t="s">
        <v>51810</v>
      </c>
      <c r="H17035" s="3" t="s">
        <v>51811</v>
      </c>
      <c r="I17035" t="s">
        <v>69</v>
      </c>
      <c r="J17035" t="s">
        <v>27787</v>
      </c>
    </row>
    <row r="17036" spans="1:10" ht="16" x14ac:dyDescent="0.2">
      <c r="A17036" t="s">
        <v>27789</v>
      </c>
      <c r="B17036" t="s">
        <v>51812</v>
      </c>
      <c r="C17036" t="s">
        <v>51809</v>
      </c>
      <c r="D17036">
        <v>3</v>
      </c>
      <c r="E17036" t="s">
        <v>5635</v>
      </c>
      <c r="F17036" t="s">
        <v>13</v>
      </c>
      <c r="G17036" t="s">
        <v>51810</v>
      </c>
      <c r="H17036" s="3" t="s">
        <v>51811</v>
      </c>
      <c r="I17036" t="s">
        <v>69</v>
      </c>
      <c r="J17036" t="s">
        <v>27790</v>
      </c>
    </row>
    <row r="17037" spans="1:10" ht="16" x14ac:dyDescent="0.2">
      <c r="A17037" t="s">
        <v>51813</v>
      </c>
      <c r="B17037" t="s">
        <v>51814</v>
      </c>
      <c r="C17037" t="s">
        <v>51815</v>
      </c>
      <c r="D17037">
        <v>2</v>
      </c>
      <c r="E17037" t="s">
        <v>13</v>
      </c>
      <c r="F17037" t="s">
        <v>13</v>
      </c>
      <c r="G17037" t="s">
        <v>51816</v>
      </c>
      <c r="H17037" s="3" t="s">
        <v>51817</v>
      </c>
      <c r="I17037" t="s">
        <v>355</v>
      </c>
      <c r="J17037" t="s">
        <v>51818</v>
      </c>
    </row>
    <row r="17038" spans="1:10" ht="16" x14ac:dyDescent="0.2">
      <c r="A17038" t="s">
        <v>51813</v>
      </c>
      <c r="B17038" t="s">
        <v>51819</v>
      </c>
      <c r="C17038" t="s">
        <v>51820</v>
      </c>
      <c r="D17038">
        <v>1</v>
      </c>
      <c r="E17038" t="s">
        <v>13</v>
      </c>
      <c r="F17038" t="s">
        <v>13</v>
      </c>
      <c r="G17038" t="s">
        <v>51816</v>
      </c>
      <c r="H17038" s="3" t="s">
        <v>51817</v>
      </c>
      <c r="I17038" t="s">
        <v>355</v>
      </c>
      <c r="J17038" t="s">
        <v>51818</v>
      </c>
    </row>
    <row r="17039" spans="1:10" ht="16" x14ac:dyDescent="0.2">
      <c r="A17039" t="s">
        <v>51813</v>
      </c>
      <c r="B17039" t="s">
        <v>51821</v>
      </c>
      <c r="C17039" t="s">
        <v>51822</v>
      </c>
      <c r="D17039">
        <v>3</v>
      </c>
      <c r="E17039" t="s">
        <v>13</v>
      </c>
      <c r="F17039" t="s">
        <v>13</v>
      </c>
      <c r="G17039" t="s">
        <v>51816</v>
      </c>
      <c r="H17039" s="3" t="s">
        <v>51817</v>
      </c>
      <c r="I17039" t="s">
        <v>355</v>
      </c>
      <c r="J17039" t="s">
        <v>51818</v>
      </c>
    </row>
    <row r="17040" spans="1:10" ht="16" x14ac:dyDescent="0.2">
      <c r="A17040" t="s">
        <v>51823</v>
      </c>
      <c r="B17040" t="s">
        <v>51824</v>
      </c>
      <c r="C17040" t="s">
        <v>51825</v>
      </c>
      <c r="D17040">
        <v>1</v>
      </c>
      <c r="E17040" t="s">
        <v>13</v>
      </c>
      <c r="F17040" t="s">
        <v>13</v>
      </c>
      <c r="G17040" t="s">
        <v>51826</v>
      </c>
      <c r="H17040" s="3" t="s">
        <v>51827</v>
      </c>
      <c r="I17040" t="s">
        <v>69</v>
      </c>
      <c r="J17040" t="s">
        <v>51828</v>
      </c>
    </row>
    <row r="17041" spans="1:10" ht="16" x14ac:dyDescent="0.2">
      <c r="A17041" t="s">
        <v>25412</v>
      </c>
      <c r="B17041" t="s">
        <v>51829</v>
      </c>
      <c r="C17041" t="s">
        <v>51830</v>
      </c>
      <c r="D17041">
        <v>2</v>
      </c>
      <c r="E17041" t="s">
        <v>13</v>
      </c>
      <c r="F17041" t="s">
        <v>13</v>
      </c>
      <c r="G17041" t="s">
        <v>51826</v>
      </c>
      <c r="H17041" s="3" t="s">
        <v>51831</v>
      </c>
      <c r="I17041" t="s">
        <v>69</v>
      </c>
      <c r="J17041" t="s">
        <v>25415</v>
      </c>
    </row>
    <row r="17042" spans="1:10" ht="16" x14ac:dyDescent="0.2">
      <c r="A17042" t="s">
        <v>51623</v>
      </c>
      <c r="B17042" t="s">
        <v>6608</v>
      </c>
      <c r="C17042" t="s">
        <v>6609</v>
      </c>
      <c r="D17042">
        <v>1</v>
      </c>
      <c r="E17042" t="s">
        <v>13</v>
      </c>
      <c r="F17042" t="s">
        <v>13</v>
      </c>
      <c r="G17042" t="s">
        <v>51832</v>
      </c>
      <c r="H17042" s="3" t="s">
        <v>51833</v>
      </c>
      <c r="I17042" t="s">
        <v>62</v>
      </c>
      <c r="J17042" t="s">
        <v>51625</v>
      </c>
    </row>
    <row r="17043" spans="1:10" ht="16" x14ac:dyDescent="0.2">
      <c r="A17043" t="s">
        <v>51691</v>
      </c>
      <c r="B17043" t="s">
        <v>6608</v>
      </c>
      <c r="C17043" t="s">
        <v>6609</v>
      </c>
      <c r="D17043">
        <v>1</v>
      </c>
      <c r="E17043" t="s">
        <v>13</v>
      </c>
      <c r="F17043" t="s">
        <v>13</v>
      </c>
      <c r="G17043" t="s">
        <v>51832</v>
      </c>
      <c r="H17043" s="3" t="s">
        <v>51833</v>
      </c>
      <c r="I17043" t="s">
        <v>62</v>
      </c>
      <c r="J17043" t="s">
        <v>51692</v>
      </c>
    </row>
    <row r="17044" spans="1:10" ht="16" x14ac:dyDescent="0.2">
      <c r="A17044" t="s">
        <v>29381</v>
      </c>
      <c r="B17044" t="s">
        <v>51834</v>
      </c>
      <c r="C17044" t="s">
        <v>51835</v>
      </c>
      <c r="D17044">
        <v>3</v>
      </c>
      <c r="E17044" t="s">
        <v>13</v>
      </c>
      <c r="F17044" t="s">
        <v>13</v>
      </c>
      <c r="G17044" t="s">
        <v>51832</v>
      </c>
      <c r="H17044" s="3" t="s">
        <v>51833</v>
      </c>
      <c r="I17044" t="s">
        <v>62</v>
      </c>
      <c r="J17044" t="s">
        <v>29385</v>
      </c>
    </row>
    <row r="17045" spans="1:10" ht="16" x14ac:dyDescent="0.2">
      <c r="A17045" t="s">
        <v>37386</v>
      </c>
      <c r="B17045" t="s">
        <v>51836</v>
      </c>
      <c r="C17045" t="s">
        <v>51837</v>
      </c>
      <c r="D17045">
        <v>3</v>
      </c>
      <c r="E17045">
        <f>415</f>
        <v>415</v>
      </c>
      <c r="F17045" t="s">
        <v>13</v>
      </c>
      <c r="G17045" t="s">
        <v>51838</v>
      </c>
      <c r="H17045" s="3" t="s">
        <v>51839</v>
      </c>
      <c r="I17045" t="s">
        <v>1282</v>
      </c>
      <c r="J17045" t="s">
        <v>37390</v>
      </c>
    </row>
    <row r="17046" spans="1:10" ht="32" x14ac:dyDescent="0.2">
      <c r="A17046" t="s">
        <v>9663</v>
      </c>
      <c r="B17046" t="s">
        <v>9676</v>
      </c>
      <c r="C17046" t="s">
        <v>9677</v>
      </c>
      <c r="D17046">
        <v>4</v>
      </c>
      <c r="E17046">
        <f>34</f>
        <v>34</v>
      </c>
      <c r="F17046" t="s">
        <v>13</v>
      </c>
      <c r="G17046" t="s">
        <v>51840</v>
      </c>
      <c r="H17046" s="3" t="s">
        <v>51841</v>
      </c>
      <c r="I17046" t="s">
        <v>126</v>
      </c>
      <c r="J17046" t="s">
        <v>9668</v>
      </c>
    </row>
    <row r="17047" spans="1:10" ht="16" x14ac:dyDescent="0.2">
      <c r="A17047" t="s">
        <v>51842</v>
      </c>
      <c r="B17047" t="s">
        <v>51843</v>
      </c>
      <c r="C17047" t="s">
        <v>51844</v>
      </c>
      <c r="D17047">
        <v>1</v>
      </c>
      <c r="E17047">
        <f>34</f>
        <v>34</v>
      </c>
      <c r="F17047" t="s">
        <v>13</v>
      </c>
      <c r="G17047" t="s">
        <v>51840</v>
      </c>
      <c r="H17047" s="3" t="s">
        <v>51845</v>
      </c>
      <c r="I17047" t="s">
        <v>126</v>
      </c>
      <c r="J17047" t="s">
        <v>51846</v>
      </c>
    </row>
    <row r="17048" spans="1:10" ht="16" x14ac:dyDescent="0.2">
      <c r="A17048" t="s">
        <v>51847</v>
      </c>
      <c r="B17048" t="s">
        <v>51848</v>
      </c>
      <c r="C17048" t="s">
        <v>51849</v>
      </c>
      <c r="D17048">
        <v>1</v>
      </c>
      <c r="E17048">
        <f>34</f>
        <v>34</v>
      </c>
      <c r="F17048" t="s">
        <v>13</v>
      </c>
      <c r="G17048" t="s">
        <v>51840</v>
      </c>
      <c r="H17048" s="3" t="s">
        <v>51850</v>
      </c>
      <c r="I17048" t="s">
        <v>126</v>
      </c>
      <c r="J17048" t="s">
        <v>51851</v>
      </c>
    </row>
    <row r="17049" spans="1:10" ht="16" x14ac:dyDescent="0.2">
      <c r="A17049" t="s">
        <v>34096</v>
      </c>
      <c r="B17049" t="s">
        <v>51852</v>
      </c>
      <c r="C17049" t="s">
        <v>51853</v>
      </c>
      <c r="D17049">
        <v>1</v>
      </c>
      <c r="E17049">
        <f>34</f>
        <v>34</v>
      </c>
      <c r="F17049" t="s">
        <v>13</v>
      </c>
      <c r="G17049" t="s">
        <v>51840</v>
      </c>
      <c r="H17049" s="3" t="s">
        <v>51854</v>
      </c>
      <c r="I17049" t="s">
        <v>126</v>
      </c>
      <c r="J17049" t="s">
        <v>34099</v>
      </c>
    </row>
    <row r="17050" spans="1:10" ht="16" x14ac:dyDescent="0.2">
      <c r="A17050" t="s">
        <v>51855</v>
      </c>
      <c r="B17050" t="s">
        <v>51856</v>
      </c>
      <c r="C17050" t="s">
        <v>51857</v>
      </c>
      <c r="D17050">
        <v>1</v>
      </c>
      <c r="E17050">
        <f>34</f>
        <v>34</v>
      </c>
      <c r="F17050" t="s">
        <v>13</v>
      </c>
      <c r="G17050" t="s">
        <v>51840</v>
      </c>
      <c r="H17050" s="3" t="s">
        <v>51850</v>
      </c>
      <c r="I17050" t="s">
        <v>126</v>
      </c>
      <c r="J17050" t="s">
        <v>51858</v>
      </c>
    </row>
    <row r="17051" spans="1:10" ht="16" x14ac:dyDescent="0.2">
      <c r="A17051" t="s">
        <v>51847</v>
      </c>
      <c r="B17051" t="s">
        <v>51859</v>
      </c>
      <c r="C17051" t="s">
        <v>51860</v>
      </c>
      <c r="D17051">
        <v>3</v>
      </c>
      <c r="E17051">
        <f>34</f>
        <v>34</v>
      </c>
      <c r="F17051" t="s">
        <v>13</v>
      </c>
      <c r="G17051" t="s">
        <v>51840</v>
      </c>
      <c r="H17051" s="3" t="s">
        <v>51850</v>
      </c>
      <c r="I17051" t="s">
        <v>126</v>
      </c>
      <c r="J17051" t="s">
        <v>51851</v>
      </c>
    </row>
    <row r="17052" spans="1:10" ht="16" x14ac:dyDescent="0.2">
      <c r="A17052" t="s">
        <v>51861</v>
      </c>
      <c r="B17052" t="s">
        <v>51862</v>
      </c>
      <c r="C17052" t="s">
        <v>51863</v>
      </c>
      <c r="D17052">
        <v>2</v>
      </c>
      <c r="E17052">
        <f>34</f>
        <v>34</v>
      </c>
      <c r="F17052" t="s">
        <v>13</v>
      </c>
      <c r="G17052" t="s">
        <v>51840</v>
      </c>
      <c r="H17052" s="3" t="s">
        <v>51850</v>
      </c>
      <c r="I17052" t="s">
        <v>126</v>
      </c>
      <c r="J17052" t="s">
        <v>51864</v>
      </c>
    </row>
    <row r="17053" spans="1:10" ht="16" x14ac:dyDescent="0.2">
      <c r="A17053" t="s">
        <v>51865</v>
      </c>
      <c r="B17053" t="s">
        <v>51866</v>
      </c>
      <c r="C17053" t="s">
        <v>51867</v>
      </c>
      <c r="D17053">
        <v>4</v>
      </c>
      <c r="E17053">
        <f>34</f>
        <v>34</v>
      </c>
      <c r="F17053" t="s">
        <v>13</v>
      </c>
      <c r="G17053" t="s">
        <v>51840</v>
      </c>
      <c r="H17053" s="3" t="s">
        <v>51850</v>
      </c>
      <c r="I17053" t="s">
        <v>126</v>
      </c>
      <c r="J17053" t="s">
        <v>51868</v>
      </c>
    </row>
    <row r="17054" spans="1:10" ht="16" x14ac:dyDescent="0.2">
      <c r="A17054" t="s">
        <v>8679</v>
      </c>
      <c r="B17054" t="s">
        <v>33641</v>
      </c>
      <c r="C17054" t="s">
        <v>33642</v>
      </c>
      <c r="D17054">
        <v>3</v>
      </c>
      <c r="E17054" t="s">
        <v>13</v>
      </c>
      <c r="F17054" t="s">
        <v>13</v>
      </c>
      <c r="G17054" t="s">
        <v>51869</v>
      </c>
      <c r="H17054" s="3" t="s">
        <v>51870</v>
      </c>
      <c r="I17054" t="s">
        <v>62</v>
      </c>
      <c r="J17054" t="s">
        <v>8682</v>
      </c>
    </row>
    <row r="17055" spans="1:10" ht="16" x14ac:dyDescent="0.2">
      <c r="A17055" t="s">
        <v>15093</v>
      </c>
      <c r="B17055" t="s">
        <v>51871</v>
      </c>
      <c r="C17055" t="s">
        <v>51872</v>
      </c>
      <c r="D17055">
        <v>3</v>
      </c>
      <c r="E17055" t="s">
        <v>24579</v>
      </c>
      <c r="F17055" t="s">
        <v>13</v>
      </c>
      <c r="G17055" t="s">
        <v>51873</v>
      </c>
      <c r="H17055" s="3" t="s">
        <v>51874</v>
      </c>
      <c r="I17055" t="s">
        <v>1033</v>
      </c>
      <c r="J17055" t="s">
        <v>15098</v>
      </c>
    </row>
    <row r="17056" spans="1:10" ht="16" x14ac:dyDescent="0.2">
      <c r="A17056" t="s">
        <v>8910</v>
      </c>
      <c r="B17056" t="s">
        <v>51875</v>
      </c>
      <c r="C17056" t="s">
        <v>51876</v>
      </c>
      <c r="D17056">
        <v>1</v>
      </c>
      <c r="E17056" t="s">
        <v>13</v>
      </c>
      <c r="F17056" t="s">
        <v>13</v>
      </c>
      <c r="G17056" t="s">
        <v>51877</v>
      </c>
      <c r="H17056" s="3" t="s">
        <v>51878</v>
      </c>
      <c r="I17056" t="s">
        <v>62</v>
      </c>
      <c r="J17056" t="s">
        <v>8915</v>
      </c>
    </row>
    <row r="17057" spans="1:10" ht="32" x14ac:dyDescent="0.2">
      <c r="A17057" t="s">
        <v>51879</v>
      </c>
      <c r="B17057" t="s">
        <v>51880</v>
      </c>
      <c r="C17057" t="s">
        <v>51881</v>
      </c>
      <c r="D17057">
        <v>1</v>
      </c>
      <c r="E17057" t="s">
        <v>13</v>
      </c>
      <c r="F17057" t="s">
        <v>13</v>
      </c>
      <c r="G17057" t="s">
        <v>51882</v>
      </c>
      <c r="H17057" s="3" t="s">
        <v>51883</v>
      </c>
      <c r="I17057" t="s">
        <v>62</v>
      </c>
      <c r="J17057" t="s">
        <v>51884</v>
      </c>
    </row>
    <row r="17058" spans="1:10" ht="16" x14ac:dyDescent="0.2">
      <c r="A17058" t="s">
        <v>51885</v>
      </c>
      <c r="B17058" t="s">
        <v>51886</v>
      </c>
      <c r="C17058" t="s">
        <v>51887</v>
      </c>
      <c r="D17058">
        <v>1</v>
      </c>
      <c r="E17058">
        <f>545</f>
        <v>545</v>
      </c>
      <c r="F17058" t="s">
        <v>13</v>
      </c>
      <c r="G17058" t="s">
        <v>51888</v>
      </c>
      <c r="H17058" s="3" t="s">
        <v>51889</v>
      </c>
      <c r="I17058" t="s">
        <v>62</v>
      </c>
      <c r="J17058" t="s">
        <v>51890</v>
      </c>
    </row>
    <row r="17059" spans="1:10" ht="16" x14ac:dyDescent="0.2">
      <c r="A17059" t="s">
        <v>51891</v>
      </c>
      <c r="B17059" t="s">
        <v>51892</v>
      </c>
      <c r="C17059" t="s">
        <v>51893</v>
      </c>
      <c r="D17059">
        <v>1</v>
      </c>
      <c r="E17059" t="s">
        <v>13</v>
      </c>
      <c r="F17059" t="s">
        <v>13</v>
      </c>
      <c r="G17059" t="s">
        <v>51894</v>
      </c>
      <c r="H17059" s="3" t="s">
        <v>51895</v>
      </c>
      <c r="I17059" t="s">
        <v>3035</v>
      </c>
      <c r="J17059" t="s">
        <v>51896</v>
      </c>
    </row>
    <row r="17060" spans="1:10" ht="16" x14ac:dyDescent="0.2">
      <c r="A17060" t="s">
        <v>51891</v>
      </c>
      <c r="B17060" t="s">
        <v>51897</v>
      </c>
      <c r="C17060" t="s">
        <v>51898</v>
      </c>
      <c r="D17060">
        <v>2</v>
      </c>
      <c r="E17060" t="s">
        <v>13</v>
      </c>
      <c r="F17060" t="s">
        <v>13</v>
      </c>
      <c r="G17060" t="s">
        <v>51894</v>
      </c>
      <c r="H17060" s="3" t="s">
        <v>51895</v>
      </c>
      <c r="I17060" t="s">
        <v>3035</v>
      </c>
      <c r="J17060" t="s">
        <v>51896</v>
      </c>
    </row>
    <row r="17061" spans="1:10" ht="16" x14ac:dyDescent="0.2">
      <c r="A17061" t="s">
        <v>48415</v>
      </c>
      <c r="B17061" t="s">
        <v>26346</v>
      </c>
      <c r="C17061" t="s">
        <v>51899</v>
      </c>
      <c r="D17061">
        <v>3</v>
      </c>
      <c r="E17061" t="s">
        <v>13</v>
      </c>
      <c r="F17061" t="s">
        <v>13</v>
      </c>
      <c r="G17061" t="s">
        <v>51894</v>
      </c>
      <c r="H17061" s="3" t="s">
        <v>51900</v>
      </c>
      <c r="I17061" t="s">
        <v>3035</v>
      </c>
      <c r="J17061" t="s">
        <v>48416</v>
      </c>
    </row>
    <row r="17062" spans="1:10" ht="16" x14ac:dyDescent="0.2">
      <c r="A17062" t="s">
        <v>9130</v>
      </c>
      <c r="B17062" t="s">
        <v>26662</v>
      </c>
      <c r="C17062" t="s">
        <v>26663</v>
      </c>
      <c r="D17062">
        <v>6</v>
      </c>
      <c r="E17062" t="s">
        <v>13</v>
      </c>
      <c r="F17062" t="s">
        <v>13</v>
      </c>
      <c r="G17062" t="s">
        <v>51894</v>
      </c>
      <c r="H17062" s="3" t="s">
        <v>51901</v>
      </c>
      <c r="I17062" t="s">
        <v>3035</v>
      </c>
      <c r="J17062" t="s">
        <v>9134</v>
      </c>
    </row>
    <row r="17063" spans="1:10" ht="16" x14ac:dyDescent="0.2">
      <c r="A17063" t="s">
        <v>9130</v>
      </c>
      <c r="B17063" t="s">
        <v>51902</v>
      </c>
      <c r="C17063" t="s">
        <v>51903</v>
      </c>
      <c r="D17063">
        <v>1</v>
      </c>
      <c r="E17063" t="s">
        <v>13</v>
      </c>
      <c r="F17063" t="s">
        <v>13</v>
      </c>
      <c r="G17063" t="s">
        <v>51894</v>
      </c>
      <c r="H17063" s="3" t="s">
        <v>51901</v>
      </c>
      <c r="I17063" t="s">
        <v>3035</v>
      </c>
      <c r="J17063" t="s">
        <v>9134</v>
      </c>
    </row>
    <row r="17064" spans="1:10" ht="16" x14ac:dyDescent="0.2">
      <c r="A17064" t="s">
        <v>51904</v>
      </c>
      <c r="B17064" t="s">
        <v>26662</v>
      </c>
      <c r="C17064" t="s">
        <v>26663</v>
      </c>
      <c r="D17064">
        <v>1</v>
      </c>
      <c r="E17064" t="s">
        <v>13</v>
      </c>
      <c r="F17064" t="s">
        <v>13</v>
      </c>
      <c r="G17064" t="s">
        <v>51894</v>
      </c>
      <c r="H17064" s="3" t="s">
        <v>51905</v>
      </c>
      <c r="I17064" t="s">
        <v>3035</v>
      </c>
      <c r="J17064" t="s">
        <v>51906</v>
      </c>
    </row>
    <row r="17065" spans="1:10" ht="16" x14ac:dyDescent="0.2">
      <c r="A17065" t="s">
        <v>49674</v>
      </c>
      <c r="B17065" t="s">
        <v>51907</v>
      </c>
      <c r="C17065" t="s">
        <v>51908</v>
      </c>
      <c r="D17065">
        <v>3</v>
      </c>
      <c r="E17065" t="s">
        <v>13</v>
      </c>
      <c r="F17065" t="s">
        <v>13</v>
      </c>
      <c r="G17065" t="s">
        <v>51894</v>
      </c>
      <c r="H17065" s="3" t="s">
        <v>51900</v>
      </c>
      <c r="I17065" t="s">
        <v>3035</v>
      </c>
      <c r="J17065" t="s">
        <v>49679</v>
      </c>
    </row>
    <row r="17066" spans="1:10" ht="16" x14ac:dyDescent="0.2">
      <c r="A17066" t="s">
        <v>51909</v>
      </c>
      <c r="B17066" t="s">
        <v>26662</v>
      </c>
      <c r="C17066" t="s">
        <v>26663</v>
      </c>
      <c r="D17066">
        <v>1</v>
      </c>
      <c r="E17066" t="s">
        <v>13</v>
      </c>
      <c r="F17066" t="s">
        <v>13</v>
      </c>
      <c r="G17066" t="s">
        <v>51894</v>
      </c>
      <c r="H17066" s="3" t="s">
        <v>51905</v>
      </c>
      <c r="I17066" t="s">
        <v>3035</v>
      </c>
      <c r="J17066" t="s">
        <v>51910</v>
      </c>
    </row>
    <row r="17067" spans="1:10" ht="16" x14ac:dyDescent="0.2">
      <c r="A17067" t="s">
        <v>26676</v>
      </c>
      <c r="B17067" t="s">
        <v>51911</v>
      </c>
      <c r="C17067" t="s">
        <v>51903</v>
      </c>
      <c r="D17067">
        <v>3</v>
      </c>
      <c r="E17067" t="s">
        <v>13</v>
      </c>
      <c r="F17067" t="s">
        <v>13</v>
      </c>
      <c r="G17067" t="s">
        <v>51894</v>
      </c>
      <c r="H17067" s="3" t="s">
        <v>51912</v>
      </c>
      <c r="I17067" t="s">
        <v>3035</v>
      </c>
      <c r="J17067" t="s">
        <v>26678</v>
      </c>
    </row>
    <row r="17068" spans="1:10" ht="16" x14ac:dyDescent="0.2">
      <c r="A17068" t="s">
        <v>51913</v>
      </c>
      <c r="B17068" t="s">
        <v>51911</v>
      </c>
      <c r="C17068" t="s">
        <v>51903</v>
      </c>
      <c r="D17068">
        <v>2</v>
      </c>
      <c r="E17068" t="s">
        <v>13</v>
      </c>
      <c r="F17068" t="s">
        <v>13</v>
      </c>
      <c r="G17068" t="s">
        <v>51894</v>
      </c>
      <c r="H17068" s="3" t="s">
        <v>51912</v>
      </c>
      <c r="I17068" t="s">
        <v>3035</v>
      </c>
      <c r="J17068" t="s">
        <v>51914</v>
      </c>
    </row>
    <row r="17069" spans="1:10" ht="16" x14ac:dyDescent="0.2">
      <c r="A17069" t="s">
        <v>51915</v>
      </c>
      <c r="B17069" t="s">
        <v>26662</v>
      </c>
      <c r="C17069" t="s">
        <v>26663</v>
      </c>
      <c r="D17069">
        <v>1</v>
      </c>
      <c r="E17069" t="s">
        <v>13</v>
      </c>
      <c r="F17069" t="s">
        <v>13</v>
      </c>
      <c r="G17069" t="s">
        <v>51894</v>
      </c>
      <c r="H17069" s="3" t="s">
        <v>51900</v>
      </c>
      <c r="I17069" t="s">
        <v>3035</v>
      </c>
      <c r="J17069" t="s">
        <v>51916</v>
      </c>
    </row>
    <row r="17070" spans="1:10" ht="16" x14ac:dyDescent="0.2">
      <c r="A17070" t="s">
        <v>26676</v>
      </c>
      <c r="B17070" t="s">
        <v>51917</v>
      </c>
      <c r="C17070" t="s">
        <v>51908</v>
      </c>
      <c r="D17070">
        <v>2</v>
      </c>
      <c r="E17070" t="s">
        <v>13</v>
      </c>
      <c r="F17070" t="s">
        <v>13</v>
      </c>
      <c r="G17070" t="s">
        <v>51894</v>
      </c>
      <c r="H17070" s="3" t="s">
        <v>51912</v>
      </c>
      <c r="I17070" t="s">
        <v>3035</v>
      </c>
      <c r="J17070" t="s">
        <v>26678</v>
      </c>
    </row>
    <row r="17071" spans="1:10" ht="16" x14ac:dyDescent="0.2">
      <c r="A17071" t="s">
        <v>51918</v>
      </c>
      <c r="B17071" t="s">
        <v>8210</v>
      </c>
      <c r="C17071" t="s">
        <v>51919</v>
      </c>
      <c r="D17071">
        <v>3</v>
      </c>
      <c r="E17071" t="s">
        <v>13</v>
      </c>
      <c r="F17071" t="s">
        <v>13</v>
      </c>
      <c r="G17071" t="s">
        <v>51894</v>
      </c>
      <c r="H17071" s="3" t="s">
        <v>51920</v>
      </c>
      <c r="I17071" t="s">
        <v>3035</v>
      </c>
      <c r="J17071" t="s">
        <v>51921</v>
      </c>
    </row>
    <row r="17072" spans="1:10" ht="16" x14ac:dyDescent="0.2">
      <c r="A17072" t="s">
        <v>48415</v>
      </c>
      <c r="B17072" t="s">
        <v>51922</v>
      </c>
      <c r="C17072" t="s">
        <v>51923</v>
      </c>
      <c r="D17072">
        <v>2</v>
      </c>
      <c r="E17072" t="s">
        <v>13</v>
      </c>
      <c r="F17072" t="s">
        <v>13</v>
      </c>
      <c r="G17072" t="s">
        <v>51894</v>
      </c>
      <c r="H17072" s="3" t="s">
        <v>51900</v>
      </c>
      <c r="I17072" t="s">
        <v>3035</v>
      </c>
      <c r="J17072" t="s">
        <v>48416</v>
      </c>
    </row>
    <row r="17073" spans="1:10" ht="16" x14ac:dyDescent="0.2">
      <c r="A17073" t="s">
        <v>51924</v>
      </c>
      <c r="B17073" t="s">
        <v>51911</v>
      </c>
      <c r="C17073" t="s">
        <v>51903</v>
      </c>
      <c r="D17073">
        <v>2</v>
      </c>
      <c r="E17073" t="s">
        <v>13</v>
      </c>
      <c r="F17073" t="s">
        <v>13</v>
      </c>
      <c r="G17073" t="s">
        <v>51894</v>
      </c>
      <c r="H17073" s="3" t="s">
        <v>51901</v>
      </c>
      <c r="I17073" t="s">
        <v>3035</v>
      </c>
      <c r="J17073" t="s">
        <v>51925</v>
      </c>
    </row>
    <row r="17074" spans="1:10" ht="16" x14ac:dyDescent="0.2">
      <c r="A17074" t="s">
        <v>2529</v>
      </c>
      <c r="B17074" t="s">
        <v>51922</v>
      </c>
      <c r="C17074" t="s">
        <v>51923</v>
      </c>
      <c r="D17074">
        <v>4</v>
      </c>
      <c r="E17074" t="s">
        <v>13</v>
      </c>
      <c r="F17074" t="s">
        <v>13</v>
      </c>
      <c r="G17074" t="s">
        <v>51894</v>
      </c>
      <c r="H17074" s="3" t="s">
        <v>51900</v>
      </c>
      <c r="I17074" t="s">
        <v>3035</v>
      </c>
      <c r="J17074" t="s">
        <v>2534</v>
      </c>
    </row>
    <row r="17075" spans="1:10" ht="16" x14ac:dyDescent="0.2">
      <c r="A17075" t="s">
        <v>51926</v>
      </c>
      <c r="B17075" t="s">
        <v>51892</v>
      </c>
      <c r="C17075" t="s">
        <v>51893</v>
      </c>
      <c r="D17075">
        <v>1</v>
      </c>
      <c r="E17075" t="s">
        <v>13</v>
      </c>
      <c r="F17075" t="s">
        <v>13</v>
      </c>
      <c r="G17075" t="s">
        <v>51894</v>
      </c>
      <c r="H17075" s="3" t="s">
        <v>51895</v>
      </c>
      <c r="I17075" t="s">
        <v>3035</v>
      </c>
      <c r="J17075" t="s">
        <v>51927</v>
      </c>
    </row>
    <row r="17076" spans="1:10" ht="16" x14ac:dyDescent="0.2">
      <c r="A17076" t="s">
        <v>9157</v>
      </c>
      <c r="B17076" t="s">
        <v>26662</v>
      </c>
      <c r="C17076" t="s">
        <v>26663</v>
      </c>
      <c r="D17076">
        <v>5</v>
      </c>
      <c r="E17076" t="s">
        <v>13</v>
      </c>
      <c r="F17076" t="s">
        <v>13</v>
      </c>
      <c r="G17076" t="s">
        <v>51894</v>
      </c>
      <c r="H17076" s="3" t="s">
        <v>51901</v>
      </c>
      <c r="I17076" t="s">
        <v>3035</v>
      </c>
      <c r="J17076" t="s">
        <v>9158</v>
      </c>
    </row>
    <row r="17077" spans="1:10" ht="16" x14ac:dyDescent="0.2">
      <c r="A17077" t="s">
        <v>9157</v>
      </c>
      <c r="B17077" t="s">
        <v>51928</v>
      </c>
      <c r="C17077" t="s">
        <v>51929</v>
      </c>
      <c r="D17077">
        <v>4</v>
      </c>
      <c r="E17077" t="s">
        <v>13</v>
      </c>
      <c r="F17077" t="s">
        <v>13</v>
      </c>
      <c r="G17077" t="s">
        <v>51894</v>
      </c>
      <c r="H17077" s="3" t="s">
        <v>51901</v>
      </c>
      <c r="I17077" t="s">
        <v>3035</v>
      </c>
      <c r="J17077" t="s">
        <v>9158</v>
      </c>
    </row>
    <row r="17078" spans="1:10" ht="16" x14ac:dyDescent="0.2">
      <c r="A17078" t="s">
        <v>51930</v>
      </c>
      <c r="B17078" t="s">
        <v>51897</v>
      </c>
      <c r="C17078" t="s">
        <v>51898</v>
      </c>
      <c r="D17078">
        <v>1</v>
      </c>
      <c r="E17078" t="s">
        <v>13</v>
      </c>
      <c r="F17078" t="s">
        <v>13</v>
      </c>
      <c r="G17078" t="s">
        <v>51894</v>
      </c>
      <c r="H17078" s="3" t="s">
        <v>51912</v>
      </c>
      <c r="I17078" t="s">
        <v>3035</v>
      </c>
      <c r="J17078" t="s">
        <v>51931</v>
      </c>
    </row>
    <row r="17079" spans="1:10" ht="16" x14ac:dyDescent="0.2">
      <c r="A17079" t="s">
        <v>9130</v>
      </c>
      <c r="B17079" t="s">
        <v>51932</v>
      </c>
      <c r="C17079" t="s">
        <v>51933</v>
      </c>
      <c r="D17079">
        <v>2</v>
      </c>
      <c r="E17079" t="s">
        <v>13</v>
      </c>
      <c r="F17079" t="s">
        <v>13</v>
      </c>
      <c r="G17079" t="s">
        <v>51894</v>
      </c>
      <c r="H17079" s="3" t="s">
        <v>51901</v>
      </c>
      <c r="I17079" t="s">
        <v>3035</v>
      </c>
      <c r="J17079" t="s">
        <v>9134</v>
      </c>
    </row>
    <row r="17080" spans="1:10" ht="16" x14ac:dyDescent="0.2">
      <c r="A17080" t="s">
        <v>51918</v>
      </c>
      <c r="B17080" t="s">
        <v>51934</v>
      </c>
      <c r="C17080" t="s">
        <v>51935</v>
      </c>
      <c r="D17080">
        <v>1</v>
      </c>
      <c r="E17080" t="s">
        <v>13</v>
      </c>
      <c r="F17080" t="s">
        <v>13</v>
      </c>
      <c r="G17080" t="s">
        <v>51894</v>
      </c>
      <c r="H17080" s="3" t="s">
        <v>51920</v>
      </c>
      <c r="I17080" t="s">
        <v>3035</v>
      </c>
      <c r="J17080" t="s">
        <v>51921</v>
      </c>
    </row>
    <row r="17081" spans="1:10" ht="16" x14ac:dyDescent="0.2">
      <c r="A17081" t="s">
        <v>51936</v>
      </c>
      <c r="B17081" t="s">
        <v>51937</v>
      </c>
      <c r="C17081" t="s">
        <v>51893</v>
      </c>
      <c r="D17081">
        <v>1</v>
      </c>
      <c r="E17081" t="s">
        <v>13</v>
      </c>
      <c r="F17081" t="s">
        <v>13</v>
      </c>
      <c r="G17081" t="s">
        <v>51894</v>
      </c>
      <c r="H17081" s="3" t="s">
        <v>51912</v>
      </c>
      <c r="I17081" t="s">
        <v>3035</v>
      </c>
      <c r="J17081" t="s">
        <v>51938</v>
      </c>
    </row>
    <row r="17082" spans="1:10" ht="16" x14ac:dyDescent="0.2">
      <c r="A17082" t="s">
        <v>9142</v>
      </c>
      <c r="B17082" t="s">
        <v>51928</v>
      </c>
      <c r="C17082" t="s">
        <v>51929</v>
      </c>
      <c r="D17082">
        <v>2</v>
      </c>
      <c r="E17082" t="s">
        <v>13</v>
      </c>
      <c r="F17082" t="s">
        <v>13</v>
      </c>
      <c r="G17082" t="s">
        <v>51894</v>
      </c>
      <c r="H17082" s="3" t="s">
        <v>51901</v>
      </c>
      <c r="I17082" t="s">
        <v>3035</v>
      </c>
      <c r="J17082" t="s">
        <v>9143</v>
      </c>
    </row>
    <row r="17083" spans="1:10" ht="16" x14ac:dyDescent="0.2">
      <c r="A17083" t="s">
        <v>2529</v>
      </c>
      <c r="B17083" t="s">
        <v>51939</v>
      </c>
      <c r="C17083" t="s">
        <v>51940</v>
      </c>
      <c r="D17083">
        <v>1</v>
      </c>
      <c r="E17083" t="s">
        <v>13</v>
      </c>
      <c r="F17083" t="s">
        <v>13</v>
      </c>
      <c r="G17083" t="s">
        <v>51894</v>
      </c>
      <c r="H17083" s="3" t="s">
        <v>51912</v>
      </c>
      <c r="I17083" t="s">
        <v>3035</v>
      </c>
      <c r="J17083" t="s">
        <v>2534</v>
      </c>
    </row>
    <row r="17084" spans="1:10" ht="16" x14ac:dyDescent="0.2">
      <c r="A17084" t="s">
        <v>9157</v>
      </c>
      <c r="B17084" t="s">
        <v>51932</v>
      </c>
      <c r="C17084" t="s">
        <v>51933</v>
      </c>
      <c r="D17084">
        <v>2</v>
      </c>
      <c r="E17084" t="s">
        <v>13</v>
      </c>
      <c r="F17084" t="s">
        <v>13</v>
      </c>
      <c r="G17084" t="s">
        <v>51894</v>
      </c>
      <c r="H17084" s="3" t="s">
        <v>51901</v>
      </c>
      <c r="I17084" t="s">
        <v>3035</v>
      </c>
      <c r="J17084" t="s">
        <v>9158</v>
      </c>
    </row>
    <row r="17085" spans="1:10" ht="16" x14ac:dyDescent="0.2">
      <c r="A17085" t="s">
        <v>9157</v>
      </c>
      <c r="B17085" t="s">
        <v>51902</v>
      </c>
      <c r="C17085" t="s">
        <v>51903</v>
      </c>
      <c r="D17085">
        <v>1</v>
      </c>
      <c r="E17085" t="s">
        <v>13</v>
      </c>
      <c r="F17085" t="s">
        <v>13</v>
      </c>
      <c r="G17085" t="s">
        <v>51894</v>
      </c>
      <c r="H17085" s="3" t="s">
        <v>51901</v>
      </c>
      <c r="I17085" t="s">
        <v>3035</v>
      </c>
      <c r="J17085" t="s">
        <v>9158</v>
      </c>
    </row>
    <row r="17086" spans="1:10" ht="16" x14ac:dyDescent="0.2">
      <c r="A17086" t="s">
        <v>51936</v>
      </c>
      <c r="B17086" t="s">
        <v>51897</v>
      </c>
      <c r="C17086" t="s">
        <v>51898</v>
      </c>
      <c r="D17086">
        <v>2</v>
      </c>
      <c r="E17086" t="s">
        <v>13</v>
      </c>
      <c r="F17086" t="s">
        <v>13</v>
      </c>
      <c r="G17086" t="s">
        <v>51894</v>
      </c>
      <c r="H17086" s="3" t="s">
        <v>51912</v>
      </c>
      <c r="I17086" t="s">
        <v>3035</v>
      </c>
      <c r="J17086" t="s">
        <v>51938</v>
      </c>
    </row>
    <row r="17087" spans="1:10" ht="16" x14ac:dyDescent="0.2">
      <c r="A17087" t="s">
        <v>9142</v>
      </c>
      <c r="B17087" t="s">
        <v>51932</v>
      </c>
      <c r="C17087" t="s">
        <v>51933</v>
      </c>
      <c r="D17087">
        <v>1</v>
      </c>
      <c r="E17087" t="s">
        <v>13</v>
      </c>
      <c r="F17087" t="s">
        <v>13</v>
      </c>
      <c r="G17087" t="s">
        <v>51894</v>
      </c>
      <c r="H17087" s="3" t="s">
        <v>51901</v>
      </c>
      <c r="I17087" t="s">
        <v>3035</v>
      </c>
      <c r="J17087" t="s">
        <v>9143</v>
      </c>
    </row>
    <row r="17088" spans="1:10" ht="16" x14ac:dyDescent="0.2">
      <c r="A17088" t="s">
        <v>51926</v>
      </c>
      <c r="B17088" t="s">
        <v>51897</v>
      </c>
      <c r="C17088" t="s">
        <v>51898</v>
      </c>
      <c r="D17088">
        <v>2</v>
      </c>
      <c r="E17088" t="s">
        <v>13</v>
      </c>
      <c r="F17088" t="s">
        <v>13</v>
      </c>
      <c r="G17088" t="s">
        <v>51894</v>
      </c>
      <c r="H17088" s="3" t="s">
        <v>51895</v>
      </c>
      <c r="I17088" t="s">
        <v>3035</v>
      </c>
      <c r="J17088" t="s">
        <v>51927</v>
      </c>
    </row>
    <row r="17089" spans="1:10" ht="16" x14ac:dyDescent="0.2">
      <c r="A17089" t="s">
        <v>16484</v>
      </c>
      <c r="B17089" t="s">
        <v>51922</v>
      </c>
      <c r="C17089" t="s">
        <v>51923</v>
      </c>
      <c r="D17089">
        <v>3</v>
      </c>
      <c r="E17089" t="s">
        <v>13</v>
      </c>
      <c r="F17089" t="s">
        <v>13</v>
      </c>
      <c r="G17089" t="s">
        <v>51894</v>
      </c>
      <c r="H17089" s="3" t="s">
        <v>51900</v>
      </c>
      <c r="I17089" t="s">
        <v>3035</v>
      </c>
      <c r="J17089" t="s">
        <v>16488</v>
      </c>
    </row>
    <row r="17090" spans="1:10" ht="16" x14ac:dyDescent="0.2">
      <c r="A17090" t="s">
        <v>9142</v>
      </c>
      <c r="B17090" t="s">
        <v>51902</v>
      </c>
      <c r="C17090" t="s">
        <v>51903</v>
      </c>
      <c r="D17090">
        <v>4</v>
      </c>
      <c r="E17090" t="s">
        <v>13</v>
      </c>
      <c r="F17090" t="s">
        <v>13</v>
      </c>
      <c r="G17090" t="s">
        <v>51894</v>
      </c>
      <c r="H17090" s="3" t="s">
        <v>51901</v>
      </c>
      <c r="I17090" t="s">
        <v>3035</v>
      </c>
      <c r="J17090" t="s">
        <v>9143</v>
      </c>
    </row>
    <row r="17091" spans="1:10" ht="16" x14ac:dyDescent="0.2">
      <c r="A17091" t="s">
        <v>51918</v>
      </c>
      <c r="B17091" t="s">
        <v>51922</v>
      </c>
      <c r="C17091" t="s">
        <v>51923</v>
      </c>
      <c r="D17091">
        <v>2</v>
      </c>
      <c r="E17091" t="s">
        <v>13</v>
      </c>
      <c r="F17091" t="s">
        <v>13</v>
      </c>
      <c r="G17091" t="s">
        <v>51894</v>
      </c>
      <c r="H17091" s="3" t="s">
        <v>51905</v>
      </c>
      <c r="I17091" t="s">
        <v>3035</v>
      </c>
      <c r="J17091" t="s">
        <v>51921</v>
      </c>
    </row>
    <row r="17092" spans="1:10" ht="16" x14ac:dyDescent="0.2">
      <c r="A17092" t="s">
        <v>51941</v>
      </c>
      <c r="B17092" t="s">
        <v>11533</v>
      </c>
      <c r="C17092" t="s">
        <v>11534</v>
      </c>
      <c r="D17092">
        <v>1</v>
      </c>
      <c r="E17092">
        <f>340</f>
        <v>340</v>
      </c>
      <c r="F17092" t="s">
        <v>13</v>
      </c>
      <c r="G17092" t="s">
        <v>51942</v>
      </c>
      <c r="H17092" s="3" t="s">
        <v>51943</v>
      </c>
      <c r="I17092" t="s">
        <v>62</v>
      </c>
      <c r="J17092" t="s">
        <v>51944</v>
      </c>
    </row>
    <row r="17093" spans="1:10" ht="16" x14ac:dyDescent="0.2">
      <c r="A17093" t="s">
        <v>51945</v>
      </c>
      <c r="B17093" t="s">
        <v>11533</v>
      </c>
      <c r="C17093" t="s">
        <v>11534</v>
      </c>
      <c r="D17093">
        <v>1</v>
      </c>
      <c r="E17093">
        <f>340</f>
        <v>340</v>
      </c>
      <c r="F17093" t="s">
        <v>13</v>
      </c>
      <c r="G17093" t="s">
        <v>51942</v>
      </c>
      <c r="H17093" s="3" t="s">
        <v>51943</v>
      </c>
      <c r="I17093" t="s">
        <v>62</v>
      </c>
      <c r="J17093" t="s">
        <v>51946</v>
      </c>
    </row>
    <row r="17094" spans="1:10" ht="16" x14ac:dyDescent="0.2">
      <c r="A17094" t="s">
        <v>38288</v>
      </c>
      <c r="B17094" t="s">
        <v>11533</v>
      </c>
      <c r="C17094" t="s">
        <v>11534</v>
      </c>
      <c r="D17094">
        <v>3</v>
      </c>
      <c r="E17094">
        <f>340</f>
        <v>340</v>
      </c>
      <c r="F17094" t="s">
        <v>13</v>
      </c>
      <c r="G17094" t="s">
        <v>51942</v>
      </c>
      <c r="H17094" s="3" t="s">
        <v>51943</v>
      </c>
      <c r="I17094" t="s">
        <v>62</v>
      </c>
      <c r="J17094" t="s">
        <v>38290</v>
      </c>
    </row>
    <row r="17095" spans="1:10" ht="16" x14ac:dyDescent="0.2">
      <c r="A17095" t="s">
        <v>15456</v>
      </c>
      <c r="B17095" t="s">
        <v>11533</v>
      </c>
      <c r="C17095" t="s">
        <v>11534</v>
      </c>
      <c r="D17095">
        <v>2</v>
      </c>
      <c r="E17095">
        <f>340</f>
        <v>340</v>
      </c>
      <c r="F17095" t="s">
        <v>13</v>
      </c>
      <c r="G17095" t="s">
        <v>51942</v>
      </c>
      <c r="H17095" s="3" t="s">
        <v>51943</v>
      </c>
      <c r="I17095" t="s">
        <v>62</v>
      </c>
      <c r="J17095" t="s">
        <v>15458</v>
      </c>
    </row>
    <row r="17096" spans="1:10" ht="32" x14ac:dyDescent="0.2">
      <c r="A17096" t="s">
        <v>15433</v>
      </c>
      <c r="B17096" t="s">
        <v>11533</v>
      </c>
      <c r="C17096" t="s">
        <v>11534</v>
      </c>
      <c r="D17096">
        <v>1</v>
      </c>
      <c r="E17096">
        <f>340</f>
        <v>340</v>
      </c>
      <c r="F17096" t="s">
        <v>13</v>
      </c>
      <c r="G17096" t="s">
        <v>51942</v>
      </c>
      <c r="H17096" s="3" t="s">
        <v>51947</v>
      </c>
      <c r="I17096" t="s">
        <v>62</v>
      </c>
      <c r="J17096" t="s">
        <v>15434</v>
      </c>
    </row>
    <row r="17097" spans="1:10" ht="16" x14ac:dyDescent="0.2">
      <c r="A17097" t="s">
        <v>51948</v>
      </c>
      <c r="B17097" t="s">
        <v>11533</v>
      </c>
      <c r="C17097" t="s">
        <v>11534</v>
      </c>
      <c r="D17097">
        <v>1</v>
      </c>
      <c r="E17097">
        <f>340</f>
        <v>340</v>
      </c>
      <c r="F17097" t="s">
        <v>13</v>
      </c>
      <c r="G17097" t="s">
        <v>51942</v>
      </c>
      <c r="H17097" s="3" t="s">
        <v>51943</v>
      </c>
      <c r="I17097" t="s">
        <v>62</v>
      </c>
      <c r="J17097" t="s">
        <v>51949</v>
      </c>
    </row>
    <row r="17098" spans="1:10" ht="16" x14ac:dyDescent="0.2">
      <c r="A17098" t="s">
        <v>37855</v>
      </c>
      <c r="B17098" t="s">
        <v>51950</v>
      </c>
      <c r="C17098" t="s">
        <v>51951</v>
      </c>
      <c r="D17098">
        <v>2</v>
      </c>
      <c r="E17098">
        <f>340</f>
        <v>340</v>
      </c>
      <c r="F17098" t="s">
        <v>13</v>
      </c>
      <c r="G17098" t="s">
        <v>51942</v>
      </c>
      <c r="H17098" s="3" t="s">
        <v>51943</v>
      </c>
      <c r="I17098" t="s">
        <v>62</v>
      </c>
      <c r="J17098" t="s">
        <v>37859</v>
      </c>
    </row>
    <row r="17099" spans="1:10" ht="32" x14ac:dyDescent="0.2">
      <c r="A17099" t="s">
        <v>15412</v>
      </c>
      <c r="B17099" t="s">
        <v>11533</v>
      </c>
      <c r="C17099" t="s">
        <v>11534</v>
      </c>
      <c r="D17099">
        <v>2</v>
      </c>
      <c r="E17099">
        <f>340</f>
        <v>340</v>
      </c>
      <c r="F17099" t="s">
        <v>13</v>
      </c>
      <c r="G17099" t="s">
        <v>51942</v>
      </c>
      <c r="H17099" s="3" t="s">
        <v>51952</v>
      </c>
      <c r="I17099" t="s">
        <v>62</v>
      </c>
      <c r="J17099" t="s">
        <v>15414</v>
      </c>
    </row>
    <row r="17100" spans="1:10" ht="16" x14ac:dyDescent="0.2">
      <c r="A17100" t="s">
        <v>28727</v>
      </c>
      <c r="B17100" t="s">
        <v>11533</v>
      </c>
      <c r="C17100" t="s">
        <v>11534</v>
      </c>
      <c r="D17100">
        <v>2</v>
      </c>
      <c r="E17100">
        <f>340</f>
        <v>340</v>
      </c>
      <c r="F17100" t="s">
        <v>13</v>
      </c>
      <c r="G17100" t="s">
        <v>51942</v>
      </c>
      <c r="H17100" s="3" t="s">
        <v>51943</v>
      </c>
      <c r="I17100" t="s">
        <v>62</v>
      </c>
      <c r="J17100" t="s">
        <v>28732</v>
      </c>
    </row>
    <row r="17101" spans="1:10" ht="32" x14ac:dyDescent="0.2">
      <c r="A17101" t="s">
        <v>44755</v>
      </c>
      <c r="B17101" t="s">
        <v>11533</v>
      </c>
      <c r="C17101" t="s">
        <v>11534</v>
      </c>
      <c r="D17101">
        <v>1</v>
      </c>
      <c r="E17101" t="s">
        <v>13</v>
      </c>
      <c r="F17101" t="s">
        <v>13</v>
      </c>
      <c r="G17101" t="s">
        <v>51942</v>
      </c>
      <c r="H17101" s="3" t="s">
        <v>51953</v>
      </c>
      <c r="I17101" t="s">
        <v>1725</v>
      </c>
      <c r="J17101" t="s">
        <v>44758</v>
      </c>
    </row>
    <row r="17102" spans="1:10" ht="16" x14ac:dyDescent="0.2">
      <c r="A17102" t="s">
        <v>49164</v>
      </c>
      <c r="B17102" t="s">
        <v>15423</v>
      </c>
      <c r="C17102" t="s">
        <v>15424</v>
      </c>
      <c r="D17102">
        <v>3</v>
      </c>
      <c r="E17102">
        <f>340</f>
        <v>340</v>
      </c>
      <c r="F17102" t="s">
        <v>13</v>
      </c>
      <c r="G17102" t="s">
        <v>51942</v>
      </c>
      <c r="H17102" s="3" t="s">
        <v>51954</v>
      </c>
      <c r="I17102" t="s">
        <v>62</v>
      </c>
      <c r="J17102" t="s">
        <v>49165</v>
      </c>
    </row>
    <row r="17103" spans="1:10" ht="16" x14ac:dyDescent="0.2">
      <c r="A17103" t="s">
        <v>51955</v>
      </c>
      <c r="B17103" t="s">
        <v>15400</v>
      </c>
      <c r="C17103" t="s">
        <v>15401</v>
      </c>
      <c r="D17103">
        <v>1</v>
      </c>
      <c r="E17103">
        <f>340</f>
        <v>340</v>
      </c>
      <c r="F17103" t="s">
        <v>13</v>
      </c>
      <c r="G17103" t="s">
        <v>51942</v>
      </c>
      <c r="H17103" s="3" t="s">
        <v>51956</v>
      </c>
      <c r="I17103" t="s">
        <v>62</v>
      </c>
      <c r="J17103" t="s">
        <v>51957</v>
      </c>
    </row>
    <row r="17104" spans="1:10" ht="32" x14ac:dyDescent="0.2">
      <c r="A17104" t="s">
        <v>15407</v>
      </c>
      <c r="B17104" t="s">
        <v>11533</v>
      </c>
      <c r="C17104" t="s">
        <v>11534</v>
      </c>
      <c r="D17104">
        <v>2</v>
      </c>
      <c r="E17104">
        <f>340</f>
        <v>340</v>
      </c>
      <c r="F17104" t="s">
        <v>13</v>
      </c>
      <c r="G17104" t="s">
        <v>51942</v>
      </c>
      <c r="H17104" s="3" t="s">
        <v>51958</v>
      </c>
      <c r="I17104" t="s">
        <v>62</v>
      </c>
      <c r="J17104" t="s">
        <v>15411</v>
      </c>
    </row>
    <row r="17105" spans="1:10" ht="16" x14ac:dyDescent="0.2">
      <c r="A17105" t="s">
        <v>51959</v>
      </c>
      <c r="B17105" t="s">
        <v>11533</v>
      </c>
      <c r="C17105" t="s">
        <v>11534</v>
      </c>
      <c r="D17105">
        <v>1</v>
      </c>
      <c r="E17105">
        <f>340</f>
        <v>340</v>
      </c>
      <c r="F17105" t="s">
        <v>13</v>
      </c>
      <c r="G17105" t="s">
        <v>51942</v>
      </c>
      <c r="H17105" s="3" t="s">
        <v>51943</v>
      </c>
      <c r="I17105" t="s">
        <v>62</v>
      </c>
      <c r="J17105" t="s">
        <v>51960</v>
      </c>
    </row>
    <row r="17106" spans="1:10" ht="16" x14ac:dyDescent="0.2">
      <c r="A17106" t="s">
        <v>15439</v>
      </c>
      <c r="B17106" t="s">
        <v>11533</v>
      </c>
      <c r="C17106" t="s">
        <v>11534</v>
      </c>
      <c r="D17106">
        <v>3</v>
      </c>
      <c r="E17106">
        <f>340</f>
        <v>340</v>
      </c>
      <c r="F17106" t="s">
        <v>13</v>
      </c>
      <c r="G17106" t="s">
        <v>51942</v>
      </c>
      <c r="H17106" s="3" t="s">
        <v>51943</v>
      </c>
      <c r="I17106" t="s">
        <v>62</v>
      </c>
      <c r="J17106" t="s">
        <v>15443</v>
      </c>
    </row>
    <row r="17107" spans="1:10" ht="16" x14ac:dyDescent="0.2">
      <c r="A17107" t="s">
        <v>35903</v>
      </c>
      <c r="B17107" t="s">
        <v>11533</v>
      </c>
      <c r="C17107" t="s">
        <v>11534</v>
      </c>
      <c r="D17107">
        <v>2</v>
      </c>
      <c r="E17107">
        <f>340</f>
        <v>340</v>
      </c>
      <c r="F17107" t="s">
        <v>13</v>
      </c>
      <c r="G17107" t="s">
        <v>51942</v>
      </c>
      <c r="H17107" s="3" t="s">
        <v>51943</v>
      </c>
      <c r="I17107" t="s">
        <v>62</v>
      </c>
      <c r="J17107" t="s">
        <v>35904</v>
      </c>
    </row>
    <row r="17108" spans="1:10" ht="16" x14ac:dyDescent="0.2">
      <c r="A17108" t="s">
        <v>37855</v>
      </c>
      <c r="B17108" t="s">
        <v>51961</v>
      </c>
      <c r="C17108" t="s">
        <v>51962</v>
      </c>
      <c r="D17108">
        <v>3</v>
      </c>
      <c r="E17108">
        <f>340</f>
        <v>340</v>
      </c>
      <c r="F17108" t="s">
        <v>13</v>
      </c>
      <c r="G17108" t="s">
        <v>51942</v>
      </c>
      <c r="H17108" s="3" t="s">
        <v>51943</v>
      </c>
      <c r="I17108" t="s">
        <v>62</v>
      </c>
      <c r="J17108" t="s">
        <v>37859</v>
      </c>
    </row>
    <row r="17109" spans="1:10" ht="16" x14ac:dyDescent="0.2">
      <c r="A17109" t="s">
        <v>51963</v>
      </c>
      <c r="B17109" t="s">
        <v>51964</v>
      </c>
      <c r="C17109" t="s">
        <v>51965</v>
      </c>
      <c r="D17109">
        <v>1</v>
      </c>
      <c r="E17109">
        <f>340</f>
        <v>340</v>
      </c>
      <c r="F17109" t="s">
        <v>13</v>
      </c>
      <c r="G17109" t="s">
        <v>51942</v>
      </c>
      <c r="H17109" s="3" t="s">
        <v>51943</v>
      </c>
      <c r="I17109" t="s">
        <v>62</v>
      </c>
      <c r="J17109" t="s">
        <v>51966</v>
      </c>
    </row>
    <row r="17110" spans="1:10" ht="16" x14ac:dyDescent="0.2">
      <c r="A17110" t="s">
        <v>16897</v>
      </c>
      <c r="B17110" t="s">
        <v>11533</v>
      </c>
      <c r="C17110" t="s">
        <v>11534</v>
      </c>
      <c r="D17110">
        <v>1</v>
      </c>
      <c r="E17110">
        <f>340</f>
        <v>340</v>
      </c>
      <c r="F17110" t="s">
        <v>13</v>
      </c>
      <c r="G17110" t="s">
        <v>51942</v>
      </c>
      <c r="H17110" s="3" t="s">
        <v>51943</v>
      </c>
      <c r="I17110" t="s">
        <v>62</v>
      </c>
      <c r="J17110" t="s">
        <v>16898</v>
      </c>
    </row>
    <row r="17111" spans="1:10" ht="16" x14ac:dyDescent="0.2">
      <c r="A17111" t="s">
        <v>37982</v>
      </c>
      <c r="B17111" t="s">
        <v>11533</v>
      </c>
      <c r="C17111" t="s">
        <v>11534</v>
      </c>
      <c r="D17111">
        <v>3</v>
      </c>
      <c r="E17111">
        <f>340</f>
        <v>340</v>
      </c>
      <c r="F17111" t="s">
        <v>13</v>
      </c>
      <c r="G17111" t="s">
        <v>51942</v>
      </c>
      <c r="H17111" s="3" t="s">
        <v>51943</v>
      </c>
      <c r="I17111" t="s">
        <v>62</v>
      </c>
      <c r="J17111" t="s">
        <v>37983</v>
      </c>
    </row>
    <row r="17112" spans="1:10" ht="16" x14ac:dyDescent="0.2">
      <c r="A17112" t="s">
        <v>43301</v>
      </c>
      <c r="B17112" t="s">
        <v>16408</v>
      </c>
      <c r="C17112" t="s">
        <v>51967</v>
      </c>
      <c r="D17112">
        <v>2</v>
      </c>
      <c r="E17112">
        <f>340</f>
        <v>340</v>
      </c>
      <c r="F17112" t="s">
        <v>13</v>
      </c>
      <c r="G17112" t="s">
        <v>51942</v>
      </c>
      <c r="H17112" s="3" t="s">
        <v>51968</v>
      </c>
      <c r="I17112" t="s">
        <v>62</v>
      </c>
      <c r="J17112" t="s">
        <v>43302</v>
      </c>
    </row>
    <row r="17113" spans="1:10" ht="16" x14ac:dyDescent="0.2">
      <c r="A17113" t="s">
        <v>15454</v>
      </c>
      <c r="B17113" t="s">
        <v>11533</v>
      </c>
      <c r="C17113" t="s">
        <v>11534</v>
      </c>
      <c r="D17113">
        <v>2</v>
      </c>
      <c r="E17113">
        <f>340</f>
        <v>340</v>
      </c>
      <c r="F17113" t="s">
        <v>13</v>
      </c>
      <c r="G17113" t="s">
        <v>51942</v>
      </c>
      <c r="H17113" s="3" t="s">
        <v>51943</v>
      </c>
      <c r="I17113" t="s">
        <v>62</v>
      </c>
      <c r="J17113" t="s">
        <v>15455</v>
      </c>
    </row>
    <row r="17114" spans="1:10" ht="16" x14ac:dyDescent="0.2">
      <c r="A17114" t="s">
        <v>4904</v>
      </c>
      <c r="B17114" t="s">
        <v>15400</v>
      </c>
      <c r="C17114" t="s">
        <v>15401</v>
      </c>
      <c r="D17114">
        <v>1</v>
      </c>
      <c r="E17114">
        <f>340</f>
        <v>340</v>
      </c>
      <c r="F17114" t="s">
        <v>13</v>
      </c>
      <c r="G17114" t="s">
        <v>51942</v>
      </c>
      <c r="H17114" s="3" t="s">
        <v>51943</v>
      </c>
      <c r="I17114" t="s">
        <v>62</v>
      </c>
      <c r="J17114" t="s">
        <v>4909</v>
      </c>
    </row>
    <row r="17115" spans="1:10" ht="16" x14ac:dyDescent="0.2">
      <c r="A17115" t="s">
        <v>31599</v>
      </c>
      <c r="B17115" t="s">
        <v>11533</v>
      </c>
      <c r="C17115" t="s">
        <v>11534</v>
      </c>
      <c r="D17115">
        <v>2</v>
      </c>
      <c r="E17115">
        <f>340</f>
        <v>340</v>
      </c>
      <c r="F17115" t="s">
        <v>13</v>
      </c>
      <c r="G17115" t="s">
        <v>51942</v>
      </c>
      <c r="H17115" s="3" t="s">
        <v>51943</v>
      </c>
      <c r="I17115" t="s">
        <v>62</v>
      </c>
      <c r="J17115" t="s">
        <v>31603</v>
      </c>
    </row>
    <row r="17116" spans="1:10" ht="16" x14ac:dyDescent="0.2">
      <c r="A17116" t="s">
        <v>6530</v>
      </c>
      <c r="B17116" t="s">
        <v>34780</v>
      </c>
      <c r="C17116" t="s">
        <v>51969</v>
      </c>
      <c r="D17116">
        <v>1</v>
      </c>
      <c r="E17116" t="s">
        <v>13</v>
      </c>
      <c r="F17116" t="s">
        <v>13</v>
      </c>
      <c r="G17116" t="s">
        <v>51970</v>
      </c>
      <c r="H17116" s="3" t="s">
        <v>51971</v>
      </c>
      <c r="I17116" t="s">
        <v>62</v>
      </c>
      <c r="J17116" t="s">
        <v>6535</v>
      </c>
    </row>
    <row r="17117" spans="1:10" ht="16" x14ac:dyDescent="0.2">
      <c r="A17117" t="s">
        <v>14485</v>
      </c>
      <c r="B17117" t="s">
        <v>4485</v>
      </c>
      <c r="C17117" t="s">
        <v>4486</v>
      </c>
      <c r="D17117">
        <v>2</v>
      </c>
      <c r="E17117" t="s">
        <v>13</v>
      </c>
      <c r="F17117" t="s">
        <v>13</v>
      </c>
      <c r="G17117" t="s">
        <v>51970</v>
      </c>
      <c r="H17117" s="3" t="s">
        <v>51971</v>
      </c>
      <c r="I17117" t="s">
        <v>62</v>
      </c>
      <c r="J17117" t="s">
        <v>14490</v>
      </c>
    </row>
    <row r="17118" spans="1:10" ht="16" x14ac:dyDescent="0.2">
      <c r="A17118" t="s">
        <v>8043</v>
      </c>
      <c r="B17118" t="s">
        <v>6539</v>
      </c>
      <c r="C17118" t="s">
        <v>6540</v>
      </c>
      <c r="D17118">
        <v>3</v>
      </c>
      <c r="E17118" t="s">
        <v>13</v>
      </c>
      <c r="F17118" t="s">
        <v>13</v>
      </c>
      <c r="G17118" t="s">
        <v>51970</v>
      </c>
      <c r="H17118" s="3" t="s">
        <v>51971</v>
      </c>
      <c r="I17118" t="s">
        <v>62</v>
      </c>
      <c r="J17118" t="s">
        <v>8047</v>
      </c>
    </row>
    <row r="17119" spans="1:10" ht="16" x14ac:dyDescent="0.2">
      <c r="A17119" t="s">
        <v>51972</v>
      </c>
      <c r="B17119" t="s">
        <v>51973</v>
      </c>
      <c r="C17119" t="s">
        <v>51974</v>
      </c>
      <c r="D17119">
        <v>1</v>
      </c>
      <c r="E17119">
        <f>65</f>
        <v>65</v>
      </c>
      <c r="F17119" t="s">
        <v>13</v>
      </c>
      <c r="G17119" t="s">
        <v>51975</v>
      </c>
      <c r="H17119" s="3" t="s">
        <v>51976</v>
      </c>
      <c r="I17119" t="s">
        <v>3035</v>
      </c>
      <c r="J17119" t="s">
        <v>51977</v>
      </c>
    </row>
    <row r="17120" spans="1:10" ht="16" x14ac:dyDescent="0.2">
      <c r="A17120" t="s">
        <v>6613</v>
      </c>
      <c r="B17120" t="s">
        <v>18937</v>
      </c>
      <c r="C17120" t="s">
        <v>51978</v>
      </c>
      <c r="D17120">
        <v>1</v>
      </c>
      <c r="E17120">
        <f>65</f>
        <v>65</v>
      </c>
      <c r="F17120" t="s">
        <v>13</v>
      </c>
      <c r="G17120" t="s">
        <v>51975</v>
      </c>
      <c r="H17120" s="3" t="s">
        <v>51979</v>
      </c>
      <c r="I17120" t="s">
        <v>3035</v>
      </c>
      <c r="J17120" t="s">
        <v>6618</v>
      </c>
    </row>
    <row r="17121" spans="1:10" ht="16" x14ac:dyDescent="0.2">
      <c r="A17121" t="s">
        <v>51980</v>
      </c>
      <c r="B17121" t="s">
        <v>51981</v>
      </c>
      <c r="C17121" t="s">
        <v>51982</v>
      </c>
      <c r="D17121">
        <v>1</v>
      </c>
      <c r="E17121">
        <f>65</f>
        <v>65</v>
      </c>
      <c r="F17121" t="s">
        <v>13</v>
      </c>
      <c r="G17121" t="s">
        <v>51975</v>
      </c>
      <c r="H17121" s="3" t="s">
        <v>51983</v>
      </c>
      <c r="I17121" t="s">
        <v>3035</v>
      </c>
      <c r="J17121" t="s">
        <v>51984</v>
      </c>
    </row>
    <row r="17122" spans="1:10" ht="16" x14ac:dyDescent="0.2">
      <c r="A17122" t="s">
        <v>51985</v>
      </c>
      <c r="B17122" t="s">
        <v>51986</v>
      </c>
      <c r="C17122" t="s">
        <v>51987</v>
      </c>
      <c r="D17122">
        <v>2</v>
      </c>
      <c r="E17122">
        <f>65</f>
        <v>65</v>
      </c>
      <c r="F17122" t="s">
        <v>13</v>
      </c>
      <c r="G17122" t="s">
        <v>51975</v>
      </c>
      <c r="H17122" s="3" t="s">
        <v>51983</v>
      </c>
      <c r="I17122" t="s">
        <v>3035</v>
      </c>
      <c r="J17122" t="s">
        <v>51988</v>
      </c>
    </row>
    <row r="17123" spans="1:10" ht="16" x14ac:dyDescent="0.2">
      <c r="A17123" t="s">
        <v>16927</v>
      </c>
      <c r="B17123" t="s">
        <v>21773</v>
      </c>
      <c r="C17123" t="s">
        <v>21774</v>
      </c>
      <c r="D17123">
        <v>1</v>
      </c>
      <c r="E17123">
        <f>65</f>
        <v>65</v>
      </c>
      <c r="F17123" t="s">
        <v>13</v>
      </c>
      <c r="G17123" t="s">
        <v>51975</v>
      </c>
      <c r="H17123" s="3" t="s">
        <v>51989</v>
      </c>
      <c r="I17123" t="s">
        <v>3035</v>
      </c>
      <c r="J17123" t="s">
        <v>16931</v>
      </c>
    </row>
    <row r="17124" spans="1:10" ht="16" x14ac:dyDescent="0.2">
      <c r="A17124" t="s">
        <v>51990</v>
      </c>
      <c r="B17124" t="s">
        <v>51991</v>
      </c>
      <c r="C17124" t="s">
        <v>51992</v>
      </c>
      <c r="D17124">
        <v>3</v>
      </c>
      <c r="E17124">
        <f>65</f>
        <v>65</v>
      </c>
      <c r="F17124" t="s">
        <v>13</v>
      </c>
      <c r="G17124" t="s">
        <v>51975</v>
      </c>
      <c r="H17124" s="3" t="s">
        <v>51983</v>
      </c>
      <c r="I17124" t="s">
        <v>3035</v>
      </c>
      <c r="J17124" t="s">
        <v>51993</v>
      </c>
    </row>
    <row r="17125" spans="1:10" ht="16" x14ac:dyDescent="0.2">
      <c r="A17125" t="s">
        <v>51994</v>
      </c>
      <c r="B17125" t="s">
        <v>2905</v>
      </c>
      <c r="C17125" t="s">
        <v>51995</v>
      </c>
      <c r="D17125">
        <v>1</v>
      </c>
      <c r="E17125">
        <f>65</f>
        <v>65</v>
      </c>
      <c r="F17125" t="s">
        <v>13</v>
      </c>
      <c r="G17125" t="s">
        <v>51975</v>
      </c>
      <c r="H17125" s="3" t="s">
        <v>51996</v>
      </c>
      <c r="I17125" t="s">
        <v>3035</v>
      </c>
      <c r="J17125" t="s">
        <v>51997</v>
      </c>
    </row>
    <row r="17126" spans="1:10" ht="16" x14ac:dyDescent="0.2">
      <c r="A17126" t="s">
        <v>51985</v>
      </c>
      <c r="B17126" t="s">
        <v>51998</v>
      </c>
      <c r="C17126" t="s">
        <v>51999</v>
      </c>
      <c r="D17126">
        <v>1</v>
      </c>
      <c r="E17126">
        <f>65</f>
        <v>65</v>
      </c>
      <c r="F17126" t="s">
        <v>13</v>
      </c>
      <c r="G17126" t="s">
        <v>51975</v>
      </c>
      <c r="H17126" s="3" t="s">
        <v>51983</v>
      </c>
      <c r="I17126" t="s">
        <v>3035</v>
      </c>
      <c r="J17126" t="s">
        <v>51988</v>
      </c>
    </row>
    <row r="17127" spans="1:10" ht="16" x14ac:dyDescent="0.2">
      <c r="A17127" t="s">
        <v>52000</v>
      </c>
      <c r="B17127" t="s">
        <v>44108</v>
      </c>
      <c r="C17127" t="s">
        <v>44109</v>
      </c>
      <c r="D17127">
        <v>1</v>
      </c>
      <c r="E17127">
        <f>65</f>
        <v>65</v>
      </c>
      <c r="F17127" t="s">
        <v>13</v>
      </c>
      <c r="G17127" t="s">
        <v>51975</v>
      </c>
      <c r="H17127" s="3" t="s">
        <v>51983</v>
      </c>
      <c r="I17127" t="s">
        <v>3035</v>
      </c>
      <c r="J17127" t="s">
        <v>52001</v>
      </c>
    </row>
    <row r="17128" spans="1:10" ht="16" x14ac:dyDescent="0.2">
      <c r="A17128" t="s">
        <v>16927</v>
      </c>
      <c r="B17128" t="s">
        <v>17505</v>
      </c>
      <c r="C17128" t="s">
        <v>18731</v>
      </c>
      <c r="D17128">
        <v>2</v>
      </c>
      <c r="E17128">
        <f>65</f>
        <v>65</v>
      </c>
      <c r="F17128" t="s">
        <v>13</v>
      </c>
      <c r="G17128" t="s">
        <v>51975</v>
      </c>
      <c r="H17128" s="3" t="s">
        <v>51989</v>
      </c>
      <c r="I17128" t="s">
        <v>3035</v>
      </c>
      <c r="J17128" t="s">
        <v>16931</v>
      </c>
    </row>
    <row r="17129" spans="1:10" ht="16" x14ac:dyDescent="0.2">
      <c r="A17129" t="s">
        <v>52000</v>
      </c>
      <c r="B17129" t="s">
        <v>52002</v>
      </c>
      <c r="C17129" t="s">
        <v>52003</v>
      </c>
      <c r="D17129">
        <v>2</v>
      </c>
      <c r="E17129">
        <f>65</f>
        <v>65</v>
      </c>
      <c r="F17129" t="s">
        <v>13</v>
      </c>
      <c r="G17129" t="s">
        <v>51975</v>
      </c>
      <c r="H17129" s="3" t="s">
        <v>51983</v>
      </c>
      <c r="I17129" t="s">
        <v>3035</v>
      </c>
      <c r="J17129" t="s">
        <v>52001</v>
      </c>
    </row>
    <row r="17130" spans="1:10" ht="16" x14ac:dyDescent="0.2">
      <c r="A17130" t="s">
        <v>52004</v>
      </c>
      <c r="B17130" t="s">
        <v>18937</v>
      </c>
      <c r="C17130" t="s">
        <v>51978</v>
      </c>
      <c r="D17130">
        <v>1</v>
      </c>
      <c r="E17130">
        <f>65</f>
        <v>65</v>
      </c>
      <c r="F17130" t="s">
        <v>13</v>
      </c>
      <c r="G17130" t="s">
        <v>51975</v>
      </c>
      <c r="H17130" s="3" t="s">
        <v>51979</v>
      </c>
      <c r="I17130" t="s">
        <v>3035</v>
      </c>
      <c r="J17130" t="s">
        <v>52005</v>
      </c>
    </row>
    <row r="17131" spans="1:10" ht="16" x14ac:dyDescent="0.2">
      <c r="A17131" t="s">
        <v>52006</v>
      </c>
      <c r="B17131" t="s">
        <v>21773</v>
      </c>
      <c r="C17131" t="s">
        <v>21774</v>
      </c>
      <c r="D17131">
        <v>3</v>
      </c>
      <c r="E17131">
        <f>65</f>
        <v>65</v>
      </c>
      <c r="F17131" t="s">
        <v>13</v>
      </c>
      <c r="G17131" t="s">
        <v>51975</v>
      </c>
      <c r="H17131" s="3" t="s">
        <v>51989</v>
      </c>
      <c r="I17131" t="s">
        <v>3035</v>
      </c>
      <c r="J17131" t="s">
        <v>52007</v>
      </c>
    </row>
    <row r="17132" spans="1:10" ht="16" x14ac:dyDescent="0.2">
      <c r="A17132" t="s">
        <v>4678</v>
      </c>
      <c r="B17132" t="s">
        <v>18937</v>
      </c>
      <c r="C17132" t="s">
        <v>51978</v>
      </c>
      <c r="D17132">
        <v>1</v>
      </c>
      <c r="E17132">
        <f>65</f>
        <v>65</v>
      </c>
      <c r="F17132" t="s">
        <v>13</v>
      </c>
      <c r="G17132" t="s">
        <v>51975</v>
      </c>
      <c r="H17132" s="3" t="s">
        <v>51976</v>
      </c>
      <c r="I17132" t="s">
        <v>3035</v>
      </c>
      <c r="J17132" t="s">
        <v>4681</v>
      </c>
    </row>
    <row r="17133" spans="1:10" ht="16" x14ac:dyDescent="0.2">
      <c r="A17133" t="s">
        <v>52000</v>
      </c>
      <c r="B17133" t="s">
        <v>52008</v>
      </c>
      <c r="C17133" t="s">
        <v>52009</v>
      </c>
      <c r="D17133">
        <v>3</v>
      </c>
      <c r="E17133">
        <f>65</f>
        <v>65</v>
      </c>
      <c r="F17133" t="s">
        <v>13</v>
      </c>
      <c r="G17133" t="s">
        <v>51975</v>
      </c>
      <c r="H17133" s="3" t="s">
        <v>51983</v>
      </c>
      <c r="I17133" t="s">
        <v>3035</v>
      </c>
      <c r="J17133" t="s">
        <v>52001</v>
      </c>
    </row>
    <row r="17134" spans="1:10" ht="16" x14ac:dyDescent="0.2">
      <c r="A17134" t="s">
        <v>9113</v>
      </c>
      <c r="B17134" t="s">
        <v>52010</v>
      </c>
      <c r="C17134" t="s">
        <v>52011</v>
      </c>
      <c r="D17134">
        <v>5</v>
      </c>
      <c r="E17134">
        <f>65</f>
        <v>65</v>
      </c>
      <c r="F17134" t="s">
        <v>13</v>
      </c>
      <c r="G17134" t="s">
        <v>51975</v>
      </c>
      <c r="H17134" s="3" t="s">
        <v>51983</v>
      </c>
      <c r="I17134" t="s">
        <v>3035</v>
      </c>
      <c r="J17134" t="s">
        <v>9116</v>
      </c>
    </row>
    <row r="17135" spans="1:10" ht="16" x14ac:dyDescent="0.2">
      <c r="A17135" t="s">
        <v>9113</v>
      </c>
      <c r="B17135" t="s">
        <v>52012</v>
      </c>
      <c r="C17135" t="s">
        <v>52013</v>
      </c>
      <c r="D17135">
        <v>4</v>
      </c>
      <c r="E17135">
        <f>65</f>
        <v>65</v>
      </c>
      <c r="F17135" t="s">
        <v>13</v>
      </c>
      <c r="G17135" t="s">
        <v>51975</v>
      </c>
      <c r="H17135" s="3" t="s">
        <v>51983</v>
      </c>
      <c r="I17135" t="s">
        <v>3035</v>
      </c>
      <c r="J17135" t="s">
        <v>9116</v>
      </c>
    </row>
    <row r="17136" spans="1:10" ht="16" x14ac:dyDescent="0.2">
      <c r="A17136" t="s">
        <v>42383</v>
      </c>
      <c r="B17136" t="s">
        <v>52014</v>
      </c>
      <c r="C17136" t="s">
        <v>52015</v>
      </c>
      <c r="D17136">
        <v>8</v>
      </c>
      <c r="E17136">
        <f>65</f>
        <v>65</v>
      </c>
      <c r="F17136" t="s">
        <v>13</v>
      </c>
      <c r="G17136" t="s">
        <v>51975</v>
      </c>
      <c r="H17136" s="3" t="s">
        <v>51979</v>
      </c>
      <c r="I17136" t="s">
        <v>3035</v>
      </c>
      <c r="J17136" t="s">
        <v>42385</v>
      </c>
    </row>
    <row r="17137" spans="1:10" ht="16" x14ac:dyDescent="0.2">
      <c r="A17137" t="s">
        <v>9113</v>
      </c>
      <c r="B17137" t="s">
        <v>8801</v>
      </c>
      <c r="C17137" t="s">
        <v>52016</v>
      </c>
      <c r="D17137">
        <v>3</v>
      </c>
      <c r="E17137">
        <f>65</f>
        <v>65</v>
      </c>
      <c r="F17137" t="s">
        <v>13</v>
      </c>
      <c r="G17137" t="s">
        <v>51975</v>
      </c>
      <c r="H17137" s="3" t="s">
        <v>51983</v>
      </c>
      <c r="I17137" t="s">
        <v>3035</v>
      </c>
      <c r="J17137" t="s">
        <v>9116</v>
      </c>
    </row>
    <row r="17138" spans="1:10" ht="16" x14ac:dyDescent="0.2">
      <c r="A17138" t="s">
        <v>6613</v>
      </c>
      <c r="B17138" t="s">
        <v>8210</v>
      </c>
      <c r="C17138" t="s">
        <v>52017</v>
      </c>
      <c r="D17138">
        <v>4</v>
      </c>
      <c r="E17138">
        <f>65</f>
        <v>65</v>
      </c>
      <c r="F17138" t="s">
        <v>13</v>
      </c>
      <c r="G17138" t="s">
        <v>51975</v>
      </c>
      <c r="H17138" s="3" t="s">
        <v>51979</v>
      </c>
      <c r="I17138" t="s">
        <v>3035</v>
      </c>
      <c r="J17138" t="s">
        <v>6618</v>
      </c>
    </row>
    <row r="17139" spans="1:10" ht="16" x14ac:dyDescent="0.2">
      <c r="A17139" t="s">
        <v>9113</v>
      </c>
      <c r="B17139" t="s">
        <v>18937</v>
      </c>
      <c r="C17139" t="s">
        <v>52018</v>
      </c>
      <c r="D17139">
        <v>2</v>
      </c>
      <c r="E17139">
        <f>65</f>
        <v>65</v>
      </c>
      <c r="F17139" t="s">
        <v>13</v>
      </c>
      <c r="G17139" t="s">
        <v>51975</v>
      </c>
      <c r="H17139" s="3" t="s">
        <v>51983</v>
      </c>
      <c r="I17139" t="s">
        <v>3035</v>
      </c>
      <c r="J17139" t="s">
        <v>9116</v>
      </c>
    </row>
    <row r="17140" spans="1:10" ht="16" x14ac:dyDescent="0.2">
      <c r="A17140" t="s">
        <v>51990</v>
      </c>
      <c r="B17140" t="s">
        <v>52019</v>
      </c>
      <c r="C17140" t="s">
        <v>52020</v>
      </c>
      <c r="D17140">
        <v>1</v>
      </c>
      <c r="E17140">
        <f>65</f>
        <v>65</v>
      </c>
      <c r="F17140" t="s">
        <v>13</v>
      </c>
      <c r="G17140" t="s">
        <v>51975</v>
      </c>
      <c r="H17140" s="3" t="s">
        <v>51983</v>
      </c>
      <c r="I17140" t="s">
        <v>3035</v>
      </c>
      <c r="J17140" t="s">
        <v>51993</v>
      </c>
    </row>
    <row r="17141" spans="1:10" ht="16" x14ac:dyDescent="0.2">
      <c r="A17141" t="s">
        <v>51990</v>
      </c>
      <c r="B17141" t="s">
        <v>52021</v>
      </c>
      <c r="C17141" t="s">
        <v>52022</v>
      </c>
      <c r="D17141">
        <v>2</v>
      </c>
      <c r="E17141">
        <f>65</f>
        <v>65</v>
      </c>
      <c r="F17141" t="s">
        <v>13</v>
      </c>
      <c r="G17141" t="s">
        <v>51975</v>
      </c>
      <c r="H17141" s="3" t="s">
        <v>51983</v>
      </c>
      <c r="I17141" t="s">
        <v>3035</v>
      </c>
      <c r="J17141" t="s">
        <v>51993</v>
      </c>
    </row>
    <row r="17142" spans="1:10" ht="16" x14ac:dyDescent="0.2">
      <c r="A17142" t="s">
        <v>52023</v>
      </c>
      <c r="B17142" t="s">
        <v>26662</v>
      </c>
      <c r="C17142" t="s">
        <v>26663</v>
      </c>
      <c r="D17142">
        <v>1</v>
      </c>
      <c r="E17142">
        <f>65</f>
        <v>65</v>
      </c>
      <c r="F17142" t="s">
        <v>13</v>
      </c>
      <c r="G17142" t="s">
        <v>51975</v>
      </c>
      <c r="H17142" s="3" t="s">
        <v>52024</v>
      </c>
      <c r="I17142" t="s">
        <v>3035</v>
      </c>
      <c r="J17142" t="s">
        <v>52025</v>
      </c>
    </row>
    <row r="17143" spans="1:10" ht="16" x14ac:dyDescent="0.2">
      <c r="A17143" t="s">
        <v>35068</v>
      </c>
      <c r="B17143" t="s">
        <v>52026</v>
      </c>
      <c r="C17143" t="s">
        <v>52027</v>
      </c>
      <c r="D17143">
        <v>2</v>
      </c>
      <c r="E17143">
        <f>65</f>
        <v>65</v>
      </c>
      <c r="F17143" t="s">
        <v>13</v>
      </c>
      <c r="G17143" t="s">
        <v>51975</v>
      </c>
      <c r="H17143" s="3" t="s">
        <v>51983</v>
      </c>
      <c r="I17143" t="s">
        <v>3035</v>
      </c>
      <c r="J17143" t="s">
        <v>35072</v>
      </c>
    </row>
    <row r="17144" spans="1:10" ht="16" x14ac:dyDescent="0.2">
      <c r="A17144" t="s">
        <v>52006</v>
      </c>
      <c r="B17144" t="s">
        <v>17505</v>
      </c>
      <c r="C17144" t="s">
        <v>18731</v>
      </c>
      <c r="D17144">
        <v>2</v>
      </c>
      <c r="E17144">
        <f>65</f>
        <v>65</v>
      </c>
      <c r="F17144" t="s">
        <v>13</v>
      </c>
      <c r="G17144" t="s">
        <v>51975</v>
      </c>
      <c r="H17144" s="3" t="s">
        <v>51989</v>
      </c>
      <c r="I17144" t="s">
        <v>3035</v>
      </c>
      <c r="J17144" t="s">
        <v>52007</v>
      </c>
    </row>
    <row r="17145" spans="1:10" ht="16" x14ac:dyDescent="0.2">
      <c r="A17145" t="s">
        <v>51972</v>
      </c>
      <c r="B17145" t="s">
        <v>52028</v>
      </c>
      <c r="C17145" t="s">
        <v>52029</v>
      </c>
      <c r="D17145">
        <v>4</v>
      </c>
      <c r="E17145">
        <f>65</f>
        <v>65</v>
      </c>
      <c r="F17145" t="s">
        <v>13</v>
      </c>
      <c r="G17145" t="s">
        <v>51975</v>
      </c>
      <c r="H17145" s="3" t="s">
        <v>51976</v>
      </c>
      <c r="I17145" t="s">
        <v>3035</v>
      </c>
      <c r="J17145" t="s">
        <v>51977</v>
      </c>
    </row>
    <row r="17146" spans="1:10" ht="16" x14ac:dyDescent="0.2">
      <c r="A17146" t="s">
        <v>52030</v>
      </c>
      <c r="B17146" t="s">
        <v>52031</v>
      </c>
      <c r="C17146" t="s">
        <v>52032</v>
      </c>
      <c r="D17146">
        <v>4</v>
      </c>
      <c r="E17146">
        <f>65</f>
        <v>65</v>
      </c>
      <c r="F17146" t="s">
        <v>13</v>
      </c>
      <c r="G17146" t="s">
        <v>51975</v>
      </c>
      <c r="H17146" s="3" t="s">
        <v>52033</v>
      </c>
      <c r="I17146" t="s">
        <v>3035</v>
      </c>
      <c r="J17146" t="s">
        <v>52034</v>
      </c>
    </row>
    <row r="17147" spans="1:10" ht="16" x14ac:dyDescent="0.2">
      <c r="A17147" t="s">
        <v>51972</v>
      </c>
      <c r="B17147" t="s">
        <v>52035</v>
      </c>
      <c r="C17147" t="s">
        <v>52036</v>
      </c>
      <c r="D17147">
        <v>2</v>
      </c>
      <c r="E17147">
        <f>65</f>
        <v>65</v>
      </c>
      <c r="F17147" t="s">
        <v>13</v>
      </c>
      <c r="G17147" t="s">
        <v>51975</v>
      </c>
      <c r="H17147" s="3" t="s">
        <v>51976</v>
      </c>
      <c r="I17147" t="s">
        <v>3035</v>
      </c>
      <c r="J17147" t="s">
        <v>51977</v>
      </c>
    </row>
    <row r="17148" spans="1:10" ht="16" x14ac:dyDescent="0.2">
      <c r="A17148" t="s">
        <v>6426</v>
      </c>
      <c r="B17148" t="s">
        <v>18937</v>
      </c>
      <c r="C17148" t="s">
        <v>51978</v>
      </c>
      <c r="D17148">
        <v>2</v>
      </c>
      <c r="E17148">
        <f>65</f>
        <v>65</v>
      </c>
      <c r="F17148" t="s">
        <v>13</v>
      </c>
      <c r="G17148" t="s">
        <v>51975</v>
      </c>
      <c r="H17148" s="3" t="s">
        <v>51976</v>
      </c>
      <c r="I17148" t="s">
        <v>3035</v>
      </c>
      <c r="J17148" t="s">
        <v>6427</v>
      </c>
    </row>
    <row r="17149" spans="1:10" ht="16" x14ac:dyDescent="0.2">
      <c r="A17149" t="s">
        <v>35068</v>
      </c>
      <c r="B17149" t="s">
        <v>2905</v>
      </c>
      <c r="C17149" t="s">
        <v>52020</v>
      </c>
      <c r="D17149">
        <v>1</v>
      </c>
      <c r="E17149">
        <f>65</f>
        <v>65</v>
      </c>
      <c r="F17149" t="s">
        <v>13</v>
      </c>
      <c r="G17149" t="s">
        <v>51975</v>
      </c>
      <c r="H17149" s="3" t="s">
        <v>51983</v>
      </c>
      <c r="I17149" t="s">
        <v>3035</v>
      </c>
      <c r="J17149" t="s">
        <v>35072</v>
      </c>
    </row>
    <row r="17150" spans="1:10" ht="16" x14ac:dyDescent="0.2">
      <c r="A17150" t="s">
        <v>52004</v>
      </c>
      <c r="B17150" t="s">
        <v>52037</v>
      </c>
      <c r="C17150" t="s">
        <v>52038</v>
      </c>
      <c r="D17150">
        <v>3</v>
      </c>
      <c r="E17150">
        <f>65</f>
        <v>65</v>
      </c>
      <c r="F17150" t="s">
        <v>13</v>
      </c>
      <c r="G17150" t="s">
        <v>51975</v>
      </c>
      <c r="H17150" s="3" t="s">
        <v>51979</v>
      </c>
      <c r="I17150" t="s">
        <v>3035</v>
      </c>
      <c r="J17150" t="s">
        <v>52005</v>
      </c>
    </row>
    <row r="17151" spans="1:10" ht="16" x14ac:dyDescent="0.2">
      <c r="A17151" t="s">
        <v>21759</v>
      </c>
      <c r="B17151" t="s">
        <v>17505</v>
      </c>
      <c r="C17151" t="s">
        <v>18731</v>
      </c>
      <c r="D17151">
        <v>2</v>
      </c>
      <c r="E17151">
        <f>65</f>
        <v>65</v>
      </c>
      <c r="F17151" t="s">
        <v>13</v>
      </c>
      <c r="G17151" t="s">
        <v>51975</v>
      </c>
      <c r="H17151" s="3" t="s">
        <v>51989</v>
      </c>
      <c r="I17151" t="s">
        <v>3035</v>
      </c>
      <c r="J17151" t="s">
        <v>21762</v>
      </c>
    </row>
    <row r="17152" spans="1:10" ht="16" x14ac:dyDescent="0.2">
      <c r="A17152" t="s">
        <v>21759</v>
      </c>
      <c r="B17152" t="s">
        <v>21773</v>
      </c>
      <c r="C17152" t="s">
        <v>21774</v>
      </c>
      <c r="D17152">
        <v>1</v>
      </c>
      <c r="E17152">
        <f>65</f>
        <v>65</v>
      </c>
      <c r="F17152" t="s">
        <v>13</v>
      </c>
      <c r="G17152" t="s">
        <v>51975</v>
      </c>
      <c r="H17152" s="3" t="s">
        <v>51989</v>
      </c>
      <c r="I17152" t="s">
        <v>3035</v>
      </c>
      <c r="J17152" t="s">
        <v>21762</v>
      </c>
    </row>
    <row r="17153" spans="1:10" ht="16" x14ac:dyDescent="0.2">
      <c r="A17153" t="s">
        <v>42383</v>
      </c>
      <c r="B17153" t="s">
        <v>52039</v>
      </c>
      <c r="C17153" t="s">
        <v>52040</v>
      </c>
      <c r="D17153">
        <v>2</v>
      </c>
      <c r="E17153">
        <f>65</f>
        <v>65</v>
      </c>
      <c r="F17153" t="s">
        <v>13</v>
      </c>
      <c r="G17153" t="s">
        <v>51975</v>
      </c>
      <c r="H17153" s="3" t="s">
        <v>51979</v>
      </c>
      <c r="I17153" t="s">
        <v>3035</v>
      </c>
      <c r="J17153" t="s">
        <v>42385</v>
      </c>
    </row>
    <row r="17154" spans="1:10" ht="16" x14ac:dyDescent="0.2">
      <c r="A17154" t="s">
        <v>6613</v>
      </c>
      <c r="B17154" t="s">
        <v>4217</v>
      </c>
      <c r="C17154" t="s">
        <v>52041</v>
      </c>
      <c r="D17154">
        <v>2</v>
      </c>
      <c r="E17154">
        <f>65</f>
        <v>65</v>
      </c>
      <c r="F17154" t="s">
        <v>13</v>
      </c>
      <c r="G17154" t="s">
        <v>51975</v>
      </c>
      <c r="H17154" s="3" t="s">
        <v>51979</v>
      </c>
      <c r="I17154" t="s">
        <v>3035</v>
      </c>
      <c r="J17154" t="s">
        <v>6618</v>
      </c>
    </row>
    <row r="17155" spans="1:10" ht="16" x14ac:dyDescent="0.2">
      <c r="A17155" t="s">
        <v>52042</v>
      </c>
      <c r="B17155" t="s">
        <v>4810</v>
      </c>
      <c r="C17155" t="s">
        <v>52043</v>
      </c>
      <c r="D17155">
        <v>3</v>
      </c>
      <c r="E17155">
        <f>65</f>
        <v>65</v>
      </c>
      <c r="F17155" t="s">
        <v>13</v>
      </c>
      <c r="G17155" t="s">
        <v>51975</v>
      </c>
      <c r="H17155" s="3" t="s">
        <v>52044</v>
      </c>
      <c r="I17155" t="s">
        <v>3035</v>
      </c>
      <c r="J17155" t="s">
        <v>52045</v>
      </c>
    </row>
    <row r="17156" spans="1:10" ht="16" x14ac:dyDescent="0.2">
      <c r="A17156" t="s">
        <v>52046</v>
      </c>
      <c r="B17156" t="s">
        <v>52047</v>
      </c>
      <c r="C17156" t="s">
        <v>52048</v>
      </c>
      <c r="D17156">
        <v>1</v>
      </c>
      <c r="E17156">
        <f>65</f>
        <v>65</v>
      </c>
      <c r="F17156" t="s">
        <v>13</v>
      </c>
      <c r="G17156" t="s">
        <v>51975</v>
      </c>
      <c r="H17156" s="3" t="s">
        <v>51979</v>
      </c>
      <c r="I17156" t="s">
        <v>3035</v>
      </c>
      <c r="J17156" t="s">
        <v>52049</v>
      </c>
    </row>
    <row r="17157" spans="1:10" ht="16" x14ac:dyDescent="0.2">
      <c r="A17157" t="s">
        <v>9764</v>
      </c>
      <c r="B17157" t="s">
        <v>52050</v>
      </c>
      <c r="C17157" t="s">
        <v>52051</v>
      </c>
      <c r="D17157">
        <v>1</v>
      </c>
      <c r="E17157">
        <f>65</f>
        <v>65</v>
      </c>
      <c r="F17157" t="s">
        <v>13</v>
      </c>
      <c r="G17157" t="s">
        <v>51975</v>
      </c>
      <c r="H17157" s="3" t="s">
        <v>52052</v>
      </c>
      <c r="I17157" t="s">
        <v>3035</v>
      </c>
      <c r="J17157" t="s">
        <v>9769</v>
      </c>
    </row>
    <row r="17158" spans="1:10" ht="16" x14ac:dyDescent="0.2">
      <c r="A17158" t="s">
        <v>44107</v>
      </c>
      <c r="B17158" t="s">
        <v>52002</v>
      </c>
      <c r="C17158" t="s">
        <v>52003</v>
      </c>
      <c r="D17158">
        <v>2</v>
      </c>
      <c r="E17158">
        <f>65</f>
        <v>65</v>
      </c>
      <c r="F17158" t="s">
        <v>13</v>
      </c>
      <c r="G17158" t="s">
        <v>51975</v>
      </c>
      <c r="H17158" s="3" t="s">
        <v>51983</v>
      </c>
      <c r="I17158" t="s">
        <v>3035</v>
      </c>
      <c r="J17158" t="s">
        <v>44111</v>
      </c>
    </row>
    <row r="17159" spans="1:10" ht="16" x14ac:dyDescent="0.2">
      <c r="A17159" t="s">
        <v>52053</v>
      </c>
      <c r="B17159" t="s">
        <v>52054</v>
      </c>
      <c r="C17159" t="s">
        <v>52055</v>
      </c>
      <c r="D17159">
        <v>4</v>
      </c>
      <c r="E17159">
        <f>65</f>
        <v>65</v>
      </c>
      <c r="F17159" t="s">
        <v>13</v>
      </c>
      <c r="G17159" t="s">
        <v>51975</v>
      </c>
      <c r="H17159" s="3" t="s">
        <v>51979</v>
      </c>
      <c r="I17159" t="s">
        <v>3035</v>
      </c>
      <c r="J17159" t="s">
        <v>52056</v>
      </c>
    </row>
    <row r="17160" spans="1:10" ht="16" x14ac:dyDescent="0.2">
      <c r="A17160" t="s">
        <v>52053</v>
      </c>
      <c r="B17160" t="s">
        <v>52057</v>
      </c>
      <c r="C17160" t="s">
        <v>52058</v>
      </c>
      <c r="D17160">
        <v>3</v>
      </c>
      <c r="E17160">
        <f>65</f>
        <v>65</v>
      </c>
      <c r="F17160" t="s">
        <v>13</v>
      </c>
      <c r="G17160" t="s">
        <v>51975</v>
      </c>
      <c r="H17160" s="3" t="s">
        <v>51979</v>
      </c>
      <c r="I17160" t="s">
        <v>3035</v>
      </c>
      <c r="J17160" t="s">
        <v>52056</v>
      </c>
    </row>
    <row r="17161" spans="1:10" ht="16" x14ac:dyDescent="0.2">
      <c r="A17161" t="s">
        <v>52053</v>
      </c>
      <c r="B17161" t="s">
        <v>52059</v>
      </c>
      <c r="C17161" t="s">
        <v>52060</v>
      </c>
      <c r="D17161">
        <v>2</v>
      </c>
      <c r="E17161">
        <f>65</f>
        <v>65</v>
      </c>
      <c r="F17161" t="s">
        <v>13</v>
      </c>
      <c r="G17161" t="s">
        <v>51975</v>
      </c>
      <c r="H17161" s="3" t="s">
        <v>51979</v>
      </c>
      <c r="I17161" t="s">
        <v>3035</v>
      </c>
      <c r="J17161" t="s">
        <v>52056</v>
      </c>
    </row>
    <row r="17162" spans="1:10" ht="48" x14ac:dyDescent="0.2">
      <c r="A17162" t="s">
        <v>52030</v>
      </c>
      <c r="B17162" t="s">
        <v>52061</v>
      </c>
      <c r="C17162" t="s">
        <v>52062</v>
      </c>
      <c r="D17162">
        <v>1</v>
      </c>
      <c r="E17162">
        <f>65</f>
        <v>65</v>
      </c>
      <c r="F17162" t="s">
        <v>13</v>
      </c>
      <c r="G17162" t="s">
        <v>51975</v>
      </c>
      <c r="H17162" s="3" t="s">
        <v>52063</v>
      </c>
      <c r="I17162" t="s">
        <v>3035</v>
      </c>
      <c r="J17162" t="s">
        <v>52034</v>
      </c>
    </row>
    <row r="17163" spans="1:10" ht="16" x14ac:dyDescent="0.2">
      <c r="A17163" t="s">
        <v>52053</v>
      </c>
      <c r="B17163" t="s">
        <v>52064</v>
      </c>
      <c r="C17163" t="s">
        <v>52065</v>
      </c>
      <c r="D17163">
        <v>1</v>
      </c>
      <c r="E17163">
        <f>65</f>
        <v>65</v>
      </c>
      <c r="F17163" t="s">
        <v>13</v>
      </c>
      <c r="G17163" t="s">
        <v>51975</v>
      </c>
      <c r="H17163" s="3" t="s">
        <v>51979</v>
      </c>
      <c r="I17163" t="s">
        <v>3035</v>
      </c>
      <c r="J17163" t="s">
        <v>52056</v>
      </c>
    </row>
    <row r="17164" spans="1:10" ht="16" x14ac:dyDescent="0.2">
      <c r="A17164" t="s">
        <v>51994</v>
      </c>
      <c r="B17164" t="s">
        <v>7646</v>
      </c>
      <c r="C17164" t="s">
        <v>19055</v>
      </c>
      <c r="D17164">
        <v>2</v>
      </c>
      <c r="E17164">
        <f>65</f>
        <v>65</v>
      </c>
      <c r="F17164" t="s">
        <v>13</v>
      </c>
      <c r="G17164" t="s">
        <v>51975</v>
      </c>
      <c r="H17164" s="3" t="s">
        <v>51996</v>
      </c>
      <c r="I17164" t="s">
        <v>3035</v>
      </c>
      <c r="J17164" t="s">
        <v>51997</v>
      </c>
    </row>
    <row r="17165" spans="1:10" ht="16" x14ac:dyDescent="0.2">
      <c r="A17165" t="s">
        <v>18703</v>
      </c>
      <c r="B17165" t="s">
        <v>52066</v>
      </c>
      <c r="C17165" t="s">
        <v>52067</v>
      </c>
      <c r="D17165">
        <v>1</v>
      </c>
      <c r="E17165">
        <f>65</f>
        <v>65</v>
      </c>
      <c r="F17165" t="s">
        <v>13</v>
      </c>
      <c r="G17165" t="s">
        <v>51975</v>
      </c>
      <c r="H17165" s="3" t="s">
        <v>52068</v>
      </c>
      <c r="I17165" t="s">
        <v>3035</v>
      </c>
      <c r="J17165" t="s">
        <v>18707</v>
      </c>
    </row>
    <row r="17166" spans="1:10" ht="16" x14ac:dyDescent="0.2">
      <c r="A17166" t="s">
        <v>52069</v>
      </c>
      <c r="B17166" t="s">
        <v>26662</v>
      </c>
      <c r="C17166" t="s">
        <v>26663</v>
      </c>
      <c r="D17166">
        <v>1</v>
      </c>
      <c r="E17166">
        <f>65</f>
        <v>65</v>
      </c>
      <c r="F17166" t="s">
        <v>13</v>
      </c>
      <c r="G17166" t="s">
        <v>51975</v>
      </c>
      <c r="H17166" s="3" t="s">
        <v>52024</v>
      </c>
      <c r="I17166" t="s">
        <v>3035</v>
      </c>
      <c r="J17166" t="s">
        <v>52070</v>
      </c>
    </row>
    <row r="17167" spans="1:10" ht="32" x14ac:dyDescent="0.2">
      <c r="A17167" t="s">
        <v>51924</v>
      </c>
      <c r="B17167" t="s">
        <v>26662</v>
      </c>
      <c r="C17167" t="s">
        <v>26663</v>
      </c>
      <c r="D17167">
        <v>1</v>
      </c>
      <c r="E17167">
        <f>65</f>
        <v>65</v>
      </c>
      <c r="F17167" t="s">
        <v>13</v>
      </c>
      <c r="G17167" t="s">
        <v>51975</v>
      </c>
      <c r="H17167" s="3" t="s">
        <v>52071</v>
      </c>
      <c r="I17167" t="s">
        <v>3035</v>
      </c>
      <c r="J17167" t="s">
        <v>51925</v>
      </c>
    </row>
    <row r="17168" spans="1:10" ht="16" x14ac:dyDescent="0.2">
      <c r="A17168" t="s">
        <v>52046</v>
      </c>
      <c r="B17168" t="s">
        <v>52072</v>
      </c>
      <c r="C17168" t="s">
        <v>52073</v>
      </c>
      <c r="D17168">
        <v>2</v>
      </c>
      <c r="E17168">
        <f>65</f>
        <v>65</v>
      </c>
      <c r="F17168" t="s">
        <v>13</v>
      </c>
      <c r="G17168" t="s">
        <v>51975</v>
      </c>
      <c r="H17168" s="3" t="s">
        <v>51979</v>
      </c>
      <c r="I17168" t="s">
        <v>3035</v>
      </c>
      <c r="J17168" t="s">
        <v>52049</v>
      </c>
    </row>
    <row r="17169" spans="1:10" ht="16" x14ac:dyDescent="0.2">
      <c r="A17169" t="s">
        <v>52046</v>
      </c>
      <c r="B17169" t="s">
        <v>7646</v>
      </c>
      <c r="C17169" t="s">
        <v>52074</v>
      </c>
      <c r="D17169">
        <v>3</v>
      </c>
      <c r="E17169">
        <f>65</f>
        <v>65</v>
      </c>
      <c r="F17169" t="s">
        <v>13</v>
      </c>
      <c r="G17169" t="s">
        <v>51975</v>
      </c>
      <c r="H17169" s="3" t="s">
        <v>51979</v>
      </c>
      <c r="I17169" t="s">
        <v>3035</v>
      </c>
      <c r="J17169" t="s">
        <v>52049</v>
      </c>
    </row>
    <row r="17170" spans="1:10" ht="16" x14ac:dyDescent="0.2">
      <c r="A17170" t="s">
        <v>52075</v>
      </c>
      <c r="B17170" t="s">
        <v>52076</v>
      </c>
      <c r="C17170" t="s">
        <v>52077</v>
      </c>
      <c r="D17170">
        <v>2</v>
      </c>
      <c r="E17170">
        <f>65</f>
        <v>65</v>
      </c>
      <c r="F17170" t="s">
        <v>13</v>
      </c>
      <c r="G17170" t="s">
        <v>51975</v>
      </c>
      <c r="H17170" s="3" t="s">
        <v>51983</v>
      </c>
      <c r="I17170" t="s">
        <v>3035</v>
      </c>
      <c r="J17170" t="s">
        <v>52078</v>
      </c>
    </row>
    <row r="17171" spans="1:10" ht="16" x14ac:dyDescent="0.2">
      <c r="A17171" t="s">
        <v>52075</v>
      </c>
      <c r="B17171" t="s">
        <v>52079</v>
      </c>
      <c r="C17171" t="s">
        <v>52080</v>
      </c>
      <c r="D17171">
        <v>3</v>
      </c>
      <c r="E17171">
        <f>65</f>
        <v>65</v>
      </c>
      <c r="F17171" t="s">
        <v>13</v>
      </c>
      <c r="G17171" t="s">
        <v>51975</v>
      </c>
      <c r="H17171" s="3" t="s">
        <v>51983</v>
      </c>
      <c r="I17171" t="s">
        <v>3035</v>
      </c>
      <c r="J17171" t="s">
        <v>52078</v>
      </c>
    </row>
    <row r="17172" spans="1:10" ht="16" x14ac:dyDescent="0.2">
      <c r="A17172" t="s">
        <v>52004</v>
      </c>
      <c r="B17172" t="s">
        <v>4217</v>
      </c>
      <c r="C17172" t="s">
        <v>52041</v>
      </c>
      <c r="D17172">
        <v>2</v>
      </c>
      <c r="E17172">
        <f>65</f>
        <v>65</v>
      </c>
      <c r="F17172" t="s">
        <v>13</v>
      </c>
      <c r="G17172" t="s">
        <v>51975</v>
      </c>
      <c r="H17172" s="3" t="s">
        <v>51979</v>
      </c>
      <c r="I17172" t="s">
        <v>3035</v>
      </c>
      <c r="J17172" t="s">
        <v>52005</v>
      </c>
    </row>
    <row r="17173" spans="1:10" ht="16" x14ac:dyDescent="0.2">
      <c r="A17173" t="s">
        <v>52081</v>
      </c>
      <c r="B17173" t="s">
        <v>48748</v>
      </c>
      <c r="C17173" t="s">
        <v>52082</v>
      </c>
      <c r="D17173">
        <v>1</v>
      </c>
      <c r="E17173">
        <f>65</f>
        <v>65</v>
      </c>
      <c r="F17173" t="s">
        <v>13</v>
      </c>
      <c r="G17173" t="s">
        <v>51975</v>
      </c>
      <c r="H17173" s="3" t="s">
        <v>52083</v>
      </c>
      <c r="I17173" t="s">
        <v>3035</v>
      </c>
      <c r="J17173" t="s">
        <v>52084</v>
      </c>
    </row>
    <row r="17174" spans="1:10" ht="16" x14ac:dyDescent="0.2">
      <c r="A17174" t="s">
        <v>52081</v>
      </c>
      <c r="B17174" t="s">
        <v>52085</v>
      </c>
      <c r="C17174" t="s">
        <v>52086</v>
      </c>
      <c r="D17174">
        <v>2</v>
      </c>
      <c r="E17174">
        <f>65</f>
        <v>65</v>
      </c>
      <c r="F17174" t="s">
        <v>13</v>
      </c>
      <c r="G17174" t="s">
        <v>51975</v>
      </c>
      <c r="H17174" s="3" t="s">
        <v>52083</v>
      </c>
      <c r="I17174" t="s">
        <v>3035</v>
      </c>
      <c r="J17174" t="s">
        <v>52084</v>
      </c>
    </row>
    <row r="17175" spans="1:10" ht="16" x14ac:dyDescent="0.2">
      <c r="A17175" t="s">
        <v>52030</v>
      </c>
      <c r="B17175" t="s">
        <v>52087</v>
      </c>
      <c r="C17175" t="s">
        <v>52088</v>
      </c>
      <c r="D17175">
        <v>3</v>
      </c>
      <c r="E17175">
        <f>65</f>
        <v>65</v>
      </c>
      <c r="F17175" t="s">
        <v>13</v>
      </c>
      <c r="G17175" t="s">
        <v>51975</v>
      </c>
      <c r="H17175" s="3" t="s">
        <v>52033</v>
      </c>
      <c r="I17175" t="s">
        <v>3035</v>
      </c>
      <c r="J17175" t="s">
        <v>52034</v>
      </c>
    </row>
    <row r="17176" spans="1:10" ht="16" x14ac:dyDescent="0.2">
      <c r="A17176" t="s">
        <v>52075</v>
      </c>
      <c r="B17176" t="s">
        <v>52089</v>
      </c>
      <c r="C17176" t="s">
        <v>52090</v>
      </c>
      <c r="D17176">
        <v>4</v>
      </c>
      <c r="E17176">
        <f>65</f>
        <v>65</v>
      </c>
      <c r="F17176" t="s">
        <v>13</v>
      </c>
      <c r="G17176" t="s">
        <v>51975</v>
      </c>
      <c r="H17176" s="3" t="s">
        <v>51983</v>
      </c>
      <c r="I17176" t="s">
        <v>3035</v>
      </c>
      <c r="J17176" t="s">
        <v>52078</v>
      </c>
    </row>
    <row r="17177" spans="1:10" ht="16" x14ac:dyDescent="0.2">
      <c r="A17177" t="s">
        <v>51913</v>
      </c>
      <c r="B17177" t="s">
        <v>26662</v>
      </c>
      <c r="C17177" t="s">
        <v>26663</v>
      </c>
      <c r="D17177">
        <v>1</v>
      </c>
      <c r="E17177">
        <f>65</f>
        <v>65</v>
      </c>
      <c r="F17177" t="s">
        <v>13</v>
      </c>
      <c r="G17177" t="s">
        <v>51975</v>
      </c>
      <c r="H17177" s="3" t="s">
        <v>51976</v>
      </c>
      <c r="I17177" t="s">
        <v>3035</v>
      </c>
      <c r="J17177" t="s">
        <v>51914</v>
      </c>
    </row>
    <row r="17178" spans="1:10" ht="16" x14ac:dyDescent="0.2">
      <c r="A17178" t="s">
        <v>52075</v>
      </c>
      <c r="B17178" t="s">
        <v>7646</v>
      </c>
      <c r="C17178" t="s">
        <v>52091</v>
      </c>
      <c r="D17178">
        <v>1</v>
      </c>
      <c r="E17178">
        <f>65</f>
        <v>65</v>
      </c>
      <c r="F17178" t="s">
        <v>13</v>
      </c>
      <c r="G17178" t="s">
        <v>51975</v>
      </c>
      <c r="H17178" s="3" t="s">
        <v>51983</v>
      </c>
      <c r="I17178" t="s">
        <v>3035</v>
      </c>
      <c r="J17178" t="s">
        <v>52078</v>
      </c>
    </row>
    <row r="17179" spans="1:10" ht="16" x14ac:dyDescent="0.2">
      <c r="A17179" t="s">
        <v>8052</v>
      </c>
      <c r="B17179" t="s">
        <v>52092</v>
      </c>
      <c r="C17179" t="s">
        <v>52093</v>
      </c>
      <c r="D17179">
        <v>5</v>
      </c>
      <c r="E17179">
        <f>65</f>
        <v>65</v>
      </c>
      <c r="F17179" t="s">
        <v>13</v>
      </c>
      <c r="G17179" t="s">
        <v>51975</v>
      </c>
      <c r="H17179" s="3" t="s">
        <v>51983</v>
      </c>
      <c r="I17179" t="s">
        <v>3035</v>
      </c>
      <c r="J17179" t="s">
        <v>8056</v>
      </c>
    </row>
    <row r="17180" spans="1:10" ht="32" x14ac:dyDescent="0.2">
      <c r="A17180" t="s">
        <v>52030</v>
      </c>
      <c r="B17180" t="s">
        <v>52094</v>
      </c>
      <c r="C17180" t="s">
        <v>52095</v>
      </c>
      <c r="D17180">
        <v>2</v>
      </c>
      <c r="E17180">
        <f>65</f>
        <v>65</v>
      </c>
      <c r="F17180" t="s">
        <v>13</v>
      </c>
      <c r="G17180" t="s">
        <v>52096</v>
      </c>
      <c r="H17180" s="3" t="s">
        <v>52097</v>
      </c>
      <c r="I17180" t="s">
        <v>215</v>
      </c>
      <c r="J17180" t="s">
        <v>52034</v>
      </c>
    </row>
    <row r="17181" spans="1:10" ht="16" x14ac:dyDescent="0.2">
      <c r="A17181" t="s">
        <v>18699</v>
      </c>
      <c r="B17181" t="s">
        <v>16504</v>
      </c>
      <c r="C17181" t="s">
        <v>18713</v>
      </c>
      <c r="D17181">
        <v>1</v>
      </c>
      <c r="E17181" t="s">
        <v>13</v>
      </c>
      <c r="F17181" t="s">
        <v>13</v>
      </c>
      <c r="G17181" t="s">
        <v>52098</v>
      </c>
      <c r="H17181" s="3" t="s">
        <v>52099</v>
      </c>
      <c r="I17181" t="s">
        <v>547</v>
      </c>
      <c r="J17181" t="s">
        <v>18702</v>
      </c>
    </row>
    <row r="17182" spans="1:10" ht="16" x14ac:dyDescent="0.2">
      <c r="A17182" t="s">
        <v>42727</v>
      </c>
      <c r="B17182" t="s">
        <v>52100</v>
      </c>
      <c r="C17182" t="s">
        <v>52101</v>
      </c>
      <c r="D17182">
        <v>2</v>
      </c>
      <c r="E17182" t="s">
        <v>13</v>
      </c>
      <c r="F17182" t="s">
        <v>13</v>
      </c>
      <c r="G17182" t="s">
        <v>52102</v>
      </c>
      <c r="H17182" s="3" t="s">
        <v>52103</v>
      </c>
      <c r="I17182" t="s">
        <v>69</v>
      </c>
      <c r="J17182" t="s">
        <v>42732</v>
      </c>
    </row>
    <row r="17183" spans="1:10" ht="16" x14ac:dyDescent="0.2">
      <c r="A17183" t="s">
        <v>11256</v>
      </c>
      <c r="B17183" t="s">
        <v>52104</v>
      </c>
      <c r="C17183" t="s">
        <v>52105</v>
      </c>
      <c r="D17183">
        <v>2</v>
      </c>
      <c r="E17183" t="s">
        <v>13</v>
      </c>
      <c r="F17183" t="s">
        <v>13</v>
      </c>
      <c r="G17183" t="s">
        <v>52106</v>
      </c>
      <c r="H17183" s="3" t="s">
        <v>52107</v>
      </c>
      <c r="I17183" t="s">
        <v>3979</v>
      </c>
      <c r="J17183" t="s">
        <v>11261</v>
      </c>
    </row>
    <row r="17184" spans="1:10" ht="16" x14ac:dyDescent="0.2">
      <c r="A17184" t="s">
        <v>48659</v>
      </c>
      <c r="B17184" t="s">
        <v>41855</v>
      </c>
      <c r="C17184" t="s">
        <v>52108</v>
      </c>
      <c r="D17184">
        <v>2</v>
      </c>
      <c r="E17184" t="s">
        <v>13</v>
      </c>
      <c r="F17184" t="s">
        <v>13</v>
      </c>
      <c r="G17184" t="s">
        <v>52109</v>
      </c>
      <c r="H17184" s="3" t="s">
        <v>52110</v>
      </c>
      <c r="I17184" t="s">
        <v>355</v>
      </c>
      <c r="J17184" t="s">
        <v>48664</v>
      </c>
    </row>
    <row r="17185" spans="1:10" ht="16" x14ac:dyDescent="0.2">
      <c r="A17185" t="s">
        <v>25560</v>
      </c>
      <c r="B17185" t="s">
        <v>41855</v>
      </c>
      <c r="C17185" t="s">
        <v>52108</v>
      </c>
      <c r="D17185">
        <v>3</v>
      </c>
      <c r="E17185" t="s">
        <v>13</v>
      </c>
      <c r="F17185" t="s">
        <v>13</v>
      </c>
      <c r="G17185" t="s">
        <v>52109</v>
      </c>
      <c r="H17185" s="3" t="s">
        <v>52110</v>
      </c>
      <c r="I17185" t="s">
        <v>355</v>
      </c>
      <c r="J17185" t="s">
        <v>25564</v>
      </c>
    </row>
    <row r="17186" spans="1:10" ht="16" x14ac:dyDescent="0.2">
      <c r="A17186" t="s">
        <v>24380</v>
      </c>
      <c r="B17186" t="s">
        <v>52111</v>
      </c>
      <c r="C17186" t="s">
        <v>52112</v>
      </c>
      <c r="D17186">
        <v>4</v>
      </c>
      <c r="E17186" t="s">
        <v>13</v>
      </c>
      <c r="F17186" t="s">
        <v>13</v>
      </c>
      <c r="G17186" t="s">
        <v>52109</v>
      </c>
      <c r="H17186" s="3" t="s">
        <v>52113</v>
      </c>
      <c r="I17186" t="s">
        <v>355</v>
      </c>
      <c r="J17186" t="s">
        <v>24384</v>
      </c>
    </row>
    <row r="17187" spans="1:10" ht="16" x14ac:dyDescent="0.2">
      <c r="A17187" t="s">
        <v>48659</v>
      </c>
      <c r="B17187" t="s">
        <v>21773</v>
      </c>
      <c r="C17187" t="s">
        <v>52114</v>
      </c>
      <c r="D17187">
        <v>4</v>
      </c>
      <c r="E17187" t="s">
        <v>13</v>
      </c>
      <c r="F17187" t="s">
        <v>13</v>
      </c>
      <c r="G17187" t="s">
        <v>52109</v>
      </c>
      <c r="H17187" s="3" t="s">
        <v>52110</v>
      </c>
      <c r="I17187" t="s">
        <v>355</v>
      </c>
      <c r="J17187" t="s">
        <v>48664</v>
      </c>
    </row>
    <row r="17188" spans="1:10" ht="16" x14ac:dyDescent="0.2">
      <c r="A17188" t="s">
        <v>48659</v>
      </c>
      <c r="B17188" t="s">
        <v>52115</v>
      </c>
      <c r="C17188" t="s">
        <v>52116</v>
      </c>
      <c r="D17188">
        <v>1</v>
      </c>
      <c r="E17188" t="s">
        <v>13</v>
      </c>
      <c r="F17188" t="s">
        <v>13</v>
      </c>
      <c r="G17188" t="s">
        <v>52109</v>
      </c>
      <c r="H17188" s="3" t="s">
        <v>52110</v>
      </c>
      <c r="I17188" t="s">
        <v>355</v>
      </c>
      <c r="J17188" t="s">
        <v>48664</v>
      </c>
    </row>
    <row r="17189" spans="1:10" ht="16" x14ac:dyDescent="0.2">
      <c r="A17189" t="s">
        <v>22104</v>
      </c>
      <c r="B17189" t="s">
        <v>52117</v>
      </c>
      <c r="C17189" t="s">
        <v>52118</v>
      </c>
      <c r="D17189">
        <v>2</v>
      </c>
      <c r="E17189" t="s">
        <v>13</v>
      </c>
      <c r="F17189" t="s">
        <v>13</v>
      </c>
      <c r="G17189" t="s">
        <v>52109</v>
      </c>
      <c r="H17189" s="3" t="s">
        <v>52119</v>
      </c>
      <c r="I17189" t="s">
        <v>355</v>
      </c>
      <c r="J17189" t="s">
        <v>22107</v>
      </c>
    </row>
    <row r="17190" spans="1:10" ht="16" x14ac:dyDescent="0.2">
      <c r="A17190" t="s">
        <v>48659</v>
      </c>
      <c r="B17190" t="s">
        <v>52120</v>
      </c>
      <c r="C17190" t="s">
        <v>52121</v>
      </c>
      <c r="D17190">
        <v>5</v>
      </c>
      <c r="E17190" t="s">
        <v>13</v>
      </c>
      <c r="F17190" t="s">
        <v>13</v>
      </c>
      <c r="G17190" t="s">
        <v>52109</v>
      </c>
      <c r="H17190" s="3" t="s">
        <v>52110</v>
      </c>
      <c r="I17190" t="s">
        <v>355</v>
      </c>
      <c r="J17190" t="s">
        <v>48664</v>
      </c>
    </row>
    <row r="17191" spans="1:10" ht="16" x14ac:dyDescent="0.2">
      <c r="A17191" t="s">
        <v>24380</v>
      </c>
      <c r="B17191" t="s">
        <v>52122</v>
      </c>
      <c r="C17191" t="s">
        <v>52123</v>
      </c>
      <c r="D17191">
        <v>3</v>
      </c>
      <c r="E17191" t="s">
        <v>13</v>
      </c>
      <c r="F17191" t="s">
        <v>13</v>
      </c>
      <c r="G17191" t="s">
        <v>52109</v>
      </c>
      <c r="H17191" s="3" t="s">
        <v>52124</v>
      </c>
      <c r="I17191" t="s">
        <v>355</v>
      </c>
      <c r="J17191" t="s">
        <v>24384</v>
      </c>
    </row>
    <row r="17192" spans="1:10" ht="16" x14ac:dyDescent="0.2">
      <c r="A17192" t="s">
        <v>4442</v>
      </c>
      <c r="B17192" t="s">
        <v>52125</v>
      </c>
      <c r="C17192" t="s">
        <v>52126</v>
      </c>
      <c r="D17192">
        <v>1</v>
      </c>
      <c r="E17192" t="s">
        <v>13</v>
      </c>
      <c r="F17192" t="s">
        <v>13</v>
      </c>
      <c r="G17192" t="s">
        <v>52127</v>
      </c>
      <c r="H17192" s="3" t="s">
        <v>52128</v>
      </c>
      <c r="I17192" t="s">
        <v>2796</v>
      </c>
      <c r="J17192" t="s">
        <v>4446</v>
      </c>
    </row>
    <row r="17193" spans="1:10" ht="16" x14ac:dyDescent="0.2">
      <c r="A17193" t="s">
        <v>23317</v>
      </c>
      <c r="B17193" t="s">
        <v>52129</v>
      </c>
      <c r="C17193" t="s">
        <v>52130</v>
      </c>
      <c r="D17193">
        <v>3</v>
      </c>
      <c r="E17193" t="s">
        <v>13</v>
      </c>
      <c r="F17193" t="s">
        <v>13</v>
      </c>
      <c r="G17193" t="s">
        <v>52131</v>
      </c>
      <c r="H17193" s="3" t="s">
        <v>52132</v>
      </c>
      <c r="I17193" t="s">
        <v>62</v>
      </c>
      <c r="J17193" t="s">
        <v>23322</v>
      </c>
    </row>
    <row r="17194" spans="1:10" ht="16" x14ac:dyDescent="0.2">
      <c r="A17194" t="s">
        <v>52133</v>
      </c>
      <c r="B17194" t="s">
        <v>52134</v>
      </c>
      <c r="C17194" t="s">
        <v>52135</v>
      </c>
      <c r="D17194">
        <v>1</v>
      </c>
      <c r="E17194" t="s">
        <v>13</v>
      </c>
      <c r="F17194" t="s">
        <v>13</v>
      </c>
      <c r="G17194" t="s">
        <v>52136</v>
      </c>
      <c r="H17194" s="3" t="s">
        <v>52137</v>
      </c>
      <c r="I17194" t="s">
        <v>404</v>
      </c>
      <c r="J17194" t="s">
        <v>52138</v>
      </c>
    </row>
    <row r="17195" spans="1:10" ht="16" x14ac:dyDescent="0.2">
      <c r="A17195" t="s">
        <v>52139</v>
      </c>
      <c r="B17195" t="s">
        <v>52140</v>
      </c>
      <c r="C17195" t="s">
        <v>52141</v>
      </c>
      <c r="D17195">
        <v>1</v>
      </c>
      <c r="E17195" t="s">
        <v>13</v>
      </c>
      <c r="F17195" t="s">
        <v>13</v>
      </c>
      <c r="G17195" t="s">
        <v>52142</v>
      </c>
      <c r="H17195" s="3" t="s">
        <v>52143</v>
      </c>
      <c r="I17195" t="s">
        <v>959</v>
      </c>
      <c r="J17195" t="s">
        <v>52144</v>
      </c>
    </row>
    <row r="17196" spans="1:10" ht="16" x14ac:dyDescent="0.2">
      <c r="A17196" t="s">
        <v>52145</v>
      </c>
      <c r="B17196" t="s">
        <v>52146</v>
      </c>
      <c r="C17196" t="s">
        <v>52147</v>
      </c>
      <c r="D17196">
        <v>1</v>
      </c>
      <c r="E17196" t="s">
        <v>13</v>
      </c>
      <c r="F17196" t="s">
        <v>13</v>
      </c>
      <c r="G17196" t="s">
        <v>52148</v>
      </c>
      <c r="H17196" s="3" t="s">
        <v>52149</v>
      </c>
      <c r="I17196" t="s">
        <v>69</v>
      </c>
      <c r="J17196" t="s">
        <v>52150</v>
      </c>
    </row>
    <row r="17197" spans="1:10" ht="16" x14ac:dyDescent="0.2">
      <c r="A17197" t="s">
        <v>13611</v>
      </c>
      <c r="B17197" t="s">
        <v>52151</v>
      </c>
      <c r="C17197" t="s">
        <v>52152</v>
      </c>
      <c r="D17197">
        <v>3</v>
      </c>
      <c r="E17197" t="s">
        <v>14617</v>
      </c>
      <c r="F17197" t="s">
        <v>13</v>
      </c>
      <c r="G17197" t="s">
        <v>52153</v>
      </c>
      <c r="H17197" s="3" t="s">
        <v>52154</v>
      </c>
      <c r="I17197" t="s">
        <v>62</v>
      </c>
      <c r="J17197" t="s">
        <v>13616</v>
      </c>
    </row>
    <row r="17198" spans="1:10" ht="16" x14ac:dyDescent="0.2">
      <c r="A17198" t="s">
        <v>13617</v>
      </c>
      <c r="B17198" t="s">
        <v>52155</v>
      </c>
      <c r="C17198" t="s">
        <v>52156</v>
      </c>
      <c r="D17198">
        <v>1</v>
      </c>
      <c r="E17198" t="s">
        <v>14617</v>
      </c>
      <c r="F17198" t="s">
        <v>13</v>
      </c>
      <c r="G17198" t="s">
        <v>52153</v>
      </c>
      <c r="H17198" s="3" t="s">
        <v>52157</v>
      </c>
      <c r="I17198" t="s">
        <v>62</v>
      </c>
      <c r="J17198" t="s">
        <v>13620</v>
      </c>
    </row>
    <row r="17199" spans="1:10" ht="16" x14ac:dyDescent="0.2">
      <c r="A17199" t="s">
        <v>12434</v>
      </c>
      <c r="B17199" t="s">
        <v>52158</v>
      </c>
      <c r="C17199" t="s">
        <v>52159</v>
      </c>
      <c r="D17199">
        <v>1</v>
      </c>
      <c r="E17199" t="s">
        <v>14617</v>
      </c>
      <c r="F17199" t="s">
        <v>13</v>
      </c>
      <c r="G17199" t="s">
        <v>52153</v>
      </c>
      <c r="H17199" s="3" t="s">
        <v>52154</v>
      </c>
      <c r="I17199" t="s">
        <v>62</v>
      </c>
      <c r="J17199" t="s">
        <v>12437</v>
      </c>
    </row>
    <row r="17200" spans="1:10" ht="16" x14ac:dyDescent="0.2">
      <c r="A17200" t="s">
        <v>13617</v>
      </c>
      <c r="B17200" t="s">
        <v>52151</v>
      </c>
      <c r="C17200" t="s">
        <v>52152</v>
      </c>
      <c r="D17200">
        <v>4</v>
      </c>
      <c r="E17200" t="s">
        <v>14617</v>
      </c>
      <c r="F17200" t="s">
        <v>13</v>
      </c>
      <c r="G17200" t="s">
        <v>52153</v>
      </c>
      <c r="H17200" s="3" t="s">
        <v>52160</v>
      </c>
      <c r="I17200" t="s">
        <v>62</v>
      </c>
      <c r="J17200" t="s">
        <v>13620</v>
      </c>
    </row>
    <row r="17201" spans="1:10" ht="16" x14ac:dyDescent="0.2">
      <c r="A17201" t="s">
        <v>52161</v>
      </c>
      <c r="B17201" t="s">
        <v>52162</v>
      </c>
      <c r="C17201" t="s">
        <v>52163</v>
      </c>
      <c r="D17201">
        <v>1</v>
      </c>
      <c r="E17201" t="s">
        <v>14617</v>
      </c>
      <c r="F17201" t="s">
        <v>13</v>
      </c>
      <c r="G17201" t="s">
        <v>52153</v>
      </c>
      <c r="H17201" s="3" t="s">
        <v>52154</v>
      </c>
      <c r="I17201" t="s">
        <v>62</v>
      </c>
      <c r="J17201" t="s">
        <v>52164</v>
      </c>
    </row>
    <row r="17202" spans="1:10" ht="16" x14ac:dyDescent="0.2">
      <c r="A17202" t="s">
        <v>13617</v>
      </c>
      <c r="B17202" t="s">
        <v>52165</v>
      </c>
      <c r="C17202" t="s">
        <v>52166</v>
      </c>
      <c r="D17202">
        <v>5</v>
      </c>
      <c r="E17202" t="s">
        <v>14617</v>
      </c>
      <c r="F17202" t="s">
        <v>13</v>
      </c>
      <c r="G17202" t="s">
        <v>52153</v>
      </c>
      <c r="H17202" s="3" t="s">
        <v>52160</v>
      </c>
      <c r="I17202" t="s">
        <v>62</v>
      </c>
      <c r="J17202" t="s">
        <v>13620</v>
      </c>
    </row>
    <row r="17203" spans="1:10" ht="16" x14ac:dyDescent="0.2">
      <c r="A17203" t="s">
        <v>13617</v>
      </c>
      <c r="B17203" t="s">
        <v>52167</v>
      </c>
      <c r="C17203" t="s">
        <v>52168</v>
      </c>
      <c r="D17203">
        <v>3</v>
      </c>
      <c r="E17203" t="s">
        <v>14617</v>
      </c>
      <c r="F17203" t="s">
        <v>13</v>
      </c>
      <c r="G17203" t="s">
        <v>52153</v>
      </c>
      <c r="H17203" s="3" t="s">
        <v>52160</v>
      </c>
      <c r="I17203" t="s">
        <v>62</v>
      </c>
      <c r="J17203" t="s">
        <v>13620</v>
      </c>
    </row>
    <row r="17204" spans="1:10" ht="16" x14ac:dyDescent="0.2">
      <c r="A17204" t="s">
        <v>13611</v>
      </c>
      <c r="B17204" t="s">
        <v>52155</v>
      </c>
      <c r="C17204" t="s">
        <v>52156</v>
      </c>
      <c r="D17204">
        <v>1</v>
      </c>
      <c r="E17204" t="s">
        <v>14617</v>
      </c>
      <c r="F17204" t="s">
        <v>13</v>
      </c>
      <c r="G17204" t="s">
        <v>52153</v>
      </c>
      <c r="H17204" s="3" t="s">
        <v>52154</v>
      </c>
      <c r="I17204" t="s">
        <v>62</v>
      </c>
      <c r="J17204" t="s">
        <v>13616</v>
      </c>
    </row>
    <row r="17205" spans="1:10" ht="16" x14ac:dyDescent="0.2">
      <c r="A17205" t="s">
        <v>11874</v>
      </c>
      <c r="B17205" t="s">
        <v>2045</v>
      </c>
      <c r="C17205" t="s">
        <v>37906</v>
      </c>
      <c r="D17205">
        <v>2</v>
      </c>
      <c r="E17205" t="s">
        <v>13</v>
      </c>
      <c r="F17205" t="s">
        <v>13</v>
      </c>
      <c r="G17205" t="s">
        <v>52169</v>
      </c>
      <c r="H17205" s="3" t="s">
        <v>52170</v>
      </c>
      <c r="I17205" t="s">
        <v>69</v>
      </c>
      <c r="J17205" t="s">
        <v>11876</v>
      </c>
    </row>
    <row r="17206" spans="1:10" ht="16" x14ac:dyDescent="0.2">
      <c r="A17206" t="s">
        <v>11874</v>
      </c>
      <c r="B17206" t="s">
        <v>8289</v>
      </c>
      <c r="C17206" t="s">
        <v>52171</v>
      </c>
      <c r="D17206">
        <v>1</v>
      </c>
      <c r="E17206" t="s">
        <v>13</v>
      </c>
      <c r="F17206" t="s">
        <v>13</v>
      </c>
      <c r="G17206" t="s">
        <v>52169</v>
      </c>
      <c r="H17206" s="3" t="s">
        <v>52170</v>
      </c>
      <c r="I17206" t="s">
        <v>69</v>
      </c>
      <c r="J17206" t="s">
        <v>11876</v>
      </c>
    </row>
    <row r="17207" spans="1:10" ht="16" x14ac:dyDescent="0.2">
      <c r="A17207" t="s">
        <v>52172</v>
      </c>
      <c r="B17207" t="s">
        <v>20647</v>
      </c>
      <c r="C17207" t="s">
        <v>23587</v>
      </c>
      <c r="D17207">
        <v>1</v>
      </c>
      <c r="E17207" t="s">
        <v>13</v>
      </c>
      <c r="F17207" t="s">
        <v>13</v>
      </c>
      <c r="G17207" t="s">
        <v>52169</v>
      </c>
      <c r="H17207" s="3" t="s">
        <v>52170</v>
      </c>
      <c r="I17207" t="s">
        <v>69</v>
      </c>
      <c r="J17207" t="s">
        <v>52173</v>
      </c>
    </row>
    <row r="17208" spans="1:10" ht="16" x14ac:dyDescent="0.2">
      <c r="A17208" t="s">
        <v>1018</v>
      </c>
      <c r="B17208" t="s">
        <v>2045</v>
      </c>
      <c r="C17208" t="s">
        <v>37906</v>
      </c>
      <c r="D17208">
        <v>3</v>
      </c>
      <c r="E17208" t="s">
        <v>13</v>
      </c>
      <c r="F17208" t="s">
        <v>13</v>
      </c>
      <c r="G17208" t="s">
        <v>52169</v>
      </c>
      <c r="H17208" s="3" t="s">
        <v>52170</v>
      </c>
      <c r="I17208" t="s">
        <v>69</v>
      </c>
      <c r="J17208" t="s">
        <v>1019</v>
      </c>
    </row>
    <row r="17209" spans="1:10" ht="16" x14ac:dyDescent="0.2">
      <c r="A17209" t="s">
        <v>52172</v>
      </c>
      <c r="B17209" t="s">
        <v>40910</v>
      </c>
      <c r="C17209" t="s">
        <v>40911</v>
      </c>
      <c r="D17209">
        <v>2</v>
      </c>
      <c r="E17209" t="s">
        <v>13</v>
      </c>
      <c r="F17209" t="s">
        <v>13</v>
      </c>
      <c r="G17209" t="s">
        <v>52169</v>
      </c>
      <c r="H17209" s="3" t="s">
        <v>52170</v>
      </c>
      <c r="I17209" t="s">
        <v>69</v>
      </c>
      <c r="J17209" t="s">
        <v>52173</v>
      </c>
    </row>
    <row r="17210" spans="1:10" ht="16" x14ac:dyDescent="0.2">
      <c r="A17210" t="s">
        <v>52174</v>
      </c>
      <c r="B17210" t="s">
        <v>52175</v>
      </c>
      <c r="C17210" t="s">
        <v>52176</v>
      </c>
      <c r="D17210">
        <v>1</v>
      </c>
      <c r="E17210">
        <f>151</f>
        <v>151</v>
      </c>
      <c r="F17210" t="s">
        <v>13</v>
      </c>
      <c r="G17210" t="s">
        <v>52177</v>
      </c>
      <c r="H17210" s="3" t="s">
        <v>52178</v>
      </c>
      <c r="I17210" t="s">
        <v>62</v>
      </c>
      <c r="J17210" t="s">
        <v>52179</v>
      </c>
    </row>
    <row r="17211" spans="1:10" ht="16" x14ac:dyDescent="0.2">
      <c r="A17211" t="s">
        <v>52180</v>
      </c>
      <c r="B17211" t="s">
        <v>52181</v>
      </c>
      <c r="C17211" t="s">
        <v>52182</v>
      </c>
      <c r="D17211">
        <v>2</v>
      </c>
      <c r="E17211">
        <f>151</f>
        <v>151</v>
      </c>
      <c r="F17211" t="s">
        <v>13</v>
      </c>
      <c r="G17211" t="s">
        <v>52177</v>
      </c>
      <c r="H17211" s="3" t="s">
        <v>52183</v>
      </c>
      <c r="I17211" t="s">
        <v>62</v>
      </c>
      <c r="J17211" t="s">
        <v>52184</v>
      </c>
    </row>
    <row r="17212" spans="1:10" ht="16" x14ac:dyDescent="0.2">
      <c r="A17212" t="s">
        <v>52185</v>
      </c>
      <c r="B17212" t="s">
        <v>35674</v>
      </c>
      <c r="C17212" t="s">
        <v>24203</v>
      </c>
      <c r="D17212">
        <v>2</v>
      </c>
      <c r="E17212">
        <f>151</f>
        <v>151</v>
      </c>
      <c r="F17212" t="s">
        <v>13</v>
      </c>
      <c r="G17212" t="s">
        <v>52177</v>
      </c>
      <c r="H17212" s="3" t="s">
        <v>52178</v>
      </c>
      <c r="I17212" t="s">
        <v>62</v>
      </c>
      <c r="J17212" t="s">
        <v>52186</v>
      </c>
    </row>
    <row r="17213" spans="1:10" ht="16" x14ac:dyDescent="0.2">
      <c r="A17213" t="s">
        <v>42673</v>
      </c>
      <c r="B17213" t="s">
        <v>52187</v>
      </c>
      <c r="C17213" t="s">
        <v>52188</v>
      </c>
      <c r="D17213">
        <v>3</v>
      </c>
      <c r="E17213">
        <f>151</f>
        <v>151</v>
      </c>
      <c r="F17213" t="s">
        <v>13</v>
      </c>
      <c r="G17213" t="s">
        <v>52177</v>
      </c>
      <c r="H17213" s="3" t="s">
        <v>52189</v>
      </c>
      <c r="I17213" t="s">
        <v>62</v>
      </c>
      <c r="J17213" t="s">
        <v>42678</v>
      </c>
    </row>
    <row r="17214" spans="1:10" ht="16" x14ac:dyDescent="0.2">
      <c r="A17214" t="s">
        <v>52190</v>
      </c>
      <c r="B17214" t="s">
        <v>22003</v>
      </c>
      <c r="C17214" t="s">
        <v>22004</v>
      </c>
      <c r="D17214">
        <v>2</v>
      </c>
      <c r="E17214">
        <f>151</f>
        <v>151</v>
      </c>
      <c r="F17214" t="s">
        <v>13</v>
      </c>
      <c r="G17214" t="s">
        <v>52177</v>
      </c>
      <c r="H17214" s="3" t="s">
        <v>52191</v>
      </c>
      <c r="I17214" t="s">
        <v>62</v>
      </c>
      <c r="J17214" t="s">
        <v>52192</v>
      </c>
    </row>
    <row r="17215" spans="1:10" ht="16" x14ac:dyDescent="0.2">
      <c r="A17215" t="s">
        <v>52193</v>
      </c>
      <c r="B17215" t="s">
        <v>52194</v>
      </c>
      <c r="C17215" t="s">
        <v>52195</v>
      </c>
      <c r="D17215">
        <v>4</v>
      </c>
      <c r="E17215">
        <f>151</f>
        <v>151</v>
      </c>
      <c r="F17215" t="s">
        <v>13</v>
      </c>
      <c r="G17215" t="s">
        <v>52177</v>
      </c>
      <c r="H17215" s="3" t="s">
        <v>52178</v>
      </c>
      <c r="I17215" t="s">
        <v>62</v>
      </c>
      <c r="J17215" t="s">
        <v>52196</v>
      </c>
    </row>
    <row r="17216" spans="1:10" ht="16" x14ac:dyDescent="0.2">
      <c r="A17216" t="s">
        <v>52190</v>
      </c>
      <c r="B17216" t="s">
        <v>22060</v>
      </c>
      <c r="C17216" t="s">
        <v>22044</v>
      </c>
      <c r="D17216">
        <v>1</v>
      </c>
      <c r="E17216">
        <f>151</f>
        <v>151</v>
      </c>
      <c r="F17216" t="s">
        <v>13</v>
      </c>
      <c r="G17216" t="s">
        <v>52177</v>
      </c>
      <c r="H17216" s="3" t="s">
        <v>52197</v>
      </c>
      <c r="I17216" t="s">
        <v>62</v>
      </c>
      <c r="J17216" t="s">
        <v>52192</v>
      </c>
    </row>
    <row r="17217" spans="1:10" ht="16" x14ac:dyDescent="0.2">
      <c r="A17217" t="s">
        <v>36984</v>
      </c>
      <c r="B17217" t="s">
        <v>52198</v>
      </c>
      <c r="C17217" t="s">
        <v>52199</v>
      </c>
      <c r="D17217">
        <v>2</v>
      </c>
      <c r="E17217">
        <f>151</f>
        <v>151</v>
      </c>
      <c r="F17217" t="s">
        <v>13</v>
      </c>
      <c r="G17217" t="s">
        <v>52177</v>
      </c>
      <c r="H17217" s="3" t="s">
        <v>52183</v>
      </c>
      <c r="I17217" t="s">
        <v>62</v>
      </c>
      <c r="J17217" t="s">
        <v>36988</v>
      </c>
    </row>
    <row r="17218" spans="1:10" ht="16" x14ac:dyDescent="0.2">
      <c r="A17218" t="s">
        <v>52200</v>
      </c>
      <c r="B17218" t="s">
        <v>52201</v>
      </c>
      <c r="C17218" t="s">
        <v>52202</v>
      </c>
      <c r="D17218">
        <v>2</v>
      </c>
      <c r="E17218">
        <f>151</f>
        <v>151</v>
      </c>
      <c r="F17218" t="s">
        <v>13</v>
      </c>
      <c r="G17218" t="s">
        <v>52177</v>
      </c>
      <c r="H17218" s="3" t="s">
        <v>52203</v>
      </c>
      <c r="I17218" t="s">
        <v>62</v>
      </c>
      <c r="J17218" t="s">
        <v>52204</v>
      </c>
    </row>
    <row r="17219" spans="1:10" ht="16" x14ac:dyDescent="0.2">
      <c r="A17219" t="s">
        <v>52190</v>
      </c>
      <c r="B17219" t="s">
        <v>9771</v>
      </c>
      <c r="C17219" t="s">
        <v>52205</v>
      </c>
      <c r="D17219">
        <v>3</v>
      </c>
      <c r="E17219">
        <f>151</f>
        <v>151</v>
      </c>
      <c r="F17219" t="s">
        <v>13</v>
      </c>
      <c r="G17219" t="s">
        <v>52177</v>
      </c>
      <c r="H17219" s="3" t="s">
        <v>52197</v>
      </c>
      <c r="I17219" t="s">
        <v>62</v>
      </c>
      <c r="J17219" t="s">
        <v>52192</v>
      </c>
    </row>
    <row r="17220" spans="1:10" ht="16" x14ac:dyDescent="0.2">
      <c r="A17220" t="s">
        <v>36984</v>
      </c>
      <c r="B17220" t="s">
        <v>52206</v>
      </c>
      <c r="C17220" t="s">
        <v>52207</v>
      </c>
      <c r="D17220">
        <v>3</v>
      </c>
      <c r="E17220">
        <f>151</f>
        <v>151</v>
      </c>
      <c r="F17220" t="s">
        <v>13</v>
      </c>
      <c r="G17220" t="s">
        <v>52177</v>
      </c>
      <c r="H17220" s="3" t="s">
        <v>52183</v>
      </c>
      <c r="I17220" t="s">
        <v>62</v>
      </c>
      <c r="J17220" t="s">
        <v>36988</v>
      </c>
    </row>
    <row r="17221" spans="1:10" ht="16" x14ac:dyDescent="0.2">
      <c r="A17221" t="s">
        <v>42673</v>
      </c>
      <c r="B17221" t="s">
        <v>52208</v>
      </c>
      <c r="C17221" t="s">
        <v>52209</v>
      </c>
      <c r="D17221">
        <v>2</v>
      </c>
      <c r="E17221">
        <f>151</f>
        <v>151</v>
      </c>
      <c r="F17221" t="s">
        <v>13</v>
      </c>
      <c r="G17221" t="s">
        <v>52177</v>
      </c>
      <c r="H17221" s="3" t="s">
        <v>52210</v>
      </c>
      <c r="I17221" t="s">
        <v>62</v>
      </c>
      <c r="J17221" t="s">
        <v>42678</v>
      </c>
    </row>
    <row r="17222" spans="1:10" ht="32" x14ac:dyDescent="0.2">
      <c r="A17222" t="s">
        <v>33018</v>
      </c>
      <c r="B17222" t="s">
        <v>52211</v>
      </c>
      <c r="C17222" t="s">
        <v>52212</v>
      </c>
      <c r="D17222">
        <v>1</v>
      </c>
      <c r="E17222">
        <f>151</f>
        <v>151</v>
      </c>
      <c r="F17222" t="s">
        <v>13</v>
      </c>
      <c r="G17222" t="s">
        <v>52177</v>
      </c>
      <c r="H17222" s="3" t="s">
        <v>52213</v>
      </c>
      <c r="I17222" t="s">
        <v>62</v>
      </c>
      <c r="J17222" t="s">
        <v>33022</v>
      </c>
    </row>
    <row r="17223" spans="1:10" ht="16" x14ac:dyDescent="0.2">
      <c r="A17223" t="s">
        <v>41448</v>
      </c>
      <c r="B17223" t="s">
        <v>52214</v>
      </c>
      <c r="C17223" t="s">
        <v>52215</v>
      </c>
      <c r="D17223">
        <v>2</v>
      </c>
      <c r="E17223">
        <f>151</f>
        <v>151</v>
      </c>
      <c r="F17223" t="s">
        <v>13</v>
      </c>
      <c r="G17223" t="s">
        <v>52177</v>
      </c>
      <c r="H17223" s="3" t="s">
        <v>52183</v>
      </c>
      <c r="I17223" t="s">
        <v>62</v>
      </c>
      <c r="J17223" t="s">
        <v>41453</v>
      </c>
    </row>
    <row r="17224" spans="1:10" ht="16" x14ac:dyDescent="0.2">
      <c r="A17224" t="s">
        <v>52216</v>
      </c>
      <c r="B17224" t="s">
        <v>52217</v>
      </c>
      <c r="C17224" t="s">
        <v>52218</v>
      </c>
      <c r="D17224">
        <v>1</v>
      </c>
      <c r="E17224">
        <f>151</f>
        <v>151</v>
      </c>
      <c r="F17224" t="s">
        <v>13</v>
      </c>
      <c r="G17224" t="s">
        <v>52177</v>
      </c>
      <c r="H17224" s="3" t="s">
        <v>52183</v>
      </c>
      <c r="I17224" t="s">
        <v>62</v>
      </c>
      <c r="J17224" t="s">
        <v>52219</v>
      </c>
    </row>
    <row r="17225" spans="1:10" ht="16" x14ac:dyDescent="0.2">
      <c r="A17225" t="s">
        <v>13391</v>
      </c>
      <c r="B17225" t="s">
        <v>52220</v>
      </c>
      <c r="C17225" t="s">
        <v>52221</v>
      </c>
      <c r="D17225">
        <v>5</v>
      </c>
      <c r="E17225">
        <f>151</f>
        <v>151</v>
      </c>
      <c r="F17225" t="s">
        <v>13</v>
      </c>
      <c r="G17225" t="s">
        <v>52177</v>
      </c>
      <c r="H17225" s="3" t="s">
        <v>52222</v>
      </c>
      <c r="I17225" t="s">
        <v>62</v>
      </c>
      <c r="J17225" t="s">
        <v>13395</v>
      </c>
    </row>
    <row r="17226" spans="1:10" ht="16" x14ac:dyDescent="0.2">
      <c r="A17226" t="s">
        <v>22024</v>
      </c>
      <c r="B17226" t="s">
        <v>52223</v>
      </c>
      <c r="C17226" t="s">
        <v>52224</v>
      </c>
      <c r="D17226">
        <v>3</v>
      </c>
      <c r="E17226">
        <f>151</f>
        <v>151</v>
      </c>
      <c r="F17226" t="s">
        <v>13</v>
      </c>
      <c r="G17226" t="s">
        <v>52177</v>
      </c>
      <c r="H17226" s="3" t="s">
        <v>52189</v>
      </c>
      <c r="I17226" t="s">
        <v>62</v>
      </c>
      <c r="J17226" t="s">
        <v>22027</v>
      </c>
    </row>
    <row r="17227" spans="1:10" ht="16" x14ac:dyDescent="0.2">
      <c r="A17227" t="s">
        <v>22024</v>
      </c>
      <c r="B17227" t="s">
        <v>52225</v>
      </c>
      <c r="C17227" t="s">
        <v>52226</v>
      </c>
      <c r="D17227">
        <v>2</v>
      </c>
      <c r="E17227">
        <f>151</f>
        <v>151</v>
      </c>
      <c r="F17227" t="s">
        <v>13</v>
      </c>
      <c r="G17227" t="s">
        <v>52177</v>
      </c>
      <c r="H17227" s="3" t="s">
        <v>52189</v>
      </c>
      <c r="I17227" t="s">
        <v>62</v>
      </c>
      <c r="J17227" t="s">
        <v>22027</v>
      </c>
    </row>
    <row r="17228" spans="1:10" ht="16" x14ac:dyDescent="0.2">
      <c r="A17228" t="s">
        <v>22024</v>
      </c>
      <c r="B17228" t="s">
        <v>52227</v>
      </c>
      <c r="C17228" t="s">
        <v>52228</v>
      </c>
      <c r="D17228">
        <v>1</v>
      </c>
      <c r="E17228">
        <f>151</f>
        <v>151</v>
      </c>
      <c r="F17228" t="s">
        <v>13</v>
      </c>
      <c r="G17228" t="s">
        <v>52177</v>
      </c>
      <c r="H17228" s="3" t="s">
        <v>52178</v>
      </c>
      <c r="I17228" t="s">
        <v>62</v>
      </c>
      <c r="J17228" t="s">
        <v>22027</v>
      </c>
    </row>
    <row r="17229" spans="1:10" ht="16" x14ac:dyDescent="0.2">
      <c r="A17229" t="s">
        <v>52229</v>
      </c>
      <c r="B17229" t="s">
        <v>52230</v>
      </c>
      <c r="C17229" t="s">
        <v>52231</v>
      </c>
      <c r="D17229">
        <v>1</v>
      </c>
      <c r="E17229">
        <f>151</f>
        <v>151</v>
      </c>
      <c r="F17229" t="s">
        <v>13</v>
      </c>
      <c r="G17229" t="s">
        <v>52177</v>
      </c>
      <c r="H17229" s="3" t="s">
        <v>52232</v>
      </c>
      <c r="I17229" t="s">
        <v>62</v>
      </c>
      <c r="J17229" t="s">
        <v>52233</v>
      </c>
    </row>
    <row r="17230" spans="1:10" ht="16" x14ac:dyDescent="0.2">
      <c r="A17230" t="s">
        <v>52234</v>
      </c>
      <c r="B17230" t="s">
        <v>52235</v>
      </c>
      <c r="C17230" t="s">
        <v>52236</v>
      </c>
      <c r="D17230">
        <v>1</v>
      </c>
      <c r="E17230">
        <f>151</f>
        <v>151</v>
      </c>
      <c r="F17230" t="s">
        <v>13</v>
      </c>
      <c r="G17230" t="s">
        <v>52177</v>
      </c>
      <c r="H17230" s="3" t="s">
        <v>52237</v>
      </c>
      <c r="I17230" t="s">
        <v>62</v>
      </c>
      <c r="J17230" t="s">
        <v>52238</v>
      </c>
    </row>
    <row r="17231" spans="1:10" ht="16" x14ac:dyDescent="0.2">
      <c r="A17231" t="s">
        <v>33615</v>
      </c>
      <c r="B17231" t="s">
        <v>31044</v>
      </c>
      <c r="C17231" t="s">
        <v>31045</v>
      </c>
      <c r="D17231">
        <v>2</v>
      </c>
      <c r="E17231">
        <f>151</f>
        <v>151</v>
      </c>
      <c r="F17231" t="s">
        <v>13</v>
      </c>
      <c r="G17231" t="s">
        <v>52177</v>
      </c>
      <c r="H17231" s="3" t="s">
        <v>52239</v>
      </c>
      <c r="I17231" t="s">
        <v>62</v>
      </c>
      <c r="J17231" t="s">
        <v>33617</v>
      </c>
    </row>
    <row r="17232" spans="1:10" ht="16" x14ac:dyDescent="0.2">
      <c r="A17232" t="s">
        <v>52229</v>
      </c>
      <c r="B17232" t="s">
        <v>52240</v>
      </c>
      <c r="C17232" t="s">
        <v>52241</v>
      </c>
      <c r="D17232">
        <v>3</v>
      </c>
      <c r="E17232">
        <f>151</f>
        <v>151</v>
      </c>
      <c r="F17232" t="s">
        <v>13</v>
      </c>
      <c r="G17232" t="s">
        <v>52177</v>
      </c>
      <c r="H17232" s="3" t="s">
        <v>52232</v>
      </c>
      <c r="I17232" t="s">
        <v>62</v>
      </c>
      <c r="J17232" t="s">
        <v>52233</v>
      </c>
    </row>
    <row r="17233" spans="1:10" ht="16" x14ac:dyDescent="0.2">
      <c r="A17233" t="s">
        <v>52193</v>
      </c>
      <c r="B17233" t="s">
        <v>35674</v>
      </c>
      <c r="C17233" t="s">
        <v>24203</v>
      </c>
      <c r="D17233">
        <v>3</v>
      </c>
      <c r="E17233">
        <f>151</f>
        <v>151</v>
      </c>
      <c r="F17233" t="s">
        <v>13</v>
      </c>
      <c r="G17233" t="s">
        <v>52177</v>
      </c>
      <c r="H17233" s="3" t="s">
        <v>52178</v>
      </c>
      <c r="I17233" t="s">
        <v>62</v>
      </c>
      <c r="J17233" t="s">
        <v>52196</v>
      </c>
    </row>
    <row r="17234" spans="1:10" ht="16" x14ac:dyDescent="0.2">
      <c r="A17234" t="s">
        <v>52193</v>
      </c>
      <c r="B17234" t="s">
        <v>52242</v>
      </c>
      <c r="C17234" t="s">
        <v>52243</v>
      </c>
      <c r="D17234">
        <v>2</v>
      </c>
      <c r="E17234">
        <f>151</f>
        <v>151</v>
      </c>
      <c r="F17234" t="s">
        <v>13</v>
      </c>
      <c r="G17234" t="s">
        <v>52177</v>
      </c>
      <c r="H17234" s="3" t="s">
        <v>52178</v>
      </c>
      <c r="I17234" t="s">
        <v>62</v>
      </c>
      <c r="J17234" t="s">
        <v>52196</v>
      </c>
    </row>
    <row r="17235" spans="1:10" ht="16" x14ac:dyDescent="0.2">
      <c r="A17235" t="s">
        <v>52180</v>
      </c>
      <c r="B17235" t="s">
        <v>52242</v>
      </c>
      <c r="C17235" t="s">
        <v>52243</v>
      </c>
      <c r="D17235">
        <v>1</v>
      </c>
      <c r="E17235">
        <f>151</f>
        <v>151</v>
      </c>
      <c r="F17235" t="s">
        <v>13</v>
      </c>
      <c r="G17235" t="s">
        <v>52177</v>
      </c>
      <c r="H17235" s="3" t="s">
        <v>52183</v>
      </c>
      <c r="I17235" t="s">
        <v>62</v>
      </c>
      <c r="J17235" t="s">
        <v>52184</v>
      </c>
    </row>
    <row r="17236" spans="1:10" ht="16" x14ac:dyDescent="0.2">
      <c r="A17236" t="s">
        <v>52244</v>
      </c>
      <c r="B17236" t="s">
        <v>35674</v>
      </c>
      <c r="C17236" t="s">
        <v>24203</v>
      </c>
      <c r="D17236">
        <v>2</v>
      </c>
      <c r="E17236">
        <f>151</f>
        <v>151</v>
      </c>
      <c r="F17236" t="s">
        <v>13</v>
      </c>
      <c r="G17236" t="s">
        <v>52177</v>
      </c>
      <c r="H17236" s="3" t="s">
        <v>52178</v>
      </c>
      <c r="I17236" t="s">
        <v>62</v>
      </c>
      <c r="J17236" t="s">
        <v>52245</v>
      </c>
    </row>
    <row r="17237" spans="1:10" ht="16" x14ac:dyDescent="0.2">
      <c r="A17237" t="s">
        <v>52246</v>
      </c>
      <c r="B17237" t="s">
        <v>52242</v>
      </c>
      <c r="C17237" t="s">
        <v>52243</v>
      </c>
      <c r="D17237">
        <v>3</v>
      </c>
      <c r="E17237">
        <f>151</f>
        <v>151</v>
      </c>
      <c r="F17237" t="s">
        <v>13</v>
      </c>
      <c r="G17237" t="s">
        <v>52177</v>
      </c>
      <c r="H17237" s="3" t="s">
        <v>52178</v>
      </c>
      <c r="I17237" t="s">
        <v>62</v>
      </c>
      <c r="J17237" t="s">
        <v>52247</v>
      </c>
    </row>
    <row r="17238" spans="1:10" ht="16" x14ac:dyDescent="0.2">
      <c r="A17238" t="s">
        <v>13391</v>
      </c>
      <c r="B17238" t="s">
        <v>52248</v>
      </c>
      <c r="C17238" t="s">
        <v>52249</v>
      </c>
      <c r="D17238">
        <v>3</v>
      </c>
      <c r="E17238">
        <f>151</f>
        <v>151</v>
      </c>
      <c r="F17238" t="s">
        <v>13</v>
      </c>
      <c r="G17238" t="s">
        <v>52177</v>
      </c>
      <c r="H17238" s="3" t="s">
        <v>52222</v>
      </c>
      <c r="I17238" t="s">
        <v>62</v>
      </c>
      <c r="J17238" t="s">
        <v>13395</v>
      </c>
    </row>
    <row r="17239" spans="1:10" ht="16" x14ac:dyDescent="0.2">
      <c r="A17239" t="s">
        <v>8900</v>
      </c>
      <c r="B17239" t="s">
        <v>45226</v>
      </c>
      <c r="C17239" t="s">
        <v>45227</v>
      </c>
      <c r="D17239">
        <v>4</v>
      </c>
      <c r="E17239">
        <f>151</f>
        <v>151</v>
      </c>
      <c r="F17239" t="s">
        <v>13</v>
      </c>
      <c r="G17239" t="s">
        <v>52177</v>
      </c>
      <c r="H17239" s="3" t="s">
        <v>52250</v>
      </c>
      <c r="I17239" t="s">
        <v>62</v>
      </c>
      <c r="J17239" t="s">
        <v>8905</v>
      </c>
    </row>
    <row r="17240" spans="1:10" ht="16" x14ac:dyDescent="0.2">
      <c r="A17240" t="s">
        <v>52174</v>
      </c>
      <c r="B17240" t="s">
        <v>35674</v>
      </c>
      <c r="C17240" t="s">
        <v>24203</v>
      </c>
      <c r="D17240">
        <v>2</v>
      </c>
      <c r="E17240">
        <f>151</f>
        <v>151</v>
      </c>
      <c r="F17240" t="s">
        <v>13</v>
      </c>
      <c r="G17240" t="s">
        <v>52177</v>
      </c>
      <c r="H17240" s="3" t="s">
        <v>52178</v>
      </c>
      <c r="I17240" t="s">
        <v>62</v>
      </c>
      <c r="J17240" t="s">
        <v>52179</v>
      </c>
    </row>
    <row r="17241" spans="1:10" ht="16" x14ac:dyDescent="0.2">
      <c r="A17241" t="s">
        <v>52246</v>
      </c>
      <c r="B17241" t="s">
        <v>52251</v>
      </c>
      <c r="C17241" t="s">
        <v>52252</v>
      </c>
      <c r="D17241">
        <v>4</v>
      </c>
      <c r="E17241">
        <f>151</f>
        <v>151</v>
      </c>
      <c r="F17241" t="s">
        <v>13</v>
      </c>
      <c r="G17241" t="s">
        <v>52177</v>
      </c>
      <c r="H17241" s="3" t="s">
        <v>52178</v>
      </c>
      <c r="I17241" t="s">
        <v>62</v>
      </c>
      <c r="J17241" t="s">
        <v>52247</v>
      </c>
    </row>
    <row r="17242" spans="1:10" ht="16" x14ac:dyDescent="0.2">
      <c r="A17242" t="s">
        <v>52253</v>
      </c>
      <c r="B17242" t="s">
        <v>22003</v>
      </c>
      <c r="C17242" t="s">
        <v>22004</v>
      </c>
      <c r="D17242">
        <v>2</v>
      </c>
      <c r="E17242">
        <f>151</f>
        <v>151</v>
      </c>
      <c r="F17242" t="s">
        <v>13</v>
      </c>
      <c r="G17242" t="s">
        <v>52177</v>
      </c>
      <c r="H17242" s="3" t="s">
        <v>52191</v>
      </c>
      <c r="I17242" t="s">
        <v>62</v>
      </c>
      <c r="J17242" t="s">
        <v>52254</v>
      </c>
    </row>
    <row r="17243" spans="1:10" ht="16" x14ac:dyDescent="0.2">
      <c r="A17243" t="s">
        <v>52253</v>
      </c>
      <c r="B17243" t="s">
        <v>22060</v>
      </c>
      <c r="C17243" t="s">
        <v>22044</v>
      </c>
      <c r="D17243">
        <v>1</v>
      </c>
      <c r="E17243">
        <f>151</f>
        <v>151</v>
      </c>
      <c r="F17243" t="s">
        <v>13</v>
      </c>
      <c r="G17243" t="s">
        <v>52177</v>
      </c>
      <c r="H17243" s="3" t="s">
        <v>52197</v>
      </c>
      <c r="I17243" t="s">
        <v>62</v>
      </c>
      <c r="J17243" t="s">
        <v>52254</v>
      </c>
    </row>
    <row r="17244" spans="1:10" ht="16" x14ac:dyDescent="0.2">
      <c r="A17244" t="s">
        <v>52246</v>
      </c>
      <c r="B17244" t="s">
        <v>52255</v>
      </c>
      <c r="C17244" t="s">
        <v>52256</v>
      </c>
      <c r="D17244">
        <v>2</v>
      </c>
      <c r="E17244">
        <f>151</f>
        <v>151</v>
      </c>
      <c r="F17244" t="s">
        <v>13</v>
      </c>
      <c r="G17244" t="s">
        <v>52177</v>
      </c>
      <c r="H17244" s="3" t="s">
        <v>52178</v>
      </c>
      <c r="I17244" t="s">
        <v>62</v>
      </c>
      <c r="J17244" t="s">
        <v>52247</v>
      </c>
    </row>
    <row r="17245" spans="1:10" ht="16" x14ac:dyDescent="0.2">
      <c r="A17245" t="s">
        <v>52246</v>
      </c>
      <c r="B17245" t="s">
        <v>47037</v>
      </c>
      <c r="C17245" t="s">
        <v>47038</v>
      </c>
      <c r="D17245">
        <v>1</v>
      </c>
      <c r="E17245">
        <f>151</f>
        <v>151</v>
      </c>
      <c r="F17245" t="s">
        <v>13</v>
      </c>
      <c r="G17245" t="s">
        <v>52177</v>
      </c>
      <c r="H17245" s="3" t="s">
        <v>52178</v>
      </c>
      <c r="I17245" t="s">
        <v>62</v>
      </c>
      <c r="J17245" t="s">
        <v>52247</v>
      </c>
    </row>
    <row r="17246" spans="1:10" ht="16" x14ac:dyDescent="0.2">
      <c r="A17246" t="s">
        <v>8916</v>
      </c>
      <c r="B17246" t="s">
        <v>52257</v>
      </c>
      <c r="C17246" t="s">
        <v>52258</v>
      </c>
      <c r="D17246">
        <v>10</v>
      </c>
      <c r="E17246">
        <f>151</f>
        <v>151</v>
      </c>
      <c r="F17246" t="s">
        <v>13</v>
      </c>
      <c r="G17246" t="s">
        <v>52177</v>
      </c>
      <c r="H17246" s="3" t="s">
        <v>52259</v>
      </c>
      <c r="I17246" t="s">
        <v>62</v>
      </c>
      <c r="J17246" t="s">
        <v>8921</v>
      </c>
    </row>
    <row r="17247" spans="1:10" ht="16" x14ac:dyDescent="0.2">
      <c r="A17247" t="s">
        <v>13391</v>
      </c>
      <c r="B17247" t="s">
        <v>52260</v>
      </c>
      <c r="C17247" t="s">
        <v>52261</v>
      </c>
      <c r="D17247">
        <v>2</v>
      </c>
      <c r="E17247">
        <f>151</f>
        <v>151</v>
      </c>
      <c r="F17247" t="s">
        <v>13</v>
      </c>
      <c r="G17247" t="s">
        <v>52177</v>
      </c>
      <c r="H17247" s="3" t="s">
        <v>52222</v>
      </c>
      <c r="I17247" t="s">
        <v>62</v>
      </c>
      <c r="J17247" t="s">
        <v>13395</v>
      </c>
    </row>
    <row r="17248" spans="1:10" ht="16" x14ac:dyDescent="0.2">
      <c r="A17248" t="s">
        <v>52262</v>
      </c>
      <c r="B17248" t="s">
        <v>4766</v>
      </c>
      <c r="C17248" t="s">
        <v>52263</v>
      </c>
      <c r="D17248">
        <v>2</v>
      </c>
      <c r="E17248">
        <f>151</f>
        <v>151</v>
      </c>
      <c r="F17248" t="s">
        <v>13</v>
      </c>
      <c r="G17248" t="s">
        <v>52177</v>
      </c>
      <c r="H17248" s="3" t="s">
        <v>52232</v>
      </c>
      <c r="I17248" t="s">
        <v>62</v>
      </c>
      <c r="J17248" t="s">
        <v>52264</v>
      </c>
    </row>
    <row r="17249" spans="1:10" ht="16" x14ac:dyDescent="0.2">
      <c r="A17249" t="s">
        <v>13391</v>
      </c>
      <c r="B17249" t="s">
        <v>52265</v>
      </c>
      <c r="C17249" t="s">
        <v>52266</v>
      </c>
      <c r="D17249">
        <v>1</v>
      </c>
      <c r="E17249">
        <f>151</f>
        <v>151</v>
      </c>
      <c r="F17249" t="s">
        <v>13</v>
      </c>
      <c r="G17249" t="s">
        <v>52177</v>
      </c>
      <c r="H17249" s="3" t="s">
        <v>52222</v>
      </c>
      <c r="I17249" t="s">
        <v>62</v>
      </c>
      <c r="J17249" t="s">
        <v>13395</v>
      </c>
    </row>
    <row r="17250" spans="1:10" ht="16" x14ac:dyDescent="0.2">
      <c r="A17250" t="s">
        <v>52267</v>
      </c>
      <c r="B17250" t="s">
        <v>52268</v>
      </c>
      <c r="C17250" t="s">
        <v>52269</v>
      </c>
      <c r="D17250">
        <v>1</v>
      </c>
      <c r="E17250">
        <f>151</f>
        <v>151</v>
      </c>
      <c r="F17250" t="s">
        <v>13</v>
      </c>
      <c r="G17250" t="s">
        <v>52177</v>
      </c>
      <c r="H17250" s="3" t="s">
        <v>52270</v>
      </c>
      <c r="I17250" t="s">
        <v>62</v>
      </c>
      <c r="J17250" t="s">
        <v>52271</v>
      </c>
    </row>
    <row r="17251" spans="1:10" ht="16" x14ac:dyDescent="0.2">
      <c r="A17251" t="s">
        <v>27077</v>
      </c>
      <c r="B17251" t="s">
        <v>52272</v>
      </c>
      <c r="C17251" t="s">
        <v>52273</v>
      </c>
      <c r="D17251">
        <v>3</v>
      </c>
      <c r="E17251">
        <f>151</f>
        <v>151</v>
      </c>
      <c r="F17251" t="s">
        <v>13</v>
      </c>
      <c r="G17251" t="s">
        <v>52177</v>
      </c>
      <c r="H17251" s="3" t="s">
        <v>52232</v>
      </c>
      <c r="I17251" t="s">
        <v>62</v>
      </c>
      <c r="J17251" t="s">
        <v>27080</v>
      </c>
    </row>
    <row r="17252" spans="1:10" ht="16" x14ac:dyDescent="0.2">
      <c r="A17252" t="s">
        <v>13391</v>
      </c>
      <c r="B17252" t="s">
        <v>52274</v>
      </c>
      <c r="C17252" t="s">
        <v>52275</v>
      </c>
      <c r="D17252">
        <v>7</v>
      </c>
      <c r="E17252">
        <f>151</f>
        <v>151</v>
      </c>
      <c r="F17252" t="s">
        <v>13</v>
      </c>
      <c r="G17252" t="s">
        <v>52177</v>
      </c>
      <c r="H17252" s="3" t="s">
        <v>52222</v>
      </c>
      <c r="I17252" t="s">
        <v>62</v>
      </c>
      <c r="J17252" t="s">
        <v>13395</v>
      </c>
    </row>
    <row r="17253" spans="1:10" ht="16" x14ac:dyDescent="0.2">
      <c r="A17253" t="s">
        <v>52200</v>
      </c>
      <c r="B17253" t="s">
        <v>52276</v>
      </c>
      <c r="C17253" t="s">
        <v>52277</v>
      </c>
      <c r="D17253">
        <v>7</v>
      </c>
      <c r="E17253">
        <f>151</f>
        <v>151</v>
      </c>
      <c r="F17253" t="s">
        <v>13</v>
      </c>
      <c r="G17253" t="s">
        <v>52177</v>
      </c>
      <c r="H17253" s="3" t="s">
        <v>52203</v>
      </c>
      <c r="I17253" t="s">
        <v>62</v>
      </c>
      <c r="J17253" t="s">
        <v>52204</v>
      </c>
    </row>
    <row r="17254" spans="1:10" ht="32" x14ac:dyDescent="0.2">
      <c r="A17254" t="s">
        <v>52200</v>
      </c>
      <c r="B17254" t="s">
        <v>52278</v>
      </c>
      <c r="C17254" t="s">
        <v>52279</v>
      </c>
      <c r="D17254">
        <v>6</v>
      </c>
      <c r="E17254">
        <f>151</f>
        <v>151</v>
      </c>
      <c r="F17254" t="s">
        <v>13</v>
      </c>
      <c r="G17254" t="s">
        <v>52177</v>
      </c>
      <c r="H17254" s="3" t="s">
        <v>52280</v>
      </c>
      <c r="I17254" t="s">
        <v>62</v>
      </c>
      <c r="J17254" t="s">
        <v>52204</v>
      </c>
    </row>
    <row r="17255" spans="1:10" ht="16" x14ac:dyDescent="0.2">
      <c r="A17255" t="s">
        <v>52200</v>
      </c>
      <c r="B17255" t="s">
        <v>52281</v>
      </c>
      <c r="C17255" t="s">
        <v>52282</v>
      </c>
      <c r="D17255">
        <v>5</v>
      </c>
      <c r="E17255">
        <f>151</f>
        <v>151</v>
      </c>
      <c r="F17255" t="s">
        <v>13</v>
      </c>
      <c r="G17255" t="s">
        <v>52177</v>
      </c>
      <c r="H17255" s="3" t="s">
        <v>52203</v>
      </c>
      <c r="I17255" t="s">
        <v>62</v>
      </c>
      <c r="J17255" t="s">
        <v>52204</v>
      </c>
    </row>
    <row r="17256" spans="1:10" ht="16" x14ac:dyDescent="0.2">
      <c r="A17256" t="s">
        <v>52200</v>
      </c>
      <c r="B17256" t="s">
        <v>52283</v>
      </c>
      <c r="C17256" t="s">
        <v>52284</v>
      </c>
      <c r="D17256">
        <v>4</v>
      </c>
      <c r="E17256">
        <f>151</f>
        <v>151</v>
      </c>
      <c r="F17256" t="s">
        <v>13</v>
      </c>
      <c r="G17256" t="s">
        <v>52177</v>
      </c>
      <c r="H17256" s="3" t="s">
        <v>52203</v>
      </c>
      <c r="I17256" t="s">
        <v>62</v>
      </c>
      <c r="J17256" t="s">
        <v>52204</v>
      </c>
    </row>
    <row r="17257" spans="1:10" ht="16" x14ac:dyDescent="0.2">
      <c r="A17257" t="s">
        <v>22039</v>
      </c>
      <c r="B17257" t="s">
        <v>52242</v>
      </c>
      <c r="C17257" t="s">
        <v>52243</v>
      </c>
      <c r="D17257">
        <v>1</v>
      </c>
      <c r="E17257">
        <f>151</f>
        <v>151</v>
      </c>
      <c r="F17257" t="s">
        <v>13</v>
      </c>
      <c r="G17257" t="s">
        <v>52177</v>
      </c>
      <c r="H17257" s="3" t="s">
        <v>52183</v>
      </c>
      <c r="I17257" t="s">
        <v>62</v>
      </c>
      <c r="J17257" t="s">
        <v>22040</v>
      </c>
    </row>
    <row r="17258" spans="1:10" ht="16" x14ac:dyDescent="0.2">
      <c r="A17258" t="s">
        <v>52285</v>
      </c>
      <c r="B17258" t="s">
        <v>52242</v>
      </c>
      <c r="C17258" t="s">
        <v>52243</v>
      </c>
      <c r="D17258">
        <v>2</v>
      </c>
      <c r="E17258">
        <f>151</f>
        <v>151</v>
      </c>
      <c r="F17258" t="s">
        <v>13</v>
      </c>
      <c r="G17258" t="s">
        <v>52177</v>
      </c>
      <c r="H17258" s="3" t="s">
        <v>52178</v>
      </c>
      <c r="I17258" t="s">
        <v>62</v>
      </c>
      <c r="J17258" t="s">
        <v>52286</v>
      </c>
    </row>
    <row r="17259" spans="1:10" ht="16" x14ac:dyDescent="0.2">
      <c r="A17259" t="s">
        <v>52285</v>
      </c>
      <c r="B17259" t="s">
        <v>47037</v>
      </c>
      <c r="C17259" t="s">
        <v>47038</v>
      </c>
      <c r="D17259">
        <v>1</v>
      </c>
      <c r="E17259">
        <f>151</f>
        <v>151</v>
      </c>
      <c r="F17259" t="s">
        <v>13</v>
      </c>
      <c r="G17259" t="s">
        <v>52177</v>
      </c>
      <c r="H17259" s="3" t="s">
        <v>52178</v>
      </c>
      <c r="I17259" t="s">
        <v>62</v>
      </c>
      <c r="J17259" t="s">
        <v>52286</v>
      </c>
    </row>
    <row r="17260" spans="1:10" ht="16" x14ac:dyDescent="0.2">
      <c r="A17260" t="s">
        <v>52287</v>
      </c>
      <c r="B17260" t="s">
        <v>43693</v>
      </c>
      <c r="C17260" t="s">
        <v>52218</v>
      </c>
      <c r="D17260">
        <v>1</v>
      </c>
      <c r="E17260">
        <f>151</f>
        <v>151</v>
      </c>
      <c r="F17260" t="s">
        <v>13</v>
      </c>
      <c r="G17260" t="s">
        <v>52177</v>
      </c>
      <c r="H17260" s="3" t="s">
        <v>52183</v>
      </c>
      <c r="I17260" t="s">
        <v>62</v>
      </c>
      <c r="J17260" t="s">
        <v>52288</v>
      </c>
    </row>
    <row r="17261" spans="1:10" ht="16" x14ac:dyDescent="0.2">
      <c r="A17261" t="s">
        <v>13391</v>
      </c>
      <c r="B17261" t="s">
        <v>52289</v>
      </c>
      <c r="C17261" t="s">
        <v>52290</v>
      </c>
      <c r="D17261">
        <v>6</v>
      </c>
      <c r="E17261">
        <f>151</f>
        <v>151</v>
      </c>
      <c r="F17261" t="s">
        <v>13</v>
      </c>
      <c r="G17261" t="s">
        <v>52177</v>
      </c>
      <c r="H17261" s="3" t="s">
        <v>52222</v>
      </c>
      <c r="I17261" t="s">
        <v>62</v>
      </c>
      <c r="J17261" t="s">
        <v>13395</v>
      </c>
    </row>
    <row r="17262" spans="1:10" ht="16" x14ac:dyDescent="0.2">
      <c r="A17262" t="s">
        <v>22049</v>
      </c>
      <c r="B17262" t="s">
        <v>35674</v>
      </c>
      <c r="C17262" t="s">
        <v>24203</v>
      </c>
      <c r="D17262">
        <v>2</v>
      </c>
      <c r="E17262">
        <f>151</f>
        <v>151</v>
      </c>
      <c r="F17262" t="s">
        <v>13</v>
      </c>
      <c r="G17262" t="s">
        <v>52177</v>
      </c>
      <c r="H17262" s="3" t="s">
        <v>52197</v>
      </c>
      <c r="I17262" t="s">
        <v>62</v>
      </c>
      <c r="J17262" t="s">
        <v>22050</v>
      </c>
    </row>
    <row r="17263" spans="1:10" ht="16" x14ac:dyDescent="0.2">
      <c r="A17263" t="s">
        <v>52291</v>
      </c>
      <c r="B17263" t="s">
        <v>35674</v>
      </c>
      <c r="C17263" t="s">
        <v>24203</v>
      </c>
      <c r="D17263">
        <v>3</v>
      </c>
      <c r="E17263">
        <f>151</f>
        <v>151</v>
      </c>
      <c r="F17263" t="s">
        <v>13</v>
      </c>
      <c r="G17263" t="s">
        <v>52177</v>
      </c>
      <c r="H17263" s="3" t="s">
        <v>52178</v>
      </c>
      <c r="I17263" t="s">
        <v>62</v>
      </c>
      <c r="J17263" t="s">
        <v>52292</v>
      </c>
    </row>
    <row r="17264" spans="1:10" ht="16" x14ac:dyDescent="0.2">
      <c r="A17264" t="s">
        <v>52293</v>
      </c>
      <c r="B17264" t="s">
        <v>43693</v>
      </c>
      <c r="C17264" t="s">
        <v>52218</v>
      </c>
      <c r="D17264">
        <v>1</v>
      </c>
      <c r="E17264">
        <f>151</f>
        <v>151</v>
      </c>
      <c r="F17264" t="s">
        <v>13</v>
      </c>
      <c r="G17264" t="s">
        <v>52177</v>
      </c>
      <c r="H17264" s="3" t="s">
        <v>52183</v>
      </c>
      <c r="I17264" t="s">
        <v>62</v>
      </c>
      <c r="J17264" t="s">
        <v>52294</v>
      </c>
    </row>
    <row r="17265" spans="1:10" ht="16" x14ac:dyDescent="0.2">
      <c r="A17265" t="s">
        <v>36115</v>
      </c>
      <c r="B17265" t="s">
        <v>43818</v>
      </c>
      <c r="C17265" t="s">
        <v>43819</v>
      </c>
      <c r="D17265">
        <v>2</v>
      </c>
      <c r="E17265">
        <f>151</f>
        <v>151</v>
      </c>
      <c r="F17265" t="s">
        <v>13</v>
      </c>
      <c r="G17265" t="s">
        <v>52177</v>
      </c>
      <c r="H17265" s="3" t="s">
        <v>52178</v>
      </c>
      <c r="I17265" t="s">
        <v>62</v>
      </c>
      <c r="J17265" t="s">
        <v>36118</v>
      </c>
    </row>
    <row r="17266" spans="1:10" ht="16" x14ac:dyDescent="0.2">
      <c r="A17266" t="s">
        <v>52200</v>
      </c>
      <c r="B17266" t="s">
        <v>52295</v>
      </c>
      <c r="C17266" t="s">
        <v>52296</v>
      </c>
      <c r="D17266">
        <v>1</v>
      </c>
      <c r="E17266">
        <f>151</f>
        <v>151</v>
      </c>
      <c r="F17266" t="s">
        <v>13</v>
      </c>
      <c r="G17266" t="s">
        <v>52177</v>
      </c>
      <c r="H17266" s="3" t="s">
        <v>52203</v>
      </c>
      <c r="I17266" t="s">
        <v>62</v>
      </c>
      <c r="J17266" t="s">
        <v>52204</v>
      </c>
    </row>
    <row r="17267" spans="1:10" ht="16" x14ac:dyDescent="0.2">
      <c r="A17267" t="s">
        <v>24157</v>
      </c>
      <c r="B17267" t="s">
        <v>52227</v>
      </c>
      <c r="C17267" t="s">
        <v>52228</v>
      </c>
      <c r="D17267">
        <v>4</v>
      </c>
      <c r="E17267">
        <f>151</f>
        <v>151</v>
      </c>
      <c r="F17267" t="s">
        <v>13</v>
      </c>
      <c r="G17267" t="s">
        <v>52177</v>
      </c>
      <c r="H17267" s="3" t="s">
        <v>52183</v>
      </c>
      <c r="I17267" t="s">
        <v>62</v>
      </c>
      <c r="J17267" t="s">
        <v>24158</v>
      </c>
    </row>
    <row r="17268" spans="1:10" ht="16" x14ac:dyDescent="0.2">
      <c r="A17268" t="s">
        <v>20715</v>
      </c>
      <c r="B17268" t="s">
        <v>52297</v>
      </c>
      <c r="C17268" t="s">
        <v>52298</v>
      </c>
      <c r="D17268">
        <v>2</v>
      </c>
      <c r="E17268">
        <f>151</f>
        <v>151</v>
      </c>
      <c r="F17268" t="s">
        <v>13</v>
      </c>
      <c r="G17268" t="s">
        <v>52177</v>
      </c>
      <c r="H17268" s="3" t="s">
        <v>52299</v>
      </c>
      <c r="I17268" t="s">
        <v>62</v>
      </c>
      <c r="J17268" t="s">
        <v>20719</v>
      </c>
    </row>
    <row r="17269" spans="1:10" ht="16" x14ac:dyDescent="0.2">
      <c r="A17269" t="s">
        <v>52300</v>
      </c>
      <c r="B17269" t="s">
        <v>52230</v>
      </c>
      <c r="C17269" t="s">
        <v>52231</v>
      </c>
      <c r="D17269">
        <v>1</v>
      </c>
      <c r="E17269">
        <f>151</f>
        <v>151</v>
      </c>
      <c r="F17269" t="s">
        <v>13</v>
      </c>
      <c r="G17269" t="s">
        <v>52177</v>
      </c>
      <c r="H17269" s="3" t="s">
        <v>52183</v>
      </c>
      <c r="I17269" t="s">
        <v>62</v>
      </c>
      <c r="J17269" t="s">
        <v>52301</v>
      </c>
    </row>
    <row r="17270" spans="1:10" ht="16" x14ac:dyDescent="0.2">
      <c r="A17270" t="s">
        <v>52302</v>
      </c>
      <c r="B17270" t="s">
        <v>52303</v>
      </c>
      <c r="C17270" t="s">
        <v>52304</v>
      </c>
      <c r="D17270">
        <v>4</v>
      </c>
      <c r="E17270">
        <f>151</f>
        <v>151</v>
      </c>
      <c r="F17270" t="s">
        <v>13</v>
      </c>
      <c r="G17270" t="s">
        <v>52177</v>
      </c>
      <c r="H17270" s="3" t="s">
        <v>52305</v>
      </c>
      <c r="I17270" t="s">
        <v>62</v>
      </c>
      <c r="J17270" t="s">
        <v>52306</v>
      </c>
    </row>
    <row r="17271" spans="1:10" ht="16" x14ac:dyDescent="0.2">
      <c r="A17271" t="s">
        <v>52302</v>
      </c>
      <c r="B17271" t="s">
        <v>22003</v>
      </c>
      <c r="C17271" t="s">
        <v>22004</v>
      </c>
      <c r="D17271">
        <v>2</v>
      </c>
      <c r="E17271">
        <f>151</f>
        <v>151</v>
      </c>
      <c r="F17271" t="s">
        <v>13</v>
      </c>
      <c r="G17271" t="s">
        <v>52177</v>
      </c>
      <c r="H17271" s="3" t="s">
        <v>52191</v>
      </c>
      <c r="I17271" t="s">
        <v>62</v>
      </c>
      <c r="J17271" t="s">
        <v>52306</v>
      </c>
    </row>
    <row r="17272" spans="1:10" ht="16" x14ac:dyDescent="0.2">
      <c r="A17272" t="s">
        <v>31510</v>
      </c>
      <c r="B17272" t="s">
        <v>35674</v>
      </c>
      <c r="C17272" t="s">
        <v>24203</v>
      </c>
      <c r="D17272">
        <v>1</v>
      </c>
      <c r="E17272">
        <f>151</f>
        <v>151</v>
      </c>
      <c r="F17272" t="s">
        <v>13</v>
      </c>
      <c r="G17272" t="s">
        <v>52177</v>
      </c>
      <c r="H17272" s="3" t="s">
        <v>52178</v>
      </c>
      <c r="I17272" t="s">
        <v>62</v>
      </c>
      <c r="J17272" t="s">
        <v>31514</v>
      </c>
    </row>
    <row r="17273" spans="1:10" ht="16" x14ac:dyDescent="0.2">
      <c r="A17273" t="s">
        <v>52302</v>
      </c>
      <c r="B17273" t="s">
        <v>52307</v>
      </c>
      <c r="C17273" t="s">
        <v>52308</v>
      </c>
      <c r="D17273">
        <v>1</v>
      </c>
      <c r="E17273">
        <f>151</f>
        <v>151</v>
      </c>
      <c r="F17273" t="s">
        <v>13</v>
      </c>
      <c r="G17273" t="s">
        <v>52177</v>
      </c>
      <c r="H17273" s="3" t="s">
        <v>52183</v>
      </c>
      <c r="I17273" t="s">
        <v>62</v>
      </c>
      <c r="J17273" t="s">
        <v>52306</v>
      </c>
    </row>
    <row r="17274" spans="1:10" ht="32" x14ac:dyDescent="0.2">
      <c r="A17274" t="s">
        <v>33018</v>
      </c>
      <c r="B17274" t="s">
        <v>52309</v>
      </c>
      <c r="C17274" t="s">
        <v>52310</v>
      </c>
      <c r="D17274">
        <v>2</v>
      </c>
      <c r="E17274">
        <f>151</f>
        <v>151</v>
      </c>
      <c r="F17274" t="s">
        <v>13</v>
      </c>
      <c r="G17274" t="s">
        <v>52177</v>
      </c>
      <c r="H17274" s="3" t="s">
        <v>52213</v>
      </c>
      <c r="I17274" t="s">
        <v>62</v>
      </c>
      <c r="J17274" t="s">
        <v>33022</v>
      </c>
    </row>
    <row r="17275" spans="1:10" ht="16" x14ac:dyDescent="0.2">
      <c r="A17275" t="s">
        <v>28261</v>
      </c>
      <c r="B17275" t="s">
        <v>52311</v>
      </c>
      <c r="C17275" t="s">
        <v>52312</v>
      </c>
      <c r="D17275">
        <v>1</v>
      </c>
      <c r="E17275">
        <f>151</f>
        <v>151</v>
      </c>
      <c r="F17275" t="s">
        <v>13</v>
      </c>
      <c r="G17275" t="s">
        <v>52177</v>
      </c>
      <c r="H17275" s="3" t="s">
        <v>52232</v>
      </c>
      <c r="I17275" t="s">
        <v>62</v>
      </c>
      <c r="J17275" t="s">
        <v>28266</v>
      </c>
    </row>
    <row r="17276" spans="1:10" ht="16" x14ac:dyDescent="0.2">
      <c r="A17276" t="s">
        <v>36115</v>
      </c>
      <c r="B17276" t="s">
        <v>52227</v>
      </c>
      <c r="C17276" t="s">
        <v>52228</v>
      </c>
      <c r="D17276">
        <v>4</v>
      </c>
      <c r="E17276">
        <f>151</f>
        <v>151</v>
      </c>
      <c r="F17276" t="s">
        <v>13</v>
      </c>
      <c r="G17276" t="s">
        <v>52177</v>
      </c>
      <c r="H17276" s="3" t="s">
        <v>52178</v>
      </c>
      <c r="I17276" t="s">
        <v>62</v>
      </c>
      <c r="J17276" t="s">
        <v>36118</v>
      </c>
    </row>
    <row r="17277" spans="1:10" ht="16" x14ac:dyDescent="0.2">
      <c r="A17277" t="s">
        <v>18982</v>
      </c>
      <c r="B17277" t="s">
        <v>52242</v>
      </c>
      <c r="C17277" t="s">
        <v>52243</v>
      </c>
      <c r="D17277">
        <v>3</v>
      </c>
      <c r="E17277">
        <f>151</f>
        <v>151</v>
      </c>
      <c r="F17277" t="s">
        <v>13</v>
      </c>
      <c r="G17277" t="s">
        <v>52177</v>
      </c>
      <c r="H17277" s="3" t="s">
        <v>52178</v>
      </c>
      <c r="I17277" t="s">
        <v>62</v>
      </c>
      <c r="J17277" t="s">
        <v>18987</v>
      </c>
    </row>
    <row r="17278" spans="1:10" ht="16" x14ac:dyDescent="0.2">
      <c r="A17278" t="s">
        <v>27103</v>
      </c>
      <c r="B17278" t="s">
        <v>52230</v>
      </c>
      <c r="C17278" t="s">
        <v>52231</v>
      </c>
      <c r="D17278">
        <v>3</v>
      </c>
      <c r="E17278">
        <f>151</f>
        <v>151</v>
      </c>
      <c r="F17278" t="s">
        <v>13</v>
      </c>
      <c r="G17278" t="s">
        <v>52177</v>
      </c>
      <c r="H17278" s="3" t="s">
        <v>52183</v>
      </c>
      <c r="I17278" t="s">
        <v>62</v>
      </c>
      <c r="J17278" t="s">
        <v>27104</v>
      </c>
    </row>
    <row r="17279" spans="1:10" ht="16" x14ac:dyDescent="0.2">
      <c r="A17279" t="s">
        <v>52313</v>
      </c>
      <c r="B17279" t="s">
        <v>52314</v>
      </c>
      <c r="C17279" t="s">
        <v>52315</v>
      </c>
      <c r="D17279">
        <v>1</v>
      </c>
      <c r="E17279">
        <f>151</f>
        <v>151</v>
      </c>
      <c r="F17279" t="s">
        <v>13</v>
      </c>
      <c r="G17279" t="s">
        <v>52177</v>
      </c>
      <c r="H17279" s="3" t="s">
        <v>52316</v>
      </c>
      <c r="I17279" t="s">
        <v>62</v>
      </c>
      <c r="J17279" t="s">
        <v>52317</v>
      </c>
    </row>
    <row r="17280" spans="1:10" ht="16" x14ac:dyDescent="0.2">
      <c r="A17280" t="s">
        <v>13391</v>
      </c>
      <c r="B17280" t="s">
        <v>52318</v>
      </c>
      <c r="C17280" t="s">
        <v>52319</v>
      </c>
      <c r="D17280">
        <v>9</v>
      </c>
      <c r="E17280">
        <f>151</f>
        <v>151</v>
      </c>
      <c r="F17280" t="s">
        <v>13</v>
      </c>
      <c r="G17280" t="s">
        <v>52177</v>
      </c>
      <c r="H17280" s="3" t="s">
        <v>52222</v>
      </c>
      <c r="I17280" t="s">
        <v>62</v>
      </c>
      <c r="J17280" t="s">
        <v>13395</v>
      </c>
    </row>
    <row r="17281" spans="1:10" ht="16" x14ac:dyDescent="0.2">
      <c r="A17281" t="s">
        <v>42495</v>
      </c>
      <c r="B17281" t="s">
        <v>43693</v>
      </c>
      <c r="C17281" t="s">
        <v>52218</v>
      </c>
      <c r="D17281">
        <v>3</v>
      </c>
      <c r="E17281">
        <f>151</f>
        <v>151</v>
      </c>
      <c r="F17281" t="s">
        <v>13</v>
      </c>
      <c r="G17281" t="s">
        <v>52177</v>
      </c>
      <c r="H17281" s="3" t="s">
        <v>52183</v>
      </c>
      <c r="I17281" t="s">
        <v>62</v>
      </c>
      <c r="J17281" t="s">
        <v>42496</v>
      </c>
    </row>
    <row r="17282" spans="1:10" ht="16" x14ac:dyDescent="0.2">
      <c r="A17282" t="s">
        <v>52193</v>
      </c>
      <c r="B17282" t="s">
        <v>52255</v>
      </c>
      <c r="C17282" t="s">
        <v>52256</v>
      </c>
      <c r="D17282">
        <v>1</v>
      </c>
      <c r="E17282">
        <f>151</f>
        <v>151</v>
      </c>
      <c r="F17282" t="s">
        <v>13</v>
      </c>
      <c r="G17282" t="s">
        <v>52177</v>
      </c>
      <c r="H17282" s="3" t="s">
        <v>52178</v>
      </c>
      <c r="I17282" t="s">
        <v>62</v>
      </c>
      <c r="J17282" t="s">
        <v>52196</v>
      </c>
    </row>
    <row r="17283" spans="1:10" ht="16" x14ac:dyDescent="0.2">
      <c r="A17283" t="s">
        <v>28261</v>
      </c>
      <c r="B17283" t="s">
        <v>8068</v>
      </c>
      <c r="C17283" t="s">
        <v>52320</v>
      </c>
      <c r="D17283">
        <v>7</v>
      </c>
      <c r="E17283">
        <f>151</f>
        <v>151</v>
      </c>
      <c r="F17283" t="s">
        <v>13</v>
      </c>
      <c r="G17283" t="s">
        <v>52177</v>
      </c>
      <c r="H17283" s="3" t="s">
        <v>52232</v>
      </c>
      <c r="I17283" t="s">
        <v>62</v>
      </c>
      <c r="J17283" t="s">
        <v>28266</v>
      </c>
    </row>
    <row r="17284" spans="1:10" ht="16" x14ac:dyDescent="0.2">
      <c r="A17284" t="s">
        <v>13391</v>
      </c>
      <c r="B17284" t="s">
        <v>52321</v>
      </c>
      <c r="C17284" t="s">
        <v>52322</v>
      </c>
      <c r="D17284">
        <v>8</v>
      </c>
      <c r="E17284">
        <f>151</f>
        <v>151</v>
      </c>
      <c r="F17284" t="s">
        <v>13</v>
      </c>
      <c r="G17284" t="s">
        <v>52177</v>
      </c>
      <c r="H17284" s="3" t="s">
        <v>52222</v>
      </c>
      <c r="I17284" t="s">
        <v>62</v>
      </c>
      <c r="J17284" t="s">
        <v>13395</v>
      </c>
    </row>
    <row r="17285" spans="1:10" ht="16" x14ac:dyDescent="0.2">
      <c r="A17285" t="s">
        <v>28261</v>
      </c>
      <c r="B17285" t="s">
        <v>52323</v>
      </c>
      <c r="C17285" t="s">
        <v>52324</v>
      </c>
      <c r="D17285">
        <v>6</v>
      </c>
      <c r="E17285">
        <f>151</f>
        <v>151</v>
      </c>
      <c r="F17285" t="s">
        <v>13</v>
      </c>
      <c r="G17285" t="s">
        <v>52177</v>
      </c>
      <c r="H17285" s="3" t="s">
        <v>52232</v>
      </c>
      <c r="I17285" t="s">
        <v>62</v>
      </c>
      <c r="J17285" t="s">
        <v>28266</v>
      </c>
    </row>
    <row r="17286" spans="1:10" ht="16" x14ac:dyDescent="0.2">
      <c r="A17286" t="s">
        <v>36115</v>
      </c>
      <c r="B17286" t="s">
        <v>52242</v>
      </c>
      <c r="C17286" t="s">
        <v>52243</v>
      </c>
      <c r="D17286">
        <v>3</v>
      </c>
      <c r="E17286">
        <f>151</f>
        <v>151</v>
      </c>
      <c r="F17286" t="s">
        <v>13</v>
      </c>
      <c r="G17286" t="s">
        <v>52177</v>
      </c>
      <c r="H17286" s="3" t="s">
        <v>52178</v>
      </c>
      <c r="I17286" t="s">
        <v>62</v>
      </c>
      <c r="J17286" t="s">
        <v>36118</v>
      </c>
    </row>
    <row r="17287" spans="1:10" ht="16" x14ac:dyDescent="0.2">
      <c r="A17287" t="s">
        <v>27103</v>
      </c>
      <c r="B17287" t="s">
        <v>52272</v>
      </c>
      <c r="C17287" t="s">
        <v>52273</v>
      </c>
      <c r="D17287">
        <v>1</v>
      </c>
      <c r="E17287">
        <f>151</f>
        <v>151</v>
      </c>
      <c r="F17287" t="s">
        <v>13</v>
      </c>
      <c r="G17287" t="s">
        <v>52177</v>
      </c>
      <c r="H17287" s="3" t="s">
        <v>52183</v>
      </c>
      <c r="I17287" t="s">
        <v>62</v>
      </c>
      <c r="J17287" t="s">
        <v>27104</v>
      </c>
    </row>
    <row r="17288" spans="1:10" ht="16" x14ac:dyDescent="0.2">
      <c r="A17288" t="s">
        <v>52200</v>
      </c>
      <c r="B17288" t="s">
        <v>52325</v>
      </c>
      <c r="C17288" t="s">
        <v>52326</v>
      </c>
      <c r="D17288">
        <v>3</v>
      </c>
      <c r="E17288">
        <f>151</f>
        <v>151</v>
      </c>
      <c r="F17288" t="s">
        <v>13</v>
      </c>
      <c r="G17288" t="s">
        <v>52177</v>
      </c>
      <c r="H17288" s="3" t="s">
        <v>52203</v>
      </c>
      <c r="I17288" t="s">
        <v>62</v>
      </c>
      <c r="J17288" t="s">
        <v>52204</v>
      </c>
    </row>
    <row r="17289" spans="1:10" ht="16" x14ac:dyDescent="0.2">
      <c r="A17289" t="s">
        <v>24054</v>
      </c>
      <c r="B17289" t="s">
        <v>35674</v>
      </c>
      <c r="C17289" t="s">
        <v>24203</v>
      </c>
      <c r="D17289">
        <v>2</v>
      </c>
      <c r="E17289">
        <f>151</f>
        <v>151</v>
      </c>
      <c r="F17289" t="s">
        <v>13</v>
      </c>
      <c r="G17289" t="s">
        <v>52177</v>
      </c>
      <c r="H17289" s="3" t="s">
        <v>52178</v>
      </c>
      <c r="I17289" t="s">
        <v>62</v>
      </c>
      <c r="J17289" t="s">
        <v>24055</v>
      </c>
    </row>
    <row r="17290" spans="1:10" ht="16" x14ac:dyDescent="0.2">
      <c r="A17290" t="s">
        <v>52327</v>
      </c>
      <c r="B17290" t="s">
        <v>35674</v>
      </c>
      <c r="C17290" t="s">
        <v>24203</v>
      </c>
      <c r="D17290">
        <v>4</v>
      </c>
      <c r="E17290">
        <f>151</f>
        <v>151</v>
      </c>
      <c r="F17290" t="s">
        <v>13</v>
      </c>
      <c r="G17290" t="s">
        <v>52177</v>
      </c>
      <c r="H17290" s="3" t="s">
        <v>52328</v>
      </c>
      <c r="I17290" t="s">
        <v>62</v>
      </c>
      <c r="J17290" t="s">
        <v>52329</v>
      </c>
    </row>
    <row r="17291" spans="1:10" ht="16" x14ac:dyDescent="0.2">
      <c r="A17291" t="s">
        <v>52330</v>
      </c>
      <c r="B17291" t="s">
        <v>52242</v>
      </c>
      <c r="C17291" t="s">
        <v>52243</v>
      </c>
      <c r="D17291">
        <v>2</v>
      </c>
      <c r="E17291">
        <f>151</f>
        <v>151</v>
      </c>
      <c r="F17291" t="s">
        <v>13</v>
      </c>
      <c r="G17291" t="s">
        <v>52177</v>
      </c>
      <c r="H17291" s="3" t="s">
        <v>52178</v>
      </c>
      <c r="I17291" t="s">
        <v>62</v>
      </c>
      <c r="J17291" t="s">
        <v>52331</v>
      </c>
    </row>
    <row r="17292" spans="1:10" ht="16" x14ac:dyDescent="0.2">
      <c r="A17292" t="s">
        <v>29269</v>
      </c>
      <c r="B17292" t="s">
        <v>35674</v>
      </c>
      <c r="C17292" t="s">
        <v>24203</v>
      </c>
      <c r="D17292">
        <v>2</v>
      </c>
      <c r="E17292">
        <f>151</f>
        <v>151</v>
      </c>
      <c r="F17292" t="s">
        <v>13</v>
      </c>
      <c r="G17292" t="s">
        <v>52177</v>
      </c>
      <c r="H17292" s="3" t="s">
        <v>52178</v>
      </c>
      <c r="I17292" t="s">
        <v>62</v>
      </c>
      <c r="J17292" t="s">
        <v>29274</v>
      </c>
    </row>
    <row r="17293" spans="1:10" ht="16" x14ac:dyDescent="0.2">
      <c r="A17293" t="s">
        <v>52332</v>
      </c>
      <c r="B17293" t="s">
        <v>52333</v>
      </c>
      <c r="C17293" t="s">
        <v>52334</v>
      </c>
      <c r="D17293">
        <v>1</v>
      </c>
      <c r="E17293">
        <f>151</f>
        <v>151</v>
      </c>
      <c r="F17293" t="s">
        <v>13</v>
      </c>
      <c r="G17293" t="s">
        <v>52177</v>
      </c>
      <c r="H17293" s="3" t="s">
        <v>52183</v>
      </c>
      <c r="I17293" t="s">
        <v>62</v>
      </c>
      <c r="J17293" t="s">
        <v>52335</v>
      </c>
    </row>
    <row r="17294" spans="1:10" ht="16" x14ac:dyDescent="0.2">
      <c r="A17294" t="s">
        <v>51485</v>
      </c>
      <c r="B17294" t="s">
        <v>31044</v>
      </c>
      <c r="C17294" t="s">
        <v>31045</v>
      </c>
      <c r="D17294">
        <v>1</v>
      </c>
      <c r="E17294">
        <f>151</f>
        <v>151</v>
      </c>
      <c r="F17294" t="s">
        <v>13</v>
      </c>
      <c r="G17294" t="s">
        <v>52177</v>
      </c>
      <c r="H17294" s="3" t="s">
        <v>52239</v>
      </c>
      <c r="I17294" t="s">
        <v>62</v>
      </c>
      <c r="J17294" t="s">
        <v>51489</v>
      </c>
    </row>
    <row r="17295" spans="1:10" ht="16" x14ac:dyDescent="0.2">
      <c r="A17295" t="s">
        <v>52330</v>
      </c>
      <c r="B17295" t="s">
        <v>52336</v>
      </c>
      <c r="C17295" t="s">
        <v>52337</v>
      </c>
      <c r="D17295">
        <v>3</v>
      </c>
      <c r="E17295">
        <f>151</f>
        <v>151</v>
      </c>
      <c r="F17295" t="s">
        <v>13</v>
      </c>
      <c r="G17295" t="s">
        <v>52177</v>
      </c>
      <c r="H17295" s="3" t="s">
        <v>52338</v>
      </c>
      <c r="I17295" t="s">
        <v>62</v>
      </c>
      <c r="J17295" t="s">
        <v>52331</v>
      </c>
    </row>
    <row r="17296" spans="1:10" ht="16" x14ac:dyDescent="0.2">
      <c r="A17296" t="s">
        <v>52330</v>
      </c>
      <c r="B17296" t="s">
        <v>52339</v>
      </c>
      <c r="C17296" t="s">
        <v>52340</v>
      </c>
      <c r="D17296">
        <v>1</v>
      </c>
      <c r="E17296">
        <f>151</f>
        <v>151</v>
      </c>
      <c r="F17296" t="s">
        <v>13</v>
      </c>
      <c r="G17296" t="s">
        <v>52177</v>
      </c>
      <c r="H17296" s="3" t="s">
        <v>52338</v>
      </c>
      <c r="I17296" t="s">
        <v>62</v>
      </c>
      <c r="J17296" t="s">
        <v>52331</v>
      </c>
    </row>
    <row r="17297" spans="1:10" ht="16" x14ac:dyDescent="0.2">
      <c r="A17297" t="s">
        <v>52244</v>
      </c>
      <c r="B17297" t="s">
        <v>49747</v>
      </c>
      <c r="C17297" t="s">
        <v>49748</v>
      </c>
      <c r="D17297">
        <v>1</v>
      </c>
      <c r="E17297">
        <f>151</f>
        <v>151</v>
      </c>
      <c r="F17297" t="s">
        <v>13</v>
      </c>
      <c r="G17297" t="s">
        <v>52177</v>
      </c>
      <c r="H17297" s="3" t="s">
        <v>52178</v>
      </c>
      <c r="I17297" t="s">
        <v>62</v>
      </c>
      <c r="J17297" t="s">
        <v>52245</v>
      </c>
    </row>
    <row r="17298" spans="1:10" ht="16" x14ac:dyDescent="0.2">
      <c r="A17298" t="s">
        <v>52341</v>
      </c>
      <c r="B17298" t="s">
        <v>35674</v>
      </c>
      <c r="C17298" t="s">
        <v>24203</v>
      </c>
      <c r="D17298">
        <v>3</v>
      </c>
      <c r="E17298">
        <f>151</f>
        <v>151</v>
      </c>
      <c r="F17298" t="s">
        <v>13</v>
      </c>
      <c r="G17298" t="s">
        <v>52177</v>
      </c>
      <c r="H17298" s="3" t="s">
        <v>52178</v>
      </c>
      <c r="I17298" t="s">
        <v>62</v>
      </c>
      <c r="J17298" t="s">
        <v>52342</v>
      </c>
    </row>
    <row r="17299" spans="1:10" ht="16" x14ac:dyDescent="0.2">
      <c r="A17299" t="s">
        <v>10688</v>
      </c>
      <c r="B17299" t="s">
        <v>52242</v>
      </c>
      <c r="C17299" t="s">
        <v>52243</v>
      </c>
      <c r="D17299">
        <v>2</v>
      </c>
      <c r="E17299">
        <f>151</f>
        <v>151</v>
      </c>
      <c r="F17299" t="s">
        <v>13</v>
      </c>
      <c r="G17299" t="s">
        <v>52177</v>
      </c>
      <c r="H17299" s="3" t="s">
        <v>52343</v>
      </c>
      <c r="I17299" t="s">
        <v>62</v>
      </c>
      <c r="J17299" t="s">
        <v>10693</v>
      </c>
    </row>
    <row r="17300" spans="1:10" ht="16" x14ac:dyDescent="0.2">
      <c r="A17300" t="s">
        <v>716</v>
      </c>
      <c r="B17300" t="s">
        <v>52230</v>
      </c>
      <c r="C17300" t="s">
        <v>52231</v>
      </c>
      <c r="D17300">
        <v>1</v>
      </c>
      <c r="E17300">
        <f>151</f>
        <v>151</v>
      </c>
      <c r="F17300" t="s">
        <v>13</v>
      </c>
      <c r="G17300" t="s">
        <v>52177</v>
      </c>
      <c r="H17300" s="3" t="s">
        <v>52183</v>
      </c>
      <c r="I17300" t="s">
        <v>62</v>
      </c>
      <c r="J17300" t="s">
        <v>721</v>
      </c>
    </row>
    <row r="17301" spans="1:10" ht="16" x14ac:dyDescent="0.2">
      <c r="A17301" t="s">
        <v>716</v>
      </c>
      <c r="B17301" t="s">
        <v>52240</v>
      </c>
      <c r="C17301" t="s">
        <v>52241</v>
      </c>
      <c r="D17301">
        <v>3</v>
      </c>
      <c r="E17301">
        <f>151</f>
        <v>151</v>
      </c>
      <c r="F17301" t="s">
        <v>13</v>
      </c>
      <c r="G17301" t="s">
        <v>52177</v>
      </c>
      <c r="H17301" s="3" t="s">
        <v>52183</v>
      </c>
      <c r="I17301" t="s">
        <v>62</v>
      </c>
      <c r="J17301" t="s">
        <v>721</v>
      </c>
    </row>
    <row r="17302" spans="1:10" ht="16" x14ac:dyDescent="0.2">
      <c r="A17302" t="s">
        <v>52302</v>
      </c>
      <c r="B17302" t="s">
        <v>22060</v>
      </c>
      <c r="C17302" t="s">
        <v>22044</v>
      </c>
      <c r="D17302">
        <v>3</v>
      </c>
      <c r="E17302">
        <f>151</f>
        <v>151</v>
      </c>
      <c r="F17302" t="s">
        <v>13</v>
      </c>
      <c r="G17302" t="s">
        <v>52177</v>
      </c>
      <c r="H17302" s="3" t="s">
        <v>52183</v>
      </c>
      <c r="I17302" t="s">
        <v>62</v>
      </c>
      <c r="J17302" t="s">
        <v>52306</v>
      </c>
    </row>
    <row r="17303" spans="1:10" ht="16" x14ac:dyDescent="0.2">
      <c r="A17303" t="s">
        <v>52344</v>
      </c>
      <c r="B17303" t="s">
        <v>49747</v>
      </c>
      <c r="C17303" t="s">
        <v>49748</v>
      </c>
      <c r="D17303">
        <v>1</v>
      </c>
      <c r="E17303">
        <f>151</f>
        <v>151</v>
      </c>
      <c r="F17303" t="s">
        <v>13</v>
      </c>
      <c r="G17303" t="s">
        <v>52177</v>
      </c>
      <c r="H17303" s="3" t="s">
        <v>52183</v>
      </c>
      <c r="I17303" t="s">
        <v>62</v>
      </c>
      <c r="J17303" t="s">
        <v>52345</v>
      </c>
    </row>
    <row r="17304" spans="1:10" ht="16" x14ac:dyDescent="0.2">
      <c r="A17304" t="s">
        <v>27097</v>
      </c>
      <c r="B17304" t="s">
        <v>52230</v>
      </c>
      <c r="C17304" t="s">
        <v>52231</v>
      </c>
      <c r="D17304">
        <v>1</v>
      </c>
      <c r="E17304">
        <f>151</f>
        <v>151</v>
      </c>
      <c r="F17304" t="s">
        <v>13</v>
      </c>
      <c r="G17304" t="s">
        <v>52177</v>
      </c>
      <c r="H17304" s="3" t="s">
        <v>52232</v>
      </c>
      <c r="I17304" t="s">
        <v>62</v>
      </c>
      <c r="J17304" t="s">
        <v>27100</v>
      </c>
    </row>
    <row r="17305" spans="1:10" ht="16" x14ac:dyDescent="0.2">
      <c r="A17305" t="s">
        <v>31510</v>
      </c>
      <c r="B17305" t="s">
        <v>49747</v>
      </c>
      <c r="C17305" t="s">
        <v>49748</v>
      </c>
      <c r="D17305">
        <v>4</v>
      </c>
      <c r="E17305">
        <f>151</f>
        <v>151</v>
      </c>
      <c r="F17305" t="s">
        <v>13</v>
      </c>
      <c r="G17305" t="s">
        <v>52177</v>
      </c>
      <c r="H17305" s="3" t="s">
        <v>52178</v>
      </c>
      <c r="I17305" t="s">
        <v>62</v>
      </c>
      <c r="J17305" t="s">
        <v>31514</v>
      </c>
    </row>
    <row r="17306" spans="1:10" ht="16" x14ac:dyDescent="0.2">
      <c r="A17306" t="s">
        <v>34002</v>
      </c>
      <c r="B17306" t="s">
        <v>14300</v>
      </c>
      <c r="C17306" t="s">
        <v>14301</v>
      </c>
      <c r="D17306">
        <v>3</v>
      </c>
      <c r="E17306">
        <f>151</f>
        <v>151</v>
      </c>
      <c r="F17306" t="s">
        <v>13</v>
      </c>
      <c r="G17306" t="s">
        <v>52177</v>
      </c>
      <c r="H17306" s="3" t="s">
        <v>52183</v>
      </c>
      <c r="I17306" t="s">
        <v>62</v>
      </c>
      <c r="J17306" t="s">
        <v>34005</v>
      </c>
    </row>
    <row r="17307" spans="1:10" ht="16" x14ac:dyDescent="0.2">
      <c r="A17307" t="s">
        <v>24061</v>
      </c>
      <c r="B17307" t="s">
        <v>52227</v>
      </c>
      <c r="C17307" t="s">
        <v>52228</v>
      </c>
      <c r="D17307">
        <v>4</v>
      </c>
      <c r="E17307">
        <f>151</f>
        <v>151</v>
      </c>
      <c r="F17307" t="s">
        <v>13</v>
      </c>
      <c r="G17307" t="s">
        <v>52177</v>
      </c>
      <c r="H17307" s="3" t="s">
        <v>52178</v>
      </c>
      <c r="I17307" t="s">
        <v>62</v>
      </c>
      <c r="J17307" t="s">
        <v>24062</v>
      </c>
    </row>
    <row r="17308" spans="1:10" ht="16" x14ac:dyDescent="0.2">
      <c r="A17308" t="s">
        <v>22028</v>
      </c>
      <c r="B17308" t="s">
        <v>52242</v>
      </c>
      <c r="C17308" t="s">
        <v>52243</v>
      </c>
      <c r="D17308">
        <v>1</v>
      </c>
      <c r="E17308">
        <f>151</f>
        <v>151</v>
      </c>
      <c r="F17308" t="s">
        <v>13</v>
      </c>
      <c r="G17308" t="s">
        <v>52177</v>
      </c>
      <c r="H17308" s="3" t="s">
        <v>52178</v>
      </c>
      <c r="I17308" t="s">
        <v>62</v>
      </c>
      <c r="J17308" t="s">
        <v>22030</v>
      </c>
    </row>
    <row r="17309" spans="1:10" ht="16" x14ac:dyDescent="0.2">
      <c r="A17309" t="s">
        <v>52346</v>
      </c>
      <c r="B17309" t="s">
        <v>52347</v>
      </c>
      <c r="C17309" t="s">
        <v>52348</v>
      </c>
      <c r="D17309">
        <v>1</v>
      </c>
      <c r="E17309">
        <f>151</f>
        <v>151</v>
      </c>
      <c r="F17309" t="s">
        <v>13</v>
      </c>
      <c r="G17309" t="s">
        <v>52177</v>
      </c>
      <c r="H17309" s="3" t="s">
        <v>52349</v>
      </c>
      <c r="I17309" t="s">
        <v>62</v>
      </c>
      <c r="J17309" t="s">
        <v>52350</v>
      </c>
    </row>
    <row r="17310" spans="1:10" ht="16" x14ac:dyDescent="0.2">
      <c r="A17310" t="s">
        <v>29733</v>
      </c>
      <c r="B17310" t="s">
        <v>35674</v>
      </c>
      <c r="C17310" t="s">
        <v>24203</v>
      </c>
      <c r="D17310">
        <v>3</v>
      </c>
      <c r="E17310">
        <f>151</f>
        <v>151</v>
      </c>
      <c r="F17310" t="s">
        <v>13</v>
      </c>
      <c r="G17310" t="s">
        <v>52177</v>
      </c>
      <c r="H17310" s="3" t="s">
        <v>52178</v>
      </c>
      <c r="I17310" t="s">
        <v>62</v>
      </c>
      <c r="J17310" t="s">
        <v>29735</v>
      </c>
    </row>
    <row r="17311" spans="1:10" ht="16" x14ac:dyDescent="0.2">
      <c r="A17311" t="s">
        <v>52351</v>
      </c>
      <c r="B17311" t="s">
        <v>52352</v>
      </c>
      <c r="C17311" t="s">
        <v>52353</v>
      </c>
      <c r="D17311">
        <v>2</v>
      </c>
      <c r="E17311">
        <f>151</f>
        <v>151</v>
      </c>
      <c r="F17311" t="s">
        <v>13</v>
      </c>
      <c r="G17311" t="s">
        <v>52177</v>
      </c>
      <c r="H17311" s="3" t="s">
        <v>52239</v>
      </c>
      <c r="I17311" t="s">
        <v>62</v>
      </c>
      <c r="J17311" t="s">
        <v>52354</v>
      </c>
    </row>
    <row r="17312" spans="1:10" ht="16" x14ac:dyDescent="0.2">
      <c r="A17312" t="s">
        <v>52346</v>
      </c>
      <c r="B17312" t="s">
        <v>52187</v>
      </c>
      <c r="C17312" t="s">
        <v>52188</v>
      </c>
      <c r="D17312">
        <v>3</v>
      </c>
      <c r="E17312">
        <f>151</f>
        <v>151</v>
      </c>
      <c r="F17312" t="s">
        <v>13</v>
      </c>
      <c r="G17312" t="s">
        <v>52177</v>
      </c>
      <c r="H17312" s="3" t="s">
        <v>52189</v>
      </c>
      <c r="I17312" t="s">
        <v>62</v>
      </c>
      <c r="J17312" t="s">
        <v>52350</v>
      </c>
    </row>
    <row r="17313" spans="1:10" ht="16" x14ac:dyDescent="0.2">
      <c r="A17313" t="s">
        <v>52332</v>
      </c>
      <c r="B17313" t="s">
        <v>35674</v>
      </c>
      <c r="C17313" t="s">
        <v>24203</v>
      </c>
      <c r="D17313">
        <v>2</v>
      </c>
      <c r="E17313">
        <f>151</f>
        <v>151</v>
      </c>
      <c r="F17313" t="s">
        <v>13</v>
      </c>
      <c r="G17313" t="s">
        <v>52177</v>
      </c>
      <c r="H17313" s="3" t="s">
        <v>52183</v>
      </c>
      <c r="I17313" t="s">
        <v>62</v>
      </c>
      <c r="J17313" t="s">
        <v>52335</v>
      </c>
    </row>
    <row r="17314" spans="1:10" ht="16" x14ac:dyDescent="0.2">
      <c r="A17314" t="s">
        <v>52346</v>
      </c>
      <c r="B17314" t="s">
        <v>52355</v>
      </c>
      <c r="C17314" t="s">
        <v>52209</v>
      </c>
      <c r="D17314">
        <v>2</v>
      </c>
      <c r="E17314">
        <f>151</f>
        <v>151</v>
      </c>
      <c r="F17314" t="s">
        <v>13</v>
      </c>
      <c r="G17314" t="s">
        <v>52177</v>
      </c>
      <c r="H17314" s="3" t="s">
        <v>52343</v>
      </c>
      <c r="I17314" t="s">
        <v>62</v>
      </c>
      <c r="J17314" t="s">
        <v>52350</v>
      </c>
    </row>
    <row r="17315" spans="1:10" ht="16" x14ac:dyDescent="0.2">
      <c r="A17315" t="s">
        <v>27097</v>
      </c>
      <c r="B17315" t="s">
        <v>52272</v>
      </c>
      <c r="C17315" t="s">
        <v>52273</v>
      </c>
      <c r="D17315">
        <v>5</v>
      </c>
      <c r="E17315">
        <f>151</f>
        <v>151</v>
      </c>
      <c r="F17315" t="s">
        <v>13</v>
      </c>
      <c r="G17315" t="s">
        <v>52177</v>
      </c>
      <c r="H17315" s="3" t="s">
        <v>52232</v>
      </c>
      <c r="I17315" t="s">
        <v>62</v>
      </c>
      <c r="J17315" t="s">
        <v>27100</v>
      </c>
    </row>
    <row r="17316" spans="1:10" ht="16" x14ac:dyDescent="0.2">
      <c r="A17316" t="s">
        <v>10688</v>
      </c>
      <c r="B17316" t="s">
        <v>52356</v>
      </c>
      <c r="C17316" t="s">
        <v>52357</v>
      </c>
      <c r="D17316">
        <v>4</v>
      </c>
      <c r="E17316">
        <f>151</f>
        <v>151</v>
      </c>
      <c r="F17316" t="s">
        <v>13</v>
      </c>
      <c r="G17316" t="s">
        <v>52177</v>
      </c>
      <c r="H17316" s="3" t="s">
        <v>52358</v>
      </c>
      <c r="I17316" t="s">
        <v>62</v>
      </c>
      <c r="J17316" t="s">
        <v>10693</v>
      </c>
    </row>
    <row r="17317" spans="1:10" ht="16" x14ac:dyDescent="0.2">
      <c r="A17317" t="s">
        <v>31320</v>
      </c>
      <c r="B17317" t="s">
        <v>52230</v>
      </c>
      <c r="C17317" t="s">
        <v>52231</v>
      </c>
      <c r="D17317">
        <v>3</v>
      </c>
      <c r="E17317">
        <f>151</f>
        <v>151</v>
      </c>
      <c r="F17317" t="s">
        <v>13</v>
      </c>
      <c r="G17317" t="s">
        <v>52177</v>
      </c>
      <c r="H17317" s="3" t="s">
        <v>52183</v>
      </c>
      <c r="I17317" t="s">
        <v>62</v>
      </c>
      <c r="J17317" t="s">
        <v>31324</v>
      </c>
    </row>
    <row r="17318" spans="1:10" ht="16" x14ac:dyDescent="0.2">
      <c r="A17318" t="s">
        <v>31320</v>
      </c>
      <c r="B17318" t="s">
        <v>52359</v>
      </c>
      <c r="C17318" t="s">
        <v>52360</v>
      </c>
      <c r="D17318">
        <v>2</v>
      </c>
      <c r="E17318">
        <f>151</f>
        <v>151</v>
      </c>
      <c r="F17318" t="s">
        <v>13</v>
      </c>
      <c r="G17318" t="s">
        <v>52177</v>
      </c>
      <c r="H17318" s="3" t="s">
        <v>52183</v>
      </c>
      <c r="I17318" t="s">
        <v>62</v>
      </c>
      <c r="J17318" t="s">
        <v>31324</v>
      </c>
    </row>
    <row r="17319" spans="1:10" ht="16" x14ac:dyDescent="0.2">
      <c r="A17319" t="s">
        <v>10688</v>
      </c>
      <c r="B17319" t="s">
        <v>52361</v>
      </c>
      <c r="C17319" t="s">
        <v>52362</v>
      </c>
      <c r="D17319">
        <v>3</v>
      </c>
      <c r="E17319">
        <f>151</f>
        <v>151</v>
      </c>
      <c r="F17319" t="s">
        <v>13</v>
      </c>
      <c r="G17319" t="s">
        <v>52177</v>
      </c>
      <c r="H17319" s="3" t="s">
        <v>52343</v>
      </c>
      <c r="I17319" t="s">
        <v>62</v>
      </c>
      <c r="J17319" t="s">
        <v>10693</v>
      </c>
    </row>
    <row r="17320" spans="1:10" ht="16" x14ac:dyDescent="0.2">
      <c r="A17320" t="s">
        <v>52363</v>
      </c>
      <c r="B17320" t="s">
        <v>26948</v>
      </c>
      <c r="C17320" t="s">
        <v>26949</v>
      </c>
      <c r="D17320">
        <v>1</v>
      </c>
      <c r="E17320" t="s">
        <v>13</v>
      </c>
      <c r="F17320" t="s">
        <v>13</v>
      </c>
      <c r="G17320" t="s">
        <v>52364</v>
      </c>
      <c r="H17320" s="3" t="s">
        <v>52365</v>
      </c>
      <c r="I17320" t="s">
        <v>404</v>
      </c>
      <c r="J17320" t="s">
        <v>52366</v>
      </c>
    </row>
    <row r="17321" spans="1:10" ht="16" x14ac:dyDescent="0.2">
      <c r="A17321" t="s">
        <v>5799</v>
      </c>
      <c r="B17321" t="s">
        <v>52367</v>
      </c>
      <c r="C17321" t="s">
        <v>52368</v>
      </c>
      <c r="D17321">
        <v>3</v>
      </c>
      <c r="E17321" t="s">
        <v>13</v>
      </c>
      <c r="F17321" t="s">
        <v>13</v>
      </c>
      <c r="G17321" t="s">
        <v>52364</v>
      </c>
      <c r="H17321" s="3" t="s">
        <v>52369</v>
      </c>
      <c r="I17321" t="s">
        <v>404</v>
      </c>
      <c r="J17321" t="s">
        <v>5805</v>
      </c>
    </row>
    <row r="17322" spans="1:10" ht="16" x14ac:dyDescent="0.2">
      <c r="A17322" t="s">
        <v>5628</v>
      </c>
      <c r="B17322" t="s">
        <v>52370</v>
      </c>
      <c r="C17322" t="s">
        <v>52371</v>
      </c>
      <c r="D17322">
        <v>1</v>
      </c>
      <c r="E17322" t="s">
        <v>13</v>
      </c>
      <c r="F17322" t="s">
        <v>13</v>
      </c>
      <c r="G17322" t="s">
        <v>52364</v>
      </c>
      <c r="H17322" s="3" t="s">
        <v>52372</v>
      </c>
      <c r="I17322" t="s">
        <v>404</v>
      </c>
      <c r="J17322" t="s">
        <v>5631</v>
      </c>
    </row>
    <row r="17323" spans="1:10" ht="16" x14ac:dyDescent="0.2">
      <c r="A17323" t="s">
        <v>52373</v>
      </c>
      <c r="B17323" t="s">
        <v>52374</v>
      </c>
      <c r="C17323" t="s">
        <v>52375</v>
      </c>
      <c r="D17323">
        <v>1</v>
      </c>
      <c r="E17323" t="s">
        <v>13</v>
      </c>
      <c r="F17323" t="s">
        <v>13</v>
      </c>
      <c r="G17323" t="s">
        <v>52364</v>
      </c>
      <c r="H17323" s="3" t="s">
        <v>52372</v>
      </c>
      <c r="I17323" t="s">
        <v>404</v>
      </c>
      <c r="J17323" t="s">
        <v>52376</v>
      </c>
    </row>
    <row r="17324" spans="1:10" ht="16" x14ac:dyDescent="0.2">
      <c r="A17324" t="s">
        <v>15800</v>
      </c>
      <c r="B17324" t="s">
        <v>52377</v>
      </c>
      <c r="C17324" t="s">
        <v>52378</v>
      </c>
      <c r="D17324">
        <v>2</v>
      </c>
      <c r="E17324" t="s">
        <v>13</v>
      </c>
      <c r="F17324" t="s">
        <v>13</v>
      </c>
      <c r="G17324" t="s">
        <v>52364</v>
      </c>
      <c r="H17324" s="3" t="s">
        <v>52379</v>
      </c>
      <c r="I17324" t="s">
        <v>404</v>
      </c>
      <c r="J17324" t="s">
        <v>15805</v>
      </c>
    </row>
    <row r="17325" spans="1:10" ht="16" x14ac:dyDescent="0.2">
      <c r="A17325" t="s">
        <v>17244</v>
      </c>
      <c r="B17325" t="s">
        <v>52377</v>
      </c>
      <c r="C17325" t="s">
        <v>52378</v>
      </c>
      <c r="D17325">
        <v>1</v>
      </c>
      <c r="E17325" t="s">
        <v>13</v>
      </c>
      <c r="F17325" t="s">
        <v>13</v>
      </c>
      <c r="G17325" t="s">
        <v>52364</v>
      </c>
      <c r="H17325" s="3" t="s">
        <v>52380</v>
      </c>
      <c r="I17325" t="s">
        <v>404</v>
      </c>
      <c r="J17325" t="s">
        <v>17245</v>
      </c>
    </row>
    <row r="17326" spans="1:10" ht="16" x14ac:dyDescent="0.2">
      <c r="A17326" t="s">
        <v>17253</v>
      </c>
      <c r="B17326" t="s">
        <v>52377</v>
      </c>
      <c r="C17326" t="s">
        <v>52378</v>
      </c>
      <c r="D17326">
        <v>1</v>
      </c>
      <c r="E17326" t="s">
        <v>13</v>
      </c>
      <c r="F17326" t="s">
        <v>13</v>
      </c>
      <c r="G17326" t="s">
        <v>52364</v>
      </c>
      <c r="H17326" s="3" t="s">
        <v>52380</v>
      </c>
      <c r="I17326" t="s">
        <v>404</v>
      </c>
      <c r="J17326" t="s">
        <v>17254</v>
      </c>
    </row>
    <row r="17327" spans="1:10" ht="16" x14ac:dyDescent="0.2">
      <c r="A17327" t="s">
        <v>52381</v>
      </c>
      <c r="B17327" t="s">
        <v>26948</v>
      </c>
      <c r="C17327" t="s">
        <v>26949</v>
      </c>
      <c r="D17327">
        <v>1</v>
      </c>
      <c r="E17327" t="s">
        <v>13</v>
      </c>
      <c r="F17327" t="s">
        <v>13</v>
      </c>
      <c r="G17327" t="s">
        <v>52364</v>
      </c>
      <c r="H17327" s="3" t="s">
        <v>52372</v>
      </c>
      <c r="I17327" t="s">
        <v>404</v>
      </c>
      <c r="J17327" t="s">
        <v>52382</v>
      </c>
    </row>
    <row r="17328" spans="1:10" ht="16" x14ac:dyDescent="0.2">
      <c r="A17328" t="s">
        <v>52383</v>
      </c>
      <c r="B17328" t="s">
        <v>52384</v>
      </c>
      <c r="C17328" t="s">
        <v>52385</v>
      </c>
      <c r="D17328">
        <v>1</v>
      </c>
      <c r="E17328" t="s">
        <v>13</v>
      </c>
      <c r="F17328" t="s">
        <v>13</v>
      </c>
      <c r="G17328" t="s">
        <v>52364</v>
      </c>
      <c r="H17328" s="3" t="s">
        <v>52365</v>
      </c>
      <c r="I17328" t="s">
        <v>404</v>
      </c>
      <c r="J17328" t="s">
        <v>52386</v>
      </c>
    </row>
    <row r="17329" spans="1:10" ht="16" x14ac:dyDescent="0.2">
      <c r="A17329" t="s">
        <v>47504</v>
      </c>
      <c r="B17329" t="s">
        <v>52387</v>
      </c>
      <c r="C17329" t="s">
        <v>52388</v>
      </c>
      <c r="D17329">
        <v>2</v>
      </c>
      <c r="E17329" t="s">
        <v>13</v>
      </c>
      <c r="F17329" t="s">
        <v>13</v>
      </c>
      <c r="G17329" t="s">
        <v>52364</v>
      </c>
      <c r="H17329" s="3" t="s">
        <v>52389</v>
      </c>
      <c r="I17329" t="s">
        <v>404</v>
      </c>
      <c r="J17329" t="s">
        <v>47509</v>
      </c>
    </row>
    <row r="17330" spans="1:10" ht="16" x14ac:dyDescent="0.2">
      <c r="A17330" t="s">
        <v>17248</v>
      </c>
      <c r="B17330" t="s">
        <v>52377</v>
      </c>
      <c r="C17330" t="s">
        <v>52378</v>
      </c>
      <c r="D17330">
        <v>2</v>
      </c>
      <c r="E17330" t="s">
        <v>13</v>
      </c>
      <c r="F17330" t="s">
        <v>13</v>
      </c>
      <c r="G17330" t="s">
        <v>52364</v>
      </c>
      <c r="H17330" s="3" t="s">
        <v>52380</v>
      </c>
      <c r="I17330" t="s">
        <v>404</v>
      </c>
      <c r="J17330" t="s">
        <v>17249</v>
      </c>
    </row>
    <row r="17331" spans="1:10" ht="16" x14ac:dyDescent="0.2">
      <c r="A17331" t="s">
        <v>11072</v>
      </c>
      <c r="B17331" t="s">
        <v>52390</v>
      </c>
      <c r="C17331" t="s">
        <v>52391</v>
      </c>
      <c r="D17331">
        <v>5</v>
      </c>
      <c r="E17331" t="s">
        <v>13</v>
      </c>
      <c r="F17331" t="s">
        <v>13</v>
      </c>
      <c r="G17331" t="s">
        <v>52364</v>
      </c>
      <c r="H17331" s="3" t="s">
        <v>52380</v>
      </c>
      <c r="I17331" t="s">
        <v>404</v>
      </c>
      <c r="J17331" t="s">
        <v>11075</v>
      </c>
    </row>
    <row r="17332" spans="1:10" ht="16" x14ac:dyDescent="0.2">
      <c r="A17332" t="s">
        <v>47504</v>
      </c>
      <c r="B17332" t="s">
        <v>52392</v>
      </c>
      <c r="C17332" t="s">
        <v>52393</v>
      </c>
      <c r="D17332">
        <v>1</v>
      </c>
      <c r="E17332" t="s">
        <v>13</v>
      </c>
      <c r="F17332" t="s">
        <v>13</v>
      </c>
      <c r="G17332" t="s">
        <v>52364</v>
      </c>
      <c r="H17332" s="3" t="s">
        <v>52389</v>
      </c>
      <c r="I17332" t="s">
        <v>404</v>
      </c>
      <c r="J17332" t="s">
        <v>47509</v>
      </c>
    </row>
    <row r="17333" spans="1:10" ht="32" x14ac:dyDescent="0.2">
      <c r="A17333" t="s">
        <v>47504</v>
      </c>
      <c r="B17333" t="s">
        <v>52394</v>
      </c>
      <c r="C17333" t="s">
        <v>52395</v>
      </c>
      <c r="D17333">
        <v>4</v>
      </c>
      <c r="E17333" t="s">
        <v>13</v>
      </c>
      <c r="F17333" t="s">
        <v>13</v>
      </c>
      <c r="G17333" t="s">
        <v>52396</v>
      </c>
      <c r="H17333" s="3" t="s">
        <v>52397</v>
      </c>
      <c r="I17333" t="s">
        <v>1725</v>
      </c>
      <c r="J17333" t="s">
        <v>47509</v>
      </c>
    </row>
    <row r="17334" spans="1:10" ht="16" x14ac:dyDescent="0.2">
      <c r="A17334" t="s">
        <v>4896</v>
      </c>
      <c r="B17334" t="s">
        <v>52398</v>
      </c>
      <c r="C17334" t="s">
        <v>52399</v>
      </c>
      <c r="D17334">
        <v>3</v>
      </c>
      <c r="E17334" t="s">
        <v>13</v>
      </c>
      <c r="F17334" t="s">
        <v>13</v>
      </c>
      <c r="G17334" t="s">
        <v>52400</v>
      </c>
      <c r="H17334" s="3" t="s">
        <v>52401</v>
      </c>
      <c r="I17334" t="s">
        <v>2796</v>
      </c>
      <c r="J17334" t="s">
        <v>4897</v>
      </c>
    </row>
    <row r="17335" spans="1:10" ht="16" x14ac:dyDescent="0.2">
      <c r="A17335" t="s">
        <v>4858</v>
      </c>
      <c r="B17335" t="s">
        <v>52398</v>
      </c>
      <c r="C17335" t="s">
        <v>52399</v>
      </c>
      <c r="D17335">
        <v>2</v>
      </c>
      <c r="E17335" t="s">
        <v>13</v>
      </c>
      <c r="F17335" t="s">
        <v>13</v>
      </c>
      <c r="G17335" t="s">
        <v>52400</v>
      </c>
      <c r="H17335" s="3" t="s">
        <v>52402</v>
      </c>
      <c r="I17335" t="s">
        <v>2796</v>
      </c>
      <c r="J17335" t="s">
        <v>4862</v>
      </c>
    </row>
    <row r="17336" spans="1:10" ht="32" x14ac:dyDescent="0.2">
      <c r="A17336" t="s">
        <v>41587</v>
      </c>
      <c r="B17336" t="s">
        <v>52403</v>
      </c>
      <c r="C17336" t="s">
        <v>52404</v>
      </c>
      <c r="D17336">
        <v>1</v>
      </c>
      <c r="E17336" t="s">
        <v>13</v>
      </c>
      <c r="F17336" t="s">
        <v>13</v>
      </c>
      <c r="G17336" t="s">
        <v>52400</v>
      </c>
      <c r="H17336" s="3" t="s">
        <v>52405</v>
      </c>
      <c r="I17336" t="s">
        <v>2796</v>
      </c>
      <c r="J17336" t="s">
        <v>41591</v>
      </c>
    </row>
    <row r="17337" spans="1:10" ht="16" x14ac:dyDescent="0.2">
      <c r="A17337" t="s">
        <v>4877</v>
      </c>
      <c r="B17337" t="s">
        <v>52398</v>
      </c>
      <c r="C17337" t="s">
        <v>52399</v>
      </c>
      <c r="D17337">
        <v>2</v>
      </c>
      <c r="E17337" t="s">
        <v>13</v>
      </c>
      <c r="F17337" t="s">
        <v>13</v>
      </c>
      <c r="G17337" t="s">
        <v>52400</v>
      </c>
      <c r="H17337" s="3" t="s">
        <v>52406</v>
      </c>
      <c r="I17337" t="s">
        <v>2796</v>
      </c>
      <c r="J17337" t="s">
        <v>4878</v>
      </c>
    </row>
    <row r="17338" spans="1:10" ht="16" x14ac:dyDescent="0.2">
      <c r="A17338" t="s">
        <v>4884</v>
      </c>
      <c r="B17338" t="s">
        <v>52398</v>
      </c>
      <c r="C17338" t="s">
        <v>52399</v>
      </c>
      <c r="D17338">
        <v>2</v>
      </c>
      <c r="E17338" t="s">
        <v>13</v>
      </c>
      <c r="F17338" t="s">
        <v>13</v>
      </c>
      <c r="G17338" t="s">
        <v>52400</v>
      </c>
      <c r="H17338" s="3" t="s">
        <v>52402</v>
      </c>
      <c r="I17338" t="s">
        <v>2796</v>
      </c>
      <c r="J17338" t="s">
        <v>4885</v>
      </c>
    </row>
    <row r="17339" spans="1:10" ht="16" x14ac:dyDescent="0.2">
      <c r="A17339" t="s">
        <v>6246</v>
      </c>
      <c r="B17339" t="s">
        <v>52407</v>
      </c>
      <c r="C17339" t="s">
        <v>52408</v>
      </c>
      <c r="D17339">
        <v>4</v>
      </c>
      <c r="E17339" t="s">
        <v>13</v>
      </c>
      <c r="F17339" t="s">
        <v>13</v>
      </c>
      <c r="G17339" t="s">
        <v>52409</v>
      </c>
      <c r="H17339" s="3" t="s">
        <v>52410</v>
      </c>
      <c r="I17339" t="s">
        <v>215</v>
      </c>
      <c r="J17339" t="s">
        <v>6249</v>
      </c>
    </row>
    <row r="17340" spans="1:10" ht="16" x14ac:dyDescent="0.2">
      <c r="A17340" t="s">
        <v>9845</v>
      </c>
      <c r="B17340" t="s">
        <v>52411</v>
      </c>
      <c r="C17340" t="s">
        <v>52412</v>
      </c>
      <c r="D17340">
        <v>2</v>
      </c>
      <c r="E17340" t="s">
        <v>13</v>
      </c>
      <c r="F17340" t="s">
        <v>13</v>
      </c>
      <c r="G17340" t="s">
        <v>52413</v>
      </c>
      <c r="H17340" s="3" t="s">
        <v>52414</v>
      </c>
      <c r="I17340" t="s">
        <v>1033</v>
      </c>
      <c r="J17340" t="s">
        <v>9850</v>
      </c>
    </row>
    <row r="17341" spans="1:10" ht="16" x14ac:dyDescent="0.2">
      <c r="A17341" t="s">
        <v>52415</v>
      </c>
      <c r="B17341" t="s">
        <v>52416</v>
      </c>
      <c r="C17341" t="s">
        <v>52417</v>
      </c>
      <c r="D17341">
        <v>1</v>
      </c>
      <c r="E17341" t="s">
        <v>13</v>
      </c>
      <c r="F17341" t="s">
        <v>13</v>
      </c>
      <c r="G17341" t="s">
        <v>52418</v>
      </c>
      <c r="H17341" s="3" t="s">
        <v>52419</v>
      </c>
      <c r="I17341" t="s">
        <v>2813</v>
      </c>
      <c r="J17341" t="s">
        <v>52420</v>
      </c>
    </row>
    <row r="17342" spans="1:10" ht="16" x14ac:dyDescent="0.2">
      <c r="A17342" t="s">
        <v>52421</v>
      </c>
      <c r="B17342" t="s">
        <v>48365</v>
      </c>
      <c r="C17342" t="s">
        <v>48366</v>
      </c>
      <c r="D17342">
        <v>2</v>
      </c>
      <c r="E17342" t="s">
        <v>13</v>
      </c>
      <c r="F17342" t="s">
        <v>13</v>
      </c>
      <c r="G17342" t="s">
        <v>52422</v>
      </c>
      <c r="H17342" s="3" t="s">
        <v>52423</v>
      </c>
      <c r="I17342" t="s">
        <v>355</v>
      </c>
      <c r="J17342" t="s">
        <v>52424</v>
      </c>
    </row>
    <row r="17343" spans="1:10" ht="16" x14ac:dyDescent="0.2">
      <c r="A17343" t="s">
        <v>52421</v>
      </c>
      <c r="B17343" t="s">
        <v>52425</v>
      </c>
      <c r="C17343" t="s">
        <v>52426</v>
      </c>
      <c r="D17343">
        <v>1</v>
      </c>
      <c r="E17343" t="s">
        <v>13</v>
      </c>
      <c r="F17343" t="s">
        <v>13</v>
      </c>
      <c r="G17343" t="s">
        <v>52422</v>
      </c>
      <c r="H17343" s="3" t="s">
        <v>52427</v>
      </c>
      <c r="I17343" t="s">
        <v>355</v>
      </c>
      <c r="J17343" t="s">
        <v>52424</v>
      </c>
    </row>
    <row r="17344" spans="1:10" ht="16" x14ac:dyDescent="0.2">
      <c r="A17344" t="s">
        <v>52428</v>
      </c>
      <c r="B17344" t="s">
        <v>52429</v>
      </c>
      <c r="C17344" t="s">
        <v>52430</v>
      </c>
      <c r="D17344">
        <v>3</v>
      </c>
      <c r="E17344" t="s">
        <v>13</v>
      </c>
      <c r="F17344" t="s">
        <v>13</v>
      </c>
      <c r="G17344" t="s">
        <v>52422</v>
      </c>
      <c r="H17344" s="3" t="s">
        <v>52431</v>
      </c>
      <c r="I17344" t="s">
        <v>355</v>
      </c>
      <c r="J17344" t="s">
        <v>52432</v>
      </c>
    </row>
    <row r="17345" spans="1:10" ht="16" x14ac:dyDescent="0.2">
      <c r="A17345" t="s">
        <v>52433</v>
      </c>
      <c r="B17345" t="s">
        <v>52425</v>
      </c>
      <c r="C17345" t="s">
        <v>52426</v>
      </c>
      <c r="D17345">
        <v>1</v>
      </c>
      <c r="E17345" t="s">
        <v>13</v>
      </c>
      <c r="F17345" t="s">
        <v>13</v>
      </c>
      <c r="G17345" t="s">
        <v>52422</v>
      </c>
      <c r="H17345" s="3" t="s">
        <v>52434</v>
      </c>
      <c r="I17345" t="s">
        <v>355</v>
      </c>
      <c r="J17345" t="s">
        <v>52435</v>
      </c>
    </row>
    <row r="17346" spans="1:10" ht="16" x14ac:dyDescent="0.2">
      <c r="A17346" t="s">
        <v>52428</v>
      </c>
      <c r="B17346" t="s">
        <v>52436</v>
      </c>
      <c r="C17346" t="s">
        <v>52437</v>
      </c>
      <c r="D17346">
        <v>1</v>
      </c>
      <c r="E17346" t="s">
        <v>13</v>
      </c>
      <c r="F17346" t="s">
        <v>13</v>
      </c>
      <c r="G17346" t="s">
        <v>52422</v>
      </c>
      <c r="H17346" s="3" t="s">
        <v>52431</v>
      </c>
      <c r="I17346" t="s">
        <v>355</v>
      </c>
      <c r="J17346" t="s">
        <v>52432</v>
      </c>
    </row>
    <row r="17347" spans="1:10" ht="16" x14ac:dyDescent="0.2">
      <c r="A17347" t="s">
        <v>52428</v>
      </c>
      <c r="B17347" t="s">
        <v>52438</v>
      </c>
      <c r="C17347" t="s">
        <v>52439</v>
      </c>
      <c r="D17347">
        <v>5</v>
      </c>
      <c r="E17347" t="s">
        <v>13</v>
      </c>
      <c r="F17347" t="s">
        <v>13</v>
      </c>
      <c r="G17347" t="s">
        <v>52422</v>
      </c>
      <c r="H17347" s="3" t="s">
        <v>52440</v>
      </c>
      <c r="I17347" t="s">
        <v>355</v>
      </c>
      <c r="J17347" t="s">
        <v>52432</v>
      </c>
    </row>
    <row r="17348" spans="1:10" ht="16" x14ac:dyDescent="0.2">
      <c r="A17348" t="s">
        <v>52441</v>
      </c>
      <c r="B17348" t="s">
        <v>52442</v>
      </c>
      <c r="C17348" t="s">
        <v>52443</v>
      </c>
      <c r="D17348">
        <v>1</v>
      </c>
      <c r="E17348" t="s">
        <v>13</v>
      </c>
      <c r="F17348" t="s">
        <v>13</v>
      </c>
      <c r="G17348" t="s">
        <v>52422</v>
      </c>
      <c r="H17348" s="3" t="s">
        <v>52434</v>
      </c>
      <c r="I17348" t="s">
        <v>355</v>
      </c>
      <c r="J17348" t="s">
        <v>52444</v>
      </c>
    </row>
    <row r="17349" spans="1:10" ht="16" x14ac:dyDescent="0.2">
      <c r="A17349" t="s">
        <v>48364</v>
      </c>
      <c r="B17349" t="s">
        <v>52425</v>
      </c>
      <c r="C17349" t="s">
        <v>52426</v>
      </c>
      <c r="D17349">
        <v>1</v>
      </c>
      <c r="E17349" t="s">
        <v>13</v>
      </c>
      <c r="F17349" t="s">
        <v>13</v>
      </c>
      <c r="G17349" t="s">
        <v>52422</v>
      </c>
      <c r="H17349" s="3" t="s">
        <v>52427</v>
      </c>
      <c r="I17349" t="s">
        <v>355</v>
      </c>
      <c r="J17349" t="s">
        <v>48369</v>
      </c>
    </row>
    <row r="17350" spans="1:10" ht="16" x14ac:dyDescent="0.2">
      <c r="A17350" t="s">
        <v>52428</v>
      </c>
      <c r="B17350" t="s">
        <v>52445</v>
      </c>
      <c r="C17350" t="s">
        <v>52446</v>
      </c>
      <c r="D17350">
        <v>2</v>
      </c>
      <c r="E17350" t="s">
        <v>13</v>
      </c>
      <c r="F17350" t="s">
        <v>13</v>
      </c>
      <c r="G17350" t="s">
        <v>52422</v>
      </c>
      <c r="H17350" s="3" t="s">
        <v>52431</v>
      </c>
      <c r="I17350" t="s">
        <v>355</v>
      </c>
      <c r="J17350" t="s">
        <v>52432</v>
      </c>
    </row>
    <row r="17351" spans="1:10" ht="16" x14ac:dyDescent="0.2">
      <c r="A17351" t="s">
        <v>48373</v>
      </c>
      <c r="B17351" t="s">
        <v>52425</v>
      </c>
      <c r="C17351" t="s">
        <v>52426</v>
      </c>
      <c r="D17351">
        <v>1</v>
      </c>
      <c r="E17351" t="s">
        <v>13</v>
      </c>
      <c r="F17351" t="s">
        <v>13</v>
      </c>
      <c r="G17351" t="s">
        <v>52422</v>
      </c>
      <c r="H17351" s="3" t="s">
        <v>52427</v>
      </c>
      <c r="I17351" t="s">
        <v>355</v>
      </c>
      <c r="J17351" t="s">
        <v>48375</v>
      </c>
    </row>
    <row r="17352" spans="1:10" ht="16" x14ac:dyDescent="0.2">
      <c r="A17352" t="s">
        <v>52447</v>
      </c>
      <c r="B17352" t="s">
        <v>979</v>
      </c>
      <c r="C17352" t="s">
        <v>52448</v>
      </c>
      <c r="D17352">
        <v>1</v>
      </c>
      <c r="E17352" t="s">
        <v>13</v>
      </c>
      <c r="F17352" t="s">
        <v>13</v>
      </c>
      <c r="G17352" t="s">
        <v>52422</v>
      </c>
      <c r="H17352" s="3" t="s">
        <v>52449</v>
      </c>
      <c r="I17352" t="s">
        <v>918</v>
      </c>
      <c r="J17352" t="s">
        <v>52450</v>
      </c>
    </row>
    <row r="17353" spans="1:10" ht="16" x14ac:dyDescent="0.2">
      <c r="A17353" t="s">
        <v>52441</v>
      </c>
      <c r="B17353" t="s">
        <v>979</v>
      </c>
      <c r="C17353" t="s">
        <v>52448</v>
      </c>
      <c r="D17353">
        <v>3</v>
      </c>
      <c r="E17353" t="s">
        <v>13</v>
      </c>
      <c r="F17353" t="s">
        <v>13</v>
      </c>
      <c r="G17353" t="s">
        <v>52422</v>
      </c>
      <c r="H17353" s="3" t="s">
        <v>52434</v>
      </c>
      <c r="I17353" t="s">
        <v>355</v>
      </c>
      <c r="J17353" t="s">
        <v>52444</v>
      </c>
    </row>
    <row r="17354" spans="1:10" ht="16" x14ac:dyDescent="0.2">
      <c r="A17354" t="s">
        <v>52441</v>
      </c>
      <c r="B17354" t="s">
        <v>12546</v>
      </c>
      <c r="C17354" t="s">
        <v>52451</v>
      </c>
      <c r="D17354">
        <v>2</v>
      </c>
      <c r="E17354" t="s">
        <v>13</v>
      </c>
      <c r="F17354" t="s">
        <v>13</v>
      </c>
      <c r="G17354" t="s">
        <v>52422</v>
      </c>
      <c r="H17354" s="3" t="s">
        <v>52434</v>
      </c>
      <c r="I17354" t="s">
        <v>355</v>
      </c>
      <c r="J17354" t="s">
        <v>52444</v>
      </c>
    </row>
    <row r="17355" spans="1:10" ht="16" x14ac:dyDescent="0.2">
      <c r="A17355" t="s">
        <v>52428</v>
      </c>
      <c r="B17355" t="s">
        <v>52452</v>
      </c>
      <c r="C17355" t="s">
        <v>52453</v>
      </c>
      <c r="D17355">
        <v>4</v>
      </c>
      <c r="E17355" t="s">
        <v>13</v>
      </c>
      <c r="F17355" t="s">
        <v>13</v>
      </c>
      <c r="G17355" t="s">
        <v>52422</v>
      </c>
      <c r="H17355" s="3" t="s">
        <v>52431</v>
      </c>
      <c r="I17355" t="s">
        <v>355</v>
      </c>
      <c r="J17355" t="s">
        <v>52432</v>
      </c>
    </row>
    <row r="17356" spans="1:10" ht="16" x14ac:dyDescent="0.2">
      <c r="A17356" t="s">
        <v>27678</v>
      </c>
      <c r="B17356" t="s">
        <v>13121</v>
      </c>
      <c r="C17356" t="s">
        <v>13122</v>
      </c>
      <c r="D17356">
        <v>1</v>
      </c>
      <c r="E17356" t="s">
        <v>13</v>
      </c>
      <c r="F17356" t="s">
        <v>13</v>
      </c>
      <c r="G17356" t="s">
        <v>52454</v>
      </c>
      <c r="H17356" s="3" t="s">
        <v>52455</v>
      </c>
      <c r="I17356" t="s">
        <v>126</v>
      </c>
      <c r="J17356" t="s">
        <v>27681</v>
      </c>
    </row>
    <row r="17357" spans="1:10" ht="16" x14ac:dyDescent="0.2">
      <c r="A17357" t="s">
        <v>52456</v>
      </c>
      <c r="B17357" t="s">
        <v>13121</v>
      </c>
      <c r="C17357" t="s">
        <v>13122</v>
      </c>
      <c r="D17357">
        <v>2</v>
      </c>
      <c r="E17357" t="s">
        <v>13</v>
      </c>
      <c r="F17357" t="s">
        <v>13</v>
      </c>
      <c r="G17357" t="s">
        <v>52454</v>
      </c>
      <c r="H17357" s="3" t="s">
        <v>52455</v>
      </c>
      <c r="I17357" t="s">
        <v>126</v>
      </c>
      <c r="J17357" t="s">
        <v>52457</v>
      </c>
    </row>
    <row r="17358" spans="1:10" ht="16" x14ac:dyDescent="0.2">
      <c r="A17358" t="s">
        <v>134</v>
      </c>
      <c r="B17358" t="s">
        <v>52458</v>
      </c>
      <c r="C17358" t="s">
        <v>52459</v>
      </c>
      <c r="D17358">
        <v>2</v>
      </c>
      <c r="E17358" t="s">
        <v>13</v>
      </c>
      <c r="F17358" t="s">
        <v>137</v>
      </c>
      <c r="G17358" t="s">
        <v>52460</v>
      </c>
      <c r="H17358" s="3" t="s">
        <v>139</v>
      </c>
      <c r="I17358" t="s">
        <v>126</v>
      </c>
      <c r="J17358" t="s">
        <v>140</v>
      </c>
    </row>
    <row r="17359" spans="1:10" ht="16" x14ac:dyDescent="0.2">
      <c r="A17359" t="s">
        <v>52461</v>
      </c>
      <c r="B17359" t="s">
        <v>52462</v>
      </c>
      <c r="C17359" t="s">
        <v>52463</v>
      </c>
      <c r="D17359">
        <v>2</v>
      </c>
      <c r="E17359" t="s">
        <v>52464</v>
      </c>
      <c r="F17359" t="s">
        <v>13</v>
      </c>
      <c r="G17359" t="s">
        <v>52465</v>
      </c>
      <c r="H17359" s="3" t="s">
        <v>52466</v>
      </c>
      <c r="I17359" t="s">
        <v>126</v>
      </c>
      <c r="J17359" t="s">
        <v>52467</v>
      </c>
    </row>
    <row r="17360" spans="1:10" ht="16" x14ac:dyDescent="0.2">
      <c r="A17360" t="s">
        <v>11735</v>
      </c>
      <c r="B17360" t="s">
        <v>31309</v>
      </c>
      <c r="C17360" t="s">
        <v>52468</v>
      </c>
      <c r="D17360">
        <v>2</v>
      </c>
      <c r="E17360" t="s">
        <v>52464</v>
      </c>
      <c r="F17360" t="s">
        <v>13</v>
      </c>
      <c r="G17360" t="s">
        <v>52465</v>
      </c>
      <c r="H17360" s="3" t="s">
        <v>52466</v>
      </c>
      <c r="I17360" t="s">
        <v>126</v>
      </c>
      <c r="J17360" t="s">
        <v>11740</v>
      </c>
    </row>
    <row r="17361" spans="1:10" ht="16" x14ac:dyDescent="0.2">
      <c r="A17361" t="s">
        <v>52469</v>
      </c>
      <c r="B17361" t="s">
        <v>52470</v>
      </c>
      <c r="C17361" t="s">
        <v>52471</v>
      </c>
      <c r="D17361">
        <v>2</v>
      </c>
      <c r="E17361" t="s">
        <v>52464</v>
      </c>
      <c r="F17361" t="s">
        <v>13</v>
      </c>
      <c r="G17361" t="s">
        <v>52465</v>
      </c>
      <c r="H17361" s="3" t="s">
        <v>52466</v>
      </c>
      <c r="I17361" t="s">
        <v>126</v>
      </c>
      <c r="J17361" t="s">
        <v>52472</v>
      </c>
    </row>
    <row r="17362" spans="1:10" ht="16" x14ac:dyDescent="0.2">
      <c r="A17362" t="s">
        <v>52469</v>
      </c>
      <c r="B17362" t="s">
        <v>52473</v>
      </c>
      <c r="C17362" t="s">
        <v>52474</v>
      </c>
      <c r="D17362">
        <v>3</v>
      </c>
      <c r="E17362" t="s">
        <v>52464</v>
      </c>
      <c r="F17362" t="s">
        <v>13</v>
      </c>
      <c r="G17362" t="s">
        <v>52465</v>
      </c>
      <c r="H17362" s="3" t="s">
        <v>52466</v>
      </c>
      <c r="I17362" t="s">
        <v>126</v>
      </c>
      <c r="J17362" t="s">
        <v>52472</v>
      </c>
    </row>
    <row r="17363" spans="1:10" ht="16" x14ac:dyDescent="0.2">
      <c r="A17363" t="s">
        <v>11735</v>
      </c>
      <c r="B17363" t="s">
        <v>42362</v>
      </c>
      <c r="C17363" t="s">
        <v>52475</v>
      </c>
      <c r="D17363">
        <v>4</v>
      </c>
      <c r="E17363" t="s">
        <v>52464</v>
      </c>
      <c r="F17363" t="s">
        <v>13</v>
      </c>
      <c r="G17363" t="s">
        <v>52465</v>
      </c>
      <c r="H17363" s="3" t="s">
        <v>52466</v>
      </c>
      <c r="I17363" t="s">
        <v>126</v>
      </c>
      <c r="J17363" t="s">
        <v>11740</v>
      </c>
    </row>
    <row r="17364" spans="1:10" ht="16" x14ac:dyDescent="0.2">
      <c r="A17364" t="s">
        <v>52476</v>
      </c>
      <c r="B17364" t="s">
        <v>52477</v>
      </c>
      <c r="C17364" t="s">
        <v>52478</v>
      </c>
      <c r="D17364">
        <v>1</v>
      </c>
      <c r="E17364" t="s">
        <v>52464</v>
      </c>
      <c r="F17364" t="s">
        <v>13</v>
      </c>
      <c r="G17364" t="s">
        <v>52465</v>
      </c>
      <c r="H17364" s="3" t="s">
        <v>52479</v>
      </c>
      <c r="I17364" t="s">
        <v>126</v>
      </c>
      <c r="J17364" t="s">
        <v>52480</v>
      </c>
    </row>
    <row r="17365" spans="1:10" ht="16" x14ac:dyDescent="0.2">
      <c r="A17365" t="s">
        <v>52461</v>
      </c>
      <c r="B17365" t="s">
        <v>52481</v>
      </c>
      <c r="C17365" t="s">
        <v>52482</v>
      </c>
      <c r="D17365">
        <v>1</v>
      </c>
      <c r="E17365" t="s">
        <v>52464</v>
      </c>
      <c r="F17365" t="s">
        <v>13</v>
      </c>
      <c r="G17365" t="s">
        <v>52465</v>
      </c>
      <c r="H17365" s="3" t="s">
        <v>52466</v>
      </c>
      <c r="I17365" t="s">
        <v>126</v>
      </c>
      <c r="J17365" t="s">
        <v>52467</v>
      </c>
    </row>
    <row r="17366" spans="1:10" ht="16" x14ac:dyDescent="0.2">
      <c r="A17366" t="s">
        <v>52469</v>
      </c>
      <c r="B17366" t="s">
        <v>52483</v>
      </c>
      <c r="C17366" t="s">
        <v>52484</v>
      </c>
      <c r="D17366">
        <v>1</v>
      </c>
      <c r="E17366" t="s">
        <v>13</v>
      </c>
      <c r="F17366" t="s">
        <v>13</v>
      </c>
      <c r="G17366" t="s">
        <v>52485</v>
      </c>
      <c r="H17366" s="3" t="s">
        <v>52486</v>
      </c>
      <c r="I17366" t="s">
        <v>215</v>
      </c>
      <c r="J17366" t="s">
        <v>52472</v>
      </c>
    </row>
    <row r="17367" spans="1:10" ht="32" x14ac:dyDescent="0.2">
      <c r="A17367" t="s">
        <v>52487</v>
      </c>
      <c r="B17367" t="s">
        <v>52488</v>
      </c>
      <c r="C17367" t="s">
        <v>52484</v>
      </c>
      <c r="D17367">
        <v>1</v>
      </c>
      <c r="E17367" t="s">
        <v>13</v>
      </c>
      <c r="F17367" t="s">
        <v>13</v>
      </c>
      <c r="G17367" t="s">
        <v>52485</v>
      </c>
      <c r="H17367" s="3" t="s">
        <v>52489</v>
      </c>
      <c r="I17367" t="s">
        <v>215</v>
      </c>
      <c r="J17367" t="s">
        <v>52490</v>
      </c>
    </row>
    <row r="17368" spans="1:10" ht="16" x14ac:dyDescent="0.2">
      <c r="A17368" t="s">
        <v>24711</v>
      </c>
      <c r="B17368" t="s">
        <v>52491</v>
      </c>
      <c r="C17368" t="s">
        <v>52492</v>
      </c>
      <c r="D17368">
        <v>4</v>
      </c>
      <c r="E17368" t="s">
        <v>13</v>
      </c>
      <c r="F17368" t="s">
        <v>13</v>
      </c>
      <c r="G17368" t="s">
        <v>52493</v>
      </c>
      <c r="H17368" s="3" t="s">
        <v>52494</v>
      </c>
      <c r="I17368" t="s">
        <v>62</v>
      </c>
      <c r="J17368" t="s">
        <v>24716</v>
      </c>
    </row>
    <row r="17369" spans="1:10" ht="16" x14ac:dyDescent="0.2">
      <c r="A17369" t="s">
        <v>24711</v>
      </c>
      <c r="B17369" t="s">
        <v>52495</v>
      </c>
      <c r="C17369" t="s">
        <v>52496</v>
      </c>
      <c r="D17369">
        <v>3</v>
      </c>
      <c r="E17369" t="s">
        <v>13</v>
      </c>
      <c r="F17369" t="s">
        <v>13</v>
      </c>
      <c r="G17369" t="s">
        <v>52493</v>
      </c>
      <c r="H17369" s="3" t="s">
        <v>52497</v>
      </c>
      <c r="I17369" t="s">
        <v>62</v>
      </c>
      <c r="J17369" t="s">
        <v>24716</v>
      </c>
    </row>
    <row r="17370" spans="1:10" ht="16" x14ac:dyDescent="0.2">
      <c r="A17370" t="s">
        <v>2971</v>
      </c>
      <c r="B17370" t="s">
        <v>52498</v>
      </c>
      <c r="C17370" t="s">
        <v>52499</v>
      </c>
      <c r="D17370">
        <v>1</v>
      </c>
      <c r="E17370" t="s">
        <v>13</v>
      </c>
      <c r="F17370" t="s">
        <v>13</v>
      </c>
      <c r="G17370" t="s">
        <v>52493</v>
      </c>
      <c r="H17370" s="3" t="s">
        <v>52500</v>
      </c>
      <c r="I17370" t="s">
        <v>62</v>
      </c>
      <c r="J17370" t="s">
        <v>2976</v>
      </c>
    </row>
    <row r="17371" spans="1:10" ht="16" x14ac:dyDescent="0.2">
      <c r="A17371" t="s">
        <v>52501</v>
      </c>
      <c r="B17371" t="s">
        <v>52502</v>
      </c>
      <c r="C17371" t="s">
        <v>52503</v>
      </c>
      <c r="D17371">
        <v>1</v>
      </c>
      <c r="E17371" t="s">
        <v>13</v>
      </c>
      <c r="F17371" t="s">
        <v>13</v>
      </c>
      <c r="G17371" t="s">
        <v>52493</v>
      </c>
      <c r="H17371" s="3" t="s">
        <v>52504</v>
      </c>
      <c r="I17371" t="s">
        <v>62</v>
      </c>
      <c r="J17371" t="s">
        <v>52505</v>
      </c>
    </row>
    <row r="17372" spans="1:10" ht="16" x14ac:dyDescent="0.2">
      <c r="A17372" t="s">
        <v>24711</v>
      </c>
      <c r="B17372" t="s">
        <v>52506</v>
      </c>
      <c r="C17372" t="s">
        <v>52507</v>
      </c>
      <c r="D17372">
        <v>1</v>
      </c>
      <c r="E17372" t="s">
        <v>13</v>
      </c>
      <c r="F17372" t="s">
        <v>13</v>
      </c>
      <c r="G17372" t="s">
        <v>52493</v>
      </c>
      <c r="H17372" s="3" t="s">
        <v>52508</v>
      </c>
      <c r="I17372" t="s">
        <v>62</v>
      </c>
      <c r="J17372" t="s">
        <v>24716</v>
      </c>
    </row>
    <row r="17373" spans="1:10" ht="16" x14ac:dyDescent="0.2">
      <c r="A17373" t="s">
        <v>29442</v>
      </c>
      <c r="B17373" t="s">
        <v>52509</v>
      </c>
      <c r="C17373" t="s">
        <v>52510</v>
      </c>
      <c r="D17373">
        <v>1</v>
      </c>
      <c r="E17373" t="s">
        <v>13</v>
      </c>
      <c r="F17373" t="s">
        <v>13</v>
      </c>
      <c r="G17373" t="s">
        <v>52493</v>
      </c>
      <c r="H17373" s="3" t="s">
        <v>52504</v>
      </c>
      <c r="I17373" t="s">
        <v>62</v>
      </c>
      <c r="J17373" t="s">
        <v>29443</v>
      </c>
    </row>
    <row r="17374" spans="1:10" ht="16" x14ac:dyDescent="0.2">
      <c r="A17374" t="s">
        <v>52511</v>
      </c>
      <c r="B17374" t="s">
        <v>14694</v>
      </c>
      <c r="C17374" t="s">
        <v>52512</v>
      </c>
      <c r="D17374">
        <v>1</v>
      </c>
      <c r="E17374" t="s">
        <v>13</v>
      </c>
      <c r="F17374" t="s">
        <v>13</v>
      </c>
      <c r="G17374" t="s">
        <v>52493</v>
      </c>
      <c r="H17374" s="3" t="s">
        <v>52513</v>
      </c>
      <c r="I17374" t="s">
        <v>62</v>
      </c>
      <c r="J17374" t="s">
        <v>52514</v>
      </c>
    </row>
    <row r="17375" spans="1:10" ht="16" x14ac:dyDescent="0.2">
      <c r="A17375" t="s">
        <v>29433</v>
      </c>
      <c r="B17375" t="s">
        <v>52509</v>
      </c>
      <c r="C17375" t="s">
        <v>52510</v>
      </c>
      <c r="D17375">
        <v>1</v>
      </c>
      <c r="E17375" t="s">
        <v>13</v>
      </c>
      <c r="F17375" t="s">
        <v>13</v>
      </c>
      <c r="G17375" t="s">
        <v>52493</v>
      </c>
      <c r="H17375" s="3" t="s">
        <v>52515</v>
      </c>
      <c r="I17375" t="s">
        <v>62</v>
      </c>
      <c r="J17375" t="s">
        <v>29436</v>
      </c>
    </row>
    <row r="17376" spans="1:10" ht="16" x14ac:dyDescent="0.2">
      <c r="A17376" t="s">
        <v>52516</v>
      </c>
      <c r="B17376" t="s">
        <v>35584</v>
      </c>
      <c r="C17376" t="s">
        <v>35585</v>
      </c>
      <c r="D17376">
        <v>1</v>
      </c>
      <c r="E17376" t="s">
        <v>5635</v>
      </c>
      <c r="F17376" t="s">
        <v>13</v>
      </c>
      <c r="G17376" t="s">
        <v>52517</v>
      </c>
      <c r="H17376" s="3" t="s">
        <v>52518</v>
      </c>
      <c r="I17376" t="s">
        <v>62</v>
      </c>
      <c r="J17376" t="s">
        <v>52519</v>
      </c>
    </row>
    <row r="17377" spans="1:10" ht="16" x14ac:dyDescent="0.2">
      <c r="A17377" t="s">
        <v>20883</v>
      </c>
      <c r="B17377" t="s">
        <v>35584</v>
      </c>
      <c r="C17377" t="s">
        <v>35585</v>
      </c>
      <c r="D17377">
        <v>1</v>
      </c>
      <c r="E17377" t="s">
        <v>5635</v>
      </c>
      <c r="F17377" t="s">
        <v>13</v>
      </c>
      <c r="G17377" t="s">
        <v>52517</v>
      </c>
      <c r="H17377" s="3" t="s">
        <v>52520</v>
      </c>
      <c r="I17377" t="s">
        <v>62</v>
      </c>
      <c r="J17377" t="s">
        <v>20888</v>
      </c>
    </row>
    <row r="17378" spans="1:10" ht="16" x14ac:dyDescent="0.2">
      <c r="A17378" t="s">
        <v>52521</v>
      </c>
      <c r="B17378" t="s">
        <v>52522</v>
      </c>
      <c r="C17378" t="s">
        <v>52523</v>
      </c>
      <c r="D17378">
        <v>1</v>
      </c>
      <c r="E17378" t="s">
        <v>5635</v>
      </c>
      <c r="F17378" t="s">
        <v>13</v>
      </c>
      <c r="G17378" t="s">
        <v>52517</v>
      </c>
      <c r="H17378" s="3" t="s">
        <v>52520</v>
      </c>
      <c r="I17378" t="s">
        <v>62</v>
      </c>
      <c r="J17378" t="s">
        <v>52524</v>
      </c>
    </row>
    <row r="17379" spans="1:10" ht="16" x14ac:dyDescent="0.2">
      <c r="A17379" t="s">
        <v>52525</v>
      </c>
      <c r="B17379" t="s">
        <v>52526</v>
      </c>
      <c r="C17379" t="s">
        <v>52527</v>
      </c>
      <c r="D17379">
        <v>2</v>
      </c>
      <c r="E17379" t="s">
        <v>5635</v>
      </c>
      <c r="F17379" t="s">
        <v>13</v>
      </c>
      <c r="G17379" t="s">
        <v>52517</v>
      </c>
      <c r="H17379" s="3" t="s">
        <v>52520</v>
      </c>
      <c r="I17379" t="s">
        <v>62</v>
      </c>
      <c r="J17379" t="s">
        <v>52528</v>
      </c>
    </row>
    <row r="17380" spans="1:10" ht="16" x14ac:dyDescent="0.2">
      <c r="A17380" t="s">
        <v>52529</v>
      </c>
      <c r="B17380" t="s">
        <v>49724</v>
      </c>
      <c r="C17380" t="s">
        <v>49725</v>
      </c>
      <c r="D17380">
        <v>1</v>
      </c>
      <c r="E17380" t="s">
        <v>5635</v>
      </c>
      <c r="F17380" t="s">
        <v>13</v>
      </c>
      <c r="G17380" t="s">
        <v>52517</v>
      </c>
      <c r="H17380" s="3" t="s">
        <v>52520</v>
      </c>
      <c r="I17380" t="s">
        <v>62</v>
      </c>
      <c r="J17380" t="s">
        <v>52530</v>
      </c>
    </row>
    <row r="17381" spans="1:10" ht="16" x14ac:dyDescent="0.2">
      <c r="A17381" t="s">
        <v>52531</v>
      </c>
      <c r="B17381" t="s">
        <v>35584</v>
      </c>
      <c r="C17381" t="s">
        <v>35585</v>
      </c>
      <c r="D17381">
        <v>1</v>
      </c>
      <c r="E17381" t="s">
        <v>5635</v>
      </c>
      <c r="F17381" t="s">
        <v>13</v>
      </c>
      <c r="G17381" t="s">
        <v>52517</v>
      </c>
      <c r="H17381" s="3" t="s">
        <v>52532</v>
      </c>
      <c r="I17381" t="s">
        <v>62</v>
      </c>
      <c r="J17381" t="s">
        <v>52533</v>
      </c>
    </row>
    <row r="17382" spans="1:10" ht="16" x14ac:dyDescent="0.2">
      <c r="A17382" t="s">
        <v>20903</v>
      </c>
      <c r="B17382" t="s">
        <v>35584</v>
      </c>
      <c r="C17382" t="s">
        <v>35585</v>
      </c>
      <c r="D17382">
        <v>2</v>
      </c>
      <c r="E17382" t="s">
        <v>5635</v>
      </c>
      <c r="F17382" t="s">
        <v>13</v>
      </c>
      <c r="G17382" t="s">
        <v>52517</v>
      </c>
      <c r="H17382" s="3" t="s">
        <v>52520</v>
      </c>
      <c r="I17382" t="s">
        <v>62</v>
      </c>
      <c r="J17382" t="s">
        <v>20905</v>
      </c>
    </row>
    <row r="17383" spans="1:10" ht="16" x14ac:dyDescent="0.2">
      <c r="A17383" t="s">
        <v>20926</v>
      </c>
      <c r="B17383" t="s">
        <v>35584</v>
      </c>
      <c r="C17383" t="s">
        <v>35585</v>
      </c>
      <c r="D17383">
        <v>1</v>
      </c>
      <c r="E17383" t="s">
        <v>5635</v>
      </c>
      <c r="F17383" t="s">
        <v>13</v>
      </c>
      <c r="G17383" t="s">
        <v>52517</v>
      </c>
      <c r="H17383" s="3" t="s">
        <v>52518</v>
      </c>
      <c r="I17383" t="s">
        <v>62</v>
      </c>
      <c r="J17383" t="s">
        <v>20927</v>
      </c>
    </row>
    <row r="17384" spans="1:10" ht="16" x14ac:dyDescent="0.2">
      <c r="A17384" t="s">
        <v>32051</v>
      </c>
      <c r="B17384" t="s">
        <v>52534</v>
      </c>
      <c r="C17384" t="s">
        <v>52535</v>
      </c>
      <c r="D17384">
        <v>2</v>
      </c>
      <c r="E17384" t="s">
        <v>5635</v>
      </c>
      <c r="F17384" t="s">
        <v>13</v>
      </c>
      <c r="G17384" t="s">
        <v>52517</v>
      </c>
      <c r="H17384" s="3" t="s">
        <v>52536</v>
      </c>
      <c r="I17384" t="s">
        <v>62</v>
      </c>
      <c r="J17384" t="s">
        <v>32054</v>
      </c>
    </row>
    <row r="17385" spans="1:10" ht="16" x14ac:dyDescent="0.2">
      <c r="A17385" t="s">
        <v>52537</v>
      </c>
      <c r="B17385" t="s">
        <v>24093</v>
      </c>
      <c r="C17385" t="s">
        <v>24094</v>
      </c>
      <c r="D17385">
        <v>1</v>
      </c>
      <c r="E17385" t="s">
        <v>5635</v>
      </c>
      <c r="F17385" t="s">
        <v>13</v>
      </c>
      <c r="G17385" t="s">
        <v>52517</v>
      </c>
      <c r="H17385" s="3" t="s">
        <v>52520</v>
      </c>
      <c r="I17385" t="s">
        <v>62</v>
      </c>
      <c r="J17385" t="s">
        <v>52538</v>
      </c>
    </row>
    <row r="17386" spans="1:10" ht="32" x14ac:dyDescent="0.2">
      <c r="A17386" t="s">
        <v>52539</v>
      </c>
      <c r="B17386" t="s">
        <v>52540</v>
      </c>
      <c r="C17386" t="s">
        <v>52541</v>
      </c>
      <c r="D17386">
        <v>3</v>
      </c>
      <c r="E17386" t="s">
        <v>13</v>
      </c>
      <c r="F17386" t="s">
        <v>13</v>
      </c>
      <c r="G17386" t="s">
        <v>52542</v>
      </c>
      <c r="H17386" s="3" t="s">
        <v>52543</v>
      </c>
      <c r="I17386" t="s">
        <v>1725</v>
      </c>
      <c r="J17386" t="s">
        <v>52544</v>
      </c>
    </row>
    <row r="17387" spans="1:10" ht="16" x14ac:dyDescent="0.2">
      <c r="A17387" t="s">
        <v>10056</v>
      </c>
      <c r="B17387" t="s">
        <v>52545</v>
      </c>
      <c r="C17387" t="s">
        <v>52546</v>
      </c>
      <c r="D17387">
        <v>2</v>
      </c>
      <c r="E17387">
        <f>285</f>
        <v>285</v>
      </c>
      <c r="F17387" t="s">
        <v>13</v>
      </c>
      <c r="G17387" t="s">
        <v>52547</v>
      </c>
      <c r="H17387" s="3" t="s">
        <v>52548</v>
      </c>
      <c r="I17387" t="s">
        <v>62</v>
      </c>
      <c r="J17387" t="s">
        <v>10061</v>
      </c>
    </row>
    <row r="17388" spans="1:10" ht="16" x14ac:dyDescent="0.2">
      <c r="A17388" t="s">
        <v>52549</v>
      </c>
      <c r="B17388" t="s">
        <v>6410</v>
      </c>
      <c r="C17388" t="s">
        <v>6411</v>
      </c>
      <c r="D17388">
        <v>1</v>
      </c>
      <c r="E17388">
        <f>285</f>
        <v>285</v>
      </c>
      <c r="F17388" t="s">
        <v>13</v>
      </c>
      <c r="G17388" t="s">
        <v>52547</v>
      </c>
      <c r="H17388" s="3" t="s">
        <v>52548</v>
      </c>
      <c r="I17388" t="s">
        <v>62</v>
      </c>
      <c r="J17388" t="s">
        <v>52550</v>
      </c>
    </row>
    <row r="17389" spans="1:10" ht="16" x14ac:dyDescent="0.2">
      <c r="A17389" t="s">
        <v>32763</v>
      </c>
      <c r="B17389" t="s">
        <v>52551</v>
      </c>
      <c r="C17389" t="s">
        <v>52552</v>
      </c>
      <c r="D17389">
        <v>2</v>
      </c>
      <c r="E17389">
        <f>285</f>
        <v>285</v>
      </c>
      <c r="F17389" t="s">
        <v>13</v>
      </c>
      <c r="G17389" t="s">
        <v>52547</v>
      </c>
      <c r="H17389" s="3" t="s">
        <v>52553</v>
      </c>
      <c r="I17389" t="s">
        <v>62</v>
      </c>
      <c r="J17389" t="s">
        <v>32766</v>
      </c>
    </row>
    <row r="17390" spans="1:10" ht="16" x14ac:dyDescent="0.2">
      <c r="A17390" t="s">
        <v>52554</v>
      </c>
      <c r="B17390" t="s">
        <v>52555</v>
      </c>
      <c r="C17390" t="s">
        <v>52556</v>
      </c>
      <c r="D17390">
        <v>4</v>
      </c>
      <c r="E17390">
        <f>285</f>
        <v>285</v>
      </c>
      <c r="F17390" t="s">
        <v>13</v>
      </c>
      <c r="G17390" t="s">
        <v>52547</v>
      </c>
      <c r="H17390" s="3" t="s">
        <v>52548</v>
      </c>
      <c r="I17390" t="s">
        <v>62</v>
      </c>
      <c r="J17390" t="s">
        <v>52557</v>
      </c>
    </row>
    <row r="17391" spans="1:10" ht="16" x14ac:dyDescent="0.2">
      <c r="A17391" t="s">
        <v>52558</v>
      </c>
      <c r="B17391" t="s">
        <v>52559</v>
      </c>
      <c r="C17391" t="s">
        <v>52560</v>
      </c>
      <c r="D17391">
        <v>2</v>
      </c>
      <c r="E17391">
        <f>285</f>
        <v>285</v>
      </c>
      <c r="F17391" t="s">
        <v>13</v>
      </c>
      <c r="G17391" t="s">
        <v>52547</v>
      </c>
      <c r="H17391" s="3" t="s">
        <v>52561</v>
      </c>
      <c r="I17391" t="s">
        <v>62</v>
      </c>
      <c r="J17391" t="s">
        <v>52562</v>
      </c>
    </row>
    <row r="17392" spans="1:10" ht="16" x14ac:dyDescent="0.2">
      <c r="A17392" t="s">
        <v>3368</v>
      </c>
      <c r="B17392" t="s">
        <v>52563</v>
      </c>
      <c r="C17392" t="s">
        <v>52564</v>
      </c>
      <c r="D17392">
        <v>1</v>
      </c>
      <c r="E17392">
        <f>285</f>
        <v>285</v>
      </c>
      <c r="F17392" t="s">
        <v>13</v>
      </c>
      <c r="G17392" t="s">
        <v>52547</v>
      </c>
      <c r="H17392" s="3" t="s">
        <v>52548</v>
      </c>
      <c r="I17392" t="s">
        <v>62</v>
      </c>
      <c r="J17392" t="s">
        <v>3371</v>
      </c>
    </row>
    <row r="17393" spans="1:10" ht="16" x14ac:dyDescent="0.2">
      <c r="A17393" t="s">
        <v>41139</v>
      </c>
      <c r="B17393" t="s">
        <v>52565</v>
      </c>
      <c r="C17393" t="s">
        <v>52566</v>
      </c>
      <c r="D17393">
        <v>3</v>
      </c>
      <c r="E17393">
        <f>285</f>
        <v>285</v>
      </c>
      <c r="F17393" t="s">
        <v>13</v>
      </c>
      <c r="G17393" t="s">
        <v>52547</v>
      </c>
      <c r="H17393" s="3" t="s">
        <v>52561</v>
      </c>
      <c r="I17393" t="s">
        <v>62</v>
      </c>
      <c r="J17393" t="s">
        <v>41142</v>
      </c>
    </row>
    <row r="17394" spans="1:10" ht="16" x14ac:dyDescent="0.2">
      <c r="A17394" t="s">
        <v>6402</v>
      </c>
      <c r="B17394" t="s">
        <v>52567</v>
      </c>
      <c r="C17394" t="s">
        <v>52568</v>
      </c>
      <c r="D17394">
        <v>4</v>
      </c>
      <c r="E17394">
        <f>285</f>
        <v>285</v>
      </c>
      <c r="F17394" t="s">
        <v>13</v>
      </c>
      <c r="G17394" t="s">
        <v>52547</v>
      </c>
      <c r="H17394" s="3" t="s">
        <v>52548</v>
      </c>
      <c r="I17394" t="s">
        <v>62</v>
      </c>
      <c r="J17394" t="s">
        <v>6405</v>
      </c>
    </row>
    <row r="17395" spans="1:10" ht="16" x14ac:dyDescent="0.2">
      <c r="A17395" t="s">
        <v>10062</v>
      </c>
      <c r="B17395" t="s">
        <v>52545</v>
      </c>
      <c r="C17395" t="s">
        <v>52546</v>
      </c>
      <c r="D17395">
        <v>1</v>
      </c>
      <c r="E17395">
        <f>285</f>
        <v>285</v>
      </c>
      <c r="F17395" t="s">
        <v>13</v>
      </c>
      <c r="G17395" t="s">
        <v>52547</v>
      </c>
      <c r="H17395" s="3" t="s">
        <v>52569</v>
      </c>
      <c r="I17395" t="s">
        <v>62</v>
      </c>
      <c r="J17395" t="s">
        <v>10063</v>
      </c>
    </row>
    <row r="17396" spans="1:10" ht="16" x14ac:dyDescent="0.2">
      <c r="A17396" t="s">
        <v>4678</v>
      </c>
      <c r="B17396" t="s">
        <v>52570</v>
      </c>
      <c r="C17396" t="s">
        <v>52568</v>
      </c>
      <c r="D17396">
        <v>2</v>
      </c>
      <c r="E17396">
        <f>285</f>
        <v>285</v>
      </c>
      <c r="F17396" t="s">
        <v>13</v>
      </c>
      <c r="G17396" t="s">
        <v>52547</v>
      </c>
      <c r="H17396" s="3" t="s">
        <v>52548</v>
      </c>
      <c r="I17396" t="s">
        <v>62</v>
      </c>
      <c r="J17396" t="s">
        <v>4681</v>
      </c>
    </row>
    <row r="17397" spans="1:10" ht="16" x14ac:dyDescent="0.2">
      <c r="A17397" t="s">
        <v>10069</v>
      </c>
      <c r="B17397" t="s">
        <v>52545</v>
      </c>
      <c r="C17397" t="s">
        <v>52546</v>
      </c>
      <c r="D17397">
        <v>2</v>
      </c>
      <c r="E17397">
        <f>285</f>
        <v>285</v>
      </c>
      <c r="F17397" t="s">
        <v>13</v>
      </c>
      <c r="G17397" t="s">
        <v>52547</v>
      </c>
      <c r="H17397" s="3" t="s">
        <v>52569</v>
      </c>
      <c r="I17397" t="s">
        <v>62</v>
      </c>
      <c r="J17397" t="s">
        <v>10070</v>
      </c>
    </row>
    <row r="17398" spans="1:10" ht="16" x14ac:dyDescent="0.2">
      <c r="A17398" t="s">
        <v>10137</v>
      </c>
      <c r="B17398" t="s">
        <v>52571</v>
      </c>
      <c r="C17398" t="s">
        <v>52572</v>
      </c>
      <c r="D17398">
        <v>3</v>
      </c>
      <c r="E17398">
        <f>285</f>
        <v>285</v>
      </c>
      <c r="F17398" t="s">
        <v>13</v>
      </c>
      <c r="G17398" t="s">
        <v>52547</v>
      </c>
      <c r="H17398" s="3" t="s">
        <v>52573</v>
      </c>
      <c r="I17398" t="s">
        <v>62</v>
      </c>
      <c r="J17398" t="s">
        <v>10138</v>
      </c>
    </row>
    <row r="17399" spans="1:10" ht="16" x14ac:dyDescent="0.2">
      <c r="A17399" t="s">
        <v>7318</v>
      </c>
      <c r="B17399" t="s">
        <v>52545</v>
      </c>
      <c r="C17399" t="s">
        <v>52546</v>
      </c>
      <c r="D17399">
        <v>1</v>
      </c>
      <c r="E17399">
        <f>285</f>
        <v>285</v>
      </c>
      <c r="F17399" t="s">
        <v>13</v>
      </c>
      <c r="G17399" t="s">
        <v>52547</v>
      </c>
      <c r="H17399" s="3" t="s">
        <v>52548</v>
      </c>
      <c r="I17399" t="s">
        <v>62</v>
      </c>
      <c r="J17399" t="s">
        <v>7324</v>
      </c>
    </row>
    <row r="17400" spans="1:10" ht="16" x14ac:dyDescent="0.2">
      <c r="A17400" t="s">
        <v>52554</v>
      </c>
      <c r="B17400" t="s">
        <v>52574</v>
      </c>
      <c r="C17400" t="s">
        <v>52575</v>
      </c>
      <c r="D17400">
        <v>1</v>
      </c>
      <c r="E17400">
        <f>285</f>
        <v>285</v>
      </c>
      <c r="F17400" t="s">
        <v>13</v>
      </c>
      <c r="G17400" t="s">
        <v>52547</v>
      </c>
      <c r="H17400" s="3" t="s">
        <v>52576</v>
      </c>
      <c r="I17400" t="s">
        <v>62</v>
      </c>
      <c r="J17400" t="s">
        <v>52557</v>
      </c>
    </row>
    <row r="17401" spans="1:10" ht="16" x14ac:dyDescent="0.2">
      <c r="A17401" t="s">
        <v>30593</v>
      </c>
      <c r="B17401" t="s">
        <v>10129</v>
      </c>
      <c r="C17401" t="s">
        <v>10130</v>
      </c>
      <c r="D17401">
        <v>1</v>
      </c>
      <c r="E17401">
        <f>285</f>
        <v>285</v>
      </c>
      <c r="F17401" t="s">
        <v>13</v>
      </c>
      <c r="G17401" t="s">
        <v>52547</v>
      </c>
      <c r="H17401" s="3" t="s">
        <v>52548</v>
      </c>
      <c r="I17401" t="s">
        <v>62</v>
      </c>
      <c r="J17401" t="s">
        <v>30595</v>
      </c>
    </row>
    <row r="17402" spans="1:10" ht="16" x14ac:dyDescent="0.2">
      <c r="A17402" t="s">
        <v>52577</v>
      </c>
      <c r="B17402" t="s">
        <v>52578</v>
      </c>
      <c r="C17402" t="s">
        <v>52579</v>
      </c>
      <c r="D17402">
        <v>2</v>
      </c>
      <c r="E17402">
        <f>285</f>
        <v>285</v>
      </c>
      <c r="F17402" t="s">
        <v>13</v>
      </c>
      <c r="G17402" t="s">
        <v>52547</v>
      </c>
      <c r="H17402" s="3" t="s">
        <v>52580</v>
      </c>
      <c r="I17402" t="s">
        <v>62</v>
      </c>
      <c r="J17402" t="s">
        <v>52581</v>
      </c>
    </row>
    <row r="17403" spans="1:10" ht="16" x14ac:dyDescent="0.2">
      <c r="A17403" t="s">
        <v>52582</v>
      </c>
      <c r="B17403" t="s">
        <v>52583</v>
      </c>
      <c r="C17403" t="s">
        <v>52584</v>
      </c>
      <c r="D17403">
        <v>1</v>
      </c>
      <c r="E17403">
        <f>285</f>
        <v>285</v>
      </c>
      <c r="F17403" t="s">
        <v>13</v>
      </c>
      <c r="G17403" t="s">
        <v>52547</v>
      </c>
      <c r="H17403" s="3" t="s">
        <v>52585</v>
      </c>
      <c r="I17403" t="s">
        <v>62</v>
      </c>
      <c r="J17403" t="s">
        <v>52586</v>
      </c>
    </row>
    <row r="17404" spans="1:10" ht="16" x14ac:dyDescent="0.2">
      <c r="A17404" t="s">
        <v>4465</v>
      </c>
      <c r="B17404" t="s">
        <v>52587</v>
      </c>
      <c r="C17404" t="s">
        <v>52588</v>
      </c>
      <c r="D17404">
        <v>3</v>
      </c>
      <c r="E17404">
        <f>285</f>
        <v>285</v>
      </c>
      <c r="F17404" t="s">
        <v>13</v>
      </c>
      <c r="G17404" t="s">
        <v>52547</v>
      </c>
      <c r="H17404" s="3" t="s">
        <v>52589</v>
      </c>
      <c r="I17404" t="s">
        <v>62</v>
      </c>
      <c r="J17404" t="s">
        <v>4470</v>
      </c>
    </row>
    <row r="17405" spans="1:10" ht="16" x14ac:dyDescent="0.2">
      <c r="A17405" t="s">
        <v>3365</v>
      </c>
      <c r="B17405" t="s">
        <v>52545</v>
      </c>
      <c r="C17405" t="s">
        <v>52546</v>
      </c>
      <c r="D17405">
        <v>2</v>
      </c>
      <c r="E17405">
        <f>285</f>
        <v>285</v>
      </c>
      <c r="F17405" t="s">
        <v>13</v>
      </c>
      <c r="G17405" t="s">
        <v>52547</v>
      </c>
      <c r="H17405" s="3" t="s">
        <v>52548</v>
      </c>
      <c r="I17405" t="s">
        <v>62</v>
      </c>
      <c r="J17405" t="s">
        <v>3367</v>
      </c>
    </row>
    <row r="17406" spans="1:10" ht="16" x14ac:dyDescent="0.2">
      <c r="A17406" t="s">
        <v>52521</v>
      </c>
      <c r="B17406" t="s">
        <v>52590</v>
      </c>
      <c r="C17406" t="s">
        <v>52566</v>
      </c>
      <c r="D17406">
        <v>4</v>
      </c>
      <c r="E17406">
        <f>285</f>
        <v>285</v>
      </c>
      <c r="F17406" t="s">
        <v>13</v>
      </c>
      <c r="G17406" t="s">
        <v>52547</v>
      </c>
      <c r="H17406" s="3" t="s">
        <v>52548</v>
      </c>
      <c r="I17406" t="s">
        <v>62</v>
      </c>
      <c r="J17406" t="s">
        <v>52524</v>
      </c>
    </row>
    <row r="17407" spans="1:10" ht="16" x14ac:dyDescent="0.2">
      <c r="A17407" t="s">
        <v>6393</v>
      </c>
      <c r="B17407" t="s">
        <v>6410</v>
      </c>
      <c r="C17407" t="s">
        <v>6411</v>
      </c>
      <c r="D17407">
        <v>1</v>
      </c>
      <c r="E17407">
        <f>285</f>
        <v>285</v>
      </c>
      <c r="F17407" t="s">
        <v>13</v>
      </c>
      <c r="G17407" t="s">
        <v>52547</v>
      </c>
      <c r="H17407" s="3" t="s">
        <v>52548</v>
      </c>
      <c r="I17407" t="s">
        <v>62</v>
      </c>
      <c r="J17407" t="s">
        <v>6394</v>
      </c>
    </row>
    <row r="17408" spans="1:10" ht="16" x14ac:dyDescent="0.2">
      <c r="A17408" t="s">
        <v>52521</v>
      </c>
      <c r="B17408" t="s">
        <v>52591</v>
      </c>
      <c r="C17408" t="s">
        <v>52592</v>
      </c>
      <c r="D17408">
        <v>3</v>
      </c>
      <c r="E17408">
        <f>285</f>
        <v>285</v>
      </c>
      <c r="F17408" t="s">
        <v>13</v>
      </c>
      <c r="G17408" t="s">
        <v>52547</v>
      </c>
      <c r="H17408" s="3" t="s">
        <v>52548</v>
      </c>
      <c r="I17408" t="s">
        <v>62</v>
      </c>
      <c r="J17408" t="s">
        <v>52524</v>
      </c>
    </row>
    <row r="17409" spans="1:10" ht="16" x14ac:dyDescent="0.2">
      <c r="A17409" t="s">
        <v>7325</v>
      </c>
      <c r="B17409" t="s">
        <v>52545</v>
      </c>
      <c r="C17409" t="s">
        <v>52546</v>
      </c>
      <c r="D17409">
        <v>1</v>
      </c>
      <c r="E17409">
        <f>285</f>
        <v>285</v>
      </c>
      <c r="F17409" t="s">
        <v>13</v>
      </c>
      <c r="G17409" t="s">
        <v>52547</v>
      </c>
      <c r="H17409" s="3" t="s">
        <v>52569</v>
      </c>
      <c r="I17409" t="s">
        <v>62</v>
      </c>
      <c r="J17409" t="s">
        <v>7327</v>
      </c>
    </row>
    <row r="17410" spans="1:10" ht="16" x14ac:dyDescent="0.2">
      <c r="A17410" t="s">
        <v>52521</v>
      </c>
      <c r="B17410" t="s">
        <v>52593</v>
      </c>
      <c r="C17410" t="s">
        <v>52594</v>
      </c>
      <c r="D17410">
        <v>5</v>
      </c>
      <c r="E17410">
        <f>285</f>
        <v>285</v>
      </c>
      <c r="F17410" t="s">
        <v>13</v>
      </c>
      <c r="G17410" t="s">
        <v>52547</v>
      </c>
      <c r="H17410" s="3" t="s">
        <v>52548</v>
      </c>
      <c r="I17410" t="s">
        <v>62</v>
      </c>
      <c r="J17410" t="s">
        <v>52524</v>
      </c>
    </row>
    <row r="17411" spans="1:10" ht="16" x14ac:dyDescent="0.2">
      <c r="A17411" t="s">
        <v>52595</v>
      </c>
      <c r="B17411" t="s">
        <v>52545</v>
      </c>
      <c r="C17411" t="s">
        <v>52546</v>
      </c>
      <c r="D17411">
        <v>1</v>
      </c>
      <c r="E17411">
        <f>285</f>
        <v>285</v>
      </c>
      <c r="F17411" t="s">
        <v>13</v>
      </c>
      <c r="G17411" t="s">
        <v>52547</v>
      </c>
      <c r="H17411" s="3" t="s">
        <v>52569</v>
      </c>
      <c r="I17411" t="s">
        <v>62</v>
      </c>
      <c r="J17411" t="s">
        <v>52596</v>
      </c>
    </row>
    <row r="17412" spans="1:10" ht="16" x14ac:dyDescent="0.2">
      <c r="A17412" t="s">
        <v>52597</v>
      </c>
      <c r="B17412" t="s">
        <v>10129</v>
      </c>
      <c r="C17412" t="s">
        <v>10130</v>
      </c>
      <c r="D17412">
        <v>4</v>
      </c>
      <c r="E17412">
        <f>285</f>
        <v>285</v>
      </c>
      <c r="F17412" t="s">
        <v>13</v>
      </c>
      <c r="G17412" t="s">
        <v>52547</v>
      </c>
      <c r="H17412" s="3" t="s">
        <v>52561</v>
      </c>
      <c r="I17412" t="s">
        <v>62</v>
      </c>
      <c r="J17412" t="s">
        <v>52598</v>
      </c>
    </row>
    <row r="17413" spans="1:10" ht="16" x14ac:dyDescent="0.2">
      <c r="A17413" t="s">
        <v>52521</v>
      </c>
      <c r="B17413" t="s">
        <v>52599</v>
      </c>
      <c r="C17413" t="s">
        <v>52600</v>
      </c>
      <c r="D17413">
        <v>2</v>
      </c>
      <c r="E17413">
        <f>285</f>
        <v>285</v>
      </c>
      <c r="F17413" t="s">
        <v>13</v>
      </c>
      <c r="G17413" t="s">
        <v>52547</v>
      </c>
      <c r="H17413" s="3" t="s">
        <v>52548</v>
      </c>
      <c r="I17413" t="s">
        <v>62</v>
      </c>
      <c r="J17413" t="s">
        <v>52524</v>
      </c>
    </row>
    <row r="17414" spans="1:10" ht="16" x14ac:dyDescent="0.2">
      <c r="A17414" t="s">
        <v>52597</v>
      </c>
      <c r="B17414" t="s">
        <v>10120</v>
      </c>
      <c r="C17414" t="s">
        <v>10121</v>
      </c>
      <c r="D17414">
        <v>3</v>
      </c>
      <c r="E17414">
        <f>285</f>
        <v>285</v>
      </c>
      <c r="F17414" t="s">
        <v>13</v>
      </c>
      <c r="G17414" t="s">
        <v>52547</v>
      </c>
      <c r="H17414" s="3" t="s">
        <v>52561</v>
      </c>
      <c r="I17414" t="s">
        <v>62</v>
      </c>
      <c r="J17414" t="s">
        <v>52598</v>
      </c>
    </row>
    <row r="17415" spans="1:10" ht="16" x14ac:dyDescent="0.2">
      <c r="A17415" t="s">
        <v>52601</v>
      </c>
      <c r="B17415" t="s">
        <v>52567</v>
      </c>
      <c r="C17415" t="s">
        <v>52568</v>
      </c>
      <c r="D17415">
        <v>1</v>
      </c>
      <c r="E17415">
        <f>285</f>
        <v>285</v>
      </c>
      <c r="F17415" t="s">
        <v>13</v>
      </c>
      <c r="G17415" t="s">
        <v>52547</v>
      </c>
      <c r="H17415" s="3" t="s">
        <v>52548</v>
      </c>
      <c r="I17415" t="s">
        <v>62</v>
      </c>
      <c r="J17415" t="s">
        <v>52602</v>
      </c>
    </row>
    <row r="17416" spans="1:10" ht="16" x14ac:dyDescent="0.2">
      <c r="A17416" t="s">
        <v>52577</v>
      </c>
      <c r="B17416" t="s">
        <v>52603</v>
      </c>
      <c r="C17416" t="s">
        <v>52604</v>
      </c>
      <c r="D17416">
        <v>1</v>
      </c>
      <c r="E17416">
        <f>285</f>
        <v>285</v>
      </c>
      <c r="F17416" t="s">
        <v>13</v>
      </c>
      <c r="G17416" t="s">
        <v>52547</v>
      </c>
      <c r="H17416" s="3" t="s">
        <v>52580</v>
      </c>
      <c r="I17416" t="s">
        <v>62</v>
      </c>
      <c r="J17416" t="s">
        <v>52581</v>
      </c>
    </row>
    <row r="17417" spans="1:10" ht="16" x14ac:dyDescent="0.2">
      <c r="A17417" t="s">
        <v>52605</v>
      </c>
      <c r="B17417" t="s">
        <v>52545</v>
      </c>
      <c r="C17417" t="s">
        <v>52546</v>
      </c>
      <c r="D17417">
        <v>1</v>
      </c>
      <c r="E17417">
        <f>285</f>
        <v>285</v>
      </c>
      <c r="F17417" t="s">
        <v>13</v>
      </c>
      <c r="G17417" t="s">
        <v>52547</v>
      </c>
      <c r="H17417" s="3" t="s">
        <v>52569</v>
      </c>
      <c r="I17417" t="s">
        <v>62</v>
      </c>
      <c r="J17417" t="s">
        <v>52606</v>
      </c>
    </row>
    <row r="17418" spans="1:10" ht="16" x14ac:dyDescent="0.2">
      <c r="A17418" t="s">
        <v>52607</v>
      </c>
      <c r="B17418" t="s">
        <v>52567</v>
      </c>
      <c r="C17418" t="s">
        <v>52568</v>
      </c>
      <c r="D17418">
        <v>4</v>
      </c>
      <c r="E17418">
        <f>285</f>
        <v>285</v>
      </c>
      <c r="F17418" t="s">
        <v>13</v>
      </c>
      <c r="G17418" t="s">
        <v>52547</v>
      </c>
      <c r="H17418" s="3" t="s">
        <v>52573</v>
      </c>
      <c r="I17418" t="s">
        <v>62</v>
      </c>
      <c r="J17418" t="s">
        <v>52608</v>
      </c>
    </row>
    <row r="17419" spans="1:10" ht="16" x14ac:dyDescent="0.2">
      <c r="A17419" t="s">
        <v>3372</v>
      </c>
      <c r="B17419" t="s">
        <v>52609</v>
      </c>
      <c r="C17419" t="s">
        <v>52610</v>
      </c>
      <c r="D17419">
        <v>1</v>
      </c>
      <c r="E17419" t="s">
        <v>52611</v>
      </c>
      <c r="F17419" t="s">
        <v>13</v>
      </c>
      <c r="G17419" t="s">
        <v>52612</v>
      </c>
      <c r="H17419" s="3" t="s">
        <v>52613</v>
      </c>
      <c r="I17419" t="s">
        <v>3377</v>
      </c>
      <c r="J17419" t="s">
        <v>3378</v>
      </c>
    </row>
    <row r="17420" spans="1:10" ht="16" x14ac:dyDescent="0.2">
      <c r="A17420" t="s">
        <v>52614</v>
      </c>
      <c r="B17420" t="s">
        <v>52615</v>
      </c>
      <c r="C17420" t="s">
        <v>52616</v>
      </c>
      <c r="D17420">
        <v>3</v>
      </c>
      <c r="E17420" t="s">
        <v>52611</v>
      </c>
      <c r="F17420" t="s">
        <v>13</v>
      </c>
      <c r="G17420" t="s">
        <v>52612</v>
      </c>
      <c r="H17420" s="3" t="s">
        <v>52617</v>
      </c>
      <c r="I17420" t="s">
        <v>3377</v>
      </c>
      <c r="J17420" t="s">
        <v>52618</v>
      </c>
    </row>
    <row r="17421" spans="1:10" ht="16" x14ac:dyDescent="0.2">
      <c r="A17421" t="s">
        <v>3423</v>
      </c>
      <c r="B17421" t="s">
        <v>52619</v>
      </c>
      <c r="C17421" t="s">
        <v>52620</v>
      </c>
      <c r="D17421">
        <v>6</v>
      </c>
      <c r="E17421" t="s">
        <v>52611</v>
      </c>
      <c r="F17421" t="s">
        <v>13</v>
      </c>
      <c r="G17421" t="s">
        <v>52612</v>
      </c>
      <c r="H17421" s="3" t="s">
        <v>52621</v>
      </c>
      <c r="I17421" t="s">
        <v>3377</v>
      </c>
      <c r="J17421" t="s">
        <v>3427</v>
      </c>
    </row>
    <row r="17422" spans="1:10" ht="16" x14ac:dyDescent="0.2">
      <c r="A17422" t="s">
        <v>52622</v>
      </c>
      <c r="B17422" t="s">
        <v>52615</v>
      </c>
      <c r="C17422" t="s">
        <v>52616</v>
      </c>
      <c r="D17422">
        <v>2</v>
      </c>
      <c r="E17422" t="s">
        <v>52611</v>
      </c>
      <c r="F17422" t="s">
        <v>13</v>
      </c>
      <c r="G17422" t="s">
        <v>52612</v>
      </c>
      <c r="H17422" s="3" t="s">
        <v>52617</v>
      </c>
      <c r="I17422" t="s">
        <v>3377</v>
      </c>
      <c r="J17422" t="s">
        <v>52623</v>
      </c>
    </row>
    <row r="17423" spans="1:10" ht="16" x14ac:dyDescent="0.2">
      <c r="A17423" t="s">
        <v>52622</v>
      </c>
      <c r="B17423" t="s">
        <v>52624</v>
      </c>
      <c r="C17423" t="s">
        <v>52625</v>
      </c>
      <c r="D17423">
        <v>3</v>
      </c>
      <c r="E17423" t="s">
        <v>52611</v>
      </c>
      <c r="F17423" t="s">
        <v>13</v>
      </c>
      <c r="G17423" t="s">
        <v>52612</v>
      </c>
      <c r="H17423" s="3" t="s">
        <v>52617</v>
      </c>
      <c r="I17423" t="s">
        <v>3377</v>
      </c>
      <c r="J17423" t="s">
        <v>52623</v>
      </c>
    </row>
    <row r="17424" spans="1:10" ht="16" x14ac:dyDescent="0.2">
      <c r="A17424" t="s">
        <v>52626</v>
      </c>
      <c r="B17424" t="s">
        <v>52627</v>
      </c>
      <c r="C17424" t="s">
        <v>52628</v>
      </c>
      <c r="D17424">
        <v>1</v>
      </c>
      <c r="E17424" t="s">
        <v>52611</v>
      </c>
      <c r="F17424" t="s">
        <v>13</v>
      </c>
      <c r="G17424" t="s">
        <v>52612</v>
      </c>
      <c r="H17424" s="3" t="s">
        <v>52629</v>
      </c>
      <c r="I17424" t="s">
        <v>3377</v>
      </c>
      <c r="J17424" t="s">
        <v>52630</v>
      </c>
    </row>
    <row r="17425" spans="1:10" ht="16" x14ac:dyDescent="0.2">
      <c r="A17425" t="s">
        <v>52631</v>
      </c>
      <c r="B17425" t="s">
        <v>52615</v>
      </c>
      <c r="C17425" t="s">
        <v>52616</v>
      </c>
      <c r="D17425">
        <v>2</v>
      </c>
      <c r="E17425" t="s">
        <v>52611</v>
      </c>
      <c r="F17425" t="s">
        <v>13</v>
      </c>
      <c r="G17425" t="s">
        <v>52612</v>
      </c>
      <c r="H17425" s="3" t="s">
        <v>52617</v>
      </c>
      <c r="I17425" t="s">
        <v>3377</v>
      </c>
      <c r="J17425" t="s">
        <v>52632</v>
      </c>
    </row>
    <row r="17426" spans="1:10" ht="16" x14ac:dyDescent="0.2">
      <c r="A17426" t="s">
        <v>52622</v>
      </c>
      <c r="B17426" t="s">
        <v>52633</v>
      </c>
      <c r="C17426" t="s">
        <v>52634</v>
      </c>
      <c r="D17426">
        <v>4</v>
      </c>
      <c r="E17426" t="s">
        <v>52611</v>
      </c>
      <c r="F17426" t="s">
        <v>13</v>
      </c>
      <c r="G17426" t="s">
        <v>52612</v>
      </c>
      <c r="H17426" s="3" t="s">
        <v>52617</v>
      </c>
      <c r="I17426" t="s">
        <v>3377</v>
      </c>
      <c r="J17426" t="s">
        <v>52623</v>
      </c>
    </row>
    <row r="17427" spans="1:10" ht="16" x14ac:dyDescent="0.2">
      <c r="A17427" t="s">
        <v>52635</v>
      </c>
      <c r="B17427" t="s">
        <v>52636</v>
      </c>
      <c r="C17427" t="s">
        <v>52637</v>
      </c>
      <c r="D17427">
        <v>1</v>
      </c>
      <c r="E17427" t="s">
        <v>52611</v>
      </c>
      <c r="F17427" t="s">
        <v>13</v>
      </c>
      <c r="G17427" t="s">
        <v>52612</v>
      </c>
      <c r="H17427" s="3" t="s">
        <v>52638</v>
      </c>
      <c r="I17427" t="s">
        <v>3377</v>
      </c>
      <c r="J17427" t="s">
        <v>52639</v>
      </c>
    </row>
    <row r="17428" spans="1:10" ht="16" x14ac:dyDescent="0.2">
      <c r="A17428" t="s">
        <v>52614</v>
      </c>
      <c r="B17428" t="s">
        <v>52624</v>
      </c>
      <c r="C17428" t="s">
        <v>52625</v>
      </c>
      <c r="D17428">
        <v>2</v>
      </c>
      <c r="E17428" t="s">
        <v>52611</v>
      </c>
      <c r="F17428" t="s">
        <v>13</v>
      </c>
      <c r="G17428" t="s">
        <v>52612</v>
      </c>
      <c r="H17428" s="3" t="s">
        <v>52617</v>
      </c>
      <c r="I17428" t="s">
        <v>3377</v>
      </c>
      <c r="J17428" t="s">
        <v>52618</v>
      </c>
    </row>
    <row r="17429" spans="1:10" ht="16" x14ac:dyDescent="0.2">
      <c r="A17429" t="s">
        <v>52622</v>
      </c>
      <c r="B17429" t="s">
        <v>52640</v>
      </c>
      <c r="C17429" t="s">
        <v>52641</v>
      </c>
      <c r="D17429">
        <v>1</v>
      </c>
      <c r="E17429" t="s">
        <v>52611</v>
      </c>
      <c r="F17429" t="s">
        <v>13</v>
      </c>
      <c r="G17429" t="s">
        <v>52612</v>
      </c>
      <c r="H17429" s="3" t="s">
        <v>52617</v>
      </c>
      <c r="I17429" t="s">
        <v>3377</v>
      </c>
      <c r="J17429" t="s">
        <v>52623</v>
      </c>
    </row>
    <row r="17430" spans="1:10" ht="16" x14ac:dyDescent="0.2">
      <c r="A17430" t="s">
        <v>52635</v>
      </c>
      <c r="B17430" t="s">
        <v>52642</v>
      </c>
      <c r="C17430" t="s">
        <v>52643</v>
      </c>
      <c r="D17430">
        <v>3</v>
      </c>
      <c r="E17430" t="s">
        <v>52611</v>
      </c>
      <c r="F17430" t="s">
        <v>13</v>
      </c>
      <c r="G17430" t="s">
        <v>52612</v>
      </c>
      <c r="H17430" s="3" t="s">
        <v>52638</v>
      </c>
      <c r="I17430" t="s">
        <v>3377</v>
      </c>
      <c r="J17430" t="s">
        <v>52639</v>
      </c>
    </row>
    <row r="17431" spans="1:10" ht="16" x14ac:dyDescent="0.2">
      <c r="A17431" t="s">
        <v>52626</v>
      </c>
      <c r="B17431" t="s">
        <v>52644</v>
      </c>
      <c r="C17431" t="s">
        <v>52645</v>
      </c>
      <c r="D17431">
        <v>2</v>
      </c>
      <c r="E17431" t="s">
        <v>52611</v>
      </c>
      <c r="F17431" t="s">
        <v>13</v>
      </c>
      <c r="G17431" t="s">
        <v>52612</v>
      </c>
      <c r="H17431" s="3" t="s">
        <v>52629</v>
      </c>
      <c r="I17431" t="s">
        <v>3377</v>
      </c>
      <c r="J17431" t="s">
        <v>52630</v>
      </c>
    </row>
    <row r="17432" spans="1:10" ht="16" x14ac:dyDescent="0.2">
      <c r="A17432" t="s">
        <v>16620</v>
      </c>
      <c r="B17432" t="s">
        <v>52646</v>
      </c>
      <c r="C17432" t="s">
        <v>52647</v>
      </c>
      <c r="D17432">
        <v>3</v>
      </c>
      <c r="E17432" t="s">
        <v>52611</v>
      </c>
      <c r="F17432" t="s">
        <v>13</v>
      </c>
      <c r="G17432" t="s">
        <v>52612</v>
      </c>
      <c r="H17432" s="3" t="s">
        <v>52648</v>
      </c>
      <c r="I17432" t="s">
        <v>3377</v>
      </c>
      <c r="J17432" t="s">
        <v>16624</v>
      </c>
    </row>
    <row r="17433" spans="1:10" ht="16" x14ac:dyDescent="0.2">
      <c r="A17433" t="s">
        <v>52614</v>
      </c>
      <c r="B17433" t="s">
        <v>52640</v>
      </c>
      <c r="C17433" t="s">
        <v>52641</v>
      </c>
      <c r="D17433">
        <v>1</v>
      </c>
      <c r="E17433" t="s">
        <v>52611</v>
      </c>
      <c r="F17433" t="s">
        <v>13</v>
      </c>
      <c r="G17433" t="s">
        <v>52612</v>
      </c>
      <c r="H17433" s="3" t="s">
        <v>52617</v>
      </c>
      <c r="I17433" t="s">
        <v>3377</v>
      </c>
      <c r="J17433" t="s">
        <v>52618</v>
      </c>
    </row>
    <row r="17434" spans="1:10" ht="16" x14ac:dyDescent="0.2">
      <c r="A17434" t="s">
        <v>52635</v>
      </c>
      <c r="B17434" t="s">
        <v>52649</v>
      </c>
      <c r="C17434" t="s">
        <v>52650</v>
      </c>
      <c r="D17434">
        <v>4</v>
      </c>
      <c r="E17434" t="s">
        <v>52611</v>
      </c>
      <c r="F17434" t="s">
        <v>13</v>
      </c>
      <c r="G17434" t="s">
        <v>52612</v>
      </c>
      <c r="H17434" s="3" t="s">
        <v>52617</v>
      </c>
      <c r="I17434" t="s">
        <v>3377</v>
      </c>
      <c r="J17434" t="s">
        <v>52639</v>
      </c>
    </row>
    <row r="17435" spans="1:10" ht="16" x14ac:dyDescent="0.2">
      <c r="A17435" t="s">
        <v>52651</v>
      </c>
      <c r="B17435" t="s">
        <v>52652</v>
      </c>
      <c r="C17435" t="s">
        <v>52653</v>
      </c>
      <c r="D17435">
        <v>1</v>
      </c>
      <c r="E17435" t="s">
        <v>52611</v>
      </c>
      <c r="F17435" t="s">
        <v>13</v>
      </c>
      <c r="G17435" t="s">
        <v>52612</v>
      </c>
      <c r="H17435" s="3" t="s">
        <v>52654</v>
      </c>
      <c r="I17435" t="s">
        <v>3377</v>
      </c>
      <c r="J17435" t="s">
        <v>52655</v>
      </c>
    </row>
    <row r="17436" spans="1:10" ht="16" x14ac:dyDescent="0.2">
      <c r="A17436" t="s">
        <v>3423</v>
      </c>
      <c r="B17436" t="s">
        <v>52656</v>
      </c>
      <c r="C17436" t="s">
        <v>52657</v>
      </c>
      <c r="D17436">
        <v>5</v>
      </c>
      <c r="E17436" t="s">
        <v>52611</v>
      </c>
      <c r="F17436" t="s">
        <v>13</v>
      </c>
      <c r="G17436" t="s">
        <v>52612</v>
      </c>
      <c r="H17436" s="3" t="s">
        <v>52621</v>
      </c>
      <c r="I17436" t="s">
        <v>3377</v>
      </c>
      <c r="J17436" t="s">
        <v>3427</v>
      </c>
    </row>
    <row r="17437" spans="1:10" ht="16" x14ac:dyDescent="0.2">
      <c r="A17437" t="s">
        <v>52658</v>
      </c>
      <c r="B17437" t="s">
        <v>52659</v>
      </c>
      <c r="C17437" t="s">
        <v>52660</v>
      </c>
      <c r="D17437">
        <v>2</v>
      </c>
      <c r="E17437" t="s">
        <v>52611</v>
      </c>
      <c r="F17437" t="s">
        <v>13</v>
      </c>
      <c r="G17437" t="s">
        <v>52612</v>
      </c>
      <c r="H17437" s="3" t="s">
        <v>52661</v>
      </c>
      <c r="I17437" t="s">
        <v>3377</v>
      </c>
      <c r="J17437" t="s">
        <v>52662</v>
      </c>
    </row>
    <row r="17438" spans="1:10" ht="32" x14ac:dyDescent="0.2">
      <c r="A17438" t="s">
        <v>3423</v>
      </c>
      <c r="B17438" t="s">
        <v>52663</v>
      </c>
      <c r="C17438" t="s">
        <v>52664</v>
      </c>
      <c r="D17438">
        <v>1</v>
      </c>
      <c r="E17438" t="s">
        <v>52611</v>
      </c>
      <c r="F17438" t="s">
        <v>13</v>
      </c>
      <c r="G17438" t="s">
        <v>52612</v>
      </c>
      <c r="H17438" s="3" t="s">
        <v>52665</v>
      </c>
      <c r="I17438" t="s">
        <v>3377</v>
      </c>
      <c r="J17438" t="s">
        <v>3427</v>
      </c>
    </row>
    <row r="17439" spans="1:10" ht="16" x14ac:dyDescent="0.2">
      <c r="A17439" t="s">
        <v>52658</v>
      </c>
      <c r="B17439" t="s">
        <v>52666</v>
      </c>
      <c r="C17439" t="s">
        <v>52667</v>
      </c>
      <c r="D17439">
        <v>3</v>
      </c>
      <c r="E17439" t="s">
        <v>52611</v>
      </c>
      <c r="F17439" t="s">
        <v>13</v>
      </c>
      <c r="G17439" t="s">
        <v>52612</v>
      </c>
      <c r="H17439" s="3" t="s">
        <v>52661</v>
      </c>
      <c r="I17439" t="s">
        <v>3377</v>
      </c>
      <c r="J17439" t="s">
        <v>52662</v>
      </c>
    </row>
    <row r="17440" spans="1:10" ht="16" x14ac:dyDescent="0.2">
      <c r="A17440" t="s">
        <v>52631</v>
      </c>
      <c r="B17440" t="s">
        <v>52633</v>
      </c>
      <c r="C17440" t="s">
        <v>52634</v>
      </c>
      <c r="D17440">
        <v>4</v>
      </c>
      <c r="E17440" t="s">
        <v>52611</v>
      </c>
      <c r="F17440" t="s">
        <v>13</v>
      </c>
      <c r="G17440" t="s">
        <v>52612</v>
      </c>
      <c r="H17440" s="3" t="s">
        <v>52617</v>
      </c>
      <c r="I17440" t="s">
        <v>3377</v>
      </c>
      <c r="J17440" t="s">
        <v>52632</v>
      </c>
    </row>
    <row r="17441" spans="1:10" ht="16" x14ac:dyDescent="0.2">
      <c r="A17441" t="s">
        <v>52631</v>
      </c>
      <c r="B17441" t="s">
        <v>52640</v>
      </c>
      <c r="C17441" t="s">
        <v>52641</v>
      </c>
      <c r="D17441">
        <v>1</v>
      </c>
      <c r="E17441" t="s">
        <v>52611</v>
      </c>
      <c r="F17441" t="s">
        <v>13</v>
      </c>
      <c r="G17441" t="s">
        <v>52612</v>
      </c>
      <c r="H17441" s="3" t="s">
        <v>52617</v>
      </c>
      <c r="I17441" t="s">
        <v>3377</v>
      </c>
      <c r="J17441" t="s">
        <v>52632</v>
      </c>
    </row>
    <row r="17442" spans="1:10" ht="16" x14ac:dyDescent="0.2">
      <c r="A17442" t="s">
        <v>52614</v>
      </c>
      <c r="B17442" t="s">
        <v>52633</v>
      </c>
      <c r="C17442" t="s">
        <v>52634</v>
      </c>
      <c r="D17442">
        <v>4</v>
      </c>
      <c r="E17442" t="s">
        <v>52611</v>
      </c>
      <c r="F17442" t="s">
        <v>13</v>
      </c>
      <c r="G17442" t="s">
        <v>52612</v>
      </c>
      <c r="H17442" s="3" t="s">
        <v>52617</v>
      </c>
      <c r="I17442" t="s">
        <v>3377</v>
      </c>
      <c r="J17442" t="s">
        <v>52618</v>
      </c>
    </row>
    <row r="17443" spans="1:10" ht="16" x14ac:dyDescent="0.2">
      <c r="A17443" t="s">
        <v>52668</v>
      </c>
      <c r="B17443" t="s">
        <v>52669</v>
      </c>
      <c r="C17443" t="s">
        <v>52670</v>
      </c>
      <c r="D17443">
        <v>1</v>
      </c>
      <c r="E17443" t="s">
        <v>52611</v>
      </c>
      <c r="F17443" t="s">
        <v>13</v>
      </c>
      <c r="G17443" t="s">
        <v>52612</v>
      </c>
      <c r="H17443" s="3" t="s">
        <v>52648</v>
      </c>
      <c r="I17443" t="s">
        <v>3377</v>
      </c>
      <c r="J17443" t="s">
        <v>52671</v>
      </c>
    </row>
    <row r="17444" spans="1:10" ht="16" x14ac:dyDescent="0.2">
      <c r="A17444" t="s">
        <v>52631</v>
      </c>
      <c r="B17444" t="s">
        <v>52624</v>
      </c>
      <c r="C17444" t="s">
        <v>52625</v>
      </c>
      <c r="D17444">
        <v>3</v>
      </c>
      <c r="E17444" t="s">
        <v>52611</v>
      </c>
      <c r="F17444" t="s">
        <v>13</v>
      </c>
      <c r="G17444" t="s">
        <v>52612</v>
      </c>
      <c r="H17444" s="3" t="s">
        <v>52617</v>
      </c>
      <c r="I17444" t="s">
        <v>3377</v>
      </c>
      <c r="J17444" t="s">
        <v>52632</v>
      </c>
    </row>
    <row r="17445" spans="1:10" ht="16" x14ac:dyDescent="0.2">
      <c r="A17445" t="s">
        <v>16299</v>
      </c>
      <c r="B17445" t="s">
        <v>52672</v>
      </c>
      <c r="C17445" t="s">
        <v>52673</v>
      </c>
      <c r="D17445">
        <v>1</v>
      </c>
      <c r="E17445" t="s">
        <v>52611</v>
      </c>
      <c r="F17445" t="s">
        <v>13</v>
      </c>
      <c r="G17445" t="s">
        <v>52612</v>
      </c>
      <c r="H17445" s="3" t="s">
        <v>52617</v>
      </c>
      <c r="I17445" t="s">
        <v>3377</v>
      </c>
      <c r="J17445" t="s">
        <v>16302</v>
      </c>
    </row>
    <row r="17446" spans="1:10" ht="16" x14ac:dyDescent="0.2">
      <c r="A17446" t="s">
        <v>35590</v>
      </c>
      <c r="B17446" t="s">
        <v>52674</v>
      </c>
      <c r="C17446" t="s">
        <v>52675</v>
      </c>
      <c r="D17446">
        <v>1</v>
      </c>
      <c r="E17446">
        <f>34</f>
        <v>34</v>
      </c>
      <c r="F17446" t="s">
        <v>13</v>
      </c>
      <c r="G17446" t="s">
        <v>52676</v>
      </c>
      <c r="H17446" s="3" t="s">
        <v>52677</v>
      </c>
      <c r="I17446" t="s">
        <v>817</v>
      </c>
      <c r="J17446" t="s">
        <v>35593</v>
      </c>
    </row>
    <row r="17447" spans="1:10" ht="16" x14ac:dyDescent="0.2">
      <c r="A17447" t="s">
        <v>35590</v>
      </c>
      <c r="B17447" t="s">
        <v>52678</v>
      </c>
      <c r="C17447" t="s">
        <v>52679</v>
      </c>
      <c r="D17447">
        <v>2</v>
      </c>
      <c r="E17447">
        <f>34</f>
        <v>34</v>
      </c>
      <c r="F17447" t="s">
        <v>13</v>
      </c>
      <c r="G17447" t="s">
        <v>52676</v>
      </c>
      <c r="H17447" s="3" t="s">
        <v>52677</v>
      </c>
      <c r="I17447" t="s">
        <v>817</v>
      </c>
      <c r="J17447" t="s">
        <v>35593</v>
      </c>
    </row>
    <row r="17448" spans="1:10" ht="16" x14ac:dyDescent="0.2">
      <c r="A17448" t="s">
        <v>1463</v>
      </c>
      <c r="B17448" t="s">
        <v>52680</v>
      </c>
      <c r="C17448" t="s">
        <v>52681</v>
      </c>
      <c r="D17448">
        <v>2</v>
      </c>
      <c r="E17448">
        <f>34</f>
        <v>34</v>
      </c>
      <c r="F17448" t="s">
        <v>13</v>
      </c>
      <c r="G17448" t="s">
        <v>52676</v>
      </c>
      <c r="H17448" s="3" t="s">
        <v>52682</v>
      </c>
      <c r="I17448" t="s">
        <v>817</v>
      </c>
      <c r="J17448" t="s">
        <v>1468</v>
      </c>
    </row>
    <row r="17449" spans="1:10" ht="16" x14ac:dyDescent="0.2">
      <c r="A17449" t="s">
        <v>39124</v>
      </c>
      <c r="B17449" t="s">
        <v>34542</v>
      </c>
      <c r="C17449" t="s">
        <v>34543</v>
      </c>
      <c r="D17449">
        <v>2</v>
      </c>
      <c r="E17449">
        <f>34</f>
        <v>34</v>
      </c>
      <c r="F17449" t="s">
        <v>13</v>
      </c>
      <c r="G17449" t="s">
        <v>52676</v>
      </c>
      <c r="H17449" s="3" t="s">
        <v>52683</v>
      </c>
      <c r="I17449" t="s">
        <v>817</v>
      </c>
      <c r="J17449" t="s">
        <v>39126</v>
      </c>
    </row>
    <row r="17450" spans="1:10" ht="16" x14ac:dyDescent="0.2">
      <c r="A17450" t="s">
        <v>35590</v>
      </c>
      <c r="B17450" t="s">
        <v>41512</v>
      </c>
      <c r="C17450" t="s">
        <v>52684</v>
      </c>
      <c r="D17450">
        <v>4</v>
      </c>
      <c r="E17450">
        <f>34</f>
        <v>34</v>
      </c>
      <c r="F17450" t="s">
        <v>13</v>
      </c>
      <c r="G17450" t="s">
        <v>52676</v>
      </c>
      <c r="H17450" s="3" t="s">
        <v>52677</v>
      </c>
      <c r="I17450" t="s">
        <v>817</v>
      </c>
      <c r="J17450" t="s">
        <v>35593</v>
      </c>
    </row>
    <row r="17451" spans="1:10" ht="16" x14ac:dyDescent="0.2">
      <c r="A17451" t="s">
        <v>18401</v>
      </c>
      <c r="B17451" t="s">
        <v>52685</v>
      </c>
      <c r="C17451" t="s">
        <v>52686</v>
      </c>
      <c r="D17451">
        <v>3</v>
      </c>
      <c r="E17451">
        <f>34</f>
        <v>34</v>
      </c>
      <c r="F17451" t="s">
        <v>13</v>
      </c>
      <c r="G17451" t="s">
        <v>52676</v>
      </c>
      <c r="H17451" s="3" t="s">
        <v>52687</v>
      </c>
      <c r="I17451" t="s">
        <v>817</v>
      </c>
      <c r="J17451" t="s">
        <v>18405</v>
      </c>
    </row>
    <row r="17452" spans="1:10" ht="16" x14ac:dyDescent="0.2">
      <c r="A17452" t="s">
        <v>21219</v>
      </c>
      <c r="B17452" t="s">
        <v>52688</v>
      </c>
      <c r="C17452" t="s">
        <v>52689</v>
      </c>
      <c r="D17452">
        <v>4</v>
      </c>
      <c r="E17452">
        <f>34</f>
        <v>34</v>
      </c>
      <c r="F17452" t="s">
        <v>13</v>
      </c>
      <c r="G17452" t="s">
        <v>52676</v>
      </c>
      <c r="H17452" s="3" t="s">
        <v>52690</v>
      </c>
      <c r="I17452" t="s">
        <v>817</v>
      </c>
      <c r="J17452" t="s">
        <v>21224</v>
      </c>
    </row>
    <row r="17453" spans="1:10" ht="16" x14ac:dyDescent="0.2">
      <c r="A17453" t="s">
        <v>52691</v>
      </c>
      <c r="B17453" t="s">
        <v>9114</v>
      </c>
      <c r="C17453" t="s">
        <v>52692</v>
      </c>
      <c r="D17453">
        <v>2</v>
      </c>
      <c r="E17453">
        <f>34</f>
        <v>34</v>
      </c>
      <c r="F17453" t="s">
        <v>13</v>
      </c>
      <c r="G17453" t="s">
        <v>52676</v>
      </c>
      <c r="H17453" s="3" t="s">
        <v>52693</v>
      </c>
      <c r="I17453" t="s">
        <v>817</v>
      </c>
      <c r="J17453" t="s">
        <v>52694</v>
      </c>
    </row>
    <row r="17454" spans="1:10" ht="16" x14ac:dyDescent="0.2">
      <c r="A17454" t="s">
        <v>35590</v>
      </c>
      <c r="B17454" t="s">
        <v>52695</v>
      </c>
      <c r="C17454" t="s">
        <v>52696</v>
      </c>
      <c r="D17454">
        <v>3</v>
      </c>
      <c r="E17454">
        <f>34</f>
        <v>34</v>
      </c>
      <c r="F17454" t="s">
        <v>13</v>
      </c>
      <c r="G17454" t="s">
        <v>52676</v>
      </c>
      <c r="H17454" s="3" t="s">
        <v>52677</v>
      </c>
      <c r="I17454" t="s">
        <v>817</v>
      </c>
      <c r="J17454" t="s">
        <v>35593</v>
      </c>
    </row>
    <row r="17455" spans="1:10" ht="16" x14ac:dyDescent="0.2">
      <c r="A17455" t="s">
        <v>52697</v>
      </c>
      <c r="B17455" t="s">
        <v>52698</v>
      </c>
      <c r="C17455" t="s">
        <v>52699</v>
      </c>
      <c r="D17455">
        <v>1</v>
      </c>
      <c r="E17455" t="s">
        <v>13</v>
      </c>
      <c r="F17455" t="s">
        <v>13</v>
      </c>
      <c r="G17455" t="s">
        <v>52700</v>
      </c>
      <c r="H17455" s="3" t="s">
        <v>52701</v>
      </c>
      <c r="I17455" t="s">
        <v>69</v>
      </c>
      <c r="J17455" t="s">
        <v>52702</v>
      </c>
    </row>
    <row r="17456" spans="1:10" ht="16" x14ac:dyDescent="0.2">
      <c r="A17456" t="s">
        <v>52703</v>
      </c>
      <c r="B17456" t="s">
        <v>52704</v>
      </c>
      <c r="C17456" t="s">
        <v>52705</v>
      </c>
      <c r="D17456">
        <v>2</v>
      </c>
      <c r="E17456" t="s">
        <v>13</v>
      </c>
      <c r="F17456" t="s">
        <v>13</v>
      </c>
      <c r="G17456" t="s">
        <v>52700</v>
      </c>
      <c r="H17456" s="3" t="s">
        <v>52706</v>
      </c>
      <c r="I17456" t="s">
        <v>69</v>
      </c>
      <c r="J17456" t="s">
        <v>52707</v>
      </c>
    </row>
    <row r="17457" spans="1:10" ht="16" x14ac:dyDescent="0.2">
      <c r="A17457" t="s">
        <v>52708</v>
      </c>
      <c r="B17457" t="s">
        <v>52698</v>
      </c>
      <c r="C17457" t="s">
        <v>52699</v>
      </c>
      <c r="D17457">
        <v>1</v>
      </c>
      <c r="E17457" t="s">
        <v>13</v>
      </c>
      <c r="F17457" t="s">
        <v>13</v>
      </c>
      <c r="G17457" t="s">
        <v>52700</v>
      </c>
      <c r="H17457" s="3" t="s">
        <v>52701</v>
      </c>
      <c r="I17457" t="s">
        <v>69</v>
      </c>
      <c r="J17457" t="s">
        <v>52709</v>
      </c>
    </row>
    <row r="17458" spans="1:10" ht="16" x14ac:dyDescent="0.2">
      <c r="A17458" t="s">
        <v>22740</v>
      </c>
      <c r="B17458" t="s">
        <v>52710</v>
      </c>
      <c r="C17458" t="s">
        <v>52711</v>
      </c>
      <c r="D17458">
        <v>1</v>
      </c>
      <c r="E17458" t="s">
        <v>13</v>
      </c>
      <c r="F17458" t="s">
        <v>13</v>
      </c>
      <c r="G17458" t="s">
        <v>52700</v>
      </c>
      <c r="H17458" s="3" t="s">
        <v>52712</v>
      </c>
      <c r="I17458" t="s">
        <v>69</v>
      </c>
      <c r="J17458" t="s">
        <v>22744</v>
      </c>
    </row>
    <row r="17459" spans="1:10" ht="16" x14ac:dyDescent="0.2">
      <c r="A17459" t="s">
        <v>52708</v>
      </c>
      <c r="B17459" t="s">
        <v>52704</v>
      </c>
      <c r="C17459" t="s">
        <v>52705</v>
      </c>
      <c r="D17459">
        <v>2</v>
      </c>
      <c r="E17459" t="s">
        <v>13</v>
      </c>
      <c r="F17459" t="s">
        <v>13</v>
      </c>
      <c r="G17459" t="s">
        <v>52700</v>
      </c>
      <c r="H17459" s="3" t="s">
        <v>52701</v>
      </c>
      <c r="I17459" t="s">
        <v>69</v>
      </c>
      <c r="J17459" t="s">
        <v>52709</v>
      </c>
    </row>
    <row r="17460" spans="1:10" ht="16" x14ac:dyDescent="0.2">
      <c r="A17460" t="s">
        <v>52713</v>
      </c>
      <c r="B17460" t="s">
        <v>52714</v>
      </c>
      <c r="C17460" t="s">
        <v>52715</v>
      </c>
      <c r="D17460">
        <v>1</v>
      </c>
      <c r="E17460" t="s">
        <v>13</v>
      </c>
      <c r="F17460" t="s">
        <v>13</v>
      </c>
      <c r="G17460" t="s">
        <v>52700</v>
      </c>
      <c r="H17460" s="3" t="s">
        <v>52701</v>
      </c>
      <c r="I17460" t="s">
        <v>69</v>
      </c>
      <c r="J17460" t="s">
        <v>52716</v>
      </c>
    </row>
    <row r="17461" spans="1:10" ht="16" x14ac:dyDescent="0.2">
      <c r="A17461" t="s">
        <v>52703</v>
      </c>
      <c r="B17461" t="s">
        <v>52698</v>
      </c>
      <c r="C17461" t="s">
        <v>52699</v>
      </c>
      <c r="D17461">
        <v>1</v>
      </c>
      <c r="E17461" t="s">
        <v>13</v>
      </c>
      <c r="F17461" t="s">
        <v>13</v>
      </c>
      <c r="G17461" t="s">
        <v>52700</v>
      </c>
      <c r="H17461" s="3" t="s">
        <v>52706</v>
      </c>
      <c r="I17461" t="s">
        <v>69</v>
      </c>
      <c r="J17461" t="s">
        <v>52707</v>
      </c>
    </row>
    <row r="17462" spans="1:10" ht="16" x14ac:dyDescent="0.2">
      <c r="A17462" t="s">
        <v>52717</v>
      </c>
      <c r="B17462" t="s">
        <v>52698</v>
      </c>
      <c r="C17462" t="s">
        <v>52699</v>
      </c>
      <c r="D17462">
        <v>2</v>
      </c>
      <c r="E17462" t="s">
        <v>13</v>
      </c>
      <c r="F17462" t="s">
        <v>13</v>
      </c>
      <c r="G17462" t="s">
        <v>52700</v>
      </c>
      <c r="H17462" s="3" t="s">
        <v>52701</v>
      </c>
      <c r="I17462" t="s">
        <v>69</v>
      </c>
      <c r="J17462" t="s">
        <v>52718</v>
      </c>
    </row>
    <row r="17463" spans="1:10" ht="16" x14ac:dyDescent="0.2">
      <c r="A17463" t="s">
        <v>52719</v>
      </c>
      <c r="B17463" t="s">
        <v>52698</v>
      </c>
      <c r="C17463" t="s">
        <v>52699</v>
      </c>
      <c r="D17463">
        <v>1</v>
      </c>
      <c r="E17463" t="s">
        <v>13</v>
      </c>
      <c r="F17463" t="s">
        <v>13</v>
      </c>
      <c r="G17463" t="s">
        <v>52700</v>
      </c>
      <c r="H17463" s="3" t="s">
        <v>52701</v>
      </c>
      <c r="I17463" t="s">
        <v>69</v>
      </c>
      <c r="J17463" t="s">
        <v>52720</v>
      </c>
    </row>
    <row r="17464" spans="1:10" ht="16" x14ac:dyDescent="0.2">
      <c r="A17464" t="s">
        <v>52713</v>
      </c>
      <c r="B17464" t="s">
        <v>52698</v>
      </c>
      <c r="C17464" t="s">
        <v>52699</v>
      </c>
      <c r="D17464">
        <v>2</v>
      </c>
      <c r="E17464" t="s">
        <v>13</v>
      </c>
      <c r="F17464" t="s">
        <v>13</v>
      </c>
      <c r="G17464" t="s">
        <v>52700</v>
      </c>
      <c r="H17464" s="3" t="s">
        <v>52701</v>
      </c>
      <c r="I17464" t="s">
        <v>69</v>
      </c>
      <c r="J17464" t="s">
        <v>52716</v>
      </c>
    </row>
    <row r="17465" spans="1:10" ht="16" x14ac:dyDescent="0.2">
      <c r="A17465" t="s">
        <v>52717</v>
      </c>
      <c r="B17465" t="s">
        <v>9547</v>
      </c>
      <c r="C17465" t="s">
        <v>52721</v>
      </c>
      <c r="D17465">
        <v>1</v>
      </c>
      <c r="E17465" t="s">
        <v>13</v>
      </c>
      <c r="F17465" t="s">
        <v>13</v>
      </c>
      <c r="G17465" t="s">
        <v>52700</v>
      </c>
      <c r="H17465" s="3" t="s">
        <v>52701</v>
      </c>
      <c r="I17465" t="s">
        <v>69</v>
      </c>
      <c r="J17465" t="s">
        <v>52718</v>
      </c>
    </row>
    <row r="17466" spans="1:10" ht="16" x14ac:dyDescent="0.2">
      <c r="A17466" t="s">
        <v>31018</v>
      </c>
      <c r="B17466" t="s">
        <v>52704</v>
      </c>
      <c r="C17466" t="s">
        <v>52705</v>
      </c>
      <c r="D17466">
        <v>2</v>
      </c>
      <c r="E17466" t="s">
        <v>13</v>
      </c>
      <c r="F17466" t="s">
        <v>13</v>
      </c>
      <c r="G17466" t="s">
        <v>52700</v>
      </c>
      <c r="H17466" s="3" t="s">
        <v>52701</v>
      </c>
      <c r="I17466" t="s">
        <v>69</v>
      </c>
      <c r="J17466" t="s">
        <v>31022</v>
      </c>
    </row>
    <row r="17467" spans="1:10" ht="16" x14ac:dyDescent="0.2">
      <c r="A17467" t="s">
        <v>52722</v>
      </c>
      <c r="B17467" t="s">
        <v>52698</v>
      </c>
      <c r="C17467" t="s">
        <v>52699</v>
      </c>
      <c r="D17467">
        <v>2</v>
      </c>
      <c r="E17467" t="s">
        <v>13</v>
      </c>
      <c r="F17467" t="s">
        <v>13</v>
      </c>
      <c r="G17467" t="s">
        <v>52700</v>
      </c>
      <c r="H17467" s="3" t="s">
        <v>52706</v>
      </c>
      <c r="I17467" t="s">
        <v>69</v>
      </c>
      <c r="J17467" t="s">
        <v>52723</v>
      </c>
    </row>
    <row r="17468" spans="1:10" ht="16" x14ac:dyDescent="0.2">
      <c r="A17468" t="s">
        <v>52722</v>
      </c>
      <c r="B17468" t="s">
        <v>9547</v>
      </c>
      <c r="C17468" t="s">
        <v>52721</v>
      </c>
      <c r="D17468">
        <v>1</v>
      </c>
      <c r="E17468" t="s">
        <v>13</v>
      </c>
      <c r="F17468" t="s">
        <v>13</v>
      </c>
      <c r="G17468" t="s">
        <v>52700</v>
      </c>
      <c r="H17468" s="3" t="s">
        <v>52706</v>
      </c>
      <c r="I17468" t="s">
        <v>69</v>
      </c>
      <c r="J17468" t="s">
        <v>52723</v>
      </c>
    </row>
    <row r="17469" spans="1:10" ht="16" x14ac:dyDescent="0.2">
      <c r="A17469" t="s">
        <v>52719</v>
      </c>
      <c r="B17469" t="s">
        <v>52724</v>
      </c>
      <c r="C17469" t="s">
        <v>52725</v>
      </c>
      <c r="D17469">
        <v>2</v>
      </c>
      <c r="E17469" t="s">
        <v>13</v>
      </c>
      <c r="F17469" t="s">
        <v>13</v>
      </c>
      <c r="G17469" t="s">
        <v>52700</v>
      </c>
      <c r="H17469" s="3" t="s">
        <v>52701</v>
      </c>
      <c r="I17469" t="s">
        <v>69</v>
      </c>
      <c r="J17469" t="s">
        <v>52720</v>
      </c>
    </row>
    <row r="17470" spans="1:10" ht="32" x14ac:dyDescent="0.2">
      <c r="A17470" t="s">
        <v>121</v>
      </c>
      <c r="B17470" t="s">
        <v>52726</v>
      </c>
      <c r="C17470" t="s">
        <v>52727</v>
      </c>
      <c r="D17470">
        <v>5</v>
      </c>
      <c r="E17470" t="s">
        <v>13</v>
      </c>
      <c r="F17470" t="s">
        <v>13</v>
      </c>
      <c r="G17470" t="s">
        <v>52728</v>
      </c>
      <c r="H17470" s="3" t="s">
        <v>52729</v>
      </c>
      <c r="I17470" t="s">
        <v>126</v>
      </c>
      <c r="J17470" t="s">
        <v>127</v>
      </c>
    </row>
    <row r="17471" spans="1:10" ht="16" x14ac:dyDescent="0.2">
      <c r="A17471" t="s">
        <v>8194</v>
      </c>
      <c r="B17471" t="s">
        <v>22123</v>
      </c>
      <c r="C17471" t="s">
        <v>52730</v>
      </c>
      <c r="D17471">
        <v>2</v>
      </c>
      <c r="E17471" t="s">
        <v>13</v>
      </c>
      <c r="F17471" t="s">
        <v>13</v>
      </c>
      <c r="G17471" t="s">
        <v>52731</v>
      </c>
      <c r="H17471" s="3" t="s">
        <v>52732</v>
      </c>
      <c r="I17471" t="s">
        <v>355</v>
      </c>
      <c r="J17471" t="s">
        <v>8197</v>
      </c>
    </row>
    <row r="17472" spans="1:10" ht="16" x14ac:dyDescent="0.2">
      <c r="A17472" t="s">
        <v>36047</v>
      </c>
      <c r="B17472" t="s">
        <v>52733</v>
      </c>
      <c r="C17472" t="s">
        <v>52734</v>
      </c>
      <c r="D17472">
        <v>2</v>
      </c>
      <c r="E17472" t="s">
        <v>52735</v>
      </c>
      <c r="F17472" t="s">
        <v>13</v>
      </c>
      <c r="G17472" t="s">
        <v>52736</v>
      </c>
      <c r="H17472" s="3" t="s">
        <v>52737</v>
      </c>
      <c r="I17472" t="s">
        <v>62</v>
      </c>
      <c r="J17472" t="s">
        <v>36050</v>
      </c>
    </row>
    <row r="17473" spans="1:10" ht="16" x14ac:dyDescent="0.2">
      <c r="A17473" t="s">
        <v>52738</v>
      </c>
      <c r="B17473" t="s">
        <v>52739</v>
      </c>
      <c r="C17473" t="s">
        <v>52740</v>
      </c>
      <c r="D17473">
        <v>3</v>
      </c>
      <c r="E17473" t="s">
        <v>52735</v>
      </c>
      <c r="F17473" t="s">
        <v>13</v>
      </c>
      <c r="G17473" t="s">
        <v>52736</v>
      </c>
      <c r="H17473" s="3" t="s">
        <v>52741</v>
      </c>
      <c r="I17473" t="s">
        <v>62</v>
      </c>
      <c r="J17473" t="s">
        <v>52742</v>
      </c>
    </row>
    <row r="17474" spans="1:10" ht="16" x14ac:dyDescent="0.2">
      <c r="A17474" t="s">
        <v>10654</v>
      </c>
      <c r="B17474" t="s">
        <v>10667</v>
      </c>
      <c r="C17474" t="s">
        <v>10594</v>
      </c>
      <c r="D17474">
        <v>2</v>
      </c>
      <c r="E17474" t="s">
        <v>52735</v>
      </c>
      <c r="F17474" t="s">
        <v>13</v>
      </c>
      <c r="G17474" t="s">
        <v>52736</v>
      </c>
      <c r="H17474" s="3" t="s">
        <v>52743</v>
      </c>
      <c r="I17474" t="s">
        <v>62</v>
      </c>
      <c r="J17474" t="s">
        <v>10657</v>
      </c>
    </row>
    <row r="17475" spans="1:10" ht="16" x14ac:dyDescent="0.2">
      <c r="A17475" t="s">
        <v>36382</v>
      </c>
      <c r="B17475" t="s">
        <v>52744</v>
      </c>
      <c r="C17475" t="s">
        <v>52745</v>
      </c>
      <c r="D17475">
        <v>2</v>
      </c>
      <c r="E17475" t="s">
        <v>52735</v>
      </c>
      <c r="F17475" t="s">
        <v>13</v>
      </c>
      <c r="G17475" t="s">
        <v>52736</v>
      </c>
      <c r="H17475" s="3" t="s">
        <v>52743</v>
      </c>
      <c r="I17475" t="s">
        <v>62</v>
      </c>
      <c r="J17475" t="s">
        <v>36385</v>
      </c>
    </row>
    <row r="17476" spans="1:10" ht="16" x14ac:dyDescent="0.2">
      <c r="A17476" t="s">
        <v>52738</v>
      </c>
      <c r="B17476" t="s">
        <v>52746</v>
      </c>
      <c r="C17476" t="s">
        <v>52747</v>
      </c>
      <c r="D17476">
        <v>1</v>
      </c>
      <c r="E17476" t="s">
        <v>52735</v>
      </c>
      <c r="F17476" t="s">
        <v>13</v>
      </c>
      <c r="G17476" t="s">
        <v>52736</v>
      </c>
      <c r="H17476" s="3" t="s">
        <v>52748</v>
      </c>
      <c r="I17476" t="s">
        <v>62</v>
      </c>
      <c r="J17476" t="s">
        <v>52742</v>
      </c>
    </row>
    <row r="17477" spans="1:10" ht="16" x14ac:dyDescent="0.2">
      <c r="A17477" t="s">
        <v>34923</v>
      </c>
      <c r="B17477" t="s">
        <v>52749</v>
      </c>
      <c r="C17477" t="s">
        <v>52750</v>
      </c>
      <c r="D17477">
        <v>3</v>
      </c>
      <c r="E17477" t="s">
        <v>52735</v>
      </c>
      <c r="F17477" t="s">
        <v>13</v>
      </c>
      <c r="G17477" t="s">
        <v>52736</v>
      </c>
      <c r="H17477" s="3" t="s">
        <v>52743</v>
      </c>
      <c r="I17477" t="s">
        <v>62</v>
      </c>
      <c r="J17477" t="s">
        <v>34927</v>
      </c>
    </row>
    <row r="17478" spans="1:10" ht="16" x14ac:dyDescent="0.2">
      <c r="A17478" t="s">
        <v>52751</v>
      </c>
      <c r="B17478" t="s">
        <v>52752</v>
      </c>
      <c r="C17478" t="s">
        <v>52753</v>
      </c>
      <c r="D17478">
        <v>1</v>
      </c>
      <c r="E17478" t="s">
        <v>52735</v>
      </c>
      <c r="F17478" t="s">
        <v>13</v>
      </c>
      <c r="G17478" t="s">
        <v>52736</v>
      </c>
      <c r="H17478" s="3" t="s">
        <v>52748</v>
      </c>
      <c r="I17478" t="s">
        <v>62</v>
      </c>
      <c r="J17478" t="s">
        <v>52754</v>
      </c>
    </row>
    <row r="17479" spans="1:10" ht="16" x14ac:dyDescent="0.2">
      <c r="A17479" t="s">
        <v>52738</v>
      </c>
      <c r="B17479" t="s">
        <v>52755</v>
      </c>
      <c r="C17479" t="s">
        <v>52756</v>
      </c>
      <c r="D17479">
        <v>2</v>
      </c>
      <c r="E17479" t="s">
        <v>52735</v>
      </c>
      <c r="F17479" t="s">
        <v>13</v>
      </c>
      <c r="G17479" t="s">
        <v>52736</v>
      </c>
      <c r="H17479" s="3" t="s">
        <v>52748</v>
      </c>
      <c r="I17479" t="s">
        <v>62</v>
      </c>
      <c r="J17479" t="s">
        <v>52742</v>
      </c>
    </row>
    <row r="17480" spans="1:10" ht="16" x14ac:dyDescent="0.2">
      <c r="A17480" t="s">
        <v>52757</v>
      </c>
      <c r="B17480" t="s">
        <v>52758</v>
      </c>
      <c r="C17480" t="s">
        <v>52759</v>
      </c>
      <c r="D17480">
        <v>2</v>
      </c>
      <c r="E17480" t="s">
        <v>52735</v>
      </c>
      <c r="F17480" t="s">
        <v>13</v>
      </c>
      <c r="G17480" t="s">
        <v>52736</v>
      </c>
      <c r="H17480" s="3" t="s">
        <v>52760</v>
      </c>
      <c r="I17480" t="s">
        <v>62</v>
      </c>
      <c r="J17480" t="s">
        <v>52761</v>
      </c>
    </row>
    <row r="17481" spans="1:10" ht="16" x14ac:dyDescent="0.2">
      <c r="A17481" t="s">
        <v>10666</v>
      </c>
      <c r="B17481" t="s">
        <v>52762</v>
      </c>
      <c r="C17481" t="s">
        <v>52763</v>
      </c>
      <c r="D17481">
        <v>3</v>
      </c>
      <c r="E17481" t="s">
        <v>52735</v>
      </c>
      <c r="F17481" t="s">
        <v>13</v>
      </c>
      <c r="G17481" t="s">
        <v>52736</v>
      </c>
      <c r="H17481" s="3" t="s">
        <v>52764</v>
      </c>
      <c r="I17481" t="s">
        <v>62</v>
      </c>
      <c r="J17481" t="s">
        <v>10668</v>
      </c>
    </row>
    <row r="17482" spans="1:10" ht="16" x14ac:dyDescent="0.2">
      <c r="A17482" t="s">
        <v>27641</v>
      </c>
      <c r="B17482" t="s">
        <v>2666</v>
      </c>
      <c r="C17482" t="s">
        <v>52765</v>
      </c>
      <c r="D17482">
        <v>3</v>
      </c>
      <c r="E17482" t="s">
        <v>52735</v>
      </c>
      <c r="F17482" t="s">
        <v>13</v>
      </c>
      <c r="G17482" t="s">
        <v>52736</v>
      </c>
      <c r="H17482" s="3" t="s">
        <v>52743</v>
      </c>
      <c r="I17482" t="s">
        <v>62</v>
      </c>
      <c r="J17482" t="s">
        <v>27646</v>
      </c>
    </row>
    <row r="17483" spans="1:10" ht="16" x14ac:dyDescent="0.2">
      <c r="A17483" t="s">
        <v>34923</v>
      </c>
      <c r="B17483" t="s">
        <v>52766</v>
      </c>
      <c r="C17483" t="s">
        <v>52767</v>
      </c>
      <c r="D17483">
        <v>1</v>
      </c>
      <c r="E17483" t="s">
        <v>52735</v>
      </c>
      <c r="F17483" t="s">
        <v>13</v>
      </c>
      <c r="G17483" t="s">
        <v>52736</v>
      </c>
      <c r="H17483" s="3" t="s">
        <v>52743</v>
      </c>
      <c r="I17483" t="s">
        <v>62</v>
      </c>
      <c r="J17483" t="s">
        <v>34927</v>
      </c>
    </row>
    <row r="17484" spans="1:10" ht="16" x14ac:dyDescent="0.2">
      <c r="A17484" t="s">
        <v>32551</v>
      </c>
      <c r="B17484" t="s">
        <v>52768</v>
      </c>
      <c r="C17484" t="s">
        <v>52769</v>
      </c>
      <c r="D17484">
        <v>1</v>
      </c>
      <c r="E17484" t="s">
        <v>52735</v>
      </c>
      <c r="F17484" t="s">
        <v>13</v>
      </c>
      <c r="G17484" t="s">
        <v>52736</v>
      </c>
      <c r="H17484" s="3" t="s">
        <v>52770</v>
      </c>
      <c r="I17484" t="s">
        <v>62</v>
      </c>
      <c r="J17484" t="s">
        <v>32555</v>
      </c>
    </row>
    <row r="17485" spans="1:10" ht="16" x14ac:dyDescent="0.2">
      <c r="A17485" t="s">
        <v>52771</v>
      </c>
      <c r="B17485" t="s">
        <v>52772</v>
      </c>
      <c r="C17485" t="s">
        <v>52773</v>
      </c>
      <c r="D17485">
        <v>1</v>
      </c>
      <c r="E17485" t="s">
        <v>52735</v>
      </c>
      <c r="F17485" t="s">
        <v>13</v>
      </c>
      <c r="G17485" t="s">
        <v>52736</v>
      </c>
      <c r="H17485" s="3" t="s">
        <v>52764</v>
      </c>
      <c r="I17485" t="s">
        <v>62</v>
      </c>
      <c r="J17485" t="s">
        <v>52774</v>
      </c>
    </row>
    <row r="17486" spans="1:10" ht="32" x14ac:dyDescent="0.2">
      <c r="A17486" t="s">
        <v>52751</v>
      </c>
      <c r="B17486" t="s">
        <v>52775</v>
      </c>
      <c r="C17486" t="s">
        <v>52776</v>
      </c>
      <c r="D17486">
        <v>3</v>
      </c>
      <c r="E17486" t="s">
        <v>52735</v>
      </c>
      <c r="F17486" t="s">
        <v>13</v>
      </c>
      <c r="G17486" t="s">
        <v>52736</v>
      </c>
      <c r="H17486" s="3" t="s">
        <v>52777</v>
      </c>
      <c r="I17486" t="s">
        <v>62</v>
      </c>
      <c r="J17486" t="s">
        <v>52754</v>
      </c>
    </row>
    <row r="17487" spans="1:10" ht="16" x14ac:dyDescent="0.2">
      <c r="A17487" t="s">
        <v>52751</v>
      </c>
      <c r="B17487" t="s">
        <v>52778</v>
      </c>
      <c r="C17487" t="s">
        <v>52779</v>
      </c>
      <c r="D17487">
        <v>2</v>
      </c>
      <c r="E17487" t="s">
        <v>52735</v>
      </c>
      <c r="F17487" t="s">
        <v>13</v>
      </c>
      <c r="G17487" t="s">
        <v>52736</v>
      </c>
      <c r="H17487" s="3" t="s">
        <v>52764</v>
      </c>
      <c r="I17487" t="s">
        <v>62</v>
      </c>
      <c r="J17487" t="s">
        <v>52754</v>
      </c>
    </row>
    <row r="17488" spans="1:10" ht="16" x14ac:dyDescent="0.2">
      <c r="A17488" t="s">
        <v>49189</v>
      </c>
      <c r="B17488" t="s">
        <v>52780</v>
      </c>
      <c r="C17488" t="s">
        <v>52781</v>
      </c>
      <c r="D17488">
        <v>3</v>
      </c>
      <c r="E17488" t="s">
        <v>52735</v>
      </c>
      <c r="F17488" t="s">
        <v>13</v>
      </c>
      <c r="G17488" t="s">
        <v>52736</v>
      </c>
      <c r="H17488" s="3" t="s">
        <v>52743</v>
      </c>
      <c r="I17488" t="s">
        <v>62</v>
      </c>
      <c r="J17488" t="s">
        <v>49190</v>
      </c>
    </row>
    <row r="17489" spans="1:10" ht="16" x14ac:dyDescent="0.2">
      <c r="A17489" t="s">
        <v>52782</v>
      </c>
      <c r="B17489" t="s">
        <v>52783</v>
      </c>
      <c r="C17489" t="s">
        <v>52784</v>
      </c>
      <c r="D17489">
        <v>4</v>
      </c>
      <c r="E17489" t="s">
        <v>52735</v>
      </c>
      <c r="F17489" t="s">
        <v>13</v>
      </c>
      <c r="G17489" t="s">
        <v>52736</v>
      </c>
      <c r="H17489" s="3" t="s">
        <v>52785</v>
      </c>
      <c r="I17489" t="s">
        <v>62</v>
      </c>
      <c r="J17489" t="s">
        <v>52786</v>
      </c>
    </row>
    <row r="17490" spans="1:10" ht="16" x14ac:dyDescent="0.2">
      <c r="A17490" t="s">
        <v>21034</v>
      </c>
      <c r="B17490" t="s">
        <v>52787</v>
      </c>
      <c r="C17490" t="s">
        <v>52788</v>
      </c>
      <c r="D17490">
        <v>5</v>
      </c>
      <c r="E17490" t="s">
        <v>52735</v>
      </c>
      <c r="F17490" t="s">
        <v>13</v>
      </c>
      <c r="G17490" t="s">
        <v>52736</v>
      </c>
      <c r="H17490" s="3" t="s">
        <v>52760</v>
      </c>
      <c r="I17490" t="s">
        <v>62</v>
      </c>
      <c r="J17490" t="s">
        <v>21037</v>
      </c>
    </row>
    <row r="17491" spans="1:10" ht="16" x14ac:dyDescent="0.2">
      <c r="A17491" t="s">
        <v>52789</v>
      </c>
      <c r="B17491" t="s">
        <v>4119</v>
      </c>
      <c r="C17491" t="s">
        <v>52790</v>
      </c>
      <c r="D17491">
        <v>1</v>
      </c>
      <c r="E17491" t="s">
        <v>52735</v>
      </c>
      <c r="F17491" t="s">
        <v>13</v>
      </c>
      <c r="G17491" t="s">
        <v>52736</v>
      </c>
      <c r="H17491" s="3" t="s">
        <v>52743</v>
      </c>
      <c r="I17491" t="s">
        <v>62</v>
      </c>
      <c r="J17491" t="s">
        <v>52791</v>
      </c>
    </row>
    <row r="17492" spans="1:10" ht="16" x14ac:dyDescent="0.2">
      <c r="A17492" t="s">
        <v>10654</v>
      </c>
      <c r="B17492" t="s">
        <v>52762</v>
      </c>
      <c r="C17492" t="s">
        <v>52763</v>
      </c>
      <c r="D17492">
        <v>3</v>
      </c>
      <c r="E17492" t="s">
        <v>13</v>
      </c>
      <c r="F17492" t="s">
        <v>13</v>
      </c>
      <c r="G17492" t="s">
        <v>52792</v>
      </c>
      <c r="H17492" s="3" t="s">
        <v>52793</v>
      </c>
      <c r="I17492" t="s">
        <v>1033</v>
      </c>
      <c r="J17492" t="s">
        <v>10657</v>
      </c>
    </row>
    <row r="17493" spans="1:10" ht="16" x14ac:dyDescent="0.2">
      <c r="A17493" t="s">
        <v>52794</v>
      </c>
      <c r="B17493" t="s">
        <v>52795</v>
      </c>
      <c r="C17493" t="s">
        <v>52796</v>
      </c>
      <c r="D17493">
        <v>1</v>
      </c>
      <c r="E17493" t="s">
        <v>13</v>
      </c>
      <c r="F17493" t="s">
        <v>13</v>
      </c>
      <c r="G17493" t="s">
        <v>52797</v>
      </c>
      <c r="H17493" s="3" t="s">
        <v>52798</v>
      </c>
      <c r="I17493" t="s">
        <v>2813</v>
      </c>
      <c r="J17493" t="s">
        <v>52799</v>
      </c>
    </row>
    <row r="17494" spans="1:10" ht="32" x14ac:dyDescent="0.2">
      <c r="A17494" t="s">
        <v>52794</v>
      </c>
      <c r="B17494" t="s">
        <v>52800</v>
      </c>
      <c r="C17494" t="s">
        <v>52801</v>
      </c>
      <c r="D17494">
        <v>2</v>
      </c>
      <c r="E17494" t="s">
        <v>13</v>
      </c>
      <c r="F17494" t="s">
        <v>13</v>
      </c>
      <c r="G17494" t="s">
        <v>52797</v>
      </c>
      <c r="H17494" s="3" t="s">
        <v>52802</v>
      </c>
      <c r="I17494" t="s">
        <v>2813</v>
      </c>
      <c r="J17494" t="s">
        <v>52799</v>
      </c>
    </row>
    <row r="17495" spans="1:10" ht="16" x14ac:dyDescent="0.2">
      <c r="A17495" t="s">
        <v>52794</v>
      </c>
      <c r="B17495" t="s">
        <v>52803</v>
      </c>
      <c r="C17495" t="s">
        <v>52804</v>
      </c>
      <c r="D17495">
        <v>3</v>
      </c>
      <c r="E17495" t="s">
        <v>13</v>
      </c>
      <c r="F17495" t="s">
        <v>13</v>
      </c>
      <c r="G17495" t="s">
        <v>52797</v>
      </c>
      <c r="H17495" s="3" t="s">
        <v>52798</v>
      </c>
      <c r="I17495" t="s">
        <v>2813</v>
      </c>
      <c r="J17495" t="s">
        <v>52799</v>
      </c>
    </row>
    <row r="17496" spans="1:10" ht="16" x14ac:dyDescent="0.2">
      <c r="A17496" t="s">
        <v>52805</v>
      </c>
      <c r="B17496" t="s">
        <v>52806</v>
      </c>
      <c r="C17496" t="s">
        <v>52807</v>
      </c>
      <c r="D17496">
        <v>2</v>
      </c>
      <c r="E17496" t="s">
        <v>52808</v>
      </c>
      <c r="F17496" t="s">
        <v>13</v>
      </c>
      <c r="G17496" t="s">
        <v>52809</v>
      </c>
      <c r="H17496" s="3" t="s">
        <v>52810</v>
      </c>
      <c r="I17496" t="s">
        <v>404</v>
      </c>
      <c r="J17496" t="s">
        <v>52811</v>
      </c>
    </row>
    <row r="17497" spans="1:10" ht="16" x14ac:dyDescent="0.2">
      <c r="A17497" t="s">
        <v>52805</v>
      </c>
      <c r="B17497" t="s">
        <v>52812</v>
      </c>
      <c r="C17497" t="s">
        <v>52813</v>
      </c>
      <c r="D17497">
        <v>1</v>
      </c>
      <c r="E17497" t="s">
        <v>52808</v>
      </c>
      <c r="F17497" t="s">
        <v>13</v>
      </c>
      <c r="G17497" t="s">
        <v>52809</v>
      </c>
      <c r="H17497" s="3" t="s">
        <v>52810</v>
      </c>
      <c r="I17497" t="s">
        <v>404</v>
      </c>
      <c r="J17497" t="s">
        <v>52811</v>
      </c>
    </row>
    <row r="17498" spans="1:10" ht="32" x14ac:dyDescent="0.2">
      <c r="A17498" t="s">
        <v>15316</v>
      </c>
      <c r="B17498" t="s">
        <v>52814</v>
      </c>
      <c r="C17498" t="s">
        <v>52815</v>
      </c>
      <c r="D17498">
        <v>3</v>
      </c>
      <c r="E17498" t="s">
        <v>13</v>
      </c>
      <c r="F17498" t="s">
        <v>13</v>
      </c>
      <c r="G17498" t="s">
        <v>52809</v>
      </c>
      <c r="H17498" s="3" t="s">
        <v>52816</v>
      </c>
      <c r="I17498" t="s">
        <v>7603</v>
      </c>
      <c r="J17498" t="s">
        <v>15320</v>
      </c>
    </row>
    <row r="17499" spans="1:10" ht="16" x14ac:dyDescent="0.2">
      <c r="A17499" t="s">
        <v>52817</v>
      </c>
      <c r="B17499" t="s">
        <v>52806</v>
      </c>
      <c r="C17499" t="s">
        <v>52807</v>
      </c>
      <c r="D17499">
        <v>9</v>
      </c>
      <c r="E17499" t="s">
        <v>52808</v>
      </c>
      <c r="F17499" t="s">
        <v>13</v>
      </c>
      <c r="G17499" t="s">
        <v>52809</v>
      </c>
      <c r="H17499" s="3" t="s">
        <v>52810</v>
      </c>
      <c r="I17499" t="s">
        <v>404</v>
      </c>
      <c r="J17499" t="s">
        <v>12642</v>
      </c>
    </row>
    <row r="17500" spans="1:10" ht="16" x14ac:dyDescent="0.2">
      <c r="A17500" t="s">
        <v>52818</v>
      </c>
      <c r="B17500" t="s">
        <v>52806</v>
      </c>
      <c r="C17500" t="s">
        <v>52807</v>
      </c>
      <c r="D17500">
        <v>1</v>
      </c>
      <c r="E17500" t="s">
        <v>52808</v>
      </c>
      <c r="F17500" t="s">
        <v>13</v>
      </c>
      <c r="G17500" t="s">
        <v>52809</v>
      </c>
      <c r="H17500" s="3" t="s">
        <v>52810</v>
      </c>
      <c r="I17500" t="s">
        <v>404</v>
      </c>
      <c r="J17500" t="s">
        <v>52819</v>
      </c>
    </row>
    <row r="17501" spans="1:10" ht="16" x14ac:dyDescent="0.2">
      <c r="A17501" t="s">
        <v>35595</v>
      </c>
      <c r="B17501" t="s">
        <v>52806</v>
      </c>
      <c r="C17501" t="s">
        <v>52807</v>
      </c>
      <c r="D17501">
        <v>1</v>
      </c>
      <c r="E17501" t="s">
        <v>52808</v>
      </c>
      <c r="F17501" t="s">
        <v>13</v>
      </c>
      <c r="G17501" t="s">
        <v>52809</v>
      </c>
      <c r="H17501" s="3" t="s">
        <v>52820</v>
      </c>
      <c r="I17501" t="s">
        <v>404</v>
      </c>
      <c r="J17501" t="s">
        <v>35599</v>
      </c>
    </row>
    <row r="17502" spans="1:10" ht="16" x14ac:dyDescent="0.2">
      <c r="A17502" t="s">
        <v>52821</v>
      </c>
      <c r="B17502" t="s">
        <v>52822</v>
      </c>
      <c r="C17502" t="s">
        <v>52823</v>
      </c>
      <c r="D17502">
        <v>2</v>
      </c>
      <c r="E17502" t="s">
        <v>52808</v>
      </c>
      <c r="F17502" t="s">
        <v>13</v>
      </c>
      <c r="G17502" t="s">
        <v>52809</v>
      </c>
      <c r="H17502" s="3" t="s">
        <v>52820</v>
      </c>
      <c r="I17502" t="s">
        <v>404</v>
      </c>
      <c r="J17502" t="s">
        <v>52824</v>
      </c>
    </row>
    <row r="17503" spans="1:10" ht="32" x14ac:dyDescent="0.2">
      <c r="A17503" t="s">
        <v>52825</v>
      </c>
      <c r="B17503" t="s">
        <v>52826</v>
      </c>
      <c r="C17503" t="s">
        <v>52827</v>
      </c>
      <c r="D17503">
        <v>2</v>
      </c>
      <c r="E17503" t="s">
        <v>13</v>
      </c>
      <c r="F17503" t="s">
        <v>13</v>
      </c>
      <c r="G17503" t="s">
        <v>52809</v>
      </c>
      <c r="H17503" s="3" t="s">
        <v>52828</v>
      </c>
      <c r="I17503" t="s">
        <v>7009</v>
      </c>
      <c r="J17503" t="s">
        <v>52829</v>
      </c>
    </row>
    <row r="17504" spans="1:10" ht="16" x14ac:dyDescent="0.2">
      <c r="A17504" t="s">
        <v>52825</v>
      </c>
      <c r="B17504" t="s">
        <v>52830</v>
      </c>
      <c r="C17504" t="s">
        <v>52831</v>
      </c>
      <c r="D17504">
        <v>1</v>
      </c>
      <c r="E17504" t="s">
        <v>52808</v>
      </c>
      <c r="F17504" t="s">
        <v>13</v>
      </c>
      <c r="G17504" t="s">
        <v>52809</v>
      </c>
      <c r="H17504" s="3" t="s">
        <v>52832</v>
      </c>
      <c r="I17504" t="s">
        <v>404</v>
      </c>
      <c r="J17504" t="s">
        <v>52829</v>
      </c>
    </row>
    <row r="17505" spans="1:10" ht="16" x14ac:dyDescent="0.2">
      <c r="A17505" t="s">
        <v>35595</v>
      </c>
      <c r="B17505" t="s">
        <v>52812</v>
      </c>
      <c r="C17505" t="s">
        <v>52813</v>
      </c>
      <c r="D17505">
        <v>2</v>
      </c>
      <c r="E17505" t="s">
        <v>52808</v>
      </c>
      <c r="F17505" t="s">
        <v>13</v>
      </c>
      <c r="G17505" t="s">
        <v>52809</v>
      </c>
      <c r="H17505" s="3" t="s">
        <v>52820</v>
      </c>
      <c r="I17505" t="s">
        <v>404</v>
      </c>
      <c r="J17505" t="s">
        <v>35599</v>
      </c>
    </row>
    <row r="17506" spans="1:10" ht="16" x14ac:dyDescent="0.2">
      <c r="A17506" t="s">
        <v>35595</v>
      </c>
      <c r="B17506" t="s">
        <v>52833</v>
      </c>
      <c r="C17506" t="s">
        <v>52834</v>
      </c>
      <c r="D17506">
        <v>3</v>
      </c>
      <c r="E17506" t="s">
        <v>52808</v>
      </c>
      <c r="F17506" t="s">
        <v>13</v>
      </c>
      <c r="G17506" t="s">
        <v>52809</v>
      </c>
      <c r="H17506" s="3" t="s">
        <v>52820</v>
      </c>
      <c r="I17506" t="s">
        <v>404</v>
      </c>
      <c r="J17506" t="s">
        <v>35599</v>
      </c>
    </row>
    <row r="17507" spans="1:10" ht="32" x14ac:dyDescent="0.2">
      <c r="A17507" t="s">
        <v>52825</v>
      </c>
      <c r="B17507" t="s">
        <v>52835</v>
      </c>
      <c r="C17507" t="s">
        <v>52836</v>
      </c>
      <c r="D17507">
        <v>3</v>
      </c>
      <c r="E17507" t="s">
        <v>52808</v>
      </c>
      <c r="F17507" t="s">
        <v>13</v>
      </c>
      <c r="G17507" t="s">
        <v>52809</v>
      </c>
      <c r="H17507" s="3" t="s">
        <v>52837</v>
      </c>
      <c r="I17507" t="s">
        <v>404</v>
      </c>
      <c r="J17507" t="s">
        <v>52829</v>
      </c>
    </row>
    <row r="17508" spans="1:10" ht="16" x14ac:dyDescent="0.2">
      <c r="A17508" t="s">
        <v>52838</v>
      </c>
      <c r="B17508" t="s">
        <v>52839</v>
      </c>
      <c r="C17508" t="s">
        <v>52840</v>
      </c>
      <c r="D17508">
        <v>1</v>
      </c>
      <c r="E17508" t="s">
        <v>52808</v>
      </c>
      <c r="F17508" t="s">
        <v>13</v>
      </c>
      <c r="G17508" t="s">
        <v>52809</v>
      </c>
      <c r="H17508" s="3" t="s">
        <v>52841</v>
      </c>
      <c r="I17508" t="s">
        <v>404</v>
      </c>
      <c r="J17508" t="s">
        <v>52842</v>
      </c>
    </row>
    <row r="17509" spans="1:10" ht="16" x14ac:dyDescent="0.2">
      <c r="A17509" t="s">
        <v>52838</v>
      </c>
      <c r="B17509" t="s">
        <v>52843</v>
      </c>
      <c r="C17509" t="s">
        <v>52844</v>
      </c>
      <c r="D17509">
        <v>2</v>
      </c>
      <c r="E17509" t="s">
        <v>52808</v>
      </c>
      <c r="F17509" t="s">
        <v>13</v>
      </c>
      <c r="G17509" t="s">
        <v>52809</v>
      </c>
      <c r="H17509" s="3" t="s">
        <v>52841</v>
      </c>
      <c r="I17509" t="s">
        <v>404</v>
      </c>
      <c r="J17509" t="s">
        <v>52842</v>
      </c>
    </row>
    <row r="17510" spans="1:10" ht="16" x14ac:dyDescent="0.2">
      <c r="A17510" t="s">
        <v>52845</v>
      </c>
      <c r="B17510" t="s">
        <v>4737</v>
      </c>
      <c r="C17510" t="s">
        <v>52846</v>
      </c>
      <c r="D17510">
        <v>1</v>
      </c>
      <c r="E17510" t="s">
        <v>52808</v>
      </c>
      <c r="F17510" t="s">
        <v>13</v>
      </c>
      <c r="G17510" t="s">
        <v>52809</v>
      </c>
      <c r="H17510" s="3" t="s">
        <v>52847</v>
      </c>
      <c r="I17510" t="s">
        <v>404</v>
      </c>
      <c r="J17510" t="s">
        <v>52848</v>
      </c>
    </row>
    <row r="17511" spans="1:10" ht="16" x14ac:dyDescent="0.2">
      <c r="A17511" t="s">
        <v>34352</v>
      </c>
      <c r="B17511" t="s">
        <v>52849</v>
      </c>
      <c r="C17511" t="s">
        <v>52850</v>
      </c>
      <c r="D17511">
        <v>1</v>
      </c>
      <c r="E17511" t="s">
        <v>52808</v>
      </c>
      <c r="F17511" t="s">
        <v>13</v>
      </c>
      <c r="G17511" t="s">
        <v>52809</v>
      </c>
      <c r="H17511" s="3" t="s">
        <v>52820</v>
      </c>
      <c r="I17511" t="s">
        <v>404</v>
      </c>
      <c r="J17511" t="s">
        <v>34356</v>
      </c>
    </row>
    <row r="17512" spans="1:10" ht="16" x14ac:dyDescent="0.2">
      <c r="A17512" t="s">
        <v>14553</v>
      </c>
      <c r="B17512" t="s">
        <v>52851</v>
      </c>
      <c r="C17512" t="s">
        <v>52852</v>
      </c>
      <c r="D17512">
        <v>2</v>
      </c>
      <c r="E17512" t="s">
        <v>13</v>
      </c>
      <c r="F17512" t="s">
        <v>13</v>
      </c>
      <c r="G17512" t="s">
        <v>52853</v>
      </c>
      <c r="H17512" s="3" t="s">
        <v>52854</v>
      </c>
      <c r="I17512" t="s">
        <v>355</v>
      </c>
      <c r="J17512" t="s">
        <v>14557</v>
      </c>
    </row>
    <row r="17513" spans="1:10" ht="16" x14ac:dyDescent="0.2">
      <c r="A17513" t="s">
        <v>26528</v>
      </c>
      <c r="B17513" t="s">
        <v>52855</v>
      </c>
      <c r="C17513" t="s">
        <v>52856</v>
      </c>
      <c r="D17513">
        <v>5</v>
      </c>
      <c r="E17513" t="s">
        <v>13</v>
      </c>
      <c r="F17513" t="s">
        <v>13</v>
      </c>
      <c r="G17513" t="s">
        <v>52853</v>
      </c>
      <c r="H17513" s="3" t="s">
        <v>52857</v>
      </c>
      <c r="I17513" t="s">
        <v>355</v>
      </c>
      <c r="J17513" t="s">
        <v>26532</v>
      </c>
    </row>
    <row r="17514" spans="1:10" ht="16" x14ac:dyDescent="0.2">
      <c r="A17514" t="s">
        <v>15883</v>
      </c>
      <c r="B17514" t="s">
        <v>52858</v>
      </c>
      <c r="C17514" t="s">
        <v>52859</v>
      </c>
      <c r="D17514">
        <v>2</v>
      </c>
      <c r="E17514" t="s">
        <v>13</v>
      </c>
      <c r="F17514" t="s">
        <v>13</v>
      </c>
      <c r="G17514" t="s">
        <v>52853</v>
      </c>
      <c r="H17514" s="3" t="s">
        <v>52860</v>
      </c>
      <c r="I17514" t="s">
        <v>355</v>
      </c>
      <c r="J17514" t="s">
        <v>15886</v>
      </c>
    </row>
    <row r="17515" spans="1:10" ht="16" x14ac:dyDescent="0.2">
      <c r="A17515" t="s">
        <v>8986</v>
      </c>
      <c r="B17515" t="s">
        <v>52861</v>
      </c>
      <c r="C17515" t="s">
        <v>52862</v>
      </c>
      <c r="D17515">
        <v>3</v>
      </c>
      <c r="E17515" t="s">
        <v>13</v>
      </c>
      <c r="F17515" t="s">
        <v>13</v>
      </c>
      <c r="G17515" t="s">
        <v>52853</v>
      </c>
      <c r="H17515" s="3" t="s">
        <v>52863</v>
      </c>
      <c r="I17515" t="s">
        <v>355</v>
      </c>
      <c r="J17515" t="s">
        <v>8990</v>
      </c>
    </row>
    <row r="17516" spans="1:10" ht="32" x14ac:dyDescent="0.2">
      <c r="A17516" t="s">
        <v>52864</v>
      </c>
      <c r="B17516" t="s">
        <v>52865</v>
      </c>
      <c r="C17516" t="s">
        <v>52866</v>
      </c>
      <c r="D17516">
        <v>1</v>
      </c>
      <c r="E17516">
        <f>514</f>
        <v>514</v>
      </c>
      <c r="F17516" t="s">
        <v>13</v>
      </c>
      <c r="G17516" t="s">
        <v>52867</v>
      </c>
      <c r="H17516" s="3" t="s">
        <v>52868</v>
      </c>
      <c r="I17516" t="s">
        <v>62</v>
      </c>
      <c r="J17516" t="s">
        <v>52869</v>
      </c>
    </row>
    <row r="17517" spans="1:10" ht="32" x14ac:dyDescent="0.2">
      <c r="A17517" t="s">
        <v>52864</v>
      </c>
      <c r="B17517" t="s">
        <v>52870</v>
      </c>
      <c r="C17517" t="s">
        <v>52871</v>
      </c>
      <c r="D17517">
        <v>2</v>
      </c>
      <c r="E17517">
        <f>514</f>
        <v>514</v>
      </c>
      <c r="F17517" t="s">
        <v>13</v>
      </c>
      <c r="G17517" t="s">
        <v>52867</v>
      </c>
      <c r="H17517" s="3" t="s">
        <v>52868</v>
      </c>
      <c r="I17517" t="s">
        <v>62</v>
      </c>
      <c r="J17517" t="s">
        <v>52869</v>
      </c>
    </row>
    <row r="17518" spans="1:10" ht="16" x14ac:dyDescent="0.2">
      <c r="A17518" t="s">
        <v>6702</v>
      </c>
      <c r="B17518" t="s">
        <v>52872</v>
      </c>
      <c r="C17518" t="s">
        <v>52873</v>
      </c>
      <c r="D17518">
        <v>3</v>
      </c>
      <c r="E17518" t="s">
        <v>13</v>
      </c>
      <c r="F17518" t="s">
        <v>13</v>
      </c>
      <c r="G17518" t="s">
        <v>52867</v>
      </c>
      <c r="H17518" s="3" t="s">
        <v>52874</v>
      </c>
      <c r="I17518" t="s">
        <v>1040</v>
      </c>
      <c r="J17518" t="s">
        <v>6705</v>
      </c>
    </row>
    <row r="17519" spans="1:10" ht="16" x14ac:dyDescent="0.2">
      <c r="A17519" t="s">
        <v>52875</v>
      </c>
      <c r="B17519" t="s">
        <v>52865</v>
      </c>
      <c r="C17519" t="s">
        <v>52866</v>
      </c>
      <c r="D17519">
        <v>1</v>
      </c>
      <c r="E17519">
        <f>514</f>
        <v>514</v>
      </c>
      <c r="F17519" t="s">
        <v>13</v>
      </c>
      <c r="G17519" t="s">
        <v>52867</v>
      </c>
      <c r="H17519" s="3" t="s">
        <v>52876</v>
      </c>
      <c r="I17519" t="s">
        <v>62</v>
      </c>
      <c r="J17519" t="s">
        <v>52877</v>
      </c>
    </row>
    <row r="17520" spans="1:10" ht="16" x14ac:dyDescent="0.2">
      <c r="A17520" t="s">
        <v>52878</v>
      </c>
      <c r="B17520" t="s">
        <v>52879</v>
      </c>
      <c r="C17520" t="s">
        <v>52880</v>
      </c>
      <c r="D17520">
        <v>2</v>
      </c>
      <c r="E17520">
        <f>514</f>
        <v>514</v>
      </c>
      <c r="F17520" t="s">
        <v>13</v>
      </c>
      <c r="G17520" t="s">
        <v>52867</v>
      </c>
      <c r="H17520" s="3" t="s">
        <v>52881</v>
      </c>
      <c r="I17520" t="s">
        <v>62</v>
      </c>
      <c r="J17520" t="s">
        <v>52882</v>
      </c>
    </row>
    <row r="17521" spans="1:10" ht="16" x14ac:dyDescent="0.2">
      <c r="A17521" t="s">
        <v>9964</v>
      </c>
      <c r="B17521" t="s">
        <v>52883</v>
      </c>
      <c r="C17521" t="s">
        <v>52866</v>
      </c>
      <c r="D17521">
        <v>3</v>
      </c>
      <c r="E17521">
        <f>514</f>
        <v>514</v>
      </c>
      <c r="F17521" t="s">
        <v>13</v>
      </c>
      <c r="G17521" t="s">
        <v>52867</v>
      </c>
      <c r="H17521" s="3" t="s">
        <v>52884</v>
      </c>
      <c r="I17521" t="s">
        <v>62</v>
      </c>
      <c r="J17521" t="s">
        <v>9965</v>
      </c>
    </row>
    <row r="17522" spans="1:10" ht="16" x14ac:dyDescent="0.2">
      <c r="A17522" t="s">
        <v>3941</v>
      </c>
      <c r="B17522" t="s">
        <v>52885</v>
      </c>
      <c r="C17522" t="s">
        <v>52886</v>
      </c>
      <c r="D17522">
        <v>3</v>
      </c>
      <c r="E17522" t="s">
        <v>13</v>
      </c>
      <c r="F17522" t="s">
        <v>13</v>
      </c>
      <c r="G17522" t="s">
        <v>52887</v>
      </c>
      <c r="H17522" s="3" t="s">
        <v>52888</v>
      </c>
      <c r="I17522" t="s">
        <v>355</v>
      </c>
      <c r="J17522" t="s">
        <v>3945</v>
      </c>
    </row>
    <row r="17523" spans="1:10" ht="16" x14ac:dyDescent="0.2">
      <c r="A17523" t="s">
        <v>52889</v>
      </c>
      <c r="B17523" t="s">
        <v>52890</v>
      </c>
      <c r="C17523" t="s">
        <v>52891</v>
      </c>
      <c r="D17523">
        <v>1</v>
      </c>
      <c r="E17523" t="s">
        <v>13</v>
      </c>
      <c r="F17523" t="s">
        <v>13</v>
      </c>
      <c r="G17523" t="s">
        <v>52892</v>
      </c>
      <c r="H17523" s="3" t="s">
        <v>52893</v>
      </c>
      <c r="I17523" t="s">
        <v>3035</v>
      </c>
      <c r="J17523" t="s">
        <v>52894</v>
      </c>
    </row>
    <row r="17524" spans="1:10" ht="16" x14ac:dyDescent="0.2">
      <c r="A17524" t="s">
        <v>52895</v>
      </c>
      <c r="B17524" t="s">
        <v>52890</v>
      </c>
      <c r="C17524" t="s">
        <v>52891</v>
      </c>
      <c r="D17524">
        <v>1</v>
      </c>
      <c r="E17524" t="s">
        <v>13</v>
      </c>
      <c r="F17524" t="s">
        <v>13</v>
      </c>
      <c r="G17524" t="s">
        <v>52892</v>
      </c>
      <c r="H17524" s="3" t="s">
        <v>52893</v>
      </c>
      <c r="I17524" t="s">
        <v>3035</v>
      </c>
      <c r="J17524" t="s">
        <v>52896</v>
      </c>
    </row>
    <row r="17525" spans="1:10" ht="16" x14ac:dyDescent="0.2">
      <c r="A17525" t="s">
        <v>9875</v>
      </c>
      <c r="B17525" t="s">
        <v>52897</v>
      </c>
      <c r="C17525" t="s">
        <v>52898</v>
      </c>
      <c r="D17525">
        <v>4</v>
      </c>
      <c r="E17525" t="s">
        <v>13</v>
      </c>
      <c r="F17525" t="s">
        <v>13</v>
      </c>
      <c r="G17525" t="s">
        <v>52892</v>
      </c>
      <c r="H17525" s="3" t="s">
        <v>52899</v>
      </c>
      <c r="I17525" t="s">
        <v>3035</v>
      </c>
      <c r="J17525" t="s">
        <v>9877</v>
      </c>
    </row>
    <row r="17526" spans="1:10" ht="32" x14ac:dyDescent="0.2">
      <c r="A17526" t="s">
        <v>52900</v>
      </c>
      <c r="B17526" t="s">
        <v>31394</v>
      </c>
      <c r="C17526" t="s">
        <v>39896</v>
      </c>
      <c r="D17526">
        <v>1</v>
      </c>
      <c r="E17526" t="s">
        <v>13</v>
      </c>
      <c r="F17526" t="s">
        <v>13</v>
      </c>
      <c r="G17526" t="s">
        <v>52892</v>
      </c>
      <c r="H17526" s="3" t="s">
        <v>52901</v>
      </c>
      <c r="I17526" t="s">
        <v>62</v>
      </c>
      <c r="J17526" t="s">
        <v>52902</v>
      </c>
    </row>
    <row r="17527" spans="1:10" ht="16" x14ac:dyDescent="0.2">
      <c r="A17527" t="s">
        <v>52903</v>
      </c>
      <c r="B17527" t="s">
        <v>52890</v>
      </c>
      <c r="C17527" t="s">
        <v>52891</v>
      </c>
      <c r="D17527">
        <v>2</v>
      </c>
      <c r="E17527" t="s">
        <v>13</v>
      </c>
      <c r="F17527" t="s">
        <v>13</v>
      </c>
      <c r="G17527" t="s">
        <v>52892</v>
      </c>
      <c r="H17527" s="3" t="s">
        <v>52904</v>
      </c>
      <c r="I17527" t="s">
        <v>3035</v>
      </c>
      <c r="J17527" t="s">
        <v>52905</v>
      </c>
    </row>
    <row r="17528" spans="1:10" ht="16" x14ac:dyDescent="0.2">
      <c r="A17528" t="s">
        <v>52906</v>
      </c>
      <c r="B17528" t="s">
        <v>52907</v>
      </c>
      <c r="C17528" t="s">
        <v>52908</v>
      </c>
      <c r="D17528">
        <v>2</v>
      </c>
      <c r="E17528" t="s">
        <v>13</v>
      </c>
      <c r="F17528" t="s">
        <v>13</v>
      </c>
      <c r="G17528" t="s">
        <v>52892</v>
      </c>
      <c r="H17528" s="3" t="s">
        <v>52899</v>
      </c>
      <c r="I17528" t="s">
        <v>3035</v>
      </c>
      <c r="J17528" t="s">
        <v>52909</v>
      </c>
    </row>
    <row r="17529" spans="1:10" ht="16" x14ac:dyDescent="0.2">
      <c r="A17529" t="s">
        <v>52910</v>
      </c>
      <c r="B17529" t="s">
        <v>31394</v>
      </c>
      <c r="C17529" t="s">
        <v>39896</v>
      </c>
      <c r="D17529">
        <v>2</v>
      </c>
      <c r="E17529" t="s">
        <v>13</v>
      </c>
      <c r="F17529" t="s">
        <v>13</v>
      </c>
      <c r="G17529" t="s">
        <v>52892</v>
      </c>
      <c r="H17529" s="3" t="s">
        <v>52899</v>
      </c>
      <c r="I17529" t="s">
        <v>3035</v>
      </c>
      <c r="J17529" t="s">
        <v>52911</v>
      </c>
    </row>
    <row r="17530" spans="1:10" ht="16" x14ac:dyDescent="0.2">
      <c r="A17530" t="s">
        <v>52903</v>
      </c>
      <c r="B17530" t="s">
        <v>52912</v>
      </c>
      <c r="C17530" t="s">
        <v>52913</v>
      </c>
      <c r="D17530">
        <v>1</v>
      </c>
      <c r="E17530" t="s">
        <v>13</v>
      </c>
      <c r="F17530" t="s">
        <v>13</v>
      </c>
      <c r="G17530" t="s">
        <v>52892</v>
      </c>
      <c r="H17530" s="3" t="s">
        <v>52904</v>
      </c>
      <c r="I17530" t="s">
        <v>3035</v>
      </c>
      <c r="J17530" t="s">
        <v>52905</v>
      </c>
    </row>
    <row r="17531" spans="1:10" ht="32" x14ac:dyDescent="0.2">
      <c r="A17531" t="s">
        <v>9130</v>
      </c>
      <c r="B17531" t="s">
        <v>52914</v>
      </c>
      <c r="C17531" t="s">
        <v>52915</v>
      </c>
      <c r="D17531">
        <v>5</v>
      </c>
      <c r="E17531" t="s">
        <v>13</v>
      </c>
      <c r="F17531" t="s">
        <v>13</v>
      </c>
      <c r="G17531" t="s">
        <v>52892</v>
      </c>
      <c r="H17531" s="3" t="s">
        <v>52916</v>
      </c>
      <c r="I17531" t="s">
        <v>3035</v>
      </c>
      <c r="J17531" t="s">
        <v>9134</v>
      </c>
    </row>
    <row r="17532" spans="1:10" ht="16" x14ac:dyDescent="0.2">
      <c r="A17532" t="s">
        <v>49674</v>
      </c>
      <c r="B17532" t="s">
        <v>23091</v>
      </c>
      <c r="C17532" t="s">
        <v>52917</v>
      </c>
      <c r="D17532">
        <v>1</v>
      </c>
      <c r="E17532" t="s">
        <v>13</v>
      </c>
      <c r="F17532" t="s">
        <v>13</v>
      </c>
      <c r="G17532" t="s">
        <v>52892</v>
      </c>
      <c r="H17532" s="3" t="s">
        <v>52893</v>
      </c>
      <c r="I17532" t="s">
        <v>3035</v>
      </c>
      <c r="J17532" t="s">
        <v>49679</v>
      </c>
    </row>
    <row r="17533" spans="1:10" ht="16" x14ac:dyDescent="0.2">
      <c r="A17533" t="s">
        <v>9157</v>
      </c>
      <c r="B17533" t="s">
        <v>52918</v>
      </c>
      <c r="C17533" t="s">
        <v>52908</v>
      </c>
      <c r="D17533">
        <v>6</v>
      </c>
      <c r="E17533" t="s">
        <v>13</v>
      </c>
      <c r="F17533" t="s">
        <v>13</v>
      </c>
      <c r="G17533" t="s">
        <v>52892</v>
      </c>
      <c r="H17533" s="3" t="s">
        <v>52899</v>
      </c>
      <c r="I17533" t="s">
        <v>3035</v>
      </c>
      <c r="J17533" t="s">
        <v>9158</v>
      </c>
    </row>
    <row r="17534" spans="1:10" ht="16" x14ac:dyDescent="0.2">
      <c r="A17534" t="s">
        <v>23005</v>
      </c>
      <c r="B17534" t="s">
        <v>8174</v>
      </c>
      <c r="C17534" t="s">
        <v>52919</v>
      </c>
      <c r="D17534">
        <v>3</v>
      </c>
      <c r="E17534" t="s">
        <v>13</v>
      </c>
      <c r="F17534" t="s">
        <v>13</v>
      </c>
      <c r="G17534" t="s">
        <v>52892</v>
      </c>
      <c r="H17534" s="3" t="s">
        <v>52920</v>
      </c>
      <c r="I17534" t="s">
        <v>3035</v>
      </c>
      <c r="J17534" t="s">
        <v>23011</v>
      </c>
    </row>
    <row r="17535" spans="1:10" ht="32" x14ac:dyDescent="0.2">
      <c r="A17535" t="s">
        <v>52921</v>
      </c>
      <c r="B17535" t="s">
        <v>52897</v>
      </c>
      <c r="C17535" t="s">
        <v>52898</v>
      </c>
      <c r="D17535">
        <v>2</v>
      </c>
      <c r="E17535" t="s">
        <v>13</v>
      </c>
      <c r="F17535" t="s">
        <v>13</v>
      </c>
      <c r="G17535" t="s">
        <v>52892</v>
      </c>
      <c r="H17535" s="3" t="s">
        <v>52922</v>
      </c>
      <c r="I17535" t="s">
        <v>3035</v>
      </c>
      <c r="J17535" t="s">
        <v>9877</v>
      </c>
    </row>
    <row r="17536" spans="1:10" ht="32" x14ac:dyDescent="0.2">
      <c r="A17536" t="s">
        <v>52921</v>
      </c>
      <c r="B17536" t="s">
        <v>9869</v>
      </c>
      <c r="C17536" t="s">
        <v>9870</v>
      </c>
      <c r="D17536">
        <v>1</v>
      </c>
      <c r="E17536" t="s">
        <v>13</v>
      </c>
      <c r="F17536" t="s">
        <v>13</v>
      </c>
      <c r="G17536" t="s">
        <v>52892</v>
      </c>
      <c r="H17536" s="3" t="s">
        <v>52922</v>
      </c>
      <c r="I17536" t="s">
        <v>3035</v>
      </c>
      <c r="J17536" t="s">
        <v>9877</v>
      </c>
    </row>
    <row r="17537" spans="1:10" ht="16" x14ac:dyDescent="0.2">
      <c r="A17537" t="s">
        <v>52923</v>
      </c>
      <c r="B17537" t="s">
        <v>52890</v>
      </c>
      <c r="C17537" t="s">
        <v>52891</v>
      </c>
      <c r="D17537">
        <v>1</v>
      </c>
      <c r="E17537" t="s">
        <v>13</v>
      </c>
      <c r="F17537" t="s">
        <v>13</v>
      </c>
      <c r="G17537" t="s">
        <v>52892</v>
      </c>
      <c r="H17537" s="3" t="s">
        <v>52893</v>
      </c>
      <c r="I17537" t="s">
        <v>3035</v>
      </c>
      <c r="J17537" t="s">
        <v>52924</v>
      </c>
    </row>
    <row r="17538" spans="1:10" ht="16" x14ac:dyDescent="0.2">
      <c r="A17538" t="s">
        <v>47895</v>
      </c>
      <c r="B17538" t="s">
        <v>52925</v>
      </c>
      <c r="C17538" t="s">
        <v>52926</v>
      </c>
      <c r="D17538">
        <v>4</v>
      </c>
      <c r="E17538" t="s">
        <v>13</v>
      </c>
      <c r="F17538" t="s">
        <v>13</v>
      </c>
      <c r="G17538" t="s">
        <v>52892</v>
      </c>
      <c r="H17538" s="3" t="s">
        <v>52927</v>
      </c>
      <c r="I17538" t="s">
        <v>3035</v>
      </c>
      <c r="J17538" t="s">
        <v>47898</v>
      </c>
    </row>
    <row r="17539" spans="1:10" ht="16" x14ac:dyDescent="0.2">
      <c r="A17539" t="s">
        <v>39082</v>
      </c>
      <c r="B17539" t="s">
        <v>18074</v>
      </c>
      <c r="C17539" t="s">
        <v>52928</v>
      </c>
      <c r="D17539">
        <v>1</v>
      </c>
      <c r="E17539" t="s">
        <v>13</v>
      </c>
      <c r="F17539" t="s">
        <v>13</v>
      </c>
      <c r="G17539" t="s">
        <v>52892</v>
      </c>
      <c r="H17539" s="3" t="s">
        <v>52929</v>
      </c>
      <c r="I17539" t="s">
        <v>3035</v>
      </c>
      <c r="J17539" t="s">
        <v>39086</v>
      </c>
    </row>
    <row r="17540" spans="1:10" ht="16" x14ac:dyDescent="0.2">
      <c r="A17540" t="s">
        <v>9862</v>
      </c>
      <c r="B17540" t="s">
        <v>52897</v>
      </c>
      <c r="C17540" t="s">
        <v>52898</v>
      </c>
      <c r="D17540">
        <v>2</v>
      </c>
      <c r="E17540" t="s">
        <v>13</v>
      </c>
      <c r="F17540" t="s">
        <v>13</v>
      </c>
      <c r="G17540" t="s">
        <v>52892</v>
      </c>
      <c r="H17540" s="3" t="s">
        <v>52899</v>
      </c>
      <c r="I17540" t="s">
        <v>3035</v>
      </c>
      <c r="J17540" t="s">
        <v>9866</v>
      </c>
    </row>
    <row r="17541" spans="1:10" ht="16" x14ac:dyDescent="0.2">
      <c r="A17541" t="s">
        <v>39895</v>
      </c>
      <c r="B17541" t="s">
        <v>8068</v>
      </c>
      <c r="C17541" t="s">
        <v>52930</v>
      </c>
      <c r="D17541">
        <v>1</v>
      </c>
      <c r="E17541" t="s">
        <v>13</v>
      </c>
      <c r="F17541" t="s">
        <v>13</v>
      </c>
      <c r="G17541" t="s">
        <v>52892</v>
      </c>
      <c r="H17541" s="3" t="s">
        <v>52899</v>
      </c>
      <c r="I17541" t="s">
        <v>3035</v>
      </c>
      <c r="J17541" t="s">
        <v>39897</v>
      </c>
    </row>
    <row r="17542" spans="1:10" ht="16" x14ac:dyDescent="0.2">
      <c r="A17542" t="s">
        <v>46275</v>
      </c>
      <c r="B17542" t="s">
        <v>31394</v>
      </c>
      <c r="C17542" t="s">
        <v>39896</v>
      </c>
      <c r="D17542">
        <v>2</v>
      </c>
      <c r="E17542" t="s">
        <v>13</v>
      </c>
      <c r="F17542" t="s">
        <v>13</v>
      </c>
      <c r="G17542" t="s">
        <v>52892</v>
      </c>
      <c r="H17542" s="3" t="s">
        <v>52899</v>
      </c>
      <c r="I17542" t="s">
        <v>3035</v>
      </c>
      <c r="J17542" t="s">
        <v>46276</v>
      </c>
    </row>
    <row r="17543" spans="1:10" ht="16" x14ac:dyDescent="0.2">
      <c r="A17543" t="s">
        <v>22398</v>
      </c>
      <c r="B17543" t="s">
        <v>52931</v>
      </c>
      <c r="C17543" t="s">
        <v>52932</v>
      </c>
      <c r="D17543">
        <v>2</v>
      </c>
      <c r="E17543" t="s">
        <v>13</v>
      </c>
      <c r="F17543" t="s">
        <v>13</v>
      </c>
      <c r="G17543" t="s">
        <v>52892</v>
      </c>
      <c r="H17543" s="3" t="s">
        <v>52904</v>
      </c>
      <c r="I17543" t="s">
        <v>3035</v>
      </c>
      <c r="J17543" t="s">
        <v>22403</v>
      </c>
    </row>
    <row r="17544" spans="1:10" ht="16" x14ac:dyDescent="0.2">
      <c r="A17544" t="s">
        <v>52933</v>
      </c>
      <c r="B17544" t="s">
        <v>52934</v>
      </c>
      <c r="C17544" t="s">
        <v>52935</v>
      </c>
      <c r="D17544">
        <v>2</v>
      </c>
      <c r="E17544">
        <f>498</f>
        <v>498</v>
      </c>
      <c r="F17544" t="s">
        <v>13</v>
      </c>
      <c r="G17544" t="s">
        <v>52936</v>
      </c>
      <c r="H17544" s="3" t="s">
        <v>52937</v>
      </c>
      <c r="I17544" t="s">
        <v>1002</v>
      </c>
      <c r="J17544" t="s">
        <v>52938</v>
      </c>
    </row>
    <row r="17545" spans="1:10" ht="16" x14ac:dyDescent="0.2">
      <c r="A17545" t="s">
        <v>35605</v>
      </c>
      <c r="B17545" t="s">
        <v>52939</v>
      </c>
      <c r="C17545" t="s">
        <v>52940</v>
      </c>
      <c r="D17545">
        <v>1</v>
      </c>
      <c r="E17545">
        <f>498</f>
        <v>498</v>
      </c>
      <c r="F17545" t="s">
        <v>13</v>
      </c>
      <c r="G17545" t="s">
        <v>52936</v>
      </c>
      <c r="H17545" s="3" t="s">
        <v>52941</v>
      </c>
      <c r="I17545" t="s">
        <v>1002</v>
      </c>
      <c r="J17545" t="s">
        <v>35608</v>
      </c>
    </row>
    <row r="17546" spans="1:10" ht="16" x14ac:dyDescent="0.2">
      <c r="A17546" t="s">
        <v>52933</v>
      </c>
      <c r="B17546" t="s">
        <v>52942</v>
      </c>
      <c r="C17546" t="s">
        <v>52943</v>
      </c>
      <c r="D17546">
        <v>3</v>
      </c>
      <c r="E17546">
        <f>498</f>
        <v>498</v>
      </c>
      <c r="F17546" t="s">
        <v>13</v>
      </c>
      <c r="G17546" t="s">
        <v>52936</v>
      </c>
      <c r="H17546" s="3" t="s">
        <v>52937</v>
      </c>
      <c r="I17546" t="s">
        <v>1002</v>
      </c>
      <c r="J17546" t="s">
        <v>52938</v>
      </c>
    </row>
    <row r="17547" spans="1:10" ht="16" x14ac:dyDescent="0.2">
      <c r="A17547" t="s">
        <v>52933</v>
      </c>
      <c r="B17547" t="s">
        <v>52944</v>
      </c>
      <c r="C17547" t="s">
        <v>52945</v>
      </c>
      <c r="D17547">
        <v>4</v>
      </c>
      <c r="E17547">
        <f>498</f>
        <v>498</v>
      </c>
      <c r="F17547" t="s">
        <v>13</v>
      </c>
      <c r="G17547" t="s">
        <v>52936</v>
      </c>
      <c r="H17547" s="3" t="s">
        <v>52937</v>
      </c>
      <c r="I17547" t="s">
        <v>1002</v>
      </c>
      <c r="J17547" t="s">
        <v>52938</v>
      </c>
    </row>
    <row r="17548" spans="1:10" ht="16" x14ac:dyDescent="0.2">
      <c r="A17548" t="s">
        <v>52933</v>
      </c>
      <c r="B17548" t="s">
        <v>52946</v>
      </c>
      <c r="C17548" t="s">
        <v>52947</v>
      </c>
      <c r="D17548">
        <v>1</v>
      </c>
      <c r="E17548">
        <f>498</f>
        <v>498</v>
      </c>
      <c r="F17548" t="s">
        <v>13</v>
      </c>
      <c r="G17548" t="s">
        <v>52936</v>
      </c>
      <c r="H17548" s="3" t="s">
        <v>52937</v>
      </c>
      <c r="I17548" t="s">
        <v>1002</v>
      </c>
      <c r="J17548" t="s">
        <v>52938</v>
      </c>
    </row>
    <row r="17549" spans="1:10" ht="16" x14ac:dyDescent="0.2">
      <c r="A17549" t="s">
        <v>17781</v>
      </c>
      <c r="B17549" t="s">
        <v>52948</v>
      </c>
      <c r="C17549" t="s">
        <v>52949</v>
      </c>
      <c r="D17549">
        <v>3</v>
      </c>
      <c r="E17549">
        <f>498</f>
        <v>498</v>
      </c>
      <c r="F17549" t="s">
        <v>13</v>
      </c>
      <c r="G17549" t="s">
        <v>52936</v>
      </c>
      <c r="H17549" s="3" t="s">
        <v>52950</v>
      </c>
      <c r="I17549" t="s">
        <v>1002</v>
      </c>
      <c r="J17549" t="s">
        <v>17785</v>
      </c>
    </row>
    <row r="17550" spans="1:10" ht="16" x14ac:dyDescent="0.2">
      <c r="A17550" t="s">
        <v>52951</v>
      </c>
      <c r="B17550" t="s">
        <v>52952</v>
      </c>
      <c r="C17550" t="s">
        <v>52953</v>
      </c>
      <c r="D17550">
        <v>2</v>
      </c>
      <c r="E17550" t="s">
        <v>13</v>
      </c>
      <c r="F17550" t="s">
        <v>13</v>
      </c>
      <c r="G17550" t="s">
        <v>52954</v>
      </c>
      <c r="H17550" s="3" t="s">
        <v>52955</v>
      </c>
      <c r="I17550" t="s">
        <v>90</v>
      </c>
      <c r="J17550" t="s">
        <v>52956</v>
      </c>
    </row>
    <row r="17551" spans="1:10" ht="16" x14ac:dyDescent="0.2">
      <c r="A17551" t="s">
        <v>52951</v>
      </c>
      <c r="B17551" t="s">
        <v>39128</v>
      </c>
      <c r="C17551" t="s">
        <v>39129</v>
      </c>
      <c r="D17551">
        <v>1</v>
      </c>
      <c r="E17551" t="s">
        <v>13</v>
      </c>
      <c r="F17551" t="s">
        <v>13</v>
      </c>
      <c r="G17551" t="s">
        <v>52954</v>
      </c>
      <c r="H17551" s="3" t="s">
        <v>52955</v>
      </c>
      <c r="I17551" t="s">
        <v>90</v>
      </c>
      <c r="J17551" t="s">
        <v>52956</v>
      </c>
    </row>
    <row r="17552" spans="1:10" ht="16" x14ac:dyDescent="0.2">
      <c r="A17552" t="s">
        <v>52957</v>
      </c>
      <c r="B17552" t="s">
        <v>52952</v>
      </c>
      <c r="C17552" t="s">
        <v>52953</v>
      </c>
      <c r="D17552">
        <v>2</v>
      </c>
      <c r="E17552" t="s">
        <v>13</v>
      </c>
      <c r="F17552" t="s">
        <v>13</v>
      </c>
      <c r="G17552" t="s">
        <v>52954</v>
      </c>
      <c r="H17552" s="3" t="s">
        <v>52958</v>
      </c>
      <c r="I17552" t="s">
        <v>90</v>
      </c>
      <c r="J17552" t="s">
        <v>52959</v>
      </c>
    </row>
    <row r="17553" spans="1:10" ht="16" x14ac:dyDescent="0.2">
      <c r="A17553" t="s">
        <v>39127</v>
      </c>
      <c r="B17553" t="s">
        <v>52952</v>
      </c>
      <c r="C17553" t="s">
        <v>52953</v>
      </c>
      <c r="D17553">
        <v>2</v>
      </c>
      <c r="E17553" t="s">
        <v>13</v>
      </c>
      <c r="F17553" t="s">
        <v>13</v>
      </c>
      <c r="G17553" t="s">
        <v>52954</v>
      </c>
      <c r="H17553" s="3" t="s">
        <v>52958</v>
      </c>
      <c r="I17553" t="s">
        <v>90</v>
      </c>
      <c r="J17553" t="s">
        <v>39132</v>
      </c>
    </row>
    <row r="17554" spans="1:10" ht="16" x14ac:dyDescent="0.2">
      <c r="A17554" t="s">
        <v>52957</v>
      </c>
      <c r="B17554" t="s">
        <v>39128</v>
      </c>
      <c r="C17554" t="s">
        <v>39129</v>
      </c>
      <c r="D17554">
        <v>1</v>
      </c>
      <c r="E17554" t="s">
        <v>13</v>
      </c>
      <c r="F17554" t="s">
        <v>13</v>
      </c>
      <c r="G17554" t="s">
        <v>52954</v>
      </c>
      <c r="H17554" s="3" t="s">
        <v>52958</v>
      </c>
      <c r="I17554" t="s">
        <v>90</v>
      </c>
      <c r="J17554" t="s">
        <v>52959</v>
      </c>
    </row>
    <row r="17555" spans="1:10" ht="16" x14ac:dyDescent="0.2">
      <c r="A17555" t="s">
        <v>21982</v>
      </c>
      <c r="B17555" t="s">
        <v>52960</v>
      </c>
      <c r="C17555" t="s">
        <v>52961</v>
      </c>
      <c r="D17555">
        <v>3</v>
      </c>
      <c r="E17555" t="s">
        <v>13</v>
      </c>
      <c r="F17555" t="s">
        <v>13</v>
      </c>
      <c r="G17555" t="s">
        <v>52962</v>
      </c>
      <c r="H17555" s="3" t="s">
        <v>52963</v>
      </c>
      <c r="I17555" t="s">
        <v>62</v>
      </c>
      <c r="J17555" t="s">
        <v>21985</v>
      </c>
    </row>
    <row r="17556" spans="1:10" ht="16" x14ac:dyDescent="0.2">
      <c r="A17556" t="s">
        <v>34151</v>
      </c>
      <c r="B17556" t="s">
        <v>52964</v>
      </c>
      <c r="C17556" t="s">
        <v>52965</v>
      </c>
      <c r="D17556">
        <v>1</v>
      </c>
      <c r="E17556" t="s">
        <v>52966</v>
      </c>
      <c r="F17556" t="s">
        <v>13</v>
      </c>
      <c r="G17556" t="s">
        <v>52967</v>
      </c>
      <c r="H17556" s="3" t="s">
        <v>52968</v>
      </c>
      <c r="I17556" t="s">
        <v>404</v>
      </c>
      <c r="J17556" t="s">
        <v>34152</v>
      </c>
    </row>
    <row r="17557" spans="1:10" ht="16" x14ac:dyDescent="0.2">
      <c r="A17557" t="s">
        <v>52969</v>
      </c>
      <c r="B17557" t="s">
        <v>52970</v>
      </c>
      <c r="C17557" t="s">
        <v>52971</v>
      </c>
      <c r="D17557">
        <v>1</v>
      </c>
      <c r="E17557" t="s">
        <v>52966</v>
      </c>
      <c r="F17557" t="s">
        <v>13</v>
      </c>
      <c r="G17557" t="s">
        <v>52967</v>
      </c>
      <c r="H17557" s="3" t="s">
        <v>52968</v>
      </c>
      <c r="I17557" t="s">
        <v>404</v>
      </c>
      <c r="J17557" t="s">
        <v>52972</v>
      </c>
    </row>
    <row r="17558" spans="1:10" ht="16" x14ac:dyDescent="0.2">
      <c r="A17558" t="s">
        <v>28254</v>
      </c>
      <c r="B17558" t="s">
        <v>28252</v>
      </c>
      <c r="C17558" t="s">
        <v>28253</v>
      </c>
      <c r="D17558">
        <v>3</v>
      </c>
      <c r="E17558" t="s">
        <v>52966</v>
      </c>
      <c r="F17558" t="s">
        <v>13</v>
      </c>
      <c r="G17558" t="s">
        <v>52967</v>
      </c>
      <c r="H17558" s="3" t="s">
        <v>52968</v>
      </c>
      <c r="I17558" t="s">
        <v>404</v>
      </c>
      <c r="J17558" t="s">
        <v>28255</v>
      </c>
    </row>
    <row r="17559" spans="1:10" ht="32" x14ac:dyDescent="0.2">
      <c r="A17559" t="s">
        <v>31918</v>
      </c>
      <c r="B17559" t="s">
        <v>52964</v>
      </c>
      <c r="C17559" t="s">
        <v>52965</v>
      </c>
      <c r="D17559">
        <v>1</v>
      </c>
      <c r="E17559" t="s">
        <v>52966</v>
      </c>
      <c r="F17559" t="s">
        <v>13</v>
      </c>
      <c r="G17559" t="s">
        <v>52967</v>
      </c>
      <c r="H17559" s="3" t="s">
        <v>52973</v>
      </c>
      <c r="I17559" t="s">
        <v>404</v>
      </c>
      <c r="J17559" t="s">
        <v>31922</v>
      </c>
    </row>
    <row r="17560" spans="1:10" ht="16" x14ac:dyDescent="0.2">
      <c r="A17560" t="s">
        <v>15620</v>
      </c>
      <c r="B17560" t="s">
        <v>52974</v>
      </c>
      <c r="C17560" t="s">
        <v>52975</v>
      </c>
      <c r="D17560">
        <v>1</v>
      </c>
      <c r="E17560" t="s">
        <v>52966</v>
      </c>
      <c r="F17560" t="s">
        <v>13</v>
      </c>
      <c r="G17560" t="s">
        <v>52967</v>
      </c>
      <c r="H17560" s="3" t="s">
        <v>52968</v>
      </c>
      <c r="I17560" t="s">
        <v>404</v>
      </c>
      <c r="J17560" t="s">
        <v>15625</v>
      </c>
    </row>
    <row r="17561" spans="1:10" ht="16" x14ac:dyDescent="0.2">
      <c r="A17561" t="s">
        <v>28254</v>
      </c>
      <c r="B17561" t="s">
        <v>52976</v>
      </c>
      <c r="C17561" t="s">
        <v>52977</v>
      </c>
      <c r="D17561">
        <v>6</v>
      </c>
      <c r="E17561" t="s">
        <v>52966</v>
      </c>
      <c r="F17561" t="s">
        <v>13</v>
      </c>
      <c r="G17561" t="s">
        <v>52967</v>
      </c>
      <c r="H17561" s="3" t="s">
        <v>52968</v>
      </c>
      <c r="I17561" t="s">
        <v>404</v>
      </c>
      <c r="J17561" t="s">
        <v>28255</v>
      </c>
    </row>
    <row r="17562" spans="1:10" ht="16" x14ac:dyDescent="0.2">
      <c r="A17562" t="s">
        <v>28256</v>
      </c>
      <c r="B17562" t="s">
        <v>52978</v>
      </c>
      <c r="C17562" t="s">
        <v>28235</v>
      </c>
      <c r="D17562">
        <v>1</v>
      </c>
      <c r="E17562" t="s">
        <v>52966</v>
      </c>
      <c r="F17562" t="s">
        <v>13</v>
      </c>
      <c r="G17562" t="s">
        <v>52967</v>
      </c>
      <c r="H17562" s="3" t="s">
        <v>52979</v>
      </c>
      <c r="I17562" t="s">
        <v>404</v>
      </c>
      <c r="J17562" t="s">
        <v>28258</v>
      </c>
    </row>
    <row r="17563" spans="1:10" ht="16" x14ac:dyDescent="0.2">
      <c r="A17563" t="s">
        <v>52969</v>
      </c>
      <c r="B17563" t="s">
        <v>52980</v>
      </c>
      <c r="C17563" t="s">
        <v>52981</v>
      </c>
      <c r="D17563">
        <v>3</v>
      </c>
      <c r="E17563" t="s">
        <v>52966</v>
      </c>
      <c r="F17563" t="s">
        <v>13</v>
      </c>
      <c r="G17563" t="s">
        <v>52967</v>
      </c>
      <c r="H17563" s="3" t="s">
        <v>52968</v>
      </c>
      <c r="I17563" t="s">
        <v>404</v>
      </c>
      <c r="J17563" t="s">
        <v>52972</v>
      </c>
    </row>
    <row r="17564" spans="1:10" ht="16" x14ac:dyDescent="0.2">
      <c r="A17564" t="s">
        <v>28254</v>
      </c>
      <c r="B17564" t="s">
        <v>52982</v>
      </c>
      <c r="C17564" t="s">
        <v>52983</v>
      </c>
      <c r="D17564">
        <v>2</v>
      </c>
      <c r="E17564" t="s">
        <v>52966</v>
      </c>
      <c r="F17564" t="s">
        <v>13</v>
      </c>
      <c r="G17564" t="s">
        <v>52967</v>
      </c>
      <c r="H17564" s="3" t="s">
        <v>52968</v>
      </c>
      <c r="I17564" t="s">
        <v>404</v>
      </c>
      <c r="J17564" t="s">
        <v>28255</v>
      </c>
    </row>
    <row r="17565" spans="1:10" ht="16" x14ac:dyDescent="0.2">
      <c r="A17565" t="s">
        <v>52984</v>
      </c>
      <c r="B17565" t="s">
        <v>52985</v>
      </c>
      <c r="C17565" t="s">
        <v>25056</v>
      </c>
      <c r="D17565">
        <v>1</v>
      </c>
      <c r="E17565" t="s">
        <v>52966</v>
      </c>
      <c r="F17565" t="s">
        <v>13</v>
      </c>
      <c r="G17565" t="s">
        <v>52967</v>
      </c>
      <c r="H17565" s="3" t="s">
        <v>52968</v>
      </c>
      <c r="I17565" t="s">
        <v>404</v>
      </c>
      <c r="J17565" t="s">
        <v>52986</v>
      </c>
    </row>
    <row r="17566" spans="1:10" ht="16" x14ac:dyDescent="0.2">
      <c r="A17566" t="s">
        <v>30997</v>
      </c>
      <c r="B17566" t="s">
        <v>52987</v>
      </c>
      <c r="C17566" t="s">
        <v>52988</v>
      </c>
      <c r="D17566">
        <v>1</v>
      </c>
      <c r="E17566" t="s">
        <v>52966</v>
      </c>
      <c r="F17566" t="s">
        <v>13</v>
      </c>
      <c r="G17566" t="s">
        <v>52967</v>
      </c>
      <c r="H17566" s="3" t="s">
        <v>52968</v>
      </c>
      <c r="I17566" t="s">
        <v>404</v>
      </c>
      <c r="J17566" t="s">
        <v>31001</v>
      </c>
    </row>
    <row r="17567" spans="1:10" ht="32" x14ac:dyDescent="0.2">
      <c r="A17567" t="s">
        <v>27006</v>
      </c>
      <c r="B17567" t="s">
        <v>52989</v>
      </c>
      <c r="C17567" t="s">
        <v>52990</v>
      </c>
      <c r="D17567">
        <v>2</v>
      </c>
      <c r="E17567" t="s">
        <v>52966</v>
      </c>
      <c r="F17567" t="s">
        <v>13</v>
      </c>
      <c r="G17567" t="s">
        <v>52967</v>
      </c>
      <c r="H17567" s="3" t="s">
        <v>52991</v>
      </c>
      <c r="I17567" t="s">
        <v>404</v>
      </c>
      <c r="J17567" t="s">
        <v>27010</v>
      </c>
    </row>
    <row r="17568" spans="1:10" ht="16" x14ac:dyDescent="0.2">
      <c r="A17568" t="s">
        <v>52969</v>
      </c>
      <c r="B17568" t="s">
        <v>52992</v>
      </c>
      <c r="C17568" t="s">
        <v>52993</v>
      </c>
      <c r="D17568">
        <v>4</v>
      </c>
      <c r="E17568" t="s">
        <v>52966</v>
      </c>
      <c r="F17568" t="s">
        <v>13</v>
      </c>
      <c r="G17568" t="s">
        <v>52967</v>
      </c>
      <c r="H17568" s="3" t="s">
        <v>52968</v>
      </c>
      <c r="I17568" t="s">
        <v>404</v>
      </c>
      <c r="J17568" t="s">
        <v>52972</v>
      </c>
    </row>
    <row r="17569" spans="1:10" ht="16" x14ac:dyDescent="0.2">
      <c r="A17569" t="s">
        <v>28256</v>
      </c>
      <c r="B17569" t="s">
        <v>28252</v>
      </c>
      <c r="C17569" t="s">
        <v>28253</v>
      </c>
      <c r="D17569">
        <v>4</v>
      </c>
      <c r="E17569" t="s">
        <v>52966</v>
      </c>
      <c r="F17569" t="s">
        <v>13</v>
      </c>
      <c r="G17569" t="s">
        <v>52967</v>
      </c>
      <c r="H17569" s="3" t="s">
        <v>52968</v>
      </c>
      <c r="I17569" t="s">
        <v>404</v>
      </c>
      <c r="J17569" t="s">
        <v>28258</v>
      </c>
    </row>
    <row r="17570" spans="1:10" ht="16" x14ac:dyDescent="0.2">
      <c r="A17570" t="s">
        <v>28249</v>
      </c>
      <c r="B17570" t="s">
        <v>28234</v>
      </c>
      <c r="C17570" t="s">
        <v>28235</v>
      </c>
      <c r="D17570">
        <v>2</v>
      </c>
      <c r="E17570" t="s">
        <v>52966</v>
      </c>
      <c r="F17570" t="s">
        <v>13</v>
      </c>
      <c r="G17570" t="s">
        <v>52967</v>
      </c>
      <c r="H17570" s="3" t="s">
        <v>52994</v>
      </c>
      <c r="I17570" t="s">
        <v>404</v>
      </c>
      <c r="J17570" t="s">
        <v>28251</v>
      </c>
    </row>
    <row r="17571" spans="1:10" ht="16" x14ac:dyDescent="0.2">
      <c r="A17571" t="s">
        <v>28256</v>
      </c>
      <c r="B17571" t="s">
        <v>52995</v>
      </c>
      <c r="C17571" t="s">
        <v>52996</v>
      </c>
      <c r="D17571">
        <v>2</v>
      </c>
      <c r="E17571" t="s">
        <v>52966</v>
      </c>
      <c r="F17571" t="s">
        <v>13</v>
      </c>
      <c r="G17571" t="s">
        <v>52967</v>
      </c>
      <c r="H17571" s="3" t="s">
        <v>52997</v>
      </c>
      <c r="I17571" t="s">
        <v>404</v>
      </c>
      <c r="J17571" t="s">
        <v>28258</v>
      </c>
    </row>
    <row r="17572" spans="1:10" ht="16" x14ac:dyDescent="0.2">
      <c r="A17572" t="s">
        <v>9287</v>
      </c>
      <c r="B17572" t="s">
        <v>52998</v>
      </c>
      <c r="C17572" t="s">
        <v>52999</v>
      </c>
      <c r="D17572">
        <v>5</v>
      </c>
      <c r="E17572">
        <f>173</f>
        <v>173</v>
      </c>
      <c r="F17572" t="s">
        <v>13</v>
      </c>
      <c r="G17572" t="s">
        <v>53000</v>
      </c>
      <c r="H17572" s="3" t="s">
        <v>53001</v>
      </c>
      <c r="I17572" t="s">
        <v>126</v>
      </c>
      <c r="J17572" t="s">
        <v>9289</v>
      </c>
    </row>
    <row r="17573" spans="1:10" ht="16" x14ac:dyDescent="0.2">
      <c r="A17573" t="s">
        <v>53002</v>
      </c>
      <c r="B17573" t="s">
        <v>46442</v>
      </c>
      <c r="C17573" t="s">
        <v>53003</v>
      </c>
      <c r="D17573">
        <v>2</v>
      </c>
      <c r="E17573">
        <f>173</f>
        <v>173</v>
      </c>
      <c r="F17573" t="s">
        <v>13</v>
      </c>
      <c r="G17573" t="s">
        <v>53000</v>
      </c>
      <c r="H17573" s="3" t="s">
        <v>53004</v>
      </c>
      <c r="I17573" t="s">
        <v>126</v>
      </c>
      <c r="J17573" t="s">
        <v>53005</v>
      </c>
    </row>
    <row r="17574" spans="1:10" ht="16" x14ac:dyDescent="0.2">
      <c r="A17574" t="s">
        <v>53002</v>
      </c>
      <c r="B17574" t="s">
        <v>36578</v>
      </c>
      <c r="C17574" t="s">
        <v>53006</v>
      </c>
      <c r="D17574">
        <v>3</v>
      </c>
      <c r="E17574">
        <f>173</f>
        <v>173</v>
      </c>
      <c r="F17574" t="s">
        <v>13</v>
      </c>
      <c r="G17574" t="s">
        <v>53000</v>
      </c>
      <c r="H17574" s="3" t="s">
        <v>53007</v>
      </c>
      <c r="I17574" t="s">
        <v>126</v>
      </c>
      <c r="J17574" t="s">
        <v>53005</v>
      </c>
    </row>
    <row r="17575" spans="1:10" ht="16" x14ac:dyDescent="0.2">
      <c r="A17575" t="s">
        <v>53002</v>
      </c>
      <c r="B17575" t="s">
        <v>53008</v>
      </c>
      <c r="C17575" t="s">
        <v>53009</v>
      </c>
      <c r="D17575">
        <v>1</v>
      </c>
      <c r="E17575">
        <f>173</f>
        <v>173</v>
      </c>
      <c r="F17575" t="s">
        <v>13</v>
      </c>
      <c r="G17575" t="s">
        <v>53000</v>
      </c>
      <c r="H17575" s="3" t="s">
        <v>53010</v>
      </c>
      <c r="I17575" t="s">
        <v>126</v>
      </c>
      <c r="J17575" t="s">
        <v>53005</v>
      </c>
    </row>
    <row r="17576" spans="1:10" ht="16" x14ac:dyDescent="0.2">
      <c r="A17576" t="s">
        <v>9645</v>
      </c>
      <c r="B17576" t="s">
        <v>53011</v>
      </c>
      <c r="C17576" t="s">
        <v>53012</v>
      </c>
      <c r="D17576">
        <v>4</v>
      </c>
      <c r="E17576">
        <f>173</f>
        <v>173</v>
      </c>
      <c r="F17576" t="s">
        <v>13</v>
      </c>
      <c r="G17576" t="s">
        <v>53000</v>
      </c>
      <c r="H17576" s="3" t="s">
        <v>53013</v>
      </c>
      <c r="I17576" t="s">
        <v>126</v>
      </c>
      <c r="J17576" t="s">
        <v>9650</v>
      </c>
    </row>
    <row r="17577" spans="1:10" ht="16" x14ac:dyDescent="0.2">
      <c r="A17577" t="s">
        <v>53014</v>
      </c>
      <c r="B17577" t="s">
        <v>53015</v>
      </c>
      <c r="C17577" t="s">
        <v>53016</v>
      </c>
      <c r="D17577">
        <v>7</v>
      </c>
      <c r="E17577">
        <f>132</f>
        <v>132</v>
      </c>
      <c r="F17577" t="s">
        <v>13</v>
      </c>
      <c r="G17577" t="s">
        <v>53017</v>
      </c>
      <c r="H17577" s="3" t="s">
        <v>53018</v>
      </c>
      <c r="I17577" t="s">
        <v>62</v>
      </c>
      <c r="J17577" t="s">
        <v>53019</v>
      </c>
    </row>
    <row r="17578" spans="1:10" ht="16" x14ac:dyDescent="0.2">
      <c r="A17578" t="s">
        <v>57</v>
      </c>
      <c r="B17578" t="s">
        <v>53020</v>
      </c>
      <c r="C17578" t="s">
        <v>53021</v>
      </c>
      <c r="D17578">
        <v>11</v>
      </c>
      <c r="E17578">
        <f>132</f>
        <v>132</v>
      </c>
      <c r="F17578" t="s">
        <v>13</v>
      </c>
      <c r="G17578" t="s">
        <v>53017</v>
      </c>
      <c r="H17578" s="3" t="s">
        <v>53018</v>
      </c>
      <c r="I17578" t="s">
        <v>62</v>
      </c>
      <c r="J17578" t="s">
        <v>63</v>
      </c>
    </row>
    <row r="17579" spans="1:10" ht="16" x14ac:dyDescent="0.2">
      <c r="A17579" t="s">
        <v>7390</v>
      </c>
      <c r="B17579" t="s">
        <v>53022</v>
      </c>
      <c r="C17579" t="s">
        <v>53023</v>
      </c>
      <c r="D17579">
        <v>3</v>
      </c>
      <c r="E17579">
        <f>132</f>
        <v>132</v>
      </c>
      <c r="F17579" t="s">
        <v>13</v>
      </c>
      <c r="G17579" t="s">
        <v>53017</v>
      </c>
      <c r="H17579" s="3" t="s">
        <v>53018</v>
      </c>
      <c r="I17579" t="s">
        <v>62</v>
      </c>
      <c r="J17579" t="s">
        <v>7394</v>
      </c>
    </row>
    <row r="17580" spans="1:10" ht="16" x14ac:dyDescent="0.2">
      <c r="A17580" t="s">
        <v>53014</v>
      </c>
      <c r="B17580" t="s">
        <v>7391</v>
      </c>
      <c r="C17580" t="s">
        <v>7392</v>
      </c>
      <c r="D17580">
        <v>4</v>
      </c>
      <c r="E17580">
        <f>132</f>
        <v>132</v>
      </c>
      <c r="F17580" t="s">
        <v>13</v>
      </c>
      <c r="G17580" t="s">
        <v>53017</v>
      </c>
      <c r="H17580" s="3" t="s">
        <v>53018</v>
      </c>
      <c r="I17580" t="s">
        <v>62</v>
      </c>
      <c r="J17580" t="s">
        <v>53019</v>
      </c>
    </row>
    <row r="17581" spans="1:10" ht="16" x14ac:dyDescent="0.2">
      <c r="A17581" t="s">
        <v>12418</v>
      </c>
      <c r="B17581" t="s">
        <v>53024</v>
      </c>
      <c r="C17581" t="s">
        <v>53025</v>
      </c>
      <c r="D17581">
        <v>15</v>
      </c>
      <c r="E17581">
        <f>132</f>
        <v>132</v>
      </c>
      <c r="F17581" t="s">
        <v>13</v>
      </c>
      <c r="G17581" t="s">
        <v>53017</v>
      </c>
      <c r="H17581" s="3" t="s">
        <v>53018</v>
      </c>
      <c r="I17581" t="s">
        <v>62</v>
      </c>
      <c r="J17581" t="s">
        <v>12421</v>
      </c>
    </row>
    <row r="17582" spans="1:10" ht="16" x14ac:dyDescent="0.2">
      <c r="A17582" t="s">
        <v>52180</v>
      </c>
      <c r="B17582" t="s">
        <v>53026</v>
      </c>
      <c r="C17582" t="s">
        <v>53027</v>
      </c>
      <c r="D17582">
        <v>3</v>
      </c>
      <c r="E17582">
        <f>132</f>
        <v>132</v>
      </c>
      <c r="F17582" t="s">
        <v>13</v>
      </c>
      <c r="G17582" t="s">
        <v>53017</v>
      </c>
      <c r="H17582" s="3" t="s">
        <v>53018</v>
      </c>
      <c r="I17582" t="s">
        <v>62</v>
      </c>
      <c r="J17582" t="s">
        <v>52184</v>
      </c>
    </row>
    <row r="17583" spans="1:10" ht="16" x14ac:dyDescent="0.2">
      <c r="A17583" t="s">
        <v>53028</v>
      </c>
      <c r="B17583" t="s">
        <v>41682</v>
      </c>
      <c r="C17583" t="s">
        <v>37842</v>
      </c>
      <c r="D17583">
        <v>3</v>
      </c>
      <c r="E17583">
        <f>132</f>
        <v>132</v>
      </c>
      <c r="F17583" t="s">
        <v>13</v>
      </c>
      <c r="G17583" t="s">
        <v>53017</v>
      </c>
      <c r="H17583" s="3" t="s">
        <v>53018</v>
      </c>
      <c r="I17583" t="s">
        <v>62</v>
      </c>
      <c r="J17583" t="s">
        <v>53029</v>
      </c>
    </row>
    <row r="17584" spans="1:10" ht="48" x14ac:dyDescent="0.2">
      <c r="A17584" t="s">
        <v>53030</v>
      </c>
      <c r="B17584" t="s">
        <v>53031</v>
      </c>
      <c r="C17584" t="s">
        <v>53032</v>
      </c>
      <c r="D17584">
        <v>3</v>
      </c>
      <c r="E17584">
        <f>132</f>
        <v>132</v>
      </c>
      <c r="F17584" t="s">
        <v>13</v>
      </c>
      <c r="G17584" t="s">
        <v>53017</v>
      </c>
      <c r="H17584" s="3" t="s">
        <v>53033</v>
      </c>
      <c r="I17584" t="s">
        <v>7603</v>
      </c>
      <c r="J17584" t="s">
        <v>53034</v>
      </c>
    </row>
    <row r="17585" spans="1:10" ht="16" x14ac:dyDescent="0.2">
      <c r="A17585" t="s">
        <v>53028</v>
      </c>
      <c r="B17585" t="s">
        <v>53035</v>
      </c>
      <c r="C17585" t="s">
        <v>53036</v>
      </c>
      <c r="D17585">
        <v>2</v>
      </c>
      <c r="E17585">
        <f>132</f>
        <v>132</v>
      </c>
      <c r="F17585" t="s">
        <v>13</v>
      </c>
      <c r="G17585" t="s">
        <v>53017</v>
      </c>
      <c r="H17585" s="3" t="s">
        <v>53018</v>
      </c>
      <c r="I17585" t="s">
        <v>62</v>
      </c>
      <c r="J17585" t="s">
        <v>53029</v>
      </c>
    </row>
    <row r="17586" spans="1:10" ht="16" x14ac:dyDescent="0.2">
      <c r="A17586" t="s">
        <v>53028</v>
      </c>
      <c r="B17586" t="s">
        <v>53037</v>
      </c>
      <c r="C17586" t="s">
        <v>53032</v>
      </c>
      <c r="D17586">
        <v>1</v>
      </c>
      <c r="E17586">
        <f>132</f>
        <v>132</v>
      </c>
      <c r="F17586" t="s">
        <v>13</v>
      </c>
      <c r="G17586" t="s">
        <v>53017</v>
      </c>
      <c r="H17586" s="3" t="s">
        <v>53018</v>
      </c>
      <c r="I17586" t="s">
        <v>62</v>
      </c>
      <c r="J17586" t="s">
        <v>53029</v>
      </c>
    </row>
    <row r="17587" spans="1:10" ht="16" x14ac:dyDescent="0.2">
      <c r="A17587" t="s">
        <v>53014</v>
      </c>
      <c r="B17587" t="s">
        <v>53038</v>
      </c>
      <c r="C17587" t="s">
        <v>53039</v>
      </c>
      <c r="D17587">
        <v>5</v>
      </c>
      <c r="E17587">
        <f>132</f>
        <v>132</v>
      </c>
      <c r="F17587" t="s">
        <v>13</v>
      </c>
      <c r="G17587" t="s">
        <v>53017</v>
      </c>
      <c r="H17587" s="3" t="s">
        <v>53018</v>
      </c>
      <c r="I17587" t="s">
        <v>62</v>
      </c>
      <c r="J17587" t="s">
        <v>53019</v>
      </c>
    </row>
    <row r="17588" spans="1:10" ht="16" x14ac:dyDescent="0.2">
      <c r="A17588" t="s">
        <v>7390</v>
      </c>
      <c r="B17588" t="s">
        <v>53038</v>
      </c>
      <c r="C17588" t="s">
        <v>53039</v>
      </c>
      <c r="D17588">
        <v>2</v>
      </c>
      <c r="E17588">
        <f>132</f>
        <v>132</v>
      </c>
      <c r="F17588" t="s">
        <v>13</v>
      </c>
      <c r="G17588" t="s">
        <v>53017</v>
      </c>
      <c r="H17588" s="3" t="s">
        <v>53018</v>
      </c>
      <c r="I17588" t="s">
        <v>62</v>
      </c>
      <c r="J17588" t="s">
        <v>7394</v>
      </c>
    </row>
    <row r="17589" spans="1:10" ht="16" x14ac:dyDescent="0.2">
      <c r="A17589" t="s">
        <v>23012</v>
      </c>
      <c r="B17589" t="s">
        <v>53040</v>
      </c>
      <c r="C17589" t="s">
        <v>53041</v>
      </c>
      <c r="D17589">
        <v>3</v>
      </c>
      <c r="E17589">
        <f>132</f>
        <v>132</v>
      </c>
      <c r="F17589" t="s">
        <v>13</v>
      </c>
      <c r="G17589" t="s">
        <v>53017</v>
      </c>
      <c r="H17589" s="3" t="s">
        <v>53018</v>
      </c>
      <c r="I17589" t="s">
        <v>62</v>
      </c>
      <c r="J17589" t="s">
        <v>23014</v>
      </c>
    </row>
    <row r="17590" spans="1:10" ht="16" x14ac:dyDescent="0.2">
      <c r="A17590" t="s">
        <v>34092</v>
      </c>
      <c r="B17590" t="s">
        <v>53042</v>
      </c>
      <c r="C17590" t="s">
        <v>53043</v>
      </c>
      <c r="D17590">
        <v>1</v>
      </c>
      <c r="E17590">
        <f>132</f>
        <v>132</v>
      </c>
      <c r="F17590" t="s">
        <v>13</v>
      </c>
      <c r="G17590" t="s">
        <v>53017</v>
      </c>
      <c r="H17590" s="3" t="s">
        <v>53018</v>
      </c>
      <c r="I17590" t="s">
        <v>62</v>
      </c>
      <c r="J17590" t="s">
        <v>34095</v>
      </c>
    </row>
    <row r="17591" spans="1:10" ht="16" x14ac:dyDescent="0.2">
      <c r="A17591" t="s">
        <v>53044</v>
      </c>
      <c r="B17591" t="s">
        <v>53040</v>
      </c>
      <c r="C17591" t="s">
        <v>53041</v>
      </c>
      <c r="D17591">
        <v>5</v>
      </c>
      <c r="E17591">
        <f>132</f>
        <v>132</v>
      </c>
      <c r="F17591" t="s">
        <v>13</v>
      </c>
      <c r="G17591" t="s">
        <v>53017</v>
      </c>
      <c r="H17591" s="3" t="s">
        <v>53018</v>
      </c>
      <c r="I17591" t="s">
        <v>62</v>
      </c>
      <c r="J17591" t="s">
        <v>53045</v>
      </c>
    </row>
    <row r="17592" spans="1:10" ht="16" x14ac:dyDescent="0.2">
      <c r="A17592" t="s">
        <v>53044</v>
      </c>
      <c r="B17592" t="s">
        <v>53026</v>
      </c>
      <c r="C17592" t="s">
        <v>53027</v>
      </c>
      <c r="D17592">
        <v>1</v>
      </c>
      <c r="E17592">
        <f>132</f>
        <v>132</v>
      </c>
      <c r="F17592" t="s">
        <v>13</v>
      </c>
      <c r="G17592" t="s">
        <v>53017</v>
      </c>
      <c r="H17592" s="3" t="s">
        <v>53018</v>
      </c>
      <c r="I17592" t="s">
        <v>62</v>
      </c>
      <c r="J17592" t="s">
        <v>53045</v>
      </c>
    </row>
    <row r="17593" spans="1:10" ht="16" x14ac:dyDescent="0.2">
      <c r="A17593" t="s">
        <v>53046</v>
      </c>
      <c r="B17593" t="s">
        <v>53035</v>
      </c>
      <c r="C17593" t="s">
        <v>53036</v>
      </c>
      <c r="D17593">
        <v>2</v>
      </c>
      <c r="E17593">
        <f>132</f>
        <v>132</v>
      </c>
      <c r="F17593" t="s">
        <v>13</v>
      </c>
      <c r="G17593" t="s">
        <v>53017</v>
      </c>
      <c r="H17593" s="3" t="s">
        <v>53018</v>
      </c>
      <c r="I17593" t="s">
        <v>62</v>
      </c>
      <c r="J17593" t="s">
        <v>53047</v>
      </c>
    </row>
    <row r="17594" spans="1:10" ht="16" x14ac:dyDescent="0.2">
      <c r="A17594" t="s">
        <v>53048</v>
      </c>
      <c r="B17594" t="s">
        <v>53049</v>
      </c>
      <c r="C17594" t="s">
        <v>53050</v>
      </c>
      <c r="D17594">
        <v>1</v>
      </c>
      <c r="E17594">
        <f>132</f>
        <v>132</v>
      </c>
      <c r="F17594" t="s">
        <v>13</v>
      </c>
      <c r="G17594" t="s">
        <v>53017</v>
      </c>
      <c r="H17594" s="3" t="s">
        <v>53018</v>
      </c>
      <c r="I17594" t="s">
        <v>62</v>
      </c>
      <c r="J17594" t="s">
        <v>53051</v>
      </c>
    </row>
    <row r="17595" spans="1:10" ht="16" x14ac:dyDescent="0.2">
      <c r="A17595" t="s">
        <v>46198</v>
      </c>
      <c r="B17595" t="s">
        <v>53035</v>
      </c>
      <c r="C17595" t="s">
        <v>53036</v>
      </c>
      <c r="D17595">
        <v>3</v>
      </c>
      <c r="E17595">
        <f>132</f>
        <v>132</v>
      </c>
      <c r="F17595" t="s">
        <v>13</v>
      </c>
      <c r="G17595" t="s">
        <v>53017</v>
      </c>
      <c r="H17595" s="3" t="s">
        <v>53018</v>
      </c>
      <c r="I17595" t="s">
        <v>62</v>
      </c>
      <c r="J17595" t="s">
        <v>37477</v>
      </c>
    </row>
    <row r="17596" spans="1:10" ht="16" x14ac:dyDescent="0.2">
      <c r="A17596" t="s">
        <v>53044</v>
      </c>
      <c r="B17596" t="s">
        <v>53052</v>
      </c>
      <c r="C17596" t="s">
        <v>53053</v>
      </c>
      <c r="D17596">
        <v>3</v>
      </c>
      <c r="E17596">
        <f>132</f>
        <v>132</v>
      </c>
      <c r="F17596" t="s">
        <v>13</v>
      </c>
      <c r="G17596" t="s">
        <v>53017</v>
      </c>
      <c r="H17596" s="3" t="s">
        <v>53018</v>
      </c>
      <c r="I17596" t="s">
        <v>62</v>
      </c>
      <c r="J17596" t="s">
        <v>53045</v>
      </c>
    </row>
    <row r="17597" spans="1:10" ht="16" x14ac:dyDescent="0.2">
      <c r="A17597" t="s">
        <v>53044</v>
      </c>
      <c r="B17597" t="s">
        <v>53054</v>
      </c>
      <c r="C17597" t="s">
        <v>53055</v>
      </c>
      <c r="D17597">
        <v>6</v>
      </c>
      <c r="E17597">
        <f>132</f>
        <v>132</v>
      </c>
      <c r="F17597" t="s">
        <v>13</v>
      </c>
      <c r="G17597" t="s">
        <v>53017</v>
      </c>
      <c r="H17597" s="3" t="s">
        <v>53018</v>
      </c>
      <c r="I17597" t="s">
        <v>62</v>
      </c>
      <c r="J17597" t="s">
        <v>53045</v>
      </c>
    </row>
    <row r="17598" spans="1:10" ht="48" x14ac:dyDescent="0.2">
      <c r="A17598" t="s">
        <v>53030</v>
      </c>
      <c r="B17598" t="s">
        <v>53056</v>
      </c>
      <c r="C17598" t="s">
        <v>53057</v>
      </c>
      <c r="D17598">
        <v>1</v>
      </c>
      <c r="E17598">
        <f>132</f>
        <v>132</v>
      </c>
      <c r="F17598" t="s">
        <v>13</v>
      </c>
      <c r="G17598" t="s">
        <v>53058</v>
      </c>
      <c r="H17598" s="3" t="s">
        <v>53033</v>
      </c>
      <c r="I17598" t="s">
        <v>7603</v>
      </c>
      <c r="J17598" t="s">
        <v>53034</v>
      </c>
    </row>
    <row r="17599" spans="1:10" ht="32" x14ac:dyDescent="0.2">
      <c r="A17599" t="s">
        <v>53014</v>
      </c>
      <c r="B17599" t="s">
        <v>53035</v>
      </c>
      <c r="C17599" t="s">
        <v>53036</v>
      </c>
      <c r="D17599">
        <v>1</v>
      </c>
      <c r="E17599">
        <f>132</f>
        <v>132</v>
      </c>
      <c r="F17599" t="s">
        <v>13</v>
      </c>
      <c r="G17599" t="s">
        <v>53059</v>
      </c>
      <c r="H17599" s="3" t="s">
        <v>53060</v>
      </c>
      <c r="I17599" t="s">
        <v>62</v>
      </c>
      <c r="J17599" t="s">
        <v>53019</v>
      </c>
    </row>
    <row r="17600" spans="1:10" ht="16" x14ac:dyDescent="0.2">
      <c r="A17600" t="s">
        <v>412</v>
      </c>
      <c r="B17600" t="s">
        <v>53061</v>
      </c>
      <c r="C17600" t="s">
        <v>53062</v>
      </c>
      <c r="D17600">
        <v>5</v>
      </c>
      <c r="E17600">
        <f>132</f>
        <v>132</v>
      </c>
      <c r="F17600" t="s">
        <v>13</v>
      </c>
      <c r="G17600" t="s">
        <v>53059</v>
      </c>
      <c r="H17600" s="3" t="s">
        <v>53063</v>
      </c>
      <c r="I17600" t="s">
        <v>62</v>
      </c>
      <c r="J17600" t="s">
        <v>417</v>
      </c>
    </row>
    <row r="17601" spans="1:10" ht="16" x14ac:dyDescent="0.2">
      <c r="A17601" t="s">
        <v>34092</v>
      </c>
      <c r="B17601" t="s">
        <v>53064</v>
      </c>
      <c r="C17601" t="s">
        <v>53065</v>
      </c>
      <c r="D17601">
        <v>2</v>
      </c>
      <c r="E17601">
        <f>132</f>
        <v>132</v>
      </c>
      <c r="F17601" t="s">
        <v>13</v>
      </c>
      <c r="G17601" t="s">
        <v>53059</v>
      </c>
      <c r="H17601" s="3" t="s">
        <v>53066</v>
      </c>
      <c r="I17601" t="s">
        <v>62</v>
      </c>
      <c r="J17601" t="s">
        <v>34095</v>
      </c>
    </row>
    <row r="17602" spans="1:10" ht="16" x14ac:dyDescent="0.2">
      <c r="A17602" t="s">
        <v>53067</v>
      </c>
      <c r="B17602" t="s">
        <v>53035</v>
      </c>
      <c r="C17602" t="s">
        <v>53036</v>
      </c>
      <c r="D17602">
        <v>2</v>
      </c>
      <c r="E17602">
        <f>132</f>
        <v>132</v>
      </c>
      <c r="F17602" t="s">
        <v>13</v>
      </c>
      <c r="G17602" t="s">
        <v>53059</v>
      </c>
      <c r="H17602" s="3" t="s">
        <v>53063</v>
      </c>
      <c r="I17602" t="s">
        <v>62</v>
      </c>
      <c r="J17602" t="s">
        <v>53068</v>
      </c>
    </row>
    <row r="17603" spans="1:10" ht="32" x14ac:dyDescent="0.2">
      <c r="A17603" t="s">
        <v>12380</v>
      </c>
      <c r="B17603" t="s">
        <v>12423</v>
      </c>
      <c r="C17603" t="s">
        <v>12424</v>
      </c>
      <c r="D17603">
        <v>1</v>
      </c>
      <c r="E17603">
        <f>132</f>
        <v>132</v>
      </c>
      <c r="F17603" t="s">
        <v>13</v>
      </c>
      <c r="G17603" t="s">
        <v>53059</v>
      </c>
      <c r="H17603" s="3" t="s">
        <v>53069</v>
      </c>
      <c r="I17603" t="s">
        <v>62</v>
      </c>
      <c r="J17603" t="s">
        <v>12384</v>
      </c>
    </row>
    <row r="17604" spans="1:10" ht="16" x14ac:dyDescent="0.2">
      <c r="A17604" t="s">
        <v>2867</v>
      </c>
      <c r="B17604" t="s">
        <v>53056</v>
      </c>
      <c r="C17604" t="s">
        <v>53057</v>
      </c>
      <c r="D17604">
        <v>3</v>
      </c>
      <c r="E17604">
        <f>132</f>
        <v>132</v>
      </c>
      <c r="F17604" t="s">
        <v>13</v>
      </c>
      <c r="G17604" t="s">
        <v>53059</v>
      </c>
      <c r="H17604" s="3" t="s">
        <v>53070</v>
      </c>
      <c r="I17604" t="s">
        <v>62</v>
      </c>
      <c r="J17604" t="s">
        <v>2873</v>
      </c>
    </row>
    <row r="17605" spans="1:10" ht="16" x14ac:dyDescent="0.2">
      <c r="A17605" t="s">
        <v>53071</v>
      </c>
      <c r="B17605" t="s">
        <v>53072</v>
      </c>
      <c r="C17605" t="s">
        <v>53032</v>
      </c>
      <c r="D17605">
        <v>7</v>
      </c>
      <c r="E17605">
        <f>132</f>
        <v>132</v>
      </c>
      <c r="F17605" t="s">
        <v>13</v>
      </c>
      <c r="G17605" t="s">
        <v>53059</v>
      </c>
      <c r="H17605" s="3" t="s">
        <v>53063</v>
      </c>
      <c r="I17605" t="s">
        <v>62</v>
      </c>
      <c r="J17605" t="s">
        <v>53073</v>
      </c>
    </row>
    <row r="17606" spans="1:10" ht="16" x14ac:dyDescent="0.2">
      <c r="A17606" t="s">
        <v>34092</v>
      </c>
      <c r="B17606" t="s">
        <v>53074</v>
      </c>
      <c r="C17606" t="s">
        <v>53075</v>
      </c>
      <c r="D17606">
        <v>3</v>
      </c>
      <c r="E17606">
        <f>132</f>
        <v>132</v>
      </c>
      <c r="F17606" t="s">
        <v>13</v>
      </c>
      <c r="G17606" t="s">
        <v>53059</v>
      </c>
      <c r="H17606" s="3" t="s">
        <v>53063</v>
      </c>
      <c r="I17606" t="s">
        <v>62</v>
      </c>
      <c r="J17606" t="s">
        <v>34095</v>
      </c>
    </row>
    <row r="17607" spans="1:10" ht="32" x14ac:dyDescent="0.2">
      <c r="A17607" t="s">
        <v>53076</v>
      </c>
      <c r="B17607" t="s">
        <v>53077</v>
      </c>
      <c r="C17607" t="s">
        <v>53078</v>
      </c>
      <c r="D17607">
        <v>1</v>
      </c>
      <c r="E17607">
        <f>132</f>
        <v>132</v>
      </c>
      <c r="F17607" t="s">
        <v>13</v>
      </c>
      <c r="G17607" t="s">
        <v>53059</v>
      </c>
      <c r="H17607" s="3" t="s">
        <v>53079</v>
      </c>
      <c r="I17607" t="s">
        <v>62</v>
      </c>
      <c r="J17607" t="s">
        <v>53080</v>
      </c>
    </row>
    <row r="17608" spans="1:10" ht="16" x14ac:dyDescent="0.2">
      <c r="A17608" t="s">
        <v>8683</v>
      </c>
      <c r="B17608" t="s">
        <v>38158</v>
      </c>
      <c r="C17608" t="s">
        <v>33791</v>
      </c>
      <c r="D17608">
        <v>6</v>
      </c>
      <c r="E17608">
        <f>132</f>
        <v>132</v>
      </c>
      <c r="F17608" t="s">
        <v>13</v>
      </c>
      <c r="G17608" t="s">
        <v>53059</v>
      </c>
      <c r="H17608" s="3" t="s">
        <v>53063</v>
      </c>
      <c r="I17608" t="s">
        <v>62</v>
      </c>
      <c r="J17608" t="s">
        <v>8684</v>
      </c>
    </row>
    <row r="17609" spans="1:10" ht="16" x14ac:dyDescent="0.2">
      <c r="A17609" t="s">
        <v>34823</v>
      </c>
      <c r="B17609" t="s">
        <v>413</v>
      </c>
      <c r="C17609" t="s">
        <v>414</v>
      </c>
      <c r="D17609">
        <v>1</v>
      </c>
      <c r="E17609">
        <f>132</f>
        <v>132</v>
      </c>
      <c r="F17609" t="s">
        <v>13</v>
      </c>
      <c r="G17609" t="s">
        <v>53059</v>
      </c>
      <c r="H17609" s="3" t="s">
        <v>53081</v>
      </c>
      <c r="I17609" t="s">
        <v>62</v>
      </c>
      <c r="J17609" t="s">
        <v>34827</v>
      </c>
    </row>
    <row r="17610" spans="1:10" ht="16" x14ac:dyDescent="0.2">
      <c r="A17610" t="s">
        <v>53082</v>
      </c>
      <c r="B17610" t="s">
        <v>53083</v>
      </c>
      <c r="C17610" t="s">
        <v>53043</v>
      </c>
      <c r="D17610">
        <v>1</v>
      </c>
      <c r="E17610">
        <f>132</f>
        <v>132</v>
      </c>
      <c r="F17610" t="s">
        <v>13</v>
      </c>
      <c r="G17610" t="s">
        <v>53059</v>
      </c>
      <c r="H17610" s="3" t="s">
        <v>53063</v>
      </c>
      <c r="I17610" t="s">
        <v>62</v>
      </c>
      <c r="J17610" t="s">
        <v>53084</v>
      </c>
    </row>
    <row r="17611" spans="1:10" ht="16" x14ac:dyDescent="0.2">
      <c r="A17611" t="s">
        <v>53085</v>
      </c>
      <c r="B17611" t="s">
        <v>53035</v>
      </c>
      <c r="C17611" t="s">
        <v>53036</v>
      </c>
      <c r="D17611">
        <v>2</v>
      </c>
      <c r="E17611">
        <f>132</f>
        <v>132</v>
      </c>
      <c r="F17611" t="s">
        <v>13</v>
      </c>
      <c r="G17611" t="s">
        <v>53059</v>
      </c>
      <c r="H17611" s="3" t="s">
        <v>53063</v>
      </c>
      <c r="I17611" t="s">
        <v>62</v>
      </c>
      <c r="J17611" t="s">
        <v>53086</v>
      </c>
    </row>
    <row r="17612" spans="1:10" ht="16" x14ac:dyDescent="0.2">
      <c r="A17612" t="s">
        <v>33969</v>
      </c>
      <c r="B17612" t="s">
        <v>41682</v>
      </c>
      <c r="C17612" t="s">
        <v>37842</v>
      </c>
      <c r="D17612">
        <v>1</v>
      </c>
      <c r="E17612">
        <f>132</f>
        <v>132</v>
      </c>
      <c r="F17612" t="s">
        <v>13</v>
      </c>
      <c r="G17612" t="s">
        <v>53059</v>
      </c>
      <c r="H17612" s="3" t="s">
        <v>53063</v>
      </c>
      <c r="I17612" t="s">
        <v>62</v>
      </c>
      <c r="J17612" t="s">
        <v>33972</v>
      </c>
    </row>
    <row r="17613" spans="1:10" ht="16" x14ac:dyDescent="0.2">
      <c r="A17613" t="s">
        <v>53076</v>
      </c>
      <c r="B17613" t="s">
        <v>53087</v>
      </c>
      <c r="C17613" t="s">
        <v>53088</v>
      </c>
      <c r="D17613">
        <v>4</v>
      </c>
      <c r="E17613">
        <f>132</f>
        <v>132</v>
      </c>
      <c r="F17613" t="s">
        <v>13</v>
      </c>
      <c r="G17613" t="s">
        <v>53059</v>
      </c>
      <c r="H17613" s="3" t="s">
        <v>53089</v>
      </c>
      <c r="I17613" t="s">
        <v>62</v>
      </c>
      <c r="J17613" t="s">
        <v>53080</v>
      </c>
    </row>
    <row r="17614" spans="1:10" ht="16" x14ac:dyDescent="0.2">
      <c r="A17614" t="s">
        <v>53076</v>
      </c>
      <c r="B17614" t="s">
        <v>53031</v>
      </c>
      <c r="C17614" t="s">
        <v>53032</v>
      </c>
      <c r="D17614">
        <v>5</v>
      </c>
      <c r="E17614">
        <f>132</f>
        <v>132</v>
      </c>
      <c r="F17614" t="s">
        <v>13</v>
      </c>
      <c r="G17614" t="s">
        <v>53059</v>
      </c>
      <c r="H17614" s="3" t="s">
        <v>53063</v>
      </c>
      <c r="I17614" t="s">
        <v>62</v>
      </c>
      <c r="J17614" t="s">
        <v>53080</v>
      </c>
    </row>
    <row r="17615" spans="1:10" ht="16" x14ac:dyDescent="0.2">
      <c r="A17615" t="s">
        <v>20273</v>
      </c>
      <c r="B17615" t="s">
        <v>53035</v>
      </c>
      <c r="C17615" t="s">
        <v>53036</v>
      </c>
      <c r="D17615">
        <v>9</v>
      </c>
      <c r="E17615">
        <f>132</f>
        <v>132</v>
      </c>
      <c r="F17615" t="s">
        <v>13</v>
      </c>
      <c r="G17615" t="s">
        <v>53059</v>
      </c>
      <c r="H17615" s="3" t="s">
        <v>53063</v>
      </c>
      <c r="I17615" t="s">
        <v>62</v>
      </c>
      <c r="J17615" t="s">
        <v>20278</v>
      </c>
    </row>
    <row r="17616" spans="1:10" ht="16" x14ac:dyDescent="0.2">
      <c r="A17616" t="s">
        <v>20273</v>
      </c>
      <c r="B17616" t="s">
        <v>53072</v>
      </c>
      <c r="C17616" t="s">
        <v>53032</v>
      </c>
      <c r="D17616">
        <v>8</v>
      </c>
      <c r="E17616">
        <f>132</f>
        <v>132</v>
      </c>
      <c r="F17616" t="s">
        <v>13</v>
      </c>
      <c r="G17616" t="s">
        <v>53059</v>
      </c>
      <c r="H17616" s="3" t="s">
        <v>53063</v>
      </c>
      <c r="I17616" t="s">
        <v>62</v>
      </c>
      <c r="J17616" t="s">
        <v>20278</v>
      </c>
    </row>
    <row r="17617" spans="1:10" ht="16" x14ac:dyDescent="0.2">
      <c r="A17617" t="s">
        <v>33969</v>
      </c>
      <c r="B17617" t="s">
        <v>53037</v>
      </c>
      <c r="C17617" t="s">
        <v>53032</v>
      </c>
      <c r="D17617">
        <v>2</v>
      </c>
      <c r="E17617">
        <f>132</f>
        <v>132</v>
      </c>
      <c r="F17617" t="s">
        <v>13</v>
      </c>
      <c r="G17617" t="s">
        <v>53059</v>
      </c>
      <c r="H17617" s="3" t="s">
        <v>53063</v>
      </c>
      <c r="I17617" t="s">
        <v>62</v>
      </c>
      <c r="J17617" t="s">
        <v>33972</v>
      </c>
    </row>
    <row r="17618" spans="1:10" ht="16" x14ac:dyDescent="0.2">
      <c r="A17618" t="s">
        <v>12380</v>
      </c>
      <c r="B17618" t="s">
        <v>53090</v>
      </c>
      <c r="C17618" t="s">
        <v>53091</v>
      </c>
      <c r="D17618">
        <v>2</v>
      </c>
      <c r="E17618">
        <f>132</f>
        <v>132</v>
      </c>
      <c r="F17618" t="s">
        <v>13</v>
      </c>
      <c r="G17618" t="s">
        <v>53059</v>
      </c>
      <c r="H17618" s="3" t="s">
        <v>53092</v>
      </c>
      <c r="I17618" t="s">
        <v>62</v>
      </c>
      <c r="J17618" t="s">
        <v>12384</v>
      </c>
    </row>
    <row r="17619" spans="1:10" ht="16" x14ac:dyDescent="0.2">
      <c r="A17619" t="s">
        <v>12380</v>
      </c>
      <c r="B17619" t="s">
        <v>53093</v>
      </c>
      <c r="C17619" t="s">
        <v>53094</v>
      </c>
      <c r="D17619">
        <v>4</v>
      </c>
      <c r="E17619">
        <f>132</f>
        <v>132</v>
      </c>
      <c r="F17619" t="s">
        <v>13</v>
      </c>
      <c r="G17619" t="s">
        <v>53059</v>
      </c>
      <c r="H17619" s="3" t="s">
        <v>53092</v>
      </c>
      <c r="I17619" t="s">
        <v>62</v>
      </c>
      <c r="J17619" t="s">
        <v>12384</v>
      </c>
    </row>
    <row r="17620" spans="1:10" ht="32" x14ac:dyDescent="0.2">
      <c r="A17620" t="s">
        <v>12429</v>
      </c>
      <c r="B17620" t="s">
        <v>12423</v>
      </c>
      <c r="C17620" t="s">
        <v>12424</v>
      </c>
      <c r="D17620">
        <v>1</v>
      </c>
      <c r="E17620">
        <f>132</f>
        <v>132</v>
      </c>
      <c r="F17620" t="s">
        <v>13</v>
      </c>
      <c r="G17620" t="s">
        <v>53059</v>
      </c>
      <c r="H17620" s="3" t="s">
        <v>53095</v>
      </c>
      <c r="I17620" t="s">
        <v>62</v>
      </c>
      <c r="J17620" t="s">
        <v>12433</v>
      </c>
    </row>
    <row r="17621" spans="1:10" ht="16" x14ac:dyDescent="0.2">
      <c r="A17621" t="s">
        <v>34092</v>
      </c>
      <c r="B17621" t="s">
        <v>53096</v>
      </c>
      <c r="C17621" t="s">
        <v>53097</v>
      </c>
      <c r="D17621">
        <v>4</v>
      </c>
      <c r="E17621">
        <f>132</f>
        <v>132</v>
      </c>
      <c r="F17621" t="s">
        <v>13</v>
      </c>
      <c r="G17621" t="s">
        <v>53059</v>
      </c>
      <c r="H17621" s="3" t="s">
        <v>53063</v>
      </c>
      <c r="I17621" t="s">
        <v>62</v>
      </c>
      <c r="J17621" t="s">
        <v>34095</v>
      </c>
    </row>
    <row r="17622" spans="1:10" ht="16" x14ac:dyDescent="0.2">
      <c r="A17622" t="s">
        <v>46225</v>
      </c>
      <c r="B17622" t="s">
        <v>53098</v>
      </c>
      <c r="C17622" t="s">
        <v>53099</v>
      </c>
      <c r="D17622">
        <v>3</v>
      </c>
      <c r="E17622">
        <f>132</f>
        <v>132</v>
      </c>
      <c r="F17622" t="s">
        <v>13</v>
      </c>
      <c r="G17622" t="s">
        <v>53059</v>
      </c>
      <c r="H17622" s="3" t="s">
        <v>53063</v>
      </c>
      <c r="I17622" t="s">
        <v>62</v>
      </c>
      <c r="J17622" t="s">
        <v>46228</v>
      </c>
    </row>
    <row r="17623" spans="1:10" ht="16" x14ac:dyDescent="0.2">
      <c r="A17623" t="s">
        <v>2867</v>
      </c>
      <c r="B17623" t="s">
        <v>53035</v>
      </c>
      <c r="C17623" t="s">
        <v>53036</v>
      </c>
      <c r="D17623">
        <v>1</v>
      </c>
      <c r="E17623">
        <f>132</f>
        <v>132</v>
      </c>
      <c r="F17623" t="s">
        <v>13</v>
      </c>
      <c r="G17623" t="s">
        <v>53059</v>
      </c>
      <c r="H17623" s="3" t="s">
        <v>53070</v>
      </c>
      <c r="I17623" t="s">
        <v>62</v>
      </c>
      <c r="J17623" t="s">
        <v>2873</v>
      </c>
    </row>
    <row r="17624" spans="1:10" ht="16" x14ac:dyDescent="0.2">
      <c r="A17624" t="s">
        <v>46225</v>
      </c>
      <c r="B17624" t="s">
        <v>53026</v>
      </c>
      <c r="C17624" t="s">
        <v>53027</v>
      </c>
      <c r="D17624">
        <v>1</v>
      </c>
      <c r="E17624">
        <f>132</f>
        <v>132</v>
      </c>
      <c r="F17624" t="s">
        <v>13</v>
      </c>
      <c r="G17624" t="s">
        <v>53059</v>
      </c>
      <c r="H17624" s="3" t="s">
        <v>53063</v>
      </c>
      <c r="I17624" t="s">
        <v>62</v>
      </c>
      <c r="J17624" t="s">
        <v>46228</v>
      </c>
    </row>
    <row r="17625" spans="1:10" ht="16" x14ac:dyDescent="0.2">
      <c r="A17625" t="s">
        <v>53071</v>
      </c>
      <c r="B17625" t="s">
        <v>53035</v>
      </c>
      <c r="C17625" t="s">
        <v>53036</v>
      </c>
      <c r="D17625">
        <v>1</v>
      </c>
      <c r="E17625">
        <f>132</f>
        <v>132</v>
      </c>
      <c r="F17625" t="s">
        <v>13</v>
      </c>
      <c r="G17625" t="s">
        <v>53059</v>
      </c>
      <c r="H17625" s="3" t="s">
        <v>53063</v>
      </c>
      <c r="I17625" t="s">
        <v>62</v>
      </c>
      <c r="J17625" t="s">
        <v>53073</v>
      </c>
    </row>
    <row r="17626" spans="1:10" ht="16" x14ac:dyDescent="0.2">
      <c r="A17626" t="s">
        <v>2867</v>
      </c>
      <c r="B17626" t="s">
        <v>53031</v>
      </c>
      <c r="C17626" t="s">
        <v>53032</v>
      </c>
      <c r="D17626">
        <v>2</v>
      </c>
      <c r="E17626">
        <f>132</f>
        <v>132</v>
      </c>
      <c r="F17626" t="s">
        <v>13</v>
      </c>
      <c r="G17626" t="s">
        <v>53059</v>
      </c>
      <c r="H17626" s="3" t="s">
        <v>53070</v>
      </c>
      <c r="I17626" t="s">
        <v>62</v>
      </c>
      <c r="J17626" t="s">
        <v>2873</v>
      </c>
    </row>
    <row r="17627" spans="1:10" ht="16" x14ac:dyDescent="0.2">
      <c r="A17627" t="s">
        <v>412</v>
      </c>
      <c r="B17627" t="s">
        <v>53040</v>
      </c>
      <c r="C17627" t="s">
        <v>53041</v>
      </c>
      <c r="D17627">
        <v>3</v>
      </c>
      <c r="E17627">
        <f>132</f>
        <v>132</v>
      </c>
      <c r="F17627" t="s">
        <v>13</v>
      </c>
      <c r="G17627" t="s">
        <v>53059</v>
      </c>
      <c r="H17627" s="3" t="s">
        <v>53063</v>
      </c>
      <c r="I17627" t="s">
        <v>62</v>
      </c>
      <c r="J17627" t="s">
        <v>417</v>
      </c>
    </row>
    <row r="17628" spans="1:10" ht="16" x14ac:dyDescent="0.2">
      <c r="A17628" t="s">
        <v>49403</v>
      </c>
      <c r="B17628" t="s">
        <v>53072</v>
      </c>
      <c r="C17628" t="s">
        <v>53032</v>
      </c>
      <c r="D17628">
        <v>5</v>
      </c>
      <c r="E17628">
        <f>132</f>
        <v>132</v>
      </c>
      <c r="F17628" t="s">
        <v>13</v>
      </c>
      <c r="G17628" t="s">
        <v>53059</v>
      </c>
      <c r="H17628" s="3" t="s">
        <v>53070</v>
      </c>
      <c r="I17628" t="s">
        <v>62</v>
      </c>
      <c r="J17628" t="s">
        <v>49407</v>
      </c>
    </row>
    <row r="17629" spans="1:10" ht="16" x14ac:dyDescent="0.2">
      <c r="A17629" t="s">
        <v>49403</v>
      </c>
      <c r="B17629" t="s">
        <v>53056</v>
      </c>
      <c r="C17629" t="s">
        <v>53057</v>
      </c>
      <c r="D17629">
        <v>6</v>
      </c>
      <c r="E17629">
        <f>132</f>
        <v>132</v>
      </c>
      <c r="F17629" t="s">
        <v>13</v>
      </c>
      <c r="G17629" t="s">
        <v>53059</v>
      </c>
      <c r="H17629" s="3" t="s">
        <v>53070</v>
      </c>
      <c r="I17629" t="s">
        <v>62</v>
      </c>
      <c r="J17629" t="s">
        <v>49407</v>
      </c>
    </row>
    <row r="17630" spans="1:10" ht="16" x14ac:dyDescent="0.2">
      <c r="A17630" t="s">
        <v>27108</v>
      </c>
      <c r="B17630" t="s">
        <v>53035</v>
      </c>
      <c r="C17630" t="s">
        <v>53036</v>
      </c>
      <c r="D17630">
        <v>1</v>
      </c>
      <c r="E17630">
        <f>132</f>
        <v>132</v>
      </c>
      <c r="F17630" t="s">
        <v>13</v>
      </c>
      <c r="G17630" t="s">
        <v>53059</v>
      </c>
      <c r="H17630" s="3" t="s">
        <v>53063</v>
      </c>
      <c r="I17630" t="s">
        <v>62</v>
      </c>
      <c r="J17630" t="s">
        <v>27109</v>
      </c>
    </row>
    <row r="17631" spans="1:10" ht="16" x14ac:dyDescent="0.2">
      <c r="A17631" t="s">
        <v>53100</v>
      </c>
      <c r="B17631" t="s">
        <v>41682</v>
      </c>
      <c r="C17631" t="s">
        <v>37842</v>
      </c>
      <c r="D17631">
        <v>1</v>
      </c>
      <c r="E17631">
        <f>132</f>
        <v>132</v>
      </c>
      <c r="F17631" t="s">
        <v>13</v>
      </c>
      <c r="G17631" t="s">
        <v>53059</v>
      </c>
      <c r="H17631" s="3" t="s">
        <v>53063</v>
      </c>
      <c r="I17631" t="s">
        <v>62</v>
      </c>
      <c r="J17631" t="s">
        <v>53101</v>
      </c>
    </row>
    <row r="17632" spans="1:10" ht="32" x14ac:dyDescent="0.2">
      <c r="A17632" t="s">
        <v>412</v>
      </c>
      <c r="B17632" t="s">
        <v>53026</v>
      </c>
      <c r="C17632" t="s">
        <v>53027</v>
      </c>
      <c r="D17632">
        <v>1</v>
      </c>
      <c r="E17632">
        <f>132</f>
        <v>132</v>
      </c>
      <c r="F17632" t="s">
        <v>13</v>
      </c>
      <c r="G17632" t="s">
        <v>53059</v>
      </c>
      <c r="H17632" s="3" t="s">
        <v>53102</v>
      </c>
      <c r="I17632" t="s">
        <v>62</v>
      </c>
      <c r="J17632" t="s">
        <v>417</v>
      </c>
    </row>
    <row r="17633" spans="1:10" ht="16" x14ac:dyDescent="0.2">
      <c r="A17633" t="s">
        <v>34092</v>
      </c>
      <c r="B17633" t="s">
        <v>9953</v>
      </c>
      <c r="C17633" t="s">
        <v>53103</v>
      </c>
      <c r="D17633">
        <v>5</v>
      </c>
      <c r="E17633">
        <f>132</f>
        <v>132</v>
      </c>
      <c r="F17633" t="s">
        <v>13</v>
      </c>
      <c r="G17633" t="s">
        <v>53059</v>
      </c>
      <c r="H17633" s="3" t="s">
        <v>53063</v>
      </c>
      <c r="I17633" t="s">
        <v>62</v>
      </c>
      <c r="J17633" t="s">
        <v>34095</v>
      </c>
    </row>
    <row r="17634" spans="1:10" ht="16" x14ac:dyDescent="0.2">
      <c r="A17634" t="s">
        <v>53082</v>
      </c>
      <c r="B17634" t="s">
        <v>53104</v>
      </c>
      <c r="C17634" t="s">
        <v>53105</v>
      </c>
      <c r="D17634">
        <v>2</v>
      </c>
      <c r="E17634">
        <f>132</f>
        <v>132</v>
      </c>
      <c r="F17634" t="s">
        <v>13</v>
      </c>
      <c r="G17634" t="s">
        <v>53059</v>
      </c>
      <c r="H17634" s="3" t="s">
        <v>53063</v>
      </c>
      <c r="I17634" t="s">
        <v>62</v>
      </c>
      <c r="J17634" t="s">
        <v>53084</v>
      </c>
    </row>
    <row r="17635" spans="1:10" ht="16" x14ac:dyDescent="0.2">
      <c r="A17635" t="s">
        <v>34823</v>
      </c>
      <c r="B17635" t="s">
        <v>53106</v>
      </c>
      <c r="C17635" t="s">
        <v>53107</v>
      </c>
      <c r="D17635">
        <v>2</v>
      </c>
      <c r="E17635">
        <f>132</f>
        <v>132</v>
      </c>
      <c r="F17635" t="s">
        <v>13</v>
      </c>
      <c r="G17635" t="s">
        <v>53059</v>
      </c>
      <c r="H17635" s="3" t="s">
        <v>53081</v>
      </c>
      <c r="I17635" t="s">
        <v>62</v>
      </c>
      <c r="J17635" t="s">
        <v>34827</v>
      </c>
    </row>
    <row r="17636" spans="1:10" ht="16" x14ac:dyDescent="0.2">
      <c r="A17636" t="s">
        <v>53108</v>
      </c>
      <c r="B17636" t="s">
        <v>53031</v>
      </c>
      <c r="C17636" t="s">
        <v>53032</v>
      </c>
      <c r="D17636">
        <v>3</v>
      </c>
      <c r="E17636">
        <f>132</f>
        <v>132</v>
      </c>
      <c r="F17636" t="s">
        <v>13</v>
      </c>
      <c r="G17636" t="s">
        <v>53059</v>
      </c>
      <c r="H17636" s="3" t="s">
        <v>53063</v>
      </c>
      <c r="I17636" t="s">
        <v>62</v>
      </c>
      <c r="J17636" t="s">
        <v>53109</v>
      </c>
    </row>
    <row r="17637" spans="1:10" ht="16" x14ac:dyDescent="0.2">
      <c r="A17637" t="s">
        <v>53110</v>
      </c>
      <c r="B17637" t="s">
        <v>53026</v>
      </c>
      <c r="C17637" t="s">
        <v>53027</v>
      </c>
      <c r="D17637">
        <v>1</v>
      </c>
      <c r="E17637">
        <f>132</f>
        <v>132</v>
      </c>
      <c r="F17637" t="s">
        <v>13</v>
      </c>
      <c r="G17637" t="s">
        <v>53059</v>
      </c>
      <c r="H17637" s="3" t="s">
        <v>53063</v>
      </c>
      <c r="I17637" t="s">
        <v>62</v>
      </c>
      <c r="J17637" t="s">
        <v>53111</v>
      </c>
    </row>
    <row r="17638" spans="1:10" ht="16" x14ac:dyDescent="0.2">
      <c r="A17638" t="s">
        <v>412</v>
      </c>
      <c r="B17638" t="s">
        <v>53112</v>
      </c>
      <c r="C17638" t="s">
        <v>53113</v>
      </c>
      <c r="D17638">
        <v>4</v>
      </c>
      <c r="E17638">
        <f>132</f>
        <v>132</v>
      </c>
      <c r="F17638" t="s">
        <v>13</v>
      </c>
      <c r="G17638" t="s">
        <v>53059</v>
      </c>
      <c r="H17638" s="3" t="s">
        <v>53063</v>
      </c>
      <c r="I17638" t="s">
        <v>62</v>
      </c>
      <c r="J17638" t="s">
        <v>417</v>
      </c>
    </row>
    <row r="17639" spans="1:10" ht="16" x14ac:dyDescent="0.2">
      <c r="A17639" t="s">
        <v>53110</v>
      </c>
      <c r="B17639" t="s">
        <v>53114</v>
      </c>
      <c r="C17639" t="s">
        <v>53115</v>
      </c>
      <c r="D17639">
        <v>4</v>
      </c>
      <c r="E17639">
        <f>132</f>
        <v>132</v>
      </c>
      <c r="F17639" t="s">
        <v>13</v>
      </c>
      <c r="G17639" t="s">
        <v>53059</v>
      </c>
      <c r="H17639" s="3" t="s">
        <v>53063</v>
      </c>
      <c r="I17639" t="s">
        <v>62</v>
      </c>
      <c r="J17639" t="s">
        <v>53111</v>
      </c>
    </row>
    <row r="17640" spans="1:10" ht="16" x14ac:dyDescent="0.2">
      <c r="A17640" t="s">
        <v>53116</v>
      </c>
      <c r="B17640" t="s">
        <v>41682</v>
      </c>
      <c r="C17640" t="s">
        <v>37842</v>
      </c>
      <c r="D17640">
        <v>2</v>
      </c>
      <c r="E17640">
        <f>132</f>
        <v>132</v>
      </c>
      <c r="F17640" t="s">
        <v>13</v>
      </c>
      <c r="G17640" t="s">
        <v>53059</v>
      </c>
      <c r="H17640" s="3" t="s">
        <v>53063</v>
      </c>
      <c r="I17640" t="s">
        <v>62</v>
      </c>
      <c r="J17640" t="s">
        <v>53117</v>
      </c>
    </row>
    <row r="17641" spans="1:10" ht="16" x14ac:dyDescent="0.2">
      <c r="A17641" t="s">
        <v>53110</v>
      </c>
      <c r="B17641" t="s">
        <v>41682</v>
      </c>
      <c r="C17641" t="s">
        <v>37842</v>
      </c>
      <c r="D17641">
        <v>3</v>
      </c>
      <c r="E17641">
        <f>132</f>
        <v>132</v>
      </c>
      <c r="F17641" t="s">
        <v>13</v>
      </c>
      <c r="G17641" t="s">
        <v>53059</v>
      </c>
      <c r="H17641" s="3" t="s">
        <v>53063</v>
      </c>
      <c r="I17641" t="s">
        <v>62</v>
      </c>
      <c r="J17641" t="s">
        <v>53111</v>
      </c>
    </row>
    <row r="17642" spans="1:10" ht="16" x14ac:dyDescent="0.2">
      <c r="A17642" t="s">
        <v>53118</v>
      </c>
      <c r="B17642" t="s">
        <v>53035</v>
      </c>
      <c r="C17642" t="s">
        <v>53036</v>
      </c>
      <c r="D17642">
        <v>1</v>
      </c>
      <c r="E17642">
        <f>132</f>
        <v>132</v>
      </c>
      <c r="F17642" t="s">
        <v>13</v>
      </c>
      <c r="G17642" t="s">
        <v>53059</v>
      </c>
      <c r="H17642" s="3" t="s">
        <v>53063</v>
      </c>
      <c r="I17642" t="s">
        <v>62</v>
      </c>
      <c r="J17642" t="s">
        <v>53119</v>
      </c>
    </row>
    <row r="17643" spans="1:10" ht="16" x14ac:dyDescent="0.2">
      <c r="A17643" t="s">
        <v>53076</v>
      </c>
      <c r="B17643" t="s">
        <v>53120</v>
      </c>
      <c r="C17643" t="s">
        <v>53121</v>
      </c>
      <c r="D17643">
        <v>2</v>
      </c>
      <c r="E17643">
        <f>132</f>
        <v>132</v>
      </c>
      <c r="F17643" t="s">
        <v>13</v>
      </c>
      <c r="G17643" t="s">
        <v>53059</v>
      </c>
      <c r="H17643" s="3" t="s">
        <v>53063</v>
      </c>
      <c r="I17643" t="s">
        <v>62</v>
      </c>
      <c r="J17643" t="s">
        <v>53080</v>
      </c>
    </row>
    <row r="17644" spans="1:10" ht="16" x14ac:dyDescent="0.2">
      <c r="A17644" t="s">
        <v>53116</v>
      </c>
      <c r="B17644" t="s">
        <v>53037</v>
      </c>
      <c r="C17644" t="s">
        <v>53032</v>
      </c>
      <c r="D17644">
        <v>1</v>
      </c>
      <c r="E17644">
        <f>132</f>
        <v>132</v>
      </c>
      <c r="F17644" t="s">
        <v>13</v>
      </c>
      <c r="G17644" t="s">
        <v>53059</v>
      </c>
      <c r="H17644" s="3" t="s">
        <v>53063</v>
      </c>
      <c r="I17644" t="s">
        <v>62</v>
      </c>
      <c r="J17644" t="s">
        <v>53117</v>
      </c>
    </row>
    <row r="17645" spans="1:10" ht="32" x14ac:dyDescent="0.2">
      <c r="A17645" t="s">
        <v>53100</v>
      </c>
      <c r="B17645" t="s">
        <v>53037</v>
      </c>
      <c r="C17645" t="s">
        <v>53032</v>
      </c>
      <c r="D17645">
        <v>2</v>
      </c>
      <c r="E17645">
        <f>132</f>
        <v>132</v>
      </c>
      <c r="F17645" t="s">
        <v>13</v>
      </c>
      <c r="G17645" t="s">
        <v>53059</v>
      </c>
      <c r="H17645" s="3" t="s">
        <v>53122</v>
      </c>
      <c r="I17645" t="s">
        <v>62</v>
      </c>
      <c r="J17645" t="s">
        <v>53101</v>
      </c>
    </row>
    <row r="17646" spans="1:10" ht="16" x14ac:dyDescent="0.2">
      <c r="A17646" t="s">
        <v>53123</v>
      </c>
      <c r="B17646" t="s">
        <v>53026</v>
      </c>
      <c r="C17646" t="s">
        <v>53027</v>
      </c>
      <c r="D17646">
        <v>2</v>
      </c>
      <c r="E17646">
        <f>132</f>
        <v>132</v>
      </c>
      <c r="F17646" t="s">
        <v>13</v>
      </c>
      <c r="G17646" t="s">
        <v>53059</v>
      </c>
      <c r="H17646" s="3" t="s">
        <v>53063</v>
      </c>
      <c r="I17646" t="s">
        <v>62</v>
      </c>
      <c r="J17646" t="s">
        <v>53124</v>
      </c>
    </row>
    <row r="17647" spans="1:10" ht="16" x14ac:dyDescent="0.2">
      <c r="A17647" t="s">
        <v>46275</v>
      </c>
      <c r="B17647" t="s">
        <v>53035</v>
      </c>
      <c r="C17647" t="s">
        <v>53036</v>
      </c>
      <c r="D17647">
        <v>3</v>
      </c>
      <c r="E17647">
        <f>132</f>
        <v>132</v>
      </c>
      <c r="F17647" t="s">
        <v>13</v>
      </c>
      <c r="G17647" t="s">
        <v>53059</v>
      </c>
      <c r="H17647" s="3" t="s">
        <v>53063</v>
      </c>
      <c r="I17647" t="s">
        <v>62</v>
      </c>
      <c r="J17647" t="s">
        <v>46276</v>
      </c>
    </row>
    <row r="17648" spans="1:10" ht="16" x14ac:dyDescent="0.2">
      <c r="A17648" t="s">
        <v>53108</v>
      </c>
      <c r="B17648" t="s">
        <v>2868</v>
      </c>
      <c r="C17648" t="s">
        <v>2869</v>
      </c>
      <c r="D17648">
        <v>1</v>
      </c>
      <c r="E17648">
        <f>132</f>
        <v>132</v>
      </c>
      <c r="F17648" t="s">
        <v>13</v>
      </c>
      <c r="G17648" t="s">
        <v>53059</v>
      </c>
      <c r="H17648" s="3" t="s">
        <v>53063</v>
      </c>
      <c r="I17648" t="s">
        <v>62</v>
      </c>
      <c r="J17648" t="s">
        <v>53109</v>
      </c>
    </row>
    <row r="17649" spans="1:10" ht="16" x14ac:dyDescent="0.2">
      <c r="A17649" t="s">
        <v>53110</v>
      </c>
      <c r="B17649" t="s">
        <v>53040</v>
      </c>
      <c r="C17649" t="s">
        <v>53041</v>
      </c>
      <c r="D17649">
        <v>2</v>
      </c>
      <c r="E17649">
        <f>132</f>
        <v>132</v>
      </c>
      <c r="F17649" t="s">
        <v>13</v>
      </c>
      <c r="G17649" t="s">
        <v>53059</v>
      </c>
      <c r="H17649" s="3" t="s">
        <v>53063</v>
      </c>
      <c r="I17649" t="s">
        <v>62</v>
      </c>
      <c r="J17649" t="s">
        <v>53111</v>
      </c>
    </row>
    <row r="17650" spans="1:10" ht="16" x14ac:dyDescent="0.2">
      <c r="A17650" t="s">
        <v>53125</v>
      </c>
      <c r="B17650" t="s">
        <v>53126</v>
      </c>
      <c r="C17650" t="s">
        <v>53127</v>
      </c>
      <c r="D17650">
        <v>1</v>
      </c>
      <c r="E17650" t="s">
        <v>730</v>
      </c>
      <c r="F17650" t="s">
        <v>13</v>
      </c>
      <c r="G17650" t="s">
        <v>53128</v>
      </c>
      <c r="H17650" s="3" t="s">
        <v>53129</v>
      </c>
      <c r="I17650" t="s">
        <v>62</v>
      </c>
      <c r="J17650" t="s">
        <v>53130</v>
      </c>
    </row>
    <row r="17651" spans="1:10" ht="16" x14ac:dyDescent="0.2">
      <c r="A17651" t="s">
        <v>15360</v>
      </c>
      <c r="B17651" t="s">
        <v>53131</v>
      </c>
      <c r="C17651" t="s">
        <v>53132</v>
      </c>
      <c r="D17651">
        <v>2</v>
      </c>
      <c r="E17651" t="s">
        <v>730</v>
      </c>
      <c r="F17651" t="s">
        <v>13</v>
      </c>
      <c r="G17651" t="s">
        <v>53128</v>
      </c>
      <c r="H17651" s="3" t="s">
        <v>53133</v>
      </c>
      <c r="I17651" t="s">
        <v>62</v>
      </c>
      <c r="J17651" t="s">
        <v>15365</v>
      </c>
    </row>
    <row r="17652" spans="1:10" ht="16" x14ac:dyDescent="0.2">
      <c r="A17652" t="s">
        <v>34908</v>
      </c>
      <c r="B17652" t="s">
        <v>53134</v>
      </c>
      <c r="C17652" t="s">
        <v>53135</v>
      </c>
      <c r="D17652">
        <v>1</v>
      </c>
      <c r="E17652" t="s">
        <v>730</v>
      </c>
      <c r="F17652" t="s">
        <v>13</v>
      </c>
      <c r="G17652" t="s">
        <v>53128</v>
      </c>
      <c r="H17652" s="3" t="s">
        <v>53136</v>
      </c>
      <c r="I17652" t="s">
        <v>62</v>
      </c>
      <c r="J17652" t="s">
        <v>34912</v>
      </c>
    </row>
    <row r="17653" spans="1:10" ht="32" x14ac:dyDescent="0.2">
      <c r="A17653" t="s">
        <v>53137</v>
      </c>
      <c r="B17653" t="s">
        <v>53138</v>
      </c>
      <c r="C17653" t="s">
        <v>53139</v>
      </c>
      <c r="D17653">
        <v>1</v>
      </c>
      <c r="E17653" t="s">
        <v>730</v>
      </c>
      <c r="F17653" t="s">
        <v>13</v>
      </c>
      <c r="G17653" t="s">
        <v>53128</v>
      </c>
      <c r="H17653" s="3" t="s">
        <v>53140</v>
      </c>
      <c r="I17653" t="s">
        <v>62</v>
      </c>
      <c r="J17653" t="s">
        <v>53141</v>
      </c>
    </row>
    <row r="17654" spans="1:10" ht="16" x14ac:dyDescent="0.2">
      <c r="A17654" t="s">
        <v>53125</v>
      </c>
      <c r="B17654" t="s">
        <v>53142</v>
      </c>
      <c r="C17654" t="s">
        <v>53143</v>
      </c>
      <c r="D17654">
        <v>3</v>
      </c>
      <c r="E17654" t="s">
        <v>730</v>
      </c>
      <c r="F17654" t="s">
        <v>13</v>
      </c>
      <c r="G17654" t="s">
        <v>53128</v>
      </c>
      <c r="H17654" s="3" t="s">
        <v>53129</v>
      </c>
      <c r="I17654" t="s">
        <v>62</v>
      </c>
      <c r="J17654" t="s">
        <v>53130</v>
      </c>
    </row>
    <row r="17655" spans="1:10" ht="16" x14ac:dyDescent="0.2">
      <c r="A17655" t="s">
        <v>53144</v>
      </c>
      <c r="B17655" t="s">
        <v>53145</v>
      </c>
      <c r="C17655" t="s">
        <v>53146</v>
      </c>
      <c r="D17655">
        <v>1</v>
      </c>
      <c r="E17655" t="s">
        <v>730</v>
      </c>
      <c r="F17655" t="s">
        <v>13</v>
      </c>
      <c r="G17655" t="s">
        <v>53128</v>
      </c>
      <c r="H17655" s="3" t="s">
        <v>53147</v>
      </c>
      <c r="I17655" t="s">
        <v>62</v>
      </c>
      <c r="J17655" t="s">
        <v>53148</v>
      </c>
    </row>
    <row r="17656" spans="1:10" ht="16" x14ac:dyDescent="0.2">
      <c r="A17656" t="s">
        <v>53125</v>
      </c>
      <c r="B17656" t="s">
        <v>53149</v>
      </c>
      <c r="C17656" t="s">
        <v>53150</v>
      </c>
      <c r="D17656">
        <v>2</v>
      </c>
      <c r="E17656" t="s">
        <v>730</v>
      </c>
      <c r="F17656" t="s">
        <v>13</v>
      </c>
      <c r="G17656" t="s">
        <v>53128</v>
      </c>
      <c r="H17656" s="3" t="s">
        <v>53129</v>
      </c>
      <c r="I17656" t="s">
        <v>62</v>
      </c>
      <c r="J17656" t="s">
        <v>53130</v>
      </c>
    </row>
    <row r="17657" spans="1:10" ht="16" x14ac:dyDescent="0.2">
      <c r="A17657" t="s">
        <v>53151</v>
      </c>
      <c r="B17657" t="s">
        <v>53152</v>
      </c>
      <c r="C17657" t="s">
        <v>53153</v>
      </c>
      <c r="D17657">
        <v>3</v>
      </c>
      <c r="E17657" t="s">
        <v>730</v>
      </c>
      <c r="F17657" t="s">
        <v>13</v>
      </c>
      <c r="G17657" t="s">
        <v>53128</v>
      </c>
      <c r="H17657" s="3" t="s">
        <v>53154</v>
      </c>
      <c r="I17657" t="s">
        <v>62</v>
      </c>
      <c r="J17657" t="s">
        <v>53155</v>
      </c>
    </row>
    <row r="17658" spans="1:10" ht="16" x14ac:dyDescent="0.2">
      <c r="A17658" t="s">
        <v>53156</v>
      </c>
      <c r="B17658" t="s">
        <v>53145</v>
      </c>
      <c r="C17658" t="s">
        <v>53146</v>
      </c>
      <c r="D17658">
        <v>2</v>
      </c>
      <c r="E17658" t="s">
        <v>730</v>
      </c>
      <c r="F17658" t="s">
        <v>13</v>
      </c>
      <c r="G17658" t="s">
        <v>53128</v>
      </c>
      <c r="H17658" s="3" t="s">
        <v>53157</v>
      </c>
      <c r="I17658" t="s">
        <v>62</v>
      </c>
      <c r="J17658" t="s">
        <v>53158</v>
      </c>
    </row>
    <row r="17659" spans="1:10" ht="16" x14ac:dyDescent="0.2">
      <c r="A17659" t="s">
        <v>49309</v>
      </c>
      <c r="B17659" t="s">
        <v>53159</v>
      </c>
      <c r="C17659" t="s">
        <v>53160</v>
      </c>
      <c r="D17659">
        <v>3</v>
      </c>
      <c r="E17659" t="s">
        <v>730</v>
      </c>
      <c r="F17659" t="s">
        <v>13</v>
      </c>
      <c r="G17659" t="s">
        <v>53128</v>
      </c>
      <c r="H17659" s="3" t="s">
        <v>53161</v>
      </c>
      <c r="I17659" t="s">
        <v>62</v>
      </c>
      <c r="J17659" t="s">
        <v>49314</v>
      </c>
    </row>
    <row r="17660" spans="1:10" ht="32" x14ac:dyDescent="0.2">
      <c r="A17660" t="s">
        <v>53137</v>
      </c>
      <c r="B17660" t="s">
        <v>31141</v>
      </c>
      <c r="C17660" t="s">
        <v>53162</v>
      </c>
      <c r="D17660">
        <v>2</v>
      </c>
      <c r="E17660" t="s">
        <v>730</v>
      </c>
      <c r="F17660" t="s">
        <v>13</v>
      </c>
      <c r="G17660" t="s">
        <v>53128</v>
      </c>
      <c r="H17660" s="3" t="s">
        <v>53140</v>
      </c>
      <c r="I17660" t="s">
        <v>62</v>
      </c>
      <c r="J17660" t="s">
        <v>53141</v>
      </c>
    </row>
    <row r="17661" spans="1:10" ht="16" x14ac:dyDescent="0.2">
      <c r="A17661" t="s">
        <v>53163</v>
      </c>
      <c r="B17661" t="s">
        <v>37841</v>
      </c>
      <c r="C17661" t="s">
        <v>37842</v>
      </c>
      <c r="D17661">
        <v>2</v>
      </c>
      <c r="E17661" t="s">
        <v>1280</v>
      </c>
      <c r="F17661" t="s">
        <v>13</v>
      </c>
      <c r="G17661" t="s">
        <v>53164</v>
      </c>
      <c r="H17661" s="3" t="s">
        <v>53165</v>
      </c>
      <c r="I17661" t="s">
        <v>62</v>
      </c>
      <c r="J17661" t="s">
        <v>53166</v>
      </c>
    </row>
    <row r="17662" spans="1:10" ht="32" x14ac:dyDescent="0.2">
      <c r="A17662" t="s">
        <v>53163</v>
      </c>
      <c r="B17662" t="s">
        <v>53167</v>
      </c>
      <c r="C17662" t="s">
        <v>53168</v>
      </c>
      <c r="D17662">
        <v>1</v>
      </c>
      <c r="E17662" t="s">
        <v>1280</v>
      </c>
      <c r="F17662" t="s">
        <v>13</v>
      </c>
      <c r="G17662" t="s">
        <v>53164</v>
      </c>
      <c r="H17662" s="3" t="s">
        <v>53169</v>
      </c>
      <c r="I17662" t="s">
        <v>62</v>
      </c>
      <c r="J17662" t="s">
        <v>53166</v>
      </c>
    </row>
    <row r="17663" spans="1:10" ht="16" x14ac:dyDescent="0.2">
      <c r="A17663" t="s">
        <v>53170</v>
      </c>
      <c r="B17663" t="s">
        <v>41682</v>
      </c>
      <c r="C17663" t="s">
        <v>37842</v>
      </c>
      <c r="D17663">
        <v>1</v>
      </c>
      <c r="E17663" t="s">
        <v>1280</v>
      </c>
      <c r="F17663" t="s">
        <v>13</v>
      </c>
      <c r="G17663" t="s">
        <v>53164</v>
      </c>
      <c r="H17663" s="3" t="s">
        <v>53165</v>
      </c>
      <c r="I17663" t="s">
        <v>62</v>
      </c>
      <c r="J17663" t="s">
        <v>53171</v>
      </c>
    </row>
    <row r="17664" spans="1:10" ht="16" x14ac:dyDescent="0.2">
      <c r="A17664" t="s">
        <v>49044</v>
      </c>
      <c r="B17664" t="s">
        <v>53172</v>
      </c>
      <c r="C17664" t="s">
        <v>53173</v>
      </c>
      <c r="D17664">
        <v>1</v>
      </c>
      <c r="E17664" t="s">
        <v>13</v>
      </c>
      <c r="F17664" t="s">
        <v>13</v>
      </c>
      <c r="G17664" t="s">
        <v>53174</v>
      </c>
      <c r="H17664" s="3" t="s">
        <v>53175</v>
      </c>
      <c r="I17664" t="s">
        <v>62</v>
      </c>
      <c r="J17664" t="s">
        <v>49049</v>
      </c>
    </row>
    <row r="17665" spans="1:10" ht="16" x14ac:dyDescent="0.2">
      <c r="A17665" t="s">
        <v>49044</v>
      </c>
      <c r="B17665" t="s">
        <v>3764</v>
      </c>
      <c r="C17665" t="s">
        <v>53176</v>
      </c>
      <c r="D17665">
        <v>3</v>
      </c>
      <c r="E17665" t="s">
        <v>13</v>
      </c>
      <c r="F17665" t="s">
        <v>13</v>
      </c>
      <c r="G17665" t="s">
        <v>53174</v>
      </c>
      <c r="H17665" s="3" t="s">
        <v>53175</v>
      </c>
      <c r="I17665" t="s">
        <v>62</v>
      </c>
      <c r="J17665" t="s">
        <v>49049</v>
      </c>
    </row>
    <row r="17666" spans="1:10" ht="16" x14ac:dyDescent="0.2">
      <c r="A17666" t="s">
        <v>53144</v>
      </c>
      <c r="B17666" t="s">
        <v>53172</v>
      </c>
      <c r="C17666" t="s">
        <v>53173</v>
      </c>
      <c r="D17666">
        <v>2</v>
      </c>
      <c r="E17666" t="s">
        <v>13</v>
      </c>
      <c r="F17666" t="s">
        <v>13</v>
      </c>
      <c r="G17666" t="s">
        <v>53174</v>
      </c>
      <c r="H17666" s="3" t="s">
        <v>53177</v>
      </c>
      <c r="I17666" t="s">
        <v>62</v>
      </c>
      <c r="J17666" t="s">
        <v>53148</v>
      </c>
    </row>
    <row r="17667" spans="1:10" ht="16" x14ac:dyDescent="0.2">
      <c r="A17667" t="s">
        <v>53144</v>
      </c>
      <c r="B17667" t="s">
        <v>4255</v>
      </c>
      <c r="C17667" t="s">
        <v>53176</v>
      </c>
      <c r="D17667">
        <v>3</v>
      </c>
      <c r="E17667" t="s">
        <v>13</v>
      </c>
      <c r="F17667" t="s">
        <v>13</v>
      </c>
      <c r="G17667" t="s">
        <v>53174</v>
      </c>
      <c r="H17667" s="3" t="s">
        <v>53177</v>
      </c>
      <c r="I17667" t="s">
        <v>62</v>
      </c>
      <c r="J17667" t="s">
        <v>53148</v>
      </c>
    </row>
    <row r="17668" spans="1:10" ht="16" x14ac:dyDescent="0.2">
      <c r="A17668" t="s">
        <v>53156</v>
      </c>
      <c r="B17668" t="s">
        <v>53172</v>
      </c>
      <c r="C17668" t="s">
        <v>53173</v>
      </c>
      <c r="D17668">
        <v>1</v>
      </c>
      <c r="E17668" t="s">
        <v>13</v>
      </c>
      <c r="F17668" t="s">
        <v>13</v>
      </c>
      <c r="G17668" t="s">
        <v>53174</v>
      </c>
      <c r="H17668" s="3" t="s">
        <v>53177</v>
      </c>
      <c r="I17668" t="s">
        <v>62</v>
      </c>
      <c r="J17668" t="s">
        <v>53158</v>
      </c>
    </row>
    <row r="17669" spans="1:10" ht="16" x14ac:dyDescent="0.2">
      <c r="A17669" t="s">
        <v>53178</v>
      </c>
      <c r="B17669" t="s">
        <v>53179</v>
      </c>
      <c r="C17669" t="s">
        <v>53180</v>
      </c>
      <c r="D17669">
        <v>1</v>
      </c>
      <c r="E17669" t="s">
        <v>13</v>
      </c>
      <c r="F17669" t="s">
        <v>13</v>
      </c>
      <c r="G17669" t="s">
        <v>53181</v>
      </c>
      <c r="H17669" s="3" t="s">
        <v>53182</v>
      </c>
      <c r="I17669" t="s">
        <v>918</v>
      </c>
      <c r="J17669" t="s">
        <v>53183</v>
      </c>
    </row>
    <row r="17670" spans="1:10" ht="16" x14ac:dyDescent="0.2">
      <c r="A17670" t="s">
        <v>27582</v>
      </c>
      <c r="B17670" t="s">
        <v>53184</v>
      </c>
      <c r="C17670" t="s">
        <v>53185</v>
      </c>
      <c r="D17670">
        <v>3</v>
      </c>
      <c r="E17670" t="s">
        <v>13</v>
      </c>
      <c r="F17670" t="s">
        <v>13</v>
      </c>
      <c r="G17670" t="s">
        <v>53181</v>
      </c>
      <c r="H17670" s="3" t="s">
        <v>53182</v>
      </c>
      <c r="I17670" t="s">
        <v>918</v>
      </c>
      <c r="J17670" t="s">
        <v>27586</v>
      </c>
    </row>
    <row r="17671" spans="1:10" ht="16" x14ac:dyDescent="0.2">
      <c r="A17671" t="s">
        <v>53186</v>
      </c>
      <c r="B17671" t="s">
        <v>41201</v>
      </c>
      <c r="C17671" t="s">
        <v>41202</v>
      </c>
      <c r="D17671">
        <v>1</v>
      </c>
      <c r="E17671" t="s">
        <v>13</v>
      </c>
      <c r="F17671" t="s">
        <v>13</v>
      </c>
      <c r="G17671" t="s">
        <v>53181</v>
      </c>
      <c r="H17671" s="3" t="s">
        <v>53182</v>
      </c>
      <c r="I17671" t="s">
        <v>918</v>
      </c>
      <c r="J17671" t="s">
        <v>53187</v>
      </c>
    </row>
    <row r="17672" spans="1:10" ht="16" x14ac:dyDescent="0.2">
      <c r="A17672" t="s">
        <v>36009</v>
      </c>
      <c r="B17672" t="s">
        <v>53188</v>
      </c>
      <c r="C17672" t="s">
        <v>53189</v>
      </c>
      <c r="D17672">
        <v>3</v>
      </c>
      <c r="E17672" t="s">
        <v>13</v>
      </c>
      <c r="F17672" t="s">
        <v>13</v>
      </c>
      <c r="G17672" t="s">
        <v>53181</v>
      </c>
      <c r="H17672" s="3" t="s">
        <v>53190</v>
      </c>
      <c r="I17672" t="s">
        <v>918</v>
      </c>
      <c r="J17672" t="s">
        <v>36013</v>
      </c>
    </row>
    <row r="17673" spans="1:10" ht="16" x14ac:dyDescent="0.2">
      <c r="A17673" t="s">
        <v>53178</v>
      </c>
      <c r="B17673" t="s">
        <v>53191</v>
      </c>
      <c r="C17673" t="s">
        <v>53192</v>
      </c>
      <c r="D17673">
        <v>3</v>
      </c>
      <c r="E17673" t="s">
        <v>13</v>
      </c>
      <c r="F17673" t="s">
        <v>13</v>
      </c>
      <c r="G17673" t="s">
        <v>53181</v>
      </c>
      <c r="H17673" s="3" t="s">
        <v>53182</v>
      </c>
      <c r="I17673" t="s">
        <v>918</v>
      </c>
      <c r="J17673" t="s">
        <v>53183</v>
      </c>
    </row>
    <row r="17674" spans="1:10" ht="16" x14ac:dyDescent="0.2">
      <c r="A17674" t="s">
        <v>53178</v>
      </c>
      <c r="B17674" t="s">
        <v>53193</v>
      </c>
      <c r="C17674" t="s">
        <v>53194</v>
      </c>
      <c r="D17674">
        <v>2</v>
      </c>
      <c r="E17674" t="s">
        <v>13</v>
      </c>
      <c r="F17674" t="s">
        <v>13</v>
      </c>
      <c r="G17674" t="s">
        <v>53181</v>
      </c>
      <c r="H17674" s="3" t="s">
        <v>53182</v>
      </c>
      <c r="I17674" t="s">
        <v>918</v>
      </c>
      <c r="J17674" t="s">
        <v>53183</v>
      </c>
    </row>
    <row r="17675" spans="1:10" ht="16" x14ac:dyDescent="0.2">
      <c r="A17675" t="s">
        <v>1864</v>
      </c>
      <c r="B17675" t="s">
        <v>53195</v>
      </c>
      <c r="C17675" t="s">
        <v>53196</v>
      </c>
      <c r="D17675">
        <v>2</v>
      </c>
      <c r="E17675" t="s">
        <v>14617</v>
      </c>
      <c r="F17675" t="s">
        <v>13</v>
      </c>
      <c r="G17675" t="s">
        <v>53197</v>
      </c>
      <c r="H17675" s="3" t="s">
        <v>53198</v>
      </c>
      <c r="I17675" t="s">
        <v>62</v>
      </c>
      <c r="J17675" t="s">
        <v>1867</v>
      </c>
    </row>
    <row r="17676" spans="1:10" ht="16" x14ac:dyDescent="0.2">
      <c r="A17676" t="s">
        <v>53199</v>
      </c>
      <c r="B17676" t="s">
        <v>53200</v>
      </c>
      <c r="C17676" t="s">
        <v>53201</v>
      </c>
      <c r="D17676">
        <v>1</v>
      </c>
      <c r="E17676" t="s">
        <v>14617</v>
      </c>
      <c r="F17676" t="s">
        <v>13</v>
      </c>
      <c r="G17676" t="s">
        <v>53197</v>
      </c>
      <c r="H17676" s="3" t="s">
        <v>53202</v>
      </c>
      <c r="I17676" t="s">
        <v>62</v>
      </c>
      <c r="J17676" t="s">
        <v>53203</v>
      </c>
    </row>
    <row r="17677" spans="1:10" ht="16" x14ac:dyDescent="0.2">
      <c r="A17677" t="s">
        <v>53199</v>
      </c>
      <c r="B17677" t="s">
        <v>53204</v>
      </c>
      <c r="C17677" t="s">
        <v>53205</v>
      </c>
      <c r="D17677">
        <v>7</v>
      </c>
      <c r="E17677" t="s">
        <v>14617</v>
      </c>
      <c r="F17677" t="s">
        <v>13</v>
      </c>
      <c r="G17677" t="s">
        <v>53197</v>
      </c>
      <c r="H17677" s="3" t="s">
        <v>53202</v>
      </c>
      <c r="I17677" t="s">
        <v>62</v>
      </c>
      <c r="J17677" t="s">
        <v>53203</v>
      </c>
    </row>
    <row r="17678" spans="1:10" ht="16" x14ac:dyDescent="0.2">
      <c r="A17678" t="s">
        <v>53199</v>
      </c>
      <c r="B17678" t="s">
        <v>53206</v>
      </c>
      <c r="C17678" t="s">
        <v>53207</v>
      </c>
      <c r="D17678">
        <v>8</v>
      </c>
      <c r="E17678" t="s">
        <v>14617</v>
      </c>
      <c r="F17678" t="s">
        <v>13</v>
      </c>
      <c r="G17678" t="s">
        <v>53197</v>
      </c>
      <c r="H17678" s="3" t="s">
        <v>53202</v>
      </c>
      <c r="I17678" t="s">
        <v>62</v>
      </c>
      <c r="J17678" t="s">
        <v>53203</v>
      </c>
    </row>
    <row r="17679" spans="1:10" ht="16" x14ac:dyDescent="0.2">
      <c r="A17679" t="s">
        <v>53199</v>
      </c>
      <c r="B17679" t="s">
        <v>53208</v>
      </c>
      <c r="C17679" t="s">
        <v>53209</v>
      </c>
      <c r="D17679">
        <v>5</v>
      </c>
      <c r="E17679" t="s">
        <v>14617</v>
      </c>
      <c r="F17679" t="s">
        <v>13</v>
      </c>
      <c r="G17679" t="s">
        <v>53197</v>
      </c>
      <c r="H17679" s="3" t="s">
        <v>53202</v>
      </c>
      <c r="I17679" t="s">
        <v>62</v>
      </c>
      <c r="J17679" t="s">
        <v>53203</v>
      </c>
    </row>
    <row r="17680" spans="1:10" ht="16" x14ac:dyDescent="0.2">
      <c r="A17680" t="s">
        <v>53199</v>
      </c>
      <c r="B17680" t="s">
        <v>53210</v>
      </c>
      <c r="C17680" t="s">
        <v>53211</v>
      </c>
      <c r="D17680">
        <v>2</v>
      </c>
      <c r="E17680" t="s">
        <v>14617</v>
      </c>
      <c r="F17680" t="s">
        <v>13</v>
      </c>
      <c r="G17680" t="s">
        <v>53197</v>
      </c>
      <c r="H17680" s="3" t="s">
        <v>53202</v>
      </c>
      <c r="I17680" t="s">
        <v>62</v>
      </c>
      <c r="J17680" t="s">
        <v>53203</v>
      </c>
    </row>
    <row r="17681" spans="1:10" ht="16" x14ac:dyDescent="0.2">
      <c r="A17681" t="s">
        <v>53199</v>
      </c>
      <c r="B17681" t="s">
        <v>53212</v>
      </c>
      <c r="C17681" t="s">
        <v>53213</v>
      </c>
      <c r="D17681">
        <v>9</v>
      </c>
      <c r="E17681" t="s">
        <v>14617</v>
      </c>
      <c r="F17681" t="s">
        <v>13</v>
      </c>
      <c r="G17681" t="s">
        <v>53197</v>
      </c>
      <c r="H17681" s="3" t="s">
        <v>53202</v>
      </c>
      <c r="I17681" t="s">
        <v>62</v>
      </c>
      <c r="J17681" t="s">
        <v>53203</v>
      </c>
    </row>
    <row r="17682" spans="1:10" ht="16" x14ac:dyDescent="0.2">
      <c r="A17682" t="s">
        <v>53199</v>
      </c>
      <c r="B17682" t="s">
        <v>53214</v>
      </c>
      <c r="C17682" t="s">
        <v>53215</v>
      </c>
      <c r="D17682">
        <v>6</v>
      </c>
      <c r="E17682" t="s">
        <v>14617</v>
      </c>
      <c r="F17682" t="s">
        <v>13</v>
      </c>
      <c r="G17682" t="s">
        <v>53197</v>
      </c>
      <c r="H17682" s="3" t="s">
        <v>53202</v>
      </c>
      <c r="I17682" t="s">
        <v>62</v>
      </c>
      <c r="J17682" t="s">
        <v>53203</v>
      </c>
    </row>
    <row r="17683" spans="1:10" ht="16" x14ac:dyDescent="0.2">
      <c r="A17683" t="s">
        <v>53199</v>
      </c>
      <c r="B17683" t="s">
        <v>53216</v>
      </c>
      <c r="C17683" t="s">
        <v>53217</v>
      </c>
      <c r="D17683">
        <v>3</v>
      </c>
      <c r="E17683" t="s">
        <v>14617</v>
      </c>
      <c r="F17683" t="s">
        <v>13</v>
      </c>
      <c r="G17683" t="s">
        <v>53197</v>
      </c>
      <c r="H17683" s="3" t="s">
        <v>53202</v>
      </c>
      <c r="I17683" t="s">
        <v>62</v>
      </c>
      <c r="J17683" t="s">
        <v>53203</v>
      </c>
    </row>
    <row r="17684" spans="1:10" ht="16" x14ac:dyDescent="0.2">
      <c r="A17684" t="s">
        <v>37741</v>
      </c>
      <c r="B17684" t="s">
        <v>53195</v>
      </c>
      <c r="C17684" t="s">
        <v>53196</v>
      </c>
      <c r="D17684">
        <v>1</v>
      </c>
      <c r="E17684" t="s">
        <v>14617</v>
      </c>
      <c r="F17684" t="s">
        <v>13</v>
      </c>
      <c r="G17684" t="s">
        <v>53197</v>
      </c>
      <c r="H17684" s="3" t="s">
        <v>53202</v>
      </c>
      <c r="I17684" t="s">
        <v>62</v>
      </c>
      <c r="J17684" t="s">
        <v>37743</v>
      </c>
    </row>
    <row r="17685" spans="1:10" ht="16" x14ac:dyDescent="0.2">
      <c r="A17685" t="s">
        <v>53199</v>
      </c>
      <c r="B17685" t="s">
        <v>53218</v>
      </c>
      <c r="C17685" t="s">
        <v>53219</v>
      </c>
      <c r="D17685">
        <v>4</v>
      </c>
      <c r="E17685" t="s">
        <v>14617</v>
      </c>
      <c r="F17685" t="s">
        <v>13</v>
      </c>
      <c r="G17685" t="s">
        <v>53197</v>
      </c>
      <c r="H17685" s="3" t="s">
        <v>53202</v>
      </c>
      <c r="I17685" t="s">
        <v>62</v>
      </c>
      <c r="J17685" t="s">
        <v>53203</v>
      </c>
    </row>
    <row r="17686" spans="1:10" ht="16" x14ac:dyDescent="0.2">
      <c r="A17686" t="s">
        <v>12681</v>
      </c>
      <c r="B17686" t="s">
        <v>53220</v>
      </c>
      <c r="C17686" t="s">
        <v>53221</v>
      </c>
      <c r="D17686">
        <v>3</v>
      </c>
      <c r="E17686" t="s">
        <v>13</v>
      </c>
      <c r="F17686" t="s">
        <v>13</v>
      </c>
      <c r="G17686" t="s">
        <v>53222</v>
      </c>
      <c r="H17686" s="3" t="s">
        <v>53223</v>
      </c>
      <c r="I17686" t="s">
        <v>90</v>
      </c>
      <c r="J17686" t="s">
        <v>12684</v>
      </c>
    </row>
    <row r="17687" spans="1:10" ht="32" x14ac:dyDescent="0.2">
      <c r="A17687" t="s">
        <v>38777</v>
      </c>
      <c r="B17687" t="s">
        <v>53224</v>
      </c>
      <c r="C17687" t="s">
        <v>53225</v>
      </c>
      <c r="D17687">
        <v>2</v>
      </c>
      <c r="E17687" t="s">
        <v>13</v>
      </c>
      <c r="F17687" t="s">
        <v>13</v>
      </c>
      <c r="G17687" t="s">
        <v>53222</v>
      </c>
      <c r="H17687" s="3" t="s">
        <v>53226</v>
      </c>
      <c r="I17687" t="s">
        <v>2961</v>
      </c>
      <c r="J17687" t="s">
        <v>38782</v>
      </c>
    </row>
    <row r="17688" spans="1:10" ht="16" x14ac:dyDescent="0.2">
      <c r="A17688" t="s">
        <v>15744</v>
      </c>
      <c r="B17688" t="s">
        <v>35203</v>
      </c>
      <c r="C17688" t="s">
        <v>35204</v>
      </c>
      <c r="D17688">
        <v>3</v>
      </c>
      <c r="E17688" t="s">
        <v>53227</v>
      </c>
      <c r="F17688" t="s">
        <v>13</v>
      </c>
      <c r="G17688" t="s">
        <v>53228</v>
      </c>
      <c r="H17688" s="3" t="s">
        <v>53229</v>
      </c>
      <c r="I17688" t="s">
        <v>62</v>
      </c>
      <c r="J17688" t="s">
        <v>15747</v>
      </c>
    </row>
    <row r="17689" spans="1:10" ht="16" x14ac:dyDescent="0.2">
      <c r="A17689" t="s">
        <v>35427</v>
      </c>
      <c r="B17689" t="s">
        <v>35203</v>
      </c>
      <c r="C17689" t="s">
        <v>35204</v>
      </c>
      <c r="D17689">
        <v>2</v>
      </c>
      <c r="E17689" t="s">
        <v>53227</v>
      </c>
      <c r="F17689" t="s">
        <v>13</v>
      </c>
      <c r="G17689" t="s">
        <v>53228</v>
      </c>
      <c r="H17689" s="3" t="s">
        <v>53229</v>
      </c>
      <c r="I17689" t="s">
        <v>62</v>
      </c>
      <c r="J17689" t="s">
        <v>35428</v>
      </c>
    </row>
    <row r="17690" spans="1:10" ht="16" x14ac:dyDescent="0.2">
      <c r="A17690" t="s">
        <v>35060</v>
      </c>
      <c r="B17690" t="s">
        <v>53230</v>
      </c>
      <c r="C17690" t="s">
        <v>53231</v>
      </c>
      <c r="D17690">
        <v>4</v>
      </c>
      <c r="E17690" t="s">
        <v>53227</v>
      </c>
      <c r="F17690" t="s">
        <v>13</v>
      </c>
      <c r="G17690" t="s">
        <v>53228</v>
      </c>
      <c r="H17690" s="3" t="s">
        <v>53229</v>
      </c>
      <c r="I17690" t="s">
        <v>62</v>
      </c>
      <c r="J17690" t="s">
        <v>35063</v>
      </c>
    </row>
    <row r="17691" spans="1:10" ht="16" x14ac:dyDescent="0.2">
      <c r="A17691" t="s">
        <v>15426</v>
      </c>
      <c r="B17691" t="s">
        <v>35203</v>
      </c>
      <c r="C17691" t="s">
        <v>35204</v>
      </c>
      <c r="D17691">
        <v>2</v>
      </c>
      <c r="E17691" t="s">
        <v>53227</v>
      </c>
      <c r="F17691" t="s">
        <v>13</v>
      </c>
      <c r="G17691" t="s">
        <v>53228</v>
      </c>
      <c r="H17691" s="3" t="s">
        <v>53229</v>
      </c>
      <c r="I17691" t="s">
        <v>62</v>
      </c>
      <c r="J17691" t="s">
        <v>15427</v>
      </c>
    </row>
    <row r="17692" spans="1:10" ht="16" x14ac:dyDescent="0.2">
      <c r="A17692" t="s">
        <v>26324</v>
      </c>
      <c r="B17692" t="s">
        <v>35203</v>
      </c>
      <c r="C17692" t="s">
        <v>35204</v>
      </c>
      <c r="D17692">
        <v>2</v>
      </c>
      <c r="E17692" t="s">
        <v>53227</v>
      </c>
      <c r="F17692" t="s">
        <v>13</v>
      </c>
      <c r="G17692" t="s">
        <v>53228</v>
      </c>
      <c r="H17692" s="3" t="s">
        <v>53229</v>
      </c>
      <c r="I17692" t="s">
        <v>62</v>
      </c>
      <c r="J17692" t="s">
        <v>26325</v>
      </c>
    </row>
    <row r="17693" spans="1:10" ht="16" x14ac:dyDescent="0.2">
      <c r="A17693" t="s">
        <v>15465</v>
      </c>
      <c r="B17693" t="s">
        <v>35203</v>
      </c>
      <c r="C17693" t="s">
        <v>35204</v>
      </c>
      <c r="D17693">
        <v>4</v>
      </c>
      <c r="E17693" t="s">
        <v>53227</v>
      </c>
      <c r="F17693" t="s">
        <v>13</v>
      </c>
      <c r="G17693" t="s">
        <v>53228</v>
      </c>
      <c r="H17693" s="3" t="s">
        <v>53229</v>
      </c>
      <c r="I17693" t="s">
        <v>62</v>
      </c>
      <c r="J17693" t="s">
        <v>15466</v>
      </c>
    </row>
    <row r="17694" spans="1:10" ht="16" x14ac:dyDescent="0.2">
      <c r="A17694" t="s">
        <v>15456</v>
      </c>
      <c r="B17694" t="s">
        <v>35203</v>
      </c>
      <c r="C17694" t="s">
        <v>35204</v>
      </c>
      <c r="D17694">
        <v>3</v>
      </c>
      <c r="E17694" t="s">
        <v>53227</v>
      </c>
      <c r="F17694" t="s">
        <v>13</v>
      </c>
      <c r="G17694" t="s">
        <v>53228</v>
      </c>
      <c r="H17694" s="3" t="s">
        <v>53229</v>
      </c>
      <c r="I17694" t="s">
        <v>62</v>
      </c>
      <c r="J17694" t="s">
        <v>15458</v>
      </c>
    </row>
    <row r="17695" spans="1:10" ht="16" x14ac:dyDescent="0.2">
      <c r="A17695" t="s">
        <v>49202</v>
      </c>
      <c r="B17695" t="s">
        <v>35203</v>
      </c>
      <c r="C17695" t="s">
        <v>35204</v>
      </c>
      <c r="D17695">
        <v>2</v>
      </c>
      <c r="E17695" t="s">
        <v>53227</v>
      </c>
      <c r="F17695" t="s">
        <v>13</v>
      </c>
      <c r="G17695" t="s">
        <v>53228</v>
      </c>
      <c r="H17695" s="3" t="s">
        <v>53229</v>
      </c>
      <c r="I17695" t="s">
        <v>62</v>
      </c>
      <c r="J17695" t="s">
        <v>49204</v>
      </c>
    </row>
    <row r="17696" spans="1:10" ht="16" x14ac:dyDescent="0.2">
      <c r="A17696" t="s">
        <v>15477</v>
      </c>
      <c r="B17696" t="s">
        <v>35203</v>
      </c>
      <c r="C17696" t="s">
        <v>35204</v>
      </c>
      <c r="D17696">
        <v>2</v>
      </c>
      <c r="E17696" t="s">
        <v>53227</v>
      </c>
      <c r="F17696" t="s">
        <v>13</v>
      </c>
      <c r="G17696" t="s">
        <v>53228</v>
      </c>
      <c r="H17696" s="3" t="s">
        <v>53229</v>
      </c>
      <c r="I17696" t="s">
        <v>62</v>
      </c>
      <c r="J17696" t="s">
        <v>15479</v>
      </c>
    </row>
    <row r="17697" spans="1:10" ht="16" x14ac:dyDescent="0.2">
      <c r="A17697" t="s">
        <v>51959</v>
      </c>
      <c r="B17697" t="s">
        <v>35203</v>
      </c>
      <c r="C17697" t="s">
        <v>35204</v>
      </c>
      <c r="D17697">
        <v>2</v>
      </c>
      <c r="E17697" t="s">
        <v>53227</v>
      </c>
      <c r="F17697" t="s">
        <v>13</v>
      </c>
      <c r="G17697" t="s">
        <v>53228</v>
      </c>
      <c r="H17697" s="3" t="s">
        <v>53229</v>
      </c>
      <c r="I17697" t="s">
        <v>62</v>
      </c>
      <c r="J17697" t="s">
        <v>51960</v>
      </c>
    </row>
    <row r="17698" spans="1:10" ht="16" x14ac:dyDescent="0.2">
      <c r="A17698" t="s">
        <v>26317</v>
      </c>
      <c r="B17698" t="s">
        <v>35203</v>
      </c>
      <c r="C17698" t="s">
        <v>35204</v>
      </c>
      <c r="D17698">
        <v>2</v>
      </c>
      <c r="E17698" t="s">
        <v>53227</v>
      </c>
      <c r="F17698" t="s">
        <v>13</v>
      </c>
      <c r="G17698" t="s">
        <v>53228</v>
      </c>
      <c r="H17698" s="3" t="s">
        <v>53229</v>
      </c>
      <c r="I17698" t="s">
        <v>62</v>
      </c>
      <c r="J17698" t="s">
        <v>26318</v>
      </c>
    </row>
    <row r="17699" spans="1:10" ht="16" x14ac:dyDescent="0.2">
      <c r="A17699" t="s">
        <v>41167</v>
      </c>
      <c r="B17699" t="s">
        <v>53232</v>
      </c>
      <c r="C17699" t="s">
        <v>53233</v>
      </c>
      <c r="D17699">
        <v>1</v>
      </c>
      <c r="E17699" t="s">
        <v>53227</v>
      </c>
      <c r="F17699" t="s">
        <v>13</v>
      </c>
      <c r="G17699" t="s">
        <v>53228</v>
      </c>
      <c r="H17699" s="3" t="s">
        <v>53229</v>
      </c>
      <c r="I17699" t="s">
        <v>62</v>
      </c>
      <c r="J17699" t="s">
        <v>41172</v>
      </c>
    </row>
    <row r="17700" spans="1:10" ht="16" x14ac:dyDescent="0.2">
      <c r="A17700" t="s">
        <v>51941</v>
      </c>
      <c r="B17700" t="s">
        <v>35203</v>
      </c>
      <c r="C17700" t="s">
        <v>35204</v>
      </c>
      <c r="D17700">
        <v>2</v>
      </c>
      <c r="E17700" t="s">
        <v>53227</v>
      </c>
      <c r="F17700" t="s">
        <v>13</v>
      </c>
      <c r="G17700" t="s">
        <v>53228</v>
      </c>
      <c r="H17700" s="3" t="s">
        <v>53229</v>
      </c>
      <c r="I17700" t="s">
        <v>62</v>
      </c>
      <c r="J17700" t="s">
        <v>51944</v>
      </c>
    </row>
    <row r="17701" spans="1:10" ht="16" x14ac:dyDescent="0.2">
      <c r="A17701" t="s">
        <v>17577</v>
      </c>
      <c r="B17701" t="s">
        <v>53234</v>
      </c>
      <c r="C17701" t="s">
        <v>53235</v>
      </c>
      <c r="D17701">
        <v>1</v>
      </c>
      <c r="E17701" t="s">
        <v>53227</v>
      </c>
      <c r="F17701" t="s">
        <v>13</v>
      </c>
      <c r="G17701" t="s">
        <v>53228</v>
      </c>
      <c r="H17701" s="3" t="s">
        <v>53229</v>
      </c>
      <c r="I17701" t="s">
        <v>62</v>
      </c>
      <c r="J17701" t="s">
        <v>17579</v>
      </c>
    </row>
    <row r="17702" spans="1:10" ht="16" x14ac:dyDescent="0.2">
      <c r="A17702" t="s">
        <v>38582</v>
      </c>
      <c r="B17702" t="s">
        <v>35203</v>
      </c>
      <c r="C17702" t="s">
        <v>35204</v>
      </c>
      <c r="D17702">
        <v>2</v>
      </c>
      <c r="E17702" t="s">
        <v>53227</v>
      </c>
      <c r="F17702" t="s">
        <v>13</v>
      </c>
      <c r="G17702" t="s">
        <v>53228</v>
      </c>
      <c r="H17702" s="3" t="s">
        <v>53229</v>
      </c>
      <c r="I17702" t="s">
        <v>62</v>
      </c>
      <c r="J17702" t="s">
        <v>38583</v>
      </c>
    </row>
    <row r="17703" spans="1:10" ht="16" x14ac:dyDescent="0.2">
      <c r="A17703" t="s">
        <v>53236</v>
      </c>
      <c r="B17703" t="s">
        <v>35203</v>
      </c>
      <c r="C17703" t="s">
        <v>35204</v>
      </c>
      <c r="D17703">
        <v>2</v>
      </c>
      <c r="E17703" t="s">
        <v>53227</v>
      </c>
      <c r="F17703" t="s">
        <v>13</v>
      </c>
      <c r="G17703" t="s">
        <v>53228</v>
      </c>
      <c r="H17703" s="3" t="s">
        <v>53229</v>
      </c>
      <c r="I17703" t="s">
        <v>62</v>
      </c>
      <c r="J17703" t="s">
        <v>53237</v>
      </c>
    </row>
    <row r="17704" spans="1:10" ht="16" x14ac:dyDescent="0.2">
      <c r="A17704" t="s">
        <v>15431</v>
      </c>
      <c r="B17704" t="s">
        <v>35203</v>
      </c>
      <c r="C17704" t="s">
        <v>35204</v>
      </c>
      <c r="D17704">
        <v>2</v>
      </c>
      <c r="E17704" t="s">
        <v>53227</v>
      </c>
      <c r="F17704" t="s">
        <v>13</v>
      </c>
      <c r="G17704" t="s">
        <v>53228</v>
      </c>
      <c r="H17704" s="3" t="s">
        <v>53229</v>
      </c>
      <c r="I17704" t="s">
        <v>62</v>
      </c>
      <c r="J17704" t="s">
        <v>15432</v>
      </c>
    </row>
    <row r="17705" spans="1:10" ht="16" x14ac:dyDescent="0.2">
      <c r="A17705" t="s">
        <v>49164</v>
      </c>
      <c r="B17705" t="s">
        <v>35203</v>
      </c>
      <c r="C17705" t="s">
        <v>35204</v>
      </c>
      <c r="D17705">
        <v>2</v>
      </c>
      <c r="E17705" t="s">
        <v>53227</v>
      </c>
      <c r="F17705" t="s">
        <v>13</v>
      </c>
      <c r="G17705" t="s">
        <v>53228</v>
      </c>
      <c r="H17705" s="3" t="s">
        <v>53229</v>
      </c>
      <c r="I17705" t="s">
        <v>62</v>
      </c>
      <c r="J17705" t="s">
        <v>49165</v>
      </c>
    </row>
    <row r="17706" spans="1:10" ht="16" x14ac:dyDescent="0.2">
      <c r="A17706" t="s">
        <v>15446</v>
      </c>
      <c r="B17706" t="s">
        <v>35203</v>
      </c>
      <c r="C17706" t="s">
        <v>35204</v>
      </c>
      <c r="D17706">
        <v>1</v>
      </c>
      <c r="E17706" t="s">
        <v>53227</v>
      </c>
      <c r="F17706" t="s">
        <v>13</v>
      </c>
      <c r="G17706" t="s">
        <v>53228</v>
      </c>
      <c r="H17706" s="3" t="s">
        <v>53229</v>
      </c>
      <c r="I17706" t="s">
        <v>62</v>
      </c>
      <c r="J17706" t="s">
        <v>15447</v>
      </c>
    </row>
    <row r="17707" spans="1:10" ht="16" x14ac:dyDescent="0.2">
      <c r="A17707" t="s">
        <v>15451</v>
      </c>
      <c r="B17707" t="s">
        <v>35203</v>
      </c>
      <c r="C17707" t="s">
        <v>35204</v>
      </c>
      <c r="D17707">
        <v>3</v>
      </c>
      <c r="E17707" t="s">
        <v>53227</v>
      </c>
      <c r="F17707" t="s">
        <v>13</v>
      </c>
      <c r="G17707" t="s">
        <v>53228</v>
      </c>
      <c r="H17707" s="3" t="s">
        <v>53229</v>
      </c>
      <c r="I17707" t="s">
        <v>62</v>
      </c>
      <c r="J17707" t="s">
        <v>15453</v>
      </c>
    </row>
    <row r="17708" spans="1:10" ht="16" x14ac:dyDescent="0.2">
      <c r="A17708" t="s">
        <v>53236</v>
      </c>
      <c r="B17708" t="s">
        <v>53238</v>
      </c>
      <c r="C17708" t="s">
        <v>53239</v>
      </c>
      <c r="D17708">
        <v>3</v>
      </c>
      <c r="E17708" t="s">
        <v>53227</v>
      </c>
      <c r="F17708" t="s">
        <v>13</v>
      </c>
      <c r="G17708" t="s">
        <v>53228</v>
      </c>
      <c r="H17708" s="3" t="s">
        <v>53229</v>
      </c>
      <c r="I17708" t="s">
        <v>62</v>
      </c>
      <c r="J17708" t="s">
        <v>53237</v>
      </c>
    </row>
    <row r="17709" spans="1:10" ht="16" x14ac:dyDescent="0.2">
      <c r="A17709" t="s">
        <v>16897</v>
      </c>
      <c r="B17709" t="s">
        <v>35203</v>
      </c>
      <c r="C17709" t="s">
        <v>35204</v>
      </c>
      <c r="D17709">
        <v>3</v>
      </c>
      <c r="E17709" t="s">
        <v>53227</v>
      </c>
      <c r="F17709" t="s">
        <v>13</v>
      </c>
      <c r="G17709" t="s">
        <v>53228</v>
      </c>
      <c r="H17709" s="3" t="s">
        <v>53229</v>
      </c>
      <c r="I17709" t="s">
        <v>62</v>
      </c>
      <c r="J17709" t="s">
        <v>16898</v>
      </c>
    </row>
    <row r="17710" spans="1:10" ht="16" x14ac:dyDescent="0.2">
      <c r="A17710" t="s">
        <v>53240</v>
      </c>
      <c r="B17710" t="s">
        <v>35203</v>
      </c>
      <c r="C17710" t="s">
        <v>35204</v>
      </c>
      <c r="D17710">
        <v>1</v>
      </c>
      <c r="E17710" t="s">
        <v>53227</v>
      </c>
      <c r="F17710" t="s">
        <v>13</v>
      </c>
      <c r="G17710" t="s">
        <v>53228</v>
      </c>
      <c r="H17710" s="3" t="s">
        <v>53229</v>
      </c>
      <c r="I17710" t="s">
        <v>62</v>
      </c>
      <c r="J17710" t="s">
        <v>53241</v>
      </c>
    </row>
    <row r="17711" spans="1:10" ht="16" x14ac:dyDescent="0.2">
      <c r="A17711" t="s">
        <v>22945</v>
      </c>
      <c r="B17711" t="s">
        <v>35203</v>
      </c>
      <c r="C17711" t="s">
        <v>35204</v>
      </c>
      <c r="D17711">
        <v>3</v>
      </c>
      <c r="E17711" t="s">
        <v>53227</v>
      </c>
      <c r="F17711" t="s">
        <v>13</v>
      </c>
      <c r="G17711" t="s">
        <v>53228</v>
      </c>
      <c r="H17711" s="3" t="s">
        <v>53229</v>
      </c>
      <c r="I17711" t="s">
        <v>62</v>
      </c>
      <c r="J17711" t="s">
        <v>22946</v>
      </c>
    </row>
    <row r="17712" spans="1:10" ht="16" x14ac:dyDescent="0.2">
      <c r="A17712" t="s">
        <v>26311</v>
      </c>
      <c r="B17712" t="s">
        <v>35203</v>
      </c>
      <c r="C17712" t="s">
        <v>35204</v>
      </c>
      <c r="D17712">
        <v>2</v>
      </c>
      <c r="E17712" t="s">
        <v>53227</v>
      </c>
      <c r="F17712" t="s">
        <v>13</v>
      </c>
      <c r="G17712" t="s">
        <v>53228</v>
      </c>
      <c r="H17712" s="3" t="s">
        <v>53229</v>
      </c>
      <c r="I17712" t="s">
        <v>62</v>
      </c>
      <c r="J17712" t="s">
        <v>26316</v>
      </c>
    </row>
    <row r="17713" spans="1:10" ht="16" x14ac:dyDescent="0.2">
      <c r="A17713" t="s">
        <v>43295</v>
      </c>
      <c r="B17713" t="s">
        <v>35203</v>
      </c>
      <c r="C17713" t="s">
        <v>35204</v>
      </c>
      <c r="D17713">
        <v>2</v>
      </c>
      <c r="E17713" t="s">
        <v>53227</v>
      </c>
      <c r="F17713" t="s">
        <v>13</v>
      </c>
      <c r="G17713" t="s">
        <v>53228</v>
      </c>
      <c r="H17713" s="3" t="s">
        <v>53229</v>
      </c>
      <c r="I17713" t="s">
        <v>62</v>
      </c>
      <c r="J17713" t="s">
        <v>43296</v>
      </c>
    </row>
    <row r="17714" spans="1:10" ht="16" x14ac:dyDescent="0.2">
      <c r="A17714" t="s">
        <v>53242</v>
      </c>
      <c r="B17714" t="s">
        <v>35203</v>
      </c>
      <c r="C17714" t="s">
        <v>35204</v>
      </c>
      <c r="D17714">
        <v>1</v>
      </c>
      <c r="E17714" t="s">
        <v>53227</v>
      </c>
      <c r="F17714" t="s">
        <v>13</v>
      </c>
      <c r="G17714" t="s">
        <v>53228</v>
      </c>
      <c r="H17714" s="3" t="s">
        <v>53229</v>
      </c>
      <c r="I17714" t="s">
        <v>62</v>
      </c>
      <c r="J17714" t="s">
        <v>53243</v>
      </c>
    </row>
    <row r="17715" spans="1:10" ht="16" x14ac:dyDescent="0.2">
      <c r="A17715" t="s">
        <v>49171</v>
      </c>
      <c r="B17715" t="s">
        <v>35203</v>
      </c>
      <c r="C17715" t="s">
        <v>35204</v>
      </c>
      <c r="D17715">
        <v>2</v>
      </c>
      <c r="E17715" t="s">
        <v>53227</v>
      </c>
      <c r="F17715" t="s">
        <v>13</v>
      </c>
      <c r="G17715" t="s">
        <v>53228</v>
      </c>
      <c r="H17715" s="3" t="s">
        <v>53229</v>
      </c>
      <c r="I17715" t="s">
        <v>62</v>
      </c>
      <c r="J17715" t="s">
        <v>49173</v>
      </c>
    </row>
    <row r="17716" spans="1:10" ht="16" x14ac:dyDescent="0.2">
      <c r="A17716" t="s">
        <v>11532</v>
      </c>
      <c r="B17716" t="s">
        <v>53244</v>
      </c>
      <c r="C17716" t="s">
        <v>53245</v>
      </c>
      <c r="D17716">
        <v>2</v>
      </c>
      <c r="E17716" t="s">
        <v>53227</v>
      </c>
      <c r="F17716" t="s">
        <v>13</v>
      </c>
      <c r="G17716" t="s">
        <v>53228</v>
      </c>
      <c r="H17716" s="3" t="s">
        <v>53229</v>
      </c>
      <c r="I17716" t="s">
        <v>62</v>
      </c>
      <c r="J17716" t="s">
        <v>11537</v>
      </c>
    </row>
    <row r="17717" spans="1:10" ht="16" x14ac:dyDescent="0.2">
      <c r="A17717" t="s">
        <v>26319</v>
      </c>
      <c r="B17717" t="s">
        <v>35203</v>
      </c>
      <c r="C17717" t="s">
        <v>35204</v>
      </c>
      <c r="D17717">
        <v>3</v>
      </c>
      <c r="E17717" t="s">
        <v>53227</v>
      </c>
      <c r="F17717" t="s">
        <v>13</v>
      </c>
      <c r="G17717" t="s">
        <v>53228</v>
      </c>
      <c r="H17717" s="3" t="s">
        <v>53229</v>
      </c>
      <c r="I17717" t="s">
        <v>62</v>
      </c>
      <c r="J17717" t="s">
        <v>26320</v>
      </c>
    </row>
    <row r="17718" spans="1:10" ht="16" x14ac:dyDescent="0.2">
      <c r="A17718" t="s">
        <v>15780</v>
      </c>
      <c r="B17718" t="s">
        <v>35203</v>
      </c>
      <c r="C17718" t="s">
        <v>35204</v>
      </c>
      <c r="D17718">
        <v>2</v>
      </c>
      <c r="E17718" t="s">
        <v>53227</v>
      </c>
      <c r="F17718" t="s">
        <v>13</v>
      </c>
      <c r="G17718" t="s">
        <v>53228</v>
      </c>
      <c r="H17718" s="3" t="s">
        <v>53229</v>
      </c>
      <c r="I17718" t="s">
        <v>62</v>
      </c>
      <c r="J17718" t="s">
        <v>15781</v>
      </c>
    </row>
    <row r="17719" spans="1:10" ht="16" x14ac:dyDescent="0.2">
      <c r="A17719" t="s">
        <v>16167</v>
      </c>
      <c r="B17719" t="s">
        <v>16205</v>
      </c>
      <c r="C17719" t="s">
        <v>16206</v>
      </c>
      <c r="D17719">
        <v>1</v>
      </c>
      <c r="E17719" t="s">
        <v>53246</v>
      </c>
      <c r="F17719" t="s">
        <v>13</v>
      </c>
      <c r="G17719" t="s">
        <v>53247</v>
      </c>
      <c r="H17719" s="3" t="s">
        <v>53248</v>
      </c>
      <c r="I17719" t="s">
        <v>126</v>
      </c>
      <c r="J17719" t="s">
        <v>16171</v>
      </c>
    </row>
    <row r="17720" spans="1:10" ht="16" x14ac:dyDescent="0.2">
      <c r="A17720" t="s">
        <v>53014</v>
      </c>
      <c r="B17720" t="s">
        <v>53249</v>
      </c>
      <c r="C17720" t="s">
        <v>53250</v>
      </c>
      <c r="D17720">
        <v>6</v>
      </c>
      <c r="E17720" t="s">
        <v>53246</v>
      </c>
      <c r="F17720" t="s">
        <v>13</v>
      </c>
      <c r="G17720" t="s">
        <v>53247</v>
      </c>
      <c r="H17720" s="3" t="s">
        <v>53251</v>
      </c>
      <c r="I17720" t="s">
        <v>126</v>
      </c>
      <c r="J17720" t="s">
        <v>53019</v>
      </c>
    </row>
    <row r="17721" spans="1:10" ht="16" x14ac:dyDescent="0.2">
      <c r="A17721" t="s">
        <v>16272</v>
      </c>
      <c r="B17721" t="s">
        <v>53252</v>
      </c>
      <c r="C17721" t="s">
        <v>53253</v>
      </c>
      <c r="D17721">
        <v>1</v>
      </c>
      <c r="E17721" t="s">
        <v>53246</v>
      </c>
      <c r="F17721" t="s">
        <v>13</v>
      </c>
      <c r="G17721" t="s">
        <v>53247</v>
      </c>
      <c r="H17721" s="3" t="s">
        <v>53254</v>
      </c>
      <c r="I17721" t="s">
        <v>126</v>
      </c>
      <c r="J17721" t="s">
        <v>16275</v>
      </c>
    </row>
    <row r="17722" spans="1:10" ht="16" x14ac:dyDescent="0.2">
      <c r="A17722" t="s">
        <v>53255</v>
      </c>
      <c r="B17722" t="s">
        <v>53256</v>
      </c>
      <c r="C17722" t="s">
        <v>53257</v>
      </c>
      <c r="D17722">
        <v>2</v>
      </c>
      <c r="E17722" t="s">
        <v>53246</v>
      </c>
      <c r="F17722" t="s">
        <v>13</v>
      </c>
      <c r="G17722" t="s">
        <v>53247</v>
      </c>
      <c r="H17722" s="3" t="s">
        <v>53258</v>
      </c>
      <c r="I17722" t="s">
        <v>126</v>
      </c>
      <c r="J17722" t="s">
        <v>53259</v>
      </c>
    </row>
    <row r="17723" spans="1:10" ht="16" x14ac:dyDescent="0.2">
      <c r="A17723" t="s">
        <v>53255</v>
      </c>
      <c r="B17723" t="s">
        <v>53260</v>
      </c>
      <c r="C17723" t="s">
        <v>53261</v>
      </c>
      <c r="D17723">
        <v>3</v>
      </c>
      <c r="E17723" t="s">
        <v>53246</v>
      </c>
      <c r="F17723" t="s">
        <v>13</v>
      </c>
      <c r="G17723" t="s">
        <v>53247</v>
      </c>
      <c r="H17723" s="3" t="s">
        <v>53258</v>
      </c>
      <c r="I17723" t="s">
        <v>126</v>
      </c>
      <c r="J17723" t="s">
        <v>53259</v>
      </c>
    </row>
    <row r="17724" spans="1:10" ht="16" x14ac:dyDescent="0.2">
      <c r="A17724" t="s">
        <v>16186</v>
      </c>
      <c r="B17724" t="s">
        <v>16205</v>
      </c>
      <c r="C17724" t="s">
        <v>16206</v>
      </c>
      <c r="D17724">
        <v>4</v>
      </c>
      <c r="E17724" t="s">
        <v>53246</v>
      </c>
      <c r="F17724" t="s">
        <v>13</v>
      </c>
      <c r="G17724" t="s">
        <v>53247</v>
      </c>
      <c r="H17724" s="3" t="s">
        <v>53251</v>
      </c>
      <c r="I17724" t="s">
        <v>126</v>
      </c>
      <c r="J17724" t="s">
        <v>16189</v>
      </c>
    </row>
    <row r="17725" spans="1:10" ht="32" x14ac:dyDescent="0.2">
      <c r="A17725" t="s">
        <v>4238</v>
      </c>
      <c r="B17725" t="s">
        <v>53262</v>
      </c>
      <c r="C17725" t="s">
        <v>53263</v>
      </c>
      <c r="D17725">
        <v>1</v>
      </c>
      <c r="E17725" t="s">
        <v>53246</v>
      </c>
      <c r="F17725" t="s">
        <v>13</v>
      </c>
      <c r="G17725" t="s">
        <v>53247</v>
      </c>
      <c r="H17725" s="3" t="s">
        <v>53264</v>
      </c>
      <c r="I17725" t="s">
        <v>126</v>
      </c>
      <c r="J17725" t="s">
        <v>4241</v>
      </c>
    </row>
    <row r="17726" spans="1:10" ht="32" x14ac:dyDescent="0.2">
      <c r="A17726" t="s">
        <v>17591</v>
      </c>
      <c r="B17726" t="s">
        <v>53265</v>
      </c>
      <c r="C17726" t="s">
        <v>53266</v>
      </c>
      <c r="D17726">
        <v>5</v>
      </c>
      <c r="E17726" t="s">
        <v>53246</v>
      </c>
      <c r="F17726" t="s">
        <v>13</v>
      </c>
      <c r="G17726" t="s">
        <v>53247</v>
      </c>
      <c r="H17726" s="3" t="s">
        <v>53267</v>
      </c>
      <c r="I17726" t="s">
        <v>126</v>
      </c>
      <c r="J17726" t="s">
        <v>17596</v>
      </c>
    </row>
    <row r="17727" spans="1:10" ht="16" x14ac:dyDescent="0.2">
      <c r="A17727" t="s">
        <v>16299</v>
      </c>
      <c r="B17727" t="s">
        <v>53268</v>
      </c>
      <c r="C17727" t="s">
        <v>53269</v>
      </c>
      <c r="D17727">
        <v>3</v>
      </c>
      <c r="E17727" t="s">
        <v>53246</v>
      </c>
      <c r="F17727" t="s">
        <v>13</v>
      </c>
      <c r="G17727" t="s">
        <v>53247</v>
      </c>
      <c r="H17727" s="3" t="s">
        <v>53251</v>
      </c>
      <c r="I17727" t="s">
        <v>126</v>
      </c>
      <c r="J17727" t="s">
        <v>16302</v>
      </c>
    </row>
    <row r="17728" spans="1:10" ht="16" x14ac:dyDescent="0.2">
      <c r="A17728" t="s">
        <v>53270</v>
      </c>
      <c r="B17728" t="s">
        <v>26356</v>
      </c>
      <c r="C17728" t="s">
        <v>53271</v>
      </c>
      <c r="D17728">
        <v>1</v>
      </c>
      <c r="E17728" t="s">
        <v>53246</v>
      </c>
      <c r="F17728" t="s">
        <v>13</v>
      </c>
      <c r="G17728" t="s">
        <v>53247</v>
      </c>
      <c r="H17728" s="3" t="s">
        <v>53272</v>
      </c>
      <c r="I17728" t="s">
        <v>126</v>
      </c>
      <c r="J17728" t="s">
        <v>53273</v>
      </c>
    </row>
    <row r="17729" spans="1:10" ht="16" x14ac:dyDescent="0.2">
      <c r="A17729" t="s">
        <v>31617</v>
      </c>
      <c r="B17729" t="s">
        <v>53274</v>
      </c>
      <c r="C17729" t="s">
        <v>53275</v>
      </c>
      <c r="D17729">
        <v>1</v>
      </c>
      <c r="E17729" t="s">
        <v>53246</v>
      </c>
      <c r="F17729" t="s">
        <v>13</v>
      </c>
      <c r="G17729" t="s">
        <v>53247</v>
      </c>
      <c r="H17729" s="3" t="s">
        <v>53251</v>
      </c>
      <c r="I17729" t="s">
        <v>126</v>
      </c>
      <c r="J17729" t="s">
        <v>31621</v>
      </c>
    </row>
    <row r="17730" spans="1:10" ht="32" x14ac:dyDescent="0.2">
      <c r="A17730" t="s">
        <v>53276</v>
      </c>
      <c r="B17730" t="s">
        <v>53262</v>
      </c>
      <c r="C17730" t="s">
        <v>53263</v>
      </c>
      <c r="D17730">
        <v>1</v>
      </c>
      <c r="E17730" t="s">
        <v>53246</v>
      </c>
      <c r="F17730" t="s">
        <v>13</v>
      </c>
      <c r="G17730" t="s">
        <v>53247</v>
      </c>
      <c r="H17730" s="3" t="s">
        <v>53277</v>
      </c>
      <c r="I17730" t="s">
        <v>126</v>
      </c>
      <c r="J17730" t="s">
        <v>53278</v>
      </c>
    </row>
    <row r="17731" spans="1:10" ht="16" x14ac:dyDescent="0.2">
      <c r="A17731" t="s">
        <v>6547</v>
      </c>
      <c r="B17731" t="s">
        <v>2666</v>
      </c>
      <c r="C17731" t="s">
        <v>53279</v>
      </c>
      <c r="D17731">
        <v>3</v>
      </c>
      <c r="E17731" t="s">
        <v>53246</v>
      </c>
      <c r="F17731" t="s">
        <v>13</v>
      </c>
      <c r="G17731" t="s">
        <v>53247</v>
      </c>
      <c r="H17731" s="3" t="s">
        <v>53280</v>
      </c>
      <c r="I17731" t="s">
        <v>126</v>
      </c>
      <c r="J17731" t="s">
        <v>6552</v>
      </c>
    </row>
    <row r="17732" spans="1:10" ht="16" x14ac:dyDescent="0.2">
      <c r="A17732" t="s">
        <v>6547</v>
      </c>
      <c r="B17732" t="s">
        <v>53268</v>
      </c>
      <c r="C17732" t="s">
        <v>53269</v>
      </c>
      <c r="D17732">
        <v>1</v>
      </c>
      <c r="E17732" t="s">
        <v>53246</v>
      </c>
      <c r="F17732" t="s">
        <v>13</v>
      </c>
      <c r="G17732" t="s">
        <v>53247</v>
      </c>
      <c r="H17732" s="3" t="s">
        <v>53280</v>
      </c>
      <c r="I17732" t="s">
        <v>126</v>
      </c>
      <c r="J17732" t="s">
        <v>6552</v>
      </c>
    </row>
    <row r="17733" spans="1:10" ht="32" x14ac:dyDescent="0.2">
      <c r="A17733" t="s">
        <v>17591</v>
      </c>
      <c r="B17733" t="s">
        <v>53281</v>
      </c>
      <c r="C17733" t="s">
        <v>53282</v>
      </c>
      <c r="D17733">
        <v>2</v>
      </c>
      <c r="E17733" t="s">
        <v>53246</v>
      </c>
      <c r="F17733" t="s">
        <v>13</v>
      </c>
      <c r="G17733" t="s">
        <v>53247</v>
      </c>
      <c r="H17733" s="3" t="s">
        <v>53283</v>
      </c>
      <c r="I17733" t="s">
        <v>126</v>
      </c>
      <c r="J17733" t="s">
        <v>17596</v>
      </c>
    </row>
    <row r="17734" spans="1:10" ht="16" x14ac:dyDescent="0.2">
      <c r="A17734" t="s">
        <v>53284</v>
      </c>
      <c r="B17734" t="s">
        <v>53285</v>
      </c>
      <c r="C17734" t="s">
        <v>53286</v>
      </c>
      <c r="D17734">
        <v>2</v>
      </c>
      <c r="E17734" t="s">
        <v>53246</v>
      </c>
      <c r="F17734" t="s">
        <v>13</v>
      </c>
      <c r="G17734" t="s">
        <v>53247</v>
      </c>
      <c r="H17734" s="3" t="s">
        <v>53287</v>
      </c>
      <c r="I17734" t="s">
        <v>126</v>
      </c>
      <c r="J17734" t="s">
        <v>53288</v>
      </c>
    </row>
    <row r="17735" spans="1:10" ht="32" x14ac:dyDescent="0.2">
      <c r="A17735" t="s">
        <v>17591</v>
      </c>
      <c r="B17735" t="s">
        <v>53289</v>
      </c>
      <c r="C17735" t="s">
        <v>53290</v>
      </c>
      <c r="D17735">
        <v>1</v>
      </c>
      <c r="E17735" t="s">
        <v>53246</v>
      </c>
      <c r="F17735" t="s">
        <v>13</v>
      </c>
      <c r="G17735" t="s">
        <v>53247</v>
      </c>
      <c r="H17735" s="3" t="s">
        <v>53267</v>
      </c>
      <c r="I17735" t="s">
        <v>126</v>
      </c>
      <c r="J17735" t="s">
        <v>17596</v>
      </c>
    </row>
    <row r="17736" spans="1:10" ht="16" x14ac:dyDescent="0.2">
      <c r="A17736" t="s">
        <v>53255</v>
      </c>
      <c r="B17736" t="s">
        <v>53291</v>
      </c>
      <c r="C17736" t="s">
        <v>53292</v>
      </c>
      <c r="D17736">
        <v>1</v>
      </c>
      <c r="E17736" t="s">
        <v>53246</v>
      </c>
      <c r="F17736" t="s">
        <v>13</v>
      </c>
      <c r="G17736" t="s">
        <v>53247</v>
      </c>
      <c r="H17736" s="3" t="s">
        <v>53258</v>
      </c>
      <c r="I17736" t="s">
        <v>126</v>
      </c>
      <c r="J17736" t="s">
        <v>53259</v>
      </c>
    </row>
    <row r="17737" spans="1:10" ht="32" x14ac:dyDescent="0.2">
      <c r="A17737" t="s">
        <v>53284</v>
      </c>
      <c r="B17737" t="s">
        <v>53293</v>
      </c>
      <c r="C17737" t="s">
        <v>53294</v>
      </c>
      <c r="D17737">
        <v>1</v>
      </c>
      <c r="E17737" t="s">
        <v>53246</v>
      </c>
      <c r="F17737" t="s">
        <v>13</v>
      </c>
      <c r="G17737" t="s">
        <v>53247</v>
      </c>
      <c r="H17737" s="3" t="s">
        <v>53295</v>
      </c>
      <c r="I17737" t="s">
        <v>126</v>
      </c>
      <c r="J17737" t="s">
        <v>53288</v>
      </c>
    </row>
    <row r="17738" spans="1:10" ht="16" x14ac:dyDescent="0.2">
      <c r="A17738" t="s">
        <v>53255</v>
      </c>
      <c r="B17738" t="s">
        <v>53296</v>
      </c>
      <c r="C17738" t="s">
        <v>53297</v>
      </c>
      <c r="D17738">
        <v>4</v>
      </c>
      <c r="E17738" t="s">
        <v>53246</v>
      </c>
      <c r="F17738" t="s">
        <v>13</v>
      </c>
      <c r="G17738" t="s">
        <v>53247</v>
      </c>
      <c r="H17738" s="3" t="s">
        <v>53258</v>
      </c>
      <c r="I17738" t="s">
        <v>126</v>
      </c>
      <c r="J17738" t="s">
        <v>53259</v>
      </c>
    </row>
    <row r="17739" spans="1:10" ht="16" x14ac:dyDescent="0.2">
      <c r="A17739" t="s">
        <v>16299</v>
      </c>
      <c r="B17739" t="s">
        <v>53298</v>
      </c>
      <c r="C17739" t="s">
        <v>53299</v>
      </c>
      <c r="D17739">
        <v>5</v>
      </c>
      <c r="E17739" t="s">
        <v>53246</v>
      </c>
      <c r="F17739" t="s">
        <v>13</v>
      </c>
      <c r="G17739" t="s">
        <v>53247</v>
      </c>
      <c r="H17739" s="3" t="s">
        <v>53251</v>
      </c>
      <c r="I17739" t="s">
        <v>126</v>
      </c>
      <c r="J17739" t="s">
        <v>16302</v>
      </c>
    </row>
    <row r="17740" spans="1:10" ht="32" x14ac:dyDescent="0.2">
      <c r="A17740" t="s">
        <v>53300</v>
      </c>
      <c r="B17740" t="s">
        <v>53301</v>
      </c>
      <c r="C17740" t="s">
        <v>53302</v>
      </c>
      <c r="D17740">
        <v>2</v>
      </c>
      <c r="E17740" t="s">
        <v>53246</v>
      </c>
      <c r="F17740" t="s">
        <v>13</v>
      </c>
      <c r="G17740" t="s">
        <v>53247</v>
      </c>
      <c r="H17740" s="3" t="s">
        <v>53303</v>
      </c>
      <c r="I17740" t="s">
        <v>7603</v>
      </c>
      <c r="J17740" t="s">
        <v>53304</v>
      </c>
    </row>
    <row r="17741" spans="1:10" ht="16" x14ac:dyDescent="0.2">
      <c r="A17741" t="s">
        <v>31112</v>
      </c>
      <c r="B17741" t="s">
        <v>53305</v>
      </c>
      <c r="C17741" t="s">
        <v>53306</v>
      </c>
      <c r="D17741">
        <v>2</v>
      </c>
      <c r="E17741" t="s">
        <v>53246</v>
      </c>
      <c r="F17741" t="s">
        <v>13</v>
      </c>
      <c r="G17741" t="s">
        <v>53247</v>
      </c>
      <c r="H17741" s="3" t="s">
        <v>53307</v>
      </c>
      <c r="I17741" t="s">
        <v>126</v>
      </c>
      <c r="J17741" t="s">
        <v>31115</v>
      </c>
    </row>
    <row r="17742" spans="1:10" ht="32" x14ac:dyDescent="0.2">
      <c r="A17742" t="s">
        <v>29057</v>
      </c>
      <c r="B17742" t="s">
        <v>53249</v>
      </c>
      <c r="C17742" t="s">
        <v>53250</v>
      </c>
      <c r="D17742">
        <v>1</v>
      </c>
      <c r="E17742" t="s">
        <v>53246</v>
      </c>
      <c r="F17742" t="s">
        <v>13</v>
      </c>
      <c r="G17742" t="s">
        <v>53247</v>
      </c>
      <c r="H17742" s="3" t="s">
        <v>53308</v>
      </c>
      <c r="I17742" t="s">
        <v>2961</v>
      </c>
      <c r="J17742" t="s">
        <v>29060</v>
      </c>
    </row>
    <row r="17743" spans="1:10" ht="16" x14ac:dyDescent="0.2">
      <c r="A17743" t="s">
        <v>53300</v>
      </c>
      <c r="B17743" t="s">
        <v>53309</v>
      </c>
      <c r="C17743" t="s">
        <v>53310</v>
      </c>
      <c r="D17743">
        <v>1</v>
      </c>
      <c r="E17743" t="s">
        <v>53246</v>
      </c>
      <c r="F17743" t="s">
        <v>13</v>
      </c>
      <c r="G17743" t="s">
        <v>53247</v>
      </c>
      <c r="H17743" s="3" t="s">
        <v>53311</v>
      </c>
      <c r="I17743" t="s">
        <v>126</v>
      </c>
      <c r="J17743" t="s">
        <v>53304</v>
      </c>
    </row>
    <row r="17744" spans="1:10" ht="32" x14ac:dyDescent="0.2">
      <c r="A17744" t="s">
        <v>53312</v>
      </c>
      <c r="B17744" t="s">
        <v>53249</v>
      </c>
      <c r="C17744" t="s">
        <v>53250</v>
      </c>
      <c r="D17744">
        <v>2</v>
      </c>
      <c r="E17744" t="s">
        <v>53246</v>
      </c>
      <c r="F17744" t="s">
        <v>13</v>
      </c>
      <c r="G17744" t="s">
        <v>53247</v>
      </c>
      <c r="H17744" s="3" t="s">
        <v>53308</v>
      </c>
      <c r="I17744" t="s">
        <v>2961</v>
      </c>
      <c r="J17744" t="s">
        <v>53313</v>
      </c>
    </row>
    <row r="17745" spans="1:10" ht="16" x14ac:dyDescent="0.2">
      <c r="A17745" t="s">
        <v>53314</v>
      </c>
      <c r="B17745" t="s">
        <v>53315</v>
      </c>
      <c r="C17745" t="s">
        <v>53316</v>
      </c>
      <c r="D17745">
        <v>1</v>
      </c>
      <c r="E17745" t="s">
        <v>53246</v>
      </c>
      <c r="F17745" t="s">
        <v>13</v>
      </c>
      <c r="G17745" t="s">
        <v>53247</v>
      </c>
      <c r="H17745" s="3" t="s">
        <v>53317</v>
      </c>
      <c r="I17745" t="s">
        <v>126</v>
      </c>
      <c r="J17745" t="s">
        <v>53318</v>
      </c>
    </row>
    <row r="17746" spans="1:10" ht="16" x14ac:dyDescent="0.2">
      <c r="A17746" t="s">
        <v>3565</v>
      </c>
      <c r="B17746" t="s">
        <v>53319</v>
      </c>
      <c r="C17746" t="s">
        <v>53320</v>
      </c>
      <c r="D17746">
        <v>2</v>
      </c>
      <c r="E17746" t="s">
        <v>53246</v>
      </c>
      <c r="F17746" t="s">
        <v>13</v>
      </c>
      <c r="G17746" t="s">
        <v>53247</v>
      </c>
      <c r="H17746" s="3" t="s">
        <v>53251</v>
      </c>
      <c r="I17746" t="s">
        <v>126</v>
      </c>
      <c r="J17746" t="s">
        <v>3568</v>
      </c>
    </row>
    <row r="17747" spans="1:10" ht="16" x14ac:dyDescent="0.2">
      <c r="A17747" t="s">
        <v>53118</v>
      </c>
      <c r="B17747" t="s">
        <v>53249</v>
      </c>
      <c r="C17747" t="s">
        <v>53250</v>
      </c>
      <c r="D17747">
        <v>3</v>
      </c>
      <c r="E17747" t="s">
        <v>53246</v>
      </c>
      <c r="F17747" t="s">
        <v>13</v>
      </c>
      <c r="G17747" t="s">
        <v>53247</v>
      </c>
      <c r="H17747" s="3" t="s">
        <v>53321</v>
      </c>
      <c r="I17747" t="s">
        <v>126</v>
      </c>
      <c r="J17747" t="s">
        <v>53119</v>
      </c>
    </row>
    <row r="17748" spans="1:10" ht="16" x14ac:dyDescent="0.2">
      <c r="A17748" t="s">
        <v>53314</v>
      </c>
      <c r="B17748" t="s">
        <v>53322</v>
      </c>
      <c r="C17748" t="s">
        <v>53323</v>
      </c>
      <c r="D17748">
        <v>4</v>
      </c>
      <c r="E17748" t="s">
        <v>53246</v>
      </c>
      <c r="F17748" t="s">
        <v>13</v>
      </c>
      <c r="G17748" t="s">
        <v>53247</v>
      </c>
      <c r="H17748" s="3" t="s">
        <v>53317</v>
      </c>
      <c r="I17748" t="s">
        <v>126</v>
      </c>
      <c r="J17748" t="s">
        <v>53318</v>
      </c>
    </row>
    <row r="17749" spans="1:10" ht="16" x14ac:dyDescent="0.2">
      <c r="A17749" t="s">
        <v>16313</v>
      </c>
      <c r="B17749" t="s">
        <v>53324</v>
      </c>
      <c r="C17749" t="s">
        <v>53325</v>
      </c>
      <c r="D17749">
        <v>3</v>
      </c>
      <c r="E17749" t="s">
        <v>53246</v>
      </c>
      <c r="F17749" t="s">
        <v>13</v>
      </c>
      <c r="G17749" t="s">
        <v>53247</v>
      </c>
      <c r="H17749" s="3" t="s">
        <v>53326</v>
      </c>
      <c r="I17749" t="s">
        <v>126</v>
      </c>
      <c r="J17749" t="s">
        <v>16316</v>
      </c>
    </row>
    <row r="17750" spans="1:10" ht="32" x14ac:dyDescent="0.2">
      <c r="A17750" t="s">
        <v>53067</v>
      </c>
      <c r="B17750" t="s">
        <v>53249</v>
      </c>
      <c r="C17750" t="s">
        <v>53250</v>
      </c>
      <c r="D17750">
        <v>1</v>
      </c>
      <c r="E17750" t="s">
        <v>53246</v>
      </c>
      <c r="F17750" t="s">
        <v>13</v>
      </c>
      <c r="G17750" t="s">
        <v>53247</v>
      </c>
      <c r="H17750" s="3" t="s">
        <v>53308</v>
      </c>
      <c r="I17750" t="s">
        <v>2961</v>
      </c>
      <c r="J17750" t="s">
        <v>53068</v>
      </c>
    </row>
    <row r="17751" spans="1:10" ht="16" x14ac:dyDescent="0.2">
      <c r="A17751" t="s">
        <v>53314</v>
      </c>
      <c r="B17751" t="s">
        <v>53327</v>
      </c>
      <c r="C17751" t="s">
        <v>53328</v>
      </c>
      <c r="D17751">
        <v>2</v>
      </c>
      <c r="E17751" t="s">
        <v>53246</v>
      </c>
      <c r="F17751" t="s">
        <v>13</v>
      </c>
      <c r="G17751" t="s">
        <v>53247</v>
      </c>
      <c r="H17751" s="3" t="s">
        <v>53317</v>
      </c>
      <c r="I17751" t="s">
        <v>126</v>
      </c>
      <c r="J17751" t="s">
        <v>53318</v>
      </c>
    </row>
    <row r="17752" spans="1:10" ht="16" x14ac:dyDescent="0.2">
      <c r="A17752" t="s">
        <v>47943</v>
      </c>
      <c r="B17752" t="s">
        <v>53329</v>
      </c>
      <c r="C17752" t="s">
        <v>53330</v>
      </c>
      <c r="D17752">
        <v>5</v>
      </c>
      <c r="E17752" t="s">
        <v>53246</v>
      </c>
      <c r="F17752" t="s">
        <v>13</v>
      </c>
      <c r="G17752" t="s">
        <v>53247</v>
      </c>
      <c r="H17752" s="3" t="s">
        <v>53307</v>
      </c>
      <c r="I17752" t="s">
        <v>126</v>
      </c>
      <c r="J17752" t="s">
        <v>47944</v>
      </c>
    </row>
    <row r="17753" spans="1:10" ht="16" x14ac:dyDescent="0.2">
      <c r="A17753" t="s">
        <v>53331</v>
      </c>
      <c r="B17753" t="s">
        <v>53332</v>
      </c>
      <c r="C17753" t="s">
        <v>53333</v>
      </c>
      <c r="D17753">
        <v>1</v>
      </c>
      <c r="E17753" t="s">
        <v>53246</v>
      </c>
      <c r="F17753" t="s">
        <v>13</v>
      </c>
      <c r="G17753" t="s">
        <v>53247</v>
      </c>
      <c r="H17753" s="3" t="s">
        <v>53334</v>
      </c>
      <c r="I17753" t="s">
        <v>126</v>
      </c>
      <c r="J17753" t="s">
        <v>53335</v>
      </c>
    </row>
    <row r="17754" spans="1:10" ht="16" x14ac:dyDescent="0.2">
      <c r="A17754" t="s">
        <v>43530</v>
      </c>
      <c r="B17754" t="s">
        <v>53336</v>
      </c>
      <c r="C17754" t="s">
        <v>53337</v>
      </c>
      <c r="D17754">
        <v>1</v>
      </c>
      <c r="E17754" t="s">
        <v>53246</v>
      </c>
      <c r="F17754" t="s">
        <v>13</v>
      </c>
      <c r="G17754" t="s">
        <v>53247</v>
      </c>
      <c r="H17754" s="3" t="s">
        <v>53338</v>
      </c>
      <c r="I17754" t="s">
        <v>126</v>
      </c>
      <c r="J17754" t="s">
        <v>43534</v>
      </c>
    </row>
    <row r="17755" spans="1:10" ht="16" x14ac:dyDescent="0.2">
      <c r="A17755" t="s">
        <v>43530</v>
      </c>
      <c r="B17755" t="s">
        <v>28855</v>
      </c>
      <c r="C17755" t="s">
        <v>28856</v>
      </c>
      <c r="D17755">
        <v>2</v>
      </c>
      <c r="E17755" t="s">
        <v>53246</v>
      </c>
      <c r="F17755" t="s">
        <v>13</v>
      </c>
      <c r="G17755" t="s">
        <v>53247</v>
      </c>
      <c r="H17755" s="3" t="s">
        <v>53338</v>
      </c>
      <c r="I17755" t="s">
        <v>126</v>
      </c>
      <c r="J17755" t="s">
        <v>43534</v>
      </c>
    </row>
    <row r="17756" spans="1:10" ht="16" x14ac:dyDescent="0.2">
      <c r="A17756" t="s">
        <v>16289</v>
      </c>
      <c r="B17756" t="s">
        <v>16317</v>
      </c>
      <c r="C17756" t="s">
        <v>16206</v>
      </c>
      <c r="D17756">
        <v>1</v>
      </c>
      <c r="E17756" t="s">
        <v>53246</v>
      </c>
      <c r="F17756" t="s">
        <v>13</v>
      </c>
      <c r="G17756" t="s">
        <v>53247</v>
      </c>
      <c r="H17756" s="3" t="s">
        <v>53248</v>
      </c>
      <c r="I17756" t="s">
        <v>126</v>
      </c>
      <c r="J17756" t="s">
        <v>16291</v>
      </c>
    </row>
    <row r="17757" spans="1:10" ht="32" x14ac:dyDescent="0.2">
      <c r="A17757" t="s">
        <v>53071</v>
      </c>
      <c r="B17757" t="s">
        <v>53249</v>
      </c>
      <c r="C17757" t="s">
        <v>53250</v>
      </c>
      <c r="D17757">
        <v>6</v>
      </c>
      <c r="E17757" t="s">
        <v>53246</v>
      </c>
      <c r="F17757" t="s">
        <v>13</v>
      </c>
      <c r="G17757" t="s">
        <v>53247</v>
      </c>
      <c r="H17757" s="3" t="s">
        <v>53339</v>
      </c>
      <c r="I17757" t="s">
        <v>2961</v>
      </c>
      <c r="J17757" t="s">
        <v>53073</v>
      </c>
    </row>
    <row r="17758" spans="1:10" ht="16" x14ac:dyDescent="0.2">
      <c r="A17758" t="s">
        <v>53314</v>
      </c>
      <c r="B17758" t="s">
        <v>13612</v>
      </c>
      <c r="C17758" t="s">
        <v>53340</v>
      </c>
      <c r="D17758">
        <v>3</v>
      </c>
      <c r="E17758" t="s">
        <v>53246</v>
      </c>
      <c r="F17758" t="s">
        <v>13</v>
      </c>
      <c r="G17758" t="s">
        <v>53247</v>
      </c>
      <c r="H17758" s="3" t="s">
        <v>53317</v>
      </c>
      <c r="I17758" t="s">
        <v>126</v>
      </c>
      <c r="J17758" t="s">
        <v>53318</v>
      </c>
    </row>
    <row r="17759" spans="1:10" ht="16" x14ac:dyDescent="0.2">
      <c r="A17759" t="s">
        <v>17591</v>
      </c>
      <c r="B17759" t="s">
        <v>53341</v>
      </c>
      <c r="C17759" t="s">
        <v>53342</v>
      </c>
      <c r="D17759">
        <v>3</v>
      </c>
      <c r="E17759" t="s">
        <v>53246</v>
      </c>
      <c r="F17759" t="s">
        <v>13</v>
      </c>
      <c r="G17759" t="s">
        <v>53247</v>
      </c>
      <c r="H17759" s="3" t="s">
        <v>53343</v>
      </c>
      <c r="I17759" t="s">
        <v>126</v>
      </c>
      <c r="J17759" t="s">
        <v>17596</v>
      </c>
    </row>
    <row r="17760" spans="1:10" ht="16" x14ac:dyDescent="0.2">
      <c r="A17760" t="s">
        <v>31112</v>
      </c>
      <c r="B17760" t="s">
        <v>53344</v>
      </c>
      <c r="C17760" t="s">
        <v>53345</v>
      </c>
      <c r="D17760">
        <v>3</v>
      </c>
      <c r="E17760" t="s">
        <v>53246</v>
      </c>
      <c r="F17760" t="s">
        <v>13</v>
      </c>
      <c r="G17760" t="s">
        <v>53247</v>
      </c>
      <c r="H17760" s="3" t="s">
        <v>53307</v>
      </c>
      <c r="I17760" t="s">
        <v>126</v>
      </c>
      <c r="J17760" t="s">
        <v>31115</v>
      </c>
    </row>
    <row r="17761" spans="1:10" ht="16" x14ac:dyDescent="0.2">
      <c r="A17761" t="s">
        <v>50986</v>
      </c>
      <c r="B17761" t="s">
        <v>53346</v>
      </c>
      <c r="C17761" t="s">
        <v>53347</v>
      </c>
      <c r="D17761">
        <v>1</v>
      </c>
      <c r="E17761" t="s">
        <v>47549</v>
      </c>
      <c r="F17761" t="s">
        <v>13</v>
      </c>
      <c r="G17761" t="s">
        <v>53348</v>
      </c>
      <c r="H17761" s="3" t="s">
        <v>53349</v>
      </c>
      <c r="I17761" t="s">
        <v>404</v>
      </c>
      <c r="J17761" t="s">
        <v>50990</v>
      </c>
    </row>
    <row r="17762" spans="1:10" ht="16" x14ac:dyDescent="0.2">
      <c r="A17762" t="s">
        <v>50986</v>
      </c>
      <c r="B17762" t="s">
        <v>53350</v>
      </c>
      <c r="C17762" t="s">
        <v>53351</v>
      </c>
      <c r="D17762">
        <v>2</v>
      </c>
      <c r="E17762" t="s">
        <v>47549</v>
      </c>
      <c r="F17762" t="s">
        <v>13</v>
      </c>
      <c r="G17762" t="s">
        <v>53348</v>
      </c>
      <c r="H17762" s="3" t="s">
        <v>53349</v>
      </c>
      <c r="I17762" t="s">
        <v>404</v>
      </c>
      <c r="J17762" t="s">
        <v>50990</v>
      </c>
    </row>
    <row r="17763" spans="1:10" ht="16" x14ac:dyDescent="0.2">
      <c r="A17763" t="s">
        <v>15806</v>
      </c>
      <c r="B17763" t="s">
        <v>53352</v>
      </c>
      <c r="C17763" t="s">
        <v>53353</v>
      </c>
      <c r="D17763">
        <v>2</v>
      </c>
      <c r="E17763" t="s">
        <v>47549</v>
      </c>
      <c r="F17763" t="s">
        <v>13</v>
      </c>
      <c r="G17763" t="s">
        <v>53348</v>
      </c>
      <c r="H17763" s="3" t="s">
        <v>53354</v>
      </c>
      <c r="I17763" t="s">
        <v>404</v>
      </c>
      <c r="J17763" t="s">
        <v>15810</v>
      </c>
    </row>
    <row r="17764" spans="1:10" ht="16" x14ac:dyDescent="0.2">
      <c r="A17764" t="s">
        <v>7659</v>
      </c>
      <c r="B17764" t="s">
        <v>53355</v>
      </c>
      <c r="C17764" t="s">
        <v>53356</v>
      </c>
      <c r="D17764">
        <v>1</v>
      </c>
      <c r="E17764" t="s">
        <v>47549</v>
      </c>
      <c r="F17764" t="s">
        <v>13</v>
      </c>
      <c r="G17764" t="s">
        <v>53348</v>
      </c>
      <c r="H17764" s="3" t="s">
        <v>53357</v>
      </c>
      <c r="I17764" t="s">
        <v>404</v>
      </c>
      <c r="J17764" t="s">
        <v>7660</v>
      </c>
    </row>
    <row r="17765" spans="1:10" ht="16" x14ac:dyDescent="0.2">
      <c r="A17765" t="s">
        <v>3525</v>
      </c>
      <c r="B17765" t="s">
        <v>32556</v>
      </c>
      <c r="C17765" t="s">
        <v>32557</v>
      </c>
      <c r="D17765">
        <v>1</v>
      </c>
      <c r="E17765" t="s">
        <v>13</v>
      </c>
      <c r="F17765" t="s">
        <v>13</v>
      </c>
      <c r="G17765" t="s">
        <v>53358</v>
      </c>
      <c r="H17765" s="3" t="s">
        <v>53359</v>
      </c>
      <c r="I17765" t="s">
        <v>62</v>
      </c>
      <c r="J17765" t="s">
        <v>3530</v>
      </c>
    </row>
    <row r="17766" spans="1:10" ht="16" x14ac:dyDescent="0.2">
      <c r="A17766" t="s">
        <v>53360</v>
      </c>
      <c r="B17766" t="s">
        <v>4690</v>
      </c>
      <c r="C17766" t="s">
        <v>27061</v>
      </c>
      <c r="D17766">
        <v>1</v>
      </c>
      <c r="E17766" t="s">
        <v>13</v>
      </c>
      <c r="F17766" t="s">
        <v>13</v>
      </c>
      <c r="G17766" t="s">
        <v>53358</v>
      </c>
      <c r="H17766" s="3" t="s">
        <v>53361</v>
      </c>
      <c r="I17766" t="s">
        <v>62</v>
      </c>
      <c r="J17766" t="s">
        <v>53362</v>
      </c>
    </row>
    <row r="17767" spans="1:10" ht="16" x14ac:dyDescent="0.2">
      <c r="A17767" t="s">
        <v>45449</v>
      </c>
      <c r="B17767" t="s">
        <v>4690</v>
      </c>
      <c r="C17767" t="s">
        <v>27061</v>
      </c>
      <c r="D17767">
        <v>1</v>
      </c>
      <c r="E17767" t="s">
        <v>13</v>
      </c>
      <c r="F17767" t="s">
        <v>13</v>
      </c>
      <c r="G17767" t="s">
        <v>53358</v>
      </c>
      <c r="H17767" s="3" t="s">
        <v>53361</v>
      </c>
      <c r="I17767" t="s">
        <v>62</v>
      </c>
      <c r="J17767" t="s">
        <v>45452</v>
      </c>
    </row>
    <row r="17768" spans="1:10" ht="16" x14ac:dyDescent="0.2">
      <c r="A17768" t="s">
        <v>53363</v>
      </c>
      <c r="B17768" t="s">
        <v>4690</v>
      </c>
      <c r="C17768" t="s">
        <v>27061</v>
      </c>
      <c r="D17768">
        <v>1</v>
      </c>
      <c r="E17768" t="s">
        <v>13</v>
      </c>
      <c r="F17768" t="s">
        <v>13</v>
      </c>
      <c r="G17768" t="s">
        <v>53358</v>
      </c>
      <c r="H17768" s="3" t="s">
        <v>53361</v>
      </c>
      <c r="I17768" t="s">
        <v>62</v>
      </c>
      <c r="J17768" t="s">
        <v>53364</v>
      </c>
    </row>
    <row r="17769" spans="1:10" ht="16" x14ac:dyDescent="0.2">
      <c r="A17769" t="s">
        <v>10648</v>
      </c>
      <c r="B17769" t="s">
        <v>32556</v>
      </c>
      <c r="C17769" t="s">
        <v>32557</v>
      </c>
      <c r="D17769">
        <v>1</v>
      </c>
      <c r="E17769" t="s">
        <v>13</v>
      </c>
      <c r="F17769" t="s">
        <v>13</v>
      </c>
      <c r="G17769" t="s">
        <v>53358</v>
      </c>
      <c r="H17769" s="3" t="s">
        <v>53365</v>
      </c>
      <c r="I17769" t="s">
        <v>62</v>
      </c>
      <c r="J17769" t="s">
        <v>10651</v>
      </c>
    </row>
    <row r="17770" spans="1:10" ht="16" x14ac:dyDescent="0.2">
      <c r="A17770" t="s">
        <v>16299</v>
      </c>
      <c r="B17770" t="s">
        <v>53366</v>
      </c>
      <c r="C17770" t="s">
        <v>53367</v>
      </c>
      <c r="D17770">
        <v>4</v>
      </c>
      <c r="E17770">
        <f>19</f>
        <v>19</v>
      </c>
      <c r="F17770" t="s">
        <v>13</v>
      </c>
      <c r="G17770" t="s">
        <v>53368</v>
      </c>
      <c r="H17770" s="3" t="s">
        <v>53369</v>
      </c>
      <c r="I17770" t="s">
        <v>126</v>
      </c>
      <c r="J17770" t="s">
        <v>16302</v>
      </c>
    </row>
    <row r="17771" spans="1:10" ht="16" x14ac:dyDescent="0.2">
      <c r="A17771" t="s">
        <v>52456</v>
      </c>
      <c r="B17771" t="s">
        <v>23080</v>
      </c>
      <c r="C17771" t="s">
        <v>53370</v>
      </c>
      <c r="D17771">
        <v>4</v>
      </c>
      <c r="E17771">
        <f>19</f>
        <v>19</v>
      </c>
      <c r="F17771" t="s">
        <v>13</v>
      </c>
      <c r="G17771" t="s">
        <v>53368</v>
      </c>
      <c r="H17771" s="3" t="s">
        <v>53371</v>
      </c>
      <c r="I17771" t="s">
        <v>126</v>
      </c>
      <c r="J17771" t="s">
        <v>52457</v>
      </c>
    </row>
    <row r="17772" spans="1:10" ht="16" x14ac:dyDescent="0.2">
      <c r="A17772" t="s">
        <v>53372</v>
      </c>
      <c r="B17772" t="s">
        <v>53373</v>
      </c>
      <c r="C17772" t="s">
        <v>53374</v>
      </c>
      <c r="D17772">
        <v>1</v>
      </c>
      <c r="E17772">
        <f>19</f>
        <v>19</v>
      </c>
      <c r="F17772" t="s">
        <v>13</v>
      </c>
      <c r="G17772" t="s">
        <v>53368</v>
      </c>
      <c r="H17772" s="3" t="s">
        <v>53375</v>
      </c>
      <c r="I17772" t="s">
        <v>126</v>
      </c>
      <c r="J17772" t="s">
        <v>53376</v>
      </c>
    </row>
    <row r="17773" spans="1:10" ht="16" x14ac:dyDescent="0.2">
      <c r="A17773" t="s">
        <v>12593</v>
      </c>
      <c r="B17773" t="s">
        <v>4600</v>
      </c>
      <c r="C17773" t="s">
        <v>53377</v>
      </c>
      <c r="D17773">
        <v>5</v>
      </c>
      <c r="E17773">
        <f>19</f>
        <v>19</v>
      </c>
      <c r="F17773" t="s">
        <v>13</v>
      </c>
      <c r="G17773" t="s">
        <v>53368</v>
      </c>
      <c r="H17773" s="3" t="s">
        <v>53378</v>
      </c>
      <c r="I17773" t="s">
        <v>126</v>
      </c>
      <c r="J17773" t="s">
        <v>12598</v>
      </c>
    </row>
    <row r="17774" spans="1:10" ht="16" x14ac:dyDescent="0.2">
      <c r="A17774" t="s">
        <v>12593</v>
      </c>
      <c r="B17774" t="s">
        <v>53379</v>
      </c>
      <c r="C17774" t="s">
        <v>53380</v>
      </c>
      <c r="D17774">
        <v>1</v>
      </c>
      <c r="E17774">
        <f>19</f>
        <v>19</v>
      </c>
      <c r="F17774" t="s">
        <v>13</v>
      </c>
      <c r="G17774" t="s">
        <v>53368</v>
      </c>
      <c r="H17774" s="3" t="s">
        <v>53378</v>
      </c>
      <c r="I17774" t="s">
        <v>126</v>
      </c>
      <c r="J17774" t="s">
        <v>12598</v>
      </c>
    </row>
    <row r="17775" spans="1:10" ht="16" x14ac:dyDescent="0.2">
      <c r="A17775" t="s">
        <v>51847</v>
      </c>
      <c r="B17775" t="s">
        <v>53381</v>
      </c>
      <c r="C17775" t="s">
        <v>53382</v>
      </c>
      <c r="D17775">
        <v>2</v>
      </c>
      <c r="E17775">
        <f>19</f>
        <v>19</v>
      </c>
      <c r="F17775" t="s">
        <v>13</v>
      </c>
      <c r="G17775" t="s">
        <v>53368</v>
      </c>
      <c r="H17775" s="3" t="s">
        <v>53369</v>
      </c>
      <c r="I17775" t="s">
        <v>126</v>
      </c>
      <c r="J17775" t="s">
        <v>51851</v>
      </c>
    </row>
    <row r="17776" spans="1:10" ht="16" x14ac:dyDescent="0.2">
      <c r="A17776" t="s">
        <v>53383</v>
      </c>
      <c r="B17776" t="s">
        <v>4600</v>
      </c>
      <c r="C17776" t="s">
        <v>53377</v>
      </c>
      <c r="D17776">
        <v>1</v>
      </c>
      <c r="E17776">
        <f>19</f>
        <v>19</v>
      </c>
      <c r="F17776" t="s">
        <v>13</v>
      </c>
      <c r="G17776" t="s">
        <v>53368</v>
      </c>
      <c r="H17776" s="3" t="s">
        <v>53384</v>
      </c>
      <c r="I17776" t="s">
        <v>126</v>
      </c>
      <c r="J17776" t="s">
        <v>53385</v>
      </c>
    </row>
    <row r="17777" spans="1:10" ht="16" x14ac:dyDescent="0.2">
      <c r="A17777" t="s">
        <v>53386</v>
      </c>
      <c r="B17777" t="s">
        <v>53387</v>
      </c>
      <c r="C17777" t="s">
        <v>53388</v>
      </c>
      <c r="D17777">
        <v>1</v>
      </c>
      <c r="E17777">
        <f>19</f>
        <v>19</v>
      </c>
      <c r="F17777" t="s">
        <v>13</v>
      </c>
      <c r="G17777" t="s">
        <v>53368</v>
      </c>
      <c r="H17777" s="3" t="s">
        <v>53369</v>
      </c>
      <c r="I17777" t="s">
        <v>126</v>
      </c>
      <c r="J17777" t="s">
        <v>53389</v>
      </c>
    </row>
    <row r="17778" spans="1:10" ht="16" x14ac:dyDescent="0.2">
      <c r="A17778" t="s">
        <v>53386</v>
      </c>
      <c r="B17778" t="s">
        <v>53390</v>
      </c>
      <c r="C17778" t="s">
        <v>53391</v>
      </c>
      <c r="D17778">
        <v>3</v>
      </c>
      <c r="E17778">
        <f>19</f>
        <v>19</v>
      </c>
      <c r="F17778" t="s">
        <v>13</v>
      </c>
      <c r="G17778" t="s">
        <v>53368</v>
      </c>
      <c r="H17778" s="3" t="s">
        <v>53378</v>
      </c>
      <c r="I17778" t="s">
        <v>126</v>
      </c>
      <c r="J17778" t="s">
        <v>53389</v>
      </c>
    </row>
    <row r="17779" spans="1:10" ht="16" x14ac:dyDescent="0.2">
      <c r="A17779" t="s">
        <v>53392</v>
      </c>
      <c r="B17779" t="s">
        <v>53393</v>
      </c>
      <c r="C17779" t="s">
        <v>53394</v>
      </c>
      <c r="D17779">
        <v>1</v>
      </c>
      <c r="E17779">
        <f>19</f>
        <v>19</v>
      </c>
      <c r="F17779" t="s">
        <v>13</v>
      </c>
      <c r="G17779" t="s">
        <v>53368</v>
      </c>
      <c r="H17779" s="3" t="s">
        <v>53395</v>
      </c>
      <c r="I17779" t="s">
        <v>126</v>
      </c>
      <c r="J17779" t="s">
        <v>53396</v>
      </c>
    </row>
    <row r="17780" spans="1:10" ht="16" x14ac:dyDescent="0.2">
      <c r="A17780" t="s">
        <v>27704</v>
      </c>
      <c r="B17780" t="s">
        <v>53397</v>
      </c>
      <c r="C17780" t="s">
        <v>53398</v>
      </c>
      <c r="D17780">
        <v>2</v>
      </c>
      <c r="E17780">
        <f>19</f>
        <v>19</v>
      </c>
      <c r="F17780" t="s">
        <v>13</v>
      </c>
      <c r="G17780" t="s">
        <v>53368</v>
      </c>
      <c r="H17780" s="3" t="s">
        <v>53371</v>
      </c>
      <c r="I17780" t="s">
        <v>126</v>
      </c>
      <c r="J17780" t="s">
        <v>27707</v>
      </c>
    </row>
    <row r="17781" spans="1:10" ht="16" x14ac:dyDescent="0.2">
      <c r="A17781" t="s">
        <v>52456</v>
      </c>
      <c r="B17781" t="s">
        <v>53399</v>
      </c>
      <c r="C17781" t="s">
        <v>53400</v>
      </c>
      <c r="D17781">
        <v>3</v>
      </c>
      <c r="E17781">
        <f>19</f>
        <v>19</v>
      </c>
      <c r="F17781" t="s">
        <v>13</v>
      </c>
      <c r="G17781" t="s">
        <v>53368</v>
      </c>
      <c r="H17781" s="3" t="s">
        <v>53371</v>
      </c>
      <c r="I17781" t="s">
        <v>126</v>
      </c>
      <c r="J17781" t="s">
        <v>52457</v>
      </c>
    </row>
    <row r="17782" spans="1:10" ht="16" x14ac:dyDescent="0.2">
      <c r="A17782" t="s">
        <v>53386</v>
      </c>
      <c r="B17782" t="s">
        <v>53401</v>
      </c>
      <c r="C17782" t="s">
        <v>53402</v>
      </c>
      <c r="D17782">
        <v>2</v>
      </c>
      <c r="E17782">
        <f>19</f>
        <v>19</v>
      </c>
      <c r="F17782" t="s">
        <v>13</v>
      </c>
      <c r="G17782" t="s">
        <v>53368</v>
      </c>
      <c r="H17782" s="3" t="s">
        <v>53369</v>
      </c>
      <c r="I17782" t="s">
        <v>126</v>
      </c>
      <c r="J17782" t="s">
        <v>53389</v>
      </c>
    </row>
    <row r="17783" spans="1:10" ht="16" x14ac:dyDescent="0.2">
      <c r="A17783" t="s">
        <v>53403</v>
      </c>
      <c r="B17783" t="s">
        <v>53404</v>
      </c>
      <c r="C17783" t="s">
        <v>53405</v>
      </c>
      <c r="D17783">
        <v>3</v>
      </c>
      <c r="E17783">
        <f>19</f>
        <v>19</v>
      </c>
      <c r="F17783" t="s">
        <v>13</v>
      </c>
      <c r="G17783" t="s">
        <v>53368</v>
      </c>
      <c r="H17783" s="3" t="s">
        <v>53369</v>
      </c>
      <c r="I17783" t="s">
        <v>126</v>
      </c>
      <c r="J17783" t="s">
        <v>53406</v>
      </c>
    </row>
    <row r="17784" spans="1:10" ht="16" x14ac:dyDescent="0.2">
      <c r="A17784" t="s">
        <v>53407</v>
      </c>
      <c r="B17784" t="s">
        <v>53408</v>
      </c>
      <c r="C17784" t="s">
        <v>53409</v>
      </c>
      <c r="D17784">
        <v>1</v>
      </c>
      <c r="E17784">
        <f>19</f>
        <v>19</v>
      </c>
      <c r="F17784" t="s">
        <v>13</v>
      </c>
      <c r="G17784" t="s">
        <v>53368</v>
      </c>
      <c r="H17784" s="3" t="s">
        <v>53410</v>
      </c>
      <c r="I17784" t="s">
        <v>126</v>
      </c>
      <c r="J17784" t="s">
        <v>53411</v>
      </c>
    </row>
    <row r="17785" spans="1:10" ht="16" x14ac:dyDescent="0.2">
      <c r="A17785" t="s">
        <v>53412</v>
      </c>
      <c r="B17785" t="s">
        <v>53373</v>
      </c>
      <c r="C17785" t="s">
        <v>53374</v>
      </c>
      <c r="D17785">
        <v>1</v>
      </c>
      <c r="E17785">
        <f>19</f>
        <v>19</v>
      </c>
      <c r="F17785" t="s">
        <v>13</v>
      </c>
      <c r="G17785" t="s">
        <v>53368</v>
      </c>
      <c r="H17785" s="3" t="s">
        <v>53378</v>
      </c>
      <c r="I17785" t="s">
        <v>126</v>
      </c>
      <c r="J17785" t="s">
        <v>53413</v>
      </c>
    </row>
    <row r="17786" spans="1:10" ht="16" x14ac:dyDescent="0.2">
      <c r="A17786" t="s">
        <v>53414</v>
      </c>
      <c r="B17786" t="s">
        <v>53415</v>
      </c>
      <c r="C17786" t="s">
        <v>53416</v>
      </c>
      <c r="D17786">
        <v>2</v>
      </c>
      <c r="E17786">
        <f>19</f>
        <v>19</v>
      </c>
      <c r="F17786" t="s">
        <v>13</v>
      </c>
      <c r="G17786" t="s">
        <v>53368</v>
      </c>
      <c r="H17786" s="3" t="s">
        <v>53369</v>
      </c>
      <c r="I17786" t="s">
        <v>126</v>
      </c>
      <c r="J17786" t="s">
        <v>53417</v>
      </c>
    </row>
    <row r="17787" spans="1:10" ht="16" x14ac:dyDescent="0.2">
      <c r="A17787" t="s">
        <v>53414</v>
      </c>
      <c r="B17787" t="s">
        <v>53418</v>
      </c>
      <c r="C17787" t="s">
        <v>53419</v>
      </c>
      <c r="D17787">
        <v>1</v>
      </c>
      <c r="E17787">
        <f>19</f>
        <v>19</v>
      </c>
      <c r="F17787" t="s">
        <v>13</v>
      </c>
      <c r="G17787" t="s">
        <v>53368</v>
      </c>
      <c r="H17787" s="3" t="s">
        <v>53369</v>
      </c>
      <c r="I17787" t="s">
        <v>126</v>
      </c>
      <c r="J17787" t="s">
        <v>53417</v>
      </c>
    </row>
    <row r="17788" spans="1:10" ht="16" x14ac:dyDescent="0.2">
      <c r="A17788" t="s">
        <v>12593</v>
      </c>
      <c r="B17788" t="s">
        <v>53399</v>
      </c>
      <c r="C17788" t="s">
        <v>53400</v>
      </c>
      <c r="D17788">
        <v>6</v>
      </c>
      <c r="E17788">
        <f>19</f>
        <v>19</v>
      </c>
      <c r="F17788" t="s">
        <v>13</v>
      </c>
      <c r="G17788" t="s">
        <v>53368</v>
      </c>
      <c r="H17788" s="3" t="s">
        <v>53378</v>
      </c>
      <c r="I17788" t="s">
        <v>126</v>
      </c>
      <c r="J17788" t="s">
        <v>12598</v>
      </c>
    </row>
    <row r="17789" spans="1:10" ht="16" x14ac:dyDescent="0.2">
      <c r="A17789" t="s">
        <v>53407</v>
      </c>
      <c r="B17789" t="s">
        <v>53420</v>
      </c>
      <c r="C17789" t="s">
        <v>53421</v>
      </c>
      <c r="D17789">
        <v>3</v>
      </c>
      <c r="E17789">
        <f>19</f>
        <v>19</v>
      </c>
      <c r="F17789" t="s">
        <v>13</v>
      </c>
      <c r="G17789" t="s">
        <v>53368</v>
      </c>
      <c r="H17789" s="3" t="s">
        <v>53410</v>
      </c>
      <c r="I17789" t="s">
        <v>126</v>
      </c>
      <c r="J17789" t="s">
        <v>53411</v>
      </c>
    </row>
    <row r="17790" spans="1:10" ht="16" x14ac:dyDescent="0.2">
      <c r="A17790" t="s">
        <v>53407</v>
      </c>
      <c r="B17790" t="s">
        <v>53422</v>
      </c>
      <c r="C17790" t="s">
        <v>53423</v>
      </c>
      <c r="D17790">
        <v>2</v>
      </c>
      <c r="E17790">
        <f>19</f>
        <v>19</v>
      </c>
      <c r="F17790" t="s">
        <v>13</v>
      </c>
      <c r="G17790" t="s">
        <v>53368</v>
      </c>
      <c r="H17790" s="3" t="s">
        <v>53410</v>
      </c>
      <c r="I17790" t="s">
        <v>126</v>
      </c>
      <c r="J17790" t="s">
        <v>53411</v>
      </c>
    </row>
    <row r="17791" spans="1:10" ht="16" x14ac:dyDescent="0.2">
      <c r="A17791" t="s">
        <v>121</v>
      </c>
      <c r="B17791" t="s">
        <v>53399</v>
      </c>
      <c r="C17791" t="s">
        <v>53400</v>
      </c>
      <c r="D17791">
        <v>6</v>
      </c>
      <c r="E17791">
        <f>19</f>
        <v>19</v>
      </c>
      <c r="F17791" t="s">
        <v>13</v>
      </c>
      <c r="G17791" t="s">
        <v>53368</v>
      </c>
      <c r="H17791" s="3" t="s">
        <v>53424</v>
      </c>
      <c r="I17791" t="s">
        <v>126</v>
      </c>
      <c r="J17791" t="s">
        <v>127</v>
      </c>
    </row>
    <row r="17792" spans="1:10" ht="16" x14ac:dyDescent="0.2">
      <c r="A17792" t="s">
        <v>53425</v>
      </c>
      <c r="B17792" t="s">
        <v>4947</v>
      </c>
      <c r="C17792" t="s">
        <v>4948</v>
      </c>
      <c r="D17792">
        <v>1</v>
      </c>
      <c r="E17792" t="s">
        <v>13</v>
      </c>
      <c r="F17792" t="s">
        <v>13</v>
      </c>
      <c r="G17792" t="s">
        <v>53426</v>
      </c>
      <c r="H17792" s="3" t="s">
        <v>53427</v>
      </c>
      <c r="I17792" t="s">
        <v>62</v>
      </c>
      <c r="J17792" t="s">
        <v>53428</v>
      </c>
    </row>
    <row r="17793" spans="1:10" ht="16" x14ac:dyDescent="0.2">
      <c r="A17793" t="s">
        <v>53429</v>
      </c>
      <c r="B17793" t="s">
        <v>4947</v>
      </c>
      <c r="C17793" t="s">
        <v>4948</v>
      </c>
      <c r="D17793">
        <v>1</v>
      </c>
      <c r="E17793" t="s">
        <v>13</v>
      </c>
      <c r="F17793" t="s">
        <v>13</v>
      </c>
      <c r="G17793" t="s">
        <v>53426</v>
      </c>
      <c r="H17793" s="3" t="s">
        <v>53427</v>
      </c>
      <c r="I17793" t="s">
        <v>62</v>
      </c>
      <c r="J17793" t="s">
        <v>53430</v>
      </c>
    </row>
    <row r="17794" spans="1:10" ht="16" x14ac:dyDescent="0.2">
      <c r="A17794" t="s">
        <v>53431</v>
      </c>
      <c r="B17794" t="s">
        <v>4947</v>
      </c>
      <c r="C17794" t="s">
        <v>4948</v>
      </c>
      <c r="D17794">
        <v>1</v>
      </c>
      <c r="E17794" t="s">
        <v>13</v>
      </c>
      <c r="F17794" t="s">
        <v>13</v>
      </c>
      <c r="G17794" t="s">
        <v>53426</v>
      </c>
      <c r="H17794" s="3" t="s">
        <v>53427</v>
      </c>
      <c r="I17794" t="s">
        <v>62</v>
      </c>
      <c r="J17794" t="s">
        <v>53432</v>
      </c>
    </row>
    <row r="17795" spans="1:10" ht="16" x14ac:dyDescent="0.2">
      <c r="A17795" t="s">
        <v>10150</v>
      </c>
      <c r="B17795" t="s">
        <v>4947</v>
      </c>
      <c r="C17795" t="s">
        <v>4948</v>
      </c>
      <c r="D17795">
        <v>1</v>
      </c>
      <c r="E17795" t="s">
        <v>13</v>
      </c>
      <c r="F17795" t="s">
        <v>13</v>
      </c>
      <c r="G17795" t="s">
        <v>53426</v>
      </c>
      <c r="H17795" s="3" t="s">
        <v>53427</v>
      </c>
      <c r="I17795" t="s">
        <v>62</v>
      </c>
      <c r="J17795" t="s">
        <v>10151</v>
      </c>
    </row>
    <row r="17796" spans="1:10" ht="16" x14ac:dyDescent="0.2">
      <c r="A17796" t="s">
        <v>40996</v>
      </c>
      <c r="B17796" t="s">
        <v>53433</v>
      </c>
      <c r="C17796" t="s">
        <v>53434</v>
      </c>
      <c r="D17796">
        <v>2</v>
      </c>
      <c r="E17796" t="s">
        <v>13</v>
      </c>
      <c r="F17796" t="s">
        <v>13</v>
      </c>
      <c r="G17796" t="s">
        <v>53426</v>
      </c>
      <c r="H17796" s="3" t="s">
        <v>53435</v>
      </c>
      <c r="I17796" t="s">
        <v>62</v>
      </c>
      <c r="J17796" t="s">
        <v>40999</v>
      </c>
    </row>
    <row r="17797" spans="1:10" ht="16" x14ac:dyDescent="0.2">
      <c r="A17797" t="s">
        <v>53431</v>
      </c>
      <c r="B17797" t="s">
        <v>53436</v>
      </c>
      <c r="C17797" t="s">
        <v>53437</v>
      </c>
      <c r="D17797">
        <v>3</v>
      </c>
      <c r="E17797" t="s">
        <v>13</v>
      </c>
      <c r="F17797" t="s">
        <v>13</v>
      </c>
      <c r="G17797" t="s">
        <v>53426</v>
      </c>
      <c r="H17797" s="3" t="s">
        <v>53427</v>
      </c>
      <c r="I17797" t="s">
        <v>62</v>
      </c>
      <c r="J17797" t="s">
        <v>53432</v>
      </c>
    </row>
    <row r="17798" spans="1:10" ht="16" x14ac:dyDescent="0.2">
      <c r="A17798" t="s">
        <v>53431</v>
      </c>
      <c r="B17798" t="s">
        <v>24563</v>
      </c>
      <c r="C17798" t="s">
        <v>53438</v>
      </c>
      <c r="D17798">
        <v>2</v>
      </c>
      <c r="E17798" t="s">
        <v>13</v>
      </c>
      <c r="F17798" t="s">
        <v>13</v>
      </c>
      <c r="G17798" t="s">
        <v>53426</v>
      </c>
      <c r="H17798" s="3" t="s">
        <v>53439</v>
      </c>
      <c r="I17798" t="s">
        <v>62</v>
      </c>
      <c r="J17798" t="s">
        <v>53432</v>
      </c>
    </row>
    <row r="17799" spans="1:10" ht="16" x14ac:dyDescent="0.2">
      <c r="A17799" t="s">
        <v>10152</v>
      </c>
      <c r="B17799" t="s">
        <v>4947</v>
      </c>
      <c r="C17799" t="s">
        <v>4948</v>
      </c>
      <c r="D17799">
        <v>1</v>
      </c>
      <c r="E17799" t="s">
        <v>13</v>
      </c>
      <c r="F17799" t="s">
        <v>13</v>
      </c>
      <c r="G17799" t="s">
        <v>53426</v>
      </c>
      <c r="H17799" s="3" t="s">
        <v>53427</v>
      </c>
      <c r="I17799" t="s">
        <v>62</v>
      </c>
      <c r="J17799" t="s">
        <v>10153</v>
      </c>
    </row>
    <row r="17800" spans="1:10" ht="16" x14ac:dyDescent="0.2">
      <c r="A17800" t="s">
        <v>10145</v>
      </c>
      <c r="B17800" t="s">
        <v>4947</v>
      </c>
      <c r="C17800" t="s">
        <v>4948</v>
      </c>
      <c r="D17800">
        <v>1</v>
      </c>
      <c r="E17800" t="s">
        <v>13</v>
      </c>
      <c r="F17800" t="s">
        <v>13</v>
      </c>
      <c r="G17800" t="s">
        <v>53426</v>
      </c>
      <c r="H17800" s="3" t="s">
        <v>53427</v>
      </c>
      <c r="I17800" t="s">
        <v>62</v>
      </c>
      <c r="J17800" t="s">
        <v>10149</v>
      </c>
    </row>
    <row r="17801" spans="1:10" ht="16" x14ac:dyDescent="0.2">
      <c r="A17801" t="s">
        <v>48807</v>
      </c>
      <c r="B17801" t="s">
        <v>4947</v>
      </c>
      <c r="C17801" t="s">
        <v>4948</v>
      </c>
      <c r="D17801">
        <v>1</v>
      </c>
      <c r="E17801" t="s">
        <v>13</v>
      </c>
      <c r="F17801" t="s">
        <v>13</v>
      </c>
      <c r="G17801" t="s">
        <v>53426</v>
      </c>
      <c r="H17801" s="3" t="s">
        <v>53427</v>
      </c>
      <c r="I17801" t="s">
        <v>62</v>
      </c>
      <c r="J17801" t="s">
        <v>48808</v>
      </c>
    </row>
    <row r="17802" spans="1:10" ht="16" x14ac:dyDescent="0.2">
      <c r="A17802" t="s">
        <v>53440</v>
      </c>
      <c r="B17802" t="s">
        <v>4947</v>
      </c>
      <c r="C17802" t="s">
        <v>4948</v>
      </c>
      <c r="D17802">
        <v>1</v>
      </c>
      <c r="E17802" t="s">
        <v>13</v>
      </c>
      <c r="F17802" t="s">
        <v>13</v>
      </c>
      <c r="G17802" t="s">
        <v>53426</v>
      </c>
      <c r="H17802" s="3" t="s">
        <v>53427</v>
      </c>
      <c r="I17802" t="s">
        <v>62</v>
      </c>
      <c r="J17802" t="s">
        <v>53441</v>
      </c>
    </row>
    <row r="17803" spans="1:10" ht="16" x14ac:dyDescent="0.2">
      <c r="A17803" t="s">
        <v>10145</v>
      </c>
      <c r="B17803" t="s">
        <v>8970</v>
      </c>
      <c r="C17803" t="s">
        <v>8971</v>
      </c>
      <c r="D17803">
        <v>2</v>
      </c>
      <c r="E17803" t="s">
        <v>13</v>
      </c>
      <c r="F17803" t="s">
        <v>13</v>
      </c>
      <c r="G17803" t="s">
        <v>53426</v>
      </c>
      <c r="H17803" s="3" t="s">
        <v>53427</v>
      </c>
      <c r="I17803" t="s">
        <v>62</v>
      </c>
      <c r="J17803" t="s">
        <v>10149</v>
      </c>
    </row>
    <row r="17804" spans="1:10" ht="16" x14ac:dyDescent="0.2">
      <c r="A17804" t="s">
        <v>53442</v>
      </c>
      <c r="B17804" t="s">
        <v>53443</v>
      </c>
      <c r="C17804" t="s">
        <v>53444</v>
      </c>
      <c r="D17804">
        <v>1</v>
      </c>
      <c r="E17804">
        <f>446</f>
        <v>446</v>
      </c>
      <c r="F17804" t="s">
        <v>13</v>
      </c>
      <c r="G17804" t="s">
        <v>53445</v>
      </c>
      <c r="H17804" s="3" t="s">
        <v>53446</v>
      </c>
      <c r="I17804" t="s">
        <v>62</v>
      </c>
      <c r="J17804" t="s">
        <v>53447</v>
      </c>
    </row>
    <row r="17805" spans="1:10" ht="16" x14ac:dyDescent="0.2">
      <c r="A17805" t="s">
        <v>53448</v>
      </c>
      <c r="B17805" t="s">
        <v>53449</v>
      </c>
      <c r="C17805" t="s">
        <v>53450</v>
      </c>
      <c r="D17805">
        <v>1</v>
      </c>
      <c r="E17805">
        <f>446</f>
        <v>446</v>
      </c>
      <c r="F17805" t="s">
        <v>13</v>
      </c>
      <c r="G17805" t="s">
        <v>53445</v>
      </c>
      <c r="H17805" s="3" t="s">
        <v>53446</v>
      </c>
      <c r="I17805" t="s">
        <v>62</v>
      </c>
      <c r="J17805" t="s">
        <v>53451</v>
      </c>
    </row>
    <row r="17806" spans="1:10" ht="16" x14ac:dyDescent="0.2">
      <c r="A17806" t="s">
        <v>57</v>
      </c>
      <c r="B17806" t="s">
        <v>53452</v>
      </c>
      <c r="C17806" t="s">
        <v>53453</v>
      </c>
      <c r="D17806">
        <v>8</v>
      </c>
      <c r="E17806">
        <f>446</f>
        <v>446</v>
      </c>
      <c r="F17806" t="s">
        <v>13</v>
      </c>
      <c r="G17806" t="s">
        <v>53445</v>
      </c>
      <c r="H17806" s="3" t="s">
        <v>53454</v>
      </c>
      <c r="I17806" t="s">
        <v>62</v>
      </c>
      <c r="J17806" t="s">
        <v>63</v>
      </c>
    </row>
    <row r="17807" spans="1:10" ht="16" x14ac:dyDescent="0.2">
      <c r="A17807" t="s">
        <v>53455</v>
      </c>
      <c r="B17807" t="s">
        <v>53456</v>
      </c>
      <c r="C17807" t="s">
        <v>53457</v>
      </c>
      <c r="D17807">
        <v>1</v>
      </c>
      <c r="E17807">
        <f>446</f>
        <v>446</v>
      </c>
      <c r="F17807" t="s">
        <v>13</v>
      </c>
      <c r="G17807" t="s">
        <v>53445</v>
      </c>
      <c r="H17807" s="3" t="s">
        <v>53458</v>
      </c>
      <c r="I17807" t="s">
        <v>62</v>
      </c>
      <c r="J17807" t="s">
        <v>53459</v>
      </c>
    </row>
    <row r="17808" spans="1:10" ht="16" x14ac:dyDescent="0.2">
      <c r="A17808" t="s">
        <v>53048</v>
      </c>
      <c r="B17808" t="s">
        <v>53460</v>
      </c>
      <c r="C17808" t="s">
        <v>53461</v>
      </c>
      <c r="D17808">
        <v>2</v>
      </c>
      <c r="E17808">
        <f>446</f>
        <v>446</v>
      </c>
      <c r="F17808" t="s">
        <v>13</v>
      </c>
      <c r="G17808" t="s">
        <v>53445</v>
      </c>
      <c r="H17808" s="3" t="s">
        <v>53462</v>
      </c>
      <c r="I17808" t="s">
        <v>62</v>
      </c>
      <c r="J17808" t="s">
        <v>53051</v>
      </c>
    </row>
    <row r="17809" spans="1:10" ht="16" x14ac:dyDescent="0.2">
      <c r="A17809" t="s">
        <v>20283</v>
      </c>
      <c r="B17809" t="s">
        <v>53463</v>
      </c>
      <c r="C17809" t="s">
        <v>53464</v>
      </c>
      <c r="D17809">
        <v>3</v>
      </c>
      <c r="E17809">
        <f>446</f>
        <v>446</v>
      </c>
      <c r="F17809" t="s">
        <v>13</v>
      </c>
      <c r="G17809" t="s">
        <v>53445</v>
      </c>
      <c r="H17809" s="3" t="s">
        <v>53462</v>
      </c>
      <c r="I17809" t="s">
        <v>62</v>
      </c>
      <c r="J17809" t="s">
        <v>20284</v>
      </c>
    </row>
    <row r="17810" spans="1:10" ht="16" x14ac:dyDescent="0.2">
      <c r="A17810" t="s">
        <v>18743</v>
      </c>
      <c r="B17810" t="s">
        <v>53463</v>
      </c>
      <c r="C17810" t="s">
        <v>53464</v>
      </c>
      <c r="D17810">
        <v>3</v>
      </c>
      <c r="E17810">
        <f>446</f>
        <v>446</v>
      </c>
      <c r="F17810" t="s">
        <v>13</v>
      </c>
      <c r="G17810" t="s">
        <v>53445</v>
      </c>
      <c r="H17810" s="3" t="s">
        <v>53465</v>
      </c>
      <c r="I17810" t="s">
        <v>62</v>
      </c>
      <c r="J17810" t="s">
        <v>18747</v>
      </c>
    </row>
    <row r="17811" spans="1:10" ht="16" x14ac:dyDescent="0.2">
      <c r="A17811" t="s">
        <v>8222</v>
      </c>
      <c r="B17811" t="s">
        <v>53466</v>
      </c>
      <c r="C17811" t="s">
        <v>53467</v>
      </c>
      <c r="D17811">
        <v>1</v>
      </c>
      <c r="E17811">
        <f>446</f>
        <v>446</v>
      </c>
      <c r="F17811" t="s">
        <v>13</v>
      </c>
      <c r="G17811" t="s">
        <v>53445</v>
      </c>
      <c r="H17811" s="3" t="s">
        <v>53468</v>
      </c>
      <c r="I17811" t="s">
        <v>62</v>
      </c>
      <c r="J17811" t="s">
        <v>8227</v>
      </c>
    </row>
    <row r="17812" spans="1:10" ht="16" x14ac:dyDescent="0.2">
      <c r="A17812" t="s">
        <v>53469</v>
      </c>
      <c r="B17812" t="s">
        <v>53449</v>
      </c>
      <c r="C17812" t="s">
        <v>53450</v>
      </c>
      <c r="D17812">
        <v>2</v>
      </c>
      <c r="E17812">
        <f>446</f>
        <v>446</v>
      </c>
      <c r="F17812" t="s">
        <v>13</v>
      </c>
      <c r="G17812" t="s">
        <v>53445</v>
      </c>
      <c r="H17812" s="3" t="s">
        <v>53446</v>
      </c>
      <c r="I17812" t="s">
        <v>62</v>
      </c>
      <c r="J17812" t="s">
        <v>53470</v>
      </c>
    </row>
    <row r="17813" spans="1:10" ht="16" x14ac:dyDescent="0.2">
      <c r="A17813" t="s">
        <v>6172</v>
      </c>
      <c r="B17813" t="s">
        <v>53463</v>
      </c>
      <c r="C17813" t="s">
        <v>53464</v>
      </c>
      <c r="D17813">
        <v>3</v>
      </c>
      <c r="E17813">
        <f>446</f>
        <v>446</v>
      </c>
      <c r="F17813" t="s">
        <v>13</v>
      </c>
      <c r="G17813" t="s">
        <v>53445</v>
      </c>
      <c r="H17813" s="3" t="s">
        <v>53465</v>
      </c>
      <c r="I17813" t="s">
        <v>62</v>
      </c>
      <c r="J17813" t="s">
        <v>6177</v>
      </c>
    </row>
    <row r="17814" spans="1:10" ht="16" x14ac:dyDescent="0.2">
      <c r="A17814" t="s">
        <v>20153</v>
      </c>
      <c r="B17814" t="s">
        <v>53471</v>
      </c>
      <c r="C17814" t="s">
        <v>53472</v>
      </c>
      <c r="D17814">
        <v>5</v>
      </c>
      <c r="E17814">
        <f>446</f>
        <v>446</v>
      </c>
      <c r="F17814" t="s">
        <v>13</v>
      </c>
      <c r="G17814" t="s">
        <v>53445</v>
      </c>
      <c r="H17814" s="3" t="s">
        <v>53462</v>
      </c>
      <c r="I17814" t="s">
        <v>62</v>
      </c>
      <c r="J17814" t="s">
        <v>20156</v>
      </c>
    </row>
    <row r="17815" spans="1:10" ht="16" x14ac:dyDescent="0.2">
      <c r="A17815" t="s">
        <v>53473</v>
      </c>
      <c r="B17815" t="s">
        <v>53443</v>
      </c>
      <c r="C17815" t="s">
        <v>53444</v>
      </c>
      <c r="D17815">
        <v>1</v>
      </c>
      <c r="E17815">
        <f>446</f>
        <v>446</v>
      </c>
      <c r="F17815" t="s">
        <v>13</v>
      </c>
      <c r="G17815" t="s">
        <v>53445</v>
      </c>
      <c r="H17815" s="3" t="s">
        <v>53462</v>
      </c>
      <c r="I17815" t="s">
        <v>62</v>
      </c>
      <c r="J17815" t="s">
        <v>53474</v>
      </c>
    </row>
    <row r="17816" spans="1:10" ht="16" x14ac:dyDescent="0.2">
      <c r="A17816" t="s">
        <v>27068</v>
      </c>
      <c r="B17816" t="s">
        <v>4690</v>
      </c>
      <c r="C17816" t="s">
        <v>27061</v>
      </c>
      <c r="D17816">
        <v>1</v>
      </c>
      <c r="E17816">
        <f>446</f>
        <v>446</v>
      </c>
      <c r="F17816" t="s">
        <v>13</v>
      </c>
      <c r="G17816" t="s">
        <v>53445</v>
      </c>
      <c r="H17816" s="3" t="s">
        <v>53446</v>
      </c>
      <c r="I17816" t="s">
        <v>62</v>
      </c>
      <c r="J17816" t="s">
        <v>27072</v>
      </c>
    </row>
    <row r="17817" spans="1:10" ht="16" x14ac:dyDescent="0.2">
      <c r="A17817" t="s">
        <v>53475</v>
      </c>
      <c r="B17817" t="s">
        <v>7646</v>
      </c>
      <c r="C17817" t="s">
        <v>53476</v>
      </c>
      <c r="D17817">
        <v>1</v>
      </c>
      <c r="E17817">
        <f>446</f>
        <v>446</v>
      </c>
      <c r="F17817" t="s">
        <v>13</v>
      </c>
      <c r="G17817" t="s">
        <v>53445</v>
      </c>
      <c r="H17817" s="3" t="s">
        <v>53462</v>
      </c>
      <c r="I17817" t="s">
        <v>62</v>
      </c>
      <c r="J17817" t="s">
        <v>53477</v>
      </c>
    </row>
    <row r="17818" spans="1:10" ht="16" x14ac:dyDescent="0.2">
      <c r="A17818" t="s">
        <v>53478</v>
      </c>
      <c r="B17818" t="s">
        <v>52333</v>
      </c>
      <c r="C17818" t="s">
        <v>53479</v>
      </c>
      <c r="D17818">
        <v>3</v>
      </c>
      <c r="E17818" t="s">
        <v>13</v>
      </c>
      <c r="F17818" t="s">
        <v>13</v>
      </c>
      <c r="G17818" t="s">
        <v>53480</v>
      </c>
      <c r="H17818" s="3" t="s">
        <v>53481</v>
      </c>
      <c r="I17818" t="s">
        <v>62</v>
      </c>
      <c r="J17818" t="s">
        <v>53482</v>
      </c>
    </row>
    <row r="17819" spans="1:10" ht="32" x14ac:dyDescent="0.2">
      <c r="A17819" t="s">
        <v>53478</v>
      </c>
      <c r="B17819" t="s">
        <v>53483</v>
      </c>
      <c r="C17819" t="s">
        <v>53484</v>
      </c>
      <c r="D17819">
        <v>4</v>
      </c>
      <c r="E17819" t="s">
        <v>13</v>
      </c>
      <c r="F17819" t="s">
        <v>13</v>
      </c>
      <c r="G17819" t="s">
        <v>53480</v>
      </c>
      <c r="H17819" s="3" t="s">
        <v>53485</v>
      </c>
      <c r="I17819" t="s">
        <v>62</v>
      </c>
      <c r="J17819" t="s">
        <v>53482</v>
      </c>
    </row>
    <row r="17820" spans="1:10" ht="16" x14ac:dyDescent="0.2">
      <c r="A17820" t="s">
        <v>53478</v>
      </c>
      <c r="B17820" t="s">
        <v>53486</v>
      </c>
      <c r="C17820" t="s">
        <v>53487</v>
      </c>
      <c r="D17820">
        <v>2</v>
      </c>
      <c r="E17820" t="s">
        <v>13</v>
      </c>
      <c r="F17820" t="s">
        <v>13</v>
      </c>
      <c r="G17820" t="s">
        <v>53480</v>
      </c>
      <c r="H17820" s="3" t="s">
        <v>53481</v>
      </c>
      <c r="I17820" t="s">
        <v>62</v>
      </c>
      <c r="J17820" t="s">
        <v>53482</v>
      </c>
    </row>
    <row r="17821" spans="1:10" ht="16" x14ac:dyDescent="0.2">
      <c r="A17821" t="s">
        <v>53478</v>
      </c>
      <c r="B17821" t="s">
        <v>53488</v>
      </c>
      <c r="C17821" t="s">
        <v>53489</v>
      </c>
      <c r="D17821">
        <v>1</v>
      </c>
      <c r="E17821" t="s">
        <v>13</v>
      </c>
      <c r="F17821" t="s">
        <v>13</v>
      </c>
      <c r="G17821" t="s">
        <v>53480</v>
      </c>
      <c r="H17821" s="3" t="s">
        <v>53481</v>
      </c>
      <c r="I17821" t="s">
        <v>62</v>
      </c>
      <c r="J17821" t="s">
        <v>53482</v>
      </c>
    </row>
    <row r="17822" spans="1:10" ht="16" x14ac:dyDescent="0.2">
      <c r="A17822" t="s">
        <v>53490</v>
      </c>
      <c r="B17822" t="s">
        <v>45099</v>
      </c>
      <c r="C17822" t="s">
        <v>53491</v>
      </c>
      <c r="D17822">
        <v>3</v>
      </c>
      <c r="E17822" t="s">
        <v>13</v>
      </c>
      <c r="F17822" t="s">
        <v>13</v>
      </c>
      <c r="G17822" t="s">
        <v>53492</v>
      </c>
      <c r="H17822" s="3" t="s">
        <v>53493</v>
      </c>
      <c r="I17822" t="s">
        <v>62</v>
      </c>
      <c r="J17822" t="s">
        <v>53494</v>
      </c>
    </row>
    <row r="17823" spans="1:10" ht="16" x14ac:dyDescent="0.2">
      <c r="A17823" t="s">
        <v>53490</v>
      </c>
      <c r="B17823" t="s">
        <v>53495</v>
      </c>
      <c r="C17823" t="s">
        <v>53496</v>
      </c>
      <c r="D17823">
        <v>1</v>
      </c>
      <c r="E17823" t="s">
        <v>13</v>
      </c>
      <c r="F17823" t="s">
        <v>13</v>
      </c>
      <c r="G17823" t="s">
        <v>53492</v>
      </c>
      <c r="H17823" s="3" t="s">
        <v>53493</v>
      </c>
      <c r="I17823" t="s">
        <v>62</v>
      </c>
      <c r="J17823" t="s">
        <v>53494</v>
      </c>
    </row>
    <row r="17824" spans="1:10" ht="32" x14ac:dyDescent="0.2">
      <c r="A17824" t="s">
        <v>48495</v>
      </c>
      <c r="B17824" t="s">
        <v>53497</v>
      </c>
      <c r="C17824" t="s">
        <v>53498</v>
      </c>
      <c r="D17824">
        <v>1</v>
      </c>
      <c r="E17824" t="s">
        <v>13</v>
      </c>
      <c r="F17824" t="s">
        <v>13</v>
      </c>
      <c r="G17824" t="s">
        <v>53492</v>
      </c>
      <c r="H17824" s="3" t="s">
        <v>53499</v>
      </c>
      <c r="I17824" t="s">
        <v>62</v>
      </c>
      <c r="J17824" t="s">
        <v>48500</v>
      </c>
    </row>
    <row r="17825" spans="1:10" ht="32" x14ac:dyDescent="0.2">
      <c r="A17825" t="s">
        <v>48495</v>
      </c>
      <c r="B17825" t="s">
        <v>53500</v>
      </c>
      <c r="C17825" t="s">
        <v>53501</v>
      </c>
      <c r="D17825">
        <v>3</v>
      </c>
      <c r="E17825" t="s">
        <v>13</v>
      </c>
      <c r="F17825" t="s">
        <v>13</v>
      </c>
      <c r="G17825" t="s">
        <v>53492</v>
      </c>
      <c r="H17825" s="3" t="s">
        <v>53499</v>
      </c>
      <c r="I17825" t="s">
        <v>62</v>
      </c>
      <c r="J17825" t="s">
        <v>48500</v>
      </c>
    </row>
    <row r="17826" spans="1:10" ht="16" x14ac:dyDescent="0.2">
      <c r="A17826" t="s">
        <v>53490</v>
      </c>
      <c r="B17826" t="s">
        <v>53502</v>
      </c>
      <c r="C17826" t="s">
        <v>53503</v>
      </c>
      <c r="D17826">
        <v>2</v>
      </c>
      <c r="E17826" t="s">
        <v>13</v>
      </c>
      <c r="F17826" t="s">
        <v>13</v>
      </c>
      <c r="G17826" t="s">
        <v>53492</v>
      </c>
      <c r="H17826" s="3" t="s">
        <v>53493</v>
      </c>
      <c r="I17826" t="s">
        <v>62</v>
      </c>
      <c r="J17826" t="s">
        <v>53494</v>
      </c>
    </row>
    <row r="17827" spans="1:10" ht="16" x14ac:dyDescent="0.2">
      <c r="A17827" t="s">
        <v>53504</v>
      </c>
      <c r="B17827" t="s">
        <v>53505</v>
      </c>
      <c r="C17827" t="s">
        <v>53506</v>
      </c>
      <c r="D17827">
        <v>1</v>
      </c>
      <c r="E17827" t="s">
        <v>13</v>
      </c>
      <c r="F17827" t="s">
        <v>13</v>
      </c>
      <c r="G17827" t="s">
        <v>53507</v>
      </c>
      <c r="H17827" s="3" t="s">
        <v>53508</v>
      </c>
      <c r="I17827" t="s">
        <v>62</v>
      </c>
      <c r="J17827" t="s">
        <v>53509</v>
      </c>
    </row>
    <row r="17828" spans="1:10" ht="16" x14ac:dyDescent="0.2">
      <c r="A17828" t="s">
        <v>45877</v>
      </c>
      <c r="B17828" t="s">
        <v>53510</v>
      </c>
      <c r="C17828" t="s">
        <v>53511</v>
      </c>
      <c r="D17828">
        <v>1</v>
      </c>
      <c r="E17828" t="s">
        <v>13</v>
      </c>
      <c r="F17828" t="s">
        <v>13</v>
      </c>
      <c r="G17828" t="s">
        <v>53507</v>
      </c>
      <c r="H17828" s="3" t="s">
        <v>53512</v>
      </c>
      <c r="I17828" t="s">
        <v>62</v>
      </c>
      <c r="J17828" t="s">
        <v>45882</v>
      </c>
    </row>
    <row r="17829" spans="1:10" ht="16" x14ac:dyDescent="0.2">
      <c r="A17829" t="s">
        <v>53513</v>
      </c>
      <c r="B17829" t="s">
        <v>4766</v>
      </c>
      <c r="C17829" t="s">
        <v>53514</v>
      </c>
      <c r="D17829">
        <v>4</v>
      </c>
      <c r="E17829" t="s">
        <v>13</v>
      </c>
      <c r="F17829" t="s">
        <v>13</v>
      </c>
      <c r="G17829" t="s">
        <v>53515</v>
      </c>
      <c r="H17829" s="3" t="s">
        <v>53516</v>
      </c>
      <c r="I17829" t="s">
        <v>62</v>
      </c>
      <c r="J17829" t="s">
        <v>53517</v>
      </c>
    </row>
    <row r="17830" spans="1:10" ht="16" x14ac:dyDescent="0.2">
      <c r="A17830" t="s">
        <v>42544</v>
      </c>
      <c r="B17830" t="s">
        <v>53518</v>
      </c>
      <c r="C17830" t="s">
        <v>53519</v>
      </c>
      <c r="D17830">
        <v>4</v>
      </c>
      <c r="E17830" t="s">
        <v>13</v>
      </c>
      <c r="F17830" t="s">
        <v>13</v>
      </c>
      <c r="G17830" t="s">
        <v>53515</v>
      </c>
      <c r="H17830" s="3" t="s">
        <v>53520</v>
      </c>
      <c r="I17830" t="s">
        <v>62</v>
      </c>
      <c r="J17830" t="s">
        <v>42549</v>
      </c>
    </row>
    <row r="17831" spans="1:10" ht="16" x14ac:dyDescent="0.2">
      <c r="A17831" t="s">
        <v>53513</v>
      </c>
      <c r="B17831" t="s">
        <v>12883</v>
      </c>
      <c r="C17831" t="s">
        <v>53521</v>
      </c>
      <c r="D17831">
        <v>3</v>
      </c>
      <c r="E17831" t="s">
        <v>13</v>
      </c>
      <c r="F17831" t="s">
        <v>13</v>
      </c>
      <c r="G17831" t="s">
        <v>53515</v>
      </c>
      <c r="H17831" s="3" t="s">
        <v>53520</v>
      </c>
      <c r="I17831" t="s">
        <v>62</v>
      </c>
      <c r="J17831" t="s">
        <v>53517</v>
      </c>
    </row>
    <row r="17832" spans="1:10" ht="16" x14ac:dyDescent="0.2">
      <c r="A17832" t="s">
        <v>53513</v>
      </c>
      <c r="B17832" t="s">
        <v>53522</v>
      </c>
      <c r="C17832" t="s">
        <v>53523</v>
      </c>
      <c r="D17832">
        <v>2</v>
      </c>
      <c r="E17832" t="s">
        <v>13</v>
      </c>
      <c r="F17832" t="s">
        <v>13</v>
      </c>
      <c r="G17832" t="s">
        <v>53515</v>
      </c>
      <c r="H17832" s="3" t="s">
        <v>53520</v>
      </c>
      <c r="I17832" t="s">
        <v>62</v>
      </c>
      <c r="J17832" t="s">
        <v>53517</v>
      </c>
    </row>
    <row r="17833" spans="1:10" ht="16" x14ac:dyDescent="0.2">
      <c r="A17833" t="s">
        <v>37061</v>
      </c>
      <c r="B17833" t="s">
        <v>53524</v>
      </c>
      <c r="C17833" t="s">
        <v>53525</v>
      </c>
      <c r="D17833">
        <v>4</v>
      </c>
      <c r="E17833" t="s">
        <v>730</v>
      </c>
      <c r="F17833" t="s">
        <v>13</v>
      </c>
      <c r="G17833" t="s">
        <v>53526</v>
      </c>
      <c r="H17833" s="3" t="s">
        <v>53527</v>
      </c>
      <c r="I17833" t="s">
        <v>62</v>
      </c>
      <c r="J17833" t="s">
        <v>37065</v>
      </c>
    </row>
    <row r="17834" spans="1:10" ht="16" x14ac:dyDescent="0.2">
      <c r="A17834" t="s">
        <v>53528</v>
      </c>
      <c r="B17834" t="s">
        <v>53529</v>
      </c>
      <c r="C17834" t="s">
        <v>53530</v>
      </c>
      <c r="D17834">
        <v>1</v>
      </c>
      <c r="E17834" t="s">
        <v>730</v>
      </c>
      <c r="F17834" t="s">
        <v>13</v>
      </c>
      <c r="G17834" t="s">
        <v>53526</v>
      </c>
      <c r="H17834" s="3" t="s">
        <v>53527</v>
      </c>
      <c r="I17834" t="s">
        <v>62</v>
      </c>
      <c r="J17834" t="s">
        <v>53531</v>
      </c>
    </row>
    <row r="17835" spans="1:10" ht="16" x14ac:dyDescent="0.2">
      <c r="A17835" t="s">
        <v>53528</v>
      </c>
      <c r="B17835" t="s">
        <v>53532</v>
      </c>
      <c r="C17835" t="s">
        <v>53533</v>
      </c>
      <c r="D17835">
        <v>2</v>
      </c>
      <c r="E17835" t="s">
        <v>730</v>
      </c>
      <c r="F17835" t="s">
        <v>13</v>
      </c>
      <c r="G17835" t="s">
        <v>53526</v>
      </c>
      <c r="H17835" s="3" t="s">
        <v>53527</v>
      </c>
      <c r="I17835" t="s">
        <v>62</v>
      </c>
      <c r="J17835" t="s">
        <v>53531</v>
      </c>
    </row>
    <row r="17836" spans="1:10" ht="16" x14ac:dyDescent="0.2">
      <c r="A17836" t="s">
        <v>53528</v>
      </c>
      <c r="B17836" t="s">
        <v>53534</v>
      </c>
      <c r="C17836" t="s">
        <v>53535</v>
      </c>
      <c r="D17836">
        <v>3</v>
      </c>
      <c r="E17836" t="s">
        <v>730</v>
      </c>
      <c r="F17836" t="s">
        <v>13</v>
      </c>
      <c r="G17836" t="s">
        <v>53526</v>
      </c>
      <c r="H17836" s="3" t="s">
        <v>53527</v>
      </c>
      <c r="I17836" t="s">
        <v>62</v>
      </c>
      <c r="J17836" t="s">
        <v>53531</v>
      </c>
    </row>
    <row r="17837" spans="1:10" ht="16" x14ac:dyDescent="0.2">
      <c r="A17837" t="s">
        <v>53536</v>
      </c>
      <c r="B17837" t="s">
        <v>53537</v>
      </c>
      <c r="C17837" t="s">
        <v>53538</v>
      </c>
      <c r="D17837">
        <v>3</v>
      </c>
      <c r="E17837" t="s">
        <v>730</v>
      </c>
      <c r="F17837" t="s">
        <v>13</v>
      </c>
      <c r="G17837" t="s">
        <v>53526</v>
      </c>
      <c r="H17837" s="3" t="s">
        <v>53527</v>
      </c>
      <c r="I17837" t="s">
        <v>62</v>
      </c>
      <c r="J17837" t="s">
        <v>53539</v>
      </c>
    </row>
    <row r="17838" spans="1:10" ht="16" x14ac:dyDescent="0.2">
      <c r="A17838" t="s">
        <v>53536</v>
      </c>
      <c r="B17838" t="s">
        <v>53540</v>
      </c>
      <c r="C17838" t="s">
        <v>53541</v>
      </c>
      <c r="D17838">
        <v>2</v>
      </c>
      <c r="E17838" t="s">
        <v>730</v>
      </c>
      <c r="F17838" t="s">
        <v>13</v>
      </c>
      <c r="G17838" t="s">
        <v>53526</v>
      </c>
      <c r="H17838" s="3" t="s">
        <v>53527</v>
      </c>
      <c r="I17838" t="s">
        <v>62</v>
      </c>
      <c r="J17838" t="s">
        <v>53539</v>
      </c>
    </row>
    <row r="17839" spans="1:10" ht="16" x14ac:dyDescent="0.2">
      <c r="A17839" t="s">
        <v>53542</v>
      </c>
      <c r="B17839" t="s">
        <v>53543</v>
      </c>
      <c r="C17839" t="s">
        <v>53544</v>
      </c>
      <c r="D17839">
        <v>3</v>
      </c>
      <c r="E17839" t="s">
        <v>730</v>
      </c>
      <c r="F17839" t="s">
        <v>13</v>
      </c>
      <c r="G17839" t="s">
        <v>53526</v>
      </c>
      <c r="H17839" s="3" t="s">
        <v>53545</v>
      </c>
      <c r="I17839" t="s">
        <v>62</v>
      </c>
      <c r="J17839" t="s">
        <v>53546</v>
      </c>
    </row>
    <row r="17840" spans="1:10" ht="16" x14ac:dyDescent="0.2">
      <c r="A17840" t="s">
        <v>37061</v>
      </c>
      <c r="B17840" t="s">
        <v>53547</v>
      </c>
      <c r="C17840" t="s">
        <v>53548</v>
      </c>
      <c r="D17840">
        <v>2</v>
      </c>
      <c r="E17840" t="s">
        <v>730</v>
      </c>
      <c r="F17840" t="s">
        <v>13</v>
      </c>
      <c r="G17840" t="s">
        <v>53526</v>
      </c>
      <c r="H17840" s="3" t="s">
        <v>53527</v>
      </c>
      <c r="I17840" t="s">
        <v>62</v>
      </c>
      <c r="J17840" t="s">
        <v>37065</v>
      </c>
    </row>
    <row r="17841" spans="1:10" ht="16" x14ac:dyDescent="0.2">
      <c r="A17841" t="s">
        <v>53536</v>
      </c>
      <c r="B17841" t="s">
        <v>53547</v>
      </c>
      <c r="C17841" t="s">
        <v>53548</v>
      </c>
      <c r="D17841">
        <v>1</v>
      </c>
      <c r="E17841" t="s">
        <v>730</v>
      </c>
      <c r="F17841" t="s">
        <v>13</v>
      </c>
      <c r="G17841" t="s">
        <v>53526</v>
      </c>
      <c r="H17841" s="3" t="s">
        <v>53527</v>
      </c>
      <c r="I17841" t="s">
        <v>62</v>
      </c>
      <c r="J17841" t="s">
        <v>53539</v>
      </c>
    </row>
    <row r="17842" spans="1:10" ht="16" x14ac:dyDescent="0.2">
      <c r="A17842" t="s">
        <v>37061</v>
      </c>
      <c r="B17842" t="s">
        <v>53549</v>
      </c>
      <c r="C17842" t="s">
        <v>53550</v>
      </c>
      <c r="D17842">
        <v>5</v>
      </c>
      <c r="E17842" t="s">
        <v>730</v>
      </c>
      <c r="F17842" t="s">
        <v>13</v>
      </c>
      <c r="G17842" t="s">
        <v>53526</v>
      </c>
      <c r="H17842" s="3" t="s">
        <v>53527</v>
      </c>
      <c r="I17842" t="s">
        <v>62</v>
      </c>
      <c r="J17842" t="s">
        <v>37065</v>
      </c>
    </row>
    <row r="17843" spans="1:10" ht="16" x14ac:dyDescent="0.2">
      <c r="A17843" t="s">
        <v>7390</v>
      </c>
      <c r="B17843" t="s">
        <v>53551</v>
      </c>
      <c r="C17843" t="s">
        <v>53552</v>
      </c>
      <c r="D17843">
        <v>4</v>
      </c>
      <c r="E17843" t="s">
        <v>730</v>
      </c>
      <c r="F17843" t="s">
        <v>13</v>
      </c>
      <c r="G17843" t="s">
        <v>53526</v>
      </c>
      <c r="H17843" s="3" t="s">
        <v>53545</v>
      </c>
      <c r="I17843" t="s">
        <v>62</v>
      </c>
      <c r="J17843" t="s">
        <v>7394</v>
      </c>
    </row>
    <row r="17844" spans="1:10" ht="16" x14ac:dyDescent="0.2">
      <c r="A17844" t="s">
        <v>14380</v>
      </c>
      <c r="B17844" t="s">
        <v>53553</v>
      </c>
      <c r="C17844" t="s">
        <v>53554</v>
      </c>
      <c r="D17844">
        <v>2</v>
      </c>
      <c r="E17844" t="s">
        <v>730</v>
      </c>
      <c r="F17844" t="s">
        <v>13</v>
      </c>
      <c r="G17844" t="s">
        <v>53526</v>
      </c>
      <c r="H17844" s="3" t="s">
        <v>53545</v>
      </c>
      <c r="I17844" t="s">
        <v>62</v>
      </c>
      <c r="J17844" t="s">
        <v>14383</v>
      </c>
    </row>
    <row r="17845" spans="1:10" ht="16" x14ac:dyDescent="0.2">
      <c r="A17845" t="s">
        <v>53555</v>
      </c>
      <c r="B17845" t="s">
        <v>53556</v>
      </c>
      <c r="C17845" t="s">
        <v>53557</v>
      </c>
      <c r="D17845">
        <v>3</v>
      </c>
      <c r="E17845" t="s">
        <v>730</v>
      </c>
      <c r="F17845" t="s">
        <v>13</v>
      </c>
      <c r="G17845" t="s">
        <v>53526</v>
      </c>
      <c r="H17845" s="3" t="s">
        <v>53527</v>
      </c>
      <c r="I17845" t="s">
        <v>62</v>
      </c>
      <c r="J17845" t="s">
        <v>53558</v>
      </c>
    </row>
    <row r="17846" spans="1:10" ht="16" x14ac:dyDescent="0.2">
      <c r="A17846" t="s">
        <v>53555</v>
      </c>
      <c r="B17846" t="s">
        <v>53559</v>
      </c>
      <c r="C17846" t="s">
        <v>53560</v>
      </c>
      <c r="D17846">
        <v>1</v>
      </c>
      <c r="E17846" t="s">
        <v>730</v>
      </c>
      <c r="F17846" t="s">
        <v>13</v>
      </c>
      <c r="G17846" t="s">
        <v>53526</v>
      </c>
      <c r="H17846" s="3" t="s">
        <v>53527</v>
      </c>
      <c r="I17846" t="s">
        <v>62</v>
      </c>
      <c r="J17846" t="s">
        <v>53558</v>
      </c>
    </row>
    <row r="17847" spans="1:10" ht="16" x14ac:dyDescent="0.2">
      <c r="A17847" t="s">
        <v>53555</v>
      </c>
      <c r="B17847" t="s">
        <v>53561</v>
      </c>
      <c r="C17847" t="s">
        <v>53562</v>
      </c>
      <c r="D17847">
        <v>5</v>
      </c>
      <c r="E17847" t="s">
        <v>730</v>
      </c>
      <c r="F17847" t="s">
        <v>13</v>
      </c>
      <c r="G17847" t="s">
        <v>53526</v>
      </c>
      <c r="H17847" s="3" t="s">
        <v>53527</v>
      </c>
      <c r="I17847" t="s">
        <v>62</v>
      </c>
      <c r="J17847" t="s">
        <v>53558</v>
      </c>
    </row>
    <row r="17848" spans="1:10" ht="16" x14ac:dyDescent="0.2">
      <c r="A17848" t="s">
        <v>53555</v>
      </c>
      <c r="B17848" t="s">
        <v>34162</v>
      </c>
      <c r="C17848" t="s">
        <v>34163</v>
      </c>
      <c r="D17848">
        <v>4</v>
      </c>
      <c r="E17848" t="s">
        <v>730</v>
      </c>
      <c r="F17848" t="s">
        <v>13</v>
      </c>
      <c r="G17848" t="s">
        <v>53526</v>
      </c>
      <c r="H17848" s="3" t="s">
        <v>53527</v>
      </c>
      <c r="I17848" t="s">
        <v>62</v>
      </c>
      <c r="J17848" t="s">
        <v>53558</v>
      </c>
    </row>
    <row r="17849" spans="1:10" ht="16" x14ac:dyDescent="0.2">
      <c r="A17849" t="s">
        <v>37061</v>
      </c>
      <c r="B17849" t="s">
        <v>53563</v>
      </c>
      <c r="C17849" t="s">
        <v>53564</v>
      </c>
      <c r="D17849">
        <v>1</v>
      </c>
      <c r="E17849" t="s">
        <v>730</v>
      </c>
      <c r="F17849" t="s">
        <v>13</v>
      </c>
      <c r="G17849" t="s">
        <v>53526</v>
      </c>
      <c r="H17849" s="3" t="s">
        <v>53527</v>
      </c>
      <c r="I17849" t="s">
        <v>62</v>
      </c>
      <c r="J17849" t="s">
        <v>37065</v>
      </c>
    </row>
    <row r="17850" spans="1:10" ht="16" x14ac:dyDescent="0.2">
      <c r="A17850" t="s">
        <v>27108</v>
      </c>
      <c r="B17850" t="s">
        <v>53551</v>
      </c>
      <c r="C17850" t="s">
        <v>53552</v>
      </c>
      <c r="D17850">
        <v>6</v>
      </c>
      <c r="E17850" t="s">
        <v>730</v>
      </c>
      <c r="F17850" t="s">
        <v>13</v>
      </c>
      <c r="G17850" t="s">
        <v>53526</v>
      </c>
      <c r="H17850" s="3" t="s">
        <v>53527</v>
      </c>
      <c r="I17850" t="s">
        <v>62</v>
      </c>
      <c r="J17850" t="s">
        <v>27109</v>
      </c>
    </row>
    <row r="17851" spans="1:10" ht="16" x14ac:dyDescent="0.2">
      <c r="A17851" t="s">
        <v>53565</v>
      </c>
      <c r="B17851" t="s">
        <v>13745</v>
      </c>
      <c r="C17851" t="s">
        <v>13746</v>
      </c>
      <c r="D17851">
        <v>3</v>
      </c>
      <c r="E17851" t="s">
        <v>53566</v>
      </c>
      <c r="F17851" t="s">
        <v>13</v>
      </c>
      <c r="G17851" t="s">
        <v>53567</v>
      </c>
      <c r="H17851" s="3" t="s">
        <v>53568</v>
      </c>
      <c r="I17851" t="s">
        <v>62</v>
      </c>
      <c r="J17851" t="s">
        <v>53569</v>
      </c>
    </row>
    <row r="17852" spans="1:10" ht="16" x14ac:dyDescent="0.2">
      <c r="A17852" t="s">
        <v>3533</v>
      </c>
      <c r="B17852" t="s">
        <v>3526</v>
      </c>
      <c r="C17852" t="s">
        <v>3527</v>
      </c>
      <c r="D17852">
        <v>2</v>
      </c>
      <c r="E17852" t="s">
        <v>53566</v>
      </c>
      <c r="F17852" t="s">
        <v>13</v>
      </c>
      <c r="G17852" t="s">
        <v>53567</v>
      </c>
      <c r="H17852" s="3" t="s">
        <v>53570</v>
      </c>
      <c r="I17852" t="s">
        <v>62</v>
      </c>
      <c r="J17852" t="s">
        <v>3534</v>
      </c>
    </row>
    <row r="17853" spans="1:10" ht="16" x14ac:dyDescent="0.2">
      <c r="A17853" t="s">
        <v>53571</v>
      </c>
      <c r="B17853" t="s">
        <v>53572</v>
      </c>
      <c r="C17853" t="s">
        <v>53573</v>
      </c>
      <c r="D17853">
        <v>1</v>
      </c>
      <c r="E17853" t="s">
        <v>53566</v>
      </c>
      <c r="F17853" t="s">
        <v>13</v>
      </c>
      <c r="G17853" t="s">
        <v>53567</v>
      </c>
      <c r="H17853" s="3" t="s">
        <v>53574</v>
      </c>
      <c r="I17853" t="s">
        <v>62</v>
      </c>
      <c r="J17853" t="s">
        <v>53575</v>
      </c>
    </row>
    <row r="17854" spans="1:10" ht="16" x14ac:dyDescent="0.2">
      <c r="A17854" t="s">
        <v>14457</v>
      </c>
      <c r="B17854" t="s">
        <v>53576</v>
      </c>
      <c r="C17854" t="s">
        <v>53577</v>
      </c>
      <c r="D17854">
        <v>3</v>
      </c>
      <c r="E17854" t="s">
        <v>53566</v>
      </c>
      <c r="F17854" t="s">
        <v>13</v>
      </c>
      <c r="G17854" t="s">
        <v>53567</v>
      </c>
      <c r="H17854" s="3" t="s">
        <v>53578</v>
      </c>
      <c r="I17854" t="s">
        <v>62</v>
      </c>
      <c r="J17854" t="s">
        <v>14458</v>
      </c>
    </row>
    <row r="17855" spans="1:10" ht="16" x14ac:dyDescent="0.2">
      <c r="A17855" t="s">
        <v>3533</v>
      </c>
      <c r="B17855" t="s">
        <v>32556</v>
      </c>
      <c r="C17855" t="s">
        <v>32557</v>
      </c>
      <c r="D17855">
        <v>3</v>
      </c>
      <c r="E17855" t="s">
        <v>53566</v>
      </c>
      <c r="F17855" t="s">
        <v>13</v>
      </c>
      <c r="G17855" t="s">
        <v>53567</v>
      </c>
      <c r="H17855" s="3" t="s">
        <v>53579</v>
      </c>
      <c r="I17855" t="s">
        <v>62</v>
      </c>
      <c r="J17855" t="s">
        <v>3534</v>
      </c>
    </row>
    <row r="17856" spans="1:10" ht="16" x14ac:dyDescent="0.2">
      <c r="A17856" t="s">
        <v>3525</v>
      </c>
      <c r="B17856" t="s">
        <v>53580</v>
      </c>
      <c r="C17856" t="s">
        <v>53581</v>
      </c>
      <c r="D17856">
        <v>4</v>
      </c>
      <c r="E17856" t="s">
        <v>53566</v>
      </c>
      <c r="F17856" t="s">
        <v>13</v>
      </c>
      <c r="G17856" t="s">
        <v>53567</v>
      </c>
      <c r="H17856" s="3" t="s">
        <v>53582</v>
      </c>
      <c r="I17856" t="s">
        <v>62</v>
      </c>
      <c r="J17856" t="s">
        <v>3530</v>
      </c>
    </row>
    <row r="17857" spans="1:10" ht="16" x14ac:dyDescent="0.2">
      <c r="A17857" t="s">
        <v>10107</v>
      </c>
      <c r="B17857" t="s">
        <v>53583</v>
      </c>
      <c r="C17857" t="s">
        <v>53584</v>
      </c>
      <c r="D17857">
        <v>3</v>
      </c>
      <c r="E17857" t="s">
        <v>53566</v>
      </c>
      <c r="F17857" t="s">
        <v>13</v>
      </c>
      <c r="G17857" t="s">
        <v>53567</v>
      </c>
      <c r="H17857" s="3" t="s">
        <v>53578</v>
      </c>
      <c r="I17857" t="s">
        <v>62</v>
      </c>
      <c r="J17857" t="s">
        <v>10112</v>
      </c>
    </row>
    <row r="17858" spans="1:10" ht="16" x14ac:dyDescent="0.2">
      <c r="A17858" t="s">
        <v>10658</v>
      </c>
      <c r="B17858" t="s">
        <v>13745</v>
      </c>
      <c r="C17858" t="s">
        <v>13746</v>
      </c>
      <c r="D17858">
        <v>2</v>
      </c>
      <c r="E17858" t="s">
        <v>53566</v>
      </c>
      <c r="F17858" t="s">
        <v>13</v>
      </c>
      <c r="G17858" t="s">
        <v>53567</v>
      </c>
      <c r="H17858" s="3" t="s">
        <v>53568</v>
      </c>
      <c r="I17858" t="s">
        <v>62</v>
      </c>
      <c r="J17858" t="s">
        <v>10660</v>
      </c>
    </row>
    <row r="17859" spans="1:10" ht="16" x14ac:dyDescent="0.2">
      <c r="A17859" t="s">
        <v>2227</v>
      </c>
      <c r="B17859" t="s">
        <v>53585</v>
      </c>
      <c r="C17859" t="s">
        <v>53586</v>
      </c>
      <c r="D17859">
        <v>3</v>
      </c>
      <c r="E17859" t="s">
        <v>53566</v>
      </c>
      <c r="F17859" t="s">
        <v>13</v>
      </c>
      <c r="G17859" t="s">
        <v>53567</v>
      </c>
      <c r="H17859" s="3" t="s">
        <v>53587</v>
      </c>
      <c r="I17859" t="s">
        <v>62</v>
      </c>
      <c r="J17859" t="s">
        <v>2232</v>
      </c>
    </row>
    <row r="17860" spans="1:10" ht="16" x14ac:dyDescent="0.2">
      <c r="A17860" t="s">
        <v>48639</v>
      </c>
      <c r="B17860" t="s">
        <v>53588</v>
      </c>
      <c r="C17860" t="s">
        <v>53589</v>
      </c>
      <c r="D17860">
        <v>1</v>
      </c>
      <c r="E17860" t="s">
        <v>53566</v>
      </c>
      <c r="F17860" t="s">
        <v>13</v>
      </c>
      <c r="G17860" t="s">
        <v>53567</v>
      </c>
      <c r="H17860" s="3" t="s">
        <v>53578</v>
      </c>
      <c r="I17860" t="s">
        <v>62</v>
      </c>
      <c r="J17860" t="s">
        <v>48642</v>
      </c>
    </row>
    <row r="17861" spans="1:10" ht="16" x14ac:dyDescent="0.2">
      <c r="A17861" t="s">
        <v>6953</v>
      </c>
      <c r="B17861" t="s">
        <v>53590</v>
      </c>
      <c r="C17861" t="s">
        <v>53591</v>
      </c>
      <c r="D17861">
        <v>1</v>
      </c>
      <c r="E17861" t="s">
        <v>53566</v>
      </c>
      <c r="F17861" t="s">
        <v>13</v>
      </c>
      <c r="G17861" t="s">
        <v>53567</v>
      </c>
      <c r="H17861" s="3" t="s">
        <v>53592</v>
      </c>
      <c r="I17861" t="s">
        <v>62</v>
      </c>
      <c r="J17861" t="s">
        <v>6956</v>
      </c>
    </row>
    <row r="17862" spans="1:10" ht="16" x14ac:dyDescent="0.2">
      <c r="A17862" t="s">
        <v>53593</v>
      </c>
      <c r="B17862" t="s">
        <v>38576</v>
      </c>
      <c r="C17862" t="s">
        <v>38577</v>
      </c>
      <c r="D17862">
        <v>1</v>
      </c>
      <c r="E17862" t="s">
        <v>53566</v>
      </c>
      <c r="F17862" t="s">
        <v>13</v>
      </c>
      <c r="G17862" t="s">
        <v>53567</v>
      </c>
      <c r="H17862" s="3" t="s">
        <v>53594</v>
      </c>
      <c r="I17862" t="s">
        <v>62</v>
      </c>
      <c r="J17862" t="s">
        <v>53595</v>
      </c>
    </row>
    <row r="17863" spans="1:10" ht="16" x14ac:dyDescent="0.2">
      <c r="A17863" t="s">
        <v>53596</v>
      </c>
      <c r="B17863" t="s">
        <v>13745</v>
      </c>
      <c r="C17863" t="s">
        <v>13746</v>
      </c>
      <c r="D17863">
        <v>1</v>
      </c>
      <c r="E17863" t="s">
        <v>53566</v>
      </c>
      <c r="F17863" t="s">
        <v>13</v>
      </c>
      <c r="G17863" t="s">
        <v>53567</v>
      </c>
      <c r="H17863" s="3" t="s">
        <v>53568</v>
      </c>
      <c r="I17863" t="s">
        <v>62</v>
      </c>
      <c r="J17863" t="s">
        <v>53597</v>
      </c>
    </row>
    <row r="17864" spans="1:10" ht="32" x14ac:dyDescent="0.2">
      <c r="A17864" t="s">
        <v>12452</v>
      </c>
      <c r="B17864" t="s">
        <v>53598</v>
      </c>
      <c r="C17864" t="s">
        <v>53599</v>
      </c>
      <c r="D17864">
        <v>7</v>
      </c>
      <c r="E17864">
        <f>520</f>
        <v>520</v>
      </c>
      <c r="F17864" t="s">
        <v>13</v>
      </c>
      <c r="G17864" t="s">
        <v>53600</v>
      </c>
      <c r="H17864" s="3" t="s">
        <v>53601</v>
      </c>
      <c r="I17864" t="s">
        <v>62</v>
      </c>
      <c r="J17864" t="s">
        <v>12456</v>
      </c>
    </row>
    <row r="17865" spans="1:10" ht="16" x14ac:dyDescent="0.2">
      <c r="A17865" t="s">
        <v>42479</v>
      </c>
      <c r="B17865" t="s">
        <v>53602</v>
      </c>
      <c r="C17865" t="s">
        <v>53603</v>
      </c>
      <c r="D17865">
        <v>2</v>
      </c>
      <c r="E17865">
        <f>520</f>
        <v>520</v>
      </c>
      <c r="F17865" t="s">
        <v>13</v>
      </c>
      <c r="G17865" t="s">
        <v>53600</v>
      </c>
      <c r="H17865" s="3" t="s">
        <v>53604</v>
      </c>
      <c r="I17865" t="s">
        <v>62</v>
      </c>
      <c r="J17865" t="s">
        <v>42482</v>
      </c>
    </row>
    <row r="17866" spans="1:10" ht="16" x14ac:dyDescent="0.2">
      <c r="A17866" t="s">
        <v>12452</v>
      </c>
      <c r="B17866" t="s">
        <v>53605</v>
      </c>
      <c r="C17866" t="s">
        <v>53606</v>
      </c>
      <c r="D17866">
        <v>1</v>
      </c>
      <c r="E17866">
        <f>520</f>
        <v>520</v>
      </c>
      <c r="F17866" t="s">
        <v>13</v>
      </c>
      <c r="G17866" t="s">
        <v>53600</v>
      </c>
      <c r="H17866" s="3" t="s">
        <v>53604</v>
      </c>
      <c r="I17866" t="s">
        <v>62</v>
      </c>
      <c r="J17866" t="s">
        <v>12456</v>
      </c>
    </row>
    <row r="17867" spans="1:10" ht="16" x14ac:dyDescent="0.2">
      <c r="A17867" t="s">
        <v>53607</v>
      </c>
      <c r="B17867" t="s">
        <v>53608</v>
      </c>
      <c r="C17867" t="s">
        <v>53609</v>
      </c>
      <c r="D17867">
        <v>1</v>
      </c>
      <c r="E17867">
        <f>520</f>
        <v>520</v>
      </c>
      <c r="F17867" t="s">
        <v>13</v>
      </c>
      <c r="G17867" t="s">
        <v>53600</v>
      </c>
      <c r="H17867" s="3" t="s">
        <v>53604</v>
      </c>
      <c r="I17867" t="s">
        <v>62</v>
      </c>
      <c r="J17867" t="s">
        <v>53610</v>
      </c>
    </row>
    <row r="17868" spans="1:10" ht="16" x14ac:dyDescent="0.2">
      <c r="A17868" t="s">
        <v>53611</v>
      </c>
      <c r="B17868" t="s">
        <v>53612</v>
      </c>
      <c r="C17868" t="s">
        <v>53613</v>
      </c>
      <c r="D17868">
        <v>3</v>
      </c>
      <c r="E17868" t="s">
        <v>730</v>
      </c>
      <c r="F17868" t="s">
        <v>13</v>
      </c>
      <c r="G17868" t="s">
        <v>53614</v>
      </c>
      <c r="H17868" s="3" t="s">
        <v>53615</v>
      </c>
      <c r="I17868" t="s">
        <v>62</v>
      </c>
      <c r="J17868" t="s">
        <v>53616</v>
      </c>
    </row>
    <row r="17869" spans="1:10" ht="16" x14ac:dyDescent="0.2">
      <c r="A17869" t="s">
        <v>53611</v>
      </c>
      <c r="B17869" t="s">
        <v>53617</v>
      </c>
      <c r="C17869" t="s">
        <v>53618</v>
      </c>
      <c r="D17869">
        <v>6</v>
      </c>
      <c r="E17869" t="s">
        <v>730</v>
      </c>
      <c r="F17869" t="s">
        <v>13</v>
      </c>
      <c r="G17869" t="s">
        <v>53614</v>
      </c>
      <c r="H17869" s="3" t="s">
        <v>53615</v>
      </c>
      <c r="I17869" t="s">
        <v>62</v>
      </c>
      <c r="J17869" t="s">
        <v>53616</v>
      </c>
    </row>
    <row r="17870" spans="1:10" ht="16" x14ac:dyDescent="0.2">
      <c r="A17870" t="s">
        <v>53611</v>
      </c>
      <c r="B17870" t="s">
        <v>53619</v>
      </c>
      <c r="C17870" t="s">
        <v>53620</v>
      </c>
      <c r="D17870">
        <v>5</v>
      </c>
      <c r="E17870" t="s">
        <v>730</v>
      </c>
      <c r="F17870" t="s">
        <v>13</v>
      </c>
      <c r="G17870" t="s">
        <v>53614</v>
      </c>
      <c r="H17870" s="3" t="s">
        <v>53615</v>
      </c>
      <c r="I17870" t="s">
        <v>62</v>
      </c>
      <c r="J17870" t="s">
        <v>53616</v>
      </c>
    </row>
    <row r="17871" spans="1:10" ht="16" x14ac:dyDescent="0.2">
      <c r="A17871" t="s">
        <v>53611</v>
      </c>
      <c r="B17871" t="s">
        <v>53621</v>
      </c>
      <c r="C17871" t="s">
        <v>53622</v>
      </c>
      <c r="D17871">
        <v>4</v>
      </c>
      <c r="E17871" t="s">
        <v>730</v>
      </c>
      <c r="F17871" t="s">
        <v>13</v>
      </c>
      <c r="G17871" t="s">
        <v>53614</v>
      </c>
      <c r="H17871" s="3" t="s">
        <v>53615</v>
      </c>
      <c r="I17871" t="s">
        <v>62</v>
      </c>
      <c r="J17871" t="s">
        <v>53616</v>
      </c>
    </row>
    <row r="17872" spans="1:10" ht="16" x14ac:dyDescent="0.2">
      <c r="A17872" t="s">
        <v>53611</v>
      </c>
      <c r="B17872" t="s">
        <v>53623</v>
      </c>
      <c r="C17872" t="s">
        <v>53624</v>
      </c>
      <c r="D17872">
        <v>2</v>
      </c>
      <c r="E17872" t="s">
        <v>730</v>
      </c>
      <c r="F17872" t="s">
        <v>13</v>
      </c>
      <c r="G17872" t="s">
        <v>53614</v>
      </c>
      <c r="H17872" s="3" t="s">
        <v>53615</v>
      </c>
      <c r="I17872" t="s">
        <v>62</v>
      </c>
      <c r="J17872" t="s">
        <v>53616</v>
      </c>
    </row>
    <row r="17873" spans="1:10" ht="16" x14ac:dyDescent="0.2">
      <c r="A17873" t="s">
        <v>53611</v>
      </c>
      <c r="B17873" t="s">
        <v>31431</v>
      </c>
      <c r="C17873" t="s">
        <v>31432</v>
      </c>
      <c r="D17873">
        <v>7</v>
      </c>
      <c r="E17873" t="s">
        <v>730</v>
      </c>
      <c r="F17873" t="s">
        <v>13</v>
      </c>
      <c r="G17873" t="s">
        <v>53614</v>
      </c>
      <c r="H17873" s="3" t="s">
        <v>53615</v>
      </c>
      <c r="I17873" t="s">
        <v>62</v>
      </c>
      <c r="J17873" t="s">
        <v>53616</v>
      </c>
    </row>
    <row r="17874" spans="1:10" ht="16" x14ac:dyDescent="0.2">
      <c r="A17874" t="s">
        <v>53611</v>
      </c>
      <c r="B17874" t="s">
        <v>53625</v>
      </c>
      <c r="C17874" t="s">
        <v>53626</v>
      </c>
      <c r="D17874">
        <v>1</v>
      </c>
      <c r="E17874" t="s">
        <v>730</v>
      </c>
      <c r="F17874" t="s">
        <v>13</v>
      </c>
      <c r="G17874" t="s">
        <v>53614</v>
      </c>
      <c r="H17874" s="3" t="s">
        <v>53615</v>
      </c>
      <c r="I17874" t="s">
        <v>62</v>
      </c>
      <c r="J17874" t="s">
        <v>53616</v>
      </c>
    </row>
    <row r="17875" spans="1:10" ht="16" x14ac:dyDescent="0.2">
      <c r="A17875" t="s">
        <v>53627</v>
      </c>
      <c r="B17875" t="s">
        <v>53628</v>
      </c>
      <c r="C17875" t="s">
        <v>53629</v>
      </c>
      <c r="D17875">
        <v>3</v>
      </c>
      <c r="E17875" t="s">
        <v>730</v>
      </c>
      <c r="F17875" t="s">
        <v>13</v>
      </c>
      <c r="G17875" t="s">
        <v>53614</v>
      </c>
      <c r="H17875" s="3" t="s">
        <v>53630</v>
      </c>
      <c r="I17875" t="s">
        <v>62</v>
      </c>
      <c r="J17875" t="s">
        <v>53631</v>
      </c>
    </row>
    <row r="17876" spans="1:10" ht="32" x14ac:dyDescent="0.2">
      <c r="A17876" t="s">
        <v>53627</v>
      </c>
      <c r="B17876" t="s">
        <v>53632</v>
      </c>
      <c r="C17876" t="s">
        <v>53633</v>
      </c>
      <c r="D17876">
        <v>4</v>
      </c>
      <c r="E17876" t="s">
        <v>730</v>
      </c>
      <c r="F17876" t="s">
        <v>13</v>
      </c>
      <c r="G17876" t="s">
        <v>53614</v>
      </c>
      <c r="H17876" s="3" t="s">
        <v>53634</v>
      </c>
      <c r="I17876" t="s">
        <v>62</v>
      </c>
      <c r="J17876" t="s">
        <v>53631</v>
      </c>
    </row>
    <row r="17877" spans="1:10" ht="16" x14ac:dyDescent="0.2">
      <c r="A17877" t="s">
        <v>7213</v>
      </c>
      <c r="B17877" t="s">
        <v>53623</v>
      </c>
      <c r="C17877" t="s">
        <v>53624</v>
      </c>
      <c r="D17877">
        <v>2</v>
      </c>
      <c r="E17877" t="s">
        <v>730</v>
      </c>
      <c r="F17877" t="s">
        <v>13</v>
      </c>
      <c r="G17877" t="s">
        <v>53614</v>
      </c>
      <c r="H17877" s="3" t="s">
        <v>53615</v>
      </c>
      <c r="I17877" t="s">
        <v>62</v>
      </c>
      <c r="J17877" t="s">
        <v>7218</v>
      </c>
    </row>
    <row r="17878" spans="1:10" ht="16" x14ac:dyDescent="0.2">
      <c r="A17878" t="s">
        <v>53627</v>
      </c>
      <c r="B17878" t="s">
        <v>53635</v>
      </c>
      <c r="C17878" t="s">
        <v>53636</v>
      </c>
      <c r="D17878">
        <v>1</v>
      </c>
      <c r="E17878" t="s">
        <v>730</v>
      </c>
      <c r="F17878" t="s">
        <v>13</v>
      </c>
      <c r="G17878" t="s">
        <v>53614</v>
      </c>
      <c r="H17878" s="3" t="s">
        <v>53630</v>
      </c>
      <c r="I17878" t="s">
        <v>62</v>
      </c>
      <c r="J17878" t="s">
        <v>53631</v>
      </c>
    </row>
    <row r="17879" spans="1:10" ht="16" x14ac:dyDescent="0.2">
      <c r="A17879" t="s">
        <v>53627</v>
      </c>
      <c r="B17879" t="s">
        <v>53637</v>
      </c>
      <c r="C17879" t="s">
        <v>53638</v>
      </c>
      <c r="D17879">
        <v>2</v>
      </c>
      <c r="E17879" t="s">
        <v>730</v>
      </c>
      <c r="F17879" t="s">
        <v>13</v>
      </c>
      <c r="G17879" t="s">
        <v>53614</v>
      </c>
      <c r="H17879" s="3" t="s">
        <v>53615</v>
      </c>
      <c r="I17879" t="s">
        <v>62</v>
      </c>
      <c r="J17879" t="s">
        <v>53631</v>
      </c>
    </row>
    <row r="17880" spans="1:10" ht="16" x14ac:dyDescent="0.2">
      <c r="A17880" t="s">
        <v>13758</v>
      </c>
      <c r="B17880" t="s">
        <v>53639</v>
      </c>
      <c r="C17880" t="s">
        <v>53640</v>
      </c>
      <c r="D17880">
        <v>6</v>
      </c>
      <c r="E17880" t="s">
        <v>730</v>
      </c>
      <c r="F17880" t="s">
        <v>13</v>
      </c>
      <c r="G17880" t="s">
        <v>53641</v>
      </c>
      <c r="H17880" s="3" t="s">
        <v>53642</v>
      </c>
      <c r="I17880" t="s">
        <v>62</v>
      </c>
      <c r="J17880" t="s">
        <v>13763</v>
      </c>
    </row>
    <row r="17881" spans="1:10" ht="16" x14ac:dyDescent="0.2">
      <c r="A17881" t="s">
        <v>53643</v>
      </c>
      <c r="B17881" t="s">
        <v>53644</v>
      </c>
      <c r="C17881" t="s">
        <v>53645</v>
      </c>
      <c r="D17881">
        <v>3</v>
      </c>
      <c r="E17881" t="s">
        <v>730</v>
      </c>
      <c r="F17881" t="s">
        <v>13</v>
      </c>
      <c r="G17881" t="s">
        <v>53641</v>
      </c>
      <c r="H17881" s="3" t="s">
        <v>53646</v>
      </c>
      <c r="I17881" t="s">
        <v>62</v>
      </c>
      <c r="J17881" t="s">
        <v>53647</v>
      </c>
    </row>
    <row r="17882" spans="1:10" ht="16" x14ac:dyDescent="0.2">
      <c r="A17882" t="s">
        <v>20168</v>
      </c>
      <c r="B17882" t="s">
        <v>1068</v>
      </c>
      <c r="C17882" t="s">
        <v>1069</v>
      </c>
      <c r="D17882">
        <v>3</v>
      </c>
      <c r="E17882" t="s">
        <v>730</v>
      </c>
      <c r="F17882" t="s">
        <v>13</v>
      </c>
      <c r="G17882" t="s">
        <v>53641</v>
      </c>
      <c r="H17882" s="3" t="s">
        <v>53648</v>
      </c>
      <c r="I17882" t="s">
        <v>62</v>
      </c>
      <c r="J17882" t="s">
        <v>20169</v>
      </c>
    </row>
    <row r="17883" spans="1:10" ht="16" x14ac:dyDescent="0.2">
      <c r="A17883" t="s">
        <v>7390</v>
      </c>
      <c r="B17883" t="s">
        <v>53537</v>
      </c>
      <c r="C17883" t="s">
        <v>53538</v>
      </c>
      <c r="D17883">
        <v>5</v>
      </c>
      <c r="E17883" t="s">
        <v>730</v>
      </c>
      <c r="F17883" t="s">
        <v>13</v>
      </c>
      <c r="G17883" t="s">
        <v>53641</v>
      </c>
      <c r="H17883" s="3" t="s">
        <v>53649</v>
      </c>
      <c r="I17883" t="s">
        <v>62</v>
      </c>
      <c r="J17883" t="s">
        <v>7394</v>
      </c>
    </row>
    <row r="17884" spans="1:10" ht="32" x14ac:dyDescent="0.2">
      <c r="A17884" t="s">
        <v>14917</v>
      </c>
      <c r="B17884" t="s">
        <v>53650</v>
      </c>
      <c r="C17884" t="s">
        <v>53651</v>
      </c>
      <c r="D17884">
        <v>3</v>
      </c>
      <c r="E17884" t="s">
        <v>13</v>
      </c>
      <c r="F17884" t="s">
        <v>13</v>
      </c>
      <c r="G17884" t="s">
        <v>53652</v>
      </c>
      <c r="H17884" s="3" t="s">
        <v>53653</v>
      </c>
      <c r="I17884" t="s">
        <v>62</v>
      </c>
      <c r="J17884" t="s">
        <v>14922</v>
      </c>
    </row>
    <row r="17885" spans="1:10" ht="16" x14ac:dyDescent="0.2">
      <c r="A17885" t="s">
        <v>53654</v>
      </c>
      <c r="B17885" t="s">
        <v>12568</v>
      </c>
      <c r="C17885" t="s">
        <v>53655</v>
      </c>
      <c r="D17885">
        <v>1</v>
      </c>
      <c r="E17885" t="s">
        <v>23350</v>
      </c>
      <c r="F17885" t="s">
        <v>13</v>
      </c>
      <c r="G17885" t="s">
        <v>53656</v>
      </c>
      <c r="H17885" s="3" t="s">
        <v>53657</v>
      </c>
      <c r="I17885" t="s">
        <v>90</v>
      </c>
      <c r="J17885" t="s">
        <v>53658</v>
      </c>
    </row>
    <row r="17886" spans="1:10" ht="16" x14ac:dyDescent="0.2">
      <c r="A17886" t="s">
        <v>44699</v>
      </c>
      <c r="B17886" t="s">
        <v>53659</v>
      </c>
      <c r="C17886" t="s">
        <v>53660</v>
      </c>
      <c r="D17886">
        <v>2</v>
      </c>
      <c r="E17886" t="s">
        <v>23350</v>
      </c>
      <c r="F17886" t="s">
        <v>13</v>
      </c>
      <c r="G17886" t="s">
        <v>53656</v>
      </c>
      <c r="H17886" s="3" t="s">
        <v>53661</v>
      </c>
      <c r="I17886" t="s">
        <v>90</v>
      </c>
      <c r="J17886" t="s">
        <v>44702</v>
      </c>
    </row>
    <row r="17887" spans="1:10" ht="16" x14ac:dyDescent="0.2">
      <c r="A17887" t="s">
        <v>53662</v>
      </c>
      <c r="B17887" t="s">
        <v>53663</v>
      </c>
      <c r="C17887" t="s">
        <v>53664</v>
      </c>
      <c r="D17887">
        <v>1</v>
      </c>
      <c r="E17887" t="s">
        <v>23350</v>
      </c>
      <c r="F17887" t="s">
        <v>13</v>
      </c>
      <c r="G17887" t="s">
        <v>53656</v>
      </c>
      <c r="H17887" s="3" t="s">
        <v>53665</v>
      </c>
      <c r="I17887" t="s">
        <v>90</v>
      </c>
      <c r="J17887" t="s">
        <v>53666</v>
      </c>
    </row>
    <row r="17888" spans="1:10" ht="16" x14ac:dyDescent="0.2">
      <c r="A17888" t="s">
        <v>8958</v>
      </c>
      <c r="B17888" t="s">
        <v>53667</v>
      </c>
      <c r="C17888" t="s">
        <v>53668</v>
      </c>
      <c r="D17888">
        <v>2</v>
      </c>
      <c r="E17888" t="s">
        <v>23350</v>
      </c>
      <c r="F17888" t="s">
        <v>13</v>
      </c>
      <c r="G17888" t="s">
        <v>53656</v>
      </c>
      <c r="H17888" s="3" t="s">
        <v>53669</v>
      </c>
      <c r="I17888" t="s">
        <v>90</v>
      </c>
      <c r="J17888" t="s">
        <v>8961</v>
      </c>
    </row>
    <row r="17889" spans="1:10" ht="16" x14ac:dyDescent="0.2">
      <c r="A17889" t="s">
        <v>53670</v>
      </c>
      <c r="B17889" t="s">
        <v>53671</v>
      </c>
      <c r="C17889" t="s">
        <v>53672</v>
      </c>
      <c r="D17889">
        <v>1</v>
      </c>
      <c r="E17889" t="s">
        <v>23350</v>
      </c>
      <c r="F17889" t="s">
        <v>13</v>
      </c>
      <c r="G17889" t="s">
        <v>53656</v>
      </c>
      <c r="H17889" s="3" t="s">
        <v>53673</v>
      </c>
      <c r="I17889" t="s">
        <v>90</v>
      </c>
      <c r="J17889" t="s">
        <v>53674</v>
      </c>
    </row>
    <row r="17890" spans="1:10" ht="16" x14ac:dyDescent="0.2">
      <c r="A17890" t="s">
        <v>44699</v>
      </c>
      <c r="B17890" t="s">
        <v>4652</v>
      </c>
      <c r="C17890" t="s">
        <v>53675</v>
      </c>
      <c r="D17890">
        <v>1</v>
      </c>
      <c r="E17890" t="s">
        <v>23350</v>
      </c>
      <c r="F17890" t="s">
        <v>13</v>
      </c>
      <c r="G17890" t="s">
        <v>53656</v>
      </c>
      <c r="H17890" s="3" t="s">
        <v>53661</v>
      </c>
      <c r="I17890" t="s">
        <v>90</v>
      </c>
      <c r="J17890" t="s">
        <v>44702</v>
      </c>
    </row>
    <row r="17891" spans="1:10" ht="16" x14ac:dyDescent="0.2">
      <c r="A17891" t="s">
        <v>18604</v>
      </c>
      <c r="B17891" t="s">
        <v>53676</v>
      </c>
      <c r="C17891" t="s">
        <v>53677</v>
      </c>
      <c r="D17891">
        <v>2</v>
      </c>
      <c r="E17891" t="s">
        <v>23350</v>
      </c>
      <c r="F17891" t="s">
        <v>13</v>
      </c>
      <c r="G17891" t="s">
        <v>53656</v>
      </c>
      <c r="H17891" s="3" t="s">
        <v>53678</v>
      </c>
      <c r="I17891" t="s">
        <v>90</v>
      </c>
      <c r="J17891" t="s">
        <v>18610</v>
      </c>
    </row>
    <row r="17892" spans="1:10" ht="16" x14ac:dyDescent="0.2">
      <c r="A17892" t="s">
        <v>47960</v>
      </c>
      <c r="B17892" t="s">
        <v>40675</v>
      </c>
      <c r="C17892" t="s">
        <v>53679</v>
      </c>
      <c r="D17892">
        <v>3</v>
      </c>
      <c r="E17892" t="s">
        <v>23350</v>
      </c>
      <c r="F17892" t="s">
        <v>13</v>
      </c>
      <c r="G17892" t="s">
        <v>53656</v>
      </c>
      <c r="H17892" s="3" t="s">
        <v>53669</v>
      </c>
      <c r="I17892" t="s">
        <v>90</v>
      </c>
      <c r="J17892" t="s">
        <v>47962</v>
      </c>
    </row>
    <row r="17893" spans="1:10" ht="16" x14ac:dyDescent="0.2">
      <c r="A17893" t="s">
        <v>53680</v>
      </c>
      <c r="B17893" t="s">
        <v>38942</v>
      </c>
      <c r="C17893" t="s">
        <v>53681</v>
      </c>
      <c r="D17893">
        <v>2</v>
      </c>
      <c r="E17893">
        <f>441</f>
        <v>441</v>
      </c>
      <c r="F17893" t="s">
        <v>13</v>
      </c>
      <c r="G17893" t="s">
        <v>53682</v>
      </c>
      <c r="H17893" s="3" t="s">
        <v>53683</v>
      </c>
      <c r="I17893" t="s">
        <v>62</v>
      </c>
      <c r="J17893" t="s">
        <v>53684</v>
      </c>
    </row>
    <row r="17894" spans="1:10" ht="16" x14ac:dyDescent="0.2">
      <c r="A17894" t="s">
        <v>53685</v>
      </c>
      <c r="B17894" t="s">
        <v>53686</v>
      </c>
      <c r="C17894" t="s">
        <v>53687</v>
      </c>
      <c r="D17894">
        <v>3</v>
      </c>
      <c r="E17894">
        <f>441</f>
        <v>441</v>
      </c>
      <c r="F17894" t="s">
        <v>13</v>
      </c>
      <c r="G17894" t="s">
        <v>53682</v>
      </c>
      <c r="H17894" s="3" t="s">
        <v>53683</v>
      </c>
      <c r="I17894" t="s">
        <v>62</v>
      </c>
      <c r="J17894" t="s">
        <v>53688</v>
      </c>
    </row>
    <row r="17895" spans="1:10" ht="16" x14ac:dyDescent="0.2">
      <c r="A17895" t="s">
        <v>53689</v>
      </c>
      <c r="B17895" t="s">
        <v>53690</v>
      </c>
      <c r="C17895" t="s">
        <v>53691</v>
      </c>
      <c r="D17895">
        <v>1</v>
      </c>
      <c r="E17895">
        <f>441</f>
        <v>441</v>
      </c>
      <c r="F17895" t="s">
        <v>13</v>
      </c>
      <c r="G17895" t="s">
        <v>53682</v>
      </c>
      <c r="H17895" s="3" t="s">
        <v>53683</v>
      </c>
      <c r="I17895" t="s">
        <v>62</v>
      </c>
      <c r="J17895" t="s">
        <v>53692</v>
      </c>
    </row>
    <row r="17896" spans="1:10" ht="16" x14ac:dyDescent="0.2">
      <c r="A17896" t="s">
        <v>24163</v>
      </c>
      <c r="B17896" t="s">
        <v>53693</v>
      </c>
      <c r="C17896" t="s">
        <v>53694</v>
      </c>
      <c r="D17896">
        <v>1</v>
      </c>
      <c r="E17896">
        <f>441</f>
        <v>441</v>
      </c>
      <c r="F17896" t="s">
        <v>13</v>
      </c>
      <c r="G17896" t="s">
        <v>53682</v>
      </c>
      <c r="H17896" s="3" t="s">
        <v>53683</v>
      </c>
      <c r="I17896" t="s">
        <v>62</v>
      </c>
      <c r="J17896" t="s">
        <v>24164</v>
      </c>
    </row>
    <row r="17897" spans="1:10" ht="16" x14ac:dyDescent="0.2">
      <c r="A17897" t="s">
        <v>53680</v>
      </c>
      <c r="B17897" t="s">
        <v>53695</v>
      </c>
      <c r="C17897" t="s">
        <v>53696</v>
      </c>
      <c r="D17897">
        <v>1</v>
      </c>
      <c r="E17897">
        <f>441</f>
        <v>441</v>
      </c>
      <c r="F17897" t="s">
        <v>13</v>
      </c>
      <c r="G17897" t="s">
        <v>53682</v>
      </c>
      <c r="H17897" s="3" t="s">
        <v>53683</v>
      </c>
      <c r="I17897" t="s">
        <v>62</v>
      </c>
      <c r="J17897" t="s">
        <v>53684</v>
      </c>
    </row>
    <row r="17898" spans="1:10" ht="16" x14ac:dyDescent="0.2">
      <c r="A17898" t="s">
        <v>53697</v>
      </c>
      <c r="B17898" t="s">
        <v>53698</v>
      </c>
      <c r="C17898" t="s">
        <v>53699</v>
      </c>
      <c r="D17898">
        <v>5</v>
      </c>
      <c r="E17898">
        <f>441</f>
        <v>441</v>
      </c>
      <c r="F17898" t="s">
        <v>13</v>
      </c>
      <c r="G17898" t="s">
        <v>53682</v>
      </c>
      <c r="H17898" s="3" t="s">
        <v>53683</v>
      </c>
      <c r="I17898" t="s">
        <v>62</v>
      </c>
      <c r="J17898" t="s">
        <v>53700</v>
      </c>
    </row>
    <row r="17899" spans="1:10" ht="16" x14ac:dyDescent="0.2">
      <c r="A17899" t="s">
        <v>53697</v>
      </c>
      <c r="B17899" t="s">
        <v>53686</v>
      </c>
      <c r="C17899" t="s">
        <v>53687</v>
      </c>
      <c r="D17899">
        <v>4</v>
      </c>
      <c r="E17899">
        <f>441</f>
        <v>441</v>
      </c>
      <c r="F17899" t="s">
        <v>13</v>
      </c>
      <c r="G17899" t="s">
        <v>53682</v>
      </c>
      <c r="H17899" s="3" t="s">
        <v>53701</v>
      </c>
      <c r="I17899" t="s">
        <v>62</v>
      </c>
      <c r="J17899" t="s">
        <v>53700</v>
      </c>
    </row>
    <row r="17900" spans="1:10" ht="16" x14ac:dyDescent="0.2">
      <c r="A17900" t="s">
        <v>53702</v>
      </c>
      <c r="B17900" t="s">
        <v>53703</v>
      </c>
      <c r="C17900" t="s">
        <v>53704</v>
      </c>
      <c r="D17900">
        <v>3</v>
      </c>
      <c r="E17900">
        <f>441</f>
        <v>441</v>
      </c>
      <c r="F17900" t="s">
        <v>13</v>
      </c>
      <c r="G17900" t="s">
        <v>53682</v>
      </c>
      <c r="H17900" s="3" t="s">
        <v>53705</v>
      </c>
      <c r="I17900" t="s">
        <v>62</v>
      </c>
      <c r="J17900" t="s">
        <v>53706</v>
      </c>
    </row>
    <row r="17901" spans="1:10" ht="16" x14ac:dyDescent="0.2">
      <c r="A17901" t="s">
        <v>53707</v>
      </c>
      <c r="B17901" t="s">
        <v>53698</v>
      </c>
      <c r="C17901" t="s">
        <v>53699</v>
      </c>
      <c r="D17901">
        <v>5</v>
      </c>
      <c r="E17901">
        <f>441</f>
        <v>441</v>
      </c>
      <c r="F17901" t="s">
        <v>13</v>
      </c>
      <c r="G17901" t="s">
        <v>53682</v>
      </c>
      <c r="H17901" s="3" t="s">
        <v>53683</v>
      </c>
      <c r="I17901" t="s">
        <v>62</v>
      </c>
      <c r="J17901" t="s">
        <v>53708</v>
      </c>
    </row>
    <row r="17902" spans="1:10" ht="16" x14ac:dyDescent="0.2">
      <c r="A17902" t="s">
        <v>53707</v>
      </c>
      <c r="B17902" t="s">
        <v>53686</v>
      </c>
      <c r="C17902" t="s">
        <v>53687</v>
      </c>
      <c r="D17902">
        <v>3</v>
      </c>
      <c r="E17902">
        <f>441</f>
        <v>441</v>
      </c>
      <c r="F17902" t="s">
        <v>13</v>
      </c>
      <c r="G17902" t="s">
        <v>53682</v>
      </c>
      <c r="H17902" s="3" t="s">
        <v>53683</v>
      </c>
      <c r="I17902" t="s">
        <v>62</v>
      </c>
      <c r="J17902" t="s">
        <v>53708</v>
      </c>
    </row>
    <row r="17903" spans="1:10" ht="16" x14ac:dyDescent="0.2">
      <c r="A17903" t="s">
        <v>53689</v>
      </c>
      <c r="B17903" t="s">
        <v>53709</v>
      </c>
      <c r="C17903" t="s">
        <v>53710</v>
      </c>
      <c r="D17903">
        <v>2</v>
      </c>
      <c r="E17903">
        <f>441</f>
        <v>441</v>
      </c>
      <c r="F17903" t="s">
        <v>13</v>
      </c>
      <c r="G17903" t="s">
        <v>53682</v>
      </c>
      <c r="H17903" s="3" t="s">
        <v>53683</v>
      </c>
      <c r="I17903" t="s">
        <v>62</v>
      </c>
      <c r="J17903" t="s">
        <v>53692</v>
      </c>
    </row>
    <row r="17904" spans="1:10" ht="16" x14ac:dyDescent="0.2">
      <c r="A17904" t="s">
        <v>53685</v>
      </c>
      <c r="B17904" t="s">
        <v>53698</v>
      </c>
      <c r="C17904" t="s">
        <v>53699</v>
      </c>
      <c r="D17904">
        <v>5</v>
      </c>
      <c r="E17904">
        <f>441</f>
        <v>441</v>
      </c>
      <c r="F17904" t="s">
        <v>13</v>
      </c>
      <c r="G17904" t="s">
        <v>53682</v>
      </c>
      <c r="H17904" s="3" t="s">
        <v>53683</v>
      </c>
      <c r="I17904" t="s">
        <v>62</v>
      </c>
      <c r="J17904" t="s">
        <v>53688</v>
      </c>
    </row>
    <row r="17905" spans="1:10" ht="16" x14ac:dyDescent="0.2">
      <c r="A17905" t="s">
        <v>53711</v>
      </c>
      <c r="B17905" t="s">
        <v>53712</v>
      </c>
      <c r="C17905" t="s">
        <v>53713</v>
      </c>
      <c r="D17905">
        <v>1</v>
      </c>
      <c r="E17905">
        <f>441</f>
        <v>441</v>
      </c>
      <c r="F17905" t="s">
        <v>13</v>
      </c>
      <c r="G17905" t="s">
        <v>53682</v>
      </c>
      <c r="H17905" s="3" t="s">
        <v>53714</v>
      </c>
      <c r="I17905" t="s">
        <v>62</v>
      </c>
      <c r="J17905" t="s">
        <v>53715</v>
      </c>
    </row>
    <row r="17906" spans="1:10" ht="16" x14ac:dyDescent="0.2">
      <c r="A17906" t="s">
        <v>24167</v>
      </c>
      <c r="B17906" t="s">
        <v>53716</v>
      </c>
      <c r="C17906" t="s">
        <v>53717</v>
      </c>
      <c r="D17906">
        <v>2</v>
      </c>
      <c r="E17906" t="s">
        <v>1088</v>
      </c>
      <c r="F17906" t="s">
        <v>13</v>
      </c>
      <c r="G17906" t="s">
        <v>53718</v>
      </c>
      <c r="H17906" s="3" t="s">
        <v>53719</v>
      </c>
      <c r="I17906" t="s">
        <v>62</v>
      </c>
      <c r="J17906" t="s">
        <v>24171</v>
      </c>
    </row>
    <row r="17907" spans="1:10" ht="16" x14ac:dyDescent="0.2">
      <c r="A17907" t="s">
        <v>34449</v>
      </c>
      <c r="B17907" t="s">
        <v>53720</v>
      </c>
      <c r="C17907" t="s">
        <v>53721</v>
      </c>
      <c r="D17907">
        <v>3</v>
      </c>
      <c r="E17907" t="s">
        <v>1088</v>
      </c>
      <c r="F17907" t="s">
        <v>13</v>
      </c>
      <c r="G17907" t="s">
        <v>53718</v>
      </c>
      <c r="H17907" s="3" t="s">
        <v>53719</v>
      </c>
      <c r="I17907" t="s">
        <v>62</v>
      </c>
      <c r="J17907" t="s">
        <v>34453</v>
      </c>
    </row>
    <row r="17908" spans="1:10" ht="16" x14ac:dyDescent="0.2">
      <c r="A17908" t="s">
        <v>34449</v>
      </c>
      <c r="B17908" t="s">
        <v>53722</v>
      </c>
      <c r="C17908" t="s">
        <v>53723</v>
      </c>
      <c r="D17908">
        <v>2</v>
      </c>
      <c r="E17908" t="s">
        <v>1088</v>
      </c>
      <c r="F17908" t="s">
        <v>13</v>
      </c>
      <c r="G17908" t="s">
        <v>53718</v>
      </c>
      <c r="H17908" s="3" t="s">
        <v>53724</v>
      </c>
      <c r="I17908" t="s">
        <v>62</v>
      </c>
      <c r="J17908" t="s">
        <v>34453</v>
      </c>
    </row>
    <row r="17909" spans="1:10" ht="32" x14ac:dyDescent="0.2">
      <c r="A17909" t="s">
        <v>34449</v>
      </c>
      <c r="B17909" t="s">
        <v>53716</v>
      </c>
      <c r="C17909" t="s">
        <v>53717</v>
      </c>
      <c r="D17909">
        <v>1</v>
      </c>
      <c r="E17909" t="s">
        <v>1088</v>
      </c>
      <c r="F17909" t="s">
        <v>13</v>
      </c>
      <c r="G17909" t="s">
        <v>53718</v>
      </c>
      <c r="H17909" s="3" t="s">
        <v>53725</v>
      </c>
      <c r="I17909" t="s">
        <v>62</v>
      </c>
      <c r="J17909" t="s">
        <v>34453</v>
      </c>
    </row>
    <row r="17910" spans="1:10" ht="32" x14ac:dyDescent="0.2">
      <c r="A17910" t="s">
        <v>10842</v>
      </c>
      <c r="B17910" t="s">
        <v>53726</v>
      </c>
      <c r="C17910" t="s">
        <v>53727</v>
      </c>
      <c r="D17910">
        <v>4</v>
      </c>
      <c r="E17910" t="s">
        <v>13</v>
      </c>
      <c r="F17910" t="s">
        <v>13</v>
      </c>
      <c r="G17910" t="s">
        <v>53728</v>
      </c>
      <c r="H17910" s="3" t="s">
        <v>53729</v>
      </c>
      <c r="I17910" t="s">
        <v>126</v>
      </c>
      <c r="J17910" t="s">
        <v>10847</v>
      </c>
    </row>
    <row r="17911" spans="1:10" ht="16" x14ac:dyDescent="0.2">
      <c r="A17911" t="s">
        <v>53730</v>
      </c>
      <c r="B17911" t="s">
        <v>34192</v>
      </c>
      <c r="C17911" t="s">
        <v>34193</v>
      </c>
      <c r="D17911">
        <v>2</v>
      </c>
      <c r="E17911" t="s">
        <v>53731</v>
      </c>
      <c r="F17911" t="s">
        <v>13</v>
      </c>
      <c r="G17911" t="s">
        <v>53732</v>
      </c>
      <c r="H17911" s="3" t="s">
        <v>53733</v>
      </c>
      <c r="I17911" t="s">
        <v>3377</v>
      </c>
      <c r="J17911" t="s">
        <v>53734</v>
      </c>
    </row>
    <row r="17912" spans="1:10" ht="16" x14ac:dyDescent="0.2">
      <c r="A17912" t="s">
        <v>53735</v>
      </c>
      <c r="B17912" t="s">
        <v>53736</v>
      </c>
      <c r="C17912" t="s">
        <v>53737</v>
      </c>
      <c r="D17912">
        <v>3</v>
      </c>
      <c r="E17912" t="s">
        <v>53731</v>
      </c>
      <c r="F17912" t="s">
        <v>13</v>
      </c>
      <c r="G17912" t="s">
        <v>53732</v>
      </c>
      <c r="H17912" s="3" t="s">
        <v>53733</v>
      </c>
      <c r="I17912" t="s">
        <v>3377</v>
      </c>
      <c r="J17912" t="s">
        <v>53738</v>
      </c>
    </row>
    <row r="17913" spans="1:10" ht="16" x14ac:dyDescent="0.2">
      <c r="A17913" t="s">
        <v>53739</v>
      </c>
      <c r="B17913" t="s">
        <v>53740</v>
      </c>
      <c r="C17913" t="s">
        <v>53741</v>
      </c>
      <c r="D17913">
        <v>2</v>
      </c>
      <c r="E17913" t="s">
        <v>53731</v>
      </c>
      <c r="F17913" t="s">
        <v>13</v>
      </c>
      <c r="G17913" t="s">
        <v>53732</v>
      </c>
      <c r="H17913" s="3" t="s">
        <v>53742</v>
      </c>
      <c r="I17913" t="s">
        <v>3377</v>
      </c>
      <c r="J17913" t="s">
        <v>53743</v>
      </c>
    </row>
    <row r="17914" spans="1:10" ht="16" x14ac:dyDescent="0.2">
      <c r="A17914" t="s">
        <v>53735</v>
      </c>
      <c r="B17914" t="s">
        <v>53740</v>
      </c>
      <c r="C17914" t="s">
        <v>53741</v>
      </c>
      <c r="D17914">
        <v>2</v>
      </c>
      <c r="E17914" t="s">
        <v>53731</v>
      </c>
      <c r="F17914" t="s">
        <v>13</v>
      </c>
      <c r="G17914" t="s">
        <v>53732</v>
      </c>
      <c r="H17914" s="3" t="s">
        <v>53742</v>
      </c>
      <c r="I17914" t="s">
        <v>3377</v>
      </c>
      <c r="J17914" t="s">
        <v>53738</v>
      </c>
    </row>
    <row r="17915" spans="1:10" ht="16" x14ac:dyDescent="0.2">
      <c r="A17915" t="s">
        <v>53744</v>
      </c>
      <c r="B17915" t="s">
        <v>53745</v>
      </c>
      <c r="C17915" t="s">
        <v>53746</v>
      </c>
      <c r="D17915">
        <v>1</v>
      </c>
      <c r="E17915" t="s">
        <v>53731</v>
      </c>
      <c r="F17915" t="s">
        <v>13</v>
      </c>
      <c r="G17915" t="s">
        <v>53732</v>
      </c>
      <c r="H17915" s="3" t="s">
        <v>53747</v>
      </c>
      <c r="I17915" t="s">
        <v>3377</v>
      </c>
      <c r="J17915" t="s">
        <v>53748</v>
      </c>
    </row>
    <row r="17916" spans="1:10" ht="16" x14ac:dyDescent="0.2">
      <c r="A17916" t="s">
        <v>28657</v>
      </c>
      <c r="B17916" t="s">
        <v>53749</v>
      </c>
      <c r="C17916" t="s">
        <v>53750</v>
      </c>
      <c r="D17916">
        <v>1</v>
      </c>
      <c r="E17916" t="s">
        <v>53731</v>
      </c>
      <c r="F17916" t="s">
        <v>13</v>
      </c>
      <c r="G17916" t="s">
        <v>53732</v>
      </c>
      <c r="H17916" s="3" t="s">
        <v>53733</v>
      </c>
      <c r="I17916" t="s">
        <v>3377</v>
      </c>
      <c r="J17916" t="s">
        <v>28661</v>
      </c>
    </row>
    <row r="17917" spans="1:10" ht="16" x14ac:dyDescent="0.2">
      <c r="A17917" t="s">
        <v>53744</v>
      </c>
      <c r="B17917" t="s">
        <v>53751</v>
      </c>
      <c r="C17917" t="s">
        <v>53752</v>
      </c>
      <c r="D17917">
        <v>2</v>
      </c>
      <c r="E17917" t="s">
        <v>53731</v>
      </c>
      <c r="F17917" t="s">
        <v>13</v>
      </c>
      <c r="G17917" t="s">
        <v>53732</v>
      </c>
      <c r="H17917" s="3" t="s">
        <v>53747</v>
      </c>
      <c r="I17917" t="s">
        <v>3377</v>
      </c>
      <c r="J17917" t="s">
        <v>53748</v>
      </c>
    </row>
    <row r="17918" spans="1:10" ht="32" x14ac:dyDescent="0.2">
      <c r="A17918" t="s">
        <v>53735</v>
      </c>
      <c r="B17918" t="s">
        <v>53749</v>
      </c>
      <c r="C17918" t="s">
        <v>53750</v>
      </c>
      <c r="D17918">
        <v>1</v>
      </c>
      <c r="E17918" t="s">
        <v>53731</v>
      </c>
      <c r="F17918" t="s">
        <v>13</v>
      </c>
      <c r="G17918" t="s">
        <v>53732</v>
      </c>
      <c r="H17918" s="3" t="s">
        <v>53753</v>
      </c>
      <c r="I17918" t="s">
        <v>3377</v>
      </c>
      <c r="J17918" t="s">
        <v>53738</v>
      </c>
    </row>
    <row r="17919" spans="1:10" ht="16" x14ac:dyDescent="0.2">
      <c r="A17919" t="s">
        <v>53739</v>
      </c>
      <c r="B17919" t="s">
        <v>13361</v>
      </c>
      <c r="C17919" t="s">
        <v>53754</v>
      </c>
      <c r="D17919">
        <v>4</v>
      </c>
      <c r="E17919" t="s">
        <v>53731</v>
      </c>
      <c r="F17919" t="s">
        <v>13</v>
      </c>
      <c r="G17919" t="s">
        <v>53732</v>
      </c>
      <c r="H17919" s="3" t="s">
        <v>53733</v>
      </c>
      <c r="I17919" t="s">
        <v>3377</v>
      </c>
      <c r="J17919" t="s">
        <v>53743</v>
      </c>
    </row>
    <row r="17920" spans="1:10" ht="16" x14ac:dyDescent="0.2">
      <c r="A17920" t="s">
        <v>53739</v>
      </c>
      <c r="B17920" t="s">
        <v>53749</v>
      </c>
      <c r="C17920" t="s">
        <v>53750</v>
      </c>
      <c r="D17920">
        <v>1</v>
      </c>
      <c r="E17920" t="s">
        <v>53731</v>
      </c>
      <c r="F17920" t="s">
        <v>13</v>
      </c>
      <c r="G17920" t="s">
        <v>53732</v>
      </c>
      <c r="H17920" s="3" t="s">
        <v>53733</v>
      </c>
      <c r="I17920" t="s">
        <v>3377</v>
      </c>
      <c r="J17920" t="s">
        <v>53743</v>
      </c>
    </row>
    <row r="17921" spans="1:10" ht="16" x14ac:dyDescent="0.2">
      <c r="A17921" t="s">
        <v>53739</v>
      </c>
      <c r="B17921" t="s">
        <v>53736</v>
      </c>
      <c r="C17921" t="s">
        <v>53737</v>
      </c>
      <c r="D17921">
        <v>3</v>
      </c>
      <c r="E17921" t="s">
        <v>53731</v>
      </c>
      <c r="F17921" t="s">
        <v>13</v>
      </c>
      <c r="G17921" t="s">
        <v>53732</v>
      </c>
      <c r="H17921" s="3" t="s">
        <v>53733</v>
      </c>
      <c r="I17921" t="s">
        <v>3377</v>
      </c>
      <c r="J17921" t="s">
        <v>53743</v>
      </c>
    </row>
    <row r="17922" spans="1:10" ht="16" x14ac:dyDescent="0.2">
      <c r="A17922" t="s">
        <v>53735</v>
      </c>
      <c r="B17922" t="s">
        <v>13361</v>
      </c>
      <c r="C17922" t="s">
        <v>53754</v>
      </c>
      <c r="D17922">
        <v>4</v>
      </c>
      <c r="E17922" t="s">
        <v>53731</v>
      </c>
      <c r="F17922" t="s">
        <v>13</v>
      </c>
      <c r="G17922" t="s">
        <v>53732</v>
      </c>
      <c r="H17922" s="3" t="s">
        <v>53733</v>
      </c>
      <c r="I17922" t="s">
        <v>3377</v>
      </c>
      <c r="J17922" t="s">
        <v>53738</v>
      </c>
    </row>
    <row r="17923" spans="1:10" ht="16" x14ac:dyDescent="0.2">
      <c r="A17923" t="s">
        <v>53755</v>
      </c>
      <c r="B17923" t="s">
        <v>53756</v>
      </c>
      <c r="C17923" t="s">
        <v>53757</v>
      </c>
      <c r="D17923">
        <v>1</v>
      </c>
      <c r="E17923" t="s">
        <v>53758</v>
      </c>
      <c r="F17923" t="s">
        <v>13</v>
      </c>
      <c r="G17923" t="s">
        <v>53759</v>
      </c>
      <c r="H17923" s="3" t="s">
        <v>53760</v>
      </c>
      <c r="I17923" t="s">
        <v>126</v>
      </c>
      <c r="J17923" t="s">
        <v>53761</v>
      </c>
    </row>
    <row r="17924" spans="1:10" ht="16" x14ac:dyDescent="0.2">
      <c r="A17924" t="s">
        <v>53762</v>
      </c>
      <c r="B17924" t="s">
        <v>53756</v>
      </c>
      <c r="C17924" t="s">
        <v>53757</v>
      </c>
      <c r="D17924">
        <v>1</v>
      </c>
      <c r="E17924" t="s">
        <v>53758</v>
      </c>
      <c r="F17924" t="s">
        <v>13</v>
      </c>
      <c r="G17924" t="s">
        <v>53759</v>
      </c>
      <c r="H17924" s="3" t="s">
        <v>53763</v>
      </c>
      <c r="I17924" t="s">
        <v>126</v>
      </c>
      <c r="J17924" t="s">
        <v>53764</v>
      </c>
    </row>
    <row r="17925" spans="1:10" ht="16" x14ac:dyDescent="0.2">
      <c r="A17925" t="s">
        <v>53765</v>
      </c>
      <c r="B17925" t="s">
        <v>53766</v>
      </c>
      <c r="C17925" t="s">
        <v>53767</v>
      </c>
      <c r="D17925">
        <v>3</v>
      </c>
      <c r="E17925" t="s">
        <v>53758</v>
      </c>
      <c r="F17925" t="s">
        <v>13</v>
      </c>
      <c r="G17925" t="s">
        <v>53759</v>
      </c>
      <c r="H17925" s="3" t="s">
        <v>53768</v>
      </c>
      <c r="I17925" t="s">
        <v>126</v>
      </c>
      <c r="J17925" t="s">
        <v>53769</v>
      </c>
    </row>
    <row r="17926" spans="1:10" ht="16" x14ac:dyDescent="0.2">
      <c r="A17926" t="s">
        <v>44136</v>
      </c>
      <c r="B17926" t="s">
        <v>53770</v>
      </c>
      <c r="C17926" t="s">
        <v>53771</v>
      </c>
      <c r="D17926">
        <v>1</v>
      </c>
      <c r="E17926" t="s">
        <v>53758</v>
      </c>
      <c r="F17926" t="s">
        <v>13</v>
      </c>
      <c r="G17926" t="s">
        <v>53759</v>
      </c>
      <c r="H17926" s="3" t="s">
        <v>53772</v>
      </c>
      <c r="I17926" t="s">
        <v>126</v>
      </c>
      <c r="J17926" t="s">
        <v>44138</v>
      </c>
    </row>
    <row r="17927" spans="1:10" ht="16" x14ac:dyDescent="0.2">
      <c r="A17927" t="s">
        <v>53765</v>
      </c>
      <c r="B17927" t="s">
        <v>53756</v>
      </c>
      <c r="C17927" t="s">
        <v>53757</v>
      </c>
      <c r="D17927">
        <v>1</v>
      </c>
      <c r="E17927" t="s">
        <v>53758</v>
      </c>
      <c r="F17927" t="s">
        <v>13</v>
      </c>
      <c r="G17927" t="s">
        <v>53759</v>
      </c>
      <c r="H17927" s="3" t="s">
        <v>53763</v>
      </c>
      <c r="I17927" t="s">
        <v>126</v>
      </c>
      <c r="J17927" t="s">
        <v>53769</v>
      </c>
    </row>
    <row r="17928" spans="1:10" ht="16" x14ac:dyDescent="0.2">
      <c r="A17928" t="s">
        <v>53773</v>
      </c>
      <c r="B17928" t="s">
        <v>53774</v>
      </c>
      <c r="C17928" t="s">
        <v>53775</v>
      </c>
      <c r="D17928">
        <v>4</v>
      </c>
      <c r="E17928" t="s">
        <v>53758</v>
      </c>
      <c r="F17928" t="s">
        <v>13</v>
      </c>
      <c r="G17928" t="s">
        <v>53759</v>
      </c>
      <c r="H17928" s="3" t="s">
        <v>53760</v>
      </c>
      <c r="I17928" t="s">
        <v>126</v>
      </c>
      <c r="J17928" t="s">
        <v>53776</v>
      </c>
    </row>
    <row r="17929" spans="1:10" ht="16" x14ac:dyDescent="0.2">
      <c r="A17929" t="s">
        <v>53777</v>
      </c>
      <c r="B17929" t="s">
        <v>53778</v>
      </c>
      <c r="C17929" t="s">
        <v>53779</v>
      </c>
      <c r="D17929">
        <v>1</v>
      </c>
      <c r="E17929" t="s">
        <v>53758</v>
      </c>
      <c r="F17929" t="s">
        <v>13</v>
      </c>
      <c r="G17929" t="s">
        <v>53759</v>
      </c>
      <c r="H17929" s="3" t="s">
        <v>53760</v>
      </c>
      <c r="I17929" t="s">
        <v>126</v>
      </c>
      <c r="J17929" t="s">
        <v>53780</v>
      </c>
    </row>
    <row r="17930" spans="1:10" ht="16" x14ac:dyDescent="0.2">
      <c r="A17930" t="s">
        <v>53781</v>
      </c>
      <c r="B17930" t="s">
        <v>53756</v>
      </c>
      <c r="C17930" t="s">
        <v>53757</v>
      </c>
      <c r="D17930">
        <v>1</v>
      </c>
      <c r="E17930" t="s">
        <v>53758</v>
      </c>
      <c r="F17930" t="s">
        <v>13</v>
      </c>
      <c r="G17930" t="s">
        <v>53759</v>
      </c>
      <c r="H17930" s="3" t="s">
        <v>53760</v>
      </c>
      <c r="I17930" t="s">
        <v>126</v>
      </c>
      <c r="J17930" t="s">
        <v>53782</v>
      </c>
    </row>
    <row r="17931" spans="1:10" ht="16" x14ac:dyDescent="0.2">
      <c r="A17931" t="s">
        <v>53783</v>
      </c>
      <c r="B17931" t="s">
        <v>13121</v>
      </c>
      <c r="C17931" t="s">
        <v>13122</v>
      </c>
      <c r="D17931">
        <v>2</v>
      </c>
      <c r="E17931" t="s">
        <v>53758</v>
      </c>
      <c r="F17931" t="s">
        <v>13</v>
      </c>
      <c r="G17931" t="s">
        <v>53759</v>
      </c>
      <c r="H17931" s="3" t="s">
        <v>53772</v>
      </c>
      <c r="I17931" t="s">
        <v>126</v>
      </c>
      <c r="J17931" t="s">
        <v>53784</v>
      </c>
    </row>
    <row r="17932" spans="1:10" ht="16" x14ac:dyDescent="0.2">
      <c r="A17932" t="s">
        <v>53777</v>
      </c>
      <c r="B17932" t="s">
        <v>53785</v>
      </c>
      <c r="C17932" t="s">
        <v>53786</v>
      </c>
      <c r="D17932">
        <v>3</v>
      </c>
      <c r="E17932" t="s">
        <v>53758</v>
      </c>
      <c r="F17932" t="s">
        <v>13</v>
      </c>
      <c r="G17932" t="s">
        <v>53759</v>
      </c>
      <c r="H17932" s="3" t="s">
        <v>53760</v>
      </c>
      <c r="I17932" t="s">
        <v>126</v>
      </c>
      <c r="J17932" t="s">
        <v>53780</v>
      </c>
    </row>
    <row r="17933" spans="1:10" ht="16" x14ac:dyDescent="0.2">
      <c r="A17933" t="s">
        <v>51861</v>
      </c>
      <c r="B17933" t="s">
        <v>53787</v>
      </c>
      <c r="C17933" t="s">
        <v>53788</v>
      </c>
      <c r="D17933">
        <v>3</v>
      </c>
      <c r="E17933" t="s">
        <v>53758</v>
      </c>
      <c r="F17933" t="s">
        <v>13</v>
      </c>
      <c r="G17933" t="s">
        <v>53759</v>
      </c>
      <c r="H17933" s="3" t="s">
        <v>53772</v>
      </c>
      <c r="I17933" t="s">
        <v>126</v>
      </c>
      <c r="J17933" t="s">
        <v>51864</v>
      </c>
    </row>
    <row r="17934" spans="1:10" ht="16" x14ac:dyDescent="0.2">
      <c r="A17934" t="s">
        <v>53789</v>
      </c>
      <c r="B17934" t="s">
        <v>53756</v>
      </c>
      <c r="C17934" t="s">
        <v>53757</v>
      </c>
      <c r="D17934">
        <v>1</v>
      </c>
      <c r="E17934" t="s">
        <v>53758</v>
      </c>
      <c r="F17934" t="s">
        <v>13</v>
      </c>
      <c r="G17934" t="s">
        <v>53759</v>
      </c>
      <c r="H17934" s="3" t="s">
        <v>53763</v>
      </c>
      <c r="I17934" t="s">
        <v>126</v>
      </c>
      <c r="J17934" t="s">
        <v>53790</v>
      </c>
    </row>
    <row r="17935" spans="1:10" ht="16" x14ac:dyDescent="0.2">
      <c r="A17935" t="s">
        <v>53755</v>
      </c>
      <c r="B17935" t="s">
        <v>53791</v>
      </c>
      <c r="C17935" t="s">
        <v>53792</v>
      </c>
      <c r="D17935">
        <v>2</v>
      </c>
      <c r="E17935" t="s">
        <v>53758</v>
      </c>
      <c r="F17935" t="s">
        <v>13</v>
      </c>
      <c r="G17935" t="s">
        <v>53759</v>
      </c>
      <c r="H17935" s="3" t="s">
        <v>53760</v>
      </c>
      <c r="I17935" t="s">
        <v>126</v>
      </c>
      <c r="J17935" t="s">
        <v>53761</v>
      </c>
    </row>
    <row r="17936" spans="1:10" ht="16" x14ac:dyDescent="0.2">
      <c r="A17936" t="s">
        <v>4201</v>
      </c>
      <c r="B17936" t="s">
        <v>53793</v>
      </c>
      <c r="C17936" t="s">
        <v>53794</v>
      </c>
      <c r="D17936">
        <v>5</v>
      </c>
      <c r="E17936" t="s">
        <v>53758</v>
      </c>
      <c r="F17936" t="s">
        <v>13</v>
      </c>
      <c r="G17936" t="s">
        <v>53759</v>
      </c>
      <c r="H17936" s="3" t="s">
        <v>53795</v>
      </c>
      <c r="I17936" t="s">
        <v>126</v>
      </c>
      <c r="J17936" t="s">
        <v>4205</v>
      </c>
    </row>
    <row r="17937" spans="1:10" ht="16" x14ac:dyDescent="0.2">
      <c r="A17937" t="s">
        <v>53773</v>
      </c>
      <c r="B17937" t="s">
        <v>53756</v>
      </c>
      <c r="C17937" t="s">
        <v>53757</v>
      </c>
      <c r="D17937">
        <v>1</v>
      </c>
      <c r="E17937" t="s">
        <v>53758</v>
      </c>
      <c r="F17937" t="s">
        <v>13</v>
      </c>
      <c r="G17937" t="s">
        <v>53759</v>
      </c>
      <c r="H17937" s="3" t="s">
        <v>53760</v>
      </c>
      <c r="I17937" t="s">
        <v>126</v>
      </c>
      <c r="J17937" t="s">
        <v>53776</v>
      </c>
    </row>
    <row r="17938" spans="1:10" ht="16" x14ac:dyDescent="0.2">
      <c r="A17938" t="s">
        <v>53773</v>
      </c>
      <c r="B17938" t="s">
        <v>37877</v>
      </c>
      <c r="C17938" t="s">
        <v>53796</v>
      </c>
      <c r="D17938">
        <v>2</v>
      </c>
      <c r="E17938" t="s">
        <v>53758</v>
      </c>
      <c r="F17938" t="s">
        <v>13</v>
      </c>
      <c r="G17938" t="s">
        <v>53759</v>
      </c>
      <c r="H17938" s="3" t="s">
        <v>53760</v>
      </c>
      <c r="I17938" t="s">
        <v>126</v>
      </c>
      <c r="J17938" t="s">
        <v>53776</v>
      </c>
    </row>
    <row r="17939" spans="1:10" ht="16" x14ac:dyDescent="0.2">
      <c r="A17939" t="s">
        <v>53773</v>
      </c>
      <c r="B17939" t="s">
        <v>53797</v>
      </c>
      <c r="C17939" t="s">
        <v>53798</v>
      </c>
      <c r="D17939">
        <v>3</v>
      </c>
      <c r="E17939" t="s">
        <v>53758</v>
      </c>
      <c r="F17939" t="s">
        <v>13</v>
      </c>
      <c r="G17939" t="s">
        <v>53759</v>
      </c>
      <c r="H17939" s="3" t="s">
        <v>53760</v>
      </c>
      <c r="I17939" t="s">
        <v>126</v>
      </c>
      <c r="J17939" t="s">
        <v>53776</v>
      </c>
    </row>
    <row r="17940" spans="1:10" ht="16" x14ac:dyDescent="0.2">
      <c r="A17940" t="s">
        <v>5861</v>
      </c>
      <c r="B17940" t="s">
        <v>53756</v>
      </c>
      <c r="C17940" t="s">
        <v>53757</v>
      </c>
      <c r="D17940">
        <v>1</v>
      </c>
      <c r="E17940" t="s">
        <v>53758</v>
      </c>
      <c r="F17940" t="s">
        <v>13</v>
      </c>
      <c r="G17940" t="s">
        <v>53759</v>
      </c>
      <c r="H17940" s="3" t="s">
        <v>53760</v>
      </c>
      <c r="I17940" t="s">
        <v>126</v>
      </c>
      <c r="J17940" t="s">
        <v>5866</v>
      </c>
    </row>
    <row r="17941" spans="1:10" ht="16" x14ac:dyDescent="0.2">
      <c r="A17941" t="s">
        <v>53777</v>
      </c>
      <c r="B17941" t="s">
        <v>53756</v>
      </c>
      <c r="C17941" t="s">
        <v>53757</v>
      </c>
      <c r="D17941">
        <v>4</v>
      </c>
      <c r="E17941" t="s">
        <v>53758</v>
      </c>
      <c r="F17941" t="s">
        <v>13</v>
      </c>
      <c r="G17941" t="s">
        <v>53759</v>
      </c>
      <c r="H17941" s="3" t="s">
        <v>53760</v>
      </c>
      <c r="I17941" t="s">
        <v>126</v>
      </c>
      <c r="J17941" t="s">
        <v>53780</v>
      </c>
    </row>
    <row r="17942" spans="1:10" ht="16" x14ac:dyDescent="0.2">
      <c r="A17942" t="s">
        <v>53799</v>
      </c>
      <c r="B17942" t="s">
        <v>53800</v>
      </c>
      <c r="C17942" t="s">
        <v>53801</v>
      </c>
      <c r="D17942">
        <v>2</v>
      </c>
      <c r="E17942" t="s">
        <v>13</v>
      </c>
      <c r="F17942" t="s">
        <v>13</v>
      </c>
      <c r="G17942" t="s">
        <v>53802</v>
      </c>
      <c r="H17942" s="3" t="s">
        <v>53803</v>
      </c>
      <c r="I17942" t="s">
        <v>2954</v>
      </c>
      <c r="J17942" t="s">
        <v>53804</v>
      </c>
    </row>
    <row r="17943" spans="1:10" ht="16" x14ac:dyDescent="0.2">
      <c r="A17943" t="s">
        <v>2949</v>
      </c>
      <c r="B17943" t="s">
        <v>53805</v>
      </c>
      <c r="C17943" t="s">
        <v>53806</v>
      </c>
      <c r="D17943">
        <v>2</v>
      </c>
      <c r="E17943" t="s">
        <v>13</v>
      </c>
      <c r="F17943" t="s">
        <v>13</v>
      </c>
      <c r="G17943" t="s">
        <v>53802</v>
      </c>
      <c r="H17943" s="3" t="s">
        <v>53803</v>
      </c>
      <c r="I17943" t="s">
        <v>2954</v>
      </c>
      <c r="J17943" t="s">
        <v>2955</v>
      </c>
    </row>
    <row r="17944" spans="1:10" ht="16" x14ac:dyDescent="0.2">
      <c r="A17944" t="s">
        <v>2949</v>
      </c>
      <c r="B17944" t="s">
        <v>53807</v>
      </c>
      <c r="C17944" t="s">
        <v>53808</v>
      </c>
      <c r="D17944">
        <v>1</v>
      </c>
      <c r="E17944" t="s">
        <v>13</v>
      </c>
      <c r="F17944" t="s">
        <v>13</v>
      </c>
      <c r="G17944" t="s">
        <v>53802</v>
      </c>
      <c r="H17944" s="3" t="s">
        <v>53803</v>
      </c>
      <c r="I17944" t="s">
        <v>2954</v>
      </c>
      <c r="J17944" t="s">
        <v>2955</v>
      </c>
    </row>
    <row r="17945" spans="1:10" ht="16" x14ac:dyDescent="0.2">
      <c r="A17945" t="s">
        <v>53809</v>
      </c>
      <c r="B17945" t="s">
        <v>53810</v>
      </c>
      <c r="C17945" t="s">
        <v>53811</v>
      </c>
      <c r="D17945">
        <v>1</v>
      </c>
      <c r="E17945" t="s">
        <v>13</v>
      </c>
      <c r="F17945" t="s">
        <v>13</v>
      </c>
      <c r="G17945" t="s">
        <v>53802</v>
      </c>
      <c r="H17945" s="3" t="s">
        <v>53812</v>
      </c>
      <c r="I17945" t="s">
        <v>53813</v>
      </c>
      <c r="J17945" t="s">
        <v>53814</v>
      </c>
    </row>
    <row r="17946" spans="1:10" ht="32" x14ac:dyDescent="0.2">
      <c r="A17946" t="s">
        <v>53815</v>
      </c>
      <c r="B17946" t="s">
        <v>53816</v>
      </c>
      <c r="C17946" t="s">
        <v>53817</v>
      </c>
      <c r="D17946">
        <v>3</v>
      </c>
      <c r="E17946" t="s">
        <v>13</v>
      </c>
      <c r="F17946" t="s">
        <v>13</v>
      </c>
      <c r="G17946" t="s">
        <v>53802</v>
      </c>
      <c r="H17946" s="3" t="s">
        <v>53818</v>
      </c>
      <c r="I17946" t="s">
        <v>2954</v>
      </c>
      <c r="J17946" t="s">
        <v>53819</v>
      </c>
    </row>
    <row r="17947" spans="1:10" ht="32" x14ac:dyDescent="0.2">
      <c r="A17947" t="s">
        <v>53815</v>
      </c>
      <c r="B17947" t="s">
        <v>53820</v>
      </c>
      <c r="C17947" t="s">
        <v>53821</v>
      </c>
      <c r="D17947">
        <v>1</v>
      </c>
      <c r="E17947" t="s">
        <v>13</v>
      </c>
      <c r="F17947" t="s">
        <v>13</v>
      </c>
      <c r="G17947" t="s">
        <v>53802</v>
      </c>
      <c r="H17947" s="3" t="s">
        <v>53818</v>
      </c>
      <c r="I17947" t="s">
        <v>2954</v>
      </c>
      <c r="J17947" t="s">
        <v>53819</v>
      </c>
    </row>
    <row r="17948" spans="1:10" ht="32" x14ac:dyDescent="0.2">
      <c r="A17948" t="s">
        <v>25108</v>
      </c>
      <c r="B17948" t="s">
        <v>53822</v>
      </c>
      <c r="C17948" t="s">
        <v>53823</v>
      </c>
      <c r="D17948">
        <v>3</v>
      </c>
      <c r="E17948" t="s">
        <v>13</v>
      </c>
      <c r="F17948" t="s">
        <v>13</v>
      </c>
      <c r="G17948" t="s">
        <v>53802</v>
      </c>
      <c r="H17948" s="3" t="s">
        <v>53824</v>
      </c>
      <c r="I17948" t="s">
        <v>2954</v>
      </c>
      <c r="J17948" t="s">
        <v>25111</v>
      </c>
    </row>
    <row r="17949" spans="1:10" ht="16" x14ac:dyDescent="0.2">
      <c r="A17949" t="s">
        <v>53825</v>
      </c>
      <c r="B17949" t="s">
        <v>53826</v>
      </c>
      <c r="C17949" t="s">
        <v>53827</v>
      </c>
      <c r="D17949">
        <v>1</v>
      </c>
      <c r="E17949" t="s">
        <v>13</v>
      </c>
      <c r="F17949" t="s">
        <v>13</v>
      </c>
      <c r="G17949" t="s">
        <v>53802</v>
      </c>
      <c r="H17949" s="3" t="s">
        <v>53803</v>
      </c>
      <c r="I17949" t="s">
        <v>2954</v>
      </c>
      <c r="J17949" t="s">
        <v>53828</v>
      </c>
    </row>
    <row r="17950" spans="1:10" ht="32" x14ac:dyDescent="0.2">
      <c r="A17950" t="s">
        <v>53799</v>
      </c>
      <c r="B17950" t="s">
        <v>53829</v>
      </c>
      <c r="C17950" t="s">
        <v>53830</v>
      </c>
      <c r="D17950">
        <v>1</v>
      </c>
      <c r="E17950" t="s">
        <v>13</v>
      </c>
      <c r="F17950" t="s">
        <v>13</v>
      </c>
      <c r="G17950" t="s">
        <v>53802</v>
      </c>
      <c r="H17950" s="3" t="s">
        <v>53831</v>
      </c>
      <c r="I17950" t="s">
        <v>2954</v>
      </c>
      <c r="J17950" t="s">
        <v>53804</v>
      </c>
    </row>
    <row r="17951" spans="1:10" ht="32" x14ac:dyDescent="0.2">
      <c r="A17951" t="s">
        <v>53815</v>
      </c>
      <c r="B17951" t="s">
        <v>53832</v>
      </c>
      <c r="C17951" t="s">
        <v>53833</v>
      </c>
      <c r="D17951">
        <v>2</v>
      </c>
      <c r="E17951" t="s">
        <v>13</v>
      </c>
      <c r="F17951" t="s">
        <v>13</v>
      </c>
      <c r="G17951" t="s">
        <v>53802</v>
      </c>
      <c r="H17951" s="3" t="s">
        <v>53818</v>
      </c>
      <c r="I17951" t="s">
        <v>2954</v>
      </c>
      <c r="J17951" t="s">
        <v>53819</v>
      </c>
    </row>
    <row r="17952" spans="1:10" ht="16" x14ac:dyDescent="0.2">
      <c r="A17952" t="s">
        <v>10176</v>
      </c>
      <c r="B17952" t="s">
        <v>53834</v>
      </c>
      <c r="C17952" t="s">
        <v>53835</v>
      </c>
      <c r="D17952">
        <v>2</v>
      </c>
      <c r="E17952" t="s">
        <v>13</v>
      </c>
      <c r="F17952" t="s">
        <v>13</v>
      </c>
      <c r="G17952" t="s">
        <v>53836</v>
      </c>
      <c r="H17952" s="3" t="s">
        <v>53837</v>
      </c>
      <c r="I17952" t="s">
        <v>3377</v>
      </c>
      <c r="J17952" t="s">
        <v>10180</v>
      </c>
    </row>
    <row r="17953" spans="1:10" ht="16" x14ac:dyDescent="0.2">
      <c r="A17953" t="s">
        <v>23646</v>
      </c>
      <c r="B17953" t="s">
        <v>49892</v>
      </c>
      <c r="C17953" t="s">
        <v>49893</v>
      </c>
      <c r="D17953">
        <v>4</v>
      </c>
      <c r="E17953" t="s">
        <v>13</v>
      </c>
      <c r="F17953" t="s">
        <v>13</v>
      </c>
      <c r="G17953" t="s">
        <v>53838</v>
      </c>
      <c r="H17953" s="3" t="s">
        <v>53839</v>
      </c>
      <c r="I17953" t="s">
        <v>62</v>
      </c>
      <c r="J17953" t="s">
        <v>23650</v>
      </c>
    </row>
    <row r="17954" spans="1:10" ht="16" x14ac:dyDescent="0.2">
      <c r="A17954" t="s">
        <v>8916</v>
      </c>
      <c r="B17954" t="s">
        <v>53840</v>
      </c>
      <c r="C17954" t="s">
        <v>53841</v>
      </c>
      <c r="D17954">
        <v>1</v>
      </c>
      <c r="E17954" t="s">
        <v>13</v>
      </c>
      <c r="F17954" t="s">
        <v>13</v>
      </c>
      <c r="G17954" t="s">
        <v>53842</v>
      </c>
      <c r="H17954" s="3" t="s">
        <v>53843</v>
      </c>
      <c r="I17954" t="s">
        <v>62</v>
      </c>
      <c r="J17954" t="s">
        <v>8921</v>
      </c>
    </row>
    <row r="17955" spans="1:10" ht="16" x14ac:dyDescent="0.2">
      <c r="A17955" t="s">
        <v>17597</v>
      </c>
      <c r="B17955" t="s">
        <v>53844</v>
      </c>
      <c r="C17955" t="s">
        <v>53845</v>
      </c>
      <c r="D17955">
        <v>4</v>
      </c>
      <c r="E17955" t="s">
        <v>13</v>
      </c>
      <c r="F17955" t="s">
        <v>13</v>
      </c>
      <c r="G17955" t="s">
        <v>53842</v>
      </c>
      <c r="H17955" s="3" t="s">
        <v>53843</v>
      </c>
      <c r="I17955" t="s">
        <v>62</v>
      </c>
      <c r="J17955" t="s">
        <v>17601</v>
      </c>
    </row>
    <row r="17956" spans="1:10" ht="16" x14ac:dyDescent="0.2">
      <c r="A17956" t="s">
        <v>6565</v>
      </c>
      <c r="B17956" t="s">
        <v>53846</v>
      </c>
      <c r="C17956" t="s">
        <v>53847</v>
      </c>
      <c r="D17956">
        <v>1</v>
      </c>
      <c r="E17956" t="s">
        <v>13</v>
      </c>
      <c r="F17956" t="s">
        <v>13</v>
      </c>
      <c r="G17956" t="s">
        <v>53842</v>
      </c>
      <c r="H17956" s="3" t="s">
        <v>53843</v>
      </c>
      <c r="I17956" t="s">
        <v>62</v>
      </c>
      <c r="J17956" t="s">
        <v>6569</v>
      </c>
    </row>
    <row r="17957" spans="1:10" ht="16" x14ac:dyDescent="0.2">
      <c r="A17957" t="s">
        <v>17597</v>
      </c>
      <c r="B17957" t="s">
        <v>53848</v>
      </c>
      <c r="C17957" t="s">
        <v>53849</v>
      </c>
      <c r="D17957">
        <v>3</v>
      </c>
      <c r="E17957" t="s">
        <v>13</v>
      </c>
      <c r="F17957" t="s">
        <v>13</v>
      </c>
      <c r="G17957" t="s">
        <v>53842</v>
      </c>
      <c r="H17957" s="3" t="s">
        <v>53843</v>
      </c>
      <c r="I17957" t="s">
        <v>62</v>
      </c>
      <c r="J17957" t="s">
        <v>17601</v>
      </c>
    </row>
    <row r="17958" spans="1:10" ht="16" x14ac:dyDescent="0.2">
      <c r="A17958" t="s">
        <v>17597</v>
      </c>
      <c r="B17958" t="s">
        <v>53850</v>
      </c>
      <c r="C17958" t="s">
        <v>53851</v>
      </c>
      <c r="D17958">
        <v>2</v>
      </c>
      <c r="E17958" t="s">
        <v>13</v>
      </c>
      <c r="F17958" t="s">
        <v>13</v>
      </c>
      <c r="G17958" t="s">
        <v>53842</v>
      </c>
      <c r="H17958" s="3" t="s">
        <v>53843</v>
      </c>
      <c r="I17958" t="s">
        <v>62</v>
      </c>
      <c r="J17958" t="s">
        <v>17601</v>
      </c>
    </row>
    <row r="17959" spans="1:10" ht="16" x14ac:dyDescent="0.2">
      <c r="A17959" t="s">
        <v>29416</v>
      </c>
      <c r="B17959" t="s">
        <v>53852</v>
      </c>
      <c r="C17959" t="s">
        <v>53853</v>
      </c>
      <c r="D17959">
        <v>4</v>
      </c>
      <c r="E17959" t="s">
        <v>13</v>
      </c>
      <c r="F17959" t="s">
        <v>13</v>
      </c>
      <c r="G17959" t="s">
        <v>53854</v>
      </c>
      <c r="H17959" s="3" t="s">
        <v>53855</v>
      </c>
      <c r="I17959" t="s">
        <v>1002</v>
      </c>
      <c r="J17959" t="s">
        <v>29417</v>
      </c>
    </row>
    <row r="17960" spans="1:10" ht="16" x14ac:dyDescent="0.2">
      <c r="A17960" t="s">
        <v>44862</v>
      </c>
      <c r="B17960" t="s">
        <v>53856</v>
      </c>
      <c r="C17960" t="s">
        <v>53857</v>
      </c>
      <c r="D17960">
        <v>1</v>
      </c>
      <c r="E17960" t="s">
        <v>13</v>
      </c>
      <c r="F17960" t="s">
        <v>13</v>
      </c>
      <c r="G17960" t="s">
        <v>53858</v>
      </c>
      <c r="H17960" s="3" t="s">
        <v>53859</v>
      </c>
      <c r="I17960" t="s">
        <v>856</v>
      </c>
      <c r="J17960" t="s">
        <v>44866</v>
      </c>
    </row>
    <row r="17961" spans="1:10" ht="80" x14ac:dyDescent="0.2">
      <c r="A17961" t="s">
        <v>15390</v>
      </c>
      <c r="B17961" t="s">
        <v>35203</v>
      </c>
      <c r="C17961" t="s">
        <v>35204</v>
      </c>
      <c r="D17961">
        <v>2</v>
      </c>
      <c r="E17961" t="s">
        <v>13</v>
      </c>
      <c r="F17961" t="s">
        <v>13</v>
      </c>
      <c r="G17961" t="s">
        <v>53860</v>
      </c>
      <c r="H17961" s="3" t="s">
        <v>53861</v>
      </c>
      <c r="I17961" t="s">
        <v>36</v>
      </c>
      <c r="J17961" t="s">
        <v>15392</v>
      </c>
    </row>
    <row r="17962" spans="1:10" ht="16" x14ac:dyDescent="0.2">
      <c r="A17962" t="s">
        <v>50049</v>
      </c>
      <c r="B17962" t="s">
        <v>53862</v>
      </c>
      <c r="C17962" t="s">
        <v>53863</v>
      </c>
      <c r="D17962">
        <v>2</v>
      </c>
      <c r="E17962" t="s">
        <v>13</v>
      </c>
      <c r="F17962" t="s">
        <v>13</v>
      </c>
      <c r="G17962" t="s">
        <v>53864</v>
      </c>
      <c r="H17962" s="3" t="s">
        <v>53865</v>
      </c>
      <c r="I17962" t="s">
        <v>69</v>
      </c>
      <c r="J17962" t="s">
        <v>50050</v>
      </c>
    </row>
    <row r="17963" spans="1:10" ht="16" x14ac:dyDescent="0.2">
      <c r="A17963" t="s">
        <v>48018</v>
      </c>
      <c r="B17963" t="s">
        <v>53866</v>
      </c>
      <c r="C17963" t="s">
        <v>53867</v>
      </c>
      <c r="D17963">
        <v>4</v>
      </c>
      <c r="E17963" t="s">
        <v>13</v>
      </c>
      <c r="F17963" t="s">
        <v>13</v>
      </c>
      <c r="G17963" t="s">
        <v>53868</v>
      </c>
      <c r="H17963" s="3" t="s">
        <v>53869</v>
      </c>
      <c r="I17963" t="s">
        <v>62</v>
      </c>
      <c r="J17963" t="s">
        <v>48023</v>
      </c>
    </row>
    <row r="17964" spans="1:10" ht="16" x14ac:dyDescent="0.2">
      <c r="A17964" t="s">
        <v>23758</v>
      </c>
      <c r="B17964" t="s">
        <v>53870</v>
      </c>
      <c r="C17964" t="s">
        <v>53871</v>
      </c>
      <c r="D17964">
        <v>1</v>
      </c>
      <c r="E17964" t="s">
        <v>13</v>
      </c>
      <c r="F17964" t="s">
        <v>13</v>
      </c>
      <c r="G17964" t="s">
        <v>53872</v>
      </c>
      <c r="H17964" s="3" t="s">
        <v>53873</v>
      </c>
      <c r="I17964" t="s">
        <v>7108</v>
      </c>
      <c r="J17964" t="s">
        <v>23762</v>
      </c>
    </row>
    <row r="17965" spans="1:10" ht="16" x14ac:dyDescent="0.2">
      <c r="A17965" t="s">
        <v>23758</v>
      </c>
      <c r="B17965" t="s">
        <v>53874</v>
      </c>
      <c r="C17965" t="s">
        <v>53875</v>
      </c>
      <c r="D17965">
        <v>2</v>
      </c>
      <c r="E17965" t="s">
        <v>13</v>
      </c>
      <c r="F17965" t="s">
        <v>13</v>
      </c>
      <c r="G17965" t="s">
        <v>53872</v>
      </c>
      <c r="H17965" s="3" t="s">
        <v>53876</v>
      </c>
      <c r="I17965" t="s">
        <v>7108</v>
      </c>
      <c r="J17965" t="s">
        <v>23762</v>
      </c>
    </row>
    <row r="17966" spans="1:10" ht="16" x14ac:dyDescent="0.2">
      <c r="A17966" t="s">
        <v>23758</v>
      </c>
      <c r="B17966" t="s">
        <v>53877</v>
      </c>
      <c r="C17966" t="s">
        <v>53878</v>
      </c>
      <c r="D17966">
        <v>4</v>
      </c>
      <c r="E17966" t="s">
        <v>13</v>
      </c>
      <c r="F17966" t="s">
        <v>13</v>
      </c>
      <c r="G17966" t="s">
        <v>53872</v>
      </c>
      <c r="H17966" s="3" t="s">
        <v>53873</v>
      </c>
      <c r="I17966" t="s">
        <v>7108</v>
      </c>
      <c r="J17966" t="s">
        <v>23762</v>
      </c>
    </row>
    <row r="17967" spans="1:10" ht="16" x14ac:dyDescent="0.2">
      <c r="A17967" t="s">
        <v>23758</v>
      </c>
      <c r="B17967" t="s">
        <v>53879</v>
      </c>
      <c r="C17967" t="s">
        <v>53880</v>
      </c>
      <c r="D17967">
        <v>5</v>
      </c>
      <c r="E17967" t="s">
        <v>13</v>
      </c>
      <c r="F17967" t="s">
        <v>13</v>
      </c>
      <c r="G17967" t="s">
        <v>53872</v>
      </c>
      <c r="H17967" s="3" t="s">
        <v>53873</v>
      </c>
      <c r="I17967" t="s">
        <v>7108</v>
      </c>
      <c r="J17967" t="s">
        <v>23762</v>
      </c>
    </row>
    <row r="17968" spans="1:10" ht="16" x14ac:dyDescent="0.2">
      <c r="A17968" t="s">
        <v>53881</v>
      </c>
      <c r="B17968" t="s">
        <v>53882</v>
      </c>
      <c r="C17968" t="s">
        <v>53883</v>
      </c>
      <c r="D17968">
        <v>1</v>
      </c>
      <c r="E17968" t="s">
        <v>13</v>
      </c>
      <c r="F17968" t="s">
        <v>13</v>
      </c>
      <c r="G17968" t="s">
        <v>53884</v>
      </c>
      <c r="H17968" s="3" t="s">
        <v>53885</v>
      </c>
      <c r="I17968" t="s">
        <v>817</v>
      </c>
      <c r="J17968" t="s">
        <v>53886</v>
      </c>
    </row>
    <row r="17969" spans="1:10" ht="16" x14ac:dyDescent="0.2">
      <c r="A17969" t="s">
        <v>53887</v>
      </c>
      <c r="B17969" t="s">
        <v>53882</v>
      </c>
      <c r="C17969" t="s">
        <v>53883</v>
      </c>
      <c r="D17969">
        <v>1</v>
      </c>
      <c r="E17969" t="s">
        <v>13</v>
      </c>
      <c r="F17969" t="s">
        <v>13</v>
      </c>
      <c r="G17969" t="s">
        <v>53884</v>
      </c>
      <c r="H17969" s="3" t="s">
        <v>53888</v>
      </c>
      <c r="I17969" t="s">
        <v>817</v>
      </c>
      <c r="J17969" t="s">
        <v>53889</v>
      </c>
    </row>
    <row r="17970" spans="1:10" ht="16" x14ac:dyDescent="0.2">
      <c r="A17970" t="s">
        <v>53890</v>
      </c>
      <c r="B17970" t="s">
        <v>53891</v>
      </c>
      <c r="C17970" t="s">
        <v>53892</v>
      </c>
      <c r="D17970">
        <v>2</v>
      </c>
      <c r="E17970" t="s">
        <v>13</v>
      </c>
      <c r="F17970" t="s">
        <v>13</v>
      </c>
      <c r="G17970" t="s">
        <v>53893</v>
      </c>
      <c r="H17970" s="3" t="s">
        <v>53894</v>
      </c>
      <c r="I17970" t="s">
        <v>509</v>
      </c>
      <c r="J17970" t="s">
        <v>53895</v>
      </c>
    </row>
    <row r="17971" spans="1:10" ht="16" x14ac:dyDescent="0.2">
      <c r="A17971" t="s">
        <v>12109</v>
      </c>
      <c r="B17971" t="s">
        <v>53896</v>
      </c>
      <c r="C17971" t="s">
        <v>53897</v>
      </c>
      <c r="D17971">
        <v>3</v>
      </c>
      <c r="E17971" t="s">
        <v>13</v>
      </c>
      <c r="F17971" t="s">
        <v>13</v>
      </c>
      <c r="G17971" t="s">
        <v>53893</v>
      </c>
      <c r="H17971" s="3" t="s">
        <v>53898</v>
      </c>
      <c r="I17971" t="s">
        <v>509</v>
      </c>
      <c r="J17971" t="s">
        <v>12114</v>
      </c>
    </row>
    <row r="17972" spans="1:10" ht="16" x14ac:dyDescent="0.2">
      <c r="A17972" t="s">
        <v>4330</v>
      </c>
      <c r="B17972" t="s">
        <v>53899</v>
      </c>
      <c r="C17972" t="s">
        <v>53900</v>
      </c>
      <c r="D17972">
        <v>2</v>
      </c>
      <c r="E17972" t="s">
        <v>13</v>
      </c>
      <c r="F17972" t="s">
        <v>13</v>
      </c>
      <c r="G17972" t="s">
        <v>53893</v>
      </c>
      <c r="H17972" s="3" t="s">
        <v>53901</v>
      </c>
      <c r="I17972" t="s">
        <v>509</v>
      </c>
      <c r="J17972" t="s">
        <v>4333</v>
      </c>
    </row>
    <row r="17973" spans="1:10" ht="16" x14ac:dyDescent="0.2">
      <c r="A17973" t="s">
        <v>12109</v>
      </c>
      <c r="B17973" t="s">
        <v>53902</v>
      </c>
      <c r="C17973" t="s">
        <v>53903</v>
      </c>
      <c r="D17973">
        <v>4</v>
      </c>
      <c r="E17973" t="s">
        <v>13</v>
      </c>
      <c r="F17973" t="s">
        <v>13</v>
      </c>
      <c r="G17973" t="s">
        <v>53893</v>
      </c>
      <c r="H17973" s="3" t="s">
        <v>53898</v>
      </c>
      <c r="I17973" t="s">
        <v>509</v>
      </c>
      <c r="J17973" t="s">
        <v>12114</v>
      </c>
    </row>
    <row r="17974" spans="1:10" ht="16" x14ac:dyDescent="0.2">
      <c r="A17974" t="s">
        <v>13230</v>
      </c>
      <c r="B17974" t="s">
        <v>53899</v>
      </c>
      <c r="C17974" t="s">
        <v>53900</v>
      </c>
      <c r="D17974">
        <v>3</v>
      </c>
      <c r="E17974" t="s">
        <v>13</v>
      </c>
      <c r="F17974" t="s">
        <v>13</v>
      </c>
      <c r="G17974" t="s">
        <v>53893</v>
      </c>
      <c r="H17974" s="3" t="s">
        <v>53901</v>
      </c>
      <c r="I17974" t="s">
        <v>509</v>
      </c>
      <c r="J17974" t="s">
        <v>13235</v>
      </c>
    </row>
    <row r="17975" spans="1:10" ht="16" x14ac:dyDescent="0.2">
      <c r="A17975" t="s">
        <v>53904</v>
      </c>
      <c r="B17975" t="s">
        <v>53902</v>
      </c>
      <c r="C17975" t="s">
        <v>53903</v>
      </c>
      <c r="D17975">
        <v>4</v>
      </c>
      <c r="E17975" t="s">
        <v>13</v>
      </c>
      <c r="F17975" t="s">
        <v>13</v>
      </c>
      <c r="G17975" t="s">
        <v>53893</v>
      </c>
      <c r="H17975" s="3" t="s">
        <v>53894</v>
      </c>
      <c r="I17975" t="s">
        <v>509</v>
      </c>
      <c r="J17975" t="s">
        <v>53905</v>
      </c>
    </row>
    <row r="17976" spans="1:10" ht="16" x14ac:dyDescent="0.2">
      <c r="A17976" t="s">
        <v>53890</v>
      </c>
      <c r="B17976" t="s">
        <v>53906</v>
      </c>
      <c r="C17976" t="s">
        <v>53907</v>
      </c>
      <c r="D17976">
        <v>1</v>
      </c>
      <c r="E17976" t="s">
        <v>13</v>
      </c>
      <c r="F17976" t="s">
        <v>13</v>
      </c>
      <c r="G17976" t="s">
        <v>53893</v>
      </c>
      <c r="H17976" s="3" t="s">
        <v>53894</v>
      </c>
      <c r="I17976" t="s">
        <v>509</v>
      </c>
      <c r="J17976" t="s">
        <v>53895</v>
      </c>
    </row>
    <row r="17977" spans="1:10" ht="16" x14ac:dyDescent="0.2">
      <c r="A17977" t="s">
        <v>53904</v>
      </c>
      <c r="B17977" t="s">
        <v>53908</v>
      </c>
      <c r="C17977" t="s">
        <v>53909</v>
      </c>
      <c r="D17977">
        <v>1</v>
      </c>
      <c r="E17977" t="s">
        <v>13</v>
      </c>
      <c r="F17977" t="s">
        <v>13</v>
      </c>
      <c r="G17977" t="s">
        <v>53893</v>
      </c>
      <c r="H17977" s="3" t="s">
        <v>53894</v>
      </c>
      <c r="I17977" t="s">
        <v>509</v>
      </c>
      <c r="J17977" t="s">
        <v>53905</v>
      </c>
    </row>
    <row r="17978" spans="1:10" ht="16" x14ac:dyDescent="0.2">
      <c r="A17978" t="s">
        <v>53904</v>
      </c>
      <c r="B17978" t="s">
        <v>53896</v>
      </c>
      <c r="C17978" t="s">
        <v>53897</v>
      </c>
      <c r="D17978">
        <v>2</v>
      </c>
      <c r="E17978" t="s">
        <v>13</v>
      </c>
      <c r="F17978" t="s">
        <v>13</v>
      </c>
      <c r="G17978" t="s">
        <v>53893</v>
      </c>
      <c r="H17978" s="3" t="s">
        <v>53894</v>
      </c>
      <c r="I17978" t="s">
        <v>509</v>
      </c>
      <c r="J17978" t="s">
        <v>53905</v>
      </c>
    </row>
    <row r="17979" spans="1:10" ht="16" x14ac:dyDescent="0.2">
      <c r="A17979" t="s">
        <v>53904</v>
      </c>
      <c r="B17979" t="s">
        <v>53910</v>
      </c>
      <c r="C17979" t="s">
        <v>53911</v>
      </c>
      <c r="D17979">
        <v>3</v>
      </c>
      <c r="E17979" t="s">
        <v>13</v>
      </c>
      <c r="F17979" t="s">
        <v>13</v>
      </c>
      <c r="G17979" t="s">
        <v>53893</v>
      </c>
      <c r="H17979" s="3" t="s">
        <v>53894</v>
      </c>
      <c r="I17979" t="s">
        <v>509</v>
      </c>
      <c r="J17979" t="s">
        <v>53905</v>
      </c>
    </row>
    <row r="17980" spans="1:10" ht="16" x14ac:dyDescent="0.2">
      <c r="A17980" t="s">
        <v>515</v>
      </c>
      <c r="B17980" t="s">
        <v>53912</v>
      </c>
      <c r="C17980" t="s">
        <v>53913</v>
      </c>
      <c r="D17980">
        <v>2</v>
      </c>
      <c r="E17980" t="s">
        <v>13</v>
      </c>
      <c r="F17980" t="s">
        <v>13</v>
      </c>
      <c r="G17980" t="s">
        <v>53914</v>
      </c>
      <c r="H17980" s="3" t="s">
        <v>53915</v>
      </c>
      <c r="I17980" t="s">
        <v>509</v>
      </c>
      <c r="J17980" t="s">
        <v>516</v>
      </c>
    </row>
    <row r="17981" spans="1:10" ht="16" x14ac:dyDescent="0.2">
      <c r="A17981" t="s">
        <v>39416</v>
      </c>
      <c r="B17981" t="s">
        <v>53916</v>
      </c>
      <c r="C17981" t="s">
        <v>53917</v>
      </c>
      <c r="D17981">
        <v>3</v>
      </c>
      <c r="E17981" t="s">
        <v>13</v>
      </c>
      <c r="F17981" t="s">
        <v>13</v>
      </c>
      <c r="G17981" t="s">
        <v>53914</v>
      </c>
      <c r="H17981" s="3" t="s">
        <v>53918</v>
      </c>
      <c r="I17981" t="s">
        <v>509</v>
      </c>
      <c r="J17981" t="s">
        <v>39419</v>
      </c>
    </row>
    <row r="17982" spans="1:10" ht="16" x14ac:dyDescent="0.2">
      <c r="A17982" t="s">
        <v>511</v>
      </c>
      <c r="B17982" t="s">
        <v>53912</v>
      </c>
      <c r="C17982" t="s">
        <v>53913</v>
      </c>
      <c r="D17982">
        <v>1</v>
      </c>
      <c r="E17982" t="s">
        <v>13</v>
      </c>
      <c r="F17982" t="s">
        <v>13</v>
      </c>
      <c r="G17982" t="s">
        <v>53914</v>
      </c>
      <c r="H17982" s="3" t="s">
        <v>53915</v>
      </c>
      <c r="I17982" t="s">
        <v>509</v>
      </c>
      <c r="J17982" t="s">
        <v>514</v>
      </c>
    </row>
    <row r="17983" spans="1:10" ht="16" x14ac:dyDescent="0.2">
      <c r="A17983" t="s">
        <v>53919</v>
      </c>
      <c r="B17983" t="s">
        <v>53920</v>
      </c>
      <c r="C17983" t="s">
        <v>53921</v>
      </c>
      <c r="D17983">
        <v>3</v>
      </c>
      <c r="E17983" t="s">
        <v>13</v>
      </c>
      <c r="F17983" t="s">
        <v>13</v>
      </c>
      <c r="G17983" t="s">
        <v>53922</v>
      </c>
      <c r="H17983" s="3" t="s">
        <v>53923</v>
      </c>
      <c r="I17983" t="s">
        <v>547</v>
      </c>
      <c r="J17983" t="s">
        <v>53924</v>
      </c>
    </row>
    <row r="17984" spans="1:10" ht="16" x14ac:dyDescent="0.2">
      <c r="A17984" t="s">
        <v>53925</v>
      </c>
      <c r="B17984" t="s">
        <v>53926</v>
      </c>
      <c r="C17984" t="s">
        <v>53927</v>
      </c>
      <c r="D17984">
        <v>1</v>
      </c>
      <c r="E17984" t="s">
        <v>13</v>
      </c>
      <c r="F17984" t="s">
        <v>13</v>
      </c>
      <c r="G17984" t="s">
        <v>53928</v>
      </c>
      <c r="H17984" s="3" t="s">
        <v>53929</v>
      </c>
      <c r="I17984" t="s">
        <v>547</v>
      </c>
      <c r="J17984" t="s">
        <v>53930</v>
      </c>
    </row>
    <row r="17985" spans="1:10" ht="16" x14ac:dyDescent="0.2">
      <c r="A17985" t="s">
        <v>53925</v>
      </c>
      <c r="B17985" t="s">
        <v>16415</v>
      </c>
      <c r="C17985" t="s">
        <v>53931</v>
      </c>
      <c r="D17985">
        <v>3</v>
      </c>
      <c r="E17985" t="s">
        <v>13</v>
      </c>
      <c r="F17985" t="s">
        <v>13</v>
      </c>
      <c r="G17985" t="s">
        <v>53928</v>
      </c>
      <c r="H17985" s="3" t="s">
        <v>53929</v>
      </c>
      <c r="I17985" t="s">
        <v>547</v>
      </c>
      <c r="J17985" t="s">
        <v>53930</v>
      </c>
    </row>
    <row r="17986" spans="1:10" ht="16" x14ac:dyDescent="0.2">
      <c r="A17986" t="s">
        <v>53925</v>
      </c>
      <c r="B17986" t="s">
        <v>53932</v>
      </c>
      <c r="C17986" t="s">
        <v>53933</v>
      </c>
      <c r="D17986">
        <v>2</v>
      </c>
      <c r="E17986" t="s">
        <v>13</v>
      </c>
      <c r="F17986" t="s">
        <v>13</v>
      </c>
      <c r="G17986" t="s">
        <v>53928</v>
      </c>
      <c r="H17986" s="3" t="s">
        <v>53929</v>
      </c>
      <c r="I17986" t="s">
        <v>547</v>
      </c>
      <c r="J17986" t="s">
        <v>53930</v>
      </c>
    </row>
    <row r="17987" spans="1:10" ht="16" x14ac:dyDescent="0.2">
      <c r="A17987" t="s">
        <v>53934</v>
      </c>
      <c r="B17987" t="s">
        <v>14667</v>
      </c>
      <c r="C17987" t="s">
        <v>53935</v>
      </c>
      <c r="D17987">
        <v>2</v>
      </c>
      <c r="E17987" t="s">
        <v>13</v>
      </c>
      <c r="F17987" t="s">
        <v>13</v>
      </c>
      <c r="G17987" t="s">
        <v>53936</v>
      </c>
      <c r="H17987" s="3" t="s">
        <v>53937</v>
      </c>
      <c r="I17987" t="s">
        <v>547</v>
      </c>
      <c r="J17987" t="s">
        <v>53938</v>
      </c>
    </row>
    <row r="17988" spans="1:10" ht="16" x14ac:dyDescent="0.2">
      <c r="A17988" t="s">
        <v>39052</v>
      </c>
      <c r="B17988" t="s">
        <v>53939</v>
      </c>
      <c r="C17988" t="s">
        <v>53940</v>
      </c>
      <c r="D17988">
        <v>5</v>
      </c>
      <c r="E17988" t="s">
        <v>13</v>
      </c>
      <c r="F17988" t="s">
        <v>13</v>
      </c>
      <c r="G17988" t="s">
        <v>53936</v>
      </c>
      <c r="H17988" s="3" t="s">
        <v>53937</v>
      </c>
      <c r="I17988" t="s">
        <v>547</v>
      </c>
      <c r="J17988" t="s">
        <v>39055</v>
      </c>
    </row>
    <row r="17989" spans="1:10" ht="16" x14ac:dyDescent="0.2">
      <c r="A17989" t="s">
        <v>53941</v>
      </c>
      <c r="B17989" t="s">
        <v>9239</v>
      </c>
      <c r="C17989" t="s">
        <v>53942</v>
      </c>
      <c r="D17989">
        <v>1</v>
      </c>
      <c r="E17989" t="s">
        <v>13</v>
      </c>
      <c r="F17989" t="s">
        <v>13</v>
      </c>
      <c r="G17989" t="s">
        <v>53936</v>
      </c>
      <c r="H17989" s="3" t="s">
        <v>53937</v>
      </c>
      <c r="I17989" t="s">
        <v>547</v>
      </c>
      <c r="J17989" t="s">
        <v>53943</v>
      </c>
    </row>
    <row r="17990" spans="1:10" ht="16" x14ac:dyDescent="0.2">
      <c r="A17990" t="s">
        <v>9299</v>
      </c>
      <c r="B17990" t="s">
        <v>47274</v>
      </c>
      <c r="C17990" t="s">
        <v>53944</v>
      </c>
      <c r="D17990">
        <v>2</v>
      </c>
      <c r="E17990" t="s">
        <v>13</v>
      </c>
      <c r="F17990" t="s">
        <v>13</v>
      </c>
      <c r="G17990" t="s">
        <v>53936</v>
      </c>
      <c r="H17990" s="3" t="s">
        <v>53945</v>
      </c>
      <c r="I17990" t="s">
        <v>547</v>
      </c>
      <c r="J17990" t="s">
        <v>9303</v>
      </c>
    </row>
    <row r="17991" spans="1:10" ht="16" x14ac:dyDescent="0.2">
      <c r="A17991" t="s">
        <v>9287</v>
      </c>
      <c r="B17991" t="s">
        <v>4766</v>
      </c>
      <c r="C17991" t="s">
        <v>53946</v>
      </c>
      <c r="D17991">
        <v>2</v>
      </c>
      <c r="E17991" t="s">
        <v>13</v>
      </c>
      <c r="F17991" t="s">
        <v>13</v>
      </c>
      <c r="G17991" t="s">
        <v>53936</v>
      </c>
      <c r="H17991" s="3" t="s">
        <v>53937</v>
      </c>
      <c r="I17991" t="s">
        <v>547</v>
      </c>
      <c r="J17991" t="s">
        <v>9289</v>
      </c>
    </row>
    <row r="17992" spans="1:10" ht="16" x14ac:dyDescent="0.2">
      <c r="A17992" t="s">
        <v>53947</v>
      </c>
      <c r="B17992" t="s">
        <v>53948</v>
      </c>
      <c r="C17992" t="s">
        <v>53949</v>
      </c>
      <c r="D17992">
        <v>1</v>
      </c>
      <c r="E17992" t="s">
        <v>13</v>
      </c>
      <c r="F17992" t="s">
        <v>13</v>
      </c>
      <c r="G17992" t="s">
        <v>53936</v>
      </c>
      <c r="H17992" s="3" t="s">
        <v>53937</v>
      </c>
      <c r="I17992" t="s">
        <v>547</v>
      </c>
      <c r="J17992" t="s">
        <v>53950</v>
      </c>
    </row>
    <row r="17993" spans="1:10" ht="16" x14ac:dyDescent="0.2">
      <c r="A17993" t="s">
        <v>53934</v>
      </c>
      <c r="B17993" t="s">
        <v>53948</v>
      </c>
      <c r="C17993" t="s">
        <v>53949</v>
      </c>
      <c r="D17993">
        <v>1</v>
      </c>
      <c r="E17993" t="s">
        <v>13</v>
      </c>
      <c r="F17993" t="s">
        <v>13</v>
      </c>
      <c r="G17993" t="s">
        <v>53936</v>
      </c>
      <c r="H17993" s="3" t="s">
        <v>53937</v>
      </c>
      <c r="I17993" t="s">
        <v>547</v>
      </c>
      <c r="J17993" t="s">
        <v>53938</v>
      </c>
    </row>
    <row r="17994" spans="1:10" ht="16" x14ac:dyDescent="0.2">
      <c r="A17994" t="s">
        <v>19291</v>
      </c>
      <c r="B17994" t="s">
        <v>53951</v>
      </c>
      <c r="C17994" t="s">
        <v>53952</v>
      </c>
      <c r="D17994">
        <v>1</v>
      </c>
      <c r="E17994" t="s">
        <v>13</v>
      </c>
      <c r="F17994" t="s">
        <v>13</v>
      </c>
      <c r="G17994" t="s">
        <v>53936</v>
      </c>
      <c r="H17994" s="3" t="s">
        <v>53937</v>
      </c>
      <c r="I17994" t="s">
        <v>547</v>
      </c>
      <c r="J17994" t="s">
        <v>19294</v>
      </c>
    </row>
    <row r="17995" spans="1:10" ht="16" x14ac:dyDescent="0.2">
      <c r="A17995" t="s">
        <v>19291</v>
      </c>
      <c r="B17995" t="s">
        <v>18836</v>
      </c>
      <c r="C17995" t="s">
        <v>53953</v>
      </c>
      <c r="D17995">
        <v>2</v>
      </c>
      <c r="E17995" t="s">
        <v>13</v>
      </c>
      <c r="F17995" t="s">
        <v>13</v>
      </c>
      <c r="G17995" t="s">
        <v>53936</v>
      </c>
      <c r="H17995" s="3" t="s">
        <v>53937</v>
      </c>
      <c r="I17995" t="s">
        <v>547</v>
      </c>
      <c r="J17995" t="s">
        <v>19294</v>
      </c>
    </row>
    <row r="17996" spans="1:10" ht="16" x14ac:dyDescent="0.2">
      <c r="A17996" t="s">
        <v>53947</v>
      </c>
      <c r="B17996" t="s">
        <v>14667</v>
      </c>
      <c r="C17996" t="s">
        <v>53935</v>
      </c>
      <c r="D17996">
        <v>2</v>
      </c>
      <c r="E17996" t="s">
        <v>13</v>
      </c>
      <c r="F17996" t="s">
        <v>13</v>
      </c>
      <c r="G17996" t="s">
        <v>53936</v>
      </c>
      <c r="H17996" s="3" t="s">
        <v>53937</v>
      </c>
      <c r="I17996" t="s">
        <v>547</v>
      </c>
      <c r="J17996" t="s">
        <v>53950</v>
      </c>
    </row>
    <row r="17997" spans="1:10" ht="16" x14ac:dyDescent="0.2">
      <c r="A17997" t="s">
        <v>53947</v>
      </c>
      <c r="B17997" t="s">
        <v>53954</v>
      </c>
      <c r="C17997" t="s">
        <v>53955</v>
      </c>
      <c r="D17997">
        <v>3</v>
      </c>
      <c r="E17997" t="s">
        <v>13</v>
      </c>
      <c r="F17997" t="s">
        <v>13</v>
      </c>
      <c r="G17997" t="s">
        <v>53936</v>
      </c>
      <c r="H17997" s="3" t="s">
        <v>53937</v>
      </c>
      <c r="I17997" t="s">
        <v>547</v>
      </c>
      <c r="J17997" t="s">
        <v>53950</v>
      </c>
    </row>
    <row r="17998" spans="1:10" ht="16" x14ac:dyDescent="0.2">
      <c r="A17998" t="s">
        <v>53934</v>
      </c>
      <c r="B17998" t="s">
        <v>19017</v>
      </c>
      <c r="C17998" t="s">
        <v>53956</v>
      </c>
      <c r="D17998">
        <v>3</v>
      </c>
      <c r="E17998" t="s">
        <v>13</v>
      </c>
      <c r="F17998" t="s">
        <v>13</v>
      </c>
      <c r="G17998" t="s">
        <v>53936</v>
      </c>
      <c r="H17998" s="3" t="s">
        <v>53937</v>
      </c>
      <c r="I17998" t="s">
        <v>547</v>
      </c>
      <c r="J17998" t="s">
        <v>53938</v>
      </c>
    </row>
    <row r="17999" spans="1:10" ht="16" x14ac:dyDescent="0.2">
      <c r="A17999" t="s">
        <v>53957</v>
      </c>
      <c r="B17999" t="s">
        <v>32183</v>
      </c>
      <c r="C17999" t="s">
        <v>53958</v>
      </c>
      <c r="D17999">
        <v>1</v>
      </c>
      <c r="E17999" t="s">
        <v>13</v>
      </c>
      <c r="F17999" t="s">
        <v>13</v>
      </c>
      <c r="G17999" t="s">
        <v>53959</v>
      </c>
      <c r="H17999" s="3" t="s">
        <v>53960</v>
      </c>
      <c r="I17999" t="s">
        <v>547</v>
      </c>
      <c r="J17999" t="s">
        <v>53961</v>
      </c>
    </row>
    <row r="18000" spans="1:10" ht="16" x14ac:dyDescent="0.2">
      <c r="A18000" t="s">
        <v>53957</v>
      </c>
      <c r="B18000" t="s">
        <v>8801</v>
      </c>
      <c r="C18000" t="s">
        <v>53962</v>
      </c>
      <c r="D18000">
        <v>3</v>
      </c>
      <c r="E18000" t="s">
        <v>13</v>
      </c>
      <c r="F18000" t="s">
        <v>13</v>
      </c>
      <c r="G18000" t="s">
        <v>53959</v>
      </c>
      <c r="H18000" s="3" t="s">
        <v>53960</v>
      </c>
      <c r="I18000" t="s">
        <v>547</v>
      </c>
      <c r="J18000" t="s">
        <v>53961</v>
      </c>
    </row>
    <row r="18001" spans="1:10" ht="16" x14ac:dyDescent="0.2">
      <c r="A18001" t="s">
        <v>53957</v>
      </c>
      <c r="B18001" t="s">
        <v>8936</v>
      </c>
      <c r="C18001" t="s">
        <v>53963</v>
      </c>
      <c r="D18001">
        <v>2</v>
      </c>
      <c r="E18001" t="s">
        <v>13</v>
      </c>
      <c r="F18001" t="s">
        <v>13</v>
      </c>
      <c r="G18001" t="s">
        <v>53959</v>
      </c>
      <c r="H18001" s="3" t="s">
        <v>53960</v>
      </c>
      <c r="I18001" t="s">
        <v>547</v>
      </c>
      <c r="J18001" t="s">
        <v>53961</v>
      </c>
    </row>
    <row r="18002" spans="1:10" ht="16" x14ac:dyDescent="0.2">
      <c r="A18002" t="s">
        <v>53964</v>
      </c>
      <c r="B18002" t="s">
        <v>53965</v>
      </c>
      <c r="C18002" t="s">
        <v>53966</v>
      </c>
      <c r="D18002">
        <v>2</v>
      </c>
      <c r="E18002" t="s">
        <v>13</v>
      </c>
      <c r="F18002" t="s">
        <v>13</v>
      </c>
      <c r="G18002" t="s">
        <v>53967</v>
      </c>
      <c r="H18002" s="3" t="s">
        <v>53968</v>
      </c>
      <c r="I18002" t="s">
        <v>547</v>
      </c>
      <c r="J18002" t="s">
        <v>53969</v>
      </c>
    </row>
    <row r="18003" spans="1:10" ht="16" x14ac:dyDescent="0.2">
      <c r="A18003" t="s">
        <v>53964</v>
      </c>
      <c r="B18003" t="s">
        <v>53970</v>
      </c>
      <c r="C18003" t="s">
        <v>53971</v>
      </c>
      <c r="D18003">
        <v>1</v>
      </c>
      <c r="E18003" t="s">
        <v>13</v>
      </c>
      <c r="F18003" t="s">
        <v>13</v>
      </c>
      <c r="G18003" t="s">
        <v>53967</v>
      </c>
      <c r="H18003" s="3" t="s">
        <v>53968</v>
      </c>
      <c r="I18003" t="s">
        <v>547</v>
      </c>
      <c r="J18003" t="s">
        <v>53969</v>
      </c>
    </row>
    <row r="18004" spans="1:10" ht="16" x14ac:dyDescent="0.2">
      <c r="A18004" t="s">
        <v>53964</v>
      </c>
      <c r="B18004" t="s">
        <v>53972</v>
      </c>
      <c r="C18004" t="s">
        <v>53973</v>
      </c>
      <c r="D18004">
        <v>3</v>
      </c>
      <c r="E18004" t="s">
        <v>13</v>
      </c>
      <c r="F18004" t="s">
        <v>13</v>
      </c>
      <c r="G18004" t="s">
        <v>53967</v>
      </c>
      <c r="H18004" s="3" t="s">
        <v>53968</v>
      </c>
      <c r="I18004" t="s">
        <v>547</v>
      </c>
      <c r="J18004" t="s">
        <v>53969</v>
      </c>
    </row>
    <row r="18005" spans="1:10" ht="16" x14ac:dyDescent="0.2">
      <c r="A18005" t="s">
        <v>17466</v>
      </c>
      <c r="B18005" t="s">
        <v>53974</v>
      </c>
      <c r="C18005" t="s">
        <v>53975</v>
      </c>
      <c r="D18005">
        <v>2</v>
      </c>
      <c r="E18005" t="s">
        <v>13</v>
      </c>
      <c r="F18005" t="s">
        <v>13</v>
      </c>
      <c r="G18005" t="s">
        <v>53976</v>
      </c>
      <c r="H18005" s="3" t="s">
        <v>53977</v>
      </c>
      <c r="I18005" t="s">
        <v>547</v>
      </c>
      <c r="J18005" t="s">
        <v>17468</v>
      </c>
    </row>
    <row r="18006" spans="1:10" ht="16" x14ac:dyDescent="0.2">
      <c r="A18006" t="s">
        <v>53978</v>
      </c>
      <c r="B18006" t="s">
        <v>53979</v>
      </c>
      <c r="C18006" t="s">
        <v>53980</v>
      </c>
      <c r="D18006">
        <v>2</v>
      </c>
      <c r="E18006" t="s">
        <v>13</v>
      </c>
      <c r="F18006" t="s">
        <v>13</v>
      </c>
      <c r="G18006" t="s">
        <v>53981</v>
      </c>
      <c r="H18006" s="3" t="s">
        <v>53982</v>
      </c>
      <c r="I18006" t="s">
        <v>547</v>
      </c>
      <c r="J18006" t="s">
        <v>53983</v>
      </c>
    </row>
    <row r="18007" spans="1:10" ht="16" x14ac:dyDescent="0.2">
      <c r="A18007" t="s">
        <v>53978</v>
      </c>
      <c r="B18007" t="s">
        <v>8801</v>
      </c>
      <c r="C18007" t="s">
        <v>53984</v>
      </c>
      <c r="D18007">
        <v>1</v>
      </c>
      <c r="E18007" t="s">
        <v>13</v>
      </c>
      <c r="F18007" t="s">
        <v>13</v>
      </c>
      <c r="G18007" t="s">
        <v>53981</v>
      </c>
      <c r="H18007" s="3" t="s">
        <v>53982</v>
      </c>
      <c r="I18007" t="s">
        <v>547</v>
      </c>
      <c r="J18007" t="s">
        <v>53983</v>
      </c>
    </row>
    <row r="18008" spans="1:10" ht="16" x14ac:dyDescent="0.2">
      <c r="A18008" t="s">
        <v>5536</v>
      </c>
      <c r="B18008" t="s">
        <v>53985</v>
      </c>
      <c r="C18008" t="s">
        <v>53986</v>
      </c>
      <c r="D18008">
        <v>4</v>
      </c>
      <c r="E18008" t="s">
        <v>13</v>
      </c>
      <c r="F18008" t="s">
        <v>13</v>
      </c>
      <c r="G18008" t="s">
        <v>53987</v>
      </c>
      <c r="H18008" s="3" t="s">
        <v>53988</v>
      </c>
      <c r="I18008" t="s">
        <v>106</v>
      </c>
      <c r="J18008" t="s">
        <v>5537</v>
      </c>
    </row>
    <row r="18009" spans="1:10" ht="16" x14ac:dyDescent="0.2">
      <c r="A18009" t="s">
        <v>53989</v>
      </c>
      <c r="B18009" t="s">
        <v>53990</v>
      </c>
      <c r="C18009" t="s">
        <v>53991</v>
      </c>
      <c r="D18009">
        <v>2</v>
      </c>
      <c r="E18009" t="s">
        <v>13</v>
      </c>
      <c r="F18009" t="s">
        <v>13</v>
      </c>
      <c r="G18009" t="s">
        <v>53992</v>
      </c>
      <c r="H18009" s="3" t="s">
        <v>53993</v>
      </c>
      <c r="I18009" t="s">
        <v>315</v>
      </c>
      <c r="J18009" t="s">
        <v>53994</v>
      </c>
    </row>
    <row r="18010" spans="1:10" ht="16" x14ac:dyDescent="0.2">
      <c r="A18010" t="s">
        <v>53989</v>
      </c>
      <c r="B18010" t="s">
        <v>53995</v>
      </c>
      <c r="C18010" t="s">
        <v>53996</v>
      </c>
      <c r="D18010">
        <v>3</v>
      </c>
      <c r="E18010" t="s">
        <v>13</v>
      </c>
      <c r="F18010" t="s">
        <v>13</v>
      </c>
      <c r="G18010" t="s">
        <v>53992</v>
      </c>
      <c r="H18010" s="3" t="s">
        <v>53993</v>
      </c>
      <c r="I18010" t="s">
        <v>315</v>
      </c>
      <c r="J18010" t="s">
        <v>53994</v>
      </c>
    </row>
    <row r="18011" spans="1:10" ht="16" x14ac:dyDescent="0.2">
      <c r="A18011" t="s">
        <v>53989</v>
      </c>
      <c r="B18011" t="s">
        <v>53997</v>
      </c>
      <c r="C18011" t="s">
        <v>53998</v>
      </c>
      <c r="D18011">
        <v>1</v>
      </c>
      <c r="E18011" t="s">
        <v>13</v>
      </c>
      <c r="F18011" t="s">
        <v>13</v>
      </c>
      <c r="G18011" t="s">
        <v>53992</v>
      </c>
      <c r="H18011" s="3" t="s">
        <v>53993</v>
      </c>
      <c r="I18011" t="s">
        <v>315</v>
      </c>
      <c r="J18011" t="s">
        <v>53994</v>
      </c>
    </row>
    <row r="18012" spans="1:10" ht="16" x14ac:dyDescent="0.2">
      <c r="A18012" t="s">
        <v>53999</v>
      </c>
      <c r="B18012" t="s">
        <v>54000</v>
      </c>
      <c r="C18012" t="s">
        <v>54001</v>
      </c>
      <c r="D18012">
        <v>2</v>
      </c>
      <c r="E18012" t="s">
        <v>13</v>
      </c>
      <c r="F18012" t="s">
        <v>13</v>
      </c>
      <c r="G18012" t="s">
        <v>54002</v>
      </c>
      <c r="H18012" s="3" t="s">
        <v>54003</v>
      </c>
      <c r="I18012" t="s">
        <v>1314</v>
      </c>
      <c r="J18012" t="s">
        <v>54004</v>
      </c>
    </row>
    <row r="18013" spans="1:10" ht="32" x14ac:dyDescent="0.2">
      <c r="A18013" t="s">
        <v>28741</v>
      </c>
      <c r="B18013" t="s">
        <v>28728</v>
      </c>
      <c r="C18013" t="s">
        <v>28729</v>
      </c>
      <c r="D18013">
        <v>2</v>
      </c>
      <c r="E18013" t="s">
        <v>13</v>
      </c>
      <c r="F18013" t="s">
        <v>13</v>
      </c>
      <c r="G18013" t="s">
        <v>54005</v>
      </c>
      <c r="H18013" s="3" t="s">
        <v>54006</v>
      </c>
      <c r="I18013" t="s">
        <v>856</v>
      </c>
      <c r="J18013" t="s">
        <v>28743</v>
      </c>
    </row>
    <row r="18014" spans="1:10" ht="32" x14ac:dyDescent="0.2">
      <c r="A18014" t="s">
        <v>28733</v>
      </c>
      <c r="B18014" t="s">
        <v>28728</v>
      </c>
      <c r="C18014" t="s">
        <v>28729</v>
      </c>
      <c r="D18014">
        <v>2</v>
      </c>
      <c r="E18014" t="s">
        <v>13</v>
      </c>
      <c r="F18014" t="s">
        <v>13</v>
      </c>
      <c r="G18014" t="s">
        <v>54007</v>
      </c>
      <c r="H18014" s="3" t="s">
        <v>54006</v>
      </c>
      <c r="I18014" t="s">
        <v>856</v>
      </c>
      <c r="J18014" t="s">
        <v>28737</v>
      </c>
    </row>
    <row r="18015" spans="1:10" ht="32" x14ac:dyDescent="0.2">
      <c r="A18015" t="s">
        <v>54008</v>
      </c>
      <c r="B18015" t="s">
        <v>11347</v>
      </c>
      <c r="C18015" t="s">
        <v>11348</v>
      </c>
      <c r="D18015">
        <v>2</v>
      </c>
      <c r="E18015" t="s">
        <v>13</v>
      </c>
      <c r="F18015" t="s">
        <v>13</v>
      </c>
      <c r="G18015" t="s">
        <v>54009</v>
      </c>
      <c r="H18015" s="3" t="s">
        <v>54010</v>
      </c>
      <c r="I18015" t="s">
        <v>856</v>
      </c>
      <c r="J18015" t="s">
        <v>54011</v>
      </c>
    </row>
    <row r="18016" spans="1:10" ht="32" x14ac:dyDescent="0.2">
      <c r="A18016" t="s">
        <v>54008</v>
      </c>
      <c r="B18016" t="s">
        <v>54012</v>
      </c>
      <c r="C18016" t="s">
        <v>54013</v>
      </c>
      <c r="D18016">
        <v>1</v>
      </c>
      <c r="E18016" t="s">
        <v>13</v>
      </c>
      <c r="F18016" t="s">
        <v>13</v>
      </c>
      <c r="G18016" t="s">
        <v>54014</v>
      </c>
      <c r="H18016" s="3" t="s">
        <v>54015</v>
      </c>
      <c r="I18016" t="s">
        <v>856</v>
      </c>
      <c r="J18016" t="s">
        <v>54011</v>
      </c>
    </row>
    <row r="18017" spans="1:10" ht="16" x14ac:dyDescent="0.2">
      <c r="A18017" t="s">
        <v>54016</v>
      </c>
      <c r="B18017" t="s">
        <v>54017</v>
      </c>
      <c r="C18017" t="s">
        <v>54018</v>
      </c>
      <c r="D18017">
        <v>3</v>
      </c>
      <c r="E18017">
        <f>371</f>
        <v>371</v>
      </c>
      <c r="F18017" t="s">
        <v>13</v>
      </c>
      <c r="G18017" t="s">
        <v>54019</v>
      </c>
      <c r="H18017" s="3" t="s">
        <v>54020</v>
      </c>
      <c r="I18017" t="s">
        <v>856</v>
      </c>
      <c r="J18017" t="s">
        <v>54021</v>
      </c>
    </row>
    <row r="18018" spans="1:10" ht="16" x14ac:dyDescent="0.2">
      <c r="A18018" t="s">
        <v>54022</v>
      </c>
      <c r="B18018" t="s">
        <v>54023</v>
      </c>
      <c r="C18018" t="s">
        <v>54024</v>
      </c>
      <c r="D18018">
        <v>2</v>
      </c>
      <c r="E18018">
        <f>371</f>
        <v>371</v>
      </c>
      <c r="F18018" t="s">
        <v>13</v>
      </c>
      <c r="G18018" t="s">
        <v>54019</v>
      </c>
      <c r="H18018" s="3" t="s">
        <v>54025</v>
      </c>
      <c r="I18018" t="s">
        <v>856</v>
      </c>
      <c r="J18018" t="s">
        <v>54026</v>
      </c>
    </row>
    <row r="18019" spans="1:10" ht="16" x14ac:dyDescent="0.2">
      <c r="A18019" t="s">
        <v>54027</v>
      </c>
      <c r="B18019" t="s">
        <v>54023</v>
      </c>
      <c r="C18019" t="s">
        <v>54024</v>
      </c>
      <c r="D18019">
        <v>2</v>
      </c>
      <c r="E18019">
        <f>371</f>
        <v>371</v>
      </c>
      <c r="F18019" t="s">
        <v>13</v>
      </c>
      <c r="G18019" t="s">
        <v>54019</v>
      </c>
      <c r="H18019" s="3" t="s">
        <v>54025</v>
      </c>
      <c r="I18019" t="s">
        <v>856</v>
      </c>
      <c r="J18019" t="s">
        <v>54028</v>
      </c>
    </row>
    <row r="18020" spans="1:10" ht="16" x14ac:dyDescent="0.2">
      <c r="A18020" t="s">
        <v>30723</v>
      </c>
      <c r="B18020" t="s">
        <v>54029</v>
      </c>
      <c r="C18020" t="s">
        <v>54030</v>
      </c>
      <c r="D18020">
        <v>2</v>
      </c>
      <c r="E18020">
        <f>371</f>
        <v>371</v>
      </c>
      <c r="F18020" t="s">
        <v>13</v>
      </c>
      <c r="G18020" t="s">
        <v>54019</v>
      </c>
      <c r="H18020" s="3" t="s">
        <v>54031</v>
      </c>
      <c r="I18020" t="s">
        <v>856</v>
      </c>
      <c r="J18020" t="s">
        <v>30725</v>
      </c>
    </row>
    <row r="18021" spans="1:10" ht="16" x14ac:dyDescent="0.2">
      <c r="A18021" t="s">
        <v>13396</v>
      </c>
      <c r="B18021" t="s">
        <v>54032</v>
      </c>
      <c r="C18021" t="s">
        <v>54033</v>
      </c>
      <c r="D18021">
        <v>2</v>
      </c>
      <c r="E18021">
        <f>371</f>
        <v>371</v>
      </c>
      <c r="F18021" t="s">
        <v>13</v>
      </c>
      <c r="G18021" t="s">
        <v>54019</v>
      </c>
      <c r="H18021" s="3" t="s">
        <v>54034</v>
      </c>
      <c r="I18021" t="s">
        <v>856</v>
      </c>
      <c r="J18021" t="s">
        <v>13400</v>
      </c>
    </row>
    <row r="18022" spans="1:10" ht="16" x14ac:dyDescent="0.2">
      <c r="A18022" t="s">
        <v>54016</v>
      </c>
      <c r="B18022" t="s">
        <v>16742</v>
      </c>
      <c r="C18022" t="s">
        <v>54035</v>
      </c>
      <c r="D18022">
        <v>2</v>
      </c>
      <c r="E18022">
        <f>371</f>
        <v>371</v>
      </c>
      <c r="F18022" t="s">
        <v>13</v>
      </c>
      <c r="G18022" t="s">
        <v>54019</v>
      </c>
      <c r="H18022" s="3" t="s">
        <v>54020</v>
      </c>
      <c r="I18022" t="s">
        <v>856</v>
      </c>
      <c r="J18022" t="s">
        <v>54021</v>
      </c>
    </row>
    <row r="18023" spans="1:10" ht="16" x14ac:dyDescent="0.2">
      <c r="A18023" t="s">
        <v>29009</v>
      </c>
      <c r="B18023" t="s">
        <v>852</v>
      </c>
      <c r="C18023" t="s">
        <v>54036</v>
      </c>
      <c r="D18023">
        <v>2</v>
      </c>
      <c r="E18023">
        <f>371</f>
        <v>371</v>
      </c>
      <c r="F18023" t="s">
        <v>13</v>
      </c>
      <c r="G18023" t="s">
        <v>54019</v>
      </c>
      <c r="H18023" s="3" t="s">
        <v>54020</v>
      </c>
      <c r="I18023" t="s">
        <v>856</v>
      </c>
      <c r="J18023" t="s">
        <v>29014</v>
      </c>
    </row>
    <row r="18024" spans="1:10" ht="16" x14ac:dyDescent="0.2">
      <c r="A18024" t="s">
        <v>33148</v>
      </c>
      <c r="B18024" t="s">
        <v>54037</v>
      </c>
      <c r="C18024" t="s">
        <v>54038</v>
      </c>
      <c r="D18024">
        <v>2</v>
      </c>
      <c r="E18024">
        <f>371</f>
        <v>371</v>
      </c>
      <c r="F18024" t="s">
        <v>13</v>
      </c>
      <c r="G18024" t="s">
        <v>54019</v>
      </c>
      <c r="H18024" s="3" t="s">
        <v>54020</v>
      </c>
      <c r="I18024" t="s">
        <v>856</v>
      </c>
      <c r="J18024" t="s">
        <v>33152</v>
      </c>
    </row>
    <row r="18025" spans="1:10" ht="32" x14ac:dyDescent="0.2">
      <c r="A18025" t="s">
        <v>54039</v>
      </c>
      <c r="B18025" t="s">
        <v>54040</v>
      </c>
      <c r="C18025" t="s">
        <v>54041</v>
      </c>
      <c r="D18025">
        <v>1</v>
      </c>
      <c r="E18025">
        <f>371</f>
        <v>371</v>
      </c>
      <c r="F18025" t="s">
        <v>13</v>
      </c>
      <c r="G18025" t="s">
        <v>54019</v>
      </c>
      <c r="H18025" s="3" t="s">
        <v>54042</v>
      </c>
      <c r="I18025" t="s">
        <v>856</v>
      </c>
      <c r="J18025" t="s">
        <v>54043</v>
      </c>
    </row>
    <row r="18026" spans="1:10" ht="32" x14ac:dyDescent="0.2">
      <c r="A18026" t="s">
        <v>54039</v>
      </c>
      <c r="B18026" t="s">
        <v>54017</v>
      </c>
      <c r="C18026" t="s">
        <v>54018</v>
      </c>
      <c r="D18026">
        <v>2</v>
      </c>
      <c r="E18026">
        <f>371</f>
        <v>371</v>
      </c>
      <c r="F18026" t="s">
        <v>13</v>
      </c>
      <c r="G18026" t="s">
        <v>54019</v>
      </c>
      <c r="H18026" s="3" t="s">
        <v>54042</v>
      </c>
      <c r="I18026" t="s">
        <v>856</v>
      </c>
      <c r="J18026" t="s">
        <v>54043</v>
      </c>
    </row>
    <row r="18027" spans="1:10" ht="16" x14ac:dyDescent="0.2">
      <c r="A18027" t="s">
        <v>23737</v>
      </c>
      <c r="B18027" t="s">
        <v>54044</v>
      </c>
      <c r="C18027" t="s">
        <v>54045</v>
      </c>
      <c r="D18027">
        <v>1</v>
      </c>
      <c r="E18027">
        <f>371</f>
        <v>371</v>
      </c>
      <c r="F18027" t="s">
        <v>13</v>
      </c>
      <c r="G18027" t="s">
        <v>54019</v>
      </c>
      <c r="H18027" s="3" t="s">
        <v>54025</v>
      </c>
      <c r="I18027" t="s">
        <v>856</v>
      </c>
      <c r="J18027" t="s">
        <v>23741</v>
      </c>
    </row>
    <row r="18028" spans="1:10" ht="16" x14ac:dyDescent="0.2">
      <c r="A18028" t="s">
        <v>54046</v>
      </c>
      <c r="B18028" t="s">
        <v>33149</v>
      </c>
      <c r="C18028" t="s">
        <v>33150</v>
      </c>
      <c r="D18028">
        <v>1</v>
      </c>
      <c r="E18028">
        <f>371</f>
        <v>371</v>
      </c>
      <c r="F18028" t="s">
        <v>13</v>
      </c>
      <c r="G18028" t="s">
        <v>54019</v>
      </c>
      <c r="H18028" s="3" t="s">
        <v>54047</v>
      </c>
      <c r="I18028" t="s">
        <v>856</v>
      </c>
      <c r="J18028" t="s">
        <v>54048</v>
      </c>
    </row>
    <row r="18029" spans="1:10" ht="32" x14ac:dyDescent="0.2">
      <c r="A18029" t="s">
        <v>54049</v>
      </c>
      <c r="B18029" t="s">
        <v>11347</v>
      </c>
      <c r="C18029" t="s">
        <v>11348</v>
      </c>
      <c r="D18029">
        <v>1</v>
      </c>
      <c r="E18029">
        <f>371</f>
        <v>371</v>
      </c>
      <c r="F18029" t="s">
        <v>13</v>
      </c>
      <c r="G18029" t="s">
        <v>54019</v>
      </c>
      <c r="H18029" s="3" t="s">
        <v>54050</v>
      </c>
      <c r="I18029" t="s">
        <v>856</v>
      </c>
      <c r="J18029" t="s">
        <v>54051</v>
      </c>
    </row>
    <row r="18030" spans="1:10" ht="16" x14ac:dyDescent="0.2">
      <c r="A18030" t="s">
        <v>8205</v>
      </c>
      <c r="B18030" t="s">
        <v>4741</v>
      </c>
      <c r="C18030" t="s">
        <v>54052</v>
      </c>
      <c r="D18030">
        <v>2</v>
      </c>
      <c r="E18030">
        <f>371</f>
        <v>371</v>
      </c>
      <c r="F18030" t="s">
        <v>13</v>
      </c>
      <c r="G18030" t="s">
        <v>54019</v>
      </c>
      <c r="H18030" s="3" t="s">
        <v>54053</v>
      </c>
      <c r="I18030" t="s">
        <v>856</v>
      </c>
      <c r="J18030" t="s">
        <v>8207</v>
      </c>
    </row>
    <row r="18031" spans="1:10" ht="16" x14ac:dyDescent="0.2">
      <c r="A18031" t="s">
        <v>33148</v>
      </c>
      <c r="B18031" t="s">
        <v>54054</v>
      </c>
      <c r="C18031" t="s">
        <v>54055</v>
      </c>
      <c r="D18031">
        <v>3</v>
      </c>
      <c r="E18031">
        <f>371</f>
        <v>371</v>
      </c>
      <c r="F18031" t="s">
        <v>13</v>
      </c>
      <c r="G18031" t="s">
        <v>54019</v>
      </c>
      <c r="H18031" s="3" t="s">
        <v>54020</v>
      </c>
      <c r="I18031" t="s">
        <v>856</v>
      </c>
      <c r="J18031" t="s">
        <v>33152</v>
      </c>
    </row>
    <row r="18032" spans="1:10" ht="16" x14ac:dyDescent="0.2">
      <c r="A18032" t="s">
        <v>54046</v>
      </c>
      <c r="B18032" t="s">
        <v>54037</v>
      </c>
      <c r="C18032" t="s">
        <v>54038</v>
      </c>
      <c r="D18032">
        <v>3</v>
      </c>
      <c r="E18032">
        <f>371</f>
        <v>371</v>
      </c>
      <c r="F18032" t="s">
        <v>13</v>
      </c>
      <c r="G18032" t="s">
        <v>54019</v>
      </c>
      <c r="H18032" s="3" t="s">
        <v>54056</v>
      </c>
      <c r="I18032" t="s">
        <v>856</v>
      </c>
      <c r="J18032" t="s">
        <v>54048</v>
      </c>
    </row>
    <row r="18033" spans="1:10" ht="16" x14ac:dyDescent="0.2">
      <c r="A18033" t="s">
        <v>54057</v>
      </c>
      <c r="B18033" t="s">
        <v>54058</v>
      </c>
      <c r="C18033" t="s">
        <v>54059</v>
      </c>
      <c r="D18033">
        <v>2</v>
      </c>
      <c r="E18033">
        <f>371</f>
        <v>371</v>
      </c>
      <c r="F18033" t="s">
        <v>13</v>
      </c>
      <c r="G18033" t="s">
        <v>54019</v>
      </c>
      <c r="H18033" s="3" t="s">
        <v>54020</v>
      </c>
      <c r="I18033" t="s">
        <v>856</v>
      </c>
      <c r="J18033" t="s">
        <v>54060</v>
      </c>
    </row>
    <row r="18034" spans="1:10" ht="16" x14ac:dyDescent="0.2">
      <c r="A18034" t="s">
        <v>54046</v>
      </c>
      <c r="B18034" t="s">
        <v>54054</v>
      </c>
      <c r="C18034" t="s">
        <v>54055</v>
      </c>
      <c r="D18034">
        <v>4</v>
      </c>
      <c r="E18034">
        <f>371</f>
        <v>371</v>
      </c>
      <c r="F18034" t="s">
        <v>13</v>
      </c>
      <c r="G18034" t="s">
        <v>54019</v>
      </c>
      <c r="H18034" s="3" t="s">
        <v>54020</v>
      </c>
      <c r="I18034" t="s">
        <v>856</v>
      </c>
      <c r="J18034" t="s">
        <v>54048</v>
      </c>
    </row>
    <row r="18035" spans="1:10" ht="16" x14ac:dyDescent="0.2">
      <c r="A18035" t="s">
        <v>54016</v>
      </c>
      <c r="B18035" t="s">
        <v>54061</v>
      </c>
      <c r="C18035" t="s">
        <v>54062</v>
      </c>
      <c r="D18035">
        <v>1</v>
      </c>
      <c r="E18035">
        <f>371</f>
        <v>371</v>
      </c>
      <c r="F18035" t="s">
        <v>13</v>
      </c>
      <c r="G18035" t="s">
        <v>54019</v>
      </c>
      <c r="H18035" s="3" t="s">
        <v>54020</v>
      </c>
      <c r="I18035" t="s">
        <v>856</v>
      </c>
      <c r="J18035" t="s">
        <v>54021</v>
      </c>
    </row>
    <row r="18036" spans="1:10" ht="16" x14ac:dyDescent="0.2">
      <c r="A18036" t="s">
        <v>54057</v>
      </c>
      <c r="B18036" t="s">
        <v>54063</v>
      </c>
      <c r="C18036" t="s">
        <v>54064</v>
      </c>
      <c r="D18036">
        <v>1</v>
      </c>
      <c r="E18036">
        <f>371</f>
        <v>371</v>
      </c>
      <c r="F18036" t="s">
        <v>13</v>
      </c>
      <c r="G18036" t="s">
        <v>54019</v>
      </c>
      <c r="H18036" s="3" t="s">
        <v>54020</v>
      </c>
      <c r="I18036" t="s">
        <v>856</v>
      </c>
      <c r="J18036" t="s">
        <v>54060</v>
      </c>
    </row>
    <row r="18037" spans="1:10" ht="16" x14ac:dyDescent="0.2">
      <c r="A18037" t="s">
        <v>54065</v>
      </c>
      <c r="B18037" t="s">
        <v>54066</v>
      </c>
      <c r="C18037" t="s">
        <v>54067</v>
      </c>
      <c r="D18037">
        <v>3</v>
      </c>
      <c r="E18037">
        <f>371</f>
        <v>371</v>
      </c>
      <c r="F18037" t="s">
        <v>13</v>
      </c>
      <c r="G18037" t="s">
        <v>54019</v>
      </c>
      <c r="H18037" s="3" t="s">
        <v>54068</v>
      </c>
      <c r="I18037" t="s">
        <v>856</v>
      </c>
      <c r="J18037" t="s">
        <v>54069</v>
      </c>
    </row>
    <row r="18038" spans="1:10" ht="16" x14ac:dyDescent="0.2">
      <c r="A18038" t="s">
        <v>10618</v>
      </c>
      <c r="B18038" t="s">
        <v>54070</v>
      </c>
      <c r="C18038" t="s">
        <v>54071</v>
      </c>
      <c r="D18038">
        <v>3</v>
      </c>
      <c r="E18038">
        <f>371</f>
        <v>371</v>
      </c>
      <c r="F18038" t="s">
        <v>13</v>
      </c>
      <c r="G18038" t="s">
        <v>54019</v>
      </c>
      <c r="H18038" s="3" t="s">
        <v>54020</v>
      </c>
      <c r="I18038" t="s">
        <v>856</v>
      </c>
      <c r="J18038" t="s">
        <v>10621</v>
      </c>
    </row>
    <row r="18039" spans="1:10" ht="16" x14ac:dyDescent="0.2">
      <c r="A18039" t="s">
        <v>54072</v>
      </c>
      <c r="B18039" t="s">
        <v>54073</v>
      </c>
      <c r="C18039" t="s">
        <v>54074</v>
      </c>
      <c r="D18039">
        <v>1</v>
      </c>
      <c r="E18039">
        <f>371</f>
        <v>371</v>
      </c>
      <c r="F18039" t="s">
        <v>13</v>
      </c>
      <c r="G18039" t="s">
        <v>54019</v>
      </c>
      <c r="H18039" s="3" t="s">
        <v>54075</v>
      </c>
      <c r="I18039" t="s">
        <v>856</v>
      </c>
      <c r="J18039" t="s">
        <v>54076</v>
      </c>
    </row>
    <row r="18040" spans="1:10" ht="16" x14ac:dyDescent="0.2">
      <c r="A18040" t="s">
        <v>37199</v>
      </c>
      <c r="B18040" t="s">
        <v>54077</v>
      </c>
      <c r="C18040" t="s">
        <v>54071</v>
      </c>
      <c r="D18040">
        <v>3</v>
      </c>
      <c r="E18040">
        <f>371</f>
        <v>371</v>
      </c>
      <c r="F18040" t="s">
        <v>13</v>
      </c>
      <c r="G18040" t="s">
        <v>54019</v>
      </c>
      <c r="H18040" s="3" t="s">
        <v>54047</v>
      </c>
      <c r="I18040" t="s">
        <v>856</v>
      </c>
      <c r="J18040" t="s">
        <v>37203</v>
      </c>
    </row>
    <row r="18041" spans="1:10" ht="32" x14ac:dyDescent="0.2">
      <c r="A18041" t="s">
        <v>54065</v>
      </c>
      <c r="B18041" t="s">
        <v>54078</v>
      </c>
      <c r="C18041" t="s">
        <v>54079</v>
      </c>
      <c r="D18041">
        <v>2</v>
      </c>
      <c r="E18041" t="s">
        <v>13</v>
      </c>
      <c r="F18041" t="s">
        <v>13</v>
      </c>
      <c r="G18041" t="s">
        <v>54080</v>
      </c>
      <c r="H18041" s="3" t="s">
        <v>54081</v>
      </c>
      <c r="I18041" t="s">
        <v>856</v>
      </c>
      <c r="J18041" t="s">
        <v>54069</v>
      </c>
    </row>
    <row r="18042" spans="1:10" ht="32" x14ac:dyDescent="0.2">
      <c r="A18042" t="s">
        <v>13385</v>
      </c>
      <c r="B18042" t="s">
        <v>54082</v>
      </c>
      <c r="C18042" t="s">
        <v>54083</v>
      </c>
      <c r="D18042">
        <v>1</v>
      </c>
      <c r="E18042" t="s">
        <v>13</v>
      </c>
      <c r="F18042" t="s">
        <v>13</v>
      </c>
      <c r="G18042" t="s">
        <v>54084</v>
      </c>
      <c r="H18042" s="3" t="s">
        <v>54085</v>
      </c>
      <c r="I18042" t="s">
        <v>856</v>
      </c>
      <c r="J18042" t="s">
        <v>13390</v>
      </c>
    </row>
    <row r="18043" spans="1:10" ht="32" x14ac:dyDescent="0.2">
      <c r="A18043" t="s">
        <v>54065</v>
      </c>
      <c r="B18043" t="s">
        <v>54086</v>
      </c>
      <c r="C18043" t="s">
        <v>54087</v>
      </c>
      <c r="D18043">
        <v>1</v>
      </c>
      <c r="E18043" t="s">
        <v>13</v>
      </c>
      <c r="F18043" t="s">
        <v>13</v>
      </c>
      <c r="G18043" t="s">
        <v>54088</v>
      </c>
      <c r="H18043" s="3" t="s">
        <v>54089</v>
      </c>
      <c r="I18043" t="s">
        <v>7009</v>
      </c>
      <c r="J18043" t="s">
        <v>54069</v>
      </c>
    </row>
    <row r="18044" spans="1:10" ht="32" x14ac:dyDescent="0.2">
      <c r="A18044" t="s">
        <v>44898</v>
      </c>
      <c r="B18044" t="s">
        <v>11533</v>
      </c>
      <c r="C18044" t="s">
        <v>11534</v>
      </c>
      <c r="D18044">
        <v>2</v>
      </c>
      <c r="E18044" t="s">
        <v>13</v>
      </c>
      <c r="F18044" t="s">
        <v>13</v>
      </c>
      <c r="G18044" t="s">
        <v>54090</v>
      </c>
      <c r="H18044" s="3" t="s">
        <v>54091</v>
      </c>
      <c r="I18044" t="s">
        <v>62</v>
      </c>
      <c r="J18044" t="s">
        <v>44899</v>
      </c>
    </row>
    <row r="18045" spans="1:10" ht="32" x14ac:dyDescent="0.2">
      <c r="A18045" t="s">
        <v>54049</v>
      </c>
      <c r="B18045" t="s">
        <v>11533</v>
      </c>
      <c r="C18045" t="s">
        <v>11534</v>
      </c>
      <c r="D18045">
        <v>2</v>
      </c>
      <c r="E18045" t="s">
        <v>13</v>
      </c>
      <c r="F18045" t="s">
        <v>13</v>
      </c>
      <c r="G18045" t="s">
        <v>54092</v>
      </c>
      <c r="H18045" s="3" t="s">
        <v>54093</v>
      </c>
      <c r="I18045" t="s">
        <v>62</v>
      </c>
      <c r="J18045" t="s">
        <v>54051</v>
      </c>
    </row>
    <row r="18046" spans="1:10" ht="32" x14ac:dyDescent="0.2">
      <c r="A18046" t="s">
        <v>54049</v>
      </c>
      <c r="B18046" t="s">
        <v>17351</v>
      </c>
      <c r="C18046" t="s">
        <v>17352</v>
      </c>
      <c r="D18046">
        <v>3</v>
      </c>
      <c r="E18046" t="s">
        <v>13</v>
      </c>
      <c r="F18046" t="s">
        <v>13</v>
      </c>
      <c r="G18046" t="s">
        <v>54094</v>
      </c>
      <c r="H18046" s="3" t="s">
        <v>54095</v>
      </c>
      <c r="I18046" t="s">
        <v>856</v>
      </c>
      <c r="J18046" t="s">
        <v>54051</v>
      </c>
    </row>
    <row r="18047" spans="1:10" ht="16" x14ac:dyDescent="0.2">
      <c r="A18047" t="s">
        <v>44898</v>
      </c>
      <c r="B18047" t="s">
        <v>11347</v>
      </c>
      <c r="C18047" t="s">
        <v>11348</v>
      </c>
      <c r="D18047">
        <v>1</v>
      </c>
      <c r="E18047" t="s">
        <v>13</v>
      </c>
      <c r="F18047" t="s">
        <v>13</v>
      </c>
      <c r="G18047" t="s">
        <v>54096</v>
      </c>
      <c r="H18047" s="3" t="s">
        <v>54097</v>
      </c>
      <c r="I18047" t="s">
        <v>856</v>
      </c>
      <c r="J18047" t="s">
        <v>44899</v>
      </c>
    </row>
    <row r="18048" spans="1:10" ht="16" x14ac:dyDescent="0.2">
      <c r="A18048" t="s">
        <v>32893</v>
      </c>
      <c r="B18048" t="s">
        <v>54098</v>
      </c>
      <c r="C18048" t="s">
        <v>54099</v>
      </c>
      <c r="D18048">
        <v>3</v>
      </c>
      <c r="E18048" t="s">
        <v>13</v>
      </c>
      <c r="F18048" t="s">
        <v>13</v>
      </c>
      <c r="G18048" t="s">
        <v>54100</v>
      </c>
      <c r="H18048" s="3" t="s">
        <v>54101</v>
      </c>
      <c r="I18048" t="s">
        <v>856</v>
      </c>
      <c r="J18048" t="s">
        <v>32897</v>
      </c>
    </row>
    <row r="18049" spans="1:10" ht="32" x14ac:dyDescent="0.2">
      <c r="A18049" t="s">
        <v>54102</v>
      </c>
      <c r="B18049" t="s">
        <v>54103</v>
      </c>
      <c r="C18049" t="s">
        <v>54104</v>
      </c>
      <c r="D18049">
        <v>1</v>
      </c>
      <c r="E18049" t="s">
        <v>13</v>
      </c>
      <c r="F18049" t="s">
        <v>13</v>
      </c>
      <c r="G18049" t="s">
        <v>54105</v>
      </c>
      <c r="H18049" s="3" t="s">
        <v>54106</v>
      </c>
      <c r="I18049" t="s">
        <v>856</v>
      </c>
      <c r="J18049" t="s">
        <v>54107</v>
      </c>
    </row>
    <row r="18050" spans="1:10" ht="16" x14ac:dyDescent="0.2">
      <c r="A18050" t="s">
        <v>1434</v>
      </c>
      <c r="B18050" t="s">
        <v>54108</v>
      </c>
      <c r="C18050" t="s">
        <v>54109</v>
      </c>
      <c r="D18050">
        <v>1</v>
      </c>
      <c r="E18050" t="s">
        <v>13</v>
      </c>
      <c r="F18050" t="s">
        <v>13</v>
      </c>
      <c r="G18050" t="s">
        <v>54110</v>
      </c>
      <c r="H18050" s="3" t="s">
        <v>54111</v>
      </c>
      <c r="I18050" t="s">
        <v>888</v>
      </c>
      <c r="J18050" t="s">
        <v>1439</v>
      </c>
    </row>
    <row r="18051" spans="1:10" ht="16" x14ac:dyDescent="0.2">
      <c r="A18051" t="s">
        <v>7500</v>
      </c>
      <c r="B18051" t="s">
        <v>54112</v>
      </c>
      <c r="C18051" t="s">
        <v>54113</v>
      </c>
      <c r="D18051">
        <v>4</v>
      </c>
      <c r="E18051" t="s">
        <v>13</v>
      </c>
      <c r="F18051" t="s">
        <v>13</v>
      </c>
      <c r="G18051" t="s">
        <v>54114</v>
      </c>
      <c r="H18051" s="3" t="s">
        <v>54115</v>
      </c>
      <c r="I18051" t="s">
        <v>1314</v>
      </c>
      <c r="J18051" t="s">
        <v>7506</v>
      </c>
    </row>
    <row r="18052" spans="1:10" ht="16" x14ac:dyDescent="0.2">
      <c r="A18052" t="s">
        <v>43643</v>
      </c>
      <c r="B18052" t="s">
        <v>54116</v>
      </c>
      <c r="C18052" t="s">
        <v>54117</v>
      </c>
      <c r="D18052">
        <v>2</v>
      </c>
      <c r="E18052" t="s">
        <v>13</v>
      </c>
      <c r="F18052" t="s">
        <v>13</v>
      </c>
      <c r="G18052" t="s">
        <v>54114</v>
      </c>
      <c r="H18052" s="3" t="s">
        <v>54118</v>
      </c>
      <c r="I18052" t="s">
        <v>1314</v>
      </c>
      <c r="J18052" t="s">
        <v>43647</v>
      </c>
    </row>
    <row r="18053" spans="1:10" ht="16" x14ac:dyDescent="0.2">
      <c r="A18053" t="s">
        <v>43651</v>
      </c>
      <c r="B18053" t="s">
        <v>54116</v>
      </c>
      <c r="C18053" t="s">
        <v>54117</v>
      </c>
      <c r="D18053">
        <v>2</v>
      </c>
      <c r="E18053" t="s">
        <v>13</v>
      </c>
      <c r="F18053" t="s">
        <v>13</v>
      </c>
      <c r="G18053" t="s">
        <v>54114</v>
      </c>
      <c r="H18053" s="3" t="s">
        <v>54115</v>
      </c>
      <c r="I18053" t="s">
        <v>1314</v>
      </c>
      <c r="J18053" t="s">
        <v>43655</v>
      </c>
    </row>
    <row r="18054" spans="1:10" ht="16" x14ac:dyDescent="0.2">
      <c r="A18054" t="s">
        <v>43643</v>
      </c>
      <c r="B18054" t="s">
        <v>54119</v>
      </c>
      <c r="C18054" t="s">
        <v>54120</v>
      </c>
      <c r="D18054">
        <v>3</v>
      </c>
      <c r="E18054" t="s">
        <v>13</v>
      </c>
      <c r="F18054" t="s">
        <v>13</v>
      </c>
      <c r="G18054" t="s">
        <v>54114</v>
      </c>
      <c r="H18054" s="3" t="s">
        <v>54118</v>
      </c>
      <c r="I18054" t="s">
        <v>1314</v>
      </c>
      <c r="J18054" t="s">
        <v>43647</v>
      </c>
    </row>
    <row r="18055" spans="1:10" ht="16" x14ac:dyDescent="0.2">
      <c r="A18055" t="s">
        <v>54121</v>
      </c>
      <c r="B18055" t="s">
        <v>565</v>
      </c>
      <c r="C18055" t="s">
        <v>54122</v>
      </c>
      <c r="D18055">
        <v>1</v>
      </c>
      <c r="E18055" t="s">
        <v>13</v>
      </c>
      <c r="F18055" t="s">
        <v>13</v>
      </c>
      <c r="G18055" t="s">
        <v>54114</v>
      </c>
      <c r="H18055" s="3" t="s">
        <v>54118</v>
      </c>
      <c r="I18055" t="s">
        <v>1314</v>
      </c>
      <c r="J18055" t="s">
        <v>54123</v>
      </c>
    </row>
    <row r="18056" spans="1:10" ht="16" x14ac:dyDescent="0.2">
      <c r="A18056" t="s">
        <v>54124</v>
      </c>
      <c r="B18056" t="s">
        <v>54125</v>
      </c>
      <c r="C18056" t="s">
        <v>54126</v>
      </c>
      <c r="D18056">
        <v>1</v>
      </c>
      <c r="E18056" t="s">
        <v>13</v>
      </c>
      <c r="F18056" t="s">
        <v>13</v>
      </c>
      <c r="G18056" t="s">
        <v>54114</v>
      </c>
      <c r="H18056" s="3" t="s">
        <v>54127</v>
      </c>
      <c r="I18056" t="s">
        <v>1314</v>
      </c>
      <c r="J18056" t="s">
        <v>54128</v>
      </c>
    </row>
    <row r="18057" spans="1:10" ht="16" x14ac:dyDescent="0.2">
      <c r="A18057" t="s">
        <v>54129</v>
      </c>
      <c r="B18057" t="s">
        <v>54130</v>
      </c>
      <c r="C18057" t="s">
        <v>54131</v>
      </c>
      <c r="D18057">
        <v>1</v>
      </c>
      <c r="E18057" t="s">
        <v>13</v>
      </c>
      <c r="F18057" t="s">
        <v>13</v>
      </c>
      <c r="G18057" t="s">
        <v>54132</v>
      </c>
      <c r="H18057" s="3" t="s">
        <v>54133</v>
      </c>
      <c r="I18057" t="s">
        <v>62</v>
      </c>
      <c r="J18057" t="s">
        <v>54134</v>
      </c>
    </row>
    <row r="18058" spans="1:10" ht="16" x14ac:dyDescent="0.2">
      <c r="A18058" t="s">
        <v>54135</v>
      </c>
      <c r="B18058" t="s">
        <v>54136</v>
      </c>
      <c r="C18058" t="s">
        <v>54137</v>
      </c>
      <c r="D18058">
        <v>1</v>
      </c>
      <c r="E18058" t="s">
        <v>13</v>
      </c>
      <c r="F18058" t="s">
        <v>13</v>
      </c>
      <c r="G18058" t="s">
        <v>54138</v>
      </c>
      <c r="H18058" s="3" t="s">
        <v>54139</v>
      </c>
      <c r="I18058" t="s">
        <v>1658</v>
      </c>
      <c r="J18058" t="s">
        <v>54140</v>
      </c>
    </row>
    <row r="18059" spans="1:10" ht="16" x14ac:dyDescent="0.2">
      <c r="A18059" t="s">
        <v>54135</v>
      </c>
      <c r="B18059" t="s">
        <v>54141</v>
      </c>
      <c r="C18059" t="s">
        <v>54142</v>
      </c>
      <c r="D18059">
        <v>2</v>
      </c>
      <c r="E18059" t="s">
        <v>13</v>
      </c>
      <c r="F18059" t="s">
        <v>13</v>
      </c>
      <c r="G18059" t="s">
        <v>54138</v>
      </c>
      <c r="H18059" s="3" t="s">
        <v>54139</v>
      </c>
      <c r="I18059" t="s">
        <v>1658</v>
      </c>
      <c r="J18059" t="s">
        <v>54140</v>
      </c>
    </row>
    <row r="18060" spans="1:10" ht="16" x14ac:dyDescent="0.2">
      <c r="A18060" t="s">
        <v>54143</v>
      </c>
      <c r="B18060" t="s">
        <v>54144</v>
      </c>
      <c r="C18060" t="s">
        <v>54145</v>
      </c>
      <c r="D18060">
        <v>1</v>
      </c>
      <c r="E18060" t="s">
        <v>54146</v>
      </c>
      <c r="F18060" t="s">
        <v>13</v>
      </c>
      <c r="G18060" t="s">
        <v>54147</v>
      </c>
      <c r="H18060" s="3" t="s">
        <v>54148</v>
      </c>
      <c r="I18060" t="s">
        <v>90</v>
      </c>
      <c r="J18060" t="s">
        <v>54149</v>
      </c>
    </row>
    <row r="18061" spans="1:10" ht="16" x14ac:dyDescent="0.2">
      <c r="A18061" t="s">
        <v>53654</v>
      </c>
      <c r="B18061" t="s">
        <v>54150</v>
      </c>
      <c r="C18061" t="s">
        <v>54151</v>
      </c>
      <c r="D18061">
        <v>2</v>
      </c>
      <c r="E18061" t="s">
        <v>54146</v>
      </c>
      <c r="F18061" t="s">
        <v>13</v>
      </c>
      <c r="G18061" t="s">
        <v>54147</v>
      </c>
      <c r="H18061" s="3" t="s">
        <v>54152</v>
      </c>
      <c r="I18061" t="s">
        <v>90</v>
      </c>
      <c r="J18061" t="s">
        <v>53658</v>
      </c>
    </row>
    <row r="18062" spans="1:10" ht="16" x14ac:dyDescent="0.2">
      <c r="A18062" t="s">
        <v>54153</v>
      </c>
      <c r="B18062" t="s">
        <v>54144</v>
      </c>
      <c r="C18062" t="s">
        <v>54145</v>
      </c>
      <c r="D18062">
        <v>1</v>
      </c>
      <c r="E18062" t="s">
        <v>54146</v>
      </c>
      <c r="F18062" t="s">
        <v>13</v>
      </c>
      <c r="G18062" t="s">
        <v>54147</v>
      </c>
      <c r="H18062" s="3" t="s">
        <v>54154</v>
      </c>
      <c r="I18062" t="s">
        <v>90</v>
      </c>
      <c r="J18062" t="s">
        <v>54155</v>
      </c>
    </row>
    <row r="18063" spans="1:10" ht="16" x14ac:dyDescent="0.2">
      <c r="A18063" t="s">
        <v>40944</v>
      </c>
      <c r="B18063" t="s">
        <v>54156</v>
      </c>
      <c r="C18063" t="s">
        <v>54157</v>
      </c>
      <c r="D18063">
        <v>2</v>
      </c>
      <c r="E18063" t="s">
        <v>54146</v>
      </c>
      <c r="F18063" t="s">
        <v>13</v>
      </c>
      <c r="G18063" t="s">
        <v>54147</v>
      </c>
      <c r="H18063" s="3" t="s">
        <v>54158</v>
      </c>
      <c r="I18063" t="s">
        <v>90</v>
      </c>
      <c r="J18063" t="s">
        <v>40948</v>
      </c>
    </row>
    <row r="18064" spans="1:10" ht="16" x14ac:dyDescent="0.2">
      <c r="A18064" t="s">
        <v>53654</v>
      </c>
      <c r="B18064" t="s">
        <v>54159</v>
      </c>
      <c r="C18064" t="s">
        <v>54160</v>
      </c>
      <c r="D18064">
        <v>3</v>
      </c>
      <c r="E18064" t="s">
        <v>54146</v>
      </c>
      <c r="F18064" t="s">
        <v>13</v>
      </c>
      <c r="G18064" t="s">
        <v>54147</v>
      </c>
      <c r="H18064" s="3" t="s">
        <v>54161</v>
      </c>
      <c r="I18064" t="s">
        <v>90</v>
      </c>
      <c r="J18064" t="s">
        <v>53658</v>
      </c>
    </row>
    <row r="18065" spans="1:10" ht="16" x14ac:dyDescent="0.2">
      <c r="A18065" t="s">
        <v>54162</v>
      </c>
      <c r="B18065" t="s">
        <v>22638</v>
      </c>
      <c r="C18065" t="s">
        <v>22639</v>
      </c>
      <c r="D18065">
        <v>6</v>
      </c>
      <c r="E18065" t="s">
        <v>13</v>
      </c>
      <c r="F18065" t="s">
        <v>13</v>
      </c>
      <c r="G18065" t="s">
        <v>54163</v>
      </c>
      <c r="H18065" s="3" t="s">
        <v>54164</v>
      </c>
      <c r="I18065" t="s">
        <v>3377</v>
      </c>
      <c r="J18065" t="s">
        <v>54165</v>
      </c>
    </row>
    <row r="18066" spans="1:10" ht="16" x14ac:dyDescent="0.2">
      <c r="A18066" t="s">
        <v>54166</v>
      </c>
      <c r="B18066" t="s">
        <v>22638</v>
      </c>
      <c r="C18066" t="s">
        <v>22639</v>
      </c>
      <c r="D18066">
        <v>1</v>
      </c>
      <c r="E18066" t="s">
        <v>13</v>
      </c>
      <c r="F18066" t="s">
        <v>13</v>
      </c>
      <c r="G18066" t="s">
        <v>54167</v>
      </c>
      <c r="H18066" s="3" t="s">
        <v>54168</v>
      </c>
      <c r="I18066" t="s">
        <v>3377</v>
      </c>
      <c r="J18066" t="s">
        <v>54169</v>
      </c>
    </row>
    <row r="18067" spans="1:10" ht="16" x14ac:dyDescent="0.2">
      <c r="A18067" t="s">
        <v>10176</v>
      </c>
      <c r="B18067" t="s">
        <v>22638</v>
      </c>
      <c r="C18067" t="s">
        <v>22639</v>
      </c>
      <c r="D18067">
        <v>3</v>
      </c>
      <c r="E18067" t="s">
        <v>13</v>
      </c>
      <c r="F18067" t="s">
        <v>13</v>
      </c>
      <c r="G18067" t="s">
        <v>54167</v>
      </c>
      <c r="H18067" s="3" t="s">
        <v>54170</v>
      </c>
      <c r="I18067" t="s">
        <v>3377</v>
      </c>
      <c r="J18067" t="s">
        <v>10180</v>
      </c>
    </row>
    <row r="18068" spans="1:10" ht="16" x14ac:dyDescent="0.2">
      <c r="A18068" t="s">
        <v>7547</v>
      </c>
      <c r="B18068" t="s">
        <v>22638</v>
      </c>
      <c r="C18068" t="s">
        <v>22639</v>
      </c>
      <c r="D18068">
        <v>3</v>
      </c>
      <c r="E18068" t="s">
        <v>13</v>
      </c>
      <c r="F18068" t="s">
        <v>13</v>
      </c>
      <c r="G18068" t="s">
        <v>54167</v>
      </c>
      <c r="H18068" s="3" t="s">
        <v>54168</v>
      </c>
      <c r="I18068" t="s">
        <v>3377</v>
      </c>
      <c r="J18068" t="s">
        <v>7552</v>
      </c>
    </row>
    <row r="18069" spans="1:10" ht="16" x14ac:dyDescent="0.2">
      <c r="A18069" t="s">
        <v>54171</v>
      </c>
      <c r="B18069" t="s">
        <v>54172</v>
      </c>
      <c r="C18069" t="s">
        <v>54173</v>
      </c>
      <c r="D18069">
        <v>1</v>
      </c>
      <c r="E18069" t="s">
        <v>13</v>
      </c>
      <c r="F18069" t="s">
        <v>13</v>
      </c>
      <c r="G18069" t="s">
        <v>54174</v>
      </c>
      <c r="H18069" s="3" t="s">
        <v>54175</v>
      </c>
      <c r="I18069" t="s">
        <v>90</v>
      </c>
      <c r="J18069" t="s">
        <v>54176</v>
      </c>
    </row>
    <row r="18070" spans="1:10" ht="16" x14ac:dyDescent="0.2">
      <c r="A18070" t="s">
        <v>25268</v>
      </c>
      <c r="B18070" t="s">
        <v>35369</v>
      </c>
      <c r="C18070" t="s">
        <v>54177</v>
      </c>
      <c r="D18070">
        <v>2</v>
      </c>
      <c r="E18070" t="s">
        <v>13</v>
      </c>
      <c r="F18070" t="s">
        <v>13</v>
      </c>
      <c r="G18070" t="s">
        <v>54178</v>
      </c>
      <c r="H18070" s="3" t="s">
        <v>54179</v>
      </c>
      <c r="I18070" t="s">
        <v>90</v>
      </c>
      <c r="J18070" t="s">
        <v>25272</v>
      </c>
    </row>
    <row r="18071" spans="1:10" ht="16" x14ac:dyDescent="0.2">
      <c r="A18071" t="s">
        <v>22917</v>
      </c>
      <c r="B18071" t="s">
        <v>54180</v>
      </c>
      <c r="C18071" t="s">
        <v>54181</v>
      </c>
      <c r="D18071">
        <v>1</v>
      </c>
      <c r="E18071" t="s">
        <v>13</v>
      </c>
      <c r="F18071" t="s">
        <v>13</v>
      </c>
      <c r="G18071" t="s">
        <v>54182</v>
      </c>
      <c r="H18071" s="3" t="s">
        <v>54183</v>
      </c>
      <c r="I18071" t="s">
        <v>90</v>
      </c>
      <c r="J18071" t="s">
        <v>22921</v>
      </c>
    </row>
    <row r="18072" spans="1:10" ht="16" x14ac:dyDescent="0.2">
      <c r="A18072" t="s">
        <v>34656</v>
      </c>
      <c r="B18072" t="s">
        <v>54184</v>
      </c>
      <c r="C18072" t="s">
        <v>54185</v>
      </c>
      <c r="D18072">
        <v>1</v>
      </c>
      <c r="E18072" t="s">
        <v>5635</v>
      </c>
      <c r="F18072" t="s">
        <v>13</v>
      </c>
      <c r="G18072" t="s">
        <v>54186</v>
      </c>
      <c r="H18072" s="3" t="s">
        <v>54187</v>
      </c>
      <c r="I18072" t="s">
        <v>90</v>
      </c>
      <c r="J18072" t="s">
        <v>34660</v>
      </c>
    </row>
    <row r="18073" spans="1:10" ht="16" x14ac:dyDescent="0.2">
      <c r="A18073" t="s">
        <v>25268</v>
      </c>
      <c r="B18073" t="s">
        <v>54188</v>
      </c>
      <c r="C18073" t="s">
        <v>54189</v>
      </c>
      <c r="D18073">
        <v>3</v>
      </c>
      <c r="E18073" t="s">
        <v>13</v>
      </c>
      <c r="F18073" t="s">
        <v>13</v>
      </c>
      <c r="G18073" t="s">
        <v>54190</v>
      </c>
      <c r="H18073" s="3" t="s">
        <v>54191</v>
      </c>
      <c r="I18073" t="s">
        <v>90</v>
      </c>
      <c r="J18073" t="s">
        <v>25272</v>
      </c>
    </row>
    <row r="18074" spans="1:10" ht="16" x14ac:dyDescent="0.2">
      <c r="A18074" t="s">
        <v>14366</v>
      </c>
      <c r="B18074" t="s">
        <v>54192</v>
      </c>
      <c r="C18074" t="s">
        <v>54193</v>
      </c>
      <c r="D18074">
        <v>4</v>
      </c>
      <c r="E18074" t="s">
        <v>13</v>
      </c>
      <c r="F18074" t="s">
        <v>13</v>
      </c>
      <c r="G18074" t="s">
        <v>54194</v>
      </c>
      <c r="H18074" s="3" t="s">
        <v>54195</v>
      </c>
      <c r="I18074" t="s">
        <v>62</v>
      </c>
      <c r="J18074" t="s">
        <v>14370</v>
      </c>
    </row>
    <row r="18075" spans="1:10" ht="16" x14ac:dyDescent="0.2">
      <c r="A18075" t="s">
        <v>48286</v>
      </c>
      <c r="B18075" t="s">
        <v>54196</v>
      </c>
      <c r="C18075" t="s">
        <v>54197</v>
      </c>
      <c r="D18075">
        <v>1</v>
      </c>
      <c r="E18075" t="s">
        <v>13</v>
      </c>
      <c r="F18075" t="s">
        <v>13</v>
      </c>
      <c r="G18075" t="s">
        <v>54198</v>
      </c>
      <c r="H18075" s="3" t="s">
        <v>54199</v>
      </c>
      <c r="I18075" t="s">
        <v>253</v>
      </c>
      <c r="J18075" t="s">
        <v>48291</v>
      </c>
    </row>
    <row r="18076" spans="1:10" ht="16" x14ac:dyDescent="0.2">
      <c r="A18076" t="s">
        <v>42796</v>
      </c>
      <c r="B18076" t="s">
        <v>50919</v>
      </c>
      <c r="C18076" t="s">
        <v>50920</v>
      </c>
      <c r="D18076">
        <v>1</v>
      </c>
      <c r="E18076" t="s">
        <v>13</v>
      </c>
      <c r="F18076" t="s">
        <v>13</v>
      </c>
      <c r="G18076" t="s">
        <v>54198</v>
      </c>
      <c r="H18076" s="3" t="s">
        <v>54200</v>
      </c>
      <c r="I18076" t="s">
        <v>253</v>
      </c>
      <c r="J18076" t="s">
        <v>42800</v>
      </c>
    </row>
    <row r="18077" spans="1:10" ht="16" x14ac:dyDescent="0.2">
      <c r="A18077" t="s">
        <v>42092</v>
      </c>
      <c r="B18077" t="s">
        <v>54201</v>
      </c>
      <c r="C18077" t="s">
        <v>54202</v>
      </c>
      <c r="D18077">
        <v>2</v>
      </c>
      <c r="E18077" t="s">
        <v>13</v>
      </c>
      <c r="F18077" t="s">
        <v>13</v>
      </c>
      <c r="G18077" t="s">
        <v>54198</v>
      </c>
      <c r="H18077" s="3" t="s">
        <v>54203</v>
      </c>
      <c r="I18077" t="s">
        <v>253</v>
      </c>
      <c r="J18077" t="s">
        <v>42096</v>
      </c>
    </row>
    <row r="18078" spans="1:10" ht="16" x14ac:dyDescent="0.2">
      <c r="A18078" t="s">
        <v>8446</v>
      </c>
      <c r="B18078" t="s">
        <v>54204</v>
      </c>
      <c r="C18078" t="s">
        <v>54205</v>
      </c>
      <c r="D18078">
        <v>1</v>
      </c>
      <c r="E18078" t="s">
        <v>13</v>
      </c>
      <c r="F18078" t="s">
        <v>13</v>
      </c>
      <c r="G18078" t="s">
        <v>54198</v>
      </c>
      <c r="H18078" s="3" t="s">
        <v>54200</v>
      </c>
      <c r="I18078" t="s">
        <v>253</v>
      </c>
      <c r="J18078" t="s">
        <v>8451</v>
      </c>
    </row>
    <row r="18079" spans="1:10" ht="16" x14ac:dyDescent="0.2">
      <c r="A18079" t="s">
        <v>6656</v>
      </c>
      <c r="B18079" t="s">
        <v>54204</v>
      </c>
      <c r="C18079" t="s">
        <v>54205</v>
      </c>
      <c r="D18079">
        <v>1</v>
      </c>
      <c r="E18079" t="s">
        <v>13</v>
      </c>
      <c r="F18079" t="s">
        <v>13</v>
      </c>
      <c r="G18079" t="s">
        <v>54198</v>
      </c>
      <c r="H18079" s="3" t="s">
        <v>54200</v>
      </c>
      <c r="I18079" t="s">
        <v>253</v>
      </c>
      <c r="J18079" t="s">
        <v>6660</v>
      </c>
    </row>
    <row r="18080" spans="1:10" ht="16" x14ac:dyDescent="0.2">
      <c r="A18080" t="s">
        <v>43047</v>
      </c>
      <c r="B18080" t="s">
        <v>54206</v>
      </c>
      <c r="C18080" t="s">
        <v>54207</v>
      </c>
      <c r="D18080">
        <v>1</v>
      </c>
      <c r="E18080" t="s">
        <v>13</v>
      </c>
      <c r="F18080" t="s">
        <v>13</v>
      </c>
      <c r="G18080" t="s">
        <v>54198</v>
      </c>
      <c r="H18080" s="3" t="s">
        <v>54200</v>
      </c>
      <c r="I18080" t="s">
        <v>253</v>
      </c>
      <c r="J18080" t="s">
        <v>43052</v>
      </c>
    </row>
    <row r="18081" spans="1:10" ht="16" x14ac:dyDescent="0.2">
      <c r="A18081" t="s">
        <v>43047</v>
      </c>
      <c r="B18081" t="s">
        <v>54204</v>
      </c>
      <c r="C18081" t="s">
        <v>54205</v>
      </c>
      <c r="D18081">
        <v>2</v>
      </c>
      <c r="E18081" t="s">
        <v>13</v>
      </c>
      <c r="F18081" t="s">
        <v>13</v>
      </c>
      <c r="G18081" t="s">
        <v>54198</v>
      </c>
      <c r="H18081" s="3" t="s">
        <v>54200</v>
      </c>
      <c r="I18081" t="s">
        <v>253</v>
      </c>
      <c r="J18081" t="s">
        <v>43052</v>
      </c>
    </row>
    <row r="18082" spans="1:10" ht="16" x14ac:dyDescent="0.2">
      <c r="A18082" t="s">
        <v>48286</v>
      </c>
      <c r="B18082" t="s">
        <v>54208</v>
      </c>
      <c r="C18082" t="s">
        <v>54209</v>
      </c>
      <c r="D18082">
        <v>2</v>
      </c>
      <c r="E18082" t="s">
        <v>13</v>
      </c>
      <c r="F18082" t="s">
        <v>13</v>
      </c>
      <c r="G18082" t="s">
        <v>54198</v>
      </c>
      <c r="H18082" s="3" t="s">
        <v>54199</v>
      </c>
      <c r="I18082" t="s">
        <v>253</v>
      </c>
      <c r="J18082" t="s">
        <v>48291</v>
      </c>
    </row>
    <row r="18083" spans="1:10" ht="16" x14ac:dyDescent="0.2">
      <c r="A18083" t="s">
        <v>19677</v>
      </c>
      <c r="B18083" t="s">
        <v>54206</v>
      </c>
      <c r="C18083" t="s">
        <v>54207</v>
      </c>
      <c r="D18083">
        <v>1</v>
      </c>
      <c r="E18083" t="s">
        <v>13</v>
      </c>
      <c r="F18083" t="s">
        <v>13</v>
      </c>
      <c r="G18083" t="s">
        <v>54198</v>
      </c>
      <c r="H18083" s="3" t="s">
        <v>54203</v>
      </c>
      <c r="I18083" t="s">
        <v>253</v>
      </c>
      <c r="J18083" t="s">
        <v>19682</v>
      </c>
    </row>
    <row r="18084" spans="1:10" ht="16" x14ac:dyDescent="0.2">
      <c r="A18084" t="s">
        <v>6656</v>
      </c>
      <c r="B18084" t="s">
        <v>54210</v>
      </c>
      <c r="C18084" t="s">
        <v>54211</v>
      </c>
      <c r="D18084">
        <v>4</v>
      </c>
      <c r="E18084" t="s">
        <v>13</v>
      </c>
      <c r="F18084" t="s">
        <v>13</v>
      </c>
      <c r="G18084" t="s">
        <v>54198</v>
      </c>
      <c r="H18084" s="3" t="s">
        <v>54200</v>
      </c>
      <c r="I18084" t="s">
        <v>253</v>
      </c>
      <c r="J18084" t="s">
        <v>6660</v>
      </c>
    </row>
    <row r="18085" spans="1:10" ht="16" x14ac:dyDescent="0.2">
      <c r="A18085" t="s">
        <v>8446</v>
      </c>
      <c r="B18085" t="s">
        <v>54206</v>
      </c>
      <c r="C18085" t="s">
        <v>54207</v>
      </c>
      <c r="D18085">
        <v>2</v>
      </c>
      <c r="E18085" t="s">
        <v>13</v>
      </c>
      <c r="F18085" t="s">
        <v>13</v>
      </c>
      <c r="G18085" t="s">
        <v>54198</v>
      </c>
      <c r="H18085" s="3" t="s">
        <v>54200</v>
      </c>
      <c r="I18085" t="s">
        <v>253</v>
      </c>
      <c r="J18085" t="s">
        <v>8451</v>
      </c>
    </row>
    <row r="18086" spans="1:10" ht="16" x14ac:dyDescent="0.2">
      <c r="A18086" t="s">
        <v>6215</v>
      </c>
      <c r="B18086" t="s">
        <v>54212</v>
      </c>
      <c r="C18086" t="s">
        <v>54213</v>
      </c>
      <c r="D18086">
        <v>3</v>
      </c>
      <c r="E18086" t="s">
        <v>13</v>
      </c>
      <c r="F18086" t="s">
        <v>13</v>
      </c>
      <c r="G18086" t="s">
        <v>54198</v>
      </c>
      <c r="H18086" s="3" t="s">
        <v>54203</v>
      </c>
      <c r="I18086" t="s">
        <v>253</v>
      </c>
      <c r="J18086" t="s">
        <v>6218</v>
      </c>
    </row>
    <row r="18087" spans="1:10" ht="16" x14ac:dyDescent="0.2">
      <c r="A18087" t="s">
        <v>54214</v>
      </c>
      <c r="B18087" t="s">
        <v>54206</v>
      </c>
      <c r="C18087" t="s">
        <v>54207</v>
      </c>
      <c r="D18087">
        <v>2</v>
      </c>
      <c r="E18087" t="s">
        <v>13</v>
      </c>
      <c r="F18087" t="s">
        <v>13</v>
      </c>
      <c r="G18087" t="s">
        <v>54198</v>
      </c>
      <c r="H18087" s="3" t="s">
        <v>54203</v>
      </c>
      <c r="I18087" t="s">
        <v>253</v>
      </c>
      <c r="J18087" t="s">
        <v>54215</v>
      </c>
    </row>
    <row r="18088" spans="1:10" ht="16" x14ac:dyDescent="0.2">
      <c r="A18088" t="s">
        <v>54214</v>
      </c>
      <c r="B18088" t="s">
        <v>54212</v>
      </c>
      <c r="C18088" t="s">
        <v>54213</v>
      </c>
      <c r="D18088">
        <v>3</v>
      </c>
      <c r="E18088" t="s">
        <v>13</v>
      </c>
      <c r="F18088" t="s">
        <v>13</v>
      </c>
      <c r="G18088" t="s">
        <v>54198</v>
      </c>
      <c r="H18088" s="3" t="s">
        <v>54203</v>
      </c>
      <c r="I18088" t="s">
        <v>253</v>
      </c>
      <c r="J18088" t="s">
        <v>54215</v>
      </c>
    </row>
    <row r="18089" spans="1:10" ht="16" x14ac:dyDescent="0.2">
      <c r="A18089" t="s">
        <v>48286</v>
      </c>
      <c r="B18089" t="s">
        <v>54216</v>
      </c>
      <c r="C18089" t="s">
        <v>54217</v>
      </c>
      <c r="D18089">
        <v>5</v>
      </c>
      <c r="E18089" t="s">
        <v>13</v>
      </c>
      <c r="F18089" t="s">
        <v>13</v>
      </c>
      <c r="G18089" t="s">
        <v>54198</v>
      </c>
      <c r="H18089" s="3" t="s">
        <v>54218</v>
      </c>
      <c r="I18089" t="s">
        <v>253</v>
      </c>
      <c r="J18089" t="s">
        <v>48291</v>
      </c>
    </row>
    <row r="18090" spans="1:10" ht="16" x14ac:dyDescent="0.2">
      <c r="A18090" t="s">
        <v>43400</v>
      </c>
      <c r="B18090" t="s">
        <v>54219</v>
      </c>
      <c r="C18090" t="s">
        <v>54220</v>
      </c>
      <c r="D18090">
        <v>4</v>
      </c>
      <c r="E18090" t="s">
        <v>13</v>
      </c>
      <c r="F18090" t="s">
        <v>13</v>
      </c>
      <c r="G18090" t="s">
        <v>54198</v>
      </c>
      <c r="H18090" s="3" t="s">
        <v>54221</v>
      </c>
      <c r="I18090" t="s">
        <v>253</v>
      </c>
      <c r="J18090" t="s">
        <v>43402</v>
      </c>
    </row>
    <row r="18091" spans="1:10" ht="16" x14ac:dyDescent="0.2">
      <c r="A18091" t="s">
        <v>1535</v>
      </c>
      <c r="B18091" t="s">
        <v>11401</v>
      </c>
      <c r="C18091" t="s">
        <v>11402</v>
      </c>
      <c r="D18091">
        <v>1</v>
      </c>
      <c r="E18091" t="s">
        <v>13</v>
      </c>
      <c r="F18091" t="s">
        <v>13</v>
      </c>
      <c r="G18091" t="s">
        <v>54198</v>
      </c>
      <c r="H18091" s="3" t="s">
        <v>54221</v>
      </c>
      <c r="I18091" t="s">
        <v>253</v>
      </c>
      <c r="J18091" t="s">
        <v>1541</v>
      </c>
    </row>
    <row r="18092" spans="1:10" ht="16" x14ac:dyDescent="0.2">
      <c r="A18092" t="s">
        <v>1535</v>
      </c>
      <c r="B18092" t="s">
        <v>54212</v>
      </c>
      <c r="C18092" t="s">
        <v>54213</v>
      </c>
      <c r="D18092">
        <v>2</v>
      </c>
      <c r="E18092" t="s">
        <v>13</v>
      </c>
      <c r="F18092" t="s">
        <v>13</v>
      </c>
      <c r="G18092" t="s">
        <v>54198</v>
      </c>
      <c r="H18092" s="3" t="s">
        <v>54221</v>
      </c>
      <c r="I18092" t="s">
        <v>253</v>
      </c>
      <c r="J18092" t="s">
        <v>1541</v>
      </c>
    </row>
    <row r="18093" spans="1:10" ht="16" x14ac:dyDescent="0.2">
      <c r="A18093" t="s">
        <v>6215</v>
      </c>
      <c r="B18093" t="s">
        <v>11401</v>
      </c>
      <c r="C18093" t="s">
        <v>11402</v>
      </c>
      <c r="D18093">
        <v>1</v>
      </c>
      <c r="E18093" t="s">
        <v>13</v>
      </c>
      <c r="F18093" t="s">
        <v>13</v>
      </c>
      <c r="G18093" t="s">
        <v>54198</v>
      </c>
      <c r="H18093" s="3" t="s">
        <v>54203</v>
      </c>
      <c r="I18093" t="s">
        <v>253</v>
      </c>
      <c r="J18093" t="s">
        <v>6218</v>
      </c>
    </row>
    <row r="18094" spans="1:10" ht="16" x14ac:dyDescent="0.2">
      <c r="A18094" t="s">
        <v>897</v>
      </c>
      <c r="B18094" t="s">
        <v>54204</v>
      </c>
      <c r="C18094" t="s">
        <v>54205</v>
      </c>
      <c r="D18094">
        <v>1</v>
      </c>
      <c r="E18094" t="s">
        <v>13</v>
      </c>
      <c r="F18094" t="s">
        <v>13</v>
      </c>
      <c r="G18094" t="s">
        <v>54198</v>
      </c>
      <c r="H18094" s="3" t="s">
        <v>54200</v>
      </c>
      <c r="I18094" t="s">
        <v>253</v>
      </c>
      <c r="J18094" t="s">
        <v>900</v>
      </c>
    </row>
    <row r="18095" spans="1:10" ht="16" x14ac:dyDescent="0.2">
      <c r="A18095" t="s">
        <v>19683</v>
      </c>
      <c r="B18095" t="s">
        <v>54206</v>
      </c>
      <c r="C18095" t="s">
        <v>54207</v>
      </c>
      <c r="D18095">
        <v>1</v>
      </c>
      <c r="E18095" t="s">
        <v>13</v>
      </c>
      <c r="F18095" t="s">
        <v>13</v>
      </c>
      <c r="G18095" t="s">
        <v>54198</v>
      </c>
      <c r="H18095" s="3" t="s">
        <v>54200</v>
      </c>
      <c r="I18095" t="s">
        <v>253</v>
      </c>
      <c r="J18095" t="s">
        <v>19687</v>
      </c>
    </row>
    <row r="18096" spans="1:10" ht="16" x14ac:dyDescent="0.2">
      <c r="A18096" t="s">
        <v>43378</v>
      </c>
      <c r="B18096" t="s">
        <v>54206</v>
      </c>
      <c r="C18096" t="s">
        <v>54207</v>
      </c>
      <c r="D18096">
        <v>2</v>
      </c>
      <c r="E18096" t="s">
        <v>13</v>
      </c>
      <c r="F18096" t="s">
        <v>13</v>
      </c>
      <c r="G18096" t="s">
        <v>54198</v>
      </c>
      <c r="H18096" s="3" t="s">
        <v>54203</v>
      </c>
      <c r="I18096" t="s">
        <v>253</v>
      </c>
      <c r="J18096" t="s">
        <v>43383</v>
      </c>
    </row>
    <row r="18097" spans="1:10" ht="16" x14ac:dyDescent="0.2">
      <c r="A18097" t="s">
        <v>43400</v>
      </c>
      <c r="B18097" t="s">
        <v>54212</v>
      </c>
      <c r="C18097" t="s">
        <v>54213</v>
      </c>
      <c r="D18097">
        <v>1</v>
      </c>
      <c r="E18097" t="s">
        <v>13</v>
      </c>
      <c r="F18097" t="s">
        <v>13</v>
      </c>
      <c r="G18097" t="s">
        <v>54198</v>
      </c>
      <c r="H18097" s="3" t="s">
        <v>54221</v>
      </c>
      <c r="I18097" t="s">
        <v>253</v>
      </c>
      <c r="J18097" t="s">
        <v>43402</v>
      </c>
    </row>
    <row r="18098" spans="1:10" ht="16" x14ac:dyDescent="0.2">
      <c r="A18098" t="s">
        <v>11358</v>
      </c>
      <c r="B18098" t="s">
        <v>54222</v>
      </c>
      <c r="C18098" t="s">
        <v>11402</v>
      </c>
      <c r="D18098">
        <v>2</v>
      </c>
      <c r="E18098" t="s">
        <v>13</v>
      </c>
      <c r="F18098" t="s">
        <v>13</v>
      </c>
      <c r="G18098" t="s">
        <v>54198</v>
      </c>
      <c r="H18098" s="3" t="s">
        <v>54203</v>
      </c>
      <c r="I18098" t="s">
        <v>253</v>
      </c>
      <c r="J18098" t="s">
        <v>11363</v>
      </c>
    </row>
    <row r="18099" spans="1:10" ht="16" x14ac:dyDescent="0.2">
      <c r="A18099" t="s">
        <v>11358</v>
      </c>
      <c r="B18099" t="s">
        <v>54212</v>
      </c>
      <c r="C18099" t="s">
        <v>54213</v>
      </c>
      <c r="D18099">
        <v>1</v>
      </c>
      <c r="E18099" t="s">
        <v>13</v>
      </c>
      <c r="F18099" t="s">
        <v>13</v>
      </c>
      <c r="G18099" t="s">
        <v>54198</v>
      </c>
      <c r="H18099" s="3" t="s">
        <v>54203</v>
      </c>
      <c r="I18099" t="s">
        <v>253</v>
      </c>
      <c r="J18099" t="s">
        <v>11363</v>
      </c>
    </row>
    <row r="18100" spans="1:10" ht="16" x14ac:dyDescent="0.2">
      <c r="A18100" t="s">
        <v>54214</v>
      </c>
      <c r="B18100" t="s">
        <v>54204</v>
      </c>
      <c r="C18100" t="s">
        <v>54205</v>
      </c>
      <c r="D18100">
        <v>1</v>
      </c>
      <c r="E18100" t="s">
        <v>13</v>
      </c>
      <c r="F18100" t="s">
        <v>13</v>
      </c>
      <c r="G18100" t="s">
        <v>54223</v>
      </c>
      <c r="H18100" s="3" t="s">
        <v>54224</v>
      </c>
      <c r="I18100" t="s">
        <v>888</v>
      </c>
      <c r="J18100" t="s">
        <v>54215</v>
      </c>
    </row>
    <row r="18101" spans="1:10" ht="32" x14ac:dyDescent="0.2">
      <c r="A18101" t="s">
        <v>43378</v>
      </c>
      <c r="B18101" t="s">
        <v>54204</v>
      </c>
      <c r="C18101" t="s">
        <v>54205</v>
      </c>
      <c r="D18101">
        <v>1</v>
      </c>
      <c r="E18101" t="s">
        <v>13</v>
      </c>
      <c r="F18101" t="s">
        <v>13</v>
      </c>
      <c r="G18101" t="s">
        <v>54223</v>
      </c>
      <c r="H18101" s="3" t="s">
        <v>54225</v>
      </c>
      <c r="I18101" t="s">
        <v>888</v>
      </c>
      <c r="J18101" t="s">
        <v>43383</v>
      </c>
    </row>
    <row r="18102" spans="1:10" ht="16" x14ac:dyDescent="0.2">
      <c r="A18102" t="s">
        <v>54226</v>
      </c>
      <c r="B18102" t="s">
        <v>54227</v>
      </c>
      <c r="C18102" t="s">
        <v>54228</v>
      </c>
      <c r="D18102">
        <v>1</v>
      </c>
      <c r="E18102" t="s">
        <v>13</v>
      </c>
      <c r="F18102" t="s">
        <v>13</v>
      </c>
      <c r="G18102" t="s">
        <v>54229</v>
      </c>
      <c r="H18102" s="3" t="s">
        <v>54230</v>
      </c>
      <c r="I18102" t="s">
        <v>1658</v>
      </c>
      <c r="J18102" t="s">
        <v>54231</v>
      </c>
    </row>
    <row r="18103" spans="1:10" ht="16" x14ac:dyDescent="0.2">
      <c r="A18103" t="s">
        <v>13987</v>
      </c>
      <c r="B18103" t="s">
        <v>54232</v>
      </c>
      <c r="C18103" t="s">
        <v>54233</v>
      </c>
      <c r="D18103">
        <v>2</v>
      </c>
      <c r="E18103" t="s">
        <v>13</v>
      </c>
      <c r="F18103" t="s">
        <v>13</v>
      </c>
      <c r="G18103" t="s">
        <v>54229</v>
      </c>
      <c r="H18103" s="3" t="s">
        <v>54234</v>
      </c>
      <c r="I18103" t="s">
        <v>1658</v>
      </c>
      <c r="J18103" t="s">
        <v>13990</v>
      </c>
    </row>
    <row r="18104" spans="1:10" ht="16" x14ac:dyDescent="0.2">
      <c r="A18104" t="s">
        <v>54235</v>
      </c>
      <c r="B18104" t="s">
        <v>54236</v>
      </c>
      <c r="C18104" t="s">
        <v>54237</v>
      </c>
      <c r="D18104">
        <v>1</v>
      </c>
      <c r="E18104" t="s">
        <v>13</v>
      </c>
      <c r="F18104" t="s">
        <v>13</v>
      </c>
      <c r="G18104" t="s">
        <v>54238</v>
      </c>
      <c r="H18104" s="3" t="s">
        <v>54239</v>
      </c>
      <c r="I18104" t="s">
        <v>1658</v>
      </c>
      <c r="J18104" t="s">
        <v>54240</v>
      </c>
    </row>
    <row r="18105" spans="1:10" ht="16" x14ac:dyDescent="0.2">
      <c r="A18105" t="s">
        <v>54235</v>
      </c>
      <c r="B18105" t="s">
        <v>54227</v>
      </c>
      <c r="C18105" t="s">
        <v>54228</v>
      </c>
      <c r="D18105">
        <v>2</v>
      </c>
      <c r="E18105" t="s">
        <v>13</v>
      </c>
      <c r="F18105" t="s">
        <v>13</v>
      </c>
      <c r="G18105" t="s">
        <v>54238</v>
      </c>
      <c r="H18105" s="3" t="s">
        <v>54239</v>
      </c>
      <c r="I18105" t="s">
        <v>1658</v>
      </c>
      <c r="J18105" t="s">
        <v>54240</v>
      </c>
    </row>
    <row r="18106" spans="1:10" ht="16" x14ac:dyDescent="0.2">
      <c r="A18106" t="s">
        <v>30204</v>
      </c>
      <c r="B18106" t="s">
        <v>54241</v>
      </c>
      <c r="C18106" t="s">
        <v>54242</v>
      </c>
      <c r="D18106">
        <v>1</v>
      </c>
      <c r="E18106" t="s">
        <v>13</v>
      </c>
      <c r="F18106" t="s">
        <v>13</v>
      </c>
      <c r="G18106" t="s">
        <v>54243</v>
      </c>
      <c r="H18106" s="3" t="s">
        <v>54244</v>
      </c>
      <c r="I18106" t="s">
        <v>509</v>
      </c>
      <c r="J18106" t="s">
        <v>30207</v>
      </c>
    </row>
    <row r="18107" spans="1:10" ht="16" x14ac:dyDescent="0.2">
      <c r="A18107" t="s">
        <v>30204</v>
      </c>
      <c r="B18107" t="s">
        <v>54245</v>
      </c>
      <c r="C18107" t="s">
        <v>54246</v>
      </c>
      <c r="D18107">
        <v>2</v>
      </c>
      <c r="E18107" t="s">
        <v>13</v>
      </c>
      <c r="F18107" t="s">
        <v>13</v>
      </c>
      <c r="G18107" t="s">
        <v>54243</v>
      </c>
      <c r="H18107" s="3" t="s">
        <v>54247</v>
      </c>
      <c r="I18107" t="s">
        <v>509</v>
      </c>
      <c r="J18107" t="s">
        <v>30207</v>
      </c>
    </row>
    <row r="18108" spans="1:10" ht="16" x14ac:dyDescent="0.2">
      <c r="A18108" t="s">
        <v>30204</v>
      </c>
      <c r="B18108" t="s">
        <v>54248</v>
      </c>
      <c r="C18108" t="s">
        <v>54249</v>
      </c>
      <c r="D18108">
        <v>4</v>
      </c>
      <c r="E18108" t="s">
        <v>13</v>
      </c>
      <c r="F18108" t="s">
        <v>13</v>
      </c>
      <c r="G18108" t="s">
        <v>54243</v>
      </c>
      <c r="H18108" s="3" t="s">
        <v>54244</v>
      </c>
      <c r="I18108" t="s">
        <v>509</v>
      </c>
      <c r="J18108" t="s">
        <v>30207</v>
      </c>
    </row>
    <row r="18109" spans="1:10" ht="16" x14ac:dyDescent="0.2">
      <c r="A18109" t="s">
        <v>35493</v>
      </c>
      <c r="B18109" t="s">
        <v>4355</v>
      </c>
      <c r="C18109" t="s">
        <v>4356</v>
      </c>
      <c r="D18109">
        <v>2</v>
      </c>
      <c r="E18109" t="s">
        <v>13</v>
      </c>
      <c r="F18109" t="s">
        <v>13</v>
      </c>
      <c r="G18109" t="s">
        <v>54243</v>
      </c>
      <c r="H18109" s="3" t="s">
        <v>54250</v>
      </c>
      <c r="I18109" t="s">
        <v>509</v>
      </c>
      <c r="J18109" t="s">
        <v>35495</v>
      </c>
    </row>
    <row r="18110" spans="1:10" ht="16" x14ac:dyDescent="0.2">
      <c r="A18110" t="s">
        <v>54251</v>
      </c>
      <c r="B18110" t="s">
        <v>54252</v>
      </c>
      <c r="C18110" t="s">
        <v>54253</v>
      </c>
      <c r="D18110">
        <v>1</v>
      </c>
      <c r="E18110" t="s">
        <v>13</v>
      </c>
      <c r="F18110" t="s">
        <v>13</v>
      </c>
      <c r="G18110" t="s">
        <v>54254</v>
      </c>
      <c r="H18110" s="3" t="s">
        <v>54255</v>
      </c>
      <c r="I18110" t="s">
        <v>1033</v>
      </c>
      <c r="J18110" t="s">
        <v>54256</v>
      </c>
    </row>
    <row r="18111" spans="1:10" ht="16" x14ac:dyDescent="0.2">
      <c r="A18111" t="s">
        <v>36682</v>
      </c>
      <c r="B18111" t="s">
        <v>54257</v>
      </c>
      <c r="C18111" t="s">
        <v>54258</v>
      </c>
      <c r="D18111">
        <v>2</v>
      </c>
      <c r="E18111" t="s">
        <v>13</v>
      </c>
      <c r="F18111" t="s">
        <v>13</v>
      </c>
      <c r="G18111" t="s">
        <v>54254</v>
      </c>
      <c r="H18111" s="3" t="s">
        <v>54259</v>
      </c>
      <c r="I18111" t="s">
        <v>1033</v>
      </c>
      <c r="J18111" t="s">
        <v>36686</v>
      </c>
    </row>
    <row r="18112" spans="1:10" ht="16" x14ac:dyDescent="0.2">
      <c r="A18112" t="s">
        <v>15710</v>
      </c>
      <c r="B18112" t="s">
        <v>44703</v>
      </c>
      <c r="C18112" t="s">
        <v>54260</v>
      </c>
      <c r="D18112">
        <v>2</v>
      </c>
      <c r="E18112" t="s">
        <v>13</v>
      </c>
      <c r="F18112" t="s">
        <v>13</v>
      </c>
      <c r="G18112" t="s">
        <v>54261</v>
      </c>
      <c r="H18112" s="3" t="s">
        <v>54262</v>
      </c>
      <c r="I18112" t="s">
        <v>547</v>
      </c>
      <c r="J18112" t="s">
        <v>15715</v>
      </c>
    </row>
    <row r="18113" spans="1:10" ht="16" x14ac:dyDescent="0.2">
      <c r="A18113" t="s">
        <v>54263</v>
      </c>
      <c r="B18113" t="s">
        <v>14343</v>
      </c>
      <c r="C18113" t="s">
        <v>54264</v>
      </c>
      <c r="D18113">
        <v>1</v>
      </c>
      <c r="E18113" t="s">
        <v>13</v>
      </c>
      <c r="F18113" t="s">
        <v>13</v>
      </c>
      <c r="G18113" t="s">
        <v>54261</v>
      </c>
      <c r="H18113" s="3" t="s">
        <v>54262</v>
      </c>
      <c r="I18113" t="s">
        <v>547</v>
      </c>
      <c r="J18113" t="s">
        <v>54265</v>
      </c>
    </row>
    <row r="18114" spans="1:10" ht="32" x14ac:dyDescent="0.2">
      <c r="A18114" t="s">
        <v>54266</v>
      </c>
      <c r="B18114" t="s">
        <v>54267</v>
      </c>
      <c r="C18114" t="s">
        <v>54268</v>
      </c>
      <c r="D18114">
        <v>5</v>
      </c>
      <c r="E18114" t="s">
        <v>13</v>
      </c>
      <c r="F18114" t="s">
        <v>13</v>
      </c>
      <c r="G18114" t="s">
        <v>54261</v>
      </c>
      <c r="H18114" s="3" t="s">
        <v>54269</v>
      </c>
      <c r="I18114" t="s">
        <v>547</v>
      </c>
      <c r="J18114" t="s">
        <v>54270</v>
      </c>
    </row>
    <row r="18115" spans="1:10" ht="16" x14ac:dyDescent="0.2">
      <c r="A18115" t="s">
        <v>36539</v>
      </c>
      <c r="B18115" t="s">
        <v>16508</v>
      </c>
      <c r="C18115" t="s">
        <v>54271</v>
      </c>
      <c r="D18115">
        <v>8</v>
      </c>
      <c r="E18115" t="s">
        <v>13</v>
      </c>
      <c r="F18115" t="s">
        <v>13</v>
      </c>
      <c r="G18115" t="s">
        <v>54261</v>
      </c>
      <c r="H18115" s="3" t="s">
        <v>54262</v>
      </c>
      <c r="I18115" t="s">
        <v>547</v>
      </c>
      <c r="J18115" t="s">
        <v>36541</v>
      </c>
    </row>
    <row r="18116" spans="1:10" ht="16" x14ac:dyDescent="0.2">
      <c r="A18116" t="s">
        <v>54266</v>
      </c>
      <c r="B18116" t="s">
        <v>26346</v>
      </c>
      <c r="C18116" t="s">
        <v>54272</v>
      </c>
      <c r="D18116">
        <v>2</v>
      </c>
      <c r="E18116" t="s">
        <v>13</v>
      </c>
      <c r="F18116" t="s">
        <v>13</v>
      </c>
      <c r="G18116" t="s">
        <v>54261</v>
      </c>
      <c r="H18116" s="3" t="s">
        <v>54273</v>
      </c>
      <c r="I18116" t="s">
        <v>547</v>
      </c>
      <c r="J18116" t="s">
        <v>54270</v>
      </c>
    </row>
    <row r="18117" spans="1:10" ht="32" x14ac:dyDescent="0.2">
      <c r="A18117" t="s">
        <v>54266</v>
      </c>
      <c r="B18117" t="s">
        <v>54274</v>
      </c>
      <c r="C18117" t="s">
        <v>54275</v>
      </c>
      <c r="D18117">
        <v>1</v>
      </c>
      <c r="E18117" t="s">
        <v>13</v>
      </c>
      <c r="F18117" t="s">
        <v>13</v>
      </c>
      <c r="G18117" t="s">
        <v>54261</v>
      </c>
      <c r="H18117" s="3" t="s">
        <v>54269</v>
      </c>
      <c r="I18117" t="s">
        <v>547</v>
      </c>
      <c r="J18117" t="s">
        <v>54270</v>
      </c>
    </row>
    <row r="18118" spans="1:10" ht="32" x14ac:dyDescent="0.2">
      <c r="A18118" t="s">
        <v>54266</v>
      </c>
      <c r="B18118" t="s">
        <v>47821</v>
      </c>
      <c r="C18118" t="s">
        <v>54276</v>
      </c>
      <c r="D18118">
        <v>4</v>
      </c>
      <c r="E18118" t="s">
        <v>13</v>
      </c>
      <c r="F18118" t="s">
        <v>13</v>
      </c>
      <c r="G18118" t="s">
        <v>54261</v>
      </c>
      <c r="H18118" s="3" t="s">
        <v>54269</v>
      </c>
      <c r="I18118" t="s">
        <v>547</v>
      </c>
      <c r="J18118" t="s">
        <v>54270</v>
      </c>
    </row>
    <row r="18119" spans="1:10" ht="16" x14ac:dyDescent="0.2">
      <c r="A18119" t="s">
        <v>54266</v>
      </c>
      <c r="B18119" t="s">
        <v>7646</v>
      </c>
      <c r="C18119" t="s">
        <v>54277</v>
      </c>
      <c r="D18119">
        <v>3</v>
      </c>
      <c r="E18119" t="s">
        <v>13</v>
      </c>
      <c r="F18119" t="s">
        <v>13</v>
      </c>
      <c r="G18119" t="s">
        <v>54261</v>
      </c>
      <c r="H18119" s="3" t="s">
        <v>54273</v>
      </c>
      <c r="I18119" t="s">
        <v>547</v>
      </c>
      <c r="J18119" t="s">
        <v>54270</v>
      </c>
    </row>
    <row r="18120" spans="1:10" ht="16" x14ac:dyDescent="0.2">
      <c r="A18120" t="s">
        <v>12860</v>
      </c>
      <c r="B18120" t="s">
        <v>54278</v>
      </c>
      <c r="C18120" t="s">
        <v>54279</v>
      </c>
      <c r="D18120">
        <v>2</v>
      </c>
      <c r="E18120" t="s">
        <v>13</v>
      </c>
      <c r="F18120" t="s">
        <v>13</v>
      </c>
      <c r="G18120" t="s">
        <v>54261</v>
      </c>
      <c r="H18120" s="3" t="s">
        <v>54280</v>
      </c>
      <c r="I18120" t="s">
        <v>547</v>
      </c>
      <c r="J18120" t="s">
        <v>12863</v>
      </c>
    </row>
    <row r="18121" spans="1:10" ht="16" x14ac:dyDescent="0.2">
      <c r="A18121" t="s">
        <v>12860</v>
      </c>
      <c r="B18121" t="s">
        <v>54274</v>
      </c>
      <c r="C18121" t="s">
        <v>54275</v>
      </c>
      <c r="D18121">
        <v>4</v>
      </c>
      <c r="E18121" t="s">
        <v>13</v>
      </c>
      <c r="F18121" t="s">
        <v>13</v>
      </c>
      <c r="G18121" t="s">
        <v>54261</v>
      </c>
      <c r="H18121" s="3" t="s">
        <v>54280</v>
      </c>
      <c r="I18121" t="s">
        <v>547</v>
      </c>
      <c r="J18121" t="s">
        <v>12863</v>
      </c>
    </row>
    <row r="18122" spans="1:10" ht="16" x14ac:dyDescent="0.2">
      <c r="A18122" t="s">
        <v>15710</v>
      </c>
      <c r="B18122" t="s">
        <v>4636</v>
      </c>
      <c r="C18122" t="s">
        <v>54281</v>
      </c>
      <c r="D18122">
        <v>1</v>
      </c>
      <c r="E18122" t="s">
        <v>13</v>
      </c>
      <c r="F18122" t="s">
        <v>13</v>
      </c>
      <c r="G18122" t="s">
        <v>54261</v>
      </c>
      <c r="H18122" s="3" t="s">
        <v>54262</v>
      </c>
      <c r="I18122" t="s">
        <v>547</v>
      </c>
      <c r="J18122" t="s">
        <v>15715</v>
      </c>
    </row>
    <row r="18123" spans="1:10" ht="16" x14ac:dyDescent="0.2">
      <c r="A18123" t="s">
        <v>54263</v>
      </c>
      <c r="B18123" t="s">
        <v>4716</v>
      </c>
      <c r="C18123" t="s">
        <v>47955</v>
      </c>
      <c r="D18123">
        <v>4</v>
      </c>
      <c r="E18123" t="s">
        <v>13</v>
      </c>
      <c r="F18123" t="s">
        <v>13</v>
      </c>
      <c r="G18123" t="s">
        <v>54261</v>
      </c>
      <c r="H18123" s="3" t="s">
        <v>54262</v>
      </c>
      <c r="I18123" t="s">
        <v>547</v>
      </c>
      <c r="J18123" t="s">
        <v>54265</v>
      </c>
    </row>
    <row r="18124" spans="1:10" ht="16" x14ac:dyDescent="0.2">
      <c r="A18124" t="s">
        <v>54263</v>
      </c>
      <c r="B18124" t="s">
        <v>54282</v>
      </c>
      <c r="C18124" t="s">
        <v>54283</v>
      </c>
      <c r="D18124">
        <v>3</v>
      </c>
      <c r="E18124" t="s">
        <v>13</v>
      </c>
      <c r="F18124" t="s">
        <v>13</v>
      </c>
      <c r="G18124" t="s">
        <v>54261</v>
      </c>
      <c r="H18124" s="3" t="s">
        <v>54262</v>
      </c>
      <c r="I18124" t="s">
        <v>547</v>
      </c>
      <c r="J18124" t="s">
        <v>54265</v>
      </c>
    </row>
    <row r="18125" spans="1:10" ht="16" x14ac:dyDescent="0.2">
      <c r="A18125" t="s">
        <v>23071</v>
      </c>
      <c r="B18125" t="s">
        <v>8068</v>
      </c>
      <c r="C18125" t="s">
        <v>54284</v>
      </c>
      <c r="D18125">
        <v>2</v>
      </c>
      <c r="E18125" t="s">
        <v>13</v>
      </c>
      <c r="F18125" t="s">
        <v>13</v>
      </c>
      <c r="G18125" t="s">
        <v>54261</v>
      </c>
      <c r="H18125" s="3" t="s">
        <v>54262</v>
      </c>
      <c r="I18125" t="s">
        <v>547</v>
      </c>
      <c r="J18125" t="s">
        <v>23074</v>
      </c>
    </row>
    <row r="18126" spans="1:10" ht="32" x14ac:dyDescent="0.2">
      <c r="A18126" t="s">
        <v>36539</v>
      </c>
      <c r="B18126" t="s">
        <v>11566</v>
      </c>
      <c r="C18126" t="s">
        <v>54285</v>
      </c>
      <c r="D18126">
        <v>1</v>
      </c>
      <c r="E18126" t="s">
        <v>13</v>
      </c>
      <c r="F18126" t="s">
        <v>13</v>
      </c>
      <c r="G18126" t="s">
        <v>54261</v>
      </c>
      <c r="H18126" s="3" t="s">
        <v>54286</v>
      </c>
      <c r="I18126" t="s">
        <v>547</v>
      </c>
      <c r="J18126" t="s">
        <v>36541</v>
      </c>
    </row>
    <row r="18127" spans="1:10" ht="16" x14ac:dyDescent="0.2">
      <c r="A18127" t="s">
        <v>54287</v>
      </c>
      <c r="B18127" t="s">
        <v>54288</v>
      </c>
      <c r="C18127" t="s">
        <v>54289</v>
      </c>
      <c r="D18127">
        <v>2</v>
      </c>
      <c r="E18127" t="s">
        <v>13</v>
      </c>
      <c r="F18127" t="s">
        <v>13</v>
      </c>
      <c r="G18127" t="s">
        <v>54261</v>
      </c>
      <c r="H18127" s="3" t="s">
        <v>54290</v>
      </c>
      <c r="I18127" t="s">
        <v>547</v>
      </c>
      <c r="J18127" t="s">
        <v>54291</v>
      </c>
    </row>
    <row r="18128" spans="1:10" ht="16" x14ac:dyDescent="0.2">
      <c r="A18128" t="s">
        <v>54263</v>
      </c>
      <c r="B18128" t="s">
        <v>4762</v>
      </c>
      <c r="C18128" t="s">
        <v>54292</v>
      </c>
      <c r="D18128">
        <v>2</v>
      </c>
      <c r="E18128" t="s">
        <v>13</v>
      </c>
      <c r="F18128" t="s">
        <v>13</v>
      </c>
      <c r="G18128" t="s">
        <v>54261</v>
      </c>
      <c r="H18128" s="3" t="s">
        <v>54262</v>
      </c>
      <c r="I18128" t="s">
        <v>547</v>
      </c>
      <c r="J18128" t="s">
        <v>54265</v>
      </c>
    </row>
    <row r="18129" spans="1:10" ht="32" x14ac:dyDescent="0.2">
      <c r="A18129" t="s">
        <v>36539</v>
      </c>
      <c r="B18129" t="s">
        <v>54293</v>
      </c>
      <c r="C18129" t="s">
        <v>54294</v>
      </c>
      <c r="D18129">
        <v>2</v>
      </c>
      <c r="E18129" t="s">
        <v>13</v>
      </c>
      <c r="F18129" t="s">
        <v>13</v>
      </c>
      <c r="G18129" t="s">
        <v>54261</v>
      </c>
      <c r="H18129" s="3" t="s">
        <v>54286</v>
      </c>
      <c r="I18129" t="s">
        <v>547</v>
      </c>
      <c r="J18129" t="s">
        <v>36541</v>
      </c>
    </row>
    <row r="18130" spans="1:10" ht="16" x14ac:dyDescent="0.2">
      <c r="A18130" t="s">
        <v>32171</v>
      </c>
      <c r="B18130" t="s">
        <v>54274</v>
      </c>
      <c r="C18130" t="s">
        <v>54275</v>
      </c>
      <c r="D18130">
        <v>1</v>
      </c>
      <c r="E18130" t="s">
        <v>13</v>
      </c>
      <c r="F18130" t="s">
        <v>13</v>
      </c>
      <c r="G18130" t="s">
        <v>54261</v>
      </c>
      <c r="H18130" s="3" t="s">
        <v>54295</v>
      </c>
      <c r="I18130" t="s">
        <v>547</v>
      </c>
      <c r="J18130" t="s">
        <v>32174</v>
      </c>
    </row>
    <row r="18131" spans="1:10" ht="16" x14ac:dyDescent="0.2">
      <c r="A18131" t="s">
        <v>23071</v>
      </c>
      <c r="B18131" t="s">
        <v>8044</v>
      </c>
      <c r="C18131" t="s">
        <v>8045</v>
      </c>
      <c r="D18131">
        <v>1</v>
      </c>
      <c r="E18131" t="s">
        <v>13</v>
      </c>
      <c r="F18131" t="s">
        <v>13</v>
      </c>
      <c r="G18131" t="s">
        <v>54261</v>
      </c>
      <c r="H18131" s="3" t="s">
        <v>54262</v>
      </c>
      <c r="I18131" t="s">
        <v>547</v>
      </c>
      <c r="J18131" t="s">
        <v>23074</v>
      </c>
    </row>
    <row r="18132" spans="1:10" ht="16" x14ac:dyDescent="0.2">
      <c r="A18132" t="s">
        <v>23184</v>
      </c>
      <c r="B18132" t="s">
        <v>4716</v>
      </c>
      <c r="C18132" t="s">
        <v>54296</v>
      </c>
      <c r="D18132">
        <v>1</v>
      </c>
      <c r="E18132" t="s">
        <v>13</v>
      </c>
      <c r="F18132" t="s">
        <v>13</v>
      </c>
      <c r="G18132" t="s">
        <v>54297</v>
      </c>
      <c r="H18132" s="3" t="s">
        <v>54298</v>
      </c>
      <c r="I18132" t="s">
        <v>547</v>
      </c>
      <c r="J18132" t="s">
        <v>23188</v>
      </c>
    </row>
    <row r="18133" spans="1:10" ht="16" x14ac:dyDescent="0.2">
      <c r="A18133" t="s">
        <v>16764</v>
      </c>
      <c r="B18133" t="s">
        <v>35119</v>
      </c>
      <c r="C18133" t="s">
        <v>35120</v>
      </c>
      <c r="D18133">
        <v>4</v>
      </c>
      <c r="E18133" t="s">
        <v>13</v>
      </c>
      <c r="F18133" t="s">
        <v>13</v>
      </c>
      <c r="G18133" t="s">
        <v>54299</v>
      </c>
      <c r="H18133" s="3" t="s">
        <v>54300</v>
      </c>
      <c r="I18133" t="s">
        <v>1725</v>
      </c>
      <c r="J18133" t="s">
        <v>16769</v>
      </c>
    </row>
    <row r="18134" spans="1:10" ht="16" x14ac:dyDescent="0.2">
      <c r="A18134" t="s">
        <v>54301</v>
      </c>
      <c r="B18134" t="s">
        <v>54302</v>
      </c>
      <c r="C18134" t="s">
        <v>54303</v>
      </c>
      <c r="D18134">
        <v>4</v>
      </c>
      <c r="E18134" t="s">
        <v>13</v>
      </c>
      <c r="F18134" t="s">
        <v>13</v>
      </c>
      <c r="G18134" t="s">
        <v>54304</v>
      </c>
      <c r="H18134" s="3" t="s">
        <v>54305</v>
      </c>
      <c r="I18134" t="s">
        <v>817</v>
      </c>
      <c r="J18134" t="s">
        <v>54306</v>
      </c>
    </row>
    <row r="18135" spans="1:10" ht="16" x14ac:dyDescent="0.2">
      <c r="A18135" t="s">
        <v>54307</v>
      </c>
      <c r="B18135" t="s">
        <v>54308</v>
      </c>
      <c r="C18135" t="s">
        <v>54309</v>
      </c>
      <c r="D18135">
        <v>2</v>
      </c>
      <c r="E18135" t="s">
        <v>13</v>
      </c>
      <c r="F18135" t="s">
        <v>13</v>
      </c>
      <c r="G18135" t="s">
        <v>54304</v>
      </c>
      <c r="H18135" s="3" t="s">
        <v>54305</v>
      </c>
      <c r="I18135" t="s">
        <v>817</v>
      </c>
      <c r="J18135" t="s">
        <v>54310</v>
      </c>
    </row>
    <row r="18136" spans="1:10" ht="16" x14ac:dyDescent="0.2">
      <c r="A18136" t="s">
        <v>11187</v>
      </c>
      <c r="B18136" t="s">
        <v>54311</v>
      </c>
      <c r="C18136" t="s">
        <v>54312</v>
      </c>
      <c r="D18136">
        <v>3</v>
      </c>
      <c r="E18136" t="s">
        <v>13</v>
      </c>
      <c r="F18136" t="s">
        <v>13</v>
      </c>
      <c r="G18136" t="s">
        <v>54313</v>
      </c>
      <c r="H18136" s="3" t="s">
        <v>54314</v>
      </c>
      <c r="I18136" t="s">
        <v>390</v>
      </c>
      <c r="J18136" t="s">
        <v>11192</v>
      </c>
    </row>
    <row r="18137" spans="1:10" ht="16" x14ac:dyDescent="0.2">
      <c r="A18137" t="s">
        <v>49907</v>
      </c>
      <c r="B18137" t="s">
        <v>54315</v>
      </c>
      <c r="C18137" t="s">
        <v>54316</v>
      </c>
      <c r="D18137">
        <v>1</v>
      </c>
      <c r="E18137" t="s">
        <v>13</v>
      </c>
      <c r="F18137" t="s">
        <v>13</v>
      </c>
      <c r="G18137" t="s">
        <v>54317</v>
      </c>
      <c r="H18137" s="3" t="s">
        <v>54318</v>
      </c>
      <c r="I18137" t="s">
        <v>126</v>
      </c>
      <c r="J18137" t="s">
        <v>49911</v>
      </c>
    </row>
    <row r="18138" spans="1:10" ht="16" x14ac:dyDescent="0.2">
      <c r="A18138" t="s">
        <v>40182</v>
      </c>
      <c r="B18138" t="s">
        <v>54319</v>
      </c>
      <c r="C18138" t="s">
        <v>54320</v>
      </c>
      <c r="D18138">
        <v>1</v>
      </c>
      <c r="E18138" t="s">
        <v>13</v>
      </c>
      <c r="F18138" t="s">
        <v>13</v>
      </c>
      <c r="G18138" t="s">
        <v>54321</v>
      </c>
      <c r="H18138" s="3" t="s">
        <v>54322</v>
      </c>
      <c r="I18138" t="s">
        <v>1563</v>
      </c>
      <c r="J18138" t="s">
        <v>40187</v>
      </c>
    </row>
    <row r="18139" spans="1:10" ht="16" x14ac:dyDescent="0.2">
      <c r="A18139" t="s">
        <v>54323</v>
      </c>
      <c r="B18139" t="s">
        <v>54324</v>
      </c>
      <c r="C18139" t="s">
        <v>54325</v>
      </c>
      <c r="D18139">
        <v>1</v>
      </c>
      <c r="E18139" t="s">
        <v>13</v>
      </c>
      <c r="F18139" t="s">
        <v>13</v>
      </c>
      <c r="G18139" t="s">
        <v>54326</v>
      </c>
      <c r="H18139" s="3" t="s">
        <v>54327</v>
      </c>
      <c r="I18139" t="s">
        <v>90</v>
      </c>
      <c r="J18139" t="s">
        <v>54328</v>
      </c>
    </row>
    <row r="18140" spans="1:10" ht="16" x14ac:dyDescent="0.2">
      <c r="A18140" t="s">
        <v>54323</v>
      </c>
      <c r="B18140" t="s">
        <v>54329</v>
      </c>
      <c r="C18140" t="s">
        <v>54330</v>
      </c>
      <c r="D18140">
        <v>2</v>
      </c>
      <c r="E18140" t="s">
        <v>13</v>
      </c>
      <c r="F18140" t="s">
        <v>13</v>
      </c>
      <c r="G18140" t="s">
        <v>54326</v>
      </c>
      <c r="H18140" s="3" t="s">
        <v>54327</v>
      </c>
      <c r="I18140" t="s">
        <v>90</v>
      </c>
      <c r="J18140" t="s">
        <v>54328</v>
      </c>
    </row>
    <row r="18141" spans="1:10" ht="16" x14ac:dyDescent="0.2">
      <c r="A18141" t="s">
        <v>21936</v>
      </c>
      <c r="B18141" t="s">
        <v>54329</v>
      </c>
      <c r="C18141" t="s">
        <v>54330</v>
      </c>
      <c r="D18141">
        <v>2</v>
      </c>
      <c r="E18141" t="s">
        <v>13</v>
      </c>
      <c r="F18141" t="s">
        <v>13</v>
      </c>
      <c r="G18141" t="s">
        <v>54326</v>
      </c>
      <c r="H18141" s="3" t="s">
        <v>54327</v>
      </c>
      <c r="I18141" t="s">
        <v>90</v>
      </c>
      <c r="J18141" t="s">
        <v>21941</v>
      </c>
    </row>
    <row r="18142" spans="1:10" ht="16" x14ac:dyDescent="0.2">
      <c r="A18142" t="s">
        <v>21936</v>
      </c>
      <c r="B18142" t="s">
        <v>54324</v>
      </c>
      <c r="C18142" t="s">
        <v>54325</v>
      </c>
      <c r="D18142">
        <v>1</v>
      </c>
      <c r="E18142" t="s">
        <v>13</v>
      </c>
      <c r="F18142" t="s">
        <v>13</v>
      </c>
      <c r="G18142" t="s">
        <v>54326</v>
      </c>
      <c r="H18142" s="3" t="s">
        <v>54327</v>
      </c>
      <c r="I18142" t="s">
        <v>90</v>
      </c>
      <c r="J18142" t="s">
        <v>21941</v>
      </c>
    </row>
    <row r="18143" spans="1:10" ht="16" x14ac:dyDescent="0.2">
      <c r="A18143" t="s">
        <v>40441</v>
      </c>
      <c r="B18143" t="s">
        <v>54331</v>
      </c>
      <c r="C18143" t="s">
        <v>54332</v>
      </c>
      <c r="D18143">
        <v>2</v>
      </c>
      <c r="E18143" t="s">
        <v>13</v>
      </c>
      <c r="F18143" t="s">
        <v>13</v>
      </c>
      <c r="G18143" t="s">
        <v>54333</v>
      </c>
      <c r="H18143" s="3" t="s">
        <v>54334</v>
      </c>
      <c r="I18143" t="s">
        <v>404</v>
      </c>
      <c r="J18143" t="s">
        <v>40445</v>
      </c>
    </row>
    <row r="18144" spans="1:10" ht="16" x14ac:dyDescent="0.2">
      <c r="A18144" t="s">
        <v>31462</v>
      </c>
      <c r="B18144" t="s">
        <v>54335</v>
      </c>
      <c r="C18144" t="s">
        <v>54336</v>
      </c>
      <c r="D18144">
        <v>3</v>
      </c>
      <c r="E18144" t="s">
        <v>13</v>
      </c>
      <c r="F18144" t="s">
        <v>13</v>
      </c>
      <c r="G18144" t="s">
        <v>54337</v>
      </c>
      <c r="H18144" s="3" t="s">
        <v>54338</v>
      </c>
      <c r="I18144" t="s">
        <v>995</v>
      </c>
      <c r="J18144" t="s">
        <v>31464</v>
      </c>
    </row>
    <row r="18145" spans="1:10" ht="16" x14ac:dyDescent="0.2">
      <c r="A18145" t="s">
        <v>54339</v>
      </c>
      <c r="B18145" t="s">
        <v>54340</v>
      </c>
      <c r="C18145" t="s">
        <v>54341</v>
      </c>
      <c r="D18145">
        <v>1</v>
      </c>
      <c r="E18145" t="s">
        <v>13</v>
      </c>
      <c r="F18145" t="s">
        <v>13</v>
      </c>
      <c r="G18145" t="s">
        <v>54337</v>
      </c>
      <c r="H18145" s="3" t="s">
        <v>54338</v>
      </c>
      <c r="I18145" t="s">
        <v>995</v>
      </c>
      <c r="J18145" t="s">
        <v>54342</v>
      </c>
    </row>
    <row r="18146" spans="1:10" ht="16" x14ac:dyDescent="0.2">
      <c r="A18146" t="s">
        <v>15159</v>
      </c>
      <c r="B18146" t="s">
        <v>54343</v>
      </c>
      <c r="C18146" t="s">
        <v>54344</v>
      </c>
      <c r="D18146">
        <v>1</v>
      </c>
      <c r="E18146" t="s">
        <v>13</v>
      </c>
      <c r="F18146" t="s">
        <v>13</v>
      </c>
      <c r="G18146" t="s">
        <v>54345</v>
      </c>
      <c r="H18146" s="3" t="s">
        <v>54346</v>
      </c>
      <c r="I18146" t="s">
        <v>62</v>
      </c>
      <c r="J18146" t="s">
        <v>15164</v>
      </c>
    </row>
    <row r="18147" spans="1:10" ht="16" x14ac:dyDescent="0.2">
      <c r="A18147" t="s">
        <v>54347</v>
      </c>
      <c r="B18147" t="s">
        <v>54348</v>
      </c>
      <c r="C18147" t="s">
        <v>54349</v>
      </c>
      <c r="D18147">
        <v>2</v>
      </c>
      <c r="E18147" t="s">
        <v>13</v>
      </c>
      <c r="F18147" t="s">
        <v>13</v>
      </c>
      <c r="G18147" t="s">
        <v>54350</v>
      </c>
      <c r="H18147" s="3" t="s">
        <v>54351</v>
      </c>
      <c r="I18147" t="s">
        <v>62</v>
      </c>
      <c r="J18147" t="s">
        <v>54352</v>
      </c>
    </row>
    <row r="18148" spans="1:10" ht="16" x14ac:dyDescent="0.2">
      <c r="A18148" t="s">
        <v>54347</v>
      </c>
      <c r="B18148" t="s">
        <v>54353</v>
      </c>
      <c r="C18148" t="s">
        <v>54354</v>
      </c>
      <c r="D18148">
        <v>1</v>
      </c>
      <c r="E18148" t="s">
        <v>13</v>
      </c>
      <c r="F18148" t="s">
        <v>13</v>
      </c>
      <c r="G18148" t="s">
        <v>54350</v>
      </c>
      <c r="H18148" s="3" t="s">
        <v>54351</v>
      </c>
      <c r="I18148" t="s">
        <v>62</v>
      </c>
      <c r="J18148" t="s">
        <v>54352</v>
      </c>
    </row>
    <row r="18149" spans="1:10" ht="16" x14ac:dyDescent="0.2">
      <c r="A18149" t="s">
        <v>38473</v>
      </c>
      <c r="B18149" t="s">
        <v>54355</v>
      </c>
      <c r="C18149" t="s">
        <v>54356</v>
      </c>
      <c r="D18149">
        <v>1</v>
      </c>
      <c r="E18149" t="s">
        <v>13</v>
      </c>
      <c r="F18149" t="s">
        <v>13</v>
      </c>
      <c r="G18149" t="s">
        <v>54350</v>
      </c>
      <c r="H18149" s="3" t="s">
        <v>54357</v>
      </c>
      <c r="I18149" t="s">
        <v>62</v>
      </c>
      <c r="J18149" t="s">
        <v>38478</v>
      </c>
    </row>
    <row r="18150" spans="1:10" ht="16" x14ac:dyDescent="0.2">
      <c r="A18150" t="s">
        <v>51706</v>
      </c>
      <c r="B18150" t="s">
        <v>54358</v>
      </c>
      <c r="C18150" t="s">
        <v>54359</v>
      </c>
      <c r="D18150">
        <v>1</v>
      </c>
      <c r="E18150" t="s">
        <v>13</v>
      </c>
      <c r="F18150" t="s">
        <v>13</v>
      </c>
      <c r="G18150" t="s">
        <v>54350</v>
      </c>
      <c r="H18150" s="3" t="s">
        <v>54357</v>
      </c>
      <c r="I18150" t="s">
        <v>62</v>
      </c>
      <c r="J18150" t="s">
        <v>51707</v>
      </c>
    </row>
    <row r="18151" spans="1:10" ht="16" x14ac:dyDescent="0.2">
      <c r="A18151" t="s">
        <v>21670</v>
      </c>
      <c r="B18151" t="s">
        <v>54355</v>
      </c>
      <c r="C18151" t="s">
        <v>54356</v>
      </c>
      <c r="D18151">
        <v>1</v>
      </c>
      <c r="E18151" t="s">
        <v>13</v>
      </c>
      <c r="F18151" t="s">
        <v>13</v>
      </c>
      <c r="G18151" t="s">
        <v>54350</v>
      </c>
      <c r="H18151" s="3" t="s">
        <v>54357</v>
      </c>
      <c r="I18151" t="s">
        <v>62</v>
      </c>
      <c r="J18151" t="s">
        <v>21675</v>
      </c>
    </row>
    <row r="18152" spans="1:10" ht="16" x14ac:dyDescent="0.2">
      <c r="A18152" t="s">
        <v>54360</v>
      </c>
      <c r="B18152" t="s">
        <v>4617</v>
      </c>
      <c r="C18152" t="s">
        <v>54361</v>
      </c>
      <c r="D18152">
        <v>1</v>
      </c>
      <c r="E18152" t="s">
        <v>13</v>
      </c>
      <c r="F18152" t="s">
        <v>13</v>
      </c>
      <c r="G18152" t="s">
        <v>54350</v>
      </c>
      <c r="H18152" s="3" t="s">
        <v>54351</v>
      </c>
      <c r="I18152" t="s">
        <v>62</v>
      </c>
      <c r="J18152" t="s">
        <v>54362</v>
      </c>
    </row>
    <row r="18153" spans="1:10" ht="16" x14ac:dyDescent="0.2">
      <c r="A18153" t="s">
        <v>54347</v>
      </c>
      <c r="B18153" t="s">
        <v>54363</v>
      </c>
      <c r="C18153" t="s">
        <v>54364</v>
      </c>
      <c r="D18153">
        <v>3</v>
      </c>
      <c r="E18153" t="s">
        <v>13</v>
      </c>
      <c r="F18153" t="s">
        <v>13</v>
      </c>
      <c r="G18153" t="s">
        <v>54350</v>
      </c>
      <c r="H18153" s="3" t="s">
        <v>54351</v>
      </c>
      <c r="I18153" t="s">
        <v>62</v>
      </c>
      <c r="J18153" t="s">
        <v>54352</v>
      </c>
    </row>
    <row r="18154" spans="1:10" ht="16" x14ac:dyDescent="0.2">
      <c r="A18154" t="s">
        <v>40299</v>
      </c>
      <c r="B18154" t="s">
        <v>54365</v>
      </c>
      <c r="C18154" t="s">
        <v>54366</v>
      </c>
      <c r="D18154">
        <v>5</v>
      </c>
      <c r="E18154" t="s">
        <v>13</v>
      </c>
      <c r="F18154" t="s">
        <v>13</v>
      </c>
      <c r="G18154" t="s">
        <v>54367</v>
      </c>
      <c r="H18154" s="3" t="s">
        <v>54368</v>
      </c>
      <c r="I18154" t="s">
        <v>509</v>
      </c>
      <c r="J18154" t="s">
        <v>40304</v>
      </c>
    </row>
    <row r="18155" spans="1:10" ht="16" x14ac:dyDescent="0.2">
      <c r="A18155" t="s">
        <v>35093</v>
      </c>
      <c r="B18155" t="s">
        <v>54369</v>
      </c>
      <c r="C18155" t="s">
        <v>54370</v>
      </c>
      <c r="D18155">
        <v>4</v>
      </c>
      <c r="E18155" t="s">
        <v>13</v>
      </c>
      <c r="F18155" t="s">
        <v>13</v>
      </c>
      <c r="G18155" t="s">
        <v>54371</v>
      </c>
      <c r="H18155" s="3" t="s">
        <v>54372</v>
      </c>
      <c r="I18155" t="s">
        <v>7108</v>
      </c>
      <c r="J18155" t="s">
        <v>35097</v>
      </c>
    </row>
    <row r="18156" spans="1:10" ht="16" x14ac:dyDescent="0.2">
      <c r="A18156" t="s">
        <v>6146</v>
      </c>
      <c r="B18156" t="s">
        <v>54373</v>
      </c>
      <c r="C18156" t="s">
        <v>54374</v>
      </c>
      <c r="D18156">
        <v>2</v>
      </c>
      <c r="E18156" t="s">
        <v>13</v>
      </c>
      <c r="F18156" t="s">
        <v>13</v>
      </c>
      <c r="G18156" t="s">
        <v>54375</v>
      </c>
      <c r="H18156" s="3" t="s">
        <v>54376</v>
      </c>
      <c r="I18156" t="s">
        <v>390</v>
      </c>
      <c r="J18156" t="s">
        <v>6150</v>
      </c>
    </row>
    <row r="18157" spans="1:10" ht="16" x14ac:dyDescent="0.2">
      <c r="A18157" t="s">
        <v>54377</v>
      </c>
      <c r="B18157" t="s">
        <v>54378</v>
      </c>
      <c r="C18157" t="s">
        <v>54379</v>
      </c>
      <c r="D18157">
        <v>2</v>
      </c>
      <c r="E18157" t="s">
        <v>13</v>
      </c>
      <c r="F18157" t="s">
        <v>13</v>
      </c>
      <c r="G18157" t="s">
        <v>54380</v>
      </c>
      <c r="H18157" s="3" t="s">
        <v>54381</v>
      </c>
      <c r="I18157" t="s">
        <v>4376</v>
      </c>
      <c r="J18157" t="s">
        <v>54382</v>
      </c>
    </row>
    <row r="18158" spans="1:10" ht="16" x14ac:dyDescent="0.2">
      <c r="A18158" t="s">
        <v>54377</v>
      </c>
      <c r="B18158" t="s">
        <v>54383</v>
      </c>
      <c r="C18158" t="s">
        <v>54384</v>
      </c>
      <c r="D18158">
        <v>1</v>
      </c>
      <c r="E18158" t="s">
        <v>13</v>
      </c>
      <c r="F18158" t="s">
        <v>13</v>
      </c>
      <c r="G18158" t="s">
        <v>54380</v>
      </c>
      <c r="H18158" s="3" t="s">
        <v>54381</v>
      </c>
      <c r="I18158" t="s">
        <v>4376</v>
      </c>
      <c r="J18158" t="s">
        <v>54382</v>
      </c>
    </row>
    <row r="18159" spans="1:10" ht="16" x14ac:dyDescent="0.2">
      <c r="A18159" t="s">
        <v>11704</v>
      </c>
      <c r="B18159" t="s">
        <v>54385</v>
      </c>
      <c r="C18159" t="s">
        <v>42352</v>
      </c>
      <c r="D18159">
        <v>3</v>
      </c>
      <c r="E18159" t="s">
        <v>13</v>
      </c>
      <c r="F18159" t="s">
        <v>13</v>
      </c>
      <c r="G18159" t="s">
        <v>54386</v>
      </c>
      <c r="H18159" s="3" t="s">
        <v>54387</v>
      </c>
      <c r="I18159" t="s">
        <v>817</v>
      </c>
      <c r="J18159" t="s">
        <v>11710</v>
      </c>
    </row>
    <row r="18160" spans="1:10" ht="16" x14ac:dyDescent="0.2">
      <c r="A18160" t="s">
        <v>54388</v>
      </c>
      <c r="B18160" t="s">
        <v>54389</v>
      </c>
      <c r="C18160" t="s">
        <v>54390</v>
      </c>
      <c r="D18160">
        <v>1</v>
      </c>
      <c r="E18160" t="s">
        <v>13</v>
      </c>
      <c r="F18160" t="s">
        <v>13</v>
      </c>
      <c r="G18160" t="s">
        <v>54391</v>
      </c>
      <c r="H18160" s="3" t="s">
        <v>54392</v>
      </c>
      <c r="I18160" t="s">
        <v>3111</v>
      </c>
      <c r="J18160" t="s">
        <v>54393</v>
      </c>
    </row>
    <row r="18161" spans="1:10" ht="16" x14ac:dyDescent="0.2">
      <c r="A18161" t="s">
        <v>54388</v>
      </c>
      <c r="B18161" t="s">
        <v>54394</v>
      </c>
      <c r="C18161" t="s">
        <v>54395</v>
      </c>
      <c r="D18161">
        <v>5</v>
      </c>
      <c r="E18161" t="s">
        <v>13</v>
      </c>
      <c r="F18161" t="s">
        <v>13</v>
      </c>
      <c r="G18161" t="s">
        <v>54391</v>
      </c>
      <c r="H18161" s="3" t="s">
        <v>54396</v>
      </c>
      <c r="I18161" t="s">
        <v>3111</v>
      </c>
      <c r="J18161" t="s">
        <v>54393</v>
      </c>
    </row>
    <row r="18162" spans="1:10" ht="16" x14ac:dyDescent="0.2">
      <c r="A18162" t="s">
        <v>54397</v>
      </c>
      <c r="B18162" t="s">
        <v>54398</v>
      </c>
      <c r="C18162" t="s">
        <v>54399</v>
      </c>
      <c r="D18162">
        <v>1</v>
      </c>
      <c r="E18162" t="s">
        <v>13</v>
      </c>
      <c r="F18162" t="s">
        <v>13</v>
      </c>
      <c r="G18162" t="s">
        <v>54391</v>
      </c>
      <c r="H18162" s="3" t="s">
        <v>54400</v>
      </c>
      <c r="I18162" t="s">
        <v>3111</v>
      </c>
      <c r="J18162" t="s">
        <v>54401</v>
      </c>
    </row>
    <row r="18163" spans="1:10" ht="16" x14ac:dyDescent="0.2">
      <c r="A18163" t="s">
        <v>54402</v>
      </c>
      <c r="B18163" t="s">
        <v>54403</v>
      </c>
      <c r="C18163" t="s">
        <v>54404</v>
      </c>
      <c r="D18163">
        <v>2</v>
      </c>
      <c r="E18163" t="s">
        <v>13</v>
      </c>
      <c r="F18163" t="s">
        <v>13</v>
      </c>
      <c r="G18163" t="s">
        <v>54391</v>
      </c>
      <c r="H18163" s="3" t="s">
        <v>54392</v>
      </c>
      <c r="I18163" t="s">
        <v>3111</v>
      </c>
      <c r="J18163" t="s">
        <v>54405</v>
      </c>
    </row>
    <row r="18164" spans="1:10" ht="16" x14ac:dyDescent="0.2">
      <c r="A18164" t="s">
        <v>54406</v>
      </c>
      <c r="B18164" t="s">
        <v>54407</v>
      </c>
      <c r="C18164" t="s">
        <v>54408</v>
      </c>
      <c r="D18164">
        <v>1</v>
      </c>
      <c r="E18164" t="s">
        <v>13</v>
      </c>
      <c r="F18164" t="s">
        <v>13</v>
      </c>
      <c r="G18164" t="s">
        <v>54391</v>
      </c>
      <c r="H18164" s="3" t="s">
        <v>54392</v>
      </c>
      <c r="I18164" t="s">
        <v>3111</v>
      </c>
      <c r="J18164" t="s">
        <v>54409</v>
      </c>
    </row>
    <row r="18165" spans="1:10" ht="16" x14ac:dyDescent="0.2">
      <c r="A18165" t="s">
        <v>54402</v>
      </c>
      <c r="B18165" t="s">
        <v>24410</v>
      </c>
      <c r="C18165" t="s">
        <v>54410</v>
      </c>
      <c r="D18165">
        <v>1</v>
      </c>
      <c r="E18165" t="s">
        <v>13</v>
      </c>
      <c r="F18165" t="s">
        <v>13</v>
      </c>
      <c r="G18165" t="s">
        <v>54391</v>
      </c>
      <c r="H18165" s="3" t="s">
        <v>54392</v>
      </c>
      <c r="I18165" t="s">
        <v>3111</v>
      </c>
      <c r="J18165" t="s">
        <v>54405</v>
      </c>
    </row>
    <row r="18166" spans="1:10" ht="16" x14ac:dyDescent="0.2">
      <c r="A18166" t="s">
        <v>54388</v>
      </c>
      <c r="B18166" t="s">
        <v>54411</v>
      </c>
      <c r="C18166" t="s">
        <v>54412</v>
      </c>
      <c r="D18166">
        <v>2</v>
      </c>
      <c r="E18166" t="s">
        <v>13</v>
      </c>
      <c r="F18166" t="s">
        <v>13</v>
      </c>
      <c r="G18166" t="s">
        <v>54391</v>
      </c>
      <c r="H18166" s="3" t="s">
        <v>54392</v>
      </c>
      <c r="I18166" t="s">
        <v>3111</v>
      </c>
      <c r="J18166" t="s">
        <v>54393</v>
      </c>
    </row>
    <row r="18167" spans="1:10" ht="16" x14ac:dyDescent="0.2">
      <c r="A18167" t="s">
        <v>54388</v>
      </c>
      <c r="B18167" t="s">
        <v>54413</v>
      </c>
      <c r="C18167" t="s">
        <v>54414</v>
      </c>
      <c r="D18167">
        <v>3</v>
      </c>
      <c r="E18167" t="s">
        <v>13</v>
      </c>
      <c r="F18167" t="s">
        <v>13</v>
      </c>
      <c r="G18167" t="s">
        <v>54391</v>
      </c>
      <c r="H18167" s="3" t="s">
        <v>54415</v>
      </c>
      <c r="I18167" t="s">
        <v>3111</v>
      </c>
      <c r="J18167" t="s">
        <v>54393</v>
      </c>
    </row>
    <row r="18168" spans="1:10" ht="16" x14ac:dyDescent="0.2">
      <c r="A18168" t="s">
        <v>54397</v>
      </c>
      <c r="B18168" t="s">
        <v>54416</v>
      </c>
      <c r="C18168" t="s">
        <v>54417</v>
      </c>
      <c r="D18168">
        <v>2</v>
      </c>
      <c r="E18168" t="s">
        <v>13</v>
      </c>
      <c r="F18168" t="s">
        <v>13</v>
      </c>
      <c r="G18168" t="s">
        <v>54391</v>
      </c>
      <c r="H18168" s="3" t="s">
        <v>54400</v>
      </c>
      <c r="I18168" t="s">
        <v>3111</v>
      </c>
      <c r="J18168" t="s">
        <v>54401</v>
      </c>
    </row>
    <row r="18169" spans="1:10" ht="16" x14ac:dyDescent="0.2">
      <c r="A18169" t="s">
        <v>54406</v>
      </c>
      <c r="B18169" t="s">
        <v>54418</v>
      </c>
      <c r="C18169" t="s">
        <v>54419</v>
      </c>
      <c r="D18169">
        <v>2</v>
      </c>
      <c r="E18169" t="s">
        <v>13</v>
      </c>
      <c r="F18169" t="s">
        <v>13</v>
      </c>
      <c r="G18169" t="s">
        <v>54391</v>
      </c>
      <c r="H18169" s="3" t="s">
        <v>54392</v>
      </c>
      <c r="I18169" t="s">
        <v>3111</v>
      </c>
      <c r="J18169" t="s">
        <v>54409</v>
      </c>
    </row>
    <row r="18170" spans="1:10" ht="16" x14ac:dyDescent="0.2">
      <c r="A18170" t="s">
        <v>54388</v>
      </c>
      <c r="B18170" t="s">
        <v>54420</v>
      </c>
      <c r="C18170" t="s">
        <v>54421</v>
      </c>
      <c r="D18170">
        <v>4</v>
      </c>
      <c r="E18170" t="s">
        <v>13</v>
      </c>
      <c r="F18170" t="s">
        <v>13</v>
      </c>
      <c r="G18170" t="s">
        <v>54391</v>
      </c>
      <c r="H18170" s="3" t="s">
        <v>54392</v>
      </c>
      <c r="I18170" t="s">
        <v>3111</v>
      </c>
      <c r="J18170" t="s">
        <v>54393</v>
      </c>
    </row>
    <row r="18171" spans="1:10" ht="16" x14ac:dyDescent="0.2">
      <c r="A18171" t="s">
        <v>54402</v>
      </c>
      <c r="B18171" t="s">
        <v>54416</v>
      </c>
      <c r="C18171" t="s">
        <v>54417</v>
      </c>
      <c r="D18171">
        <v>3</v>
      </c>
      <c r="E18171" t="s">
        <v>13</v>
      </c>
      <c r="F18171" t="s">
        <v>13</v>
      </c>
      <c r="G18171" t="s">
        <v>54391</v>
      </c>
      <c r="H18171" s="3" t="s">
        <v>54392</v>
      </c>
      <c r="I18171" t="s">
        <v>3111</v>
      </c>
      <c r="J18171" t="s">
        <v>54405</v>
      </c>
    </row>
    <row r="18172" spans="1:10" ht="16" x14ac:dyDescent="0.2">
      <c r="A18172" t="s">
        <v>54397</v>
      </c>
      <c r="B18172" t="s">
        <v>54422</v>
      </c>
      <c r="C18172" t="s">
        <v>54423</v>
      </c>
      <c r="D18172">
        <v>3</v>
      </c>
      <c r="E18172" t="s">
        <v>13</v>
      </c>
      <c r="F18172" t="s">
        <v>13</v>
      </c>
      <c r="G18172" t="s">
        <v>54391</v>
      </c>
      <c r="H18172" s="3" t="s">
        <v>54400</v>
      </c>
      <c r="I18172" t="s">
        <v>3111</v>
      </c>
      <c r="J18172" t="s">
        <v>54401</v>
      </c>
    </row>
    <row r="18173" spans="1:10" ht="16" x14ac:dyDescent="0.2">
      <c r="A18173" t="s">
        <v>1811</v>
      </c>
      <c r="B18173" t="s">
        <v>54424</v>
      </c>
      <c r="C18173" t="s">
        <v>54425</v>
      </c>
      <c r="D18173">
        <v>3</v>
      </c>
      <c r="E18173" t="s">
        <v>13</v>
      </c>
      <c r="F18173" t="s">
        <v>13</v>
      </c>
      <c r="G18173" t="s">
        <v>54426</v>
      </c>
      <c r="H18173" s="3" t="s">
        <v>54427</v>
      </c>
      <c r="I18173" t="s">
        <v>62</v>
      </c>
      <c r="J18173" t="s">
        <v>1816</v>
      </c>
    </row>
    <row r="18174" spans="1:10" ht="16" x14ac:dyDescent="0.2">
      <c r="A18174" t="s">
        <v>4248</v>
      </c>
      <c r="B18174" t="s">
        <v>54428</v>
      </c>
      <c r="C18174" t="s">
        <v>54429</v>
      </c>
      <c r="D18174">
        <v>3</v>
      </c>
      <c r="E18174" t="s">
        <v>13</v>
      </c>
      <c r="F18174" t="s">
        <v>13</v>
      </c>
      <c r="G18174" t="s">
        <v>54426</v>
      </c>
      <c r="H18174" s="3" t="s">
        <v>54430</v>
      </c>
      <c r="I18174" t="s">
        <v>62</v>
      </c>
      <c r="J18174" t="s">
        <v>4253</v>
      </c>
    </row>
    <row r="18175" spans="1:10" ht="16" x14ac:dyDescent="0.2">
      <c r="A18175" t="s">
        <v>4248</v>
      </c>
      <c r="B18175" t="s">
        <v>54431</v>
      </c>
      <c r="C18175" t="s">
        <v>54432</v>
      </c>
      <c r="D18175">
        <v>2</v>
      </c>
      <c r="E18175" t="s">
        <v>13</v>
      </c>
      <c r="F18175" t="s">
        <v>13</v>
      </c>
      <c r="G18175" t="s">
        <v>54426</v>
      </c>
      <c r="H18175" s="3" t="s">
        <v>54430</v>
      </c>
      <c r="I18175" t="s">
        <v>62</v>
      </c>
      <c r="J18175" t="s">
        <v>4253</v>
      </c>
    </row>
    <row r="18176" spans="1:10" ht="16" x14ac:dyDescent="0.2">
      <c r="A18176" t="s">
        <v>54433</v>
      </c>
      <c r="B18176" t="s">
        <v>52726</v>
      </c>
      <c r="C18176" t="s">
        <v>52727</v>
      </c>
      <c r="D18176">
        <v>5</v>
      </c>
      <c r="E18176" t="s">
        <v>13</v>
      </c>
      <c r="F18176" t="s">
        <v>13</v>
      </c>
      <c r="G18176" t="s">
        <v>54434</v>
      </c>
      <c r="H18176" s="3" t="s">
        <v>54435</v>
      </c>
      <c r="I18176" t="s">
        <v>404</v>
      </c>
      <c r="J18176" t="s">
        <v>54436</v>
      </c>
    </row>
    <row r="18177" spans="1:10" ht="16" x14ac:dyDescent="0.2">
      <c r="A18177" t="s">
        <v>54437</v>
      </c>
      <c r="B18177" t="s">
        <v>52726</v>
      </c>
      <c r="C18177" t="s">
        <v>52727</v>
      </c>
      <c r="D18177">
        <v>6</v>
      </c>
      <c r="E18177" t="s">
        <v>13</v>
      </c>
      <c r="F18177" t="s">
        <v>13</v>
      </c>
      <c r="G18177" t="s">
        <v>54438</v>
      </c>
      <c r="H18177" s="3" t="s">
        <v>54439</v>
      </c>
      <c r="I18177" t="s">
        <v>126</v>
      </c>
      <c r="J18177" t="s">
        <v>54440</v>
      </c>
    </row>
    <row r="18178" spans="1:10" ht="16" x14ac:dyDescent="0.2">
      <c r="A18178" t="s">
        <v>33840</v>
      </c>
      <c r="B18178" t="s">
        <v>52726</v>
      </c>
      <c r="C18178" t="s">
        <v>52727</v>
      </c>
      <c r="D18178">
        <v>2</v>
      </c>
      <c r="E18178" t="s">
        <v>13</v>
      </c>
      <c r="F18178" t="s">
        <v>13</v>
      </c>
      <c r="G18178" t="s">
        <v>54438</v>
      </c>
      <c r="H18178" s="3" t="s">
        <v>54439</v>
      </c>
      <c r="I18178" t="s">
        <v>126</v>
      </c>
      <c r="J18178" t="s">
        <v>33844</v>
      </c>
    </row>
    <row r="18179" spans="1:10" ht="16" x14ac:dyDescent="0.2">
      <c r="A18179" t="s">
        <v>36801</v>
      </c>
      <c r="B18179" t="s">
        <v>54441</v>
      </c>
      <c r="C18179" t="s">
        <v>54442</v>
      </c>
      <c r="D18179">
        <v>3</v>
      </c>
      <c r="E18179">
        <f>81</f>
        <v>81</v>
      </c>
      <c r="F18179" t="s">
        <v>13</v>
      </c>
      <c r="G18179" t="s">
        <v>54443</v>
      </c>
      <c r="H18179" s="3" t="s">
        <v>54444</v>
      </c>
      <c r="I18179" t="s">
        <v>810</v>
      </c>
      <c r="J18179" t="s">
        <v>36805</v>
      </c>
    </row>
    <row r="18180" spans="1:10" ht="32" x14ac:dyDescent="0.2">
      <c r="A18180" t="s">
        <v>33490</v>
      </c>
      <c r="B18180" t="s">
        <v>54445</v>
      </c>
      <c r="C18180" t="s">
        <v>54446</v>
      </c>
      <c r="D18180">
        <v>2</v>
      </c>
      <c r="E18180">
        <f>81</f>
        <v>81</v>
      </c>
      <c r="F18180" t="s">
        <v>13</v>
      </c>
      <c r="G18180" t="s">
        <v>54443</v>
      </c>
      <c r="H18180" s="3" t="s">
        <v>54447</v>
      </c>
      <c r="I18180" t="s">
        <v>810</v>
      </c>
      <c r="J18180" t="s">
        <v>33494</v>
      </c>
    </row>
    <row r="18181" spans="1:10" ht="16" x14ac:dyDescent="0.2">
      <c r="A18181" t="s">
        <v>33490</v>
      </c>
      <c r="B18181" t="s">
        <v>54448</v>
      </c>
      <c r="C18181" t="s">
        <v>54449</v>
      </c>
      <c r="D18181">
        <v>1</v>
      </c>
      <c r="E18181">
        <f>81</f>
        <v>81</v>
      </c>
      <c r="F18181" t="s">
        <v>13</v>
      </c>
      <c r="G18181" t="s">
        <v>54443</v>
      </c>
      <c r="H18181" s="3" t="s">
        <v>54444</v>
      </c>
      <c r="I18181" t="s">
        <v>810</v>
      </c>
      <c r="J18181" t="s">
        <v>33494</v>
      </c>
    </row>
    <row r="18182" spans="1:10" ht="16" x14ac:dyDescent="0.2">
      <c r="A18182" t="s">
        <v>54450</v>
      </c>
      <c r="B18182" t="s">
        <v>54451</v>
      </c>
      <c r="C18182" t="s">
        <v>54452</v>
      </c>
      <c r="D18182">
        <v>2</v>
      </c>
      <c r="E18182">
        <f>81</f>
        <v>81</v>
      </c>
      <c r="F18182" t="s">
        <v>13</v>
      </c>
      <c r="G18182" t="s">
        <v>54443</v>
      </c>
      <c r="H18182" s="3" t="s">
        <v>54453</v>
      </c>
      <c r="I18182" t="s">
        <v>810</v>
      </c>
      <c r="J18182" t="s">
        <v>54454</v>
      </c>
    </row>
    <row r="18183" spans="1:10" ht="32" x14ac:dyDescent="0.2">
      <c r="A18183" t="s">
        <v>54450</v>
      </c>
      <c r="B18183" t="s">
        <v>54455</v>
      </c>
      <c r="C18183" t="s">
        <v>54456</v>
      </c>
      <c r="D18183">
        <v>1</v>
      </c>
      <c r="E18183">
        <f>81</f>
        <v>81</v>
      </c>
      <c r="F18183" t="s">
        <v>13</v>
      </c>
      <c r="G18183" t="s">
        <v>54457</v>
      </c>
      <c r="H18183" s="3" t="s">
        <v>54458</v>
      </c>
      <c r="I18183" t="s">
        <v>810</v>
      </c>
      <c r="J18183" t="s">
        <v>54454</v>
      </c>
    </row>
    <row r="18184" spans="1:10" ht="16" x14ac:dyDescent="0.2">
      <c r="A18184" t="s">
        <v>54459</v>
      </c>
      <c r="B18184" t="s">
        <v>54460</v>
      </c>
      <c r="C18184" t="s">
        <v>54461</v>
      </c>
      <c r="D18184">
        <v>2</v>
      </c>
      <c r="E18184" t="s">
        <v>13</v>
      </c>
      <c r="F18184" t="s">
        <v>13</v>
      </c>
      <c r="G18184" t="s">
        <v>54462</v>
      </c>
      <c r="H18184" s="3" t="s">
        <v>54463</v>
      </c>
      <c r="I18184" t="s">
        <v>69</v>
      </c>
      <c r="J18184" t="s">
        <v>54464</v>
      </c>
    </row>
    <row r="18185" spans="1:10" ht="16" x14ac:dyDescent="0.2">
      <c r="A18185" t="s">
        <v>54459</v>
      </c>
      <c r="B18185" t="s">
        <v>54465</v>
      </c>
      <c r="C18185" t="s">
        <v>54466</v>
      </c>
      <c r="D18185">
        <v>1</v>
      </c>
      <c r="E18185" t="s">
        <v>13</v>
      </c>
      <c r="F18185" t="s">
        <v>13</v>
      </c>
      <c r="G18185" t="s">
        <v>54462</v>
      </c>
      <c r="H18185" s="3" t="s">
        <v>54463</v>
      </c>
      <c r="I18185" t="s">
        <v>69</v>
      </c>
      <c r="J18185" t="s">
        <v>54464</v>
      </c>
    </row>
    <row r="18186" spans="1:10" ht="16" x14ac:dyDescent="0.2">
      <c r="A18186" t="s">
        <v>54467</v>
      </c>
      <c r="B18186" t="s">
        <v>54468</v>
      </c>
      <c r="C18186" t="s">
        <v>54469</v>
      </c>
      <c r="D18186">
        <v>1</v>
      </c>
      <c r="E18186" t="s">
        <v>13</v>
      </c>
      <c r="F18186" t="s">
        <v>13</v>
      </c>
      <c r="G18186" t="s">
        <v>54470</v>
      </c>
      <c r="H18186" s="3" t="s">
        <v>54471</v>
      </c>
      <c r="I18186" t="s">
        <v>62</v>
      </c>
      <c r="J18186" t="s">
        <v>54472</v>
      </c>
    </row>
    <row r="18187" spans="1:10" ht="16" x14ac:dyDescent="0.2">
      <c r="A18187" t="s">
        <v>32667</v>
      </c>
      <c r="B18187" t="s">
        <v>54473</v>
      </c>
      <c r="C18187" t="s">
        <v>54474</v>
      </c>
      <c r="D18187">
        <v>3</v>
      </c>
      <c r="E18187" t="s">
        <v>13</v>
      </c>
      <c r="F18187" t="s">
        <v>13</v>
      </c>
      <c r="G18187" t="s">
        <v>54475</v>
      </c>
      <c r="H18187" s="3" t="s">
        <v>54476</v>
      </c>
      <c r="I18187" t="s">
        <v>69</v>
      </c>
      <c r="J18187" t="s">
        <v>32670</v>
      </c>
    </row>
    <row r="18188" spans="1:10" ht="16" x14ac:dyDescent="0.2">
      <c r="A18188" t="s">
        <v>54477</v>
      </c>
      <c r="B18188" t="s">
        <v>54478</v>
      </c>
      <c r="C18188" t="s">
        <v>54479</v>
      </c>
      <c r="D18188">
        <v>1</v>
      </c>
      <c r="E18188" t="s">
        <v>13</v>
      </c>
      <c r="F18188" t="s">
        <v>13</v>
      </c>
      <c r="G18188" t="s">
        <v>54480</v>
      </c>
      <c r="H18188" s="3" t="s">
        <v>54481</v>
      </c>
      <c r="I18188" t="s">
        <v>7603</v>
      </c>
      <c r="J18188" t="s">
        <v>54482</v>
      </c>
    </row>
    <row r="18189" spans="1:10" ht="16" x14ac:dyDescent="0.2">
      <c r="A18189" t="s">
        <v>54483</v>
      </c>
      <c r="B18189" t="s">
        <v>54484</v>
      </c>
      <c r="C18189" t="s">
        <v>54485</v>
      </c>
      <c r="D18189">
        <v>1</v>
      </c>
      <c r="E18189" t="s">
        <v>13</v>
      </c>
      <c r="F18189" t="s">
        <v>13</v>
      </c>
      <c r="G18189" t="s">
        <v>54480</v>
      </c>
      <c r="H18189" s="3" t="s">
        <v>54481</v>
      </c>
      <c r="I18189" t="s">
        <v>7603</v>
      </c>
      <c r="J18189" t="s">
        <v>54486</v>
      </c>
    </row>
    <row r="18190" spans="1:10" ht="16" x14ac:dyDescent="0.2">
      <c r="A18190" t="s">
        <v>54487</v>
      </c>
      <c r="B18190" t="s">
        <v>54488</v>
      </c>
      <c r="C18190" t="s">
        <v>54489</v>
      </c>
      <c r="D18190">
        <v>1</v>
      </c>
      <c r="E18190" t="s">
        <v>13</v>
      </c>
      <c r="F18190" t="s">
        <v>13</v>
      </c>
      <c r="G18190" t="s">
        <v>54480</v>
      </c>
      <c r="H18190" s="3" t="s">
        <v>54490</v>
      </c>
      <c r="I18190" t="s">
        <v>7603</v>
      </c>
      <c r="J18190" t="s">
        <v>54491</v>
      </c>
    </row>
    <row r="18191" spans="1:10" ht="16" x14ac:dyDescent="0.2">
      <c r="A18191" t="s">
        <v>54492</v>
      </c>
      <c r="B18191" t="s">
        <v>54493</v>
      </c>
      <c r="C18191" t="s">
        <v>54494</v>
      </c>
      <c r="D18191">
        <v>3</v>
      </c>
      <c r="E18191" t="s">
        <v>13</v>
      </c>
      <c r="F18191" t="s">
        <v>13</v>
      </c>
      <c r="G18191" t="s">
        <v>54480</v>
      </c>
      <c r="H18191" s="3" t="s">
        <v>54495</v>
      </c>
      <c r="I18191" t="s">
        <v>7603</v>
      </c>
      <c r="J18191" t="s">
        <v>54496</v>
      </c>
    </row>
    <row r="18192" spans="1:10" ht="16" x14ac:dyDescent="0.2">
      <c r="A18192" t="s">
        <v>54492</v>
      </c>
      <c r="B18192" t="s">
        <v>54497</v>
      </c>
      <c r="C18192" t="s">
        <v>54498</v>
      </c>
      <c r="D18192">
        <v>1</v>
      </c>
      <c r="E18192" t="s">
        <v>13</v>
      </c>
      <c r="F18192" t="s">
        <v>13</v>
      </c>
      <c r="G18192" t="s">
        <v>54480</v>
      </c>
      <c r="H18192" s="3" t="s">
        <v>54495</v>
      </c>
      <c r="I18192" t="s">
        <v>7603</v>
      </c>
      <c r="J18192" t="s">
        <v>54496</v>
      </c>
    </row>
    <row r="18193" spans="1:10" ht="16" x14ac:dyDescent="0.2">
      <c r="A18193" t="s">
        <v>54487</v>
      </c>
      <c r="B18193" t="s">
        <v>54499</v>
      </c>
      <c r="C18193" t="s">
        <v>54500</v>
      </c>
      <c r="D18193">
        <v>2</v>
      </c>
      <c r="E18193" t="s">
        <v>13</v>
      </c>
      <c r="F18193" t="s">
        <v>13</v>
      </c>
      <c r="G18193" t="s">
        <v>54480</v>
      </c>
      <c r="H18193" s="3" t="s">
        <v>54490</v>
      </c>
      <c r="I18193" t="s">
        <v>7603</v>
      </c>
      <c r="J18193" t="s">
        <v>54491</v>
      </c>
    </row>
    <row r="18194" spans="1:10" ht="32" x14ac:dyDescent="0.2">
      <c r="A18194" t="s">
        <v>54501</v>
      </c>
      <c r="B18194" t="s">
        <v>54502</v>
      </c>
      <c r="C18194" t="s">
        <v>54503</v>
      </c>
      <c r="D18194">
        <v>2</v>
      </c>
      <c r="E18194" t="s">
        <v>13</v>
      </c>
      <c r="F18194" t="s">
        <v>13</v>
      </c>
      <c r="G18194" t="s">
        <v>54480</v>
      </c>
      <c r="H18194" s="3" t="s">
        <v>54504</v>
      </c>
      <c r="I18194" t="s">
        <v>7603</v>
      </c>
      <c r="J18194" t="s">
        <v>54505</v>
      </c>
    </row>
    <row r="18195" spans="1:10" ht="32" x14ac:dyDescent="0.2">
      <c r="A18195" t="s">
        <v>54501</v>
      </c>
      <c r="B18195" t="s">
        <v>54506</v>
      </c>
      <c r="C18195" t="s">
        <v>54507</v>
      </c>
      <c r="D18195">
        <v>1</v>
      </c>
      <c r="E18195" t="s">
        <v>13</v>
      </c>
      <c r="F18195" t="s">
        <v>13</v>
      </c>
      <c r="G18195" t="s">
        <v>54480</v>
      </c>
      <c r="H18195" s="3" t="s">
        <v>54508</v>
      </c>
      <c r="I18195" t="s">
        <v>7603</v>
      </c>
      <c r="J18195" t="s">
        <v>54505</v>
      </c>
    </row>
    <row r="18196" spans="1:10" ht="16" x14ac:dyDescent="0.2">
      <c r="A18196" t="s">
        <v>54477</v>
      </c>
      <c r="B18196" t="s">
        <v>54509</v>
      </c>
      <c r="C18196" t="s">
        <v>54510</v>
      </c>
      <c r="D18196">
        <v>2</v>
      </c>
      <c r="E18196" t="s">
        <v>13</v>
      </c>
      <c r="F18196" t="s">
        <v>13</v>
      </c>
      <c r="G18196" t="s">
        <v>54480</v>
      </c>
      <c r="H18196" s="3" t="s">
        <v>54481</v>
      </c>
      <c r="I18196" t="s">
        <v>7603</v>
      </c>
      <c r="J18196" t="s">
        <v>54482</v>
      </c>
    </row>
    <row r="18197" spans="1:10" ht="16" x14ac:dyDescent="0.2">
      <c r="A18197" t="s">
        <v>54492</v>
      </c>
      <c r="B18197" t="s">
        <v>54511</v>
      </c>
      <c r="C18197" t="s">
        <v>54512</v>
      </c>
      <c r="D18197">
        <v>2</v>
      </c>
      <c r="E18197" t="s">
        <v>13</v>
      </c>
      <c r="F18197" t="s">
        <v>13</v>
      </c>
      <c r="G18197" t="s">
        <v>54480</v>
      </c>
      <c r="H18197" s="3" t="s">
        <v>54495</v>
      </c>
      <c r="I18197" t="s">
        <v>7603</v>
      </c>
      <c r="J18197" t="s">
        <v>54496</v>
      </c>
    </row>
    <row r="18198" spans="1:10" ht="16" x14ac:dyDescent="0.2">
      <c r="A18198" t="s">
        <v>663</v>
      </c>
      <c r="B18198" t="s">
        <v>54513</v>
      </c>
      <c r="C18198" t="s">
        <v>54507</v>
      </c>
      <c r="D18198">
        <v>7</v>
      </c>
      <c r="E18198" t="s">
        <v>13</v>
      </c>
      <c r="F18198" t="s">
        <v>13</v>
      </c>
      <c r="G18198" t="s">
        <v>54480</v>
      </c>
      <c r="H18198" s="3" t="s">
        <v>54481</v>
      </c>
      <c r="I18198" t="s">
        <v>7603</v>
      </c>
      <c r="J18198" t="s">
        <v>666</v>
      </c>
    </row>
    <row r="18199" spans="1:10" ht="16" x14ac:dyDescent="0.2">
      <c r="A18199" t="s">
        <v>663</v>
      </c>
      <c r="B18199" t="s">
        <v>54514</v>
      </c>
      <c r="C18199" t="s">
        <v>54515</v>
      </c>
      <c r="D18199">
        <v>5</v>
      </c>
      <c r="E18199" t="s">
        <v>13</v>
      </c>
      <c r="F18199" t="s">
        <v>13</v>
      </c>
      <c r="G18199" t="s">
        <v>54480</v>
      </c>
      <c r="H18199" s="3" t="s">
        <v>54481</v>
      </c>
      <c r="I18199" t="s">
        <v>7603</v>
      </c>
      <c r="J18199" t="s">
        <v>666</v>
      </c>
    </row>
    <row r="18200" spans="1:10" ht="16" x14ac:dyDescent="0.2">
      <c r="A18200" t="s">
        <v>4686</v>
      </c>
      <c r="B18200" t="s">
        <v>9300</v>
      </c>
      <c r="C18200" t="s">
        <v>54516</v>
      </c>
      <c r="D18200">
        <v>4</v>
      </c>
      <c r="E18200">
        <v>25</v>
      </c>
      <c r="F18200" t="s">
        <v>13</v>
      </c>
      <c r="G18200" t="s">
        <v>54517</v>
      </c>
      <c r="H18200" s="3" t="s">
        <v>54518</v>
      </c>
      <c r="I18200" t="s">
        <v>547</v>
      </c>
      <c r="J18200" t="s">
        <v>4689</v>
      </c>
    </row>
    <row r="18201" spans="1:10" ht="16" x14ac:dyDescent="0.2">
      <c r="A18201" t="s">
        <v>23077</v>
      </c>
      <c r="B18201" t="s">
        <v>8044</v>
      </c>
      <c r="C18201" t="s">
        <v>8045</v>
      </c>
      <c r="D18201">
        <v>1</v>
      </c>
      <c r="E18201">
        <v>25</v>
      </c>
      <c r="F18201" t="s">
        <v>13</v>
      </c>
      <c r="G18201" t="s">
        <v>54517</v>
      </c>
      <c r="H18201" s="3" t="s">
        <v>54519</v>
      </c>
      <c r="I18201" t="s">
        <v>547</v>
      </c>
      <c r="J18201" t="s">
        <v>23079</v>
      </c>
    </row>
    <row r="18202" spans="1:10" ht="16" x14ac:dyDescent="0.2">
      <c r="A18202" t="s">
        <v>4686</v>
      </c>
      <c r="B18202" t="s">
        <v>54520</v>
      </c>
      <c r="C18202" t="s">
        <v>54521</v>
      </c>
      <c r="D18202">
        <v>3</v>
      </c>
      <c r="E18202">
        <v>25</v>
      </c>
      <c r="F18202" t="s">
        <v>13</v>
      </c>
      <c r="G18202" t="s">
        <v>54517</v>
      </c>
      <c r="H18202" s="3" t="s">
        <v>54518</v>
      </c>
      <c r="I18202" t="s">
        <v>547</v>
      </c>
      <c r="J18202" t="s">
        <v>4689</v>
      </c>
    </row>
    <row r="18203" spans="1:10" ht="16" x14ac:dyDescent="0.2">
      <c r="A18203" t="s">
        <v>54522</v>
      </c>
      <c r="B18203" t="s">
        <v>12870</v>
      </c>
      <c r="C18203" t="s">
        <v>54523</v>
      </c>
      <c r="D18203">
        <v>3</v>
      </c>
      <c r="E18203">
        <v>25</v>
      </c>
      <c r="F18203" t="s">
        <v>13</v>
      </c>
      <c r="G18203" t="s">
        <v>54517</v>
      </c>
      <c r="H18203" s="3" t="s">
        <v>54524</v>
      </c>
      <c r="I18203" t="s">
        <v>547</v>
      </c>
      <c r="J18203" t="s">
        <v>54525</v>
      </c>
    </row>
    <row r="18204" spans="1:10" ht="16" x14ac:dyDescent="0.2">
      <c r="A18204" t="s">
        <v>54522</v>
      </c>
      <c r="B18204" t="s">
        <v>54520</v>
      </c>
      <c r="C18204" t="s">
        <v>54521</v>
      </c>
      <c r="D18204">
        <v>1</v>
      </c>
      <c r="E18204">
        <v>25</v>
      </c>
      <c r="F18204" t="s">
        <v>13</v>
      </c>
      <c r="G18204" t="s">
        <v>54517</v>
      </c>
      <c r="H18204" s="3" t="s">
        <v>54524</v>
      </c>
      <c r="I18204" t="s">
        <v>547</v>
      </c>
      <c r="J18204" t="s">
        <v>54525</v>
      </c>
    </row>
    <row r="18205" spans="1:10" ht="16" x14ac:dyDescent="0.2">
      <c r="A18205" t="s">
        <v>54526</v>
      </c>
      <c r="B18205" t="s">
        <v>54527</v>
      </c>
      <c r="C18205" t="s">
        <v>54528</v>
      </c>
      <c r="D18205">
        <v>1</v>
      </c>
      <c r="E18205">
        <v>25</v>
      </c>
      <c r="F18205" t="s">
        <v>13</v>
      </c>
      <c r="G18205" t="s">
        <v>54517</v>
      </c>
      <c r="H18205" s="3" t="s">
        <v>54524</v>
      </c>
      <c r="I18205" t="s">
        <v>547</v>
      </c>
      <c r="J18205" t="s">
        <v>54529</v>
      </c>
    </row>
    <row r="18206" spans="1:10" ht="16" x14ac:dyDescent="0.2">
      <c r="A18206" t="s">
        <v>21910</v>
      </c>
      <c r="B18206" t="s">
        <v>9300</v>
      </c>
      <c r="C18206" t="s">
        <v>54516</v>
      </c>
      <c r="D18206">
        <v>2</v>
      </c>
      <c r="E18206">
        <v>25</v>
      </c>
      <c r="F18206" t="s">
        <v>13</v>
      </c>
      <c r="G18206" t="s">
        <v>54517</v>
      </c>
      <c r="H18206" s="3" t="s">
        <v>54518</v>
      </c>
      <c r="I18206" t="s">
        <v>547</v>
      </c>
      <c r="J18206" t="s">
        <v>21915</v>
      </c>
    </row>
    <row r="18207" spans="1:10" ht="16" x14ac:dyDescent="0.2">
      <c r="A18207" t="s">
        <v>54530</v>
      </c>
      <c r="B18207" t="s">
        <v>3203</v>
      </c>
      <c r="C18207" t="s">
        <v>54531</v>
      </c>
      <c r="D18207">
        <v>1</v>
      </c>
      <c r="E18207">
        <v>25</v>
      </c>
      <c r="F18207" t="s">
        <v>13</v>
      </c>
      <c r="G18207" t="s">
        <v>54517</v>
      </c>
      <c r="H18207" s="3" t="s">
        <v>54518</v>
      </c>
      <c r="I18207" t="s">
        <v>547</v>
      </c>
      <c r="J18207" t="s">
        <v>54532</v>
      </c>
    </row>
    <row r="18208" spans="1:10" ht="16" x14ac:dyDescent="0.2">
      <c r="A18208" t="s">
        <v>44662</v>
      </c>
      <c r="B18208" t="s">
        <v>4770</v>
      </c>
      <c r="C18208" t="s">
        <v>54533</v>
      </c>
      <c r="D18208">
        <v>1</v>
      </c>
      <c r="E18208">
        <v>25</v>
      </c>
      <c r="F18208" t="s">
        <v>13</v>
      </c>
      <c r="G18208" t="s">
        <v>54517</v>
      </c>
      <c r="H18208" s="3" t="s">
        <v>54534</v>
      </c>
      <c r="I18208" t="s">
        <v>547</v>
      </c>
      <c r="J18208" t="s">
        <v>44665</v>
      </c>
    </row>
    <row r="18209" spans="1:10" ht="16" x14ac:dyDescent="0.2">
      <c r="A18209" t="s">
        <v>21910</v>
      </c>
      <c r="B18209" t="s">
        <v>54535</v>
      </c>
      <c r="C18209" t="s">
        <v>54536</v>
      </c>
      <c r="D18209">
        <v>1</v>
      </c>
      <c r="E18209">
        <v>25</v>
      </c>
      <c r="F18209" t="s">
        <v>13</v>
      </c>
      <c r="G18209" t="s">
        <v>54517</v>
      </c>
      <c r="H18209" s="3" t="s">
        <v>54537</v>
      </c>
      <c r="I18209" t="s">
        <v>547</v>
      </c>
      <c r="J18209" t="s">
        <v>21915</v>
      </c>
    </row>
    <row r="18210" spans="1:10" ht="16" x14ac:dyDescent="0.2">
      <c r="A18210" t="s">
        <v>17456</v>
      </c>
      <c r="B18210" t="s">
        <v>54538</v>
      </c>
      <c r="C18210" t="s">
        <v>54539</v>
      </c>
      <c r="D18210">
        <v>2</v>
      </c>
      <c r="E18210">
        <v>25</v>
      </c>
      <c r="F18210" t="s">
        <v>13</v>
      </c>
      <c r="G18210" t="s">
        <v>54517</v>
      </c>
      <c r="H18210" s="3" t="s">
        <v>54540</v>
      </c>
      <c r="I18210" t="s">
        <v>547</v>
      </c>
      <c r="J18210" t="s">
        <v>17460</v>
      </c>
    </row>
    <row r="18211" spans="1:10" ht="16" x14ac:dyDescent="0.2">
      <c r="A18211" t="s">
        <v>54530</v>
      </c>
      <c r="B18211" t="s">
        <v>48234</v>
      </c>
      <c r="C18211" t="s">
        <v>54541</v>
      </c>
      <c r="D18211">
        <v>4</v>
      </c>
      <c r="E18211">
        <v>25</v>
      </c>
      <c r="F18211" t="s">
        <v>13</v>
      </c>
      <c r="G18211" t="s">
        <v>54517</v>
      </c>
      <c r="H18211" s="3" t="s">
        <v>54518</v>
      </c>
      <c r="I18211" t="s">
        <v>547</v>
      </c>
      <c r="J18211" t="s">
        <v>54532</v>
      </c>
    </row>
    <row r="18212" spans="1:10" ht="16" x14ac:dyDescent="0.2">
      <c r="A18212" t="s">
        <v>8153</v>
      </c>
      <c r="B18212" t="s">
        <v>54542</v>
      </c>
      <c r="C18212" t="s">
        <v>54543</v>
      </c>
      <c r="D18212">
        <v>1</v>
      </c>
      <c r="E18212">
        <v>25</v>
      </c>
      <c r="F18212" t="s">
        <v>13</v>
      </c>
      <c r="G18212" t="s">
        <v>54517</v>
      </c>
      <c r="H18212" s="3" t="s">
        <v>54518</v>
      </c>
      <c r="I18212" t="s">
        <v>547</v>
      </c>
      <c r="J18212" t="s">
        <v>8155</v>
      </c>
    </row>
    <row r="18213" spans="1:10" ht="16" x14ac:dyDescent="0.2">
      <c r="A18213" t="s">
        <v>54544</v>
      </c>
      <c r="B18213" t="s">
        <v>4816</v>
      </c>
      <c r="C18213" t="s">
        <v>54545</v>
      </c>
      <c r="D18213">
        <v>2</v>
      </c>
      <c r="E18213">
        <v>25</v>
      </c>
      <c r="F18213" t="s">
        <v>13</v>
      </c>
      <c r="G18213" t="s">
        <v>54517</v>
      </c>
      <c r="H18213" s="3" t="s">
        <v>54518</v>
      </c>
      <c r="I18213" t="s">
        <v>547</v>
      </c>
      <c r="J18213" t="s">
        <v>54546</v>
      </c>
    </row>
    <row r="18214" spans="1:10" ht="16" x14ac:dyDescent="0.2">
      <c r="A18214" t="s">
        <v>54547</v>
      </c>
      <c r="B18214" t="s">
        <v>54520</v>
      </c>
      <c r="C18214" t="s">
        <v>54521</v>
      </c>
      <c r="D18214">
        <v>2</v>
      </c>
      <c r="E18214">
        <v>25</v>
      </c>
      <c r="F18214" t="s">
        <v>13</v>
      </c>
      <c r="G18214" t="s">
        <v>54517</v>
      </c>
      <c r="H18214" s="3" t="s">
        <v>54518</v>
      </c>
      <c r="I18214" t="s">
        <v>547</v>
      </c>
      <c r="J18214" t="s">
        <v>54548</v>
      </c>
    </row>
    <row r="18215" spans="1:10" ht="16" x14ac:dyDescent="0.2">
      <c r="A18215" t="s">
        <v>54530</v>
      </c>
      <c r="B18215" t="s">
        <v>16568</v>
      </c>
      <c r="C18215" t="s">
        <v>54549</v>
      </c>
      <c r="D18215">
        <v>3</v>
      </c>
      <c r="E18215">
        <v>25</v>
      </c>
      <c r="F18215" t="s">
        <v>13</v>
      </c>
      <c r="G18215" t="s">
        <v>54517</v>
      </c>
      <c r="H18215" s="3" t="s">
        <v>54518</v>
      </c>
      <c r="I18215" t="s">
        <v>547</v>
      </c>
      <c r="J18215" t="s">
        <v>54532</v>
      </c>
    </row>
    <row r="18216" spans="1:10" ht="16" x14ac:dyDescent="0.2">
      <c r="A18216" t="s">
        <v>54522</v>
      </c>
      <c r="B18216" t="s">
        <v>40537</v>
      </c>
      <c r="C18216" t="s">
        <v>54550</v>
      </c>
      <c r="D18216">
        <v>4</v>
      </c>
      <c r="E18216">
        <v>25</v>
      </c>
      <c r="F18216" t="s">
        <v>13</v>
      </c>
      <c r="G18216" t="s">
        <v>54517</v>
      </c>
      <c r="H18216" s="3" t="s">
        <v>54524</v>
      </c>
      <c r="I18216" t="s">
        <v>547</v>
      </c>
      <c r="J18216" t="s">
        <v>54525</v>
      </c>
    </row>
    <row r="18217" spans="1:10" ht="16" x14ac:dyDescent="0.2">
      <c r="A18217" t="s">
        <v>8153</v>
      </c>
      <c r="B18217" t="s">
        <v>4737</v>
      </c>
      <c r="C18217" t="s">
        <v>54551</v>
      </c>
      <c r="D18217">
        <v>2</v>
      </c>
      <c r="E18217">
        <v>25</v>
      </c>
      <c r="F18217" t="s">
        <v>13</v>
      </c>
      <c r="G18217" t="s">
        <v>54517</v>
      </c>
      <c r="H18217" s="3" t="s">
        <v>54518</v>
      </c>
      <c r="I18217" t="s">
        <v>547</v>
      </c>
      <c r="J18217" t="s">
        <v>8155</v>
      </c>
    </row>
    <row r="18218" spans="1:10" ht="16" x14ac:dyDescent="0.2">
      <c r="A18218" t="s">
        <v>54530</v>
      </c>
      <c r="B18218" t="s">
        <v>54552</v>
      </c>
      <c r="C18218" t="s">
        <v>54553</v>
      </c>
      <c r="D18218">
        <v>2</v>
      </c>
      <c r="E18218">
        <v>25</v>
      </c>
      <c r="F18218" t="s">
        <v>13</v>
      </c>
      <c r="G18218" t="s">
        <v>54517</v>
      </c>
      <c r="H18218" s="3" t="s">
        <v>54518</v>
      </c>
      <c r="I18218" t="s">
        <v>547</v>
      </c>
      <c r="J18218" t="s">
        <v>54532</v>
      </c>
    </row>
    <row r="18219" spans="1:10" ht="16" x14ac:dyDescent="0.2">
      <c r="A18219" t="s">
        <v>54544</v>
      </c>
      <c r="B18219" t="s">
        <v>9300</v>
      </c>
      <c r="C18219" t="s">
        <v>54516</v>
      </c>
      <c r="D18219">
        <v>1</v>
      </c>
      <c r="E18219">
        <v>25</v>
      </c>
      <c r="F18219" t="s">
        <v>13</v>
      </c>
      <c r="G18219" t="s">
        <v>54517</v>
      </c>
      <c r="H18219" s="3" t="s">
        <v>54518</v>
      </c>
      <c r="I18219" t="s">
        <v>547</v>
      </c>
      <c r="J18219" t="s">
        <v>54546</v>
      </c>
    </row>
    <row r="18220" spans="1:10" ht="16" x14ac:dyDescent="0.2">
      <c r="A18220" t="s">
        <v>54526</v>
      </c>
      <c r="B18220" t="s">
        <v>9300</v>
      </c>
      <c r="C18220" t="s">
        <v>54516</v>
      </c>
      <c r="D18220">
        <v>2</v>
      </c>
      <c r="E18220">
        <v>25</v>
      </c>
      <c r="F18220" t="s">
        <v>13</v>
      </c>
      <c r="G18220" t="s">
        <v>54517</v>
      </c>
      <c r="H18220" s="3" t="s">
        <v>54524</v>
      </c>
      <c r="I18220" t="s">
        <v>547</v>
      </c>
      <c r="J18220" t="s">
        <v>54529</v>
      </c>
    </row>
    <row r="18221" spans="1:10" ht="16" x14ac:dyDescent="0.2">
      <c r="A18221" t="s">
        <v>47574</v>
      </c>
      <c r="B18221" t="s">
        <v>7646</v>
      </c>
      <c r="C18221" t="s">
        <v>54554</v>
      </c>
      <c r="D18221">
        <v>3</v>
      </c>
      <c r="E18221">
        <v>25</v>
      </c>
      <c r="F18221" t="s">
        <v>13</v>
      </c>
      <c r="G18221" t="s">
        <v>54517</v>
      </c>
      <c r="H18221" s="3" t="s">
        <v>54540</v>
      </c>
      <c r="I18221" t="s">
        <v>547</v>
      </c>
      <c r="J18221" t="s">
        <v>47575</v>
      </c>
    </row>
    <row r="18222" spans="1:10" ht="16" x14ac:dyDescent="0.2">
      <c r="A18222" t="s">
        <v>4715</v>
      </c>
      <c r="B18222" t="s">
        <v>4583</v>
      </c>
      <c r="C18222" t="s">
        <v>54555</v>
      </c>
      <c r="D18222">
        <v>2</v>
      </c>
      <c r="E18222">
        <v>25</v>
      </c>
      <c r="F18222" t="s">
        <v>13</v>
      </c>
      <c r="G18222" t="s">
        <v>54517</v>
      </c>
      <c r="H18222" s="3" t="s">
        <v>54537</v>
      </c>
      <c r="I18222" t="s">
        <v>547</v>
      </c>
      <c r="J18222" t="s">
        <v>4718</v>
      </c>
    </row>
    <row r="18223" spans="1:10" ht="16" x14ac:dyDescent="0.2">
      <c r="A18223" t="s">
        <v>4715</v>
      </c>
      <c r="B18223" t="s">
        <v>54556</v>
      </c>
      <c r="C18223" t="s">
        <v>54557</v>
      </c>
      <c r="D18223">
        <v>3</v>
      </c>
      <c r="E18223">
        <v>25</v>
      </c>
      <c r="F18223" t="s">
        <v>13</v>
      </c>
      <c r="G18223" t="s">
        <v>54517</v>
      </c>
      <c r="H18223" s="3" t="s">
        <v>54537</v>
      </c>
      <c r="I18223" t="s">
        <v>547</v>
      </c>
      <c r="J18223" t="s">
        <v>4718</v>
      </c>
    </row>
    <row r="18224" spans="1:10" ht="16" x14ac:dyDescent="0.2">
      <c r="A18224" t="s">
        <v>54547</v>
      </c>
      <c r="B18224" t="s">
        <v>9300</v>
      </c>
      <c r="C18224" t="s">
        <v>54516</v>
      </c>
      <c r="D18224">
        <v>3</v>
      </c>
      <c r="E18224">
        <v>25</v>
      </c>
      <c r="F18224" t="s">
        <v>13</v>
      </c>
      <c r="G18224" t="s">
        <v>54517</v>
      </c>
      <c r="H18224" s="3" t="s">
        <v>54518</v>
      </c>
      <c r="I18224" t="s">
        <v>547</v>
      </c>
      <c r="J18224" t="s">
        <v>54548</v>
      </c>
    </row>
    <row r="18225" spans="1:10" ht="16" x14ac:dyDescent="0.2">
      <c r="A18225" t="s">
        <v>54547</v>
      </c>
      <c r="B18225" t="s">
        <v>4687</v>
      </c>
      <c r="C18225" t="s">
        <v>4688</v>
      </c>
      <c r="D18225">
        <v>4</v>
      </c>
      <c r="E18225">
        <v>25</v>
      </c>
      <c r="F18225" t="s">
        <v>13</v>
      </c>
      <c r="G18225" t="s">
        <v>54517</v>
      </c>
      <c r="H18225" s="3" t="s">
        <v>54518</v>
      </c>
      <c r="I18225" t="s">
        <v>547</v>
      </c>
      <c r="J18225" t="s">
        <v>54548</v>
      </c>
    </row>
    <row r="18226" spans="1:10" ht="16" x14ac:dyDescent="0.2">
      <c r="A18226" t="s">
        <v>54526</v>
      </c>
      <c r="B18226" t="s">
        <v>12870</v>
      </c>
      <c r="C18226" t="s">
        <v>54523</v>
      </c>
      <c r="D18226">
        <v>4</v>
      </c>
      <c r="E18226">
        <v>25</v>
      </c>
      <c r="F18226" t="s">
        <v>13</v>
      </c>
      <c r="G18226" t="s">
        <v>54517</v>
      </c>
      <c r="H18226" s="3" t="s">
        <v>54524</v>
      </c>
      <c r="I18226" t="s">
        <v>547</v>
      </c>
      <c r="J18226" t="s">
        <v>54529</v>
      </c>
    </row>
    <row r="18227" spans="1:10" ht="16" x14ac:dyDescent="0.2">
      <c r="A18227" t="s">
        <v>54547</v>
      </c>
      <c r="B18227" t="s">
        <v>4759</v>
      </c>
      <c r="C18227" t="s">
        <v>54558</v>
      </c>
      <c r="D18227">
        <v>1</v>
      </c>
      <c r="E18227">
        <v>25</v>
      </c>
      <c r="F18227" t="s">
        <v>13</v>
      </c>
      <c r="G18227" t="s">
        <v>54517</v>
      </c>
      <c r="H18227" s="3" t="s">
        <v>54518</v>
      </c>
      <c r="I18227" t="s">
        <v>547</v>
      </c>
      <c r="J18227" t="s">
        <v>54548</v>
      </c>
    </row>
    <row r="18228" spans="1:10" ht="16" x14ac:dyDescent="0.2">
      <c r="A18228" t="s">
        <v>54559</v>
      </c>
      <c r="B18228" t="s">
        <v>54560</v>
      </c>
      <c r="C18228" t="s">
        <v>54561</v>
      </c>
      <c r="D18228">
        <v>3</v>
      </c>
      <c r="E18228" t="s">
        <v>54562</v>
      </c>
      <c r="F18228" t="s">
        <v>13</v>
      </c>
      <c r="G18228" t="s">
        <v>54563</v>
      </c>
      <c r="H18228" s="3" t="s">
        <v>54564</v>
      </c>
      <c r="I18228" t="s">
        <v>62</v>
      </c>
      <c r="J18228" t="s">
        <v>54565</v>
      </c>
    </row>
    <row r="18229" spans="1:10" ht="16" x14ac:dyDescent="0.2">
      <c r="A18229" t="s">
        <v>7402</v>
      </c>
      <c r="B18229" t="s">
        <v>54566</v>
      </c>
      <c r="C18229" t="s">
        <v>54567</v>
      </c>
      <c r="D18229">
        <v>3</v>
      </c>
      <c r="E18229" t="s">
        <v>54562</v>
      </c>
      <c r="F18229" t="s">
        <v>13</v>
      </c>
      <c r="G18229" t="s">
        <v>54563</v>
      </c>
      <c r="H18229" s="3" t="s">
        <v>54564</v>
      </c>
      <c r="I18229" t="s">
        <v>62</v>
      </c>
      <c r="J18229" t="s">
        <v>7405</v>
      </c>
    </row>
    <row r="18230" spans="1:10" ht="16" x14ac:dyDescent="0.2">
      <c r="A18230" t="s">
        <v>54568</v>
      </c>
      <c r="B18230" t="s">
        <v>54569</v>
      </c>
      <c r="C18230" t="s">
        <v>54570</v>
      </c>
      <c r="D18230">
        <v>2</v>
      </c>
      <c r="E18230" t="s">
        <v>54562</v>
      </c>
      <c r="F18230" t="s">
        <v>13</v>
      </c>
      <c r="G18230" t="s">
        <v>54563</v>
      </c>
      <c r="H18230" s="3" t="s">
        <v>54571</v>
      </c>
      <c r="I18230" t="s">
        <v>62</v>
      </c>
      <c r="J18230" t="s">
        <v>54572</v>
      </c>
    </row>
    <row r="18231" spans="1:10" ht="16" x14ac:dyDescent="0.2">
      <c r="A18231" t="s">
        <v>7402</v>
      </c>
      <c r="B18231" t="s">
        <v>54573</v>
      </c>
      <c r="C18231" t="s">
        <v>54574</v>
      </c>
      <c r="D18231">
        <v>4</v>
      </c>
      <c r="E18231" t="s">
        <v>54562</v>
      </c>
      <c r="F18231" t="s">
        <v>13</v>
      </c>
      <c r="G18231" t="s">
        <v>54563</v>
      </c>
      <c r="H18231" s="3" t="s">
        <v>54564</v>
      </c>
      <c r="I18231" t="s">
        <v>62</v>
      </c>
      <c r="J18231" t="s">
        <v>7405</v>
      </c>
    </row>
    <row r="18232" spans="1:10" ht="16" x14ac:dyDescent="0.2">
      <c r="A18232" t="s">
        <v>7402</v>
      </c>
      <c r="B18232" t="s">
        <v>54575</v>
      </c>
      <c r="C18232" t="s">
        <v>54576</v>
      </c>
      <c r="D18232">
        <v>5</v>
      </c>
      <c r="E18232" t="s">
        <v>54562</v>
      </c>
      <c r="F18232" t="s">
        <v>13</v>
      </c>
      <c r="G18232" t="s">
        <v>54563</v>
      </c>
      <c r="H18232" s="3" t="s">
        <v>54564</v>
      </c>
      <c r="I18232" t="s">
        <v>62</v>
      </c>
      <c r="J18232" t="s">
        <v>7405</v>
      </c>
    </row>
    <row r="18233" spans="1:10" ht="16" x14ac:dyDescent="0.2">
      <c r="A18233" t="s">
        <v>54559</v>
      </c>
      <c r="B18233" t="s">
        <v>54577</v>
      </c>
      <c r="C18233" t="s">
        <v>54578</v>
      </c>
      <c r="D18233">
        <v>1</v>
      </c>
      <c r="E18233" t="s">
        <v>54562</v>
      </c>
      <c r="F18233" t="s">
        <v>13</v>
      </c>
      <c r="G18233" t="s">
        <v>54563</v>
      </c>
      <c r="H18233" s="3" t="s">
        <v>54564</v>
      </c>
      <c r="I18233" t="s">
        <v>62</v>
      </c>
      <c r="J18233" t="s">
        <v>54565</v>
      </c>
    </row>
    <row r="18234" spans="1:10" ht="16" x14ac:dyDescent="0.2">
      <c r="A18234" t="s">
        <v>46264</v>
      </c>
      <c r="B18234" t="s">
        <v>49117</v>
      </c>
      <c r="C18234" t="s">
        <v>49118</v>
      </c>
      <c r="D18234">
        <v>2</v>
      </c>
      <c r="E18234" t="s">
        <v>54562</v>
      </c>
      <c r="F18234" t="s">
        <v>13</v>
      </c>
      <c r="G18234" t="s">
        <v>54563</v>
      </c>
      <c r="H18234" s="3" t="s">
        <v>54579</v>
      </c>
      <c r="I18234" t="s">
        <v>62</v>
      </c>
      <c r="J18234" t="s">
        <v>46265</v>
      </c>
    </row>
    <row r="18235" spans="1:10" ht="16" x14ac:dyDescent="0.2">
      <c r="A18235" t="s">
        <v>54568</v>
      </c>
      <c r="B18235" t="s">
        <v>54580</v>
      </c>
      <c r="C18235" t="s">
        <v>54581</v>
      </c>
      <c r="D18235">
        <v>1</v>
      </c>
      <c r="E18235" t="s">
        <v>54562</v>
      </c>
      <c r="F18235" t="s">
        <v>13</v>
      </c>
      <c r="G18235" t="s">
        <v>54563</v>
      </c>
      <c r="H18235" s="3" t="s">
        <v>54571</v>
      </c>
      <c r="I18235" t="s">
        <v>62</v>
      </c>
      <c r="J18235" t="s">
        <v>54572</v>
      </c>
    </row>
    <row r="18236" spans="1:10" ht="16" x14ac:dyDescent="0.2">
      <c r="A18236" t="s">
        <v>41689</v>
      </c>
      <c r="B18236" t="s">
        <v>54582</v>
      </c>
      <c r="C18236" t="s">
        <v>54583</v>
      </c>
      <c r="D18236">
        <v>3</v>
      </c>
      <c r="E18236" t="s">
        <v>13</v>
      </c>
      <c r="F18236" t="s">
        <v>13</v>
      </c>
      <c r="G18236" t="s">
        <v>54584</v>
      </c>
      <c r="H18236" s="3" t="s">
        <v>54585</v>
      </c>
      <c r="I18236" t="s">
        <v>1658</v>
      </c>
      <c r="J18236" t="s">
        <v>41692</v>
      </c>
    </row>
    <row r="18237" spans="1:10" ht="16" x14ac:dyDescent="0.2">
      <c r="A18237" t="s">
        <v>41689</v>
      </c>
      <c r="B18237" t="s">
        <v>54586</v>
      </c>
      <c r="C18237" t="s">
        <v>54587</v>
      </c>
      <c r="D18237">
        <v>2</v>
      </c>
      <c r="E18237" t="s">
        <v>13</v>
      </c>
      <c r="F18237" t="s">
        <v>13</v>
      </c>
      <c r="G18237" t="s">
        <v>54584</v>
      </c>
      <c r="H18237" s="3" t="s">
        <v>54585</v>
      </c>
      <c r="I18237" t="s">
        <v>1658</v>
      </c>
      <c r="J18237" t="s">
        <v>41692</v>
      </c>
    </row>
    <row r="18238" spans="1:10" ht="16" x14ac:dyDescent="0.2">
      <c r="A18238" t="s">
        <v>41689</v>
      </c>
      <c r="B18238" t="s">
        <v>54588</v>
      </c>
      <c r="C18238" t="s">
        <v>54589</v>
      </c>
      <c r="D18238">
        <v>1</v>
      </c>
      <c r="E18238" t="s">
        <v>13</v>
      </c>
      <c r="F18238" t="s">
        <v>13</v>
      </c>
      <c r="G18238" t="s">
        <v>54584</v>
      </c>
      <c r="H18238" s="3" t="s">
        <v>54585</v>
      </c>
      <c r="I18238" t="s">
        <v>1658</v>
      </c>
      <c r="J18238" t="s">
        <v>41692</v>
      </c>
    </row>
    <row r="18239" spans="1:10" ht="16" x14ac:dyDescent="0.2">
      <c r="A18239" t="s">
        <v>41689</v>
      </c>
      <c r="B18239" t="s">
        <v>54590</v>
      </c>
      <c r="C18239" t="s">
        <v>54591</v>
      </c>
      <c r="D18239">
        <v>4</v>
      </c>
      <c r="E18239" t="s">
        <v>13</v>
      </c>
      <c r="F18239" t="s">
        <v>13</v>
      </c>
      <c r="G18239" t="s">
        <v>54584</v>
      </c>
      <c r="H18239" s="3" t="s">
        <v>54585</v>
      </c>
      <c r="I18239" t="s">
        <v>1658</v>
      </c>
      <c r="J18239" t="s">
        <v>41692</v>
      </c>
    </row>
    <row r="18240" spans="1:10" ht="16" x14ac:dyDescent="0.2">
      <c r="A18240" t="s">
        <v>27073</v>
      </c>
      <c r="B18240" t="s">
        <v>54592</v>
      </c>
      <c r="C18240" t="s">
        <v>54593</v>
      </c>
      <c r="D18240">
        <v>3</v>
      </c>
      <c r="E18240">
        <f>600</f>
        <v>600</v>
      </c>
      <c r="F18240" t="s">
        <v>13</v>
      </c>
      <c r="G18240" t="s">
        <v>54594</v>
      </c>
      <c r="H18240" s="3" t="s">
        <v>54595</v>
      </c>
      <c r="I18240" t="s">
        <v>62</v>
      </c>
      <c r="J18240" t="s">
        <v>27076</v>
      </c>
    </row>
    <row r="18241" spans="1:10" ht="16" x14ac:dyDescent="0.2">
      <c r="A18241" t="s">
        <v>28832</v>
      </c>
      <c r="B18241" t="s">
        <v>54596</v>
      </c>
      <c r="C18241" t="s">
        <v>54597</v>
      </c>
      <c r="D18241">
        <v>4</v>
      </c>
      <c r="E18241">
        <f>600</f>
        <v>600</v>
      </c>
      <c r="F18241" t="s">
        <v>13</v>
      </c>
      <c r="G18241" t="s">
        <v>54594</v>
      </c>
      <c r="H18241" s="3" t="s">
        <v>54598</v>
      </c>
      <c r="I18241" t="s">
        <v>62</v>
      </c>
      <c r="J18241" t="s">
        <v>28836</v>
      </c>
    </row>
    <row r="18242" spans="1:10" ht="16" x14ac:dyDescent="0.2">
      <c r="A18242" t="s">
        <v>35631</v>
      </c>
      <c r="B18242" t="s">
        <v>54599</v>
      </c>
      <c r="C18242" t="s">
        <v>54600</v>
      </c>
      <c r="D18242">
        <v>4</v>
      </c>
      <c r="E18242">
        <f>600</f>
        <v>600</v>
      </c>
      <c r="F18242" t="s">
        <v>13</v>
      </c>
      <c r="G18242" t="s">
        <v>54594</v>
      </c>
      <c r="H18242" s="3" t="s">
        <v>54601</v>
      </c>
      <c r="I18242" t="s">
        <v>62</v>
      </c>
      <c r="J18242" t="s">
        <v>35635</v>
      </c>
    </row>
    <row r="18243" spans="1:10" ht="16" x14ac:dyDescent="0.2">
      <c r="A18243" t="s">
        <v>10848</v>
      </c>
      <c r="B18243" t="s">
        <v>54602</v>
      </c>
      <c r="C18243" t="s">
        <v>54603</v>
      </c>
      <c r="D18243">
        <v>2</v>
      </c>
      <c r="E18243">
        <f>600</f>
        <v>600</v>
      </c>
      <c r="F18243" t="s">
        <v>13</v>
      </c>
      <c r="G18243" t="s">
        <v>54594</v>
      </c>
      <c r="H18243" s="3" t="s">
        <v>54604</v>
      </c>
      <c r="I18243" t="s">
        <v>62</v>
      </c>
      <c r="J18243" t="s">
        <v>10853</v>
      </c>
    </row>
    <row r="18244" spans="1:10" ht="16" x14ac:dyDescent="0.2">
      <c r="A18244" t="s">
        <v>7988</v>
      </c>
      <c r="B18244" t="s">
        <v>54605</v>
      </c>
      <c r="C18244" t="s">
        <v>54606</v>
      </c>
      <c r="D18244">
        <v>2</v>
      </c>
      <c r="E18244" t="s">
        <v>13</v>
      </c>
      <c r="F18244" t="s">
        <v>13</v>
      </c>
      <c r="G18244" t="s">
        <v>54607</v>
      </c>
      <c r="H18244" s="3" t="s">
        <v>7997</v>
      </c>
      <c r="I18244" t="s">
        <v>62</v>
      </c>
      <c r="J18244" t="s">
        <v>7993</v>
      </c>
    </row>
    <row r="18245" spans="1:10" ht="16" x14ac:dyDescent="0.2">
      <c r="A18245" t="s">
        <v>7988</v>
      </c>
      <c r="B18245" t="s">
        <v>54608</v>
      </c>
      <c r="C18245" t="s">
        <v>54609</v>
      </c>
      <c r="D18245">
        <v>4</v>
      </c>
      <c r="E18245" t="s">
        <v>13</v>
      </c>
      <c r="F18245" t="s">
        <v>13</v>
      </c>
      <c r="G18245" t="s">
        <v>54610</v>
      </c>
      <c r="H18245" s="3" t="s">
        <v>7997</v>
      </c>
      <c r="I18245" t="s">
        <v>62</v>
      </c>
      <c r="J18245" t="s">
        <v>7993</v>
      </c>
    </row>
    <row r="18246" spans="1:10" ht="16" x14ac:dyDescent="0.2">
      <c r="A18246" t="s">
        <v>7988</v>
      </c>
      <c r="B18246" t="s">
        <v>54611</v>
      </c>
      <c r="C18246" t="s">
        <v>54612</v>
      </c>
      <c r="D18246">
        <v>7</v>
      </c>
      <c r="E18246" t="s">
        <v>13</v>
      </c>
      <c r="F18246" t="s">
        <v>13</v>
      </c>
      <c r="G18246" t="s">
        <v>54613</v>
      </c>
      <c r="H18246" s="3" t="s">
        <v>7997</v>
      </c>
      <c r="I18246" t="s">
        <v>62</v>
      </c>
      <c r="J18246" t="s">
        <v>7993</v>
      </c>
    </row>
    <row r="18247" spans="1:10" ht="16" x14ac:dyDescent="0.2">
      <c r="A18247" t="s">
        <v>54614</v>
      </c>
      <c r="B18247" t="s">
        <v>54615</v>
      </c>
      <c r="C18247" t="s">
        <v>54616</v>
      </c>
      <c r="D18247">
        <v>2</v>
      </c>
      <c r="E18247" t="s">
        <v>13</v>
      </c>
      <c r="F18247" t="s">
        <v>13</v>
      </c>
      <c r="G18247" t="s">
        <v>54617</v>
      </c>
      <c r="H18247" s="3" t="s">
        <v>54618</v>
      </c>
      <c r="I18247" t="s">
        <v>126</v>
      </c>
      <c r="J18247" t="s">
        <v>54619</v>
      </c>
    </row>
    <row r="18248" spans="1:10" ht="16" x14ac:dyDescent="0.2">
      <c r="A18248" t="s">
        <v>54620</v>
      </c>
      <c r="B18248" t="s">
        <v>54621</v>
      </c>
      <c r="C18248" t="s">
        <v>54622</v>
      </c>
      <c r="D18248">
        <v>3</v>
      </c>
      <c r="E18248" t="s">
        <v>13</v>
      </c>
      <c r="F18248" t="s">
        <v>13</v>
      </c>
      <c r="G18248" t="s">
        <v>54623</v>
      </c>
      <c r="H18248" s="3" t="s">
        <v>54624</v>
      </c>
      <c r="I18248" t="s">
        <v>918</v>
      </c>
      <c r="J18248" t="s">
        <v>54625</v>
      </c>
    </row>
    <row r="18249" spans="1:10" ht="16" x14ac:dyDescent="0.2">
      <c r="A18249" t="s">
        <v>54626</v>
      </c>
      <c r="B18249" t="s">
        <v>54627</v>
      </c>
      <c r="C18249" t="s">
        <v>54628</v>
      </c>
      <c r="D18249">
        <v>2</v>
      </c>
      <c r="E18249" t="s">
        <v>13</v>
      </c>
      <c r="F18249" t="s">
        <v>13</v>
      </c>
      <c r="G18249" t="s">
        <v>54623</v>
      </c>
      <c r="H18249" s="3" t="s">
        <v>54629</v>
      </c>
      <c r="I18249" t="s">
        <v>918</v>
      </c>
      <c r="J18249" t="s">
        <v>54630</v>
      </c>
    </row>
    <row r="18250" spans="1:10" ht="16" x14ac:dyDescent="0.2">
      <c r="A18250" t="s">
        <v>40299</v>
      </c>
      <c r="B18250" t="s">
        <v>54631</v>
      </c>
      <c r="C18250" t="s">
        <v>54632</v>
      </c>
      <c r="D18250">
        <v>1</v>
      </c>
      <c r="E18250" t="s">
        <v>13</v>
      </c>
      <c r="F18250" t="s">
        <v>13</v>
      </c>
      <c r="G18250" t="s">
        <v>54623</v>
      </c>
      <c r="H18250" s="3" t="s">
        <v>54633</v>
      </c>
      <c r="I18250" t="s">
        <v>918</v>
      </c>
      <c r="J18250" t="s">
        <v>40304</v>
      </c>
    </row>
    <row r="18251" spans="1:10" ht="16" x14ac:dyDescent="0.2">
      <c r="A18251" t="s">
        <v>54634</v>
      </c>
      <c r="B18251" t="s">
        <v>54635</v>
      </c>
      <c r="C18251" t="s">
        <v>54636</v>
      </c>
      <c r="D18251">
        <v>3</v>
      </c>
      <c r="E18251" t="s">
        <v>13</v>
      </c>
      <c r="F18251" t="s">
        <v>13</v>
      </c>
      <c r="G18251" t="s">
        <v>54623</v>
      </c>
      <c r="H18251" s="3" t="s">
        <v>54637</v>
      </c>
      <c r="I18251" t="s">
        <v>918</v>
      </c>
      <c r="J18251" t="s">
        <v>54638</v>
      </c>
    </row>
    <row r="18252" spans="1:10" ht="16" x14ac:dyDescent="0.2">
      <c r="A18252" t="s">
        <v>54634</v>
      </c>
      <c r="B18252" t="s">
        <v>54639</v>
      </c>
      <c r="C18252" t="s">
        <v>54640</v>
      </c>
      <c r="D18252">
        <v>1</v>
      </c>
      <c r="E18252" t="s">
        <v>13</v>
      </c>
      <c r="F18252" t="s">
        <v>13</v>
      </c>
      <c r="G18252" t="s">
        <v>54623</v>
      </c>
      <c r="H18252" s="3" t="s">
        <v>54637</v>
      </c>
      <c r="I18252" t="s">
        <v>918</v>
      </c>
      <c r="J18252" t="s">
        <v>54638</v>
      </c>
    </row>
    <row r="18253" spans="1:10" ht="16" x14ac:dyDescent="0.2">
      <c r="A18253" t="s">
        <v>54626</v>
      </c>
      <c r="B18253" t="s">
        <v>54641</v>
      </c>
      <c r="C18253" t="s">
        <v>54642</v>
      </c>
      <c r="D18253">
        <v>1</v>
      </c>
      <c r="E18253" t="s">
        <v>13</v>
      </c>
      <c r="F18253" t="s">
        <v>13</v>
      </c>
      <c r="G18253" t="s">
        <v>54623</v>
      </c>
      <c r="H18253" s="3" t="s">
        <v>54643</v>
      </c>
      <c r="I18253" t="s">
        <v>918</v>
      </c>
      <c r="J18253" t="s">
        <v>54630</v>
      </c>
    </row>
    <row r="18254" spans="1:10" ht="16" x14ac:dyDescent="0.2">
      <c r="A18254" t="s">
        <v>54634</v>
      </c>
      <c r="B18254" t="s">
        <v>54644</v>
      </c>
      <c r="C18254" t="s">
        <v>54645</v>
      </c>
      <c r="D18254">
        <v>2</v>
      </c>
      <c r="E18254" t="s">
        <v>13</v>
      </c>
      <c r="F18254" t="s">
        <v>13</v>
      </c>
      <c r="G18254" t="s">
        <v>54623</v>
      </c>
      <c r="H18254" s="3" t="s">
        <v>54637</v>
      </c>
      <c r="I18254" t="s">
        <v>918</v>
      </c>
      <c r="J18254" t="s">
        <v>54638</v>
      </c>
    </row>
    <row r="18255" spans="1:10" ht="16" x14ac:dyDescent="0.2">
      <c r="A18255" t="s">
        <v>54646</v>
      </c>
      <c r="B18255" t="s">
        <v>54647</v>
      </c>
      <c r="C18255" t="s">
        <v>54648</v>
      </c>
      <c r="D18255">
        <v>5</v>
      </c>
      <c r="E18255" t="s">
        <v>13</v>
      </c>
      <c r="F18255" t="s">
        <v>13</v>
      </c>
      <c r="G18255" t="s">
        <v>54623</v>
      </c>
      <c r="H18255" s="3" t="s">
        <v>54637</v>
      </c>
      <c r="I18255" t="s">
        <v>918</v>
      </c>
      <c r="J18255" t="s">
        <v>54649</v>
      </c>
    </row>
    <row r="18256" spans="1:10" ht="16" x14ac:dyDescent="0.2">
      <c r="A18256" t="s">
        <v>50558</v>
      </c>
      <c r="B18256" t="s">
        <v>54650</v>
      </c>
      <c r="C18256" t="s">
        <v>54651</v>
      </c>
      <c r="D18256">
        <v>1</v>
      </c>
      <c r="E18256" t="s">
        <v>13</v>
      </c>
      <c r="F18256" t="s">
        <v>13</v>
      </c>
      <c r="G18256" t="s">
        <v>54652</v>
      </c>
      <c r="H18256" s="3" t="s">
        <v>54653</v>
      </c>
      <c r="I18256" t="s">
        <v>292</v>
      </c>
      <c r="J18256" t="s">
        <v>50563</v>
      </c>
    </row>
    <row r="18257" spans="1:10" ht="16" x14ac:dyDescent="0.2">
      <c r="A18257" t="s">
        <v>18022</v>
      </c>
      <c r="B18257" t="s">
        <v>54654</v>
      </c>
      <c r="C18257" t="s">
        <v>54655</v>
      </c>
      <c r="D18257">
        <v>6</v>
      </c>
      <c r="E18257" t="s">
        <v>13</v>
      </c>
      <c r="F18257" t="s">
        <v>13</v>
      </c>
      <c r="G18257" t="s">
        <v>54656</v>
      </c>
      <c r="H18257" s="3" t="s">
        <v>54657</v>
      </c>
      <c r="I18257" t="s">
        <v>292</v>
      </c>
      <c r="J18257" t="s">
        <v>18026</v>
      </c>
    </row>
    <row r="18258" spans="1:10" ht="16" x14ac:dyDescent="0.2">
      <c r="A18258" t="s">
        <v>18022</v>
      </c>
      <c r="B18258" t="s">
        <v>54658</v>
      </c>
      <c r="C18258" t="s">
        <v>54659</v>
      </c>
      <c r="D18258">
        <v>2</v>
      </c>
      <c r="E18258" t="s">
        <v>13</v>
      </c>
      <c r="F18258" t="s">
        <v>13</v>
      </c>
      <c r="G18258" t="s">
        <v>54656</v>
      </c>
      <c r="H18258" s="3" t="s">
        <v>54660</v>
      </c>
      <c r="I18258" t="s">
        <v>292</v>
      </c>
      <c r="J18258" t="s">
        <v>18026</v>
      </c>
    </row>
    <row r="18259" spans="1:10" ht="16" x14ac:dyDescent="0.2">
      <c r="A18259" t="s">
        <v>18022</v>
      </c>
      <c r="B18259" t="s">
        <v>54661</v>
      </c>
      <c r="C18259" t="s">
        <v>54662</v>
      </c>
      <c r="D18259">
        <v>4</v>
      </c>
      <c r="E18259" t="s">
        <v>13</v>
      </c>
      <c r="F18259" t="s">
        <v>13</v>
      </c>
      <c r="G18259" t="s">
        <v>54656</v>
      </c>
      <c r="H18259" s="3" t="s">
        <v>54660</v>
      </c>
      <c r="I18259" t="s">
        <v>292</v>
      </c>
      <c r="J18259" t="s">
        <v>18026</v>
      </c>
    </row>
    <row r="18260" spans="1:10" ht="16" x14ac:dyDescent="0.2">
      <c r="A18260" t="s">
        <v>15581</v>
      </c>
      <c r="B18260" t="s">
        <v>54663</v>
      </c>
      <c r="C18260" t="s">
        <v>54664</v>
      </c>
      <c r="D18260">
        <v>3</v>
      </c>
      <c r="E18260" t="s">
        <v>13</v>
      </c>
      <c r="F18260" t="s">
        <v>13</v>
      </c>
      <c r="G18260" t="s">
        <v>54656</v>
      </c>
      <c r="H18260" s="3" t="s">
        <v>54657</v>
      </c>
      <c r="I18260" t="s">
        <v>292</v>
      </c>
      <c r="J18260" t="s">
        <v>15586</v>
      </c>
    </row>
    <row r="18261" spans="1:10" ht="16" x14ac:dyDescent="0.2">
      <c r="A18261" t="s">
        <v>18049</v>
      </c>
      <c r="B18261" t="s">
        <v>54661</v>
      </c>
      <c r="C18261" t="s">
        <v>54662</v>
      </c>
      <c r="D18261">
        <v>4</v>
      </c>
      <c r="E18261" t="s">
        <v>13</v>
      </c>
      <c r="F18261" t="s">
        <v>13</v>
      </c>
      <c r="G18261" t="s">
        <v>54656</v>
      </c>
      <c r="H18261" s="3" t="s">
        <v>54660</v>
      </c>
      <c r="I18261" t="s">
        <v>292</v>
      </c>
      <c r="J18261" t="s">
        <v>18050</v>
      </c>
    </row>
    <row r="18262" spans="1:10" ht="16" x14ac:dyDescent="0.2">
      <c r="A18262" t="s">
        <v>18022</v>
      </c>
      <c r="B18262" t="s">
        <v>23454</v>
      </c>
      <c r="C18262" t="s">
        <v>54665</v>
      </c>
      <c r="D18262">
        <v>7</v>
      </c>
      <c r="E18262" t="s">
        <v>13</v>
      </c>
      <c r="F18262" t="s">
        <v>13</v>
      </c>
      <c r="G18262" t="s">
        <v>54656</v>
      </c>
      <c r="H18262" s="3" t="s">
        <v>54666</v>
      </c>
      <c r="I18262" t="s">
        <v>292</v>
      </c>
      <c r="J18262" t="s">
        <v>18026</v>
      </c>
    </row>
    <row r="18263" spans="1:10" ht="16" x14ac:dyDescent="0.2">
      <c r="A18263" t="s">
        <v>18049</v>
      </c>
      <c r="B18263" t="s">
        <v>54667</v>
      </c>
      <c r="C18263" t="s">
        <v>54668</v>
      </c>
      <c r="D18263">
        <v>2</v>
      </c>
      <c r="E18263" t="s">
        <v>13</v>
      </c>
      <c r="F18263" t="s">
        <v>13</v>
      </c>
      <c r="G18263" t="s">
        <v>54656</v>
      </c>
      <c r="H18263" s="3" t="s">
        <v>54657</v>
      </c>
      <c r="I18263" t="s">
        <v>292</v>
      </c>
      <c r="J18263" t="s">
        <v>18050</v>
      </c>
    </row>
    <row r="18264" spans="1:10" ht="32" x14ac:dyDescent="0.2">
      <c r="A18264" t="s">
        <v>19235</v>
      </c>
      <c r="B18264" t="s">
        <v>54669</v>
      </c>
      <c r="C18264" t="s">
        <v>54670</v>
      </c>
      <c r="D18264">
        <v>5</v>
      </c>
      <c r="E18264" t="s">
        <v>13</v>
      </c>
      <c r="F18264" t="s">
        <v>13</v>
      </c>
      <c r="G18264" t="s">
        <v>54656</v>
      </c>
      <c r="H18264" s="3" t="s">
        <v>54671</v>
      </c>
      <c r="I18264" t="s">
        <v>292</v>
      </c>
      <c r="J18264" t="s">
        <v>19240</v>
      </c>
    </row>
    <row r="18265" spans="1:10" ht="16" x14ac:dyDescent="0.2">
      <c r="A18265" t="s">
        <v>18022</v>
      </c>
      <c r="B18265" t="s">
        <v>54672</v>
      </c>
      <c r="C18265" t="s">
        <v>54673</v>
      </c>
      <c r="D18265">
        <v>8</v>
      </c>
      <c r="E18265" t="s">
        <v>13</v>
      </c>
      <c r="F18265" t="s">
        <v>13</v>
      </c>
      <c r="G18265" t="s">
        <v>54656</v>
      </c>
      <c r="H18265" s="3" t="s">
        <v>54660</v>
      </c>
      <c r="I18265" t="s">
        <v>292</v>
      </c>
      <c r="J18265" t="s">
        <v>18026</v>
      </c>
    </row>
    <row r="18266" spans="1:10" ht="16" x14ac:dyDescent="0.2">
      <c r="A18266" t="s">
        <v>18049</v>
      </c>
      <c r="B18266" t="s">
        <v>54672</v>
      </c>
      <c r="C18266" t="s">
        <v>54673</v>
      </c>
      <c r="D18266">
        <v>5</v>
      </c>
      <c r="E18266" t="s">
        <v>13</v>
      </c>
      <c r="F18266" t="s">
        <v>13</v>
      </c>
      <c r="G18266" t="s">
        <v>54656</v>
      </c>
      <c r="H18266" s="3" t="s">
        <v>54660</v>
      </c>
      <c r="I18266" t="s">
        <v>292</v>
      </c>
      <c r="J18266" t="s">
        <v>18050</v>
      </c>
    </row>
    <row r="18267" spans="1:10" ht="16" x14ac:dyDescent="0.2">
      <c r="A18267" t="s">
        <v>31872</v>
      </c>
      <c r="B18267" t="s">
        <v>54674</v>
      </c>
      <c r="C18267" t="s">
        <v>54675</v>
      </c>
      <c r="D18267">
        <v>4</v>
      </c>
      <c r="E18267" t="s">
        <v>13</v>
      </c>
      <c r="F18267" t="s">
        <v>13</v>
      </c>
      <c r="G18267" t="s">
        <v>54656</v>
      </c>
      <c r="H18267" s="3" t="s">
        <v>54676</v>
      </c>
      <c r="I18267" t="s">
        <v>292</v>
      </c>
      <c r="J18267" t="s">
        <v>31875</v>
      </c>
    </row>
    <row r="18268" spans="1:10" ht="16" x14ac:dyDescent="0.2">
      <c r="A18268" t="s">
        <v>19235</v>
      </c>
      <c r="B18268" t="s">
        <v>54677</v>
      </c>
      <c r="C18268" t="s">
        <v>54678</v>
      </c>
      <c r="D18268">
        <v>4</v>
      </c>
      <c r="E18268" t="s">
        <v>13</v>
      </c>
      <c r="F18268" t="s">
        <v>13</v>
      </c>
      <c r="G18268" t="s">
        <v>54656</v>
      </c>
      <c r="H18268" s="3" t="s">
        <v>54679</v>
      </c>
      <c r="I18268" t="s">
        <v>292</v>
      </c>
      <c r="J18268" t="s">
        <v>19240</v>
      </c>
    </row>
    <row r="18269" spans="1:10" ht="32" x14ac:dyDescent="0.2">
      <c r="A18269" t="s">
        <v>18049</v>
      </c>
      <c r="B18269" t="s">
        <v>54663</v>
      </c>
      <c r="C18269" t="s">
        <v>54664</v>
      </c>
      <c r="D18269">
        <v>3</v>
      </c>
      <c r="E18269" t="s">
        <v>13</v>
      </c>
      <c r="F18269" t="s">
        <v>13</v>
      </c>
      <c r="G18269" t="s">
        <v>54656</v>
      </c>
      <c r="H18269" s="3" t="s">
        <v>54680</v>
      </c>
      <c r="I18269" t="s">
        <v>292</v>
      </c>
      <c r="J18269" t="s">
        <v>18050</v>
      </c>
    </row>
    <row r="18270" spans="1:10" ht="16" x14ac:dyDescent="0.2">
      <c r="A18270" t="s">
        <v>18022</v>
      </c>
      <c r="B18270" t="s">
        <v>54663</v>
      </c>
      <c r="C18270" t="s">
        <v>54664</v>
      </c>
      <c r="D18270">
        <v>1</v>
      </c>
      <c r="E18270" t="s">
        <v>13</v>
      </c>
      <c r="F18270" t="s">
        <v>13</v>
      </c>
      <c r="G18270" t="s">
        <v>54656</v>
      </c>
      <c r="H18270" s="3" t="s">
        <v>54660</v>
      </c>
      <c r="I18270" t="s">
        <v>292</v>
      </c>
      <c r="J18270" t="s">
        <v>18026</v>
      </c>
    </row>
    <row r="18271" spans="1:10" ht="16" x14ac:dyDescent="0.2">
      <c r="A18271" t="s">
        <v>47111</v>
      </c>
      <c r="B18271" t="s">
        <v>35584</v>
      </c>
      <c r="C18271" t="s">
        <v>35585</v>
      </c>
      <c r="D18271">
        <v>1</v>
      </c>
      <c r="E18271" t="s">
        <v>13</v>
      </c>
      <c r="F18271" t="s">
        <v>13</v>
      </c>
      <c r="G18271" t="s">
        <v>54681</v>
      </c>
      <c r="H18271" s="3" t="s">
        <v>54682</v>
      </c>
      <c r="I18271" t="s">
        <v>62</v>
      </c>
      <c r="J18271" t="s">
        <v>47113</v>
      </c>
    </row>
    <row r="18272" spans="1:10" ht="16" x14ac:dyDescent="0.2">
      <c r="A18272" t="s">
        <v>54683</v>
      </c>
      <c r="B18272" t="s">
        <v>54684</v>
      </c>
      <c r="C18272" t="s">
        <v>54685</v>
      </c>
      <c r="D18272">
        <v>2</v>
      </c>
      <c r="E18272" t="s">
        <v>13</v>
      </c>
      <c r="F18272" t="s">
        <v>13</v>
      </c>
      <c r="G18272" t="s">
        <v>54681</v>
      </c>
      <c r="H18272" s="3" t="s">
        <v>54682</v>
      </c>
      <c r="I18272" t="s">
        <v>62</v>
      </c>
      <c r="J18272" t="s">
        <v>54686</v>
      </c>
    </row>
    <row r="18273" spans="1:10" ht="16" x14ac:dyDescent="0.2">
      <c r="A18273" t="s">
        <v>54683</v>
      </c>
      <c r="B18273" t="s">
        <v>35584</v>
      </c>
      <c r="C18273" t="s">
        <v>35585</v>
      </c>
      <c r="D18273">
        <v>1</v>
      </c>
      <c r="E18273" t="s">
        <v>13</v>
      </c>
      <c r="F18273" t="s">
        <v>13</v>
      </c>
      <c r="G18273" t="s">
        <v>54681</v>
      </c>
      <c r="H18273" s="3" t="s">
        <v>54682</v>
      </c>
      <c r="I18273" t="s">
        <v>62</v>
      </c>
      <c r="J18273" t="s">
        <v>54686</v>
      </c>
    </row>
    <row r="18274" spans="1:10" ht="16" x14ac:dyDescent="0.2">
      <c r="A18274" t="s">
        <v>24163</v>
      </c>
      <c r="B18274" t="s">
        <v>35584</v>
      </c>
      <c r="C18274" t="s">
        <v>35585</v>
      </c>
      <c r="D18274">
        <v>2</v>
      </c>
      <c r="E18274" t="s">
        <v>13</v>
      </c>
      <c r="F18274" t="s">
        <v>13</v>
      </c>
      <c r="G18274" t="s">
        <v>54681</v>
      </c>
      <c r="H18274" s="3" t="s">
        <v>54682</v>
      </c>
      <c r="I18274" t="s">
        <v>62</v>
      </c>
      <c r="J18274" t="s">
        <v>24164</v>
      </c>
    </row>
    <row r="18275" spans="1:10" ht="16" x14ac:dyDescent="0.2">
      <c r="A18275" t="s">
        <v>54687</v>
      </c>
      <c r="B18275" t="s">
        <v>52526</v>
      </c>
      <c r="C18275" t="s">
        <v>52527</v>
      </c>
      <c r="D18275">
        <v>1</v>
      </c>
      <c r="E18275" t="s">
        <v>13</v>
      </c>
      <c r="F18275" t="s">
        <v>13</v>
      </c>
      <c r="G18275" t="s">
        <v>54681</v>
      </c>
      <c r="H18275" s="3" t="s">
        <v>54682</v>
      </c>
      <c r="I18275" t="s">
        <v>62</v>
      </c>
      <c r="J18275" t="s">
        <v>54688</v>
      </c>
    </row>
    <row r="18276" spans="1:10" ht="16" x14ac:dyDescent="0.2">
      <c r="A18276" t="s">
        <v>31510</v>
      </c>
      <c r="B18276" t="s">
        <v>35584</v>
      </c>
      <c r="C18276" t="s">
        <v>35585</v>
      </c>
      <c r="D18276">
        <v>2</v>
      </c>
      <c r="E18276" t="s">
        <v>13</v>
      </c>
      <c r="F18276" t="s">
        <v>13</v>
      </c>
      <c r="G18276" t="s">
        <v>54681</v>
      </c>
      <c r="H18276" s="3" t="s">
        <v>54682</v>
      </c>
      <c r="I18276" t="s">
        <v>62</v>
      </c>
      <c r="J18276" t="s">
        <v>31514</v>
      </c>
    </row>
    <row r="18277" spans="1:10" ht="16" x14ac:dyDescent="0.2">
      <c r="A18277" t="s">
        <v>29733</v>
      </c>
      <c r="B18277" t="s">
        <v>35584</v>
      </c>
      <c r="C18277" t="s">
        <v>35585</v>
      </c>
      <c r="D18277">
        <v>2</v>
      </c>
      <c r="E18277" t="s">
        <v>13</v>
      </c>
      <c r="F18277" t="s">
        <v>13</v>
      </c>
      <c r="G18277" t="s">
        <v>54681</v>
      </c>
      <c r="H18277" s="3" t="s">
        <v>54682</v>
      </c>
      <c r="I18277" t="s">
        <v>62</v>
      </c>
      <c r="J18277" t="s">
        <v>29735</v>
      </c>
    </row>
    <row r="18278" spans="1:10" ht="16" x14ac:dyDescent="0.2">
      <c r="A18278" t="s">
        <v>54689</v>
      </c>
      <c r="B18278" t="s">
        <v>52526</v>
      </c>
      <c r="C18278" t="s">
        <v>52527</v>
      </c>
      <c r="D18278">
        <v>1</v>
      </c>
      <c r="E18278" t="s">
        <v>13</v>
      </c>
      <c r="F18278" t="s">
        <v>13</v>
      </c>
      <c r="G18278" t="s">
        <v>54681</v>
      </c>
      <c r="H18278" s="3" t="s">
        <v>54682</v>
      </c>
      <c r="I18278" t="s">
        <v>62</v>
      </c>
      <c r="J18278" t="s">
        <v>54690</v>
      </c>
    </row>
    <row r="18279" spans="1:10" ht="16" x14ac:dyDescent="0.2">
      <c r="A18279" t="s">
        <v>29269</v>
      </c>
      <c r="B18279" t="s">
        <v>35584</v>
      </c>
      <c r="C18279" t="s">
        <v>35585</v>
      </c>
      <c r="D18279">
        <v>3</v>
      </c>
      <c r="E18279" t="s">
        <v>13</v>
      </c>
      <c r="F18279" t="s">
        <v>13</v>
      </c>
      <c r="G18279" t="s">
        <v>54681</v>
      </c>
      <c r="H18279" s="3" t="s">
        <v>54682</v>
      </c>
      <c r="I18279" t="s">
        <v>62</v>
      </c>
      <c r="J18279" t="s">
        <v>29274</v>
      </c>
    </row>
    <row r="18280" spans="1:10" ht="16" x14ac:dyDescent="0.2">
      <c r="A18280" t="s">
        <v>54691</v>
      </c>
      <c r="B18280" t="s">
        <v>49724</v>
      </c>
      <c r="C18280" t="s">
        <v>49725</v>
      </c>
      <c r="D18280">
        <v>1</v>
      </c>
      <c r="E18280" t="s">
        <v>13</v>
      </c>
      <c r="F18280" t="s">
        <v>13</v>
      </c>
      <c r="G18280" t="s">
        <v>54681</v>
      </c>
      <c r="H18280" s="3" t="s">
        <v>54682</v>
      </c>
      <c r="I18280" t="s">
        <v>62</v>
      </c>
      <c r="J18280" t="s">
        <v>54692</v>
      </c>
    </row>
    <row r="18281" spans="1:10" ht="16" x14ac:dyDescent="0.2">
      <c r="A18281" t="s">
        <v>49723</v>
      </c>
      <c r="B18281" t="s">
        <v>54693</v>
      </c>
      <c r="C18281" t="s">
        <v>54694</v>
      </c>
      <c r="D18281">
        <v>1</v>
      </c>
      <c r="E18281" t="s">
        <v>13</v>
      </c>
      <c r="F18281" t="s">
        <v>13</v>
      </c>
      <c r="G18281" t="s">
        <v>54681</v>
      </c>
      <c r="H18281" s="3" t="s">
        <v>54682</v>
      </c>
      <c r="I18281" t="s">
        <v>62</v>
      </c>
      <c r="J18281" t="s">
        <v>49727</v>
      </c>
    </row>
    <row r="18282" spans="1:10" ht="16" x14ac:dyDescent="0.2">
      <c r="A18282" t="s">
        <v>52341</v>
      </c>
      <c r="B18282" t="s">
        <v>35584</v>
      </c>
      <c r="C18282" t="s">
        <v>35585</v>
      </c>
      <c r="D18282">
        <v>1</v>
      </c>
      <c r="E18282" t="s">
        <v>13</v>
      </c>
      <c r="F18282" t="s">
        <v>13</v>
      </c>
      <c r="G18282" t="s">
        <v>54681</v>
      </c>
      <c r="H18282" s="3" t="s">
        <v>54682</v>
      </c>
      <c r="I18282" t="s">
        <v>62</v>
      </c>
      <c r="J18282" t="s">
        <v>52342</v>
      </c>
    </row>
    <row r="18283" spans="1:10" ht="16" x14ac:dyDescent="0.2">
      <c r="A18283" t="s">
        <v>54695</v>
      </c>
      <c r="B18283" t="s">
        <v>54684</v>
      </c>
      <c r="C18283" t="s">
        <v>54685</v>
      </c>
      <c r="D18283">
        <v>2</v>
      </c>
      <c r="E18283" t="s">
        <v>13</v>
      </c>
      <c r="F18283" t="s">
        <v>13</v>
      </c>
      <c r="G18283" t="s">
        <v>54681</v>
      </c>
      <c r="H18283" s="3" t="s">
        <v>54682</v>
      </c>
      <c r="I18283" t="s">
        <v>62</v>
      </c>
      <c r="J18283" t="s">
        <v>54696</v>
      </c>
    </row>
    <row r="18284" spans="1:10" ht="16" x14ac:dyDescent="0.2">
      <c r="A18284" t="s">
        <v>54695</v>
      </c>
      <c r="B18284" t="s">
        <v>35584</v>
      </c>
      <c r="C18284" t="s">
        <v>35585</v>
      </c>
      <c r="D18284">
        <v>3</v>
      </c>
      <c r="E18284" t="s">
        <v>13</v>
      </c>
      <c r="F18284" t="s">
        <v>13</v>
      </c>
      <c r="G18284" t="s">
        <v>54681</v>
      </c>
      <c r="H18284" s="3" t="s">
        <v>54682</v>
      </c>
      <c r="I18284" t="s">
        <v>62</v>
      </c>
      <c r="J18284" t="s">
        <v>54696</v>
      </c>
    </row>
    <row r="18285" spans="1:10" ht="16" x14ac:dyDescent="0.2">
      <c r="A18285" t="s">
        <v>54697</v>
      </c>
      <c r="B18285" t="s">
        <v>35584</v>
      </c>
      <c r="C18285" t="s">
        <v>35585</v>
      </c>
      <c r="D18285">
        <v>2</v>
      </c>
      <c r="E18285" t="s">
        <v>13</v>
      </c>
      <c r="F18285" t="s">
        <v>13</v>
      </c>
      <c r="G18285" t="s">
        <v>54681</v>
      </c>
      <c r="H18285" s="3" t="s">
        <v>54682</v>
      </c>
      <c r="I18285" t="s">
        <v>62</v>
      </c>
      <c r="J18285" t="s">
        <v>54698</v>
      </c>
    </row>
    <row r="18286" spans="1:10" ht="16" x14ac:dyDescent="0.2">
      <c r="A18286" t="s">
        <v>49723</v>
      </c>
      <c r="B18286" t="s">
        <v>35584</v>
      </c>
      <c r="C18286" t="s">
        <v>35585</v>
      </c>
      <c r="D18286">
        <v>2</v>
      </c>
      <c r="E18286" t="s">
        <v>13</v>
      </c>
      <c r="F18286" t="s">
        <v>13</v>
      </c>
      <c r="G18286" t="s">
        <v>54681</v>
      </c>
      <c r="H18286" s="3" t="s">
        <v>54682</v>
      </c>
      <c r="I18286" t="s">
        <v>62</v>
      </c>
      <c r="J18286" t="s">
        <v>49727</v>
      </c>
    </row>
    <row r="18287" spans="1:10" ht="16" x14ac:dyDescent="0.2">
      <c r="A18287" t="s">
        <v>54699</v>
      </c>
      <c r="B18287" t="s">
        <v>35584</v>
      </c>
      <c r="C18287" t="s">
        <v>35585</v>
      </c>
      <c r="D18287">
        <v>1</v>
      </c>
      <c r="E18287" t="s">
        <v>13</v>
      </c>
      <c r="F18287" t="s">
        <v>13</v>
      </c>
      <c r="G18287" t="s">
        <v>54681</v>
      </c>
      <c r="H18287" s="3" t="s">
        <v>54682</v>
      </c>
      <c r="I18287" t="s">
        <v>62</v>
      </c>
      <c r="J18287" t="s">
        <v>54700</v>
      </c>
    </row>
    <row r="18288" spans="1:10" ht="16" x14ac:dyDescent="0.2">
      <c r="A18288" t="s">
        <v>47036</v>
      </c>
      <c r="B18288" t="s">
        <v>35584</v>
      </c>
      <c r="C18288" t="s">
        <v>35585</v>
      </c>
      <c r="D18288">
        <v>3</v>
      </c>
      <c r="E18288" t="s">
        <v>13</v>
      </c>
      <c r="F18288" t="s">
        <v>13</v>
      </c>
      <c r="G18288" t="s">
        <v>54681</v>
      </c>
      <c r="H18288" s="3" t="s">
        <v>54682</v>
      </c>
      <c r="I18288" t="s">
        <v>62</v>
      </c>
      <c r="J18288" t="s">
        <v>47042</v>
      </c>
    </row>
    <row r="18289" spans="1:10" ht="16" x14ac:dyDescent="0.2">
      <c r="A18289" t="s">
        <v>52291</v>
      </c>
      <c r="B18289" t="s">
        <v>35584</v>
      </c>
      <c r="C18289" t="s">
        <v>35585</v>
      </c>
      <c r="D18289">
        <v>2</v>
      </c>
      <c r="E18289" t="s">
        <v>13</v>
      </c>
      <c r="F18289" t="s">
        <v>13</v>
      </c>
      <c r="G18289" t="s">
        <v>54681</v>
      </c>
      <c r="H18289" s="3" t="s">
        <v>54682</v>
      </c>
      <c r="I18289" t="s">
        <v>62</v>
      </c>
      <c r="J18289" t="s">
        <v>52292</v>
      </c>
    </row>
    <row r="18290" spans="1:10" ht="16" x14ac:dyDescent="0.2">
      <c r="A18290" t="s">
        <v>7439</v>
      </c>
      <c r="B18290" t="s">
        <v>35584</v>
      </c>
      <c r="C18290" t="s">
        <v>35585</v>
      </c>
      <c r="D18290">
        <v>1</v>
      </c>
      <c r="E18290" t="s">
        <v>13</v>
      </c>
      <c r="F18290" t="s">
        <v>13</v>
      </c>
      <c r="G18290" t="s">
        <v>54681</v>
      </c>
      <c r="H18290" s="3" t="s">
        <v>54682</v>
      </c>
      <c r="I18290" t="s">
        <v>62</v>
      </c>
      <c r="J18290" t="s">
        <v>7443</v>
      </c>
    </row>
    <row r="18291" spans="1:10" ht="16" x14ac:dyDescent="0.2">
      <c r="A18291" t="s">
        <v>7461</v>
      </c>
      <c r="B18291" t="s">
        <v>35584</v>
      </c>
      <c r="C18291" t="s">
        <v>35585</v>
      </c>
      <c r="D18291">
        <v>1</v>
      </c>
      <c r="E18291" t="s">
        <v>13</v>
      </c>
      <c r="F18291" t="s">
        <v>13</v>
      </c>
      <c r="G18291" t="s">
        <v>54681</v>
      </c>
      <c r="H18291" s="3" t="s">
        <v>54682</v>
      </c>
      <c r="I18291" t="s">
        <v>62</v>
      </c>
      <c r="J18291" t="s">
        <v>7462</v>
      </c>
    </row>
    <row r="18292" spans="1:10" ht="16" x14ac:dyDescent="0.2">
      <c r="A18292" t="s">
        <v>5966</v>
      </c>
      <c r="B18292" t="s">
        <v>54701</v>
      </c>
      <c r="C18292" t="s">
        <v>54702</v>
      </c>
      <c r="D18292">
        <v>1</v>
      </c>
      <c r="E18292" t="s">
        <v>13</v>
      </c>
      <c r="F18292" t="s">
        <v>13</v>
      </c>
      <c r="G18292" t="s">
        <v>54681</v>
      </c>
      <c r="H18292" s="3" t="s">
        <v>54682</v>
      </c>
      <c r="I18292" t="s">
        <v>62</v>
      </c>
      <c r="J18292" t="s">
        <v>5970</v>
      </c>
    </row>
    <row r="18293" spans="1:10" ht="16" x14ac:dyDescent="0.2">
      <c r="A18293" t="s">
        <v>52607</v>
      </c>
      <c r="B18293" t="s">
        <v>54693</v>
      </c>
      <c r="C18293" t="s">
        <v>54694</v>
      </c>
      <c r="D18293">
        <v>2</v>
      </c>
      <c r="E18293" t="s">
        <v>13</v>
      </c>
      <c r="F18293" t="s">
        <v>13</v>
      </c>
      <c r="G18293" t="s">
        <v>54681</v>
      </c>
      <c r="H18293" s="3" t="s">
        <v>54682</v>
      </c>
      <c r="I18293" t="s">
        <v>62</v>
      </c>
      <c r="J18293" t="s">
        <v>52608</v>
      </c>
    </row>
    <row r="18294" spans="1:10" ht="16" x14ac:dyDescent="0.2">
      <c r="A18294" t="s">
        <v>54703</v>
      </c>
      <c r="B18294" t="s">
        <v>24093</v>
      </c>
      <c r="C18294" t="s">
        <v>24094</v>
      </c>
      <c r="D18294">
        <v>1</v>
      </c>
      <c r="E18294" t="s">
        <v>13</v>
      </c>
      <c r="F18294" t="s">
        <v>13</v>
      </c>
      <c r="G18294" t="s">
        <v>54681</v>
      </c>
      <c r="H18294" s="3" t="s">
        <v>54682</v>
      </c>
      <c r="I18294" t="s">
        <v>62</v>
      </c>
      <c r="J18294" t="s">
        <v>54704</v>
      </c>
    </row>
    <row r="18295" spans="1:10" ht="16" x14ac:dyDescent="0.2">
      <c r="A18295" t="s">
        <v>24599</v>
      </c>
      <c r="B18295" t="s">
        <v>35584</v>
      </c>
      <c r="C18295" t="s">
        <v>35585</v>
      </c>
      <c r="D18295">
        <v>3</v>
      </c>
      <c r="E18295" t="s">
        <v>13</v>
      </c>
      <c r="F18295" t="s">
        <v>13</v>
      </c>
      <c r="G18295" t="s">
        <v>54681</v>
      </c>
      <c r="H18295" s="3" t="s">
        <v>54682</v>
      </c>
      <c r="I18295" t="s">
        <v>62</v>
      </c>
      <c r="J18295" t="s">
        <v>24601</v>
      </c>
    </row>
    <row r="18296" spans="1:10" ht="16" x14ac:dyDescent="0.2">
      <c r="A18296" t="s">
        <v>24194</v>
      </c>
      <c r="B18296" t="s">
        <v>35584</v>
      </c>
      <c r="C18296" t="s">
        <v>35585</v>
      </c>
      <c r="D18296">
        <v>1</v>
      </c>
      <c r="E18296" t="s">
        <v>13</v>
      </c>
      <c r="F18296" t="s">
        <v>13</v>
      </c>
      <c r="G18296" t="s">
        <v>54681</v>
      </c>
      <c r="H18296" s="3" t="s">
        <v>54682</v>
      </c>
      <c r="I18296" t="s">
        <v>62</v>
      </c>
      <c r="J18296" t="s">
        <v>24195</v>
      </c>
    </row>
    <row r="18297" spans="1:10" ht="16" x14ac:dyDescent="0.2">
      <c r="A18297" t="s">
        <v>54705</v>
      </c>
      <c r="B18297" t="s">
        <v>54706</v>
      </c>
      <c r="C18297" t="s">
        <v>54707</v>
      </c>
      <c r="D18297">
        <v>2</v>
      </c>
      <c r="E18297" t="s">
        <v>13</v>
      </c>
      <c r="F18297" t="s">
        <v>13</v>
      </c>
      <c r="G18297" t="s">
        <v>54681</v>
      </c>
      <c r="H18297" s="3" t="s">
        <v>54682</v>
      </c>
      <c r="I18297" t="s">
        <v>62</v>
      </c>
      <c r="J18297" t="s">
        <v>54708</v>
      </c>
    </row>
    <row r="18298" spans="1:10" ht="16" x14ac:dyDescent="0.2">
      <c r="A18298" t="s">
        <v>54709</v>
      </c>
      <c r="B18298" t="s">
        <v>35584</v>
      </c>
      <c r="C18298" t="s">
        <v>35585</v>
      </c>
      <c r="D18298">
        <v>2</v>
      </c>
      <c r="E18298" t="s">
        <v>13</v>
      </c>
      <c r="F18298" t="s">
        <v>13</v>
      </c>
      <c r="G18298" t="s">
        <v>54681</v>
      </c>
      <c r="H18298" s="3" t="s">
        <v>54682</v>
      </c>
      <c r="I18298" t="s">
        <v>62</v>
      </c>
      <c r="J18298" t="s">
        <v>54710</v>
      </c>
    </row>
    <row r="18299" spans="1:10" ht="16" x14ac:dyDescent="0.2">
      <c r="A18299" t="s">
        <v>24095</v>
      </c>
      <c r="B18299" t="s">
        <v>54711</v>
      </c>
      <c r="C18299" t="s">
        <v>54712</v>
      </c>
      <c r="D18299">
        <v>1</v>
      </c>
      <c r="E18299" t="s">
        <v>13</v>
      </c>
      <c r="F18299" t="s">
        <v>13</v>
      </c>
      <c r="G18299" t="s">
        <v>54681</v>
      </c>
      <c r="H18299" s="3" t="s">
        <v>54682</v>
      </c>
      <c r="I18299" t="s">
        <v>62</v>
      </c>
      <c r="J18299" t="s">
        <v>24096</v>
      </c>
    </row>
    <row r="18300" spans="1:10" ht="16" x14ac:dyDescent="0.2">
      <c r="A18300" t="s">
        <v>54713</v>
      </c>
      <c r="B18300" t="s">
        <v>35584</v>
      </c>
      <c r="C18300" t="s">
        <v>35585</v>
      </c>
      <c r="D18300">
        <v>2</v>
      </c>
      <c r="E18300" t="s">
        <v>13</v>
      </c>
      <c r="F18300" t="s">
        <v>13</v>
      </c>
      <c r="G18300" t="s">
        <v>54681</v>
      </c>
      <c r="H18300" s="3" t="s">
        <v>54682</v>
      </c>
      <c r="I18300" t="s">
        <v>62</v>
      </c>
      <c r="J18300" t="s">
        <v>54714</v>
      </c>
    </row>
    <row r="18301" spans="1:10" ht="16" x14ac:dyDescent="0.2">
      <c r="A18301" t="s">
        <v>54705</v>
      </c>
      <c r="B18301" t="s">
        <v>24093</v>
      </c>
      <c r="C18301" t="s">
        <v>24094</v>
      </c>
      <c r="D18301">
        <v>1</v>
      </c>
      <c r="E18301" t="s">
        <v>13</v>
      </c>
      <c r="F18301" t="s">
        <v>13</v>
      </c>
      <c r="G18301" t="s">
        <v>54681</v>
      </c>
      <c r="H18301" s="3" t="s">
        <v>54682</v>
      </c>
      <c r="I18301" t="s">
        <v>62</v>
      </c>
      <c r="J18301" t="s">
        <v>54708</v>
      </c>
    </row>
    <row r="18302" spans="1:10" ht="16" x14ac:dyDescent="0.2">
      <c r="A18302" t="s">
        <v>20920</v>
      </c>
      <c r="B18302" t="s">
        <v>35584</v>
      </c>
      <c r="C18302" t="s">
        <v>35585</v>
      </c>
      <c r="D18302">
        <v>1</v>
      </c>
      <c r="E18302" t="s">
        <v>13</v>
      </c>
      <c r="F18302" t="s">
        <v>13</v>
      </c>
      <c r="G18302" t="s">
        <v>54681</v>
      </c>
      <c r="H18302" s="3" t="s">
        <v>54682</v>
      </c>
      <c r="I18302" t="s">
        <v>62</v>
      </c>
      <c r="J18302" t="s">
        <v>20921</v>
      </c>
    </row>
    <row r="18303" spans="1:10" ht="16" x14ac:dyDescent="0.2">
      <c r="A18303" t="s">
        <v>24606</v>
      </c>
      <c r="B18303" t="s">
        <v>35584</v>
      </c>
      <c r="C18303" t="s">
        <v>35585</v>
      </c>
      <c r="D18303">
        <v>1</v>
      </c>
      <c r="E18303" t="s">
        <v>13</v>
      </c>
      <c r="F18303" t="s">
        <v>13</v>
      </c>
      <c r="G18303" t="s">
        <v>54681</v>
      </c>
      <c r="H18303" s="3" t="s">
        <v>54682</v>
      </c>
      <c r="I18303" t="s">
        <v>62</v>
      </c>
      <c r="J18303" t="s">
        <v>24607</v>
      </c>
    </row>
    <row r="18304" spans="1:10" ht="16" x14ac:dyDescent="0.2">
      <c r="A18304" t="s">
        <v>54715</v>
      </c>
      <c r="B18304" t="s">
        <v>35584</v>
      </c>
      <c r="C18304" t="s">
        <v>35585</v>
      </c>
      <c r="D18304">
        <v>1</v>
      </c>
      <c r="E18304" t="s">
        <v>13</v>
      </c>
      <c r="F18304" t="s">
        <v>13</v>
      </c>
      <c r="G18304" t="s">
        <v>54681</v>
      </c>
      <c r="H18304" s="3" t="s">
        <v>54682</v>
      </c>
      <c r="I18304" t="s">
        <v>62</v>
      </c>
      <c r="J18304" t="s">
        <v>54716</v>
      </c>
    </row>
    <row r="18305" spans="1:10" ht="16" x14ac:dyDescent="0.2">
      <c r="A18305" t="s">
        <v>49746</v>
      </c>
      <c r="B18305" t="s">
        <v>35584</v>
      </c>
      <c r="C18305" t="s">
        <v>35585</v>
      </c>
      <c r="D18305">
        <v>1</v>
      </c>
      <c r="E18305" t="s">
        <v>13</v>
      </c>
      <c r="F18305" t="s">
        <v>13</v>
      </c>
      <c r="G18305" t="s">
        <v>54681</v>
      </c>
      <c r="H18305" s="3" t="s">
        <v>54682</v>
      </c>
      <c r="I18305" t="s">
        <v>62</v>
      </c>
      <c r="J18305" t="s">
        <v>49749</v>
      </c>
    </row>
    <row r="18306" spans="1:10" ht="16" x14ac:dyDescent="0.2">
      <c r="A18306" t="s">
        <v>29747</v>
      </c>
      <c r="B18306" t="s">
        <v>35584</v>
      </c>
      <c r="C18306" t="s">
        <v>35585</v>
      </c>
      <c r="D18306">
        <v>1</v>
      </c>
      <c r="E18306" t="s">
        <v>13</v>
      </c>
      <c r="F18306" t="s">
        <v>13</v>
      </c>
      <c r="G18306" t="s">
        <v>54681</v>
      </c>
      <c r="H18306" s="3" t="s">
        <v>54682</v>
      </c>
      <c r="I18306" t="s">
        <v>62</v>
      </c>
      <c r="J18306" t="s">
        <v>29748</v>
      </c>
    </row>
    <row r="18307" spans="1:10" ht="16" x14ac:dyDescent="0.2">
      <c r="A18307" t="s">
        <v>24602</v>
      </c>
      <c r="B18307" t="s">
        <v>35584</v>
      </c>
      <c r="C18307" t="s">
        <v>35585</v>
      </c>
      <c r="D18307">
        <v>1</v>
      </c>
      <c r="E18307" t="s">
        <v>13</v>
      </c>
      <c r="F18307" t="s">
        <v>13</v>
      </c>
      <c r="G18307" t="s">
        <v>54681</v>
      </c>
      <c r="H18307" s="3" t="s">
        <v>54682</v>
      </c>
      <c r="I18307" t="s">
        <v>62</v>
      </c>
      <c r="J18307" t="s">
        <v>24603</v>
      </c>
    </row>
    <row r="18308" spans="1:10" ht="16" x14ac:dyDescent="0.2">
      <c r="A18308" t="s">
        <v>54717</v>
      </c>
      <c r="B18308" t="s">
        <v>52526</v>
      </c>
      <c r="C18308" t="s">
        <v>52527</v>
      </c>
      <c r="D18308">
        <v>1</v>
      </c>
      <c r="E18308" t="s">
        <v>13</v>
      </c>
      <c r="F18308" t="s">
        <v>13</v>
      </c>
      <c r="G18308" t="s">
        <v>54681</v>
      </c>
      <c r="H18308" s="3" t="s">
        <v>54682</v>
      </c>
      <c r="I18308" t="s">
        <v>62</v>
      </c>
      <c r="J18308" t="s">
        <v>54718</v>
      </c>
    </row>
    <row r="18309" spans="1:10" ht="16" x14ac:dyDescent="0.2">
      <c r="A18309" t="s">
        <v>54719</v>
      </c>
      <c r="B18309" t="s">
        <v>54720</v>
      </c>
      <c r="C18309" t="s">
        <v>54721</v>
      </c>
      <c r="D18309">
        <v>1</v>
      </c>
      <c r="E18309" t="s">
        <v>13</v>
      </c>
      <c r="F18309" t="s">
        <v>13</v>
      </c>
      <c r="G18309" t="s">
        <v>54722</v>
      </c>
      <c r="H18309" s="3" t="s">
        <v>54723</v>
      </c>
      <c r="I18309" t="s">
        <v>1658</v>
      </c>
      <c r="J18309" t="s">
        <v>54724</v>
      </c>
    </row>
    <row r="18310" spans="1:10" ht="16" x14ac:dyDescent="0.2">
      <c r="A18310" t="s">
        <v>2594</v>
      </c>
      <c r="B18310" t="s">
        <v>54725</v>
      </c>
      <c r="C18310" t="s">
        <v>54726</v>
      </c>
      <c r="D18310">
        <v>1</v>
      </c>
      <c r="E18310" t="s">
        <v>13</v>
      </c>
      <c r="F18310" t="s">
        <v>13</v>
      </c>
      <c r="G18310" t="s">
        <v>54727</v>
      </c>
      <c r="H18310" s="3" t="s">
        <v>54728</v>
      </c>
      <c r="I18310" t="s">
        <v>390</v>
      </c>
      <c r="J18310" t="s">
        <v>2598</v>
      </c>
    </row>
    <row r="18311" spans="1:10" ht="16" x14ac:dyDescent="0.2">
      <c r="A18311" t="s">
        <v>17052</v>
      </c>
      <c r="B18311" t="s">
        <v>54729</v>
      </c>
      <c r="C18311" t="s">
        <v>54730</v>
      </c>
      <c r="D18311">
        <v>3</v>
      </c>
      <c r="E18311" t="s">
        <v>13</v>
      </c>
      <c r="F18311" t="s">
        <v>13</v>
      </c>
      <c r="G18311" t="s">
        <v>54727</v>
      </c>
      <c r="H18311" s="3" t="s">
        <v>54728</v>
      </c>
      <c r="I18311" t="s">
        <v>390</v>
      </c>
      <c r="J18311" t="s">
        <v>17056</v>
      </c>
    </row>
    <row r="18312" spans="1:10" ht="16" x14ac:dyDescent="0.2">
      <c r="A18312" t="s">
        <v>17936</v>
      </c>
      <c r="B18312" t="s">
        <v>54731</v>
      </c>
      <c r="C18312" t="s">
        <v>54732</v>
      </c>
      <c r="D18312">
        <v>8</v>
      </c>
      <c r="E18312" t="s">
        <v>13</v>
      </c>
      <c r="F18312" t="s">
        <v>13</v>
      </c>
      <c r="G18312" t="s">
        <v>54733</v>
      </c>
      <c r="H18312" s="3" t="s">
        <v>54734</v>
      </c>
      <c r="I18312" t="s">
        <v>62</v>
      </c>
      <c r="J18312" t="s">
        <v>17941</v>
      </c>
    </row>
    <row r="18313" spans="1:10" ht="16" x14ac:dyDescent="0.2">
      <c r="A18313" t="s">
        <v>5705</v>
      </c>
      <c r="B18313" t="s">
        <v>54735</v>
      </c>
      <c r="C18313" t="s">
        <v>54736</v>
      </c>
      <c r="D18313">
        <v>4</v>
      </c>
      <c r="E18313" t="s">
        <v>13</v>
      </c>
      <c r="F18313" t="s">
        <v>13</v>
      </c>
      <c r="G18313" t="s">
        <v>54737</v>
      </c>
      <c r="H18313" s="3" t="s">
        <v>54738</v>
      </c>
      <c r="I18313" t="s">
        <v>62</v>
      </c>
      <c r="J18313" t="s">
        <v>5710</v>
      </c>
    </row>
    <row r="18314" spans="1:10" ht="16" x14ac:dyDescent="0.2">
      <c r="A18314" t="s">
        <v>5705</v>
      </c>
      <c r="B18314" t="s">
        <v>54739</v>
      </c>
      <c r="C18314" t="s">
        <v>54740</v>
      </c>
      <c r="D18314">
        <v>3</v>
      </c>
      <c r="E18314" t="s">
        <v>13</v>
      </c>
      <c r="F18314" t="s">
        <v>13</v>
      </c>
      <c r="G18314" t="s">
        <v>54737</v>
      </c>
      <c r="H18314" s="3" t="s">
        <v>54738</v>
      </c>
      <c r="I18314" t="s">
        <v>62</v>
      </c>
      <c r="J18314" t="s">
        <v>5710</v>
      </c>
    </row>
    <row r="18315" spans="1:10" ht="16" x14ac:dyDescent="0.2">
      <c r="A18315" t="s">
        <v>5705</v>
      </c>
      <c r="B18315" t="s">
        <v>54741</v>
      </c>
      <c r="C18315" t="s">
        <v>54742</v>
      </c>
      <c r="D18315">
        <v>9</v>
      </c>
      <c r="E18315" t="s">
        <v>13</v>
      </c>
      <c r="F18315" t="s">
        <v>13</v>
      </c>
      <c r="G18315" t="s">
        <v>54737</v>
      </c>
      <c r="H18315" s="3" t="s">
        <v>54738</v>
      </c>
      <c r="I18315" t="s">
        <v>62</v>
      </c>
      <c r="J18315" t="s">
        <v>5710</v>
      </c>
    </row>
    <row r="18316" spans="1:10" ht="16" x14ac:dyDescent="0.2">
      <c r="A18316" t="s">
        <v>5705</v>
      </c>
      <c r="B18316" t="s">
        <v>54743</v>
      </c>
      <c r="C18316" t="s">
        <v>54744</v>
      </c>
      <c r="D18316">
        <v>1</v>
      </c>
      <c r="E18316" t="s">
        <v>13</v>
      </c>
      <c r="F18316" t="s">
        <v>13</v>
      </c>
      <c r="G18316" t="s">
        <v>54737</v>
      </c>
      <c r="H18316" s="3" t="s">
        <v>54738</v>
      </c>
      <c r="I18316" t="s">
        <v>62</v>
      </c>
      <c r="J18316" t="s">
        <v>5710</v>
      </c>
    </row>
    <row r="18317" spans="1:10" ht="16" x14ac:dyDescent="0.2">
      <c r="A18317" t="s">
        <v>5705</v>
      </c>
      <c r="B18317" t="s">
        <v>54745</v>
      </c>
      <c r="C18317" t="s">
        <v>54746</v>
      </c>
      <c r="D18317">
        <v>2</v>
      </c>
      <c r="E18317" t="s">
        <v>13</v>
      </c>
      <c r="F18317" t="s">
        <v>13</v>
      </c>
      <c r="G18317" t="s">
        <v>54737</v>
      </c>
      <c r="H18317" s="3" t="s">
        <v>54738</v>
      </c>
      <c r="I18317" t="s">
        <v>62</v>
      </c>
      <c r="J18317" t="s">
        <v>5710</v>
      </c>
    </row>
    <row r="18318" spans="1:10" ht="16" x14ac:dyDescent="0.2">
      <c r="A18318" t="s">
        <v>5705</v>
      </c>
      <c r="B18318" t="s">
        <v>54747</v>
      </c>
      <c r="C18318" t="s">
        <v>54748</v>
      </c>
      <c r="D18318">
        <v>5</v>
      </c>
      <c r="E18318" t="s">
        <v>13</v>
      </c>
      <c r="F18318" t="s">
        <v>13</v>
      </c>
      <c r="G18318" t="s">
        <v>54737</v>
      </c>
      <c r="H18318" s="3" t="s">
        <v>54738</v>
      </c>
      <c r="I18318" t="s">
        <v>62</v>
      </c>
      <c r="J18318" t="s">
        <v>5710</v>
      </c>
    </row>
    <row r="18319" spans="1:10" ht="32" x14ac:dyDescent="0.2">
      <c r="A18319" t="s">
        <v>28862</v>
      </c>
      <c r="B18319" t="s">
        <v>54749</v>
      </c>
      <c r="C18319" t="s">
        <v>54750</v>
      </c>
      <c r="D18319">
        <v>8</v>
      </c>
      <c r="E18319" t="s">
        <v>13</v>
      </c>
      <c r="F18319" t="s">
        <v>13</v>
      </c>
      <c r="G18319" t="s">
        <v>54737</v>
      </c>
      <c r="H18319" s="3" t="s">
        <v>54751</v>
      </c>
      <c r="I18319" t="s">
        <v>62</v>
      </c>
      <c r="J18319" t="s">
        <v>28867</v>
      </c>
    </row>
    <row r="18320" spans="1:10" ht="16" x14ac:dyDescent="0.2">
      <c r="A18320" t="s">
        <v>54752</v>
      </c>
      <c r="B18320" t="s">
        <v>48130</v>
      </c>
      <c r="C18320" t="s">
        <v>48131</v>
      </c>
      <c r="D18320">
        <v>1</v>
      </c>
      <c r="E18320" t="s">
        <v>5635</v>
      </c>
      <c r="F18320" t="s">
        <v>13</v>
      </c>
      <c r="G18320" t="s">
        <v>54753</v>
      </c>
      <c r="H18320" s="3" t="s">
        <v>54754</v>
      </c>
      <c r="I18320" t="s">
        <v>524</v>
      </c>
      <c r="J18320" t="s">
        <v>54755</v>
      </c>
    </row>
    <row r="18321" spans="1:10" ht="16" x14ac:dyDescent="0.2">
      <c r="A18321" t="s">
        <v>54752</v>
      </c>
      <c r="B18321" t="s">
        <v>54756</v>
      </c>
      <c r="C18321" t="s">
        <v>54757</v>
      </c>
      <c r="D18321">
        <v>2</v>
      </c>
      <c r="E18321" t="s">
        <v>5635</v>
      </c>
      <c r="F18321" t="s">
        <v>13</v>
      </c>
      <c r="G18321" t="s">
        <v>54753</v>
      </c>
      <c r="H18321" s="3" t="s">
        <v>54754</v>
      </c>
      <c r="I18321" t="s">
        <v>524</v>
      </c>
      <c r="J18321" t="s">
        <v>54755</v>
      </c>
    </row>
    <row r="18322" spans="1:10" ht="16" x14ac:dyDescent="0.2">
      <c r="A18322" t="s">
        <v>54027</v>
      </c>
      <c r="B18322" t="s">
        <v>54758</v>
      </c>
      <c r="C18322" t="s">
        <v>54759</v>
      </c>
      <c r="D18322">
        <v>1</v>
      </c>
      <c r="E18322" t="s">
        <v>13</v>
      </c>
      <c r="F18322" t="s">
        <v>13</v>
      </c>
      <c r="G18322" t="s">
        <v>54760</v>
      </c>
      <c r="H18322" s="3" t="s">
        <v>54761</v>
      </c>
      <c r="I18322" t="s">
        <v>817</v>
      </c>
      <c r="J18322" t="s">
        <v>54028</v>
      </c>
    </row>
    <row r="18323" spans="1:10" ht="16" x14ac:dyDescent="0.2">
      <c r="A18323" t="s">
        <v>38369</v>
      </c>
      <c r="B18323" t="s">
        <v>54762</v>
      </c>
      <c r="C18323" t="s">
        <v>54763</v>
      </c>
      <c r="D18323">
        <v>1</v>
      </c>
      <c r="E18323" t="s">
        <v>13</v>
      </c>
      <c r="F18323" t="s">
        <v>13</v>
      </c>
      <c r="G18323" t="s">
        <v>54760</v>
      </c>
      <c r="H18323" s="3" t="s">
        <v>54764</v>
      </c>
      <c r="I18323" t="s">
        <v>817</v>
      </c>
      <c r="J18323" t="s">
        <v>38374</v>
      </c>
    </row>
    <row r="18324" spans="1:10" ht="16" x14ac:dyDescent="0.2">
      <c r="A18324" t="s">
        <v>54022</v>
      </c>
      <c r="B18324" t="s">
        <v>54758</v>
      </c>
      <c r="C18324" t="s">
        <v>54759</v>
      </c>
      <c r="D18324">
        <v>1</v>
      </c>
      <c r="E18324" t="s">
        <v>13</v>
      </c>
      <c r="F18324" t="s">
        <v>13</v>
      </c>
      <c r="G18324" t="s">
        <v>54760</v>
      </c>
      <c r="H18324" s="3" t="s">
        <v>54761</v>
      </c>
      <c r="I18324" t="s">
        <v>817</v>
      </c>
      <c r="J18324" t="s">
        <v>54026</v>
      </c>
    </row>
    <row r="18325" spans="1:10" ht="16" x14ac:dyDescent="0.2">
      <c r="A18325" t="s">
        <v>38369</v>
      </c>
      <c r="B18325" t="s">
        <v>54765</v>
      </c>
      <c r="C18325" t="s">
        <v>54766</v>
      </c>
      <c r="D18325">
        <v>2</v>
      </c>
      <c r="E18325" t="s">
        <v>13</v>
      </c>
      <c r="F18325" t="s">
        <v>13</v>
      </c>
      <c r="G18325" t="s">
        <v>54760</v>
      </c>
      <c r="H18325" s="3" t="s">
        <v>54764</v>
      </c>
      <c r="I18325" t="s">
        <v>817</v>
      </c>
      <c r="J18325" t="s">
        <v>38374</v>
      </c>
    </row>
    <row r="18326" spans="1:10" ht="16" x14ac:dyDescent="0.2">
      <c r="A18326" t="s">
        <v>36545</v>
      </c>
      <c r="B18326" t="s">
        <v>1925</v>
      </c>
      <c r="C18326" t="s">
        <v>1926</v>
      </c>
      <c r="D18326">
        <v>2</v>
      </c>
      <c r="E18326" s="7">
        <f>387</f>
        <v>387</v>
      </c>
      <c r="F18326" t="s">
        <v>13</v>
      </c>
      <c r="G18326" t="s">
        <v>54767</v>
      </c>
      <c r="H18326" s="3" t="s">
        <v>54768</v>
      </c>
      <c r="I18326" t="s">
        <v>54769</v>
      </c>
      <c r="J18326" t="s">
        <v>36549</v>
      </c>
    </row>
    <row r="18327" spans="1:10" ht="16" x14ac:dyDescent="0.2">
      <c r="A18327" t="s">
        <v>43586</v>
      </c>
      <c r="B18327" t="s">
        <v>54770</v>
      </c>
      <c r="C18327" t="s">
        <v>54771</v>
      </c>
      <c r="D18327">
        <v>4</v>
      </c>
      <c r="E18327" s="7">
        <f>387</f>
        <v>387</v>
      </c>
      <c r="F18327" t="s">
        <v>13</v>
      </c>
      <c r="G18327" t="s">
        <v>54767</v>
      </c>
      <c r="H18327" s="3" t="s">
        <v>54768</v>
      </c>
      <c r="I18327" t="s">
        <v>54769</v>
      </c>
      <c r="J18327" t="s">
        <v>43588</v>
      </c>
    </row>
    <row r="18328" spans="1:10" ht="16" x14ac:dyDescent="0.2">
      <c r="A18328" t="s">
        <v>54772</v>
      </c>
      <c r="B18328" t="s">
        <v>54770</v>
      </c>
      <c r="C18328" t="s">
        <v>54771</v>
      </c>
      <c r="D18328">
        <v>4</v>
      </c>
      <c r="E18328" s="7">
        <f>387</f>
        <v>387</v>
      </c>
      <c r="F18328" t="s">
        <v>13</v>
      </c>
      <c r="G18328" t="s">
        <v>54767</v>
      </c>
      <c r="H18328" s="3" t="s">
        <v>54768</v>
      </c>
      <c r="I18328" t="s">
        <v>54769</v>
      </c>
      <c r="J18328" t="s">
        <v>54773</v>
      </c>
    </row>
    <row r="18329" spans="1:10" ht="16" x14ac:dyDescent="0.2">
      <c r="A18329" t="s">
        <v>54772</v>
      </c>
      <c r="B18329" t="s">
        <v>54774</v>
      </c>
      <c r="C18329" t="s">
        <v>54775</v>
      </c>
      <c r="D18329">
        <v>2</v>
      </c>
      <c r="E18329" s="7">
        <f>387</f>
        <v>387</v>
      </c>
      <c r="F18329" t="s">
        <v>13</v>
      </c>
      <c r="G18329" t="s">
        <v>54767</v>
      </c>
      <c r="H18329" s="3" t="s">
        <v>54768</v>
      </c>
      <c r="I18329" t="s">
        <v>54769</v>
      </c>
      <c r="J18329" t="s">
        <v>54773</v>
      </c>
    </row>
    <row r="18330" spans="1:10" ht="16" x14ac:dyDescent="0.2">
      <c r="A18330" t="s">
        <v>54776</v>
      </c>
      <c r="B18330" t="s">
        <v>54777</v>
      </c>
      <c r="C18330" t="s">
        <v>54778</v>
      </c>
      <c r="D18330">
        <v>2</v>
      </c>
      <c r="E18330" s="7">
        <f>387</f>
        <v>387</v>
      </c>
      <c r="F18330" t="s">
        <v>13</v>
      </c>
      <c r="G18330" t="s">
        <v>54767</v>
      </c>
      <c r="H18330" s="3" t="s">
        <v>54768</v>
      </c>
      <c r="I18330" t="s">
        <v>54769</v>
      </c>
      <c r="J18330" t="s">
        <v>54779</v>
      </c>
    </row>
    <row r="18331" spans="1:10" ht="16" x14ac:dyDescent="0.2">
      <c r="A18331" t="s">
        <v>54780</v>
      </c>
      <c r="B18331" t="s">
        <v>54781</v>
      </c>
      <c r="C18331" t="s">
        <v>54782</v>
      </c>
      <c r="D18331">
        <v>4</v>
      </c>
      <c r="E18331" s="7">
        <f>387</f>
        <v>387</v>
      </c>
      <c r="F18331" t="s">
        <v>13</v>
      </c>
      <c r="G18331" t="s">
        <v>54767</v>
      </c>
      <c r="H18331" s="3" t="s">
        <v>54768</v>
      </c>
      <c r="I18331" t="s">
        <v>54769</v>
      </c>
      <c r="J18331" t="s">
        <v>54783</v>
      </c>
    </row>
    <row r="18332" spans="1:10" ht="16" x14ac:dyDescent="0.2">
      <c r="A18332" t="s">
        <v>54784</v>
      </c>
      <c r="B18332" t="s">
        <v>54785</v>
      </c>
      <c r="C18332" t="s">
        <v>12532</v>
      </c>
      <c r="D18332">
        <v>1</v>
      </c>
      <c r="E18332" s="7">
        <f>387</f>
        <v>387</v>
      </c>
      <c r="F18332" t="s">
        <v>13</v>
      </c>
      <c r="G18332" t="s">
        <v>54767</v>
      </c>
      <c r="H18332" s="3" t="s">
        <v>54768</v>
      </c>
      <c r="I18332" t="s">
        <v>54769</v>
      </c>
      <c r="J18332" t="s">
        <v>54786</v>
      </c>
    </row>
    <row r="18333" spans="1:10" ht="16" x14ac:dyDescent="0.2">
      <c r="A18333" t="s">
        <v>54772</v>
      </c>
      <c r="B18333" t="s">
        <v>54787</v>
      </c>
      <c r="C18333" t="s">
        <v>54788</v>
      </c>
      <c r="D18333">
        <v>1</v>
      </c>
      <c r="E18333" s="7">
        <f>387</f>
        <v>387</v>
      </c>
      <c r="F18333" t="s">
        <v>13</v>
      </c>
      <c r="G18333" t="s">
        <v>54767</v>
      </c>
      <c r="H18333" s="3" t="s">
        <v>54768</v>
      </c>
      <c r="I18333" t="s">
        <v>54769</v>
      </c>
      <c r="J18333" t="s">
        <v>54773</v>
      </c>
    </row>
    <row r="18334" spans="1:10" ht="16" x14ac:dyDescent="0.2">
      <c r="A18334" t="s">
        <v>54789</v>
      </c>
      <c r="B18334" t="s">
        <v>54790</v>
      </c>
      <c r="C18334" t="s">
        <v>54791</v>
      </c>
      <c r="D18334">
        <v>1</v>
      </c>
      <c r="E18334" s="7">
        <f>387</f>
        <v>387</v>
      </c>
      <c r="F18334" t="s">
        <v>13</v>
      </c>
      <c r="G18334" t="s">
        <v>54767</v>
      </c>
      <c r="H18334" s="3" t="s">
        <v>54768</v>
      </c>
      <c r="I18334" t="s">
        <v>54769</v>
      </c>
      <c r="J18334" t="s">
        <v>54792</v>
      </c>
    </row>
    <row r="18335" spans="1:10" ht="16" x14ac:dyDescent="0.2">
      <c r="A18335" t="s">
        <v>54776</v>
      </c>
      <c r="B18335" t="s">
        <v>54793</v>
      </c>
      <c r="C18335" t="s">
        <v>54794</v>
      </c>
      <c r="D18335">
        <v>4</v>
      </c>
      <c r="E18335" s="7">
        <f>387</f>
        <v>387</v>
      </c>
      <c r="F18335" t="s">
        <v>13</v>
      </c>
      <c r="G18335" t="s">
        <v>54767</v>
      </c>
      <c r="H18335" s="3" t="s">
        <v>54768</v>
      </c>
      <c r="I18335" t="s">
        <v>54769</v>
      </c>
      <c r="J18335" t="s">
        <v>54779</v>
      </c>
    </row>
    <row r="18336" spans="1:10" ht="16" x14ac:dyDescent="0.2">
      <c r="A18336" t="s">
        <v>43586</v>
      </c>
      <c r="B18336" t="s">
        <v>54795</v>
      </c>
      <c r="C18336" t="s">
        <v>54796</v>
      </c>
      <c r="D18336">
        <v>1</v>
      </c>
      <c r="E18336" s="7">
        <f>387</f>
        <v>387</v>
      </c>
      <c r="F18336" t="s">
        <v>13</v>
      </c>
      <c r="G18336" t="s">
        <v>54767</v>
      </c>
      <c r="H18336" s="3" t="s">
        <v>54768</v>
      </c>
      <c r="I18336" t="s">
        <v>54769</v>
      </c>
      <c r="J18336" t="s">
        <v>43588</v>
      </c>
    </row>
    <row r="18337" spans="1:10" ht="16" x14ac:dyDescent="0.2">
      <c r="A18337" t="s">
        <v>43586</v>
      </c>
      <c r="B18337" t="s">
        <v>54797</v>
      </c>
      <c r="C18337" t="s">
        <v>54798</v>
      </c>
      <c r="D18337">
        <v>3</v>
      </c>
      <c r="E18337" s="7">
        <f>387</f>
        <v>387</v>
      </c>
      <c r="F18337" t="s">
        <v>13</v>
      </c>
      <c r="G18337" t="s">
        <v>54767</v>
      </c>
      <c r="H18337" s="3" t="s">
        <v>54768</v>
      </c>
      <c r="I18337" t="s">
        <v>54769</v>
      </c>
      <c r="J18337" t="s">
        <v>43588</v>
      </c>
    </row>
    <row r="18338" spans="1:10" ht="16" x14ac:dyDescent="0.2">
      <c r="A18338" t="s">
        <v>54784</v>
      </c>
      <c r="B18338" t="s">
        <v>54799</v>
      </c>
      <c r="C18338" t="s">
        <v>54800</v>
      </c>
      <c r="D18338">
        <v>2</v>
      </c>
      <c r="E18338" s="7">
        <f>387</f>
        <v>387</v>
      </c>
      <c r="F18338" t="s">
        <v>13</v>
      </c>
      <c r="G18338" t="s">
        <v>54767</v>
      </c>
      <c r="H18338" s="3" t="s">
        <v>54768</v>
      </c>
      <c r="I18338" t="s">
        <v>54769</v>
      </c>
      <c r="J18338" t="s">
        <v>54786</v>
      </c>
    </row>
    <row r="18339" spans="1:10" ht="16" x14ac:dyDescent="0.2">
      <c r="A18339" t="s">
        <v>54776</v>
      </c>
      <c r="B18339" t="s">
        <v>54801</v>
      </c>
      <c r="C18339" t="s">
        <v>54802</v>
      </c>
      <c r="D18339">
        <v>1</v>
      </c>
      <c r="E18339" s="7">
        <f>387</f>
        <v>387</v>
      </c>
      <c r="F18339" t="s">
        <v>13</v>
      </c>
      <c r="G18339" t="s">
        <v>54767</v>
      </c>
      <c r="H18339" s="3" t="s">
        <v>54768</v>
      </c>
      <c r="I18339" t="s">
        <v>54769</v>
      </c>
      <c r="J18339" t="s">
        <v>54779</v>
      </c>
    </row>
    <row r="18340" spans="1:10" ht="16" x14ac:dyDescent="0.2">
      <c r="A18340" t="s">
        <v>54772</v>
      </c>
      <c r="B18340" t="s">
        <v>54803</v>
      </c>
      <c r="C18340" t="s">
        <v>54804</v>
      </c>
      <c r="D18340">
        <v>3</v>
      </c>
      <c r="E18340" s="7">
        <f>387</f>
        <v>387</v>
      </c>
      <c r="F18340" t="s">
        <v>13</v>
      </c>
      <c r="G18340" t="s">
        <v>54767</v>
      </c>
      <c r="H18340" s="3" t="s">
        <v>54768</v>
      </c>
      <c r="I18340" t="s">
        <v>54769</v>
      </c>
      <c r="J18340" t="s">
        <v>54773</v>
      </c>
    </row>
    <row r="18341" spans="1:10" ht="16" x14ac:dyDescent="0.2">
      <c r="A18341" t="s">
        <v>54805</v>
      </c>
      <c r="B18341" t="s">
        <v>54806</v>
      </c>
      <c r="C18341" t="s">
        <v>54807</v>
      </c>
      <c r="D18341">
        <v>1</v>
      </c>
      <c r="E18341" s="7">
        <f>387</f>
        <v>387</v>
      </c>
      <c r="F18341" t="s">
        <v>13</v>
      </c>
      <c r="G18341" t="s">
        <v>54767</v>
      </c>
      <c r="H18341" s="3" t="s">
        <v>54768</v>
      </c>
      <c r="I18341" t="s">
        <v>54769</v>
      </c>
      <c r="J18341" t="s">
        <v>54808</v>
      </c>
    </row>
    <row r="18342" spans="1:10" ht="16" x14ac:dyDescent="0.2">
      <c r="A18342" t="s">
        <v>54789</v>
      </c>
      <c r="B18342" t="s">
        <v>54799</v>
      </c>
      <c r="C18342" t="s">
        <v>54800</v>
      </c>
      <c r="D18342">
        <v>2</v>
      </c>
      <c r="E18342" s="7">
        <f>387</f>
        <v>387</v>
      </c>
      <c r="F18342" t="s">
        <v>13</v>
      </c>
      <c r="G18342" t="s">
        <v>54767</v>
      </c>
      <c r="H18342" s="3" t="s">
        <v>54768</v>
      </c>
      <c r="I18342" t="s">
        <v>54769</v>
      </c>
      <c r="J18342" t="s">
        <v>54792</v>
      </c>
    </row>
    <row r="18343" spans="1:10" ht="16" x14ac:dyDescent="0.2">
      <c r="A18343" t="s">
        <v>7367</v>
      </c>
      <c r="B18343" t="s">
        <v>54809</v>
      </c>
      <c r="C18343" t="s">
        <v>54810</v>
      </c>
      <c r="D18343">
        <v>3</v>
      </c>
      <c r="E18343" t="s">
        <v>13</v>
      </c>
      <c r="F18343" t="s">
        <v>13</v>
      </c>
      <c r="G18343" t="s">
        <v>54811</v>
      </c>
      <c r="H18343" s="3" t="s">
        <v>54812</v>
      </c>
      <c r="I18343" t="s">
        <v>62</v>
      </c>
      <c r="J18343" t="s">
        <v>7371</v>
      </c>
    </row>
    <row r="18344" spans="1:10" ht="16" x14ac:dyDescent="0.2">
      <c r="A18344" t="s">
        <v>7367</v>
      </c>
      <c r="B18344" t="s">
        <v>54813</v>
      </c>
      <c r="C18344" t="s">
        <v>54814</v>
      </c>
      <c r="D18344">
        <v>4</v>
      </c>
      <c r="E18344" t="s">
        <v>13</v>
      </c>
      <c r="F18344" t="s">
        <v>13</v>
      </c>
      <c r="G18344" t="s">
        <v>54811</v>
      </c>
      <c r="H18344" s="3" t="s">
        <v>54812</v>
      </c>
      <c r="I18344" t="s">
        <v>62</v>
      </c>
      <c r="J18344" t="s">
        <v>7371</v>
      </c>
    </row>
    <row r="18345" spans="1:10" ht="16" x14ac:dyDescent="0.2">
      <c r="A18345" t="s">
        <v>7367</v>
      </c>
      <c r="B18345" t="s">
        <v>54815</v>
      </c>
      <c r="C18345" t="s">
        <v>54816</v>
      </c>
      <c r="D18345">
        <v>5</v>
      </c>
      <c r="E18345" t="s">
        <v>13</v>
      </c>
      <c r="F18345" t="s">
        <v>13</v>
      </c>
      <c r="G18345" t="s">
        <v>54811</v>
      </c>
      <c r="H18345" s="3" t="s">
        <v>54817</v>
      </c>
      <c r="I18345" t="s">
        <v>62</v>
      </c>
      <c r="J18345" t="s">
        <v>7371</v>
      </c>
    </row>
    <row r="18346" spans="1:10" ht="16" x14ac:dyDescent="0.2">
      <c r="A18346" t="s">
        <v>47650</v>
      </c>
      <c r="B18346" t="s">
        <v>54818</v>
      </c>
      <c r="C18346" t="s">
        <v>54819</v>
      </c>
      <c r="D18346">
        <v>1</v>
      </c>
      <c r="E18346" t="s">
        <v>13</v>
      </c>
      <c r="F18346" t="s">
        <v>13</v>
      </c>
      <c r="G18346" t="s">
        <v>54820</v>
      </c>
      <c r="H18346" s="3" t="s">
        <v>54821</v>
      </c>
      <c r="I18346" t="s">
        <v>423</v>
      </c>
      <c r="J18346" t="s">
        <v>47653</v>
      </c>
    </row>
    <row r="18347" spans="1:10" ht="16" x14ac:dyDescent="0.2">
      <c r="A18347" t="s">
        <v>8815</v>
      </c>
      <c r="B18347" t="s">
        <v>54822</v>
      </c>
      <c r="C18347" t="s">
        <v>54823</v>
      </c>
      <c r="D18347">
        <v>1</v>
      </c>
      <c r="E18347" t="s">
        <v>13</v>
      </c>
      <c r="F18347" t="s">
        <v>13</v>
      </c>
      <c r="G18347" t="s">
        <v>54824</v>
      </c>
      <c r="H18347" s="3" t="s">
        <v>54825</v>
      </c>
      <c r="I18347" t="s">
        <v>4915</v>
      </c>
      <c r="J18347" t="s">
        <v>8817</v>
      </c>
    </row>
    <row r="18348" spans="1:10" ht="16" x14ac:dyDescent="0.2">
      <c r="A18348" t="s">
        <v>8815</v>
      </c>
      <c r="B18348" t="s">
        <v>54826</v>
      </c>
      <c r="C18348" t="s">
        <v>54827</v>
      </c>
      <c r="D18348">
        <v>2</v>
      </c>
      <c r="E18348" t="s">
        <v>13</v>
      </c>
      <c r="F18348" t="s">
        <v>13</v>
      </c>
      <c r="G18348" t="s">
        <v>54824</v>
      </c>
      <c r="H18348" s="3" t="s">
        <v>54825</v>
      </c>
      <c r="I18348" t="s">
        <v>4915</v>
      </c>
      <c r="J18348" t="s">
        <v>8817</v>
      </c>
    </row>
    <row r="18349" spans="1:10" ht="16" x14ac:dyDescent="0.2">
      <c r="A18349" t="s">
        <v>54828</v>
      </c>
      <c r="B18349" t="s">
        <v>54829</v>
      </c>
      <c r="C18349" t="s">
        <v>54830</v>
      </c>
      <c r="D18349">
        <v>9</v>
      </c>
      <c r="E18349" t="s">
        <v>13</v>
      </c>
      <c r="F18349" t="s">
        <v>13</v>
      </c>
      <c r="G18349" t="s">
        <v>54831</v>
      </c>
      <c r="H18349" s="3" t="s">
        <v>54832</v>
      </c>
      <c r="I18349" t="s">
        <v>62</v>
      </c>
      <c r="J18349" t="s">
        <v>54833</v>
      </c>
    </row>
    <row r="18350" spans="1:10" ht="16" x14ac:dyDescent="0.2">
      <c r="A18350" t="s">
        <v>54828</v>
      </c>
      <c r="B18350" t="s">
        <v>54834</v>
      </c>
      <c r="C18350" t="s">
        <v>54835</v>
      </c>
      <c r="D18350">
        <v>4</v>
      </c>
      <c r="E18350" t="s">
        <v>13</v>
      </c>
      <c r="F18350" t="s">
        <v>13</v>
      </c>
      <c r="G18350" t="s">
        <v>54831</v>
      </c>
      <c r="H18350" s="3" t="s">
        <v>54832</v>
      </c>
      <c r="I18350" t="s">
        <v>62</v>
      </c>
      <c r="J18350" t="s">
        <v>54833</v>
      </c>
    </row>
    <row r="18351" spans="1:10" ht="16" x14ac:dyDescent="0.2">
      <c r="A18351" t="s">
        <v>54828</v>
      </c>
      <c r="B18351" t="s">
        <v>54836</v>
      </c>
      <c r="C18351" t="s">
        <v>54837</v>
      </c>
      <c r="D18351">
        <v>6</v>
      </c>
      <c r="E18351" t="s">
        <v>13</v>
      </c>
      <c r="F18351" t="s">
        <v>13</v>
      </c>
      <c r="G18351" t="s">
        <v>54831</v>
      </c>
      <c r="H18351" s="3" t="s">
        <v>54832</v>
      </c>
      <c r="I18351" t="s">
        <v>62</v>
      </c>
      <c r="J18351" t="s">
        <v>54833</v>
      </c>
    </row>
    <row r="18352" spans="1:10" ht="16" x14ac:dyDescent="0.2">
      <c r="A18352" t="s">
        <v>54828</v>
      </c>
      <c r="B18352" t="s">
        <v>54838</v>
      </c>
      <c r="C18352" t="s">
        <v>54839</v>
      </c>
      <c r="D18352">
        <v>3</v>
      </c>
      <c r="E18352" t="s">
        <v>13</v>
      </c>
      <c r="F18352" t="s">
        <v>13</v>
      </c>
      <c r="G18352" t="s">
        <v>54831</v>
      </c>
      <c r="H18352" s="3" t="s">
        <v>54832</v>
      </c>
      <c r="I18352" t="s">
        <v>62</v>
      </c>
      <c r="J18352" t="s">
        <v>54833</v>
      </c>
    </row>
    <row r="18353" spans="1:10" ht="16" x14ac:dyDescent="0.2">
      <c r="A18353" t="s">
        <v>54828</v>
      </c>
      <c r="B18353" t="s">
        <v>54840</v>
      </c>
      <c r="C18353" t="s">
        <v>54841</v>
      </c>
      <c r="D18353">
        <v>2</v>
      </c>
      <c r="E18353" t="s">
        <v>13</v>
      </c>
      <c r="F18353" t="s">
        <v>13</v>
      </c>
      <c r="G18353" t="s">
        <v>54831</v>
      </c>
      <c r="H18353" s="3" t="s">
        <v>54832</v>
      </c>
      <c r="I18353" t="s">
        <v>62</v>
      </c>
      <c r="J18353" t="s">
        <v>54833</v>
      </c>
    </row>
    <row r="18354" spans="1:10" ht="16" x14ac:dyDescent="0.2">
      <c r="A18354" t="s">
        <v>54828</v>
      </c>
      <c r="B18354" t="s">
        <v>54842</v>
      </c>
      <c r="C18354" t="s">
        <v>54843</v>
      </c>
      <c r="D18354">
        <v>1</v>
      </c>
      <c r="E18354" t="s">
        <v>13</v>
      </c>
      <c r="F18354" t="s">
        <v>13</v>
      </c>
      <c r="G18354" t="s">
        <v>54831</v>
      </c>
      <c r="H18354" s="3" t="s">
        <v>54832</v>
      </c>
      <c r="I18354" t="s">
        <v>62</v>
      </c>
      <c r="J18354" t="s">
        <v>54833</v>
      </c>
    </row>
    <row r="18355" spans="1:10" ht="16" x14ac:dyDescent="0.2">
      <c r="A18355" t="s">
        <v>54828</v>
      </c>
      <c r="B18355" t="s">
        <v>30609</v>
      </c>
      <c r="C18355" t="s">
        <v>54844</v>
      </c>
      <c r="D18355">
        <v>5</v>
      </c>
      <c r="E18355" t="s">
        <v>13</v>
      </c>
      <c r="F18355" t="s">
        <v>13</v>
      </c>
      <c r="G18355" t="s">
        <v>54831</v>
      </c>
      <c r="H18355" s="3" t="s">
        <v>54832</v>
      </c>
      <c r="I18355" t="s">
        <v>62</v>
      </c>
      <c r="J18355" t="s">
        <v>54833</v>
      </c>
    </row>
    <row r="18356" spans="1:10" ht="16" x14ac:dyDescent="0.2">
      <c r="A18356" t="s">
        <v>54845</v>
      </c>
      <c r="B18356" t="s">
        <v>54846</v>
      </c>
      <c r="C18356" t="s">
        <v>54847</v>
      </c>
      <c r="D18356">
        <v>3</v>
      </c>
      <c r="E18356" t="s">
        <v>13</v>
      </c>
      <c r="F18356" t="s">
        <v>13</v>
      </c>
      <c r="G18356" t="s">
        <v>54848</v>
      </c>
      <c r="H18356" s="3" t="s">
        <v>54849</v>
      </c>
      <c r="I18356" t="s">
        <v>62</v>
      </c>
      <c r="J18356" t="s">
        <v>54850</v>
      </c>
    </row>
    <row r="18357" spans="1:10" ht="16" x14ac:dyDescent="0.2">
      <c r="A18357" t="s">
        <v>54845</v>
      </c>
      <c r="B18357" t="s">
        <v>54851</v>
      </c>
      <c r="C18357" t="s">
        <v>54852</v>
      </c>
      <c r="D18357">
        <v>5</v>
      </c>
      <c r="E18357" t="s">
        <v>13</v>
      </c>
      <c r="F18357" t="s">
        <v>13</v>
      </c>
      <c r="G18357" t="s">
        <v>54848</v>
      </c>
      <c r="H18357" s="3" t="s">
        <v>54849</v>
      </c>
      <c r="I18357" t="s">
        <v>62</v>
      </c>
      <c r="J18357" t="s">
        <v>54850</v>
      </c>
    </row>
    <row r="18358" spans="1:10" ht="16" x14ac:dyDescent="0.2">
      <c r="A18358" t="s">
        <v>54845</v>
      </c>
      <c r="B18358" t="s">
        <v>54853</v>
      </c>
      <c r="C18358" t="s">
        <v>54854</v>
      </c>
      <c r="D18358">
        <v>1</v>
      </c>
      <c r="E18358" t="s">
        <v>13</v>
      </c>
      <c r="F18358" t="s">
        <v>13</v>
      </c>
      <c r="G18358" t="s">
        <v>54848</v>
      </c>
      <c r="H18358" s="3" t="s">
        <v>54849</v>
      </c>
      <c r="I18358" t="s">
        <v>62</v>
      </c>
      <c r="J18358" t="s">
        <v>54850</v>
      </c>
    </row>
    <row r="18359" spans="1:10" ht="16" x14ac:dyDescent="0.2">
      <c r="A18359" t="s">
        <v>54845</v>
      </c>
      <c r="B18359" t="s">
        <v>54855</v>
      </c>
      <c r="C18359" t="s">
        <v>54856</v>
      </c>
      <c r="D18359">
        <v>6</v>
      </c>
      <c r="E18359" t="s">
        <v>13</v>
      </c>
      <c r="F18359" t="s">
        <v>13</v>
      </c>
      <c r="G18359" t="s">
        <v>54848</v>
      </c>
      <c r="H18359" s="3" t="s">
        <v>54849</v>
      </c>
      <c r="I18359" t="s">
        <v>62</v>
      </c>
      <c r="J18359" t="s">
        <v>54850</v>
      </c>
    </row>
    <row r="18360" spans="1:10" ht="16" x14ac:dyDescent="0.2">
      <c r="A18360" t="s">
        <v>54845</v>
      </c>
      <c r="B18360" t="s">
        <v>54857</v>
      </c>
      <c r="C18360" t="s">
        <v>54858</v>
      </c>
      <c r="D18360">
        <v>2</v>
      </c>
      <c r="E18360" t="s">
        <v>13</v>
      </c>
      <c r="F18360" t="s">
        <v>13</v>
      </c>
      <c r="G18360" t="s">
        <v>54848</v>
      </c>
      <c r="H18360" s="3" t="s">
        <v>54849</v>
      </c>
      <c r="I18360" t="s">
        <v>62</v>
      </c>
      <c r="J18360" t="s">
        <v>54850</v>
      </c>
    </row>
    <row r="18361" spans="1:10" ht="16" x14ac:dyDescent="0.2">
      <c r="A18361" t="s">
        <v>54845</v>
      </c>
      <c r="B18361" t="s">
        <v>54859</v>
      </c>
      <c r="C18361" t="s">
        <v>54860</v>
      </c>
      <c r="D18361">
        <v>4</v>
      </c>
      <c r="E18361" t="s">
        <v>13</v>
      </c>
      <c r="F18361" t="s">
        <v>13</v>
      </c>
      <c r="G18361" t="s">
        <v>54848</v>
      </c>
      <c r="H18361" s="3" t="s">
        <v>54849</v>
      </c>
      <c r="I18361" t="s">
        <v>62</v>
      </c>
      <c r="J18361" t="s">
        <v>54850</v>
      </c>
    </row>
    <row r="18362" spans="1:10" ht="16" x14ac:dyDescent="0.2">
      <c r="A18362" t="s">
        <v>7455</v>
      </c>
      <c r="B18362" t="s">
        <v>54861</v>
      </c>
      <c r="C18362" t="s">
        <v>54862</v>
      </c>
      <c r="D18362">
        <v>4</v>
      </c>
      <c r="E18362" t="s">
        <v>13</v>
      </c>
      <c r="F18362" t="s">
        <v>13</v>
      </c>
      <c r="G18362" t="s">
        <v>54863</v>
      </c>
      <c r="H18362" s="3" t="s">
        <v>54864</v>
      </c>
      <c r="I18362" t="s">
        <v>62</v>
      </c>
      <c r="J18362" t="s">
        <v>7458</v>
      </c>
    </row>
    <row r="18363" spans="1:10" ht="16" x14ac:dyDescent="0.2">
      <c r="A18363" t="s">
        <v>7455</v>
      </c>
      <c r="B18363" t="s">
        <v>54865</v>
      </c>
      <c r="C18363" t="s">
        <v>54866</v>
      </c>
      <c r="D18363">
        <v>1</v>
      </c>
      <c r="E18363" t="s">
        <v>13</v>
      </c>
      <c r="F18363" t="s">
        <v>13</v>
      </c>
      <c r="G18363" t="s">
        <v>54863</v>
      </c>
      <c r="H18363" s="3" t="s">
        <v>54864</v>
      </c>
      <c r="I18363" t="s">
        <v>62</v>
      </c>
      <c r="J18363" t="s">
        <v>7458</v>
      </c>
    </row>
    <row r="18364" spans="1:10" ht="16" x14ac:dyDescent="0.2">
      <c r="A18364" t="s">
        <v>54867</v>
      </c>
      <c r="B18364" t="s">
        <v>54868</v>
      </c>
      <c r="C18364" t="s">
        <v>54869</v>
      </c>
      <c r="D18364">
        <v>1</v>
      </c>
      <c r="E18364" t="s">
        <v>13</v>
      </c>
      <c r="F18364" t="s">
        <v>13</v>
      </c>
      <c r="G18364" t="s">
        <v>54870</v>
      </c>
      <c r="H18364" s="3" t="s">
        <v>54871</v>
      </c>
      <c r="I18364" t="s">
        <v>404</v>
      </c>
      <c r="J18364" t="s">
        <v>54872</v>
      </c>
    </row>
    <row r="18365" spans="1:10" ht="16" x14ac:dyDescent="0.2">
      <c r="A18365" t="s">
        <v>54873</v>
      </c>
      <c r="B18365" t="s">
        <v>54868</v>
      </c>
      <c r="C18365" t="s">
        <v>54869</v>
      </c>
      <c r="D18365">
        <v>2</v>
      </c>
      <c r="E18365" t="s">
        <v>13</v>
      </c>
      <c r="F18365" t="s">
        <v>13</v>
      </c>
      <c r="G18365" t="s">
        <v>54870</v>
      </c>
      <c r="H18365" s="3" t="s">
        <v>54874</v>
      </c>
      <c r="I18365" t="s">
        <v>404</v>
      </c>
      <c r="J18365" t="s">
        <v>54875</v>
      </c>
    </row>
    <row r="18366" spans="1:10" ht="16" x14ac:dyDescent="0.2">
      <c r="A18366" t="s">
        <v>17238</v>
      </c>
      <c r="B18366" t="s">
        <v>54876</v>
      </c>
      <c r="C18366" t="s">
        <v>54877</v>
      </c>
      <c r="D18366">
        <v>1</v>
      </c>
      <c r="E18366" t="s">
        <v>13</v>
      </c>
      <c r="F18366" t="s">
        <v>13</v>
      </c>
      <c r="G18366" t="s">
        <v>54870</v>
      </c>
      <c r="H18366" s="3" t="s">
        <v>54878</v>
      </c>
      <c r="I18366" t="s">
        <v>404</v>
      </c>
      <c r="J18366" t="s">
        <v>17243</v>
      </c>
    </row>
    <row r="18367" spans="1:10" ht="16" x14ac:dyDescent="0.2">
      <c r="A18367" t="s">
        <v>54873</v>
      </c>
      <c r="B18367" t="s">
        <v>54879</v>
      </c>
      <c r="C18367" t="s">
        <v>54880</v>
      </c>
      <c r="D18367">
        <v>3</v>
      </c>
      <c r="E18367" t="s">
        <v>13</v>
      </c>
      <c r="F18367" t="s">
        <v>13</v>
      </c>
      <c r="G18367" t="s">
        <v>54870</v>
      </c>
      <c r="H18367" s="3" t="s">
        <v>54881</v>
      </c>
      <c r="I18367" t="s">
        <v>404</v>
      </c>
      <c r="J18367" t="s">
        <v>54875</v>
      </c>
    </row>
    <row r="18368" spans="1:10" ht="16" x14ac:dyDescent="0.2">
      <c r="A18368" t="s">
        <v>54873</v>
      </c>
      <c r="B18368" t="s">
        <v>54882</v>
      </c>
      <c r="C18368" t="s">
        <v>54883</v>
      </c>
      <c r="D18368">
        <v>1</v>
      </c>
      <c r="E18368" t="s">
        <v>13</v>
      </c>
      <c r="F18368" t="s">
        <v>13</v>
      </c>
      <c r="G18368" t="s">
        <v>54870</v>
      </c>
      <c r="H18368" s="3" t="s">
        <v>54881</v>
      </c>
      <c r="I18368" t="s">
        <v>404</v>
      </c>
      <c r="J18368" t="s">
        <v>54875</v>
      </c>
    </row>
    <row r="18369" spans="1:10" ht="16" x14ac:dyDescent="0.2">
      <c r="A18369" t="s">
        <v>17250</v>
      </c>
      <c r="B18369" t="s">
        <v>54884</v>
      </c>
      <c r="C18369" t="s">
        <v>54885</v>
      </c>
      <c r="D18369">
        <v>3</v>
      </c>
      <c r="E18369" t="s">
        <v>13</v>
      </c>
      <c r="F18369" t="s">
        <v>13</v>
      </c>
      <c r="G18369" t="s">
        <v>54870</v>
      </c>
      <c r="H18369" s="3" t="s">
        <v>54878</v>
      </c>
      <c r="I18369" t="s">
        <v>404</v>
      </c>
      <c r="J18369" t="s">
        <v>17252</v>
      </c>
    </row>
    <row r="18370" spans="1:10" ht="32" x14ac:dyDescent="0.2">
      <c r="A18370" t="s">
        <v>44557</v>
      </c>
      <c r="B18370" t="s">
        <v>54886</v>
      </c>
      <c r="C18370" t="s">
        <v>54887</v>
      </c>
      <c r="D18370">
        <v>1</v>
      </c>
      <c r="E18370" t="s">
        <v>13</v>
      </c>
      <c r="F18370" t="s">
        <v>13</v>
      </c>
      <c r="G18370" t="s">
        <v>54888</v>
      </c>
      <c r="H18370" s="3" t="s">
        <v>54889</v>
      </c>
      <c r="I18370" t="s">
        <v>3035</v>
      </c>
      <c r="J18370" t="s">
        <v>44560</v>
      </c>
    </row>
    <row r="18371" spans="1:10" ht="16" x14ac:dyDescent="0.2">
      <c r="A18371" t="s">
        <v>42554</v>
      </c>
      <c r="B18371" t="s">
        <v>54890</v>
      </c>
      <c r="C18371" t="s">
        <v>54891</v>
      </c>
      <c r="D18371">
        <v>3</v>
      </c>
      <c r="E18371" t="s">
        <v>13</v>
      </c>
      <c r="F18371" t="s">
        <v>13</v>
      </c>
      <c r="G18371" t="s">
        <v>54888</v>
      </c>
      <c r="H18371" s="3" t="s">
        <v>54892</v>
      </c>
      <c r="I18371" t="s">
        <v>62</v>
      </c>
      <c r="J18371" t="s">
        <v>42556</v>
      </c>
    </row>
    <row r="18372" spans="1:10" ht="16" x14ac:dyDescent="0.2">
      <c r="A18372" t="s">
        <v>42554</v>
      </c>
      <c r="B18372" t="s">
        <v>54893</v>
      </c>
      <c r="C18372" t="s">
        <v>54894</v>
      </c>
      <c r="D18372">
        <v>6</v>
      </c>
      <c r="E18372" t="s">
        <v>13</v>
      </c>
      <c r="F18372" t="s">
        <v>13</v>
      </c>
      <c r="G18372" t="s">
        <v>54888</v>
      </c>
      <c r="H18372" s="3" t="s">
        <v>54892</v>
      </c>
      <c r="I18372" t="s">
        <v>62</v>
      </c>
      <c r="J18372" t="s">
        <v>42556</v>
      </c>
    </row>
    <row r="18373" spans="1:10" ht="16" x14ac:dyDescent="0.2">
      <c r="A18373" t="s">
        <v>42554</v>
      </c>
      <c r="B18373" t="s">
        <v>54895</v>
      </c>
      <c r="C18373" t="s">
        <v>54896</v>
      </c>
      <c r="D18373">
        <v>8</v>
      </c>
      <c r="E18373" t="s">
        <v>13</v>
      </c>
      <c r="F18373" t="s">
        <v>13</v>
      </c>
      <c r="G18373" t="s">
        <v>54888</v>
      </c>
      <c r="H18373" s="3" t="s">
        <v>54892</v>
      </c>
      <c r="I18373" t="s">
        <v>62</v>
      </c>
      <c r="J18373" t="s">
        <v>42556</v>
      </c>
    </row>
    <row r="18374" spans="1:10" ht="16" x14ac:dyDescent="0.2">
      <c r="A18374" t="s">
        <v>42554</v>
      </c>
      <c r="B18374" t="s">
        <v>54897</v>
      </c>
      <c r="C18374" t="s">
        <v>54898</v>
      </c>
      <c r="D18374">
        <v>9</v>
      </c>
      <c r="E18374" t="s">
        <v>13</v>
      </c>
      <c r="F18374" t="s">
        <v>13</v>
      </c>
      <c r="G18374" t="s">
        <v>54888</v>
      </c>
      <c r="H18374" s="3" t="s">
        <v>54899</v>
      </c>
      <c r="I18374" t="s">
        <v>62</v>
      </c>
      <c r="J18374" t="s">
        <v>42556</v>
      </c>
    </row>
    <row r="18375" spans="1:10" ht="16" x14ac:dyDescent="0.2">
      <c r="A18375" t="s">
        <v>42554</v>
      </c>
      <c r="B18375" t="s">
        <v>54900</v>
      </c>
      <c r="C18375" t="s">
        <v>54901</v>
      </c>
      <c r="D18375">
        <v>2</v>
      </c>
      <c r="E18375" t="s">
        <v>13</v>
      </c>
      <c r="F18375" t="s">
        <v>13</v>
      </c>
      <c r="G18375" t="s">
        <v>54888</v>
      </c>
      <c r="H18375" s="3" t="s">
        <v>54892</v>
      </c>
      <c r="I18375" t="s">
        <v>62</v>
      </c>
      <c r="J18375" t="s">
        <v>42556</v>
      </c>
    </row>
    <row r="18376" spans="1:10" ht="16" x14ac:dyDescent="0.2">
      <c r="A18376" t="s">
        <v>42554</v>
      </c>
      <c r="B18376" t="s">
        <v>54902</v>
      </c>
      <c r="C18376" t="s">
        <v>54903</v>
      </c>
      <c r="D18376">
        <v>4</v>
      </c>
      <c r="E18376" t="s">
        <v>13</v>
      </c>
      <c r="F18376" t="s">
        <v>13</v>
      </c>
      <c r="G18376" t="s">
        <v>54888</v>
      </c>
      <c r="H18376" s="3" t="s">
        <v>54892</v>
      </c>
      <c r="I18376" t="s">
        <v>62</v>
      </c>
      <c r="J18376" t="s">
        <v>42556</v>
      </c>
    </row>
    <row r="18377" spans="1:10" ht="16" x14ac:dyDescent="0.2">
      <c r="A18377" t="s">
        <v>44619</v>
      </c>
      <c r="B18377" t="s">
        <v>54904</v>
      </c>
      <c r="C18377" t="s">
        <v>54905</v>
      </c>
      <c r="D18377">
        <v>2</v>
      </c>
      <c r="E18377" t="s">
        <v>13</v>
      </c>
      <c r="F18377" t="s">
        <v>13</v>
      </c>
      <c r="G18377" t="s">
        <v>54906</v>
      </c>
      <c r="H18377" s="3" t="s">
        <v>54907</v>
      </c>
      <c r="I18377" t="s">
        <v>62</v>
      </c>
      <c r="J18377" t="s">
        <v>44624</v>
      </c>
    </row>
    <row r="18378" spans="1:10" ht="32" x14ac:dyDescent="0.2">
      <c r="A18378" t="s">
        <v>54908</v>
      </c>
      <c r="B18378" t="s">
        <v>54909</v>
      </c>
      <c r="C18378" t="s">
        <v>54910</v>
      </c>
      <c r="D18378">
        <v>2</v>
      </c>
      <c r="E18378" t="s">
        <v>13</v>
      </c>
      <c r="F18378" t="s">
        <v>13</v>
      </c>
      <c r="G18378" t="s">
        <v>54906</v>
      </c>
      <c r="H18378" s="3" t="s">
        <v>54911</v>
      </c>
      <c r="I18378" t="s">
        <v>62</v>
      </c>
      <c r="J18378" t="s">
        <v>54912</v>
      </c>
    </row>
    <row r="18379" spans="1:10" ht="32" x14ac:dyDescent="0.2">
      <c r="A18379" t="s">
        <v>44619</v>
      </c>
      <c r="B18379" t="s">
        <v>54913</v>
      </c>
      <c r="C18379" t="s">
        <v>54914</v>
      </c>
      <c r="D18379">
        <v>3</v>
      </c>
      <c r="E18379" t="s">
        <v>13</v>
      </c>
      <c r="F18379" t="s">
        <v>13</v>
      </c>
      <c r="G18379" t="s">
        <v>54906</v>
      </c>
      <c r="H18379" s="3" t="s">
        <v>54915</v>
      </c>
      <c r="I18379" t="s">
        <v>62</v>
      </c>
      <c r="J18379" t="s">
        <v>44624</v>
      </c>
    </row>
    <row r="18380" spans="1:10" ht="16" x14ac:dyDescent="0.2">
      <c r="A18380" t="s">
        <v>54916</v>
      </c>
      <c r="B18380" t="s">
        <v>54917</v>
      </c>
      <c r="C18380" t="s">
        <v>54918</v>
      </c>
      <c r="D18380">
        <v>6</v>
      </c>
      <c r="E18380" t="s">
        <v>13</v>
      </c>
      <c r="F18380" t="s">
        <v>13</v>
      </c>
      <c r="G18380" t="s">
        <v>54906</v>
      </c>
      <c r="H18380" s="3" t="s">
        <v>54919</v>
      </c>
      <c r="I18380" t="s">
        <v>62</v>
      </c>
      <c r="J18380" t="s">
        <v>54920</v>
      </c>
    </row>
    <row r="18381" spans="1:10" ht="16" x14ac:dyDescent="0.2">
      <c r="A18381" t="s">
        <v>54921</v>
      </c>
      <c r="B18381" t="s">
        <v>54922</v>
      </c>
      <c r="C18381" t="s">
        <v>54923</v>
      </c>
      <c r="D18381">
        <v>1</v>
      </c>
      <c r="E18381" t="s">
        <v>13</v>
      </c>
      <c r="F18381" t="s">
        <v>13</v>
      </c>
      <c r="G18381" t="s">
        <v>54924</v>
      </c>
      <c r="H18381" s="3" t="s">
        <v>54925</v>
      </c>
      <c r="I18381" t="s">
        <v>62</v>
      </c>
      <c r="J18381" t="s">
        <v>54926</v>
      </c>
    </row>
    <row r="18382" spans="1:10" ht="16" x14ac:dyDescent="0.2">
      <c r="A18382" t="s">
        <v>52757</v>
      </c>
      <c r="B18382" t="s">
        <v>54927</v>
      </c>
      <c r="C18382" t="s">
        <v>54928</v>
      </c>
      <c r="D18382">
        <v>3</v>
      </c>
      <c r="E18382" t="s">
        <v>13</v>
      </c>
      <c r="F18382" t="s">
        <v>13</v>
      </c>
      <c r="G18382" t="s">
        <v>54924</v>
      </c>
      <c r="H18382" s="3" t="s">
        <v>54925</v>
      </c>
      <c r="I18382" t="s">
        <v>62</v>
      </c>
      <c r="J18382" t="s">
        <v>52761</v>
      </c>
    </row>
    <row r="18383" spans="1:10" ht="16" x14ac:dyDescent="0.2">
      <c r="A18383" t="s">
        <v>7821</v>
      </c>
      <c r="B18383" t="s">
        <v>54929</v>
      </c>
      <c r="C18383" t="s">
        <v>54930</v>
      </c>
      <c r="D18383">
        <v>1</v>
      </c>
      <c r="E18383" t="s">
        <v>13</v>
      </c>
      <c r="F18383" t="s">
        <v>13</v>
      </c>
      <c r="G18383" t="s">
        <v>54924</v>
      </c>
      <c r="H18383" s="3" t="s">
        <v>54925</v>
      </c>
      <c r="I18383" t="s">
        <v>62</v>
      </c>
      <c r="J18383" t="s">
        <v>7825</v>
      </c>
    </row>
    <row r="18384" spans="1:10" ht="16" x14ac:dyDescent="0.2">
      <c r="A18384" t="s">
        <v>7821</v>
      </c>
      <c r="B18384" t="s">
        <v>54931</v>
      </c>
      <c r="C18384" t="s">
        <v>54932</v>
      </c>
      <c r="D18384">
        <v>3</v>
      </c>
      <c r="E18384" t="s">
        <v>13</v>
      </c>
      <c r="F18384" t="s">
        <v>13</v>
      </c>
      <c r="G18384" t="s">
        <v>54924</v>
      </c>
      <c r="H18384" s="3" t="s">
        <v>54925</v>
      </c>
      <c r="I18384" t="s">
        <v>62</v>
      </c>
      <c r="J18384" t="s">
        <v>7825</v>
      </c>
    </row>
    <row r="18385" spans="1:10" ht="16" x14ac:dyDescent="0.2">
      <c r="A18385" t="s">
        <v>54933</v>
      </c>
      <c r="B18385" t="s">
        <v>54934</v>
      </c>
      <c r="C18385" t="s">
        <v>54935</v>
      </c>
      <c r="D18385">
        <v>1</v>
      </c>
      <c r="E18385" t="s">
        <v>13</v>
      </c>
      <c r="F18385" t="s">
        <v>13</v>
      </c>
      <c r="G18385" t="s">
        <v>54924</v>
      </c>
      <c r="H18385" s="3" t="s">
        <v>54925</v>
      </c>
      <c r="I18385" t="s">
        <v>62</v>
      </c>
      <c r="J18385" t="s">
        <v>54936</v>
      </c>
    </row>
    <row r="18386" spans="1:10" ht="32" x14ac:dyDescent="0.2">
      <c r="A18386" t="s">
        <v>54937</v>
      </c>
      <c r="B18386" t="s">
        <v>54938</v>
      </c>
      <c r="C18386" t="s">
        <v>54939</v>
      </c>
      <c r="D18386">
        <v>1</v>
      </c>
      <c r="E18386" t="s">
        <v>13</v>
      </c>
      <c r="F18386" t="s">
        <v>13</v>
      </c>
      <c r="G18386" t="s">
        <v>54940</v>
      </c>
      <c r="H18386" s="3" t="s">
        <v>54941</v>
      </c>
      <c r="I18386" t="s">
        <v>315</v>
      </c>
      <c r="J18386" t="s">
        <v>54942</v>
      </c>
    </row>
    <row r="18387" spans="1:10" ht="32" x14ac:dyDescent="0.2">
      <c r="A18387" t="s">
        <v>54943</v>
      </c>
      <c r="B18387" t="s">
        <v>54938</v>
      </c>
      <c r="C18387" t="s">
        <v>54939</v>
      </c>
      <c r="D18387">
        <v>2</v>
      </c>
      <c r="E18387" t="s">
        <v>13</v>
      </c>
      <c r="F18387" t="s">
        <v>13</v>
      </c>
      <c r="G18387" t="s">
        <v>54940</v>
      </c>
      <c r="H18387" s="3" t="s">
        <v>54941</v>
      </c>
      <c r="I18387" t="s">
        <v>315</v>
      </c>
      <c r="J18387" t="s">
        <v>54944</v>
      </c>
    </row>
    <row r="18388" spans="1:10" ht="32" x14ac:dyDescent="0.2">
      <c r="A18388" t="s">
        <v>54943</v>
      </c>
      <c r="B18388" t="s">
        <v>54945</v>
      </c>
      <c r="C18388" t="s">
        <v>54946</v>
      </c>
      <c r="D18388">
        <v>1</v>
      </c>
      <c r="E18388" t="s">
        <v>13</v>
      </c>
      <c r="F18388" t="s">
        <v>13</v>
      </c>
      <c r="G18388" t="s">
        <v>54940</v>
      </c>
      <c r="H18388" s="3" t="s">
        <v>54941</v>
      </c>
      <c r="I18388" t="s">
        <v>315</v>
      </c>
      <c r="J18388" t="s">
        <v>54944</v>
      </c>
    </row>
    <row r="18389" spans="1:10" ht="16" x14ac:dyDescent="0.2">
      <c r="A18389" t="s">
        <v>33624</v>
      </c>
      <c r="B18389" t="s">
        <v>54947</v>
      </c>
      <c r="C18389" t="s">
        <v>54948</v>
      </c>
      <c r="D18389">
        <v>7</v>
      </c>
      <c r="E18389" t="s">
        <v>13</v>
      </c>
      <c r="F18389" t="s">
        <v>13</v>
      </c>
      <c r="G18389" t="s">
        <v>54949</v>
      </c>
      <c r="H18389" s="3" t="s">
        <v>54950</v>
      </c>
      <c r="I18389" t="s">
        <v>62</v>
      </c>
      <c r="J18389" t="s">
        <v>33628</v>
      </c>
    </row>
    <row r="18390" spans="1:10" ht="16" x14ac:dyDescent="0.2">
      <c r="A18390" t="s">
        <v>33624</v>
      </c>
      <c r="B18390" t="s">
        <v>54951</v>
      </c>
      <c r="C18390" t="s">
        <v>54952</v>
      </c>
      <c r="D18390">
        <v>5</v>
      </c>
      <c r="E18390" t="s">
        <v>13</v>
      </c>
      <c r="F18390" t="s">
        <v>13</v>
      </c>
      <c r="G18390" t="s">
        <v>54949</v>
      </c>
      <c r="H18390" s="3" t="s">
        <v>54950</v>
      </c>
      <c r="I18390" t="s">
        <v>62</v>
      </c>
      <c r="J18390" t="s">
        <v>33628</v>
      </c>
    </row>
    <row r="18391" spans="1:10" ht="16" x14ac:dyDescent="0.2">
      <c r="A18391" t="s">
        <v>10669</v>
      </c>
      <c r="B18391" t="s">
        <v>54953</v>
      </c>
      <c r="C18391" t="s">
        <v>26006</v>
      </c>
      <c r="D18391">
        <v>4</v>
      </c>
      <c r="E18391" t="s">
        <v>13</v>
      </c>
      <c r="F18391" t="s">
        <v>13</v>
      </c>
      <c r="G18391" t="s">
        <v>54949</v>
      </c>
      <c r="H18391" s="3" t="s">
        <v>54950</v>
      </c>
      <c r="I18391" t="s">
        <v>62</v>
      </c>
      <c r="J18391" t="s">
        <v>10671</v>
      </c>
    </row>
    <row r="18392" spans="1:10" ht="16" x14ac:dyDescent="0.2">
      <c r="A18392" t="s">
        <v>54954</v>
      </c>
      <c r="B18392" t="s">
        <v>54955</v>
      </c>
      <c r="C18392" t="s">
        <v>54956</v>
      </c>
      <c r="D18392">
        <v>1</v>
      </c>
      <c r="E18392" t="s">
        <v>13</v>
      </c>
      <c r="F18392" t="s">
        <v>13</v>
      </c>
      <c r="G18392" t="s">
        <v>54957</v>
      </c>
      <c r="H18392" s="3" t="s">
        <v>54958</v>
      </c>
      <c r="I18392" t="s">
        <v>62</v>
      </c>
      <c r="J18392" t="s">
        <v>54959</v>
      </c>
    </row>
    <row r="18393" spans="1:10" ht="16" x14ac:dyDescent="0.2">
      <c r="A18393" t="s">
        <v>24727</v>
      </c>
      <c r="B18393" t="s">
        <v>54960</v>
      </c>
      <c r="C18393" t="s">
        <v>54961</v>
      </c>
      <c r="D18393">
        <v>15</v>
      </c>
      <c r="E18393" t="s">
        <v>13</v>
      </c>
      <c r="F18393" t="s">
        <v>13</v>
      </c>
      <c r="G18393" t="s">
        <v>54957</v>
      </c>
      <c r="H18393" s="3" t="s">
        <v>54958</v>
      </c>
      <c r="I18393" t="s">
        <v>62</v>
      </c>
      <c r="J18393" t="s">
        <v>24732</v>
      </c>
    </row>
    <row r="18394" spans="1:10" ht="16" x14ac:dyDescent="0.2">
      <c r="A18394" t="s">
        <v>54954</v>
      </c>
      <c r="B18394" t="s">
        <v>54962</v>
      </c>
      <c r="C18394" t="s">
        <v>54963</v>
      </c>
      <c r="D18394">
        <v>2</v>
      </c>
      <c r="E18394" t="s">
        <v>13</v>
      </c>
      <c r="F18394" t="s">
        <v>13</v>
      </c>
      <c r="G18394" t="s">
        <v>54957</v>
      </c>
      <c r="H18394" s="3" t="s">
        <v>54958</v>
      </c>
      <c r="I18394" t="s">
        <v>62</v>
      </c>
      <c r="J18394" t="s">
        <v>54959</v>
      </c>
    </row>
    <row r="18395" spans="1:10" ht="16" x14ac:dyDescent="0.2">
      <c r="A18395" t="s">
        <v>24727</v>
      </c>
      <c r="B18395" t="s">
        <v>54964</v>
      </c>
      <c r="C18395" t="s">
        <v>54965</v>
      </c>
      <c r="D18395">
        <v>12</v>
      </c>
      <c r="E18395" t="s">
        <v>13</v>
      </c>
      <c r="F18395" t="s">
        <v>13</v>
      </c>
      <c r="G18395" t="s">
        <v>54957</v>
      </c>
      <c r="H18395" s="3" t="s">
        <v>54958</v>
      </c>
      <c r="I18395" t="s">
        <v>62</v>
      </c>
      <c r="J18395" t="s">
        <v>24732</v>
      </c>
    </row>
    <row r="18396" spans="1:10" ht="16" x14ac:dyDescent="0.2">
      <c r="A18396" t="s">
        <v>35694</v>
      </c>
      <c r="B18396" t="s">
        <v>54966</v>
      </c>
      <c r="C18396" t="s">
        <v>54967</v>
      </c>
      <c r="D18396">
        <v>4</v>
      </c>
      <c r="E18396" t="s">
        <v>13</v>
      </c>
      <c r="F18396" t="s">
        <v>13</v>
      </c>
      <c r="G18396" t="s">
        <v>54957</v>
      </c>
      <c r="H18396" s="3" t="s">
        <v>54958</v>
      </c>
      <c r="I18396" t="s">
        <v>62</v>
      </c>
      <c r="J18396" t="s">
        <v>35695</v>
      </c>
    </row>
    <row r="18397" spans="1:10" ht="16" x14ac:dyDescent="0.2">
      <c r="A18397" t="s">
        <v>28602</v>
      </c>
      <c r="B18397" t="s">
        <v>54968</v>
      </c>
      <c r="C18397" t="s">
        <v>54969</v>
      </c>
      <c r="D18397">
        <v>16</v>
      </c>
      <c r="E18397" t="s">
        <v>13</v>
      </c>
      <c r="F18397" t="s">
        <v>13</v>
      </c>
      <c r="G18397" t="s">
        <v>54957</v>
      </c>
      <c r="H18397" s="3" t="s">
        <v>54970</v>
      </c>
      <c r="I18397" t="s">
        <v>62</v>
      </c>
      <c r="J18397" t="s">
        <v>28607</v>
      </c>
    </row>
    <row r="18398" spans="1:10" ht="16" x14ac:dyDescent="0.2">
      <c r="A18398" t="s">
        <v>54971</v>
      </c>
      <c r="B18398" t="s">
        <v>54955</v>
      </c>
      <c r="C18398" t="s">
        <v>54956</v>
      </c>
      <c r="D18398">
        <v>1</v>
      </c>
      <c r="E18398" t="s">
        <v>13</v>
      </c>
      <c r="F18398" t="s">
        <v>13</v>
      </c>
      <c r="G18398" t="s">
        <v>54957</v>
      </c>
      <c r="H18398" s="3" t="s">
        <v>54958</v>
      </c>
      <c r="I18398" t="s">
        <v>62</v>
      </c>
      <c r="J18398" t="s">
        <v>54972</v>
      </c>
    </row>
    <row r="18399" spans="1:10" ht="32" x14ac:dyDescent="0.2">
      <c r="A18399" t="s">
        <v>54973</v>
      </c>
      <c r="B18399" t="s">
        <v>54974</v>
      </c>
      <c r="C18399" t="s">
        <v>54975</v>
      </c>
      <c r="D18399">
        <v>1</v>
      </c>
      <c r="E18399" t="s">
        <v>13</v>
      </c>
      <c r="F18399" t="s">
        <v>13</v>
      </c>
      <c r="G18399" t="s">
        <v>54957</v>
      </c>
      <c r="H18399" s="3" t="s">
        <v>54976</v>
      </c>
      <c r="I18399" t="s">
        <v>62</v>
      </c>
      <c r="J18399" t="s">
        <v>54977</v>
      </c>
    </row>
    <row r="18400" spans="1:10" ht="16" x14ac:dyDescent="0.2">
      <c r="A18400" t="s">
        <v>54954</v>
      </c>
      <c r="B18400" t="s">
        <v>54978</v>
      </c>
      <c r="C18400" t="s">
        <v>54979</v>
      </c>
      <c r="D18400">
        <v>3</v>
      </c>
      <c r="E18400" t="s">
        <v>13</v>
      </c>
      <c r="F18400" t="s">
        <v>13</v>
      </c>
      <c r="G18400" t="s">
        <v>54957</v>
      </c>
      <c r="H18400" s="3" t="s">
        <v>54958</v>
      </c>
      <c r="I18400" t="s">
        <v>62</v>
      </c>
      <c r="J18400" t="s">
        <v>54959</v>
      </c>
    </row>
    <row r="18401" spans="1:10" ht="16" x14ac:dyDescent="0.2">
      <c r="A18401" t="s">
        <v>54971</v>
      </c>
      <c r="B18401" t="s">
        <v>54978</v>
      </c>
      <c r="C18401" t="s">
        <v>54979</v>
      </c>
      <c r="D18401">
        <v>7</v>
      </c>
      <c r="E18401" t="s">
        <v>13</v>
      </c>
      <c r="F18401" t="s">
        <v>13</v>
      </c>
      <c r="G18401" t="s">
        <v>54957</v>
      </c>
      <c r="H18401" s="3" t="s">
        <v>54958</v>
      </c>
      <c r="I18401" t="s">
        <v>62</v>
      </c>
      <c r="J18401" t="s">
        <v>54972</v>
      </c>
    </row>
    <row r="18402" spans="1:10" ht="16" x14ac:dyDescent="0.2">
      <c r="A18402" t="s">
        <v>54971</v>
      </c>
      <c r="B18402" t="s">
        <v>54980</v>
      </c>
      <c r="C18402" t="s">
        <v>54981</v>
      </c>
      <c r="D18402">
        <v>8</v>
      </c>
      <c r="E18402" t="s">
        <v>13</v>
      </c>
      <c r="F18402" t="s">
        <v>13</v>
      </c>
      <c r="G18402" t="s">
        <v>54957</v>
      </c>
      <c r="H18402" s="3" t="s">
        <v>54958</v>
      </c>
      <c r="I18402" t="s">
        <v>62</v>
      </c>
      <c r="J18402" t="s">
        <v>54972</v>
      </c>
    </row>
    <row r="18403" spans="1:10" ht="16" x14ac:dyDescent="0.2">
      <c r="A18403" t="s">
        <v>54971</v>
      </c>
      <c r="B18403" t="s">
        <v>54962</v>
      </c>
      <c r="C18403" t="s">
        <v>54963</v>
      </c>
      <c r="D18403">
        <v>6</v>
      </c>
      <c r="E18403" t="s">
        <v>13</v>
      </c>
      <c r="F18403" t="s">
        <v>13</v>
      </c>
      <c r="G18403" t="s">
        <v>54957</v>
      </c>
      <c r="H18403" s="3" t="s">
        <v>54958</v>
      </c>
      <c r="I18403" t="s">
        <v>62</v>
      </c>
      <c r="J18403" t="s">
        <v>54972</v>
      </c>
    </row>
    <row r="18404" spans="1:10" ht="16" x14ac:dyDescent="0.2">
      <c r="A18404" t="s">
        <v>31417</v>
      </c>
      <c r="B18404" t="s">
        <v>54962</v>
      </c>
      <c r="C18404" t="s">
        <v>54963</v>
      </c>
      <c r="D18404">
        <v>4</v>
      </c>
      <c r="E18404" t="s">
        <v>13</v>
      </c>
      <c r="F18404" t="s">
        <v>13</v>
      </c>
      <c r="G18404" t="s">
        <v>54957</v>
      </c>
      <c r="H18404" s="3" t="s">
        <v>54958</v>
      </c>
      <c r="I18404" t="s">
        <v>62</v>
      </c>
      <c r="J18404" t="s">
        <v>31421</v>
      </c>
    </row>
    <row r="18405" spans="1:10" ht="16" x14ac:dyDescent="0.2">
      <c r="A18405" t="s">
        <v>49208</v>
      </c>
      <c r="B18405" t="s">
        <v>54982</v>
      </c>
      <c r="C18405" t="s">
        <v>54983</v>
      </c>
      <c r="D18405">
        <v>1</v>
      </c>
      <c r="E18405" t="s">
        <v>13</v>
      </c>
      <c r="F18405" t="s">
        <v>13</v>
      </c>
      <c r="G18405" t="s">
        <v>54957</v>
      </c>
      <c r="H18405" s="3" t="s">
        <v>54958</v>
      </c>
      <c r="I18405" t="s">
        <v>62</v>
      </c>
      <c r="J18405" t="s">
        <v>49212</v>
      </c>
    </row>
    <row r="18406" spans="1:10" ht="16" x14ac:dyDescent="0.2">
      <c r="A18406" t="s">
        <v>54954</v>
      </c>
      <c r="B18406" t="s">
        <v>54980</v>
      </c>
      <c r="C18406" t="s">
        <v>54981</v>
      </c>
      <c r="D18406">
        <v>5</v>
      </c>
      <c r="E18406" t="s">
        <v>13</v>
      </c>
      <c r="F18406" t="s">
        <v>13</v>
      </c>
      <c r="G18406" t="s">
        <v>54957</v>
      </c>
      <c r="H18406" s="3" t="s">
        <v>54958</v>
      </c>
      <c r="I18406" t="s">
        <v>62</v>
      </c>
      <c r="J18406" t="s">
        <v>54959</v>
      </c>
    </row>
    <row r="18407" spans="1:10" ht="16" x14ac:dyDescent="0.2">
      <c r="A18407" t="s">
        <v>54984</v>
      </c>
      <c r="B18407" t="s">
        <v>54955</v>
      </c>
      <c r="C18407" t="s">
        <v>54956</v>
      </c>
      <c r="D18407">
        <v>7</v>
      </c>
      <c r="E18407" t="s">
        <v>13</v>
      </c>
      <c r="F18407" t="s">
        <v>13</v>
      </c>
      <c r="G18407" t="s">
        <v>54957</v>
      </c>
      <c r="H18407" s="3" t="s">
        <v>54958</v>
      </c>
      <c r="I18407" t="s">
        <v>62</v>
      </c>
      <c r="J18407" t="s">
        <v>54985</v>
      </c>
    </row>
    <row r="18408" spans="1:10" ht="16" x14ac:dyDescent="0.2">
      <c r="A18408" t="s">
        <v>54986</v>
      </c>
      <c r="B18408" t="s">
        <v>54978</v>
      </c>
      <c r="C18408" t="s">
        <v>54979</v>
      </c>
      <c r="D18408">
        <v>6</v>
      </c>
      <c r="E18408" t="s">
        <v>13</v>
      </c>
      <c r="F18408" t="s">
        <v>13</v>
      </c>
      <c r="G18408" t="s">
        <v>54957</v>
      </c>
      <c r="H18408" s="3" t="s">
        <v>54958</v>
      </c>
      <c r="I18408" t="s">
        <v>62</v>
      </c>
      <c r="J18408" t="s">
        <v>54987</v>
      </c>
    </row>
    <row r="18409" spans="1:10" ht="16" x14ac:dyDescent="0.2">
      <c r="A18409" t="s">
        <v>32219</v>
      </c>
      <c r="B18409" t="s">
        <v>54955</v>
      </c>
      <c r="C18409" t="s">
        <v>54956</v>
      </c>
      <c r="D18409">
        <v>9</v>
      </c>
      <c r="E18409" t="s">
        <v>13</v>
      </c>
      <c r="F18409" t="s">
        <v>13</v>
      </c>
      <c r="G18409" t="s">
        <v>54957</v>
      </c>
      <c r="H18409" s="3" t="s">
        <v>54958</v>
      </c>
      <c r="I18409" t="s">
        <v>62</v>
      </c>
      <c r="J18409" t="s">
        <v>32222</v>
      </c>
    </row>
    <row r="18410" spans="1:10" ht="16" x14ac:dyDescent="0.2">
      <c r="A18410" t="s">
        <v>32219</v>
      </c>
      <c r="B18410" t="s">
        <v>54962</v>
      </c>
      <c r="C18410" t="s">
        <v>54963</v>
      </c>
      <c r="D18410">
        <v>3</v>
      </c>
      <c r="E18410" t="s">
        <v>13</v>
      </c>
      <c r="F18410" t="s">
        <v>13</v>
      </c>
      <c r="G18410" t="s">
        <v>54957</v>
      </c>
      <c r="H18410" s="3" t="s">
        <v>54958</v>
      </c>
      <c r="I18410" t="s">
        <v>62</v>
      </c>
      <c r="J18410" t="s">
        <v>32222</v>
      </c>
    </row>
    <row r="18411" spans="1:10" ht="16" x14ac:dyDescent="0.2">
      <c r="A18411" t="s">
        <v>27984</v>
      </c>
      <c r="B18411" t="s">
        <v>54988</v>
      </c>
      <c r="C18411" t="s">
        <v>54989</v>
      </c>
      <c r="D18411">
        <v>2</v>
      </c>
      <c r="E18411" t="s">
        <v>13</v>
      </c>
      <c r="F18411" t="s">
        <v>13</v>
      </c>
      <c r="G18411" t="s">
        <v>54957</v>
      </c>
      <c r="H18411" s="3" t="s">
        <v>54990</v>
      </c>
      <c r="I18411" t="s">
        <v>62</v>
      </c>
      <c r="J18411" t="s">
        <v>27988</v>
      </c>
    </row>
    <row r="18412" spans="1:10" ht="16" x14ac:dyDescent="0.2">
      <c r="A18412" t="s">
        <v>32219</v>
      </c>
      <c r="B18412" t="s">
        <v>54978</v>
      </c>
      <c r="C18412" t="s">
        <v>54979</v>
      </c>
      <c r="D18412">
        <v>5</v>
      </c>
      <c r="E18412" t="s">
        <v>13</v>
      </c>
      <c r="F18412" t="s">
        <v>13</v>
      </c>
      <c r="G18412" t="s">
        <v>54957</v>
      </c>
      <c r="H18412" s="3" t="s">
        <v>54958</v>
      </c>
      <c r="I18412" t="s">
        <v>62</v>
      </c>
      <c r="J18412" t="s">
        <v>32222</v>
      </c>
    </row>
    <row r="18413" spans="1:10" ht="16" x14ac:dyDescent="0.2">
      <c r="A18413" t="s">
        <v>32219</v>
      </c>
      <c r="B18413" t="s">
        <v>54980</v>
      </c>
      <c r="C18413" t="s">
        <v>54981</v>
      </c>
      <c r="D18413">
        <v>6</v>
      </c>
      <c r="E18413" t="s">
        <v>13</v>
      </c>
      <c r="F18413" t="s">
        <v>13</v>
      </c>
      <c r="G18413" t="s">
        <v>54957</v>
      </c>
      <c r="H18413" s="3" t="s">
        <v>54958</v>
      </c>
      <c r="I18413" t="s">
        <v>62</v>
      </c>
      <c r="J18413" t="s">
        <v>32222</v>
      </c>
    </row>
    <row r="18414" spans="1:10" ht="16" x14ac:dyDescent="0.2">
      <c r="A18414" t="s">
        <v>54984</v>
      </c>
      <c r="B18414" t="s">
        <v>54980</v>
      </c>
      <c r="C18414" t="s">
        <v>54981</v>
      </c>
      <c r="D18414">
        <v>4</v>
      </c>
      <c r="E18414" t="s">
        <v>13</v>
      </c>
      <c r="F18414" t="s">
        <v>13</v>
      </c>
      <c r="G18414" t="s">
        <v>54957</v>
      </c>
      <c r="H18414" s="3" t="s">
        <v>54958</v>
      </c>
      <c r="I18414" t="s">
        <v>62</v>
      </c>
      <c r="J18414" t="s">
        <v>54985</v>
      </c>
    </row>
    <row r="18415" spans="1:10" ht="32" x14ac:dyDescent="0.2">
      <c r="A18415" t="s">
        <v>54991</v>
      </c>
      <c r="B18415" t="s">
        <v>54992</v>
      </c>
      <c r="C18415" t="s">
        <v>54993</v>
      </c>
      <c r="D18415">
        <v>1</v>
      </c>
      <c r="E18415" t="s">
        <v>13</v>
      </c>
      <c r="F18415" t="s">
        <v>13</v>
      </c>
      <c r="G18415" t="s">
        <v>54957</v>
      </c>
      <c r="H18415" s="3" t="s">
        <v>54994</v>
      </c>
      <c r="I18415" t="s">
        <v>62</v>
      </c>
      <c r="J18415" t="s">
        <v>54995</v>
      </c>
    </row>
    <row r="18416" spans="1:10" ht="16" x14ac:dyDescent="0.2">
      <c r="A18416" t="s">
        <v>54986</v>
      </c>
      <c r="B18416" t="s">
        <v>54955</v>
      </c>
      <c r="C18416" t="s">
        <v>54956</v>
      </c>
      <c r="D18416">
        <v>7</v>
      </c>
      <c r="E18416" t="s">
        <v>13</v>
      </c>
      <c r="F18416" t="s">
        <v>13</v>
      </c>
      <c r="G18416" t="s">
        <v>54957</v>
      </c>
      <c r="H18416" s="3" t="s">
        <v>54958</v>
      </c>
      <c r="I18416" t="s">
        <v>62</v>
      </c>
      <c r="J18416" t="s">
        <v>54987</v>
      </c>
    </row>
    <row r="18417" spans="1:10" ht="16" x14ac:dyDescent="0.2">
      <c r="A18417" t="s">
        <v>24727</v>
      </c>
      <c r="B18417" t="s">
        <v>54996</v>
      </c>
      <c r="C18417" t="s">
        <v>54997</v>
      </c>
      <c r="D18417">
        <v>4</v>
      </c>
      <c r="E18417" t="s">
        <v>13</v>
      </c>
      <c r="F18417" t="s">
        <v>13</v>
      </c>
      <c r="G18417" t="s">
        <v>54957</v>
      </c>
      <c r="H18417" s="3" t="s">
        <v>54958</v>
      </c>
      <c r="I18417" t="s">
        <v>62</v>
      </c>
      <c r="J18417" t="s">
        <v>24732</v>
      </c>
    </row>
    <row r="18418" spans="1:10" ht="16" x14ac:dyDescent="0.2">
      <c r="A18418" t="s">
        <v>54986</v>
      </c>
      <c r="B18418" t="s">
        <v>54980</v>
      </c>
      <c r="C18418" t="s">
        <v>54981</v>
      </c>
      <c r="D18418">
        <v>5</v>
      </c>
      <c r="E18418" t="s">
        <v>13</v>
      </c>
      <c r="F18418" t="s">
        <v>13</v>
      </c>
      <c r="G18418" t="s">
        <v>54957</v>
      </c>
      <c r="H18418" s="3" t="s">
        <v>54958</v>
      </c>
      <c r="I18418" t="s">
        <v>62</v>
      </c>
      <c r="J18418" t="s">
        <v>54987</v>
      </c>
    </row>
    <row r="18419" spans="1:10" ht="16" x14ac:dyDescent="0.2">
      <c r="A18419" t="s">
        <v>5954</v>
      </c>
      <c r="B18419" t="s">
        <v>54998</v>
      </c>
      <c r="C18419" t="s">
        <v>54999</v>
      </c>
      <c r="D18419">
        <v>5</v>
      </c>
      <c r="E18419" t="s">
        <v>13</v>
      </c>
      <c r="F18419" t="s">
        <v>13</v>
      </c>
      <c r="G18419" t="s">
        <v>54957</v>
      </c>
      <c r="H18419" s="3" t="s">
        <v>54958</v>
      </c>
      <c r="I18419" t="s">
        <v>62</v>
      </c>
      <c r="J18419" t="s">
        <v>5958</v>
      </c>
    </row>
    <row r="18420" spans="1:10" ht="16" x14ac:dyDescent="0.2">
      <c r="A18420" t="s">
        <v>41652</v>
      </c>
      <c r="B18420" t="s">
        <v>54964</v>
      </c>
      <c r="C18420" t="s">
        <v>54965</v>
      </c>
      <c r="D18420">
        <v>8</v>
      </c>
      <c r="E18420" t="s">
        <v>13</v>
      </c>
      <c r="F18420" t="s">
        <v>13</v>
      </c>
      <c r="G18420" t="s">
        <v>54957</v>
      </c>
      <c r="H18420" s="3" t="s">
        <v>55000</v>
      </c>
      <c r="I18420" t="s">
        <v>62</v>
      </c>
      <c r="J18420" t="s">
        <v>41657</v>
      </c>
    </row>
    <row r="18421" spans="1:10" ht="16" x14ac:dyDescent="0.2">
      <c r="A18421" t="s">
        <v>54984</v>
      </c>
      <c r="B18421" t="s">
        <v>37913</v>
      </c>
      <c r="C18421" t="s">
        <v>37914</v>
      </c>
      <c r="D18421">
        <v>1</v>
      </c>
      <c r="E18421" t="s">
        <v>13</v>
      </c>
      <c r="F18421" t="s">
        <v>13</v>
      </c>
      <c r="G18421" t="s">
        <v>54957</v>
      </c>
      <c r="H18421" s="3" t="s">
        <v>54958</v>
      </c>
      <c r="I18421" t="s">
        <v>62</v>
      </c>
      <c r="J18421" t="s">
        <v>54985</v>
      </c>
    </row>
    <row r="18422" spans="1:10" ht="16" x14ac:dyDescent="0.2">
      <c r="A18422" t="s">
        <v>55001</v>
      </c>
      <c r="B18422" t="s">
        <v>54978</v>
      </c>
      <c r="C18422" t="s">
        <v>54979</v>
      </c>
      <c r="D18422">
        <v>6</v>
      </c>
      <c r="E18422" t="s">
        <v>13</v>
      </c>
      <c r="F18422" t="s">
        <v>13</v>
      </c>
      <c r="G18422" t="s">
        <v>54957</v>
      </c>
      <c r="H18422" s="3" t="s">
        <v>54990</v>
      </c>
      <c r="I18422" t="s">
        <v>62</v>
      </c>
      <c r="J18422" t="s">
        <v>55002</v>
      </c>
    </row>
    <row r="18423" spans="1:10" ht="16" x14ac:dyDescent="0.2">
      <c r="A18423" t="s">
        <v>54984</v>
      </c>
      <c r="B18423" t="s">
        <v>54978</v>
      </c>
      <c r="C18423" t="s">
        <v>54979</v>
      </c>
      <c r="D18423">
        <v>3</v>
      </c>
      <c r="E18423" t="s">
        <v>13</v>
      </c>
      <c r="F18423" t="s">
        <v>13</v>
      </c>
      <c r="G18423" t="s">
        <v>54957</v>
      </c>
      <c r="H18423" s="3" t="s">
        <v>54958</v>
      </c>
      <c r="I18423" t="s">
        <v>62</v>
      </c>
      <c r="J18423" t="s">
        <v>54985</v>
      </c>
    </row>
    <row r="18424" spans="1:10" ht="16" x14ac:dyDescent="0.2">
      <c r="A18424" t="s">
        <v>5922</v>
      </c>
      <c r="B18424" t="s">
        <v>54978</v>
      </c>
      <c r="C18424" t="s">
        <v>54979</v>
      </c>
      <c r="D18424">
        <v>15</v>
      </c>
      <c r="E18424" t="s">
        <v>13</v>
      </c>
      <c r="F18424" t="s">
        <v>13</v>
      </c>
      <c r="G18424" t="s">
        <v>54957</v>
      </c>
      <c r="H18424" s="3" t="s">
        <v>54958</v>
      </c>
      <c r="I18424" t="s">
        <v>62</v>
      </c>
      <c r="J18424" t="s">
        <v>5926</v>
      </c>
    </row>
    <row r="18425" spans="1:10" ht="16" x14ac:dyDescent="0.2">
      <c r="A18425" t="s">
        <v>27984</v>
      </c>
      <c r="B18425" t="s">
        <v>54978</v>
      </c>
      <c r="C18425" t="s">
        <v>54979</v>
      </c>
      <c r="D18425">
        <v>4</v>
      </c>
      <c r="E18425" t="s">
        <v>13</v>
      </c>
      <c r="F18425" t="s">
        <v>13</v>
      </c>
      <c r="G18425" t="s">
        <v>54957</v>
      </c>
      <c r="H18425" s="3" t="s">
        <v>54990</v>
      </c>
      <c r="I18425" t="s">
        <v>62</v>
      </c>
      <c r="J18425" t="s">
        <v>27988</v>
      </c>
    </row>
    <row r="18426" spans="1:10" ht="16" x14ac:dyDescent="0.2">
      <c r="A18426" t="s">
        <v>55003</v>
      </c>
      <c r="B18426" t="s">
        <v>31051</v>
      </c>
      <c r="C18426" t="s">
        <v>31052</v>
      </c>
      <c r="D18426">
        <v>4</v>
      </c>
      <c r="E18426" t="s">
        <v>13</v>
      </c>
      <c r="F18426" t="s">
        <v>13</v>
      </c>
      <c r="G18426" t="s">
        <v>55004</v>
      </c>
      <c r="H18426" s="3" t="s">
        <v>55005</v>
      </c>
      <c r="I18426" t="s">
        <v>62</v>
      </c>
      <c r="J18426" t="s">
        <v>55006</v>
      </c>
    </row>
    <row r="18427" spans="1:10" ht="16" x14ac:dyDescent="0.2">
      <c r="A18427" t="s">
        <v>41652</v>
      </c>
      <c r="B18427" t="s">
        <v>55007</v>
      </c>
      <c r="C18427" t="s">
        <v>55008</v>
      </c>
      <c r="D18427">
        <v>3</v>
      </c>
      <c r="E18427" t="s">
        <v>13</v>
      </c>
      <c r="F18427" t="s">
        <v>13</v>
      </c>
      <c r="G18427" t="s">
        <v>55004</v>
      </c>
      <c r="H18427" s="3" t="s">
        <v>55005</v>
      </c>
      <c r="I18427" t="s">
        <v>62</v>
      </c>
      <c r="J18427" t="s">
        <v>41657</v>
      </c>
    </row>
    <row r="18428" spans="1:10" ht="32" x14ac:dyDescent="0.2">
      <c r="A18428" t="s">
        <v>54973</v>
      </c>
      <c r="B18428" t="s">
        <v>55009</v>
      </c>
      <c r="C18428" t="s">
        <v>55010</v>
      </c>
      <c r="D18428">
        <v>2</v>
      </c>
      <c r="E18428" t="s">
        <v>13</v>
      </c>
      <c r="F18428" t="s">
        <v>13</v>
      </c>
      <c r="G18428" t="s">
        <v>55004</v>
      </c>
      <c r="H18428" s="3" t="s">
        <v>55011</v>
      </c>
      <c r="I18428" t="s">
        <v>62</v>
      </c>
      <c r="J18428" t="s">
        <v>54977</v>
      </c>
    </row>
    <row r="18429" spans="1:10" ht="16" x14ac:dyDescent="0.2">
      <c r="A18429" t="s">
        <v>31417</v>
      </c>
      <c r="B18429" t="s">
        <v>54955</v>
      </c>
      <c r="C18429" t="s">
        <v>54956</v>
      </c>
      <c r="D18429">
        <v>1</v>
      </c>
      <c r="E18429" t="s">
        <v>13</v>
      </c>
      <c r="F18429" t="s">
        <v>13</v>
      </c>
      <c r="G18429" t="s">
        <v>55004</v>
      </c>
      <c r="H18429" s="3" t="s">
        <v>55005</v>
      </c>
      <c r="I18429" t="s">
        <v>62</v>
      </c>
      <c r="J18429" t="s">
        <v>31421</v>
      </c>
    </row>
    <row r="18430" spans="1:10" ht="16" x14ac:dyDescent="0.2">
      <c r="A18430" t="s">
        <v>55012</v>
      </c>
      <c r="B18430" t="s">
        <v>54978</v>
      </c>
      <c r="C18430" t="s">
        <v>54979</v>
      </c>
      <c r="D18430">
        <v>6</v>
      </c>
      <c r="E18430" t="s">
        <v>13</v>
      </c>
      <c r="F18430" t="s">
        <v>13</v>
      </c>
      <c r="G18430" t="s">
        <v>55004</v>
      </c>
      <c r="H18430" s="3" t="s">
        <v>55005</v>
      </c>
      <c r="I18430" t="s">
        <v>62</v>
      </c>
      <c r="J18430" t="s">
        <v>55013</v>
      </c>
    </row>
    <row r="18431" spans="1:10" ht="16" x14ac:dyDescent="0.2">
      <c r="A18431" t="s">
        <v>31417</v>
      </c>
      <c r="B18431" t="s">
        <v>54978</v>
      </c>
      <c r="C18431" t="s">
        <v>54979</v>
      </c>
      <c r="D18431">
        <v>5</v>
      </c>
      <c r="E18431" t="s">
        <v>13</v>
      </c>
      <c r="F18431" t="s">
        <v>13</v>
      </c>
      <c r="G18431" t="s">
        <v>55004</v>
      </c>
      <c r="H18431" s="3" t="s">
        <v>55005</v>
      </c>
      <c r="I18431" t="s">
        <v>62</v>
      </c>
      <c r="J18431" t="s">
        <v>31421</v>
      </c>
    </row>
    <row r="18432" spans="1:10" ht="16" x14ac:dyDescent="0.2">
      <c r="A18432" t="s">
        <v>29537</v>
      </c>
      <c r="B18432" t="s">
        <v>55014</v>
      </c>
      <c r="C18432" t="s">
        <v>54979</v>
      </c>
      <c r="D18432">
        <v>6</v>
      </c>
      <c r="E18432" t="s">
        <v>13</v>
      </c>
      <c r="F18432" t="s">
        <v>13</v>
      </c>
      <c r="G18432" t="s">
        <v>55004</v>
      </c>
      <c r="H18432" s="3" t="s">
        <v>55005</v>
      </c>
      <c r="I18432" t="s">
        <v>62</v>
      </c>
      <c r="J18432" t="s">
        <v>29538</v>
      </c>
    </row>
    <row r="18433" spans="1:10" ht="16" x14ac:dyDescent="0.2">
      <c r="A18433" t="s">
        <v>31417</v>
      </c>
      <c r="B18433" t="s">
        <v>32301</v>
      </c>
      <c r="C18433" t="s">
        <v>32302</v>
      </c>
      <c r="D18433">
        <v>8</v>
      </c>
      <c r="E18433" t="s">
        <v>13</v>
      </c>
      <c r="F18433" t="s">
        <v>13</v>
      </c>
      <c r="G18433" t="s">
        <v>55004</v>
      </c>
      <c r="H18433" s="3" t="s">
        <v>55005</v>
      </c>
      <c r="I18433" t="s">
        <v>62</v>
      </c>
      <c r="J18433" t="s">
        <v>31421</v>
      </c>
    </row>
    <row r="18434" spans="1:10" ht="16" x14ac:dyDescent="0.2">
      <c r="A18434" t="s">
        <v>5985</v>
      </c>
      <c r="B18434" t="s">
        <v>37913</v>
      </c>
      <c r="C18434" t="s">
        <v>37914</v>
      </c>
      <c r="D18434">
        <v>3</v>
      </c>
      <c r="E18434" t="s">
        <v>13</v>
      </c>
      <c r="F18434" t="s">
        <v>13</v>
      </c>
      <c r="G18434" t="s">
        <v>55004</v>
      </c>
      <c r="H18434" s="3" t="s">
        <v>55005</v>
      </c>
      <c r="I18434" t="s">
        <v>62</v>
      </c>
      <c r="J18434" t="s">
        <v>5990</v>
      </c>
    </row>
    <row r="18435" spans="1:10" ht="16" x14ac:dyDescent="0.2">
      <c r="A18435" t="s">
        <v>54991</v>
      </c>
      <c r="B18435" t="s">
        <v>54980</v>
      </c>
      <c r="C18435" t="s">
        <v>54981</v>
      </c>
      <c r="D18435">
        <v>5</v>
      </c>
      <c r="E18435" t="s">
        <v>13</v>
      </c>
      <c r="F18435" t="s">
        <v>13</v>
      </c>
      <c r="G18435" t="s">
        <v>55004</v>
      </c>
      <c r="H18435" s="3" t="s">
        <v>55005</v>
      </c>
      <c r="I18435" t="s">
        <v>62</v>
      </c>
      <c r="J18435" t="s">
        <v>54995</v>
      </c>
    </row>
    <row r="18436" spans="1:10" ht="16" x14ac:dyDescent="0.2">
      <c r="A18436" t="s">
        <v>41652</v>
      </c>
      <c r="B18436" t="s">
        <v>55015</v>
      </c>
      <c r="C18436" t="s">
        <v>55016</v>
      </c>
      <c r="D18436">
        <v>6</v>
      </c>
      <c r="E18436" t="s">
        <v>13</v>
      </c>
      <c r="F18436" t="s">
        <v>13</v>
      </c>
      <c r="G18436" t="s">
        <v>55004</v>
      </c>
      <c r="H18436" s="3" t="s">
        <v>55005</v>
      </c>
      <c r="I18436" t="s">
        <v>62</v>
      </c>
      <c r="J18436" t="s">
        <v>41657</v>
      </c>
    </row>
    <row r="18437" spans="1:10" ht="16" x14ac:dyDescent="0.2">
      <c r="A18437" t="s">
        <v>55003</v>
      </c>
      <c r="B18437" t="s">
        <v>54978</v>
      </c>
      <c r="C18437" t="s">
        <v>54979</v>
      </c>
      <c r="D18437">
        <v>5</v>
      </c>
      <c r="E18437" t="s">
        <v>13</v>
      </c>
      <c r="F18437" t="s">
        <v>13</v>
      </c>
      <c r="G18437" t="s">
        <v>55004</v>
      </c>
      <c r="H18437" s="3" t="s">
        <v>55005</v>
      </c>
      <c r="I18437" t="s">
        <v>62</v>
      </c>
      <c r="J18437" t="s">
        <v>55006</v>
      </c>
    </row>
    <row r="18438" spans="1:10" ht="16" x14ac:dyDescent="0.2">
      <c r="A18438" t="s">
        <v>31417</v>
      </c>
      <c r="B18438" t="s">
        <v>54980</v>
      </c>
      <c r="C18438" t="s">
        <v>54981</v>
      </c>
      <c r="D18438">
        <v>2</v>
      </c>
      <c r="E18438" t="s">
        <v>13</v>
      </c>
      <c r="F18438" t="s">
        <v>13</v>
      </c>
      <c r="G18438" t="s">
        <v>55004</v>
      </c>
      <c r="H18438" s="3" t="s">
        <v>55005</v>
      </c>
      <c r="I18438" t="s">
        <v>62</v>
      </c>
      <c r="J18438" t="s">
        <v>31421</v>
      </c>
    </row>
    <row r="18439" spans="1:10" ht="16" x14ac:dyDescent="0.2">
      <c r="A18439" t="s">
        <v>28035</v>
      </c>
      <c r="B18439" t="s">
        <v>54978</v>
      </c>
      <c r="C18439" t="s">
        <v>54979</v>
      </c>
      <c r="D18439">
        <v>3</v>
      </c>
      <c r="E18439" t="s">
        <v>13</v>
      </c>
      <c r="F18439" t="s">
        <v>13</v>
      </c>
      <c r="G18439" t="s">
        <v>55004</v>
      </c>
      <c r="H18439" s="3" t="s">
        <v>55005</v>
      </c>
      <c r="I18439" t="s">
        <v>62</v>
      </c>
      <c r="J18439" t="s">
        <v>28037</v>
      </c>
    </row>
    <row r="18440" spans="1:10" ht="16" x14ac:dyDescent="0.2">
      <c r="A18440" t="s">
        <v>41652</v>
      </c>
      <c r="B18440" t="s">
        <v>55017</v>
      </c>
      <c r="C18440" t="s">
        <v>55018</v>
      </c>
      <c r="D18440">
        <v>7</v>
      </c>
      <c r="E18440" t="s">
        <v>13</v>
      </c>
      <c r="F18440" t="s">
        <v>13</v>
      </c>
      <c r="G18440" t="s">
        <v>55004</v>
      </c>
      <c r="H18440" s="3" t="s">
        <v>55005</v>
      </c>
      <c r="I18440" t="s">
        <v>62</v>
      </c>
      <c r="J18440" t="s">
        <v>41657</v>
      </c>
    </row>
    <row r="18441" spans="1:10" ht="16" x14ac:dyDescent="0.2">
      <c r="A18441" t="s">
        <v>41652</v>
      </c>
      <c r="B18441" t="s">
        <v>55019</v>
      </c>
      <c r="C18441" t="s">
        <v>55020</v>
      </c>
      <c r="D18441">
        <v>1</v>
      </c>
      <c r="E18441" t="s">
        <v>13</v>
      </c>
      <c r="F18441" t="s">
        <v>13</v>
      </c>
      <c r="G18441" t="s">
        <v>55004</v>
      </c>
      <c r="H18441" s="3" t="s">
        <v>55005</v>
      </c>
      <c r="I18441" t="s">
        <v>62</v>
      </c>
      <c r="J18441" t="s">
        <v>41657</v>
      </c>
    </row>
    <row r="18442" spans="1:10" ht="16" x14ac:dyDescent="0.2">
      <c r="A18442" t="s">
        <v>54991</v>
      </c>
      <c r="B18442" t="s">
        <v>54955</v>
      </c>
      <c r="C18442" t="s">
        <v>54956</v>
      </c>
      <c r="D18442">
        <v>8</v>
      </c>
      <c r="E18442" t="s">
        <v>13</v>
      </c>
      <c r="F18442" t="s">
        <v>13</v>
      </c>
      <c r="G18442" t="s">
        <v>55004</v>
      </c>
      <c r="H18442" s="3" t="s">
        <v>55005</v>
      </c>
      <c r="I18442" t="s">
        <v>62</v>
      </c>
      <c r="J18442" t="s">
        <v>54995</v>
      </c>
    </row>
    <row r="18443" spans="1:10" ht="16" x14ac:dyDescent="0.2">
      <c r="A18443" t="s">
        <v>41652</v>
      </c>
      <c r="B18443" t="s">
        <v>55021</v>
      </c>
      <c r="C18443" t="s">
        <v>55022</v>
      </c>
      <c r="D18443">
        <v>4</v>
      </c>
      <c r="E18443" t="s">
        <v>13</v>
      </c>
      <c r="F18443" t="s">
        <v>13</v>
      </c>
      <c r="G18443" t="s">
        <v>55004</v>
      </c>
      <c r="H18443" s="3" t="s">
        <v>55005</v>
      </c>
      <c r="I18443" t="s">
        <v>62</v>
      </c>
      <c r="J18443" t="s">
        <v>41657</v>
      </c>
    </row>
    <row r="18444" spans="1:10" ht="32" x14ac:dyDescent="0.2">
      <c r="A18444" t="s">
        <v>29437</v>
      </c>
      <c r="B18444" t="s">
        <v>55023</v>
      </c>
      <c r="C18444" t="s">
        <v>55024</v>
      </c>
      <c r="D18444">
        <v>3</v>
      </c>
      <c r="E18444" t="s">
        <v>45639</v>
      </c>
      <c r="F18444" t="s">
        <v>13</v>
      </c>
      <c r="G18444" t="s">
        <v>55025</v>
      </c>
      <c r="H18444" s="3" t="s">
        <v>55026</v>
      </c>
      <c r="I18444" t="s">
        <v>3030</v>
      </c>
      <c r="J18444" t="s">
        <v>29441</v>
      </c>
    </row>
    <row r="18445" spans="1:10" ht="16" x14ac:dyDescent="0.2">
      <c r="A18445" t="s">
        <v>50839</v>
      </c>
      <c r="B18445" t="s">
        <v>55027</v>
      </c>
      <c r="C18445" t="s">
        <v>55028</v>
      </c>
      <c r="D18445">
        <v>1</v>
      </c>
      <c r="E18445" t="s">
        <v>45639</v>
      </c>
      <c r="F18445" t="s">
        <v>13</v>
      </c>
      <c r="G18445" t="s">
        <v>55025</v>
      </c>
      <c r="H18445" s="3" t="s">
        <v>55029</v>
      </c>
      <c r="I18445" t="s">
        <v>918</v>
      </c>
      <c r="J18445" t="s">
        <v>50843</v>
      </c>
    </row>
    <row r="18446" spans="1:10" ht="16" x14ac:dyDescent="0.2">
      <c r="A18446" t="s">
        <v>55030</v>
      </c>
      <c r="B18446" t="s">
        <v>55031</v>
      </c>
      <c r="C18446" t="s">
        <v>55032</v>
      </c>
      <c r="D18446">
        <v>1</v>
      </c>
      <c r="E18446" t="s">
        <v>45639</v>
      </c>
      <c r="F18446" t="s">
        <v>13</v>
      </c>
      <c r="G18446" t="s">
        <v>55025</v>
      </c>
      <c r="H18446" s="3" t="s">
        <v>55033</v>
      </c>
      <c r="I18446" t="s">
        <v>918</v>
      </c>
      <c r="J18446" t="s">
        <v>55034</v>
      </c>
    </row>
    <row r="18447" spans="1:10" ht="16" x14ac:dyDescent="0.2">
      <c r="A18447" t="s">
        <v>11383</v>
      </c>
      <c r="B18447" t="s">
        <v>55035</v>
      </c>
      <c r="C18447" t="s">
        <v>55036</v>
      </c>
      <c r="D18447">
        <v>1</v>
      </c>
      <c r="E18447" t="s">
        <v>45639</v>
      </c>
      <c r="F18447" t="s">
        <v>13</v>
      </c>
      <c r="G18447" t="s">
        <v>55025</v>
      </c>
      <c r="H18447" s="3" t="s">
        <v>55029</v>
      </c>
      <c r="I18447" t="s">
        <v>918</v>
      </c>
      <c r="J18447" t="s">
        <v>11387</v>
      </c>
    </row>
    <row r="18448" spans="1:10" ht="16" x14ac:dyDescent="0.2">
      <c r="A18448" t="s">
        <v>55037</v>
      </c>
      <c r="B18448" t="s">
        <v>55038</v>
      </c>
      <c r="C18448" t="s">
        <v>55039</v>
      </c>
      <c r="D18448">
        <v>2</v>
      </c>
      <c r="E18448" t="s">
        <v>45639</v>
      </c>
      <c r="F18448" t="s">
        <v>13</v>
      </c>
      <c r="G18448" t="s">
        <v>55025</v>
      </c>
      <c r="H18448" s="3" t="s">
        <v>55033</v>
      </c>
      <c r="I18448" t="s">
        <v>918</v>
      </c>
      <c r="J18448" t="s">
        <v>55040</v>
      </c>
    </row>
    <row r="18449" spans="1:10" ht="16" x14ac:dyDescent="0.2">
      <c r="A18449" t="s">
        <v>16464</v>
      </c>
      <c r="B18449" t="s">
        <v>21753</v>
      </c>
      <c r="C18449" t="s">
        <v>55041</v>
      </c>
      <c r="D18449">
        <v>4</v>
      </c>
      <c r="E18449" t="s">
        <v>13</v>
      </c>
      <c r="F18449" t="s">
        <v>13</v>
      </c>
      <c r="G18449" t="s">
        <v>55025</v>
      </c>
      <c r="H18449" s="3" t="s">
        <v>55042</v>
      </c>
      <c r="I18449" t="s">
        <v>390</v>
      </c>
      <c r="J18449" t="s">
        <v>16469</v>
      </c>
    </row>
    <row r="18450" spans="1:10" ht="16" x14ac:dyDescent="0.2">
      <c r="A18450" t="s">
        <v>11383</v>
      </c>
      <c r="B18450" t="s">
        <v>55043</v>
      </c>
      <c r="C18450" t="s">
        <v>55044</v>
      </c>
      <c r="D18450">
        <v>2</v>
      </c>
      <c r="E18450" t="s">
        <v>45639</v>
      </c>
      <c r="F18450" t="s">
        <v>13</v>
      </c>
      <c r="G18450" t="s">
        <v>55025</v>
      </c>
      <c r="H18450" s="3" t="s">
        <v>55029</v>
      </c>
      <c r="I18450" t="s">
        <v>918</v>
      </c>
      <c r="J18450" t="s">
        <v>11387</v>
      </c>
    </row>
    <row r="18451" spans="1:10" ht="16" x14ac:dyDescent="0.2">
      <c r="A18451" t="s">
        <v>50853</v>
      </c>
      <c r="B18451" t="s">
        <v>55045</v>
      </c>
      <c r="C18451" t="s">
        <v>55046</v>
      </c>
      <c r="D18451">
        <v>1</v>
      </c>
      <c r="E18451" t="s">
        <v>45639</v>
      </c>
      <c r="F18451" t="s">
        <v>13</v>
      </c>
      <c r="G18451" t="s">
        <v>55025</v>
      </c>
      <c r="H18451" s="3" t="s">
        <v>55033</v>
      </c>
      <c r="I18451" t="s">
        <v>918</v>
      </c>
      <c r="J18451" t="s">
        <v>50854</v>
      </c>
    </row>
    <row r="18452" spans="1:10" ht="16" x14ac:dyDescent="0.2">
      <c r="A18452" t="s">
        <v>55047</v>
      </c>
      <c r="B18452" t="s">
        <v>55048</v>
      </c>
      <c r="C18452" t="s">
        <v>55049</v>
      </c>
      <c r="D18452">
        <v>3</v>
      </c>
      <c r="E18452" t="s">
        <v>45639</v>
      </c>
      <c r="F18452" t="s">
        <v>13</v>
      </c>
      <c r="G18452" t="s">
        <v>55025</v>
      </c>
      <c r="H18452" s="3" t="s">
        <v>55029</v>
      </c>
      <c r="I18452" t="s">
        <v>918</v>
      </c>
      <c r="J18452" t="s">
        <v>55050</v>
      </c>
    </row>
    <row r="18453" spans="1:10" ht="16" x14ac:dyDescent="0.2">
      <c r="A18453" t="s">
        <v>50851</v>
      </c>
      <c r="B18453" t="s">
        <v>55051</v>
      </c>
      <c r="C18453" t="s">
        <v>55052</v>
      </c>
      <c r="D18453">
        <v>1</v>
      </c>
      <c r="E18453" t="s">
        <v>45639</v>
      </c>
      <c r="F18453" t="s">
        <v>13</v>
      </c>
      <c r="G18453" t="s">
        <v>55025</v>
      </c>
      <c r="H18453" s="3" t="s">
        <v>55053</v>
      </c>
      <c r="I18453" t="s">
        <v>918</v>
      </c>
      <c r="J18453" t="s">
        <v>50852</v>
      </c>
    </row>
    <row r="18454" spans="1:10" ht="16" x14ac:dyDescent="0.2">
      <c r="A18454" t="s">
        <v>2740</v>
      </c>
      <c r="B18454" t="s">
        <v>55054</v>
      </c>
      <c r="C18454" t="s">
        <v>55055</v>
      </c>
      <c r="D18454">
        <v>2</v>
      </c>
      <c r="E18454" t="s">
        <v>45639</v>
      </c>
      <c r="F18454" t="s">
        <v>13</v>
      </c>
      <c r="G18454" t="s">
        <v>55025</v>
      </c>
      <c r="H18454" s="3" t="s">
        <v>55053</v>
      </c>
      <c r="I18454" t="s">
        <v>918</v>
      </c>
      <c r="J18454" t="s">
        <v>2742</v>
      </c>
    </row>
    <row r="18455" spans="1:10" ht="16" x14ac:dyDescent="0.2">
      <c r="A18455" t="s">
        <v>20036</v>
      </c>
      <c r="B18455" t="s">
        <v>17748</v>
      </c>
      <c r="C18455" t="s">
        <v>17749</v>
      </c>
      <c r="D18455">
        <v>1</v>
      </c>
      <c r="E18455" t="s">
        <v>45639</v>
      </c>
      <c r="F18455" t="s">
        <v>13</v>
      </c>
      <c r="G18455" t="s">
        <v>55025</v>
      </c>
      <c r="H18455" s="3" t="s">
        <v>55053</v>
      </c>
      <c r="I18455" t="s">
        <v>918</v>
      </c>
      <c r="J18455" t="s">
        <v>20041</v>
      </c>
    </row>
    <row r="18456" spans="1:10" ht="16" x14ac:dyDescent="0.2">
      <c r="A18456" t="s">
        <v>43573</v>
      </c>
      <c r="B18456" t="s">
        <v>55056</v>
      </c>
      <c r="C18456" t="s">
        <v>55057</v>
      </c>
      <c r="D18456">
        <v>1</v>
      </c>
      <c r="E18456" t="s">
        <v>45639</v>
      </c>
      <c r="F18456" t="s">
        <v>13</v>
      </c>
      <c r="G18456" t="s">
        <v>55025</v>
      </c>
      <c r="H18456" s="3" t="s">
        <v>55058</v>
      </c>
      <c r="I18456" t="s">
        <v>918</v>
      </c>
      <c r="J18456" t="s">
        <v>43576</v>
      </c>
    </row>
    <row r="18457" spans="1:10" ht="48" x14ac:dyDescent="0.2">
      <c r="A18457" t="s">
        <v>29437</v>
      </c>
      <c r="B18457" t="s">
        <v>55059</v>
      </c>
      <c r="C18457" t="s">
        <v>55060</v>
      </c>
      <c r="D18457">
        <v>4</v>
      </c>
      <c r="E18457" t="s">
        <v>45639</v>
      </c>
      <c r="F18457" t="s">
        <v>13</v>
      </c>
      <c r="G18457" t="s">
        <v>55025</v>
      </c>
      <c r="H18457" s="3" t="s">
        <v>55061</v>
      </c>
      <c r="I18457" t="s">
        <v>215</v>
      </c>
      <c r="J18457" t="s">
        <v>29441</v>
      </c>
    </row>
    <row r="18458" spans="1:10" ht="16" x14ac:dyDescent="0.2">
      <c r="A18458" t="s">
        <v>43573</v>
      </c>
      <c r="B18458" t="s">
        <v>55062</v>
      </c>
      <c r="C18458" t="s">
        <v>55063</v>
      </c>
      <c r="D18458">
        <v>3</v>
      </c>
      <c r="E18458" t="s">
        <v>45639</v>
      </c>
      <c r="F18458" t="s">
        <v>13</v>
      </c>
      <c r="G18458" t="s">
        <v>55025</v>
      </c>
      <c r="H18458" s="3" t="s">
        <v>55064</v>
      </c>
      <c r="I18458" t="s">
        <v>918</v>
      </c>
      <c r="J18458" t="s">
        <v>43576</v>
      </c>
    </row>
    <row r="18459" spans="1:10" ht="32" x14ac:dyDescent="0.2">
      <c r="A18459" t="s">
        <v>16464</v>
      </c>
      <c r="B18459" t="s">
        <v>55065</v>
      </c>
      <c r="C18459" t="s">
        <v>55066</v>
      </c>
      <c r="D18459">
        <v>1</v>
      </c>
      <c r="E18459" t="s">
        <v>45639</v>
      </c>
      <c r="F18459" t="s">
        <v>13</v>
      </c>
      <c r="G18459" t="s">
        <v>55025</v>
      </c>
      <c r="H18459" s="3" t="s">
        <v>55067</v>
      </c>
      <c r="I18459" t="s">
        <v>547</v>
      </c>
      <c r="J18459" t="s">
        <v>16469</v>
      </c>
    </row>
    <row r="18460" spans="1:10" ht="16" x14ac:dyDescent="0.2">
      <c r="A18460" t="s">
        <v>50863</v>
      </c>
      <c r="B18460" t="s">
        <v>55068</v>
      </c>
      <c r="C18460" t="s">
        <v>55069</v>
      </c>
      <c r="D18460">
        <v>2</v>
      </c>
      <c r="E18460" t="s">
        <v>45639</v>
      </c>
      <c r="F18460" t="s">
        <v>13</v>
      </c>
      <c r="G18460" t="s">
        <v>55025</v>
      </c>
      <c r="H18460" s="3" t="s">
        <v>55053</v>
      </c>
      <c r="I18460" t="s">
        <v>918</v>
      </c>
      <c r="J18460" t="s">
        <v>50864</v>
      </c>
    </row>
    <row r="18461" spans="1:10" ht="16" x14ac:dyDescent="0.2">
      <c r="A18461" t="s">
        <v>55030</v>
      </c>
      <c r="B18461" t="s">
        <v>17748</v>
      </c>
      <c r="C18461" t="s">
        <v>17749</v>
      </c>
      <c r="D18461">
        <v>2</v>
      </c>
      <c r="E18461" t="s">
        <v>45639</v>
      </c>
      <c r="F18461" t="s">
        <v>13</v>
      </c>
      <c r="G18461" t="s">
        <v>55025</v>
      </c>
      <c r="H18461" s="3" t="s">
        <v>55033</v>
      </c>
      <c r="I18461" t="s">
        <v>918</v>
      </c>
      <c r="J18461" t="s">
        <v>55034</v>
      </c>
    </row>
    <row r="18462" spans="1:10" ht="16" x14ac:dyDescent="0.2">
      <c r="A18462" t="s">
        <v>19825</v>
      </c>
      <c r="B18462" t="s">
        <v>55070</v>
      </c>
      <c r="C18462" t="s">
        <v>55071</v>
      </c>
      <c r="D18462">
        <v>2</v>
      </c>
      <c r="E18462" t="s">
        <v>45639</v>
      </c>
      <c r="F18462" t="s">
        <v>13</v>
      </c>
      <c r="G18462" t="s">
        <v>55025</v>
      </c>
      <c r="H18462" s="3" t="s">
        <v>55033</v>
      </c>
      <c r="I18462" t="s">
        <v>918</v>
      </c>
      <c r="J18462" t="s">
        <v>19826</v>
      </c>
    </row>
    <row r="18463" spans="1:10" ht="16" x14ac:dyDescent="0.2">
      <c r="A18463" t="s">
        <v>50855</v>
      </c>
      <c r="B18463" t="s">
        <v>55072</v>
      </c>
      <c r="C18463" t="s">
        <v>55073</v>
      </c>
      <c r="D18463">
        <v>1</v>
      </c>
      <c r="E18463" t="s">
        <v>45639</v>
      </c>
      <c r="F18463" t="s">
        <v>13</v>
      </c>
      <c r="G18463" t="s">
        <v>55025</v>
      </c>
      <c r="H18463" s="3" t="s">
        <v>55029</v>
      </c>
      <c r="I18463" t="s">
        <v>918</v>
      </c>
      <c r="J18463" t="s">
        <v>50858</v>
      </c>
    </row>
    <row r="18464" spans="1:10" ht="16" x14ac:dyDescent="0.2">
      <c r="A18464" t="s">
        <v>47968</v>
      </c>
      <c r="B18464" t="s">
        <v>18217</v>
      </c>
      <c r="C18464" t="s">
        <v>55074</v>
      </c>
      <c r="D18464">
        <v>4</v>
      </c>
      <c r="E18464" t="s">
        <v>45639</v>
      </c>
      <c r="F18464" t="s">
        <v>13</v>
      </c>
      <c r="G18464" t="s">
        <v>55025</v>
      </c>
      <c r="H18464" s="3" t="s">
        <v>55033</v>
      </c>
      <c r="I18464" t="s">
        <v>918</v>
      </c>
      <c r="J18464" t="s">
        <v>47970</v>
      </c>
    </row>
    <row r="18465" spans="1:10" ht="16" x14ac:dyDescent="0.2">
      <c r="A18465" t="s">
        <v>50855</v>
      </c>
      <c r="B18465" t="s">
        <v>55075</v>
      </c>
      <c r="C18465" t="s">
        <v>55076</v>
      </c>
      <c r="D18465">
        <v>4</v>
      </c>
      <c r="E18465" t="s">
        <v>45639</v>
      </c>
      <c r="F18465" t="s">
        <v>13</v>
      </c>
      <c r="G18465" t="s">
        <v>55025</v>
      </c>
      <c r="H18465" s="3" t="s">
        <v>55029</v>
      </c>
      <c r="I18465" t="s">
        <v>918</v>
      </c>
      <c r="J18465" t="s">
        <v>50858</v>
      </c>
    </row>
    <row r="18466" spans="1:10" ht="16" x14ac:dyDescent="0.2">
      <c r="A18466" t="s">
        <v>50839</v>
      </c>
      <c r="B18466" t="s">
        <v>55070</v>
      </c>
      <c r="C18466" t="s">
        <v>55071</v>
      </c>
      <c r="D18466">
        <v>2</v>
      </c>
      <c r="E18466" t="s">
        <v>45639</v>
      </c>
      <c r="F18466" t="s">
        <v>13</v>
      </c>
      <c r="G18466" t="s">
        <v>55025</v>
      </c>
      <c r="H18466" s="3" t="s">
        <v>55053</v>
      </c>
      <c r="I18466" t="s">
        <v>918</v>
      </c>
      <c r="J18466" t="s">
        <v>50843</v>
      </c>
    </row>
    <row r="18467" spans="1:10" ht="16" x14ac:dyDescent="0.2">
      <c r="A18467" t="s">
        <v>55077</v>
      </c>
      <c r="B18467" t="s">
        <v>55078</v>
      </c>
      <c r="C18467" t="s">
        <v>55039</v>
      </c>
      <c r="D18467">
        <v>2</v>
      </c>
      <c r="E18467" t="s">
        <v>45639</v>
      </c>
      <c r="F18467" t="s">
        <v>13</v>
      </c>
      <c r="G18467" t="s">
        <v>55025</v>
      </c>
      <c r="H18467" s="3" t="s">
        <v>55029</v>
      </c>
      <c r="I18467" t="s">
        <v>918</v>
      </c>
      <c r="J18467" t="s">
        <v>55079</v>
      </c>
    </row>
    <row r="18468" spans="1:10" ht="16" x14ac:dyDescent="0.2">
      <c r="A18468" t="s">
        <v>55047</v>
      </c>
      <c r="B18468" t="s">
        <v>55080</v>
      </c>
      <c r="C18468" t="s">
        <v>55081</v>
      </c>
      <c r="D18468">
        <v>5</v>
      </c>
      <c r="E18468" t="s">
        <v>45639</v>
      </c>
      <c r="F18468" t="s">
        <v>13</v>
      </c>
      <c r="G18468" t="s">
        <v>55025</v>
      </c>
      <c r="H18468" s="3" t="s">
        <v>55029</v>
      </c>
      <c r="I18468" t="s">
        <v>918</v>
      </c>
      <c r="J18468" t="s">
        <v>55050</v>
      </c>
    </row>
    <row r="18469" spans="1:10" ht="16" x14ac:dyDescent="0.2">
      <c r="A18469" t="s">
        <v>55082</v>
      </c>
      <c r="B18469" t="s">
        <v>55083</v>
      </c>
      <c r="C18469" t="s">
        <v>55084</v>
      </c>
      <c r="D18469">
        <v>2</v>
      </c>
      <c r="E18469" t="s">
        <v>45639</v>
      </c>
      <c r="F18469" t="s">
        <v>13</v>
      </c>
      <c r="G18469" t="s">
        <v>55025</v>
      </c>
      <c r="H18469" s="3" t="s">
        <v>55085</v>
      </c>
      <c r="I18469" t="s">
        <v>918</v>
      </c>
      <c r="J18469" t="s">
        <v>55086</v>
      </c>
    </row>
    <row r="18470" spans="1:10" ht="16" x14ac:dyDescent="0.2">
      <c r="A18470" t="s">
        <v>50855</v>
      </c>
      <c r="B18470" t="s">
        <v>55087</v>
      </c>
      <c r="C18470" t="s">
        <v>55088</v>
      </c>
      <c r="D18470">
        <v>3</v>
      </c>
      <c r="E18470" t="s">
        <v>45639</v>
      </c>
      <c r="F18470" t="s">
        <v>13</v>
      </c>
      <c r="G18470" t="s">
        <v>55025</v>
      </c>
      <c r="H18470" s="3" t="s">
        <v>55029</v>
      </c>
      <c r="I18470" t="s">
        <v>918</v>
      </c>
      <c r="J18470" t="s">
        <v>50858</v>
      </c>
    </row>
    <row r="18471" spans="1:10" ht="16" x14ac:dyDescent="0.2">
      <c r="A18471" t="s">
        <v>55089</v>
      </c>
      <c r="B18471" t="s">
        <v>55090</v>
      </c>
      <c r="C18471" t="s">
        <v>55091</v>
      </c>
      <c r="D18471">
        <v>2</v>
      </c>
      <c r="E18471" t="s">
        <v>45639</v>
      </c>
      <c r="F18471" t="s">
        <v>13</v>
      </c>
      <c r="G18471" t="s">
        <v>55025</v>
      </c>
      <c r="H18471" s="3" t="s">
        <v>55092</v>
      </c>
      <c r="I18471" t="s">
        <v>918</v>
      </c>
      <c r="J18471" t="s">
        <v>55093</v>
      </c>
    </row>
    <row r="18472" spans="1:10" ht="16" x14ac:dyDescent="0.2">
      <c r="A18472" t="s">
        <v>50855</v>
      </c>
      <c r="B18472" t="s">
        <v>55094</v>
      </c>
      <c r="C18472" t="s">
        <v>55095</v>
      </c>
      <c r="D18472">
        <v>2</v>
      </c>
      <c r="E18472" t="s">
        <v>45639</v>
      </c>
      <c r="F18472" t="s">
        <v>13</v>
      </c>
      <c r="G18472" t="s">
        <v>55025</v>
      </c>
      <c r="H18472" s="3" t="s">
        <v>55029</v>
      </c>
      <c r="I18472" t="s">
        <v>918</v>
      </c>
      <c r="J18472" t="s">
        <v>50858</v>
      </c>
    </row>
    <row r="18473" spans="1:10" ht="16" x14ac:dyDescent="0.2">
      <c r="A18473" t="s">
        <v>55096</v>
      </c>
      <c r="B18473" t="s">
        <v>55097</v>
      </c>
      <c r="C18473" t="s">
        <v>55098</v>
      </c>
      <c r="D18473">
        <v>1</v>
      </c>
      <c r="E18473" t="s">
        <v>45639</v>
      </c>
      <c r="F18473" t="s">
        <v>13</v>
      </c>
      <c r="G18473" t="s">
        <v>55025</v>
      </c>
      <c r="H18473" s="3" t="s">
        <v>55029</v>
      </c>
      <c r="I18473" t="s">
        <v>918</v>
      </c>
      <c r="J18473" t="s">
        <v>55099</v>
      </c>
    </row>
    <row r="18474" spans="1:10" ht="16" x14ac:dyDescent="0.2">
      <c r="A18474" t="s">
        <v>55096</v>
      </c>
      <c r="B18474" t="s">
        <v>55100</v>
      </c>
      <c r="C18474" t="s">
        <v>55101</v>
      </c>
      <c r="D18474">
        <v>2</v>
      </c>
      <c r="E18474" t="s">
        <v>45639</v>
      </c>
      <c r="F18474" t="s">
        <v>13</v>
      </c>
      <c r="G18474" t="s">
        <v>55025</v>
      </c>
      <c r="H18474" s="3" t="s">
        <v>55029</v>
      </c>
      <c r="I18474" t="s">
        <v>918</v>
      </c>
      <c r="J18474" t="s">
        <v>55099</v>
      </c>
    </row>
    <row r="18475" spans="1:10" ht="16" x14ac:dyDescent="0.2">
      <c r="A18475" t="s">
        <v>55096</v>
      </c>
      <c r="B18475" t="s">
        <v>55102</v>
      </c>
      <c r="C18475" t="s">
        <v>55103</v>
      </c>
      <c r="D18475">
        <v>3</v>
      </c>
      <c r="E18475" t="s">
        <v>45639</v>
      </c>
      <c r="F18475" t="s">
        <v>13</v>
      </c>
      <c r="G18475" t="s">
        <v>55025</v>
      </c>
      <c r="H18475" s="3" t="s">
        <v>55029</v>
      </c>
      <c r="I18475" t="s">
        <v>918</v>
      </c>
      <c r="J18475" t="s">
        <v>55099</v>
      </c>
    </row>
    <row r="18476" spans="1:10" ht="16" x14ac:dyDescent="0.2">
      <c r="A18476" t="s">
        <v>55096</v>
      </c>
      <c r="B18476" t="s">
        <v>55104</v>
      </c>
      <c r="C18476" t="s">
        <v>55095</v>
      </c>
      <c r="D18476">
        <v>4</v>
      </c>
      <c r="E18476" t="s">
        <v>45639</v>
      </c>
      <c r="F18476" t="s">
        <v>13</v>
      </c>
      <c r="G18476" t="s">
        <v>55025</v>
      </c>
      <c r="H18476" s="3" t="s">
        <v>55029</v>
      </c>
      <c r="I18476" t="s">
        <v>918</v>
      </c>
      <c r="J18476" t="s">
        <v>55099</v>
      </c>
    </row>
    <row r="18477" spans="1:10" ht="16" x14ac:dyDescent="0.2">
      <c r="A18477" t="s">
        <v>55096</v>
      </c>
      <c r="B18477" t="s">
        <v>55105</v>
      </c>
      <c r="C18477" t="s">
        <v>55106</v>
      </c>
      <c r="D18477">
        <v>5</v>
      </c>
      <c r="E18477" t="s">
        <v>45639</v>
      </c>
      <c r="F18477" t="s">
        <v>13</v>
      </c>
      <c r="G18477" t="s">
        <v>55025</v>
      </c>
      <c r="H18477" s="3" t="s">
        <v>55107</v>
      </c>
      <c r="I18477" t="s">
        <v>918</v>
      </c>
      <c r="J18477" t="s">
        <v>55099</v>
      </c>
    </row>
    <row r="18478" spans="1:10" ht="16" x14ac:dyDescent="0.2">
      <c r="A18478" t="s">
        <v>55030</v>
      </c>
      <c r="B18478" t="s">
        <v>49955</v>
      </c>
      <c r="C18478" t="s">
        <v>49956</v>
      </c>
      <c r="D18478">
        <v>3</v>
      </c>
      <c r="E18478" t="s">
        <v>45639</v>
      </c>
      <c r="F18478" t="s">
        <v>13</v>
      </c>
      <c r="G18478" t="s">
        <v>55025</v>
      </c>
      <c r="H18478" s="3" t="s">
        <v>55033</v>
      </c>
      <c r="I18478" t="s">
        <v>918</v>
      </c>
      <c r="J18478" t="s">
        <v>55034</v>
      </c>
    </row>
    <row r="18479" spans="1:10" ht="16" x14ac:dyDescent="0.2">
      <c r="A18479" t="s">
        <v>50863</v>
      </c>
      <c r="B18479" t="s">
        <v>55070</v>
      </c>
      <c r="C18479" t="s">
        <v>55071</v>
      </c>
      <c r="D18479">
        <v>1</v>
      </c>
      <c r="E18479" t="s">
        <v>45639</v>
      </c>
      <c r="F18479" t="s">
        <v>13</v>
      </c>
      <c r="G18479" t="s">
        <v>55025</v>
      </c>
      <c r="H18479" s="3" t="s">
        <v>55108</v>
      </c>
      <c r="I18479" t="s">
        <v>355</v>
      </c>
      <c r="J18479" t="s">
        <v>50864</v>
      </c>
    </row>
    <row r="18480" spans="1:10" ht="16" x14ac:dyDescent="0.2">
      <c r="A18480" t="s">
        <v>16817</v>
      </c>
      <c r="B18480" t="s">
        <v>17748</v>
      </c>
      <c r="C18480" t="s">
        <v>17749</v>
      </c>
      <c r="D18480">
        <v>3</v>
      </c>
      <c r="E18480" t="s">
        <v>45639</v>
      </c>
      <c r="F18480" t="s">
        <v>13</v>
      </c>
      <c r="G18480" t="s">
        <v>55025</v>
      </c>
      <c r="H18480" s="3" t="s">
        <v>55033</v>
      </c>
      <c r="I18480" t="s">
        <v>918</v>
      </c>
      <c r="J18480" t="s">
        <v>16820</v>
      </c>
    </row>
    <row r="18481" spans="1:10" ht="16" x14ac:dyDescent="0.2">
      <c r="A18481" t="s">
        <v>49954</v>
      </c>
      <c r="B18481" t="s">
        <v>4583</v>
      </c>
      <c r="C18481" t="s">
        <v>55109</v>
      </c>
      <c r="D18481">
        <v>1</v>
      </c>
      <c r="E18481" t="s">
        <v>13</v>
      </c>
      <c r="F18481" t="s">
        <v>13</v>
      </c>
      <c r="G18481" t="s">
        <v>55110</v>
      </c>
      <c r="H18481" s="3" t="s">
        <v>55111</v>
      </c>
      <c r="I18481" t="s">
        <v>547</v>
      </c>
      <c r="J18481" t="s">
        <v>49958</v>
      </c>
    </row>
    <row r="18482" spans="1:10" ht="32" x14ac:dyDescent="0.2">
      <c r="A18482" t="s">
        <v>55089</v>
      </c>
      <c r="B18482" t="s">
        <v>55112</v>
      </c>
      <c r="C18482" t="s">
        <v>55113</v>
      </c>
      <c r="D18482">
        <v>1</v>
      </c>
      <c r="E18482" t="s">
        <v>13</v>
      </c>
      <c r="F18482" t="s">
        <v>13</v>
      </c>
      <c r="G18482" t="s">
        <v>55114</v>
      </c>
      <c r="H18482" s="3" t="s">
        <v>55115</v>
      </c>
      <c r="I18482" t="s">
        <v>547</v>
      </c>
      <c r="J18482" t="s">
        <v>55093</v>
      </c>
    </row>
    <row r="18483" spans="1:10" ht="16" x14ac:dyDescent="0.2">
      <c r="A18483" t="s">
        <v>28286</v>
      </c>
      <c r="B18483" t="s">
        <v>55116</v>
      </c>
      <c r="C18483" t="s">
        <v>55117</v>
      </c>
      <c r="D18483">
        <v>3</v>
      </c>
      <c r="E18483" t="s">
        <v>13</v>
      </c>
      <c r="F18483" t="s">
        <v>13</v>
      </c>
      <c r="G18483" t="s">
        <v>55118</v>
      </c>
      <c r="H18483" s="3" t="s">
        <v>55119</v>
      </c>
      <c r="I18483" t="s">
        <v>62</v>
      </c>
      <c r="J18483" t="s">
        <v>28290</v>
      </c>
    </row>
    <row r="18484" spans="1:10" ht="16" x14ac:dyDescent="0.2">
      <c r="A18484" t="s">
        <v>23005</v>
      </c>
      <c r="B18484" t="s">
        <v>55120</v>
      </c>
      <c r="C18484" t="s">
        <v>55121</v>
      </c>
      <c r="D18484">
        <v>4</v>
      </c>
      <c r="E18484" t="s">
        <v>13</v>
      </c>
      <c r="F18484" t="s">
        <v>13</v>
      </c>
      <c r="G18484" t="s">
        <v>55118</v>
      </c>
      <c r="H18484" s="3" t="s">
        <v>55122</v>
      </c>
      <c r="I18484" t="s">
        <v>62</v>
      </c>
      <c r="J18484" t="s">
        <v>23011</v>
      </c>
    </row>
    <row r="18485" spans="1:10" ht="16" x14ac:dyDescent="0.2">
      <c r="A18485" t="s">
        <v>14547</v>
      </c>
      <c r="B18485" t="s">
        <v>55123</v>
      </c>
      <c r="C18485" t="s">
        <v>55124</v>
      </c>
      <c r="D18485">
        <v>2</v>
      </c>
      <c r="E18485" t="s">
        <v>13</v>
      </c>
      <c r="F18485" t="s">
        <v>13</v>
      </c>
      <c r="G18485" t="s">
        <v>55118</v>
      </c>
      <c r="H18485" s="3" t="s">
        <v>55125</v>
      </c>
      <c r="I18485" t="s">
        <v>62</v>
      </c>
      <c r="J18485" t="s">
        <v>14552</v>
      </c>
    </row>
    <row r="18486" spans="1:10" ht="16" x14ac:dyDescent="0.2">
      <c r="A18486" t="s">
        <v>40224</v>
      </c>
      <c r="B18486" t="s">
        <v>55126</v>
      </c>
      <c r="C18486" t="s">
        <v>55127</v>
      </c>
      <c r="D18486">
        <v>1</v>
      </c>
      <c r="E18486" t="s">
        <v>13</v>
      </c>
      <c r="F18486" t="s">
        <v>13</v>
      </c>
      <c r="G18486" t="s">
        <v>55118</v>
      </c>
      <c r="H18486" s="3" t="s">
        <v>55125</v>
      </c>
      <c r="I18486" t="s">
        <v>62</v>
      </c>
      <c r="J18486" t="s">
        <v>40228</v>
      </c>
    </row>
    <row r="18487" spans="1:10" ht="16" x14ac:dyDescent="0.2">
      <c r="A18487" t="s">
        <v>21930</v>
      </c>
      <c r="B18487" t="s">
        <v>40542</v>
      </c>
      <c r="C18487" t="s">
        <v>55128</v>
      </c>
      <c r="D18487">
        <v>2</v>
      </c>
      <c r="E18487" t="s">
        <v>13</v>
      </c>
      <c r="F18487" t="s">
        <v>13</v>
      </c>
      <c r="G18487" t="s">
        <v>55129</v>
      </c>
      <c r="H18487" s="3" t="s">
        <v>55130</v>
      </c>
      <c r="I18487" t="s">
        <v>547</v>
      </c>
      <c r="J18487" t="s">
        <v>21935</v>
      </c>
    </row>
    <row r="18488" spans="1:10" ht="16" x14ac:dyDescent="0.2">
      <c r="A18488" t="s">
        <v>55131</v>
      </c>
      <c r="B18488" t="s">
        <v>18866</v>
      </c>
      <c r="C18488" t="s">
        <v>55132</v>
      </c>
      <c r="D18488">
        <v>1</v>
      </c>
      <c r="E18488" t="s">
        <v>13</v>
      </c>
      <c r="F18488" t="s">
        <v>13</v>
      </c>
      <c r="G18488" t="s">
        <v>55129</v>
      </c>
      <c r="H18488" s="3" t="s">
        <v>55130</v>
      </c>
      <c r="I18488" t="s">
        <v>547</v>
      </c>
      <c r="J18488" t="s">
        <v>55133</v>
      </c>
    </row>
    <row r="18489" spans="1:10" ht="16" x14ac:dyDescent="0.2">
      <c r="A18489" t="s">
        <v>55134</v>
      </c>
      <c r="B18489" t="s">
        <v>55135</v>
      </c>
      <c r="C18489" t="s">
        <v>55136</v>
      </c>
      <c r="D18489">
        <v>3</v>
      </c>
      <c r="E18489" t="s">
        <v>13</v>
      </c>
      <c r="F18489" t="s">
        <v>13</v>
      </c>
      <c r="G18489" t="s">
        <v>55129</v>
      </c>
      <c r="H18489" s="3" t="s">
        <v>55130</v>
      </c>
      <c r="I18489" t="s">
        <v>547</v>
      </c>
      <c r="J18489" t="s">
        <v>55137</v>
      </c>
    </row>
    <row r="18490" spans="1:10" ht="16" x14ac:dyDescent="0.2">
      <c r="A18490" t="s">
        <v>55134</v>
      </c>
      <c r="B18490" t="s">
        <v>18866</v>
      </c>
      <c r="C18490" t="s">
        <v>55132</v>
      </c>
      <c r="D18490">
        <v>1</v>
      </c>
      <c r="E18490" t="s">
        <v>13</v>
      </c>
      <c r="F18490" t="s">
        <v>13</v>
      </c>
      <c r="G18490" t="s">
        <v>55129</v>
      </c>
      <c r="H18490" s="3" t="s">
        <v>55130</v>
      </c>
      <c r="I18490" t="s">
        <v>547</v>
      </c>
      <c r="J18490" t="s">
        <v>55137</v>
      </c>
    </row>
    <row r="18491" spans="1:10" ht="16" x14ac:dyDescent="0.2">
      <c r="A18491" t="s">
        <v>55134</v>
      </c>
      <c r="B18491" t="s">
        <v>12022</v>
      </c>
      <c r="C18491" t="s">
        <v>55138</v>
      </c>
      <c r="D18491">
        <v>2</v>
      </c>
      <c r="E18491" t="s">
        <v>13</v>
      </c>
      <c r="F18491" t="s">
        <v>13</v>
      </c>
      <c r="G18491" t="s">
        <v>55129</v>
      </c>
      <c r="H18491" s="3" t="s">
        <v>55130</v>
      </c>
      <c r="I18491" t="s">
        <v>547</v>
      </c>
      <c r="J18491" t="s">
        <v>55137</v>
      </c>
    </row>
    <row r="18492" spans="1:10" ht="16" x14ac:dyDescent="0.2">
      <c r="A18492" t="s">
        <v>55139</v>
      </c>
      <c r="B18492" t="s">
        <v>18866</v>
      </c>
      <c r="C18492" t="s">
        <v>55132</v>
      </c>
      <c r="D18492">
        <v>1</v>
      </c>
      <c r="E18492" t="s">
        <v>13</v>
      </c>
      <c r="F18492" t="s">
        <v>13</v>
      </c>
      <c r="G18492" t="s">
        <v>55129</v>
      </c>
      <c r="H18492" s="3" t="s">
        <v>55130</v>
      </c>
      <c r="I18492" t="s">
        <v>547</v>
      </c>
      <c r="J18492" t="s">
        <v>55140</v>
      </c>
    </row>
    <row r="18493" spans="1:10" ht="16" x14ac:dyDescent="0.2">
      <c r="A18493" t="s">
        <v>36104</v>
      </c>
      <c r="B18493" t="s">
        <v>55141</v>
      </c>
      <c r="C18493" t="s">
        <v>55142</v>
      </c>
      <c r="D18493">
        <v>3</v>
      </c>
      <c r="E18493" t="s">
        <v>13</v>
      </c>
      <c r="F18493" t="s">
        <v>13</v>
      </c>
      <c r="G18493" t="s">
        <v>55143</v>
      </c>
      <c r="H18493" s="3" t="s">
        <v>55144</v>
      </c>
      <c r="I18493" t="s">
        <v>7009</v>
      </c>
      <c r="J18493" t="s">
        <v>36108</v>
      </c>
    </row>
    <row r="18494" spans="1:10" ht="16" x14ac:dyDescent="0.2">
      <c r="A18494" t="s">
        <v>55145</v>
      </c>
      <c r="B18494" t="s">
        <v>55146</v>
      </c>
      <c r="C18494" t="s">
        <v>55147</v>
      </c>
      <c r="D18494">
        <v>2</v>
      </c>
      <c r="E18494" t="s">
        <v>13</v>
      </c>
      <c r="F18494" t="s">
        <v>13</v>
      </c>
      <c r="G18494" t="s">
        <v>55148</v>
      </c>
      <c r="H18494" s="3" t="s">
        <v>55149</v>
      </c>
      <c r="I18494" t="s">
        <v>106</v>
      </c>
      <c r="J18494" t="s">
        <v>55150</v>
      </c>
    </row>
    <row r="18495" spans="1:10" ht="16" x14ac:dyDescent="0.2">
      <c r="A18495" t="s">
        <v>6344</v>
      </c>
      <c r="B18495" t="s">
        <v>55151</v>
      </c>
      <c r="C18495" t="s">
        <v>55152</v>
      </c>
      <c r="D18495">
        <v>1</v>
      </c>
      <c r="E18495" t="s">
        <v>13</v>
      </c>
      <c r="F18495" t="s">
        <v>13</v>
      </c>
      <c r="G18495" t="s">
        <v>55148</v>
      </c>
      <c r="H18495" s="3" t="s">
        <v>55153</v>
      </c>
      <c r="I18495" t="s">
        <v>106</v>
      </c>
      <c r="J18495" t="s">
        <v>6347</v>
      </c>
    </row>
    <row r="18496" spans="1:10" ht="16" x14ac:dyDescent="0.2">
      <c r="A18496" t="s">
        <v>55154</v>
      </c>
      <c r="B18496" t="s">
        <v>55155</v>
      </c>
      <c r="C18496" t="s">
        <v>55156</v>
      </c>
      <c r="D18496">
        <v>2</v>
      </c>
      <c r="E18496" t="s">
        <v>13</v>
      </c>
      <c r="F18496" t="s">
        <v>13</v>
      </c>
      <c r="G18496" t="s">
        <v>55157</v>
      </c>
      <c r="H18496" s="3" t="s">
        <v>55158</v>
      </c>
      <c r="I18496" t="s">
        <v>106</v>
      </c>
      <c r="J18496" t="s">
        <v>55159</v>
      </c>
    </row>
    <row r="18497" spans="1:10" ht="16" x14ac:dyDescent="0.2">
      <c r="A18497" t="s">
        <v>55154</v>
      </c>
      <c r="B18497" t="s">
        <v>55160</v>
      </c>
      <c r="C18497" t="s">
        <v>55161</v>
      </c>
      <c r="D18497">
        <v>3</v>
      </c>
      <c r="E18497" t="s">
        <v>13</v>
      </c>
      <c r="F18497" t="s">
        <v>13</v>
      </c>
      <c r="G18497" t="s">
        <v>55157</v>
      </c>
      <c r="H18497" s="3" t="s">
        <v>55158</v>
      </c>
      <c r="I18497" t="s">
        <v>106</v>
      </c>
      <c r="J18497" t="s">
        <v>55159</v>
      </c>
    </row>
    <row r="18498" spans="1:10" ht="16" x14ac:dyDescent="0.2">
      <c r="A18498" t="s">
        <v>55154</v>
      </c>
      <c r="B18498" t="s">
        <v>55162</v>
      </c>
      <c r="C18498" t="s">
        <v>55163</v>
      </c>
      <c r="D18498">
        <v>1</v>
      </c>
      <c r="E18498" t="s">
        <v>13</v>
      </c>
      <c r="F18498" t="s">
        <v>13</v>
      </c>
      <c r="G18498" t="s">
        <v>55157</v>
      </c>
      <c r="H18498" s="3" t="s">
        <v>55158</v>
      </c>
      <c r="I18498" t="s">
        <v>106</v>
      </c>
      <c r="J18498" t="s">
        <v>55159</v>
      </c>
    </row>
    <row r="18499" spans="1:10" ht="16" x14ac:dyDescent="0.2">
      <c r="A18499" t="s">
        <v>20947</v>
      </c>
      <c r="B18499" t="s">
        <v>55164</v>
      </c>
      <c r="C18499" t="s">
        <v>55165</v>
      </c>
      <c r="D18499">
        <v>2</v>
      </c>
      <c r="E18499" t="s">
        <v>13</v>
      </c>
      <c r="F18499" t="s">
        <v>13</v>
      </c>
      <c r="G18499" t="s">
        <v>55166</v>
      </c>
      <c r="H18499" s="3" t="s">
        <v>55167</v>
      </c>
      <c r="I18499" t="s">
        <v>106</v>
      </c>
      <c r="J18499" t="s">
        <v>20952</v>
      </c>
    </row>
    <row r="18500" spans="1:10" ht="16" x14ac:dyDescent="0.2">
      <c r="A18500" t="s">
        <v>20947</v>
      </c>
      <c r="B18500" t="s">
        <v>55168</v>
      </c>
      <c r="C18500" t="s">
        <v>55169</v>
      </c>
      <c r="D18500">
        <v>3</v>
      </c>
      <c r="E18500" t="s">
        <v>13</v>
      </c>
      <c r="F18500" t="s">
        <v>13</v>
      </c>
      <c r="G18500" t="s">
        <v>55166</v>
      </c>
      <c r="H18500" s="3" t="s">
        <v>55167</v>
      </c>
      <c r="I18500" t="s">
        <v>106</v>
      </c>
      <c r="J18500" t="s">
        <v>20952</v>
      </c>
    </row>
    <row r="18501" spans="1:10" ht="16" x14ac:dyDescent="0.2">
      <c r="A18501" t="s">
        <v>37207</v>
      </c>
      <c r="B18501" t="s">
        <v>55170</v>
      </c>
      <c r="C18501" t="s">
        <v>55171</v>
      </c>
      <c r="D18501">
        <v>2</v>
      </c>
      <c r="E18501" t="s">
        <v>13</v>
      </c>
      <c r="F18501" t="s">
        <v>13</v>
      </c>
      <c r="G18501" t="s">
        <v>55172</v>
      </c>
      <c r="H18501" s="3" t="s">
        <v>55173</v>
      </c>
      <c r="I18501" t="s">
        <v>918</v>
      </c>
      <c r="J18501" t="s">
        <v>37211</v>
      </c>
    </row>
    <row r="18502" spans="1:10" ht="16" x14ac:dyDescent="0.2">
      <c r="A18502" t="s">
        <v>37207</v>
      </c>
      <c r="B18502" t="s">
        <v>55174</v>
      </c>
      <c r="C18502" t="s">
        <v>55175</v>
      </c>
      <c r="D18502">
        <v>1</v>
      </c>
      <c r="E18502" t="s">
        <v>13</v>
      </c>
      <c r="F18502" t="s">
        <v>13</v>
      </c>
      <c r="G18502" t="s">
        <v>55172</v>
      </c>
      <c r="H18502" s="3" t="s">
        <v>55173</v>
      </c>
      <c r="I18502" t="s">
        <v>918</v>
      </c>
      <c r="J18502" t="s">
        <v>37211</v>
      </c>
    </row>
    <row r="18503" spans="1:10" ht="16" x14ac:dyDescent="0.2">
      <c r="A18503" t="s">
        <v>55176</v>
      </c>
      <c r="B18503" t="s">
        <v>55177</v>
      </c>
      <c r="C18503" t="s">
        <v>55178</v>
      </c>
      <c r="D18503">
        <v>2</v>
      </c>
      <c r="E18503" t="s">
        <v>13</v>
      </c>
      <c r="F18503" t="s">
        <v>13</v>
      </c>
      <c r="G18503" t="s">
        <v>55179</v>
      </c>
      <c r="H18503" s="3" t="s">
        <v>55180</v>
      </c>
      <c r="I18503" t="s">
        <v>918</v>
      </c>
      <c r="J18503" t="s">
        <v>55181</v>
      </c>
    </row>
    <row r="18504" spans="1:10" ht="16" x14ac:dyDescent="0.2">
      <c r="A18504" t="s">
        <v>19759</v>
      </c>
      <c r="B18504" t="s">
        <v>55182</v>
      </c>
      <c r="C18504" t="s">
        <v>55183</v>
      </c>
      <c r="D18504">
        <v>1</v>
      </c>
      <c r="E18504" t="s">
        <v>13</v>
      </c>
      <c r="F18504" t="s">
        <v>13</v>
      </c>
      <c r="G18504" t="s">
        <v>55179</v>
      </c>
      <c r="H18504" s="3" t="s">
        <v>55180</v>
      </c>
      <c r="I18504" t="s">
        <v>918</v>
      </c>
      <c r="J18504" t="s">
        <v>19762</v>
      </c>
    </row>
    <row r="18505" spans="1:10" ht="16" x14ac:dyDescent="0.2">
      <c r="A18505" t="s">
        <v>11383</v>
      </c>
      <c r="B18505" t="s">
        <v>55078</v>
      </c>
      <c r="C18505" t="s">
        <v>55039</v>
      </c>
      <c r="D18505">
        <v>5</v>
      </c>
      <c r="E18505" t="s">
        <v>13</v>
      </c>
      <c r="F18505" t="s">
        <v>13</v>
      </c>
      <c r="G18505" t="s">
        <v>55179</v>
      </c>
      <c r="H18505" s="3" t="s">
        <v>55180</v>
      </c>
      <c r="I18505" t="s">
        <v>918</v>
      </c>
      <c r="J18505" t="s">
        <v>11387</v>
      </c>
    </row>
    <row r="18506" spans="1:10" ht="16" x14ac:dyDescent="0.2">
      <c r="A18506" t="s">
        <v>24954</v>
      </c>
      <c r="B18506" t="s">
        <v>55184</v>
      </c>
      <c r="C18506" t="s">
        <v>55185</v>
      </c>
      <c r="D18506">
        <v>2</v>
      </c>
      <c r="E18506" t="s">
        <v>13</v>
      </c>
      <c r="F18506" t="s">
        <v>13</v>
      </c>
      <c r="G18506" t="s">
        <v>55179</v>
      </c>
      <c r="H18506" s="3" t="s">
        <v>55180</v>
      </c>
      <c r="I18506" t="s">
        <v>918</v>
      </c>
      <c r="J18506" t="s">
        <v>24955</v>
      </c>
    </row>
    <row r="18507" spans="1:10" ht="32" x14ac:dyDescent="0.2">
      <c r="A18507" t="s">
        <v>55176</v>
      </c>
      <c r="B18507" t="s">
        <v>8991</v>
      </c>
      <c r="C18507" t="s">
        <v>55186</v>
      </c>
      <c r="D18507">
        <v>1</v>
      </c>
      <c r="E18507" t="s">
        <v>13</v>
      </c>
      <c r="F18507" t="s">
        <v>13</v>
      </c>
      <c r="G18507" t="s">
        <v>55187</v>
      </c>
      <c r="H18507" s="3" t="s">
        <v>55188</v>
      </c>
      <c r="I18507" t="s">
        <v>547</v>
      </c>
      <c r="J18507" t="s">
        <v>55181</v>
      </c>
    </row>
    <row r="18508" spans="1:10" ht="16" x14ac:dyDescent="0.2">
      <c r="A18508" t="s">
        <v>55189</v>
      </c>
      <c r="B18508" t="s">
        <v>55190</v>
      </c>
      <c r="C18508" t="s">
        <v>55191</v>
      </c>
      <c r="D18508">
        <v>2</v>
      </c>
      <c r="E18508" t="s">
        <v>13</v>
      </c>
      <c r="F18508" t="s">
        <v>13</v>
      </c>
      <c r="G18508" t="s">
        <v>55192</v>
      </c>
      <c r="H18508" s="3" t="s">
        <v>55193</v>
      </c>
      <c r="I18508" t="s">
        <v>106</v>
      </c>
      <c r="J18508" t="s">
        <v>55194</v>
      </c>
    </row>
    <row r="18509" spans="1:10" ht="16" x14ac:dyDescent="0.2">
      <c r="A18509" t="s">
        <v>55189</v>
      </c>
      <c r="B18509" t="s">
        <v>5418</v>
      </c>
      <c r="C18509" t="s">
        <v>5419</v>
      </c>
      <c r="D18509">
        <v>1</v>
      </c>
      <c r="E18509" t="s">
        <v>13</v>
      </c>
      <c r="F18509" t="s">
        <v>13</v>
      </c>
      <c r="G18509" t="s">
        <v>55192</v>
      </c>
      <c r="H18509" s="3" t="s">
        <v>55193</v>
      </c>
      <c r="I18509" t="s">
        <v>106</v>
      </c>
      <c r="J18509" t="s">
        <v>55194</v>
      </c>
    </row>
    <row r="18510" spans="1:10" ht="32" x14ac:dyDescent="0.2">
      <c r="A18510" t="s">
        <v>27241</v>
      </c>
      <c r="B18510" t="s">
        <v>55195</v>
      </c>
      <c r="C18510" t="s">
        <v>55196</v>
      </c>
      <c r="D18510">
        <v>2</v>
      </c>
      <c r="E18510" t="s">
        <v>13</v>
      </c>
      <c r="F18510" t="s">
        <v>13</v>
      </c>
      <c r="G18510" t="s">
        <v>55197</v>
      </c>
      <c r="H18510" s="3" t="s">
        <v>55198</v>
      </c>
      <c r="I18510" t="s">
        <v>62</v>
      </c>
      <c r="J18510" t="s">
        <v>27246</v>
      </c>
    </row>
    <row r="18511" spans="1:10" ht="16" x14ac:dyDescent="0.2">
      <c r="A18511" t="s">
        <v>15360</v>
      </c>
      <c r="B18511" t="s">
        <v>55199</v>
      </c>
      <c r="C18511" t="s">
        <v>55200</v>
      </c>
      <c r="D18511">
        <v>3</v>
      </c>
      <c r="E18511" t="s">
        <v>13</v>
      </c>
      <c r="F18511" t="s">
        <v>13</v>
      </c>
      <c r="G18511" t="s">
        <v>55197</v>
      </c>
      <c r="H18511" s="3" t="s">
        <v>55201</v>
      </c>
      <c r="I18511" t="s">
        <v>62</v>
      </c>
      <c r="J18511" t="s">
        <v>15365</v>
      </c>
    </row>
    <row r="18512" spans="1:10" ht="16" x14ac:dyDescent="0.2">
      <c r="A18512" t="s">
        <v>13456</v>
      </c>
      <c r="B18512" t="s">
        <v>55202</v>
      </c>
      <c r="C18512" t="s">
        <v>55203</v>
      </c>
      <c r="D18512">
        <v>2</v>
      </c>
      <c r="E18512" t="s">
        <v>13</v>
      </c>
      <c r="F18512" t="s">
        <v>13</v>
      </c>
      <c r="G18512" t="s">
        <v>55204</v>
      </c>
      <c r="H18512" s="3" t="s">
        <v>55205</v>
      </c>
      <c r="I18512" t="s">
        <v>246</v>
      </c>
      <c r="J18512" t="s">
        <v>13462</v>
      </c>
    </row>
    <row r="18513" spans="1:10" ht="16" x14ac:dyDescent="0.2">
      <c r="A18513" t="s">
        <v>55206</v>
      </c>
      <c r="B18513" t="s">
        <v>55202</v>
      </c>
      <c r="C18513" t="s">
        <v>55203</v>
      </c>
      <c r="D18513">
        <v>3</v>
      </c>
      <c r="E18513" t="s">
        <v>13</v>
      </c>
      <c r="F18513" t="s">
        <v>13</v>
      </c>
      <c r="G18513" t="s">
        <v>55204</v>
      </c>
      <c r="H18513" s="3" t="s">
        <v>55207</v>
      </c>
      <c r="I18513" t="s">
        <v>246</v>
      </c>
      <c r="J18513" t="s">
        <v>55208</v>
      </c>
    </row>
    <row r="18514" spans="1:10" ht="16" x14ac:dyDescent="0.2">
      <c r="A18514" t="s">
        <v>55209</v>
      </c>
      <c r="B18514" t="s">
        <v>55210</v>
      </c>
      <c r="C18514" t="s">
        <v>55211</v>
      </c>
      <c r="D18514">
        <v>1</v>
      </c>
      <c r="E18514" t="s">
        <v>13</v>
      </c>
      <c r="F18514" t="s">
        <v>13</v>
      </c>
      <c r="G18514" t="s">
        <v>55212</v>
      </c>
      <c r="H18514" s="3" t="s">
        <v>55213</v>
      </c>
      <c r="I18514" t="s">
        <v>7009</v>
      </c>
      <c r="J18514" t="s">
        <v>55214</v>
      </c>
    </row>
    <row r="18515" spans="1:10" ht="32" x14ac:dyDescent="0.2">
      <c r="A18515" t="s">
        <v>55215</v>
      </c>
      <c r="B18515" t="s">
        <v>55216</v>
      </c>
      <c r="C18515" t="s">
        <v>55217</v>
      </c>
      <c r="D18515">
        <v>1</v>
      </c>
      <c r="E18515" t="s">
        <v>13</v>
      </c>
      <c r="F18515" t="s">
        <v>13</v>
      </c>
      <c r="G18515" t="s">
        <v>55218</v>
      </c>
      <c r="H18515" s="3" t="s">
        <v>55219</v>
      </c>
      <c r="I18515" t="s">
        <v>62</v>
      </c>
      <c r="J18515" t="s">
        <v>55220</v>
      </c>
    </row>
    <row r="18516" spans="1:10" ht="16" x14ac:dyDescent="0.2">
      <c r="A18516" t="s">
        <v>12363</v>
      </c>
      <c r="B18516" t="s">
        <v>12423</v>
      </c>
      <c r="C18516" t="s">
        <v>12424</v>
      </c>
      <c r="D18516">
        <v>1</v>
      </c>
      <c r="E18516" t="s">
        <v>13</v>
      </c>
      <c r="F18516" t="s">
        <v>13</v>
      </c>
      <c r="G18516" t="s">
        <v>55221</v>
      </c>
      <c r="H18516" s="3" t="s">
        <v>55222</v>
      </c>
      <c r="I18516" t="s">
        <v>62</v>
      </c>
      <c r="J18516" t="s">
        <v>12367</v>
      </c>
    </row>
    <row r="18517" spans="1:10" ht="16" x14ac:dyDescent="0.2">
      <c r="A18517" t="s">
        <v>55215</v>
      </c>
      <c r="B18517" t="s">
        <v>55223</v>
      </c>
      <c r="C18517" t="s">
        <v>55224</v>
      </c>
      <c r="D18517">
        <v>5</v>
      </c>
      <c r="E18517" t="s">
        <v>13</v>
      </c>
      <c r="F18517" t="s">
        <v>13</v>
      </c>
      <c r="G18517" t="s">
        <v>55221</v>
      </c>
      <c r="H18517" s="3" t="s">
        <v>55225</v>
      </c>
      <c r="I18517" t="s">
        <v>62</v>
      </c>
      <c r="J18517" t="s">
        <v>55220</v>
      </c>
    </row>
    <row r="18518" spans="1:10" ht="16" x14ac:dyDescent="0.2">
      <c r="A18518" t="s">
        <v>12363</v>
      </c>
      <c r="B18518" t="s">
        <v>55226</v>
      </c>
      <c r="C18518" t="s">
        <v>55227</v>
      </c>
      <c r="D18518">
        <v>3</v>
      </c>
      <c r="E18518" t="s">
        <v>13</v>
      </c>
      <c r="F18518" t="s">
        <v>13</v>
      </c>
      <c r="G18518" t="s">
        <v>55228</v>
      </c>
      <c r="H18518" s="3" t="s">
        <v>55229</v>
      </c>
      <c r="I18518" t="s">
        <v>62</v>
      </c>
      <c r="J18518" t="s">
        <v>12367</v>
      </c>
    </row>
    <row r="18519" spans="1:10" ht="16" x14ac:dyDescent="0.2">
      <c r="A18519" t="s">
        <v>12363</v>
      </c>
      <c r="B18519" t="s">
        <v>55230</v>
      </c>
      <c r="C18519" t="s">
        <v>55231</v>
      </c>
      <c r="D18519">
        <v>2</v>
      </c>
      <c r="E18519" t="s">
        <v>13</v>
      </c>
      <c r="F18519" t="s">
        <v>13</v>
      </c>
      <c r="G18519" t="s">
        <v>55228</v>
      </c>
      <c r="H18519" s="3" t="s">
        <v>55229</v>
      </c>
      <c r="I18519" t="s">
        <v>62</v>
      </c>
      <c r="J18519" t="s">
        <v>12367</v>
      </c>
    </row>
    <row r="18520" spans="1:10" ht="16" x14ac:dyDescent="0.2">
      <c r="A18520" t="s">
        <v>35287</v>
      </c>
      <c r="B18520" t="s">
        <v>55232</v>
      </c>
      <c r="C18520" t="s">
        <v>55233</v>
      </c>
      <c r="D18520">
        <v>2</v>
      </c>
      <c r="E18520" t="s">
        <v>13</v>
      </c>
      <c r="F18520" t="s">
        <v>13</v>
      </c>
      <c r="G18520" t="s">
        <v>55234</v>
      </c>
      <c r="H18520" s="3" t="s">
        <v>55235</v>
      </c>
      <c r="I18520" t="s">
        <v>62</v>
      </c>
      <c r="J18520" t="s">
        <v>35291</v>
      </c>
    </row>
    <row r="18521" spans="1:10" ht="16" x14ac:dyDescent="0.2">
      <c r="A18521" t="s">
        <v>20737</v>
      </c>
      <c r="B18521" t="s">
        <v>12402</v>
      </c>
      <c r="C18521" t="s">
        <v>12392</v>
      </c>
      <c r="D18521">
        <v>1</v>
      </c>
      <c r="E18521" t="s">
        <v>13</v>
      </c>
      <c r="F18521" t="s">
        <v>13</v>
      </c>
      <c r="G18521" t="s">
        <v>55234</v>
      </c>
      <c r="H18521" s="3" t="s">
        <v>55236</v>
      </c>
      <c r="I18521" t="s">
        <v>62</v>
      </c>
      <c r="J18521" t="s">
        <v>20741</v>
      </c>
    </row>
    <row r="18522" spans="1:10" ht="16" x14ac:dyDescent="0.2">
      <c r="A18522" t="s">
        <v>20737</v>
      </c>
      <c r="B18522" t="s">
        <v>55237</v>
      </c>
      <c r="C18522" t="s">
        <v>55238</v>
      </c>
      <c r="D18522">
        <v>3</v>
      </c>
      <c r="E18522" t="s">
        <v>13</v>
      </c>
      <c r="F18522" t="s">
        <v>13</v>
      </c>
      <c r="G18522" t="s">
        <v>55234</v>
      </c>
      <c r="H18522" s="3" t="s">
        <v>55236</v>
      </c>
      <c r="I18522" t="s">
        <v>62</v>
      </c>
      <c r="J18522" t="s">
        <v>20741</v>
      </c>
    </row>
    <row r="18523" spans="1:10" ht="16" x14ac:dyDescent="0.2">
      <c r="A18523" t="s">
        <v>5985</v>
      </c>
      <c r="B18523" t="s">
        <v>20734</v>
      </c>
      <c r="C18523" t="s">
        <v>20735</v>
      </c>
      <c r="D18523">
        <v>8</v>
      </c>
      <c r="E18523" t="s">
        <v>13</v>
      </c>
      <c r="F18523" t="s">
        <v>13</v>
      </c>
      <c r="G18523" t="s">
        <v>55239</v>
      </c>
      <c r="H18523" s="3" t="s">
        <v>55240</v>
      </c>
      <c r="I18523" t="s">
        <v>62</v>
      </c>
      <c r="J18523" t="s">
        <v>5990</v>
      </c>
    </row>
    <row r="18524" spans="1:10" ht="16" x14ac:dyDescent="0.2">
      <c r="A18524" t="s">
        <v>5922</v>
      </c>
      <c r="B18524" t="s">
        <v>20734</v>
      </c>
      <c r="C18524" t="s">
        <v>20735</v>
      </c>
      <c r="D18524">
        <v>2</v>
      </c>
      <c r="E18524" t="s">
        <v>13</v>
      </c>
      <c r="F18524" t="s">
        <v>13</v>
      </c>
      <c r="G18524" t="s">
        <v>55239</v>
      </c>
      <c r="H18524" s="3" t="s">
        <v>55240</v>
      </c>
      <c r="I18524" t="s">
        <v>62</v>
      </c>
      <c r="J18524" t="s">
        <v>5926</v>
      </c>
    </row>
    <row r="18525" spans="1:10" ht="16" x14ac:dyDescent="0.2">
      <c r="A18525" t="s">
        <v>10542</v>
      </c>
      <c r="B18525" t="s">
        <v>20734</v>
      </c>
      <c r="C18525" t="s">
        <v>20735</v>
      </c>
      <c r="D18525">
        <v>10</v>
      </c>
      <c r="E18525" t="s">
        <v>13</v>
      </c>
      <c r="F18525" t="s">
        <v>13</v>
      </c>
      <c r="G18525" t="s">
        <v>55239</v>
      </c>
      <c r="H18525" s="3" t="s">
        <v>55240</v>
      </c>
      <c r="I18525" t="s">
        <v>62</v>
      </c>
      <c r="J18525" t="s">
        <v>10543</v>
      </c>
    </row>
    <row r="18526" spans="1:10" ht="16" x14ac:dyDescent="0.2">
      <c r="A18526" t="s">
        <v>12390</v>
      </c>
      <c r="B18526" t="s">
        <v>20734</v>
      </c>
      <c r="C18526" t="s">
        <v>20735</v>
      </c>
      <c r="D18526">
        <v>4</v>
      </c>
      <c r="E18526" t="s">
        <v>13</v>
      </c>
      <c r="F18526" t="s">
        <v>13</v>
      </c>
      <c r="G18526" t="s">
        <v>55239</v>
      </c>
      <c r="H18526" s="3" t="s">
        <v>55240</v>
      </c>
      <c r="I18526" t="s">
        <v>62</v>
      </c>
      <c r="J18526" t="s">
        <v>12393</v>
      </c>
    </row>
    <row r="18527" spans="1:10" ht="16" x14ac:dyDescent="0.2">
      <c r="A18527" t="s">
        <v>35287</v>
      </c>
      <c r="B18527" t="s">
        <v>55241</v>
      </c>
      <c r="C18527" t="s">
        <v>55242</v>
      </c>
      <c r="D18527">
        <v>1</v>
      </c>
      <c r="E18527" t="s">
        <v>13</v>
      </c>
      <c r="F18527" t="s">
        <v>13</v>
      </c>
      <c r="G18527" t="s">
        <v>55243</v>
      </c>
      <c r="H18527" s="3" t="s">
        <v>55244</v>
      </c>
      <c r="I18527" t="s">
        <v>62</v>
      </c>
      <c r="J18527" t="s">
        <v>35291</v>
      </c>
    </row>
    <row r="18528" spans="1:10" ht="16" x14ac:dyDescent="0.2">
      <c r="A18528" t="s">
        <v>39463</v>
      </c>
      <c r="B18528" t="s">
        <v>55245</v>
      </c>
      <c r="C18528" t="s">
        <v>55246</v>
      </c>
      <c r="D18528">
        <v>4</v>
      </c>
      <c r="E18528" t="s">
        <v>13</v>
      </c>
      <c r="F18528" t="s">
        <v>13</v>
      </c>
      <c r="G18528" t="s">
        <v>55247</v>
      </c>
      <c r="H18528" s="3" t="s">
        <v>55248</v>
      </c>
      <c r="I18528" t="s">
        <v>62</v>
      </c>
      <c r="J18528" t="s">
        <v>39468</v>
      </c>
    </row>
    <row r="18529" spans="1:10" ht="16" x14ac:dyDescent="0.2">
      <c r="A18529" t="s">
        <v>39463</v>
      </c>
      <c r="B18529" t="s">
        <v>55249</v>
      </c>
      <c r="C18529" t="s">
        <v>55250</v>
      </c>
      <c r="D18529">
        <v>5</v>
      </c>
      <c r="E18529" t="s">
        <v>13</v>
      </c>
      <c r="F18529" t="s">
        <v>13</v>
      </c>
      <c r="G18529" t="s">
        <v>55247</v>
      </c>
      <c r="H18529" s="3" t="s">
        <v>55248</v>
      </c>
      <c r="I18529" t="s">
        <v>62</v>
      </c>
      <c r="J18529" t="s">
        <v>39468</v>
      </c>
    </row>
    <row r="18530" spans="1:10" ht="16" x14ac:dyDescent="0.2">
      <c r="A18530" t="s">
        <v>39463</v>
      </c>
      <c r="B18530" t="s">
        <v>55251</v>
      </c>
      <c r="C18530" t="s">
        <v>55252</v>
      </c>
      <c r="D18530">
        <v>3</v>
      </c>
      <c r="E18530" t="s">
        <v>13</v>
      </c>
      <c r="F18530" t="s">
        <v>13</v>
      </c>
      <c r="G18530" t="s">
        <v>55247</v>
      </c>
      <c r="H18530" s="3" t="s">
        <v>55248</v>
      </c>
      <c r="I18530" t="s">
        <v>62</v>
      </c>
      <c r="J18530" t="s">
        <v>39468</v>
      </c>
    </row>
    <row r="18531" spans="1:10" ht="16" x14ac:dyDescent="0.2">
      <c r="A18531" t="s">
        <v>11923</v>
      </c>
      <c r="B18531" t="s">
        <v>55253</v>
      </c>
      <c r="C18531" t="s">
        <v>55254</v>
      </c>
      <c r="D18531">
        <v>2</v>
      </c>
      <c r="E18531" t="s">
        <v>13</v>
      </c>
      <c r="F18531" t="s">
        <v>13</v>
      </c>
      <c r="G18531" t="s">
        <v>55247</v>
      </c>
      <c r="H18531" s="3" t="s">
        <v>55255</v>
      </c>
      <c r="I18531" t="s">
        <v>62</v>
      </c>
      <c r="J18531" t="s">
        <v>11927</v>
      </c>
    </row>
    <row r="18532" spans="1:10" ht="32" x14ac:dyDescent="0.2">
      <c r="A18532" t="s">
        <v>55215</v>
      </c>
      <c r="B18532" t="s">
        <v>55256</v>
      </c>
      <c r="C18532" t="s">
        <v>55257</v>
      </c>
      <c r="D18532">
        <v>4</v>
      </c>
      <c r="E18532" t="s">
        <v>13</v>
      </c>
      <c r="F18532" t="s">
        <v>13</v>
      </c>
      <c r="G18532" t="s">
        <v>55247</v>
      </c>
      <c r="H18532" s="3" t="s">
        <v>55258</v>
      </c>
      <c r="I18532" t="s">
        <v>62</v>
      </c>
      <c r="J18532" t="s">
        <v>55220</v>
      </c>
    </row>
    <row r="18533" spans="1:10" ht="48" x14ac:dyDescent="0.2">
      <c r="A18533" t="s">
        <v>55215</v>
      </c>
      <c r="B18533" t="s">
        <v>55259</v>
      </c>
      <c r="C18533" t="s">
        <v>55260</v>
      </c>
      <c r="D18533">
        <v>2</v>
      </c>
      <c r="E18533" t="s">
        <v>13</v>
      </c>
      <c r="F18533" t="s">
        <v>13</v>
      </c>
      <c r="G18533" t="s">
        <v>55247</v>
      </c>
      <c r="H18533" s="3" t="s">
        <v>55261</v>
      </c>
      <c r="I18533" t="s">
        <v>7603</v>
      </c>
      <c r="J18533" t="s">
        <v>55220</v>
      </c>
    </row>
    <row r="18534" spans="1:10" ht="32" x14ac:dyDescent="0.2">
      <c r="A18534" t="s">
        <v>39463</v>
      </c>
      <c r="B18534" t="s">
        <v>55259</v>
      </c>
      <c r="C18534" t="s">
        <v>55260</v>
      </c>
      <c r="D18534">
        <v>1</v>
      </c>
      <c r="E18534" t="s">
        <v>13</v>
      </c>
      <c r="F18534" t="s">
        <v>13</v>
      </c>
      <c r="G18534" t="s">
        <v>55247</v>
      </c>
      <c r="H18534" s="3" t="s">
        <v>55262</v>
      </c>
      <c r="I18534" t="s">
        <v>62</v>
      </c>
      <c r="J18534" t="s">
        <v>39468</v>
      </c>
    </row>
    <row r="18535" spans="1:10" ht="16" x14ac:dyDescent="0.2">
      <c r="A18535" t="s">
        <v>10521</v>
      </c>
      <c r="B18535" t="s">
        <v>20734</v>
      </c>
      <c r="C18535" t="s">
        <v>20735</v>
      </c>
      <c r="D18535">
        <v>8</v>
      </c>
      <c r="E18535" t="s">
        <v>13</v>
      </c>
      <c r="F18535" t="s">
        <v>13</v>
      </c>
      <c r="G18535" t="s">
        <v>55247</v>
      </c>
      <c r="H18535" s="3" t="s">
        <v>55248</v>
      </c>
      <c r="I18535" t="s">
        <v>62</v>
      </c>
      <c r="J18535" t="s">
        <v>10527</v>
      </c>
    </row>
    <row r="18536" spans="1:10" ht="16" x14ac:dyDescent="0.2">
      <c r="A18536" t="s">
        <v>55263</v>
      </c>
      <c r="B18536" t="s">
        <v>55264</v>
      </c>
      <c r="C18536" t="s">
        <v>55265</v>
      </c>
      <c r="D18536">
        <v>3</v>
      </c>
      <c r="E18536" t="s">
        <v>13</v>
      </c>
      <c r="F18536" t="s">
        <v>13</v>
      </c>
      <c r="G18536" t="s">
        <v>55266</v>
      </c>
      <c r="H18536" s="3" t="s">
        <v>55267</v>
      </c>
      <c r="I18536" t="s">
        <v>106</v>
      </c>
      <c r="J18536" t="s">
        <v>55268</v>
      </c>
    </row>
    <row r="18537" spans="1:10" ht="16" x14ac:dyDescent="0.2">
      <c r="A18537" t="s">
        <v>55263</v>
      </c>
      <c r="B18537" t="s">
        <v>55269</v>
      </c>
      <c r="C18537" t="s">
        <v>55270</v>
      </c>
      <c r="D18537">
        <v>2</v>
      </c>
      <c r="E18537" t="s">
        <v>13</v>
      </c>
      <c r="F18537" t="s">
        <v>13</v>
      </c>
      <c r="G18537" t="s">
        <v>55266</v>
      </c>
      <c r="H18537" s="3" t="s">
        <v>55267</v>
      </c>
      <c r="I18537" t="s">
        <v>106</v>
      </c>
      <c r="J18537" t="s">
        <v>55268</v>
      </c>
    </row>
    <row r="18538" spans="1:10" ht="16" x14ac:dyDescent="0.2">
      <c r="A18538" t="s">
        <v>24890</v>
      </c>
      <c r="B18538" t="s">
        <v>55271</v>
      </c>
      <c r="C18538" t="s">
        <v>55272</v>
      </c>
      <c r="D18538">
        <v>2</v>
      </c>
      <c r="E18538" t="s">
        <v>13</v>
      </c>
      <c r="F18538" t="s">
        <v>13</v>
      </c>
      <c r="G18538" t="s">
        <v>55273</v>
      </c>
      <c r="H18538" s="3" t="s">
        <v>55274</v>
      </c>
      <c r="I18538" t="s">
        <v>995</v>
      </c>
      <c r="J18538" t="s">
        <v>24894</v>
      </c>
    </row>
    <row r="18539" spans="1:10" ht="16" x14ac:dyDescent="0.2">
      <c r="A18539" t="s">
        <v>55275</v>
      </c>
      <c r="B18539" t="s">
        <v>55276</v>
      </c>
      <c r="C18539" t="s">
        <v>55277</v>
      </c>
      <c r="D18539">
        <v>2</v>
      </c>
      <c r="E18539" t="s">
        <v>13</v>
      </c>
      <c r="F18539" t="s">
        <v>13</v>
      </c>
      <c r="G18539" t="s">
        <v>55278</v>
      </c>
      <c r="H18539" s="3" t="s">
        <v>55279</v>
      </c>
      <c r="I18539" t="s">
        <v>47</v>
      </c>
      <c r="J18539" t="s">
        <v>55280</v>
      </c>
    </row>
    <row r="18540" spans="1:10" ht="16" x14ac:dyDescent="0.2">
      <c r="A18540" t="s">
        <v>55281</v>
      </c>
      <c r="B18540" t="s">
        <v>55282</v>
      </c>
      <c r="C18540" t="s">
        <v>55283</v>
      </c>
      <c r="D18540">
        <v>2</v>
      </c>
      <c r="E18540" t="s">
        <v>13</v>
      </c>
      <c r="F18540" t="s">
        <v>13</v>
      </c>
      <c r="G18540" t="s">
        <v>55284</v>
      </c>
      <c r="H18540" s="3" t="s">
        <v>55285</v>
      </c>
      <c r="I18540" t="s">
        <v>62</v>
      </c>
      <c r="J18540" t="s">
        <v>55286</v>
      </c>
    </row>
    <row r="18541" spans="1:10" ht="16" x14ac:dyDescent="0.2">
      <c r="A18541" t="s">
        <v>55287</v>
      </c>
      <c r="B18541" t="s">
        <v>55288</v>
      </c>
      <c r="C18541" t="s">
        <v>55289</v>
      </c>
      <c r="D18541">
        <v>2</v>
      </c>
      <c r="E18541" t="s">
        <v>13</v>
      </c>
      <c r="F18541" t="s">
        <v>13</v>
      </c>
      <c r="G18541" t="s">
        <v>55290</v>
      </c>
      <c r="H18541" s="3" t="s">
        <v>55291</v>
      </c>
      <c r="I18541" t="s">
        <v>228</v>
      </c>
      <c r="J18541" t="s">
        <v>55292</v>
      </c>
    </row>
    <row r="18542" spans="1:10" ht="16" x14ac:dyDescent="0.2">
      <c r="A18542" t="s">
        <v>55287</v>
      </c>
      <c r="B18542" t="s">
        <v>55293</v>
      </c>
      <c r="C18542" t="s">
        <v>55294</v>
      </c>
      <c r="D18542">
        <v>1</v>
      </c>
      <c r="E18542" t="s">
        <v>13</v>
      </c>
      <c r="F18542" t="s">
        <v>13</v>
      </c>
      <c r="G18542" t="s">
        <v>55290</v>
      </c>
      <c r="H18542" s="3" t="s">
        <v>55291</v>
      </c>
      <c r="I18542" t="s">
        <v>228</v>
      </c>
      <c r="J18542" t="s">
        <v>55292</v>
      </c>
    </row>
    <row r="18543" spans="1:10" ht="16" x14ac:dyDescent="0.2">
      <c r="A18543" t="s">
        <v>12587</v>
      </c>
      <c r="B18543" t="s">
        <v>55295</v>
      </c>
      <c r="C18543" t="s">
        <v>55296</v>
      </c>
      <c r="D18543">
        <v>1</v>
      </c>
      <c r="E18543" t="s">
        <v>13</v>
      </c>
      <c r="F18543" t="s">
        <v>13</v>
      </c>
      <c r="G18543" t="s">
        <v>55297</v>
      </c>
      <c r="H18543" s="3" t="s">
        <v>55298</v>
      </c>
      <c r="I18543" t="s">
        <v>3711</v>
      </c>
      <c r="J18543" t="s">
        <v>12592</v>
      </c>
    </row>
    <row r="18544" spans="1:10" ht="16" x14ac:dyDescent="0.2">
      <c r="A18544" t="s">
        <v>55299</v>
      </c>
      <c r="B18544" t="s">
        <v>55300</v>
      </c>
      <c r="C18544" t="s">
        <v>55301</v>
      </c>
      <c r="D18544">
        <v>2</v>
      </c>
      <c r="E18544" t="s">
        <v>13</v>
      </c>
      <c r="F18544" t="s">
        <v>13</v>
      </c>
      <c r="G18544" t="s">
        <v>55302</v>
      </c>
      <c r="H18544" s="3" t="s">
        <v>55303</v>
      </c>
      <c r="I18544" t="s">
        <v>4995</v>
      </c>
      <c r="J18544" t="s">
        <v>55304</v>
      </c>
    </row>
    <row r="18545" spans="1:10" ht="16" x14ac:dyDescent="0.2">
      <c r="A18545" t="s">
        <v>55305</v>
      </c>
      <c r="B18545" t="s">
        <v>55306</v>
      </c>
      <c r="C18545" t="s">
        <v>55307</v>
      </c>
      <c r="D18545">
        <v>3</v>
      </c>
      <c r="E18545" t="s">
        <v>13</v>
      </c>
      <c r="F18545" t="s">
        <v>13</v>
      </c>
      <c r="G18545" t="s">
        <v>55302</v>
      </c>
      <c r="H18545" s="3" t="s">
        <v>55303</v>
      </c>
      <c r="I18545" t="s">
        <v>4995</v>
      </c>
      <c r="J18545" t="s">
        <v>55308</v>
      </c>
    </row>
    <row r="18546" spans="1:10" ht="16" x14ac:dyDescent="0.2">
      <c r="A18546" t="s">
        <v>10636</v>
      </c>
      <c r="B18546" t="s">
        <v>55309</v>
      </c>
      <c r="C18546" t="s">
        <v>55310</v>
      </c>
      <c r="D18546">
        <v>2</v>
      </c>
      <c r="E18546" t="s">
        <v>13</v>
      </c>
      <c r="F18546" t="s">
        <v>13</v>
      </c>
      <c r="G18546" t="s">
        <v>55302</v>
      </c>
      <c r="H18546" s="3" t="s">
        <v>55311</v>
      </c>
      <c r="I18546" t="s">
        <v>4995</v>
      </c>
      <c r="J18546" t="s">
        <v>10637</v>
      </c>
    </row>
    <row r="18547" spans="1:10" ht="16" x14ac:dyDescent="0.2">
      <c r="A18547" t="s">
        <v>55312</v>
      </c>
      <c r="B18547" t="s">
        <v>55313</v>
      </c>
      <c r="C18547" t="s">
        <v>55314</v>
      </c>
      <c r="D18547">
        <v>2</v>
      </c>
      <c r="E18547" t="s">
        <v>13</v>
      </c>
      <c r="F18547" t="s">
        <v>13</v>
      </c>
      <c r="G18547" t="s">
        <v>55302</v>
      </c>
      <c r="H18547" s="3" t="s">
        <v>55315</v>
      </c>
      <c r="I18547" t="s">
        <v>4995</v>
      </c>
      <c r="J18547" t="s">
        <v>55316</v>
      </c>
    </row>
    <row r="18548" spans="1:10" ht="16" x14ac:dyDescent="0.2">
      <c r="A18548" t="s">
        <v>55317</v>
      </c>
      <c r="B18548" t="s">
        <v>55318</v>
      </c>
      <c r="C18548" t="s">
        <v>55319</v>
      </c>
      <c r="D18548">
        <v>2</v>
      </c>
      <c r="E18548" t="s">
        <v>13</v>
      </c>
      <c r="F18548" t="s">
        <v>13</v>
      </c>
      <c r="G18548" t="s">
        <v>55302</v>
      </c>
      <c r="H18548" s="3" t="s">
        <v>55303</v>
      </c>
      <c r="I18548" t="s">
        <v>4995</v>
      </c>
      <c r="J18548" t="s">
        <v>55320</v>
      </c>
    </row>
    <row r="18549" spans="1:10" ht="16" x14ac:dyDescent="0.2">
      <c r="A18549" t="s">
        <v>55299</v>
      </c>
      <c r="B18549" t="s">
        <v>55321</v>
      </c>
      <c r="C18549" t="s">
        <v>55322</v>
      </c>
      <c r="D18549">
        <v>1</v>
      </c>
      <c r="E18549" t="s">
        <v>13</v>
      </c>
      <c r="F18549" t="s">
        <v>13</v>
      </c>
      <c r="G18549" t="s">
        <v>55302</v>
      </c>
      <c r="H18549" s="3" t="s">
        <v>55303</v>
      </c>
      <c r="I18549" t="s">
        <v>4995</v>
      </c>
      <c r="J18549" t="s">
        <v>55304</v>
      </c>
    </row>
    <row r="18550" spans="1:10" ht="16" x14ac:dyDescent="0.2">
      <c r="A18550" t="s">
        <v>55312</v>
      </c>
      <c r="B18550" t="s">
        <v>55323</v>
      </c>
      <c r="C18550" t="s">
        <v>55324</v>
      </c>
      <c r="D18550">
        <v>1</v>
      </c>
      <c r="E18550" t="s">
        <v>13</v>
      </c>
      <c r="F18550" t="s">
        <v>13</v>
      </c>
      <c r="G18550" t="s">
        <v>55302</v>
      </c>
      <c r="H18550" s="3" t="s">
        <v>55315</v>
      </c>
      <c r="I18550" t="s">
        <v>4995</v>
      </c>
      <c r="J18550" t="s">
        <v>55316</v>
      </c>
    </row>
    <row r="18551" spans="1:10" ht="16" x14ac:dyDescent="0.2">
      <c r="A18551" t="s">
        <v>55317</v>
      </c>
      <c r="B18551" t="s">
        <v>55325</v>
      </c>
      <c r="C18551" t="s">
        <v>55326</v>
      </c>
      <c r="D18551">
        <v>3</v>
      </c>
      <c r="E18551" t="s">
        <v>13</v>
      </c>
      <c r="F18551" t="s">
        <v>13</v>
      </c>
      <c r="G18551" t="s">
        <v>55302</v>
      </c>
      <c r="H18551" s="3" t="s">
        <v>55303</v>
      </c>
      <c r="I18551" t="s">
        <v>4995</v>
      </c>
      <c r="J18551" t="s">
        <v>55320</v>
      </c>
    </row>
    <row r="18552" spans="1:10" ht="16" x14ac:dyDescent="0.2">
      <c r="A18552" t="s">
        <v>55327</v>
      </c>
      <c r="B18552" t="s">
        <v>55328</v>
      </c>
      <c r="C18552" t="s">
        <v>55329</v>
      </c>
      <c r="D18552">
        <v>2</v>
      </c>
      <c r="E18552" t="s">
        <v>13</v>
      </c>
      <c r="F18552" t="s">
        <v>13</v>
      </c>
      <c r="G18552" t="s">
        <v>55302</v>
      </c>
      <c r="H18552" s="3" t="s">
        <v>55303</v>
      </c>
      <c r="I18552" t="s">
        <v>4995</v>
      </c>
      <c r="J18552" t="s">
        <v>55330</v>
      </c>
    </row>
    <row r="18553" spans="1:10" ht="16" x14ac:dyDescent="0.2">
      <c r="A18553" t="s">
        <v>55327</v>
      </c>
      <c r="B18553" t="s">
        <v>55331</v>
      </c>
      <c r="C18553" t="s">
        <v>55332</v>
      </c>
      <c r="D18553">
        <v>1</v>
      </c>
      <c r="E18553" t="s">
        <v>13</v>
      </c>
      <c r="F18553" t="s">
        <v>13</v>
      </c>
      <c r="G18553" t="s">
        <v>55302</v>
      </c>
      <c r="H18553" s="3" t="s">
        <v>55303</v>
      </c>
      <c r="I18553" t="s">
        <v>4995</v>
      </c>
      <c r="J18553" t="s">
        <v>55330</v>
      </c>
    </row>
    <row r="18554" spans="1:10" ht="16" x14ac:dyDescent="0.2">
      <c r="A18554" t="s">
        <v>55317</v>
      </c>
      <c r="B18554" t="s">
        <v>55333</v>
      </c>
      <c r="C18554" t="s">
        <v>55334</v>
      </c>
      <c r="D18554">
        <v>1</v>
      </c>
      <c r="E18554" t="s">
        <v>13</v>
      </c>
      <c r="F18554" t="s">
        <v>13</v>
      </c>
      <c r="G18554" t="s">
        <v>55302</v>
      </c>
      <c r="H18554" s="3" t="s">
        <v>55303</v>
      </c>
      <c r="I18554" t="s">
        <v>4995</v>
      </c>
      <c r="J18554" t="s">
        <v>55320</v>
      </c>
    </row>
    <row r="18555" spans="1:10" ht="16" x14ac:dyDescent="0.2">
      <c r="A18555" t="s">
        <v>55335</v>
      </c>
      <c r="B18555" t="s">
        <v>55336</v>
      </c>
      <c r="C18555" t="s">
        <v>55337</v>
      </c>
      <c r="D18555">
        <v>3</v>
      </c>
      <c r="E18555" t="s">
        <v>13</v>
      </c>
      <c r="F18555" t="s">
        <v>13</v>
      </c>
      <c r="G18555" t="s">
        <v>55338</v>
      </c>
      <c r="H18555" s="3" t="s">
        <v>55339</v>
      </c>
      <c r="I18555" t="s">
        <v>1725</v>
      </c>
      <c r="J18555" t="s">
        <v>55340</v>
      </c>
    </row>
    <row r="18556" spans="1:10" ht="16" x14ac:dyDescent="0.2">
      <c r="A18556" t="s">
        <v>55335</v>
      </c>
      <c r="B18556" t="s">
        <v>55341</v>
      </c>
      <c r="C18556" t="s">
        <v>55342</v>
      </c>
      <c r="D18556">
        <v>1</v>
      </c>
      <c r="E18556" t="s">
        <v>13</v>
      </c>
      <c r="F18556" t="s">
        <v>13</v>
      </c>
      <c r="G18556" t="s">
        <v>55338</v>
      </c>
      <c r="H18556" s="3" t="s">
        <v>55339</v>
      </c>
      <c r="I18556" t="s">
        <v>1725</v>
      </c>
      <c r="J18556" t="s">
        <v>55340</v>
      </c>
    </row>
    <row r="18557" spans="1:10" ht="16" x14ac:dyDescent="0.2">
      <c r="A18557" t="s">
        <v>55335</v>
      </c>
      <c r="B18557" t="s">
        <v>55343</v>
      </c>
      <c r="C18557" t="s">
        <v>55344</v>
      </c>
      <c r="D18557">
        <v>2</v>
      </c>
      <c r="E18557" t="s">
        <v>13</v>
      </c>
      <c r="F18557" t="s">
        <v>13</v>
      </c>
      <c r="G18557" t="s">
        <v>55338</v>
      </c>
      <c r="H18557" s="3" t="s">
        <v>55339</v>
      </c>
      <c r="I18557" t="s">
        <v>1725</v>
      </c>
      <c r="J18557" t="s">
        <v>55340</v>
      </c>
    </row>
    <row r="18558" spans="1:10" ht="16" x14ac:dyDescent="0.2">
      <c r="A18558" t="s">
        <v>55335</v>
      </c>
      <c r="B18558" t="s">
        <v>55345</v>
      </c>
      <c r="C18558" t="s">
        <v>55346</v>
      </c>
      <c r="D18558">
        <v>4</v>
      </c>
      <c r="E18558" t="s">
        <v>13</v>
      </c>
      <c r="F18558" t="s">
        <v>13</v>
      </c>
      <c r="G18558" t="s">
        <v>55338</v>
      </c>
      <c r="H18558" s="3" t="s">
        <v>55339</v>
      </c>
      <c r="I18558" t="s">
        <v>1725</v>
      </c>
      <c r="J18558" t="s">
        <v>55340</v>
      </c>
    </row>
    <row r="18559" spans="1:10" ht="16" x14ac:dyDescent="0.2">
      <c r="A18559" t="s">
        <v>22437</v>
      </c>
      <c r="B18559" t="s">
        <v>55347</v>
      </c>
      <c r="C18559" t="s">
        <v>55348</v>
      </c>
      <c r="D18559">
        <v>4</v>
      </c>
      <c r="E18559" t="s">
        <v>13</v>
      </c>
      <c r="F18559" t="s">
        <v>13</v>
      </c>
      <c r="G18559" t="s">
        <v>55349</v>
      </c>
      <c r="H18559" s="3" t="s">
        <v>55350</v>
      </c>
      <c r="I18559" t="s">
        <v>918</v>
      </c>
      <c r="J18559" t="s">
        <v>22442</v>
      </c>
    </row>
    <row r="18560" spans="1:10" ht="16" x14ac:dyDescent="0.2">
      <c r="A18560" t="s">
        <v>22437</v>
      </c>
      <c r="B18560" t="s">
        <v>49805</v>
      </c>
      <c r="C18560" t="s">
        <v>49806</v>
      </c>
      <c r="D18560">
        <v>3</v>
      </c>
      <c r="E18560" t="s">
        <v>13</v>
      </c>
      <c r="F18560" t="s">
        <v>13</v>
      </c>
      <c r="G18560" t="s">
        <v>55349</v>
      </c>
      <c r="H18560" s="3" t="s">
        <v>55351</v>
      </c>
      <c r="I18560" t="s">
        <v>918</v>
      </c>
      <c r="J18560" t="s">
        <v>22442</v>
      </c>
    </row>
    <row r="18561" spans="1:10" ht="16" x14ac:dyDescent="0.2">
      <c r="A18561" t="s">
        <v>55352</v>
      </c>
      <c r="B18561" t="s">
        <v>55353</v>
      </c>
      <c r="C18561" t="s">
        <v>55354</v>
      </c>
      <c r="D18561">
        <v>1</v>
      </c>
      <c r="E18561" t="s">
        <v>13</v>
      </c>
      <c r="F18561" t="s">
        <v>13</v>
      </c>
      <c r="G18561" t="s">
        <v>55355</v>
      </c>
      <c r="H18561" s="3" t="s">
        <v>55356</v>
      </c>
      <c r="I18561" t="s">
        <v>106</v>
      </c>
      <c r="J18561" t="s">
        <v>55357</v>
      </c>
    </row>
    <row r="18562" spans="1:10" ht="16" x14ac:dyDescent="0.2">
      <c r="A18562" t="s">
        <v>55352</v>
      </c>
      <c r="B18562" t="s">
        <v>55358</v>
      </c>
      <c r="C18562" t="s">
        <v>55359</v>
      </c>
      <c r="D18562">
        <v>2</v>
      </c>
      <c r="E18562" t="s">
        <v>13</v>
      </c>
      <c r="F18562" t="s">
        <v>13</v>
      </c>
      <c r="G18562" t="s">
        <v>55355</v>
      </c>
      <c r="H18562" s="3" t="s">
        <v>55356</v>
      </c>
      <c r="I18562" t="s">
        <v>106</v>
      </c>
      <c r="J18562" t="s">
        <v>55357</v>
      </c>
    </row>
    <row r="18563" spans="1:10" ht="16" x14ac:dyDescent="0.2">
      <c r="A18563" t="s">
        <v>55360</v>
      </c>
      <c r="B18563" t="s">
        <v>55361</v>
      </c>
      <c r="C18563" t="s">
        <v>55362</v>
      </c>
      <c r="D18563">
        <v>2</v>
      </c>
      <c r="E18563">
        <f>556</f>
        <v>556</v>
      </c>
      <c r="F18563" t="s">
        <v>13</v>
      </c>
      <c r="G18563" t="s">
        <v>55363</v>
      </c>
      <c r="H18563" s="3" t="s">
        <v>55364</v>
      </c>
      <c r="I18563" t="s">
        <v>918</v>
      </c>
      <c r="J18563" t="s">
        <v>55365</v>
      </c>
    </row>
    <row r="18564" spans="1:10" ht="16" x14ac:dyDescent="0.2">
      <c r="A18564" t="s">
        <v>55360</v>
      </c>
      <c r="B18564" t="s">
        <v>55366</v>
      </c>
      <c r="C18564" t="s">
        <v>55367</v>
      </c>
      <c r="D18564">
        <v>3</v>
      </c>
      <c r="E18564">
        <f>556</f>
        <v>556</v>
      </c>
      <c r="F18564" t="s">
        <v>13</v>
      </c>
      <c r="G18564" t="s">
        <v>55363</v>
      </c>
      <c r="H18564" s="3" t="s">
        <v>55364</v>
      </c>
      <c r="I18564" t="s">
        <v>918</v>
      </c>
      <c r="J18564" t="s">
        <v>55365</v>
      </c>
    </row>
    <row r="18565" spans="1:10" ht="16" x14ac:dyDescent="0.2">
      <c r="A18565" t="s">
        <v>55360</v>
      </c>
      <c r="B18565" t="s">
        <v>55368</v>
      </c>
      <c r="C18565" t="s">
        <v>55369</v>
      </c>
      <c r="D18565">
        <v>1</v>
      </c>
      <c r="E18565">
        <f>556</f>
        <v>556</v>
      </c>
      <c r="F18565" t="s">
        <v>13</v>
      </c>
      <c r="G18565" t="s">
        <v>55363</v>
      </c>
      <c r="H18565" s="3" t="s">
        <v>55364</v>
      </c>
      <c r="I18565" t="s">
        <v>918</v>
      </c>
      <c r="J18565" t="s">
        <v>55365</v>
      </c>
    </row>
    <row r="18566" spans="1:10" ht="16" x14ac:dyDescent="0.2">
      <c r="A18566" t="s">
        <v>55360</v>
      </c>
      <c r="B18566" t="s">
        <v>55370</v>
      </c>
      <c r="C18566" t="s">
        <v>55371</v>
      </c>
      <c r="D18566">
        <v>4</v>
      </c>
      <c r="E18566">
        <f>556</f>
        <v>556</v>
      </c>
      <c r="F18566" t="s">
        <v>13</v>
      </c>
      <c r="G18566" t="s">
        <v>55363</v>
      </c>
      <c r="H18566" s="3" t="s">
        <v>55364</v>
      </c>
      <c r="I18566" t="s">
        <v>918</v>
      </c>
      <c r="J18566" t="s">
        <v>55365</v>
      </c>
    </row>
    <row r="18567" spans="1:10" ht="16" x14ac:dyDescent="0.2">
      <c r="A18567" t="s">
        <v>55372</v>
      </c>
      <c r="B18567" t="s">
        <v>55373</v>
      </c>
      <c r="C18567" t="s">
        <v>55374</v>
      </c>
      <c r="D18567">
        <v>1</v>
      </c>
      <c r="E18567" t="s">
        <v>13</v>
      </c>
      <c r="F18567" t="s">
        <v>13</v>
      </c>
      <c r="G18567" t="s">
        <v>55375</v>
      </c>
      <c r="H18567" s="3" t="s">
        <v>55376</v>
      </c>
      <c r="I18567" t="s">
        <v>3377</v>
      </c>
      <c r="J18567" t="s">
        <v>55377</v>
      </c>
    </row>
    <row r="18568" spans="1:10" ht="16" x14ac:dyDescent="0.2">
      <c r="A18568" t="s">
        <v>16214</v>
      </c>
      <c r="B18568" t="s">
        <v>55378</v>
      </c>
      <c r="C18568" t="s">
        <v>55379</v>
      </c>
      <c r="D18568">
        <v>3</v>
      </c>
      <c r="E18568" t="s">
        <v>13</v>
      </c>
      <c r="F18568" t="s">
        <v>13</v>
      </c>
      <c r="G18568" t="s">
        <v>55380</v>
      </c>
      <c r="H18568" s="3" t="s">
        <v>55381</v>
      </c>
      <c r="I18568" t="s">
        <v>2796</v>
      </c>
      <c r="J18568" t="s">
        <v>16218</v>
      </c>
    </row>
    <row r="18569" spans="1:10" ht="32" x14ac:dyDescent="0.2">
      <c r="A18569" t="s">
        <v>55382</v>
      </c>
      <c r="B18569" t="s">
        <v>55383</v>
      </c>
      <c r="C18569" t="s">
        <v>55384</v>
      </c>
      <c r="D18569">
        <v>2</v>
      </c>
      <c r="E18569">
        <f>19</f>
        <v>19</v>
      </c>
      <c r="F18569" t="s">
        <v>13</v>
      </c>
      <c r="G18569" t="s">
        <v>55385</v>
      </c>
      <c r="H18569" s="3" t="s">
        <v>55386</v>
      </c>
      <c r="I18569" t="s">
        <v>126</v>
      </c>
      <c r="J18569" t="s">
        <v>55387</v>
      </c>
    </row>
    <row r="18570" spans="1:10" ht="16" x14ac:dyDescent="0.2">
      <c r="A18570" t="s">
        <v>44296</v>
      </c>
      <c r="B18570" t="s">
        <v>55388</v>
      </c>
      <c r="C18570" t="s">
        <v>55389</v>
      </c>
      <c r="D18570">
        <v>1</v>
      </c>
      <c r="E18570">
        <f>19</f>
        <v>19</v>
      </c>
      <c r="F18570" t="s">
        <v>13</v>
      </c>
      <c r="G18570" t="s">
        <v>55385</v>
      </c>
      <c r="H18570" s="3" t="s">
        <v>55390</v>
      </c>
      <c r="I18570" t="s">
        <v>126</v>
      </c>
      <c r="J18570" t="s">
        <v>44297</v>
      </c>
    </row>
    <row r="18571" spans="1:10" ht="32" x14ac:dyDescent="0.2">
      <c r="A18571" t="s">
        <v>55382</v>
      </c>
      <c r="B18571" t="s">
        <v>55391</v>
      </c>
      <c r="C18571" t="s">
        <v>55392</v>
      </c>
      <c r="D18571">
        <v>1</v>
      </c>
      <c r="E18571">
        <f>19</f>
        <v>19</v>
      </c>
      <c r="F18571" t="s">
        <v>13</v>
      </c>
      <c r="G18571" t="s">
        <v>55385</v>
      </c>
      <c r="H18571" s="3" t="s">
        <v>55386</v>
      </c>
      <c r="I18571" t="s">
        <v>126</v>
      </c>
      <c r="J18571" t="s">
        <v>55387</v>
      </c>
    </row>
    <row r="18572" spans="1:10" ht="16" x14ac:dyDescent="0.2">
      <c r="A18572" t="s">
        <v>55393</v>
      </c>
      <c r="B18572" t="s">
        <v>55394</v>
      </c>
      <c r="C18572" t="s">
        <v>55395</v>
      </c>
      <c r="D18572">
        <v>1</v>
      </c>
      <c r="E18572">
        <f>19</f>
        <v>19</v>
      </c>
      <c r="F18572" t="s">
        <v>13</v>
      </c>
      <c r="G18572" t="s">
        <v>55385</v>
      </c>
      <c r="H18572" s="3" t="s">
        <v>55396</v>
      </c>
      <c r="I18572" t="s">
        <v>126</v>
      </c>
      <c r="J18572" t="s">
        <v>55397</v>
      </c>
    </row>
    <row r="18573" spans="1:10" ht="16" x14ac:dyDescent="0.2">
      <c r="A18573" t="s">
        <v>55398</v>
      </c>
      <c r="B18573" t="s">
        <v>55399</v>
      </c>
      <c r="C18573" t="s">
        <v>55400</v>
      </c>
      <c r="D18573">
        <v>1</v>
      </c>
      <c r="E18573">
        <f>19</f>
        <v>19</v>
      </c>
      <c r="F18573" t="s">
        <v>13</v>
      </c>
      <c r="G18573" t="s">
        <v>55385</v>
      </c>
      <c r="H18573" s="3" t="s">
        <v>55401</v>
      </c>
      <c r="I18573" t="s">
        <v>126</v>
      </c>
      <c r="J18573" t="s">
        <v>55402</v>
      </c>
    </row>
    <row r="18574" spans="1:10" ht="32" x14ac:dyDescent="0.2">
      <c r="A18574" t="s">
        <v>20868</v>
      </c>
      <c r="B18574" t="s">
        <v>55403</v>
      </c>
      <c r="C18574" t="s">
        <v>55404</v>
      </c>
      <c r="D18574">
        <v>23</v>
      </c>
      <c r="E18574">
        <f>19</f>
        <v>19</v>
      </c>
      <c r="F18574" t="s">
        <v>13</v>
      </c>
      <c r="G18574" t="s">
        <v>55385</v>
      </c>
      <c r="H18574" s="3" t="s">
        <v>55405</v>
      </c>
      <c r="I18574" t="s">
        <v>126</v>
      </c>
      <c r="J18574" t="s">
        <v>20873</v>
      </c>
    </row>
    <row r="18575" spans="1:10" ht="16" x14ac:dyDescent="0.2">
      <c r="A18575" t="s">
        <v>55406</v>
      </c>
      <c r="B18575" t="s">
        <v>55407</v>
      </c>
      <c r="C18575" t="s">
        <v>55408</v>
      </c>
      <c r="D18575">
        <v>3</v>
      </c>
      <c r="E18575">
        <f>19</f>
        <v>19</v>
      </c>
      <c r="F18575" t="s">
        <v>13</v>
      </c>
      <c r="G18575" t="s">
        <v>55385</v>
      </c>
      <c r="H18575" s="3" t="s">
        <v>55401</v>
      </c>
      <c r="I18575" t="s">
        <v>126</v>
      </c>
      <c r="J18575" t="s">
        <v>55409</v>
      </c>
    </row>
    <row r="18576" spans="1:10" ht="16" x14ac:dyDescent="0.2">
      <c r="A18576" t="s">
        <v>53403</v>
      </c>
      <c r="B18576" t="s">
        <v>55410</v>
      </c>
      <c r="C18576" t="s">
        <v>55411</v>
      </c>
      <c r="D18576">
        <v>2</v>
      </c>
      <c r="E18576">
        <f>19</f>
        <v>19</v>
      </c>
      <c r="F18576" t="s">
        <v>13</v>
      </c>
      <c r="G18576" t="s">
        <v>55385</v>
      </c>
      <c r="H18576" s="3" t="s">
        <v>55401</v>
      </c>
      <c r="I18576" t="s">
        <v>126</v>
      </c>
      <c r="J18576" t="s">
        <v>53406</v>
      </c>
    </row>
    <row r="18577" spans="1:10" ht="16" x14ac:dyDescent="0.2">
      <c r="A18577" t="s">
        <v>53044</v>
      </c>
      <c r="B18577" t="s">
        <v>55412</v>
      </c>
      <c r="C18577" t="s">
        <v>55413</v>
      </c>
      <c r="D18577">
        <v>2</v>
      </c>
      <c r="E18577">
        <f>19</f>
        <v>19</v>
      </c>
      <c r="F18577" t="s">
        <v>13</v>
      </c>
      <c r="G18577" t="s">
        <v>55385</v>
      </c>
      <c r="H18577" s="3" t="s">
        <v>55401</v>
      </c>
      <c r="I18577" t="s">
        <v>126</v>
      </c>
      <c r="J18577" t="s">
        <v>53045</v>
      </c>
    </row>
    <row r="18578" spans="1:10" ht="16" x14ac:dyDescent="0.2">
      <c r="A18578" t="s">
        <v>53783</v>
      </c>
      <c r="B18578" t="s">
        <v>55414</v>
      </c>
      <c r="C18578" t="s">
        <v>55415</v>
      </c>
      <c r="D18578">
        <v>3</v>
      </c>
      <c r="E18578">
        <f>19</f>
        <v>19</v>
      </c>
      <c r="F18578" t="s">
        <v>13</v>
      </c>
      <c r="G18578" t="s">
        <v>55385</v>
      </c>
      <c r="H18578" s="3" t="s">
        <v>55401</v>
      </c>
      <c r="I18578" t="s">
        <v>126</v>
      </c>
      <c r="J18578" t="s">
        <v>53784</v>
      </c>
    </row>
    <row r="18579" spans="1:10" ht="16" x14ac:dyDescent="0.2">
      <c r="A18579" t="s">
        <v>20868</v>
      </c>
      <c r="B18579" t="s">
        <v>543</v>
      </c>
      <c r="C18579" t="s">
        <v>55416</v>
      </c>
      <c r="D18579">
        <v>6</v>
      </c>
      <c r="E18579">
        <f>19</f>
        <v>19</v>
      </c>
      <c r="F18579" t="s">
        <v>13</v>
      </c>
      <c r="G18579" t="s">
        <v>55385</v>
      </c>
      <c r="H18579" s="3" t="s">
        <v>55417</v>
      </c>
      <c r="I18579" t="s">
        <v>126</v>
      </c>
      <c r="J18579" t="s">
        <v>20873</v>
      </c>
    </row>
    <row r="18580" spans="1:10" ht="16" x14ac:dyDescent="0.2">
      <c r="A18580" t="s">
        <v>53783</v>
      </c>
      <c r="B18580" t="s">
        <v>55418</v>
      </c>
      <c r="C18580" t="s">
        <v>55419</v>
      </c>
      <c r="D18580">
        <v>4</v>
      </c>
      <c r="E18580">
        <f>19</f>
        <v>19</v>
      </c>
      <c r="F18580" t="s">
        <v>13</v>
      </c>
      <c r="G18580" t="s">
        <v>55385</v>
      </c>
      <c r="H18580" s="3" t="s">
        <v>55401</v>
      </c>
      <c r="I18580" t="s">
        <v>126</v>
      </c>
      <c r="J18580" t="s">
        <v>53784</v>
      </c>
    </row>
    <row r="18581" spans="1:10" ht="16" x14ac:dyDescent="0.2">
      <c r="A18581" t="s">
        <v>21922</v>
      </c>
      <c r="B18581" t="s">
        <v>55420</v>
      </c>
      <c r="C18581" t="s">
        <v>55421</v>
      </c>
      <c r="D18581">
        <v>2</v>
      </c>
      <c r="E18581">
        <f>19</f>
        <v>19</v>
      </c>
      <c r="F18581" t="s">
        <v>13</v>
      </c>
      <c r="G18581" t="s">
        <v>55385</v>
      </c>
      <c r="H18581" s="3" t="s">
        <v>55401</v>
      </c>
      <c r="I18581" t="s">
        <v>126</v>
      </c>
      <c r="J18581" t="s">
        <v>21927</v>
      </c>
    </row>
    <row r="18582" spans="1:10" ht="16" x14ac:dyDescent="0.2">
      <c r="A18582" t="s">
        <v>55422</v>
      </c>
      <c r="B18582" t="s">
        <v>55423</v>
      </c>
      <c r="C18582" t="s">
        <v>55424</v>
      </c>
      <c r="D18582">
        <v>1</v>
      </c>
      <c r="E18582">
        <f>19</f>
        <v>19</v>
      </c>
      <c r="F18582" t="s">
        <v>13</v>
      </c>
      <c r="G18582" t="s">
        <v>55385</v>
      </c>
      <c r="H18582" s="3" t="s">
        <v>55401</v>
      </c>
      <c r="I18582" t="s">
        <v>126</v>
      </c>
      <c r="J18582" t="s">
        <v>55425</v>
      </c>
    </row>
    <row r="18583" spans="1:10" ht="16" x14ac:dyDescent="0.2">
      <c r="A18583" t="s">
        <v>53783</v>
      </c>
      <c r="B18583" t="s">
        <v>27679</v>
      </c>
      <c r="C18583" t="s">
        <v>27680</v>
      </c>
      <c r="D18583">
        <v>1</v>
      </c>
      <c r="E18583">
        <f>19</f>
        <v>19</v>
      </c>
      <c r="F18583" t="s">
        <v>13</v>
      </c>
      <c r="G18583" t="s">
        <v>55385</v>
      </c>
      <c r="H18583" s="3" t="s">
        <v>55401</v>
      </c>
      <c r="I18583" t="s">
        <v>126</v>
      </c>
      <c r="J18583" t="s">
        <v>53784</v>
      </c>
    </row>
    <row r="18584" spans="1:10" ht="32" x14ac:dyDescent="0.2">
      <c r="A18584" t="s">
        <v>55382</v>
      </c>
      <c r="B18584" t="s">
        <v>55426</v>
      </c>
      <c r="C18584" t="s">
        <v>55427</v>
      </c>
      <c r="D18584">
        <v>4</v>
      </c>
      <c r="E18584">
        <f>19</f>
        <v>19</v>
      </c>
      <c r="F18584" t="s">
        <v>13</v>
      </c>
      <c r="G18584" t="s">
        <v>55385</v>
      </c>
      <c r="H18584" s="3" t="s">
        <v>55386</v>
      </c>
      <c r="I18584" t="s">
        <v>126</v>
      </c>
      <c r="J18584" t="s">
        <v>55387</v>
      </c>
    </row>
    <row r="18585" spans="1:10" ht="16" x14ac:dyDescent="0.2">
      <c r="A18585" t="s">
        <v>38071</v>
      </c>
      <c r="B18585" t="s">
        <v>55383</v>
      </c>
      <c r="C18585" t="s">
        <v>55384</v>
      </c>
      <c r="D18585">
        <v>1</v>
      </c>
      <c r="E18585">
        <f>19</f>
        <v>19</v>
      </c>
      <c r="F18585" t="s">
        <v>13</v>
      </c>
      <c r="G18585" t="s">
        <v>55385</v>
      </c>
      <c r="H18585" s="3" t="s">
        <v>55401</v>
      </c>
      <c r="I18585" t="s">
        <v>126</v>
      </c>
      <c r="J18585" t="s">
        <v>38075</v>
      </c>
    </row>
    <row r="18586" spans="1:10" ht="16" x14ac:dyDescent="0.2">
      <c r="A18586" t="s">
        <v>38071</v>
      </c>
      <c r="B18586" t="s">
        <v>55428</v>
      </c>
      <c r="C18586" t="s">
        <v>55429</v>
      </c>
      <c r="D18586">
        <v>2</v>
      </c>
      <c r="E18586">
        <f>19</f>
        <v>19</v>
      </c>
      <c r="F18586" t="s">
        <v>13</v>
      </c>
      <c r="G18586" t="s">
        <v>55385</v>
      </c>
      <c r="H18586" s="3" t="s">
        <v>55401</v>
      </c>
      <c r="I18586" t="s">
        <v>126</v>
      </c>
      <c r="J18586" t="s">
        <v>38075</v>
      </c>
    </row>
    <row r="18587" spans="1:10" ht="16" x14ac:dyDescent="0.2">
      <c r="A18587" t="s">
        <v>55430</v>
      </c>
      <c r="B18587" t="s">
        <v>55431</v>
      </c>
      <c r="C18587" t="s">
        <v>55432</v>
      </c>
      <c r="D18587">
        <v>6</v>
      </c>
      <c r="E18587">
        <f>19</f>
        <v>19</v>
      </c>
      <c r="F18587" t="s">
        <v>13</v>
      </c>
      <c r="G18587" t="s">
        <v>55433</v>
      </c>
      <c r="H18587" s="3" t="s">
        <v>55434</v>
      </c>
      <c r="I18587" t="s">
        <v>126</v>
      </c>
      <c r="J18587" t="s">
        <v>55435</v>
      </c>
    </row>
    <row r="18588" spans="1:10" ht="16" x14ac:dyDescent="0.2">
      <c r="A18588" t="s">
        <v>55430</v>
      </c>
      <c r="B18588" t="s">
        <v>55436</v>
      </c>
      <c r="C18588" t="s">
        <v>55437</v>
      </c>
      <c r="D18588">
        <v>3</v>
      </c>
      <c r="E18588">
        <f>19</f>
        <v>19</v>
      </c>
      <c r="F18588" t="s">
        <v>13</v>
      </c>
      <c r="G18588" t="s">
        <v>55433</v>
      </c>
      <c r="H18588" s="3" t="s">
        <v>55434</v>
      </c>
      <c r="I18588" t="s">
        <v>126</v>
      </c>
      <c r="J18588" t="s">
        <v>55435</v>
      </c>
    </row>
    <row r="18589" spans="1:10" ht="16" x14ac:dyDescent="0.2">
      <c r="A18589" t="s">
        <v>55430</v>
      </c>
      <c r="B18589" t="s">
        <v>55438</v>
      </c>
      <c r="C18589" t="s">
        <v>55439</v>
      </c>
      <c r="D18589">
        <v>5</v>
      </c>
      <c r="E18589">
        <f>19</f>
        <v>19</v>
      </c>
      <c r="F18589" t="s">
        <v>13</v>
      </c>
      <c r="G18589" t="s">
        <v>55433</v>
      </c>
      <c r="H18589" s="3" t="s">
        <v>55434</v>
      </c>
      <c r="I18589" t="s">
        <v>126</v>
      </c>
      <c r="J18589" t="s">
        <v>55435</v>
      </c>
    </row>
    <row r="18590" spans="1:10" ht="16" x14ac:dyDescent="0.2">
      <c r="A18590" t="s">
        <v>52456</v>
      </c>
      <c r="B18590" t="s">
        <v>55383</v>
      </c>
      <c r="C18590" t="s">
        <v>55384</v>
      </c>
      <c r="D18590">
        <v>1</v>
      </c>
      <c r="E18590">
        <f>19</f>
        <v>19</v>
      </c>
      <c r="F18590" t="s">
        <v>13</v>
      </c>
      <c r="G18590" t="s">
        <v>55440</v>
      </c>
      <c r="H18590" s="3" t="s">
        <v>55441</v>
      </c>
      <c r="I18590" t="s">
        <v>126</v>
      </c>
      <c r="J18590" t="s">
        <v>52457</v>
      </c>
    </row>
    <row r="18591" spans="1:10" ht="16" x14ac:dyDescent="0.2">
      <c r="A18591" t="s">
        <v>7341</v>
      </c>
      <c r="B18591" t="s">
        <v>19029</v>
      </c>
      <c r="C18591" t="s">
        <v>55442</v>
      </c>
      <c r="D18591">
        <v>4</v>
      </c>
      <c r="E18591">
        <f>19</f>
        <v>19</v>
      </c>
      <c r="F18591" t="s">
        <v>13</v>
      </c>
      <c r="G18591" t="s">
        <v>55440</v>
      </c>
      <c r="H18591" s="3" t="s">
        <v>55441</v>
      </c>
      <c r="I18591" t="s">
        <v>126</v>
      </c>
      <c r="J18591" t="s">
        <v>7346</v>
      </c>
    </row>
    <row r="18592" spans="1:10" ht="16" x14ac:dyDescent="0.2">
      <c r="A18592" t="s">
        <v>55443</v>
      </c>
      <c r="B18592" t="s">
        <v>55444</v>
      </c>
      <c r="C18592" t="s">
        <v>55445</v>
      </c>
      <c r="D18592">
        <v>2</v>
      </c>
      <c r="E18592">
        <f>19</f>
        <v>19</v>
      </c>
      <c r="F18592" t="s">
        <v>13</v>
      </c>
      <c r="G18592" t="s">
        <v>55440</v>
      </c>
      <c r="H18592" s="3" t="s">
        <v>55441</v>
      </c>
      <c r="I18592" t="s">
        <v>126</v>
      </c>
      <c r="J18592" t="s">
        <v>55446</v>
      </c>
    </row>
    <row r="18593" spans="1:10" ht="16" x14ac:dyDescent="0.2">
      <c r="A18593" t="s">
        <v>12593</v>
      </c>
      <c r="B18593" t="s">
        <v>55383</v>
      </c>
      <c r="C18593" t="s">
        <v>55384</v>
      </c>
      <c r="D18593">
        <v>3</v>
      </c>
      <c r="E18593">
        <f>19</f>
        <v>19</v>
      </c>
      <c r="F18593" t="s">
        <v>13</v>
      </c>
      <c r="G18593" t="s">
        <v>55440</v>
      </c>
      <c r="H18593" s="3" t="s">
        <v>55441</v>
      </c>
      <c r="I18593" t="s">
        <v>126</v>
      </c>
      <c r="J18593" t="s">
        <v>12598</v>
      </c>
    </row>
    <row r="18594" spans="1:10" ht="16" x14ac:dyDescent="0.2">
      <c r="A18594" t="s">
        <v>121</v>
      </c>
      <c r="B18594" t="s">
        <v>55383</v>
      </c>
      <c r="C18594" t="s">
        <v>55384</v>
      </c>
      <c r="D18594">
        <v>1</v>
      </c>
      <c r="E18594">
        <f>19</f>
        <v>19</v>
      </c>
      <c r="F18594" t="s">
        <v>13</v>
      </c>
      <c r="G18594" t="s">
        <v>55440</v>
      </c>
      <c r="H18594" s="3" t="s">
        <v>55441</v>
      </c>
      <c r="I18594" t="s">
        <v>126</v>
      </c>
      <c r="J18594" t="s">
        <v>127</v>
      </c>
    </row>
    <row r="18595" spans="1:10" ht="16" x14ac:dyDescent="0.2">
      <c r="A18595" t="s">
        <v>54433</v>
      </c>
      <c r="B18595" t="s">
        <v>55383</v>
      </c>
      <c r="C18595" t="s">
        <v>55384</v>
      </c>
      <c r="D18595">
        <v>1</v>
      </c>
      <c r="E18595">
        <f>19</f>
        <v>19</v>
      </c>
      <c r="F18595" t="s">
        <v>13</v>
      </c>
      <c r="G18595" t="s">
        <v>55440</v>
      </c>
      <c r="H18595" s="3" t="s">
        <v>55441</v>
      </c>
      <c r="I18595" t="s">
        <v>126</v>
      </c>
      <c r="J18595" t="s">
        <v>54436</v>
      </c>
    </row>
    <row r="18596" spans="1:10" ht="16" x14ac:dyDescent="0.2">
      <c r="A18596" t="s">
        <v>55447</v>
      </c>
      <c r="B18596" t="s">
        <v>55448</v>
      </c>
      <c r="C18596" t="s">
        <v>55449</v>
      </c>
      <c r="D18596">
        <v>1</v>
      </c>
      <c r="E18596">
        <f>19</f>
        <v>19</v>
      </c>
      <c r="F18596" t="s">
        <v>13</v>
      </c>
      <c r="G18596" t="s">
        <v>55440</v>
      </c>
      <c r="H18596" s="3" t="s">
        <v>55450</v>
      </c>
      <c r="I18596" t="s">
        <v>126</v>
      </c>
      <c r="J18596" t="s">
        <v>55451</v>
      </c>
    </row>
    <row r="18597" spans="1:10" ht="16" x14ac:dyDescent="0.2">
      <c r="A18597" t="s">
        <v>55447</v>
      </c>
      <c r="B18597" t="s">
        <v>55452</v>
      </c>
      <c r="C18597" t="s">
        <v>55453</v>
      </c>
      <c r="D18597">
        <v>2</v>
      </c>
      <c r="E18597">
        <f>19</f>
        <v>19</v>
      </c>
      <c r="F18597" t="s">
        <v>13</v>
      </c>
      <c r="G18597" t="s">
        <v>55440</v>
      </c>
      <c r="H18597" s="3" t="s">
        <v>55450</v>
      </c>
      <c r="I18597" t="s">
        <v>126</v>
      </c>
      <c r="J18597" t="s">
        <v>55451</v>
      </c>
    </row>
    <row r="18598" spans="1:10" ht="16" x14ac:dyDescent="0.2">
      <c r="A18598" t="s">
        <v>54437</v>
      </c>
      <c r="B18598" t="s">
        <v>55383</v>
      </c>
      <c r="C18598" t="s">
        <v>55384</v>
      </c>
      <c r="D18598">
        <v>1</v>
      </c>
      <c r="E18598">
        <f>19</f>
        <v>19</v>
      </c>
      <c r="F18598" t="s">
        <v>13</v>
      </c>
      <c r="G18598" t="s">
        <v>55440</v>
      </c>
      <c r="H18598" s="3" t="s">
        <v>55441</v>
      </c>
      <c r="I18598" t="s">
        <v>126</v>
      </c>
      <c r="J18598" t="s">
        <v>54440</v>
      </c>
    </row>
    <row r="18599" spans="1:10" ht="16" x14ac:dyDescent="0.2">
      <c r="A18599" t="s">
        <v>27678</v>
      </c>
      <c r="B18599" t="s">
        <v>55414</v>
      </c>
      <c r="C18599" t="s">
        <v>55415</v>
      </c>
      <c r="D18599">
        <v>2</v>
      </c>
      <c r="E18599">
        <f>19</f>
        <v>19</v>
      </c>
      <c r="F18599" t="s">
        <v>13</v>
      </c>
      <c r="G18599" t="s">
        <v>55440</v>
      </c>
      <c r="H18599" s="3" t="s">
        <v>55441</v>
      </c>
      <c r="I18599" t="s">
        <v>126</v>
      </c>
      <c r="J18599" t="s">
        <v>27681</v>
      </c>
    </row>
    <row r="18600" spans="1:10" ht="16" x14ac:dyDescent="0.2">
      <c r="A18600" t="s">
        <v>55454</v>
      </c>
      <c r="B18600" t="s">
        <v>55455</v>
      </c>
      <c r="C18600" t="s">
        <v>55456</v>
      </c>
      <c r="D18600">
        <v>2</v>
      </c>
      <c r="E18600">
        <f>19</f>
        <v>19</v>
      </c>
      <c r="F18600" t="s">
        <v>13</v>
      </c>
      <c r="G18600" t="s">
        <v>55457</v>
      </c>
      <c r="H18600" s="3" t="s">
        <v>55458</v>
      </c>
      <c r="I18600" t="s">
        <v>126</v>
      </c>
      <c r="J18600" t="s">
        <v>55459</v>
      </c>
    </row>
    <row r="18601" spans="1:10" ht="32" x14ac:dyDescent="0.2">
      <c r="A18601" t="s">
        <v>55430</v>
      </c>
      <c r="B18601" t="s">
        <v>55460</v>
      </c>
      <c r="C18601" t="s">
        <v>55461</v>
      </c>
      <c r="D18601">
        <v>1</v>
      </c>
      <c r="E18601">
        <f>19</f>
        <v>19</v>
      </c>
      <c r="F18601" t="s">
        <v>13</v>
      </c>
      <c r="G18601" t="s">
        <v>55457</v>
      </c>
      <c r="H18601" s="3" t="s">
        <v>55462</v>
      </c>
      <c r="I18601" t="s">
        <v>126</v>
      </c>
      <c r="J18601" t="s">
        <v>55435</v>
      </c>
    </row>
    <row r="18602" spans="1:10" ht="16" x14ac:dyDescent="0.2">
      <c r="A18602" t="s">
        <v>26070</v>
      </c>
      <c r="B18602" t="s">
        <v>55463</v>
      </c>
      <c r="C18602" t="s">
        <v>55464</v>
      </c>
      <c r="D18602">
        <v>2</v>
      </c>
      <c r="E18602">
        <f>19</f>
        <v>19</v>
      </c>
      <c r="F18602" t="s">
        <v>13</v>
      </c>
      <c r="G18602" t="s">
        <v>55457</v>
      </c>
      <c r="H18602" s="3" t="s">
        <v>55458</v>
      </c>
      <c r="I18602" t="s">
        <v>126</v>
      </c>
      <c r="J18602" t="s">
        <v>26075</v>
      </c>
    </row>
    <row r="18603" spans="1:10" ht="16" x14ac:dyDescent="0.2">
      <c r="A18603" t="s">
        <v>26070</v>
      </c>
      <c r="B18603" t="s">
        <v>55465</v>
      </c>
      <c r="C18603" t="s">
        <v>55466</v>
      </c>
      <c r="D18603">
        <v>3</v>
      </c>
      <c r="E18603">
        <f>19</f>
        <v>19</v>
      </c>
      <c r="F18603" t="s">
        <v>13</v>
      </c>
      <c r="G18603" t="s">
        <v>55457</v>
      </c>
      <c r="H18603" s="3" t="s">
        <v>55458</v>
      </c>
      <c r="I18603" t="s">
        <v>126</v>
      </c>
      <c r="J18603" t="s">
        <v>26075</v>
      </c>
    </row>
    <row r="18604" spans="1:10" ht="16" x14ac:dyDescent="0.2">
      <c r="A18604" t="s">
        <v>55467</v>
      </c>
      <c r="B18604" t="s">
        <v>55468</v>
      </c>
      <c r="C18604" t="s">
        <v>55469</v>
      </c>
      <c r="D18604">
        <v>2</v>
      </c>
      <c r="E18604">
        <f>19</f>
        <v>19</v>
      </c>
      <c r="F18604" t="s">
        <v>13</v>
      </c>
      <c r="G18604" t="s">
        <v>55457</v>
      </c>
      <c r="H18604" s="3" t="s">
        <v>55470</v>
      </c>
      <c r="I18604" t="s">
        <v>126</v>
      </c>
      <c r="J18604" t="s">
        <v>55471</v>
      </c>
    </row>
    <row r="18605" spans="1:10" ht="48" x14ac:dyDescent="0.2">
      <c r="A18605" t="s">
        <v>20868</v>
      </c>
      <c r="B18605" t="s">
        <v>55472</v>
      </c>
      <c r="C18605" t="s">
        <v>55473</v>
      </c>
      <c r="D18605">
        <v>3</v>
      </c>
      <c r="E18605">
        <f>19</f>
        <v>19</v>
      </c>
      <c r="F18605" t="s">
        <v>13</v>
      </c>
      <c r="G18605" t="s">
        <v>55457</v>
      </c>
      <c r="H18605" s="3" t="s">
        <v>55474</v>
      </c>
      <c r="I18605" t="s">
        <v>126</v>
      </c>
      <c r="J18605" t="s">
        <v>20873</v>
      </c>
    </row>
    <row r="18606" spans="1:10" ht="32" x14ac:dyDescent="0.2">
      <c r="A18606" t="s">
        <v>20868</v>
      </c>
      <c r="B18606" t="s">
        <v>55475</v>
      </c>
      <c r="C18606" t="s">
        <v>55476</v>
      </c>
      <c r="D18606">
        <v>21</v>
      </c>
      <c r="E18606">
        <f>19</f>
        <v>19</v>
      </c>
      <c r="F18606" t="s">
        <v>13</v>
      </c>
      <c r="G18606" t="s">
        <v>55457</v>
      </c>
      <c r="H18606" s="3" t="s">
        <v>55477</v>
      </c>
      <c r="I18606" t="s">
        <v>126</v>
      </c>
      <c r="J18606" t="s">
        <v>20873</v>
      </c>
    </row>
    <row r="18607" spans="1:10" ht="32" x14ac:dyDescent="0.2">
      <c r="A18607" t="s">
        <v>20868</v>
      </c>
      <c r="B18607" t="s">
        <v>55478</v>
      </c>
      <c r="C18607" t="s">
        <v>55479</v>
      </c>
      <c r="D18607">
        <v>22</v>
      </c>
      <c r="E18607">
        <f>19</f>
        <v>19</v>
      </c>
      <c r="F18607" t="s">
        <v>13</v>
      </c>
      <c r="G18607" t="s">
        <v>55457</v>
      </c>
      <c r="H18607" s="3" t="s">
        <v>55480</v>
      </c>
      <c r="I18607" t="s">
        <v>126</v>
      </c>
      <c r="J18607" t="s">
        <v>20873</v>
      </c>
    </row>
    <row r="18608" spans="1:10" ht="16" x14ac:dyDescent="0.2">
      <c r="A18608" t="s">
        <v>8628</v>
      </c>
      <c r="B18608" t="s">
        <v>27733</v>
      </c>
      <c r="C18608" t="s">
        <v>27734</v>
      </c>
      <c r="D18608">
        <v>2</v>
      </c>
      <c r="E18608">
        <f>19</f>
        <v>19</v>
      </c>
      <c r="F18608" t="s">
        <v>13</v>
      </c>
      <c r="G18608" t="s">
        <v>55457</v>
      </c>
      <c r="H18608" s="3" t="s">
        <v>55481</v>
      </c>
      <c r="I18608" t="s">
        <v>126</v>
      </c>
      <c r="J18608" t="s">
        <v>8633</v>
      </c>
    </row>
    <row r="18609" spans="1:10" ht="16" x14ac:dyDescent="0.2">
      <c r="A18609" t="s">
        <v>55467</v>
      </c>
      <c r="B18609" t="s">
        <v>4652</v>
      </c>
      <c r="C18609" t="s">
        <v>55482</v>
      </c>
      <c r="D18609">
        <v>1</v>
      </c>
      <c r="E18609">
        <f>19</f>
        <v>19</v>
      </c>
      <c r="F18609" t="s">
        <v>13</v>
      </c>
      <c r="G18609" t="s">
        <v>55457</v>
      </c>
      <c r="H18609" s="3" t="s">
        <v>55470</v>
      </c>
      <c r="I18609" t="s">
        <v>126</v>
      </c>
      <c r="J18609" t="s">
        <v>55471</v>
      </c>
    </row>
    <row r="18610" spans="1:10" ht="32" x14ac:dyDescent="0.2">
      <c r="A18610" t="s">
        <v>20868</v>
      </c>
      <c r="B18610" t="s">
        <v>55483</v>
      </c>
      <c r="C18610" t="s">
        <v>55484</v>
      </c>
      <c r="D18610">
        <v>17</v>
      </c>
      <c r="E18610">
        <f>19</f>
        <v>19</v>
      </c>
      <c r="F18610" t="s">
        <v>13</v>
      </c>
      <c r="G18610" t="s">
        <v>55457</v>
      </c>
      <c r="H18610" s="3" t="s">
        <v>55477</v>
      </c>
      <c r="I18610" t="s">
        <v>126</v>
      </c>
      <c r="J18610" t="s">
        <v>20873</v>
      </c>
    </row>
    <row r="18611" spans="1:10" ht="16" x14ac:dyDescent="0.2">
      <c r="A18611" t="s">
        <v>55454</v>
      </c>
      <c r="B18611" t="s">
        <v>55485</v>
      </c>
      <c r="C18611" t="s">
        <v>55486</v>
      </c>
      <c r="D18611">
        <v>1</v>
      </c>
      <c r="E18611">
        <f>19</f>
        <v>19</v>
      </c>
      <c r="F18611" t="s">
        <v>13</v>
      </c>
      <c r="G18611" t="s">
        <v>55457</v>
      </c>
      <c r="H18611" s="3" t="s">
        <v>55458</v>
      </c>
      <c r="I18611" t="s">
        <v>126</v>
      </c>
      <c r="J18611" t="s">
        <v>55459</v>
      </c>
    </row>
    <row r="18612" spans="1:10" ht="16" x14ac:dyDescent="0.2">
      <c r="A18612" t="s">
        <v>55454</v>
      </c>
      <c r="B18612" t="s">
        <v>55465</v>
      </c>
      <c r="C18612" t="s">
        <v>55466</v>
      </c>
      <c r="D18612">
        <v>3</v>
      </c>
      <c r="E18612">
        <f>19</f>
        <v>19</v>
      </c>
      <c r="F18612" t="s">
        <v>13</v>
      </c>
      <c r="G18612" t="s">
        <v>55457</v>
      </c>
      <c r="H18612" s="3" t="s">
        <v>55458</v>
      </c>
      <c r="I18612" t="s">
        <v>126</v>
      </c>
      <c r="J18612" t="s">
        <v>55459</v>
      </c>
    </row>
    <row r="18613" spans="1:10" ht="16" x14ac:dyDescent="0.2">
      <c r="A18613" t="s">
        <v>55487</v>
      </c>
      <c r="B18613" t="s">
        <v>55488</v>
      </c>
      <c r="C18613" t="s">
        <v>55489</v>
      </c>
      <c r="D18613">
        <v>2</v>
      </c>
      <c r="E18613" t="s">
        <v>13</v>
      </c>
      <c r="F18613" t="s">
        <v>13</v>
      </c>
      <c r="G18613" t="s">
        <v>55490</v>
      </c>
      <c r="H18613" s="3" t="s">
        <v>55491</v>
      </c>
      <c r="I18613" t="s">
        <v>215</v>
      </c>
      <c r="J18613" t="s">
        <v>55492</v>
      </c>
    </row>
    <row r="18614" spans="1:10" ht="16" x14ac:dyDescent="0.2">
      <c r="A18614" t="s">
        <v>55493</v>
      </c>
      <c r="B18614" t="s">
        <v>55494</v>
      </c>
      <c r="C18614" t="s">
        <v>55495</v>
      </c>
      <c r="D18614">
        <v>2</v>
      </c>
      <c r="E18614" t="s">
        <v>13</v>
      </c>
      <c r="F18614" t="s">
        <v>13</v>
      </c>
      <c r="G18614" t="s">
        <v>55496</v>
      </c>
      <c r="H18614" s="3" t="s">
        <v>55497</v>
      </c>
      <c r="I18614" t="s">
        <v>3711</v>
      </c>
      <c r="J18614" t="s">
        <v>55498</v>
      </c>
    </row>
    <row r="18615" spans="1:10" ht="16" x14ac:dyDescent="0.2">
      <c r="A18615" t="s">
        <v>55493</v>
      </c>
      <c r="B18615" t="s">
        <v>55499</v>
      </c>
      <c r="C18615" t="s">
        <v>55500</v>
      </c>
      <c r="D18615">
        <v>1</v>
      </c>
      <c r="E18615" t="s">
        <v>13</v>
      </c>
      <c r="F18615" t="s">
        <v>13</v>
      </c>
      <c r="G18615" t="s">
        <v>55496</v>
      </c>
      <c r="H18615" s="3" t="s">
        <v>55497</v>
      </c>
      <c r="I18615" t="s">
        <v>3711</v>
      </c>
      <c r="J18615" t="s">
        <v>55498</v>
      </c>
    </row>
    <row r="18616" spans="1:10" ht="16" x14ac:dyDescent="0.2">
      <c r="A18616" t="s">
        <v>55493</v>
      </c>
      <c r="B18616" t="s">
        <v>55501</v>
      </c>
      <c r="C18616" t="s">
        <v>55502</v>
      </c>
      <c r="D18616">
        <v>4</v>
      </c>
      <c r="E18616" t="s">
        <v>13</v>
      </c>
      <c r="F18616" t="s">
        <v>13</v>
      </c>
      <c r="G18616" t="s">
        <v>55496</v>
      </c>
      <c r="H18616" s="3" t="s">
        <v>55497</v>
      </c>
      <c r="I18616" t="s">
        <v>3711</v>
      </c>
      <c r="J18616" t="s">
        <v>55498</v>
      </c>
    </row>
    <row r="18617" spans="1:10" ht="16" x14ac:dyDescent="0.2">
      <c r="A18617" t="s">
        <v>55493</v>
      </c>
      <c r="B18617" t="s">
        <v>55503</v>
      </c>
      <c r="C18617" t="s">
        <v>55504</v>
      </c>
      <c r="D18617">
        <v>3</v>
      </c>
      <c r="E18617" t="s">
        <v>13</v>
      </c>
      <c r="F18617" t="s">
        <v>13</v>
      </c>
      <c r="G18617" t="s">
        <v>55496</v>
      </c>
      <c r="H18617" s="3" t="s">
        <v>55497</v>
      </c>
      <c r="I18617" t="s">
        <v>3711</v>
      </c>
      <c r="J18617" t="s">
        <v>55498</v>
      </c>
    </row>
    <row r="18618" spans="1:10" ht="16" x14ac:dyDescent="0.2">
      <c r="A18618" t="s">
        <v>55505</v>
      </c>
      <c r="B18618" t="s">
        <v>55506</v>
      </c>
      <c r="C18618" t="s">
        <v>55507</v>
      </c>
      <c r="D18618">
        <v>1</v>
      </c>
      <c r="E18618" t="s">
        <v>13</v>
      </c>
      <c r="F18618" t="s">
        <v>13</v>
      </c>
      <c r="G18618" t="s">
        <v>55508</v>
      </c>
      <c r="H18618" s="3" t="s">
        <v>55509</v>
      </c>
      <c r="I18618" t="s">
        <v>62</v>
      </c>
      <c r="J18618" t="s">
        <v>55510</v>
      </c>
    </row>
    <row r="18619" spans="1:10" ht="16" x14ac:dyDescent="0.2">
      <c r="A18619" t="s">
        <v>37982</v>
      </c>
      <c r="B18619" t="s">
        <v>34065</v>
      </c>
      <c r="C18619" t="s">
        <v>55511</v>
      </c>
      <c r="D18619">
        <v>2</v>
      </c>
      <c r="E18619" t="s">
        <v>13</v>
      </c>
      <c r="F18619" t="s">
        <v>13</v>
      </c>
      <c r="G18619" t="s">
        <v>55512</v>
      </c>
      <c r="H18619" s="3" t="s">
        <v>55513</v>
      </c>
      <c r="I18619" t="s">
        <v>62</v>
      </c>
      <c r="J18619" t="s">
        <v>37983</v>
      </c>
    </row>
    <row r="18620" spans="1:10" ht="32" x14ac:dyDescent="0.2">
      <c r="A18620" t="s">
        <v>45215</v>
      </c>
      <c r="B18620" t="s">
        <v>24568</v>
      </c>
      <c r="C18620" t="s">
        <v>24564</v>
      </c>
      <c r="D18620">
        <v>1</v>
      </c>
      <c r="E18620" t="s">
        <v>13</v>
      </c>
      <c r="F18620" t="s">
        <v>13</v>
      </c>
      <c r="G18620" t="s">
        <v>55514</v>
      </c>
      <c r="H18620" s="3" t="s">
        <v>55515</v>
      </c>
      <c r="I18620" t="s">
        <v>62</v>
      </c>
      <c r="J18620" t="s">
        <v>45219</v>
      </c>
    </row>
    <row r="18621" spans="1:10" ht="16" x14ac:dyDescent="0.2">
      <c r="A18621" t="s">
        <v>15415</v>
      </c>
      <c r="B18621" t="s">
        <v>33835</v>
      </c>
      <c r="C18621" t="s">
        <v>33836</v>
      </c>
      <c r="D18621">
        <v>3</v>
      </c>
      <c r="E18621" t="s">
        <v>13</v>
      </c>
      <c r="F18621" t="s">
        <v>13</v>
      </c>
      <c r="G18621" t="s">
        <v>55516</v>
      </c>
      <c r="H18621" s="3" t="s">
        <v>55517</v>
      </c>
      <c r="I18621" t="s">
        <v>62</v>
      </c>
      <c r="J18621" t="s">
        <v>15416</v>
      </c>
    </row>
    <row r="18622" spans="1:10" ht="16" x14ac:dyDescent="0.2">
      <c r="A18622" t="s">
        <v>7311</v>
      </c>
      <c r="B18622" t="s">
        <v>55518</v>
      </c>
      <c r="C18622" t="s">
        <v>55519</v>
      </c>
      <c r="D18622">
        <v>1</v>
      </c>
      <c r="E18622" t="s">
        <v>13</v>
      </c>
      <c r="F18622" t="s">
        <v>13</v>
      </c>
      <c r="G18622" t="s">
        <v>55520</v>
      </c>
      <c r="H18622" s="3" t="s">
        <v>55521</v>
      </c>
      <c r="I18622" t="s">
        <v>62</v>
      </c>
      <c r="J18622" t="s">
        <v>7317</v>
      </c>
    </row>
    <row r="18623" spans="1:10" ht="16" x14ac:dyDescent="0.2">
      <c r="A18623" t="s">
        <v>16186</v>
      </c>
      <c r="B18623" t="s">
        <v>16296</v>
      </c>
      <c r="C18623" t="s">
        <v>16297</v>
      </c>
      <c r="D18623">
        <v>6</v>
      </c>
      <c r="E18623" t="s">
        <v>13</v>
      </c>
      <c r="F18623" t="s">
        <v>13</v>
      </c>
      <c r="G18623" t="s">
        <v>55520</v>
      </c>
      <c r="H18623" s="3" t="s">
        <v>55522</v>
      </c>
      <c r="I18623" t="s">
        <v>126</v>
      </c>
      <c r="J18623" t="s">
        <v>16189</v>
      </c>
    </row>
    <row r="18624" spans="1:10" ht="48" x14ac:dyDescent="0.2">
      <c r="A18624" t="s">
        <v>32094</v>
      </c>
      <c r="B18624" t="s">
        <v>55523</v>
      </c>
      <c r="C18624" t="s">
        <v>55524</v>
      </c>
      <c r="D18624">
        <v>6</v>
      </c>
      <c r="E18624" t="s">
        <v>13</v>
      </c>
      <c r="F18624" t="s">
        <v>13</v>
      </c>
      <c r="G18624" t="s">
        <v>55525</v>
      </c>
      <c r="H18624" s="3" t="s">
        <v>55526</v>
      </c>
      <c r="I18624" t="s">
        <v>62</v>
      </c>
      <c r="J18624" t="s">
        <v>32098</v>
      </c>
    </row>
    <row r="18625" spans="1:10" ht="32" x14ac:dyDescent="0.2">
      <c r="A18625" t="s">
        <v>55527</v>
      </c>
      <c r="B18625" t="s">
        <v>55528</v>
      </c>
      <c r="C18625" t="s">
        <v>55529</v>
      </c>
      <c r="D18625">
        <v>2</v>
      </c>
      <c r="E18625" t="s">
        <v>13</v>
      </c>
      <c r="F18625" t="s">
        <v>13</v>
      </c>
      <c r="G18625" t="s">
        <v>55530</v>
      </c>
      <c r="H18625" s="3" t="s">
        <v>55531</v>
      </c>
      <c r="I18625" t="s">
        <v>62</v>
      </c>
      <c r="J18625" t="s">
        <v>55532</v>
      </c>
    </row>
    <row r="18626" spans="1:10" ht="16" x14ac:dyDescent="0.2">
      <c r="A18626" t="s">
        <v>55533</v>
      </c>
      <c r="B18626" t="s">
        <v>55534</v>
      </c>
      <c r="C18626" t="s">
        <v>55535</v>
      </c>
      <c r="D18626">
        <v>2</v>
      </c>
      <c r="E18626" t="s">
        <v>13</v>
      </c>
      <c r="F18626" t="s">
        <v>13</v>
      </c>
      <c r="G18626" t="s">
        <v>55530</v>
      </c>
      <c r="H18626" s="3" t="s">
        <v>55536</v>
      </c>
      <c r="I18626" t="s">
        <v>62</v>
      </c>
      <c r="J18626" t="s">
        <v>55537</v>
      </c>
    </row>
    <row r="18627" spans="1:10" ht="16" x14ac:dyDescent="0.2">
      <c r="A18627" t="s">
        <v>55538</v>
      </c>
      <c r="B18627" t="s">
        <v>54577</v>
      </c>
      <c r="C18627" t="s">
        <v>54578</v>
      </c>
      <c r="D18627">
        <v>1</v>
      </c>
      <c r="E18627" t="s">
        <v>13</v>
      </c>
      <c r="F18627" t="s">
        <v>13</v>
      </c>
      <c r="G18627" t="s">
        <v>55530</v>
      </c>
      <c r="H18627" s="3" t="s">
        <v>55539</v>
      </c>
      <c r="I18627" t="s">
        <v>62</v>
      </c>
      <c r="J18627" t="s">
        <v>55540</v>
      </c>
    </row>
    <row r="18628" spans="1:10" ht="16" x14ac:dyDescent="0.2">
      <c r="A18628" t="s">
        <v>55538</v>
      </c>
      <c r="B18628" t="s">
        <v>55541</v>
      </c>
      <c r="C18628" t="s">
        <v>55542</v>
      </c>
      <c r="D18628">
        <v>3</v>
      </c>
      <c r="E18628" t="s">
        <v>13</v>
      </c>
      <c r="F18628" t="s">
        <v>13</v>
      </c>
      <c r="G18628" t="s">
        <v>55530</v>
      </c>
      <c r="H18628" s="3" t="s">
        <v>55539</v>
      </c>
      <c r="I18628" t="s">
        <v>62</v>
      </c>
      <c r="J18628" t="s">
        <v>55540</v>
      </c>
    </row>
    <row r="18629" spans="1:10" ht="16" x14ac:dyDescent="0.2">
      <c r="A18629" t="s">
        <v>55538</v>
      </c>
      <c r="B18629" t="s">
        <v>54560</v>
      </c>
      <c r="C18629" t="s">
        <v>54561</v>
      </c>
      <c r="D18629">
        <v>2</v>
      </c>
      <c r="E18629" t="s">
        <v>13</v>
      </c>
      <c r="F18629" t="s">
        <v>13</v>
      </c>
      <c r="G18629" t="s">
        <v>55530</v>
      </c>
      <c r="H18629" s="3" t="s">
        <v>55539</v>
      </c>
      <c r="I18629" t="s">
        <v>62</v>
      </c>
      <c r="J18629" t="s">
        <v>55540</v>
      </c>
    </row>
    <row r="18630" spans="1:10" ht="16" x14ac:dyDescent="0.2">
      <c r="A18630" t="s">
        <v>55543</v>
      </c>
      <c r="B18630" t="s">
        <v>55544</v>
      </c>
      <c r="C18630" t="s">
        <v>55545</v>
      </c>
      <c r="D18630">
        <v>2</v>
      </c>
      <c r="E18630" t="s">
        <v>13</v>
      </c>
      <c r="F18630" t="s">
        <v>13</v>
      </c>
      <c r="G18630" t="s">
        <v>55546</v>
      </c>
      <c r="H18630" s="3" t="s">
        <v>55547</v>
      </c>
      <c r="I18630" t="s">
        <v>62</v>
      </c>
      <c r="J18630" t="s">
        <v>55548</v>
      </c>
    </row>
    <row r="18631" spans="1:10" ht="16" x14ac:dyDescent="0.2">
      <c r="A18631" t="s">
        <v>55543</v>
      </c>
      <c r="B18631" t="s">
        <v>55549</v>
      </c>
      <c r="C18631" t="s">
        <v>55550</v>
      </c>
      <c r="D18631">
        <v>3</v>
      </c>
      <c r="E18631" t="s">
        <v>13</v>
      </c>
      <c r="F18631" t="s">
        <v>13</v>
      </c>
      <c r="G18631" t="s">
        <v>55546</v>
      </c>
      <c r="H18631" s="3" t="s">
        <v>55547</v>
      </c>
      <c r="I18631" t="s">
        <v>62</v>
      </c>
      <c r="J18631" t="s">
        <v>55548</v>
      </c>
    </row>
    <row r="18632" spans="1:10" ht="16" x14ac:dyDescent="0.2">
      <c r="A18632" t="s">
        <v>55543</v>
      </c>
      <c r="B18632" t="s">
        <v>55551</v>
      </c>
      <c r="C18632" t="s">
        <v>55552</v>
      </c>
      <c r="D18632">
        <v>4</v>
      </c>
      <c r="E18632" t="s">
        <v>13</v>
      </c>
      <c r="F18632" t="s">
        <v>13</v>
      </c>
      <c r="G18632" t="s">
        <v>55546</v>
      </c>
      <c r="H18632" s="3" t="s">
        <v>55547</v>
      </c>
      <c r="I18632" t="s">
        <v>62</v>
      </c>
      <c r="J18632" t="s">
        <v>55548</v>
      </c>
    </row>
    <row r="18633" spans="1:10" ht="16" x14ac:dyDescent="0.2">
      <c r="A18633" t="s">
        <v>55543</v>
      </c>
      <c r="B18633" t="s">
        <v>55553</v>
      </c>
      <c r="C18633" t="s">
        <v>55554</v>
      </c>
      <c r="D18633">
        <v>6</v>
      </c>
      <c r="E18633" t="s">
        <v>13</v>
      </c>
      <c r="F18633" t="s">
        <v>13</v>
      </c>
      <c r="G18633" t="s">
        <v>55546</v>
      </c>
      <c r="H18633" s="3" t="s">
        <v>55555</v>
      </c>
      <c r="I18633" t="s">
        <v>62</v>
      </c>
      <c r="J18633" t="s">
        <v>55548</v>
      </c>
    </row>
    <row r="18634" spans="1:10" ht="16" x14ac:dyDescent="0.2">
      <c r="A18634" t="s">
        <v>55543</v>
      </c>
      <c r="B18634" t="s">
        <v>55556</v>
      </c>
      <c r="C18634" t="s">
        <v>55557</v>
      </c>
      <c r="D18634">
        <v>1</v>
      </c>
      <c r="E18634" t="s">
        <v>13</v>
      </c>
      <c r="F18634" t="s">
        <v>13</v>
      </c>
      <c r="G18634" t="s">
        <v>55546</v>
      </c>
      <c r="H18634" s="3" t="s">
        <v>55547</v>
      </c>
      <c r="I18634" t="s">
        <v>62</v>
      </c>
      <c r="J18634" t="s">
        <v>55548</v>
      </c>
    </row>
    <row r="18635" spans="1:10" ht="16" x14ac:dyDescent="0.2">
      <c r="A18635" t="s">
        <v>55543</v>
      </c>
      <c r="B18635" t="s">
        <v>55558</v>
      </c>
      <c r="C18635" t="s">
        <v>55559</v>
      </c>
      <c r="D18635">
        <v>5</v>
      </c>
      <c r="E18635" t="s">
        <v>13</v>
      </c>
      <c r="F18635" t="s">
        <v>13</v>
      </c>
      <c r="G18635" t="s">
        <v>55546</v>
      </c>
      <c r="H18635" s="3" t="s">
        <v>55547</v>
      </c>
      <c r="I18635" t="s">
        <v>62</v>
      </c>
      <c r="J18635" t="s">
        <v>55548</v>
      </c>
    </row>
    <row r="18636" spans="1:10" ht="16" x14ac:dyDescent="0.2">
      <c r="A18636" t="s">
        <v>36668</v>
      </c>
      <c r="B18636" t="s">
        <v>55560</v>
      </c>
      <c r="C18636" t="s">
        <v>55561</v>
      </c>
      <c r="D18636">
        <v>4</v>
      </c>
      <c r="E18636" t="s">
        <v>13</v>
      </c>
      <c r="F18636" t="s">
        <v>13</v>
      </c>
      <c r="G18636" t="s">
        <v>55562</v>
      </c>
      <c r="H18636" s="3" t="s">
        <v>55563</v>
      </c>
      <c r="I18636" t="s">
        <v>62</v>
      </c>
      <c r="J18636" t="s">
        <v>36669</v>
      </c>
    </row>
    <row r="18637" spans="1:10" ht="16" x14ac:dyDescent="0.2">
      <c r="A18637" t="s">
        <v>55564</v>
      </c>
      <c r="B18637" t="s">
        <v>55565</v>
      </c>
      <c r="C18637" t="s">
        <v>55566</v>
      </c>
      <c r="D18637">
        <v>3</v>
      </c>
      <c r="E18637" t="s">
        <v>13</v>
      </c>
      <c r="F18637" t="s">
        <v>13</v>
      </c>
      <c r="G18637" t="s">
        <v>55562</v>
      </c>
      <c r="H18637" s="3" t="s">
        <v>55563</v>
      </c>
      <c r="I18637" t="s">
        <v>62</v>
      </c>
      <c r="J18637" t="s">
        <v>55567</v>
      </c>
    </row>
    <row r="18638" spans="1:10" ht="16" x14ac:dyDescent="0.2">
      <c r="A18638" t="s">
        <v>36668</v>
      </c>
      <c r="B18638" t="s">
        <v>55568</v>
      </c>
      <c r="C18638" t="s">
        <v>55569</v>
      </c>
      <c r="D18638">
        <v>2</v>
      </c>
      <c r="E18638" t="s">
        <v>13</v>
      </c>
      <c r="F18638" t="s">
        <v>13</v>
      </c>
      <c r="G18638" t="s">
        <v>55562</v>
      </c>
      <c r="H18638" s="3" t="s">
        <v>55563</v>
      </c>
      <c r="I18638" t="s">
        <v>62</v>
      </c>
      <c r="J18638" t="s">
        <v>36669</v>
      </c>
    </row>
    <row r="18639" spans="1:10" ht="16" x14ac:dyDescent="0.2">
      <c r="A18639" t="s">
        <v>55564</v>
      </c>
      <c r="B18639" t="s">
        <v>49700</v>
      </c>
      <c r="C18639" t="s">
        <v>55570</v>
      </c>
      <c r="D18639">
        <v>2</v>
      </c>
      <c r="E18639" t="s">
        <v>13</v>
      </c>
      <c r="F18639" t="s">
        <v>13</v>
      </c>
      <c r="G18639" t="s">
        <v>55562</v>
      </c>
      <c r="H18639" s="3" t="s">
        <v>55563</v>
      </c>
      <c r="I18639" t="s">
        <v>62</v>
      </c>
      <c r="J18639" t="s">
        <v>55567</v>
      </c>
    </row>
    <row r="18640" spans="1:10" ht="16" x14ac:dyDescent="0.2">
      <c r="A18640" t="s">
        <v>55564</v>
      </c>
      <c r="B18640" t="s">
        <v>12423</v>
      </c>
      <c r="C18640" t="s">
        <v>12424</v>
      </c>
      <c r="D18640">
        <v>4</v>
      </c>
      <c r="E18640" t="s">
        <v>13</v>
      </c>
      <c r="F18640" t="s">
        <v>13</v>
      </c>
      <c r="G18640" t="s">
        <v>55562</v>
      </c>
      <c r="H18640" s="3" t="s">
        <v>55563</v>
      </c>
      <c r="I18640" t="s">
        <v>62</v>
      </c>
      <c r="J18640" t="s">
        <v>55567</v>
      </c>
    </row>
    <row r="18641" spans="1:10" ht="16" x14ac:dyDescent="0.2">
      <c r="A18641" t="s">
        <v>55564</v>
      </c>
      <c r="B18641" t="s">
        <v>31506</v>
      </c>
      <c r="C18641" t="s">
        <v>31507</v>
      </c>
      <c r="D18641">
        <v>1</v>
      </c>
      <c r="E18641" t="s">
        <v>13</v>
      </c>
      <c r="F18641" t="s">
        <v>13</v>
      </c>
      <c r="G18641" t="s">
        <v>55562</v>
      </c>
      <c r="H18641" s="3" t="s">
        <v>55563</v>
      </c>
      <c r="I18641" t="s">
        <v>62</v>
      </c>
      <c r="J18641" t="s">
        <v>55567</v>
      </c>
    </row>
    <row r="18642" spans="1:10" ht="16" x14ac:dyDescent="0.2">
      <c r="A18642" t="s">
        <v>36668</v>
      </c>
      <c r="B18642" t="s">
        <v>55571</v>
      </c>
      <c r="C18642" t="s">
        <v>55572</v>
      </c>
      <c r="D18642">
        <v>5</v>
      </c>
      <c r="E18642" t="s">
        <v>13</v>
      </c>
      <c r="F18642" t="s">
        <v>13</v>
      </c>
      <c r="G18642" t="s">
        <v>55573</v>
      </c>
      <c r="H18642" s="3" t="s">
        <v>55563</v>
      </c>
      <c r="I18642" t="s">
        <v>62</v>
      </c>
      <c r="J18642" t="s">
        <v>36669</v>
      </c>
    </row>
    <row r="18643" spans="1:10" ht="16" x14ac:dyDescent="0.2">
      <c r="A18643" t="s">
        <v>55574</v>
      </c>
      <c r="B18643" t="s">
        <v>55575</v>
      </c>
      <c r="C18643" t="s">
        <v>55576</v>
      </c>
      <c r="D18643">
        <v>3</v>
      </c>
      <c r="E18643" t="s">
        <v>13</v>
      </c>
      <c r="F18643" t="s">
        <v>13</v>
      </c>
      <c r="G18643" t="s">
        <v>55577</v>
      </c>
      <c r="H18643" s="3" t="s">
        <v>55578</v>
      </c>
      <c r="I18643" t="s">
        <v>918</v>
      </c>
      <c r="J18643" t="s">
        <v>55579</v>
      </c>
    </row>
    <row r="18644" spans="1:10" ht="16" x14ac:dyDescent="0.2">
      <c r="A18644" t="s">
        <v>55580</v>
      </c>
      <c r="B18644" t="s">
        <v>55581</v>
      </c>
      <c r="C18644" t="s">
        <v>55582</v>
      </c>
      <c r="D18644">
        <v>4</v>
      </c>
      <c r="E18644" t="s">
        <v>13</v>
      </c>
      <c r="F18644" t="s">
        <v>13</v>
      </c>
      <c r="G18644" t="s">
        <v>55577</v>
      </c>
      <c r="H18644" s="3" t="s">
        <v>55578</v>
      </c>
      <c r="I18644" t="s">
        <v>918</v>
      </c>
      <c r="J18644" t="s">
        <v>55583</v>
      </c>
    </row>
    <row r="18645" spans="1:10" ht="16" x14ac:dyDescent="0.2">
      <c r="A18645" t="s">
        <v>55580</v>
      </c>
      <c r="B18645" t="s">
        <v>55584</v>
      </c>
      <c r="C18645" t="s">
        <v>55585</v>
      </c>
      <c r="D18645">
        <v>1</v>
      </c>
      <c r="E18645" t="s">
        <v>13</v>
      </c>
      <c r="F18645" t="s">
        <v>13</v>
      </c>
      <c r="G18645" t="s">
        <v>55577</v>
      </c>
      <c r="H18645" s="3" t="s">
        <v>55578</v>
      </c>
      <c r="I18645" t="s">
        <v>918</v>
      </c>
      <c r="J18645" t="s">
        <v>55583</v>
      </c>
    </row>
    <row r="18646" spans="1:10" ht="16" x14ac:dyDescent="0.2">
      <c r="A18646" t="s">
        <v>55574</v>
      </c>
      <c r="B18646" t="s">
        <v>55581</v>
      </c>
      <c r="C18646" t="s">
        <v>55582</v>
      </c>
      <c r="D18646">
        <v>2</v>
      </c>
      <c r="E18646" t="s">
        <v>13</v>
      </c>
      <c r="F18646" t="s">
        <v>13</v>
      </c>
      <c r="G18646" t="s">
        <v>55577</v>
      </c>
      <c r="H18646" s="3" t="s">
        <v>55578</v>
      </c>
      <c r="I18646" t="s">
        <v>918</v>
      </c>
      <c r="J18646" t="s">
        <v>55579</v>
      </c>
    </row>
    <row r="18647" spans="1:10" ht="16" x14ac:dyDescent="0.2">
      <c r="A18647" t="s">
        <v>55586</v>
      </c>
      <c r="B18647" t="s">
        <v>55587</v>
      </c>
      <c r="C18647" t="s">
        <v>55588</v>
      </c>
      <c r="D18647">
        <v>1</v>
      </c>
      <c r="E18647" t="s">
        <v>13</v>
      </c>
      <c r="F18647" t="s">
        <v>13</v>
      </c>
      <c r="G18647" t="s">
        <v>55577</v>
      </c>
      <c r="H18647" s="3" t="s">
        <v>55578</v>
      </c>
      <c r="I18647" t="s">
        <v>918</v>
      </c>
      <c r="J18647" t="s">
        <v>55589</v>
      </c>
    </row>
    <row r="18648" spans="1:10" ht="16" x14ac:dyDescent="0.2">
      <c r="A18648" t="s">
        <v>55580</v>
      </c>
      <c r="B18648" t="s">
        <v>55590</v>
      </c>
      <c r="C18648" t="s">
        <v>55591</v>
      </c>
      <c r="D18648">
        <v>3</v>
      </c>
      <c r="E18648" t="s">
        <v>13</v>
      </c>
      <c r="F18648" t="s">
        <v>13</v>
      </c>
      <c r="G18648" t="s">
        <v>55577</v>
      </c>
      <c r="H18648" s="3" t="s">
        <v>55578</v>
      </c>
      <c r="I18648" t="s">
        <v>918</v>
      </c>
      <c r="J18648" t="s">
        <v>55583</v>
      </c>
    </row>
    <row r="18649" spans="1:10" ht="16" x14ac:dyDescent="0.2">
      <c r="A18649" t="s">
        <v>55574</v>
      </c>
      <c r="B18649" t="s">
        <v>55592</v>
      </c>
      <c r="C18649" t="s">
        <v>55593</v>
      </c>
      <c r="D18649">
        <v>1</v>
      </c>
      <c r="E18649" t="s">
        <v>13</v>
      </c>
      <c r="F18649" t="s">
        <v>13</v>
      </c>
      <c r="G18649" t="s">
        <v>55577</v>
      </c>
      <c r="H18649" s="3" t="s">
        <v>55578</v>
      </c>
      <c r="I18649" t="s">
        <v>918</v>
      </c>
      <c r="J18649" t="s">
        <v>55579</v>
      </c>
    </row>
    <row r="18650" spans="1:10" ht="16" x14ac:dyDescent="0.2">
      <c r="A18650" t="s">
        <v>55594</v>
      </c>
      <c r="B18650" t="s">
        <v>55595</v>
      </c>
      <c r="C18650" t="s">
        <v>55596</v>
      </c>
      <c r="D18650">
        <v>3</v>
      </c>
      <c r="E18650" t="s">
        <v>13</v>
      </c>
      <c r="F18650" t="s">
        <v>13</v>
      </c>
      <c r="G18650" t="s">
        <v>55597</v>
      </c>
      <c r="H18650" s="3" t="s">
        <v>55598</v>
      </c>
      <c r="I18650" t="s">
        <v>62</v>
      </c>
      <c r="J18650" t="s">
        <v>55599</v>
      </c>
    </row>
    <row r="18651" spans="1:10" ht="16" x14ac:dyDescent="0.2">
      <c r="A18651" t="s">
        <v>55594</v>
      </c>
      <c r="B18651" t="s">
        <v>55600</v>
      </c>
      <c r="C18651" t="s">
        <v>55601</v>
      </c>
      <c r="D18651">
        <v>2</v>
      </c>
      <c r="E18651" t="s">
        <v>13</v>
      </c>
      <c r="F18651" t="s">
        <v>13</v>
      </c>
      <c r="G18651" t="s">
        <v>55597</v>
      </c>
      <c r="H18651" s="3" t="s">
        <v>55598</v>
      </c>
      <c r="I18651" t="s">
        <v>62</v>
      </c>
      <c r="J18651" t="s">
        <v>55599</v>
      </c>
    </row>
    <row r="18652" spans="1:10" ht="16" x14ac:dyDescent="0.2">
      <c r="A18652" t="s">
        <v>55594</v>
      </c>
      <c r="B18652" t="s">
        <v>55602</v>
      </c>
      <c r="C18652" t="s">
        <v>55603</v>
      </c>
      <c r="D18652">
        <v>4</v>
      </c>
      <c r="E18652" t="s">
        <v>13</v>
      </c>
      <c r="F18652" t="s">
        <v>13</v>
      </c>
      <c r="G18652" t="s">
        <v>55597</v>
      </c>
      <c r="H18652" s="3" t="s">
        <v>55598</v>
      </c>
      <c r="I18652" t="s">
        <v>62</v>
      </c>
      <c r="J18652" t="s">
        <v>55599</v>
      </c>
    </row>
    <row r="18653" spans="1:10" ht="16" x14ac:dyDescent="0.2">
      <c r="A18653" t="s">
        <v>55604</v>
      </c>
      <c r="B18653" t="s">
        <v>55605</v>
      </c>
      <c r="C18653" t="s">
        <v>55606</v>
      </c>
      <c r="D18653">
        <v>5</v>
      </c>
      <c r="E18653" t="s">
        <v>13</v>
      </c>
      <c r="F18653" t="s">
        <v>13</v>
      </c>
      <c r="G18653" t="s">
        <v>55607</v>
      </c>
      <c r="H18653" s="3" t="s">
        <v>55608</v>
      </c>
      <c r="I18653" t="s">
        <v>62</v>
      </c>
      <c r="J18653" t="s">
        <v>55609</v>
      </c>
    </row>
    <row r="18654" spans="1:10" ht="16" x14ac:dyDescent="0.2">
      <c r="A18654" t="s">
        <v>34998</v>
      </c>
      <c r="B18654" t="s">
        <v>55610</v>
      </c>
      <c r="C18654" t="s">
        <v>55611</v>
      </c>
      <c r="D18654">
        <v>3</v>
      </c>
      <c r="E18654" t="s">
        <v>13</v>
      </c>
      <c r="F18654" t="s">
        <v>13</v>
      </c>
      <c r="G18654" t="s">
        <v>55607</v>
      </c>
      <c r="H18654" s="3" t="s">
        <v>55612</v>
      </c>
      <c r="I18654" t="s">
        <v>62</v>
      </c>
      <c r="J18654" t="s">
        <v>35002</v>
      </c>
    </row>
    <row r="18655" spans="1:10" ht="16" x14ac:dyDescent="0.2">
      <c r="A18655" t="s">
        <v>28530</v>
      </c>
      <c r="B18655" t="s">
        <v>55605</v>
      </c>
      <c r="C18655" t="s">
        <v>55606</v>
      </c>
      <c r="D18655">
        <v>3</v>
      </c>
      <c r="E18655" t="s">
        <v>13</v>
      </c>
      <c r="F18655" t="s">
        <v>13</v>
      </c>
      <c r="G18655" t="s">
        <v>55607</v>
      </c>
      <c r="H18655" s="3" t="s">
        <v>55608</v>
      </c>
      <c r="I18655" t="s">
        <v>62</v>
      </c>
      <c r="J18655" t="s">
        <v>28535</v>
      </c>
    </row>
    <row r="18656" spans="1:10" ht="16" x14ac:dyDescent="0.2">
      <c r="A18656" t="s">
        <v>55613</v>
      </c>
      <c r="B18656" t="s">
        <v>55614</v>
      </c>
      <c r="C18656" t="s">
        <v>55615</v>
      </c>
      <c r="D18656">
        <v>3</v>
      </c>
      <c r="E18656" t="s">
        <v>13</v>
      </c>
      <c r="F18656" t="s">
        <v>13</v>
      </c>
      <c r="G18656" t="s">
        <v>55616</v>
      </c>
      <c r="H18656" s="3" t="s">
        <v>55617</v>
      </c>
      <c r="I18656" t="s">
        <v>126</v>
      </c>
      <c r="J18656" t="s">
        <v>55618</v>
      </c>
    </row>
    <row r="18657" spans="1:10" ht="16" x14ac:dyDescent="0.2">
      <c r="A18657" t="s">
        <v>582</v>
      </c>
      <c r="B18657" t="s">
        <v>33039</v>
      </c>
      <c r="C18657" t="s">
        <v>33040</v>
      </c>
      <c r="D18657">
        <v>1</v>
      </c>
      <c r="E18657" t="s">
        <v>13</v>
      </c>
      <c r="F18657" t="s">
        <v>13</v>
      </c>
      <c r="G18657" t="s">
        <v>55616</v>
      </c>
      <c r="H18657" s="3" t="s">
        <v>55617</v>
      </c>
      <c r="I18657" t="s">
        <v>126</v>
      </c>
      <c r="J18657" t="s">
        <v>585</v>
      </c>
    </row>
    <row r="18658" spans="1:10" ht="16" x14ac:dyDescent="0.2">
      <c r="A18658" t="s">
        <v>53765</v>
      </c>
      <c r="B18658" t="s">
        <v>13121</v>
      </c>
      <c r="C18658" t="s">
        <v>13122</v>
      </c>
      <c r="D18658">
        <v>2</v>
      </c>
      <c r="E18658" t="s">
        <v>13</v>
      </c>
      <c r="F18658" t="s">
        <v>13</v>
      </c>
      <c r="G18658" t="s">
        <v>55616</v>
      </c>
      <c r="H18658" s="3" t="s">
        <v>55617</v>
      </c>
      <c r="I18658" t="s">
        <v>126</v>
      </c>
      <c r="J18658" t="s">
        <v>53769</v>
      </c>
    </row>
    <row r="18659" spans="1:10" ht="16" x14ac:dyDescent="0.2">
      <c r="A18659" t="s">
        <v>55619</v>
      </c>
      <c r="B18659" t="s">
        <v>13121</v>
      </c>
      <c r="C18659" t="s">
        <v>13122</v>
      </c>
      <c r="D18659">
        <v>1</v>
      </c>
      <c r="E18659" t="s">
        <v>13</v>
      </c>
      <c r="F18659" t="s">
        <v>13</v>
      </c>
      <c r="G18659" t="s">
        <v>55616</v>
      </c>
      <c r="H18659" s="3" t="s">
        <v>55617</v>
      </c>
      <c r="I18659" t="s">
        <v>126</v>
      </c>
      <c r="J18659" t="s">
        <v>55620</v>
      </c>
    </row>
    <row r="18660" spans="1:10" ht="16" x14ac:dyDescent="0.2">
      <c r="A18660" t="s">
        <v>55621</v>
      </c>
      <c r="B18660" t="s">
        <v>55622</v>
      </c>
      <c r="C18660" t="s">
        <v>55623</v>
      </c>
      <c r="D18660">
        <v>1</v>
      </c>
      <c r="E18660" t="s">
        <v>13</v>
      </c>
      <c r="F18660" t="s">
        <v>13</v>
      </c>
      <c r="G18660" t="s">
        <v>55616</v>
      </c>
      <c r="H18660" s="3" t="s">
        <v>55624</v>
      </c>
      <c r="I18660" t="s">
        <v>126</v>
      </c>
      <c r="J18660" t="s">
        <v>55625</v>
      </c>
    </row>
    <row r="18661" spans="1:10" ht="16" x14ac:dyDescent="0.2">
      <c r="A18661" t="s">
        <v>55626</v>
      </c>
      <c r="B18661" t="s">
        <v>13121</v>
      </c>
      <c r="C18661" t="s">
        <v>13122</v>
      </c>
      <c r="D18661">
        <v>1</v>
      </c>
      <c r="E18661" t="s">
        <v>13</v>
      </c>
      <c r="F18661" t="s">
        <v>13</v>
      </c>
      <c r="G18661" t="s">
        <v>55616</v>
      </c>
      <c r="H18661" s="3" t="s">
        <v>55617</v>
      </c>
      <c r="I18661" t="s">
        <v>126</v>
      </c>
      <c r="J18661" t="s">
        <v>55627</v>
      </c>
    </row>
    <row r="18662" spans="1:10" ht="16" x14ac:dyDescent="0.2">
      <c r="A18662" t="s">
        <v>55626</v>
      </c>
      <c r="B18662" t="s">
        <v>55628</v>
      </c>
      <c r="C18662" t="s">
        <v>55629</v>
      </c>
      <c r="D18662">
        <v>2</v>
      </c>
      <c r="E18662" t="s">
        <v>13</v>
      </c>
      <c r="F18662" t="s">
        <v>13</v>
      </c>
      <c r="G18662" t="s">
        <v>55616</v>
      </c>
      <c r="H18662" s="3" t="s">
        <v>55617</v>
      </c>
      <c r="I18662" t="s">
        <v>126</v>
      </c>
      <c r="J18662" t="s">
        <v>55627</v>
      </c>
    </row>
    <row r="18663" spans="1:10" ht="16" x14ac:dyDescent="0.2">
      <c r="A18663" t="s">
        <v>55613</v>
      </c>
      <c r="B18663" t="s">
        <v>13121</v>
      </c>
      <c r="C18663" t="s">
        <v>13122</v>
      </c>
      <c r="D18663">
        <v>1</v>
      </c>
      <c r="E18663" t="s">
        <v>13</v>
      </c>
      <c r="F18663" t="s">
        <v>13</v>
      </c>
      <c r="G18663" t="s">
        <v>55616</v>
      </c>
      <c r="H18663" s="3" t="s">
        <v>55617</v>
      </c>
      <c r="I18663" t="s">
        <v>126</v>
      </c>
      <c r="J18663" t="s">
        <v>55618</v>
      </c>
    </row>
    <row r="18664" spans="1:10" ht="16" x14ac:dyDescent="0.2">
      <c r="A18664" t="s">
        <v>53789</v>
      </c>
      <c r="B18664" t="s">
        <v>55630</v>
      </c>
      <c r="C18664" t="s">
        <v>55631</v>
      </c>
      <c r="D18664">
        <v>2</v>
      </c>
      <c r="E18664" t="s">
        <v>13</v>
      </c>
      <c r="F18664" t="s">
        <v>13</v>
      </c>
      <c r="G18664" t="s">
        <v>55616</v>
      </c>
      <c r="H18664" s="3" t="s">
        <v>55617</v>
      </c>
      <c r="I18664" t="s">
        <v>126</v>
      </c>
      <c r="J18664" t="s">
        <v>53790</v>
      </c>
    </row>
    <row r="18665" spans="1:10" ht="16" x14ac:dyDescent="0.2">
      <c r="A18665" t="s">
        <v>608</v>
      </c>
      <c r="B18665" t="s">
        <v>55632</v>
      </c>
      <c r="C18665" t="s">
        <v>33040</v>
      </c>
      <c r="D18665">
        <v>1</v>
      </c>
      <c r="E18665" t="s">
        <v>13</v>
      </c>
      <c r="F18665" t="s">
        <v>13</v>
      </c>
      <c r="G18665" t="s">
        <v>55616</v>
      </c>
      <c r="H18665" s="3" t="s">
        <v>55617</v>
      </c>
      <c r="I18665" t="s">
        <v>126</v>
      </c>
      <c r="J18665" t="s">
        <v>609</v>
      </c>
    </row>
    <row r="18666" spans="1:10" ht="16" x14ac:dyDescent="0.2">
      <c r="A18666" t="s">
        <v>53777</v>
      </c>
      <c r="B18666" t="s">
        <v>13121</v>
      </c>
      <c r="C18666" t="s">
        <v>13122</v>
      </c>
      <c r="D18666">
        <v>2</v>
      </c>
      <c r="E18666" t="s">
        <v>13</v>
      </c>
      <c r="F18666" t="s">
        <v>13</v>
      </c>
      <c r="G18666" t="s">
        <v>55616</v>
      </c>
      <c r="H18666" s="3" t="s">
        <v>55617</v>
      </c>
      <c r="I18666" t="s">
        <v>126</v>
      </c>
      <c r="J18666" t="s">
        <v>53780</v>
      </c>
    </row>
    <row r="18667" spans="1:10" ht="16" x14ac:dyDescent="0.2">
      <c r="A18667" t="s">
        <v>55613</v>
      </c>
      <c r="B18667" t="s">
        <v>55633</v>
      </c>
      <c r="C18667" t="s">
        <v>55634</v>
      </c>
      <c r="D18667">
        <v>2</v>
      </c>
      <c r="E18667" t="s">
        <v>13</v>
      </c>
      <c r="F18667" t="s">
        <v>13</v>
      </c>
      <c r="G18667" t="s">
        <v>55616</v>
      </c>
      <c r="H18667" s="3" t="s">
        <v>55617</v>
      </c>
      <c r="I18667" t="s">
        <v>126</v>
      </c>
      <c r="J18667" t="s">
        <v>55618</v>
      </c>
    </row>
    <row r="18668" spans="1:10" ht="16" x14ac:dyDescent="0.2">
      <c r="A18668" t="s">
        <v>55635</v>
      </c>
      <c r="B18668" t="s">
        <v>55630</v>
      </c>
      <c r="C18668" t="s">
        <v>55631</v>
      </c>
      <c r="D18668">
        <v>1</v>
      </c>
      <c r="E18668" t="s">
        <v>13</v>
      </c>
      <c r="F18668" t="s">
        <v>13</v>
      </c>
      <c r="G18668" t="s">
        <v>55616</v>
      </c>
      <c r="H18668" s="3" t="s">
        <v>55617</v>
      </c>
      <c r="I18668" t="s">
        <v>126</v>
      </c>
      <c r="J18668" t="s">
        <v>55636</v>
      </c>
    </row>
    <row r="18669" spans="1:10" ht="16" x14ac:dyDescent="0.2">
      <c r="A18669" t="s">
        <v>24359</v>
      </c>
      <c r="B18669" t="s">
        <v>13121</v>
      </c>
      <c r="C18669" t="s">
        <v>13122</v>
      </c>
      <c r="D18669">
        <v>2</v>
      </c>
      <c r="E18669" t="s">
        <v>13</v>
      </c>
      <c r="F18669" t="s">
        <v>13</v>
      </c>
      <c r="G18669" t="s">
        <v>55616</v>
      </c>
      <c r="H18669" s="3" t="s">
        <v>55617</v>
      </c>
      <c r="I18669" t="s">
        <v>126</v>
      </c>
      <c r="J18669" t="s">
        <v>24362</v>
      </c>
    </row>
    <row r="18670" spans="1:10" ht="16" x14ac:dyDescent="0.2">
      <c r="A18670" t="s">
        <v>586</v>
      </c>
      <c r="B18670" t="s">
        <v>33039</v>
      </c>
      <c r="C18670" t="s">
        <v>33040</v>
      </c>
      <c r="D18670">
        <v>1</v>
      </c>
      <c r="E18670" t="s">
        <v>13</v>
      </c>
      <c r="F18670" t="s">
        <v>13</v>
      </c>
      <c r="G18670" t="s">
        <v>55616</v>
      </c>
      <c r="H18670" s="3" t="s">
        <v>55617</v>
      </c>
      <c r="I18670" t="s">
        <v>126</v>
      </c>
      <c r="J18670" t="s">
        <v>589</v>
      </c>
    </row>
    <row r="18671" spans="1:10" ht="16" x14ac:dyDescent="0.2">
      <c r="A18671" t="s">
        <v>13115</v>
      </c>
      <c r="B18671" t="s">
        <v>13121</v>
      </c>
      <c r="C18671" t="s">
        <v>13122</v>
      </c>
      <c r="D18671">
        <v>1</v>
      </c>
      <c r="E18671" t="s">
        <v>13</v>
      </c>
      <c r="F18671" t="s">
        <v>13</v>
      </c>
      <c r="G18671" t="s">
        <v>55616</v>
      </c>
      <c r="H18671" s="3" t="s">
        <v>55617</v>
      </c>
      <c r="I18671" t="s">
        <v>126</v>
      </c>
      <c r="J18671" t="s">
        <v>13119</v>
      </c>
    </row>
    <row r="18672" spans="1:10" ht="32" x14ac:dyDescent="0.2">
      <c r="A18672" t="s">
        <v>24359</v>
      </c>
      <c r="B18672" t="s">
        <v>55637</v>
      </c>
      <c r="C18672" t="s">
        <v>55638</v>
      </c>
      <c r="D18672">
        <v>3</v>
      </c>
      <c r="E18672" t="s">
        <v>13</v>
      </c>
      <c r="F18672" t="s">
        <v>13</v>
      </c>
      <c r="G18672" t="s">
        <v>55616</v>
      </c>
      <c r="H18672" s="3" t="s">
        <v>55639</v>
      </c>
      <c r="I18672" t="s">
        <v>3086</v>
      </c>
      <c r="J18672" t="s">
        <v>24362</v>
      </c>
    </row>
    <row r="18673" spans="1:10" ht="16" x14ac:dyDescent="0.2">
      <c r="A18673" t="s">
        <v>41541</v>
      </c>
      <c r="B18673" t="s">
        <v>13121</v>
      </c>
      <c r="C18673" t="s">
        <v>13122</v>
      </c>
      <c r="D18673">
        <v>1</v>
      </c>
      <c r="E18673" t="s">
        <v>13</v>
      </c>
      <c r="F18673" t="s">
        <v>13</v>
      </c>
      <c r="G18673" t="s">
        <v>55616</v>
      </c>
      <c r="H18673" s="3" t="s">
        <v>55617</v>
      </c>
      <c r="I18673" t="s">
        <v>126</v>
      </c>
      <c r="J18673" t="s">
        <v>41542</v>
      </c>
    </row>
    <row r="18674" spans="1:10" ht="16" x14ac:dyDescent="0.2">
      <c r="A18674" t="s">
        <v>55640</v>
      </c>
      <c r="B18674" t="s">
        <v>55630</v>
      </c>
      <c r="C18674" t="s">
        <v>55631</v>
      </c>
      <c r="D18674">
        <v>1</v>
      </c>
      <c r="E18674" t="s">
        <v>13</v>
      </c>
      <c r="F18674" t="s">
        <v>13</v>
      </c>
      <c r="G18674" t="s">
        <v>55616</v>
      </c>
      <c r="H18674" s="3" t="s">
        <v>55617</v>
      </c>
      <c r="I18674" t="s">
        <v>126</v>
      </c>
      <c r="J18674" t="s">
        <v>55641</v>
      </c>
    </row>
    <row r="18675" spans="1:10" ht="16" x14ac:dyDescent="0.2">
      <c r="A18675" t="s">
        <v>31112</v>
      </c>
      <c r="B18675" t="s">
        <v>55642</v>
      </c>
      <c r="C18675" t="s">
        <v>55643</v>
      </c>
      <c r="D18675">
        <v>4</v>
      </c>
      <c r="E18675" t="s">
        <v>13</v>
      </c>
      <c r="F18675" t="s">
        <v>13</v>
      </c>
      <c r="G18675" t="s">
        <v>55616</v>
      </c>
      <c r="H18675" s="3" t="s">
        <v>55617</v>
      </c>
      <c r="I18675" t="s">
        <v>126</v>
      </c>
      <c r="J18675" t="s">
        <v>31115</v>
      </c>
    </row>
    <row r="18676" spans="1:10" ht="16" x14ac:dyDescent="0.2">
      <c r="A18676" t="s">
        <v>598</v>
      </c>
      <c r="B18676" t="s">
        <v>33039</v>
      </c>
      <c r="C18676" t="s">
        <v>33040</v>
      </c>
      <c r="D18676">
        <v>1</v>
      </c>
      <c r="E18676" t="s">
        <v>13</v>
      </c>
      <c r="F18676" t="s">
        <v>13</v>
      </c>
      <c r="G18676" t="s">
        <v>55616</v>
      </c>
      <c r="H18676" s="3" t="s">
        <v>55617</v>
      </c>
      <c r="I18676" t="s">
        <v>126</v>
      </c>
      <c r="J18676" t="s">
        <v>599</v>
      </c>
    </row>
    <row r="18677" spans="1:10" ht="16" x14ac:dyDescent="0.2">
      <c r="A18677" t="s">
        <v>684</v>
      </c>
      <c r="B18677" t="s">
        <v>13121</v>
      </c>
      <c r="C18677" t="s">
        <v>13122</v>
      </c>
      <c r="D18677">
        <v>1</v>
      </c>
      <c r="E18677" t="s">
        <v>13</v>
      </c>
      <c r="F18677" t="s">
        <v>13</v>
      </c>
      <c r="G18677" t="s">
        <v>55616</v>
      </c>
      <c r="H18677" s="3" t="s">
        <v>55617</v>
      </c>
      <c r="I18677" t="s">
        <v>126</v>
      </c>
      <c r="J18677" t="s">
        <v>689</v>
      </c>
    </row>
    <row r="18678" spans="1:10" ht="16" x14ac:dyDescent="0.2">
      <c r="A18678" t="s">
        <v>604</v>
      </c>
      <c r="B18678" t="s">
        <v>33039</v>
      </c>
      <c r="C18678" t="s">
        <v>33040</v>
      </c>
      <c r="D18678">
        <v>1</v>
      </c>
      <c r="E18678" t="s">
        <v>13</v>
      </c>
      <c r="F18678" t="s">
        <v>13</v>
      </c>
      <c r="G18678" t="s">
        <v>55644</v>
      </c>
      <c r="H18678" s="3" t="s">
        <v>55645</v>
      </c>
      <c r="I18678" t="s">
        <v>126</v>
      </c>
      <c r="J18678" t="s">
        <v>605</v>
      </c>
    </row>
    <row r="18679" spans="1:10" ht="16" x14ac:dyDescent="0.2">
      <c r="A18679" t="s">
        <v>604</v>
      </c>
      <c r="B18679" t="s">
        <v>55646</v>
      </c>
      <c r="C18679" t="s">
        <v>55647</v>
      </c>
      <c r="D18679">
        <v>2</v>
      </c>
      <c r="E18679" t="s">
        <v>13</v>
      </c>
      <c r="F18679" t="s">
        <v>13</v>
      </c>
      <c r="G18679" t="s">
        <v>55648</v>
      </c>
      <c r="H18679" s="3" t="s">
        <v>55649</v>
      </c>
      <c r="I18679" t="s">
        <v>126</v>
      </c>
      <c r="J18679" t="s">
        <v>605</v>
      </c>
    </row>
    <row r="18680" spans="1:10" ht="16" x14ac:dyDescent="0.2">
      <c r="A18680" t="s">
        <v>5896</v>
      </c>
      <c r="B18680" t="s">
        <v>55650</v>
      </c>
      <c r="C18680" t="s">
        <v>55651</v>
      </c>
      <c r="D18680">
        <v>4</v>
      </c>
      <c r="E18680" t="s">
        <v>13</v>
      </c>
      <c r="F18680" t="s">
        <v>13</v>
      </c>
      <c r="G18680" t="s">
        <v>55652</v>
      </c>
      <c r="H18680" s="3" t="s">
        <v>55653</v>
      </c>
      <c r="I18680" t="s">
        <v>3086</v>
      </c>
      <c r="J18680" t="s">
        <v>5901</v>
      </c>
    </row>
    <row r="18681" spans="1:10" ht="48" x14ac:dyDescent="0.2">
      <c r="A18681" t="s">
        <v>16988</v>
      </c>
      <c r="B18681" t="s">
        <v>55654</v>
      </c>
      <c r="C18681" t="s">
        <v>55655</v>
      </c>
      <c r="D18681">
        <v>2</v>
      </c>
      <c r="E18681" t="s">
        <v>13</v>
      </c>
      <c r="F18681" t="s">
        <v>13</v>
      </c>
      <c r="G18681" t="s">
        <v>55656</v>
      </c>
      <c r="H18681" s="3" t="s">
        <v>55657</v>
      </c>
      <c r="I18681" t="s">
        <v>1658</v>
      </c>
      <c r="J18681" t="s">
        <v>16992</v>
      </c>
    </row>
    <row r="18682" spans="1:10" ht="48" x14ac:dyDescent="0.2">
      <c r="A18682" t="s">
        <v>16988</v>
      </c>
      <c r="B18682" t="s">
        <v>55658</v>
      </c>
      <c r="C18682" t="s">
        <v>55659</v>
      </c>
      <c r="D18682">
        <v>1</v>
      </c>
      <c r="E18682" t="s">
        <v>13</v>
      </c>
      <c r="F18682" t="s">
        <v>13</v>
      </c>
      <c r="G18682" t="s">
        <v>55656</v>
      </c>
      <c r="H18682" s="3" t="s">
        <v>55660</v>
      </c>
      <c r="I18682" t="s">
        <v>1658</v>
      </c>
      <c r="J18682" t="s">
        <v>16992</v>
      </c>
    </row>
    <row r="18683" spans="1:10" ht="32" x14ac:dyDescent="0.2">
      <c r="A18683" t="s">
        <v>25737</v>
      </c>
      <c r="B18683" t="s">
        <v>55661</v>
      </c>
      <c r="C18683" t="s">
        <v>55662</v>
      </c>
      <c r="D18683">
        <v>4</v>
      </c>
      <c r="E18683" t="s">
        <v>13</v>
      </c>
      <c r="F18683" t="s">
        <v>13</v>
      </c>
      <c r="G18683" t="s">
        <v>55663</v>
      </c>
      <c r="H18683" s="3" t="s">
        <v>55664</v>
      </c>
      <c r="I18683" t="s">
        <v>524</v>
      </c>
      <c r="J18683" t="s">
        <v>25742</v>
      </c>
    </row>
    <row r="18684" spans="1:10" ht="16" x14ac:dyDescent="0.2">
      <c r="A18684" t="s">
        <v>25711</v>
      </c>
      <c r="B18684" t="s">
        <v>55665</v>
      </c>
      <c r="C18684" t="s">
        <v>55666</v>
      </c>
      <c r="D18684">
        <v>6</v>
      </c>
      <c r="E18684" t="s">
        <v>13</v>
      </c>
      <c r="F18684" t="s">
        <v>13</v>
      </c>
      <c r="G18684" t="s">
        <v>55663</v>
      </c>
      <c r="H18684" s="3" t="s">
        <v>55667</v>
      </c>
      <c r="I18684" t="s">
        <v>524</v>
      </c>
      <c r="J18684" t="s">
        <v>25716</v>
      </c>
    </row>
    <row r="18685" spans="1:10" ht="16" x14ac:dyDescent="0.2">
      <c r="A18685" t="s">
        <v>55668</v>
      </c>
      <c r="B18685" t="s">
        <v>55669</v>
      </c>
      <c r="C18685" t="s">
        <v>55670</v>
      </c>
      <c r="D18685">
        <v>4</v>
      </c>
      <c r="E18685">
        <f>498</f>
        <v>498</v>
      </c>
      <c r="F18685" t="s">
        <v>13</v>
      </c>
      <c r="G18685" t="s">
        <v>55671</v>
      </c>
      <c r="H18685" s="3" t="s">
        <v>55672</v>
      </c>
      <c r="I18685" t="s">
        <v>404</v>
      </c>
      <c r="J18685" t="s">
        <v>55673</v>
      </c>
    </row>
    <row r="18686" spans="1:10" ht="16" x14ac:dyDescent="0.2">
      <c r="A18686" t="s">
        <v>55674</v>
      </c>
      <c r="B18686" t="s">
        <v>55675</v>
      </c>
      <c r="C18686" t="s">
        <v>55676</v>
      </c>
      <c r="D18686">
        <v>1</v>
      </c>
      <c r="E18686" t="s">
        <v>13</v>
      </c>
      <c r="F18686" t="s">
        <v>13</v>
      </c>
      <c r="G18686" t="s">
        <v>55677</v>
      </c>
      <c r="H18686" s="3" t="s">
        <v>55678</v>
      </c>
      <c r="I18686" t="s">
        <v>390</v>
      </c>
      <c r="J18686" t="s">
        <v>55679</v>
      </c>
    </row>
    <row r="18687" spans="1:10" ht="16" x14ac:dyDescent="0.2">
      <c r="A18687" t="s">
        <v>18649</v>
      </c>
      <c r="B18687" t="s">
        <v>55680</v>
      </c>
      <c r="C18687" t="s">
        <v>55681</v>
      </c>
      <c r="D18687">
        <v>2</v>
      </c>
      <c r="E18687" t="s">
        <v>13</v>
      </c>
      <c r="F18687" t="s">
        <v>13</v>
      </c>
      <c r="G18687" t="s">
        <v>55682</v>
      </c>
      <c r="H18687" s="3" t="s">
        <v>55683</v>
      </c>
      <c r="I18687" t="s">
        <v>11228</v>
      </c>
      <c r="J18687" t="s">
        <v>18652</v>
      </c>
    </row>
    <row r="18688" spans="1:10" ht="16" x14ac:dyDescent="0.2">
      <c r="A18688" t="s">
        <v>55684</v>
      </c>
      <c r="B18688" t="s">
        <v>55685</v>
      </c>
      <c r="C18688" t="s">
        <v>55686</v>
      </c>
      <c r="D18688">
        <v>3</v>
      </c>
      <c r="E18688" t="s">
        <v>13</v>
      </c>
      <c r="F18688" t="s">
        <v>13</v>
      </c>
      <c r="G18688" t="s">
        <v>55687</v>
      </c>
      <c r="H18688" s="3" t="s">
        <v>55688</v>
      </c>
      <c r="I18688" t="s">
        <v>1658</v>
      </c>
      <c r="J18688" t="s">
        <v>55689</v>
      </c>
    </row>
    <row r="18689" spans="1:10" ht="16" x14ac:dyDescent="0.2">
      <c r="A18689" t="s">
        <v>55684</v>
      </c>
      <c r="B18689" t="s">
        <v>55690</v>
      </c>
      <c r="C18689" t="s">
        <v>55691</v>
      </c>
      <c r="D18689">
        <v>1</v>
      </c>
      <c r="E18689" t="s">
        <v>13</v>
      </c>
      <c r="F18689" t="s">
        <v>13</v>
      </c>
      <c r="G18689" t="s">
        <v>55687</v>
      </c>
      <c r="H18689" s="3" t="s">
        <v>55688</v>
      </c>
      <c r="I18689" t="s">
        <v>1658</v>
      </c>
      <c r="J18689" t="s">
        <v>55689</v>
      </c>
    </row>
    <row r="18690" spans="1:10" ht="16" x14ac:dyDescent="0.2">
      <c r="A18690" t="s">
        <v>55684</v>
      </c>
      <c r="B18690" t="s">
        <v>55692</v>
      </c>
      <c r="C18690" t="s">
        <v>55693</v>
      </c>
      <c r="D18690">
        <v>2</v>
      </c>
      <c r="E18690" t="s">
        <v>13</v>
      </c>
      <c r="F18690" t="s">
        <v>13</v>
      </c>
      <c r="G18690" t="s">
        <v>55687</v>
      </c>
      <c r="H18690" s="3" t="s">
        <v>55688</v>
      </c>
      <c r="I18690" t="s">
        <v>1658</v>
      </c>
      <c r="J18690" t="s">
        <v>55689</v>
      </c>
    </row>
    <row r="18691" spans="1:10" ht="16" x14ac:dyDescent="0.2">
      <c r="A18691" t="s">
        <v>55694</v>
      </c>
      <c r="B18691" t="s">
        <v>55695</v>
      </c>
      <c r="C18691" t="s">
        <v>55696</v>
      </c>
      <c r="D18691">
        <v>2</v>
      </c>
      <c r="E18691" t="s">
        <v>13</v>
      </c>
      <c r="F18691" t="s">
        <v>13</v>
      </c>
      <c r="G18691" t="s">
        <v>55697</v>
      </c>
      <c r="H18691" s="3" t="s">
        <v>55698</v>
      </c>
      <c r="I18691" t="s">
        <v>714</v>
      </c>
      <c r="J18691" t="s">
        <v>55699</v>
      </c>
    </row>
    <row r="18692" spans="1:10" ht="16" x14ac:dyDescent="0.2">
      <c r="A18692" t="s">
        <v>1868</v>
      </c>
      <c r="B18692" t="s">
        <v>55700</v>
      </c>
      <c r="C18692" t="s">
        <v>55701</v>
      </c>
      <c r="D18692">
        <v>5</v>
      </c>
      <c r="E18692" t="s">
        <v>13</v>
      </c>
      <c r="F18692" t="s">
        <v>13</v>
      </c>
      <c r="G18692" t="s">
        <v>55702</v>
      </c>
      <c r="H18692" s="3" t="s">
        <v>55703</v>
      </c>
      <c r="I18692" t="s">
        <v>423</v>
      </c>
      <c r="J18692" t="s">
        <v>1873</v>
      </c>
    </row>
    <row r="18693" spans="1:10" ht="16" x14ac:dyDescent="0.2">
      <c r="A18693" t="s">
        <v>53744</v>
      </c>
      <c r="B18693" t="s">
        <v>55704</v>
      </c>
      <c r="C18693" t="s">
        <v>55705</v>
      </c>
      <c r="D18693">
        <v>3</v>
      </c>
      <c r="E18693" t="s">
        <v>13</v>
      </c>
      <c r="F18693" t="s">
        <v>13</v>
      </c>
      <c r="G18693" t="s">
        <v>55706</v>
      </c>
      <c r="H18693" s="3" t="s">
        <v>55707</v>
      </c>
      <c r="I18693" t="s">
        <v>3377</v>
      </c>
      <c r="J18693" t="s">
        <v>53748</v>
      </c>
    </row>
    <row r="18694" spans="1:10" ht="16" x14ac:dyDescent="0.2">
      <c r="A18694" t="s">
        <v>55708</v>
      </c>
      <c r="B18694" t="s">
        <v>55709</v>
      </c>
      <c r="C18694" t="s">
        <v>55710</v>
      </c>
      <c r="D18694">
        <v>2</v>
      </c>
      <c r="E18694" t="s">
        <v>8692</v>
      </c>
      <c r="F18694" t="s">
        <v>13</v>
      </c>
      <c r="G18694" t="s">
        <v>55706</v>
      </c>
      <c r="H18694" s="3" t="s">
        <v>55711</v>
      </c>
      <c r="I18694" t="s">
        <v>1208</v>
      </c>
      <c r="J18694" t="s">
        <v>55712</v>
      </c>
    </row>
    <row r="18695" spans="1:10" ht="16" x14ac:dyDescent="0.2">
      <c r="A18695" t="s">
        <v>55708</v>
      </c>
      <c r="B18695" t="s">
        <v>55713</v>
      </c>
      <c r="C18695" t="s">
        <v>55714</v>
      </c>
      <c r="D18695">
        <v>1</v>
      </c>
      <c r="E18695" t="s">
        <v>8692</v>
      </c>
      <c r="F18695" t="s">
        <v>13</v>
      </c>
      <c r="G18695" t="s">
        <v>55706</v>
      </c>
      <c r="H18695" s="3" t="s">
        <v>55711</v>
      </c>
      <c r="I18695" t="s">
        <v>1208</v>
      </c>
      <c r="J18695" t="s">
        <v>55712</v>
      </c>
    </row>
    <row r="18696" spans="1:10" ht="16" x14ac:dyDescent="0.2">
      <c r="A18696" t="s">
        <v>2607</v>
      </c>
      <c r="B18696" t="s">
        <v>55715</v>
      </c>
      <c r="C18696" t="s">
        <v>55716</v>
      </c>
      <c r="D18696">
        <v>3</v>
      </c>
      <c r="E18696" t="s">
        <v>13</v>
      </c>
      <c r="F18696" t="s">
        <v>13</v>
      </c>
      <c r="G18696" t="s">
        <v>55717</v>
      </c>
      <c r="H18696" s="3" t="s">
        <v>55718</v>
      </c>
      <c r="I18696" t="s">
        <v>1282</v>
      </c>
      <c r="J18696" t="s">
        <v>2612</v>
      </c>
    </row>
    <row r="18697" spans="1:10" ht="16" x14ac:dyDescent="0.2">
      <c r="A18697" t="s">
        <v>55263</v>
      </c>
      <c r="B18697" t="s">
        <v>55719</v>
      </c>
      <c r="C18697" t="s">
        <v>55720</v>
      </c>
      <c r="D18697">
        <v>1</v>
      </c>
      <c r="E18697" t="s">
        <v>13</v>
      </c>
      <c r="F18697" t="s">
        <v>13</v>
      </c>
      <c r="G18697" t="s">
        <v>55721</v>
      </c>
      <c r="H18697" s="3" t="s">
        <v>55722</v>
      </c>
      <c r="I18697" t="s">
        <v>106</v>
      </c>
      <c r="J18697" t="s">
        <v>55268</v>
      </c>
    </row>
    <row r="18698" spans="1:10" ht="16" x14ac:dyDescent="0.2">
      <c r="A18698" t="s">
        <v>13130</v>
      </c>
      <c r="B18698" t="s">
        <v>55723</v>
      </c>
      <c r="C18698" t="s">
        <v>55724</v>
      </c>
      <c r="D18698">
        <v>2</v>
      </c>
      <c r="E18698" t="s">
        <v>13</v>
      </c>
      <c r="F18698" t="s">
        <v>13</v>
      </c>
      <c r="G18698" t="s">
        <v>55725</v>
      </c>
      <c r="H18698" s="3" t="s">
        <v>55726</v>
      </c>
      <c r="I18698" t="s">
        <v>7009</v>
      </c>
      <c r="J18698" t="s">
        <v>13134</v>
      </c>
    </row>
    <row r="18699" spans="1:10" ht="16" x14ac:dyDescent="0.2">
      <c r="A18699" t="s">
        <v>16282</v>
      </c>
      <c r="B18699" t="s">
        <v>55727</v>
      </c>
      <c r="C18699" t="s">
        <v>55728</v>
      </c>
      <c r="D18699">
        <v>3</v>
      </c>
      <c r="E18699" t="s">
        <v>13</v>
      </c>
      <c r="F18699" t="s">
        <v>13</v>
      </c>
      <c r="G18699" t="s">
        <v>55729</v>
      </c>
      <c r="H18699" s="3" t="s">
        <v>55730</v>
      </c>
      <c r="I18699" t="s">
        <v>126</v>
      </c>
      <c r="J18699" t="s">
        <v>16284</v>
      </c>
    </row>
    <row r="18700" spans="1:10" ht="16" x14ac:dyDescent="0.2">
      <c r="A18700" t="s">
        <v>7547</v>
      </c>
      <c r="B18700" t="s">
        <v>10177</v>
      </c>
      <c r="C18700" t="s">
        <v>10178</v>
      </c>
      <c r="D18700">
        <v>5</v>
      </c>
      <c r="E18700" t="s">
        <v>13</v>
      </c>
      <c r="F18700" t="s">
        <v>13</v>
      </c>
      <c r="G18700" t="s">
        <v>55729</v>
      </c>
      <c r="H18700" s="3" t="s">
        <v>55730</v>
      </c>
      <c r="I18700" t="s">
        <v>126</v>
      </c>
      <c r="J18700" t="s">
        <v>7552</v>
      </c>
    </row>
    <row r="18701" spans="1:10" ht="16" x14ac:dyDescent="0.2">
      <c r="A18701" t="s">
        <v>16280</v>
      </c>
      <c r="B18701" t="s">
        <v>55727</v>
      </c>
      <c r="C18701" t="s">
        <v>55728</v>
      </c>
      <c r="D18701">
        <v>3</v>
      </c>
      <c r="E18701" t="s">
        <v>13</v>
      </c>
      <c r="F18701" t="s">
        <v>13</v>
      </c>
      <c r="G18701" t="s">
        <v>55729</v>
      </c>
      <c r="H18701" s="3" t="s">
        <v>55730</v>
      </c>
      <c r="I18701" t="s">
        <v>126</v>
      </c>
      <c r="J18701" t="s">
        <v>16281</v>
      </c>
    </row>
    <row r="18702" spans="1:10" ht="16" x14ac:dyDescent="0.2">
      <c r="A18702" t="s">
        <v>54166</v>
      </c>
      <c r="B18702" t="s">
        <v>10177</v>
      </c>
      <c r="C18702" t="s">
        <v>10178</v>
      </c>
      <c r="D18702">
        <v>2</v>
      </c>
      <c r="E18702" t="s">
        <v>13</v>
      </c>
      <c r="F18702" t="s">
        <v>13</v>
      </c>
      <c r="G18702" t="s">
        <v>55729</v>
      </c>
      <c r="H18702" s="3" t="s">
        <v>55731</v>
      </c>
      <c r="I18702" t="s">
        <v>126</v>
      </c>
      <c r="J18702" t="s">
        <v>54169</v>
      </c>
    </row>
    <row r="18703" spans="1:10" ht="16" x14ac:dyDescent="0.2">
      <c r="A18703" t="s">
        <v>55732</v>
      </c>
      <c r="B18703" t="s">
        <v>55733</v>
      </c>
      <c r="C18703" t="s">
        <v>55734</v>
      </c>
      <c r="D18703">
        <v>2</v>
      </c>
      <c r="E18703" t="s">
        <v>13</v>
      </c>
      <c r="F18703" t="s">
        <v>13</v>
      </c>
      <c r="G18703" t="s">
        <v>55729</v>
      </c>
      <c r="H18703" s="3" t="s">
        <v>55730</v>
      </c>
      <c r="I18703" t="s">
        <v>126</v>
      </c>
      <c r="J18703" t="s">
        <v>55735</v>
      </c>
    </row>
    <row r="18704" spans="1:10" ht="16" x14ac:dyDescent="0.2">
      <c r="A18704" t="s">
        <v>55732</v>
      </c>
      <c r="B18704" t="s">
        <v>55736</v>
      </c>
      <c r="C18704" t="s">
        <v>55737</v>
      </c>
      <c r="D18704">
        <v>1</v>
      </c>
      <c r="E18704" t="s">
        <v>13</v>
      </c>
      <c r="F18704" t="s">
        <v>13</v>
      </c>
      <c r="G18704" t="s">
        <v>55729</v>
      </c>
      <c r="H18704" s="3" t="s">
        <v>55730</v>
      </c>
      <c r="I18704" t="s">
        <v>126</v>
      </c>
      <c r="J18704" t="s">
        <v>55735</v>
      </c>
    </row>
    <row r="18705" spans="1:10" ht="16" x14ac:dyDescent="0.2">
      <c r="A18705" t="s">
        <v>54166</v>
      </c>
      <c r="B18705" t="s">
        <v>55738</v>
      </c>
      <c r="C18705" t="s">
        <v>55739</v>
      </c>
      <c r="D18705">
        <v>3</v>
      </c>
      <c r="E18705" t="s">
        <v>13</v>
      </c>
      <c r="F18705" t="s">
        <v>13</v>
      </c>
      <c r="G18705" t="s">
        <v>55729</v>
      </c>
      <c r="H18705" s="3" t="s">
        <v>55730</v>
      </c>
      <c r="I18705" t="s">
        <v>126</v>
      </c>
      <c r="J18705" t="s">
        <v>54169</v>
      </c>
    </row>
    <row r="18706" spans="1:10" ht="16" x14ac:dyDescent="0.2">
      <c r="A18706" t="s">
        <v>55740</v>
      </c>
      <c r="B18706" t="s">
        <v>55741</v>
      </c>
      <c r="C18706" t="s">
        <v>55742</v>
      </c>
      <c r="D18706">
        <v>7</v>
      </c>
      <c r="E18706" t="s">
        <v>13</v>
      </c>
      <c r="F18706" t="s">
        <v>13</v>
      </c>
      <c r="G18706" t="s">
        <v>55743</v>
      </c>
      <c r="H18706" s="3" t="s">
        <v>55744</v>
      </c>
      <c r="I18706" t="s">
        <v>918</v>
      </c>
      <c r="J18706" t="s">
        <v>55745</v>
      </c>
    </row>
    <row r="18707" spans="1:10" ht="16" x14ac:dyDescent="0.2">
      <c r="A18707" t="s">
        <v>39133</v>
      </c>
      <c r="B18707" t="s">
        <v>55746</v>
      </c>
      <c r="C18707" t="s">
        <v>55747</v>
      </c>
      <c r="D18707">
        <v>2</v>
      </c>
      <c r="E18707" t="s">
        <v>13</v>
      </c>
      <c r="F18707" t="s">
        <v>13</v>
      </c>
      <c r="G18707" t="s">
        <v>55748</v>
      </c>
      <c r="H18707" s="3" t="s">
        <v>55749</v>
      </c>
      <c r="I18707" t="s">
        <v>90</v>
      </c>
      <c r="J18707" t="s">
        <v>39138</v>
      </c>
    </row>
    <row r="18708" spans="1:10" ht="16" x14ac:dyDescent="0.2">
      <c r="A18708" t="s">
        <v>34845</v>
      </c>
      <c r="B18708" t="s">
        <v>55750</v>
      </c>
      <c r="C18708" t="s">
        <v>55751</v>
      </c>
      <c r="D18708">
        <v>1</v>
      </c>
      <c r="E18708" t="s">
        <v>13</v>
      </c>
      <c r="F18708" t="s">
        <v>13</v>
      </c>
      <c r="G18708" t="s">
        <v>55752</v>
      </c>
      <c r="H18708" s="3" t="s">
        <v>55753</v>
      </c>
      <c r="I18708" t="s">
        <v>62</v>
      </c>
      <c r="J18708" t="s">
        <v>34849</v>
      </c>
    </row>
    <row r="18709" spans="1:10" ht="16" x14ac:dyDescent="0.2">
      <c r="A18709" t="s">
        <v>54129</v>
      </c>
      <c r="B18709" t="s">
        <v>55754</v>
      </c>
      <c r="C18709" t="s">
        <v>55755</v>
      </c>
      <c r="D18709">
        <v>2</v>
      </c>
      <c r="E18709" t="s">
        <v>13</v>
      </c>
      <c r="F18709" t="s">
        <v>13</v>
      </c>
      <c r="G18709" t="s">
        <v>55756</v>
      </c>
      <c r="H18709" s="3" t="s">
        <v>55757</v>
      </c>
      <c r="I18709" t="s">
        <v>62</v>
      </c>
      <c r="J18709" t="s">
        <v>54134</v>
      </c>
    </row>
    <row r="18710" spans="1:10" ht="16" x14ac:dyDescent="0.2">
      <c r="A18710" t="s">
        <v>46919</v>
      </c>
      <c r="B18710" t="s">
        <v>55758</v>
      </c>
      <c r="C18710" t="s">
        <v>55759</v>
      </c>
      <c r="D18710">
        <v>1</v>
      </c>
      <c r="E18710" t="s">
        <v>13</v>
      </c>
      <c r="F18710" t="s">
        <v>13</v>
      </c>
      <c r="G18710" t="s">
        <v>55756</v>
      </c>
      <c r="H18710" s="3" t="s">
        <v>55760</v>
      </c>
      <c r="I18710" t="s">
        <v>62</v>
      </c>
      <c r="J18710" t="s">
        <v>46924</v>
      </c>
    </row>
    <row r="18711" spans="1:10" ht="32" x14ac:dyDescent="0.2">
      <c r="A18711" t="s">
        <v>55761</v>
      </c>
      <c r="B18711" t="s">
        <v>55762</v>
      </c>
      <c r="C18711" t="s">
        <v>55763</v>
      </c>
      <c r="D18711">
        <v>3</v>
      </c>
      <c r="E18711" t="s">
        <v>55764</v>
      </c>
      <c r="F18711" t="s">
        <v>13</v>
      </c>
      <c r="G18711" t="s">
        <v>55765</v>
      </c>
      <c r="H18711" s="3" t="s">
        <v>55766</v>
      </c>
      <c r="I18711" t="s">
        <v>423</v>
      </c>
      <c r="J18711" t="s">
        <v>55767</v>
      </c>
    </row>
    <row r="18712" spans="1:10" ht="32" x14ac:dyDescent="0.2">
      <c r="A18712" t="s">
        <v>32311</v>
      </c>
      <c r="B18712" t="s">
        <v>55768</v>
      </c>
      <c r="C18712" t="s">
        <v>55769</v>
      </c>
      <c r="D18712">
        <v>5</v>
      </c>
      <c r="E18712" t="s">
        <v>55764</v>
      </c>
      <c r="F18712" t="s">
        <v>13</v>
      </c>
      <c r="G18712" t="s">
        <v>55765</v>
      </c>
      <c r="H18712" s="3" t="s">
        <v>55770</v>
      </c>
      <c r="I18712" t="s">
        <v>423</v>
      </c>
      <c r="J18712" t="s">
        <v>32315</v>
      </c>
    </row>
    <row r="18713" spans="1:10" ht="32" x14ac:dyDescent="0.2">
      <c r="A18713" t="s">
        <v>32311</v>
      </c>
      <c r="B18713" t="s">
        <v>55771</v>
      </c>
      <c r="C18713" t="s">
        <v>55772</v>
      </c>
      <c r="D18713">
        <v>1</v>
      </c>
      <c r="E18713" t="s">
        <v>55764</v>
      </c>
      <c r="F18713" t="s">
        <v>13</v>
      </c>
      <c r="G18713" t="s">
        <v>55765</v>
      </c>
      <c r="H18713" s="3" t="s">
        <v>55770</v>
      </c>
      <c r="I18713" t="s">
        <v>423</v>
      </c>
      <c r="J18713" t="s">
        <v>32315</v>
      </c>
    </row>
    <row r="18714" spans="1:10" ht="16" x14ac:dyDescent="0.2">
      <c r="A18714" t="s">
        <v>25650</v>
      </c>
      <c r="B18714" t="s">
        <v>55773</v>
      </c>
      <c r="C18714" t="s">
        <v>55774</v>
      </c>
      <c r="D18714">
        <v>2</v>
      </c>
      <c r="E18714" t="s">
        <v>55764</v>
      </c>
      <c r="F18714" t="s">
        <v>13</v>
      </c>
      <c r="G18714" t="s">
        <v>55765</v>
      </c>
      <c r="H18714" s="3" t="s">
        <v>55775</v>
      </c>
      <c r="I18714" t="s">
        <v>423</v>
      </c>
      <c r="J18714" t="s">
        <v>25653</v>
      </c>
    </row>
    <row r="18715" spans="1:10" ht="16" x14ac:dyDescent="0.2">
      <c r="A18715" t="s">
        <v>3967</v>
      </c>
      <c r="B18715" t="s">
        <v>55776</v>
      </c>
      <c r="C18715" t="s">
        <v>55777</v>
      </c>
      <c r="D18715">
        <v>1</v>
      </c>
      <c r="E18715" t="s">
        <v>55764</v>
      </c>
      <c r="F18715" t="s">
        <v>13</v>
      </c>
      <c r="G18715" t="s">
        <v>55765</v>
      </c>
      <c r="H18715" s="3" t="s">
        <v>55778</v>
      </c>
      <c r="I18715" t="s">
        <v>423</v>
      </c>
      <c r="J18715" t="s">
        <v>3970</v>
      </c>
    </row>
    <row r="18716" spans="1:10" ht="16" x14ac:dyDescent="0.2">
      <c r="A18716" t="s">
        <v>23005</v>
      </c>
      <c r="B18716" t="s">
        <v>8213</v>
      </c>
      <c r="C18716" t="s">
        <v>55779</v>
      </c>
      <c r="D18716">
        <v>1</v>
      </c>
      <c r="E18716" t="s">
        <v>13</v>
      </c>
      <c r="F18716" t="s">
        <v>13</v>
      </c>
      <c r="G18716" t="s">
        <v>55780</v>
      </c>
      <c r="H18716" s="3" t="s">
        <v>55781</v>
      </c>
      <c r="I18716" t="s">
        <v>547</v>
      </c>
      <c r="J18716" t="s">
        <v>23011</v>
      </c>
    </row>
    <row r="18717" spans="1:10" ht="16" x14ac:dyDescent="0.2">
      <c r="A18717" t="s">
        <v>11205</v>
      </c>
      <c r="B18717" t="s">
        <v>55782</v>
      </c>
      <c r="C18717" t="s">
        <v>55783</v>
      </c>
      <c r="D18717">
        <v>1</v>
      </c>
      <c r="E18717" t="s">
        <v>13</v>
      </c>
      <c r="F18717" t="s">
        <v>13</v>
      </c>
      <c r="G18717" t="s">
        <v>55780</v>
      </c>
      <c r="H18717" s="3" t="s">
        <v>55784</v>
      </c>
      <c r="I18717" t="s">
        <v>547</v>
      </c>
      <c r="J18717" t="s">
        <v>11210</v>
      </c>
    </row>
    <row r="18718" spans="1:10" ht="16" x14ac:dyDescent="0.2">
      <c r="A18718" t="s">
        <v>18923</v>
      </c>
      <c r="B18718" t="s">
        <v>55785</v>
      </c>
      <c r="C18718" t="s">
        <v>55786</v>
      </c>
      <c r="D18718">
        <v>2</v>
      </c>
      <c r="E18718" t="s">
        <v>1280</v>
      </c>
      <c r="F18718" t="s">
        <v>13</v>
      </c>
      <c r="G18718" t="s">
        <v>55787</v>
      </c>
      <c r="H18718" s="3" t="s">
        <v>55788</v>
      </c>
      <c r="I18718" t="s">
        <v>959</v>
      </c>
      <c r="J18718" t="s">
        <v>18928</v>
      </c>
    </row>
    <row r="18719" spans="1:10" ht="16" x14ac:dyDescent="0.2">
      <c r="A18719" t="s">
        <v>27616</v>
      </c>
      <c r="B18719" t="s">
        <v>55785</v>
      </c>
      <c r="C18719" t="s">
        <v>55786</v>
      </c>
      <c r="D18719">
        <v>2</v>
      </c>
      <c r="E18719" t="s">
        <v>1280</v>
      </c>
      <c r="F18719" t="s">
        <v>13</v>
      </c>
      <c r="G18719" t="s">
        <v>55787</v>
      </c>
      <c r="H18719" s="3" t="s">
        <v>55788</v>
      </c>
      <c r="I18719" t="s">
        <v>959</v>
      </c>
      <c r="J18719" t="s">
        <v>27619</v>
      </c>
    </row>
    <row r="18720" spans="1:10" ht="16" x14ac:dyDescent="0.2">
      <c r="A18720" t="s">
        <v>4222</v>
      </c>
      <c r="B18720" t="s">
        <v>55789</v>
      </c>
      <c r="C18720" t="s">
        <v>55790</v>
      </c>
      <c r="D18720">
        <v>3</v>
      </c>
      <c r="E18720" t="s">
        <v>1280</v>
      </c>
      <c r="F18720" t="s">
        <v>13</v>
      </c>
      <c r="G18720" t="s">
        <v>55787</v>
      </c>
      <c r="H18720" s="3" t="s">
        <v>55788</v>
      </c>
      <c r="I18720" t="s">
        <v>959</v>
      </c>
      <c r="J18720" t="s">
        <v>4225</v>
      </c>
    </row>
    <row r="18721" spans="1:10" ht="16" x14ac:dyDescent="0.2">
      <c r="A18721" t="s">
        <v>40794</v>
      </c>
      <c r="B18721" t="s">
        <v>55785</v>
      </c>
      <c r="C18721" t="s">
        <v>55786</v>
      </c>
      <c r="D18721">
        <v>3</v>
      </c>
      <c r="E18721" t="s">
        <v>1280</v>
      </c>
      <c r="F18721" t="s">
        <v>13</v>
      </c>
      <c r="G18721" t="s">
        <v>55787</v>
      </c>
      <c r="H18721" s="3" t="s">
        <v>55788</v>
      </c>
      <c r="I18721" t="s">
        <v>959</v>
      </c>
      <c r="J18721" t="s">
        <v>40798</v>
      </c>
    </row>
    <row r="18722" spans="1:10" ht="16" x14ac:dyDescent="0.2">
      <c r="A18722" t="s">
        <v>11722</v>
      </c>
      <c r="B18722" t="s">
        <v>55791</v>
      </c>
      <c r="C18722" t="s">
        <v>55792</v>
      </c>
      <c r="D18722">
        <v>3</v>
      </c>
      <c r="E18722" t="s">
        <v>13</v>
      </c>
      <c r="F18722" t="s">
        <v>13</v>
      </c>
      <c r="G18722" t="s">
        <v>55793</v>
      </c>
      <c r="H18722" s="3" t="s">
        <v>55794</v>
      </c>
      <c r="I18722" t="s">
        <v>62</v>
      </c>
      <c r="J18722" t="s">
        <v>11725</v>
      </c>
    </row>
    <row r="18723" spans="1:10" ht="16" x14ac:dyDescent="0.2">
      <c r="A18723" t="s">
        <v>55795</v>
      </c>
      <c r="B18723" t="s">
        <v>55796</v>
      </c>
      <c r="C18723" t="s">
        <v>55797</v>
      </c>
      <c r="D18723">
        <v>2</v>
      </c>
      <c r="E18723" t="s">
        <v>13</v>
      </c>
      <c r="F18723" t="s">
        <v>13</v>
      </c>
      <c r="G18723" t="s">
        <v>55793</v>
      </c>
      <c r="H18723" s="3" t="s">
        <v>55798</v>
      </c>
      <c r="I18723" t="s">
        <v>62</v>
      </c>
      <c r="J18723" t="s">
        <v>55799</v>
      </c>
    </row>
    <row r="18724" spans="1:10" ht="16" x14ac:dyDescent="0.2">
      <c r="A18724" t="s">
        <v>55795</v>
      </c>
      <c r="B18724" t="s">
        <v>543</v>
      </c>
      <c r="C18724" t="s">
        <v>55800</v>
      </c>
      <c r="D18724">
        <v>3</v>
      </c>
      <c r="E18724" t="s">
        <v>13</v>
      </c>
      <c r="F18724" t="s">
        <v>13</v>
      </c>
      <c r="G18724" t="s">
        <v>55793</v>
      </c>
      <c r="H18724" s="3" t="s">
        <v>55798</v>
      </c>
      <c r="I18724" t="s">
        <v>62</v>
      </c>
      <c r="J18724" t="s">
        <v>55799</v>
      </c>
    </row>
    <row r="18725" spans="1:10" ht="16" x14ac:dyDescent="0.2">
      <c r="A18725" t="s">
        <v>55795</v>
      </c>
      <c r="B18725" t="s">
        <v>55801</v>
      </c>
      <c r="C18725" t="s">
        <v>55802</v>
      </c>
      <c r="D18725">
        <v>1</v>
      </c>
      <c r="E18725" t="s">
        <v>13</v>
      </c>
      <c r="F18725" t="s">
        <v>13</v>
      </c>
      <c r="G18725" t="s">
        <v>55793</v>
      </c>
      <c r="H18725" s="3" t="s">
        <v>55798</v>
      </c>
      <c r="I18725" t="s">
        <v>62</v>
      </c>
      <c r="J18725" t="s">
        <v>55799</v>
      </c>
    </row>
    <row r="18726" spans="1:10" ht="16" x14ac:dyDescent="0.2">
      <c r="A18726" t="s">
        <v>11722</v>
      </c>
      <c r="B18726" t="s">
        <v>55803</v>
      </c>
      <c r="C18726" t="s">
        <v>55804</v>
      </c>
      <c r="D18726">
        <v>2</v>
      </c>
      <c r="E18726" t="s">
        <v>13</v>
      </c>
      <c r="F18726" t="s">
        <v>13</v>
      </c>
      <c r="G18726" t="s">
        <v>55793</v>
      </c>
      <c r="H18726" s="3" t="s">
        <v>55805</v>
      </c>
      <c r="I18726" t="s">
        <v>62</v>
      </c>
      <c r="J18726" t="s">
        <v>11725</v>
      </c>
    </row>
    <row r="18727" spans="1:10" ht="16" x14ac:dyDescent="0.2">
      <c r="A18727" t="s">
        <v>55795</v>
      </c>
      <c r="B18727" t="s">
        <v>55806</v>
      </c>
      <c r="C18727" t="s">
        <v>55807</v>
      </c>
      <c r="D18727">
        <v>5</v>
      </c>
      <c r="E18727" t="s">
        <v>13</v>
      </c>
      <c r="F18727" t="s">
        <v>13</v>
      </c>
      <c r="G18727" t="s">
        <v>55793</v>
      </c>
      <c r="H18727" s="3" t="s">
        <v>55798</v>
      </c>
      <c r="I18727" t="s">
        <v>62</v>
      </c>
      <c r="J18727" t="s">
        <v>55799</v>
      </c>
    </row>
    <row r="18728" spans="1:10" ht="16" x14ac:dyDescent="0.2">
      <c r="A18728" t="s">
        <v>34020</v>
      </c>
      <c r="B18728" t="s">
        <v>34033</v>
      </c>
      <c r="C18728" t="s">
        <v>34034</v>
      </c>
      <c r="D18728">
        <v>2</v>
      </c>
      <c r="E18728" t="s">
        <v>13</v>
      </c>
      <c r="F18728" t="s">
        <v>13</v>
      </c>
      <c r="G18728" t="s">
        <v>55808</v>
      </c>
      <c r="H18728" s="3" t="s">
        <v>55809</v>
      </c>
      <c r="I18728" t="s">
        <v>62</v>
      </c>
      <c r="J18728" t="s">
        <v>34023</v>
      </c>
    </row>
    <row r="18729" spans="1:10" ht="16" x14ac:dyDescent="0.2">
      <c r="A18729" t="s">
        <v>812</v>
      </c>
      <c r="B18729" t="s">
        <v>55810</v>
      </c>
      <c r="C18729" t="s">
        <v>55811</v>
      </c>
      <c r="D18729">
        <v>3</v>
      </c>
      <c r="E18729" t="s">
        <v>13</v>
      </c>
      <c r="F18729" t="s">
        <v>13</v>
      </c>
      <c r="G18729" t="s">
        <v>55812</v>
      </c>
      <c r="H18729" s="3" t="s">
        <v>55813</v>
      </c>
      <c r="I18729" t="s">
        <v>146</v>
      </c>
      <c r="J18729" t="s">
        <v>818</v>
      </c>
    </row>
    <row r="18730" spans="1:10" ht="16" x14ac:dyDescent="0.2">
      <c r="A18730" t="s">
        <v>812</v>
      </c>
      <c r="B18730" t="s">
        <v>55814</v>
      </c>
      <c r="C18730" t="s">
        <v>55815</v>
      </c>
      <c r="D18730">
        <v>5</v>
      </c>
      <c r="E18730" t="s">
        <v>13</v>
      </c>
      <c r="F18730" t="s">
        <v>13</v>
      </c>
      <c r="G18730" t="s">
        <v>55812</v>
      </c>
      <c r="H18730" s="3" t="s">
        <v>55813</v>
      </c>
      <c r="I18730" t="s">
        <v>146</v>
      </c>
      <c r="J18730" t="s">
        <v>818</v>
      </c>
    </row>
    <row r="18731" spans="1:10" ht="16" x14ac:dyDescent="0.2">
      <c r="A18731" t="s">
        <v>812</v>
      </c>
      <c r="B18731" t="s">
        <v>55816</v>
      </c>
      <c r="C18731" t="s">
        <v>55817</v>
      </c>
      <c r="D18731">
        <v>4</v>
      </c>
      <c r="E18731" t="s">
        <v>13</v>
      </c>
      <c r="F18731" t="s">
        <v>13</v>
      </c>
      <c r="G18731" t="s">
        <v>55812</v>
      </c>
      <c r="H18731" s="3" t="s">
        <v>55813</v>
      </c>
      <c r="I18731" t="s">
        <v>146</v>
      </c>
      <c r="J18731" t="s">
        <v>818</v>
      </c>
    </row>
    <row r="18732" spans="1:10" ht="16" x14ac:dyDescent="0.2">
      <c r="A18732" t="s">
        <v>812</v>
      </c>
      <c r="B18732" t="s">
        <v>55818</v>
      </c>
      <c r="C18732" t="s">
        <v>55819</v>
      </c>
      <c r="D18732">
        <v>1</v>
      </c>
      <c r="E18732" t="s">
        <v>13</v>
      </c>
      <c r="F18732" t="s">
        <v>13</v>
      </c>
      <c r="G18732" t="s">
        <v>55812</v>
      </c>
      <c r="H18732" s="3" t="s">
        <v>55813</v>
      </c>
      <c r="I18732" t="s">
        <v>146</v>
      </c>
      <c r="J18732" t="s">
        <v>818</v>
      </c>
    </row>
    <row r="18733" spans="1:10" ht="16" x14ac:dyDescent="0.2">
      <c r="A18733" t="s">
        <v>812</v>
      </c>
      <c r="B18733" t="s">
        <v>55820</v>
      </c>
      <c r="C18733" t="s">
        <v>55821</v>
      </c>
      <c r="D18733">
        <v>6</v>
      </c>
      <c r="E18733" t="s">
        <v>13</v>
      </c>
      <c r="F18733" t="s">
        <v>13</v>
      </c>
      <c r="G18733" t="s">
        <v>55812</v>
      </c>
      <c r="H18733" s="3" t="s">
        <v>55813</v>
      </c>
      <c r="I18733" t="s">
        <v>146</v>
      </c>
      <c r="J18733" t="s">
        <v>818</v>
      </c>
    </row>
    <row r="18734" spans="1:10" ht="16" x14ac:dyDescent="0.2">
      <c r="A18734" t="s">
        <v>55822</v>
      </c>
      <c r="B18734" t="s">
        <v>55823</v>
      </c>
      <c r="C18734" t="s">
        <v>55824</v>
      </c>
      <c r="D18734">
        <v>1</v>
      </c>
      <c r="E18734" t="s">
        <v>13</v>
      </c>
      <c r="F18734" t="s">
        <v>13</v>
      </c>
      <c r="G18734" t="s">
        <v>55825</v>
      </c>
      <c r="H18734" s="3" t="s">
        <v>55826</v>
      </c>
      <c r="I18734" t="s">
        <v>1725</v>
      </c>
      <c r="J18734" t="s">
        <v>55827</v>
      </c>
    </row>
    <row r="18735" spans="1:10" ht="16" x14ac:dyDescent="0.2">
      <c r="A18735" t="s">
        <v>55828</v>
      </c>
      <c r="B18735" t="s">
        <v>55829</v>
      </c>
      <c r="C18735" t="s">
        <v>55830</v>
      </c>
      <c r="D18735">
        <v>1</v>
      </c>
      <c r="E18735" t="s">
        <v>13</v>
      </c>
      <c r="F18735" t="s">
        <v>13</v>
      </c>
      <c r="G18735" t="s">
        <v>55831</v>
      </c>
      <c r="H18735" s="3" t="s">
        <v>55832</v>
      </c>
      <c r="I18735" t="s">
        <v>126</v>
      </c>
      <c r="J18735" t="s">
        <v>55833</v>
      </c>
    </row>
    <row r="18736" spans="1:10" ht="16" x14ac:dyDescent="0.2">
      <c r="A18736" t="s">
        <v>55834</v>
      </c>
      <c r="B18736" t="s">
        <v>55835</v>
      </c>
      <c r="C18736" t="s">
        <v>55836</v>
      </c>
      <c r="D18736">
        <v>2</v>
      </c>
      <c r="E18736" t="s">
        <v>13</v>
      </c>
      <c r="F18736" t="s">
        <v>13</v>
      </c>
      <c r="G18736" t="s">
        <v>55837</v>
      </c>
      <c r="H18736" s="3" t="s">
        <v>55838</v>
      </c>
      <c r="I18736" t="s">
        <v>228</v>
      </c>
      <c r="J18736" t="s">
        <v>55839</v>
      </c>
    </row>
    <row r="18737" spans="1:10" ht="16" x14ac:dyDescent="0.2">
      <c r="A18737" t="s">
        <v>12266</v>
      </c>
      <c r="B18737" t="s">
        <v>55840</v>
      </c>
      <c r="C18737" t="s">
        <v>55841</v>
      </c>
      <c r="D18737">
        <v>7</v>
      </c>
      <c r="E18737" t="s">
        <v>13</v>
      </c>
      <c r="F18737" t="s">
        <v>13</v>
      </c>
      <c r="G18737" t="s">
        <v>55842</v>
      </c>
      <c r="H18737" s="3" t="s">
        <v>55843</v>
      </c>
      <c r="I18737" t="s">
        <v>69</v>
      </c>
      <c r="J18737" t="s">
        <v>12271</v>
      </c>
    </row>
    <row r="18738" spans="1:10" ht="16" x14ac:dyDescent="0.2">
      <c r="A18738" t="s">
        <v>55844</v>
      </c>
      <c r="B18738" t="s">
        <v>55845</v>
      </c>
      <c r="C18738" t="s">
        <v>55846</v>
      </c>
      <c r="D18738">
        <v>3</v>
      </c>
      <c r="E18738" t="s">
        <v>13</v>
      </c>
      <c r="F18738" t="s">
        <v>13</v>
      </c>
      <c r="G18738" t="s">
        <v>55847</v>
      </c>
      <c r="H18738" s="3" t="s">
        <v>55848</v>
      </c>
      <c r="I18738" t="s">
        <v>246</v>
      </c>
      <c r="J18738" t="s">
        <v>55849</v>
      </c>
    </row>
    <row r="18739" spans="1:10" ht="16" x14ac:dyDescent="0.2">
      <c r="A18739" t="s">
        <v>55844</v>
      </c>
      <c r="B18739" t="s">
        <v>55850</v>
      </c>
      <c r="C18739" t="s">
        <v>55851</v>
      </c>
      <c r="D18739">
        <v>1</v>
      </c>
      <c r="E18739" t="s">
        <v>13</v>
      </c>
      <c r="F18739" t="s">
        <v>13</v>
      </c>
      <c r="G18739" t="s">
        <v>55847</v>
      </c>
      <c r="H18739" s="3" t="s">
        <v>55848</v>
      </c>
      <c r="I18739" t="s">
        <v>246</v>
      </c>
      <c r="J18739" t="s">
        <v>55849</v>
      </c>
    </row>
    <row r="18740" spans="1:10" ht="16" x14ac:dyDescent="0.2">
      <c r="A18740" t="s">
        <v>38356</v>
      </c>
      <c r="B18740" t="s">
        <v>55852</v>
      </c>
      <c r="C18740" t="s">
        <v>55853</v>
      </c>
      <c r="D18740">
        <v>2</v>
      </c>
      <c r="E18740">
        <f>567</f>
        <v>567</v>
      </c>
      <c r="F18740" t="s">
        <v>13</v>
      </c>
      <c r="G18740" t="s">
        <v>55854</v>
      </c>
      <c r="H18740" s="3" t="s">
        <v>55855</v>
      </c>
      <c r="I18740" t="s">
        <v>12628</v>
      </c>
      <c r="J18740" t="s">
        <v>38357</v>
      </c>
    </row>
    <row r="18741" spans="1:10" ht="16" x14ac:dyDescent="0.2">
      <c r="A18741" t="s">
        <v>33778</v>
      </c>
      <c r="B18741" t="s">
        <v>55856</v>
      </c>
      <c r="C18741" t="s">
        <v>55857</v>
      </c>
      <c r="D18741">
        <v>3</v>
      </c>
      <c r="E18741">
        <f>567</f>
        <v>567</v>
      </c>
      <c r="F18741" t="s">
        <v>13</v>
      </c>
      <c r="G18741" t="s">
        <v>55854</v>
      </c>
      <c r="H18741" s="3" t="s">
        <v>55855</v>
      </c>
      <c r="I18741" t="s">
        <v>12628</v>
      </c>
      <c r="J18741" t="s">
        <v>33781</v>
      </c>
    </row>
    <row r="18742" spans="1:10" ht="16" x14ac:dyDescent="0.2">
      <c r="A18742" t="s">
        <v>33260</v>
      </c>
      <c r="B18742" t="s">
        <v>55856</v>
      </c>
      <c r="C18742" t="s">
        <v>55857</v>
      </c>
      <c r="D18742">
        <v>5</v>
      </c>
      <c r="E18742">
        <f>567</f>
        <v>567</v>
      </c>
      <c r="F18742" t="s">
        <v>13</v>
      </c>
      <c r="G18742" t="s">
        <v>55854</v>
      </c>
      <c r="H18742" s="3" t="s">
        <v>55858</v>
      </c>
      <c r="I18742" t="s">
        <v>12628</v>
      </c>
      <c r="J18742" t="s">
        <v>33263</v>
      </c>
    </row>
    <row r="18743" spans="1:10" ht="16" x14ac:dyDescent="0.2">
      <c r="A18743" t="s">
        <v>33260</v>
      </c>
      <c r="B18743" t="s">
        <v>55859</v>
      </c>
      <c r="C18743" t="s">
        <v>55860</v>
      </c>
      <c r="D18743">
        <v>3</v>
      </c>
      <c r="E18743">
        <f>567</f>
        <v>567</v>
      </c>
      <c r="F18743" t="s">
        <v>13</v>
      </c>
      <c r="G18743" t="s">
        <v>55854</v>
      </c>
      <c r="H18743" s="3" t="s">
        <v>55858</v>
      </c>
      <c r="I18743" t="s">
        <v>12628</v>
      </c>
      <c r="J18743" t="s">
        <v>33263</v>
      </c>
    </row>
    <row r="18744" spans="1:10" ht="16" x14ac:dyDescent="0.2">
      <c r="A18744" t="s">
        <v>55861</v>
      </c>
      <c r="B18744" t="s">
        <v>55862</v>
      </c>
      <c r="C18744" t="s">
        <v>55863</v>
      </c>
      <c r="D18744">
        <v>2</v>
      </c>
      <c r="E18744">
        <f>567</f>
        <v>567</v>
      </c>
      <c r="F18744" t="s">
        <v>13</v>
      </c>
      <c r="G18744" t="s">
        <v>55854</v>
      </c>
      <c r="H18744" s="3" t="s">
        <v>55855</v>
      </c>
      <c r="I18744" t="s">
        <v>12628</v>
      </c>
      <c r="J18744" t="s">
        <v>55864</v>
      </c>
    </row>
    <row r="18745" spans="1:10" ht="16" x14ac:dyDescent="0.2">
      <c r="A18745" t="s">
        <v>55861</v>
      </c>
      <c r="B18745" t="s">
        <v>55865</v>
      </c>
      <c r="C18745" t="s">
        <v>55866</v>
      </c>
      <c r="D18745">
        <v>1</v>
      </c>
      <c r="E18745">
        <f>567</f>
        <v>567</v>
      </c>
      <c r="F18745" t="s">
        <v>13</v>
      </c>
      <c r="G18745" t="s">
        <v>55854</v>
      </c>
      <c r="H18745" s="3" t="s">
        <v>55855</v>
      </c>
      <c r="I18745" t="s">
        <v>12628</v>
      </c>
      <c r="J18745" t="s">
        <v>55864</v>
      </c>
    </row>
    <row r="18746" spans="1:10" ht="16" x14ac:dyDescent="0.2">
      <c r="A18746" t="s">
        <v>10170</v>
      </c>
      <c r="B18746" t="s">
        <v>55867</v>
      </c>
      <c r="C18746" t="s">
        <v>55868</v>
      </c>
      <c r="D18746">
        <v>1</v>
      </c>
      <c r="E18746">
        <f>567</f>
        <v>567</v>
      </c>
      <c r="F18746" t="s">
        <v>13</v>
      </c>
      <c r="G18746" t="s">
        <v>55854</v>
      </c>
      <c r="H18746" s="3" t="s">
        <v>55858</v>
      </c>
      <c r="I18746" t="s">
        <v>12628</v>
      </c>
      <c r="J18746" t="s">
        <v>10175</v>
      </c>
    </row>
    <row r="18747" spans="1:10" ht="16" x14ac:dyDescent="0.2">
      <c r="A18747" t="s">
        <v>55869</v>
      </c>
      <c r="B18747" t="s">
        <v>55867</v>
      </c>
      <c r="C18747" t="s">
        <v>55868</v>
      </c>
      <c r="D18747">
        <v>1</v>
      </c>
      <c r="E18747">
        <f>567</f>
        <v>567</v>
      </c>
      <c r="F18747" t="s">
        <v>13</v>
      </c>
      <c r="G18747" t="s">
        <v>55854</v>
      </c>
      <c r="H18747" s="3" t="s">
        <v>55858</v>
      </c>
      <c r="I18747" t="s">
        <v>12628</v>
      </c>
      <c r="J18747" t="s">
        <v>55870</v>
      </c>
    </row>
    <row r="18748" spans="1:10" ht="16" x14ac:dyDescent="0.2">
      <c r="A18748" t="s">
        <v>55871</v>
      </c>
      <c r="B18748" t="s">
        <v>55872</v>
      </c>
      <c r="C18748" t="s">
        <v>55873</v>
      </c>
      <c r="D18748">
        <v>3</v>
      </c>
      <c r="E18748" t="s">
        <v>13</v>
      </c>
      <c r="F18748" t="s">
        <v>13</v>
      </c>
      <c r="G18748" t="s">
        <v>55874</v>
      </c>
      <c r="H18748" s="3" t="s">
        <v>55875</v>
      </c>
      <c r="I18748" t="s">
        <v>246</v>
      </c>
      <c r="J18748" t="s">
        <v>55876</v>
      </c>
    </row>
    <row r="18749" spans="1:10" ht="16" x14ac:dyDescent="0.2">
      <c r="A18749" t="s">
        <v>55871</v>
      </c>
      <c r="B18749" t="s">
        <v>55877</v>
      </c>
      <c r="C18749" t="s">
        <v>55878</v>
      </c>
      <c r="D18749">
        <v>4</v>
      </c>
      <c r="E18749" t="s">
        <v>13</v>
      </c>
      <c r="F18749" t="s">
        <v>13</v>
      </c>
      <c r="G18749" t="s">
        <v>55874</v>
      </c>
      <c r="H18749" s="3" t="s">
        <v>55875</v>
      </c>
      <c r="I18749" t="s">
        <v>246</v>
      </c>
      <c r="J18749" t="s">
        <v>55876</v>
      </c>
    </row>
    <row r="18750" spans="1:10" ht="16" x14ac:dyDescent="0.2">
      <c r="A18750" t="s">
        <v>43184</v>
      </c>
      <c r="B18750" t="s">
        <v>55879</v>
      </c>
      <c r="C18750" t="s">
        <v>55880</v>
      </c>
      <c r="D18750">
        <v>1</v>
      </c>
      <c r="E18750" t="s">
        <v>1280</v>
      </c>
      <c r="F18750" t="s">
        <v>13</v>
      </c>
      <c r="G18750" t="s">
        <v>55881</v>
      </c>
      <c r="H18750" s="3" t="s">
        <v>55882</v>
      </c>
      <c r="I18750" t="s">
        <v>12628</v>
      </c>
      <c r="J18750" t="s">
        <v>43188</v>
      </c>
    </row>
    <row r="18751" spans="1:10" ht="16" x14ac:dyDescent="0.2">
      <c r="A18751" t="s">
        <v>13469</v>
      </c>
      <c r="B18751" t="s">
        <v>55883</v>
      </c>
      <c r="C18751" t="s">
        <v>55884</v>
      </c>
      <c r="D18751">
        <v>10</v>
      </c>
      <c r="E18751" t="s">
        <v>13</v>
      </c>
      <c r="F18751" t="s">
        <v>13</v>
      </c>
      <c r="G18751" t="s">
        <v>55885</v>
      </c>
      <c r="H18751" s="3" t="s">
        <v>55886</v>
      </c>
      <c r="I18751" t="s">
        <v>12664</v>
      </c>
      <c r="J18751" t="s">
        <v>13474</v>
      </c>
    </row>
    <row r="18752" spans="1:10" ht="16" x14ac:dyDescent="0.2">
      <c r="A18752" t="s">
        <v>17390</v>
      </c>
      <c r="B18752" t="s">
        <v>55887</v>
      </c>
      <c r="C18752" t="s">
        <v>55888</v>
      </c>
      <c r="D18752">
        <v>3</v>
      </c>
      <c r="E18752" t="s">
        <v>13</v>
      </c>
      <c r="F18752" t="s">
        <v>13</v>
      </c>
      <c r="G18752" t="s">
        <v>55885</v>
      </c>
      <c r="H18752" s="3" t="s">
        <v>55886</v>
      </c>
      <c r="I18752" t="s">
        <v>12664</v>
      </c>
      <c r="J18752" t="s">
        <v>17393</v>
      </c>
    </row>
    <row r="18753" spans="1:10" ht="16" x14ac:dyDescent="0.2">
      <c r="A18753" t="s">
        <v>40008</v>
      </c>
      <c r="B18753" t="s">
        <v>55889</v>
      </c>
      <c r="C18753" t="s">
        <v>55890</v>
      </c>
      <c r="D18753">
        <v>8</v>
      </c>
      <c r="E18753" t="s">
        <v>13</v>
      </c>
      <c r="F18753" t="s">
        <v>13</v>
      </c>
      <c r="G18753" t="s">
        <v>55891</v>
      </c>
      <c r="H18753" s="3" t="s">
        <v>55892</v>
      </c>
      <c r="I18753" t="s">
        <v>246</v>
      </c>
      <c r="J18753" t="s">
        <v>40013</v>
      </c>
    </row>
    <row r="18754" spans="1:10" ht="16" x14ac:dyDescent="0.2">
      <c r="A18754" t="s">
        <v>55893</v>
      </c>
      <c r="B18754" t="s">
        <v>55894</v>
      </c>
      <c r="C18754" t="s">
        <v>55895</v>
      </c>
      <c r="D18754">
        <v>3</v>
      </c>
      <c r="E18754" t="s">
        <v>730</v>
      </c>
      <c r="F18754" t="s">
        <v>13</v>
      </c>
      <c r="G18754" t="s">
        <v>55896</v>
      </c>
      <c r="H18754" s="3" t="s">
        <v>55897</v>
      </c>
      <c r="I18754" t="s">
        <v>12628</v>
      </c>
      <c r="J18754" t="s">
        <v>55898</v>
      </c>
    </row>
    <row r="18755" spans="1:10" ht="16" x14ac:dyDescent="0.2">
      <c r="A18755" t="s">
        <v>29766</v>
      </c>
      <c r="B18755" t="s">
        <v>55899</v>
      </c>
      <c r="C18755" t="s">
        <v>55900</v>
      </c>
      <c r="D18755">
        <v>12</v>
      </c>
      <c r="E18755" t="s">
        <v>13</v>
      </c>
      <c r="F18755" t="s">
        <v>13</v>
      </c>
      <c r="G18755" t="s">
        <v>55901</v>
      </c>
      <c r="H18755" s="3" t="s">
        <v>55902</v>
      </c>
      <c r="I18755" t="s">
        <v>7009</v>
      </c>
      <c r="J18755" t="s">
        <v>29771</v>
      </c>
    </row>
    <row r="18756" spans="1:10" ht="16" x14ac:dyDescent="0.2">
      <c r="A18756" t="s">
        <v>55903</v>
      </c>
      <c r="B18756" t="s">
        <v>55904</v>
      </c>
      <c r="C18756" t="s">
        <v>55905</v>
      </c>
      <c r="D18756">
        <v>3</v>
      </c>
      <c r="E18756" t="s">
        <v>13</v>
      </c>
      <c r="F18756" t="s">
        <v>13</v>
      </c>
      <c r="G18756" t="s">
        <v>55901</v>
      </c>
      <c r="H18756" s="3" t="s">
        <v>55906</v>
      </c>
      <c r="I18756" t="s">
        <v>7009</v>
      </c>
      <c r="J18756" t="s">
        <v>55907</v>
      </c>
    </row>
    <row r="18757" spans="1:10" ht="16" x14ac:dyDescent="0.2">
      <c r="A18757" t="s">
        <v>55908</v>
      </c>
      <c r="B18757" t="s">
        <v>55909</v>
      </c>
      <c r="C18757" t="s">
        <v>55910</v>
      </c>
      <c r="D18757">
        <v>1</v>
      </c>
      <c r="E18757" t="s">
        <v>8486</v>
      </c>
      <c r="F18757" t="s">
        <v>13</v>
      </c>
      <c r="G18757" t="s">
        <v>55911</v>
      </c>
      <c r="H18757" s="3" t="s">
        <v>55912</v>
      </c>
      <c r="I18757" t="s">
        <v>4915</v>
      </c>
      <c r="J18757" t="s">
        <v>55913</v>
      </c>
    </row>
    <row r="18758" spans="1:10" ht="16" x14ac:dyDescent="0.2">
      <c r="A18758" t="s">
        <v>55914</v>
      </c>
      <c r="B18758" t="s">
        <v>55915</v>
      </c>
      <c r="C18758" t="s">
        <v>55916</v>
      </c>
      <c r="D18758">
        <v>3</v>
      </c>
      <c r="E18758" t="s">
        <v>8486</v>
      </c>
      <c r="F18758" t="s">
        <v>13</v>
      </c>
      <c r="G18758" t="s">
        <v>55917</v>
      </c>
      <c r="H18758" s="3" t="s">
        <v>55918</v>
      </c>
      <c r="I18758" t="s">
        <v>4915</v>
      </c>
      <c r="J18758" t="s">
        <v>55919</v>
      </c>
    </row>
    <row r="18759" spans="1:10" ht="16" x14ac:dyDescent="0.2">
      <c r="A18759" t="s">
        <v>55920</v>
      </c>
      <c r="B18759" t="s">
        <v>55921</v>
      </c>
      <c r="C18759" t="s">
        <v>55922</v>
      </c>
      <c r="D18759">
        <v>1</v>
      </c>
      <c r="E18759" t="s">
        <v>8486</v>
      </c>
      <c r="F18759" t="s">
        <v>13</v>
      </c>
      <c r="G18759" t="s">
        <v>55917</v>
      </c>
      <c r="H18759" s="3" t="s">
        <v>55918</v>
      </c>
      <c r="I18759" t="s">
        <v>4915</v>
      </c>
      <c r="J18759" t="s">
        <v>55923</v>
      </c>
    </row>
    <row r="18760" spans="1:10" ht="16" x14ac:dyDescent="0.2">
      <c r="A18760" t="s">
        <v>55920</v>
      </c>
      <c r="B18760" t="s">
        <v>55915</v>
      </c>
      <c r="C18760" t="s">
        <v>55916</v>
      </c>
      <c r="D18760">
        <v>2</v>
      </c>
      <c r="E18760" t="s">
        <v>8486</v>
      </c>
      <c r="F18760" t="s">
        <v>13</v>
      </c>
      <c r="G18760" t="s">
        <v>55917</v>
      </c>
      <c r="H18760" s="3" t="s">
        <v>55918</v>
      </c>
      <c r="I18760" t="s">
        <v>4915</v>
      </c>
      <c r="J18760" t="s">
        <v>55923</v>
      </c>
    </row>
    <row r="18761" spans="1:10" ht="16" x14ac:dyDescent="0.2">
      <c r="A18761" t="s">
        <v>55914</v>
      </c>
      <c r="B18761" t="s">
        <v>55921</v>
      </c>
      <c r="C18761" t="s">
        <v>55922</v>
      </c>
      <c r="D18761">
        <v>1</v>
      </c>
      <c r="E18761" t="s">
        <v>8486</v>
      </c>
      <c r="F18761" t="s">
        <v>13</v>
      </c>
      <c r="G18761" t="s">
        <v>55917</v>
      </c>
      <c r="H18761" s="3" t="s">
        <v>55918</v>
      </c>
      <c r="I18761" t="s">
        <v>4915</v>
      </c>
      <c r="J18761" t="s">
        <v>55919</v>
      </c>
    </row>
    <row r="18762" spans="1:10" ht="16" x14ac:dyDescent="0.2">
      <c r="A18762" t="s">
        <v>55914</v>
      </c>
      <c r="B18762" t="s">
        <v>55924</v>
      </c>
      <c r="C18762" t="s">
        <v>55925</v>
      </c>
      <c r="D18762">
        <v>2</v>
      </c>
      <c r="E18762" t="s">
        <v>8486</v>
      </c>
      <c r="F18762" t="s">
        <v>13</v>
      </c>
      <c r="G18762" t="s">
        <v>55917</v>
      </c>
      <c r="H18762" s="3" t="s">
        <v>55926</v>
      </c>
      <c r="I18762" t="s">
        <v>4915</v>
      </c>
      <c r="J18762" t="s">
        <v>55919</v>
      </c>
    </row>
    <row r="18763" spans="1:10" ht="16" x14ac:dyDescent="0.2">
      <c r="A18763" t="s">
        <v>55920</v>
      </c>
      <c r="B18763" t="s">
        <v>55927</v>
      </c>
      <c r="C18763" t="s">
        <v>55928</v>
      </c>
      <c r="D18763">
        <v>3</v>
      </c>
      <c r="E18763" t="s">
        <v>8486</v>
      </c>
      <c r="F18763" t="s">
        <v>13</v>
      </c>
      <c r="G18763" t="s">
        <v>55917</v>
      </c>
      <c r="H18763" s="3" t="s">
        <v>55918</v>
      </c>
      <c r="I18763" t="s">
        <v>4915</v>
      </c>
      <c r="J18763" t="s">
        <v>55923</v>
      </c>
    </row>
    <row r="18764" spans="1:10" ht="16" x14ac:dyDescent="0.2">
      <c r="A18764" t="s">
        <v>55844</v>
      </c>
      <c r="B18764" t="s">
        <v>55929</v>
      </c>
      <c r="C18764" t="s">
        <v>55930</v>
      </c>
      <c r="D18764">
        <v>2</v>
      </c>
      <c r="E18764" t="s">
        <v>8486</v>
      </c>
      <c r="F18764" t="s">
        <v>13</v>
      </c>
      <c r="G18764" t="s">
        <v>55917</v>
      </c>
      <c r="H18764" s="3" t="s">
        <v>55931</v>
      </c>
      <c r="I18764" t="s">
        <v>4915</v>
      </c>
      <c r="J18764" t="s">
        <v>55849</v>
      </c>
    </row>
    <row r="18765" spans="1:10" ht="16" x14ac:dyDescent="0.2">
      <c r="A18765" t="s">
        <v>13450</v>
      </c>
      <c r="B18765" t="s">
        <v>55932</v>
      </c>
      <c r="C18765" t="s">
        <v>55933</v>
      </c>
      <c r="D18765">
        <v>5</v>
      </c>
      <c r="E18765" t="s">
        <v>13</v>
      </c>
      <c r="F18765" t="s">
        <v>13</v>
      </c>
      <c r="G18765" t="s">
        <v>55934</v>
      </c>
      <c r="H18765" s="3" t="s">
        <v>55935</v>
      </c>
      <c r="I18765" t="s">
        <v>12628</v>
      </c>
      <c r="J18765" t="s">
        <v>13455</v>
      </c>
    </row>
    <row r="18766" spans="1:10" ht="16" x14ac:dyDescent="0.2">
      <c r="A18766" t="s">
        <v>55936</v>
      </c>
      <c r="B18766" t="s">
        <v>55937</v>
      </c>
      <c r="C18766" t="s">
        <v>55938</v>
      </c>
      <c r="D18766">
        <v>1</v>
      </c>
      <c r="E18766" t="s">
        <v>730</v>
      </c>
      <c r="F18766" t="s">
        <v>13</v>
      </c>
      <c r="G18766" t="s">
        <v>55939</v>
      </c>
      <c r="H18766" s="3" t="s">
        <v>55940</v>
      </c>
      <c r="I18766" t="s">
        <v>12628</v>
      </c>
      <c r="J18766" t="s">
        <v>55941</v>
      </c>
    </row>
    <row r="18767" spans="1:10" ht="16" x14ac:dyDescent="0.2">
      <c r="A18767" t="s">
        <v>55942</v>
      </c>
      <c r="B18767" t="s">
        <v>55943</v>
      </c>
      <c r="C18767" t="s">
        <v>55944</v>
      </c>
      <c r="D18767">
        <v>2</v>
      </c>
      <c r="E18767" t="s">
        <v>13</v>
      </c>
      <c r="F18767" t="s">
        <v>13</v>
      </c>
      <c r="G18767" t="s">
        <v>55945</v>
      </c>
      <c r="H18767" s="3" t="s">
        <v>55946</v>
      </c>
      <c r="I18767" t="s">
        <v>4915</v>
      </c>
      <c r="J18767" t="s">
        <v>55947</v>
      </c>
    </row>
    <row r="18768" spans="1:10" ht="16" x14ac:dyDescent="0.2">
      <c r="A18768" t="s">
        <v>55948</v>
      </c>
      <c r="B18768" t="s">
        <v>55949</v>
      </c>
      <c r="C18768" t="s">
        <v>55950</v>
      </c>
      <c r="D18768">
        <v>1</v>
      </c>
      <c r="E18768" t="s">
        <v>1088</v>
      </c>
      <c r="F18768" t="s">
        <v>13</v>
      </c>
      <c r="G18768" t="s">
        <v>55951</v>
      </c>
      <c r="H18768" s="3" t="s">
        <v>55952</v>
      </c>
      <c r="I18768" t="s">
        <v>4915</v>
      </c>
      <c r="J18768" t="s">
        <v>55953</v>
      </c>
    </row>
    <row r="18769" spans="1:10" ht="16" x14ac:dyDescent="0.2">
      <c r="A18769" t="s">
        <v>21609</v>
      </c>
      <c r="B18769" t="s">
        <v>55954</v>
      </c>
      <c r="C18769" t="s">
        <v>55955</v>
      </c>
      <c r="D18769">
        <v>1</v>
      </c>
      <c r="E18769" t="s">
        <v>1280</v>
      </c>
      <c r="F18769" t="s">
        <v>13</v>
      </c>
      <c r="G18769" t="s">
        <v>55956</v>
      </c>
      <c r="H18769" s="3" t="s">
        <v>55957</v>
      </c>
      <c r="I18769" t="s">
        <v>4915</v>
      </c>
      <c r="J18769" t="s">
        <v>21614</v>
      </c>
    </row>
    <row r="18770" spans="1:10" ht="16" x14ac:dyDescent="0.2">
      <c r="A18770" t="s">
        <v>21609</v>
      </c>
      <c r="B18770" t="s">
        <v>55958</v>
      </c>
      <c r="C18770" t="s">
        <v>55959</v>
      </c>
      <c r="D18770">
        <v>2</v>
      </c>
      <c r="E18770" t="s">
        <v>1280</v>
      </c>
      <c r="F18770" t="s">
        <v>13</v>
      </c>
      <c r="G18770" t="s">
        <v>55956</v>
      </c>
      <c r="H18770" s="3" t="s">
        <v>55960</v>
      </c>
      <c r="I18770" t="s">
        <v>4915</v>
      </c>
      <c r="J18770" t="s">
        <v>21614</v>
      </c>
    </row>
    <row r="18771" spans="1:10" ht="16" x14ac:dyDescent="0.2">
      <c r="A18771" t="s">
        <v>55961</v>
      </c>
      <c r="B18771" t="s">
        <v>55962</v>
      </c>
      <c r="C18771" t="s">
        <v>55963</v>
      </c>
      <c r="D18771">
        <v>4</v>
      </c>
      <c r="E18771" t="s">
        <v>1280</v>
      </c>
      <c r="F18771" t="s">
        <v>13</v>
      </c>
      <c r="G18771" t="s">
        <v>55964</v>
      </c>
      <c r="H18771" s="3" t="s">
        <v>55965</v>
      </c>
      <c r="I18771" t="s">
        <v>4915</v>
      </c>
      <c r="J18771" t="s">
        <v>55966</v>
      </c>
    </row>
    <row r="18772" spans="1:10" ht="16" x14ac:dyDescent="0.2">
      <c r="A18772" t="s">
        <v>55967</v>
      </c>
      <c r="B18772" t="s">
        <v>55968</v>
      </c>
      <c r="C18772" t="s">
        <v>55969</v>
      </c>
      <c r="D18772">
        <v>1</v>
      </c>
      <c r="E18772" t="s">
        <v>1280</v>
      </c>
      <c r="F18772" t="s">
        <v>13</v>
      </c>
      <c r="G18772" t="s">
        <v>55964</v>
      </c>
      <c r="H18772" s="3" t="s">
        <v>55970</v>
      </c>
      <c r="I18772" t="s">
        <v>4915</v>
      </c>
      <c r="J18772" t="s">
        <v>55971</v>
      </c>
    </row>
    <row r="18773" spans="1:10" ht="16" x14ac:dyDescent="0.2">
      <c r="A18773" t="s">
        <v>55961</v>
      </c>
      <c r="B18773" t="s">
        <v>55972</v>
      </c>
      <c r="C18773" t="s">
        <v>55973</v>
      </c>
      <c r="D18773">
        <v>2</v>
      </c>
      <c r="E18773" t="s">
        <v>1280</v>
      </c>
      <c r="F18773" t="s">
        <v>13</v>
      </c>
      <c r="G18773" t="s">
        <v>55964</v>
      </c>
      <c r="H18773" s="3" t="s">
        <v>55965</v>
      </c>
      <c r="I18773" t="s">
        <v>4915</v>
      </c>
      <c r="J18773" t="s">
        <v>55966</v>
      </c>
    </row>
    <row r="18774" spans="1:10" ht="16" x14ac:dyDescent="0.2">
      <c r="A18774" t="s">
        <v>55961</v>
      </c>
      <c r="B18774" t="s">
        <v>55974</v>
      </c>
      <c r="C18774" t="s">
        <v>55975</v>
      </c>
      <c r="D18774">
        <v>1</v>
      </c>
      <c r="E18774" t="s">
        <v>1280</v>
      </c>
      <c r="F18774" t="s">
        <v>13</v>
      </c>
      <c r="G18774" t="s">
        <v>55964</v>
      </c>
      <c r="H18774" s="3" t="s">
        <v>55965</v>
      </c>
      <c r="I18774" t="s">
        <v>4915</v>
      </c>
      <c r="J18774" t="s">
        <v>55966</v>
      </c>
    </row>
    <row r="18775" spans="1:10" ht="16" x14ac:dyDescent="0.2">
      <c r="A18775" t="s">
        <v>55967</v>
      </c>
      <c r="B18775" t="s">
        <v>55976</v>
      </c>
      <c r="C18775" t="s">
        <v>55977</v>
      </c>
      <c r="D18775">
        <v>5</v>
      </c>
      <c r="E18775" t="s">
        <v>1280</v>
      </c>
      <c r="F18775" t="s">
        <v>13</v>
      </c>
      <c r="G18775" t="s">
        <v>55964</v>
      </c>
      <c r="H18775" s="3" t="s">
        <v>55970</v>
      </c>
      <c r="I18775" t="s">
        <v>4915</v>
      </c>
      <c r="J18775" t="s">
        <v>55971</v>
      </c>
    </row>
    <row r="18776" spans="1:10" ht="16" x14ac:dyDescent="0.2">
      <c r="A18776" t="s">
        <v>55961</v>
      </c>
      <c r="B18776" t="s">
        <v>55978</v>
      </c>
      <c r="C18776" t="s">
        <v>55979</v>
      </c>
      <c r="D18776">
        <v>3</v>
      </c>
      <c r="E18776" t="s">
        <v>1280</v>
      </c>
      <c r="F18776" t="s">
        <v>13</v>
      </c>
      <c r="G18776" t="s">
        <v>55964</v>
      </c>
      <c r="H18776" s="3" t="s">
        <v>55965</v>
      </c>
      <c r="I18776" t="s">
        <v>4915</v>
      </c>
      <c r="J18776" t="s">
        <v>55966</v>
      </c>
    </row>
    <row r="18777" spans="1:10" ht="16" x14ac:dyDescent="0.2">
      <c r="A18777" t="s">
        <v>55980</v>
      </c>
      <c r="B18777" t="s">
        <v>55981</v>
      </c>
      <c r="C18777" t="s">
        <v>55982</v>
      </c>
      <c r="D18777">
        <v>2</v>
      </c>
      <c r="E18777" t="s">
        <v>1280</v>
      </c>
      <c r="F18777" t="s">
        <v>13</v>
      </c>
      <c r="G18777" t="s">
        <v>55964</v>
      </c>
      <c r="H18777" s="3" t="s">
        <v>55983</v>
      </c>
      <c r="I18777" t="s">
        <v>4915</v>
      </c>
      <c r="J18777" t="s">
        <v>55984</v>
      </c>
    </row>
    <row r="18778" spans="1:10" ht="16" x14ac:dyDescent="0.2">
      <c r="A18778" t="s">
        <v>55985</v>
      </c>
      <c r="B18778" t="s">
        <v>55986</v>
      </c>
      <c r="C18778" t="s">
        <v>55987</v>
      </c>
      <c r="D18778">
        <v>1</v>
      </c>
      <c r="E18778" t="s">
        <v>1280</v>
      </c>
      <c r="F18778" t="s">
        <v>13</v>
      </c>
      <c r="G18778" t="s">
        <v>55964</v>
      </c>
      <c r="H18778" s="3" t="s">
        <v>55988</v>
      </c>
      <c r="I18778" t="s">
        <v>4915</v>
      </c>
      <c r="J18778" t="s">
        <v>55989</v>
      </c>
    </row>
    <row r="18779" spans="1:10" ht="16" x14ac:dyDescent="0.2">
      <c r="A18779" t="s">
        <v>55990</v>
      </c>
      <c r="B18779" t="s">
        <v>55991</v>
      </c>
      <c r="C18779" t="s">
        <v>55992</v>
      </c>
      <c r="D18779">
        <v>1</v>
      </c>
      <c r="E18779" t="s">
        <v>1280</v>
      </c>
      <c r="F18779" t="s">
        <v>13</v>
      </c>
      <c r="G18779" t="s">
        <v>55964</v>
      </c>
      <c r="H18779" s="3" t="s">
        <v>55970</v>
      </c>
      <c r="I18779" t="s">
        <v>4915</v>
      </c>
      <c r="J18779" t="s">
        <v>55993</v>
      </c>
    </row>
    <row r="18780" spans="1:10" ht="16" x14ac:dyDescent="0.2">
      <c r="A18780" t="s">
        <v>55994</v>
      </c>
      <c r="B18780" t="s">
        <v>55995</v>
      </c>
      <c r="C18780" t="s">
        <v>55996</v>
      </c>
      <c r="D18780">
        <v>3</v>
      </c>
      <c r="E18780" t="s">
        <v>1280</v>
      </c>
      <c r="F18780" t="s">
        <v>13</v>
      </c>
      <c r="G18780" t="s">
        <v>55964</v>
      </c>
      <c r="H18780" s="3" t="s">
        <v>55970</v>
      </c>
      <c r="I18780" t="s">
        <v>4915</v>
      </c>
      <c r="J18780" t="s">
        <v>55997</v>
      </c>
    </row>
    <row r="18781" spans="1:10" ht="16" x14ac:dyDescent="0.2">
      <c r="A18781" t="s">
        <v>55980</v>
      </c>
      <c r="B18781" t="s">
        <v>55998</v>
      </c>
      <c r="C18781" t="s">
        <v>55999</v>
      </c>
      <c r="D18781">
        <v>3</v>
      </c>
      <c r="E18781" t="s">
        <v>1280</v>
      </c>
      <c r="F18781" t="s">
        <v>13</v>
      </c>
      <c r="G18781" t="s">
        <v>55964</v>
      </c>
      <c r="H18781" s="3" t="s">
        <v>55983</v>
      </c>
      <c r="I18781" t="s">
        <v>4915</v>
      </c>
      <c r="J18781" t="s">
        <v>55984</v>
      </c>
    </row>
    <row r="18782" spans="1:10" ht="16" x14ac:dyDescent="0.2">
      <c r="A18782" t="s">
        <v>55967</v>
      </c>
      <c r="B18782" t="s">
        <v>56000</v>
      </c>
      <c r="C18782" t="s">
        <v>56001</v>
      </c>
      <c r="D18782">
        <v>4</v>
      </c>
      <c r="E18782" t="s">
        <v>1280</v>
      </c>
      <c r="F18782" t="s">
        <v>13</v>
      </c>
      <c r="G18782" t="s">
        <v>55964</v>
      </c>
      <c r="H18782" s="3" t="s">
        <v>55970</v>
      </c>
      <c r="I18782" t="s">
        <v>4915</v>
      </c>
      <c r="J18782" t="s">
        <v>55971</v>
      </c>
    </row>
    <row r="18783" spans="1:10" ht="16" x14ac:dyDescent="0.2">
      <c r="A18783" t="s">
        <v>55967</v>
      </c>
      <c r="B18783" t="s">
        <v>56002</v>
      </c>
      <c r="C18783" t="s">
        <v>56003</v>
      </c>
      <c r="D18783">
        <v>2</v>
      </c>
      <c r="E18783" t="s">
        <v>1280</v>
      </c>
      <c r="F18783" t="s">
        <v>13</v>
      </c>
      <c r="G18783" t="s">
        <v>55964</v>
      </c>
      <c r="H18783" s="3" t="s">
        <v>55970</v>
      </c>
      <c r="I18783" t="s">
        <v>4915</v>
      </c>
      <c r="J18783" t="s">
        <v>55971</v>
      </c>
    </row>
    <row r="18784" spans="1:10" ht="16" x14ac:dyDescent="0.2">
      <c r="A18784" t="s">
        <v>56004</v>
      </c>
      <c r="B18784" t="s">
        <v>56005</v>
      </c>
      <c r="C18784" t="s">
        <v>56006</v>
      </c>
      <c r="D18784">
        <v>1</v>
      </c>
      <c r="E18784" t="s">
        <v>1280</v>
      </c>
      <c r="F18784" t="s">
        <v>13</v>
      </c>
      <c r="G18784" t="s">
        <v>55964</v>
      </c>
      <c r="H18784" s="3" t="s">
        <v>55970</v>
      </c>
      <c r="I18784" t="s">
        <v>4915</v>
      </c>
      <c r="J18784" t="s">
        <v>56007</v>
      </c>
    </row>
    <row r="18785" spans="1:10" ht="16" x14ac:dyDescent="0.2">
      <c r="A18785" t="s">
        <v>55990</v>
      </c>
      <c r="B18785" t="s">
        <v>56008</v>
      </c>
      <c r="C18785" t="s">
        <v>56009</v>
      </c>
      <c r="D18785">
        <v>3</v>
      </c>
      <c r="E18785" t="s">
        <v>1280</v>
      </c>
      <c r="F18785" t="s">
        <v>13</v>
      </c>
      <c r="G18785" t="s">
        <v>55964</v>
      </c>
      <c r="H18785" s="3" t="s">
        <v>55970</v>
      </c>
      <c r="I18785" t="s">
        <v>4915</v>
      </c>
      <c r="J18785" t="s">
        <v>55993</v>
      </c>
    </row>
    <row r="18786" spans="1:10" ht="16" x14ac:dyDescent="0.2">
      <c r="A18786" t="s">
        <v>55990</v>
      </c>
      <c r="B18786" t="s">
        <v>56010</v>
      </c>
      <c r="C18786" t="s">
        <v>55996</v>
      </c>
      <c r="D18786">
        <v>2</v>
      </c>
      <c r="E18786" t="s">
        <v>1280</v>
      </c>
      <c r="F18786" t="s">
        <v>13</v>
      </c>
      <c r="G18786" t="s">
        <v>55964</v>
      </c>
      <c r="H18786" s="3" t="s">
        <v>55970</v>
      </c>
      <c r="I18786" t="s">
        <v>4915</v>
      </c>
      <c r="J18786" t="s">
        <v>55993</v>
      </c>
    </row>
    <row r="18787" spans="1:10" ht="16" x14ac:dyDescent="0.2">
      <c r="A18787" t="s">
        <v>55985</v>
      </c>
      <c r="B18787" t="s">
        <v>56011</v>
      </c>
      <c r="C18787" t="s">
        <v>56012</v>
      </c>
      <c r="D18787">
        <v>3</v>
      </c>
      <c r="E18787" t="s">
        <v>1280</v>
      </c>
      <c r="F18787" t="s">
        <v>13</v>
      </c>
      <c r="G18787" t="s">
        <v>55964</v>
      </c>
      <c r="H18787" s="3" t="s">
        <v>55988</v>
      </c>
      <c r="I18787" t="s">
        <v>4915</v>
      </c>
      <c r="J18787" t="s">
        <v>55989</v>
      </c>
    </row>
    <row r="18788" spans="1:10" ht="16" x14ac:dyDescent="0.2">
      <c r="A18788" t="s">
        <v>55985</v>
      </c>
      <c r="B18788" t="s">
        <v>56013</v>
      </c>
      <c r="C18788" t="s">
        <v>56014</v>
      </c>
      <c r="D18788">
        <v>2</v>
      </c>
      <c r="E18788" t="s">
        <v>1280</v>
      </c>
      <c r="F18788" t="s">
        <v>13</v>
      </c>
      <c r="G18788" t="s">
        <v>55964</v>
      </c>
      <c r="H18788" s="3" t="s">
        <v>55988</v>
      </c>
      <c r="I18788" t="s">
        <v>4915</v>
      </c>
      <c r="J18788" t="s">
        <v>55989</v>
      </c>
    </row>
    <row r="18789" spans="1:10" ht="16" x14ac:dyDescent="0.2">
      <c r="A18789" t="s">
        <v>7047</v>
      </c>
      <c r="B18789" t="s">
        <v>56015</v>
      </c>
      <c r="C18789" t="s">
        <v>56016</v>
      </c>
      <c r="D18789">
        <v>1</v>
      </c>
      <c r="E18789" t="s">
        <v>1280</v>
      </c>
      <c r="F18789" t="s">
        <v>13</v>
      </c>
      <c r="G18789" t="s">
        <v>55964</v>
      </c>
      <c r="H18789" s="3" t="s">
        <v>55970</v>
      </c>
      <c r="I18789" t="s">
        <v>4915</v>
      </c>
      <c r="J18789" t="s">
        <v>7052</v>
      </c>
    </row>
    <row r="18790" spans="1:10" ht="16" x14ac:dyDescent="0.2">
      <c r="A18790" t="s">
        <v>55967</v>
      </c>
      <c r="B18790" t="s">
        <v>56017</v>
      </c>
      <c r="C18790" t="s">
        <v>56018</v>
      </c>
      <c r="D18790">
        <v>6</v>
      </c>
      <c r="E18790" t="s">
        <v>1280</v>
      </c>
      <c r="F18790" t="s">
        <v>13</v>
      </c>
      <c r="G18790" t="s">
        <v>55964</v>
      </c>
      <c r="H18790" s="3" t="s">
        <v>55970</v>
      </c>
      <c r="I18790" t="s">
        <v>4915</v>
      </c>
      <c r="J18790" t="s">
        <v>55971</v>
      </c>
    </row>
    <row r="18791" spans="1:10" ht="16" x14ac:dyDescent="0.2">
      <c r="A18791" t="s">
        <v>55967</v>
      </c>
      <c r="B18791" t="s">
        <v>56019</v>
      </c>
      <c r="C18791" t="s">
        <v>56020</v>
      </c>
      <c r="D18791">
        <v>3</v>
      </c>
      <c r="E18791" t="s">
        <v>1280</v>
      </c>
      <c r="F18791" t="s">
        <v>13</v>
      </c>
      <c r="G18791" t="s">
        <v>55964</v>
      </c>
      <c r="H18791" s="3" t="s">
        <v>55970</v>
      </c>
      <c r="I18791" t="s">
        <v>4915</v>
      </c>
      <c r="J18791" t="s">
        <v>55971</v>
      </c>
    </row>
    <row r="18792" spans="1:10" ht="32" x14ac:dyDescent="0.2">
      <c r="A18792" t="s">
        <v>56021</v>
      </c>
      <c r="B18792" t="s">
        <v>56022</v>
      </c>
      <c r="C18792" t="s">
        <v>56023</v>
      </c>
      <c r="D18792">
        <v>2</v>
      </c>
      <c r="E18792" t="s">
        <v>13</v>
      </c>
      <c r="F18792" t="s">
        <v>13</v>
      </c>
      <c r="G18792" t="s">
        <v>56024</v>
      </c>
      <c r="H18792" s="3" t="s">
        <v>56025</v>
      </c>
      <c r="I18792" t="s">
        <v>12628</v>
      </c>
      <c r="J18792" t="s">
        <v>56026</v>
      </c>
    </row>
    <row r="18793" spans="1:10" ht="16" x14ac:dyDescent="0.2">
      <c r="A18793" t="s">
        <v>8393</v>
      </c>
      <c r="B18793" t="s">
        <v>56027</v>
      </c>
      <c r="C18793" t="s">
        <v>56028</v>
      </c>
      <c r="D18793">
        <v>1</v>
      </c>
      <c r="E18793" t="s">
        <v>1280</v>
      </c>
      <c r="F18793" t="s">
        <v>13</v>
      </c>
      <c r="G18793" t="s">
        <v>56029</v>
      </c>
      <c r="H18793" s="3" t="s">
        <v>56030</v>
      </c>
      <c r="I18793" t="s">
        <v>4915</v>
      </c>
      <c r="J18793" t="s">
        <v>8398</v>
      </c>
    </row>
    <row r="18794" spans="1:10" ht="16" x14ac:dyDescent="0.2">
      <c r="A18794" t="s">
        <v>32903</v>
      </c>
      <c r="B18794" t="s">
        <v>56031</v>
      </c>
      <c r="C18794" t="s">
        <v>56032</v>
      </c>
      <c r="D18794">
        <v>3</v>
      </c>
      <c r="E18794" t="s">
        <v>13</v>
      </c>
      <c r="F18794" t="s">
        <v>13</v>
      </c>
      <c r="G18794" t="s">
        <v>56033</v>
      </c>
      <c r="H18794" s="3" t="s">
        <v>56034</v>
      </c>
      <c r="I18794" t="s">
        <v>7009</v>
      </c>
      <c r="J18794" t="s">
        <v>32907</v>
      </c>
    </row>
    <row r="18795" spans="1:10" ht="16" x14ac:dyDescent="0.2">
      <c r="A18795" t="s">
        <v>32903</v>
      </c>
      <c r="B18795" t="s">
        <v>56035</v>
      </c>
      <c r="C18795" t="s">
        <v>56036</v>
      </c>
      <c r="D18795">
        <v>2</v>
      </c>
      <c r="E18795" t="s">
        <v>13</v>
      </c>
      <c r="F18795" t="s">
        <v>13</v>
      </c>
      <c r="G18795" t="s">
        <v>56033</v>
      </c>
      <c r="H18795" s="3" t="s">
        <v>56034</v>
      </c>
      <c r="I18795" t="s">
        <v>7009</v>
      </c>
      <c r="J18795" t="s">
        <v>32907</v>
      </c>
    </row>
    <row r="18796" spans="1:10" ht="16" x14ac:dyDescent="0.2">
      <c r="A18796" t="s">
        <v>56037</v>
      </c>
      <c r="B18796" t="s">
        <v>56038</v>
      </c>
      <c r="C18796" t="s">
        <v>56039</v>
      </c>
      <c r="D18796">
        <v>1</v>
      </c>
      <c r="E18796" t="s">
        <v>13</v>
      </c>
      <c r="F18796" t="s">
        <v>13</v>
      </c>
      <c r="G18796" t="s">
        <v>56040</v>
      </c>
      <c r="H18796" s="3" t="s">
        <v>56041</v>
      </c>
      <c r="I18796" t="s">
        <v>4915</v>
      </c>
      <c r="J18796" t="s">
        <v>56042</v>
      </c>
    </row>
    <row r="18797" spans="1:10" ht="16" x14ac:dyDescent="0.2">
      <c r="A18797" t="s">
        <v>55893</v>
      </c>
      <c r="B18797" t="s">
        <v>56043</v>
      </c>
      <c r="C18797" t="s">
        <v>56044</v>
      </c>
      <c r="D18797">
        <v>5</v>
      </c>
      <c r="E18797" t="s">
        <v>1045</v>
      </c>
      <c r="F18797" t="s">
        <v>13</v>
      </c>
      <c r="G18797" t="s">
        <v>56045</v>
      </c>
      <c r="H18797" s="3" t="s">
        <v>56046</v>
      </c>
      <c r="I18797" t="s">
        <v>12628</v>
      </c>
      <c r="J18797" t="s">
        <v>55898</v>
      </c>
    </row>
    <row r="18798" spans="1:10" ht="16" x14ac:dyDescent="0.2">
      <c r="A18798" t="s">
        <v>56047</v>
      </c>
      <c r="B18798" t="s">
        <v>56048</v>
      </c>
      <c r="C18798" t="s">
        <v>56049</v>
      </c>
      <c r="D18798">
        <v>2</v>
      </c>
      <c r="E18798" t="s">
        <v>1045</v>
      </c>
      <c r="F18798" t="s">
        <v>13</v>
      </c>
      <c r="G18798" t="s">
        <v>56045</v>
      </c>
      <c r="H18798" s="3" t="s">
        <v>56050</v>
      </c>
      <c r="I18798" t="s">
        <v>12628</v>
      </c>
      <c r="J18798" t="s">
        <v>56051</v>
      </c>
    </row>
    <row r="18799" spans="1:10" ht="16" x14ac:dyDescent="0.2">
      <c r="A18799" t="s">
        <v>56047</v>
      </c>
      <c r="B18799" t="s">
        <v>56052</v>
      </c>
      <c r="C18799" t="s">
        <v>56053</v>
      </c>
      <c r="D18799">
        <v>1</v>
      </c>
      <c r="E18799" t="s">
        <v>1045</v>
      </c>
      <c r="F18799" t="s">
        <v>13</v>
      </c>
      <c r="G18799" t="s">
        <v>56045</v>
      </c>
      <c r="H18799" s="3" t="s">
        <v>56050</v>
      </c>
      <c r="I18799" t="s">
        <v>12628</v>
      </c>
      <c r="J18799" t="s">
        <v>56051</v>
      </c>
    </row>
    <row r="18800" spans="1:10" ht="16" x14ac:dyDescent="0.2">
      <c r="A18800" t="s">
        <v>55942</v>
      </c>
      <c r="B18800" t="s">
        <v>56054</v>
      </c>
      <c r="C18800" t="s">
        <v>56055</v>
      </c>
      <c r="D18800">
        <v>3</v>
      </c>
      <c r="E18800" t="s">
        <v>13</v>
      </c>
      <c r="F18800" t="s">
        <v>13</v>
      </c>
      <c r="G18800" t="s">
        <v>56056</v>
      </c>
      <c r="H18800" s="3" t="s">
        <v>56057</v>
      </c>
      <c r="I18800" t="s">
        <v>4915</v>
      </c>
      <c r="J18800" t="s">
        <v>55947</v>
      </c>
    </row>
    <row r="18801" spans="1:10" ht="16" x14ac:dyDescent="0.2">
      <c r="A18801" t="s">
        <v>55942</v>
      </c>
      <c r="B18801" t="s">
        <v>56058</v>
      </c>
      <c r="C18801" t="s">
        <v>56059</v>
      </c>
      <c r="D18801">
        <v>1</v>
      </c>
      <c r="E18801" t="s">
        <v>13</v>
      </c>
      <c r="F18801" t="s">
        <v>13</v>
      </c>
      <c r="G18801" t="s">
        <v>56056</v>
      </c>
      <c r="H18801" s="3" t="s">
        <v>56057</v>
      </c>
      <c r="I18801" t="s">
        <v>4915</v>
      </c>
      <c r="J18801" t="s">
        <v>55947</v>
      </c>
    </row>
    <row r="18802" spans="1:10" ht="16" x14ac:dyDescent="0.2">
      <c r="A18802" t="s">
        <v>56060</v>
      </c>
      <c r="B18802" t="s">
        <v>56061</v>
      </c>
      <c r="C18802" t="s">
        <v>56062</v>
      </c>
      <c r="D18802">
        <v>2</v>
      </c>
      <c r="E18802">
        <f>199</f>
        <v>199</v>
      </c>
      <c r="F18802" t="s">
        <v>13</v>
      </c>
      <c r="G18802" t="s">
        <v>56063</v>
      </c>
      <c r="H18802" s="3" t="s">
        <v>56064</v>
      </c>
      <c r="I18802" t="s">
        <v>3711</v>
      </c>
      <c r="J18802" t="s">
        <v>56065</v>
      </c>
    </row>
    <row r="18803" spans="1:10" ht="16" x14ac:dyDescent="0.2">
      <c r="A18803" t="s">
        <v>56066</v>
      </c>
      <c r="B18803" t="s">
        <v>56067</v>
      </c>
      <c r="C18803" t="s">
        <v>56068</v>
      </c>
      <c r="D18803">
        <v>2</v>
      </c>
      <c r="E18803">
        <f>199</f>
        <v>199</v>
      </c>
      <c r="F18803" t="s">
        <v>13</v>
      </c>
      <c r="G18803" t="s">
        <v>56063</v>
      </c>
      <c r="H18803" s="3" t="s">
        <v>56064</v>
      </c>
      <c r="I18803" t="s">
        <v>3711</v>
      </c>
      <c r="J18803" t="s">
        <v>56069</v>
      </c>
    </row>
    <row r="18804" spans="1:10" ht="16" x14ac:dyDescent="0.2">
      <c r="A18804" t="s">
        <v>56066</v>
      </c>
      <c r="B18804" t="s">
        <v>56070</v>
      </c>
      <c r="C18804" t="s">
        <v>56071</v>
      </c>
      <c r="D18804">
        <v>1</v>
      </c>
      <c r="E18804">
        <f>199</f>
        <v>199</v>
      </c>
      <c r="F18804" t="s">
        <v>13</v>
      </c>
      <c r="G18804" t="s">
        <v>56063</v>
      </c>
      <c r="H18804" s="3" t="s">
        <v>56064</v>
      </c>
      <c r="I18804" t="s">
        <v>3711</v>
      </c>
      <c r="J18804" t="s">
        <v>56069</v>
      </c>
    </row>
    <row r="18805" spans="1:10" ht="16" x14ac:dyDescent="0.2">
      <c r="A18805" t="s">
        <v>56072</v>
      </c>
      <c r="B18805" t="s">
        <v>56073</v>
      </c>
      <c r="C18805" t="s">
        <v>56074</v>
      </c>
      <c r="D18805">
        <v>2</v>
      </c>
      <c r="E18805">
        <f>199</f>
        <v>199</v>
      </c>
      <c r="F18805" t="s">
        <v>13</v>
      </c>
      <c r="G18805" t="s">
        <v>56063</v>
      </c>
      <c r="H18805" s="3" t="s">
        <v>56064</v>
      </c>
      <c r="I18805" t="s">
        <v>3711</v>
      </c>
      <c r="J18805" t="s">
        <v>56075</v>
      </c>
    </row>
    <row r="18806" spans="1:10" ht="16" x14ac:dyDescent="0.2">
      <c r="A18806" t="s">
        <v>56076</v>
      </c>
      <c r="B18806" t="s">
        <v>56077</v>
      </c>
      <c r="C18806" t="s">
        <v>56078</v>
      </c>
      <c r="D18806">
        <v>2</v>
      </c>
      <c r="E18806">
        <f>199</f>
        <v>199</v>
      </c>
      <c r="F18806" t="s">
        <v>13</v>
      </c>
      <c r="G18806" t="s">
        <v>56063</v>
      </c>
      <c r="H18806" s="3" t="s">
        <v>56064</v>
      </c>
      <c r="I18806" t="s">
        <v>3711</v>
      </c>
      <c r="J18806" t="s">
        <v>56079</v>
      </c>
    </row>
    <row r="18807" spans="1:10" ht="16" x14ac:dyDescent="0.2">
      <c r="A18807" t="s">
        <v>56080</v>
      </c>
      <c r="B18807" t="s">
        <v>56081</v>
      </c>
      <c r="C18807" t="s">
        <v>56082</v>
      </c>
      <c r="D18807">
        <v>1</v>
      </c>
      <c r="E18807">
        <f>199</f>
        <v>199</v>
      </c>
      <c r="F18807" t="s">
        <v>13</v>
      </c>
      <c r="G18807" t="s">
        <v>56063</v>
      </c>
      <c r="H18807" s="3" t="s">
        <v>56064</v>
      </c>
      <c r="I18807" t="s">
        <v>3711</v>
      </c>
      <c r="J18807" t="s">
        <v>56083</v>
      </c>
    </row>
    <row r="18808" spans="1:10" ht="16" x14ac:dyDescent="0.2">
      <c r="A18808" t="s">
        <v>56060</v>
      </c>
      <c r="B18808" t="s">
        <v>56084</v>
      </c>
      <c r="C18808" t="s">
        <v>56085</v>
      </c>
      <c r="D18808">
        <v>3</v>
      </c>
      <c r="E18808">
        <f>199</f>
        <v>199</v>
      </c>
      <c r="F18808" t="s">
        <v>13</v>
      </c>
      <c r="G18808" t="s">
        <v>56063</v>
      </c>
      <c r="H18808" s="3" t="s">
        <v>56064</v>
      </c>
      <c r="I18808" t="s">
        <v>3711</v>
      </c>
      <c r="J18808" t="s">
        <v>56065</v>
      </c>
    </row>
    <row r="18809" spans="1:10" ht="16" x14ac:dyDescent="0.2">
      <c r="A18809" t="s">
        <v>21644</v>
      </c>
      <c r="B18809" t="s">
        <v>56086</v>
      </c>
      <c r="C18809" t="s">
        <v>56087</v>
      </c>
      <c r="D18809">
        <v>1</v>
      </c>
      <c r="E18809" t="s">
        <v>730</v>
      </c>
      <c r="F18809" t="s">
        <v>13</v>
      </c>
      <c r="G18809" t="s">
        <v>56088</v>
      </c>
      <c r="H18809" s="3" t="s">
        <v>56089</v>
      </c>
      <c r="I18809" t="s">
        <v>4915</v>
      </c>
      <c r="J18809" t="s">
        <v>21647</v>
      </c>
    </row>
    <row r="18810" spans="1:10" ht="16" x14ac:dyDescent="0.2">
      <c r="A18810" t="s">
        <v>21644</v>
      </c>
      <c r="B18810" t="s">
        <v>56090</v>
      </c>
      <c r="C18810" t="s">
        <v>56091</v>
      </c>
      <c r="D18810">
        <v>3</v>
      </c>
      <c r="E18810" t="s">
        <v>730</v>
      </c>
      <c r="F18810" t="s">
        <v>13</v>
      </c>
      <c r="G18810" t="s">
        <v>56088</v>
      </c>
      <c r="H18810" s="3" t="s">
        <v>56089</v>
      </c>
      <c r="I18810" t="s">
        <v>4915</v>
      </c>
      <c r="J18810" t="s">
        <v>21647</v>
      </c>
    </row>
    <row r="18811" spans="1:10" ht="16" x14ac:dyDescent="0.2">
      <c r="A18811" t="s">
        <v>56092</v>
      </c>
      <c r="B18811" t="s">
        <v>56093</v>
      </c>
      <c r="C18811" t="s">
        <v>56094</v>
      </c>
      <c r="D18811">
        <v>3</v>
      </c>
      <c r="E18811" t="s">
        <v>1045</v>
      </c>
      <c r="F18811" t="s">
        <v>13</v>
      </c>
      <c r="G18811" t="s">
        <v>56095</v>
      </c>
      <c r="H18811" s="3" t="s">
        <v>56096</v>
      </c>
      <c r="I18811" t="s">
        <v>4915</v>
      </c>
      <c r="J18811" t="s">
        <v>56097</v>
      </c>
    </row>
    <row r="18812" spans="1:10" ht="16" x14ac:dyDescent="0.2">
      <c r="A18812" t="s">
        <v>56092</v>
      </c>
      <c r="B18812" t="s">
        <v>56098</v>
      </c>
      <c r="C18812" t="s">
        <v>56099</v>
      </c>
      <c r="D18812">
        <v>2</v>
      </c>
      <c r="E18812" t="s">
        <v>1045</v>
      </c>
      <c r="F18812" t="s">
        <v>13</v>
      </c>
      <c r="G18812" t="s">
        <v>56095</v>
      </c>
      <c r="H18812" s="3" t="s">
        <v>56096</v>
      </c>
      <c r="I18812" t="s">
        <v>4915</v>
      </c>
      <c r="J18812" t="s">
        <v>56097</v>
      </c>
    </row>
    <row r="18813" spans="1:10" ht="16" x14ac:dyDescent="0.2">
      <c r="A18813" t="s">
        <v>56092</v>
      </c>
      <c r="B18813" t="s">
        <v>56100</v>
      </c>
      <c r="C18813" t="s">
        <v>56101</v>
      </c>
      <c r="D18813">
        <v>1</v>
      </c>
      <c r="E18813" t="s">
        <v>1045</v>
      </c>
      <c r="F18813" t="s">
        <v>13</v>
      </c>
      <c r="G18813" t="s">
        <v>56095</v>
      </c>
      <c r="H18813" s="3" t="s">
        <v>56096</v>
      </c>
      <c r="I18813" t="s">
        <v>4915</v>
      </c>
      <c r="J18813" t="s">
        <v>56097</v>
      </c>
    </row>
    <row r="18814" spans="1:10" ht="16" x14ac:dyDescent="0.2">
      <c r="A18814" t="s">
        <v>56102</v>
      </c>
      <c r="B18814" t="s">
        <v>56103</v>
      </c>
      <c r="C18814" t="s">
        <v>56104</v>
      </c>
      <c r="D18814">
        <v>1</v>
      </c>
      <c r="E18814" t="s">
        <v>1045</v>
      </c>
      <c r="F18814" t="s">
        <v>13</v>
      </c>
      <c r="G18814" t="s">
        <v>56095</v>
      </c>
      <c r="H18814" s="3" t="s">
        <v>56096</v>
      </c>
      <c r="I18814" t="s">
        <v>4915</v>
      </c>
      <c r="J18814" t="s">
        <v>56105</v>
      </c>
    </row>
    <row r="18815" spans="1:10" ht="16" x14ac:dyDescent="0.2">
      <c r="A18815" t="s">
        <v>8820</v>
      </c>
      <c r="B18815" t="s">
        <v>56106</v>
      </c>
      <c r="C18815" t="s">
        <v>56107</v>
      </c>
      <c r="D18815">
        <v>1</v>
      </c>
      <c r="E18815" t="s">
        <v>1045</v>
      </c>
      <c r="F18815" t="s">
        <v>13</v>
      </c>
      <c r="G18815" t="s">
        <v>56108</v>
      </c>
      <c r="H18815" s="3" t="s">
        <v>56109</v>
      </c>
      <c r="I18815" t="s">
        <v>4915</v>
      </c>
      <c r="J18815" t="s">
        <v>8821</v>
      </c>
    </row>
    <row r="18816" spans="1:10" ht="16" x14ac:dyDescent="0.2">
      <c r="A18816" t="s">
        <v>56110</v>
      </c>
      <c r="B18816" t="s">
        <v>56111</v>
      </c>
      <c r="C18816" t="s">
        <v>56112</v>
      </c>
      <c r="D18816">
        <v>2</v>
      </c>
      <c r="E18816" t="s">
        <v>1045</v>
      </c>
      <c r="F18816" t="s">
        <v>13</v>
      </c>
      <c r="G18816" t="s">
        <v>56108</v>
      </c>
      <c r="H18816" s="3" t="s">
        <v>56113</v>
      </c>
      <c r="I18816" t="s">
        <v>4915</v>
      </c>
      <c r="J18816" t="s">
        <v>56114</v>
      </c>
    </row>
    <row r="18817" spans="1:10" ht="16" x14ac:dyDescent="0.2">
      <c r="A18817" t="s">
        <v>56115</v>
      </c>
      <c r="B18817" t="s">
        <v>56116</v>
      </c>
      <c r="C18817" t="s">
        <v>56117</v>
      </c>
      <c r="D18817">
        <v>2</v>
      </c>
      <c r="E18817" t="s">
        <v>1045</v>
      </c>
      <c r="F18817" t="s">
        <v>13</v>
      </c>
      <c r="G18817" t="s">
        <v>56108</v>
      </c>
      <c r="H18817" s="3" t="s">
        <v>56118</v>
      </c>
      <c r="I18817" t="s">
        <v>4915</v>
      </c>
      <c r="J18817" t="s">
        <v>56119</v>
      </c>
    </row>
    <row r="18818" spans="1:10" ht="16" x14ac:dyDescent="0.2">
      <c r="A18818" t="s">
        <v>51088</v>
      </c>
      <c r="B18818" t="s">
        <v>56120</v>
      </c>
      <c r="C18818" t="s">
        <v>56112</v>
      </c>
      <c r="D18818">
        <v>1</v>
      </c>
      <c r="E18818" t="s">
        <v>1045</v>
      </c>
      <c r="F18818" t="s">
        <v>13</v>
      </c>
      <c r="G18818" t="s">
        <v>56108</v>
      </c>
      <c r="H18818" s="3" t="s">
        <v>56109</v>
      </c>
      <c r="I18818" t="s">
        <v>4915</v>
      </c>
      <c r="J18818" t="s">
        <v>51089</v>
      </c>
    </row>
    <row r="18819" spans="1:10" ht="16" x14ac:dyDescent="0.2">
      <c r="A18819" t="s">
        <v>56121</v>
      </c>
      <c r="B18819" t="s">
        <v>56111</v>
      </c>
      <c r="C18819" t="s">
        <v>56112</v>
      </c>
      <c r="D18819">
        <v>2</v>
      </c>
      <c r="E18819" t="s">
        <v>1045</v>
      </c>
      <c r="F18819" t="s">
        <v>13</v>
      </c>
      <c r="G18819" t="s">
        <v>56108</v>
      </c>
      <c r="H18819" s="3" t="s">
        <v>56109</v>
      </c>
      <c r="I18819" t="s">
        <v>4915</v>
      </c>
      <c r="J18819" t="s">
        <v>56122</v>
      </c>
    </row>
    <row r="18820" spans="1:10" ht="16" x14ac:dyDescent="0.2">
      <c r="A18820" t="s">
        <v>8826</v>
      </c>
      <c r="B18820" t="s">
        <v>56123</v>
      </c>
      <c r="C18820" t="s">
        <v>56124</v>
      </c>
      <c r="D18820">
        <v>2</v>
      </c>
      <c r="E18820" t="s">
        <v>1045</v>
      </c>
      <c r="F18820" t="s">
        <v>13</v>
      </c>
      <c r="G18820" t="s">
        <v>56108</v>
      </c>
      <c r="H18820" s="3" t="s">
        <v>56109</v>
      </c>
      <c r="I18820" t="s">
        <v>4915</v>
      </c>
      <c r="J18820" t="s">
        <v>8827</v>
      </c>
    </row>
    <row r="18821" spans="1:10" ht="16" x14ac:dyDescent="0.2">
      <c r="A18821" t="s">
        <v>56115</v>
      </c>
      <c r="B18821" t="s">
        <v>56125</v>
      </c>
      <c r="C18821" t="s">
        <v>56126</v>
      </c>
      <c r="D18821">
        <v>1</v>
      </c>
      <c r="E18821" t="s">
        <v>1045</v>
      </c>
      <c r="F18821" t="s">
        <v>13</v>
      </c>
      <c r="G18821" t="s">
        <v>56108</v>
      </c>
      <c r="H18821" s="3" t="s">
        <v>56118</v>
      </c>
      <c r="I18821" t="s">
        <v>4915</v>
      </c>
      <c r="J18821" t="s">
        <v>56119</v>
      </c>
    </row>
    <row r="18822" spans="1:10" ht="16" x14ac:dyDescent="0.2">
      <c r="A18822" t="s">
        <v>10095</v>
      </c>
      <c r="B18822" t="s">
        <v>56127</v>
      </c>
      <c r="C18822" t="s">
        <v>56128</v>
      </c>
      <c r="D18822">
        <v>2</v>
      </c>
      <c r="E18822" t="s">
        <v>13</v>
      </c>
      <c r="F18822" t="s">
        <v>13</v>
      </c>
      <c r="G18822" t="s">
        <v>56129</v>
      </c>
      <c r="H18822" s="3" t="s">
        <v>56130</v>
      </c>
      <c r="I18822" t="s">
        <v>4915</v>
      </c>
      <c r="J18822" t="s">
        <v>10100</v>
      </c>
    </row>
    <row r="18823" spans="1:10" ht="16" x14ac:dyDescent="0.2">
      <c r="A18823" t="s">
        <v>29766</v>
      </c>
      <c r="B18823" t="s">
        <v>56131</v>
      </c>
      <c r="C18823" t="s">
        <v>56132</v>
      </c>
      <c r="D18823">
        <v>6</v>
      </c>
      <c r="E18823" t="s">
        <v>13</v>
      </c>
      <c r="F18823" t="s">
        <v>13</v>
      </c>
      <c r="G18823" t="s">
        <v>56129</v>
      </c>
      <c r="H18823" s="3" t="s">
        <v>56133</v>
      </c>
      <c r="I18823" t="s">
        <v>4915</v>
      </c>
      <c r="J18823" t="s">
        <v>29771</v>
      </c>
    </row>
    <row r="18824" spans="1:10" ht="16" x14ac:dyDescent="0.2">
      <c r="A18824" t="s">
        <v>29766</v>
      </c>
      <c r="B18824" t="s">
        <v>56134</v>
      </c>
      <c r="C18824" t="s">
        <v>56135</v>
      </c>
      <c r="D18824">
        <v>5</v>
      </c>
      <c r="E18824" t="s">
        <v>13</v>
      </c>
      <c r="F18824" t="s">
        <v>13</v>
      </c>
      <c r="G18824" t="s">
        <v>56129</v>
      </c>
      <c r="H18824" s="3" t="s">
        <v>56133</v>
      </c>
      <c r="I18824" t="s">
        <v>4915</v>
      </c>
      <c r="J18824" t="s">
        <v>29771</v>
      </c>
    </row>
    <row r="18825" spans="1:10" ht="16" x14ac:dyDescent="0.2">
      <c r="A18825" t="s">
        <v>29766</v>
      </c>
      <c r="B18825" t="s">
        <v>56136</v>
      </c>
      <c r="C18825" t="s">
        <v>56137</v>
      </c>
      <c r="D18825">
        <v>7</v>
      </c>
      <c r="E18825" t="s">
        <v>13</v>
      </c>
      <c r="F18825" t="s">
        <v>13</v>
      </c>
      <c r="G18825" t="s">
        <v>56129</v>
      </c>
      <c r="H18825" s="3" t="s">
        <v>56133</v>
      </c>
      <c r="I18825" t="s">
        <v>4915</v>
      </c>
      <c r="J18825" t="s">
        <v>29771</v>
      </c>
    </row>
    <row r="18826" spans="1:10" ht="16" x14ac:dyDescent="0.2">
      <c r="A18826" t="s">
        <v>29766</v>
      </c>
      <c r="B18826" t="s">
        <v>56138</v>
      </c>
      <c r="C18826" t="s">
        <v>56139</v>
      </c>
      <c r="D18826">
        <v>8</v>
      </c>
      <c r="E18826" t="s">
        <v>13</v>
      </c>
      <c r="F18826" t="s">
        <v>13</v>
      </c>
      <c r="G18826" t="s">
        <v>56129</v>
      </c>
      <c r="H18826" s="3" t="s">
        <v>56133</v>
      </c>
      <c r="I18826" t="s">
        <v>4915</v>
      </c>
      <c r="J18826" t="s">
        <v>29771</v>
      </c>
    </row>
    <row r="18827" spans="1:10" ht="16" x14ac:dyDescent="0.2">
      <c r="A18827" t="s">
        <v>56140</v>
      </c>
      <c r="B18827" t="s">
        <v>56141</v>
      </c>
      <c r="C18827" t="s">
        <v>56142</v>
      </c>
      <c r="D18827">
        <v>1</v>
      </c>
      <c r="E18827" t="s">
        <v>13</v>
      </c>
      <c r="F18827" t="s">
        <v>13</v>
      </c>
      <c r="G18827" t="s">
        <v>56143</v>
      </c>
      <c r="H18827" s="3" t="s">
        <v>56144</v>
      </c>
      <c r="I18827" t="s">
        <v>4915</v>
      </c>
      <c r="J18827" t="s">
        <v>56145</v>
      </c>
    </row>
    <row r="18828" spans="1:10" ht="16" x14ac:dyDescent="0.2">
      <c r="A18828" t="s">
        <v>56146</v>
      </c>
      <c r="B18828" t="s">
        <v>56147</v>
      </c>
      <c r="C18828" t="s">
        <v>56148</v>
      </c>
      <c r="D18828">
        <v>2</v>
      </c>
      <c r="E18828" t="s">
        <v>13</v>
      </c>
      <c r="F18828" t="s">
        <v>13</v>
      </c>
      <c r="G18828" t="s">
        <v>56143</v>
      </c>
      <c r="H18828" s="3" t="s">
        <v>56144</v>
      </c>
      <c r="I18828" t="s">
        <v>4915</v>
      </c>
      <c r="J18828" t="s">
        <v>56149</v>
      </c>
    </row>
    <row r="18829" spans="1:10" ht="16" x14ac:dyDescent="0.2">
      <c r="A18829" t="s">
        <v>56004</v>
      </c>
      <c r="B18829" t="s">
        <v>56150</v>
      </c>
      <c r="C18829" t="s">
        <v>56151</v>
      </c>
      <c r="D18829">
        <v>3</v>
      </c>
      <c r="E18829" t="s">
        <v>13</v>
      </c>
      <c r="F18829" t="s">
        <v>13</v>
      </c>
      <c r="G18829" t="s">
        <v>56143</v>
      </c>
      <c r="H18829" s="3" t="s">
        <v>56144</v>
      </c>
      <c r="I18829" t="s">
        <v>4915</v>
      </c>
      <c r="J18829" t="s">
        <v>56007</v>
      </c>
    </row>
    <row r="18830" spans="1:10" ht="16" x14ac:dyDescent="0.2">
      <c r="A18830" t="s">
        <v>56152</v>
      </c>
      <c r="B18830" t="s">
        <v>56153</v>
      </c>
      <c r="C18830" t="s">
        <v>56142</v>
      </c>
      <c r="D18830">
        <v>1</v>
      </c>
      <c r="E18830" t="s">
        <v>13</v>
      </c>
      <c r="F18830" t="s">
        <v>13</v>
      </c>
      <c r="G18830" t="s">
        <v>56143</v>
      </c>
      <c r="H18830" s="3" t="s">
        <v>56154</v>
      </c>
      <c r="I18830" t="s">
        <v>4915</v>
      </c>
      <c r="J18830" t="s">
        <v>56155</v>
      </c>
    </row>
    <row r="18831" spans="1:10" ht="16" x14ac:dyDescent="0.2">
      <c r="A18831" t="s">
        <v>56156</v>
      </c>
      <c r="B18831" t="s">
        <v>56141</v>
      </c>
      <c r="C18831" t="s">
        <v>56142</v>
      </c>
      <c r="D18831">
        <v>1</v>
      </c>
      <c r="E18831" t="s">
        <v>13</v>
      </c>
      <c r="F18831" t="s">
        <v>13</v>
      </c>
      <c r="G18831" t="s">
        <v>56143</v>
      </c>
      <c r="H18831" s="3" t="s">
        <v>56144</v>
      </c>
      <c r="I18831" t="s">
        <v>4915</v>
      </c>
      <c r="J18831" t="s">
        <v>56157</v>
      </c>
    </row>
    <row r="18832" spans="1:10" ht="16" x14ac:dyDescent="0.2">
      <c r="A18832" t="s">
        <v>56158</v>
      </c>
      <c r="B18832" t="s">
        <v>56153</v>
      </c>
      <c r="C18832" t="s">
        <v>56142</v>
      </c>
      <c r="D18832">
        <v>1</v>
      </c>
      <c r="E18832" t="s">
        <v>13</v>
      </c>
      <c r="F18832" t="s">
        <v>13</v>
      </c>
      <c r="G18832" t="s">
        <v>56143</v>
      </c>
      <c r="H18832" s="3" t="s">
        <v>56159</v>
      </c>
      <c r="I18832" t="s">
        <v>4915</v>
      </c>
      <c r="J18832" t="s">
        <v>56160</v>
      </c>
    </row>
    <row r="18833" spans="1:10" ht="16" x14ac:dyDescent="0.2">
      <c r="A18833" t="s">
        <v>56140</v>
      </c>
      <c r="B18833" t="s">
        <v>56161</v>
      </c>
      <c r="C18833" t="s">
        <v>56162</v>
      </c>
      <c r="D18833">
        <v>4</v>
      </c>
      <c r="E18833" t="s">
        <v>13</v>
      </c>
      <c r="F18833" t="s">
        <v>13</v>
      </c>
      <c r="G18833" t="s">
        <v>56143</v>
      </c>
      <c r="H18833" s="3" t="s">
        <v>56144</v>
      </c>
      <c r="I18833" t="s">
        <v>4915</v>
      </c>
      <c r="J18833" t="s">
        <v>56145</v>
      </c>
    </row>
    <row r="18834" spans="1:10" ht="16" x14ac:dyDescent="0.2">
      <c r="A18834" t="s">
        <v>56140</v>
      </c>
      <c r="B18834" t="s">
        <v>56163</v>
      </c>
      <c r="C18834" t="s">
        <v>56164</v>
      </c>
      <c r="D18834">
        <v>3</v>
      </c>
      <c r="E18834" t="s">
        <v>13</v>
      </c>
      <c r="F18834" t="s">
        <v>13</v>
      </c>
      <c r="G18834" t="s">
        <v>56143</v>
      </c>
      <c r="H18834" s="3" t="s">
        <v>56144</v>
      </c>
      <c r="I18834" t="s">
        <v>4915</v>
      </c>
      <c r="J18834" t="s">
        <v>56145</v>
      </c>
    </row>
    <row r="18835" spans="1:10" ht="16" x14ac:dyDescent="0.2">
      <c r="A18835" t="s">
        <v>56140</v>
      </c>
      <c r="B18835" t="s">
        <v>56165</v>
      </c>
      <c r="C18835" t="s">
        <v>56166</v>
      </c>
      <c r="D18835">
        <v>2</v>
      </c>
      <c r="E18835" t="s">
        <v>13</v>
      </c>
      <c r="F18835" t="s">
        <v>13</v>
      </c>
      <c r="G18835" t="s">
        <v>56143</v>
      </c>
      <c r="H18835" s="3" t="s">
        <v>56144</v>
      </c>
      <c r="I18835" t="s">
        <v>4915</v>
      </c>
      <c r="J18835" t="s">
        <v>56145</v>
      </c>
    </row>
    <row r="18836" spans="1:10" ht="16" x14ac:dyDescent="0.2">
      <c r="A18836" t="s">
        <v>56146</v>
      </c>
      <c r="B18836" t="s">
        <v>56167</v>
      </c>
      <c r="C18836" t="s">
        <v>56168</v>
      </c>
      <c r="D18836">
        <v>3</v>
      </c>
      <c r="E18836" t="s">
        <v>13</v>
      </c>
      <c r="F18836" t="s">
        <v>13</v>
      </c>
      <c r="G18836" t="s">
        <v>56143</v>
      </c>
      <c r="H18836" s="3" t="s">
        <v>56144</v>
      </c>
      <c r="I18836" t="s">
        <v>4915</v>
      </c>
      <c r="J18836" t="s">
        <v>56149</v>
      </c>
    </row>
    <row r="18837" spans="1:10" ht="16" x14ac:dyDescent="0.2">
      <c r="A18837" t="s">
        <v>56169</v>
      </c>
      <c r="B18837" t="s">
        <v>56170</v>
      </c>
      <c r="C18837" t="s">
        <v>56162</v>
      </c>
      <c r="D18837">
        <v>3</v>
      </c>
      <c r="E18837" t="s">
        <v>13</v>
      </c>
      <c r="F18837" t="s">
        <v>13</v>
      </c>
      <c r="G18837" t="s">
        <v>56143</v>
      </c>
      <c r="H18837" s="3" t="s">
        <v>56144</v>
      </c>
      <c r="I18837" t="s">
        <v>4915</v>
      </c>
      <c r="J18837" t="s">
        <v>56171</v>
      </c>
    </row>
    <row r="18838" spans="1:10" ht="16" x14ac:dyDescent="0.2">
      <c r="A18838" t="s">
        <v>55994</v>
      </c>
      <c r="B18838" t="s">
        <v>56172</v>
      </c>
      <c r="C18838" t="s">
        <v>56173</v>
      </c>
      <c r="D18838">
        <v>2</v>
      </c>
      <c r="E18838" t="s">
        <v>13</v>
      </c>
      <c r="F18838" t="s">
        <v>13</v>
      </c>
      <c r="G18838" t="s">
        <v>56143</v>
      </c>
      <c r="H18838" s="3" t="s">
        <v>56144</v>
      </c>
      <c r="I18838" t="s">
        <v>4915</v>
      </c>
      <c r="J18838" t="s">
        <v>55997</v>
      </c>
    </row>
    <row r="18839" spans="1:10" ht="16" x14ac:dyDescent="0.2">
      <c r="A18839" t="s">
        <v>56169</v>
      </c>
      <c r="B18839" t="s">
        <v>56153</v>
      </c>
      <c r="C18839" t="s">
        <v>56142</v>
      </c>
      <c r="D18839">
        <v>2</v>
      </c>
      <c r="E18839" t="s">
        <v>13</v>
      </c>
      <c r="F18839" t="s">
        <v>13</v>
      </c>
      <c r="G18839" t="s">
        <v>56143</v>
      </c>
      <c r="H18839" s="3" t="s">
        <v>56144</v>
      </c>
      <c r="I18839" t="s">
        <v>4915</v>
      </c>
      <c r="J18839" t="s">
        <v>56171</v>
      </c>
    </row>
    <row r="18840" spans="1:10" ht="16" x14ac:dyDescent="0.2">
      <c r="A18840" t="s">
        <v>55994</v>
      </c>
      <c r="B18840" t="s">
        <v>56174</v>
      </c>
      <c r="C18840" t="s">
        <v>56151</v>
      </c>
      <c r="D18840">
        <v>1</v>
      </c>
      <c r="E18840" t="s">
        <v>13</v>
      </c>
      <c r="F18840" t="s">
        <v>13</v>
      </c>
      <c r="G18840" t="s">
        <v>56143</v>
      </c>
      <c r="H18840" s="3" t="s">
        <v>56144</v>
      </c>
      <c r="I18840" t="s">
        <v>4915</v>
      </c>
      <c r="J18840" t="s">
        <v>55997</v>
      </c>
    </row>
    <row r="18841" spans="1:10" ht="16" x14ac:dyDescent="0.2">
      <c r="A18841" t="s">
        <v>56146</v>
      </c>
      <c r="B18841" t="s">
        <v>56175</v>
      </c>
      <c r="C18841" t="s">
        <v>56176</v>
      </c>
      <c r="D18841">
        <v>1</v>
      </c>
      <c r="E18841" t="s">
        <v>13</v>
      </c>
      <c r="F18841" t="s">
        <v>13</v>
      </c>
      <c r="G18841" t="s">
        <v>56143</v>
      </c>
      <c r="H18841" s="3" t="s">
        <v>56144</v>
      </c>
      <c r="I18841" t="s">
        <v>4915</v>
      </c>
      <c r="J18841" t="s">
        <v>56149</v>
      </c>
    </row>
    <row r="18842" spans="1:10" ht="16" x14ac:dyDescent="0.2">
      <c r="A18842" t="s">
        <v>56177</v>
      </c>
      <c r="B18842" t="s">
        <v>56178</v>
      </c>
      <c r="C18842" t="s">
        <v>56179</v>
      </c>
      <c r="D18842">
        <v>2</v>
      </c>
      <c r="E18842" t="s">
        <v>13</v>
      </c>
      <c r="F18842" t="s">
        <v>13</v>
      </c>
      <c r="G18842" t="s">
        <v>56180</v>
      </c>
      <c r="H18842" s="3" t="s">
        <v>56181</v>
      </c>
      <c r="I18842" t="s">
        <v>4915</v>
      </c>
      <c r="J18842" t="s">
        <v>56182</v>
      </c>
    </row>
    <row r="18843" spans="1:10" ht="16" x14ac:dyDescent="0.2">
      <c r="A18843" t="s">
        <v>56183</v>
      </c>
      <c r="B18843" t="s">
        <v>56184</v>
      </c>
      <c r="C18843" t="s">
        <v>56185</v>
      </c>
      <c r="D18843">
        <v>2</v>
      </c>
      <c r="E18843" t="s">
        <v>1045</v>
      </c>
      <c r="F18843" t="s">
        <v>13</v>
      </c>
      <c r="G18843" t="s">
        <v>56186</v>
      </c>
      <c r="H18843" s="3" t="s">
        <v>56187</v>
      </c>
      <c r="I18843" t="s">
        <v>4915</v>
      </c>
      <c r="J18843" t="s">
        <v>56188</v>
      </c>
    </row>
    <row r="18844" spans="1:10" ht="16" x14ac:dyDescent="0.2">
      <c r="A18844" t="s">
        <v>56189</v>
      </c>
      <c r="B18844" t="s">
        <v>56184</v>
      </c>
      <c r="C18844" t="s">
        <v>56185</v>
      </c>
      <c r="D18844">
        <v>3</v>
      </c>
      <c r="E18844" t="s">
        <v>1045</v>
      </c>
      <c r="F18844" t="s">
        <v>13</v>
      </c>
      <c r="G18844" t="s">
        <v>56186</v>
      </c>
      <c r="H18844" s="3" t="s">
        <v>56190</v>
      </c>
      <c r="I18844" t="s">
        <v>4915</v>
      </c>
      <c r="J18844" t="s">
        <v>56191</v>
      </c>
    </row>
    <row r="18845" spans="1:10" ht="16" x14ac:dyDescent="0.2">
      <c r="A18845" t="s">
        <v>4910</v>
      </c>
      <c r="B18845" t="s">
        <v>56192</v>
      </c>
      <c r="C18845" t="s">
        <v>56193</v>
      </c>
      <c r="D18845">
        <v>2</v>
      </c>
      <c r="E18845" t="s">
        <v>730</v>
      </c>
      <c r="F18845" t="s">
        <v>13</v>
      </c>
      <c r="G18845" t="s">
        <v>56194</v>
      </c>
      <c r="H18845" s="3" t="s">
        <v>56195</v>
      </c>
      <c r="I18845" t="s">
        <v>4915</v>
      </c>
      <c r="J18845" t="s">
        <v>4916</v>
      </c>
    </row>
    <row r="18846" spans="1:10" ht="16" x14ac:dyDescent="0.2">
      <c r="A18846" t="s">
        <v>56196</v>
      </c>
      <c r="B18846" t="s">
        <v>56197</v>
      </c>
      <c r="C18846" t="s">
        <v>56198</v>
      </c>
      <c r="D18846">
        <v>1</v>
      </c>
      <c r="E18846" t="s">
        <v>730</v>
      </c>
      <c r="F18846" t="s">
        <v>13</v>
      </c>
      <c r="G18846" t="s">
        <v>56194</v>
      </c>
      <c r="H18846" s="3" t="s">
        <v>56195</v>
      </c>
      <c r="I18846" t="s">
        <v>4915</v>
      </c>
      <c r="J18846" t="s">
        <v>56199</v>
      </c>
    </row>
    <row r="18847" spans="1:10" ht="16" x14ac:dyDescent="0.2">
      <c r="A18847" t="s">
        <v>56004</v>
      </c>
      <c r="B18847" t="s">
        <v>56200</v>
      </c>
      <c r="C18847" t="s">
        <v>56201</v>
      </c>
      <c r="D18847">
        <v>2</v>
      </c>
      <c r="E18847" t="s">
        <v>13</v>
      </c>
      <c r="F18847" t="s">
        <v>13</v>
      </c>
      <c r="G18847" t="s">
        <v>56202</v>
      </c>
      <c r="H18847" s="3" t="s">
        <v>56203</v>
      </c>
      <c r="I18847" t="s">
        <v>4915</v>
      </c>
      <c r="J18847" t="s">
        <v>56007</v>
      </c>
    </row>
    <row r="18848" spans="1:10" ht="16" x14ac:dyDescent="0.2">
      <c r="A18848" t="s">
        <v>56204</v>
      </c>
      <c r="B18848" t="s">
        <v>56205</v>
      </c>
      <c r="C18848" t="s">
        <v>56206</v>
      </c>
      <c r="D18848">
        <v>2</v>
      </c>
      <c r="E18848" t="s">
        <v>13</v>
      </c>
      <c r="F18848" t="s">
        <v>13</v>
      </c>
      <c r="G18848" t="s">
        <v>56207</v>
      </c>
      <c r="H18848" s="3" t="s">
        <v>56208</v>
      </c>
      <c r="I18848" t="s">
        <v>246</v>
      </c>
      <c r="J18848" t="s">
        <v>56209</v>
      </c>
    </row>
    <row r="18849" spans="1:10" ht="16" x14ac:dyDescent="0.2">
      <c r="A18849" t="s">
        <v>56210</v>
      </c>
      <c r="B18849" t="s">
        <v>56205</v>
      </c>
      <c r="C18849" t="s">
        <v>56206</v>
      </c>
      <c r="D18849">
        <v>2</v>
      </c>
      <c r="E18849" t="s">
        <v>13</v>
      </c>
      <c r="F18849" t="s">
        <v>13</v>
      </c>
      <c r="G18849" t="s">
        <v>56207</v>
      </c>
      <c r="H18849" s="3" t="s">
        <v>56208</v>
      </c>
      <c r="I18849" t="s">
        <v>246</v>
      </c>
      <c r="J18849" t="s">
        <v>56211</v>
      </c>
    </row>
    <row r="18850" spans="1:10" ht="16" x14ac:dyDescent="0.2">
      <c r="A18850" t="s">
        <v>56212</v>
      </c>
      <c r="B18850" t="s">
        <v>56205</v>
      </c>
      <c r="C18850" t="s">
        <v>56206</v>
      </c>
      <c r="D18850">
        <v>2</v>
      </c>
      <c r="E18850" t="s">
        <v>13</v>
      </c>
      <c r="F18850" t="s">
        <v>13</v>
      </c>
      <c r="G18850" t="s">
        <v>56207</v>
      </c>
      <c r="H18850" s="3" t="s">
        <v>56213</v>
      </c>
      <c r="I18850" t="s">
        <v>246</v>
      </c>
      <c r="J18850" t="s">
        <v>56214</v>
      </c>
    </row>
    <row r="18851" spans="1:10" ht="16" x14ac:dyDescent="0.2">
      <c r="A18851" t="s">
        <v>21948</v>
      </c>
      <c r="B18851" t="s">
        <v>56215</v>
      </c>
      <c r="C18851" t="s">
        <v>56216</v>
      </c>
      <c r="D18851">
        <v>1</v>
      </c>
      <c r="E18851" t="s">
        <v>13</v>
      </c>
      <c r="F18851" t="s">
        <v>13</v>
      </c>
      <c r="G18851" t="s">
        <v>56217</v>
      </c>
      <c r="H18851" s="3" t="s">
        <v>56218</v>
      </c>
      <c r="I18851" t="s">
        <v>4915</v>
      </c>
      <c r="J18851" t="s">
        <v>21953</v>
      </c>
    </row>
    <row r="18852" spans="1:10" ht="16" x14ac:dyDescent="0.2">
      <c r="A18852" t="s">
        <v>43200</v>
      </c>
      <c r="B18852" t="s">
        <v>56219</v>
      </c>
      <c r="C18852" t="s">
        <v>56220</v>
      </c>
      <c r="D18852">
        <v>3</v>
      </c>
      <c r="E18852" t="s">
        <v>1280</v>
      </c>
      <c r="F18852" t="s">
        <v>13</v>
      </c>
      <c r="G18852" t="s">
        <v>56221</v>
      </c>
      <c r="H18852" s="3" t="s">
        <v>56222</v>
      </c>
      <c r="I18852" t="s">
        <v>12628</v>
      </c>
      <c r="J18852" t="s">
        <v>43205</v>
      </c>
    </row>
    <row r="18853" spans="1:10" ht="16" x14ac:dyDescent="0.2">
      <c r="A18853" t="s">
        <v>56223</v>
      </c>
      <c r="B18853" t="s">
        <v>56224</v>
      </c>
      <c r="C18853" t="s">
        <v>56225</v>
      </c>
      <c r="D18853">
        <v>3</v>
      </c>
      <c r="E18853" t="s">
        <v>13</v>
      </c>
      <c r="F18853" t="s">
        <v>13</v>
      </c>
      <c r="G18853" t="s">
        <v>56226</v>
      </c>
      <c r="H18853" s="3" t="s">
        <v>56227</v>
      </c>
      <c r="I18853" t="s">
        <v>3711</v>
      </c>
      <c r="J18853" t="s">
        <v>56228</v>
      </c>
    </row>
    <row r="18854" spans="1:10" ht="16" x14ac:dyDescent="0.2">
      <c r="A18854" t="s">
        <v>56229</v>
      </c>
      <c r="B18854" t="s">
        <v>56230</v>
      </c>
      <c r="C18854" t="s">
        <v>56231</v>
      </c>
      <c r="D18854">
        <v>2</v>
      </c>
      <c r="E18854" t="s">
        <v>13</v>
      </c>
      <c r="F18854" t="s">
        <v>13</v>
      </c>
      <c r="G18854" t="s">
        <v>56226</v>
      </c>
      <c r="H18854" s="3" t="s">
        <v>56232</v>
      </c>
      <c r="I18854" t="s">
        <v>3711</v>
      </c>
      <c r="J18854" t="s">
        <v>56233</v>
      </c>
    </row>
    <row r="18855" spans="1:10" ht="16" x14ac:dyDescent="0.2">
      <c r="A18855" t="s">
        <v>56229</v>
      </c>
      <c r="B18855" t="s">
        <v>56234</v>
      </c>
      <c r="C18855" t="s">
        <v>56235</v>
      </c>
      <c r="D18855">
        <v>1</v>
      </c>
      <c r="E18855" t="s">
        <v>13</v>
      </c>
      <c r="F18855" t="s">
        <v>13</v>
      </c>
      <c r="G18855" t="s">
        <v>56226</v>
      </c>
      <c r="H18855" s="3" t="s">
        <v>56232</v>
      </c>
      <c r="I18855" t="s">
        <v>3711</v>
      </c>
      <c r="J18855" t="s">
        <v>56233</v>
      </c>
    </row>
    <row r="18856" spans="1:10" ht="16" x14ac:dyDescent="0.2">
      <c r="A18856" t="s">
        <v>20830</v>
      </c>
      <c r="B18856" t="s">
        <v>56236</v>
      </c>
      <c r="C18856" t="s">
        <v>56237</v>
      </c>
      <c r="D18856">
        <v>1</v>
      </c>
      <c r="E18856">
        <f>319</f>
        <v>319</v>
      </c>
      <c r="F18856" t="s">
        <v>13</v>
      </c>
      <c r="G18856" t="s">
        <v>56238</v>
      </c>
      <c r="H18856" s="3" t="s">
        <v>56239</v>
      </c>
      <c r="I18856" t="s">
        <v>3711</v>
      </c>
      <c r="J18856" t="s">
        <v>20835</v>
      </c>
    </row>
    <row r="18857" spans="1:10" ht="16" x14ac:dyDescent="0.2">
      <c r="A18857" t="s">
        <v>56240</v>
      </c>
      <c r="B18857" t="s">
        <v>56236</v>
      </c>
      <c r="C18857" t="s">
        <v>56237</v>
      </c>
      <c r="D18857">
        <v>3</v>
      </c>
      <c r="E18857">
        <f>319</f>
        <v>319</v>
      </c>
      <c r="F18857" t="s">
        <v>13</v>
      </c>
      <c r="G18857" t="s">
        <v>56238</v>
      </c>
      <c r="H18857" s="3" t="s">
        <v>56239</v>
      </c>
      <c r="I18857" t="s">
        <v>3711</v>
      </c>
      <c r="J18857" t="s">
        <v>56241</v>
      </c>
    </row>
    <row r="18858" spans="1:10" ht="16" x14ac:dyDescent="0.2">
      <c r="A18858" t="s">
        <v>56242</v>
      </c>
      <c r="B18858" t="s">
        <v>56243</v>
      </c>
      <c r="C18858" t="s">
        <v>56244</v>
      </c>
      <c r="D18858">
        <v>1</v>
      </c>
      <c r="E18858" t="s">
        <v>1045</v>
      </c>
      <c r="F18858" t="s">
        <v>13</v>
      </c>
      <c r="G18858" t="s">
        <v>56245</v>
      </c>
      <c r="H18858" s="3" t="s">
        <v>56246</v>
      </c>
      <c r="I18858" t="s">
        <v>12664</v>
      </c>
      <c r="J18858" t="s">
        <v>56247</v>
      </c>
    </row>
    <row r="18859" spans="1:10" ht="16" x14ac:dyDescent="0.2">
      <c r="A18859" t="s">
        <v>56242</v>
      </c>
      <c r="B18859" t="s">
        <v>56248</v>
      </c>
      <c r="C18859" t="s">
        <v>56249</v>
      </c>
      <c r="D18859">
        <v>3</v>
      </c>
      <c r="E18859" t="s">
        <v>1045</v>
      </c>
      <c r="F18859" t="s">
        <v>13</v>
      </c>
      <c r="G18859" t="s">
        <v>56245</v>
      </c>
      <c r="H18859" s="3" t="s">
        <v>56246</v>
      </c>
      <c r="I18859" t="s">
        <v>12664</v>
      </c>
      <c r="J18859" t="s">
        <v>56247</v>
      </c>
    </row>
    <row r="18860" spans="1:10" ht="16" x14ac:dyDescent="0.2">
      <c r="A18860" t="s">
        <v>56242</v>
      </c>
      <c r="B18860" t="s">
        <v>56250</v>
      </c>
      <c r="C18860" t="s">
        <v>56251</v>
      </c>
      <c r="D18860">
        <v>2</v>
      </c>
      <c r="E18860" t="s">
        <v>1045</v>
      </c>
      <c r="F18860" t="s">
        <v>13</v>
      </c>
      <c r="G18860" t="s">
        <v>56245</v>
      </c>
      <c r="H18860" s="3" t="s">
        <v>56246</v>
      </c>
      <c r="I18860" t="s">
        <v>12664</v>
      </c>
      <c r="J18860" t="s">
        <v>56247</v>
      </c>
    </row>
    <row r="18861" spans="1:10" ht="16" x14ac:dyDescent="0.2">
      <c r="A18861" t="s">
        <v>55893</v>
      </c>
      <c r="B18861" t="s">
        <v>56252</v>
      </c>
      <c r="C18861" t="s">
        <v>56253</v>
      </c>
      <c r="D18861">
        <v>4</v>
      </c>
      <c r="E18861" t="s">
        <v>1045</v>
      </c>
      <c r="F18861" t="s">
        <v>13</v>
      </c>
      <c r="G18861" t="s">
        <v>56254</v>
      </c>
      <c r="H18861" s="3" t="s">
        <v>56255</v>
      </c>
      <c r="I18861" t="s">
        <v>12628</v>
      </c>
      <c r="J18861" t="s">
        <v>55898</v>
      </c>
    </row>
    <row r="18862" spans="1:10" ht="16" x14ac:dyDescent="0.2">
      <c r="A18862" t="s">
        <v>56256</v>
      </c>
      <c r="B18862" t="s">
        <v>56257</v>
      </c>
      <c r="C18862" t="s">
        <v>56258</v>
      </c>
      <c r="D18862">
        <v>1</v>
      </c>
      <c r="E18862" t="s">
        <v>1045</v>
      </c>
      <c r="F18862" t="s">
        <v>13</v>
      </c>
      <c r="G18862" t="s">
        <v>56254</v>
      </c>
      <c r="H18862" s="3" t="s">
        <v>56259</v>
      </c>
      <c r="I18862" t="s">
        <v>12628</v>
      </c>
      <c r="J18862" t="s">
        <v>56260</v>
      </c>
    </row>
    <row r="18863" spans="1:10" ht="16" x14ac:dyDescent="0.2">
      <c r="A18863" t="s">
        <v>56261</v>
      </c>
      <c r="B18863" t="s">
        <v>56262</v>
      </c>
      <c r="C18863" t="s">
        <v>56263</v>
      </c>
      <c r="D18863">
        <v>1</v>
      </c>
      <c r="E18863" t="s">
        <v>1045</v>
      </c>
      <c r="F18863" t="s">
        <v>13</v>
      </c>
      <c r="G18863" t="s">
        <v>56254</v>
      </c>
      <c r="H18863" s="3" t="s">
        <v>56259</v>
      </c>
      <c r="I18863" t="s">
        <v>12628</v>
      </c>
      <c r="J18863" t="s">
        <v>56264</v>
      </c>
    </row>
    <row r="18864" spans="1:10" ht="16" x14ac:dyDescent="0.2">
      <c r="A18864" t="s">
        <v>56265</v>
      </c>
      <c r="B18864" t="s">
        <v>56266</v>
      </c>
      <c r="C18864" t="s">
        <v>56267</v>
      </c>
      <c r="D18864">
        <v>3</v>
      </c>
      <c r="E18864" t="s">
        <v>13</v>
      </c>
      <c r="F18864" t="s">
        <v>13</v>
      </c>
      <c r="G18864" t="s">
        <v>56268</v>
      </c>
      <c r="H18864" s="3" t="s">
        <v>56269</v>
      </c>
      <c r="I18864" t="s">
        <v>246</v>
      </c>
      <c r="J18864" t="s">
        <v>56270</v>
      </c>
    </row>
    <row r="18865" spans="1:10" ht="16" x14ac:dyDescent="0.2">
      <c r="A18865" t="s">
        <v>21644</v>
      </c>
      <c r="B18865" t="s">
        <v>56271</v>
      </c>
      <c r="C18865" t="s">
        <v>56272</v>
      </c>
      <c r="D18865">
        <v>4</v>
      </c>
      <c r="E18865" t="s">
        <v>13</v>
      </c>
      <c r="F18865" t="s">
        <v>13</v>
      </c>
      <c r="G18865" t="s">
        <v>56273</v>
      </c>
      <c r="H18865" s="3" t="s">
        <v>56274</v>
      </c>
      <c r="I18865" t="s">
        <v>12664</v>
      </c>
      <c r="J18865" t="s">
        <v>21647</v>
      </c>
    </row>
    <row r="18866" spans="1:10" ht="16" x14ac:dyDescent="0.2">
      <c r="A18866" t="s">
        <v>56275</v>
      </c>
      <c r="B18866" t="s">
        <v>56276</v>
      </c>
      <c r="C18866" t="s">
        <v>56277</v>
      </c>
      <c r="D18866">
        <v>2</v>
      </c>
      <c r="E18866" t="s">
        <v>13</v>
      </c>
      <c r="F18866" t="s">
        <v>13</v>
      </c>
      <c r="G18866" t="s">
        <v>56273</v>
      </c>
      <c r="H18866" s="3" t="s">
        <v>56278</v>
      </c>
      <c r="I18866" t="s">
        <v>12664</v>
      </c>
      <c r="J18866" t="s">
        <v>56279</v>
      </c>
    </row>
    <row r="18867" spans="1:10" ht="16" x14ac:dyDescent="0.2">
      <c r="A18867" t="s">
        <v>13863</v>
      </c>
      <c r="B18867" t="s">
        <v>56280</v>
      </c>
      <c r="C18867" t="s">
        <v>56281</v>
      </c>
      <c r="D18867">
        <v>1</v>
      </c>
      <c r="E18867" t="s">
        <v>13</v>
      </c>
      <c r="F18867" t="s">
        <v>13</v>
      </c>
      <c r="G18867" t="s">
        <v>56282</v>
      </c>
      <c r="H18867" s="3" t="s">
        <v>56283</v>
      </c>
      <c r="I18867" t="s">
        <v>3711</v>
      </c>
      <c r="J18867" t="s">
        <v>13868</v>
      </c>
    </row>
    <row r="18868" spans="1:10" ht="16" x14ac:dyDescent="0.2">
      <c r="A18868" t="s">
        <v>56284</v>
      </c>
      <c r="B18868" t="s">
        <v>56285</v>
      </c>
      <c r="C18868" t="s">
        <v>56286</v>
      </c>
      <c r="D18868">
        <v>1</v>
      </c>
      <c r="E18868" t="s">
        <v>13</v>
      </c>
      <c r="F18868" t="s">
        <v>13</v>
      </c>
      <c r="G18868" t="s">
        <v>56282</v>
      </c>
      <c r="H18868" s="3" t="s">
        <v>56287</v>
      </c>
      <c r="I18868" t="s">
        <v>3711</v>
      </c>
      <c r="J18868" t="s">
        <v>56288</v>
      </c>
    </row>
    <row r="18869" spans="1:10" ht="16" x14ac:dyDescent="0.2">
      <c r="A18869" t="s">
        <v>56265</v>
      </c>
      <c r="B18869" t="s">
        <v>56289</v>
      </c>
      <c r="C18869" t="s">
        <v>56290</v>
      </c>
      <c r="D18869">
        <v>5</v>
      </c>
      <c r="E18869" t="s">
        <v>13</v>
      </c>
      <c r="F18869" t="s">
        <v>13</v>
      </c>
      <c r="G18869" t="s">
        <v>56291</v>
      </c>
      <c r="H18869" s="3" t="s">
        <v>56292</v>
      </c>
      <c r="I18869" t="s">
        <v>246</v>
      </c>
      <c r="J18869" t="s">
        <v>56270</v>
      </c>
    </row>
    <row r="18870" spans="1:10" ht="16" x14ac:dyDescent="0.2">
      <c r="A18870" t="s">
        <v>21664</v>
      </c>
      <c r="B18870" t="s">
        <v>56293</v>
      </c>
      <c r="C18870" t="s">
        <v>56294</v>
      </c>
      <c r="D18870">
        <v>3</v>
      </c>
      <c r="E18870" t="s">
        <v>13</v>
      </c>
      <c r="F18870" t="s">
        <v>13</v>
      </c>
      <c r="G18870" t="s">
        <v>56291</v>
      </c>
      <c r="H18870" s="3" t="s">
        <v>56292</v>
      </c>
      <c r="I18870" t="s">
        <v>246</v>
      </c>
      <c r="J18870" t="s">
        <v>21669</v>
      </c>
    </row>
    <row r="18871" spans="1:10" ht="16" x14ac:dyDescent="0.2">
      <c r="A18871" t="s">
        <v>56295</v>
      </c>
      <c r="B18871" t="s">
        <v>56296</v>
      </c>
      <c r="C18871" t="s">
        <v>56297</v>
      </c>
      <c r="D18871">
        <v>4</v>
      </c>
      <c r="E18871" t="s">
        <v>13</v>
      </c>
      <c r="F18871" t="s">
        <v>13</v>
      </c>
      <c r="G18871" t="s">
        <v>56291</v>
      </c>
      <c r="H18871" s="3" t="s">
        <v>56292</v>
      </c>
      <c r="I18871" t="s">
        <v>246</v>
      </c>
      <c r="J18871" t="s">
        <v>56298</v>
      </c>
    </row>
    <row r="18872" spans="1:10" ht="16" x14ac:dyDescent="0.2">
      <c r="A18872" t="s">
        <v>21664</v>
      </c>
      <c r="B18872" t="s">
        <v>56299</v>
      </c>
      <c r="C18872" t="s">
        <v>56300</v>
      </c>
      <c r="D18872">
        <v>4</v>
      </c>
      <c r="E18872" t="s">
        <v>13</v>
      </c>
      <c r="F18872" t="s">
        <v>13</v>
      </c>
      <c r="G18872" t="s">
        <v>56291</v>
      </c>
      <c r="H18872" s="3" t="s">
        <v>56292</v>
      </c>
      <c r="I18872" t="s">
        <v>246</v>
      </c>
      <c r="J18872" t="s">
        <v>21669</v>
      </c>
    </row>
    <row r="18873" spans="1:10" ht="16" x14ac:dyDescent="0.2">
      <c r="A18873" t="s">
        <v>56295</v>
      </c>
      <c r="B18873" t="s">
        <v>56301</v>
      </c>
      <c r="C18873" t="s">
        <v>56302</v>
      </c>
      <c r="D18873">
        <v>5</v>
      </c>
      <c r="E18873" t="s">
        <v>13</v>
      </c>
      <c r="F18873" t="s">
        <v>13</v>
      </c>
      <c r="G18873" t="s">
        <v>56291</v>
      </c>
      <c r="H18873" s="3" t="s">
        <v>56303</v>
      </c>
      <c r="I18873" t="s">
        <v>246</v>
      </c>
      <c r="J18873" t="s">
        <v>56298</v>
      </c>
    </row>
    <row r="18874" spans="1:10" ht="16" x14ac:dyDescent="0.2">
      <c r="A18874" t="s">
        <v>56304</v>
      </c>
      <c r="B18874" t="s">
        <v>56305</v>
      </c>
      <c r="C18874" t="s">
        <v>56306</v>
      </c>
      <c r="D18874">
        <v>4</v>
      </c>
      <c r="E18874" t="s">
        <v>13</v>
      </c>
      <c r="F18874" t="s">
        <v>13</v>
      </c>
      <c r="G18874" t="s">
        <v>56291</v>
      </c>
      <c r="H18874" s="3" t="s">
        <v>56292</v>
      </c>
      <c r="I18874" t="s">
        <v>246</v>
      </c>
      <c r="J18874" t="s">
        <v>56307</v>
      </c>
    </row>
    <row r="18875" spans="1:10" ht="16" x14ac:dyDescent="0.2">
      <c r="A18875" t="s">
        <v>56308</v>
      </c>
      <c r="B18875" t="s">
        <v>56309</v>
      </c>
      <c r="C18875" t="s">
        <v>56310</v>
      </c>
      <c r="D18875">
        <v>1</v>
      </c>
      <c r="E18875" t="s">
        <v>1280</v>
      </c>
      <c r="F18875" t="s">
        <v>13</v>
      </c>
      <c r="G18875" t="s">
        <v>56311</v>
      </c>
      <c r="H18875" s="3" t="s">
        <v>56312</v>
      </c>
      <c r="I18875" t="s">
        <v>12628</v>
      </c>
      <c r="J18875" t="s">
        <v>56313</v>
      </c>
    </row>
    <row r="18876" spans="1:10" ht="32" x14ac:dyDescent="0.2">
      <c r="A18876" t="s">
        <v>56314</v>
      </c>
      <c r="B18876" t="s">
        <v>56315</v>
      </c>
      <c r="C18876" t="s">
        <v>56316</v>
      </c>
      <c r="D18876">
        <v>1</v>
      </c>
      <c r="E18876" t="s">
        <v>1280</v>
      </c>
      <c r="F18876" t="s">
        <v>13</v>
      </c>
      <c r="G18876" t="s">
        <v>56311</v>
      </c>
      <c r="H18876" s="3" t="s">
        <v>56317</v>
      </c>
      <c r="I18876" t="s">
        <v>12628</v>
      </c>
      <c r="J18876" t="s">
        <v>56318</v>
      </c>
    </row>
    <row r="18877" spans="1:10" ht="16" x14ac:dyDescent="0.2">
      <c r="A18877" t="s">
        <v>56308</v>
      </c>
      <c r="B18877" t="s">
        <v>56315</v>
      </c>
      <c r="C18877" t="s">
        <v>56316</v>
      </c>
      <c r="D18877">
        <v>2</v>
      </c>
      <c r="E18877" t="s">
        <v>1280</v>
      </c>
      <c r="F18877" t="s">
        <v>13</v>
      </c>
      <c r="G18877" t="s">
        <v>56311</v>
      </c>
      <c r="H18877" s="3" t="s">
        <v>56312</v>
      </c>
      <c r="I18877" t="s">
        <v>12628</v>
      </c>
      <c r="J18877" t="s">
        <v>56313</v>
      </c>
    </row>
    <row r="18878" spans="1:10" ht="16" x14ac:dyDescent="0.2">
      <c r="A18878" t="s">
        <v>38277</v>
      </c>
      <c r="B18878" t="s">
        <v>56319</v>
      </c>
      <c r="C18878" t="s">
        <v>56320</v>
      </c>
      <c r="D18878">
        <v>1</v>
      </c>
      <c r="E18878" t="s">
        <v>13</v>
      </c>
      <c r="F18878" t="s">
        <v>13</v>
      </c>
      <c r="G18878" t="s">
        <v>56321</v>
      </c>
      <c r="H18878" s="3" t="s">
        <v>56322</v>
      </c>
      <c r="I18878" t="s">
        <v>3711</v>
      </c>
      <c r="J18878" t="s">
        <v>38279</v>
      </c>
    </row>
    <row r="18879" spans="1:10" ht="16" x14ac:dyDescent="0.2">
      <c r="A18879" t="s">
        <v>38277</v>
      </c>
      <c r="B18879" t="s">
        <v>56323</v>
      </c>
      <c r="C18879" t="s">
        <v>56324</v>
      </c>
      <c r="D18879">
        <v>3</v>
      </c>
      <c r="E18879" t="s">
        <v>13</v>
      </c>
      <c r="F18879" t="s">
        <v>13</v>
      </c>
      <c r="G18879" t="s">
        <v>56321</v>
      </c>
      <c r="H18879" s="3" t="s">
        <v>56322</v>
      </c>
      <c r="I18879" t="s">
        <v>3711</v>
      </c>
      <c r="J18879" t="s">
        <v>38279</v>
      </c>
    </row>
    <row r="18880" spans="1:10" ht="16" x14ac:dyDescent="0.2">
      <c r="A18880" t="s">
        <v>56325</v>
      </c>
      <c r="B18880" t="s">
        <v>56326</v>
      </c>
      <c r="C18880" t="s">
        <v>56327</v>
      </c>
      <c r="D18880">
        <v>5</v>
      </c>
      <c r="E18880" t="s">
        <v>1088</v>
      </c>
      <c r="F18880" t="s">
        <v>13</v>
      </c>
      <c r="G18880" t="s">
        <v>56328</v>
      </c>
      <c r="H18880" s="3" t="s">
        <v>56329</v>
      </c>
      <c r="I18880" t="s">
        <v>12664</v>
      </c>
      <c r="J18880" t="s">
        <v>56330</v>
      </c>
    </row>
    <row r="18881" spans="1:10" ht="16" x14ac:dyDescent="0.2">
      <c r="A18881" t="s">
        <v>56331</v>
      </c>
      <c r="B18881" t="s">
        <v>56332</v>
      </c>
      <c r="C18881" t="s">
        <v>56333</v>
      </c>
      <c r="D18881">
        <v>1</v>
      </c>
      <c r="E18881" t="s">
        <v>13</v>
      </c>
      <c r="F18881" t="s">
        <v>13</v>
      </c>
      <c r="G18881" t="s">
        <v>56334</v>
      </c>
      <c r="H18881" s="3" t="s">
        <v>56335</v>
      </c>
      <c r="I18881" t="s">
        <v>12628</v>
      </c>
      <c r="J18881" t="s">
        <v>56336</v>
      </c>
    </row>
    <row r="18882" spans="1:10" ht="16" x14ac:dyDescent="0.2">
      <c r="A18882" t="s">
        <v>43200</v>
      </c>
      <c r="B18882" t="s">
        <v>56337</v>
      </c>
      <c r="C18882" t="s">
        <v>56338</v>
      </c>
      <c r="D18882">
        <v>2</v>
      </c>
      <c r="E18882" t="s">
        <v>13</v>
      </c>
      <c r="F18882" t="s">
        <v>13</v>
      </c>
      <c r="G18882" t="s">
        <v>56334</v>
      </c>
      <c r="H18882" s="3" t="s">
        <v>56335</v>
      </c>
      <c r="I18882" t="s">
        <v>12628</v>
      </c>
      <c r="J18882" t="s">
        <v>43205</v>
      </c>
    </row>
    <row r="18883" spans="1:10" ht="16" x14ac:dyDescent="0.2">
      <c r="A18883" t="s">
        <v>56339</v>
      </c>
      <c r="B18883" t="s">
        <v>56340</v>
      </c>
      <c r="C18883" t="s">
        <v>56341</v>
      </c>
      <c r="D18883">
        <v>2</v>
      </c>
      <c r="E18883" t="s">
        <v>13</v>
      </c>
      <c r="F18883" t="s">
        <v>13</v>
      </c>
      <c r="G18883" t="s">
        <v>56334</v>
      </c>
      <c r="H18883" s="3" t="s">
        <v>56342</v>
      </c>
      <c r="I18883" t="s">
        <v>12628</v>
      </c>
      <c r="J18883" t="s">
        <v>56343</v>
      </c>
    </row>
    <row r="18884" spans="1:10" ht="16" x14ac:dyDescent="0.2">
      <c r="A18884" t="s">
        <v>56344</v>
      </c>
      <c r="B18884" t="s">
        <v>56340</v>
      </c>
      <c r="C18884" t="s">
        <v>56341</v>
      </c>
      <c r="D18884">
        <v>2</v>
      </c>
      <c r="E18884" t="s">
        <v>13</v>
      </c>
      <c r="F18884" t="s">
        <v>13</v>
      </c>
      <c r="G18884" t="s">
        <v>56334</v>
      </c>
      <c r="H18884" s="3" t="s">
        <v>56335</v>
      </c>
      <c r="I18884" t="s">
        <v>12628</v>
      </c>
      <c r="J18884" t="s">
        <v>56345</v>
      </c>
    </row>
    <row r="18885" spans="1:10" ht="16" x14ac:dyDescent="0.2">
      <c r="A18885" t="s">
        <v>56346</v>
      </c>
      <c r="B18885" t="s">
        <v>56332</v>
      </c>
      <c r="C18885" t="s">
        <v>56333</v>
      </c>
      <c r="D18885">
        <v>1</v>
      </c>
      <c r="E18885" t="s">
        <v>13</v>
      </c>
      <c r="F18885" t="s">
        <v>13</v>
      </c>
      <c r="G18885" t="s">
        <v>56334</v>
      </c>
      <c r="H18885" s="3" t="s">
        <v>56335</v>
      </c>
      <c r="I18885" t="s">
        <v>12628</v>
      </c>
      <c r="J18885" t="s">
        <v>56347</v>
      </c>
    </row>
    <row r="18886" spans="1:10" ht="32" x14ac:dyDescent="0.2">
      <c r="A18886" t="s">
        <v>56348</v>
      </c>
      <c r="B18886" t="s">
        <v>56349</v>
      </c>
      <c r="C18886" t="s">
        <v>56350</v>
      </c>
      <c r="D18886">
        <v>2</v>
      </c>
      <c r="E18886" t="s">
        <v>1280</v>
      </c>
      <c r="F18886" t="s">
        <v>13</v>
      </c>
      <c r="G18886" t="s">
        <v>56351</v>
      </c>
      <c r="H18886" s="3" t="s">
        <v>56352</v>
      </c>
      <c r="I18886" t="s">
        <v>12628</v>
      </c>
      <c r="J18886" t="s">
        <v>56353</v>
      </c>
    </row>
    <row r="18887" spans="1:10" ht="16" x14ac:dyDescent="0.2">
      <c r="A18887" t="s">
        <v>56354</v>
      </c>
      <c r="B18887" t="s">
        <v>56355</v>
      </c>
      <c r="C18887" t="s">
        <v>56356</v>
      </c>
      <c r="D18887">
        <v>4</v>
      </c>
      <c r="E18887" t="s">
        <v>637</v>
      </c>
      <c r="F18887" t="s">
        <v>13</v>
      </c>
      <c r="G18887" t="s">
        <v>56357</v>
      </c>
      <c r="H18887" s="3" t="s">
        <v>56358</v>
      </c>
      <c r="I18887" t="s">
        <v>30799</v>
      </c>
      <c r="J18887" t="s">
        <v>56359</v>
      </c>
    </row>
    <row r="18888" spans="1:10" ht="16" x14ac:dyDescent="0.2">
      <c r="A18888" t="s">
        <v>56360</v>
      </c>
      <c r="B18888" t="s">
        <v>56361</v>
      </c>
      <c r="C18888" t="s">
        <v>56362</v>
      </c>
      <c r="D18888">
        <v>1</v>
      </c>
      <c r="E18888">
        <f>171</f>
        <v>171</v>
      </c>
      <c r="F18888" t="s">
        <v>13</v>
      </c>
      <c r="G18888" t="s">
        <v>56363</v>
      </c>
      <c r="H18888" s="3" t="s">
        <v>56364</v>
      </c>
      <c r="I18888" t="s">
        <v>3711</v>
      </c>
      <c r="J18888" t="s">
        <v>56365</v>
      </c>
    </row>
    <row r="18889" spans="1:10" ht="16" x14ac:dyDescent="0.2">
      <c r="A18889" t="s">
        <v>7256</v>
      </c>
      <c r="B18889" t="s">
        <v>56366</v>
      </c>
      <c r="C18889" t="s">
        <v>56367</v>
      </c>
      <c r="D18889">
        <v>3</v>
      </c>
      <c r="E18889">
        <f>171</f>
        <v>171</v>
      </c>
      <c r="F18889" t="s">
        <v>13</v>
      </c>
      <c r="G18889" t="s">
        <v>56363</v>
      </c>
      <c r="H18889" s="3" t="s">
        <v>56368</v>
      </c>
      <c r="I18889" t="s">
        <v>3711</v>
      </c>
      <c r="J18889" t="s">
        <v>7261</v>
      </c>
    </row>
    <row r="18890" spans="1:10" ht="16" x14ac:dyDescent="0.2">
      <c r="A18890" t="s">
        <v>7256</v>
      </c>
      <c r="B18890" t="s">
        <v>56369</v>
      </c>
      <c r="C18890" t="s">
        <v>56370</v>
      </c>
      <c r="D18890">
        <v>2</v>
      </c>
      <c r="E18890">
        <f>171</f>
        <v>171</v>
      </c>
      <c r="F18890" t="s">
        <v>13</v>
      </c>
      <c r="G18890" t="s">
        <v>56363</v>
      </c>
      <c r="H18890" s="3" t="s">
        <v>56368</v>
      </c>
      <c r="I18890" t="s">
        <v>3711</v>
      </c>
      <c r="J18890" t="s">
        <v>7261</v>
      </c>
    </row>
    <row r="18891" spans="1:10" ht="16" x14ac:dyDescent="0.2">
      <c r="A18891" t="s">
        <v>56060</v>
      </c>
      <c r="B18891" t="s">
        <v>56371</v>
      </c>
      <c r="C18891" t="s">
        <v>56372</v>
      </c>
      <c r="D18891">
        <v>1</v>
      </c>
      <c r="E18891">
        <f>171</f>
        <v>171</v>
      </c>
      <c r="F18891" t="s">
        <v>13</v>
      </c>
      <c r="G18891" t="s">
        <v>56363</v>
      </c>
      <c r="H18891" s="3" t="s">
        <v>56368</v>
      </c>
      <c r="I18891" t="s">
        <v>3711</v>
      </c>
      <c r="J18891" t="s">
        <v>56065</v>
      </c>
    </row>
    <row r="18892" spans="1:10" ht="16" x14ac:dyDescent="0.2">
      <c r="A18892" t="s">
        <v>36884</v>
      </c>
      <c r="B18892" t="s">
        <v>56373</v>
      </c>
      <c r="C18892" t="s">
        <v>56374</v>
      </c>
      <c r="D18892">
        <v>1</v>
      </c>
      <c r="E18892">
        <f>171</f>
        <v>171</v>
      </c>
      <c r="F18892" t="s">
        <v>13</v>
      </c>
      <c r="G18892" t="s">
        <v>56363</v>
      </c>
      <c r="H18892" s="3" t="s">
        <v>56375</v>
      </c>
      <c r="I18892" t="s">
        <v>62</v>
      </c>
      <c r="J18892" t="s">
        <v>36889</v>
      </c>
    </row>
    <row r="18893" spans="1:10" ht="16" x14ac:dyDescent="0.2">
      <c r="A18893" t="s">
        <v>56360</v>
      </c>
      <c r="B18893" t="s">
        <v>56376</v>
      </c>
      <c r="C18893" t="s">
        <v>56377</v>
      </c>
      <c r="D18893">
        <v>2</v>
      </c>
      <c r="E18893">
        <f>171</f>
        <v>171</v>
      </c>
      <c r="F18893" t="s">
        <v>13</v>
      </c>
      <c r="G18893" t="s">
        <v>56363</v>
      </c>
      <c r="H18893" s="3" t="s">
        <v>56364</v>
      </c>
      <c r="I18893" t="s">
        <v>3711</v>
      </c>
      <c r="J18893" t="s">
        <v>56365</v>
      </c>
    </row>
    <row r="18894" spans="1:10" ht="16" x14ac:dyDescent="0.2">
      <c r="A18894" t="s">
        <v>12700</v>
      </c>
      <c r="B18894" t="s">
        <v>56378</v>
      </c>
      <c r="C18894" t="s">
        <v>56379</v>
      </c>
      <c r="D18894">
        <v>2</v>
      </c>
      <c r="E18894">
        <f>171</f>
        <v>171</v>
      </c>
      <c r="F18894" t="s">
        <v>13</v>
      </c>
      <c r="G18894" t="s">
        <v>56363</v>
      </c>
      <c r="H18894" s="3" t="s">
        <v>56368</v>
      </c>
      <c r="I18894" t="s">
        <v>3711</v>
      </c>
      <c r="J18894" t="s">
        <v>12701</v>
      </c>
    </row>
    <row r="18895" spans="1:10" ht="16" x14ac:dyDescent="0.2">
      <c r="A18895" t="s">
        <v>56380</v>
      </c>
      <c r="B18895" t="s">
        <v>56381</v>
      </c>
      <c r="C18895" t="s">
        <v>56382</v>
      </c>
      <c r="D18895">
        <v>1</v>
      </c>
      <c r="E18895">
        <f>171</f>
        <v>171</v>
      </c>
      <c r="F18895" t="s">
        <v>13</v>
      </c>
      <c r="G18895" t="s">
        <v>56363</v>
      </c>
      <c r="H18895" s="3" t="s">
        <v>56383</v>
      </c>
      <c r="I18895" t="s">
        <v>3711</v>
      </c>
      <c r="J18895" t="s">
        <v>56384</v>
      </c>
    </row>
    <row r="18896" spans="1:10" ht="16" x14ac:dyDescent="0.2">
      <c r="A18896" t="s">
        <v>56360</v>
      </c>
      <c r="B18896" t="s">
        <v>56385</v>
      </c>
      <c r="C18896" t="s">
        <v>56386</v>
      </c>
      <c r="D18896">
        <v>3</v>
      </c>
      <c r="E18896">
        <f>171</f>
        <v>171</v>
      </c>
      <c r="F18896" t="s">
        <v>13</v>
      </c>
      <c r="G18896" t="s">
        <v>56363</v>
      </c>
      <c r="H18896" s="3" t="s">
        <v>56364</v>
      </c>
      <c r="I18896" t="s">
        <v>3711</v>
      </c>
      <c r="J18896" t="s">
        <v>56365</v>
      </c>
    </row>
    <row r="18897" spans="1:10" ht="16" x14ac:dyDescent="0.2">
      <c r="A18897" t="s">
        <v>56380</v>
      </c>
      <c r="B18897" t="s">
        <v>56387</v>
      </c>
      <c r="C18897" t="s">
        <v>56370</v>
      </c>
      <c r="D18897">
        <v>4</v>
      </c>
      <c r="E18897">
        <f>171</f>
        <v>171</v>
      </c>
      <c r="F18897" t="s">
        <v>13</v>
      </c>
      <c r="G18897" t="s">
        <v>56363</v>
      </c>
      <c r="H18897" s="3" t="s">
        <v>56383</v>
      </c>
      <c r="I18897" t="s">
        <v>3711</v>
      </c>
      <c r="J18897" t="s">
        <v>56384</v>
      </c>
    </row>
    <row r="18898" spans="1:10" ht="16" x14ac:dyDescent="0.2">
      <c r="A18898" t="s">
        <v>56388</v>
      </c>
      <c r="B18898" t="s">
        <v>56369</v>
      </c>
      <c r="C18898" t="s">
        <v>56370</v>
      </c>
      <c r="D18898">
        <v>2</v>
      </c>
      <c r="E18898">
        <f>171</f>
        <v>171</v>
      </c>
      <c r="F18898" t="s">
        <v>13</v>
      </c>
      <c r="G18898" t="s">
        <v>56363</v>
      </c>
      <c r="H18898" s="3" t="s">
        <v>56389</v>
      </c>
      <c r="I18898" t="s">
        <v>3711</v>
      </c>
      <c r="J18898" t="s">
        <v>56390</v>
      </c>
    </row>
    <row r="18899" spans="1:10" ht="16" x14ac:dyDescent="0.2">
      <c r="A18899" t="s">
        <v>31552</v>
      </c>
      <c r="B18899" t="s">
        <v>56373</v>
      </c>
      <c r="C18899" t="s">
        <v>56374</v>
      </c>
      <c r="D18899">
        <v>1</v>
      </c>
      <c r="E18899">
        <f>171</f>
        <v>171</v>
      </c>
      <c r="F18899" t="s">
        <v>13</v>
      </c>
      <c r="G18899" t="s">
        <v>56363</v>
      </c>
      <c r="H18899" s="3" t="s">
        <v>56391</v>
      </c>
      <c r="I18899" t="s">
        <v>3711</v>
      </c>
      <c r="J18899" t="s">
        <v>31556</v>
      </c>
    </row>
    <row r="18900" spans="1:10" ht="16" x14ac:dyDescent="0.2">
      <c r="A18900" t="s">
        <v>56360</v>
      </c>
      <c r="B18900" t="s">
        <v>56392</v>
      </c>
      <c r="C18900" t="s">
        <v>56393</v>
      </c>
      <c r="D18900">
        <v>4</v>
      </c>
      <c r="E18900">
        <f>171</f>
        <v>171</v>
      </c>
      <c r="F18900" t="s">
        <v>13</v>
      </c>
      <c r="G18900" t="s">
        <v>56363</v>
      </c>
      <c r="H18900" s="3" t="s">
        <v>56364</v>
      </c>
      <c r="I18900" t="s">
        <v>3711</v>
      </c>
      <c r="J18900" t="s">
        <v>56365</v>
      </c>
    </row>
    <row r="18901" spans="1:10" ht="16" x14ac:dyDescent="0.2">
      <c r="A18901" t="s">
        <v>12694</v>
      </c>
      <c r="B18901" t="s">
        <v>56378</v>
      </c>
      <c r="C18901" t="s">
        <v>56379</v>
      </c>
      <c r="D18901">
        <v>2</v>
      </c>
      <c r="E18901">
        <f>171</f>
        <v>171</v>
      </c>
      <c r="F18901" t="s">
        <v>13</v>
      </c>
      <c r="G18901" t="s">
        <v>56363</v>
      </c>
      <c r="H18901" s="3" t="s">
        <v>56368</v>
      </c>
      <c r="I18901" t="s">
        <v>3711</v>
      </c>
      <c r="J18901" t="s">
        <v>12699</v>
      </c>
    </row>
    <row r="18902" spans="1:10" ht="16" x14ac:dyDescent="0.2">
      <c r="A18902" t="s">
        <v>56380</v>
      </c>
      <c r="B18902" t="s">
        <v>56394</v>
      </c>
      <c r="C18902" t="s">
        <v>56395</v>
      </c>
      <c r="D18902">
        <v>3</v>
      </c>
      <c r="E18902">
        <f>171</f>
        <v>171</v>
      </c>
      <c r="F18902" t="s">
        <v>13</v>
      </c>
      <c r="G18902" t="s">
        <v>56363</v>
      </c>
      <c r="H18902" s="3" t="s">
        <v>56383</v>
      </c>
      <c r="I18902" t="s">
        <v>3711</v>
      </c>
      <c r="J18902" t="s">
        <v>56384</v>
      </c>
    </row>
    <row r="18903" spans="1:10" ht="16" x14ac:dyDescent="0.2">
      <c r="A18903" t="s">
        <v>56396</v>
      </c>
      <c r="B18903" t="s">
        <v>56397</v>
      </c>
      <c r="C18903" t="s">
        <v>56398</v>
      </c>
      <c r="D18903">
        <v>3</v>
      </c>
      <c r="E18903">
        <f>171</f>
        <v>171</v>
      </c>
      <c r="F18903" t="s">
        <v>13</v>
      </c>
      <c r="G18903" t="s">
        <v>56363</v>
      </c>
      <c r="H18903" s="3" t="s">
        <v>56399</v>
      </c>
      <c r="I18903" t="s">
        <v>3711</v>
      </c>
      <c r="J18903" t="s">
        <v>56400</v>
      </c>
    </row>
    <row r="18904" spans="1:10" ht="16" x14ac:dyDescent="0.2">
      <c r="A18904" t="s">
        <v>56401</v>
      </c>
      <c r="B18904" t="s">
        <v>56402</v>
      </c>
      <c r="C18904" t="s">
        <v>56403</v>
      </c>
      <c r="D18904">
        <v>1</v>
      </c>
      <c r="E18904">
        <f>171</f>
        <v>171</v>
      </c>
      <c r="F18904" t="s">
        <v>13</v>
      </c>
      <c r="G18904" t="s">
        <v>56363</v>
      </c>
      <c r="H18904" s="3" t="s">
        <v>56404</v>
      </c>
      <c r="I18904" t="s">
        <v>3711</v>
      </c>
      <c r="J18904" t="s">
        <v>56405</v>
      </c>
    </row>
    <row r="18905" spans="1:10" ht="16" x14ac:dyDescent="0.2">
      <c r="A18905" t="s">
        <v>56380</v>
      </c>
      <c r="B18905" t="s">
        <v>56406</v>
      </c>
      <c r="C18905" t="s">
        <v>56407</v>
      </c>
      <c r="D18905">
        <v>2</v>
      </c>
      <c r="E18905">
        <f>171</f>
        <v>171</v>
      </c>
      <c r="F18905" t="s">
        <v>13</v>
      </c>
      <c r="G18905" t="s">
        <v>56363</v>
      </c>
      <c r="H18905" s="3" t="s">
        <v>56383</v>
      </c>
      <c r="I18905" t="s">
        <v>3711</v>
      </c>
      <c r="J18905" t="s">
        <v>56384</v>
      </c>
    </row>
    <row r="18906" spans="1:10" ht="16" x14ac:dyDescent="0.2">
      <c r="A18906" t="s">
        <v>56408</v>
      </c>
      <c r="B18906" t="s">
        <v>56409</v>
      </c>
      <c r="C18906" t="s">
        <v>56410</v>
      </c>
      <c r="D18906">
        <v>4</v>
      </c>
      <c r="E18906" t="s">
        <v>13</v>
      </c>
      <c r="F18906" t="s">
        <v>13</v>
      </c>
      <c r="G18906" t="s">
        <v>56411</v>
      </c>
      <c r="H18906" s="3" t="s">
        <v>56412</v>
      </c>
      <c r="I18906" t="s">
        <v>246</v>
      </c>
      <c r="J18906" t="s">
        <v>56413</v>
      </c>
    </row>
    <row r="18907" spans="1:10" ht="16" x14ac:dyDescent="0.2">
      <c r="A18907" t="s">
        <v>29766</v>
      </c>
      <c r="B18907" t="s">
        <v>56414</v>
      </c>
      <c r="C18907" t="s">
        <v>56415</v>
      </c>
      <c r="D18907">
        <v>10</v>
      </c>
      <c r="E18907" t="s">
        <v>13</v>
      </c>
      <c r="F18907" t="s">
        <v>13</v>
      </c>
      <c r="G18907" t="s">
        <v>56416</v>
      </c>
      <c r="H18907" s="3" t="s">
        <v>56417</v>
      </c>
      <c r="I18907" t="s">
        <v>7009</v>
      </c>
      <c r="J18907" t="s">
        <v>29771</v>
      </c>
    </row>
    <row r="18908" spans="1:10" ht="16" x14ac:dyDescent="0.2">
      <c r="A18908" t="s">
        <v>21596</v>
      </c>
      <c r="B18908" t="s">
        <v>18255</v>
      </c>
      <c r="C18908" t="s">
        <v>18256</v>
      </c>
      <c r="D18908">
        <v>1</v>
      </c>
      <c r="E18908" t="s">
        <v>13</v>
      </c>
      <c r="F18908" t="s">
        <v>13</v>
      </c>
      <c r="G18908" t="s">
        <v>56418</v>
      </c>
      <c r="H18908" s="3" t="s">
        <v>56419</v>
      </c>
      <c r="I18908" t="s">
        <v>4915</v>
      </c>
      <c r="J18908" t="s">
        <v>21600</v>
      </c>
    </row>
    <row r="18909" spans="1:10" ht="16" x14ac:dyDescent="0.2">
      <c r="A18909" t="s">
        <v>56420</v>
      </c>
      <c r="B18909" t="s">
        <v>56421</v>
      </c>
      <c r="C18909" t="s">
        <v>56422</v>
      </c>
      <c r="D18909">
        <v>3</v>
      </c>
      <c r="E18909" t="s">
        <v>13</v>
      </c>
      <c r="F18909" t="s">
        <v>13</v>
      </c>
      <c r="G18909" t="s">
        <v>56418</v>
      </c>
      <c r="H18909" s="3" t="s">
        <v>56423</v>
      </c>
      <c r="I18909" t="s">
        <v>4915</v>
      </c>
      <c r="J18909" t="s">
        <v>56424</v>
      </c>
    </row>
    <row r="18910" spans="1:10" ht="16" x14ac:dyDescent="0.2">
      <c r="A18910" t="s">
        <v>56420</v>
      </c>
      <c r="B18910" t="s">
        <v>56425</v>
      </c>
      <c r="C18910" t="s">
        <v>56426</v>
      </c>
      <c r="D18910">
        <v>1</v>
      </c>
      <c r="E18910" t="s">
        <v>13</v>
      </c>
      <c r="F18910" t="s">
        <v>13</v>
      </c>
      <c r="G18910" t="s">
        <v>56418</v>
      </c>
      <c r="H18910" s="3" t="s">
        <v>56423</v>
      </c>
      <c r="I18910" t="s">
        <v>4915</v>
      </c>
      <c r="J18910" t="s">
        <v>56424</v>
      </c>
    </row>
    <row r="18911" spans="1:10" ht="16" x14ac:dyDescent="0.2">
      <c r="A18911" t="s">
        <v>8822</v>
      </c>
      <c r="B18911" t="s">
        <v>56421</v>
      </c>
      <c r="C18911" t="s">
        <v>56422</v>
      </c>
      <c r="D18911">
        <v>2</v>
      </c>
      <c r="E18911" t="s">
        <v>13</v>
      </c>
      <c r="F18911" t="s">
        <v>13</v>
      </c>
      <c r="G18911" t="s">
        <v>56418</v>
      </c>
      <c r="H18911" s="3" t="s">
        <v>56419</v>
      </c>
      <c r="I18911" t="s">
        <v>4915</v>
      </c>
      <c r="J18911" t="s">
        <v>8823</v>
      </c>
    </row>
    <row r="18912" spans="1:10" ht="16" x14ac:dyDescent="0.2">
      <c r="A18912" t="s">
        <v>50321</v>
      </c>
      <c r="B18912" t="s">
        <v>56427</v>
      </c>
      <c r="C18912" t="s">
        <v>56428</v>
      </c>
      <c r="D18912">
        <v>3</v>
      </c>
      <c r="E18912" t="s">
        <v>13</v>
      </c>
      <c r="F18912" t="s">
        <v>13</v>
      </c>
      <c r="G18912" t="s">
        <v>56418</v>
      </c>
      <c r="H18912" s="3" t="s">
        <v>56419</v>
      </c>
      <c r="I18912" t="s">
        <v>4915</v>
      </c>
      <c r="J18912" t="s">
        <v>50322</v>
      </c>
    </row>
    <row r="18913" spans="1:10" ht="16" x14ac:dyDescent="0.2">
      <c r="A18913" t="s">
        <v>21596</v>
      </c>
      <c r="B18913" t="s">
        <v>56421</v>
      </c>
      <c r="C18913" t="s">
        <v>56422</v>
      </c>
      <c r="D18913">
        <v>2</v>
      </c>
      <c r="E18913" t="s">
        <v>13</v>
      </c>
      <c r="F18913" t="s">
        <v>13</v>
      </c>
      <c r="G18913" t="s">
        <v>56418</v>
      </c>
      <c r="H18913" s="3" t="s">
        <v>56419</v>
      </c>
      <c r="I18913" t="s">
        <v>4915</v>
      </c>
      <c r="J18913" t="s">
        <v>21600</v>
      </c>
    </row>
    <row r="18914" spans="1:10" ht="16" x14ac:dyDescent="0.2">
      <c r="A18914" t="s">
        <v>51088</v>
      </c>
      <c r="B18914" t="s">
        <v>18250</v>
      </c>
      <c r="C18914" t="s">
        <v>18251</v>
      </c>
      <c r="D18914">
        <v>3</v>
      </c>
      <c r="E18914" t="s">
        <v>13</v>
      </c>
      <c r="F18914" t="s">
        <v>13</v>
      </c>
      <c r="G18914" t="s">
        <v>56418</v>
      </c>
      <c r="H18914" s="3" t="s">
        <v>56429</v>
      </c>
      <c r="I18914" t="s">
        <v>4915</v>
      </c>
      <c r="J18914" t="s">
        <v>51089</v>
      </c>
    </row>
    <row r="18915" spans="1:10" ht="16" x14ac:dyDescent="0.2">
      <c r="A18915" t="s">
        <v>21578</v>
      </c>
      <c r="B18915" t="s">
        <v>56430</v>
      </c>
      <c r="C18915" t="s">
        <v>56431</v>
      </c>
      <c r="D18915">
        <v>3</v>
      </c>
      <c r="E18915" t="s">
        <v>13</v>
      </c>
      <c r="F18915" t="s">
        <v>13</v>
      </c>
      <c r="G18915" t="s">
        <v>56418</v>
      </c>
      <c r="H18915" s="3" t="s">
        <v>56432</v>
      </c>
      <c r="I18915" t="s">
        <v>4915</v>
      </c>
      <c r="J18915" t="s">
        <v>21583</v>
      </c>
    </row>
    <row r="18916" spans="1:10" ht="16" x14ac:dyDescent="0.2">
      <c r="A18916" t="s">
        <v>56433</v>
      </c>
      <c r="B18916" t="s">
        <v>56427</v>
      </c>
      <c r="C18916" t="s">
        <v>56428</v>
      </c>
      <c r="D18916">
        <v>3</v>
      </c>
      <c r="E18916" t="s">
        <v>13</v>
      </c>
      <c r="F18916" t="s">
        <v>13</v>
      </c>
      <c r="G18916" t="s">
        <v>56418</v>
      </c>
      <c r="H18916" s="3" t="s">
        <v>56434</v>
      </c>
      <c r="I18916" t="s">
        <v>4915</v>
      </c>
      <c r="J18916" t="s">
        <v>56435</v>
      </c>
    </row>
    <row r="18917" spans="1:10" ht="16" x14ac:dyDescent="0.2">
      <c r="A18917" t="s">
        <v>50326</v>
      </c>
      <c r="B18917" t="s">
        <v>56427</v>
      </c>
      <c r="C18917" t="s">
        <v>56428</v>
      </c>
      <c r="D18917">
        <v>3</v>
      </c>
      <c r="E18917" t="s">
        <v>13</v>
      </c>
      <c r="F18917" t="s">
        <v>13</v>
      </c>
      <c r="G18917" t="s">
        <v>56418</v>
      </c>
      <c r="H18917" s="3" t="s">
        <v>56419</v>
      </c>
      <c r="I18917" t="s">
        <v>4915</v>
      </c>
      <c r="J18917" t="s">
        <v>50327</v>
      </c>
    </row>
    <row r="18918" spans="1:10" ht="16" x14ac:dyDescent="0.2">
      <c r="A18918" t="s">
        <v>50338</v>
      </c>
      <c r="B18918" t="s">
        <v>56436</v>
      </c>
      <c r="C18918" t="s">
        <v>56437</v>
      </c>
      <c r="D18918">
        <v>1</v>
      </c>
      <c r="E18918" t="s">
        <v>13</v>
      </c>
      <c r="F18918" t="s">
        <v>13</v>
      </c>
      <c r="G18918" t="s">
        <v>56418</v>
      </c>
      <c r="H18918" s="3" t="s">
        <v>56419</v>
      </c>
      <c r="I18918" t="s">
        <v>4915</v>
      </c>
      <c r="J18918" t="s">
        <v>50339</v>
      </c>
    </row>
    <row r="18919" spans="1:10" ht="16" x14ac:dyDescent="0.2">
      <c r="A18919" t="s">
        <v>56438</v>
      </c>
      <c r="B18919" t="s">
        <v>18255</v>
      </c>
      <c r="C18919" t="s">
        <v>18256</v>
      </c>
      <c r="D18919">
        <v>1</v>
      </c>
      <c r="E18919" t="s">
        <v>13</v>
      </c>
      <c r="F18919" t="s">
        <v>13</v>
      </c>
      <c r="G18919" t="s">
        <v>56418</v>
      </c>
      <c r="H18919" s="3" t="s">
        <v>56419</v>
      </c>
      <c r="I18919" t="s">
        <v>4915</v>
      </c>
      <c r="J18919" t="s">
        <v>56439</v>
      </c>
    </row>
    <row r="18920" spans="1:10" ht="16" x14ac:dyDescent="0.2">
      <c r="A18920" t="s">
        <v>56440</v>
      </c>
      <c r="B18920" t="s">
        <v>56441</v>
      </c>
      <c r="C18920" t="s">
        <v>18256</v>
      </c>
      <c r="D18920">
        <v>2</v>
      </c>
      <c r="E18920" t="s">
        <v>13</v>
      </c>
      <c r="F18920" t="s">
        <v>13</v>
      </c>
      <c r="G18920" t="s">
        <v>56418</v>
      </c>
      <c r="H18920" s="3" t="s">
        <v>56419</v>
      </c>
      <c r="I18920" t="s">
        <v>4915</v>
      </c>
      <c r="J18920" t="s">
        <v>56442</v>
      </c>
    </row>
    <row r="18921" spans="1:10" ht="16" x14ac:dyDescent="0.2">
      <c r="A18921" t="s">
        <v>8813</v>
      </c>
      <c r="B18921" t="s">
        <v>18250</v>
      </c>
      <c r="C18921" t="s">
        <v>18251</v>
      </c>
      <c r="D18921">
        <v>3</v>
      </c>
      <c r="E18921" t="s">
        <v>13</v>
      </c>
      <c r="F18921" t="s">
        <v>13</v>
      </c>
      <c r="G18921" t="s">
        <v>56418</v>
      </c>
      <c r="H18921" s="3" t="s">
        <v>56419</v>
      </c>
      <c r="I18921" t="s">
        <v>4915</v>
      </c>
      <c r="J18921" t="s">
        <v>8814</v>
      </c>
    </row>
    <row r="18922" spans="1:10" ht="16" x14ac:dyDescent="0.2">
      <c r="A18922" t="s">
        <v>56438</v>
      </c>
      <c r="B18922" t="s">
        <v>18250</v>
      </c>
      <c r="C18922" t="s">
        <v>18251</v>
      </c>
      <c r="D18922">
        <v>3</v>
      </c>
      <c r="E18922" t="s">
        <v>13</v>
      </c>
      <c r="F18922" t="s">
        <v>13</v>
      </c>
      <c r="G18922" t="s">
        <v>56418</v>
      </c>
      <c r="H18922" s="3" t="s">
        <v>56419</v>
      </c>
      <c r="I18922" t="s">
        <v>4915</v>
      </c>
      <c r="J18922" t="s">
        <v>56439</v>
      </c>
    </row>
    <row r="18923" spans="1:10" ht="32" x14ac:dyDescent="0.2">
      <c r="A18923" t="s">
        <v>56443</v>
      </c>
      <c r="B18923" t="s">
        <v>56444</v>
      </c>
      <c r="C18923" t="s">
        <v>56445</v>
      </c>
      <c r="D18923">
        <v>1</v>
      </c>
      <c r="E18923" t="s">
        <v>13</v>
      </c>
      <c r="F18923" t="s">
        <v>13</v>
      </c>
      <c r="G18923" t="s">
        <v>56418</v>
      </c>
      <c r="H18923" s="3" t="s">
        <v>56446</v>
      </c>
      <c r="I18923" t="s">
        <v>4915</v>
      </c>
      <c r="J18923" t="s">
        <v>56447</v>
      </c>
    </row>
    <row r="18924" spans="1:10" ht="16" x14ac:dyDescent="0.2">
      <c r="A18924" t="s">
        <v>56420</v>
      </c>
      <c r="B18924" t="s">
        <v>18255</v>
      </c>
      <c r="C18924" t="s">
        <v>18256</v>
      </c>
      <c r="D18924">
        <v>2</v>
      </c>
      <c r="E18924" t="s">
        <v>13</v>
      </c>
      <c r="F18924" t="s">
        <v>13</v>
      </c>
      <c r="G18924" t="s">
        <v>56418</v>
      </c>
      <c r="H18924" s="3" t="s">
        <v>56423</v>
      </c>
      <c r="I18924" t="s">
        <v>4915</v>
      </c>
      <c r="J18924" t="s">
        <v>56424</v>
      </c>
    </row>
    <row r="18925" spans="1:10" ht="16" x14ac:dyDescent="0.2">
      <c r="A18925" t="s">
        <v>50316</v>
      </c>
      <c r="B18925" t="s">
        <v>56427</v>
      </c>
      <c r="C18925" t="s">
        <v>56428</v>
      </c>
      <c r="D18925">
        <v>3</v>
      </c>
      <c r="E18925" t="s">
        <v>13</v>
      </c>
      <c r="F18925" t="s">
        <v>13</v>
      </c>
      <c r="G18925" t="s">
        <v>56418</v>
      </c>
      <c r="H18925" s="3" t="s">
        <v>56419</v>
      </c>
      <c r="I18925" t="s">
        <v>4915</v>
      </c>
      <c r="J18925" t="s">
        <v>50320</v>
      </c>
    </row>
    <row r="18926" spans="1:10" ht="16" x14ac:dyDescent="0.2">
      <c r="A18926" t="s">
        <v>56448</v>
      </c>
      <c r="B18926" t="s">
        <v>56421</v>
      </c>
      <c r="C18926" t="s">
        <v>56422</v>
      </c>
      <c r="D18926">
        <v>1</v>
      </c>
      <c r="E18926" t="s">
        <v>13</v>
      </c>
      <c r="F18926" t="s">
        <v>13</v>
      </c>
      <c r="G18926" t="s">
        <v>56418</v>
      </c>
      <c r="H18926" s="3" t="s">
        <v>56419</v>
      </c>
      <c r="I18926" t="s">
        <v>4915</v>
      </c>
      <c r="J18926" t="s">
        <v>56449</v>
      </c>
    </row>
    <row r="18927" spans="1:10" ht="16" x14ac:dyDescent="0.2">
      <c r="A18927" t="s">
        <v>56450</v>
      </c>
      <c r="B18927" t="s">
        <v>18255</v>
      </c>
      <c r="C18927" t="s">
        <v>18256</v>
      </c>
      <c r="D18927">
        <v>1</v>
      </c>
      <c r="E18927" t="s">
        <v>13</v>
      </c>
      <c r="F18927" t="s">
        <v>13</v>
      </c>
      <c r="G18927" t="s">
        <v>56418</v>
      </c>
      <c r="H18927" s="3" t="s">
        <v>56419</v>
      </c>
      <c r="I18927" t="s">
        <v>4915</v>
      </c>
      <c r="J18927" t="s">
        <v>56451</v>
      </c>
    </row>
    <row r="18928" spans="1:10" ht="16" x14ac:dyDescent="0.2">
      <c r="A18928" t="s">
        <v>56450</v>
      </c>
      <c r="B18928" t="s">
        <v>56421</v>
      </c>
      <c r="C18928" t="s">
        <v>56422</v>
      </c>
      <c r="D18928">
        <v>2</v>
      </c>
      <c r="E18928" t="s">
        <v>13</v>
      </c>
      <c r="F18928" t="s">
        <v>13</v>
      </c>
      <c r="G18928" t="s">
        <v>56418</v>
      </c>
      <c r="H18928" s="3" t="s">
        <v>56419</v>
      </c>
      <c r="I18928" t="s">
        <v>4915</v>
      </c>
      <c r="J18928" t="s">
        <v>56451</v>
      </c>
    </row>
    <row r="18929" spans="1:10" ht="16" x14ac:dyDescent="0.2">
      <c r="A18929" t="s">
        <v>21601</v>
      </c>
      <c r="B18929" t="s">
        <v>56452</v>
      </c>
      <c r="C18929" t="s">
        <v>56422</v>
      </c>
      <c r="D18929">
        <v>1</v>
      </c>
      <c r="E18929" t="s">
        <v>13</v>
      </c>
      <c r="F18929" t="s">
        <v>13</v>
      </c>
      <c r="G18929" t="s">
        <v>56418</v>
      </c>
      <c r="H18929" s="3" t="s">
        <v>56419</v>
      </c>
      <c r="I18929" t="s">
        <v>4915</v>
      </c>
      <c r="J18929" t="s">
        <v>21603</v>
      </c>
    </row>
    <row r="18930" spans="1:10" ht="16" x14ac:dyDescent="0.2">
      <c r="A18930" t="s">
        <v>56440</v>
      </c>
      <c r="B18930" t="s">
        <v>56453</v>
      </c>
      <c r="C18930" t="s">
        <v>56454</v>
      </c>
      <c r="D18930">
        <v>1</v>
      </c>
      <c r="E18930" t="s">
        <v>13</v>
      </c>
      <c r="F18930" t="s">
        <v>13</v>
      </c>
      <c r="G18930" t="s">
        <v>56418</v>
      </c>
      <c r="H18930" s="3" t="s">
        <v>56419</v>
      </c>
      <c r="I18930" t="s">
        <v>4915</v>
      </c>
      <c r="J18930" t="s">
        <v>56442</v>
      </c>
    </row>
    <row r="18931" spans="1:10" ht="16" x14ac:dyDescent="0.2">
      <c r="A18931" t="s">
        <v>50338</v>
      </c>
      <c r="B18931" t="s">
        <v>56427</v>
      </c>
      <c r="C18931" t="s">
        <v>56428</v>
      </c>
      <c r="D18931">
        <v>3</v>
      </c>
      <c r="E18931" t="s">
        <v>13</v>
      </c>
      <c r="F18931" t="s">
        <v>13</v>
      </c>
      <c r="G18931" t="s">
        <v>56418</v>
      </c>
      <c r="H18931" s="3" t="s">
        <v>56419</v>
      </c>
      <c r="I18931" t="s">
        <v>4915</v>
      </c>
      <c r="J18931" t="s">
        <v>50339</v>
      </c>
    </row>
    <row r="18932" spans="1:10" ht="16" x14ac:dyDescent="0.2">
      <c r="A18932" t="s">
        <v>50316</v>
      </c>
      <c r="B18932" t="s">
        <v>56436</v>
      </c>
      <c r="C18932" t="s">
        <v>56437</v>
      </c>
      <c r="D18932">
        <v>1</v>
      </c>
      <c r="E18932" t="s">
        <v>13</v>
      </c>
      <c r="F18932" t="s">
        <v>13</v>
      </c>
      <c r="G18932" t="s">
        <v>56418</v>
      </c>
      <c r="H18932" s="3" t="s">
        <v>56434</v>
      </c>
      <c r="I18932" t="s">
        <v>4915</v>
      </c>
      <c r="J18932" t="s">
        <v>50320</v>
      </c>
    </row>
    <row r="18933" spans="1:10" ht="16" x14ac:dyDescent="0.2">
      <c r="A18933" t="s">
        <v>56448</v>
      </c>
      <c r="B18933" t="s">
        <v>18255</v>
      </c>
      <c r="C18933" t="s">
        <v>18256</v>
      </c>
      <c r="D18933">
        <v>2</v>
      </c>
      <c r="E18933" t="s">
        <v>13</v>
      </c>
      <c r="F18933" t="s">
        <v>13</v>
      </c>
      <c r="G18933" t="s">
        <v>56418</v>
      </c>
      <c r="H18933" s="3" t="s">
        <v>56419</v>
      </c>
      <c r="I18933" t="s">
        <v>4915</v>
      </c>
      <c r="J18933" t="s">
        <v>56449</v>
      </c>
    </row>
    <row r="18934" spans="1:10" ht="16" x14ac:dyDescent="0.2">
      <c r="A18934" t="s">
        <v>56455</v>
      </c>
      <c r="B18934" t="s">
        <v>18250</v>
      </c>
      <c r="C18934" t="s">
        <v>18251</v>
      </c>
      <c r="D18934">
        <v>1</v>
      </c>
      <c r="E18934" t="s">
        <v>13</v>
      </c>
      <c r="F18934" t="s">
        <v>13</v>
      </c>
      <c r="G18934" t="s">
        <v>56418</v>
      </c>
      <c r="H18934" s="3" t="s">
        <v>56432</v>
      </c>
      <c r="I18934" t="s">
        <v>4915</v>
      </c>
      <c r="J18934" t="s">
        <v>56456</v>
      </c>
    </row>
    <row r="18935" spans="1:10" ht="16" x14ac:dyDescent="0.2">
      <c r="A18935" t="s">
        <v>8820</v>
      </c>
      <c r="B18935" t="s">
        <v>18250</v>
      </c>
      <c r="C18935" t="s">
        <v>18251</v>
      </c>
      <c r="D18935">
        <v>2</v>
      </c>
      <c r="E18935" t="s">
        <v>13</v>
      </c>
      <c r="F18935" t="s">
        <v>13</v>
      </c>
      <c r="G18935" t="s">
        <v>56418</v>
      </c>
      <c r="H18935" s="3" t="s">
        <v>56457</v>
      </c>
      <c r="I18935" t="s">
        <v>4915</v>
      </c>
      <c r="J18935" t="s">
        <v>8821</v>
      </c>
    </row>
    <row r="18936" spans="1:10" ht="16" x14ac:dyDescent="0.2">
      <c r="A18936" t="s">
        <v>56458</v>
      </c>
      <c r="B18936" t="s">
        <v>56459</v>
      </c>
      <c r="C18936" t="s">
        <v>56460</v>
      </c>
      <c r="D18936">
        <v>3</v>
      </c>
      <c r="E18936" t="s">
        <v>13</v>
      </c>
      <c r="F18936" t="s">
        <v>13</v>
      </c>
      <c r="G18936" t="s">
        <v>56418</v>
      </c>
      <c r="H18936" s="3" t="s">
        <v>56419</v>
      </c>
      <c r="I18936" t="s">
        <v>4915</v>
      </c>
      <c r="J18936" t="s">
        <v>56461</v>
      </c>
    </row>
    <row r="18937" spans="1:10" ht="16" x14ac:dyDescent="0.2">
      <c r="A18937" t="s">
        <v>21601</v>
      </c>
      <c r="B18937" t="s">
        <v>18250</v>
      </c>
      <c r="C18937" t="s">
        <v>18251</v>
      </c>
      <c r="D18937">
        <v>2</v>
      </c>
      <c r="E18937" t="s">
        <v>13</v>
      </c>
      <c r="F18937" t="s">
        <v>13</v>
      </c>
      <c r="G18937" t="s">
        <v>56418</v>
      </c>
      <c r="H18937" s="3" t="s">
        <v>56419</v>
      </c>
      <c r="I18937" t="s">
        <v>4915</v>
      </c>
      <c r="J18937" t="s">
        <v>21603</v>
      </c>
    </row>
    <row r="18938" spans="1:10" ht="16" x14ac:dyDescent="0.2">
      <c r="A18938" t="s">
        <v>50338</v>
      </c>
      <c r="B18938" t="s">
        <v>56462</v>
      </c>
      <c r="C18938" t="s">
        <v>56463</v>
      </c>
      <c r="D18938">
        <v>4</v>
      </c>
      <c r="E18938" t="s">
        <v>13</v>
      </c>
      <c r="F18938" t="s">
        <v>13</v>
      </c>
      <c r="G18938" t="s">
        <v>56418</v>
      </c>
      <c r="H18938" s="3" t="s">
        <v>56419</v>
      </c>
      <c r="I18938" t="s">
        <v>4915</v>
      </c>
      <c r="J18938" t="s">
        <v>50339</v>
      </c>
    </row>
    <row r="18939" spans="1:10" ht="16" x14ac:dyDescent="0.2">
      <c r="A18939" t="s">
        <v>56438</v>
      </c>
      <c r="B18939" t="s">
        <v>56464</v>
      </c>
      <c r="C18939" t="s">
        <v>56465</v>
      </c>
      <c r="D18939">
        <v>2</v>
      </c>
      <c r="E18939" t="s">
        <v>13</v>
      </c>
      <c r="F18939" t="s">
        <v>13</v>
      </c>
      <c r="G18939" t="s">
        <v>56418</v>
      </c>
      <c r="H18939" s="3" t="s">
        <v>56419</v>
      </c>
      <c r="I18939" t="s">
        <v>4915</v>
      </c>
      <c r="J18939" t="s">
        <v>56439</v>
      </c>
    </row>
    <row r="18940" spans="1:10" ht="16" x14ac:dyDescent="0.2">
      <c r="A18940" t="s">
        <v>8824</v>
      </c>
      <c r="B18940" t="s">
        <v>56466</v>
      </c>
      <c r="C18940" t="s">
        <v>56467</v>
      </c>
      <c r="D18940">
        <v>2</v>
      </c>
      <c r="E18940" t="s">
        <v>13</v>
      </c>
      <c r="F18940" t="s">
        <v>13</v>
      </c>
      <c r="G18940" t="s">
        <v>56418</v>
      </c>
      <c r="H18940" s="3" t="s">
        <v>56419</v>
      </c>
      <c r="I18940" t="s">
        <v>4915</v>
      </c>
      <c r="J18940" t="s">
        <v>8825</v>
      </c>
    </row>
    <row r="18941" spans="1:10" ht="16" x14ac:dyDescent="0.2">
      <c r="A18941" t="s">
        <v>8810</v>
      </c>
      <c r="B18941" t="s">
        <v>18250</v>
      </c>
      <c r="C18941" t="s">
        <v>18251</v>
      </c>
      <c r="D18941">
        <v>4</v>
      </c>
      <c r="E18941" t="s">
        <v>13</v>
      </c>
      <c r="F18941" t="s">
        <v>13</v>
      </c>
      <c r="G18941" t="s">
        <v>56418</v>
      </c>
      <c r="H18941" s="3" t="s">
        <v>56457</v>
      </c>
      <c r="I18941" t="s">
        <v>4915</v>
      </c>
      <c r="J18941" t="s">
        <v>8812</v>
      </c>
    </row>
    <row r="18942" spans="1:10" ht="16" x14ac:dyDescent="0.2">
      <c r="A18942" t="s">
        <v>56468</v>
      </c>
      <c r="B18942" t="s">
        <v>18250</v>
      </c>
      <c r="C18942" t="s">
        <v>18251</v>
      </c>
      <c r="D18942">
        <v>1</v>
      </c>
      <c r="E18942" t="s">
        <v>13</v>
      </c>
      <c r="F18942" t="s">
        <v>13</v>
      </c>
      <c r="G18942" t="s">
        <v>56418</v>
      </c>
      <c r="H18942" s="3" t="s">
        <v>56419</v>
      </c>
      <c r="I18942" t="s">
        <v>4915</v>
      </c>
      <c r="J18942" t="s">
        <v>56469</v>
      </c>
    </row>
    <row r="18943" spans="1:10" ht="16" x14ac:dyDescent="0.2">
      <c r="A18943" t="s">
        <v>56433</v>
      </c>
      <c r="B18943" t="s">
        <v>56470</v>
      </c>
      <c r="C18943" t="s">
        <v>56465</v>
      </c>
      <c r="D18943">
        <v>2</v>
      </c>
      <c r="E18943" t="s">
        <v>13</v>
      </c>
      <c r="F18943" t="s">
        <v>13</v>
      </c>
      <c r="G18943" t="s">
        <v>56418</v>
      </c>
      <c r="H18943" s="3" t="s">
        <v>56471</v>
      </c>
      <c r="I18943" t="s">
        <v>4915</v>
      </c>
      <c r="J18943" t="s">
        <v>56435</v>
      </c>
    </row>
    <row r="18944" spans="1:10" ht="16" x14ac:dyDescent="0.2">
      <c r="A18944" t="s">
        <v>8810</v>
      </c>
      <c r="B18944" t="s">
        <v>56472</v>
      </c>
      <c r="C18944" t="s">
        <v>56473</v>
      </c>
      <c r="D18944">
        <v>1</v>
      </c>
      <c r="E18944" t="s">
        <v>13</v>
      </c>
      <c r="F18944" t="s">
        <v>13</v>
      </c>
      <c r="G18944" t="s">
        <v>56418</v>
      </c>
      <c r="H18944" s="3" t="s">
        <v>56419</v>
      </c>
      <c r="I18944" t="s">
        <v>4915</v>
      </c>
      <c r="J18944" t="s">
        <v>8812</v>
      </c>
    </row>
    <row r="18945" spans="1:10" ht="16" x14ac:dyDescent="0.2">
      <c r="A18945" t="s">
        <v>8804</v>
      </c>
      <c r="B18945" t="s">
        <v>56430</v>
      </c>
      <c r="C18945" t="s">
        <v>56431</v>
      </c>
      <c r="D18945">
        <v>1</v>
      </c>
      <c r="E18945" t="s">
        <v>13</v>
      </c>
      <c r="F18945" t="s">
        <v>13</v>
      </c>
      <c r="G18945" t="s">
        <v>56418</v>
      </c>
      <c r="H18945" s="3" t="s">
        <v>56432</v>
      </c>
      <c r="I18945" t="s">
        <v>4915</v>
      </c>
      <c r="J18945" t="s">
        <v>8809</v>
      </c>
    </row>
    <row r="18946" spans="1:10" ht="16" x14ac:dyDescent="0.2">
      <c r="A18946" t="s">
        <v>56474</v>
      </c>
      <c r="B18946" t="s">
        <v>18250</v>
      </c>
      <c r="C18946" t="s">
        <v>18251</v>
      </c>
      <c r="D18946">
        <v>2</v>
      </c>
      <c r="E18946" t="s">
        <v>13</v>
      </c>
      <c r="F18946" t="s">
        <v>13</v>
      </c>
      <c r="G18946" t="s">
        <v>56418</v>
      </c>
      <c r="H18946" s="3" t="s">
        <v>56432</v>
      </c>
      <c r="I18946" t="s">
        <v>4915</v>
      </c>
      <c r="J18946" t="s">
        <v>56475</v>
      </c>
    </row>
    <row r="18947" spans="1:10" ht="16" x14ac:dyDescent="0.2">
      <c r="A18947" t="s">
        <v>56476</v>
      </c>
      <c r="B18947" t="s">
        <v>56441</v>
      </c>
      <c r="C18947" t="s">
        <v>18256</v>
      </c>
      <c r="D18947">
        <v>1</v>
      </c>
      <c r="E18947" t="s">
        <v>13</v>
      </c>
      <c r="F18947" t="s">
        <v>13</v>
      </c>
      <c r="G18947" t="s">
        <v>56418</v>
      </c>
      <c r="H18947" s="3" t="s">
        <v>56419</v>
      </c>
      <c r="I18947" t="s">
        <v>4915</v>
      </c>
      <c r="J18947" t="s">
        <v>56477</v>
      </c>
    </row>
    <row r="18948" spans="1:10" ht="16" x14ac:dyDescent="0.2">
      <c r="A18948" t="s">
        <v>56474</v>
      </c>
      <c r="B18948" t="s">
        <v>56441</v>
      </c>
      <c r="C18948" t="s">
        <v>18256</v>
      </c>
      <c r="D18948">
        <v>1</v>
      </c>
      <c r="E18948" t="s">
        <v>13</v>
      </c>
      <c r="F18948" t="s">
        <v>13</v>
      </c>
      <c r="G18948" t="s">
        <v>56418</v>
      </c>
      <c r="H18948" s="3" t="s">
        <v>56432</v>
      </c>
      <c r="I18948" t="s">
        <v>4915</v>
      </c>
      <c r="J18948" t="s">
        <v>56475</v>
      </c>
    </row>
    <row r="18949" spans="1:10" ht="16" x14ac:dyDescent="0.2">
      <c r="A18949" t="s">
        <v>8822</v>
      </c>
      <c r="B18949" t="s">
        <v>18250</v>
      </c>
      <c r="C18949" t="s">
        <v>18251</v>
      </c>
      <c r="D18949">
        <v>4</v>
      </c>
      <c r="E18949" t="s">
        <v>13</v>
      </c>
      <c r="F18949" t="s">
        <v>13</v>
      </c>
      <c r="G18949" t="s">
        <v>56418</v>
      </c>
      <c r="H18949" s="3" t="s">
        <v>56478</v>
      </c>
      <c r="I18949" t="s">
        <v>4915</v>
      </c>
      <c r="J18949" t="s">
        <v>8823</v>
      </c>
    </row>
    <row r="18950" spans="1:10" ht="16" x14ac:dyDescent="0.2">
      <c r="A18950" t="s">
        <v>8818</v>
      </c>
      <c r="B18950" t="s">
        <v>18250</v>
      </c>
      <c r="C18950" t="s">
        <v>18251</v>
      </c>
      <c r="D18950">
        <v>1</v>
      </c>
      <c r="E18950" t="s">
        <v>13</v>
      </c>
      <c r="F18950" t="s">
        <v>13</v>
      </c>
      <c r="G18950" t="s">
        <v>56418</v>
      </c>
      <c r="H18950" s="3" t="s">
        <v>56419</v>
      </c>
      <c r="I18950" t="s">
        <v>4915</v>
      </c>
      <c r="J18950" t="s">
        <v>8819</v>
      </c>
    </row>
    <row r="18951" spans="1:10" ht="16" x14ac:dyDescent="0.2">
      <c r="A18951" t="s">
        <v>56110</v>
      </c>
      <c r="B18951" t="s">
        <v>56479</v>
      </c>
      <c r="C18951" t="s">
        <v>56480</v>
      </c>
      <c r="D18951">
        <v>3</v>
      </c>
      <c r="E18951" t="s">
        <v>13</v>
      </c>
      <c r="F18951" t="s">
        <v>13</v>
      </c>
      <c r="G18951" t="s">
        <v>56418</v>
      </c>
      <c r="H18951" s="3" t="s">
        <v>56423</v>
      </c>
      <c r="I18951" t="s">
        <v>4915</v>
      </c>
      <c r="J18951" t="s">
        <v>56114</v>
      </c>
    </row>
    <row r="18952" spans="1:10" ht="16" x14ac:dyDescent="0.2">
      <c r="A18952" t="s">
        <v>21578</v>
      </c>
      <c r="B18952" t="s">
        <v>18250</v>
      </c>
      <c r="C18952" t="s">
        <v>18251</v>
      </c>
      <c r="D18952">
        <v>1</v>
      </c>
      <c r="E18952" t="s">
        <v>13</v>
      </c>
      <c r="F18952" t="s">
        <v>13</v>
      </c>
      <c r="G18952" t="s">
        <v>56418</v>
      </c>
      <c r="H18952" s="3" t="s">
        <v>56432</v>
      </c>
      <c r="I18952" t="s">
        <v>4915</v>
      </c>
      <c r="J18952" t="s">
        <v>21583</v>
      </c>
    </row>
    <row r="18953" spans="1:10" ht="16" x14ac:dyDescent="0.2">
      <c r="A18953" t="s">
        <v>50321</v>
      </c>
      <c r="B18953" t="s">
        <v>56436</v>
      </c>
      <c r="C18953" t="s">
        <v>56437</v>
      </c>
      <c r="D18953">
        <v>1</v>
      </c>
      <c r="E18953" t="s">
        <v>13</v>
      </c>
      <c r="F18953" t="s">
        <v>13</v>
      </c>
      <c r="G18953" t="s">
        <v>56418</v>
      </c>
      <c r="H18953" s="3" t="s">
        <v>56434</v>
      </c>
      <c r="I18953" t="s">
        <v>4915</v>
      </c>
      <c r="J18953" t="s">
        <v>50322</v>
      </c>
    </row>
    <row r="18954" spans="1:10" ht="16" x14ac:dyDescent="0.2">
      <c r="A18954" t="s">
        <v>56121</v>
      </c>
      <c r="B18954" t="s">
        <v>18250</v>
      </c>
      <c r="C18954" t="s">
        <v>18251</v>
      </c>
      <c r="D18954">
        <v>1</v>
      </c>
      <c r="E18954" t="s">
        <v>13</v>
      </c>
      <c r="F18954" t="s">
        <v>13</v>
      </c>
      <c r="G18954" t="s">
        <v>56418</v>
      </c>
      <c r="H18954" s="3" t="s">
        <v>56419</v>
      </c>
      <c r="I18954" t="s">
        <v>4915</v>
      </c>
      <c r="J18954" t="s">
        <v>56122</v>
      </c>
    </row>
    <row r="18955" spans="1:10" ht="16" x14ac:dyDescent="0.2">
      <c r="A18955" t="s">
        <v>8818</v>
      </c>
      <c r="B18955" t="s">
        <v>56481</v>
      </c>
      <c r="C18955" t="s">
        <v>56482</v>
      </c>
      <c r="D18955">
        <v>4</v>
      </c>
      <c r="E18955" t="s">
        <v>13</v>
      </c>
      <c r="F18955" t="s">
        <v>13</v>
      </c>
      <c r="G18955" t="s">
        <v>56418</v>
      </c>
      <c r="H18955" s="3" t="s">
        <v>56419</v>
      </c>
      <c r="I18955" t="s">
        <v>4915</v>
      </c>
      <c r="J18955" t="s">
        <v>8819</v>
      </c>
    </row>
    <row r="18956" spans="1:10" ht="16" x14ac:dyDescent="0.2">
      <c r="A18956" t="s">
        <v>56483</v>
      </c>
      <c r="B18956" t="s">
        <v>18255</v>
      </c>
      <c r="C18956" t="s">
        <v>18256</v>
      </c>
      <c r="D18956">
        <v>2</v>
      </c>
      <c r="E18956" t="s">
        <v>13</v>
      </c>
      <c r="F18956" t="s">
        <v>13</v>
      </c>
      <c r="G18956" t="s">
        <v>56418</v>
      </c>
      <c r="H18956" s="3" t="s">
        <v>56432</v>
      </c>
      <c r="I18956" t="s">
        <v>4915</v>
      </c>
      <c r="J18956" t="s">
        <v>56484</v>
      </c>
    </row>
    <row r="18957" spans="1:10" ht="16" x14ac:dyDescent="0.2">
      <c r="A18957" t="s">
        <v>56485</v>
      </c>
      <c r="B18957" t="s">
        <v>18255</v>
      </c>
      <c r="C18957" t="s">
        <v>18256</v>
      </c>
      <c r="D18957">
        <v>1</v>
      </c>
      <c r="E18957" t="s">
        <v>13</v>
      </c>
      <c r="F18957" t="s">
        <v>13</v>
      </c>
      <c r="G18957" t="s">
        <v>56418</v>
      </c>
      <c r="H18957" s="3" t="s">
        <v>56434</v>
      </c>
      <c r="I18957" t="s">
        <v>4915</v>
      </c>
      <c r="J18957" t="s">
        <v>56486</v>
      </c>
    </row>
    <row r="18958" spans="1:10" ht="16" x14ac:dyDescent="0.2">
      <c r="A18958" t="s">
        <v>8804</v>
      </c>
      <c r="B18958" t="s">
        <v>18250</v>
      </c>
      <c r="C18958" t="s">
        <v>18251</v>
      </c>
      <c r="D18958">
        <v>2</v>
      </c>
      <c r="E18958" t="s">
        <v>13</v>
      </c>
      <c r="F18958" t="s">
        <v>13</v>
      </c>
      <c r="G18958" t="s">
        <v>56418</v>
      </c>
      <c r="H18958" s="3" t="s">
        <v>56432</v>
      </c>
      <c r="I18958" t="s">
        <v>4915</v>
      </c>
      <c r="J18958" t="s">
        <v>8809</v>
      </c>
    </row>
    <row r="18959" spans="1:10" ht="16" x14ac:dyDescent="0.2">
      <c r="A18959" t="s">
        <v>56110</v>
      </c>
      <c r="B18959" t="s">
        <v>18255</v>
      </c>
      <c r="C18959" t="s">
        <v>18256</v>
      </c>
      <c r="D18959">
        <v>1</v>
      </c>
      <c r="E18959" t="s">
        <v>13</v>
      </c>
      <c r="F18959" t="s">
        <v>13</v>
      </c>
      <c r="G18959" t="s">
        <v>56418</v>
      </c>
      <c r="H18959" s="3" t="s">
        <v>56423</v>
      </c>
      <c r="I18959" t="s">
        <v>4915</v>
      </c>
      <c r="J18959" t="s">
        <v>56114</v>
      </c>
    </row>
    <row r="18960" spans="1:10" ht="16" x14ac:dyDescent="0.2">
      <c r="A18960" t="s">
        <v>56474</v>
      </c>
      <c r="B18960" t="s">
        <v>56487</v>
      </c>
      <c r="C18960" t="s">
        <v>56488</v>
      </c>
      <c r="D18960">
        <v>3</v>
      </c>
      <c r="E18960" t="s">
        <v>13</v>
      </c>
      <c r="F18960" t="s">
        <v>13</v>
      </c>
      <c r="G18960" t="s">
        <v>56418</v>
      </c>
      <c r="H18960" s="3" t="s">
        <v>56432</v>
      </c>
      <c r="I18960" t="s">
        <v>4915</v>
      </c>
      <c r="J18960" t="s">
        <v>56475</v>
      </c>
    </row>
    <row r="18961" spans="1:10" ht="16" x14ac:dyDescent="0.2">
      <c r="A18961" t="s">
        <v>21592</v>
      </c>
      <c r="B18961" t="s">
        <v>18250</v>
      </c>
      <c r="C18961" t="s">
        <v>18251</v>
      </c>
      <c r="D18961">
        <v>2</v>
      </c>
      <c r="E18961" t="s">
        <v>13</v>
      </c>
      <c r="F18961" t="s">
        <v>13</v>
      </c>
      <c r="G18961" t="s">
        <v>56418</v>
      </c>
      <c r="H18961" s="3" t="s">
        <v>56432</v>
      </c>
      <c r="I18961" t="s">
        <v>4915</v>
      </c>
      <c r="J18961" t="s">
        <v>21595</v>
      </c>
    </row>
    <row r="18962" spans="1:10" ht="16" x14ac:dyDescent="0.2">
      <c r="A18962" t="s">
        <v>21592</v>
      </c>
      <c r="B18962" t="s">
        <v>56421</v>
      </c>
      <c r="C18962" t="s">
        <v>56422</v>
      </c>
      <c r="D18962">
        <v>1</v>
      </c>
      <c r="E18962" t="s">
        <v>13</v>
      </c>
      <c r="F18962" t="s">
        <v>13</v>
      </c>
      <c r="G18962" t="s">
        <v>56418</v>
      </c>
      <c r="H18962" s="3" t="s">
        <v>56432</v>
      </c>
      <c r="I18962" t="s">
        <v>4915</v>
      </c>
      <c r="J18962" t="s">
        <v>21595</v>
      </c>
    </row>
    <row r="18963" spans="1:10" ht="16" x14ac:dyDescent="0.2">
      <c r="A18963" t="s">
        <v>8810</v>
      </c>
      <c r="B18963" t="s">
        <v>56489</v>
      </c>
      <c r="C18963" t="s">
        <v>56490</v>
      </c>
      <c r="D18963">
        <v>3</v>
      </c>
      <c r="E18963" t="s">
        <v>13</v>
      </c>
      <c r="F18963" t="s">
        <v>13</v>
      </c>
      <c r="G18963" t="s">
        <v>56418</v>
      </c>
      <c r="H18963" s="3" t="s">
        <v>56419</v>
      </c>
      <c r="I18963" t="s">
        <v>4915</v>
      </c>
      <c r="J18963" t="s">
        <v>8812</v>
      </c>
    </row>
    <row r="18964" spans="1:10" ht="32" x14ac:dyDescent="0.2">
      <c r="A18964" t="s">
        <v>56491</v>
      </c>
      <c r="B18964" t="s">
        <v>56444</v>
      </c>
      <c r="C18964" t="s">
        <v>56445</v>
      </c>
      <c r="D18964">
        <v>1</v>
      </c>
      <c r="E18964" t="s">
        <v>13</v>
      </c>
      <c r="F18964" t="s">
        <v>13</v>
      </c>
      <c r="G18964" t="s">
        <v>56418</v>
      </c>
      <c r="H18964" s="3" t="s">
        <v>56446</v>
      </c>
      <c r="I18964" t="s">
        <v>4915</v>
      </c>
      <c r="J18964" t="s">
        <v>56492</v>
      </c>
    </row>
    <row r="18965" spans="1:10" ht="16" x14ac:dyDescent="0.2">
      <c r="A18965" t="s">
        <v>8824</v>
      </c>
      <c r="B18965" t="s">
        <v>56470</v>
      </c>
      <c r="C18965" t="s">
        <v>56465</v>
      </c>
      <c r="D18965">
        <v>1</v>
      </c>
      <c r="E18965" t="s">
        <v>13</v>
      </c>
      <c r="F18965" t="s">
        <v>13</v>
      </c>
      <c r="G18965" t="s">
        <v>56418</v>
      </c>
      <c r="H18965" s="3" t="s">
        <v>56419</v>
      </c>
      <c r="I18965" t="s">
        <v>4915</v>
      </c>
      <c r="J18965" t="s">
        <v>8825</v>
      </c>
    </row>
    <row r="18966" spans="1:10" ht="16" x14ac:dyDescent="0.2">
      <c r="A18966" t="s">
        <v>56483</v>
      </c>
      <c r="B18966" t="s">
        <v>56459</v>
      </c>
      <c r="C18966" t="s">
        <v>56460</v>
      </c>
      <c r="D18966">
        <v>3</v>
      </c>
      <c r="E18966" t="s">
        <v>13</v>
      </c>
      <c r="F18966" t="s">
        <v>13</v>
      </c>
      <c r="G18966" t="s">
        <v>56418</v>
      </c>
      <c r="H18966" s="3" t="s">
        <v>56432</v>
      </c>
      <c r="I18966" t="s">
        <v>4915</v>
      </c>
      <c r="J18966" t="s">
        <v>56484</v>
      </c>
    </row>
    <row r="18967" spans="1:10" ht="32" x14ac:dyDescent="0.2">
      <c r="A18967" t="s">
        <v>56493</v>
      </c>
      <c r="B18967" t="s">
        <v>56444</v>
      </c>
      <c r="C18967" t="s">
        <v>56445</v>
      </c>
      <c r="D18967">
        <v>1</v>
      </c>
      <c r="E18967" t="s">
        <v>13</v>
      </c>
      <c r="F18967" t="s">
        <v>13</v>
      </c>
      <c r="G18967" t="s">
        <v>56418</v>
      </c>
      <c r="H18967" s="3" t="s">
        <v>56446</v>
      </c>
      <c r="I18967" t="s">
        <v>4915</v>
      </c>
      <c r="J18967" t="s">
        <v>56494</v>
      </c>
    </row>
    <row r="18968" spans="1:10" ht="16" x14ac:dyDescent="0.2">
      <c r="A18968" t="s">
        <v>56433</v>
      </c>
      <c r="B18968" t="s">
        <v>56436</v>
      </c>
      <c r="C18968" t="s">
        <v>56437</v>
      </c>
      <c r="D18968">
        <v>1</v>
      </c>
      <c r="E18968" t="s">
        <v>13</v>
      </c>
      <c r="F18968" t="s">
        <v>13</v>
      </c>
      <c r="G18968" t="s">
        <v>56418</v>
      </c>
      <c r="H18968" s="3" t="s">
        <v>56478</v>
      </c>
      <c r="I18968" t="s">
        <v>4915</v>
      </c>
      <c r="J18968" t="s">
        <v>56435</v>
      </c>
    </row>
    <row r="18969" spans="1:10" ht="16" x14ac:dyDescent="0.2">
      <c r="A18969" t="s">
        <v>50326</v>
      </c>
      <c r="B18969" t="s">
        <v>56436</v>
      </c>
      <c r="C18969" t="s">
        <v>56437</v>
      </c>
      <c r="D18969">
        <v>1</v>
      </c>
      <c r="E18969" t="s">
        <v>13</v>
      </c>
      <c r="F18969" t="s">
        <v>13</v>
      </c>
      <c r="G18969" t="s">
        <v>56418</v>
      </c>
      <c r="H18969" s="3" t="s">
        <v>56434</v>
      </c>
      <c r="I18969" t="s">
        <v>4915</v>
      </c>
      <c r="J18969" t="s">
        <v>50327</v>
      </c>
    </row>
    <row r="18970" spans="1:10" ht="32" x14ac:dyDescent="0.2">
      <c r="A18970" t="s">
        <v>6553</v>
      </c>
      <c r="B18970" t="s">
        <v>18250</v>
      </c>
      <c r="C18970" t="s">
        <v>18251</v>
      </c>
      <c r="D18970">
        <v>1</v>
      </c>
      <c r="E18970" t="s">
        <v>13</v>
      </c>
      <c r="F18970" t="s">
        <v>13</v>
      </c>
      <c r="G18970" t="s">
        <v>56418</v>
      </c>
      <c r="H18970" s="3" t="s">
        <v>56495</v>
      </c>
      <c r="I18970" t="s">
        <v>4915</v>
      </c>
      <c r="J18970" t="s">
        <v>6558</v>
      </c>
    </row>
    <row r="18971" spans="1:10" ht="16" x14ac:dyDescent="0.2">
      <c r="A18971" t="s">
        <v>56483</v>
      </c>
      <c r="B18971" t="s">
        <v>18250</v>
      </c>
      <c r="C18971" t="s">
        <v>18251</v>
      </c>
      <c r="D18971">
        <v>1</v>
      </c>
      <c r="E18971" t="s">
        <v>13</v>
      </c>
      <c r="F18971" t="s">
        <v>13</v>
      </c>
      <c r="G18971" t="s">
        <v>56418</v>
      </c>
      <c r="H18971" s="3" t="s">
        <v>56432</v>
      </c>
      <c r="I18971" t="s">
        <v>4915</v>
      </c>
      <c r="J18971" t="s">
        <v>56484</v>
      </c>
    </row>
    <row r="18972" spans="1:10" ht="16" x14ac:dyDescent="0.2">
      <c r="A18972" t="s">
        <v>8826</v>
      </c>
      <c r="B18972" t="s">
        <v>56496</v>
      </c>
      <c r="C18972" t="s">
        <v>56497</v>
      </c>
      <c r="D18972">
        <v>1</v>
      </c>
      <c r="E18972" t="s">
        <v>13</v>
      </c>
      <c r="F18972" t="s">
        <v>13</v>
      </c>
      <c r="G18972" t="s">
        <v>56418</v>
      </c>
      <c r="H18972" s="3" t="s">
        <v>56419</v>
      </c>
      <c r="I18972" t="s">
        <v>4915</v>
      </c>
      <c r="J18972" t="s">
        <v>8827</v>
      </c>
    </row>
    <row r="18973" spans="1:10" ht="16" x14ac:dyDescent="0.2">
      <c r="A18973" t="s">
        <v>56458</v>
      </c>
      <c r="B18973" t="s">
        <v>18250</v>
      </c>
      <c r="C18973" t="s">
        <v>18251</v>
      </c>
      <c r="D18973">
        <v>2</v>
      </c>
      <c r="E18973" t="s">
        <v>13</v>
      </c>
      <c r="F18973" t="s">
        <v>13</v>
      </c>
      <c r="G18973" t="s">
        <v>56418</v>
      </c>
      <c r="H18973" s="3" t="s">
        <v>56498</v>
      </c>
      <c r="I18973" t="s">
        <v>4915</v>
      </c>
      <c r="J18973" t="s">
        <v>56461</v>
      </c>
    </row>
    <row r="18974" spans="1:10" ht="16" x14ac:dyDescent="0.2">
      <c r="A18974" t="s">
        <v>56499</v>
      </c>
      <c r="B18974" t="s">
        <v>56500</v>
      </c>
      <c r="C18974" t="s">
        <v>56501</v>
      </c>
      <c r="D18974">
        <v>2</v>
      </c>
      <c r="E18974" t="s">
        <v>13</v>
      </c>
      <c r="F18974" t="s">
        <v>13</v>
      </c>
      <c r="G18974" t="s">
        <v>56502</v>
      </c>
      <c r="H18974" s="3" t="s">
        <v>56503</v>
      </c>
      <c r="I18974" t="s">
        <v>246</v>
      </c>
      <c r="J18974" t="s">
        <v>56504</v>
      </c>
    </row>
    <row r="18975" spans="1:10" ht="16" x14ac:dyDescent="0.2">
      <c r="A18975" t="s">
        <v>56505</v>
      </c>
      <c r="B18975" t="s">
        <v>56506</v>
      </c>
      <c r="C18975" t="s">
        <v>56507</v>
      </c>
      <c r="D18975">
        <v>2</v>
      </c>
      <c r="E18975" t="s">
        <v>13</v>
      </c>
      <c r="F18975" t="s">
        <v>13</v>
      </c>
      <c r="G18975" t="s">
        <v>56502</v>
      </c>
      <c r="H18975" s="3" t="s">
        <v>56508</v>
      </c>
      <c r="I18975" t="s">
        <v>246</v>
      </c>
      <c r="J18975" t="s">
        <v>56509</v>
      </c>
    </row>
    <row r="18976" spans="1:10" ht="16" x14ac:dyDescent="0.2">
      <c r="A18976" t="s">
        <v>56510</v>
      </c>
      <c r="B18976" t="s">
        <v>56511</v>
      </c>
      <c r="C18976" t="s">
        <v>56512</v>
      </c>
      <c r="D18976">
        <v>4</v>
      </c>
      <c r="E18976" t="s">
        <v>13</v>
      </c>
      <c r="F18976" t="s">
        <v>13</v>
      </c>
      <c r="G18976" t="s">
        <v>56502</v>
      </c>
      <c r="H18976" s="3" t="s">
        <v>56508</v>
      </c>
      <c r="I18976" t="s">
        <v>246</v>
      </c>
      <c r="J18976" t="s">
        <v>56513</v>
      </c>
    </row>
    <row r="18977" spans="1:10" ht="16" x14ac:dyDescent="0.2">
      <c r="A18977" t="s">
        <v>56514</v>
      </c>
      <c r="B18977" t="s">
        <v>56515</v>
      </c>
      <c r="C18977" t="s">
        <v>56516</v>
      </c>
      <c r="D18977">
        <v>4</v>
      </c>
      <c r="E18977" t="s">
        <v>13</v>
      </c>
      <c r="F18977" t="s">
        <v>13</v>
      </c>
      <c r="G18977" t="s">
        <v>56502</v>
      </c>
      <c r="H18977" s="3" t="s">
        <v>56508</v>
      </c>
      <c r="I18977" t="s">
        <v>246</v>
      </c>
      <c r="J18977" t="s">
        <v>56517</v>
      </c>
    </row>
    <row r="18978" spans="1:10" ht="16" x14ac:dyDescent="0.2">
      <c r="A18978" t="s">
        <v>56505</v>
      </c>
      <c r="B18978" t="s">
        <v>56518</v>
      </c>
      <c r="C18978" t="s">
        <v>56519</v>
      </c>
      <c r="D18978">
        <v>4</v>
      </c>
      <c r="E18978" t="s">
        <v>13</v>
      </c>
      <c r="F18978" t="s">
        <v>13</v>
      </c>
      <c r="G18978" t="s">
        <v>56502</v>
      </c>
      <c r="H18978" s="3" t="s">
        <v>56508</v>
      </c>
      <c r="I18978" t="s">
        <v>246</v>
      </c>
      <c r="J18978" t="s">
        <v>56509</v>
      </c>
    </row>
    <row r="18979" spans="1:10" ht="16" x14ac:dyDescent="0.2">
      <c r="A18979" t="s">
        <v>56499</v>
      </c>
      <c r="B18979" t="s">
        <v>56520</v>
      </c>
      <c r="C18979" t="s">
        <v>56521</v>
      </c>
      <c r="D18979">
        <v>3</v>
      </c>
      <c r="E18979" t="s">
        <v>13</v>
      </c>
      <c r="F18979" t="s">
        <v>13</v>
      </c>
      <c r="G18979" t="s">
        <v>56502</v>
      </c>
      <c r="H18979" s="3" t="s">
        <v>56503</v>
      </c>
      <c r="I18979" t="s">
        <v>246</v>
      </c>
      <c r="J18979" t="s">
        <v>56504</v>
      </c>
    </row>
    <row r="18980" spans="1:10" ht="16" x14ac:dyDescent="0.2">
      <c r="A18980" t="s">
        <v>56522</v>
      </c>
      <c r="B18980" t="s">
        <v>56523</v>
      </c>
      <c r="C18980" t="s">
        <v>56524</v>
      </c>
      <c r="D18980">
        <v>1</v>
      </c>
      <c r="E18980" t="s">
        <v>13</v>
      </c>
      <c r="F18980" t="s">
        <v>13</v>
      </c>
      <c r="G18980" t="s">
        <v>56502</v>
      </c>
      <c r="H18980" s="3" t="s">
        <v>56508</v>
      </c>
      <c r="I18980" t="s">
        <v>246</v>
      </c>
      <c r="J18980" t="s">
        <v>56525</v>
      </c>
    </row>
    <row r="18981" spans="1:10" ht="16" x14ac:dyDescent="0.2">
      <c r="A18981" t="s">
        <v>56514</v>
      </c>
      <c r="B18981" t="s">
        <v>56526</v>
      </c>
      <c r="C18981" t="s">
        <v>56527</v>
      </c>
      <c r="D18981">
        <v>3</v>
      </c>
      <c r="E18981" t="s">
        <v>13</v>
      </c>
      <c r="F18981" t="s">
        <v>13</v>
      </c>
      <c r="G18981" t="s">
        <v>56502</v>
      </c>
      <c r="H18981" s="3" t="s">
        <v>56508</v>
      </c>
      <c r="I18981" t="s">
        <v>246</v>
      </c>
      <c r="J18981" t="s">
        <v>56517</v>
      </c>
    </row>
    <row r="18982" spans="1:10" ht="16" x14ac:dyDescent="0.2">
      <c r="A18982" t="s">
        <v>56514</v>
      </c>
      <c r="B18982" t="s">
        <v>56528</v>
      </c>
      <c r="C18982" t="s">
        <v>56529</v>
      </c>
      <c r="D18982">
        <v>6</v>
      </c>
      <c r="E18982" t="s">
        <v>13</v>
      </c>
      <c r="F18982" t="s">
        <v>13</v>
      </c>
      <c r="G18982" t="s">
        <v>56502</v>
      </c>
      <c r="H18982" s="3" t="s">
        <v>56508</v>
      </c>
      <c r="I18982" t="s">
        <v>246</v>
      </c>
      <c r="J18982" t="s">
        <v>56517</v>
      </c>
    </row>
    <row r="18983" spans="1:10" ht="16" x14ac:dyDescent="0.2">
      <c r="A18983" t="s">
        <v>56514</v>
      </c>
      <c r="B18983" t="s">
        <v>56530</v>
      </c>
      <c r="C18983" t="s">
        <v>56531</v>
      </c>
      <c r="D18983">
        <v>7</v>
      </c>
      <c r="E18983" t="s">
        <v>13</v>
      </c>
      <c r="F18983" t="s">
        <v>13</v>
      </c>
      <c r="G18983" t="s">
        <v>56502</v>
      </c>
      <c r="H18983" s="3" t="s">
        <v>56508</v>
      </c>
      <c r="I18983" t="s">
        <v>246</v>
      </c>
      <c r="J18983" t="s">
        <v>56517</v>
      </c>
    </row>
    <row r="18984" spans="1:10" ht="16" x14ac:dyDescent="0.2">
      <c r="A18984" t="s">
        <v>56304</v>
      </c>
      <c r="B18984" t="s">
        <v>56532</v>
      </c>
      <c r="C18984" t="s">
        <v>56533</v>
      </c>
      <c r="D18984">
        <v>2</v>
      </c>
      <c r="E18984" t="s">
        <v>13</v>
      </c>
      <c r="F18984" t="s">
        <v>13</v>
      </c>
      <c r="G18984" t="s">
        <v>56502</v>
      </c>
      <c r="H18984" s="3" t="s">
        <v>56508</v>
      </c>
      <c r="I18984" t="s">
        <v>246</v>
      </c>
      <c r="J18984" t="s">
        <v>56307</v>
      </c>
    </row>
    <row r="18985" spans="1:10" ht="16" x14ac:dyDescent="0.2">
      <c r="A18985" t="s">
        <v>56522</v>
      </c>
      <c r="B18985" t="s">
        <v>56534</v>
      </c>
      <c r="C18985" t="s">
        <v>56535</v>
      </c>
      <c r="D18985">
        <v>3</v>
      </c>
      <c r="E18985" t="s">
        <v>13</v>
      </c>
      <c r="F18985" t="s">
        <v>13</v>
      </c>
      <c r="G18985" t="s">
        <v>56502</v>
      </c>
      <c r="H18985" s="3" t="s">
        <v>56508</v>
      </c>
      <c r="I18985" t="s">
        <v>246</v>
      </c>
      <c r="J18985" t="s">
        <v>56525</v>
      </c>
    </row>
    <row r="18986" spans="1:10" ht="16" x14ac:dyDescent="0.2">
      <c r="A18986" t="s">
        <v>56536</v>
      </c>
      <c r="B18986" t="s">
        <v>56537</v>
      </c>
      <c r="C18986" t="s">
        <v>56538</v>
      </c>
      <c r="D18986">
        <v>4</v>
      </c>
      <c r="E18986" t="s">
        <v>13</v>
      </c>
      <c r="F18986" t="s">
        <v>13</v>
      </c>
      <c r="G18986" t="s">
        <v>56502</v>
      </c>
      <c r="H18986" s="3" t="s">
        <v>56508</v>
      </c>
      <c r="I18986" t="s">
        <v>246</v>
      </c>
      <c r="J18986" t="s">
        <v>56539</v>
      </c>
    </row>
    <row r="18987" spans="1:10" ht="16" x14ac:dyDescent="0.2">
      <c r="A18987" t="s">
        <v>56514</v>
      </c>
      <c r="B18987" t="s">
        <v>56540</v>
      </c>
      <c r="C18987" t="s">
        <v>56541</v>
      </c>
      <c r="D18987">
        <v>1</v>
      </c>
      <c r="E18987" t="s">
        <v>13</v>
      </c>
      <c r="F18987" t="s">
        <v>13</v>
      </c>
      <c r="G18987" t="s">
        <v>56502</v>
      </c>
      <c r="H18987" s="3" t="s">
        <v>56508</v>
      </c>
      <c r="I18987" t="s">
        <v>246</v>
      </c>
      <c r="J18987" t="s">
        <v>56517</v>
      </c>
    </row>
    <row r="18988" spans="1:10" ht="16" x14ac:dyDescent="0.2">
      <c r="A18988" t="s">
        <v>56510</v>
      </c>
      <c r="B18988" t="s">
        <v>56530</v>
      </c>
      <c r="C18988" t="s">
        <v>56531</v>
      </c>
      <c r="D18988">
        <v>3</v>
      </c>
      <c r="E18988" t="s">
        <v>13</v>
      </c>
      <c r="F18988" t="s">
        <v>13</v>
      </c>
      <c r="G18988" t="s">
        <v>56502</v>
      </c>
      <c r="H18988" s="3" t="s">
        <v>56508</v>
      </c>
      <c r="I18988" t="s">
        <v>246</v>
      </c>
      <c r="J18988" t="s">
        <v>56513</v>
      </c>
    </row>
    <row r="18989" spans="1:10" ht="16" x14ac:dyDescent="0.2">
      <c r="A18989" t="s">
        <v>56514</v>
      </c>
      <c r="B18989" t="s">
        <v>56542</v>
      </c>
      <c r="C18989" t="s">
        <v>56543</v>
      </c>
      <c r="D18989">
        <v>2</v>
      </c>
      <c r="E18989" t="s">
        <v>13</v>
      </c>
      <c r="F18989" t="s">
        <v>13</v>
      </c>
      <c r="G18989" t="s">
        <v>56502</v>
      </c>
      <c r="H18989" s="3" t="s">
        <v>56508</v>
      </c>
      <c r="I18989" t="s">
        <v>246</v>
      </c>
      <c r="J18989" t="s">
        <v>56517</v>
      </c>
    </row>
    <row r="18990" spans="1:10" ht="16" x14ac:dyDescent="0.2">
      <c r="A18990" t="s">
        <v>56536</v>
      </c>
      <c r="B18990" t="s">
        <v>56544</v>
      </c>
      <c r="C18990" t="s">
        <v>56545</v>
      </c>
      <c r="D18990">
        <v>1</v>
      </c>
      <c r="E18990" t="s">
        <v>13</v>
      </c>
      <c r="F18990" t="s">
        <v>13</v>
      </c>
      <c r="G18990" t="s">
        <v>56502</v>
      </c>
      <c r="H18990" s="3" t="s">
        <v>56508</v>
      </c>
      <c r="I18990" t="s">
        <v>246</v>
      </c>
      <c r="J18990" t="s">
        <v>56539</v>
      </c>
    </row>
    <row r="18991" spans="1:10" ht="16" x14ac:dyDescent="0.2">
      <c r="A18991" t="s">
        <v>56536</v>
      </c>
      <c r="B18991" t="s">
        <v>56546</v>
      </c>
      <c r="C18991" t="s">
        <v>56547</v>
      </c>
      <c r="D18991">
        <v>2</v>
      </c>
      <c r="E18991" t="s">
        <v>13</v>
      </c>
      <c r="F18991" t="s">
        <v>13</v>
      </c>
      <c r="G18991" t="s">
        <v>56502</v>
      </c>
      <c r="H18991" s="3" t="s">
        <v>56508</v>
      </c>
      <c r="I18991" t="s">
        <v>246</v>
      </c>
      <c r="J18991" t="s">
        <v>56539</v>
      </c>
    </row>
    <row r="18992" spans="1:10" ht="16" x14ac:dyDescent="0.2">
      <c r="A18992" t="s">
        <v>56514</v>
      </c>
      <c r="B18992" t="s">
        <v>56548</v>
      </c>
      <c r="C18992" t="s">
        <v>56549</v>
      </c>
      <c r="D18992">
        <v>5</v>
      </c>
      <c r="E18992" t="s">
        <v>13</v>
      </c>
      <c r="F18992" t="s">
        <v>13</v>
      </c>
      <c r="G18992" t="s">
        <v>56502</v>
      </c>
      <c r="H18992" s="3" t="s">
        <v>56508</v>
      </c>
      <c r="I18992" t="s">
        <v>246</v>
      </c>
      <c r="J18992" t="s">
        <v>56517</v>
      </c>
    </row>
    <row r="18993" spans="1:10" ht="16" x14ac:dyDescent="0.2">
      <c r="A18993" t="s">
        <v>56522</v>
      </c>
      <c r="B18993" t="s">
        <v>56550</v>
      </c>
      <c r="C18993" t="s">
        <v>56551</v>
      </c>
      <c r="D18993">
        <v>2</v>
      </c>
      <c r="E18993" t="s">
        <v>13</v>
      </c>
      <c r="F18993" t="s">
        <v>13</v>
      </c>
      <c r="G18993" t="s">
        <v>56502</v>
      </c>
      <c r="H18993" s="3" t="s">
        <v>56508</v>
      </c>
      <c r="I18993" t="s">
        <v>246</v>
      </c>
      <c r="J18993" t="s">
        <v>56525</v>
      </c>
    </row>
    <row r="18994" spans="1:10" ht="16" x14ac:dyDescent="0.2">
      <c r="A18994" t="s">
        <v>56552</v>
      </c>
      <c r="B18994" t="s">
        <v>56553</v>
      </c>
      <c r="C18994" t="s">
        <v>56554</v>
      </c>
      <c r="D18994">
        <v>2</v>
      </c>
      <c r="E18994" t="s">
        <v>13</v>
      </c>
      <c r="F18994" t="s">
        <v>13</v>
      </c>
      <c r="G18994" t="s">
        <v>56502</v>
      </c>
      <c r="H18994" s="3" t="s">
        <v>56508</v>
      </c>
      <c r="I18994" t="s">
        <v>246</v>
      </c>
      <c r="J18994" t="s">
        <v>56555</v>
      </c>
    </row>
    <row r="18995" spans="1:10" ht="16" x14ac:dyDescent="0.2">
      <c r="A18995" t="s">
        <v>56552</v>
      </c>
      <c r="B18995" t="s">
        <v>56534</v>
      </c>
      <c r="C18995" t="s">
        <v>56535</v>
      </c>
      <c r="D18995">
        <v>3</v>
      </c>
      <c r="E18995" t="s">
        <v>13</v>
      </c>
      <c r="F18995" t="s">
        <v>13</v>
      </c>
      <c r="G18995" t="s">
        <v>56502</v>
      </c>
      <c r="H18995" s="3" t="s">
        <v>56508</v>
      </c>
      <c r="I18995" t="s">
        <v>246</v>
      </c>
      <c r="J18995" t="s">
        <v>56555</v>
      </c>
    </row>
    <row r="18996" spans="1:10" ht="16" x14ac:dyDescent="0.2">
      <c r="A18996" t="s">
        <v>56510</v>
      </c>
      <c r="B18996" t="s">
        <v>56556</v>
      </c>
      <c r="C18996" t="s">
        <v>56557</v>
      </c>
      <c r="D18996">
        <v>2</v>
      </c>
      <c r="E18996" t="s">
        <v>13</v>
      </c>
      <c r="F18996" t="s">
        <v>13</v>
      </c>
      <c r="G18996" t="s">
        <v>56502</v>
      </c>
      <c r="H18996" s="3" t="s">
        <v>56508</v>
      </c>
      <c r="I18996" t="s">
        <v>246</v>
      </c>
      <c r="J18996" t="s">
        <v>56513</v>
      </c>
    </row>
    <row r="18997" spans="1:10" ht="16" x14ac:dyDescent="0.2">
      <c r="A18997" t="s">
        <v>56304</v>
      </c>
      <c r="B18997" t="s">
        <v>56558</v>
      </c>
      <c r="C18997" t="s">
        <v>56559</v>
      </c>
      <c r="D18997">
        <v>3</v>
      </c>
      <c r="E18997" t="s">
        <v>13</v>
      </c>
      <c r="F18997" t="s">
        <v>13</v>
      </c>
      <c r="G18997" t="s">
        <v>56502</v>
      </c>
      <c r="H18997" s="3" t="s">
        <v>56508</v>
      </c>
      <c r="I18997" t="s">
        <v>246</v>
      </c>
      <c r="J18997" t="s">
        <v>56307</v>
      </c>
    </row>
    <row r="18998" spans="1:10" ht="16" x14ac:dyDescent="0.2">
      <c r="A18998" t="s">
        <v>56510</v>
      </c>
      <c r="B18998" t="s">
        <v>56560</v>
      </c>
      <c r="C18998" t="s">
        <v>56561</v>
      </c>
      <c r="D18998">
        <v>1</v>
      </c>
      <c r="E18998" t="s">
        <v>13</v>
      </c>
      <c r="F18998" t="s">
        <v>13</v>
      </c>
      <c r="G18998" t="s">
        <v>56502</v>
      </c>
      <c r="H18998" s="3" t="s">
        <v>56508</v>
      </c>
      <c r="I18998" t="s">
        <v>246</v>
      </c>
      <c r="J18998" t="s">
        <v>56513</v>
      </c>
    </row>
    <row r="18999" spans="1:10" ht="16" x14ac:dyDescent="0.2">
      <c r="A18999" t="s">
        <v>56304</v>
      </c>
      <c r="B18999" t="s">
        <v>56562</v>
      </c>
      <c r="C18999" t="s">
        <v>56563</v>
      </c>
      <c r="D18999">
        <v>1</v>
      </c>
      <c r="E18999" t="s">
        <v>13</v>
      </c>
      <c r="F18999" t="s">
        <v>13</v>
      </c>
      <c r="G18999" t="s">
        <v>56502</v>
      </c>
      <c r="H18999" s="3" t="s">
        <v>56508</v>
      </c>
      <c r="I18999" t="s">
        <v>246</v>
      </c>
      <c r="J18999" t="s">
        <v>56307</v>
      </c>
    </row>
    <row r="19000" spans="1:10" ht="16" x14ac:dyDescent="0.2">
      <c r="A19000" t="s">
        <v>56505</v>
      </c>
      <c r="B19000" t="s">
        <v>56564</v>
      </c>
      <c r="C19000" t="s">
        <v>56565</v>
      </c>
      <c r="D19000">
        <v>3</v>
      </c>
      <c r="E19000" t="s">
        <v>13</v>
      </c>
      <c r="F19000" t="s">
        <v>13</v>
      </c>
      <c r="G19000" t="s">
        <v>56502</v>
      </c>
      <c r="H19000" s="3" t="s">
        <v>56508</v>
      </c>
      <c r="I19000" t="s">
        <v>246</v>
      </c>
      <c r="J19000" t="s">
        <v>56509</v>
      </c>
    </row>
    <row r="19001" spans="1:10" ht="16" x14ac:dyDescent="0.2">
      <c r="A19001" t="s">
        <v>55206</v>
      </c>
      <c r="B19001" t="s">
        <v>56566</v>
      </c>
      <c r="C19001" t="s">
        <v>56567</v>
      </c>
      <c r="D19001">
        <v>4</v>
      </c>
      <c r="E19001" t="s">
        <v>13</v>
      </c>
      <c r="F19001" t="s">
        <v>13</v>
      </c>
      <c r="G19001" t="s">
        <v>56502</v>
      </c>
      <c r="H19001" s="3" t="s">
        <v>56568</v>
      </c>
      <c r="I19001" t="s">
        <v>246</v>
      </c>
      <c r="J19001" t="s">
        <v>55208</v>
      </c>
    </row>
    <row r="19002" spans="1:10" ht="16" x14ac:dyDescent="0.2">
      <c r="A19002" t="s">
        <v>56505</v>
      </c>
      <c r="B19002" t="s">
        <v>56569</v>
      </c>
      <c r="C19002" t="s">
        <v>56570</v>
      </c>
      <c r="D19002">
        <v>1</v>
      </c>
      <c r="E19002" t="s">
        <v>13</v>
      </c>
      <c r="F19002" t="s">
        <v>13</v>
      </c>
      <c r="G19002" t="s">
        <v>56502</v>
      </c>
      <c r="H19002" s="3" t="s">
        <v>56508</v>
      </c>
      <c r="I19002" t="s">
        <v>246</v>
      </c>
      <c r="J19002" t="s">
        <v>56509</v>
      </c>
    </row>
    <row r="19003" spans="1:10" ht="16" x14ac:dyDescent="0.2">
      <c r="A19003" t="s">
        <v>56571</v>
      </c>
      <c r="B19003" t="s">
        <v>56572</v>
      </c>
      <c r="C19003" t="s">
        <v>56573</v>
      </c>
      <c r="D19003">
        <v>3</v>
      </c>
      <c r="E19003" t="s">
        <v>13</v>
      </c>
      <c r="F19003" t="s">
        <v>13</v>
      </c>
      <c r="G19003" t="s">
        <v>56502</v>
      </c>
      <c r="H19003" s="3" t="s">
        <v>56508</v>
      </c>
      <c r="I19003" t="s">
        <v>246</v>
      </c>
      <c r="J19003" t="s">
        <v>56574</v>
      </c>
    </row>
    <row r="19004" spans="1:10" ht="16" x14ac:dyDescent="0.2">
      <c r="A19004" t="s">
        <v>56536</v>
      </c>
      <c r="B19004" t="s">
        <v>56534</v>
      </c>
      <c r="C19004" t="s">
        <v>56535</v>
      </c>
      <c r="D19004">
        <v>3</v>
      </c>
      <c r="E19004" t="s">
        <v>13</v>
      </c>
      <c r="F19004" t="s">
        <v>13</v>
      </c>
      <c r="G19004" t="s">
        <v>56502</v>
      </c>
      <c r="H19004" s="3" t="s">
        <v>56508</v>
      </c>
      <c r="I19004" t="s">
        <v>246</v>
      </c>
      <c r="J19004" t="s">
        <v>56539</v>
      </c>
    </row>
    <row r="19005" spans="1:10" ht="16" x14ac:dyDescent="0.2">
      <c r="A19005" t="s">
        <v>56552</v>
      </c>
      <c r="B19005" t="s">
        <v>56575</v>
      </c>
      <c r="C19005" t="s">
        <v>56576</v>
      </c>
      <c r="D19005">
        <v>1</v>
      </c>
      <c r="E19005" t="s">
        <v>13</v>
      </c>
      <c r="F19005" t="s">
        <v>13</v>
      </c>
      <c r="G19005" t="s">
        <v>56502</v>
      </c>
      <c r="H19005" s="3" t="s">
        <v>56508</v>
      </c>
      <c r="I19005" t="s">
        <v>246</v>
      </c>
      <c r="J19005" t="s">
        <v>56555</v>
      </c>
    </row>
    <row r="19006" spans="1:10" ht="16" x14ac:dyDescent="0.2">
      <c r="A19006" t="s">
        <v>56505</v>
      </c>
      <c r="B19006" t="s">
        <v>56577</v>
      </c>
      <c r="C19006" t="s">
        <v>56578</v>
      </c>
      <c r="D19006">
        <v>5</v>
      </c>
      <c r="E19006" t="s">
        <v>13</v>
      </c>
      <c r="F19006" t="s">
        <v>13</v>
      </c>
      <c r="G19006" t="s">
        <v>56502</v>
      </c>
      <c r="H19006" s="3" t="s">
        <v>56508</v>
      </c>
      <c r="I19006" t="s">
        <v>246</v>
      </c>
      <c r="J19006" t="s">
        <v>56509</v>
      </c>
    </row>
    <row r="19007" spans="1:10" ht="32" x14ac:dyDescent="0.2">
      <c r="A19007" t="s">
        <v>55206</v>
      </c>
      <c r="B19007" t="s">
        <v>56562</v>
      </c>
      <c r="C19007" t="s">
        <v>56563</v>
      </c>
      <c r="D19007">
        <v>1</v>
      </c>
      <c r="E19007" t="s">
        <v>13</v>
      </c>
      <c r="F19007" t="s">
        <v>13</v>
      </c>
      <c r="G19007" t="s">
        <v>56502</v>
      </c>
      <c r="H19007" s="3" t="s">
        <v>56579</v>
      </c>
      <c r="I19007" t="s">
        <v>246</v>
      </c>
      <c r="J19007" t="s">
        <v>55208</v>
      </c>
    </row>
    <row r="19008" spans="1:10" ht="16" x14ac:dyDescent="0.2">
      <c r="A19008" t="s">
        <v>56499</v>
      </c>
      <c r="B19008" t="s">
        <v>56580</v>
      </c>
      <c r="C19008" t="s">
        <v>56581</v>
      </c>
      <c r="D19008">
        <v>1</v>
      </c>
      <c r="E19008" t="s">
        <v>13</v>
      </c>
      <c r="F19008" t="s">
        <v>13</v>
      </c>
      <c r="G19008" t="s">
        <v>56502</v>
      </c>
      <c r="H19008" s="3" t="s">
        <v>56503</v>
      </c>
      <c r="I19008" t="s">
        <v>246</v>
      </c>
      <c r="J19008" t="s">
        <v>56504</v>
      </c>
    </row>
    <row r="19009" spans="1:10" ht="16" x14ac:dyDescent="0.2">
      <c r="A19009" t="s">
        <v>21664</v>
      </c>
      <c r="B19009" t="s">
        <v>56562</v>
      </c>
      <c r="C19009" t="s">
        <v>56563</v>
      </c>
      <c r="D19009">
        <v>1</v>
      </c>
      <c r="E19009" t="s">
        <v>13</v>
      </c>
      <c r="F19009" t="s">
        <v>13</v>
      </c>
      <c r="G19009" t="s">
        <v>56502</v>
      </c>
      <c r="H19009" s="3" t="s">
        <v>56508</v>
      </c>
      <c r="I19009" t="s">
        <v>246</v>
      </c>
      <c r="J19009" t="s">
        <v>21669</v>
      </c>
    </row>
    <row r="19010" spans="1:10" ht="16" x14ac:dyDescent="0.2">
      <c r="A19010" t="s">
        <v>56354</v>
      </c>
      <c r="B19010" t="s">
        <v>56582</v>
      </c>
      <c r="C19010" t="s">
        <v>56583</v>
      </c>
      <c r="D19010">
        <v>3</v>
      </c>
      <c r="E19010" t="s">
        <v>1280</v>
      </c>
      <c r="F19010" t="s">
        <v>13</v>
      </c>
      <c r="G19010" t="s">
        <v>56584</v>
      </c>
      <c r="H19010" s="3" t="s">
        <v>56585</v>
      </c>
      <c r="I19010" t="s">
        <v>36888</v>
      </c>
      <c r="J19010" t="s">
        <v>56359</v>
      </c>
    </row>
    <row r="19011" spans="1:10" ht="16" x14ac:dyDescent="0.2">
      <c r="A19011" t="s">
        <v>55994</v>
      </c>
      <c r="B19011" t="s">
        <v>56586</v>
      </c>
      <c r="C19011" t="s">
        <v>56587</v>
      </c>
      <c r="D19011">
        <v>4</v>
      </c>
      <c r="E19011" t="s">
        <v>1280</v>
      </c>
      <c r="F19011" t="s">
        <v>13</v>
      </c>
      <c r="G19011" t="s">
        <v>56584</v>
      </c>
      <c r="H19011" s="3" t="s">
        <v>56585</v>
      </c>
      <c r="I19011" t="s">
        <v>36888</v>
      </c>
      <c r="J19011" t="s">
        <v>55997</v>
      </c>
    </row>
    <row r="19012" spans="1:10" ht="16" x14ac:dyDescent="0.2">
      <c r="A19012" t="s">
        <v>56275</v>
      </c>
      <c r="B19012" t="s">
        <v>56588</v>
      </c>
      <c r="C19012" t="s">
        <v>56589</v>
      </c>
      <c r="D19012">
        <v>3</v>
      </c>
      <c r="E19012" t="s">
        <v>1280</v>
      </c>
      <c r="F19012" t="s">
        <v>13</v>
      </c>
      <c r="G19012" t="s">
        <v>56584</v>
      </c>
      <c r="H19012" s="3" t="s">
        <v>56585</v>
      </c>
      <c r="I19012" t="s">
        <v>36888</v>
      </c>
      <c r="J19012" t="s">
        <v>56279</v>
      </c>
    </row>
    <row r="19013" spans="1:10" ht="16" x14ac:dyDescent="0.2">
      <c r="A19013" t="s">
        <v>43206</v>
      </c>
      <c r="B19013" t="s">
        <v>56590</v>
      </c>
      <c r="C19013" t="s">
        <v>56591</v>
      </c>
      <c r="D19013">
        <v>1</v>
      </c>
      <c r="E19013" t="s">
        <v>5635</v>
      </c>
      <c r="F19013" t="s">
        <v>13</v>
      </c>
      <c r="G19013" t="s">
        <v>56592</v>
      </c>
      <c r="H19013" s="3" t="s">
        <v>56593</v>
      </c>
      <c r="I19013" t="s">
        <v>12628</v>
      </c>
      <c r="J19013" t="s">
        <v>43210</v>
      </c>
    </row>
    <row r="19014" spans="1:10" ht="16" x14ac:dyDescent="0.2">
      <c r="A19014" t="s">
        <v>56594</v>
      </c>
      <c r="B19014" t="s">
        <v>56595</v>
      </c>
      <c r="C19014" t="s">
        <v>56596</v>
      </c>
      <c r="D19014">
        <v>3</v>
      </c>
      <c r="E19014" t="s">
        <v>13</v>
      </c>
      <c r="F19014" t="s">
        <v>13</v>
      </c>
      <c r="G19014" t="s">
        <v>56597</v>
      </c>
      <c r="H19014" s="3" t="s">
        <v>56598</v>
      </c>
      <c r="I19014" t="s">
        <v>7009</v>
      </c>
      <c r="J19014" t="s">
        <v>56599</v>
      </c>
    </row>
    <row r="19015" spans="1:10" ht="16" x14ac:dyDescent="0.2">
      <c r="A19015" t="s">
        <v>14892</v>
      </c>
      <c r="B19015" t="s">
        <v>56600</v>
      </c>
      <c r="C19015" t="s">
        <v>56601</v>
      </c>
      <c r="D19015">
        <v>3</v>
      </c>
      <c r="E19015" t="s">
        <v>13</v>
      </c>
      <c r="F19015" t="s">
        <v>13</v>
      </c>
      <c r="G19015" t="s">
        <v>56602</v>
      </c>
      <c r="H19015" s="3" t="s">
        <v>56603</v>
      </c>
      <c r="I19015" t="s">
        <v>56604</v>
      </c>
      <c r="J19015" t="s">
        <v>14897</v>
      </c>
    </row>
    <row r="19016" spans="1:10" ht="16" x14ac:dyDescent="0.2">
      <c r="A19016" t="s">
        <v>56605</v>
      </c>
      <c r="B19016" t="s">
        <v>56606</v>
      </c>
      <c r="C19016" t="s">
        <v>56607</v>
      </c>
      <c r="D19016">
        <v>1</v>
      </c>
      <c r="E19016" t="s">
        <v>6009</v>
      </c>
      <c r="F19016" t="s">
        <v>13</v>
      </c>
      <c r="G19016" t="s">
        <v>56608</v>
      </c>
      <c r="H19016" s="3" t="s">
        <v>56609</v>
      </c>
      <c r="I19016" t="s">
        <v>7009</v>
      </c>
      <c r="J19016" t="s">
        <v>56610</v>
      </c>
    </row>
    <row r="19017" spans="1:10" ht="16" x14ac:dyDescent="0.2">
      <c r="A19017" t="s">
        <v>56611</v>
      </c>
      <c r="B19017" t="s">
        <v>56612</v>
      </c>
      <c r="C19017" t="s">
        <v>56613</v>
      </c>
      <c r="D19017">
        <v>2</v>
      </c>
      <c r="E19017" t="s">
        <v>6009</v>
      </c>
      <c r="F19017" t="s">
        <v>13</v>
      </c>
      <c r="G19017" t="s">
        <v>56608</v>
      </c>
      <c r="H19017" s="3" t="s">
        <v>56609</v>
      </c>
      <c r="I19017" t="s">
        <v>7009</v>
      </c>
      <c r="J19017" t="s">
        <v>56614</v>
      </c>
    </row>
    <row r="19018" spans="1:10" ht="16" x14ac:dyDescent="0.2">
      <c r="A19018" t="s">
        <v>56615</v>
      </c>
      <c r="B19018" t="s">
        <v>56616</v>
      </c>
      <c r="C19018" t="s">
        <v>56617</v>
      </c>
      <c r="D19018">
        <v>2</v>
      </c>
      <c r="E19018" t="s">
        <v>6009</v>
      </c>
      <c r="F19018" t="s">
        <v>13</v>
      </c>
      <c r="G19018" t="s">
        <v>56608</v>
      </c>
      <c r="H19018" s="3" t="s">
        <v>56618</v>
      </c>
      <c r="I19018" t="s">
        <v>7009</v>
      </c>
      <c r="J19018" t="s">
        <v>56619</v>
      </c>
    </row>
    <row r="19019" spans="1:10" ht="16" x14ac:dyDescent="0.2">
      <c r="A19019" t="s">
        <v>56611</v>
      </c>
      <c r="B19019" t="s">
        <v>56620</v>
      </c>
      <c r="C19019" t="s">
        <v>56621</v>
      </c>
      <c r="D19019">
        <v>4</v>
      </c>
      <c r="E19019" t="s">
        <v>6009</v>
      </c>
      <c r="F19019" t="s">
        <v>13</v>
      </c>
      <c r="G19019" t="s">
        <v>56608</v>
      </c>
      <c r="H19019" s="3" t="s">
        <v>56609</v>
      </c>
      <c r="I19019" t="s">
        <v>7009</v>
      </c>
      <c r="J19019" t="s">
        <v>56614</v>
      </c>
    </row>
    <row r="19020" spans="1:10" ht="16" x14ac:dyDescent="0.2">
      <c r="A19020" t="s">
        <v>56605</v>
      </c>
      <c r="B19020" t="s">
        <v>56622</v>
      </c>
      <c r="C19020" t="s">
        <v>56623</v>
      </c>
      <c r="D19020">
        <v>3</v>
      </c>
      <c r="E19020" t="s">
        <v>6009</v>
      </c>
      <c r="F19020" t="s">
        <v>13</v>
      </c>
      <c r="G19020" t="s">
        <v>56608</v>
      </c>
      <c r="H19020" s="3" t="s">
        <v>56609</v>
      </c>
      <c r="I19020" t="s">
        <v>7009</v>
      </c>
      <c r="J19020" t="s">
        <v>56610</v>
      </c>
    </row>
    <row r="19021" spans="1:10" ht="16" x14ac:dyDescent="0.2">
      <c r="A19021" t="s">
        <v>56611</v>
      </c>
      <c r="B19021" t="s">
        <v>56624</v>
      </c>
      <c r="C19021" t="s">
        <v>56625</v>
      </c>
      <c r="D19021">
        <v>3</v>
      </c>
      <c r="E19021" t="s">
        <v>6009</v>
      </c>
      <c r="F19021" t="s">
        <v>13</v>
      </c>
      <c r="G19021" t="s">
        <v>56608</v>
      </c>
      <c r="H19021" s="3" t="s">
        <v>56609</v>
      </c>
      <c r="I19021" t="s">
        <v>7009</v>
      </c>
      <c r="J19021" t="s">
        <v>56614</v>
      </c>
    </row>
    <row r="19022" spans="1:10" ht="32" x14ac:dyDescent="0.2">
      <c r="A19022" t="s">
        <v>56626</v>
      </c>
      <c r="B19022" t="s">
        <v>56616</v>
      </c>
      <c r="C19022" t="s">
        <v>56617</v>
      </c>
      <c r="D19022">
        <v>2</v>
      </c>
      <c r="E19022" t="s">
        <v>6009</v>
      </c>
      <c r="F19022" t="s">
        <v>13</v>
      </c>
      <c r="G19022" t="s">
        <v>56608</v>
      </c>
      <c r="H19022" s="3" t="s">
        <v>56627</v>
      </c>
      <c r="I19022" t="s">
        <v>7009</v>
      </c>
      <c r="J19022" t="s">
        <v>56628</v>
      </c>
    </row>
    <row r="19023" spans="1:10" ht="16" x14ac:dyDescent="0.2">
      <c r="A19023" t="s">
        <v>43173</v>
      </c>
      <c r="B19023" t="s">
        <v>56606</v>
      </c>
      <c r="C19023" t="s">
        <v>56607</v>
      </c>
      <c r="D19023">
        <v>2</v>
      </c>
      <c r="E19023" t="s">
        <v>6009</v>
      </c>
      <c r="F19023" t="s">
        <v>13</v>
      </c>
      <c r="G19023" t="s">
        <v>56608</v>
      </c>
      <c r="H19023" s="3" t="s">
        <v>56629</v>
      </c>
      <c r="I19023" t="s">
        <v>7009</v>
      </c>
      <c r="J19023" t="s">
        <v>43178</v>
      </c>
    </row>
    <row r="19024" spans="1:10" ht="16" x14ac:dyDescent="0.2">
      <c r="A19024" t="s">
        <v>7004</v>
      </c>
      <c r="B19024" t="s">
        <v>56630</v>
      </c>
      <c r="C19024" t="s">
        <v>56631</v>
      </c>
      <c r="D19024">
        <v>2</v>
      </c>
      <c r="E19024" t="s">
        <v>6009</v>
      </c>
      <c r="F19024" t="s">
        <v>13</v>
      </c>
      <c r="G19024" t="s">
        <v>56608</v>
      </c>
      <c r="H19024" s="3" t="s">
        <v>56609</v>
      </c>
      <c r="I19024" t="s">
        <v>7009</v>
      </c>
      <c r="J19024" t="s">
        <v>7010</v>
      </c>
    </row>
    <row r="19025" spans="1:10" ht="16" x14ac:dyDescent="0.2">
      <c r="A19025" t="s">
        <v>56605</v>
      </c>
      <c r="B19025" t="s">
        <v>43174</v>
      </c>
      <c r="C19025" t="s">
        <v>43175</v>
      </c>
      <c r="D19025">
        <v>2</v>
      </c>
      <c r="E19025" t="s">
        <v>6009</v>
      </c>
      <c r="F19025" t="s">
        <v>13</v>
      </c>
      <c r="G19025" t="s">
        <v>56608</v>
      </c>
      <c r="H19025" s="3" t="s">
        <v>56609</v>
      </c>
      <c r="I19025" t="s">
        <v>7009</v>
      </c>
      <c r="J19025" t="s">
        <v>56610</v>
      </c>
    </row>
    <row r="19026" spans="1:10" ht="16" x14ac:dyDescent="0.2">
      <c r="A19026" t="s">
        <v>56626</v>
      </c>
      <c r="B19026" t="s">
        <v>56632</v>
      </c>
      <c r="C19026" t="s">
        <v>56633</v>
      </c>
      <c r="D19026">
        <v>1</v>
      </c>
      <c r="E19026" t="s">
        <v>6009</v>
      </c>
      <c r="F19026" t="s">
        <v>13</v>
      </c>
      <c r="G19026" t="s">
        <v>56608</v>
      </c>
      <c r="H19026" s="3" t="s">
        <v>56609</v>
      </c>
      <c r="I19026" t="s">
        <v>7009</v>
      </c>
      <c r="J19026" t="s">
        <v>56628</v>
      </c>
    </row>
    <row r="19027" spans="1:10" ht="32" x14ac:dyDescent="0.2">
      <c r="A19027" t="s">
        <v>43173</v>
      </c>
      <c r="B19027" t="s">
        <v>56622</v>
      </c>
      <c r="C19027" t="s">
        <v>56623</v>
      </c>
      <c r="D19027">
        <v>3</v>
      </c>
      <c r="E19027" t="s">
        <v>13</v>
      </c>
      <c r="F19027" t="s">
        <v>13</v>
      </c>
      <c r="G19027" t="s">
        <v>56634</v>
      </c>
      <c r="H19027" s="3" t="s">
        <v>56635</v>
      </c>
      <c r="I19027" t="s">
        <v>62</v>
      </c>
      <c r="J19027" t="s">
        <v>43178</v>
      </c>
    </row>
    <row r="19028" spans="1:10" ht="16" x14ac:dyDescent="0.2">
      <c r="A19028" t="s">
        <v>56611</v>
      </c>
      <c r="B19028" t="s">
        <v>56636</v>
      </c>
      <c r="C19028" t="s">
        <v>56637</v>
      </c>
      <c r="D19028">
        <v>1</v>
      </c>
      <c r="E19028" t="s">
        <v>13</v>
      </c>
      <c r="F19028" t="s">
        <v>13</v>
      </c>
      <c r="G19028" t="s">
        <v>56638</v>
      </c>
      <c r="H19028" s="3" t="s">
        <v>56639</v>
      </c>
      <c r="I19028" t="s">
        <v>404</v>
      </c>
      <c r="J19028" t="s">
        <v>56614</v>
      </c>
    </row>
    <row r="19029" spans="1:10" ht="16" x14ac:dyDescent="0.2">
      <c r="A19029" t="s">
        <v>56640</v>
      </c>
      <c r="B19029" t="s">
        <v>56641</v>
      </c>
      <c r="C19029" t="s">
        <v>56642</v>
      </c>
      <c r="D19029">
        <v>1</v>
      </c>
      <c r="E19029" t="s">
        <v>6009</v>
      </c>
      <c r="F19029" t="s">
        <v>13</v>
      </c>
      <c r="G19029" t="s">
        <v>56643</v>
      </c>
      <c r="H19029" s="3" t="s">
        <v>56644</v>
      </c>
      <c r="I19029" t="s">
        <v>7009</v>
      </c>
      <c r="J19029" t="s">
        <v>56645</v>
      </c>
    </row>
    <row r="19030" spans="1:10" ht="16" x14ac:dyDescent="0.2">
      <c r="A19030" t="s">
        <v>14800</v>
      </c>
      <c r="B19030" t="s">
        <v>56646</v>
      </c>
      <c r="C19030" t="s">
        <v>56642</v>
      </c>
      <c r="D19030">
        <v>1</v>
      </c>
      <c r="E19030" t="s">
        <v>6009</v>
      </c>
      <c r="F19030" t="s">
        <v>13</v>
      </c>
      <c r="G19030" t="s">
        <v>56643</v>
      </c>
      <c r="H19030" s="3" t="s">
        <v>56647</v>
      </c>
      <c r="I19030" t="s">
        <v>7009</v>
      </c>
      <c r="J19030" t="s">
        <v>14805</v>
      </c>
    </row>
    <row r="19031" spans="1:10" ht="16" x14ac:dyDescent="0.2">
      <c r="A19031" t="s">
        <v>56648</v>
      </c>
      <c r="B19031" t="s">
        <v>56649</v>
      </c>
      <c r="C19031" t="s">
        <v>56650</v>
      </c>
      <c r="D19031">
        <v>3</v>
      </c>
      <c r="E19031" t="s">
        <v>13</v>
      </c>
      <c r="F19031" t="s">
        <v>13</v>
      </c>
      <c r="G19031" t="s">
        <v>56651</v>
      </c>
      <c r="H19031" s="3" t="s">
        <v>56652</v>
      </c>
      <c r="I19031" t="s">
        <v>19698</v>
      </c>
      <c r="J19031" t="s">
        <v>56653</v>
      </c>
    </row>
    <row r="19032" spans="1:10" ht="16" x14ac:dyDescent="0.2">
      <c r="A19032" t="s">
        <v>56648</v>
      </c>
      <c r="B19032" t="s">
        <v>56654</v>
      </c>
      <c r="C19032" t="s">
        <v>56655</v>
      </c>
      <c r="D19032">
        <v>1</v>
      </c>
      <c r="E19032" t="s">
        <v>13</v>
      </c>
      <c r="F19032" t="s">
        <v>13</v>
      </c>
      <c r="G19032" t="s">
        <v>56651</v>
      </c>
      <c r="H19032" s="3" t="s">
        <v>56652</v>
      </c>
      <c r="I19032" t="s">
        <v>19698</v>
      </c>
      <c r="J19032" t="s">
        <v>56653</v>
      </c>
    </row>
    <row r="19033" spans="1:10" ht="16" x14ac:dyDescent="0.2">
      <c r="A19033" t="s">
        <v>56648</v>
      </c>
      <c r="B19033" t="s">
        <v>56656</v>
      </c>
      <c r="C19033" t="s">
        <v>56657</v>
      </c>
      <c r="D19033">
        <v>2</v>
      </c>
      <c r="E19033" t="s">
        <v>13</v>
      </c>
      <c r="F19033" t="s">
        <v>13</v>
      </c>
      <c r="G19033" t="s">
        <v>56651</v>
      </c>
      <c r="H19033" s="3" t="s">
        <v>56652</v>
      </c>
      <c r="I19033" t="s">
        <v>19698</v>
      </c>
      <c r="J19033" t="s">
        <v>56653</v>
      </c>
    </row>
    <row r="19034" spans="1:10" ht="16" x14ac:dyDescent="0.2">
      <c r="A19034" t="s">
        <v>56658</v>
      </c>
      <c r="B19034" t="s">
        <v>56659</v>
      </c>
      <c r="C19034" t="s">
        <v>56660</v>
      </c>
      <c r="D19034">
        <v>1</v>
      </c>
      <c r="E19034" t="s">
        <v>13</v>
      </c>
      <c r="F19034" t="s">
        <v>13</v>
      </c>
      <c r="G19034" t="s">
        <v>56661</v>
      </c>
      <c r="H19034" s="3" t="s">
        <v>56662</v>
      </c>
      <c r="I19034" t="s">
        <v>246</v>
      </c>
      <c r="J19034" t="s">
        <v>56663</v>
      </c>
    </row>
    <row r="19035" spans="1:10" ht="16" x14ac:dyDescent="0.2">
      <c r="A19035" t="s">
        <v>56658</v>
      </c>
      <c r="B19035" t="s">
        <v>56664</v>
      </c>
      <c r="C19035" t="s">
        <v>56665</v>
      </c>
      <c r="D19035">
        <v>2</v>
      </c>
      <c r="E19035" t="s">
        <v>13</v>
      </c>
      <c r="F19035" t="s">
        <v>13</v>
      </c>
      <c r="G19035" t="s">
        <v>56661</v>
      </c>
      <c r="H19035" s="3" t="s">
        <v>56666</v>
      </c>
      <c r="I19035" t="s">
        <v>246</v>
      </c>
      <c r="J19035" t="s">
        <v>56663</v>
      </c>
    </row>
    <row r="19036" spans="1:10" ht="16" x14ac:dyDescent="0.2">
      <c r="A19036" t="s">
        <v>56667</v>
      </c>
      <c r="B19036" t="s">
        <v>56668</v>
      </c>
      <c r="C19036" t="s">
        <v>56669</v>
      </c>
      <c r="D19036">
        <v>2</v>
      </c>
      <c r="E19036" t="s">
        <v>13</v>
      </c>
      <c r="F19036" t="s">
        <v>13</v>
      </c>
      <c r="G19036" t="s">
        <v>56670</v>
      </c>
      <c r="H19036" s="3" t="s">
        <v>56671</v>
      </c>
      <c r="I19036" t="s">
        <v>12664</v>
      </c>
      <c r="J19036" t="s">
        <v>56672</v>
      </c>
    </row>
    <row r="19037" spans="1:10" ht="16" x14ac:dyDescent="0.2">
      <c r="A19037" t="s">
        <v>56667</v>
      </c>
      <c r="B19037" t="s">
        <v>56673</v>
      </c>
      <c r="C19037" t="s">
        <v>56674</v>
      </c>
      <c r="D19037">
        <v>1</v>
      </c>
      <c r="E19037" t="s">
        <v>13</v>
      </c>
      <c r="F19037" t="s">
        <v>13</v>
      </c>
      <c r="G19037" t="s">
        <v>56670</v>
      </c>
      <c r="H19037" s="3" t="s">
        <v>56671</v>
      </c>
      <c r="I19037" t="s">
        <v>12664</v>
      </c>
      <c r="J19037" t="s">
        <v>56672</v>
      </c>
    </row>
    <row r="19038" spans="1:10" ht="16" x14ac:dyDescent="0.2">
      <c r="A19038" t="s">
        <v>14892</v>
      </c>
      <c r="B19038" t="s">
        <v>56675</v>
      </c>
      <c r="C19038" t="s">
        <v>56676</v>
      </c>
      <c r="D19038">
        <v>4</v>
      </c>
      <c r="E19038" t="s">
        <v>13</v>
      </c>
      <c r="F19038" t="s">
        <v>13</v>
      </c>
      <c r="G19038" t="s">
        <v>56677</v>
      </c>
      <c r="H19038" s="3" t="s">
        <v>56678</v>
      </c>
      <c r="I19038" t="s">
        <v>19698</v>
      </c>
      <c r="J19038" t="s">
        <v>14897</v>
      </c>
    </row>
    <row r="19039" spans="1:10" ht="16" x14ac:dyDescent="0.2">
      <c r="A19039" t="s">
        <v>14892</v>
      </c>
      <c r="B19039" t="s">
        <v>56679</v>
      </c>
      <c r="C19039" t="s">
        <v>56680</v>
      </c>
      <c r="D19039">
        <v>5</v>
      </c>
      <c r="E19039" t="s">
        <v>13</v>
      </c>
      <c r="F19039" t="s">
        <v>13</v>
      </c>
      <c r="G19039" t="s">
        <v>56677</v>
      </c>
      <c r="H19039" s="3" t="s">
        <v>56678</v>
      </c>
      <c r="I19039" t="s">
        <v>19698</v>
      </c>
      <c r="J19039" t="s">
        <v>14897</v>
      </c>
    </row>
    <row r="19040" spans="1:10" ht="16" x14ac:dyDescent="0.2">
      <c r="A19040" t="s">
        <v>21615</v>
      </c>
      <c r="B19040" t="s">
        <v>56681</v>
      </c>
      <c r="C19040" t="s">
        <v>56682</v>
      </c>
      <c r="D19040">
        <v>1</v>
      </c>
      <c r="E19040" t="s">
        <v>13</v>
      </c>
      <c r="F19040" t="s">
        <v>13</v>
      </c>
      <c r="G19040" t="s">
        <v>56677</v>
      </c>
      <c r="H19040" s="3" t="s">
        <v>56683</v>
      </c>
      <c r="I19040" t="s">
        <v>19698</v>
      </c>
      <c r="J19040" t="s">
        <v>21620</v>
      </c>
    </row>
    <row r="19041" spans="1:10" ht="16" x14ac:dyDescent="0.2">
      <c r="A19041" t="s">
        <v>13469</v>
      </c>
      <c r="B19041" t="s">
        <v>56684</v>
      </c>
      <c r="C19041" t="s">
        <v>56685</v>
      </c>
      <c r="D19041">
        <v>1</v>
      </c>
      <c r="E19041" t="s">
        <v>13</v>
      </c>
      <c r="F19041" t="s">
        <v>13</v>
      </c>
      <c r="G19041" t="s">
        <v>56686</v>
      </c>
      <c r="H19041" s="3" t="s">
        <v>56687</v>
      </c>
      <c r="I19041" t="s">
        <v>12664</v>
      </c>
      <c r="J19041" t="s">
        <v>13474</v>
      </c>
    </row>
    <row r="19042" spans="1:10" ht="16" x14ac:dyDescent="0.2">
      <c r="A19042" t="s">
        <v>13469</v>
      </c>
      <c r="B19042" t="s">
        <v>56688</v>
      </c>
      <c r="C19042" t="s">
        <v>56689</v>
      </c>
      <c r="D19042">
        <v>4</v>
      </c>
      <c r="E19042" t="s">
        <v>13</v>
      </c>
      <c r="F19042" t="s">
        <v>13</v>
      </c>
      <c r="G19042" t="s">
        <v>56686</v>
      </c>
      <c r="H19042" s="3" t="s">
        <v>56687</v>
      </c>
      <c r="I19042" t="s">
        <v>12664</v>
      </c>
      <c r="J19042" t="s">
        <v>13474</v>
      </c>
    </row>
    <row r="19043" spans="1:10" ht="16" x14ac:dyDescent="0.2">
      <c r="A19043" t="s">
        <v>43060</v>
      </c>
      <c r="B19043" t="s">
        <v>56690</v>
      </c>
      <c r="C19043" t="s">
        <v>56691</v>
      </c>
      <c r="D19043">
        <v>5</v>
      </c>
      <c r="E19043" t="s">
        <v>13</v>
      </c>
      <c r="F19043" t="s">
        <v>13</v>
      </c>
      <c r="G19043" t="s">
        <v>56686</v>
      </c>
      <c r="H19043" s="3" t="s">
        <v>56687</v>
      </c>
      <c r="I19043" t="s">
        <v>12664</v>
      </c>
      <c r="J19043" t="s">
        <v>43065</v>
      </c>
    </row>
    <row r="19044" spans="1:10" ht="16" x14ac:dyDescent="0.2">
      <c r="A19044" t="s">
        <v>13469</v>
      </c>
      <c r="B19044" t="s">
        <v>56692</v>
      </c>
      <c r="C19044" t="s">
        <v>56693</v>
      </c>
      <c r="D19044">
        <v>2</v>
      </c>
      <c r="E19044" t="s">
        <v>13</v>
      </c>
      <c r="F19044" t="s">
        <v>13</v>
      </c>
      <c r="G19044" t="s">
        <v>56686</v>
      </c>
      <c r="H19044" s="3" t="s">
        <v>56687</v>
      </c>
      <c r="I19044" t="s">
        <v>12664</v>
      </c>
      <c r="J19044" t="s">
        <v>13474</v>
      </c>
    </row>
    <row r="19045" spans="1:10" ht="16" x14ac:dyDescent="0.2">
      <c r="A19045" t="s">
        <v>13469</v>
      </c>
      <c r="B19045" t="s">
        <v>56694</v>
      </c>
      <c r="C19045" t="s">
        <v>56695</v>
      </c>
      <c r="D19045">
        <v>9</v>
      </c>
      <c r="E19045" t="s">
        <v>13</v>
      </c>
      <c r="F19045" t="s">
        <v>13</v>
      </c>
      <c r="G19045" t="s">
        <v>56686</v>
      </c>
      <c r="H19045" s="3" t="s">
        <v>56687</v>
      </c>
      <c r="I19045" t="s">
        <v>12664</v>
      </c>
      <c r="J19045" t="s">
        <v>13474</v>
      </c>
    </row>
    <row r="19046" spans="1:10" ht="16" x14ac:dyDescent="0.2">
      <c r="A19046" t="s">
        <v>13469</v>
      </c>
      <c r="B19046" t="s">
        <v>56696</v>
      </c>
      <c r="C19046" t="s">
        <v>56697</v>
      </c>
      <c r="D19046">
        <v>6</v>
      </c>
      <c r="E19046" t="s">
        <v>13</v>
      </c>
      <c r="F19046" t="s">
        <v>13</v>
      </c>
      <c r="G19046" t="s">
        <v>56686</v>
      </c>
      <c r="H19046" s="3" t="s">
        <v>56687</v>
      </c>
      <c r="I19046" t="s">
        <v>12664</v>
      </c>
      <c r="J19046" t="s">
        <v>13474</v>
      </c>
    </row>
    <row r="19047" spans="1:10" ht="16" x14ac:dyDescent="0.2">
      <c r="A19047" t="s">
        <v>13469</v>
      </c>
      <c r="B19047" t="s">
        <v>56698</v>
      </c>
      <c r="C19047" t="s">
        <v>56699</v>
      </c>
      <c r="D19047">
        <v>5</v>
      </c>
      <c r="E19047" t="s">
        <v>13</v>
      </c>
      <c r="F19047" t="s">
        <v>13</v>
      </c>
      <c r="G19047" t="s">
        <v>56686</v>
      </c>
      <c r="H19047" s="3" t="s">
        <v>56687</v>
      </c>
      <c r="I19047" t="s">
        <v>12664</v>
      </c>
      <c r="J19047" t="s">
        <v>13474</v>
      </c>
    </row>
    <row r="19048" spans="1:10" ht="16" x14ac:dyDescent="0.2">
      <c r="A19048" t="s">
        <v>29766</v>
      </c>
      <c r="B19048" t="s">
        <v>56700</v>
      </c>
      <c r="C19048" t="s">
        <v>56701</v>
      </c>
      <c r="D19048">
        <v>4</v>
      </c>
      <c r="E19048" t="s">
        <v>13</v>
      </c>
      <c r="F19048" t="s">
        <v>13</v>
      </c>
      <c r="G19048" t="s">
        <v>56702</v>
      </c>
      <c r="H19048" s="3" t="s">
        <v>56703</v>
      </c>
      <c r="I19048" t="s">
        <v>12664</v>
      </c>
      <c r="J19048" t="s">
        <v>29771</v>
      </c>
    </row>
    <row r="19049" spans="1:10" ht="16" x14ac:dyDescent="0.2">
      <c r="A19049" t="s">
        <v>29766</v>
      </c>
      <c r="B19049" t="s">
        <v>56704</v>
      </c>
      <c r="C19049" t="s">
        <v>56705</v>
      </c>
      <c r="D19049">
        <v>1</v>
      </c>
      <c r="E19049" t="s">
        <v>13</v>
      </c>
      <c r="F19049" t="s">
        <v>13</v>
      </c>
      <c r="G19049" t="s">
        <v>56702</v>
      </c>
      <c r="H19049" s="3" t="s">
        <v>56703</v>
      </c>
      <c r="I19049" t="s">
        <v>12664</v>
      </c>
      <c r="J19049" t="s">
        <v>29771</v>
      </c>
    </row>
    <row r="19050" spans="1:10" ht="16" x14ac:dyDescent="0.2">
      <c r="A19050" t="s">
        <v>29766</v>
      </c>
      <c r="B19050" t="s">
        <v>56706</v>
      </c>
      <c r="C19050" t="s">
        <v>56707</v>
      </c>
      <c r="D19050">
        <v>3</v>
      </c>
      <c r="E19050" t="s">
        <v>13</v>
      </c>
      <c r="F19050" t="s">
        <v>13</v>
      </c>
      <c r="G19050" t="s">
        <v>56702</v>
      </c>
      <c r="H19050" s="3" t="s">
        <v>56703</v>
      </c>
      <c r="I19050" t="s">
        <v>12664</v>
      </c>
      <c r="J19050" t="s">
        <v>29771</v>
      </c>
    </row>
    <row r="19051" spans="1:10" ht="16" x14ac:dyDescent="0.2">
      <c r="A19051" t="s">
        <v>29766</v>
      </c>
      <c r="B19051" t="s">
        <v>56708</v>
      </c>
      <c r="C19051" t="s">
        <v>56709</v>
      </c>
      <c r="D19051">
        <v>2</v>
      </c>
      <c r="E19051" t="s">
        <v>13</v>
      </c>
      <c r="F19051" t="s">
        <v>13</v>
      </c>
      <c r="G19051" t="s">
        <v>56702</v>
      </c>
      <c r="H19051" s="3" t="s">
        <v>56703</v>
      </c>
      <c r="I19051" t="s">
        <v>12664</v>
      </c>
      <c r="J19051" t="s">
        <v>29771</v>
      </c>
    </row>
    <row r="19052" spans="1:10" ht="16" x14ac:dyDescent="0.2">
      <c r="A19052" t="s">
        <v>56710</v>
      </c>
      <c r="B19052" t="s">
        <v>56711</v>
      </c>
      <c r="C19052" t="s">
        <v>56712</v>
      </c>
      <c r="D19052">
        <v>2</v>
      </c>
      <c r="E19052" t="s">
        <v>13</v>
      </c>
      <c r="F19052" t="s">
        <v>13</v>
      </c>
      <c r="G19052" t="s">
        <v>56713</v>
      </c>
      <c r="H19052" s="3" t="s">
        <v>56714</v>
      </c>
      <c r="I19052" t="s">
        <v>3711</v>
      </c>
      <c r="J19052" t="s">
        <v>56715</v>
      </c>
    </row>
    <row r="19053" spans="1:10" ht="16" x14ac:dyDescent="0.2">
      <c r="A19053" t="s">
        <v>43206</v>
      </c>
      <c r="B19053" t="s">
        <v>56716</v>
      </c>
      <c r="C19053" t="s">
        <v>56717</v>
      </c>
      <c r="D19053">
        <v>3</v>
      </c>
      <c r="E19053" t="s">
        <v>13</v>
      </c>
      <c r="F19053" t="s">
        <v>13</v>
      </c>
      <c r="G19053" t="s">
        <v>56718</v>
      </c>
      <c r="H19053" s="3" t="s">
        <v>56719</v>
      </c>
      <c r="I19053" t="s">
        <v>12628</v>
      </c>
      <c r="J19053" t="s">
        <v>43210</v>
      </c>
    </row>
    <row r="19054" spans="1:10" ht="16" x14ac:dyDescent="0.2">
      <c r="A19054" t="s">
        <v>56720</v>
      </c>
      <c r="B19054" t="s">
        <v>56721</v>
      </c>
      <c r="C19054" t="s">
        <v>56722</v>
      </c>
      <c r="D19054">
        <v>1</v>
      </c>
      <c r="E19054" t="s">
        <v>13</v>
      </c>
      <c r="F19054" t="s">
        <v>13</v>
      </c>
      <c r="G19054" t="s">
        <v>56723</v>
      </c>
      <c r="H19054" s="3" t="s">
        <v>56724</v>
      </c>
      <c r="I19054" t="s">
        <v>7009</v>
      </c>
      <c r="J19054" t="s">
        <v>56725</v>
      </c>
    </row>
    <row r="19055" spans="1:10" ht="16" x14ac:dyDescent="0.2">
      <c r="A19055" t="s">
        <v>56726</v>
      </c>
      <c r="B19055" t="s">
        <v>56727</v>
      </c>
      <c r="C19055" t="s">
        <v>56728</v>
      </c>
      <c r="D19055">
        <v>1</v>
      </c>
      <c r="E19055" t="s">
        <v>13</v>
      </c>
      <c r="F19055" t="s">
        <v>13</v>
      </c>
      <c r="G19055" t="s">
        <v>56723</v>
      </c>
      <c r="H19055" s="3" t="s">
        <v>56724</v>
      </c>
      <c r="I19055" t="s">
        <v>7009</v>
      </c>
      <c r="J19055" t="s">
        <v>56729</v>
      </c>
    </row>
    <row r="19056" spans="1:10" ht="16" x14ac:dyDescent="0.2">
      <c r="A19056" t="s">
        <v>36104</v>
      </c>
      <c r="B19056" t="s">
        <v>56730</v>
      </c>
      <c r="C19056" t="s">
        <v>56731</v>
      </c>
      <c r="D19056">
        <v>2</v>
      </c>
      <c r="E19056" t="s">
        <v>13</v>
      </c>
      <c r="F19056" t="s">
        <v>13</v>
      </c>
      <c r="G19056" t="s">
        <v>56723</v>
      </c>
      <c r="H19056" s="3" t="s">
        <v>56724</v>
      </c>
      <c r="I19056" t="s">
        <v>7009</v>
      </c>
      <c r="J19056" t="s">
        <v>36108</v>
      </c>
    </row>
    <row r="19057" spans="1:10" ht="16" x14ac:dyDescent="0.2">
      <c r="A19057" t="s">
        <v>56726</v>
      </c>
      <c r="B19057" t="s">
        <v>56732</v>
      </c>
      <c r="C19057" t="s">
        <v>56733</v>
      </c>
      <c r="D19057">
        <v>2</v>
      </c>
      <c r="E19057" t="s">
        <v>13</v>
      </c>
      <c r="F19057" t="s">
        <v>13</v>
      </c>
      <c r="G19057" t="s">
        <v>56723</v>
      </c>
      <c r="H19057" s="3" t="s">
        <v>56724</v>
      </c>
      <c r="I19057" t="s">
        <v>7009</v>
      </c>
      <c r="J19057" t="s">
        <v>56729</v>
      </c>
    </row>
    <row r="19058" spans="1:10" ht="16" x14ac:dyDescent="0.2">
      <c r="A19058" t="s">
        <v>56734</v>
      </c>
      <c r="B19058" t="s">
        <v>56735</v>
      </c>
      <c r="C19058" t="s">
        <v>56736</v>
      </c>
      <c r="D19058">
        <v>2</v>
      </c>
      <c r="E19058" t="s">
        <v>13</v>
      </c>
      <c r="F19058" t="s">
        <v>13</v>
      </c>
      <c r="G19058" t="s">
        <v>56723</v>
      </c>
      <c r="H19058" s="3" t="s">
        <v>56737</v>
      </c>
      <c r="I19058" t="s">
        <v>7009</v>
      </c>
      <c r="J19058" t="s">
        <v>56738</v>
      </c>
    </row>
    <row r="19059" spans="1:10" ht="16" x14ac:dyDescent="0.2">
      <c r="A19059" t="s">
        <v>56734</v>
      </c>
      <c r="B19059" t="s">
        <v>56739</v>
      </c>
      <c r="C19059" t="s">
        <v>56740</v>
      </c>
      <c r="D19059">
        <v>1</v>
      </c>
      <c r="E19059" t="s">
        <v>13</v>
      </c>
      <c r="F19059" t="s">
        <v>13</v>
      </c>
      <c r="G19059" t="s">
        <v>56723</v>
      </c>
      <c r="H19059" s="3" t="s">
        <v>56737</v>
      </c>
      <c r="I19059" t="s">
        <v>7009</v>
      </c>
      <c r="J19059" t="s">
        <v>56738</v>
      </c>
    </row>
    <row r="19060" spans="1:10" ht="16" x14ac:dyDescent="0.2">
      <c r="A19060" t="s">
        <v>56720</v>
      </c>
      <c r="B19060" t="s">
        <v>56741</v>
      </c>
      <c r="C19060" t="s">
        <v>56742</v>
      </c>
      <c r="D19060">
        <v>2</v>
      </c>
      <c r="E19060" t="s">
        <v>13</v>
      </c>
      <c r="F19060" t="s">
        <v>13</v>
      </c>
      <c r="G19060" t="s">
        <v>56723</v>
      </c>
      <c r="H19060" s="3" t="s">
        <v>56724</v>
      </c>
      <c r="I19060" t="s">
        <v>7009</v>
      </c>
      <c r="J19060" t="s">
        <v>56725</v>
      </c>
    </row>
    <row r="19061" spans="1:10" ht="16" x14ac:dyDescent="0.2">
      <c r="A19061" t="s">
        <v>56720</v>
      </c>
      <c r="B19061" t="s">
        <v>56743</v>
      </c>
      <c r="C19061" t="s">
        <v>56744</v>
      </c>
      <c r="D19061">
        <v>3</v>
      </c>
      <c r="E19061" t="s">
        <v>13</v>
      </c>
      <c r="F19061" t="s">
        <v>13</v>
      </c>
      <c r="G19061" t="s">
        <v>56723</v>
      </c>
      <c r="H19061" s="3" t="s">
        <v>56724</v>
      </c>
      <c r="I19061" t="s">
        <v>7009</v>
      </c>
      <c r="J19061" t="s">
        <v>56725</v>
      </c>
    </row>
    <row r="19062" spans="1:10" ht="16" x14ac:dyDescent="0.2">
      <c r="A19062" t="s">
        <v>56726</v>
      </c>
      <c r="B19062" t="s">
        <v>56745</v>
      </c>
      <c r="C19062" t="s">
        <v>56746</v>
      </c>
      <c r="D19062">
        <v>3</v>
      </c>
      <c r="E19062" t="s">
        <v>13</v>
      </c>
      <c r="F19062" t="s">
        <v>13</v>
      </c>
      <c r="G19062" t="s">
        <v>56723</v>
      </c>
      <c r="H19062" s="3" t="s">
        <v>56724</v>
      </c>
      <c r="I19062" t="s">
        <v>7009</v>
      </c>
      <c r="J19062" t="s">
        <v>56729</v>
      </c>
    </row>
    <row r="19063" spans="1:10" ht="16" x14ac:dyDescent="0.2">
      <c r="A19063" t="s">
        <v>56734</v>
      </c>
      <c r="B19063" t="s">
        <v>56747</v>
      </c>
      <c r="C19063" t="s">
        <v>56748</v>
      </c>
      <c r="D19063">
        <v>3</v>
      </c>
      <c r="E19063" t="s">
        <v>13</v>
      </c>
      <c r="F19063" t="s">
        <v>13</v>
      </c>
      <c r="G19063" t="s">
        <v>56723</v>
      </c>
      <c r="H19063" s="3" t="s">
        <v>56749</v>
      </c>
      <c r="I19063" t="s">
        <v>7009</v>
      </c>
      <c r="J19063" t="s">
        <v>56738</v>
      </c>
    </row>
    <row r="19064" spans="1:10" ht="16" x14ac:dyDescent="0.2">
      <c r="A19064" t="s">
        <v>56388</v>
      </c>
      <c r="B19064" t="s">
        <v>56750</v>
      </c>
      <c r="C19064" t="s">
        <v>56751</v>
      </c>
      <c r="D19064">
        <v>1</v>
      </c>
      <c r="E19064" t="s">
        <v>13</v>
      </c>
      <c r="F19064" t="s">
        <v>13</v>
      </c>
      <c r="G19064" t="s">
        <v>56752</v>
      </c>
      <c r="H19064" s="3" t="s">
        <v>56753</v>
      </c>
      <c r="I19064" t="s">
        <v>3711</v>
      </c>
      <c r="J19064" t="s">
        <v>56390</v>
      </c>
    </row>
    <row r="19065" spans="1:10" ht="16" x14ac:dyDescent="0.2">
      <c r="A19065" t="s">
        <v>56380</v>
      </c>
      <c r="B19065" t="s">
        <v>56754</v>
      </c>
      <c r="C19065" t="s">
        <v>56755</v>
      </c>
      <c r="D19065">
        <v>5</v>
      </c>
      <c r="E19065" t="s">
        <v>13</v>
      </c>
      <c r="F19065" t="s">
        <v>13</v>
      </c>
      <c r="G19065" t="s">
        <v>56752</v>
      </c>
      <c r="H19065" s="3" t="s">
        <v>56756</v>
      </c>
      <c r="I19065" t="s">
        <v>3711</v>
      </c>
      <c r="J19065" t="s">
        <v>56384</v>
      </c>
    </row>
    <row r="19066" spans="1:10" ht="16" x14ac:dyDescent="0.2">
      <c r="A19066" t="s">
        <v>56757</v>
      </c>
      <c r="B19066" t="s">
        <v>14558</v>
      </c>
      <c r="C19066" t="s">
        <v>14559</v>
      </c>
      <c r="D19066">
        <v>1</v>
      </c>
      <c r="E19066" t="s">
        <v>13</v>
      </c>
      <c r="F19066" t="s">
        <v>13</v>
      </c>
      <c r="G19066" t="s">
        <v>56752</v>
      </c>
      <c r="H19066" s="3" t="s">
        <v>56756</v>
      </c>
      <c r="I19066" t="s">
        <v>3711</v>
      </c>
      <c r="J19066" t="s">
        <v>56758</v>
      </c>
    </row>
    <row r="19067" spans="1:10" ht="16" x14ac:dyDescent="0.2">
      <c r="A19067" t="s">
        <v>30795</v>
      </c>
      <c r="B19067" t="s">
        <v>14558</v>
      </c>
      <c r="C19067" t="s">
        <v>14559</v>
      </c>
      <c r="D19067">
        <v>4</v>
      </c>
      <c r="E19067" t="s">
        <v>13</v>
      </c>
      <c r="F19067" t="s">
        <v>13</v>
      </c>
      <c r="G19067" t="s">
        <v>56752</v>
      </c>
      <c r="H19067" s="3" t="s">
        <v>56759</v>
      </c>
      <c r="I19067" t="s">
        <v>3711</v>
      </c>
      <c r="J19067" t="s">
        <v>30800</v>
      </c>
    </row>
    <row r="19068" spans="1:10" ht="16" x14ac:dyDescent="0.2">
      <c r="A19068" t="s">
        <v>7256</v>
      </c>
      <c r="B19068" t="s">
        <v>56750</v>
      </c>
      <c r="C19068" t="s">
        <v>56751</v>
      </c>
      <c r="D19068">
        <v>1</v>
      </c>
      <c r="E19068" t="s">
        <v>13</v>
      </c>
      <c r="F19068" t="s">
        <v>13</v>
      </c>
      <c r="G19068" t="s">
        <v>56752</v>
      </c>
      <c r="H19068" s="3" t="s">
        <v>56756</v>
      </c>
      <c r="I19068" t="s">
        <v>3711</v>
      </c>
      <c r="J19068" t="s">
        <v>7261</v>
      </c>
    </row>
    <row r="19069" spans="1:10" ht="16" x14ac:dyDescent="0.2">
      <c r="A19069" t="s">
        <v>12612</v>
      </c>
      <c r="B19069" t="s">
        <v>56760</v>
      </c>
      <c r="C19069" t="s">
        <v>56761</v>
      </c>
      <c r="D19069">
        <v>3</v>
      </c>
      <c r="E19069" t="s">
        <v>13</v>
      </c>
      <c r="F19069" t="s">
        <v>13</v>
      </c>
      <c r="G19069" t="s">
        <v>56762</v>
      </c>
      <c r="H19069" s="3" t="s">
        <v>56763</v>
      </c>
      <c r="I19069" t="s">
        <v>56764</v>
      </c>
      <c r="J19069" t="s">
        <v>12616</v>
      </c>
    </row>
    <row r="19070" spans="1:10" ht="16" x14ac:dyDescent="0.2">
      <c r="A19070" t="s">
        <v>35403</v>
      </c>
      <c r="B19070" t="s">
        <v>56765</v>
      </c>
      <c r="C19070" t="s">
        <v>56766</v>
      </c>
      <c r="D19070">
        <v>3</v>
      </c>
      <c r="E19070" t="s">
        <v>20885</v>
      </c>
      <c r="F19070" t="s">
        <v>13</v>
      </c>
      <c r="G19070" t="s">
        <v>56767</v>
      </c>
      <c r="H19070" s="3" t="s">
        <v>56768</v>
      </c>
      <c r="I19070" t="s">
        <v>4915</v>
      </c>
      <c r="J19070" t="s">
        <v>35406</v>
      </c>
    </row>
    <row r="19071" spans="1:10" ht="16" x14ac:dyDescent="0.2">
      <c r="A19071" t="s">
        <v>56757</v>
      </c>
      <c r="B19071" t="s">
        <v>56769</v>
      </c>
      <c r="C19071" t="s">
        <v>56770</v>
      </c>
      <c r="D19071">
        <v>2</v>
      </c>
      <c r="E19071" t="s">
        <v>20885</v>
      </c>
      <c r="F19071" t="s">
        <v>13</v>
      </c>
      <c r="G19071" t="s">
        <v>56767</v>
      </c>
      <c r="H19071" s="3" t="s">
        <v>56771</v>
      </c>
      <c r="I19071" t="s">
        <v>4915</v>
      </c>
      <c r="J19071" t="s">
        <v>56758</v>
      </c>
    </row>
    <row r="19072" spans="1:10" ht="16" x14ac:dyDescent="0.2">
      <c r="A19072" t="s">
        <v>7065</v>
      </c>
      <c r="B19072" t="s">
        <v>56769</v>
      </c>
      <c r="C19072" t="s">
        <v>56770</v>
      </c>
      <c r="D19072">
        <v>3</v>
      </c>
      <c r="E19072" t="s">
        <v>20885</v>
      </c>
      <c r="F19072" t="s">
        <v>13</v>
      </c>
      <c r="G19072" t="s">
        <v>56767</v>
      </c>
      <c r="H19072" s="3" t="s">
        <v>56771</v>
      </c>
      <c r="I19072" t="s">
        <v>4915</v>
      </c>
      <c r="J19072" t="s">
        <v>7070</v>
      </c>
    </row>
    <row r="19073" spans="1:10" ht="16" x14ac:dyDescent="0.2">
      <c r="A19073" t="s">
        <v>31986</v>
      </c>
      <c r="B19073" t="s">
        <v>56769</v>
      </c>
      <c r="C19073" t="s">
        <v>56770</v>
      </c>
      <c r="D19073">
        <v>2</v>
      </c>
      <c r="E19073" t="s">
        <v>20885</v>
      </c>
      <c r="F19073" t="s">
        <v>13</v>
      </c>
      <c r="G19073" t="s">
        <v>56767</v>
      </c>
      <c r="H19073" s="3" t="s">
        <v>56771</v>
      </c>
      <c r="I19073" t="s">
        <v>4915</v>
      </c>
      <c r="J19073" t="s">
        <v>31987</v>
      </c>
    </row>
    <row r="19074" spans="1:10" ht="16" x14ac:dyDescent="0.2">
      <c r="A19074" t="s">
        <v>35709</v>
      </c>
      <c r="B19074" t="s">
        <v>56765</v>
      </c>
      <c r="C19074" t="s">
        <v>56766</v>
      </c>
      <c r="D19074">
        <v>3</v>
      </c>
      <c r="E19074" t="s">
        <v>20885</v>
      </c>
      <c r="F19074" t="s">
        <v>13</v>
      </c>
      <c r="G19074" t="s">
        <v>56767</v>
      </c>
      <c r="H19074" s="3" t="s">
        <v>56771</v>
      </c>
      <c r="I19074" t="s">
        <v>4915</v>
      </c>
      <c r="J19074" t="s">
        <v>35712</v>
      </c>
    </row>
    <row r="19075" spans="1:10" ht="16" x14ac:dyDescent="0.2">
      <c r="A19075" t="s">
        <v>56275</v>
      </c>
      <c r="B19075" t="s">
        <v>56772</v>
      </c>
      <c r="C19075" t="s">
        <v>56773</v>
      </c>
      <c r="D19075">
        <v>4</v>
      </c>
      <c r="E19075" t="s">
        <v>13</v>
      </c>
      <c r="F19075" t="s">
        <v>13</v>
      </c>
      <c r="G19075" t="s">
        <v>56774</v>
      </c>
      <c r="H19075" s="3" t="s">
        <v>56775</v>
      </c>
      <c r="I19075" t="s">
        <v>246</v>
      </c>
      <c r="J19075" t="s">
        <v>56279</v>
      </c>
    </row>
    <row r="19076" spans="1:10" ht="16" x14ac:dyDescent="0.2">
      <c r="A19076" t="s">
        <v>10095</v>
      </c>
      <c r="B19076" t="s">
        <v>56776</v>
      </c>
      <c r="C19076" t="s">
        <v>56777</v>
      </c>
      <c r="D19076">
        <v>3</v>
      </c>
      <c r="E19076" t="s">
        <v>13</v>
      </c>
      <c r="F19076" t="s">
        <v>13</v>
      </c>
      <c r="G19076" t="s">
        <v>56778</v>
      </c>
      <c r="H19076" s="3" t="s">
        <v>56779</v>
      </c>
      <c r="I19076" t="s">
        <v>12664</v>
      </c>
      <c r="J19076" t="s">
        <v>10100</v>
      </c>
    </row>
    <row r="19077" spans="1:10" ht="16" x14ac:dyDescent="0.2">
      <c r="A19077" t="s">
        <v>56780</v>
      </c>
      <c r="B19077" t="s">
        <v>56781</v>
      </c>
      <c r="C19077" t="s">
        <v>56782</v>
      </c>
      <c r="D19077">
        <v>1</v>
      </c>
      <c r="E19077" t="s">
        <v>13</v>
      </c>
      <c r="F19077" t="s">
        <v>13</v>
      </c>
      <c r="G19077" t="s">
        <v>56783</v>
      </c>
      <c r="H19077" s="3" t="s">
        <v>56784</v>
      </c>
      <c r="I19077" t="s">
        <v>12664</v>
      </c>
      <c r="J19077" t="s">
        <v>56785</v>
      </c>
    </row>
    <row r="19078" spans="1:10" ht="16" x14ac:dyDescent="0.2">
      <c r="A19078" t="s">
        <v>56780</v>
      </c>
      <c r="B19078" t="s">
        <v>56786</v>
      </c>
      <c r="C19078" t="s">
        <v>56787</v>
      </c>
      <c r="D19078">
        <v>2</v>
      </c>
      <c r="E19078" t="s">
        <v>13</v>
      </c>
      <c r="F19078" t="s">
        <v>13</v>
      </c>
      <c r="G19078" t="s">
        <v>56783</v>
      </c>
      <c r="H19078" s="3" t="s">
        <v>56784</v>
      </c>
      <c r="I19078" t="s">
        <v>12664</v>
      </c>
      <c r="J19078" t="s">
        <v>56785</v>
      </c>
    </row>
    <row r="19079" spans="1:10" ht="16" x14ac:dyDescent="0.2">
      <c r="A19079" t="s">
        <v>55209</v>
      </c>
      <c r="B19079" t="s">
        <v>56788</v>
      </c>
      <c r="C19079" t="s">
        <v>56789</v>
      </c>
      <c r="D19079">
        <v>2</v>
      </c>
      <c r="E19079" t="s">
        <v>13</v>
      </c>
      <c r="F19079" t="s">
        <v>13</v>
      </c>
      <c r="G19079" t="s">
        <v>56790</v>
      </c>
      <c r="H19079" s="3" t="s">
        <v>56791</v>
      </c>
      <c r="I19079" t="s">
        <v>7009</v>
      </c>
      <c r="J19079" t="s">
        <v>55214</v>
      </c>
    </row>
    <row r="19080" spans="1:10" ht="16" x14ac:dyDescent="0.2">
      <c r="A19080" t="s">
        <v>56792</v>
      </c>
      <c r="B19080" t="s">
        <v>56793</v>
      </c>
      <c r="C19080" t="s">
        <v>56794</v>
      </c>
      <c r="D19080">
        <v>1</v>
      </c>
      <c r="E19080" t="s">
        <v>13</v>
      </c>
      <c r="F19080" t="s">
        <v>13</v>
      </c>
      <c r="G19080" t="s">
        <v>56795</v>
      </c>
      <c r="H19080" s="3" t="s">
        <v>56796</v>
      </c>
      <c r="I19080" t="s">
        <v>4915</v>
      </c>
      <c r="J19080" t="s">
        <v>56797</v>
      </c>
    </row>
    <row r="19081" spans="1:10" ht="16" x14ac:dyDescent="0.2">
      <c r="A19081" t="s">
        <v>10924</v>
      </c>
      <c r="B19081" t="s">
        <v>56798</v>
      </c>
      <c r="C19081" t="s">
        <v>56799</v>
      </c>
      <c r="D19081">
        <v>2</v>
      </c>
      <c r="E19081" t="s">
        <v>13</v>
      </c>
      <c r="F19081" t="s">
        <v>13</v>
      </c>
      <c r="G19081" t="s">
        <v>56800</v>
      </c>
      <c r="H19081" s="3" t="s">
        <v>56801</v>
      </c>
      <c r="I19081" t="s">
        <v>7009</v>
      </c>
      <c r="J19081" t="s">
        <v>10927</v>
      </c>
    </row>
    <row r="19082" spans="1:10" ht="16" x14ac:dyDescent="0.2">
      <c r="A19082" t="s">
        <v>56802</v>
      </c>
      <c r="B19082" t="s">
        <v>56803</v>
      </c>
      <c r="C19082" t="s">
        <v>56804</v>
      </c>
      <c r="D19082">
        <v>2</v>
      </c>
      <c r="E19082" t="s">
        <v>13</v>
      </c>
      <c r="F19082" t="s">
        <v>13</v>
      </c>
      <c r="G19082" t="s">
        <v>56805</v>
      </c>
      <c r="H19082" s="3" t="s">
        <v>56806</v>
      </c>
      <c r="I19082" t="s">
        <v>7009</v>
      </c>
      <c r="J19082" t="s">
        <v>56807</v>
      </c>
    </row>
    <row r="19083" spans="1:10" ht="16" x14ac:dyDescent="0.2">
      <c r="A19083" t="s">
        <v>56802</v>
      </c>
      <c r="B19083" t="s">
        <v>56808</v>
      </c>
      <c r="C19083" t="s">
        <v>56809</v>
      </c>
      <c r="D19083">
        <v>1</v>
      </c>
      <c r="E19083" t="s">
        <v>13</v>
      </c>
      <c r="F19083" t="s">
        <v>13</v>
      </c>
      <c r="G19083" t="s">
        <v>56805</v>
      </c>
      <c r="H19083" s="3" t="s">
        <v>56806</v>
      </c>
      <c r="I19083" t="s">
        <v>7009</v>
      </c>
      <c r="J19083" t="s">
        <v>56807</v>
      </c>
    </row>
    <row r="19084" spans="1:10" ht="16" x14ac:dyDescent="0.2">
      <c r="A19084" t="s">
        <v>30853</v>
      </c>
      <c r="B19084" t="s">
        <v>56810</v>
      </c>
      <c r="C19084" t="s">
        <v>56811</v>
      </c>
      <c r="D19084">
        <v>7</v>
      </c>
      <c r="E19084" t="s">
        <v>13</v>
      </c>
      <c r="F19084" t="s">
        <v>13</v>
      </c>
      <c r="G19084" t="s">
        <v>56812</v>
      </c>
      <c r="H19084" s="3" t="s">
        <v>56813</v>
      </c>
      <c r="I19084" t="s">
        <v>56764</v>
      </c>
      <c r="J19084" t="s">
        <v>30857</v>
      </c>
    </row>
    <row r="19085" spans="1:10" ht="16" x14ac:dyDescent="0.2">
      <c r="A19085" t="s">
        <v>56814</v>
      </c>
      <c r="B19085" t="s">
        <v>56815</v>
      </c>
      <c r="C19085" t="s">
        <v>56816</v>
      </c>
      <c r="D19085">
        <v>3</v>
      </c>
      <c r="E19085" t="s">
        <v>13</v>
      </c>
      <c r="F19085" t="s">
        <v>13</v>
      </c>
      <c r="G19085" t="s">
        <v>56817</v>
      </c>
      <c r="H19085" s="3" t="s">
        <v>56818</v>
      </c>
      <c r="I19085" t="s">
        <v>12628</v>
      </c>
      <c r="J19085" t="s">
        <v>56819</v>
      </c>
    </row>
    <row r="19086" spans="1:10" ht="16" x14ac:dyDescent="0.2">
      <c r="A19086" t="s">
        <v>56814</v>
      </c>
      <c r="B19086" t="s">
        <v>56820</v>
      </c>
      <c r="C19086" t="s">
        <v>56821</v>
      </c>
      <c r="D19086">
        <v>1</v>
      </c>
      <c r="E19086" t="s">
        <v>13</v>
      </c>
      <c r="F19086" t="s">
        <v>13</v>
      </c>
      <c r="G19086" t="s">
        <v>56817</v>
      </c>
      <c r="H19086" s="3" t="s">
        <v>56818</v>
      </c>
      <c r="I19086" t="s">
        <v>12628</v>
      </c>
      <c r="J19086" t="s">
        <v>56819</v>
      </c>
    </row>
    <row r="19087" spans="1:10" ht="16" x14ac:dyDescent="0.2">
      <c r="A19087" t="s">
        <v>56814</v>
      </c>
      <c r="B19087" t="s">
        <v>56822</v>
      </c>
      <c r="C19087" t="s">
        <v>56823</v>
      </c>
      <c r="D19087">
        <v>2</v>
      </c>
      <c r="E19087" t="s">
        <v>13</v>
      </c>
      <c r="F19087" t="s">
        <v>13</v>
      </c>
      <c r="G19087" t="s">
        <v>56817</v>
      </c>
      <c r="H19087" s="3" t="s">
        <v>56818</v>
      </c>
      <c r="I19087" t="s">
        <v>12628</v>
      </c>
      <c r="J19087" t="s">
        <v>56819</v>
      </c>
    </row>
    <row r="19088" spans="1:10" ht="16" x14ac:dyDescent="0.2">
      <c r="A19088" t="s">
        <v>56275</v>
      </c>
      <c r="B19088" t="s">
        <v>56824</v>
      </c>
      <c r="C19088" t="s">
        <v>56825</v>
      </c>
      <c r="D19088">
        <v>1</v>
      </c>
      <c r="E19088" t="s">
        <v>13</v>
      </c>
      <c r="F19088" t="s">
        <v>13</v>
      </c>
      <c r="G19088" t="s">
        <v>56826</v>
      </c>
      <c r="H19088" s="3" t="s">
        <v>56827</v>
      </c>
      <c r="I19088" t="s">
        <v>12664</v>
      </c>
      <c r="J19088" t="s">
        <v>56279</v>
      </c>
    </row>
    <row r="19089" spans="1:10" ht="16" x14ac:dyDescent="0.2">
      <c r="A19089" t="s">
        <v>56828</v>
      </c>
      <c r="B19089" t="s">
        <v>56829</v>
      </c>
      <c r="C19089" t="s">
        <v>56830</v>
      </c>
      <c r="D19089">
        <v>2</v>
      </c>
      <c r="E19089" t="s">
        <v>13</v>
      </c>
      <c r="F19089" t="s">
        <v>13</v>
      </c>
      <c r="G19089" t="s">
        <v>56826</v>
      </c>
      <c r="H19089" s="3" t="s">
        <v>56827</v>
      </c>
      <c r="I19089" t="s">
        <v>12664</v>
      </c>
      <c r="J19089" t="s">
        <v>56831</v>
      </c>
    </row>
    <row r="19090" spans="1:10" ht="16" x14ac:dyDescent="0.2">
      <c r="A19090" t="s">
        <v>56828</v>
      </c>
      <c r="B19090" t="s">
        <v>56832</v>
      </c>
      <c r="C19090" t="s">
        <v>56825</v>
      </c>
      <c r="D19090">
        <v>1</v>
      </c>
      <c r="E19090" t="s">
        <v>13</v>
      </c>
      <c r="F19090" t="s">
        <v>13</v>
      </c>
      <c r="G19090" t="s">
        <v>56833</v>
      </c>
      <c r="H19090" s="3" t="s">
        <v>56834</v>
      </c>
      <c r="I19090" t="s">
        <v>36888</v>
      </c>
      <c r="J19090" t="s">
        <v>56831</v>
      </c>
    </row>
    <row r="19091" spans="1:10" ht="16" x14ac:dyDescent="0.2">
      <c r="A19091" t="s">
        <v>29766</v>
      </c>
      <c r="B19091" t="s">
        <v>56835</v>
      </c>
      <c r="C19091" t="s">
        <v>56836</v>
      </c>
      <c r="D19091">
        <v>11</v>
      </c>
      <c r="E19091" t="s">
        <v>13</v>
      </c>
      <c r="F19091" t="s">
        <v>13</v>
      </c>
      <c r="G19091" t="s">
        <v>56837</v>
      </c>
      <c r="H19091" s="3" t="s">
        <v>56838</v>
      </c>
      <c r="I19091" t="s">
        <v>7009</v>
      </c>
      <c r="J19091" t="s">
        <v>29771</v>
      </c>
    </row>
    <row r="19092" spans="1:10" ht="16" x14ac:dyDescent="0.2">
      <c r="A19092" t="s">
        <v>56839</v>
      </c>
      <c r="B19092" t="s">
        <v>56840</v>
      </c>
      <c r="C19092" t="s">
        <v>56841</v>
      </c>
      <c r="D19092">
        <v>1</v>
      </c>
      <c r="E19092" t="s">
        <v>1045</v>
      </c>
      <c r="F19092" t="s">
        <v>13</v>
      </c>
      <c r="G19092" t="s">
        <v>56842</v>
      </c>
      <c r="H19092" s="3" t="s">
        <v>56843</v>
      </c>
      <c r="I19092" t="s">
        <v>51051</v>
      </c>
      <c r="J19092" t="s">
        <v>56844</v>
      </c>
    </row>
    <row r="19093" spans="1:10" ht="32" x14ac:dyDescent="0.2">
      <c r="A19093" t="s">
        <v>55893</v>
      </c>
      <c r="B19093" t="s">
        <v>56845</v>
      </c>
      <c r="C19093" t="s">
        <v>56846</v>
      </c>
      <c r="D19093">
        <v>2</v>
      </c>
      <c r="E19093" t="s">
        <v>1045</v>
      </c>
      <c r="F19093" t="s">
        <v>13</v>
      </c>
      <c r="G19093" t="s">
        <v>56842</v>
      </c>
      <c r="H19093" s="3" t="s">
        <v>56847</v>
      </c>
      <c r="I19093" t="s">
        <v>51051</v>
      </c>
      <c r="J19093" t="s">
        <v>55898</v>
      </c>
    </row>
    <row r="19094" spans="1:10" ht="16" x14ac:dyDescent="0.2">
      <c r="A19094" t="s">
        <v>56848</v>
      </c>
      <c r="B19094" t="s">
        <v>56849</v>
      </c>
      <c r="C19094" t="s">
        <v>56850</v>
      </c>
      <c r="D19094">
        <v>1</v>
      </c>
      <c r="E19094" t="s">
        <v>13</v>
      </c>
      <c r="F19094" t="s">
        <v>13</v>
      </c>
      <c r="G19094" t="s">
        <v>56851</v>
      </c>
      <c r="H19094" s="3" t="s">
        <v>56852</v>
      </c>
      <c r="I19094" t="s">
        <v>246</v>
      </c>
      <c r="J19094" t="s">
        <v>56853</v>
      </c>
    </row>
    <row r="19095" spans="1:10" ht="16" x14ac:dyDescent="0.2">
      <c r="A19095" t="s">
        <v>56848</v>
      </c>
      <c r="B19095" t="s">
        <v>56854</v>
      </c>
      <c r="C19095" t="s">
        <v>56855</v>
      </c>
      <c r="D19095">
        <v>2</v>
      </c>
      <c r="E19095" t="s">
        <v>13</v>
      </c>
      <c r="F19095" t="s">
        <v>13</v>
      </c>
      <c r="G19095" t="s">
        <v>56851</v>
      </c>
      <c r="H19095" s="3" t="s">
        <v>56852</v>
      </c>
      <c r="I19095" t="s">
        <v>246</v>
      </c>
      <c r="J19095" t="s">
        <v>56853</v>
      </c>
    </row>
    <row r="19096" spans="1:10" ht="16" x14ac:dyDescent="0.2">
      <c r="A19096" t="s">
        <v>56856</v>
      </c>
      <c r="B19096" t="s">
        <v>56857</v>
      </c>
      <c r="C19096" t="s">
        <v>56858</v>
      </c>
      <c r="D19096">
        <v>2</v>
      </c>
      <c r="E19096">
        <f>93</f>
        <v>93</v>
      </c>
      <c r="F19096" t="s">
        <v>13</v>
      </c>
      <c r="G19096" t="s">
        <v>56859</v>
      </c>
      <c r="H19096" s="3" t="s">
        <v>56860</v>
      </c>
      <c r="I19096" t="s">
        <v>4915</v>
      </c>
      <c r="J19096" t="s">
        <v>56861</v>
      </c>
    </row>
    <row r="19097" spans="1:10" ht="16" x14ac:dyDescent="0.2">
      <c r="A19097" t="s">
        <v>56856</v>
      </c>
      <c r="B19097" t="s">
        <v>56862</v>
      </c>
      <c r="C19097" t="s">
        <v>56863</v>
      </c>
      <c r="D19097">
        <v>1</v>
      </c>
      <c r="E19097">
        <f>93</f>
        <v>93</v>
      </c>
      <c r="F19097" t="s">
        <v>13</v>
      </c>
      <c r="G19097" t="s">
        <v>56859</v>
      </c>
      <c r="H19097" s="3" t="s">
        <v>56860</v>
      </c>
      <c r="I19097" t="s">
        <v>4915</v>
      </c>
      <c r="J19097" t="s">
        <v>56861</v>
      </c>
    </row>
    <row r="19098" spans="1:10" ht="16" x14ac:dyDescent="0.2">
      <c r="A19098" t="s">
        <v>56864</v>
      </c>
      <c r="B19098" t="s">
        <v>56865</v>
      </c>
      <c r="C19098" t="s">
        <v>56866</v>
      </c>
      <c r="D19098">
        <v>1</v>
      </c>
      <c r="E19098">
        <f>93</f>
        <v>93</v>
      </c>
      <c r="F19098" t="s">
        <v>13</v>
      </c>
      <c r="G19098" t="s">
        <v>56859</v>
      </c>
      <c r="H19098" s="3" t="s">
        <v>56867</v>
      </c>
      <c r="I19098" t="s">
        <v>4915</v>
      </c>
      <c r="J19098" t="s">
        <v>56868</v>
      </c>
    </row>
    <row r="19099" spans="1:10" ht="16" x14ac:dyDescent="0.2">
      <c r="A19099" t="s">
        <v>12617</v>
      </c>
      <c r="B19099" t="s">
        <v>56869</v>
      </c>
      <c r="C19099" t="s">
        <v>56870</v>
      </c>
      <c r="D19099">
        <v>3</v>
      </c>
      <c r="E19099">
        <f>93</f>
        <v>93</v>
      </c>
      <c r="F19099" t="s">
        <v>13</v>
      </c>
      <c r="G19099" t="s">
        <v>56859</v>
      </c>
      <c r="H19099" s="3" t="s">
        <v>56871</v>
      </c>
      <c r="I19099" t="s">
        <v>4915</v>
      </c>
      <c r="J19099" t="s">
        <v>12619</v>
      </c>
    </row>
    <row r="19100" spans="1:10" ht="16" x14ac:dyDescent="0.2">
      <c r="A19100" t="s">
        <v>56872</v>
      </c>
      <c r="B19100" t="s">
        <v>56873</v>
      </c>
      <c r="C19100" t="s">
        <v>56874</v>
      </c>
      <c r="D19100">
        <v>1</v>
      </c>
      <c r="E19100">
        <f>93</f>
        <v>93</v>
      </c>
      <c r="F19100" t="s">
        <v>13</v>
      </c>
      <c r="G19100" t="s">
        <v>56859</v>
      </c>
      <c r="H19100" s="3" t="s">
        <v>56860</v>
      </c>
      <c r="I19100" t="s">
        <v>4915</v>
      </c>
      <c r="J19100" t="s">
        <v>56875</v>
      </c>
    </row>
    <row r="19101" spans="1:10" ht="16" x14ac:dyDescent="0.2">
      <c r="A19101" t="s">
        <v>40008</v>
      </c>
      <c r="B19101" t="s">
        <v>56876</v>
      </c>
      <c r="C19101" t="s">
        <v>56877</v>
      </c>
      <c r="D19101">
        <v>9</v>
      </c>
      <c r="E19101" t="s">
        <v>13</v>
      </c>
      <c r="F19101" t="s">
        <v>13</v>
      </c>
      <c r="G19101" t="s">
        <v>56878</v>
      </c>
      <c r="H19101" s="3" t="s">
        <v>56879</v>
      </c>
      <c r="I19101" t="s">
        <v>246</v>
      </c>
      <c r="J19101" t="s">
        <v>40013</v>
      </c>
    </row>
    <row r="19102" spans="1:10" ht="16" x14ac:dyDescent="0.2">
      <c r="A19102" t="s">
        <v>56536</v>
      </c>
      <c r="B19102" t="s">
        <v>56880</v>
      </c>
      <c r="C19102" t="s">
        <v>56881</v>
      </c>
      <c r="D19102">
        <v>5</v>
      </c>
      <c r="E19102" t="s">
        <v>13</v>
      </c>
      <c r="F19102" t="s">
        <v>13</v>
      </c>
      <c r="G19102" t="s">
        <v>56882</v>
      </c>
      <c r="H19102" s="3" t="s">
        <v>56883</v>
      </c>
      <c r="I19102" t="s">
        <v>246</v>
      </c>
      <c r="J19102" t="s">
        <v>56539</v>
      </c>
    </row>
    <row r="19103" spans="1:10" ht="32" x14ac:dyDescent="0.2">
      <c r="A19103" t="s">
        <v>40008</v>
      </c>
      <c r="B19103" t="s">
        <v>56884</v>
      </c>
      <c r="C19103" t="s">
        <v>56885</v>
      </c>
      <c r="D19103">
        <v>10</v>
      </c>
      <c r="E19103" t="s">
        <v>13</v>
      </c>
      <c r="F19103" t="s">
        <v>13</v>
      </c>
      <c r="G19103" t="s">
        <v>56886</v>
      </c>
      <c r="H19103" s="3" t="s">
        <v>56887</v>
      </c>
      <c r="I19103" t="s">
        <v>246</v>
      </c>
      <c r="J19103" t="s">
        <v>40013</v>
      </c>
    </row>
    <row r="19104" spans="1:10" ht="16" x14ac:dyDescent="0.2">
      <c r="A19104" t="s">
        <v>56183</v>
      </c>
      <c r="B19104" t="s">
        <v>56888</v>
      </c>
      <c r="C19104" t="s">
        <v>56889</v>
      </c>
      <c r="D19104">
        <v>1</v>
      </c>
      <c r="E19104" t="s">
        <v>13</v>
      </c>
      <c r="F19104" t="s">
        <v>13</v>
      </c>
      <c r="G19104" t="s">
        <v>56890</v>
      </c>
      <c r="H19104" s="3" t="s">
        <v>56891</v>
      </c>
      <c r="I19104" t="s">
        <v>246</v>
      </c>
      <c r="J19104" t="s">
        <v>56188</v>
      </c>
    </row>
    <row r="19105" spans="1:10" ht="16" x14ac:dyDescent="0.2">
      <c r="A19105" t="s">
        <v>56183</v>
      </c>
      <c r="B19105" t="s">
        <v>56892</v>
      </c>
      <c r="C19105" t="s">
        <v>56893</v>
      </c>
      <c r="D19105">
        <v>5</v>
      </c>
      <c r="E19105" t="s">
        <v>13</v>
      </c>
      <c r="F19105" t="s">
        <v>13</v>
      </c>
      <c r="G19105" t="s">
        <v>56890</v>
      </c>
      <c r="H19105" s="3" t="s">
        <v>56891</v>
      </c>
      <c r="I19105" t="s">
        <v>246</v>
      </c>
      <c r="J19105" t="s">
        <v>56188</v>
      </c>
    </row>
    <row r="19106" spans="1:10" ht="16" x14ac:dyDescent="0.2">
      <c r="A19106" t="s">
        <v>56189</v>
      </c>
      <c r="B19106" t="s">
        <v>56892</v>
      </c>
      <c r="C19106" t="s">
        <v>56893</v>
      </c>
      <c r="D19106">
        <v>4</v>
      </c>
      <c r="E19106" t="s">
        <v>13</v>
      </c>
      <c r="F19106" t="s">
        <v>13</v>
      </c>
      <c r="G19106" t="s">
        <v>56890</v>
      </c>
      <c r="H19106" s="3" t="s">
        <v>56894</v>
      </c>
      <c r="I19106" t="s">
        <v>246</v>
      </c>
      <c r="J19106" t="s">
        <v>56191</v>
      </c>
    </row>
    <row r="19107" spans="1:10" ht="16" x14ac:dyDescent="0.2">
      <c r="A19107" t="s">
        <v>56189</v>
      </c>
      <c r="B19107" t="s">
        <v>56888</v>
      </c>
      <c r="C19107" t="s">
        <v>56889</v>
      </c>
      <c r="D19107">
        <v>1</v>
      </c>
      <c r="E19107" t="s">
        <v>13</v>
      </c>
      <c r="F19107" t="s">
        <v>13</v>
      </c>
      <c r="G19107" t="s">
        <v>56890</v>
      </c>
      <c r="H19107" s="3" t="s">
        <v>56894</v>
      </c>
      <c r="I19107" t="s">
        <v>246</v>
      </c>
      <c r="J19107" t="s">
        <v>56191</v>
      </c>
    </row>
    <row r="19108" spans="1:10" ht="16" x14ac:dyDescent="0.2">
      <c r="A19108" t="s">
        <v>13450</v>
      </c>
      <c r="B19108" t="s">
        <v>56895</v>
      </c>
      <c r="C19108" t="s">
        <v>56896</v>
      </c>
      <c r="D19108">
        <v>7</v>
      </c>
      <c r="E19108" t="s">
        <v>1088</v>
      </c>
      <c r="F19108" t="s">
        <v>13</v>
      </c>
      <c r="G19108" t="s">
        <v>56897</v>
      </c>
      <c r="H19108" s="3" t="s">
        <v>56898</v>
      </c>
      <c r="I19108" t="s">
        <v>246</v>
      </c>
      <c r="J19108" t="s">
        <v>13455</v>
      </c>
    </row>
    <row r="19109" spans="1:10" ht="16" x14ac:dyDescent="0.2">
      <c r="A19109" t="s">
        <v>56189</v>
      </c>
      <c r="B19109" t="s">
        <v>56899</v>
      </c>
      <c r="C19109" t="s">
        <v>56900</v>
      </c>
      <c r="D19109">
        <v>2</v>
      </c>
      <c r="E19109" t="s">
        <v>1088</v>
      </c>
      <c r="F19109" t="s">
        <v>13</v>
      </c>
      <c r="G19109" t="s">
        <v>56897</v>
      </c>
      <c r="H19109" s="3" t="s">
        <v>56901</v>
      </c>
      <c r="I19109" t="s">
        <v>246</v>
      </c>
      <c r="J19109" t="s">
        <v>56191</v>
      </c>
    </row>
    <row r="19110" spans="1:10" ht="16" x14ac:dyDescent="0.2">
      <c r="A19110" t="s">
        <v>56902</v>
      </c>
      <c r="B19110" t="s">
        <v>56903</v>
      </c>
      <c r="C19110" t="s">
        <v>56904</v>
      </c>
      <c r="D19110">
        <v>1</v>
      </c>
      <c r="E19110" t="s">
        <v>1088</v>
      </c>
      <c r="F19110" t="s">
        <v>13</v>
      </c>
      <c r="G19110" t="s">
        <v>56897</v>
      </c>
      <c r="H19110" s="3" t="s">
        <v>56905</v>
      </c>
      <c r="I19110" t="s">
        <v>246</v>
      </c>
      <c r="J19110" t="s">
        <v>56906</v>
      </c>
    </row>
    <row r="19111" spans="1:10" ht="16" x14ac:dyDescent="0.2">
      <c r="A19111" t="s">
        <v>56902</v>
      </c>
      <c r="B19111" t="s">
        <v>56907</v>
      </c>
      <c r="C19111" t="s">
        <v>56908</v>
      </c>
      <c r="D19111">
        <v>2</v>
      </c>
      <c r="E19111" t="s">
        <v>1088</v>
      </c>
      <c r="F19111" t="s">
        <v>13</v>
      </c>
      <c r="G19111" t="s">
        <v>56897</v>
      </c>
      <c r="H19111" s="3" t="s">
        <v>56905</v>
      </c>
      <c r="I19111" t="s">
        <v>246</v>
      </c>
      <c r="J19111" t="s">
        <v>56906</v>
      </c>
    </row>
    <row r="19112" spans="1:10" ht="16" x14ac:dyDescent="0.2">
      <c r="A19112" t="s">
        <v>56902</v>
      </c>
      <c r="B19112" t="s">
        <v>56909</v>
      </c>
      <c r="C19112" t="s">
        <v>56910</v>
      </c>
      <c r="D19112">
        <v>4</v>
      </c>
      <c r="E19112" t="s">
        <v>1088</v>
      </c>
      <c r="F19112" t="s">
        <v>13</v>
      </c>
      <c r="G19112" t="s">
        <v>56897</v>
      </c>
      <c r="H19112" s="3" t="s">
        <v>56905</v>
      </c>
      <c r="I19112" t="s">
        <v>246</v>
      </c>
      <c r="J19112" t="s">
        <v>56906</v>
      </c>
    </row>
    <row r="19113" spans="1:10" ht="16" x14ac:dyDescent="0.2">
      <c r="A19113" t="s">
        <v>56183</v>
      </c>
      <c r="B19113" t="s">
        <v>56899</v>
      </c>
      <c r="C19113" t="s">
        <v>56900</v>
      </c>
      <c r="D19113">
        <v>4</v>
      </c>
      <c r="E19113" t="s">
        <v>1088</v>
      </c>
      <c r="F19113" t="s">
        <v>13</v>
      </c>
      <c r="G19113" t="s">
        <v>56897</v>
      </c>
      <c r="H19113" s="3" t="s">
        <v>56911</v>
      </c>
      <c r="I19113" t="s">
        <v>246</v>
      </c>
      <c r="J19113" t="s">
        <v>56188</v>
      </c>
    </row>
    <row r="19114" spans="1:10" ht="16" x14ac:dyDescent="0.2">
      <c r="A19114" t="s">
        <v>56902</v>
      </c>
      <c r="B19114" t="s">
        <v>56912</v>
      </c>
      <c r="C19114" t="s">
        <v>56913</v>
      </c>
      <c r="D19114">
        <v>3</v>
      </c>
      <c r="E19114" t="s">
        <v>1088</v>
      </c>
      <c r="F19114" t="s">
        <v>13</v>
      </c>
      <c r="G19114" t="s">
        <v>56897</v>
      </c>
      <c r="H19114" s="3" t="s">
        <v>56905</v>
      </c>
      <c r="I19114" t="s">
        <v>246</v>
      </c>
      <c r="J19114" t="s">
        <v>56906</v>
      </c>
    </row>
    <row r="19115" spans="1:10" ht="16" x14ac:dyDescent="0.2">
      <c r="A19115" t="s">
        <v>40008</v>
      </c>
      <c r="B19115" t="s">
        <v>56914</v>
      </c>
      <c r="C19115" t="s">
        <v>56915</v>
      </c>
      <c r="D19115">
        <v>7</v>
      </c>
      <c r="E19115" t="s">
        <v>13</v>
      </c>
      <c r="F19115" t="s">
        <v>13</v>
      </c>
      <c r="G19115" t="s">
        <v>56916</v>
      </c>
      <c r="H19115" s="3" t="s">
        <v>56917</v>
      </c>
      <c r="I19115" t="s">
        <v>246</v>
      </c>
      <c r="J19115" t="s">
        <v>40013</v>
      </c>
    </row>
    <row r="19116" spans="1:10" ht="16" x14ac:dyDescent="0.2">
      <c r="A19116" t="s">
        <v>56408</v>
      </c>
      <c r="B19116" t="s">
        <v>56918</v>
      </c>
      <c r="C19116" t="s">
        <v>56919</v>
      </c>
      <c r="D19116">
        <v>5</v>
      </c>
      <c r="E19116" t="s">
        <v>13</v>
      </c>
      <c r="F19116" t="s">
        <v>13</v>
      </c>
      <c r="G19116" t="s">
        <v>56916</v>
      </c>
      <c r="H19116" s="3" t="s">
        <v>56920</v>
      </c>
      <c r="I19116" t="s">
        <v>246</v>
      </c>
      <c r="J19116" t="s">
        <v>56413</v>
      </c>
    </row>
    <row r="19117" spans="1:10" ht="16" x14ac:dyDescent="0.2">
      <c r="A19117" t="s">
        <v>56408</v>
      </c>
      <c r="B19117" t="s">
        <v>56921</v>
      </c>
      <c r="C19117" t="s">
        <v>56922</v>
      </c>
      <c r="D19117">
        <v>2</v>
      </c>
      <c r="E19117" t="s">
        <v>13</v>
      </c>
      <c r="F19117" t="s">
        <v>13</v>
      </c>
      <c r="G19117" t="s">
        <v>56916</v>
      </c>
      <c r="H19117" s="3" t="s">
        <v>56920</v>
      </c>
      <c r="I19117" t="s">
        <v>246</v>
      </c>
      <c r="J19117" t="s">
        <v>56413</v>
      </c>
    </row>
    <row r="19118" spans="1:10" ht="16" x14ac:dyDescent="0.2">
      <c r="A19118" t="s">
        <v>56408</v>
      </c>
      <c r="B19118" t="s">
        <v>56923</v>
      </c>
      <c r="C19118" t="s">
        <v>56924</v>
      </c>
      <c r="D19118">
        <v>3</v>
      </c>
      <c r="E19118" t="s">
        <v>13</v>
      </c>
      <c r="F19118" t="s">
        <v>13</v>
      </c>
      <c r="G19118" t="s">
        <v>56916</v>
      </c>
      <c r="H19118" s="3" t="s">
        <v>56920</v>
      </c>
      <c r="I19118" t="s">
        <v>246</v>
      </c>
      <c r="J19118" t="s">
        <v>56413</v>
      </c>
    </row>
    <row r="19119" spans="1:10" ht="16" x14ac:dyDescent="0.2">
      <c r="A19119" t="s">
        <v>56408</v>
      </c>
      <c r="B19119" t="s">
        <v>56925</v>
      </c>
      <c r="C19119" t="s">
        <v>56926</v>
      </c>
      <c r="D19119">
        <v>1</v>
      </c>
      <c r="E19119" t="s">
        <v>13</v>
      </c>
      <c r="F19119" t="s">
        <v>13</v>
      </c>
      <c r="G19119" t="s">
        <v>56916</v>
      </c>
      <c r="H19119" s="3" t="s">
        <v>56920</v>
      </c>
      <c r="I19119" t="s">
        <v>246</v>
      </c>
      <c r="J19119" t="s">
        <v>56413</v>
      </c>
    </row>
    <row r="19120" spans="1:10" ht="16" x14ac:dyDescent="0.2">
      <c r="A19120" t="s">
        <v>25386</v>
      </c>
      <c r="B19120" t="s">
        <v>56927</v>
      </c>
      <c r="C19120" t="s">
        <v>56928</v>
      </c>
      <c r="D19120">
        <v>5</v>
      </c>
      <c r="E19120" t="s">
        <v>13</v>
      </c>
      <c r="F19120" t="s">
        <v>13</v>
      </c>
      <c r="G19120" t="s">
        <v>56929</v>
      </c>
      <c r="H19120" s="3" t="s">
        <v>56930</v>
      </c>
      <c r="I19120" t="s">
        <v>246</v>
      </c>
      <c r="J19120" t="s">
        <v>25389</v>
      </c>
    </row>
    <row r="19121" spans="1:10" ht="16" x14ac:dyDescent="0.2">
      <c r="A19121" t="s">
        <v>25386</v>
      </c>
      <c r="B19121" t="s">
        <v>56931</v>
      </c>
      <c r="C19121" t="s">
        <v>56932</v>
      </c>
      <c r="D19121">
        <v>7</v>
      </c>
      <c r="E19121" t="s">
        <v>13</v>
      </c>
      <c r="F19121" t="s">
        <v>13</v>
      </c>
      <c r="G19121" t="s">
        <v>56929</v>
      </c>
      <c r="H19121" s="3" t="s">
        <v>56933</v>
      </c>
      <c r="I19121" t="s">
        <v>246</v>
      </c>
      <c r="J19121" t="s">
        <v>25389</v>
      </c>
    </row>
    <row r="19122" spans="1:10" ht="16" x14ac:dyDescent="0.2">
      <c r="A19122" t="s">
        <v>25386</v>
      </c>
      <c r="B19122" t="s">
        <v>56934</v>
      </c>
      <c r="C19122" t="s">
        <v>56935</v>
      </c>
      <c r="D19122">
        <v>6</v>
      </c>
      <c r="E19122" t="s">
        <v>13</v>
      </c>
      <c r="F19122" t="s">
        <v>13</v>
      </c>
      <c r="G19122" t="s">
        <v>56929</v>
      </c>
      <c r="H19122" s="3" t="s">
        <v>56936</v>
      </c>
      <c r="I19122" t="s">
        <v>246</v>
      </c>
      <c r="J19122" t="s">
        <v>25389</v>
      </c>
    </row>
    <row r="19123" spans="1:10" ht="16" x14ac:dyDescent="0.2">
      <c r="A19123" t="s">
        <v>56536</v>
      </c>
      <c r="B19123" t="s">
        <v>56937</v>
      </c>
      <c r="C19123" t="s">
        <v>56938</v>
      </c>
      <c r="D19123">
        <v>7</v>
      </c>
      <c r="E19123" t="s">
        <v>13</v>
      </c>
      <c r="F19123" t="s">
        <v>13</v>
      </c>
      <c r="G19123" t="s">
        <v>56939</v>
      </c>
      <c r="H19123" s="3" t="s">
        <v>56940</v>
      </c>
      <c r="I19123" t="s">
        <v>246</v>
      </c>
      <c r="J19123" t="s">
        <v>56539</v>
      </c>
    </row>
    <row r="19124" spans="1:10" ht="16" x14ac:dyDescent="0.2">
      <c r="A19124" t="s">
        <v>56536</v>
      </c>
      <c r="B19124" t="s">
        <v>56941</v>
      </c>
      <c r="C19124" t="s">
        <v>56942</v>
      </c>
      <c r="D19124">
        <v>6</v>
      </c>
      <c r="E19124" t="s">
        <v>13</v>
      </c>
      <c r="F19124" t="s">
        <v>13</v>
      </c>
      <c r="G19124" t="s">
        <v>56939</v>
      </c>
      <c r="H19124" s="3" t="s">
        <v>56940</v>
      </c>
      <c r="I19124" t="s">
        <v>246</v>
      </c>
      <c r="J19124" t="s">
        <v>56539</v>
      </c>
    </row>
    <row r="19125" spans="1:10" ht="16" x14ac:dyDescent="0.2">
      <c r="A19125" t="s">
        <v>56536</v>
      </c>
      <c r="B19125" t="s">
        <v>56943</v>
      </c>
      <c r="C19125" t="s">
        <v>56944</v>
      </c>
      <c r="D19125">
        <v>8</v>
      </c>
      <c r="E19125" t="s">
        <v>13</v>
      </c>
      <c r="F19125" t="s">
        <v>13</v>
      </c>
      <c r="G19125" t="s">
        <v>56939</v>
      </c>
      <c r="H19125" s="3" t="s">
        <v>56940</v>
      </c>
      <c r="I19125" t="s">
        <v>246</v>
      </c>
      <c r="J19125" t="s">
        <v>56539</v>
      </c>
    </row>
    <row r="19126" spans="1:10" ht="16" x14ac:dyDescent="0.2">
      <c r="A19126" t="s">
        <v>13513</v>
      </c>
      <c r="B19126" t="s">
        <v>56945</v>
      </c>
      <c r="C19126" t="s">
        <v>56946</v>
      </c>
      <c r="D19126">
        <v>4</v>
      </c>
      <c r="E19126" t="s">
        <v>13</v>
      </c>
      <c r="F19126" t="s">
        <v>13</v>
      </c>
      <c r="G19126" t="s">
        <v>56947</v>
      </c>
      <c r="H19126" s="3" t="s">
        <v>56948</v>
      </c>
      <c r="I19126" t="s">
        <v>12664</v>
      </c>
      <c r="J19126" t="s">
        <v>13516</v>
      </c>
    </row>
    <row r="19127" spans="1:10" ht="32" x14ac:dyDescent="0.2">
      <c r="A19127" t="s">
        <v>56949</v>
      </c>
      <c r="B19127" t="s">
        <v>56950</v>
      </c>
      <c r="C19127" t="s">
        <v>56951</v>
      </c>
      <c r="D19127">
        <v>4</v>
      </c>
      <c r="E19127">
        <f>226</f>
        <v>226</v>
      </c>
      <c r="F19127" t="s">
        <v>13</v>
      </c>
      <c r="G19127" t="s">
        <v>56952</v>
      </c>
      <c r="H19127" s="3" t="s">
        <v>56953</v>
      </c>
      <c r="I19127" t="s">
        <v>7009</v>
      </c>
      <c r="J19127" t="s">
        <v>56954</v>
      </c>
    </row>
    <row r="19128" spans="1:10" ht="32" x14ac:dyDescent="0.2">
      <c r="A19128" t="s">
        <v>56949</v>
      </c>
      <c r="B19128" t="s">
        <v>56955</v>
      </c>
      <c r="C19128" t="s">
        <v>56956</v>
      </c>
      <c r="D19128">
        <v>2</v>
      </c>
      <c r="E19128">
        <f>226</f>
        <v>226</v>
      </c>
      <c r="F19128" t="s">
        <v>13</v>
      </c>
      <c r="G19128" t="s">
        <v>56952</v>
      </c>
      <c r="H19128" s="3" t="s">
        <v>56957</v>
      </c>
      <c r="I19128" t="s">
        <v>7009</v>
      </c>
      <c r="J19128" t="s">
        <v>56954</v>
      </c>
    </row>
    <row r="19129" spans="1:10" ht="16" x14ac:dyDescent="0.2">
      <c r="A19129" t="s">
        <v>56958</v>
      </c>
      <c r="B19129" t="s">
        <v>56959</v>
      </c>
      <c r="C19129" t="s">
        <v>56960</v>
      </c>
      <c r="D19129">
        <v>1</v>
      </c>
      <c r="E19129">
        <f>226</f>
        <v>226</v>
      </c>
      <c r="F19129" t="s">
        <v>13</v>
      </c>
      <c r="G19129" t="s">
        <v>56952</v>
      </c>
      <c r="H19129" s="3" t="s">
        <v>56961</v>
      </c>
      <c r="I19129" t="s">
        <v>7009</v>
      </c>
      <c r="J19129" t="s">
        <v>56962</v>
      </c>
    </row>
    <row r="19130" spans="1:10" ht="16" x14ac:dyDescent="0.2">
      <c r="A19130" t="s">
        <v>43224</v>
      </c>
      <c r="B19130" t="s">
        <v>56963</v>
      </c>
      <c r="C19130" t="s">
        <v>56964</v>
      </c>
      <c r="D19130">
        <v>2</v>
      </c>
      <c r="E19130">
        <f>226</f>
        <v>226</v>
      </c>
      <c r="F19130" t="s">
        <v>13</v>
      </c>
      <c r="G19130" t="s">
        <v>56952</v>
      </c>
      <c r="H19130" s="3" t="s">
        <v>56965</v>
      </c>
      <c r="I19130" t="s">
        <v>7009</v>
      </c>
      <c r="J19130" t="s">
        <v>43228</v>
      </c>
    </row>
    <row r="19131" spans="1:10" ht="32" x14ac:dyDescent="0.2">
      <c r="A19131" t="s">
        <v>56949</v>
      </c>
      <c r="B19131" t="s">
        <v>56966</v>
      </c>
      <c r="C19131" t="s">
        <v>56967</v>
      </c>
      <c r="D19131">
        <v>1</v>
      </c>
      <c r="E19131">
        <f>226</f>
        <v>226</v>
      </c>
      <c r="F19131" t="s">
        <v>13</v>
      </c>
      <c r="G19131" t="s">
        <v>56952</v>
      </c>
      <c r="H19131" s="3" t="s">
        <v>56968</v>
      </c>
      <c r="I19131" t="s">
        <v>7009</v>
      </c>
      <c r="J19131" t="s">
        <v>56954</v>
      </c>
    </row>
    <row r="19132" spans="1:10" ht="32" x14ac:dyDescent="0.2">
      <c r="A19132" t="s">
        <v>56969</v>
      </c>
      <c r="B19132" t="s">
        <v>56970</v>
      </c>
      <c r="C19132" t="s">
        <v>56971</v>
      </c>
      <c r="D19132">
        <v>2</v>
      </c>
      <c r="E19132" t="s">
        <v>5635</v>
      </c>
      <c r="F19132" t="s">
        <v>13</v>
      </c>
      <c r="G19132" t="s">
        <v>56972</v>
      </c>
      <c r="H19132" s="3" t="s">
        <v>56973</v>
      </c>
      <c r="I19132" t="s">
        <v>31282</v>
      </c>
      <c r="J19132" t="s">
        <v>56974</v>
      </c>
    </row>
    <row r="19133" spans="1:10" ht="16" x14ac:dyDescent="0.2">
      <c r="A19133" t="s">
        <v>56975</v>
      </c>
      <c r="B19133" t="s">
        <v>56976</v>
      </c>
      <c r="C19133" t="s">
        <v>56977</v>
      </c>
      <c r="D19133">
        <v>1</v>
      </c>
      <c r="E19133" t="s">
        <v>5635</v>
      </c>
      <c r="F19133" t="s">
        <v>13</v>
      </c>
      <c r="G19133" t="s">
        <v>56972</v>
      </c>
      <c r="H19133" s="3" t="s">
        <v>56978</v>
      </c>
      <c r="I19133" t="s">
        <v>31282</v>
      </c>
      <c r="J19133" t="s">
        <v>56979</v>
      </c>
    </row>
    <row r="19134" spans="1:10" ht="16" x14ac:dyDescent="0.2">
      <c r="A19134" t="s">
        <v>56969</v>
      </c>
      <c r="B19134" t="s">
        <v>56980</v>
      </c>
      <c r="C19134" t="s">
        <v>56981</v>
      </c>
      <c r="D19134">
        <v>1</v>
      </c>
      <c r="E19134" t="s">
        <v>5635</v>
      </c>
      <c r="F19134" t="s">
        <v>13</v>
      </c>
      <c r="G19134" t="s">
        <v>56972</v>
      </c>
      <c r="H19134" s="3" t="s">
        <v>56982</v>
      </c>
      <c r="I19134" t="s">
        <v>31282</v>
      </c>
      <c r="J19134" t="s">
        <v>56974</v>
      </c>
    </row>
    <row r="19135" spans="1:10" ht="16" x14ac:dyDescent="0.2">
      <c r="A19135" t="s">
        <v>56983</v>
      </c>
      <c r="B19135" t="s">
        <v>56984</v>
      </c>
      <c r="C19135" t="s">
        <v>56985</v>
      </c>
      <c r="D19135">
        <v>1</v>
      </c>
      <c r="E19135" t="s">
        <v>13</v>
      </c>
      <c r="F19135" t="s">
        <v>13</v>
      </c>
      <c r="G19135" t="s">
        <v>56986</v>
      </c>
      <c r="H19135" s="3" t="s">
        <v>56987</v>
      </c>
      <c r="I19135" t="s">
        <v>3711</v>
      </c>
      <c r="J19135" t="s">
        <v>56988</v>
      </c>
    </row>
    <row r="19136" spans="1:10" ht="16" x14ac:dyDescent="0.2">
      <c r="A19136" t="s">
        <v>56983</v>
      </c>
      <c r="B19136" t="s">
        <v>56989</v>
      </c>
      <c r="C19136" t="s">
        <v>56990</v>
      </c>
      <c r="D19136">
        <v>2</v>
      </c>
      <c r="E19136" t="s">
        <v>13</v>
      </c>
      <c r="F19136" t="s">
        <v>13</v>
      </c>
      <c r="G19136" t="s">
        <v>56986</v>
      </c>
      <c r="H19136" s="3" t="s">
        <v>56987</v>
      </c>
      <c r="I19136" t="s">
        <v>3711</v>
      </c>
      <c r="J19136" t="s">
        <v>56988</v>
      </c>
    </row>
    <row r="19137" spans="1:10" ht="32" x14ac:dyDescent="0.2">
      <c r="A19137" t="s">
        <v>56991</v>
      </c>
      <c r="B19137" t="s">
        <v>56992</v>
      </c>
      <c r="C19137" t="s">
        <v>56993</v>
      </c>
      <c r="D19137">
        <v>2</v>
      </c>
      <c r="E19137" t="s">
        <v>13</v>
      </c>
      <c r="F19137" t="s">
        <v>13</v>
      </c>
      <c r="G19137" t="s">
        <v>56994</v>
      </c>
      <c r="H19137" s="3" t="s">
        <v>56995</v>
      </c>
      <c r="I19137" t="s">
        <v>3711</v>
      </c>
      <c r="J19137" t="s">
        <v>56996</v>
      </c>
    </row>
    <row r="19138" spans="1:10" ht="32" x14ac:dyDescent="0.2">
      <c r="A19138" t="s">
        <v>56991</v>
      </c>
      <c r="B19138" t="s">
        <v>56997</v>
      </c>
      <c r="C19138" t="s">
        <v>56998</v>
      </c>
      <c r="D19138">
        <v>1</v>
      </c>
      <c r="E19138" t="s">
        <v>13</v>
      </c>
      <c r="F19138" t="s">
        <v>13</v>
      </c>
      <c r="G19138" t="s">
        <v>56999</v>
      </c>
      <c r="H19138" s="3" t="s">
        <v>56995</v>
      </c>
      <c r="I19138" t="s">
        <v>3711</v>
      </c>
      <c r="J19138" t="s">
        <v>56996</v>
      </c>
    </row>
    <row r="19139" spans="1:10" ht="16" x14ac:dyDescent="0.2">
      <c r="A19139" t="s">
        <v>56265</v>
      </c>
      <c r="B19139" t="s">
        <v>57000</v>
      </c>
      <c r="C19139" t="s">
        <v>57001</v>
      </c>
      <c r="D19139">
        <v>6</v>
      </c>
      <c r="E19139" t="s">
        <v>13</v>
      </c>
      <c r="F19139" t="s">
        <v>13</v>
      </c>
      <c r="G19139" t="s">
        <v>57002</v>
      </c>
      <c r="H19139" s="3" t="s">
        <v>57003</v>
      </c>
      <c r="I19139" t="s">
        <v>246</v>
      </c>
      <c r="J19139" t="s">
        <v>56270</v>
      </c>
    </row>
    <row r="19140" spans="1:10" ht="16" x14ac:dyDescent="0.2">
      <c r="A19140" t="s">
        <v>851</v>
      </c>
      <c r="B19140" t="s">
        <v>57004</v>
      </c>
      <c r="C19140" t="s">
        <v>57005</v>
      </c>
      <c r="D19140">
        <v>3</v>
      </c>
      <c r="E19140" t="s">
        <v>13</v>
      </c>
      <c r="F19140" t="s">
        <v>13</v>
      </c>
      <c r="G19140" t="s">
        <v>57006</v>
      </c>
      <c r="H19140" s="3" t="s">
        <v>57007</v>
      </c>
      <c r="I19140" t="s">
        <v>3711</v>
      </c>
      <c r="J19140" t="s">
        <v>857</v>
      </c>
    </row>
    <row r="19141" spans="1:10" ht="16" x14ac:dyDescent="0.2">
      <c r="A19141" t="s">
        <v>57008</v>
      </c>
      <c r="B19141" t="s">
        <v>57009</v>
      </c>
      <c r="C19141" t="s">
        <v>57010</v>
      </c>
      <c r="D19141">
        <v>1</v>
      </c>
      <c r="E19141" t="s">
        <v>13</v>
      </c>
      <c r="F19141" t="s">
        <v>13</v>
      </c>
      <c r="G19141" t="s">
        <v>57006</v>
      </c>
      <c r="H19141" s="3" t="s">
        <v>57011</v>
      </c>
      <c r="I19141" t="s">
        <v>3711</v>
      </c>
      <c r="J19141" t="s">
        <v>57012</v>
      </c>
    </row>
    <row r="19142" spans="1:10" ht="16" x14ac:dyDescent="0.2">
      <c r="A19142" t="s">
        <v>57008</v>
      </c>
      <c r="B19142" t="s">
        <v>7835</v>
      </c>
      <c r="C19142" t="s">
        <v>57013</v>
      </c>
      <c r="D19142">
        <v>3</v>
      </c>
      <c r="E19142" t="s">
        <v>13</v>
      </c>
      <c r="F19142" t="s">
        <v>13</v>
      </c>
      <c r="G19142" t="s">
        <v>57006</v>
      </c>
      <c r="H19142" s="3" t="s">
        <v>57011</v>
      </c>
      <c r="I19142" t="s">
        <v>3711</v>
      </c>
      <c r="J19142" t="s">
        <v>57012</v>
      </c>
    </row>
    <row r="19143" spans="1:10" ht="16" x14ac:dyDescent="0.2">
      <c r="A19143" t="s">
        <v>57014</v>
      </c>
      <c r="B19143" t="s">
        <v>57015</v>
      </c>
      <c r="C19143" t="s">
        <v>57016</v>
      </c>
      <c r="D19143">
        <v>2</v>
      </c>
      <c r="E19143" t="s">
        <v>13</v>
      </c>
      <c r="F19143" t="s">
        <v>13</v>
      </c>
      <c r="G19143" t="s">
        <v>57006</v>
      </c>
      <c r="H19143" s="3" t="s">
        <v>57007</v>
      </c>
      <c r="I19143" t="s">
        <v>3711</v>
      </c>
      <c r="J19143" t="s">
        <v>57017</v>
      </c>
    </row>
    <row r="19144" spans="1:10" ht="16" x14ac:dyDescent="0.2">
      <c r="A19144" t="s">
        <v>57018</v>
      </c>
      <c r="B19144" t="s">
        <v>7835</v>
      </c>
      <c r="C19144" t="s">
        <v>57013</v>
      </c>
      <c r="D19144">
        <v>1</v>
      </c>
      <c r="E19144" t="s">
        <v>13</v>
      </c>
      <c r="F19144" t="s">
        <v>13</v>
      </c>
      <c r="G19144" t="s">
        <v>57006</v>
      </c>
      <c r="H19144" s="3" t="s">
        <v>57011</v>
      </c>
      <c r="I19144" t="s">
        <v>3711</v>
      </c>
      <c r="J19144" t="s">
        <v>57019</v>
      </c>
    </row>
    <row r="19145" spans="1:10" ht="16" x14ac:dyDescent="0.2">
      <c r="A19145" t="s">
        <v>57020</v>
      </c>
      <c r="B19145" t="s">
        <v>57009</v>
      </c>
      <c r="C19145" t="s">
        <v>57010</v>
      </c>
      <c r="D19145">
        <v>1</v>
      </c>
      <c r="E19145" t="s">
        <v>13</v>
      </c>
      <c r="F19145" t="s">
        <v>13</v>
      </c>
      <c r="G19145" t="s">
        <v>57006</v>
      </c>
      <c r="H19145" s="3" t="s">
        <v>57011</v>
      </c>
      <c r="I19145" t="s">
        <v>3711</v>
      </c>
      <c r="J19145" t="s">
        <v>57021</v>
      </c>
    </row>
    <row r="19146" spans="1:10" ht="16" x14ac:dyDescent="0.2">
      <c r="A19146" t="s">
        <v>57014</v>
      </c>
      <c r="B19146" t="s">
        <v>57022</v>
      </c>
      <c r="C19146" t="s">
        <v>57023</v>
      </c>
      <c r="D19146">
        <v>4</v>
      </c>
      <c r="E19146" t="s">
        <v>13</v>
      </c>
      <c r="F19146" t="s">
        <v>13</v>
      </c>
      <c r="G19146" t="s">
        <v>57006</v>
      </c>
      <c r="H19146" s="3" t="s">
        <v>57007</v>
      </c>
      <c r="I19146" t="s">
        <v>3711</v>
      </c>
      <c r="J19146" t="s">
        <v>57017</v>
      </c>
    </row>
    <row r="19147" spans="1:10" ht="16" x14ac:dyDescent="0.2">
      <c r="A19147" t="s">
        <v>57020</v>
      </c>
      <c r="B19147" t="s">
        <v>57024</v>
      </c>
      <c r="C19147" t="s">
        <v>57025</v>
      </c>
      <c r="D19147">
        <v>2</v>
      </c>
      <c r="E19147" t="s">
        <v>13</v>
      </c>
      <c r="F19147" t="s">
        <v>13</v>
      </c>
      <c r="G19147" t="s">
        <v>57006</v>
      </c>
      <c r="H19147" s="3" t="s">
        <v>57011</v>
      </c>
      <c r="I19147" t="s">
        <v>3711</v>
      </c>
      <c r="J19147" t="s">
        <v>57021</v>
      </c>
    </row>
    <row r="19148" spans="1:10" ht="16" x14ac:dyDescent="0.2">
      <c r="A19148" t="s">
        <v>57020</v>
      </c>
      <c r="B19148" t="s">
        <v>7835</v>
      </c>
      <c r="C19148" t="s">
        <v>57013</v>
      </c>
      <c r="D19148">
        <v>3</v>
      </c>
      <c r="E19148" t="s">
        <v>13</v>
      </c>
      <c r="F19148" t="s">
        <v>13</v>
      </c>
      <c r="G19148" t="s">
        <v>57006</v>
      </c>
      <c r="H19148" s="3" t="s">
        <v>57011</v>
      </c>
      <c r="I19148" t="s">
        <v>3711</v>
      </c>
      <c r="J19148" t="s">
        <v>57021</v>
      </c>
    </row>
    <row r="19149" spans="1:10" ht="16" x14ac:dyDescent="0.2">
      <c r="A19149" t="s">
        <v>56983</v>
      </c>
      <c r="B19149" t="s">
        <v>7835</v>
      </c>
      <c r="C19149" t="s">
        <v>57013</v>
      </c>
      <c r="D19149">
        <v>3</v>
      </c>
      <c r="E19149" t="s">
        <v>13</v>
      </c>
      <c r="F19149" t="s">
        <v>13</v>
      </c>
      <c r="G19149" t="s">
        <v>57006</v>
      </c>
      <c r="H19149" s="3" t="s">
        <v>57026</v>
      </c>
      <c r="I19149" t="s">
        <v>3711</v>
      </c>
      <c r="J19149" t="s">
        <v>56988</v>
      </c>
    </row>
    <row r="19150" spans="1:10" ht="16" x14ac:dyDescent="0.2">
      <c r="A19150" t="s">
        <v>57008</v>
      </c>
      <c r="B19150" t="s">
        <v>57024</v>
      </c>
      <c r="C19150" t="s">
        <v>57025</v>
      </c>
      <c r="D19150">
        <v>2</v>
      </c>
      <c r="E19150" t="s">
        <v>13</v>
      </c>
      <c r="F19150" t="s">
        <v>13</v>
      </c>
      <c r="G19150" t="s">
        <v>57006</v>
      </c>
      <c r="H19150" s="3" t="s">
        <v>57011</v>
      </c>
      <c r="I19150" t="s">
        <v>3711</v>
      </c>
      <c r="J19150" t="s">
        <v>57012</v>
      </c>
    </row>
    <row r="19151" spans="1:10" ht="16" x14ac:dyDescent="0.2">
      <c r="A19151" t="s">
        <v>57018</v>
      </c>
      <c r="B19151" t="s">
        <v>57027</v>
      </c>
      <c r="C19151" t="s">
        <v>57028</v>
      </c>
      <c r="D19151">
        <v>3</v>
      </c>
      <c r="E19151" t="s">
        <v>13</v>
      </c>
      <c r="F19151" t="s">
        <v>13</v>
      </c>
      <c r="G19151" t="s">
        <v>57006</v>
      </c>
      <c r="H19151" s="3" t="s">
        <v>57011</v>
      </c>
      <c r="I19151" t="s">
        <v>3711</v>
      </c>
      <c r="J19151" t="s">
        <v>57019</v>
      </c>
    </row>
    <row r="19152" spans="1:10" ht="16" x14ac:dyDescent="0.2">
      <c r="A19152" t="s">
        <v>13260</v>
      </c>
      <c r="B19152" t="s">
        <v>57029</v>
      </c>
      <c r="C19152" t="s">
        <v>57030</v>
      </c>
      <c r="D19152">
        <v>3</v>
      </c>
      <c r="E19152" t="s">
        <v>13</v>
      </c>
      <c r="F19152" t="s">
        <v>13</v>
      </c>
      <c r="G19152" t="s">
        <v>57006</v>
      </c>
      <c r="H19152" s="3" t="s">
        <v>57031</v>
      </c>
      <c r="I19152" t="s">
        <v>3711</v>
      </c>
      <c r="J19152" t="s">
        <v>13265</v>
      </c>
    </row>
    <row r="19153" spans="1:10" ht="32" x14ac:dyDescent="0.2">
      <c r="A19153" t="s">
        <v>56360</v>
      </c>
      <c r="B19153" t="s">
        <v>57032</v>
      </c>
      <c r="C19153" t="s">
        <v>57033</v>
      </c>
      <c r="D19153">
        <v>5</v>
      </c>
      <c r="E19153" t="s">
        <v>13</v>
      </c>
      <c r="F19153" t="s">
        <v>13</v>
      </c>
      <c r="G19153" t="s">
        <v>57006</v>
      </c>
      <c r="H19153" s="3" t="s">
        <v>57034</v>
      </c>
      <c r="I19153" t="s">
        <v>3711</v>
      </c>
      <c r="J19153" t="s">
        <v>56365</v>
      </c>
    </row>
    <row r="19154" spans="1:10" ht="16" x14ac:dyDescent="0.2">
      <c r="A19154" t="s">
        <v>57035</v>
      </c>
      <c r="B19154" t="s">
        <v>57036</v>
      </c>
      <c r="C19154" t="s">
        <v>57037</v>
      </c>
      <c r="D19154">
        <v>3</v>
      </c>
      <c r="E19154" t="s">
        <v>13</v>
      </c>
      <c r="F19154" t="s">
        <v>13</v>
      </c>
      <c r="G19154" t="s">
        <v>57006</v>
      </c>
      <c r="H19154" s="3" t="s">
        <v>57007</v>
      </c>
      <c r="I19154" t="s">
        <v>3711</v>
      </c>
      <c r="J19154" t="s">
        <v>57038</v>
      </c>
    </row>
    <row r="19155" spans="1:10" ht="16" x14ac:dyDescent="0.2">
      <c r="A19155" t="s">
        <v>851</v>
      </c>
      <c r="B19155" t="s">
        <v>57039</v>
      </c>
      <c r="C19155" t="s">
        <v>57040</v>
      </c>
      <c r="D19155">
        <v>1</v>
      </c>
      <c r="E19155" t="s">
        <v>13</v>
      </c>
      <c r="F19155" t="s">
        <v>13</v>
      </c>
      <c r="G19155" t="s">
        <v>57006</v>
      </c>
      <c r="H19155" s="3" t="s">
        <v>57007</v>
      </c>
      <c r="I19155" t="s">
        <v>3711</v>
      </c>
      <c r="J19155" t="s">
        <v>857</v>
      </c>
    </row>
    <row r="19156" spans="1:10" ht="16" x14ac:dyDescent="0.2">
      <c r="A19156" t="s">
        <v>851</v>
      </c>
      <c r="B19156" t="s">
        <v>57041</v>
      </c>
      <c r="C19156" t="s">
        <v>57042</v>
      </c>
      <c r="D19156">
        <v>2</v>
      </c>
      <c r="E19156" t="s">
        <v>13</v>
      </c>
      <c r="F19156" t="s">
        <v>13</v>
      </c>
      <c r="G19156" t="s">
        <v>57006</v>
      </c>
      <c r="H19156" s="3" t="s">
        <v>57007</v>
      </c>
      <c r="I19156" t="s">
        <v>3711</v>
      </c>
      <c r="J19156" t="s">
        <v>857</v>
      </c>
    </row>
    <row r="19157" spans="1:10" ht="16" x14ac:dyDescent="0.2">
      <c r="A19157" t="s">
        <v>57014</v>
      </c>
      <c r="B19157" t="s">
        <v>57043</v>
      </c>
      <c r="C19157" t="s">
        <v>57044</v>
      </c>
      <c r="D19157">
        <v>3</v>
      </c>
      <c r="E19157" t="s">
        <v>13</v>
      </c>
      <c r="F19157" t="s">
        <v>13</v>
      </c>
      <c r="G19157" t="s">
        <v>57006</v>
      </c>
      <c r="H19157" s="3" t="s">
        <v>57007</v>
      </c>
      <c r="I19157" t="s">
        <v>3711</v>
      </c>
      <c r="J19157" t="s">
        <v>57017</v>
      </c>
    </row>
    <row r="19158" spans="1:10" ht="16" x14ac:dyDescent="0.2">
      <c r="A19158" t="s">
        <v>57045</v>
      </c>
      <c r="B19158" t="s">
        <v>57046</v>
      </c>
      <c r="C19158" t="s">
        <v>57047</v>
      </c>
      <c r="D19158">
        <v>5</v>
      </c>
      <c r="E19158" t="s">
        <v>13</v>
      </c>
      <c r="F19158" t="s">
        <v>13</v>
      </c>
      <c r="G19158" t="s">
        <v>57048</v>
      </c>
      <c r="H19158" s="3" t="s">
        <v>57049</v>
      </c>
      <c r="I19158" t="s">
        <v>12664</v>
      </c>
      <c r="J19158" t="s">
        <v>57050</v>
      </c>
    </row>
    <row r="19159" spans="1:10" ht="16" x14ac:dyDescent="0.2">
      <c r="A19159" t="s">
        <v>57045</v>
      </c>
      <c r="B19159" t="s">
        <v>57051</v>
      </c>
      <c r="C19159" t="s">
        <v>57052</v>
      </c>
      <c r="D19159">
        <v>3</v>
      </c>
      <c r="E19159" t="s">
        <v>13</v>
      </c>
      <c r="F19159" t="s">
        <v>13</v>
      </c>
      <c r="G19159" t="s">
        <v>57048</v>
      </c>
      <c r="H19159" s="3" t="s">
        <v>57049</v>
      </c>
      <c r="I19159" t="s">
        <v>12664</v>
      </c>
      <c r="J19159" t="s">
        <v>57050</v>
      </c>
    </row>
    <row r="19160" spans="1:10" ht="16" x14ac:dyDescent="0.2">
      <c r="A19160" t="s">
        <v>57045</v>
      </c>
      <c r="B19160" t="s">
        <v>57053</v>
      </c>
      <c r="C19160" t="s">
        <v>57054</v>
      </c>
      <c r="D19160">
        <v>4</v>
      </c>
      <c r="E19160" t="s">
        <v>13</v>
      </c>
      <c r="F19160" t="s">
        <v>13</v>
      </c>
      <c r="G19160" t="s">
        <v>57048</v>
      </c>
      <c r="H19160" s="3" t="s">
        <v>57049</v>
      </c>
      <c r="I19160" t="s">
        <v>12664</v>
      </c>
      <c r="J19160" t="s">
        <v>57050</v>
      </c>
    </row>
    <row r="19161" spans="1:10" ht="16" x14ac:dyDescent="0.2">
      <c r="A19161" t="s">
        <v>57045</v>
      </c>
      <c r="B19161" t="s">
        <v>57055</v>
      </c>
      <c r="C19161" t="s">
        <v>57056</v>
      </c>
      <c r="D19161">
        <v>2</v>
      </c>
      <c r="E19161" t="s">
        <v>13</v>
      </c>
      <c r="F19161" t="s">
        <v>13</v>
      </c>
      <c r="G19161" t="s">
        <v>57048</v>
      </c>
      <c r="H19161" s="3" t="s">
        <v>57049</v>
      </c>
      <c r="I19161" t="s">
        <v>12664</v>
      </c>
      <c r="J19161" t="s">
        <v>57050</v>
      </c>
    </row>
    <row r="19162" spans="1:10" ht="32" x14ac:dyDescent="0.2">
      <c r="A19162" t="s">
        <v>57045</v>
      </c>
      <c r="B19162" t="s">
        <v>57057</v>
      </c>
      <c r="C19162" t="s">
        <v>57058</v>
      </c>
      <c r="D19162">
        <v>1</v>
      </c>
      <c r="E19162" t="s">
        <v>13</v>
      </c>
      <c r="F19162" t="s">
        <v>13</v>
      </c>
      <c r="G19162" t="s">
        <v>57059</v>
      </c>
      <c r="H19162" s="3" t="s">
        <v>57060</v>
      </c>
      <c r="I19162" t="s">
        <v>3711</v>
      </c>
      <c r="J19162" t="s">
        <v>57050</v>
      </c>
    </row>
    <row r="19163" spans="1:10" ht="16" x14ac:dyDescent="0.2">
      <c r="A19163" t="s">
        <v>55206</v>
      </c>
      <c r="B19163" t="s">
        <v>13457</v>
      </c>
      <c r="C19163" t="s">
        <v>13458</v>
      </c>
      <c r="D19163">
        <v>5</v>
      </c>
      <c r="E19163" t="s">
        <v>13</v>
      </c>
      <c r="F19163" t="s">
        <v>13</v>
      </c>
      <c r="G19163" t="s">
        <v>57061</v>
      </c>
      <c r="H19163" s="3" t="s">
        <v>57062</v>
      </c>
      <c r="I19163" t="s">
        <v>246</v>
      </c>
      <c r="J19163" t="s">
        <v>55208</v>
      </c>
    </row>
    <row r="19164" spans="1:10" ht="16" x14ac:dyDescent="0.2">
      <c r="A19164" t="s">
        <v>21664</v>
      </c>
      <c r="B19164" t="s">
        <v>13457</v>
      </c>
      <c r="C19164" t="s">
        <v>13458</v>
      </c>
      <c r="D19164">
        <v>6</v>
      </c>
      <c r="E19164" t="s">
        <v>13</v>
      </c>
      <c r="F19164" t="s">
        <v>13</v>
      </c>
      <c r="G19164" t="s">
        <v>57061</v>
      </c>
      <c r="H19164" s="3" t="s">
        <v>57063</v>
      </c>
      <c r="I19164" t="s">
        <v>246</v>
      </c>
      <c r="J19164" t="s">
        <v>21669</v>
      </c>
    </row>
    <row r="19165" spans="1:10" ht="16" x14ac:dyDescent="0.2">
      <c r="A19165" t="s">
        <v>56304</v>
      </c>
      <c r="B19165" t="s">
        <v>13457</v>
      </c>
      <c r="C19165" t="s">
        <v>13458</v>
      </c>
      <c r="D19165">
        <v>6</v>
      </c>
      <c r="E19165" t="s">
        <v>13</v>
      </c>
      <c r="F19165" t="s">
        <v>13</v>
      </c>
      <c r="G19165" t="s">
        <v>57064</v>
      </c>
      <c r="H19165" s="3" t="s">
        <v>57065</v>
      </c>
      <c r="I19165" t="s">
        <v>246</v>
      </c>
      <c r="J19165" t="s">
        <v>56307</v>
      </c>
    </row>
    <row r="19166" spans="1:10" ht="16" x14ac:dyDescent="0.2">
      <c r="A19166" t="s">
        <v>56189</v>
      </c>
      <c r="B19166" t="s">
        <v>57066</v>
      </c>
      <c r="C19166" t="s">
        <v>57067</v>
      </c>
      <c r="D19166">
        <v>5</v>
      </c>
      <c r="E19166" t="s">
        <v>13</v>
      </c>
      <c r="F19166" t="s">
        <v>13</v>
      </c>
      <c r="G19166" t="s">
        <v>57068</v>
      </c>
      <c r="H19166" s="3" t="s">
        <v>57069</v>
      </c>
      <c r="I19166" t="s">
        <v>246</v>
      </c>
      <c r="J19166" t="s">
        <v>56191</v>
      </c>
    </row>
    <row r="19167" spans="1:10" ht="32" x14ac:dyDescent="0.2">
      <c r="A19167" t="s">
        <v>56183</v>
      </c>
      <c r="B19167" t="s">
        <v>57070</v>
      </c>
      <c r="C19167" t="s">
        <v>57071</v>
      </c>
      <c r="D19167">
        <v>3</v>
      </c>
      <c r="E19167" t="s">
        <v>13</v>
      </c>
      <c r="F19167" t="s">
        <v>13</v>
      </c>
      <c r="G19167" t="s">
        <v>57068</v>
      </c>
      <c r="H19167" s="3" t="s">
        <v>57072</v>
      </c>
      <c r="I19167" t="s">
        <v>246</v>
      </c>
      <c r="J19167" t="s">
        <v>56188</v>
      </c>
    </row>
    <row r="19168" spans="1:10" ht="16" x14ac:dyDescent="0.2">
      <c r="A19168" t="s">
        <v>57073</v>
      </c>
      <c r="B19168" t="s">
        <v>57074</v>
      </c>
      <c r="C19168" t="s">
        <v>57075</v>
      </c>
      <c r="D19168">
        <v>1</v>
      </c>
      <c r="E19168" t="s">
        <v>1280</v>
      </c>
      <c r="F19168" t="s">
        <v>13</v>
      </c>
      <c r="G19168" t="s">
        <v>57076</v>
      </c>
      <c r="H19168" s="3" t="s">
        <v>57077</v>
      </c>
      <c r="I19168" t="s">
        <v>31282</v>
      </c>
      <c r="J19168" t="s">
        <v>57078</v>
      </c>
    </row>
    <row r="19169" spans="1:10" ht="16" x14ac:dyDescent="0.2">
      <c r="A19169" t="s">
        <v>56212</v>
      </c>
      <c r="B19169" t="s">
        <v>57079</v>
      </c>
      <c r="C19169" t="s">
        <v>57080</v>
      </c>
      <c r="D19169">
        <v>3</v>
      </c>
      <c r="E19169" t="s">
        <v>13</v>
      </c>
      <c r="F19169" t="s">
        <v>13</v>
      </c>
      <c r="G19169" t="s">
        <v>57081</v>
      </c>
      <c r="H19169" s="3" t="s">
        <v>57082</v>
      </c>
      <c r="I19169" t="s">
        <v>246</v>
      </c>
      <c r="J19169" t="s">
        <v>56214</v>
      </c>
    </row>
    <row r="19170" spans="1:10" ht="16" x14ac:dyDescent="0.2">
      <c r="A19170" t="s">
        <v>56204</v>
      </c>
      <c r="B19170" t="s">
        <v>57083</v>
      </c>
      <c r="C19170" t="s">
        <v>57080</v>
      </c>
      <c r="D19170">
        <v>3</v>
      </c>
      <c r="E19170" t="s">
        <v>13</v>
      </c>
      <c r="F19170" t="s">
        <v>13</v>
      </c>
      <c r="G19170" t="s">
        <v>57081</v>
      </c>
      <c r="H19170" s="3" t="s">
        <v>57084</v>
      </c>
      <c r="I19170" t="s">
        <v>246</v>
      </c>
      <c r="J19170" t="s">
        <v>56209</v>
      </c>
    </row>
    <row r="19171" spans="1:10" ht="16" x14ac:dyDescent="0.2">
      <c r="A19171" t="s">
        <v>40008</v>
      </c>
      <c r="B19171" t="s">
        <v>57085</v>
      </c>
      <c r="C19171" t="s">
        <v>57086</v>
      </c>
      <c r="D19171">
        <v>3</v>
      </c>
      <c r="E19171" t="s">
        <v>13</v>
      </c>
      <c r="F19171" t="s">
        <v>13</v>
      </c>
      <c r="G19171" t="s">
        <v>57087</v>
      </c>
      <c r="H19171" s="3" t="s">
        <v>57088</v>
      </c>
      <c r="I19171" t="s">
        <v>246</v>
      </c>
      <c r="J19171" t="s">
        <v>40013</v>
      </c>
    </row>
    <row r="19172" spans="1:10" ht="16" x14ac:dyDescent="0.2">
      <c r="A19172" t="s">
        <v>57089</v>
      </c>
      <c r="B19172" t="s">
        <v>57090</v>
      </c>
      <c r="C19172" t="s">
        <v>57091</v>
      </c>
      <c r="D19172">
        <v>6</v>
      </c>
      <c r="E19172" t="s">
        <v>13</v>
      </c>
      <c r="F19172" t="s">
        <v>13</v>
      </c>
      <c r="G19172" t="s">
        <v>57087</v>
      </c>
      <c r="H19172" s="3" t="s">
        <v>57092</v>
      </c>
      <c r="I19172" t="s">
        <v>246</v>
      </c>
      <c r="J19172" t="s">
        <v>57093</v>
      </c>
    </row>
    <row r="19173" spans="1:10" ht="16" x14ac:dyDescent="0.2">
      <c r="A19173" t="s">
        <v>40008</v>
      </c>
      <c r="B19173" t="s">
        <v>57094</v>
      </c>
      <c r="C19173" t="s">
        <v>57095</v>
      </c>
      <c r="D19173">
        <v>1</v>
      </c>
      <c r="E19173" t="s">
        <v>13</v>
      </c>
      <c r="F19173" t="s">
        <v>13</v>
      </c>
      <c r="G19173" t="s">
        <v>57087</v>
      </c>
      <c r="H19173" s="3" t="s">
        <v>57088</v>
      </c>
      <c r="I19173" t="s">
        <v>246</v>
      </c>
      <c r="J19173" t="s">
        <v>40013</v>
      </c>
    </row>
    <row r="19174" spans="1:10" ht="16" x14ac:dyDescent="0.2">
      <c r="A19174" t="s">
        <v>40008</v>
      </c>
      <c r="B19174" t="s">
        <v>57096</v>
      </c>
      <c r="C19174" t="s">
        <v>57097</v>
      </c>
      <c r="D19174">
        <v>2</v>
      </c>
      <c r="E19174" t="s">
        <v>13</v>
      </c>
      <c r="F19174" t="s">
        <v>13</v>
      </c>
      <c r="G19174" t="s">
        <v>57087</v>
      </c>
      <c r="H19174" s="3" t="s">
        <v>57088</v>
      </c>
      <c r="I19174" t="s">
        <v>246</v>
      </c>
      <c r="J19174" t="s">
        <v>40013</v>
      </c>
    </row>
    <row r="19175" spans="1:10" ht="16" x14ac:dyDescent="0.2">
      <c r="A19175" t="s">
        <v>40008</v>
      </c>
      <c r="B19175" t="s">
        <v>57098</v>
      </c>
      <c r="C19175" t="s">
        <v>57099</v>
      </c>
      <c r="D19175">
        <v>5</v>
      </c>
      <c r="E19175" t="s">
        <v>13</v>
      </c>
      <c r="F19175" t="s">
        <v>13</v>
      </c>
      <c r="G19175" t="s">
        <v>57087</v>
      </c>
      <c r="H19175" s="3" t="s">
        <v>57088</v>
      </c>
      <c r="I19175" t="s">
        <v>246</v>
      </c>
      <c r="J19175" t="s">
        <v>40013</v>
      </c>
    </row>
    <row r="19176" spans="1:10" ht="16" x14ac:dyDescent="0.2">
      <c r="A19176" t="s">
        <v>57100</v>
      </c>
      <c r="B19176" t="s">
        <v>57101</v>
      </c>
      <c r="C19176" t="s">
        <v>57102</v>
      </c>
      <c r="D19176">
        <v>3</v>
      </c>
      <c r="E19176" t="s">
        <v>1045</v>
      </c>
      <c r="F19176" t="s">
        <v>13</v>
      </c>
      <c r="G19176" t="s">
        <v>57103</v>
      </c>
      <c r="H19176" s="3" t="s">
        <v>57104</v>
      </c>
      <c r="I19176" t="s">
        <v>31282</v>
      </c>
      <c r="J19176" t="s">
        <v>57105</v>
      </c>
    </row>
    <row r="19177" spans="1:10" ht="16" x14ac:dyDescent="0.2">
      <c r="A19177" t="s">
        <v>57106</v>
      </c>
      <c r="B19177" t="s">
        <v>57107</v>
      </c>
      <c r="C19177" t="s">
        <v>57108</v>
      </c>
      <c r="D19177">
        <v>1</v>
      </c>
      <c r="E19177" t="s">
        <v>1045</v>
      </c>
      <c r="F19177" t="s">
        <v>13</v>
      </c>
      <c r="G19177" t="s">
        <v>57103</v>
      </c>
      <c r="H19177" s="3" t="s">
        <v>57109</v>
      </c>
      <c r="I19177" t="s">
        <v>31282</v>
      </c>
      <c r="J19177" t="s">
        <v>57110</v>
      </c>
    </row>
    <row r="19178" spans="1:10" ht="16" x14ac:dyDescent="0.2">
      <c r="A19178" t="s">
        <v>37079</v>
      </c>
      <c r="B19178" t="s">
        <v>57107</v>
      </c>
      <c r="C19178" t="s">
        <v>57108</v>
      </c>
      <c r="D19178">
        <v>1</v>
      </c>
      <c r="E19178" t="s">
        <v>1045</v>
      </c>
      <c r="F19178" t="s">
        <v>13</v>
      </c>
      <c r="G19178" t="s">
        <v>57103</v>
      </c>
      <c r="H19178" s="3" t="s">
        <v>57111</v>
      </c>
      <c r="I19178" t="s">
        <v>31282</v>
      </c>
      <c r="J19178" t="s">
        <v>37083</v>
      </c>
    </row>
    <row r="19179" spans="1:10" ht="16" x14ac:dyDescent="0.2">
      <c r="A19179" t="s">
        <v>57100</v>
      </c>
      <c r="B19179" t="s">
        <v>57112</v>
      </c>
      <c r="C19179" t="s">
        <v>57108</v>
      </c>
      <c r="D19179">
        <v>2</v>
      </c>
      <c r="E19179" t="s">
        <v>1045</v>
      </c>
      <c r="F19179" t="s">
        <v>13</v>
      </c>
      <c r="G19179" t="s">
        <v>57103</v>
      </c>
      <c r="H19179" s="3" t="s">
        <v>57104</v>
      </c>
      <c r="I19179" t="s">
        <v>31282</v>
      </c>
      <c r="J19179" t="s">
        <v>57105</v>
      </c>
    </row>
    <row r="19180" spans="1:10" ht="16" x14ac:dyDescent="0.2">
      <c r="A19180" t="s">
        <v>57113</v>
      </c>
      <c r="B19180" t="s">
        <v>57114</v>
      </c>
      <c r="C19180" t="s">
        <v>57115</v>
      </c>
      <c r="D19180">
        <v>1</v>
      </c>
      <c r="E19180" t="s">
        <v>8486</v>
      </c>
      <c r="F19180" t="s">
        <v>13</v>
      </c>
      <c r="G19180" t="s">
        <v>57116</v>
      </c>
      <c r="H19180" s="3" t="s">
        <v>57117</v>
      </c>
      <c r="I19180" t="s">
        <v>30799</v>
      </c>
      <c r="J19180" t="s">
        <v>57118</v>
      </c>
    </row>
    <row r="19181" spans="1:10" ht="16" x14ac:dyDescent="0.2">
      <c r="A19181" t="s">
        <v>57113</v>
      </c>
      <c r="B19181" t="s">
        <v>57119</v>
      </c>
      <c r="C19181" t="s">
        <v>57120</v>
      </c>
      <c r="D19181">
        <v>2</v>
      </c>
      <c r="E19181" t="s">
        <v>8486</v>
      </c>
      <c r="F19181" t="s">
        <v>13</v>
      </c>
      <c r="G19181" t="s">
        <v>57116</v>
      </c>
      <c r="H19181" s="3" t="s">
        <v>57117</v>
      </c>
      <c r="I19181" t="s">
        <v>30799</v>
      </c>
      <c r="J19181" t="s">
        <v>57118</v>
      </c>
    </row>
    <row r="19182" spans="1:10" ht="16" x14ac:dyDescent="0.2">
      <c r="A19182" t="s">
        <v>57113</v>
      </c>
      <c r="B19182" t="s">
        <v>57121</v>
      </c>
      <c r="C19182" t="s">
        <v>57122</v>
      </c>
      <c r="D19182">
        <v>3</v>
      </c>
      <c r="E19182" t="s">
        <v>8486</v>
      </c>
      <c r="F19182" t="s">
        <v>13</v>
      </c>
      <c r="G19182" t="s">
        <v>57116</v>
      </c>
      <c r="H19182" s="3" t="s">
        <v>57117</v>
      </c>
      <c r="I19182" t="s">
        <v>30799</v>
      </c>
      <c r="J19182" t="s">
        <v>57118</v>
      </c>
    </row>
    <row r="19183" spans="1:10" ht="16" x14ac:dyDescent="0.2">
      <c r="A19183" t="s">
        <v>57123</v>
      </c>
      <c r="B19183" t="s">
        <v>57124</v>
      </c>
      <c r="C19183" t="s">
        <v>57125</v>
      </c>
      <c r="D19183">
        <v>3</v>
      </c>
      <c r="E19183" t="s">
        <v>8486</v>
      </c>
      <c r="F19183" t="s">
        <v>13</v>
      </c>
      <c r="G19183" t="s">
        <v>57116</v>
      </c>
      <c r="H19183" s="3" t="s">
        <v>57117</v>
      </c>
      <c r="I19183" t="s">
        <v>30799</v>
      </c>
      <c r="J19183" t="s">
        <v>57126</v>
      </c>
    </row>
    <row r="19184" spans="1:10" ht="16" x14ac:dyDescent="0.2">
      <c r="A19184" t="s">
        <v>57123</v>
      </c>
      <c r="B19184" t="s">
        <v>57127</v>
      </c>
      <c r="C19184" t="s">
        <v>57128</v>
      </c>
      <c r="D19184">
        <v>2</v>
      </c>
      <c r="E19184" t="s">
        <v>8486</v>
      </c>
      <c r="F19184" t="s">
        <v>13</v>
      </c>
      <c r="G19184" t="s">
        <v>57116</v>
      </c>
      <c r="H19184" s="3" t="s">
        <v>57117</v>
      </c>
      <c r="I19184" t="s">
        <v>30799</v>
      </c>
      <c r="J19184" t="s">
        <v>57126</v>
      </c>
    </row>
    <row r="19185" spans="1:10" ht="16" x14ac:dyDescent="0.2">
      <c r="A19185" t="s">
        <v>57113</v>
      </c>
      <c r="B19185" t="s">
        <v>57129</v>
      </c>
      <c r="C19185" t="s">
        <v>57130</v>
      </c>
      <c r="D19185">
        <v>4</v>
      </c>
      <c r="E19185" t="s">
        <v>8486</v>
      </c>
      <c r="F19185" t="s">
        <v>13</v>
      </c>
      <c r="G19185" t="s">
        <v>57116</v>
      </c>
      <c r="H19185" s="3" t="s">
        <v>57117</v>
      </c>
      <c r="I19185" t="s">
        <v>30799</v>
      </c>
      <c r="J19185" t="s">
        <v>57118</v>
      </c>
    </row>
    <row r="19186" spans="1:10" ht="16" x14ac:dyDescent="0.2">
      <c r="A19186" t="s">
        <v>57123</v>
      </c>
      <c r="B19186" t="s">
        <v>57131</v>
      </c>
      <c r="C19186" t="s">
        <v>57132</v>
      </c>
      <c r="D19186">
        <v>1</v>
      </c>
      <c r="E19186" t="s">
        <v>8486</v>
      </c>
      <c r="F19186" t="s">
        <v>13</v>
      </c>
      <c r="G19186" t="s">
        <v>57116</v>
      </c>
      <c r="H19186" s="3" t="s">
        <v>57117</v>
      </c>
      <c r="I19186" t="s">
        <v>30799</v>
      </c>
      <c r="J19186" t="s">
        <v>57126</v>
      </c>
    </row>
    <row r="19187" spans="1:10" ht="16" x14ac:dyDescent="0.2">
      <c r="A19187" t="s">
        <v>57133</v>
      </c>
      <c r="B19187" t="s">
        <v>57134</v>
      </c>
      <c r="C19187" t="s">
        <v>57135</v>
      </c>
      <c r="D19187">
        <v>1</v>
      </c>
      <c r="E19187" t="s">
        <v>13</v>
      </c>
      <c r="F19187" t="s">
        <v>13</v>
      </c>
      <c r="G19187" t="s">
        <v>57136</v>
      </c>
      <c r="H19187" s="3" t="s">
        <v>57137</v>
      </c>
      <c r="I19187" t="s">
        <v>3711</v>
      </c>
      <c r="J19187" t="s">
        <v>57138</v>
      </c>
    </row>
    <row r="19188" spans="1:10" ht="16" x14ac:dyDescent="0.2">
      <c r="A19188" t="s">
        <v>57139</v>
      </c>
      <c r="B19188" t="s">
        <v>57140</v>
      </c>
      <c r="C19188" t="s">
        <v>57141</v>
      </c>
      <c r="D19188">
        <v>1</v>
      </c>
      <c r="E19188" t="s">
        <v>13</v>
      </c>
      <c r="F19188" t="s">
        <v>13</v>
      </c>
      <c r="G19188" t="s">
        <v>57136</v>
      </c>
      <c r="H19188" s="3" t="s">
        <v>57137</v>
      </c>
      <c r="I19188" t="s">
        <v>3711</v>
      </c>
      <c r="J19188" t="s">
        <v>57142</v>
      </c>
    </row>
    <row r="19189" spans="1:10" ht="16" x14ac:dyDescent="0.2">
      <c r="A19189" t="s">
        <v>57139</v>
      </c>
      <c r="B19189" t="s">
        <v>57143</v>
      </c>
      <c r="C19189" t="s">
        <v>57144</v>
      </c>
      <c r="D19189">
        <v>3</v>
      </c>
      <c r="E19189" t="s">
        <v>13</v>
      </c>
      <c r="F19189" t="s">
        <v>13</v>
      </c>
      <c r="G19189" t="s">
        <v>57136</v>
      </c>
      <c r="H19189" s="3" t="s">
        <v>57137</v>
      </c>
      <c r="I19189" t="s">
        <v>3711</v>
      </c>
      <c r="J19189" t="s">
        <v>57142</v>
      </c>
    </row>
    <row r="19190" spans="1:10" ht="32" x14ac:dyDescent="0.2">
      <c r="A19190" t="s">
        <v>57145</v>
      </c>
      <c r="B19190" t="s">
        <v>57146</v>
      </c>
      <c r="C19190" t="s">
        <v>57147</v>
      </c>
      <c r="D19190">
        <v>2</v>
      </c>
      <c r="E19190" t="s">
        <v>13</v>
      </c>
      <c r="F19190" t="s">
        <v>13</v>
      </c>
      <c r="G19190" t="s">
        <v>57136</v>
      </c>
      <c r="H19190" s="3" t="s">
        <v>57148</v>
      </c>
      <c r="I19190" t="s">
        <v>3711</v>
      </c>
      <c r="J19190" t="s">
        <v>57149</v>
      </c>
    </row>
    <row r="19191" spans="1:10" ht="32" x14ac:dyDescent="0.2">
      <c r="A19191" t="s">
        <v>26419</v>
      </c>
      <c r="B19191" t="s">
        <v>57140</v>
      </c>
      <c r="C19191" t="s">
        <v>57141</v>
      </c>
      <c r="D19191">
        <v>2</v>
      </c>
      <c r="E19191" t="s">
        <v>13</v>
      </c>
      <c r="F19191" t="s">
        <v>13</v>
      </c>
      <c r="G19191" t="s">
        <v>57150</v>
      </c>
      <c r="H19191" s="3" t="s">
        <v>57151</v>
      </c>
      <c r="I19191" t="s">
        <v>7009</v>
      </c>
      <c r="J19191" t="s">
        <v>26424</v>
      </c>
    </row>
    <row r="19192" spans="1:10" ht="16" x14ac:dyDescent="0.2">
      <c r="A19192" t="s">
        <v>57152</v>
      </c>
      <c r="B19192" t="s">
        <v>57153</v>
      </c>
      <c r="C19192" t="s">
        <v>57154</v>
      </c>
      <c r="D19192">
        <v>1</v>
      </c>
      <c r="E19192" t="s">
        <v>401</v>
      </c>
      <c r="F19192" t="s">
        <v>13</v>
      </c>
      <c r="G19192" t="s">
        <v>57155</v>
      </c>
      <c r="H19192" s="3" t="s">
        <v>57156</v>
      </c>
      <c r="I19192" t="s">
        <v>4915</v>
      </c>
      <c r="J19192" t="s">
        <v>57157</v>
      </c>
    </row>
    <row r="19193" spans="1:10" ht="16" x14ac:dyDescent="0.2">
      <c r="A19193" t="s">
        <v>57152</v>
      </c>
      <c r="B19193" t="s">
        <v>57158</v>
      </c>
      <c r="C19193" t="s">
        <v>57159</v>
      </c>
      <c r="D19193">
        <v>2</v>
      </c>
      <c r="E19193" t="s">
        <v>401</v>
      </c>
      <c r="F19193" t="s">
        <v>13</v>
      </c>
      <c r="G19193" t="s">
        <v>57155</v>
      </c>
      <c r="H19193" s="3" t="s">
        <v>57156</v>
      </c>
      <c r="I19193" t="s">
        <v>4915</v>
      </c>
      <c r="J19193" t="s">
        <v>57157</v>
      </c>
    </row>
    <row r="19194" spans="1:10" ht="16" x14ac:dyDescent="0.2">
      <c r="A19194" t="s">
        <v>57152</v>
      </c>
      <c r="B19194" t="s">
        <v>57160</v>
      </c>
      <c r="C19194" t="s">
        <v>57161</v>
      </c>
      <c r="D19194">
        <v>3</v>
      </c>
      <c r="E19194" t="s">
        <v>401</v>
      </c>
      <c r="F19194" t="s">
        <v>13</v>
      </c>
      <c r="G19194" t="s">
        <v>57155</v>
      </c>
      <c r="H19194" s="3" t="s">
        <v>57156</v>
      </c>
      <c r="I19194" t="s">
        <v>4915</v>
      </c>
      <c r="J19194" t="s">
        <v>57157</v>
      </c>
    </row>
    <row r="19195" spans="1:10" ht="16" x14ac:dyDescent="0.2">
      <c r="A19195" t="s">
        <v>56121</v>
      </c>
      <c r="B19195" t="s">
        <v>57162</v>
      </c>
      <c r="C19195" t="s">
        <v>57163</v>
      </c>
      <c r="D19195">
        <v>3</v>
      </c>
      <c r="E19195" t="s">
        <v>401</v>
      </c>
      <c r="F19195" t="s">
        <v>13</v>
      </c>
      <c r="G19195" t="s">
        <v>57155</v>
      </c>
      <c r="H19195" s="3" t="s">
        <v>57156</v>
      </c>
      <c r="I19195" t="s">
        <v>4915</v>
      </c>
      <c r="J19195" t="s">
        <v>56122</v>
      </c>
    </row>
    <row r="19196" spans="1:10" ht="16" x14ac:dyDescent="0.2">
      <c r="A19196" t="s">
        <v>5599</v>
      </c>
      <c r="B19196" t="s">
        <v>57164</v>
      </c>
      <c r="C19196" t="s">
        <v>57165</v>
      </c>
      <c r="D19196">
        <v>2</v>
      </c>
      <c r="E19196" t="s">
        <v>401</v>
      </c>
      <c r="F19196" t="s">
        <v>13</v>
      </c>
      <c r="G19196" t="s">
        <v>57155</v>
      </c>
      <c r="H19196" s="3" t="s">
        <v>57156</v>
      </c>
      <c r="I19196" t="s">
        <v>4915</v>
      </c>
      <c r="J19196" t="s">
        <v>5604</v>
      </c>
    </row>
    <row r="19197" spans="1:10" ht="16" x14ac:dyDescent="0.2">
      <c r="A19197" t="s">
        <v>5599</v>
      </c>
      <c r="B19197" t="s">
        <v>57166</v>
      </c>
      <c r="C19197" t="s">
        <v>57167</v>
      </c>
      <c r="D19197">
        <v>1</v>
      </c>
      <c r="E19197" t="s">
        <v>401</v>
      </c>
      <c r="F19197" t="s">
        <v>13</v>
      </c>
      <c r="G19197" t="s">
        <v>57155</v>
      </c>
      <c r="H19197" s="3" t="s">
        <v>57156</v>
      </c>
      <c r="I19197" t="s">
        <v>4915</v>
      </c>
      <c r="J19197" t="s">
        <v>5604</v>
      </c>
    </row>
    <row r="19198" spans="1:10" ht="16" x14ac:dyDescent="0.2">
      <c r="A19198" t="s">
        <v>56021</v>
      </c>
      <c r="B19198" t="s">
        <v>57168</v>
      </c>
      <c r="C19198" t="s">
        <v>57169</v>
      </c>
      <c r="D19198">
        <v>3</v>
      </c>
      <c r="E19198" t="s">
        <v>13</v>
      </c>
      <c r="F19198" t="s">
        <v>13</v>
      </c>
      <c r="G19198" t="s">
        <v>57170</v>
      </c>
      <c r="H19198" s="3" t="s">
        <v>57171</v>
      </c>
      <c r="I19198" t="s">
        <v>7009</v>
      </c>
      <c r="J19198" t="s">
        <v>56026</v>
      </c>
    </row>
    <row r="19199" spans="1:10" ht="16" x14ac:dyDescent="0.2">
      <c r="A19199" t="s">
        <v>56256</v>
      </c>
      <c r="B19199" t="s">
        <v>57172</v>
      </c>
      <c r="C19199" t="s">
        <v>57173</v>
      </c>
      <c r="D19199">
        <v>3</v>
      </c>
      <c r="E19199" t="s">
        <v>13</v>
      </c>
      <c r="F19199" t="s">
        <v>13</v>
      </c>
      <c r="G19199" t="s">
        <v>57170</v>
      </c>
      <c r="H19199" s="3" t="s">
        <v>57174</v>
      </c>
      <c r="I19199" t="s">
        <v>7009</v>
      </c>
      <c r="J19199" t="s">
        <v>56260</v>
      </c>
    </row>
    <row r="19200" spans="1:10" ht="16" x14ac:dyDescent="0.2">
      <c r="A19200" t="s">
        <v>56256</v>
      </c>
      <c r="B19200" t="s">
        <v>57175</v>
      </c>
      <c r="C19200" t="s">
        <v>57169</v>
      </c>
      <c r="D19200">
        <v>2</v>
      </c>
      <c r="E19200" t="s">
        <v>13</v>
      </c>
      <c r="F19200" t="s">
        <v>13</v>
      </c>
      <c r="G19200" t="s">
        <v>57170</v>
      </c>
      <c r="H19200" s="3" t="s">
        <v>57174</v>
      </c>
      <c r="I19200" t="s">
        <v>7009</v>
      </c>
      <c r="J19200" t="s">
        <v>56260</v>
      </c>
    </row>
    <row r="19201" spans="1:10" ht="16" x14ac:dyDescent="0.2">
      <c r="A19201" t="s">
        <v>56021</v>
      </c>
      <c r="B19201" t="s">
        <v>57172</v>
      </c>
      <c r="C19201" t="s">
        <v>57173</v>
      </c>
      <c r="D19201">
        <v>1</v>
      </c>
      <c r="E19201" t="s">
        <v>13</v>
      </c>
      <c r="F19201" t="s">
        <v>13</v>
      </c>
      <c r="G19201" t="s">
        <v>57170</v>
      </c>
      <c r="H19201" s="3" t="s">
        <v>57171</v>
      </c>
      <c r="I19201" t="s">
        <v>7009</v>
      </c>
      <c r="J19201" t="s">
        <v>56026</v>
      </c>
    </row>
    <row r="19202" spans="1:10" ht="16" x14ac:dyDescent="0.2">
      <c r="A19202" t="s">
        <v>57176</v>
      </c>
      <c r="B19202" t="s">
        <v>57177</v>
      </c>
      <c r="C19202" t="s">
        <v>57178</v>
      </c>
      <c r="D19202">
        <v>4</v>
      </c>
      <c r="E19202" t="s">
        <v>5635</v>
      </c>
      <c r="F19202" t="s">
        <v>13</v>
      </c>
      <c r="G19202" t="s">
        <v>57179</v>
      </c>
      <c r="H19202" s="3" t="s">
        <v>57180</v>
      </c>
      <c r="I19202" t="s">
        <v>246</v>
      </c>
      <c r="J19202" t="s">
        <v>57181</v>
      </c>
    </row>
    <row r="19203" spans="1:10" ht="16" x14ac:dyDescent="0.2">
      <c r="A19203" t="s">
        <v>57182</v>
      </c>
      <c r="B19203" t="s">
        <v>57183</v>
      </c>
      <c r="C19203" t="s">
        <v>57184</v>
      </c>
      <c r="D19203">
        <v>4</v>
      </c>
      <c r="E19203" t="s">
        <v>13</v>
      </c>
      <c r="F19203" t="s">
        <v>13</v>
      </c>
      <c r="G19203" t="s">
        <v>57185</v>
      </c>
      <c r="H19203" s="3" t="s">
        <v>57186</v>
      </c>
      <c r="I19203" t="s">
        <v>246</v>
      </c>
      <c r="J19203" t="s">
        <v>57187</v>
      </c>
    </row>
    <row r="19204" spans="1:10" ht="16" x14ac:dyDescent="0.2">
      <c r="A19204" t="s">
        <v>13456</v>
      </c>
      <c r="B19204" t="s">
        <v>57188</v>
      </c>
      <c r="C19204" t="s">
        <v>57189</v>
      </c>
      <c r="D19204">
        <v>4</v>
      </c>
      <c r="E19204" t="s">
        <v>13</v>
      </c>
      <c r="F19204" t="s">
        <v>13</v>
      </c>
      <c r="G19204" t="s">
        <v>57185</v>
      </c>
      <c r="H19204" s="3" t="s">
        <v>57190</v>
      </c>
      <c r="I19204" t="s">
        <v>246</v>
      </c>
      <c r="J19204" t="s">
        <v>13462</v>
      </c>
    </row>
    <row r="19205" spans="1:10" ht="16" x14ac:dyDescent="0.2">
      <c r="A19205" t="s">
        <v>57182</v>
      </c>
      <c r="B19205" t="s">
        <v>57191</v>
      </c>
      <c r="C19205" t="s">
        <v>57192</v>
      </c>
      <c r="D19205">
        <v>5</v>
      </c>
      <c r="E19205" t="s">
        <v>13</v>
      </c>
      <c r="F19205" t="s">
        <v>13</v>
      </c>
      <c r="G19205" t="s">
        <v>57185</v>
      </c>
      <c r="H19205" s="3" t="s">
        <v>57186</v>
      </c>
      <c r="I19205" t="s">
        <v>246</v>
      </c>
      <c r="J19205" t="s">
        <v>57187</v>
      </c>
    </row>
    <row r="19206" spans="1:10" ht="16" x14ac:dyDescent="0.2">
      <c r="A19206" t="s">
        <v>57182</v>
      </c>
      <c r="B19206" t="s">
        <v>57193</v>
      </c>
      <c r="C19206" t="s">
        <v>57194</v>
      </c>
      <c r="D19206">
        <v>2</v>
      </c>
      <c r="E19206" t="s">
        <v>13</v>
      </c>
      <c r="F19206" t="s">
        <v>13</v>
      </c>
      <c r="G19206" t="s">
        <v>57185</v>
      </c>
      <c r="H19206" s="3" t="s">
        <v>57186</v>
      </c>
      <c r="I19206" t="s">
        <v>246</v>
      </c>
      <c r="J19206" t="s">
        <v>57187</v>
      </c>
    </row>
    <row r="19207" spans="1:10" ht="16" x14ac:dyDescent="0.2">
      <c r="A19207" t="s">
        <v>57182</v>
      </c>
      <c r="B19207" t="s">
        <v>57195</v>
      </c>
      <c r="C19207" t="s">
        <v>57196</v>
      </c>
      <c r="D19207">
        <v>7</v>
      </c>
      <c r="E19207" t="s">
        <v>13</v>
      </c>
      <c r="F19207" t="s">
        <v>13</v>
      </c>
      <c r="G19207" t="s">
        <v>57185</v>
      </c>
      <c r="H19207" s="3" t="s">
        <v>57186</v>
      </c>
      <c r="I19207" t="s">
        <v>246</v>
      </c>
      <c r="J19207" t="s">
        <v>57187</v>
      </c>
    </row>
    <row r="19208" spans="1:10" ht="16" x14ac:dyDescent="0.2">
      <c r="A19208" t="s">
        <v>57182</v>
      </c>
      <c r="B19208" t="s">
        <v>57197</v>
      </c>
      <c r="C19208" t="s">
        <v>57198</v>
      </c>
      <c r="D19208">
        <v>6</v>
      </c>
      <c r="E19208" t="s">
        <v>13</v>
      </c>
      <c r="F19208" t="s">
        <v>13</v>
      </c>
      <c r="G19208" t="s">
        <v>57185</v>
      </c>
      <c r="H19208" s="3" t="s">
        <v>57186</v>
      </c>
      <c r="I19208" t="s">
        <v>246</v>
      </c>
      <c r="J19208" t="s">
        <v>57187</v>
      </c>
    </row>
    <row r="19209" spans="1:10" ht="16" x14ac:dyDescent="0.2">
      <c r="A19209" t="s">
        <v>13456</v>
      </c>
      <c r="B19209" t="s">
        <v>57199</v>
      </c>
      <c r="C19209" t="s">
        <v>57200</v>
      </c>
      <c r="D19209">
        <v>3</v>
      </c>
      <c r="E19209" t="s">
        <v>13</v>
      </c>
      <c r="F19209" t="s">
        <v>13</v>
      </c>
      <c r="G19209" t="s">
        <v>57185</v>
      </c>
      <c r="H19209" s="3" t="s">
        <v>57190</v>
      </c>
      <c r="I19209" t="s">
        <v>246</v>
      </c>
      <c r="J19209" t="s">
        <v>13462</v>
      </c>
    </row>
    <row r="19210" spans="1:10" ht="16" x14ac:dyDescent="0.2">
      <c r="A19210" t="s">
        <v>57182</v>
      </c>
      <c r="B19210" t="s">
        <v>57201</v>
      </c>
      <c r="C19210" t="s">
        <v>57202</v>
      </c>
      <c r="D19210">
        <v>3</v>
      </c>
      <c r="E19210" t="s">
        <v>13</v>
      </c>
      <c r="F19210" t="s">
        <v>13</v>
      </c>
      <c r="G19210" t="s">
        <v>57185</v>
      </c>
      <c r="H19210" s="3" t="s">
        <v>57186</v>
      </c>
      <c r="I19210" t="s">
        <v>246</v>
      </c>
      <c r="J19210" t="s">
        <v>57187</v>
      </c>
    </row>
    <row r="19211" spans="1:10" ht="16" x14ac:dyDescent="0.2">
      <c r="A19211" t="s">
        <v>56210</v>
      </c>
      <c r="B19211" t="s">
        <v>57203</v>
      </c>
      <c r="C19211" t="s">
        <v>57204</v>
      </c>
      <c r="D19211">
        <v>1</v>
      </c>
      <c r="E19211" t="s">
        <v>13</v>
      </c>
      <c r="F19211" t="s">
        <v>13</v>
      </c>
      <c r="G19211" t="s">
        <v>57205</v>
      </c>
      <c r="H19211" s="3" t="s">
        <v>57206</v>
      </c>
      <c r="I19211" t="s">
        <v>246</v>
      </c>
      <c r="J19211" t="s">
        <v>56211</v>
      </c>
    </row>
    <row r="19212" spans="1:10" ht="16" x14ac:dyDescent="0.2">
      <c r="A19212" t="s">
        <v>57207</v>
      </c>
      <c r="B19212" t="s">
        <v>57208</v>
      </c>
      <c r="C19212" t="s">
        <v>56547</v>
      </c>
      <c r="D19212">
        <v>4</v>
      </c>
      <c r="E19212" t="s">
        <v>13</v>
      </c>
      <c r="F19212" t="s">
        <v>13</v>
      </c>
      <c r="G19212" t="s">
        <v>57205</v>
      </c>
      <c r="H19212" s="3" t="s">
        <v>57209</v>
      </c>
      <c r="I19212" t="s">
        <v>246</v>
      </c>
      <c r="J19212" t="s">
        <v>57210</v>
      </c>
    </row>
    <row r="19213" spans="1:10" ht="16" x14ac:dyDescent="0.2">
      <c r="A19213" t="s">
        <v>56204</v>
      </c>
      <c r="B19213" t="s">
        <v>57211</v>
      </c>
      <c r="C19213" t="s">
        <v>57212</v>
      </c>
      <c r="D19213">
        <v>4</v>
      </c>
      <c r="E19213" t="s">
        <v>13</v>
      </c>
      <c r="F19213" t="s">
        <v>13</v>
      </c>
      <c r="G19213" t="s">
        <v>57205</v>
      </c>
      <c r="H19213" s="3" t="s">
        <v>57206</v>
      </c>
      <c r="I19213" t="s">
        <v>246</v>
      </c>
      <c r="J19213" t="s">
        <v>56209</v>
      </c>
    </row>
    <row r="19214" spans="1:10" ht="16" x14ac:dyDescent="0.2">
      <c r="A19214" t="s">
        <v>56204</v>
      </c>
      <c r="B19214" t="s">
        <v>57213</v>
      </c>
      <c r="C19214" t="s">
        <v>57204</v>
      </c>
      <c r="D19214">
        <v>1</v>
      </c>
      <c r="E19214" t="s">
        <v>13</v>
      </c>
      <c r="F19214" t="s">
        <v>13</v>
      </c>
      <c r="G19214" t="s">
        <v>57205</v>
      </c>
      <c r="H19214" s="3" t="s">
        <v>57206</v>
      </c>
      <c r="I19214" t="s">
        <v>246</v>
      </c>
      <c r="J19214" t="s">
        <v>56209</v>
      </c>
    </row>
    <row r="19215" spans="1:10" ht="16" x14ac:dyDescent="0.2">
      <c r="A19215" t="s">
        <v>57207</v>
      </c>
      <c r="B19215" t="s">
        <v>57214</v>
      </c>
      <c r="C19215" t="s">
        <v>57215</v>
      </c>
      <c r="D19215">
        <v>3</v>
      </c>
      <c r="E19215" t="s">
        <v>13</v>
      </c>
      <c r="F19215" t="s">
        <v>13</v>
      </c>
      <c r="G19215" t="s">
        <v>57205</v>
      </c>
      <c r="H19215" s="3" t="s">
        <v>57209</v>
      </c>
      <c r="I19215" t="s">
        <v>246</v>
      </c>
      <c r="J19215" t="s">
        <v>57210</v>
      </c>
    </row>
    <row r="19216" spans="1:10" ht="16" x14ac:dyDescent="0.2">
      <c r="A19216" t="s">
        <v>55206</v>
      </c>
      <c r="B19216" t="s">
        <v>57216</v>
      </c>
      <c r="C19216" t="s">
        <v>57217</v>
      </c>
      <c r="D19216">
        <v>2</v>
      </c>
      <c r="E19216" t="s">
        <v>13</v>
      </c>
      <c r="F19216" t="s">
        <v>13</v>
      </c>
      <c r="G19216" t="s">
        <v>57205</v>
      </c>
      <c r="H19216" s="3" t="s">
        <v>57218</v>
      </c>
      <c r="I19216" t="s">
        <v>246</v>
      </c>
      <c r="J19216" t="s">
        <v>55208</v>
      </c>
    </row>
    <row r="19217" spans="1:10" ht="16" x14ac:dyDescent="0.2">
      <c r="A19217" t="s">
        <v>57176</v>
      </c>
      <c r="B19217" t="s">
        <v>57219</v>
      </c>
      <c r="C19217" t="s">
        <v>57220</v>
      </c>
      <c r="D19217">
        <v>3</v>
      </c>
      <c r="E19217" t="s">
        <v>13</v>
      </c>
      <c r="F19217" t="s">
        <v>13</v>
      </c>
      <c r="G19217" t="s">
        <v>57205</v>
      </c>
      <c r="H19217" s="3" t="s">
        <v>57221</v>
      </c>
      <c r="I19217" t="s">
        <v>246</v>
      </c>
      <c r="J19217" t="s">
        <v>57181</v>
      </c>
    </row>
    <row r="19218" spans="1:10" ht="16" x14ac:dyDescent="0.2">
      <c r="A19218" t="s">
        <v>56212</v>
      </c>
      <c r="B19218" t="s">
        <v>57211</v>
      </c>
      <c r="C19218" t="s">
        <v>57212</v>
      </c>
      <c r="D19218">
        <v>4</v>
      </c>
      <c r="E19218" t="s">
        <v>13</v>
      </c>
      <c r="F19218" t="s">
        <v>13</v>
      </c>
      <c r="G19218" t="s">
        <v>57205</v>
      </c>
      <c r="H19218" s="3" t="s">
        <v>57209</v>
      </c>
      <c r="I19218" t="s">
        <v>246</v>
      </c>
      <c r="J19218" t="s">
        <v>56214</v>
      </c>
    </row>
    <row r="19219" spans="1:10" ht="16" x14ac:dyDescent="0.2">
      <c r="A19219" t="s">
        <v>56212</v>
      </c>
      <c r="B19219" t="s">
        <v>57213</v>
      </c>
      <c r="C19219" t="s">
        <v>57204</v>
      </c>
      <c r="D19219">
        <v>1</v>
      </c>
      <c r="E19219" t="s">
        <v>13</v>
      </c>
      <c r="F19219" t="s">
        <v>13</v>
      </c>
      <c r="G19219" t="s">
        <v>57205</v>
      </c>
      <c r="H19219" s="3" t="s">
        <v>57209</v>
      </c>
      <c r="I19219" t="s">
        <v>246</v>
      </c>
      <c r="J19219" t="s">
        <v>56214</v>
      </c>
    </row>
    <row r="19220" spans="1:10" ht="16" x14ac:dyDescent="0.2">
      <c r="A19220" t="s">
        <v>57176</v>
      </c>
      <c r="B19220" t="s">
        <v>57222</v>
      </c>
      <c r="C19220" t="s">
        <v>57223</v>
      </c>
      <c r="D19220">
        <v>2</v>
      </c>
      <c r="E19220" t="s">
        <v>13</v>
      </c>
      <c r="F19220" t="s">
        <v>13</v>
      </c>
      <c r="G19220" t="s">
        <v>57205</v>
      </c>
      <c r="H19220" s="3" t="s">
        <v>57209</v>
      </c>
      <c r="I19220" t="s">
        <v>246</v>
      </c>
      <c r="J19220" t="s">
        <v>57181</v>
      </c>
    </row>
    <row r="19221" spans="1:10" ht="16" x14ac:dyDescent="0.2">
      <c r="A19221" t="s">
        <v>57207</v>
      </c>
      <c r="B19221" t="s">
        <v>57224</v>
      </c>
      <c r="C19221" t="s">
        <v>57225</v>
      </c>
      <c r="D19221">
        <v>1</v>
      </c>
      <c r="E19221" t="s">
        <v>13</v>
      </c>
      <c r="F19221" t="s">
        <v>13</v>
      </c>
      <c r="G19221" t="s">
        <v>57205</v>
      </c>
      <c r="H19221" s="3" t="s">
        <v>57209</v>
      </c>
      <c r="I19221" t="s">
        <v>246</v>
      </c>
      <c r="J19221" t="s">
        <v>57210</v>
      </c>
    </row>
    <row r="19222" spans="1:10" ht="16" x14ac:dyDescent="0.2">
      <c r="A19222" t="s">
        <v>57089</v>
      </c>
      <c r="B19222" t="s">
        <v>57226</v>
      </c>
      <c r="C19222" t="s">
        <v>57227</v>
      </c>
      <c r="D19222">
        <v>7</v>
      </c>
      <c r="E19222" t="s">
        <v>13</v>
      </c>
      <c r="F19222" t="s">
        <v>13</v>
      </c>
      <c r="G19222" t="s">
        <v>57205</v>
      </c>
      <c r="H19222" s="3" t="s">
        <v>57228</v>
      </c>
      <c r="I19222" t="s">
        <v>246</v>
      </c>
      <c r="J19222" t="s">
        <v>57093</v>
      </c>
    </row>
    <row r="19223" spans="1:10" ht="16" x14ac:dyDescent="0.2">
      <c r="A19223" t="s">
        <v>56571</v>
      </c>
      <c r="B19223" t="s">
        <v>57229</v>
      </c>
      <c r="C19223" t="s">
        <v>57230</v>
      </c>
      <c r="D19223">
        <v>5</v>
      </c>
      <c r="E19223" t="s">
        <v>13</v>
      </c>
      <c r="F19223" t="s">
        <v>13</v>
      </c>
      <c r="G19223" t="s">
        <v>57205</v>
      </c>
      <c r="H19223" s="3" t="s">
        <v>57209</v>
      </c>
      <c r="I19223" t="s">
        <v>246</v>
      </c>
      <c r="J19223" t="s">
        <v>56574</v>
      </c>
    </row>
    <row r="19224" spans="1:10" ht="16" x14ac:dyDescent="0.2">
      <c r="A19224" t="s">
        <v>57176</v>
      </c>
      <c r="B19224" t="s">
        <v>57231</v>
      </c>
      <c r="C19224" t="s">
        <v>57232</v>
      </c>
      <c r="D19224">
        <v>1</v>
      </c>
      <c r="E19224" t="s">
        <v>13</v>
      </c>
      <c r="F19224" t="s">
        <v>13</v>
      </c>
      <c r="G19224" t="s">
        <v>57205</v>
      </c>
      <c r="H19224" s="3" t="s">
        <v>57209</v>
      </c>
      <c r="I19224" t="s">
        <v>246</v>
      </c>
      <c r="J19224" t="s">
        <v>57181</v>
      </c>
    </row>
    <row r="19225" spans="1:10" ht="16" x14ac:dyDescent="0.2">
      <c r="A19225" t="s">
        <v>40008</v>
      </c>
      <c r="B19225" t="s">
        <v>57233</v>
      </c>
      <c r="C19225" t="s">
        <v>57234</v>
      </c>
      <c r="D19225">
        <v>6</v>
      </c>
      <c r="E19225" t="s">
        <v>13</v>
      </c>
      <c r="F19225" t="s">
        <v>13</v>
      </c>
      <c r="G19225" t="s">
        <v>57205</v>
      </c>
      <c r="H19225" s="3" t="s">
        <v>57235</v>
      </c>
      <c r="I19225" t="s">
        <v>246</v>
      </c>
      <c r="J19225" t="s">
        <v>40013</v>
      </c>
    </row>
    <row r="19226" spans="1:10" ht="16" x14ac:dyDescent="0.2">
      <c r="A19226" t="s">
        <v>57207</v>
      </c>
      <c r="B19226" t="s">
        <v>57236</v>
      </c>
      <c r="C19226" t="s">
        <v>57237</v>
      </c>
      <c r="D19226">
        <v>2</v>
      </c>
      <c r="E19226" t="s">
        <v>13</v>
      </c>
      <c r="F19226" t="s">
        <v>13</v>
      </c>
      <c r="G19226" t="s">
        <v>57205</v>
      </c>
      <c r="H19226" s="3" t="s">
        <v>57209</v>
      </c>
      <c r="I19226" t="s">
        <v>246</v>
      </c>
      <c r="J19226" t="s">
        <v>57210</v>
      </c>
    </row>
    <row r="19227" spans="1:10" ht="16" x14ac:dyDescent="0.2">
      <c r="A19227" t="s">
        <v>56571</v>
      </c>
      <c r="B19227" t="s">
        <v>57238</v>
      </c>
      <c r="C19227" t="s">
        <v>57239</v>
      </c>
      <c r="D19227">
        <v>4</v>
      </c>
      <c r="E19227" t="s">
        <v>13</v>
      </c>
      <c r="F19227" t="s">
        <v>13</v>
      </c>
      <c r="G19227" t="s">
        <v>57205</v>
      </c>
      <c r="H19227" s="3" t="s">
        <v>57240</v>
      </c>
      <c r="I19227" t="s">
        <v>246</v>
      </c>
      <c r="J19227" t="s">
        <v>56574</v>
      </c>
    </row>
    <row r="19228" spans="1:10" ht="16" x14ac:dyDescent="0.2">
      <c r="A19228" t="s">
        <v>57089</v>
      </c>
      <c r="B19228" t="s">
        <v>57241</v>
      </c>
      <c r="C19228" t="s">
        <v>57242</v>
      </c>
      <c r="D19228">
        <v>4</v>
      </c>
      <c r="E19228" t="s">
        <v>13</v>
      </c>
      <c r="F19228" t="s">
        <v>13</v>
      </c>
      <c r="G19228" t="s">
        <v>57205</v>
      </c>
      <c r="H19228" s="3" t="s">
        <v>57243</v>
      </c>
      <c r="I19228" t="s">
        <v>246</v>
      </c>
      <c r="J19228" t="s">
        <v>57093</v>
      </c>
    </row>
    <row r="19229" spans="1:10" ht="16" x14ac:dyDescent="0.2">
      <c r="A19229" t="s">
        <v>57244</v>
      </c>
      <c r="B19229" t="s">
        <v>57245</v>
      </c>
      <c r="C19229" t="s">
        <v>57246</v>
      </c>
      <c r="D19229">
        <v>2</v>
      </c>
      <c r="E19229" t="s">
        <v>730</v>
      </c>
      <c r="F19229" t="s">
        <v>13</v>
      </c>
      <c r="G19229" t="s">
        <v>57247</v>
      </c>
      <c r="H19229" s="3" t="s">
        <v>57248</v>
      </c>
      <c r="I19229" t="s">
        <v>246</v>
      </c>
      <c r="J19229" t="s">
        <v>57249</v>
      </c>
    </row>
    <row r="19230" spans="1:10" ht="16" x14ac:dyDescent="0.2">
      <c r="A19230" t="s">
        <v>57250</v>
      </c>
      <c r="B19230" t="s">
        <v>57251</v>
      </c>
      <c r="C19230" t="s">
        <v>57252</v>
      </c>
      <c r="D19230">
        <v>1</v>
      </c>
      <c r="E19230" t="s">
        <v>730</v>
      </c>
      <c r="F19230" t="s">
        <v>13</v>
      </c>
      <c r="G19230" t="s">
        <v>57247</v>
      </c>
      <c r="H19230" s="3" t="s">
        <v>57253</v>
      </c>
      <c r="I19230" t="s">
        <v>246</v>
      </c>
      <c r="J19230" t="s">
        <v>57254</v>
      </c>
    </row>
    <row r="19231" spans="1:10" ht="16" x14ac:dyDescent="0.2">
      <c r="A19231" t="s">
        <v>57244</v>
      </c>
      <c r="B19231" t="s">
        <v>57255</v>
      </c>
      <c r="C19231" t="s">
        <v>57256</v>
      </c>
      <c r="D19231">
        <v>3</v>
      </c>
      <c r="E19231" t="s">
        <v>730</v>
      </c>
      <c r="F19231" t="s">
        <v>13</v>
      </c>
      <c r="G19231" t="s">
        <v>57247</v>
      </c>
      <c r="H19231" s="3" t="s">
        <v>57248</v>
      </c>
      <c r="I19231" t="s">
        <v>246</v>
      </c>
      <c r="J19231" t="s">
        <v>57249</v>
      </c>
    </row>
    <row r="19232" spans="1:10" ht="16" x14ac:dyDescent="0.2">
      <c r="A19232" t="s">
        <v>57244</v>
      </c>
      <c r="B19232" t="s">
        <v>57257</v>
      </c>
      <c r="C19232" t="s">
        <v>57258</v>
      </c>
      <c r="D19232">
        <v>1</v>
      </c>
      <c r="E19232" t="s">
        <v>730</v>
      </c>
      <c r="F19232" t="s">
        <v>13</v>
      </c>
      <c r="G19232" t="s">
        <v>57247</v>
      </c>
      <c r="H19232" s="3" t="s">
        <v>57248</v>
      </c>
      <c r="I19232" t="s">
        <v>246</v>
      </c>
      <c r="J19232" t="s">
        <v>57249</v>
      </c>
    </row>
    <row r="19233" spans="1:10" ht="16" x14ac:dyDescent="0.2">
      <c r="A19233" t="s">
        <v>57250</v>
      </c>
      <c r="B19233" t="s">
        <v>57259</v>
      </c>
      <c r="C19233" t="s">
        <v>57260</v>
      </c>
      <c r="D19233">
        <v>2</v>
      </c>
      <c r="E19233" t="s">
        <v>730</v>
      </c>
      <c r="F19233" t="s">
        <v>13</v>
      </c>
      <c r="G19233" t="s">
        <v>57247</v>
      </c>
      <c r="H19233" s="3" t="s">
        <v>57253</v>
      </c>
      <c r="I19233" t="s">
        <v>246</v>
      </c>
      <c r="J19233" t="s">
        <v>57254</v>
      </c>
    </row>
    <row r="19234" spans="1:10" ht="16" x14ac:dyDescent="0.2">
      <c r="A19234" t="s">
        <v>57250</v>
      </c>
      <c r="B19234" t="s">
        <v>57261</v>
      </c>
      <c r="C19234" t="s">
        <v>57262</v>
      </c>
      <c r="D19234">
        <v>3</v>
      </c>
      <c r="E19234" t="s">
        <v>730</v>
      </c>
      <c r="F19234" t="s">
        <v>13</v>
      </c>
      <c r="G19234" t="s">
        <v>57247</v>
      </c>
      <c r="H19234" s="3" t="s">
        <v>57253</v>
      </c>
      <c r="I19234" t="s">
        <v>246</v>
      </c>
      <c r="J19234" t="s">
        <v>57254</v>
      </c>
    </row>
    <row r="19235" spans="1:10" ht="16" x14ac:dyDescent="0.2">
      <c r="A19235" t="s">
        <v>57263</v>
      </c>
      <c r="B19235" t="s">
        <v>57264</v>
      </c>
      <c r="C19235" t="s">
        <v>57265</v>
      </c>
      <c r="D19235">
        <v>1</v>
      </c>
      <c r="E19235" t="s">
        <v>13</v>
      </c>
      <c r="F19235" t="s">
        <v>13</v>
      </c>
      <c r="G19235" t="s">
        <v>57266</v>
      </c>
      <c r="H19235" s="3" t="s">
        <v>57267</v>
      </c>
      <c r="I19235" t="s">
        <v>3711</v>
      </c>
      <c r="J19235" t="s">
        <v>57268</v>
      </c>
    </row>
    <row r="19236" spans="1:10" ht="16" x14ac:dyDescent="0.2">
      <c r="A19236" t="s">
        <v>57269</v>
      </c>
      <c r="B19236" t="s">
        <v>57270</v>
      </c>
      <c r="C19236" t="s">
        <v>57271</v>
      </c>
      <c r="D19236">
        <v>1</v>
      </c>
      <c r="E19236" t="s">
        <v>13</v>
      </c>
      <c r="F19236" t="s">
        <v>13</v>
      </c>
      <c r="G19236" t="s">
        <v>57266</v>
      </c>
      <c r="H19236" s="3" t="s">
        <v>57272</v>
      </c>
      <c r="I19236" t="s">
        <v>3711</v>
      </c>
      <c r="J19236" t="s">
        <v>57273</v>
      </c>
    </row>
    <row r="19237" spans="1:10" ht="16" x14ac:dyDescent="0.2">
      <c r="A19237" t="s">
        <v>57263</v>
      </c>
      <c r="B19237" t="s">
        <v>57274</v>
      </c>
      <c r="C19237" t="s">
        <v>57275</v>
      </c>
      <c r="D19237">
        <v>3</v>
      </c>
      <c r="E19237" t="s">
        <v>13</v>
      </c>
      <c r="F19237" t="s">
        <v>13</v>
      </c>
      <c r="G19237" t="s">
        <v>57266</v>
      </c>
      <c r="H19237" s="3" t="s">
        <v>57267</v>
      </c>
      <c r="I19237" t="s">
        <v>3711</v>
      </c>
      <c r="J19237" t="s">
        <v>57268</v>
      </c>
    </row>
    <row r="19238" spans="1:10" ht="16" x14ac:dyDescent="0.2">
      <c r="A19238" t="s">
        <v>56325</v>
      </c>
      <c r="B19238" t="s">
        <v>57276</v>
      </c>
      <c r="C19238" t="s">
        <v>57277</v>
      </c>
      <c r="D19238">
        <v>3</v>
      </c>
      <c r="E19238" t="s">
        <v>13</v>
      </c>
      <c r="F19238" t="s">
        <v>13</v>
      </c>
      <c r="G19238" t="s">
        <v>57278</v>
      </c>
      <c r="H19238" s="3" t="s">
        <v>57279</v>
      </c>
      <c r="I19238" t="s">
        <v>12664</v>
      </c>
      <c r="J19238" t="s">
        <v>56330</v>
      </c>
    </row>
    <row r="19239" spans="1:10" ht="16" x14ac:dyDescent="0.2">
      <c r="A19239" t="s">
        <v>56325</v>
      </c>
      <c r="B19239" t="s">
        <v>57280</v>
      </c>
      <c r="C19239" t="s">
        <v>57281</v>
      </c>
      <c r="D19239">
        <v>2</v>
      </c>
      <c r="E19239" t="s">
        <v>13</v>
      </c>
      <c r="F19239" t="s">
        <v>13</v>
      </c>
      <c r="G19239" t="s">
        <v>57278</v>
      </c>
      <c r="H19239" s="3" t="s">
        <v>57279</v>
      </c>
      <c r="I19239" t="s">
        <v>12664</v>
      </c>
      <c r="J19239" t="s">
        <v>56330</v>
      </c>
    </row>
    <row r="19240" spans="1:10" ht="16" x14ac:dyDescent="0.2">
      <c r="A19240" t="s">
        <v>56325</v>
      </c>
      <c r="B19240" t="s">
        <v>57282</v>
      </c>
      <c r="C19240" t="s">
        <v>57283</v>
      </c>
      <c r="D19240">
        <v>1</v>
      </c>
      <c r="E19240" t="s">
        <v>13</v>
      </c>
      <c r="F19240" t="s">
        <v>13</v>
      </c>
      <c r="G19240" t="s">
        <v>57278</v>
      </c>
      <c r="H19240" s="3" t="s">
        <v>57279</v>
      </c>
      <c r="I19240" t="s">
        <v>12664</v>
      </c>
      <c r="J19240" t="s">
        <v>56330</v>
      </c>
    </row>
    <row r="19241" spans="1:10" ht="16" x14ac:dyDescent="0.2">
      <c r="A19241" t="s">
        <v>56325</v>
      </c>
      <c r="B19241" t="s">
        <v>57284</v>
      </c>
      <c r="C19241" t="s">
        <v>57285</v>
      </c>
      <c r="D19241">
        <v>4</v>
      </c>
      <c r="E19241" t="s">
        <v>13</v>
      </c>
      <c r="F19241" t="s">
        <v>13</v>
      </c>
      <c r="G19241" t="s">
        <v>57278</v>
      </c>
      <c r="H19241" s="3" t="s">
        <v>57279</v>
      </c>
      <c r="I19241" t="s">
        <v>12664</v>
      </c>
      <c r="J19241" t="s">
        <v>56330</v>
      </c>
    </row>
    <row r="19242" spans="1:10" ht="16" x14ac:dyDescent="0.2">
      <c r="A19242" t="s">
        <v>19572</v>
      </c>
      <c r="B19242" t="s">
        <v>57286</v>
      </c>
      <c r="C19242" t="s">
        <v>57287</v>
      </c>
      <c r="D19242">
        <v>1</v>
      </c>
      <c r="E19242">
        <f>349</f>
        <v>349</v>
      </c>
      <c r="F19242" t="s">
        <v>13</v>
      </c>
      <c r="G19242" t="s">
        <v>57288</v>
      </c>
      <c r="H19242" s="3" t="s">
        <v>57289</v>
      </c>
      <c r="I19242" t="s">
        <v>3711</v>
      </c>
      <c r="J19242" t="s">
        <v>19577</v>
      </c>
    </row>
    <row r="19243" spans="1:10" ht="16" x14ac:dyDescent="0.2">
      <c r="A19243" t="s">
        <v>57290</v>
      </c>
      <c r="B19243" t="s">
        <v>57291</v>
      </c>
      <c r="C19243" t="s">
        <v>57292</v>
      </c>
      <c r="D19243">
        <v>2</v>
      </c>
      <c r="E19243" t="s">
        <v>13</v>
      </c>
      <c r="F19243" t="s">
        <v>13</v>
      </c>
      <c r="G19243" t="s">
        <v>57293</v>
      </c>
      <c r="H19243" s="3" t="s">
        <v>57294</v>
      </c>
      <c r="I19243" t="s">
        <v>4915</v>
      </c>
      <c r="J19243" t="s">
        <v>57295</v>
      </c>
    </row>
    <row r="19244" spans="1:10" ht="16" x14ac:dyDescent="0.2">
      <c r="A19244" t="s">
        <v>57290</v>
      </c>
      <c r="B19244" t="s">
        <v>57296</v>
      </c>
      <c r="C19244" t="s">
        <v>57297</v>
      </c>
      <c r="D19244">
        <v>3</v>
      </c>
      <c r="E19244" t="s">
        <v>13</v>
      </c>
      <c r="F19244" t="s">
        <v>13</v>
      </c>
      <c r="G19244" t="s">
        <v>57293</v>
      </c>
      <c r="H19244" s="3" t="s">
        <v>57294</v>
      </c>
      <c r="I19244" t="s">
        <v>4915</v>
      </c>
      <c r="J19244" t="s">
        <v>57295</v>
      </c>
    </row>
    <row r="19245" spans="1:10" ht="16" x14ac:dyDescent="0.2">
      <c r="A19245" t="s">
        <v>56169</v>
      </c>
      <c r="B19245" t="s">
        <v>57298</v>
      </c>
      <c r="C19245" t="s">
        <v>57299</v>
      </c>
      <c r="D19245">
        <v>1</v>
      </c>
      <c r="E19245" t="s">
        <v>13</v>
      </c>
      <c r="F19245" t="s">
        <v>13</v>
      </c>
      <c r="G19245" t="s">
        <v>57293</v>
      </c>
      <c r="H19245" s="3" t="s">
        <v>57294</v>
      </c>
      <c r="I19245" t="s">
        <v>4915</v>
      </c>
      <c r="J19245" t="s">
        <v>56171</v>
      </c>
    </row>
    <row r="19246" spans="1:10" ht="16" x14ac:dyDescent="0.2">
      <c r="A19246" t="s">
        <v>57290</v>
      </c>
      <c r="B19246" t="s">
        <v>57300</v>
      </c>
      <c r="C19246" t="s">
        <v>57301</v>
      </c>
      <c r="D19246">
        <v>1</v>
      </c>
      <c r="E19246" t="s">
        <v>13</v>
      </c>
      <c r="F19246" t="s">
        <v>13</v>
      </c>
      <c r="G19246" t="s">
        <v>57293</v>
      </c>
      <c r="H19246" s="3" t="s">
        <v>57294</v>
      </c>
      <c r="I19246" t="s">
        <v>4915</v>
      </c>
      <c r="J19246" t="s">
        <v>57295</v>
      </c>
    </row>
    <row r="19247" spans="1:10" ht="16" x14ac:dyDescent="0.2">
      <c r="A19247" t="s">
        <v>57014</v>
      </c>
      <c r="B19247" t="s">
        <v>57302</v>
      </c>
      <c r="C19247" t="s">
        <v>57303</v>
      </c>
      <c r="D19247">
        <v>1</v>
      </c>
      <c r="E19247">
        <f>582</f>
        <v>582</v>
      </c>
      <c r="F19247" t="s">
        <v>13</v>
      </c>
      <c r="G19247" t="s">
        <v>57304</v>
      </c>
      <c r="H19247" s="3" t="s">
        <v>57305</v>
      </c>
      <c r="I19247" t="s">
        <v>3711</v>
      </c>
      <c r="J19247" t="s">
        <v>57017</v>
      </c>
    </row>
    <row r="19248" spans="1:10" ht="16" x14ac:dyDescent="0.2">
      <c r="A19248" t="s">
        <v>57306</v>
      </c>
      <c r="B19248" t="s">
        <v>57307</v>
      </c>
      <c r="C19248" t="s">
        <v>57308</v>
      </c>
      <c r="D19248">
        <v>1</v>
      </c>
      <c r="E19248" t="s">
        <v>1280</v>
      </c>
      <c r="F19248" t="s">
        <v>13</v>
      </c>
      <c r="G19248" t="s">
        <v>57309</v>
      </c>
      <c r="H19248" s="3" t="s">
        <v>57310</v>
      </c>
      <c r="I19248" t="s">
        <v>4915</v>
      </c>
      <c r="J19248" t="s">
        <v>57311</v>
      </c>
    </row>
    <row r="19249" spans="1:10" ht="16" x14ac:dyDescent="0.2">
      <c r="A19249" t="s">
        <v>57312</v>
      </c>
      <c r="B19249" t="s">
        <v>57313</v>
      </c>
      <c r="C19249" t="s">
        <v>57314</v>
      </c>
      <c r="D19249">
        <v>1</v>
      </c>
      <c r="E19249" t="s">
        <v>13</v>
      </c>
      <c r="F19249" t="s">
        <v>13</v>
      </c>
      <c r="G19249" t="s">
        <v>57315</v>
      </c>
      <c r="H19249" s="3" t="s">
        <v>57316</v>
      </c>
      <c r="I19249" t="s">
        <v>246</v>
      </c>
      <c r="J19249" t="s">
        <v>57317</v>
      </c>
    </row>
    <row r="19250" spans="1:10" ht="16" x14ac:dyDescent="0.2">
      <c r="A19250" t="s">
        <v>57318</v>
      </c>
      <c r="B19250" t="s">
        <v>57319</v>
      </c>
      <c r="C19250" t="s">
        <v>57320</v>
      </c>
      <c r="D19250">
        <v>3</v>
      </c>
      <c r="E19250" t="s">
        <v>13</v>
      </c>
      <c r="F19250" t="s">
        <v>13</v>
      </c>
      <c r="G19250" t="s">
        <v>57315</v>
      </c>
      <c r="H19250" s="3" t="s">
        <v>57321</v>
      </c>
      <c r="I19250" t="s">
        <v>246</v>
      </c>
      <c r="J19250" t="s">
        <v>57322</v>
      </c>
    </row>
    <row r="19251" spans="1:10" ht="16" x14ac:dyDescent="0.2">
      <c r="A19251" t="s">
        <v>57312</v>
      </c>
      <c r="B19251" t="s">
        <v>57323</v>
      </c>
      <c r="C19251" t="s">
        <v>57324</v>
      </c>
      <c r="D19251">
        <v>2</v>
      </c>
      <c r="E19251" t="s">
        <v>13</v>
      </c>
      <c r="F19251" t="s">
        <v>13</v>
      </c>
      <c r="G19251" t="s">
        <v>57315</v>
      </c>
      <c r="H19251" s="3" t="s">
        <v>57316</v>
      </c>
      <c r="I19251" t="s">
        <v>246</v>
      </c>
      <c r="J19251" t="s">
        <v>57317</v>
      </c>
    </row>
    <row r="19252" spans="1:10" ht="16" x14ac:dyDescent="0.2">
      <c r="A19252" t="s">
        <v>56265</v>
      </c>
      <c r="B19252" t="s">
        <v>57325</v>
      </c>
      <c r="C19252" t="s">
        <v>57326</v>
      </c>
      <c r="D19252">
        <v>2</v>
      </c>
      <c r="E19252" t="s">
        <v>13</v>
      </c>
      <c r="F19252" t="s">
        <v>13</v>
      </c>
      <c r="G19252" t="s">
        <v>57315</v>
      </c>
      <c r="H19252" s="3" t="s">
        <v>57316</v>
      </c>
      <c r="I19252" t="s">
        <v>246</v>
      </c>
      <c r="J19252" t="s">
        <v>56270</v>
      </c>
    </row>
    <row r="19253" spans="1:10" ht="16" x14ac:dyDescent="0.2">
      <c r="A19253" t="s">
        <v>56265</v>
      </c>
      <c r="B19253" t="s">
        <v>57327</v>
      </c>
      <c r="C19253" t="s">
        <v>57328</v>
      </c>
      <c r="D19253">
        <v>1</v>
      </c>
      <c r="E19253" t="s">
        <v>13</v>
      </c>
      <c r="F19253" t="s">
        <v>13</v>
      </c>
      <c r="G19253" t="s">
        <v>57315</v>
      </c>
      <c r="H19253" s="3" t="s">
        <v>57316</v>
      </c>
      <c r="I19253" t="s">
        <v>246</v>
      </c>
      <c r="J19253" t="s">
        <v>56270</v>
      </c>
    </row>
    <row r="19254" spans="1:10" ht="16" x14ac:dyDescent="0.2">
      <c r="A19254" t="s">
        <v>57318</v>
      </c>
      <c r="B19254" t="s">
        <v>57329</v>
      </c>
      <c r="C19254" t="s">
        <v>57330</v>
      </c>
      <c r="D19254">
        <v>1</v>
      </c>
      <c r="E19254" t="s">
        <v>13</v>
      </c>
      <c r="F19254" t="s">
        <v>13</v>
      </c>
      <c r="G19254" t="s">
        <v>57315</v>
      </c>
      <c r="H19254" s="3" t="s">
        <v>57321</v>
      </c>
      <c r="I19254" t="s">
        <v>246</v>
      </c>
      <c r="J19254" t="s">
        <v>57322</v>
      </c>
    </row>
    <row r="19255" spans="1:10" ht="16" x14ac:dyDescent="0.2">
      <c r="A19255" t="s">
        <v>57318</v>
      </c>
      <c r="B19255" t="s">
        <v>57331</v>
      </c>
      <c r="C19255" t="s">
        <v>57332</v>
      </c>
      <c r="D19255">
        <v>5</v>
      </c>
      <c r="E19255" t="s">
        <v>13</v>
      </c>
      <c r="F19255" t="s">
        <v>13</v>
      </c>
      <c r="G19255" t="s">
        <v>57315</v>
      </c>
      <c r="H19255" s="3" t="s">
        <v>57321</v>
      </c>
      <c r="I19255" t="s">
        <v>246</v>
      </c>
      <c r="J19255" t="s">
        <v>57322</v>
      </c>
    </row>
    <row r="19256" spans="1:10" ht="16" x14ac:dyDescent="0.2">
      <c r="A19256" t="s">
        <v>57333</v>
      </c>
      <c r="B19256" t="s">
        <v>57334</v>
      </c>
      <c r="C19256" t="s">
        <v>57335</v>
      </c>
      <c r="D19256">
        <v>3</v>
      </c>
      <c r="E19256" t="s">
        <v>13</v>
      </c>
      <c r="F19256" t="s">
        <v>13</v>
      </c>
      <c r="G19256" t="s">
        <v>57315</v>
      </c>
      <c r="H19256" s="3" t="s">
        <v>57316</v>
      </c>
      <c r="I19256" t="s">
        <v>246</v>
      </c>
      <c r="J19256" t="s">
        <v>57336</v>
      </c>
    </row>
    <row r="19257" spans="1:10" ht="16" x14ac:dyDescent="0.2">
      <c r="A19257" t="s">
        <v>57318</v>
      </c>
      <c r="B19257" t="s">
        <v>57337</v>
      </c>
      <c r="C19257" t="s">
        <v>57338</v>
      </c>
      <c r="D19257">
        <v>2</v>
      </c>
      <c r="E19257" t="s">
        <v>13</v>
      </c>
      <c r="F19257" t="s">
        <v>13</v>
      </c>
      <c r="G19257" t="s">
        <v>57315</v>
      </c>
      <c r="H19257" s="3" t="s">
        <v>57321</v>
      </c>
      <c r="I19257" t="s">
        <v>246</v>
      </c>
      <c r="J19257" t="s">
        <v>57322</v>
      </c>
    </row>
    <row r="19258" spans="1:10" ht="16" x14ac:dyDescent="0.2">
      <c r="A19258" t="s">
        <v>57318</v>
      </c>
      <c r="B19258" t="s">
        <v>57339</v>
      </c>
      <c r="C19258" t="s">
        <v>57340</v>
      </c>
      <c r="D19258">
        <v>4</v>
      </c>
      <c r="E19258" t="s">
        <v>13</v>
      </c>
      <c r="F19258" t="s">
        <v>13</v>
      </c>
      <c r="G19258" t="s">
        <v>57315</v>
      </c>
      <c r="H19258" s="3" t="s">
        <v>57321</v>
      </c>
      <c r="I19258" t="s">
        <v>246</v>
      </c>
      <c r="J19258" t="s">
        <v>57322</v>
      </c>
    </row>
    <row r="19259" spans="1:10" ht="16" x14ac:dyDescent="0.2">
      <c r="A19259" t="s">
        <v>56348</v>
      </c>
      <c r="B19259" t="s">
        <v>57341</v>
      </c>
      <c r="C19259" t="s">
        <v>57342</v>
      </c>
      <c r="D19259">
        <v>3</v>
      </c>
      <c r="E19259" t="s">
        <v>13</v>
      </c>
      <c r="F19259" t="s">
        <v>13</v>
      </c>
      <c r="G19259" t="s">
        <v>57343</v>
      </c>
      <c r="H19259" s="3" t="s">
        <v>57344</v>
      </c>
      <c r="I19259" t="s">
        <v>246</v>
      </c>
      <c r="J19259" t="s">
        <v>56353</v>
      </c>
    </row>
    <row r="19260" spans="1:10" ht="16" x14ac:dyDescent="0.2">
      <c r="A19260" t="s">
        <v>56348</v>
      </c>
      <c r="B19260" t="s">
        <v>57345</v>
      </c>
      <c r="C19260" t="s">
        <v>57346</v>
      </c>
      <c r="D19260">
        <v>4</v>
      </c>
      <c r="E19260" t="s">
        <v>13</v>
      </c>
      <c r="F19260" t="s">
        <v>13</v>
      </c>
      <c r="G19260" t="s">
        <v>57343</v>
      </c>
      <c r="H19260" s="3" t="s">
        <v>57344</v>
      </c>
      <c r="I19260" t="s">
        <v>246</v>
      </c>
      <c r="J19260" t="s">
        <v>56353</v>
      </c>
    </row>
    <row r="19261" spans="1:10" ht="16" x14ac:dyDescent="0.2">
      <c r="A19261" t="s">
        <v>56348</v>
      </c>
      <c r="B19261" t="s">
        <v>57347</v>
      </c>
      <c r="C19261" t="s">
        <v>57348</v>
      </c>
      <c r="D19261">
        <v>1</v>
      </c>
      <c r="E19261" t="s">
        <v>13</v>
      </c>
      <c r="F19261" t="s">
        <v>13</v>
      </c>
      <c r="G19261" t="s">
        <v>57343</v>
      </c>
      <c r="H19261" s="3" t="s">
        <v>57344</v>
      </c>
      <c r="I19261" t="s">
        <v>246</v>
      </c>
      <c r="J19261" t="s">
        <v>56353</v>
      </c>
    </row>
    <row r="19262" spans="1:10" ht="16" x14ac:dyDescent="0.2">
      <c r="A19262" t="s">
        <v>57349</v>
      </c>
      <c r="B19262" t="s">
        <v>57350</v>
      </c>
      <c r="C19262" t="s">
        <v>57351</v>
      </c>
      <c r="D19262">
        <v>2</v>
      </c>
      <c r="E19262" t="s">
        <v>13</v>
      </c>
      <c r="F19262" t="s">
        <v>13</v>
      </c>
      <c r="G19262" t="s">
        <v>57352</v>
      </c>
      <c r="H19262" s="3" t="s">
        <v>57353</v>
      </c>
      <c r="I19262" t="s">
        <v>246</v>
      </c>
      <c r="J19262" t="s">
        <v>57354</v>
      </c>
    </row>
    <row r="19263" spans="1:10" ht="16" x14ac:dyDescent="0.2">
      <c r="A19263" t="s">
        <v>56295</v>
      </c>
      <c r="B19263" t="s">
        <v>57355</v>
      </c>
      <c r="C19263" t="s">
        <v>57356</v>
      </c>
      <c r="D19263">
        <v>1</v>
      </c>
      <c r="E19263" t="s">
        <v>13</v>
      </c>
      <c r="F19263" t="s">
        <v>13</v>
      </c>
      <c r="G19263" t="s">
        <v>57352</v>
      </c>
      <c r="H19263" s="3" t="s">
        <v>57353</v>
      </c>
      <c r="I19263" t="s">
        <v>246</v>
      </c>
      <c r="J19263" t="s">
        <v>56298</v>
      </c>
    </row>
    <row r="19264" spans="1:10" ht="16" x14ac:dyDescent="0.2">
      <c r="A19264" t="s">
        <v>57357</v>
      </c>
      <c r="B19264" t="s">
        <v>57358</v>
      </c>
      <c r="C19264" t="s">
        <v>57359</v>
      </c>
      <c r="D19264">
        <v>2</v>
      </c>
      <c r="E19264" t="s">
        <v>13</v>
      </c>
      <c r="F19264" t="s">
        <v>13</v>
      </c>
      <c r="G19264" t="s">
        <v>57352</v>
      </c>
      <c r="H19264" s="3" t="s">
        <v>57360</v>
      </c>
      <c r="I19264" t="s">
        <v>246</v>
      </c>
      <c r="J19264" t="s">
        <v>57361</v>
      </c>
    </row>
    <row r="19265" spans="1:10" ht="16" x14ac:dyDescent="0.2">
      <c r="A19265" t="s">
        <v>57362</v>
      </c>
      <c r="B19265" t="s">
        <v>57363</v>
      </c>
      <c r="C19265" t="s">
        <v>57364</v>
      </c>
      <c r="D19265">
        <v>3</v>
      </c>
      <c r="E19265" t="s">
        <v>13</v>
      </c>
      <c r="F19265" t="s">
        <v>13</v>
      </c>
      <c r="G19265" t="s">
        <v>57352</v>
      </c>
      <c r="H19265" s="3" t="s">
        <v>57353</v>
      </c>
      <c r="I19265" t="s">
        <v>246</v>
      </c>
      <c r="J19265" t="s">
        <v>57365</v>
      </c>
    </row>
    <row r="19266" spans="1:10" ht="16" x14ac:dyDescent="0.2">
      <c r="A19266" t="s">
        <v>57333</v>
      </c>
      <c r="B19266" t="s">
        <v>57366</v>
      </c>
      <c r="C19266" t="s">
        <v>57367</v>
      </c>
      <c r="D19266">
        <v>2</v>
      </c>
      <c r="E19266" t="s">
        <v>13</v>
      </c>
      <c r="F19266" t="s">
        <v>13</v>
      </c>
      <c r="G19266" t="s">
        <v>57352</v>
      </c>
      <c r="H19266" s="3" t="s">
        <v>57368</v>
      </c>
      <c r="I19266" t="s">
        <v>246</v>
      </c>
      <c r="J19266" t="s">
        <v>57336</v>
      </c>
    </row>
    <row r="19267" spans="1:10" ht="16" x14ac:dyDescent="0.2">
      <c r="A19267" t="s">
        <v>57362</v>
      </c>
      <c r="B19267" t="s">
        <v>57358</v>
      </c>
      <c r="C19267" t="s">
        <v>57359</v>
      </c>
      <c r="D19267">
        <v>4</v>
      </c>
      <c r="E19267" t="s">
        <v>13</v>
      </c>
      <c r="F19267" t="s">
        <v>13</v>
      </c>
      <c r="G19267" t="s">
        <v>57352</v>
      </c>
      <c r="H19267" s="3" t="s">
        <v>57369</v>
      </c>
      <c r="I19267" t="s">
        <v>246</v>
      </c>
      <c r="J19267" t="s">
        <v>57365</v>
      </c>
    </row>
    <row r="19268" spans="1:10" ht="16" x14ac:dyDescent="0.2">
      <c r="A19268" t="s">
        <v>57357</v>
      </c>
      <c r="B19268" t="s">
        <v>57370</v>
      </c>
      <c r="C19268" t="s">
        <v>57371</v>
      </c>
      <c r="D19268">
        <v>1</v>
      </c>
      <c r="E19268" t="s">
        <v>13</v>
      </c>
      <c r="F19268" t="s">
        <v>13</v>
      </c>
      <c r="G19268" t="s">
        <v>57352</v>
      </c>
      <c r="H19268" s="3" t="s">
        <v>57353</v>
      </c>
      <c r="I19268" t="s">
        <v>246</v>
      </c>
      <c r="J19268" t="s">
        <v>57361</v>
      </c>
    </row>
    <row r="19269" spans="1:10" ht="16" x14ac:dyDescent="0.2">
      <c r="A19269" t="s">
        <v>56295</v>
      </c>
      <c r="B19269" t="s">
        <v>57372</v>
      </c>
      <c r="C19269" t="s">
        <v>57373</v>
      </c>
      <c r="D19269">
        <v>2</v>
      </c>
      <c r="E19269" t="s">
        <v>13</v>
      </c>
      <c r="F19269" t="s">
        <v>13</v>
      </c>
      <c r="G19269" t="s">
        <v>57352</v>
      </c>
      <c r="H19269" s="3" t="s">
        <v>57353</v>
      </c>
      <c r="I19269" t="s">
        <v>246</v>
      </c>
      <c r="J19269" t="s">
        <v>56298</v>
      </c>
    </row>
    <row r="19270" spans="1:10" ht="16" x14ac:dyDescent="0.2">
      <c r="A19270" t="s">
        <v>57374</v>
      </c>
      <c r="B19270" t="s">
        <v>57375</v>
      </c>
      <c r="C19270" t="s">
        <v>57376</v>
      </c>
      <c r="D19270">
        <v>3</v>
      </c>
      <c r="E19270" t="s">
        <v>13</v>
      </c>
      <c r="F19270" t="s">
        <v>13</v>
      </c>
      <c r="G19270" t="s">
        <v>57352</v>
      </c>
      <c r="H19270" s="3" t="s">
        <v>57368</v>
      </c>
      <c r="I19270" t="s">
        <v>246</v>
      </c>
      <c r="J19270" t="s">
        <v>57377</v>
      </c>
    </row>
    <row r="19271" spans="1:10" ht="16" x14ac:dyDescent="0.2">
      <c r="A19271" t="s">
        <v>57362</v>
      </c>
      <c r="B19271" t="s">
        <v>57378</v>
      </c>
      <c r="C19271" t="s">
        <v>57379</v>
      </c>
      <c r="D19271">
        <v>2</v>
      </c>
      <c r="E19271" t="s">
        <v>13</v>
      </c>
      <c r="F19271" t="s">
        <v>13</v>
      </c>
      <c r="G19271" t="s">
        <v>57352</v>
      </c>
      <c r="H19271" s="3" t="s">
        <v>57353</v>
      </c>
      <c r="I19271" t="s">
        <v>246</v>
      </c>
      <c r="J19271" t="s">
        <v>57365</v>
      </c>
    </row>
    <row r="19272" spans="1:10" ht="16" x14ac:dyDescent="0.2">
      <c r="A19272" t="s">
        <v>57374</v>
      </c>
      <c r="B19272" t="s">
        <v>57380</v>
      </c>
      <c r="C19272" t="s">
        <v>57381</v>
      </c>
      <c r="D19272">
        <v>2</v>
      </c>
      <c r="E19272" t="s">
        <v>13</v>
      </c>
      <c r="F19272" t="s">
        <v>13</v>
      </c>
      <c r="G19272" t="s">
        <v>57352</v>
      </c>
      <c r="H19272" s="3" t="s">
        <v>57368</v>
      </c>
      <c r="I19272" t="s">
        <v>246</v>
      </c>
      <c r="J19272" t="s">
        <v>57377</v>
      </c>
    </row>
    <row r="19273" spans="1:10" ht="16" x14ac:dyDescent="0.2">
      <c r="A19273" t="s">
        <v>57382</v>
      </c>
      <c r="B19273" t="s">
        <v>57383</v>
      </c>
      <c r="C19273" t="s">
        <v>57384</v>
      </c>
      <c r="D19273">
        <v>1</v>
      </c>
      <c r="E19273" t="s">
        <v>13</v>
      </c>
      <c r="F19273" t="s">
        <v>13</v>
      </c>
      <c r="G19273" t="s">
        <v>57352</v>
      </c>
      <c r="H19273" s="3" t="s">
        <v>57353</v>
      </c>
      <c r="I19273" t="s">
        <v>246</v>
      </c>
      <c r="J19273" t="s">
        <v>57385</v>
      </c>
    </row>
    <row r="19274" spans="1:10" ht="16" x14ac:dyDescent="0.2">
      <c r="A19274" t="s">
        <v>57374</v>
      </c>
      <c r="B19274" t="s">
        <v>57386</v>
      </c>
      <c r="C19274" t="s">
        <v>57387</v>
      </c>
      <c r="D19274">
        <v>4</v>
      </c>
      <c r="E19274" t="s">
        <v>13</v>
      </c>
      <c r="F19274" t="s">
        <v>13</v>
      </c>
      <c r="G19274" t="s">
        <v>57352</v>
      </c>
      <c r="H19274" s="3" t="s">
        <v>57368</v>
      </c>
      <c r="I19274" t="s">
        <v>246</v>
      </c>
      <c r="J19274" t="s">
        <v>57377</v>
      </c>
    </row>
    <row r="19275" spans="1:10" ht="16" x14ac:dyDescent="0.2">
      <c r="A19275" t="s">
        <v>57382</v>
      </c>
      <c r="B19275" t="s">
        <v>57388</v>
      </c>
      <c r="C19275" t="s">
        <v>57389</v>
      </c>
      <c r="D19275">
        <v>4</v>
      </c>
      <c r="E19275" t="s">
        <v>13</v>
      </c>
      <c r="F19275" t="s">
        <v>13</v>
      </c>
      <c r="G19275" t="s">
        <v>57352</v>
      </c>
      <c r="H19275" s="3" t="s">
        <v>57353</v>
      </c>
      <c r="I19275" t="s">
        <v>246</v>
      </c>
      <c r="J19275" t="s">
        <v>57385</v>
      </c>
    </row>
    <row r="19276" spans="1:10" ht="16" x14ac:dyDescent="0.2">
      <c r="A19276" t="s">
        <v>57390</v>
      </c>
      <c r="B19276" t="s">
        <v>57391</v>
      </c>
      <c r="C19276" t="s">
        <v>57392</v>
      </c>
      <c r="D19276">
        <v>1</v>
      </c>
      <c r="E19276" t="s">
        <v>13</v>
      </c>
      <c r="F19276" t="s">
        <v>13</v>
      </c>
      <c r="G19276" t="s">
        <v>57352</v>
      </c>
      <c r="H19276" s="3" t="s">
        <v>57368</v>
      </c>
      <c r="I19276" t="s">
        <v>246</v>
      </c>
      <c r="J19276" t="s">
        <v>57393</v>
      </c>
    </row>
    <row r="19277" spans="1:10" ht="16" x14ac:dyDescent="0.2">
      <c r="A19277" t="s">
        <v>57333</v>
      </c>
      <c r="B19277" t="s">
        <v>57394</v>
      </c>
      <c r="C19277" t="s">
        <v>57395</v>
      </c>
      <c r="D19277">
        <v>1</v>
      </c>
      <c r="E19277" t="s">
        <v>13</v>
      </c>
      <c r="F19277" t="s">
        <v>13</v>
      </c>
      <c r="G19277" t="s">
        <v>57352</v>
      </c>
      <c r="H19277" s="3" t="s">
        <v>57368</v>
      </c>
      <c r="I19277" t="s">
        <v>246</v>
      </c>
      <c r="J19277" t="s">
        <v>57336</v>
      </c>
    </row>
    <row r="19278" spans="1:10" ht="16" x14ac:dyDescent="0.2">
      <c r="A19278" t="s">
        <v>57362</v>
      </c>
      <c r="B19278" t="s">
        <v>57396</v>
      </c>
      <c r="C19278" t="s">
        <v>57397</v>
      </c>
      <c r="D19278">
        <v>1</v>
      </c>
      <c r="E19278" t="s">
        <v>13</v>
      </c>
      <c r="F19278" t="s">
        <v>13</v>
      </c>
      <c r="G19278" t="s">
        <v>57352</v>
      </c>
      <c r="H19278" s="3" t="s">
        <v>57353</v>
      </c>
      <c r="I19278" t="s">
        <v>246</v>
      </c>
      <c r="J19278" t="s">
        <v>57365</v>
      </c>
    </row>
    <row r="19279" spans="1:10" ht="16" x14ac:dyDescent="0.2">
      <c r="A19279" t="s">
        <v>57390</v>
      </c>
      <c r="B19279" t="s">
        <v>57398</v>
      </c>
      <c r="C19279" t="s">
        <v>57399</v>
      </c>
      <c r="D19279">
        <v>2</v>
      </c>
      <c r="E19279" t="s">
        <v>13</v>
      </c>
      <c r="F19279" t="s">
        <v>13</v>
      </c>
      <c r="G19279" t="s">
        <v>57352</v>
      </c>
      <c r="H19279" s="3" t="s">
        <v>57368</v>
      </c>
      <c r="I19279" t="s">
        <v>246</v>
      </c>
      <c r="J19279" t="s">
        <v>57393</v>
      </c>
    </row>
    <row r="19280" spans="1:10" ht="16" x14ac:dyDescent="0.2">
      <c r="A19280" t="s">
        <v>57382</v>
      </c>
      <c r="B19280" t="s">
        <v>57378</v>
      </c>
      <c r="C19280" t="s">
        <v>57379</v>
      </c>
      <c r="D19280">
        <v>3</v>
      </c>
      <c r="E19280" t="s">
        <v>13</v>
      </c>
      <c r="F19280" t="s">
        <v>13</v>
      </c>
      <c r="G19280" t="s">
        <v>57352</v>
      </c>
      <c r="H19280" s="3" t="s">
        <v>57353</v>
      </c>
      <c r="I19280" t="s">
        <v>246</v>
      </c>
      <c r="J19280" t="s">
        <v>57385</v>
      </c>
    </row>
    <row r="19281" spans="1:10" ht="16" x14ac:dyDescent="0.2">
      <c r="A19281" t="s">
        <v>57382</v>
      </c>
      <c r="B19281" t="s">
        <v>57400</v>
      </c>
      <c r="C19281" t="s">
        <v>57401</v>
      </c>
      <c r="D19281">
        <v>2</v>
      </c>
      <c r="E19281" t="s">
        <v>13</v>
      </c>
      <c r="F19281" t="s">
        <v>13</v>
      </c>
      <c r="G19281" t="s">
        <v>57352</v>
      </c>
      <c r="H19281" s="3" t="s">
        <v>57353</v>
      </c>
      <c r="I19281" t="s">
        <v>246</v>
      </c>
      <c r="J19281" t="s">
        <v>57385</v>
      </c>
    </row>
    <row r="19282" spans="1:10" ht="16" x14ac:dyDescent="0.2">
      <c r="A19282" t="s">
        <v>57390</v>
      </c>
      <c r="B19282" t="s">
        <v>57402</v>
      </c>
      <c r="C19282" t="s">
        <v>57403</v>
      </c>
      <c r="D19282">
        <v>3</v>
      </c>
      <c r="E19282" t="s">
        <v>13</v>
      </c>
      <c r="F19282" t="s">
        <v>13</v>
      </c>
      <c r="G19282" t="s">
        <v>57352</v>
      </c>
      <c r="H19282" s="3" t="s">
        <v>57368</v>
      </c>
      <c r="I19282" t="s">
        <v>246</v>
      </c>
      <c r="J19282" t="s">
        <v>57393</v>
      </c>
    </row>
    <row r="19283" spans="1:10" ht="16" x14ac:dyDescent="0.2">
      <c r="A19283" t="s">
        <v>57349</v>
      </c>
      <c r="B19283" t="s">
        <v>57404</v>
      </c>
      <c r="C19283" t="s">
        <v>57405</v>
      </c>
      <c r="D19283">
        <v>1</v>
      </c>
      <c r="E19283" t="s">
        <v>13</v>
      </c>
      <c r="F19283" t="s">
        <v>13</v>
      </c>
      <c r="G19283" t="s">
        <v>57352</v>
      </c>
      <c r="H19283" s="3" t="s">
        <v>57353</v>
      </c>
      <c r="I19283" t="s">
        <v>246</v>
      </c>
      <c r="J19283" t="s">
        <v>57354</v>
      </c>
    </row>
    <row r="19284" spans="1:10" ht="32" x14ac:dyDescent="0.2">
      <c r="A19284" t="s">
        <v>57382</v>
      </c>
      <c r="B19284" t="s">
        <v>57358</v>
      </c>
      <c r="C19284" t="s">
        <v>57359</v>
      </c>
      <c r="D19284">
        <v>5</v>
      </c>
      <c r="E19284" t="s">
        <v>13</v>
      </c>
      <c r="F19284" t="s">
        <v>13</v>
      </c>
      <c r="G19284" t="s">
        <v>57406</v>
      </c>
      <c r="H19284" s="3" t="s">
        <v>57407</v>
      </c>
      <c r="I19284" t="s">
        <v>246</v>
      </c>
      <c r="J19284" t="s">
        <v>57385</v>
      </c>
    </row>
    <row r="19285" spans="1:10" ht="32" x14ac:dyDescent="0.2">
      <c r="A19285" t="s">
        <v>56295</v>
      </c>
      <c r="B19285" t="s">
        <v>57358</v>
      </c>
      <c r="C19285" t="s">
        <v>57359</v>
      </c>
      <c r="D19285">
        <v>3</v>
      </c>
      <c r="E19285" t="s">
        <v>13</v>
      </c>
      <c r="F19285" t="s">
        <v>13</v>
      </c>
      <c r="G19285" t="s">
        <v>57406</v>
      </c>
      <c r="H19285" s="3" t="s">
        <v>57407</v>
      </c>
      <c r="I19285" t="s">
        <v>246</v>
      </c>
      <c r="J19285" t="s">
        <v>56298</v>
      </c>
    </row>
    <row r="19286" spans="1:10" ht="16" x14ac:dyDescent="0.2">
      <c r="A19286" t="s">
        <v>57374</v>
      </c>
      <c r="B19286" t="s">
        <v>57358</v>
      </c>
      <c r="C19286" t="s">
        <v>57359</v>
      </c>
      <c r="D19286">
        <v>1</v>
      </c>
      <c r="E19286" t="s">
        <v>13</v>
      </c>
      <c r="F19286" t="s">
        <v>13</v>
      </c>
      <c r="G19286" t="s">
        <v>57406</v>
      </c>
      <c r="H19286" s="3" t="s">
        <v>57408</v>
      </c>
      <c r="I19286" t="s">
        <v>246</v>
      </c>
      <c r="J19286" t="s">
        <v>57377</v>
      </c>
    </row>
    <row r="19287" spans="1:10" ht="32" x14ac:dyDescent="0.2">
      <c r="A19287" t="s">
        <v>57349</v>
      </c>
      <c r="B19287" t="s">
        <v>57358</v>
      </c>
      <c r="C19287" t="s">
        <v>57359</v>
      </c>
      <c r="D19287">
        <v>3</v>
      </c>
      <c r="E19287" t="s">
        <v>13</v>
      </c>
      <c r="F19287" t="s">
        <v>13</v>
      </c>
      <c r="G19287" t="s">
        <v>57406</v>
      </c>
      <c r="H19287" s="3" t="s">
        <v>57409</v>
      </c>
      <c r="I19287" t="s">
        <v>246</v>
      </c>
      <c r="J19287" t="s">
        <v>57354</v>
      </c>
    </row>
    <row r="19288" spans="1:10" ht="16" x14ac:dyDescent="0.2">
      <c r="A19288" t="s">
        <v>57410</v>
      </c>
      <c r="B19288" t="s">
        <v>57411</v>
      </c>
      <c r="C19288" t="s">
        <v>57412</v>
      </c>
      <c r="D19288">
        <v>5</v>
      </c>
      <c r="E19288" t="s">
        <v>13</v>
      </c>
      <c r="F19288" t="s">
        <v>13</v>
      </c>
      <c r="G19288" t="s">
        <v>57413</v>
      </c>
      <c r="H19288" s="3" t="s">
        <v>57414</v>
      </c>
      <c r="I19288" t="s">
        <v>3711</v>
      </c>
      <c r="J19288" t="s">
        <v>57415</v>
      </c>
    </row>
    <row r="19289" spans="1:10" ht="16" x14ac:dyDescent="0.2">
      <c r="A19289" t="s">
        <v>57410</v>
      </c>
      <c r="B19289" t="s">
        <v>57416</v>
      </c>
      <c r="C19289" t="s">
        <v>57417</v>
      </c>
      <c r="D19289">
        <v>2</v>
      </c>
      <c r="E19289" t="s">
        <v>13</v>
      </c>
      <c r="F19289" t="s">
        <v>13</v>
      </c>
      <c r="G19289" t="s">
        <v>57413</v>
      </c>
      <c r="H19289" s="3" t="s">
        <v>57414</v>
      </c>
      <c r="I19289" t="s">
        <v>3711</v>
      </c>
      <c r="J19289" t="s">
        <v>57415</v>
      </c>
    </row>
    <row r="19290" spans="1:10" ht="16" x14ac:dyDescent="0.2">
      <c r="A19290" t="s">
        <v>57410</v>
      </c>
      <c r="B19290" t="s">
        <v>57418</v>
      </c>
      <c r="C19290" t="s">
        <v>57419</v>
      </c>
      <c r="D19290">
        <v>1</v>
      </c>
      <c r="E19290" t="s">
        <v>13</v>
      </c>
      <c r="F19290" t="s">
        <v>13</v>
      </c>
      <c r="G19290" t="s">
        <v>57413</v>
      </c>
      <c r="H19290" s="3" t="s">
        <v>57414</v>
      </c>
      <c r="I19290" t="s">
        <v>3711</v>
      </c>
      <c r="J19290" t="s">
        <v>57415</v>
      </c>
    </row>
    <row r="19291" spans="1:10" ht="16" x14ac:dyDescent="0.2">
      <c r="A19291" t="s">
        <v>57410</v>
      </c>
      <c r="B19291" t="s">
        <v>57420</v>
      </c>
      <c r="C19291" t="s">
        <v>57421</v>
      </c>
      <c r="D19291">
        <v>4</v>
      </c>
      <c r="E19291" t="s">
        <v>13</v>
      </c>
      <c r="F19291" t="s">
        <v>13</v>
      </c>
      <c r="G19291" t="s">
        <v>57413</v>
      </c>
      <c r="H19291" s="3" t="s">
        <v>57414</v>
      </c>
      <c r="I19291" t="s">
        <v>3711</v>
      </c>
      <c r="J19291" t="s">
        <v>57415</v>
      </c>
    </row>
    <row r="19292" spans="1:10" ht="16" x14ac:dyDescent="0.2">
      <c r="A19292" t="s">
        <v>57410</v>
      </c>
      <c r="B19292" t="s">
        <v>57422</v>
      </c>
      <c r="C19292" t="s">
        <v>57423</v>
      </c>
      <c r="D19292">
        <v>8</v>
      </c>
      <c r="E19292" t="s">
        <v>13</v>
      </c>
      <c r="F19292" t="s">
        <v>13</v>
      </c>
      <c r="G19292" t="s">
        <v>57413</v>
      </c>
      <c r="H19292" s="3" t="s">
        <v>57414</v>
      </c>
      <c r="I19292" t="s">
        <v>3711</v>
      </c>
      <c r="J19292" t="s">
        <v>57415</v>
      </c>
    </row>
    <row r="19293" spans="1:10" ht="16" x14ac:dyDescent="0.2">
      <c r="A19293" t="s">
        <v>57410</v>
      </c>
      <c r="B19293" t="s">
        <v>57424</v>
      </c>
      <c r="C19293" t="s">
        <v>57425</v>
      </c>
      <c r="D19293">
        <v>3</v>
      </c>
      <c r="E19293" t="s">
        <v>13</v>
      </c>
      <c r="F19293" t="s">
        <v>13</v>
      </c>
      <c r="G19293" t="s">
        <v>57413</v>
      </c>
      <c r="H19293" s="3" t="s">
        <v>57414</v>
      </c>
      <c r="I19293" t="s">
        <v>3711</v>
      </c>
      <c r="J19293" t="s">
        <v>57415</v>
      </c>
    </row>
    <row r="19294" spans="1:10" ht="16" x14ac:dyDescent="0.2">
      <c r="A19294" t="s">
        <v>57410</v>
      </c>
      <c r="B19294" t="s">
        <v>57426</v>
      </c>
      <c r="C19294" t="s">
        <v>57427</v>
      </c>
      <c r="D19294">
        <v>9</v>
      </c>
      <c r="E19294" t="s">
        <v>13</v>
      </c>
      <c r="F19294" t="s">
        <v>13</v>
      </c>
      <c r="G19294" t="s">
        <v>57413</v>
      </c>
      <c r="H19294" s="3" t="s">
        <v>57414</v>
      </c>
      <c r="I19294" t="s">
        <v>3711</v>
      </c>
      <c r="J19294" t="s">
        <v>57415</v>
      </c>
    </row>
    <row r="19295" spans="1:10" ht="16" x14ac:dyDescent="0.2">
      <c r="A19295" t="s">
        <v>57410</v>
      </c>
      <c r="B19295" t="s">
        <v>57428</v>
      </c>
      <c r="C19295" t="s">
        <v>57429</v>
      </c>
      <c r="D19295">
        <v>10</v>
      </c>
      <c r="E19295" t="s">
        <v>13</v>
      </c>
      <c r="F19295" t="s">
        <v>13</v>
      </c>
      <c r="G19295" t="s">
        <v>57413</v>
      </c>
      <c r="H19295" s="3" t="s">
        <v>57414</v>
      </c>
      <c r="I19295" t="s">
        <v>3711</v>
      </c>
      <c r="J19295" t="s">
        <v>57415</v>
      </c>
    </row>
    <row r="19296" spans="1:10" ht="16" x14ac:dyDescent="0.2">
      <c r="A19296" t="s">
        <v>57410</v>
      </c>
      <c r="B19296" t="s">
        <v>57430</v>
      </c>
      <c r="C19296" t="s">
        <v>57431</v>
      </c>
      <c r="D19296">
        <v>7</v>
      </c>
      <c r="E19296" t="s">
        <v>13</v>
      </c>
      <c r="F19296" t="s">
        <v>13</v>
      </c>
      <c r="G19296" t="s">
        <v>57413</v>
      </c>
      <c r="H19296" s="3" t="s">
        <v>57414</v>
      </c>
      <c r="I19296" t="s">
        <v>3711</v>
      </c>
      <c r="J19296" t="s">
        <v>57415</v>
      </c>
    </row>
    <row r="19297" spans="1:10" ht="16" x14ac:dyDescent="0.2">
      <c r="A19297" t="s">
        <v>57410</v>
      </c>
      <c r="B19297" t="s">
        <v>57432</v>
      </c>
      <c r="C19297" t="s">
        <v>57433</v>
      </c>
      <c r="D19297">
        <v>6</v>
      </c>
      <c r="E19297" t="s">
        <v>13</v>
      </c>
      <c r="F19297" t="s">
        <v>13</v>
      </c>
      <c r="G19297" t="s">
        <v>57413</v>
      </c>
      <c r="H19297" s="3" t="s">
        <v>57414</v>
      </c>
      <c r="I19297" t="s">
        <v>3711</v>
      </c>
      <c r="J19297" t="s">
        <v>57415</v>
      </c>
    </row>
    <row r="19298" spans="1:10" ht="16" x14ac:dyDescent="0.2">
      <c r="A19298" t="s">
        <v>57434</v>
      </c>
      <c r="B19298" t="s">
        <v>57435</v>
      </c>
      <c r="C19298" t="s">
        <v>57436</v>
      </c>
      <c r="D19298">
        <v>3</v>
      </c>
      <c r="E19298" t="s">
        <v>13</v>
      </c>
      <c r="F19298" t="s">
        <v>13</v>
      </c>
      <c r="G19298" t="s">
        <v>57437</v>
      </c>
      <c r="H19298" s="3" t="s">
        <v>57438</v>
      </c>
      <c r="I19298" t="s">
        <v>12664</v>
      </c>
      <c r="J19298" t="s">
        <v>57439</v>
      </c>
    </row>
    <row r="19299" spans="1:10" ht="16" x14ac:dyDescent="0.2">
      <c r="A19299" t="s">
        <v>55903</v>
      </c>
      <c r="B19299" t="s">
        <v>57440</v>
      </c>
      <c r="C19299" t="s">
        <v>57441</v>
      </c>
      <c r="D19299">
        <v>1</v>
      </c>
      <c r="E19299" t="s">
        <v>13</v>
      </c>
      <c r="F19299" t="s">
        <v>13</v>
      </c>
      <c r="G19299" t="s">
        <v>57437</v>
      </c>
      <c r="H19299" s="3" t="s">
        <v>57438</v>
      </c>
      <c r="I19299" t="s">
        <v>12664</v>
      </c>
      <c r="J19299" t="s">
        <v>55907</v>
      </c>
    </row>
    <row r="19300" spans="1:10" ht="16" x14ac:dyDescent="0.2">
      <c r="A19300" t="s">
        <v>55903</v>
      </c>
      <c r="B19300" t="s">
        <v>57442</v>
      </c>
      <c r="C19300" t="s">
        <v>57443</v>
      </c>
      <c r="D19300">
        <v>2</v>
      </c>
      <c r="E19300" t="s">
        <v>13</v>
      </c>
      <c r="F19300" t="s">
        <v>13</v>
      </c>
      <c r="G19300" t="s">
        <v>57437</v>
      </c>
      <c r="H19300" s="3" t="s">
        <v>57438</v>
      </c>
      <c r="I19300" t="s">
        <v>12664</v>
      </c>
      <c r="J19300" t="s">
        <v>55907</v>
      </c>
    </row>
    <row r="19301" spans="1:10" ht="16" x14ac:dyDescent="0.2">
      <c r="A19301" t="s">
        <v>57434</v>
      </c>
      <c r="B19301" t="s">
        <v>57444</v>
      </c>
      <c r="C19301" t="s">
        <v>57445</v>
      </c>
      <c r="D19301">
        <v>1</v>
      </c>
      <c r="E19301" t="s">
        <v>13</v>
      </c>
      <c r="F19301" t="s">
        <v>13</v>
      </c>
      <c r="G19301" t="s">
        <v>57437</v>
      </c>
      <c r="H19301" s="3" t="s">
        <v>57438</v>
      </c>
      <c r="I19301" t="s">
        <v>12664</v>
      </c>
      <c r="J19301" t="s">
        <v>57439</v>
      </c>
    </row>
    <row r="19302" spans="1:10" ht="16" x14ac:dyDescent="0.2">
      <c r="A19302" t="s">
        <v>57434</v>
      </c>
      <c r="B19302" t="s">
        <v>57446</v>
      </c>
      <c r="C19302" t="s">
        <v>57447</v>
      </c>
      <c r="D19302">
        <v>2</v>
      </c>
      <c r="E19302" t="s">
        <v>13</v>
      </c>
      <c r="F19302" t="s">
        <v>13</v>
      </c>
      <c r="G19302" t="s">
        <v>57437</v>
      </c>
      <c r="H19302" s="3" t="s">
        <v>57438</v>
      </c>
      <c r="I19302" t="s">
        <v>12664</v>
      </c>
      <c r="J19302" t="s">
        <v>57439</v>
      </c>
    </row>
    <row r="19303" spans="1:10" ht="16" x14ac:dyDescent="0.2">
      <c r="A19303" t="s">
        <v>57448</v>
      </c>
      <c r="B19303" t="s">
        <v>57449</v>
      </c>
      <c r="C19303" t="s">
        <v>57450</v>
      </c>
      <c r="D19303">
        <v>1</v>
      </c>
      <c r="E19303" t="s">
        <v>5635</v>
      </c>
      <c r="F19303" t="s">
        <v>13</v>
      </c>
      <c r="G19303" t="s">
        <v>57451</v>
      </c>
      <c r="H19303" s="3" t="s">
        <v>57452</v>
      </c>
      <c r="I19303" t="s">
        <v>3711</v>
      </c>
      <c r="J19303" t="s">
        <v>57453</v>
      </c>
    </row>
    <row r="19304" spans="1:10" ht="16" x14ac:dyDescent="0.2">
      <c r="A19304" t="s">
        <v>56223</v>
      </c>
      <c r="B19304" t="s">
        <v>57454</v>
      </c>
      <c r="C19304" t="s">
        <v>57455</v>
      </c>
      <c r="D19304">
        <v>1</v>
      </c>
      <c r="E19304" t="s">
        <v>5635</v>
      </c>
      <c r="F19304" t="s">
        <v>13</v>
      </c>
      <c r="G19304" t="s">
        <v>57451</v>
      </c>
      <c r="H19304" s="3" t="s">
        <v>57456</v>
      </c>
      <c r="I19304" t="s">
        <v>3711</v>
      </c>
      <c r="J19304" t="s">
        <v>56228</v>
      </c>
    </row>
    <row r="19305" spans="1:10" ht="16" x14ac:dyDescent="0.2">
      <c r="A19305" t="s">
        <v>57457</v>
      </c>
      <c r="B19305" t="s">
        <v>57458</v>
      </c>
      <c r="C19305" t="s">
        <v>57459</v>
      </c>
      <c r="D19305">
        <v>3</v>
      </c>
      <c r="E19305" t="s">
        <v>5635</v>
      </c>
      <c r="F19305" t="s">
        <v>13</v>
      </c>
      <c r="G19305" t="s">
        <v>57451</v>
      </c>
      <c r="H19305" s="3" t="s">
        <v>57460</v>
      </c>
      <c r="I19305" t="s">
        <v>3711</v>
      </c>
      <c r="J19305" t="s">
        <v>57461</v>
      </c>
    </row>
    <row r="19306" spans="1:10" ht="16" x14ac:dyDescent="0.2">
      <c r="A19306" t="s">
        <v>57457</v>
      </c>
      <c r="B19306" t="s">
        <v>57454</v>
      </c>
      <c r="C19306" t="s">
        <v>57455</v>
      </c>
      <c r="D19306">
        <v>1</v>
      </c>
      <c r="E19306" t="s">
        <v>5635</v>
      </c>
      <c r="F19306" t="s">
        <v>13</v>
      </c>
      <c r="G19306" t="s">
        <v>57451</v>
      </c>
      <c r="H19306" s="3" t="s">
        <v>57460</v>
      </c>
      <c r="I19306" t="s">
        <v>3711</v>
      </c>
      <c r="J19306" t="s">
        <v>57461</v>
      </c>
    </row>
    <row r="19307" spans="1:10" ht="16" x14ac:dyDescent="0.2">
      <c r="A19307" t="s">
        <v>57462</v>
      </c>
      <c r="B19307" t="s">
        <v>57463</v>
      </c>
      <c r="C19307" t="s">
        <v>57464</v>
      </c>
      <c r="D19307">
        <v>1</v>
      </c>
      <c r="E19307" t="s">
        <v>5635</v>
      </c>
      <c r="F19307" t="s">
        <v>13</v>
      </c>
      <c r="G19307" t="s">
        <v>57451</v>
      </c>
      <c r="H19307" s="3" t="s">
        <v>57465</v>
      </c>
      <c r="I19307" t="s">
        <v>3711</v>
      </c>
      <c r="J19307" t="s">
        <v>57466</v>
      </c>
    </row>
    <row r="19308" spans="1:10" ht="16" x14ac:dyDescent="0.2">
      <c r="A19308" t="s">
        <v>57457</v>
      </c>
      <c r="B19308" t="s">
        <v>57467</v>
      </c>
      <c r="C19308" t="s">
        <v>57468</v>
      </c>
      <c r="D19308">
        <v>2</v>
      </c>
      <c r="E19308" t="s">
        <v>5635</v>
      </c>
      <c r="F19308" t="s">
        <v>13</v>
      </c>
      <c r="G19308" t="s">
        <v>57451</v>
      </c>
      <c r="H19308" s="3" t="s">
        <v>57460</v>
      </c>
      <c r="I19308" t="s">
        <v>3711</v>
      </c>
      <c r="J19308" t="s">
        <v>57461</v>
      </c>
    </row>
    <row r="19309" spans="1:10" ht="16" x14ac:dyDescent="0.2">
      <c r="A19309" t="s">
        <v>57469</v>
      </c>
      <c r="B19309" t="s">
        <v>57458</v>
      </c>
      <c r="C19309" t="s">
        <v>57459</v>
      </c>
      <c r="D19309">
        <v>3</v>
      </c>
      <c r="E19309" t="s">
        <v>5635</v>
      </c>
      <c r="F19309" t="s">
        <v>13</v>
      </c>
      <c r="G19309" t="s">
        <v>57451</v>
      </c>
      <c r="H19309" s="3" t="s">
        <v>57460</v>
      </c>
      <c r="I19309" t="s">
        <v>3711</v>
      </c>
      <c r="J19309" t="s">
        <v>57470</v>
      </c>
    </row>
    <row r="19310" spans="1:10" ht="16" x14ac:dyDescent="0.2">
      <c r="A19310" t="s">
        <v>57471</v>
      </c>
      <c r="B19310" t="s">
        <v>57472</v>
      </c>
      <c r="C19310" t="s">
        <v>57473</v>
      </c>
      <c r="D19310">
        <v>3</v>
      </c>
      <c r="E19310" t="s">
        <v>5635</v>
      </c>
      <c r="F19310" t="s">
        <v>13</v>
      </c>
      <c r="G19310" t="s">
        <v>57451</v>
      </c>
      <c r="H19310" s="3" t="s">
        <v>57474</v>
      </c>
      <c r="I19310" t="s">
        <v>3711</v>
      </c>
      <c r="J19310" t="s">
        <v>57475</v>
      </c>
    </row>
    <row r="19311" spans="1:10" ht="16" x14ac:dyDescent="0.2">
      <c r="A19311" t="s">
        <v>57471</v>
      </c>
      <c r="B19311" t="s">
        <v>57476</v>
      </c>
      <c r="C19311" t="s">
        <v>57477</v>
      </c>
      <c r="D19311">
        <v>2</v>
      </c>
      <c r="E19311" t="s">
        <v>5635</v>
      </c>
      <c r="F19311" t="s">
        <v>13</v>
      </c>
      <c r="G19311" t="s">
        <v>57451</v>
      </c>
      <c r="H19311" s="3" t="s">
        <v>57478</v>
      </c>
      <c r="I19311" t="s">
        <v>3711</v>
      </c>
      <c r="J19311" t="s">
        <v>57475</v>
      </c>
    </row>
    <row r="19312" spans="1:10" ht="16" x14ac:dyDescent="0.2">
      <c r="A19312" t="s">
        <v>57471</v>
      </c>
      <c r="B19312" t="s">
        <v>57479</v>
      </c>
      <c r="C19312" t="s">
        <v>57480</v>
      </c>
      <c r="D19312">
        <v>4</v>
      </c>
      <c r="E19312" t="s">
        <v>5635</v>
      </c>
      <c r="F19312" t="s">
        <v>13</v>
      </c>
      <c r="G19312" t="s">
        <v>57451</v>
      </c>
      <c r="H19312" s="3" t="s">
        <v>57478</v>
      </c>
      <c r="I19312" t="s">
        <v>3711</v>
      </c>
      <c r="J19312" t="s">
        <v>57475</v>
      </c>
    </row>
    <row r="19313" spans="1:10" ht="16" x14ac:dyDescent="0.2">
      <c r="A19313" t="s">
        <v>28768</v>
      </c>
      <c r="B19313" t="s">
        <v>57481</v>
      </c>
      <c r="C19313" t="s">
        <v>57482</v>
      </c>
      <c r="D19313">
        <v>4</v>
      </c>
      <c r="E19313" t="s">
        <v>5635</v>
      </c>
      <c r="F19313" t="s">
        <v>13</v>
      </c>
      <c r="G19313" t="s">
        <v>57451</v>
      </c>
      <c r="H19313" s="3" t="s">
        <v>57465</v>
      </c>
      <c r="I19313" t="s">
        <v>3711</v>
      </c>
      <c r="J19313" t="s">
        <v>28774</v>
      </c>
    </row>
    <row r="19314" spans="1:10" ht="16" x14ac:dyDescent="0.2">
      <c r="A19314" t="s">
        <v>12694</v>
      </c>
      <c r="B19314" t="s">
        <v>57463</v>
      </c>
      <c r="C19314" t="s">
        <v>57464</v>
      </c>
      <c r="D19314">
        <v>1</v>
      </c>
      <c r="E19314" t="s">
        <v>5635</v>
      </c>
      <c r="F19314" t="s">
        <v>13</v>
      </c>
      <c r="G19314" t="s">
        <v>57451</v>
      </c>
      <c r="H19314" s="3" t="s">
        <v>57465</v>
      </c>
      <c r="I19314" t="s">
        <v>3711</v>
      </c>
      <c r="J19314" t="s">
        <v>12699</v>
      </c>
    </row>
    <row r="19315" spans="1:10" ht="16" x14ac:dyDescent="0.2">
      <c r="A19315" t="s">
        <v>57483</v>
      </c>
      <c r="B19315" t="s">
        <v>57463</v>
      </c>
      <c r="C19315" t="s">
        <v>57464</v>
      </c>
      <c r="D19315">
        <v>1</v>
      </c>
      <c r="E19315" t="s">
        <v>5635</v>
      </c>
      <c r="F19315" t="s">
        <v>13</v>
      </c>
      <c r="G19315" t="s">
        <v>57451</v>
      </c>
      <c r="H19315" s="3" t="s">
        <v>57465</v>
      </c>
      <c r="I19315" t="s">
        <v>3711</v>
      </c>
      <c r="J19315" t="s">
        <v>57484</v>
      </c>
    </row>
    <row r="19316" spans="1:10" ht="16" x14ac:dyDescent="0.2">
      <c r="A19316" t="s">
        <v>56223</v>
      </c>
      <c r="B19316" t="s">
        <v>57467</v>
      </c>
      <c r="C19316" t="s">
        <v>57468</v>
      </c>
      <c r="D19316">
        <v>2</v>
      </c>
      <c r="E19316" t="s">
        <v>5635</v>
      </c>
      <c r="F19316" t="s">
        <v>13</v>
      </c>
      <c r="G19316" t="s">
        <v>57451</v>
      </c>
      <c r="H19316" s="3" t="s">
        <v>57456</v>
      </c>
      <c r="I19316" t="s">
        <v>3711</v>
      </c>
      <c r="J19316" t="s">
        <v>56228</v>
      </c>
    </row>
    <row r="19317" spans="1:10" ht="16" x14ac:dyDescent="0.2">
      <c r="A19317" t="s">
        <v>12700</v>
      </c>
      <c r="B19317" t="s">
        <v>57463</v>
      </c>
      <c r="C19317" t="s">
        <v>57464</v>
      </c>
      <c r="D19317">
        <v>1</v>
      </c>
      <c r="E19317" t="s">
        <v>5635</v>
      </c>
      <c r="F19317" t="s">
        <v>13</v>
      </c>
      <c r="G19317" t="s">
        <v>57451</v>
      </c>
      <c r="H19317" s="3" t="s">
        <v>57465</v>
      </c>
      <c r="I19317" t="s">
        <v>3711</v>
      </c>
      <c r="J19317" t="s">
        <v>12701</v>
      </c>
    </row>
    <row r="19318" spans="1:10" ht="16" x14ac:dyDescent="0.2">
      <c r="A19318" t="s">
        <v>57471</v>
      </c>
      <c r="B19318" t="s">
        <v>57485</v>
      </c>
      <c r="C19318" t="s">
        <v>57486</v>
      </c>
      <c r="D19318">
        <v>1</v>
      </c>
      <c r="E19318" t="s">
        <v>5635</v>
      </c>
      <c r="F19318" t="s">
        <v>13</v>
      </c>
      <c r="G19318" t="s">
        <v>57451</v>
      </c>
      <c r="H19318" s="3" t="s">
        <v>57474</v>
      </c>
      <c r="I19318" t="s">
        <v>3711</v>
      </c>
      <c r="J19318" t="s">
        <v>57475</v>
      </c>
    </row>
    <row r="19319" spans="1:10" ht="16" x14ac:dyDescent="0.2">
      <c r="A19319" t="s">
        <v>57487</v>
      </c>
      <c r="B19319" t="s">
        <v>57472</v>
      </c>
      <c r="C19319" t="s">
        <v>57473</v>
      </c>
      <c r="D19319">
        <v>1</v>
      </c>
      <c r="E19319" t="s">
        <v>5635</v>
      </c>
      <c r="F19319" t="s">
        <v>13</v>
      </c>
      <c r="G19319" t="s">
        <v>57451</v>
      </c>
      <c r="H19319" s="3" t="s">
        <v>57488</v>
      </c>
      <c r="I19319" t="s">
        <v>3711</v>
      </c>
      <c r="J19319" t="s">
        <v>57489</v>
      </c>
    </row>
    <row r="19320" spans="1:10" ht="16" x14ac:dyDescent="0.2">
      <c r="A19320" t="s">
        <v>57490</v>
      </c>
      <c r="B19320" t="s">
        <v>57467</v>
      </c>
      <c r="C19320" t="s">
        <v>57468</v>
      </c>
      <c r="D19320">
        <v>2</v>
      </c>
      <c r="E19320" t="s">
        <v>5635</v>
      </c>
      <c r="F19320" t="s">
        <v>13</v>
      </c>
      <c r="G19320" t="s">
        <v>57451</v>
      </c>
      <c r="H19320" s="3" t="s">
        <v>57491</v>
      </c>
      <c r="I19320" t="s">
        <v>3711</v>
      </c>
      <c r="J19320" t="s">
        <v>57492</v>
      </c>
    </row>
    <row r="19321" spans="1:10" ht="16" x14ac:dyDescent="0.2">
      <c r="A19321" t="s">
        <v>57490</v>
      </c>
      <c r="B19321" t="s">
        <v>57458</v>
      </c>
      <c r="C19321" t="s">
        <v>57459</v>
      </c>
      <c r="D19321">
        <v>3</v>
      </c>
      <c r="E19321" t="s">
        <v>5635</v>
      </c>
      <c r="F19321" t="s">
        <v>13</v>
      </c>
      <c r="G19321" t="s">
        <v>57451</v>
      </c>
      <c r="H19321" s="3" t="s">
        <v>57491</v>
      </c>
      <c r="I19321" t="s">
        <v>3711</v>
      </c>
      <c r="J19321" t="s">
        <v>57492</v>
      </c>
    </row>
    <row r="19322" spans="1:10" ht="16" x14ac:dyDescent="0.2">
      <c r="A19322" t="s">
        <v>57487</v>
      </c>
      <c r="B19322" t="s">
        <v>57493</v>
      </c>
      <c r="C19322" t="s">
        <v>57494</v>
      </c>
      <c r="D19322">
        <v>4</v>
      </c>
      <c r="E19322" t="s">
        <v>5635</v>
      </c>
      <c r="F19322" t="s">
        <v>13</v>
      </c>
      <c r="G19322" t="s">
        <v>57451</v>
      </c>
      <c r="H19322" s="3" t="s">
        <v>57488</v>
      </c>
      <c r="I19322" t="s">
        <v>3711</v>
      </c>
      <c r="J19322" t="s">
        <v>57489</v>
      </c>
    </row>
    <row r="19323" spans="1:10" ht="16" x14ac:dyDescent="0.2">
      <c r="A19323" t="s">
        <v>57490</v>
      </c>
      <c r="B19323" t="s">
        <v>57454</v>
      </c>
      <c r="C19323" t="s">
        <v>57455</v>
      </c>
      <c r="D19323">
        <v>1</v>
      </c>
      <c r="E19323" t="s">
        <v>5635</v>
      </c>
      <c r="F19323" t="s">
        <v>13</v>
      </c>
      <c r="G19323" t="s">
        <v>57451</v>
      </c>
      <c r="H19323" s="3" t="s">
        <v>57491</v>
      </c>
      <c r="I19323" t="s">
        <v>3711</v>
      </c>
      <c r="J19323" t="s">
        <v>57492</v>
      </c>
    </row>
    <row r="19324" spans="1:10" ht="16" x14ac:dyDescent="0.2">
      <c r="A19324" t="s">
        <v>57487</v>
      </c>
      <c r="B19324" t="s">
        <v>57476</v>
      </c>
      <c r="C19324" t="s">
        <v>57477</v>
      </c>
      <c r="D19324">
        <v>2</v>
      </c>
      <c r="E19324" t="s">
        <v>5635</v>
      </c>
      <c r="F19324" t="s">
        <v>13</v>
      </c>
      <c r="G19324" t="s">
        <v>57451</v>
      </c>
      <c r="H19324" s="3" t="s">
        <v>57488</v>
      </c>
      <c r="I19324" t="s">
        <v>3711</v>
      </c>
      <c r="J19324" t="s">
        <v>57489</v>
      </c>
    </row>
    <row r="19325" spans="1:10" ht="16" x14ac:dyDescent="0.2">
      <c r="A19325" t="s">
        <v>57495</v>
      </c>
      <c r="B19325" t="s">
        <v>57458</v>
      </c>
      <c r="C19325" t="s">
        <v>57459</v>
      </c>
      <c r="D19325">
        <v>3</v>
      </c>
      <c r="E19325" t="s">
        <v>5635</v>
      </c>
      <c r="F19325" t="s">
        <v>13</v>
      </c>
      <c r="G19325" t="s">
        <v>57451</v>
      </c>
      <c r="H19325" s="3" t="s">
        <v>57491</v>
      </c>
      <c r="I19325" t="s">
        <v>3711</v>
      </c>
      <c r="J19325" t="s">
        <v>57496</v>
      </c>
    </row>
    <row r="19326" spans="1:10" ht="16" x14ac:dyDescent="0.2">
      <c r="A19326" t="s">
        <v>57487</v>
      </c>
      <c r="B19326" t="s">
        <v>57479</v>
      </c>
      <c r="C19326" t="s">
        <v>57480</v>
      </c>
      <c r="D19326">
        <v>3</v>
      </c>
      <c r="E19326" t="s">
        <v>5635</v>
      </c>
      <c r="F19326" t="s">
        <v>13</v>
      </c>
      <c r="G19326" t="s">
        <v>57451</v>
      </c>
      <c r="H19326" s="3" t="s">
        <v>57488</v>
      </c>
      <c r="I19326" t="s">
        <v>3711</v>
      </c>
      <c r="J19326" t="s">
        <v>57489</v>
      </c>
    </row>
    <row r="19327" spans="1:10" ht="16" x14ac:dyDescent="0.2">
      <c r="A19327" t="s">
        <v>56396</v>
      </c>
      <c r="B19327" t="s">
        <v>57497</v>
      </c>
      <c r="C19327" t="s">
        <v>57498</v>
      </c>
      <c r="D19327">
        <v>4</v>
      </c>
      <c r="E19327" t="s">
        <v>5635</v>
      </c>
      <c r="F19327" t="s">
        <v>13</v>
      </c>
      <c r="G19327" t="s">
        <v>57451</v>
      </c>
      <c r="H19327" s="3" t="s">
        <v>57499</v>
      </c>
      <c r="I19327" t="s">
        <v>3711</v>
      </c>
      <c r="J19327" t="s">
        <v>56400</v>
      </c>
    </row>
    <row r="19328" spans="1:10" ht="16" x14ac:dyDescent="0.2">
      <c r="A19328" t="s">
        <v>57469</v>
      </c>
      <c r="B19328" t="s">
        <v>57454</v>
      </c>
      <c r="C19328" t="s">
        <v>57455</v>
      </c>
      <c r="D19328">
        <v>1</v>
      </c>
      <c r="E19328" t="s">
        <v>5635</v>
      </c>
      <c r="F19328" t="s">
        <v>13</v>
      </c>
      <c r="G19328" t="s">
        <v>57451</v>
      </c>
      <c r="H19328" s="3" t="s">
        <v>57460</v>
      </c>
      <c r="I19328" t="s">
        <v>3711</v>
      </c>
      <c r="J19328" t="s">
        <v>57470</v>
      </c>
    </row>
    <row r="19329" spans="1:10" ht="16" x14ac:dyDescent="0.2">
      <c r="A19329" t="s">
        <v>57469</v>
      </c>
      <c r="B19329" t="s">
        <v>57467</v>
      </c>
      <c r="C19329" t="s">
        <v>57468</v>
      </c>
      <c r="D19329">
        <v>2</v>
      </c>
      <c r="E19329" t="s">
        <v>5635</v>
      </c>
      <c r="F19329" t="s">
        <v>13</v>
      </c>
      <c r="G19329" t="s">
        <v>57451</v>
      </c>
      <c r="H19329" s="3" t="s">
        <v>57460</v>
      </c>
      <c r="I19329" t="s">
        <v>3711</v>
      </c>
      <c r="J19329" t="s">
        <v>57470</v>
      </c>
    </row>
    <row r="19330" spans="1:10" ht="16" x14ac:dyDescent="0.2">
      <c r="A19330" t="s">
        <v>57500</v>
      </c>
      <c r="B19330" t="s">
        <v>57501</v>
      </c>
      <c r="C19330" t="s">
        <v>57502</v>
      </c>
      <c r="D19330">
        <v>1</v>
      </c>
      <c r="E19330" t="s">
        <v>5635</v>
      </c>
      <c r="F19330" t="s">
        <v>13</v>
      </c>
      <c r="G19330" t="s">
        <v>57451</v>
      </c>
      <c r="H19330" s="3" t="s">
        <v>57465</v>
      </c>
      <c r="I19330" t="s">
        <v>3711</v>
      </c>
      <c r="J19330" t="s">
        <v>57503</v>
      </c>
    </row>
    <row r="19331" spans="1:10" ht="16" x14ac:dyDescent="0.2">
      <c r="A19331" t="s">
        <v>57495</v>
      </c>
      <c r="B19331" t="s">
        <v>57454</v>
      </c>
      <c r="C19331" t="s">
        <v>57455</v>
      </c>
      <c r="D19331">
        <v>1</v>
      </c>
      <c r="E19331" t="s">
        <v>5635</v>
      </c>
      <c r="F19331" t="s">
        <v>13</v>
      </c>
      <c r="G19331" t="s">
        <v>57451</v>
      </c>
      <c r="H19331" s="3" t="s">
        <v>57491</v>
      </c>
      <c r="I19331" t="s">
        <v>3711</v>
      </c>
      <c r="J19331" t="s">
        <v>57496</v>
      </c>
    </row>
    <row r="19332" spans="1:10" ht="16" x14ac:dyDescent="0.2">
      <c r="A19332" t="s">
        <v>57495</v>
      </c>
      <c r="B19332" t="s">
        <v>57467</v>
      </c>
      <c r="C19332" t="s">
        <v>57468</v>
      </c>
      <c r="D19332">
        <v>2</v>
      </c>
      <c r="E19332" t="s">
        <v>5635</v>
      </c>
      <c r="F19332" t="s">
        <v>13</v>
      </c>
      <c r="G19332" t="s">
        <v>57451</v>
      </c>
      <c r="H19332" s="3" t="s">
        <v>57491</v>
      </c>
      <c r="I19332" t="s">
        <v>3711</v>
      </c>
      <c r="J19332" t="s">
        <v>57496</v>
      </c>
    </row>
    <row r="19333" spans="1:10" ht="16" x14ac:dyDescent="0.2">
      <c r="A19333" t="s">
        <v>13444</v>
      </c>
      <c r="B19333" t="s">
        <v>57504</v>
      </c>
      <c r="C19333" t="s">
        <v>57505</v>
      </c>
      <c r="D19333">
        <v>4</v>
      </c>
      <c r="E19333" t="s">
        <v>13</v>
      </c>
      <c r="F19333" t="s">
        <v>13</v>
      </c>
      <c r="G19333" t="s">
        <v>57506</v>
      </c>
      <c r="H19333" s="3" t="s">
        <v>57507</v>
      </c>
      <c r="I19333" t="s">
        <v>246</v>
      </c>
      <c r="J19333" t="s">
        <v>13449</v>
      </c>
    </row>
    <row r="19334" spans="1:10" ht="16" x14ac:dyDescent="0.2">
      <c r="A19334" t="s">
        <v>57089</v>
      </c>
      <c r="B19334" t="s">
        <v>57508</v>
      </c>
      <c r="C19334" t="s">
        <v>57509</v>
      </c>
      <c r="D19334">
        <v>5</v>
      </c>
      <c r="E19334" t="s">
        <v>13</v>
      </c>
      <c r="F19334" t="s">
        <v>13</v>
      </c>
      <c r="G19334" t="s">
        <v>57506</v>
      </c>
      <c r="H19334" s="3" t="s">
        <v>57507</v>
      </c>
      <c r="I19334" t="s">
        <v>246</v>
      </c>
      <c r="J19334" t="s">
        <v>57093</v>
      </c>
    </row>
    <row r="19335" spans="1:10" ht="16" x14ac:dyDescent="0.2">
      <c r="A19335" t="s">
        <v>21664</v>
      </c>
      <c r="B19335" t="s">
        <v>57510</v>
      </c>
      <c r="C19335" t="s">
        <v>57511</v>
      </c>
      <c r="D19335">
        <v>5</v>
      </c>
      <c r="E19335" t="s">
        <v>13</v>
      </c>
      <c r="F19335" t="s">
        <v>13</v>
      </c>
      <c r="G19335" t="s">
        <v>57506</v>
      </c>
      <c r="H19335" s="3" t="s">
        <v>57507</v>
      </c>
      <c r="I19335" t="s">
        <v>246</v>
      </c>
      <c r="J19335" t="s">
        <v>21669</v>
      </c>
    </row>
    <row r="19336" spans="1:10" ht="16" x14ac:dyDescent="0.2">
      <c r="A19336" t="s">
        <v>56571</v>
      </c>
      <c r="B19336" t="s">
        <v>57512</v>
      </c>
      <c r="C19336" t="s">
        <v>57513</v>
      </c>
      <c r="D19336">
        <v>2</v>
      </c>
      <c r="E19336" t="s">
        <v>1280</v>
      </c>
      <c r="F19336" t="s">
        <v>13</v>
      </c>
      <c r="G19336" t="s">
        <v>57514</v>
      </c>
      <c r="H19336" s="3" t="s">
        <v>57515</v>
      </c>
      <c r="I19336" t="s">
        <v>246</v>
      </c>
      <c r="J19336" t="s">
        <v>56574</v>
      </c>
    </row>
    <row r="19337" spans="1:10" ht="16" x14ac:dyDescent="0.2">
      <c r="A19337" t="s">
        <v>55871</v>
      </c>
      <c r="B19337" t="s">
        <v>57516</v>
      </c>
      <c r="C19337" t="s">
        <v>57517</v>
      </c>
      <c r="D19337">
        <v>1</v>
      </c>
      <c r="E19337" t="s">
        <v>1280</v>
      </c>
      <c r="F19337" t="s">
        <v>13</v>
      </c>
      <c r="G19337" t="s">
        <v>57514</v>
      </c>
      <c r="H19337" s="3" t="s">
        <v>57518</v>
      </c>
      <c r="I19337" t="s">
        <v>246</v>
      </c>
      <c r="J19337" t="s">
        <v>55876</v>
      </c>
    </row>
    <row r="19338" spans="1:10" ht="16" x14ac:dyDescent="0.2">
      <c r="A19338" t="s">
        <v>55871</v>
      </c>
      <c r="B19338" t="s">
        <v>57519</v>
      </c>
      <c r="C19338" t="s">
        <v>57520</v>
      </c>
      <c r="D19338">
        <v>2</v>
      </c>
      <c r="E19338" t="s">
        <v>1280</v>
      </c>
      <c r="F19338" t="s">
        <v>13</v>
      </c>
      <c r="G19338" t="s">
        <v>57514</v>
      </c>
      <c r="H19338" s="3" t="s">
        <v>57518</v>
      </c>
      <c r="I19338" t="s">
        <v>246</v>
      </c>
      <c r="J19338" t="s">
        <v>55876</v>
      </c>
    </row>
    <row r="19339" spans="1:10" ht="16" x14ac:dyDescent="0.2">
      <c r="A19339" t="s">
        <v>57521</v>
      </c>
      <c r="B19339" t="s">
        <v>57522</v>
      </c>
      <c r="C19339" t="s">
        <v>57523</v>
      </c>
      <c r="D19339">
        <v>1</v>
      </c>
      <c r="E19339" t="s">
        <v>13</v>
      </c>
      <c r="F19339" t="s">
        <v>13</v>
      </c>
      <c r="G19339" t="s">
        <v>57524</v>
      </c>
      <c r="H19339" s="3" t="s">
        <v>57525</v>
      </c>
      <c r="I19339" t="s">
        <v>12628</v>
      </c>
      <c r="J19339" t="s">
        <v>57526</v>
      </c>
    </row>
    <row r="19340" spans="1:10" ht="16" x14ac:dyDescent="0.2">
      <c r="A19340" t="s">
        <v>57089</v>
      </c>
      <c r="B19340" t="s">
        <v>57527</v>
      </c>
      <c r="C19340" t="s">
        <v>57528</v>
      </c>
      <c r="D19340">
        <v>3</v>
      </c>
      <c r="E19340" t="s">
        <v>13</v>
      </c>
      <c r="F19340" t="s">
        <v>13</v>
      </c>
      <c r="G19340" t="s">
        <v>57529</v>
      </c>
      <c r="H19340" s="3" t="s">
        <v>57530</v>
      </c>
      <c r="I19340" t="s">
        <v>246</v>
      </c>
      <c r="J19340" t="s">
        <v>57093</v>
      </c>
    </row>
    <row r="19341" spans="1:10" ht="16" x14ac:dyDescent="0.2">
      <c r="A19341" t="s">
        <v>13444</v>
      </c>
      <c r="B19341" t="s">
        <v>57531</v>
      </c>
      <c r="C19341" t="s">
        <v>57532</v>
      </c>
      <c r="D19341">
        <v>2</v>
      </c>
      <c r="E19341" t="s">
        <v>13</v>
      </c>
      <c r="F19341" t="s">
        <v>13</v>
      </c>
      <c r="G19341" t="s">
        <v>57529</v>
      </c>
      <c r="H19341" s="3" t="s">
        <v>57533</v>
      </c>
      <c r="I19341" t="s">
        <v>246</v>
      </c>
      <c r="J19341" t="s">
        <v>13449</v>
      </c>
    </row>
    <row r="19342" spans="1:10" ht="16" x14ac:dyDescent="0.2">
      <c r="A19342" t="s">
        <v>57089</v>
      </c>
      <c r="B19342" t="s">
        <v>57534</v>
      </c>
      <c r="C19342" t="s">
        <v>57535</v>
      </c>
      <c r="D19342">
        <v>2</v>
      </c>
      <c r="E19342" t="s">
        <v>13</v>
      </c>
      <c r="F19342" t="s">
        <v>13</v>
      </c>
      <c r="G19342" t="s">
        <v>57529</v>
      </c>
      <c r="H19342" s="3" t="s">
        <v>57530</v>
      </c>
      <c r="I19342" t="s">
        <v>246</v>
      </c>
      <c r="J19342" t="s">
        <v>57093</v>
      </c>
    </row>
    <row r="19343" spans="1:10" ht="16" x14ac:dyDescent="0.2">
      <c r="A19343" t="s">
        <v>25386</v>
      </c>
      <c r="B19343" t="s">
        <v>57536</v>
      </c>
      <c r="C19343" t="s">
        <v>57537</v>
      </c>
      <c r="D19343">
        <v>2</v>
      </c>
      <c r="E19343" t="s">
        <v>13</v>
      </c>
      <c r="F19343" t="s">
        <v>13</v>
      </c>
      <c r="G19343" t="s">
        <v>57529</v>
      </c>
      <c r="H19343" s="3" t="s">
        <v>57538</v>
      </c>
      <c r="I19343" t="s">
        <v>246</v>
      </c>
      <c r="J19343" t="s">
        <v>25389</v>
      </c>
    </row>
    <row r="19344" spans="1:10" ht="16" x14ac:dyDescent="0.2">
      <c r="A19344" t="s">
        <v>57089</v>
      </c>
      <c r="B19344" t="s">
        <v>57229</v>
      </c>
      <c r="C19344" t="s">
        <v>57230</v>
      </c>
      <c r="D19344">
        <v>1</v>
      </c>
      <c r="E19344" t="s">
        <v>13</v>
      </c>
      <c r="F19344" t="s">
        <v>13</v>
      </c>
      <c r="G19344" t="s">
        <v>57529</v>
      </c>
      <c r="H19344" s="3" t="s">
        <v>57530</v>
      </c>
      <c r="I19344" t="s">
        <v>246</v>
      </c>
      <c r="J19344" t="s">
        <v>57093</v>
      </c>
    </row>
    <row r="19345" spans="1:10" ht="16" x14ac:dyDescent="0.2">
      <c r="A19345" t="s">
        <v>25386</v>
      </c>
      <c r="B19345" t="s">
        <v>57539</v>
      </c>
      <c r="C19345" t="s">
        <v>57540</v>
      </c>
      <c r="D19345">
        <v>4</v>
      </c>
      <c r="E19345" t="s">
        <v>13</v>
      </c>
      <c r="F19345" t="s">
        <v>13</v>
      </c>
      <c r="G19345" t="s">
        <v>57529</v>
      </c>
      <c r="H19345" s="3" t="s">
        <v>57538</v>
      </c>
      <c r="I19345" t="s">
        <v>246</v>
      </c>
      <c r="J19345" t="s">
        <v>25389</v>
      </c>
    </row>
    <row r="19346" spans="1:10" ht="16" x14ac:dyDescent="0.2">
      <c r="A19346" t="s">
        <v>13450</v>
      </c>
      <c r="B19346" t="s">
        <v>57541</v>
      </c>
      <c r="C19346" t="s">
        <v>57542</v>
      </c>
      <c r="D19346">
        <v>6</v>
      </c>
      <c r="E19346" t="s">
        <v>13</v>
      </c>
      <c r="F19346" t="s">
        <v>13</v>
      </c>
      <c r="G19346" t="s">
        <v>57529</v>
      </c>
      <c r="H19346" s="3" t="s">
        <v>57543</v>
      </c>
      <c r="I19346" t="s">
        <v>246</v>
      </c>
      <c r="J19346" t="s">
        <v>13455</v>
      </c>
    </row>
    <row r="19347" spans="1:10" ht="16" x14ac:dyDescent="0.2">
      <c r="A19347" t="s">
        <v>13450</v>
      </c>
      <c r="B19347" t="s">
        <v>57531</v>
      </c>
      <c r="C19347" t="s">
        <v>57532</v>
      </c>
      <c r="D19347">
        <v>4</v>
      </c>
      <c r="E19347" t="s">
        <v>13</v>
      </c>
      <c r="F19347" t="s">
        <v>13</v>
      </c>
      <c r="G19347" t="s">
        <v>57529</v>
      </c>
      <c r="H19347" s="3" t="s">
        <v>57533</v>
      </c>
      <c r="I19347" t="s">
        <v>246</v>
      </c>
      <c r="J19347" t="s">
        <v>13455</v>
      </c>
    </row>
    <row r="19348" spans="1:10" ht="16" x14ac:dyDescent="0.2">
      <c r="A19348" t="s">
        <v>57544</v>
      </c>
      <c r="B19348" t="s">
        <v>57545</v>
      </c>
      <c r="C19348" t="s">
        <v>57546</v>
      </c>
      <c r="D19348">
        <v>3</v>
      </c>
      <c r="E19348" t="s">
        <v>13</v>
      </c>
      <c r="F19348" t="s">
        <v>13</v>
      </c>
      <c r="G19348" t="s">
        <v>57547</v>
      </c>
      <c r="H19348" s="3" t="s">
        <v>57548</v>
      </c>
      <c r="I19348" t="s">
        <v>31282</v>
      </c>
      <c r="J19348" t="s">
        <v>57549</v>
      </c>
    </row>
    <row r="19349" spans="1:10" ht="16" x14ac:dyDescent="0.2">
      <c r="A19349" t="s">
        <v>57544</v>
      </c>
      <c r="B19349" t="s">
        <v>57550</v>
      </c>
      <c r="C19349" t="s">
        <v>57551</v>
      </c>
      <c r="D19349">
        <v>2</v>
      </c>
      <c r="E19349" t="s">
        <v>13</v>
      </c>
      <c r="F19349" t="s">
        <v>13</v>
      </c>
      <c r="G19349" t="s">
        <v>57547</v>
      </c>
      <c r="H19349" s="3" t="s">
        <v>57548</v>
      </c>
      <c r="I19349" t="s">
        <v>31282</v>
      </c>
      <c r="J19349" t="s">
        <v>57549</v>
      </c>
    </row>
    <row r="19350" spans="1:10" ht="16" x14ac:dyDescent="0.2">
      <c r="A19350" t="s">
        <v>57544</v>
      </c>
      <c r="B19350" t="s">
        <v>57552</v>
      </c>
      <c r="C19350" t="s">
        <v>57553</v>
      </c>
      <c r="D19350">
        <v>1</v>
      </c>
      <c r="E19350" t="s">
        <v>13</v>
      </c>
      <c r="F19350" t="s">
        <v>13</v>
      </c>
      <c r="G19350" t="s">
        <v>57547</v>
      </c>
      <c r="H19350" s="3" t="s">
        <v>57548</v>
      </c>
      <c r="I19350" t="s">
        <v>31282</v>
      </c>
      <c r="J19350" t="s">
        <v>57549</v>
      </c>
    </row>
    <row r="19351" spans="1:10" ht="16" x14ac:dyDescent="0.2">
      <c r="A19351" t="s">
        <v>56828</v>
      </c>
      <c r="B19351" t="s">
        <v>57554</v>
      </c>
      <c r="C19351" t="s">
        <v>57555</v>
      </c>
      <c r="D19351">
        <v>3</v>
      </c>
      <c r="E19351" t="s">
        <v>13</v>
      </c>
      <c r="F19351" t="s">
        <v>13</v>
      </c>
      <c r="G19351" t="s">
        <v>57556</v>
      </c>
      <c r="H19351" s="3" t="s">
        <v>57557</v>
      </c>
      <c r="I19351" t="s">
        <v>7009</v>
      </c>
      <c r="J19351" t="s">
        <v>56831</v>
      </c>
    </row>
    <row r="19352" spans="1:10" ht="16" x14ac:dyDescent="0.2">
      <c r="A19352" t="s">
        <v>55893</v>
      </c>
      <c r="B19352" t="s">
        <v>57558</v>
      </c>
      <c r="C19352" t="s">
        <v>57559</v>
      </c>
      <c r="D19352">
        <v>1</v>
      </c>
      <c r="E19352" t="s">
        <v>13</v>
      </c>
      <c r="F19352" t="s">
        <v>13</v>
      </c>
      <c r="G19352" t="s">
        <v>57560</v>
      </c>
      <c r="H19352" s="3" t="s">
        <v>57561</v>
      </c>
      <c r="I19352" t="s">
        <v>51051</v>
      </c>
      <c r="J19352" t="s">
        <v>55898</v>
      </c>
    </row>
    <row r="19353" spans="1:10" ht="16" x14ac:dyDescent="0.2">
      <c r="A19353" t="s">
        <v>43060</v>
      </c>
      <c r="B19353" t="s">
        <v>57562</v>
      </c>
      <c r="C19353" t="s">
        <v>57563</v>
      </c>
      <c r="D19353">
        <v>6</v>
      </c>
      <c r="E19353" t="s">
        <v>13</v>
      </c>
      <c r="F19353" t="s">
        <v>13</v>
      </c>
      <c r="G19353" t="s">
        <v>57564</v>
      </c>
      <c r="H19353" s="3" t="s">
        <v>57565</v>
      </c>
      <c r="I19353" t="s">
        <v>12664</v>
      </c>
      <c r="J19353" t="s">
        <v>43065</v>
      </c>
    </row>
    <row r="19354" spans="1:10" ht="16" x14ac:dyDescent="0.2">
      <c r="A19354" t="s">
        <v>57566</v>
      </c>
      <c r="B19354" t="s">
        <v>57567</v>
      </c>
      <c r="C19354" t="s">
        <v>57568</v>
      </c>
      <c r="D19354">
        <v>4</v>
      </c>
      <c r="E19354" t="s">
        <v>13</v>
      </c>
      <c r="F19354" t="s">
        <v>13</v>
      </c>
      <c r="G19354" t="s">
        <v>57564</v>
      </c>
      <c r="H19354" s="3" t="s">
        <v>57565</v>
      </c>
      <c r="I19354" t="s">
        <v>12664</v>
      </c>
      <c r="J19354" t="s">
        <v>57569</v>
      </c>
    </row>
    <row r="19355" spans="1:10" ht="16" x14ac:dyDescent="0.2">
      <c r="A19355" t="s">
        <v>57566</v>
      </c>
      <c r="B19355" t="s">
        <v>57570</v>
      </c>
      <c r="C19355" t="s">
        <v>57571</v>
      </c>
      <c r="D19355">
        <v>2</v>
      </c>
      <c r="E19355" t="s">
        <v>13</v>
      </c>
      <c r="F19355" t="s">
        <v>13</v>
      </c>
      <c r="G19355" t="s">
        <v>57564</v>
      </c>
      <c r="H19355" s="3" t="s">
        <v>57572</v>
      </c>
      <c r="I19355" t="s">
        <v>12664</v>
      </c>
      <c r="J19355" t="s">
        <v>57569</v>
      </c>
    </row>
    <row r="19356" spans="1:10" ht="16" x14ac:dyDescent="0.2">
      <c r="A19356" t="s">
        <v>57566</v>
      </c>
      <c r="B19356" t="s">
        <v>57573</v>
      </c>
      <c r="C19356" t="s">
        <v>57574</v>
      </c>
      <c r="D19356">
        <v>3</v>
      </c>
      <c r="E19356" t="s">
        <v>13</v>
      </c>
      <c r="F19356" t="s">
        <v>13</v>
      </c>
      <c r="G19356" t="s">
        <v>57564</v>
      </c>
      <c r="H19356" s="3" t="s">
        <v>57565</v>
      </c>
      <c r="I19356" t="s">
        <v>12664</v>
      </c>
      <c r="J19356" t="s">
        <v>57569</v>
      </c>
    </row>
    <row r="19357" spans="1:10" ht="32" x14ac:dyDescent="0.2">
      <c r="A19357" t="s">
        <v>57566</v>
      </c>
      <c r="B19357" t="s">
        <v>57575</v>
      </c>
      <c r="C19357" t="s">
        <v>57576</v>
      </c>
      <c r="D19357">
        <v>1</v>
      </c>
      <c r="E19357" t="s">
        <v>13</v>
      </c>
      <c r="F19357" t="s">
        <v>13</v>
      </c>
      <c r="G19357" t="s">
        <v>57577</v>
      </c>
      <c r="H19357" s="3" t="s">
        <v>57578</v>
      </c>
      <c r="I19357" t="s">
        <v>7009</v>
      </c>
      <c r="J19357" t="s">
        <v>57569</v>
      </c>
    </row>
    <row r="19358" spans="1:10" ht="16" x14ac:dyDescent="0.2">
      <c r="A19358" t="s">
        <v>10095</v>
      </c>
      <c r="B19358" t="s">
        <v>57579</v>
      </c>
      <c r="C19358" t="s">
        <v>57580</v>
      </c>
      <c r="D19358">
        <v>1</v>
      </c>
      <c r="E19358" t="s">
        <v>13</v>
      </c>
      <c r="F19358" t="s">
        <v>13</v>
      </c>
      <c r="G19358" t="s">
        <v>57581</v>
      </c>
      <c r="H19358" s="3" t="s">
        <v>57582</v>
      </c>
      <c r="I19358" t="s">
        <v>12628</v>
      </c>
      <c r="J19358" t="s">
        <v>10100</v>
      </c>
    </row>
    <row r="19359" spans="1:10" ht="16" x14ac:dyDescent="0.2">
      <c r="A19359" t="s">
        <v>56304</v>
      </c>
      <c r="B19359" t="s">
        <v>57583</v>
      </c>
      <c r="C19359" t="s">
        <v>57584</v>
      </c>
      <c r="D19359">
        <v>5</v>
      </c>
      <c r="E19359" t="s">
        <v>13</v>
      </c>
      <c r="F19359" t="s">
        <v>13</v>
      </c>
      <c r="G19359" t="s">
        <v>57585</v>
      </c>
      <c r="H19359" s="3" t="s">
        <v>57586</v>
      </c>
      <c r="I19359" t="s">
        <v>246</v>
      </c>
      <c r="J19359" t="s">
        <v>56307</v>
      </c>
    </row>
    <row r="19360" spans="1:10" ht="16" x14ac:dyDescent="0.2">
      <c r="A19360" t="s">
        <v>56265</v>
      </c>
      <c r="B19360" t="s">
        <v>57587</v>
      </c>
      <c r="C19360" t="s">
        <v>57588</v>
      </c>
      <c r="D19360">
        <v>4</v>
      </c>
      <c r="E19360" t="s">
        <v>13</v>
      </c>
      <c r="F19360" t="s">
        <v>13</v>
      </c>
      <c r="G19360" t="s">
        <v>57585</v>
      </c>
      <c r="H19360" s="3" t="s">
        <v>57586</v>
      </c>
      <c r="I19360" t="s">
        <v>246</v>
      </c>
      <c r="J19360" t="s">
        <v>56270</v>
      </c>
    </row>
    <row r="19361" spans="1:10" ht="16" x14ac:dyDescent="0.2">
      <c r="A19361" t="s">
        <v>56571</v>
      </c>
      <c r="B19361" t="s">
        <v>57589</v>
      </c>
      <c r="C19361" t="s">
        <v>57590</v>
      </c>
      <c r="D19361">
        <v>1</v>
      </c>
      <c r="E19361" t="s">
        <v>13</v>
      </c>
      <c r="F19361" t="s">
        <v>13</v>
      </c>
      <c r="G19361" t="s">
        <v>57585</v>
      </c>
      <c r="H19361" s="3" t="s">
        <v>57586</v>
      </c>
      <c r="I19361" t="s">
        <v>246</v>
      </c>
      <c r="J19361" t="s">
        <v>56574</v>
      </c>
    </row>
    <row r="19362" spans="1:10" ht="16" x14ac:dyDescent="0.2">
      <c r="A19362" t="s">
        <v>57591</v>
      </c>
      <c r="B19362" t="s">
        <v>57592</v>
      </c>
      <c r="C19362" t="s">
        <v>57593</v>
      </c>
      <c r="D19362">
        <v>1</v>
      </c>
      <c r="E19362" t="s">
        <v>13</v>
      </c>
      <c r="F19362" t="s">
        <v>13</v>
      </c>
      <c r="G19362" t="s">
        <v>57585</v>
      </c>
      <c r="H19362" s="3" t="s">
        <v>57586</v>
      </c>
      <c r="I19362" t="s">
        <v>246</v>
      </c>
      <c r="J19362" t="s">
        <v>57594</v>
      </c>
    </row>
    <row r="19363" spans="1:10" ht="16" x14ac:dyDescent="0.2">
      <c r="A19363" t="s">
        <v>57591</v>
      </c>
      <c r="B19363" t="s">
        <v>57595</v>
      </c>
      <c r="C19363" t="s">
        <v>57596</v>
      </c>
      <c r="D19363">
        <v>2</v>
      </c>
      <c r="E19363" t="s">
        <v>13</v>
      </c>
      <c r="F19363" t="s">
        <v>13</v>
      </c>
      <c r="G19363" t="s">
        <v>57585</v>
      </c>
      <c r="H19363" s="3" t="s">
        <v>57586</v>
      </c>
      <c r="I19363" t="s">
        <v>246</v>
      </c>
      <c r="J19363" t="s">
        <v>57594</v>
      </c>
    </row>
    <row r="19364" spans="1:10" ht="16" x14ac:dyDescent="0.2">
      <c r="A19364" t="s">
        <v>57591</v>
      </c>
      <c r="B19364" t="s">
        <v>57597</v>
      </c>
      <c r="C19364" t="s">
        <v>57598</v>
      </c>
      <c r="D19364">
        <v>3</v>
      </c>
      <c r="E19364" t="s">
        <v>13</v>
      </c>
      <c r="F19364" t="s">
        <v>13</v>
      </c>
      <c r="G19364" t="s">
        <v>57585</v>
      </c>
      <c r="H19364" s="3" t="s">
        <v>57586</v>
      </c>
      <c r="I19364" t="s">
        <v>246</v>
      </c>
      <c r="J19364" t="s">
        <v>57594</v>
      </c>
    </row>
    <row r="19365" spans="1:10" ht="16" x14ac:dyDescent="0.2">
      <c r="A19365" t="s">
        <v>57591</v>
      </c>
      <c r="B19365" t="s">
        <v>57599</v>
      </c>
      <c r="C19365" t="s">
        <v>57600</v>
      </c>
      <c r="D19365">
        <v>4</v>
      </c>
      <c r="E19365" t="s">
        <v>13</v>
      </c>
      <c r="F19365" t="s">
        <v>13</v>
      </c>
      <c r="G19365" t="s">
        <v>57585</v>
      </c>
      <c r="H19365" s="3" t="s">
        <v>57586</v>
      </c>
      <c r="I19365" t="s">
        <v>246</v>
      </c>
      <c r="J19365" t="s">
        <v>57594</v>
      </c>
    </row>
    <row r="19366" spans="1:10" ht="16" x14ac:dyDescent="0.2">
      <c r="A19366" t="s">
        <v>57601</v>
      </c>
      <c r="B19366" t="s">
        <v>57602</v>
      </c>
      <c r="C19366" t="s">
        <v>57603</v>
      </c>
      <c r="D19366">
        <v>3</v>
      </c>
      <c r="E19366" t="s">
        <v>637</v>
      </c>
      <c r="F19366" t="s">
        <v>13</v>
      </c>
      <c r="G19366" t="s">
        <v>57604</v>
      </c>
      <c r="H19366" s="3" t="s">
        <v>57605</v>
      </c>
      <c r="I19366" t="s">
        <v>31282</v>
      </c>
      <c r="J19366" t="s">
        <v>57606</v>
      </c>
    </row>
    <row r="19367" spans="1:10" ht="16" x14ac:dyDescent="0.2">
      <c r="A19367" t="s">
        <v>24427</v>
      </c>
      <c r="B19367" t="s">
        <v>57607</v>
      </c>
      <c r="C19367" t="s">
        <v>57608</v>
      </c>
      <c r="D19367">
        <v>1</v>
      </c>
      <c r="E19367" t="s">
        <v>1246</v>
      </c>
      <c r="F19367" t="s">
        <v>13</v>
      </c>
      <c r="G19367" t="s">
        <v>57609</v>
      </c>
      <c r="H19367" s="3" t="s">
        <v>57610</v>
      </c>
      <c r="I19367" t="s">
        <v>12628</v>
      </c>
      <c r="J19367" t="s">
        <v>24432</v>
      </c>
    </row>
    <row r="19368" spans="1:10" ht="16" x14ac:dyDescent="0.2">
      <c r="A19368" t="s">
        <v>57611</v>
      </c>
      <c r="B19368" t="s">
        <v>57607</v>
      </c>
      <c r="C19368" t="s">
        <v>57608</v>
      </c>
      <c r="D19368">
        <v>1</v>
      </c>
      <c r="E19368" t="s">
        <v>1246</v>
      </c>
      <c r="F19368" t="s">
        <v>13</v>
      </c>
      <c r="G19368" t="s">
        <v>57609</v>
      </c>
      <c r="H19368" s="3" t="s">
        <v>57610</v>
      </c>
      <c r="I19368" t="s">
        <v>12628</v>
      </c>
      <c r="J19368" t="s">
        <v>57612</v>
      </c>
    </row>
    <row r="19369" spans="1:10" ht="16" x14ac:dyDescent="0.2">
      <c r="A19369" t="s">
        <v>57613</v>
      </c>
      <c r="B19369" t="s">
        <v>57614</v>
      </c>
      <c r="C19369" t="s">
        <v>57615</v>
      </c>
      <c r="D19369">
        <v>2</v>
      </c>
      <c r="E19369" t="s">
        <v>1045</v>
      </c>
      <c r="F19369" t="s">
        <v>13</v>
      </c>
      <c r="G19369" t="s">
        <v>57616</v>
      </c>
      <c r="H19369" s="3" t="s">
        <v>57617</v>
      </c>
      <c r="I19369" t="s">
        <v>12664</v>
      </c>
      <c r="J19369" t="s">
        <v>57618</v>
      </c>
    </row>
    <row r="19370" spans="1:10" ht="16" x14ac:dyDescent="0.2">
      <c r="A19370" t="s">
        <v>57619</v>
      </c>
      <c r="B19370" t="s">
        <v>57620</v>
      </c>
      <c r="C19370" t="s">
        <v>57621</v>
      </c>
      <c r="D19370">
        <v>3</v>
      </c>
      <c r="E19370" t="s">
        <v>1045</v>
      </c>
      <c r="F19370" t="s">
        <v>13</v>
      </c>
      <c r="G19370" t="s">
        <v>57616</v>
      </c>
      <c r="H19370" s="3" t="s">
        <v>57622</v>
      </c>
      <c r="I19370" t="s">
        <v>12664</v>
      </c>
      <c r="J19370" t="s">
        <v>57623</v>
      </c>
    </row>
    <row r="19371" spans="1:10" ht="16" x14ac:dyDescent="0.2">
      <c r="A19371" t="s">
        <v>57619</v>
      </c>
      <c r="B19371" t="s">
        <v>57624</v>
      </c>
      <c r="C19371" t="s">
        <v>57625</v>
      </c>
      <c r="D19371">
        <v>1</v>
      </c>
      <c r="E19371" t="s">
        <v>1045</v>
      </c>
      <c r="F19371" t="s">
        <v>13</v>
      </c>
      <c r="G19371" t="s">
        <v>57616</v>
      </c>
      <c r="H19371" s="3" t="s">
        <v>57622</v>
      </c>
      <c r="I19371" t="s">
        <v>12664</v>
      </c>
      <c r="J19371" t="s">
        <v>57623</v>
      </c>
    </row>
    <row r="19372" spans="1:10" ht="16" x14ac:dyDescent="0.2">
      <c r="A19372" t="s">
        <v>57613</v>
      </c>
      <c r="B19372" t="s">
        <v>57626</v>
      </c>
      <c r="C19372" t="s">
        <v>57627</v>
      </c>
      <c r="D19372">
        <v>1</v>
      </c>
      <c r="E19372" t="s">
        <v>1045</v>
      </c>
      <c r="F19372" t="s">
        <v>13</v>
      </c>
      <c r="G19372" t="s">
        <v>57616</v>
      </c>
      <c r="H19372" s="3" t="s">
        <v>57617</v>
      </c>
      <c r="I19372" t="s">
        <v>12664</v>
      </c>
      <c r="J19372" t="s">
        <v>57618</v>
      </c>
    </row>
    <row r="19373" spans="1:10" ht="16" x14ac:dyDescent="0.2">
      <c r="A19373" t="s">
        <v>57613</v>
      </c>
      <c r="B19373" t="s">
        <v>57628</v>
      </c>
      <c r="C19373" t="s">
        <v>57629</v>
      </c>
      <c r="D19373">
        <v>3</v>
      </c>
      <c r="E19373" t="s">
        <v>1045</v>
      </c>
      <c r="F19373" t="s">
        <v>13</v>
      </c>
      <c r="G19373" t="s">
        <v>57616</v>
      </c>
      <c r="H19373" s="3" t="s">
        <v>57617</v>
      </c>
      <c r="I19373" t="s">
        <v>12664</v>
      </c>
      <c r="J19373" t="s">
        <v>57618</v>
      </c>
    </row>
    <row r="19374" spans="1:10" ht="16" x14ac:dyDescent="0.2">
      <c r="A19374" t="s">
        <v>57630</v>
      </c>
      <c r="B19374" t="s">
        <v>57631</v>
      </c>
      <c r="C19374" t="s">
        <v>57621</v>
      </c>
      <c r="D19374">
        <v>2</v>
      </c>
      <c r="E19374" t="s">
        <v>1045</v>
      </c>
      <c r="F19374" t="s">
        <v>13</v>
      </c>
      <c r="G19374" t="s">
        <v>57616</v>
      </c>
      <c r="H19374" s="3" t="s">
        <v>57622</v>
      </c>
      <c r="I19374" t="s">
        <v>12664</v>
      </c>
      <c r="J19374" t="s">
        <v>57632</v>
      </c>
    </row>
    <row r="19375" spans="1:10" ht="16" x14ac:dyDescent="0.2">
      <c r="A19375" t="s">
        <v>57630</v>
      </c>
      <c r="B19375" t="s">
        <v>57633</v>
      </c>
      <c r="C19375" t="s">
        <v>57625</v>
      </c>
      <c r="D19375">
        <v>1</v>
      </c>
      <c r="E19375" t="s">
        <v>1045</v>
      </c>
      <c r="F19375" t="s">
        <v>13</v>
      </c>
      <c r="G19375" t="s">
        <v>57616</v>
      </c>
      <c r="H19375" s="3" t="s">
        <v>57622</v>
      </c>
      <c r="I19375" t="s">
        <v>12664</v>
      </c>
      <c r="J19375" t="s">
        <v>57632</v>
      </c>
    </row>
    <row r="19376" spans="1:10" ht="16" x14ac:dyDescent="0.2">
      <c r="A19376" t="s">
        <v>57634</v>
      </c>
      <c r="B19376" t="s">
        <v>57635</v>
      </c>
      <c r="C19376" t="s">
        <v>57636</v>
      </c>
      <c r="D19376">
        <v>1</v>
      </c>
      <c r="E19376" t="s">
        <v>1045</v>
      </c>
      <c r="F19376" t="s">
        <v>13</v>
      </c>
      <c r="G19376" t="s">
        <v>57616</v>
      </c>
      <c r="H19376" s="3" t="s">
        <v>57622</v>
      </c>
      <c r="I19376" t="s">
        <v>12664</v>
      </c>
      <c r="J19376" t="s">
        <v>57637</v>
      </c>
    </row>
    <row r="19377" spans="1:10" ht="16" x14ac:dyDescent="0.2">
      <c r="A19377" t="s">
        <v>57638</v>
      </c>
      <c r="B19377" t="s">
        <v>57639</v>
      </c>
      <c r="C19377" t="s">
        <v>57640</v>
      </c>
      <c r="D19377">
        <v>2</v>
      </c>
      <c r="E19377" t="s">
        <v>1045</v>
      </c>
      <c r="F19377" t="s">
        <v>13</v>
      </c>
      <c r="G19377" t="s">
        <v>57616</v>
      </c>
      <c r="H19377" s="3" t="s">
        <v>57641</v>
      </c>
      <c r="I19377" t="s">
        <v>12664</v>
      </c>
      <c r="J19377" t="s">
        <v>57642</v>
      </c>
    </row>
    <row r="19378" spans="1:10" ht="16" x14ac:dyDescent="0.2">
      <c r="A19378" t="s">
        <v>57634</v>
      </c>
      <c r="B19378" t="s">
        <v>57643</v>
      </c>
      <c r="C19378" t="s">
        <v>57644</v>
      </c>
      <c r="D19378">
        <v>2</v>
      </c>
      <c r="E19378" t="s">
        <v>1045</v>
      </c>
      <c r="F19378" t="s">
        <v>13</v>
      </c>
      <c r="G19378" t="s">
        <v>57616</v>
      </c>
      <c r="H19378" s="3" t="s">
        <v>57622</v>
      </c>
      <c r="I19378" t="s">
        <v>12664</v>
      </c>
      <c r="J19378" t="s">
        <v>57637</v>
      </c>
    </row>
    <row r="19379" spans="1:10" ht="16" x14ac:dyDescent="0.2">
      <c r="A19379" t="s">
        <v>57638</v>
      </c>
      <c r="B19379" t="s">
        <v>57633</v>
      </c>
      <c r="C19379" t="s">
        <v>57625</v>
      </c>
      <c r="D19379">
        <v>1</v>
      </c>
      <c r="E19379" t="s">
        <v>1045</v>
      </c>
      <c r="F19379" t="s">
        <v>13</v>
      </c>
      <c r="G19379" t="s">
        <v>57616</v>
      </c>
      <c r="H19379" s="3" t="s">
        <v>57641</v>
      </c>
      <c r="I19379" t="s">
        <v>12664</v>
      </c>
      <c r="J19379" t="s">
        <v>57642</v>
      </c>
    </row>
    <row r="19380" spans="1:10" ht="16" x14ac:dyDescent="0.2">
      <c r="A19380" t="s">
        <v>57645</v>
      </c>
      <c r="B19380" t="s">
        <v>57646</v>
      </c>
      <c r="C19380" t="s">
        <v>57647</v>
      </c>
      <c r="D19380">
        <v>1</v>
      </c>
      <c r="E19380" t="s">
        <v>13</v>
      </c>
      <c r="F19380" t="s">
        <v>13</v>
      </c>
      <c r="G19380" t="s">
        <v>57648</v>
      </c>
      <c r="H19380" s="3" t="s">
        <v>57649</v>
      </c>
      <c r="I19380" t="s">
        <v>12664</v>
      </c>
      <c r="J19380" t="s">
        <v>57650</v>
      </c>
    </row>
    <row r="19381" spans="1:10" ht="16" x14ac:dyDescent="0.2">
      <c r="A19381" t="s">
        <v>57645</v>
      </c>
      <c r="B19381" t="s">
        <v>57651</v>
      </c>
      <c r="C19381" t="s">
        <v>57652</v>
      </c>
      <c r="D19381">
        <v>2</v>
      </c>
      <c r="E19381" t="s">
        <v>13</v>
      </c>
      <c r="F19381" t="s">
        <v>13</v>
      </c>
      <c r="G19381" t="s">
        <v>57648</v>
      </c>
      <c r="H19381" s="3" t="s">
        <v>57649</v>
      </c>
      <c r="I19381" t="s">
        <v>12664</v>
      </c>
      <c r="J19381" t="s">
        <v>57650</v>
      </c>
    </row>
    <row r="19382" spans="1:10" ht="16" x14ac:dyDescent="0.2">
      <c r="A19382" t="s">
        <v>57653</v>
      </c>
      <c r="B19382" t="s">
        <v>57654</v>
      </c>
      <c r="C19382" t="s">
        <v>57655</v>
      </c>
      <c r="D19382">
        <v>1</v>
      </c>
      <c r="E19382" t="s">
        <v>13</v>
      </c>
      <c r="F19382" t="s">
        <v>13</v>
      </c>
      <c r="G19382" t="s">
        <v>57648</v>
      </c>
      <c r="H19382" s="3" t="s">
        <v>57656</v>
      </c>
      <c r="I19382" t="s">
        <v>12664</v>
      </c>
      <c r="J19382" t="s">
        <v>57657</v>
      </c>
    </row>
    <row r="19383" spans="1:10" ht="16" x14ac:dyDescent="0.2">
      <c r="A19383" t="s">
        <v>57645</v>
      </c>
      <c r="B19383" t="s">
        <v>57658</v>
      </c>
      <c r="C19383" t="s">
        <v>57659</v>
      </c>
      <c r="D19383">
        <v>3</v>
      </c>
      <c r="E19383" t="s">
        <v>13</v>
      </c>
      <c r="F19383" t="s">
        <v>13</v>
      </c>
      <c r="G19383" t="s">
        <v>57648</v>
      </c>
      <c r="H19383" s="3" t="s">
        <v>57649</v>
      </c>
      <c r="I19383" t="s">
        <v>12664</v>
      </c>
      <c r="J19383" t="s">
        <v>57650</v>
      </c>
    </row>
    <row r="19384" spans="1:10" ht="16" x14ac:dyDescent="0.2">
      <c r="A19384" t="s">
        <v>56325</v>
      </c>
      <c r="B19384" t="s">
        <v>57660</v>
      </c>
      <c r="C19384" t="s">
        <v>57661</v>
      </c>
      <c r="D19384">
        <v>6</v>
      </c>
      <c r="E19384" t="s">
        <v>13</v>
      </c>
      <c r="F19384" t="s">
        <v>13</v>
      </c>
      <c r="G19384" t="s">
        <v>57662</v>
      </c>
      <c r="H19384" s="3" t="s">
        <v>57663</v>
      </c>
      <c r="I19384" t="s">
        <v>12664</v>
      </c>
      <c r="J19384" t="s">
        <v>56330</v>
      </c>
    </row>
    <row r="19385" spans="1:10" ht="16" x14ac:dyDescent="0.2">
      <c r="A19385" t="s">
        <v>43060</v>
      </c>
      <c r="B19385" t="s">
        <v>57664</v>
      </c>
      <c r="C19385" t="s">
        <v>57665</v>
      </c>
      <c r="D19385">
        <v>4</v>
      </c>
      <c r="E19385" t="s">
        <v>13</v>
      </c>
      <c r="F19385" t="s">
        <v>13</v>
      </c>
      <c r="G19385" t="s">
        <v>57662</v>
      </c>
      <c r="H19385" s="3" t="s">
        <v>57663</v>
      </c>
      <c r="I19385" t="s">
        <v>12664</v>
      </c>
      <c r="J19385" t="s">
        <v>43065</v>
      </c>
    </row>
    <row r="19386" spans="1:10" ht="16" x14ac:dyDescent="0.2">
      <c r="A19386" t="s">
        <v>43060</v>
      </c>
      <c r="B19386" t="s">
        <v>57660</v>
      </c>
      <c r="C19386" t="s">
        <v>57661</v>
      </c>
      <c r="D19386">
        <v>1</v>
      </c>
      <c r="E19386" t="s">
        <v>13</v>
      </c>
      <c r="F19386" t="s">
        <v>13</v>
      </c>
      <c r="G19386" t="s">
        <v>57662</v>
      </c>
      <c r="H19386" s="3" t="s">
        <v>57666</v>
      </c>
      <c r="I19386" t="s">
        <v>12664</v>
      </c>
      <c r="J19386" t="s">
        <v>43065</v>
      </c>
    </row>
    <row r="19387" spans="1:10" ht="16" x14ac:dyDescent="0.2">
      <c r="A19387" t="s">
        <v>43060</v>
      </c>
      <c r="B19387" t="s">
        <v>57667</v>
      </c>
      <c r="C19387" t="s">
        <v>57668</v>
      </c>
      <c r="D19387">
        <v>2</v>
      </c>
      <c r="E19387" t="s">
        <v>13</v>
      </c>
      <c r="F19387" t="s">
        <v>13</v>
      </c>
      <c r="G19387" t="s">
        <v>57662</v>
      </c>
      <c r="H19387" s="3" t="s">
        <v>57663</v>
      </c>
      <c r="I19387" t="s">
        <v>12664</v>
      </c>
      <c r="J19387" t="s">
        <v>43065</v>
      </c>
    </row>
    <row r="19388" spans="1:10" ht="16" x14ac:dyDescent="0.2">
      <c r="A19388" t="s">
        <v>56339</v>
      </c>
      <c r="B19388" t="s">
        <v>57669</v>
      </c>
      <c r="C19388" t="s">
        <v>57670</v>
      </c>
      <c r="D19388">
        <v>3</v>
      </c>
      <c r="E19388" t="s">
        <v>13</v>
      </c>
      <c r="F19388" t="s">
        <v>13</v>
      </c>
      <c r="G19388" t="s">
        <v>57671</v>
      </c>
      <c r="H19388" s="3" t="s">
        <v>57672</v>
      </c>
      <c r="I19388" t="s">
        <v>12628</v>
      </c>
      <c r="J19388" t="s">
        <v>56343</v>
      </c>
    </row>
    <row r="19389" spans="1:10" ht="16" x14ac:dyDescent="0.2">
      <c r="A19389" t="s">
        <v>56344</v>
      </c>
      <c r="B19389" t="s">
        <v>57669</v>
      </c>
      <c r="C19389" t="s">
        <v>57670</v>
      </c>
      <c r="D19389">
        <v>3</v>
      </c>
      <c r="E19389" t="s">
        <v>13</v>
      </c>
      <c r="F19389" t="s">
        <v>13</v>
      </c>
      <c r="G19389" t="s">
        <v>57671</v>
      </c>
      <c r="H19389" s="3" t="s">
        <v>57673</v>
      </c>
      <c r="I19389" t="s">
        <v>12628</v>
      </c>
      <c r="J19389" t="s">
        <v>56345</v>
      </c>
    </row>
    <row r="19390" spans="1:10" ht="16" x14ac:dyDescent="0.2">
      <c r="A19390" t="s">
        <v>57674</v>
      </c>
      <c r="B19390" t="s">
        <v>57675</v>
      </c>
      <c r="C19390" t="s">
        <v>57676</v>
      </c>
      <c r="D19390">
        <v>2</v>
      </c>
      <c r="E19390" t="s">
        <v>13</v>
      </c>
      <c r="F19390" t="s">
        <v>13</v>
      </c>
      <c r="G19390" t="s">
        <v>57677</v>
      </c>
      <c r="H19390" s="3" t="s">
        <v>57678</v>
      </c>
      <c r="I19390" t="s">
        <v>3711</v>
      </c>
      <c r="J19390" t="s">
        <v>57679</v>
      </c>
    </row>
    <row r="19391" spans="1:10" ht="16" x14ac:dyDescent="0.2">
      <c r="A19391" t="s">
        <v>57680</v>
      </c>
      <c r="B19391" t="s">
        <v>57681</v>
      </c>
      <c r="C19391" t="s">
        <v>57682</v>
      </c>
      <c r="D19391">
        <v>3</v>
      </c>
      <c r="E19391" t="s">
        <v>13</v>
      </c>
      <c r="F19391" t="s">
        <v>13</v>
      </c>
      <c r="G19391" t="s">
        <v>57677</v>
      </c>
      <c r="H19391" s="3" t="s">
        <v>57683</v>
      </c>
      <c r="I19391" t="s">
        <v>3711</v>
      </c>
      <c r="J19391" t="s">
        <v>57684</v>
      </c>
    </row>
    <row r="19392" spans="1:10" ht="16" x14ac:dyDescent="0.2">
      <c r="A19392" t="s">
        <v>57685</v>
      </c>
      <c r="B19392" t="s">
        <v>57686</v>
      </c>
      <c r="C19392" t="s">
        <v>57687</v>
      </c>
      <c r="D19392">
        <v>3</v>
      </c>
      <c r="E19392" t="s">
        <v>13</v>
      </c>
      <c r="F19392" t="s">
        <v>13</v>
      </c>
      <c r="G19392" t="s">
        <v>57677</v>
      </c>
      <c r="H19392" s="3" t="s">
        <v>57683</v>
      </c>
      <c r="I19392" t="s">
        <v>3711</v>
      </c>
      <c r="J19392" t="s">
        <v>57688</v>
      </c>
    </row>
    <row r="19393" spans="1:10" ht="16" x14ac:dyDescent="0.2">
      <c r="A19393" t="s">
        <v>57689</v>
      </c>
      <c r="B19393" t="s">
        <v>57690</v>
      </c>
      <c r="C19393" t="s">
        <v>57691</v>
      </c>
      <c r="D19393">
        <v>2</v>
      </c>
      <c r="E19393" t="s">
        <v>13</v>
      </c>
      <c r="F19393" t="s">
        <v>13</v>
      </c>
      <c r="G19393" t="s">
        <v>57677</v>
      </c>
      <c r="H19393" s="3" t="s">
        <v>57683</v>
      </c>
      <c r="I19393" t="s">
        <v>3711</v>
      </c>
      <c r="J19393" t="s">
        <v>57692</v>
      </c>
    </row>
    <row r="19394" spans="1:10" ht="16" x14ac:dyDescent="0.2">
      <c r="A19394" t="s">
        <v>57693</v>
      </c>
      <c r="B19394" t="s">
        <v>57694</v>
      </c>
      <c r="C19394" t="s">
        <v>57695</v>
      </c>
      <c r="D19394">
        <v>4</v>
      </c>
      <c r="E19394" t="s">
        <v>13</v>
      </c>
      <c r="F19394" t="s">
        <v>13</v>
      </c>
      <c r="G19394" t="s">
        <v>57677</v>
      </c>
      <c r="H19394" s="3" t="s">
        <v>57683</v>
      </c>
      <c r="I19394" t="s">
        <v>3711</v>
      </c>
      <c r="J19394" t="s">
        <v>57696</v>
      </c>
    </row>
    <row r="19395" spans="1:10" ht="16" x14ac:dyDescent="0.2">
      <c r="A19395" t="s">
        <v>57697</v>
      </c>
      <c r="B19395" t="s">
        <v>57698</v>
      </c>
      <c r="C19395" t="s">
        <v>57699</v>
      </c>
      <c r="D19395">
        <v>1</v>
      </c>
      <c r="E19395" t="s">
        <v>13</v>
      </c>
      <c r="F19395" t="s">
        <v>13</v>
      </c>
      <c r="G19395" t="s">
        <v>57677</v>
      </c>
      <c r="H19395" s="3" t="s">
        <v>57678</v>
      </c>
      <c r="I19395" t="s">
        <v>3711</v>
      </c>
      <c r="J19395" t="s">
        <v>57700</v>
      </c>
    </row>
    <row r="19396" spans="1:10" ht="16" x14ac:dyDescent="0.2">
      <c r="A19396" t="s">
        <v>57701</v>
      </c>
      <c r="B19396" t="s">
        <v>57698</v>
      </c>
      <c r="C19396" t="s">
        <v>57699</v>
      </c>
      <c r="D19396">
        <v>4</v>
      </c>
      <c r="E19396" t="s">
        <v>13</v>
      </c>
      <c r="F19396" t="s">
        <v>13</v>
      </c>
      <c r="G19396" t="s">
        <v>57677</v>
      </c>
      <c r="H19396" s="3" t="s">
        <v>57678</v>
      </c>
      <c r="I19396" t="s">
        <v>3711</v>
      </c>
      <c r="J19396" t="s">
        <v>57700</v>
      </c>
    </row>
    <row r="19397" spans="1:10" ht="16" x14ac:dyDescent="0.2">
      <c r="A19397" t="s">
        <v>57680</v>
      </c>
      <c r="B19397" t="s">
        <v>57702</v>
      </c>
      <c r="C19397" t="s">
        <v>57703</v>
      </c>
      <c r="D19397">
        <v>2</v>
      </c>
      <c r="E19397" t="s">
        <v>13</v>
      </c>
      <c r="F19397" t="s">
        <v>13</v>
      </c>
      <c r="G19397" t="s">
        <v>57677</v>
      </c>
      <c r="H19397" s="3" t="s">
        <v>57683</v>
      </c>
      <c r="I19397" t="s">
        <v>3711</v>
      </c>
      <c r="J19397" t="s">
        <v>57684</v>
      </c>
    </row>
    <row r="19398" spans="1:10" ht="16" x14ac:dyDescent="0.2">
      <c r="A19398" t="s">
        <v>57693</v>
      </c>
      <c r="B19398" t="s">
        <v>57681</v>
      </c>
      <c r="C19398" t="s">
        <v>57682</v>
      </c>
      <c r="D19398">
        <v>3</v>
      </c>
      <c r="E19398" t="s">
        <v>13</v>
      </c>
      <c r="F19398" t="s">
        <v>13</v>
      </c>
      <c r="G19398" t="s">
        <v>57677</v>
      </c>
      <c r="H19398" s="3" t="s">
        <v>57683</v>
      </c>
      <c r="I19398" t="s">
        <v>3711</v>
      </c>
      <c r="J19398" t="s">
        <v>57696</v>
      </c>
    </row>
    <row r="19399" spans="1:10" ht="16" x14ac:dyDescent="0.2">
      <c r="A19399" t="s">
        <v>57701</v>
      </c>
      <c r="B19399" t="s">
        <v>57704</v>
      </c>
      <c r="C19399" t="s">
        <v>57705</v>
      </c>
      <c r="D19399">
        <v>6</v>
      </c>
      <c r="E19399" t="s">
        <v>13</v>
      </c>
      <c r="F19399" t="s">
        <v>13</v>
      </c>
      <c r="G19399" t="s">
        <v>57677</v>
      </c>
      <c r="H19399" s="3" t="s">
        <v>57678</v>
      </c>
      <c r="I19399" t="s">
        <v>3711</v>
      </c>
      <c r="J19399" t="s">
        <v>57700</v>
      </c>
    </row>
    <row r="19400" spans="1:10" ht="16" x14ac:dyDescent="0.2">
      <c r="A19400" t="s">
        <v>57706</v>
      </c>
      <c r="B19400" t="s">
        <v>57707</v>
      </c>
      <c r="C19400" t="s">
        <v>57708</v>
      </c>
      <c r="D19400">
        <v>1</v>
      </c>
      <c r="E19400" t="s">
        <v>13</v>
      </c>
      <c r="F19400" t="s">
        <v>13</v>
      </c>
      <c r="G19400" t="s">
        <v>57677</v>
      </c>
      <c r="H19400" s="3" t="s">
        <v>57683</v>
      </c>
      <c r="I19400" t="s">
        <v>3711</v>
      </c>
      <c r="J19400" t="s">
        <v>57709</v>
      </c>
    </row>
    <row r="19401" spans="1:10" ht="16" x14ac:dyDescent="0.2">
      <c r="A19401" t="s">
        <v>57701</v>
      </c>
      <c r="B19401" t="s">
        <v>57710</v>
      </c>
      <c r="C19401" t="s">
        <v>57711</v>
      </c>
      <c r="D19401">
        <v>5</v>
      </c>
      <c r="E19401" t="s">
        <v>13</v>
      </c>
      <c r="F19401" t="s">
        <v>13</v>
      </c>
      <c r="G19401" t="s">
        <v>57677</v>
      </c>
      <c r="H19401" s="3" t="s">
        <v>57678</v>
      </c>
      <c r="I19401" t="s">
        <v>3711</v>
      </c>
      <c r="J19401" t="s">
        <v>57700</v>
      </c>
    </row>
    <row r="19402" spans="1:10" ht="16" x14ac:dyDescent="0.2">
      <c r="A19402" t="s">
        <v>57712</v>
      </c>
      <c r="B19402" t="s">
        <v>57713</v>
      </c>
      <c r="C19402" t="s">
        <v>57714</v>
      </c>
      <c r="D19402">
        <v>1</v>
      </c>
      <c r="E19402" t="s">
        <v>13</v>
      </c>
      <c r="F19402" t="s">
        <v>13</v>
      </c>
      <c r="G19402" t="s">
        <v>57677</v>
      </c>
      <c r="H19402" s="3" t="s">
        <v>57683</v>
      </c>
      <c r="I19402" t="s">
        <v>3711</v>
      </c>
      <c r="J19402" t="s">
        <v>57715</v>
      </c>
    </row>
    <row r="19403" spans="1:10" ht="16" x14ac:dyDescent="0.2">
      <c r="A19403" t="s">
        <v>57697</v>
      </c>
      <c r="B19403" t="s">
        <v>57710</v>
      </c>
      <c r="C19403" t="s">
        <v>57711</v>
      </c>
      <c r="D19403">
        <v>2</v>
      </c>
      <c r="E19403" t="s">
        <v>13</v>
      </c>
      <c r="F19403" t="s">
        <v>13</v>
      </c>
      <c r="G19403" t="s">
        <v>57677</v>
      </c>
      <c r="H19403" s="3" t="s">
        <v>57678</v>
      </c>
      <c r="I19403" t="s">
        <v>3711</v>
      </c>
      <c r="J19403" t="s">
        <v>57700</v>
      </c>
    </row>
    <row r="19404" spans="1:10" ht="16" x14ac:dyDescent="0.2">
      <c r="A19404" t="s">
        <v>57716</v>
      </c>
      <c r="B19404" t="s">
        <v>57707</v>
      </c>
      <c r="C19404" t="s">
        <v>57708</v>
      </c>
      <c r="D19404">
        <v>1</v>
      </c>
      <c r="E19404" t="s">
        <v>13</v>
      </c>
      <c r="F19404" t="s">
        <v>13</v>
      </c>
      <c r="G19404" t="s">
        <v>57677</v>
      </c>
      <c r="H19404" s="3" t="s">
        <v>57683</v>
      </c>
      <c r="I19404" t="s">
        <v>3711</v>
      </c>
      <c r="J19404" t="s">
        <v>57717</v>
      </c>
    </row>
    <row r="19405" spans="1:10" ht="16" x14ac:dyDescent="0.2">
      <c r="A19405" t="s">
        <v>57697</v>
      </c>
      <c r="B19405" t="s">
        <v>57718</v>
      </c>
      <c r="C19405" t="s">
        <v>57719</v>
      </c>
      <c r="D19405">
        <v>3</v>
      </c>
      <c r="E19405" t="s">
        <v>13</v>
      </c>
      <c r="F19405" t="s">
        <v>13</v>
      </c>
      <c r="G19405" t="s">
        <v>57677</v>
      </c>
      <c r="H19405" s="3" t="s">
        <v>57678</v>
      </c>
      <c r="I19405" t="s">
        <v>3711</v>
      </c>
      <c r="J19405" t="s">
        <v>57700</v>
      </c>
    </row>
    <row r="19406" spans="1:10" ht="16" x14ac:dyDescent="0.2">
      <c r="A19406" t="s">
        <v>57712</v>
      </c>
      <c r="B19406" t="s">
        <v>57720</v>
      </c>
      <c r="C19406" t="s">
        <v>57721</v>
      </c>
      <c r="D19406">
        <v>2</v>
      </c>
      <c r="E19406" t="s">
        <v>13</v>
      </c>
      <c r="F19406" t="s">
        <v>13</v>
      </c>
      <c r="G19406" t="s">
        <v>57677</v>
      </c>
      <c r="H19406" s="3" t="s">
        <v>57722</v>
      </c>
      <c r="I19406" t="s">
        <v>3711</v>
      </c>
      <c r="J19406" t="s">
        <v>57715</v>
      </c>
    </row>
    <row r="19407" spans="1:10" ht="16" x14ac:dyDescent="0.2">
      <c r="A19407" t="s">
        <v>57706</v>
      </c>
      <c r="B19407" t="s">
        <v>57694</v>
      </c>
      <c r="C19407" t="s">
        <v>57695</v>
      </c>
      <c r="D19407">
        <v>4</v>
      </c>
      <c r="E19407" t="s">
        <v>13</v>
      </c>
      <c r="F19407" t="s">
        <v>13</v>
      </c>
      <c r="G19407" t="s">
        <v>57677</v>
      </c>
      <c r="H19407" s="3" t="s">
        <v>57683</v>
      </c>
      <c r="I19407" t="s">
        <v>3711</v>
      </c>
      <c r="J19407" t="s">
        <v>57709</v>
      </c>
    </row>
    <row r="19408" spans="1:10" ht="16" x14ac:dyDescent="0.2">
      <c r="A19408" t="s">
        <v>57706</v>
      </c>
      <c r="B19408" t="s">
        <v>57681</v>
      </c>
      <c r="C19408" t="s">
        <v>57682</v>
      </c>
      <c r="D19408">
        <v>3</v>
      </c>
      <c r="E19408" t="s">
        <v>13</v>
      </c>
      <c r="F19408" t="s">
        <v>13</v>
      </c>
      <c r="G19408" t="s">
        <v>57677</v>
      </c>
      <c r="H19408" s="3" t="s">
        <v>57683</v>
      </c>
      <c r="I19408" t="s">
        <v>3711</v>
      </c>
      <c r="J19408" t="s">
        <v>57709</v>
      </c>
    </row>
    <row r="19409" spans="1:10" ht="16" x14ac:dyDescent="0.2">
      <c r="A19409" t="s">
        <v>57693</v>
      </c>
      <c r="B19409" t="s">
        <v>57707</v>
      </c>
      <c r="C19409" t="s">
        <v>57708</v>
      </c>
      <c r="D19409">
        <v>1</v>
      </c>
      <c r="E19409" t="s">
        <v>13</v>
      </c>
      <c r="F19409" t="s">
        <v>13</v>
      </c>
      <c r="G19409" t="s">
        <v>57677</v>
      </c>
      <c r="H19409" s="3" t="s">
        <v>57683</v>
      </c>
      <c r="I19409" t="s">
        <v>3711</v>
      </c>
      <c r="J19409" t="s">
        <v>57696</v>
      </c>
    </row>
    <row r="19410" spans="1:10" ht="16" x14ac:dyDescent="0.2">
      <c r="A19410" t="s">
        <v>57706</v>
      </c>
      <c r="B19410" t="s">
        <v>57702</v>
      </c>
      <c r="C19410" t="s">
        <v>57703</v>
      </c>
      <c r="D19410">
        <v>2</v>
      </c>
      <c r="E19410" t="s">
        <v>13</v>
      </c>
      <c r="F19410" t="s">
        <v>13</v>
      </c>
      <c r="G19410" t="s">
        <v>57677</v>
      </c>
      <c r="H19410" s="3" t="s">
        <v>57683</v>
      </c>
      <c r="I19410" t="s">
        <v>3711</v>
      </c>
      <c r="J19410" t="s">
        <v>57709</v>
      </c>
    </row>
    <row r="19411" spans="1:10" ht="16" x14ac:dyDescent="0.2">
      <c r="A19411" t="s">
        <v>57716</v>
      </c>
      <c r="B19411" t="s">
        <v>57702</v>
      </c>
      <c r="C19411" t="s">
        <v>57703</v>
      </c>
      <c r="D19411">
        <v>2</v>
      </c>
      <c r="E19411" t="s">
        <v>13</v>
      </c>
      <c r="F19411" t="s">
        <v>13</v>
      </c>
      <c r="G19411" t="s">
        <v>57677</v>
      </c>
      <c r="H19411" s="3" t="s">
        <v>57683</v>
      </c>
      <c r="I19411" t="s">
        <v>3711</v>
      </c>
      <c r="J19411" t="s">
        <v>57717</v>
      </c>
    </row>
    <row r="19412" spans="1:10" ht="16" x14ac:dyDescent="0.2">
      <c r="A19412" t="s">
        <v>57693</v>
      </c>
      <c r="B19412" t="s">
        <v>57702</v>
      </c>
      <c r="C19412" t="s">
        <v>57703</v>
      </c>
      <c r="D19412">
        <v>2</v>
      </c>
      <c r="E19412" t="s">
        <v>13</v>
      </c>
      <c r="F19412" t="s">
        <v>13</v>
      </c>
      <c r="G19412" t="s">
        <v>57677</v>
      </c>
      <c r="H19412" s="3" t="s">
        <v>57683</v>
      </c>
      <c r="I19412" t="s">
        <v>3711</v>
      </c>
      <c r="J19412" t="s">
        <v>57696</v>
      </c>
    </row>
    <row r="19413" spans="1:10" ht="16" x14ac:dyDescent="0.2">
      <c r="A19413" t="s">
        <v>57716</v>
      </c>
      <c r="B19413" t="s">
        <v>57681</v>
      </c>
      <c r="C19413" t="s">
        <v>57682</v>
      </c>
      <c r="D19413">
        <v>3</v>
      </c>
      <c r="E19413" t="s">
        <v>13</v>
      </c>
      <c r="F19413" t="s">
        <v>13</v>
      </c>
      <c r="G19413" t="s">
        <v>57677</v>
      </c>
      <c r="H19413" s="3" t="s">
        <v>57683</v>
      </c>
      <c r="I19413" t="s">
        <v>3711</v>
      </c>
      <c r="J19413" t="s">
        <v>57717</v>
      </c>
    </row>
    <row r="19414" spans="1:10" ht="16" x14ac:dyDescent="0.2">
      <c r="A19414" t="s">
        <v>56458</v>
      </c>
      <c r="B19414" t="s">
        <v>18255</v>
      </c>
      <c r="C19414" t="s">
        <v>18256</v>
      </c>
      <c r="D19414">
        <v>1</v>
      </c>
      <c r="E19414" t="s">
        <v>13</v>
      </c>
      <c r="F19414" t="s">
        <v>13</v>
      </c>
      <c r="G19414" t="s">
        <v>57723</v>
      </c>
      <c r="H19414" s="3" t="s">
        <v>57724</v>
      </c>
      <c r="I19414" t="s">
        <v>4915</v>
      </c>
      <c r="J19414" t="s">
        <v>56461</v>
      </c>
    </row>
    <row r="19415" spans="1:10" ht="16" x14ac:dyDescent="0.2">
      <c r="A19415" t="s">
        <v>57725</v>
      </c>
      <c r="B19415" t="s">
        <v>57726</v>
      </c>
      <c r="C19415" t="s">
        <v>57727</v>
      </c>
      <c r="D19415">
        <v>3</v>
      </c>
      <c r="E19415" t="s">
        <v>8896</v>
      </c>
      <c r="F19415" t="s">
        <v>13</v>
      </c>
      <c r="G19415" t="s">
        <v>57728</v>
      </c>
      <c r="H19415" s="3" t="s">
        <v>57729</v>
      </c>
      <c r="I19415" t="s">
        <v>7009</v>
      </c>
      <c r="J19415" t="s">
        <v>57730</v>
      </c>
    </row>
    <row r="19416" spans="1:10" ht="16" x14ac:dyDescent="0.2">
      <c r="A19416" t="s">
        <v>42823</v>
      </c>
      <c r="B19416" t="s">
        <v>57731</v>
      </c>
      <c r="C19416" t="s">
        <v>57732</v>
      </c>
      <c r="D19416">
        <v>2</v>
      </c>
      <c r="E19416" t="s">
        <v>8896</v>
      </c>
      <c r="F19416" t="s">
        <v>13</v>
      </c>
      <c r="G19416" t="s">
        <v>57728</v>
      </c>
      <c r="H19416" s="3" t="s">
        <v>57733</v>
      </c>
      <c r="I19416" t="s">
        <v>7009</v>
      </c>
      <c r="J19416" t="s">
        <v>42828</v>
      </c>
    </row>
    <row r="19417" spans="1:10" ht="16" x14ac:dyDescent="0.2">
      <c r="A19417" t="s">
        <v>57725</v>
      </c>
      <c r="B19417" t="s">
        <v>57734</v>
      </c>
      <c r="C19417" t="s">
        <v>57735</v>
      </c>
      <c r="D19417">
        <v>2</v>
      </c>
      <c r="E19417" t="s">
        <v>8896</v>
      </c>
      <c r="F19417" t="s">
        <v>13</v>
      </c>
      <c r="G19417" t="s">
        <v>57728</v>
      </c>
      <c r="H19417" s="3" t="s">
        <v>57729</v>
      </c>
      <c r="I19417" t="s">
        <v>7009</v>
      </c>
      <c r="J19417" t="s">
        <v>57730</v>
      </c>
    </row>
    <row r="19418" spans="1:10" ht="16" x14ac:dyDescent="0.2">
      <c r="A19418" t="s">
        <v>42823</v>
      </c>
      <c r="B19418" t="s">
        <v>57736</v>
      </c>
      <c r="C19418" t="s">
        <v>57737</v>
      </c>
      <c r="D19418">
        <v>3</v>
      </c>
      <c r="E19418" t="s">
        <v>8896</v>
      </c>
      <c r="F19418" t="s">
        <v>13</v>
      </c>
      <c r="G19418" t="s">
        <v>57728</v>
      </c>
      <c r="H19418" s="3" t="s">
        <v>57733</v>
      </c>
      <c r="I19418" t="s">
        <v>7009</v>
      </c>
      <c r="J19418" t="s">
        <v>42828</v>
      </c>
    </row>
    <row r="19419" spans="1:10" ht="16" x14ac:dyDescent="0.2">
      <c r="A19419" t="s">
        <v>57738</v>
      </c>
      <c r="B19419" t="s">
        <v>57739</v>
      </c>
      <c r="C19419" t="s">
        <v>57740</v>
      </c>
      <c r="D19419">
        <v>1</v>
      </c>
      <c r="E19419" t="s">
        <v>8896</v>
      </c>
      <c r="F19419" t="s">
        <v>13</v>
      </c>
      <c r="G19419" t="s">
        <v>57728</v>
      </c>
      <c r="H19419" s="3" t="s">
        <v>57741</v>
      </c>
      <c r="I19419" t="s">
        <v>7009</v>
      </c>
      <c r="J19419" t="s">
        <v>57742</v>
      </c>
    </row>
    <row r="19420" spans="1:10" ht="16" x14ac:dyDescent="0.2">
      <c r="A19420" t="s">
        <v>57738</v>
      </c>
      <c r="B19420" t="s">
        <v>57743</v>
      </c>
      <c r="C19420" t="s">
        <v>57744</v>
      </c>
      <c r="D19420">
        <v>2</v>
      </c>
      <c r="E19420" t="s">
        <v>8896</v>
      </c>
      <c r="F19420" t="s">
        <v>13</v>
      </c>
      <c r="G19420" t="s">
        <v>57728</v>
      </c>
      <c r="H19420" s="3" t="s">
        <v>57741</v>
      </c>
      <c r="I19420" t="s">
        <v>7009</v>
      </c>
      <c r="J19420" t="s">
        <v>57742</v>
      </c>
    </row>
    <row r="19421" spans="1:10" ht="16" x14ac:dyDescent="0.2">
      <c r="A19421" t="s">
        <v>57725</v>
      </c>
      <c r="B19421" t="s">
        <v>57745</v>
      </c>
      <c r="C19421" t="s">
        <v>57746</v>
      </c>
      <c r="D19421">
        <v>1</v>
      </c>
      <c r="E19421" t="s">
        <v>8896</v>
      </c>
      <c r="F19421" t="s">
        <v>13</v>
      </c>
      <c r="G19421" t="s">
        <v>57728</v>
      </c>
      <c r="H19421" s="3" t="s">
        <v>57729</v>
      </c>
      <c r="I19421" t="s">
        <v>7009</v>
      </c>
      <c r="J19421" t="s">
        <v>57730</v>
      </c>
    </row>
    <row r="19422" spans="1:10" ht="16" x14ac:dyDescent="0.2">
      <c r="A19422" t="s">
        <v>57747</v>
      </c>
      <c r="B19422" t="s">
        <v>57748</v>
      </c>
      <c r="C19422" t="s">
        <v>57749</v>
      </c>
      <c r="D19422">
        <v>4</v>
      </c>
      <c r="E19422" t="s">
        <v>8896</v>
      </c>
      <c r="F19422" t="s">
        <v>13</v>
      </c>
      <c r="G19422" t="s">
        <v>57728</v>
      </c>
      <c r="H19422" s="3" t="s">
        <v>57750</v>
      </c>
      <c r="I19422" t="s">
        <v>7009</v>
      </c>
      <c r="J19422" t="s">
        <v>57751</v>
      </c>
    </row>
    <row r="19423" spans="1:10" ht="16" x14ac:dyDescent="0.2">
      <c r="A19423" t="s">
        <v>57738</v>
      </c>
      <c r="B19423" t="s">
        <v>57752</v>
      </c>
      <c r="C19423" t="s">
        <v>57753</v>
      </c>
      <c r="D19423">
        <v>3</v>
      </c>
      <c r="E19423" t="s">
        <v>8896</v>
      </c>
      <c r="F19423" t="s">
        <v>13</v>
      </c>
      <c r="G19423" t="s">
        <v>57728</v>
      </c>
      <c r="H19423" s="3" t="s">
        <v>57741</v>
      </c>
      <c r="I19423" t="s">
        <v>7009</v>
      </c>
      <c r="J19423" t="s">
        <v>57742</v>
      </c>
    </row>
    <row r="19424" spans="1:10" ht="16" x14ac:dyDescent="0.2">
      <c r="A19424" t="s">
        <v>56115</v>
      </c>
      <c r="B19424" t="s">
        <v>57754</v>
      </c>
      <c r="C19424" t="s">
        <v>57755</v>
      </c>
      <c r="D19424">
        <v>4</v>
      </c>
      <c r="E19424" t="s">
        <v>13</v>
      </c>
      <c r="F19424" t="s">
        <v>13</v>
      </c>
      <c r="G19424" t="s">
        <v>57756</v>
      </c>
      <c r="H19424" s="3" t="s">
        <v>57757</v>
      </c>
      <c r="I19424" t="s">
        <v>7009</v>
      </c>
      <c r="J19424" t="s">
        <v>56119</v>
      </c>
    </row>
    <row r="19425" spans="1:10" ht="16" x14ac:dyDescent="0.2">
      <c r="A19425" t="s">
        <v>56115</v>
      </c>
      <c r="B19425" t="s">
        <v>57758</v>
      </c>
      <c r="C19425" t="s">
        <v>57759</v>
      </c>
      <c r="D19425">
        <v>3</v>
      </c>
      <c r="E19425" t="s">
        <v>13</v>
      </c>
      <c r="F19425" t="s">
        <v>13</v>
      </c>
      <c r="G19425" t="s">
        <v>57756</v>
      </c>
      <c r="H19425" s="3" t="s">
        <v>57757</v>
      </c>
      <c r="I19425" t="s">
        <v>7009</v>
      </c>
      <c r="J19425" t="s">
        <v>56119</v>
      </c>
    </row>
    <row r="19426" spans="1:10" ht="16" x14ac:dyDescent="0.2">
      <c r="A19426" t="s">
        <v>23627</v>
      </c>
      <c r="B19426" t="s">
        <v>57760</v>
      </c>
      <c r="C19426" t="s">
        <v>57761</v>
      </c>
      <c r="D19426">
        <v>6</v>
      </c>
      <c r="E19426" t="s">
        <v>13</v>
      </c>
      <c r="F19426" t="s">
        <v>13</v>
      </c>
      <c r="G19426" t="s">
        <v>57762</v>
      </c>
      <c r="H19426" s="3" t="s">
        <v>57763</v>
      </c>
      <c r="I19426" t="s">
        <v>3711</v>
      </c>
      <c r="J19426" t="s">
        <v>23631</v>
      </c>
    </row>
    <row r="19427" spans="1:10" ht="16" x14ac:dyDescent="0.2">
      <c r="A19427" t="s">
        <v>23627</v>
      </c>
      <c r="B19427" t="s">
        <v>57764</v>
      </c>
      <c r="C19427" t="s">
        <v>57765</v>
      </c>
      <c r="D19427">
        <v>5</v>
      </c>
      <c r="E19427" t="s">
        <v>13</v>
      </c>
      <c r="F19427" t="s">
        <v>13</v>
      </c>
      <c r="G19427" t="s">
        <v>57762</v>
      </c>
      <c r="H19427" s="3" t="s">
        <v>57763</v>
      </c>
      <c r="I19427" t="s">
        <v>3711</v>
      </c>
      <c r="J19427" t="s">
        <v>23631</v>
      </c>
    </row>
    <row r="19428" spans="1:10" ht="16" x14ac:dyDescent="0.2">
      <c r="A19428" t="s">
        <v>23627</v>
      </c>
      <c r="B19428" t="s">
        <v>57766</v>
      </c>
      <c r="C19428" t="s">
        <v>57767</v>
      </c>
      <c r="D19428">
        <v>2</v>
      </c>
      <c r="E19428" t="s">
        <v>13</v>
      </c>
      <c r="F19428" t="s">
        <v>13</v>
      </c>
      <c r="G19428" t="s">
        <v>57762</v>
      </c>
      <c r="H19428" s="3" t="s">
        <v>57768</v>
      </c>
      <c r="I19428" t="s">
        <v>3711</v>
      </c>
      <c r="J19428" t="s">
        <v>23631</v>
      </c>
    </row>
    <row r="19429" spans="1:10" ht="16" x14ac:dyDescent="0.2">
      <c r="A19429" t="s">
        <v>23627</v>
      </c>
      <c r="B19429" t="s">
        <v>57769</v>
      </c>
      <c r="C19429" t="s">
        <v>57770</v>
      </c>
      <c r="D19429">
        <v>4</v>
      </c>
      <c r="E19429" t="s">
        <v>13</v>
      </c>
      <c r="F19429" t="s">
        <v>13</v>
      </c>
      <c r="G19429" t="s">
        <v>57762</v>
      </c>
      <c r="H19429" s="3" t="s">
        <v>57763</v>
      </c>
      <c r="I19429" t="s">
        <v>3711</v>
      </c>
      <c r="J19429" t="s">
        <v>23631</v>
      </c>
    </row>
    <row r="19430" spans="1:10" ht="16" x14ac:dyDescent="0.2">
      <c r="A19430" t="s">
        <v>56076</v>
      </c>
      <c r="B19430" t="s">
        <v>57771</v>
      </c>
      <c r="C19430" t="s">
        <v>57772</v>
      </c>
      <c r="D19430">
        <v>1</v>
      </c>
      <c r="E19430" t="s">
        <v>13</v>
      </c>
      <c r="F19430" t="s">
        <v>13</v>
      </c>
      <c r="G19430" t="s">
        <v>57762</v>
      </c>
      <c r="H19430" s="3" t="s">
        <v>57773</v>
      </c>
      <c r="I19430" t="s">
        <v>3711</v>
      </c>
      <c r="J19430" t="s">
        <v>56079</v>
      </c>
    </row>
    <row r="19431" spans="1:10" ht="16" x14ac:dyDescent="0.2">
      <c r="A19431" t="s">
        <v>56066</v>
      </c>
      <c r="B19431" t="s">
        <v>57774</v>
      </c>
      <c r="C19431" t="s">
        <v>57775</v>
      </c>
      <c r="D19431">
        <v>3</v>
      </c>
      <c r="E19431" t="s">
        <v>13</v>
      </c>
      <c r="F19431" t="s">
        <v>13</v>
      </c>
      <c r="G19431" t="s">
        <v>57762</v>
      </c>
      <c r="H19431" s="3" t="s">
        <v>57773</v>
      </c>
      <c r="I19431" t="s">
        <v>3711</v>
      </c>
      <c r="J19431" t="s">
        <v>56069</v>
      </c>
    </row>
    <row r="19432" spans="1:10" ht="16" x14ac:dyDescent="0.2">
      <c r="A19432" t="s">
        <v>23627</v>
      </c>
      <c r="B19432" t="s">
        <v>57776</v>
      </c>
      <c r="C19432" t="s">
        <v>57777</v>
      </c>
      <c r="D19432">
        <v>3</v>
      </c>
      <c r="E19432" t="s">
        <v>13</v>
      </c>
      <c r="F19432" t="s">
        <v>13</v>
      </c>
      <c r="G19432" t="s">
        <v>57762</v>
      </c>
      <c r="H19432" s="3" t="s">
        <v>57763</v>
      </c>
      <c r="I19432" t="s">
        <v>3711</v>
      </c>
      <c r="J19432" t="s">
        <v>23631</v>
      </c>
    </row>
    <row r="19433" spans="1:10" ht="16" x14ac:dyDescent="0.2">
      <c r="A19433" t="s">
        <v>56066</v>
      </c>
      <c r="B19433" t="s">
        <v>57778</v>
      </c>
      <c r="C19433" t="s">
        <v>57779</v>
      </c>
      <c r="D19433">
        <v>4</v>
      </c>
      <c r="E19433" t="s">
        <v>13</v>
      </c>
      <c r="F19433" t="s">
        <v>13</v>
      </c>
      <c r="G19433" t="s">
        <v>57762</v>
      </c>
      <c r="H19433" s="3" t="s">
        <v>57773</v>
      </c>
      <c r="I19433" t="s">
        <v>3711</v>
      </c>
      <c r="J19433" t="s">
        <v>56069</v>
      </c>
    </row>
    <row r="19434" spans="1:10" ht="16" x14ac:dyDescent="0.2">
      <c r="A19434" t="s">
        <v>56949</v>
      </c>
      <c r="B19434" t="s">
        <v>57780</v>
      </c>
      <c r="C19434" t="s">
        <v>57781</v>
      </c>
      <c r="D19434">
        <v>3</v>
      </c>
      <c r="E19434" t="s">
        <v>1045</v>
      </c>
      <c r="F19434" t="s">
        <v>13</v>
      </c>
      <c r="G19434" t="s">
        <v>57782</v>
      </c>
      <c r="H19434" s="3" t="s">
        <v>57783</v>
      </c>
      <c r="I19434" t="s">
        <v>7009</v>
      </c>
      <c r="J19434" t="s">
        <v>56954</v>
      </c>
    </row>
    <row r="19435" spans="1:10" ht="16" x14ac:dyDescent="0.2">
      <c r="A19435" t="s">
        <v>57784</v>
      </c>
      <c r="B19435" t="s">
        <v>57785</v>
      </c>
      <c r="C19435" t="s">
        <v>57786</v>
      </c>
      <c r="D19435">
        <v>1</v>
      </c>
      <c r="E19435" t="s">
        <v>13</v>
      </c>
      <c r="F19435" t="s">
        <v>13</v>
      </c>
      <c r="G19435" t="s">
        <v>57787</v>
      </c>
      <c r="H19435" s="3" t="s">
        <v>57788</v>
      </c>
      <c r="I19435" t="s">
        <v>3711</v>
      </c>
      <c r="J19435" t="s">
        <v>57789</v>
      </c>
    </row>
    <row r="19436" spans="1:10" ht="16" x14ac:dyDescent="0.2">
      <c r="A19436" t="s">
        <v>57790</v>
      </c>
      <c r="B19436" t="s">
        <v>57791</v>
      </c>
      <c r="C19436" t="s">
        <v>57792</v>
      </c>
      <c r="D19436">
        <v>2</v>
      </c>
      <c r="E19436" t="s">
        <v>13</v>
      </c>
      <c r="F19436" t="s">
        <v>13</v>
      </c>
      <c r="G19436" t="s">
        <v>57787</v>
      </c>
      <c r="H19436" s="3" t="s">
        <v>57788</v>
      </c>
      <c r="I19436" t="s">
        <v>3711</v>
      </c>
      <c r="J19436" t="s">
        <v>57793</v>
      </c>
    </row>
    <row r="19437" spans="1:10" ht="32" x14ac:dyDescent="0.2">
      <c r="A19437" t="s">
        <v>57794</v>
      </c>
      <c r="B19437" t="s">
        <v>57795</v>
      </c>
      <c r="C19437" t="s">
        <v>57796</v>
      </c>
      <c r="D19437">
        <v>3</v>
      </c>
      <c r="E19437" t="s">
        <v>13</v>
      </c>
      <c r="F19437" t="s">
        <v>13</v>
      </c>
      <c r="G19437" t="s">
        <v>57787</v>
      </c>
      <c r="H19437" s="3" t="s">
        <v>57797</v>
      </c>
      <c r="I19437" t="s">
        <v>3711</v>
      </c>
      <c r="J19437" t="s">
        <v>57798</v>
      </c>
    </row>
    <row r="19438" spans="1:10" ht="16" x14ac:dyDescent="0.2">
      <c r="A19438" t="s">
        <v>56710</v>
      </c>
      <c r="B19438" t="s">
        <v>57799</v>
      </c>
      <c r="C19438" t="s">
        <v>57800</v>
      </c>
      <c r="D19438">
        <v>1</v>
      </c>
      <c r="E19438" t="s">
        <v>13</v>
      </c>
      <c r="F19438" t="s">
        <v>13</v>
      </c>
      <c r="G19438" t="s">
        <v>57787</v>
      </c>
      <c r="H19438" s="3" t="s">
        <v>57801</v>
      </c>
      <c r="I19438" t="s">
        <v>3711</v>
      </c>
      <c r="J19438" t="s">
        <v>56715</v>
      </c>
    </row>
    <row r="19439" spans="1:10" ht="16" x14ac:dyDescent="0.2">
      <c r="A19439" t="s">
        <v>31257</v>
      </c>
      <c r="B19439" t="s">
        <v>57802</v>
      </c>
      <c r="C19439" t="s">
        <v>57803</v>
      </c>
      <c r="D19439">
        <v>1</v>
      </c>
      <c r="E19439" t="s">
        <v>13</v>
      </c>
      <c r="F19439" t="s">
        <v>13</v>
      </c>
      <c r="G19439" t="s">
        <v>57787</v>
      </c>
      <c r="H19439" s="3" t="s">
        <v>57804</v>
      </c>
      <c r="I19439" t="s">
        <v>3711</v>
      </c>
      <c r="J19439" t="s">
        <v>31260</v>
      </c>
    </row>
    <row r="19440" spans="1:10" ht="16" x14ac:dyDescent="0.2">
      <c r="A19440" t="s">
        <v>57790</v>
      </c>
      <c r="B19440" t="s">
        <v>57805</v>
      </c>
      <c r="C19440" t="s">
        <v>57806</v>
      </c>
      <c r="D19440">
        <v>3</v>
      </c>
      <c r="E19440" t="s">
        <v>13</v>
      </c>
      <c r="F19440" t="s">
        <v>13</v>
      </c>
      <c r="G19440" t="s">
        <v>57787</v>
      </c>
      <c r="H19440" s="3" t="s">
        <v>57788</v>
      </c>
      <c r="I19440" t="s">
        <v>3711</v>
      </c>
      <c r="J19440" t="s">
        <v>57793</v>
      </c>
    </row>
    <row r="19441" spans="1:10" ht="16" x14ac:dyDescent="0.2">
      <c r="A19441" t="s">
        <v>51130</v>
      </c>
      <c r="B19441" t="s">
        <v>51102</v>
      </c>
      <c r="C19441" t="s">
        <v>51103</v>
      </c>
      <c r="D19441">
        <v>1</v>
      </c>
      <c r="E19441" t="s">
        <v>13</v>
      </c>
      <c r="F19441" t="s">
        <v>13</v>
      </c>
      <c r="G19441" t="s">
        <v>57787</v>
      </c>
      <c r="H19441" s="3" t="s">
        <v>57788</v>
      </c>
      <c r="I19441" t="s">
        <v>3711</v>
      </c>
      <c r="J19441" t="s">
        <v>51133</v>
      </c>
    </row>
    <row r="19442" spans="1:10" ht="16" x14ac:dyDescent="0.2">
      <c r="A19442" t="s">
        <v>57807</v>
      </c>
      <c r="B19442" t="s">
        <v>57808</v>
      </c>
      <c r="C19442" t="s">
        <v>57809</v>
      </c>
      <c r="D19442">
        <v>1</v>
      </c>
      <c r="E19442" t="s">
        <v>13</v>
      </c>
      <c r="F19442" t="s">
        <v>13</v>
      </c>
      <c r="G19442" t="s">
        <v>57787</v>
      </c>
      <c r="H19442" s="3" t="s">
        <v>57810</v>
      </c>
      <c r="I19442" t="s">
        <v>3711</v>
      </c>
      <c r="J19442" t="s">
        <v>57811</v>
      </c>
    </row>
    <row r="19443" spans="1:10" ht="16" x14ac:dyDescent="0.2">
      <c r="A19443" t="s">
        <v>57790</v>
      </c>
      <c r="B19443" t="s">
        <v>57812</v>
      </c>
      <c r="C19443" t="s">
        <v>57813</v>
      </c>
      <c r="D19443">
        <v>1</v>
      </c>
      <c r="E19443" t="s">
        <v>13</v>
      </c>
      <c r="F19443" t="s">
        <v>13</v>
      </c>
      <c r="G19443" t="s">
        <v>57787</v>
      </c>
      <c r="H19443" s="3" t="s">
        <v>57788</v>
      </c>
      <c r="I19443" t="s">
        <v>3711</v>
      </c>
      <c r="J19443" t="s">
        <v>57793</v>
      </c>
    </row>
    <row r="19444" spans="1:10" ht="16" x14ac:dyDescent="0.2">
      <c r="A19444" t="s">
        <v>57794</v>
      </c>
      <c r="B19444" t="s">
        <v>57814</v>
      </c>
      <c r="C19444" t="s">
        <v>57815</v>
      </c>
      <c r="D19444">
        <v>1</v>
      </c>
      <c r="E19444" t="s">
        <v>13</v>
      </c>
      <c r="F19444" t="s">
        <v>13</v>
      </c>
      <c r="G19444" t="s">
        <v>57787</v>
      </c>
      <c r="H19444" s="3" t="s">
        <v>57816</v>
      </c>
      <c r="I19444" t="s">
        <v>3711</v>
      </c>
      <c r="J19444" t="s">
        <v>57798</v>
      </c>
    </row>
    <row r="19445" spans="1:10" ht="16" x14ac:dyDescent="0.2">
      <c r="A19445" t="s">
        <v>57794</v>
      </c>
      <c r="B19445" t="s">
        <v>57817</v>
      </c>
      <c r="C19445" t="s">
        <v>57818</v>
      </c>
      <c r="D19445">
        <v>2</v>
      </c>
      <c r="E19445" t="s">
        <v>13</v>
      </c>
      <c r="F19445" t="s">
        <v>13</v>
      </c>
      <c r="G19445" t="s">
        <v>57787</v>
      </c>
      <c r="H19445" s="3" t="s">
        <v>57816</v>
      </c>
      <c r="I19445" t="s">
        <v>3711</v>
      </c>
      <c r="J19445" t="s">
        <v>57798</v>
      </c>
    </row>
    <row r="19446" spans="1:10" ht="32" x14ac:dyDescent="0.2">
      <c r="A19446" t="s">
        <v>57819</v>
      </c>
      <c r="B19446" t="s">
        <v>57820</v>
      </c>
      <c r="C19446" t="s">
        <v>57821</v>
      </c>
      <c r="D19446">
        <v>1</v>
      </c>
      <c r="E19446" t="s">
        <v>5635</v>
      </c>
      <c r="F19446" t="s">
        <v>13</v>
      </c>
      <c r="G19446" t="s">
        <v>57822</v>
      </c>
      <c r="H19446" s="3" t="s">
        <v>57823</v>
      </c>
      <c r="I19446" t="s">
        <v>3711</v>
      </c>
      <c r="J19446" t="s">
        <v>57824</v>
      </c>
    </row>
    <row r="19447" spans="1:10" ht="16" x14ac:dyDescent="0.2">
      <c r="A19447" t="s">
        <v>57825</v>
      </c>
      <c r="B19447" t="s">
        <v>57826</v>
      </c>
      <c r="C19447" t="s">
        <v>57827</v>
      </c>
      <c r="D19447">
        <v>1</v>
      </c>
      <c r="E19447" t="s">
        <v>5635</v>
      </c>
      <c r="F19447" t="s">
        <v>13</v>
      </c>
      <c r="G19447" t="s">
        <v>57822</v>
      </c>
      <c r="H19447" s="3" t="s">
        <v>57828</v>
      </c>
      <c r="I19447" t="s">
        <v>3711</v>
      </c>
      <c r="J19447" t="s">
        <v>57829</v>
      </c>
    </row>
    <row r="19448" spans="1:10" ht="32" x14ac:dyDescent="0.2">
      <c r="A19448" t="s">
        <v>57819</v>
      </c>
      <c r="B19448" t="s">
        <v>57830</v>
      </c>
      <c r="C19448" t="s">
        <v>57831</v>
      </c>
      <c r="D19448">
        <v>3</v>
      </c>
      <c r="E19448" t="s">
        <v>5635</v>
      </c>
      <c r="F19448" t="s">
        <v>13</v>
      </c>
      <c r="G19448" t="s">
        <v>57822</v>
      </c>
      <c r="H19448" s="3" t="s">
        <v>57823</v>
      </c>
      <c r="I19448" t="s">
        <v>3711</v>
      </c>
      <c r="J19448" t="s">
        <v>57824</v>
      </c>
    </row>
    <row r="19449" spans="1:10" ht="16" x14ac:dyDescent="0.2">
      <c r="A19449" t="s">
        <v>53236</v>
      </c>
      <c r="B19449" t="s">
        <v>57832</v>
      </c>
      <c r="C19449" t="s">
        <v>57833</v>
      </c>
      <c r="D19449">
        <v>4</v>
      </c>
      <c r="E19449">
        <f>159</f>
        <v>159</v>
      </c>
      <c r="F19449" t="s">
        <v>13</v>
      </c>
      <c r="G19449" t="s">
        <v>57834</v>
      </c>
      <c r="H19449" s="3" t="s">
        <v>57835</v>
      </c>
      <c r="I19449" t="s">
        <v>12628</v>
      </c>
      <c r="J19449" t="s">
        <v>53237</v>
      </c>
    </row>
    <row r="19450" spans="1:10" ht="16" x14ac:dyDescent="0.2">
      <c r="A19450" t="s">
        <v>57836</v>
      </c>
      <c r="B19450" t="s">
        <v>57837</v>
      </c>
      <c r="C19450" t="s">
        <v>57838</v>
      </c>
      <c r="D19450">
        <v>1</v>
      </c>
      <c r="E19450">
        <f>159</f>
        <v>159</v>
      </c>
      <c r="F19450" t="s">
        <v>13</v>
      </c>
      <c r="G19450" t="s">
        <v>57834</v>
      </c>
      <c r="H19450" s="3" t="s">
        <v>57839</v>
      </c>
      <c r="I19450" t="s">
        <v>12628</v>
      </c>
      <c r="J19450" t="s">
        <v>57840</v>
      </c>
    </row>
    <row r="19451" spans="1:10" ht="16" x14ac:dyDescent="0.2">
      <c r="A19451" t="s">
        <v>57841</v>
      </c>
      <c r="B19451" t="s">
        <v>57842</v>
      </c>
      <c r="C19451" t="s">
        <v>57843</v>
      </c>
      <c r="D19451">
        <v>1</v>
      </c>
      <c r="E19451">
        <f>159</f>
        <v>159</v>
      </c>
      <c r="F19451" t="s">
        <v>13</v>
      </c>
      <c r="G19451" t="s">
        <v>57834</v>
      </c>
      <c r="H19451" s="3" t="s">
        <v>57844</v>
      </c>
      <c r="I19451" t="s">
        <v>12628</v>
      </c>
      <c r="J19451" t="s">
        <v>57845</v>
      </c>
    </row>
    <row r="19452" spans="1:10" ht="16" x14ac:dyDescent="0.2">
      <c r="A19452" t="s">
        <v>57846</v>
      </c>
      <c r="B19452" t="s">
        <v>57847</v>
      </c>
      <c r="C19452" t="s">
        <v>57848</v>
      </c>
      <c r="D19452">
        <v>4</v>
      </c>
      <c r="E19452">
        <f>159</f>
        <v>159</v>
      </c>
      <c r="F19452" t="s">
        <v>13</v>
      </c>
      <c r="G19452" t="s">
        <v>57834</v>
      </c>
      <c r="H19452" s="3" t="s">
        <v>57849</v>
      </c>
      <c r="I19452" t="s">
        <v>12628</v>
      </c>
      <c r="J19452" t="s">
        <v>57850</v>
      </c>
    </row>
    <row r="19453" spans="1:10" ht="16" x14ac:dyDescent="0.2">
      <c r="A19453" t="s">
        <v>33023</v>
      </c>
      <c r="B19453" t="s">
        <v>57851</v>
      </c>
      <c r="C19453" t="s">
        <v>57852</v>
      </c>
      <c r="D19453">
        <v>2</v>
      </c>
      <c r="E19453">
        <f>159</f>
        <v>159</v>
      </c>
      <c r="F19453" t="s">
        <v>13</v>
      </c>
      <c r="G19453" t="s">
        <v>57834</v>
      </c>
      <c r="H19453" s="3" t="s">
        <v>57853</v>
      </c>
      <c r="I19453" t="s">
        <v>12628</v>
      </c>
      <c r="J19453" t="s">
        <v>33027</v>
      </c>
    </row>
    <row r="19454" spans="1:10" ht="16" x14ac:dyDescent="0.2">
      <c r="A19454" t="s">
        <v>57854</v>
      </c>
      <c r="B19454" t="s">
        <v>57855</v>
      </c>
      <c r="C19454" t="s">
        <v>57856</v>
      </c>
      <c r="D19454">
        <v>2</v>
      </c>
      <c r="E19454">
        <f>159</f>
        <v>159</v>
      </c>
      <c r="F19454" t="s">
        <v>13</v>
      </c>
      <c r="G19454" t="s">
        <v>57834</v>
      </c>
      <c r="H19454" s="3" t="s">
        <v>57857</v>
      </c>
      <c r="I19454" t="s">
        <v>12628</v>
      </c>
      <c r="J19454" t="s">
        <v>57858</v>
      </c>
    </row>
    <row r="19455" spans="1:10" ht="16" x14ac:dyDescent="0.2">
      <c r="A19455" t="s">
        <v>57859</v>
      </c>
      <c r="B19455" t="s">
        <v>57860</v>
      </c>
      <c r="C19455" t="s">
        <v>57861</v>
      </c>
      <c r="D19455">
        <v>4</v>
      </c>
      <c r="E19455">
        <f>159</f>
        <v>159</v>
      </c>
      <c r="F19455" t="s">
        <v>13</v>
      </c>
      <c r="G19455" t="s">
        <v>57834</v>
      </c>
      <c r="H19455" s="3" t="s">
        <v>57862</v>
      </c>
      <c r="I19455" t="s">
        <v>12628</v>
      </c>
      <c r="J19455" t="s">
        <v>57863</v>
      </c>
    </row>
    <row r="19456" spans="1:10" ht="16" x14ac:dyDescent="0.2">
      <c r="A19456" t="s">
        <v>57854</v>
      </c>
      <c r="B19456" t="s">
        <v>57864</v>
      </c>
      <c r="C19456" t="s">
        <v>57865</v>
      </c>
      <c r="D19456">
        <v>3</v>
      </c>
      <c r="E19456">
        <f>159</f>
        <v>159</v>
      </c>
      <c r="F19456" t="s">
        <v>13</v>
      </c>
      <c r="G19456" t="s">
        <v>57834</v>
      </c>
      <c r="H19456" s="3" t="s">
        <v>57857</v>
      </c>
      <c r="I19456" t="s">
        <v>12628</v>
      </c>
      <c r="J19456" t="s">
        <v>57858</v>
      </c>
    </row>
    <row r="19457" spans="1:10" ht="16" x14ac:dyDescent="0.2">
      <c r="A19457" t="s">
        <v>57866</v>
      </c>
      <c r="B19457" t="s">
        <v>57837</v>
      </c>
      <c r="C19457" t="s">
        <v>57838</v>
      </c>
      <c r="D19457">
        <v>1</v>
      </c>
      <c r="E19457">
        <f>159</f>
        <v>159</v>
      </c>
      <c r="F19457" t="s">
        <v>13</v>
      </c>
      <c r="G19457" t="s">
        <v>57834</v>
      </c>
      <c r="H19457" s="3" t="s">
        <v>57839</v>
      </c>
      <c r="I19457" t="s">
        <v>12628</v>
      </c>
      <c r="J19457" t="s">
        <v>57867</v>
      </c>
    </row>
    <row r="19458" spans="1:10" ht="16" x14ac:dyDescent="0.2">
      <c r="A19458" t="s">
        <v>43189</v>
      </c>
      <c r="B19458" t="s">
        <v>57868</v>
      </c>
      <c r="C19458" t="s">
        <v>57869</v>
      </c>
      <c r="D19458">
        <v>2</v>
      </c>
      <c r="E19458">
        <f>159</f>
        <v>159</v>
      </c>
      <c r="F19458" t="s">
        <v>13</v>
      </c>
      <c r="G19458" t="s">
        <v>57834</v>
      </c>
      <c r="H19458" s="3" t="s">
        <v>57844</v>
      </c>
      <c r="I19458" t="s">
        <v>12628</v>
      </c>
      <c r="J19458" t="s">
        <v>43193</v>
      </c>
    </row>
    <row r="19459" spans="1:10" s="4" customFormat="1" ht="16" x14ac:dyDescent="0.2">
      <c r="A19459" s="4" t="s">
        <v>57854</v>
      </c>
      <c r="B19459" s="4" t="s">
        <v>57870</v>
      </c>
      <c r="C19459" s="4" t="s">
        <v>57871</v>
      </c>
      <c r="D19459" s="4">
        <v>1</v>
      </c>
      <c r="E19459" s="4">
        <f>159</f>
        <v>159</v>
      </c>
      <c r="F19459" s="4" t="s">
        <v>13</v>
      </c>
      <c r="G19459" s="4" t="s">
        <v>57834</v>
      </c>
      <c r="H19459" s="5" t="s">
        <v>57857</v>
      </c>
      <c r="I19459" s="4" t="s">
        <v>12628</v>
      </c>
      <c r="J19459" s="4" t="s">
        <v>57858</v>
      </c>
    </row>
    <row r="19460" spans="1:10" ht="16" x14ac:dyDescent="0.2">
      <c r="A19460" t="s">
        <v>21615</v>
      </c>
      <c r="B19460" t="s">
        <v>57872</v>
      </c>
      <c r="C19460" t="s">
        <v>57873</v>
      </c>
      <c r="D19460">
        <v>5</v>
      </c>
      <c r="E19460" t="s">
        <v>57874</v>
      </c>
      <c r="F19460" t="s">
        <v>13</v>
      </c>
      <c r="G19460" t="s">
        <v>57875</v>
      </c>
      <c r="H19460" s="3" t="s">
        <v>57876</v>
      </c>
      <c r="I19460" t="s">
        <v>19698</v>
      </c>
      <c r="J19460" t="s">
        <v>21620</v>
      </c>
    </row>
    <row r="19461" spans="1:10" ht="16" x14ac:dyDescent="0.2">
      <c r="A19461" t="s">
        <v>56594</v>
      </c>
      <c r="B19461" t="s">
        <v>57877</v>
      </c>
      <c r="C19461" t="s">
        <v>57878</v>
      </c>
      <c r="D19461">
        <v>2</v>
      </c>
      <c r="E19461" t="s">
        <v>13</v>
      </c>
      <c r="F19461" t="s">
        <v>13</v>
      </c>
      <c r="G19461" t="s">
        <v>57879</v>
      </c>
      <c r="H19461" s="3" t="s">
        <v>57880</v>
      </c>
      <c r="I19461" t="s">
        <v>7009</v>
      </c>
      <c r="J19461" t="s">
        <v>56599</v>
      </c>
    </row>
    <row r="19462" spans="1:10" ht="16" x14ac:dyDescent="0.2">
      <c r="A19462" t="s">
        <v>56594</v>
      </c>
      <c r="B19462" t="s">
        <v>57881</v>
      </c>
      <c r="C19462" t="s">
        <v>57882</v>
      </c>
      <c r="D19462">
        <v>4</v>
      </c>
      <c r="E19462" t="s">
        <v>13</v>
      </c>
      <c r="F19462" t="s">
        <v>13</v>
      </c>
      <c r="G19462" t="s">
        <v>57879</v>
      </c>
      <c r="H19462" s="3" t="s">
        <v>57883</v>
      </c>
      <c r="I19462" t="s">
        <v>7009</v>
      </c>
      <c r="J19462" t="s">
        <v>56599</v>
      </c>
    </row>
    <row r="19463" spans="1:10" ht="16" x14ac:dyDescent="0.2">
      <c r="A19463" t="s">
        <v>56594</v>
      </c>
      <c r="B19463" t="s">
        <v>57884</v>
      </c>
      <c r="C19463" t="s">
        <v>57885</v>
      </c>
      <c r="D19463">
        <v>1</v>
      </c>
      <c r="E19463" t="s">
        <v>13</v>
      </c>
      <c r="F19463" t="s">
        <v>13</v>
      </c>
      <c r="G19463" t="s">
        <v>57879</v>
      </c>
      <c r="H19463" s="3" t="s">
        <v>57880</v>
      </c>
      <c r="I19463" t="s">
        <v>7009</v>
      </c>
      <c r="J19463" t="s">
        <v>56599</v>
      </c>
    </row>
    <row r="19464" spans="1:10" ht="16" x14ac:dyDescent="0.2">
      <c r="A19464" t="s">
        <v>57886</v>
      </c>
      <c r="B19464" t="s">
        <v>57887</v>
      </c>
      <c r="C19464" t="s">
        <v>57888</v>
      </c>
      <c r="D19464">
        <v>2</v>
      </c>
      <c r="E19464" t="s">
        <v>13</v>
      </c>
      <c r="F19464" t="s">
        <v>13</v>
      </c>
      <c r="G19464" t="s">
        <v>57889</v>
      </c>
      <c r="H19464" s="3" t="s">
        <v>57890</v>
      </c>
      <c r="I19464" t="s">
        <v>3711</v>
      </c>
      <c r="J19464" t="s">
        <v>57891</v>
      </c>
    </row>
    <row r="19465" spans="1:10" ht="16" x14ac:dyDescent="0.2">
      <c r="A19465" t="s">
        <v>57886</v>
      </c>
      <c r="B19465" t="s">
        <v>57892</v>
      </c>
      <c r="C19465" t="s">
        <v>57893</v>
      </c>
      <c r="D19465">
        <v>1</v>
      </c>
      <c r="E19465" t="s">
        <v>13</v>
      </c>
      <c r="F19465" t="s">
        <v>13</v>
      </c>
      <c r="G19465" t="s">
        <v>57889</v>
      </c>
      <c r="H19465" s="3" t="s">
        <v>57890</v>
      </c>
      <c r="I19465" t="s">
        <v>3711</v>
      </c>
      <c r="J19465" t="s">
        <v>57891</v>
      </c>
    </row>
    <row r="19466" spans="1:10" ht="16" x14ac:dyDescent="0.2">
      <c r="A19466" t="s">
        <v>57886</v>
      </c>
      <c r="B19466" t="s">
        <v>57894</v>
      </c>
      <c r="C19466" t="s">
        <v>57895</v>
      </c>
      <c r="D19466">
        <v>3</v>
      </c>
      <c r="E19466" t="s">
        <v>13</v>
      </c>
      <c r="F19466" t="s">
        <v>13</v>
      </c>
      <c r="G19466" t="s">
        <v>57889</v>
      </c>
      <c r="H19466" s="3" t="s">
        <v>57890</v>
      </c>
      <c r="I19466" t="s">
        <v>3711</v>
      </c>
      <c r="J19466" t="s">
        <v>57891</v>
      </c>
    </row>
    <row r="19467" spans="1:10" ht="16" x14ac:dyDescent="0.2">
      <c r="A19467" t="s">
        <v>57896</v>
      </c>
      <c r="B19467" t="s">
        <v>57897</v>
      </c>
      <c r="C19467" t="s">
        <v>57898</v>
      </c>
      <c r="D19467">
        <v>3</v>
      </c>
      <c r="E19467" t="s">
        <v>1280</v>
      </c>
      <c r="F19467" t="s">
        <v>13</v>
      </c>
      <c r="G19467" t="s">
        <v>57899</v>
      </c>
      <c r="H19467" s="3" t="s">
        <v>57900</v>
      </c>
      <c r="I19467" t="s">
        <v>7009</v>
      </c>
      <c r="J19467" t="s">
        <v>57901</v>
      </c>
    </row>
    <row r="19468" spans="1:10" ht="16" x14ac:dyDescent="0.2">
      <c r="A19468" t="s">
        <v>57902</v>
      </c>
      <c r="B19468" t="s">
        <v>57903</v>
      </c>
      <c r="C19468" t="s">
        <v>57904</v>
      </c>
      <c r="D19468">
        <v>1</v>
      </c>
      <c r="E19468" t="s">
        <v>13</v>
      </c>
      <c r="F19468" t="s">
        <v>13</v>
      </c>
      <c r="G19468" t="s">
        <v>57905</v>
      </c>
      <c r="H19468" s="3" t="s">
        <v>57906</v>
      </c>
      <c r="I19468" t="s">
        <v>3711</v>
      </c>
      <c r="J19468" t="s">
        <v>57907</v>
      </c>
    </row>
    <row r="19469" spans="1:10" ht="16" x14ac:dyDescent="0.2">
      <c r="A19469" t="s">
        <v>57902</v>
      </c>
      <c r="B19469" t="s">
        <v>57908</v>
      </c>
      <c r="C19469" t="s">
        <v>57909</v>
      </c>
      <c r="D19469">
        <v>2</v>
      </c>
      <c r="E19469" t="s">
        <v>13</v>
      </c>
      <c r="F19469" t="s">
        <v>13</v>
      </c>
      <c r="G19469" t="s">
        <v>57905</v>
      </c>
      <c r="H19469" s="3" t="s">
        <v>57910</v>
      </c>
      <c r="I19469" t="s">
        <v>3711</v>
      </c>
      <c r="J19469" t="s">
        <v>57907</v>
      </c>
    </row>
    <row r="19470" spans="1:10" ht="16" x14ac:dyDescent="0.2">
      <c r="A19470" t="s">
        <v>56072</v>
      </c>
      <c r="B19470" t="s">
        <v>57911</v>
      </c>
      <c r="C19470" t="s">
        <v>57912</v>
      </c>
      <c r="D19470">
        <v>3</v>
      </c>
      <c r="E19470" t="s">
        <v>13</v>
      </c>
      <c r="F19470" t="s">
        <v>13</v>
      </c>
      <c r="G19470" t="s">
        <v>57913</v>
      </c>
      <c r="H19470" s="3" t="s">
        <v>57914</v>
      </c>
      <c r="I19470" t="s">
        <v>3711</v>
      </c>
      <c r="J19470" t="s">
        <v>56075</v>
      </c>
    </row>
    <row r="19471" spans="1:10" ht="16" x14ac:dyDescent="0.2">
      <c r="A19471" t="s">
        <v>57915</v>
      </c>
      <c r="B19471" t="s">
        <v>57916</v>
      </c>
      <c r="C19471" t="s">
        <v>57917</v>
      </c>
      <c r="D19471">
        <v>1</v>
      </c>
      <c r="E19471" t="s">
        <v>13</v>
      </c>
      <c r="F19471" t="s">
        <v>13</v>
      </c>
      <c r="G19471" t="s">
        <v>57913</v>
      </c>
      <c r="H19471" s="3" t="s">
        <v>57914</v>
      </c>
      <c r="I19471" t="s">
        <v>3711</v>
      </c>
      <c r="J19471" t="s">
        <v>57918</v>
      </c>
    </row>
    <row r="19472" spans="1:10" ht="16" x14ac:dyDescent="0.2">
      <c r="A19472" t="s">
        <v>57915</v>
      </c>
      <c r="B19472" t="s">
        <v>57919</v>
      </c>
      <c r="C19472" t="s">
        <v>57920</v>
      </c>
      <c r="D19472">
        <v>2</v>
      </c>
      <c r="E19472" t="s">
        <v>13</v>
      </c>
      <c r="F19472" t="s">
        <v>13</v>
      </c>
      <c r="G19472" t="s">
        <v>57913</v>
      </c>
      <c r="H19472" s="3" t="s">
        <v>57914</v>
      </c>
      <c r="I19472" t="s">
        <v>3711</v>
      </c>
      <c r="J19472" t="s">
        <v>57918</v>
      </c>
    </row>
    <row r="19473" spans="1:10" ht="16" x14ac:dyDescent="0.2">
      <c r="A19473" t="s">
        <v>57921</v>
      </c>
      <c r="B19473" t="s">
        <v>57922</v>
      </c>
      <c r="C19473" t="s">
        <v>57923</v>
      </c>
      <c r="D19473">
        <v>2</v>
      </c>
      <c r="E19473" t="s">
        <v>13</v>
      </c>
      <c r="F19473" t="s">
        <v>13</v>
      </c>
      <c r="G19473" t="s">
        <v>57913</v>
      </c>
      <c r="H19473" s="3" t="s">
        <v>57914</v>
      </c>
      <c r="I19473" t="s">
        <v>3711</v>
      </c>
      <c r="J19473" t="s">
        <v>57924</v>
      </c>
    </row>
    <row r="19474" spans="1:10" ht="16" x14ac:dyDescent="0.2">
      <c r="A19474" t="s">
        <v>56072</v>
      </c>
      <c r="B19474" t="s">
        <v>57925</v>
      </c>
      <c r="C19474" t="s">
        <v>57926</v>
      </c>
      <c r="D19474">
        <v>1</v>
      </c>
      <c r="E19474" t="s">
        <v>13</v>
      </c>
      <c r="F19474" t="s">
        <v>13</v>
      </c>
      <c r="G19474" t="s">
        <v>57913</v>
      </c>
      <c r="H19474" s="3" t="s">
        <v>57914</v>
      </c>
      <c r="I19474" t="s">
        <v>3711</v>
      </c>
      <c r="J19474" t="s">
        <v>56075</v>
      </c>
    </row>
    <row r="19475" spans="1:10" ht="16" x14ac:dyDescent="0.2">
      <c r="A19475" t="s">
        <v>57634</v>
      </c>
      <c r="B19475" t="s">
        <v>57927</v>
      </c>
      <c r="C19475" t="s">
        <v>57928</v>
      </c>
      <c r="D19475">
        <v>3</v>
      </c>
      <c r="E19475" t="s">
        <v>13</v>
      </c>
      <c r="F19475" t="s">
        <v>13</v>
      </c>
      <c r="G19475" t="s">
        <v>57913</v>
      </c>
      <c r="H19475" s="3" t="s">
        <v>57914</v>
      </c>
      <c r="I19475" t="s">
        <v>3711</v>
      </c>
      <c r="J19475" t="s">
        <v>57637</v>
      </c>
    </row>
    <row r="19476" spans="1:10" ht="16" x14ac:dyDescent="0.2">
      <c r="A19476" t="s">
        <v>57929</v>
      </c>
      <c r="B19476" t="s">
        <v>57911</v>
      </c>
      <c r="C19476" t="s">
        <v>57912</v>
      </c>
      <c r="D19476">
        <v>2</v>
      </c>
      <c r="E19476" t="s">
        <v>13</v>
      </c>
      <c r="F19476" t="s">
        <v>13</v>
      </c>
      <c r="G19476" t="s">
        <v>57913</v>
      </c>
      <c r="H19476" s="3" t="s">
        <v>57930</v>
      </c>
      <c r="I19476" t="s">
        <v>3711</v>
      </c>
      <c r="J19476" t="s">
        <v>57931</v>
      </c>
    </row>
    <row r="19477" spans="1:10" ht="16" x14ac:dyDescent="0.2">
      <c r="A19477" t="s">
        <v>57932</v>
      </c>
      <c r="B19477" t="s">
        <v>57933</v>
      </c>
      <c r="C19477" t="s">
        <v>57934</v>
      </c>
      <c r="D19477">
        <v>2</v>
      </c>
      <c r="E19477" t="s">
        <v>13</v>
      </c>
      <c r="F19477" t="s">
        <v>13</v>
      </c>
      <c r="G19477" t="s">
        <v>57913</v>
      </c>
      <c r="H19477" s="3" t="s">
        <v>57914</v>
      </c>
      <c r="I19477" t="s">
        <v>3711</v>
      </c>
      <c r="J19477" t="s">
        <v>57935</v>
      </c>
    </row>
    <row r="19478" spans="1:10" ht="16" x14ac:dyDescent="0.2">
      <c r="A19478" t="s">
        <v>57929</v>
      </c>
      <c r="B19478" t="s">
        <v>57925</v>
      </c>
      <c r="C19478" t="s">
        <v>57926</v>
      </c>
      <c r="D19478">
        <v>1</v>
      </c>
      <c r="E19478" t="s">
        <v>13</v>
      </c>
      <c r="F19478" t="s">
        <v>13</v>
      </c>
      <c r="G19478" t="s">
        <v>57913</v>
      </c>
      <c r="H19478" s="3" t="s">
        <v>57930</v>
      </c>
      <c r="I19478" t="s">
        <v>3711</v>
      </c>
      <c r="J19478" t="s">
        <v>57931</v>
      </c>
    </row>
    <row r="19479" spans="1:10" ht="16" x14ac:dyDescent="0.2">
      <c r="A19479" t="s">
        <v>57936</v>
      </c>
      <c r="B19479" t="s">
        <v>57937</v>
      </c>
      <c r="C19479" t="s">
        <v>57938</v>
      </c>
      <c r="D19479">
        <v>2</v>
      </c>
      <c r="E19479" t="s">
        <v>13</v>
      </c>
      <c r="F19479" t="s">
        <v>13</v>
      </c>
      <c r="G19479" t="s">
        <v>57913</v>
      </c>
      <c r="H19479" s="3" t="s">
        <v>57939</v>
      </c>
      <c r="I19479" t="s">
        <v>3711</v>
      </c>
      <c r="J19479" t="s">
        <v>57940</v>
      </c>
    </row>
    <row r="19480" spans="1:10" ht="16" x14ac:dyDescent="0.2">
      <c r="A19480" t="s">
        <v>57921</v>
      </c>
      <c r="B19480" t="s">
        <v>57941</v>
      </c>
      <c r="C19480" t="s">
        <v>57942</v>
      </c>
      <c r="D19480">
        <v>1</v>
      </c>
      <c r="E19480" t="s">
        <v>13</v>
      </c>
      <c r="F19480" t="s">
        <v>13</v>
      </c>
      <c r="G19480" t="s">
        <v>57913</v>
      </c>
      <c r="H19480" s="3" t="s">
        <v>57943</v>
      </c>
      <c r="I19480" t="s">
        <v>3711</v>
      </c>
      <c r="J19480" t="s">
        <v>57924</v>
      </c>
    </row>
    <row r="19481" spans="1:10" ht="16" x14ac:dyDescent="0.2">
      <c r="A19481" t="s">
        <v>57936</v>
      </c>
      <c r="B19481" t="s">
        <v>57922</v>
      </c>
      <c r="C19481" t="s">
        <v>57923</v>
      </c>
      <c r="D19481">
        <v>3</v>
      </c>
      <c r="E19481" t="s">
        <v>13</v>
      </c>
      <c r="F19481" t="s">
        <v>13</v>
      </c>
      <c r="G19481" t="s">
        <v>57913</v>
      </c>
      <c r="H19481" s="3" t="s">
        <v>57939</v>
      </c>
      <c r="I19481" t="s">
        <v>3711</v>
      </c>
      <c r="J19481" t="s">
        <v>57940</v>
      </c>
    </row>
    <row r="19482" spans="1:10" ht="16" x14ac:dyDescent="0.2">
      <c r="A19482" t="s">
        <v>57932</v>
      </c>
      <c r="B19482" t="s">
        <v>57925</v>
      </c>
      <c r="C19482" t="s">
        <v>57944</v>
      </c>
      <c r="D19482">
        <v>1</v>
      </c>
      <c r="E19482" t="s">
        <v>13</v>
      </c>
      <c r="F19482" t="s">
        <v>13</v>
      </c>
      <c r="G19482" t="s">
        <v>57913</v>
      </c>
      <c r="H19482" s="3" t="s">
        <v>57914</v>
      </c>
      <c r="I19482" t="s">
        <v>3711</v>
      </c>
      <c r="J19482" t="s">
        <v>57935</v>
      </c>
    </row>
    <row r="19483" spans="1:10" ht="16" x14ac:dyDescent="0.2">
      <c r="A19483" t="s">
        <v>57936</v>
      </c>
      <c r="B19483" t="s">
        <v>57941</v>
      </c>
      <c r="C19483" t="s">
        <v>57942</v>
      </c>
      <c r="D19483">
        <v>1</v>
      </c>
      <c r="E19483" t="s">
        <v>13</v>
      </c>
      <c r="F19483" t="s">
        <v>13</v>
      </c>
      <c r="G19483" t="s">
        <v>57913</v>
      </c>
      <c r="H19483" s="3" t="s">
        <v>57939</v>
      </c>
      <c r="I19483" t="s">
        <v>3711</v>
      </c>
      <c r="J19483" t="s">
        <v>57940</v>
      </c>
    </row>
    <row r="19484" spans="1:10" ht="16" x14ac:dyDescent="0.2">
      <c r="A19484" t="s">
        <v>57921</v>
      </c>
      <c r="B19484" t="s">
        <v>57937</v>
      </c>
      <c r="C19484" t="s">
        <v>57938</v>
      </c>
      <c r="D19484">
        <v>3</v>
      </c>
      <c r="E19484" t="s">
        <v>13</v>
      </c>
      <c r="F19484" t="s">
        <v>13</v>
      </c>
      <c r="G19484" t="s">
        <v>57913</v>
      </c>
      <c r="H19484" s="3" t="s">
        <v>57914</v>
      </c>
      <c r="I19484" t="s">
        <v>3711</v>
      </c>
      <c r="J19484" t="s">
        <v>57924</v>
      </c>
    </row>
    <row r="19485" spans="1:10" ht="16" x14ac:dyDescent="0.2">
      <c r="A19485" t="s">
        <v>57945</v>
      </c>
      <c r="B19485" t="s">
        <v>15963</v>
      </c>
      <c r="C19485" t="s">
        <v>15964</v>
      </c>
      <c r="D19485">
        <v>1</v>
      </c>
      <c r="E19485">
        <v>403</v>
      </c>
      <c r="F19485" t="s">
        <v>13</v>
      </c>
      <c r="G19485" t="s">
        <v>57946</v>
      </c>
      <c r="H19485" s="3" t="s">
        <v>57947</v>
      </c>
      <c r="I19485" t="s">
        <v>3711</v>
      </c>
      <c r="J19485" t="s">
        <v>57948</v>
      </c>
    </row>
    <row r="19486" spans="1:10" ht="16" x14ac:dyDescent="0.2">
      <c r="A19486" t="s">
        <v>57949</v>
      </c>
      <c r="B19486" t="s">
        <v>15963</v>
      </c>
      <c r="C19486" t="s">
        <v>15964</v>
      </c>
      <c r="D19486">
        <v>2</v>
      </c>
      <c r="E19486">
        <v>403</v>
      </c>
      <c r="F19486" t="s">
        <v>13</v>
      </c>
      <c r="G19486" t="s">
        <v>57946</v>
      </c>
      <c r="H19486" s="3" t="s">
        <v>57950</v>
      </c>
      <c r="I19486" t="s">
        <v>3711</v>
      </c>
      <c r="J19486" t="s">
        <v>57951</v>
      </c>
    </row>
    <row r="19487" spans="1:10" ht="16" x14ac:dyDescent="0.2">
      <c r="A19487" t="s">
        <v>57949</v>
      </c>
      <c r="B19487" t="s">
        <v>57952</v>
      </c>
      <c r="C19487" t="s">
        <v>57953</v>
      </c>
      <c r="D19487">
        <v>1</v>
      </c>
      <c r="E19487">
        <v>403</v>
      </c>
      <c r="F19487" t="s">
        <v>13</v>
      </c>
      <c r="G19487" t="s">
        <v>57946</v>
      </c>
      <c r="H19487" s="3" t="s">
        <v>57950</v>
      </c>
      <c r="I19487" t="s">
        <v>3711</v>
      </c>
      <c r="J19487" t="s">
        <v>57951</v>
      </c>
    </row>
    <row r="19488" spans="1:10" ht="16" x14ac:dyDescent="0.2">
      <c r="A19488" t="s">
        <v>57954</v>
      </c>
      <c r="B19488" t="s">
        <v>15963</v>
      </c>
      <c r="C19488" t="s">
        <v>15964</v>
      </c>
      <c r="D19488">
        <v>1</v>
      </c>
      <c r="E19488">
        <v>403</v>
      </c>
      <c r="F19488" t="s">
        <v>13</v>
      </c>
      <c r="G19488" t="s">
        <v>57946</v>
      </c>
      <c r="H19488" s="3" t="s">
        <v>57947</v>
      </c>
      <c r="I19488" t="s">
        <v>3711</v>
      </c>
      <c r="J19488" t="s">
        <v>57955</v>
      </c>
    </row>
    <row r="19489" spans="1:10" ht="16" x14ac:dyDescent="0.2">
      <c r="A19489" t="s">
        <v>57956</v>
      </c>
      <c r="B19489" t="s">
        <v>57957</v>
      </c>
      <c r="C19489" t="s">
        <v>57958</v>
      </c>
      <c r="D19489">
        <v>3</v>
      </c>
      <c r="E19489">
        <v>403</v>
      </c>
      <c r="F19489" t="s">
        <v>13</v>
      </c>
      <c r="G19489" t="s">
        <v>57946</v>
      </c>
      <c r="H19489" s="3" t="s">
        <v>57947</v>
      </c>
      <c r="I19489" t="s">
        <v>3711</v>
      </c>
      <c r="J19489" t="s">
        <v>57959</v>
      </c>
    </row>
    <row r="19490" spans="1:10" ht="16" x14ac:dyDescent="0.2">
      <c r="A19490" t="s">
        <v>56344</v>
      </c>
      <c r="B19490" t="s">
        <v>57960</v>
      </c>
      <c r="C19490" t="s">
        <v>57961</v>
      </c>
      <c r="D19490">
        <v>4</v>
      </c>
      <c r="E19490">
        <v>403</v>
      </c>
      <c r="F19490" t="s">
        <v>13</v>
      </c>
      <c r="G19490" t="s">
        <v>57946</v>
      </c>
      <c r="H19490" s="3" t="s">
        <v>57950</v>
      </c>
      <c r="I19490" t="s">
        <v>3711</v>
      </c>
      <c r="J19490" t="s">
        <v>56345</v>
      </c>
    </row>
    <row r="19491" spans="1:10" ht="16" x14ac:dyDescent="0.2">
      <c r="A19491" t="s">
        <v>57956</v>
      </c>
      <c r="B19491" t="s">
        <v>57952</v>
      </c>
      <c r="C19491" t="s">
        <v>57953</v>
      </c>
      <c r="D19491">
        <v>2</v>
      </c>
      <c r="E19491">
        <v>403</v>
      </c>
      <c r="F19491" t="s">
        <v>13</v>
      </c>
      <c r="G19491" t="s">
        <v>57946</v>
      </c>
      <c r="H19491" s="3" t="s">
        <v>57947</v>
      </c>
      <c r="I19491" t="s">
        <v>3711</v>
      </c>
      <c r="J19491" t="s">
        <v>57959</v>
      </c>
    </row>
    <row r="19492" spans="1:10" ht="16" x14ac:dyDescent="0.2">
      <c r="A19492" t="s">
        <v>57956</v>
      </c>
      <c r="B19492" t="s">
        <v>15963</v>
      </c>
      <c r="C19492" t="s">
        <v>15964</v>
      </c>
      <c r="D19492">
        <v>1</v>
      </c>
      <c r="E19492">
        <v>403</v>
      </c>
      <c r="F19492" t="s">
        <v>13</v>
      </c>
      <c r="G19492" t="s">
        <v>57946</v>
      </c>
      <c r="H19492" s="3" t="s">
        <v>57947</v>
      </c>
      <c r="I19492" t="s">
        <v>3711</v>
      </c>
      <c r="J19492" t="s">
        <v>57959</v>
      </c>
    </row>
    <row r="19493" spans="1:10" ht="16" x14ac:dyDescent="0.2">
      <c r="A19493" t="s">
        <v>10086</v>
      </c>
      <c r="B19493" t="s">
        <v>57962</v>
      </c>
      <c r="C19493" t="s">
        <v>57963</v>
      </c>
      <c r="D19493">
        <v>3</v>
      </c>
      <c r="E19493">
        <v>403</v>
      </c>
      <c r="F19493" t="s">
        <v>13</v>
      </c>
      <c r="G19493" t="s">
        <v>57946</v>
      </c>
      <c r="H19493" s="3" t="s">
        <v>57964</v>
      </c>
      <c r="I19493" t="s">
        <v>3711</v>
      </c>
      <c r="J19493" t="s">
        <v>10091</v>
      </c>
    </row>
    <row r="19494" spans="1:10" ht="16" x14ac:dyDescent="0.2">
      <c r="A19494" t="s">
        <v>57965</v>
      </c>
      <c r="B19494" t="s">
        <v>15963</v>
      </c>
      <c r="C19494" t="s">
        <v>15964</v>
      </c>
      <c r="D19494">
        <v>1</v>
      </c>
      <c r="E19494">
        <v>403</v>
      </c>
      <c r="F19494" t="s">
        <v>13</v>
      </c>
      <c r="G19494" t="s">
        <v>57946</v>
      </c>
      <c r="H19494" s="3" t="s">
        <v>57947</v>
      </c>
      <c r="I19494" t="s">
        <v>3711</v>
      </c>
      <c r="J19494" t="s">
        <v>57966</v>
      </c>
    </row>
    <row r="19495" spans="1:10" ht="16" x14ac:dyDescent="0.2">
      <c r="A19495" t="s">
        <v>57967</v>
      </c>
      <c r="B19495" t="s">
        <v>57952</v>
      </c>
      <c r="C19495" t="s">
        <v>57953</v>
      </c>
      <c r="D19495">
        <v>1</v>
      </c>
      <c r="E19495">
        <v>403</v>
      </c>
      <c r="F19495" t="s">
        <v>13</v>
      </c>
      <c r="G19495" t="s">
        <v>57946</v>
      </c>
      <c r="H19495" s="3" t="s">
        <v>57950</v>
      </c>
      <c r="I19495" t="s">
        <v>3711</v>
      </c>
      <c r="J19495" t="s">
        <v>57968</v>
      </c>
    </row>
    <row r="19496" spans="1:10" ht="16" x14ac:dyDescent="0.2">
      <c r="A19496" t="s">
        <v>57969</v>
      </c>
      <c r="B19496" t="s">
        <v>15963</v>
      </c>
      <c r="C19496" t="s">
        <v>15964</v>
      </c>
      <c r="D19496">
        <v>1</v>
      </c>
      <c r="E19496">
        <v>403</v>
      </c>
      <c r="F19496" t="s">
        <v>13</v>
      </c>
      <c r="G19496" t="s">
        <v>57946</v>
      </c>
      <c r="H19496" s="3" t="s">
        <v>57947</v>
      </c>
      <c r="I19496" t="s">
        <v>3711</v>
      </c>
      <c r="J19496" t="s">
        <v>57970</v>
      </c>
    </row>
    <row r="19497" spans="1:10" ht="16" x14ac:dyDescent="0.2">
      <c r="A19497" t="s">
        <v>57971</v>
      </c>
      <c r="B19497" t="s">
        <v>15963</v>
      </c>
      <c r="C19497" t="s">
        <v>15964</v>
      </c>
      <c r="D19497">
        <v>1</v>
      </c>
      <c r="E19497">
        <v>403</v>
      </c>
      <c r="F19497" t="s">
        <v>13</v>
      </c>
      <c r="G19497" t="s">
        <v>57946</v>
      </c>
      <c r="H19497" s="3" t="s">
        <v>57947</v>
      </c>
      <c r="I19497" t="s">
        <v>3711</v>
      </c>
      <c r="J19497" t="s">
        <v>57972</v>
      </c>
    </row>
    <row r="19498" spans="1:10" ht="16" x14ac:dyDescent="0.2">
      <c r="A19498" t="s">
        <v>57967</v>
      </c>
      <c r="B19498" t="s">
        <v>57957</v>
      </c>
      <c r="C19498" t="s">
        <v>57958</v>
      </c>
      <c r="D19498">
        <v>3</v>
      </c>
      <c r="E19498">
        <v>403</v>
      </c>
      <c r="F19498" t="s">
        <v>13</v>
      </c>
      <c r="G19498" t="s">
        <v>57946</v>
      </c>
      <c r="H19498" s="3" t="s">
        <v>57950</v>
      </c>
      <c r="I19498" t="s">
        <v>3711</v>
      </c>
      <c r="J19498" t="s">
        <v>57968</v>
      </c>
    </row>
    <row r="19499" spans="1:10" ht="16" x14ac:dyDescent="0.2">
      <c r="A19499" t="s">
        <v>57967</v>
      </c>
      <c r="B19499" t="s">
        <v>15963</v>
      </c>
      <c r="C19499" t="s">
        <v>15964</v>
      </c>
      <c r="D19499">
        <v>2</v>
      </c>
      <c r="E19499">
        <v>403</v>
      </c>
      <c r="F19499" t="s">
        <v>13</v>
      </c>
      <c r="G19499" t="s">
        <v>57946</v>
      </c>
      <c r="H19499" s="3" t="s">
        <v>57950</v>
      </c>
      <c r="I19499" t="s">
        <v>3711</v>
      </c>
      <c r="J19499" t="s">
        <v>57968</v>
      </c>
    </row>
    <row r="19500" spans="1:10" ht="16" x14ac:dyDescent="0.2">
      <c r="A19500" t="s">
        <v>57949</v>
      </c>
      <c r="B19500" t="s">
        <v>57957</v>
      </c>
      <c r="C19500" t="s">
        <v>57958</v>
      </c>
      <c r="D19500">
        <v>3</v>
      </c>
      <c r="E19500">
        <v>403</v>
      </c>
      <c r="F19500" t="s">
        <v>13</v>
      </c>
      <c r="G19500" t="s">
        <v>57946</v>
      </c>
      <c r="H19500" s="3" t="s">
        <v>57950</v>
      </c>
      <c r="I19500" t="s">
        <v>3711</v>
      </c>
      <c r="J19500" t="s">
        <v>57951</v>
      </c>
    </row>
    <row r="19501" spans="1:10" ht="32" x14ac:dyDescent="0.2">
      <c r="A19501" t="s">
        <v>57973</v>
      </c>
      <c r="B19501" t="s">
        <v>57974</v>
      </c>
      <c r="C19501" t="s">
        <v>57975</v>
      </c>
      <c r="D19501">
        <v>1</v>
      </c>
      <c r="E19501">
        <v>403</v>
      </c>
      <c r="F19501" t="s">
        <v>13</v>
      </c>
      <c r="G19501" t="s">
        <v>57946</v>
      </c>
      <c r="H19501" s="3" t="s">
        <v>57976</v>
      </c>
      <c r="I19501" t="s">
        <v>12664</v>
      </c>
      <c r="J19501" t="s">
        <v>57977</v>
      </c>
    </row>
    <row r="19502" spans="1:10" ht="16" x14ac:dyDescent="0.2">
      <c r="A19502" t="s">
        <v>10092</v>
      </c>
      <c r="B19502" t="s">
        <v>57962</v>
      </c>
      <c r="C19502" t="s">
        <v>57963</v>
      </c>
      <c r="D19502">
        <v>3</v>
      </c>
      <c r="E19502">
        <v>403</v>
      </c>
      <c r="F19502" t="s">
        <v>13</v>
      </c>
      <c r="G19502" t="s">
        <v>57946</v>
      </c>
      <c r="H19502" s="3" t="s">
        <v>57978</v>
      </c>
      <c r="I19502" t="s">
        <v>3711</v>
      </c>
      <c r="J19502" t="s">
        <v>10094</v>
      </c>
    </row>
    <row r="19503" spans="1:10" ht="16" x14ac:dyDescent="0.2">
      <c r="A19503" t="s">
        <v>56339</v>
      </c>
      <c r="B19503" t="s">
        <v>57979</v>
      </c>
      <c r="C19503" t="s">
        <v>57980</v>
      </c>
      <c r="D19503">
        <v>4</v>
      </c>
      <c r="E19503">
        <v>403</v>
      </c>
      <c r="F19503" t="s">
        <v>13</v>
      </c>
      <c r="G19503" t="s">
        <v>57946</v>
      </c>
      <c r="H19503" s="3" t="s">
        <v>57950</v>
      </c>
      <c r="I19503" t="s">
        <v>3711</v>
      </c>
      <c r="J19503" t="s">
        <v>56343</v>
      </c>
    </row>
    <row r="19504" spans="1:10" ht="16" x14ac:dyDescent="0.2">
      <c r="A19504" t="s">
        <v>10092</v>
      </c>
      <c r="B19504" t="s">
        <v>57981</v>
      </c>
      <c r="C19504" t="s">
        <v>57982</v>
      </c>
      <c r="D19504">
        <v>4</v>
      </c>
      <c r="E19504">
        <v>403</v>
      </c>
      <c r="F19504" t="s">
        <v>13</v>
      </c>
      <c r="G19504" t="s">
        <v>57946</v>
      </c>
      <c r="H19504" s="3" t="s">
        <v>57983</v>
      </c>
      <c r="I19504" t="s">
        <v>3711</v>
      </c>
      <c r="J19504" t="s">
        <v>10094</v>
      </c>
    </row>
    <row r="19505" spans="1:10" ht="16" x14ac:dyDescent="0.2">
      <c r="A19505" t="s">
        <v>56344</v>
      </c>
      <c r="B19505" t="s">
        <v>57984</v>
      </c>
      <c r="C19505" t="s">
        <v>57985</v>
      </c>
      <c r="D19505">
        <v>1</v>
      </c>
      <c r="E19505">
        <v>403</v>
      </c>
      <c r="F19505" t="s">
        <v>13</v>
      </c>
      <c r="G19505" t="s">
        <v>57946</v>
      </c>
      <c r="H19505" s="3" t="s">
        <v>57950</v>
      </c>
      <c r="I19505" t="s">
        <v>3711</v>
      </c>
      <c r="J19505" t="s">
        <v>56345</v>
      </c>
    </row>
    <row r="19506" spans="1:10" ht="16" x14ac:dyDescent="0.2">
      <c r="A19506" t="s">
        <v>57973</v>
      </c>
      <c r="B19506" t="s">
        <v>57986</v>
      </c>
      <c r="C19506" t="s">
        <v>57987</v>
      </c>
      <c r="D19506">
        <v>2</v>
      </c>
      <c r="E19506">
        <v>403</v>
      </c>
      <c r="F19506" t="s">
        <v>13</v>
      </c>
      <c r="G19506" t="s">
        <v>57946</v>
      </c>
      <c r="H19506" s="3" t="s">
        <v>57988</v>
      </c>
      <c r="I19506" t="s">
        <v>3711</v>
      </c>
      <c r="J19506" t="s">
        <v>57977</v>
      </c>
    </row>
    <row r="19507" spans="1:10" ht="16" x14ac:dyDescent="0.2">
      <c r="A19507" t="s">
        <v>51079</v>
      </c>
      <c r="B19507" t="s">
        <v>57989</v>
      </c>
      <c r="C19507" t="s">
        <v>57990</v>
      </c>
      <c r="D19507">
        <v>2</v>
      </c>
      <c r="E19507" t="s">
        <v>637</v>
      </c>
      <c r="F19507" t="s">
        <v>13</v>
      </c>
      <c r="G19507" t="s">
        <v>57991</v>
      </c>
      <c r="H19507" s="3" t="s">
        <v>57992</v>
      </c>
      <c r="I19507" t="s">
        <v>4915</v>
      </c>
      <c r="J19507" t="s">
        <v>51082</v>
      </c>
    </row>
    <row r="19508" spans="1:10" ht="16" x14ac:dyDescent="0.2">
      <c r="A19508" t="s">
        <v>12659</v>
      </c>
      <c r="B19508" t="s">
        <v>57993</v>
      </c>
      <c r="C19508" t="s">
        <v>57994</v>
      </c>
      <c r="D19508">
        <v>1</v>
      </c>
      <c r="E19508" t="s">
        <v>13</v>
      </c>
      <c r="F19508" t="s">
        <v>13</v>
      </c>
      <c r="G19508" t="s">
        <v>57995</v>
      </c>
      <c r="H19508" s="3" t="s">
        <v>57996</v>
      </c>
      <c r="I19508" t="s">
        <v>12664</v>
      </c>
      <c r="J19508" t="s">
        <v>12665</v>
      </c>
    </row>
    <row r="19509" spans="1:10" ht="16" x14ac:dyDescent="0.2">
      <c r="A19509" t="s">
        <v>12659</v>
      </c>
      <c r="B19509" t="s">
        <v>57997</v>
      </c>
      <c r="C19509" t="s">
        <v>57998</v>
      </c>
      <c r="D19509">
        <v>3</v>
      </c>
      <c r="E19509" t="s">
        <v>13</v>
      </c>
      <c r="F19509" t="s">
        <v>13</v>
      </c>
      <c r="G19509" t="s">
        <v>57995</v>
      </c>
      <c r="H19509" s="3" t="s">
        <v>57996</v>
      </c>
      <c r="I19509" t="s">
        <v>12664</v>
      </c>
      <c r="J19509" t="s">
        <v>12665</v>
      </c>
    </row>
    <row r="19510" spans="1:10" ht="16" x14ac:dyDescent="0.2">
      <c r="A19510" t="s">
        <v>12659</v>
      </c>
      <c r="B19510" t="s">
        <v>57999</v>
      </c>
      <c r="C19510" t="s">
        <v>58000</v>
      </c>
      <c r="D19510">
        <v>2</v>
      </c>
      <c r="E19510" t="s">
        <v>13</v>
      </c>
      <c r="F19510" t="s">
        <v>13</v>
      </c>
      <c r="G19510" t="s">
        <v>57995</v>
      </c>
      <c r="H19510" s="3" t="s">
        <v>57996</v>
      </c>
      <c r="I19510" t="s">
        <v>12664</v>
      </c>
      <c r="J19510" t="s">
        <v>12665</v>
      </c>
    </row>
    <row r="19511" spans="1:10" ht="16" x14ac:dyDescent="0.2">
      <c r="A19511" t="s">
        <v>57825</v>
      </c>
      <c r="B19511" t="s">
        <v>58001</v>
      </c>
      <c r="C19511" t="s">
        <v>58002</v>
      </c>
      <c r="D19511">
        <v>3</v>
      </c>
      <c r="E19511" t="s">
        <v>13</v>
      </c>
      <c r="F19511" t="s">
        <v>13</v>
      </c>
      <c r="G19511" t="s">
        <v>58003</v>
      </c>
      <c r="H19511" s="3" t="s">
        <v>58004</v>
      </c>
      <c r="I19511" t="s">
        <v>3711</v>
      </c>
      <c r="J19511" t="s">
        <v>57829</v>
      </c>
    </row>
    <row r="19512" spans="1:10" ht="16" x14ac:dyDescent="0.2">
      <c r="A19512" t="s">
        <v>58005</v>
      </c>
      <c r="B19512" t="s">
        <v>58006</v>
      </c>
      <c r="C19512" t="s">
        <v>58007</v>
      </c>
      <c r="D19512">
        <v>1</v>
      </c>
      <c r="E19512" t="s">
        <v>13</v>
      </c>
      <c r="F19512" t="s">
        <v>13</v>
      </c>
      <c r="G19512" t="s">
        <v>58003</v>
      </c>
      <c r="H19512" s="3" t="s">
        <v>58004</v>
      </c>
      <c r="I19512" t="s">
        <v>3711</v>
      </c>
      <c r="J19512" t="s">
        <v>58008</v>
      </c>
    </row>
    <row r="19513" spans="1:10" ht="16" x14ac:dyDescent="0.2">
      <c r="A19513" t="s">
        <v>57018</v>
      </c>
      <c r="B19513" t="s">
        <v>58009</v>
      </c>
      <c r="C19513" t="s">
        <v>58010</v>
      </c>
      <c r="D19513">
        <v>2</v>
      </c>
      <c r="E19513" t="s">
        <v>13</v>
      </c>
      <c r="F19513" t="s">
        <v>13</v>
      </c>
      <c r="G19513" t="s">
        <v>58003</v>
      </c>
      <c r="H19513" s="3" t="s">
        <v>58011</v>
      </c>
      <c r="I19513" t="s">
        <v>3711</v>
      </c>
      <c r="J19513" t="s">
        <v>57019</v>
      </c>
    </row>
    <row r="19514" spans="1:10" ht="16" x14ac:dyDescent="0.2">
      <c r="A19514" t="s">
        <v>57653</v>
      </c>
      <c r="B19514" t="s">
        <v>58012</v>
      </c>
      <c r="C19514" t="s">
        <v>58013</v>
      </c>
      <c r="D19514">
        <v>2</v>
      </c>
      <c r="E19514" t="s">
        <v>13</v>
      </c>
      <c r="F19514" t="s">
        <v>13</v>
      </c>
      <c r="G19514" t="s">
        <v>58003</v>
      </c>
      <c r="H19514" s="3" t="s">
        <v>58014</v>
      </c>
      <c r="I19514" t="s">
        <v>3711</v>
      </c>
      <c r="J19514" t="s">
        <v>57657</v>
      </c>
    </row>
    <row r="19515" spans="1:10" ht="32" x14ac:dyDescent="0.2">
      <c r="A19515" t="s">
        <v>57680</v>
      </c>
      <c r="B19515" t="s">
        <v>57707</v>
      </c>
      <c r="C19515" t="s">
        <v>57708</v>
      </c>
      <c r="D19515">
        <v>1</v>
      </c>
      <c r="E19515" t="s">
        <v>13</v>
      </c>
      <c r="F19515" t="s">
        <v>13</v>
      </c>
      <c r="G19515" t="s">
        <v>58015</v>
      </c>
      <c r="H19515" s="3" t="s">
        <v>58016</v>
      </c>
      <c r="I19515" t="s">
        <v>3711</v>
      </c>
      <c r="J19515" t="s">
        <v>57684</v>
      </c>
    </row>
    <row r="19516" spans="1:10" ht="16" x14ac:dyDescent="0.2">
      <c r="A19516" t="s">
        <v>58017</v>
      </c>
      <c r="B19516" t="s">
        <v>58018</v>
      </c>
      <c r="C19516" t="s">
        <v>58019</v>
      </c>
      <c r="D19516">
        <v>1</v>
      </c>
      <c r="E19516" t="s">
        <v>13</v>
      </c>
      <c r="F19516" t="s">
        <v>13</v>
      </c>
      <c r="G19516" t="s">
        <v>58020</v>
      </c>
      <c r="H19516" s="3" t="s">
        <v>58021</v>
      </c>
      <c r="I19516" t="s">
        <v>3711</v>
      </c>
      <c r="J19516" t="s">
        <v>58022</v>
      </c>
    </row>
    <row r="19517" spans="1:10" ht="16" x14ac:dyDescent="0.2">
      <c r="A19517" t="s">
        <v>58017</v>
      </c>
      <c r="B19517" t="s">
        <v>58023</v>
      </c>
      <c r="C19517" t="s">
        <v>58024</v>
      </c>
      <c r="D19517">
        <v>3</v>
      </c>
      <c r="E19517" t="s">
        <v>13</v>
      </c>
      <c r="F19517" t="s">
        <v>13</v>
      </c>
      <c r="G19517" t="s">
        <v>58020</v>
      </c>
      <c r="H19517" s="3" t="s">
        <v>58021</v>
      </c>
      <c r="I19517" t="s">
        <v>3711</v>
      </c>
      <c r="J19517" t="s">
        <v>58022</v>
      </c>
    </row>
    <row r="19518" spans="1:10" ht="16" x14ac:dyDescent="0.2">
      <c r="A19518" t="s">
        <v>56401</v>
      </c>
      <c r="B19518" t="s">
        <v>58025</v>
      </c>
      <c r="C19518" t="s">
        <v>58026</v>
      </c>
      <c r="D19518">
        <v>3</v>
      </c>
      <c r="E19518" t="s">
        <v>13</v>
      </c>
      <c r="F19518" t="s">
        <v>13</v>
      </c>
      <c r="G19518" t="s">
        <v>58020</v>
      </c>
      <c r="H19518" s="3" t="s">
        <v>58027</v>
      </c>
      <c r="I19518" t="s">
        <v>3711</v>
      </c>
      <c r="J19518" t="s">
        <v>56405</v>
      </c>
    </row>
    <row r="19519" spans="1:10" ht="16" x14ac:dyDescent="0.2">
      <c r="A19519" t="s">
        <v>58017</v>
      </c>
      <c r="B19519" t="s">
        <v>58028</v>
      </c>
      <c r="C19519" t="s">
        <v>58029</v>
      </c>
      <c r="D19519">
        <v>2</v>
      </c>
      <c r="E19519" t="s">
        <v>13</v>
      </c>
      <c r="F19519" t="s">
        <v>13</v>
      </c>
      <c r="G19519" t="s">
        <v>58020</v>
      </c>
      <c r="H19519" s="3" t="s">
        <v>58021</v>
      </c>
      <c r="I19519" t="s">
        <v>3711</v>
      </c>
      <c r="J19519" t="s">
        <v>58022</v>
      </c>
    </row>
    <row r="19520" spans="1:10" ht="16" x14ac:dyDescent="0.2">
      <c r="A19520" t="s">
        <v>57747</v>
      </c>
      <c r="B19520" t="s">
        <v>58030</v>
      </c>
      <c r="C19520" t="s">
        <v>58031</v>
      </c>
      <c r="D19520">
        <v>1</v>
      </c>
      <c r="E19520" t="s">
        <v>1820</v>
      </c>
      <c r="F19520" t="s">
        <v>13</v>
      </c>
      <c r="G19520" t="s">
        <v>58032</v>
      </c>
      <c r="H19520" s="3" t="s">
        <v>58033</v>
      </c>
      <c r="I19520" t="s">
        <v>7009</v>
      </c>
      <c r="J19520" t="s">
        <v>57751</v>
      </c>
    </row>
    <row r="19521" spans="1:10" ht="16" x14ac:dyDescent="0.2">
      <c r="A19521" t="s">
        <v>57747</v>
      </c>
      <c r="B19521" t="s">
        <v>58034</v>
      </c>
      <c r="C19521" t="s">
        <v>58035</v>
      </c>
      <c r="D19521">
        <v>2</v>
      </c>
      <c r="E19521" t="s">
        <v>1820</v>
      </c>
      <c r="F19521" t="s">
        <v>13</v>
      </c>
      <c r="G19521" t="s">
        <v>58032</v>
      </c>
      <c r="H19521" s="3" t="s">
        <v>58036</v>
      </c>
      <c r="I19521" t="s">
        <v>7009</v>
      </c>
      <c r="J19521" t="s">
        <v>57751</v>
      </c>
    </row>
    <row r="19522" spans="1:10" ht="32" x14ac:dyDescent="0.2">
      <c r="A19522" t="s">
        <v>57747</v>
      </c>
      <c r="B19522" t="s">
        <v>58037</v>
      </c>
      <c r="C19522" t="s">
        <v>58038</v>
      </c>
      <c r="D19522">
        <v>3</v>
      </c>
      <c r="E19522" t="s">
        <v>1820</v>
      </c>
      <c r="F19522" t="s">
        <v>13</v>
      </c>
      <c r="G19522" t="s">
        <v>58032</v>
      </c>
      <c r="H19522" s="3" t="s">
        <v>58039</v>
      </c>
      <c r="I19522" t="s">
        <v>7009</v>
      </c>
      <c r="J19522" t="s">
        <v>57751</v>
      </c>
    </row>
    <row r="19523" spans="1:10" ht="16" x14ac:dyDescent="0.2">
      <c r="A19523" t="s">
        <v>21390</v>
      </c>
      <c r="B19523" t="s">
        <v>10907</v>
      </c>
      <c r="C19523" t="s">
        <v>10908</v>
      </c>
      <c r="D19523">
        <v>1</v>
      </c>
      <c r="E19523" t="s">
        <v>1045</v>
      </c>
      <c r="F19523" t="s">
        <v>13</v>
      </c>
      <c r="G19523" t="s">
        <v>58040</v>
      </c>
      <c r="H19523" s="3" t="s">
        <v>58041</v>
      </c>
      <c r="I19523" t="s">
        <v>7009</v>
      </c>
      <c r="J19523" t="s">
        <v>21395</v>
      </c>
    </row>
    <row r="19524" spans="1:10" ht="16" x14ac:dyDescent="0.2">
      <c r="A19524" t="s">
        <v>12612</v>
      </c>
      <c r="B19524" t="s">
        <v>58042</v>
      </c>
      <c r="C19524" t="s">
        <v>58043</v>
      </c>
      <c r="D19524">
        <v>4</v>
      </c>
      <c r="E19524" t="s">
        <v>1045</v>
      </c>
      <c r="F19524" t="s">
        <v>13</v>
      </c>
      <c r="G19524" t="s">
        <v>58040</v>
      </c>
      <c r="H19524" s="3" t="s">
        <v>58044</v>
      </c>
      <c r="I19524" t="s">
        <v>7009</v>
      </c>
      <c r="J19524" t="s">
        <v>12616</v>
      </c>
    </row>
    <row r="19525" spans="1:10" ht="16" x14ac:dyDescent="0.2">
      <c r="A19525" t="s">
        <v>7034</v>
      </c>
      <c r="B19525" t="s">
        <v>58045</v>
      </c>
      <c r="C19525" t="s">
        <v>58046</v>
      </c>
      <c r="D19525">
        <v>3</v>
      </c>
      <c r="E19525" t="s">
        <v>1045</v>
      </c>
      <c r="F19525" t="s">
        <v>13</v>
      </c>
      <c r="G19525" t="s">
        <v>58040</v>
      </c>
      <c r="H19525" s="3" t="s">
        <v>58047</v>
      </c>
      <c r="I19525" t="s">
        <v>7009</v>
      </c>
      <c r="J19525" t="s">
        <v>7039</v>
      </c>
    </row>
    <row r="19526" spans="1:10" ht="16" x14ac:dyDescent="0.2">
      <c r="A19526" t="s">
        <v>57145</v>
      </c>
      <c r="B19526" t="s">
        <v>58048</v>
      </c>
      <c r="C19526" t="s">
        <v>58049</v>
      </c>
      <c r="D19526">
        <v>3</v>
      </c>
      <c r="E19526" t="s">
        <v>13</v>
      </c>
      <c r="F19526" t="s">
        <v>13</v>
      </c>
      <c r="G19526" t="s">
        <v>58050</v>
      </c>
      <c r="H19526" s="3" t="s">
        <v>58051</v>
      </c>
      <c r="I19526" t="s">
        <v>3711</v>
      </c>
      <c r="J19526" t="s">
        <v>57149</v>
      </c>
    </row>
    <row r="19527" spans="1:10" ht="16" x14ac:dyDescent="0.2">
      <c r="A19527" t="s">
        <v>58052</v>
      </c>
      <c r="B19527" t="s">
        <v>58053</v>
      </c>
      <c r="C19527" t="s">
        <v>58054</v>
      </c>
      <c r="D19527">
        <v>1</v>
      </c>
      <c r="E19527" t="s">
        <v>13</v>
      </c>
      <c r="F19527" t="s">
        <v>13</v>
      </c>
      <c r="G19527" t="s">
        <v>58050</v>
      </c>
      <c r="H19527" s="3" t="s">
        <v>58055</v>
      </c>
      <c r="I19527" t="s">
        <v>3711</v>
      </c>
      <c r="J19527" t="s">
        <v>58056</v>
      </c>
    </row>
    <row r="19528" spans="1:10" ht="32" x14ac:dyDescent="0.2">
      <c r="A19528" t="s">
        <v>58057</v>
      </c>
      <c r="B19528" t="s">
        <v>57146</v>
      </c>
      <c r="C19528" t="s">
        <v>57147</v>
      </c>
      <c r="D19528">
        <v>2</v>
      </c>
      <c r="E19528" t="s">
        <v>13</v>
      </c>
      <c r="F19528" t="s">
        <v>13</v>
      </c>
      <c r="G19528" t="s">
        <v>58050</v>
      </c>
      <c r="H19528" s="3" t="s">
        <v>58058</v>
      </c>
      <c r="I19528" t="s">
        <v>3711</v>
      </c>
      <c r="J19528" t="s">
        <v>58059</v>
      </c>
    </row>
    <row r="19529" spans="1:10" ht="32" x14ac:dyDescent="0.2">
      <c r="A19529" t="s">
        <v>58060</v>
      </c>
      <c r="B19529" t="s">
        <v>58061</v>
      </c>
      <c r="C19529" t="s">
        <v>58062</v>
      </c>
      <c r="D19529">
        <v>1</v>
      </c>
      <c r="E19529" t="s">
        <v>13</v>
      </c>
      <c r="F19529" t="s">
        <v>13</v>
      </c>
      <c r="G19529" t="s">
        <v>58050</v>
      </c>
      <c r="H19529" s="3" t="s">
        <v>58063</v>
      </c>
      <c r="I19529" t="s">
        <v>3711</v>
      </c>
      <c r="J19529" t="s">
        <v>58064</v>
      </c>
    </row>
    <row r="19530" spans="1:10" ht="16" x14ac:dyDescent="0.2">
      <c r="A19530" t="s">
        <v>57145</v>
      </c>
      <c r="B19530" t="s">
        <v>58061</v>
      </c>
      <c r="C19530" t="s">
        <v>58062</v>
      </c>
      <c r="D19530">
        <v>1</v>
      </c>
      <c r="E19530" t="s">
        <v>13</v>
      </c>
      <c r="F19530" t="s">
        <v>13</v>
      </c>
      <c r="G19530" t="s">
        <v>58050</v>
      </c>
      <c r="H19530" s="3" t="s">
        <v>58051</v>
      </c>
      <c r="I19530" t="s">
        <v>3711</v>
      </c>
      <c r="J19530" t="s">
        <v>57149</v>
      </c>
    </row>
    <row r="19531" spans="1:10" ht="16" x14ac:dyDescent="0.2">
      <c r="A19531" t="s">
        <v>58052</v>
      </c>
      <c r="B19531" t="s">
        <v>58065</v>
      </c>
      <c r="C19531" t="s">
        <v>58066</v>
      </c>
      <c r="D19531">
        <v>2</v>
      </c>
      <c r="E19531" t="s">
        <v>13</v>
      </c>
      <c r="F19531" t="s">
        <v>13</v>
      </c>
      <c r="G19531" t="s">
        <v>58050</v>
      </c>
      <c r="H19531" s="3" t="s">
        <v>58055</v>
      </c>
      <c r="I19531" t="s">
        <v>3711</v>
      </c>
      <c r="J19531" t="s">
        <v>58056</v>
      </c>
    </row>
    <row r="19532" spans="1:10" ht="32" x14ac:dyDescent="0.2">
      <c r="A19532" t="s">
        <v>58060</v>
      </c>
      <c r="B19532" t="s">
        <v>58067</v>
      </c>
      <c r="C19532" t="s">
        <v>58068</v>
      </c>
      <c r="D19532">
        <v>2</v>
      </c>
      <c r="E19532" t="s">
        <v>13</v>
      </c>
      <c r="F19532" t="s">
        <v>13</v>
      </c>
      <c r="G19532" t="s">
        <v>58050</v>
      </c>
      <c r="H19532" s="3" t="s">
        <v>58063</v>
      </c>
      <c r="I19532" t="s">
        <v>3711</v>
      </c>
      <c r="J19532" t="s">
        <v>58064</v>
      </c>
    </row>
    <row r="19533" spans="1:10" ht="32" x14ac:dyDescent="0.2">
      <c r="A19533" t="s">
        <v>58057</v>
      </c>
      <c r="B19533" t="s">
        <v>58061</v>
      </c>
      <c r="C19533" t="s">
        <v>58062</v>
      </c>
      <c r="D19533">
        <v>1</v>
      </c>
      <c r="E19533" t="s">
        <v>13</v>
      </c>
      <c r="F19533" t="s">
        <v>13</v>
      </c>
      <c r="G19533" t="s">
        <v>58050</v>
      </c>
      <c r="H19533" s="3" t="s">
        <v>58063</v>
      </c>
      <c r="I19533" t="s">
        <v>3711</v>
      </c>
      <c r="J19533" t="s">
        <v>58059</v>
      </c>
    </row>
    <row r="19534" spans="1:10" ht="16" x14ac:dyDescent="0.2">
      <c r="A19534" t="s">
        <v>58052</v>
      </c>
      <c r="B19534" t="s">
        <v>58069</v>
      </c>
      <c r="C19534" t="s">
        <v>58070</v>
      </c>
      <c r="D19534">
        <v>3</v>
      </c>
      <c r="E19534" t="s">
        <v>13</v>
      </c>
      <c r="F19534" t="s">
        <v>13</v>
      </c>
      <c r="G19534" t="s">
        <v>58050</v>
      </c>
      <c r="H19534" s="3" t="s">
        <v>58071</v>
      </c>
      <c r="I19534" t="s">
        <v>3711</v>
      </c>
      <c r="J19534" t="s">
        <v>58056</v>
      </c>
    </row>
    <row r="19535" spans="1:10" ht="16" x14ac:dyDescent="0.2">
      <c r="A19535" t="s">
        <v>58072</v>
      </c>
      <c r="B19535" t="s">
        <v>58073</v>
      </c>
      <c r="C19535" t="s">
        <v>58074</v>
      </c>
      <c r="D19535">
        <v>5</v>
      </c>
      <c r="E19535" t="s">
        <v>730</v>
      </c>
      <c r="F19535" t="s">
        <v>13</v>
      </c>
      <c r="G19535" t="s">
        <v>58075</v>
      </c>
      <c r="H19535" s="3" t="s">
        <v>58076</v>
      </c>
      <c r="I19535" t="s">
        <v>3711</v>
      </c>
      <c r="J19535" t="s">
        <v>58077</v>
      </c>
    </row>
    <row r="19536" spans="1:10" ht="16" x14ac:dyDescent="0.2">
      <c r="A19536" t="s">
        <v>58072</v>
      </c>
      <c r="B19536" t="s">
        <v>58078</v>
      </c>
      <c r="C19536" t="s">
        <v>58079</v>
      </c>
      <c r="D19536">
        <v>1</v>
      </c>
      <c r="E19536" t="s">
        <v>730</v>
      </c>
      <c r="F19536" t="s">
        <v>13</v>
      </c>
      <c r="G19536" t="s">
        <v>58075</v>
      </c>
      <c r="H19536" s="3" t="s">
        <v>58076</v>
      </c>
      <c r="I19536" t="s">
        <v>3711</v>
      </c>
      <c r="J19536" t="s">
        <v>58077</v>
      </c>
    </row>
    <row r="19537" spans="1:10" ht="16" x14ac:dyDescent="0.2">
      <c r="A19537" t="s">
        <v>58072</v>
      </c>
      <c r="B19537" t="s">
        <v>58080</v>
      </c>
      <c r="C19537" t="s">
        <v>58081</v>
      </c>
      <c r="D19537">
        <v>3</v>
      </c>
      <c r="E19537" t="s">
        <v>730</v>
      </c>
      <c r="F19537" t="s">
        <v>13</v>
      </c>
      <c r="G19537" t="s">
        <v>58075</v>
      </c>
      <c r="H19537" s="3" t="s">
        <v>58076</v>
      </c>
      <c r="I19537" t="s">
        <v>3711</v>
      </c>
      <c r="J19537" t="s">
        <v>58077</v>
      </c>
    </row>
    <row r="19538" spans="1:10" ht="16" x14ac:dyDescent="0.2">
      <c r="A19538" t="s">
        <v>58072</v>
      </c>
      <c r="B19538" t="s">
        <v>58082</v>
      </c>
      <c r="C19538" t="s">
        <v>58083</v>
      </c>
      <c r="D19538">
        <v>4</v>
      </c>
      <c r="E19538" t="s">
        <v>730</v>
      </c>
      <c r="F19538" t="s">
        <v>13</v>
      </c>
      <c r="G19538" t="s">
        <v>58075</v>
      </c>
      <c r="H19538" s="3" t="s">
        <v>58076</v>
      </c>
      <c r="I19538" t="s">
        <v>3711</v>
      </c>
      <c r="J19538" t="s">
        <v>58077</v>
      </c>
    </row>
    <row r="19539" spans="1:10" ht="16" x14ac:dyDescent="0.2">
      <c r="A19539" t="s">
        <v>58084</v>
      </c>
      <c r="B19539" t="s">
        <v>36348</v>
      </c>
      <c r="C19539" t="s">
        <v>36349</v>
      </c>
      <c r="D19539">
        <v>1</v>
      </c>
      <c r="E19539" t="s">
        <v>730</v>
      </c>
      <c r="F19539" t="s">
        <v>13</v>
      </c>
      <c r="G19539" t="s">
        <v>58075</v>
      </c>
      <c r="H19539" s="3" t="s">
        <v>58085</v>
      </c>
      <c r="I19539" t="s">
        <v>3711</v>
      </c>
      <c r="J19539" t="s">
        <v>58086</v>
      </c>
    </row>
    <row r="19540" spans="1:10" ht="16" x14ac:dyDescent="0.2">
      <c r="A19540" t="s">
        <v>58084</v>
      </c>
      <c r="B19540" t="s">
        <v>58087</v>
      </c>
      <c r="C19540" t="s">
        <v>58088</v>
      </c>
      <c r="D19540">
        <v>6</v>
      </c>
      <c r="E19540" t="s">
        <v>730</v>
      </c>
      <c r="F19540" t="s">
        <v>13</v>
      </c>
      <c r="G19540" t="s">
        <v>58075</v>
      </c>
      <c r="H19540" s="3" t="s">
        <v>58089</v>
      </c>
      <c r="I19540" t="s">
        <v>3711</v>
      </c>
      <c r="J19540" t="s">
        <v>58086</v>
      </c>
    </row>
    <row r="19541" spans="1:10" ht="16" x14ac:dyDescent="0.2">
      <c r="A19541" t="s">
        <v>58084</v>
      </c>
      <c r="B19541" t="s">
        <v>36092</v>
      </c>
      <c r="C19541" t="s">
        <v>36093</v>
      </c>
      <c r="D19541">
        <v>4</v>
      </c>
      <c r="E19541" t="s">
        <v>730</v>
      </c>
      <c r="F19541" t="s">
        <v>13</v>
      </c>
      <c r="G19541" t="s">
        <v>58075</v>
      </c>
      <c r="H19541" s="3" t="s">
        <v>58089</v>
      </c>
      <c r="I19541" t="s">
        <v>3711</v>
      </c>
      <c r="J19541" t="s">
        <v>58086</v>
      </c>
    </row>
    <row r="19542" spans="1:10" ht="16" x14ac:dyDescent="0.2">
      <c r="A19542" t="s">
        <v>58084</v>
      </c>
      <c r="B19542" t="s">
        <v>58090</v>
      </c>
      <c r="C19542" t="s">
        <v>58091</v>
      </c>
      <c r="D19542">
        <v>2</v>
      </c>
      <c r="E19542" t="s">
        <v>730</v>
      </c>
      <c r="F19542" t="s">
        <v>13</v>
      </c>
      <c r="G19542" t="s">
        <v>58075</v>
      </c>
      <c r="H19542" s="3" t="s">
        <v>58085</v>
      </c>
      <c r="I19542" t="s">
        <v>3711</v>
      </c>
      <c r="J19542" t="s">
        <v>58086</v>
      </c>
    </row>
    <row r="19543" spans="1:10" ht="16" x14ac:dyDescent="0.2">
      <c r="A19543" t="s">
        <v>58084</v>
      </c>
      <c r="B19543" t="s">
        <v>36094</v>
      </c>
      <c r="C19543" t="s">
        <v>36095</v>
      </c>
      <c r="D19543">
        <v>3</v>
      </c>
      <c r="E19543" t="s">
        <v>730</v>
      </c>
      <c r="F19543" t="s">
        <v>13</v>
      </c>
      <c r="G19543" t="s">
        <v>58075</v>
      </c>
      <c r="H19543" s="3" t="s">
        <v>58085</v>
      </c>
      <c r="I19543" t="s">
        <v>3711</v>
      </c>
      <c r="J19543" t="s">
        <v>58086</v>
      </c>
    </row>
    <row r="19544" spans="1:10" ht="16" x14ac:dyDescent="0.2">
      <c r="A19544" t="s">
        <v>58072</v>
      </c>
      <c r="B19544" t="s">
        <v>58092</v>
      </c>
      <c r="C19544" t="s">
        <v>58093</v>
      </c>
      <c r="D19544">
        <v>2</v>
      </c>
      <c r="E19544" t="s">
        <v>730</v>
      </c>
      <c r="F19544" t="s">
        <v>13</v>
      </c>
      <c r="G19544" t="s">
        <v>58075</v>
      </c>
      <c r="H19544" s="3" t="s">
        <v>58076</v>
      </c>
      <c r="I19544" t="s">
        <v>3711</v>
      </c>
      <c r="J19544" t="s">
        <v>58077</v>
      </c>
    </row>
    <row r="19545" spans="1:10" ht="16" x14ac:dyDescent="0.2">
      <c r="A19545" t="s">
        <v>58084</v>
      </c>
      <c r="B19545" t="s">
        <v>35913</v>
      </c>
      <c r="C19545" t="s">
        <v>35914</v>
      </c>
      <c r="D19545">
        <v>5</v>
      </c>
      <c r="E19545" t="s">
        <v>730</v>
      </c>
      <c r="F19545" t="s">
        <v>13</v>
      </c>
      <c r="G19545" t="s">
        <v>58075</v>
      </c>
      <c r="H19545" s="3" t="s">
        <v>58089</v>
      </c>
      <c r="I19545" t="s">
        <v>3711</v>
      </c>
      <c r="J19545" t="s">
        <v>58086</v>
      </c>
    </row>
    <row r="19546" spans="1:10" ht="16" x14ac:dyDescent="0.2">
      <c r="A19546" t="s">
        <v>58094</v>
      </c>
      <c r="B19546" t="s">
        <v>58095</v>
      </c>
      <c r="C19546" t="s">
        <v>58096</v>
      </c>
      <c r="D19546">
        <v>2</v>
      </c>
      <c r="E19546" t="s">
        <v>730</v>
      </c>
      <c r="F19546" t="s">
        <v>13</v>
      </c>
      <c r="G19546" t="s">
        <v>58097</v>
      </c>
      <c r="H19546" s="3" t="s">
        <v>58098</v>
      </c>
      <c r="I19546" t="s">
        <v>246</v>
      </c>
      <c r="J19546" t="s">
        <v>58099</v>
      </c>
    </row>
    <row r="19547" spans="1:10" ht="16" x14ac:dyDescent="0.2">
      <c r="A19547" t="s">
        <v>58100</v>
      </c>
      <c r="B19547" t="s">
        <v>58101</v>
      </c>
      <c r="C19547" t="s">
        <v>58102</v>
      </c>
      <c r="D19547">
        <v>1</v>
      </c>
      <c r="E19547" t="s">
        <v>730</v>
      </c>
      <c r="F19547" t="s">
        <v>13</v>
      </c>
      <c r="G19547" t="s">
        <v>58097</v>
      </c>
      <c r="H19547" s="3" t="s">
        <v>58098</v>
      </c>
      <c r="I19547" t="s">
        <v>246</v>
      </c>
      <c r="J19547" t="s">
        <v>58103</v>
      </c>
    </row>
    <row r="19548" spans="1:10" ht="16" x14ac:dyDescent="0.2">
      <c r="A19548" t="s">
        <v>58094</v>
      </c>
      <c r="B19548" t="s">
        <v>58104</v>
      </c>
      <c r="C19548" t="s">
        <v>58105</v>
      </c>
      <c r="D19548">
        <v>4</v>
      </c>
      <c r="E19548" t="s">
        <v>730</v>
      </c>
      <c r="F19548" t="s">
        <v>13</v>
      </c>
      <c r="G19548" t="s">
        <v>58097</v>
      </c>
      <c r="H19548" s="3" t="s">
        <v>58098</v>
      </c>
      <c r="I19548" t="s">
        <v>246</v>
      </c>
      <c r="J19548" t="s">
        <v>58099</v>
      </c>
    </row>
    <row r="19549" spans="1:10" ht="16" x14ac:dyDescent="0.2">
      <c r="A19549" t="s">
        <v>58094</v>
      </c>
      <c r="B19549" t="s">
        <v>58106</v>
      </c>
      <c r="C19549" t="s">
        <v>58107</v>
      </c>
      <c r="D19549">
        <v>3</v>
      </c>
      <c r="E19549" t="s">
        <v>730</v>
      </c>
      <c r="F19549" t="s">
        <v>13</v>
      </c>
      <c r="G19549" t="s">
        <v>58097</v>
      </c>
      <c r="H19549" s="3" t="s">
        <v>58098</v>
      </c>
      <c r="I19549" t="s">
        <v>246</v>
      </c>
      <c r="J19549" t="s">
        <v>58099</v>
      </c>
    </row>
    <row r="19550" spans="1:10" ht="16" x14ac:dyDescent="0.2">
      <c r="A19550" t="s">
        <v>58094</v>
      </c>
      <c r="B19550" t="s">
        <v>58108</v>
      </c>
      <c r="C19550" t="s">
        <v>58109</v>
      </c>
      <c r="D19550">
        <v>1</v>
      </c>
      <c r="E19550" t="s">
        <v>730</v>
      </c>
      <c r="F19550" t="s">
        <v>13</v>
      </c>
      <c r="G19550" t="s">
        <v>58097</v>
      </c>
      <c r="H19550" s="3" t="s">
        <v>58098</v>
      </c>
      <c r="I19550" t="s">
        <v>246</v>
      </c>
      <c r="J19550" t="s">
        <v>58099</v>
      </c>
    </row>
    <row r="19551" spans="1:10" ht="16" x14ac:dyDescent="0.2">
      <c r="A19551" t="s">
        <v>58100</v>
      </c>
      <c r="B19551" t="s">
        <v>58110</v>
      </c>
      <c r="C19551" t="s">
        <v>58111</v>
      </c>
      <c r="D19551">
        <v>2</v>
      </c>
      <c r="E19551" t="s">
        <v>730</v>
      </c>
      <c r="F19551" t="s">
        <v>13</v>
      </c>
      <c r="G19551" t="s">
        <v>58097</v>
      </c>
      <c r="H19551" s="3" t="s">
        <v>58098</v>
      </c>
      <c r="I19551" t="s">
        <v>246</v>
      </c>
      <c r="J19551" t="s">
        <v>58103</v>
      </c>
    </row>
    <row r="19552" spans="1:10" ht="16" x14ac:dyDescent="0.2">
      <c r="A19552" t="s">
        <v>58100</v>
      </c>
      <c r="B19552" t="s">
        <v>58112</v>
      </c>
      <c r="C19552" t="s">
        <v>58113</v>
      </c>
      <c r="D19552">
        <v>3</v>
      </c>
      <c r="E19552" t="s">
        <v>730</v>
      </c>
      <c r="F19552" t="s">
        <v>13</v>
      </c>
      <c r="G19552" t="s">
        <v>58097</v>
      </c>
      <c r="H19552" s="3" t="s">
        <v>58098</v>
      </c>
      <c r="I19552" t="s">
        <v>246</v>
      </c>
      <c r="J19552" t="s">
        <v>58103</v>
      </c>
    </row>
    <row r="19553" spans="1:10" ht="16" x14ac:dyDescent="0.2">
      <c r="A19553" t="s">
        <v>58114</v>
      </c>
      <c r="B19553" t="s">
        <v>58115</v>
      </c>
      <c r="C19553" t="s">
        <v>58116</v>
      </c>
      <c r="D19553">
        <v>1</v>
      </c>
      <c r="E19553" t="s">
        <v>58117</v>
      </c>
      <c r="F19553" t="s">
        <v>13</v>
      </c>
      <c r="G19553" t="s">
        <v>58118</v>
      </c>
      <c r="H19553" s="3" t="s">
        <v>58119</v>
      </c>
      <c r="I19553" t="s">
        <v>7009</v>
      </c>
      <c r="J19553" t="s">
        <v>58120</v>
      </c>
    </row>
    <row r="19554" spans="1:10" ht="16" x14ac:dyDescent="0.2">
      <c r="A19554" t="s">
        <v>20273</v>
      </c>
      <c r="B19554" t="s">
        <v>58121</v>
      </c>
      <c r="C19554" t="s">
        <v>58122</v>
      </c>
      <c r="D19554">
        <v>6</v>
      </c>
      <c r="E19554" t="s">
        <v>58117</v>
      </c>
      <c r="F19554" t="s">
        <v>13</v>
      </c>
      <c r="G19554" t="s">
        <v>58118</v>
      </c>
      <c r="H19554" s="3" t="s">
        <v>58123</v>
      </c>
      <c r="I19554" t="s">
        <v>7009</v>
      </c>
      <c r="J19554" t="s">
        <v>20278</v>
      </c>
    </row>
    <row r="19555" spans="1:10" ht="16" x14ac:dyDescent="0.2">
      <c r="A19555" t="s">
        <v>58124</v>
      </c>
      <c r="B19555" t="s">
        <v>58125</v>
      </c>
      <c r="C19555" t="s">
        <v>58126</v>
      </c>
      <c r="D19555">
        <v>1</v>
      </c>
      <c r="E19555" t="s">
        <v>58117</v>
      </c>
      <c r="F19555" t="s">
        <v>13</v>
      </c>
      <c r="G19555" t="s">
        <v>58118</v>
      </c>
      <c r="H19555" s="3" t="s">
        <v>58127</v>
      </c>
      <c r="I19555" t="s">
        <v>7009</v>
      </c>
      <c r="J19555" t="s">
        <v>58128</v>
      </c>
    </row>
    <row r="19556" spans="1:10" ht="16" x14ac:dyDescent="0.2">
      <c r="A19556" t="s">
        <v>58124</v>
      </c>
      <c r="B19556" t="s">
        <v>58129</v>
      </c>
      <c r="C19556" t="s">
        <v>58130</v>
      </c>
      <c r="D19556">
        <v>2</v>
      </c>
      <c r="E19556" t="s">
        <v>58117</v>
      </c>
      <c r="F19556" t="s">
        <v>13</v>
      </c>
      <c r="G19556" t="s">
        <v>58118</v>
      </c>
      <c r="H19556" s="3" t="s">
        <v>58123</v>
      </c>
      <c r="I19556" t="s">
        <v>7009</v>
      </c>
      <c r="J19556" t="s">
        <v>58128</v>
      </c>
    </row>
    <row r="19557" spans="1:10" ht="16" x14ac:dyDescent="0.2">
      <c r="A19557" t="s">
        <v>58131</v>
      </c>
      <c r="B19557" t="s">
        <v>58132</v>
      </c>
      <c r="C19557" t="s">
        <v>58133</v>
      </c>
      <c r="D19557">
        <v>2</v>
      </c>
      <c r="E19557" t="s">
        <v>58117</v>
      </c>
      <c r="F19557" t="s">
        <v>13</v>
      </c>
      <c r="G19557" t="s">
        <v>58118</v>
      </c>
      <c r="H19557" s="3" t="s">
        <v>58134</v>
      </c>
      <c r="I19557" t="s">
        <v>7009</v>
      </c>
      <c r="J19557" t="s">
        <v>58135</v>
      </c>
    </row>
    <row r="19558" spans="1:10" ht="16" x14ac:dyDescent="0.2">
      <c r="A19558" t="s">
        <v>58131</v>
      </c>
      <c r="B19558" t="s">
        <v>58136</v>
      </c>
      <c r="C19558" t="s">
        <v>58137</v>
      </c>
      <c r="D19558">
        <v>1</v>
      </c>
      <c r="E19558" t="s">
        <v>58117</v>
      </c>
      <c r="F19558" t="s">
        <v>13</v>
      </c>
      <c r="G19558" t="s">
        <v>58118</v>
      </c>
      <c r="H19558" s="3" t="s">
        <v>58134</v>
      </c>
      <c r="I19558" t="s">
        <v>7009</v>
      </c>
      <c r="J19558" t="s">
        <v>58135</v>
      </c>
    </row>
    <row r="19559" spans="1:10" ht="16" x14ac:dyDescent="0.2">
      <c r="A19559" t="s">
        <v>58138</v>
      </c>
      <c r="B19559" t="s">
        <v>58121</v>
      </c>
      <c r="C19559" t="s">
        <v>58122</v>
      </c>
      <c r="D19559">
        <v>1</v>
      </c>
      <c r="E19559" t="s">
        <v>58117</v>
      </c>
      <c r="F19559" t="s">
        <v>13</v>
      </c>
      <c r="G19559" t="s">
        <v>58118</v>
      </c>
      <c r="H19559" s="3" t="s">
        <v>58119</v>
      </c>
      <c r="I19559" t="s">
        <v>7009</v>
      </c>
      <c r="J19559" t="s">
        <v>58139</v>
      </c>
    </row>
    <row r="19560" spans="1:10" ht="16" x14ac:dyDescent="0.2">
      <c r="A19560" t="s">
        <v>58140</v>
      </c>
      <c r="B19560" t="s">
        <v>58141</v>
      </c>
      <c r="C19560" t="s">
        <v>58142</v>
      </c>
      <c r="D19560">
        <v>1</v>
      </c>
      <c r="E19560" t="s">
        <v>13</v>
      </c>
      <c r="F19560" t="s">
        <v>13</v>
      </c>
      <c r="G19560" t="s">
        <v>58143</v>
      </c>
      <c r="H19560" s="3" t="s">
        <v>58144</v>
      </c>
      <c r="I19560" t="s">
        <v>12628</v>
      </c>
      <c r="J19560" t="s">
        <v>58145</v>
      </c>
    </row>
    <row r="19561" spans="1:10" ht="16" x14ac:dyDescent="0.2">
      <c r="A19561" t="s">
        <v>58140</v>
      </c>
      <c r="B19561" t="s">
        <v>58146</v>
      </c>
      <c r="C19561" t="s">
        <v>58147</v>
      </c>
      <c r="D19561">
        <v>2</v>
      </c>
      <c r="E19561" t="s">
        <v>13</v>
      </c>
      <c r="F19561" t="s">
        <v>13</v>
      </c>
      <c r="G19561" t="s">
        <v>58143</v>
      </c>
      <c r="H19561" s="3" t="s">
        <v>58144</v>
      </c>
      <c r="I19561" t="s">
        <v>12628</v>
      </c>
      <c r="J19561" t="s">
        <v>58145</v>
      </c>
    </row>
    <row r="19562" spans="1:10" ht="32" x14ac:dyDescent="0.2">
      <c r="A19562" t="s">
        <v>56339</v>
      </c>
      <c r="B19562" t="s">
        <v>57984</v>
      </c>
      <c r="C19562" t="s">
        <v>57985</v>
      </c>
      <c r="D19562">
        <v>1</v>
      </c>
      <c r="E19562" t="s">
        <v>13</v>
      </c>
      <c r="F19562" t="s">
        <v>13</v>
      </c>
      <c r="G19562" t="s">
        <v>58148</v>
      </c>
      <c r="H19562" s="3" t="s">
        <v>58149</v>
      </c>
      <c r="I19562" t="s">
        <v>12628</v>
      </c>
      <c r="J19562" t="s">
        <v>56343</v>
      </c>
    </row>
    <row r="19563" spans="1:10" ht="16" x14ac:dyDescent="0.2">
      <c r="A19563" t="s">
        <v>45650</v>
      </c>
      <c r="B19563" t="s">
        <v>58150</v>
      </c>
      <c r="C19563" t="s">
        <v>58151</v>
      </c>
      <c r="D19563">
        <v>1</v>
      </c>
      <c r="E19563" t="s">
        <v>1280</v>
      </c>
      <c r="F19563" t="s">
        <v>13</v>
      </c>
      <c r="G19563" t="s">
        <v>58152</v>
      </c>
      <c r="H19563" s="3" t="s">
        <v>58153</v>
      </c>
      <c r="I19563" t="s">
        <v>7009</v>
      </c>
      <c r="J19563" t="s">
        <v>45655</v>
      </c>
    </row>
    <row r="19564" spans="1:10" ht="16" x14ac:dyDescent="0.2">
      <c r="A19564" t="s">
        <v>45650</v>
      </c>
      <c r="B19564" t="s">
        <v>58154</v>
      </c>
      <c r="C19564" t="s">
        <v>58155</v>
      </c>
      <c r="D19564">
        <v>4</v>
      </c>
      <c r="E19564" t="s">
        <v>1280</v>
      </c>
      <c r="F19564" t="s">
        <v>13</v>
      </c>
      <c r="G19564" t="s">
        <v>58152</v>
      </c>
      <c r="H19564" s="3" t="s">
        <v>58153</v>
      </c>
      <c r="I19564" t="s">
        <v>7009</v>
      </c>
      <c r="J19564" t="s">
        <v>45655</v>
      </c>
    </row>
    <row r="19565" spans="1:10" ht="16" x14ac:dyDescent="0.2">
      <c r="A19565" t="s">
        <v>58156</v>
      </c>
      <c r="B19565" t="s">
        <v>58157</v>
      </c>
      <c r="C19565" t="s">
        <v>58158</v>
      </c>
      <c r="D19565">
        <v>1</v>
      </c>
      <c r="E19565" t="s">
        <v>13</v>
      </c>
      <c r="F19565" t="s">
        <v>13</v>
      </c>
      <c r="G19565" t="s">
        <v>58159</v>
      </c>
      <c r="H19565" s="3" t="s">
        <v>58160</v>
      </c>
      <c r="I19565" t="s">
        <v>3711</v>
      </c>
      <c r="J19565" t="s">
        <v>58161</v>
      </c>
    </row>
    <row r="19566" spans="1:10" ht="16" x14ac:dyDescent="0.2">
      <c r="A19566" t="s">
        <v>56240</v>
      </c>
      <c r="B19566" t="s">
        <v>58162</v>
      </c>
      <c r="C19566" t="s">
        <v>58163</v>
      </c>
      <c r="D19566">
        <v>1</v>
      </c>
      <c r="E19566" t="s">
        <v>13</v>
      </c>
      <c r="F19566" t="s">
        <v>13</v>
      </c>
      <c r="G19566" t="s">
        <v>58159</v>
      </c>
      <c r="H19566" s="3" t="s">
        <v>58164</v>
      </c>
      <c r="I19566" t="s">
        <v>3711</v>
      </c>
      <c r="J19566" t="s">
        <v>56241</v>
      </c>
    </row>
    <row r="19567" spans="1:10" ht="16" x14ac:dyDescent="0.2">
      <c r="A19567" t="s">
        <v>56240</v>
      </c>
      <c r="B19567" t="s">
        <v>58165</v>
      </c>
      <c r="C19567" t="s">
        <v>58166</v>
      </c>
      <c r="D19567">
        <v>2</v>
      </c>
      <c r="E19567" t="s">
        <v>13</v>
      </c>
      <c r="F19567" t="s">
        <v>13</v>
      </c>
      <c r="G19567" t="s">
        <v>58159</v>
      </c>
      <c r="H19567" s="3" t="s">
        <v>58164</v>
      </c>
      <c r="I19567" t="s">
        <v>3711</v>
      </c>
      <c r="J19567" t="s">
        <v>56241</v>
      </c>
    </row>
    <row r="19568" spans="1:10" ht="16" x14ac:dyDescent="0.2">
      <c r="A19568" t="s">
        <v>20830</v>
      </c>
      <c r="B19568" t="s">
        <v>58167</v>
      </c>
      <c r="C19568" t="s">
        <v>58168</v>
      </c>
      <c r="D19568">
        <v>3</v>
      </c>
      <c r="E19568" t="s">
        <v>13</v>
      </c>
      <c r="F19568" t="s">
        <v>13</v>
      </c>
      <c r="G19568" t="s">
        <v>58159</v>
      </c>
      <c r="H19568" s="3" t="s">
        <v>58169</v>
      </c>
      <c r="I19568" t="s">
        <v>3711</v>
      </c>
      <c r="J19568" t="s">
        <v>20835</v>
      </c>
    </row>
    <row r="19569" spans="1:10" ht="16" x14ac:dyDescent="0.2">
      <c r="A19569" t="s">
        <v>56240</v>
      </c>
      <c r="B19569" t="s">
        <v>58167</v>
      </c>
      <c r="C19569" t="s">
        <v>58168</v>
      </c>
      <c r="D19569">
        <v>4</v>
      </c>
      <c r="E19569" t="s">
        <v>13</v>
      </c>
      <c r="F19569" t="s">
        <v>13</v>
      </c>
      <c r="G19569" t="s">
        <v>58159</v>
      </c>
      <c r="H19569" s="3" t="s">
        <v>58164</v>
      </c>
      <c r="I19569" t="s">
        <v>3711</v>
      </c>
      <c r="J19569" t="s">
        <v>56241</v>
      </c>
    </row>
    <row r="19570" spans="1:10" ht="16" x14ac:dyDescent="0.2">
      <c r="A19570" t="s">
        <v>20830</v>
      </c>
      <c r="B19570" t="s">
        <v>58162</v>
      </c>
      <c r="C19570" t="s">
        <v>58163</v>
      </c>
      <c r="D19570">
        <v>2</v>
      </c>
      <c r="E19570" t="s">
        <v>13</v>
      </c>
      <c r="F19570" t="s">
        <v>13</v>
      </c>
      <c r="G19570" t="s">
        <v>58159</v>
      </c>
      <c r="H19570" s="3" t="s">
        <v>58169</v>
      </c>
      <c r="I19570" t="s">
        <v>3711</v>
      </c>
      <c r="J19570" t="s">
        <v>20835</v>
      </c>
    </row>
    <row r="19571" spans="1:10" ht="16" x14ac:dyDescent="0.2">
      <c r="A19571" t="s">
        <v>58170</v>
      </c>
      <c r="B19571" t="s">
        <v>58171</v>
      </c>
      <c r="C19571" t="s">
        <v>58172</v>
      </c>
      <c r="D19571">
        <v>3</v>
      </c>
      <c r="E19571" t="s">
        <v>13</v>
      </c>
      <c r="F19571" t="s">
        <v>13</v>
      </c>
      <c r="G19571" t="s">
        <v>58173</v>
      </c>
      <c r="H19571" s="3" t="s">
        <v>58174</v>
      </c>
      <c r="I19571" t="s">
        <v>3711</v>
      </c>
      <c r="J19571" t="s">
        <v>58175</v>
      </c>
    </row>
    <row r="19572" spans="1:10" ht="16" x14ac:dyDescent="0.2">
      <c r="A19572" t="s">
        <v>58176</v>
      </c>
      <c r="B19572" t="s">
        <v>58177</v>
      </c>
      <c r="C19572" t="s">
        <v>58178</v>
      </c>
      <c r="D19572">
        <v>3</v>
      </c>
      <c r="E19572" t="s">
        <v>13</v>
      </c>
      <c r="F19572" t="s">
        <v>13</v>
      </c>
      <c r="G19572" t="s">
        <v>58173</v>
      </c>
      <c r="H19572" s="3" t="s">
        <v>58174</v>
      </c>
      <c r="I19572" t="s">
        <v>3711</v>
      </c>
      <c r="J19572" t="s">
        <v>58179</v>
      </c>
    </row>
    <row r="19573" spans="1:10" ht="16" x14ac:dyDescent="0.2">
      <c r="A19573" t="s">
        <v>58180</v>
      </c>
      <c r="B19573" t="s">
        <v>58181</v>
      </c>
      <c r="C19573" t="s">
        <v>58182</v>
      </c>
      <c r="D19573">
        <v>1</v>
      </c>
      <c r="E19573" t="s">
        <v>13</v>
      </c>
      <c r="F19573" t="s">
        <v>13</v>
      </c>
      <c r="G19573" t="s">
        <v>58173</v>
      </c>
      <c r="H19573" s="3" t="s">
        <v>58183</v>
      </c>
      <c r="I19573" t="s">
        <v>3711</v>
      </c>
      <c r="J19573" t="s">
        <v>58184</v>
      </c>
    </row>
    <row r="19574" spans="1:10" ht="16" x14ac:dyDescent="0.2">
      <c r="A19574" t="s">
        <v>58176</v>
      </c>
      <c r="B19574" t="s">
        <v>58185</v>
      </c>
      <c r="C19574" t="s">
        <v>58186</v>
      </c>
      <c r="D19574">
        <v>2</v>
      </c>
      <c r="E19574" t="s">
        <v>13</v>
      </c>
      <c r="F19574" t="s">
        <v>13</v>
      </c>
      <c r="G19574" t="s">
        <v>58173</v>
      </c>
      <c r="H19574" s="3" t="s">
        <v>58174</v>
      </c>
      <c r="I19574" t="s">
        <v>3711</v>
      </c>
      <c r="J19574" t="s">
        <v>58179</v>
      </c>
    </row>
    <row r="19575" spans="1:10" ht="32" x14ac:dyDescent="0.2">
      <c r="A19575" t="s">
        <v>58187</v>
      </c>
      <c r="B19575" t="s">
        <v>58181</v>
      </c>
      <c r="C19575" t="s">
        <v>58182</v>
      </c>
      <c r="D19575">
        <v>1</v>
      </c>
      <c r="E19575" t="s">
        <v>13</v>
      </c>
      <c r="F19575" t="s">
        <v>13</v>
      </c>
      <c r="G19575" t="s">
        <v>58173</v>
      </c>
      <c r="H19575" s="3" t="s">
        <v>58188</v>
      </c>
      <c r="I19575" t="s">
        <v>3711</v>
      </c>
      <c r="J19575" t="s">
        <v>58189</v>
      </c>
    </row>
    <row r="19576" spans="1:10" ht="32" x14ac:dyDescent="0.2">
      <c r="A19576" t="s">
        <v>58170</v>
      </c>
      <c r="B19576" t="s">
        <v>58190</v>
      </c>
      <c r="C19576" t="s">
        <v>58191</v>
      </c>
      <c r="D19576">
        <v>4</v>
      </c>
      <c r="E19576" t="s">
        <v>13</v>
      </c>
      <c r="F19576" t="s">
        <v>13</v>
      </c>
      <c r="G19576" t="s">
        <v>58173</v>
      </c>
      <c r="H19576" s="3" t="s">
        <v>58188</v>
      </c>
      <c r="I19576" t="s">
        <v>3711</v>
      </c>
      <c r="J19576" t="s">
        <v>58175</v>
      </c>
    </row>
    <row r="19577" spans="1:10" ht="48" x14ac:dyDescent="0.2">
      <c r="A19577" t="s">
        <v>58170</v>
      </c>
      <c r="B19577" t="s">
        <v>58181</v>
      </c>
      <c r="C19577" t="s">
        <v>58182</v>
      </c>
      <c r="D19577">
        <v>1</v>
      </c>
      <c r="E19577" t="s">
        <v>13</v>
      </c>
      <c r="F19577" t="s">
        <v>13</v>
      </c>
      <c r="G19577" t="s">
        <v>58173</v>
      </c>
      <c r="H19577" s="3" t="s">
        <v>58192</v>
      </c>
      <c r="I19577" t="s">
        <v>3711</v>
      </c>
      <c r="J19577" t="s">
        <v>58175</v>
      </c>
    </row>
    <row r="19578" spans="1:10" ht="16" x14ac:dyDescent="0.2">
      <c r="A19578" t="s">
        <v>58193</v>
      </c>
      <c r="B19578" t="s">
        <v>58177</v>
      </c>
      <c r="C19578" t="s">
        <v>58178</v>
      </c>
      <c r="D19578">
        <v>2</v>
      </c>
      <c r="E19578" t="s">
        <v>13</v>
      </c>
      <c r="F19578" t="s">
        <v>13</v>
      </c>
      <c r="G19578" t="s">
        <v>58173</v>
      </c>
      <c r="H19578" s="3" t="s">
        <v>58174</v>
      </c>
      <c r="I19578" t="s">
        <v>3711</v>
      </c>
      <c r="J19578" t="s">
        <v>58194</v>
      </c>
    </row>
    <row r="19579" spans="1:10" ht="16" x14ac:dyDescent="0.2">
      <c r="A19579" t="s">
        <v>58180</v>
      </c>
      <c r="B19579" t="s">
        <v>58195</v>
      </c>
      <c r="C19579" t="s">
        <v>58196</v>
      </c>
      <c r="D19579">
        <v>4</v>
      </c>
      <c r="E19579" t="s">
        <v>13</v>
      </c>
      <c r="F19579" t="s">
        <v>13</v>
      </c>
      <c r="G19579" t="s">
        <v>58173</v>
      </c>
      <c r="H19579" s="3" t="s">
        <v>58183</v>
      </c>
      <c r="I19579" t="s">
        <v>3711</v>
      </c>
      <c r="J19579" t="s">
        <v>58184</v>
      </c>
    </row>
    <row r="19580" spans="1:10" ht="16" x14ac:dyDescent="0.2">
      <c r="A19580" t="s">
        <v>43259</v>
      </c>
      <c r="B19580" t="s">
        <v>58197</v>
      </c>
      <c r="C19580" t="s">
        <v>58198</v>
      </c>
      <c r="D19580">
        <v>5</v>
      </c>
      <c r="E19580" t="s">
        <v>13</v>
      </c>
      <c r="F19580" t="s">
        <v>13</v>
      </c>
      <c r="G19580" t="s">
        <v>58173</v>
      </c>
      <c r="H19580" s="3" t="s">
        <v>58183</v>
      </c>
      <c r="I19580" t="s">
        <v>3711</v>
      </c>
      <c r="J19580" t="s">
        <v>43264</v>
      </c>
    </row>
    <row r="19581" spans="1:10" ht="16" x14ac:dyDescent="0.2">
      <c r="A19581" t="s">
        <v>58199</v>
      </c>
      <c r="B19581" t="s">
        <v>58200</v>
      </c>
      <c r="C19581" t="s">
        <v>58201</v>
      </c>
      <c r="D19581">
        <v>2</v>
      </c>
      <c r="E19581" t="s">
        <v>13</v>
      </c>
      <c r="F19581" t="s">
        <v>13</v>
      </c>
      <c r="G19581" t="s">
        <v>58173</v>
      </c>
      <c r="H19581" s="3" t="s">
        <v>58202</v>
      </c>
      <c r="I19581" t="s">
        <v>3711</v>
      </c>
      <c r="J19581" t="s">
        <v>58203</v>
      </c>
    </row>
    <row r="19582" spans="1:10" ht="16" x14ac:dyDescent="0.2">
      <c r="A19582" t="s">
        <v>57674</v>
      </c>
      <c r="B19582" t="s">
        <v>58190</v>
      </c>
      <c r="C19582" t="s">
        <v>58191</v>
      </c>
      <c r="D19582">
        <v>1</v>
      </c>
      <c r="E19582" t="s">
        <v>13</v>
      </c>
      <c r="F19582" t="s">
        <v>13</v>
      </c>
      <c r="G19582" t="s">
        <v>58173</v>
      </c>
      <c r="H19582" s="3" t="s">
        <v>58183</v>
      </c>
      <c r="I19582" t="s">
        <v>3711</v>
      </c>
      <c r="J19582" t="s">
        <v>57679</v>
      </c>
    </row>
    <row r="19583" spans="1:10" ht="16" x14ac:dyDescent="0.2">
      <c r="A19583" t="s">
        <v>58193</v>
      </c>
      <c r="B19583" t="s">
        <v>58190</v>
      </c>
      <c r="C19583" t="s">
        <v>58191</v>
      </c>
      <c r="D19583">
        <v>4</v>
      </c>
      <c r="E19583" t="s">
        <v>13</v>
      </c>
      <c r="F19583" t="s">
        <v>13</v>
      </c>
      <c r="G19583" t="s">
        <v>58173</v>
      </c>
      <c r="H19583" s="3" t="s">
        <v>58174</v>
      </c>
      <c r="I19583" t="s">
        <v>3711</v>
      </c>
      <c r="J19583" t="s">
        <v>58194</v>
      </c>
    </row>
    <row r="19584" spans="1:10" ht="32" x14ac:dyDescent="0.2">
      <c r="A19584" t="s">
        <v>58187</v>
      </c>
      <c r="B19584" t="s">
        <v>58204</v>
      </c>
      <c r="C19584" t="s">
        <v>58205</v>
      </c>
      <c r="D19584">
        <v>2</v>
      </c>
      <c r="E19584" t="s">
        <v>13</v>
      </c>
      <c r="F19584" t="s">
        <v>13</v>
      </c>
      <c r="G19584" t="s">
        <v>58173</v>
      </c>
      <c r="H19584" s="3" t="s">
        <v>58188</v>
      </c>
      <c r="I19584" t="s">
        <v>3711</v>
      </c>
      <c r="J19584" t="s">
        <v>58189</v>
      </c>
    </row>
    <row r="19585" spans="1:10" ht="16" x14ac:dyDescent="0.2">
      <c r="A19585" t="s">
        <v>58180</v>
      </c>
      <c r="B19585" t="s">
        <v>58185</v>
      </c>
      <c r="C19585" t="s">
        <v>58186</v>
      </c>
      <c r="D19585">
        <v>3</v>
      </c>
      <c r="E19585" t="s">
        <v>13</v>
      </c>
      <c r="F19585" t="s">
        <v>13</v>
      </c>
      <c r="G19585" t="s">
        <v>58173</v>
      </c>
      <c r="H19585" s="3" t="s">
        <v>58183</v>
      </c>
      <c r="I19585" t="s">
        <v>3711</v>
      </c>
      <c r="J19585" t="s">
        <v>58184</v>
      </c>
    </row>
    <row r="19586" spans="1:10" ht="32" x14ac:dyDescent="0.2">
      <c r="A19586" t="s">
        <v>58187</v>
      </c>
      <c r="B19586" t="s">
        <v>58177</v>
      </c>
      <c r="C19586" t="s">
        <v>58178</v>
      </c>
      <c r="D19586">
        <v>3</v>
      </c>
      <c r="E19586" t="s">
        <v>13</v>
      </c>
      <c r="F19586" t="s">
        <v>13</v>
      </c>
      <c r="G19586" t="s">
        <v>58173</v>
      </c>
      <c r="H19586" s="3" t="s">
        <v>58188</v>
      </c>
      <c r="I19586" t="s">
        <v>3711</v>
      </c>
      <c r="J19586" t="s">
        <v>58189</v>
      </c>
    </row>
    <row r="19587" spans="1:10" ht="16" x14ac:dyDescent="0.2">
      <c r="A19587" t="s">
        <v>58180</v>
      </c>
      <c r="B19587" t="s">
        <v>58190</v>
      </c>
      <c r="C19587" t="s">
        <v>58191</v>
      </c>
      <c r="D19587">
        <v>2</v>
      </c>
      <c r="E19587" t="s">
        <v>13</v>
      </c>
      <c r="F19587" t="s">
        <v>13</v>
      </c>
      <c r="G19587" t="s">
        <v>58173</v>
      </c>
      <c r="H19587" s="3" t="s">
        <v>58183</v>
      </c>
      <c r="I19587" t="s">
        <v>3711</v>
      </c>
      <c r="J19587" t="s">
        <v>58184</v>
      </c>
    </row>
    <row r="19588" spans="1:10" ht="32" x14ac:dyDescent="0.2">
      <c r="A19588" t="s">
        <v>58187</v>
      </c>
      <c r="B19588" t="s">
        <v>58190</v>
      </c>
      <c r="C19588" t="s">
        <v>58191</v>
      </c>
      <c r="D19588">
        <v>4</v>
      </c>
      <c r="E19588" t="s">
        <v>13</v>
      </c>
      <c r="F19588" t="s">
        <v>13</v>
      </c>
      <c r="G19588" t="s">
        <v>58173</v>
      </c>
      <c r="H19588" s="3" t="s">
        <v>58188</v>
      </c>
      <c r="I19588" t="s">
        <v>3711</v>
      </c>
      <c r="J19588" t="s">
        <v>58189</v>
      </c>
    </row>
    <row r="19589" spans="1:10" ht="16" x14ac:dyDescent="0.2">
      <c r="A19589" t="s">
        <v>13260</v>
      </c>
      <c r="B19589" t="s">
        <v>58206</v>
      </c>
      <c r="C19589" t="s">
        <v>58201</v>
      </c>
      <c r="D19589">
        <v>2</v>
      </c>
      <c r="E19589" t="s">
        <v>13</v>
      </c>
      <c r="F19589" t="s">
        <v>13</v>
      </c>
      <c r="G19589" t="s">
        <v>58173</v>
      </c>
      <c r="H19589" s="3" t="s">
        <v>58207</v>
      </c>
      <c r="I19589" t="s">
        <v>3711</v>
      </c>
      <c r="J19589" t="s">
        <v>13265</v>
      </c>
    </row>
    <row r="19590" spans="1:10" ht="16" x14ac:dyDescent="0.2">
      <c r="A19590" t="s">
        <v>57269</v>
      </c>
      <c r="B19590" t="s">
        <v>58190</v>
      </c>
      <c r="C19590" t="s">
        <v>58191</v>
      </c>
      <c r="D19590">
        <v>3</v>
      </c>
      <c r="E19590" t="s">
        <v>13</v>
      </c>
      <c r="F19590" t="s">
        <v>13</v>
      </c>
      <c r="G19590" t="s">
        <v>58173</v>
      </c>
      <c r="H19590" s="3" t="s">
        <v>58174</v>
      </c>
      <c r="I19590" t="s">
        <v>3711</v>
      </c>
      <c r="J19590" t="s">
        <v>57273</v>
      </c>
    </row>
    <row r="19591" spans="1:10" ht="16" x14ac:dyDescent="0.2">
      <c r="A19591" t="s">
        <v>57269</v>
      </c>
      <c r="B19591" t="s">
        <v>58208</v>
      </c>
      <c r="C19591" t="s">
        <v>58209</v>
      </c>
      <c r="D19591">
        <v>2</v>
      </c>
      <c r="E19591" t="s">
        <v>13</v>
      </c>
      <c r="F19591" t="s">
        <v>13</v>
      </c>
      <c r="G19591" t="s">
        <v>58173</v>
      </c>
      <c r="H19591" s="3" t="s">
        <v>58174</v>
      </c>
      <c r="I19591" t="s">
        <v>3711</v>
      </c>
      <c r="J19591" t="s">
        <v>57273</v>
      </c>
    </row>
    <row r="19592" spans="1:10" ht="16" x14ac:dyDescent="0.2">
      <c r="A19592" t="s">
        <v>57263</v>
      </c>
      <c r="B19592" t="s">
        <v>58190</v>
      </c>
      <c r="C19592" t="s">
        <v>58191</v>
      </c>
      <c r="D19592">
        <v>2</v>
      </c>
      <c r="E19592" t="s">
        <v>13</v>
      </c>
      <c r="F19592" t="s">
        <v>13</v>
      </c>
      <c r="G19592" t="s">
        <v>58173</v>
      </c>
      <c r="H19592" s="3" t="s">
        <v>58174</v>
      </c>
      <c r="I19592" t="s">
        <v>3711</v>
      </c>
      <c r="J19592" t="s">
        <v>57268</v>
      </c>
    </row>
    <row r="19593" spans="1:10" ht="16" x14ac:dyDescent="0.2">
      <c r="A19593" t="s">
        <v>54867</v>
      </c>
      <c r="B19593" t="s">
        <v>58210</v>
      </c>
      <c r="C19593" t="s">
        <v>58211</v>
      </c>
      <c r="D19593">
        <v>2</v>
      </c>
      <c r="E19593" t="s">
        <v>13</v>
      </c>
      <c r="F19593" t="s">
        <v>13</v>
      </c>
      <c r="G19593" t="s">
        <v>58173</v>
      </c>
      <c r="H19593" s="3" t="s">
        <v>58202</v>
      </c>
      <c r="I19593" t="s">
        <v>3711</v>
      </c>
      <c r="J19593" t="s">
        <v>54872</v>
      </c>
    </row>
    <row r="19594" spans="1:10" ht="32" x14ac:dyDescent="0.2">
      <c r="A19594" t="s">
        <v>58170</v>
      </c>
      <c r="B19594" t="s">
        <v>58185</v>
      </c>
      <c r="C19594" t="s">
        <v>58186</v>
      </c>
      <c r="D19594">
        <v>2</v>
      </c>
      <c r="E19594" t="s">
        <v>13</v>
      </c>
      <c r="F19594" t="s">
        <v>13</v>
      </c>
      <c r="G19594" t="s">
        <v>58173</v>
      </c>
      <c r="H19594" s="3" t="s">
        <v>58188</v>
      </c>
      <c r="I19594" t="s">
        <v>3711</v>
      </c>
      <c r="J19594" t="s">
        <v>58175</v>
      </c>
    </row>
    <row r="19595" spans="1:10" ht="16" x14ac:dyDescent="0.2">
      <c r="A19595" t="s">
        <v>58193</v>
      </c>
      <c r="B19595" t="s">
        <v>58204</v>
      </c>
      <c r="C19595" t="s">
        <v>58205</v>
      </c>
      <c r="D19595">
        <v>3</v>
      </c>
      <c r="E19595" t="s">
        <v>13</v>
      </c>
      <c r="F19595" t="s">
        <v>13</v>
      </c>
      <c r="G19595" t="s">
        <v>58173</v>
      </c>
      <c r="H19595" s="3" t="s">
        <v>58174</v>
      </c>
      <c r="I19595" t="s">
        <v>3711</v>
      </c>
      <c r="J19595" t="s">
        <v>58194</v>
      </c>
    </row>
    <row r="19596" spans="1:10" ht="16" x14ac:dyDescent="0.2">
      <c r="A19596" t="s">
        <v>58176</v>
      </c>
      <c r="B19596" t="s">
        <v>58208</v>
      </c>
      <c r="C19596" t="s">
        <v>58209</v>
      </c>
      <c r="D19596">
        <v>1</v>
      </c>
      <c r="E19596" t="s">
        <v>13</v>
      </c>
      <c r="F19596" t="s">
        <v>13</v>
      </c>
      <c r="G19596" t="s">
        <v>58173</v>
      </c>
      <c r="H19596" s="3" t="s">
        <v>58174</v>
      </c>
      <c r="I19596" t="s">
        <v>3711</v>
      </c>
      <c r="J19596" t="s">
        <v>58179</v>
      </c>
    </row>
    <row r="19597" spans="1:10" ht="32" x14ac:dyDescent="0.2">
      <c r="A19597" t="s">
        <v>58193</v>
      </c>
      <c r="B19597" t="s">
        <v>58181</v>
      </c>
      <c r="C19597" t="s">
        <v>58182</v>
      </c>
      <c r="D19597">
        <v>1</v>
      </c>
      <c r="E19597" t="s">
        <v>13</v>
      </c>
      <c r="F19597" t="s">
        <v>13</v>
      </c>
      <c r="G19597" t="s">
        <v>58173</v>
      </c>
      <c r="H19597" s="3" t="s">
        <v>58212</v>
      </c>
      <c r="I19597" t="s">
        <v>3711</v>
      </c>
      <c r="J19597" t="s">
        <v>58194</v>
      </c>
    </row>
    <row r="19598" spans="1:10" ht="16" x14ac:dyDescent="0.2">
      <c r="A19598" t="s">
        <v>58199</v>
      </c>
      <c r="B19598" t="s">
        <v>58210</v>
      </c>
      <c r="C19598" t="s">
        <v>58211</v>
      </c>
      <c r="D19598">
        <v>1</v>
      </c>
      <c r="E19598" t="s">
        <v>13</v>
      </c>
      <c r="F19598" t="s">
        <v>13</v>
      </c>
      <c r="G19598" t="s">
        <v>58173</v>
      </c>
      <c r="H19598" s="3" t="s">
        <v>58202</v>
      </c>
      <c r="I19598" t="s">
        <v>3711</v>
      </c>
      <c r="J19598" t="s">
        <v>58203</v>
      </c>
    </row>
    <row r="19599" spans="1:10" ht="16" x14ac:dyDescent="0.2">
      <c r="A19599" t="s">
        <v>58176</v>
      </c>
      <c r="B19599" t="s">
        <v>58213</v>
      </c>
      <c r="C19599" t="s">
        <v>58214</v>
      </c>
      <c r="D19599">
        <v>4</v>
      </c>
      <c r="E19599" t="s">
        <v>13</v>
      </c>
      <c r="F19599" t="s">
        <v>13</v>
      </c>
      <c r="G19599" t="s">
        <v>58173</v>
      </c>
      <c r="H19599" s="3" t="s">
        <v>58215</v>
      </c>
      <c r="I19599" t="s">
        <v>3711</v>
      </c>
      <c r="J19599" t="s">
        <v>58179</v>
      </c>
    </row>
    <row r="19600" spans="1:10" ht="16" x14ac:dyDescent="0.2">
      <c r="A19600" t="s">
        <v>54867</v>
      </c>
      <c r="B19600" t="s">
        <v>58200</v>
      </c>
      <c r="C19600" t="s">
        <v>58201</v>
      </c>
      <c r="D19600">
        <v>3</v>
      </c>
      <c r="E19600" t="s">
        <v>13</v>
      </c>
      <c r="F19600" t="s">
        <v>13</v>
      </c>
      <c r="G19600" t="s">
        <v>58173</v>
      </c>
      <c r="H19600" s="3" t="s">
        <v>58202</v>
      </c>
      <c r="I19600" t="s">
        <v>3711</v>
      </c>
      <c r="J19600" t="s">
        <v>54872</v>
      </c>
    </row>
    <row r="19601" spans="1:10" ht="16" x14ac:dyDescent="0.2">
      <c r="A19601" t="s">
        <v>58216</v>
      </c>
      <c r="B19601" t="s">
        <v>58217</v>
      </c>
      <c r="C19601" t="s">
        <v>58218</v>
      </c>
      <c r="D19601">
        <v>2</v>
      </c>
      <c r="E19601" t="s">
        <v>730</v>
      </c>
      <c r="F19601" t="s">
        <v>13</v>
      </c>
      <c r="G19601" t="s">
        <v>58219</v>
      </c>
      <c r="H19601" s="3" t="s">
        <v>58220</v>
      </c>
      <c r="I19601" t="s">
        <v>3711</v>
      </c>
      <c r="J19601" t="s">
        <v>58221</v>
      </c>
    </row>
    <row r="19602" spans="1:10" ht="16" x14ac:dyDescent="0.2">
      <c r="A19602" t="s">
        <v>2783</v>
      </c>
      <c r="B19602" t="s">
        <v>58222</v>
      </c>
      <c r="C19602" t="s">
        <v>58223</v>
      </c>
      <c r="D19602">
        <v>4</v>
      </c>
      <c r="E19602" t="s">
        <v>730</v>
      </c>
      <c r="F19602" t="s">
        <v>13</v>
      </c>
      <c r="G19602" t="s">
        <v>58219</v>
      </c>
      <c r="H19602" s="3" t="s">
        <v>58220</v>
      </c>
      <c r="I19602" t="s">
        <v>3711</v>
      </c>
      <c r="J19602" t="s">
        <v>2786</v>
      </c>
    </row>
    <row r="19603" spans="1:10" ht="16" x14ac:dyDescent="0.2">
      <c r="A19603" t="s">
        <v>58072</v>
      </c>
      <c r="B19603" t="s">
        <v>58224</v>
      </c>
      <c r="C19603" t="s">
        <v>58225</v>
      </c>
      <c r="D19603">
        <v>6</v>
      </c>
      <c r="E19603" t="s">
        <v>730</v>
      </c>
      <c r="F19603" t="s">
        <v>13</v>
      </c>
      <c r="G19603" t="s">
        <v>58219</v>
      </c>
      <c r="H19603" s="3" t="s">
        <v>58220</v>
      </c>
      <c r="I19603" t="s">
        <v>3711</v>
      </c>
      <c r="J19603" t="s">
        <v>58077</v>
      </c>
    </row>
    <row r="19604" spans="1:10" ht="16" x14ac:dyDescent="0.2">
      <c r="A19604" t="s">
        <v>58216</v>
      </c>
      <c r="B19604" t="s">
        <v>58226</v>
      </c>
      <c r="C19604" t="s">
        <v>58227</v>
      </c>
      <c r="D19604">
        <v>5</v>
      </c>
      <c r="E19604" t="s">
        <v>730</v>
      </c>
      <c r="F19604" t="s">
        <v>13</v>
      </c>
      <c r="G19604" t="s">
        <v>58219</v>
      </c>
      <c r="H19604" s="3" t="s">
        <v>58220</v>
      </c>
      <c r="I19604" t="s">
        <v>3711</v>
      </c>
      <c r="J19604" t="s">
        <v>58221</v>
      </c>
    </row>
    <row r="19605" spans="1:10" ht="16" x14ac:dyDescent="0.2">
      <c r="A19605" t="s">
        <v>6197</v>
      </c>
      <c r="B19605" t="s">
        <v>58228</v>
      </c>
      <c r="C19605" t="s">
        <v>58229</v>
      </c>
      <c r="D19605">
        <v>1</v>
      </c>
      <c r="E19605" t="s">
        <v>730</v>
      </c>
      <c r="F19605" t="s">
        <v>13</v>
      </c>
      <c r="G19605" t="s">
        <v>58230</v>
      </c>
      <c r="H19605" s="3" t="s">
        <v>58231</v>
      </c>
      <c r="I19605" t="s">
        <v>28773</v>
      </c>
      <c r="J19605" t="s">
        <v>6200</v>
      </c>
    </row>
    <row r="19606" spans="1:10" ht="16" x14ac:dyDescent="0.2">
      <c r="A19606" t="s">
        <v>58232</v>
      </c>
      <c r="B19606" t="s">
        <v>58233</v>
      </c>
      <c r="C19606" t="s">
        <v>58234</v>
      </c>
      <c r="D19606">
        <v>1</v>
      </c>
      <c r="E19606" t="s">
        <v>730</v>
      </c>
      <c r="F19606" t="s">
        <v>13</v>
      </c>
      <c r="G19606" t="s">
        <v>58230</v>
      </c>
      <c r="H19606" s="3" t="s">
        <v>58235</v>
      </c>
      <c r="I19606" t="s">
        <v>28773</v>
      </c>
      <c r="J19606" t="s">
        <v>58236</v>
      </c>
    </row>
    <row r="19607" spans="1:10" ht="32" x14ac:dyDescent="0.2">
      <c r="A19607" t="s">
        <v>28768</v>
      </c>
      <c r="B19607" t="s">
        <v>58237</v>
      </c>
      <c r="C19607" t="s">
        <v>58238</v>
      </c>
      <c r="D19607">
        <v>1</v>
      </c>
      <c r="E19607" t="s">
        <v>13</v>
      </c>
      <c r="F19607" t="s">
        <v>13</v>
      </c>
      <c r="G19607" t="s">
        <v>58239</v>
      </c>
      <c r="H19607" s="3" t="s">
        <v>58240</v>
      </c>
      <c r="I19607" t="s">
        <v>3979</v>
      </c>
      <c r="J19607" t="s">
        <v>28774</v>
      </c>
    </row>
    <row r="19608" spans="1:10" ht="16" x14ac:dyDescent="0.2">
      <c r="A19608" t="s">
        <v>56354</v>
      </c>
      <c r="B19608" t="s">
        <v>58241</v>
      </c>
      <c r="C19608" t="s">
        <v>58242</v>
      </c>
      <c r="D19608">
        <v>1</v>
      </c>
      <c r="E19608" t="s">
        <v>13</v>
      </c>
      <c r="F19608" t="s">
        <v>13</v>
      </c>
      <c r="G19608" t="s">
        <v>58243</v>
      </c>
      <c r="H19608" s="3" t="s">
        <v>58244</v>
      </c>
      <c r="I19608" t="s">
        <v>4915</v>
      </c>
      <c r="J19608" t="s">
        <v>56359</v>
      </c>
    </row>
    <row r="19609" spans="1:10" ht="16" x14ac:dyDescent="0.2">
      <c r="A19609" t="s">
        <v>56354</v>
      </c>
      <c r="B19609" t="s">
        <v>58245</v>
      </c>
      <c r="C19609" t="s">
        <v>58246</v>
      </c>
      <c r="D19609">
        <v>2</v>
      </c>
      <c r="E19609" t="s">
        <v>13</v>
      </c>
      <c r="F19609" t="s">
        <v>13</v>
      </c>
      <c r="G19609" t="s">
        <v>58243</v>
      </c>
      <c r="H19609" s="3" t="s">
        <v>58244</v>
      </c>
      <c r="I19609" t="s">
        <v>4915</v>
      </c>
      <c r="J19609" t="s">
        <v>56359</v>
      </c>
    </row>
    <row r="19610" spans="1:10" ht="16" x14ac:dyDescent="0.2">
      <c r="A19610" t="s">
        <v>56314</v>
      </c>
      <c r="B19610" t="s">
        <v>58247</v>
      </c>
      <c r="C19610" t="s">
        <v>58248</v>
      </c>
      <c r="D19610">
        <v>2</v>
      </c>
      <c r="E19610" t="s">
        <v>13</v>
      </c>
      <c r="F19610" t="s">
        <v>13</v>
      </c>
      <c r="G19610" t="s">
        <v>58249</v>
      </c>
      <c r="H19610" s="3" t="s">
        <v>58250</v>
      </c>
      <c r="I19610" t="s">
        <v>3711</v>
      </c>
      <c r="J19610" t="s">
        <v>56318</v>
      </c>
    </row>
    <row r="19611" spans="1:10" ht="16" x14ac:dyDescent="0.2">
      <c r="A19611" t="s">
        <v>56380</v>
      </c>
      <c r="B19611" t="s">
        <v>58251</v>
      </c>
      <c r="C19611" t="s">
        <v>58252</v>
      </c>
      <c r="D19611">
        <v>6</v>
      </c>
      <c r="E19611" t="s">
        <v>13</v>
      </c>
      <c r="F19611" t="s">
        <v>13</v>
      </c>
      <c r="G19611" t="s">
        <v>58249</v>
      </c>
      <c r="H19611" s="3" t="s">
        <v>58253</v>
      </c>
      <c r="I19611" t="s">
        <v>3711</v>
      </c>
      <c r="J19611" t="s">
        <v>56384</v>
      </c>
    </row>
    <row r="19612" spans="1:10" ht="16" x14ac:dyDescent="0.2">
      <c r="A19612" t="s">
        <v>15521</v>
      </c>
      <c r="B19612" t="s">
        <v>55852</v>
      </c>
      <c r="C19612" t="s">
        <v>55853</v>
      </c>
      <c r="D19612">
        <v>2</v>
      </c>
      <c r="E19612" t="s">
        <v>13</v>
      </c>
      <c r="F19612" t="s">
        <v>13</v>
      </c>
      <c r="G19612" t="s">
        <v>58254</v>
      </c>
      <c r="H19612" s="3" t="s">
        <v>58255</v>
      </c>
      <c r="I19612" t="s">
        <v>31282</v>
      </c>
      <c r="J19612" t="s">
        <v>15525</v>
      </c>
    </row>
    <row r="19613" spans="1:10" ht="16" x14ac:dyDescent="0.2">
      <c r="A19613" t="s">
        <v>21948</v>
      </c>
      <c r="B19613" t="s">
        <v>58256</v>
      </c>
      <c r="C19613" t="s">
        <v>58257</v>
      </c>
      <c r="D19613">
        <v>3</v>
      </c>
      <c r="E19613" t="s">
        <v>13</v>
      </c>
      <c r="F19613" t="s">
        <v>13</v>
      </c>
      <c r="G19613" t="s">
        <v>58258</v>
      </c>
      <c r="H19613" s="3" t="s">
        <v>58259</v>
      </c>
      <c r="I19613" t="s">
        <v>7009</v>
      </c>
      <c r="J19613" t="s">
        <v>21953</v>
      </c>
    </row>
    <row r="19614" spans="1:10" ht="16" x14ac:dyDescent="0.2">
      <c r="A19614" t="s">
        <v>13463</v>
      </c>
      <c r="B19614" t="s">
        <v>58260</v>
      </c>
      <c r="C19614" t="s">
        <v>58261</v>
      </c>
      <c r="D19614">
        <v>1</v>
      </c>
      <c r="E19614" t="s">
        <v>13</v>
      </c>
      <c r="F19614" t="s">
        <v>13</v>
      </c>
      <c r="G19614" t="s">
        <v>58262</v>
      </c>
      <c r="H19614" s="3" t="s">
        <v>58263</v>
      </c>
      <c r="I19614" t="s">
        <v>246</v>
      </c>
      <c r="J19614" t="s">
        <v>13468</v>
      </c>
    </row>
    <row r="19615" spans="1:10" ht="16" x14ac:dyDescent="0.2">
      <c r="A19615" t="s">
        <v>32763</v>
      </c>
      <c r="B19615" t="s">
        <v>58264</v>
      </c>
      <c r="C19615" t="s">
        <v>58265</v>
      </c>
      <c r="D19615">
        <v>6</v>
      </c>
      <c r="E19615">
        <f>410</f>
        <v>410</v>
      </c>
      <c r="F19615" t="s">
        <v>13</v>
      </c>
      <c r="G19615" t="s">
        <v>58266</v>
      </c>
      <c r="H19615" s="3" t="s">
        <v>58267</v>
      </c>
      <c r="I19615" t="s">
        <v>12628</v>
      </c>
      <c r="J19615" t="s">
        <v>32766</v>
      </c>
    </row>
    <row r="19616" spans="1:10" ht="16" x14ac:dyDescent="0.2">
      <c r="A19616" t="s">
        <v>31779</v>
      </c>
      <c r="B19616" t="s">
        <v>58268</v>
      </c>
      <c r="C19616" t="s">
        <v>58269</v>
      </c>
      <c r="D19616">
        <v>3</v>
      </c>
      <c r="E19616">
        <f>410</f>
        <v>410</v>
      </c>
      <c r="F19616" t="s">
        <v>13</v>
      </c>
      <c r="G19616" t="s">
        <v>58266</v>
      </c>
      <c r="H19616" s="3" t="s">
        <v>58270</v>
      </c>
      <c r="I19616" t="s">
        <v>12628</v>
      </c>
      <c r="J19616" t="s">
        <v>31783</v>
      </c>
    </row>
    <row r="19617" spans="1:10" ht="16" x14ac:dyDescent="0.2">
      <c r="A19617" t="s">
        <v>55869</v>
      </c>
      <c r="B19617" t="s">
        <v>58271</v>
      </c>
      <c r="C19617" t="s">
        <v>58272</v>
      </c>
      <c r="D19617">
        <v>2</v>
      </c>
      <c r="E19617">
        <f>410</f>
        <v>410</v>
      </c>
      <c r="F19617" t="s">
        <v>13</v>
      </c>
      <c r="G19617" t="s">
        <v>58266</v>
      </c>
      <c r="H19617" s="3" t="s">
        <v>58273</v>
      </c>
      <c r="I19617" t="s">
        <v>12628</v>
      </c>
      <c r="J19617" t="s">
        <v>55870</v>
      </c>
    </row>
    <row r="19618" spans="1:10" ht="16" x14ac:dyDescent="0.2">
      <c r="A19618" t="s">
        <v>31779</v>
      </c>
      <c r="B19618" t="s">
        <v>32770</v>
      </c>
      <c r="C19618" t="s">
        <v>32771</v>
      </c>
      <c r="D19618">
        <v>4</v>
      </c>
      <c r="E19618">
        <f>410</f>
        <v>410</v>
      </c>
      <c r="F19618" t="s">
        <v>13</v>
      </c>
      <c r="G19618" t="s">
        <v>58266</v>
      </c>
      <c r="H19618" s="3" t="s">
        <v>58274</v>
      </c>
      <c r="I19618" t="s">
        <v>12628</v>
      </c>
      <c r="J19618" t="s">
        <v>31783</v>
      </c>
    </row>
    <row r="19619" spans="1:10" ht="16" x14ac:dyDescent="0.2">
      <c r="A19619" t="s">
        <v>10170</v>
      </c>
      <c r="B19619" t="s">
        <v>58271</v>
      </c>
      <c r="C19619" t="s">
        <v>58272</v>
      </c>
      <c r="D19619">
        <v>2</v>
      </c>
      <c r="E19619">
        <f>410</f>
        <v>410</v>
      </c>
      <c r="F19619" t="s">
        <v>13</v>
      </c>
      <c r="G19619" t="s">
        <v>58266</v>
      </c>
      <c r="H19619" s="3" t="s">
        <v>58273</v>
      </c>
      <c r="I19619" t="s">
        <v>12628</v>
      </c>
      <c r="J19619" t="s">
        <v>10175</v>
      </c>
    </row>
    <row r="19620" spans="1:10" ht="16" x14ac:dyDescent="0.2">
      <c r="A19620" t="s">
        <v>58275</v>
      </c>
      <c r="B19620" t="s">
        <v>58276</v>
      </c>
      <c r="C19620" t="s">
        <v>58277</v>
      </c>
      <c r="D19620">
        <v>2</v>
      </c>
      <c r="E19620">
        <f>494</f>
        <v>494</v>
      </c>
      <c r="F19620" t="s">
        <v>13</v>
      </c>
      <c r="G19620" t="s">
        <v>58278</v>
      </c>
      <c r="H19620" s="3" t="s">
        <v>58279</v>
      </c>
      <c r="I19620" t="s">
        <v>3711</v>
      </c>
      <c r="J19620" t="s">
        <v>58280</v>
      </c>
    </row>
    <row r="19621" spans="1:10" ht="16" x14ac:dyDescent="0.2">
      <c r="A19621" t="s">
        <v>58275</v>
      </c>
      <c r="B19621" t="s">
        <v>58281</v>
      </c>
      <c r="C19621" t="s">
        <v>58282</v>
      </c>
      <c r="D19621">
        <v>1</v>
      </c>
      <c r="E19621">
        <f>494</f>
        <v>494</v>
      </c>
      <c r="F19621" t="s">
        <v>13</v>
      </c>
      <c r="G19621" t="s">
        <v>58278</v>
      </c>
      <c r="H19621" s="3" t="s">
        <v>58279</v>
      </c>
      <c r="I19621" t="s">
        <v>3711</v>
      </c>
      <c r="J19621" t="s">
        <v>58280</v>
      </c>
    </row>
    <row r="19622" spans="1:10" ht="16" x14ac:dyDescent="0.2">
      <c r="A19622" t="s">
        <v>57133</v>
      </c>
      <c r="B19622" t="s">
        <v>58283</v>
      </c>
      <c r="C19622" t="s">
        <v>58284</v>
      </c>
      <c r="D19622">
        <v>2</v>
      </c>
      <c r="E19622">
        <f>494</f>
        <v>494</v>
      </c>
      <c r="F19622" t="s">
        <v>13</v>
      </c>
      <c r="G19622" t="s">
        <v>58278</v>
      </c>
      <c r="H19622" s="3" t="s">
        <v>58279</v>
      </c>
      <c r="I19622" t="s">
        <v>3711</v>
      </c>
      <c r="J19622" t="s">
        <v>57138</v>
      </c>
    </row>
    <row r="19623" spans="1:10" ht="16" x14ac:dyDescent="0.2">
      <c r="A19623" t="s">
        <v>57825</v>
      </c>
      <c r="B19623" t="s">
        <v>58285</v>
      </c>
      <c r="C19623" t="s">
        <v>58286</v>
      </c>
      <c r="D19623">
        <v>2</v>
      </c>
      <c r="E19623">
        <f>494</f>
        <v>494</v>
      </c>
      <c r="F19623" t="s">
        <v>13</v>
      </c>
      <c r="G19623" t="s">
        <v>58278</v>
      </c>
      <c r="H19623" s="3" t="s">
        <v>58279</v>
      </c>
      <c r="I19623" t="s">
        <v>3711</v>
      </c>
      <c r="J19623" t="s">
        <v>57829</v>
      </c>
    </row>
    <row r="19624" spans="1:10" ht="16" x14ac:dyDescent="0.2">
      <c r="A19624" t="s">
        <v>58287</v>
      </c>
      <c r="B19624" t="s">
        <v>58288</v>
      </c>
      <c r="C19624" t="s">
        <v>58289</v>
      </c>
      <c r="D19624">
        <v>1</v>
      </c>
      <c r="E19624">
        <f>494</f>
        <v>494</v>
      </c>
      <c r="F19624" t="s">
        <v>13</v>
      </c>
      <c r="G19624" t="s">
        <v>58278</v>
      </c>
      <c r="H19624" s="3" t="s">
        <v>58290</v>
      </c>
      <c r="I19624" t="s">
        <v>3711</v>
      </c>
      <c r="J19624" t="s">
        <v>58291</v>
      </c>
    </row>
    <row r="19625" spans="1:10" ht="16" x14ac:dyDescent="0.2">
      <c r="A19625" t="s">
        <v>58287</v>
      </c>
      <c r="B19625" t="s">
        <v>58292</v>
      </c>
      <c r="C19625" t="s">
        <v>58293</v>
      </c>
      <c r="D19625">
        <v>2</v>
      </c>
      <c r="E19625">
        <f>494</f>
        <v>494</v>
      </c>
      <c r="F19625" t="s">
        <v>13</v>
      </c>
      <c r="G19625" t="s">
        <v>58278</v>
      </c>
      <c r="H19625" s="3" t="s">
        <v>58294</v>
      </c>
      <c r="I19625" t="s">
        <v>3711</v>
      </c>
      <c r="J19625" t="s">
        <v>58291</v>
      </c>
    </row>
    <row r="19626" spans="1:10" ht="16" x14ac:dyDescent="0.2">
      <c r="A19626" t="s">
        <v>57182</v>
      </c>
      <c r="B19626" t="s">
        <v>58295</v>
      </c>
      <c r="C19626" t="s">
        <v>58296</v>
      </c>
      <c r="D19626">
        <v>1</v>
      </c>
      <c r="E19626">
        <f>494</f>
        <v>494</v>
      </c>
      <c r="F19626" t="s">
        <v>13</v>
      </c>
      <c r="G19626" t="s">
        <v>58278</v>
      </c>
      <c r="H19626" s="3" t="s">
        <v>58297</v>
      </c>
      <c r="I19626" t="s">
        <v>3711</v>
      </c>
      <c r="J19626" t="s">
        <v>57187</v>
      </c>
    </row>
    <row r="19627" spans="1:10" ht="16" x14ac:dyDescent="0.2">
      <c r="A19627" t="s">
        <v>58287</v>
      </c>
      <c r="B19627" t="s">
        <v>58298</v>
      </c>
      <c r="C19627" t="s">
        <v>58299</v>
      </c>
      <c r="D19627">
        <v>3</v>
      </c>
      <c r="E19627">
        <f>494</f>
        <v>494</v>
      </c>
      <c r="F19627" t="s">
        <v>13</v>
      </c>
      <c r="G19627" t="s">
        <v>58278</v>
      </c>
      <c r="H19627" s="3" t="s">
        <v>58290</v>
      </c>
      <c r="I19627" t="s">
        <v>3711</v>
      </c>
      <c r="J19627" t="s">
        <v>58291</v>
      </c>
    </row>
    <row r="19628" spans="1:10" ht="16" x14ac:dyDescent="0.2">
      <c r="A19628" t="s">
        <v>58275</v>
      </c>
      <c r="B19628" t="s">
        <v>58300</v>
      </c>
      <c r="C19628" t="s">
        <v>58301</v>
      </c>
      <c r="D19628">
        <v>4</v>
      </c>
      <c r="E19628">
        <f>494</f>
        <v>494</v>
      </c>
      <c r="F19628" t="s">
        <v>13</v>
      </c>
      <c r="G19628" t="s">
        <v>58278</v>
      </c>
      <c r="H19628" s="3" t="s">
        <v>58279</v>
      </c>
      <c r="I19628" t="s">
        <v>3711</v>
      </c>
      <c r="J19628" t="s">
        <v>58280</v>
      </c>
    </row>
    <row r="19629" spans="1:10" ht="16" x14ac:dyDescent="0.2">
      <c r="A19629" t="s">
        <v>58275</v>
      </c>
      <c r="B19629" t="s">
        <v>58302</v>
      </c>
      <c r="C19629" t="s">
        <v>58303</v>
      </c>
      <c r="D19629">
        <v>3</v>
      </c>
      <c r="E19629">
        <f>494</f>
        <v>494</v>
      </c>
      <c r="F19629" t="s">
        <v>13</v>
      </c>
      <c r="G19629" t="s">
        <v>58278</v>
      </c>
      <c r="H19629" s="3" t="s">
        <v>58279</v>
      </c>
      <c r="I19629" t="s">
        <v>3711</v>
      </c>
      <c r="J19629" t="s">
        <v>58280</v>
      </c>
    </row>
    <row r="19630" spans="1:10" ht="16" x14ac:dyDescent="0.2">
      <c r="A19630" t="s">
        <v>19152</v>
      </c>
      <c r="B19630" t="s">
        <v>58304</v>
      </c>
      <c r="C19630" t="s">
        <v>58305</v>
      </c>
      <c r="D19630">
        <v>3</v>
      </c>
      <c r="E19630">
        <f>494</f>
        <v>494</v>
      </c>
      <c r="F19630" t="s">
        <v>13</v>
      </c>
      <c r="G19630" t="s">
        <v>58278</v>
      </c>
      <c r="H19630" s="3" t="s">
        <v>58306</v>
      </c>
      <c r="I19630" t="s">
        <v>3711</v>
      </c>
      <c r="J19630" t="s">
        <v>19156</v>
      </c>
    </row>
    <row r="19631" spans="1:10" ht="16" x14ac:dyDescent="0.2">
      <c r="A19631" t="s">
        <v>55980</v>
      </c>
      <c r="B19631" t="s">
        <v>56013</v>
      </c>
      <c r="C19631" t="s">
        <v>56014</v>
      </c>
      <c r="D19631">
        <v>1</v>
      </c>
      <c r="E19631" t="s">
        <v>1045</v>
      </c>
      <c r="F19631" t="s">
        <v>13</v>
      </c>
      <c r="G19631" t="s">
        <v>58307</v>
      </c>
      <c r="H19631" s="3" t="s">
        <v>58308</v>
      </c>
      <c r="I19631" t="s">
        <v>4915</v>
      </c>
      <c r="J19631" t="s">
        <v>55984</v>
      </c>
    </row>
    <row r="19632" spans="1:10" ht="16" x14ac:dyDescent="0.2">
      <c r="A19632" t="s">
        <v>57896</v>
      </c>
      <c r="B19632" t="s">
        <v>58309</v>
      </c>
      <c r="C19632" t="s">
        <v>58310</v>
      </c>
      <c r="D19632">
        <v>1</v>
      </c>
      <c r="E19632" t="s">
        <v>13</v>
      </c>
      <c r="F19632" t="s">
        <v>13</v>
      </c>
      <c r="G19632" t="s">
        <v>58311</v>
      </c>
      <c r="H19632" s="3" t="s">
        <v>58312</v>
      </c>
      <c r="I19632" t="s">
        <v>7009</v>
      </c>
      <c r="J19632" t="s">
        <v>57901</v>
      </c>
    </row>
    <row r="19633" spans="1:10" ht="16" x14ac:dyDescent="0.2">
      <c r="A19633" t="s">
        <v>57896</v>
      </c>
      <c r="B19633" t="s">
        <v>58313</v>
      </c>
      <c r="C19633" t="s">
        <v>58314</v>
      </c>
      <c r="D19633">
        <v>2</v>
      </c>
      <c r="E19633" t="s">
        <v>13</v>
      </c>
      <c r="F19633" t="s">
        <v>13</v>
      </c>
      <c r="G19633" t="s">
        <v>58311</v>
      </c>
      <c r="H19633" s="3" t="s">
        <v>58312</v>
      </c>
      <c r="I19633" t="s">
        <v>7009</v>
      </c>
      <c r="J19633" t="s">
        <v>57901</v>
      </c>
    </row>
    <row r="19634" spans="1:10" ht="16" x14ac:dyDescent="0.2">
      <c r="A19634" t="s">
        <v>58315</v>
      </c>
      <c r="B19634" t="s">
        <v>58316</v>
      </c>
      <c r="C19634" t="s">
        <v>58317</v>
      </c>
      <c r="D19634">
        <v>3</v>
      </c>
      <c r="E19634" t="s">
        <v>13</v>
      </c>
      <c r="F19634" t="s">
        <v>13</v>
      </c>
      <c r="G19634" t="s">
        <v>58311</v>
      </c>
      <c r="H19634" s="3" t="s">
        <v>58318</v>
      </c>
      <c r="I19634" t="s">
        <v>7009</v>
      </c>
      <c r="J19634" t="s">
        <v>58319</v>
      </c>
    </row>
    <row r="19635" spans="1:10" ht="16" x14ac:dyDescent="0.2">
      <c r="A19635" t="s">
        <v>58315</v>
      </c>
      <c r="B19635" t="s">
        <v>58320</v>
      </c>
      <c r="C19635" t="s">
        <v>58321</v>
      </c>
      <c r="D19635">
        <v>2</v>
      </c>
      <c r="E19635" t="s">
        <v>13</v>
      </c>
      <c r="F19635" t="s">
        <v>13</v>
      </c>
      <c r="G19635" t="s">
        <v>58311</v>
      </c>
      <c r="H19635" s="3" t="s">
        <v>58318</v>
      </c>
      <c r="I19635" t="s">
        <v>7009</v>
      </c>
      <c r="J19635" t="s">
        <v>58319</v>
      </c>
    </row>
    <row r="19636" spans="1:10" ht="32" x14ac:dyDescent="0.2">
      <c r="A19636" t="s">
        <v>58322</v>
      </c>
      <c r="B19636" t="s">
        <v>58323</v>
      </c>
      <c r="C19636" t="s">
        <v>58324</v>
      </c>
      <c r="D19636">
        <v>1</v>
      </c>
      <c r="E19636" t="s">
        <v>13</v>
      </c>
      <c r="F19636" t="s">
        <v>13</v>
      </c>
      <c r="G19636" t="s">
        <v>58325</v>
      </c>
      <c r="H19636" s="3" t="s">
        <v>58326</v>
      </c>
      <c r="I19636" t="s">
        <v>995</v>
      </c>
      <c r="J19636" t="s">
        <v>58327</v>
      </c>
    </row>
    <row r="19637" spans="1:10" ht="16" x14ac:dyDescent="0.2">
      <c r="A19637" t="s">
        <v>58328</v>
      </c>
      <c r="B19637" t="s">
        <v>58329</v>
      </c>
      <c r="C19637" t="s">
        <v>58330</v>
      </c>
      <c r="D19637">
        <v>2</v>
      </c>
      <c r="E19637" t="s">
        <v>5635</v>
      </c>
      <c r="F19637" t="s">
        <v>13</v>
      </c>
      <c r="G19637" t="s">
        <v>58331</v>
      </c>
      <c r="H19637" s="3" t="s">
        <v>58332</v>
      </c>
      <c r="I19637" t="s">
        <v>3711</v>
      </c>
      <c r="J19637" t="s">
        <v>58333</v>
      </c>
    </row>
    <row r="19638" spans="1:10" ht="16" x14ac:dyDescent="0.2">
      <c r="A19638" t="s">
        <v>58328</v>
      </c>
      <c r="B19638" t="s">
        <v>58334</v>
      </c>
      <c r="C19638" t="s">
        <v>58335</v>
      </c>
      <c r="D19638">
        <v>1</v>
      </c>
      <c r="E19638" t="s">
        <v>5635</v>
      </c>
      <c r="F19638" t="s">
        <v>13</v>
      </c>
      <c r="G19638" t="s">
        <v>58331</v>
      </c>
      <c r="H19638" s="3" t="s">
        <v>58332</v>
      </c>
      <c r="I19638" t="s">
        <v>3711</v>
      </c>
      <c r="J19638" t="s">
        <v>58333</v>
      </c>
    </row>
    <row r="19639" spans="1:10" ht="16" x14ac:dyDescent="0.2">
      <c r="A19639" t="s">
        <v>22270</v>
      </c>
      <c r="B19639" t="s">
        <v>58336</v>
      </c>
      <c r="C19639" t="s">
        <v>58337</v>
      </c>
      <c r="D19639">
        <v>4</v>
      </c>
      <c r="E19639" t="s">
        <v>5635</v>
      </c>
      <c r="F19639" t="s">
        <v>13</v>
      </c>
      <c r="G19639" t="s">
        <v>58331</v>
      </c>
      <c r="H19639" s="3" t="s">
        <v>58338</v>
      </c>
      <c r="I19639" t="s">
        <v>3711</v>
      </c>
      <c r="J19639" t="s">
        <v>22274</v>
      </c>
    </row>
    <row r="19640" spans="1:10" ht="16" x14ac:dyDescent="0.2">
      <c r="A19640" t="s">
        <v>22270</v>
      </c>
      <c r="B19640" t="s">
        <v>58339</v>
      </c>
      <c r="C19640" t="s">
        <v>58340</v>
      </c>
      <c r="D19640">
        <v>2</v>
      </c>
      <c r="E19640" t="s">
        <v>5635</v>
      </c>
      <c r="F19640" t="s">
        <v>13</v>
      </c>
      <c r="G19640" t="s">
        <v>58331</v>
      </c>
      <c r="H19640" s="3" t="s">
        <v>58341</v>
      </c>
      <c r="I19640" t="s">
        <v>3711</v>
      </c>
      <c r="J19640" t="s">
        <v>22274</v>
      </c>
    </row>
    <row r="19641" spans="1:10" ht="16" x14ac:dyDescent="0.2">
      <c r="A19641" t="s">
        <v>22270</v>
      </c>
      <c r="B19641" t="s">
        <v>58342</v>
      </c>
      <c r="C19641" t="s">
        <v>58343</v>
      </c>
      <c r="D19641">
        <v>1</v>
      </c>
      <c r="E19641" t="s">
        <v>5635</v>
      </c>
      <c r="F19641" t="s">
        <v>13</v>
      </c>
      <c r="G19641" t="s">
        <v>58331</v>
      </c>
      <c r="H19641" s="3" t="s">
        <v>58341</v>
      </c>
      <c r="I19641" t="s">
        <v>3711</v>
      </c>
      <c r="J19641" t="s">
        <v>22274</v>
      </c>
    </row>
    <row r="19642" spans="1:10" ht="16" x14ac:dyDescent="0.2">
      <c r="A19642" t="s">
        <v>58344</v>
      </c>
      <c r="B19642" t="s">
        <v>58345</v>
      </c>
      <c r="C19642" t="s">
        <v>58346</v>
      </c>
      <c r="D19642">
        <v>1</v>
      </c>
      <c r="E19642">
        <f>523</f>
        <v>523</v>
      </c>
      <c r="F19642" t="s">
        <v>13</v>
      </c>
      <c r="G19642" t="s">
        <v>58347</v>
      </c>
      <c r="H19642" s="3" t="s">
        <v>58348</v>
      </c>
      <c r="I19642" t="s">
        <v>3711</v>
      </c>
      <c r="J19642" t="s">
        <v>58349</v>
      </c>
    </row>
    <row r="19643" spans="1:10" ht="16" x14ac:dyDescent="0.2">
      <c r="A19643" t="s">
        <v>58344</v>
      </c>
      <c r="B19643" t="s">
        <v>58350</v>
      </c>
      <c r="C19643" t="s">
        <v>58351</v>
      </c>
      <c r="D19643">
        <v>2</v>
      </c>
      <c r="E19643">
        <f>523</f>
        <v>523</v>
      </c>
      <c r="F19643" t="s">
        <v>13</v>
      </c>
      <c r="G19643" t="s">
        <v>58347</v>
      </c>
      <c r="H19643" s="3" t="s">
        <v>58352</v>
      </c>
      <c r="I19643" t="s">
        <v>3711</v>
      </c>
      <c r="J19643" t="s">
        <v>58349</v>
      </c>
    </row>
    <row r="19644" spans="1:10" ht="16" x14ac:dyDescent="0.2">
      <c r="A19644" t="s">
        <v>58344</v>
      </c>
      <c r="B19644" t="s">
        <v>58353</v>
      </c>
      <c r="C19644" t="s">
        <v>58354</v>
      </c>
      <c r="D19644">
        <v>4</v>
      </c>
      <c r="E19644">
        <f>523</f>
        <v>523</v>
      </c>
      <c r="F19644" t="s">
        <v>13</v>
      </c>
      <c r="G19644" t="s">
        <v>58347</v>
      </c>
      <c r="H19644" s="3" t="s">
        <v>58348</v>
      </c>
      <c r="I19644" t="s">
        <v>3711</v>
      </c>
      <c r="J19644" t="s">
        <v>58349</v>
      </c>
    </row>
    <row r="19645" spans="1:10" ht="16" x14ac:dyDescent="0.2">
      <c r="A19645" t="s">
        <v>57035</v>
      </c>
      <c r="B19645" t="s">
        <v>58355</v>
      </c>
      <c r="C19645" t="s">
        <v>58356</v>
      </c>
      <c r="D19645">
        <v>2</v>
      </c>
      <c r="E19645">
        <f>523</f>
        <v>523</v>
      </c>
      <c r="F19645" t="s">
        <v>13</v>
      </c>
      <c r="G19645" t="s">
        <v>58347</v>
      </c>
      <c r="H19645" s="3" t="s">
        <v>58357</v>
      </c>
      <c r="I19645" t="s">
        <v>3711</v>
      </c>
      <c r="J19645" t="s">
        <v>57038</v>
      </c>
    </row>
    <row r="19646" spans="1:10" ht="16" x14ac:dyDescent="0.2">
      <c r="A19646" t="s">
        <v>7231</v>
      </c>
      <c r="B19646" t="s">
        <v>58358</v>
      </c>
      <c r="C19646" t="s">
        <v>58359</v>
      </c>
      <c r="D19646">
        <v>1</v>
      </c>
      <c r="E19646">
        <f>523</f>
        <v>523</v>
      </c>
      <c r="F19646" t="s">
        <v>13</v>
      </c>
      <c r="G19646" t="s">
        <v>58347</v>
      </c>
      <c r="H19646" s="3" t="s">
        <v>58360</v>
      </c>
      <c r="I19646" t="s">
        <v>3711</v>
      </c>
      <c r="J19646" t="s">
        <v>7236</v>
      </c>
    </row>
    <row r="19647" spans="1:10" ht="16" x14ac:dyDescent="0.2">
      <c r="A19647" t="s">
        <v>7231</v>
      </c>
      <c r="B19647" t="s">
        <v>58350</v>
      </c>
      <c r="C19647" t="s">
        <v>58351</v>
      </c>
      <c r="D19647">
        <v>2</v>
      </c>
      <c r="E19647">
        <f>523</f>
        <v>523</v>
      </c>
      <c r="F19647" t="s">
        <v>13</v>
      </c>
      <c r="G19647" t="s">
        <v>58347</v>
      </c>
      <c r="H19647" s="3" t="s">
        <v>58352</v>
      </c>
      <c r="I19647" t="s">
        <v>3711</v>
      </c>
      <c r="J19647" t="s">
        <v>7236</v>
      </c>
    </row>
    <row r="19648" spans="1:10" ht="16" x14ac:dyDescent="0.2">
      <c r="A19648" t="s">
        <v>57035</v>
      </c>
      <c r="B19648" t="s">
        <v>58361</v>
      </c>
      <c r="C19648" t="s">
        <v>58362</v>
      </c>
      <c r="D19648">
        <v>1</v>
      </c>
      <c r="E19648">
        <f>523</f>
        <v>523</v>
      </c>
      <c r="F19648" t="s">
        <v>13</v>
      </c>
      <c r="G19648" t="s">
        <v>58347</v>
      </c>
      <c r="H19648" s="3" t="s">
        <v>58357</v>
      </c>
      <c r="I19648" t="s">
        <v>3711</v>
      </c>
      <c r="J19648" t="s">
        <v>57038</v>
      </c>
    </row>
    <row r="19649" spans="1:10" ht="16" x14ac:dyDescent="0.2">
      <c r="A19649" t="s">
        <v>58363</v>
      </c>
      <c r="B19649" t="s">
        <v>58364</v>
      </c>
      <c r="C19649" t="s">
        <v>58365</v>
      </c>
      <c r="D19649">
        <v>3</v>
      </c>
      <c r="E19649" t="s">
        <v>1280</v>
      </c>
      <c r="F19649" t="s">
        <v>13</v>
      </c>
      <c r="G19649" t="s">
        <v>58366</v>
      </c>
      <c r="H19649" s="3" t="s">
        <v>58367</v>
      </c>
      <c r="I19649" t="s">
        <v>12628</v>
      </c>
      <c r="J19649" t="s">
        <v>58368</v>
      </c>
    </row>
    <row r="19650" spans="1:10" ht="16" x14ac:dyDescent="0.2">
      <c r="A19650" t="s">
        <v>58369</v>
      </c>
      <c r="B19650" t="s">
        <v>58370</v>
      </c>
      <c r="C19650" t="s">
        <v>58371</v>
      </c>
      <c r="D19650">
        <v>2</v>
      </c>
      <c r="E19650" t="s">
        <v>1280</v>
      </c>
      <c r="F19650" t="s">
        <v>13</v>
      </c>
      <c r="G19650" t="s">
        <v>58366</v>
      </c>
      <c r="H19650" s="3" t="s">
        <v>58372</v>
      </c>
      <c r="I19650" t="s">
        <v>12628</v>
      </c>
      <c r="J19650" t="s">
        <v>58373</v>
      </c>
    </row>
    <row r="19651" spans="1:10" ht="16" x14ac:dyDescent="0.2">
      <c r="A19651" t="s">
        <v>58363</v>
      </c>
      <c r="B19651" t="s">
        <v>58374</v>
      </c>
      <c r="C19651" t="s">
        <v>58375</v>
      </c>
      <c r="D19651">
        <v>2</v>
      </c>
      <c r="E19651" t="s">
        <v>1280</v>
      </c>
      <c r="F19651" t="s">
        <v>13</v>
      </c>
      <c r="G19651" t="s">
        <v>58366</v>
      </c>
      <c r="H19651" s="3" t="s">
        <v>58376</v>
      </c>
      <c r="I19651" t="s">
        <v>12628</v>
      </c>
      <c r="J19651" t="s">
        <v>58368</v>
      </c>
    </row>
    <row r="19652" spans="1:10" ht="32" x14ac:dyDescent="0.2">
      <c r="A19652" t="s">
        <v>58377</v>
      </c>
      <c r="B19652" t="s">
        <v>58378</v>
      </c>
      <c r="C19652" t="s">
        <v>58379</v>
      </c>
      <c r="D19652">
        <v>2</v>
      </c>
      <c r="E19652" t="s">
        <v>1280</v>
      </c>
      <c r="F19652" t="s">
        <v>13</v>
      </c>
      <c r="G19652" t="s">
        <v>58366</v>
      </c>
      <c r="H19652" s="3" t="s">
        <v>58380</v>
      </c>
      <c r="I19652" t="s">
        <v>12628</v>
      </c>
      <c r="J19652" t="s">
        <v>58381</v>
      </c>
    </row>
    <row r="19653" spans="1:10" ht="16" x14ac:dyDescent="0.2">
      <c r="A19653" t="s">
        <v>58382</v>
      </c>
      <c r="B19653" t="s">
        <v>58383</v>
      </c>
      <c r="C19653" t="s">
        <v>58371</v>
      </c>
      <c r="D19653">
        <v>2</v>
      </c>
      <c r="E19653" t="s">
        <v>1280</v>
      </c>
      <c r="F19653" t="s">
        <v>13</v>
      </c>
      <c r="G19653" t="s">
        <v>58366</v>
      </c>
      <c r="H19653" s="3" t="s">
        <v>58384</v>
      </c>
      <c r="I19653" t="s">
        <v>12628</v>
      </c>
      <c r="J19653" t="s">
        <v>58385</v>
      </c>
    </row>
    <row r="19654" spans="1:10" ht="16" x14ac:dyDescent="0.2">
      <c r="A19654" t="s">
        <v>55936</v>
      </c>
      <c r="B19654" t="s">
        <v>58383</v>
      </c>
      <c r="C19654" t="s">
        <v>58371</v>
      </c>
      <c r="D19654">
        <v>2</v>
      </c>
      <c r="E19654" t="s">
        <v>1280</v>
      </c>
      <c r="F19654" t="s">
        <v>13</v>
      </c>
      <c r="G19654" t="s">
        <v>58366</v>
      </c>
      <c r="H19654" s="3" t="s">
        <v>58376</v>
      </c>
      <c r="I19654" t="s">
        <v>12628</v>
      </c>
      <c r="J19654" t="s">
        <v>55941</v>
      </c>
    </row>
    <row r="19655" spans="1:10" ht="16" x14ac:dyDescent="0.2">
      <c r="A19655" t="s">
        <v>58386</v>
      </c>
      <c r="B19655" t="s">
        <v>58387</v>
      </c>
      <c r="C19655" t="s">
        <v>58388</v>
      </c>
      <c r="D19655">
        <v>4</v>
      </c>
      <c r="E19655" t="s">
        <v>1280</v>
      </c>
      <c r="F19655" t="s">
        <v>13</v>
      </c>
      <c r="G19655" t="s">
        <v>58366</v>
      </c>
      <c r="H19655" s="3" t="s">
        <v>58376</v>
      </c>
      <c r="I19655" t="s">
        <v>12628</v>
      </c>
      <c r="J19655" t="s">
        <v>58389</v>
      </c>
    </row>
    <row r="19656" spans="1:10" ht="16" x14ac:dyDescent="0.2">
      <c r="A19656" t="s">
        <v>58369</v>
      </c>
      <c r="B19656" t="s">
        <v>58390</v>
      </c>
      <c r="C19656" t="s">
        <v>58391</v>
      </c>
      <c r="D19656">
        <v>1</v>
      </c>
      <c r="E19656" t="s">
        <v>1280</v>
      </c>
      <c r="F19656" t="s">
        <v>13</v>
      </c>
      <c r="G19656" t="s">
        <v>58366</v>
      </c>
      <c r="H19656" s="3" t="s">
        <v>58392</v>
      </c>
      <c r="I19656" t="s">
        <v>12628</v>
      </c>
      <c r="J19656" t="s">
        <v>58373</v>
      </c>
    </row>
    <row r="19657" spans="1:10" ht="32" x14ac:dyDescent="0.2">
      <c r="A19657" t="s">
        <v>58377</v>
      </c>
      <c r="B19657" t="s">
        <v>58378</v>
      </c>
      <c r="C19657" t="s">
        <v>58393</v>
      </c>
      <c r="D19657">
        <v>3</v>
      </c>
      <c r="E19657" t="s">
        <v>1280</v>
      </c>
      <c r="F19657" t="s">
        <v>13</v>
      </c>
      <c r="G19657" t="s">
        <v>58366</v>
      </c>
      <c r="H19657" s="3" t="s">
        <v>58380</v>
      </c>
      <c r="I19657" t="s">
        <v>12628</v>
      </c>
      <c r="J19657" t="s">
        <v>58381</v>
      </c>
    </row>
    <row r="19658" spans="1:10" ht="16" x14ac:dyDescent="0.2">
      <c r="A19658" t="s">
        <v>55936</v>
      </c>
      <c r="B19658" t="s">
        <v>58394</v>
      </c>
      <c r="C19658" t="s">
        <v>58395</v>
      </c>
      <c r="D19658">
        <v>3</v>
      </c>
      <c r="E19658" t="s">
        <v>1280</v>
      </c>
      <c r="F19658" t="s">
        <v>13</v>
      </c>
      <c r="G19658" t="s">
        <v>58366</v>
      </c>
      <c r="H19658" s="3" t="s">
        <v>58367</v>
      </c>
      <c r="I19658" t="s">
        <v>12628</v>
      </c>
      <c r="J19658" t="s">
        <v>55941</v>
      </c>
    </row>
    <row r="19659" spans="1:10" ht="16" x14ac:dyDescent="0.2">
      <c r="A19659" t="s">
        <v>58382</v>
      </c>
      <c r="B19659" t="s">
        <v>58396</v>
      </c>
      <c r="C19659" t="s">
        <v>58365</v>
      </c>
      <c r="D19659">
        <v>3</v>
      </c>
      <c r="E19659" t="s">
        <v>1280</v>
      </c>
      <c r="F19659" t="s">
        <v>13</v>
      </c>
      <c r="G19659" t="s">
        <v>58366</v>
      </c>
      <c r="H19659" s="3" t="s">
        <v>58384</v>
      </c>
      <c r="I19659" t="s">
        <v>12628</v>
      </c>
      <c r="J19659" t="s">
        <v>58385</v>
      </c>
    </row>
    <row r="19660" spans="1:10" ht="16" x14ac:dyDescent="0.2">
      <c r="A19660" t="s">
        <v>58363</v>
      </c>
      <c r="B19660" t="s">
        <v>58370</v>
      </c>
      <c r="C19660" t="s">
        <v>58371</v>
      </c>
      <c r="D19660">
        <v>1</v>
      </c>
      <c r="E19660" t="s">
        <v>1280</v>
      </c>
      <c r="F19660" t="s">
        <v>13</v>
      </c>
      <c r="G19660" t="s">
        <v>58366</v>
      </c>
      <c r="H19660" s="3" t="s">
        <v>58367</v>
      </c>
      <c r="I19660" t="s">
        <v>12628</v>
      </c>
      <c r="J19660" t="s">
        <v>58368</v>
      </c>
    </row>
    <row r="19661" spans="1:10" ht="16" x14ac:dyDescent="0.2">
      <c r="A19661" t="s">
        <v>57846</v>
      </c>
      <c r="B19661" t="s">
        <v>58397</v>
      </c>
      <c r="C19661" t="s">
        <v>58398</v>
      </c>
      <c r="D19661">
        <v>5</v>
      </c>
      <c r="E19661" t="s">
        <v>1280</v>
      </c>
      <c r="F19661" t="s">
        <v>13</v>
      </c>
      <c r="G19661" t="s">
        <v>58366</v>
      </c>
      <c r="H19661" s="3" t="s">
        <v>58376</v>
      </c>
      <c r="I19661" t="s">
        <v>12628</v>
      </c>
      <c r="J19661" t="s">
        <v>57850</v>
      </c>
    </row>
    <row r="19662" spans="1:10" ht="16" x14ac:dyDescent="0.2">
      <c r="A19662" t="s">
        <v>58382</v>
      </c>
      <c r="B19662" t="s">
        <v>57522</v>
      </c>
      <c r="C19662" t="s">
        <v>57523</v>
      </c>
      <c r="D19662">
        <v>1</v>
      </c>
      <c r="E19662" t="s">
        <v>1280</v>
      </c>
      <c r="F19662" t="s">
        <v>13</v>
      </c>
      <c r="G19662" t="s">
        <v>58366</v>
      </c>
      <c r="H19662" s="3" t="s">
        <v>58399</v>
      </c>
      <c r="I19662" t="s">
        <v>12628</v>
      </c>
      <c r="J19662" t="s">
        <v>58385</v>
      </c>
    </row>
    <row r="19663" spans="1:10" ht="16" x14ac:dyDescent="0.2">
      <c r="A19663" t="s">
        <v>57846</v>
      </c>
      <c r="B19663" t="s">
        <v>58400</v>
      </c>
      <c r="C19663" t="s">
        <v>58371</v>
      </c>
      <c r="D19663">
        <v>1</v>
      </c>
      <c r="E19663" t="s">
        <v>1280</v>
      </c>
      <c r="F19663" t="s">
        <v>13</v>
      </c>
      <c r="G19663" t="s">
        <v>58366</v>
      </c>
      <c r="H19663" s="3" t="s">
        <v>58376</v>
      </c>
      <c r="I19663" t="s">
        <v>12628</v>
      </c>
      <c r="J19663" t="s">
        <v>57850</v>
      </c>
    </row>
    <row r="19664" spans="1:10" ht="16" x14ac:dyDescent="0.2">
      <c r="A19664" t="s">
        <v>58386</v>
      </c>
      <c r="B19664" t="s">
        <v>58401</v>
      </c>
      <c r="C19664" t="s">
        <v>58402</v>
      </c>
      <c r="D19664">
        <v>2</v>
      </c>
      <c r="E19664" t="s">
        <v>1280</v>
      </c>
      <c r="F19664" t="s">
        <v>13</v>
      </c>
      <c r="G19664" t="s">
        <v>58366</v>
      </c>
      <c r="H19664" s="3" t="s">
        <v>58376</v>
      </c>
      <c r="I19664" t="s">
        <v>12628</v>
      </c>
      <c r="J19664" t="s">
        <v>58389</v>
      </c>
    </row>
    <row r="19665" spans="1:10" ht="32" x14ac:dyDescent="0.2">
      <c r="A19665" t="s">
        <v>58386</v>
      </c>
      <c r="B19665" t="s">
        <v>58403</v>
      </c>
      <c r="C19665" t="s">
        <v>58404</v>
      </c>
      <c r="D19665">
        <v>3</v>
      </c>
      <c r="E19665" t="s">
        <v>1280</v>
      </c>
      <c r="F19665" t="s">
        <v>13</v>
      </c>
      <c r="G19665" t="s">
        <v>58366</v>
      </c>
      <c r="H19665" s="3" t="s">
        <v>58405</v>
      </c>
      <c r="I19665" t="s">
        <v>12628</v>
      </c>
      <c r="J19665" t="s">
        <v>58389</v>
      </c>
    </row>
    <row r="19666" spans="1:10" ht="16" x14ac:dyDescent="0.2">
      <c r="A19666" t="s">
        <v>57521</v>
      </c>
      <c r="B19666" t="s">
        <v>58383</v>
      </c>
      <c r="C19666" t="s">
        <v>58371</v>
      </c>
      <c r="D19666">
        <v>2</v>
      </c>
      <c r="E19666" t="s">
        <v>1280</v>
      </c>
      <c r="F19666" t="s">
        <v>13</v>
      </c>
      <c r="G19666" t="s">
        <v>58366</v>
      </c>
      <c r="H19666" s="3" t="s">
        <v>58392</v>
      </c>
      <c r="I19666" t="s">
        <v>12628</v>
      </c>
      <c r="J19666" t="s">
        <v>57526</v>
      </c>
    </row>
    <row r="19667" spans="1:10" ht="16" x14ac:dyDescent="0.2">
      <c r="A19667" t="s">
        <v>57846</v>
      </c>
      <c r="B19667" t="s">
        <v>58406</v>
      </c>
      <c r="C19667" t="s">
        <v>58407</v>
      </c>
      <c r="D19667">
        <v>6</v>
      </c>
      <c r="E19667" t="s">
        <v>1280</v>
      </c>
      <c r="F19667" t="s">
        <v>13</v>
      </c>
      <c r="G19667" t="s">
        <v>58366</v>
      </c>
      <c r="H19667" s="3" t="s">
        <v>58376</v>
      </c>
      <c r="I19667" t="s">
        <v>12628</v>
      </c>
      <c r="J19667" t="s">
        <v>57850</v>
      </c>
    </row>
    <row r="19668" spans="1:10" ht="16" x14ac:dyDescent="0.2">
      <c r="A19668" t="s">
        <v>57846</v>
      </c>
      <c r="B19668" t="s">
        <v>58408</v>
      </c>
      <c r="C19668" t="s">
        <v>58409</v>
      </c>
      <c r="D19668">
        <v>3</v>
      </c>
      <c r="E19668" t="s">
        <v>1280</v>
      </c>
      <c r="F19668" t="s">
        <v>13</v>
      </c>
      <c r="G19668" t="s">
        <v>58366</v>
      </c>
      <c r="H19668" s="3" t="s">
        <v>58410</v>
      </c>
      <c r="I19668" t="s">
        <v>12628</v>
      </c>
      <c r="J19668" t="s">
        <v>57850</v>
      </c>
    </row>
    <row r="19669" spans="1:10" ht="32" x14ac:dyDescent="0.2">
      <c r="A19669" t="s">
        <v>58377</v>
      </c>
      <c r="B19669" t="s">
        <v>58383</v>
      </c>
      <c r="C19669" t="s">
        <v>58371</v>
      </c>
      <c r="D19669">
        <v>4</v>
      </c>
      <c r="E19669" t="s">
        <v>1280</v>
      </c>
      <c r="F19669" t="s">
        <v>13</v>
      </c>
      <c r="G19669" t="s">
        <v>58366</v>
      </c>
      <c r="H19669" s="3" t="s">
        <v>58380</v>
      </c>
      <c r="I19669" t="s">
        <v>12628</v>
      </c>
      <c r="J19669" t="s">
        <v>58381</v>
      </c>
    </row>
    <row r="19670" spans="1:10" ht="16" x14ac:dyDescent="0.2">
      <c r="A19670" t="s">
        <v>57846</v>
      </c>
      <c r="B19670" t="s">
        <v>58411</v>
      </c>
      <c r="C19670" t="s">
        <v>58412</v>
      </c>
      <c r="D19670">
        <v>2</v>
      </c>
      <c r="E19670" t="s">
        <v>1280</v>
      </c>
      <c r="F19670" t="s">
        <v>13</v>
      </c>
      <c r="G19670" t="s">
        <v>58366</v>
      </c>
      <c r="H19670" s="3" t="s">
        <v>58413</v>
      </c>
      <c r="I19670" t="s">
        <v>12628</v>
      </c>
      <c r="J19670" t="s">
        <v>57850</v>
      </c>
    </row>
    <row r="19671" spans="1:10" ht="16" x14ac:dyDescent="0.2">
      <c r="A19671" t="s">
        <v>56975</v>
      </c>
      <c r="B19671" t="s">
        <v>57522</v>
      </c>
      <c r="C19671" t="s">
        <v>57523</v>
      </c>
      <c r="D19671">
        <v>2</v>
      </c>
      <c r="E19671" t="s">
        <v>1280</v>
      </c>
      <c r="F19671" t="s">
        <v>13</v>
      </c>
      <c r="G19671" t="s">
        <v>58414</v>
      </c>
      <c r="H19671" s="3" t="s">
        <v>58415</v>
      </c>
      <c r="I19671" t="s">
        <v>12628</v>
      </c>
      <c r="J19671" t="s">
        <v>56979</v>
      </c>
    </row>
    <row r="19672" spans="1:10" ht="32" x14ac:dyDescent="0.2">
      <c r="A19672" t="s">
        <v>58386</v>
      </c>
      <c r="B19672" t="s">
        <v>57522</v>
      </c>
      <c r="C19672" t="s">
        <v>57523</v>
      </c>
      <c r="D19672">
        <v>1</v>
      </c>
      <c r="E19672" t="s">
        <v>1280</v>
      </c>
      <c r="F19672" t="s">
        <v>13</v>
      </c>
      <c r="G19672" t="s">
        <v>58414</v>
      </c>
      <c r="H19672" s="3" t="s">
        <v>58416</v>
      </c>
      <c r="I19672" t="s">
        <v>12628</v>
      </c>
      <c r="J19672" t="s">
        <v>58389</v>
      </c>
    </row>
    <row r="19673" spans="1:10" ht="16" x14ac:dyDescent="0.2">
      <c r="A19673" t="s">
        <v>58417</v>
      </c>
      <c r="B19673" t="s">
        <v>58418</v>
      </c>
      <c r="C19673" t="s">
        <v>58419</v>
      </c>
      <c r="D19673">
        <v>4</v>
      </c>
      <c r="E19673" t="s">
        <v>13</v>
      </c>
      <c r="F19673" t="s">
        <v>13</v>
      </c>
      <c r="G19673" t="s">
        <v>58420</v>
      </c>
      <c r="H19673" s="3" t="s">
        <v>58421</v>
      </c>
      <c r="I19673" t="s">
        <v>3711</v>
      </c>
      <c r="J19673" t="s">
        <v>58422</v>
      </c>
    </row>
    <row r="19674" spans="1:10" ht="32" x14ac:dyDescent="0.2">
      <c r="A19674" t="s">
        <v>30795</v>
      </c>
      <c r="B19674" t="s">
        <v>58423</v>
      </c>
      <c r="C19674" t="s">
        <v>58424</v>
      </c>
      <c r="D19674">
        <v>1</v>
      </c>
      <c r="E19674" t="s">
        <v>1246</v>
      </c>
      <c r="F19674" t="s">
        <v>13</v>
      </c>
      <c r="G19674" t="s">
        <v>58425</v>
      </c>
      <c r="H19674" s="3" t="s">
        <v>58426</v>
      </c>
      <c r="I19674" t="s">
        <v>30799</v>
      </c>
      <c r="J19674" t="s">
        <v>30800</v>
      </c>
    </row>
    <row r="19675" spans="1:10" ht="16" x14ac:dyDescent="0.2">
      <c r="A19675" t="s">
        <v>17390</v>
      </c>
      <c r="B19675" t="s">
        <v>58427</v>
      </c>
      <c r="C19675" t="s">
        <v>58428</v>
      </c>
      <c r="D19675">
        <v>1</v>
      </c>
      <c r="E19675" t="s">
        <v>1280</v>
      </c>
      <c r="F19675" t="s">
        <v>13</v>
      </c>
      <c r="G19675" t="s">
        <v>58429</v>
      </c>
      <c r="H19675" s="3" t="s">
        <v>58430</v>
      </c>
      <c r="I19675" t="s">
        <v>12664</v>
      </c>
      <c r="J19675" t="s">
        <v>17393</v>
      </c>
    </row>
    <row r="19676" spans="1:10" ht="16" x14ac:dyDescent="0.2">
      <c r="A19676" t="s">
        <v>58431</v>
      </c>
      <c r="B19676" t="s">
        <v>58432</v>
      </c>
      <c r="C19676" t="s">
        <v>58433</v>
      </c>
      <c r="D19676">
        <v>1</v>
      </c>
      <c r="E19676" t="s">
        <v>1280</v>
      </c>
      <c r="F19676" t="s">
        <v>13</v>
      </c>
      <c r="G19676" t="s">
        <v>58434</v>
      </c>
      <c r="H19676" s="3" t="s">
        <v>58435</v>
      </c>
      <c r="I19676" t="s">
        <v>12664</v>
      </c>
      <c r="J19676" t="s">
        <v>58436</v>
      </c>
    </row>
    <row r="19677" spans="1:10" ht="16" x14ac:dyDescent="0.2">
      <c r="A19677" t="s">
        <v>58431</v>
      </c>
      <c r="B19677" t="s">
        <v>58437</v>
      </c>
      <c r="C19677" t="s">
        <v>58438</v>
      </c>
      <c r="D19677">
        <v>2</v>
      </c>
      <c r="E19677" t="s">
        <v>1280</v>
      </c>
      <c r="F19677" t="s">
        <v>13</v>
      </c>
      <c r="G19677" t="s">
        <v>58434</v>
      </c>
      <c r="H19677" s="3" t="s">
        <v>58435</v>
      </c>
      <c r="I19677" t="s">
        <v>12664</v>
      </c>
      <c r="J19677" t="s">
        <v>58436</v>
      </c>
    </row>
    <row r="19678" spans="1:10" ht="16" x14ac:dyDescent="0.2">
      <c r="A19678" t="s">
        <v>56177</v>
      </c>
      <c r="B19678" t="s">
        <v>58439</v>
      </c>
      <c r="C19678" t="s">
        <v>58440</v>
      </c>
      <c r="D19678">
        <v>1</v>
      </c>
      <c r="E19678" t="s">
        <v>5635</v>
      </c>
      <c r="F19678" t="s">
        <v>13</v>
      </c>
      <c r="G19678" t="s">
        <v>58441</v>
      </c>
      <c r="H19678" s="3" t="s">
        <v>58442</v>
      </c>
      <c r="I19678" t="s">
        <v>4915</v>
      </c>
      <c r="J19678" t="s">
        <v>56182</v>
      </c>
    </row>
    <row r="19679" spans="1:10" ht="16" x14ac:dyDescent="0.2">
      <c r="A19679" t="s">
        <v>55869</v>
      </c>
      <c r="B19679" t="s">
        <v>58443</v>
      </c>
      <c r="C19679" t="s">
        <v>58444</v>
      </c>
      <c r="D19679">
        <v>3</v>
      </c>
      <c r="E19679" t="s">
        <v>5635</v>
      </c>
      <c r="F19679" t="s">
        <v>13</v>
      </c>
      <c r="G19679" t="s">
        <v>58445</v>
      </c>
      <c r="H19679" s="3" t="s">
        <v>58446</v>
      </c>
      <c r="I19679" t="s">
        <v>12628</v>
      </c>
      <c r="J19679" t="s">
        <v>55870</v>
      </c>
    </row>
    <row r="19680" spans="1:10" ht="16" x14ac:dyDescent="0.2">
      <c r="A19680" t="s">
        <v>10170</v>
      </c>
      <c r="B19680" t="s">
        <v>58443</v>
      </c>
      <c r="C19680" t="s">
        <v>58444</v>
      </c>
      <c r="D19680">
        <v>4</v>
      </c>
      <c r="E19680" t="s">
        <v>5635</v>
      </c>
      <c r="F19680" t="s">
        <v>13</v>
      </c>
      <c r="G19680" t="s">
        <v>58445</v>
      </c>
      <c r="H19680" s="3" t="s">
        <v>58447</v>
      </c>
      <c r="I19680" t="s">
        <v>12628</v>
      </c>
      <c r="J19680" t="s">
        <v>10175</v>
      </c>
    </row>
    <row r="19681" spans="1:10" ht="16" x14ac:dyDescent="0.2">
      <c r="A19681" t="s">
        <v>57841</v>
      </c>
      <c r="B19681" t="s">
        <v>58448</v>
      </c>
      <c r="C19681" t="s">
        <v>58449</v>
      </c>
      <c r="D19681">
        <v>2</v>
      </c>
      <c r="E19681" t="s">
        <v>5635</v>
      </c>
      <c r="F19681" t="s">
        <v>13</v>
      </c>
      <c r="G19681" t="s">
        <v>58445</v>
      </c>
      <c r="H19681" s="3" t="s">
        <v>58446</v>
      </c>
      <c r="I19681" t="s">
        <v>12628</v>
      </c>
      <c r="J19681" t="s">
        <v>57845</v>
      </c>
    </row>
    <row r="19682" spans="1:10" ht="16" x14ac:dyDescent="0.2">
      <c r="A19682" t="s">
        <v>43211</v>
      </c>
      <c r="B19682" t="s">
        <v>58450</v>
      </c>
      <c r="C19682" t="s">
        <v>58451</v>
      </c>
      <c r="D19682">
        <v>3</v>
      </c>
      <c r="E19682" t="s">
        <v>13</v>
      </c>
      <c r="F19682" t="s">
        <v>13</v>
      </c>
      <c r="G19682" t="s">
        <v>58452</v>
      </c>
      <c r="H19682" s="3" t="s">
        <v>58453</v>
      </c>
      <c r="I19682" t="s">
        <v>12628</v>
      </c>
      <c r="J19682" t="s">
        <v>43215</v>
      </c>
    </row>
    <row r="19683" spans="1:10" ht="16" x14ac:dyDescent="0.2">
      <c r="A19683" t="s">
        <v>43211</v>
      </c>
      <c r="B19683" t="s">
        <v>58454</v>
      </c>
      <c r="C19683" t="s">
        <v>58455</v>
      </c>
      <c r="D19683">
        <v>2</v>
      </c>
      <c r="E19683" t="s">
        <v>13</v>
      </c>
      <c r="F19683" t="s">
        <v>13</v>
      </c>
      <c r="G19683" t="s">
        <v>58452</v>
      </c>
      <c r="H19683" s="3" t="s">
        <v>58453</v>
      </c>
      <c r="I19683" t="s">
        <v>12628</v>
      </c>
      <c r="J19683" t="s">
        <v>43215</v>
      </c>
    </row>
    <row r="19684" spans="1:10" ht="16" x14ac:dyDescent="0.2">
      <c r="A19684" t="s">
        <v>32763</v>
      </c>
      <c r="B19684" t="s">
        <v>58268</v>
      </c>
      <c r="C19684" t="s">
        <v>58269</v>
      </c>
      <c r="D19684">
        <v>1</v>
      </c>
      <c r="E19684" t="s">
        <v>1280</v>
      </c>
      <c r="F19684" t="s">
        <v>13</v>
      </c>
      <c r="G19684" t="s">
        <v>58456</v>
      </c>
      <c r="H19684" s="3" t="s">
        <v>58457</v>
      </c>
      <c r="I19684" t="s">
        <v>12628</v>
      </c>
      <c r="J19684" t="s">
        <v>32766</v>
      </c>
    </row>
    <row r="19685" spans="1:10" ht="16" x14ac:dyDescent="0.2">
      <c r="A19685" t="s">
        <v>58458</v>
      </c>
      <c r="B19685" t="s">
        <v>58459</v>
      </c>
      <c r="C19685" t="s">
        <v>58460</v>
      </c>
      <c r="D19685">
        <v>4</v>
      </c>
      <c r="E19685" t="s">
        <v>730</v>
      </c>
      <c r="F19685" t="s">
        <v>13</v>
      </c>
      <c r="G19685" t="s">
        <v>58461</v>
      </c>
      <c r="H19685" s="3" t="s">
        <v>58462</v>
      </c>
      <c r="I19685" t="s">
        <v>7009</v>
      </c>
      <c r="J19685" t="s">
        <v>58463</v>
      </c>
    </row>
    <row r="19686" spans="1:10" ht="16" x14ac:dyDescent="0.2">
      <c r="A19686" t="s">
        <v>58315</v>
      </c>
      <c r="B19686" t="s">
        <v>58464</v>
      </c>
      <c r="C19686" t="s">
        <v>58465</v>
      </c>
      <c r="D19686">
        <v>1</v>
      </c>
      <c r="E19686" t="s">
        <v>730</v>
      </c>
      <c r="F19686" t="s">
        <v>13</v>
      </c>
      <c r="G19686" t="s">
        <v>58461</v>
      </c>
      <c r="H19686" s="3" t="s">
        <v>58466</v>
      </c>
      <c r="I19686" t="s">
        <v>7009</v>
      </c>
      <c r="J19686" t="s">
        <v>58319</v>
      </c>
    </row>
    <row r="19687" spans="1:10" ht="16" x14ac:dyDescent="0.2">
      <c r="A19687" t="s">
        <v>58458</v>
      </c>
      <c r="B19687" t="s">
        <v>58467</v>
      </c>
      <c r="C19687" t="s">
        <v>58468</v>
      </c>
      <c r="D19687">
        <v>2</v>
      </c>
      <c r="E19687" t="s">
        <v>730</v>
      </c>
      <c r="F19687" t="s">
        <v>13</v>
      </c>
      <c r="G19687" t="s">
        <v>58461</v>
      </c>
      <c r="H19687" s="3" t="s">
        <v>58462</v>
      </c>
      <c r="I19687" t="s">
        <v>7009</v>
      </c>
      <c r="J19687" t="s">
        <v>58463</v>
      </c>
    </row>
    <row r="19688" spans="1:10" ht="16" x14ac:dyDescent="0.2">
      <c r="A19688" t="s">
        <v>58458</v>
      </c>
      <c r="B19688" t="s">
        <v>58469</v>
      </c>
      <c r="C19688" t="s">
        <v>58470</v>
      </c>
      <c r="D19688">
        <v>5</v>
      </c>
      <c r="E19688" t="s">
        <v>730</v>
      </c>
      <c r="F19688" t="s">
        <v>13</v>
      </c>
      <c r="G19688" t="s">
        <v>58461</v>
      </c>
      <c r="H19688" s="3" t="s">
        <v>58462</v>
      </c>
      <c r="I19688" t="s">
        <v>7009</v>
      </c>
      <c r="J19688" t="s">
        <v>58463</v>
      </c>
    </row>
    <row r="19689" spans="1:10" ht="16" x14ac:dyDescent="0.2">
      <c r="A19689" t="s">
        <v>58458</v>
      </c>
      <c r="B19689" t="s">
        <v>58471</v>
      </c>
      <c r="C19689" t="s">
        <v>58472</v>
      </c>
      <c r="D19689">
        <v>1</v>
      </c>
      <c r="E19689" t="s">
        <v>730</v>
      </c>
      <c r="F19689" t="s">
        <v>13</v>
      </c>
      <c r="G19689" t="s">
        <v>58461</v>
      </c>
      <c r="H19689" s="3" t="s">
        <v>58462</v>
      </c>
      <c r="I19689" t="s">
        <v>7009</v>
      </c>
      <c r="J19689" t="s">
        <v>58463</v>
      </c>
    </row>
    <row r="19690" spans="1:10" ht="16" x14ac:dyDescent="0.2">
      <c r="A19690" t="s">
        <v>58473</v>
      </c>
      <c r="B19690" t="s">
        <v>58474</v>
      </c>
      <c r="C19690" t="s">
        <v>58475</v>
      </c>
      <c r="D19690">
        <v>3</v>
      </c>
      <c r="E19690" t="s">
        <v>730</v>
      </c>
      <c r="F19690" t="s">
        <v>13</v>
      </c>
      <c r="G19690" t="s">
        <v>58476</v>
      </c>
      <c r="H19690" s="3" t="s">
        <v>58477</v>
      </c>
      <c r="I19690" t="s">
        <v>246</v>
      </c>
      <c r="J19690" t="s">
        <v>58478</v>
      </c>
    </row>
    <row r="19691" spans="1:10" ht="16" x14ac:dyDescent="0.2">
      <c r="A19691" t="s">
        <v>58473</v>
      </c>
      <c r="B19691" t="s">
        <v>58479</v>
      </c>
      <c r="C19691" t="s">
        <v>58480</v>
      </c>
      <c r="D19691">
        <v>2</v>
      </c>
      <c r="E19691" t="s">
        <v>730</v>
      </c>
      <c r="F19691" t="s">
        <v>13</v>
      </c>
      <c r="G19691" t="s">
        <v>58476</v>
      </c>
      <c r="H19691" s="3" t="s">
        <v>58481</v>
      </c>
      <c r="I19691" t="s">
        <v>246</v>
      </c>
      <c r="J19691" t="s">
        <v>58478</v>
      </c>
    </row>
    <row r="19692" spans="1:10" ht="16" x14ac:dyDescent="0.2">
      <c r="A19692" t="s">
        <v>58473</v>
      </c>
      <c r="B19692" t="s">
        <v>58482</v>
      </c>
      <c r="C19692" t="s">
        <v>58483</v>
      </c>
      <c r="D19692">
        <v>1</v>
      </c>
      <c r="E19692" t="s">
        <v>730</v>
      </c>
      <c r="F19692" t="s">
        <v>13</v>
      </c>
      <c r="G19692" t="s">
        <v>58476</v>
      </c>
      <c r="H19692" s="3" t="s">
        <v>58481</v>
      </c>
      <c r="I19692" t="s">
        <v>246</v>
      </c>
      <c r="J19692" t="s">
        <v>58478</v>
      </c>
    </row>
    <row r="19693" spans="1:10" ht="32" x14ac:dyDescent="0.2">
      <c r="A19693" t="s">
        <v>43167</v>
      </c>
      <c r="B19693" t="s">
        <v>58484</v>
      </c>
      <c r="C19693" t="s">
        <v>58485</v>
      </c>
      <c r="D19693">
        <v>1</v>
      </c>
      <c r="E19693" t="s">
        <v>730</v>
      </c>
      <c r="F19693" t="s">
        <v>13</v>
      </c>
      <c r="G19693" t="s">
        <v>58476</v>
      </c>
      <c r="H19693" s="3" t="s">
        <v>58486</v>
      </c>
      <c r="I19693" t="s">
        <v>856</v>
      </c>
      <c r="J19693" t="s">
        <v>43172</v>
      </c>
    </row>
    <row r="19694" spans="1:10" ht="16" x14ac:dyDescent="0.2">
      <c r="A19694" t="s">
        <v>58487</v>
      </c>
      <c r="B19694" t="s">
        <v>58488</v>
      </c>
      <c r="C19694" t="s">
        <v>58489</v>
      </c>
      <c r="D19694">
        <v>2</v>
      </c>
      <c r="E19694" t="s">
        <v>730</v>
      </c>
      <c r="F19694" t="s">
        <v>13</v>
      </c>
      <c r="G19694" t="s">
        <v>58476</v>
      </c>
      <c r="H19694" s="3" t="s">
        <v>58490</v>
      </c>
      <c r="I19694" t="s">
        <v>246</v>
      </c>
      <c r="J19694" t="s">
        <v>58491</v>
      </c>
    </row>
    <row r="19695" spans="1:10" ht="16" x14ac:dyDescent="0.2">
      <c r="A19695" t="s">
        <v>58487</v>
      </c>
      <c r="B19695" t="s">
        <v>58492</v>
      </c>
      <c r="C19695" t="s">
        <v>58493</v>
      </c>
      <c r="D19695">
        <v>1</v>
      </c>
      <c r="E19695" t="s">
        <v>730</v>
      </c>
      <c r="F19695" t="s">
        <v>13</v>
      </c>
      <c r="G19695" t="s">
        <v>58476</v>
      </c>
      <c r="H19695" s="3" t="s">
        <v>58490</v>
      </c>
      <c r="I19695" t="s">
        <v>246</v>
      </c>
      <c r="J19695" t="s">
        <v>58491</v>
      </c>
    </row>
    <row r="19696" spans="1:10" ht="16" x14ac:dyDescent="0.2">
      <c r="A19696" t="s">
        <v>58473</v>
      </c>
      <c r="B19696" t="s">
        <v>58494</v>
      </c>
      <c r="C19696" t="s">
        <v>58495</v>
      </c>
      <c r="D19696">
        <v>4</v>
      </c>
      <c r="E19696" t="s">
        <v>730</v>
      </c>
      <c r="F19696" t="s">
        <v>13</v>
      </c>
      <c r="G19696" t="s">
        <v>58476</v>
      </c>
      <c r="H19696" s="3" t="s">
        <v>58481</v>
      </c>
      <c r="I19696" t="s">
        <v>246</v>
      </c>
      <c r="J19696" t="s">
        <v>58478</v>
      </c>
    </row>
    <row r="19697" spans="1:10" ht="16" x14ac:dyDescent="0.2">
      <c r="A19697" t="s">
        <v>56615</v>
      </c>
      <c r="B19697" t="s">
        <v>58496</v>
      </c>
      <c r="C19697" t="s">
        <v>58497</v>
      </c>
      <c r="D19697">
        <v>3</v>
      </c>
      <c r="E19697" t="s">
        <v>730</v>
      </c>
      <c r="F19697" t="s">
        <v>13</v>
      </c>
      <c r="G19697" t="s">
        <v>58476</v>
      </c>
      <c r="H19697" s="3" t="s">
        <v>58498</v>
      </c>
      <c r="I19697" t="s">
        <v>246</v>
      </c>
      <c r="J19697" t="s">
        <v>56619</v>
      </c>
    </row>
    <row r="19698" spans="1:10" ht="32" x14ac:dyDescent="0.2">
      <c r="A19698" t="s">
        <v>56626</v>
      </c>
      <c r="B19698" t="s">
        <v>58499</v>
      </c>
      <c r="C19698" t="s">
        <v>58500</v>
      </c>
      <c r="D19698">
        <v>3</v>
      </c>
      <c r="E19698" t="s">
        <v>730</v>
      </c>
      <c r="F19698" t="s">
        <v>13</v>
      </c>
      <c r="G19698" t="s">
        <v>58501</v>
      </c>
      <c r="H19698" s="3" t="s">
        <v>58502</v>
      </c>
      <c r="I19698" t="s">
        <v>4915</v>
      </c>
      <c r="J19698" t="s">
        <v>56628</v>
      </c>
    </row>
    <row r="19699" spans="1:10" ht="32" x14ac:dyDescent="0.2">
      <c r="A19699" t="s">
        <v>56615</v>
      </c>
      <c r="B19699" t="s">
        <v>58499</v>
      </c>
      <c r="C19699" t="s">
        <v>58500</v>
      </c>
      <c r="D19699">
        <v>1</v>
      </c>
      <c r="E19699" t="s">
        <v>730</v>
      </c>
      <c r="F19699" t="s">
        <v>13</v>
      </c>
      <c r="G19699" t="s">
        <v>58501</v>
      </c>
      <c r="H19699" s="3" t="s">
        <v>58502</v>
      </c>
      <c r="I19699" t="s">
        <v>4915</v>
      </c>
      <c r="J19699" t="s">
        <v>56619</v>
      </c>
    </row>
    <row r="19700" spans="1:10" ht="16" x14ac:dyDescent="0.2">
      <c r="A19700" t="s">
        <v>32903</v>
      </c>
      <c r="B19700" t="s">
        <v>58503</v>
      </c>
      <c r="C19700" t="s">
        <v>58504</v>
      </c>
      <c r="D19700">
        <v>4</v>
      </c>
      <c r="E19700" t="s">
        <v>13</v>
      </c>
      <c r="F19700" t="s">
        <v>13</v>
      </c>
      <c r="G19700" t="s">
        <v>58505</v>
      </c>
      <c r="H19700" s="3" t="s">
        <v>58506</v>
      </c>
      <c r="I19700" t="s">
        <v>3711</v>
      </c>
      <c r="J19700" t="s">
        <v>32907</v>
      </c>
    </row>
    <row r="19701" spans="1:10" ht="16" x14ac:dyDescent="0.2">
      <c r="A19701" t="s">
        <v>58458</v>
      </c>
      <c r="B19701" t="s">
        <v>58507</v>
      </c>
      <c r="C19701" t="s">
        <v>58508</v>
      </c>
      <c r="D19701">
        <v>3</v>
      </c>
      <c r="E19701" t="s">
        <v>4822</v>
      </c>
      <c r="F19701" t="s">
        <v>13</v>
      </c>
      <c r="G19701" t="s">
        <v>58509</v>
      </c>
      <c r="H19701" s="3" t="s">
        <v>58510</v>
      </c>
      <c r="I19701" t="s">
        <v>7009</v>
      </c>
      <c r="J19701" t="s">
        <v>58463</v>
      </c>
    </row>
    <row r="19702" spans="1:10" ht="16" x14ac:dyDescent="0.2">
      <c r="A19702" t="s">
        <v>12587</v>
      </c>
      <c r="B19702" t="s">
        <v>58511</v>
      </c>
      <c r="C19702" t="s">
        <v>58512</v>
      </c>
      <c r="D19702">
        <v>4</v>
      </c>
      <c r="E19702" t="s">
        <v>1280</v>
      </c>
      <c r="F19702" t="s">
        <v>13</v>
      </c>
      <c r="G19702" t="s">
        <v>58513</v>
      </c>
      <c r="H19702" s="3" t="s">
        <v>58514</v>
      </c>
      <c r="I19702" t="s">
        <v>31282</v>
      </c>
      <c r="J19702" t="s">
        <v>12592</v>
      </c>
    </row>
    <row r="19703" spans="1:10" ht="16" x14ac:dyDescent="0.2">
      <c r="A19703" t="s">
        <v>51123</v>
      </c>
      <c r="B19703" t="s">
        <v>58515</v>
      </c>
      <c r="C19703" t="s">
        <v>58516</v>
      </c>
      <c r="D19703">
        <v>4</v>
      </c>
      <c r="E19703" t="s">
        <v>13</v>
      </c>
      <c r="F19703" t="s">
        <v>13</v>
      </c>
      <c r="G19703" t="s">
        <v>58517</v>
      </c>
      <c r="H19703" s="3" t="s">
        <v>58518</v>
      </c>
      <c r="I19703" t="s">
        <v>4915</v>
      </c>
      <c r="J19703" t="s">
        <v>51126</v>
      </c>
    </row>
    <row r="19704" spans="1:10" ht="16" x14ac:dyDescent="0.2">
      <c r="A19704" t="s">
        <v>58519</v>
      </c>
      <c r="B19704" t="s">
        <v>58520</v>
      </c>
      <c r="C19704" t="s">
        <v>58521</v>
      </c>
      <c r="D19704">
        <v>2</v>
      </c>
      <c r="E19704" t="s">
        <v>13</v>
      </c>
      <c r="F19704" t="s">
        <v>13</v>
      </c>
      <c r="G19704" t="s">
        <v>58522</v>
      </c>
      <c r="H19704" s="3" t="s">
        <v>58523</v>
      </c>
      <c r="I19704" t="s">
        <v>58524</v>
      </c>
      <c r="J19704" t="s">
        <v>58525</v>
      </c>
    </row>
    <row r="19705" spans="1:10" ht="16" x14ac:dyDescent="0.2">
      <c r="A19705" t="s">
        <v>58519</v>
      </c>
      <c r="B19705" t="s">
        <v>58526</v>
      </c>
      <c r="C19705" t="s">
        <v>58527</v>
      </c>
      <c r="D19705">
        <v>1</v>
      </c>
      <c r="E19705" t="s">
        <v>13</v>
      </c>
      <c r="F19705" t="s">
        <v>13</v>
      </c>
      <c r="G19705" t="s">
        <v>58522</v>
      </c>
      <c r="H19705" s="3" t="s">
        <v>58523</v>
      </c>
      <c r="I19705" t="s">
        <v>58524</v>
      </c>
      <c r="J19705" t="s">
        <v>58525</v>
      </c>
    </row>
    <row r="19706" spans="1:10" ht="32" x14ac:dyDescent="0.2">
      <c r="A19706" t="s">
        <v>19982</v>
      </c>
      <c r="B19706" t="s">
        <v>26779</v>
      </c>
      <c r="C19706" t="s">
        <v>26780</v>
      </c>
      <c r="D19706">
        <v>2</v>
      </c>
      <c r="E19706" t="s">
        <v>13</v>
      </c>
      <c r="F19706" t="s">
        <v>13</v>
      </c>
      <c r="G19706" t="s">
        <v>58528</v>
      </c>
      <c r="H19706" s="3" t="s">
        <v>58529</v>
      </c>
      <c r="I19706" t="s">
        <v>1489</v>
      </c>
      <c r="J19706" t="s">
        <v>19984</v>
      </c>
    </row>
    <row r="19707" spans="1:10" ht="16" x14ac:dyDescent="0.2">
      <c r="A19707" t="s">
        <v>14798</v>
      </c>
      <c r="B19707" t="s">
        <v>58530</v>
      </c>
      <c r="C19707" t="s">
        <v>58531</v>
      </c>
      <c r="D19707">
        <v>2</v>
      </c>
      <c r="E19707" t="s">
        <v>13</v>
      </c>
      <c r="F19707" t="s">
        <v>13</v>
      </c>
      <c r="G19707" t="s">
        <v>58532</v>
      </c>
      <c r="H19707" s="3" t="s">
        <v>58533</v>
      </c>
      <c r="I19707" t="s">
        <v>228</v>
      </c>
      <c r="J19707" t="s">
        <v>14799</v>
      </c>
    </row>
    <row r="19708" spans="1:10" ht="32" x14ac:dyDescent="0.2">
      <c r="A19708" t="s">
        <v>14798</v>
      </c>
      <c r="B19708" t="s">
        <v>58534</v>
      </c>
      <c r="C19708" t="s">
        <v>58535</v>
      </c>
      <c r="D19708">
        <v>1</v>
      </c>
      <c r="E19708" t="s">
        <v>13</v>
      </c>
      <c r="F19708" t="s">
        <v>13</v>
      </c>
      <c r="G19708" t="s">
        <v>58536</v>
      </c>
      <c r="H19708" s="3" t="s">
        <v>58537</v>
      </c>
      <c r="I19708" t="s">
        <v>228</v>
      </c>
      <c r="J19708" t="s">
        <v>14799</v>
      </c>
    </row>
    <row r="19709" spans="1:10" ht="16" x14ac:dyDescent="0.2">
      <c r="A19709" t="s">
        <v>58538</v>
      </c>
      <c r="B19709" t="s">
        <v>58539</v>
      </c>
      <c r="C19709" t="s">
        <v>58540</v>
      </c>
      <c r="D19709">
        <v>1</v>
      </c>
      <c r="E19709" t="s">
        <v>13</v>
      </c>
      <c r="F19709" t="s">
        <v>13</v>
      </c>
      <c r="G19709" t="s">
        <v>58541</v>
      </c>
      <c r="H19709" s="3" t="s">
        <v>58542</v>
      </c>
      <c r="I19709" t="s">
        <v>58543</v>
      </c>
      <c r="J19709" t="s">
        <v>58544</v>
      </c>
    </row>
    <row r="19710" spans="1:10" ht="16" x14ac:dyDescent="0.2">
      <c r="A19710" t="s">
        <v>641</v>
      </c>
      <c r="B19710" t="s">
        <v>58545</v>
      </c>
      <c r="C19710" t="s">
        <v>58546</v>
      </c>
      <c r="D19710">
        <v>3</v>
      </c>
      <c r="E19710" t="s">
        <v>13</v>
      </c>
      <c r="F19710" t="s">
        <v>13</v>
      </c>
      <c r="G19710" t="s">
        <v>58547</v>
      </c>
      <c r="H19710" s="3" t="s">
        <v>58548</v>
      </c>
      <c r="I19710" t="s">
        <v>58543</v>
      </c>
      <c r="J19710" t="s">
        <v>645</v>
      </c>
    </row>
    <row r="19711" spans="1:10" ht="16" x14ac:dyDescent="0.2">
      <c r="A19711" t="s">
        <v>641</v>
      </c>
      <c r="B19711" t="s">
        <v>58549</v>
      </c>
      <c r="C19711" t="s">
        <v>58550</v>
      </c>
      <c r="D19711">
        <v>8</v>
      </c>
      <c r="E19711" t="s">
        <v>13</v>
      </c>
      <c r="F19711" t="s">
        <v>13</v>
      </c>
      <c r="G19711" t="s">
        <v>58547</v>
      </c>
      <c r="H19711" s="3" t="s">
        <v>58548</v>
      </c>
      <c r="I19711" t="s">
        <v>58543</v>
      </c>
      <c r="J19711" t="s">
        <v>645</v>
      </c>
    </row>
    <row r="19712" spans="1:10" ht="32" x14ac:dyDescent="0.2">
      <c r="A19712" t="s">
        <v>15061</v>
      </c>
      <c r="B19712" t="s">
        <v>58551</v>
      </c>
      <c r="C19712" t="s">
        <v>15074</v>
      </c>
      <c r="D19712">
        <v>1</v>
      </c>
      <c r="E19712" t="s">
        <v>13</v>
      </c>
      <c r="F19712" t="s">
        <v>13</v>
      </c>
      <c r="G19712" t="s">
        <v>58547</v>
      </c>
      <c r="H19712" s="3" t="s">
        <v>58552</v>
      </c>
      <c r="I19712" t="s">
        <v>58543</v>
      </c>
      <c r="J19712" t="s">
        <v>15062</v>
      </c>
    </row>
    <row r="19713" spans="1:10" ht="16" x14ac:dyDescent="0.2">
      <c r="A19713" t="s">
        <v>19942</v>
      </c>
      <c r="B19713" t="s">
        <v>58553</v>
      </c>
      <c r="C19713" t="s">
        <v>58554</v>
      </c>
      <c r="D19713">
        <v>1</v>
      </c>
      <c r="E19713" t="s">
        <v>13</v>
      </c>
      <c r="F19713" t="s">
        <v>13</v>
      </c>
      <c r="G19713" t="s">
        <v>58547</v>
      </c>
      <c r="H19713" s="3" t="s">
        <v>58555</v>
      </c>
      <c r="I19713" t="s">
        <v>58543</v>
      </c>
      <c r="J19713" t="s">
        <v>19947</v>
      </c>
    </row>
    <row r="19714" spans="1:10" ht="16" x14ac:dyDescent="0.2">
      <c r="A19714" t="s">
        <v>641</v>
      </c>
      <c r="B19714" t="s">
        <v>58556</v>
      </c>
      <c r="C19714" t="s">
        <v>58557</v>
      </c>
      <c r="D19714">
        <v>6</v>
      </c>
      <c r="E19714" t="s">
        <v>13</v>
      </c>
      <c r="F19714" t="s">
        <v>13</v>
      </c>
      <c r="G19714" t="s">
        <v>58547</v>
      </c>
      <c r="H19714" s="3" t="s">
        <v>58548</v>
      </c>
      <c r="I19714" t="s">
        <v>58543</v>
      </c>
      <c r="J19714" t="s">
        <v>645</v>
      </c>
    </row>
    <row r="19715" spans="1:10" ht="16" x14ac:dyDescent="0.2">
      <c r="A19715" t="s">
        <v>32992</v>
      </c>
      <c r="B19715" t="s">
        <v>15032</v>
      </c>
      <c r="C19715" t="s">
        <v>58558</v>
      </c>
      <c r="D19715">
        <v>2</v>
      </c>
      <c r="E19715" t="s">
        <v>13</v>
      </c>
      <c r="F19715" t="s">
        <v>13</v>
      </c>
      <c r="G19715" t="s">
        <v>58547</v>
      </c>
      <c r="H19715" s="3" t="s">
        <v>58559</v>
      </c>
      <c r="I19715" t="s">
        <v>58543</v>
      </c>
      <c r="J19715" t="s">
        <v>32994</v>
      </c>
    </row>
    <row r="19716" spans="1:10" ht="16" x14ac:dyDescent="0.2">
      <c r="A19716" t="s">
        <v>58560</v>
      </c>
      <c r="B19716" t="s">
        <v>58561</v>
      </c>
      <c r="C19716" t="s">
        <v>58562</v>
      </c>
      <c r="D19716">
        <v>2</v>
      </c>
      <c r="E19716" t="s">
        <v>13</v>
      </c>
      <c r="F19716" t="s">
        <v>13</v>
      </c>
      <c r="G19716" t="s">
        <v>58547</v>
      </c>
      <c r="H19716" s="3" t="s">
        <v>58563</v>
      </c>
      <c r="I19716" t="s">
        <v>58543</v>
      </c>
      <c r="J19716" t="s">
        <v>58564</v>
      </c>
    </row>
    <row r="19717" spans="1:10" ht="16" x14ac:dyDescent="0.2">
      <c r="A19717" t="s">
        <v>58565</v>
      </c>
      <c r="B19717" t="s">
        <v>58566</v>
      </c>
      <c r="C19717" t="s">
        <v>58567</v>
      </c>
      <c r="D19717">
        <v>2</v>
      </c>
      <c r="E19717" t="s">
        <v>13</v>
      </c>
      <c r="F19717" t="s">
        <v>13</v>
      </c>
      <c r="G19717" t="s">
        <v>58568</v>
      </c>
      <c r="H19717" s="3" t="s">
        <v>58569</v>
      </c>
      <c r="I19717" t="s">
        <v>228</v>
      </c>
      <c r="J19717" t="s">
        <v>58570</v>
      </c>
    </row>
    <row r="19718" spans="1:10" ht="16" x14ac:dyDescent="0.2">
      <c r="A19718" t="s">
        <v>58565</v>
      </c>
      <c r="B19718" t="s">
        <v>58571</v>
      </c>
      <c r="C19718" t="s">
        <v>58572</v>
      </c>
      <c r="D19718">
        <v>1</v>
      </c>
      <c r="E19718" t="s">
        <v>13</v>
      </c>
      <c r="F19718" t="s">
        <v>13</v>
      </c>
      <c r="G19718" t="s">
        <v>58568</v>
      </c>
      <c r="H19718" s="3" t="s">
        <v>58569</v>
      </c>
      <c r="I19718" t="s">
        <v>228</v>
      </c>
      <c r="J19718" t="s">
        <v>58570</v>
      </c>
    </row>
    <row r="19719" spans="1:10" ht="16" x14ac:dyDescent="0.2">
      <c r="A19719" t="s">
        <v>58573</v>
      </c>
      <c r="B19719" t="s">
        <v>58574</v>
      </c>
      <c r="C19719" t="s">
        <v>58575</v>
      </c>
      <c r="D19719">
        <v>1</v>
      </c>
      <c r="E19719" t="s">
        <v>13</v>
      </c>
      <c r="F19719" t="s">
        <v>13</v>
      </c>
      <c r="G19719" t="s">
        <v>58568</v>
      </c>
      <c r="H19719" s="3" t="s">
        <v>58569</v>
      </c>
      <c r="I19719" t="s">
        <v>228</v>
      </c>
      <c r="J19719" t="s">
        <v>58576</v>
      </c>
    </row>
    <row r="19720" spans="1:10" ht="16" x14ac:dyDescent="0.2">
      <c r="A19720" t="s">
        <v>58573</v>
      </c>
      <c r="B19720" t="s">
        <v>58577</v>
      </c>
      <c r="C19720" t="s">
        <v>58578</v>
      </c>
      <c r="D19720">
        <v>2</v>
      </c>
      <c r="E19720" t="s">
        <v>13</v>
      </c>
      <c r="F19720" t="s">
        <v>13</v>
      </c>
      <c r="G19720" t="s">
        <v>58568</v>
      </c>
      <c r="H19720" s="3" t="s">
        <v>58579</v>
      </c>
      <c r="I19720" t="s">
        <v>228</v>
      </c>
      <c r="J19720" t="s">
        <v>58576</v>
      </c>
    </row>
    <row r="19721" spans="1:10" ht="32" x14ac:dyDescent="0.2">
      <c r="A19721" t="s">
        <v>58580</v>
      </c>
      <c r="B19721" t="s">
        <v>58581</v>
      </c>
      <c r="C19721" t="s">
        <v>58582</v>
      </c>
      <c r="D19721">
        <v>1</v>
      </c>
      <c r="E19721" t="s">
        <v>13</v>
      </c>
      <c r="F19721" t="s">
        <v>13</v>
      </c>
      <c r="G19721" t="s">
        <v>58583</v>
      </c>
      <c r="H19721" s="3" t="s">
        <v>58584</v>
      </c>
      <c r="I19721" t="s">
        <v>228</v>
      </c>
      <c r="J19721" t="s">
        <v>58585</v>
      </c>
    </row>
    <row r="19722" spans="1:10" ht="16" x14ac:dyDescent="0.2">
      <c r="A19722" t="s">
        <v>58586</v>
      </c>
      <c r="B19722" t="s">
        <v>58587</v>
      </c>
      <c r="C19722" t="s">
        <v>58588</v>
      </c>
      <c r="D19722">
        <v>4</v>
      </c>
      <c r="E19722" t="s">
        <v>13</v>
      </c>
      <c r="F19722" t="s">
        <v>13</v>
      </c>
      <c r="G19722" t="s">
        <v>58589</v>
      </c>
      <c r="H19722" s="3" t="s">
        <v>58590</v>
      </c>
      <c r="I19722" t="s">
        <v>228</v>
      </c>
      <c r="J19722" t="s">
        <v>58591</v>
      </c>
    </row>
    <row r="19723" spans="1:10" ht="16" x14ac:dyDescent="0.2">
      <c r="A19723" t="s">
        <v>58586</v>
      </c>
      <c r="B19723" t="s">
        <v>58592</v>
      </c>
      <c r="C19723" t="s">
        <v>58593</v>
      </c>
      <c r="D19723">
        <v>1</v>
      </c>
      <c r="E19723" t="s">
        <v>13</v>
      </c>
      <c r="F19723" t="s">
        <v>13</v>
      </c>
      <c r="G19723" t="s">
        <v>58589</v>
      </c>
      <c r="H19723" s="3" t="s">
        <v>58590</v>
      </c>
      <c r="I19723" t="s">
        <v>228</v>
      </c>
      <c r="J19723" t="s">
        <v>58591</v>
      </c>
    </row>
    <row r="19724" spans="1:10" ht="16" x14ac:dyDescent="0.2">
      <c r="A19724" t="s">
        <v>58594</v>
      </c>
      <c r="B19724" t="s">
        <v>58595</v>
      </c>
      <c r="C19724" t="s">
        <v>58596</v>
      </c>
      <c r="D19724">
        <v>1</v>
      </c>
      <c r="E19724" t="s">
        <v>13</v>
      </c>
      <c r="F19724" t="s">
        <v>13</v>
      </c>
      <c r="G19724" t="s">
        <v>58589</v>
      </c>
      <c r="H19724" s="3" t="s">
        <v>58597</v>
      </c>
      <c r="I19724" t="s">
        <v>228</v>
      </c>
      <c r="J19724" t="s">
        <v>58598</v>
      </c>
    </row>
    <row r="19725" spans="1:10" ht="16" x14ac:dyDescent="0.2">
      <c r="A19725" t="s">
        <v>58599</v>
      </c>
      <c r="B19725" t="s">
        <v>58600</v>
      </c>
      <c r="C19725" t="s">
        <v>58601</v>
      </c>
      <c r="D19725">
        <v>2</v>
      </c>
      <c r="E19725" t="s">
        <v>13</v>
      </c>
      <c r="F19725" t="s">
        <v>13</v>
      </c>
      <c r="G19725" t="s">
        <v>58589</v>
      </c>
      <c r="H19725" s="3" t="s">
        <v>58602</v>
      </c>
      <c r="I19725" t="s">
        <v>228</v>
      </c>
      <c r="J19725" t="s">
        <v>58603</v>
      </c>
    </row>
    <row r="19726" spans="1:10" ht="16" x14ac:dyDescent="0.2">
      <c r="A19726" t="s">
        <v>58599</v>
      </c>
      <c r="B19726" t="s">
        <v>58604</v>
      </c>
      <c r="C19726" t="s">
        <v>58605</v>
      </c>
      <c r="D19726">
        <v>1</v>
      </c>
      <c r="E19726">
        <f>220</f>
        <v>220</v>
      </c>
      <c r="F19726" t="s">
        <v>13</v>
      </c>
      <c r="G19726" t="s">
        <v>58606</v>
      </c>
      <c r="H19726" s="3" t="s">
        <v>58607</v>
      </c>
      <c r="I19726" t="s">
        <v>228</v>
      </c>
      <c r="J19726" t="s">
        <v>58603</v>
      </c>
    </row>
    <row r="19727" spans="1:10" ht="16" x14ac:dyDescent="0.2">
      <c r="A19727" t="s">
        <v>58586</v>
      </c>
      <c r="B19727" t="s">
        <v>58608</v>
      </c>
      <c r="C19727" t="s">
        <v>58609</v>
      </c>
      <c r="D19727">
        <v>3</v>
      </c>
      <c r="E19727">
        <f>220</f>
        <v>220</v>
      </c>
      <c r="F19727" t="s">
        <v>13</v>
      </c>
      <c r="G19727" t="s">
        <v>58606</v>
      </c>
      <c r="H19727" s="3" t="s">
        <v>58610</v>
      </c>
      <c r="I19727" t="s">
        <v>228</v>
      </c>
      <c r="J19727" t="s">
        <v>58591</v>
      </c>
    </row>
    <row r="19728" spans="1:10" ht="32" x14ac:dyDescent="0.2">
      <c r="A19728" t="s">
        <v>58580</v>
      </c>
      <c r="B19728" t="s">
        <v>58611</v>
      </c>
      <c r="C19728" t="s">
        <v>58612</v>
      </c>
      <c r="D19728">
        <v>2</v>
      </c>
      <c r="E19728" t="s">
        <v>13</v>
      </c>
      <c r="F19728" t="s">
        <v>13</v>
      </c>
      <c r="G19728" t="s">
        <v>58613</v>
      </c>
      <c r="H19728" s="3" t="s">
        <v>58614</v>
      </c>
      <c r="I19728" t="s">
        <v>228</v>
      </c>
      <c r="J19728" t="s">
        <v>58585</v>
      </c>
    </row>
    <row r="19729" spans="1:10" ht="32" x14ac:dyDescent="0.2">
      <c r="A19729" t="s">
        <v>43247</v>
      </c>
      <c r="B19729" t="s">
        <v>58611</v>
      </c>
      <c r="C19729" t="s">
        <v>58612</v>
      </c>
      <c r="D19729">
        <v>3</v>
      </c>
      <c r="E19729" t="s">
        <v>13</v>
      </c>
      <c r="F19729" t="s">
        <v>13</v>
      </c>
      <c r="G19729" t="s">
        <v>58613</v>
      </c>
      <c r="H19729" s="3" t="s">
        <v>58614</v>
      </c>
      <c r="I19729" t="s">
        <v>228</v>
      </c>
      <c r="J19729" t="s">
        <v>43252</v>
      </c>
    </row>
    <row r="19730" spans="1:10" ht="16" x14ac:dyDescent="0.2">
      <c r="A19730" t="s">
        <v>58615</v>
      </c>
      <c r="B19730" t="s">
        <v>58616</v>
      </c>
      <c r="C19730" t="s">
        <v>58617</v>
      </c>
      <c r="D19730">
        <v>2</v>
      </c>
      <c r="E19730" t="s">
        <v>13</v>
      </c>
      <c r="F19730" t="s">
        <v>13</v>
      </c>
      <c r="G19730" t="s">
        <v>58618</v>
      </c>
      <c r="H19730" s="3" t="s">
        <v>58619</v>
      </c>
      <c r="I19730" t="s">
        <v>228</v>
      </c>
      <c r="J19730" t="s">
        <v>58620</v>
      </c>
    </row>
    <row r="19731" spans="1:10" ht="16" x14ac:dyDescent="0.2">
      <c r="A19731" t="s">
        <v>58615</v>
      </c>
      <c r="B19731" t="s">
        <v>58621</v>
      </c>
      <c r="C19731" t="s">
        <v>58622</v>
      </c>
      <c r="D19731">
        <v>1</v>
      </c>
      <c r="E19731" t="s">
        <v>13</v>
      </c>
      <c r="F19731" t="s">
        <v>13</v>
      </c>
      <c r="G19731" t="s">
        <v>58618</v>
      </c>
      <c r="H19731" s="3" t="s">
        <v>58619</v>
      </c>
      <c r="I19731" t="s">
        <v>228</v>
      </c>
      <c r="J19731" t="s">
        <v>58620</v>
      </c>
    </row>
    <row r="19732" spans="1:10" ht="16" x14ac:dyDescent="0.2">
      <c r="A19732" t="s">
        <v>58586</v>
      </c>
      <c r="B19732" t="s">
        <v>58623</v>
      </c>
      <c r="C19732" t="s">
        <v>58624</v>
      </c>
      <c r="D19732">
        <v>5</v>
      </c>
      <c r="E19732" t="s">
        <v>1045</v>
      </c>
      <c r="F19732" t="s">
        <v>13</v>
      </c>
      <c r="G19732" t="s">
        <v>58625</v>
      </c>
      <c r="H19732" s="3" t="s">
        <v>58626</v>
      </c>
      <c r="I19732" t="s">
        <v>228</v>
      </c>
      <c r="J19732" t="s">
        <v>58591</v>
      </c>
    </row>
    <row r="19733" spans="1:10" ht="16" x14ac:dyDescent="0.2">
      <c r="A19733" t="s">
        <v>58586</v>
      </c>
      <c r="B19733" t="s">
        <v>58627</v>
      </c>
      <c r="C19733" t="s">
        <v>58628</v>
      </c>
      <c r="D19733">
        <v>2</v>
      </c>
      <c r="E19733" t="s">
        <v>1045</v>
      </c>
      <c r="F19733" t="s">
        <v>13</v>
      </c>
      <c r="G19733" t="s">
        <v>58625</v>
      </c>
      <c r="H19733" s="3" t="s">
        <v>58626</v>
      </c>
      <c r="I19733" t="s">
        <v>228</v>
      </c>
      <c r="J19733" t="s">
        <v>58591</v>
      </c>
    </row>
    <row r="19734" spans="1:10" ht="16" x14ac:dyDescent="0.2">
      <c r="A19734" t="s">
        <v>13423</v>
      </c>
      <c r="B19734" t="s">
        <v>58629</v>
      </c>
      <c r="C19734" t="s">
        <v>58630</v>
      </c>
      <c r="D19734">
        <v>2</v>
      </c>
      <c r="E19734" t="s">
        <v>1045</v>
      </c>
      <c r="F19734" t="s">
        <v>13</v>
      </c>
      <c r="G19734" t="s">
        <v>58631</v>
      </c>
      <c r="H19734" s="3" t="s">
        <v>58632</v>
      </c>
      <c r="I19734" t="s">
        <v>228</v>
      </c>
      <c r="J19734" t="s">
        <v>13426</v>
      </c>
    </row>
    <row r="19735" spans="1:10" ht="16" x14ac:dyDescent="0.2">
      <c r="A19735" t="s">
        <v>44671</v>
      </c>
      <c r="B19735" t="s">
        <v>58633</v>
      </c>
      <c r="C19735" t="s">
        <v>58634</v>
      </c>
      <c r="D19735">
        <v>4</v>
      </c>
      <c r="E19735" t="s">
        <v>1280</v>
      </c>
      <c r="F19735" t="s">
        <v>13</v>
      </c>
      <c r="G19735" t="s">
        <v>58635</v>
      </c>
      <c r="H19735" s="3" t="s">
        <v>58636</v>
      </c>
      <c r="I19735" t="s">
        <v>228</v>
      </c>
      <c r="J19735" t="s">
        <v>44674</v>
      </c>
    </row>
    <row r="19736" spans="1:10" ht="16" x14ac:dyDescent="0.2">
      <c r="A19736" t="s">
        <v>58637</v>
      </c>
      <c r="B19736" t="s">
        <v>58638</v>
      </c>
      <c r="C19736" t="s">
        <v>58639</v>
      </c>
      <c r="D19736">
        <v>1</v>
      </c>
      <c r="E19736" t="s">
        <v>13</v>
      </c>
      <c r="F19736" t="s">
        <v>13</v>
      </c>
      <c r="G19736" t="s">
        <v>58640</v>
      </c>
      <c r="H19736" s="3" t="s">
        <v>58641</v>
      </c>
      <c r="I19736" t="s">
        <v>1489</v>
      </c>
      <c r="J19736" t="s">
        <v>58642</v>
      </c>
    </row>
    <row r="19737" spans="1:10" ht="16" x14ac:dyDescent="0.2">
      <c r="A19737" t="s">
        <v>14778</v>
      </c>
      <c r="B19737" t="s">
        <v>19969</v>
      </c>
      <c r="C19737" t="s">
        <v>58643</v>
      </c>
      <c r="D19737">
        <v>2</v>
      </c>
      <c r="E19737" t="s">
        <v>1280</v>
      </c>
      <c r="F19737" t="s">
        <v>13</v>
      </c>
      <c r="G19737" t="s">
        <v>58644</v>
      </c>
      <c r="H19737" s="3" t="s">
        <v>58645</v>
      </c>
      <c r="I19737" t="s">
        <v>228</v>
      </c>
      <c r="J19737" t="s">
        <v>14782</v>
      </c>
    </row>
    <row r="19738" spans="1:10" ht="16" x14ac:dyDescent="0.2">
      <c r="A19738" t="s">
        <v>14778</v>
      </c>
      <c r="B19738" t="s">
        <v>58646</v>
      </c>
      <c r="C19738" t="s">
        <v>58647</v>
      </c>
      <c r="D19738">
        <v>3</v>
      </c>
      <c r="E19738" t="s">
        <v>1280</v>
      </c>
      <c r="F19738" t="s">
        <v>13</v>
      </c>
      <c r="G19738" t="s">
        <v>58644</v>
      </c>
      <c r="H19738" s="3" t="s">
        <v>58645</v>
      </c>
      <c r="I19738" t="s">
        <v>228</v>
      </c>
      <c r="J19738" t="s">
        <v>14782</v>
      </c>
    </row>
    <row r="19739" spans="1:10" ht="16" x14ac:dyDescent="0.2">
      <c r="A19739" t="s">
        <v>14778</v>
      </c>
      <c r="B19739" t="s">
        <v>58648</v>
      </c>
      <c r="C19739" t="s">
        <v>58649</v>
      </c>
      <c r="D19739">
        <v>1</v>
      </c>
      <c r="E19739" t="s">
        <v>1280</v>
      </c>
      <c r="F19739" t="s">
        <v>13</v>
      </c>
      <c r="G19739" t="s">
        <v>58644</v>
      </c>
      <c r="H19739" s="3" t="s">
        <v>58645</v>
      </c>
      <c r="I19739" t="s">
        <v>228</v>
      </c>
      <c r="J19739" t="s">
        <v>14782</v>
      </c>
    </row>
    <row r="19740" spans="1:10" ht="16" x14ac:dyDescent="0.2">
      <c r="A19740" t="s">
        <v>35436</v>
      </c>
      <c r="B19740" t="s">
        <v>58650</v>
      </c>
      <c r="C19740" t="s">
        <v>58651</v>
      </c>
      <c r="D19740">
        <v>11</v>
      </c>
      <c r="E19740" t="s">
        <v>13</v>
      </c>
      <c r="F19740" t="s">
        <v>13</v>
      </c>
      <c r="G19740" t="s">
        <v>58652</v>
      </c>
      <c r="H19740" s="3" t="s">
        <v>58653</v>
      </c>
      <c r="I19740" t="s">
        <v>228</v>
      </c>
      <c r="J19740" t="s">
        <v>35440</v>
      </c>
    </row>
    <row r="19741" spans="1:10" ht="16" x14ac:dyDescent="0.2">
      <c r="A19741" t="s">
        <v>35436</v>
      </c>
      <c r="B19741" t="s">
        <v>58654</v>
      </c>
      <c r="C19741" t="s">
        <v>58655</v>
      </c>
      <c r="D19741">
        <v>6</v>
      </c>
      <c r="E19741" t="s">
        <v>13</v>
      </c>
      <c r="F19741" t="s">
        <v>13</v>
      </c>
      <c r="G19741" t="s">
        <v>58652</v>
      </c>
      <c r="H19741" s="3" t="s">
        <v>58656</v>
      </c>
      <c r="I19741" t="s">
        <v>228</v>
      </c>
      <c r="J19741" t="s">
        <v>35440</v>
      </c>
    </row>
    <row r="19742" spans="1:10" ht="16" x14ac:dyDescent="0.2">
      <c r="A19742" t="s">
        <v>35436</v>
      </c>
      <c r="B19742" t="s">
        <v>58657</v>
      </c>
      <c r="C19742" t="s">
        <v>58658</v>
      </c>
      <c r="D19742">
        <v>2</v>
      </c>
      <c r="E19742" t="s">
        <v>13</v>
      </c>
      <c r="F19742" t="s">
        <v>13</v>
      </c>
      <c r="G19742" t="s">
        <v>58652</v>
      </c>
      <c r="H19742" s="3" t="s">
        <v>58653</v>
      </c>
      <c r="I19742" t="s">
        <v>228</v>
      </c>
      <c r="J19742" t="s">
        <v>35440</v>
      </c>
    </row>
    <row r="19743" spans="1:10" ht="16" x14ac:dyDescent="0.2">
      <c r="A19743" t="s">
        <v>35436</v>
      </c>
      <c r="B19743" t="s">
        <v>58659</v>
      </c>
      <c r="C19743" t="s">
        <v>58660</v>
      </c>
      <c r="D19743">
        <v>10</v>
      </c>
      <c r="E19743" t="s">
        <v>13</v>
      </c>
      <c r="F19743" t="s">
        <v>13</v>
      </c>
      <c r="G19743" t="s">
        <v>58652</v>
      </c>
      <c r="H19743" s="3" t="s">
        <v>58653</v>
      </c>
      <c r="I19743" t="s">
        <v>228</v>
      </c>
      <c r="J19743" t="s">
        <v>35440</v>
      </c>
    </row>
    <row r="19744" spans="1:10" ht="16" x14ac:dyDescent="0.2">
      <c r="A19744" t="s">
        <v>35436</v>
      </c>
      <c r="B19744" t="s">
        <v>58661</v>
      </c>
      <c r="C19744" t="s">
        <v>58662</v>
      </c>
      <c r="D19744">
        <v>1</v>
      </c>
      <c r="E19744" t="s">
        <v>13</v>
      </c>
      <c r="F19744" t="s">
        <v>13</v>
      </c>
      <c r="G19744" t="s">
        <v>58652</v>
      </c>
      <c r="H19744" s="3" t="s">
        <v>58653</v>
      </c>
      <c r="I19744" t="s">
        <v>228</v>
      </c>
      <c r="J19744" t="s">
        <v>35440</v>
      </c>
    </row>
    <row r="19745" spans="1:10" ht="16" x14ac:dyDescent="0.2">
      <c r="A19745" t="s">
        <v>35436</v>
      </c>
      <c r="B19745" t="s">
        <v>58663</v>
      </c>
      <c r="C19745" t="s">
        <v>58664</v>
      </c>
      <c r="D19745">
        <v>8</v>
      </c>
      <c r="E19745" t="s">
        <v>13</v>
      </c>
      <c r="F19745" t="s">
        <v>13</v>
      </c>
      <c r="G19745" t="s">
        <v>58652</v>
      </c>
      <c r="H19745" s="3" t="s">
        <v>58653</v>
      </c>
      <c r="I19745" t="s">
        <v>228</v>
      </c>
      <c r="J19745" t="s">
        <v>35440</v>
      </c>
    </row>
    <row r="19746" spans="1:10" ht="16" x14ac:dyDescent="0.2">
      <c r="A19746" t="s">
        <v>58665</v>
      </c>
      <c r="B19746" t="s">
        <v>58666</v>
      </c>
      <c r="C19746" t="s">
        <v>58667</v>
      </c>
      <c r="D19746">
        <v>1</v>
      </c>
      <c r="E19746" t="s">
        <v>13</v>
      </c>
      <c r="F19746" t="s">
        <v>13</v>
      </c>
      <c r="G19746" t="s">
        <v>58668</v>
      </c>
      <c r="H19746" s="3" t="s">
        <v>58669</v>
      </c>
      <c r="I19746" t="s">
        <v>228</v>
      </c>
      <c r="J19746" t="s">
        <v>58670</v>
      </c>
    </row>
    <row r="19747" spans="1:10" ht="16" x14ac:dyDescent="0.2">
      <c r="A19747" t="s">
        <v>33424</v>
      </c>
      <c r="B19747" t="s">
        <v>58671</v>
      </c>
      <c r="C19747" t="s">
        <v>58672</v>
      </c>
      <c r="D19747">
        <v>7</v>
      </c>
      <c r="E19747" t="s">
        <v>730</v>
      </c>
      <c r="F19747" t="s">
        <v>13</v>
      </c>
      <c r="G19747" t="s">
        <v>58673</v>
      </c>
      <c r="H19747" s="3" t="s">
        <v>58674</v>
      </c>
      <c r="I19747" t="s">
        <v>228</v>
      </c>
      <c r="J19747" t="s">
        <v>33428</v>
      </c>
    </row>
    <row r="19748" spans="1:10" ht="16" x14ac:dyDescent="0.2">
      <c r="A19748" t="s">
        <v>58675</v>
      </c>
      <c r="B19748" t="s">
        <v>58676</v>
      </c>
      <c r="C19748" t="s">
        <v>58677</v>
      </c>
      <c r="D19748">
        <v>3</v>
      </c>
      <c r="E19748" t="s">
        <v>13</v>
      </c>
      <c r="F19748" t="s">
        <v>13</v>
      </c>
      <c r="G19748" t="s">
        <v>58678</v>
      </c>
      <c r="H19748" s="3" t="s">
        <v>58679</v>
      </c>
      <c r="I19748" t="s">
        <v>228</v>
      </c>
      <c r="J19748" t="s">
        <v>58680</v>
      </c>
    </row>
    <row r="19749" spans="1:10" ht="16" x14ac:dyDescent="0.2">
      <c r="A19749" t="s">
        <v>21425</v>
      </c>
      <c r="B19749" t="s">
        <v>58681</v>
      </c>
      <c r="C19749" t="s">
        <v>58682</v>
      </c>
      <c r="D19749">
        <v>7</v>
      </c>
      <c r="E19749" t="s">
        <v>13</v>
      </c>
      <c r="F19749" t="s">
        <v>13</v>
      </c>
      <c r="G19749" t="s">
        <v>58678</v>
      </c>
      <c r="H19749" s="3" t="s">
        <v>58679</v>
      </c>
      <c r="I19749" t="s">
        <v>228</v>
      </c>
      <c r="J19749" t="s">
        <v>21430</v>
      </c>
    </row>
    <row r="19750" spans="1:10" ht="16" x14ac:dyDescent="0.2">
      <c r="A19750" t="s">
        <v>58675</v>
      </c>
      <c r="B19750" t="s">
        <v>58683</v>
      </c>
      <c r="C19750" t="s">
        <v>58684</v>
      </c>
      <c r="D19750">
        <v>1</v>
      </c>
      <c r="E19750" t="s">
        <v>13</v>
      </c>
      <c r="F19750" t="s">
        <v>13</v>
      </c>
      <c r="G19750" t="s">
        <v>58678</v>
      </c>
      <c r="H19750" s="3" t="s">
        <v>58679</v>
      </c>
      <c r="I19750" t="s">
        <v>228</v>
      </c>
      <c r="J19750" t="s">
        <v>58680</v>
      </c>
    </row>
    <row r="19751" spans="1:10" ht="16" x14ac:dyDescent="0.2">
      <c r="A19751" t="s">
        <v>21425</v>
      </c>
      <c r="B19751" t="s">
        <v>58685</v>
      </c>
      <c r="C19751" t="s">
        <v>58686</v>
      </c>
      <c r="D19751">
        <v>5</v>
      </c>
      <c r="E19751" t="s">
        <v>13</v>
      </c>
      <c r="F19751" t="s">
        <v>13</v>
      </c>
      <c r="G19751" t="s">
        <v>58678</v>
      </c>
      <c r="H19751" s="3" t="s">
        <v>58679</v>
      </c>
      <c r="I19751" t="s">
        <v>228</v>
      </c>
      <c r="J19751" t="s">
        <v>21430</v>
      </c>
    </row>
    <row r="19752" spans="1:10" ht="16" x14ac:dyDescent="0.2">
      <c r="A19752" t="s">
        <v>21425</v>
      </c>
      <c r="B19752" t="s">
        <v>58687</v>
      </c>
      <c r="C19752" t="s">
        <v>58688</v>
      </c>
      <c r="D19752">
        <v>4</v>
      </c>
      <c r="E19752" t="s">
        <v>13</v>
      </c>
      <c r="F19752" t="s">
        <v>13</v>
      </c>
      <c r="G19752" t="s">
        <v>58678</v>
      </c>
      <c r="H19752" s="3" t="s">
        <v>58679</v>
      </c>
      <c r="I19752" t="s">
        <v>228</v>
      </c>
      <c r="J19752" t="s">
        <v>21430</v>
      </c>
    </row>
    <row r="19753" spans="1:10" ht="16" x14ac:dyDescent="0.2">
      <c r="A19753" t="s">
        <v>21425</v>
      </c>
      <c r="B19753" t="s">
        <v>58689</v>
      </c>
      <c r="C19753" t="s">
        <v>58690</v>
      </c>
      <c r="D19753">
        <v>3</v>
      </c>
      <c r="E19753" t="s">
        <v>13</v>
      </c>
      <c r="F19753" t="s">
        <v>13</v>
      </c>
      <c r="G19753" t="s">
        <v>58678</v>
      </c>
      <c r="H19753" s="3" t="s">
        <v>58679</v>
      </c>
      <c r="I19753" t="s">
        <v>228</v>
      </c>
      <c r="J19753" t="s">
        <v>21430</v>
      </c>
    </row>
    <row r="19754" spans="1:10" ht="16" x14ac:dyDescent="0.2">
      <c r="A19754" t="s">
        <v>21425</v>
      </c>
      <c r="B19754" t="s">
        <v>58691</v>
      </c>
      <c r="C19754" t="s">
        <v>58692</v>
      </c>
      <c r="D19754">
        <v>1</v>
      </c>
      <c r="E19754" t="s">
        <v>13</v>
      </c>
      <c r="F19754" t="s">
        <v>13</v>
      </c>
      <c r="G19754" t="s">
        <v>58678</v>
      </c>
      <c r="H19754" s="3" t="s">
        <v>58679</v>
      </c>
      <c r="I19754" t="s">
        <v>228</v>
      </c>
      <c r="J19754" t="s">
        <v>21430</v>
      </c>
    </row>
    <row r="19755" spans="1:10" ht="16" x14ac:dyDescent="0.2">
      <c r="A19755" t="s">
        <v>58675</v>
      </c>
      <c r="B19755" t="s">
        <v>58693</v>
      </c>
      <c r="C19755" t="s">
        <v>58694</v>
      </c>
      <c r="D19755">
        <v>2</v>
      </c>
      <c r="E19755" t="s">
        <v>13</v>
      </c>
      <c r="F19755" t="s">
        <v>13</v>
      </c>
      <c r="G19755" t="s">
        <v>58678</v>
      </c>
      <c r="H19755" s="3" t="s">
        <v>58679</v>
      </c>
      <c r="I19755" t="s">
        <v>228</v>
      </c>
      <c r="J19755" t="s">
        <v>58680</v>
      </c>
    </row>
    <row r="19756" spans="1:10" ht="16" x14ac:dyDescent="0.2">
      <c r="A19756" t="s">
        <v>21425</v>
      </c>
      <c r="B19756" t="s">
        <v>58695</v>
      </c>
      <c r="C19756" t="s">
        <v>58696</v>
      </c>
      <c r="D19756">
        <v>8</v>
      </c>
      <c r="E19756" t="s">
        <v>13</v>
      </c>
      <c r="F19756" t="s">
        <v>13</v>
      </c>
      <c r="G19756" t="s">
        <v>58678</v>
      </c>
      <c r="H19756" s="3" t="s">
        <v>58679</v>
      </c>
      <c r="I19756" t="s">
        <v>228</v>
      </c>
      <c r="J19756" t="s">
        <v>21430</v>
      </c>
    </row>
    <row r="19757" spans="1:10" ht="16" x14ac:dyDescent="0.2">
      <c r="A19757" t="s">
        <v>21425</v>
      </c>
      <c r="B19757" t="s">
        <v>58697</v>
      </c>
      <c r="C19757" t="s">
        <v>58698</v>
      </c>
      <c r="D19757">
        <v>6</v>
      </c>
      <c r="E19757" t="s">
        <v>13</v>
      </c>
      <c r="F19757" t="s">
        <v>13</v>
      </c>
      <c r="G19757" t="s">
        <v>58678</v>
      </c>
      <c r="H19757" s="3" t="s">
        <v>58679</v>
      </c>
      <c r="I19757" t="s">
        <v>228</v>
      </c>
      <c r="J19757" t="s">
        <v>21430</v>
      </c>
    </row>
    <row r="19758" spans="1:10" ht="16" x14ac:dyDescent="0.2">
      <c r="A19758" t="s">
        <v>21425</v>
      </c>
      <c r="B19758" t="s">
        <v>58699</v>
      </c>
      <c r="C19758" t="s">
        <v>58700</v>
      </c>
      <c r="D19758">
        <v>2</v>
      </c>
      <c r="E19758" t="s">
        <v>13</v>
      </c>
      <c r="F19758" t="s">
        <v>13</v>
      </c>
      <c r="G19758" t="s">
        <v>58678</v>
      </c>
      <c r="H19758" s="3" t="s">
        <v>58679</v>
      </c>
      <c r="I19758" t="s">
        <v>228</v>
      </c>
      <c r="J19758" t="s">
        <v>21430</v>
      </c>
    </row>
    <row r="19759" spans="1:10" ht="16" x14ac:dyDescent="0.2">
      <c r="A19759" t="s">
        <v>8405</v>
      </c>
      <c r="B19759" t="s">
        <v>58701</v>
      </c>
      <c r="C19759" t="s">
        <v>58702</v>
      </c>
      <c r="D19759">
        <v>1</v>
      </c>
      <c r="E19759" t="s">
        <v>13</v>
      </c>
      <c r="F19759" t="s">
        <v>13</v>
      </c>
      <c r="G19759" t="s">
        <v>58703</v>
      </c>
      <c r="H19759" s="3" t="s">
        <v>58704</v>
      </c>
      <c r="I19759" t="s">
        <v>228</v>
      </c>
      <c r="J19759" t="s">
        <v>8410</v>
      </c>
    </row>
    <row r="19760" spans="1:10" ht="16" x14ac:dyDescent="0.2">
      <c r="A19760" t="s">
        <v>8405</v>
      </c>
      <c r="B19760" t="s">
        <v>58705</v>
      </c>
      <c r="C19760" t="s">
        <v>58706</v>
      </c>
      <c r="D19760">
        <v>2</v>
      </c>
      <c r="E19760" t="s">
        <v>13</v>
      </c>
      <c r="F19760" t="s">
        <v>13</v>
      </c>
      <c r="G19760" t="s">
        <v>58703</v>
      </c>
      <c r="H19760" s="3" t="s">
        <v>58704</v>
      </c>
      <c r="I19760" t="s">
        <v>228</v>
      </c>
      <c r="J19760" t="s">
        <v>8410</v>
      </c>
    </row>
    <row r="19761" spans="1:10" ht="16" x14ac:dyDescent="0.2">
      <c r="A19761" t="s">
        <v>8405</v>
      </c>
      <c r="B19761" t="s">
        <v>58707</v>
      </c>
      <c r="C19761" t="s">
        <v>58708</v>
      </c>
      <c r="D19761">
        <v>5</v>
      </c>
      <c r="E19761" t="s">
        <v>13</v>
      </c>
      <c r="F19761" t="s">
        <v>13</v>
      </c>
      <c r="G19761" t="s">
        <v>58703</v>
      </c>
      <c r="H19761" s="3" t="s">
        <v>58704</v>
      </c>
      <c r="I19761" t="s">
        <v>228</v>
      </c>
      <c r="J19761" t="s">
        <v>8410</v>
      </c>
    </row>
    <row r="19762" spans="1:10" ht="16" x14ac:dyDescent="0.2">
      <c r="A19762" t="s">
        <v>8405</v>
      </c>
      <c r="B19762" t="s">
        <v>58709</v>
      </c>
      <c r="C19762" t="s">
        <v>58710</v>
      </c>
      <c r="D19762">
        <v>4</v>
      </c>
      <c r="E19762" t="s">
        <v>13</v>
      </c>
      <c r="F19762" t="s">
        <v>13</v>
      </c>
      <c r="G19762" t="s">
        <v>58703</v>
      </c>
      <c r="H19762" s="3" t="s">
        <v>58704</v>
      </c>
      <c r="I19762" t="s">
        <v>228</v>
      </c>
      <c r="J19762" t="s">
        <v>8410</v>
      </c>
    </row>
    <row r="19763" spans="1:10" ht="16" x14ac:dyDescent="0.2">
      <c r="A19763" t="s">
        <v>58711</v>
      </c>
      <c r="B19763" t="s">
        <v>58712</v>
      </c>
      <c r="C19763" t="s">
        <v>58713</v>
      </c>
      <c r="D19763">
        <v>4</v>
      </c>
      <c r="E19763" t="s">
        <v>20885</v>
      </c>
      <c r="F19763" t="s">
        <v>13</v>
      </c>
      <c r="G19763" t="s">
        <v>58714</v>
      </c>
      <c r="H19763" s="3" t="s">
        <v>58715</v>
      </c>
      <c r="I19763" t="s">
        <v>228</v>
      </c>
      <c r="J19763" t="s">
        <v>58716</v>
      </c>
    </row>
    <row r="19764" spans="1:10" ht="32" x14ac:dyDescent="0.2">
      <c r="A19764" t="s">
        <v>58717</v>
      </c>
      <c r="B19764" t="s">
        <v>58718</v>
      </c>
      <c r="C19764" t="s">
        <v>58719</v>
      </c>
      <c r="D19764">
        <v>2</v>
      </c>
      <c r="E19764" t="s">
        <v>20885</v>
      </c>
      <c r="F19764" t="s">
        <v>13</v>
      </c>
      <c r="G19764" t="s">
        <v>58714</v>
      </c>
      <c r="H19764" s="3" t="s">
        <v>58720</v>
      </c>
      <c r="I19764" t="s">
        <v>228</v>
      </c>
      <c r="J19764" t="s">
        <v>58721</v>
      </c>
    </row>
    <row r="19765" spans="1:10" ht="16" x14ac:dyDescent="0.2">
      <c r="A19765" t="s">
        <v>58722</v>
      </c>
      <c r="B19765" t="s">
        <v>58723</v>
      </c>
      <c r="C19765" t="s">
        <v>58724</v>
      </c>
      <c r="D19765">
        <v>5</v>
      </c>
      <c r="E19765" t="s">
        <v>20885</v>
      </c>
      <c r="F19765" t="s">
        <v>13</v>
      </c>
      <c r="G19765" t="s">
        <v>58714</v>
      </c>
      <c r="H19765" s="3" t="s">
        <v>58715</v>
      </c>
      <c r="I19765" t="s">
        <v>228</v>
      </c>
      <c r="J19765" t="s">
        <v>58725</v>
      </c>
    </row>
    <row r="19766" spans="1:10" ht="16" x14ac:dyDescent="0.2">
      <c r="A19766" t="s">
        <v>58726</v>
      </c>
      <c r="B19766" t="s">
        <v>58712</v>
      </c>
      <c r="C19766" t="s">
        <v>58713</v>
      </c>
      <c r="D19766">
        <v>3</v>
      </c>
      <c r="E19766" t="s">
        <v>20885</v>
      </c>
      <c r="F19766" t="s">
        <v>13</v>
      </c>
      <c r="G19766" t="s">
        <v>58714</v>
      </c>
      <c r="H19766" s="3" t="s">
        <v>58715</v>
      </c>
      <c r="I19766" t="s">
        <v>228</v>
      </c>
      <c r="J19766" t="s">
        <v>58727</v>
      </c>
    </row>
    <row r="19767" spans="1:10" ht="32" x14ac:dyDescent="0.2">
      <c r="A19767" t="s">
        <v>58717</v>
      </c>
      <c r="B19767" t="s">
        <v>58728</v>
      </c>
      <c r="C19767" t="s">
        <v>58729</v>
      </c>
      <c r="D19767">
        <v>1</v>
      </c>
      <c r="E19767" t="s">
        <v>20885</v>
      </c>
      <c r="F19767" t="s">
        <v>13</v>
      </c>
      <c r="G19767" t="s">
        <v>58714</v>
      </c>
      <c r="H19767" s="3" t="s">
        <v>58720</v>
      </c>
      <c r="I19767" t="s">
        <v>228</v>
      </c>
      <c r="J19767" t="s">
        <v>58721</v>
      </c>
    </row>
    <row r="19768" spans="1:10" ht="16" x14ac:dyDescent="0.2">
      <c r="A19768" t="s">
        <v>58730</v>
      </c>
      <c r="B19768" t="s">
        <v>58712</v>
      </c>
      <c r="C19768" t="s">
        <v>58713</v>
      </c>
      <c r="D19768">
        <v>3</v>
      </c>
      <c r="E19768" t="s">
        <v>20885</v>
      </c>
      <c r="F19768" t="s">
        <v>13</v>
      </c>
      <c r="G19768" t="s">
        <v>58714</v>
      </c>
      <c r="H19768" s="3" t="s">
        <v>58715</v>
      </c>
      <c r="I19768" t="s">
        <v>228</v>
      </c>
      <c r="J19768" t="s">
        <v>58731</v>
      </c>
    </row>
    <row r="19769" spans="1:10" ht="32" x14ac:dyDescent="0.2">
      <c r="A19769" t="s">
        <v>32988</v>
      </c>
      <c r="B19769" t="s">
        <v>58732</v>
      </c>
      <c r="C19769" t="s">
        <v>58733</v>
      </c>
      <c r="D19769">
        <v>1</v>
      </c>
      <c r="E19769" t="s">
        <v>20885</v>
      </c>
      <c r="F19769" t="s">
        <v>13</v>
      </c>
      <c r="G19769" t="s">
        <v>58714</v>
      </c>
      <c r="H19769" s="3" t="s">
        <v>58734</v>
      </c>
      <c r="I19769" t="s">
        <v>228</v>
      </c>
      <c r="J19769" t="s">
        <v>32991</v>
      </c>
    </row>
    <row r="19770" spans="1:10" ht="16" x14ac:dyDescent="0.2">
      <c r="A19770" t="s">
        <v>58735</v>
      </c>
      <c r="B19770" t="s">
        <v>58712</v>
      </c>
      <c r="C19770" t="s">
        <v>58713</v>
      </c>
      <c r="D19770">
        <v>5</v>
      </c>
      <c r="E19770" t="s">
        <v>20885</v>
      </c>
      <c r="F19770" t="s">
        <v>13</v>
      </c>
      <c r="G19770" t="s">
        <v>58714</v>
      </c>
      <c r="H19770" s="3" t="s">
        <v>58715</v>
      </c>
      <c r="I19770" t="s">
        <v>228</v>
      </c>
      <c r="J19770" t="s">
        <v>58736</v>
      </c>
    </row>
    <row r="19771" spans="1:10" ht="16" x14ac:dyDescent="0.2">
      <c r="A19771" t="s">
        <v>58717</v>
      </c>
      <c r="B19771" t="s">
        <v>58737</v>
      </c>
      <c r="C19771" t="s">
        <v>58738</v>
      </c>
      <c r="D19771">
        <v>3</v>
      </c>
      <c r="E19771" t="s">
        <v>20885</v>
      </c>
      <c r="F19771" t="s">
        <v>13</v>
      </c>
      <c r="G19771" t="s">
        <v>58714</v>
      </c>
      <c r="H19771" s="3" t="s">
        <v>58739</v>
      </c>
      <c r="I19771" t="s">
        <v>228</v>
      </c>
      <c r="J19771" t="s">
        <v>58721</v>
      </c>
    </row>
    <row r="19772" spans="1:10" ht="16" x14ac:dyDescent="0.2">
      <c r="A19772" t="s">
        <v>8399</v>
      </c>
      <c r="B19772" t="s">
        <v>58740</v>
      </c>
      <c r="C19772" t="s">
        <v>58741</v>
      </c>
      <c r="D19772">
        <v>2</v>
      </c>
      <c r="E19772" t="s">
        <v>13</v>
      </c>
      <c r="F19772" t="s">
        <v>13</v>
      </c>
      <c r="G19772" t="s">
        <v>58742</v>
      </c>
      <c r="H19772" s="3" t="s">
        <v>58743</v>
      </c>
      <c r="I19772" t="s">
        <v>228</v>
      </c>
      <c r="J19772" t="s">
        <v>8404</v>
      </c>
    </row>
    <row r="19773" spans="1:10" ht="16" x14ac:dyDescent="0.2">
      <c r="A19773" t="s">
        <v>58744</v>
      </c>
      <c r="B19773" t="s">
        <v>58745</v>
      </c>
      <c r="C19773" t="s">
        <v>58746</v>
      </c>
      <c r="D19773">
        <v>1</v>
      </c>
      <c r="E19773" t="s">
        <v>1280</v>
      </c>
      <c r="F19773" t="s">
        <v>13</v>
      </c>
      <c r="G19773" t="s">
        <v>58747</v>
      </c>
      <c r="H19773" s="3" t="s">
        <v>58748</v>
      </c>
      <c r="I19773" t="s">
        <v>228</v>
      </c>
      <c r="J19773" t="s">
        <v>58749</v>
      </c>
    </row>
    <row r="19774" spans="1:10" ht="16" x14ac:dyDescent="0.2">
      <c r="A19774" t="s">
        <v>38082</v>
      </c>
      <c r="B19774" t="s">
        <v>58750</v>
      </c>
      <c r="C19774" t="s">
        <v>58751</v>
      </c>
      <c r="D19774">
        <v>3</v>
      </c>
      <c r="E19774" t="s">
        <v>730</v>
      </c>
      <c r="F19774" t="s">
        <v>13</v>
      </c>
      <c r="G19774" t="s">
        <v>58752</v>
      </c>
      <c r="H19774" s="3" t="s">
        <v>58753</v>
      </c>
      <c r="I19774" t="s">
        <v>228</v>
      </c>
      <c r="J19774" t="s">
        <v>38086</v>
      </c>
    </row>
    <row r="19775" spans="1:10" ht="16" x14ac:dyDescent="0.2">
      <c r="A19775" t="s">
        <v>58599</v>
      </c>
      <c r="B19775" t="s">
        <v>58754</v>
      </c>
      <c r="C19775" t="s">
        <v>58755</v>
      </c>
      <c r="D19775">
        <v>3</v>
      </c>
      <c r="E19775" t="s">
        <v>730</v>
      </c>
      <c r="F19775" t="s">
        <v>13</v>
      </c>
      <c r="G19775" t="s">
        <v>58752</v>
      </c>
      <c r="H19775" s="3" t="s">
        <v>58753</v>
      </c>
      <c r="I19775" t="s">
        <v>228</v>
      </c>
      <c r="J19775" t="s">
        <v>58603</v>
      </c>
    </row>
    <row r="19776" spans="1:10" ht="16" x14ac:dyDescent="0.2">
      <c r="A19776" t="s">
        <v>58730</v>
      </c>
      <c r="B19776" t="s">
        <v>58756</v>
      </c>
      <c r="C19776" t="s">
        <v>58757</v>
      </c>
      <c r="D19776">
        <v>2</v>
      </c>
      <c r="E19776" t="s">
        <v>1246</v>
      </c>
      <c r="F19776" t="s">
        <v>13</v>
      </c>
      <c r="G19776" t="s">
        <v>58758</v>
      </c>
      <c r="H19776" s="3" t="s">
        <v>58759</v>
      </c>
      <c r="I19776" t="s">
        <v>228</v>
      </c>
      <c r="J19776" t="s">
        <v>58731</v>
      </c>
    </row>
    <row r="19777" spans="1:10" ht="16" x14ac:dyDescent="0.2">
      <c r="A19777" t="s">
        <v>58760</v>
      </c>
      <c r="B19777" t="s">
        <v>58756</v>
      </c>
      <c r="C19777" t="s">
        <v>58757</v>
      </c>
      <c r="D19777">
        <v>2</v>
      </c>
      <c r="E19777" t="s">
        <v>1246</v>
      </c>
      <c r="F19777" t="s">
        <v>13</v>
      </c>
      <c r="G19777" t="s">
        <v>58758</v>
      </c>
      <c r="H19777" s="3" t="s">
        <v>58761</v>
      </c>
      <c r="I19777" t="s">
        <v>228</v>
      </c>
      <c r="J19777" t="s">
        <v>58762</v>
      </c>
    </row>
    <row r="19778" spans="1:10" ht="16" x14ac:dyDescent="0.2">
      <c r="A19778" t="s">
        <v>58763</v>
      </c>
      <c r="B19778" t="s">
        <v>58764</v>
      </c>
      <c r="C19778" t="s">
        <v>58765</v>
      </c>
      <c r="D19778">
        <v>4</v>
      </c>
      <c r="E19778" t="s">
        <v>1246</v>
      </c>
      <c r="F19778" t="s">
        <v>13</v>
      </c>
      <c r="G19778" t="s">
        <v>58758</v>
      </c>
      <c r="H19778" s="3" t="s">
        <v>58766</v>
      </c>
      <c r="I19778" t="s">
        <v>228</v>
      </c>
      <c r="J19778" t="s">
        <v>58767</v>
      </c>
    </row>
    <row r="19779" spans="1:10" ht="16" x14ac:dyDescent="0.2">
      <c r="A19779" t="s">
        <v>43253</v>
      </c>
      <c r="B19779" t="s">
        <v>58768</v>
      </c>
      <c r="C19779" t="s">
        <v>58769</v>
      </c>
      <c r="D19779">
        <v>1</v>
      </c>
      <c r="E19779" t="s">
        <v>1246</v>
      </c>
      <c r="F19779" t="s">
        <v>13</v>
      </c>
      <c r="G19779" t="s">
        <v>58758</v>
      </c>
      <c r="H19779" s="3" t="s">
        <v>58761</v>
      </c>
      <c r="I19779" t="s">
        <v>228</v>
      </c>
      <c r="J19779" t="s">
        <v>43258</v>
      </c>
    </row>
    <row r="19780" spans="1:10" ht="16" x14ac:dyDescent="0.2">
      <c r="A19780" t="s">
        <v>58770</v>
      </c>
      <c r="B19780" t="s">
        <v>58771</v>
      </c>
      <c r="C19780" t="s">
        <v>58772</v>
      </c>
      <c r="D19780">
        <v>2</v>
      </c>
      <c r="E19780" t="s">
        <v>1246</v>
      </c>
      <c r="F19780" t="s">
        <v>13</v>
      </c>
      <c r="G19780" t="s">
        <v>58758</v>
      </c>
      <c r="H19780" s="3" t="s">
        <v>58773</v>
      </c>
      <c r="I19780" t="s">
        <v>228</v>
      </c>
      <c r="J19780" t="s">
        <v>58774</v>
      </c>
    </row>
    <row r="19781" spans="1:10" ht="16" x14ac:dyDescent="0.2">
      <c r="A19781" t="s">
        <v>58775</v>
      </c>
      <c r="B19781" t="s">
        <v>58756</v>
      </c>
      <c r="C19781" t="s">
        <v>58757</v>
      </c>
      <c r="D19781">
        <v>1</v>
      </c>
      <c r="E19781" t="s">
        <v>1246</v>
      </c>
      <c r="F19781" t="s">
        <v>13</v>
      </c>
      <c r="G19781" t="s">
        <v>58758</v>
      </c>
      <c r="H19781" s="3" t="s">
        <v>58776</v>
      </c>
      <c r="I19781" t="s">
        <v>228</v>
      </c>
      <c r="J19781" t="s">
        <v>58777</v>
      </c>
    </row>
    <row r="19782" spans="1:10" ht="16" x14ac:dyDescent="0.2">
      <c r="A19782" t="s">
        <v>58763</v>
      </c>
      <c r="B19782" t="s">
        <v>58778</v>
      </c>
      <c r="C19782" t="s">
        <v>43255</v>
      </c>
      <c r="D19782">
        <v>2</v>
      </c>
      <c r="E19782" t="s">
        <v>1246</v>
      </c>
      <c r="F19782" t="s">
        <v>13</v>
      </c>
      <c r="G19782" t="s">
        <v>58758</v>
      </c>
      <c r="H19782" s="3" t="s">
        <v>58776</v>
      </c>
      <c r="I19782" t="s">
        <v>228</v>
      </c>
      <c r="J19782" t="s">
        <v>58767</v>
      </c>
    </row>
    <row r="19783" spans="1:10" ht="16" x14ac:dyDescent="0.2">
      <c r="A19783" t="s">
        <v>58779</v>
      </c>
      <c r="B19783" t="s">
        <v>58780</v>
      </c>
      <c r="C19783" t="s">
        <v>58769</v>
      </c>
      <c r="D19783">
        <v>2</v>
      </c>
      <c r="E19783" t="s">
        <v>1246</v>
      </c>
      <c r="F19783" t="s">
        <v>13</v>
      </c>
      <c r="G19783" t="s">
        <v>58758</v>
      </c>
      <c r="H19783" s="3" t="s">
        <v>58781</v>
      </c>
      <c r="I19783" t="s">
        <v>228</v>
      </c>
      <c r="J19783" t="s">
        <v>58782</v>
      </c>
    </row>
    <row r="19784" spans="1:10" ht="16" x14ac:dyDescent="0.2">
      <c r="A19784" t="s">
        <v>58735</v>
      </c>
      <c r="B19784" t="s">
        <v>58756</v>
      </c>
      <c r="C19784" t="s">
        <v>58757</v>
      </c>
      <c r="D19784">
        <v>3</v>
      </c>
      <c r="E19784" t="s">
        <v>1246</v>
      </c>
      <c r="F19784" t="s">
        <v>13</v>
      </c>
      <c r="G19784" t="s">
        <v>58758</v>
      </c>
      <c r="H19784" s="3" t="s">
        <v>58761</v>
      </c>
      <c r="I19784" t="s">
        <v>228</v>
      </c>
      <c r="J19784" t="s">
        <v>58736</v>
      </c>
    </row>
    <row r="19785" spans="1:10" ht="16" x14ac:dyDescent="0.2">
      <c r="A19785" t="s">
        <v>53565</v>
      </c>
      <c r="B19785" t="s">
        <v>58756</v>
      </c>
      <c r="C19785" t="s">
        <v>58757</v>
      </c>
      <c r="D19785">
        <v>2</v>
      </c>
      <c r="E19785" t="s">
        <v>1246</v>
      </c>
      <c r="F19785" t="s">
        <v>13</v>
      </c>
      <c r="G19785" t="s">
        <v>58758</v>
      </c>
      <c r="H19785" s="3" t="s">
        <v>58776</v>
      </c>
      <c r="I19785" t="s">
        <v>228</v>
      </c>
      <c r="J19785" t="s">
        <v>53569</v>
      </c>
    </row>
    <row r="19786" spans="1:10" ht="16" x14ac:dyDescent="0.2">
      <c r="A19786" t="s">
        <v>58779</v>
      </c>
      <c r="B19786" t="s">
        <v>58783</v>
      </c>
      <c r="C19786" t="s">
        <v>58784</v>
      </c>
      <c r="D19786">
        <v>1</v>
      </c>
      <c r="E19786" t="s">
        <v>1246</v>
      </c>
      <c r="F19786" t="s">
        <v>13</v>
      </c>
      <c r="G19786" t="s">
        <v>58758</v>
      </c>
      <c r="H19786" s="3" t="s">
        <v>58785</v>
      </c>
      <c r="I19786" t="s">
        <v>228</v>
      </c>
      <c r="J19786" t="s">
        <v>58782</v>
      </c>
    </row>
    <row r="19787" spans="1:10" ht="16" x14ac:dyDescent="0.2">
      <c r="A19787" t="s">
        <v>58763</v>
      </c>
      <c r="B19787" t="s">
        <v>58768</v>
      </c>
      <c r="C19787" t="s">
        <v>58769</v>
      </c>
      <c r="D19787">
        <v>3</v>
      </c>
      <c r="E19787" t="s">
        <v>1246</v>
      </c>
      <c r="F19787" t="s">
        <v>13</v>
      </c>
      <c r="G19787" t="s">
        <v>58758</v>
      </c>
      <c r="H19787" s="3" t="s">
        <v>58776</v>
      </c>
      <c r="I19787" t="s">
        <v>228</v>
      </c>
      <c r="J19787" t="s">
        <v>58767</v>
      </c>
    </row>
    <row r="19788" spans="1:10" ht="16" x14ac:dyDescent="0.2">
      <c r="A19788" t="s">
        <v>58763</v>
      </c>
      <c r="B19788" t="s">
        <v>58786</v>
      </c>
      <c r="C19788" t="s">
        <v>58787</v>
      </c>
      <c r="D19788">
        <v>1</v>
      </c>
      <c r="E19788" t="s">
        <v>1246</v>
      </c>
      <c r="F19788" t="s">
        <v>13</v>
      </c>
      <c r="G19788" t="s">
        <v>58758</v>
      </c>
      <c r="H19788" s="3" t="s">
        <v>58766</v>
      </c>
      <c r="I19788" t="s">
        <v>228</v>
      </c>
      <c r="J19788" t="s">
        <v>58767</v>
      </c>
    </row>
    <row r="19789" spans="1:10" ht="16" x14ac:dyDescent="0.2">
      <c r="A19789" t="s">
        <v>58788</v>
      </c>
      <c r="B19789" t="s">
        <v>58789</v>
      </c>
      <c r="C19789" t="s">
        <v>58790</v>
      </c>
      <c r="D19789">
        <v>1</v>
      </c>
      <c r="E19789" t="s">
        <v>1246</v>
      </c>
      <c r="F19789" t="s">
        <v>13</v>
      </c>
      <c r="G19789" t="s">
        <v>58758</v>
      </c>
      <c r="H19789" s="3" t="s">
        <v>58761</v>
      </c>
      <c r="I19789" t="s">
        <v>228</v>
      </c>
      <c r="J19789" t="s">
        <v>58791</v>
      </c>
    </row>
    <row r="19790" spans="1:10" ht="16" x14ac:dyDescent="0.2">
      <c r="A19790" t="s">
        <v>58792</v>
      </c>
      <c r="B19790" t="s">
        <v>58756</v>
      </c>
      <c r="C19790" t="s">
        <v>58757</v>
      </c>
      <c r="D19790">
        <v>1</v>
      </c>
      <c r="E19790" t="s">
        <v>1246</v>
      </c>
      <c r="F19790" t="s">
        <v>13</v>
      </c>
      <c r="G19790" t="s">
        <v>58758</v>
      </c>
      <c r="H19790" s="3" t="s">
        <v>58793</v>
      </c>
      <c r="I19790" t="s">
        <v>228</v>
      </c>
      <c r="J19790" t="s">
        <v>58794</v>
      </c>
    </row>
    <row r="19791" spans="1:10" ht="16" x14ac:dyDescent="0.2">
      <c r="A19791" t="s">
        <v>58722</v>
      </c>
      <c r="B19791" t="s">
        <v>58795</v>
      </c>
      <c r="C19791" t="s">
        <v>58796</v>
      </c>
      <c r="D19791">
        <v>4</v>
      </c>
      <c r="E19791" t="s">
        <v>1246</v>
      </c>
      <c r="F19791" t="s">
        <v>13</v>
      </c>
      <c r="G19791" t="s">
        <v>58758</v>
      </c>
      <c r="H19791" s="3" t="s">
        <v>58761</v>
      </c>
      <c r="I19791" t="s">
        <v>228</v>
      </c>
      <c r="J19791" t="s">
        <v>58725</v>
      </c>
    </row>
    <row r="19792" spans="1:10" ht="16" x14ac:dyDescent="0.2">
      <c r="A19792" t="s">
        <v>16913</v>
      </c>
      <c r="B19792" t="s">
        <v>14829</v>
      </c>
      <c r="C19792" t="s">
        <v>14830</v>
      </c>
      <c r="D19792">
        <v>1</v>
      </c>
      <c r="E19792" t="s">
        <v>1246</v>
      </c>
      <c r="F19792" t="s">
        <v>13</v>
      </c>
      <c r="G19792" t="s">
        <v>58758</v>
      </c>
      <c r="H19792" s="3" t="s">
        <v>58797</v>
      </c>
      <c r="I19792" t="s">
        <v>228</v>
      </c>
      <c r="J19792" t="s">
        <v>16916</v>
      </c>
    </row>
    <row r="19793" spans="1:10" ht="16" x14ac:dyDescent="0.2">
      <c r="A19793" t="s">
        <v>58722</v>
      </c>
      <c r="B19793" t="s">
        <v>58768</v>
      </c>
      <c r="C19793" t="s">
        <v>58769</v>
      </c>
      <c r="D19793">
        <v>2</v>
      </c>
      <c r="E19793" t="s">
        <v>1246</v>
      </c>
      <c r="F19793" t="s">
        <v>13</v>
      </c>
      <c r="G19793" t="s">
        <v>58758</v>
      </c>
      <c r="H19793" s="3" t="s">
        <v>58761</v>
      </c>
      <c r="I19793" t="s">
        <v>228</v>
      </c>
      <c r="J19793" t="s">
        <v>58725</v>
      </c>
    </row>
    <row r="19794" spans="1:10" ht="16" x14ac:dyDescent="0.2">
      <c r="A19794" t="s">
        <v>58798</v>
      </c>
      <c r="B19794" t="s">
        <v>58768</v>
      </c>
      <c r="C19794" t="s">
        <v>58769</v>
      </c>
      <c r="D19794">
        <v>1</v>
      </c>
      <c r="E19794" t="s">
        <v>1246</v>
      </c>
      <c r="F19794" t="s">
        <v>13</v>
      </c>
      <c r="G19794" t="s">
        <v>58758</v>
      </c>
      <c r="H19794" s="3" t="s">
        <v>58759</v>
      </c>
      <c r="I19794" t="s">
        <v>228</v>
      </c>
      <c r="J19794" t="s">
        <v>58799</v>
      </c>
    </row>
    <row r="19795" spans="1:10" ht="16" x14ac:dyDescent="0.2">
      <c r="A19795" t="s">
        <v>58800</v>
      </c>
      <c r="B19795" t="s">
        <v>58756</v>
      </c>
      <c r="C19795" t="s">
        <v>58757</v>
      </c>
      <c r="D19795">
        <v>3</v>
      </c>
      <c r="E19795" t="s">
        <v>1246</v>
      </c>
      <c r="F19795" t="s">
        <v>13</v>
      </c>
      <c r="G19795" t="s">
        <v>58758</v>
      </c>
      <c r="H19795" s="3" t="s">
        <v>58761</v>
      </c>
      <c r="I19795" t="s">
        <v>228</v>
      </c>
      <c r="J19795" t="s">
        <v>58801</v>
      </c>
    </row>
    <row r="19796" spans="1:10" ht="16" x14ac:dyDescent="0.2">
      <c r="A19796" t="s">
        <v>58788</v>
      </c>
      <c r="B19796" t="s">
        <v>58771</v>
      </c>
      <c r="C19796" t="s">
        <v>58772</v>
      </c>
      <c r="D19796">
        <v>2</v>
      </c>
      <c r="E19796" t="s">
        <v>1246</v>
      </c>
      <c r="F19796" t="s">
        <v>13</v>
      </c>
      <c r="G19796" t="s">
        <v>58758</v>
      </c>
      <c r="H19796" s="3" t="s">
        <v>58761</v>
      </c>
      <c r="I19796" t="s">
        <v>228</v>
      </c>
      <c r="J19796" t="s">
        <v>58791</v>
      </c>
    </row>
    <row r="19797" spans="1:10" ht="16" x14ac:dyDescent="0.2">
      <c r="A19797" t="s">
        <v>58722</v>
      </c>
      <c r="B19797" t="s">
        <v>58802</v>
      </c>
      <c r="C19797" t="s">
        <v>58803</v>
      </c>
      <c r="D19797">
        <v>1</v>
      </c>
      <c r="E19797" t="s">
        <v>1246</v>
      </c>
      <c r="F19797" t="s">
        <v>13</v>
      </c>
      <c r="G19797" t="s">
        <v>58758</v>
      </c>
      <c r="H19797" s="3" t="s">
        <v>58761</v>
      </c>
      <c r="I19797" t="s">
        <v>228</v>
      </c>
      <c r="J19797" t="s">
        <v>58725</v>
      </c>
    </row>
    <row r="19798" spans="1:10" ht="16" x14ac:dyDescent="0.2">
      <c r="A19798" t="s">
        <v>58726</v>
      </c>
      <c r="B19798" t="s">
        <v>58756</v>
      </c>
      <c r="C19798" t="s">
        <v>58757</v>
      </c>
      <c r="D19798">
        <v>4</v>
      </c>
      <c r="E19798" t="s">
        <v>1246</v>
      </c>
      <c r="F19798" t="s">
        <v>13</v>
      </c>
      <c r="G19798" t="s">
        <v>58758</v>
      </c>
      <c r="H19798" s="3" t="s">
        <v>58761</v>
      </c>
      <c r="I19798" t="s">
        <v>228</v>
      </c>
      <c r="J19798" t="s">
        <v>58727</v>
      </c>
    </row>
    <row r="19799" spans="1:10" ht="16" x14ac:dyDescent="0.2">
      <c r="A19799" t="s">
        <v>58800</v>
      </c>
      <c r="B19799" t="s">
        <v>58768</v>
      </c>
      <c r="C19799" t="s">
        <v>58769</v>
      </c>
      <c r="D19799">
        <v>1</v>
      </c>
      <c r="E19799" t="s">
        <v>1246</v>
      </c>
      <c r="F19799" t="s">
        <v>13</v>
      </c>
      <c r="G19799" t="s">
        <v>58758</v>
      </c>
      <c r="H19799" s="3" t="s">
        <v>58761</v>
      </c>
      <c r="I19799" t="s">
        <v>228</v>
      </c>
      <c r="J19799" t="s">
        <v>58801</v>
      </c>
    </row>
    <row r="19800" spans="1:10" ht="16" x14ac:dyDescent="0.2">
      <c r="A19800" t="s">
        <v>58711</v>
      </c>
      <c r="B19800" t="s">
        <v>58756</v>
      </c>
      <c r="C19800" t="s">
        <v>58757</v>
      </c>
      <c r="D19800">
        <v>3</v>
      </c>
      <c r="E19800" t="s">
        <v>1246</v>
      </c>
      <c r="F19800" t="s">
        <v>13</v>
      </c>
      <c r="G19800" t="s">
        <v>58758</v>
      </c>
      <c r="H19800" s="3" t="s">
        <v>58761</v>
      </c>
      <c r="I19800" t="s">
        <v>228</v>
      </c>
      <c r="J19800" t="s">
        <v>58716</v>
      </c>
    </row>
    <row r="19801" spans="1:10" ht="16" x14ac:dyDescent="0.2">
      <c r="A19801" t="s">
        <v>58804</v>
      </c>
      <c r="B19801" t="s">
        <v>58768</v>
      </c>
      <c r="C19801" t="s">
        <v>58769</v>
      </c>
      <c r="D19801">
        <v>3</v>
      </c>
      <c r="E19801" t="s">
        <v>1246</v>
      </c>
      <c r="F19801" t="s">
        <v>13</v>
      </c>
      <c r="G19801" t="s">
        <v>58758</v>
      </c>
      <c r="H19801" s="3" t="s">
        <v>58759</v>
      </c>
      <c r="I19801" t="s">
        <v>228</v>
      </c>
      <c r="J19801" t="s">
        <v>58805</v>
      </c>
    </row>
    <row r="19802" spans="1:10" ht="16" x14ac:dyDescent="0.2">
      <c r="A19802" t="s">
        <v>58800</v>
      </c>
      <c r="B19802" t="s">
        <v>58806</v>
      </c>
      <c r="C19802" t="s">
        <v>58807</v>
      </c>
      <c r="D19802">
        <v>2</v>
      </c>
      <c r="E19802" t="s">
        <v>1246</v>
      </c>
      <c r="F19802" t="s">
        <v>13</v>
      </c>
      <c r="G19802" t="s">
        <v>58758</v>
      </c>
      <c r="H19802" s="3" t="s">
        <v>58761</v>
      </c>
      <c r="I19802" t="s">
        <v>228</v>
      </c>
      <c r="J19802" t="s">
        <v>58801</v>
      </c>
    </row>
    <row r="19803" spans="1:10" ht="16" x14ac:dyDescent="0.2">
      <c r="A19803" t="s">
        <v>58798</v>
      </c>
      <c r="B19803" t="s">
        <v>58756</v>
      </c>
      <c r="C19803" t="s">
        <v>58757</v>
      </c>
      <c r="D19803">
        <v>2</v>
      </c>
      <c r="E19803" t="s">
        <v>1246</v>
      </c>
      <c r="F19803" t="s">
        <v>13</v>
      </c>
      <c r="G19803" t="s">
        <v>58758</v>
      </c>
      <c r="H19803" s="3" t="s">
        <v>58759</v>
      </c>
      <c r="I19803" t="s">
        <v>228</v>
      </c>
      <c r="J19803" t="s">
        <v>58799</v>
      </c>
    </row>
    <row r="19804" spans="1:10" ht="16" x14ac:dyDescent="0.2">
      <c r="A19804" t="s">
        <v>58770</v>
      </c>
      <c r="B19804" t="s">
        <v>58789</v>
      </c>
      <c r="C19804" t="s">
        <v>58790</v>
      </c>
      <c r="D19804">
        <v>1</v>
      </c>
      <c r="E19804" t="s">
        <v>1246</v>
      </c>
      <c r="F19804" t="s">
        <v>13</v>
      </c>
      <c r="G19804" t="s">
        <v>58758</v>
      </c>
      <c r="H19804" s="3" t="s">
        <v>58808</v>
      </c>
      <c r="I19804" t="s">
        <v>228</v>
      </c>
      <c r="J19804" t="s">
        <v>58774</v>
      </c>
    </row>
    <row r="19805" spans="1:10" ht="16" x14ac:dyDescent="0.2">
      <c r="A19805" t="s">
        <v>58804</v>
      </c>
      <c r="B19805" t="s">
        <v>58809</v>
      </c>
      <c r="C19805" t="s">
        <v>58757</v>
      </c>
      <c r="D19805">
        <v>1</v>
      </c>
      <c r="E19805" t="s">
        <v>1246</v>
      </c>
      <c r="F19805" t="s">
        <v>13</v>
      </c>
      <c r="G19805" t="s">
        <v>58758</v>
      </c>
      <c r="H19805" s="3" t="s">
        <v>58759</v>
      </c>
      <c r="I19805" t="s">
        <v>228</v>
      </c>
      <c r="J19805" t="s">
        <v>58805</v>
      </c>
    </row>
    <row r="19806" spans="1:10" ht="16" x14ac:dyDescent="0.2">
      <c r="A19806" t="s">
        <v>58810</v>
      </c>
      <c r="B19806" t="s">
        <v>58756</v>
      </c>
      <c r="C19806" t="s">
        <v>58757</v>
      </c>
      <c r="D19806">
        <v>1</v>
      </c>
      <c r="E19806" t="s">
        <v>1246</v>
      </c>
      <c r="F19806" t="s">
        <v>13</v>
      </c>
      <c r="G19806" t="s">
        <v>58758</v>
      </c>
      <c r="H19806" s="3" t="s">
        <v>58761</v>
      </c>
      <c r="I19806" t="s">
        <v>228</v>
      </c>
      <c r="J19806" t="s">
        <v>58811</v>
      </c>
    </row>
    <row r="19807" spans="1:10" ht="16" x14ac:dyDescent="0.2">
      <c r="A19807" t="s">
        <v>58722</v>
      </c>
      <c r="B19807" t="s">
        <v>43254</v>
      </c>
      <c r="C19807" t="s">
        <v>43255</v>
      </c>
      <c r="D19807">
        <v>3</v>
      </c>
      <c r="E19807" t="s">
        <v>1246</v>
      </c>
      <c r="F19807" t="s">
        <v>13</v>
      </c>
      <c r="G19807" t="s">
        <v>58758</v>
      </c>
      <c r="H19807" s="3" t="s">
        <v>58761</v>
      </c>
      <c r="I19807" t="s">
        <v>228</v>
      </c>
      <c r="J19807" t="s">
        <v>58725</v>
      </c>
    </row>
    <row r="19808" spans="1:10" ht="16" x14ac:dyDescent="0.2">
      <c r="A19808" t="s">
        <v>58726</v>
      </c>
      <c r="B19808" t="s">
        <v>58812</v>
      </c>
      <c r="C19808" t="s">
        <v>58813</v>
      </c>
      <c r="D19808">
        <v>2</v>
      </c>
      <c r="E19808" t="s">
        <v>1280</v>
      </c>
      <c r="F19808" t="s">
        <v>13</v>
      </c>
      <c r="G19808" t="s">
        <v>58814</v>
      </c>
      <c r="H19808" s="3" t="s">
        <v>58815</v>
      </c>
      <c r="I19808" t="s">
        <v>228</v>
      </c>
      <c r="J19808" t="s">
        <v>58727</v>
      </c>
    </row>
    <row r="19809" spans="1:10" ht="16" x14ac:dyDescent="0.2">
      <c r="A19809" t="s">
        <v>58816</v>
      </c>
      <c r="B19809" t="s">
        <v>58817</v>
      </c>
      <c r="C19809" t="s">
        <v>58818</v>
      </c>
      <c r="D19809">
        <v>2</v>
      </c>
      <c r="E19809" t="s">
        <v>1280</v>
      </c>
      <c r="F19809" t="s">
        <v>13</v>
      </c>
      <c r="G19809" t="s">
        <v>58814</v>
      </c>
      <c r="H19809" s="3" t="s">
        <v>58819</v>
      </c>
      <c r="I19809" t="s">
        <v>228</v>
      </c>
      <c r="J19809" t="s">
        <v>58820</v>
      </c>
    </row>
    <row r="19810" spans="1:10" ht="16" x14ac:dyDescent="0.2">
      <c r="A19810" t="s">
        <v>58821</v>
      </c>
      <c r="B19810" t="s">
        <v>58812</v>
      </c>
      <c r="C19810" t="s">
        <v>58813</v>
      </c>
      <c r="D19810">
        <v>2</v>
      </c>
      <c r="E19810" t="s">
        <v>1280</v>
      </c>
      <c r="F19810" t="s">
        <v>13</v>
      </c>
      <c r="G19810" t="s">
        <v>58814</v>
      </c>
      <c r="H19810" s="3" t="s">
        <v>58822</v>
      </c>
      <c r="I19810" t="s">
        <v>228</v>
      </c>
      <c r="J19810" t="s">
        <v>58823</v>
      </c>
    </row>
    <row r="19811" spans="1:10" ht="16" x14ac:dyDescent="0.2">
      <c r="A19811" t="s">
        <v>58824</v>
      </c>
      <c r="B19811" t="s">
        <v>58825</v>
      </c>
      <c r="C19811" t="s">
        <v>58826</v>
      </c>
      <c r="D19811">
        <v>1</v>
      </c>
      <c r="E19811" t="s">
        <v>1280</v>
      </c>
      <c r="F19811" t="s">
        <v>13</v>
      </c>
      <c r="G19811" t="s">
        <v>58814</v>
      </c>
      <c r="H19811" s="3" t="s">
        <v>58827</v>
      </c>
      <c r="I19811" t="s">
        <v>228</v>
      </c>
      <c r="J19811" t="s">
        <v>58828</v>
      </c>
    </row>
    <row r="19812" spans="1:10" ht="16" x14ac:dyDescent="0.2">
      <c r="A19812" t="s">
        <v>58711</v>
      </c>
      <c r="B19812" t="s">
        <v>58829</v>
      </c>
      <c r="C19812" t="s">
        <v>58830</v>
      </c>
      <c r="D19812">
        <v>2</v>
      </c>
      <c r="E19812" t="s">
        <v>1280</v>
      </c>
      <c r="F19812" t="s">
        <v>13</v>
      </c>
      <c r="G19812" t="s">
        <v>58814</v>
      </c>
      <c r="H19812" s="3" t="s">
        <v>58815</v>
      </c>
      <c r="I19812" t="s">
        <v>228</v>
      </c>
      <c r="J19812" t="s">
        <v>58716</v>
      </c>
    </row>
    <row r="19813" spans="1:10" ht="16" x14ac:dyDescent="0.2">
      <c r="A19813" t="s">
        <v>33424</v>
      </c>
      <c r="B19813" t="s">
        <v>58831</v>
      </c>
      <c r="C19813" t="s">
        <v>58832</v>
      </c>
      <c r="D19813">
        <v>6</v>
      </c>
      <c r="E19813" t="s">
        <v>1280</v>
      </c>
      <c r="F19813" t="s">
        <v>13</v>
      </c>
      <c r="G19813" t="s">
        <v>58814</v>
      </c>
      <c r="H19813" s="3" t="s">
        <v>58815</v>
      </c>
      <c r="I19813" t="s">
        <v>228</v>
      </c>
      <c r="J19813" t="s">
        <v>33428</v>
      </c>
    </row>
    <row r="19814" spans="1:10" ht="16" x14ac:dyDescent="0.2">
      <c r="A19814" t="s">
        <v>58824</v>
      </c>
      <c r="B19814" t="s">
        <v>58833</v>
      </c>
      <c r="C19814" t="s">
        <v>58834</v>
      </c>
      <c r="D19814">
        <v>2</v>
      </c>
      <c r="E19814" t="s">
        <v>1280</v>
      </c>
      <c r="F19814" t="s">
        <v>13</v>
      </c>
      <c r="G19814" t="s">
        <v>58814</v>
      </c>
      <c r="H19814" s="3" t="s">
        <v>58827</v>
      </c>
      <c r="I19814" t="s">
        <v>228</v>
      </c>
      <c r="J19814" t="s">
        <v>58828</v>
      </c>
    </row>
    <row r="19815" spans="1:10" ht="16" x14ac:dyDescent="0.2">
      <c r="A19815" t="s">
        <v>53565</v>
      </c>
      <c r="B19815" t="s">
        <v>58817</v>
      </c>
      <c r="C19815" t="s">
        <v>58818</v>
      </c>
      <c r="D19815">
        <v>1</v>
      </c>
      <c r="E19815" t="s">
        <v>1280</v>
      </c>
      <c r="F19815" t="s">
        <v>13</v>
      </c>
      <c r="G19815" t="s">
        <v>58814</v>
      </c>
      <c r="H19815" s="3" t="s">
        <v>58835</v>
      </c>
      <c r="I19815" t="s">
        <v>228</v>
      </c>
      <c r="J19815" t="s">
        <v>53569</v>
      </c>
    </row>
    <row r="19816" spans="1:10" ht="16" x14ac:dyDescent="0.2">
      <c r="A19816" t="s">
        <v>58735</v>
      </c>
      <c r="B19816" t="s">
        <v>58836</v>
      </c>
      <c r="C19816" t="s">
        <v>58837</v>
      </c>
      <c r="D19816">
        <v>6</v>
      </c>
      <c r="E19816" t="s">
        <v>1280</v>
      </c>
      <c r="F19816" t="s">
        <v>13</v>
      </c>
      <c r="G19816" t="s">
        <v>58814</v>
      </c>
      <c r="H19816" s="3" t="s">
        <v>58815</v>
      </c>
      <c r="I19816" t="s">
        <v>228</v>
      </c>
      <c r="J19816" t="s">
        <v>58736</v>
      </c>
    </row>
    <row r="19817" spans="1:10" ht="16" x14ac:dyDescent="0.2">
      <c r="A19817" t="s">
        <v>58735</v>
      </c>
      <c r="B19817" t="s">
        <v>58838</v>
      </c>
      <c r="C19817" t="s">
        <v>58839</v>
      </c>
      <c r="D19817">
        <v>4</v>
      </c>
      <c r="E19817" t="s">
        <v>1280</v>
      </c>
      <c r="F19817" t="s">
        <v>13</v>
      </c>
      <c r="G19817" t="s">
        <v>58814</v>
      </c>
      <c r="H19817" s="3" t="s">
        <v>58815</v>
      </c>
      <c r="I19817" t="s">
        <v>228</v>
      </c>
      <c r="J19817" t="s">
        <v>58736</v>
      </c>
    </row>
    <row r="19818" spans="1:10" ht="16" x14ac:dyDescent="0.2">
      <c r="A19818" t="s">
        <v>38304</v>
      </c>
      <c r="B19818" t="s">
        <v>58840</v>
      </c>
      <c r="C19818" t="s">
        <v>58841</v>
      </c>
      <c r="D19818">
        <v>7</v>
      </c>
      <c r="E19818" t="s">
        <v>1280</v>
      </c>
      <c r="F19818" t="s">
        <v>13</v>
      </c>
      <c r="G19818" t="s">
        <v>58814</v>
      </c>
      <c r="H19818" s="3" t="s">
        <v>58842</v>
      </c>
      <c r="I19818" t="s">
        <v>228</v>
      </c>
      <c r="J19818" t="s">
        <v>38308</v>
      </c>
    </row>
    <row r="19819" spans="1:10" ht="16" x14ac:dyDescent="0.2">
      <c r="A19819" t="s">
        <v>58760</v>
      </c>
      <c r="B19819" t="s">
        <v>58843</v>
      </c>
      <c r="C19819" t="s">
        <v>58844</v>
      </c>
      <c r="D19819">
        <v>4</v>
      </c>
      <c r="E19819" t="s">
        <v>1280</v>
      </c>
      <c r="F19819" t="s">
        <v>13</v>
      </c>
      <c r="G19819" t="s">
        <v>58814</v>
      </c>
      <c r="H19819" s="3" t="s">
        <v>58815</v>
      </c>
      <c r="I19819" t="s">
        <v>228</v>
      </c>
      <c r="J19819" t="s">
        <v>58762</v>
      </c>
    </row>
    <row r="19820" spans="1:10" ht="16" x14ac:dyDescent="0.2">
      <c r="A19820" t="s">
        <v>33424</v>
      </c>
      <c r="B19820" t="s">
        <v>58845</v>
      </c>
      <c r="C19820" t="s">
        <v>58846</v>
      </c>
      <c r="D19820">
        <v>1</v>
      </c>
      <c r="E19820" t="s">
        <v>1280</v>
      </c>
      <c r="F19820" t="s">
        <v>13</v>
      </c>
      <c r="G19820" t="s">
        <v>58814</v>
      </c>
      <c r="H19820" s="3" t="s">
        <v>58815</v>
      </c>
      <c r="I19820" t="s">
        <v>228</v>
      </c>
      <c r="J19820" t="s">
        <v>33428</v>
      </c>
    </row>
    <row r="19821" spans="1:10" ht="16" x14ac:dyDescent="0.2">
      <c r="A19821" t="s">
        <v>58726</v>
      </c>
      <c r="B19821" t="s">
        <v>58817</v>
      </c>
      <c r="C19821" t="s">
        <v>58818</v>
      </c>
      <c r="D19821">
        <v>1</v>
      </c>
      <c r="E19821" t="s">
        <v>1280</v>
      </c>
      <c r="F19821" t="s">
        <v>13</v>
      </c>
      <c r="G19821" t="s">
        <v>58814</v>
      </c>
      <c r="H19821" s="3" t="s">
        <v>58815</v>
      </c>
      <c r="I19821" t="s">
        <v>228</v>
      </c>
      <c r="J19821" t="s">
        <v>58727</v>
      </c>
    </row>
    <row r="19822" spans="1:10" ht="16" x14ac:dyDescent="0.2">
      <c r="A19822" t="s">
        <v>58847</v>
      </c>
      <c r="B19822" t="s">
        <v>58848</v>
      </c>
      <c r="C19822" t="s">
        <v>58849</v>
      </c>
      <c r="D19822">
        <v>1</v>
      </c>
      <c r="E19822" t="s">
        <v>1280</v>
      </c>
      <c r="F19822" t="s">
        <v>13</v>
      </c>
      <c r="G19822" t="s">
        <v>58814</v>
      </c>
      <c r="H19822" s="3" t="s">
        <v>58850</v>
      </c>
      <c r="I19822" t="s">
        <v>228</v>
      </c>
      <c r="J19822" t="s">
        <v>58851</v>
      </c>
    </row>
    <row r="19823" spans="1:10" ht="16" x14ac:dyDescent="0.2">
      <c r="A19823" t="s">
        <v>58852</v>
      </c>
      <c r="B19823" t="s">
        <v>58853</v>
      </c>
      <c r="C19823" t="s">
        <v>58854</v>
      </c>
      <c r="D19823">
        <v>5</v>
      </c>
      <c r="E19823" t="s">
        <v>1280</v>
      </c>
      <c r="F19823" t="s">
        <v>13</v>
      </c>
      <c r="G19823" t="s">
        <v>58814</v>
      </c>
      <c r="H19823" s="3" t="s">
        <v>58815</v>
      </c>
      <c r="I19823" t="s">
        <v>228</v>
      </c>
      <c r="J19823" t="s">
        <v>58855</v>
      </c>
    </row>
    <row r="19824" spans="1:10" ht="16" x14ac:dyDescent="0.2">
      <c r="A19824" t="s">
        <v>58726</v>
      </c>
      <c r="B19824" t="s">
        <v>58836</v>
      </c>
      <c r="C19824" t="s">
        <v>58837</v>
      </c>
      <c r="D19824">
        <v>5</v>
      </c>
      <c r="E19824" t="s">
        <v>1280</v>
      </c>
      <c r="F19824" t="s">
        <v>13</v>
      </c>
      <c r="G19824" t="s">
        <v>58814</v>
      </c>
      <c r="H19824" s="3" t="s">
        <v>58815</v>
      </c>
      <c r="I19824" t="s">
        <v>228</v>
      </c>
      <c r="J19824" t="s">
        <v>58727</v>
      </c>
    </row>
    <row r="19825" spans="1:10" ht="16" x14ac:dyDescent="0.2">
      <c r="A19825" t="s">
        <v>58856</v>
      </c>
      <c r="B19825" t="s">
        <v>58817</v>
      </c>
      <c r="C19825" t="s">
        <v>58818</v>
      </c>
      <c r="D19825">
        <v>2</v>
      </c>
      <c r="E19825" t="s">
        <v>1280</v>
      </c>
      <c r="F19825" t="s">
        <v>13</v>
      </c>
      <c r="G19825" t="s">
        <v>58814</v>
      </c>
      <c r="H19825" s="3" t="s">
        <v>58815</v>
      </c>
      <c r="I19825" t="s">
        <v>228</v>
      </c>
      <c r="J19825" t="s">
        <v>58857</v>
      </c>
    </row>
    <row r="19826" spans="1:10" ht="16" x14ac:dyDescent="0.2">
      <c r="A19826" t="s">
        <v>58856</v>
      </c>
      <c r="B19826" t="s">
        <v>58802</v>
      </c>
      <c r="C19826" t="s">
        <v>58803</v>
      </c>
      <c r="D19826">
        <v>1</v>
      </c>
      <c r="E19826" t="s">
        <v>1280</v>
      </c>
      <c r="F19826" t="s">
        <v>13</v>
      </c>
      <c r="G19826" t="s">
        <v>58814</v>
      </c>
      <c r="H19826" s="3" t="s">
        <v>58815</v>
      </c>
      <c r="I19826" t="s">
        <v>228</v>
      </c>
      <c r="J19826" t="s">
        <v>58857</v>
      </c>
    </row>
    <row r="19827" spans="1:10" ht="16" x14ac:dyDescent="0.2">
      <c r="A19827" t="s">
        <v>58798</v>
      </c>
      <c r="B19827" t="s">
        <v>58817</v>
      </c>
      <c r="C19827" t="s">
        <v>58818</v>
      </c>
      <c r="D19827">
        <v>3</v>
      </c>
      <c r="E19827" t="s">
        <v>1280</v>
      </c>
      <c r="F19827" t="s">
        <v>13</v>
      </c>
      <c r="G19827" t="s">
        <v>58814</v>
      </c>
      <c r="H19827" s="3" t="s">
        <v>58858</v>
      </c>
      <c r="I19827" t="s">
        <v>228</v>
      </c>
      <c r="J19827" t="s">
        <v>58799</v>
      </c>
    </row>
    <row r="19828" spans="1:10" ht="16" x14ac:dyDescent="0.2">
      <c r="A19828" t="s">
        <v>58730</v>
      </c>
      <c r="B19828" t="s">
        <v>58817</v>
      </c>
      <c r="C19828" t="s">
        <v>58818</v>
      </c>
      <c r="D19828">
        <v>1</v>
      </c>
      <c r="E19828" t="s">
        <v>1280</v>
      </c>
      <c r="F19828" t="s">
        <v>13</v>
      </c>
      <c r="G19828" t="s">
        <v>58814</v>
      </c>
      <c r="H19828" s="3" t="s">
        <v>58858</v>
      </c>
      <c r="I19828" t="s">
        <v>228</v>
      </c>
      <c r="J19828" t="s">
        <v>58731</v>
      </c>
    </row>
    <row r="19829" spans="1:10" ht="16" x14ac:dyDescent="0.2">
      <c r="A19829" t="s">
        <v>58859</v>
      </c>
      <c r="B19829" t="s">
        <v>58817</v>
      </c>
      <c r="C19829" t="s">
        <v>58818</v>
      </c>
      <c r="D19829">
        <v>2</v>
      </c>
      <c r="E19829" t="s">
        <v>1280</v>
      </c>
      <c r="F19829" t="s">
        <v>13</v>
      </c>
      <c r="G19829" t="s">
        <v>58814</v>
      </c>
      <c r="H19829" s="3" t="s">
        <v>58815</v>
      </c>
      <c r="I19829" t="s">
        <v>228</v>
      </c>
      <c r="J19829" t="s">
        <v>58860</v>
      </c>
    </row>
    <row r="19830" spans="1:10" ht="16" x14ac:dyDescent="0.2">
      <c r="A19830" t="s">
        <v>38304</v>
      </c>
      <c r="B19830" t="s">
        <v>58861</v>
      </c>
      <c r="C19830" t="s">
        <v>58862</v>
      </c>
      <c r="D19830">
        <v>1</v>
      </c>
      <c r="E19830" t="s">
        <v>1280</v>
      </c>
      <c r="F19830" t="s">
        <v>13</v>
      </c>
      <c r="G19830" t="s">
        <v>58814</v>
      </c>
      <c r="H19830" s="3" t="s">
        <v>58863</v>
      </c>
      <c r="I19830" t="s">
        <v>228</v>
      </c>
      <c r="J19830" t="s">
        <v>38308</v>
      </c>
    </row>
    <row r="19831" spans="1:10" ht="16" x14ac:dyDescent="0.2">
      <c r="A19831" t="s">
        <v>58864</v>
      </c>
      <c r="B19831" t="s">
        <v>58756</v>
      </c>
      <c r="C19831" t="s">
        <v>58757</v>
      </c>
      <c r="D19831">
        <v>1</v>
      </c>
      <c r="E19831" t="s">
        <v>1280</v>
      </c>
      <c r="F19831" t="s">
        <v>13</v>
      </c>
      <c r="G19831" t="s">
        <v>58814</v>
      </c>
      <c r="H19831" s="3" t="s">
        <v>58815</v>
      </c>
      <c r="I19831" t="s">
        <v>228</v>
      </c>
      <c r="J19831" t="s">
        <v>58865</v>
      </c>
    </row>
    <row r="19832" spans="1:10" ht="16" x14ac:dyDescent="0.2">
      <c r="A19832" t="s">
        <v>58804</v>
      </c>
      <c r="B19832" t="s">
        <v>58817</v>
      </c>
      <c r="C19832" t="s">
        <v>58818</v>
      </c>
      <c r="D19832">
        <v>2</v>
      </c>
      <c r="E19832" t="s">
        <v>1280</v>
      </c>
      <c r="F19832" t="s">
        <v>13</v>
      </c>
      <c r="G19832" t="s">
        <v>58814</v>
      </c>
      <c r="H19832" s="3" t="s">
        <v>58858</v>
      </c>
      <c r="I19832" t="s">
        <v>228</v>
      </c>
      <c r="J19832" t="s">
        <v>58805</v>
      </c>
    </row>
    <row r="19833" spans="1:10" ht="32" x14ac:dyDescent="0.2">
      <c r="A19833" t="s">
        <v>38304</v>
      </c>
      <c r="B19833" t="s">
        <v>58866</v>
      </c>
      <c r="C19833" t="s">
        <v>58867</v>
      </c>
      <c r="D19833">
        <v>2</v>
      </c>
      <c r="E19833" t="s">
        <v>1280</v>
      </c>
      <c r="F19833" t="s">
        <v>13</v>
      </c>
      <c r="G19833" t="s">
        <v>58814</v>
      </c>
      <c r="H19833" s="3" t="s">
        <v>58868</v>
      </c>
      <c r="I19833" t="s">
        <v>228</v>
      </c>
      <c r="J19833" t="s">
        <v>38308</v>
      </c>
    </row>
    <row r="19834" spans="1:10" ht="16" x14ac:dyDescent="0.2">
      <c r="A19834" t="s">
        <v>58816</v>
      </c>
      <c r="B19834" t="s">
        <v>58756</v>
      </c>
      <c r="C19834" t="s">
        <v>58757</v>
      </c>
      <c r="D19834">
        <v>1</v>
      </c>
      <c r="E19834" t="s">
        <v>1280</v>
      </c>
      <c r="F19834" t="s">
        <v>13</v>
      </c>
      <c r="G19834" t="s">
        <v>58814</v>
      </c>
      <c r="H19834" s="3" t="s">
        <v>58819</v>
      </c>
      <c r="I19834" t="s">
        <v>228</v>
      </c>
      <c r="J19834" t="s">
        <v>58820</v>
      </c>
    </row>
    <row r="19835" spans="1:10" ht="16" x14ac:dyDescent="0.2">
      <c r="A19835" t="s">
        <v>58847</v>
      </c>
      <c r="B19835" t="s">
        <v>58817</v>
      </c>
      <c r="C19835" t="s">
        <v>58818</v>
      </c>
      <c r="D19835">
        <v>3</v>
      </c>
      <c r="E19835" t="s">
        <v>1280</v>
      </c>
      <c r="F19835" t="s">
        <v>13</v>
      </c>
      <c r="G19835" t="s">
        <v>58814</v>
      </c>
      <c r="H19835" s="3" t="s">
        <v>58850</v>
      </c>
      <c r="I19835" t="s">
        <v>228</v>
      </c>
      <c r="J19835" t="s">
        <v>58851</v>
      </c>
    </row>
    <row r="19836" spans="1:10" ht="16" x14ac:dyDescent="0.2">
      <c r="A19836" t="s">
        <v>58856</v>
      </c>
      <c r="B19836" t="s">
        <v>58756</v>
      </c>
      <c r="C19836" t="s">
        <v>58757</v>
      </c>
      <c r="D19836">
        <v>3</v>
      </c>
      <c r="E19836" t="s">
        <v>1280</v>
      </c>
      <c r="F19836" t="s">
        <v>13</v>
      </c>
      <c r="G19836" t="s">
        <v>58814</v>
      </c>
      <c r="H19836" s="3" t="s">
        <v>58815</v>
      </c>
      <c r="I19836" t="s">
        <v>228</v>
      </c>
      <c r="J19836" t="s">
        <v>58857</v>
      </c>
    </row>
    <row r="19837" spans="1:10" ht="16" x14ac:dyDescent="0.2">
      <c r="A19837" t="s">
        <v>58859</v>
      </c>
      <c r="B19837" t="s">
        <v>58802</v>
      </c>
      <c r="C19837" t="s">
        <v>58803</v>
      </c>
      <c r="D19837">
        <v>1</v>
      </c>
      <c r="E19837" t="s">
        <v>1280</v>
      </c>
      <c r="F19837" t="s">
        <v>13</v>
      </c>
      <c r="G19837" t="s">
        <v>58814</v>
      </c>
      <c r="H19837" s="3" t="s">
        <v>58815</v>
      </c>
      <c r="I19837" t="s">
        <v>228</v>
      </c>
      <c r="J19837" t="s">
        <v>58860</v>
      </c>
    </row>
    <row r="19838" spans="1:10" ht="16" x14ac:dyDescent="0.2">
      <c r="A19838" t="s">
        <v>58869</v>
      </c>
      <c r="B19838" t="s">
        <v>58817</v>
      </c>
      <c r="C19838" t="s">
        <v>58818</v>
      </c>
      <c r="D19838">
        <v>2</v>
      </c>
      <c r="E19838" t="s">
        <v>1280</v>
      </c>
      <c r="F19838" t="s">
        <v>13</v>
      </c>
      <c r="G19838" t="s">
        <v>58814</v>
      </c>
      <c r="H19838" s="3" t="s">
        <v>58815</v>
      </c>
      <c r="I19838" t="s">
        <v>228</v>
      </c>
      <c r="J19838" t="s">
        <v>58870</v>
      </c>
    </row>
    <row r="19839" spans="1:10" ht="16" x14ac:dyDescent="0.2">
      <c r="A19839" t="s">
        <v>58735</v>
      </c>
      <c r="B19839" t="s">
        <v>58812</v>
      </c>
      <c r="C19839" t="s">
        <v>58813</v>
      </c>
      <c r="D19839">
        <v>2</v>
      </c>
      <c r="E19839" t="s">
        <v>1280</v>
      </c>
      <c r="F19839" t="s">
        <v>13</v>
      </c>
      <c r="G19839" t="s">
        <v>58814</v>
      </c>
      <c r="H19839" s="3" t="s">
        <v>58815</v>
      </c>
      <c r="I19839" t="s">
        <v>228</v>
      </c>
      <c r="J19839" t="s">
        <v>58736</v>
      </c>
    </row>
    <row r="19840" spans="1:10" ht="16" x14ac:dyDescent="0.2">
      <c r="A19840" t="s">
        <v>58871</v>
      </c>
      <c r="B19840" t="s">
        <v>58756</v>
      </c>
      <c r="C19840" t="s">
        <v>58757</v>
      </c>
      <c r="D19840">
        <v>1</v>
      </c>
      <c r="E19840" t="s">
        <v>1280</v>
      </c>
      <c r="F19840" t="s">
        <v>13</v>
      </c>
      <c r="G19840" t="s">
        <v>58814</v>
      </c>
      <c r="H19840" s="3" t="s">
        <v>58872</v>
      </c>
      <c r="I19840" t="s">
        <v>228</v>
      </c>
      <c r="J19840" t="s">
        <v>58873</v>
      </c>
    </row>
    <row r="19841" spans="1:10" ht="16" x14ac:dyDescent="0.2">
      <c r="A19841" t="s">
        <v>38304</v>
      </c>
      <c r="B19841" t="s">
        <v>58874</v>
      </c>
      <c r="C19841" t="s">
        <v>58875</v>
      </c>
      <c r="D19841">
        <v>6</v>
      </c>
      <c r="E19841" t="s">
        <v>1280</v>
      </c>
      <c r="F19841" t="s">
        <v>13</v>
      </c>
      <c r="G19841" t="s">
        <v>58814</v>
      </c>
      <c r="H19841" s="3" t="s">
        <v>58876</v>
      </c>
      <c r="I19841" t="s">
        <v>228</v>
      </c>
      <c r="J19841" t="s">
        <v>38308</v>
      </c>
    </row>
    <row r="19842" spans="1:10" ht="16" x14ac:dyDescent="0.2">
      <c r="A19842" t="s">
        <v>58810</v>
      </c>
      <c r="B19842" t="s">
        <v>58817</v>
      </c>
      <c r="C19842" t="s">
        <v>58818</v>
      </c>
      <c r="D19842">
        <v>3</v>
      </c>
      <c r="E19842" t="s">
        <v>1280</v>
      </c>
      <c r="F19842" t="s">
        <v>13</v>
      </c>
      <c r="G19842" t="s">
        <v>58814</v>
      </c>
      <c r="H19842" s="3" t="s">
        <v>58815</v>
      </c>
      <c r="I19842" t="s">
        <v>228</v>
      </c>
      <c r="J19842" t="s">
        <v>58811</v>
      </c>
    </row>
    <row r="19843" spans="1:10" ht="16" x14ac:dyDescent="0.2">
      <c r="A19843" t="s">
        <v>58775</v>
      </c>
      <c r="B19843" t="s">
        <v>58817</v>
      </c>
      <c r="C19843" t="s">
        <v>58818</v>
      </c>
      <c r="D19843">
        <v>2</v>
      </c>
      <c r="E19843" t="s">
        <v>1280</v>
      </c>
      <c r="F19843" t="s">
        <v>13</v>
      </c>
      <c r="G19843" t="s">
        <v>58814</v>
      </c>
      <c r="H19843" s="3" t="s">
        <v>58877</v>
      </c>
      <c r="I19843" t="s">
        <v>228</v>
      </c>
      <c r="J19843" t="s">
        <v>58777</v>
      </c>
    </row>
    <row r="19844" spans="1:10" ht="16" x14ac:dyDescent="0.2">
      <c r="A19844" t="s">
        <v>58878</v>
      </c>
      <c r="B19844" t="s">
        <v>58756</v>
      </c>
      <c r="C19844" t="s">
        <v>58757</v>
      </c>
      <c r="D19844">
        <v>3</v>
      </c>
      <c r="E19844" t="s">
        <v>1280</v>
      </c>
      <c r="F19844" t="s">
        <v>13</v>
      </c>
      <c r="G19844" t="s">
        <v>58814</v>
      </c>
      <c r="H19844" s="3" t="s">
        <v>58815</v>
      </c>
      <c r="I19844" t="s">
        <v>228</v>
      </c>
      <c r="J19844" t="s">
        <v>58879</v>
      </c>
    </row>
    <row r="19845" spans="1:10" ht="16" x14ac:dyDescent="0.2">
      <c r="A19845" t="s">
        <v>58878</v>
      </c>
      <c r="B19845" t="s">
        <v>58817</v>
      </c>
      <c r="C19845" t="s">
        <v>58818</v>
      </c>
      <c r="D19845">
        <v>1</v>
      </c>
      <c r="E19845" t="s">
        <v>1280</v>
      </c>
      <c r="F19845" t="s">
        <v>13</v>
      </c>
      <c r="G19845" t="s">
        <v>58814</v>
      </c>
      <c r="H19845" s="3" t="s">
        <v>58815</v>
      </c>
      <c r="I19845" t="s">
        <v>228</v>
      </c>
      <c r="J19845" t="s">
        <v>58879</v>
      </c>
    </row>
    <row r="19846" spans="1:10" ht="16" x14ac:dyDescent="0.2">
      <c r="A19846" t="s">
        <v>58878</v>
      </c>
      <c r="B19846" t="s">
        <v>58880</v>
      </c>
      <c r="C19846" t="s">
        <v>58881</v>
      </c>
      <c r="D19846">
        <v>2</v>
      </c>
      <c r="E19846" t="s">
        <v>1280</v>
      </c>
      <c r="F19846" t="s">
        <v>13</v>
      </c>
      <c r="G19846" t="s">
        <v>58814</v>
      </c>
      <c r="H19846" s="3" t="s">
        <v>58815</v>
      </c>
      <c r="I19846" t="s">
        <v>228</v>
      </c>
      <c r="J19846" t="s">
        <v>58879</v>
      </c>
    </row>
    <row r="19847" spans="1:10" ht="16" x14ac:dyDescent="0.2">
      <c r="A19847" t="s">
        <v>58882</v>
      </c>
      <c r="B19847" t="s">
        <v>58817</v>
      </c>
      <c r="C19847" t="s">
        <v>58818</v>
      </c>
      <c r="D19847">
        <v>1</v>
      </c>
      <c r="E19847" t="s">
        <v>1280</v>
      </c>
      <c r="F19847" t="s">
        <v>13</v>
      </c>
      <c r="G19847" t="s">
        <v>58814</v>
      </c>
      <c r="H19847" s="3" t="s">
        <v>58850</v>
      </c>
      <c r="I19847" t="s">
        <v>228</v>
      </c>
      <c r="J19847" t="s">
        <v>58883</v>
      </c>
    </row>
    <row r="19848" spans="1:10" ht="16" x14ac:dyDescent="0.2">
      <c r="A19848" t="s">
        <v>58882</v>
      </c>
      <c r="B19848" t="s">
        <v>58812</v>
      </c>
      <c r="C19848" t="s">
        <v>58813</v>
      </c>
      <c r="D19848">
        <v>2</v>
      </c>
      <c r="E19848" t="s">
        <v>1280</v>
      </c>
      <c r="F19848" t="s">
        <v>13</v>
      </c>
      <c r="G19848" t="s">
        <v>58814</v>
      </c>
      <c r="H19848" s="3" t="s">
        <v>58850</v>
      </c>
      <c r="I19848" t="s">
        <v>228</v>
      </c>
      <c r="J19848" t="s">
        <v>58883</v>
      </c>
    </row>
    <row r="19849" spans="1:10" ht="16" x14ac:dyDescent="0.2">
      <c r="A19849" t="s">
        <v>58800</v>
      </c>
      <c r="B19849" t="s">
        <v>58817</v>
      </c>
      <c r="C19849" t="s">
        <v>58818</v>
      </c>
      <c r="D19849">
        <v>4</v>
      </c>
      <c r="E19849" t="s">
        <v>1280</v>
      </c>
      <c r="F19849" t="s">
        <v>13</v>
      </c>
      <c r="G19849" t="s">
        <v>58814</v>
      </c>
      <c r="H19849" s="3" t="s">
        <v>58815</v>
      </c>
      <c r="I19849" t="s">
        <v>228</v>
      </c>
      <c r="J19849" t="s">
        <v>58801</v>
      </c>
    </row>
    <row r="19850" spans="1:10" ht="16" x14ac:dyDescent="0.2">
      <c r="A19850" t="s">
        <v>33424</v>
      </c>
      <c r="B19850" t="s">
        <v>58884</v>
      </c>
      <c r="C19850" t="s">
        <v>58885</v>
      </c>
      <c r="D19850">
        <v>3</v>
      </c>
      <c r="E19850" t="s">
        <v>1280</v>
      </c>
      <c r="F19850" t="s">
        <v>13</v>
      </c>
      <c r="G19850" t="s">
        <v>58814</v>
      </c>
      <c r="H19850" s="3" t="s">
        <v>58815</v>
      </c>
      <c r="I19850" t="s">
        <v>228</v>
      </c>
      <c r="J19850" t="s">
        <v>33428</v>
      </c>
    </row>
    <row r="19851" spans="1:10" ht="16" x14ac:dyDescent="0.2">
      <c r="A19851" t="s">
        <v>58792</v>
      </c>
      <c r="B19851" t="s">
        <v>58817</v>
      </c>
      <c r="C19851" t="s">
        <v>58818</v>
      </c>
      <c r="D19851">
        <v>2</v>
      </c>
      <c r="E19851" t="s">
        <v>1280</v>
      </c>
      <c r="F19851" t="s">
        <v>13</v>
      </c>
      <c r="G19851" t="s">
        <v>58814</v>
      </c>
      <c r="H19851" s="3" t="s">
        <v>58858</v>
      </c>
      <c r="I19851" t="s">
        <v>228</v>
      </c>
      <c r="J19851" t="s">
        <v>58794</v>
      </c>
    </row>
    <row r="19852" spans="1:10" ht="16" x14ac:dyDescent="0.2">
      <c r="A19852" t="s">
        <v>33424</v>
      </c>
      <c r="B19852" t="s">
        <v>58886</v>
      </c>
      <c r="C19852" t="s">
        <v>58887</v>
      </c>
      <c r="D19852">
        <v>4</v>
      </c>
      <c r="E19852" t="s">
        <v>1280</v>
      </c>
      <c r="F19852" t="s">
        <v>13</v>
      </c>
      <c r="G19852" t="s">
        <v>58814</v>
      </c>
      <c r="H19852" s="3" t="s">
        <v>58815</v>
      </c>
      <c r="I19852" t="s">
        <v>228</v>
      </c>
      <c r="J19852" t="s">
        <v>33428</v>
      </c>
    </row>
    <row r="19853" spans="1:10" ht="16" x14ac:dyDescent="0.2">
      <c r="A19853" t="s">
        <v>58810</v>
      </c>
      <c r="B19853" t="s">
        <v>58812</v>
      </c>
      <c r="C19853" t="s">
        <v>58813</v>
      </c>
      <c r="D19853">
        <v>2</v>
      </c>
      <c r="E19853" t="s">
        <v>1280</v>
      </c>
      <c r="F19853" t="s">
        <v>13</v>
      </c>
      <c r="G19853" t="s">
        <v>58814</v>
      </c>
      <c r="H19853" s="3" t="s">
        <v>58888</v>
      </c>
      <c r="I19853" t="s">
        <v>228</v>
      </c>
      <c r="J19853" t="s">
        <v>58811</v>
      </c>
    </row>
    <row r="19854" spans="1:10" ht="16" x14ac:dyDescent="0.2">
      <c r="A19854" t="s">
        <v>58871</v>
      </c>
      <c r="B19854" t="s">
        <v>58817</v>
      </c>
      <c r="C19854" t="s">
        <v>58818</v>
      </c>
      <c r="D19854">
        <v>2</v>
      </c>
      <c r="E19854" t="s">
        <v>1280</v>
      </c>
      <c r="F19854" t="s">
        <v>13</v>
      </c>
      <c r="G19854" t="s">
        <v>58814</v>
      </c>
      <c r="H19854" s="3" t="s">
        <v>58872</v>
      </c>
      <c r="I19854" t="s">
        <v>228</v>
      </c>
      <c r="J19854" t="s">
        <v>58873</v>
      </c>
    </row>
    <row r="19855" spans="1:10" ht="16" x14ac:dyDescent="0.2">
      <c r="A19855" t="s">
        <v>58760</v>
      </c>
      <c r="B19855" t="s">
        <v>58812</v>
      </c>
      <c r="C19855" t="s">
        <v>58813</v>
      </c>
      <c r="D19855">
        <v>3</v>
      </c>
      <c r="E19855" t="s">
        <v>1280</v>
      </c>
      <c r="F19855" t="s">
        <v>13</v>
      </c>
      <c r="G19855" t="s">
        <v>58814</v>
      </c>
      <c r="H19855" s="3" t="s">
        <v>58815</v>
      </c>
      <c r="I19855" t="s">
        <v>228</v>
      </c>
      <c r="J19855" t="s">
        <v>58762</v>
      </c>
    </row>
    <row r="19856" spans="1:10" ht="16" x14ac:dyDescent="0.2">
      <c r="A19856" t="s">
        <v>58760</v>
      </c>
      <c r="B19856" t="s">
        <v>58817</v>
      </c>
      <c r="C19856" t="s">
        <v>58818</v>
      </c>
      <c r="D19856">
        <v>1</v>
      </c>
      <c r="E19856" t="s">
        <v>1280</v>
      </c>
      <c r="F19856" t="s">
        <v>13</v>
      </c>
      <c r="G19856" t="s">
        <v>58814</v>
      </c>
      <c r="H19856" s="3" t="s">
        <v>58815</v>
      </c>
      <c r="I19856" t="s">
        <v>228</v>
      </c>
      <c r="J19856" t="s">
        <v>58762</v>
      </c>
    </row>
    <row r="19857" spans="1:10" ht="16" x14ac:dyDescent="0.2">
      <c r="A19857" t="s">
        <v>58816</v>
      </c>
      <c r="B19857" t="s">
        <v>58889</v>
      </c>
      <c r="C19857" t="s">
        <v>58890</v>
      </c>
      <c r="D19857">
        <v>3</v>
      </c>
      <c r="E19857" t="s">
        <v>1280</v>
      </c>
      <c r="F19857" t="s">
        <v>13</v>
      </c>
      <c r="G19857" t="s">
        <v>58814</v>
      </c>
      <c r="H19857" s="3" t="s">
        <v>58819</v>
      </c>
      <c r="I19857" t="s">
        <v>228</v>
      </c>
      <c r="J19857" t="s">
        <v>58820</v>
      </c>
    </row>
    <row r="19858" spans="1:10" ht="16" x14ac:dyDescent="0.2">
      <c r="A19858" t="s">
        <v>58816</v>
      </c>
      <c r="B19858" t="s">
        <v>58891</v>
      </c>
      <c r="C19858" t="s">
        <v>58892</v>
      </c>
      <c r="D19858">
        <v>4</v>
      </c>
      <c r="E19858" t="s">
        <v>1280</v>
      </c>
      <c r="F19858" t="s">
        <v>13</v>
      </c>
      <c r="G19858" t="s">
        <v>58814</v>
      </c>
      <c r="H19858" s="3" t="s">
        <v>58819</v>
      </c>
      <c r="I19858" t="s">
        <v>228</v>
      </c>
      <c r="J19858" t="s">
        <v>58820</v>
      </c>
    </row>
    <row r="19859" spans="1:10" ht="16" x14ac:dyDescent="0.2">
      <c r="A19859" t="s">
        <v>58847</v>
      </c>
      <c r="B19859" t="s">
        <v>58866</v>
      </c>
      <c r="C19859" t="s">
        <v>58867</v>
      </c>
      <c r="D19859">
        <v>2</v>
      </c>
      <c r="E19859" t="s">
        <v>1280</v>
      </c>
      <c r="F19859" t="s">
        <v>13</v>
      </c>
      <c r="G19859" t="s">
        <v>58814</v>
      </c>
      <c r="H19859" s="3" t="s">
        <v>58893</v>
      </c>
      <c r="I19859" t="s">
        <v>228</v>
      </c>
      <c r="J19859" t="s">
        <v>58851</v>
      </c>
    </row>
    <row r="19860" spans="1:10" ht="16" x14ac:dyDescent="0.2">
      <c r="A19860" t="s">
        <v>58726</v>
      </c>
      <c r="B19860" t="s">
        <v>58894</v>
      </c>
      <c r="C19860" t="s">
        <v>58895</v>
      </c>
      <c r="D19860">
        <v>6</v>
      </c>
      <c r="E19860" t="s">
        <v>1280</v>
      </c>
      <c r="F19860" t="s">
        <v>13</v>
      </c>
      <c r="G19860" t="s">
        <v>58814</v>
      </c>
      <c r="H19860" s="3" t="s">
        <v>58815</v>
      </c>
      <c r="I19860" t="s">
        <v>228</v>
      </c>
      <c r="J19860" t="s">
        <v>58727</v>
      </c>
    </row>
    <row r="19861" spans="1:10" ht="16" x14ac:dyDescent="0.2">
      <c r="A19861" t="s">
        <v>58821</v>
      </c>
      <c r="B19861" t="s">
        <v>58817</v>
      </c>
      <c r="C19861" t="s">
        <v>58818</v>
      </c>
      <c r="D19861">
        <v>1</v>
      </c>
      <c r="E19861" t="s">
        <v>1280</v>
      </c>
      <c r="F19861" t="s">
        <v>13</v>
      </c>
      <c r="G19861" t="s">
        <v>58814</v>
      </c>
      <c r="H19861" s="3" t="s">
        <v>58850</v>
      </c>
      <c r="I19861" t="s">
        <v>228</v>
      </c>
      <c r="J19861" t="s">
        <v>58823</v>
      </c>
    </row>
    <row r="19862" spans="1:10" ht="16" x14ac:dyDescent="0.2">
      <c r="A19862" t="s">
        <v>58711</v>
      </c>
      <c r="B19862" t="s">
        <v>58817</v>
      </c>
      <c r="C19862" t="s">
        <v>58818</v>
      </c>
      <c r="D19862">
        <v>1</v>
      </c>
      <c r="E19862" t="s">
        <v>1280</v>
      </c>
      <c r="F19862" t="s">
        <v>13</v>
      </c>
      <c r="G19862" t="s">
        <v>58814</v>
      </c>
      <c r="H19862" s="3" t="s">
        <v>58815</v>
      </c>
      <c r="I19862" t="s">
        <v>228</v>
      </c>
      <c r="J19862" t="s">
        <v>58716</v>
      </c>
    </row>
    <row r="19863" spans="1:10" ht="16" x14ac:dyDescent="0.2">
      <c r="A19863" t="s">
        <v>38304</v>
      </c>
      <c r="B19863" t="s">
        <v>58896</v>
      </c>
      <c r="C19863" t="s">
        <v>58897</v>
      </c>
      <c r="D19863">
        <v>4</v>
      </c>
      <c r="E19863" t="s">
        <v>1280</v>
      </c>
      <c r="F19863" t="s">
        <v>13</v>
      </c>
      <c r="G19863" t="s">
        <v>58814</v>
      </c>
      <c r="H19863" s="3" t="s">
        <v>58898</v>
      </c>
      <c r="I19863" t="s">
        <v>228</v>
      </c>
      <c r="J19863" t="s">
        <v>38308</v>
      </c>
    </row>
    <row r="19864" spans="1:10" ht="16" x14ac:dyDescent="0.2">
      <c r="A19864" t="s">
        <v>38304</v>
      </c>
      <c r="B19864" t="s">
        <v>58817</v>
      </c>
      <c r="C19864" t="s">
        <v>58818</v>
      </c>
      <c r="D19864">
        <v>3</v>
      </c>
      <c r="E19864" t="s">
        <v>1280</v>
      </c>
      <c r="F19864" t="s">
        <v>13</v>
      </c>
      <c r="G19864" t="s">
        <v>58814</v>
      </c>
      <c r="H19864" s="3" t="s">
        <v>58877</v>
      </c>
      <c r="I19864" t="s">
        <v>228</v>
      </c>
      <c r="J19864" t="s">
        <v>38308</v>
      </c>
    </row>
    <row r="19865" spans="1:10" ht="16" x14ac:dyDescent="0.2">
      <c r="A19865" t="s">
        <v>58856</v>
      </c>
      <c r="B19865" t="s">
        <v>58768</v>
      </c>
      <c r="C19865" t="s">
        <v>58769</v>
      </c>
      <c r="D19865">
        <v>4</v>
      </c>
      <c r="E19865" t="s">
        <v>1280</v>
      </c>
      <c r="F19865" t="s">
        <v>13</v>
      </c>
      <c r="G19865" t="s">
        <v>58814</v>
      </c>
      <c r="H19865" s="3" t="s">
        <v>58815</v>
      </c>
      <c r="I19865" t="s">
        <v>228</v>
      </c>
      <c r="J19865" t="s">
        <v>58857</v>
      </c>
    </row>
    <row r="19866" spans="1:10" ht="16" x14ac:dyDescent="0.2">
      <c r="A19866" t="s">
        <v>58821</v>
      </c>
      <c r="B19866" t="s">
        <v>58899</v>
      </c>
      <c r="C19866" t="s">
        <v>58900</v>
      </c>
      <c r="D19866">
        <v>3</v>
      </c>
      <c r="E19866" t="s">
        <v>1280</v>
      </c>
      <c r="F19866" t="s">
        <v>13</v>
      </c>
      <c r="G19866" t="s">
        <v>58814</v>
      </c>
      <c r="H19866" s="3" t="s">
        <v>58850</v>
      </c>
      <c r="I19866" t="s">
        <v>228</v>
      </c>
      <c r="J19866" t="s">
        <v>58823</v>
      </c>
    </row>
    <row r="19867" spans="1:10" ht="16" x14ac:dyDescent="0.2">
      <c r="A19867" t="s">
        <v>58882</v>
      </c>
      <c r="B19867" t="s">
        <v>58899</v>
      </c>
      <c r="C19867" t="s">
        <v>58900</v>
      </c>
      <c r="D19867">
        <v>3</v>
      </c>
      <c r="E19867" t="s">
        <v>1280</v>
      </c>
      <c r="F19867" t="s">
        <v>13</v>
      </c>
      <c r="G19867" t="s">
        <v>58814</v>
      </c>
      <c r="H19867" s="3" t="s">
        <v>58850</v>
      </c>
      <c r="I19867" t="s">
        <v>228</v>
      </c>
      <c r="J19867" t="s">
        <v>58883</v>
      </c>
    </row>
    <row r="19868" spans="1:10" ht="16" x14ac:dyDescent="0.2">
      <c r="A19868" t="s">
        <v>58864</v>
      </c>
      <c r="B19868" t="s">
        <v>58817</v>
      </c>
      <c r="C19868" t="s">
        <v>58818</v>
      </c>
      <c r="D19868">
        <v>2</v>
      </c>
      <c r="E19868" t="s">
        <v>1280</v>
      </c>
      <c r="F19868" t="s">
        <v>13</v>
      </c>
      <c r="G19868" t="s">
        <v>58814</v>
      </c>
      <c r="H19868" s="3" t="s">
        <v>58815</v>
      </c>
      <c r="I19868" t="s">
        <v>228</v>
      </c>
      <c r="J19868" t="s">
        <v>58865</v>
      </c>
    </row>
    <row r="19869" spans="1:10" ht="16" x14ac:dyDescent="0.2">
      <c r="A19869" t="s">
        <v>58735</v>
      </c>
      <c r="B19869" t="s">
        <v>58817</v>
      </c>
      <c r="C19869" t="s">
        <v>58818</v>
      </c>
      <c r="D19869">
        <v>1</v>
      </c>
      <c r="E19869" t="s">
        <v>1280</v>
      </c>
      <c r="F19869" t="s">
        <v>13</v>
      </c>
      <c r="G19869" t="s">
        <v>58814</v>
      </c>
      <c r="H19869" s="3" t="s">
        <v>58815</v>
      </c>
      <c r="I19869" t="s">
        <v>228</v>
      </c>
      <c r="J19869" t="s">
        <v>58736</v>
      </c>
    </row>
    <row r="19870" spans="1:10" ht="32" x14ac:dyDescent="0.2">
      <c r="A19870" t="s">
        <v>58901</v>
      </c>
      <c r="B19870" t="s">
        <v>58902</v>
      </c>
      <c r="C19870" t="s">
        <v>58903</v>
      </c>
      <c r="D19870">
        <v>3</v>
      </c>
      <c r="E19870" t="s">
        <v>1280</v>
      </c>
      <c r="F19870" t="s">
        <v>13</v>
      </c>
      <c r="G19870" t="s">
        <v>58904</v>
      </c>
      <c r="H19870" s="3" t="s">
        <v>58905</v>
      </c>
      <c r="I19870" t="s">
        <v>228</v>
      </c>
      <c r="J19870" t="s">
        <v>58906</v>
      </c>
    </row>
    <row r="19871" spans="1:10" ht="32" x14ac:dyDescent="0.2">
      <c r="A19871" t="s">
        <v>43247</v>
      </c>
      <c r="B19871" t="s">
        <v>58907</v>
      </c>
      <c r="C19871" t="s">
        <v>58601</v>
      </c>
      <c r="D19871">
        <v>1</v>
      </c>
      <c r="E19871" t="s">
        <v>1280</v>
      </c>
      <c r="F19871" t="s">
        <v>13</v>
      </c>
      <c r="G19871" t="s">
        <v>58908</v>
      </c>
      <c r="H19871" s="3" t="s">
        <v>58909</v>
      </c>
      <c r="I19871" t="s">
        <v>228</v>
      </c>
      <c r="J19871" t="s">
        <v>43252</v>
      </c>
    </row>
    <row r="19872" spans="1:10" ht="16" x14ac:dyDescent="0.2">
      <c r="A19872" t="s">
        <v>13750</v>
      </c>
      <c r="B19872" t="s">
        <v>58910</v>
      </c>
      <c r="C19872" t="s">
        <v>58911</v>
      </c>
      <c r="D19872">
        <v>2</v>
      </c>
      <c r="E19872" t="s">
        <v>730</v>
      </c>
      <c r="F19872" t="s">
        <v>13</v>
      </c>
      <c r="G19872" t="s">
        <v>58912</v>
      </c>
      <c r="H19872" s="3" t="s">
        <v>58913</v>
      </c>
      <c r="I19872" t="s">
        <v>228</v>
      </c>
      <c r="J19872" t="s">
        <v>13755</v>
      </c>
    </row>
    <row r="19873" spans="1:10" ht="16" x14ac:dyDescent="0.2">
      <c r="A19873" t="s">
        <v>10658</v>
      </c>
      <c r="B19873" t="s">
        <v>58914</v>
      </c>
      <c r="C19873" t="s">
        <v>58915</v>
      </c>
      <c r="D19873">
        <v>1</v>
      </c>
      <c r="E19873" t="s">
        <v>6009</v>
      </c>
      <c r="F19873" t="s">
        <v>13</v>
      </c>
      <c r="G19873" t="s">
        <v>58916</v>
      </c>
      <c r="H19873" s="3" t="s">
        <v>58917</v>
      </c>
      <c r="I19873" t="s">
        <v>228</v>
      </c>
      <c r="J19873" t="s">
        <v>10660</v>
      </c>
    </row>
    <row r="19874" spans="1:10" ht="16" x14ac:dyDescent="0.2">
      <c r="A19874" t="s">
        <v>14824</v>
      </c>
      <c r="B19874" t="s">
        <v>58914</v>
      </c>
      <c r="C19874" t="s">
        <v>58915</v>
      </c>
      <c r="D19874">
        <v>1</v>
      </c>
      <c r="E19874" t="s">
        <v>6009</v>
      </c>
      <c r="F19874" t="s">
        <v>13</v>
      </c>
      <c r="G19874" t="s">
        <v>58916</v>
      </c>
      <c r="H19874" s="3" t="s">
        <v>58918</v>
      </c>
      <c r="I19874" t="s">
        <v>228</v>
      </c>
      <c r="J19874" t="s">
        <v>14827</v>
      </c>
    </row>
    <row r="19875" spans="1:10" ht="16" x14ac:dyDescent="0.2">
      <c r="A19875" t="s">
        <v>14791</v>
      </c>
      <c r="B19875" t="s">
        <v>58914</v>
      </c>
      <c r="C19875" t="s">
        <v>58915</v>
      </c>
      <c r="D19875">
        <v>1</v>
      </c>
      <c r="E19875" t="s">
        <v>6009</v>
      </c>
      <c r="F19875" t="s">
        <v>13</v>
      </c>
      <c r="G19875" t="s">
        <v>58916</v>
      </c>
      <c r="H19875" s="3" t="s">
        <v>58917</v>
      </c>
      <c r="I19875" t="s">
        <v>228</v>
      </c>
      <c r="J19875" t="s">
        <v>14792</v>
      </c>
    </row>
    <row r="19876" spans="1:10" ht="16" x14ac:dyDescent="0.2">
      <c r="A19876" t="s">
        <v>9645</v>
      </c>
      <c r="B19876" t="s">
        <v>58919</v>
      </c>
      <c r="C19876" t="s">
        <v>58920</v>
      </c>
      <c r="D19876">
        <v>14</v>
      </c>
      <c r="E19876" t="s">
        <v>6009</v>
      </c>
      <c r="F19876" t="s">
        <v>13</v>
      </c>
      <c r="G19876" t="s">
        <v>58916</v>
      </c>
      <c r="H19876" s="3" t="s">
        <v>58917</v>
      </c>
      <c r="I19876" t="s">
        <v>228</v>
      </c>
      <c r="J19876" t="s">
        <v>9650</v>
      </c>
    </row>
    <row r="19877" spans="1:10" ht="16" x14ac:dyDescent="0.2">
      <c r="A19877" t="s">
        <v>58921</v>
      </c>
      <c r="B19877" t="s">
        <v>58922</v>
      </c>
      <c r="C19877" t="s">
        <v>58923</v>
      </c>
      <c r="D19877">
        <v>1</v>
      </c>
      <c r="E19877" t="s">
        <v>6009</v>
      </c>
      <c r="F19877" t="s">
        <v>13</v>
      </c>
      <c r="G19877" t="s">
        <v>58916</v>
      </c>
      <c r="H19877" s="3" t="s">
        <v>58924</v>
      </c>
      <c r="I19877" t="s">
        <v>228</v>
      </c>
      <c r="J19877" t="s">
        <v>58925</v>
      </c>
    </row>
    <row r="19878" spans="1:10" ht="16" x14ac:dyDescent="0.2">
      <c r="A19878" t="s">
        <v>14791</v>
      </c>
      <c r="B19878" t="s">
        <v>58926</v>
      </c>
      <c r="C19878" t="s">
        <v>58927</v>
      </c>
      <c r="D19878">
        <v>5</v>
      </c>
      <c r="E19878" t="s">
        <v>6009</v>
      </c>
      <c r="F19878" t="s">
        <v>13</v>
      </c>
      <c r="G19878" t="s">
        <v>58916</v>
      </c>
      <c r="H19878" s="3" t="s">
        <v>58917</v>
      </c>
      <c r="I19878" t="s">
        <v>228</v>
      </c>
      <c r="J19878" t="s">
        <v>14792</v>
      </c>
    </row>
    <row r="19879" spans="1:10" ht="16" x14ac:dyDescent="0.2">
      <c r="A19879" t="s">
        <v>13744</v>
      </c>
      <c r="B19879" t="s">
        <v>58928</v>
      </c>
      <c r="C19879" t="s">
        <v>58929</v>
      </c>
      <c r="D19879">
        <v>2</v>
      </c>
      <c r="E19879" t="s">
        <v>1045</v>
      </c>
      <c r="F19879" t="s">
        <v>13</v>
      </c>
      <c r="G19879" t="s">
        <v>58930</v>
      </c>
      <c r="H19879" s="3" t="s">
        <v>58931</v>
      </c>
      <c r="I19879" t="s">
        <v>228</v>
      </c>
      <c r="J19879" t="s">
        <v>13749</v>
      </c>
    </row>
    <row r="19880" spans="1:10" ht="16" x14ac:dyDescent="0.2">
      <c r="A19880" t="s">
        <v>13744</v>
      </c>
      <c r="B19880" t="s">
        <v>58932</v>
      </c>
      <c r="C19880" t="s">
        <v>58933</v>
      </c>
      <c r="D19880">
        <v>3</v>
      </c>
      <c r="E19880" t="s">
        <v>1045</v>
      </c>
      <c r="F19880" t="s">
        <v>13</v>
      </c>
      <c r="G19880" t="s">
        <v>58930</v>
      </c>
      <c r="H19880" s="3" t="s">
        <v>58931</v>
      </c>
      <c r="I19880" t="s">
        <v>228</v>
      </c>
      <c r="J19880" t="s">
        <v>13749</v>
      </c>
    </row>
    <row r="19881" spans="1:10" ht="16" x14ac:dyDescent="0.2">
      <c r="A19881" t="s">
        <v>58934</v>
      </c>
      <c r="B19881" t="s">
        <v>58935</v>
      </c>
      <c r="C19881" t="s">
        <v>58936</v>
      </c>
      <c r="D19881">
        <v>5</v>
      </c>
      <c r="E19881" t="s">
        <v>13</v>
      </c>
      <c r="F19881" t="s">
        <v>13</v>
      </c>
      <c r="G19881" t="s">
        <v>58937</v>
      </c>
      <c r="H19881" s="3" t="s">
        <v>58938</v>
      </c>
      <c r="I19881" t="s">
        <v>228</v>
      </c>
      <c r="J19881" t="s">
        <v>58939</v>
      </c>
    </row>
    <row r="19882" spans="1:10" ht="16" x14ac:dyDescent="0.2">
      <c r="A19882" t="s">
        <v>58934</v>
      </c>
      <c r="B19882" t="s">
        <v>58940</v>
      </c>
      <c r="C19882" t="s">
        <v>58941</v>
      </c>
      <c r="D19882">
        <v>4</v>
      </c>
      <c r="E19882" t="s">
        <v>13</v>
      </c>
      <c r="F19882" t="s">
        <v>13</v>
      </c>
      <c r="G19882" t="s">
        <v>58937</v>
      </c>
      <c r="H19882" s="3" t="s">
        <v>58938</v>
      </c>
      <c r="I19882" t="s">
        <v>228</v>
      </c>
      <c r="J19882" t="s">
        <v>58939</v>
      </c>
    </row>
    <row r="19883" spans="1:10" ht="16" x14ac:dyDescent="0.2">
      <c r="A19883" t="s">
        <v>58934</v>
      </c>
      <c r="B19883" t="s">
        <v>58942</v>
      </c>
      <c r="C19883" t="s">
        <v>58943</v>
      </c>
      <c r="D19883">
        <v>3</v>
      </c>
      <c r="E19883" t="s">
        <v>13</v>
      </c>
      <c r="F19883" t="s">
        <v>13</v>
      </c>
      <c r="G19883" t="s">
        <v>58937</v>
      </c>
      <c r="H19883" s="3" t="s">
        <v>58944</v>
      </c>
      <c r="I19883" t="s">
        <v>228</v>
      </c>
      <c r="J19883" t="s">
        <v>58939</v>
      </c>
    </row>
    <row r="19884" spans="1:10" ht="16" x14ac:dyDescent="0.2">
      <c r="A19884" t="s">
        <v>58901</v>
      </c>
      <c r="B19884" t="s">
        <v>58712</v>
      </c>
      <c r="C19884" t="s">
        <v>58713</v>
      </c>
      <c r="D19884">
        <v>2</v>
      </c>
      <c r="E19884" t="s">
        <v>13</v>
      </c>
      <c r="F19884" t="s">
        <v>13</v>
      </c>
      <c r="G19884" t="s">
        <v>58937</v>
      </c>
      <c r="H19884" s="3" t="s">
        <v>58945</v>
      </c>
      <c r="I19884" t="s">
        <v>228</v>
      </c>
      <c r="J19884" t="s">
        <v>58906</v>
      </c>
    </row>
    <row r="19885" spans="1:10" ht="16" x14ac:dyDescent="0.2">
      <c r="A19885" t="s">
        <v>58934</v>
      </c>
      <c r="B19885" t="s">
        <v>58946</v>
      </c>
      <c r="C19885" t="s">
        <v>58947</v>
      </c>
      <c r="D19885">
        <v>2</v>
      </c>
      <c r="E19885" t="s">
        <v>13</v>
      </c>
      <c r="F19885" t="s">
        <v>13</v>
      </c>
      <c r="G19885" t="s">
        <v>58937</v>
      </c>
      <c r="H19885" s="3" t="s">
        <v>58944</v>
      </c>
      <c r="I19885" t="s">
        <v>228</v>
      </c>
      <c r="J19885" t="s">
        <v>58939</v>
      </c>
    </row>
    <row r="19886" spans="1:10" ht="16" x14ac:dyDescent="0.2">
      <c r="A19886" t="s">
        <v>58934</v>
      </c>
      <c r="B19886" t="s">
        <v>58948</v>
      </c>
      <c r="C19886" t="s">
        <v>58949</v>
      </c>
      <c r="D19886">
        <v>6</v>
      </c>
      <c r="E19886" t="s">
        <v>13</v>
      </c>
      <c r="F19886" t="s">
        <v>13</v>
      </c>
      <c r="G19886" t="s">
        <v>58937</v>
      </c>
      <c r="H19886" s="3" t="s">
        <v>58938</v>
      </c>
      <c r="I19886" t="s">
        <v>228</v>
      </c>
      <c r="J19886" t="s">
        <v>58939</v>
      </c>
    </row>
    <row r="19887" spans="1:10" ht="16" x14ac:dyDescent="0.2">
      <c r="A19887" t="s">
        <v>58934</v>
      </c>
      <c r="B19887" t="s">
        <v>58950</v>
      </c>
      <c r="C19887" t="s">
        <v>58951</v>
      </c>
      <c r="D19887">
        <v>1</v>
      </c>
      <c r="E19887" t="s">
        <v>13</v>
      </c>
      <c r="F19887" t="s">
        <v>13</v>
      </c>
      <c r="G19887" t="s">
        <v>58952</v>
      </c>
      <c r="H19887" s="3" t="s">
        <v>58953</v>
      </c>
      <c r="I19887" t="s">
        <v>228</v>
      </c>
      <c r="J19887" t="s">
        <v>58939</v>
      </c>
    </row>
    <row r="19888" spans="1:10" ht="16" x14ac:dyDescent="0.2">
      <c r="A19888" t="s">
        <v>58934</v>
      </c>
      <c r="B19888" t="s">
        <v>58954</v>
      </c>
      <c r="C19888" t="s">
        <v>58955</v>
      </c>
      <c r="D19888">
        <v>7</v>
      </c>
      <c r="E19888" t="s">
        <v>13</v>
      </c>
      <c r="F19888" t="s">
        <v>13</v>
      </c>
      <c r="G19888" t="s">
        <v>58952</v>
      </c>
      <c r="H19888" s="3" t="s">
        <v>58953</v>
      </c>
      <c r="I19888" t="s">
        <v>228</v>
      </c>
      <c r="J19888" t="s">
        <v>58939</v>
      </c>
    </row>
    <row r="19889" spans="1:10" ht="16" x14ac:dyDescent="0.2">
      <c r="A19889" t="s">
        <v>33424</v>
      </c>
      <c r="B19889" t="s">
        <v>58956</v>
      </c>
      <c r="C19889" t="s">
        <v>58957</v>
      </c>
      <c r="D19889">
        <v>2</v>
      </c>
      <c r="E19889" t="s">
        <v>13</v>
      </c>
      <c r="F19889" t="s">
        <v>13</v>
      </c>
      <c r="G19889" t="s">
        <v>58958</v>
      </c>
      <c r="H19889" s="3" t="s">
        <v>58959</v>
      </c>
      <c r="I19889" t="s">
        <v>228</v>
      </c>
      <c r="J19889" t="s">
        <v>33428</v>
      </c>
    </row>
    <row r="19890" spans="1:10" ht="16" x14ac:dyDescent="0.2">
      <c r="A19890" t="s">
        <v>58852</v>
      </c>
      <c r="B19890" t="s">
        <v>58960</v>
      </c>
      <c r="C19890" t="s">
        <v>58961</v>
      </c>
      <c r="D19890">
        <v>1</v>
      </c>
      <c r="E19890" t="s">
        <v>13</v>
      </c>
      <c r="F19890" t="s">
        <v>13</v>
      </c>
      <c r="G19890" t="s">
        <v>58962</v>
      </c>
      <c r="H19890" s="3" t="s">
        <v>58963</v>
      </c>
      <c r="I19890" t="s">
        <v>228</v>
      </c>
      <c r="J19890" t="s">
        <v>58855</v>
      </c>
    </row>
    <row r="19891" spans="1:10" ht="16" x14ac:dyDescent="0.2">
      <c r="A19891" t="s">
        <v>58852</v>
      </c>
      <c r="B19891" t="s">
        <v>58964</v>
      </c>
      <c r="C19891" t="s">
        <v>58965</v>
      </c>
      <c r="D19891">
        <v>3</v>
      </c>
      <c r="E19891" t="s">
        <v>13</v>
      </c>
      <c r="F19891" t="s">
        <v>13</v>
      </c>
      <c r="G19891" t="s">
        <v>58962</v>
      </c>
      <c r="H19891" s="3" t="s">
        <v>58963</v>
      </c>
      <c r="I19891" t="s">
        <v>228</v>
      </c>
      <c r="J19891" t="s">
        <v>58855</v>
      </c>
    </row>
    <row r="19892" spans="1:10" ht="16" x14ac:dyDescent="0.2">
      <c r="A19892" t="s">
        <v>58869</v>
      </c>
      <c r="B19892" t="s">
        <v>58966</v>
      </c>
      <c r="C19892" t="s">
        <v>58967</v>
      </c>
      <c r="D19892">
        <v>1</v>
      </c>
      <c r="E19892" t="s">
        <v>13</v>
      </c>
      <c r="F19892" t="s">
        <v>13</v>
      </c>
      <c r="G19892" t="s">
        <v>58962</v>
      </c>
      <c r="H19892" s="3" t="s">
        <v>58963</v>
      </c>
      <c r="I19892" t="s">
        <v>228</v>
      </c>
      <c r="J19892" t="s">
        <v>58870</v>
      </c>
    </row>
    <row r="19893" spans="1:10" ht="16" x14ac:dyDescent="0.2">
      <c r="A19893" t="s">
        <v>58852</v>
      </c>
      <c r="B19893" t="s">
        <v>58966</v>
      </c>
      <c r="C19893" t="s">
        <v>58967</v>
      </c>
      <c r="D19893">
        <v>4</v>
      </c>
      <c r="E19893" t="s">
        <v>13</v>
      </c>
      <c r="F19893" t="s">
        <v>13</v>
      </c>
      <c r="G19893" t="s">
        <v>58962</v>
      </c>
      <c r="H19893" s="3" t="s">
        <v>58963</v>
      </c>
      <c r="I19893" t="s">
        <v>228</v>
      </c>
      <c r="J19893" t="s">
        <v>58855</v>
      </c>
    </row>
    <row r="19894" spans="1:10" ht="16" x14ac:dyDescent="0.2">
      <c r="A19894" t="s">
        <v>58968</v>
      </c>
      <c r="B19894" t="s">
        <v>58969</v>
      </c>
      <c r="C19894" t="s">
        <v>58970</v>
      </c>
      <c r="D19894">
        <v>1</v>
      </c>
      <c r="E19894" t="s">
        <v>13</v>
      </c>
      <c r="F19894" t="s">
        <v>13</v>
      </c>
      <c r="G19894" t="s">
        <v>58971</v>
      </c>
      <c r="H19894" s="3" t="s">
        <v>58972</v>
      </c>
      <c r="I19894" t="s">
        <v>228</v>
      </c>
      <c r="J19894" t="s">
        <v>58973</v>
      </c>
    </row>
    <row r="19895" spans="1:10" ht="16" x14ac:dyDescent="0.2">
      <c r="A19895" t="s">
        <v>55834</v>
      </c>
      <c r="B19895" t="s">
        <v>58974</v>
      </c>
      <c r="C19895" t="s">
        <v>58975</v>
      </c>
      <c r="D19895">
        <v>1</v>
      </c>
      <c r="E19895" t="s">
        <v>20885</v>
      </c>
      <c r="F19895" t="s">
        <v>13</v>
      </c>
      <c r="G19895" t="s">
        <v>58976</v>
      </c>
      <c r="H19895" s="3" t="s">
        <v>58977</v>
      </c>
      <c r="I19895" t="s">
        <v>228</v>
      </c>
      <c r="J19895" t="s">
        <v>55839</v>
      </c>
    </row>
    <row r="19896" spans="1:10" ht="16" x14ac:dyDescent="0.2">
      <c r="A19896" t="s">
        <v>58978</v>
      </c>
      <c r="B19896" t="s">
        <v>58979</v>
      </c>
      <c r="C19896" t="s">
        <v>58980</v>
      </c>
      <c r="D19896">
        <v>4</v>
      </c>
      <c r="E19896" t="s">
        <v>20885</v>
      </c>
      <c r="F19896" t="s">
        <v>13</v>
      </c>
      <c r="G19896" t="s">
        <v>58981</v>
      </c>
      <c r="H19896" s="3" t="s">
        <v>58982</v>
      </c>
      <c r="I19896" t="s">
        <v>228</v>
      </c>
      <c r="J19896" t="s">
        <v>58983</v>
      </c>
    </row>
    <row r="19897" spans="1:10" ht="16" x14ac:dyDescent="0.2">
      <c r="A19897" t="s">
        <v>58871</v>
      </c>
      <c r="B19897" t="s">
        <v>58984</v>
      </c>
      <c r="C19897" t="s">
        <v>58985</v>
      </c>
      <c r="D19897">
        <v>3</v>
      </c>
      <c r="E19897" t="s">
        <v>20885</v>
      </c>
      <c r="F19897" t="s">
        <v>13</v>
      </c>
      <c r="G19897" t="s">
        <v>58981</v>
      </c>
      <c r="H19897" s="3" t="s">
        <v>58986</v>
      </c>
      <c r="I19897" t="s">
        <v>228</v>
      </c>
      <c r="J19897" t="s">
        <v>58873</v>
      </c>
    </row>
    <row r="19898" spans="1:10" ht="32" x14ac:dyDescent="0.2">
      <c r="A19898" t="s">
        <v>58901</v>
      </c>
      <c r="B19898" t="s">
        <v>58817</v>
      </c>
      <c r="C19898" t="s">
        <v>58818</v>
      </c>
      <c r="D19898">
        <v>1</v>
      </c>
      <c r="E19898" t="s">
        <v>20885</v>
      </c>
      <c r="F19898" t="s">
        <v>13</v>
      </c>
      <c r="G19898" t="s">
        <v>58981</v>
      </c>
      <c r="H19898" s="3" t="s">
        <v>58987</v>
      </c>
      <c r="I19898" t="s">
        <v>58988</v>
      </c>
      <c r="J19898" t="s">
        <v>58906</v>
      </c>
    </row>
    <row r="19899" spans="1:10" ht="16" x14ac:dyDescent="0.2">
      <c r="A19899" t="s">
        <v>58989</v>
      </c>
      <c r="B19899" t="s">
        <v>58990</v>
      </c>
      <c r="C19899" t="s">
        <v>58991</v>
      </c>
      <c r="D19899">
        <v>1</v>
      </c>
      <c r="E19899" t="s">
        <v>20885</v>
      </c>
      <c r="F19899" t="s">
        <v>13</v>
      </c>
      <c r="G19899" t="s">
        <v>58981</v>
      </c>
      <c r="H19899" s="3" t="s">
        <v>58992</v>
      </c>
      <c r="I19899" t="s">
        <v>228</v>
      </c>
      <c r="J19899" t="s">
        <v>58993</v>
      </c>
    </row>
    <row r="19900" spans="1:10" ht="16" x14ac:dyDescent="0.2">
      <c r="A19900" t="s">
        <v>58978</v>
      </c>
      <c r="B19900" t="s">
        <v>58994</v>
      </c>
      <c r="C19900" t="s">
        <v>58995</v>
      </c>
      <c r="D19900">
        <v>2</v>
      </c>
      <c r="E19900" t="s">
        <v>20885</v>
      </c>
      <c r="F19900" t="s">
        <v>13</v>
      </c>
      <c r="G19900" t="s">
        <v>58981</v>
      </c>
      <c r="H19900" s="3" t="s">
        <v>58982</v>
      </c>
      <c r="I19900" t="s">
        <v>228</v>
      </c>
      <c r="J19900" t="s">
        <v>58983</v>
      </c>
    </row>
    <row r="19901" spans="1:10" ht="16" x14ac:dyDescent="0.2">
      <c r="A19901" t="s">
        <v>223</v>
      </c>
      <c r="B19901" t="s">
        <v>58996</v>
      </c>
      <c r="C19901" t="s">
        <v>58997</v>
      </c>
      <c r="D19901">
        <v>2</v>
      </c>
      <c r="E19901" t="s">
        <v>20885</v>
      </c>
      <c r="F19901" t="s">
        <v>13</v>
      </c>
      <c r="G19901" t="s">
        <v>58981</v>
      </c>
      <c r="H19901" s="3" t="s">
        <v>58982</v>
      </c>
      <c r="I19901" t="s">
        <v>228</v>
      </c>
      <c r="J19901" t="s">
        <v>229</v>
      </c>
    </row>
    <row r="19902" spans="1:10" ht="16" x14ac:dyDescent="0.2">
      <c r="A19902" t="s">
        <v>43259</v>
      </c>
      <c r="B19902" t="s">
        <v>58998</v>
      </c>
      <c r="C19902" t="s">
        <v>58999</v>
      </c>
      <c r="D19902">
        <v>1</v>
      </c>
      <c r="E19902" t="s">
        <v>20885</v>
      </c>
      <c r="F19902" t="s">
        <v>13</v>
      </c>
      <c r="G19902" t="s">
        <v>58981</v>
      </c>
      <c r="H19902" s="3" t="s">
        <v>58982</v>
      </c>
      <c r="I19902" t="s">
        <v>228</v>
      </c>
      <c r="J19902" t="s">
        <v>43264</v>
      </c>
    </row>
    <row r="19903" spans="1:10" ht="16" x14ac:dyDescent="0.2">
      <c r="A19903" t="s">
        <v>58989</v>
      </c>
      <c r="B19903" t="s">
        <v>59000</v>
      </c>
      <c r="C19903" t="s">
        <v>59001</v>
      </c>
      <c r="D19903">
        <v>2</v>
      </c>
      <c r="E19903" t="s">
        <v>20885</v>
      </c>
      <c r="F19903" t="s">
        <v>13</v>
      </c>
      <c r="G19903" t="s">
        <v>58981</v>
      </c>
      <c r="H19903" s="3" t="s">
        <v>58992</v>
      </c>
      <c r="I19903" t="s">
        <v>228</v>
      </c>
      <c r="J19903" t="s">
        <v>58993</v>
      </c>
    </row>
    <row r="19904" spans="1:10" ht="32" x14ac:dyDescent="0.2">
      <c r="A19904" t="s">
        <v>58792</v>
      </c>
      <c r="B19904" t="s">
        <v>58984</v>
      </c>
      <c r="C19904" t="s">
        <v>58985</v>
      </c>
      <c r="D19904">
        <v>3</v>
      </c>
      <c r="E19904" t="s">
        <v>20885</v>
      </c>
      <c r="F19904" t="s">
        <v>13</v>
      </c>
      <c r="G19904" t="s">
        <v>58981</v>
      </c>
      <c r="H19904" s="3" t="s">
        <v>59002</v>
      </c>
      <c r="I19904" t="s">
        <v>228</v>
      </c>
      <c r="J19904" t="s">
        <v>58794</v>
      </c>
    </row>
    <row r="19905" spans="1:10" ht="16" x14ac:dyDescent="0.2">
      <c r="A19905" t="s">
        <v>58852</v>
      </c>
      <c r="B19905" t="s">
        <v>59003</v>
      </c>
      <c r="C19905" t="s">
        <v>59004</v>
      </c>
      <c r="D19905">
        <v>2</v>
      </c>
      <c r="E19905" t="s">
        <v>20885</v>
      </c>
      <c r="F19905" t="s">
        <v>13</v>
      </c>
      <c r="G19905" t="s">
        <v>58981</v>
      </c>
      <c r="H19905" s="3" t="s">
        <v>59005</v>
      </c>
      <c r="I19905" t="s">
        <v>228</v>
      </c>
      <c r="J19905" t="s">
        <v>58855</v>
      </c>
    </row>
    <row r="19906" spans="1:10" ht="16" x14ac:dyDescent="0.2">
      <c r="A19906" t="s">
        <v>58978</v>
      </c>
      <c r="B19906" t="s">
        <v>59006</v>
      </c>
      <c r="C19906" t="s">
        <v>59007</v>
      </c>
      <c r="D19906">
        <v>3</v>
      </c>
      <c r="E19906" t="s">
        <v>20885</v>
      </c>
      <c r="F19906" t="s">
        <v>13</v>
      </c>
      <c r="G19906" t="s">
        <v>58981</v>
      </c>
      <c r="H19906" s="3" t="s">
        <v>58982</v>
      </c>
      <c r="I19906" t="s">
        <v>228</v>
      </c>
      <c r="J19906" t="s">
        <v>58983</v>
      </c>
    </row>
    <row r="19907" spans="1:10" ht="16" x14ac:dyDescent="0.2">
      <c r="A19907" t="s">
        <v>58978</v>
      </c>
      <c r="B19907" t="s">
        <v>59008</v>
      </c>
      <c r="C19907" t="s">
        <v>59009</v>
      </c>
      <c r="D19907">
        <v>1</v>
      </c>
      <c r="E19907" t="s">
        <v>20885</v>
      </c>
      <c r="F19907" t="s">
        <v>13</v>
      </c>
      <c r="G19907" t="s">
        <v>58981</v>
      </c>
      <c r="H19907" s="3" t="s">
        <v>58982</v>
      </c>
      <c r="I19907" t="s">
        <v>228</v>
      </c>
      <c r="J19907" t="s">
        <v>58983</v>
      </c>
    </row>
    <row r="19908" spans="1:10" ht="16" x14ac:dyDescent="0.2">
      <c r="A19908" t="s">
        <v>59010</v>
      </c>
      <c r="B19908" t="s">
        <v>59011</v>
      </c>
      <c r="C19908" t="s">
        <v>59012</v>
      </c>
      <c r="D19908">
        <v>1</v>
      </c>
      <c r="E19908" t="s">
        <v>20885</v>
      </c>
      <c r="F19908" t="s">
        <v>13</v>
      </c>
      <c r="G19908" t="s">
        <v>58981</v>
      </c>
      <c r="H19908" s="3" t="s">
        <v>59013</v>
      </c>
      <c r="I19908" t="s">
        <v>228</v>
      </c>
      <c r="J19908" t="s">
        <v>59014</v>
      </c>
    </row>
    <row r="19909" spans="1:10" ht="16" x14ac:dyDescent="0.2">
      <c r="A19909" t="s">
        <v>43259</v>
      </c>
      <c r="B19909" t="s">
        <v>59015</v>
      </c>
      <c r="C19909" t="s">
        <v>59016</v>
      </c>
      <c r="D19909">
        <v>2</v>
      </c>
      <c r="E19909" t="s">
        <v>20885</v>
      </c>
      <c r="F19909" t="s">
        <v>13</v>
      </c>
      <c r="G19909" t="s">
        <v>58981</v>
      </c>
      <c r="H19909" s="3" t="s">
        <v>58982</v>
      </c>
      <c r="I19909" t="s">
        <v>228</v>
      </c>
      <c r="J19909" t="s">
        <v>43264</v>
      </c>
    </row>
    <row r="19910" spans="1:10" ht="16" x14ac:dyDescent="0.2">
      <c r="A19910" t="s">
        <v>59017</v>
      </c>
      <c r="B19910" t="s">
        <v>59018</v>
      </c>
      <c r="C19910" t="s">
        <v>59019</v>
      </c>
      <c r="D19910">
        <v>1</v>
      </c>
      <c r="E19910">
        <f>371</f>
        <v>371</v>
      </c>
      <c r="F19910" t="s">
        <v>13</v>
      </c>
      <c r="G19910" t="s">
        <v>59020</v>
      </c>
      <c r="H19910" s="3" t="s">
        <v>59021</v>
      </c>
      <c r="I19910" t="s">
        <v>228</v>
      </c>
      <c r="J19910" t="s">
        <v>59022</v>
      </c>
    </row>
    <row r="19911" spans="1:10" ht="16" x14ac:dyDescent="0.2">
      <c r="A19911" t="s">
        <v>59017</v>
      </c>
      <c r="B19911" t="s">
        <v>59023</v>
      </c>
      <c r="C19911" t="s">
        <v>59024</v>
      </c>
      <c r="D19911">
        <v>2</v>
      </c>
      <c r="E19911">
        <f>371</f>
        <v>371</v>
      </c>
      <c r="F19911" t="s">
        <v>13</v>
      </c>
      <c r="G19911" t="s">
        <v>59020</v>
      </c>
      <c r="H19911" s="3" t="s">
        <v>59021</v>
      </c>
      <c r="I19911" t="s">
        <v>228</v>
      </c>
      <c r="J19911" t="s">
        <v>59022</v>
      </c>
    </row>
    <row r="19912" spans="1:10" ht="16" x14ac:dyDescent="0.2">
      <c r="A19912" t="s">
        <v>59025</v>
      </c>
      <c r="B19912" t="s">
        <v>59026</v>
      </c>
      <c r="C19912" t="s">
        <v>59027</v>
      </c>
      <c r="D19912">
        <v>1</v>
      </c>
      <c r="E19912">
        <f>371</f>
        <v>371</v>
      </c>
      <c r="F19912" t="s">
        <v>13</v>
      </c>
      <c r="G19912" t="s">
        <v>59020</v>
      </c>
      <c r="H19912" s="3" t="s">
        <v>59028</v>
      </c>
      <c r="I19912" t="s">
        <v>228</v>
      </c>
      <c r="J19912" t="s">
        <v>59029</v>
      </c>
    </row>
    <row r="19913" spans="1:10" ht="16" x14ac:dyDescent="0.2">
      <c r="A19913" t="s">
        <v>58573</v>
      </c>
      <c r="B19913" t="s">
        <v>59030</v>
      </c>
      <c r="C19913" t="s">
        <v>59031</v>
      </c>
      <c r="D19913">
        <v>3</v>
      </c>
      <c r="E19913">
        <f>371</f>
        <v>371</v>
      </c>
      <c r="F19913" t="s">
        <v>13</v>
      </c>
      <c r="G19913" t="s">
        <v>59020</v>
      </c>
      <c r="H19913" s="3" t="s">
        <v>59032</v>
      </c>
      <c r="I19913" t="s">
        <v>228</v>
      </c>
      <c r="J19913" t="s">
        <v>58576</v>
      </c>
    </row>
    <row r="19914" spans="1:10" ht="64" x14ac:dyDescent="0.2">
      <c r="A19914" t="s">
        <v>9645</v>
      </c>
      <c r="B19914" t="s">
        <v>59033</v>
      </c>
      <c r="C19914" t="s">
        <v>59034</v>
      </c>
      <c r="D19914">
        <v>1</v>
      </c>
      <c r="E19914">
        <f>371</f>
        <v>371</v>
      </c>
      <c r="F19914" t="s">
        <v>13</v>
      </c>
      <c r="G19914" t="s">
        <v>59020</v>
      </c>
      <c r="H19914" s="3" t="s">
        <v>59035</v>
      </c>
      <c r="I19914" t="s">
        <v>228</v>
      </c>
      <c r="J19914" t="s">
        <v>9650</v>
      </c>
    </row>
    <row r="19915" spans="1:10" ht="16" x14ac:dyDescent="0.2">
      <c r="A19915" t="s">
        <v>59036</v>
      </c>
      <c r="B19915" t="s">
        <v>59026</v>
      </c>
      <c r="C19915" t="s">
        <v>59027</v>
      </c>
      <c r="D19915">
        <v>2</v>
      </c>
      <c r="E19915">
        <f>371</f>
        <v>371</v>
      </c>
      <c r="F19915" t="s">
        <v>13</v>
      </c>
      <c r="G19915" t="s">
        <v>59020</v>
      </c>
      <c r="H19915" s="3" t="s">
        <v>59037</v>
      </c>
      <c r="I19915" t="s">
        <v>228</v>
      </c>
      <c r="J19915" t="s">
        <v>59038</v>
      </c>
    </row>
    <row r="19916" spans="1:10" ht="16" x14ac:dyDescent="0.2">
      <c r="A19916" t="s">
        <v>59036</v>
      </c>
      <c r="B19916" t="s">
        <v>59039</v>
      </c>
      <c r="C19916" t="s">
        <v>59040</v>
      </c>
      <c r="D19916">
        <v>1</v>
      </c>
      <c r="E19916">
        <f>371</f>
        <v>371</v>
      </c>
      <c r="F19916" t="s">
        <v>13</v>
      </c>
      <c r="G19916" t="s">
        <v>59020</v>
      </c>
      <c r="H19916" s="3" t="s">
        <v>59041</v>
      </c>
      <c r="I19916" t="s">
        <v>228</v>
      </c>
      <c r="J19916" t="s">
        <v>59038</v>
      </c>
    </row>
    <row r="19917" spans="1:10" ht="16" x14ac:dyDescent="0.2">
      <c r="A19917" t="s">
        <v>51046</v>
      </c>
      <c r="B19917" t="s">
        <v>59042</v>
      </c>
      <c r="C19917" t="s">
        <v>59043</v>
      </c>
      <c r="D19917">
        <v>2</v>
      </c>
      <c r="E19917" t="s">
        <v>1045</v>
      </c>
      <c r="F19917" t="s">
        <v>13</v>
      </c>
      <c r="G19917" t="s">
        <v>59044</v>
      </c>
      <c r="H19917" s="3" t="s">
        <v>59045</v>
      </c>
      <c r="I19917" t="s">
        <v>228</v>
      </c>
      <c r="J19917" t="s">
        <v>51052</v>
      </c>
    </row>
    <row r="19918" spans="1:10" ht="32" x14ac:dyDescent="0.2">
      <c r="A19918" t="s">
        <v>58717</v>
      </c>
      <c r="B19918" t="s">
        <v>59046</v>
      </c>
      <c r="C19918" t="s">
        <v>59047</v>
      </c>
      <c r="D19918">
        <v>4</v>
      </c>
      <c r="E19918" t="s">
        <v>13</v>
      </c>
      <c r="F19918" t="s">
        <v>13</v>
      </c>
      <c r="G19918" t="s">
        <v>59048</v>
      </c>
      <c r="H19918" s="3" t="s">
        <v>59049</v>
      </c>
      <c r="I19918" t="s">
        <v>228</v>
      </c>
      <c r="J19918" t="s">
        <v>58721</v>
      </c>
    </row>
    <row r="19919" spans="1:10" ht="16" x14ac:dyDescent="0.2">
      <c r="A19919" t="s">
        <v>59050</v>
      </c>
      <c r="B19919" t="s">
        <v>59051</v>
      </c>
      <c r="C19919" t="s">
        <v>59052</v>
      </c>
      <c r="D19919">
        <v>2</v>
      </c>
      <c r="E19919" t="s">
        <v>13</v>
      </c>
      <c r="F19919" t="s">
        <v>13</v>
      </c>
      <c r="G19919" t="s">
        <v>59048</v>
      </c>
      <c r="H19919" s="3" t="s">
        <v>59053</v>
      </c>
      <c r="I19919" t="s">
        <v>228</v>
      </c>
      <c r="J19919" t="s">
        <v>59054</v>
      </c>
    </row>
    <row r="19920" spans="1:10" ht="16" x14ac:dyDescent="0.2">
      <c r="A19920" t="s">
        <v>59050</v>
      </c>
      <c r="B19920" t="s">
        <v>59055</v>
      </c>
      <c r="C19920" t="s">
        <v>59056</v>
      </c>
      <c r="D19920">
        <v>1</v>
      </c>
      <c r="E19920" t="s">
        <v>13</v>
      </c>
      <c r="F19920" t="s">
        <v>13</v>
      </c>
      <c r="G19920" t="s">
        <v>59048</v>
      </c>
      <c r="H19920" s="3" t="s">
        <v>59053</v>
      </c>
      <c r="I19920" t="s">
        <v>228</v>
      </c>
      <c r="J19920" t="s">
        <v>59054</v>
      </c>
    </row>
    <row r="19921" spans="1:10" ht="16" x14ac:dyDescent="0.2">
      <c r="A19921" t="s">
        <v>10071</v>
      </c>
      <c r="B19921" t="s">
        <v>59057</v>
      </c>
      <c r="C19921" t="s">
        <v>59058</v>
      </c>
      <c r="D19921">
        <v>3</v>
      </c>
      <c r="E19921" t="s">
        <v>13</v>
      </c>
      <c r="F19921" t="s">
        <v>13</v>
      </c>
      <c r="G19921" t="s">
        <v>59059</v>
      </c>
      <c r="H19921" s="3" t="s">
        <v>59060</v>
      </c>
      <c r="I19921" t="s">
        <v>1489</v>
      </c>
      <c r="J19921" t="s">
        <v>10076</v>
      </c>
    </row>
    <row r="19922" spans="1:10" ht="16" x14ac:dyDescent="0.2">
      <c r="A19922" t="s">
        <v>58665</v>
      </c>
      <c r="B19922" t="s">
        <v>59061</v>
      </c>
      <c r="C19922" t="s">
        <v>59062</v>
      </c>
      <c r="D19922">
        <v>2</v>
      </c>
      <c r="E19922" t="s">
        <v>13</v>
      </c>
      <c r="F19922" t="s">
        <v>13</v>
      </c>
      <c r="G19922" t="s">
        <v>59063</v>
      </c>
      <c r="H19922" s="3" t="s">
        <v>59064</v>
      </c>
      <c r="I19922" t="s">
        <v>228</v>
      </c>
      <c r="J19922" t="s">
        <v>58670</v>
      </c>
    </row>
    <row r="19923" spans="1:10" ht="16" x14ac:dyDescent="0.2">
      <c r="A19923" t="s">
        <v>10071</v>
      </c>
      <c r="B19923" t="s">
        <v>59065</v>
      </c>
      <c r="C19923" t="s">
        <v>59066</v>
      </c>
      <c r="D19923">
        <v>2</v>
      </c>
      <c r="E19923" t="s">
        <v>13</v>
      </c>
      <c r="F19923" t="s">
        <v>13</v>
      </c>
      <c r="G19923" t="s">
        <v>59067</v>
      </c>
      <c r="H19923" s="3" t="s">
        <v>59068</v>
      </c>
      <c r="I19923" t="s">
        <v>1489</v>
      </c>
      <c r="J19923" t="s">
        <v>10076</v>
      </c>
    </row>
    <row r="19924" spans="1:10" ht="16" x14ac:dyDescent="0.2">
      <c r="A19924" t="s">
        <v>10071</v>
      </c>
      <c r="B19924" t="s">
        <v>59069</v>
      </c>
      <c r="C19924" t="s">
        <v>59070</v>
      </c>
      <c r="D19924">
        <v>1</v>
      </c>
      <c r="E19924" t="s">
        <v>13</v>
      </c>
      <c r="F19924" t="s">
        <v>13</v>
      </c>
      <c r="G19924" t="s">
        <v>59067</v>
      </c>
      <c r="H19924" s="3" t="s">
        <v>59068</v>
      </c>
      <c r="I19924" t="s">
        <v>1489</v>
      </c>
      <c r="J19924" t="s">
        <v>10076</v>
      </c>
    </row>
    <row r="19925" spans="1:10" ht="16" x14ac:dyDescent="0.2">
      <c r="A19925" t="s">
        <v>38700</v>
      </c>
      <c r="B19925" t="s">
        <v>59071</v>
      </c>
      <c r="C19925" t="s">
        <v>59072</v>
      </c>
      <c r="D19925">
        <v>1</v>
      </c>
      <c r="E19925" t="s">
        <v>13</v>
      </c>
      <c r="F19925" t="s">
        <v>13</v>
      </c>
      <c r="G19925" t="s">
        <v>59073</v>
      </c>
      <c r="H19925" s="3" t="s">
        <v>59074</v>
      </c>
      <c r="I19925" t="s">
        <v>59075</v>
      </c>
      <c r="J19925" t="s">
        <v>38703</v>
      </c>
    </row>
    <row r="19926" spans="1:10" ht="16" x14ac:dyDescent="0.2">
      <c r="A19926" t="s">
        <v>21466</v>
      </c>
      <c r="B19926" t="s">
        <v>59076</v>
      </c>
      <c r="C19926" t="s">
        <v>59077</v>
      </c>
      <c r="D19926">
        <v>3</v>
      </c>
      <c r="E19926" t="s">
        <v>13</v>
      </c>
      <c r="F19926" t="s">
        <v>13</v>
      </c>
      <c r="G19926" t="s">
        <v>59073</v>
      </c>
      <c r="H19926" s="3" t="s">
        <v>59078</v>
      </c>
      <c r="I19926" t="s">
        <v>1489</v>
      </c>
      <c r="J19926" t="s">
        <v>21471</v>
      </c>
    </row>
    <row r="19927" spans="1:10" ht="16" x14ac:dyDescent="0.2">
      <c r="A19927" t="s">
        <v>36771</v>
      </c>
      <c r="B19927" t="s">
        <v>59079</v>
      </c>
      <c r="C19927" t="s">
        <v>59080</v>
      </c>
      <c r="D19927">
        <v>3</v>
      </c>
      <c r="E19927" t="s">
        <v>13</v>
      </c>
      <c r="F19927" t="s">
        <v>13</v>
      </c>
      <c r="G19927" t="s">
        <v>59081</v>
      </c>
      <c r="H19927" s="3" t="s">
        <v>59082</v>
      </c>
      <c r="I19927" t="s">
        <v>228</v>
      </c>
      <c r="J19927" t="s">
        <v>36775</v>
      </c>
    </row>
    <row r="19928" spans="1:10" ht="16" x14ac:dyDescent="0.2">
      <c r="A19928" t="s">
        <v>36771</v>
      </c>
      <c r="B19928" t="s">
        <v>59083</v>
      </c>
      <c r="C19928" t="s">
        <v>59084</v>
      </c>
      <c r="D19928">
        <v>2</v>
      </c>
      <c r="E19928" t="s">
        <v>13</v>
      </c>
      <c r="F19928" t="s">
        <v>13</v>
      </c>
      <c r="G19928" t="s">
        <v>59081</v>
      </c>
      <c r="H19928" s="3" t="s">
        <v>59085</v>
      </c>
      <c r="I19928" t="s">
        <v>228</v>
      </c>
      <c r="J19928" t="s">
        <v>36775</v>
      </c>
    </row>
    <row r="19929" spans="1:10" ht="16" x14ac:dyDescent="0.2">
      <c r="A19929" t="s">
        <v>37950</v>
      </c>
      <c r="B19929" t="s">
        <v>59086</v>
      </c>
      <c r="C19929" t="s">
        <v>59087</v>
      </c>
      <c r="D19929">
        <v>2</v>
      </c>
      <c r="E19929" t="s">
        <v>13</v>
      </c>
      <c r="F19929" t="s">
        <v>13</v>
      </c>
      <c r="G19929" t="s">
        <v>59081</v>
      </c>
      <c r="H19929" s="3" t="s">
        <v>59088</v>
      </c>
      <c r="I19929" t="s">
        <v>228</v>
      </c>
      <c r="J19929" t="s">
        <v>37954</v>
      </c>
    </row>
    <row r="19930" spans="1:10" ht="16" x14ac:dyDescent="0.2">
      <c r="A19930" t="s">
        <v>36771</v>
      </c>
      <c r="B19930" t="s">
        <v>59089</v>
      </c>
      <c r="C19930" t="s">
        <v>59090</v>
      </c>
      <c r="D19930">
        <v>1</v>
      </c>
      <c r="E19930" t="s">
        <v>13</v>
      </c>
      <c r="F19930" t="s">
        <v>13</v>
      </c>
      <c r="G19930" t="s">
        <v>59081</v>
      </c>
      <c r="H19930" s="3" t="s">
        <v>59085</v>
      </c>
      <c r="I19930" t="s">
        <v>228</v>
      </c>
      <c r="J19930" t="s">
        <v>36775</v>
      </c>
    </row>
    <row r="19931" spans="1:10" ht="32" x14ac:dyDescent="0.2">
      <c r="A19931" t="s">
        <v>14818</v>
      </c>
      <c r="B19931" t="s">
        <v>59091</v>
      </c>
      <c r="C19931" t="s">
        <v>59092</v>
      </c>
      <c r="D19931">
        <v>2</v>
      </c>
      <c r="E19931" t="s">
        <v>13</v>
      </c>
      <c r="F19931" t="s">
        <v>13</v>
      </c>
      <c r="G19931" t="s">
        <v>59093</v>
      </c>
      <c r="H19931" s="3" t="s">
        <v>59094</v>
      </c>
      <c r="I19931" t="s">
        <v>228</v>
      </c>
      <c r="J19931" t="s">
        <v>14823</v>
      </c>
    </row>
    <row r="19932" spans="1:10" ht="16" x14ac:dyDescent="0.2">
      <c r="A19932" t="s">
        <v>56802</v>
      </c>
      <c r="B19932" t="s">
        <v>59095</v>
      </c>
      <c r="C19932" t="s">
        <v>59096</v>
      </c>
      <c r="D19932">
        <v>3</v>
      </c>
      <c r="E19932" t="s">
        <v>13</v>
      </c>
      <c r="F19932" t="s">
        <v>13</v>
      </c>
      <c r="G19932" t="s">
        <v>59097</v>
      </c>
      <c r="H19932" s="3" t="s">
        <v>59098</v>
      </c>
      <c r="I19932" t="s">
        <v>228</v>
      </c>
      <c r="J19932" t="s">
        <v>56807</v>
      </c>
    </row>
    <row r="19933" spans="1:10" ht="16" x14ac:dyDescent="0.2">
      <c r="A19933" t="s">
        <v>38826</v>
      </c>
      <c r="B19933" t="s">
        <v>59099</v>
      </c>
      <c r="C19933" t="s">
        <v>59100</v>
      </c>
      <c r="D19933">
        <v>1</v>
      </c>
      <c r="E19933">
        <f>400</f>
        <v>400</v>
      </c>
      <c r="F19933" t="s">
        <v>13</v>
      </c>
      <c r="G19933" t="s">
        <v>59101</v>
      </c>
      <c r="H19933" s="3" t="s">
        <v>59102</v>
      </c>
      <c r="I19933" t="s">
        <v>1489</v>
      </c>
      <c r="J19933" t="s">
        <v>38830</v>
      </c>
    </row>
    <row r="19934" spans="1:10" ht="16" x14ac:dyDescent="0.2">
      <c r="A19934" t="s">
        <v>22188</v>
      </c>
      <c r="B19934" t="s">
        <v>41206</v>
      </c>
      <c r="C19934" t="s">
        <v>41207</v>
      </c>
      <c r="D19934">
        <v>1</v>
      </c>
      <c r="E19934">
        <f>400</f>
        <v>400</v>
      </c>
      <c r="F19934" t="s">
        <v>13</v>
      </c>
      <c r="G19934" t="s">
        <v>59101</v>
      </c>
      <c r="H19934" s="3" t="s">
        <v>59103</v>
      </c>
      <c r="I19934" t="s">
        <v>1489</v>
      </c>
      <c r="J19934" t="s">
        <v>22191</v>
      </c>
    </row>
    <row r="19935" spans="1:10" ht="16" x14ac:dyDescent="0.2">
      <c r="A19935" t="s">
        <v>59104</v>
      </c>
      <c r="B19935" t="s">
        <v>59105</v>
      </c>
      <c r="C19935" t="s">
        <v>59106</v>
      </c>
      <c r="D19935">
        <v>1</v>
      </c>
      <c r="E19935" t="s">
        <v>13</v>
      </c>
      <c r="F19935" t="s">
        <v>13</v>
      </c>
      <c r="G19935" t="s">
        <v>59107</v>
      </c>
      <c r="H19935" s="3" t="s">
        <v>59108</v>
      </c>
      <c r="I19935" t="s">
        <v>1489</v>
      </c>
      <c r="J19935" t="s">
        <v>59109</v>
      </c>
    </row>
    <row r="19936" spans="1:10" ht="32" x14ac:dyDescent="0.2">
      <c r="A19936" t="s">
        <v>59110</v>
      </c>
      <c r="B19936" t="s">
        <v>21547</v>
      </c>
      <c r="C19936" t="s">
        <v>21548</v>
      </c>
      <c r="D19936">
        <v>3</v>
      </c>
      <c r="E19936" t="s">
        <v>13</v>
      </c>
      <c r="F19936" t="s">
        <v>13</v>
      </c>
      <c r="G19936" t="s">
        <v>59111</v>
      </c>
      <c r="H19936" s="3" t="s">
        <v>59112</v>
      </c>
      <c r="I19936" t="s">
        <v>1489</v>
      </c>
      <c r="J19936" t="s">
        <v>59113</v>
      </c>
    </row>
    <row r="19937" spans="1:10" ht="32" x14ac:dyDescent="0.2">
      <c r="A19937" t="s">
        <v>59114</v>
      </c>
      <c r="B19937" t="s">
        <v>59115</v>
      </c>
      <c r="C19937" t="s">
        <v>21548</v>
      </c>
      <c r="D19937">
        <v>3</v>
      </c>
      <c r="E19937" t="s">
        <v>13</v>
      </c>
      <c r="F19937" t="s">
        <v>13</v>
      </c>
      <c r="G19937" t="s">
        <v>59111</v>
      </c>
      <c r="H19937" s="3" t="s">
        <v>59112</v>
      </c>
      <c r="I19937" t="s">
        <v>1489</v>
      </c>
      <c r="J19937" t="s">
        <v>59116</v>
      </c>
    </row>
    <row r="19938" spans="1:10" ht="32" x14ac:dyDescent="0.2">
      <c r="A19938" t="s">
        <v>58821</v>
      </c>
      <c r="B19938" t="s">
        <v>21547</v>
      </c>
      <c r="C19938" t="s">
        <v>21548</v>
      </c>
      <c r="D19938">
        <v>4</v>
      </c>
      <c r="E19938" t="s">
        <v>13</v>
      </c>
      <c r="F19938" t="s">
        <v>13</v>
      </c>
      <c r="G19938" t="s">
        <v>59111</v>
      </c>
      <c r="H19938" s="3" t="s">
        <v>59112</v>
      </c>
      <c r="I19938" t="s">
        <v>1489</v>
      </c>
      <c r="J19938" t="s">
        <v>58823</v>
      </c>
    </row>
    <row r="19939" spans="1:10" ht="16" x14ac:dyDescent="0.2">
      <c r="A19939" t="s">
        <v>17258</v>
      </c>
      <c r="B19939" t="s">
        <v>59117</v>
      </c>
      <c r="C19939" t="s">
        <v>59118</v>
      </c>
      <c r="D19939">
        <v>1</v>
      </c>
      <c r="E19939" t="s">
        <v>13</v>
      </c>
      <c r="F19939" t="s">
        <v>13</v>
      </c>
      <c r="G19939" t="s">
        <v>59111</v>
      </c>
      <c r="H19939" s="3" t="s">
        <v>59119</v>
      </c>
      <c r="I19939" t="s">
        <v>1489</v>
      </c>
      <c r="J19939" t="s">
        <v>17259</v>
      </c>
    </row>
    <row r="19940" spans="1:10" ht="32" x14ac:dyDescent="0.2">
      <c r="A19940" t="s">
        <v>43053</v>
      </c>
      <c r="B19940" t="s">
        <v>21547</v>
      </c>
      <c r="C19940" t="s">
        <v>21548</v>
      </c>
      <c r="D19940">
        <v>2</v>
      </c>
      <c r="E19940" t="s">
        <v>13</v>
      </c>
      <c r="F19940" t="s">
        <v>13</v>
      </c>
      <c r="G19940" t="s">
        <v>59111</v>
      </c>
      <c r="H19940" s="3" t="s">
        <v>59112</v>
      </c>
      <c r="I19940" t="s">
        <v>1489</v>
      </c>
      <c r="J19940" t="s">
        <v>43056</v>
      </c>
    </row>
    <row r="19941" spans="1:10" ht="32" x14ac:dyDescent="0.2">
      <c r="A19941" t="s">
        <v>38378</v>
      </c>
      <c r="B19941" t="s">
        <v>21547</v>
      </c>
      <c r="C19941" t="s">
        <v>21548</v>
      </c>
      <c r="D19941">
        <v>3</v>
      </c>
      <c r="E19941" t="s">
        <v>13</v>
      </c>
      <c r="F19941" t="s">
        <v>13</v>
      </c>
      <c r="G19941" t="s">
        <v>59111</v>
      </c>
      <c r="H19941" s="3" t="s">
        <v>59112</v>
      </c>
      <c r="I19941" t="s">
        <v>1489</v>
      </c>
      <c r="J19941" t="s">
        <v>38381</v>
      </c>
    </row>
    <row r="19942" spans="1:10" ht="16" x14ac:dyDescent="0.2">
      <c r="A19942" t="s">
        <v>19948</v>
      </c>
      <c r="B19942" t="s">
        <v>59115</v>
      </c>
      <c r="C19942" t="s">
        <v>21548</v>
      </c>
      <c r="D19942">
        <v>1</v>
      </c>
      <c r="E19942" t="s">
        <v>13</v>
      </c>
      <c r="F19942" t="s">
        <v>13</v>
      </c>
      <c r="G19942" t="s">
        <v>59111</v>
      </c>
      <c r="H19942" s="3" t="s">
        <v>59120</v>
      </c>
      <c r="I19942" t="s">
        <v>1489</v>
      </c>
      <c r="J19942" t="s">
        <v>19953</v>
      </c>
    </row>
    <row r="19943" spans="1:10" ht="16" x14ac:dyDescent="0.2">
      <c r="A19943" t="s">
        <v>38277</v>
      </c>
      <c r="B19943" t="s">
        <v>59121</v>
      </c>
      <c r="C19943" t="s">
        <v>43344</v>
      </c>
      <c r="D19943">
        <v>4</v>
      </c>
      <c r="E19943" t="s">
        <v>13</v>
      </c>
      <c r="F19943" t="s">
        <v>13</v>
      </c>
      <c r="G19943" t="s">
        <v>59111</v>
      </c>
      <c r="H19943" s="3" t="s">
        <v>59122</v>
      </c>
      <c r="I19943" t="s">
        <v>1489</v>
      </c>
      <c r="J19943" t="s">
        <v>38279</v>
      </c>
    </row>
    <row r="19944" spans="1:10" ht="16" x14ac:dyDescent="0.2">
      <c r="A19944" t="s">
        <v>59123</v>
      </c>
      <c r="B19944" t="s">
        <v>59124</v>
      </c>
      <c r="C19944" t="s">
        <v>59125</v>
      </c>
      <c r="D19944">
        <v>1</v>
      </c>
      <c r="E19944" t="s">
        <v>1280</v>
      </c>
      <c r="F19944" t="s">
        <v>13</v>
      </c>
      <c r="G19944" t="s">
        <v>59126</v>
      </c>
      <c r="H19944" s="3" t="s">
        <v>59127</v>
      </c>
      <c r="I19944" t="s">
        <v>228</v>
      </c>
      <c r="J19944" t="s">
        <v>59128</v>
      </c>
    </row>
    <row r="19945" spans="1:10" ht="16" x14ac:dyDescent="0.2">
      <c r="A19945" t="s">
        <v>59129</v>
      </c>
      <c r="B19945" t="s">
        <v>59130</v>
      </c>
      <c r="C19945" t="s">
        <v>59131</v>
      </c>
      <c r="D19945">
        <v>1</v>
      </c>
      <c r="E19945" t="s">
        <v>1280</v>
      </c>
      <c r="F19945" t="s">
        <v>13</v>
      </c>
      <c r="G19945" t="s">
        <v>59126</v>
      </c>
      <c r="H19945" s="3" t="s">
        <v>59127</v>
      </c>
      <c r="I19945" t="s">
        <v>228</v>
      </c>
      <c r="J19945" t="s">
        <v>59132</v>
      </c>
    </row>
    <row r="19946" spans="1:10" ht="16" x14ac:dyDescent="0.2">
      <c r="A19946" t="s">
        <v>59129</v>
      </c>
      <c r="B19946" t="s">
        <v>59133</v>
      </c>
      <c r="C19946" t="s">
        <v>59134</v>
      </c>
      <c r="D19946">
        <v>2</v>
      </c>
      <c r="E19946" t="s">
        <v>1280</v>
      </c>
      <c r="F19946" t="s">
        <v>13</v>
      </c>
      <c r="G19946" t="s">
        <v>59126</v>
      </c>
      <c r="H19946" s="3" t="s">
        <v>59127</v>
      </c>
      <c r="I19946" t="s">
        <v>228</v>
      </c>
      <c r="J19946" t="s">
        <v>59132</v>
      </c>
    </row>
    <row r="19947" spans="1:10" ht="16" x14ac:dyDescent="0.2">
      <c r="A19947" t="s">
        <v>59135</v>
      </c>
      <c r="B19947" t="s">
        <v>59136</v>
      </c>
      <c r="C19947" t="s">
        <v>59137</v>
      </c>
      <c r="D19947">
        <v>1</v>
      </c>
      <c r="E19947" t="s">
        <v>13</v>
      </c>
      <c r="F19947" t="s">
        <v>13</v>
      </c>
      <c r="G19947" t="s">
        <v>59138</v>
      </c>
      <c r="H19947" s="3" t="s">
        <v>59139</v>
      </c>
      <c r="I19947" t="s">
        <v>228</v>
      </c>
      <c r="J19947" t="s">
        <v>59140</v>
      </c>
    </row>
    <row r="19948" spans="1:10" ht="16" x14ac:dyDescent="0.2">
      <c r="A19948" t="s">
        <v>32457</v>
      </c>
      <c r="B19948" t="s">
        <v>59141</v>
      </c>
      <c r="C19948" t="s">
        <v>59142</v>
      </c>
      <c r="D19948">
        <v>2</v>
      </c>
      <c r="E19948" t="s">
        <v>13</v>
      </c>
      <c r="F19948" t="s">
        <v>13</v>
      </c>
      <c r="G19948" t="s">
        <v>59138</v>
      </c>
      <c r="H19948" s="3" t="s">
        <v>59143</v>
      </c>
      <c r="I19948" t="s">
        <v>228</v>
      </c>
      <c r="J19948" t="s">
        <v>32461</v>
      </c>
    </row>
    <row r="19949" spans="1:10" ht="32" x14ac:dyDescent="0.2">
      <c r="A19949" t="s">
        <v>32457</v>
      </c>
      <c r="B19949" t="s">
        <v>59144</v>
      </c>
      <c r="C19949" t="s">
        <v>59145</v>
      </c>
      <c r="D19949">
        <v>3</v>
      </c>
      <c r="E19949" t="s">
        <v>13</v>
      </c>
      <c r="F19949" t="s">
        <v>13</v>
      </c>
      <c r="G19949" t="s">
        <v>59138</v>
      </c>
      <c r="H19949" s="3" t="s">
        <v>59146</v>
      </c>
      <c r="I19949" t="s">
        <v>228</v>
      </c>
      <c r="J19949" t="s">
        <v>32461</v>
      </c>
    </row>
    <row r="19950" spans="1:10" ht="16" x14ac:dyDescent="0.2">
      <c r="A19950" t="s">
        <v>59135</v>
      </c>
      <c r="B19950" t="s">
        <v>58592</v>
      </c>
      <c r="C19950" t="s">
        <v>58593</v>
      </c>
      <c r="D19950">
        <v>2</v>
      </c>
      <c r="E19950" t="s">
        <v>13</v>
      </c>
      <c r="F19950" t="s">
        <v>13</v>
      </c>
      <c r="G19950" t="s">
        <v>59138</v>
      </c>
      <c r="H19950" s="3" t="s">
        <v>59139</v>
      </c>
      <c r="I19950" t="s">
        <v>228</v>
      </c>
      <c r="J19950" t="s">
        <v>59140</v>
      </c>
    </row>
    <row r="19951" spans="1:10" ht="16" x14ac:dyDescent="0.2">
      <c r="A19951" t="s">
        <v>43272</v>
      </c>
      <c r="B19951" t="s">
        <v>59147</v>
      </c>
      <c r="C19951" t="s">
        <v>59148</v>
      </c>
      <c r="D19951">
        <v>3</v>
      </c>
      <c r="E19951" t="s">
        <v>13</v>
      </c>
      <c r="F19951" t="s">
        <v>13</v>
      </c>
      <c r="G19951" t="s">
        <v>59149</v>
      </c>
      <c r="H19951" s="3" t="s">
        <v>59150</v>
      </c>
      <c r="I19951" t="s">
        <v>228</v>
      </c>
      <c r="J19951" t="s">
        <v>43277</v>
      </c>
    </row>
    <row r="19952" spans="1:10" ht="16" x14ac:dyDescent="0.2">
      <c r="A19952" t="s">
        <v>59151</v>
      </c>
      <c r="B19952" t="s">
        <v>59152</v>
      </c>
      <c r="C19952" t="s">
        <v>59153</v>
      </c>
      <c r="D19952">
        <v>2</v>
      </c>
      <c r="E19952" t="s">
        <v>13</v>
      </c>
      <c r="F19952" t="s">
        <v>13</v>
      </c>
      <c r="G19952" t="s">
        <v>59154</v>
      </c>
      <c r="H19952" s="3" t="s">
        <v>59155</v>
      </c>
      <c r="I19952" t="s">
        <v>1489</v>
      </c>
      <c r="J19952" t="s">
        <v>59156</v>
      </c>
    </row>
    <row r="19953" spans="1:10" ht="16" x14ac:dyDescent="0.2">
      <c r="A19953" t="s">
        <v>7901</v>
      </c>
      <c r="B19953" t="s">
        <v>59157</v>
      </c>
      <c r="C19953" t="s">
        <v>59158</v>
      </c>
      <c r="D19953">
        <v>1</v>
      </c>
      <c r="E19953" t="s">
        <v>13</v>
      </c>
      <c r="F19953" t="s">
        <v>13</v>
      </c>
      <c r="G19953" t="s">
        <v>59154</v>
      </c>
      <c r="H19953" s="3" t="s">
        <v>59155</v>
      </c>
      <c r="I19953" t="s">
        <v>1489</v>
      </c>
      <c r="J19953" t="s">
        <v>7906</v>
      </c>
    </row>
    <row r="19954" spans="1:10" ht="16" x14ac:dyDescent="0.2">
      <c r="A19954" t="s">
        <v>59151</v>
      </c>
      <c r="B19954" t="s">
        <v>59159</v>
      </c>
      <c r="C19954" t="s">
        <v>59160</v>
      </c>
      <c r="D19954">
        <v>1</v>
      </c>
      <c r="E19954" t="s">
        <v>13</v>
      </c>
      <c r="F19954" t="s">
        <v>13</v>
      </c>
      <c r="G19954" t="s">
        <v>59154</v>
      </c>
      <c r="H19954" s="3" t="s">
        <v>59155</v>
      </c>
      <c r="I19954" t="s">
        <v>1489</v>
      </c>
      <c r="J19954" t="s">
        <v>59156</v>
      </c>
    </row>
    <row r="19955" spans="1:10" ht="16" x14ac:dyDescent="0.2">
      <c r="A19955" t="s">
        <v>13417</v>
      </c>
      <c r="B19955" t="s">
        <v>59161</v>
      </c>
      <c r="C19955" t="s">
        <v>59162</v>
      </c>
      <c r="D19955">
        <v>1</v>
      </c>
      <c r="E19955" t="s">
        <v>13</v>
      </c>
      <c r="F19955" t="s">
        <v>13</v>
      </c>
      <c r="G19955" t="s">
        <v>59154</v>
      </c>
      <c r="H19955" s="3" t="s">
        <v>59163</v>
      </c>
      <c r="I19955" t="s">
        <v>1489</v>
      </c>
      <c r="J19955" t="s">
        <v>13422</v>
      </c>
    </row>
    <row r="19956" spans="1:10" ht="16" x14ac:dyDescent="0.2">
      <c r="A19956" t="s">
        <v>7920</v>
      </c>
      <c r="B19956" t="s">
        <v>59164</v>
      </c>
      <c r="C19956" t="s">
        <v>59165</v>
      </c>
      <c r="D19956">
        <v>1</v>
      </c>
      <c r="E19956" t="s">
        <v>13</v>
      </c>
      <c r="F19956" t="s">
        <v>13</v>
      </c>
      <c r="G19956" t="s">
        <v>59154</v>
      </c>
      <c r="H19956" s="3" t="s">
        <v>59155</v>
      </c>
      <c r="I19956" t="s">
        <v>1489</v>
      </c>
      <c r="J19956" t="s">
        <v>7924</v>
      </c>
    </row>
    <row r="19957" spans="1:10" ht="16" x14ac:dyDescent="0.2">
      <c r="A19957" t="s">
        <v>7920</v>
      </c>
      <c r="B19957" t="s">
        <v>22227</v>
      </c>
      <c r="C19957" t="s">
        <v>22228</v>
      </c>
      <c r="D19957">
        <v>2</v>
      </c>
      <c r="E19957" t="s">
        <v>13</v>
      </c>
      <c r="F19957" t="s">
        <v>13</v>
      </c>
      <c r="G19957" t="s">
        <v>59154</v>
      </c>
      <c r="H19957" s="3" t="s">
        <v>59155</v>
      </c>
      <c r="I19957" t="s">
        <v>1489</v>
      </c>
      <c r="J19957" t="s">
        <v>7924</v>
      </c>
    </row>
    <row r="19958" spans="1:10" ht="16" x14ac:dyDescent="0.2">
      <c r="A19958" t="s">
        <v>22226</v>
      </c>
      <c r="B19958" t="s">
        <v>59164</v>
      </c>
      <c r="C19958" t="s">
        <v>59165</v>
      </c>
      <c r="D19958">
        <v>1</v>
      </c>
      <c r="E19958" t="s">
        <v>13</v>
      </c>
      <c r="F19958" t="s">
        <v>13</v>
      </c>
      <c r="G19958" t="s">
        <v>59154</v>
      </c>
      <c r="H19958" s="3" t="s">
        <v>59155</v>
      </c>
      <c r="I19958" t="s">
        <v>1489</v>
      </c>
      <c r="J19958" t="s">
        <v>22230</v>
      </c>
    </row>
    <row r="19959" spans="1:10" ht="48" x14ac:dyDescent="0.2">
      <c r="A19959" t="s">
        <v>21510</v>
      </c>
      <c r="B19959" t="s">
        <v>59166</v>
      </c>
      <c r="C19959" t="s">
        <v>59167</v>
      </c>
      <c r="D19959">
        <v>2</v>
      </c>
      <c r="E19959" t="s">
        <v>13</v>
      </c>
      <c r="F19959" t="s">
        <v>13</v>
      </c>
      <c r="G19959" t="s">
        <v>59168</v>
      </c>
      <c r="H19959" s="3" t="s">
        <v>59169</v>
      </c>
      <c r="I19959" t="s">
        <v>1489</v>
      </c>
      <c r="J19959" t="s">
        <v>21514</v>
      </c>
    </row>
    <row r="19960" spans="1:10" ht="16" x14ac:dyDescent="0.2">
      <c r="A19960" t="s">
        <v>57619</v>
      </c>
      <c r="B19960" t="s">
        <v>59170</v>
      </c>
      <c r="C19960" t="s">
        <v>59171</v>
      </c>
      <c r="D19960">
        <v>2</v>
      </c>
      <c r="E19960" t="s">
        <v>730</v>
      </c>
      <c r="F19960" t="s">
        <v>13</v>
      </c>
      <c r="G19960" t="s">
        <v>59172</v>
      </c>
      <c r="H19960" s="3" t="s">
        <v>59173</v>
      </c>
      <c r="I19960" t="s">
        <v>3711</v>
      </c>
      <c r="J19960" t="s">
        <v>57623</v>
      </c>
    </row>
    <row r="19961" spans="1:10" ht="16" x14ac:dyDescent="0.2">
      <c r="A19961" t="s">
        <v>59174</v>
      </c>
      <c r="B19961" t="s">
        <v>59175</v>
      </c>
      <c r="C19961" t="s">
        <v>59176</v>
      </c>
      <c r="D19961">
        <v>3</v>
      </c>
      <c r="E19961" t="s">
        <v>730</v>
      </c>
      <c r="F19961" t="s">
        <v>13</v>
      </c>
      <c r="G19961" t="s">
        <v>59172</v>
      </c>
      <c r="H19961" s="3" t="s">
        <v>59177</v>
      </c>
      <c r="I19961" t="s">
        <v>3711</v>
      </c>
      <c r="J19961" t="s">
        <v>59178</v>
      </c>
    </row>
    <row r="19962" spans="1:10" ht="16" x14ac:dyDescent="0.2">
      <c r="A19962" t="s">
        <v>58216</v>
      </c>
      <c r="B19962" t="s">
        <v>59179</v>
      </c>
      <c r="C19962" t="s">
        <v>59180</v>
      </c>
      <c r="D19962">
        <v>4</v>
      </c>
      <c r="E19962" t="s">
        <v>730</v>
      </c>
      <c r="F19962" t="s">
        <v>13</v>
      </c>
      <c r="G19962" t="s">
        <v>59172</v>
      </c>
      <c r="H19962" s="3" t="s">
        <v>59173</v>
      </c>
      <c r="I19962" t="s">
        <v>3711</v>
      </c>
      <c r="J19962" t="s">
        <v>58221</v>
      </c>
    </row>
    <row r="19963" spans="1:10" ht="16" x14ac:dyDescent="0.2">
      <c r="A19963" t="s">
        <v>57638</v>
      </c>
      <c r="B19963" t="s">
        <v>59181</v>
      </c>
      <c r="C19963" t="s">
        <v>59182</v>
      </c>
      <c r="D19963">
        <v>3</v>
      </c>
      <c r="E19963" t="s">
        <v>730</v>
      </c>
      <c r="F19963" t="s">
        <v>13</v>
      </c>
      <c r="G19963" t="s">
        <v>59172</v>
      </c>
      <c r="H19963" s="3" t="s">
        <v>59183</v>
      </c>
      <c r="I19963" t="s">
        <v>3711</v>
      </c>
      <c r="J19963" t="s">
        <v>57642</v>
      </c>
    </row>
    <row r="19964" spans="1:10" ht="16" x14ac:dyDescent="0.2">
      <c r="A19964" t="s">
        <v>59184</v>
      </c>
      <c r="B19964" t="s">
        <v>59175</v>
      </c>
      <c r="C19964" t="s">
        <v>59176</v>
      </c>
      <c r="D19964">
        <v>2</v>
      </c>
      <c r="E19964" t="s">
        <v>730</v>
      </c>
      <c r="F19964" t="s">
        <v>13</v>
      </c>
      <c r="G19964" t="s">
        <v>59172</v>
      </c>
      <c r="H19964" s="3" t="s">
        <v>59185</v>
      </c>
      <c r="I19964" t="s">
        <v>3711</v>
      </c>
      <c r="J19964" t="s">
        <v>59186</v>
      </c>
    </row>
    <row r="19965" spans="1:10" ht="16" x14ac:dyDescent="0.2">
      <c r="A19965" t="s">
        <v>59187</v>
      </c>
      <c r="B19965" t="s">
        <v>59188</v>
      </c>
      <c r="C19965" t="s">
        <v>59189</v>
      </c>
      <c r="D19965">
        <v>2</v>
      </c>
      <c r="E19965" t="s">
        <v>730</v>
      </c>
      <c r="F19965" t="s">
        <v>13</v>
      </c>
      <c r="G19965" t="s">
        <v>59172</v>
      </c>
      <c r="H19965" s="3" t="s">
        <v>59173</v>
      </c>
      <c r="I19965" t="s">
        <v>3711</v>
      </c>
      <c r="J19965" t="s">
        <v>59190</v>
      </c>
    </row>
    <row r="19966" spans="1:10" ht="32" x14ac:dyDescent="0.2">
      <c r="A19966" t="s">
        <v>59191</v>
      </c>
      <c r="B19966" t="s">
        <v>59192</v>
      </c>
      <c r="C19966" t="s">
        <v>59193</v>
      </c>
      <c r="D19966">
        <v>1</v>
      </c>
      <c r="E19966" t="s">
        <v>730</v>
      </c>
      <c r="F19966" t="s">
        <v>13</v>
      </c>
      <c r="G19966" t="s">
        <v>59172</v>
      </c>
      <c r="H19966" s="3" t="s">
        <v>59194</v>
      </c>
      <c r="I19966" t="s">
        <v>3711</v>
      </c>
      <c r="J19966" t="s">
        <v>59195</v>
      </c>
    </row>
    <row r="19967" spans="1:10" ht="16" x14ac:dyDescent="0.2">
      <c r="A19967" t="s">
        <v>58216</v>
      </c>
      <c r="B19967" t="s">
        <v>59196</v>
      </c>
      <c r="C19967" t="s">
        <v>59197</v>
      </c>
      <c r="D19967">
        <v>1</v>
      </c>
      <c r="E19967" t="s">
        <v>730</v>
      </c>
      <c r="F19967" t="s">
        <v>13</v>
      </c>
      <c r="G19967" t="s">
        <v>59172</v>
      </c>
      <c r="H19967" s="3" t="s">
        <v>59173</v>
      </c>
      <c r="I19967" t="s">
        <v>3711</v>
      </c>
      <c r="J19967" t="s">
        <v>58221</v>
      </c>
    </row>
    <row r="19968" spans="1:10" ht="16" x14ac:dyDescent="0.2">
      <c r="A19968" t="s">
        <v>58216</v>
      </c>
      <c r="B19968" t="s">
        <v>59198</v>
      </c>
      <c r="C19968" t="s">
        <v>59199</v>
      </c>
      <c r="D19968">
        <v>3</v>
      </c>
      <c r="E19968" t="s">
        <v>730</v>
      </c>
      <c r="F19968" t="s">
        <v>13</v>
      </c>
      <c r="G19968" t="s">
        <v>59172</v>
      </c>
      <c r="H19968" s="3" t="s">
        <v>59173</v>
      </c>
      <c r="I19968" t="s">
        <v>3711</v>
      </c>
      <c r="J19968" t="s">
        <v>58221</v>
      </c>
    </row>
    <row r="19969" spans="1:10" ht="16" x14ac:dyDescent="0.2">
      <c r="A19969" t="s">
        <v>25911</v>
      </c>
      <c r="B19969" t="s">
        <v>59200</v>
      </c>
      <c r="C19969" t="s">
        <v>59201</v>
      </c>
      <c r="D19969">
        <v>2</v>
      </c>
      <c r="E19969" t="s">
        <v>13</v>
      </c>
      <c r="F19969" t="s">
        <v>13</v>
      </c>
      <c r="G19969" t="s">
        <v>59202</v>
      </c>
      <c r="H19969" s="3" t="s">
        <v>59203</v>
      </c>
      <c r="I19969" t="s">
        <v>1489</v>
      </c>
      <c r="J19969" t="s">
        <v>25914</v>
      </c>
    </row>
    <row r="19970" spans="1:10" ht="16" x14ac:dyDescent="0.2">
      <c r="A19970" t="s">
        <v>25911</v>
      </c>
      <c r="B19970" t="s">
        <v>59204</v>
      </c>
      <c r="C19970" t="s">
        <v>59205</v>
      </c>
      <c r="D19970">
        <v>5</v>
      </c>
      <c r="E19970" t="s">
        <v>13</v>
      </c>
      <c r="F19970" t="s">
        <v>13</v>
      </c>
      <c r="G19970" t="s">
        <v>59202</v>
      </c>
      <c r="H19970" s="3" t="s">
        <v>59203</v>
      </c>
      <c r="I19970" t="s">
        <v>1489</v>
      </c>
      <c r="J19970" t="s">
        <v>25914</v>
      </c>
    </row>
    <row r="19971" spans="1:10" ht="16" x14ac:dyDescent="0.2">
      <c r="A19971" t="s">
        <v>32901</v>
      </c>
      <c r="B19971" t="s">
        <v>59204</v>
      </c>
      <c r="C19971" t="s">
        <v>59205</v>
      </c>
      <c r="D19971">
        <v>5</v>
      </c>
      <c r="E19971" t="s">
        <v>13</v>
      </c>
      <c r="F19971" t="s">
        <v>13</v>
      </c>
      <c r="G19971" t="s">
        <v>59202</v>
      </c>
      <c r="H19971" s="3" t="s">
        <v>59206</v>
      </c>
      <c r="I19971" t="s">
        <v>1489</v>
      </c>
      <c r="J19971" t="s">
        <v>32902</v>
      </c>
    </row>
    <row r="19972" spans="1:10" ht="16" x14ac:dyDescent="0.2">
      <c r="A19972" t="s">
        <v>21529</v>
      </c>
      <c r="B19972" t="s">
        <v>59204</v>
      </c>
      <c r="C19972" t="s">
        <v>59205</v>
      </c>
      <c r="D19972">
        <v>5</v>
      </c>
      <c r="E19972" t="s">
        <v>13</v>
      </c>
      <c r="F19972" t="s">
        <v>13</v>
      </c>
      <c r="G19972" t="s">
        <v>59202</v>
      </c>
      <c r="H19972" s="3" t="s">
        <v>59207</v>
      </c>
      <c r="I19972" t="s">
        <v>1489</v>
      </c>
      <c r="J19972" t="s">
        <v>21534</v>
      </c>
    </row>
    <row r="19973" spans="1:10" ht="16" x14ac:dyDescent="0.2">
      <c r="A19973" t="s">
        <v>32813</v>
      </c>
      <c r="B19973" t="s">
        <v>21538</v>
      </c>
      <c r="C19973" t="s">
        <v>21539</v>
      </c>
      <c r="D19973">
        <v>1</v>
      </c>
      <c r="E19973" t="s">
        <v>13</v>
      </c>
      <c r="F19973" t="s">
        <v>13</v>
      </c>
      <c r="G19973" t="s">
        <v>59202</v>
      </c>
      <c r="H19973" s="3" t="s">
        <v>59206</v>
      </c>
      <c r="I19973" t="s">
        <v>1489</v>
      </c>
      <c r="J19973" t="s">
        <v>32815</v>
      </c>
    </row>
    <row r="19974" spans="1:10" ht="16" x14ac:dyDescent="0.2">
      <c r="A19974" t="s">
        <v>21529</v>
      </c>
      <c r="B19974" t="s">
        <v>59200</v>
      </c>
      <c r="C19974" t="s">
        <v>59201</v>
      </c>
      <c r="D19974">
        <v>1</v>
      </c>
      <c r="E19974" t="s">
        <v>13</v>
      </c>
      <c r="F19974" t="s">
        <v>13</v>
      </c>
      <c r="G19974" t="s">
        <v>59202</v>
      </c>
      <c r="H19974" s="3" t="s">
        <v>59207</v>
      </c>
      <c r="I19974" t="s">
        <v>1489</v>
      </c>
      <c r="J19974" t="s">
        <v>21534</v>
      </c>
    </row>
    <row r="19975" spans="1:10" ht="16" x14ac:dyDescent="0.2">
      <c r="A19975" t="s">
        <v>25911</v>
      </c>
      <c r="B19975" t="s">
        <v>21538</v>
      </c>
      <c r="C19975" t="s">
        <v>21539</v>
      </c>
      <c r="D19975">
        <v>1</v>
      </c>
      <c r="E19975" t="s">
        <v>13</v>
      </c>
      <c r="F19975" t="s">
        <v>13</v>
      </c>
      <c r="G19975" t="s">
        <v>59202</v>
      </c>
      <c r="H19975" s="3" t="s">
        <v>59203</v>
      </c>
      <c r="I19975" t="s">
        <v>1489</v>
      </c>
      <c r="J19975" t="s">
        <v>25914</v>
      </c>
    </row>
    <row r="19976" spans="1:10" ht="16" x14ac:dyDescent="0.2">
      <c r="A19976" t="s">
        <v>25911</v>
      </c>
      <c r="B19976" t="s">
        <v>21535</v>
      </c>
      <c r="C19976" t="s">
        <v>21536</v>
      </c>
      <c r="D19976">
        <v>4</v>
      </c>
      <c r="E19976" t="s">
        <v>13</v>
      </c>
      <c r="F19976" t="s">
        <v>13</v>
      </c>
      <c r="G19976" t="s">
        <v>59202</v>
      </c>
      <c r="H19976" s="3" t="s">
        <v>59208</v>
      </c>
      <c r="I19976" t="s">
        <v>1489</v>
      </c>
      <c r="J19976" t="s">
        <v>25914</v>
      </c>
    </row>
    <row r="19977" spans="1:10" ht="16" x14ac:dyDescent="0.2">
      <c r="A19977" t="s">
        <v>32901</v>
      </c>
      <c r="B19977" t="s">
        <v>59200</v>
      </c>
      <c r="C19977" t="s">
        <v>59201</v>
      </c>
      <c r="D19977">
        <v>1</v>
      </c>
      <c r="E19977" t="s">
        <v>13</v>
      </c>
      <c r="F19977" t="s">
        <v>13</v>
      </c>
      <c r="G19977" t="s">
        <v>59202</v>
      </c>
      <c r="H19977" s="3" t="s">
        <v>59209</v>
      </c>
      <c r="I19977" t="s">
        <v>1489</v>
      </c>
      <c r="J19977" t="s">
        <v>32902</v>
      </c>
    </row>
    <row r="19978" spans="1:10" ht="16" x14ac:dyDescent="0.2">
      <c r="A19978" t="s">
        <v>32813</v>
      </c>
      <c r="B19978" t="s">
        <v>59204</v>
      </c>
      <c r="C19978" t="s">
        <v>59205</v>
      </c>
      <c r="D19978">
        <v>5</v>
      </c>
      <c r="E19978" t="s">
        <v>13</v>
      </c>
      <c r="F19978" t="s">
        <v>13</v>
      </c>
      <c r="G19978" t="s">
        <v>59202</v>
      </c>
      <c r="H19978" s="3" t="s">
        <v>59206</v>
      </c>
      <c r="I19978" t="s">
        <v>1489</v>
      </c>
      <c r="J19978" t="s">
        <v>32815</v>
      </c>
    </row>
    <row r="19979" spans="1:10" ht="16" x14ac:dyDescent="0.2">
      <c r="A19979" t="s">
        <v>32813</v>
      </c>
      <c r="B19979" t="s">
        <v>59200</v>
      </c>
      <c r="C19979" t="s">
        <v>59201</v>
      </c>
      <c r="D19979">
        <v>2</v>
      </c>
      <c r="E19979" t="s">
        <v>13</v>
      </c>
      <c r="F19979" t="s">
        <v>13</v>
      </c>
      <c r="G19979" t="s">
        <v>59202</v>
      </c>
      <c r="H19979" s="3" t="s">
        <v>59207</v>
      </c>
      <c r="I19979" t="s">
        <v>1489</v>
      </c>
      <c r="J19979" t="s">
        <v>32815</v>
      </c>
    </row>
    <row r="19980" spans="1:10" ht="16" x14ac:dyDescent="0.2">
      <c r="A19980" t="s">
        <v>32901</v>
      </c>
      <c r="B19980" t="s">
        <v>21538</v>
      </c>
      <c r="C19980" t="s">
        <v>21539</v>
      </c>
      <c r="D19980">
        <v>2</v>
      </c>
      <c r="E19980" t="s">
        <v>13</v>
      </c>
      <c r="F19980" t="s">
        <v>13</v>
      </c>
      <c r="G19980" t="s">
        <v>59202</v>
      </c>
      <c r="H19980" s="3" t="s">
        <v>59209</v>
      </c>
      <c r="I19980" t="s">
        <v>1489</v>
      </c>
      <c r="J19980" t="s">
        <v>32902</v>
      </c>
    </row>
    <row r="19981" spans="1:10" ht="16" x14ac:dyDescent="0.2">
      <c r="A19981" t="s">
        <v>32813</v>
      </c>
      <c r="B19981" t="s">
        <v>21535</v>
      </c>
      <c r="C19981" t="s">
        <v>21536</v>
      </c>
      <c r="D19981">
        <v>3</v>
      </c>
      <c r="E19981" t="s">
        <v>13</v>
      </c>
      <c r="F19981" t="s">
        <v>13</v>
      </c>
      <c r="G19981" t="s">
        <v>59202</v>
      </c>
      <c r="H19981" s="3" t="s">
        <v>59206</v>
      </c>
      <c r="I19981" t="s">
        <v>1489</v>
      </c>
      <c r="J19981" t="s">
        <v>32815</v>
      </c>
    </row>
    <row r="19982" spans="1:10" ht="16" x14ac:dyDescent="0.2">
      <c r="A19982" t="s">
        <v>59210</v>
      </c>
      <c r="B19982" t="s">
        <v>59211</v>
      </c>
      <c r="C19982" t="s">
        <v>59212</v>
      </c>
      <c r="D19982">
        <v>6</v>
      </c>
      <c r="E19982" t="s">
        <v>13</v>
      </c>
      <c r="F19982" t="s">
        <v>13</v>
      </c>
      <c r="G19982" t="s">
        <v>59213</v>
      </c>
      <c r="H19982" s="3" t="s">
        <v>59214</v>
      </c>
      <c r="I19982" t="s">
        <v>59215</v>
      </c>
      <c r="J19982" t="s">
        <v>59216</v>
      </c>
    </row>
    <row r="19983" spans="1:10" ht="16" x14ac:dyDescent="0.2">
      <c r="A19983" t="s">
        <v>6678</v>
      </c>
      <c r="B19983" t="s">
        <v>59217</v>
      </c>
      <c r="C19983" t="s">
        <v>59218</v>
      </c>
      <c r="D19983">
        <v>2</v>
      </c>
      <c r="E19983" t="s">
        <v>730</v>
      </c>
      <c r="F19983" t="s">
        <v>13</v>
      </c>
      <c r="G19983" t="s">
        <v>59219</v>
      </c>
      <c r="H19983" s="3" t="s">
        <v>59220</v>
      </c>
      <c r="I19983" t="s">
        <v>3711</v>
      </c>
      <c r="J19983" t="s">
        <v>6682</v>
      </c>
    </row>
    <row r="19984" spans="1:10" ht="32" x14ac:dyDescent="0.2">
      <c r="A19984" t="s">
        <v>59114</v>
      </c>
      <c r="B19984" t="s">
        <v>59221</v>
      </c>
      <c r="C19984" t="s">
        <v>21543</v>
      </c>
      <c r="D19984">
        <v>1</v>
      </c>
      <c r="E19984" t="s">
        <v>13</v>
      </c>
      <c r="F19984" t="s">
        <v>13</v>
      </c>
      <c r="G19984" t="s">
        <v>59222</v>
      </c>
      <c r="H19984" s="3" t="s">
        <v>59223</v>
      </c>
      <c r="I19984" t="s">
        <v>1489</v>
      </c>
      <c r="J19984" t="s">
        <v>59116</v>
      </c>
    </row>
    <row r="19985" spans="1:10" ht="16" x14ac:dyDescent="0.2">
      <c r="A19985" t="s">
        <v>59224</v>
      </c>
      <c r="B19985" t="s">
        <v>15058</v>
      </c>
      <c r="C19985" t="s">
        <v>15059</v>
      </c>
      <c r="D19985">
        <v>1</v>
      </c>
      <c r="E19985" t="s">
        <v>13</v>
      </c>
      <c r="F19985" t="s">
        <v>13</v>
      </c>
      <c r="G19985" t="s">
        <v>59222</v>
      </c>
      <c r="H19985" s="3" t="s">
        <v>59225</v>
      </c>
      <c r="I19985" t="s">
        <v>1489</v>
      </c>
      <c r="J19985" t="s">
        <v>59226</v>
      </c>
    </row>
    <row r="19986" spans="1:10" ht="16" x14ac:dyDescent="0.2">
      <c r="A19986" t="s">
        <v>59114</v>
      </c>
      <c r="B19986" t="s">
        <v>59227</v>
      </c>
      <c r="C19986" t="s">
        <v>59228</v>
      </c>
      <c r="D19986">
        <v>2</v>
      </c>
      <c r="E19986" t="s">
        <v>13</v>
      </c>
      <c r="F19986" t="s">
        <v>13</v>
      </c>
      <c r="G19986" t="s">
        <v>59222</v>
      </c>
      <c r="H19986" s="3" t="s">
        <v>59229</v>
      </c>
      <c r="I19986" t="s">
        <v>1489</v>
      </c>
      <c r="J19986" t="s">
        <v>59116</v>
      </c>
    </row>
    <row r="19987" spans="1:10" ht="32" x14ac:dyDescent="0.2">
      <c r="A19987" t="s">
        <v>43342</v>
      </c>
      <c r="B19987" t="s">
        <v>21547</v>
      </c>
      <c r="C19987" t="s">
        <v>21548</v>
      </c>
      <c r="D19987">
        <v>2</v>
      </c>
      <c r="E19987" t="s">
        <v>13</v>
      </c>
      <c r="F19987" t="s">
        <v>13</v>
      </c>
      <c r="G19987" t="s">
        <v>59222</v>
      </c>
      <c r="H19987" s="3" t="s">
        <v>59230</v>
      </c>
      <c r="I19987" t="s">
        <v>1489</v>
      </c>
      <c r="J19987" t="s">
        <v>43347</v>
      </c>
    </row>
    <row r="19988" spans="1:10" ht="16" x14ac:dyDescent="0.2">
      <c r="A19988" t="s">
        <v>20010</v>
      </c>
      <c r="B19988" t="s">
        <v>59231</v>
      </c>
      <c r="C19988" t="s">
        <v>59232</v>
      </c>
      <c r="D19988">
        <v>1</v>
      </c>
      <c r="E19988" t="s">
        <v>13</v>
      </c>
      <c r="F19988" t="s">
        <v>13</v>
      </c>
      <c r="G19988" t="s">
        <v>59222</v>
      </c>
      <c r="H19988" s="3" t="s">
        <v>59233</v>
      </c>
      <c r="I19988" t="s">
        <v>1489</v>
      </c>
      <c r="J19988" t="s">
        <v>20015</v>
      </c>
    </row>
    <row r="19989" spans="1:10" ht="16" x14ac:dyDescent="0.2">
      <c r="A19989" t="s">
        <v>54214</v>
      </c>
      <c r="B19989" t="s">
        <v>15041</v>
      </c>
      <c r="C19989" t="s">
        <v>15042</v>
      </c>
      <c r="D19989">
        <v>4</v>
      </c>
      <c r="E19989" t="s">
        <v>13</v>
      </c>
      <c r="F19989" t="s">
        <v>13</v>
      </c>
      <c r="G19989" t="s">
        <v>59222</v>
      </c>
      <c r="H19989" s="3" t="s">
        <v>59234</v>
      </c>
      <c r="I19989" t="s">
        <v>1489</v>
      </c>
      <c r="J19989" t="s">
        <v>54215</v>
      </c>
    </row>
    <row r="19990" spans="1:10" ht="16" x14ac:dyDescent="0.2">
      <c r="A19990" t="s">
        <v>21506</v>
      </c>
      <c r="B19990" t="s">
        <v>59235</v>
      </c>
      <c r="C19990" t="s">
        <v>59236</v>
      </c>
      <c r="D19990">
        <v>3</v>
      </c>
      <c r="E19990" t="s">
        <v>13</v>
      </c>
      <c r="F19990" t="s">
        <v>13</v>
      </c>
      <c r="G19990" t="s">
        <v>59222</v>
      </c>
      <c r="H19990" s="3" t="s">
        <v>59237</v>
      </c>
      <c r="I19990" t="s">
        <v>1489</v>
      </c>
      <c r="J19990" t="s">
        <v>21509</v>
      </c>
    </row>
    <row r="19991" spans="1:10" ht="16" x14ac:dyDescent="0.2">
      <c r="A19991" t="s">
        <v>59224</v>
      </c>
      <c r="B19991" t="s">
        <v>15032</v>
      </c>
      <c r="C19991" t="s">
        <v>15033</v>
      </c>
      <c r="D19991">
        <v>2</v>
      </c>
      <c r="E19991" t="s">
        <v>13</v>
      </c>
      <c r="F19991" t="s">
        <v>13</v>
      </c>
      <c r="G19991" t="s">
        <v>59222</v>
      </c>
      <c r="H19991" s="3" t="s">
        <v>59225</v>
      </c>
      <c r="I19991" t="s">
        <v>1489</v>
      </c>
      <c r="J19991" t="s">
        <v>59226</v>
      </c>
    </row>
    <row r="19992" spans="1:10" ht="16" x14ac:dyDescent="0.2">
      <c r="A19992" t="s">
        <v>59238</v>
      </c>
      <c r="B19992" t="s">
        <v>59239</v>
      </c>
      <c r="C19992" t="s">
        <v>59240</v>
      </c>
      <c r="D19992">
        <v>2</v>
      </c>
      <c r="E19992" t="s">
        <v>13</v>
      </c>
      <c r="F19992" t="s">
        <v>13</v>
      </c>
      <c r="G19992" t="s">
        <v>59222</v>
      </c>
      <c r="H19992" s="3" t="s">
        <v>59233</v>
      </c>
      <c r="I19992" t="s">
        <v>1489</v>
      </c>
      <c r="J19992" t="s">
        <v>59241</v>
      </c>
    </row>
    <row r="19993" spans="1:10" ht="32" x14ac:dyDescent="0.2">
      <c r="A19993" t="s">
        <v>59242</v>
      </c>
      <c r="B19993" t="s">
        <v>59243</v>
      </c>
      <c r="C19993" t="s">
        <v>59244</v>
      </c>
      <c r="D19993">
        <v>1</v>
      </c>
      <c r="E19993" t="s">
        <v>13</v>
      </c>
      <c r="F19993" t="s">
        <v>13</v>
      </c>
      <c r="G19993" t="s">
        <v>59222</v>
      </c>
      <c r="H19993" s="3" t="s">
        <v>59245</v>
      </c>
      <c r="I19993" t="s">
        <v>1489</v>
      </c>
      <c r="J19993" t="s">
        <v>59246</v>
      </c>
    </row>
    <row r="19994" spans="1:10" ht="48" x14ac:dyDescent="0.2">
      <c r="A19994" t="s">
        <v>20010</v>
      </c>
      <c r="B19994" t="s">
        <v>59247</v>
      </c>
      <c r="C19994" t="s">
        <v>59248</v>
      </c>
      <c r="D19994">
        <v>2</v>
      </c>
      <c r="E19994" t="s">
        <v>13</v>
      </c>
      <c r="F19994" t="s">
        <v>13</v>
      </c>
      <c r="G19994" t="s">
        <v>59222</v>
      </c>
      <c r="H19994" s="3" t="s">
        <v>59249</v>
      </c>
      <c r="I19994" t="s">
        <v>1489</v>
      </c>
      <c r="J19994" t="s">
        <v>20015</v>
      </c>
    </row>
    <row r="19995" spans="1:10" ht="32" x14ac:dyDescent="0.2">
      <c r="A19995" t="s">
        <v>59250</v>
      </c>
      <c r="B19995" t="s">
        <v>15032</v>
      </c>
      <c r="C19995" t="s">
        <v>15033</v>
      </c>
      <c r="D19995">
        <v>2</v>
      </c>
      <c r="E19995" t="s">
        <v>13</v>
      </c>
      <c r="F19995" t="s">
        <v>13</v>
      </c>
      <c r="G19995" t="s">
        <v>59222</v>
      </c>
      <c r="H19995" s="3" t="s">
        <v>59251</v>
      </c>
      <c r="I19995" t="s">
        <v>1489</v>
      </c>
      <c r="J19995" t="s">
        <v>59252</v>
      </c>
    </row>
    <row r="19996" spans="1:10" ht="16" x14ac:dyDescent="0.2">
      <c r="A19996" t="s">
        <v>59253</v>
      </c>
      <c r="B19996" t="s">
        <v>59254</v>
      </c>
      <c r="C19996" t="s">
        <v>59255</v>
      </c>
      <c r="D19996">
        <v>2</v>
      </c>
      <c r="E19996" t="s">
        <v>13</v>
      </c>
      <c r="F19996" t="s">
        <v>13</v>
      </c>
      <c r="G19996" t="s">
        <v>59222</v>
      </c>
      <c r="H19996" s="3" t="s">
        <v>59256</v>
      </c>
      <c r="I19996" t="s">
        <v>1489</v>
      </c>
      <c r="J19996" t="s">
        <v>59257</v>
      </c>
    </row>
    <row r="19997" spans="1:10" ht="16" x14ac:dyDescent="0.2">
      <c r="A19997" t="s">
        <v>59224</v>
      </c>
      <c r="B19997" t="s">
        <v>15053</v>
      </c>
      <c r="C19997" t="s">
        <v>15054</v>
      </c>
      <c r="D19997">
        <v>3</v>
      </c>
      <c r="E19997" t="s">
        <v>13</v>
      </c>
      <c r="F19997" t="s">
        <v>13</v>
      </c>
      <c r="G19997" t="s">
        <v>59222</v>
      </c>
      <c r="H19997" s="3" t="s">
        <v>59225</v>
      </c>
      <c r="I19997" t="s">
        <v>1489</v>
      </c>
      <c r="J19997" t="s">
        <v>59226</v>
      </c>
    </row>
    <row r="19998" spans="1:10" ht="32" x14ac:dyDescent="0.2">
      <c r="A19998" t="s">
        <v>59250</v>
      </c>
      <c r="B19998" t="s">
        <v>15053</v>
      </c>
      <c r="C19998" t="s">
        <v>15054</v>
      </c>
      <c r="D19998">
        <v>3</v>
      </c>
      <c r="E19998" t="s">
        <v>13</v>
      </c>
      <c r="F19998" t="s">
        <v>13</v>
      </c>
      <c r="G19998" t="s">
        <v>59222</v>
      </c>
      <c r="H19998" s="3" t="s">
        <v>59251</v>
      </c>
      <c r="I19998" t="s">
        <v>1489</v>
      </c>
      <c r="J19998" t="s">
        <v>59252</v>
      </c>
    </row>
    <row r="19999" spans="1:10" ht="16" x14ac:dyDescent="0.2">
      <c r="A19999" t="s">
        <v>15063</v>
      </c>
      <c r="B19999" t="s">
        <v>59258</v>
      </c>
      <c r="C19999" t="s">
        <v>59259</v>
      </c>
      <c r="D19999">
        <v>2</v>
      </c>
      <c r="E19999" t="s">
        <v>13</v>
      </c>
      <c r="F19999" t="s">
        <v>13</v>
      </c>
      <c r="G19999" t="s">
        <v>59222</v>
      </c>
      <c r="H19999" s="3" t="s">
        <v>59234</v>
      </c>
      <c r="I19999" t="s">
        <v>1489</v>
      </c>
      <c r="J19999" t="s">
        <v>15066</v>
      </c>
    </row>
    <row r="20000" spans="1:10" ht="32" x14ac:dyDescent="0.2">
      <c r="A20000" t="s">
        <v>43342</v>
      </c>
      <c r="B20000" t="s">
        <v>59221</v>
      </c>
      <c r="C20000" t="s">
        <v>21543</v>
      </c>
      <c r="D20000">
        <v>1</v>
      </c>
      <c r="E20000" t="s">
        <v>13</v>
      </c>
      <c r="F20000" t="s">
        <v>13</v>
      </c>
      <c r="G20000" t="s">
        <v>59222</v>
      </c>
      <c r="H20000" s="3" t="s">
        <v>59260</v>
      </c>
      <c r="I20000" t="s">
        <v>3711</v>
      </c>
      <c r="J20000" t="s">
        <v>43347</v>
      </c>
    </row>
    <row r="20001" spans="1:10" ht="16" x14ac:dyDescent="0.2">
      <c r="A20001" t="s">
        <v>59261</v>
      </c>
      <c r="B20001" t="s">
        <v>59239</v>
      </c>
      <c r="C20001" t="s">
        <v>59240</v>
      </c>
      <c r="D20001">
        <v>1</v>
      </c>
      <c r="E20001" t="s">
        <v>13</v>
      </c>
      <c r="F20001" t="s">
        <v>13</v>
      </c>
      <c r="G20001" t="s">
        <v>59222</v>
      </c>
      <c r="H20001" s="3" t="s">
        <v>59233</v>
      </c>
      <c r="I20001" t="s">
        <v>1489</v>
      </c>
      <c r="J20001" t="s">
        <v>59241</v>
      </c>
    </row>
    <row r="20002" spans="1:10" ht="32" x14ac:dyDescent="0.2">
      <c r="A20002" t="s">
        <v>59242</v>
      </c>
      <c r="B20002" t="s">
        <v>59262</v>
      </c>
      <c r="C20002" t="s">
        <v>59263</v>
      </c>
      <c r="D20002">
        <v>2</v>
      </c>
      <c r="E20002" t="s">
        <v>13</v>
      </c>
      <c r="F20002" t="s">
        <v>13</v>
      </c>
      <c r="G20002" t="s">
        <v>59222</v>
      </c>
      <c r="H20002" s="3" t="s">
        <v>59245</v>
      </c>
      <c r="I20002" t="s">
        <v>1489</v>
      </c>
      <c r="J20002" t="s">
        <v>59246</v>
      </c>
    </row>
    <row r="20003" spans="1:10" ht="32" x14ac:dyDescent="0.2">
      <c r="A20003" t="s">
        <v>38378</v>
      </c>
      <c r="B20003" t="s">
        <v>59221</v>
      </c>
      <c r="C20003" t="s">
        <v>21543</v>
      </c>
      <c r="D20003">
        <v>2</v>
      </c>
      <c r="E20003" t="s">
        <v>13</v>
      </c>
      <c r="F20003" t="s">
        <v>13</v>
      </c>
      <c r="G20003" t="s">
        <v>59222</v>
      </c>
      <c r="H20003" s="3" t="s">
        <v>59264</v>
      </c>
      <c r="I20003" t="s">
        <v>1489</v>
      </c>
      <c r="J20003" t="s">
        <v>38381</v>
      </c>
    </row>
    <row r="20004" spans="1:10" ht="16" x14ac:dyDescent="0.2">
      <c r="A20004" t="s">
        <v>59250</v>
      </c>
      <c r="B20004" t="s">
        <v>15058</v>
      </c>
      <c r="C20004" t="s">
        <v>15059</v>
      </c>
      <c r="D20004">
        <v>1</v>
      </c>
      <c r="E20004" t="s">
        <v>13</v>
      </c>
      <c r="F20004" t="s">
        <v>13</v>
      </c>
      <c r="G20004" t="s">
        <v>59222</v>
      </c>
      <c r="H20004" s="3" t="s">
        <v>59265</v>
      </c>
      <c r="I20004" t="s">
        <v>1489</v>
      </c>
      <c r="J20004" t="s">
        <v>59252</v>
      </c>
    </row>
    <row r="20005" spans="1:10" ht="16" x14ac:dyDescent="0.2">
      <c r="A20005" t="s">
        <v>59266</v>
      </c>
      <c r="B20005" t="s">
        <v>59267</v>
      </c>
      <c r="C20005" t="s">
        <v>59268</v>
      </c>
      <c r="D20005">
        <v>1</v>
      </c>
      <c r="E20005" t="s">
        <v>1246</v>
      </c>
      <c r="F20005" t="s">
        <v>13</v>
      </c>
      <c r="G20005" t="s">
        <v>59269</v>
      </c>
      <c r="H20005" s="3" t="s">
        <v>59270</v>
      </c>
      <c r="I20005" t="s">
        <v>228</v>
      </c>
      <c r="J20005" t="s">
        <v>59271</v>
      </c>
    </row>
    <row r="20006" spans="1:10" ht="16" x14ac:dyDescent="0.2">
      <c r="A20006" t="s">
        <v>59272</v>
      </c>
      <c r="B20006" t="s">
        <v>59273</v>
      </c>
      <c r="C20006" t="s">
        <v>59274</v>
      </c>
      <c r="D20006">
        <v>1</v>
      </c>
      <c r="E20006" t="s">
        <v>1246</v>
      </c>
      <c r="F20006" t="s">
        <v>13</v>
      </c>
      <c r="G20006" t="s">
        <v>59269</v>
      </c>
      <c r="H20006" s="3" t="s">
        <v>59275</v>
      </c>
      <c r="I20006" t="s">
        <v>228</v>
      </c>
      <c r="J20006" t="s">
        <v>59276</v>
      </c>
    </row>
    <row r="20007" spans="1:10" ht="16" x14ac:dyDescent="0.2">
      <c r="A20007" t="s">
        <v>59277</v>
      </c>
      <c r="B20007" t="s">
        <v>59278</v>
      </c>
      <c r="C20007" t="s">
        <v>59279</v>
      </c>
      <c r="D20007">
        <v>6</v>
      </c>
      <c r="E20007" t="s">
        <v>1246</v>
      </c>
      <c r="F20007" t="s">
        <v>13</v>
      </c>
      <c r="G20007" t="s">
        <v>59269</v>
      </c>
      <c r="H20007" s="3" t="s">
        <v>59275</v>
      </c>
      <c r="I20007" t="s">
        <v>228</v>
      </c>
      <c r="J20007" t="s">
        <v>59280</v>
      </c>
    </row>
    <row r="20008" spans="1:10" ht="16" x14ac:dyDescent="0.2">
      <c r="A20008" t="s">
        <v>59281</v>
      </c>
      <c r="B20008" t="s">
        <v>59282</v>
      </c>
      <c r="C20008" t="s">
        <v>59283</v>
      </c>
      <c r="D20008">
        <v>1</v>
      </c>
      <c r="E20008" t="s">
        <v>1246</v>
      </c>
      <c r="F20008" t="s">
        <v>13</v>
      </c>
      <c r="G20008" t="s">
        <v>59269</v>
      </c>
      <c r="H20008" s="3" t="s">
        <v>59284</v>
      </c>
      <c r="I20008" t="s">
        <v>228</v>
      </c>
      <c r="J20008" t="s">
        <v>59285</v>
      </c>
    </row>
    <row r="20009" spans="1:10" ht="16" x14ac:dyDescent="0.2">
      <c r="A20009" t="s">
        <v>59277</v>
      </c>
      <c r="B20009" t="s">
        <v>59286</v>
      </c>
      <c r="C20009" t="s">
        <v>59287</v>
      </c>
      <c r="D20009">
        <v>10</v>
      </c>
      <c r="E20009" t="s">
        <v>1246</v>
      </c>
      <c r="F20009" t="s">
        <v>13</v>
      </c>
      <c r="G20009" t="s">
        <v>59269</v>
      </c>
      <c r="H20009" s="3" t="s">
        <v>59275</v>
      </c>
      <c r="I20009" t="s">
        <v>228</v>
      </c>
      <c r="J20009" t="s">
        <v>59280</v>
      </c>
    </row>
    <row r="20010" spans="1:10" ht="16" x14ac:dyDescent="0.2">
      <c r="A20010" t="s">
        <v>59266</v>
      </c>
      <c r="B20010" t="s">
        <v>59288</v>
      </c>
      <c r="C20010" t="s">
        <v>59289</v>
      </c>
      <c r="D20010">
        <v>2</v>
      </c>
      <c r="E20010" t="s">
        <v>1246</v>
      </c>
      <c r="F20010" t="s">
        <v>13</v>
      </c>
      <c r="G20010" t="s">
        <v>59269</v>
      </c>
      <c r="H20010" s="3" t="s">
        <v>59290</v>
      </c>
      <c r="I20010" t="s">
        <v>228</v>
      </c>
      <c r="J20010" t="s">
        <v>59271</v>
      </c>
    </row>
    <row r="20011" spans="1:10" ht="16" x14ac:dyDescent="0.2">
      <c r="A20011" t="s">
        <v>59291</v>
      </c>
      <c r="B20011" t="s">
        <v>59292</v>
      </c>
      <c r="C20011" t="s">
        <v>59293</v>
      </c>
      <c r="D20011">
        <v>2</v>
      </c>
      <c r="E20011" t="s">
        <v>1246</v>
      </c>
      <c r="F20011" t="s">
        <v>13</v>
      </c>
      <c r="G20011" t="s">
        <v>59269</v>
      </c>
      <c r="H20011" s="3" t="s">
        <v>59294</v>
      </c>
      <c r="I20011" t="s">
        <v>228</v>
      </c>
      <c r="J20011" t="s">
        <v>59295</v>
      </c>
    </row>
    <row r="20012" spans="1:10" ht="16" x14ac:dyDescent="0.2">
      <c r="A20012" t="s">
        <v>59281</v>
      </c>
      <c r="B20012" t="s">
        <v>59296</v>
      </c>
      <c r="C20012" t="s">
        <v>59297</v>
      </c>
      <c r="D20012">
        <v>4</v>
      </c>
      <c r="E20012" t="s">
        <v>1246</v>
      </c>
      <c r="F20012" t="s">
        <v>13</v>
      </c>
      <c r="G20012" t="s">
        <v>59269</v>
      </c>
      <c r="H20012" s="3" t="s">
        <v>59284</v>
      </c>
      <c r="I20012" t="s">
        <v>228</v>
      </c>
      <c r="J20012" t="s">
        <v>59285</v>
      </c>
    </row>
    <row r="20013" spans="1:10" ht="16" x14ac:dyDescent="0.2">
      <c r="A20013" t="s">
        <v>264</v>
      </c>
      <c r="B20013" t="s">
        <v>59298</v>
      </c>
      <c r="C20013" t="s">
        <v>59299</v>
      </c>
      <c r="D20013">
        <v>8</v>
      </c>
      <c r="E20013" t="s">
        <v>1246</v>
      </c>
      <c r="F20013" t="s">
        <v>13</v>
      </c>
      <c r="G20013" t="s">
        <v>59269</v>
      </c>
      <c r="H20013" s="3" t="s">
        <v>59300</v>
      </c>
      <c r="I20013" t="s">
        <v>228</v>
      </c>
      <c r="J20013" t="s">
        <v>270</v>
      </c>
    </row>
    <row r="20014" spans="1:10" ht="16" x14ac:dyDescent="0.2">
      <c r="A20014" t="s">
        <v>59281</v>
      </c>
      <c r="B20014" t="s">
        <v>59301</v>
      </c>
      <c r="C20014" t="s">
        <v>59302</v>
      </c>
      <c r="D20014">
        <v>3</v>
      </c>
      <c r="E20014" t="s">
        <v>1246</v>
      </c>
      <c r="F20014" t="s">
        <v>13</v>
      </c>
      <c r="G20014" t="s">
        <v>59269</v>
      </c>
      <c r="H20014" s="3" t="s">
        <v>59284</v>
      </c>
      <c r="I20014" t="s">
        <v>228</v>
      </c>
      <c r="J20014" t="s">
        <v>59285</v>
      </c>
    </row>
    <row r="20015" spans="1:10" ht="16" x14ac:dyDescent="0.2">
      <c r="A20015" t="s">
        <v>59291</v>
      </c>
      <c r="B20015" t="s">
        <v>59303</v>
      </c>
      <c r="C20015" t="s">
        <v>59304</v>
      </c>
      <c r="D20015">
        <v>1</v>
      </c>
      <c r="E20015" t="s">
        <v>1246</v>
      </c>
      <c r="F20015" t="s">
        <v>13</v>
      </c>
      <c r="G20015" t="s">
        <v>59269</v>
      </c>
      <c r="H20015" s="3" t="s">
        <v>59294</v>
      </c>
      <c r="I20015" t="s">
        <v>228</v>
      </c>
      <c r="J20015" t="s">
        <v>59295</v>
      </c>
    </row>
    <row r="20016" spans="1:10" ht="16" x14ac:dyDescent="0.2">
      <c r="A20016" t="s">
        <v>59277</v>
      </c>
      <c r="B20016" t="s">
        <v>59305</v>
      </c>
      <c r="C20016" t="s">
        <v>59306</v>
      </c>
      <c r="D20016">
        <v>5</v>
      </c>
      <c r="E20016" t="s">
        <v>1246</v>
      </c>
      <c r="F20016" t="s">
        <v>13</v>
      </c>
      <c r="G20016" t="s">
        <v>59269</v>
      </c>
      <c r="H20016" s="3" t="s">
        <v>59275</v>
      </c>
      <c r="I20016" t="s">
        <v>228</v>
      </c>
      <c r="J20016" t="s">
        <v>59280</v>
      </c>
    </row>
    <row r="20017" spans="1:10" ht="16" x14ac:dyDescent="0.2">
      <c r="A20017" t="s">
        <v>59281</v>
      </c>
      <c r="B20017" t="s">
        <v>59298</v>
      </c>
      <c r="C20017" t="s">
        <v>59299</v>
      </c>
      <c r="D20017">
        <v>5</v>
      </c>
      <c r="E20017" t="s">
        <v>1246</v>
      </c>
      <c r="F20017" t="s">
        <v>13</v>
      </c>
      <c r="G20017" t="s">
        <v>59269</v>
      </c>
      <c r="H20017" s="3" t="s">
        <v>59284</v>
      </c>
      <c r="I20017" t="s">
        <v>228</v>
      </c>
      <c r="J20017" t="s">
        <v>59285</v>
      </c>
    </row>
    <row r="20018" spans="1:10" ht="16" x14ac:dyDescent="0.2">
      <c r="A20018" t="s">
        <v>59277</v>
      </c>
      <c r="B20018" t="s">
        <v>59282</v>
      </c>
      <c r="C20018" t="s">
        <v>59283</v>
      </c>
      <c r="D20018">
        <v>1</v>
      </c>
      <c r="E20018" t="s">
        <v>1246</v>
      </c>
      <c r="F20018" t="s">
        <v>13</v>
      </c>
      <c r="G20018" t="s">
        <v>59269</v>
      </c>
      <c r="H20018" s="3" t="s">
        <v>59275</v>
      </c>
      <c r="I20018" t="s">
        <v>228</v>
      </c>
      <c r="J20018" t="s">
        <v>59280</v>
      </c>
    </row>
    <row r="20019" spans="1:10" ht="16" x14ac:dyDescent="0.2">
      <c r="A20019" t="s">
        <v>59277</v>
      </c>
      <c r="B20019" t="s">
        <v>59307</v>
      </c>
      <c r="C20019" t="s">
        <v>59308</v>
      </c>
      <c r="D20019">
        <v>7</v>
      </c>
      <c r="E20019" t="s">
        <v>1246</v>
      </c>
      <c r="F20019" t="s">
        <v>13</v>
      </c>
      <c r="G20019" t="s">
        <v>59269</v>
      </c>
      <c r="H20019" s="3" t="s">
        <v>59275</v>
      </c>
      <c r="I20019" t="s">
        <v>228</v>
      </c>
      <c r="J20019" t="s">
        <v>59280</v>
      </c>
    </row>
    <row r="20020" spans="1:10" ht="16" x14ac:dyDescent="0.2">
      <c r="A20020" t="s">
        <v>264</v>
      </c>
      <c r="B20020" t="s">
        <v>59309</v>
      </c>
      <c r="C20020" t="s">
        <v>59310</v>
      </c>
      <c r="D20020">
        <v>9</v>
      </c>
      <c r="E20020" t="s">
        <v>1246</v>
      </c>
      <c r="F20020" t="s">
        <v>13</v>
      </c>
      <c r="G20020" t="s">
        <v>59269</v>
      </c>
      <c r="H20020" s="3" t="s">
        <v>59300</v>
      </c>
      <c r="I20020" t="s">
        <v>228</v>
      </c>
      <c r="J20020" t="s">
        <v>270</v>
      </c>
    </row>
    <row r="20021" spans="1:10" ht="16" x14ac:dyDescent="0.2">
      <c r="A20021" t="s">
        <v>264</v>
      </c>
      <c r="B20021" t="s">
        <v>59311</v>
      </c>
      <c r="C20021" t="s">
        <v>59312</v>
      </c>
      <c r="D20021">
        <v>7</v>
      </c>
      <c r="E20021" t="s">
        <v>1246</v>
      </c>
      <c r="F20021" t="s">
        <v>13</v>
      </c>
      <c r="G20021" t="s">
        <v>59269</v>
      </c>
      <c r="H20021" s="3" t="s">
        <v>59300</v>
      </c>
      <c r="I20021" t="s">
        <v>228</v>
      </c>
      <c r="J20021" t="s">
        <v>270</v>
      </c>
    </row>
    <row r="20022" spans="1:10" ht="16" x14ac:dyDescent="0.2">
      <c r="A20022" t="s">
        <v>59272</v>
      </c>
      <c r="B20022" t="s">
        <v>59313</v>
      </c>
      <c r="C20022" t="s">
        <v>59314</v>
      </c>
      <c r="D20022">
        <v>3</v>
      </c>
      <c r="E20022" t="s">
        <v>1246</v>
      </c>
      <c r="F20022" t="s">
        <v>13</v>
      </c>
      <c r="G20022" t="s">
        <v>59269</v>
      </c>
      <c r="H20022" s="3" t="s">
        <v>59284</v>
      </c>
      <c r="I20022" t="s">
        <v>228</v>
      </c>
      <c r="J20022" t="s">
        <v>59276</v>
      </c>
    </row>
    <row r="20023" spans="1:10" ht="16" x14ac:dyDescent="0.2">
      <c r="A20023" t="s">
        <v>58779</v>
      </c>
      <c r="B20023" t="s">
        <v>59315</v>
      </c>
      <c r="C20023" t="s">
        <v>59316</v>
      </c>
      <c r="D20023">
        <v>3</v>
      </c>
      <c r="E20023" t="s">
        <v>1246</v>
      </c>
      <c r="F20023" t="s">
        <v>13</v>
      </c>
      <c r="G20023" t="s">
        <v>59269</v>
      </c>
      <c r="H20023" s="3" t="s">
        <v>59317</v>
      </c>
      <c r="I20023" t="s">
        <v>228</v>
      </c>
      <c r="J20023" t="s">
        <v>58782</v>
      </c>
    </row>
    <row r="20024" spans="1:10" ht="16" x14ac:dyDescent="0.2">
      <c r="A20024" t="s">
        <v>59277</v>
      </c>
      <c r="B20024" t="s">
        <v>59318</v>
      </c>
      <c r="C20024" t="s">
        <v>59319</v>
      </c>
      <c r="D20024">
        <v>8</v>
      </c>
      <c r="E20024" t="s">
        <v>1246</v>
      </c>
      <c r="F20024" t="s">
        <v>13</v>
      </c>
      <c r="G20024" t="s">
        <v>59269</v>
      </c>
      <c r="H20024" s="3" t="s">
        <v>59275</v>
      </c>
      <c r="I20024" t="s">
        <v>228</v>
      </c>
      <c r="J20024" t="s">
        <v>59280</v>
      </c>
    </row>
    <row r="20025" spans="1:10" ht="16" x14ac:dyDescent="0.2">
      <c r="A20025" t="s">
        <v>59277</v>
      </c>
      <c r="B20025" t="s">
        <v>59320</v>
      </c>
      <c r="C20025" t="s">
        <v>59321</v>
      </c>
      <c r="D20025">
        <v>3</v>
      </c>
      <c r="E20025" t="s">
        <v>1246</v>
      </c>
      <c r="F20025" t="s">
        <v>13</v>
      </c>
      <c r="G20025" t="s">
        <v>59269</v>
      </c>
      <c r="H20025" s="3" t="s">
        <v>59275</v>
      </c>
      <c r="I20025" t="s">
        <v>228</v>
      </c>
      <c r="J20025" t="s">
        <v>59280</v>
      </c>
    </row>
    <row r="20026" spans="1:10" ht="16" x14ac:dyDescent="0.2">
      <c r="A20026" t="s">
        <v>59272</v>
      </c>
      <c r="B20026" t="s">
        <v>59322</v>
      </c>
      <c r="C20026" t="s">
        <v>59323</v>
      </c>
      <c r="D20026">
        <v>4</v>
      </c>
      <c r="E20026" t="s">
        <v>1246</v>
      </c>
      <c r="F20026" t="s">
        <v>13</v>
      </c>
      <c r="G20026" t="s">
        <v>59269</v>
      </c>
      <c r="H20026" s="3" t="s">
        <v>59324</v>
      </c>
      <c r="I20026" t="s">
        <v>228</v>
      </c>
      <c r="J20026" t="s">
        <v>59276</v>
      </c>
    </row>
    <row r="20027" spans="1:10" ht="16" x14ac:dyDescent="0.2">
      <c r="A20027" t="s">
        <v>59281</v>
      </c>
      <c r="B20027" t="s">
        <v>59325</v>
      </c>
      <c r="C20027" t="s">
        <v>59326</v>
      </c>
      <c r="D20027">
        <v>2</v>
      </c>
      <c r="E20027" t="s">
        <v>1246</v>
      </c>
      <c r="F20027" t="s">
        <v>13</v>
      </c>
      <c r="G20027" t="s">
        <v>59269</v>
      </c>
      <c r="H20027" s="3" t="s">
        <v>59284</v>
      </c>
      <c r="I20027" t="s">
        <v>228</v>
      </c>
      <c r="J20027" t="s">
        <v>59285</v>
      </c>
    </row>
    <row r="20028" spans="1:10" ht="32" x14ac:dyDescent="0.2">
      <c r="A20028" t="s">
        <v>59272</v>
      </c>
      <c r="B20028" t="s">
        <v>59327</v>
      </c>
      <c r="C20028" t="s">
        <v>59328</v>
      </c>
      <c r="D20028">
        <v>2</v>
      </c>
      <c r="E20028" t="s">
        <v>1246</v>
      </c>
      <c r="F20028" t="s">
        <v>13</v>
      </c>
      <c r="G20028" t="s">
        <v>59269</v>
      </c>
      <c r="H20028" s="3" t="s">
        <v>59329</v>
      </c>
      <c r="I20028" t="s">
        <v>228</v>
      </c>
      <c r="J20028" t="s">
        <v>59276</v>
      </c>
    </row>
    <row r="20029" spans="1:10" ht="16" x14ac:dyDescent="0.2">
      <c r="A20029" t="s">
        <v>264</v>
      </c>
      <c r="B20029" t="s">
        <v>59330</v>
      </c>
      <c r="C20029" t="s">
        <v>59331</v>
      </c>
      <c r="D20029">
        <v>4</v>
      </c>
      <c r="E20029" t="s">
        <v>1246</v>
      </c>
      <c r="F20029" t="s">
        <v>13</v>
      </c>
      <c r="G20029" t="s">
        <v>59269</v>
      </c>
      <c r="H20029" s="3" t="s">
        <v>59300</v>
      </c>
      <c r="I20029" t="s">
        <v>228</v>
      </c>
      <c r="J20029" t="s">
        <v>270</v>
      </c>
    </row>
    <row r="20030" spans="1:10" ht="16" x14ac:dyDescent="0.2">
      <c r="A20030" t="s">
        <v>59332</v>
      </c>
      <c r="B20030" t="s">
        <v>59333</v>
      </c>
      <c r="C20030" t="s">
        <v>59334</v>
      </c>
      <c r="D20030">
        <v>4</v>
      </c>
      <c r="E20030" t="s">
        <v>1246</v>
      </c>
      <c r="F20030" t="s">
        <v>13</v>
      </c>
      <c r="G20030" t="s">
        <v>59269</v>
      </c>
      <c r="H20030" s="3" t="s">
        <v>59335</v>
      </c>
      <c r="I20030" t="s">
        <v>228</v>
      </c>
      <c r="J20030" t="s">
        <v>59336</v>
      </c>
    </row>
    <row r="20031" spans="1:10" ht="16" x14ac:dyDescent="0.2">
      <c r="A20031" t="s">
        <v>59277</v>
      </c>
      <c r="B20031" t="s">
        <v>59337</v>
      </c>
      <c r="C20031" t="s">
        <v>59338</v>
      </c>
      <c r="D20031">
        <v>4</v>
      </c>
      <c r="E20031" t="s">
        <v>1246</v>
      </c>
      <c r="F20031" t="s">
        <v>13</v>
      </c>
      <c r="G20031" t="s">
        <v>59269</v>
      </c>
      <c r="H20031" s="3" t="s">
        <v>59275</v>
      </c>
      <c r="I20031" t="s">
        <v>228</v>
      </c>
      <c r="J20031" t="s">
        <v>59280</v>
      </c>
    </row>
    <row r="20032" spans="1:10" ht="16" x14ac:dyDescent="0.2">
      <c r="A20032" t="s">
        <v>264</v>
      </c>
      <c r="B20032" t="s">
        <v>59339</v>
      </c>
      <c r="C20032" t="s">
        <v>59340</v>
      </c>
      <c r="D20032">
        <v>5</v>
      </c>
      <c r="E20032" t="s">
        <v>1246</v>
      </c>
      <c r="F20032" t="s">
        <v>13</v>
      </c>
      <c r="G20032" t="s">
        <v>59269</v>
      </c>
      <c r="H20032" s="3" t="s">
        <v>59300</v>
      </c>
      <c r="I20032" t="s">
        <v>228</v>
      </c>
      <c r="J20032" t="s">
        <v>270</v>
      </c>
    </row>
    <row r="20033" spans="1:10" ht="32" x14ac:dyDescent="0.2">
      <c r="A20033" t="s">
        <v>59332</v>
      </c>
      <c r="B20033" t="s">
        <v>59341</v>
      </c>
      <c r="C20033" t="s">
        <v>59342</v>
      </c>
      <c r="D20033">
        <v>3</v>
      </c>
      <c r="E20033" t="s">
        <v>1246</v>
      </c>
      <c r="F20033" t="s">
        <v>13</v>
      </c>
      <c r="G20033" t="s">
        <v>59269</v>
      </c>
      <c r="H20033" s="3" t="s">
        <v>59343</v>
      </c>
      <c r="I20033" t="s">
        <v>228</v>
      </c>
      <c r="J20033" t="s">
        <v>59336</v>
      </c>
    </row>
    <row r="20034" spans="1:10" ht="16" x14ac:dyDescent="0.2">
      <c r="A20034" t="s">
        <v>59332</v>
      </c>
      <c r="B20034" t="s">
        <v>59344</v>
      </c>
      <c r="C20034" t="s">
        <v>59345</v>
      </c>
      <c r="D20034">
        <v>2</v>
      </c>
      <c r="E20034" t="s">
        <v>1246</v>
      </c>
      <c r="F20034" t="s">
        <v>13</v>
      </c>
      <c r="G20034" t="s">
        <v>59269</v>
      </c>
      <c r="H20034" s="3" t="s">
        <v>59275</v>
      </c>
      <c r="I20034" t="s">
        <v>228</v>
      </c>
      <c r="J20034" t="s">
        <v>59336</v>
      </c>
    </row>
    <row r="20035" spans="1:10" ht="16" x14ac:dyDescent="0.2">
      <c r="A20035" t="s">
        <v>264</v>
      </c>
      <c r="B20035" t="s">
        <v>59346</v>
      </c>
      <c r="C20035" t="s">
        <v>59347</v>
      </c>
      <c r="D20035">
        <v>2</v>
      </c>
      <c r="E20035" t="s">
        <v>1246</v>
      </c>
      <c r="F20035" t="s">
        <v>13</v>
      </c>
      <c r="G20035" t="s">
        <v>59269</v>
      </c>
      <c r="H20035" s="3" t="s">
        <v>59300</v>
      </c>
      <c r="I20035" t="s">
        <v>228</v>
      </c>
      <c r="J20035" t="s">
        <v>270</v>
      </c>
    </row>
    <row r="20036" spans="1:10" ht="16" x14ac:dyDescent="0.2">
      <c r="A20036" t="s">
        <v>59277</v>
      </c>
      <c r="B20036" t="s">
        <v>59348</v>
      </c>
      <c r="C20036" t="s">
        <v>59349</v>
      </c>
      <c r="D20036">
        <v>9</v>
      </c>
      <c r="E20036" t="s">
        <v>1246</v>
      </c>
      <c r="F20036" t="s">
        <v>13</v>
      </c>
      <c r="G20036" t="s">
        <v>59269</v>
      </c>
      <c r="H20036" s="3" t="s">
        <v>59275</v>
      </c>
      <c r="I20036" t="s">
        <v>228</v>
      </c>
      <c r="J20036" t="s">
        <v>59280</v>
      </c>
    </row>
    <row r="20037" spans="1:10" ht="16" x14ac:dyDescent="0.2">
      <c r="A20037" t="s">
        <v>59277</v>
      </c>
      <c r="B20037" t="s">
        <v>59350</v>
      </c>
      <c r="C20037" t="s">
        <v>59351</v>
      </c>
      <c r="D20037">
        <v>2</v>
      </c>
      <c r="E20037" t="s">
        <v>1246</v>
      </c>
      <c r="F20037" t="s">
        <v>13</v>
      </c>
      <c r="G20037" t="s">
        <v>59269</v>
      </c>
      <c r="H20037" s="3" t="s">
        <v>59275</v>
      </c>
      <c r="I20037" t="s">
        <v>228</v>
      </c>
      <c r="J20037" t="s">
        <v>59280</v>
      </c>
    </row>
    <row r="20038" spans="1:10" ht="32" x14ac:dyDescent="0.2">
      <c r="A20038" t="s">
        <v>59332</v>
      </c>
      <c r="B20038" t="s">
        <v>59327</v>
      </c>
      <c r="C20038" t="s">
        <v>59328</v>
      </c>
      <c r="D20038">
        <v>1</v>
      </c>
      <c r="E20038" t="s">
        <v>1246</v>
      </c>
      <c r="F20038" t="s">
        <v>13</v>
      </c>
      <c r="G20038" t="s">
        <v>59269</v>
      </c>
      <c r="H20038" s="3" t="s">
        <v>59343</v>
      </c>
      <c r="I20038" t="s">
        <v>228</v>
      </c>
      <c r="J20038" t="s">
        <v>59336</v>
      </c>
    </row>
    <row r="20039" spans="1:10" ht="32" x14ac:dyDescent="0.2">
      <c r="A20039" t="s">
        <v>59253</v>
      </c>
      <c r="B20039" t="s">
        <v>59352</v>
      </c>
      <c r="C20039" t="s">
        <v>59353</v>
      </c>
      <c r="D20039">
        <v>1</v>
      </c>
      <c r="E20039">
        <f>351</f>
        <v>351</v>
      </c>
      <c r="F20039" t="s">
        <v>13</v>
      </c>
      <c r="G20039" t="s">
        <v>59354</v>
      </c>
      <c r="H20039" s="3" t="s">
        <v>59355</v>
      </c>
      <c r="I20039" t="s">
        <v>1489</v>
      </c>
      <c r="J20039" t="s">
        <v>59257</v>
      </c>
    </row>
    <row r="20040" spans="1:10" ht="32" x14ac:dyDescent="0.2">
      <c r="A20040" t="s">
        <v>59104</v>
      </c>
      <c r="B20040" t="s">
        <v>59356</v>
      </c>
      <c r="C20040" t="s">
        <v>59357</v>
      </c>
      <c r="D20040">
        <v>2</v>
      </c>
      <c r="E20040">
        <f>351</f>
        <v>351</v>
      </c>
      <c r="F20040" t="s">
        <v>13</v>
      </c>
      <c r="G20040" t="s">
        <v>59354</v>
      </c>
      <c r="H20040" s="3" t="s">
        <v>59358</v>
      </c>
      <c r="I20040" t="s">
        <v>1489</v>
      </c>
      <c r="J20040" t="s">
        <v>59109</v>
      </c>
    </row>
    <row r="20041" spans="1:10" ht="32" x14ac:dyDescent="0.2">
      <c r="A20041" t="s">
        <v>8411</v>
      </c>
      <c r="B20041" t="s">
        <v>59359</v>
      </c>
      <c r="C20041" t="s">
        <v>59360</v>
      </c>
      <c r="D20041">
        <v>3</v>
      </c>
      <c r="E20041">
        <f>351</f>
        <v>351</v>
      </c>
      <c r="F20041" t="s">
        <v>13</v>
      </c>
      <c r="G20041" t="s">
        <v>59354</v>
      </c>
      <c r="H20041" s="3" t="s">
        <v>59361</v>
      </c>
      <c r="I20041" t="s">
        <v>1489</v>
      </c>
      <c r="J20041" t="s">
        <v>8416</v>
      </c>
    </row>
    <row r="20042" spans="1:10" ht="16" x14ac:dyDescent="0.2">
      <c r="A20042" t="s">
        <v>59362</v>
      </c>
      <c r="B20042" t="s">
        <v>7926</v>
      </c>
      <c r="C20042" t="s">
        <v>7927</v>
      </c>
      <c r="D20042">
        <v>2</v>
      </c>
      <c r="E20042">
        <f>351</f>
        <v>351</v>
      </c>
      <c r="F20042" t="s">
        <v>13</v>
      </c>
      <c r="G20042" t="s">
        <v>59354</v>
      </c>
      <c r="H20042" s="3" t="s">
        <v>59363</v>
      </c>
      <c r="I20042" t="s">
        <v>1489</v>
      </c>
      <c r="J20042" t="s">
        <v>59364</v>
      </c>
    </row>
    <row r="20043" spans="1:10" ht="32" x14ac:dyDescent="0.2">
      <c r="A20043" t="s">
        <v>59253</v>
      </c>
      <c r="B20043" t="s">
        <v>43057</v>
      </c>
      <c r="C20043" t="s">
        <v>59365</v>
      </c>
      <c r="D20043">
        <v>4</v>
      </c>
      <c r="E20043">
        <f>351</f>
        <v>351</v>
      </c>
      <c r="F20043" t="s">
        <v>13</v>
      </c>
      <c r="G20043" t="s">
        <v>59354</v>
      </c>
      <c r="H20043" s="3" t="s">
        <v>59355</v>
      </c>
      <c r="I20043" t="s">
        <v>1489</v>
      </c>
      <c r="J20043" t="s">
        <v>59257</v>
      </c>
    </row>
    <row r="20044" spans="1:10" ht="32" x14ac:dyDescent="0.2">
      <c r="A20044" t="s">
        <v>8411</v>
      </c>
      <c r="B20044" t="s">
        <v>13779</v>
      </c>
      <c r="C20044" t="s">
        <v>59366</v>
      </c>
      <c r="D20044">
        <v>1</v>
      </c>
      <c r="E20044">
        <f>351</f>
        <v>351</v>
      </c>
      <c r="F20044" t="s">
        <v>13</v>
      </c>
      <c r="G20044" t="s">
        <v>59354</v>
      </c>
      <c r="H20044" s="3" t="s">
        <v>59361</v>
      </c>
      <c r="I20044" t="s">
        <v>1489</v>
      </c>
      <c r="J20044" t="s">
        <v>8416</v>
      </c>
    </row>
    <row r="20045" spans="1:10" ht="16" x14ac:dyDescent="0.2">
      <c r="A20045" t="s">
        <v>59362</v>
      </c>
      <c r="B20045" t="s">
        <v>35274</v>
      </c>
      <c r="C20045" t="s">
        <v>35275</v>
      </c>
      <c r="D20045">
        <v>1</v>
      </c>
      <c r="E20045">
        <f>351</f>
        <v>351</v>
      </c>
      <c r="F20045" t="s">
        <v>13</v>
      </c>
      <c r="G20045" t="s">
        <v>59354</v>
      </c>
      <c r="H20045" s="3" t="s">
        <v>59363</v>
      </c>
      <c r="I20045" t="s">
        <v>1489</v>
      </c>
      <c r="J20045" t="s">
        <v>59364</v>
      </c>
    </row>
    <row r="20046" spans="1:10" ht="16" x14ac:dyDescent="0.2">
      <c r="A20046" t="s">
        <v>21459</v>
      </c>
      <c r="B20046" t="s">
        <v>59367</v>
      </c>
      <c r="C20046" t="s">
        <v>21557</v>
      </c>
      <c r="D20046">
        <v>2</v>
      </c>
      <c r="E20046">
        <f>351</f>
        <v>351</v>
      </c>
      <c r="F20046" t="s">
        <v>13</v>
      </c>
      <c r="G20046" t="s">
        <v>59354</v>
      </c>
      <c r="H20046" s="3" t="s">
        <v>59368</v>
      </c>
      <c r="I20046" t="s">
        <v>1489</v>
      </c>
      <c r="J20046" t="s">
        <v>21463</v>
      </c>
    </row>
    <row r="20047" spans="1:10" ht="16" x14ac:dyDescent="0.2">
      <c r="A20047" t="s">
        <v>51046</v>
      </c>
      <c r="B20047" t="s">
        <v>59369</v>
      </c>
      <c r="C20047" t="s">
        <v>59370</v>
      </c>
      <c r="D20047">
        <v>1</v>
      </c>
      <c r="E20047">
        <f>351</f>
        <v>351</v>
      </c>
      <c r="F20047" t="s">
        <v>13</v>
      </c>
      <c r="G20047" t="s">
        <v>59354</v>
      </c>
      <c r="H20047" s="3" t="s">
        <v>59363</v>
      </c>
      <c r="I20047" t="s">
        <v>1489</v>
      </c>
      <c r="J20047" t="s">
        <v>51052</v>
      </c>
    </row>
    <row r="20048" spans="1:10" ht="16" x14ac:dyDescent="0.2">
      <c r="A20048" t="s">
        <v>33424</v>
      </c>
      <c r="B20048" t="s">
        <v>59371</v>
      </c>
      <c r="C20048" t="s">
        <v>59372</v>
      </c>
      <c r="D20048">
        <v>5</v>
      </c>
      <c r="E20048" t="s">
        <v>13</v>
      </c>
      <c r="F20048" t="s">
        <v>13</v>
      </c>
      <c r="G20048" t="s">
        <v>59373</v>
      </c>
      <c r="H20048" s="3" t="s">
        <v>59374</v>
      </c>
      <c r="I20048" t="s">
        <v>228</v>
      </c>
      <c r="J20048" t="s">
        <v>33428</v>
      </c>
    </row>
    <row r="20049" spans="1:10" ht="16" x14ac:dyDescent="0.2">
      <c r="A20049" t="s">
        <v>59375</v>
      </c>
      <c r="B20049" t="s">
        <v>59376</v>
      </c>
      <c r="C20049" t="s">
        <v>59377</v>
      </c>
      <c r="D20049">
        <v>1</v>
      </c>
      <c r="E20049">
        <f>266</f>
        <v>266</v>
      </c>
      <c r="F20049" t="s">
        <v>13</v>
      </c>
      <c r="G20049" t="s">
        <v>59378</v>
      </c>
      <c r="H20049" s="3" t="s">
        <v>59379</v>
      </c>
      <c r="I20049" t="s">
        <v>1489</v>
      </c>
      <c r="J20049" t="s">
        <v>59380</v>
      </c>
    </row>
    <row r="20050" spans="1:10" ht="16" x14ac:dyDescent="0.2">
      <c r="A20050" t="s">
        <v>59375</v>
      </c>
      <c r="B20050" t="s">
        <v>59381</v>
      </c>
      <c r="C20050" t="s">
        <v>59382</v>
      </c>
      <c r="D20050">
        <v>2</v>
      </c>
      <c r="E20050">
        <f>266</f>
        <v>266</v>
      </c>
      <c r="F20050" t="s">
        <v>13</v>
      </c>
      <c r="G20050" t="s">
        <v>59378</v>
      </c>
      <c r="H20050" s="3" t="s">
        <v>59379</v>
      </c>
      <c r="I20050" t="s">
        <v>1489</v>
      </c>
      <c r="J20050" t="s">
        <v>59380</v>
      </c>
    </row>
    <row r="20051" spans="1:10" ht="16" x14ac:dyDescent="0.2">
      <c r="A20051" t="s">
        <v>22209</v>
      </c>
      <c r="B20051" t="s">
        <v>59383</v>
      </c>
      <c r="C20051" t="s">
        <v>59384</v>
      </c>
      <c r="D20051">
        <v>3</v>
      </c>
      <c r="E20051">
        <f>266</f>
        <v>266</v>
      </c>
      <c r="F20051" t="s">
        <v>13</v>
      </c>
      <c r="G20051" t="s">
        <v>59378</v>
      </c>
      <c r="H20051" s="3" t="s">
        <v>59385</v>
      </c>
      <c r="I20051" t="s">
        <v>1489</v>
      </c>
      <c r="J20051" t="s">
        <v>22211</v>
      </c>
    </row>
    <row r="20052" spans="1:10" ht="16" x14ac:dyDescent="0.2">
      <c r="A20052" t="s">
        <v>59386</v>
      </c>
      <c r="B20052" t="s">
        <v>59387</v>
      </c>
      <c r="C20052" t="s">
        <v>59388</v>
      </c>
      <c r="D20052">
        <v>1</v>
      </c>
      <c r="E20052" t="s">
        <v>8896</v>
      </c>
      <c r="F20052" t="s">
        <v>13</v>
      </c>
      <c r="G20052" t="s">
        <v>59389</v>
      </c>
      <c r="H20052" s="3" t="s">
        <v>59390</v>
      </c>
      <c r="I20052" t="s">
        <v>3711</v>
      </c>
      <c r="J20052" t="s">
        <v>59391</v>
      </c>
    </row>
    <row r="20053" spans="1:10" ht="16" x14ac:dyDescent="0.2">
      <c r="A20053" t="s">
        <v>59392</v>
      </c>
      <c r="B20053" t="s">
        <v>59387</v>
      </c>
      <c r="C20053" t="s">
        <v>59388</v>
      </c>
      <c r="D20053">
        <v>2</v>
      </c>
      <c r="E20053" t="s">
        <v>8896</v>
      </c>
      <c r="F20053" t="s">
        <v>13</v>
      </c>
      <c r="G20053" t="s">
        <v>59389</v>
      </c>
      <c r="H20053" s="3" t="s">
        <v>59390</v>
      </c>
      <c r="I20053" t="s">
        <v>3711</v>
      </c>
      <c r="J20053" t="s">
        <v>59393</v>
      </c>
    </row>
    <row r="20054" spans="1:10" ht="32" x14ac:dyDescent="0.2">
      <c r="A20054" t="s">
        <v>59394</v>
      </c>
      <c r="B20054" t="s">
        <v>59387</v>
      </c>
      <c r="C20054" t="s">
        <v>59388</v>
      </c>
      <c r="D20054">
        <v>2</v>
      </c>
      <c r="E20054" t="s">
        <v>8896</v>
      </c>
      <c r="F20054" t="s">
        <v>13</v>
      </c>
      <c r="G20054" t="s">
        <v>59389</v>
      </c>
      <c r="H20054" s="3" t="s">
        <v>59395</v>
      </c>
      <c r="I20054" t="s">
        <v>3711</v>
      </c>
      <c r="J20054" t="s">
        <v>59396</v>
      </c>
    </row>
    <row r="20055" spans="1:10" ht="32" x14ac:dyDescent="0.2">
      <c r="A20055" t="s">
        <v>59174</v>
      </c>
      <c r="B20055" t="s">
        <v>59397</v>
      </c>
      <c r="C20055" t="s">
        <v>59398</v>
      </c>
      <c r="D20055">
        <v>4</v>
      </c>
      <c r="E20055" t="s">
        <v>8896</v>
      </c>
      <c r="F20055" t="s">
        <v>13</v>
      </c>
      <c r="G20055" t="s">
        <v>59389</v>
      </c>
      <c r="H20055" s="3" t="s">
        <v>59399</v>
      </c>
      <c r="I20055" t="s">
        <v>3711</v>
      </c>
      <c r="J20055" t="s">
        <v>59178</v>
      </c>
    </row>
    <row r="20056" spans="1:10" ht="32" x14ac:dyDescent="0.2">
      <c r="A20056" t="s">
        <v>59394</v>
      </c>
      <c r="B20056" t="s">
        <v>59400</v>
      </c>
      <c r="C20056" t="s">
        <v>59401</v>
      </c>
      <c r="D20056">
        <v>1</v>
      </c>
      <c r="E20056" t="s">
        <v>8896</v>
      </c>
      <c r="F20056" t="s">
        <v>13</v>
      </c>
      <c r="G20056" t="s">
        <v>59389</v>
      </c>
      <c r="H20056" s="3" t="s">
        <v>59395</v>
      </c>
      <c r="I20056" t="s">
        <v>3711</v>
      </c>
      <c r="J20056" t="s">
        <v>59396</v>
      </c>
    </row>
    <row r="20057" spans="1:10" ht="16" x14ac:dyDescent="0.2">
      <c r="A20057" t="s">
        <v>59392</v>
      </c>
      <c r="B20057" t="s">
        <v>59402</v>
      </c>
      <c r="C20057" t="s">
        <v>46622</v>
      </c>
      <c r="D20057">
        <v>1</v>
      </c>
      <c r="E20057" t="s">
        <v>8896</v>
      </c>
      <c r="F20057" t="s">
        <v>13</v>
      </c>
      <c r="G20057" t="s">
        <v>59389</v>
      </c>
      <c r="H20057" s="3" t="s">
        <v>59390</v>
      </c>
      <c r="I20057" t="s">
        <v>3711</v>
      </c>
      <c r="J20057" t="s">
        <v>59393</v>
      </c>
    </row>
    <row r="20058" spans="1:10" ht="32" x14ac:dyDescent="0.2">
      <c r="A20058" t="s">
        <v>59184</v>
      </c>
      <c r="B20058" t="s">
        <v>59402</v>
      </c>
      <c r="C20058" t="s">
        <v>46622</v>
      </c>
      <c r="D20058">
        <v>3</v>
      </c>
      <c r="E20058" t="s">
        <v>8896</v>
      </c>
      <c r="F20058" t="s">
        <v>13</v>
      </c>
      <c r="G20058" t="s">
        <v>59389</v>
      </c>
      <c r="H20058" s="3" t="s">
        <v>59395</v>
      </c>
      <c r="I20058" t="s">
        <v>3711</v>
      </c>
      <c r="J20058" t="s">
        <v>59186</v>
      </c>
    </row>
    <row r="20059" spans="1:10" ht="16" x14ac:dyDescent="0.2">
      <c r="A20059" t="s">
        <v>59394</v>
      </c>
      <c r="B20059" t="s">
        <v>59403</v>
      </c>
      <c r="C20059" t="s">
        <v>59404</v>
      </c>
      <c r="D20059">
        <v>3</v>
      </c>
      <c r="E20059" t="s">
        <v>8896</v>
      </c>
      <c r="F20059" t="s">
        <v>13</v>
      </c>
      <c r="G20059" t="s">
        <v>59389</v>
      </c>
      <c r="H20059" s="3" t="s">
        <v>59390</v>
      </c>
      <c r="I20059" t="s">
        <v>3711</v>
      </c>
      <c r="J20059" t="s">
        <v>59396</v>
      </c>
    </row>
    <row r="20060" spans="1:10" ht="16" x14ac:dyDescent="0.2">
      <c r="A20060" t="s">
        <v>59405</v>
      </c>
      <c r="B20060" t="s">
        <v>59387</v>
      </c>
      <c r="C20060" t="s">
        <v>59388</v>
      </c>
      <c r="D20060">
        <v>1</v>
      </c>
      <c r="E20060" t="s">
        <v>8896</v>
      </c>
      <c r="F20060" t="s">
        <v>13</v>
      </c>
      <c r="G20060" t="s">
        <v>59389</v>
      </c>
      <c r="H20060" s="3" t="s">
        <v>59390</v>
      </c>
      <c r="I20060" t="s">
        <v>3711</v>
      </c>
      <c r="J20060" t="s">
        <v>59406</v>
      </c>
    </row>
    <row r="20061" spans="1:10" ht="16" x14ac:dyDescent="0.2">
      <c r="A20061" t="s">
        <v>59174</v>
      </c>
      <c r="B20061" t="s">
        <v>59407</v>
      </c>
      <c r="C20061" t="s">
        <v>59388</v>
      </c>
      <c r="D20061">
        <v>1</v>
      </c>
      <c r="E20061" t="s">
        <v>8896</v>
      </c>
      <c r="F20061" t="s">
        <v>13</v>
      </c>
      <c r="G20061" t="s">
        <v>59389</v>
      </c>
      <c r="H20061" s="3" t="s">
        <v>59408</v>
      </c>
      <c r="I20061" t="s">
        <v>3711</v>
      </c>
      <c r="J20061" t="s">
        <v>59178</v>
      </c>
    </row>
    <row r="20062" spans="1:10" ht="16" x14ac:dyDescent="0.2">
      <c r="A20062" t="s">
        <v>59386</v>
      </c>
      <c r="B20062" t="s">
        <v>59175</v>
      </c>
      <c r="C20062" t="s">
        <v>59176</v>
      </c>
      <c r="D20062">
        <v>3</v>
      </c>
      <c r="E20062" t="s">
        <v>8896</v>
      </c>
      <c r="F20062" t="s">
        <v>13</v>
      </c>
      <c r="G20062" t="s">
        <v>59389</v>
      </c>
      <c r="H20062" s="3" t="s">
        <v>59390</v>
      </c>
      <c r="I20062" t="s">
        <v>3711</v>
      </c>
      <c r="J20062" t="s">
        <v>59391</v>
      </c>
    </row>
    <row r="20063" spans="1:10" ht="32" x14ac:dyDescent="0.2">
      <c r="A20063" t="s">
        <v>59409</v>
      </c>
      <c r="B20063" t="s">
        <v>59397</v>
      </c>
      <c r="C20063" t="s">
        <v>59398</v>
      </c>
      <c r="D20063">
        <v>3</v>
      </c>
      <c r="E20063" t="s">
        <v>8896</v>
      </c>
      <c r="F20063" t="s">
        <v>13</v>
      </c>
      <c r="G20063" t="s">
        <v>59389</v>
      </c>
      <c r="H20063" s="3" t="s">
        <v>59410</v>
      </c>
      <c r="I20063" t="s">
        <v>3711</v>
      </c>
      <c r="J20063" t="s">
        <v>59411</v>
      </c>
    </row>
    <row r="20064" spans="1:10" ht="16" x14ac:dyDescent="0.2">
      <c r="A20064" t="s">
        <v>59386</v>
      </c>
      <c r="B20064" t="s">
        <v>59402</v>
      </c>
      <c r="C20064" t="s">
        <v>46622</v>
      </c>
      <c r="D20064">
        <v>2</v>
      </c>
      <c r="E20064" t="s">
        <v>8896</v>
      </c>
      <c r="F20064" t="s">
        <v>13</v>
      </c>
      <c r="G20064" t="s">
        <v>59389</v>
      </c>
      <c r="H20064" s="3" t="s">
        <v>59390</v>
      </c>
      <c r="I20064" t="s">
        <v>3711</v>
      </c>
      <c r="J20064" t="s">
        <v>59391</v>
      </c>
    </row>
    <row r="20065" spans="1:10" ht="16" x14ac:dyDescent="0.2">
      <c r="A20065" t="s">
        <v>59405</v>
      </c>
      <c r="B20065" t="s">
        <v>59175</v>
      </c>
      <c r="C20065" t="s">
        <v>59176</v>
      </c>
      <c r="D20065">
        <v>2</v>
      </c>
      <c r="E20065" t="s">
        <v>8896</v>
      </c>
      <c r="F20065" t="s">
        <v>13</v>
      </c>
      <c r="G20065" t="s">
        <v>59389</v>
      </c>
      <c r="H20065" s="3" t="s">
        <v>59390</v>
      </c>
      <c r="I20065" t="s">
        <v>3711</v>
      </c>
      <c r="J20065" t="s">
        <v>59406</v>
      </c>
    </row>
    <row r="20066" spans="1:10" ht="32" x14ac:dyDescent="0.2">
      <c r="A20066" t="s">
        <v>59184</v>
      </c>
      <c r="B20066" t="s">
        <v>59412</v>
      </c>
      <c r="C20066" t="s">
        <v>59413</v>
      </c>
      <c r="D20066">
        <v>4</v>
      </c>
      <c r="E20066" t="s">
        <v>8896</v>
      </c>
      <c r="F20066" t="s">
        <v>13</v>
      </c>
      <c r="G20066" t="s">
        <v>59389</v>
      </c>
      <c r="H20066" s="3" t="s">
        <v>59395</v>
      </c>
      <c r="I20066" t="s">
        <v>3711</v>
      </c>
      <c r="J20066" t="s">
        <v>59186</v>
      </c>
    </row>
    <row r="20067" spans="1:10" ht="16" x14ac:dyDescent="0.2">
      <c r="A20067" t="s">
        <v>59405</v>
      </c>
      <c r="B20067" t="s">
        <v>59402</v>
      </c>
      <c r="C20067" t="s">
        <v>46622</v>
      </c>
      <c r="D20067">
        <v>3</v>
      </c>
      <c r="E20067" t="s">
        <v>8896</v>
      </c>
      <c r="F20067" t="s">
        <v>13</v>
      </c>
      <c r="G20067" t="s">
        <v>59389</v>
      </c>
      <c r="H20067" s="3" t="s">
        <v>59390</v>
      </c>
      <c r="I20067" t="s">
        <v>3711</v>
      </c>
      <c r="J20067" t="s">
        <v>59406</v>
      </c>
    </row>
    <row r="20068" spans="1:10" ht="32" x14ac:dyDescent="0.2">
      <c r="A20068" t="s">
        <v>59184</v>
      </c>
      <c r="B20068" t="s">
        <v>59397</v>
      </c>
      <c r="C20068" t="s">
        <v>59398</v>
      </c>
      <c r="D20068">
        <v>1</v>
      </c>
      <c r="E20068" t="s">
        <v>8896</v>
      </c>
      <c r="F20068" t="s">
        <v>13</v>
      </c>
      <c r="G20068" t="s">
        <v>59389</v>
      </c>
      <c r="H20068" s="3" t="s">
        <v>59414</v>
      </c>
      <c r="I20068" t="s">
        <v>3711</v>
      </c>
      <c r="J20068" t="s">
        <v>59186</v>
      </c>
    </row>
    <row r="20069" spans="1:10" ht="16" x14ac:dyDescent="0.2">
      <c r="A20069" t="s">
        <v>59392</v>
      </c>
      <c r="B20069" t="s">
        <v>59175</v>
      </c>
      <c r="C20069" t="s">
        <v>59176</v>
      </c>
      <c r="D20069">
        <v>3</v>
      </c>
      <c r="E20069" t="s">
        <v>8896</v>
      </c>
      <c r="F20069" t="s">
        <v>13</v>
      </c>
      <c r="G20069" t="s">
        <v>59389</v>
      </c>
      <c r="H20069" s="3" t="s">
        <v>59390</v>
      </c>
      <c r="I20069" t="s">
        <v>3711</v>
      </c>
      <c r="J20069" t="s">
        <v>59393</v>
      </c>
    </row>
    <row r="20070" spans="1:10" ht="16" x14ac:dyDescent="0.2">
      <c r="A20070" t="s">
        <v>59415</v>
      </c>
      <c r="B20070" t="s">
        <v>59387</v>
      </c>
      <c r="C20070" t="s">
        <v>59388</v>
      </c>
      <c r="D20070">
        <v>2</v>
      </c>
      <c r="E20070" t="s">
        <v>8896</v>
      </c>
      <c r="F20070" t="s">
        <v>13</v>
      </c>
      <c r="G20070" t="s">
        <v>59389</v>
      </c>
      <c r="H20070" s="3" t="s">
        <v>59390</v>
      </c>
      <c r="I20070" t="s">
        <v>3711</v>
      </c>
      <c r="J20070" t="s">
        <v>59416</v>
      </c>
    </row>
    <row r="20071" spans="1:10" ht="32" x14ac:dyDescent="0.2">
      <c r="A20071" t="s">
        <v>59417</v>
      </c>
      <c r="B20071" t="s">
        <v>59402</v>
      </c>
      <c r="C20071" t="s">
        <v>46622</v>
      </c>
      <c r="D20071">
        <v>2</v>
      </c>
      <c r="E20071" t="s">
        <v>8896</v>
      </c>
      <c r="F20071" t="s">
        <v>13</v>
      </c>
      <c r="G20071" t="s">
        <v>59389</v>
      </c>
      <c r="H20071" s="3" t="s">
        <v>59395</v>
      </c>
      <c r="I20071" t="s">
        <v>3711</v>
      </c>
      <c r="J20071" t="s">
        <v>59418</v>
      </c>
    </row>
    <row r="20072" spans="1:10" ht="32" x14ac:dyDescent="0.2">
      <c r="A20072" t="s">
        <v>59417</v>
      </c>
      <c r="B20072" t="s">
        <v>59175</v>
      </c>
      <c r="C20072" t="s">
        <v>59176</v>
      </c>
      <c r="D20072">
        <v>1</v>
      </c>
      <c r="E20072" t="s">
        <v>8896</v>
      </c>
      <c r="F20072" t="s">
        <v>13</v>
      </c>
      <c r="G20072" t="s">
        <v>59389</v>
      </c>
      <c r="H20072" s="3" t="s">
        <v>59395</v>
      </c>
      <c r="I20072" t="s">
        <v>3711</v>
      </c>
      <c r="J20072" t="s">
        <v>59418</v>
      </c>
    </row>
    <row r="20073" spans="1:10" ht="32" x14ac:dyDescent="0.2">
      <c r="A20073" t="s">
        <v>59417</v>
      </c>
      <c r="B20073" t="s">
        <v>59387</v>
      </c>
      <c r="C20073" t="s">
        <v>59388</v>
      </c>
      <c r="D20073">
        <v>3</v>
      </c>
      <c r="E20073" t="s">
        <v>8896</v>
      </c>
      <c r="F20073" t="s">
        <v>13</v>
      </c>
      <c r="G20073" t="s">
        <v>59389</v>
      </c>
      <c r="H20073" s="3" t="s">
        <v>59395</v>
      </c>
      <c r="I20073" t="s">
        <v>3711</v>
      </c>
      <c r="J20073" t="s">
        <v>59418</v>
      </c>
    </row>
    <row r="20074" spans="1:10" ht="16" x14ac:dyDescent="0.2">
      <c r="A20074" t="s">
        <v>59415</v>
      </c>
      <c r="B20074" t="s">
        <v>59402</v>
      </c>
      <c r="C20074" t="s">
        <v>46622</v>
      </c>
      <c r="D20074">
        <v>1</v>
      </c>
      <c r="E20074" t="s">
        <v>8896</v>
      </c>
      <c r="F20074" t="s">
        <v>13</v>
      </c>
      <c r="G20074" t="s">
        <v>59389</v>
      </c>
      <c r="H20074" s="3" t="s">
        <v>59390</v>
      </c>
      <c r="I20074" t="s">
        <v>3711</v>
      </c>
      <c r="J20074" t="s">
        <v>59416</v>
      </c>
    </row>
    <row r="20075" spans="1:10" ht="16" x14ac:dyDescent="0.2">
      <c r="A20075" t="s">
        <v>59174</v>
      </c>
      <c r="B20075" t="s">
        <v>59402</v>
      </c>
      <c r="C20075" t="s">
        <v>46622</v>
      </c>
      <c r="D20075">
        <v>2</v>
      </c>
      <c r="E20075" t="s">
        <v>8896</v>
      </c>
      <c r="F20075" t="s">
        <v>13</v>
      </c>
      <c r="G20075" t="s">
        <v>59389</v>
      </c>
      <c r="H20075" s="3" t="s">
        <v>59408</v>
      </c>
      <c r="I20075" t="s">
        <v>3711</v>
      </c>
      <c r="J20075" t="s">
        <v>59178</v>
      </c>
    </row>
    <row r="20076" spans="1:10" ht="32" x14ac:dyDescent="0.2">
      <c r="A20076" t="s">
        <v>59419</v>
      </c>
      <c r="B20076" t="s">
        <v>59175</v>
      </c>
      <c r="C20076" t="s">
        <v>59176</v>
      </c>
      <c r="D20076">
        <v>1</v>
      </c>
      <c r="E20076" t="s">
        <v>8896</v>
      </c>
      <c r="F20076" t="s">
        <v>13</v>
      </c>
      <c r="G20076" t="s">
        <v>59389</v>
      </c>
      <c r="H20076" s="3" t="s">
        <v>59395</v>
      </c>
      <c r="I20076" t="s">
        <v>3711</v>
      </c>
      <c r="J20076" t="s">
        <v>59420</v>
      </c>
    </row>
    <row r="20077" spans="1:10" ht="32" x14ac:dyDescent="0.2">
      <c r="A20077" t="s">
        <v>59421</v>
      </c>
      <c r="B20077" t="s">
        <v>59175</v>
      </c>
      <c r="C20077" t="s">
        <v>59176</v>
      </c>
      <c r="D20077">
        <v>3</v>
      </c>
      <c r="E20077" t="s">
        <v>8896</v>
      </c>
      <c r="F20077" t="s">
        <v>13</v>
      </c>
      <c r="G20077" t="s">
        <v>59389</v>
      </c>
      <c r="H20077" s="3" t="s">
        <v>59422</v>
      </c>
      <c r="I20077" t="s">
        <v>3711</v>
      </c>
      <c r="J20077" t="s">
        <v>59423</v>
      </c>
    </row>
    <row r="20078" spans="1:10" ht="16" x14ac:dyDescent="0.2">
      <c r="A20078" t="s">
        <v>59424</v>
      </c>
      <c r="B20078" t="s">
        <v>59402</v>
      </c>
      <c r="C20078" t="s">
        <v>46622</v>
      </c>
      <c r="D20078">
        <v>1</v>
      </c>
      <c r="E20078" t="s">
        <v>8896</v>
      </c>
      <c r="F20078" t="s">
        <v>13</v>
      </c>
      <c r="G20078" t="s">
        <v>59389</v>
      </c>
      <c r="H20078" s="3" t="s">
        <v>59390</v>
      </c>
      <c r="I20078" t="s">
        <v>3711</v>
      </c>
      <c r="J20078" t="s">
        <v>59425</v>
      </c>
    </row>
    <row r="20079" spans="1:10" ht="16" x14ac:dyDescent="0.2">
      <c r="A20079" t="s">
        <v>59415</v>
      </c>
      <c r="B20079" t="s">
        <v>59175</v>
      </c>
      <c r="C20079" t="s">
        <v>59176</v>
      </c>
      <c r="D20079">
        <v>3</v>
      </c>
      <c r="E20079" t="s">
        <v>8896</v>
      </c>
      <c r="F20079" t="s">
        <v>13</v>
      </c>
      <c r="G20079" t="s">
        <v>59389</v>
      </c>
      <c r="H20079" s="3" t="s">
        <v>59390</v>
      </c>
      <c r="I20079" t="s">
        <v>3711</v>
      </c>
      <c r="J20079" t="s">
        <v>59416</v>
      </c>
    </row>
    <row r="20080" spans="1:10" ht="32" x14ac:dyDescent="0.2">
      <c r="A20080" t="s">
        <v>59421</v>
      </c>
      <c r="B20080" t="s">
        <v>59387</v>
      </c>
      <c r="C20080" t="s">
        <v>59388</v>
      </c>
      <c r="D20080">
        <v>1</v>
      </c>
      <c r="E20080" t="s">
        <v>8896</v>
      </c>
      <c r="F20080" t="s">
        <v>13</v>
      </c>
      <c r="G20080" t="s">
        <v>59389</v>
      </c>
      <c r="H20080" s="3" t="s">
        <v>59426</v>
      </c>
      <c r="I20080" t="s">
        <v>3711</v>
      </c>
      <c r="J20080" t="s">
        <v>59423</v>
      </c>
    </row>
    <row r="20081" spans="1:10" ht="16" x14ac:dyDescent="0.2">
      <c r="A20081" t="s">
        <v>59409</v>
      </c>
      <c r="B20081" t="s">
        <v>59402</v>
      </c>
      <c r="C20081" t="s">
        <v>46622</v>
      </c>
      <c r="D20081">
        <v>1</v>
      </c>
      <c r="E20081" t="s">
        <v>8896</v>
      </c>
      <c r="F20081" t="s">
        <v>13</v>
      </c>
      <c r="G20081" t="s">
        <v>59389</v>
      </c>
      <c r="H20081" s="3" t="s">
        <v>59427</v>
      </c>
      <c r="I20081" t="s">
        <v>3711</v>
      </c>
      <c r="J20081" t="s">
        <v>59411</v>
      </c>
    </row>
    <row r="20082" spans="1:10" ht="32" x14ac:dyDescent="0.2">
      <c r="A20082" t="s">
        <v>59421</v>
      </c>
      <c r="B20082" t="s">
        <v>59402</v>
      </c>
      <c r="C20082" t="s">
        <v>46622</v>
      </c>
      <c r="D20082">
        <v>2</v>
      </c>
      <c r="E20082" t="s">
        <v>8896</v>
      </c>
      <c r="F20082" t="s">
        <v>13</v>
      </c>
      <c r="G20082" t="s">
        <v>59389</v>
      </c>
      <c r="H20082" s="3" t="s">
        <v>59422</v>
      </c>
      <c r="I20082" t="s">
        <v>3711</v>
      </c>
      <c r="J20082" t="s">
        <v>59423</v>
      </c>
    </row>
    <row r="20083" spans="1:10" ht="16" x14ac:dyDescent="0.2">
      <c r="A20083" t="s">
        <v>59409</v>
      </c>
      <c r="B20083" t="s">
        <v>59387</v>
      </c>
      <c r="C20083" t="s">
        <v>59388</v>
      </c>
      <c r="D20083">
        <v>2</v>
      </c>
      <c r="E20083" t="s">
        <v>8896</v>
      </c>
      <c r="F20083" t="s">
        <v>13</v>
      </c>
      <c r="G20083" t="s">
        <v>59389</v>
      </c>
      <c r="H20083" s="3" t="s">
        <v>59427</v>
      </c>
      <c r="I20083" t="s">
        <v>3711</v>
      </c>
      <c r="J20083" t="s">
        <v>59411</v>
      </c>
    </row>
    <row r="20084" spans="1:10" ht="16" x14ac:dyDescent="0.2">
      <c r="A20084" t="s">
        <v>59428</v>
      </c>
      <c r="B20084" t="s">
        <v>46616</v>
      </c>
      <c r="C20084" t="s">
        <v>46617</v>
      </c>
      <c r="D20084">
        <v>4</v>
      </c>
      <c r="E20084" t="s">
        <v>8896</v>
      </c>
      <c r="F20084" t="s">
        <v>13</v>
      </c>
      <c r="G20084" t="s">
        <v>59389</v>
      </c>
      <c r="H20084" s="3" t="s">
        <v>59390</v>
      </c>
      <c r="I20084" t="s">
        <v>3711</v>
      </c>
      <c r="J20084" t="s">
        <v>59429</v>
      </c>
    </row>
    <row r="20085" spans="1:10" ht="16" x14ac:dyDescent="0.2">
      <c r="A20085" t="s">
        <v>59409</v>
      </c>
      <c r="B20085" t="s">
        <v>59175</v>
      </c>
      <c r="C20085" t="s">
        <v>59176</v>
      </c>
      <c r="D20085">
        <v>4</v>
      </c>
      <c r="E20085" t="s">
        <v>8896</v>
      </c>
      <c r="F20085" t="s">
        <v>13</v>
      </c>
      <c r="G20085" t="s">
        <v>59389</v>
      </c>
      <c r="H20085" s="3" t="s">
        <v>59427</v>
      </c>
      <c r="I20085" t="s">
        <v>3711</v>
      </c>
      <c r="J20085" t="s">
        <v>59411</v>
      </c>
    </row>
    <row r="20086" spans="1:10" ht="16" x14ac:dyDescent="0.2">
      <c r="A20086" t="s">
        <v>59430</v>
      </c>
      <c r="B20086" t="s">
        <v>59403</v>
      </c>
      <c r="C20086" t="s">
        <v>59404</v>
      </c>
      <c r="D20086">
        <v>2</v>
      </c>
      <c r="E20086" t="s">
        <v>8896</v>
      </c>
      <c r="F20086" t="s">
        <v>13</v>
      </c>
      <c r="G20086" t="s">
        <v>59389</v>
      </c>
      <c r="H20086" s="3" t="s">
        <v>59390</v>
      </c>
      <c r="I20086" t="s">
        <v>3711</v>
      </c>
      <c r="J20086" t="s">
        <v>59431</v>
      </c>
    </row>
    <row r="20087" spans="1:10" ht="16" x14ac:dyDescent="0.2">
      <c r="A20087" t="s">
        <v>59187</v>
      </c>
      <c r="B20087" t="s">
        <v>59432</v>
      </c>
      <c r="C20087" t="s">
        <v>59433</v>
      </c>
      <c r="D20087">
        <v>1</v>
      </c>
      <c r="E20087" t="s">
        <v>8896</v>
      </c>
      <c r="F20087" t="s">
        <v>13</v>
      </c>
      <c r="G20087" t="s">
        <v>59389</v>
      </c>
      <c r="H20087" s="3" t="s">
        <v>59390</v>
      </c>
      <c r="I20087" t="s">
        <v>3711</v>
      </c>
      <c r="J20087" t="s">
        <v>59190</v>
      </c>
    </row>
    <row r="20088" spans="1:10" ht="16" x14ac:dyDescent="0.2">
      <c r="A20088" t="s">
        <v>59434</v>
      </c>
      <c r="B20088" t="s">
        <v>59175</v>
      </c>
      <c r="C20088" t="s">
        <v>59176</v>
      </c>
      <c r="D20088">
        <v>3</v>
      </c>
      <c r="E20088" t="s">
        <v>8896</v>
      </c>
      <c r="F20088" t="s">
        <v>13</v>
      </c>
      <c r="G20088" t="s">
        <v>59389</v>
      </c>
      <c r="H20088" s="3" t="s">
        <v>59390</v>
      </c>
      <c r="I20088" t="s">
        <v>3711</v>
      </c>
      <c r="J20088" t="s">
        <v>59435</v>
      </c>
    </row>
    <row r="20089" spans="1:10" ht="16" x14ac:dyDescent="0.2">
      <c r="A20089" t="s">
        <v>59430</v>
      </c>
      <c r="B20089" t="s">
        <v>59436</v>
      </c>
      <c r="C20089" t="s">
        <v>59437</v>
      </c>
      <c r="D20089">
        <v>3</v>
      </c>
      <c r="E20089" t="s">
        <v>8896</v>
      </c>
      <c r="F20089" t="s">
        <v>13</v>
      </c>
      <c r="G20089" t="s">
        <v>59389</v>
      </c>
      <c r="H20089" s="3" t="s">
        <v>59390</v>
      </c>
      <c r="I20089" t="s">
        <v>3711</v>
      </c>
      <c r="J20089" t="s">
        <v>59431</v>
      </c>
    </row>
    <row r="20090" spans="1:10" ht="16" x14ac:dyDescent="0.2">
      <c r="A20090" t="s">
        <v>59428</v>
      </c>
      <c r="B20090" t="s">
        <v>46623</v>
      </c>
      <c r="C20090" t="s">
        <v>46624</v>
      </c>
      <c r="D20090">
        <v>3</v>
      </c>
      <c r="E20090" t="s">
        <v>8896</v>
      </c>
      <c r="F20090" t="s">
        <v>13</v>
      </c>
      <c r="G20090" t="s">
        <v>59389</v>
      </c>
      <c r="H20090" s="3" t="s">
        <v>59390</v>
      </c>
      <c r="I20090" t="s">
        <v>3711</v>
      </c>
      <c r="J20090" t="s">
        <v>59429</v>
      </c>
    </row>
    <row r="20091" spans="1:10" ht="16" x14ac:dyDescent="0.2">
      <c r="A20091" t="s">
        <v>59428</v>
      </c>
      <c r="B20091" t="s">
        <v>46621</v>
      </c>
      <c r="C20091" t="s">
        <v>46622</v>
      </c>
      <c r="D20091">
        <v>1</v>
      </c>
      <c r="E20091" t="s">
        <v>8896</v>
      </c>
      <c r="F20091" t="s">
        <v>13</v>
      </c>
      <c r="G20091" t="s">
        <v>59389</v>
      </c>
      <c r="H20091" s="3" t="s">
        <v>59390</v>
      </c>
      <c r="I20091" t="s">
        <v>3711</v>
      </c>
      <c r="J20091" t="s">
        <v>59429</v>
      </c>
    </row>
    <row r="20092" spans="1:10" ht="32" x14ac:dyDescent="0.2">
      <c r="A20092" t="s">
        <v>59419</v>
      </c>
      <c r="B20092" t="s">
        <v>59402</v>
      </c>
      <c r="C20092" t="s">
        <v>46622</v>
      </c>
      <c r="D20092">
        <v>2</v>
      </c>
      <c r="E20092" t="s">
        <v>8896</v>
      </c>
      <c r="F20092" t="s">
        <v>13</v>
      </c>
      <c r="G20092" t="s">
        <v>59389</v>
      </c>
      <c r="H20092" s="3" t="s">
        <v>59395</v>
      </c>
      <c r="I20092" t="s">
        <v>3711</v>
      </c>
      <c r="J20092" t="s">
        <v>59420</v>
      </c>
    </row>
    <row r="20093" spans="1:10" ht="32" x14ac:dyDescent="0.2">
      <c r="A20093" t="s">
        <v>59419</v>
      </c>
      <c r="B20093" t="s">
        <v>59397</v>
      </c>
      <c r="C20093" t="s">
        <v>59398</v>
      </c>
      <c r="D20093">
        <v>3</v>
      </c>
      <c r="E20093" t="s">
        <v>8896</v>
      </c>
      <c r="F20093" t="s">
        <v>13</v>
      </c>
      <c r="G20093" t="s">
        <v>59389</v>
      </c>
      <c r="H20093" s="3" t="s">
        <v>59410</v>
      </c>
      <c r="I20093" t="s">
        <v>3711</v>
      </c>
      <c r="J20093" t="s">
        <v>59420</v>
      </c>
    </row>
    <row r="20094" spans="1:10" ht="16" x14ac:dyDescent="0.2">
      <c r="A20094" t="s">
        <v>59434</v>
      </c>
      <c r="B20094" t="s">
        <v>59387</v>
      </c>
      <c r="C20094" t="s">
        <v>59388</v>
      </c>
      <c r="D20094">
        <v>1</v>
      </c>
      <c r="E20094" t="s">
        <v>8896</v>
      </c>
      <c r="F20094" t="s">
        <v>13</v>
      </c>
      <c r="G20094" t="s">
        <v>59389</v>
      </c>
      <c r="H20094" s="3" t="s">
        <v>59390</v>
      </c>
      <c r="I20094" t="s">
        <v>3711</v>
      </c>
      <c r="J20094" t="s">
        <v>59435</v>
      </c>
    </row>
    <row r="20095" spans="1:10" ht="16" x14ac:dyDescent="0.2">
      <c r="A20095" t="s">
        <v>59428</v>
      </c>
      <c r="B20095" t="s">
        <v>46625</v>
      </c>
      <c r="C20095" t="s">
        <v>46626</v>
      </c>
      <c r="D20095">
        <v>2</v>
      </c>
      <c r="E20095" t="s">
        <v>8896</v>
      </c>
      <c r="F20095" t="s">
        <v>13</v>
      </c>
      <c r="G20095" t="s">
        <v>59389</v>
      </c>
      <c r="H20095" s="3" t="s">
        <v>59390</v>
      </c>
      <c r="I20095" t="s">
        <v>3711</v>
      </c>
      <c r="J20095" t="s">
        <v>59429</v>
      </c>
    </row>
    <row r="20096" spans="1:10" ht="16" x14ac:dyDescent="0.2">
      <c r="A20096" t="s">
        <v>59424</v>
      </c>
      <c r="B20096" t="s">
        <v>59175</v>
      </c>
      <c r="C20096" t="s">
        <v>59176</v>
      </c>
      <c r="D20096">
        <v>3</v>
      </c>
      <c r="E20096" t="s">
        <v>8896</v>
      </c>
      <c r="F20096" t="s">
        <v>13</v>
      </c>
      <c r="G20096" t="s">
        <v>59389</v>
      </c>
      <c r="H20096" s="3" t="s">
        <v>59390</v>
      </c>
      <c r="I20096" t="s">
        <v>3711</v>
      </c>
      <c r="J20096" t="s">
        <v>59425</v>
      </c>
    </row>
    <row r="20097" spans="1:10" ht="16" x14ac:dyDescent="0.2">
      <c r="A20097" t="s">
        <v>59434</v>
      </c>
      <c r="B20097" t="s">
        <v>59402</v>
      </c>
      <c r="C20097" t="s">
        <v>46622</v>
      </c>
      <c r="D20097">
        <v>2</v>
      </c>
      <c r="E20097" t="s">
        <v>8896</v>
      </c>
      <c r="F20097" t="s">
        <v>13</v>
      </c>
      <c r="G20097" t="s">
        <v>59389</v>
      </c>
      <c r="H20097" s="3" t="s">
        <v>59390</v>
      </c>
      <c r="I20097" t="s">
        <v>3711</v>
      </c>
      <c r="J20097" t="s">
        <v>59435</v>
      </c>
    </row>
    <row r="20098" spans="1:10" ht="16" x14ac:dyDescent="0.2">
      <c r="A20098" t="s">
        <v>59424</v>
      </c>
      <c r="B20098" t="s">
        <v>59387</v>
      </c>
      <c r="C20098" t="s">
        <v>59388</v>
      </c>
      <c r="D20098">
        <v>2</v>
      </c>
      <c r="E20098" t="s">
        <v>8896</v>
      </c>
      <c r="F20098" t="s">
        <v>13</v>
      </c>
      <c r="G20098" t="s">
        <v>59389</v>
      </c>
      <c r="H20098" s="3" t="s">
        <v>59390</v>
      </c>
      <c r="I20098" t="s">
        <v>3711</v>
      </c>
      <c r="J20098" t="s">
        <v>59425</v>
      </c>
    </row>
    <row r="20099" spans="1:10" ht="16" x14ac:dyDescent="0.2">
      <c r="A20099" t="s">
        <v>59430</v>
      </c>
      <c r="B20099" t="s">
        <v>59438</v>
      </c>
      <c r="C20099" t="s">
        <v>59439</v>
      </c>
      <c r="D20099">
        <v>1</v>
      </c>
      <c r="E20099" t="s">
        <v>8896</v>
      </c>
      <c r="F20099" t="s">
        <v>13</v>
      </c>
      <c r="G20099" t="s">
        <v>59389</v>
      </c>
      <c r="H20099" s="3" t="s">
        <v>59390</v>
      </c>
      <c r="I20099" t="s">
        <v>3711</v>
      </c>
      <c r="J20099" t="s">
        <v>59431</v>
      </c>
    </row>
    <row r="20100" spans="1:10" ht="16" x14ac:dyDescent="0.2">
      <c r="A20100" t="s">
        <v>58594</v>
      </c>
      <c r="B20100" t="s">
        <v>59440</v>
      </c>
      <c r="C20100" t="s">
        <v>59441</v>
      </c>
      <c r="D20100">
        <v>2</v>
      </c>
      <c r="E20100">
        <f>85</f>
        <v>85</v>
      </c>
      <c r="F20100" t="s">
        <v>13</v>
      </c>
      <c r="G20100" t="s">
        <v>59442</v>
      </c>
      <c r="H20100" s="3" t="s">
        <v>59443</v>
      </c>
      <c r="I20100" t="s">
        <v>228</v>
      </c>
      <c r="J20100" t="s">
        <v>58598</v>
      </c>
    </row>
    <row r="20101" spans="1:10" ht="16" x14ac:dyDescent="0.2">
      <c r="A20101" t="s">
        <v>59444</v>
      </c>
      <c r="B20101" t="s">
        <v>59445</v>
      </c>
      <c r="C20101" t="s">
        <v>59446</v>
      </c>
      <c r="D20101">
        <v>1</v>
      </c>
      <c r="E20101">
        <f>85</f>
        <v>85</v>
      </c>
      <c r="F20101" t="s">
        <v>13</v>
      </c>
      <c r="G20101" t="s">
        <v>59442</v>
      </c>
      <c r="H20101" s="3" t="s">
        <v>59443</v>
      </c>
      <c r="I20101" t="s">
        <v>228</v>
      </c>
      <c r="J20101" t="s">
        <v>59447</v>
      </c>
    </row>
    <row r="20102" spans="1:10" ht="16" x14ac:dyDescent="0.2">
      <c r="A20102" t="s">
        <v>59444</v>
      </c>
      <c r="B20102" t="s">
        <v>59448</v>
      </c>
      <c r="C20102" t="s">
        <v>59449</v>
      </c>
      <c r="D20102">
        <v>5</v>
      </c>
      <c r="E20102">
        <f>85</f>
        <v>85</v>
      </c>
      <c r="F20102" t="s">
        <v>13</v>
      </c>
      <c r="G20102" t="s">
        <v>59442</v>
      </c>
      <c r="H20102" s="3" t="s">
        <v>59443</v>
      </c>
      <c r="I20102" t="s">
        <v>228</v>
      </c>
      <c r="J20102" t="s">
        <v>59447</v>
      </c>
    </row>
    <row r="20103" spans="1:10" ht="16" x14ac:dyDescent="0.2">
      <c r="A20103" t="s">
        <v>59450</v>
      </c>
      <c r="B20103" t="s">
        <v>58922</v>
      </c>
      <c r="C20103" t="s">
        <v>58923</v>
      </c>
      <c r="D20103">
        <v>2</v>
      </c>
      <c r="E20103" t="s">
        <v>13</v>
      </c>
      <c r="F20103" t="s">
        <v>13</v>
      </c>
      <c r="G20103" t="s">
        <v>59442</v>
      </c>
      <c r="H20103" s="3" t="s">
        <v>59451</v>
      </c>
      <c r="J20103" t="s">
        <v>59452</v>
      </c>
    </row>
    <row r="20104" spans="1:10" ht="16" x14ac:dyDescent="0.2">
      <c r="A20104" t="s">
        <v>43850</v>
      </c>
      <c r="B20104" t="s">
        <v>59453</v>
      </c>
      <c r="C20104" t="s">
        <v>59454</v>
      </c>
      <c r="D20104">
        <v>2</v>
      </c>
      <c r="E20104">
        <f>85</f>
        <v>85</v>
      </c>
      <c r="F20104" t="s">
        <v>13</v>
      </c>
      <c r="G20104" t="s">
        <v>59442</v>
      </c>
      <c r="H20104" s="3" t="s">
        <v>59455</v>
      </c>
      <c r="I20104" t="s">
        <v>228</v>
      </c>
      <c r="J20104" t="s">
        <v>43854</v>
      </c>
    </row>
    <row r="20105" spans="1:10" ht="16" x14ac:dyDescent="0.2">
      <c r="A20105" t="s">
        <v>43850</v>
      </c>
      <c r="B20105" t="s">
        <v>59456</v>
      </c>
      <c r="C20105" t="s">
        <v>59457</v>
      </c>
      <c r="D20105">
        <v>1</v>
      </c>
      <c r="E20105">
        <f>85</f>
        <v>85</v>
      </c>
      <c r="F20105" t="s">
        <v>13</v>
      </c>
      <c r="G20105" t="s">
        <v>59442</v>
      </c>
      <c r="H20105" s="3" t="s">
        <v>59455</v>
      </c>
      <c r="I20105" t="s">
        <v>228</v>
      </c>
      <c r="J20105" t="s">
        <v>43854</v>
      </c>
    </row>
    <row r="20106" spans="1:10" ht="16" x14ac:dyDescent="0.2">
      <c r="A20106" t="s">
        <v>59444</v>
      </c>
      <c r="B20106" t="s">
        <v>59458</v>
      </c>
      <c r="C20106" t="s">
        <v>59459</v>
      </c>
      <c r="D20106">
        <v>2</v>
      </c>
      <c r="E20106">
        <f>85</f>
        <v>85</v>
      </c>
      <c r="F20106" t="s">
        <v>13</v>
      </c>
      <c r="G20106" t="s">
        <v>59442</v>
      </c>
      <c r="H20106" s="3" t="s">
        <v>59443</v>
      </c>
      <c r="I20106" t="s">
        <v>228</v>
      </c>
      <c r="J20106" t="s">
        <v>59447</v>
      </c>
    </row>
    <row r="20107" spans="1:10" ht="16" x14ac:dyDescent="0.2">
      <c r="A20107" t="s">
        <v>59460</v>
      </c>
      <c r="B20107" t="s">
        <v>59461</v>
      </c>
      <c r="C20107" t="s">
        <v>59462</v>
      </c>
      <c r="D20107">
        <v>7</v>
      </c>
      <c r="E20107">
        <f>85</f>
        <v>85</v>
      </c>
      <c r="F20107" t="s">
        <v>13</v>
      </c>
      <c r="G20107" t="s">
        <v>59442</v>
      </c>
      <c r="H20107" s="3" t="s">
        <v>59463</v>
      </c>
      <c r="I20107" t="s">
        <v>228</v>
      </c>
      <c r="J20107" t="s">
        <v>59464</v>
      </c>
    </row>
    <row r="20108" spans="1:10" ht="16" x14ac:dyDescent="0.2">
      <c r="A20108" t="s">
        <v>59465</v>
      </c>
      <c r="B20108" t="s">
        <v>59466</v>
      </c>
      <c r="C20108" t="s">
        <v>59467</v>
      </c>
      <c r="D20108">
        <v>1</v>
      </c>
      <c r="E20108">
        <f>85</f>
        <v>85</v>
      </c>
      <c r="F20108" t="s">
        <v>13</v>
      </c>
      <c r="G20108" t="s">
        <v>59442</v>
      </c>
      <c r="H20108" s="3" t="s">
        <v>59468</v>
      </c>
      <c r="I20108" t="s">
        <v>228</v>
      </c>
      <c r="J20108" t="s">
        <v>59469</v>
      </c>
    </row>
    <row r="20109" spans="1:10" ht="16" x14ac:dyDescent="0.2">
      <c r="A20109" t="s">
        <v>14798</v>
      </c>
      <c r="B20109" t="s">
        <v>59470</v>
      </c>
      <c r="C20109" t="s">
        <v>59471</v>
      </c>
      <c r="D20109">
        <v>3</v>
      </c>
      <c r="E20109">
        <f>85</f>
        <v>85</v>
      </c>
      <c r="F20109" t="s">
        <v>13</v>
      </c>
      <c r="G20109" t="s">
        <v>59442</v>
      </c>
      <c r="H20109" s="3" t="s">
        <v>59472</v>
      </c>
      <c r="I20109" t="s">
        <v>228</v>
      </c>
      <c r="J20109" t="s">
        <v>14799</v>
      </c>
    </row>
    <row r="20110" spans="1:10" ht="16" x14ac:dyDescent="0.2">
      <c r="A20110" t="s">
        <v>59460</v>
      </c>
      <c r="B20110" t="s">
        <v>59473</v>
      </c>
      <c r="C20110" t="s">
        <v>59474</v>
      </c>
      <c r="D20110">
        <v>6</v>
      </c>
      <c r="E20110">
        <f>85</f>
        <v>85</v>
      </c>
      <c r="F20110" t="s">
        <v>13</v>
      </c>
      <c r="G20110" t="s">
        <v>59442</v>
      </c>
      <c r="H20110" s="3" t="s">
        <v>59463</v>
      </c>
      <c r="I20110" t="s">
        <v>228</v>
      </c>
      <c r="J20110" t="s">
        <v>59464</v>
      </c>
    </row>
    <row r="20111" spans="1:10" ht="16" x14ac:dyDescent="0.2">
      <c r="A20111" t="s">
        <v>33664</v>
      </c>
      <c r="B20111" t="s">
        <v>59475</v>
      </c>
      <c r="C20111" t="s">
        <v>59476</v>
      </c>
      <c r="D20111">
        <v>4</v>
      </c>
      <c r="E20111">
        <f>85</f>
        <v>85</v>
      </c>
      <c r="F20111" t="s">
        <v>13</v>
      </c>
      <c r="G20111" t="s">
        <v>59442</v>
      </c>
      <c r="H20111" s="3" t="s">
        <v>59443</v>
      </c>
      <c r="I20111" t="s">
        <v>228</v>
      </c>
      <c r="J20111" t="s">
        <v>33668</v>
      </c>
    </row>
    <row r="20112" spans="1:10" ht="16" x14ac:dyDescent="0.2">
      <c r="A20112" t="s">
        <v>59460</v>
      </c>
      <c r="B20112" t="s">
        <v>59477</v>
      </c>
      <c r="C20112" t="s">
        <v>59478</v>
      </c>
      <c r="D20112">
        <v>5</v>
      </c>
      <c r="E20112">
        <f>85</f>
        <v>85</v>
      </c>
      <c r="F20112" t="s">
        <v>13</v>
      </c>
      <c r="G20112" t="s">
        <v>59442</v>
      </c>
      <c r="H20112" s="3" t="s">
        <v>59463</v>
      </c>
      <c r="I20112" t="s">
        <v>228</v>
      </c>
      <c r="J20112" t="s">
        <v>59464</v>
      </c>
    </row>
    <row r="20113" spans="1:10" ht="16" x14ac:dyDescent="0.2">
      <c r="A20113" t="s">
        <v>13427</v>
      </c>
      <c r="B20113" t="s">
        <v>59479</v>
      </c>
      <c r="C20113" t="s">
        <v>59480</v>
      </c>
      <c r="D20113">
        <v>2</v>
      </c>
      <c r="E20113">
        <f>85</f>
        <v>85</v>
      </c>
      <c r="F20113" t="s">
        <v>13</v>
      </c>
      <c r="G20113" t="s">
        <v>59442</v>
      </c>
      <c r="H20113" s="3" t="s">
        <v>59481</v>
      </c>
      <c r="I20113" t="s">
        <v>228</v>
      </c>
      <c r="J20113" t="s">
        <v>13430</v>
      </c>
    </row>
    <row r="20114" spans="1:10" ht="16" x14ac:dyDescent="0.2">
      <c r="A20114" t="s">
        <v>58864</v>
      </c>
      <c r="B20114" t="s">
        <v>13745</v>
      </c>
      <c r="C20114" t="s">
        <v>13746</v>
      </c>
      <c r="D20114">
        <v>3</v>
      </c>
      <c r="E20114">
        <f>85</f>
        <v>85</v>
      </c>
      <c r="F20114" t="s">
        <v>13</v>
      </c>
      <c r="G20114" t="s">
        <v>59442</v>
      </c>
      <c r="H20114" s="3" t="s">
        <v>59443</v>
      </c>
      <c r="I20114" t="s">
        <v>228</v>
      </c>
      <c r="J20114" t="s">
        <v>58865</v>
      </c>
    </row>
    <row r="20115" spans="1:10" ht="16" x14ac:dyDescent="0.2">
      <c r="A20115" t="s">
        <v>59460</v>
      </c>
      <c r="B20115" t="s">
        <v>59482</v>
      </c>
      <c r="C20115" t="s">
        <v>59483</v>
      </c>
      <c r="D20115">
        <v>2</v>
      </c>
      <c r="E20115">
        <f>85</f>
        <v>85</v>
      </c>
      <c r="F20115" t="s">
        <v>13</v>
      </c>
      <c r="G20115" t="s">
        <v>59442</v>
      </c>
      <c r="H20115" s="3" t="s">
        <v>59463</v>
      </c>
      <c r="I20115" t="s">
        <v>228</v>
      </c>
      <c r="J20115" t="s">
        <v>59464</v>
      </c>
    </row>
    <row r="20116" spans="1:10" ht="16" x14ac:dyDescent="0.2">
      <c r="A20116" t="s">
        <v>28615</v>
      </c>
      <c r="B20116" t="s">
        <v>59484</v>
      </c>
      <c r="C20116" t="s">
        <v>59485</v>
      </c>
      <c r="D20116">
        <v>5</v>
      </c>
      <c r="E20116">
        <f>85</f>
        <v>85</v>
      </c>
      <c r="F20116" t="s">
        <v>13</v>
      </c>
      <c r="G20116" t="s">
        <v>59442</v>
      </c>
      <c r="H20116" s="3" t="s">
        <v>59486</v>
      </c>
      <c r="I20116" t="s">
        <v>228</v>
      </c>
      <c r="J20116" t="s">
        <v>28619</v>
      </c>
    </row>
    <row r="20117" spans="1:10" ht="16" x14ac:dyDescent="0.2">
      <c r="A20117" t="s">
        <v>33664</v>
      </c>
      <c r="B20117" t="s">
        <v>59487</v>
      </c>
      <c r="C20117" t="s">
        <v>59488</v>
      </c>
      <c r="D20117">
        <v>2</v>
      </c>
      <c r="E20117">
        <f>85</f>
        <v>85</v>
      </c>
      <c r="F20117" t="s">
        <v>13</v>
      </c>
      <c r="G20117" t="s">
        <v>59442</v>
      </c>
      <c r="H20117" s="3" t="s">
        <v>59443</v>
      </c>
      <c r="I20117" t="s">
        <v>228</v>
      </c>
      <c r="J20117" t="s">
        <v>33668</v>
      </c>
    </row>
    <row r="20118" spans="1:10" ht="16" x14ac:dyDescent="0.2">
      <c r="A20118" t="s">
        <v>33664</v>
      </c>
      <c r="B20118" t="s">
        <v>59489</v>
      </c>
      <c r="C20118" t="s">
        <v>59490</v>
      </c>
      <c r="D20118">
        <v>1</v>
      </c>
      <c r="E20118">
        <f>85</f>
        <v>85</v>
      </c>
      <c r="F20118" t="s">
        <v>13</v>
      </c>
      <c r="G20118" t="s">
        <v>59442</v>
      </c>
      <c r="H20118" s="3" t="s">
        <v>59491</v>
      </c>
      <c r="I20118" t="s">
        <v>228</v>
      </c>
      <c r="J20118" t="s">
        <v>33668</v>
      </c>
    </row>
    <row r="20119" spans="1:10" ht="16" x14ac:dyDescent="0.2">
      <c r="A20119" t="s">
        <v>59444</v>
      </c>
      <c r="B20119" t="s">
        <v>59492</v>
      </c>
      <c r="C20119" t="s">
        <v>59493</v>
      </c>
      <c r="D20119">
        <v>4</v>
      </c>
      <c r="E20119">
        <f>85</f>
        <v>85</v>
      </c>
      <c r="F20119" t="s">
        <v>13</v>
      </c>
      <c r="G20119" t="s">
        <v>59442</v>
      </c>
      <c r="H20119" s="3" t="s">
        <v>59443</v>
      </c>
      <c r="I20119" t="s">
        <v>228</v>
      </c>
      <c r="J20119" t="s">
        <v>59447</v>
      </c>
    </row>
    <row r="20120" spans="1:10" ht="16" x14ac:dyDescent="0.2">
      <c r="A20120" t="s">
        <v>33664</v>
      </c>
      <c r="B20120" t="s">
        <v>59494</v>
      </c>
      <c r="C20120" t="s">
        <v>59495</v>
      </c>
      <c r="D20120">
        <v>3</v>
      </c>
      <c r="E20120">
        <f>85</f>
        <v>85</v>
      </c>
      <c r="F20120" t="s">
        <v>13</v>
      </c>
      <c r="G20120" t="s">
        <v>59442</v>
      </c>
      <c r="H20120" s="3" t="s">
        <v>59443</v>
      </c>
      <c r="I20120" t="s">
        <v>228</v>
      </c>
      <c r="J20120" t="s">
        <v>33668</v>
      </c>
    </row>
    <row r="20121" spans="1:10" ht="16" x14ac:dyDescent="0.2">
      <c r="A20121" t="s">
        <v>59460</v>
      </c>
      <c r="B20121" t="s">
        <v>59496</v>
      </c>
      <c r="C20121" t="s">
        <v>59497</v>
      </c>
      <c r="D20121">
        <v>4</v>
      </c>
      <c r="E20121">
        <f>85</f>
        <v>85</v>
      </c>
      <c r="F20121" t="s">
        <v>13</v>
      </c>
      <c r="G20121" t="s">
        <v>59442</v>
      </c>
      <c r="H20121" s="3" t="s">
        <v>59463</v>
      </c>
      <c r="I20121" t="s">
        <v>228</v>
      </c>
      <c r="J20121" t="s">
        <v>59464</v>
      </c>
    </row>
    <row r="20122" spans="1:10" ht="16" x14ac:dyDescent="0.2">
      <c r="A20122" t="s">
        <v>59460</v>
      </c>
      <c r="B20122" t="s">
        <v>59498</v>
      </c>
      <c r="C20122" t="s">
        <v>59499</v>
      </c>
      <c r="D20122">
        <v>3</v>
      </c>
      <c r="E20122">
        <f>85</f>
        <v>85</v>
      </c>
      <c r="F20122" t="s">
        <v>13</v>
      </c>
      <c r="G20122" t="s">
        <v>59442</v>
      </c>
      <c r="H20122" s="3" t="s">
        <v>59463</v>
      </c>
      <c r="I20122" t="s">
        <v>228</v>
      </c>
      <c r="J20122" t="s">
        <v>59464</v>
      </c>
    </row>
    <row r="20123" spans="1:10" ht="16" x14ac:dyDescent="0.2">
      <c r="A20123" t="s">
        <v>59444</v>
      </c>
      <c r="B20123" t="s">
        <v>59500</v>
      </c>
      <c r="C20123" t="s">
        <v>59501</v>
      </c>
      <c r="D20123">
        <v>3</v>
      </c>
      <c r="E20123">
        <f>85</f>
        <v>85</v>
      </c>
      <c r="F20123" t="s">
        <v>13</v>
      </c>
      <c r="G20123" t="s">
        <v>59442</v>
      </c>
      <c r="H20123" s="3" t="s">
        <v>59443</v>
      </c>
      <c r="I20123" t="s">
        <v>228</v>
      </c>
      <c r="J20123" t="s">
        <v>59447</v>
      </c>
    </row>
    <row r="20124" spans="1:10" ht="16" x14ac:dyDescent="0.2">
      <c r="A20124" t="s">
        <v>58921</v>
      </c>
      <c r="B20124" t="s">
        <v>59502</v>
      </c>
      <c r="C20124" t="s">
        <v>59503</v>
      </c>
      <c r="D20124">
        <v>2</v>
      </c>
      <c r="E20124">
        <f>85</f>
        <v>85</v>
      </c>
      <c r="F20124" t="s">
        <v>13</v>
      </c>
      <c r="G20124" t="s">
        <v>59442</v>
      </c>
      <c r="H20124" s="3" t="s">
        <v>59504</v>
      </c>
      <c r="I20124" t="s">
        <v>228</v>
      </c>
      <c r="J20124" t="s">
        <v>58925</v>
      </c>
    </row>
    <row r="20125" spans="1:10" ht="16" x14ac:dyDescent="0.2">
      <c r="A20125" t="s">
        <v>58921</v>
      </c>
      <c r="B20125" t="s">
        <v>59505</v>
      </c>
      <c r="C20125" t="s">
        <v>59506</v>
      </c>
      <c r="D20125">
        <v>3</v>
      </c>
      <c r="E20125">
        <f>85</f>
        <v>85</v>
      </c>
      <c r="F20125" t="s">
        <v>13</v>
      </c>
      <c r="G20125" t="s">
        <v>59442</v>
      </c>
      <c r="H20125" s="3" t="s">
        <v>59504</v>
      </c>
      <c r="I20125" t="s">
        <v>228</v>
      </c>
      <c r="J20125" t="s">
        <v>58925</v>
      </c>
    </row>
    <row r="20126" spans="1:10" ht="16" x14ac:dyDescent="0.2">
      <c r="A20126" t="s">
        <v>59460</v>
      </c>
      <c r="B20126" t="s">
        <v>59507</v>
      </c>
      <c r="C20126" t="s">
        <v>59508</v>
      </c>
      <c r="D20126">
        <v>1</v>
      </c>
      <c r="E20126">
        <f>85</f>
        <v>85</v>
      </c>
      <c r="F20126" t="s">
        <v>13</v>
      </c>
      <c r="G20126" t="s">
        <v>59442</v>
      </c>
      <c r="H20126" s="3" t="s">
        <v>59463</v>
      </c>
      <c r="I20126" t="s">
        <v>228</v>
      </c>
      <c r="J20126" t="s">
        <v>59464</v>
      </c>
    </row>
    <row r="20127" spans="1:10" ht="16" x14ac:dyDescent="0.2">
      <c r="A20127" t="s">
        <v>59450</v>
      </c>
      <c r="B20127" t="s">
        <v>59509</v>
      </c>
      <c r="C20127" t="s">
        <v>59510</v>
      </c>
      <c r="D20127">
        <v>3</v>
      </c>
      <c r="E20127">
        <f>85</f>
        <v>85</v>
      </c>
      <c r="F20127" t="s">
        <v>13</v>
      </c>
      <c r="G20127" t="s">
        <v>59442</v>
      </c>
      <c r="H20127" s="3" t="s">
        <v>59511</v>
      </c>
      <c r="I20127" t="s">
        <v>228</v>
      </c>
      <c r="J20127" t="s">
        <v>59452</v>
      </c>
    </row>
    <row r="20128" spans="1:10" ht="16" x14ac:dyDescent="0.2">
      <c r="A20128" t="s">
        <v>59450</v>
      </c>
      <c r="B20128" t="s">
        <v>59512</v>
      </c>
      <c r="C20128" t="s">
        <v>59513</v>
      </c>
      <c r="D20128">
        <v>1</v>
      </c>
      <c r="E20128" t="s">
        <v>13</v>
      </c>
      <c r="F20128" t="s">
        <v>13</v>
      </c>
      <c r="G20128" t="s">
        <v>59514</v>
      </c>
      <c r="H20128" s="3" t="s">
        <v>59515</v>
      </c>
      <c r="J20128" t="s">
        <v>59452</v>
      </c>
    </row>
    <row r="20129" spans="1:10" ht="16" x14ac:dyDescent="0.2">
      <c r="A20129" t="s">
        <v>57634</v>
      </c>
      <c r="B20129" t="s">
        <v>59516</v>
      </c>
      <c r="C20129" t="s">
        <v>59517</v>
      </c>
      <c r="D20129">
        <v>4</v>
      </c>
      <c r="E20129" t="s">
        <v>1088</v>
      </c>
      <c r="F20129" t="s">
        <v>13</v>
      </c>
      <c r="G20129" t="s">
        <v>59518</v>
      </c>
      <c r="H20129" s="3" t="s">
        <v>59519</v>
      </c>
      <c r="I20129" t="s">
        <v>3711</v>
      </c>
      <c r="J20129" t="s">
        <v>57637</v>
      </c>
    </row>
    <row r="20130" spans="1:10" ht="16" x14ac:dyDescent="0.2">
      <c r="A20130" t="s">
        <v>57859</v>
      </c>
      <c r="B20130" t="s">
        <v>57771</v>
      </c>
      <c r="C20130" t="s">
        <v>57772</v>
      </c>
      <c r="D20130">
        <v>1</v>
      </c>
      <c r="E20130" t="s">
        <v>1088</v>
      </c>
      <c r="F20130" t="s">
        <v>13</v>
      </c>
      <c r="G20130" t="s">
        <v>59518</v>
      </c>
      <c r="H20130" s="3" t="s">
        <v>59520</v>
      </c>
      <c r="I20130" t="s">
        <v>3711</v>
      </c>
      <c r="J20130" t="s">
        <v>57863</v>
      </c>
    </row>
    <row r="20131" spans="1:10" ht="16" x14ac:dyDescent="0.2">
      <c r="A20131" t="s">
        <v>57819</v>
      </c>
      <c r="B20131" t="s">
        <v>59521</v>
      </c>
      <c r="C20131" t="s">
        <v>59522</v>
      </c>
      <c r="D20131">
        <v>2</v>
      </c>
      <c r="E20131" t="s">
        <v>1088</v>
      </c>
      <c r="F20131" t="s">
        <v>13</v>
      </c>
      <c r="G20131" t="s">
        <v>59518</v>
      </c>
      <c r="H20131" s="3" t="s">
        <v>59519</v>
      </c>
      <c r="I20131" t="s">
        <v>3711</v>
      </c>
      <c r="J20131" t="s">
        <v>57824</v>
      </c>
    </row>
    <row r="20132" spans="1:10" ht="16" x14ac:dyDescent="0.2">
      <c r="A20132" t="s">
        <v>59110</v>
      </c>
      <c r="B20132" t="s">
        <v>59523</v>
      </c>
      <c r="C20132" t="s">
        <v>59524</v>
      </c>
      <c r="D20132">
        <v>1</v>
      </c>
      <c r="E20132" t="s">
        <v>1088</v>
      </c>
      <c r="F20132" t="s">
        <v>13</v>
      </c>
      <c r="G20132" t="s">
        <v>59518</v>
      </c>
      <c r="H20132" s="3" t="s">
        <v>59525</v>
      </c>
      <c r="I20132" t="s">
        <v>3711</v>
      </c>
      <c r="J20132" t="s">
        <v>59113</v>
      </c>
    </row>
    <row r="20133" spans="1:10" ht="32" x14ac:dyDescent="0.2">
      <c r="A20133" t="s">
        <v>57859</v>
      </c>
      <c r="B20133" t="s">
        <v>59526</v>
      </c>
      <c r="C20133" t="s">
        <v>59527</v>
      </c>
      <c r="D20133">
        <v>3</v>
      </c>
      <c r="E20133" t="s">
        <v>1088</v>
      </c>
      <c r="F20133" t="s">
        <v>13</v>
      </c>
      <c r="G20133" t="s">
        <v>59518</v>
      </c>
      <c r="H20133" s="3" t="s">
        <v>59528</v>
      </c>
      <c r="I20133" t="s">
        <v>1489</v>
      </c>
      <c r="J20133" t="s">
        <v>57863</v>
      </c>
    </row>
    <row r="20134" spans="1:10" ht="32" x14ac:dyDescent="0.2">
      <c r="A20134" t="s">
        <v>57859</v>
      </c>
      <c r="B20134" t="s">
        <v>59529</v>
      </c>
      <c r="C20134" t="s">
        <v>59530</v>
      </c>
      <c r="D20134">
        <v>2</v>
      </c>
      <c r="E20134" t="s">
        <v>1088</v>
      </c>
      <c r="F20134" t="s">
        <v>13</v>
      </c>
      <c r="G20134" t="s">
        <v>59518</v>
      </c>
      <c r="H20134" s="3" t="s">
        <v>59531</v>
      </c>
      <c r="I20134" t="s">
        <v>3711</v>
      </c>
      <c r="J20134" t="s">
        <v>57863</v>
      </c>
    </row>
    <row r="20135" spans="1:10" ht="32" x14ac:dyDescent="0.2">
      <c r="A20135" t="s">
        <v>59110</v>
      </c>
      <c r="B20135" t="s">
        <v>21542</v>
      </c>
      <c r="C20135" t="s">
        <v>21543</v>
      </c>
      <c r="D20135">
        <v>2</v>
      </c>
      <c r="E20135" t="s">
        <v>1088</v>
      </c>
      <c r="F20135" t="s">
        <v>13</v>
      </c>
      <c r="G20135" t="s">
        <v>59518</v>
      </c>
      <c r="H20135" s="3" t="s">
        <v>59532</v>
      </c>
      <c r="I20135" t="s">
        <v>3711</v>
      </c>
      <c r="J20135" t="s">
        <v>59113</v>
      </c>
    </row>
    <row r="20136" spans="1:10" ht="32" x14ac:dyDescent="0.2">
      <c r="A20136" t="s">
        <v>56076</v>
      </c>
      <c r="B20136" t="s">
        <v>59526</v>
      </c>
      <c r="C20136" t="s">
        <v>59527</v>
      </c>
      <c r="D20136">
        <v>4</v>
      </c>
      <c r="E20136" t="s">
        <v>1088</v>
      </c>
      <c r="F20136" t="s">
        <v>13</v>
      </c>
      <c r="G20136" t="s">
        <v>59518</v>
      </c>
      <c r="H20136" s="3" t="s">
        <v>59533</v>
      </c>
      <c r="I20136" t="s">
        <v>1489</v>
      </c>
      <c r="J20136" t="s">
        <v>56079</v>
      </c>
    </row>
    <row r="20137" spans="1:10" ht="16" x14ac:dyDescent="0.2">
      <c r="A20137" t="s">
        <v>56076</v>
      </c>
      <c r="B20137" t="s">
        <v>59529</v>
      </c>
      <c r="C20137" t="s">
        <v>59530</v>
      </c>
      <c r="D20137">
        <v>3</v>
      </c>
      <c r="E20137" t="s">
        <v>1088</v>
      </c>
      <c r="F20137" t="s">
        <v>13</v>
      </c>
      <c r="G20137" t="s">
        <v>59518</v>
      </c>
      <c r="H20137" s="3" t="s">
        <v>59519</v>
      </c>
      <c r="I20137" t="s">
        <v>3711</v>
      </c>
      <c r="J20137" t="s">
        <v>56079</v>
      </c>
    </row>
    <row r="20138" spans="1:10" ht="16" x14ac:dyDescent="0.2">
      <c r="A20138" t="s">
        <v>59534</v>
      </c>
      <c r="B20138" t="s">
        <v>59535</v>
      </c>
      <c r="C20138" t="s">
        <v>59536</v>
      </c>
      <c r="D20138">
        <v>1</v>
      </c>
      <c r="E20138" t="s">
        <v>13</v>
      </c>
      <c r="F20138" t="s">
        <v>13</v>
      </c>
      <c r="G20138" t="s">
        <v>59537</v>
      </c>
      <c r="H20138" s="3" t="s">
        <v>59538</v>
      </c>
      <c r="I20138" t="s">
        <v>1489</v>
      </c>
      <c r="J20138" t="s">
        <v>59539</v>
      </c>
    </row>
    <row r="20139" spans="1:10" ht="16" x14ac:dyDescent="0.2">
      <c r="A20139" t="s">
        <v>59540</v>
      </c>
      <c r="B20139" t="s">
        <v>59541</v>
      </c>
      <c r="C20139" t="s">
        <v>59542</v>
      </c>
      <c r="D20139">
        <v>1</v>
      </c>
      <c r="E20139" t="s">
        <v>1111</v>
      </c>
      <c r="F20139" t="s">
        <v>13</v>
      </c>
      <c r="G20139" t="s">
        <v>59543</v>
      </c>
      <c r="H20139" s="3" t="s">
        <v>59544</v>
      </c>
      <c r="I20139" t="s">
        <v>1489</v>
      </c>
      <c r="J20139" t="s">
        <v>59545</v>
      </c>
    </row>
    <row r="20140" spans="1:10" ht="16" x14ac:dyDescent="0.2">
      <c r="A20140" t="s">
        <v>59546</v>
      </c>
      <c r="B20140" t="s">
        <v>59547</v>
      </c>
      <c r="C20140" t="s">
        <v>59548</v>
      </c>
      <c r="D20140">
        <v>1</v>
      </c>
      <c r="E20140" t="s">
        <v>1111</v>
      </c>
      <c r="F20140" t="s">
        <v>13</v>
      </c>
      <c r="G20140" t="s">
        <v>59543</v>
      </c>
      <c r="H20140" s="3" t="s">
        <v>59549</v>
      </c>
      <c r="I20140" t="s">
        <v>1489</v>
      </c>
      <c r="J20140" t="s">
        <v>59550</v>
      </c>
    </row>
    <row r="20141" spans="1:10" ht="16" x14ac:dyDescent="0.2">
      <c r="A20141" t="s">
        <v>59546</v>
      </c>
      <c r="B20141" t="s">
        <v>59551</v>
      </c>
      <c r="C20141" t="s">
        <v>59552</v>
      </c>
      <c r="D20141">
        <v>2</v>
      </c>
      <c r="E20141" t="s">
        <v>1111</v>
      </c>
      <c r="F20141" t="s">
        <v>13</v>
      </c>
      <c r="G20141" t="s">
        <v>59543</v>
      </c>
      <c r="H20141" s="3" t="s">
        <v>59549</v>
      </c>
      <c r="I20141" t="s">
        <v>1489</v>
      </c>
      <c r="J20141" t="s">
        <v>59550</v>
      </c>
    </row>
    <row r="20142" spans="1:10" ht="16" x14ac:dyDescent="0.2">
      <c r="A20142" t="s">
        <v>21523</v>
      </c>
      <c r="B20142" t="s">
        <v>59553</v>
      </c>
      <c r="C20142" t="s">
        <v>59554</v>
      </c>
      <c r="D20142">
        <v>2</v>
      </c>
      <c r="E20142" t="s">
        <v>1111</v>
      </c>
      <c r="F20142" t="s">
        <v>13</v>
      </c>
      <c r="G20142" t="s">
        <v>59543</v>
      </c>
      <c r="H20142" s="3" t="s">
        <v>59549</v>
      </c>
      <c r="I20142" t="s">
        <v>1489</v>
      </c>
      <c r="J20142" t="s">
        <v>21528</v>
      </c>
    </row>
    <row r="20143" spans="1:10" ht="16" x14ac:dyDescent="0.2">
      <c r="A20143" t="s">
        <v>59555</v>
      </c>
      <c r="B20143" t="s">
        <v>59556</v>
      </c>
      <c r="C20143" t="s">
        <v>59557</v>
      </c>
      <c r="D20143">
        <v>1</v>
      </c>
      <c r="E20143">
        <v>253</v>
      </c>
      <c r="F20143" t="s">
        <v>13</v>
      </c>
      <c r="G20143" t="s">
        <v>59558</v>
      </c>
      <c r="H20143" s="3" t="s">
        <v>59559</v>
      </c>
      <c r="I20143" t="s">
        <v>1489</v>
      </c>
      <c r="J20143" t="s">
        <v>59560</v>
      </c>
    </row>
    <row r="20144" spans="1:10" ht="16" x14ac:dyDescent="0.2">
      <c r="A20144" t="s">
        <v>59561</v>
      </c>
      <c r="B20144" t="s">
        <v>59562</v>
      </c>
      <c r="C20144" t="s">
        <v>59563</v>
      </c>
      <c r="D20144">
        <v>1</v>
      </c>
      <c r="E20144">
        <v>253</v>
      </c>
      <c r="F20144" t="s">
        <v>13</v>
      </c>
      <c r="G20144" t="s">
        <v>59558</v>
      </c>
      <c r="H20144" s="3" t="s">
        <v>59559</v>
      </c>
      <c r="I20144" t="s">
        <v>1489</v>
      </c>
      <c r="J20144" t="s">
        <v>59564</v>
      </c>
    </row>
    <row r="20145" spans="1:10" ht="16" x14ac:dyDescent="0.2">
      <c r="A20145" t="s">
        <v>59555</v>
      </c>
      <c r="B20145" t="s">
        <v>59565</v>
      </c>
      <c r="C20145" t="s">
        <v>59566</v>
      </c>
      <c r="D20145">
        <v>2</v>
      </c>
      <c r="E20145">
        <v>253</v>
      </c>
      <c r="F20145" t="s">
        <v>13</v>
      </c>
      <c r="G20145" t="s">
        <v>59558</v>
      </c>
      <c r="H20145" s="3" t="s">
        <v>59559</v>
      </c>
      <c r="I20145" t="s">
        <v>1489</v>
      </c>
      <c r="J20145" t="s">
        <v>59560</v>
      </c>
    </row>
    <row r="20146" spans="1:10" ht="16" x14ac:dyDescent="0.2">
      <c r="A20146" t="s">
        <v>59386</v>
      </c>
      <c r="B20146" t="s">
        <v>59567</v>
      </c>
      <c r="C20146" t="s">
        <v>21525</v>
      </c>
      <c r="D20146">
        <v>4</v>
      </c>
      <c r="E20146">
        <v>253</v>
      </c>
      <c r="F20146" t="s">
        <v>13</v>
      </c>
      <c r="G20146" t="s">
        <v>59558</v>
      </c>
      <c r="H20146" s="3" t="s">
        <v>59568</v>
      </c>
      <c r="I20146" t="s">
        <v>1489</v>
      </c>
      <c r="J20146" t="s">
        <v>59391</v>
      </c>
    </row>
    <row r="20147" spans="1:10" ht="16" x14ac:dyDescent="0.2">
      <c r="A20147" t="s">
        <v>17258</v>
      </c>
      <c r="B20147" t="s">
        <v>59569</v>
      </c>
      <c r="C20147" t="s">
        <v>59570</v>
      </c>
      <c r="D20147">
        <v>2</v>
      </c>
      <c r="E20147">
        <v>253</v>
      </c>
      <c r="F20147" t="s">
        <v>13</v>
      </c>
      <c r="G20147" t="s">
        <v>59558</v>
      </c>
      <c r="H20147" s="3" t="s">
        <v>59571</v>
      </c>
      <c r="I20147" t="s">
        <v>1489</v>
      </c>
      <c r="J20147" t="s">
        <v>17259</v>
      </c>
    </row>
    <row r="20148" spans="1:10" ht="16" x14ac:dyDescent="0.2">
      <c r="A20148" t="s">
        <v>59555</v>
      </c>
      <c r="B20148" t="s">
        <v>59572</v>
      </c>
      <c r="C20148" t="s">
        <v>59573</v>
      </c>
      <c r="D20148">
        <v>3</v>
      </c>
      <c r="E20148">
        <v>253</v>
      </c>
      <c r="F20148" t="s">
        <v>13</v>
      </c>
      <c r="G20148" t="s">
        <v>59558</v>
      </c>
      <c r="H20148" s="3" t="s">
        <v>59559</v>
      </c>
      <c r="I20148" t="s">
        <v>1489</v>
      </c>
      <c r="J20148" t="s">
        <v>59560</v>
      </c>
    </row>
    <row r="20149" spans="1:10" ht="16" x14ac:dyDescent="0.2">
      <c r="A20149" t="s">
        <v>12724</v>
      </c>
      <c r="B20149" t="s">
        <v>59574</v>
      </c>
      <c r="C20149" t="s">
        <v>59575</v>
      </c>
      <c r="D20149">
        <v>2</v>
      </c>
      <c r="E20149" t="s">
        <v>13</v>
      </c>
      <c r="F20149" t="s">
        <v>13</v>
      </c>
      <c r="G20149" t="s">
        <v>59576</v>
      </c>
      <c r="H20149" s="3" t="s">
        <v>59577</v>
      </c>
      <c r="I20149" t="s">
        <v>228</v>
      </c>
      <c r="J20149" t="s">
        <v>12729</v>
      </c>
    </row>
    <row r="20150" spans="1:10" ht="32" x14ac:dyDescent="0.2">
      <c r="A20150" t="s">
        <v>43259</v>
      </c>
      <c r="B20150" t="s">
        <v>59578</v>
      </c>
      <c r="C20150" t="s">
        <v>59579</v>
      </c>
      <c r="D20150">
        <v>3</v>
      </c>
      <c r="E20150" t="s">
        <v>13</v>
      </c>
      <c r="F20150" t="s">
        <v>13</v>
      </c>
      <c r="G20150" t="s">
        <v>59576</v>
      </c>
      <c r="H20150" s="3" t="s">
        <v>59580</v>
      </c>
      <c r="I20150" t="s">
        <v>228</v>
      </c>
      <c r="J20150" t="s">
        <v>43264</v>
      </c>
    </row>
    <row r="20151" spans="1:10" ht="16" x14ac:dyDescent="0.2">
      <c r="A20151" t="s">
        <v>13436</v>
      </c>
      <c r="B20151" t="s">
        <v>59581</v>
      </c>
      <c r="C20151" t="s">
        <v>59582</v>
      </c>
      <c r="D20151">
        <v>2</v>
      </c>
      <c r="E20151" t="s">
        <v>13</v>
      </c>
      <c r="F20151" t="s">
        <v>13</v>
      </c>
      <c r="G20151" t="s">
        <v>59576</v>
      </c>
      <c r="H20151" s="3" t="s">
        <v>59577</v>
      </c>
      <c r="I20151" t="s">
        <v>228</v>
      </c>
      <c r="J20151" t="s">
        <v>13437</v>
      </c>
    </row>
    <row r="20152" spans="1:10" ht="16" x14ac:dyDescent="0.2">
      <c r="A20152" t="s">
        <v>59010</v>
      </c>
      <c r="B20152" t="s">
        <v>59583</v>
      </c>
      <c r="C20152" t="s">
        <v>59584</v>
      </c>
      <c r="D20152">
        <v>2</v>
      </c>
      <c r="E20152" t="s">
        <v>13</v>
      </c>
      <c r="F20152" t="s">
        <v>13</v>
      </c>
      <c r="G20152" t="s">
        <v>59576</v>
      </c>
      <c r="H20152" s="3" t="s">
        <v>59577</v>
      </c>
      <c r="I20152" t="s">
        <v>228</v>
      </c>
      <c r="J20152" t="s">
        <v>59014</v>
      </c>
    </row>
    <row r="20153" spans="1:10" ht="16" x14ac:dyDescent="0.2">
      <c r="A20153" t="s">
        <v>43265</v>
      </c>
      <c r="B20153" t="s">
        <v>59585</v>
      </c>
      <c r="C20153" t="s">
        <v>59586</v>
      </c>
      <c r="D20153">
        <v>1</v>
      </c>
      <c r="E20153" t="s">
        <v>13</v>
      </c>
      <c r="F20153" t="s">
        <v>13</v>
      </c>
      <c r="G20153" t="s">
        <v>59576</v>
      </c>
      <c r="H20153" s="3" t="s">
        <v>59577</v>
      </c>
      <c r="I20153" t="s">
        <v>228</v>
      </c>
      <c r="J20153" t="s">
        <v>43269</v>
      </c>
    </row>
    <row r="20154" spans="1:10" ht="16" x14ac:dyDescent="0.2">
      <c r="A20154" t="s">
        <v>13436</v>
      </c>
      <c r="B20154" t="s">
        <v>59587</v>
      </c>
      <c r="C20154" t="s">
        <v>59586</v>
      </c>
      <c r="D20154">
        <v>1</v>
      </c>
      <c r="E20154" t="s">
        <v>13</v>
      </c>
      <c r="F20154" t="s">
        <v>13</v>
      </c>
      <c r="G20154" t="s">
        <v>59576</v>
      </c>
      <c r="H20154" s="3" t="s">
        <v>59577</v>
      </c>
      <c r="I20154" t="s">
        <v>228</v>
      </c>
      <c r="J20154" t="s">
        <v>13437</v>
      </c>
    </row>
    <row r="20155" spans="1:10" ht="16" x14ac:dyDescent="0.2">
      <c r="A20155" t="s">
        <v>43265</v>
      </c>
      <c r="B20155" t="s">
        <v>59581</v>
      </c>
      <c r="C20155" t="s">
        <v>59582</v>
      </c>
      <c r="D20155">
        <v>4</v>
      </c>
      <c r="E20155" t="s">
        <v>13</v>
      </c>
      <c r="F20155" t="s">
        <v>13</v>
      </c>
      <c r="G20155" t="s">
        <v>59576</v>
      </c>
      <c r="H20155" s="3" t="s">
        <v>59577</v>
      </c>
      <c r="I20155" t="s">
        <v>228</v>
      </c>
      <c r="J20155" t="s">
        <v>43269</v>
      </c>
    </row>
    <row r="20156" spans="1:10" ht="16" x14ac:dyDescent="0.2">
      <c r="A20156" t="s">
        <v>14765</v>
      </c>
      <c r="B20156" t="s">
        <v>59588</v>
      </c>
      <c r="C20156" t="s">
        <v>59589</v>
      </c>
      <c r="D20156">
        <v>3</v>
      </c>
      <c r="E20156" t="s">
        <v>13</v>
      </c>
      <c r="F20156" t="s">
        <v>13</v>
      </c>
      <c r="G20156" t="s">
        <v>59576</v>
      </c>
      <c r="H20156" s="3" t="s">
        <v>59577</v>
      </c>
      <c r="I20156" t="s">
        <v>228</v>
      </c>
      <c r="J20156" t="s">
        <v>14769</v>
      </c>
    </row>
    <row r="20157" spans="1:10" ht="32" x14ac:dyDescent="0.2">
      <c r="A20157" t="s">
        <v>14765</v>
      </c>
      <c r="B20157" t="s">
        <v>59590</v>
      </c>
      <c r="C20157" t="s">
        <v>59591</v>
      </c>
      <c r="D20157">
        <v>1</v>
      </c>
      <c r="E20157" t="s">
        <v>13</v>
      </c>
      <c r="F20157" t="s">
        <v>13</v>
      </c>
      <c r="G20157" t="s">
        <v>59576</v>
      </c>
      <c r="H20157" s="3" t="s">
        <v>59592</v>
      </c>
      <c r="I20157" t="s">
        <v>228</v>
      </c>
      <c r="J20157" t="s">
        <v>14769</v>
      </c>
    </row>
    <row r="20158" spans="1:10" ht="16" x14ac:dyDescent="0.2">
      <c r="A20158" t="s">
        <v>13423</v>
      </c>
      <c r="B20158" t="s">
        <v>59574</v>
      </c>
      <c r="C20158" t="s">
        <v>59575</v>
      </c>
      <c r="D20158">
        <v>1</v>
      </c>
      <c r="E20158" t="s">
        <v>13</v>
      </c>
      <c r="F20158" t="s">
        <v>13</v>
      </c>
      <c r="G20158" t="s">
        <v>59576</v>
      </c>
      <c r="H20158" s="3" t="s">
        <v>59577</v>
      </c>
      <c r="I20158" t="s">
        <v>228</v>
      </c>
      <c r="J20158" t="s">
        <v>13426</v>
      </c>
    </row>
    <row r="20159" spans="1:10" ht="16" x14ac:dyDescent="0.2">
      <c r="A20159" t="s">
        <v>13423</v>
      </c>
      <c r="B20159" t="s">
        <v>59593</v>
      </c>
      <c r="C20159" t="s">
        <v>59594</v>
      </c>
      <c r="D20159">
        <v>3</v>
      </c>
      <c r="E20159" t="s">
        <v>13</v>
      </c>
      <c r="F20159" t="s">
        <v>13</v>
      </c>
      <c r="G20159" t="s">
        <v>59576</v>
      </c>
      <c r="H20159" s="3" t="s">
        <v>59577</v>
      </c>
      <c r="I20159" t="s">
        <v>228</v>
      </c>
      <c r="J20159" t="s">
        <v>13426</v>
      </c>
    </row>
    <row r="20160" spans="1:10" ht="16" x14ac:dyDescent="0.2">
      <c r="A20160" t="s">
        <v>12724</v>
      </c>
      <c r="B20160" t="s">
        <v>19784</v>
      </c>
      <c r="C20160" t="s">
        <v>19785</v>
      </c>
      <c r="D20160">
        <v>3</v>
      </c>
      <c r="E20160" t="s">
        <v>13</v>
      </c>
      <c r="F20160" t="s">
        <v>13</v>
      </c>
      <c r="G20160" t="s">
        <v>59576</v>
      </c>
      <c r="H20160" s="3" t="s">
        <v>59577</v>
      </c>
      <c r="I20160" t="s">
        <v>228</v>
      </c>
      <c r="J20160" t="s">
        <v>12729</v>
      </c>
    </row>
    <row r="20161" spans="1:10" ht="16" x14ac:dyDescent="0.2">
      <c r="A20161" t="s">
        <v>59010</v>
      </c>
      <c r="B20161" t="s">
        <v>59595</v>
      </c>
      <c r="C20161" t="s">
        <v>59596</v>
      </c>
      <c r="D20161">
        <v>3</v>
      </c>
      <c r="E20161" t="s">
        <v>13</v>
      </c>
      <c r="F20161" t="s">
        <v>13</v>
      </c>
      <c r="G20161" t="s">
        <v>59576</v>
      </c>
      <c r="H20161" s="3" t="s">
        <v>59577</v>
      </c>
      <c r="I20161" t="s">
        <v>228</v>
      </c>
      <c r="J20161" t="s">
        <v>59014</v>
      </c>
    </row>
    <row r="20162" spans="1:10" ht="16" x14ac:dyDescent="0.2">
      <c r="A20162" t="s">
        <v>59597</v>
      </c>
      <c r="B20162" t="s">
        <v>59598</v>
      </c>
      <c r="C20162" t="s">
        <v>59599</v>
      </c>
      <c r="D20162">
        <v>2</v>
      </c>
      <c r="E20162" t="s">
        <v>13</v>
      </c>
      <c r="F20162" t="s">
        <v>13</v>
      </c>
      <c r="G20162" t="s">
        <v>59600</v>
      </c>
      <c r="H20162" s="3" t="s">
        <v>59601</v>
      </c>
      <c r="I20162" t="s">
        <v>1725</v>
      </c>
      <c r="J20162" t="s">
        <v>59602</v>
      </c>
    </row>
    <row r="20163" spans="1:10" ht="16" x14ac:dyDescent="0.2">
      <c r="A20163" t="s">
        <v>59603</v>
      </c>
      <c r="B20163" t="s">
        <v>59604</v>
      </c>
      <c r="C20163" t="s">
        <v>59605</v>
      </c>
      <c r="D20163">
        <v>2</v>
      </c>
      <c r="E20163" t="s">
        <v>13</v>
      </c>
      <c r="F20163" t="s">
        <v>13</v>
      </c>
      <c r="G20163" t="s">
        <v>59606</v>
      </c>
      <c r="H20163" s="3" t="s">
        <v>59607</v>
      </c>
      <c r="I20163" t="s">
        <v>1725</v>
      </c>
      <c r="J20163" t="s">
        <v>59608</v>
      </c>
    </row>
    <row r="20164" spans="1:10" ht="16" x14ac:dyDescent="0.2">
      <c r="A20164" t="s">
        <v>59603</v>
      </c>
      <c r="B20164" t="s">
        <v>59609</v>
      </c>
      <c r="C20164" t="s">
        <v>59610</v>
      </c>
      <c r="D20164">
        <v>1</v>
      </c>
      <c r="E20164" t="s">
        <v>13</v>
      </c>
      <c r="F20164" t="s">
        <v>13</v>
      </c>
      <c r="G20164" t="s">
        <v>59606</v>
      </c>
      <c r="H20164" s="3" t="s">
        <v>59607</v>
      </c>
      <c r="I20164" t="s">
        <v>1725</v>
      </c>
      <c r="J20164" t="s">
        <v>59608</v>
      </c>
    </row>
    <row r="20165" spans="1:10" ht="16" x14ac:dyDescent="0.2">
      <c r="A20165" t="s">
        <v>59603</v>
      </c>
      <c r="B20165" t="s">
        <v>59611</v>
      </c>
      <c r="C20165" t="s">
        <v>59612</v>
      </c>
      <c r="D20165">
        <v>4</v>
      </c>
      <c r="E20165" t="s">
        <v>13</v>
      </c>
      <c r="F20165" t="s">
        <v>13</v>
      </c>
      <c r="G20165" t="s">
        <v>59606</v>
      </c>
      <c r="H20165" s="3" t="s">
        <v>59607</v>
      </c>
      <c r="I20165" t="s">
        <v>1725</v>
      </c>
      <c r="J20165" t="s">
        <v>59608</v>
      </c>
    </row>
    <row r="20166" spans="1:10" ht="16" x14ac:dyDescent="0.2">
      <c r="A20166" t="s">
        <v>59603</v>
      </c>
      <c r="B20166" t="s">
        <v>59613</v>
      </c>
      <c r="C20166" t="s">
        <v>59614</v>
      </c>
      <c r="D20166">
        <v>5</v>
      </c>
      <c r="E20166" t="s">
        <v>13</v>
      </c>
      <c r="F20166" t="s">
        <v>13</v>
      </c>
      <c r="G20166" t="s">
        <v>59606</v>
      </c>
      <c r="H20166" s="3" t="s">
        <v>59607</v>
      </c>
      <c r="I20166" t="s">
        <v>1725</v>
      </c>
      <c r="J20166" t="s">
        <v>59608</v>
      </c>
    </row>
    <row r="20167" spans="1:10" ht="16" x14ac:dyDescent="0.2">
      <c r="A20167" t="s">
        <v>59603</v>
      </c>
      <c r="B20167" t="s">
        <v>59615</v>
      </c>
      <c r="C20167" t="s">
        <v>59616</v>
      </c>
      <c r="D20167">
        <v>3</v>
      </c>
      <c r="E20167" t="s">
        <v>13</v>
      </c>
      <c r="F20167" t="s">
        <v>13</v>
      </c>
      <c r="G20167" t="s">
        <v>59606</v>
      </c>
      <c r="H20167" s="3" t="s">
        <v>59607</v>
      </c>
      <c r="I20167" t="s">
        <v>1725</v>
      </c>
      <c r="J20167" t="s">
        <v>59608</v>
      </c>
    </row>
    <row r="20168" spans="1:10" ht="16" x14ac:dyDescent="0.2">
      <c r="A20168" t="s">
        <v>59603</v>
      </c>
      <c r="B20168" t="s">
        <v>59617</v>
      </c>
      <c r="C20168" t="s">
        <v>59618</v>
      </c>
      <c r="D20168">
        <v>6</v>
      </c>
      <c r="E20168" t="s">
        <v>13</v>
      </c>
      <c r="F20168" t="s">
        <v>13</v>
      </c>
      <c r="G20168" t="s">
        <v>59606</v>
      </c>
      <c r="H20168" s="3" t="s">
        <v>59607</v>
      </c>
      <c r="I20168" t="s">
        <v>1725</v>
      </c>
      <c r="J20168" t="s">
        <v>59608</v>
      </c>
    </row>
    <row r="20169" spans="1:10" ht="16" x14ac:dyDescent="0.2">
      <c r="A20169" t="s">
        <v>54102</v>
      </c>
      <c r="B20169" t="s">
        <v>59619</v>
      </c>
      <c r="C20169" t="s">
        <v>59620</v>
      </c>
      <c r="D20169">
        <v>2</v>
      </c>
      <c r="E20169" t="s">
        <v>13</v>
      </c>
      <c r="F20169" t="s">
        <v>13</v>
      </c>
      <c r="G20169" t="s">
        <v>59621</v>
      </c>
      <c r="H20169" s="3" t="s">
        <v>59622</v>
      </c>
      <c r="I20169" t="s">
        <v>856</v>
      </c>
      <c r="J20169" t="s">
        <v>54107</v>
      </c>
    </row>
    <row r="20170" spans="1:10" ht="48" x14ac:dyDescent="0.2">
      <c r="A20170" t="s">
        <v>44867</v>
      </c>
      <c r="B20170" t="s">
        <v>59623</v>
      </c>
      <c r="C20170" t="s">
        <v>59624</v>
      </c>
      <c r="D20170">
        <v>6</v>
      </c>
      <c r="E20170" t="s">
        <v>13</v>
      </c>
      <c r="F20170" t="s">
        <v>13</v>
      </c>
      <c r="G20170" t="s">
        <v>59625</v>
      </c>
      <c r="H20170" s="3" t="s">
        <v>59626</v>
      </c>
      <c r="I20170" t="s">
        <v>7108</v>
      </c>
      <c r="J20170" t="s">
        <v>44870</v>
      </c>
    </row>
    <row r="20171" spans="1:10" ht="16" x14ac:dyDescent="0.2">
      <c r="A20171" t="s">
        <v>59627</v>
      </c>
      <c r="B20171" t="s">
        <v>59628</v>
      </c>
      <c r="C20171" t="s">
        <v>59629</v>
      </c>
      <c r="D20171">
        <v>3</v>
      </c>
      <c r="E20171" t="s">
        <v>13</v>
      </c>
      <c r="F20171" t="s">
        <v>13</v>
      </c>
      <c r="G20171" t="s">
        <v>59630</v>
      </c>
      <c r="H20171" s="3" t="s">
        <v>59631</v>
      </c>
      <c r="I20171" t="s">
        <v>106</v>
      </c>
      <c r="J20171" t="s">
        <v>59632</v>
      </c>
    </row>
    <row r="20172" spans="1:10" ht="16" x14ac:dyDescent="0.2">
      <c r="A20172" t="s">
        <v>59627</v>
      </c>
      <c r="B20172" t="s">
        <v>59633</v>
      </c>
      <c r="C20172" t="s">
        <v>59634</v>
      </c>
      <c r="D20172">
        <v>2</v>
      </c>
      <c r="E20172" t="s">
        <v>13</v>
      </c>
      <c r="F20172" t="s">
        <v>13</v>
      </c>
      <c r="G20172" t="s">
        <v>59630</v>
      </c>
      <c r="H20172" s="3" t="s">
        <v>59631</v>
      </c>
      <c r="I20172" t="s">
        <v>106</v>
      </c>
      <c r="J20172" t="s">
        <v>59632</v>
      </c>
    </row>
    <row r="20173" spans="1:10" ht="16" x14ac:dyDescent="0.2">
      <c r="A20173" t="s">
        <v>59635</v>
      </c>
      <c r="B20173" t="s">
        <v>59636</v>
      </c>
      <c r="C20173" t="s">
        <v>59637</v>
      </c>
      <c r="D20173">
        <v>1</v>
      </c>
      <c r="E20173" t="s">
        <v>13</v>
      </c>
      <c r="F20173" t="s">
        <v>13</v>
      </c>
      <c r="G20173" t="s">
        <v>59630</v>
      </c>
      <c r="H20173" s="3" t="s">
        <v>59638</v>
      </c>
      <c r="I20173" t="s">
        <v>106</v>
      </c>
      <c r="J20173" t="s">
        <v>59639</v>
      </c>
    </row>
    <row r="20174" spans="1:10" ht="16" x14ac:dyDescent="0.2">
      <c r="A20174" t="s">
        <v>59635</v>
      </c>
      <c r="B20174" t="s">
        <v>59640</v>
      </c>
      <c r="C20174" t="s">
        <v>59641</v>
      </c>
      <c r="D20174">
        <v>2</v>
      </c>
      <c r="E20174" t="s">
        <v>13</v>
      </c>
      <c r="F20174" t="s">
        <v>13</v>
      </c>
      <c r="G20174" t="s">
        <v>59630</v>
      </c>
      <c r="H20174" s="3" t="s">
        <v>59638</v>
      </c>
      <c r="I20174" t="s">
        <v>106</v>
      </c>
      <c r="J20174" t="s">
        <v>59639</v>
      </c>
    </row>
    <row r="20175" spans="1:10" ht="16" x14ac:dyDescent="0.2">
      <c r="A20175" t="s">
        <v>59635</v>
      </c>
      <c r="B20175" t="s">
        <v>59642</v>
      </c>
      <c r="C20175" t="s">
        <v>59643</v>
      </c>
      <c r="D20175">
        <v>3</v>
      </c>
      <c r="E20175" t="s">
        <v>13</v>
      </c>
      <c r="F20175" t="s">
        <v>13</v>
      </c>
      <c r="G20175" t="s">
        <v>59630</v>
      </c>
      <c r="H20175" s="3" t="s">
        <v>59638</v>
      </c>
      <c r="I20175" t="s">
        <v>106</v>
      </c>
      <c r="J20175" t="s">
        <v>59639</v>
      </c>
    </row>
    <row r="20176" spans="1:10" ht="16" x14ac:dyDescent="0.2">
      <c r="A20176" t="s">
        <v>59627</v>
      </c>
      <c r="B20176" t="s">
        <v>59644</v>
      </c>
      <c r="C20176" t="s">
        <v>59645</v>
      </c>
      <c r="D20176">
        <v>1</v>
      </c>
      <c r="E20176" t="s">
        <v>13</v>
      </c>
      <c r="F20176" t="s">
        <v>13</v>
      </c>
      <c r="G20176" t="s">
        <v>59630</v>
      </c>
      <c r="H20176" s="3" t="s">
        <v>59631</v>
      </c>
      <c r="I20176" t="s">
        <v>106</v>
      </c>
      <c r="J20176" t="s">
        <v>59632</v>
      </c>
    </row>
    <row r="20177" spans="1:10" ht="16" x14ac:dyDescent="0.2">
      <c r="A20177" t="s">
        <v>59646</v>
      </c>
      <c r="B20177" t="s">
        <v>33249</v>
      </c>
      <c r="C20177" t="s">
        <v>33250</v>
      </c>
      <c r="D20177">
        <v>3</v>
      </c>
      <c r="E20177" t="s">
        <v>13</v>
      </c>
      <c r="F20177" t="s">
        <v>13</v>
      </c>
      <c r="G20177" t="s">
        <v>59647</v>
      </c>
      <c r="H20177" s="3" t="s">
        <v>59648</v>
      </c>
      <c r="I20177" t="s">
        <v>106</v>
      </c>
      <c r="J20177" t="s">
        <v>59649</v>
      </c>
    </row>
    <row r="20178" spans="1:10" ht="16" x14ac:dyDescent="0.2">
      <c r="A20178" t="s">
        <v>59650</v>
      </c>
      <c r="B20178" t="s">
        <v>59651</v>
      </c>
      <c r="C20178" t="s">
        <v>59652</v>
      </c>
      <c r="D20178">
        <v>1</v>
      </c>
      <c r="E20178" t="s">
        <v>13</v>
      </c>
      <c r="F20178" t="s">
        <v>13</v>
      </c>
      <c r="G20178" t="s">
        <v>59653</v>
      </c>
      <c r="H20178" s="3" t="s">
        <v>59654</v>
      </c>
      <c r="I20178" t="s">
        <v>106</v>
      </c>
      <c r="J20178" t="s">
        <v>59655</v>
      </c>
    </row>
    <row r="20179" spans="1:10" ht="16" x14ac:dyDescent="0.2">
      <c r="A20179" t="s">
        <v>59656</v>
      </c>
      <c r="B20179" t="s">
        <v>59657</v>
      </c>
      <c r="C20179" t="s">
        <v>59658</v>
      </c>
      <c r="D20179">
        <v>2</v>
      </c>
      <c r="E20179" t="s">
        <v>13</v>
      </c>
      <c r="F20179" t="s">
        <v>13</v>
      </c>
      <c r="G20179" t="s">
        <v>59659</v>
      </c>
      <c r="H20179" s="3" t="s">
        <v>59660</v>
      </c>
      <c r="I20179" t="s">
        <v>106</v>
      </c>
      <c r="J20179" t="s">
        <v>59661</v>
      </c>
    </row>
    <row r="20180" spans="1:10" ht="16" x14ac:dyDescent="0.2">
      <c r="A20180" t="s">
        <v>59656</v>
      </c>
      <c r="B20180" t="s">
        <v>59662</v>
      </c>
      <c r="C20180" t="s">
        <v>59663</v>
      </c>
      <c r="D20180">
        <v>1</v>
      </c>
      <c r="E20180" t="s">
        <v>13</v>
      </c>
      <c r="F20180" t="s">
        <v>13</v>
      </c>
      <c r="G20180" t="s">
        <v>59659</v>
      </c>
      <c r="H20180" s="3" t="s">
        <v>59660</v>
      </c>
      <c r="I20180" t="s">
        <v>106</v>
      </c>
      <c r="J20180" t="s">
        <v>59661</v>
      </c>
    </row>
    <row r="20181" spans="1:10" ht="16" x14ac:dyDescent="0.2">
      <c r="A20181" t="s">
        <v>59664</v>
      </c>
      <c r="B20181" t="s">
        <v>59665</v>
      </c>
      <c r="C20181" t="s">
        <v>59666</v>
      </c>
      <c r="D20181">
        <v>4</v>
      </c>
      <c r="E20181" t="s">
        <v>13</v>
      </c>
      <c r="F20181" t="s">
        <v>13</v>
      </c>
      <c r="G20181" t="s">
        <v>59659</v>
      </c>
      <c r="H20181" s="3" t="s">
        <v>59667</v>
      </c>
      <c r="I20181" t="s">
        <v>106</v>
      </c>
      <c r="J20181" t="s">
        <v>59668</v>
      </c>
    </row>
    <row r="20182" spans="1:10" ht="16" x14ac:dyDescent="0.2">
      <c r="A20182" t="s">
        <v>59669</v>
      </c>
      <c r="B20182" t="s">
        <v>59665</v>
      </c>
      <c r="C20182" t="s">
        <v>59666</v>
      </c>
      <c r="D20182">
        <v>4</v>
      </c>
      <c r="E20182" t="s">
        <v>13</v>
      </c>
      <c r="F20182" t="s">
        <v>13</v>
      </c>
      <c r="G20182" t="s">
        <v>59659</v>
      </c>
      <c r="H20182" s="3" t="s">
        <v>59660</v>
      </c>
      <c r="I20182" t="s">
        <v>106</v>
      </c>
      <c r="J20182" t="s">
        <v>59670</v>
      </c>
    </row>
    <row r="20183" spans="1:10" ht="16" x14ac:dyDescent="0.2">
      <c r="A20183" t="s">
        <v>59671</v>
      </c>
      <c r="B20183" t="s">
        <v>59665</v>
      </c>
      <c r="C20183" t="s">
        <v>59666</v>
      </c>
      <c r="D20183">
        <v>4</v>
      </c>
      <c r="E20183" t="s">
        <v>13</v>
      </c>
      <c r="F20183" t="s">
        <v>13</v>
      </c>
      <c r="G20183" t="s">
        <v>59659</v>
      </c>
      <c r="H20183" s="3" t="s">
        <v>59667</v>
      </c>
      <c r="I20183" t="s">
        <v>106</v>
      </c>
      <c r="J20183" t="s">
        <v>59672</v>
      </c>
    </row>
    <row r="20184" spans="1:10" ht="16" x14ac:dyDescent="0.2">
      <c r="A20184" t="s">
        <v>59673</v>
      </c>
      <c r="B20184" t="s">
        <v>59674</v>
      </c>
      <c r="C20184" t="s">
        <v>59675</v>
      </c>
      <c r="D20184">
        <v>1</v>
      </c>
      <c r="E20184">
        <f>345</f>
        <v>345</v>
      </c>
      <c r="F20184" t="s">
        <v>13</v>
      </c>
      <c r="G20184" t="s">
        <v>59676</v>
      </c>
      <c r="H20184" s="3" t="s">
        <v>59677</v>
      </c>
      <c r="I20184" t="s">
        <v>106</v>
      </c>
      <c r="J20184" t="s">
        <v>59678</v>
      </c>
    </row>
    <row r="20185" spans="1:10" ht="16" x14ac:dyDescent="0.2">
      <c r="A20185" t="s">
        <v>44304</v>
      </c>
      <c r="B20185" t="s">
        <v>59679</v>
      </c>
      <c r="C20185" t="s">
        <v>59680</v>
      </c>
      <c r="D20185">
        <v>1</v>
      </c>
      <c r="E20185">
        <f>345</f>
        <v>345</v>
      </c>
      <c r="F20185" t="s">
        <v>13</v>
      </c>
      <c r="G20185" t="s">
        <v>59676</v>
      </c>
      <c r="H20185" s="3" t="s">
        <v>59681</v>
      </c>
      <c r="I20185" t="s">
        <v>106</v>
      </c>
      <c r="J20185" t="s">
        <v>44308</v>
      </c>
    </row>
    <row r="20186" spans="1:10" ht="16" x14ac:dyDescent="0.2">
      <c r="A20186" t="s">
        <v>44304</v>
      </c>
      <c r="B20186" t="s">
        <v>59682</v>
      </c>
      <c r="C20186" t="s">
        <v>59683</v>
      </c>
      <c r="D20186">
        <v>3</v>
      </c>
      <c r="E20186">
        <f>345</f>
        <v>345</v>
      </c>
      <c r="F20186" t="s">
        <v>13</v>
      </c>
      <c r="G20186" t="s">
        <v>59676</v>
      </c>
      <c r="H20186" s="3" t="s">
        <v>59684</v>
      </c>
      <c r="I20186" t="s">
        <v>106</v>
      </c>
      <c r="J20186" t="s">
        <v>44308</v>
      </c>
    </row>
    <row r="20187" spans="1:10" ht="16" x14ac:dyDescent="0.2">
      <c r="A20187" t="s">
        <v>44304</v>
      </c>
      <c r="B20187" t="s">
        <v>59685</v>
      </c>
      <c r="C20187" t="s">
        <v>59686</v>
      </c>
      <c r="D20187">
        <v>4</v>
      </c>
      <c r="E20187">
        <f>345</f>
        <v>345</v>
      </c>
      <c r="F20187" t="s">
        <v>13</v>
      </c>
      <c r="G20187" t="s">
        <v>59676</v>
      </c>
      <c r="H20187" s="3" t="s">
        <v>59681</v>
      </c>
      <c r="I20187" t="s">
        <v>106</v>
      </c>
      <c r="J20187" t="s">
        <v>44308</v>
      </c>
    </row>
    <row r="20188" spans="1:10" ht="16" x14ac:dyDescent="0.2">
      <c r="A20188" t="s">
        <v>59687</v>
      </c>
      <c r="B20188" t="s">
        <v>59688</v>
      </c>
      <c r="C20188" t="s">
        <v>59689</v>
      </c>
      <c r="D20188">
        <v>3</v>
      </c>
      <c r="E20188">
        <f>345</f>
        <v>345</v>
      </c>
      <c r="F20188" t="s">
        <v>13</v>
      </c>
      <c r="G20188" t="s">
        <v>59676</v>
      </c>
      <c r="H20188" s="3" t="s">
        <v>59690</v>
      </c>
      <c r="I20188" t="s">
        <v>106</v>
      </c>
      <c r="J20188" t="s">
        <v>59691</v>
      </c>
    </row>
    <row r="20189" spans="1:10" ht="16" x14ac:dyDescent="0.2">
      <c r="A20189" t="s">
        <v>59687</v>
      </c>
      <c r="B20189" t="s">
        <v>59692</v>
      </c>
      <c r="C20189" t="s">
        <v>59693</v>
      </c>
      <c r="D20189">
        <v>1</v>
      </c>
      <c r="E20189">
        <f>345</f>
        <v>345</v>
      </c>
      <c r="F20189" t="s">
        <v>13</v>
      </c>
      <c r="G20189" t="s">
        <v>59676</v>
      </c>
      <c r="H20189" s="3" t="s">
        <v>59690</v>
      </c>
      <c r="I20189" t="s">
        <v>106</v>
      </c>
      <c r="J20189" t="s">
        <v>59691</v>
      </c>
    </row>
    <row r="20190" spans="1:10" ht="16" x14ac:dyDescent="0.2">
      <c r="A20190" t="s">
        <v>59694</v>
      </c>
      <c r="B20190" t="s">
        <v>59695</v>
      </c>
      <c r="C20190" t="s">
        <v>59696</v>
      </c>
      <c r="D20190">
        <v>4</v>
      </c>
      <c r="E20190">
        <f>345</f>
        <v>345</v>
      </c>
      <c r="F20190" t="s">
        <v>13</v>
      </c>
      <c r="G20190" t="s">
        <v>59676</v>
      </c>
      <c r="H20190" s="3" t="s">
        <v>59677</v>
      </c>
      <c r="I20190" t="s">
        <v>106</v>
      </c>
      <c r="J20190" t="s">
        <v>59697</v>
      </c>
    </row>
    <row r="20191" spans="1:10" ht="16" x14ac:dyDescent="0.2">
      <c r="A20191" t="s">
        <v>59698</v>
      </c>
      <c r="B20191" t="s">
        <v>59699</v>
      </c>
      <c r="C20191" t="s">
        <v>59700</v>
      </c>
      <c r="D20191">
        <v>2</v>
      </c>
      <c r="E20191">
        <f>345</f>
        <v>345</v>
      </c>
      <c r="F20191" t="s">
        <v>13</v>
      </c>
      <c r="G20191" t="s">
        <v>59676</v>
      </c>
      <c r="H20191" s="3" t="s">
        <v>59677</v>
      </c>
      <c r="I20191" t="s">
        <v>106</v>
      </c>
      <c r="J20191" t="s">
        <v>59701</v>
      </c>
    </row>
    <row r="20192" spans="1:10" ht="16" x14ac:dyDescent="0.2">
      <c r="A20192" t="s">
        <v>59673</v>
      </c>
      <c r="B20192" t="s">
        <v>59702</v>
      </c>
      <c r="C20192" t="s">
        <v>59703</v>
      </c>
      <c r="D20192">
        <v>4</v>
      </c>
      <c r="E20192">
        <f>345</f>
        <v>345</v>
      </c>
      <c r="F20192" t="s">
        <v>13</v>
      </c>
      <c r="G20192" t="s">
        <v>59676</v>
      </c>
      <c r="H20192" s="3" t="s">
        <v>59677</v>
      </c>
      <c r="I20192" t="s">
        <v>106</v>
      </c>
      <c r="J20192" t="s">
        <v>59678</v>
      </c>
    </row>
    <row r="20193" spans="1:10" ht="16" x14ac:dyDescent="0.2">
      <c r="A20193" t="s">
        <v>6239</v>
      </c>
      <c r="B20193" t="s">
        <v>59704</v>
      </c>
      <c r="C20193" t="s">
        <v>59705</v>
      </c>
      <c r="D20193">
        <v>1</v>
      </c>
      <c r="E20193">
        <f>345</f>
        <v>345</v>
      </c>
      <c r="F20193" t="s">
        <v>13</v>
      </c>
      <c r="G20193" t="s">
        <v>59676</v>
      </c>
      <c r="H20193" s="3" t="s">
        <v>59706</v>
      </c>
      <c r="I20193" t="s">
        <v>106</v>
      </c>
      <c r="J20193" t="s">
        <v>6243</v>
      </c>
    </row>
    <row r="20194" spans="1:10" ht="16" x14ac:dyDescent="0.2">
      <c r="A20194" t="s">
        <v>59707</v>
      </c>
      <c r="B20194" t="s">
        <v>59708</v>
      </c>
      <c r="C20194" t="s">
        <v>59709</v>
      </c>
      <c r="D20194">
        <v>2</v>
      </c>
      <c r="E20194">
        <f>345</f>
        <v>345</v>
      </c>
      <c r="F20194" t="s">
        <v>13</v>
      </c>
      <c r="G20194" t="s">
        <v>59676</v>
      </c>
      <c r="H20194" s="3" t="s">
        <v>59706</v>
      </c>
      <c r="I20194" t="s">
        <v>106</v>
      </c>
      <c r="J20194" t="s">
        <v>59710</v>
      </c>
    </row>
    <row r="20195" spans="1:10" ht="16" x14ac:dyDescent="0.2">
      <c r="A20195" t="s">
        <v>59711</v>
      </c>
      <c r="B20195" t="s">
        <v>59712</v>
      </c>
      <c r="C20195" t="s">
        <v>59713</v>
      </c>
      <c r="D20195">
        <v>3</v>
      </c>
      <c r="E20195">
        <f>345</f>
        <v>345</v>
      </c>
      <c r="F20195" t="s">
        <v>13</v>
      </c>
      <c r="G20195" t="s">
        <v>59676</v>
      </c>
      <c r="H20195" s="3" t="s">
        <v>59677</v>
      </c>
      <c r="I20195" t="s">
        <v>106</v>
      </c>
      <c r="J20195" t="s">
        <v>59714</v>
      </c>
    </row>
    <row r="20196" spans="1:10" ht="16" x14ac:dyDescent="0.2">
      <c r="A20196" t="s">
        <v>59707</v>
      </c>
      <c r="B20196" t="s">
        <v>59715</v>
      </c>
      <c r="C20196" t="s">
        <v>59716</v>
      </c>
      <c r="D20196">
        <v>1</v>
      </c>
      <c r="E20196">
        <f>345</f>
        <v>345</v>
      </c>
      <c r="F20196" t="s">
        <v>13</v>
      </c>
      <c r="G20196" t="s">
        <v>59676</v>
      </c>
      <c r="H20196" s="3" t="s">
        <v>59706</v>
      </c>
      <c r="I20196" t="s">
        <v>106</v>
      </c>
      <c r="J20196" t="s">
        <v>59710</v>
      </c>
    </row>
    <row r="20197" spans="1:10" ht="16" x14ac:dyDescent="0.2">
      <c r="A20197" t="s">
        <v>59707</v>
      </c>
      <c r="B20197" t="s">
        <v>59717</v>
      </c>
      <c r="C20197" t="s">
        <v>59718</v>
      </c>
      <c r="D20197">
        <v>4</v>
      </c>
      <c r="E20197">
        <f>345</f>
        <v>345</v>
      </c>
      <c r="F20197" t="s">
        <v>13</v>
      </c>
      <c r="G20197" t="s">
        <v>59676</v>
      </c>
      <c r="H20197" s="3" t="s">
        <v>59706</v>
      </c>
      <c r="I20197" t="s">
        <v>106</v>
      </c>
      <c r="J20197" t="s">
        <v>59710</v>
      </c>
    </row>
    <row r="20198" spans="1:10" ht="16" x14ac:dyDescent="0.2">
      <c r="A20198" t="s">
        <v>59646</v>
      </c>
      <c r="B20198" t="s">
        <v>59719</v>
      </c>
      <c r="C20198" t="s">
        <v>59720</v>
      </c>
      <c r="D20198">
        <v>2</v>
      </c>
      <c r="E20198">
        <f>345</f>
        <v>345</v>
      </c>
      <c r="F20198" t="s">
        <v>13</v>
      </c>
      <c r="G20198" t="s">
        <v>59676</v>
      </c>
      <c r="H20198" s="3" t="s">
        <v>59706</v>
      </c>
      <c r="I20198" t="s">
        <v>106</v>
      </c>
      <c r="J20198" t="s">
        <v>59649</v>
      </c>
    </row>
    <row r="20199" spans="1:10" ht="16" x14ac:dyDescent="0.2">
      <c r="A20199" t="s">
        <v>59707</v>
      </c>
      <c r="B20199" t="s">
        <v>59702</v>
      </c>
      <c r="C20199" t="s">
        <v>59703</v>
      </c>
      <c r="D20199">
        <v>5</v>
      </c>
      <c r="E20199">
        <f>345</f>
        <v>345</v>
      </c>
      <c r="F20199" t="s">
        <v>13</v>
      </c>
      <c r="G20199" t="s">
        <v>59676</v>
      </c>
      <c r="H20199" s="3" t="s">
        <v>59706</v>
      </c>
      <c r="I20199" t="s">
        <v>106</v>
      </c>
      <c r="J20199" t="s">
        <v>59710</v>
      </c>
    </row>
    <row r="20200" spans="1:10" ht="16" x14ac:dyDescent="0.2">
      <c r="A20200" t="s">
        <v>59698</v>
      </c>
      <c r="B20200" t="s">
        <v>59721</v>
      </c>
      <c r="C20200" t="s">
        <v>59722</v>
      </c>
      <c r="D20200">
        <v>1</v>
      </c>
      <c r="E20200">
        <f>345</f>
        <v>345</v>
      </c>
      <c r="F20200" t="s">
        <v>13</v>
      </c>
      <c r="G20200" t="s">
        <v>59676</v>
      </c>
      <c r="H20200" s="3" t="s">
        <v>59677</v>
      </c>
      <c r="I20200" t="s">
        <v>106</v>
      </c>
      <c r="J20200" t="s">
        <v>59701</v>
      </c>
    </row>
    <row r="20201" spans="1:10" ht="16" x14ac:dyDescent="0.2">
      <c r="A20201" t="s">
        <v>59723</v>
      </c>
      <c r="B20201" t="s">
        <v>59724</v>
      </c>
      <c r="C20201" t="s">
        <v>59725</v>
      </c>
      <c r="D20201">
        <v>3</v>
      </c>
      <c r="E20201">
        <f>345</f>
        <v>345</v>
      </c>
      <c r="F20201" t="s">
        <v>13</v>
      </c>
      <c r="G20201" t="s">
        <v>59676</v>
      </c>
      <c r="H20201" s="3" t="s">
        <v>59726</v>
      </c>
      <c r="I20201" t="s">
        <v>106</v>
      </c>
      <c r="J20201" t="s">
        <v>59727</v>
      </c>
    </row>
    <row r="20202" spans="1:10" ht="16" x14ac:dyDescent="0.2">
      <c r="A20202" t="s">
        <v>21795</v>
      </c>
      <c r="B20202" t="s">
        <v>59702</v>
      </c>
      <c r="C20202" t="s">
        <v>59703</v>
      </c>
      <c r="D20202">
        <v>4</v>
      </c>
      <c r="E20202">
        <f>345</f>
        <v>345</v>
      </c>
      <c r="F20202" t="s">
        <v>13</v>
      </c>
      <c r="G20202" t="s">
        <v>59676</v>
      </c>
      <c r="H20202" s="3" t="s">
        <v>59677</v>
      </c>
      <c r="I20202" t="s">
        <v>106</v>
      </c>
      <c r="J20202" t="s">
        <v>21798</v>
      </c>
    </row>
    <row r="20203" spans="1:10" ht="16" x14ac:dyDescent="0.2">
      <c r="A20203" t="s">
        <v>44304</v>
      </c>
      <c r="B20203" t="s">
        <v>59728</v>
      </c>
      <c r="C20203" t="s">
        <v>59729</v>
      </c>
      <c r="D20203">
        <v>5</v>
      </c>
      <c r="E20203">
        <f>345</f>
        <v>345</v>
      </c>
      <c r="F20203" t="s">
        <v>13</v>
      </c>
      <c r="G20203" t="s">
        <v>59676</v>
      </c>
      <c r="H20203" s="3" t="s">
        <v>59730</v>
      </c>
      <c r="I20203" t="s">
        <v>106</v>
      </c>
      <c r="J20203" t="s">
        <v>44308</v>
      </c>
    </row>
    <row r="20204" spans="1:10" ht="16" x14ac:dyDescent="0.2">
      <c r="A20204" t="s">
        <v>44304</v>
      </c>
      <c r="B20204" t="s">
        <v>59731</v>
      </c>
      <c r="C20204" t="s">
        <v>59732</v>
      </c>
      <c r="D20204">
        <v>6</v>
      </c>
      <c r="E20204">
        <f>345</f>
        <v>345</v>
      </c>
      <c r="F20204" t="s">
        <v>13</v>
      </c>
      <c r="G20204" t="s">
        <v>59676</v>
      </c>
      <c r="H20204" s="3" t="s">
        <v>59681</v>
      </c>
      <c r="I20204" t="s">
        <v>106</v>
      </c>
      <c r="J20204" t="s">
        <v>44308</v>
      </c>
    </row>
    <row r="20205" spans="1:10" ht="16" x14ac:dyDescent="0.2">
      <c r="A20205" t="s">
        <v>44304</v>
      </c>
      <c r="B20205" t="s">
        <v>59733</v>
      </c>
      <c r="C20205" t="s">
        <v>59734</v>
      </c>
      <c r="D20205">
        <v>7</v>
      </c>
      <c r="E20205">
        <f>345</f>
        <v>345</v>
      </c>
      <c r="F20205" t="s">
        <v>13</v>
      </c>
      <c r="G20205" t="s">
        <v>59676</v>
      </c>
      <c r="H20205" s="3" t="s">
        <v>59681</v>
      </c>
      <c r="I20205" t="s">
        <v>106</v>
      </c>
      <c r="J20205" t="s">
        <v>44308</v>
      </c>
    </row>
    <row r="20206" spans="1:10" ht="16" x14ac:dyDescent="0.2">
      <c r="A20206" t="s">
        <v>59707</v>
      </c>
      <c r="B20206" t="s">
        <v>59735</v>
      </c>
      <c r="C20206" t="s">
        <v>59736</v>
      </c>
      <c r="D20206">
        <v>3</v>
      </c>
      <c r="E20206">
        <f>345</f>
        <v>345</v>
      </c>
      <c r="F20206" t="s">
        <v>13</v>
      </c>
      <c r="G20206" t="s">
        <v>59676</v>
      </c>
      <c r="H20206" s="3" t="s">
        <v>59706</v>
      </c>
      <c r="I20206" t="s">
        <v>106</v>
      </c>
      <c r="J20206" t="s">
        <v>59710</v>
      </c>
    </row>
    <row r="20207" spans="1:10" ht="16" x14ac:dyDescent="0.2">
      <c r="A20207" t="s">
        <v>59737</v>
      </c>
      <c r="B20207" t="s">
        <v>59738</v>
      </c>
      <c r="C20207" t="s">
        <v>59739</v>
      </c>
      <c r="D20207">
        <v>1</v>
      </c>
      <c r="E20207">
        <f>345</f>
        <v>345</v>
      </c>
      <c r="F20207" t="s">
        <v>13</v>
      </c>
      <c r="G20207" t="s">
        <v>59676</v>
      </c>
      <c r="H20207" s="3" t="s">
        <v>59740</v>
      </c>
      <c r="I20207" t="s">
        <v>106</v>
      </c>
      <c r="J20207" t="s">
        <v>59741</v>
      </c>
    </row>
    <row r="20208" spans="1:10" ht="16" x14ac:dyDescent="0.2">
      <c r="A20208" t="s">
        <v>59698</v>
      </c>
      <c r="B20208" t="s">
        <v>59742</v>
      </c>
      <c r="C20208" t="s">
        <v>59743</v>
      </c>
      <c r="D20208">
        <v>3</v>
      </c>
      <c r="E20208">
        <f>345</f>
        <v>345</v>
      </c>
      <c r="F20208" t="s">
        <v>13</v>
      </c>
      <c r="G20208" t="s">
        <v>59676</v>
      </c>
      <c r="H20208" s="3" t="s">
        <v>59677</v>
      </c>
      <c r="I20208" t="s">
        <v>106</v>
      </c>
      <c r="J20208" t="s">
        <v>59701</v>
      </c>
    </row>
    <row r="20209" spans="1:10" ht="16" x14ac:dyDescent="0.2">
      <c r="A20209" t="s">
        <v>24237</v>
      </c>
      <c r="B20209" t="s">
        <v>59744</v>
      </c>
      <c r="C20209" t="s">
        <v>59745</v>
      </c>
      <c r="D20209">
        <v>2</v>
      </c>
      <c r="E20209">
        <f>345</f>
        <v>345</v>
      </c>
      <c r="F20209" t="s">
        <v>13</v>
      </c>
      <c r="G20209" t="s">
        <v>59676</v>
      </c>
      <c r="H20209" s="3" t="s">
        <v>59677</v>
      </c>
      <c r="I20209" t="s">
        <v>106</v>
      </c>
      <c r="J20209" t="s">
        <v>24242</v>
      </c>
    </row>
    <row r="20210" spans="1:10" ht="16" x14ac:dyDescent="0.2">
      <c r="A20210" t="s">
        <v>59646</v>
      </c>
      <c r="B20210" t="s">
        <v>59746</v>
      </c>
      <c r="C20210" t="s">
        <v>59747</v>
      </c>
      <c r="D20210">
        <v>1</v>
      </c>
      <c r="E20210">
        <f>345</f>
        <v>345</v>
      </c>
      <c r="F20210" t="s">
        <v>13</v>
      </c>
      <c r="G20210" t="s">
        <v>59676</v>
      </c>
      <c r="H20210" s="3" t="s">
        <v>59706</v>
      </c>
      <c r="I20210" t="s">
        <v>106</v>
      </c>
      <c r="J20210" t="s">
        <v>59649</v>
      </c>
    </row>
    <row r="20211" spans="1:10" ht="16" x14ac:dyDescent="0.2">
      <c r="A20211" t="s">
        <v>59723</v>
      </c>
      <c r="B20211" t="s">
        <v>59712</v>
      </c>
      <c r="C20211" t="s">
        <v>59713</v>
      </c>
      <c r="D20211">
        <v>2</v>
      </c>
      <c r="E20211">
        <f>345</f>
        <v>345</v>
      </c>
      <c r="F20211" t="s">
        <v>13</v>
      </c>
      <c r="G20211" t="s">
        <v>59676</v>
      </c>
      <c r="H20211" s="3" t="s">
        <v>59726</v>
      </c>
      <c r="I20211" t="s">
        <v>106</v>
      </c>
      <c r="J20211" t="s">
        <v>59727</v>
      </c>
    </row>
    <row r="20212" spans="1:10" ht="16" x14ac:dyDescent="0.2">
      <c r="A20212" t="s">
        <v>59748</v>
      </c>
      <c r="B20212" t="s">
        <v>59688</v>
      </c>
      <c r="C20212" t="s">
        <v>59689</v>
      </c>
      <c r="D20212">
        <v>2</v>
      </c>
      <c r="E20212">
        <f>345</f>
        <v>345</v>
      </c>
      <c r="F20212" t="s">
        <v>13</v>
      </c>
      <c r="G20212" t="s">
        <v>59676</v>
      </c>
      <c r="H20212" s="3" t="s">
        <v>59690</v>
      </c>
      <c r="I20212" t="s">
        <v>106</v>
      </c>
      <c r="J20212" t="s">
        <v>59749</v>
      </c>
    </row>
    <row r="20213" spans="1:10" ht="16" x14ac:dyDescent="0.2">
      <c r="A20213" t="s">
        <v>59687</v>
      </c>
      <c r="B20213" t="s">
        <v>59750</v>
      </c>
      <c r="C20213" t="s">
        <v>59751</v>
      </c>
      <c r="D20213">
        <v>2</v>
      </c>
      <c r="E20213">
        <f>345</f>
        <v>345</v>
      </c>
      <c r="F20213" t="s">
        <v>13</v>
      </c>
      <c r="G20213" t="s">
        <v>59676</v>
      </c>
      <c r="H20213" s="3" t="s">
        <v>59690</v>
      </c>
      <c r="I20213" t="s">
        <v>106</v>
      </c>
      <c r="J20213" t="s">
        <v>59691</v>
      </c>
    </row>
    <row r="20214" spans="1:10" ht="16" x14ac:dyDescent="0.2">
      <c r="A20214" t="s">
        <v>59752</v>
      </c>
      <c r="B20214" t="s">
        <v>59753</v>
      </c>
      <c r="C20214" t="s">
        <v>59754</v>
      </c>
      <c r="D20214">
        <v>3</v>
      </c>
      <c r="E20214">
        <f>345</f>
        <v>345</v>
      </c>
      <c r="F20214" t="s">
        <v>13</v>
      </c>
      <c r="G20214" t="s">
        <v>59676</v>
      </c>
      <c r="H20214" s="3" t="s">
        <v>59677</v>
      </c>
      <c r="I20214" t="s">
        <v>106</v>
      </c>
      <c r="J20214" t="s">
        <v>59755</v>
      </c>
    </row>
    <row r="20215" spans="1:10" ht="16" x14ac:dyDescent="0.2">
      <c r="A20215" t="s">
        <v>59756</v>
      </c>
      <c r="B20215" t="s">
        <v>59757</v>
      </c>
      <c r="C20215" t="s">
        <v>59758</v>
      </c>
      <c r="D20215">
        <v>1</v>
      </c>
      <c r="E20215">
        <f>345</f>
        <v>345</v>
      </c>
      <c r="F20215" t="s">
        <v>13</v>
      </c>
      <c r="G20215" t="s">
        <v>59676</v>
      </c>
      <c r="H20215" s="3" t="s">
        <v>59706</v>
      </c>
      <c r="I20215" t="s">
        <v>106</v>
      </c>
      <c r="J20215" t="s">
        <v>59759</v>
      </c>
    </row>
    <row r="20216" spans="1:10" ht="16" x14ac:dyDescent="0.2">
      <c r="A20216" t="s">
        <v>24237</v>
      </c>
      <c r="B20216" t="s">
        <v>59760</v>
      </c>
      <c r="C20216" t="s">
        <v>59761</v>
      </c>
      <c r="D20216">
        <v>3</v>
      </c>
      <c r="E20216">
        <f>345</f>
        <v>345</v>
      </c>
      <c r="F20216" t="s">
        <v>13</v>
      </c>
      <c r="G20216" t="s">
        <v>59676</v>
      </c>
      <c r="H20216" s="3" t="s">
        <v>59677</v>
      </c>
      <c r="I20216" t="s">
        <v>106</v>
      </c>
      <c r="J20216" t="s">
        <v>24242</v>
      </c>
    </row>
    <row r="20217" spans="1:10" ht="16" x14ac:dyDescent="0.2">
      <c r="A20217" t="s">
        <v>59762</v>
      </c>
      <c r="B20217" t="s">
        <v>59763</v>
      </c>
      <c r="C20217" t="s">
        <v>59764</v>
      </c>
      <c r="D20217">
        <v>1</v>
      </c>
      <c r="E20217">
        <f>345</f>
        <v>345</v>
      </c>
      <c r="F20217" t="s">
        <v>13</v>
      </c>
      <c r="G20217" t="s">
        <v>59676</v>
      </c>
      <c r="H20217" s="3" t="s">
        <v>59765</v>
      </c>
      <c r="I20217" t="s">
        <v>106</v>
      </c>
      <c r="J20217" t="s">
        <v>59766</v>
      </c>
    </row>
    <row r="20218" spans="1:10" ht="16" x14ac:dyDescent="0.2">
      <c r="A20218" t="s">
        <v>59767</v>
      </c>
      <c r="B20218" t="s">
        <v>59768</v>
      </c>
      <c r="C20218" t="s">
        <v>59769</v>
      </c>
      <c r="D20218">
        <v>2</v>
      </c>
      <c r="E20218">
        <f>345</f>
        <v>345</v>
      </c>
      <c r="F20218" t="s">
        <v>13</v>
      </c>
      <c r="G20218" t="s">
        <v>59676</v>
      </c>
      <c r="H20218" s="3" t="s">
        <v>59706</v>
      </c>
      <c r="I20218" t="s">
        <v>106</v>
      </c>
      <c r="J20218" t="s">
        <v>59770</v>
      </c>
    </row>
    <row r="20219" spans="1:10" ht="32" x14ac:dyDescent="0.2">
      <c r="A20219" t="s">
        <v>59748</v>
      </c>
      <c r="B20219" t="s">
        <v>59771</v>
      </c>
      <c r="C20219" t="s">
        <v>59772</v>
      </c>
      <c r="D20219">
        <v>1</v>
      </c>
      <c r="E20219">
        <f>345</f>
        <v>345</v>
      </c>
      <c r="F20219" t="s">
        <v>13</v>
      </c>
      <c r="G20219" t="s">
        <v>59676</v>
      </c>
      <c r="H20219" s="3" t="s">
        <v>59773</v>
      </c>
      <c r="I20219" t="s">
        <v>106</v>
      </c>
      <c r="J20219" t="s">
        <v>59749</v>
      </c>
    </row>
    <row r="20220" spans="1:10" ht="16" x14ac:dyDescent="0.2">
      <c r="A20220" t="s">
        <v>59756</v>
      </c>
      <c r="B20220" t="s">
        <v>59774</v>
      </c>
      <c r="C20220" t="s">
        <v>59775</v>
      </c>
      <c r="D20220">
        <v>4</v>
      </c>
      <c r="E20220">
        <f>345</f>
        <v>345</v>
      </c>
      <c r="F20220" t="s">
        <v>13</v>
      </c>
      <c r="G20220" t="s">
        <v>59676</v>
      </c>
      <c r="H20220" s="3" t="s">
        <v>59706</v>
      </c>
      <c r="I20220" t="s">
        <v>106</v>
      </c>
      <c r="J20220" t="s">
        <v>59759</v>
      </c>
    </row>
    <row r="20221" spans="1:10" ht="16" x14ac:dyDescent="0.2">
      <c r="A20221" t="s">
        <v>59767</v>
      </c>
      <c r="B20221" t="s">
        <v>59776</v>
      </c>
      <c r="C20221" t="s">
        <v>59777</v>
      </c>
      <c r="D20221">
        <v>4</v>
      </c>
      <c r="E20221">
        <f>345</f>
        <v>345</v>
      </c>
      <c r="F20221" t="s">
        <v>13</v>
      </c>
      <c r="G20221" t="s">
        <v>59676</v>
      </c>
      <c r="H20221" s="3" t="s">
        <v>59706</v>
      </c>
      <c r="I20221" t="s">
        <v>106</v>
      </c>
      <c r="J20221" t="s">
        <v>59770</v>
      </c>
    </row>
    <row r="20222" spans="1:10" ht="16" x14ac:dyDescent="0.2">
      <c r="A20222" t="s">
        <v>24237</v>
      </c>
      <c r="B20222" t="s">
        <v>59778</v>
      </c>
      <c r="C20222" t="s">
        <v>59779</v>
      </c>
      <c r="D20222">
        <v>1</v>
      </c>
      <c r="E20222">
        <f>345</f>
        <v>345</v>
      </c>
      <c r="F20222" t="s">
        <v>13</v>
      </c>
      <c r="G20222" t="s">
        <v>59676</v>
      </c>
      <c r="H20222" s="3" t="s">
        <v>59677</v>
      </c>
      <c r="I20222" t="s">
        <v>106</v>
      </c>
      <c r="J20222" t="s">
        <v>24242</v>
      </c>
    </row>
    <row r="20223" spans="1:10" ht="16" x14ac:dyDescent="0.2">
      <c r="A20223" t="s">
        <v>59762</v>
      </c>
      <c r="B20223" t="s">
        <v>59780</v>
      </c>
      <c r="C20223" t="s">
        <v>59781</v>
      </c>
      <c r="D20223">
        <v>2</v>
      </c>
      <c r="E20223">
        <f>345</f>
        <v>345</v>
      </c>
      <c r="F20223" t="s">
        <v>13</v>
      </c>
      <c r="G20223" t="s">
        <v>59676</v>
      </c>
      <c r="H20223" s="3" t="s">
        <v>59690</v>
      </c>
      <c r="I20223" t="s">
        <v>106</v>
      </c>
      <c r="J20223" t="s">
        <v>59766</v>
      </c>
    </row>
    <row r="20224" spans="1:10" ht="16" x14ac:dyDescent="0.2">
      <c r="A20224" t="s">
        <v>59767</v>
      </c>
      <c r="B20224" t="s">
        <v>59782</v>
      </c>
      <c r="C20224" t="s">
        <v>59783</v>
      </c>
      <c r="D20224">
        <v>1</v>
      </c>
      <c r="E20224">
        <f>345</f>
        <v>345</v>
      </c>
      <c r="F20224" t="s">
        <v>13</v>
      </c>
      <c r="G20224" t="s">
        <v>59676</v>
      </c>
      <c r="H20224" s="3" t="s">
        <v>59706</v>
      </c>
      <c r="I20224" t="s">
        <v>106</v>
      </c>
      <c r="J20224" t="s">
        <v>59770</v>
      </c>
    </row>
    <row r="20225" spans="1:10" ht="16" x14ac:dyDescent="0.2">
      <c r="A20225" t="s">
        <v>37403</v>
      </c>
      <c r="B20225" t="s">
        <v>59784</v>
      </c>
      <c r="C20225" t="s">
        <v>59785</v>
      </c>
      <c r="D20225">
        <v>3</v>
      </c>
      <c r="E20225">
        <f>345</f>
        <v>345</v>
      </c>
      <c r="F20225" t="s">
        <v>13</v>
      </c>
      <c r="G20225" t="s">
        <v>59676</v>
      </c>
      <c r="H20225" s="3" t="s">
        <v>59706</v>
      </c>
      <c r="I20225" t="s">
        <v>106</v>
      </c>
      <c r="J20225" t="s">
        <v>37404</v>
      </c>
    </row>
    <row r="20226" spans="1:10" ht="16" x14ac:dyDescent="0.2">
      <c r="A20226" t="s">
        <v>59756</v>
      </c>
      <c r="B20226" t="s">
        <v>59786</v>
      </c>
      <c r="C20226" t="s">
        <v>59787</v>
      </c>
      <c r="D20226">
        <v>2</v>
      </c>
      <c r="E20226">
        <f>345</f>
        <v>345</v>
      </c>
      <c r="F20226" t="s">
        <v>13</v>
      </c>
      <c r="G20226" t="s">
        <v>59676</v>
      </c>
      <c r="H20226" s="3" t="s">
        <v>59706</v>
      </c>
      <c r="I20226" t="s">
        <v>106</v>
      </c>
      <c r="J20226" t="s">
        <v>59759</v>
      </c>
    </row>
    <row r="20227" spans="1:10" ht="16" x14ac:dyDescent="0.2">
      <c r="A20227" t="s">
        <v>59767</v>
      </c>
      <c r="B20227" t="s">
        <v>59788</v>
      </c>
      <c r="C20227" t="s">
        <v>59789</v>
      </c>
      <c r="D20227">
        <v>7</v>
      </c>
      <c r="E20227">
        <f>345</f>
        <v>345</v>
      </c>
      <c r="F20227" t="s">
        <v>13</v>
      </c>
      <c r="G20227" t="s">
        <v>59676</v>
      </c>
      <c r="H20227" s="3" t="s">
        <v>59706</v>
      </c>
      <c r="I20227" t="s">
        <v>106</v>
      </c>
      <c r="J20227" t="s">
        <v>59770</v>
      </c>
    </row>
    <row r="20228" spans="1:10" ht="16" x14ac:dyDescent="0.2">
      <c r="A20228" t="s">
        <v>59752</v>
      </c>
      <c r="B20228" t="s">
        <v>59744</v>
      </c>
      <c r="C20228" t="s">
        <v>59745</v>
      </c>
      <c r="D20228">
        <v>2</v>
      </c>
      <c r="E20228">
        <f>345</f>
        <v>345</v>
      </c>
      <c r="F20228" t="s">
        <v>13</v>
      </c>
      <c r="G20228" t="s">
        <v>59676</v>
      </c>
      <c r="H20228" s="3" t="s">
        <v>59677</v>
      </c>
      <c r="I20228" t="s">
        <v>106</v>
      </c>
      <c r="J20228" t="s">
        <v>59755</v>
      </c>
    </row>
    <row r="20229" spans="1:10" ht="16" x14ac:dyDescent="0.2">
      <c r="A20229" t="s">
        <v>59756</v>
      </c>
      <c r="B20229" t="s">
        <v>59674</v>
      </c>
      <c r="C20229" t="s">
        <v>59675</v>
      </c>
      <c r="D20229">
        <v>3</v>
      </c>
      <c r="E20229">
        <f>345</f>
        <v>345</v>
      </c>
      <c r="F20229" t="s">
        <v>13</v>
      </c>
      <c r="G20229" t="s">
        <v>59676</v>
      </c>
      <c r="H20229" s="3" t="s">
        <v>59706</v>
      </c>
      <c r="I20229" t="s">
        <v>106</v>
      </c>
      <c r="J20229" t="s">
        <v>59759</v>
      </c>
    </row>
    <row r="20230" spans="1:10" ht="16" x14ac:dyDescent="0.2">
      <c r="A20230" t="s">
        <v>59767</v>
      </c>
      <c r="B20230" t="s">
        <v>59790</v>
      </c>
      <c r="C20230" t="s">
        <v>59791</v>
      </c>
      <c r="D20230">
        <v>6</v>
      </c>
      <c r="E20230">
        <f>345</f>
        <v>345</v>
      </c>
      <c r="F20230" t="s">
        <v>13</v>
      </c>
      <c r="G20230" t="s">
        <v>59676</v>
      </c>
      <c r="H20230" s="3" t="s">
        <v>59726</v>
      </c>
      <c r="I20230" t="s">
        <v>106</v>
      </c>
      <c r="J20230" t="s">
        <v>59770</v>
      </c>
    </row>
    <row r="20231" spans="1:10" ht="16" x14ac:dyDescent="0.2">
      <c r="A20231" t="s">
        <v>59767</v>
      </c>
      <c r="B20231" t="s">
        <v>59792</v>
      </c>
      <c r="C20231" t="s">
        <v>59793</v>
      </c>
      <c r="D20231">
        <v>3</v>
      </c>
      <c r="E20231">
        <f>345</f>
        <v>345</v>
      </c>
      <c r="F20231" t="s">
        <v>13</v>
      </c>
      <c r="G20231" t="s">
        <v>59676</v>
      </c>
      <c r="H20231" s="3" t="s">
        <v>59706</v>
      </c>
      <c r="I20231" t="s">
        <v>106</v>
      </c>
      <c r="J20231" t="s">
        <v>59770</v>
      </c>
    </row>
    <row r="20232" spans="1:10" ht="32" x14ac:dyDescent="0.2">
      <c r="A20232" t="s">
        <v>31303</v>
      </c>
      <c r="B20232" t="s">
        <v>59784</v>
      </c>
      <c r="C20232" t="s">
        <v>59785</v>
      </c>
      <c r="D20232">
        <v>3</v>
      </c>
      <c r="E20232">
        <f>345</f>
        <v>345</v>
      </c>
      <c r="F20232" t="s">
        <v>13</v>
      </c>
      <c r="G20232" t="s">
        <v>59794</v>
      </c>
      <c r="H20232" s="3" t="s">
        <v>59795</v>
      </c>
      <c r="I20232" t="s">
        <v>918</v>
      </c>
      <c r="J20232" t="s">
        <v>31307</v>
      </c>
    </row>
    <row r="20233" spans="1:10" ht="32" x14ac:dyDescent="0.2">
      <c r="A20233" t="s">
        <v>59796</v>
      </c>
      <c r="B20233" t="s">
        <v>59797</v>
      </c>
      <c r="C20233" t="s">
        <v>59798</v>
      </c>
      <c r="D20233">
        <v>1</v>
      </c>
      <c r="E20233">
        <f>345</f>
        <v>345</v>
      </c>
      <c r="F20233" t="s">
        <v>13</v>
      </c>
      <c r="G20233" t="s">
        <v>59799</v>
      </c>
      <c r="H20233" s="3" t="s">
        <v>59800</v>
      </c>
      <c r="I20233" t="s">
        <v>106</v>
      </c>
      <c r="J20233" t="s">
        <v>59801</v>
      </c>
    </row>
    <row r="20234" spans="1:10" ht="16" x14ac:dyDescent="0.2">
      <c r="A20234" t="s">
        <v>1874</v>
      </c>
      <c r="B20234" t="s">
        <v>42977</v>
      </c>
      <c r="C20234" t="s">
        <v>42978</v>
      </c>
      <c r="D20234">
        <v>3</v>
      </c>
      <c r="E20234" t="s">
        <v>13</v>
      </c>
      <c r="F20234" t="s">
        <v>13</v>
      </c>
      <c r="G20234" t="s">
        <v>59802</v>
      </c>
      <c r="H20234" s="3" t="s">
        <v>59803</v>
      </c>
      <c r="I20234" t="s">
        <v>106</v>
      </c>
      <c r="J20234" t="s">
        <v>1878</v>
      </c>
    </row>
    <row r="20235" spans="1:10" ht="16" x14ac:dyDescent="0.2">
      <c r="A20235" t="s">
        <v>1874</v>
      </c>
      <c r="B20235" t="s">
        <v>59804</v>
      </c>
      <c r="C20235" t="s">
        <v>59805</v>
      </c>
      <c r="D20235">
        <v>1</v>
      </c>
      <c r="E20235" t="s">
        <v>13</v>
      </c>
      <c r="F20235" t="s">
        <v>13</v>
      </c>
      <c r="G20235" t="s">
        <v>59802</v>
      </c>
      <c r="H20235" s="3" t="s">
        <v>59803</v>
      </c>
      <c r="I20235" t="s">
        <v>106</v>
      </c>
      <c r="J20235" t="s">
        <v>1878</v>
      </c>
    </row>
    <row r="20236" spans="1:10" ht="32" x14ac:dyDescent="0.2">
      <c r="A20236" t="s">
        <v>59806</v>
      </c>
      <c r="B20236" t="s">
        <v>59807</v>
      </c>
      <c r="C20236" t="s">
        <v>59808</v>
      </c>
      <c r="D20236">
        <v>1</v>
      </c>
      <c r="E20236" t="s">
        <v>13</v>
      </c>
      <c r="F20236" t="s">
        <v>13</v>
      </c>
      <c r="G20236" t="s">
        <v>59809</v>
      </c>
      <c r="H20236" s="3" t="s">
        <v>59810</v>
      </c>
      <c r="I20236" t="s">
        <v>106</v>
      </c>
      <c r="J20236" t="s">
        <v>59811</v>
      </c>
    </row>
    <row r="20237" spans="1:10" ht="16" x14ac:dyDescent="0.2">
      <c r="A20237" t="s">
        <v>59812</v>
      </c>
      <c r="B20237" t="s">
        <v>59813</v>
      </c>
      <c r="C20237" t="s">
        <v>59814</v>
      </c>
      <c r="D20237">
        <v>2</v>
      </c>
      <c r="E20237" t="s">
        <v>13</v>
      </c>
      <c r="F20237" t="s">
        <v>13</v>
      </c>
      <c r="G20237" t="s">
        <v>59815</v>
      </c>
      <c r="H20237" s="3" t="s">
        <v>59816</v>
      </c>
      <c r="I20237" t="s">
        <v>106</v>
      </c>
      <c r="J20237" t="s">
        <v>59817</v>
      </c>
    </row>
    <row r="20238" spans="1:10" ht="16" x14ac:dyDescent="0.2">
      <c r="A20238" t="s">
        <v>59818</v>
      </c>
      <c r="B20238" t="s">
        <v>59819</v>
      </c>
      <c r="C20238" t="s">
        <v>59820</v>
      </c>
      <c r="D20238">
        <v>1</v>
      </c>
      <c r="E20238" t="s">
        <v>1045</v>
      </c>
      <c r="F20238" t="s">
        <v>13</v>
      </c>
      <c r="G20238" t="s">
        <v>59821</v>
      </c>
      <c r="H20238" s="3" t="s">
        <v>59822</v>
      </c>
      <c r="I20238" t="s">
        <v>106</v>
      </c>
      <c r="J20238" t="s">
        <v>59823</v>
      </c>
    </row>
    <row r="20239" spans="1:10" ht="16" x14ac:dyDescent="0.2">
      <c r="A20239" t="s">
        <v>59824</v>
      </c>
      <c r="B20239" t="s">
        <v>59819</v>
      </c>
      <c r="C20239" t="s">
        <v>59820</v>
      </c>
      <c r="D20239">
        <v>1</v>
      </c>
      <c r="E20239" t="s">
        <v>1045</v>
      </c>
      <c r="F20239" t="s">
        <v>13</v>
      </c>
      <c r="G20239" t="s">
        <v>59821</v>
      </c>
      <c r="H20239" s="3" t="s">
        <v>59825</v>
      </c>
      <c r="I20239" t="s">
        <v>106</v>
      </c>
      <c r="J20239" t="s">
        <v>59826</v>
      </c>
    </row>
    <row r="20240" spans="1:10" ht="16" x14ac:dyDescent="0.2">
      <c r="A20240" t="s">
        <v>59827</v>
      </c>
      <c r="B20240" t="s">
        <v>59828</v>
      </c>
      <c r="C20240" t="s">
        <v>59829</v>
      </c>
      <c r="D20240">
        <v>1</v>
      </c>
      <c r="E20240" t="s">
        <v>1045</v>
      </c>
      <c r="F20240" t="s">
        <v>13</v>
      </c>
      <c r="G20240" t="s">
        <v>59821</v>
      </c>
      <c r="H20240" s="3" t="s">
        <v>59825</v>
      </c>
      <c r="I20240" t="s">
        <v>106</v>
      </c>
      <c r="J20240" t="s">
        <v>59830</v>
      </c>
    </row>
    <row r="20241" spans="1:10" ht="16" x14ac:dyDescent="0.2">
      <c r="A20241" t="s">
        <v>59824</v>
      </c>
      <c r="B20241" t="s">
        <v>34780</v>
      </c>
      <c r="C20241" t="s">
        <v>59831</v>
      </c>
      <c r="D20241">
        <v>3</v>
      </c>
      <c r="E20241" t="s">
        <v>1045</v>
      </c>
      <c r="F20241" t="s">
        <v>13</v>
      </c>
      <c r="G20241" t="s">
        <v>59821</v>
      </c>
      <c r="H20241" s="3" t="s">
        <v>59825</v>
      </c>
      <c r="I20241" t="s">
        <v>106</v>
      </c>
      <c r="J20241" t="s">
        <v>59826</v>
      </c>
    </row>
    <row r="20242" spans="1:10" ht="16" x14ac:dyDescent="0.2">
      <c r="A20242" t="s">
        <v>59824</v>
      </c>
      <c r="B20242" t="s">
        <v>59832</v>
      </c>
      <c r="C20242" t="s">
        <v>59833</v>
      </c>
      <c r="D20242">
        <v>2</v>
      </c>
      <c r="E20242" t="s">
        <v>1045</v>
      </c>
      <c r="F20242" t="s">
        <v>13</v>
      </c>
      <c r="G20242" t="s">
        <v>59821</v>
      </c>
      <c r="H20242" s="3" t="s">
        <v>59825</v>
      </c>
      <c r="I20242" t="s">
        <v>106</v>
      </c>
      <c r="J20242" t="s">
        <v>59826</v>
      </c>
    </row>
    <row r="20243" spans="1:10" ht="16" x14ac:dyDescent="0.2">
      <c r="A20243" t="s">
        <v>59827</v>
      </c>
      <c r="B20243" t="s">
        <v>59834</v>
      </c>
      <c r="C20243" t="s">
        <v>59835</v>
      </c>
      <c r="D20243">
        <v>2</v>
      </c>
      <c r="E20243" t="s">
        <v>1045</v>
      </c>
      <c r="F20243" t="s">
        <v>13</v>
      </c>
      <c r="G20243" t="s">
        <v>59821</v>
      </c>
      <c r="H20243" s="3" t="s">
        <v>59825</v>
      </c>
      <c r="I20243" t="s">
        <v>106</v>
      </c>
      <c r="J20243" t="s">
        <v>59830</v>
      </c>
    </row>
    <row r="20244" spans="1:10" ht="16" x14ac:dyDescent="0.2">
      <c r="A20244" t="s">
        <v>59818</v>
      </c>
      <c r="B20244" t="s">
        <v>979</v>
      </c>
      <c r="C20244" t="s">
        <v>59836</v>
      </c>
      <c r="D20244">
        <v>2</v>
      </c>
      <c r="E20244" t="s">
        <v>1045</v>
      </c>
      <c r="F20244" t="s">
        <v>13</v>
      </c>
      <c r="G20244" t="s">
        <v>59821</v>
      </c>
      <c r="H20244" s="3" t="s">
        <v>59822</v>
      </c>
      <c r="I20244" t="s">
        <v>106</v>
      </c>
      <c r="J20244" t="s">
        <v>59823</v>
      </c>
    </row>
    <row r="20245" spans="1:10" ht="16" x14ac:dyDescent="0.2">
      <c r="A20245" t="s">
        <v>59837</v>
      </c>
      <c r="B20245" t="s">
        <v>59838</v>
      </c>
      <c r="C20245" t="s">
        <v>59839</v>
      </c>
      <c r="D20245">
        <v>4</v>
      </c>
      <c r="E20245" t="s">
        <v>1045</v>
      </c>
      <c r="F20245" t="s">
        <v>13</v>
      </c>
      <c r="G20245" t="s">
        <v>59821</v>
      </c>
      <c r="H20245" s="3" t="s">
        <v>59840</v>
      </c>
      <c r="I20245" t="s">
        <v>106</v>
      </c>
      <c r="J20245" t="s">
        <v>59841</v>
      </c>
    </row>
    <row r="20246" spans="1:10" ht="16" x14ac:dyDescent="0.2">
      <c r="A20246" t="s">
        <v>59818</v>
      </c>
      <c r="B20246" t="s">
        <v>59842</v>
      </c>
      <c r="C20246" t="s">
        <v>59843</v>
      </c>
      <c r="D20246">
        <v>3</v>
      </c>
      <c r="E20246" t="s">
        <v>1045</v>
      </c>
      <c r="F20246" t="s">
        <v>13</v>
      </c>
      <c r="G20246" t="s">
        <v>59821</v>
      </c>
      <c r="H20246" s="3" t="s">
        <v>59822</v>
      </c>
      <c r="I20246" t="s">
        <v>106</v>
      </c>
      <c r="J20246" t="s">
        <v>59823</v>
      </c>
    </row>
    <row r="20247" spans="1:10" ht="16" x14ac:dyDescent="0.2">
      <c r="A20247" t="s">
        <v>59844</v>
      </c>
      <c r="B20247" t="s">
        <v>59845</v>
      </c>
      <c r="C20247" t="s">
        <v>59846</v>
      </c>
      <c r="D20247">
        <v>4</v>
      </c>
      <c r="E20247" t="s">
        <v>1045</v>
      </c>
      <c r="F20247" t="s">
        <v>13</v>
      </c>
      <c r="G20247" t="s">
        <v>59821</v>
      </c>
      <c r="H20247" s="3" t="s">
        <v>59825</v>
      </c>
      <c r="I20247" t="s">
        <v>106</v>
      </c>
      <c r="J20247" t="s">
        <v>59847</v>
      </c>
    </row>
    <row r="20248" spans="1:10" ht="16" x14ac:dyDescent="0.2">
      <c r="A20248" t="s">
        <v>59848</v>
      </c>
      <c r="B20248" t="s">
        <v>59828</v>
      </c>
      <c r="C20248" t="s">
        <v>59829</v>
      </c>
      <c r="D20248">
        <v>1</v>
      </c>
      <c r="E20248" t="s">
        <v>1045</v>
      </c>
      <c r="F20248" t="s">
        <v>13</v>
      </c>
      <c r="G20248" t="s">
        <v>59821</v>
      </c>
      <c r="H20248" s="3" t="s">
        <v>59840</v>
      </c>
      <c r="I20248" t="s">
        <v>106</v>
      </c>
      <c r="J20248" t="s">
        <v>59849</v>
      </c>
    </row>
    <row r="20249" spans="1:10" ht="16" x14ac:dyDescent="0.2">
      <c r="A20249" t="s">
        <v>20965</v>
      </c>
      <c r="B20249" t="s">
        <v>59850</v>
      </c>
      <c r="C20249" t="s">
        <v>59851</v>
      </c>
      <c r="D20249">
        <v>8</v>
      </c>
      <c r="E20249" t="s">
        <v>1045</v>
      </c>
      <c r="F20249" t="s">
        <v>13</v>
      </c>
      <c r="G20249" t="s">
        <v>59821</v>
      </c>
      <c r="H20249" s="3" t="s">
        <v>59852</v>
      </c>
      <c r="I20249" t="s">
        <v>106</v>
      </c>
      <c r="J20249" t="s">
        <v>20970</v>
      </c>
    </row>
    <row r="20250" spans="1:10" ht="16" x14ac:dyDescent="0.2">
      <c r="A20250" t="s">
        <v>59837</v>
      </c>
      <c r="B20250" t="s">
        <v>59853</v>
      </c>
      <c r="C20250" t="s">
        <v>59854</v>
      </c>
      <c r="D20250">
        <v>2</v>
      </c>
      <c r="E20250" t="s">
        <v>1045</v>
      </c>
      <c r="F20250" t="s">
        <v>13</v>
      </c>
      <c r="G20250" t="s">
        <v>59821</v>
      </c>
      <c r="H20250" s="3" t="s">
        <v>59840</v>
      </c>
      <c r="I20250" t="s">
        <v>106</v>
      </c>
      <c r="J20250" t="s">
        <v>59841</v>
      </c>
    </row>
    <row r="20251" spans="1:10" ht="16" x14ac:dyDescent="0.2">
      <c r="A20251" t="s">
        <v>59844</v>
      </c>
      <c r="B20251" t="s">
        <v>59855</v>
      </c>
      <c r="C20251" t="s">
        <v>59856</v>
      </c>
      <c r="D20251">
        <v>3</v>
      </c>
      <c r="E20251" t="s">
        <v>1045</v>
      </c>
      <c r="F20251" t="s">
        <v>13</v>
      </c>
      <c r="G20251" t="s">
        <v>59821</v>
      </c>
      <c r="H20251" s="3" t="s">
        <v>59825</v>
      </c>
      <c r="I20251" t="s">
        <v>106</v>
      </c>
      <c r="J20251" t="s">
        <v>59847</v>
      </c>
    </row>
    <row r="20252" spans="1:10" ht="16" x14ac:dyDescent="0.2">
      <c r="A20252" t="s">
        <v>18964</v>
      </c>
      <c r="B20252" t="s">
        <v>59819</v>
      </c>
      <c r="C20252" t="s">
        <v>59820</v>
      </c>
      <c r="D20252">
        <v>4</v>
      </c>
      <c r="E20252" t="s">
        <v>1045</v>
      </c>
      <c r="F20252" t="s">
        <v>13</v>
      </c>
      <c r="G20252" t="s">
        <v>59821</v>
      </c>
      <c r="H20252" s="3" t="s">
        <v>59822</v>
      </c>
      <c r="I20252" t="s">
        <v>106</v>
      </c>
      <c r="J20252" t="s">
        <v>18969</v>
      </c>
    </row>
    <row r="20253" spans="1:10" ht="16" x14ac:dyDescent="0.2">
      <c r="A20253" t="s">
        <v>59844</v>
      </c>
      <c r="B20253" t="s">
        <v>59857</v>
      </c>
      <c r="C20253" t="s">
        <v>59858</v>
      </c>
      <c r="D20253">
        <v>2</v>
      </c>
      <c r="E20253" t="s">
        <v>1045</v>
      </c>
      <c r="F20253" t="s">
        <v>13</v>
      </c>
      <c r="G20253" t="s">
        <v>59821</v>
      </c>
      <c r="H20253" s="3" t="s">
        <v>59825</v>
      </c>
      <c r="I20253" t="s">
        <v>106</v>
      </c>
      <c r="J20253" t="s">
        <v>59847</v>
      </c>
    </row>
    <row r="20254" spans="1:10" ht="16" x14ac:dyDescent="0.2">
      <c r="A20254" t="s">
        <v>59818</v>
      </c>
      <c r="B20254" t="s">
        <v>59859</v>
      </c>
      <c r="C20254" t="s">
        <v>59860</v>
      </c>
      <c r="D20254">
        <v>4</v>
      </c>
      <c r="E20254" t="s">
        <v>1045</v>
      </c>
      <c r="F20254" t="s">
        <v>13</v>
      </c>
      <c r="G20254" t="s">
        <v>59821</v>
      </c>
      <c r="H20254" s="3" t="s">
        <v>59822</v>
      </c>
      <c r="I20254" t="s">
        <v>106</v>
      </c>
      <c r="J20254" t="s">
        <v>59823</v>
      </c>
    </row>
    <row r="20255" spans="1:10" ht="48" x14ac:dyDescent="0.2">
      <c r="A20255" t="s">
        <v>59837</v>
      </c>
      <c r="B20255" t="s">
        <v>59861</v>
      </c>
      <c r="C20255" t="s">
        <v>59862</v>
      </c>
      <c r="D20255">
        <v>3</v>
      </c>
      <c r="E20255" t="s">
        <v>13</v>
      </c>
      <c r="F20255" t="s">
        <v>13</v>
      </c>
      <c r="G20255" t="s">
        <v>59863</v>
      </c>
      <c r="H20255" s="3" t="s">
        <v>59864</v>
      </c>
      <c r="I20255" t="s">
        <v>106</v>
      </c>
      <c r="J20255" t="s">
        <v>59841</v>
      </c>
    </row>
    <row r="20256" spans="1:10" ht="16" x14ac:dyDescent="0.2">
      <c r="A20256" t="s">
        <v>49705</v>
      </c>
      <c r="B20256" t="s">
        <v>59865</v>
      </c>
      <c r="C20256" t="s">
        <v>59866</v>
      </c>
      <c r="D20256">
        <v>6</v>
      </c>
      <c r="E20256" t="s">
        <v>13</v>
      </c>
      <c r="F20256" t="s">
        <v>13</v>
      </c>
      <c r="G20256" t="s">
        <v>59867</v>
      </c>
      <c r="H20256" s="3" t="s">
        <v>59868</v>
      </c>
      <c r="I20256" t="s">
        <v>106</v>
      </c>
      <c r="J20256" t="s">
        <v>49710</v>
      </c>
    </row>
    <row r="20257" spans="1:10" ht="16" x14ac:dyDescent="0.2">
      <c r="A20257" t="s">
        <v>59869</v>
      </c>
      <c r="B20257" t="s">
        <v>59870</v>
      </c>
      <c r="C20257" t="s">
        <v>59871</v>
      </c>
      <c r="D20257">
        <v>2</v>
      </c>
      <c r="E20257" t="s">
        <v>13</v>
      </c>
      <c r="F20257" t="s">
        <v>13</v>
      </c>
      <c r="G20257" t="s">
        <v>59872</v>
      </c>
      <c r="H20257" s="3" t="s">
        <v>59873</v>
      </c>
      <c r="I20257" t="s">
        <v>106</v>
      </c>
      <c r="J20257" t="s">
        <v>59874</v>
      </c>
    </row>
    <row r="20258" spans="1:10" ht="16" x14ac:dyDescent="0.2">
      <c r="A20258" t="s">
        <v>59875</v>
      </c>
      <c r="B20258" t="s">
        <v>59876</v>
      </c>
      <c r="C20258" t="s">
        <v>59877</v>
      </c>
      <c r="D20258">
        <v>1</v>
      </c>
      <c r="E20258" t="s">
        <v>13</v>
      </c>
      <c r="F20258" t="s">
        <v>13</v>
      </c>
      <c r="G20258" t="s">
        <v>59872</v>
      </c>
      <c r="H20258" s="3" t="s">
        <v>59878</v>
      </c>
      <c r="I20258" t="s">
        <v>106</v>
      </c>
      <c r="J20258" t="s">
        <v>59879</v>
      </c>
    </row>
    <row r="20259" spans="1:10" ht="16" x14ac:dyDescent="0.2">
      <c r="A20259" t="s">
        <v>59869</v>
      </c>
      <c r="B20259" t="s">
        <v>59880</v>
      </c>
      <c r="C20259" t="s">
        <v>59881</v>
      </c>
      <c r="D20259">
        <v>1</v>
      </c>
      <c r="E20259" t="s">
        <v>13</v>
      </c>
      <c r="F20259" t="s">
        <v>13</v>
      </c>
      <c r="G20259" t="s">
        <v>59872</v>
      </c>
      <c r="H20259" s="3" t="s">
        <v>59882</v>
      </c>
      <c r="I20259" t="s">
        <v>106</v>
      </c>
      <c r="J20259" t="s">
        <v>59874</v>
      </c>
    </row>
    <row r="20260" spans="1:10" ht="16" x14ac:dyDescent="0.2">
      <c r="A20260" t="s">
        <v>17125</v>
      </c>
      <c r="B20260" t="s">
        <v>59883</v>
      </c>
      <c r="C20260" t="s">
        <v>59884</v>
      </c>
      <c r="D20260">
        <v>5</v>
      </c>
      <c r="E20260" t="s">
        <v>13</v>
      </c>
      <c r="F20260" t="s">
        <v>13</v>
      </c>
      <c r="G20260" t="s">
        <v>59872</v>
      </c>
      <c r="H20260" s="3" t="s">
        <v>59885</v>
      </c>
      <c r="I20260" t="s">
        <v>106</v>
      </c>
      <c r="J20260" t="s">
        <v>17130</v>
      </c>
    </row>
    <row r="20261" spans="1:10" ht="16" x14ac:dyDescent="0.2">
      <c r="A20261" t="s">
        <v>59875</v>
      </c>
      <c r="B20261" t="s">
        <v>59886</v>
      </c>
      <c r="C20261" t="s">
        <v>59887</v>
      </c>
      <c r="D20261">
        <v>2</v>
      </c>
      <c r="E20261" t="s">
        <v>13</v>
      </c>
      <c r="F20261" t="s">
        <v>13</v>
      </c>
      <c r="G20261" t="s">
        <v>59872</v>
      </c>
      <c r="H20261" s="3" t="s">
        <v>59878</v>
      </c>
      <c r="I20261" t="s">
        <v>106</v>
      </c>
      <c r="J20261" t="s">
        <v>59879</v>
      </c>
    </row>
    <row r="20262" spans="1:10" ht="16" x14ac:dyDescent="0.2">
      <c r="A20262" t="s">
        <v>59888</v>
      </c>
      <c r="B20262" t="s">
        <v>59889</v>
      </c>
      <c r="C20262" t="s">
        <v>59890</v>
      </c>
      <c r="D20262">
        <v>2</v>
      </c>
      <c r="E20262" t="s">
        <v>13</v>
      </c>
      <c r="F20262" t="s">
        <v>13</v>
      </c>
      <c r="G20262" t="s">
        <v>59891</v>
      </c>
      <c r="H20262" s="3" t="s">
        <v>59892</v>
      </c>
      <c r="I20262" t="s">
        <v>106</v>
      </c>
      <c r="J20262" t="s">
        <v>59893</v>
      </c>
    </row>
    <row r="20263" spans="1:10" ht="16" x14ac:dyDescent="0.2">
      <c r="A20263" t="s">
        <v>48152</v>
      </c>
      <c r="B20263" t="s">
        <v>59894</v>
      </c>
      <c r="C20263" t="s">
        <v>59895</v>
      </c>
      <c r="D20263">
        <v>2</v>
      </c>
      <c r="E20263" t="s">
        <v>13</v>
      </c>
      <c r="F20263" t="s">
        <v>13</v>
      </c>
      <c r="G20263" t="s">
        <v>59896</v>
      </c>
      <c r="H20263" s="3" t="s">
        <v>59897</v>
      </c>
      <c r="I20263" t="s">
        <v>106</v>
      </c>
      <c r="J20263" t="s">
        <v>48153</v>
      </c>
    </row>
    <row r="20264" spans="1:10" ht="16" x14ac:dyDescent="0.2">
      <c r="A20264" t="s">
        <v>38797</v>
      </c>
      <c r="B20264" t="s">
        <v>14521</v>
      </c>
      <c r="C20264" t="s">
        <v>59898</v>
      </c>
      <c r="D20264">
        <v>4</v>
      </c>
      <c r="E20264" t="s">
        <v>13</v>
      </c>
      <c r="F20264" t="s">
        <v>13</v>
      </c>
      <c r="G20264" t="s">
        <v>59896</v>
      </c>
      <c r="H20264" s="3" t="s">
        <v>59897</v>
      </c>
      <c r="I20264" t="s">
        <v>106</v>
      </c>
      <c r="J20264" t="s">
        <v>38802</v>
      </c>
    </row>
    <row r="20265" spans="1:10" ht="16" x14ac:dyDescent="0.2">
      <c r="A20265" t="s">
        <v>41949</v>
      </c>
      <c r="B20265" t="s">
        <v>59899</v>
      </c>
      <c r="C20265" t="s">
        <v>59900</v>
      </c>
      <c r="D20265">
        <v>2</v>
      </c>
      <c r="E20265" t="s">
        <v>13</v>
      </c>
      <c r="F20265" t="s">
        <v>13</v>
      </c>
      <c r="G20265" t="s">
        <v>59896</v>
      </c>
      <c r="H20265" s="3" t="s">
        <v>59897</v>
      </c>
      <c r="I20265" t="s">
        <v>106</v>
      </c>
      <c r="J20265" t="s">
        <v>41954</v>
      </c>
    </row>
    <row r="20266" spans="1:10" ht="16" x14ac:dyDescent="0.2">
      <c r="A20266" t="s">
        <v>48152</v>
      </c>
      <c r="B20266" t="s">
        <v>14521</v>
      </c>
      <c r="C20266" t="s">
        <v>59898</v>
      </c>
      <c r="D20266">
        <v>1</v>
      </c>
      <c r="E20266" t="s">
        <v>13</v>
      </c>
      <c r="F20266" t="s">
        <v>13</v>
      </c>
      <c r="G20266" t="s">
        <v>59896</v>
      </c>
      <c r="H20266" s="3" t="s">
        <v>59897</v>
      </c>
      <c r="I20266" t="s">
        <v>106</v>
      </c>
      <c r="J20266" t="s">
        <v>48153</v>
      </c>
    </row>
    <row r="20267" spans="1:10" ht="16" x14ac:dyDescent="0.2">
      <c r="A20267" t="s">
        <v>38803</v>
      </c>
      <c r="B20267" t="s">
        <v>14521</v>
      </c>
      <c r="C20267" t="s">
        <v>59898</v>
      </c>
      <c r="D20267">
        <v>3</v>
      </c>
      <c r="E20267" t="s">
        <v>13</v>
      </c>
      <c r="F20267" t="s">
        <v>13</v>
      </c>
      <c r="G20267" t="s">
        <v>59896</v>
      </c>
      <c r="H20267" s="3" t="s">
        <v>59897</v>
      </c>
      <c r="I20267" t="s">
        <v>106</v>
      </c>
      <c r="J20267" t="s">
        <v>38804</v>
      </c>
    </row>
    <row r="20268" spans="1:10" ht="16" x14ac:dyDescent="0.2">
      <c r="A20268" t="s">
        <v>59901</v>
      </c>
      <c r="B20268" t="s">
        <v>59902</v>
      </c>
      <c r="C20268" t="s">
        <v>59903</v>
      </c>
      <c r="D20268">
        <v>4</v>
      </c>
      <c r="E20268" t="s">
        <v>13</v>
      </c>
      <c r="F20268" t="s">
        <v>13</v>
      </c>
      <c r="G20268" t="s">
        <v>59904</v>
      </c>
      <c r="H20268" s="3" t="s">
        <v>59905</v>
      </c>
      <c r="I20268" t="s">
        <v>106</v>
      </c>
      <c r="J20268" t="s">
        <v>59906</v>
      </c>
    </row>
    <row r="20269" spans="1:10" ht="16" x14ac:dyDescent="0.2">
      <c r="A20269" t="s">
        <v>59907</v>
      </c>
      <c r="B20269" t="s">
        <v>59908</v>
      </c>
      <c r="C20269" t="s">
        <v>59909</v>
      </c>
      <c r="D20269">
        <v>2</v>
      </c>
      <c r="E20269" t="s">
        <v>13</v>
      </c>
      <c r="F20269" t="s">
        <v>13</v>
      </c>
      <c r="G20269" t="s">
        <v>59904</v>
      </c>
      <c r="H20269" s="3" t="s">
        <v>59905</v>
      </c>
      <c r="I20269" t="s">
        <v>106</v>
      </c>
      <c r="J20269" t="s">
        <v>59910</v>
      </c>
    </row>
    <row r="20270" spans="1:10" ht="16" x14ac:dyDescent="0.2">
      <c r="A20270" t="s">
        <v>59907</v>
      </c>
      <c r="B20270" t="s">
        <v>59911</v>
      </c>
      <c r="C20270" t="s">
        <v>59912</v>
      </c>
      <c r="D20270">
        <v>1</v>
      </c>
      <c r="E20270" t="s">
        <v>13</v>
      </c>
      <c r="F20270" t="s">
        <v>13</v>
      </c>
      <c r="G20270" t="s">
        <v>59904</v>
      </c>
      <c r="H20270" s="3" t="s">
        <v>59905</v>
      </c>
      <c r="I20270" t="s">
        <v>106</v>
      </c>
      <c r="J20270" t="s">
        <v>59910</v>
      </c>
    </row>
    <row r="20271" spans="1:10" ht="16" x14ac:dyDescent="0.2">
      <c r="A20271" t="s">
        <v>59913</v>
      </c>
      <c r="B20271" t="s">
        <v>59914</v>
      </c>
      <c r="C20271" t="s">
        <v>59915</v>
      </c>
      <c r="D20271">
        <v>3</v>
      </c>
      <c r="E20271" t="s">
        <v>13</v>
      </c>
      <c r="F20271" t="s">
        <v>13</v>
      </c>
      <c r="G20271" t="s">
        <v>59904</v>
      </c>
      <c r="H20271" s="3" t="s">
        <v>59916</v>
      </c>
      <c r="I20271" t="s">
        <v>106</v>
      </c>
      <c r="J20271" t="s">
        <v>59917</v>
      </c>
    </row>
    <row r="20272" spans="1:10" ht="16" x14ac:dyDescent="0.2">
      <c r="A20272" t="s">
        <v>59901</v>
      </c>
      <c r="B20272" t="s">
        <v>59918</v>
      </c>
      <c r="C20272" t="s">
        <v>59919</v>
      </c>
      <c r="D20272">
        <v>2</v>
      </c>
      <c r="E20272" t="s">
        <v>13</v>
      </c>
      <c r="F20272" t="s">
        <v>13</v>
      </c>
      <c r="G20272" t="s">
        <v>59904</v>
      </c>
      <c r="H20272" s="3" t="s">
        <v>59905</v>
      </c>
      <c r="I20272" t="s">
        <v>106</v>
      </c>
      <c r="J20272" t="s">
        <v>59906</v>
      </c>
    </row>
    <row r="20273" spans="1:10" ht="16" x14ac:dyDescent="0.2">
      <c r="A20273" t="s">
        <v>59920</v>
      </c>
      <c r="B20273" t="s">
        <v>59921</v>
      </c>
      <c r="C20273" t="s">
        <v>59922</v>
      </c>
      <c r="D20273">
        <v>3</v>
      </c>
      <c r="E20273" t="s">
        <v>13</v>
      </c>
      <c r="F20273" t="s">
        <v>13</v>
      </c>
      <c r="G20273" t="s">
        <v>59923</v>
      </c>
      <c r="H20273" s="3" t="s">
        <v>59924</v>
      </c>
      <c r="I20273" t="s">
        <v>106</v>
      </c>
      <c r="J20273" t="s">
        <v>59925</v>
      </c>
    </row>
    <row r="20274" spans="1:10" ht="16" x14ac:dyDescent="0.2">
      <c r="A20274" t="s">
        <v>59920</v>
      </c>
      <c r="B20274" t="s">
        <v>59926</v>
      </c>
      <c r="C20274" t="s">
        <v>59927</v>
      </c>
      <c r="D20274">
        <v>1</v>
      </c>
      <c r="E20274" t="s">
        <v>13</v>
      </c>
      <c r="F20274" t="s">
        <v>13</v>
      </c>
      <c r="G20274" t="s">
        <v>59923</v>
      </c>
      <c r="H20274" s="3" t="s">
        <v>59924</v>
      </c>
      <c r="I20274" t="s">
        <v>106</v>
      </c>
      <c r="J20274" t="s">
        <v>59925</v>
      </c>
    </row>
    <row r="20275" spans="1:10" ht="16" x14ac:dyDescent="0.2">
      <c r="A20275" t="s">
        <v>59920</v>
      </c>
      <c r="B20275" t="s">
        <v>59928</v>
      </c>
      <c r="C20275" t="s">
        <v>59929</v>
      </c>
      <c r="D20275">
        <v>2</v>
      </c>
      <c r="E20275" t="s">
        <v>13</v>
      </c>
      <c r="F20275" t="s">
        <v>13</v>
      </c>
      <c r="G20275" t="s">
        <v>59923</v>
      </c>
      <c r="H20275" s="3" t="s">
        <v>59924</v>
      </c>
      <c r="I20275" t="s">
        <v>106</v>
      </c>
      <c r="J20275" t="s">
        <v>59925</v>
      </c>
    </row>
    <row r="20276" spans="1:10" ht="16" x14ac:dyDescent="0.2">
      <c r="A20276" t="s">
        <v>19177</v>
      </c>
      <c r="B20276" t="s">
        <v>59930</v>
      </c>
      <c r="C20276" t="s">
        <v>59931</v>
      </c>
      <c r="D20276">
        <v>2</v>
      </c>
      <c r="E20276" t="s">
        <v>13</v>
      </c>
      <c r="F20276" t="s">
        <v>13</v>
      </c>
      <c r="G20276" t="s">
        <v>59932</v>
      </c>
      <c r="H20276" s="3" t="s">
        <v>59933</v>
      </c>
      <c r="I20276" t="s">
        <v>106</v>
      </c>
      <c r="J20276" t="s">
        <v>19180</v>
      </c>
    </row>
    <row r="20277" spans="1:10" ht="16" x14ac:dyDescent="0.2">
      <c r="A20277" t="s">
        <v>59934</v>
      </c>
      <c r="B20277" t="s">
        <v>59935</v>
      </c>
      <c r="C20277" t="s">
        <v>59936</v>
      </c>
      <c r="D20277">
        <v>2</v>
      </c>
      <c r="E20277" t="s">
        <v>13</v>
      </c>
      <c r="F20277" t="s">
        <v>13</v>
      </c>
      <c r="G20277" t="s">
        <v>59932</v>
      </c>
      <c r="H20277" s="3" t="s">
        <v>59933</v>
      </c>
      <c r="I20277" t="s">
        <v>106</v>
      </c>
      <c r="J20277" t="s">
        <v>59937</v>
      </c>
    </row>
    <row r="20278" spans="1:10" ht="16" x14ac:dyDescent="0.2">
      <c r="A20278" t="s">
        <v>59934</v>
      </c>
      <c r="B20278" t="s">
        <v>59938</v>
      </c>
      <c r="C20278" t="s">
        <v>59939</v>
      </c>
      <c r="D20278">
        <v>1</v>
      </c>
      <c r="E20278" t="s">
        <v>13</v>
      </c>
      <c r="F20278" t="s">
        <v>13</v>
      </c>
      <c r="G20278" t="s">
        <v>59932</v>
      </c>
      <c r="H20278" s="3" t="s">
        <v>59933</v>
      </c>
      <c r="I20278" t="s">
        <v>106</v>
      </c>
      <c r="J20278" t="s">
        <v>59937</v>
      </c>
    </row>
    <row r="20279" spans="1:10" ht="16" x14ac:dyDescent="0.2">
      <c r="A20279" t="s">
        <v>59934</v>
      </c>
      <c r="B20279" t="s">
        <v>59940</v>
      </c>
      <c r="C20279" t="s">
        <v>59941</v>
      </c>
      <c r="D20279">
        <v>3</v>
      </c>
      <c r="E20279" t="s">
        <v>13</v>
      </c>
      <c r="F20279" t="s">
        <v>13</v>
      </c>
      <c r="G20279" t="s">
        <v>59932</v>
      </c>
      <c r="H20279" s="3" t="s">
        <v>59933</v>
      </c>
      <c r="I20279" t="s">
        <v>106</v>
      </c>
      <c r="J20279" t="s">
        <v>59937</v>
      </c>
    </row>
    <row r="20280" spans="1:10" ht="16" x14ac:dyDescent="0.2">
      <c r="A20280" t="s">
        <v>59942</v>
      </c>
      <c r="B20280" t="s">
        <v>59943</v>
      </c>
      <c r="C20280" t="s">
        <v>59944</v>
      </c>
      <c r="D20280">
        <v>6</v>
      </c>
      <c r="E20280" t="s">
        <v>13</v>
      </c>
      <c r="F20280" t="s">
        <v>13</v>
      </c>
      <c r="G20280" t="s">
        <v>59945</v>
      </c>
      <c r="H20280" s="3" t="s">
        <v>59946</v>
      </c>
      <c r="I20280" t="s">
        <v>106</v>
      </c>
      <c r="J20280" t="s">
        <v>59947</v>
      </c>
    </row>
    <row r="20281" spans="1:10" ht="16" x14ac:dyDescent="0.2">
      <c r="A20281" t="s">
        <v>59942</v>
      </c>
      <c r="B20281" t="s">
        <v>59948</v>
      </c>
      <c r="C20281" t="s">
        <v>59949</v>
      </c>
      <c r="D20281">
        <v>5</v>
      </c>
      <c r="E20281" t="s">
        <v>13</v>
      </c>
      <c r="F20281" t="s">
        <v>13</v>
      </c>
      <c r="G20281" t="s">
        <v>59945</v>
      </c>
      <c r="H20281" s="3" t="s">
        <v>59946</v>
      </c>
      <c r="I20281" t="s">
        <v>106</v>
      </c>
      <c r="J20281" t="s">
        <v>59947</v>
      </c>
    </row>
    <row r="20282" spans="1:10" ht="16" x14ac:dyDescent="0.2">
      <c r="A20282" t="s">
        <v>59942</v>
      </c>
      <c r="B20282" t="s">
        <v>59950</v>
      </c>
      <c r="C20282" t="s">
        <v>59951</v>
      </c>
      <c r="D20282">
        <v>2</v>
      </c>
      <c r="E20282" t="s">
        <v>13</v>
      </c>
      <c r="F20282" t="s">
        <v>13</v>
      </c>
      <c r="G20282" t="s">
        <v>59945</v>
      </c>
      <c r="H20282" s="3" t="s">
        <v>59946</v>
      </c>
      <c r="I20282" t="s">
        <v>106</v>
      </c>
      <c r="J20282" t="s">
        <v>59947</v>
      </c>
    </row>
    <row r="20283" spans="1:10" ht="16" x14ac:dyDescent="0.2">
      <c r="A20283" t="s">
        <v>59942</v>
      </c>
      <c r="B20283" t="s">
        <v>59952</v>
      </c>
      <c r="C20283" t="s">
        <v>59953</v>
      </c>
      <c r="D20283">
        <v>4</v>
      </c>
      <c r="E20283" t="s">
        <v>13</v>
      </c>
      <c r="F20283" t="s">
        <v>13</v>
      </c>
      <c r="G20283" t="s">
        <v>59945</v>
      </c>
      <c r="H20283" s="3" t="s">
        <v>59946</v>
      </c>
      <c r="I20283" t="s">
        <v>106</v>
      </c>
      <c r="J20283" t="s">
        <v>59947</v>
      </c>
    </row>
    <row r="20284" spans="1:10" ht="16" x14ac:dyDescent="0.2">
      <c r="A20284" t="s">
        <v>59942</v>
      </c>
      <c r="B20284" t="s">
        <v>59954</v>
      </c>
      <c r="C20284" t="s">
        <v>59955</v>
      </c>
      <c r="D20284">
        <v>1</v>
      </c>
      <c r="E20284" t="s">
        <v>13</v>
      </c>
      <c r="F20284" t="s">
        <v>13</v>
      </c>
      <c r="G20284" t="s">
        <v>59945</v>
      </c>
      <c r="H20284" s="3" t="s">
        <v>59946</v>
      </c>
      <c r="I20284" t="s">
        <v>106</v>
      </c>
      <c r="J20284" t="s">
        <v>59947</v>
      </c>
    </row>
    <row r="20285" spans="1:10" ht="16" x14ac:dyDescent="0.2">
      <c r="A20285" t="s">
        <v>59942</v>
      </c>
      <c r="B20285" t="s">
        <v>59956</v>
      </c>
      <c r="C20285" t="s">
        <v>59957</v>
      </c>
      <c r="D20285">
        <v>3</v>
      </c>
      <c r="E20285" t="s">
        <v>13</v>
      </c>
      <c r="F20285" t="s">
        <v>13</v>
      </c>
      <c r="G20285" t="s">
        <v>59945</v>
      </c>
      <c r="H20285" s="3" t="s">
        <v>59946</v>
      </c>
      <c r="I20285" t="s">
        <v>106</v>
      </c>
      <c r="J20285" t="s">
        <v>59947</v>
      </c>
    </row>
    <row r="20286" spans="1:10" ht="16" x14ac:dyDescent="0.2">
      <c r="A20286" t="s">
        <v>55145</v>
      </c>
      <c r="B20286" t="s">
        <v>59958</v>
      </c>
      <c r="C20286" t="s">
        <v>59959</v>
      </c>
      <c r="D20286">
        <v>1</v>
      </c>
      <c r="E20286" t="s">
        <v>13</v>
      </c>
      <c r="F20286" t="s">
        <v>13</v>
      </c>
      <c r="G20286" t="s">
        <v>59960</v>
      </c>
      <c r="H20286" s="3" t="s">
        <v>59961</v>
      </c>
      <c r="I20286" t="s">
        <v>106</v>
      </c>
      <c r="J20286" t="s">
        <v>55150</v>
      </c>
    </row>
    <row r="20287" spans="1:10" ht="16" x14ac:dyDescent="0.2">
      <c r="A20287" t="s">
        <v>59962</v>
      </c>
      <c r="B20287" t="s">
        <v>59963</v>
      </c>
      <c r="C20287" t="s">
        <v>59964</v>
      </c>
      <c r="D20287">
        <v>5</v>
      </c>
      <c r="E20287" t="s">
        <v>13</v>
      </c>
      <c r="F20287" t="s">
        <v>13</v>
      </c>
      <c r="G20287" t="s">
        <v>59960</v>
      </c>
      <c r="H20287" s="3" t="s">
        <v>59965</v>
      </c>
      <c r="I20287" t="s">
        <v>106</v>
      </c>
      <c r="J20287" t="s">
        <v>59966</v>
      </c>
    </row>
    <row r="20288" spans="1:10" ht="16" x14ac:dyDescent="0.2">
      <c r="A20288" t="s">
        <v>59962</v>
      </c>
      <c r="B20288" t="s">
        <v>59967</v>
      </c>
      <c r="C20288" t="s">
        <v>59968</v>
      </c>
      <c r="D20288">
        <v>6</v>
      </c>
      <c r="E20288" t="s">
        <v>13</v>
      </c>
      <c r="F20288" t="s">
        <v>13</v>
      </c>
      <c r="G20288" t="s">
        <v>59960</v>
      </c>
      <c r="H20288" s="3" t="s">
        <v>59969</v>
      </c>
      <c r="I20288" t="s">
        <v>106</v>
      </c>
      <c r="J20288" t="s">
        <v>59966</v>
      </c>
    </row>
    <row r="20289" spans="1:10" ht="16" x14ac:dyDescent="0.2">
      <c r="A20289" t="s">
        <v>59962</v>
      </c>
      <c r="B20289" t="s">
        <v>59970</v>
      </c>
      <c r="C20289" t="s">
        <v>59971</v>
      </c>
      <c r="D20289">
        <v>4</v>
      </c>
      <c r="E20289" t="s">
        <v>13</v>
      </c>
      <c r="F20289" t="s">
        <v>13</v>
      </c>
      <c r="G20289" t="s">
        <v>59960</v>
      </c>
      <c r="H20289" s="3" t="s">
        <v>59965</v>
      </c>
      <c r="I20289" t="s">
        <v>106</v>
      </c>
      <c r="J20289" t="s">
        <v>59966</v>
      </c>
    </row>
    <row r="20290" spans="1:10" ht="16" x14ac:dyDescent="0.2">
      <c r="A20290" t="s">
        <v>59962</v>
      </c>
      <c r="B20290" t="s">
        <v>59972</v>
      </c>
      <c r="C20290" t="s">
        <v>59973</v>
      </c>
      <c r="D20290">
        <v>2</v>
      </c>
      <c r="E20290" t="s">
        <v>13</v>
      </c>
      <c r="F20290" t="s">
        <v>13</v>
      </c>
      <c r="G20290" t="s">
        <v>59960</v>
      </c>
      <c r="H20290" s="3" t="s">
        <v>59965</v>
      </c>
      <c r="I20290" t="s">
        <v>106</v>
      </c>
      <c r="J20290" t="s">
        <v>59966</v>
      </c>
    </row>
    <row r="20291" spans="1:10" ht="16" x14ac:dyDescent="0.2">
      <c r="A20291" t="s">
        <v>59962</v>
      </c>
      <c r="B20291" t="s">
        <v>59974</v>
      </c>
      <c r="C20291" t="s">
        <v>59975</v>
      </c>
      <c r="D20291">
        <v>1</v>
      </c>
      <c r="E20291" t="s">
        <v>13</v>
      </c>
      <c r="F20291" t="s">
        <v>13</v>
      </c>
      <c r="G20291" t="s">
        <v>59960</v>
      </c>
      <c r="H20291" s="3" t="s">
        <v>59976</v>
      </c>
      <c r="I20291" t="s">
        <v>106</v>
      </c>
      <c r="J20291" t="s">
        <v>59966</v>
      </c>
    </row>
    <row r="20292" spans="1:10" ht="16" x14ac:dyDescent="0.2">
      <c r="A20292" t="s">
        <v>59962</v>
      </c>
      <c r="B20292" t="s">
        <v>59977</v>
      </c>
      <c r="C20292" t="s">
        <v>59978</v>
      </c>
      <c r="D20292">
        <v>3</v>
      </c>
      <c r="E20292" t="s">
        <v>13</v>
      </c>
      <c r="F20292" t="s">
        <v>13</v>
      </c>
      <c r="G20292" t="s">
        <v>59960</v>
      </c>
      <c r="H20292" s="3" t="s">
        <v>59965</v>
      </c>
      <c r="I20292" t="s">
        <v>106</v>
      </c>
      <c r="J20292" t="s">
        <v>59966</v>
      </c>
    </row>
    <row r="20293" spans="1:10" ht="16" x14ac:dyDescent="0.2">
      <c r="A20293" t="s">
        <v>7163</v>
      </c>
      <c r="B20293" t="s">
        <v>59979</v>
      </c>
      <c r="C20293" t="s">
        <v>59980</v>
      </c>
      <c r="D20293">
        <v>1</v>
      </c>
      <c r="E20293" t="s">
        <v>13</v>
      </c>
      <c r="F20293" t="s">
        <v>13</v>
      </c>
      <c r="G20293" t="s">
        <v>59981</v>
      </c>
      <c r="H20293" s="3" t="s">
        <v>59982</v>
      </c>
      <c r="I20293" t="s">
        <v>106</v>
      </c>
      <c r="J20293" t="s">
        <v>7166</v>
      </c>
    </row>
    <row r="20294" spans="1:10" ht="16" x14ac:dyDescent="0.2">
      <c r="A20294" t="s">
        <v>7163</v>
      </c>
      <c r="B20294" t="s">
        <v>59983</v>
      </c>
      <c r="C20294" t="s">
        <v>59984</v>
      </c>
      <c r="D20294">
        <v>2</v>
      </c>
      <c r="E20294" t="s">
        <v>13</v>
      </c>
      <c r="F20294" t="s">
        <v>13</v>
      </c>
      <c r="G20294" t="s">
        <v>59981</v>
      </c>
      <c r="H20294" s="3" t="s">
        <v>59982</v>
      </c>
      <c r="I20294" t="s">
        <v>106</v>
      </c>
      <c r="J20294" t="s">
        <v>7166</v>
      </c>
    </row>
    <row r="20295" spans="1:10" ht="16" x14ac:dyDescent="0.2">
      <c r="A20295" t="s">
        <v>1325</v>
      </c>
      <c r="B20295" t="s">
        <v>59985</v>
      </c>
      <c r="C20295" t="s">
        <v>59986</v>
      </c>
      <c r="D20295">
        <v>7</v>
      </c>
      <c r="E20295" t="s">
        <v>13</v>
      </c>
      <c r="F20295" t="s">
        <v>13</v>
      </c>
      <c r="G20295" t="s">
        <v>59987</v>
      </c>
      <c r="H20295" s="3" t="s">
        <v>59988</v>
      </c>
      <c r="I20295" t="s">
        <v>106</v>
      </c>
      <c r="J20295" t="s">
        <v>1330</v>
      </c>
    </row>
    <row r="20296" spans="1:10" ht="16" x14ac:dyDescent="0.2">
      <c r="A20296" t="s">
        <v>59989</v>
      </c>
      <c r="B20296" t="s">
        <v>59990</v>
      </c>
      <c r="C20296" t="s">
        <v>59991</v>
      </c>
      <c r="D20296">
        <v>3</v>
      </c>
      <c r="E20296" t="s">
        <v>13</v>
      </c>
      <c r="F20296" t="s">
        <v>13</v>
      </c>
      <c r="G20296" t="s">
        <v>59992</v>
      </c>
      <c r="H20296" s="3" t="s">
        <v>59993</v>
      </c>
      <c r="I20296" t="s">
        <v>106</v>
      </c>
      <c r="J20296" t="s">
        <v>59994</v>
      </c>
    </row>
    <row r="20297" spans="1:10" ht="16" x14ac:dyDescent="0.2">
      <c r="A20297" t="s">
        <v>59989</v>
      </c>
      <c r="B20297" t="s">
        <v>59995</v>
      </c>
      <c r="C20297" t="s">
        <v>59996</v>
      </c>
      <c r="D20297">
        <v>2</v>
      </c>
      <c r="E20297" t="s">
        <v>13</v>
      </c>
      <c r="F20297" t="s">
        <v>13</v>
      </c>
      <c r="G20297" t="s">
        <v>59992</v>
      </c>
      <c r="H20297" s="3" t="s">
        <v>59993</v>
      </c>
      <c r="I20297" t="s">
        <v>106</v>
      </c>
      <c r="J20297" t="s">
        <v>59994</v>
      </c>
    </row>
    <row r="20298" spans="1:10" ht="16" x14ac:dyDescent="0.2">
      <c r="A20298" t="s">
        <v>29649</v>
      </c>
      <c r="B20298" t="s">
        <v>59997</v>
      </c>
      <c r="C20298" t="s">
        <v>59998</v>
      </c>
      <c r="D20298">
        <v>4</v>
      </c>
      <c r="E20298" t="s">
        <v>13</v>
      </c>
      <c r="F20298" t="s">
        <v>13</v>
      </c>
      <c r="G20298" t="s">
        <v>59999</v>
      </c>
      <c r="H20298" s="3" t="s">
        <v>60000</v>
      </c>
      <c r="I20298" t="s">
        <v>106</v>
      </c>
      <c r="J20298" t="s">
        <v>29653</v>
      </c>
    </row>
    <row r="20299" spans="1:10" ht="16" x14ac:dyDescent="0.2">
      <c r="A20299" t="s">
        <v>59888</v>
      </c>
      <c r="B20299" t="s">
        <v>60001</v>
      </c>
      <c r="C20299" t="s">
        <v>60002</v>
      </c>
      <c r="D20299">
        <v>1</v>
      </c>
      <c r="E20299" t="s">
        <v>13</v>
      </c>
      <c r="F20299" t="s">
        <v>13</v>
      </c>
      <c r="G20299" t="s">
        <v>59999</v>
      </c>
      <c r="H20299" s="3" t="s">
        <v>60003</v>
      </c>
      <c r="I20299" t="s">
        <v>106</v>
      </c>
      <c r="J20299" t="s">
        <v>59893</v>
      </c>
    </row>
    <row r="20300" spans="1:10" ht="16" x14ac:dyDescent="0.2">
      <c r="A20300" t="s">
        <v>59888</v>
      </c>
      <c r="B20300" t="s">
        <v>59990</v>
      </c>
      <c r="C20300" t="s">
        <v>59991</v>
      </c>
      <c r="D20300">
        <v>5</v>
      </c>
      <c r="E20300" t="s">
        <v>13</v>
      </c>
      <c r="F20300" t="s">
        <v>13</v>
      </c>
      <c r="G20300" t="s">
        <v>59999</v>
      </c>
      <c r="H20300" s="3" t="s">
        <v>60004</v>
      </c>
      <c r="I20300" t="s">
        <v>106</v>
      </c>
      <c r="J20300" t="s">
        <v>59893</v>
      </c>
    </row>
    <row r="20301" spans="1:10" ht="16" x14ac:dyDescent="0.2">
      <c r="A20301" t="s">
        <v>29649</v>
      </c>
      <c r="B20301" t="s">
        <v>60005</v>
      </c>
      <c r="C20301" t="s">
        <v>59991</v>
      </c>
      <c r="D20301">
        <v>2</v>
      </c>
      <c r="E20301" t="s">
        <v>13</v>
      </c>
      <c r="F20301" t="s">
        <v>13</v>
      </c>
      <c r="G20301" t="s">
        <v>59999</v>
      </c>
      <c r="H20301" s="3" t="s">
        <v>60006</v>
      </c>
      <c r="I20301" t="s">
        <v>106</v>
      </c>
      <c r="J20301" t="s">
        <v>29653</v>
      </c>
    </row>
    <row r="20302" spans="1:10" ht="16" x14ac:dyDescent="0.2">
      <c r="A20302" t="s">
        <v>217</v>
      </c>
      <c r="B20302" t="s">
        <v>60001</v>
      </c>
      <c r="C20302" t="s">
        <v>60002</v>
      </c>
      <c r="D20302">
        <v>1</v>
      </c>
      <c r="E20302" t="s">
        <v>13</v>
      </c>
      <c r="F20302" t="s">
        <v>13</v>
      </c>
      <c r="G20302" t="s">
        <v>59999</v>
      </c>
      <c r="H20302" s="3" t="s">
        <v>60007</v>
      </c>
      <c r="I20302" t="s">
        <v>106</v>
      </c>
      <c r="J20302" t="s">
        <v>222</v>
      </c>
    </row>
    <row r="20303" spans="1:10" ht="16" x14ac:dyDescent="0.2">
      <c r="A20303" t="s">
        <v>60008</v>
      </c>
      <c r="B20303" t="s">
        <v>60009</v>
      </c>
      <c r="C20303" t="s">
        <v>60010</v>
      </c>
      <c r="D20303">
        <v>3</v>
      </c>
      <c r="E20303" t="s">
        <v>13</v>
      </c>
      <c r="F20303" t="s">
        <v>13</v>
      </c>
      <c r="G20303" t="s">
        <v>59999</v>
      </c>
      <c r="H20303" s="3" t="s">
        <v>60000</v>
      </c>
      <c r="I20303" t="s">
        <v>106</v>
      </c>
      <c r="J20303" t="s">
        <v>60011</v>
      </c>
    </row>
    <row r="20304" spans="1:10" ht="16" x14ac:dyDescent="0.2">
      <c r="A20304" t="s">
        <v>29649</v>
      </c>
      <c r="B20304" t="s">
        <v>60001</v>
      </c>
      <c r="C20304" t="s">
        <v>60002</v>
      </c>
      <c r="D20304">
        <v>1</v>
      </c>
      <c r="E20304" t="s">
        <v>13</v>
      </c>
      <c r="F20304" t="s">
        <v>13</v>
      </c>
      <c r="G20304" t="s">
        <v>59999</v>
      </c>
      <c r="H20304" s="3" t="s">
        <v>60012</v>
      </c>
      <c r="I20304" t="s">
        <v>106</v>
      </c>
      <c r="J20304" t="s">
        <v>29653</v>
      </c>
    </row>
    <row r="20305" spans="1:10" ht="16" x14ac:dyDescent="0.2">
      <c r="A20305" t="s">
        <v>59888</v>
      </c>
      <c r="B20305" t="s">
        <v>59997</v>
      </c>
      <c r="C20305" t="s">
        <v>59998</v>
      </c>
      <c r="D20305">
        <v>4</v>
      </c>
      <c r="E20305" t="s">
        <v>13</v>
      </c>
      <c r="F20305" t="s">
        <v>13</v>
      </c>
      <c r="G20305" t="s">
        <v>59999</v>
      </c>
      <c r="H20305" s="3" t="s">
        <v>60003</v>
      </c>
      <c r="I20305" t="s">
        <v>106</v>
      </c>
      <c r="J20305" t="s">
        <v>59893</v>
      </c>
    </row>
    <row r="20306" spans="1:10" ht="16" x14ac:dyDescent="0.2">
      <c r="A20306" t="s">
        <v>60008</v>
      </c>
      <c r="B20306" t="s">
        <v>59997</v>
      </c>
      <c r="C20306" t="s">
        <v>59998</v>
      </c>
      <c r="D20306">
        <v>2</v>
      </c>
      <c r="E20306" t="s">
        <v>13</v>
      </c>
      <c r="F20306" t="s">
        <v>13</v>
      </c>
      <c r="G20306" t="s">
        <v>59999</v>
      </c>
      <c r="H20306" s="3" t="s">
        <v>60000</v>
      </c>
      <c r="I20306" t="s">
        <v>106</v>
      </c>
      <c r="J20306" t="s">
        <v>60011</v>
      </c>
    </row>
    <row r="20307" spans="1:10" ht="16" x14ac:dyDescent="0.2">
      <c r="A20307" t="s">
        <v>29649</v>
      </c>
      <c r="B20307" t="s">
        <v>60009</v>
      </c>
      <c r="C20307" t="s">
        <v>60010</v>
      </c>
      <c r="D20307">
        <v>5</v>
      </c>
      <c r="E20307" t="s">
        <v>13</v>
      </c>
      <c r="F20307" t="s">
        <v>13</v>
      </c>
      <c r="G20307" t="s">
        <v>59999</v>
      </c>
      <c r="H20307" s="3" t="s">
        <v>60000</v>
      </c>
      <c r="I20307" t="s">
        <v>106</v>
      </c>
      <c r="J20307" t="s">
        <v>29653</v>
      </c>
    </row>
    <row r="20308" spans="1:10" ht="16" x14ac:dyDescent="0.2">
      <c r="A20308" t="s">
        <v>60008</v>
      </c>
      <c r="B20308" t="s">
        <v>60001</v>
      </c>
      <c r="C20308" t="s">
        <v>60002</v>
      </c>
      <c r="D20308">
        <v>1</v>
      </c>
      <c r="E20308" t="s">
        <v>13</v>
      </c>
      <c r="F20308" t="s">
        <v>13</v>
      </c>
      <c r="G20308" t="s">
        <v>59999</v>
      </c>
      <c r="H20308" s="3" t="s">
        <v>60012</v>
      </c>
      <c r="I20308" t="s">
        <v>106</v>
      </c>
      <c r="J20308" t="s">
        <v>60011</v>
      </c>
    </row>
    <row r="20309" spans="1:10" ht="16" x14ac:dyDescent="0.2">
      <c r="A20309" t="s">
        <v>59989</v>
      </c>
      <c r="B20309" t="s">
        <v>60001</v>
      </c>
      <c r="C20309" t="s">
        <v>60002</v>
      </c>
      <c r="D20309">
        <v>1</v>
      </c>
      <c r="E20309" t="s">
        <v>13</v>
      </c>
      <c r="F20309" t="s">
        <v>13</v>
      </c>
      <c r="G20309" t="s">
        <v>59999</v>
      </c>
      <c r="H20309" s="3" t="s">
        <v>60012</v>
      </c>
      <c r="I20309" t="s">
        <v>106</v>
      </c>
      <c r="J20309" t="s">
        <v>59994</v>
      </c>
    </row>
    <row r="20310" spans="1:10" ht="16" x14ac:dyDescent="0.2">
      <c r="A20310" t="s">
        <v>21000</v>
      </c>
      <c r="B20310" t="s">
        <v>60013</v>
      </c>
      <c r="C20310" t="s">
        <v>60014</v>
      </c>
      <c r="D20310">
        <v>1</v>
      </c>
      <c r="E20310" t="s">
        <v>730</v>
      </c>
      <c r="F20310" t="s">
        <v>13</v>
      </c>
      <c r="G20310" t="s">
        <v>60015</v>
      </c>
      <c r="H20310" s="3" t="s">
        <v>60016</v>
      </c>
      <c r="I20310" t="s">
        <v>106</v>
      </c>
      <c r="J20310" t="s">
        <v>21005</v>
      </c>
    </row>
    <row r="20311" spans="1:10" ht="16" x14ac:dyDescent="0.2">
      <c r="A20311" t="s">
        <v>60017</v>
      </c>
      <c r="B20311" t="s">
        <v>60018</v>
      </c>
      <c r="C20311" t="s">
        <v>60019</v>
      </c>
      <c r="D20311">
        <v>3</v>
      </c>
      <c r="E20311" t="s">
        <v>13</v>
      </c>
      <c r="F20311" t="s">
        <v>13</v>
      </c>
      <c r="G20311" t="s">
        <v>60020</v>
      </c>
      <c r="H20311" s="3" t="s">
        <v>60021</v>
      </c>
      <c r="I20311" t="s">
        <v>106</v>
      </c>
      <c r="J20311" t="s">
        <v>60022</v>
      </c>
    </row>
    <row r="20312" spans="1:10" ht="16" x14ac:dyDescent="0.2">
      <c r="A20312" t="s">
        <v>60017</v>
      </c>
      <c r="B20312" t="s">
        <v>60023</v>
      </c>
      <c r="C20312" t="s">
        <v>60024</v>
      </c>
      <c r="D20312">
        <v>5</v>
      </c>
      <c r="E20312" t="s">
        <v>13</v>
      </c>
      <c r="F20312" t="s">
        <v>13</v>
      </c>
      <c r="G20312" t="s">
        <v>60020</v>
      </c>
      <c r="H20312" s="3" t="s">
        <v>60021</v>
      </c>
      <c r="I20312" t="s">
        <v>106</v>
      </c>
      <c r="J20312" t="s">
        <v>60022</v>
      </c>
    </row>
    <row r="20313" spans="1:10" ht="16" x14ac:dyDescent="0.2">
      <c r="A20313" t="s">
        <v>41959</v>
      </c>
      <c r="B20313" t="s">
        <v>60025</v>
      </c>
      <c r="C20313" t="s">
        <v>60026</v>
      </c>
      <c r="D20313">
        <v>3</v>
      </c>
      <c r="E20313" t="s">
        <v>13</v>
      </c>
      <c r="F20313" t="s">
        <v>13</v>
      </c>
      <c r="G20313" t="s">
        <v>60020</v>
      </c>
      <c r="H20313" s="3" t="s">
        <v>60027</v>
      </c>
      <c r="I20313" t="s">
        <v>106</v>
      </c>
      <c r="J20313" t="s">
        <v>41964</v>
      </c>
    </row>
    <row r="20314" spans="1:10" ht="16" x14ac:dyDescent="0.2">
      <c r="A20314" t="s">
        <v>41959</v>
      </c>
      <c r="B20314" t="s">
        <v>60028</v>
      </c>
      <c r="C20314" t="s">
        <v>60029</v>
      </c>
      <c r="D20314">
        <v>4</v>
      </c>
      <c r="E20314" t="s">
        <v>13</v>
      </c>
      <c r="F20314" t="s">
        <v>13</v>
      </c>
      <c r="G20314" t="s">
        <v>60020</v>
      </c>
      <c r="H20314" s="3" t="s">
        <v>60027</v>
      </c>
      <c r="I20314" t="s">
        <v>106</v>
      </c>
      <c r="J20314" t="s">
        <v>41964</v>
      </c>
    </row>
    <row r="20315" spans="1:10" ht="16" x14ac:dyDescent="0.2">
      <c r="A20315" t="s">
        <v>60017</v>
      </c>
      <c r="B20315" t="s">
        <v>60030</v>
      </c>
      <c r="C20315" t="s">
        <v>60031</v>
      </c>
      <c r="D20315">
        <v>4</v>
      </c>
      <c r="E20315" t="s">
        <v>13</v>
      </c>
      <c r="F20315" t="s">
        <v>13</v>
      </c>
      <c r="G20315" t="s">
        <v>60020</v>
      </c>
      <c r="H20315" s="3" t="s">
        <v>60021</v>
      </c>
      <c r="I20315" t="s">
        <v>106</v>
      </c>
      <c r="J20315" t="s">
        <v>60022</v>
      </c>
    </row>
    <row r="20316" spans="1:10" ht="16" x14ac:dyDescent="0.2">
      <c r="A20316" t="s">
        <v>60017</v>
      </c>
      <c r="B20316" t="s">
        <v>60032</v>
      </c>
      <c r="C20316" t="s">
        <v>60033</v>
      </c>
      <c r="D20316">
        <v>1</v>
      </c>
      <c r="E20316" t="s">
        <v>13</v>
      </c>
      <c r="F20316" t="s">
        <v>13</v>
      </c>
      <c r="G20316" t="s">
        <v>60020</v>
      </c>
      <c r="H20316" s="3" t="s">
        <v>60021</v>
      </c>
      <c r="I20316" t="s">
        <v>106</v>
      </c>
      <c r="J20316" t="s">
        <v>60022</v>
      </c>
    </row>
    <row r="20317" spans="1:10" ht="16" x14ac:dyDescent="0.2">
      <c r="A20317" t="s">
        <v>60017</v>
      </c>
      <c r="B20317" t="s">
        <v>60034</v>
      </c>
      <c r="C20317" t="s">
        <v>60035</v>
      </c>
      <c r="D20317">
        <v>2</v>
      </c>
      <c r="E20317" t="s">
        <v>13</v>
      </c>
      <c r="F20317" t="s">
        <v>13</v>
      </c>
      <c r="G20317" t="s">
        <v>60020</v>
      </c>
      <c r="H20317" s="3" t="s">
        <v>60021</v>
      </c>
      <c r="I20317" t="s">
        <v>106</v>
      </c>
      <c r="J20317" t="s">
        <v>60022</v>
      </c>
    </row>
    <row r="20318" spans="1:10" ht="16" x14ac:dyDescent="0.2">
      <c r="A20318" t="s">
        <v>41959</v>
      </c>
      <c r="B20318" t="s">
        <v>60036</v>
      </c>
      <c r="C20318" t="s">
        <v>60037</v>
      </c>
      <c r="D20318">
        <v>2</v>
      </c>
      <c r="E20318" t="s">
        <v>13</v>
      </c>
      <c r="F20318" t="s">
        <v>13</v>
      </c>
      <c r="G20318" t="s">
        <v>60020</v>
      </c>
      <c r="H20318" s="3" t="s">
        <v>60027</v>
      </c>
      <c r="I20318" t="s">
        <v>106</v>
      </c>
      <c r="J20318" t="s">
        <v>41964</v>
      </c>
    </row>
    <row r="20319" spans="1:10" ht="16" x14ac:dyDescent="0.2">
      <c r="A20319" t="s">
        <v>41959</v>
      </c>
      <c r="B20319" t="s">
        <v>60038</v>
      </c>
      <c r="C20319" t="s">
        <v>60039</v>
      </c>
      <c r="D20319">
        <v>1</v>
      </c>
      <c r="E20319" t="s">
        <v>13</v>
      </c>
      <c r="F20319" t="s">
        <v>13</v>
      </c>
      <c r="G20319" t="s">
        <v>60020</v>
      </c>
      <c r="H20319" s="3" t="s">
        <v>60027</v>
      </c>
      <c r="I20319" t="s">
        <v>106</v>
      </c>
      <c r="J20319" t="s">
        <v>41964</v>
      </c>
    </row>
    <row r="20320" spans="1:10" ht="16" x14ac:dyDescent="0.2">
      <c r="A20320" t="s">
        <v>60040</v>
      </c>
      <c r="B20320" t="s">
        <v>60041</v>
      </c>
      <c r="C20320" t="s">
        <v>60042</v>
      </c>
      <c r="D20320">
        <v>3</v>
      </c>
      <c r="E20320" t="s">
        <v>1820</v>
      </c>
      <c r="F20320" t="s">
        <v>13</v>
      </c>
      <c r="G20320" t="s">
        <v>60043</v>
      </c>
      <c r="H20320" s="3" t="s">
        <v>60044</v>
      </c>
      <c r="I20320" t="s">
        <v>106</v>
      </c>
      <c r="J20320" t="s">
        <v>60045</v>
      </c>
    </row>
    <row r="20321" spans="1:10" ht="16" x14ac:dyDescent="0.2">
      <c r="A20321" t="s">
        <v>60046</v>
      </c>
      <c r="B20321" t="s">
        <v>60047</v>
      </c>
      <c r="C20321" t="s">
        <v>60048</v>
      </c>
      <c r="D20321">
        <v>4</v>
      </c>
      <c r="E20321" t="s">
        <v>1820</v>
      </c>
      <c r="F20321" t="s">
        <v>13</v>
      </c>
      <c r="G20321" t="s">
        <v>60043</v>
      </c>
      <c r="H20321" s="3" t="s">
        <v>60044</v>
      </c>
      <c r="I20321" t="s">
        <v>106</v>
      </c>
      <c r="J20321" t="s">
        <v>60049</v>
      </c>
    </row>
    <row r="20322" spans="1:10" ht="16" x14ac:dyDescent="0.2">
      <c r="A20322" t="s">
        <v>60050</v>
      </c>
      <c r="B20322" t="s">
        <v>60051</v>
      </c>
      <c r="C20322" t="s">
        <v>60052</v>
      </c>
      <c r="D20322">
        <v>4</v>
      </c>
      <c r="E20322" t="s">
        <v>1820</v>
      </c>
      <c r="F20322" t="s">
        <v>13</v>
      </c>
      <c r="G20322" t="s">
        <v>60043</v>
      </c>
      <c r="H20322" s="3" t="s">
        <v>60053</v>
      </c>
      <c r="I20322" t="s">
        <v>106</v>
      </c>
      <c r="J20322" t="s">
        <v>60054</v>
      </c>
    </row>
    <row r="20323" spans="1:10" ht="16" x14ac:dyDescent="0.2">
      <c r="A20323" t="s">
        <v>60055</v>
      </c>
      <c r="B20323" t="s">
        <v>60056</v>
      </c>
      <c r="C20323" t="s">
        <v>60057</v>
      </c>
      <c r="D20323">
        <v>1</v>
      </c>
      <c r="E20323" t="s">
        <v>1820</v>
      </c>
      <c r="F20323" t="s">
        <v>13</v>
      </c>
      <c r="G20323" t="s">
        <v>60043</v>
      </c>
      <c r="H20323" s="3" t="s">
        <v>60053</v>
      </c>
      <c r="I20323" t="s">
        <v>106</v>
      </c>
      <c r="J20323" t="s">
        <v>60058</v>
      </c>
    </row>
    <row r="20324" spans="1:10" ht="16" x14ac:dyDescent="0.2">
      <c r="A20324" t="s">
        <v>16261</v>
      </c>
      <c r="B20324" t="s">
        <v>60059</v>
      </c>
      <c r="C20324" t="s">
        <v>60060</v>
      </c>
      <c r="D20324">
        <v>2</v>
      </c>
      <c r="E20324" t="s">
        <v>1820</v>
      </c>
      <c r="F20324" t="s">
        <v>13</v>
      </c>
      <c r="G20324" t="s">
        <v>60043</v>
      </c>
      <c r="H20324" s="3" t="s">
        <v>60044</v>
      </c>
      <c r="I20324" t="s">
        <v>106</v>
      </c>
      <c r="J20324" t="s">
        <v>16265</v>
      </c>
    </row>
    <row r="20325" spans="1:10" ht="16" x14ac:dyDescent="0.2">
      <c r="A20325" t="s">
        <v>55352</v>
      </c>
      <c r="B20325" t="s">
        <v>60061</v>
      </c>
      <c r="C20325" t="s">
        <v>60062</v>
      </c>
      <c r="D20325">
        <v>3</v>
      </c>
      <c r="E20325" t="s">
        <v>1820</v>
      </c>
      <c r="F20325" t="s">
        <v>13</v>
      </c>
      <c r="G20325" t="s">
        <v>60043</v>
      </c>
      <c r="H20325" s="3" t="s">
        <v>60044</v>
      </c>
      <c r="I20325" t="s">
        <v>106</v>
      </c>
      <c r="J20325" t="s">
        <v>55357</v>
      </c>
    </row>
    <row r="20326" spans="1:10" ht="16" x14ac:dyDescent="0.2">
      <c r="A20326" t="s">
        <v>60050</v>
      </c>
      <c r="B20326" t="s">
        <v>60063</v>
      </c>
      <c r="C20326" t="s">
        <v>60064</v>
      </c>
      <c r="D20326">
        <v>5</v>
      </c>
      <c r="E20326" t="s">
        <v>1820</v>
      </c>
      <c r="F20326" t="s">
        <v>13</v>
      </c>
      <c r="G20326" t="s">
        <v>60043</v>
      </c>
      <c r="H20326" s="3" t="s">
        <v>60053</v>
      </c>
      <c r="I20326" t="s">
        <v>106</v>
      </c>
      <c r="J20326" t="s">
        <v>60054</v>
      </c>
    </row>
    <row r="20327" spans="1:10" ht="16" x14ac:dyDescent="0.2">
      <c r="A20327" t="s">
        <v>20965</v>
      </c>
      <c r="B20327" t="s">
        <v>60065</v>
      </c>
      <c r="C20327" t="s">
        <v>60066</v>
      </c>
      <c r="D20327">
        <v>6</v>
      </c>
      <c r="E20327" t="s">
        <v>1820</v>
      </c>
      <c r="F20327" t="s">
        <v>13</v>
      </c>
      <c r="G20327" t="s">
        <v>60043</v>
      </c>
      <c r="H20327" s="3" t="s">
        <v>60044</v>
      </c>
      <c r="I20327" t="s">
        <v>106</v>
      </c>
      <c r="J20327" t="s">
        <v>20970</v>
      </c>
    </row>
    <row r="20328" spans="1:10" ht="16" x14ac:dyDescent="0.2">
      <c r="A20328" t="s">
        <v>60046</v>
      </c>
      <c r="B20328" t="s">
        <v>60061</v>
      </c>
      <c r="C20328" t="s">
        <v>60062</v>
      </c>
      <c r="D20328">
        <v>2</v>
      </c>
      <c r="E20328" t="s">
        <v>1820</v>
      </c>
      <c r="F20328" t="s">
        <v>13</v>
      </c>
      <c r="G20328" t="s">
        <v>60043</v>
      </c>
      <c r="H20328" s="3" t="s">
        <v>60044</v>
      </c>
      <c r="I20328" t="s">
        <v>106</v>
      </c>
      <c r="J20328" t="s">
        <v>60049</v>
      </c>
    </row>
    <row r="20329" spans="1:10" ht="16" x14ac:dyDescent="0.2">
      <c r="A20329" t="s">
        <v>60055</v>
      </c>
      <c r="B20329" t="s">
        <v>60067</v>
      </c>
      <c r="C20329" t="s">
        <v>60068</v>
      </c>
      <c r="D20329">
        <v>2</v>
      </c>
      <c r="E20329" t="s">
        <v>1820</v>
      </c>
      <c r="F20329" t="s">
        <v>13</v>
      </c>
      <c r="G20329" t="s">
        <v>60043</v>
      </c>
      <c r="H20329" s="3" t="s">
        <v>60053</v>
      </c>
      <c r="I20329" t="s">
        <v>106</v>
      </c>
      <c r="J20329" t="s">
        <v>60058</v>
      </c>
    </row>
    <row r="20330" spans="1:10" ht="16" x14ac:dyDescent="0.2">
      <c r="A20330" t="s">
        <v>48141</v>
      </c>
      <c r="B20330" t="s">
        <v>60069</v>
      </c>
      <c r="C20330" t="s">
        <v>60070</v>
      </c>
      <c r="D20330">
        <v>2</v>
      </c>
      <c r="E20330" t="s">
        <v>1820</v>
      </c>
      <c r="F20330" t="s">
        <v>13</v>
      </c>
      <c r="G20330" t="s">
        <v>60043</v>
      </c>
      <c r="H20330" s="3" t="s">
        <v>60071</v>
      </c>
      <c r="I20330" t="s">
        <v>106</v>
      </c>
      <c r="J20330" t="s">
        <v>48145</v>
      </c>
    </row>
    <row r="20331" spans="1:10" ht="16" x14ac:dyDescent="0.2">
      <c r="A20331" t="s">
        <v>60050</v>
      </c>
      <c r="B20331" t="s">
        <v>60072</v>
      </c>
      <c r="C20331" t="s">
        <v>60073</v>
      </c>
      <c r="D20331">
        <v>3</v>
      </c>
      <c r="E20331" t="s">
        <v>1820</v>
      </c>
      <c r="F20331" t="s">
        <v>13</v>
      </c>
      <c r="G20331" t="s">
        <v>60043</v>
      </c>
      <c r="H20331" s="3" t="s">
        <v>60074</v>
      </c>
      <c r="I20331" t="s">
        <v>106</v>
      </c>
      <c r="J20331" t="s">
        <v>60054</v>
      </c>
    </row>
    <row r="20332" spans="1:10" ht="16" x14ac:dyDescent="0.2">
      <c r="A20332" t="s">
        <v>55352</v>
      </c>
      <c r="B20332" t="s">
        <v>60047</v>
      </c>
      <c r="C20332" t="s">
        <v>60048</v>
      </c>
      <c r="D20332">
        <v>4</v>
      </c>
      <c r="E20332" t="s">
        <v>1820</v>
      </c>
      <c r="F20332" t="s">
        <v>13</v>
      </c>
      <c r="G20332" t="s">
        <v>60043</v>
      </c>
      <c r="H20332" s="3" t="s">
        <v>60044</v>
      </c>
      <c r="I20332" t="s">
        <v>106</v>
      </c>
      <c r="J20332" t="s">
        <v>55357</v>
      </c>
    </row>
    <row r="20333" spans="1:10" ht="16" x14ac:dyDescent="0.2">
      <c r="A20333" t="s">
        <v>60075</v>
      </c>
      <c r="B20333" t="s">
        <v>60076</v>
      </c>
      <c r="C20333" t="s">
        <v>60077</v>
      </c>
      <c r="D20333">
        <v>2</v>
      </c>
      <c r="E20333" t="s">
        <v>1820</v>
      </c>
      <c r="F20333" t="s">
        <v>13</v>
      </c>
      <c r="G20333" t="s">
        <v>60043</v>
      </c>
      <c r="H20333" s="3" t="s">
        <v>60078</v>
      </c>
      <c r="I20333" t="s">
        <v>106</v>
      </c>
      <c r="J20333" t="s">
        <v>60079</v>
      </c>
    </row>
    <row r="20334" spans="1:10" ht="16" x14ac:dyDescent="0.2">
      <c r="A20334" t="s">
        <v>60075</v>
      </c>
      <c r="B20334" t="s">
        <v>60080</v>
      </c>
      <c r="C20334" t="s">
        <v>60081</v>
      </c>
      <c r="D20334">
        <v>1</v>
      </c>
      <c r="E20334" t="s">
        <v>1820</v>
      </c>
      <c r="F20334" t="s">
        <v>13</v>
      </c>
      <c r="G20334" t="s">
        <v>60043</v>
      </c>
      <c r="H20334" s="3" t="s">
        <v>60078</v>
      </c>
      <c r="I20334" t="s">
        <v>106</v>
      </c>
      <c r="J20334" t="s">
        <v>60079</v>
      </c>
    </row>
    <row r="20335" spans="1:10" ht="16" x14ac:dyDescent="0.2">
      <c r="A20335" t="s">
        <v>37749</v>
      </c>
      <c r="B20335" t="s">
        <v>60082</v>
      </c>
      <c r="C20335" t="s">
        <v>60083</v>
      </c>
      <c r="D20335">
        <v>1</v>
      </c>
      <c r="E20335" t="s">
        <v>1820</v>
      </c>
      <c r="F20335" t="s">
        <v>13</v>
      </c>
      <c r="G20335" t="s">
        <v>60043</v>
      </c>
      <c r="H20335" s="3" t="s">
        <v>60053</v>
      </c>
      <c r="I20335" t="s">
        <v>106</v>
      </c>
      <c r="J20335" t="s">
        <v>37753</v>
      </c>
    </row>
    <row r="20336" spans="1:10" ht="16" x14ac:dyDescent="0.2">
      <c r="A20336" t="s">
        <v>60084</v>
      </c>
      <c r="B20336" t="s">
        <v>60085</v>
      </c>
      <c r="C20336" t="s">
        <v>60086</v>
      </c>
      <c r="D20336">
        <v>1</v>
      </c>
      <c r="E20336" t="s">
        <v>1820</v>
      </c>
      <c r="F20336" t="s">
        <v>13</v>
      </c>
      <c r="G20336" t="s">
        <v>60043</v>
      </c>
      <c r="H20336" s="3" t="s">
        <v>60044</v>
      </c>
      <c r="I20336" t="s">
        <v>106</v>
      </c>
      <c r="J20336" t="s">
        <v>60087</v>
      </c>
    </row>
    <row r="20337" spans="1:10" ht="16" x14ac:dyDescent="0.2">
      <c r="A20337" t="s">
        <v>60050</v>
      </c>
      <c r="B20337" t="s">
        <v>60088</v>
      </c>
      <c r="C20337" t="s">
        <v>60089</v>
      </c>
      <c r="D20337">
        <v>6</v>
      </c>
      <c r="E20337" t="s">
        <v>1820</v>
      </c>
      <c r="F20337" t="s">
        <v>13</v>
      </c>
      <c r="G20337" t="s">
        <v>60043</v>
      </c>
      <c r="H20337" s="3" t="s">
        <v>60053</v>
      </c>
      <c r="I20337" t="s">
        <v>106</v>
      </c>
      <c r="J20337" t="s">
        <v>60054</v>
      </c>
    </row>
    <row r="20338" spans="1:10" ht="16" x14ac:dyDescent="0.2">
      <c r="A20338" t="s">
        <v>60050</v>
      </c>
      <c r="B20338" t="s">
        <v>60090</v>
      </c>
      <c r="C20338" t="s">
        <v>60091</v>
      </c>
      <c r="D20338">
        <v>7</v>
      </c>
      <c r="E20338" t="s">
        <v>1820</v>
      </c>
      <c r="F20338" t="s">
        <v>13</v>
      </c>
      <c r="G20338" t="s">
        <v>60043</v>
      </c>
      <c r="H20338" s="3" t="s">
        <v>60053</v>
      </c>
      <c r="I20338" t="s">
        <v>106</v>
      </c>
      <c r="J20338" t="s">
        <v>60054</v>
      </c>
    </row>
    <row r="20339" spans="1:10" ht="16" x14ac:dyDescent="0.2">
      <c r="A20339" t="s">
        <v>60050</v>
      </c>
      <c r="B20339" t="s">
        <v>60092</v>
      </c>
      <c r="C20339" t="s">
        <v>60093</v>
      </c>
      <c r="D20339">
        <v>1</v>
      </c>
      <c r="E20339" t="s">
        <v>1820</v>
      </c>
      <c r="F20339" t="s">
        <v>13</v>
      </c>
      <c r="G20339" t="s">
        <v>60043</v>
      </c>
      <c r="H20339" s="3" t="s">
        <v>60053</v>
      </c>
      <c r="I20339" t="s">
        <v>106</v>
      </c>
      <c r="J20339" t="s">
        <v>60054</v>
      </c>
    </row>
    <row r="20340" spans="1:10" ht="16" x14ac:dyDescent="0.2">
      <c r="A20340" t="s">
        <v>60094</v>
      </c>
      <c r="B20340" t="s">
        <v>60095</v>
      </c>
      <c r="C20340" t="s">
        <v>60096</v>
      </c>
      <c r="D20340">
        <v>2</v>
      </c>
      <c r="E20340" t="s">
        <v>1820</v>
      </c>
      <c r="F20340" t="s">
        <v>13</v>
      </c>
      <c r="G20340" t="s">
        <v>60043</v>
      </c>
      <c r="H20340" s="3" t="s">
        <v>60097</v>
      </c>
      <c r="I20340" t="s">
        <v>106</v>
      </c>
      <c r="J20340" t="s">
        <v>60098</v>
      </c>
    </row>
    <row r="20341" spans="1:10" ht="16" x14ac:dyDescent="0.2">
      <c r="A20341" t="s">
        <v>60084</v>
      </c>
      <c r="B20341" t="s">
        <v>60099</v>
      </c>
      <c r="C20341" t="s">
        <v>60100</v>
      </c>
      <c r="D20341">
        <v>2</v>
      </c>
      <c r="E20341" t="s">
        <v>1820</v>
      </c>
      <c r="F20341" t="s">
        <v>13</v>
      </c>
      <c r="G20341" t="s">
        <v>60043</v>
      </c>
      <c r="H20341" s="3" t="s">
        <v>60044</v>
      </c>
      <c r="I20341" t="s">
        <v>106</v>
      </c>
      <c r="J20341" t="s">
        <v>60087</v>
      </c>
    </row>
    <row r="20342" spans="1:10" ht="16" x14ac:dyDescent="0.2">
      <c r="A20342" t="s">
        <v>60101</v>
      </c>
      <c r="B20342" t="s">
        <v>60102</v>
      </c>
      <c r="C20342" t="s">
        <v>60103</v>
      </c>
      <c r="D20342">
        <v>2</v>
      </c>
      <c r="E20342" t="s">
        <v>1820</v>
      </c>
      <c r="F20342" t="s">
        <v>13</v>
      </c>
      <c r="G20342" t="s">
        <v>60043</v>
      </c>
      <c r="H20342" s="3" t="s">
        <v>60104</v>
      </c>
      <c r="I20342" t="s">
        <v>106</v>
      </c>
      <c r="J20342" t="s">
        <v>60105</v>
      </c>
    </row>
    <row r="20343" spans="1:10" ht="16" x14ac:dyDescent="0.2">
      <c r="A20343" t="s">
        <v>60075</v>
      </c>
      <c r="B20343" t="s">
        <v>60106</v>
      </c>
      <c r="C20343" t="s">
        <v>60107</v>
      </c>
      <c r="D20343">
        <v>3</v>
      </c>
      <c r="E20343" t="s">
        <v>1820</v>
      </c>
      <c r="F20343" t="s">
        <v>13</v>
      </c>
      <c r="G20343" t="s">
        <v>60043</v>
      </c>
      <c r="H20343" s="3" t="s">
        <v>60078</v>
      </c>
      <c r="I20343" t="s">
        <v>106</v>
      </c>
      <c r="J20343" t="s">
        <v>60079</v>
      </c>
    </row>
    <row r="20344" spans="1:10" ht="16" x14ac:dyDescent="0.2">
      <c r="A20344" t="s">
        <v>60040</v>
      </c>
      <c r="B20344" t="s">
        <v>60108</v>
      </c>
      <c r="C20344" t="s">
        <v>60109</v>
      </c>
      <c r="D20344">
        <v>1</v>
      </c>
      <c r="E20344" t="s">
        <v>1820</v>
      </c>
      <c r="F20344" t="s">
        <v>13</v>
      </c>
      <c r="G20344" t="s">
        <v>60043</v>
      </c>
      <c r="H20344" s="3" t="s">
        <v>60110</v>
      </c>
      <c r="I20344" t="s">
        <v>106</v>
      </c>
      <c r="J20344" t="s">
        <v>60045</v>
      </c>
    </row>
    <row r="20345" spans="1:10" ht="32" x14ac:dyDescent="0.2">
      <c r="A20345" t="s">
        <v>60040</v>
      </c>
      <c r="B20345" t="s">
        <v>60111</v>
      </c>
      <c r="C20345" t="s">
        <v>60112</v>
      </c>
      <c r="D20345">
        <v>2</v>
      </c>
      <c r="E20345" t="s">
        <v>1820</v>
      </c>
      <c r="F20345" t="s">
        <v>13</v>
      </c>
      <c r="G20345" t="s">
        <v>60043</v>
      </c>
      <c r="H20345" s="3" t="s">
        <v>60113</v>
      </c>
      <c r="I20345" t="s">
        <v>106</v>
      </c>
      <c r="J20345" t="s">
        <v>60045</v>
      </c>
    </row>
    <row r="20346" spans="1:10" ht="16" x14ac:dyDescent="0.2">
      <c r="A20346" t="s">
        <v>60094</v>
      </c>
      <c r="B20346" t="s">
        <v>60114</v>
      </c>
      <c r="C20346" t="s">
        <v>60115</v>
      </c>
      <c r="D20346">
        <v>1</v>
      </c>
      <c r="E20346" t="s">
        <v>1820</v>
      </c>
      <c r="F20346" t="s">
        <v>13</v>
      </c>
      <c r="G20346" t="s">
        <v>60043</v>
      </c>
      <c r="H20346" s="3" t="s">
        <v>60097</v>
      </c>
      <c r="I20346" t="s">
        <v>106</v>
      </c>
      <c r="J20346" t="s">
        <v>60098</v>
      </c>
    </row>
    <row r="20347" spans="1:10" ht="16" x14ac:dyDescent="0.2">
      <c r="A20347" t="s">
        <v>60050</v>
      </c>
      <c r="B20347" t="s">
        <v>60116</v>
      </c>
      <c r="C20347" t="s">
        <v>60117</v>
      </c>
      <c r="D20347">
        <v>2</v>
      </c>
      <c r="E20347" t="s">
        <v>1820</v>
      </c>
      <c r="F20347" t="s">
        <v>13</v>
      </c>
      <c r="G20347" t="s">
        <v>60043</v>
      </c>
      <c r="H20347" s="3" t="s">
        <v>60053</v>
      </c>
      <c r="I20347" t="s">
        <v>106</v>
      </c>
      <c r="J20347" t="s">
        <v>60054</v>
      </c>
    </row>
    <row r="20348" spans="1:10" ht="16" x14ac:dyDescent="0.2">
      <c r="A20348" t="s">
        <v>60101</v>
      </c>
      <c r="B20348" t="s">
        <v>60118</v>
      </c>
      <c r="C20348" t="s">
        <v>60119</v>
      </c>
      <c r="D20348">
        <v>1</v>
      </c>
      <c r="E20348" t="s">
        <v>1820</v>
      </c>
      <c r="F20348" t="s">
        <v>13</v>
      </c>
      <c r="G20348" t="s">
        <v>60043</v>
      </c>
      <c r="H20348" s="3" t="s">
        <v>60104</v>
      </c>
      <c r="I20348" t="s">
        <v>106</v>
      </c>
      <c r="J20348" t="s">
        <v>60105</v>
      </c>
    </row>
    <row r="20349" spans="1:10" ht="16" x14ac:dyDescent="0.2">
      <c r="A20349" t="s">
        <v>32338</v>
      </c>
      <c r="B20349" t="s">
        <v>60120</v>
      </c>
      <c r="C20349" t="s">
        <v>60121</v>
      </c>
      <c r="D20349">
        <v>12</v>
      </c>
      <c r="E20349" t="s">
        <v>13</v>
      </c>
      <c r="F20349" t="s">
        <v>13</v>
      </c>
      <c r="G20349" t="s">
        <v>60122</v>
      </c>
      <c r="H20349" s="3" t="s">
        <v>60123</v>
      </c>
      <c r="I20349" t="s">
        <v>106</v>
      </c>
      <c r="J20349" t="s">
        <v>32342</v>
      </c>
    </row>
    <row r="20350" spans="1:10" ht="16" x14ac:dyDescent="0.2">
      <c r="A20350" t="s">
        <v>55740</v>
      </c>
      <c r="B20350" t="s">
        <v>60124</v>
      </c>
      <c r="C20350" t="s">
        <v>60125</v>
      </c>
      <c r="D20350">
        <v>1</v>
      </c>
      <c r="E20350" t="s">
        <v>13</v>
      </c>
      <c r="F20350" t="s">
        <v>13</v>
      </c>
      <c r="G20350" t="s">
        <v>60126</v>
      </c>
      <c r="H20350" s="3" t="s">
        <v>60127</v>
      </c>
      <c r="I20350" t="s">
        <v>106</v>
      </c>
      <c r="J20350" t="s">
        <v>55745</v>
      </c>
    </row>
    <row r="20351" spans="1:10" ht="16" x14ac:dyDescent="0.2">
      <c r="A20351" t="s">
        <v>55740</v>
      </c>
      <c r="B20351" t="s">
        <v>60128</v>
      </c>
      <c r="C20351" t="s">
        <v>60129</v>
      </c>
      <c r="D20351">
        <v>3</v>
      </c>
      <c r="E20351" t="s">
        <v>13</v>
      </c>
      <c r="F20351" t="s">
        <v>13</v>
      </c>
      <c r="G20351" t="s">
        <v>60126</v>
      </c>
      <c r="H20351" s="3" t="s">
        <v>60127</v>
      </c>
      <c r="I20351" t="s">
        <v>106</v>
      </c>
      <c r="J20351" t="s">
        <v>55745</v>
      </c>
    </row>
    <row r="20352" spans="1:10" ht="16" x14ac:dyDescent="0.2">
      <c r="A20352" t="s">
        <v>55740</v>
      </c>
      <c r="B20352" t="s">
        <v>25433</v>
      </c>
      <c r="C20352" t="s">
        <v>60130</v>
      </c>
      <c r="D20352">
        <v>4</v>
      </c>
      <c r="E20352" t="s">
        <v>13</v>
      </c>
      <c r="F20352" t="s">
        <v>13</v>
      </c>
      <c r="G20352" t="s">
        <v>60126</v>
      </c>
      <c r="H20352" s="3" t="s">
        <v>60127</v>
      </c>
      <c r="I20352" t="s">
        <v>106</v>
      </c>
      <c r="J20352" t="s">
        <v>55745</v>
      </c>
    </row>
    <row r="20353" spans="1:10" ht="16" x14ac:dyDescent="0.2">
      <c r="A20353" t="s">
        <v>55740</v>
      </c>
      <c r="B20353" t="s">
        <v>60131</v>
      </c>
      <c r="C20353" t="s">
        <v>60132</v>
      </c>
      <c r="D20353">
        <v>6</v>
      </c>
      <c r="E20353" t="s">
        <v>13</v>
      </c>
      <c r="F20353" t="s">
        <v>13</v>
      </c>
      <c r="G20353" t="s">
        <v>60126</v>
      </c>
      <c r="H20353" s="3" t="s">
        <v>60127</v>
      </c>
      <c r="I20353" t="s">
        <v>106</v>
      </c>
      <c r="J20353" t="s">
        <v>55745</v>
      </c>
    </row>
    <row r="20354" spans="1:10" ht="16" x14ac:dyDescent="0.2">
      <c r="A20354" t="s">
        <v>55740</v>
      </c>
      <c r="B20354" t="s">
        <v>60133</v>
      </c>
      <c r="C20354" t="s">
        <v>60134</v>
      </c>
      <c r="D20354">
        <v>5</v>
      </c>
      <c r="E20354" t="s">
        <v>13</v>
      </c>
      <c r="F20354" t="s">
        <v>13</v>
      </c>
      <c r="G20354" t="s">
        <v>60126</v>
      </c>
      <c r="H20354" s="3" t="s">
        <v>60127</v>
      </c>
      <c r="I20354" t="s">
        <v>106</v>
      </c>
      <c r="J20354" t="s">
        <v>55745</v>
      </c>
    </row>
    <row r="20355" spans="1:10" ht="16" x14ac:dyDescent="0.2">
      <c r="A20355" t="s">
        <v>55740</v>
      </c>
      <c r="B20355" t="s">
        <v>60135</v>
      </c>
      <c r="C20355" t="s">
        <v>60136</v>
      </c>
      <c r="D20355">
        <v>2</v>
      </c>
      <c r="E20355" t="s">
        <v>13</v>
      </c>
      <c r="F20355" t="s">
        <v>13</v>
      </c>
      <c r="G20355" t="s">
        <v>60126</v>
      </c>
      <c r="H20355" s="3" t="s">
        <v>60127</v>
      </c>
      <c r="I20355" t="s">
        <v>106</v>
      </c>
      <c r="J20355" t="s">
        <v>55745</v>
      </c>
    </row>
    <row r="20356" spans="1:10" ht="16" x14ac:dyDescent="0.2">
      <c r="A20356" t="s">
        <v>31892</v>
      </c>
      <c r="B20356" t="s">
        <v>60137</v>
      </c>
      <c r="C20356" t="s">
        <v>60138</v>
      </c>
      <c r="D20356">
        <v>7</v>
      </c>
      <c r="E20356" t="s">
        <v>13</v>
      </c>
      <c r="F20356" t="s">
        <v>13</v>
      </c>
      <c r="G20356" t="s">
        <v>60139</v>
      </c>
      <c r="H20356" s="3" t="s">
        <v>60140</v>
      </c>
      <c r="I20356" t="s">
        <v>106</v>
      </c>
      <c r="J20356" t="s">
        <v>31896</v>
      </c>
    </row>
    <row r="20357" spans="1:10" ht="16" x14ac:dyDescent="0.2">
      <c r="A20357" t="s">
        <v>60141</v>
      </c>
      <c r="B20357" t="s">
        <v>60142</v>
      </c>
      <c r="C20357" t="s">
        <v>60143</v>
      </c>
      <c r="D20357">
        <v>3</v>
      </c>
      <c r="E20357" t="s">
        <v>60144</v>
      </c>
      <c r="F20357" t="s">
        <v>13</v>
      </c>
      <c r="G20357" t="s">
        <v>60145</v>
      </c>
      <c r="H20357" s="3" t="s">
        <v>60146</v>
      </c>
      <c r="I20357" t="s">
        <v>106</v>
      </c>
      <c r="J20357" t="s">
        <v>60147</v>
      </c>
    </row>
    <row r="20358" spans="1:10" ht="16" x14ac:dyDescent="0.2">
      <c r="A20358" t="s">
        <v>60148</v>
      </c>
      <c r="B20358" t="s">
        <v>60149</v>
      </c>
      <c r="C20358" t="s">
        <v>60150</v>
      </c>
      <c r="D20358">
        <v>2</v>
      </c>
      <c r="E20358" t="s">
        <v>60144</v>
      </c>
      <c r="F20358" t="s">
        <v>13</v>
      </c>
      <c r="G20358" t="s">
        <v>60145</v>
      </c>
      <c r="H20358" s="3" t="s">
        <v>60151</v>
      </c>
      <c r="I20358" t="s">
        <v>106</v>
      </c>
      <c r="J20358" t="s">
        <v>60152</v>
      </c>
    </row>
    <row r="20359" spans="1:10" ht="16" x14ac:dyDescent="0.2">
      <c r="A20359" t="s">
        <v>60153</v>
      </c>
      <c r="B20359" t="s">
        <v>60154</v>
      </c>
      <c r="C20359" t="s">
        <v>60155</v>
      </c>
      <c r="D20359">
        <v>4</v>
      </c>
      <c r="E20359" t="s">
        <v>60144</v>
      </c>
      <c r="F20359" t="s">
        <v>13</v>
      </c>
      <c r="G20359" t="s">
        <v>60145</v>
      </c>
      <c r="H20359" s="3" t="s">
        <v>60156</v>
      </c>
      <c r="I20359" t="s">
        <v>106</v>
      </c>
      <c r="J20359" t="s">
        <v>60157</v>
      </c>
    </row>
    <row r="20360" spans="1:10" ht="16" x14ac:dyDescent="0.2">
      <c r="A20360" t="s">
        <v>60153</v>
      </c>
      <c r="B20360" t="s">
        <v>60158</v>
      </c>
      <c r="C20360" t="s">
        <v>60159</v>
      </c>
      <c r="D20360">
        <v>1</v>
      </c>
      <c r="E20360" t="s">
        <v>60144</v>
      </c>
      <c r="F20360" t="s">
        <v>13</v>
      </c>
      <c r="G20360" t="s">
        <v>60145</v>
      </c>
      <c r="H20360" s="3" t="s">
        <v>60156</v>
      </c>
      <c r="I20360" t="s">
        <v>106</v>
      </c>
      <c r="J20360" t="s">
        <v>60157</v>
      </c>
    </row>
    <row r="20361" spans="1:10" ht="16" x14ac:dyDescent="0.2">
      <c r="A20361" t="s">
        <v>60160</v>
      </c>
      <c r="B20361" t="s">
        <v>60161</v>
      </c>
      <c r="C20361" t="s">
        <v>60162</v>
      </c>
      <c r="D20361">
        <v>2</v>
      </c>
      <c r="E20361" t="s">
        <v>60144</v>
      </c>
      <c r="F20361" t="s">
        <v>13</v>
      </c>
      <c r="G20361" t="s">
        <v>60145</v>
      </c>
      <c r="H20361" s="3" t="s">
        <v>60156</v>
      </c>
      <c r="I20361" t="s">
        <v>106</v>
      </c>
      <c r="J20361" t="s">
        <v>60163</v>
      </c>
    </row>
    <row r="20362" spans="1:10" ht="16" x14ac:dyDescent="0.2">
      <c r="A20362" t="s">
        <v>29108</v>
      </c>
      <c r="B20362" t="s">
        <v>60164</v>
      </c>
      <c r="C20362" t="s">
        <v>60165</v>
      </c>
      <c r="D20362">
        <v>2</v>
      </c>
      <c r="E20362" t="s">
        <v>60144</v>
      </c>
      <c r="F20362" t="s">
        <v>13</v>
      </c>
      <c r="G20362" t="s">
        <v>60145</v>
      </c>
      <c r="H20362" s="3" t="s">
        <v>60151</v>
      </c>
      <c r="I20362" t="s">
        <v>106</v>
      </c>
      <c r="J20362" t="s">
        <v>29112</v>
      </c>
    </row>
    <row r="20363" spans="1:10" ht="16" x14ac:dyDescent="0.2">
      <c r="A20363" t="s">
        <v>49285</v>
      </c>
      <c r="B20363" t="s">
        <v>60166</v>
      </c>
      <c r="C20363" t="s">
        <v>60167</v>
      </c>
      <c r="D20363">
        <v>4</v>
      </c>
      <c r="E20363" t="s">
        <v>60144</v>
      </c>
      <c r="F20363" t="s">
        <v>13</v>
      </c>
      <c r="G20363" t="s">
        <v>60145</v>
      </c>
      <c r="H20363" s="3" t="s">
        <v>60168</v>
      </c>
      <c r="I20363" t="s">
        <v>106</v>
      </c>
      <c r="J20363" t="s">
        <v>49290</v>
      </c>
    </row>
    <row r="20364" spans="1:10" ht="16" x14ac:dyDescent="0.2">
      <c r="A20364" t="s">
        <v>60169</v>
      </c>
      <c r="B20364" t="s">
        <v>60170</v>
      </c>
      <c r="C20364" t="s">
        <v>60171</v>
      </c>
      <c r="D20364">
        <v>1</v>
      </c>
      <c r="E20364" t="s">
        <v>60144</v>
      </c>
      <c r="F20364" t="s">
        <v>13</v>
      </c>
      <c r="G20364" t="s">
        <v>60145</v>
      </c>
      <c r="H20364" s="3" t="s">
        <v>60151</v>
      </c>
      <c r="I20364" t="s">
        <v>106</v>
      </c>
      <c r="J20364" t="s">
        <v>60172</v>
      </c>
    </row>
    <row r="20365" spans="1:10" ht="16" x14ac:dyDescent="0.2">
      <c r="A20365" t="s">
        <v>29108</v>
      </c>
      <c r="B20365" t="s">
        <v>60173</v>
      </c>
      <c r="C20365" t="s">
        <v>60174</v>
      </c>
      <c r="D20365">
        <v>3</v>
      </c>
      <c r="E20365" t="s">
        <v>60144</v>
      </c>
      <c r="F20365" t="s">
        <v>13</v>
      </c>
      <c r="G20365" t="s">
        <v>60145</v>
      </c>
      <c r="H20365" s="3" t="s">
        <v>60151</v>
      </c>
      <c r="I20365" t="s">
        <v>106</v>
      </c>
      <c r="J20365" t="s">
        <v>29112</v>
      </c>
    </row>
    <row r="20366" spans="1:10" ht="16" x14ac:dyDescent="0.2">
      <c r="A20366" t="s">
        <v>29108</v>
      </c>
      <c r="B20366" t="s">
        <v>60175</v>
      </c>
      <c r="C20366" t="s">
        <v>60176</v>
      </c>
      <c r="D20366">
        <v>1</v>
      </c>
      <c r="E20366" t="s">
        <v>60144</v>
      </c>
      <c r="F20366" t="s">
        <v>13</v>
      </c>
      <c r="G20366" t="s">
        <v>60145</v>
      </c>
      <c r="H20366" s="3" t="s">
        <v>60151</v>
      </c>
      <c r="I20366" t="s">
        <v>106</v>
      </c>
      <c r="J20366" t="s">
        <v>29112</v>
      </c>
    </row>
    <row r="20367" spans="1:10" ht="32" x14ac:dyDescent="0.2">
      <c r="A20367" t="s">
        <v>22512</v>
      </c>
      <c r="B20367" t="s">
        <v>60177</v>
      </c>
      <c r="C20367" t="s">
        <v>60178</v>
      </c>
      <c r="D20367">
        <v>3</v>
      </c>
      <c r="E20367" t="s">
        <v>60144</v>
      </c>
      <c r="F20367" t="s">
        <v>13</v>
      </c>
      <c r="G20367" t="s">
        <v>60145</v>
      </c>
      <c r="H20367" s="3" t="s">
        <v>60179</v>
      </c>
      <c r="I20367" t="s">
        <v>106</v>
      </c>
      <c r="J20367" t="s">
        <v>22516</v>
      </c>
    </row>
    <row r="20368" spans="1:10" ht="16" x14ac:dyDescent="0.2">
      <c r="A20368" t="s">
        <v>60180</v>
      </c>
      <c r="B20368" t="s">
        <v>60181</v>
      </c>
      <c r="C20368" t="s">
        <v>60182</v>
      </c>
      <c r="D20368">
        <v>4</v>
      </c>
      <c r="E20368" t="s">
        <v>60144</v>
      </c>
      <c r="F20368" t="s">
        <v>13</v>
      </c>
      <c r="G20368" t="s">
        <v>60145</v>
      </c>
      <c r="H20368" s="3" t="s">
        <v>60151</v>
      </c>
      <c r="I20368" t="s">
        <v>106</v>
      </c>
      <c r="J20368" t="s">
        <v>60183</v>
      </c>
    </row>
    <row r="20369" spans="1:10" ht="16" x14ac:dyDescent="0.2">
      <c r="A20369" t="s">
        <v>60184</v>
      </c>
      <c r="B20369" t="s">
        <v>60185</v>
      </c>
      <c r="C20369" t="s">
        <v>60186</v>
      </c>
      <c r="D20369">
        <v>1</v>
      </c>
      <c r="E20369" t="s">
        <v>60144</v>
      </c>
      <c r="F20369" t="s">
        <v>13</v>
      </c>
      <c r="G20369" t="s">
        <v>60145</v>
      </c>
      <c r="H20369" s="3" t="s">
        <v>60187</v>
      </c>
      <c r="I20369" t="s">
        <v>106</v>
      </c>
      <c r="J20369" t="s">
        <v>60188</v>
      </c>
    </row>
    <row r="20370" spans="1:10" ht="16" x14ac:dyDescent="0.2">
      <c r="A20370" t="s">
        <v>19301</v>
      </c>
      <c r="B20370" t="s">
        <v>60189</v>
      </c>
      <c r="C20370" t="s">
        <v>60190</v>
      </c>
      <c r="D20370">
        <v>1</v>
      </c>
      <c r="E20370" t="s">
        <v>60144</v>
      </c>
      <c r="F20370" t="s">
        <v>13</v>
      </c>
      <c r="G20370" t="s">
        <v>60145</v>
      </c>
      <c r="H20370" s="3" t="s">
        <v>60191</v>
      </c>
      <c r="I20370" t="s">
        <v>106</v>
      </c>
      <c r="J20370" t="s">
        <v>19306</v>
      </c>
    </row>
    <row r="20371" spans="1:10" ht="16" x14ac:dyDescent="0.2">
      <c r="A20371" t="s">
        <v>60153</v>
      </c>
      <c r="B20371" t="s">
        <v>60192</v>
      </c>
      <c r="C20371" t="s">
        <v>60193</v>
      </c>
      <c r="D20371">
        <v>2</v>
      </c>
      <c r="E20371" t="s">
        <v>60144</v>
      </c>
      <c r="F20371" t="s">
        <v>13</v>
      </c>
      <c r="G20371" t="s">
        <v>60145</v>
      </c>
      <c r="H20371" s="3" t="s">
        <v>60156</v>
      </c>
      <c r="I20371" t="s">
        <v>106</v>
      </c>
      <c r="J20371" t="s">
        <v>60157</v>
      </c>
    </row>
    <row r="20372" spans="1:10" ht="32" x14ac:dyDescent="0.2">
      <c r="A20372" t="s">
        <v>19129</v>
      </c>
      <c r="B20372" t="s">
        <v>60194</v>
      </c>
      <c r="C20372" t="s">
        <v>60195</v>
      </c>
      <c r="D20372">
        <v>2</v>
      </c>
      <c r="E20372" t="s">
        <v>60144</v>
      </c>
      <c r="F20372" t="s">
        <v>13</v>
      </c>
      <c r="G20372" t="s">
        <v>60145</v>
      </c>
      <c r="H20372" s="3" t="s">
        <v>60196</v>
      </c>
      <c r="I20372" t="s">
        <v>106</v>
      </c>
      <c r="J20372" t="s">
        <v>19134</v>
      </c>
    </row>
    <row r="20373" spans="1:10" ht="16" x14ac:dyDescent="0.2">
      <c r="A20373" t="s">
        <v>60197</v>
      </c>
      <c r="B20373" t="s">
        <v>60198</v>
      </c>
      <c r="C20373" t="s">
        <v>60199</v>
      </c>
      <c r="D20373">
        <v>2</v>
      </c>
      <c r="E20373" t="s">
        <v>60144</v>
      </c>
      <c r="F20373" t="s">
        <v>13</v>
      </c>
      <c r="G20373" t="s">
        <v>60145</v>
      </c>
      <c r="H20373" s="3" t="s">
        <v>60200</v>
      </c>
      <c r="I20373" t="s">
        <v>106</v>
      </c>
      <c r="J20373" t="s">
        <v>60201</v>
      </c>
    </row>
    <row r="20374" spans="1:10" ht="16" x14ac:dyDescent="0.2">
      <c r="A20374" t="s">
        <v>13561</v>
      </c>
      <c r="B20374" t="s">
        <v>60202</v>
      </c>
      <c r="C20374" t="s">
        <v>60203</v>
      </c>
      <c r="D20374">
        <v>2</v>
      </c>
      <c r="E20374" t="s">
        <v>60144</v>
      </c>
      <c r="F20374" t="s">
        <v>13</v>
      </c>
      <c r="G20374" t="s">
        <v>60145</v>
      </c>
      <c r="H20374" s="3" t="s">
        <v>60146</v>
      </c>
      <c r="I20374" t="s">
        <v>106</v>
      </c>
      <c r="J20374" t="s">
        <v>13564</v>
      </c>
    </row>
    <row r="20375" spans="1:10" ht="16" x14ac:dyDescent="0.2">
      <c r="A20375" t="s">
        <v>60184</v>
      </c>
      <c r="B20375" t="s">
        <v>60204</v>
      </c>
      <c r="C20375" t="s">
        <v>60205</v>
      </c>
      <c r="D20375">
        <v>2</v>
      </c>
      <c r="E20375" t="s">
        <v>60144</v>
      </c>
      <c r="F20375" t="s">
        <v>13</v>
      </c>
      <c r="G20375" t="s">
        <v>60145</v>
      </c>
      <c r="H20375" s="3" t="s">
        <v>60151</v>
      </c>
      <c r="I20375" t="s">
        <v>106</v>
      </c>
      <c r="J20375" t="s">
        <v>60188</v>
      </c>
    </row>
    <row r="20376" spans="1:10" ht="16" x14ac:dyDescent="0.2">
      <c r="A20376" t="s">
        <v>60206</v>
      </c>
      <c r="B20376" t="s">
        <v>60207</v>
      </c>
      <c r="C20376" t="s">
        <v>60208</v>
      </c>
      <c r="D20376">
        <v>2</v>
      </c>
      <c r="E20376" t="s">
        <v>60144</v>
      </c>
      <c r="F20376" t="s">
        <v>13</v>
      </c>
      <c r="G20376" t="s">
        <v>60145</v>
      </c>
      <c r="H20376" s="3" t="s">
        <v>60151</v>
      </c>
      <c r="I20376" t="s">
        <v>106</v>
      </c>
      <c r="J20376" t="s">
        <v>60209</v>
      </c>
    </row>
    <row r="20377" spans="1:10" ht="16" x14ac:dyDescent="0.2">
      <c r="A20377" t="s">
        <v>60210</v>
      </c>
      <c r="B20377" t="s">
        <v>60211</v>
      </c>
      <c r="C20377" t="s">
        <v>60212</v>
      </c>
      <c r="D20377">
        <v>2</v>
      </c>
      <c r="E20377" t="s">
        <v>60144</v>
      </c>
      <c r="F20377" t="s">
        <v>13</v>
      </c>
      <c r="G20377" t="s">
        <v>60145</v>
      </c>
      <c r="H20377" s="3" t="s">
        <v>60151</v>
      </c>
      <c r="I20377" t="s">
        <v>106</v>
      </c>
      <c r="J20377" t="s">
        <v>60213</v>
      </c>
    </row>
    <row r="20378" spans="1:10" ht="16" x14ac:dyDescent="0.2">
      <c r="A20378" t="s">
        <v>13561</v>
      </c>
      <c r="B20378" t="s">
        <v>60142</v>
      </c>
      <c r="C20378" t="s">
        <v>60143</v>
      </c>
      <c r="D20378">
        <v>5</v>
      </c>
      <c r="E20378" t="s">
        <v>60144</v>
      </c>
      <c r="F20378" t="s">
        <v>13</v>
      </c>
      <c r="G20378" t="s">
        <v>60145</v>
      </c>
      <c r="H20378" s="3" t="s">
        <v>60146</v>
      </c>
      <c r="I20378" t="s">
        <v>106</v>
      </c>
      <c r="J20378" t="s">
        <v>13564</v>
      </c>
    </row>
    <row r="20379" spans="1:10" ht="16" x14ac:dyDescent="0.2">
      <c r="A20379" t="s">
        <v>60206</v>
      </c>
      <c r="B20379" t="s">
        <v>60214</v>
      </c>
      <c r="C20379" t="s">
        <v>60215</v>
      </c>
      <c r="D20379">
        <v>4</v>
      </c>
      <c r="E20379" t="s">
        <v>60144</v>
      </c>
      <c r="F20379" t="s">
        <v>13</v>
      </c>
      <c r="G20379" t="s">
        <v>60145</v>
      </c>
      <c r="H20379" s="3" t="s">
        <v>60151</v>
      </c>
      <c r="I20379" t="s">
        <v>106</v>
      </c>
      <c r="J20379" t="s">
        <v>60209</v>
      </c>
    </row>
    <row r="20380" spans="1:10" ht="16" x14ac:dyDescent="0.2">
      <c r="A20380" t="s">
        <v>60153</v>
      </c>
      <c r="B20380" t="s">
        <v>60214</v>
      </c>
      <c r="C20380" t="s">
        <v>60215</v>
      </c>
      <c r="D20380">
        <v>3</v>
      </c>
      <c r="E20380" t="s">
        <v>60144</v>
      </c>
      <c r="F20380" t="s">
        <v>13</v>
      </c>
      <c r="G20380" t="s">
        <v>60145</v>
      </c>
      <c r="H20380" s="3" t="s">
        <v>60156</v>
      </c>
      <c r="I20380" t="s">
        <v>106</v>
      </c>
      <c r="J20380" t="s">
        <v>60157</v>
      </c>
    </row>
    <row r="20381" spans="1:10" ht="16" x14ac:dyDescent="0.2">
      <c r="A20381" t="s">
        <v>60216</v>
      </c>
      <c r="B20381" t="s">
        <v>60217</v>
      </c>
      <c r="C20381" t="s">
        <v>60218</v>
      </c>
      <c r="D20381">
        <v>2</v>
      </c>
      <c r="E20381" t="s">
        <v>60144</v>
      </c>
      <c r="F20381" t="s">
        <v>13</v>
      </c>
      <c r="G20381" t="s">
        <v>60145</v>
      </c>
      <c r="H20381" s="3" t="s">
        <v>60219</v>
      </c>
      <c r="I20381" t="s">
        <v>106</v>
      </c>
      <c r="J20381" t="s">
        <v>60220</v>
      </c>
    </row>
    <row r="20382" spans="1:10" ht="16" x14ac:dyDescent="0.2">
      <c r="A20382" t="s">
        <v>60206</v>
      </c>
      <c r="B20382" t="s">
        <v>60221</v>
      </c>
      <c r="C20382" t="s">
        <v>60222</v>
      </c>
      <c r="D20382">
        <v>3</v>
      </c>
      <c r="E20382" t="s">
        <v>60144</v>
      </c>
      <c r="F20382" t="s">
        <v>13</v>
      </c>
      <c r="G20382" t="s">
        <v>60145</v>
      </c>
      <c r="H20382" s="3" t="s">
        <v>60151</v>
      </c>
      <c r="I20382" t="s">
        <v>106</v>
      </c>
      <c r="J20382" t="s">
        <v>60209</v>
      </c>
    </row>
    <row r="20383" spans="1:10" ht="32" x14ac:dyDescent="0.2">
      <c r="A20383" t="s">
        <v>33373</v>
      </c>
      <c r="B20383" t="s">
        <v>60223</v>
      </c>
      <c r="C20383" t="s">
        <v>60224</v>
      </c>
      <c r="D20383">
        <v>5</v>
      </c>
      <c r="E20383" t="s">
        <v>60144</v>
      </c>
      <c r="F20383" t="s">
        <v>13</v>
      </c>
      <c r="G20383" t="s">
        <v>60145</v>
      </c>
      <c r="H20383" s="3" t="s">
        <v>60225</v>
      </c>
      <c r="I20383" t="s">
        <v>106</v>
      </c>
      <c r="J20383" t="s">
        <v>33377</v>
      </c>
    </row>
    <row r="20384" spans="1:10" ht="16" x14ac:dyDescent="0.2">
      <c r="A20384" t="s">
        <v>13561</v>
      </c>
      <c r="B20384" t="s">
        <v>60226</v>
      </c>
      <c r="C20384" t="s">
        <v>60227</v>
      </c>
      <c r="D20384">
        <v>6</v>
      </c>
      <c r="E20384" t="s">
        <v>60144</v>
      </c>
      <c r="F20384" t="s">
        <v>13</v>
      </c>
      <c r="G20384" t="s">
        <v>60145</v>
      </c>
      <c r="H20384" s="3" t="s">
        <v>60146</v>
      </c>
      <c r="I20384" t="s">
        <v>106</v>
      </c>
      <c r="J20384" t="s">
        <v>13564</v>
      </c>
    </row>
    <row r="20385" spans="1:10" ht="16" x14ac:dyDescent="0.2">
      <c r="A20385" t="s">
        <v>19301</v>
      </c>
      <c r="B20385" t="s">
        <v>60228</v>
      </c>
      <c r="C20385" t="s">
        <v>60229</v>
      </c>
      <c r="D20385">
        <v>6</v>
      </c>
      <c r="E20385" t="s">
        <v>60144</v>
      </c>
      <c r="F20385" t="s">
        <v>13</v>
      </c>
      <c r="G20385" t="s">
        <v>60145</v>
      </c>
      <c r="H20385" s="3" t="s">
        <v>60191</v>
      </c>
      <c r="I20385" t="s">
        <v>106</v>
      </c>
      <c r="J20385" t="s">
        <v>19306</v>
      </c>
    </row>
    <row r="20386" spans="1:10" ht="16" x14ac:dyDescent="0.2">
      <c r="A20386" t="s">
        <v>60216</v>
      </c>
      <c r="B20386" t="s">
        <v>60230</v>
      </c>
      <c r="C20386" t="s">
        <v>60231</v>
      </c>
      <c r="D20386">
        <v>3</v>
      </c>
      <c r="E20386" t="s">
        <v>60144</v>
      </c>
      <c r="F20386" t="s">
        <v>13</v>
      </c>
      <c r="G20386" t="s">
        <v>60145</v>
      </c>
      <c r="H20386" s="3" t="s">
        <v>60219</v>
      </c>
      <c r="I20386" t="s">
        <v>106</v>
      </c>
      <c r="J20386" t="s">
        <v>60220</v>
      </c>
    </row>
    <row r="20387" spans="1:10" ht="16" x14ac:dyDescent="0.2">
      <c r="A20387" t="s">
        <v>60232</v>
      </c>
      <c r="B20387" t="s">
        <v>60142</v>
      </c>
      <c r="C20387" t="s">
        <v>60143</v>
      </c>
      <c r="D20387">
        <v>3</v>
      </c>
      <c r="E20387" t="s">
        <v>60144</v>
      </c>
      <c r="F20387" t="s">
        <v>13</v>
      </c>
      <c r="G20387" t="s">
        <v>60145</v>
      </c>
      <c r="H20387" s="3" t="s">
        <v>60146</v>
      </c>
      <c r="I20387" t="s">
        <v>106</v>
      </c>
      <c r="J20387" t="s">
        <v>60233</v>
      </c>
    </row>
    <row r="20388" spans="1:10" ht="16" x14ac:dyDescent="0.2">
      <c r="A20388" t="s">
        <v>60232</v>
      </c>
      <c r="B20388" t="s">
        <v>60234</v>
      </c>
      <c r="C20388" t="s">
        <v>60162</v>
      </c>
      <c r="D20388">
        <v>2</v>
      </c>
      <c r="E20388" t="s">
        <v>60144</v>
      </c>
      <c r="F20388" t="s">
        <v>13</v>
      </c>
      <c r="G20388" t="s">
        <v>60145</v>
      </c>
      <c r="H20388" s="3" t="s">
        <v>60156</v>
      </c>
      <c r="I20388" t="s">
        <v>106</v>
      </c>
      <c r="J20388" t="s">
        <v>60233</v>
      </c>
    </row>
    <row r="20389" spans="1:10" ht="16" x14ac:dyDescent="0.2">
      <c r="A20389" t="s">
        <v>60184</v>
      </c>
      <c r="B20389" t="s">
        <v>60235</v>
      </c>
      <c r="C20389" t="s">
        <v>60236</v>
      </c>
      <c r="D20389">
        <v>3</v>
      </c>
      <c r="E20389" t="s">
        <v>60144</v>
      </c>
      <c r="F20389" t="s">
        <v>13</v>
      </c>
      <c r="G20389" t="s">
        <v>60145</v>
      </c>
      <c r="H20389" s="3" t="s">
        <v>60151</v>
      </c>
      <c r="I20389" t="s">
        <v>106</v>
      </c>
      <c r="J20389" t="s">
        <v>60188</v>
      </c>
    </row>
    <row r="20390" spans="1:10" ht="16" x14ac:dyDescent="0.2">
      <c r="A20390" t="s">
        <v>42918</v>
      </c>
      <c r="B20390" t="s">
        <v>60237</v>
      </c>
      <c r="C20390" t="s">
        <v>60238</v>
      </c>
      <c r="D20390">
        <v>2</v>
      </c>
      <c r="E20390" t="s">
        <v>60144</v>
      </c>
      <c r="F20390" t="s">
        <v>13</v>
      </c>
      <c r="G20390" t="s">
        <v>60145</v>
      </c>
      <c r="H20390" s="3" t="s">
        <v>60151</v>
      </c>
      <c r="I20390" t="s">
        <v>106</v>
      </c>
      <c r="J20390" t="s">
        <v>42922</v>
      </c>
    </row>
    <row r="20391" spans="1:10" ht="16" x14ac:dyDescent="0.2">
      <c r="A20391" t="s">
        <v>19301</v>
      </c>
      <c r="B20391" t="s">
        <v>60166</v>
      </c>
      <c r="C20391" t="s">
        <v>60167</v>
      </c>
      <c r="D20391">
        <v>3</v>
      </c>
      <c r="E20391" t="s">
        <v>60144</v>
      </c>
      <c r="F20391" t="s">
        <v>13</v>
      </c>
      <c r="G20391" t="s">
        <v>60145</v>
      </c>
      <c r="H20391" s="3" t="s">
        <v>60191</v>
      </c>
      <c r="I20391" t="s">
        <v>106</v>
      </c>
      <c r="J20391" t="s">
        <v>19306</v>
      </c>
    </row>
    <row r="20392" spans="1:10" ht="32" x14ac:dyDescent="0.2">
      <c r="A20392" t="s">
        <v>60216</v>
      </c>
      <c r="B20392" t="s">
        <v>60239</v>
      </c>
      <c r="C20392" t="s">
        <v>60240</v>
      </c>
      <c r="D20392">
        <v>1</v>
      </c>
      <c r="E20392" t="s">
        <v>13</v>
      </c>
      <c r="F20392" t="s">
        <v>13</v>
      </c>
      <c r="G20392" t="s">
        <v>60241</v>
      </c>
      <c r="H20392" s="3" t="s">
        <v>60242</v>
      </c>
      <c r="I20392" t="s">
        <v>106</v>
      </c>
      <c r="J20392" t="s">
        <v>60220</v>
      </c>
    </row>
    <row r="20393" spans="1:10" ht="16" x14ac:dyDescent="0.2">
      <c r="A20393" t="s">
        <v>60243</v>
      </c>
      <c r="B20393" t="s">
        <v>60244</v>
      </c>
      <c r="C20393" t="s">
        <v>60245</v>
      </c>
      <c r="D20393">
        <v>3</v>
      </c>
      <c r="E20393" t="s">
        <v>60144</v>
      </c>
      <c r="F20393" t="s">
        <v>13</v>
      </c>
      <c r="G20393" t="s">
        <v>60246</v>
      </c>
      <c r="H20393" s="3" t="s">
        <v>60247</v>
      </c>
      <c r="I20393" t="s">
        <v>106</v>
      </c>
      <c r="J20393" t="s">
        <v>60248</v>
      </c>
    </row>
    <row r="20394" spans="1:10" ht="16" x14ac:dyDescent="0.2">
      <c r="A20394" t="s">
        <v>60243</v>
      </c>
      <c r="B20394" t="s">
        <v>60249</v>
      </c>
      <c r="C20394" t="s">
        <v>60250</v>
      </c>
      <c r="D20394">
        <v>1</v>
      </c>
      <c r="E20394" t="s">
        <v>60144</v>
      </c>
      <c r="F20394" t="s">
        <v>13</v>
      </c>
      <c r="G20394" t="s">
        <v>60246</v>
      </c>
      <c r="H20394" s="3" t="s">
        <v>60247</v>
      </c>
      <c r="I20394" t="s">
        <v>106</v>
      </c>
      <c r="J20394" t="s">
        <v>60248</v>
      </c>
    </row>
    <row r="20395" spans="1:10" ht="32" x14ac:dyDescent="0.2">
      <c r="A20395" t="s">
        <v>22512</v>
      </c>
      <c r="B20395" t="s">
        <v>60251</v>
      </c>
      <c r="C20395" t="s">
        <v>60252</v>
      </c>
      <c r="D20395">
        <v>1</v>
      </c>
      <c r="E20395" t="s">
        <v>60144</v>
      </c>
      <c r="F20395" t="s">
        <v>13</v>
      </c>
      <c r="G20395" t="s">
        <v>60246</v>
      </c>
      <c r="H20395" s="3" t="s">
        <v>60253</v>
      </c>
      <c r="I20395" t="s">
        <v>106</v>
      </c>
      <c r="J20395" t="s">
        <v>22516</v>
      </c>
    </row>
    <row r="20396" spans="1:10" ht="16" x14ac:dyDescent="0.2">
      <c r="A20396" t="s">
        <v>60243</v>
      </c>
      <c r="B20396" t="s">
        <v>60254</v>
      </c>
      <c r="C20396" t="s">
        <v>60255</v>
      </c>
      <c r="D20396">
        <v>2</v>
      </c>
      <c r="E20396" t="s">
        <v>60144</v>
      </c>
      <c r="F20396" t="s">
        <v>13</v>
      </c>
      <c r="G20396" t="s">
        <v>60246</v>
      </c>
      <c r="H20396" s="3" t="s">
        <v>60247</v>
      </c>
      <c r="I20396" t="s">
        <v>106</v>
      </c>
      <c r="J20396" t="s">
        <v>60248</v>
      </c>
    </row>
    <row r="20397" spans="1:10" ht="16" x14ac:dyDescent="0.2">
      <c r="A20397" t="s">
        <v>60206</v>
      </c>
      <c r="B20397" t="s">
        <v>60154</v>
      </c>
      <c r="C20397" t="s">
        <v>60155</v>
      </c>
      <c r="D20397">
        <v>1</v>
      </c>
      <c r="E20397" t="s">
        <v>13</v>
      </c>
      <c r="F20397" t="s">
        <v>13</v>
      </c>
      <c r="G20397" t="s">
        <v>60256</v>
      </c>
      <c r="H20397" s="3" t="s">
        <v>60257</v>
      </c>
      <c r="I20397" t="s">
        <v>106</v>
      </c>
      <c r="J20397" t="s">
        <v>60209</v>
      </c>
    </row>
    <row r="20398" spans="1:10" ht="16" x14ac:dyDescent="0.2">
      <c r="A20398" t="s">
        <v>60258</v>
      </c>
      <c r="B20398" t="s">
        <v>60259</v>
      </c>
      <c r="C20398" t="s">
        <v>60260</v>
      </c>
      <c r="D20398">
        <v>1</v>
      </c>
      <c r="E20398" t="s">
        <v>13</v>
      </c>
      <c r="F20398" t="s">
        <v>13</v>
      </c>
      <c r="G20398" t="s">
        <v>60261</v>
      </c>
      <c r="H20398" s="3" t="s">
        <v>60262</v>
      </c>
      <c r="I20398" t="s">
        <v>106</v>
      </c>
      <c r="J20398" t="s">
        <v>60263</v>
      </c>
    </row>
    <row r="20399" spans="1:10" ht="16" x14ac:dyDescent="0.2">
      <c r="A20399" t="s">
        <v>60258</v>
      </c>
      <c r="B20399" t="s">
        <v>60264</v>
      </c>
      <c r="C20399" t="s">
        <v>60265</v>
      </c>
      <c r="D20399">
        <v>3</v>
      </c>
      <c r="E20399" t="s">
        <v>13</v>
      </c>
      <c r="F20399" t="s">
        <v>13</v>
      </c>
      <c r="G20399" t="s">
        <v>60261</v>
      </c>
      <c r="H20399" s="3" t="s">
        <v>60262</v>
      </c>
      <c r="I20399" t="s">
        <v>106</v>
      </c>
      <c r="J20399" t="s">
        <v>60263</v>
      </c>
    </row>
    <row r="20400" spans="1:10" ht="16" x14ac:dyDescent="0.2">
      <c r="A20400" t="s">
        <v>60258</v>
      </c>
      <c r="B20400" t="s">
        <v>60266</v>
      </c>
      <c r="C20400" t="s">
        <v>60267</v>
      </c>
      <c r="D20400">
        <v>4</v>
      </c>
      <c r="E20400" t="s">
        <v>13</v>
      </c>
      <c r="F20400" t="s">
        <v>13</v>
      </c>
      <c r="G20400" t="s">
        <v>60261</v>
      </c>
      <c r="H20400" s="3" t="s">
        <v>60262</v>
      </c>
      <c r="I20400" t="s">
        <v>106</v>
      </c>
      <c r="J20400" t="s">
        <v>60263</v>
      </c>
    </row>
    <row r="20401" spans="1:10" ht="16" x14ac:dyDescent="0.2">
      <c r="A20401" t="s">
        <v>60258</v>
      </c>
      <c r="B20401" t="s">
        <v>60268</v>
      </c>
      <c r="C20401" t="s">
        <v>60269</v>
      </c>
      <c r="D20401">
        <v>2</v>
      </c>
      <c r="E20401" t="s">
        <v>13</v>
      </c>
      <c r="F20401" t="s">
        <v>13</v>
      </c>
      <c r="G20401" t="s">
        <v>60261</v>
      </c>
      <c r="H20401" s="3" t="s">
        <v>60262</v>
      </c>
      <c r="I20401" t="s">
        <v>106</v>
      </c>
      <c r="J20401" t="s">
        <v>60263</v>
      </c>
    </row>
    <row r="20402" spans="1:10" ht="16" x14ac:dyDescent="0.2">
      <c r="A20402" t="s">
        <v>60270</v>
      </c>
      <c r="B20402" t="s">
        <v>60271</v>
      </c>
      <c r="C20402" t="s">
        <v>60272</v>
      </c>
      <c r="D20402">
        <v>2</v>
      </c>
      <c r="E20402" t="s">
        <v>13</v>
      </c>
      <c r="F20402" t="s">
        <v>13</v>
      </c>
      <c r="G20402" t="s">
        <v>60273</v>
      </c>
      <c r="H20402" s="3" t="s">
        <v>60274</v>
      </c>
      <c r="I20402" t="s">
        <v>106</v>
      </c>
      <c r="J20402" t="s">
        <v>60275</v>
      </c>
    </row>
    <row r="20403" spans="1:10" ht="16" x14ac:dyDescent="0.2">
      <c r="A20403" t="s">
        <v>32046</v>
      </c>
      <c r="B20403" t="s">
        <v>60276</v>
      </c>
      <c r="C20403" t="s">
        <v>60277</v>
      </c>
      <c r="D20403">
        <v>1</v>
      </c>
      <c r="E20403" t="s">
        <v>13</v>
      </c>
      <c r="F20403" t="s">
        <v>13</v>
      </c>
      <c r="G20403" t="s">
        <v>60278</v>
      </c>
      <c r="H20403" s="3" t="s">
        <v>60279</v>
      </c>
      <c r="I20403" t="s">
        <v>106</v>
      </c>
      <c r="J20403" t="s">
        <v>32050</v>
      </c>
    </row>
    <row r="20404" spans="1:10" ht="16" x14ac:dyDescent="0.2">
      <c r="A20404" t="s">
        <v>32046</v>
      </c>
      <c r="B20404" t="s">
        <v>60280</v>
      </c>
      <c r="C20404" t="s">
        <v>60281</v>
      </c>
      <c r="D20404">
        <v>2</v>
      </c>
      <c r="E20404" t="s">
        <v>13</v>
      </c>
      <c r="F20404" t="s">
        <v>13</v>
      </c>
      <c r="G20404" t="s">
        <v>60278</v>
      </c>
      <c r="H20404" s="3" t="s">
        <v>60279</v>
      </c>
      <c r="I20404" t="s">
        <v>106</v>
      </c>
      <c r="J20404" t="s">
        <v>32050</v>
      </c>
    </row>
    <row r="20405" spans="1:10" ht="16" x14ac:dyDescent="0.2">
      <c r="A20405" t="s">
        <v>60282</v>
      </c>
      <c r="B20405" t="s">
        <v>60283</v>
      </c>
      <c r="C20405" t="s">
        <v>60284</v>
      </c>
      <c r="D20405">
        <v>4</v>
      </c>
      <c r="E20405" t="s">
        <v>13</v>
      </c>
      <c r="F20405" t="s">
        <v>13</v>
      </c>
      <c r="G20405" t="s">
        <v>60285</v>
      </c>
      <c r="H20405" s="3" t="s">
        <v>60286</v>
      </c>
      <c r="I20405" t="s">
        <v>106</v>
      </c>
      <c r="J20405" t="s">
        <v>60287</v>
      </c>
    </row>
    <row r="20406" spans="1:10" ht="16" x14ac:dyDescent="0.2">
      <c r="A20406" t="s">
        <v>60288</v>
      </c>
      <c r="B20406" t="s">
        <v>60289</v>
      </c>
      <c r="C20406" t="s">
        <v>60290</v>
      </c>
      <c r="D20406">
        <v>4</v>
      </c>
      <c r="E20406" t="s">
        <v>13</v>
      </c>
      <c r="F20406" t="s">
        <v>13</v>
      </c>
      <c r="G20406" t="s">
        <v>60285</v>
      </c>
      <c r="H20406" s="3" t="s">
        <v>60286</v>
      </c>
      <c r="I20406" t="s">
        <v>106</v>
      </c>
      <c r="J20406" t="s">
        <v>60291</v>
      </c>
    </row>
    <row r="20407" spans="1:10" ht="16" x14ac:dyDescent="0.2">
      <c r="A20407" t="s">
        <v>60292</v>
      </c>
      <c r="B20407" t="s">
        <v>60293</v>
      </c>
      <c r="C20407" t="s">
        <v>60294</v>
      </c>
      <c r="D20407">
        <v>2</v>
      </c>
      <c r="E20407" t="s">
        <v>13</v>
      </c>
      <c r="F20407" t="s">
        <v>13</v>
      </c>
      <c r="G20407" t="s">
        <v>60285</v>
      </c>
      <c r="H20407" s="3" t="s">
        <v>60295</v>
      </c>
      <c r="I20407" t="s">
        <v>106</v>
      </c>
      <c r="J20407" t="s">
        <v>60296</v>
      </c>
    </row>
    <row r="20408" spans="1:10" ht="16" x14ac:dyDescent="0.2">
      <c r="A20408" t="s">
        <v>13319</v>
      </c>
      <c r="B20408" t="s">
        <v>60297</v>
      </c>
      <c r="C20408" t="s">
        <v>60298</v>
      </c>
      <c r="D20408">
        <v>3</v>
      </c>
      <c r="E20408" t="s">
        <v>13</v>
      </c>
      <c r="F20408" t="s">
        <v>13</v>
      </c>
      <c r="G20408" t="s">
        <v>60285</v>
      </c>
      <c r="H20408" s="3" t="s">
        <v>60299</v>
      </c>
      <c r="I20408" t="s">
        <v>106</v>
      </c>
      <c r="J20408" t="s">
        <v>13324</v>
      </c>
    </row>
    <row r="20409" spans="1:10" ht="16" x14ac:dyDescent="0.2">
      <c r="A20409" t="s">
        <v>60292</v>
      </c>
      <c r="B20409" t="s">
        <v>60300</v>
      </c>
      <c r="C20409" t="s">
        <v>60301</v>
      </c>
      <c r="D20409">
        <v>3</v>
      </c>
      <c r="E20409" t="s">
        <v>13</v>
      </c>
      <c r="F20409" t="s">
        <v>13</v>
      </c>
      <c r="G20409" t="s">
        <v>60285</v>
      </c>
      <c r="H20409" s="3" t="s">
        <v>60302</v>
      </c>
      <c r="I20409" t="s">
        <v>106</v>
      </c>
      <c r="J20409" t="s">
        <v>60296</v>
      </c>
    </row>
    <row r="20410" spans="1:10" ht="16" x14ac:dyDescent="0.2">
      <c r="A20410" t="s">
        <v>13319</v>
      </c>
      <c r="B20410" t="s">
        <v>47022</v>
      </c>
      <c r="C20410" t="s">
        <v>47023</v>
      </c>
      <c r="D20410">
        <v>2</v>
      </c>
      <c r="E20410" t="s">
        <v>13</v>
      </c>
      <c r="F20410" t="s">
        <v>13</v>
      </c>
      <c r="G20410" t="s">
        <v>60285</v>
      </c>
      <c r="H20410" s="3" t="s">
        <v>60299</v>
      </c>
      <c r="I20410" t="s">
        <v>106</v>
      </c>
      <c r="J20410" t="s">
        <v>13324</v>
      </c>
    </row>
    <row r="20411" spans="1:10" ht="16" x14ac:dyDescent="0.2">
      <c r="A20411" t="s">
        <v>60303</v>
      </c>
      <c r="B20411" t="s">
        <v>60304</v>
      </c>
      <c r="C20411" t="s">
        <v>60305</v>
      </c>
      <c r="D20411">
        <v>1</v>
      </c>
      <c r="E20411" t="s">
        <v>13</v>
      </c>
      <c r="F20411" t="s">
        <v>13</v>
      </c>
      <c r="G20411" t="s">
        <v>60285</v>
      </c>
      <c r="H20411" s="3" t="s">
        <v>60306</v>
      </c>
      <c r="I20411" t="s">
        <v>106</v>
      </c>
      <c r="J20411" t="s">
        <v>60307</v>
      </c>
    </row>
    <row r="20412" spans="1:10" ht="16" x14ac:dyDescent="0.2">
      <c r="A20412" t="s">
        <v>60282</v>
      </c>
      <c r="B20412" t="s">
        <v>60308</v>
      </c>
      <c r="C20412" t="s">
        <v>60309</v>
      </c>
      <c r="D20412">
        <v>3</v>
      </c>
      <c r="E20412" t="s">
        <v>13</v>
      </c>
      <c r="F20412" t="s">
        <v>13</v>
      </c>
      <c r="G20412" t="s">
        <v>60285</v>
      </c>
      <c r="H20412" s="3" t="s">
        <v>60286</v>
      </c>
      <c r="I20412" t="s">
        <v>106</v>
      </c>
      <c r="J20412" t="s">
        <v>60287</v>
      </c>
    </row>
    <row r="20413" spans="1:10" ht="16" x14ac:dyDescent="0.2">
      <c r="A20413" t="s">
        <v>13319</v>
      </c>
      <c r="B20413" t="s">
        <v>60310</v>
      </c>
      <c r="C20413" t="s">
        <v>60311</v>
      </c>
      <c r="D20413">
        <v>4</v>
      </c>
      <c r="E20413" t="s">
        <v>13</v>
      </c>
      <c r="F20413" t="s">
        <v>13</v>
      </c>
      <c r="G20413" t="s">
        <v>60285</v>
      </c>
      <c r="H20413" s="3" t="s">
        <v>60299</v>
      </c>
      <c r="I20413" t="s">
        <v>106</v>
      </c>
      <c r="J20413" t="s">
        <v>13324</v>
      </c>
    </row>
    <row r="20414" spans="1:10" ht="16" x14ac:dyDescent="0.2">
      <c r="A20414" t="s">
        <v>60288</v>
      </c>
      <c r="B20414" t="s">
        <v>60312</v>
      </c>
      <c r="C20414" t="s">
        <v>60313</v>
      </c>
      <c r="D20414">
        <v>1</v>
      </c>
      <c r="E20414" t="s">
        <v>13</v>
      </c>
      <c r="F20414" t="s">
        <v>13</v>
      </c>
      <c r="G20414" t="s">
        <v>60285</v>
      </c>
      <c r="H20414" s="3" t="s">
        <v>60314</v>
      </c>
      <c r="I20414" t="s">
        <v>106</v>
      </c>
      <c r="J20414" t="s">
        <v>60291</v>
      </c>
    </row>
    <row r="20415" spans="1:10" ht="16" x14ac:dyDescent="0.2">
      <c r="A20415" t="s">
        <v>60292</v>
      </c>
      <c r="B20415" t="s">
        <v>60315</v>
      </c>
      <c r="C20415" t="s">
        <v>60316</v>
      </c>
      <c r="D20415">
        <v>4</v>
      </c>
      <c r="E20415" t="s">
        <v>13</v>
      </c>
      <c r="F20415" t="s">
        <v>13</v>
      </c>
      <c r="G20415" t="s">
        <v>60285</v>
      </c>
      <c r="H20415" s="3" t="s">
        <v>60302</v>
      </c>
      <c r="I20415" t="s">
        <v>106</v>
      </c>
      <c r="J20415" t="s">
        <v>60296</v>
      </c>
    </row>
    <row r="20416" spans="1:10" ht="16" x14ac:dyDescent="0.2">
      <c r="A20416" t="s">
        <v>60288</v>
      </c>
      <c r="B20416" t="s">
        <v>60317</v>
      </c>
      <c r="C20416" t="s">
        <v>60318</v>
      </c>
      <c r="D20416">
        <v>3</v>
      </c>
      <c r="E20416" t="s">
        <v>13</v>
      </c>
      <c r="F20416" t="s">
        <v>13</v>
      </c>
      <c r="G20416" t="s">
        <v>60285</v>
      </c>
      <c r="H20416" s="3" t="s">
        <v>60286</v>
      </c>
      <c r="I20416" t="s">
        <v>106</v>
      </c>
      <c r="J20416" t="s">
        <v>60291</v>
      </c>
    </row>
    <row r="20417" spans="1:10" ht="16" x14ac:dyDescent="0.2">
      <c r="A20417" t="s">
        <v>60292</v>
      </c>
      <c r="B20417" t="s">
        <v>60319</v>
      </c>
      <c r="C20417" t="s">
        <v>60320</v>
      </c>
      <c r="D20417">
        <v>1</v>
      </c>
      <c r="E20417" t="s">
        <v>13</v>
      </c>
      <c r="F20417" t="s">
        <v>13</v>
      </c>
      <c r="G20417" t="s">
        <v>60285</v>
      </c>
      <c r="H20417" s="3" t="s">
        <v>60321</v>
      </c>
      <c r="I20417" t="s">
        <v>106</v>
      </c>
      <c r="J20417" t="s">
        <v>60296</v>
      </c>
    </row>
    <row r="20418" spans="1:10" ht="16" x14ac:dyDescent="0.2">
      <c r="A20418" t="s">
        <v>60288</v>
      </c>
      <c r="B20418" t="s">
        <v>60322</v>
      </c>
      <c r="C20418" t="s">
        <v>60323</v>
      </c>
      <c r="D20418">
        <v>2</v>
      </c>
      <c r="E20418" t="s">
        <v>13</v>
      </c>
      <c r="F20418" t="s">
        <v>13</v>
      </c>
      <c r="G20418" t="s">
        <v>60285</v>
      </c>
      <c r="H20418" s="3" t="s">
        <v>60286</v>
      </c>
      <c r="I20418" t="s">
        <v>106</v>
      </c>
      <c r="J20418" t="s">
        <v>60291</v>
      </c>
    </row>
    <row r="20419" spans="1:10" ht="16" x14ac:dyDescent="0.2">
      <c r="A20419" t="s">
        <v>60303</v>
      </c>
      <c r="B20419" t="s">
        <v>60324</v>
      </c>
      <c r="C20419" t="s">
        <v>60325</v>
      </c>
      <c r="D20419">
        <v>4</v>
      </c>
      <c r="E20419" t="s">
        <v>13</v>
      </c>
      <c r="F20419" t="s">
        <v>13</v>
      </c>
      <c r="G20419" t="s">
        <v>60285</v>
      </c>
      <c r="H20419" s="3" t="s">
        <v>60286</v>
      </c>
      <c r="I20419" t="s">
        <v>106</v>
      </c>
      <c r="J20419" t="s">
        <v>60307</v>
      </c>
    </row>
    <row r="20420" spans="1:10" ht="16" x14ac:dyDescent="0.2">
      <c r="A20420" t="s">
        <v>60288</v>
      </c>
      <c r="B20420" t="s">
        <v>60326</v>
      </c>
      <c r="C20420" t="s">
        <v>60327</v>
      </c>
      <c r="D20420">
        <v>6</v>
      </c>
      <c r="E20420" t="s">
        <v>13</v>
      </c>
      <c r="F20420" t="s">
        <v>13</v>
      </c>
      <c r="G20420" t="s">
        <v>60285</v>
      </c>
      <c r="H20420" s="3" t="s">
        <v>60286</v>
      </c>
      <c r="I20420" t="s">
        <v>106</v>
      </c>
      <c r="J20420" t="s">
        <v>60291</v>
      </c>
    </row>
    <row r="20421" spans="1:10" ht="16" x14ac:dyDescent="0.2">
      <c r="A20421" t="s">
        <v>60288</v>
      </c>
      <c r="B20421" t="s">
        <v>60328</v>
      </c>
      <c r="C20421" t="s">
        <v>60329</v>
      </c>
      <c r="D20421">
        <v>5</v>
      </c>
      <c r="E20421" t="s">
        <v>13</v>
      </c>
      <c r="F20421" t="s">
        <v>13</v>
      </c>
      <c r="G20421" t="s">
        <v>60285</v>
      </c>
      <c r="H20421" s="3" t="s">
        <v>60286</v>
      </c>
      <c r="I20421" t="s">
        <v>106</v>
      </c>
      <c r="J20421" t="s">
        <v>60291</v>
      </c>
    </row>
    <row r="20422" spans="1:10" ht="16" x14ac:dyDescent="0.2">
      <c r="A20422" t="s">
        <v>60288</v>
      </c>
      <c r="B20422" t="s">
        <v>60330</v>
      </c>
      <c r="C20422" t="s">
        <v>60331</v>
      </c>
      <c r="D20422">
        <v>7</v>
      </c>
      <c r="E20422" t="s">
        <v>13</v>
      </c>
      <c r="F20422" t="s">
        <v>13</v>
      </c>
      <c r="G20422" t="s">
        <v>60285</v>
      </c>
      <c r="H20422" s="3" t="s">
        <v>60286</v>
      </c>
      <c r="I20422" t="s">
        <v>106</v>
      </c>
      <c r="J20422" t="s">
        <v>60291</v>
      </c>
    </row>
    <row r="20423" spans="1:10" ht="16" x14ac:dyDescent="0.2">
      <c r="A20423" t="s">
        <v>30824</v>
      </c>
      <c r="B20423" t="s">
        <v>60332</v>
      </c>
      <c r="C20423" t="s">
        <v>60333</v>
      </c>
      <c r="D20423">
        <v>7</v>
      </c>
      <c r="E20423" t="s">
        <v>13</v>
      </c>
      <c r="F20423" t="s">
        <v>13</v>
      </c>
      <c r="G20423" t="s">
        <v>60285</v>
      </c>
      <c r="H20423" s="3" t="s">
        <v>60334</v>
      </c>
      <c r="I20423" t="s">
        <v>106</v>
      </c>
      <c r="J20423" t="s">
        <v>30828</v>
      </c>
    </row>
    <row r="20424" spans="1:10" ht="16" x14ac:dyDescent="0.2">
      <c r="A20424" t="s">
        <v>60282</v>
      </c>
      <c r="B20424" t="s">
        <v>60293</v>
      </c>
      <c r="C20424" t="s">
        <v>60294</v>
      </c>
      <c r="D20424">
        <v>2</v>
      </c>
      <c r="E20424" t="s">
        <v>13</v>
      </c>
      <c r="F20424" t="s">
        <v>13</v>
      </c>
      <c r="G20424" t="s">
        <v>60285</v>
      </c>
      <c r="H20424" s="3" t="s">
        <v>60286</v>
      </c>
      <c r="I20424" t="s">
        <v>106</v>
      </c>
      <c r="J20424" t="s">
        <v>60287</v>
      </c>
    </row>
    <row r="20425" spans="1:10" ht="16" x14ac:dyDescent="0.2">
      <c r="A20425" t="s">
        <v>60288</v>
      </c>
      <c r="B20425" t="s">
        <v>60335</v>
      </c>
      <c r="C20425" t="s">
        <v>60336</v>
      </c>
      <c r="D20425">
        <v>10</v>
      </c>
      <c r="E20425" t="s">
        <v>13</v>
      </c>
      <c r="F20425" t="s">
        <v>13</v>
      </c>
      <c r="G20425" t="s">
        <v>60285</v>
      </c>
      <c r="H20425" s="3" t="s">
        <v>60286</v>
      </c>
      <c r="I20425" t="s">
        <v>106</v>
      </c>
      <c r="J20425" t="s">
        <v>60291</v>
      </c>
    </row>
    <row r="20426" spans="1:10" ht="16" x14ac:dyDescent="0.2">
      <c r="A20426" t="s">
        <v>60303</v>
      </c>
      <c r="B20426" t="s">
        <v>60315</v>
      </c>
      <c r="C20426" t="s">
        <v>60316</v>
      </c>
      <c r="D20426">
        <v>3</v>
      </c>
      <c r="E20426" t="s">
        <v>13</v>
      </c>
      <c r="F20426" t="s">
        <v>13</v>
      </c>
      <c r="G20426" t="s">
        <v>60285</v>
      </c>
      <c r="H20426" s="3" t="s">
        <v>60286</v>
      </c>
      <c r="I20426" t="s">
        <v>106</v>
      </c>
      <c r="J20426" t="s">
        <v>60307</v>
      </c>
    </row>
    <row r="20427" spans="1:10" ht="16" x14ac:dyDescent="0.2">
      <c r="A20427" t="s">
        <v>30824</v>
      </c>
      <c r="B20427" t="s">
        <v>60337</v>
      </c>
      <c r="C20427" t="s">
        <v>60338</v>
      </c>
      <c r="D20427">
        <v>6</v>
      </c>
      <c r="E20427" t="s">
        <v>13</v>
      </c>
      <c r="F20427" t="s">
        <v>13</v>
      </c>
      <c r="G20427" t="s">
        <v>60285</v>
      </c>
      <c r="H20427" s="3" t="s">
        <v>60334</v>
      </c>
      <c r="I20427" t="s">
        <v>106</v>
      </c>
      <c r="J20427" t="s">
        <v>30828</v>
      </c>
    </row>
    <row r="20428" spans="1:10" ht="16" x14ac:dyDescent="0.2">
      <c r="A20428" t="s">
        <v>60303</v>
      </c>
      <c r="B20428" t="s">
        <v>60339</v>
      </c>
      <c r="C20428" t="s">
        <v>60340</v>
      </c>
      <c r="D20428">
        <v>2</v>
      </c>
      <c r="E20428" t="s">
        <v>13</v>
      </c>
      <c r="F20428" t="s">
        <v>13</v>
      </c>
      <c r="G20428" t="s">
        <v>60285</v>
      </c>
      <c r="H20428" s="3" t="s">
        <v>60286</v>
      </c>
      <c r="I20428" t="s">
        <v>106</v>
      </c>
      <c r="J20428" t="s">
        <v>60307</v>
      </c>
    </row>
    <row r="20429" spans="1:10" ht="16" x14ac:dyDescent="0.2">
      <c r="A20429" t="s">
        <v>60288</v>
      </c>
      <c r="B20429" t="s">
        <v>60341</v>
      </c>
      <c r="C20429" t="s">
        <v>60342</v>
      </c>
      <c r="D20429">
        <v>8</v>
      </c>
      <c r="E20429" t="s">
        <v>13</v>
      </c>
      <c r="F20429" t="s">
        <v>13</v>
      </c>
      <c r="G20429" t="s">
        <v>60285</v>
      </c>
      <c r="H20429" s="3" t="s">
        <v>60286</v>
      </c>
      <c r="I20429" t="s">
        <v>106</v>
      </c>
      <c r="J20429" t="s">
        <v>60291</v>
      </c>
    </row>
    <row r="20430" spans="1:10" ht="16" x14ac:dyDescent="0.2">
      <c r="A20430" t="s">
        <v>60288</v>
      </c>
      <c r="B20430" t="s">
        <v>60343</v>
      </c>
      <c r="C20430" t="s">
        <v>60344</v>
      </c>
      <c r="D20430">
        <v>9</v>
      </c>
      <c r="E20430" t="s">
        <v>13</v>
      </c>
      <c r="F20430" t="s">
        <v>13</v>
      </c>
      <c r="G20430" t="s">
        <v>60285</v>
      </c>
      <c r="H20430" s="3" t="s">
        <v>60286</v>
      </c>
      <c r="I20430" t="s">
        <v>106</v>
      </c>
      <c r="J20430" t="s">
        <v>60291</v>
      </c>
    </row>
    <row r="20431" spans="1:10" ht="32" x14ac:dyDescent="0.2">
      <c r="A20431" t="s">
        <v>60282</v>
      </c>
      <c r="B20431" t="s">
        <v>60345</v>
      </c>
      <c r="C20431" t="s">
        <v>60346</v>
      </c>
      <c r="D20431">
        <v>1</v>
      </c>
      <c r="E20431" t="s">
        <v>13</v>
      </c>
      <c r="F20431" t="s">
        <v>13</v>
      </c>
      <c r="G20431" t="s">
        <v>60347</v>
      </c>
      <c r="H20431" s="3" t="s">
        <v>60348</v>
      </c>
      <c r="I20431" t="s">
        <v>106</v>
      </c>
      <c r="J20431" t="s">
        <v>60287</v>
      </c>
    </row>
    <row r="20432" spans="1:10" ht="16" x14ac:dyDescent="0.2">
      <c r="A20432" t="s">
        <v>60349</v>
      </c>
      <c r="B20432" t="s">
        <v>60350</v>
      </c>
      <c r="C20432" t="s">
        <v>60351</v>
      </c>
      <c r="D20432">
        <v>5</v>
      </c>
      <c r="E20432" t="s">
        <v>13</v>
      </c>
      <c r="F20432" t="s">
        <v>13</v>
      </c>
      <c r="G20432" t="s">
        <v>60352</v>
      </c>
      <c r="H20432" s="3" t="s">
        <v>60353</v>
      </c>
      <c r="I20432" t="s">
        <v>106</v>
      </c>
      <c r="J20432" t="s">
        <v>60354</v>
      </c>
    </row>
    <row r="20433" spans="1:10" ht="16" x14ac:dyDescent="0.2">
      <c r="A20433" t="s">
        <v>60355</v>
      </c>
      <c r="B20433" t="s">
        <v>60356</v>
      </c>
      <c r="C20433" t="s">
        <v>60357</v>
      </c>
      <c r="D20433">
        <v>3</v>
      </c>
      <c r="E20433" t="s">
        <v>13</v>
      </c>
      <c r="F20433" t="s">
        <v>13</v>
      </c>
      <c r="G20433" t="s">
        <v>60358</v>
      </c>
      <c r="H20433" s="3" t="s">
        <v>60359</v>
      </c>
      <c r="I20433" t="s">
        <v>106</v>
      </c>
      <c r="J20433" t="s">
        <v>60360</v>
      </c>
    </row>
    <row r="20434" spans="1:10" ht="16" x14ac:dyDescent="0.2">
      <c r="A20434" t="s">
        <v>28108</v>
      </c>
      <c r="B20434" t="s">
        <v>20074</v>
      </c>
      <c r="C20434" t="s">
        <v>20075</v>
      </c>
      <c r="D20434">
        <v>2</v>
      </c>
      <c r="E20434" t="s">
        <v>13</v>
      </c>
      <c r="F20434" t="s">
        <v>13</v>
      </c>
      <c r="G20434" t="s">
        <v>60361</v>
      </c>
      <c r="H20434" s="3" t="s">
        <v>60362</v>
      </c>
      <c r="I20434" t="s">
        <v>106</v>
      </c>
      <c r="J20434" t="s">
        <v>28110</v>
      </c>
    </row>
    <row r="20435" spans="1:10" ht="16" x14ac:dyDescent="0.2">
      <c r="A20435" t="s">
        <v>60363</v>
      </c>
      <c r="B20435" t="s">
        <v>60364</v>
      </c>
      <c r="C20435" t="s">
        <v>60365</v>
      </c>
      <c r="D20435">
        <v>4</v>
      </c>
      <c r="E20435" t="s">
        <v>13</v>
      </c>
      <c r="F20435" t="s">
        <v>13</v>
      </c>
      <c r="G20435" t="s">
        <v>60366</v>
      </c>
      <c r="H20435" s="3" t="s">
        <v>60367</v>
      </c>
      <c r="I20435" t="s">
        <v>106</v>
      </c>
      <c r="J20435" t="s">
        <v>60368</v>
      </c>
    </row>
    <row r="20436" spans="1:10" ht="16" x14ac:dyDescent="0.2">
      <c r="A20436" t="s">
        <v>19166</v>
      </c>
      <c r="B20436" t="s">
        <v>19200</v>
      </c>
      <c r="C20436" t="s">
        <v>19201</v>
      </c>
      <c r="D20436">
        <v>1</v>
      </c>
      <c r="E20436" t="s">
        <v>13</v>
      </c>
      <c r="F20436" t="s">
        <v>13</v>
      </c>
      <c r="G20436" t="s">
        <v>60369</v>
      </c>
      <c r="H20436" s="3" t="s">
        <v>60370</v>
      </c>
      <c r="I20436" t="s">
        <v>106</v>
      </c>
      <c r="J20436" t="s">
        <v>19167</v>
      </c>
    </row>
    <row r="20437" spans="1:10" ht="32" x14ac:dyDescent="0.2">
      <c r="A20437" t="s">
        <v>19177</v>
      </c>
      <c r="B20437" t="s">
        <v>19200</v>
      </c>
      <c r="C20437" t="s">
        <v>19201</v>
      </c>
      <c r="D20437">
        <v>7</v>
      </c>
      <c r="E20437" t="s">
        <v>13</v>
      </c>
      <c r="F20437" t="s">
        <v>13</v>
      </c>
      <c r="G20437" t="s">
        <v>60371</v>
      </c>
      <c r="H20437" s="3" t="s">
        <v>60372</v>
      </c>
      <c r="I20437" t="s">
        <v>6730</v>
      </c>
      <c r="J20437" t="s">
        <v>19180</v>
      </c>
    </row>
    <row r="20438" spans="1:10" ht="32" x14ac:dyDescent="0.2">
      <c r="A20438" t="s">
        <v>30490</v>
      </c>
      <c r="B20438" t="s">
        <v>19200</v>
      </c>
      <c r="C20438" t="s">
        <v>19201</v>
      </c>
      <c r="D20438">
        <v>2</v>
      </c>
      <c r="E20438" t="s">
        <v>13</v>
      </c>
      <c r="F20438" t="s">
        <v>13</v>
      </c>
      <c r="G20438" t="s">
        <v>60373</v>
      </c>
      <c r="H20438" s="3" t="s">
        <v>60372</v>
      </c>
      <c r="I20438" t="s">
        <v>6730</v>
      </c>
      <c r="J20438" t="s">
        <v>30491</v>
      </c>
    </row>
    <row r="20439" spans="1:10" ht="16" x14ac:dyDescent="0.2">
      <c r="A20439" t="s">
        <v>37471</v>
      </c>
      <c r="B20439" t="s">
        <v>60374</v>
      </c>
      <c r="C20439" t="s">
        <v>60375</v>
      </c>
      <c r="D20439">
        <v>1</v>
      </c>
      <c r="E20439">
        <f>237</f>
        <v>237</v>
      </c>
      <c r="F20439" t="s">
        <v>13</v>
      </c>
      <c r="G20439" t="s">
        <v>60376</v>
      </c>
      <c r="H20439" s="3" t="s">
        <v>60377</v>
      </c>
      <c r="I20439" t="s">
        <v>106</v>
      </c>
      <c r="J20439" t="s">
        <v>37475</v>
      </c>
    </row>
    <row r="20440" spans="1:10" ht="16" x14ac:dyDescent="0.2">
      <c r="A20440" t="s">
        <v>25808</v>
      </c>
      <c r="B20440" t="s">
        <v>60378</v>
      </c>
      <c r="C20440" t="s">
        <v>60379</v>
      </c>
      <c r="D20440">
        <v>1</v>
      </c>
      <c r="E20440">
        <f>237</f>
        <v>237</v>
      </c>
      <c r="F20440" t="s">
        <v>13</v>
      </c>
      <c r="G20440" t="s">
        <v>60376</v>
      </c>
      <c r="H20440" s="3" t="s">
        <v>60380</v>
      </c>
      <c r="I20440" t="s">
        <v>106</v>
      </c>
      <c r="J20440" t="s">
        <v>25812</v>
      </c>
    </row>
    <row r="20441" spans="1:10" ht="16" x14ac:dyDescent="0.2">
      <c r="A20441" t="s">
        <v>60381</v>
      </c>
      <c r="B20441" t="s">
        <v>60382</v>
      </c>
      <c r="C20441" t="s">
        <v>60383</v>
      </c>
      <c r="D20441">
        <v>1</v>
      </c>
      <c r="E20441">
        <f>237</f>
        <v>237</v>
      </c>
      <c r="F20441" t="s">
        <v>13</v>
      </c>
      <c r="G20441" t="s">
        <v>60376</v>
      </c>
      <c r="H20441" s="3" t="s">
        <v>60377</v>
      </c>
      <c r="I20441" t="s">
        <v>106</v>
      </c>
      <c r="J20441" t="s">
        <v>60384</v>
      </c>
    </row>
    <row r="20442" spans="1:10" ht="16" x14ac:dyDescent="0.2">
      <c r="A20442" t="s">
        <v>60385</v>
      </c>
      <c r="B20442" t="s">
        <v>60386</v>
      </c>
      <c r="C20442" t="s">
        <v>60387</v>
      </c>
      <c r="D20442">
        <v>1</v>
      </c>
      <c r="E20442">
        <f>237</f>
        <v>237</v>
      </c>
      <c r="F20442" t="s">
        <v>13</v>
      </c>
      <c r="G20442" t="s">
        <v>60376</v>
      </c>
      <c r="H20442" s="3" t="s">
        <v>60388</v>
      </c>
      <c r="I20442" t="s">
        <v>106</v>
      </c>
      <c r="J20442" t="s">
        <v>60389</v>
      </c>
    </row>
    <row r="20443" spans="1:10" ht="16" x14ac:dyDescent="0.2">
      <c r="A20443" t="s">
        <v>25808</v>
      </c>
      <c r="B20443" t="s">
        <v>60390</v>
      </c>
      <c r="C20443" t="s">
        <v>60391</v>
      </c>
      <c r="D20443">
        <v>3</v>
      </c>
      <c r="E20443">
        <f>237</f>
        <v>237</v>
      </c>
      <c r="F20443" t="s">
        <v>13</v>
      </c>
      <c r="G20443" t="s">
        <v>60376</v>
      </c>
      <c r="H20443" s="3" t="s">
        <v>60388</v>
      </c>
      <c r="I20443" t="s">
        <v>106</v>
      </c>
      <c r="J20443" t="s">
        <v>25812</v>
      </c>
    </row>
    <row r="20444" spans="1:10" ht="16" x14ac:dyDescent="0.2">
      <c r="A20444" t="s">
        <v>7491</v>
      </c>
      <c r="B20444" t="s">
        <v>60386</v>
      </c>
      <c r="C20444" t="s">
        <v>60387</v>
      </c>
      <c r="D20444">
        <v>3</v>
      </c>
      <c r="E20444">
        <f>237</f>
        <v>237</v>
      </c>
      <c r="F20444" t="s">
        <v>13</v>
      </c>
      <c r="G20444" t="s">
        <v>60376</v>
      </c>
      <c r="H20444" s="3" t="s">
        <v>60388</v>
      </c>
      <c r="I20444" t="s">
        <v>106</v>
      </c>
      <c r="J20444" t="s">
        <v>7493</v>
      </c>
    </row>
    <row r="20445" spans="1:10" ht="16" x14ac:dyDescent="0.2">
      <c r="A20445" t="s">
        <v>60381</v>
      </c>
      <c r="B20445" t="s">
        <v>60392</v>
      </c>
      <c r="C20445" t="s">
        <v>60393</v>
      </c>
      <c r="D20445">
        <v>3</v>
      </c>
      <c r="E20445">
        <f>237</f>
        <v>237</v>
      </c>
      <c r="F20445" t="s">
        <v>13</v>
      </c>
      <c r="G20445" t="s">
        <v>60376</v>
      </c>
      <c r="H20445" s="3" t="s">
        <v>60377</v>
      </c>
      <c r="I20445" t="s">
        <v>106</v>
      </c>
      <c r="J20445" t="s">
        <v>60384</v>
      </c>
    </row>
    <row r="20446" spans="1:10" ht="16" x14ac:dyDescent="0.2">
      <c r="A20446" t="s">
        <v>20965</v>
      </c>
      <c r="B20446" t="s">
        <v>33214</v>
      </c>
      <c r="C20446" t="s">
        <v>33215</v>
      </c>
      <c r="D20446">
        <v>3</v>
      </c>
      <c r="E20446">
        <f>237</f>
        <v>237</v>
      </c>
      <c r="F20446" t="s">
        <v>13</v>
      </c>
      <c r="G20446" t="s">
        <v>60376</v>
      </c>
      <c r="H20446" s="3" t="s">
        <v>60388</v>
      </c>
      <c r="I20446" t="s">
        <v>106</v>
      </c>
      <c r="J20446" t="s">
        <v>20970</v>
      </c>
    </row>
    <row r="20447" spans="1:10" ht="16" x14ac:dyDescent="0.2">
      <c r="A20447" t="s">
        <v>25808</v>
      </c>
      <c r="B20447" t="s">
        <v>60394</v>
      </c>
      <c r="C20447" t="s">
        <v>60395</v>
      </c>
      <c r="D20447">
        <v>2</v>
      </c>
      <c r="E20447">
        <f>237</f>
        <v>237</v>
      </c>
      <c r="F20447" t="s">
        <v>13</v>
      </c>
      <c r="G20447" t="s">
        <v>60376</v>
      </c>
      <c r="H20447" s="3" t="s">
        <v>60396</v>
      </c>
      <c r="I20447" t="s">
        <v>106</v>
      </c>
      <c r="J20447" t="s">
        <v>25812</v>
      </c>
    </row>
    <row r="20448" spans="1:10" ht="16" x14ac:dyDescent="0.2">
      <c r="A20448" t="s">
        <v>60397</v>
      </c>
      <c r="B20448" t="s">
        <v>60398</v>
      </c>
      <c r="C20448" t="s">
        <v>60399</v>
      </c>
      <c r="D20448">
        <v>1</v>
      </c>
      <c r="E20448">
        <f>237</f>
        <v>237</v>
      </c>
      <c r="F20448" t="s">
        <v>13</v>
      </c>
      <c r="G20448" t="s">
        <v>60376</v>
      </c>
      <c r="H20448" s="3" t="s">
        <v>60400</v>
      </c>
      <c r="I20448" t="s">
        <v>106</v>
      </c>
      <c r="J20448" t="s">
        <v>60401</v>
      </c>
    </row>
    <row r="20449" spans="1:10" ht="16" x14ac:dyDescent="0.2">
      <c r="A20449" t="s">
        <v>5408</v>
      </c>
      <c r="B20449" t="s">
        <v>60402</v>
      </c>
      <c r="C20449" t="s">
        <v>60403</v>
      </c>
      <c r="D20449">
        <v>3</v>
      </c>
      <c r="E20449">
        <f>237</f>
        <v>237</v>
      </c>
      <c r="F20449" t="s">
        <v>13</v>
      </c>
      <c r="G20449" t="s">
        <v>60376</v>
      </c>
      <c r="H20449" s="3" t="s">
        <v>60404</v>
      </c>
      <c r="I20449" t="s">
        <v>106</v>
      </c>
      <c r="J20449" t="s">
        <v>5412</v>
      </c>
    </row>
    <row r="20450" spans="1:10" ht="16" x14ac:dyDescent="0.2">
      <c r="A20450" t="s">
        <v>60405</v>
      </c>
      <c r="B20450" t="s">
        <v>60406</v>
      </c>
      <c r="C20450" t="s">
        <v>60407</v>
      </c>
      <c r="D20450">
        <v>1</v>
      </c>
      <c r="E20450">
        <f>237</f>
        <v>237</v>
      </c>
      <c r="F20450" t="s">
        <v>13</v>
      </c>
      <c r="G20450" t="s">
        <v>60376</v>
      </c>
      <c r="H20450" s="3" t="s">
        <v>60388</v>
      </c>
      <c r="I20450" t="s">
        <v>106</v>
      </c>
      <c r="J20450" t="s">
        <v>60408</v>
      </c>
    </row>
    <row r="20451" spans="1:10" ht="16" x14ac:dyDescent="0.2">
      <c r="A20451" t="s">
        <v>60405</v>
      </c>
      <c r="B20451" t="s">
        <v>60409</v>
      </c>
      <c r="C20451" t="s">
        <v>60410</v>
      </c>
      <c r="D20451">
        <v>2</v>
      </c>
      <c r="E20451">
        <f>237</f>
        <v>237</v>
      </c>
      <c r="F20451" t="s">
        <v>13</v>
      </c>
      <c r="G20451" t="s">
        <v>60376</v>
      </c>
      <c r="H20451" s="3" t="s">
        <v>60388</v>
      </c>
      <c r="I20451" t="s">
        <v>106</v>
      </c>
      <c r="J20451" t="s">
        <v>60408</v>
      </c>
    </row>
    <row r="20452" spans="1:10" ht="16" x14ac:dyDescent="0.2">
      <c r="A20452" t="s">
        <v>60397</v>
      </c>
      <c r="B20452" t="s">
        <v>60411</v>
      </c>
      <c r="C20452" t="s">
        <v>60412</v>
      </c>
      <c r="D20452">
        <v>2</v>
      </c>
      <c r="E20452">
        <f>237</f>
        <v>237</v>
      </c>
      <c r="F20452" t="s">
        <v>13</v>
      </c>
      <c r="G20452" t="s">
        <v>60376</v>
      </c>
      <c r="H20452" s="3" t="s">
        <v>60400</v>
      </c>
      <c r="I20452" t="s">
        <v>106</v>
      </c>
      <c r="J20452" t="s">
        <v>60401</v>
      </c>
    </row>
    <row r="20453" spans="1:10" ht="16" x14ac:dyDescent="0.2">
      <c r="A20453" t="s">
        <v>60385</v>
      </c>
      <c r="B20453" t="s">
        <v>60413</v>
      </c>
      <c r="C20453" t="s">
        <v>60414</v>
      </c>
      <c r="D20453">
        <v>3</v>
      </c>
      <c r="E20453">
        <f>237</f>
        <v>237</v>
      </c>
      <c r="F20453" t="s">
        <v>13</v>
      </c>
      <c r="G20453" t="s">
        <v>60376</v>
      </c>
      <c r="H20453" s="3" t="s">
        <v>60415</v>
      </c>
      <c r="I20453" t="s">
        <v>106</v>
      </c>
      <c r="J20453" t="s">
        <v>60389</v>
      </c>
    </row>
    <row r="20454" spans="1:10" ht="16" x14ac:dyDescent="0.2">
      <c r="A20454" t="s">
        <v>21870</v>
      </c>
      <c r="B20454" t="s">
        <v>60416</v>
      </c>
      <c r="C20454" t="s">
        <v>60417</v>
      </c>
      <c r="D20454">
        <v>1</v>
      </c>
      <c r="E20454">
        <f>237</f>
        <v>237</v>
      </c>
      <c r="F20454" t="s">
        <v>13</v>
      </c>
      <c r="G20454" t="s">
        <v>60376</v>
      </c>
      <c r="H20454" s="3" t="s">
        <v>60400</v>
      </c>
      <c r="I20454" t="s">
        <v>106</v>
      </c>
      <c r="J20454" t="s">
        <v>21871</v>
      </c>
    </row>
    <row r="20455" spans="1:10" ht="16" x14ac:dyDescent="0.2">
      <c r="A20455" t="s">
        <v>60405</v>
      </c>
      <c r="B20455" t="s">
        <v>60418</v>
      </c>
      <c r="C20455" t="s">
        <v>60419</v>
      </c>
      <c r="D20455">
        <v>4</v>
      </c>
      <c r="E20455">
        <f>237</f>
        <v>237</v>
      </c>
      <c r="F20455" t="s">
        <v>13</v>
      </c>
      <c r="G20455" t="s">
        <v>60376</v>
      </c>
      <c r="H20455" s="3" t="s">
        <v>60388</v>
      </c>
      <c r="I20455" t="s">
        <v>106</v>
      </c>
      <c r="J20455" t="s">
        <v>60408</v>
      </c>
    </row>
    <row r="20456" spans="1:10" ht="16" x14ac:dyDescent="0.2">
      <c r="A20456" t="s">
        <v>60420</v>
      </c>
      <c r="B20456" t="s">
        <v>60421</v>
      </c>
      <c r="C20456" t="s">
        <v>60422</v>
      </c>
      <c r="D20456">
        <v>1</v>
      </c>
      <c r="E20456">
        <f>237</f>
        <v>237</v>
      </c>
      <c r="F20456" t="s">
        <v>13</v>
      </c>
      <c r="G20456" t="s">
        <v>60376</v>
      </c>
      <c r="H20456" s="3" t="s">
        <v>60423</v>
      </c>
      <c r="I20456" t="s">
        <v>106</v>
      </c>
      <c r="J20456" t="s">
        <v>60424</v>
      </c>
    </row>
    <row r="20457" spans="1:10" ht="16" x14ac:dyDescent="0.2">
      <c r="A20457" t="s">
        <v>60381</v>
      </c>
      <c r="B20457" t="s">
        <v>60425</v>
      </c>
      <c r="C20457" t="s">
        <v>60426</v>
      </c>
      <c r="D20457">
        <v>2</v>
      </c>
      <c r="E20457">
        <f>237</f>
        <v>237</v>
      </c>
      <c r="F20457" t="s">
        <v>13</v>
      </c>
      <c r="G20457" t="s">
        <v>60376</v>
      </c>
      <c r="H20457" s="3" t="s">
        <v>60377</v>
      </c>
      <c r="I20457" t="s">
        <v>106</v>
      </c>
      <c r="J20457" t="s">
        <v>60384</v>
      </c>
    </row>
    <row r="20458" spans="1:10" ht="16" x14ac:dyDescent="0.2">
      <c r="A20458" t="s">
        <v>60427</v>
      </c>
      <c r="B20458" t="s">
        <v>60428</v>
      </c>
      <c r="C20458" t="s">
        <v>60429</v>
      </c>
      <c r="D20458">
        <v>1</v>
      </c>
      <c r="E20458">
        <f>237</f>
        <v>237</v>
      </c>
      <c r="F20458" t="s">
        <v>13</v>
      </c>
      <c r="G20458" t="s">
        <v>60376</v>
      </c>
      <c r="H20458" s="3" t="s">
        <v>60430</v>
      </c>
      <c r="I20458" t="s">
        <v>106</v>
      </c>
      <c r="J20458" t="s">
        <v>60431</v>
      </c>
    </row>
    <row r="20459" spans="1:10" ht="16" x14ac:dyDescent="0.2">
      <c r="A20459" t="s">
        <v>60432</v>
      </c>
      <c r="B20459" t="s">
        <v>60433</v>
      </c>
      <c r="C20459" t="s">
        <v>60434</v>
      </c>
      <c r="D20459">
        <v>1</v>
      </c>
      <c r="E20459">
        <f>237</f>
        <v>237</v>
      </c>
      <c r="F20459" t="s">
        <v>13</v>
      </c>
      <c r="G20459" t="s">
        <v>60376</v>
      </c>
      <c r="H20459" s="3" t="s">
        <v>60435</v>
      </c>
      <c r="I20459" t="s">
        <v>106</v>
      </c>
      <c r="J20459" t="s">
        <v>60436</v>
      </c>
    </row>
    <row r="20460" spans="1:10" ht="16" x14ac:dyDescent="0.2">
      <c r="A20460" t="s">
        <v>60437</v>
      </c>
      <c r="B20460" t="s">
        <v>60425</v>
      </c>
      <c r="C20460" t="s">
        <v>60426</v>
      </c>
      <c r="D20460">
        <v>2</v>
      </c>
      <c r="E20460">
        <f>237</f>
        <v>237</v>
      </c>
      <c r="F20460" t="s">
        <v>13</v>
      </c>
      <c r="G20460" t="s">
        <v>60376</v>
      </c>
      <c r="H20460" s="3" t="s">
        <v>60388</v>
      </c>
      <c r="I20460" t="s">
        <v>106</v>
      </c>
      <c r="J20460" t="s">
        <v>60438</v>
      </c>
    </row>
    <row r="20461" spans="1:10" ht="16" x14ac:dyDescent="0.2">
      <c r="A20461" t="s">
        <v>6246</v>
      </c>
      <c r="B20461" t="s">
        <v>60439</v>
      </c>
      <c r="C20461" t="s">
        <v>60440</v>
      </c>
      <c r="D20461">
        <v>3</v>
      </c>
      <c r="E20461">
        <f>237</f>
        <v>237</v>
      </c>
      <c r="F20461" t="s">
        <v>13</v>
      </c>
      <c r="G20461" t="s">
        <v>60376</v>
      </c>
      <c r="H20461" s="3" t="s">
        <v>60388</v>
      </c>
      <c r="I20461" t="s">
        <v>106</v>
      </c>
      <c r="J20461" t="s">
        <v>6249</v>
      </c>
    </row>
    <row r="20462" spans="1:10" ht="16" x14ac:dyDescent="0.2">
      <c r="A20462" t="s">
        <v>60441</v>
      </c>
      <c r="B20462" t="s">
        <v>60442</v>
      </c>
      <c r="C20462" t="s">
        <v>60443</v>
      </c>
      <c r="D20462">
        <v>3</v>
      </c>
      <c r="E20462">
        <f>237</f>
        <v>237</v>
      </c>
      <c r="F20462" t="s">
        <v>13</v>
      </c>
      <c r="G20462" t="s">
        <v>60376</v>
      </c>
      <c r="H20462" s="3" t="s">
        <v>60388</v>
      </c>
      <c r="I20462" t="s">
        <v>106</v>
      </c>
      <c r="J20462" t="s">
        <v>60444</v>
      </c>
    </row>
    <row r="20463" spans="1:10" ht="16" x14ac:dyDescent="0.2">
      <c r="A20463" t="s">
        <v>21870</v>
      </c>
      <c r="B20463" t="s">
        <v>60445</v>
      </c>
      <c r="C20463" t="s">
        <v>60446</v>
      </c>
      <c r="D20463">
        <v>2</v>
      </c>
      <c r="E20463">
        <f>237</f>
        <v>237</v>
      </c>
      <c r="F20463" t="s">
        <v>13</v>
      </c>
      <c r="G20463" t="s">
        <v>60376</v>
      </c>
      <c r="H20463" s="3" t="s">
        <v>60400</v>
      </c>
      <c r="I20463" t="s">
        <v>106</v>
      </c>
      <c r="J20463" t="s">
        <v>21871</v>
      </c>
    </row>
    <row r="20464" spans="1:10" ht="16" x14ac:dyDescent="0.2">
      <c r="A20464" t="s">
        <v>60405</v>
      </c>
      <c r="B20464" t="s">
        <v>60447</v>
      </c>
      <c r="C20464" t="s">
        <v>60448</v>
      </c>
      <c r="D20464">
        <v>3</v>
      </c>
      <c r="E20464">
        <f>237</f>
        <v>237</v>
      </c>
      <c r="F20464" t="s">
        <v>13</v>
      </c>
      <c r="G20464" t="s">
        <v>60376</v>
      </c>
      <c r="H20464" s="3" t="s">
        <v>60388</v>
      </c>
      <c r="I20464" t="s">
        <v>106</v>
      </c>
      <c r="J20464" t="s">
        <v>60408</v>
      </c>
    </row>
    <row r="20465" spans="1:10" ht="16" x14ac:dyDescent="0.2">
      <c r="A20465" t="s">
        <v>60432</v>
      </c>
      <c r="B20465" t="s">
        <v>60449</v>
      </c>
      <c r="C20465" t="s">
        <v>60450</v>
      </c>
      <c r="D20465">
        <v>2</v>
      </c>
      <c r="E20465">
        <f>237</f>
        <v>237</v>
      </c>
      <c r="F20465" t="s">
        <v>13</v>
      </c>
      <c r="G20465" t="s">
        <v>60376</v>
      </c>
      <c r="H20465" s="3" t="s">
        <v>60388</v>
      </c>
      <c r="I20465" t="s">
        <v>106</v>
      </c>
      <c r="J20465" t="s">
        <v>60436</v>
      </c>
    </row>
    <row r="20466" spans="1:10" ht="16" x14ac:dyDescent="0.2">
      <c r="A20466" t="s">
        <v>60381</v>
      </c>
      <c r="B20466" t="s">
        <v>60451</v>
      </c>
      <c r="C20466" t="s">
        <v>60452</v>
      </c>
      <c r="D20466">
        <v>4</v>
      </c>
      <c r="E20466">
        <f>237</f>
        <v>237</v>
      </c>
      <c r="F20466" t="s">
        <v>13</v>
      </c>
      <c r="G20466" t="s">
        <v>60376</v>
      </c>
      <c r="H20466" s="3" t="s">
        <v>60377</v>
      </c>
      <c r="I20466" t="s">
        <v>106</v>
      </c>
      <c r="J20466" t="s">
        <v>60384</v>
      </c>
    </row>
    <row r="20467" spans="1:10" ht="16" x14ac:dyDescent="0.2">
      <c r="A20467" t="s">
        <v>21870</v>
      </c>
      <c r="B20467" t="s">
        <v>60453</v>
      </c>
      <c r="C20467" t="s">
        <v>60454</v>
      </c>
      <c r="D20467">
        <v>3</v>
      </c>
      <c r="E20467">
        <f>237</f>
        <v>237</v>
      </c>
      <c r="F20467" t="s">
        <v>13</v>
      </c>
      <c r="G20467" t="s">
        <v>60376</v>
      </c>
      <c r="H20467" s="3" t="s">
        <v>60400</v>
      </c>
      <c r="I20467" t="s">
        <v>106</v>
      </c>
      <c r="J20467" t="s">
        <v>21871</v>
      </c>
    </row>
    <row r="20468" spans="1:10" ht="16" x14ac:dyDescent="0.2">
      <c r="A20468" t="s">
        <v>60397</v>
      </c>
      <c r="B20468" t="s">
        <v>60455</v>
      </c>
      <c r="C20468" t="s">
        <v>60456</v>
      </c>
      <c r="D20468">
        <v>3</v>
      </c>
      <c r="E20468">
        <f>237</f>
        <v>237</v>
      </c>
      <c r="F20468" t="s">
        <v>13</v>
      </c>
      <c r="G20468" t="s">
        <v>60376</v>
      </c>
      <c r="H20468" s="3" t="s">
        <v>60400</v>
      </c>
      <c r="I20468" t="s">
        <v>106</v>
      </c>
      <c r="J20468" t="s">
        <v>60401</v>
      </c>
    </row>
    <row r="20469" spans="1:10" ht="16" x14ac:dyDescent="0.2">
      <c r="A20469" t="s">
        <v>60457</v>
      </c>
      <c r="B20469" t="s">
        <v>60411</v>
      </c>
      <c r="C20469" t="s">
        <v>60412</v>
      </c>
      <c r="D20469">
        <v>1</v>
      </c>
      <c r="E20469">
        <f>237</f>
        <v>237</v>
      </c>
      <c r="F20469" t="s">
        <v>13</v>
      </c>
      <c r="G20469" t="s">
        <v>60376</v>
      </c>
      <c r="H20469" s="3" t="s">
        <v>60400</v>
      </c>
      <c r="I20469" t="s">
        <v>106</v>
      </c>
      <c r="J20469" t="s">
        <v>60458</v>
      </c>
    </row>
    <row r="20470" spans="1:10" ht="16" x14ac:dyDescent="0.2">
      <c r="A20470" t="s">
        <v>60420</v>
      </c>
      <c r="B20470" t="s">
        <v>60459</v>
      </c>
      <c r="C20470" t="s">
        <v>60460</v>
      </c>
      <c r="D20470">
        <v>2</v>
      </c>
      <c r="E20470">
        <f>237</f>
        <v>237</v>
      </c>
      <c r="F20470" t="s">
        <v>13</v>
      </c>
      <c r="G20470" t="s">
        <v>60376</v>
      </c>
      <c r="H20470" s="3" t="s">
        <v>60423</v>
      </c>
      <c r="I20470" t="s">
        <v>106</v>
      </c>
      <c r="J20470" t="s">
        <v>60424</v>
      </c>
    </row>
    <row r="20471" spans="1:10" ht="16" x14ac:dyDescent="0.2">
      <c r="A20471" t="s">
        <v>7467</v>
      </c>
      <c r="B20471" t="s">
        <v>60386</v>
      </c>
      <c r="C20471" t="s">
        <v>60387</v>
      </c>
      <c r="D20471">
        <v>2</v>
      </c>
      <c r="E20471">
        <f>237</f>
        <v>237</v>
      </c>
      <c r="F20471" t="s">
        <v>13</v>
      </c>
      <c r="G20471" t="s">
        <v>60376</v>
      </c>
      <c r="H20471" s="3" t="s">
        <v>60388</v>
      </c>
      <c r="I20471" t="s">
        <v>106</v>
      </c>
      <c r="J20471" t="s">
        <v>7468</v>
      </c>
    </row>
    <row r="20472" spans="1:10" ht="16" x14ac:dyDescent="0.2">
      <c r="A20472" t="s">
        <v>60461</v>
      </c>
      <c r="B20472" t="s">
        <v>60462</v>
      </c>
      <c r="C20472" t="s">
        <v>60463</v>
      </c>
      <c r="D20472">
        <v>2</v>
      </c>
      <c r="E20472">
        <f>237</f>
        <v>237</v>
      </c>
      <c r="F20472" t="s">
        <v>13</v>
      </c>
      <c r="G20472" t="s">
        <v>60376</v>
      </c>
      <c r="H20472" s="3" t="s">
        <v>60464</v>
      </c>
      <c r="I20472" t="s">
        <v>106</v>
      </c>
      <c r="J20472" t="s">
        <v>60465</v>
      </c>
    </row>
    <row r="20473" spans="1:10" ht="16" x14ac:dyDescent="0.2">
      <c r="A20473" t="s">
        <v>60466</v>
      </c>
      <c r="B20473" t="s">
        <v>60467</v>
      </c>
      <c r="C20473" t="s">
        <v>60468</v>
      </c>
      <c r="D20473">
        <v>2</v>
      </c>
      <c r="E20473">
        <f>237</f>
        <v>237</v>
      </c>
      <c r="F20473" t="s">
        <v>13</v>
      </c>
      <c r="G20473" t="s">
        <v>60376</v>
      </c>
      <c r="H20473" s="3" t="s">
        <v>60469</v>
      </c>
      <c r="I20473" t="s">
        <v>106</v>
      </c>
      <c r="J20473" t="s">
        <v>60470</v>
      </c>
    </row>
    <row r="20474" spans="1:10" ht="16" x14ac:dyDescent="0.2">
      <c r="A20474" t="s">
        <v>60461</v>
      </c>
      <c r="B20474" t="s">
        <v>60471</v>
      </c>
      <c r="C20474" t="s">
        <v>60472</v>
      </c>
      <c r="D20474">
        <v>1</v>
      </c>
      <c r="E20474">
        <f>237</f>
        <v>237</v>
      </c>
      <c r="F20474" t="s">
        <v>13</v>
      </c>
      <c r="G20474" t="s">
        <v>60376</v>
      </c>
      <c r="H20474" s="3" t="s">
        <v>60464</v>
      </c>
      <c r="I20474" t="s">
        <v>106</v>
      </c>
      <c r="J20474" t="s">
        <v>60465</v>
      </c>
    </row>
    <row r="20475" spans="1:10" ht="32" x14ac:dyDescent="0.2">
      <c r="A20475" t="s">
        <v>60473</v>
      </c>
      <c r="B20475" t="s">
        <v>60411</v>
      </c>
      <c r="C20475" t="s">
        <v>60412</v>
      </c>
      <c r="D20475">
        <v>1</v>
      </c>
      <c r="E20475">
        <f>237</f>
        <v>237</v>
      </c>
      <c r="F20475" t="s">
        <v>13</v>
      </c>
      <c r="G20475" t="s">
        <v>60376</v>
      </c>
      <c r="H20475" s="3" t="s">
        <v>60474</v>
      </c>
      <c r="I20475" t="s">
        <v>404</v>
      </c>
      <c r="J20475" t="s">
        <v>60475</v>
      </c>
    </row>
    <row r="20476" spans="1:10" ht="16" x14ac:dyDescent="0.2">
      <c r="A20476" t="s">
        <v>60441</v>
      </c>
      <c r="B20476" t="s">
        <v>60476</v>
      </c>
      <c r="C20476" t="s">
        <v>60477</v>
      </c>
      <c r="D20476">
        <v>2</v>
      </c>
      <c r="E20476">
        <f>237</f>
        <v>237</v>
      </c>
      <c r="F20476" t="s">
        <v>13</v>
      </c>
      <c r="G20476" t="s">
        <v>60376</v>
      </c>
      <c r="H20476" s="3" t="s">
        <v>60388</v>
      </c>
      <c r="I20476" t="s">
        <v>106</v>
      </c>
      <c r="J20476" t="s">
        <v>60444</v>
      </c>
    </row>
    <row r="20477" spans="1:10" ht="16" x14ac:dyDescent="0.2">
      <c r="A20477" t="s">
        <v>60478</v>
      </c>
      <c r="B20477" t="s">
        <v>60479</v>
      </c>
      <c r="C20477" t="s">
        <v>60480</v>
      </c>
      <c r="D20477">
        <v>1</v>
      </c>
      <c r="E20477">
        <f>237</f>
        <v>237</v>
      </c>
      <c r="F20477" t="s">
        <v>13</v>
      </c>
      <c r="G20477" t="s">
        <v>60376</v>
      </c>
      <c r="H20477" s="3" t="s">
        <v>60377</v>
      </c>
      <c r="I20477" t="s">
        <v>106</v>
      </c>
      <c r="J20477" t="s">
        <v>60481</v>
      </c>
    </row>
    <row r="20478" spans="1:10" ht="16" x14ac:dyDescent="0.2">
      <c r="A20478" t="s">
        <v>60478</v>
      </c>
      <c r="B20478" t="s">
        <v>60482</v>
      </c>
      <c r="C20478" t="s">
        <v>60483</v>
      </c>
      <c r="D20478">
        <v>3</v>
      </c>
      <c r="E20478">
        <f>237</f>
        <v>237</v>
      </c>
      <c r="F20478" t="s">
        <v>13</v>
      </c>
      <c r="G20478" t="s">
        <v>60376</v>
      </c>
      <c r="H20478" s="3" t="s">
        <v>60377</v>
      </c>
      <c r="I20478" t="s">
        <v>106</v>
      </c>
      <c r="J20478" t="s">
        <v>60481</v>
      </c>
    </row>
    <row r="20479" spans="1:10" ht="16" x14ac:dyDescent="0.2">
      <c r="A20479" t="s">
        <v>60441</v>
      </c>
      <c r="B20479" t="s">
        <v>60484</v>
      </c>
      <c r="C20479" t="s">
        <v>60485</v>
      </c>
      <c r="D20479">
        <v>1</v>
      </c>
      <c r="E20479">
        <f>237</f>
        <v>237</v>
      </c>
      <c r="F20479" t="s">
        <v>13</v>
      </c>
      <c r="G20479" t="s">
        <v>60376</v>
      </c>
      <c r="H20479" s="3" t="s">
        <v>60388</v>
      </c>
      <c r="I20479" t="s">
        <v>106</v>
      </c>
      <c r="J20479" t="s">
        <v>60444</v>
      </c>
    </row>
    <row r="20480" spans="1:10" ht="16" x14ac:dyDescent="0.2">
      <c r="A20480" t="s">
        <v>60437</v>
      </c>
      <c r="B20480" t="s">
        <v>60486</v>
      </c>
      <c r="C20480" t="s">
        <v>60487</v>
      </c>
      <c r="D20480">
        <v>1</v>
      </c>
      <c r="E20480">
        <f>237</f>
        <v>237</v>
      </c>
      <c r="F20480" t="s">
        <v>13</v>
      </c>
      <c r="G20480" t="s">
        <v>60376</v>
      </c>
      <c r="H20480" s="3" t="s">
        <v>60388</v>
      </c>
      <c r="I20480" t="s">
        <v>106</v>
      </c>
      <c r="J20480" t="s">
        <v>60438</v>
      </c>
    </row>
    <row r="20481" spans="1:10" ht="16" x14ac:dyDescent="0.2">
      <c r="A20481" t="s">
        <v>60466</v>
      </c>
      <c r="B20481" t="s">
        <v>60488</v>
      </c>
      <c r="C20481" t="s">
        <v>60489</v>
      </c>
      <c r="D20481">
        <v>1</v>
      </c>
      <c r="E20481">
        <f>237</f>
        <v>237</v>
      </c>
      <c r="F20481" t="s">
        <v>13</v>
      </c>
      <c r="G20481" t="s">
        <v>60376</v>
      </c>
      <c r="H20481" s="3" t="s">
        <v>60469</v>
      </c>
      <c r="I20481" t="s">
        <v>106</v>
      </c>
      <c r="J20481" t="s">
        <v>60470</v>
      </c>
    </row>
    <row r="20482" spans="1:10" ht="16" x14ac:dyDescent="0.2">
      <c r="A20482" t="s">
        <v>60478</v>
      </c>
      <c r="B20482" t="s">
        <v>60490</v>
      </c>
      <c r="C20482" t="s">
        <v>60491</v>
      </c>
      <c r="D20482">
        <v>2</v>
      </c>
      <c r="E20482">
        <f>237</f>
        <v>237</v>
      </c>
      <c r="F20482" t="s">
        <v>13</v>
      </c>
      <c r="G20482" t="s">
        <v>60376</v>
      </c>
      <c r="H20482" s="3" t="s">
        <v>60377</v>
      </c>
      <c r="I20482" t="s">
        <v>106</v>
      </c>
      <c r="J20482" t="s">
        <v>60481</v>
      </c>
    </row>
    <row r="20483" spans="1:10" ht="16" x14ac:dyDescent="0.2">
      <c r="A20483" t="s">
        <v>60492</v>
      </c>
      <c r="B20483" t="s">
        <v>60493</v>
      </c>
      <c r="C20483" t="s">
        <v>60494</v>
      </c>
      <c r="D20483">
        <v>1</v>
      </c>
      <c r="E20483" t="s">
        <v>13</v>
      </c>
      <c r="F20483" t="s">
        <v>13</v>
      </c>
      <c r="G20483" t="s">
        <v>60495</v>
      </c>
      <c r="H20483" s="3" t="s">
        <v>60496</v>
      </c>
      <c r="I20483" t="s">
        <v>106</v>
      </c>
      <c r="J20483" t="s">
        <v>60497</v>
      </c>
    </row>
    <row r="20484" spans="1:10" ht="16" x14ac:dyDescent="0.2">
      <c r="A20484" t="s">
        <v>60498</v>
      </c>
      <c r="B20484" t="s">
        <v>60499</v>
      </c>
      <c r="C20484" t="s">
        <v>60500</v>
      </c>
      <c r="D20484">
        <v>3</v>
      </c>
      <c r="E20484" t="s">
        <v>13</v>
      </c>
      <c r="F20484" t="s">
        <v>13</v>
      </c>
      <c r="G20484" t="s">
        <v>60501</v>
      </c>
      <c r="H20484" s="3" t="s">
        <v>60502</v>
      </c>
      <c r="I20484" t="s">
        <v>106</v>
      </c>
      <c r="J20484" t="s">
        <v>60503</v>
      </c>
    </row>
    <row r="20485" spans="1:10" ht="16" x14ac:dyDescent="0.2">
      <c r="A20485" t="s">
        <v>60498</v>
      </c>
      <c r="B20485" t="s">
        <v>60504</v>
      </c>
      <c r="C20485" t="s">
        <v>60505</v>
      </c>
      <c r="D20485">
        <v>4</v>
      </c>
      <c r="E20485" t="s">
        <v>13</v>
      </c>
      <c r="F20485" t="s">
        <v>13</v>
      </c>
      <c r="G20485" t="s">
        <v>60501</v>
      </c>
      <c r="H20485" s="3" t="s">
        <v>60502</v>
      </c>
      <c r="I20485" t="s">
        <v>106</v>
      </c>
      <c r="J20485" t="s">
        <v>60503</v>
      </c>
    </row>
    <row r="20486" spans="1:10" ht="16" x14ac:dyDescent="0.2">
      <c r="A20486" t="s">
        <v>60498</v>
      </c>
      <c r="B20486" t="s">
        <v>60506</v>
      </c>
      <c r="C20486" t="s">
        <v>60507</v>
      </c>
      <c r="D20486">
        <v>1</v>
      </c>
      <c r="E20486" t="s">
        <v>13</v>
      </c>
      <c r="F20486" t="s">
        <v>13</v>
      </c>
      <c r="G20486" t="s">
        <v>60501</v>
      </c>
      <c r="H20486" s="3" t="s">
        <v>60502</v>
      </c>
      <c r="I20486" t="s">
        <v>106</v>
      </c>
      <c r="J20486" t="s">
        <v>60503</v>
      </c>
    </row>
    <row r="20487" spans="1:10" ht="16" x14ac:dyDescent="0.2">
      <c r="A20487" t="s">
        <v>60508</v>
      </c>
      <c r="B20487" t="s">
        <v>60509</v>
      </c>
      <c r="C20487" t="s">
        <v>60510</v>
      </c>
      <c r="D20487">
        <v>3</v>
      </c>
      <c r="E20487" t="s">
        <v>13</v>
      </c>
      <c r="F20487" t="s">
        <v>13</v>
      </c>
      <c r="G20487" t="s">
        <v>60501</v>
      </c>
      <c r="H20487" s="3" t="s">
        <v>60511</v>
      </c>
      <c r="I20487" t="s">
        <v>106</v>
      </c>
      <c r="J20487" t="s">
        <v>60512</v>
      </c>
    </row>
    <row r="20488" spans="1:10" ht="16" x14ac:dyDescent="0.2">
      <c r="A20488" t="s">
        <v>60498</v>
      </c>
      <c r="B20488" t="s">
        <v>60513</v>
      </c>
      <c r="C20488" t="s">
        <v>60514</v>
      </c>
      <c r="D20488">
        <v>2</v>
      </c>
      <c r="E20488" t="s">
        <v>13</v>
      </c>
      <c r="F20488" t="s">
        <v>13</v>
      </c>
      <c r="G20488" t="s">
        <v>60501</v>
      </c>
      <c r="H20488" s="3" t="s">
        <v>60502</v>
      </c>
      <c r="I20488" t="s">
        <v>106</v>
      </c>
      <c r="J20488" t="s">
        <v>60503</v>
      </c>
    </row>
    <row r="20489" spans="1:10" ht="16" x14ac:dyDescent="0.2">
      <c r="A20489" t="s">
        <v>60508</v>
      </c>
      <c r="B20489" t="s">
        <v>60515</v>
      </c>
      <c r="C20489" t="s">
        <v>60516</v>
      </c>
      <c r="D20489">
        <v>1</v>
      </c>
      <c r="E20489" t="s">
        <v>13</v>
      </c>
      <c r="F20489" t="s">
        <v>13</v>
      </c>
      <c r="G20489" t="s">
        <v>60501</v>
      </c>
      <c r="H20489" s="3" t="s">
        <v>60511</v>
      </c>
      <c r="I20489" t="s">
        <v>106</v>
      </c>
      <c r="J20489" t="s">
        <v>60512</v>
      </c>
    </row>
    <row r="20490" spans="1:10" ht="16" x14ac:dyDescent="0.2">
      <c r="A20490" t="s">
        <v>60508</v>
      </c>
      <c r="B20490" t="s">
        <v>60517</v>
      </c>
      <c r="C20490" t="s">
        <v>60518</v>
      </c>
      <c r="D20490">
        <v>2</v>
      </c>
      <c r="E20490" t="s">
        <v>13</v>
      </c>
      <c r="F20490" t="s">
        <v>13</v>
      </c>
      <c r="G20490" t="s">
        <v>60501</v>
      </c>
      <c r="H20490" s="3" t="s">
        <v>60511</v>
      </c>
      <c r="I20490" t="s">
        <v>106</v>
      </c>
      <c r="J20490" t="s">
        <v>60512</v>
      </c>
    </row>
    <row r="20491" spans="1:10" ht="16" x14ac:dyDescent="0.2">
      <c r="A20491" t="s">
        <v>60519</v>
      </c>
      <c r="B20491" t="s">
        <v>60520</v>
      </c>
      <c r="C20491" t="s">
        <v>60521</v>
      </c>
      <c r="D20491">
        <v>2</v>
      </c>
      <c r="E20491" t="s">
        <v>13</v>
      </c>
      <c r="F20491" t="s">
        <v>13</v>
      </c>
      <c r="G20491" t="s">
        <v>60522</v>
      </c>
      <c r="H20491" s="3" t="s">
        <v>60523</v>
      </c>
      <c r="I20491" t="s">
        <v>106</v>
      </c>
      <c r="J20491" t="s">
        <v>60524</v>
      </c>
    </row>
    <row r="20492" spans="1:10" ht="16" x14ac:dyDescent="0.2">
      <c r="A20492" t="s">
        <v>60519</v>
      </c>
      <c r="B20492" t="s">
        <v>22246</v>
      </c>
      <c r="C20492" t="s">
        <v>22247</v>
      </c>
      <c r="D20492">
        <v>3</v>
      </c>
      <c r="E20492" t="s">
        <v>13</v>
      </c>
      <c r="F20492" t="s">
        <v>13</v>
      </c>
      <c r="G20492" t="s">
        <v>60522</v>
      </c>
      <c r="H20492" s="3" t="s">
        <v>60523</v>
      </c>
      <c r="I20492" t="s">
        <v>106</v>
      </c>
      <c r="J20492" t="s">
        <v>60524</v>
      </c>
    </row>
    <row r="20493" spans="1:10" ht="16" x14ac:dyDescent="0.2">
      <c r="A20493" t="s">
        <v>1331</v>
      </c>
      <c r="B20493" t="s">
        <v>60525</v>
      </c>
      <c r="C20493" t="s">
        <v>60526</v>
      </c>
      <c r="D20493">
        <v>3</v>
      </c>
      <c r="E20493" t="s">
        <v>13</v>
      </c>
      <c r="F20493" t="s">
        <v>13</v>
      </c>
      <c r="G20493" t="s">
        <v>60527</v>
      </c>
      <c r="H20493" s="3" t="s">
        <v>60528</v>
      </c>
      <c r="I20493" t="s">
        <v>106</v>
      </c>
      <c r="J20493" t="s">
        <v>1336</v>
      </c>
    </row>
    <row r="20494" spans="1:10" ht="16" x14ac:dyDescent="0.2">
      <c r="A20494" t="s">
        <v>1331</v>
      </c>
      <c r="B20494" t="s">
        <v>60529</v>
      </c>
      <c r="C20494" t="s">
        <v>60530</v>
      </c>
      <c r="D20494">
        <v>1</v>
      </c>
      <c r="E20494" t="s">
        <v>13</v>
      </c>
      <c r="F20494" t="s">
        <v>13</v>
      </c>
      <c r="G20494" t="s">
        <v>60527</v>
      </c>
      <c r="H20494" s="3" t="s">
        <v>60528</v>
      </c>
      <c r="I20494" t="s">
        <v>106</v>
      </c>
      <c r="J20494" t="s">
        <v>1336</v>
      </c>
    </row>
    <row r="20495" spans="1:10" ht="16" x14ac:dyDescent="0.2">
      <c r="A20495" t="s">
        <v>1331</v>
      </c>
      <c r="B20495" t="s">
        <v>60531</v>
      </c>
      <c r="C20495" t="s">
        <v>60532</v>
      </c>
      <c r="D20495">
        <v>4</v>
      </c>
      <c r="E20495" t="s">
        <v>13</v>
      </c>
      <c r="F20495" t="s">
        <v>13</v>
      </c>
      <c r="G20495" t="s">
        <v>60527</v>
      </c>
      <c r="H20495" s="3" t="s">
        <v>60528</v>
      </c>
      <c r="I20495" t="s">
        <v>106</v>
      </c>
      <c r="J20495" t="s">
        <v>1336</v>
      </c>
    </row>
    <row r="20496" spans="1:10" ht="16" x14ac:dyDescent="0.2">
      <c r="A20496" t="s">
        <v>60533</v>
      </c>
      <c r="B20496" t="s">
        <v>60534</v>
      </c>
      <c r="C20496" t="s">
        <v>60535</v>
      </c>
      <c r="D20496">
        <v>2</v>
      </c>
      <c r="E20496" t="s">
        <v>1280</v>
      </c>
      <c r="F20496" t="s">
        <v>13</v>
      </c>
      <c r="G20496" t="s">
        <v>60536</v>
      </c>
      <c r="H20496" s="3" t="s">
        <v>60537</v>
      </c>
      <c r="I20496" t="s">
        <v>106</v>
      </c>
      <c r="J20496" t="s">
        <v>60538</v>
      </c>
    </row>
    <row r="20497" spans="1:10" ht="16" x14ac:dyDescent="0.2">
      <c r="A20497" t="s">
        <v>60539</v>
      </c>
      <c r="B20497" t="s">
        <v>5115</v>
      </c>
      <c r="C20497" t="s">
        <v>60540</v>
      </c>
      <c r="D20497">
        <v>4</v>
      </c>
      <c r="E20497" t="s">
        <v>1280</v>
      </c>
      <c r="F20497" t="s">
        <v>13</v>
      </c>
      <c r="G20497" t="s">
        <v>60536</v>
      </c>
      <c r="H20497" s="3" t="s">
        <v>60541</v>
      </c>
      <c r="I20497" t="s">
        <v>106</v>
      </c>
      <c r="J20497" t="s">
        <v>60542</v>
      </c>
    </row>
    <row r="20498" spans="1:10" ht="16" x14ac:dyDescent="0.2">
      <c r="A20498" t="s">
        <v>60543</v>
      </c>
      <c r="B20498" t="s">
        <v>60544</v>
      </c>
      <c r="C20498" t="s">
        <v>60545</v>
      </c>
      <c r="D20498">
        <v>2</v>
      </c>
      <c r="E20498" t="s">
        <v>1280</v>
      </c>
      <c r="F20498" t="s">
        <v>13</v>
      </c>
      <c r="G20498" t="s">
        <v>60536</v>
      </c>
      <c r="H20498" s="3" t="s">
        <v>60546</v>
      </c>
      <c r="I20498" t="s">
        <v>106</v>
      </c>
      <c r="J20498" t="s">
        <v>60547</v>
      </c>
    </row>
    <row r="20499" spans="1:10" ht="16" x14ac:dyDescent="0.2">
      <c r="A20499" t="s">
        <v>60533</v>
      </c>
      <c r="B20499" t="s">
        <v>60548</v>
      </c>
      <c r="C20499" t="s">
        <v>60549</v>
      </c>
      <c r="D20499">
        <v>3</v>
      </c>
      <c r="E20499" t="s">
        <v>1280</v>
      </c>
      <c r="F20499" t="s">
        <v>13</v>
      </c>
      <c r="G20499" t="s">
        <v>60536</v>
      </c>
      <c r="H20499" s="3" t="s">
        <v>60546</v>
      </c>
      <c r="I20499" t="s">
        <v>106</v>
      </c>
      <c r="J20499" t="s">
        <v>60538</v>
      </c>
    </row>
    <row r="20500" spans="1:10" ht="16" x14ac:dyDescent="0.2">
      <c r="A20500" t="s">
        <v>1325</v>
      </c>
      <c r="B20500" t="s">
        <v>60550</v>
      </c>
      <c r="C20500" t="s">
        <v>60551</v>
      </c>
      <c r="D20500">
        <v>3</v>
      </c>
      <c r="E20500" t="s">
        <v>1280</v>
      </c>
      <c r="F20500" t="s">
        <v>13</v>
      </c>
      <c r="G20500" t="s">
        <v>60536</v>
      </c>
      <c r="H20500" s="3" t="s">
        <v>60541</v>
      </c>
      <c r="I20500" t="s">
        <v>106</v>
      </c>
      <c r="J20500" t="s">
        <v>1330</v>
      </c>
    </row>
    <row r="20501" spans="1:10" ht="16" x14ac:dyDescent="0.2">
      <c r="A20501" t="s">
        <v>60543</v>
      </c>
      <c r="B20501" t="s">
        <v>60552</v>
      </c>
      <c r="C20501" t="s">
        <v>60553</v>
      </c>
      <c r="D20501">
        <v>4</v>
      </c>
      <c r="E20501" t="s">
        <v>1280</v>
      </c>
      <c r="F20501" t="s">
        <v>13</v>
      </c>
      <c r="G20501" t="s">
        <v>60536</v>
      </c>
      <c r="H20501" s="3" t="s">
        <v>60546</v>
      </c>
      <c r="I20501" t="s">
        <v>106</v>
      </c>
      <c r="J20501" t="s">
        <v>60547</v>
      </c>
    </row>
    <row r="20502" spans="1:10" ht="16" x14ac:dyDescent="0.2">
      <c r="A20502" t="s">
        <v>60533</v>
      </c>
      <c r="B20502" t="s">
        <v>60554</v>
      </c>
      <c r="C20502" t="s">
        <v>60555</v>
      </c>
      <c r="D20502">
        <v>4</v>
      </c>
      <c r="E20502" t="s">
        <v>1280</v>
      </c>
      <c r="F20502" t="s">
        <v>13</v>
      </c>
      <c r="G20502" t="s">
        <v>60536</v>
      </c>
      <c r="H20502" s="3" t="s">
        <v>60546</v>
      </c>
      <c r="I20502" t="s">
        <v>106</v>
      </c>
      <c r="J20502" t="s">
        <v>60538</v>
      </c>
    </row>
    <row r="20503" spans="1:10" ht="16" x14ac:dyDescent="0.2">
      <c r="A20503" t="s">
        <v>60556</v>
      </c>
      <c r="B20503" t="s">
        <v>60557</v>
      </c>
      <c r="C20503" t="s">
        <v>60558</v>
      </c>
      <c r="D20503">
        <v>1</v>
      </c>
      <c r="E20503" t="s">
        <v>1280</v>
      </c>
      <c r="F20503" t="s">
        <v>13</v>
      </c>
      <c r="G20503" t="s">
        <v>60536</v>
      </c>
      <c r="H20503" s="3" t="s">
        <v>60546</v>
      </c>
      <c r="I20503" t="s">
        <v>106</v>
      </c>
      <c r="J20503" t="s">
        <v>60559</v>
      </c>
    </row>
    <row r="20504" spans="1:10" ht="16" x14ac:dyDescent="0.2">
      <c r="A20504" t="s">
        <v>60556</v>
      </c>
      <c r="B20504" t="s">
        <v>60560</v>
      </c>
      <c r="C20504" t="s">
        <v>60561</v>
      </c>
      <c r="D20504">
        <v>2</v>
      </c>
      <c r="E20504" t="s">
        <v>1280</v>
      </c>
      <c r="F20504" t="s">
        <v>13</v>
      </c>
      <c r="G20504" t="s">
        <v>60536</v>
      </c>
      <c r="H20504" s="3" t="s">
        <v>60546</v>
      </c>
      <c r="I20504" t="s">
        <v>106</v>
      </c>
      <c r="J20504" t="s">
        <v>60559</v>
      </c>
    </row>
    <row r="20505" spans="1:10" ht="16" x14ac:dyDescent="0.2">
      <c r="A20505" t="s">
        <v>60556</v>
      </c>
      <c r="B20505" t="s">
        <v>60562</v>
      </c>
      <c r="C20505" t="s">
        <v>60563</v>
      </c>
      <c r="D20505">
        <v>3</v>
      </c>
      <c r="E20505" t="s">
        <v>1280</v>
      </c>
      <c r="F20505" t="s">
        <v>13</v>
      </c>
      <c r="G20505" t="s">
        <v>60536</v>
      </c>
      <c r="H20505" s="3" t="s">
        <v>60546</v>
      </c>
      <c r="I20505" t="s">
        <v>106</v>
      </c>
      <c r="J20505" t="s">
        <v>60559</v>
      </c>
    </row>
    <row r="20506" spans="1:10" ht="16" x14ac:dyDescent="0.2">
      <c r="A20506" t="s">
        <v>60543</v>
      </c>
      <c r="B20506" t="s">
        <v>60564</v>
      </c>
      <c r="C20506" t="s">
        <v>60565</v>
      </c>
      <c r="D20506">
        <v>3</v>
      </c>
      <c r="E20506" t="s">
        <v>1280</v>
      </c>
      <c r="F20506" t="s">
        <v>13</v>
      </c>
      <c r="G20506" t="s">
        <v>60536</v>
      </c>
      <c r="H20506" s="3" t="s">
        <v>60546</v>
      </c>
      <c r="I20506" t="s">
        <v>106</v>
      </c>
      <c r="J20506" t="s">
        <v>60547</v>
      </c>
    </row>
    <row r="20507" spans="1:10" ht="16" x14ac:dyDescent="0.2">
      <c r="A20507" t="s">
        <v>60543</v>
      </c>
      <c r="B20507" t="s">
        <v>60566</v>
      </c>
      <c r="C20507" t="s">
        <v>60567</v>
      </c>
      <c r="D20507">
        <v>1</v>
      </c>
      <c r="E20507" t="s">
        <v>1280</v>
      </c>
      <c r="F20507" t="s">
        <v>13</v>
      </c>
      <c r="G20507" t="s">
        <v>60536</v>
      </c>
      <c r="H20507" s="3" t="s">
        <v>60546</v>
      </c>
      <c r="I20507" t="s">
        <v>106</v>
      </c>
      <c r="J20507" t="s">
        <v>60547</v>
      </c>
    </row>
    <row r="20508" spans="1:10" ht="16" x14ac:dyDescent="0.2">
      <c r="A20508" t="s">
        <v>60533</v>
      </c>
      <c r="B20508" t="s">
        <v>60568</v>
      </c>
      <c r="C20508" t="s">
        <v>60569</v>
      </c>
      <c r="D20508">
        <v>1</v>
      </c>
      <c r="E20508" t="s">
        <v>1280</v>
      </c>
      <c r="F20508" t="s">
        <v>13</v>
      </c>
      <c r="G20508" t="s">
        <v>60536</v>
      </c>
      <c r="H20508" s="3" t="s">
        <v>60570</v>
      </c>
      <c r="I20508" t="s">
        <v>106</v>
      </c>
      <c r="J20508" t="s">
        <v>60538</v>
      </c>
    </row>
    <row r="20509" spans="1:10" ht="16" x14ac:dyDescent="0.2">
      <c r="A20509" t="s">
        <v>60571</v>
      </c>
      <c r="B20509" t="s">
        <v>59813</v>
      </c>
      <c r="C20509" t="s">
        <v>59814</v>
      </c>
      <c r="D20509">
        <v>2</v>
      </c>
      <c r="E20509" t="s">
        <v>1280</v>
      </c>
      <c r="F20509" t="s">
        <v>13</v>
      </c>
      <c r="G20509" t="s">
        <v>60536</v>
      </c>
      <c r="H20509" s="3" t="s">
        <v>60546</v>
      </c>
      <c r="I20509" t="s">
        <v>106</v>
      </c>
      <c r="J20509" t="s">
        <v>60572</v>
      </c>
    </row>
    <row r="20510" spans="1:10" ht="16" x14ac:dyDescent="0.2">
      <c r="A20510" t="s">
        <v>60573</v>
      </c>
      <c r="B20510" t="s">
        <v>60574</v>
      </c>
      <c r="C20510" t="s">
        <v>60575</v>
      </c>
      <c r="D20510">
        <v>1</v>
      </c>
      <c r="E20510" t="s">
        <v>1280</v>
      </c>
      <c r="F20510" t="s">
        <v>13</v>
      </c>
      <c r="G20510" t="s">
        <v>60536</v>
      </c>
      <c r="H20510" s="3" t="s">
        <v>60576</v>
      </c>
      <c r="I20510" t="s">
        <v>106</v>
      </c>
      <c r="J20510" t="s">
        <v>60577</v>
      </c>
    </row>
    <row r="20511" spans="1:10" ht="16" x14ac:dyDescent="0.2">
      <c r="A20511" t="s">
        <v>60578</v>
      </c>
      <c r="B20511" t="s">
        <v>59813</v>
      </c>
      <c r="C20511" t="s">
        <v>59814</v>
      </c>
      <c r="D20511">
        <v>2</v>
      </c>
      <c r="E20511" t="s">
        <v>1280</v>
      </c>
      <c r="F20511" t="s">
        <v>13</v>
      </c>
      <c r="G20511" t="s">
        <v>60536</v>
      </c>
      <c r="H20511" s="3" t="s">
        <v>60541</v>
      </c>
      <c r="I20511" t="s">
        <v>106</v>
      </c>
      <c r="J20511" t="s">
        <v>60579</v>
      </c>
    </row>
    <row r="20512" spans="1:10" ht="16" x14ac:dyDescent="0.2">
      <c r="A20512" t="s">
        <v>60580</v>
      </c>
      <c r="B20512" t="s">
        <v>60581</v>
      </c>
      <c r="C20512" t="s">
        <v>60582</v>
      </c>
      <c r="D20512">
        <v>1</v>
      </c>
      <c r="E20512" t="s">
        <v>13</v>
      </c>
      <c r="F20512" t="s">
        <v>13</v>
      </c>
      <c r="G20512" t="s">
        <v>60583</v>
      </c>
      <c r="H20512" s="3" t="s">
        <v>60584</v>
      </c>
      <c r="I20512" t="s">
        <v>106</v>
      </c>
      <c r="J20512" t="s">
        <v>60585</v>
      </c>
    </row>
    <row r="20513" spans="1:10" ht="16" x14ac:dyDescent="0.2">
      <c r="A20513" t="s">
        <v>41245</v>
      </c>
      <c r="B20513" t="s">
        <v>16262</v>
      </c>
      <c r="C20513" t="s">
        <v>16263</v>
      </c>
      <c r="D20513">
        <v>1</v>
      </c>
      <c r="E20513" t="s">
        <v>13</v>
      </c>
      <c r="F20513" t="s">
        <v>13</v>
      </c>
      <c r="G20513" t="s">
        <v>60583</v>
      </c>
      <c r="H20513" s="3" t="s">
        <v>60584</v>
      </c>
      <c r="I20513" t="s">
        <v>106</v>
      </c>
      <c r="J20513" t="s">
        <v>41250</v>
      </c>
    </row>
    <row r="20514" spans="1:10" ht="16" x14ac:dyDescent="0.2">
      <c r="A20514" t="s">
        <v>60046</v>
      </c>
      <c r="B20514" t="s">
        <v>55358</v>
      </c>
      <c r="C20514" t="s">
        <v>55359</v>
      </c>
      <c r="D20514">
        <v>3</v>
      </c>
      <c r="E20514" t="s">
        <v>13</v>
      </c>
      <c r="F20514" t="s">
        <v>13</v>
      </c>
      <c r="G20514" t="s">
        <v>60586</v>
      </c>
      <c r="H20514" s="3" t="s">
        <v>60587</v>
      </c>
      <c r="I20514" t="s">
        <v>106</v>
      </c>
      <c r="J20514" t="s">
        <v>60049</v>
      </c>
    </row>
    <row r="20515" spans="1:10" ht="16" x14ac:dyDescent="0.2">
      <c r="A20515" t="s">
        <v>60046</v>
      </c>
      <c r="B20515" t="s">
        <v>55353</v>
      </c>
      <c r="C20515" t="s">
        <v>55354</v>
      </c>
      <c r="D20515">
        <v>1</v>
      </c>
      <c r="E20515" t="s">
        <v>13</v>
      </c>
      <c r="F20515" t="s">
        <v>13</v>
      </c>
      <c r="G20515" t="s">
        <v>60586</v>
      </c>
      <c r="H20515" s="3" t="s">
        <v>60587</v>
      </c>
      <c r="I20515" t="s">
        <v>106</v>
      </c>
      <c r="J20515" t="s">
        <v>60049</v>
      </c>
    </row>
    <row r="20516" spans="1:10" ht="16" x14ac:dyDescent="0.2">
      <c r="A20516" t="s">
        <v>60046</v>
      </c>
      <c r="B20516" t="s">
        <v>60588</v>
      </c>
      <c r="C20516" t="s">
        <v>60589</v>
      </c>
      <c r="D20516">
        <v>5</v>
      </c>
      <c r="E20516" t="s">
        <v>13</v>
      </c>
      <c r="F20516" t="s">
        <v>13</v>
      </c>
      <c r="G20516" t="s">
        <v>60586</v>
      </c>
      <c r="H20516" s="3" t="s">
        <v>60587</v>
      </c>
      <c r="I20516" t="s">
        <v>106</v>
      </c>
      <c r="J20516" t="s">
        <v>60049</v>
      </c>
    </row>
    <row r="20517" spans="1:10" ht="16" x14ac:dyDescent="0.2">
      <c r="A20517" t="s">
        <v>31205</v>
      </c>
      <c r="B20517" t="s">
        <v>60590</v>
      </c>
      <c r="C20517" t="s">
        <v>60591</v>
      </c>
      <c r="D20517">
        <v>4</v>
      </c>
      <c r="E20517" t="s">
        <v>13</v>
      </c>
      <c r="F20517" t="s">
        <v>13</v>
      </c>
      <c r="G20517" t="s">
        <v>60592</v>
      </c>
      <c r="H20517" s="3" t="s">
        <v>60593</v>
      </c>
      <c r="I20517" t="s">
        <v>106</v>
      </c>
      <c r="J20517" t="s">
        <v>31209</v>
      </c>
    </row>
    <row r="20518" spans="1:10" ht="16" x14ac:dyDescent="0.2">
      <c r="A20518" t="s">
        <v>1325</v>
      </c>
      <c r="B20518" t="s">
        <v>60594</v>
      </c>
      <c r="C20518" t="s">
        <v>60595</v>
      </c>
      <c r="D20518">
        <v>5</v>
      </c>
      <c r="E20518" t="s">
        <v>13</v>
      </c>
      <c r="F20518" t="s">
        <v>13</v>
      </c>
      <c r="G20518" t="s">
        <v>60592</v>
      </c>
      <c r="H20518" s="3" t="s">
        <v>60596</v>
      </c>
      <c r="I20518" t="s">
        <v>106</v>
      </c>
      <c r="J20518" t="s">
        <v>1330</v>
      </c>
    </row>
    <row r="20519" spans="1:10" ht="16" x14ac:dyDescent="0.2">
      <c r="A20519" t="s">
        <v>31205</v>
      </c>
      <c r="B20519" t="s">
        <v>60597</v>
      </c>
      <c r="C20519" t="s">
        <v>60598</v>
      </c>
      <c r="D20519">
        <v>6</v>
      </c>
      <c r="E20519" t="s">
        <v>13</v>
      </c>
      <c r="F20519" t="s">
        <v>13</v>
      </c>
      <c r="G20519" t="s">
        <v>60592</v>
      </c>
      <c r="H20519" s="3" t="s">
        <v>60593</v>
      </c>
      <c r="I20519" t="s">
        <v>106</v>
      </c>
      <c r="J20519" t="s">
        <v>31209</v>
      </c>
    </row>
    <row r="20520" spans="1:10" ht="16" x14ac:dyDescent="0.2">
      <c r="A20520" t="s">
        <v>28108</v>
      </c>
      <c r="B20520" t="s">
        <v>60599</v>
      </c>
      <c r="C20520" t="s">
        <v>60600</v>
      </c>
      <c r="D20520">
        <v>3</v>
      </c>
      <c r="E20520" t="s">
        <v>13</v>
      </c>
      <c r="F20520" t="s">
        <v>13</v>
      </c>
      <c r="G20520" t="s">
        <v>60601</v>
      </c>
      <c r="H20520" s="3" t="s">
        <v>60602</v>
      </c>
      <c r="I20520" t="s">
        <v>106</v>
      </c>
      <c r="J20520" t="s">
        <v>28110</v>
      </c>
    </row>
    <row r="20521" spans="1:10" ht="16" x14ac:dyDescent="0.2">
      <c r="A20521" t="s">
        <v>60603</v>
      </c>
      <c r="B20521" t="s">
        <v>60604</v>
      </c>
      <c r="C20521" t="s">
        <v>60605</v>
      </c>
      <c r="D20521">
        <v>3</v>
      </c>
      <c r="E20521" t="s">
        <v>13</v>
      </c>
      <c r="F20521" t="s">
        <v>13</v>
      </c>
      <c r="G20521" t="s">
        <v>60606</v>
      </c>
      <c r="H20521" s="3" t="s">
        <v>60607</v>
      </c>
      <c r="I20521" t="s">
        <v>106</v>
      </c>
      <c r="J20521" t="s">
        <v>60608</v>
      </c>
    </row>
    <row r="20522" spans="1:10" ht="16" x14ac:dyDescent="0.2">
      <c r="A20522" t="s">
        <v>60603</v>
      </c>
      <c r="B20522" t="s">
        <v>60609</v>
      </c>
      <c r="C20522" t="s">
        <v>60610</v>
      </c>
      <c r="D20522">
        <v>2</v>
      </c>
      <c r="E20522" t="s">
        <v>13</v>
      </c>
      <c r="F20522" t="s">
        <v>13</v>
      </c>
      <c r="G20522" t="s">
        <v>60606</v>
      </c>
      <c r="H20522" s="3" t="s">
        <v>60607</v>
      </c>
      <c r="I20522" t="s">
        <v>106</v>
      </c>
      <c r="J20522" t="s">
        <v>60608</v>
      </c>
    </row>
    <row r="20523" spans="1:10" ht="16" x14ac:dyDescent="0.2">
      <c r="A20523" t="s">
        <v>60603</v>
      </c>
      <c r="B20523" t="s">
        <v>60611</v>
      </c>
      <c r="C20523" t="s">
        <v>60612</v>
      </c>
      <c r="D20523">
        <v>1</v>
      </c>
      <c r="E20523" t="s">
        <v>13</v>
      </c>
      <c r="F20523" t="s">
        <v>13</v>
      </c>
      <c r="G20523" t="s">
        <v>60606</v>
      </c>
      <c r="H20523" s="3" t="s">
        <v>60607</v>
      </c>
      <c r="I20523" t="s">
        <v>106</v>
      </c>
      <c r="J20523" t="s">
        <v>60608</v>
      </c>
    </row>
    <row r="20524" spans="1:10" ht="16" x14ac:dyDescent="0.2">
      <c r="A20524" t="s">
        <v>19301</v>
      </c>
      <c r="B20524" t="s">
        <v>60613</v>
      </c>
      <c r="C20524" t="s">
        <v>60614</v>
      </c>
      <c r="D20524">
        <v>5</v>
      </c>
      <c r="E20524" t="s">
        <v>13</v>
      </c>
      <c r="F20524" t="s">
        <v>13</v>
      </c>
      <c r="G20524" t="s">
        <v>60606</v>
      </c>
      <c r="H20524" s="3" t="s">
        <v>60615</v>
      </c>
      <c r="I20524" t="s">
        <v>106</v>
      </c>
      <c r="J20524" t="s">
        <v>19306</v>
      </c>
    </row>
    <row r="20525" spans="1:10" ht="16" x14ac:dyDescent="0.2">
      <c r="A20525" t="s">
        <v>19301</v>
      </c>
      <c r="B20525" t="s">
        <v>60616</v>
      </c>
      <c r="C20525" t="s">
        <v>60617</v>
      </c>
      <c r="D20525">
        <v>2</v>
      </c>
      <c r="E20525" t="s">
        <v>13</v>
      </c>
      <c r="F20525" t="s">
        <v>13</v>
      </c>
      <c r="G20525" t="s">
        <v>60606</v>
      </c>
      <c r="H20525" s="3" t="s">
        <v>60615</v>
      </c>
      <c r="I20525" t="s">
        <v>106</v>
      </c>
      <c r="J20525" t="s">
        <v>19306</v>
      </c>
    </row>
    <row r="20526" spans="1:10" ht="32" x14ac:dyDescent="0.2">
      <c r="A20526" t="s">
        <v>59837</v>
      </c>
      <c r="B20526" t="s">
        <v>60618</v>
      </c>
      <c r="C20526" t="s">
        <v>60619</v>
      </c>
      <c r="D20526">
        <v>1</v>
      </c>
      <c r="E20526" t="s">
        <v>13</v>
      </c>
      <c r="F20526" t="s">
        <v>13</v>
      </c>
      <c r="G20526" t="s">
        <v>60620</v>
      </c>
      <c r="H20526" s="3" t="s">
        <v>60621</v>
      </c>
      <c r="I20526" t="s">
        <v>106</v>
      </c>
      <c r="J20526" t="s">
        <v>59841</v>
      </c>
    </row>
    <row r="20527" spans="1:10" ht="16" x14ac:dyDescent="0.2">
      <c r="A20527" t="s">
        <v>60622</v>
      </c>
      <c r="B20527" t="s">
        <v>60623</v>
      </c>
      <c r="C20527" t="s">
        <v>60624</v>
      </c>
      <c r="D20527">
        <v>1</v>
      </c>
      <c r="E20527" t="s">
        <v>13</v>
      </c>
      <c r="F20527" t="s">
        <v>13</v>
      </c>
      <c r="G20527" t="s">
        <v>60625</v>
      </c>
      <c r="H20527" s="3" t="s">
        <v>60626</v>
      </c>
      <c r="I20527" t="s">
        <v>106</v>
      </c>
      <c r="J20527" t="s">
        <v>60627</v>
      </c>
    </row>
    <row r="20528" spans="1:10" ht="16" x14ac:dyDescent="0.2">
      <c r="A20528" t="s">
        <v>24237</v>
      </c>
      <c r="B20528" t="s">
        <v>60628</v>
      </c>
      <c r="C20528" t="s">
        <v>60629</v>
      </c>
      <c r="D20528">
        <v>5</v>
      </c>
      <c r="E20528" t="s">
        <v>13</v>
      </c>
      <c r="F20528" t="s">
        <v>13</v>
      </c>
      <c r="G20528" t="s">
        <v>60630</v>
      </c>
      <c r="H20528" s="3" t="s">
        <v>60631</v>
      </c>
      <c r="I20528" t="s">
        <v>106</v>
      </c>
      <c r="J20528" t="s">
        <v>24242</v>
      </c>
    </row>
    <row r="20529" spans="1:10" ht="16" x14ac:dyDescent="0.2">
      <c r="A20529" t="s">
        <v>49705</v>
      </c>
      <c r="B20529" t="s">
        <v>60632</v>
      </c>
      <c r="C20529" t="s">
        <v>60633</v>
      </c>
      <c r="D20529">
        <v>1</v>
      </c>
      <c r="E20529" t="s">
        <v>13</v>
      </c>
      <c r="F20529" t="s">
        <v>13</v>
      </c>
      <c r="G20529" t="s">
        <v>60630</v>
      </c>
      <c r="H20529" s="3" t="s">
        <v>60631</v>
      </c>
      <c r="I20529" t="s">
        <v>106</v>
      </c>
      <c r="J20529" t="s">
        <v>49710</v>
      </c>
    </row>
    <row r="20530" spans="1:10" ht="16" x14ac:dyDescent="0.2">
      <c r="A20530" t="s">
        <v>15189</v>
      </c>
      <c r="B20530" t="s">
        <v>60634</v>
      </c>
      <c r="C20530" t="s">
        <v>60635</v>
      </c>
      <c r="D20530">
        <v>4</v>
      </c>
      <c r="E20530" t="s">
        <v>13</v>
      </c>
      <c r="F20530" t="s">
        <v>13</v>
      </c>
      <c r="G20530" t="s">
        <v>60636</v>
      </c>
      <c r="H20530" s="3" t="s">
        <v>60637</v>
      </c>
      <c r="I20530" t="s">
        <v>106</v>
      </c>
      <c r="J20530" t="s">
        <v>15194</v>
      </c>
    </row>
    <row r="20531" spans="1:10" ht="16" x14ac:dyDescent="0.2">
      <c r="A20531" t="s">
        <v>60638</v>
      </c>
      <c r="B20531" t="s">
        <v>60639</v>
      </c>
      <c r="C20531" t="s">
        <v>60640</v>
      </c>
      <c r="D20531">
        <v>2</v>
      </c>
      <c r="E20531" t="s">
        <v>13</v>
      </c>
      <c r="F20531" t="s">
        <v>13</v>
      </c>
      <c r="G20531" t="s">
        <v>60641</v>
      </c>
      <c r="H20531" s="3" t="s">
        <v>60642</v>
      </c>
      <c r="I20531" t="s">
        <v>106</v>
      </c>
      <c r="J20531" t="s">
        <v>60643</v>
      </c>
    </row>
    <row r="20532" spans="1:10" ht="16" x14ac:dyDescent="0.2">
      <c r="A20532" t="s">
        <v>60638</v>
      </c>
      <c r="B20532" t="s">
        <v>60644</v>
      </c>
      <c r="C20532" t="s">
        <v>60645</v>
      </c>
      <c r="D20532">
        <v>1</v>
      </c>
      <c r="E20532" t="s">
        <v>13</v>
      </c>
      <c r="F20532" t="s">
        <v>13</v>
      </c>
      <c r="G20532" t="s">
        <v>60641</v>
      </c>
      <c r="H20532" s="3" t="s">
        <v>60646</v>
      </c>
      <c r="I20532" t="s">
        <v>106</v>
      </c>
      <c r="J20532" t="s">
        <v>60643</v>
      </c>
    </row>
    <row r="20533" spans="1:10" ht="16" x14ac:dyDescent="0.2">
      <c r="A20533" t="s">
        <v>60647</v>
      </c>
      <c r="B20533" t="s">
        <v>60648</v>
      </c>
      <c r="C20533" t="s">
        <v>60649</v>
      </c>
      <c r="D20533">
        <v>1</v>
      </c>
      <c r="E20533" t="s">
        <v>13</v>
      </c>
      <c r="F20533" t="s">
        <v>13</v>
      </c>
      <c r="G20533" t="s">
        <v>60641</v>
      </c>
      <c r="H20533" s="3" t="s">
        <v>60650</v>
      </c>
      <c r="I20533" t="s">
        <v>106</v>
      </c>
      <c r="J20533" t="s">
        <v>60651</v>
      </c>
    </row>
    <row r="20534" spans="1:10" ht="16" x14ac:dyDescent="0.2">
      <c r="A20534" t="s">
        <v>60638</v>
      </c>
      <c r="B20534" t="s">
        <v>60652</v>
      </c>
      <c r="C20534" t="s">
        <v>60653</v>
      </c>
      <c r="D20534">
        <v>3</v>
      </c>
      <c r="E20534" t="s">
        <v>13</v>
      </c>
      <c r="F20534" t="s">
        <v>13</v>
      </c>
      <c r="G20534" t="s">
        <v>60641</v>
      </c>
      <c r="H20534" s="3" t="s">
        <v>60642</v>
      </c>
      <c r="I20534" t="s">
        <v>106</v>
      </c>
      <c r="J20534" t="s">
        <v>60643</v>
      </c>
    </row>
    <row r="20535" spans="1:10" ht="16" x14ac:dyDescent="0.2">
      <c r="A20535" t="s">
        <v>49705</v>
      </c>
      <c r="B20535" t="s">
        <v>60654</v>
      </c>
      <c r="C20535" t="s">
        <v>60655</v>
      </c>
      <c r="D20535">
        <v>4</v>
      </c>
      <c r="E20535" t="s">
        <v>13</v>
      </c>
      <c r="F20535" t="s">
        <v>13</v>
      </c>
      <c r="G20535" t="s">
        <v>60656</v>
      </c>
      <c r="H20535" s="3" t="s">
        <v>60657</v>
      </c>
      <c r="I20535" t="s">
        <v>106</v>
      </c>
      <c r="J20535" t="s">
        <v>49710</v>
      </c>
    </row>
    <row r="20536" spans="1:10" ht="16" x14ac:dyDescent="0.2">
      <c r="A20536" t="s">
        <v>60658</v>
      </c>
      <c r="B20536" t="s">
        <v>60659</v>
      </c>
      <c r="C20536" t="s">
        <v>60660</v>
      </c>
      <c r="D20536">
        <v>3</v>
      </c>
      <c r="E20536" t="s">
        <v>13</v>
      </c>
      <c r="F20536" t="s">
        <v>13</v>
      </c>
      <c r="G20536" t="s">
        <v>60661</v>
      </c>
      <c r="H20536" s="3" t="s">
        <v>60662</v>
      </c>
      <c r="I20536" t="s">
        <v>106</v>
      </c>
      <c r="J20536" t="s">
        <v>60663</v>
      </c>
    </row>
    <row r="20537" spans="1:10" ht="16" x14ac:dyDescent="0.2">
      <c r="A20537" t="s">
        <v>60658</v>
      </c>
      <c r="B20537" t="s">
        <v>60664</v>
      </c>
      <c r="C20537" t="s">
        <v>60665</v>
      </c>
      <c r="D20537">
        <v>2</v>
      </c>
      <c r="E20537" t="s">
        <v>13</v>
      </c>
      <c r="F20537" t="s">
        <v>13</v>
      </c>
      <c r="G20537" t="s">
        <v>60661</v>
      </c>
      <c r="H20537" s="3" t="s">
        <v>60662</v>
      </c>
      <c r="I20537" t="s">
        <v>106</v>
      </c>
      <c r="J20537" t="s">
        <v>60663</v>
      </c>
    </row>
    <row r="20538" spans="1:10" ht="16" x14ac:dyDescent="0.2">
      <c r="A20538" t="s">
        <v>60658</v>
      </c>
      <c r="B20538" t="s">
        <v>60666</v>
      </c>
      <c r="C20538" t="s">
        <v>60667</v>
      </c>
      <c r="D20538">
        <v>1</v>
      </c>
      <c r="E20538" t="s">
        <v>13</v>
      </c>
      <c r="F20538" t="s">
        <v>13</v>
      </c>
      <c r="G20538" t="s">
        <v>60661</v>
      </c>
      <c r="H20538" s="3" t="s">
        <v>60662</v>
      </c>
      <c r="I20538" t="s">
        <v>106</v>
      </c>
      <c r="J20538" t="s">
        <v>60663</v>
      </c>
    </row>
    <row r="20539" spans="1:10" ht="16" x14ac:dyDescent="0.2">
      <c r="A20539" t="s">
        <v>60668</v>
      </c>
      <c r="B20539" t="s">
        <v>44416</v>
      </c>
      <c r="C20539" t="s">
        <v>44417</v>
      </c>
      <c r="D20539">
        <v>4</v>
      </c>
      <c r="E20539" t="s">
        <v>13</v>
      </c>
      <c r="F20539" t="s">
        <v>13</v>
      </c>
      <c r="G20539" t="s">
        <v>60661</v>
      </c>
      <c r="H20539" s="3" t="s">
        <v>60662</v>
      </c>
      <c r="I20539" t="s">
        <v>106</v>
      </c>
      <c r="J20539" t="s">
        <v>60669</v>
      </c>
    </row>
    <row r="20540" spans="1:10" ht="16" x14ac:dyDescent="0.2">
      <c r="A20540" t="s">
        <v>60670</v>
      </c>
      <c r="B20540" t="s">
        <v>60671</v>
      </c>
      <c r="C20540" t="s">
        <v>60672</v>
      </c>
      <c r="D20540">
        <v>2</v>
      </c>
      <c r="E20540" t="s">
        <v>13</v>
      </c>
      <c r="F20540" t="s">
        <v>13</v>
      </c>
      <c r="G20540" t="s">
        <v>60673</v>
      </c>
      <c r="H20540" s="3" t="s">
        <v>60674</v>
      </c>
      <c r="I20540" t="s">
        <v>106</v>
      </c>
      <c r="J20540" t="s">
        <v>60675</v>
      </c>
    </row>
    <row r="20541" spans="1:10" ht="16" x14ac:dyDescent="0.2">
      <c r="A20541" t="s">
        <v>60670</v>
      </c>
      <c r="B20541" t="s">
        <v>60676</v>
      </c>
      <c r="C20541" t="s">
        <v>60677</v>
      </c>
      <c r="D20541">
        <v>1</v>
      </c>
      <c r="E20541" t="s">
        <v>13</v>
      </c>
      <c r="F20541" t="s">
        <v>13</v>
      </c>
      <c r="G20541" t="s">
        <v>60678</v>
      </c>
      <c r="H20541" s="3" t="s">
        <v>60679</v>
      </c>
      <c r="I20541" t="s">
        <v>106</v>
      </c>
      <c r="J20541" t="s">
        <v>60675</v>
      </c>
    </row>
    <row r="20542" spans="1:10" ht="16" x14ac:dyDescent="0.2">
      <c r="A20542" t="s">
        <v>60680</v>
      </c>
      <c r="B20542" t="s">
        <v>60681</v>
      </c>
      <c r="C20542" t="s">
        <v>60682</v>
      </c>
      <c r="D20542">
        <v>2</v>
      </c>
      <c r="E20542" t="s">
        <v>13</v>
      </c>
      <c r="F20542" t="s">
        <v>13</v>
      </c>
      <c r="G20542" t="s">
        <v>60683</v>
      </c>
      <c r="H20542" s="3" t="s">
        <v>60684</v>
      </c>
      <c r="I20542" t="s">
        <v>106</v>
      </c>
      <c r="J20542" t="s">
        <v>60685</v>
      </c>
    </row>
    <row r="20543" spans="1:10" ht="16" x14ac:dyDescent="0.2">
      <c r="A20543" t="s">
        <v>60680</v>
      </c>
      <c r="B20543" t="s">
        <v>60686</v>
      </c>
      <c r="C20543" t="s">
        <v>60687</v>
      </c>
      <c r="D20543">
        <v>3</v>
      </c>
      <c r="E20543" t="s">
        <v>13</v>
      </c>
      <c r="F20543" t="s">
        <v>13</v>
      </c>
      <c r="G20543" t="s">
        <v>60683</v>
      </c>
      <c r="H20543" s="3" t="s">
        <v>60684</v>
      </c>
      <c r="I20543" t="s">
        <v>106</v>
      </c>
      <c r="J20543" t="s">
        <v>60685</v>
      </c>
    </row>
    <row r="20544" spans="1:10" ht="16" x14ac:dyDescent="0.2">
      <c r="A20544" t="s">
        <v>15286</v>
      </c>
      <c r="B20544" t="s">
        <v>60688</v>
      </c>
      <c r="C20544" t="s">
        <v>60689</v>
      </c>
      <c r="D20544">
        <v>2</v>
      </c>
      <c r="E20544" t="s">
        <v>13</v>
      </c>
      <c r="F20544" t="s">
        <v>13</v>
      </c>
      <c r="G20544" t="s">
        <v>60690</v>
      </c>
      <c r="H20544" s="3" t="s">
        <v>60691</v>
      </c>
      <c r="I20544" t="s">
        <v>106</v>
      </c>
      <c r="J20544" t="s">
        <v>15289</v>
      </c>
    </row>
    <row r="20545" spans="1:10" ht="16" x14ac:dyDescent="0.2">
      <c r="A20545" t="s">
        <v>2441</v>
      </c>
      <c r="B20545" t="s">
        <v>60692</v>
      </c>
      <c r="C20545" t="s">
        <v>60693</v>
      </c>
      <c r="D20545">
        <v>6</v>
      </c>
      <c r="E20545" t="s">
        <v>13</v>
      </c>
      <c r="F20545" t="s">
        <v>13</v>
      </c>
      <c r="G20545" t="s">
        <v>60690</v>
      </c>
      <c r="H20545" s="3" t="s">
        <v>60691</v>
      </c>
      <c r="I20545" t="s">
        <v>106</v>
      </c>
      <c r="J20545" t="s">
        <v>2445</v>
      </c>
    </row>
    <row r="20546" spans="1:10" ht="16" x14ac:dyDescent="0.2">
      <c r="A20546" t="s">
        <v>60197</v>
      </c>
      <c r="B20546" t="s">
        <v>60694</v>
      </c>
      <c r="C20546" t="s">
        <v>60695</v>
      </c>
      <c r="D20546">
        <v>1</v>
      </c>
      <c r="E20546" t="s">
        <v>13</v>
      </c>
      <c r="F20546" t="s">
        <v>13</v>
      </c>
      <c r="G20546" t="s">
        <v>60690</v>
      </c>
      <c r="H20546" s="3" t="s">
        <v>60696</v>
      </c>
      <c r="I20546" t="s">
        <v>106</v>
      </c>
      <c r="J20546" t="s">
        <v>60201</v>
      </c>
    </row>
    <row r="20547" spans="1:10" ht="16" x14ac:dyDescent="0.2">
      <c r="A20547" t="s">
        <v>2441</v>
      </c>
      <c r="B20547" t="s">
        <v>60697</v>
      </c>
      <c r="C20547" t="s">
        <v>60698</v>
      </c>
      <c r="D20547">
        <v>1</v>
      </c>
      <c r="E20547" t="s">
        <v>13</v>
      </c>
      <c r="F20547" t="s">
        <v>13</v>
      </c>
      <c r="G20547" t="s">
        <v>60690</v>
      </c>
      <c r="H20547" s="3" t="s">
        <v>60691</v>
      </c>
      <c r="I20547" t="s">
        <v>106</v>
      </c>
      <c r="J20547" t="s">
        <v>2445</v>
      </c>
    </row>
    <row r="20548" spans="1:10" ht="16" x14ac:dyDescent="0.2">
      <c r="A20548" t="s">
        <v>18182</v>
      </c>
      <c r="B20548" t="s">
        <v>60699</v>
      </c>
      <c r="C20548" t="s">
        <v>60700</v>
      </c>
      <c r="D20548">
        <v>2</v>
      </c>
      <c r="E20548" t="s">
        <v>13</v>
      </c>
      <c r="F20548" t="s">
        <v>13</v>
      </c>
      <c r="G20548" t="s">
        <v>60690</v>
      </c>
      <c r="H20548" s="3" t="s">
        <v>60691</v>
      </c>
      <c r="I20548" t="s">
        <v>106</v>
      </c>
      <c r="J20548" t="s">
        <v>18187</v>
      </c>
    </row>
    <row r="20549" spans="1:10" ht="16" x14ac:dyDescent="0.2">
      <c r="A20549" t="s">
        <v>18182</v>
      </c>
      <c r="B20549" t="s">
        <v>60701</v>
      </c>
      <c r="C20549" t="s">
        <v>60702</v>
      </c>
      <c r="D20549">
        <v>1</v>
      </c>
      <c r="E20549" t="s">
        <v>13</v>
      </c>
      <c r="F20549" t="s">
        <v>13</v>
      </c>
      <c r="G20549" t="s">
        <v>60690</v>
      </c>
      <c r="H20549" s="3" t="s">
        <v>60691</v>
      </c>
      <c r="I20549" t="s">
        <v>106</v>
      </c>
      <c r="J20549" t="s">
        <v>18187</v>
      </c>
    </row>
    <row r="20550" spans="1:10" ht="16" x14ac:dyDescent="0.2">
      <c r="A20550" t="s">
        <v>48141</v>
      </c>
      <c r="B20550" t="s">
        <v>60703</v>
      </c>
      <c r="C20550" t="s">
        <v>60704</v>
      </c>
      <c r="D20550">
        <v>6</v>
      </c>
      <c r="E20550" t="s">
        <v>13</v>
      </c>
      <c r="F20550" t="s">
        <v>13</v>
      </c>
      <c r="G20550" t="s">
        <v>60690</v>
      </c>
      <c r="H20550" s="3" t="s">
        <v>60705</v>
      </c>
      <c r="I20550" t="s">
        <v>106</v>
      </c>
      <c r="J20550" t="s">
        <v>48145</v>
      </c>
    </row>
    <row r="20551" spans="1:10" ht="16" x14ac:dyDescent="0.2">
      <c r="A20551" t="s">
        <v>48141</v>
      </c>
      <c r="B20551" t="s">
        <v>60697</v>
      </c>
      <c r="C20551" t="s">
        <v>60698</v>
      </c>
      <c r="D20551">
        <v>1</v>
      </c>
      <c r="E20551" t="s">
        <v>13</v>
      </c>
      <c r="F20551" t="s">
        <v>13</v>
      </c>
      <c r="G20551" t="s">
        <v>60690</v>
      </c>
      <c r="H20551" s="3" t="s">
        <v>60706</v>
      </c>
      <c r="I20551" t="s">
        <v>106</v>
      </c>
      <c r="J20551" t="s">
        <v>48145</v>
      </c>
    </row>
    <row r="20552" spans="1:10" ht="16" x14ac:dyDescent="0.2">
      <c r="A20552" t="s">
        <v>2441</v>
      </c>
      <c r="B20552" t="s">
        <v>60707</v>
      </c>
      <c r="C20552" t="s">
        <v>60708</v>
      </c>
      <c r="D20552">
        <v>5</v>
      </c>
      <c r="E20552" t="s">
        <v>13</v>
      </c>
      <c r="F20552" t="s">
        <v>13</v>
      </c>
      <c r="G20552" t="s">
        <v>60690</v>
      </c>
      <c r="H20552" s="3" t="s">
        <v>60691</v>
      </c>
      <c r="I20552" t="s">
        <v>106</v>
      </c>
      <c r="J20552" t="s">
        <v>2445</v>
      </c>
    </row>
    <row r="20553" spans="1:10" ht="16" x14ac:dyDescent="0.2">
      <c r="A20553" t="s">
        <v>48141</v>
      </c>
      <c r="B20553" t="s">
        <v>60709</v>
      </c>
      <c r="C20553" t="s">
        <v>60710</v>
      </c>
      <c r="D20553">
        <v>4</v>
      </c>
      <c r="E20553" t="s">
        <v>13</v>
      </c>
      <c r="F20553" t="s">
        <v>13</v>
      </c>
      <c r="G20553" t="s">
        <v>60690</v>
      </c>
      <c r="H20553" s="3" t="s">
        <v>60706</v>
      </c>
      <c r="I20553" t="s">
        <v>106</v>
      </c>
      <c r="J20553" t="s">
        <v>48145</v>
      </c>
    </row>
    <row r="20554" spans="1:10" ht="16" x14ac:dyDescent="0.2">
      <c r="A20554" t="s">
        <v>48141</v>
      </c>
      <c r="B20554" t="s">
        <v>60711</v>
      </c>
      <c r="C20554" t="s">
        <v>60712</v>
      </c>
      <c r="D20554">
        <v>5</v>
      </c>
      <c r="E20554" t="s">
        <v>13</v>
      </c>
      <c r="F20554" t="s">
        <v>13</v>
      </c>
      <c r="G20554" t="s">
        <v>60690</v>
      </c>
      <c r="H20554" s="3" t="s">
        <v>60706</v>
      </c>
      <c r="I20554" t="s">
        <v>106</v>
      </c>
      <c r="J20554" t="s">
        <v>48145</v>
      </c>
    </row>
    <row r="20555" spans="1:10" ht="16" x14ac:dyDescent="0.2">
      <c r="A20555" t="s">
        <v>60713</v>
      </c>
      <c r="B20555" t="s">
        <v>60714</v>
      </c>
      <c r="C20555" t="s">
        <v>60715</v>
      </c>
      <c r="D20555">
        <v>3</v>
      </c>
      <c r="E20555" t="s">
        <v>13</v>
      </c>
      <c r="F20555" t="s">
        <v>13</v>
      </c>
      <c r="G20555" t="s">
        <v>60716</v>
      </c>
      <c r="H20555" s="3" t="s">
        <v>60717</v>
      </c>
      <c r="I20555" t="s">
        <v>106</v>
      </c>
      <c r="J20555" t="s">
        <v>60718</v>
      </c>
    </row>
    <row r="20556" spans="1:10" ht="16" x14ac:dyDescent="0.2">
      <c r="A20556" t="s">
        <v>31205</v>
      </c>
      <c r="B20556" t="s">
        <v>60719</v>
      </c>
      <c r="C20556" t="s">
        <v>60720</v>
      </c>
      <c r="D20556">
        <v>1</v>
      </c>
      <c r="E20556" t="s">
        <v>13</v>
      </c>
      <c r="F20556" t="s">
        <v>13</v>
      </c>
      <c r="G20556" t="s">
        <v>60716</v>
      </c>
      <c r="H20556" s="3" t="s">
        <v>60717</v>
      </c>
      <c r="I20556" t="s">
        <v>106</v>
      </c>
      <c r="J20556" t="s">
        <v>31209</v>
      </c>
    </row>
    <row r="20557" spans="1:10" ht="16" x14ac:dyDescent="0.2">
      <c r="A20557" t="s">
        <v>37397</v>
      </c>
      <c r="B20557" t="s">
        <v>51836</v>
      </c>
      <c r="C20557" t="s">
        <v>60721</v>
      </c>
      <c r="D20557">
        <v>1</v>
      </c>
      <c r="E20557" t="s">
        <v>13</v>
      </c>
      <c r="F20557" t="s">
        <v>13</v>
      </c>
      <c r="G20557" t="s">
        <v>60716</v>
      </c>
      <c r="H20557" s="3" t="s">
        <v>60717</v>
      </c>
      <c r="I20557" t="s">
        <v>106</v>
      </c>
      <c r="J20557" t="s">
        <v>37400</v>
      </c>
    </row>
    <row r="20558" spans="1:10" ht="16" x14ac:dyDescent="0.2">
      <c r="A20558" t="s">
        <v>60713</v>
      </c>
      <c r="B20558" t="s">
        <v>43984</v>
      </c>
      <c r="C20558" t="s">
        <v>60722</v>
      </c>
      <c r="D20558">
        <v>1</v>
      </c>
      <c r="E20558" t="s">
        <v>13</v>
      </c>
      <c r="F20558" t="s">
        <v>13</v>
      </c>
      <c r="G20558" t="s">
        <v>60716</v>
      </c>
      <c r="H20558" s="3" t="s">
        <v>60717</v>
      </c>
      <c r="I20558" t="s">
        <v>106</v>
      </c>
      <c r="J20558" t="s">
        <v>60718</v>
      </c>
    </row>
    <row r="20559" spans="1:10" ht="16" x14ac:dyDescent="0.2">
      <c r="A20559" t="s">
        <v>49240</v>
      </c>
      <c r="B20559" t="s">
        <v>60723</v>
      </c>
      <c r="C20559" t="s">
        <v>60724</v>
      </c>
      <c r="D20559">
        <v>2</v>
      </c>
      <c r="E20559" t="s">
        <v>13</v>
      </c>
      <c r="F20559" t="s">
        <v>13</v>
      </c>
      <c r="G20559" t="s">
        <v>60716</v>
      </c>
      <c r="H20559" s="3" t="s">
        <v>60725</v>
      </c>
      <c r="I20559" t="s">
        <v>106</v>
      </c>
      <c r="J20559" t="s">
        <v>49243</v>
      </c>
    </row>
    <row r="20560" spans="1:10" ht="16" x14ac:dyDescent="0.2">
      <c r="A20560" t="s">
        <v>60713</v>
      </c>
      <c r="B20560" t="s">
        <v>60726</v>
      </c>
      <c r="C20560" t="s">
        <v>60727</v>
      </c>
      <c r="D20560">
        <v>4</v>
      </c>
      <c r="E20560" t="s">
        <v>13</v>
      </c>
      <c r="F20560" t="s">
        <v>13</v>
      </c>
      <c r="G20560" t="s">
        <v>60716</v>
      </c>
      <c r="H20560" s="3" t="s">
        <v>60717</v>
      </c>
      <c r="I20560" t="s">
        <v>106</v>
      </c>
      <c r="J20560" t="s">
        <v>60718</v>
      </c>
    </row>
    <row r="20561" spans="1:10" ht="16" x14ac:dyDescent="0.2">
      <c r="A20561" t="s">
        <v>19164</v>
      </c>
      <c r="B20561" t="s">
        <v>19211</v>
      </c>
      <c r="C20561" t="s">
        <v>19212</v>
      </c>
      <c r="D20561">
        <v>2</v>
      </c>
      <c r="E20561" t="s">
        <v>13</v>
      </c>
      <c r="F20561" t="s">
        <v>13</v>
      </c>
      <c r="G20561" t="s">
        <v>60716</v>
      </c>
      <c r="H20561" s="3" t="s">
        <v>60728</v>
      </c>
      <c r="I20561" t="s">
        <v>106</v>
      </c>
      <c r="J20561" t="s">
        <v>19165</v>
      </c>
    </row>
    <row r="20562" spans="1:10" ht="16" x14ac:dyDescent="0.2">
      <c r="A20562" t="s">
        <v>60713</v>
      </c>
      <c r="B20562" t="s">
        <v>60729</v>
      </c>
      <c r="C20562" t="s">
        <v>60730</v>
      </c>
      <c r="D20562">
        <v>2</v>
      </c>
      <c r="E20562" t="s">
        <v>13</v>
      </c>
      <c r="F20562" t="s">
        <v>13</v>
      </c>
      <c r="G20562" t="s">
        <v>60716</v>
      </c>
      <c r="H20562" s="3" t="s">
        <v>60717</v>
      </c>
      <c r="I20562" t="s">
        <v>106</v>
      </c>
      <c r="J20562" t="s">
        <v>60718</v>
      </c>
    </row>
    <row r="20563" spans="1:10" ht="16" x14ac:dyDescent="0.2">
      <c r="A20563" t="s">
        <v>49240</v>
      </c>
      <c r="B20563" t="s">
        <v>60731</v>
      </c>
      <c r="C20563" t="s">
        <v>60732</v>
      </c>
      <c r="D20563">
        <v>3</v>
      </c>
      <c r="E20563" t="s">
        <v>13</v>
      </c>
      <c r="F20563" t="s">
        <v>13</v>
      </c>
      <c r="G20563" t="s">
        <v>60733</v>
      </c>
      <c r="H20563" s="3" t="s">
        <v>60734</v>
      </c>
      <c r="I20563" t="s">
        <v>106</v>
      </c>
      <c r="J20563" t="s">
        <v>49243</v>
      </c>
    </row>
    <row r="20564" spans="1:10" ht="16" x14ac:dyDescent="0.2">
      <c r="A20564" t="s">
        <v>49240</v>
      </c>
      <c r="B20564" t="s">
        <v>60735</v>
      </c>
      <c r="C20564" t="s">
        <v>60736</v>
      </c>
      <c r="D20564">
        <v>4</v>
      </c>
      <c r="E20564" t="s">
        <v>13</v>
      </c>
      <c r="F20564" t="s">
        <v>13</v>
      </c>
      <c r="G20564" t="s">
        <v>60733</v>
      </c>
      <c r="H20564" s="3" t="s">
        <v>60734</v>
      </c>
      <c r="I20564" t="s">
        <v>106</v>
      </c>
      <c r="J20564" t="s">
        <v>49243</v>
      </c>
    </row>
    <row r="20565" spans="1:10" ht="16" x14ac:dyDescent="0.2">
      <c r="A20565" t="s">
        <v>21786</v>
      </c>
      <c r="B20565" t="s">
        <v>60737</v>
      </c>
      <c r="C20565" t="s">
        <v>60738</v>
      </c>
      <c r="D20565">
        <v>5</v>
      </c>
      <c r="E20565" t="s">
        <v>13</v>
      </c>
      <c r="F20565" t="s">
        <v>13</v>
      </c>
      <c r="G20565" t="s">
        <v>60739</v>
      </c>
      <c r="H20565" s="3" t="s">
        <v>60740</v>
      </c>
      <c r="I20565" t="s">
        <v>106</v>
      </c>
      <c r="J20565" t="s">
        <v>21790</v>
      </c>
    </row>
    <row r="20566" spans="1:10" ht="16" x14ac:dyDescent="0.2">
      <c r="A20566" t="s">
        <v>60741</v>
      </c>
      <c r="B20566" t="s">
        <v>60742</v>
      </c>
      <c r="C20566" t="s">
        <v>60743</v>
      </c>
      <c r="D20566">
        <v>3</v>
      </c>
      <c r="E20566" t="s">
        <v>13</v>
      </c>
      <c r="F20566" t="s">
        <v>13</v>
      </c>
      <c r="G20566" t="s">
        <v>60739</v>
      </c>
      <c r="H20566" s="3" t="s">
        <v>60740</v>
      </c>
      <c r="I20566" t="s">
        <v>106</v>
      </c>
      <c r="J20566" t="s">
        <v>60744</v>
      </c>
    </row>
    <row r="20567" spans="1:10" ht="16" x14ac:dyDescent="0.2">
      <c r="A20567" t="s">
        <v>21786</v>
      </c>
      <c r="B20567" t="s">
        <v>60745</v>
      </c>
      <c r="C20567" t="s">
        <v>60746</v>
      </c>
      <c r="D20567">
        <v>3</v>
      </c>
      <c r="E20567" t="s">
        <v>13</v>
      </c>
      <c r="F20567" t="s">
        <v>13</v>
      </c>
      <c r="G20567" t="s">
        <v>60739</v>
      </c>
      <c r="H20567" s="3" t="s">
        <v>60740</v>
      </c>
      <c r="I20567" t="s">
        <v>106</v>
      </c>
      <c r="J20567" t="s">
        <v>21790</v>
      </c>
    </row>
    <row r="20568" spans="1:10" ht="16" x14ac:dyDescent="0.2">
      <c r="A20568" t="s">
        <v>60741</v>
      </c>
      <c r="B20568" t="s">
        <v>60747</v>
      </c>
      <c r="C20568" t="s">
        <v>60748</v>
      </c>
      <c r="D20568">
        <v>2</v>
      </c>
      <c r="E20568" t="s">
        <v>13</v>
      </c>
      <c r="F20568" t="s">
        <v>13</v>
      </c>
      <c r="G20568" t="s">
        <v>60739</v>
      </c>
      <c r="H20568" s="3" t="s">
        <v>60740</v>
      </c>
      <c r="I20568" t="s">
        <v>106</v>
      </c>
      <c r="J20568" t="s">
        <v>60744</v>
      </c>
    </row>
    <row r="20569" spans="1:10" ht="16" x14ac:dyDescent="0.2">
      <c r="A20569" t="s">
        <v>21786</v>
      </c>
      <c r="B20569" t="s">
        <v>60749</v>
      </c>
      <c r="C20569" t="s">
        <v>60750</v>
      </c>
      <c r="D20569">
        <v>1</v>
      </c>
      <c r="E20569" t="s">
        <v>13</v>
      </c>
      <c r="F20569" t="s">
        <v>13</v>
      </c>
      <c r="G20569" t="s">
        <v>60739</v>
      </c>
      <c r="H20569" s="3" t="s">
        <v>60740</v>
      </c>
      <c r="I20569" t="s">
        <v>106</v>
      </c>
      <c r="J20569" t="s">
        <v>21790</v>
      </c>
    </row>
    <row r="20570" spans="1:10" ht="16" x14ac:dyDescent="0.2">
      <c r="A20570" t="s">
        <v>19295</v>
      </c>
      <c r="B20570" t="s">
        <v>60751</v>
      </c>
      <c r="C20570" t="s">
        <v>60752</v>
      </c>
      <c r="D20570">
        <v>2</v>
      </c>
      <c r="E20570" t="s">
        <v>13</v>
      </c>
      <c r="F20570" t="s">
        <v>13</v>
      </c>
      <c r="G20570" t="s">
        <v>60739</v>
      </c>
      <c r="H20570" s="3" t="s">
        <v>60740</v>
      </c>
      <c r="I20570" t="s">
        <v>106</v>
      </c>
      <c r="J20570" t="s">
        <v>19300</v>
      </c>
    </row>
    <row r="20571" spans="1:10" ht="16" x14ac:dyDescent="0.2">
      <c r="A20571" t="s">
        <v>60741</v>
      </c>
      <c r="B20571" t="s">
        <v>60753</v>
      </c>
      <c r="C20571" t="s">
        <v>60754</v>
      </c>
      <c r="D20571">
        <v>1</v>
      </c>
      <c r="E20571" t="s">
        <v>13</v>
      </c>
      <c r="F20571" t="s">
        <v>13</v>
      </c>
      <c r="G20571" t="s">
        <v>60739</v>
      </c>
      <c r="H20571" s="3" t="s">
        <v>60740</v>
      </c>
      <c r="I20571" t="s">
        <v>106</v>
      </c>
      <c r="J20571" t="s">
        <v>60744</v>
      </c>
    </row>
    <row r="20572" spans="1:10" ht="16" x14ac:dyDescent="0.2">
      <c r="A20572" t="s">
        <v>60741</v>
      </c>
      <c r="B20572" t="s">
        <v>60755</v>
      </c>
      <c r="C20572" t="s">
        <v>60756</v>
      </c>
      <c r="D20572">
        <v>5</v>
      </c>
      <c r="E20572" t="s">
        <v>13</v>
      </c>
      <c r="F20572" t="s">
        <v>13</v>
      </c>
      <c r="G20572" t="s">
        <v>60739</v>
      </c>
      <c r="H20572" s="3" t="s">
        <v>60740</v>
      </c>
      <c r="I20572" t="s">
        <v>106</v>
      </c>
      <c r="J20572" t="s">
        <v>60744</v>
      </c>
    </row>
    <row r="20573" spans="1:10" ht="16" x14ac:dyDescent="0.2">
      <c r="A20573" t="s">
        <v>60741</v>
      </c>
      <c r="B20573" t="s">
        <v>60757</v>
      </c>
      <c r="C20573" t="s">
        <v>60758</v>
      </c>
      <c r="D20573">
        <v>4</v>
      </c>
      <c r="E20573" t="s">
        <v>13</v>
      </c>
      <c r="F20573" t="s">
        <v>13</v>
      </c>
      <c r="G20573" t="s">
        <v>60739</v>
      </c>
      <c r="H20573" s="3" t="s">
        <v>60740</v>
      </c>
      <c r="I20573" t="s">
        <v>106</v>
      </c>
      <c r="J20573" t="s">
        <v>60744</v>
      </c>
    </row>
    <row r="20574" spans="1:10" ht="16" x14ac:dyDescent="0.2">
      <c r="A20574" t="s">
        <v>19129</v>
      </c>
      <c r="B20574" t="s">
        <v>60759</v>
      </c>
      <c r="C20574" t="s">
        <v>60760</v>
      </c>
      <c r="D20574">
        <v>5</v>
      </c>
      <c r="E20574" t="s">
        <v>13</v>
      </c>
      <c r="F20574" t="s">
        <v>13</v>
      </c>
      <c r="G20574" t="s">
        <v>60761</v>
      </c>
      <c r="H20574" s="3" t="s">
        <v>60762</v>
      </c>
      <c r="I20574" t="s">
        <v>106</v>
      </c>
      <c r="J20574" t="s">
        <v>19134</v>
      </c>
    </row>
    <row r="20575" spans="1:10" ht="16" x14ac:dyDescent="0.2">
      <c r="A20575" t="s">
        <v>40407</v>
      </c>
      <c r="B20575" t="s">
        <v>60763</v>
      </c>
      <c r="C20575" t="s">
        <v>60764</v>
      </c>
      <c r="D20575">
        <v>3</v>
      </c>
      <c r="E20575" t="s">
        <v>13</v>
      </c>
      <c r="F20575" t="s">
        <v>13</v>
      </c>
      <c r="G20575" t="s">
        <v>60761</v>
      </c>
      <c r="H20575" s="3" t="s">
        <v>60762</v>
      </c>
      <c r="I20575" t="s">
        <v>106</v>
      </c>
      <c r="J20575" t="s">
        <v>40412</v>
      </c>
    </row>
    <row r="20576" spans="1:10" ht="16" x14ac:dyDescent="0.2">
      <c r="A20576" t="s">
        <v>40407</v>
      </c>
      <c r="B20576" t="s">
        <v>60765</v>
      </c>
      <c r="C20576" t="s">
        <v>60766</v>
      </c>
      <c r="D20576">
        <v>2</v>
      </c>
      <c r="E20576" t="s">
        <v>13</v>
      </c>
      <c r="F20576" t="s">
        <v>13</v>
      </c>
      <c r="G20576" t="s">
        <v>60761</v>
      </c>
      <c r="H20576" s="3" t="s">
        <v>60762</v>
      </c>
      <c r="I20576" t="s">
        <v>106</v>
      </c>
      <c r="J20576" t="s">
        <v>40412</v>
      </c>
    </row>
    <row r="20577" spans="1:10" ht="16" x14ac:dyDescent="0.2">
      <c r="A20577" t="s">
        <v>40407</v>
      </c>
      <c r="B20577" t="s">
        <v>60767</v>
      </c>
      <c r="C20577" t="s">
        <v>60768</v>
      </c>
      <c r="D20577">
        <v>4</v>
      </c>
      <c r="E20577" t="s">
        <v>13</v>
      </c>
      <c r="F20577" t="s">
        <v>13</v>
      </c>
      <c r="G20577" t="s">
        <v>60761</v>
      </c>
      <c r="H20577" s="3" t="s">
        <v>60762</v>
      </c>
      <c r="I20577" t="s">
        <v>106</v>
      </c>
      <c r="J20577" t="s">
        <v>40412</v>
      </c>
    </row>
    <row r="20578" spans="1:10" ht="16" x14ac:dyDescent="0.2">
      <c r="A20578" t="s">
        <v>40407</v>
      </c>
      <c r="B20578" t="s">
        <v>60769</v>
      </c>
      <c r="C20578" t="s">
        <v>60770</v>
      </c>
      <c r="D20578">
        <v>1</v>
      </c>
      <c r="E20578" t="s">
        <v>13</v>
      </c>
      <c r="F20578" t="s">
        <v>13</v>
      </c>
      <c r="G20578" t="s">
        <v>60761</v>
      </c>
      <c r="H20578" s="3" t="s">
        <v>60762</v>
      </c>
      <c r="I20578" t="s">
        <v>106</v>
      </c>
      <c r="J20578" t="s">
        <v>40412</v>
      </c>
    </row>
    <row r="20579" spans="1:10" ht="16" x14ac:dyDescent="0.2">
      <c r="A20579" t="s">
        <v>46780</v>
      </c>
      <c r="B20579" t="s">
        <v>60771</v>
      </c>
      <c r="C20579" t="s">
        <v>60772</v>
      </c>
      <c r="D20579">
        <v>1</v>
      </c>
      <c r="E20579" t="s">
        <v>13</v>
      </c>
      <c r="F20579" t="s">
        <v>13</v>
      </c>
      <c r="G20579" t="s">
        <v>60773</v>
      </c>
      <c r="H20579" s="3" t="s">
        <v>60774</v>
      </c>
      <c r="I20579" t="s">
        <v>106</v>
      </c>
      <c r="J20579" t="s">
        <v>46783</v>
      </c>
    </row>
    <row r="20580" spans="1:10" ht="16" x14ac:dyDescent="0.2">
      <c r="A20580" t="s">
        <v>60775</v>
      </c>
      <c r="B20580" t="s">
        <v>60776</v>
      </c>
      <c r="C20580" t="s">
        <v>60777</v>
      </c>
      <c r="D20580">
        <v>3</v>
      </c>
      <c r="E20580" t="s">
        <v>13</v>
      </c>
      <c r="F20580" t="s">
        <v>13</v>
      </c>
      <c r="G20580" t="s">
        <v>60773</v>
      </c>
      <c r="H20580" s="3" t="s">
        <v>60778</v>
      </c>
      <c r="I20580" t="s">
        <v>106</v>
      </c>
      <c r="J20580" t="s">
        <v>60779</v>
      </c>
    </row>
    <row r="20581" spans="1:10" ht="16" x14ac:dyDescent="0.2">
      <c r="A20581" t="s">
        <v>60780</v>
      </c>
      <c r="B20581" t="s">
        <v>60781</v>
      </c>
      <c r="C20581" t="s">
        <v>60782</v>
      </c>
      <c r="D20581">
        <v>2</v>
      </c>
      <c r="E20581" t="s">
        <v>13</v>
      </c>
      <c r="F20581" t="s">
        <v>13</v>
      </c>
      <c r="G20581" t="s">
        <v>60773</v>
      </c>
      <c r="H20581" s="3" t="s">
        <v>60783</v>
      </c>
      <c r="I20581" t="s">
        <v>106</v>
      </c>
      <c r="J20581" t="s">
        <v>60784</v>
      </c>
    </row>
    <row r="20582" spans="1:10" ht="16" x14ac:dyDescent="0.2">
      <c r="A20582" t="s">
        <v>60785</v>
      </c>
      <c r="B20582" t="s">
        <v>60786</v>
      </c>
      <c r="C20582" t="s">
        <v>60787</v>
      </c>
      <c r="D20582">
        <v>2</v>
      </c>
      <c r="E20582" t="s">
        <v>13</v>
      </c>
      <c r="F20582" t="s">
        <v>13</v>
      </c>
      <c r="G20582" t="s">
        <v>60773</v>
      </c>
      <c r="H20582" s="3" t="s">
        <v>60788</v>
      </c>
      <c r="I20582" t="s">
        <v>106</v>
      </c>
      <c r="J20582" t="s">
        <v>60789</v>
      </c>
    </row>
    <row r="20583" spans="1:10" ht="16" x14ac:dyDescent="0.2">
      <c r="A20583" t="s">
        <v>60790</v>
      </c>
      <c r="B20583" t="s">
        <v>60771</v>
      </c>
      <c r="C20583" t="s">
        <v>60772</v>
      </c>
      <c r="D20583">
        <v>1</v>
      </c>
      <c r="E20583" t="s">
        <v>13</v>
      </c>
      <c r="F20583" t="s">
        <v>13</v>
      </c>
      <c r="G20583" t="s">
        <v>60773</v>
      </c>
      <c r="H20583" s="3" t="s">
        <v>60788</v>
      </c>
      <c r="I20583" t="s">
        <v>106</v>
      </c>
      <c r="J20583" t="s">
        <v>60791</v>
      </c>
    </row>
    <row r="20584" spans="1:10" ht="16" x14ac:dyDescent="0.2">
      <c r="A20584" t="s">
        <v>41821</v>
      </c>
      <c r="B20584" t="s">
        <v>60792</v>
      </c>
      <c r="C20584" t="s">
        <v>60793</v>
      </c>
      <c r="D20584">
        <v>4</v>
      </c>
      <c r="E20584" t="s">
        <v>13</v>
      </c>
      <c r="F20584" t="s">
        <v>13</v>
      </c>
      <c r="G20584" t="s">
        <v>60773</v>
      </c>
      <c r="H20584" s="3" t="s">
        <v>60794</v>
      </c>
      <c r="I20584" t="s">
        <v>106</v>
      </c>
      <c r="J20584" t="s">
        <v>41826</v>
      </c>
    </row>
    <row r="20585" spans="1:10" ht="16" x14ac:dyDescent="0.2">
      <c r="A20585" t="s">
        <v>60790</v>
      </c>
      <c r="B20585" t="s">
        <v>60795</v>
      </c>
      <c r="C20585" t="s">
        <v>60796</v>
      </c>
      <c r="D20585">
        <v>2</v>
      </c>
      <c r="E20585" t="s">
        <v>13</v>
      </c>
      <c r="F20585" t="s">
        <v>13</v>
      </c>
      <c r="G20585" t="s">
        <v>60773</v>
      </c>
      <c r="H20585" s="3" t="s">
        <v>60783</v>
      </c>
      <c r="I20585" t="s">
        <v>106</v>
      </c>
      <c r="J20585" t="s">
        <v>60791</v>
      </c>
    </row>
    <row r="20586" spans="1:10" ht="16" x14ac:dyDescent="0.2">
      <c r="A20586" t="s">
        <v>60797</v>
      </c>
      <c r="B20586" t="s">
        <v>60798</v>
      </c>
      <c r="C20586" t="s">
        <v>60799</v>
      </c>
      <c r="D20586">
        <v>3</v>
      </c>
      <c r="E20586" t="s">
        <v>13</v>
      </c>
      <c r="F20586" t="s">
        <v>13</v>
      </c>
      <c r="G20586" t="s">
        <v>60773</v>
      </c>
      <c r="H20586" s="3" t="s">
        <v>60774</v>
      </c>
      <c r="I20586" t="s">
        <v>106</v>
      </c>
      <c r="J20586" t="s">
        <v>60800</v>
      </c>
    </row>
    <row r="20587" spans="1:10" ht="16" x14ac:dyDescent="0.2">
      <c r="A20587" t="s">
        <v>60801</v>
      </c>
      <c r="B20587" t="s">
        <v>60802</v>
      </c>
      <c r="C20587" t="s">
        <v>60803</v>
      </c>
      <c r="D20587">
        <v>1</v>
      </c>
      <c r="E20587" t="s">
        <v>13</v>
      </c>
      <c r="F20587" t="s">
        <v>13</v>
      </c>
      <c r="G20587" t="s">
        <v>60773</v>
      </c>
      <c r="H20587" s="3" t="s">
        <v>60788</v>
      </c>
      <c r="I20587" t="s">
        <v>106</v>
      </c>
      <c r="J20587" t="s">
        <v>60804</v>
      </c>
    </row>
    <row r="20588" spans="1:10" ht="16" x14ac:dyDescent="0.2">
      <c r="A20588" t="s">
        <v>60785</v>
      </c>
      <c r="B20588" t="s">
        <v>60771</v>
      </c>
      <c r="C20588" t="s">
        <v>60772</v>
      </c>
      <c r="D20588">
        <v>1</v>
      </c>
      <c r="E20588" t="s">
        <v>13</v>
      </c>
      <c r="F20588" t="s">
        <v>13</v>
      </c>
      <c r="G20588" t="s">
        <v>60773</v>
      </c>
      <c r="H20588" s="3" t="s">
        <v>60788</v>
      </c>
      <c r="I20588" t="s">
        <v>106</v>
      </c>
      <c r="J20588" t="s">
        <v>60789</v>
      </c>
    </row>
    <row r="20589" spans="1:10" ht="16" x14ac:dyDescent="0.2">
      <c r="A20589" t="s">
        <v>60801</v>
      </c>
      <c r="B20589" t="s">
        <v>60776</v>
      </c>
      <c r="C20589" t="s">
        <v>60777</v>
      </c>
      <c r="D20589">
        <v>2</v>
      </c>
      <c r="E20589" t="s">
        <v>13</v>
      </c>
      <c r="F20589" t="s">
        <v>13</v>
      </c>
      <c r="G20589" t="s">
        <v>60773</v>
      </c>
      <c r="H20589" s="3" t="s">
        <v>60788</v>
      </c>
      <c r="I20589" t="s">
        <v>106</v>
      </c>
      <c r="J20589" t="s">
        <v>60804</v>
      </c>
    </row>
    <row r="20590" spans="1:10" ht="16" x14ac:dyDescent="0.2">
      <c r="A20590" t="s">
        <v>60805</v>
      </c>
      <c r="B20590" t="s">
        <v>60806</v>
      </c>
      <c r="C20590" t="s">
        <v>60807</v>
      </c>
      <c r="D20590">
        <v>2</v>
      </c>
      <c r="E20590" t="s">
        <v>13</v>
      </c>
      <c r="F20590" t="s">
        <v>13</v>
      </c>
      <c r="G20590" t="s">
        <v>60773</v>
      </c>
      <c r="H20590" s="3" t="s">
        <v>60788</v>
      </c>
      <c r="I20590" t="s">
        <v>106</v>
      </c>
      <c r="J20590" t="s">
        <v>60808</v>
      </c>
    </row>
    <row r="20591" spans="1:10" ht="16" x14ac:dyDescent="0.2">
      <c r="A20591" t="s">
        <v>60780</v>
      </c>
      <c r="B20591" t="s">
        <v>60809</v>
      </c>
      <c r="C20591" t="s">
        <v>60810</v>
      </c>
      <c r="D20591">
        <v>1</v>
      </c>
      <c r="E20591" t="s">
        <v>13</v>
      </c>
      <c r="F20591" t="s">
        <v>13</v>
      </c>
      <c r="G20591" t="s">
        <v>60773</v>
      </c>
      <c r="H20591" s="3" t="s">
        <v>60783</v>
      </c>
      <c r="I20591" t="s">
        <v>106</v>
      </c>
      <c r="J20591" t="s">
        <v>60784</v>
      </c>
    </row>
    <row r="20592" spans="1:10" ht="16" x14ac:dyDescent="0.2">
      <c r="A20592" t="s">
        <v>60797</v>
      </c>
      <c r="B20592" t="s">
        <v>60811</v>
      </c>
      <c r="C20592" t="s">
        <v>60812</v>
      </c>
      <c r="D20592">
        <v>2</v>
      </c>
      <c r="E20592" t="s">
        <v>13</v>
      </c>
      <c r="F20592" t="s">
        <v>13</v>
      </c>
      <c r="G20592" t="s">
        <v>60773</v>
      </c>
      <c r="H20592" s="3" t="s">
        <v>60774</v>
      </c>
      <c r="I20592" t="s">
        <v>106</v>
      </c>
      <c r="J20592" t="s">
        <v>60800</v>
      </c>
    </row>
    <row r="20593" spans="1:10" ht="16" x14ac:dyDescent="0.2">
      <c r="A20593" t="s">
        <v>46780</v>
      </c>
      <c r="B20593" t="s">
        <v>60813</v>
      </c>
      <c r="C20593" t="s">
        <v>60814</v>
      </c>
      <c r="D20593">
        <v>2</v>
      </c>
      <c r="E20593" t="s">
        <v>13</v>
      </c>
      <c r="F20593" t="s">
        <v>13</v>
      </c>
      <c r="G20593" t="s">
        <v>60773</v>
      </c>
      <c r="H20593" s="3" t="s">
        <v>60774</v>
      </c>
      <c r="I20593" t="s">
        <v>106</v>
      </c>
      <c r="J20593" t="s">
        <v>46783</v>
      </c>
    </row>
    <row r="20594" spans="1:10" ht="16" x14ac:dyDescent="0.2">
      <c r="A20594" t="s">
        <v>41821</v>
      </c>
      <c r="B20594" t="s">
        <v>60815</v>
      </c>
      <c r="C20594" t="s">
        <v>60816</v>
      </c>
      <c r="D20594">
        <v>1</v>
      </c>
      <c r="E20594" t="s">
        <v>13</v>
      </c>
      <c r="F20594" t="s">
        <v>13</v>
      </c>
      <c r="G20594" t="s">
        <v>60773</v>
      </c>
      <c r="H20594" s="3" t="s">
        <v>60794</v>
      </c>
      <c r="I20594" t="s">
        <v>106</v>
      </c>
      <c r="J20594" t="s">
        <v>41826</v>
      </c>
    </row>
    <row r="20595" spans="1:10" ht="16" x14ac:dyDescent="0.2">
      <c r="A20595" t="s">
        <v>60775</v>
      </c>
      <c r="B20595" t="s">
        <v>60771</v>
      </c>
      <c r="C20595" t="s">
        <v>60772</v>
      </c>
      <c r="D20595">
        <v>2</v>
      </c>
      <c r="E20595" t="s">
        <v>13</v>
      </c>
      <c r="F20595" t="s">
        <v>13</v>
      </c>
      <c r="G20595" t="s">
        <v>60773</v>
      </c>
      <c r="H20595" s="3" t="s">
        <v>60778</v>
      </c>
      <c r="I20595" t="s">
        <v>106</v>
      </c>
      <c r="J20595" t="s">
        <v>60779</v>
      </c>
    </row>
    <row r="20596" spans="1:10" ht="16" x14ac:dyDescent="0.2">
      <c r="A20596" t="s">
        <v>60805</v>
      </c>
      <c r="B20596" t="s">
        <v>60771</v>
      </c>
      <c r="C20596" t="s">
        <v>60772</v>
      </c>
      <c r="D20596">
        <v>1</v>
      </c>
      <c r="E20596" t="s">
        <v>13</v>
      </c>
      <c r="F20596" t="s">
        <v>13</v>
      </c>
      <c r="G20596" t="s">
        <v>60773</v>
      </c>
      <c r="H20596" s="3" t="s">
        <v>60788</v>
      </c>
      <c r="I20596" t="s">
        <v>106</v>
      </c>
      <c r="J20596" t="s">
        <v>60808</v>
      </c>
    </row>
    <row r="20597" spans="1:10" ht="16" x14ac:dyDescent="0.2">
      <c r="A20597" t="s">
        <v>60775</v>
      </c>
      <c r="B20597" t="s">
        <v>60817</v>
      </c>
      <c r="C20597" t="s">
        <v>60818</v>
      </c>
      <c r="D20597">
        <v>4</v>
      </c>
      <c r="E20597" t="s">
        <v>13</v>
      </c>
      <c r="F20597" t="s">
        <v>13</v>
      </c>
      <c r="G20597" t="s">
        <v>60773</v>
      </c>
      <c r="H20597" s="3" t="s">
        <v>60778</v>
      </c>
      <c r="I20597" t="s">
        <v>106</v>
      </c>
      <c r="J20597" t="s">
        <v>60779</v>
      </c>
    </row>
    <row r="20598" spans="1:10" ht="16" x14ac:dyDescent="0.2">
      <c r="A20598" t="s">
        <v>60780</v>
      </c>
      <c r="B20598" t="s">
        <v>60819</v>
      </c>
      <c r="C20598" t="s">
        <v>60820</v>
      </c>
      <c r="D20598">
        <v>3</v>
      </c>
      <c r="E20598" t="s">
        <v>13</v>
      </c>
      <c r="F20598" t="s">
        <v>13</v>
      </c>
      <c r="G20598" t="s">
        <v>60773</v>
      </c>
      <c r="H20598" s="3" t="s">
        <v>60783</v>
      </c>
      <c r="I20598" t="s">
        <v>106</v>
      </c>
      <c r="J20598" t="s">
        <v>60784</v>
      </c>
    </row>
    <row r="20599" spans="1:10" ht="16" x14ac:dyDescent="0.2">
      <c r="A20599" t="s">
        <v>60797</v>
      </c>
      <c r="B20599" t="s">
        <v>60821</v>
      </c>
      <c r="C20599" t="s">
        <v>60822</v>
      </c>
      <c r="D20599">
        <v>1</v>
      </c>
      <c r="E20599" t="s">
        <v>13</v>
      </c>
      <c r="F20599" t="s">
        <v>13</v>
      </c>
      <c r="G20599" t="s">
        <v>60773</v>
      </c>
      <c r="H20599" s="3" t="s">
        <v>60774</v>
      </c>
      <c r="I20599" t="s">
        <v>106</v>
      </c>
      <c r="J20599" t="s">
        <v>60800</v>
      </c>
    </row>
    <row r="20600" spans="1:10" ht="16" x14ac:dyDescent="0.2">
      <c r="A20600" t="s">
        <v>20965</v>
      </c>
      <c r="B20600" t="s">
        <v>60823</v>
      </c>
      <c r="C20600" t="s">
        <v>60824</v>
      </c>
      <c r="D20600">
        <v>1</v>
      </c>
      <c r="E20600" t="s">
        <v>13</v>
      </c>
      <c r="F20600" t="s">
        <v>13</v>
      </c>
      <c r="G20600" t="s">
        <v>60773</v>
      </c>
      <c r="H20600" s="3" t="s">
        <v>60774</v>
      </c>
      <c r="I20600" t="s">
        <v>106</v>
      </c>
      <c r="J20600" t="s">
        <v>20970</v>
      </c>
    </row>
    <row r="20601" spans="1:10" ht="16" x14ac:dyDescent="0.2">
      <c r="A20601" t="s">
        <v>60825</v>
      </c>
      <c r="B20601" t="s">
        <v>60826</v>
      </c>
      <c r="C20601" t="s">
        <v>60827</v>
      </c>
      <c r="D20601">
        <v>2</v>
      </c>
      <c r="E20601" t="s">
        <v>13</v>
      </c>
      <c r="F20601" t="s">
        <v>13</v>
      </c>
      <c r="G20601" t="s">
        <v>60773</v>
      </c>
      <c r="H20601" s="3" t="s">
        <v>60783</v>
      </c>
      <c r="I20601" t="s">
        <v>106</v>
      </c>
      <c r="J20601" t="s">
        <v>60828</v>
      </c>
    </row>
    <row r="20602" spans="1:10" ht="16" x14ac:dyDescent="0.2">
      <c r="A20602" t="s">
        <v>60775</v>
      </c>
      <c r="B20602" t="s">
        <v>60829</v>
      </c>
      <c r="C20602" t="s">
        <v>60830</v>
      </c>
      <c r="D20602">
        <v>1</v>
      </c>
      <c r="E20602" t="s">
        <v>13</v>
      </c>
      <c r="F20602" t="s">
        <v>13</v>
      </c>
      <c r="G20602" t="s">
        <v>60773</v>
      </c>
      <c r="H20602" s="3" t="s">
        <v>60778</v>
      </c>
      <c r="I20602" t="s">
        <v>106</v>
      </c>
      <c r="J20602" t="s">
        <v>60779</v>
      </c>
    </row>
    <row r="20603" spans="1:10" ht="16" x14ac:dyDescent="0.2">
      <c r="A20603" t="s">
        <v>60825</v>
      </c>
      <c r="B20603" t="s">
        <v>60831</v>
      </c>
      <c r="C20603" t="s">
        <v>60832</v>
      </c>
      <c r="D20603">
        <v>1</v>
      </c>
      <c r="E20603" t="s">
        <v>13</v>
      </c>
      <c r="F20603" t="s">
        <v>13</v>
      </c>
      <c r="G20603" t="s">
        <v>60773</v>
      </c>
      <c r="H20603" s="3" t="s">
        <v>60783</v>
      </c>
      <c r="I20603" t="s">
        <v>106</v>
      </c>
      <c r="J20603" t="s">
        <v>60828</v>
      </c>
    </row>
    <row r="20604" spans="1:10" ht="16" x14ac:dyDescent="0.2">
      <c r="A20604" t="s">
        <v>60833</v>
      </c>
      <c r="B20604" t="s">
        <v>60834</v>
      </c>
      <c r="C20604" t="s">
        <v>60835</v>
      </c>
      <c r="D20604">
        <v>1</v>
      </c>
      <c r="E20604" t="s">
        <v>13</v>
      </c>
      <c r="F20604" t="s">
        <v>13</v>
      </c>
      <c r="G20604" t="s">
        <v>60836</v>
      </c>
      <c r="H20604" s="3" t="s">
        <v>60837</v>
      </c>
      <c r="I20604" t="s">
        <v>106</v>
      </c>
      <c r="J20604" t="s">
        <v>60838</v>
      </c>
    </row>
    <row r="20605" spans="1:10" ht="16" x14ac:dyDescent="0.2">
      <c r="A20605" t="s">
        <v>50773</v>
      </c>
      <c r="B20605" t="s">
        <v>60839</v>
      </c>
      <c r="C20605" t="s">
        <v>60840</v>
      </c>
      <c r="D20605">
        <v>5</v>
      </c>
      <c r="E20605" t="s">
        <v>13</v>
      </c>
      <c r="F20605" t="s">
        <v>13</v>
      </c>
      <c r="G20605" t="s">
        <v>60841</v>
      </c>
      <c r="H20605" s="3" t="s">
        <v>60842</v>
      </c>
      <c r="I20605" t="s">
        <v>106</v>
      </c>
      <c r="J20605" t="s">
        <v>50776</v>
      </c>
    </row>
    <row r="20606" spans="1:10" ht="16" x14ac:dyDescent="0.2">
      <c r="A20606" t="s">
        <v>29221</v>
      </c>
      <c r="B20606" t="s">
        <v>60843</v>
      </c>
      <c r="C20606" t="s">
        <v>60844</v>
      </c>
      <c r="D20606">
        <v>1</v>
      </c>
      <c r="E20606" t="s">
        <v>13</v>
      </c>
      <c r="F20606" t="s">
        <v>13</v>
      </c>
      <c r="G20606" t="s">
        <v>60845</v>
      </c>
      <c r="H20606" s="3" t="s">
        <v>60846</v>
      </c>
      <c r="I20606" t="s">
        <v>106</v>
      </c>
      <c r="J20606" t="s">
        <v>29226</v>
      </c>
    </row>
    <row r="20607" spans="1:10" ht="16" x14ac:dyDescent="0.2">
      <c r="A20607" t="s">
        <v>29221</v>
      </c>
      <c r="B20607" t="s">
        <v>60847</v>
      </c>
      <c r="C20607" t="s">
        <v>60848</v>
      </c>
      <c r="D20607">
        <v>4</v>
      </c>
      <c r="E20607" t="s">
        <v>13</v>
      </c>
      <c r="F20607" t="s">
        <v>13</v>
      </c>
      <c r="G20607" t="s">
        <v>60845</v>
      </c>
      <c r="H20607" s="3" t="s">
        <v>60846</v>
      </c>
      <c r="I20607" t="s">
        <v>106</v>
      </c>
      <c r="J20607" t="s">
        <v>29226</v>
      </c>
    </row>
    <row r="20608" spans="1:10" ht="16" x14ac:dyDescent="0.2">
      <c r="A20608" t="s">
        <v>29221</v>
      </c>
      <c r="B20608" t="s">
        <v>60849</v>
      </c>
      <c r="C20608" t="s">
        <v>60850</v>
      </c>
      <c r="D20608">
        <v>2</v>
      </c>
      <c r="E20608" t="s">
        <v>13</v>
      </c>
      <c r="F20608" t="s">
        <v>13</v>
      </c>
      <c r="G20608" t="s">
        <v>60845</v>
      </c>
      <c r="H20608" s="3" t="s">
        <v>60846</v>
      </c>
      <c r="I20608" t="s">
        <v>106</v>
      </c>
      <c r="J20608" t="s">
        <v>29226</v>
      </c>
    </row>
    <row r="20609" spans="1:10" ht="16" x14ac:dyDescent="0.2">
      <c r="A20609" t="s">
        <v>60851</v>
      </c>
      <c r="B20609" t="s">
        <v>60852</v>
      </c>
      <c r="C20609" t="s">
        <v>60853</v>
      </c>
      <c r="D20609">
        <v>2</v>
      </c>
      <c r="E20609" t="s">
        <v>13</v>
      </c>
      <c r="F20609" t="s">
        <v>13</v>
      </c>
      <c r="G20609" t="s">
        <v>60854</v>
      </c>
      <c r="H20609" s="3" t="s">
        <v>60855</v>
      </c>
      <c r="I20609" t="s">
        <v>106</v>
      </c>
      <c r="J20609" t="s">
        <v>60856</v>
      </c>
    </row>
    <row r="20610" spans="1:10" ht="16" x14ac:dyDescent="0.2">
      <c r="A20610" t="s">
        <v>60857</v>
      </c>
      <c r="B20610" t="s">
        <v>60858</v>
      </c>
      <c r="C20610" t="s">
        <v>60859</v>
      </c>
      <c r="D20610">
        <v>1</v>
      </c>
      <c r="E20610" t="s">
        <v>13</v>
      </c>
      <c r="F20610" t="s">
        <v>13</v>
      </c>
      <c r="G20610" t="s">
        <v>60854</v>
      </c>
      <c r="H20610" s="3" t="s">
        <v>60860</v>
      </c>
      <c r="I20610" t="s">
        <v>106</v>
      </c>
      <c r="J20610" t="s">
        <v>60861</v>
      </c>
    </row>
    <row r="20611" spans="1:10" ht="16" x14ac:dyDescent="0.2">
      <c r="A20611" t="s">
        <v>60857</v>
      </c>
      <c r="B20611" t="s">
        <v>60862</v>
      </c>
      <c r="C20611" t="s">
        <v>60863</v>
      </c>
      <c r="D20611">
        <v>5</v>
      </c>
      <c r="E20611" t="s">
        <v>13</v>
      </c>
      <c r="F20611" t="s">
        <v>13</v>
      </c>
      <c r="G20611" t="s">
        <v>60854</v>
      </c>
      <c r="H20611" s="3" t="s">
        <v>60860</v>
      </c>
      <c r="I20611" t="s">
        <v>106</v>
      </c>
      <c r="J20611" t="s">
        <v>60861</v>
      </c>
    </row>
    <row r="20612" spans="1:10" ht="16" x14ac:dyDescent="0.2">
      <c r="A20612" t="s">
        <v>60851</v>
      </c>
      <c r="B20612" t="s">
        <v>60864</v>
      </c>
      <c r="C20612" t="s">
        <v>60865</v>
      </c>
      <c r="D20612">
        <v>1</v>
      </c>
      <c r="E20612" t="s">
        <v>13</v>
      </c>
      <c r="F20612" t="s">
        <v>13</v>
      </c>
      <c r="G20612" t="s">
        <v>60854</v>
      </c>
      <c r="H20612" s="3" t="s">
        <v>60855</v>
      </c>
      <c r="I20612" t="s">
        <v>106</v>
      </c>
      <c r="J20612" t="s">
        <v>60856</v>
      </c>
    </row>
    <row r="20613" spans="1:10" ht="16" x14ac:dyDescent="0.2">
      <c r="A20613" t="s">
        <v>60857</v>
      </c>
      <c r="B20613" t="s">
        <v>60866</v>
      </c>
      <c r="C20613" t="s">
        <v>60867</v>
      </c>
      <c r="D20613">
        <v>2</v>
      </c>
      <c r="E20613" t="s">
        <v>13</v>
      </c>
      <c r="F20613" t="s">
        <v>13</v>
      </c>
      <c r="G20613" t="s">
        <v>60854</v>
      </c>
      <c r="H20613" s="3" t="s">
        <v>60860</v>
      </c>
      <c r="I20613" t="s">
        <v>106</v>
      </c>
      <c r="J20613" t="s">
        <v>60861</v>
      </c>
    </row>
    <row r="20614" spans="1:10" ht="16" x14ac:dyDescent="0.2">
      <c r="A20614" t="s">
        <v>60857</v>
      </c>
      <c r="B20614" t="s">
        <v>60868</v>
      </c>
      <c r="C20614" t="s">
        <v>60869</v>
      </c>
      <c r="D20614">
        <v>3</v>
      </c>
      <c r="E20614" t="s">
        <v>13</v>
      </c>
      <c r="F20614" t="s">
        <v>13</v>
      </c>
      <c r="G20614" t="s">
        <v>60854</v>
      </c>
      <c r="H20614" s="3" t="s">
        <v>60860</v>
      </c>
      <c r="I20614" t="s">
        <v>106</v>
      </c>
      <c r="J20614" t="s">
        <v>60861</v>
      </c>
    </row>
    <row r="20615" spans="1:10" ht="16" x14ac:dyDescent="0.2">
      <c r="A20615" t="s">
        <v>60851</v>
      </c>
      <c r="B20615" t="s">
        <v>60870</v>
      </c>
      <c r="C20615" t="s">
        <v>60871</v>
      </c>
      <c r="D20615">
        <v>3</v>
      </c>
      <c r="E20615" t="s">
        <v>13</v>
      </c>
      <c r="F20615" t="s">
        <v>13</v>
      </c>
      <c r="G20615" t="s">
        <v>60854</v>
      </c>
      <c r="H20615" s="3" t="s">
        <v>60855</v>
      </c>
      <c r="I20615" t="s">
        <v>106</v>
      </c>
      <c r="J20615" t="s">
        <v>60856</v>
      </c>
    </row>
    <row r="20616" spans="1:10" ht="16" x14ac:dyDescent="0.2">
      <c r="A20616" t="s">
        <v>60857</v>
      </c>
      <c r="B20616" t="s">
        <v>60872</v>
      </c>
      <c r="C20616" t="s">
        <v>60873</v>
      </c>
      <c r="D20616">
        <v>4</v>
      </c>
      <c r="E20616" t="s">
        <v>13</v>
      </c>
      <c r="F20616" t="s">
        <v>13</v>
      </c>
      <c r="G20616" t="s">
        <v>60854</v>
      </c>
      <c r="H20616" s="3" t="s">
        <v>60860</v>
      </c>
      <c r="I20616" t="s">
        <v>106</v>
      </c>
      <c r="J20616" t="s">
        <v>60861</v>
      </c>
    </row>
    <row r="20617" spans="1:10" ht="16" x14ac:dyDescent="0.2">
      <c r="A20617" t="s">
        <v>60874</v>
      </c>
      <c r="B20617" t="s">
        <v>60875</v>
      </c>
      <c r="C20617" t="s">
        <v>60876</v>
      </c>
      <c r="D20617">
        <v>4</v>
      </c>
      <c r="E20617" t="s">
        <v>13</v>
      </c>
      <c r="F20617" t="s">
        <v>13</v>
      </c>
      <c r="G20617" t="s">
        <v>60854</v>
      </c>
      <c r="H20617" s="3" t="s">
        <v>60877</v>
      </c>
      <c r="I20617" t="s">
        <v>106</v>
      </c>
      <c r="J20617" t="s">
        <v>60878</v>
      </c>
    </row>
    <row r="20618" spans="1:10" ht="16" x14ac:dyDescent="0.2">
      <c r="A20618" t="s">
        <v>60879</v>
      </c>
      <c r="B20618" t="s">
        <v>60880</v>
      </c>
      <c r="C20618" t="s">
        <v>60881</v>
      </c>
      <c r="D20618">
        <v>1</v>
      </c>
      <c r="E20618" t="s">
        <v>13</v>
      </c>
      <c r="F20618" t="s">
        <v>13</v>
      </c>
      <c r="G20618" t="s">
        <v>60882</v>
      </c>
      <c r="H20618" s="3" t="s">
        <v>60883</v>
      </c>
      <c r="I20618" t="s">
        <v>106</v>
      </c>
      <c r="J20618" t="s">
        <v>60884</v>
      </c>
    </row>
    <row r="20619" spans="1:10" ht="16" x14ac:dyDescent="0.2">
      <c r="A20619" t="s">
        <v>60270</v>
      </c>
      <c r="B20619" t="s">
        <v>60885</v>
      </c>
      <c r="C20619" t="s">
        <v>60886</v>
      </c>
      <c r="D20619">
        <v>5</v>
      </c>
      <c r="E20619" t="s">
        <v>13</v>
      </c>
      <c r="F20619" t="s">
        <v>13</v>
      </c>
      <c r="G20619" t="s">
        <v>60882</v>
      </c>
      <c r="H20619" s="3" t="s">
        <v>60887</v>
      </c>
      <c r="I20619" t="s">
        <v>106</v>
      </c>
      <c r="J20619" t="s">
        <v>60275</v>
      </c>
    </row>
    <row r="20620" spans="1:10" ht="16" x14ac:dyDescent="0.2">
      <c r="A20620" t="s">
        <v>60879</v>
      </c>
      <c r="B20620" t="s">
        <v>60888</v>
      </c>
      <c r="C20620" t="s">
        <v>60889</v>
      </c>
      <c r="D20620">
        <v>2</v>
      </c>
      <c r="E20620" t="s">
        <v>13</v>
      </c>
      <c r="F20620" t="s">
        <v>13</v>
      </c>
      <c r="G20620" t="s">
        <v>60882</v>
      </c>
      <c r="H20620" s="3" t="s">
        <v>60883</v>
      </c>
      <c r="I20620" t="s">
        <v>106</v>
      </c>
      <c r="J20620" t="s">
        <v>60884</v>
      </c>
    </row>
    <row r="20621" spans="1:10" ht="16" x14ac:dyDescent="0.2">
      <c r="A20621" t="s">
        <v>60270</v>
      </c>
      <c r="B20621" t="s">
        <v>60890</v>
      </c>
      <c r="C20621" t="s">
        <v>60891</v>
      </c>
      <c r="D20621">
        <v>4</v>
      </c>
      <c r="E20621" t="s">
        <v>13</v>
      </c>
      <c r="F20621" t="s">
        <v>13</v>
      </c>
      <c r="G20621" t="s">
        <v>60882</v>
      </c>
      <c r="H20621" s="3" t="s">
        <v>60887</v>
      </c>
      <c r="I20621" t="s">
        <v>106</v>
      </c>
      <c r="J20621" t="s">
        <v>60275</v>
      </c>
    </row>
    <row r="20622" spans="1:10" ht="16" x14ac:dyDescent="0.2">
      <c r="A20622" t="s">
        <v>60879</v>
      </c>
      <c r="B20622" t="s">
        <v>60892</v>
      </c>
      <c r="C20622" t="s">
        <v>60893</v>
      </c>
      <c r="D20622">
        <v>4</v>
      </c>
      <c r="E20622" t="s">
        <v>13</v>
      </c>
      <c r="F20622" t="s">
        <v>13</v>
      </c>
      <c r="G20622" t="s">
        <v>60882</v>
      </c>
      <c r="H20622" s="3" t="s">
        <v>60883</v>
      </c>
      <c r="I20622" t="s">
        <v>106</v>
      </c>
      <c r="J20622" t="s">
        <v>60884</v>
      </c>
    </row>
    <row r="20623" spans="1:10" ht="16" x14ac:dyDescent="0.2">
      <c r="A20623" t="s">
        <v>60894</v>
      </c>
      <c r="B20623" t="s">
        <v>60895</v>
      </c>
      <c r="C20623" t="s">
        <v>60896</v>
      </c>
      <c r="D20623">
        <v>3</v>
      </c>
      <c r="E20623" t="s">
        <v>13</v>
      </c>
      <c r="F20623" t="s">
        <v>13</v>
      </c>
      <c r="G20623" t="s">
        <v>60882</v>
      </c>
      <c r="H20623" s="3" t="s">
        <v>60883</v>
      </c>
      <c r="I20623" t="s">
        <v>106</v>
      </c>
      <c r="J20623" t="s">
        <v>60897</v>
      </c>
    </row>
    <row r="20624" spans="1:10" ht="16" x14ac:dyDescent="0.2">
      <c r="A20624" t="s">
        <v>60898</v>
      </c>
      <c r="B20624" t="s">
        <v>60899</v>
      </c>
      <c r="C20624" t="s">
        <v>60900</v>
      </c>
      <c r="D20624">
        <v>4</v>
      </c>
      <c r="E20624" t="s">
        <v>13</v>
      </c>
      <c r="F20624" t="s">
        <v>13</v>
      </c>
      <c r="G20624" t="s">
        <v>60882</v>
      </c>
      <c r="H20624" s="3" t="s">
        <v>60901</v>
      </c>
      <c r="I20624" t="s">
        <v>106</v>
      </c>
      <c r="J20624" t="s">
        <v>60902</v>
      </c>
    </row>
    <row r="20625" spans="1:10" ht="16" x14ac:dyDescent="0.2">
      <c r="A20625" t="s">
        <v>60894</v>
      </c>
      <c r="B20625" t="s">
        <v>60903</v>
      </c>
      <c r="C20625" t="s">
        <v>60904</v>
      </c>
      <c r="D20625">
        <v>2</v>
      </c>
      <c r="E20625" t="s">
        <v>13</v>
      </c>
      <c r="F20625" t="s">
        <v>13</v>
      </c>
      <c r="G20625" t="s">
        <v>60882</v>
      </c>
      <c r="H20625" s="3" t="s">
        <v>60883</v>
      </c>
      <c r="I20625" t="s">
        <v>106</v>
      </c>
      <c r="J20625" t="s">
        <v>60897</v>
      </c>
    </row>
    <row r="20626" spans="1:10" ht="16" x14ac:dyDescent="0.2">
      <c r="A20626" t="s">
        <v>60894</v>
      </c>
      <c r="B20626" t="s">
        <v>60905</v>
      </c>
      <c r="C20626" t="s">
        <v>60906</v>
      </c>
      <c r="D20626">
        <v>1</v>
      </c>
      <c r="E20626" t="s">
        <v>13</v>
      </c>
      <c r="F20626" t="s">
        <v>13</v>
      </c>
      <c r="G20626" t="s">
        <v>60882</v>
      </c>
      <c r="H20626" s="3" t="s">
        <v>60883</v>
      </c>
      <c r="I20626" t="s">
        <v>106</v>
      </c>
      <c r="J20626" t="s">
        <v>60897</v>
      </c>
    </row>
    <row r="20627" spans="1:10" ht="32" x14ac:dyDescent="0.2">
      <c r="A20627" t="s">
        <v>22999</v>
      </c>
      <c r="B20627" t="s">
        <v>60907</v>
      </c>
      <c r="C20627" t="s">
        <v>60908</v>
      </c>
      <c r="D20627">
        <v>2</v>
      </c>
      <c r="E20627" t="s">
        <v>13</v>
      </c>
      <c r="F20627" t="s">
        <v>13</v>
      </c>
      <c r="G20627" t="s">
        <v>60882</v>
      </c>
      <c r="H20627" s="3" t="s">
        <v>60909</v>
      </c>
      <c r="I20627" t="s">
        <v>106</v>
      </c>
      <c r="J20627" t="s">
        <v>23004</v>
      </c>
    </row>
    <row r="20628" spans="1:10" ht="16" x14ac:dyDescent="0.2">
      <c r="A20628" t="s">
        <v>22999</v>
      </c>
      <c r="B20628" t="s">
        <v>60910</v>
      </c>
      <c r="C20628" t="s">
        <v>60911</v>
      </c>
      <c r="D20628">
        <v>1</v>
      </c>
      <c r="E20628" t="s">
        <v>13</v>
      </c>
      <c r="F20628" t="s">
        <v>13</v>
      </c>
      <c r="G20628" t="s">
        <v>60882</v>
      </c>
      <c r="H20628" s="3" t="s">
        <v>60912</v>
      </c>
      <c r="I20628" t="s">
        <v>106</v>
      </c>
      <c r="J20628" t="s">
        <v>23004</v>
      </c>
    </row>
    <row r="20629" spans="1:10" ht="16" x14ac:dyDescent="0.2">
      <c r="A20629" t="s">
        <v>60622</v>
      </c>
      <c r="B20629" t="s">
        <v>60913</v>
      </c>
      <c r="C20629" t="s">
        <v>60914</v>
      </c>
      <c r="D20629">
        <v>3</v>
      </c>
      <c r="E20629" t="s">
        <v>13</v>
      </c>
      <c r="F20629" t="s">
        <v>13</v>
      </c>
      <c r="G20629" t="s">
        <v>60882</v>
      </c>
      <c r="H20629" s="3" t="s">
        <v>60883</v>
      </c>
      <c r="I20629" t="s">
        <v>106</v>
      </c>
      <c r="J20629" t="s">
        <v>60627</v>
      </c>
    </row>
    <row r="20630" spans="1:10" ht="16" x14ac:dyDescent="0.2">
      <c r="A20630" t="s">
        <v>60898</v>
      </c>
      <c r="B20630" t="s">
        <v>60915</v>
      </c>
      <c r="C20630" t="s">
        <v>60916</v>
      </c>
      <c r="D20630">
        <v>2</v>
      </c>
      <c r="E20630" t="s">
        <v>13</v>
      </c>
      <c r="F20630" t="s">
        <v>13</v>
      </c>
      <c r="G20630" t="s">
        <v>60882</v>
      </c>
      <c r="H20630" s="3" t="s">
        <v>60901</v>
      </c>
      <c r="I20630" t="s">
        <v>106</v>
      </c>
      <c r="J20630" t="s">
        <v>60902</v>
      </c>
    </row>
    <row r="20631" spans="1:10" ht="16" x14ac:dyDescent="0.2">
      <c r="A20631" t="s">
        <v>60270</v>
      </c>
      <c r="B20631" t="s">
        <v>60917</v>
      </c>
      <c r="C20631" t="s">
        <v>60918</v>
      </c>
      <c r="D20631">
        <v>1</v>
      </c>
      <c r="E20631" t="s">
        <v>13</v>
      </c>
      <c r="F20631" t="s">
        <v>13</v>
      </c>
      <c r="G20631" t="s">
        <v>60882</v>
      </c>
      <c r="H20631" s="3" t="s">
        <v>60887</v>
      </c>
      <c r="I20631" t="s">
        <v>106</v>
      </c>
      <c r="J20631" t="s">
        <v>60275</v>
      </c>
    </row>
    <row r="20632" spans="1:10" ht="16" x14ac:dyDescent="0.2">
      <c r="A20632" t="s">
        <v>60894</v>
      </c>
      <c r="B20632" t="s">
        <v>60919</v>
      </c>
      <c r="C20632" t="s">
        <v>60920</v>
      </c>
      <c r="D20632">
        <v>5</v>
      </c>
      <c r="E20632" t="s">
        <v>13</v>
      </c>
      <c r="F20632" t="s">
        <v>13</v>
      </c>
      <c r="G20632" t="s">
        <v>60882</v>
      </c>
      <c r="H20632" s="3" t="s">
        <v>60883</v>
      </c>
      <c r="I20632" t="s">
        <v>106</v>
      </c>
      <c r="J20632" t="s">
        <v>60897</v>
      </c>
    </row>
    <row r="20633" spans="1:10" ht="16" x14ac:dyDescent="0.2">
      <c r="A20633" t="s">
        <v>60898</v>
      </c>
      <c r="B20633" t="s">
        <v>60921</v>
      </c>
      <c r="C20633" t="s">
        <v>60922</v>
      </c>
      <c r="D20633">
        <v>3</v>
      </c>
      <c r="E20633" t="s">
        <v>13</v>
      </c>
      <c r="F20633" t="s">
        <v>13</v>
      </c>
      <c r="G20633" t="s">
        <v>60882</v>
      </c>
      <c r="H20633" s="3" t="s">
        <v>60901</v>
      </c>
      <c r="I20633" t="s">
        <v>106</v>
      </c>
      <c r="J20633" t="s">
        <v>60902</v>
      </c>
    </row>
    <row r="20634" spans="1:10" ht="16" x14ac:dyDescent="0.2">
      <c r="A20634" t="s">
        <v>60923</v>
      </c>
      <c r="B20634" t="s">
        <v>60924</v>
      </c>
      <c r="C20634" t="s">
        <v>60925</v>
      </c>
      <c r="D20634">
        <v>2</v>
      </c>
      <c r="E20634" t="s">
        <v>13</v>
      </c>
      <c r="F20634" t="s">
        <v>13</v>
      </c>
      <c r="G20634" t="s">
        <v>60882</v>
      </c>
      <c r="H20634" s="3" t="s">
        <v>60887</v>
      </c>
      <c r="I20634" t="s">
        <v>106</v>
      </c>
      <c r="J20634" t="s">
        <v>60926</v>
      </c>
    </row>
    <row r="20635" spans="1:10" ht="16" x14ac:dyDescent="0.2">
      <c r="A20635" t="s">
        <v>60927</v>
      </c>
      <c r="B20635" t="s">
        <v>60928</v>
      </c>
      <c r="C20635" t="s">
        <v>60929</v>
      </c>
      <c r="D20635">
        <v>2</v>
      </c>
      <c r="E20635" t="s">
        <v>13</v>
      </c>
      <c r="F20635" t="s">
        <v>13</v>
      </c>
      <c r="G20635" t="s">
        <v>60882</v>
      </c>
      <c r="H20635" s="3" t="s">
        <v>60930</v>
      </c>
      <c r="I20635" t="s">
        <v>106</v>
      </c>
      <c r="J20635" t="s">
        <v>60931</v>
      </c>
    </row>
    <row r="20636" spans="1:10" ht="16" x14ac:dyDescent="0.2">
      <c r="A20636" t="s">
        <v>60932</v>
      </c>
      <c r="B20636" t="s">
        <v>60915</v>
      </c>
      <c r="C20636" t="s">
        <v>60916</v>
      </c>
      <c r="D20636">
        <v>4</v>
      </c>
      <c r="E20636" t="s">
        <v>13</v>
      </c>
      <c r="F20636" t="s">
        <v>13</v>
      </c>
      <c r="G20636" t="s">
        <v>60882</v>
      </c>
      <c r="H20636" s="3" t="s">
        <v>60912</v>
      </c>
      <c r="I20636" t="s">
        <v>106</v>
      </c>
      <c r="J20636" t="s">
        <v>60933</v>
      </c>
    </row>
    <row r="20637" spans="1:10" ht="16" x14ac:dyDescent="0.2">
      <c r="A20637" t="s">
        <v>60898</v>
      </c>
      <c r="B20637" t="s">
        <v>60880</v>
      </c>
      <c r="C20637" t="s">
        <v>60881</v>
      </c>
      <c r="D20637">
        <v>1</v>
      </c>
      <c r="E20637" t="s">
        <v>13</v>
      </c>
      <c r="F20637" t="s">
        <v>13</v>
      </c>
      <c r="G20637" t="s">
        <v>60882</v>
      </c>
      <c r="H20637" s="3" t="s">
        <v>60901</v>
      </c>
      <c r="I20637" t="s">
        <v>106</v>
      </c>
      <c r="J20637" t="s">
        <v>60902</v>
      </c>
    </row>
    <row r="20638" spans="1:10" ht="16" x14ac:dyDescent="0.2">
      <c r="A20638" t="s">
        <v>60932</v>
      </c>
      <c r="B20638" t="s">
        <v>60917</v>
      </c>
      <c r="C20638" t="s">
        <v>60918</v>
      </c>
      <c r="D20638">
        <v>3</v>
      </c>
      <c r="E20638" t="s">
        <v>13</v>
      </c>
      <c r="F20638" t="s">
        <v>13</v>
      </c>
      <c r="G20638" t="s">
        <v>60882</v>
      </c>
      <c r="H20638" s="3" t="s">
        <v>60912</v>
      </c>
      <c r="I20638" t="s">
        <v>106</v>
      </c>
      <c r="J20638" t="s">
        <v>60933</v>
      </c>
    </row>
    <row r="20639" spans="1:10" ht="16" x14ac:dyDescent="0.2">
      <c r="A20639" t="s">
        <v>60932</v>
      </c>
      <c r="B20639" t="s">
        <v>60934</v>
      </c>
      <c r="C20639" t="s">
        <v>60935</v>
      </c>
      <c r="D20639">
        <v>1</v>
      </c>
      <c r="E20639" t="s">
        <v>13</v>
      </c>
      <c r="F20639" t="s">
        <v>13</v>
      </c>
      <c r="G20639" t="s">
        <v>60882</v>
      </c>
      <c r="H20639" s="3" t="s">
        <v>60912</v>
      </c>
      <c r="I20639" t="s">
        <v>106</v>
      </c>
      <c r="J20639" t="s">
        <v>60933</v>
      </c>
    </row>
    <row r="20640" spans="1:10" ht="16" x14ac:dyDescent="0.2">
      <c r="A20640" t="s">
        <v>60894</v>
      </c>
      <c r="B20640" t="s">
        <v>60936</v>
      </c>
      <c r="C20640" t="s">
        <v>60937</v>
      </c>
      <c r="D20640">
        <v>4</v>
      </c>
      <c r="E20640" t="s">
        <v>13</v>
      </c>
      <c r="F20640" t="s">
        <v>13</v>
      </c>
      <c r="G20640" t="s">
        <v>60882</v>
      </c>
      <c r="H20640" s="3" t="s">
        <v>60883</v>
      </c>
      <c r="I20640" t="s">
        <v>106</v>
      </c>
      <c r="J20640" t="s">
        <v>60897</v>
      </c>
    </row>
    <row r="20641" spans="1:10" ht="16" x14ac:dyDescent="0.2">
      <c r="A20641" t="s">
        <v>60879</v>
      </c>
      <c r="B20641" t="s">
        <v>60938</v>
      </c>
      <c r="C20641" t="s">
        <v>60939</v>
      </c>
      <c r="D20641">
        <v>3</v>
      </c>
      <c r="E20641" t="s">
        <v>13</v>
      </c>
      <c r="F20641" t="s">
        <v>13</v>
      </c>
      <c r="G20641" t="s">
        <v>60882</v>
      </c>
      <c r="H20641" s="3" t="s">
        <v>60883</v>
      </c>
      <c r="I20641" t="s">
        <v>106</v>
      </c>
      <c r="J20641" t="s">
        <v>60884</v>
      </c>
    </row>
    <row r="20642" spans="1:10" ht="16" x14ac:dyDescent="0.2">
      <c r="A20642" t="s">
        <v>60932</v>
      </c>
      <c r="B20642" t="s">
        <v>60940</v>
      </c>
      <c r="C20642" t="s">
        <v>60941</v>
      </c>
      <c r="D20642">
        <v>2</v>
      </c>
      <c r="E20642" t="s">
        <v>13</v>
      </c>
      <c r="F20642" t="s">
        <v>13</v>
      </c>
      <c r="G20642" t="s">
        <v>60882</v>
      </c>
      <c r="H20642" s="3" t="s">
        <v>60912</v>
      </c>
      <c r="I20642" t="s">
        <v>106</v>
      </c>
      <c r="J20642" t="s">
        <v>60933</v>
      </c>
    </row>
    <row r="20643" spans="1:10" ht="16" x14ac:dyDescent="0.2">
      <c r="A20643" t="s">
        <v>35546</v>
      </c>
      <c r="B20643" t="s">
        <v>60942</v>
      </c>
      <c r="C20643" t="s">
        <v>60943</v>
      </c>
      <c r="D20643">
        <v>2</v>
      </c>
      <c r="E20643" t="s">
        <v>13</v>
      </c>
      <c r="F20643" t="s">
        <v>13</v>
      </c>
      <c r="G20643" t="s">
        <v>60882</v>
      </c>
      <c r="H20643" s="3" t="s">
        <v>60944</v>
      </c>
      <c r="I20643" t="s">
        <v>106</v>
      </c>
      <c r="J20643" t="s">
        <v>35550</v>
      </c>
    </row>
    <row r="20644" spans="1:10" ht="16" x14ac:dyDescent="0.2">
      <c r="A20644" t="s">
        <v>60923</v>
      </c>
      <c r="B20644" t="s">
        <v>60945</v>
      </c>
      <c r="C20644" t="s">
        <v>60946</v>
      </c>
      <c r="D20644">
        <v>4</v>
      </c>
      <c r="E20644" t="s">
        <v>13</v>
      </c>
      <c r="F20644" t="s">
        <v>13</v>
      </c>
      <c r="G20644" t="s">
        <v>60882</v>
      </c>
      <c r="H20644" s="3" t="s">
        <v>60887</v>
      </c>
      <c r="I20644" t="s">
        <v>106</v>
      </c>
      <c r="J20644" t="s">
        <v>60926</v>
      </c>
    </row>
    <row r="20645" spans="1:10" ht="16" x14ac:dyDescent="0.2">
      <c r="A20645" t="s">
        <v>60622</v>
      </c>
      <c r="B20645" t="s">
        <v>60947</v>
      </c>
      <c r="C20645" t="s">
        <v>60948</v>
      </c>
      <c r="D20645">
        <v>4</v>
      </c>
      <c r="E20645" t="s">
        <v>13</v>
      </c>
      <c r="F20645" t="s">
        <v>13</v>
      </c>
      <c r="G20645" t="s">
        <v>60882</v>
      </c>
      <c r="H20645" s="3" t="s">
        <v>60883</v>
      </c>
      <c r="I20645" t="s">
        <v>106</v>
      </c>
      <c r="J20645" t="s">
        <v>60627</v>
      </c>
    </row>
    <row r="20646" spans="1:10" ht="16" x14ac:dyDescent="0.2">
      <c r="A20646" t="s">
        <v>60927</v>
      </c>
      <c r="B20646" t="s">
        <v>60949</v>
      </c>
      <c r="C20646" t="s">
        <v>60950</v>
      </c>
      <c r="D20646">
        <v>3</v>
      </c>
      <c r="E20646" t="s">
        <v>13</v>
      </c>
      <c r="F20646" t="s">
        <v>13</v>
      </c>
      <c r="G20646" t="s">
        <v>60882</v>
      </c>
      <c r="H20646" s="3" t="s">
        <v>60930</v>
      </c>
      <c r="I20646" t="s">
        <v>106</v>
      </c>
      <c r="J20646" t="s">
        <v>60931</v>
      </c>
    </row>
    <row r="20647" spans="1:10" ht="16" x14ac:dyDescent="0.2">
      <c r="A20647" t="s">
        <v>60927</v>
      </c>
      <c r="B20647" t="s">
        <v>60951</v>
      </c>
      <c r="C20647" t="s">
        <v>60952</v>
      </c>
      <c r="D20647">
        <v>1</v>
      </c>
      <c r="E20647" t="s">
        <v>13</v>
      </c>
      <c r="F20647" t="s">
        <v>13</v>
      </c>
      <c r="G20647" t="s">
        <v>60882</v>
      </c>
      <c r="H20647" s="3" t="s">
        <v>60930</v>
      </c>
      <c r="I20647" t="s">
        <v>106</v>
      </c>
      <c r="J20647" t="s">
        <v>60931</v>
      </c>
    </row>
    <row r="20648" spans="1:10" ht="16" x14ac:dyDescent="0.2">
      <c r="A20648" t="s">
        <v>22370</v>
      </c>
      <c r="B20648" t="s">
        <v>60953</v>
      </c>
      <c r="C20648" t="s">
        <v>60954</v>
      </c>
      <c r="D20648">
        <v>5</v>
      </c>
      <c r="E20648" t="s">
        <v>13</v>
      </c>
      <c r="F20648" t="s">
        <v>13</v>
      </c>
      <c r="G20648" t="s">
        <v>60882</v>
      </c>
      <c r="H20648" s="3" t="s">
        <v>60955</v>
      </c>
      <c r="I20648" t="s">
        <v>106</v>
      </c>
      <c r="J20648" t="s">
        <v>22375</v>
      </c>
    </row>
    <row r="20649" spans="1:10" ht="16" x14ac:dyDescent="0.2">
      <c r="A20649" t="s">
        <v>60923</v>
      </c>
      <c r="B20649" t="s">
        <v>60921</v>
      </c>
      <c r="C20649" t="s">
        <v>60922</v>
      </c>
      <c r="D20649">
        <v>1</v>
      </c>
      <c r="E20649" t="s">
        <v>13</v>
      </c>
      <c r="F20649" t="s">
        <v>13</v>
      </c>
      <c r="G20649" t="s">
        <v>60882</v>
      </c>
      <c r="H20649" s="3" t="s">
        <v>60887</v>
      </c>
      <c r="I20649" t="s">
        <v>106</v>
      </c>
      <c r="J20649" t="s">
        <v>60926</v>
      </c>
    </row>
    <row r="20650" spans="1:10" ht="16" x14ac:dyDescent="0.2">
      <c r="A20650" t="s">
        <v>60622</v>
      </c>
      <c r="B20650" t="s">
        <v>60956</v>
      </c>
      <c r="C20650" t="s">
        <v>60957</v>
      </c>
      <c r="D20650">
        <v>2</v>
      </c>
      <c r="E20650" t="s">
        <v>13</v>
      </c>
      <c r="F20650" t="s">
        <v>13</v>
      </c>
      <c r="G20650" t="s">
        <v>60882</v>
      </c>
      <c r="H20650" s="3" t="s">
        <v>60883</v>
      </c>
      <c r="I20650" t="s">
        <v>106</v>
      </c>
      <c r="J20650" t="s">
        <v>60627</v>
      </c>
    </row>
    <row r="20651" spans="1:10" ht="16" x14ac:dyDescent="0.2">
      <c r="A20651" t="s">
        <v>60958</v>
      </c>
      <c r="B20651" t="s">
        <v>60959</v>
      </c>
      <c r="C20651" t="s">
        <v>60960</v>
      </c>
      <c r="D20651">
        <v>1</v>
      </c>
      <c r="E20651" t="s">
        <v>13</v>
      </c>
      <c r="F20651" t="s">
        <v>13</v>
      </c>
      <c r="G20651" t="s">
        <v>60961</v>
      </c>
      <c r="H20651" s="3" t="s">
        <v>60962</v>
      </c>
      <c r="I20651" t="s">
        <v>106</v>
      </c>
      <c r="J20651" t="s">
        <v>60963</v>
      </c>
    </row>
    <row r="20652" spans="1:10" ht="16" x14ac:dyDescent="0.2">
      <c r="A20652" t="s">
        <v>60958</v>
      </c>
      <c r="B20652" t="s">
        <v>60964</v>
      </c>
      <c r="C20652" t="s">
        <v>60965</v>
      </c>
      <c r="D20652">
        <v>2</v>
      </c>
      <c r="E20652" t="s">
        <v>13</v>
      </c>
      <c r="F20652" t="s">
        <v>13</v>
      </c>
      <c r="G20652" t="s">
        <v>60961</v>
      </c>
      <c r="H20652" s="3" t="s">
        <v>60966</v>
      </c>
      <c r="I20652" t="s">
        <v>106</v>
      </c>
      <c r="J20652" t="s">
        <v>60963</v>
      </c>
    </row>
    <row r="20653" spans="1:10" ht="32" x14ac:dyDescent="0.2">
      <c r="A20653" t="s">
        <v>60967</v>
      </c>
      <c r="B20653" t="s">
        <v>60968</v>
      </c>
      <c r="C20653" t="s">
        <v>60969</v>
      </c>
      <c r="D20653">
        <v>3</v>
      </c>
      <c r="E20653" t="s">
        <v>13</v>
      </c>
      <c r="F20653" t="s">
        <v>13</v>
      </c>
      <c r="G20653" t="s">
        <v>60961</v>
      </c>
      <c r="H20653" s="3" t="s">
        <v>60970</v>
      </c>
      <c r="I20653" t="s">
        <v>106</v>
      </c>
      <c r="J20653" t="s">
        <v>60971</v>
      </c>
    </row>
    <row r="20654" spans="1:10" ht="32" x14ac:dyDescent="0.2">
      <c r="A20654" t="s">
        <v>60967</v>
      </c>
      <c r="B20654" t="s">
        <v>60972</v>
      </c>
      <c r="C20654" t="s">
        <v>60973</v>
      </c>
      <c r="D20654">
        <v>4</v>
      </c>
      <c r="E20654" t="s">
        <v>13</v>
      </c>
      <c r="F20654" t="s">
        <v>13</v>
      </c>
      <c r="G20654" t="s">
        <v>60961</v>
      </c>
      <c r="H20654" s="3" t="s">
        <v>60970</v>
      </c>
      <c r="I20654" t="s">
        <v>106</v>
      </c>
      <c r="J20654" t="s">
        <v>60971</v>
      </c>
    </row>
    <row r="20655" spans="1:10" ht="16" x14ac:dyDescent="0.2">
      <c r="A20655" t="s">
        <v>60974</v>
      </c>
      <c r="B20655" t="s">
        <v>60975</v>
      </c>
      <c r="C20655" t="s">
        <v>60976</v>
      </c>
      <c r="D20655">
        <v>1</v>
      </c>
      <c r="E20655" t="s">
        <v>13</v>
      </c>
      <c r="F20655" t="s">
        <v>13</v>
      </c>
      <c r="G20655" t="s">
        <v>60961</v>
      </c>
      <c r="H20655" s="3" t="s">
        <v>60977</v>
      </c>
      <c r="I20655" t="s">
        <v>106</v>
      </c>
      <c r="J20655" t="s">
        <v>60978</v>
      </c>
    </row>
    <row r="20656" spans="1:10" ht="32" x14ac:dyDescent="0.2">
      <c r="A20656" t="s">
        <v>60979</v>
      </c>
      <c r="B20656" t="s">
        <v>60980</v>
      </c>
      <c r="C20656" t="s">
        <v>60981</v>
      </c>
      <c r="D20656">
        <v>3</v>
      </c>
      <c r="E20656" t="s">
        <v>13</v>
      </c>
      <c r="F20656" t="s">
        <v>13</v>
      </c>
      <c r="G20656" t="s">
        <v>60961</v>
      </c>
      <c r="H20656" s="3" t="s">
        <v>60982</v>
      </c>
      <c r="I20656" t="s">
        <v>106</v>
      </c>
      <c r="J20656" t="s">
        <v>60983</v>
      </c>
    </row>
    <row r="20657" spans="1:10" ht="32" x14ac:dyDescent="0.2">
      <c r="A20657" t="s">
        <v>60979</v>
      </c>
      <c r="B20657" t="s">
        <v>60984</v>
      </c>
      <c r="C20657" t="s">
        <v>60985</v>
      </c>
      <c r="D20657">
        <v>2</v>
      </c>
      <c r="E20657" t="s">
        <v>13</v>
      </c>
      <c r="F20657" t="s">
        <v>13</v>
      </c>
      <c r="G20657" t="s">
        <v>60961</v>
      </c>
      <c r="H20657" s="3" t="s">
        <v>60982</v>
      </c>
      <c r="I20657" t="s">
        <v>106</v>
      </c>
      <c r="J20657" t="s">
        <v>60983</v>
      </c>
    </row>
    <row r="20658" spans="1:10" ht="16" x14ac:dyDescent="0.2">
      <c r="A20658" t="s">
        <v>60986</v>
      </c>
      <c r="B20658" t="s">
        <v>60987</v>
      </c>
      <c r="C20658" t="s">
        <v>60988</v>
      </c>
      <c r="D20658">
        <v>3</v>
      </c>
      <c r="E20658" t="s">
        <v>13</v>
      </c>
      <c r="F20658" t="s">
        <v>13</v>
      </c>
      <c r="G20658" t="s">
        <v>60961</v>
      </c>
      <c r="H20658" s="3" t="s">
        <v>60977</v>
      </c>
      <c r="I20658" t="s">
        <v>106</v>
      </c>
      <c r="J20658" t="s">
        <v>60989</v>
      </c>
    </row>
    <row r="20659" spans="1:10" ht="16" x14ac:dyDescent="0.2">
      <c r="A20659" t="s">
        <v>60974</v>
      </c>
      <c r="B20659" t="s">
        <v>60990</v>
      </c>
      <c r="C20659" t="s">
        <v>60991</v>
      </c>
      <c r="D20659">
        <v>2</v>
      </c>
      <c r="E20659" t="s">
        <v>13</v>
      </c>
      <c r="F20659" t="s">
        <v>13</v>
      </c>
      <c r="G20659" t="s">
        <v>60961</v>
      </c>
      <c r="H20659" s="3" t="s">
        <v>60977</v>
      </c>
      <c r="I20659" t="s">
        <v>106</v>
      </c>
      <c r="J20659" t="s">
        <v>60978</v>
      </c>
    </row>
    <row r="20660" spans="1:10" ht="16" x14ac:dyDescent="0.2">
      <c r="A20660" t="s">
        <v>60992</v>
      </c>
      <c r="B20660" t="s">
        <v>60993</v>
      </c>
      <c r="C20660" t="s">
        <v>60994</v>
      </c>
      <c r="D20660">
        <v>3</v>
      </c>
      <c r="E20660" t="s">
        <v>13</v>
      </c>
      <c r="F20660" t="s">
        <v>13</v>
      </c>
      <c r="G20660" t="s">
        <v>60961</v>
      </c>
      <c r="H20660" s="3" t="s">
        <v>60995</v>
      </c>
      <c r="I20660" t="s">
        <v>106</v>
      </c>
      <c r="J20660" t="s">
        <v>60996</v>
      </c>
    </row>
    <row r="20661" spans="1:10" ht="32" x14ac:dyDescent="0.2">
      <c r="A20661" t="s">
        <v>60967</v>
      </c>
      <c r="B20661" t="s">
        <v>60997</v>
      </c>
      <c r="C20661" t="s">
        <v>60998</v>
      </c>
      <c r="D20661">
        <v>1</v>
      </c>
      <c r="E20661" t="s">
        <v>13</v>
      </c>
      <c r="F20661" t="s">
        <v>13</v>
      </c>
      <c r="G20661" t="s">
        <v>60961</v>
      </c>
      <c r="H20661" s="3" t="s">
        <v>60999</v>
      </c>
      <c r="I20661" t="s">
        <v>106</v>
      </c>
      <c r="J20661" t="s">
        <v>60971</v>
      </c>
    </row>
    <row r="20662" spans="1:10" ht="16" x14ac:dyDescent="0.2">
      <c r="A20662" t="s">
        <v>60986</v>
      </c>
      <c r="B20662" t="s">
        <v>61000</v>
      </c>
      <c r="C20662" t="s">
        <v>61001</v>
      </c>
      <c r="D20662">
        <v>1</v>
      </c>
      <c r="E20662" t="s">
        <v>13</v>
      </c>
      <c r="F20662" t="s">
        <v>13</v>
      </c>
      <c r="G20662" t="s">
        <v>60961</v>
      </c>
      <c r="H20662" s="3" t="s">
        <v>60977</v>
      </c>
      <c r="I20662" t="s">
        <v>106</v>
      </c>
      <c r="J20662" t="s">
        <v>60989</v>
      </c>
    </row>
    <row r="20663" spans="1:10" ht="16" x14ac:dyDescent="0.2">
      <c r="A20663" t="s">
        <v>21786</v>
      </c>
      <c r="B20663" t="s">
        <v>61002</v>
      </c>
      <c r="C20663" t="s">
        <v>61003</v>
      </c>
      <c r="D20663">
        <v>4</v>
      </c>
      <c r="E20663" t="s">
        <v>13</v>
      </c>
      <c r="F20663" t="s">
        <v>13</v>
      </c>
      <c r="G20663" t="s">
        <v>60961</v>
      </c>
      <c r="H20663" s="3" t="s">
        <v>60966</v>
      </c>
      <c r="I20663" t="s">
        <v>106</v>
      </c>
      <c r="J20663" t="s">
        <v>21790</v>
      </c>
    </row>
    <row r="20664" spans="1:10" ht="32" x14ac:dyDescent="0.2">
      <c r="A20664" t="s">
        <v>60967</v>
      </c>
      <c r="B20664" t="s">
        <v>61004</v>
      </c>
      <c r="C20664" t="s">
        <v>61005</v>
      </c>
      <c r="D20664">
        <v>2</v>
      </c>
      <c r="E20664" t="s">
        <v>13</v>
      </c>
      <c r="F20664" t="s">
        <v>13</v>
      </c>
      <c r="G20664" t="s">
        <v>60961</v>
      </c>
      <c r="H20664" s="3" t="s">
        <v>60970</v>
      </c>
      <c r="I20664" t="s">
        <v>106</v>
      </c>
      <c r="J20664" t="s">
        <v>60971</v>
      </c>
    </row>
    <row r="20665" spans="1:10" ht="16" x14ac:dyDescent="0.2">
      <c r="A20665" t="s">
        <v>60974</v>
      </c>
      <c r="B20665" t="s">
        <v>60964</v>
      </c>
      <c r="C20665" t="s">
        <v>60965</v>
      </c>
      <c r="D20665">
        <v>3</v>
      </c>
      <c r="E20665" t="s">
        <v>13</v>
      </c>
      <c r="F20665" t="s">
        <v>13</v>
      </c>
      <c r="G20665" t="s">
        <v>60961</v>
      </c>
      <c r="H20665" s="3" t="s">
        <v>60977</v>
      </c>
      <c r="I20665" t="s">
        <v>106</v>
      </c>
      <c r="J20665" t="s">
        <v>60978</v>
      </c>
    </row>
    <row r="20666" spans="1:10" ht="16" x14ac:dyDescent="0.2">
      <c r="A20666" t="s">
        <v>60958</v>
      </c>
      <c r="B20666" t="s">
        <v>61006</v>
      </c>
      <c r="C20666" t="s">
        <v>61007</v>
      </c>
      <c r="D20666">
        <v>3</v>
      </c>
      <c r="E20666" t="s">
        <v>13</v>
      </c>
      <c r="F20666" t="s">
        <v>13</v>
      </c>
      <c r="G20666" t="s">
        <v>60961</v>
      </c>
      <c r="H20666" s="3" t="s">
        <v>60966</v>
      </c>
      <c r="I20666" t="s">
        <v>106</v>
      </c>
      <c r="J20666" t="s">
        <v>60963</v>
      </c>
    </row>
    <row r="20667" spans="1:10" ht="16" x14ac:dyDescent="0.2">
      <c r="A20667" t="s">
        <v>60992</v>
      </c>
      <c r="B20667" t="s">
        <v>61008</v>
      </c>
      <c r="C20667" t="s">
        <v>61009</v>
      </c>
      <c r="D20667">
        <v>2</v>
      </c>
      <c r="E20667" t="s">
        <v>13</v>
      </c>
      <c r="F20667" t="s">
        <v>13</v>
      </c>
      <c r="G20667" t="s">
        <v>60961</v>
      </c>
      <c r="H20667" s="3" t="s">
        <v>60995</v>
      </c>
      <c r="I20667" t="s">
        <v>106</v>
      </c>
      <c r="J20667" t="s">
        <v>60996</v>
      </c>
    </row>
    <row r="20668" spans="1:10" ht="16" x14ac:dyDescent="0.2">
      <c r="A20668" t="s">
        <v>60979</v>
      </c>
      <c r="B20668" t="s">
        <v>61010</v>
      </c>
      <c r="C20668" t="s">
        <v>61011</v>
      </c>
      <c r="D20668">
        <v>1</v>
      </c>
      <c r="E20668" t="s">
        <v>13</v>
      </c>
      <c r="F20668" t="s">
        <v>13</v>
      </c>
      <c r="G20668" t="s">
        <v>60961</v>
      </c>
      <c r="H20668" s="3" t="s">
        <v>61012</v>
      </c>
      <c r="I20668" t="s">
        <v>106</v>
      </c>
      <c r="J20668" t="s">
        <v>60983</v>
      </c>
    </row>
    <row r="20669" spans="1:10" ht="16" x14ac:dyDescent="0.2">
      <c r="A20669" t="s">
        <v>60974</v>
      </c>
      <c r="B20669" t="s">
        <v>61013</v>
      </c>
      <c r="C20669" t="s">
        <v>61014</v>
      </c>
      <c r="D20669">
        <v>4</v>
      </c>
      <c r="E20669" t="s">
        <v>13</v>
      </c>
      <c r="F20669" t="s">
        <v>13</v>
      </c>
      <c r="G20669" t="s">
        <v>60961</v>
      </c>
      <c r="H20669" s="3" t="s">
        <v>60977</v>
      </c>
      <c r="I20669" t="s">
        <v>106</v>
      </c>
      <c r="J20669" t="s">
        <v>60978</v>
      </c>
    </row>
    <row r="20670" spans="1:10" ht="16" x14ac:dyDescent="0.2">
      <c r="A20670" t="s">
        <v>60986</v>
      </c>
      <c r="B20670" t="s">
        <v>61008</v>
      </c>
      <c r="C20670" t="s">
        <v>61009</v>
      </c>
      <c r="D20670">
        <v>2</v>
      </c>
      <c r="E20670" t="s">
        <v>13</v>
      </c>
      <c r="F20670" t="s">
        <v>13</v>
      </c>
      <c r="G20670" t="s">
        <v>60961</v>
      </c>
      <c r="H20670" s="3" t="s">
        <v>60977</v>
      </c>
      <c r="I20670" t="s">
        <v>106</v>
      </c>
      <c r="J20670" t="s">
        <v>60989</v>
      </c>
    </row>
    <row r="20671" spans="1:10" ht="32" x14ac:dyDescent="0.2">
      <c r="A20671" t="s">
        <v>60967</v>
      </c>
      <c r="B20671" t="s">
        <v>61015</v>
      </c>
      <c r="C20671" t="s">
        <v>61016</v>
      </c>
      <c r="D20671">
        <v>5</v>
      </c>
      <c r="E20671" t="s">
        <v>13</v>
      </c>
      <c r="F20671" t="s">
        <v>13</v>
      </c>
      <c r="G20671" t="s">
        <v>60961</v>
      </c>
      <c r="H20671" s="3" t="s">
        <v>60999</v>
      </c>
      <c r="I20671" t="s">
        <v>106</v>
      </c>
      <c r="J20671" t="s">
        <v>60971</v>
      </c>
    </row>
    <row r="20672" spans="1:10" ht="16" x14ac:dyDescent="0.2">
      <c r="A20672" t="s">
        <v>61017</v>
      </c>
      <c r="B20672" t="s">
        <v>60964</v>
      </c>
      <c r="C20672" t="s">
        <v>60965</v>
      </c>
      <c r="D20672">
        <v>4</v>
      </c>
      <c r="E20672" t="s">
        <v>13</v>
      </c>
      <c r="F20672" t="s">
        <v>13</v>
      </c>
      <c r="G20672" t="s">
        <v>60961</v>
      </c>
      <c r="H20672" s="3" t="s">
        <v>60977</v>
      </c>
      <c r="I20672" t="s">
        <v>106</v>
      </c>
      <c r="J20672" t="s">
        <v>61018</v>
      </c>
    </row>
    <row r="20673" spans="1:10" ht="16" x14ac:dyDescent="0.2">
      <c r="A20673" t="s">
        <v>60992</v>
      </c>
      <c r="B20673" t="s">
        <v>61000</v>
      </c>
      <c r="C20673" t="s">
        <v>61001</v>
      </c>
      <c r="D20673">
        <v>1</v>
      </c>
      <c r="E20673" t="s">
        <v>13</v>
      </c>
      <c r="F20673" t="s">
        <v>13</v>
      </c>
      <c r="G20673" t="s">
        <v>60961</v>
      </c>
      <c r="H20673" s="3" t="s">
        <v>60995</v>
      </c>
      <c r="I20673" t="s">
        <v>106</v>
      </c>
      <c r="J20673" t="s">
        <v>60996</v>
      </c>
    </row>
    <row r="20674" spans="1:10" ht="16" x14ac:dyDescent="0.2">
      <c r="A20674" t="s">
        <v>60974</v>
      </c>
      <c r="B20674" t="s">
        <v>61019</v>
      </c>
      <c r="C20674" t="s">
        <v>61020</v>
      </c>
      <c r="D20674">
        <v>5</v>
      </c>
      <c r="E20674" t="s">
        <v>13</v>
      </c>
      <c r="F20674" t="s">
        <v>13</v>
      </c>
      <c r="G20674" t="s">
        <v>60961</v>
      </c>
      <c r="H20674" s="3" t="s">
        <v>60977</v>
      </c>
      <c r="I20674" t="s">
        <v>106</v>
      </c>
      <c r="J20674" t="s">
        <v>60978</v>
      </c>
    </row>
    <row r="20675" spans="1:10" ht="32" x14ac:dyDescent="0.2">
      <c r="A20675" t="s">
        <v>60967</v>
      </c>
      <c r="B20675" t="s">
        <v>61021</v>
      </c>
      <c r="C20675" t="s">
        <v>61022</v>
      </c>
      <c r="D20675">
        <v>6</v>
      </c>
      <c r="E20675" t="s">
        <v>13</v>
      </c>
      <c r="F20675" t="s">
        <v>13</v>
      </c>
      <c r="G20675" t="s">
        <v>60961</v>
      </c>
      <c r="H20675" s="3" t="s">
        <v>61023</v>
      </c>
      <c r="I20675" t="s">
        <v>106</v>
      </c>
      <c r="J20675" t="s">
        <v>60971</v>
      </c>
    </row>
    <row r="20676" spans="1:10" ht="16" x14ac:dyDescent="0.2">
      <c r="A20676" t="s">
        <v>17756</v>
      </c>
      <c r="B20676" t="s">
        <v>61024</v>
      </c>
      <c r="C20676" t="s">
        <v>61025</v>
      </c>
      <c r="D20676">
        <v>7</v>
      </c>
      <c r="E20676" t="s">
        <v>13</v>
      </c>
      <c r="F20676" t="s">
        <v>13</v>
      </c>
      <c r="G20676" t="s">
        <v>60961</v>
      </c>
      <c r="H20676" s="3" t="s">
        <v>61026</v>
      </c>
      <c r="I20676" t="s">
        <v>106</v>
      </c>
      <c r="J20676" t="s">
        <v>17760</v>
      </c>
    </row>
    <row r="20677" spans="1:10" ht="16" x14ac:dyDescent="0.2">
      <c r="A20677" t="s">
        <v>61027</v>
      </c>
      <c r="B20677" t="s">
        <v>61028</v>
      </c>
      <c r="C20677" t="s">
        <v>61029</v>
      </c>
      <c r="D20677">
        <v>1</v>
      </c>
      <c r="E20677" t="s">
        <v>13</v>
      </c>
      <c r="F20677" t="s">
        <v>13</v>
      </c>
      <c r="G20677" t="s">
        <v>61030</v>
      </c>
      <c r="H20677" s="3" t="s">
        <v>61031</v>
      </c>
      <c r="I20677" t="s">
        <v>6730</v>
      </c>
      <c r="J20677" t="s">
        <v>61032</v>
      </c>
    </row>
    <row r="20678" spans="1:10" ht="16" x14ac:dyDescent="0.2">
      <c r="A20678" t="s">
        <v>49705</v>
      </c>
      <c r="B20678" t="s">
        <v>61033</v>
      </c>
      <c r="C20678" t="s">
        <v>61034</v>
      </c>
      <c r="D20678">
        <v>2</v>
      </c>
      <c r="E20678" t="s">
        <v>13</v>
      </c>
      <c r="F20678" t="s">
        <v>13</v>
      </c>
      <c r="G20678" t="s">
        <v>61035</v>
      </c>
      <c r="H20678" s="3" t="s">
        <v>61036</v>
      </c>
      <c r="I20678" t="s">
        <v>106</v>
      </c>
      <c r="J20678" t="s">
        <v>49710</v>
      </c>
    </row>
    <row r="20679" spans="1:10" ht="16" x14ac:dyDescent="0.2">
      <c r="A20679" t="s">
        <v>61037</v>
      </c>
      <c r="B20679" t="s">
        <v>11526</v>
      </c>
      <c r="C20679" t="s">
        <v>11527</v>
      </c>
      <c r="D20679">
        <v>3</v>
      </c>
      <c r="E20679" t="s">
        <v>13</v>
      </c>
      <c r="F20679" t="s">
        <v>13</v>
      </c>
      <c r="G20679" t="s">
        <v>61038</v>
      </c>
      <c r="H20679" s="3" t="s">
        <v>61039</v>
      </c>
      <c r="I20679" t="s">
        <v>106</v>
      </c>
      <c r="J20679" t="s">
        <v>61040</v>
      </c>
    </row>
    <row r="20680" spans="1:10" ht="16" x14ac:dyDescent="0.2">
      <c r="A20680" t="s">
        <v>61037</v>
      </c>
      <c r="B20680" t="s">
        <v>11521</v>
      </c>
      <c r="C20680" t="s">
        <v>11522</v>
      </c>
      <c r="D20680">
        <v>1</v>
      </c>
      <c r="E20680" t="s">
        <v>13</v>
      </c>
      <c r="F20680" t="s">
        <v>13</v>
      </c>
      <c r="G20680" t="s">
        <v>61038</v>
      </c>
      <c r="H20680" s="3" t="s">
        <v>61039</v>
      </c>
      <c r="I20680" t="s">
        <v>106</v>
      </c>
      <c r="J20680" t="s">
        <v>61040</v>
      </c>
    </row>
    <row r="20681" spans="1:10" ht="16" x14ac:dyDescent="0.2">
      <c r="A20681" t="s">
        <v>61037</v>
      </c>
      <c r="B20681" t="s">
        <v>61041</v>
      </c>
      <c r="C20681" t="s">
        <v>61042</v>
      </c>
      <c r="D20681">
        <v>2</v>
      </c>
      <c r="E20681" t="s">
        <v>13</v>
      </c>
      <c r="F20681" t="s">
        <v>13</v>
      </c>
      <c r="G20681" t="s">
        <v>61038</v>
      </c>
      <c r="H20681" s="3" t="s">
        <v>61039</v>
      </c>
      <c r="I20681" t="s">
        <v>106</v>
      </c>
      <c r="J20681" t="s">
        <v>61040</v>
      </c>
    </row>
    <row r="20682" spans="1:10" ht="16" x14ac:dyDescent="0.2">
      <c r="A20682" t="s">
        <v>26140</v>
      </c>
      <c r="B20682" t="s">
        <v>61043</v>
      </c>
      <c r="C20682" t="s">
        <v>61044</v>
      </c>
      <c r="D20682">
        <v>5</v>
      </c>
      <c r="E20682" t="s">
        <v>1280</v>
      </c>
      <c r="F20682" t="s">
        <v>13</v>
      </c>
      <c r="G20682" t="s">
        <v>61045</v>
      </c>
      <c r="H20682" s="3" t="s">
        <v>61046</v>
      </c>
      <c r="I20682" t="s">
        <v>106</v>
      </c>
      <c r="J20682" t="s">
        <v>26145</v>
      </c>
    </row>
    <row r="20683" spans="1:10" ht="16" x14ac:dyDescent="0.2">
      <c r="A20683" t="s">
        <v>9725</v>
      </c>
      <c r="B20683" t="s">
        <v>61047</v>
      </c>
      <c r="C20683" t="s">
        <v>61048</v>
      </c>
      <c r="D20683">
        <v>4</v>
      </c>
      <c r="E20683" t="s">
        <v>1280</v>
      </c>
      <c r="F20683" t="s">
        <v>13</v>
      </c>
      <c r="G20683" t="s">
        <v>61045</v>
      </c>
      <c r="H20683" s="3" t="s">
        <v>61049</v>
      </c>
      <c r="I20683" t="s">
        <v>106</v>
      </c>
      <c r="J20683" t="s">
        <v>9730</v>
      </c>
    </row>
    <row r="20684" spans="1:10" ht="16" x14ac:dyDescent="0.2">
      <c r="A20684" t="s">
        <v>9725</v>
      </c>
      <c r="B20684" t="s">
        <v>61050</v>
      </c>
      <c r="C20684" t="s">
        <v>61051</v>
      </c>
      <c r="D20684">
        <v>5</v>
      </c>
      <c r="E20684" t="s">
        <v>1280</v>
      </c>
      <c r="F20684" t="s">
        <v>13</v>
      </c>
      <c r="G20684" t="s">
        <v>61045</v>
      </c>
      <c r="H20684" s="3" t="s">
        <v>61049</v>
      </c>
      <c r="I20684" t="s">
        <v>106</v>
      </c>
      <c r="J20684" t="s">
        <v>9730</v>
      </c>
    </row>
    <row r="20685" spans="1:10" ht="16" x14ac:dyDescent="0.2">
      <c r="A20685" t="s">
        <v>61052</v>
      </c>
      <c r="B20685" t="s">
        <v>61053</v>
      </c>
      <c r="C20685" t="s">
        <v>61054</v>
      </c>
      <c r="D20685">
        <v>1</v>
      </c>
      <c r="E20685" t="s">
        <v>1280</v>
      </c>
      <c r="F20685" t="s">
        <v>13</v>
      </c>
      <c r="G20685" t="s">
        <v>61045</v>
      </c>
      <c r="H20685" s="3" t="s">
        <v>61055</v>
      </c>
      <c r="I20685" t="s">
        <v>106</v>
      </c>
      <c r="J20685" t="s">
        <v>61056</v>
      </c>
    </row>
    <row r="20686" spans="1:10" ht="16" x14ac:dyDescent="0.2">
      <c r="A20686" t="s">
        <v>9756</v>
      </c>
      <c r="B20686" t="s">
        <v>61057</v>
      </c>
      <c r="C20686" t="s">
        <v>61058</v>
      </c>
      <c r="D20686">
        <v>4</v>
      </c>
      <c r="E20686" t="s">
        <v>1280</v>
      </c>
      <c r="F20686" t="s">
        <v>13</v>
      </c>
      <c r="G20686" t="s">
        <v>61045</v>
      </c>
      <c r="H20686" s="3" t="s">
        <v>61049</v>
      </c>
      <c r="I20686" t="s">
        <v>106</v>
      </c>
      <c r="J20686" t="s">
        <v>9759</v>
      </c>
    </row>
    <row r="20687" spans="1:10" ht="16" x14ac:dyDescent="0.2">
      <c r="A20687" t="s">
        <v>61059</v>
      </c>
      <c r="B20687" t="s">
        <v>61060</v>
      </c>
      <c r="C20687" t="s">
        <v>61061</v>
      </c>
      <c r="D20687">
        <v>2</v>
      </c>
      <c r="E20687" t="s">
        <v>1280</v>
      </c>
      <c r="F20687" t="s">
        <v>13</v>
      </c>
      <c r="G20687" t="s">
        <v>61045</v>
      </c>
      <c r="H20687" s="3" t="s">
        <v>61062</v>
      </c>
      <c r="I20687" t="s">
        <v>106</v>
      </c>
      <c r="J20687" t="s">
        <v>61063</v>
      </c>
    </row>
    <row r="20688" spans="1:10" ht="16" x14ac:dyDescent="0.2">
      <c r="A20688" t="s">
        <v>9756</v>
      </c>
      <c r="B20688" t="s">
        <v>9760</v>
      </c>
      <c r="C20688" t="s">
        <v>9761</v>
      </c>
      <c r="D20688">
        <v>1</v>
      </c>
      <c r="E20688" t="s">
        <v>1280</v>
      </c>
      <c r="F20688" t="s">
        <v>13</v>
      </c>
      <c r="G20688" t="s">
        <v>61045</v>
      </c>
      <c r="H20688" s="3" t="s">
        <v>61049</v>
      </c>
      <c r="I20688" t="s">
        <v>106</v>
      </c>
      <c r="J20688" t="s">
        <v>9759</v>
      </c>
    </row>
    <row r="20689" spans="1:10" ht="16" x14ac:dyDescent="0.2">
      <c r="A20689" t="s">
        <v>9756</v>
      </c>
      <c r="B20689" t="s">
        <v>61064</v>
      </c>
      <c r="C20689" t="s">
        <v>61065</v>
      </c>
      <c r="D20689">
        <v>3</v>
      </c>
      <c r="E20689" t="s">
        <v>1280</v>
      </c>
      <c r="F20689" t="s">
        <v>13</v>
      </c>
      <c r="G20689" t="s">
        <v>61045</v>
      </c>
      <c r="H20689" s="3" t="s">
        <v>61049</v>
      </c>
      <c r="I20689" t="s">
        <v>106</v>
      </c>
      <c r="J20689" t="s">
        <v>9759</v>
      </c>
    </row>
    <row r="20690" spans="1:10" ht="16" x14ac:dyDescent="0.2">
      <c r="A20690" t="s">
        <v>61052</v>
      </c>
      <c r="B20690" t="s">
        <v>61066</v>
      </c>
      <c r="C20690" t="s">
        <v>61067</v>
      </c>
      <c r="D20690">
        <v>2</v>
      </c>
      <c r="E20690" t="s">
        <v>1280</v>
      </c>
      <c r="F20690" t="s">
        <v>13</v>
      </c>
      <c r="G20690" t="s">
        <v>61045</v>
      </c>
      <c r="H20690" s="3" t="s">
        <v>61055</v>
      </c>
      <c r="I20690" t="s">
        <v>106</v>
      </c>
      <c r="J20690" t="s">
        <v>61056</v>
      </c>
    </row>
    <row r="20691" spans="1:10" ht="16" x14ac:dyDescent="0.2">
      <c r="A20691" t="s">
        <v>61052</v>
      </c>
      <c r="B20691" t="s">
        <v>61068</v>
      </c>
      <c r="C20691" t="s">
        <v>61069</v>
      </c>
      <c r="D20691">
        <v>3</v>
      </c>
      <c r="E20691" t="s">
        <v>1280</v>
      </c>
      <c r="F20691" t="s">
        <v>13</v>
      </c>
      <c r="G20691" t="s">
        <v>61045</v>
      </c>
      <c r="H20691" s="3" t="s">
        <v>61055</v>
      </c>
      <c r="I20691" t="s">
        <v>106</v>
      </c>
      <c r="J20691" t="s">
        <v>61056</v>
      </c>
    </row>
    <row r="20692" spans="1:10" ht="16" x14ac:dyDescent="0.2">
      <c r="A20692" t="s">
        <v>61059</v>
      </c>
      <c r="B20692" t="s">
        <v>61070</v>
      </c>
      <c r="C20692" t="s">
        <v>61071</v>
      </c>
      <c r="D20692">
        <v>1</v>
      </c>
      <c r="E20692" t="s">
        <v>1280</v>
      </c>
      <c r="F20692" t="s">
        <v>13</v>
      </c>
      <c r="G20692" t="s">
        <v>61045</v>
      </c>
      <c r="H20692" s="3" t="s">
        <v>61062</v>
      </c>
      <c r="I20692" t="s">
        <v>106</v>
      </c>
      <c r="J20692" t="s">
        <v>61063</v>
      </c>
    </row>
    <row r="20693" spans="1:10" ht="16" x14ac:dyDescent="0.2">
      <c r="A20693" t="s">
        <v>61072</v>
      </c>
      <c r="B20693" t="s">
        <v>61073</v>
      </c>
      <c r="C20693" t="s">
        <v>61074</v>
      </c>
      <c r="D20693">
        <v>3</v>
      </c>
      <c r="E20693" t="s">
        <v>13</v>
      </c>
      <c r="F20693" t="s">
        <v>13</v>
      </c>
      <c r="G20693" t="s">
        <v>61075</v>
      </c>
      <c r="H20693" s="3" t="s">
        <v>61076</v>
      </c>
      <c r="I20693" t="s">
        <v>106</v>
      </c>
      <c r="J20693" t="s">
        <v>61077</v>
      </c>
    </row>
    <row r="20694" spans="1:10" ht="16" x14ac:dyDescent="0.2">
      <c r="A20694" t="s">
        <v>61078</v>
      </c>
      <c r="B20694" t="s">
        <v>61079</v>
      </c>
      <c r="C20694" t="s">
        <v>61080</v>
      </c>
      <c r="D20694">
        <v>4</v>
      </c>
      <c r="E20694" t="s">
        <v>13</v>
      </c>
      <c r="F20694" t="s">
        <v>13</v>
      </c>
      <c r="G20694" t="s">
        <v>61075</v>
      </c>
      <c r="H20694" s="3" t="s">
        <v>61081</v>
      </c>
      <c r="I20694" t="s">
        <v>106</v>
      </c>
      <c r="J20694" t="s">
        <v>61082</v>
      </c>
    </row>
    <row r="20695" spans="1:10" ht="16" x14ac:dyDescent="0.2">
      <c r="A20695" t="s">
        <v>42110</v>
      </c>
      <c r="B20695" t="s">
        <v>61083</v>
      </c>
      <c r="C20695" t="s">
        <v>61084</v>
      </c>
      <c r="D20695">
        <v>4</v>
      </c>
      <c r="E20695" t="s">
        <v>13</v>
      </c>
      <c r="F20695" t="s">
        <v>13</v>
      </c>
      <c r="G20695" t="s">
        <v>61075</v>
      </c>
      <c r="H20695" s="3" t="s">
        <v>61081</v>
      </c>
      <c r="I20695" t="s">
        <v>106</v>
      </c>
      <c r="J20695" t="s">
        <v>42115</v>
      </c>
    </row>
    <row r="20696" spans="1:10" ht="16" x14ac:dyDescent="0.2">
      <c r="A20696" t="s">
        <v>61072</v>
      </c>
      <c r="B20696" t="s">
        <v>61079</v>
      </c>
      <c r="C20696" t="s">
        <v>61080</v>
      </c>
      <c r="D20696">
        <v>1</v>
      </c>
      <c r="E20696" t="s">
        <v>13</v>
      </c>
      <c r="F20696" t="s">
        <v>13</v>
      </c>
      <c r="G20696" t="s">
        <v>61075</v>
      </c>
      <c r="H20696" s="3" t="s">
        <v>61076</v>
      </c>
      <c r="I20696" t="s">
        <v>106</v>
      </c>
      <c r="J20696" t="s">
        <v>61077</v>
      </c>
    </row>
    <row r="20697" spans="1:10" ht="16" x14ac:dyDescent="0.2">
      <c r="A20697" t="s">
        <v>60148</v>
      </c>
      <c r="B20697" t="s">
        <v>61079</v>
      </c>
      <c r="C20697" t="s">
        <v>61080</v>
      </c>
      <c r="D20697">
        <v>1</v>
      </c>
      <c r="E20697" t="s">
        <v>13</v>
      </c>
      <c r="F20697" t="s">
        <v>13</v>
      </c>
      <c r="G20697" t="s">
        <v>61075</v>
      </c>
      <c r="H20697" s="3" t="s">
        <v>61085</v>
      </c>
      <c r="I20697" t="s">
        <v>106</v>
      </c>
      <c r="J20697" t="s">
        <v>60152</v>
      </c>
    </row>
    <row r="20698" spans="1:10" ht="16" x14ac:dyDescent="0.2">
      <c r="A20698" t="s">
        <v>61086</v>
      </c>
      <c r="B20698" t="s">
        <v>61079</v>
      </c>
      <c r="C20698" t="s">
        <v>61080</v>
      </c>
      <c r="D20698">
        <v>1</v>
      </c>
      <c r="E20698" t="s">
        <v>13</v>
      </c>
      <c r="F20698" t="s">
        <v>13</v>
      </c>
      <c r="G20698" t="s">
        <v>61075</v>
      </c>
      <c r="H20698" s="3" t="s">
        <v>61076</v>
      </c>
      <c r="I20698" t="s">
        <v>106</v>
      </c>
      <c r="J20698" t="s">
        <v>61087</v>
      </c>
    </row>
    <row r="20699" spans="1:10" ht="16" x14ac:dyDescent="0.2">
      <c r="A20699" t="s">
        <v>61088</v>
      </c>
      <c r="B20699" t="s">
        <v>61079</v>
      </c>
      <c r="C20699" t="s">
        <v>61080</v>
      </c>
      <c r="D20699">
        <v>1</v>
      </c>
      <c r="E20699" t="s">
        <v>13</v>
      </c>
      <c r="F20699" t="s">
        <v>13</v>
      </c>
      <c r="G20699" t="s">
        <v>61075</v>
      </c>
      <c r="H20699" s="3" t="s">
        <v>61076</v>
      </c>
      <c r="I20699" t="s">
        <v>106</v>
      </c>
      <c r="J20699" t="s">
        <v>61089</v>
      </c>
    </row>
    <row r="20700" spans="1:10" ht="16" x14ac:dyDescent="0.2">
      <c r="A20700" t="s">
        <v>61072</v>
      </c>
      <c r="B20700" t="s">
        <v>61090</v>
      </c>
      <c r="C20700" t="s">
        <v>61091</v>
      </c>
      <c r="D20700">
        <v>2</v>
      </c>
      <c r="E20700" t="s">
        <v>13</v>
      </c>
      <c r="F20700" t="s">
        <v>13</v>
      </c>
      <c r="G20700" t="s">
        <v>61075</v>
      </c>
      <c r="H20700" s="3" t="s">
        <v>61076</v>
      </c>
      <c r="I20700" t="s">
        <v>106</v>
      </c>
      <c r="J20700" t="s">
        <v>61077</v>
      </c>
    </row>
    <row r="20701" spans="1:10" ht="16" x14ac:dyDescent="0.2">
      <c r="A20701" t="s">
        <v>33237</v>
      </c>
      <c r="B20701" t="s">
        <v>61079</v>
      </c>
      <c r="C20701" t="s">
        <v>61080</v>
      </c>
      <c r="D20701">
        <v>3</v>
      </c>
      <c r="E20701" t="s">
        <v>13</v>
      </c>
      <c r="F20701" t="s">
        <v>13</v>
      </c>
      <c r="G20701" t="s">
        <v>61075</v>
      </c>
      <c r="H20701" s="3" t="s">
        <v>61076</v>
      </c>
      <c r="I20701" t="s">
        <v>106</v>
      </c>
      <c r="J20701" t="s">
        <v>33240</v>
      </c>
    </row>
    <row r="20702" spans="1:10" ht="16" x14ac:dyDescent="0.2">
      <c r="A20702" t="s">
        <v>61092</v>
      </c>
      <c r="B20702" t="s">
        <v>61079</v>
      </c>
      <c r="C20702" t="s">
        <v>61080</v>
      </c>
      <c r="D20702">
        <v>1</v>
      </c>
      <c r="E20702" t="s">
        <v>13</v>
      </c>
      <c r="F20702" t="s">
        <v>13</v>
      </c>
      <c r="G20702" t="s">
        <v>61075</v>
      </c>
      <c r="H20702" s="3" t="s">
        <v>61076</v>
      </c>
      <c r="I20702" t="s">
        <v>106</v>
      </c>
      <c r="J20702" t="s">
        <v>61093</v>
      </c>
    </row>
    <row r="20703" spans="1:10" ht="16" x14ac:dyDescent="0.2">
      <c r="A20703" t="s">
        <v>51865</v>
      </c>
      <c r="B20703" t="s">
        <v>61079</v>
      </c>
      <c r="C20703" t="s">
        <v>61080</v>
      </c>
      <c r="D20703">
        <v>1</v>
      </c>
      <c r="E20703" t="s">
        <v>13</v>
      </c>
      <c r="F20703" t="s">
        <v>13</v>
      </c>
      <c r="G20703" t="s">
        <v>61075</v>
      </c>
      <c r="H20703" s="3" t="s">
        <v>61076</v>
      </c>
      <c r="I20703" t="s">
        <v>106</v>
      </c>
      <c r="J20703" t="s">
        <v>51868</v>
      </c>
    </row>
    <row r="20704" spans="1:10" ht="16" x14ac:dyDescent="0.2">
      <c r="A20704" t="s">
        <v>61072</v>
      </c>
      <c r="B20704" t="s">
        <v>61094</v>
      </c>
      <c r="C20704" t="s">
        <v>61095</v>
      </c>
      <c r="D20704">
        <v>5</v>
      </c>
      <c r="E20704" t="s">
        <v>13</v>
      </c>
      <c r="F20704" t="s">
        <v>13</v>
      </c>
      <c r="G20704" t="s">
        <v>61075</v>
      </c>
      <c r="H20704" s="3" t="s">
        <v>61076</v>
      </c>
      <c r="I20704" t="s">
        <v>106</v>
      </c>
      <c r="J20704" t="s">
        <v>61077</v>
      </c>
    </row>
    <row r="20705" spans="1:10" ht="16" x14ac:dyDescent="0.2">
      <c r="A20705" t="s">
        <v>61096</v>
      </c>
      <c r="B20705" t="s">
        <v>61079</v>
      </c>
      <c r="C20705" t="s">
        <v>61080</v>
      </c>
      <c r="D20705">
        <v>1</v>
      </c>
      <c r="E20705" t="s">
        <v>13</v>
      </c>
      <c r="F20705" t="s">
        <v>13</v>
      </c>
      <c r="G20705" t="s">
        <v>61075</v>
      </c>
      <c r="H20705" s="3" t="s">
        <v>61076</v>
      </c>
      <c r="I20705" t="s">
        <v>106</v>
      </c>
      <c r="J20705" t="s">
        <v>61097</v>
      </c>
    </row>
    <row r="20706" spans="1:10" ht="16" x14ac:dyDescent="0.2">
      <c r="A20706" t="s">
        <v>61098</v>
      </c>
      <c r="B20706" t="s">
        <v>61099</v>
      </c>
      <c r="C20706" t="s">
        <v>61100</v>
      </c>
      <c r="D20706">
        <v>2</v>
      </c>
      <c r="E20706" t="s">
        <v>13</v>
      </c>
      <c r="F20706" t="s">
        <v>13</v>
      </c>
      <c r="G20706" t="s">
        <v>61075</v>
      </c>
      <c r="H20706" s="3" t="s">
        <v>61076</v>
      </c>
      <c r="I20706" t="s">
        <v>106</v>
      </c>
      <c r="J20706" t="s">
        <v>61101</v>
      </c>
    </row>
    <row r="20707" spans="1:10" ht="16" x14ac:dyDescent="0.2">
      <c r="A20707" t="s">
        <v>749</v>
      </c>
      <c r="B20707" t="s">
        <v>61102</v>
      </c>
      <c r="C20707" t="s">
        <v>61103</v>
      </c>
      <c r="D20707">
        <v>1</v>
      </c>
      <c r="E20707" t="s">
        <v>13</v>
      </c>
      <c r="F20707" t="s">
        <v>13</v>
      </c>
      <c r="G20707" t="s">
        <v>61104</v>
      </c>
      <c r="H20707" s="3" t="s">
        <v>61105</v>
      </c>
      <c r="I20707" t="s">
        <v>106</v>
      </c>
      <c r="J20707" t="s">
        <v>754</v>
      </c>
    </row>
    <row r="20708" spans="1:10" ht="16" x14ac:dyDescent="0.2">
      <c r="A20708" t="s">
        <v>749</v>
      </c>
      <c r="B20708" t="s">
        <v>61106</v>
      </c>
      <c r="C20708" t="s">
        <v>61107</v>
      </c>
      <c r="D20708">
        <v>2</v>
      </c>
      <c r="E20708" t="s">
        <v>13</v>
      </c>
      <c r="F20708" t="s">
        <v>13</v>
      </c>
      <c r="G20708" t="s">
        <v>61104</v>
      </c>
      <c r="H20708" s="3" t="s">
        <v>61105</v>
      </c>
      <c r="I20708" t="s">
        <v>106</v>
      </c>
      <c r="J20708" t="s">
        <v>754</v>
      </c>
    </row>
    <row r="20709" spans="1:10" ht="16" x14ac:dyDescent="0.2">
      <c r="A20709" t="s">
        <v>13016</v>
      </c>
      <c r="B20709" t="s">
        <v>61108</v>
      </c>
      <c r="C20709" t="s">
        <v>61109</v>
      </c>
      <c r="D20709">
        <v>3</v>
      </c>
      <c r="E20709" t="s">
        <v>13</v>
      </c>
      <c r="F20709" t="s">
        <v>13</v>
      </c>
      <c r="G20709" t="s">
        <v>61104</v>
      </c>
      <c r="H20709" s="3" t="s">
        <v>61110</v>
      </c>
      <c r="I20709" t="s">
        <v>106</v>
      </c>
      <c r="J20709" t="s">
        <v>13021</v>
      </c>
    </row>
    <row r="20710" spans="1:10" ht="16" x14ac:dyDescent="0.2">
      <c r="A20710" t="s">
        <v>13016</v>
      </c>
      <c r="B20710" t="s">
        <v>61111</v>
      </c>
      <c r="C20710" t="s">
        <v>61112</v>
      </c>
      <c r="D20710">
        <v>1</v>
      </c>
      <c r="E20710" t="s">
        <v>13</v>
      </c>
      <c r="F20710" t="s">
        <v>13</v>
      </c>
      <c r="G20710" t="s">
        <v>61104</v>
      </c>
      <c r="H20710" s="3" t="s">
        <v>61113</v>
      </c>
      <c r="I20710" t="s">
        <v>106</v>
      </c>
      <c r="J20710" t="s">
        <v>13021</v>
      </c>
    </row>
    <row r="20711" spans="1:10" ht="16" x14ac:dyDescent="0.2">
      <c r="A20711" t="s">
        <v>13016</v>
      </c>
      <c r="B20711" t="s">
        <v>61114</v>
      </c>
      <c r="C20711" t="s">
        <v>61115</v>
      </c>
      <c r="D20711">
        <v>2</v>
      </c>
      <c r="E20711" t="s">
        <v>13</v>
      </c>
      <c r="F20711" t="s">
        <v>13</v>
      </c>
      <c r="G20711" t="s">
        <v>61104</v>
      </c>
      <c r="H20711" s="3" t="s">
        <v>61116</v>
      </c>
      <c r="I20711" t="s">
        <v>106</v>
      </c>
      <c r="J20711" t="s">
        <v>13021</v>
      </c>
    </row>
    <row r="20712" spans="1:10" ht="32" x14ac:dyDescent="0.2">
      <c r="A20712" t="s">
        <v>61117</v>
      </c>
      <c r="B20712" t="s">
        <v>61118</v>
      </c>
      <c r="C20712" t="s">
        <v>61119</v>
      </c>
      <c r="D20712">
        <v>1</v>
      </c>
      <c r="E20712" t="s">
        <v>13</v>
      </c>
      <c r="F20712" t="s">
        <v>13</v>
      </c>
      <c r="G20712" t="s">
        <v>61104</v>
      </c>
      <c r="H20712" s="3" t="s">
        <v>61120</v>
      </c>
      <c r="I20712" t="s">
        <v>106</v>
      </c>
      <c r="J20712" t="s">
        <v>61121</v>
      </c>
    </row>
    <row r="20713" spans="1:10" ht="16" x14ac:dyDescent="0.2">
      <c r="A20713" t="s">
        <v>59888</v>
      </c>
      <c r="B20713" t="s">
        <v>61122</v>
      </c>
      <c r="C20713" t="s">
        <v>61123</v>
      </c>
      <c r="D20713">
        <v>3</v>
      </c>
      <c r="E20713" t="s">
        <v>13</v>
      </c>
      <c r="F20713" t="s">
        <v>13</v>
      </c>
      <c r="G20713" t="s">
        <v>61124</v>
      </c>
      <c r="H20713" s="3" t="s">
        <v>61125</v>
      </c>
      <c r="I20713" t="s">
        <v>106</v>
      </c>
      <c r="J20713" t="s">
        <v>59893</v>
      </c>
    </row>
    <row r="20714" spans="1:10" ht="16" x14ac:dyDescent="0.2">
      <c r="A20714" t="s">
        <v>61126</v>
      </c>
      <c r="B20714" t="s">
        <v>61127</v>
      </c>
      <c r="C20714" t="s">
        <v>61128</v>
      </c>
      <c r="D20714">
        <v>4</v>
      </c>
      <c r="E20714" t="s">
        <v>13</v>
      </c>
      <c r="F20714" t="s">
        <v>13</v>
      </c>
      <c r="G20714" t="s">
        <v>61129</v>
      </c>
      <c r="H20714" s="3" t="s">
        <v>61130</v>
      </c>
      <c r="I20714" t="s">
        <v>106</v>
      </c>
      <c r="J20714" t="s">
        <v>61131</v>
      </c>
    </row>
    <row r="20715" spans="1:10" ht="16" x14ac:dyDescent="0.2">
      <c r="A20715" t="s">
        <v>61126</v>
      </c>
      <c r="B20715" t="s">
        <v>61132</v>
      </c>
      <c r="C20715" t="s">
        <v>61133</v>
      </c>
      <c r="D20715">
        <v>1</v>
      </c>
      <c r="E20715" t="s">
        <v>13</v>
      </c>
      <c r="F20715" t="s">
        <v>13</v>
      </c>
      <c r="G20715" t="s">
        <v>61129</v>
      </c>
      <c r="H20715" s="3" t="s">
        <v>61130</v>
      </c>
      <c r="I20715" t="s">
        <v>106</v>
      </c>
      <c r="J20715" t="s">
        <v>61131</v>
      </c>
    </row>
    <row r="20716" spans="1:10" ht="16" x14ac:dyDescent="0.2">
      <c r="A20716" t="s">
        <v>61126</v>
      </c>
      <c r="B20716" t="s">
        <v>61134</v>
      </c>
      <c r="C20716" t="s">
        <v>61135</v>
      </c>
      <c r="D20716">
        <v>2</v>
      </c>
      <c r="E20716" t="s">
        <v>13</v>
      </c>
      <c r="F20716" t="s">
        <v>13</v>
      </c>
      <c r="G20716" t="s">
        <v>61129</v>
      </c>
      <c r="H20716" s="3" t="s">
        <v>61130</v>
      </c>
      <c r="I20716" t="s">
        <v>106</v>
      </c>
      <c r="J20716" t="s">
        <v>61131</v>
      </c>
    </row>
    <row r="20717" spans="1:10" ht="16" x14ac:dyDescent="0.2">
      <c r="A20717" t="s">
        <v>61126</v>
      </c>
      <c r="B20717" t="s">
        <v>61136</v>
      </c>
      <c r="C20717" t="s">
        <v>61137</v>
      </c>
      <c r="D20717">
        <v>5</v>
      </c>
      <c r="E20717" t="s">
        <v>13</v>
      </c>
      <c r="F20717" t="s">
        <v>13</v>
      </c>
      <c r="G20717" t="s">
        <v>61129</v>
      </c>
      <c r="H20717" s="3" t="s">
        <v>61130</v>
      </c>
      <c r="I20717" t="s">
        <v>106</v>
      </c>
      <c r="J20717" t="s">
        <v>61131</v>
      </c>
    </row>
    <row r="20718" spans="1:10" ht="16" x14ac:dyDescent="0.2">
      <c r="A20718" t="s">
        <v>61138</v>
      </c>
      <c r="B20718" t="s">
        <v>31404</v>
      </c>
      <c r="C20718" t="s">
        <v>31405</v>
      </c>
      <c r="D20718">
        <v>2</v>
      </c>
      <c r="E20718" t="s">
        <v>13</v>
      </c>
      <c r="F20718" t="s">
        <v>13</v>
      </c>
      <c r="G20718" t="s">
        <v>61129</v>
      </c>
      <c r="H20718" s="3" t="s">
        <v>61130</v>
      </c>
      <c r="I20718" t="s">
        <v>106</v>
      </c>
      <c r="J20718" t="s">
        <v>61139</v>
      </c>
    </row>
    <row r="20719" spans="1:10" ht="16" x14ac:dyDescent="0.2">
      <c r="A20719" t="s">
        <v>61138</v>
      </c>
      <c r="B20719" t="s">
        <v>31442</v>
      </c>
      <c r="C20719" t="s">
        <v>31443</v>
      </c>
      <c r="D20719">
        <v>1</v>
      </c>
      <c r="E20719" t="s">
        <v>13</v>
      </c>
      <c r="F20719" t="s">
        <v>13</v>
      </c>
      <c r="G20719" t="s">
        <v>61129</v>
      </c>
      <c r="H20719" s="3" t="s">
        <v>61130</v>
      </c>
      <c r="I20719" t="s">
        <v>106</v>
      </c>
      <c r="J20719" t="s">
        <v>61139</v>
      </c>
    </row>
    <row r="20720" spans="1:10" ht="16" x14ac:dyDescent="0.2">
      <c r="A20720" t="s">
        <v>61138</v>
      </c>
      <c r="B20720" t="s">
        <v>31344</v>
      </c>
      <c r="C20720" t="s">
        <v>31345</v>
      </c>
      <c r="D20720">
        <v>3</v>
      </c>
      <c r="E20720" t="s">
        <v>13</v>
      </c>
      <c r="F20720" t="s">
        <v>13</v>
      </c>
      <c r="G20720" t="s">
        <v>61129</v>
      </c>
      <c r="H20720" s="3" t="s">
        <v>61130</v>
      </c>
      <c r="I20720" t="s">
        <v>106</v>
      </c>
      <c r="J20720" t="s">
        <v>61139</v>
      </c>
    </row>
    <row r="20721" spans="1:10" ht="16" x14ac:dyDescent="0.2">
      <c r="A20721" t="s">
        <v>20818</v>
      </c>
      <c r="B20721" t="s">
        <v>61132</v>
      </c>
      <c r="C20721" t="s">
        <v>61133</v>
      </c>
      <c r="D20721">
        <v>2</v>
      </c>
      <c r="E20721" t="s">
        <v>13</v>
      </c>
      <c r="F20721" t="s">
        <v>13</v>
      </c>
      <c r="G20721" t="s">
        <v>61129</v>
      </c>
      <c r="H20721" s="3" t="s">
        <v>61130</v>
      </c>
      <c r="I20721" t="s">
        <v>106</v>
      </c>
      <c r="J20721" t="s">
        <v>20821</v>
      </c>
    </row>
    <row r="20722" spans="1:10" ht="16" x14ac:dyDescent="0.2">
      <c r="A20722" t="s">
        <v>61126</v>
      </c>
      <c r="B20722" t="s">
        <v>61140</v>
      </c>
      <c r="C20722" t="s">
        <v>61141</v>
      </c>
      <c r="D20722">
        <v>3</v>
      </c>
      <c r="E20722" t="s">
        <v>13</v>
      </c>
      <c r="F20722" t="s">
        <v>13</v>
      </c>
      <c r="G20722" t="s">
        <v>61129</v>
      </c>
      <c r="H20722" s="3" t="s">
        <v>61130</v>
      </c>
      <c r="I20722" t="s">
        <v>106</v>
      </c>
      <c r="J20722" t="s">
        <v>61131</v>
      </c>
    </row>
    <row r="20723" spans="1:10" ht="16" x14ac:dyDescent="0.2">
      <c r="A20723" t="s">
        <v>61142</v>
      </c>
      <c r="B20723" t="s">
        <v>61143</v>
      </c>
      <c r="C20723" t="s">
        <v>61144</v>
      </c>
      <c r="D20723">
        <v>1</v>
      </c>
      <c r="E20723" t="s">
        <v>13</v>
      </c>
      <c r="F20723" t="s">
        <v>13</v>
      </c>
      <c r="G20723" t="s">
        <v>61129</v>
      </c>
      <c r="H20723" s="3" t="s">
        <v>61145</v>
      </c>
      <c r="I20723" t="s">
        <v>106</v>
      </c>
      <c r="J20723" t="s">
        <v>61146</v>
      </c>
    </row>
    <row r="20724" spans="1:10" ht="16" x14ac:dyDescent="0.2">
      <c r="A20724" t="s">
        <v>61088</v>
      </c>
      <c r="B20724" t="s">
        <v>61147</v>
      </c>
      <c r="C20724" t="s">
        <v>61148</v>
      </c>
      <c r="D20724">
        <v>6</v>
      </c>
      <c r="E20724" t="s">
        <v>13</v>
      </c>
      <c r="F20724" t="s">
        <v>13</v>
      </c>
      <c r="G20724" t="s">
        <v>61129</v>
      </c>
      <c r="H20724" s="3" t="s">
        <v>61130</v>
      </c>
      <c r="I20724" t="s">
        <v>106</v>
      </c>
      <c r="J20724" t="s">
        <v>61089</v>
      </c>
    </row>
    <row r="20725" spans="1:10" ht="16" x14ac:dyDescent="0.2">
      <c r="A20725" t="s">
        <v>61149</v>
      </c>
      <c r="B20725" t="s">
        <v>31442</v>
      </c>
      <c r="C20725" t="s">
        <v>31443</v>
      </c>
      <c r="D20725">
        <v>1</v>
      </c>
      <c r="E20725" t="s">
        <v>13</v>
      </c>
      <c r="F20725" t="s">
        <v>13</v>
      </c>
      <c r="G20725" t="s">
        <v>61129</v>
      </c>
      <c r="H20725" s="3" t="s">
        <v>61150</v>
      </c>
      <c r="I20725" t="s">
        <v>106</v>
      </c>
      <c r="J20725" t="s">
        <v>61151</v>
      </c>
    </row>
    <row r="20726" spans="1:10" ht="16" x14ac:dyDescent="0.2">
      <c r="A20726" t="s">
        <v>42110</v>
      </c>
      <c r="B20726" t="s">
        <v>61152</v>
      </c>
      <c r="C20726" t="s">
        <v>61153</v>
      </c>
      <c r="D20726">
        <v>1</v>
      </c>
      <c r="E20726" t="s">
        <v>13</v>
      </c>
      <c r="F20726" t="s">
        <v>13</v>
      </c>
      <c r="G20726" t="s">
        <v>61129</v>
      </c>
      <c r="H20726" s="3" t="s">
        <v>61154</v>
      </c>
      <c r="I20726" t="s">
        <v>106</v>
      </c>
      <c r="J20726" t="s">
        <v>42115</v>
      </c>
    </row>
    <row r="20727" spans="1:10" ht="16" x14ac:dyDescent="0.2">
      <c r="A20727" t="s">
        <v>61155</v>
      </c>
      <c r="B20727" t="s">
        <v>31442</v>
      </c>
      <c r="C20727" t="s">
        <v>31443</v>
      </c>
      <c r="D20727">
        <v>1</v>
      </c>
      <c r="E20727" t="s">
        <v>13</v>
      </c>
      <c r="F20727" t="s">
        <v>13</v>
      </c>
      <c r="G20727" t="s">
        <v>61129</v>
      </c>
      <c r="H20727" s="3" t="s">
        <v>61156</v>
      </c>
      <c r="I20727" t="s">
        <v>106</v>
      </c>
      <c r="J20727" t="s">
        <v>61157</v>
      </c>
    </row>
    <row r="20728" spans="1:10" ht="16" x14ac:dyDescent="0.2">
      <c r="A20728" t="s">
        <v>61149</v>
      </c>
      <c r="B20728" t="s">
        <v>31404</v>
      </c>
      <c r="C20728" t="s">
        <v>31405</v>
      </c>
      <c r="D20728">
        <v>2</v>
      </c>
      <c r="E20728" t="s">
        <v>13</v>
      </c>
      <c r="F20728" t="s">
        <v>13</v>
      </c>
      <c r="G20728" t="s">
        <v>61129</v>
      </c>
      <c r="H20728" s="3" t="s">
        <v>61150</v>
      </c>
      <c r="I20728" t="s">
        <v>106</v>
      </c>
      <c r="J20728" t="s">
        <v>61151</v>
      </c>
    </row>
    <row r="20729" spans="1:10" ht="16" x14ac:dyDescent="0.2">
      <c r="A20729" t="s">
        <v>42110</v>
      </c>
      <c r="B20729" t="s">
        <v>61158</v>
      </c>
      <c r="C20729" t="s">
        <v>61159</v>
      </c>
      <c r="D20729">
        <v>2</v>
      </c>
      <c r="E20729" t="s">
        <v>13</v>
      </c>
      <c r="F20729" t="s">
        <v>13</v>
      </c>
      <c r="G20729" t="s">
        <v>61129</v>
      </c>
      <c r="H20729" s="3" t="s">
        <v>61154</v>
      </c>
      <c r="I20729" t="s">
        <v>106</v>
      </c>
      <c r="J20729" t="s">
        <v>42115</v>
      </c>
    </row>
    <row r="20730" spans="1:10" ht="16" x14ac:dyDescent="0.2">
      <c r="A20730" t="s">
        <v>61160</v>
      </c>
      <c r="B20730" t="s">
        <v>31442</v>
      </c>
      <c r="C20730" t="s">
        <v>31443</v>
      </c>
      <c r="D20730">
        <v>1</v>
      </c>
      <c r="E20730" t="s">
        <v>13</v>
      </c>
      <c r="F20730" t="s">
        <v>13</v>
      </c>
      <c r="G20730" t="s">
        <v>61129</v>
      </c>
      <c r="H20730" s="3" t="s">
        <v>61130</v>
      </c>
      <c r="I20730" t="s">
        <v>106</v>
      </c>
      <c r="J20730" t="s">
        <v>61161</v>
      </c>
    </row>
    <row r="20731" spans="1:10" ht="16" x14ac:dyDescent="0.2">
      <c r="A20731" t="s">
        <v>61098</v>
      </c>
      <c r="B20731" t="s">
        <v>31442</v>
      </c>
      <c r="C20731" t="s">
        <v>31443</v>
      </c>
      <c r="D20731">
        <v>1</v>
      </c>
      <c r="E20731" t="s">
        <v>13</v>
      </c>
      <c r="F20731" t="s">
        <v>13</v>
      </c>
      <c r="G20731" t="s">
        <v>61129</v>
      </c>
      <c r="H20731" s="3" t="s">
        <v>61130</v>
      </c>
      <c r="I20731" t="s">
        <v>106</v>
      </c>
      <c r="J20731" t="s">
        <v>61101</v>
      </c>
    </row>
    <row r="20732" spans="1:10" ht="16" x14ac:dyDescent="0.2">
      <c r="A20732" t="s">
        <v>61149</v>
      </c>
      <c r="B20732" t="s">
        <v>31344</v>
      </c>
      <c r="C20732" t="s">
        <v>31345</v>
      </c>
      <c r="D20732">
        <v>3</v>
      </c>
      <c r="E20732" t="s">
        <v>13</v>
      </c>
      <c r="F20732" t="s">
        <v>13</v>
      </c>
      <c r="G20732" t="s">
        <v>61129</v>
      </c>
      <c r="H20732" s="3" t="s">
        <v>61150</v>
      </c>
      <c r="I20732" t="s">
        <v>106</v>
      </c>
      <c r="J20732" t="s">
        <v>61151</v>
      </c>
    </row>
    <row r="20733" spans="1:10" ht="16" x14ac:dyDescent="0.2">
      <c r="A20733" t="s">
        <v>61162</v>
      </c>
      <c r="B20733" t="s">
        <v>31442</v>
      </c>
      <c r="C20733" t="s">
        <v>31443</v>
      </c>
      <c r="D20733">
        <v>1</v>
      </c>
      <c r="E20733" t="s">
        <v>13</v>
      </c>
      <c r="F20733" t="s">
        <v>13</v>
      </c>
      <c r="G20733" t="s">
        <v>61129</v>
      </c>
      <c r="H20733" s="3" t="s">
        <v>61156</v>
      </c>
      <c r="I20733" t="s">
        <v>106</v>
      </c>
      <c r="J20733" t="s">
        <v>61163</v>
      </c>
    </row>
    <row r="20734" spans="1:10" ht="16" x14ac:dyDescent="0.2">
      <c r="A20734" t="s">
        <v>61164</v>
      </c>
      <c r="B20734" t="s">
        <v>61132</v>
      </c>
      <c r="C20734" t="s">
        <v>61133</v>
      </c>
      <c r="D20734">
        <v>4</v>
      </c>
      <c r="E20734" t="s">
        <v>13</v>
      </c>
      <c r="F20734" t="s">
        <v>13</v>
      </c>
      <c r="G20734" t="s">
        <v>61129</v>
      </c>
      <c r="H20734" s="3" t="s">
        <v>61150</v>
      </c>
      <c r="I20734" t="s">
        <v>106</v>
      </c>
      <c r="J20734" t="s">
        <v>61165</v>
      </c>
    </row>
    <row r="20735" spans="1:10" ht="16" x14ac:dyDescent="0.2">
      <c r="A20735" t="s">
        <v>61166</v>
      </c>
      <c r="B20735" t="s">
        <v>61167</v>
      </c>
      <c r="C20735" t="s">
        <v>61168</v>
      </c>
      <c r="D20735">
        <v>1</v>
      </c>
      <c r="E20735" t="s">
        <v>1045</v>
      </c>
      <c r="F20735" t="s">
        <v>13</v>
      </c>
      <c r="G20735" t="s">
        <v>61169</v>
      </c>
      <c r="H20735" s="3" t="s">
        <v>61170</v>
      </c>
      <c r="I20735" t="s">
        <v>106</v>
      </c>
      <c r="J20735" t="s">
        <v>61171</v>
      </c>
    </row>
    <row r="20736" spans="1:10" ht="16" x14ac:dyDescent="0.2">
      <c r="A20736" t="s">
        <v>61172</v>
      </c>
      <c r="B20736" t="s">
        <v>61173</v>
      </c>
      <c r="C20736" t="s">
        <v>61174</v>
      </c>
      <c r="D20736">
        <v>3</v>
      </c>
      <c r="E20736" t="s">
        <v>1045</v>
      </c>
      <c r="F20736" t="s">
        <v>13</v>
      </c>
      <c r="G20736" t="s">
        <v>61169</v>
      </c>
      <c r="H20736" s="3" t="s">
        <v>61175</v>
      </c>
      <c r="I20736" t="s">
        <v>106</v>
      </c>
      <c r="J20736" t="s">
        <v>61176</v>
      </c>
    </row>
    <row r="20737" spans="1:10" ht="16" x14ac:dyDescent="0.2">
      <c r="A20737" t="s">
        <v>61172</v>
      </c>
      <c r="B20737" t="s">
        <v>61177</v>
      </c>
      <c r="C20737" t="s">
        <v>61178</v>
      </c>
      <c r="D20737">
        <v>2</v>
      </c>
      <c r="E20737" t="s">
        <v>1045</v>
      </c>
      <c r="F20737" t="s">
        <v>13</v>
      </c>
      <c r="G20737" t="s">
        <v>61169</v>
      </c>
      <c r="H20737" s="3" t="s">
        <v>61175</v>
      </c>
      <c r="I20737" t="s">
        <v>106</v>
      </c>
      <c r="J20737" t="s">
        <v>61176</v>
      </c>
    </row>
    <row r="20738" spans="1:10" ht="16" x14ac:dyDescent="0.2">
      <c r="A20738" t="s">
        <v>61179</v>
      </c>
      <c r="B20738" t="s">
        <v>61180</v>
      </c>
      <c r="C20738" t="s">
        <v>61181</v>
      </c>
      <c r="D20738">
        <v>1</v>
      </c>
      <c r="E20738" t="s">
        <v>1045</v>
      </c>
      <c r="F20738" t="s">
        <v>13</v>
      </c>
      <c r="G20738" t="s">
        <v>61169</v>
      </c>
      <c r="H20738" s="3" t="s">
        <v>61182</v>
      </c>
      <c r="I20738" t="s">
        <v>106</v>
      </c>
      <c r="J20738" t="s">
        <v>61183</v>
      </c>
    </row>
    <row r="20739" spans="1:10" ht="16" x14ac:dyDescent="0.2">
      <c r="A20739" t="s">
        <v>61184</v>
      </c>
      <c r="B20739" t="s">
        <v>61185</v>
      </c>
      <c r="C20739" t="s">
        <v>61178</v>
      </c>
      <c r="D20739">
        <v>2</v>
      </c>
      <c r="E20739" t="s">
        <v>1045</v>
      </c>
      <c r="F20739" t="s">
        <v>13</v>
      </c>
      <c r="G20739" t="s">
        <v>61169</v>
      </c>
      <c r="H20739" s="3" t="s">
        <v>61175</v>
      </c>
      <c r="I20739" t="s">
        <v>106</v>
      </c>
      <c r="J20739" t="s">
        <v>61186</v>
      </c>
    </row>
    <row r="20740" spans="1:10" ht="16" x14ac:dyDescent="0.2">
      <c r="A20740" t="s">
        <v>61166</v>
      </c>
      <c r="B20740" t="s">
        <v>61177</v>
      </c>
      <c r="C20740" t="s">
        <v>61178</v>
      </c>
      <c r="D20740">
        <v>2</v>
      </c>
      <c r="E20740" t="s">
        <v>1045</v>
      </c>
      <c r="F20740" t="s">
        <v>13</v>
      </c>
      <c r="G20740" t="s">
        <v>61169</v>
      </c>
      <c r="H20740" s="3" t="s">
        <v>61170</v>
      </c>
      <c r="I20740" t="s">
        <v>106</v>
      </c>
      <c r="J20740" t="s">
        <v>61171</v>
      </c>
    </row>
    <row r="20741" spans="1:10" ht="16" x14ac:dyDescent="0.2">
      <c r="A20741" t="s">
        <v>61166</v>
      </c>
      <c r="B20741" t="s">
        <v>61187</v>
      </c>
      <c r="C20741" t="s">
        <v>61188</v>
      </c>
      <c r="D20741">
        <v>3</v>
      </c>
      <c r="E20741" t="s">
        <v>1045</v>
      </c>
      <c r="F20741" t="s">
        <v>13</v>
      </c>
      <c r="G20741" t="s">
        <v>61169</v>
      </c>
      <c r="H20741" s="3" t="s">
        <v>61170</v>
      </c>
      <c r="I20741" t="s">
        <v>106</v>
      </c>
      <c r="J20741" t="s">
        <v>61171</v>
      </c>
    </row>
    <row r="20742" spans="1:10" ht="16" x14ac:dyDescent="0.2">
      <c r="A20742" t="s">
        <v>61184</v>
      </c>
      <c r="B20742" t="s">
        <v>61189</v>
      </c>
      <c r="C20742" t="s">
        <v>61190</v>
      </c>
      <c r="D20742">
        <v>1</v>
      </c>
      <c r="E20742" t="s">
        <v>1045</v>
      </c>
      <c r="F20742" t="s">
        <v>13</v>
      </c>
      <c r="G20742" t="s">
        <v>61169</v>
      </c>
      <c r="H20742" s="3" t="s">
        <v>61175</v>
      </c>
      <c r="I20742" t="s">
        <v>106</v>
      </c>
      <c r="J20742" t="s">
        <v>61186</v>
      </c>
    </row>
    <row r="20743" spans="1:10" ht="16" x14ac:dyDescent="0.2">
      <c r="A20743" t="s">
        <v>61172</v>
      </c>
      <c r="B20743" t="s">
        <v>61191</v>
      </c>
      <c r="C20743" t="s">
        <v>61192</v>
      </c>
      <c r="D20743">
        <v>1</v>
      </c>
      <c r="E20743" t="s">
        <v>1045</v>
      </c>
      <c r="F20743" t="s">
        <v>13</v>
      </c>
      <c r="G20743" t="s">
        <v>61169</v>
      </c>
      <c r="H20743" s="3" t="s">
        <v>61175</v>
      </c>
      <c r="I20743" t="s">
        <v>106</v>
      </c>
      <c r="J20743" t="s">
        <v>61176</v>
      </c>
    </row>
    <row r="20744" spans="1:10" ht="16" x14ac:dyDescent="0.2">
      <c r="A20744" t="s">
        <v>61179</v>
      </c>
      <c r="B20744" t="s">
        <v>61193</v>
      </c>
      <c r="C20744" t="s">
        <v>61194</v>
      </c>
      <c r="D20744">
        <v>2</v>
      </c>
      <c r="E20744" t="s">
        <v>1045</v>
      </c>
      <c r="F20744" t="s">
        <v>13</v>
      </c>
      <c r="G20744" t="s">
        <v>61169</v>
      </c>
      <c r="H20744" s="3" t="s">
        <v>61182</v>
      </c>
      <c r="I20744" t="s">
        <v>106</v>
      </c>
      <c r="J20744" t="s">
        <v>61183</v>
      </c>
    </row>
    <row r="20745" spans="1:10" ht="16" x14ac:dyDescent="0.2">
      <c r="A20745" t="s">
        <v>61195</v>
      </c>
      <c r="B20745" t="s">
        <v>61196</v>
      </c>
      <c r="C20745" t="s">
        <v>61197</v>
      </c>
      <c r="D20745">
        <v>2</v>
      </c>
      <c r="E20745" t="s">
        <v>13</v>
      </c>
      <c r="F20745" t="s">
        <v>13</v>
      </c>
      <c r="G20745" t="s">
        <v>61198</v>
      </c>
      <c r="H20745" s="3" t="s">
        <v>61199</v>
      </c>
      <c r="I20745" t="s">
        <v>106</v>
      </c>
      <c r="J20745" t="s">
        <v>61200</v>
      </c>
    </row>
    <row r="20746" spans="1:10" ht="16" x14ac:dyDescent="0.2">
      <c r="A20746" t="s">
        <v>61195</v>
      </c>
      <c r="B20746" t="s">
        <v>61201</v>
      </c>
      <c r="C20746" t="s">
        <v>61202</v>
      </c>
      <c r="D20746">
        <v>3</v>
      </c>
      <c r="E20746" t="s">
        <v>13</v>
      </c>
      <c r="F20746" t="s">
        <v>13</v>
      </c>
      <c r="G20746" t="s">
        <v>61198</v>
      </c>
      <c r="H20746" s="3" t="s">
        <v>61203</v>
      </c>
      <c r="I20746" t="s">
        <v>106</v>
      </c>
      <c r="J20746" t="s">
        <v>61200</v>
      </c>
    </row>
    <row r="20747" spans="1:10" ht="16" x14ac:dyDescent="0.2">
      <c r="A20747" t="s">
        <v>61195</v>
      </c>
      <c r="B20747" t="s">
        <v>61204</v>
      </c>
      <c r="C20747" t="s">
        <v>61205</v>
      </c>
      <c r="D20747">
        <v>1</v>
      </c>
      <c r="E20747" t="s">
        <v>13</v>
      </c>
      <c r="F20747" t="s">
        <v>13</v>
      </c>
      <c r="G20747" t="s">
        <v>61198</v>
      </c>
      <c r="H20747" s="3" t="s">
        <v>61199</v>
      </c>
      <c r="I20747" t="s">
        <v>106</v>
      </c>
      <c r="J20747" t="s">
        <v>61200</v>
      </c>
    </row>
    <row r="20748" spans="1:10" ht="16" x14ac:dyDescent="0.2">
      <c r="A20748" t="s">
        <v>61206</v>
      </c>
      <c r="B20748" t="s">
        <v>61207</v>
      </c>
      <c r="C20748" t="s">
        <v>61208</v>
      </c>
      <c r="D20748">
        <v>2</v>
      </c>
      <c r="E20748" t="s">
        <v>13</v>
      </c>
      <c r="F20748" t="s">
        <v>13</v>
      </c>
      <c r="G20748" t="s">
        <v>61209</v>
      </c>
      <c r="H20748" s="3" t="s">
        <v>61210</v>
      </c>
      <c r="I20748" t="s">
        <v>106</v>
      </c>
      <c r="J20748" t="s">
        <v>61211</v>
      </c>
    </row>
    <row r="20749" spans="1:10" ht="16" x14ac:dyDescent="0.2">
      <c r="A20749" t="s">
        <v>61206</v>
      </c>
      <c r="B20749" t="s">
        <v>61212</v>
      </c>
      <c r="C20749" t="s">
        <v>61213</v>
      </c>
      <c r="D20749">
        <v>3</v>
      </c>
      <c r="E20749" t="s">
        <v>13</v>
      </c>
      <c r="F20749" t="s">
        <v>13</v>
      </c>
      <c r="G20749" t="s">
        <v>61209</v>
      </c>
      <c r="H20749" s="3" t="s">
        <v>61210</v>
      </c>
      <c r="I20749" t="s">
        <v>106</v>
      </c>
      <c r="J20749" t="s">
        <v>61211</v>
      </c>
    </row>
    <row r="20750" spans="1:10" ht="16" x14ac:dyDescent="0.2">
      <c r="A20750" t="s">
        <v>31205</v>
      </c>
      <c r="B20750" t="s">
        <v>61214</v>
      </c>
      <c r="C20750" t="s">
        <v>61215</v>
      </c>
      <c r="D20750">
        <v>3</v>
      </c>
      <c r="E20750" t="s">
        <v>13</v>
      </c>
      <c r="F20750" t="s">
        <v>13</v>
      </c>
      <c r="G20750" t="s">
        <v>61209</v>
      </c>
      <c r="H20750" s="3" t="s">
        <v>61216</v>
      </c>
      <c r="I20750" t="s">
        <v>106</v>
      </c>
      <c r="J20750" t="s">
        <v>31209</v>
      </c>
    </row>
    <row r="20751" spans="1:10" ht="16" x14ac:dyDescent="0.2">
      <c r="A20751" t="s">
        <v>5270</v>
      </c>
      <c r="B20751" t="s">
        <v>60628</v>
      </c>
      <c r="C20751" t="s">
        <v>60629</v>
      </c>
      <c r="D20751">
        <v>2</v>
      </c>
      <c r="E20751" t="s">
        <v>13</v>
      </c>
      <c r="F20751" t="s">
        <v>13</v>
      </c>
      <c r="G20751" t="s">
        <v>61209</v>
      </c>
      <c r="H20751" s="3" t="s">
        <v>61210</v>
      </c>
      <c r="I20751" t="s">
        <v>106</v>
      </c>
      <c r="J20751" t="s">
        <v>5274</v>
      </c>
    </row>
    <row r="20752" spans="1:10" ht="16" x14ac:dyDescent="0.2">
      <c r="A20752" t="s">
        <v>61206</v>
      </c>
      <c r="B20752" t="s">
        <v>61217</v>
      </c>
      <c r="C20752" t="s">
        <v>61218</v>
      </c>
      <c r="D20752">
        <v>1</v>
      </c>
      <c r="E20752" t="s">
        <v>13</v>
      </c>
      <c r="F20752" t="s">
        <v>13</v>
      </c>
      <c r="G20752" t="s">
        <v>61209</v>
      </c>
      <c r="H20752" s="3" t="s">
        <v>61210</v>
      </c>
      <c r="I20752" t="s">
        <v>106</v>
      </c>
      <c r="J20752" t="s">
        <v>61211</v>
      </c>
    </row>
    <row r="20753" spans="1:10" ht="16" x14ac:dyDescent="0.2">
      <c r="A20753" t="s">
        <v>5270</v>
      </c>
      <c r="B20753" t="s">
        <v>61217</v>
      </c>
      <c r="C20753" t="s">
        <v>61218</v>
      </c>
      <c r="D20753">
        <v>1</v>
      </c>
      <c r="E20753" t="s">
        <v>13</v>
      </c>
      <c r="F20753" t="s">
        <v>13</v>
      </c>
      <c r="G20753" t="s">
        <v>61209</v>
      </c>
      <c r="H20753" s="3" t="s">
        <v>61210</v>
      </c>
      <c r="I20753" t="s">
        <v>106</v>
      </c>
      <c r="J20753" t="s">
        <v>5274</v>
      </c>
    </row>
    <row r="20754" spans="1:10" ht="16" x14ac:dyDescent="0.2">
      <c r="A20754" t="s">
        <v>61219</v>
      </c>
      <c r="B20754" t="s">
        <v>61220</v>
      </c>
      <c r="C20754" t="s">
        <v>61221</v>
      </c>
      <c r="D20754">
        <v>1</v>
      </c>
      <c r="E20754" t="s">
        <v>1045</v>
      </c>
      <c r="F20754" t="s">
        <v>13</v>
      </c>
      <c r="G20754" t="s">
        <v>61222</v>
      </c>
      <c r="H20754" s="3" t="s">
        <v>61223</v>
      </c>
      <c r="I20754" t="s">
        <v>106</v>
      </c>
      <c r="J20754" t="s">
        <v>61224</v>
      </c>
    </row>
    <row r="20755" spans="1:10" ht="16" x14ac:dyDescent="0.2">
      <c r="A20755" t="s">
        <v>61164</v>
      </c>
      <c r="B20755" t="s">
        <v>60919</v>
      </c>
      <c r="C20755" t="s">
        <v>61225</v>
      </c>
      <c r="D20755">
        <v>3</v>
      </c>
      <c r="E20755" t="s">
        <v>1045</v>
      </c>
      <c r="F20755" t="s">
        <v>13</v>
      </c>
      <c r="G20755" t="s">
        <v>61222</v>
      </c>
      <c r="H20755" s="3" t="s">
        <v>61226</v>
      </c>
      <c r="I20755" t="s">
        <v>106</v>
      </c>
      <c r="J20755" t="s">
        <v>61165</v>
      </c>
    </row>
    <row r="20756" spans="1:10" ht="16" x14ac:dyDescent="0.2">
      <c r="A20756" t="s">
        <v>61164</v>
      </c>
      <c r="B20756" t="s">
        <v>61227</v>
      </c>
      <c r="C20756" t="s">
        <v>61228</v>
      </c>
      <c r="D20756">
        <v>2</v>
      </c>
      <c r="E20756" t="s">
        <v>1045</v>
      </c>
      <c r="F20756" t="s">
        <v>13</v>
      </c>
      <c r="G20756" t="s">
        <v>61222</v>
      </c>
      <c r="H20756" s="3" t="s">
        <v>61226</v>
      </c>
      <c r="I20756" t="s">
        <v>106</v>
      </c>
      <c r="J20756" t="s">
        <v>61165</v>
      </c>
    </row>
    <row r="20757" spans="1:10" ht="16" x14ac:dyDescent="0.2">
      <c r="A20757" t="s">
        <v>61229</v>
      </c>
      <c r="B20757" t="s">
        <v>61220</v>
      </c>
      <c r="C20757" t="s">
        <v>61221</v>
      </c>
      <c r="D20757">
        <v>1</v>
      </c>
      <c r="E20757" t="s">
        <v>1045</v>
      </c>
      <c r="F20757" t="s">
        <v>13</v>
      </c>
      <c r="G20757" t="s">
        <v>61222</v>
      </c>
      <c r="H20757" s="3" t="s">
        <v>61223</v>
      </c>
      <c r="I20757" t="s">
        <v>106</v>
      </c>
      <c r="J20757" t="s">
        <v>61230</v>
      </c>
    </row>
    <row r="20758" spans="1:10" ht="16" x14ac:dyDescent="0.2">
      <c r="A20758" t="s">
        <v>61164</v>
      </c>
      <c r="B20758" t="s">
        <v>61220</v>
      </c>
      <c r="C20758" t="s">
        <v>61221</v>
      </c>
      <c r="D20758">
        <v>1</v>
      </c>
      <c r="E20758" t="s">
        <v>1045</v>
      </c>
      <c r="F20758" t="s">
        <v>13</v>
      </c>
      <c r="G20758" t="s">
        <v>61222</v>
      </c>
      <c r="H20758" s="3" t="s">
        <v>61226</v>
      </c>
      <c r="I20758" t="s">
        <v>106</v>
      </c>
      <c r="J20758" t="s">
        <v>61165</v>
      </c>
    </row>
    <row r="20759" spans="1:10" ht="16" x14ac:dyDescent="0.2">
      <c r="A20759" t="s">
        <v>61231</v>
      </c>
      <c r="B20759" t="s">
        <v>61232</v>
      </c>
      <c r="C20759" t="s">
        <v>61233</v>
      </c>
      <c r="D20759">
        <v>2</v>
      </c>
      <c r="E20759" t="s">
        <v>13</v>
      </c>
      <c r="F20759" t="s">
        <v>13</v>
      </c>
      <c r="G20759" t="s">
        <v>61234</v>
      </c>
      <c r="H20759" s="3" t="s">
        <v>61235</v>
      </c>
      <c r="I20759" t="s">
        <v>106</v>
      </c>
      <c r="J20759" t="s">
        <v>61236</v>
      </c>
    </row>
    <row r="20760" spans="1:10" ht="16" x14ac:dyDescent="0.2">
      <c r="A20760" t="s">
        <v>61237</v>
      </c>
      <c r="B20760" t="s">
        <v>61238</v>
      </c>
      <c r="C20760" t="s">
        <v>61239</v>
      </c>
      <c r="D20760">
        <v>5</v>
      </c>
      <c r="E20760" t="s">
        <v>13</v>
      </c>
      <c r="F20760" t="s">
        <v>13</v>
      </c>
      <c r="G20760" t="s">
        <v>61240</v>
      </c>
      <c r="H20760" s="3" t="s">
        <v>61241</v>
      </c>
      <c r="I20760" t="s">
        <v>106</v>
      </c>
      <c r="J20760" t="s">
        <v>61242</v>
      </c>
    </row>
    <row r="20761" spans="1:10" ht="16" x14ac:dyDescent="0.2">
      <c r="A20761" t="s">
        <v>61237</v>
      </c>
      <c r="B20761" t="s">
        <v>61243</v>
      </c>
      <c r="C20761" t="s">
        <v>61244</v>
      </c>
      <c r="D20761">
        <v>3</v>
      </c>
      <c r="E20761" t="s">
        <v>13</v>
      </c>
      <c r="F20761" t="s">
        <v>13</v>
      </c>
      <c r="G20761" t="s">
        <v>61240</v>
      </c>
      <c r="H20761" s="3" t="s">
        <v>61245</v>
      </c>
      <c r="I20761" t="s">
        <v>106</v>
      </c>
      <c r="J20761" t="s">
        <v>61242</v>
      </c>
    </row>
    <row r="20762" spans="1:10" ht="16" x14ac:dyDescent="0.2">
      <c r="A20762" t="s">
        <v>61237</v>
      </c>
      <c r="B20762" t="s">
        <v>61246</v>
      </c>
      <c r="C20762" t="s">
        <v>61247</v>
      </c>
      <c r="D20762">
        <v>1</v>
      </c>
      <c r="E20762" t="s">
        <v>13</v>
      </c>
      <c r="F20762" t="s">
        <v>13</v>
      </c>
      <c r="G20762" t="s">
        <v>61240</v>
      </c>
      <c r="H20762" s="3" t="s">
        <v>61245</v>
      </c>
      <c r="I20762" t="s">
        <v>106</v>
      </c>
      <c r="J20762" t="s">
        <v>61242</v>
      </c>
    </row>
    <row r="20763" spans="1:10" ht="16" x14ac:dyDescent="0.2">
      <c r="A20763" t="s">
        <v>61237</v>
      </c>
      <c r="B20763" t="s">
        <v>61248</v>
      </c>
      <c r="C20763" t="s">
        <v>61249</v>
      </c>
      <c r="D20763">
        <v>2</v>
      </c>
      <c r="E20763" t="s">
        <v>13</v>
      </c>
      <c r="F20763" t="s">
        <v>13</v>
      </c>
      <c r="G20763" t="s">
        <v>61240</v>
      </c>
      <c r="H20763" s="3" t="s">
        <v>61245</v>
      </c>
      <c r="I20763" t="s">
        <v>106</v>
      </c>
      <c r="J20763" t="s">
        <v>61242</v>
      </c>
    </row>
    <row r="20764" spans="1:10" ht="16" x14ac:dyDescent="0.2">
      <c r="A20764" t="s">
        <v>61237</v>
      </c>
      <c r="B20764" t="s">
        <v>61250</v>
      </c>
      <c r="C20764" t="s">
        <v>61251</v>
      </c>
      <c r="D20764">
        <v>4</v>
      </c>
      <c r="E20764" t="s">
        <v>13</v>
      </c>
      <c r="F20764" t="s">
        <v>13</v>
      </c>
      <c r="G20764" t="s">
        <v>61240</v>
      </c>
      <c r="H20764" s="3" t="s">
        <v>61245</v>
      </c>
      <c r="I20764" t="s">
        <v>106</v>
      </c>
      <c r="J20764" t="s">
        <v>61242</v>
      </c>
    </row>
    <row r="20765" spans="1:10" ht="16" x14ac:dyDescent="0.2">
      <c r="A20765" t="s">
        <v>42996</v>
      </c>
      <c r="B20765" t="s">
        <v>61252</v>
      </c>
      <c r="C20765" t="s">
        <v>61253</v>
      </c>
      <c r="D20765">
        <v>3</v>
      </c>
      <c r="E20765" t="s">
        <v>13</v>
      </c>
      <c r="F20765" t="s">
        <v>13</v>
      </c>
      <c r="G20765" t="s">
        <v>61254</v>
      </c>
      <c r="H20765" s="3" t="s">
        <v>61255</v>
      </c>
      <c r="I20765" t="s">
        <v>106</v>
      </c>
      <c r="J20765" t="s">
        <v>43001</v>
      </c>
    </row>
    <row r="20766" spans="1:10" ht="16" x14ac:dyDescent="0.2">
      <c r="A20766" t="s">
        <v>42996</v>
      </c>
      <c r="B20766" t="s">
        <v>61256</v>
      </c>
      <c r="C20766" t="s">
        <v>61257</v>
      </c>
      <c r="D20766">
        <v>2</v>
      </c>
      <c r="E20766" t="s">
        <v>13</v>
      </c>
      <c r="F20766" t="s">
        <v>13</v>
      </c>
      <c r="G20766" t="s">
        <v>61254</v>
      </c>
      <c r="H20766" s="3" t="s">
        <v>61255</v>
      </c>
      <c r="I20766" t="s">
        <v>106</v>
      </c>
      <c r="J20766" t="s">
        <v>43001</v>
      </c>
    </row>
    <row r="20767" spans="1:10" ht="16" x14ac:dyDescent="0.2">
      <c r="A20767" t="s">
        <v>42996</v>
      </c>
      <c r="B20767" t="s">
        <v>61258</v>
      </c>
      <c r="C20767" t="s">
        <v>61259</v>
      </c>
      <c r="D20767">
        <v>1</v>
      </c>
      <c r="E20767" t="s">
        <v>13</v>
      </c>
      <c r="F20767" t="s">
        <v>13</v>
      </c>
      <c r="G20767" t="s">
        <v>61254</v>
      </c>
      <c r="H20767" s="3" t="s">
        <v>61255</v>
      </c>
      <c r="I20767" t="s">
        <v>106</v>
      </c>
      <c r="J20767" t="s">
        <v>43001</v>
      </c>
    </row>
    <row r="20768" spans="1:10" ht="16" x14ac:dyDescent="0.2">
      <c r="A20768" t="s">
        <v>60874</v>
      </c>
      <c r="B20768" t="s">
        <v>61260</v>
      </c>
      <c r="C20768" t="s">
        <v>61261</v>
      </c>
      <c r="D20768">
        <v>2</v>
      </c>
      <c r="E20768" t="s">
        <v>13</v>
      </c>
      <c r="F20768" t="s">
        <v>13</v>
      </c>
      <c r="G20768" t="s">
        <v>61262</v>
      </c>
      <c r="H20768" s="3" t="s">
        <v>61263</v>
      </c>
      <c r="I20768" t="s">
        <v>106</v>
      </c>
      <c r="J20768" t="s">
        <v>60878</v>
      </c>
    </row>
    <row r="20769" spans="1:10" ht="16" x14ac:dyDescent="0.2">
      <c r="A20769" t="s">
        <v>60874</v>
      </c>
      <c r="B20769" t="s">
        <v>61264</v>
      </c>
      <c r="C20769" t="s">
        <v>61265</v>
      </c>
      <c r="D20769">
        <v>3</v>
      </c>
      <c r="E20769" t="s">
        <v>13</v>
      </c>
      <c r="F20769" t="s">
        <v>13</v>
      </c>
      <c r="G20769" t="s">
        <v>61262</v>
      </c>
      <c r="H20769" s="3" t="s">
        <v>61263</v>
      </c>
      <c r="I20769" t="s">
        <v>106</v>
      </c>
      <c r="J20769" t="s">
        <v>60878</v>
      </c>
    </row>
    <row r="20770" spans="1:10" ht="16" x14ac:dyDescent="0.2">
      <c r="A20770" t="s">
        <v>60874</v>
      </c>
      <c r="B20770" t="s">
        <v>61266</v>
      </c>
      <c r="C20770" t="s">
        <v>61267</v>
      </c>
      <c r="D20770">
        <v>1</v>
      </c>
      <c r="E20770" t="s">
        <v>13</v>
      </c>
      <c r="F20770" t="s">
        <v>13</v>
      </c>
      <c r="G20770" t="s">
        <v>61262</v>
      </c>
      <c r="H20770" s="3" t="s">
        <v>61263</v>
      </c>
      <c r="I20770" t="s">
        <v>106</v>
      </c>
      <c r="J20770" t="s">
        <v>60878</v>
      </c>
    </row>
    <row r="20771" spans="1:10" ht="16" x14ac:dyDescent="0.2">
      <c r="A20771" t="s">
        <v>61268</v>
      </c>
      <c r="B20771" t="s">
        <v>61269</v>
      </c>
      <c r="C20771" t="s">
        <v>61270</v>
      </c>
      <c r="D20771">
        <v>1</v>
      </c>
      <c r="E20771" t="s">
        <v>13</v>
      </c>
      <c r="F20771" t="s">
        <v>13</v>
      </c>
      <c r="G20771" t="s">
        <v>61271</v>
      </c>
      <c r="H20771" s="3" t="s">
        <v>61272</v>
      </c>
      <c r="I20771" t="s">
        <v>106</v>
      </c>
      <c r="J20771" t="s">
        <v>61273</v>
      </c>
    </row>
    <row r="20772" spans="1:10" ht="16" x14ac:dyDescent="0.2">
      <c r="A20772" t="s">
        <v>61274</v>
      </c>
      <c r="B20772" t="s">
        <v>61275</v>
      </c>
      <c r="C20772" t="s">
        <v>61276</v>
      </c>
      <c r="D20772">
        <v>2</v>
      </c>
      <c r="E20772" t="s">
        <v>13</v>
      </c>
      <c r="F20772" t="s">
        <v>13</v>
      </c>
      <c r="G20772" t="s">
        <v>61271</v>
      </c>
      <c r="H20772" s="3" t="s">
        <v>61272</v>
      </c>
      <c r="I20772" t="s">
        <v>106</v>
      </c>
      <c r="J20772" t="s">
        <v>61277</v>
      </c>
    </row>
    <row r="20773" spans="1:10" ht="16" x14ac:dyDescent="0.2">
      <c r="A20773" t="s">
        <v>61268</v>
      </c>
      <c r="B20773" t="s">
        <v>61278</v>
      </c>
      <c r="C20773" t="s">
        <v>61279</v>
      </c>
      <c r="D20773">
        <v>3</v>
      </c>
      <c r="E20773" t="s">
        <v>13</v>
      </c>
      <c r="F20773" t="s">
        <v>13</v>
      </c>
      <c r="G20773" t="s">
        <v>61271</v>
      </c>
      <c r="H20773" s="3" t="s">
        <v>61272</v>
      </c>
      <c r="I20773" t="s">
        <v>106</v>
      </c>
      <c r="J20773" t="s">
        <v>61273</v>
      </c>
    </row>
    <row r="20774" spans="1:10" ht="16" x14ac:dyDescent="0.2">
      <c r="A20774" t="s">
        <v>61274</v>
      </c>
      <c r="B20774" t="s">
        <v>61280</v>
      </c>
      <c r="C20774" t="s">
        <v>61281</v>
      </c>
      <c r="D20774">
        <v>1</v>
      </c>
      <c r="E20774" t="s">
        <v>13</v>
      </c>
      <c r="F20774" t="s">
        <v>13</v>
      </c>
      <c r="G20774" t="s">
        <v>61271</v>
      </c>
      <c r="H20774" s="3" t="s">
        <v>61272</v>
      </c>
      <c r="I20774" t="s">
        <v>106</v>
      </c>
      <c r="J20774" t="s">
        <v>61277</v>
      </c>
    </row>
    <row r="20775" spans="1:10" ht="16" x14ac:dyDescent="0.2">
      <c r="A20775" t="s">
        <v>61268</v>
      </c>
      <c r="B20775" t="s">
        <v>61282</v>
      </c>
      <c r="C20775" t="s">
        <v>61283</v>
      </c>
      <c r="D20775">
        <v>2</v>
      </c>
      <c r="E20775" t="s">
        <v>13</v>
      </c>
      <c r="F20775" t="s">
        <v>13</v>
      </c>
      <c r="G20775" t="s">
        <v>61271</v>
      </c>
      <c r="H20775" s="3" t="s">
        <v>61272</v>
      </c>
      <c r="I20775" t="s">
        <v>106</v>
      </c>
      <c r="J20775" t="s">
        <v>61273</v>
      </c>
    </row>
    <row r="20776" spans="1:10" ht="16" x14ac:dyDescent="0.2">
      <c r="A20776" t="s">
        <v>61274</v>
      </c>
      <c r="B20776" t="s">
        <v>61284</v>
      </c>
      <c r="C20776" t="s">
        <v>61285</v>
      </c>
      <c r="D20776">
        <v>5</v>
      </c>
      <c r="E20776" t="s">
        <v>13</v>
      </c>
      <c r="F20776" t="s">
        <v>13</v>
      </c>
      <c r="G20776" t="s">
        <v>61271</v>
      </c>
      <c r="H20776" s="3" t="s">
        <v>61272</v>
      </c>
      <c r="I20776" t="s">
        <v>106</v>
      </c>
      <c r="J20776" t="s">
        <v>61277</v>
      </c>
    </row>
    <row r="20777" spans="1:10" ht="16" x14ac:dyDescent="0.2">
      <c r="A20777" t="s">
        <v>61286</v>
      </c>
      <c r="B20777" t="s">
        <v>61287</v>
      </c>
      <c r="C20777" t="s">
        <v>61288</v>
      </c>
      <c r="D20777">
        <v>1</v>
      </c>
      <c r="E20777" t="s">
        <v>13</v>
      </c>
      <c r="F20777" t="s">
        <v>13</v>
      </c>
      <c r="G20777" t="s">
        <v>61271</v>
      </c>
      <c r="H20777" s="3" t="s">
        <v>61289</v>
      </c>
      <c r="I20777" t="s">
        <v>106</v>
      </c>
      <c r="J20777" t="s">
        <v>61290</v>
      </c>
    </row>
    <row r="20778" spans="1:10" ht="16" x14ac:dyDescent="0.2">
      <c r="A20778" t="s">
        <v>61286</v>
      </c>
      <c r="B20778" t="s">
        <v>61291</v>
      </c>
      <c r="C20778" t="s">
        <v>61292</v>
      </c>
      <c r="D20778">
        <v>2</v>
      </c>
      <c r="E20778" t="s">
        <v>13</v>
      </c>
      <c r="F20778" t="s">
        <v>13</v>
      </c>
      <c r="G20778" t="s">
        <v>61271</v>
      </c>
      <c r="H20778" s="3" t="s">
        <v>61289</v>
      </c>
      <c r="I20778" t="s">
        <v>106</v>
      </c>
      <c r="J20778" t="s">
        <v>61290</v>
      </c>
    </row>
    <row r="20779" spans="1:10" ht="16" x14ac:dyDescent="0.2">
      <c r="A20779" t="s">
        <v>61286</v>
      </c>
      <c r="B20779" t="s">
        <v>61293</v>
      </c>
      <c r="C20779" t="s">
        <v>61294</v>
      </c>
      <c r="D20779">
        <v>3</v>
      </c>
      <c r="E20779" t="s">
        <v>13</v>
      </c>
      <c r="F20779" t="s">
        <v>13</v>
      </c>
      <c r="G20779" t="s">
        <v>61271</v>
      </c>
      <c r="H20779" s="3" t="s">
        <v>61289</v>
      </c>
      <c r="I20779" t="s">
        <v>106</v>
      </c>
      <c r="J20779" t="s">
        <v>61290</v>
      </c>
    </row>
    <row r="20780" spans="1:10" ht="16" x14ac:dyDescent="0.2">
      <c r="A20780" t="s">
        <v>61274</v>
      </c>
      <c r="B20780" t="s">
        <v>61295</v>
      </c>
      <c r="C20780" t="s">
        <v>61296</v>
      </c>
      <c r="D20780">
        <v>3</v>
      </c>
      <c r="E20780" t="s">
        <v>13</v>
      </c>
      <c r="F20780" t="s">
        <v>13</v>
      </c>
      <c r="G20780" t="s">
        <v>61271</v>
      </c>
      <c r="H20780" s="3" t="s">
        <v>61272</v>
      </c>
      <c r="I20780" t="s">
        <v>106</v>
      </c>
      <c r="J20780" t="s">
        <v>61277</v>
      </c>
    </row>
    <row r="20781" spans="1:10" ht="16" x14ac:dyDescent="0.2">
      <c r="A20781" t="s">
        <v>61274</v>
      </c>
      <c r="B20781" t="s">
        <v>61297</v>
      </c>
      <c r="C20781" t="s">
        <v>61298</v>
      </c>
      <c r="D20781">
        <v>4</v>
      </c>
      <c r="E20781" t="s">
        <v>13</v>
      </c>
      <c r="F20781" t="s">
        <v>13</v>
      </c>
      <c r="G20781" t="s">
        <v>61271</v>
      </c>
      <c r="H20781" s="3" t="s">
        <v>61272</v>
      </c>
      <c r="I20781" t="s">
        <v>106</v>
      </c>
      <c r="J20781" t="s">
        <v>61277</v>
      </c>
    </row>
    <row r="20782" spans="1:10" ht="16" x14ac:dyDescent="0.2">
      <c r="A20782" t="s">
        <v>46974</v>
      </c>
      <c r="B20782" t="s">
        <v>61299</v>
      </c>
      <c r="C20782" t="s">
        <v>61300</v>
      </c>
      <c r="D20782">
        <v>2</v>
      </c>
      <c r="E20782" t="s">
        <v>13</v>
      </c>
      <c r="F20782" t="s">
        <v>13</v>
      </c>
      <c r="G20782" t="s">
        <v>61301</v>
      </c>
      <c r="H20782" s="3" t="s">
        <v>61302</v>
      </c>
      <c r="I20782" t="s">
        <v>106</v>
      </c>
      <c r="J20782" t="s">
        <v>46979</v>
      </c>
    </row>
    <row r="20783" spans="1:10" ht="16" x14ac:dyDescent="0.2">
      <c r="A20783" t="s">
        <v>46974</v>
      </c>
      <c r="B20783" t="s">
        <v>61303</v>
      </c>
      <c r="C20783" t="s">
        <v>61304</v>
      </c>
      <c r="D20783">
        <v>1</v>
      </c>
      <c r="E20783" t="s">
        <v>13</v>
      </c>
      <c r="F20783" t="s">
        <v>13</v>
      </c>
      <c r="G20783" t="s">
        <v>61301</v>
      </c>
      <c r="H20783" s="3" t="s">
        <v>61302</v>
      </c>
      <c r="I20783" t="s">
        <v>106</v>
      </c>
      <c r="J20783" t="s">
        <v>46979</v>
      </c>
    </row>
    <row r="20784" spans="1:10" ht="16" x14ac:dyDescent="0.2">
      <c r="A20784" t="s">
        <v>61305</v>
      </c>
      <c r="B20784" t="s">
        <v>61306</v>
      </c>
      <c r="C20784" t="s">
        <v>61307</v>
      </c>
      <c r="D20784">
        <v>3</v>
      </c>
      <c r="E20784" t="s">
        <v>13</v>
      </c>
      <c r="F20784" t="s">
        <v>13</v>
      </c>
      <c r="G20784" t="s">
        <v>61308</v>
      </c>
      <c r="H20784" s="3" t="s">
        <v>61309</v>
      </c>
      <c r="I20784" t="s">
        <v>1725</v>
      </c>
      <c r="J20784" t="s">
        <v>61310</v>
      </c>
    </row>
    <row r="20785" spans="1:10" ht="16" x14ac:dyDescent="0.2">
      <c r="A20785" t="s">
        <v>6702</v>
      </c>
      <c r="B20785" t="s">
        <v>61311</v>
      </c>
      <c r="C20785" t="s">
        <v>61312</v>
      </c>
      <c r="D20785">
        <v>5</v>
      </c>
      <c r="E20785" t="s">
        <v>13</v>
      </c>
      <c r="F20785" t="s">
        <v>13</v>
      </c>
      <c r="G20785" t="s">
        <v>61308</v>
      </c>
      <c r="H20785" s="3" t="s">
        <v>61309</v>
      </c>
      <c r="I20785" t="s">
        <v>1725</v>
      </c>
      <c r="J20785" t="s">
        <v>6705</v>
      </c>
    </row>
    <row r="20786" spans="1:10" ht="16" x14ac:dyDescent="0.2">
      <c r="A20786" t="s">
        <v>61313</v>
      </c>
      <c r="B20786" t="s">
        <v>61314</v>
      </c>
      <c r="C20786" t="s">
        <v>61315</v>
      </c>
      <c r="D20786">
        <v>2</v>
      </c>
      <c r="E20786" t="s">
        <v>13</v>
      </c>
      <c r="F20786" t="s">
        <v>13</v>
      </c>
      <c r="G20786" t="s">
        <v>61316</v>
      </c>
      <c r="H20786" s="3" t="s">
        <v>61317</v>
      </c>
      <c r="I20786" t="s">
        <v>106</v>
      </c>
      <c r="J20786" t="s">
        <v>61318</v>
      </c>
    </row>
    <row r="20787" spans="1:10" ht="16" x14ac:dyDescent="0.2">
      <c r="A20787" t="s">
        <v>25941</v>
      </c>
      <c r="B20787" t="s">
        <v>61319</v>
      </c>
      <c r="C20787" t="s">
        <v>61320</v>
      </c>
      <c r="D20787">
        <v>3</v>
      </c>
      <c r="E20787" t="s">
        <v>13</v>
      </c>
      <c r="F20787" t="s">
        <v>13</v>
      </c>
      <c r="G20787" t="s">
        <v>61316</v>
      </c>
      <c r="H20787" s="3" t="s">
        <v>61321</v>
      </c>
      <c r="I20787" t="s">
        <v>106</v>
      </c>
      <c r="J20787" t="s">
        <v>25946</v>
      </c>
    </row>
    <row r="20788" spans="1:10" ht="16" x14ac:dyDescent="0.2">
      <c r="A20788" t="s">
        <v>61322</v>
      </c>
      <c r="B20788" t="s">
        <v>29222</v>
      </c>
      <c r="C20788" t="s">
        <v>29223</v>
      </c>
      <c r="D20788">
        <v>2</v>
      </c>
      <c r="E20788" t="s">
        <v>13</v>
      </c>
      <c r="F20788" t="s">
        <v>13</v>
      </c>
      <c r="G20788" t="s">
        <v>61316</v>
      </c>
      <c r="H20788" s="3" t="s">
        <v>61321</v>
      </c>
      <c r="I20788" t="s">
        <v>106</v>
      </c>
      <c r="J20788" t="s">
        <v>61323</v>
      </c>
    </row>
    <row r="20789" spans="1:10" ht="16" x14ac:dyDescent="0.2">
      <c r="A20789" t="s">
        <v>61324</v>
      </c>
      <c r="B20789" t="s">
        <v>61325</v>
      </c>
      <c r="C20789" t="s">
        <v>61326</v>
      </c>
      <c r="D20789">
        <v>1</v>
      </c>
      <c r="E20789" t="s">
        <v>13</v>
      </c>
      <c r="F20789" t="s">
        <v>13</v>
      </c>
      <c r="G20789" t="s">
        <v>61316</v>
      </c>
      <c r="H20789" s="3" t="s">
        <v>61321</v>
      </c>
      <c r="I20789" t="s">
        <v>106</v>
      </c>
      <c r="J20789" t="s">
        <v>61327</v>
      </c>
    </row>
    <row r="20790" spans="1:10" ht="16" x14ac:dyDescent="0.2">
      <c r="A20790" t="s">
        <v>42926</v>
      </c>
      <c r="B20790" t="s">
        <v>29222</v>
      </c>
      <c r="C20790" t="s">
        <v>29223</v>
      </c>
      <c r="D20790">
        <v>6</v>
      </c>
      <c r="E20790" t="s">
        <v>13</v>
      </c>
      <c r="F20790" t="s">
        <v>13</v>
      </c>
      <c r="G20790" t="s">
        <v>61316</v>
      </c>
      <c r="H20790" s="3" t="s">
        <v>61321</v>
      </c>
      <c r="I20790" t="s">
        <v>106</v>
      </c>
      <c r="J20790" t="s">
        <v>42931</v>
      </c>
    </row>
    <row r="20791" spans="1:10" ht="16" x14ac:dyDescent="0.2">
      <c r="A20791" t="s">
        <v>5506</v>
      </c>
      <c r="B20791" t="s">
        <v>61328</v>
      </c>
      <c r="C20791" t="s">
        <v>61329</v>
      </c>
      <c r="D20791">
        <v>1</v>
      </c>
      <c r="E20791" t="s">
        <v>13</v>
      </c>
      <c r="F20791" t="s">
        <v>13</v>
      </c>
      <c r="G20791" t="s">
        <v>61316</v>
      </c>
      <c r="H20791" s="3" t="s">
        <v>61321</v>
      </c>
      <c r="I20791" t="s">
        <v>106</v>
      </c>
      <c r="J20791" t="s">
        <v>5509</v>
      </c>
    </row>
    <row r="20792" spans="1:10" ht="16" x14ac:dyDescent="0.2">
      <c r="A20792" t="s">
        <v>42304</v>
      </c>
      <c r="B20792" t="s">
        <v>29222</v>
      </c>
      <c r="C20792" t="s">
        <v>29223</v>
      </c>
      <c r="D20792">
        <v>2</v>
      </c>
      <c r="E20792" t="s">
        <v>13</v>
      </c>
      <c r="F20792" t="s">
        <v>13</v>
      </c>
      <c r="G20792" t="s">
        <v>61316</v>
      </c>
      <c r="H20792" s="3" t="s">
        <v>61321</v>
      </c>
      <c r="I20792" t="s">
        <v>106</v>
      </c>
      <c r="J20792" t="s">
        <v>42307</v>
      </c>
    </row>
    <row r="20793" spans="1:10" ht="16" x14ac:dyDescent="0.2">
      <c r="A20793" t="s">
        <v>61313</v>
      </c>
      <c r="B20793" t="s">
        <v>61330</v>
      </c>
      <c r="C20793" t="s">
        <v>61331</v>
      </c>
      <c r="D20793">
        <v>3</v>
      </c>
      <c r="E20793" t="s">
        <v>13</v>
      </c>
      <c r="F20793" t="s">
        <v>13</v>
      </c>
      <c r="G20793" t="s">
        <v>61316</v>
      </c>
      <c r="H20793" s="3" t="s">
        <v>61317</v>
      </c>
      <c r="I20793" t="s">
        <v>106</v>
      </c>
      <c r="J20793" t="s">
        <v>61318</v>
      </c>
    </row>
    <row r="20794" spans="1:10" ht="16" x14ac:dyDescent="0.2">
      <c r="A20794" t="s">
        <v>61322</v>
      </c>
      <c r="B20794" t="s">
        <v>61332</v>
      </c>
      <c r="C20794" t="s">
        <v>61333</v>
      </c>
      <c r="D20794">
        <v>1</v>
      </c>
      <c r="E20794" t="s">
        <v>13</v>
      </c>
      <c r="F20794" t="s">
        <v>13</v>
      </c>
      <c r="G20794" t="s">
        <v>61316</v>
      </c>
      <c r="H20794" s="3" t="s">
        <v>61321</v>
      </c>
      <c r="I20794" t="s">
        <v>106</v>
      </c>
      <c r="J20794" t="s">
        <v>61323</v>
      </c>
    </row>
    <row r="20795" spans="1:10" ht="16" x14ac:dyDescent="0.2">
      <c r="A20795" t="s">
        <v>61334</v>
      </c>
      <c r="B20795" t="s">
        <v>61335</v>
      </c>
      <c r="C20795" t="s">
        <v>61336</v>
      </c>
      <c r="D20795">
        <v>2</v>
      </c>
      <c r="E20795" t="s">
        <v>13</v>
      </c>
      <c r="F20795" t="s">
        <v>13</v>
      </c>
      <c r="G20795" t="s">
        <v>61316</v>
      </c>
      <c r="H20795" s="3" t="s">
        <v>61321</v>
      </c>
      <c r="I20795" t="s">
        <v>106</v>
      </c>
      <c r="J20795" t="s">
        <v>61337</v>
      </c>
    </row>
    <row r="20796" spans="1:10" ht="16" x14ac:dyDescent="0.2">
      <c r="A20796" t="s">
        <v>61313</v>
      </c>
      <c r="B20796" t="s">
        <v>61338</v>
      </c>
      <c r="C20796" t="s">
        <v>61339</v>
      </c>
      <c r="D20796">
        <v>1</v>
      </c>
      <c r="E20796" t="s">
        <v>13</v>
      </c>
      <c r="F20796" t="s">
        <v>13</v>
      </c>
      <c r="G20796" t="s">
        <v>61316</v>
      </c>
      <c r="H20796" s="3" t="s">
        <v>61340</v>
      </c>
      <c r="I20796" t="s">
        <v>106</v>
      </c>
      <c r="J20796" t="s">
        <v>61318</v>
      </c>
    </row>
    <row r="20797" spans="1:10" ht="16" x14ac:dyDescent="0.2">
      <c r="A20797" t="s">
        <v>61313</v>
      </c>
      <c r="B20797" t="s">
        <v>61341</v>
      </c>
      <c r="C20797" t="s">
        <v>61342</v>
      </c>
      <c r="D20797">
        <v>4</v>
      </c>
      <c r="E20797" t="s">
        <v>13</v>
      </c>
      <c r="F20797" t="s">
        <v>13</v>
      </c>
      <c r="G20797" t="s">
        <v>61316</v>
      </c>
      <c r="H20797" s="3" t="s">
        <v>61340</v>
      </c>
      <c r="I20797" t="s">
        <v>106</v>
      </c>
      <c r="J20797" t="s">
        <v>61318</v>
      </c>
    </row>
    <row r="20798" spans="1:10" ht="16" x14ac:dyDescent="0.2">
      <c r="A20798" t="s">
        <v>61334</v>
      </c>
      <c r="B20798" t="s">
        <v>61343</v>
      </c>
      <c r="C20798" t="s">
        <v>61344</v>
      </c>
      <c r="D20798">
        <v>1</v>
      </c>
      <c r="E20798" t="s">
        <v>13</v>
      </c>
      <c r="F20798" t="s">
        <v>13</v>
      </c>
      <c r="G20798" t="s">
        <v>61316</v>
      </c>
      <c r="H20798" s="3" t="s">
        <v>61321</v>
      </c>
      <c r="I20798" t="s">
        <v>106</v>
      </c>
      <c r="J20798" t="s">
        <v>61337</v>
      </c>
    </row>
    <row r="20799" spans="1:10" ht="16" x14ac:dyDescent="0.2">
      <c r="A20799" t="s">
        <v>42996</v>
      </c>
      <c r="B20799" t="s">
        <v>61345</v>
      </c>
      <c r="C20799" t="s">
        <v>61346</v>
      </c>
      <c r="D20799">
        <v>5</v>
      </c>
      <c r="E20799" t="s">
        <v>13</v>
      </c>
      <c r="F20799" t="s">
        <v>13</v>
      </c>
      <c r="G20799" t="s">
        <v>61347</v>
      </c>
      <c r="H20799" s="3" t="s">
        <v>61348</v>
      </c>
      <c r="I20799" t="s">
        <v>106</v>
      </c>
      <c r="J20799" t="s">
        <v>43001</v>
      </c>
    </row>
    <row r="20800" spans="1:10" ht="16" x14ac:dyDescent="0.2">
      <c r="A20800" t="s">
        <v>61349</v>
      </c>
      <c r="B20800" t="s">
        <v>61350</v>
      </c>
      <c r="C20800" t="s">
        <v>61351</v>
      </c>
      <c r="D20800">
        <v>2</v>
      </c>
      <c r="E20800" t="s">
        <v>13</v>
      </c>
      <c r="F20800" t="s">
        <v>13</v>
      </c>
      <c r="G20800" t="s">
        <v>61352</v>
      </c>
      <c r="H20800" s="3" t="s">
        <v>61353</v>
      </c>
      <c r="I20800" t="s">
        <v>106</v>
      </c>
      <c r="J20800" t="s">
        <v>61354</v>
      </c>
    </row>
    <row r="20801" spans="1:10" ht="16" x14ac:dyDescent="0.2">
      <c r="A20801" t="s">
        <v>61349</v>
      </c>
      <c r="B20801" t="s">
        <v>61355</v>
      </c>
      <c r="C20801" t="s">
        <v>61356</v>
      </c>
      <c r="D20801">
        <v>1</v>
      </c>
      <c r="E20801" t="s">
        <v>13</v>
      </c>
      <c r="F20801" t="s">
        <v>13</v>
      </c>
      <c r="G20801" t="s">
        <v>61352</v>
      </c>
      <c r="H20801" s="3" t="s">
        <v>61353</v>
      </c>
      <c r="I20801" t="s">
        <v>106</v>
      </c>
      <c r="J20801" t="s">
        <v>61354</v>
      </c>
    </row>
    <row r="20802" spans="1:10" ht="16" x14ac:dyDescent="0.2">
      <c r="A20802" t="s">
        <v>61357</v>
      </c>
      <c r="B20802" t="s">
        <v>61358</v>
      </c>
      <c r="C20802" t="s">
        <v>61359</v>
      </c>
      <c r="D20802">
        <v>4</v>
      </c>
      <c r="E20802" t="s">
        <v>13</v>
      </c>
      <c r="F20802" t="s">
        <v>13</v>
      </c>
      <c r="G20802" t="s">
        <v>61360</v>
      </c>
      <c r="H20802" s="3" t="s">
        <v>61361</v>
      </c>
      <c r="I20802" t="s">
        <v>106</v>
      </c>
      <c r="J20802" t="s">
        <v>61362</v>
      </c>
    </row>
    <row r="20803" spans="1:10" ht="16" x14ac:dyDescent="0.2">
      <c r="A20803" t="s">
        <v>4568</v>
      </c>
      <c r="B20803" t="s">
        <v>61363</v>
      </c>
      <c r="C20803" t="s">
        <v>61364</v>
      </c>
      <c r="D20803">
        <v>4</v>
      </c>
      <c r="E20803" t="s">
        <v>13</v>
      </c>
      <c r="F20803" t="s">
        <v>13</v>
      </c>
      <c r="G20803" t="s">
        <v>61365</v>
      </c>
      <c r="H20803" s="3" t="s">
        <v>61366</v>
      </c>
      <c r="I20803" t="s">
        <v>106</v>
      </c>
      <c r="J20803" t="s">
        <v>4571</v>
      </c>
    </row>
    <row r="20804" spans="1:10" ht="16" x14ac:dyDescent="0.2">
      <c r="A20804" t="s">
        <v>21015</v>
      </c>
      <c r="B20804" t="s">
        <v>61367</v>
      </c>
      <c r="C20804" t="s">
        <v>61368</v>
      </c>
      <c r="D20804">
        <v>5</v>
      </c>
      <c r="E20804" t="s">
        <v>13</v>
      </c>
      <c r="F20804" t="s">
        <v>13</v>
      </c>
      <c r="G20804" t="s">
        <v>61365</v>
      </c>
      <c r="H20804" s="3" t="s">
        <v>61369</v>
      </c>
      <c r="I20804" t="s">
        <v>106</v>
      </c>
      <c r="J20804" t="s">
        <v>21020</v>
      </c>
    </row>
    <row r="20805" spans="1:10" ht="16" x14ac:dyDescent="0.2">
      <c r="A20805" t="s">
        <v>21129</v>
      </c>
      <c r="B20805" t="s">
        <v>61370</v>
      </c>
      <c r="C20805" t="s">
        <v>61371</v>
      </c>
      <c r="D20805">
        <v>4</v>
      </c>
      <c r="E20805" t="s">
        <v>13</v>
      </c>
      <c r="F20805" t="s">
        <v>13</v>
      </c>
      <c r="G20805" t="s">
        <v>61365</v>
      </c>
      <c r="H20805" s="3" t="s">
        <v>61372</v>
      </c>
      <c r="I20805" t="s">
        <v>106</v>
      </c>
      <c r="J20805" t="s">
        <v>21134</v>
      </c>
    </row>
    <row r="20806" spans="1:10" ht="16" x14ac:dyDescent="0.2">
      <c r="A20806" t="s">
        <v>21015</v>
      </c>
      <c r="B20806" t="s">
        <v>60872</v>
      </c>
      <c r="C20806" t="s">
        <v>60873</v>
      </c>
      <c r="D20806">
        <v>6</v>
      </c>
      <c r="E20806" t="s">
        <v>13</v>
      </c>
      <c r="F20806" t="s">
        <v>13</v>
      </c>
      <c r="G20806" t="s">
        <v>61365</v>
      </c>
      <c r="H20806" s="3" t="s">
        <v>61373</v>
      </c>
      <c r="I20806" t="s">
        <v>106</v>
      </c>
      <c r="J20806" t="s">
        <v>21020</v>
      </c>
    </row>
    <row r="20807" spans="1:10" ht="16" x14ac:dyDescent="0.2">
      <c r="A20807" t="s">
        <v>61374</v>
      </c>
      <c r="B20807" t="s">
        <v>61375</v>
      </c>
      <c r="C20807" t="s">
        <v>61376</v>
      </c>
      <c r="D20807">
        <v>1</v>
      </c>
      <c r="E20807" t="s">
        <v>13</v>
      </c>
      <c r="F20807" t="s">
        <v>13</v>
      </c>
      <c r="G20807" t="s">
        <v>61365</v>
      </c>
      <c r="H20807" s="3" t="s">
        <v>61377</v>
      </c>
      <c r="I20807" t="s">
        <v>106</v>
      </c>
      <c r="J20807" t="s">
        <v>61378</v>
      </c>
    </row>
    <row r="20808" spans="1:10" ht="16" x14ac:dyDescent="0.2">
      <c r="A20808" t="s">
        <v>21015</v>
      </c>
      <c r="B20808" t="s">
        <v>61379</v>
      </c>
      <c r="C20808" t="s">
        <v>61380</v>
      </c>
      <c r="D20808">
        <v>4</v>
      </c>
      <c r="E20808" t="s">
        <v>13</v>
      </c>
      <c r="F20808" t="s">
        <v>13</v>
      </c>
      <c r="G20808" t="s">
        <v>61365</v>
      </c>
      <c r="H20808" s="3" t="s">
        <v>61381</v>
      </c>
      <c r="I20808" t="s">
        <v>106</v>
      </c>
      <c r="J20808" t="s">
        <v>21020</v>
      </c>
    </row>
    <row r="20809" spans="1:10" ht="16" x14ac:dyDescent="0.2">
      <c r="A20809" t="s">
        <v>21015</v>
      </c>
      <c r="B20809" t="s">
        <v>61382</v>
      </c>
      <c r="C20809" t="s">
        <v>61383</v>
      </c>
      <c r="D20809">
        <v>1</v>
      </c>
      <c r="E20809" t="s">
        <v>13</v>
      </c>
      <c r="F20809" t="s">
        <v>13</v>
      </c>
      <c r="G20809" t="s">
        <v>61365</v>
      </c>
      <c r="H20809" s="3" t="s">
        <v>61384</v>
      </c>
      <c r="I20809" t="s">
        <v>106</v>
      </c>
      <c r="J20809" t="s">
        <v>21020</v>
      </c>
    </row>
    <row r="20810" spans="1:10" ht="16" x14ac:dyDescent="0.2">
      <c r="A20810" t="s">
        <v>21129</v>
      </c>
      <c r="B20810" t="s">
        <v>60568</v>
      </c>
      <c r="C20810" t="s">
        <v>61385</v>
      </c>
      <c r="D20810">
        <v>3</v>
      </c>
      <c r="E20810" t="s">
        <v>13</v>
      </c>
      <c r="F20810" t="s">
        <v>13</v>
      </c>
      <c r="G20810" t="s">
        <v>61365</v>
      </c>
      <c r="H20810" s="3" t="s">
        <v>61372</v>
      </c>
      <c r="I20810" t="s">
        <v>106</v>
      </c>
      <c r="J20810" t="s">
        <v>21134</v>
      </c>
    </row>
    <row r="20811" spans="1:10" ht="16" x14ac:dyDescent="0.2">
      <c r="A20811" t="s">
        <v>31892</v>
      </c>
      <c r="B20811" t="s">
        <v>61386</v>
      </c>
      <c r="C20811" t="s">
        <v>61387</v>
      </c>
      <c r="D20811">
        <v>2</v>
      </c>
      <c r="E20811" t="s">
        <v>13</v>
      </c>
      <c r="F20811" t="s">
        <v>13</v>
      </c>
      <c r="G20811" t="s">
        <v>61365</v>
      </c>
      <c r="H20811" s="3" t="s">
        <v>61388</v>
      </c>
      <c r="I20811" t="s">
        <v>106</v>
      </c>
      <c r="J20811" t="s">
        <v>31896</v>
      </c>
    </row>
    <row r="20812" spans="1:10" ht="16" x14ac:dyDescent="0.2">
      <c r="A20812" t="s">
        <v>61374</v>
      </c>
      <c r="B20812" t="s">
        <v>61389</v>
      </c>
      <c r="C20812" t="s">
        <v>61390</v>
      </c>
      <c r="D20812">
        <v>2</v>
      </c>
      <c r="E20812" t="s">
        <v>13</v>
      </c>
      <c r="F20812" t="s">
        <v>13</v>
      </c>
      <c r="G20812" t="s">
        <v>61365</v>
      </c>
      <c r="H20812" s="3" t="s">
        <v>61377</v>
      </c>
      <c r="I20812" t="s">
        <v>106</v>
      </c>
      <c r="J20812" t="s">
        <v>61378</v>
      </c>
    </row>
    <row r="20813" spans="1:10" ht="16" x14ac:dyDescent="0.2">
      <c r="A20813" t="s">
        <v>60958</v>
      </c>
      <c r="B20813" t="s">
        <v>61391</v>
      </c>
      <c r="C20813" t="s">
        <v>61392</v>
      </c>
      <c r="D20813">
        <v>4</v>
      </c>
      <c r="E20813" t="s">
        <v>13</v>
      </c>
      <c r="F20813" t="s">
        <v>13</v>
      </c>
      <c r="G20813" t="s">
        <v>61365</v>
      </c>
      <c r="H20813" s="3" t="s">
        <v>61393</v>
      </c>
      <c r="I20813" t="s">
        <v>106</v>
      </c>
      <c r="J20813" t="s">
        <v>60963</v>
      </c>
    </row>
    <row r="20814" spans="1:10" ht="16" x14ac:dyDescent="0.2">
      <c r="A20814" t="s">
        <v>61374</v>
      </c>
      <c r="B20814" t="s">
        <v>61394</v>
      </c>
      <c r="C20814" t="s">
        <v>61395</v>
      </c>
      <c r="D20814">
        <v>3</v>
      </c>
      <c r="E20814" t="s">
        <v>13</v>
      </c>
      <c r="F20814" t="s">
        <v>13</v>
      </c>
      <c r="G20814" t="s">
        <v>61365</v>
      </c>
      <c r="H20814" s="3" t="s">
        <v>61377</v>
      </c>
      <c r="I20814" t="s">
        <v>106</v>
      </c>
      <c r="J20814" t="s">
        <v>61378</v>
      </c>
    </row>
    <row r="20815" spans="1:10" ht="16" x14ac:dyDescent="0.2">
      <c r="A20815" t="s">
        <v>21015</v>
      </c>
      <c r="B20815" t="s">
        <v>61396</v>
      </c>
      <c r="C20815" t="s">
        <v>61397</v>
      </c>
      <c r="D20815">
        <v>3</v>
      </c>
      <c r="E20815" t="s">
        <v>13</v>
      </c>
      <c r="F20815" t="s">
        <v>13</v>
      </c>
      <c r="G20815" t="s">
        <v>61365</v>
      </c>
      <c r="H20815" s="3" t="s">
        <v>61381</v>
      </c>
      <c r="I20815" t="s">
        <v>106</v>
      </c>
      <c r="J20815" t="s">
        <v>21020</v>
      </c>
    </row>
    <row r="20816" spans="1:10" ht="16" x14ac:dyDescent="0.2">
      <c r="A20816" t="s">
        <v>59210</v>
      </c>
      <c r="B20816" t="s">
        <v>32834</v>
      </c>
      <c r="C20816" t="s">
        <v>61398</v>
      </c>
      <c r="D20816">
        <v>3</v>
      </c>
      <c r="E20816" t="s">
        <v>13</v>
      </c>
      <c r="F20816" t="s">
        <v>13</v>
      </c>
      <c r="G20816" t="s">
        <v>61399</v>
      </c>
      <c r="H20816" s="3" t="s">
        <v>61400</v>
      </c>
      <c r="I20816" t="s">
        <v>106</v>
      </c>
      <c r="J20816" t="s">
        <v>59216</v>
      </c>
    </row>
    <row r="20817" spans="1:10" ht="16" x14ac:dyDescent="0.2">
      <c r="A20817" t="s">
        <v>61401</v>
      </c>
      <c r="B20817" t="s">
        <v>61402</v>
      </c>
      <c r="C20817" t="s">
        <v>61403</v>
      </c>
      <c r="D20817">
        <v>5</v>
      </c>
      <c r="E20817" t="s">
        <v>13</v>
      </c>
      <c r="F20817" t="s">
        <v>13</v>
      </c>
      <c r="G20817" t="s">
        <v>61404</v>
      </c>
      <c r="H20817" s="3" t="s">
        <v>61405</v>
      </c>
      <c r="I20817" t="s">
        <v>106</v>
      </c>
      <c r="J20817" t="s">
        <v>61406</v>
      </c>
    </row>
    <row r="20818" spans="1:10" ht="16" x14ac:dyDescent="0.2">
      <c r="A20818" t="s">
        <v>61401</v>
      </c>
      <c r="B20818" t="s">
        <v>61407</v>
      </c>
      <c r="C20818" t="s">
        <v>61408</v>
      </c>
      <c r="D20818">
        <v>1</v>
      </c>
      <c r="E20818" t="s">
        <v>13</v>
      </c>
      <c r="F20818" t="s">
        <v>13</v>
      </c>
      <c r="G20818" t="s">
        <v>61404</v>
      </c>
      <c r="H20818" s="3" t="s">
        <v>61405</v>
      </c>
      <c r="I20818" t="s">
        <v>106</v>
      </c>
      <c r="J20818" t="s">
        <v>61406</v>
      </c>
    </row>
    <row r="20819" spans="1:10" ht="16" x14ac:dyDescent="0.2">
      <c r="A20819" t="s">
        <v>61401</v>
      </c>
      <c r="B20819" t="s">
        <v>61409</v>
      </c>
      <c r="C20819" t="s">
        <v>61410</v>
      </c>
      <c r="D20819">
        <v>3</v>
      </c>
      <c r="E20819" t="s">
        <v>13</v>
      </c>
      <c r="F20819" t="s">
        <v>13</v>
      </c>
      <c r="G20819" t="s">
        <v>61404</v>
      </c>
      <c r="H20819" s="3" t="s">
        <v>61405</v>
      </c>
      <c r="I20819" t="s">
        <v>106</v>
      </c>
      <c r="J20819" t="s">
        <v>61406</v>
      </c>
    </row>
    <row r="20820" spans="1:10" ht="16" x14ac:dyDescent="0.2">
      <c r="A20820" t="s">
        <v>61401</v>
      </c>
      <c r="B20820" t="s">
        <v>61411</v>
      </c>
      <c r="C20820" t="s">
        <v>61412</v>
      </c>
      <c r="D20820">
        <v>2</v>
      </c>
      <c r="E20820" t="s">
        <v>13</v>
      </c>
      <c r="F20820" t="s">
        <v>13</v>
      </c>
      <c r="G20820" t="s">
        <v>61404</v>
      </c>
      <c r="H20820" s="3" t="s">
        <v>61413</v>
      </c>
      <c r="I20820" t="s">
        <v>106</v>
      </c>
      <c r="J20820" t="s">
        <v>61406</v>
      </c>
    </row>
    <row r="20821" spans="1:10" ht="16" x14ac:dyDescent="0.2">
      <c r="A20821" t="s">
        <v>61401</v>
      </c>
      <c r="B20821" t="s">
        <v>61414</v>
      </c>
      <c r="C20821" t="s">
        <v>61415</v>
      </c>
      <c r="D20821">
        <v>6</v>
      </c>
      <c r="E20821" t="s">
        <v>13</v>
      </c>
      <c r="F20821" t="s">
        <v>13</v>
      </c>
      <c r="G20821" t="s">
        <v>61404</v>
      </c>
      <c r="H20821" s="3" t="s">
        <v>61405</v>
      </c>
      <c r="I20821" t="s">
        <v>106</v>
      </c>
      <c r="J20821" t="s">
        <v>61406</v>
      </c>
    </row>
    <row r="20822" spans="1:10" ht="16" x14ac:dyDescent="0.2">
      <c r="A20822" t="s">
        <v>61401</v>
      </c>
      <c r="B20822" t="s">
        <v>61416</v>
      </c>
      <c r="C20822" t="s">
        <v>61417</v>
      </c>
      <c r="D20822">
        <v>8</v>
      </c>
      <c r="E20822" t="s">
        <v>13</v>
      </c>
      <c r="F20822" t="s">
        <v>13</v>
      </c>
      <c r="G20822" t="s">
        <v>61404</v>
      </c>
      <c r="H20822" s="3" t="s">
        <v>61418</v>
      </c>
      <c r="I20822" t="s">
        <v>106</v>
      </c>
      <c r="J20822" t="s">
        <v>61406</v>
      </c>
    </row>
    <row r="20823" spans="1:10" ht="16" x14ac:dyDescent="0.2">
      <c r="A20823" t="s">
        <v>61401</v>
      </c>
      <c r="B20823" t="s">
        <v>61419</v>
      </c>
      <c r="C20823" t="s">
        <v>61420</v>
      </c>
      <c r="D20823">
        <v>4</v>
      </c>
      <c r="E20823" t="s">
        <v>13</v>
      </c>
      <c r="F20823" t="s">
        <v>13</v>
      </c>
      <c r="G20823" t="s">
        <v>61404</v>
      </c>
      <c r="H20823" s="3" t="s">
        <v>61405</v>
      </c>
      <c r="I20823" t="s">
        <v>106</v>
      </c>
      <c r="J20823" t="s">
        <v>61406</v>
      </c>
    </row>
    <row r="20824" spans="1:10" ht="16" x14ac:dyDescent="0.2">
      <c r="A20824" t="s">
        <v>61401</v>
      </c>
      <c r="B20824" t="s">
        <v>61421</v>
      </c>
      <c r="C20824" t="s">
        <v>61422</v>
      </c>
      <c r="D20824">
        <v>7</v>
      </c>
      <c r="E20824" t="s">
        <v>13</v>
      </c>
      <c r="F20824" t="s">
        <v>13</v>
      </c>
      <c r="G20824" t="s">
        <v>61404</v>
      </c>
      <c r="H20824" s="3" t="s">
        <v>61405</v>
      </c>
      <c r="I20824" t="s">
        <v>106</v>
      </c>
      <c r="J20824" t="s">
        <v>61406</v>
      </c>
    </row>
    <row r="20825" spans="1:10" ht="16" x14ac:dyDescent="0.2">
      <c r="A20825" t="s">
        <v>61401</v>
      </c>
      <c r="B20825" t="s">
        <v>61423</v>
      </c>
      <c r="C20825" t="s">
        <v>61424</v>
      </c>
      <c r="D20825">
        <v>9</v>
      </c>
      <c r="E20825" t="s">
        <v>13</v>
      </c>
      <c r="F20825" t="s">
        <v>13</v>
      </c>
      <c r="G20825" t="s">
        <v>61404</v>
      </c>
      <c r="H20825" s="3" t="s">
        <v>61418</v>
      </c>
      <c r="I20825" t="s">
        <v>106</v>
      </c>
      <c r="J20825" t="s">
        <v>61406</v>
      </c>
    </row>
    <row r="20826" spans="1:10" ht="16" x14ac:dyDescent="0.2">
      <c r="A20826" t="s">
        <v>61425</v>
      </c>
      <c r="B20826" t="s">
        <v>61426</v>
      </c>
      <c r="C20826" t="s">
        <v>61427</v>
      </c>
      <c r="D20826">
        <v>5</v>
      </c>
      <c r="E20826" t="s">
        <v>13</v>
      </c>
      <c r="F20826" t="s">
        <v>13</v>
      </c>
      <c r="G20826" t="s">
        <v>61428</v>
      </c>
      <c r="H20826" s="3" t="s">
        <v>61429</v>
      </c>
      <c r="I20826" t="s">
        <v>106</v>
      </c>
      <c r="J20826" t="s">
        <v>61430</v>
      </c>
    </row>
    <row r="20827" spans="1:10" ht="16" x14ac:dyDescent="0.2">
      <c r="A20827" t="s">
        <v>61425</v>
      </c>
      <c r="B20827" t="s">
        <v>61431</v>
      </c>
      <c r="C20827" t="s">
        <v>61432</v>
      </c>
      <c r="D20827">
        <v>3</v>
      </c>
      <c r="E20827" t="s">
        <v>13</v>
      </c>
      <c r="F20827" t="s">
        <v>13</v>
      </c>
      <c r="G20827" t="s">
        <v>61428</v>
      </c>
      <c r="H20827" s="3" t="s">
        <v>61433</v>
      </c>
      <c r="I20827" t="s">
        <v>106</v>
      </c>
      <c r="J20827" t="s">
        <v>61430</v>
      </c>
    </row>
    <row r="20828" spans="1:10" ht="16" x14ac:dyDescent="0.2">
      <c r="A20828" t="s">
        <v>61425</v>
      </c>
      <c r="B20828" t="s">
        <v>61434</v>
      </c>
      <c r="C20828" t="s">
        <v>61435</v>
      </c>
      <c r="D20828">
        <v>1</v>
      </c>
      <c r="E20828" t="s">
        <v>13</v>
      </c>
      <c r="F20828" t="s">
        <v>13</v>
      </c>
      <c r="G20828" t="s">
        <v>61428</v>
      </c>
      <c r="H20828" s="3" t="s">
        <v>61429</v>
      </c>
      <c r="I20828" t="s">
        <v>106</v>
      </c>
      <c r="J20828" t="s">
        <v>61430</v>
      </c>
    </row>
    <row r="20829" spans="1:10" ht="16" x14ac:dyDescent="0.2">
      <c r="A20829" t="s">
        <v>61425</v>
      </c>
      <c r="B20829" t="s">
        <v>61436</v>
      </c>
      <c r="C20829" t="s">
        <v>61437</v>
      </c>
      <c r="D20829">
        <v>4</v>
      </c>
      <c r="E20829" t="s">
        <v>13</v>
      </c>
      <c r="F20829" t="s">
        <v>13</v>
      </c>
      <c r="G20829" t="s">
        <v>61428</v>
      </c>
      <c r="H20829" s="3" t="s">
        <v>61429</v>
      </c>
      <c r="I20829" t="s">
        <v>106</v>
      </c>
      <c r="J20829" t="s">
        <v>61430</v>
      </c>
    </row>
    <row r="20830" spans="1:10" ht="16" x14ac:dyDescent="0.2">
      <c r="A20830" t="s">
        <v>61425</v>
      </c>
      <c r="B20830" t="s">
        <v>61438</v>
      </c>
      <c r="C20830" t="s">
        <v>61439</v>
      </c>
      <c r="D20830">
        <v>2</v>
      </c>
      <c r="E20830" t="s">
        <v>13</v>
      </c>
      <c r="F20830" t="s">
        <v>13</v>
      </c>
      <c r="G20830" t="s">
        <v>61428</v>
      </c>
      <c r="H20830" s="3" t="s">
        <v>61429</v>
      </c>
      <c r="I20830" t="s">
        <v>106</v>
      </c>
      <c r="J20830" t="s">
        <v>61430</v>
      </c>
    </row>
    <row r="20831" spans="1:10" ht="16" x14ac:dyDescent="0.2">
      <c r="A20831" t="s">
        <v>46968</v>
      </c>
      <c r="B20831" t="s">
        <v>61440</v>
      </c>
      <c r="C20831" t="s">
        <v>61441</v>
      </c>
      <c r="D20831">
        <v>3</v>
      </c>
      <c r="E20831" t="s">
        <v>13</v>
      </c>
      <c r="F20831" t="s">
        <v>13</v>
      </c>
      <c r="G20831" t="s">
        <v>61442</v>
      </c>
      <c r="H20831" s="3" t="s">
        <v>61443</v>
      </c>
      <c r="I20831" t="s">
        <v>106</v>
      </c>
      <c r="J20831" t="s">
        <v>46973</v>
      </c>
    </row>
    <row r="20832" spans="1:10" ht="16" x14ac:dyDescent="0.2">
      <c r="A20832" t="s">
        <v>46968</v>
      </c>
      <c r="B20832" t="s">
        <v>61444</v>
      </c>
      <c r="C20832" t="s">
        <v>61445</v>
      </c>
      <c r="D20832">
        <v>4</v>
      </c>
      <c r="E20832" t="s">
        <v>13</v>
      </c>
      <c r="F20832" t="s">
        <v>13</v>
      </c>
      <c r="G20832" t="s">
        <v>61442</v>
      </c>
      <c r="H20832" s="3" t="s">
        <v>61443</v>
      </c>
      <c r="I20832" t="s">
        <v>106</v>
      </c>
      <c r="J20832" t="s">
        <v>46973</v>
      </c>
    </row>
    <row r="20833" spans="1:10" ht="16" x14ac:dyDescent="0.2">
      <c r="A20833" t="s">
        <v>61446</v>
      </c>
      <c r="B20833" t="s">
        <v>61447</v>
      </c>
      <c r="C20833" t="s">
        <v>61448</v>
      </c>
      <c r="D20833">
        <v>2</v>
      </c>
      <c r="E20833" t="s">
        <v>13</v>
      </c>
      <c r="F20833" t="s">
        <v>13</v>
      </c>
      <c r="G20833" t="s">
        <v>61449</v>
      </c>
      <c r="H20833" s="3" t="s">
        <v>61450</v>
      </c>
      <c r="I20833" t="s">
        <v>106</v>
      </c>
      <c r="J20833" t="s">
        <v>61451</v>
      </c>
    </row>
    <row r="20834" spans="1:10" ht="16" x14ac:dyDescent="0.2">
      <c r="A20834" t="s">
        <v>45855</v>
      </c>
      <c r="B20834" t="s">
        <v>61452</v>
      </c>
      <c r="C20834" t="s">
        <v>61453</v>
      </c>
      <c r="D20834">
        <v>2</v>
      </c>
      <c r="E20834" t="s">
        <v>13</v>
      </c>
      <c r="F20834" t="s">
        <v>13</v>
      </c>
      <c r="G20834" t="s">
        <v>61449</v>
      </c>
      <c r="H20834" s="3" t="s">
        <v>61454</v>
      </c>
      <c r="I20834" t="s">
        <v>106</v>
      </c>
      <c r="J20834" t="s">
        <v>45860</v>
      </c>
    </row>
    <row r="20835" spans="1:10" ht="16" x14ac:dyDescent="0.2">
      <c r="A20835" t="s">
        <v>61455</v>
      </c>
      <c r="B20835" t="s">
        <v>61447</v>
      </c>
      <c r="C20835" t="s">
        <v>61448</v>
      </c>
      <c r="D20835">
        <v>1</v>
      </c>
      <c r="E20835" t="s">
        <v>13</v>
      </c>
      <c r="F20835" t="s">
        <v>13</v>
      </c>
      <c r="G20835" t="s">
        <v>61449</v>
      </c>
      <c r="H20835" s="3" t="s">
        <v>61450</v>
      </c>
      <c r="I20835" t="s">
        <v>106</v>
      </c>
      <c r="J20835" t="s">
        <v>61456</v>
      </c>
    </row>
    <row r="20836" spans="1:10" ht="16" x14ac:dyDescent="0.2">
      <c r="A20836" t="s">
        <v>61446</v>
      </c>
      <c r="B20836" t="s">
        <v>61457</v>
      </c>
      <c r="C20836" t="s">
        <v>61458</v>
      </c>
      <c r="D20836">
        <v>1</v>
      </c>
      <c r="E20836" t="s">
        <v>13</v>
      </c>
      <c r="F20836" t="s">
        <v>13</v>
      </c>
      <c r="G20836" t="s">
        <v>61449</v>
      </c>
      <c r="H20836" s="3" t="s">
        <v>61450</v>
      </c>
      <c r="I20836" t="s">
        <v>106</v>
      </c>
      <c r="J20836" t="s">
        <v>61451</v>
      </c>
    </row>
    <row r="20837" spans="1:10" ht="16" x14ac:dyDescent="0.2">
      <c r="A20837" t="s">
        <v>45855</v>
      </c>
      <c r="B20837" t="s">
        <v>61459</v>
      </c>
      <c r="C20837" t="s">
        <v>61460</v>
      </c>
      <c r="D20837">
        <v>3</v>
      </c>
      <c r="E20837" t="s">
        <v>13</v>
      </c>
      <c r="F20837" t="s">
        <v>13</v>
      </c>
      <c r="G20837" t="s">
        <v>61449</v>
      </c>
      <c r="H20837" s="3" t="s">
        <v>61454</v>
      </c>
      <c r="I20837" t="s">
        <v>106</v>
      </c>
      <c r="J20837" t="s">
        <v>45860</v>
      </c>
    </row>
    <row r="20838" spans="1:10" ht="16" x14ac:dyDescent="0.2">
      <c r="A20838" t="s">
        <v>45855</v>
      </c>
      <c r="B20838" t="s">
        <v>61461</v>
      </c>
      <c r="C20838" t="s">
        <v>61462</v>
      </c>
      <c r="D20838">
        <v>4</v>
      </c>
      <c r="E20838" t="s">
        <v>13</v>
      </c>
      <c r="F20838" t="s">
        <v>13</v>
      </c>
      <c r="G20838" t="s">
        <v>61449</v>
      </c>
      <c r="H20838" s="3" t="s">
        <v>61454</v>
      </c>
      <c r="I20838" t="s">
        <v>106</v>
      </c>
      <c r="J20838" t="s">
        <v>45860</v>
      </c>
    </row>
    <row r="20839" spans="1:10" ht="16" x14ac:dyDescent="0.2">
      <c r="A20839" t="s">
        <v>61463</v>
      </c>
      <c r="B20839" t="s">
        <v>61457</v>
      </c>
      <c r="C20839" t="s">
        <v>61458</v>
      </c>
      <c r="D20839">
        <v>1</v>
      </c>
      <c r="E20839" t="s">
        <v>13</v>
      </c>
      <c r="F20839" t="s">
        <v>13</v>
      </c>
      <c r="G20839" t="s">
        <v>61449</v>
      </c>
      <c r="H20839" s="3" t="s">
        <v>61464</v>
      </c>
      <c r="I20839" t="s">
        <v>106</v>
      </c>
      <c r="J20839" t="s">
        <v>61465</v>
      </c>
    </row>
    <row r="20840" spans="1:10" ht="16" x14ac:dyDescent="0.2">
      <c r="A20840" t="s">
        <v>61463</v>
      </c>
      <c r="B20840" t="s">
        <v>61466</v>
      </c>
      <c r="C20840" t="s">
        <v>61467</v>
      </c>
      <c r="D20840">
        <v>2</v>
      </c>
      <c r="E20840" t="s">
        <v>13</v>
      </c>
      <c r="F20840" t="s">
        <v>13</v>
      </c>
      <c r="G20840" t="s">
        <v>61449</v>
      </c>
      <c r="H20840" s="3" t="s">
        <v>61464</v>
      </c>
      <c r="I20840" t="s">
        <v>106</v>
      </c>
      <c r="J20840" t="s">
        <v>61465</v>
      </c>
    </row>
    <row r="20841" spans="1:10" ht="16" x14ac:dyDescent="0.2">
      <c r="A20841" t="s">
        <v>61468</v>
      </c>
      <c r="B20841" t="s">
        <v>61469</v>
      </c>
      <c r="C20841" t="s">
        <v>61470</v>
      </c>
      <c r="D20841">
        <v>5</v>
      </c>
      <c r="E20841" t="s">
        <v>13</v>
      </c>
      <c r="F20841" t="s">
        <v>13</v>
      </c>
      <c r="G20841" t="s">
        <v>61449</v>
      </c>
      <c r="H20841" s="3" t="s">
        <v>61471</v>
      </c>
      <c r="I20841" t="s">
        <v>106</v>
      </c>
      <c r="J20841" t="s">
        <v>61472</v>
      </c>
    </row>
    <row r="20842" spans="1:10" ht="16" x14ac:dyDescent="0.2">
      <c r="A20842" t="s">
        <v>61455</v>
      </c>
      <c r="B20842" t="s">
        <v>61457</v>
      </c>
      <c r="C20842" t="s">
        <v>61458</v>
      </c>
      <c r="D20842">
        <v>2</v>
      </c>
      <c r="E20842" t="s">
        <v>13</v>
      </c>
      <c r="F20842" t="s">
        <v>13</v>
      </c>
      <c r="G20842" t="s">
        <v>61449</v>
      </c>
      <c r="H20842" s="3" t="s">
        <v>61450</v>
      </c>
      <c r="I20842" t="s">
        <v>106</v>
      </c>
      <c r="J20842" t="s">
        <v>61456</v>
      </c>
    </row>
    <row r="20843" spans="1:10" ht="16" x14ac:dyDescent="0.2">
      <c r="A20843" t="s">
        <v>45855</v>
      </c>
      <c r="B20843" t="s">
        <v>61469</v>
      </c>
      <c r="C20843" t="s">
        <v>61470</v>
      </c>
      <c r="D20843">
        <v>11</v>
      </c>
      <c r="E20843" t="s">
        <v>13</v>
      </c>
      <c r="F20843" t="s">
        <v>13</v>
      </c>
      <c r="G20843" t="s">
        <v>61449</v>
      </c>
      <c r="H20843" s="3" t="s">
        <v>61454</v>
      </c>
      <c r="I20843" t="s">
        <v>106</v>
      </c>
      <c r="J20843" t="s">
        <v>45860</v>
      </c>
    </row>
    <row r="20844" spans="1:10" ht="16" x14ac:dyDescent="0.2">
      <c r="A20844" t="s">
        <v>60923</v>
      </c>
      <c r="B20844" t="s">
        <v>61473</v>
      </c>
      <c r="C20844" t="s">
        <v>61474</v>
      </c>
      <c r="D20844">
        <v>3</v>
      </c>
      <c r="E20844" t="s">
        <v>13</v>
      </c>
      <c r="F20844" t="s">
        <v>13</v>
      </c>
      <c r="G20844" t="s">
        <v>61475</v>
      </c>
      <c r="H20844" s="3" t="s">
        <v>61476</v>
      </c>
      <c r="I20844" t="s">
        <v>106</v>
      </c>
      <c r="J20844" t="s">
        <v>60926</v>
      </c>
    </row>
    <row r="20845" spans="1:10" ht="16" x14ac:dyDescent="0.2">
      <c r="A20845" t="s">
        <v>61477</v>
      </c>
      <c r="B20845" t="s">
        <v>61478</v>
      </c>
      <c r="C20845" t="s">
        <v>61479</v>
      </c>
      <c r="D20845">
        <v>2</v>
      </c>
      <c r="E20845" t="s">
        <v>13</v>
      </c>
      <c r="F20845" t="s">
        <v>13</v>
      </c>
      <c r="G20845" t="s">
        <v>61480</v>
      </c>
      <c r="H20845" s="3" t="s">
        <v>61481</v>
      </c>
      <c r="I20845" t="s">
        <v>106</v>
      </c>
      <c r="J20845" t="s">
        <v>61482</v>
      </c>
    </row>
    <row r="20846" spans="1:10" ht="16" x14ac:dyDescent="0.2">
      <c r="A20846" t="s">
        <v>61477</v>
      </c>
      <c r="B20846" t="s">
        <v>61483</v>
      </c>
      <c r="C20846" t="s">
        <v>61484</v>
      </c>
      <c r="D20846">
        <v>3</v>
      </c>
      <c r="E20846" t="s">
        <v>13</v>
      </c>
      <c r="F20846" t="s">
        <v>13</v>
      </c>
      <c r="G20846" t="s">
        <v>61480</v>
      </c>
      <c r="H20846" s="3" t="s">
        <v>61481</v>
      </c>
      <c r="I20846" t="s">
        <v>106</v>
      </c>
      <c r="J20846" t="s">
        <v>61482</v>
      </c>
    </row>
    <row r="20847" spans="1:10" ht="16" x14ac:dyDescent="0.2">
      <c r="A20847" t="s">
        <v>61477</v>
      </c>
      <c r="B20847" t="s">
        <v>61485</v>
      </c>
      <c r="C20847" t="s">
        <v>61486</v>
      </c>
      <c r="D20847">
        <v>1</v>
      </c>
      <c r="E20847" t="s">
        <v>13</v>
      </c>
      <c r="F20847" t="s">
        <v>13</v>
      </c>
      <c r="G20847" t="s">
        <v>61480</v>
      </c>
      <c r="H20847" s="3" t="s">
        <v>61481</v>
      </c>
      <c r="I20847" t="s">
        <v>106</v>
      </c>
      <c r="J20847" t="s">
        <v>61482</v>
      </c>
    </row>
    <row r="20848" spans="1:10" ht="16" x14ac:dyDescent="0.2">
      <c r="A20848" t="s">
        <v>19166</v>
      </c>
      <c r="B20848" t="s">
        <v>61487</v>
      </c>
      <c r="C20848" t="s">
        <v>61479</v>
      </c>
      <c r="D20848">
        <v>3</v>
      </c>
      <c r="E20848" t="s">
        <v>13</v>
      </c>
      <c r="F20848" t="s">
        <v>13</v>
      </c>
      <c r="G20848" t="s">
        <v>61480</v>
      </c>
      <c r="H20848" s="3" t="s">
        <v>61481</v>
      </c>
      <c r="I20848" t="s">
        <v>106</v>
      </c>
      <c r="J20848" t="s">
        <v>19167</v>
      </c>
    </row>
    <row r="20849" spans="1:10" ht="16" x14ac:dyDescent="0.2">
      <c r="A20849" t="s">
        <v>61477</v>
      </c>
      <c r="B20849" t="s">
        <v>61488</v>
      </c>
      <c r="C20849" t="s">
        <v>61489</v>
      </c>
      <c r="D20849">
        <v>4</v>
      </c>
      <c r="E20849" t="s">
        <v>13</v>
      </c>
      <c r="F20849" t="s">
        <v>13</v>
      </c>
      <c r="G20849" t="s">
        <v>61480</v>
      </c>
      <c r="H20849" s="3" t="s">
        <v>61481</v>
      </c>
      <c r="I20849" t="s">
        <v>106</v>
      </c>
      <c r="J20849" t="s">
        <v>61482</v>
      </c>
    </row>
    <row r="20850" spans="1:10" ht="16" x14ac:dyDescent="0.2">
      <c r="A20850" t="s">
        <v>61490</v>
      </c>
      <c r="B20850" t="s">
        <v>61491</v>
      </c>
      <c r="C20850" t="s">
        <v>61492</v>
      </c>
      <c r="D20850">
        <v>4</v>
      </c>
      <c r="E20850" t="s">
        <v>13</v>
      </c>
      <c r="F20850" t="s">
        <v>13</v>
      </c>
      <c r="G20850" t="s">
        <v>61493</v>
      </c>
      <c r="H20850" s="3" t="s">
        <v>61494</v>
      </c>
      <c r="I20850" t="s">
        <v>106</v>
      </c>
      <c r="J20850" t="s">
        <v>61495</v>
      </c>
    </row>
    <row r="20851" spans="1:10" ht="16" x14ac:dyDescent="0.2">
      <c r="A20851" t="s">
        <v>61490</v>
      </c>
      <c r="B20851" t="s">
        <v>61496</v>
      </c>
      <c r="C20851" t="s">
        <v>61497</v>
      </c>
      <c r="D20851">
        <v>2</v>
      </c>
      <c r="E20851" t="s">
        <v>13</v>
      </c>
      <c r="F20851" t="s">
        <v>13</v>
      </c>
      <c r="G20851" t="s">
        <v>61493</v>
      </c>
      <c r="H20851" s="3" t="s">
        <v>61494</v>
      </c>
      <c r="I20851" t="s">
        <v>106</v>
      </c>
      <c r="J20851" t="s">
        <v>61495</v>
      </c>
    </row>
    <row r="20852" spans="1:10" ht="16" x14ac:dyDescent="0.2">
      <c r="A20852" t="s">
        <v>61498</v>
      </c>
      <c r="B20852" t="s">
        <v>61491</v>
      </c>
      <c r="C20852" t="s">
        <v>61492</v>
      </c>
      <c r="D20852">
        <v>2</v>
      </c>
      <c r="E20852" t="s">
        <v>13</v>
      </c>
      <c r="F20852" t="s">
        <v>13</v>
      </c>
      <c r="G20852" t="s">
        <v>61493</v>
      </c>
      <c r="H20852" s="3" t="s">
        <v>61494</v>
      </c>
      <c r="I20852" t="s">
        <v>106</v>
      </c>
      <c r="J20852" t="s">
        <v>61499</v>
      </c>
    </row>
    <row r="20853" spans="1:10" ht="16" x14ac:dyDescent="0.2">
      <c r="A20853" t="s">
        <v>61500</v>
      </c>
      <c r="B20853" t="s">
        <v>61501</v>
      </c>
      <c r="C20853" t="s">
        <v>61502</v>
      </c>
      <c r="D20853">
        <v>3</v>
      </c>
      <c r="E20853" t="s">
        <v>13</v>
      </c>
      <c r="F20853" t="s">
        <v>13</v>
      </c>
      <c r="G20853" t="s">
        <v>61493</v>
      </c>
      <c r="H20853" s="3" t="s">
        <v>61494</v>
      </c>
      <c r="I20853" t="s">
        <v>106</v>
      </c>
      <c r="J20853" t="s">
        <v>61503</v>
      </c>
    </row>
    <row r="20854" spans="1:10" ht="16" x14ac:dyDescent="0.2">
      <c r="A20854" t="s">
        <v>61498</v>
      </c>
      <c r="B20854" t="s">
        <v>9327</v>
      </c>
      <c r="C20854" t="s">
        <v>61504</v>
      </c>
      <c r="D20854">
        <v>1</v>
      </c>
      <c r="E20854" t="s">
        <v>13</v>
      </c>
      <c r="F20854" t="s">
        <v>13</v>
      </c>
      <c r="G20854" t="s">
        <v>61493</v>
      </c>
      <c r="H20854" s="3" t="s">
        <v>61494</v>
      </c>
      <c r="I20854" t="s">
        <v>106</v>
      </c>
      <c r="J20854" t="s">
        <v>61499</v>
      </c>
    </row>
    <row r="20855" spans="1:10" ht="16" x14ac:dyDescent="0.2">
      <c r="A20855" t="s">
        <v>61498</v>
      </c>
      <c r="B20855" t="s">
        <v>61505</v>
      </c>
      <c r="C20855" t="s">
        <v>61506</v>
      </c>
      <c r="D20855">
        <v>3</v>
      </c>
      <c r="E20855" t="s">
        <v>13</v>
      </c>
      <c r="F20855" t="s">
        <v>13</v>
      </c>
      <c r="G20855" t="s">
        <v>61493</v>
      </c>
      <c r="H20855" s="3" t="s">
        <v>61494</v>
      </c>
      <c r="I20855" t="s">
        <v>106</v>
      </c>
      <c r="J20855" t="s">
        <v>61499</v>
      </c>
    </row>
    <row r="20856" spans="1:10" ht="16" x14ac:dyDescent="0.2">
      <c r="A20856" t="s">
        <v>37403</v>
      </c>
      <c r="B20856" t="s">
        <v>61507</v>
      </c>
      <c r="C20856" t="s">
        <v>61508</v>
      </c>
      <c r="D20856">
        <v>4</v>
      </c>
      <c r="E20856" t="s">
        <v>13</v>
      </c>
      <c r="F20856" t="s">
        <v>13</v>
      </c>
      <c r="G20856" t="s">
        <v>61493</v>
      </c>
      <c r="H20856" s="3" t="s">
        <v>61509</v>
      </c>
      <c r="I20856" t="s">
        <v>106</v>
      </c>
      <c r="J20856" t="s">
        <v>37404</v>
      </c>
    </row>
    <row r="20857" spans="1:10" ht="16" x14ac:dyDescent="0.2">
      <c r="A20857" t="s">
        <v>61500</v>
      </c>
      <c r="B20857" t="s">
        <v>61510</v>
      </c>
      <c r="C20857" t="s">
        <v>61511</v>
      </c>
      <c r="D20857">
        <v>2</v>
      </c>
      <c r="E20857" t="s">
        <v>13</v>
      </c>
      <c r="F20857" t="s">
        <v>13</v>
      </c>
      <c r="G20857" t="s">
        <v>61493</v>
      </c>
      <c r="H20857" s="3" t="s">
        <v>61494</v>
      </c>
      <c r="I20857" t="s">
        <v>106</v>
      </c>
      <c r="J20857" t="s">
        <v>61503</v>
      </c>
    </row>
    <row r="20858" spans="1:10" ht="16" x14ac:dyDescent="0.2">
      <c r="A20858" t="s">
        <v>37403</v>
      </c>
      <c r="B20858" t="s">
        <v>37163</v>
      </c>
      <c r="C20858" t="s">
        <v>37164</v>
      </c>
      <c r="D20858">
        <v>1</v>
      </c>
      <c r="E20858" t="s">
        <v>13</v>
      </c>
      <c r="F20858" t="s">
        <v>13</v>
      </c>
      <c r="G20858" t="s">
        <v>61493</v>
      </c>
      <c r="H20858" s="3" t="s">
        <v>61509</v>
      </c>
      <c r="I20858" t="s">
        <v>106</v>
      </c>
      <c r="J20858" t="s">
        <v>37404</v>
      </c>
    </row>
    <row r="20859" spans="1:10" ht="16" x14ac:dyDescent="0.2">
      <c r="A20859" t="s">
        <v>61500</v>
      </c>
      <c r="B20859" t="s">
        <v>61512</v>
      </c>
      <c r="C20859" t="s">
        <v>61513</v>
      </c>
      <c r="D20859">
        <v>4</v>
      </c>
      <c r="E20859" t="s">
        <v>13</v>
      </c>
      <c r="F20859" t="s">
        <v>13</v>
      </c>
      <c r="G20859" t="s">
        <v>61493</v>
      </c>
      <c r="H20859" s="3" t="s">
        <v>61494</v>
      </c>
      <c r="I20859" t="s">
        <v>106</v>
      </c>
      <c r="J20859" t="s">
        <v>61503</v>
      </c>
    </row>
    <row r="20860" spans="1:10" ht="16" x14ac:dyDescent="0.2">
      <c r="A20860" t="s">
        <v>61490</v>
      </c>
      <c r="B20860" t="s">
        <v>61510</v>
      </c>
      <c r="C20860" t="s">
        <v>61511</v>
      </c>
      <c r="D20860">
        <v>3</v>
      </c>
      <c r="E20860" t="s">
        <v>13</v>
      </c>
      <c r="F20860" t="s">
        <v>13</v>
      </c>
      <c r="G20860" t="s">
        <v>61493</v>
      </c>
      <c r="H20860" s="3" t="s">
        <v>61494</v>
      </c>
      <c r="I20860" t="s">
        <v>106</v>
      </c>
      <c r="J20860" t="s">
        <v>61495</v>
      </c>
    </row>
    <row r="20861" spans="1:10" ht="16" x14ac:dyDescent="0.2">
      <c r="A20861" t="s">
        <v>61514</v>
      </c>
      <c r="B20861" t="s">
        <v>61515</v>
      </c>
      <c r="C20861" t="s">
        <v>61516</v>
      </c>
      <c r="D20861">
        <v>5</v>
      </c>
      <c r="E20861" t="s">
        <v>13</v>
      </c>
      <c r="F20861" t="s">
        <v>13</v>
      </c>
      <c r="G20861" t="s">
        <v>61493</v>
      </c>
      <c r="H20861" s="3" t="s">
        <v>61494</v>
      </c>
      <c r="I20861" t="s">
        <v>106</v>
      </c>
      <c r="J20861" t="s">
        <v>61517</v>
      </c>
    </row>
    <row r="20862" spans="1:10" ht="16" x14ac:dyDescent="0.2">
      <c r="A20862" t="s">
        <v>61500</v>
      </c>
      <c r="B20862" t="s">
        <v>61518</v>
      </c>
      <c r="C20862" t="s">
        <v>61519</v>
      </c>
      <c r="D20862">
        <v>1</v>
      </c>
      <c r="E20862" t="s">
        <v>13</v>
      </c>
      <c r="F20862" t="s">
        <v>13</v>
      </c>
      <c r="G20862" t="s">
        <v>61493</v>
      </c>
      <c r="H20862" s="3" t="s">
        <v>61494</v>
      </c>
      <c r="I20862" t="s">
        <v>106</v>
      </c>
      <c r="J20862" t="s">
        <v>61503</v>
      </c>
    </row>
    <row r="20863" spans="1:10" ht="16" x14ac:dyDescent="0.2">
      <c r="A20863" t="s">
        <v>61500</v>
      </c>
      <c r="B20863" t="s">
        <v>61520</v>
      </c>
      <c r="C20863" t="s">
        <v>61521</v>
      </c>
      <c r="D20863">
        <v>5</v>
      </c>
      <c r="E20863" t="s">
        <v>13</v>
      </c>
      <c r="F20863" t="s">
        <v>13</v>
      </c>
      <c r="G20863" t="s">
        <v>61493</v>
      </c>
      <c r="H20863" s="3" t="s">
        <v>61494</v>
      </c>
      <c r="I20863" t="s">
        <v>106</v>
      </c>
      <c r="J20863" t="s">
        <v>61503</v>
      </c>
    </row>
    <row r="20864" spans="1:10" ht="16" x14ac:dyDescent="0.2">
      <c r="A20864" t="s">
        <v>61514</v>
      </c>
      <c r="B20864" t="s">
        <v>61522</v>
      </c>
      <c r="C20864" t="s">
        <v>61523</v>
      </c>
      <c r="D20864">
        <v>3</v>
      </c>
      <c r="E20864" t="s">
        <v>13</v>
      </c>
      <c r="F20864" t="s">
        <v>13</v>
      </c>
      <c r="G20864" t="s">
        <v>61493</v>
      </c>
      <c r="H20864" s="3" t="s">
        <v>61494</v>
      </c>
      <c r="I20864" t="s">
        <v>106</v>
      </c>
      <c r="J20864" t="s">
        <v>61517</v>
      </c>
    </row>
    <row r="20865" spans="1:10" ht="16" x14ac:dyDescent="0.2">
      <c r="A20865" t="s">
        <v>61514</v>
      </c>
      <c r="B20865" t="s">
        <v>61524</v>
      </c>
      <c r="C20865" t="s">
        <v>61525</v>
      </c>
      <c r="D20865">
        <v>4</v>
      </c>
      <c r="E20865" t="s">
        <v>13</v>
      </c>
      <c r="F20865" t="s">
        <v>13</v>
      </c>
      <c r="G20865" t="s">
        <v>61493</v>
      </c>
      <c r="H20865" s="3" t="s">
        <v>61494</v>
      </c>
      <c r="I20865" t="s">
        <v>106</v>
      </c>
      <c r="J20865" t="s">
        <v>61517</v>
      </c>
    </row>
    <row r="20866" spans="1:10" ht="16" x14ac:dyDescent="0.2">
      <c r="A20866" t="s">
        <v>61526</v>
      </c>
      <c r="B20866" t="s">
        <v>61505</v>
      </c>
      <c r="C20866" t="s">
        <v>61506</v>
      </c>
      <c r="D20866">
        <v>4</v>
      </c>
      <c r="E20866" t="s">
        <v>13</v>
      </c>
      <c r="F20866" t="s">
        <v>13</v>
      </c>
      <c r="G20866" t="s">
        <v>61493</v>
      </c>
      <c r="H20866" s="3" t="s">
        <v>61509</v>
      </c>
      <c r="I20866" t="s">
        <v>106</v>
      </c>
      <c r="J20866" t="s">
        <v>61527</v>
      </c>
    </row>
    <row r="20867" spans="1:10" ht="16" x14ac:dyDescent="0.2">
      <c r="A20867" t="s">
        <v>60363</v>
      </c>
      <c r="B20867" t="s">
        <v>61528</v>
      </c>
      <c r="C20867" t="s">
        <v>61529</v>
      </c>
      <c r="D20867">
        <v>2</v>
      </c>
      <c r="E20867" t="s">
        <v>13</v>
      </c>
      <c r="F20867" t="s">
        <v>13</v>
      </c>
      <c r="G20867" t="s">
        <v>61493</v>
      </c>
      <c r="H20867" s="3" t="s">
        <v>61530</v>
      </c>
      <c r="I20867" t="s">
        <v>106</v>
      </c>
      <c r="J20867" t="s">
        <v>60368</v>
      </c>
    </row>
    <row r="20868" spans="1:10" ht="16" x14ac:dyDescent="0.2">
      <c r="A20868" t="s">
        <v>61514</v>
      </c>
      <c r="B20868" t="s">
        <v>61531</v>
      </c>
      <c r="C20868" t="s">
        <v>61532</v>
      </c>
      <c r="D20868">
        <v>1</v>
      </c>
      <c r="E20868" t="s">
        <v>13</v>
      </c>
      <c r="F20868" t="s">
        <v>13</v>
      </c>
      <c r="G20868" t="s">
        <v>61493</v>
      </c>
      <c r="H20868" s="3" t="s">
        <v>61494</v>
      </c>
      <c r="I20868" t="s">
        <v>106</v>
      </c>
      <c r="J20868" t="s">
        <v>61517</v>
      </c>
    </row>
    <row r="20869" spans="1:10" ht="16" x14ac:dyDescent="0.2">
      <c r="A20869" t="s">
        <v>61526</v>
      </c>
      <c r="B20869" t="s">
        <v>61510</v>
      </c>
      <c r="C20869" t="s">
        <v>61511</v>
      </c>
      <c r="D20869">
        <v>1</v>
      </c>
      <c r="E20869" t="s">
        <v>13</v>
      </c>
      <c r="F20869" t="s">
        <v>13</v>
      </c>
      <c r="G20869" t="s">
        <v>61493</v>
      </c>
      <c r="H20869" s="3" t="s">
        <v>61509</v>
      </c>
      <c r="I20869" t="s">
        <v>106</v>
      </c>
      <c r="J20869" t="s">
        <v>61527</v>
      </c>
    </row>
    <row r="20870" spans="1:10" ht="16" x14ac:dyDescent="0.2">
      <c r="A20870" t="s">
        <v>61514</v>
      </c>
      <c r="B20870" t="s">
        <v>61496</v>
      </c>
      <c r="C20870" t="s">
        <v>61497</v>
      </c>
      <c r="D20870">
        <v>2</v>
      </c>
      <c r="E20870" t="s">
        <v>13</v>
      </c>
      <c r="F20870" t="s">
        <v>13</v>
      </c>
      <c r="G20870" t="s">
        <v>61493</v>
      </c>
      <c r="H20870" s="3" t="s">
        <v>61494</v>
      </c>
      <c r="I20870" t="s">
        <v>106</v>
      </c>
      <c r="J20870" t="s">
        <v>61517</v>
      </c>
    </row>
    <row r="20871" spans="1:10" ht="16" x14ac:dyDescent="0.2">
      <c r="A20871" t="s">
        <v>61526</v>
      </c>
      <c r="B20871" t="s">
        <v>61533</v>
      </c>
      <c r="C20871" t="s">
        <v>61534</v>
      </c>
      <c r="D20871">
        <v>3</v>
      </c>
      <c r="E20871" t="s">
        <v>13</v>
      </c>
      <c r="F20871" t="s">
        <v>13</v>
      </c>
      <c r="G20871" t="s">
        <v>61493</v>
      </c>
      <c r="H20871" s="3" t="s">
        <v>61509</v>
      </c>
      <c r="I20871" t="s">
        <v>106</v>
      </c>
      <c r="J20871" t="s">
        <v>61527</v>
      </c>
    </row>
    <row r="20872" spans="1:10" ht="16" x14ac:dyDescent="0.2">
      <c r="A20872" t="s">
        <v>61490</v>
      </c>
      <c r="B20872" t="s">
        <v>61531</v>
      </c>
      <c r="C20872" t="s">
        <v>61532</v>
      </c>
      <c r="D20872">
        <v>1</v>
      </c>
      <c r="E20872" t="s">
        <v>13</v>
      </c>
      <c r="F20872" t="s">
        <v>13</v>
      </c>
      <c r="G20872" t="s">
        <v>61493</v>
      </c>
      <c r="H20872" s="3" t="s">
        <v>61494</v>
      </c>
      <c r="I20872" t="s">
        <v>106</v>
      </c>
      <c r="J20872" t="s">
        <v>61495</v>
      </c>
    </row>
    <row r="20873" spans="1:10" ht="16" x14ac:dyDescent="0.2">
      <c r="A20873" t="s">
        <v>61526</v>
      </c>
      <c r="B20873" t="s">
        <v>61518</v>
      </c>
      <c r="C20873" t="s">
        <v>61519</v>
      </c>
      <c r="D20873">
        <v>2</v>
      </c>
      <c r="E20873" t="s">
        <v>13</v>
      </c>
      <c r="F20873" t="s">
        <v>13</v>
      </c>
      <c r="G20873" t="s">
        <v>61493</v>
      </c>
      <c r="H20873" s="3" t="s">
        <v>61509</v>
      </c>
      <c r="I20873" t="s">
        <v>106</v>
      </c>
      <c r="J20873" t="s">
        <v>61527</v>
      </c>
    </row>
    <row r="20874" spans="1:10" ht="16" x14ac:dyDescent="0.2">
      <c r="A20874" t="s">
        <v>61535</v>
      </c>
      <c r="B20874" t="s">
        <v>61536</v>
      </c>
      <c r="C20874" t="s">
        <v>61537</v>
      </c>
      <c r="D20874">
        <v>3</v>
      </c>
      <c r="E20874" t="s">
        <v>1045</v>
      </c>
      <c r="F20874" t="s">
        <v>13</v>
      </c>
      <c r="G20874" t="s">
        <v>61538</v>
      </c>
      <c r="H20874" s="3" t="s">
        <v>61539</v>
      </c>
      <c r="I20874" t="s">
        <v>106</v>
      </c>
      <c r="J20874" t="s">
        <v>61540</v>
      </c>
    </row>
    <row r="20875" spans="1:10" ht="16" x14ac:dyDescent="0.2">
      <c r="A20875" t="s">
        <v>61535</v>
      </c>
      <c r="B20875" t="s">
        <v>61541</v>
      </c>
      <c r="C20875" t="s">
        <v>61542</v>
      </c>
      <c r="D20875">
        <v>2</v>
      </c>
      <c r="E20875" t="s">
        <v>1045</v>
      </c>
      <c r="F20875" t="s">
        <v>13</v>
      </c>
      <c r="G20875" t="s">
        <v>61538</v>
      </c>
      <c r="H20875" s="3" t="s">
        <v>61543</v>
      </c>
      <c r="I20875" t="s">
        <v>106</v>
      </c>
      <c r="J20875" t="s">
        <v>61540</v>
      </c>
    </row>
    <row r="20876" spans="1:10" ht="16" x14ac:dyDescent="0.2">
      <c r="A20876" t="s">
        <v>61535</v>
      </c>
      <c r="B20876" t="s">
        <v>61544</v>
      </c>
      <c r="C20876" t="s">
        <v>61545</v>
      </c>
      <c r="D20876">
        <v>1</v>
      </c>
      <c r="E20876" t="s">
        <v>1045</v>
      </c>
      <c r="F20876" t="s">
        <v>13</v>
      </c>
      <c r="G20876" t="s">
        <v>61538</v>
      </c>
      <c r="H20876" s="3" t="s">
        <v>61546</v>
      </c>
      <c r="I20876" t="s">
        <v>106</v>
      </c>
      <c r="J20876" t="s">
        <v>61540</v>
      </c>
    </row>
    <row r="20877" spans="1:10" ht="16" x14ac:dyDescent="0.2">
      <c r="A20877" t="s">
        <v>60232</v>
      </c>
      <c r="B20877" t="s">
        <v>61547</v>
      </c>
      <c r="C20877" t="s">
        <v>61548</v>
      </c>
      <c r="D20877">
        <v>4</v>
      </c>
      <c r="E20877" t="s">
        <v>1045</v>
      </c>
      <c r="F20877" t="s">
        <v>13</v>
      </c>
      <c r="G20877" t="s">
        <v>61549</v>
      </c>
      <c r="H20877" s="3" t="s">
        <v>61550</v>
      </c>
      <c r="I20877" t="s">
        <v>106</v>
      </c>
      <c r="J20877" t="s">
        <v>60233</v>
      </c>
    </row>
    <row r="20878" spans="1:10" ht="16" x14ac:dyDescent="0.2">
      <c r="A20878" t="s">
        <v>60141</v>
      </c>
      <c r="B20878" t="s">
        <v>61547</v>
      </c>
      <c r="C20878" t="s">
        <v>61548</v>
      </c>
      <c r="D20878">
        <v>4</v>
      </c>
      <c r="E20878" t="s">
        <v>1045</v>
      </c>
      <c r="F20878" t="s">
        <v>13</v>
      </c>
      <c r="G20878" t="s">
        <v>61549</v>
      </c>
      <c r="H20878" s="3" t="s">
        <v>61550</v>
      </c>
      <c r="I20878" t="s">
        <v>106</v>
      </c>
      <c r="J20878" t="s">
        <v>60147</v>
      </c>
    </row>
    <row r="20879" spans="1:10" ht="16" x14ac:dyDescent="0.2">
      <c r="A20879" t="s">
        <v>61551</v>
      </c>
      <c r="B20879" t="s">
        <v>61552</v>
      </c>
      <c r="C20879" t="s">
        <v>61553</v>
      </c>
      <c r="D20879">
        <v>2</v>
      </c>
      <c r="E20879" t="s">
        <v>1045</v>
      </c>
      <c r="F20879" t="s">
        <v>13</v>
      </c>
      <c r="G20879" t="s">
        <v>61549</v>
      </c>
      <c r="H20879" s="3" t="s">
        <v>61554</v>
      </c>
      <c r="I20879" t="s">
        <v>106</v>
      </c>
      <c r="J20879" t="s">
        <v>61555</v>
      </c>
    </row>
    <row r="20880" spans="1:10" ht="16" x14ac:dyDescent="0.2">
      <c r="A20880" t="s">
        <v>61551</v>
      </c>
      <c r="B20880" t="s">
        <v>61556</v>
      </c>
      <c r="C20880" t="s">
        <v>61557</v>
      </c>
      <c r="D20880">
        <v>1</v>
      </c>
      <c r="E20880" t="s">
        <v>1045</v>
      </c>
      <c r="F20880" t="s">
        <v>13</v>
      </c>
      <c r="G20880" t="s">
        <v>61549</v>
      </c>
      <c r="H20880" s="3" t="s">
        <v>61558</v>
      </c>
      <c r="I20880" t="s">
        <v>106</v>
      </c>
      <c r="J20880" t="s">
        <v>61555</v>
      </c>
    </row>
    <row r="20881" spans="1:10" ht="16" x14ac:dyDescent="0.2">
      <c r="A20881" t="s">
        <v>61559</v>
      </c>
      <c r="B20881" t="s">
        <v>61560</v>
      </c>
      <c r="C20881" t="s">
        <v>61561</v>
      </c>
      <c r="D20881">
        <v>2</v>
      </c>
      <c r="E20881" t="s">
        <v>1045</v>
      </c>
      <c r="F20881" t="s">
        <v>13</v>
      </c>
      <c r="G20881" t="s">
        <v>61549</v>
      </c>
      <c r="H20881" s="3" t="s">
        <v>61562</v>
      </c>
      <c r="I20881" t="s">
        <v>106</v>
      </c>
      <c r="J20881" t="s">
        <v>61563</v>
      </c>
    </row>
    <row r="20882" spans="1:10" ht="16" x14ac:dyDescent="0.2">
      <c r="A20882" t="s">
        <v>61559</v>
      </c>
      <c r="B20882" t="s">
        <v>61564</v>
      </c>
      <c r="C20882" t="s">
        <v>61565</v>
      </c>
      <c r="D20882">
        <v>3</v>
      </c>
      <c r="E20882" t="s">
        <v>1045</v>
      </c>
      <c r="F20882" t="s">
        <v>13</v>
      </c>
      <c r="G20882" t="s">
        <v>61549</v>
      </c>
      <c r="H20882" s="3" t="s">
        <v>61562</v>
      </c>
      <c r="I20882" t="s">
        <v>106</v>
      </c>
      <c r="J20882" t="s">
        <v>61563</v>
      </c>
    </row>
    <row r="20883" spans="1:10" ht="16" x14ac:dyDescent="0.2">
      <c r="A20883" t="s">
        <v>61551</v>
      </c>
      <c r="B20883" t="s">
        <v>61566</v>
      </c>
      <c r="C20883" t="s">
        <v>61567</v>
      </c>
      <c r="D20883">
        <v>3</v>
      </c>
      <c r="E20883" t="s">
        <v>1045</v>
      </c>
      <c r="F20883" t="s">
        <v>13</v>
      </c>
      <c r="G20883" t="s">
        <v>61549</v>
      </c>
      <c r="H20883" s="3" t="s">
        <v>61558</v>
      </c>
      <c r="I20883" t="s">
        <v>106</v>
      </c>
      <c r="J20883" t="s">
        <v>61555</v>
      </c>
    </row>
    <row r="20884" spans="1:10" ht="32" x14ac:dyDescent="0.2">
      <c r="A20884" t="s">
        <v>61559</v>
      </c>
      <c r="B20884" t="s">
        <v>46450</v>
      </c>
      <c r="C20884" t="s">
        <v>61568</v>
      </c>
      <c r="D20884">
        <v>1</v>
      </c>
      <c r="E20884" t="s">
        <v>1045</v>
      </c>
      <c r="F20884" t="s">
        <v>13</v>
      </c>
      <c r="G20884" t="s">
        <v>61549</v>
      </c>
      <c r="H20884" s="3" t="s">
        <v>61569</v>
      </c>
      <c r="I20884" t="s">
        <v>106</v>
      </c>
      <c r="J20884" t="s">
        <v>61563</v>
      </c>
    </row>
    <row r="20885" spans="1:10" ht="16" x14ac:dyDescent="0.2">
      <c r="A20885" t="s">
        <v>60210</v>
      </c>
      <c r="B20885" t="s">
        <v>61570</v>
      </c>
      <c r="C20885" t="s">
        <v>61571</v>
      </c>
      <c r="D20885">
        <v>4</v>
      </c>
      <c r="E20885" t="s">
        <v>1280</v>
      </c>
      <c r="F20885" t="s">
        <v>13</v>
      </c>
      <c r="G20885" t="s">
        <v>61572</v>
      </c>
      <c r="H20885" s="3" t="s">
        <v>61573</v>
      </c>
      <c r="I20885" t="s">
        <v>106</v>
      </c>
      <c r="J20885" t="s">
        <v>60213</v>
      </c>
    </row>
    <row r="20886" spans="1:10" ht="16" x14ac:dyDescent="0.2">
      <c r="A20886" t="s">
        <v>29610</v>
      </c>
      <c r="B20886" t="s">
        <v>61574</v>
      </c>
      <c r="C20886" t="s">
        <v>61575</v>
      </c>
      <c r="D20886">
        <v>8</v>
      </c>
      <c r="E20886" t="s">
        <v>1280</v>
      </c>
      <c r="F20886" t="s">
        <v>13</v>
      </c>
      <c r="G20886" t="s">
        <v>61572</v>
      </c>
      <c r="H20886" s="3" t="s">
        <v>61573</v>
      </c>
      <c r="I20886" t="s">
        <v>106</v>
      </c>
      <c r="J20886" t="s">
        <v>29611</v>
      </c>
    </row>
    <row r="20887" spans="1:10" ht="16" x14ac:dyDescent="0.2">
      <c r="A20887" t="s">
        <v>61576</v>
      </c>
      <c r="B20887" t="s">
        <v>61577</v>
      </c>
      <c r="C20887" t="s">
        <v>61578</v>
      </c>
      <c r="D20887">
        <v>1</v>
      </c>
      <c r="E20887" t="s">
        <v>1280</v>
      </c>
      <c r="F20887" t="s">
        <v>13</v>
      </c>
      <c r="G20887" t="s">
        <v>61572</v>
      </c>
      <c r="H20887" s="3" t="s">
        <v>61573</v>
      </c>
      <c r="I20887" t="s">
        <v>106</v>
      </c>
      <c r="J20887" t="s">
        <v>61579</v>
      </c>
    </row>
    <row r="20888" spans="1:10" ht="16" x14ac:dyDescent="0.2">
      <c r="A20888" t="s">
        <v>61580</v>
      </c>
      <c r="B20888" t="s">
        <v>61581</v>
      </c>
      <c r="C20888" t="s">
        <v>61582</v>
      </c>
      <c r="D20888">
        <v>1</v>
      </c>
      <c r="E20888" t="s">
        <v>1280</v>
      </c>
      <c r="F20888" t="s">
        <v>13</v>
      </c>
      <c r="G20888" t="s">
        <v>61572</v>
      </c>
      <c r="H20888" s="3" t="s">
        <v>61583</v>
      </c>
      <c r="I20888" t="s">
        <v>106</v>
      </c>
      <c r="J20888" t="s">
        <v>61584</v>
      </c>
    </row>
    <row r="20889" spans="1:10" ht="16" x14ac:dyDescent="0.2">
      <c r="A20889" t="s">
        <v>60210</v>
      </c>
      <c r="B20889" t="s">
        <v>61585</v>
      </c>
      <c r="C20889" t="s">
        <v>61586</v>
      </c>
      <c r="D20889">
        <v>3</v>
      </c>
      <c r="E20889" t="s">
        <v>1280</v>
      </c>
      <c r="F20889" t="s">
        <v>13</v>
      </c>
      <c r="G20889" t="s">
        <v>61572</v>
      </c>
      <c r="H20889" s="3" t="s">
        <v>61573</v>
      </c>
      <c r="I20889" t="s">
        <v>106</v>
      </c>
      <c r="J20889" t="s">
        <v>60213</v>
      </c>
    </row>
    <row r="20890" spans="1:10" ht="16" x14ac:dyDescent="0.2">
      <c r="A20890" t="s">
        <v>29610</v>
      </c>
      <c r="B20890" t="s">
        <v>61587</v>
      </c>
      <c r="C20890" t="s">
        <v>61588</v>
      </c>
      <c r="D20890">
        <v>7</v>
      </c>
      <c r="E20890" t="s">
        <v>1280</v>
      </c>
      <c r="F20890" t="s">
        <v>13</v>
      </c>
      <c r="G20890" t="s">
        <v>61572</v>
      </c>
      <c r="H20890" s="3" t="s">
        <v>61573</v>
      </c>
      <c r="I20890" t="s">
        <v>106</v>
      </c>
      <c r="J20890" t="s">
        <v>29611</v>
      </c>
    </row>
    <row r="20891" spans="1:10" ht="16" x14ac:dyDescent="0.2">
      <c r="A20891" t="s">
        <v>45515</v>
      </c>
      <c r="B20891" t="s">
        <v>61589</v>
      </c>
      <c r="C20891" t="s">
        <v>61590</v>
      </c>
      <c r="D20891">
        <v>1</v>
      </c>
      <c r="E20891" t="s">
        <v>1280</v>
      </c>
      <c r="F20891" t="s">
        <v>13</v>
      </c>
      <c r="G20891" t="s">
        <v>61572</v>
      </c>
      <c r="H20891" s="3" t="s">
        <v>61591</v>
      </c>
      <c r="I20891" t="s">
        <v>106</v>
      </c>
      <c r="J20891" t="s">
        <v>45516</v>
      </c>
    </row>
    <row r="20892" spans="1:10" ht="16" x14ac:dyDescent="0.2">
      <c r="A20892" t="s">
        <v>61592</v>
      </c>
      <c r="B20892" t="s">
        <v>61593</v>
      </c>
      <c r="C20892" t="s">
        <v>61594</v>
      </c>
      <c r="D20892">
        <v>2</v>
      </c>
      <c r="E20892" t="s">
        <v>1280</v>
      </c>
      <c r="F20892" t="s">
        <v>13</v>
      </c>
      <c r="G20892" t="s">
        <v>61572</v>
      </c>
      <c r="H20892" s="3" t="s">
        <v>61573</v>
      </c>
      <c r="I20892" t="s">
        <v>106</v>
      </c>
      <c r="J20892" t="s">
        <v>61595</v>
      </c>
    </row>
    <row r="20893" spans="1:10" ht="16" x14ac:dyDescent="0.2">
      <c r="A20893" t="s">
        <v>60519</v>
      </c>
      <c r="B20893" t="s">
        <v>61596</v>
      </c>
      <c r="C20893" t="s">
        <v>61597</v>
      </c>
      <c r="D20893">
        <v>4</v>
      </c>
      <c r="E20893" t="s">
        <v>1280</v>
      </c>
      <c r="F20893" t="s">
        <v>13</v>
      </c>
      <c r="G20893" t="s">
        <v>61572</v>
      </c>
      <c r="H20893" s="3" t="s">
        <v>61591</v>
      </c>
      <c r="I20893" t="s">
        <v>106</v>
      </c>
      <c r="J20893" t="s">
        <v>60524</v>
      </c>
    </row>
    <row r="20894" spans="1:10" ht="16" x14ac:dyDescent="0.2">
      <c r="A20894" t="s">
        <v>61592</v>
      </c>
      <c r="B20894" t="s">
        <v>61570</v>
      </c>
      <c r="C20894" t="s">
        <v>61571</v>
      </c>
      <c r="D20894">
        <v>1</v>
      </c>
      <c r="E20894" t="s">
        <v>1280</v>
      </c>
      <c r="F20894" t="s">
        <v>13</v>
      </c>
      <c r="G20894" t="s">
        <v>61572</v>
      </c>
      <c r="H20894" s="3" t="s">
        <v>61573</v>
      </c>
      <c r="I20894" t="s">
        <v>106</v>
      </c>
      <c r="J20894" t="s">
        <v>61595</v>
      </c>
    </row>
    <row r="20895" spans="1:10" ht="16" x14ac:dyDescent="0.2">
      <c r="A20895" t="s">
        <v>60180</v>
      </c>
      <c r="B20895" t="s">
        <v>61598</v>
      </c>
      <c r="C20895" t="s">
        <v>61599</v>
      </c>
      <c r="D20895">
        <v>3</v>
      </c>
      <c r="E20895" t="s">
        <v>1280</v>
      </c>
      <c r="F20895" t="s">
        <v>13</v>
      </c>
      <c r="G20895" t="s">
        <v>61572</v>
      </c>
      <c r="H20895" s="3" t="s">
        <v>61573</v>
      </c>
      <c r="I20895" t="s">
        <v>106</v>
      </c>
      <c r="J20895" t="s">
        <v>60183</v>
      </c>
    </row>
    <row r="20896" spans="1:10" ht="16" x14ac:dyDescent="0.2">
      <c r="A20896" t="s">
        <v>1714</v>
      </c>
      <c r="B20896" t="s">
        <v>61600</v>
      </c>
      <c r="C20896" t="s">
        <v>61601</v>
      </c>
      <c r="D20896">
        <v>1</v>
      </c>
      <c r="E20896" t="s">
        <v>1280</v>
      </c>
      <c r="F20896" t="s">
        <v>13</v>
      </c>
      <c r="G20896" t="s">
        <v>61572</v>
      </c>
      <c r="H20896" s="3" t="s">
        <v>61573</v>
      </c>
      <c r="I20896" t="s">
        <v>106</v>
      </c>
      <c r="J20896" t="s">
        <v>1719</v>
      </c>
    </row>
    <row r="20897" spans="1:10" ht="16" x14ac:dyDescent="0.2">
      <c r="A20897" t="s">
        <v>60519</v>
      </c>
      <c r="B20897" t="s">
        <v>61602</v>
      </c>
      <c r="C20897" t="s">
        <v>61603</v>
      </c>
      <c r="D20897">
        <v>1</v>
      </c>
      <c r="E20897" t="s">
        <v>1280</v>
      </c>
      <c r="F20897" t="s">
        <v>13</v>
      </c>
      <c r="G20897" t="s">
        <v>61572</v>
      </c>
      <c r="H20897" s="3" t="s">
        <v>61591</v>
      </c>
      <c r="I20897" t="s">
        <v>106</v>
      </c>
      <c r="J20897" t="s">
        <v>60524</v>
      </c>
    </row>
    <row r="20898" spans="1:10" ht="16" x14ac:dyDescent="0.2">
      <c r="A20898" t="s">
        <v>61604</v>
      </c>
      <c r="B20898" t="s">
        <v>61605</v>
      </c>
      <c r="C20898" t="s">
        <v>61606</v>
      </c>
      <c r="D20898">
        <v>3</v>
      </c>
      <c r="E20898" t="s">
        <v>1280</v>
      </c>
      <c r="F20898" t="s">
        <v>13</v>
      </c>
      <c r="G20898" t="s">
        <v>61572</v>
      </c>
      <c r="H20898" s="3" t="s">
        <v>61573</v>
      </c>
      <c r="I20898" t="s">
        <v>106</v>
      </c>
      <c r="J20898" t="s">
        <v>61607</v>
      </c>
    </row>
    <row r="20899" spans="1:10" ht="16" x14ac:dyDescent="0.2">
      <c r="A20899" t="s">
        <v>61608</v>
      </c>
      <c r="B20899" t="s">
        <v>61570</v>
      </c>
      <c r="C20899" t="s">
        <v>61571</v>
      </c>
      <c r="D20899">
        <v>3</v>
      </c>
      <c r="E20899" t="s">
        <v>1280</v>
      </c>
      <c r="F20899" t="s">
        <v>13</v>
      </c>
      <c r="G20899" t="s">
        <v>61572</v>
      </c>
      <c r="H20899" s="3" t="s">
        <v>61573</v>
      </c>
      <c r="I20899" t="s">
        <v>106</v>
      </c>
      <c r="J20899" t="s">
        <v>61609</v>
      </c>
    </row>
    <row r="20900" spans="1:10" ht="16" x14ac:dyDescent="0.2">
      <c r="A20900" t="s">
        <v>61610</v>
      </c>
      <c r="B20900" t="s">
        <v>61611</v>
      </c>
      <c r="C20900" t="s">
        <v>61612</v>
      </c>
      <c r="D20900">
        <v>2</v>
      </c>
      <c r="E20900" t="s">
        <v>1280</v>
      </c>
      <c r="F20900" t="s">
        <v>13</v>
      </c>
      <c r="G20900" t="s">
        <v>61572</v>
      </c>
      <c r="H20900" s="3" t="s">
        <v>61573</v>
      </c>
      <c r="I20900" t="s">
        <v>106</v>
      </c>
      <c r="J20900" t="s">
        <v>61613</v>
      </c>
    </row>
    <row r="20901" spans="1:10" ht="16" x14ac:dyDescent="0.2">
      <c r="A20901" t="s">
        <v>61576</v>
      </c>
      <c r="B20901" t="s">
        <v>61614</v>
      </c>
      <c r="C20901" t="s">
        <v>61615</v>
      </c>
      <c r="D20901">
        <v>2</v>
      </c>
      <c r="E20901" t="s">
        <v>1280</v>
      </c>
      <c r="F20901" t="s">
        <v>13</v>
      </c>
      <c r="G20901" t="s">
        <v>61572</v>
      </c>
      <c r="H20901" s="3" t="s">
        <v>61573</v>
      </c>
      <c r="I20901" t="s">
        <v>106</v>
      </c>
      <c r="J20901" t="s">
        <v>61579</v>
      </c>
    </row>
    <row r="20902" spans="1:10" ht="16" x14ac:dyDescent="0.2">
      <c r="A20902" t="s">
        <v>61610</v>
      </c>
      <c r="B20902" t="s">
        <v>61616</v>
      </c>
      <c r="C20902" t="s">
        <v>61617</v>
      </c>
      <c r="D20902">
        <v>1</v>
      </c>
      <c r="E20902" t="s">
        <v>1280</v>
      </c>
      <c r="F20902" t="s">
        <v>13</v>
      </c>
      <c r="G20902" t="s">
        <v>61572</v>
      </c>
      <c r="H20902" s="3" t="s">
        <v>61573</v>
      </c>
      <c r="I20902" t="s">
        <v>106</v>
      </c>
      <c r="J20902" t="s">
        <v>61613</v>
      </c>
    </row>
    <row r="20903" spans="1:10" ht="16" x14ac:dyDescent="0.2">
      <c r="A20903" t="s">
        <v>31369</v>
      </c>
      <c r="B20903" t="s">
        <v>61585</v>
      </c>
      <c r="C20903" t="s">
        <v>61586</v>
      </c>
      <c r="D20903">
        <v>1</v>
      </c>
      <c r="E20903" t="s">
        <v>1280</v>
      </c>
      <c r="F20903" t="s">
        <v>13</v>
      </c>
      <c r="G20903" t="s">
        <v>61572</v>
      </c>
      <c r="H20903" s="3" t="s">
        <v>61618</v>
      </c>
      <c r="I20903" t="s">
        <v>106</v>
      </c>
      <c r="J20903" t="s">
        <v>31373</v>
      </c>
    </row>
    <row r="20904" spans="1:10" ht="16" x14ac:dyDescent="0.2">
      <c r="A20904" t="s">
        <v>45515</v>
      </c>
      <c r="B20904" t="s">
        <v>61570</v>
      </c>
      <c r="C20904" t="s">
        <v>61571</v>
      </c>
      <c r="D20904">
        <v>3</v>
      </c>
      <c r="E20904" t="s">
        <v>1280</v>
      </c>
      <c r="F20904" t="s">
        <v>13</v>
      </c>
      <c r="G20904" t="s">
        <v>61572</v>
      </c>
      <c r="H20904" s="3" t="s">
        <v>61591</v>
      </c>
      <c r="I20904" t="s">
        <v>106</v>
      </c>
      <c r="J20904" t="s">
        <v>45516</v>
      </c>
    </row>
    <row r="20905" spans="1:10" ht="16" x14ac:dyDescent="0.2">
      <c r="A20905" t="s">
        <v>31369</v>
      </c>
      <c r="B20905" t="s">
        <v>61619</v>
      </c>
      <c r="C20905" t="s">
        <v>61620</v>
      </c>
      <c r="D20905">
        <v>2</v>
      </c>
      <c r="E20905" t="s">
        <v>1280</v>
      </c>
      <c r="F20905" t="s">
        <v>13</v>
      </c>
      <c r="G20905" t="s">
        <v>61572</v>
      </c>
      <c r="H20905" s="3" t="s">
        <v>61618</v>
      </c>
      <c r="I20905" t="s">
        <v>106</v>
      </c>
      <c r="J20905" t="s">
        <v>31373</v>
      </c>
    </row>
    <row r="20906" spans="1:10" ht="16" x14ac:dyDescent="0.2">
      <c r="A20906" t="s">
        <v>61604</v>
      </c>
      <c r="B20906" t="s">
        <v>61621</v>
      </c>
      <c r="C20906" t="s">
        <v>61622</v>
      </c>
      <c r="D20906">
        <v>2</v>
      </c>
      <c r="E20906" t="s">
        <v>1280</v>
      </c>
      <c r="F20906" t="s">
        <v>13</v>
      </c>
      <c r="G20906" t="s">
        <v>61572</v>
      </c>
      <c r="H20906" s="3" t="s">
        <v>61573</v>
      </c>
      <c r="I20906" t="s">
        <v>106</v>
      </c>
      <c r="J20906" t="s">
        <v>61607</v>
      </c>
    </row>
    <row r="20907" spans="1:10" ht="16" x14ac:dyDescent="0.2">
      <c r="A20907" t="s">
        <v>60210</v>
      </c>
      <c r="B20907" t="s">
        <v>61623</v>
      </c>
      <c r="C20907" t="s">
        <v>61624</v>
      </c>
      <c r="D20907">
        <v>1</v>
      </c>
      <c r="E20907" t="s">
        <v>1280</v>
      </c>
      <c r="F20907" t="s">
        <v>13</v>
      </c>
      <c r="G20907" t="s">
        <v>61572</v>
      </c>
      <c r="H20907" s="3" t="s">
        <v>61573</v>
      </c>
      <c r="I20907" t="s">
        <v>106</v>
      </c>
      <c r="J20907" t="s">
        <v>60213</v>
      </c>
    </row>
    <row r="20908" spans="1:10" ht="16" x14ac:dyDescent="0.2">
      <c r="A20908" t="s">
        <v>61608</v>
      </c>
      <c r="B20908" t="s">
        <v>61616</v>
      </c>
      <c r="C20908" t="s">
        <v>61617</v>
      </c>
      <c r="D20908">
        <v>1</v>
      </c>
      <c r="E20908" t="s">
        <v>1280</v>
      </c>
      <c r="F20908" t="s">
        <v>13</v>
      </c>
      <c r="G20908" t="s">
        <v>61572</v>
      </c>
      <c r="H20908" s="3" t="s">
        <v>61573</v>
      </c>
      <c r="I20908" t="s">
        <v>106</v>
      </c>
      <c r="J20908" t="s">
        <v>61609</v>
      </c>
    </row>
    <row r="20909" spans="1:10" ht="16" x14ac:dyDescent="0.2">
      <c r="A20909" t="s">
        <v>61625</v>
      </c>
      <c r="B20909" t="s">
        <v>61605</v>
      </c>
      <c r="C20909" t="s">
        <v>61606</v>
      </c>
      <c r="D20909">
        <v>3</v>
      </c>
      <c r="E20909" t="s">
        <v>1280</v>
      </c>
      <c r="F20909" t="s">
        <v>13</v>
      </c>
      <c r="G20909" t="s">
        <v>61572</v>
      </c>
      <c r="H20909" s="3" t="s">
        <v>61591</v>
      </c>
      <c r="I20909" t="s">
        <v>106</v>
      </c>
      <c r="J20909" t="s">
        <v>61626</v>
      </c>
    </row>
    <row r="20910" spans="1:10" ht="16" x14ac:dyDescent="0.2">
      <c r="A20910" t="s">
        <v>29610</v>
      </c>
      <c r="B20910" t="s">
        <v>61627</v>
      </c>
      <c r="C20910" t="s">
        <v>61628</v>
      </c>
      <c r="D20910">
        <v>1</v>
      </c>
      <c r="E20910" t="s">
        <v>1280</v>
      </c>
      <c r="F20910" t="s">
        <v>13</v>
      </c>
      <c r="G20910" t="s">
        <v>61572</v>
      </c>
      <c r="H20910" s="3" t="s">
        <v>61629</v>
      </c>
      <c r="I20910" t="s">
        <v>106</v>
      </c>
      <c r="J20910" t="s">
        <v>29611</v>
      </c>
    </row>
    <row r="20911" spans="1:10" ht="16" x14ac:dyDescent="0.2">
      <c r="A20911" t="s">
        <v>61608</v>
      </c>
      <c r="B20911" t="s">
        <v>61630</v>
      </c>
      <c r="C20911" t="s">
        <v>61631</v>
      </c>
      <c r="D20911">
        <v>2</v>
      </c>
      <c r="E20911" t="s">
        <v>1280</v>
      </c>
      <c r="F20911" t="s">
        <v>13</v>
      </c>
      <c r="G20911" t="s">
        <v>61572</v>
      </c>
      <c r="H20911" s="3" t="s">
        <v>61573</v>
      </c>
      <c r="I20911" t="s">
        <v>106</v>
      </c>
      <c r="J20911" t="s">
        <v>61609</v>
      </c>
    </row>
    <row r="20912" spans="1:10" ht="16" x14ac:dyDescent="0.2">
      <c r="A20912" t="s">
        <v>29610</v>
      </c>
      <c r="B20912" t="s">
        <v>61632</v>
      </c>
      <c r="C20912" t="s">
        <v>61633</v>
      </c>
      <c r="D20912">
        <v>5</v>
      </c>
      <c r="E20912" t="s">
        <v>1280</v>
      </c>
      <c r="F20912" t="s">
        <v>13</v>
      </c>
      <c r="G20912" t="s">
        <v>61572</v>
      </c>
      <c r="H20912" s="3" t="s">
        <v>61573</v>
      </c>
      <c r="I20912" t="s">
        <v>106</v>
      </c>
      <c r="J20912" t="s">
        <v>29611</v>
      </c>
    </row>
    <row r="20913" spans="1:10" ht="16" x14ac:dyDescent="0.2">
      <c r="A20913" t="s">
        <v>60180</v>
      </c>
      <c r="B20913" t="s">
        <v>61634</v>
      </c>
      <c r="C20913" t="s">
        <v>61635</v>
      </c>
      <c r="D20913">
        <v>2</v>
      </c>
      <c r="E20913" t="s">
        <v>1280</v>
      </c>
      <c r="F20913" t="s">
        <v>13</v>
      </c>
      <c r="G20913" t="s">
        <v>61572</v>
      </c>
      <c r="H20913" s="3" t="s">
        <v>61573</v>
      </c>
      <c r="I20913" t="s">
        <v>106</v>
      </c>
      <c r="J20913" t="s">
        <v>60183</v>
      </c>
    </row>
    <row r="20914" spans="1:10" ht="16" x14ac:dyDescent="0.2">
      <c r="A20914" t="s">
        <v>45515</v>
      </c>
      <c r="B20914" t="s">
        <v>61636</v>
      </c>
      <c r="C20914" t="s">
        <v>61637</v>
      </c>
      <c r="D20914">
        <v>4</v>
      </c>
      <c r="E20914" t="s">
        <v>1280</v>
      </c>
      <c r="F20914" t="s">
        <v>13</v>
      </c>
      <c r="G20914" t="s">
        <v>61572</v>
      </c>
      <c r="H20914" s="3" t="s">
        <v>61591</v>
      </c>
      <c r="I20914" t="s">
        <v>106</v>
      </c>
      <c r="J20914" t="s">
        <v>45516</v>
      </c>
    </row>
    <row r="20915" spans="1:10" ht="16" x14ac:dyDescent="0.2">
      <c r="A20915" t="s">
        <v>61604</v>
      </c>
      <c r="B20915" t="s">
        <v>61570</v>
      </c>
      <c r="C20915" t="s">
        <v>61571</v>
      </c>
      <c r="D20915">
        <v>1</v>
      </c>
      <c r="E20915" t="s">
        <v>1280</v>
      </c>
      <c r="F20915" t="s">
        <v>13</v>
      </c>
      <c r="G20915" t="s">
        <v>61572</v>
      </c>
      <c r="H20915" s="3" t="s">
        <v>61573</v>
      </c>
      <c r="I20915" t="s">
        <v>106</v>
      </c>
      <c r="J20915" t="s">
        <v>61607</v>
      </c>
    </row>
    <row r="20916" spans="1:10" ht="16" x14ac:dyDescent="0.2">
      <c r="A20916" t="s">
        <v>60180</v>
      </c>
      <c r="B20916" t="s">
        <v>61623</v>
      </c>
      <c r="C20916" t="s">
        <v>61624</v>
      </c>
      <c r="D20916">
        <v>1</v>
      </c>
      <c r="E20916" t="s">
        <v>1280</v>
      </c>
      <c r="F20916" t="s">
        <v>13</v>
      </c>
      <c r="G20916" t="s">
        <v>61572</v>
      </c>
      <c r="H20916" s="3" t="s">
        <v>61573</v>
      </c>
      <c r="I20916" t="s">
        <v>106</v>
      </c>
      <c r="J20916" t="s">
        <v>60183</v>
      </c>
    </row>
    <row r="20917" spans="1:10" ht="16" x14ac:dyDescent="0.2">
      <c r="A20917" t="s">
        <v>46500</v>
      </c>
      <c r="B20917" t="s">
        <v>61638</v>
      </c>
      <c r="C20917" t="s">
        <v>61639</v>
      </c>
      <c r="D20917">
        <v>1</v>
      </c>
      <c r="E20917" t="s">
        <v>1280</v>
      </c>
      <c r="F20917" t="s">
        <v>13</v>
      </c>
      <c r="G20917" t="s">
        <v>61572</v>
      </c>
      <c r="H20917" s="3" t="s">
        <v>61629</v>
      </c>
      <c r="I20917" t="s">
        <v>106</v>
      </c>
      <c r="J20917" t="s">
        <v>46505</v>
      </c>
    </row>
    <row r="20918" spans="1:10" ht="16" x14ac:dyDescent="0.2">
      <c r="A20918" t="s">
        <v>61604</v>
      </c>
      <c r="B20918" t="s">
        <v>61616</v>
      </c>
      <c r="C20918" t="s">
        <v>61617</v>
      </c>
      <c r="D20918">
        <v>4</v>
      </c>
      <c r="E20918" t="s">
        <v>1280</v>
      </c>
      <c r="F20918" t="s">
        <v>13</v>
      </c>
      <c r="G20918" t="s">
        <v>61572</v>
      </c>
      <c r="H20918" s="3" t="s">
        <v>61573</v>
      </c>
      <c r="I20918" t="s">
        <v>106</v>
      </c>
      <c r="J20918" t="s">
        <v>61607</v>
      </c>
    </row>
    <row r="20919" spans="1:10" ht="16" x14ac:dyDescent="0.2">
      <c r="A20919" t="s">
        <v>61640</v>
      </c>
      <c r="B20919" t="s">
        <v>61570</v>
      </c>
      <c r="C20919" t="s">
        <v>61571</v>
      </c>
      <c r="D20919">
        <v>3</v>
      </c>
      <c r="E20919" t="s">
        <v>1280</v>
      </c>
      <c r="F20919" t="s">
        <v>13</v>
      </c>
      <c r="G20919" t="s">
        <v>61572</v>
      </c>
      <c r="H20919" s="3" t="s">
        <v>61618</v>
      </c>
      <c r="I20919" t="s">
        <v>106</v>
      </c>
      <c r="J20919" t="s">
        <v>61641</v>
      </c>
    </row>
    <row r="20920" spans="1:10" ht="16" x14ac:dyDescent="0.2">
      <c r="A20920" t="s">
        <v>45515</v>
      </c>
      <c r="B20920" t="s">
        <v>61642</v>
      </c>
      <c r="C20920" t="s">
        <v>61643</v>
      </c>
      <c r="D20920">
        <v>2</v>
      </c>
      <c r="E20920" t="s">
        <v>1280</v>
      </c>
      <c r="F20920" t="s">
        <v>13</v>
      </c>
      <c r="G20920" t="s">
        <v>61572</v>
      </c>
      <c r="H20920" s="3" t="s">
        <v>61591</v>
      </c>
      <c r="I20920" t="s">
        <v>106</v>
      </c>
      <c r="J20920" t="s">
        <v>45516</v>
      </c>
    </row>
    <row r="20921" spans="1:10" ht="16" x14ac:dyDescent="0.2">
      <c r="A20921" t="s">
        <v>61644</v>
      </c>
      <c r="B20921" t="s">
        <v>61616</v>
      </c>
      <c r="C20921" t="s">
        <v>61617</v>
      </c>
      <c r="D20921">
        <v>1</v>
      </c>
      <c r="E20921" t="s">
        <v>1280</v>
      </c>
      <c r="F20921" t="s">
        <v>13</v>
      </c>
      <c r="G20921" t="s">
        <v>61572</v>
      </c>
      <c r="H20921" s="3" t="s">
        <v>61573</v>
      </c>
      <c r="I20921" t="s">
        <v>106</v>
      </c>
      <c r="J20921" t="s">
        <v>61645</v>
      </c>
    </row>
    <row r="20922" spans="1:10" ht="16" x14ac:dyDescent="0.2">
      <c r="A20922" t="s">
        <v>61625</v>
      </c>
      <c r="B20922" t="s">
        <v>61585</v>
      </c>
      <c r="C20922" t="s">
        <v>61586</v>
      </c>
      <c r="D20922">
        <v>2</v>
      </c>
      <c r="E20922" t="s">
        <v>1280</v>
      </c>
      <c r="F20922" t="s">
        <v>13</v>
      </c>
      <c r="G20922" t="s">
        <v>61572</v>
      </c>
      <c r="H20922" s="3" t="s">
        <v>61591</v>
      </c>
      <c r="I20922" t="s">
        <v>106</v>
      </c>
      <c r="J20922" t="s">
        <v>61626</v>
      </c>
    </row>
    <row r="20923" spans="1:10" ht="16" x14ac:dyDescent="0.2">
      <c r="A20923" t="s">
        <v>61646</v>
      </c>
      <c r="B20923" t="s">
        <v>61585</v>
      </c>
      <c r="C20923" t="s">
        <v>61586</v>
      </c>
      <c r="D20923">
        <v>2</v>
      </c>
      <c r="E20923" t="s">
        <v>1280</v>
      </c>
      <c r="F20923" t="s">
        <v>13</v>
      </c>
      <c r="G20923" t="s">
        <v>61572</v>
      </c>
      <c r="H20923" s="3" t="s">
        <v>61591</v>
      </c>
      <c r="I20923" t="s">
        <v>106</v>
      </c>
      <c r="J20923" t="s">
        <v>61647</v>
      </c>
    </row>
    <row r="20924" spans="1:10" ht="16" x14ac:dyDescent="0.2">
      <c r="A20924" t="s">
        <v>61646</v>
      </c>
      <c r="B20924" t="s">
        <v>61648</v>
      </c>
      <c r="C20924" t="s">
        <v>61649</v>
      </c>
      <c r="D20924">
        <v>1</v>
      </c>
      <c r="E20924" t="s">
        <v>1280</v>
      </c>
      <c r="F20924" t="s">
        <v>13</v>
      </c>
      <c r="G20924" t="s">
        <v>61572</v>
      </c>
      <c r="H20924" s="3" t="s">
        <v>61573</v>
      </c>
      <c r="I20924" t="s">
        <v>106</v>
      </c>
      <c r="J20924" t="s">
        <v>61647</v>
      </c>
    </row>
    <row r="20925" spans="1:10" ht="16" x14ac:dyDescent="0.2">
      <c r="A20925" t="s">
        <v>45509</v>
      </c>
      <c r="B20925" t="s">
        <v>61636</v>
      </c>
      <c r="C20925" t="s">
        <v>61637</v>
      </c>
      <c r="D20925">
        <v>2</v>
      </c>
      <c r="E20925" t="s">
        <v>1280</v>
      </c>
      <c r="F20925" t="s">
        <v>13</v>
      </c>
      <c r="G20925" t="s">
        <v>61572</v>
      </c>
      <c r="H20925" s="3" t="s">
        <v>61591</v>
      </c>
      <c r="I20925" t="s">
        <v>106</v>
      </c>
      <c r="J20925" t="s">
        <v>45514</v>
      </c>
    </row>
    <row r="20926" spans="1:10" ht="16" x14ac:dyDescent="0.2">
      <c r="A20926" t="s">
        <v>61650</v>
      </c>
      <c r="B20926" t="s">
        <v>61651</v>
      </c>
      <c r="C20926" t="s">
        <v>61652</v>
      </c>
      <c r="D20926">
        <v>1</v>
      </c>
      <c r="E20926" t="s">
        <v>1280</v>
      </c>
      <c r="F20926" t="s">
        <v>13</v>
      </c>
      <c r="G20926" t="s">
        <v>61572</v>
      </c>
      <c r="H20926" s="3" t="s">
        <v>61573</v>
      </c>
      <c r="I20926" t="s">
        <v>106</v>
      </c>
      <c r="J20926" t="s">
        <v>61653</v>
      </c>
    </row>
    <row r="20927" spans="1:10" ht="16" x14ac:dyDescent="0.2">
      <c r="A20927" t="s">
        <v>61646</v>
      </c>
      <c r="B20927" t="s">
        <v>61570</v>
      </c>
      <c r="C20927" t="s">
        <v>61571</v>
      </c>
      <c r="D20927">
        <v>3</v>
      </c>
      <c r="E20927" t="s">
        <v>1280</v>
      </c>
      <c r="F20927" t="s">
        <v>13</v>
      </c>
      <c r="G20927" t="s">
        <v>61572</v>
      </c>
      <c r="H20927" s="3" t="s">
        <v>61591</v>
      </c>
      <c r="I20927" t="s">
        <v>106</v>
      </c>
      <c r="J20927" t="s">
        <v>61647</v>
      </c>
    </row>
    <row r="20928" spans="1:10" ht="16" x14ac:dyDescent="0.2">
      <c r="A20928" t="s">
        <v>61625</v>
      </c>
      <c r="B20928" t="s">
        <v>61654</v>
      </c>
      <c r="C20928" t="s">
        <v>61655</v>
      </c>
      <c r="D20928">
        <v>1</v>
      </c>
      <c r="E20928" t="s">
        <v>1280</v>
      </c>
      <c r="F20928" t="s">
        <v>13</v>
      </c>
      <c r="G20928" t="s">
        <v>61572</v>
      </c>
      <c r="H20928" s="3" t="s">
        <v>61573</v>
      </c>
      <c r="I20928" t="s">
        <v>106</v>
      </c>
      <c r="J20928" t="s">
        <v>61626</v>
      </c>
    </row>
    <row r="20929" spans="1:10" ht="16" x14ac:dyDescent="0.2">
      <c r="A20929" t="s">
        <v>61640</v>
      </c>
      <c r="B20929" t="s">
        <v>61656</v>
      </c>
      <c r="C20929" t="s">
        <v>61624</v>
      </c>
      <c r="D20929">
        <v>1</v>
      </c>
      <c r="E20929" t="s">
        <v>1280</v>
      </c>
      <c r="F20929" t="s">
        <v>13</v>
      </c>
      <c r="G20929" t="s">
        <v>61572</v>
      </c>
      <c r="H20929" s="3" t="s">
        <v>61618</v>
      </c>
      <c r="I20929" t="s">
        <v>106</v>
      </c>
      <c r="J20929" t="s">
        <v>61641</v>
      </c>
    </row>
    <row r="20930" spans="1:10" ht="16" x14ac:dyDescent="0.2">
      <c r="A20930" t="s">
        <v>61644</v>
      </c>
      <c r="B20930" t="s">
        <v>61657</v>
      </c>
      <c r="C20930" t="s">
        <v>61658</v>
      </c>
      <c r="D20930">
        <v>2</v>
      </c>
      <c r="E20930" t="s">
        <v>1280</v>
      </c>
      <c r="F20930" t="s">
        <v>13</v>
      </c>
      <c r="G20930" t="s">
        <v>61572</v>
      </c>
      <c r="H20930" s="3" t="s">
        <v>61573</v>
      </c>
      <c r="I20930" t="s">
        <v>106</v>
      </c>
      <c r="J20930" t="s">
        <v>61645</v>
      </c>
    </row>
    <row r="20931" spans="1:10" ht="16" x14ac:dyDescent="0.2">
      <c r="A20931" t="s">
        <v>45509</v>
      </c>
      <c r="B20931" t="s">
        <v>61642</v>
      </c>
      <c r="C20931" t="s">
        <v>61643</v>
      </c>
      <c r="D20931">
        <v>3</v>
      </c>
      <c r="E20931" t="s">
        <v>1280</v>
      </c>
      <c r="F20931" t="s">
        <v>13</v>
      </c>
      <c r="G20931" t="s">
        <v>61572</v>
      </c>
      <c r="H20931" s="3" t="s">
        <v>61591</v>
      </c>
      <c r="I20931" t="s">
        <v>106</v>
      </c>
      <c r="J20931" t="s">
        <v>45514</v>
      </c>
    </row>
    <row r="20932" spans="1:10" ht="16" x14ac:dyDescent="0.2">
      <c r="A20932" t="s">
        <v>45509</v>
      </c>
      <c r="B20932" t="s">
        <v>61570</v>
      </c>
      <c r="C20932" t="s">
        <v>61571</v>
      </c>
      <c r="D20932">
        <v>1</v>
      </c>
      <c r="E20932" t="s">
        <v>1280</v>
      </c>
      <c r="F20932" t="s">
        <v>13</v>
      </c>
      <c r="G20932" t="s">
        <v>61572</v>
      </c>
      <c r="H20932" s="3" t="s">
        <v>61591</v>
      </c>
      <c r="I20932" t="s">
        <v>106</v>
      </c>
      <c r="J20932" t="s">
        <v>45514</v>
      </c>
    </row>
    <row r="20933" spans="1:10" ht="16" x14ac:dyDescent="0.2">
      <c r="A20933" t="s">
        <v>61640</v>
      </c>
      <c r="B20933" t="s">
        <v>61585</v>
      </c>
      <c r="C20933" t="s">
        <v>61586</v>
      </c>
      <c r="D20933">
        <v>2</v>
      </c>
      <c r="E20933" t="s">
        <v>1280</v>
      </c>
      <c r="F20933" t="s">
        <v>13</v>
      </c>
      <c r="G20933" t="s">
        <v>61572</v>
      </c>
      <c r="H20933" s="3" t="s">
        <v>61618</v>
      </c>
      <c r="I20933" t="s">
        <v>106</v>
      </c>
      <c r="J20933" t="s">
        <v>61641</v>
      </c>
    </row>
    <row r="20934" spans="1:10" ht="16" x14ac:dyDescent="0.2">
      <c r="A20934" t="s">
        <v>45509</v>
      </c>
      <c r="B20934" t="s">
        <v>61589</v>
      </c>
      <c r="C20934" t="s">
        <v>61590</v>
      </c>
      <c r="D20934">
        <v>4</v>
      </c>
      <c r="E20934" t="s">
        <v>1280</v>
      </c>
      <c r="F20934" t="s">
        <v>13</v>
      </c>
      <c r="G20934" t="s">
        <v>61572</v>
      </c>
      <c r="H20934" s="3" t="s">
        <v>61618</v>
      </c>
      <c r="I20934" t="s">
        <v>106</v>
      </c>
      <c r="J20934" t="s">
        <v>45514</v>
      </c>
    </row>
    <row r="20935" spans="1:10" ht="32" x14ac:dyDescent="0.2">
      <c r="A20935" t="s">
        <v>59752</v>
      </c>
      <c r="B20935" t="s">
        <v>61659</v>
      </c>
      <c r="C20935" t="s">
        <v>61660</v>
      </c>
      <c r="D20935">
        <v>1</v>
      </c>
      <c r="E20935" t="s">
        <v>13</v>
      </c>
      <c r="F20935" t="s">
        <v>13</v>
      </c>
      <c r="G20935" t="s">
        <v>61661</v>
      </c>
      <c r="H20935" s="3" t="s">
        <v>61662</v>
      </c>
      <c r="I20935" t="s">
        <v>106</v>
      </c>
      <c r="J20935" t="s">
        <v>59755</v>
      </c>
    </row>
    <row r="20936" spans="1:10" ht="16" x14ac:dyDescent="0.2">
      <c r="A20936" t="s">
        <v>61663</v>
      </c>
      <c r="B20936" t="s">
        <v>61664</v>
      </c>
      <c r="C20936" t="s">
        <v>61665</v>
      </c>
      <c r="D20936">
        <v>4</v>
      </c>
      <c r="E20936" t="s">
        <v>13</v>
      </c>
      <c r="F20936" t="s">
        <v>13</v>
      </c>
      <c r="G20936" t="s">
        <v>61666</v>
      </c>
      <c r="H20936" s="3" t="s">
        <v>61667</v>
      </c>
      <c r="I20936" t="s">
        <v>106</v>
      </c>
      <c r="J20936" t="s">
        <v>61668</v>
      </c>
    </row>
    <row r="20937" spans="1:10" ht="16" x14ac:dyDescent="0.2">
      <c r="A20937" t="s">
        <v>61663</v>
      </c>
      <c r="B20937" t="s">
        <v>61669</v>
      </c>
      <c r="C20937" t="s">
        <v>61670</v>
      </c>
      <c r="D20937">
        <v>2</v>
      </c>
      <c r="E20937" t="s">
        <v>13</v>
      </c>
      <c r="F20937" t="s">
        <v>13</v>
      </c>
      <c r="G20937" t="s">
        <v>61666</v>
      </c>
      <c r="H20937" s="3" t="s">
        <v>61667</v>
      </c>
      <c r="I20937" t="s">
        <v>106</v>
      </c>
      <c r="J20937" t="s">
        <v>61668</v>
      </c>
    </row>
    <row r="20938" spans="1:10" ht="16" x14ac:dyDescent="0.2">
      <c r="A20938" t="s">
        <v>42940</v>
      </c>
      <c r="B20938" t="s">
        <v>61671</v>
      </c>
      <c r="C20938" t="s">
        <v>61672</v>
      </c>
      <c r="D20938">
        <v>5</v>
      </c>
      <c r="E20938" t="s">
        <v>13</v>
      </c>
      <c r="F20938" t="s">
        <v>13</v>
      </c>
      <c r="G20938" t="s">
        <v>61666</v>
      </c>
      <c r="H20938" s="3" t="s">
        <v>61673</v>
      </c>
      <c r="I20938" t="s">
        <v>106</v>
      </c>
      <c r="J20938" t="s">
        <v>42945</v>
      </c>
    </row>
    <row r="20939" spans="1:10" ht="16" x14ac:dyDescent="0.2">
      <c r="A20939" t="s">
        <v>61663</v>
      </c>
      <c r="B20939" t="s">
        <v>61674</v>
      </c>
      <c r="C20939" t="s">
        <v>61675</v>
      </c>
      <c r="D20939">
        <v>3</v>
      </c>
      <c r="E20939" t="s">
        <v>13</v>
      </c>
      <c r="F20939" t="s">
        <v>13</v>
      </c>
      <c r="G20939" t="s">
        <v>61666</v>
      </c>
      <c r="H20939" s="3" t="s">
        <v>61676</v>
      </c>
      <c r="I20939" t="s">
        <v>106</v>
      </c>
      <c r="J20939" t="s">
        <v>61668</v>
      </c>
    </row>
    <row r="20940" spans="1:10" ht="16" x14ac:dyDescent="0.2">
      <c r="A20940" t="s">
        <v>61663</v>
      </c>
      <c r="B20940" t="s">
        <v>61677</v>
      </c>
      <c r="C20940" t="s">
        <v>61678</v>
      </c>
      <c r="D20940">
        <v>6</v>
      </c>
      <c r="E20940" t="s">
        <v>13</v>
      </c>
      <c r="F20940" t="s">
        <v>13</v>
      </c>
      <c r="G20940" t="s">
        <v>61666</v>
      </c>
      <c r="H20940" s="3" t="s">
        <v>61667</v>
      </c>
      <c r="I20940" t="s">
        <v>106</v>
      </c>
      <c r="J20940" t="s">
        <v>61668</v>
      </c>
    </row>
    <row r="20941" spans="1:10" ht="16" x14ac:dyDescent="0.2">
      <c r="A20941" t="s">
        <v>61663</v>
      </c>
      <c r="B20941" t="s">
        <v>61679</v>
      </c>
      <c r="C20941" t="s">
        <v>61680</v>
      </c>
      <c r="D20941">
        <v>5</v>
      </c>
      <c r="E20941" t="s">
        <v>13</v>
      </c>
      <c r="F20941" t="s">
        <v>13</v>
      </c>
      <c r="G20941" t="s">
        <v>61666</v>
      </c>
      <c r="H20941" s="3" t="s">
        <v>61667</v>
      </c>
      <c r="I20941" t="s">
        <v>106</v>
      </c>
      <c r="J20941" t="s">
        <v>61668</v>
      </c>
    </row>
    <row r="20942" spans="1:10" ht="16" x14ac:dyDescent="0.2">
      <c r="A20942" t="s">
        <v>61663</v>
      </c>
      <c r="B20942" t="s">
        <v>61681</v>
      </c>
      <c r="C20942" t="s">
        <v>61682</v>
      </c>
      <c r="D20942">
        <v>1</v>
      </c>
      <c r="E20942" t="s">
        <v>13</v>
      </c>
      <c r="F20942" t="s">
        <v>13</v>
      </c>
      <c r="G20942" t="s">
        <v>61666</v>
      </c>
      <c r="H20942" s="3" t="s">
        <v>61667</v>
      </c>
      <c r="I20942" t="s">
        <v>106</v>
      </c>
      <c r="J20942" t="s">
        <v>61668</v>
      </c>
    </row>
    <row r="20943" spans="1:10" ht="16" x14ac:dyDescent="0.2">
      <c r="A20943" t="s">
        <v>42940</v>
      </c>
      <c r="B20943" t="s">
        <v>61683</v>
      </c>
      <c r="C20943" t="s">
        <v>61684</v>
      </c>
      <c r="D20943">
        <v>4</v>
      </c>
      <c r="E20943" t="s">
        <v>13</v>
      </c>
      <c r="F20943" t="s">
        <v>13</v>
      </c>
      <c r="G20943" t="s">
        <v>61666</v>
      </c>
      <c r="H20943" s="3" t="s">
        <v>61685</v>
      </c>
      <c r="I20943" t="s">
        <v>106</v>
      </c>
      <c r="J20943" t="s">
        <v>42945</v>
      </c>
    </row>
    <row r="20944" spans="1:10" ht="16" x14ac:dyDescent="0.2">
      <c r="A20944" t="s">
        <v>61686</v>
      </c>
      <c r="B20944" t="s">
        <v>61677</v>
      </c>
      <c r="C20944" t="s">
        <v>61678</v>
      </c>
      <c r="D20944">
        <v>5</v>
      </c>
      <c r="E20944" t="s">
        <v>13</v>
      </c>
      <c r="F20944" t="s">
        <v>13</v>
      </c>
      <c r="G20944" t="s">
        <v>61666</v>
      </c>
      <c r="H20944" s="3" t="s">
        <v>61687</v>
      </c>
      <c r="I20944" t="s">
        <v>106</v>
      </c>
      <c r="J20944" t="s">
        <v>61688</v>
      </c>
    </row>
    <row r="20945" spans="1:10" ht="16" x14ac:dyDescent="0.2">
      <c r="A20945" t="s">
        <v>17740</v>
      </c>
      <c r="B20945" t="s">
        <v>61689</v>
      </c>
      <c r="C20945" t="s">
        <v>61690</v>
      </c>
      <c r="D20945">
        <v>1</v>
      </c>
      <c r="E20945" t="s">
        <v>13</v>
      </c>
      <c r="F20945" t="s">
        <v>13</v>
      </c>
      <c r="G20945" t="s">
        <v>61666</v>
      </c>
      <c r="H20945" s="3" t="s">
        <v>61673</v>
      </c>
      <c r="I20945" t="s">
        <v>106</v>
      </c>
      <c r="J20945" t="s">
        <v>17743</v>
      </c>
    </row>
    <row r="20946" spans="1:10" ht="16" x14ac:dyDescent="0.2">
      <c r="A20946" t="s">
        <v>61691</v>
      </c>
      <c r="B20946" t="s">
        <v>61692</v>
      </c>
      <c r="C20946" t="s">
        <v>61693</v>
      </c>
      <c r="D20946">
        <v>1</v>
      </c>
      <c r="E20946" t="s">
        <v>13</v>
      </c>
      <c r="F20946" t="s">
        <v>13</v>
      </c>
      <c r="G20946" t="s">
        <v>61694</v>
      </c>
      <c r="H20946" s="3" t="s">
        <v>61695</v>
      </c>
      <c r="I20946" t="s">
        <v>106</v>
      </c>
      <c r="J20946" t="s">
        <v>61696</v>
      </c>
    </row>
    <row r="20947" spans="1:10" ht="16" x14ac:dyDescent="0.2">
      <c r="A20947" t="s">
        <v>55047</v>
      </c>
      <c r="B20947" t="s">
        <v>61697</v>
      </c>
      <c r="C20947" t="s">
        <v>61698</v>
      </c>
      <c r="D20947">
        <v>2</v>
      </c>
      <c r="E20947" t="s">
        <v>13</v>
      </c>
      <c r="F20947" t="s">
        <v>13</v>
      </c>
      <c r="G20947" t="s">
        <v>61694</v>
      </c>
      <c r="H20947" s="3" t="s">
        <v>61695</v>
      </c>
      <c r="I20947" t="s">
        <v>106</v>
      </c>
      <c r="J20947" t="s">
        <v>55050</v>
      </c>
    </row>
    <row r="20948" spans="1:10" ht="16" x14ac:dyDescent="0.2">
      <c r="A20948" t="s">
        <v>61699</v>
      </c>
      <c r="B20948" t="s">
        <v>61697</v>
      </c>
      <c r="C20948" t="s">
        <v>61698</v>
      </c>
      <c r="D20948">
        <v>1</v>
      </c>
      <c r="E20948" t="s">
        <v>13</v>
      </c>
      <c r="F20948" t="s">
        <v>13</v>
      </c>
      <c r="G20948" t="s">
        <v>61694</v>
      </c>
      <c r="H20948" s="3" t="s">
        <v>61695</v>
      </c>
      <c r="I20948" t="s">
        <v>106</v>
      </c>
      <c r="J20948" t="s">
        <v>61700</v>
      </c>
    </row>
    <row r="20949" spans="1:10" ht="16" x14ac:dyDescent="0.2">
      <c r="A20949" t="s">
        <v>61701</v>
      </c>
      <c r="B20949" t="s">
        <v>61702</v>
      </c>
      <c r="C20949" t="s">
        <v>61703</v>
      </c>
      <c r="D20949">
        <v>1</v>
      </c>
      <c r="E20949" t="s">
        <v>13</v>
      </c>
      <c r="F20949" t="s">
        <v>13</v>
      </c>
      <c r="G20949" t="s">
        <v>61694</v>
      </c>
      <c r="H20949" s="3" t="s">
        <v>61704</v>
      </c>
      <c r="I20949" t="s">
        <v>106</v>
      </c>
      <c r="J20949" t="s">
        <v>61705</v>
      </c>
    </row>
    <row r="20950" spans="1:10" ht="16" x14ac:dyDescent="0.2">
      <c r="A20950" t="s">
        <v>61701</v>
      </c>
      <c r="B20950" t="s">
        <v>61692</v>
      </c>
      <c r="C20950" t="s">
        <v>61693</v>
      </c>
      <c r="D20950">
        <v>2</v>
      </c>
      <c r="E20950" t="s">
        <v>13</v>
      </c>
      <c r="F20950" t="s">
        <v>13</v>
      </c>
      <c r="G20950" t="s">
        <v>61694</v>
      </c>
      <c r="H20950" s="3" t="s">
        <v>61704</v>
      </c>
      <c r="I20950" t="s">
        <v>106</v>
      </c>
      <c r="J20950" t="s">
        <v>61705</v>
      </c>
    </row>
    <row r="20951" spans="1:10" ht="16" x14ac:dyDescent="0.2">
      <c r="A20951" t="s">
        <v>61706</v>
      </c>
      <c r="B20951" t="s">
        <v>61702</v>
      </c>
      <c r="C20951" t="s">
        <v>61703</v>
      </c>
      <c r="D20951">
        <v>1</v>
      </c>
      <c r="E20951" t="s">
        <v>13</v>
      </c>
      <c r="F20951" t="s">
        <v>13</v>
      </c>
      <c r="G20951" t="s">
        <v>61694</v>
      </c>
      <c r="H20951" s="3" t="s">
        <v>61707</v>
      </c>
      <c r="I20951" t="s">
        <v>106</v>
      </c>
      <c r="J20951" t="s">
        <v>61708</v>
      </c>
    </row>
    <row r="20952" spans="1:10" ht="16" x14ac:dyDescent="0.2">
      <c r="A20952" t="s">
        <v>61709</v>
      </c>
      <c r="B20952" t="s">
        <v>61710</v>
      </c>
      <c r="C20952" t="s">
        <v>61711</v>
      </c>
      <c r="D20952">
        <v>3</v>
      </c>
      <c r="E20952" t="s">
        <v>13</v>
      </c>
      <c r="F20952" t="s">
        <v>13</v>
      </c>
      <c r="G20952" t="s">
        <v>61694</v>
      </c>
      <c r="H20952" s="3" t="s">
        <v>61707</v>
      </c>
      <c r="I20952" t="s">
        <v>106</v>
      </c>
      <c r="J20952" t="s">
        <v>61712</v>
      </c>
    </row>
    <row r="20953" spans="1:10" ht="16" x14ac:dyDescent="0.2">
      <c r="A20953" t="s">
        <v>61709</v>
      </c>
      <c r="B20953" t="s">
        <v>61702</v>
      </c>
      <c r="C20953" t="s">
        <v>61703</v>
      </c>
      <c r="D20953">
        <v>1</v>
      </c>
      <c r="E20953" t="s">
        <v>13</v>
      </c>
      <c r="F20953" t="s">
        <v>13</v>
      </c>
      <c r="G20953" t="s">
        <v>61694</v>
      </c>
      <c r="H20953" s="3" t="s">
        <v>61707</v>
      </c>
      <c r="I20953" t="s">
        <v>106</v>
      </c>
      <c r="J20953" t="s">
        <v>61712</v>
      </c>
    </row>
    <row r="20954" spans="1:10" ht="16" x14ac:dyDescent="0.2">
      <c r="A20954" t="s">
        <v>61706</v>
      </c>
      <c r="B20954" t="s">
        <v>61692</v>
      </c>
      <c r="C20954" t="s">
        <v>61693</v>
      </c>
      <c r="D20954">
        <v>3</v>
      </c>
      <c r="E20954" t="s">
        <v>13</v>
      </c>
      <c r="F20954" t="s">
        <v>13</v>
      </c>
      <c r="G20954" t="s">
        <v>61694</v>
      </c>
      <c r="H20954" s="3" t="s">
        <v>61713</v>
      </c>
      <c r="I20954" t="s">
        <v>106</v>
      </c>
      <c r="J20954" t="s">
        <v>61708</v>
      </c>
    </row>
    <row r="20955" spans="1:10" ht="16" x14ac:dyDescent="0.2">
      <c r="A20955" t="s">
        <v>61714</v>
      </c>
      <c r="B20955" t="s">
        <v>61692</v>
      </c>
      <c r="C20955" t="s">
        <v>61693</v>
      </c>
      <c r="D20955">
        <v>5</v>
      </c>
      <c r="E20955" t="s">
        <v>13</v>
      </c>
      <c r="F20955" t="s">
        <v>13</v>
      </c>
      <c r="G20955" t="s">
        <v>61694</v>
      </c>
      <c r="H20955" s="3" t="s">
        <v>61695</v>
      </c>
      <c r="I20955" t="s">
        <v>106</v>
      </c>
      <c r="J20955" t="s">
        <v>61715</v>
      </c>
    </row>
    <row r="20956" spans="1:10" ht="16" x14ac:dyDescent="0.2">
      <c r="A20956" t="s">
        <v>61691</v>
      </c>
      <c r="B20956" t="s">
        <v>61702</v>
      </c>
      <c r="C20956" t="s">
        <v>61703</v>
      </c>
      <c r="D20956">
        <v>4</v>
      </c>
      <c r="E20956" t="s">
        <v>13</v>
      </c>
      <c r="F20956" t="s">
        <v>13</v>
      </c>
      <c r="G20956" t="s">
        <v>61694</v>
      </c>
      <c r="H20956" s="3" t="s">
        <v>61695</v>
      </c>
      <c r="I20956" t="s">
        <v>106</v>
      </c>
      <c r="J20956" t="s">
        <v>61696</v>
      </c>
    </row>
    <row r="20957" spans="1:10" ht="16" x14ac:dyDescent="0.2">
      <c r="A20957" t="s">
        <v>61709</v>
      </c>
      <c r="B20957" t="s">
        <v>61692</v>
      </c>
      <c r="C20957" t="s">
        <v>61693</v>
      </c>
      <c r="D20957">
        <v>2</v>
      </c>
      <c r="E20957" t="s">
        <v>13</v>
      </c>
      <c r="F20957" t="s">
        <v>13</v>
      </c>
      <c r="G20957" t="s">
        <v>61694</v>
      </c>
      <c r="H20957" s="3" t="s">
        <v>61707</v>
      </c>
      <c r="I20957" t="s">
        <v>106</v>
      </c>
      <c r="J20957" t="s">
        <v>61712</v>
      </c>
    </row>
    <row r="20958" spans="1:10" ht="16" x14ac:dyDescent="0.2">
      <c r="A20958" t="s">
        <v>61716</v>
      </c>
      <c r="B20958" t="s">
        <v>61717</v>
      </c>
      <c r="C20958" t="s">
        <v>61718</v>
      </c>
      <c r="D20958">
        <v>1</v>
      </c>
      <c r="E20958" t="s">
        <v>13</v>
      </c>
      <c r="F20958" t="s">
        <v>13</v>
      </c>
      <c r="G20958" t="s">
        <v>61719</v>
      </c>
      <c r="H20958" s="3" t="s">
        <v>61720</v>
      </c>
      <c r="I20958" t="s">
        <v>106</v>
      </c>
      <c r="J20958" t="s">
        <v>61721</v>
      </c>
    </row>
    <row r="20959" spans="1:10" ht="16" x14ac:dyDescent="0.2">
      <c r="A20959" t="s">
        <v>16243</v>
      </c>
      <c r="B20959" t="s">
        <v>20819</v>
      </c>
      <c r="C20959" t="s">
        <v>61722</v>
      </c>
      <c r="D20959">
        <v>5</v>
      </c>
      <c r="E20959" t="s">
        <v>13</v>
      </c>
      <c r="F20959" t="s">
        <v>13</v>
      </c>
      <c r="G20959" t="s">
        <v>61723</v>
      </c>
      <c r="H20959" s="3" t="s">
        <v>61724</v>
      </c>
      <c r="I20959" t="s">
        <v>106</v>
      </c>
      <c r="J20959" t="s">
        <v>16247</v>
      </c>
    </row>
    <row r="20960" spans="1:10" ht="16" x14ac:dyDescent="0.2">
      <c r="A20960" t="s">
        <v>16243</v>
      </c>
      <c r="B20960" t="s">
        <v>61725</v>
      </c>
      <c r="C20960" t="s">
        <v>61726</v>
      </c>
      <c r="D20960">
        <v>4</v>
      </c>
      <c r="E20960" t="s">
        <v>13</v>
      </c>
      <c r="F20960" t="s">
        <v>13</v>
      </c>
      <c r="G20960" t="s">
        <v>61723</v>
      </c>
      <c r="H20960" s="3" t="s">
        <v>61724</v>
      </c>
      <c r="I20960" t="s">
        <v>106</v>
      </c>
      <c r="J20960" t="s">
        <v>16247</v>
      </c>
    </row>
    <row r="20961" spans="1:10" ht="16" x14ac:dyDescent="0.2">
      <c r="A20961" t="s">
        <v>16243</v>
      </c>
      <c r="B20961" t="s">
        <v>61727</v>
      </c>
      <c r="C20961" t="s">
        <v>61728</v>
      </c>
      <c r="D20961">
        <v>1</v>
      </c>
      <c r="E20961" t="s">
        <v>13</v>
      </c>
      <c r="F20961" t="s">
        <v>13</v>
      </c>
      <c r="G20961" t="s">
        <v>61723</v>
      </c>
      <c r="H20961" s="3" t="s">
        <v>61724</v>
      </c>
      <c r="I20961" t="s">
        <v>106</v>
      </c>
      <c r="J20961" t="s">
        <v>16247</v>
      </c>
    </row>
    <row r="20962" spans="1:10" ht="16" x14ac:dyDescent="0.2">
      <c r="A20962" t="s">
        <v>60363</v>
      </c>
      <c r="B20962" t="s">
        <v>61729</v>
      </c>
      <c r="C20962" t="s">
        <v>61730</v>
      </c>
      <c r="D20962">
        <v>5</v>
      </c>
      <c r="E20962" t="s">
        <v>13</v>
      </c>
      <c r="F20962" t="s">
        <v>13</v>
      </c>
      <c r="G20962" t="s">
        <v>61731</v>
      </c>
      <c r="H20962" s="3" t="s">
        <v>61732</v>
      </c>
      <c r="I20962" t="s">
        <v>106</v>
      </c>
      <c r="J20962" t="s">
        <v>60368</v>
      </c>
    </row>
    <row r="20963" spans="1:10" ht="16" x14ac:dyDescent="0.2">
      <c r="A20963" t="s">
        <v>60363</v>
      </c>
      <c r="B20963" t="s">
        <v>61733</v>
      </c>
      <c r="C20963" t="s">
        <v>61734</v>
      </c>
      <c r="D20963">
        <v>1</v>
      </c>
      <c r="E20963" t="s">
        <v>13</v>
      </c>
      <c r="F20963" t="s">
        <v>13</v>
      </c>
      <c r="G20963" t="s">
        <v>61731</v>
      </c>
      <c r="H20963" s="3" t="s">
        <v>61732</v>
      </c>
      <c r="I20963" t="s">
        <v>106</v>
      </c>
      <c r="J20963" t="s">
        <v>60368</v>
      </c>
    </row>
    <row r="20964" spans="1:10" ht="16" x14ac:dyDescent="0.2">
      <c r="A20964" t="s">
        <v>61735</v>
      </c>
      <c r="B20964" t="s">
        <v>42958</v>
      </c>
      <c r="C20964" t="s">
        <v>42959</v>
      </c>
      <c r="D20964">
        <v>1</v>
      </c>
      <c r="E20964" t="s">
        <v>13</v>
      </c>
      <c r="F20964" t="s">
        <v>13</v>
      </c>
      <c r="G20964" t="s">
        <v>61736</v>
      </c>
      <c r="H20964" s="3" t="s">
        <v>61737</v>
      </c>
      <c r="I20964" t="s">
        <v>106</v>
      </c>
      <c r="J20964" t="s">
        <v>61738</v>
      </c>
    </row>
    <row r="20965" spans="1:10" ht="16" x14ac:dyDescent="0.2">
      <c r="A20965" t="s">
        <v>45855</v>
      </c>
      <c r="B20965" t="s">
        <v>61739</v>
      </c>
      <c r="C20965" t="s">
        <v>61740</v>
      </c>
      <c r="D20965">
        <v>8</v>
      </c>
      <c r="E20965" t="s">
        <v>13</v>
      </c>
      <c r="F20965" t="s">
        <v>13</v>
      </c>
      <c r="G20965" t="s">
        <v>61736</v>
      </c>
      <c r="H20965" s="3" t="s">
        <v>61737</v>
      </c>
      <c r="I20965" t="s">
        <v>106</v>
      </c>
      <c r="J20965" t="s">
        <v>45860</v>
      </c>
    </row>
    <row r="20966" spans="1:10" ht="16" x14ac:dyDescent="0.2">
      <c r="A20966" t="s">
        <v>61741</v>
      </c>
      <c r="B20966" t="s">
        <v>61742</v>
      </c>
      <c r="C20966" t="s">
        <v>61743</v>
      </c>
      <c r="D20966">
        <v>4</v>
      </c>
      <c r="E20966" t="s">
        <v>13</v>
      </c>
      <c r="F20966" t="s">
        <v>13</v>
      </c>
      <c r="G20966" t="s">
        <v>61744</v>
      </c>
      <c r="H20966" s="3" t="s">
        <v>61745</v>
      </c>
      <c r="I20966" t="s">
        <v>106</v>
      </c>
      <c r="J20966" t="s">
        <v>61746</v>
      </c>
    </row>
    <row r="20967" spans="1:10" ht="16" x14ac:dyDescent="0.2">
      <c r="A20967" t="s">
        <v>61604</v>
      </c>
      <c r="B20967" t="s">
        <v>59899</v>
      </c>
      <c r="C20967" t="s">
        <v>59900</v>
      </c>
      <c r="D20967">
        <v>5</v>
      </c>
      <c r="E20967" t="s">
        <v>13</v>
      </c>
      <c r="F20967" t="s">
        <v>13</v>
      </c>
      <c r="G20967" t="s">
        <v>61747</v>
      </c>
      <c r="H20967" s="3" t="s">
        <v>61748</v>
      </c>
      <c r="I20967" t="s">
        <v>106</v>
      </c>
      <c r="J20967" t="s">
        <v>61607</v>
      </c>
    </row>
    <row r="20968" spans="1:10" ht="16" x14ac:dyDescent="0.2">
      <c r="A20968" t="s">
        <v>61749</v>
      </c>
      <c r="B20968" t="s">
        <v>61750</v>
      </c>
      <c r="C20968" t="s">
        <v>61751</v>
      </c>
      <c r="D20968">
        <v>1</v>
      </c>
      <c r="E20968" t="s">
        <v>13</v>
      </c>
      <c r="F20968" t="s">
        <v>13</v>
      </c>
      <c r="G20968" t="s">
        <v>61752</v>
      </c>
      <c r="H20968" s="3" t="s">
        <v>61753</v>
      </c>
      <c r="I20968" t="s">
        <v>106</v>
      </c>
      <c r="J20968" t="s">
        <v>61754</v>
      </c>
    </row>
    <row r="20969" spans="1:10" ht="16" x14ac:dyDescent="0.2">
      <c r="A20969" t="s">
        <v>61755</v>
      </c>
      <c r="B20969" t="s">
        <v>61756</v>
      </c>
      <c r="C20969" t="s">
        <v>61757</v>
      </c>
      <c r="D20969">
        <v>1</v>
      </c>
      <c r="E20969" t="s">
        <v>13</v>
      </c>
      <c r="F20969" t="s">
        <v>13</v>
      </c>
      <c r="G20969" t="s">
        <v>61752</v>
      </c>
      <c r="H20969" s="3" t="s">
        <v>61753</v>
      </c>
      <c r="I20969" t="s">
        <v>106</v>
      </c>
      <c r="J20969" t="s">
        <v>61758</v>
      </c>
    </row>
    <row r="20970" spans="1:10" ht="16" x14ac:dyDescent="0.2">
      <c r="A20970" t="s">
        <v>33237</v>
      </c>
      <c r="B20970" t="s">
        <v>61759</v>
      </c>
      <c r="C20970" t="s">
        <v>61760</v>
      </c>
      <c r="D20970">
        <v>1</v>
      </c>
      <c r="E20970" t="s">
        <v>13</v>
      </c>
      <c r="F20970" t="s">
        <v>13</v>
      </c>
      <c r="G20970" t="s">
        <v>61752</v>
      </c>
      <c r="H20970" s="3" t="s">
        <v>61753</v>
      </c>
      <c r="I20970" t="s">
        <v>106</v>
      </c>
      <c r="J20970" t="s">
        <v>33240</v>
      </c>
    </row>
    <row r="20971" spans="1:10" ht="16" x14ac:dyDescent="0.2">
      <c r="A20971" t="s">
        <v>61761</v>
      </c>
      <c r="B20971" t="s">
        <v>61762</v>
      </c>
      <c r="C20971" t="s">
        <v>61763</v>
      </c>
      <c r="D20971">
        <v>4</v>
      </c>
      <c r="E20971" t="s">
        <v>13</v>
      </c>
      <c r="F20971" t="s">
        <v>13</v>
      </c>
      <c r="G20971" t="s">
        <v>61752</v>
      </c>
      <c r="H20971" s="3" t="s">
        <v>61753</v>
      </c>
      <c r="I20971" t="s">
        <v>106</v>
      </c>
      <c r="J20971" t="s">
        <v>61764</v>
      </c>
    </row>
    <row r="20972" spans="1:10" ht="16" x14ac:dyDescent="0.2">
      <c r="A20972" t="s">
        <v>61765</v>
      </c>
      <c r="B20972" t="s">
        <v>61766</v>
      </c>
      <c r="C20972" t="s">
        <v>61767</v>
      </c>
      <c r="D20972">
        <v>2</v>
      </c>
      <c r="E20972" t="s">
        <v>13</v>
      </c>
      <c r="F20972" t="s">
        <v>13</v>
      </c>
      <c r="G20972" t="s">
        <v>61752</v>
      </c>
      <c r="H20972" s="3" t="s">
        <v>61753</v>
      </c>
      <c r="I20972" t="s">
        <v>106</v>
      </c>
      <c r="J20972" t="s">
        <v>61768</v>
      </c>
    </row>
    <row r="20973" spans="1:10" ht="16" x14ac:dyDescent="0.2">
      <c r="A20973" t="s">
        <v>50773</v>
      </c>
      <c r="B20973" t="s">
        <v>61769</v>
      </c>
      <c r="C20973" t="s">
        <v>61770</v>
      </c>
      <c r="D20973">
        <v>4</v>
      </c>
      <c r="E20973" t="s">
        <v>13</v>
      </c>
      <c r="F20973" t="s">
        <v>13</v>
      </c>
      <c r="G20973" t="s">
        <v>61752</v>
      </c>
      <c r="H20973" s="3" t="s">
        <v>61753</v>
      </c>
      <c r="I20973" t="s">
        <v>106</v>
      </c>
      <c r="J20973" t="s">
        <v>50776</v>
      </c>
    </row>
    <row r="20974" spans="1:10" ht="16" x14ac:dyDescent="0.2">
      <c r="A20974" t="s">
        <v>33237</v>
      </c>
      <c r="B20974" t="s">
        <v>61771</v>
      </c>
      <c r="C20974" t="s">
        <v>61772</v>
      </c>
      <c r="D20974">
        <v>2</v>
      </c>
      <c r="E20974" t="s">
        <v>13</v>
      </c>
      <c r="F20974" t="s">
        <v>13</v>
      </c>
      <c r="G20974" t="s">
        <v>61752</v>
      </c>
      <c r="H20974" s="3" t="s">
        <v>61773</v>
      </c>
      <c r="I20974" t="s">
        <v>106</v>
      </c>
      <c r="J20974" t="s">
        <v>33240</v>
      </c>
    </row>
    <row r="20975" spans="1:10" ht="16" x14ac:dyDescent="0.2">
      <c r="A20975" t="s">
        <v>61761</v>
      </c>
      <c r="B20975" t="s">
        <v>61774</v>
      </c>
      <c r="C20975" t="s">
        <v>61775</v>
      </c>
      <c r="D20975">
        <v>2</v>
      </c>
      <c r="E20975" t="s">
        <v>13</v>
      </c>
      <c r="F20975" t="s">
        <v>13</v>
      </c>
      <c r="G20975" t="s">
        <v>61752</v>
      </c>
      <c r="H20975" s="3" t="s">
        <v>61753</v>
      </c>
      <c r="I20975" t="s">
        <v>106</v>
      </c>
      <c r="J20975" t="s">
        <v>61764</v>
      </c>
    </row>
    <row r="20976" spans="1:10" ht="16" x14ac:dyDescent="0.2">
      <c r="A20976" t="s">
        <v>61776</v>
      </c>
      <c r="B20976" t="s">
        <v>61777</v>
      </c>
      <c r="C20976" t="s">
        <v>61778</v>
      </c>
      <c r="D20976">
        <v>1</v>
      </c>
      <c r="E20976" t="s">
        <v>13</v>
      </c>
      <c r="F20976" t="s">
        <v>13</v>
      </c>
      <c r="G20976" t="s">
        <v>61752</v>
      </c>
      <c r="H20976" s="3" t="s">
        <v>61753</v>
      </c>
      <c r="I20976" t="s">
        <v>106</v>
      </c>
      <c r="J20976" t="s">
        <v>61779</v>
      </c>
    </row>
    <row r="20977" spans="1:10" ht="16" x14ac:dyDescent="0.2">
      <c r="A20977" t="s">
        <v>61357</v>
      </c>
      <c r="B20977" t="s">
        <v>61780</v>
      </c>
      <c r="C20977" t="s">
        <v>61781</v>
      </c>
      <c r="D20977">
        <v>3</v>
      </c>
      <c r="E20977" t="s">
        <v>13</v>
      </c>
      <c r="F20977" t="s">
        <v>13</v>
      </c>
      <c r="G20977" t="s">
        <v>61752</v>
      </c>
      <c r="H20977" s="3" t="s">
        <v>61753</v>
      </c>
      <c r="I20977" t="s">
        <v>106</v>
      </c>
      <c r="J20977" t="s">
        <v>61362</v>
      </c>
    </row>
    <row r="20978" spans="1:10" ht="16" x14ac:dyDescent="0.2">
      <c r="A20978" t="s">
        <v>61749</v>
      </c>
      <c r="B20978" t="s">
        <v>61771</v>
      </c>
      <c r="C20978" t="s">
        <v>61772</v>
      </c>
      <c r="D20978">
        <v>3</v>
      </c>
      <c r="E20978" t="s">
        <v>13</v>
      </c>
      <c r="F20978" t="s">
        <v>13</v>
      </c>
      <c r="G20978" t="s">
        <v>61752</v>
      </c>
      <c r="H20978" s="3" t="s">
        <v>61753</v>
      </c>
      <c r="I20978" t="s">
        <v>106</v>
      </c>
      <c r="J20978" t="s">
        <v>61754</v>
      </c>
    </row>
    <row r="20979" spans="1:10" ht="16" x14ac:dyDescent="0.2">
      <c r="A20979" t="s">
        <v>61782</v>
      </c>
      <c r="B20979" t="s">
        <v>61759</v>
      </c>
      <c r="C20979" t="s">
        <v>61760</v>
      </c>
      <c r="D20979">
        <v>1</v>
      </c>
      <c r="E20979" t="s">
        <v>13</v>
      </c>
      <c r="F20979" t="s">
        <v>13</v>
      </c>
      <c r="G20979" t="s">
        <v>61752</v>
      </c>
      <c r="H20979" s="3" t="s">
        <v>61753</v>
      </c>
      <c r="I20979" t="s">
        <v>106</v>
      </c>
      <c r="J20979" t="s">
        <v>61783</v>
      </c>
    </row>
    <row r="20980" spans="1:10" ht="16" x14ac:dyDescent="0.2">
      <c r="A20980" t="s">
        <v>61749</v>
      </c>
      <c r="B20980" t="s">
        <v>61759</v>
      </c>
      <c r="C20980" t="s">
        <v>61760</v>
      </c>
      <c r="D20980">
        <v>2</v>
      </c>
      <c r="E20980" t="s">
        <v>13</v>
      </c>
      <c r="F20980" t="s">
        <v>13</v>
      </c>
      <c r="G20980" t="s">
        <v>61752</v>
      </c>
      <c r="H20980" s="3" t="s">
        <v>61753</v>
      </c>
      <c r="I20980" t="s">
        <v>106</v>
      </c>
      <c r="J20980" t="s">
        <v>61754</v>
      </c>
    </row>
    <row r="20981" spans="1:10" ht="16" x14ac:dyDescent="0.2">
      <c r="A20981" t="s">
        <v>61782</v>
      </c>
      <c r="B20981" t="s">
        <v>61750</v>
      </c>
      <c r="C20981" t="s">
        <v>61751</v>
      </c>
      <c r="D20981">
        <v>2</v>
      </c>
      <c r="E20981" t="s">
        <v>13</v>
      </c>
      <c r="F20981" t="s">
        <v>13</v>
      </c>
      <c r="G20981" t="s">
        <v>61752</v>
      </c>
      <c r="H20981" s="3" t="s">
        <v>61753</v>
      </c>
      <c r="I20981" t="s">
        <v>106</v>
      </c>
      <c r="J20981" t="s">
        <v>61783</v>
      </c>
    </row>
    <row r="20982" spans="1:10" ht="16" x14ac:dyDescent="0.2">
      <c r="A20982" t="s">
        <v>61765</v>
      </c>
      <c r="B20982" t="s">
        <v>61784</v>
      </c>
      <c r="C20982" t="s">
        <v>61785</v>
      </c>
      <c r="D20982">
        <v>1</v>
      </c>
      <c r="E20982" t="s">
        <v>13</v>
      </c>
      <c r="F20982" t="s">
        <v>13</v>
      </c>
      <c r="G20982" t="s">
        <v>61752</v>
      </c>
      <c r="H20982" s="3" t="s">
        <v>61753</v>
      </c>
      <c r="I20982" t="s">
        <v>106</v>
      </c>
      <c r="J20982" t="s">
        <v>61768</v>
      </c>
    </row>
    <row r="20983" spans="1:10" ht="16" x14ac:dyDescent="0.2">
      <c r="A20983" t="s">
        <v>61741</v>
      </c>
      <c r="B20983" t="s">
        <v>61786</v>
      </c>
      <c r="C20983" t="s">
        <v>61787</v>
      </c>
      <c r="D20983">
        <v>3</v>
      </c>
      <c r="E20983" t="s">
        <v>13</v>
      </c>
      <c r="F20983" t="s">
        <v>13</v>
      </c>
      <c r="G20983" t="s">
        <v>61752</v>
      </c>
      <c r="H20983" s="3" t="s">
        <v>61753</v>
      </c>
      <c r="I20983" t="s">
        <v>106</v>
      </c>
      <c r="J20983" t="s">
        <v>61746</v>
      </c>
    </row>
    <row r="20984" spans="1:10" ht="16" x14ac:dyDescent="0.2">
      <c r="A20984" t="s">
        <v>61788</v>
      </c>
      <c r="B20984" t="s">
        <v>61789</v>
      </c>
      <c r="C20984" t="s">
        <v>61790</v>
      </c>
      <c r="D20984">
        <v>5</v>
      </c>
      <c r="E20984" t="s">
        <v>13</v>
      </c>
      <c r="F20984" t="s">
        <v>13</v>
      </c>
      <c r="G20984" t="s">
        <v>61752</v>
      </c>
      <c r="H20984" s="3" t="s">
        <v>61753</v>
      </c>
      <c r="I20984" t="s">
        <v>106</v>
      </c>
      <c r="J20984" t="s">
        <v>61791</v>
      </c>
    </row>
    <row r="20985" spans="1:10" ht="16" x14ac:dyDescent="0.2">
      <c r="A20985" t="s">
        <v>61776</v>
      </c>
      <c r="B20985" t="s">
        <v>61792</v>
      </c>
      <c r="C20985" t="s">
        <v>61793</v>
      </c>
      <c r="D20985">
        <v>3</v>
      </c>
      <c r="E20985" t="s">
        <v>13</v>
      </c>
      <c r="F20985" t="s">
        <v>13</v>
      </c>
      <c r="G20985" t="s">
        <v>61752</v>
      </c>
      <c r="H20985" s="3" t="s">
        <v>61753</v>
      </c>
      <c r="I20985" t="s">
        <v>106</v>
      </c>
      <c r="J20985" t="s">
        <v>61779</v>
      </c>
    </row>
    <row r="20986" spans="1:10" ht="16" x14ac:dyDescent="0.2">
      <c r="A20986" t="s">
        <v>61741</v>
      </c>
      <c r="B20986" t="s">
        <v>61759</v>
      </c>
      <c r="C20986" t="s">
        <v>61760</v>
      </c>
      <c r="D20986">
        <v>1</v>
      </c>
      <c r="E20986" t="s">
        <v>13</v>
      </c>
      <c r="F20986" t="s">
        <v>13</v>
      </c>
      <c r="G20986" t="s">
        <v>61752</v>
      </c>
      <c r="H20986" s="3" t="s">
        <v>61753</v>
      </c>
      <c r="I20986" t="s">
        <v>106</v>
      </c>
      <c r="J20986" t="s">
        <v>61746</v>
      </c>
    </row>
    <row r="20987" spans="1:10" ht="16" x14ac:dyDescent="0.2">
      <c r="A20987" t="s">
        <v>61755</v>
      </c>
      <c r="B20987" t="s">
        <v>61759</v>
      </c>
      <c r="C20987" t="s">
        <v>61760</v>
      </c>
      <c r="D20987">
        <v>3</v>
      </c>
      <c r="E20987" t="s">
        <v>13</v>
      </c>
      <c r="F20987" t="s">
        <v>13</v>
      </c>
      <c r="G20987" t="s">
        <v>61752</v>
      </c>
      <c r="H20987" s="3" t="s">
        <v>61753</v>
      </c>
      <c r="I20987" t="s">
        <v>106</v>
      </c>
      <c r="J20987" t="s">
        <v>61758</v>
      </c>
    </row>
    <row r="20988" spans="1:10" ht="16" x14ac:dyDescent="0.2">
      <c r="A20988" t="s">
        <v>61782</v>
      </c>
      <c r="B20988" t="s">
        <v>61756</v>
      </c>
      <c r="C20988" t="s">
        <v>61757</v>
      </c>
      <c r="D20988">
        <v>4</v>
      </c>
      <c r="E20988" t="s">
        <v>13</v>
      </c>
      <c r="F20988" t="s">
        <v>13</v>
      </c>
      <c r="G20988" t="s">
        <v>61752</v>
      </c>
      <c r="H20988" s="3" t="s">
        <v>61753</v>
      </c>
      <c r="I20988" t="s">
        <v>106</v>
      </c>
      <c r="J20988" t="s">
        <v>61783</v>
      </c>
    </row>
    <row r="20989" spans="1:10" ht="16" x14ac:dyDescent="0.2">
      <c r="A20989" t="s">
        <v>61788</v>
      </c>
      <c r="B20989" t="s">
        <v>61794</v>
      </c>
      <c r="C20989" t="s">
        <v>61795</v>
      </c>
      <c r="D20989">
        <v>6</v>
      </c>
      <c r="E20989" t="s">
        <v>13</v>
      </c>
      <c r="F20989" t="s">
        <v>13</v>
      </c>
      <c r="G20989" t="s">
        <v>61752</v>
      </c>
      <c r="H20989" s="3" t="s">
        <v>61753</v>
      </c>
      <c r="I20989" t="s">
        <v>106</v>
      </c>
      <c r="J20989" t="s">
        <v>61791</v>
      </c>
    </row>
    <row r="20990" spans="1:10" ht="16" x14ac:dyDescent="0.2">
      <c r="A20990" t="s">
        <v>61761</v>
      </c>
      <c r="B20990" t="s">
        <v>61796</v>
      </c>
      <c r="C20990" t="s">
        <v>61797</v>
      </c>
      <c r="D20990">
        <v>3</v>
      </c>
      <c r="E20990" t="s">
        <v>13</v>
      </c>
      <c r="F20990" t="s">
        <v>13</v>
      </c>
      <c r="G20990" t="s">
        <v>61752</v>
      </c>
      <c r="H20990" s="3" t="s">
        <v>61753</v>
      </c>
      <c r="I20990" t="s">
        <v>106</v>
      </c>
      <c r="J20990" t="s">
        <v>61764</v>
      </c>
    </row>
    <row r="20991" spans="1:10" ht="16" x14ac:dyDescent="0.2">
      <c r="A20991" t="s">
        <v>61755</v>
      </c>
      <c r="B20991" t="s">
        <v>61798</v>
      </c>
      <c r="C20991" t="s">
        <v>61799</v>
      </c>
      <c r="D20991">
        <v>2</v>
      </c>
      <c r="E20991" t="s">
        <v>13</v>
      </c>
      <c r="F20991" t="s">
        <v>13</v>
      </c>
      <c r="G20991" t="s">
        <v>61752</v>
      </c>
      <c r="H20991" s="3" t="s">
        <v>61753</v>
      </c>
      <c r="I20991" t="s">
        <v>106</v>
      </c>
      <c r="J20991" t="s">
        <v>61758</v>
      </c>
    </row>
    <row r="20992" spans="1:10" ht="16" x14ac:dyDescent="0.2">
      <c r="A20992" t="s">
        <v>61782</v>
      </c>
      <c r="B20992" t="s">
        <v>61771</v>
      </c>
      <c r="C20992" t="s">
        <v>61772</v>
      </c>
      <c r="D20992">
        <v>3</v>
      </c>
      <c r="E20992" t="s">
        <v>13</v>
      </c>
      <c r="F20992" t="s">
        <v>13</v>
      </c>
      <c r="G20992" t="s">
        <v>61752</v>
      </c>
      <c r="H20992" s="3" t="s">
        <v>61753</v>
      </c>
      <c r="I20992" t="s">
        <v>106</v>
      </c>
      <c r="J20992" t="s">
        <v>61783</v>
      </c>
    </row>
    <row r="20993" spans="1:10" ht="16" x14ac:dyDescent="0.2">
      <c r="A20993" t="s">
        <v>61357</v>
      </c>
      <c r="B20993" t="s">
        <v>61800</v>
      </c>
      <c r="C20993" t="s">
        <v>61801</v>
      </c>
      <c r="D20993">
        <v>2</v>
      </c>
      <c r="E20993" t="s">
        <v>13</v>
      </c>
      <c r="F20993" t="s">
        <v>13</v>
      </c>
      <c r="G20993" t="s">
        <v>61752</v>
      </c>
      <c r="H20993" s="3" t="s">
        <v>61753</v>
      </c>
      <c r="I20993" t="s">
        <v>106</v>
      </c>
      <c r="J20993" t="s">
        <v>61362</v>
      </c>
    </row>
    <row r="20994" spans="1:10" ht="16" x14ac:dyDescent="0.2">
      <c r="A20994" t="s">
        <v>59913</v>
      </c>
      <c r="B20994" t="s">
        <v>61802</v>
      </c>
      <c r="C20994" t="s">
        <v>61803</v>
      </c>
      <c r="D20994">
        <v>6</v>
      </c>
      <c r="E20994" t="s">
        <v>13</v>
      </c>
      <c r="F20994" t="s">
        <v>13</v>
      </c>
      <c r="G20994" t="s">
        <v>61752</v>
      </c>
      <c r="H20994" s="3" t="s">
        <v>61753</v>
      </c>
      <c r="I20994" t="s">
        <v>106</v>
      </c>
      <c r="J20994" t="s">
        <v>59917</v>
      </c>
    </row>
    <row r="20995" spans="1:10" ht="16" x14ac:dyDescent="0.2">
      <c r="A20995" t="s">
        <v>61804</v>
      </c>
      <c r="B20995" t="s">
        <v>61759</v>
      </c>
      <c r="C20995" t="s">
        <v>61760</v>
      </c>
      <c r="D20995">
        <v>2</v>
      </c>
      <c r="E20995" t="s">
        <v>13</v>
      </c>
      <c r="F20995" t="s">
        <v>13</v>
      </c>
      <c r="G20995" t="s">
        <v>61752</v>
      </c>
      <c r="H20995" s="3" t="s">
        <v>61753</v>
      </c>
      <c r="I20995" t="s">
        <v>106</v>
      </c>
      <c r="J20995" t="s">
        <v>61805</v>
      </c>
    </row>
    <row r="20996" spans="1:10" ht="16" x14ac:dyDescent="0.2">
      <c r="A20996" t="s">
        <v>61072</v>
      </c>
      <c r="B20996" t="s">
        <v>61759</v>
      </c>
      <c r="C20996" t="s">
        <v>61760</v>
      </c>
      <c r="D20996">
        <v>4</v>
      </c>
      <c r="E20996" t="s">
        <v>13</v>
      </c>
      <c r="F20996" t="s">
        <v>13</v>
      </c>
      <c r="G20996" t="s">
        <v>61752</v>
      </c>
      <c r="H20996" s="3" t="s">
        <v>61753</v>
      </c>
      <c r="I20996" t="s">
        <v>106</v>
      </c>
      <c r="J20996" t="s">
        <v>61077</v>
      </c>
    </row>
    <row r="20997" spans="1:10" ht="16" x14ac:dyDescent="0.2">
      <c r="A20997" t="s">
        <v>59913</v>
      </c>
      <c r="B20997" t="s">
        <v>61806</v>
      </c>
      <c r="C20997" t="s">
        <v>61807</v>
      </c>
      <c r="D20997">
        <v>4</v>
      </c>
      <c r="E20997" t="s">
        <v>13</v>
      </c>
      <c r="F20997" t="s">
        <v>13</v>
      </c>
      <c r="G20997" t="s">
        <v>61752</v>
      </c>
      <c r="H20997" s="3" t="s">
        <v>61753</v>
      </c>
      <c r="I20997" t="s">
        <v>106</v>
      </c>
      <c r="J20997" t="s">
        <v>59917</v>
      </c>
    </row>
    <row r="20998" spans="1:10" ht="16" x14ac:dyDescent="0.2">
      <c r="A20998" t="s">
        <v>59913</v>
      </c>
      <c r="B20998" t="s">
        <v>61759</v>
      </c>
      <c r="C20998" t="s">
        <v>61760</v>
      </c>
      <c r="D20998">
        <v>2</v>
      </c>
      <c r="E20998" t="s">
        <v>13</v>
      </c>
      <c r="F20998" t="s">
        <v>13</v>
      </c>
      <c r="G20998" t="s">
        <v>61752</v>
      </c>
      <c r="H20998" s="3" t="s">
        <v>61753</v>
      </c>
      <c r="I20998" t="s">
        <v>106</v>
      </c>
      <c r="J20998" t="s">
        <v>59917</v>
      </c>
    </row>
    <row r="20999" spans="1:10" ht="16" x14ac:dyDescent="0.2">
      <c r="A20999" t="s">
        <v>61788</v>
      </c>
      <c r="B20999" t="s">
        <v>61808</v>
      </c>
      <c r="C20999" t="s">
        <v>61809</v>
      </c>
      <c r="D20999">
        <v>1</v>
      </c>
      <c r="E20999" t="s">
        <v>13</v>
      </c>
      <c r="F20999" t="s">
        <v>13</v>
      </c>
      <c r="G20999" t="s">
        <v>61752</v>
      </c>
      <c r="H20999" s="3" t="s">
        <v>61753</v>
      </c>
      <c r="I20999" t="s">
        <v>106</v>
      </c>
      <c r="J20999" t="s">
        <v>61791</v>
      </c>
    </row>
    <row r="21000" spans="1:10" ht="16" x14ac:dyDescent="0.2">
      <c r="A21000" t="s">
        <v>61788</v>
      </c>
      <c r="B21000" t="s">
        <v>61810</v>
      </c>
      <c r="C21000" t="s">
        <v>61811</v>
      </c>
      <c r="D21000">
        <v>2</v>
      </c>
      <c r="E21000" t="s">
        <v>13</v>
      </c>
      <c r="F21000" t="s">
        <v>13</v>
      </c>
      <c r="G21000" t="s">
        <v>61752</v>
      </c>
      <c r="H21000" s="3" t="s">
        <v>61753</v>
      </c>
      <c r="I21000" t="s">
        <v>106</v>
      </c>
      <c r="J21000" t="s">
        <v>61791</v>
      </c>
    </row>
    <row r="21001" spans="1:10" ht="16" x14ac:dyDescent="0.2">
      <c r="A21001" t="s">
        <v>59913</v>
      </c>
      <c r="B21001" t="s">
        <v>61771</v>
      </c>
      <c r="C21001" t="s">
        <v>61772</v>
      </c>
      <c r="D21001">
        <v>1</v>
      </c>
      <c r="E21001" t="s">
        <v>13</v>
      </c>
      <c r="F21001" t="s">
        <v>13</v>
      </c>
      <c r="G21001" t="s">
        <v>61752</v>
      </c>
      <c r="H21001" s="3" t="s">
        <v>61753</v>
      </c>
      <c r="I21001" t="s">
        <v>106</v>
      </c>
      <c r="J21001" t="s">
        <v>59917</v>
      </c>
    </row>
    <row r="21002" spans="1:10" ht="16" x14ac:dyDescent="0.2">
      <c r="A21002" t="s">
        <v>61812</v>
      </c>
      <c r="B21002" t="s">
        <v>61813</v>
      </c>
      <c r="C21002" t="s">
        <v>61814</v>
      </c>
      <c r="D21002">
        <v>1</v>
      </c>
      <c r="E21002" t="s">
        <v>13</v>
      </c>
      <c r="F21002" t="s">
        <v>13</v>
      </c>
      <c r="G21002" t="s">
        <v>61752</v>
      </c>
      <c r="H21002" s="3" t="s">
        <v>61753</v>
      </c>
      <c r="I21002" t="s">
        <v>106</v>
      </c>
      <c r="J21002" t="s">
        <v>61815</v>
      </c>
    </row>
    <row r="21003" spans="1:10" ht="16" x14ac:dyDescent="0.2">
      <c r="A21003" t="s">
        <v>61788</v>
      </c>
      <c r="B21003" t="s">
        <v>61816</v>
      </c>
      <c r="C21003" t="s">
        <v>61817</v>
      </c>
      <c r="D21003">
        <v>3</v>
      </c>
      <c r="E21003" t="s">
        <v>13</v>
      </c>
      <c r="F21003" t="s">
        <v>13</v>
      </c>
      <c r="G21003" t="s">
        <v>61752</v>
      </c>
      <c r="H21003" s="3" t="s">
        <v>61753</v>
      </c>
      <c r="I21003" t="s">
        <v>106</v>
      </c>
      <c r="J21003" t="s">
        <v>61791</v>
      </c>
    </row>
    <row r="21004" spans="1:10" ht="16" x14ac:dyDescent="0.2">
      <c r="A21004" t="s">
        <v>61818</v>
      </c>
      <c r="B21004" t="s">
        <v>61819</v>
      </c>
      <c r="C21004" t="s">
        <v>61820</v>
      </c>
      <c r="D21004">
        <v>3</v>
      </c>
      <c r="E21004" t="s">
        <v>13</v>
      </c>
      <c r="F21004" t="s">
        <v>13</v>
      </c>
      <c r="G21004" t="s">
        <v>61752</v>
      </c>
      <c r="H21004" s="3" t="s">
        <v>61753</v>
      </c>
      <c r="I21004" t="s">
        <v>106</v>
      </c>
      <c r="J21004" t="s">
        <v>61821</v>
      </c>
    </row>
    <row r="21005" spans="1:10" ht="16" x14ac:dyDescent="0.2">
      <c r="A21005" t="s">
        <v>50715</v>
      </c>
      <c r="B21005" t="s">
        <v>61822</v>
      </c>
      <c r="C21005" t="s">
        <v>61823</v>
      </c>
      <c r="D21005">
        <v>1</v>
      </c>
      <c r="E21005" t="s">
        <v>13</v>
      </c>
      <c r="F21005" t="s">
        <v>13</v>
      </c>
      <c r="G21005" t="s">
        <v>61752</v>
      </c>
      <c r="H21005" s="3" t="s">
        <v>61824</v>
      </c>
      <c r="I21005" t="s">
        <v>106</v>
      </c>
      <c r="J21005" t="s">
        <v>50719</v>
      </c>
    </row>
    <row r="21006" spans="1:10" ht="16" x14ac:dyDescent="0.2">
      <c r="A21006" t="s">
        <v>61776</v>
      </c>
      <c r="B21006" t="s">
        <v>61759</v>
      </c>
      <c r="C21006" t="s">
        <v>61760</v>
      </c>
      <c r="D21006">
        <v>2</v>
      </c>
      <c r="E21006" t="s">
        <v>13</v>
      </c>
      <c r="F21006" t="s">
        <v>13</v>
      </c>
      <c r="G21006" t="s">
        <v>61752</v>
      </c>
      <c r="H21006" s="3" t="s">
        <v>61753</v>
      </c>
      <c r="I21006" t="s">
        <v>106</v>
      </c>
      <c r="J21006" t="s">
        <v>61779</v>
      </c>
    </row>
    <row r="21007" spans="1:10" ht="16" x14ac:dyDescent="0.2">
      <c r="A21007" t="s">
        <v>61818</v>
      </c>
      <c r="B21007" t="s">
        <v>61759</v>
      </c>
      <c r="C21007" t="s">
        <v>61760</v>
      </c>
      <c r="D21007">
        <v>1</v>
      </c>
      <c r="E21007" t="s">
        <v>13</v>
      </c>
      <c r="F21007" t="s">
        <v>13</v>
      </c>
      <c r="G21007" t="s">
        <v>61752</v>
      </c>
      <c r="H21007" s="3" t="s">
        <v>61753</v>
      </c>
      <c r="I21007" t="s">
        <v>106</v>
      </c>
      <c r="J21007" t="s">
        <v>61821</v>
      </c>
    </row>
    <row r="21008" spans="1:10" ht="16" x14ac:dyDescent="0.2">
      <c r="A21008" t="s">
        <v>61761</v>
      </c>
      <c r="B21008" t="s">
        <v>61780</v>
      </c>
      <c r="C21008" t="s">
        <v>61781</v>
      </c>
      <c r="D21008">
        <v>1</v>
      </c>
      <c r="E21008" t="s">
        <v>13</v>
      </c>
      <c r="F21008" t="s">
        <v>13</v>
      </c>
      <c r="G21008" t="s">
        <v>61752</v>
      </c>
      <c r="H21008" s="3" t="s">
        <v>61753</v>
      </c>
      <c r="I21008" t="s">
        <v>106</v>
      </c>
      <c r="J21008" t="s">
        <v>61764</v>
      </c>
    </row>
    <row r="21009" spans="1:10" ht="16" x14ac:dyDescent="0.2">
      <c r="A21009" t="s">
        <v>61804</v>
      </c>
      <c r="B21009" t="s">
        <v>61798</v>
      </c>
      <c r="C21009" t="s">
        <v>61799</v>
      </c>
      <c r="D21009">
        <v>3</v>
      </c>
      <c r="E21009" t="s">
        <v>13</v>
      </c>
      <c r="F21009" t="s">
        <v>13</v>
      </c>
      <c r="G21009" t="s">
        <v>61752</v>
      </c>
      <c r="H21009" s="3" t="s">
        <v>61753</v>
      </c>
      <c r="I21009" t="s">
        <v>106</v>
      </c>
      <c r="J21009" t="s">
        <v>61805</v>
      </c>
    </row>
    <row r="21010" spans="1:10" ht="16" x14ac:dyDescent="0.2">
      <c r="A21010" t="s">
        <v>61812</v>
      </c>
      <c r="B21010" t="s">
        <v>61825</v>
      </c>
      <c r="C21010" t="s">
        <v>61826</v>
      </c>
      <c r="D21010">
        <v>2</v>
      </c>
      <c r="E21010" t="s">
        <v>13</v>
      </c>
      <c r="F21010" t="s">
        <v>13</v>
      </c>
      <c r="G21010" t="s">
        <v>61752</v>
      </c>
      <c r="H21010" s="3" t="s">
        <v>61753</v>
      </c>
      <c r="I21010" t="s">
        <v>106</v>
      </c>
      <c r="J21010" t="s">
        <v>61815</v>
      </c>
    </row>
    <row r="21011" spans="1:10" ht="16" x14ac:dyDescent="0.2">
      <c r="A21011" t="s">
        <v>61818</v>
      </c>
      <c r="B21011" t="s">
        <v>61771</v>
      </c>
      <c r="C21011" t="s">
        <v>61772</v>
      </c>
      <c r="D21011">
        <v>2</v>
      </c>
      <c r="E21011" t="s">
        <v>13</v>
      </c>
      <c r="F21011" t="s">
        <v>13</v>
      </c>
      <c r="G21011" t="s">
        <v>61752</v>
      </c>
      <c r="H21011" s="3" t="s">
        <v>61753</v>
      </c>
      <c r="I21011" t="s">
        <v>106</v>
      </c>
      <c r="J21011" t="s">
        <v>61821</v>
      </c>
    </row>
    <row r="21012" spans="1:10" ht="16" x14ac:dyDescent="0.2">
      <c r="A21012" t="s">
        <v>61776</v>
      </c>
      <c r="B21012" t="s">
        <v>61822</v>
      </c>
      <c r="C21012" t="s">
        <v>61823</v>
      </c>
      <c r="D21012">
        <v>4</v>
      </c>
      <c r="E21012" t="s">
        <v>13</v>
      </c>
      <c r="F21012" t="s">
        <v>13</v>
      </c>
      <c r="G21012" t="s">
        <v>61752</v>
      </c>
      <c r="H21012" s="3" t="s">
        <v>61753</v>
      </c>
      <c r="I21012" t="s">
        <v>106</v>
      </c>
      <c r="J21012" t="s">
        <v>61779</v>
      </c>
    </row>
    <row r="21013" spans="1:10" ht="16" x14ac:dyDescent="0.2">
      <c r="A21013" t="s">
        <v>13142</v>
      </c>
      <c r="B21013" t="s">
        <v>61759</v>
      </c>
      <c r="C21013" t="s">
        <v>61760</v>
      </c>
      <c r="D21013">
        <v>1</v>
      </c>
      <c r="E21013" t="s">
        <v>13</v>
      </c>
      <c r="F21013" t="s">
        <v>13</v>
      </c>
      <c r="G21013" t="s">
        <v>61752</v>
      </c>
      <c r="H21013" s="3" t="s">
        <v>61753</v>
      </c>
      <c r="I21013" t="s">
        <v>106</v>
      </c>
      <c r="J21013" t="s">
        <v>13146</v>
      </c>
    </row>
    <row r="21014" spans="1:10" ht="16" x14ac:dyDescent="0.2">
      <c r="A21014" t="s">
        <v>61741</v>
      </c>
      <c r="B21014" t="s">
        <v>61777</v>
      </c>
      <c r="C21014" t="s">
        <v>61778</v>
      </c>
      <c r="D21014">
        <v>2</v>
      </c>
      <c r="E21014" t="s">
        <v>13</v>
      </c>
      <c r="F21014" t="s">
        <v>13</v>
      </c>
      <c r="G21014" t="s">
        <v>61752</v>
      </c>
      <c r="H21014" s="3" t="s">
        <v>61753</v>
      </c>
      <c r="I21014" t="s">
        <v>106</v>
      </c>
      <c r="J21014" t="s">
        <v>61746</v>
      </c>
    </row>
    <row r="21015" spans="1:10" ht="16" x14ac:dyDescent="0.2">
      <c r="A21015" t="s">
        <v>61812</v>
      </c>
      <c r="B21015" t="s">
        <v>61759</v>
      </c>
      <c r="C21015" t="s">
        <v>61760</v>
      </c>
      <c r="D21015">
        <v>3</v>
      </c>
      <c r="E21015" t="s">
        <v>13</v>
      </c>
      <c r="F21015" t="s">
        <v>13</v>
      </c>
      <c r="G21015" t="s">
        <v>61752</v>
      </c>
      <c r="H21015" s="3" t="s">
        <v>61753</v>
      </c>
      <c r="I21015" t="s">
        <v>106</v>
      </c>
      <c r="J21015" t="s">
        <v>61815</v>
      </c>
    </row>
    <row r="21016" spans="1:10" ht="16" x14ac:dyDescent="0.2">
      <c r="A21016" t="s">
        <v>61804</v>
      </c>
      <c r="B21016" t="s">
        <v>61780</v>
      </c>
      <c r="C21016" t="s">
        <v>61781</v>
      </c>
      <c r="D21016">
        <v>1</v>
      </c>
      <c r="E21016" t="s">
        <v>13</v>
      </c>
      <c r="F21016" t="s">
        <v>13</v>
      </c>
      <c r="G21016" t="s">
        <v>61752</v>
      </c>
      <c r="H21016" s="3" t="s">
        <v>61753</v>
      </c>
      <c r="I21016" t="s">
        <v>106</v>
      </c>
      <c r="J21016" t="s">
        <v>61805</v>
      </c>
    </row>
    <row r="21017" spans="1:10" ht="16" x14ac:dyDescent="0.2">
      <c r="A21017" t="s">
        <v>50773</v>
      </c>
      <c r="B21017" t="s">
        <v>61806</v>
      </c>
      <c r="C21017" t="s">
        <v>61807</v>
      </c>
      <c r="D21017">
        <v>1</v>
      </c>
      <c r="E21017" t="s">
        <v>13</v>
      </c>
      <c r="F21017" t="s">
        <v>13</v>
      </c>
      <c r="G21017" t="s">
        <v>61752</v>
      </c>
      <c r="H21017" s="3" t="s">
        <v>61753</v>
      </c>
      <c r="I21017" t="s">
        <v>106</v>
      </c>
      <c r="J21017" t="s">
        <v>50776</v>
      </c>
    </row>
    <row r="21018" spans="1:10" ht="16" x14ac:dyDescent="0.2">
      <c r="A21018" t="s">
        <v>61788</v>
      </c>
      <c r="B21018" t="s">
        <v>61827</v>
      </c>
      <c r="C21018" t="s">
        <v>61828</v>
      </c>
      <c r="D21018">
        <v>4</v>
      </c>
      <c r="E21018" t="s">
        <v>13</v>
      </c>
      <c r="F21018" t="s">
        <v>13</v>
      </c>
      <c r="G21018" t="s">
        <v>61752</v>
      </c>
      <c r="H21018" s="3" t="s">
        <v>61753</v>
      </c>
      <c r="I21018" t="s">
        <v>106</v>
      </c>
      <c r="J21018" t="s">
        <v>61791</v>
      </c>
    </row>
    <row r="21019" spans="1:10" ht="16" x14ac:dyDescent="0.2">
      <c r="A21019" t="s">
        <v>61357</v>
      </c>
      <c r="B21019" t="s">
        <v>61829</v>
      </c>
      <c r="C21019" t="s">
        <v>61830</v>
      </c>
      <c r="D21019">
        <v>1</v>
      </c>
      <c r="E21019" t="s">
        <v>13</v>
      </c>
      <c r="F21019" t="s">
        <v>13</v>
      </c>
      <c r="G21019" t="s">
        <v>61752</v>
      </c>
      <c r="H21019" s="3" t="s">
        <v>61753</v>
      </c>
      <c r="I21019" t="s">
        <v>106</v>
      </c>
      <c r="J21019" t="s">
        <v>61362</v>
      </c>
    </row>
    <row r="21020" spans="1:10" ht="16" x14ac:dyDescent="0.2">
      <c r="A21020" t="s">
        <v>61831</v>
      </c>
      <c r="B21020" t="s">
        <v>61759</v>
      </c>
      <c r="C21020" t="s">
        <v>61760</v>
      </c>
      <c r="D21020">
        <v>1</v>
      </c>
      <c r="E21020" t="s">
        <v>13</v>
      </c>
      <c r="F21020" t="s">
        <v>13</v>
      </c>
      <c r="G21020" t="s">
        <v>61832</v>
      </c>
      <c r="H21020" s="3" t="s">
        <v>61833</v>
      </c>
      <c r="I21020" t="s">
        <v>106</v>
      </c>
      <c r="J21020" t="s">
        <v>61834</v>
      </c>
    </row>
    <row r="21021" spans="1:10" ht="16" x14ac:dyDescent="0.2">
      <c r="A21021" t="s">
        <v>61835</v>
      </c>
      <c r="B21021" t="s">
        <v>61759</v>
      </c>
      <c r="C21021" t="s">
        <v>61760</v>
      </c>
      <c r="D21021">
        <v>1</v>
      </c>
      <c r="E21021" t="s">
        <v>13</v>
      </c>
      <c r="F21021" t="s">
        <v>13</v>
      </c>
      <c r="G21021" t="s">
        <v>61832</v>
      </c>
      <c r="H21021" s="3" t="s">
        <v>61833</v>
      </c>
      <c r="I21021" t="s">
        <v>106</v>
      </c>
      <c r="J21021" t="s">
        <v>61836</v>
      </c>
    </row>
    <row r="21022" spans="1:10" ht="16" x14ac:dyDescent="0.2">
      <c r="A21022" t="s">
        <v>61837</v>
      </c>
      <c r="B21022" t="s">
        <v>61838</v>
      </c>
      <c r="C21022" t="s">
        <v>61839</v>
      </c>
      <c r="D21022">
        <v>2</v>
      </c>
      <c r="E21022" t="s">
        <v>13</v>
      </c>
      <c r="F21022" t="s">
        <v>13</v>
      </c>
      <c r="G21022" t="s">
        <v>61840</v>
      </c>
      <c r="H21022" s="3" t="s">
        <v>61841</v>
      </c>
      <c r="I21022" t="s">
        <v>106</v>
      </c>
      <c r="J21022" t="s">
        <v>61842</v>
      </c>
    </row>
    <row r="21023" spans="1:10" ht="16" x14ac:dyDescent="0.2">
      <c r="A21023" t="s">
        <v>61843</v>
      </c>
      <c r="B21023" t="s">
        <v>61844</v>
      </c>
      <c r="C21023" t="s">
        <v>61845</v>
      </c>
      <c r="D21023">
        <v>4</v>
      </c>
      <c r="E21023" t="s">
        <v>13</v>
      </c>
      <c r="F21023" t="s">
        <v>13</v>
      </c>
      <c r="G21023" t="s">
        <v>61840</v>
      </c>
      <c r="H21023" s="3" t="s">
        <v>61841</v>
      </c>
      <c r="I21023" t="s">
        <v>106</v>
      </c>
      <c r="J21023" t="s">
        <v>61846</v>
      </c>
    </row>
    <row r="21024" spans="1:10" ht="16" x14ac:dyDescent="0.2">
      <c r="A21024" t="s">
        <v>61843</v>
      </c>
      <c r="B21024" t="s">
        <v>30606</v>
      </c>
      <c r="C21024" t="s">
        <v>61847</v>
      </c>
      <c r="D21024">
        <v>1</v>
      </c>
      <c r="E21024" t="s">
        <v>13</v>
      </c>
      <c r="F21024" t="s">
        <v>13</v>
      </c>
      <c r="G21024" t="s">
        <v>61840</v>
      </c>
      <c r="H21024" s="3" t="s">
        <v>61841</v>
      </c>
      <c r="I21024" t="s">
        <v>106</v>
      </c>
      <c r="J21024" t="s">
        <v>61846</v>
      </c>
    </row>
    <row r="21025" spans="1:10" ht="16" x14ac:dyDescent="0.2">
      <c r="A21025" t="s">
        <v>61848</v>
      </c>
      <c r="B21025" t="s">
        <v>61849</v>
      </c>
      <c r="C21025" t="s">
        <v>61850</v>
      </c>
      <c r="D21025">
        <v>2</v>
      </c>
      <c r="E21025" t="s">
        <v>13</v>
      </c>
      <c r="F21025" t="s">
        <v>13</v>
      </c>
      <c r="G21025" t="s">
        <v>61840</v>
      </c>
      <c r="H21025" s="3" t="s">
        <v>61841</v>
      </c>
      <c r="I21025" t="s">
        <v>106</v>
      </c>
      <c r="J21025" t="s">
        <v>61851</v>
      </c>
    </row>
    <row r="21026" spans="1:10" ht="16" x14ac:dyDescent="0.2">
      <c r="A21026" t="s">
        <v>61848</v>
      </c>
      <c r="B21026" t="s">
        <v>61852</v>
      </c>
      <c r="C21026" t="s">
        <v>61853</v>
      </c>
      <c r="D21026">
        <v>3</v>
      </c>
      <c r="E21026" t="s">
        <v>13</v>
      </c>
      <c r="F21026" t="s">
        <v>13</v>
      </c>
      <c r="G21026" t="s">
        <v>61840</v>
      </c>
      <c r="H21026" s="3" t="s">
        <v>61841</v>
      </c>
      <c r="I21026" t="s">
        <v>106</v>
      </c>
      <c r="J21026" t="s">
        <v>61851</v>
      </c>
    </row>
    <row r="21027" spans="1:10" ht="16" x14ac:dyDescent="0.2">
      <c r="A21027" t="s">
        <v>61854</v>
      </c>
      <c r="B21027" t="s">
        <v>60666</v>
      </c>
      <c r="C21027" t="s">
        <v>60667</v>
      </c>
      <c r="D21027">
        <v>2</v>
      </c>
      <c r="E21027" t="s">
        <v>13</v>
      </c>
      <c r="F21027" t="s">
        <v>13</v>
      </c>
      <c r="G21027" t="s">
        <v>61840</v>
      </c>
      <c r="H21027" s="3" t="s">
        <v>61855</v>
      </c>
      <c r="I21027" t="s">
        <v>106</v>
      </c>
      <c r="J21027" t="s">
        <v>61856</v>
      </c>
    </row>
    <row r="21028" spans="1:10" ht="16" x14ac:dyDescent="0.2">
      <c r="A21028" t="s">
        <v>61854</v>
      </c>
      <c r="B21028" t="s">
        <v>61857</v>
      </c>
      <c r="C21028" t="s">
        <v>61858</v>
      </c>
      <c r="D21028">
        <v>9</v>
      </c>
      <c r="E21028" t="s">
        <v>13</v>
      </c>
      <c r="F21028" t="s">
        <v>13</v>
      </c>
      <c r="G21028" t="s">
        <v>61840</v>
      </c>
      <c r="H21028" s="3" t="s">
        <v>61859</v>
      </c>
      <c r="I21028" t="s">
        <v>106</v>
      </c>
      <c r="J21028" t="s">
        <v>61856</v>
      </c>
    </row>
    <row r="21029" spans="1:10" ht="16" x14ac:dyDescent="0.2">
      <c r="A21029" t="s">
        <v>61837</v>
      </c>
      <c r="B21029" t="s">
        <v>61844</v>
      </c>
      <c r="C21029" t="s">
        <v>61845</v>
      </c>
      <c r="D21029">
        <v>4</v>
      </c>
      <c r="E21029" t="s">
        <v>13</v>
      </c>
      <c r="F21029" t="s">
        <v>13</v>
      </c>
      <c r="G21029" t="s">
        <v>61840</v>
      </c>
      <c r="H21029" s="3" t="s">
        <v>61841</v>
      </c>
      <c r="I21029" t="s">
        <v>106</v>
      </c>
      <c r="J21029" t="s">
        <v>61842</v>
      </c>
    </row>
    <row r="21030" spans="1:10" ht="16" x14ac:dyDescent="0.2">
      <c r="A21030" t="s">
        <v>61854</v>
      </c>
      <c r="B21030" t="s">
        <v>30606</v>
      </c>
      <c r="C21030" t="s">
        <v>61847</v>
      </c>
      <c r="D21030">
        <v>1</v>
      </c>
      <c r="E21030" t="s">
        <v>13</v>
      </c>
      <c r="F21030" t="s">
        <v>13</v>
      </c>
      <c r="G21030" t="s">
        <v>61840</v>
      </c>
      <c r="H21030" s="3" t="s">
        <v>61855</v>
      </c>
      <c r="I21030" t="s">
        <v>106</v>
      </c>
      <c r="J21030" t="s">
        <v>61856</v>
      </c>
    </row>
    <row r="21031" spans="1:10" ht="16" x14ac:dyDescent="0.2">
      <c r="A21031" t="s">
        <v>61837</v>
      </c>
      <c r="B21031" t="s">
        <v>30606</v>
      </c>
      <c r="C21031" t="s">
        <v>61847</v>
      </c>
      <c r="D21031">
        <v>1</v>
      </c>
      <c r="E21031" t="s">
        <v>13</v>
      </c>
      <c r="F21031" t="s">
        <v>13</v>
      </c>
      <c r="G21031" t="s">
        <v>61840</v>
      </c>
      <c r="H21031" s="3" t="s">
        <v>61841</v>
      </c>
      <c r="I21031" t="s">
        <v>106</v>
      </c>
      <c r="J21031" t="s">
        <v>61842</v>
      </c>
    </row>
    <row r="21032" spans="1:10" ht="16" x14ac:dyDescent="0.2">
      <c r="A21032" t="s">
        <v>61843</v>
      </c>
      <c r="B21032" t="s">
        <v>61860</v>
      </c>
      <c r="C21032" t="s">
        <v>61861</v>
      </c>
      <c r="D21032">
        <v>2</v>
      </c>
      <c r="E21032" t="s">
        <v>13</v>
      </c>
      <c r="F21032" t="s">
        <v>13</v>
      </c>
      <c r="G21032" t="s">
        <v>61840</v>
      </c>
      <c r="H21032" s="3" t="s">
        <v>61841</v>
      </c>
      <c r="I21032" t="s">
        <v>106</v>
      </c>
      <c r="J21032" t="s">
        <v>61846</v>
      </c>
    </row>
    <row r="21033" spans="1:10" ht="16" x14ac:dyDescent="0.2">
      <c r="A21033" t="s">
        <v>61843</v>
      </c>
      <c r="B21033" t="s">
        <v>61862</v>
      </c>
      <c r="C21033" t="s">
        <v>61863</v>
      </c>
      <c r="D21033">
        <v>5</v>
      </c>
      <c r="E21033" t="s">
        <v>13</v>
      </c>
      <c r="F21033" t="s">
        <v>13</v>
      </c>
      <c r="G21033" t="s">
        <v>61840</v>
      </c>
      <c r="H21033" s="3" t="s">
        <v>61841</v>
      </c>
      <c r="I21033" t="s">
        <v>106</v>
      </c>
      <c r="J21033" t="s">
        <v>61846</v>
      </c>
    </row>
    <row r="21034" spans="1:10" ht="16" x14ac:dyDescent="0.2">
      <c r="A21034" t="s">
        <v>61854</v>
      </c>
      <c r="B21034" t="s">
        <v>61864</v>
      </c>
      <c r="C21034" t="s">
        <v>61865</v>
      </c>
      <c r="D21034">
        <v>8</v>
      </c>
      <c r="E21034" t="s">
        <v>13</v>
      </c>
      <c r="F21034" t="s">
        <v>13</v>
      </c>
      <c r="G21034" t="s">
        <v>61840</v>
      </c>
      <c r="H21034" s="3" t="s">
        <v>61866</v>
      </c>
      <c r="I21034" t="s">
        <v>106</v>
      </c>
      <c r="J21034" t="s">
        <v>61856</v>
      </c>
    </row>
    <row r="21035" spans="1:10" ht="16" x14ac:dyDescent="0.2">
      <c r="A21035" t="s">
        <v>61843</v>
      </c>
      <c r="B21035" t="s">
        <v>61867</v>
      </c>
      <c r="C21035" t="s">
        <v>61868</v>
      </c>
      <c r="D21035">
        <v>3</v>
      </c>
      <c r="E21035" t="s">
        <v>13</v>
      </c>
      <c r="F21035" t="s">
        <v>13</v>
      </c>
      <c r="G21035" t="s">
        <v>61840</v>
      </c>
      <c r="H21035" s="3" t="s">
        <v>61841</v>
      </c>
      <c r="I21035" t="s">
        <v>106</v>
      </c>
      <c r="J21035" t="s">
        <v>61846</v>
      </c>
    </row>
    <row r="21036" spans="1:10" ht="16" x14ac:dyDescent="0.2">
      <c r="A21036" t="s">
        <v>61837</v>
      </c>
      <c r="B21036" t="s">
        <v>61867</v>
      </c>
      <c r="C21036" t="s">
        <v>61868</v>
      </c>
      <c r="D21036">
        <v>3</v>
      </c>
      <c r="E21036" t="s">
        <v>13</v>
      </c>
      <c r="F21036" t="s">
        <v>13</v>
      </c>
      <c r="G21036" t="s">
        <v>61840</v>
      </c>
      <c r="H21036" s="3" t="s">
        <v>61841</v>
      </c>
      <c r="I21036" t="s">
        <v>106</v>
      </c>
      <c r="J21036" t="s">
        <v>61842</v>
      </c>
    </row>
    <row r="21037" spans="1:10" ht="16" x14ac:dyDescent="0.2">
      <c r="A21037" t="s">
        <v>61837</v>
      </c>
      <c r="B21037" t="s">
        <v>19815</v>
      </c>
      <c r="C21037" t="s">
        <v>61869</v>
      </c>
      <c r="D21037">
        <v>6</v>
      </c>
      <c r="E21037" t="s">
        <v>13</v>
      </c>
      <c r="F21037" t="s">
        <v>13</v>
      </c>
      <c r="G21037" t="s">
        <v>61840</v>
      </c>
      <c r="H21037" s="3" t="s">
        <v>61841</v>
      </c>
      <c r="I21037" t="s">
        <v>106</v>
      </c>
      <c r="J21037" t="s">
        <v>61842</v>
      </c>
    </row>
    <row r="21038" spans="1:10" ht="16" x14ac:dyDescent="0.2">
      <c r="A21038" t="s">
        <v>61854</v>
      </c>
      <c r="B21038" t="s">
        <v>61844</v>
      </c>
      <c r="C21038" t="s">
        <v>61845</v>
      </c>
      <c r="D21038">
        <v>3</v>
      </c>
      <c r="E21038" t="s">
        <v>13</v>
      </c>
      <c r="F21038" t="s">
        <v>13</v>
      </c>
      <c r="G21038" t="s">
        <v>61840</v>
      </c>
      <c r="H21038" s="3" t="s">
        <v>61855</v>
      </c>
      <c r="I21038" t="s">
        <v>106</v>
      </c>
      <c r="J21038" t="s">
        <v>61856</v>
      </c>
    </row>
    <row r="21039" spans="1:10" ht="16" x14ac:dyDescent="0.2">
      <c r="A21039" t="s">
        <v>61854</v>
      </c>
      <c r="B21039" t="s">
        <v>61870</v>
      </c>
      <c r="C21039" t="s">
        <v>61871</v>
      </c>
      <c r="D21039">
        <v>7</v>
      </c>
      <c r="E21039" t="s">
        <v>13</v>
      </c>
      <c r="F21039" t="s">
        <v>13</v>
      </c>
      <c r="G21039" t="s">
        <v>61840</v>
      </c>
      <c r="H21039" s="3" t="s">
        <v>61855</v>
      </c>
      <c r="I21039" t="s">
        <v>106</v>
      </c>
      <c r="J21039" t="s">
        <v>61856</v>
      </c>
    </row>
    <row r="21040" spans="1:10" ht="16" x14ac:dyDescent="0.2">
      <c r="A21040" t="s">
        <v>61872</v>
      </c>
      <c r="B21040" t="s">
        <v>30606</v>
      </c>
      <c r="C21040" t="s">
        <v>61847</v>
      </c>
      <c r="D21040">
        <v>1</v>
      </c>
      <c r="E21040" t="s">
        <v>13</v>
      </c>
      <c r="F21040" t="s">
        <v>13</v>
      </c>
      <c r="G21040" t="s">
        <v>61840</v>
      </c>
      <c r="H21040" s="3" t="s">
        <v>61841</v>
      </c>
      <c r="I21040" t="s">
        <v>106</v>
      </c>
      <c r="J21040" t="s">
        <v>61873</v>
      </c>
    </row>
    <row r="21041" spans="1:10" ht="16" x14ac:dyDescent="0.2">
      <c r="A21041" t="s">
        <v>61854</v>
      </c>
      <c r="B21041" t="s">
        <v>61874</v>
      </c>
      <c r="C21041" t="s">
        <v>61875</v>
      </c>
      <c r="D21041">
        <v>6</v>
      </c>
      <c r="E21041" t="s">
        <v>13</v>
      </c>
      <c r="F21041" t="s">
        <v>13</v>
      </c>
      <c r="G21041" t="s">
        <v>61840</v>
      </c>
      <c r="H21041" s="3" t="s">
        <v>61859</v>
      </c>
      <c r="I21041" t="s">
        <v>106</v>
      </c>
      <c r="J21041" t="s">
        <v>61856</v>
      </c>
    </row>
    <row r="21042" spans="1:10" ht="16" x14ac:dyDescent="0.2">
      <c r="A21042" t="s">
        <v>61854</v>
      </c>
      <c r="B21042" t="s">
        <v>61876</v>
      </c>
      <c r="C21042" t="s">
        <v>61877</v>
      </c>
      <c r="D21042">
        <v>5</v>
      </c>
      <c r="E21042" t="s">
        <v>13</v>
      </c>
      <c r="F21042" t="s">
        <v>13</v>
      </c>
      <c r="G21042" t="s">
        <v>61840</v>
      </c>
      <c r="H21042" s="3" t="s">
        <v>61855</v>
      </c>
      <c r="I21042" t="s">
        <v>106</v>
      </c>
      <c r="J21042" t="s">
        <v>61856</v>
      </c>
    </row>
    <row r="21043" spans="1:10" ht="16" x14ac:dyDescent="0.2">
      <c r="A21043" t="s">
        <v>61872</v>
      </c>
      <c r="B21043" t="s">
        <v>61862</v>
      </c>
      <c r="C21043" t="s">
        <v>61863</v>
      </c>
      <c r="D21043">
        <v>4</v>
      </c>
      <c r="E21043" t="s">
        <v>13</v>
      </c>
      <c r="F21043" t="s">
        <v>13</v>
      </c>
      <c r="G21043" t="s">
        <v>61840</v>
      </c>
      <c r="H21043" s="3" t="s">
        <v>61841</v>
      </c>
      <c r="I21043" t="s">
        <v>106</v>
      </c>
      <c r="J21043" t="s">
        <v>61873</v>
      </c>
    </row>
    <row r="21044" spans="1:10" ht="16" x14ac:dyDescent="0.2">
      <c r="A21044" t="s">
        <v>61872</v>
      </c>
      <c r="B21044" t="s">
        <v>61878</v>
      </c>
      <c r="C21044" t="s">
        <v>61879</v>
      </c>
      <c r="D21044">
        <v>3</v>
      </c>
      <c r="E21044" t="s">
        <v>13</v>
      </c>
      <c r="F21044" t="s">
        <v>13</v>
      </c>
      <c r="G21044" t="s">
        <v>61840</v>
      </c>
      <c r="H21044" s="3" t="s">
        <v>61841</v>
      </c>
      <c r="I21044" t="s">
        <v>106</v>
      </c>
      <c r="J21044" t="s">
        <v>61873</v>
      </c>
    </row>
    <row r="21045" spans="1:10" ht="16" x14ac:dyDescent="0.2">
      <c r="A21045" t="s">
        <v>61854</v>
      </c>
      <c r="B21045" t="s">
        <v>61867</v>
      </c>
      <c r="C21045" t="s">
        <v>61868</v>
      </c>
      <c r="D21045">
        <v>4</v>
      </c>
      <c r="E21045" t="s">
        <v>13</v>
      </c>
      <c r="F21045" t="s">
        <v>13</v>
      </c>
      <c r="G21045" t="s">
        <v>61840</v>
      </c>
      <c r="H21045" s="3" t="s">
        <v>61855</v>
      </c>
      <c r="I21045" t="s">
        <v>106</v>
      </c>
      <c r="J21045" t="s">
        <v>61856</v>
      </c>
    </row>
    <row r="21046" spans="1:10" ht="16" x14ac:dyDescent="0.2">
      <c r="A21046" t="s">
        <v>61837</v>
      </c>
      <c r="B21046" t="s">
        <v>61874</v>
      </c>
      <c r="C21046" t="s">
        <v>61875</v>
      </c>
      <c r="D21046">
        <v>5</v>
      </c>
      <c r="E21046" t="s">
        <v>13</v>
      </c>
      <c r="F21046" t="s">
        <v>13</v>
      </c>
      <c r="G21046" t="s">
        <v>61840</v>
      </c>
      <c r="H21046" s="3" t="s">
        <v>61841</v>
      </c>
      <c r="I21046" t="s">
        <v>106</v>
      </c>
      <c r="J21046" t="s">
        <v>61842</v>
      </c>
    </row>
    <row r="21047" spans="1:10" ht="16" x14ac:dyDescent="0.2">
      <c r="A21047" t="s">
        <v>61872</v>
      </c>
      <c r="B21047" t="s">
        <v>61880</v>
      </c>
      <c r="C21047" t="s">
        <v>61881</v>
      </c>
      <c r="D21047">
        <v>2</v>
      </c>
      <c r="E21047" t="s">
        <v>13</v>
      </c>
      <c r="F21047" t="s">
        <v>13</v>
      </c>
      <c r="G21047" t="s">
        <v>61840</v>
      </c>
      <c r="H21047" s="3" t="s">
        <v>61841</v>
      </c>
      <c r="I21047" t="s">
        <v>106</v>
      </c>
      <c r="J21047" t="s">
        <v>61873</v>
      </c>
    </row>
    <row r="21048" spans="1:10" ht="16" x14ac:dyDescent="0.2">
      <c r="A21048" t="s">
        <v>61882</v>
      </c>
      <c r="B21048" t="s">
        <v>61883</v>
      </c>
      <c r="C21048" t="s">
        <v>61884</v>
      </c>
      <c r="D21048">
        <v>4</v>
      </c>
      <c r="E21048" t="s">
        <v>1045</v>
      </c>
      <c r="F21048" t="s">
        <v>13</v>
      </c>
      <c r="G21048" t="s">
        <v>61885</v>
      </c>
      <c r="H21048" s="3" t="s">
        <v>61886</v>
      </c>
      <c r="I21048" t="s">
        <v>106</v>
      </c>
      <c r="J21048" t="s">
        <v>61887</v>
      </c>
    </row>
    <row r="21049" spans="1:10" ht="16" x14ac:dyDescent="0.2">
      <c r="A21049" t="s">
        <v>61888</v>
      </c>
      <c r="B21049" t="s">
        <v>35222</v>
      </c>
      <c r="C21049" t="s">
        <v>35223</v>
      </c>
      <c r="D21049">
        <v>1</v>
      </c>
      <c r="E21049" t="s">
        <v>1045</v>
      </c>
      <c r="F21049" t="s">
        <v>13</v>
      </c>
      <c r="G21049" t="s">
        <v>61885</v>
      </c>
      <c r="H21049" s="3" t="s">
        <v>61889</v>
      </c>
      <c r="I21049" t="s">
        <v>106</v>
      </c>
      <c r="J21049" t="s">
        <v>61890</v>
      </c>
    </row>
    <row r="21050" spans="1:10" ht="16" x14ac:dyDescent="0.2">
      <c r="A21050" t="s">
        <v>61891</v>
      </c>
      <c r="B21050" t="s">
        <v>61892</v>
      </c>
      <c r="C21050" t="s">
        <v>61893</v>
      </c>
      <c r="D21050">
        <v>4</v>
      </c>
      <c r="E21050" t="s">
        <v>1045</v>
      </c>
      <c r="F21050" t="s">
        <v>13</v>
      </c>
      <c r="G21050" t="s">
        <v>61885</v>
      </c>
      <c r="H21050" s="3" t="s">
        <v>61886</v>
      </c>
      <c r="I21050" t="s">
        <v>106</v>
      </c>
      <c r="J21050" t="s">
        <v>61894</v>
      </c>
    </row>
    <row r="21051" spans="1:10" ht="16" x14ac:dyDescent="0.2">
      <c r="A21051" t="s">
        <v>61895</v>
      </c>
      <c r="B21051" t="s">
        <v>35222</v>
      </c>
      <c r="C21051" t="s">
        <v>35223</v>
      </c>
      <c r="D21051">
        <v>1</v>
      </c>
      <c r="E21051" t="s">
        <v>1045</v>
      </c>
      <c r="F21051" t="s">
        <v>13</v>
      </c>
      <c r="G21051" t="s">
        <v>61885</v>
      </c>
      <c r="H21051" s="3" t="s">
        <v>61896</v>
      </c>
      <c r="I21051" t="s">
        <v>106</v>
      </c>
      <c r="J21051" t="s">
        <v>61897</v>
      </c>
    </row>
    <row r="21052" spans="1:10" ht="32" x14ac:dyDescent="0.2">
      <c r="A21052" t="s">
        <v>61898</v>
      </c>
      <c r="B21052" t="s">
        <v>61899</v>
      </c>
      <c r="C21052" t="s">
        <v>61900</v>
      </c>
      <c r="D21052">
        <v>1</v>
      </c>
      <c r="E21052" t="s">
        <v>1045</v>
      </c>
      <c r="F21052" t="s">
        <v>13</v>
      </c>
      <c r="G21052" t="s">
        <v>61885</v>
      </c>
      <c r="H21052" s="3" t="s">
        <v>61901</v>
      </c>
      <c r="I21052" t="s">
        <v>106</v>
      </c>
      <c r="J21052" t="s">
        <v>61902</v>
      </c>
    </row>
    <row r="21053" spans="1:10" ht="16" x14ac:dyDescent="0.2">
      <c r="A21053" t="s">
        <v>61882</v>
      </c>
      <c r="B21053" t="s">
        <v>61903</v>
      </c>
      <c r="C21053" t="s">
        <v>61904</v>
      </c>
      <c r="D21053">
        <v>2</v>
      </c>
      <c r="E21053" t="s">
        <v>1045</v>
      </c>
      <c r="F21053" t="s">
        <v>13</v>
      </c>
      <c r="G21053" t="s">
        <v>61885</v>
      </c>
      <c r="H21053" s="3" t="s">
        <v>61886</v>
      </c>
      <c r="I21053" t="s">
        <v>106</v>
      </c>
      <c r="J21053" t="s">
        <v>61887</v>
      </c>
    </row>
    <row r="21054" spans="1:10" ht="16" x14ac:dyDescent="0.2">
      <c r="A21054" t="s">
        <v>61905</v>
      </c>
      <c r="B21054" t="s">
        <v>61906</v>
      </c>
      <c r="C21054" t="s">
        <v>61907</v>
      </c>
      <c r="D21054">
        <v>2</v>
      </c>
      <c r="E21054" t="s">
        <v>1045</v>
      </c>
      <c r="F21054" t="s">
        <v>13</v>
      </c>
      <c r="G21054" t="s">
        <v>61885</v>
      </c>
      <c r="H21054" s="3" t="s">
        <v>61886</v>
      </c>
      <c r="I21054" t="s">
        <v>106</v>
      </c>
      <c r="J21054" t="s">
        <v>61908</v>
      </c>
    </row>
    <row r="21055" spans="1:10" ht="16" x14ac:dyDescent="0.2">
      <c r="A21055" t="s">
        <v>1277</v>
      </c>
      <c r="B21055" t="s">
        <v>61906</v>
      </c>
      <c r="C21055" t="s">
        <v>61907</v>
      </c>
      <c r="D21055">
        <v>4</v>
      </c>
      <c r="E21055" t="s">
        <v>1045</v>
      </c>
      <c r="F21055" t="s">
        <v>13</v>
      </c>
      <c r="G21055" t="s">
        <v>61885</v>
      </c>
      <c r="H21055" s="3" t="s">
        <v>61886</v>
      </c>
      <c r="I21055" t="s">
        <v>106</v>
      </c>
      <c r="J21055" t="s">
        <v>1283</v>
      </c>
    </row>
    <row r="21056" spans="1:10" ht="16" x14ac:dyDescent="0.2">
      <c r="A21056" t="s">
        <v>61905</v>
      </c>
      <c r="B21056" t="s">
        <v>61909</v>
      </c>
      <c r="C21056" t="s">
        <v>61910</v>
      </c>
      <c r="D21056">
        <v>3</v>
      </c>
      <c r="E21056" t="s">
        <v>1045</v>
      </c>
      <c r="F21056" t="s">
        <v>13</v>
      </c>
      <c r="G21056" t="s">
        <v>61885</v>
      </c>
      <c r="H21056" s="3" t="s">
        <v>61886</v>
      </c>
      <c r="I21056" t="s">
        <v>106</v>
      </c>
      <c r="J21056" t="s">
        <v>61908</v>
      </c>
    </row>
    <row r="21057" spans="1:10" ht="16" x14ac:dyDescent="0.2">
      <c r="A21057" t="s">
        <v>61898</v>
      </c>
      <c r="B21057" t="s">
        <v>61883</v>
      </c>
      <c r="C21057" t="s">
        <v>61884</v>
      </c>
      <c r="D21057">
        <v>4</v>
      </c>
      <c r="E21057" t="s">
        <v>1045</v>
      </c>
      <c r="F21057" t="s">
        <v>13</v>
      </c>
      <c r="G21057" t="s">
        <v>61885</v>
      </c>
      <c r="H21057" s="3" t="s">
        <v>61886</v>
      </c>
      <c r="I21057" t="s">
        <v>106</v>
      </c>
      <c r="J21057" t="s">
        <v>61902</v>
      </c>
    </row>
    <row r="21058" spans="1:10" ht="16" x14ac:dyDescent="0.2">
      <c r="A21058" t="s">
        <v>61911</v>
      </c>
      <c r="B21058" t="s">
        <v>61912</v>
      </c>
      <c r="C21058" t="s">
        <v>61913</v>
      </c>
      <c r="D21058">
        <v>1</v>
      </c>
      <c r="E21058" t="s">
        <v>1045</v>
      </c>
      <c r="F21058" t="s">
        <v>13</v>
      </c>
      <c r="G21058" t="s">
        <v>61885</v>
      </c>
      <c r="H21058" s="3" t="s">
        <v>61914</v>
      </c>
      <c r="I21058" t="s">
        <v>106</v>
      </c>
      <c r="J21058" t="s">
        <v>61915</v>
      </c>
    </row>
    <row r="21059" spans="1:10" ht="16" x14ac:dyDescent="0.2">
      <c r="A21059" t="s">
        <v>1277</v>
      </c>
      <c r="B21059" t="s">
        <v>33448</v>
      </c>
      <c r="C21059" t="s">
        <v>33449</v>
      </c>
      <c r="D21059">
        <v>3</v>
      </c>
      <c r="E21059" t="s">
        <v>1045</v>
      </c>
      <c r="F21059" t="s">
        <v>13</v>
      </c>
      <c r="G21059" t="s">
        <v>61885</v>
      </c>
      <c r="H21059" s="3" t="s">
        <v>61886</v>
      </c>
      <c r="I21059" t="s">
        <v>106</v>
      </c>
      <c r="J21059" t="s">
        <v>1283</v>
      </c>
    </row>
    <row r="21060" spans="1:10" ht="32" x14ac:dyDescent="0.2">
      <c r="A21060" t="s">
        <v>61905</v>
      </c>
      <c r="B21060" t="s">
        <v>61916</v>
      </c>
      <c r="C21060" t="s">
        <v>61917</v>
      </c>
      <c r="D21060">
        <v>4</v>
      </c>
      <c r="E21060" t="s">
        <v>1045</v>
      </c>
      <c r="F21060" t="s">
        <v>13</v>
      </c>
      <c r="G21060" t="s">
        <v>61885</v>
      </c>
      <c r="H21060" s="3" t="s">
        <v>61918</v>
      </c>
      <c r="I21060" t="s">
        <v>106</v>
      </c>
      <c r="J21060" t="s">
        <v>61908</v>
      </c>
    </row>
    <row r="21061" spans="1:10" ht="16" x14ac:dyDescent="0.2">
      <c r="A21061" t="s">
        <v>1277</v>
      </c>
      <c r="B21061" t="s">
        <v>61919</v>
      </c>
      <c r="C21061" t="s">
        <v>61920</v>
      </c>
      <c r="D21061">
        <v>2</v>
      </c>
      <c r="E21061" t="s">
        <v>1045</v>
      </c>
      <c r="F21061" t="s">
        <v>13</v>
      </c>
      <c r="G21061" t="s">
        <v>61885</v>
      </c>
      <c r="H21061" s="3" t="s">
        <v>61886</v>
      </c>
      <c r="I21061" t="s">
        <v>106</v>
      </c>
      <c r="J21061" t="s">
        <v>1283</v>
      </c>
    </row>
    <row r="21062" spans="1:10" ht="16" x14ac:dyDescent="0.2">
      <c r="A21062" t="s">
        <v>59711</v>
      </c>
      <c r="B21062" t="s">
        <v>61921</v>
      </c>
      <c r="C21062" t="s">
        <v>61922</v>
      </c>
      <c r="D21062">
        <v>4</v>
      </c>
      <c r="E21062" t="s">
        <v>1045</v>
      </c>
      <c r="F21062" t="s">
        <v>13</v>
      </c>
      <c r="G21062" t="s">
        <v>61885</v>
      </c>
      <c r="H21062" s="3" t="s">
        <v>61923</v>
      </c>
      <c r="I21062" t="s">
        <v>106</v>
      </c>
      <c r="J21062" t="s">
        <v>59714</v>
      </c>
    </row>
    <row r="21063" spans="1:10" ht="16" x14ac:dyDescent="0.2">
      <c r="A21063" t="s">
        <v>61924</v>
      </c>
      <c r="B21063" t="s">
        <v>61925</v>
      </c>
      <c r="C21063" t="s">
        <v>61926</v>
      </c>
      <c r="D21063">
        <v>2</v>
      </c>
      <c r="E21063" t="s">
        <v>1045</v>
      </c>
      <c r="F21063" t="s">
        <v>13</v>
      </c>
      <c r="G21063" t="s">
        <v>61885</v>
      </c>
      <c r="H21063" s="3" t="s">
        <v>61923</v>
      </c>
      <c r="I21063" t="s">
        <v>106</v>
      </c>
      <c r="J21063" t="s">
        <v>61927</v>
      </c>
    </row>
    <row r="21064" spans="1:10" ht="16" x14ac:dyDescent="0.2">
      <c r="A21064" t="s">
        <v>1277</v>
      </c>
      <c r="B21064" t="s">
        <v>61928</v>
      </c>
      <c r="C21064" t="s">
        <v>61929</v>
      </c>
      <c r="D21064">
        <v>1</v>
      </c>
      <c r="E21064" t="s">
        <v>1045</v>
      </c>
      <c r="F21064" t="s">
        <v>13</v>
      </c>
      <c r="G21064" t="s">
        <v>61885</v>
      </c>
      <c r="H21064" s="3" t="s">
        <v>61886</v>
      </c>
      <c r="I21064" t="s">
        <v>106</v>
      </c>
      <c r="J21064" t="s">
        <v>1283</v>
      </c>
    </row>
    <row r="21065" spans="1:10" ht="32" x14ac:dyDescent="0.2">
      <c r="A21065" t="s">
        <v>61905</v>
      </c>
      <c r="B21065" t="s">
        <v>61930</v>
      </c>
      <c r="C21065" t="s">
        <v>61931</v>
      </c>
      <c r="D21065">
        <v>5</v>
      </c>
      <c r="E21065" t="s">
        <v>1045</v>
      </c>
      <c r="F21065" t="s">
        <v>13</v>
      </c>
      <c r="G21065" t="s">
        <v>61885</v>
      </c>
      <c r="H21065" s="3" t="s">
        <v>61918</v>
      </c>
      <c r="I21065" t="s">
        <v>106</v>
      </c>
      <c r="J21065" t="s">
        <v>61908</v>
      </c>
    </row>
    <row r="21066" spans="1:10" ht="16" x14ac:dyDescent="0.2">
      <c r="A21066" t="s">
        <v>61932</v>
      </c>
      <c r="B21066" t="s">
        <v>61933</v>
      </c>
      <c r="C21066" t="s">
        <v>61934</v>
      </c>
      <c r="D21066">
        <v>3</v>
      </c>
      <c r="E21066" t="s">
        <v>1045</v>
      </c>
      <c r="F21066" t="s">
        <v>13</v>
      </c>
      <c r="G21066" t="s">
        <v>61885</v>
      </c>
      <c r="H21066" s="3" t="s">
        <v>61886</v>
      </c>
      <c r="I21066" t="s">
        <v>106</v>
      </c>
      <c r="J21066" t="s">
        <v>61935</v>
      </c>
    </row>
    <row r="21067" spans="1:10" ht="16" x14ac:dyDescent="0.2">
      <c r="A21067" t="s">
        <v>61936</v>
      </c>
      <c r="B21067" t="s">
        <v>61937</v>
      </c>
      <c r="C21067" t="s">
        <v>61938</v>
      </c>
      <c r="D21067">
        <v>1</v>
      </c>
      <c r="E21067" t="s">
        <v>1045</v>
      </c>
      <c r="F21067" t="s">
        <v>13</v>
      </c>
      <c r="G21067" t="s">
        <v>61885</v>
      </c>
      <c r="H21067" s="3" t="s">
        <v>61939</v>
      </c>
      <c r="I21067" t="s">
        <v>106</v>
      </c>
      <c r="J21067" t="s">
        <v>61940</v>
      </c>
    </row>
    <row r="21068" spans="1:10" ht="16" x14ac:dyDescent="0.2">
      <c r="A21068" t="s">
        <v>61468</v>
      </c>
      <c r="B21068" t="s">
        <v>61941</v>
      </c>
      <c r="C21068" t="s">
        <v>32920</v>
      </c>
      <c r="D21068">
        <v>2</v>
      </c>
      <c r="E21068" t="s">
        <v>1045</v>
      </c>
      <c r="F21068" t="s">
        <v>13</v>
      </c>
      <c r="G21068" t="s">
        <v>61885</v>
      </c>
      <c r="H21068" s="3" t="s">
        <v>61886</v>
      </c>
      <c r="I21068" t="s">
        <v>106</v>
      </c>
      <c r="J21068" t="s">
        <v>61472</v>
      </c>
    </row>
    <row r="21069" spans="1:10" ht="16" x14ac:dyDescent="0.2">
      <c r="A21069" t="s">
        <v>61468</v>
      </c>
      <c r="B21069" t="s">
        <v>61452</v>
      </c>
      <c r="C21069" t="s">
        <v>61453</v>
      </c>
      <c r="D21069">
        <v>1</v>
      </c>
      <c r="E21069" t="s">
        <v>1045</v>
      </c>
      <c r="F21069" t="s">
        <v>13</v>
      </c>
      <c r="G21069" t="s">
        <v>61885</v>
      </c>
      <c r="H21069" s="3" t="s">
        <v>61886</v>
      </c>
      <c r="I21069" t="s">
        <v>106</v>
      </c>
      <c r="J21069" t="s">
        <v>61472</v>
      </c>
    </row>
    <row r="21070" spans="1:10" ht="16" x14ac:dyDescent="0.2">
      <c r="A21070" t="s">
        <v>61932</v>
      </c>
      <c r="B21070" t="s">
        <v>61942</v>
      </c>
      <c r="C21070" t="s">
        <v>61943</v>
      </c>
      <c r="D21070">
        <v>1</v>
      </c>
      <c r="E21070" t="s">
        <v>1045</v>
      </c>
      <c r="F21070" t="s">
        <v>13</v>
      </c>
      <c r="G21070" t="s">
        <v>61885</v>
      </c>
      <c r="H21070" s="3" t="s">
        <v>61886</v>
      </c>
      <c r="I21070" t="s">
        <v>106</v>
      </c>
      <c r="J21070" t="s">
        <v>61935</v>
      </c>
    </row>
    <row r="21071" spans="1:10" ht="16" x14ac:dyDescent="0.2">
      <c r="A21071" t="s">
        <v>61882</v>
      </c>
      <c r="B21071" t="s">
        <v>61944</v>
      </c>
      <c r="C21071" t="s">
        <v>61945</v>
      </c>
      <c r="D21071">
        <v>3</v>
      </c>
      <c r="E21071" t="s">
        <v>1045</v>
      </c>
      <c r="F21071" t="s">
        <v>13</v>
      </c>
      <c r="G21071" t="s">
        <v>61885</v>
      </c>
      <c r="H21071" s="3" t="s">
        <v>61886</v>
      </c>
      <c r="I21071" t="s">
        <v>106</v>
      </c>
      <c r="J21071" t="s">
        <v>61887</v>
      </c>
    </row>
    <row r="21072" spans="1:10" ht="16" x14ac:dyDescent="0.2">
      <c r="A21072" t="s">
        <v>61891</v>
      </c>
      <c r="B21072" t="s">
        <v>61946</v>
      </c>
      <c r="C21072" t="s">
        <v>61947</v>
      </c>
      <c r="D21072">
        <v>3</v>
      </c>
      <c r="E21072" t="s">
        <v>1045</v>
      </c>
      <c r="F21072" t="s">
        <v>13</v>
      </c>
      <c r="G21072" t="s">
        <v>61885</v>
      </c>
      <c r="H21072" s="3" t="s">
        <v>61886</v>
      </c>
      <c r="I21072" t="s">
        <v>106</v>
      </c>
      <c r="J21072" t="s">
        <v>61894</v>
      </c>
    </row>
    <row r="21073" spans="1:10" ht="16" x14ac:dyDescent="0.2">
      <c r="A21073" t="s">
        <v>6225</v>
      </c>
      <c r="B21073" t="s">
        <v>61948</v>
      </c>
      <c r="C21073" t="s">
        <v>61949</v>
      </c>
      <c r="D21073">
        <v>1</v>
      </c>
      <c r="E21073" t="s">
        <v>1045</v>
      </c>
      <c r="F21073" t="s">
        <v>13</v>
      </c>
      <c r="G21073" t="s">
        <v>61885</v>
      </c>
      <c r="H21073" s="3" t="s">
        <v>61886</v>
      </c>
      <c r="I21073" t="s">
        <v>106</v>
      </c>
      <c r="J21073" t="s">
        <v>6228</v>
      </c>
    </row>
    <row r="21074" spans="1:10" ht="16" x14ac:dyDescent="0.2">
      <c r="A21074" t="s">
        <v>6225</v>
      </c>
      <c r="B21074" t="s">
        <v>33448</v>
      </c>
      <c r="C21074" t="s">
        <v>33449</v>
      </c>
      <c r="D21074">
        <v>3</v>
      </c>
      <c r="E21074" t="s">
        <v>1045</v>
      </c>
      <c r="F21074" t="s">
        <v>13</v>
      </c>
      <c r="G21074" t="s">
        <v>61885</v>
      </c>
      <c r="H21074" s="3" t="s">
        <v>61886</v>
      </c>
      <c r="I21074" t="s">
        <v>106</v>
      </c>
      <c r="J21074" t="s">
        <v>6228</v>
      </c>
    </row>
    <row r="21075" spans="1:10" ht="16" x14ac:dyDescent="0.2">
      <c r="A21075" t="s">
        <v>61911</v>
      </c>
      <c r="B21075" t="s">
        <v>61919</v>
      </c>
      <c r="C21075" t="s">
        <v>61920</v>
      </c>
      <c r="D21075">
        <v>3</v>
      </c>
      <c r="E21075" t="s">
        <v>1045</v>
      </c>
      <c r="F21075" t="s">
        <v>13</v>
      </c>
      <c r="G21075" t="s">
        <v>61885</v>
      </c>
      <c r="H21075" s="3" t="s">
        <v>61886</v>
      </c>
      <c r="I21075" t="s">
        <v>106</v>
      </c>
      <c r="J21075" t="s">
        <v>61915</v>
      </c>
    </row>
    <row r="21076" spans="1:10" ht="16" x14ac:dyDescent="0.2">
      <c r="A21076" t="s">
        <v>32918</v>
      </c>
      <c r="B21076" t="s">
        <v>61950</v>
      </c>
      <c r="C21076" t="s">
        <v>61951</v>
      </c>
      <c r="D21076">
        <v>1</v>
      </c>
      <c r="E21076" t="s">
        <v>1045</v>
      </c>
      <c r="F21076" t="s">
        <v>13</v>
      </c>
      <c r="G21076" t="s">
        <v>61885</v>
      </c>
      <c r="H21076" s="3" t="s">
        <v>61886</v>
      </c>
      <c r="I21076" t="s">
        <v>106</v>
      </c>
      <c r="J21076" t="s">
        <v>32921</v>
      </c>
    </row>
    <row r="21077" spans="1:10" ht="16" x14ac:dyDescent="0.2">
      <c r="A21077" t="s">
        <v>61952</v>
      </c>
      <c r="B21077" t="s">
        <v>61953</v>
      </c>
      <c r="C21077" t="s">
        <v>61954</v>
      </c>
      <c r="D21077">
        <v>1</v>
      </c>
      <c r="E21077" t="s">
        <v>1045</v>
      </c>
      <c r="F21077" t="s">
        <v>13</v>
      </c>
      <c r="G21077" t="s">
        <v>61885</v>
      </c>
      <c r="H21077" s="3" t="s">
        <v>61886</v>
      </c>
      <c r="I21077" t="s">
        <v>106</v>
      </c>
      <c r="J21077" t="s">
        <v>61955</v>
      </c>
    </row>
    <row r="21078" spans="1:10" ht="16" x14ac:dyDescent="0.2">
      <c r="A21078" t="s">
        <v>61468</v>
      </c>
      <c r="B21078" t="s">
        <v>61956</v>
      </c>
      <c r="C21078" t="s">
        <v>61957</v>
      </c>
      <c r="D21078">
        <v>4</v>
      </c>
      <c r="E21078" t="s">
        <v>1045</v>
      </c>
      <c r="F21078" t="s">
        <v>13</v>
      </c>
      <c r="G21078" t="s">
        <v>61885</v>
      </c>
      <c r="H21078" s="3" t="s">
        <v>61886</v>
      </c>
      <c r="I21078" t="s">
        <v>106</v>
      </c>
      <c r="J21078" t="s">
        <v>61472</v>
      </c>
    </row>
    <row r="21079" spans="1:10" ht="16" x14ac:dyDescent="0.2">
      <c r="A21079" t="s">
        <v>61468</v>
      </c>
      <c r="B21079" t="s">
        <v>61906</v>
      </c>
      <c r="C21079" t="s">
        <v>61907</v>
      </c>
      <c r="D21079">
        <v>3</v>
      </c>
      <c r="E21079" t="s">
        <v>1045</v>
      </c>
      <c r="F21079" t="s">
        <v>13</v>
      </c>
      <c r="G21079" t="s">
        <v>61885</v>
      </c>
      <c r="H21079" s="3" t="s">
        <v>61886</v>
      </c>
      <c r="I21079" t="s">
        <v>106</v>
      </c>
      <c r="J21079" t="s">
        <v>61472</v>
      </c>
    </row>
    <row r="21080" spans="1:10" ht="16" x14ac:dyDescent="0.2">
      <c r="A21080" t="s">
        <v>61891</v>
      </c>
      <c r="B21080" t="s">
        <v>61958</v>
      </c>
      <c r="C21080" t="s">
        <v>61959</v>
      </c>
      <c r="D21080">
        <v>1</v>
      </c>
      <c r="E21080" t="s">
        <v>1045</v>
      </c>
      <c r="F21080" t="s">
        <v>13</v>
      </c>
      <c r="G21080" t="s">
        <v>61885</v>
      </c>
      <c r="H21080" s="3" t="s">
        <v>61886</v>
      </c>
      <c r="I21080" t="s">
        <v>106</v>
      </c>
      <c r="J21080" t="s">
        <v>61894</v>
      </c>
    </row>
    <row r="21081" spans="1:10" ht="16" x14ac:dyDescent="0.2">
      <c r="A21081" t="s">
        <v>61952</v>
      </c>
      <c r="B21081" t="s">
        <v>61960</v>
      </c>
      <c r="C21081" t="s">
        <v>61961</v>
      </c>
      <c r="D21081">
        <v>2</v>
      </c>
      <c r="E21081" t="s">
        <v>1045</v>
      </c>
      <c r="F21081" t="s">
        <v>13</v>
      </c>
      <c r="G21081" t="s">
        <v>61885</v>
      </c>
      <c r="H21081" s="3" t="s">
        <v>61886</v>
      </c>
      <c r="I21081" t="s">
        <v>106</v>
      </c>
      <c r="J21081" t="s">
        <v>61955</v>
      </c>
    </row>
    <row r="21082" spans="1:10" ht="16" x14ac:dyDescent="0.2">
      <c r="A21082" t="s">
        <v>61952</v>
      </c>
      <c r="B21082" t="s">
        <v>61962</v>
      </c>
      <c r="C21082" t="s">
        <v>61963</v>
      </c>
      <c r="D21082">
        <v>3</v>
      </c>
      <c r="E21082" t="s">
        <v>1045</v>
      </c>
      <c r="F21082" t="s">
        <v>13</v>
      </c>
      <c r="G21082" t="s">
        <v>61885</v>
      </c>
      <c r="H21082" s="3" t="s">
        <v>61886</v>
      </c>
      <c r="I21082" t="s">
        <v>106</v>
      </c>
      <c r="J21082" t="s">
        <v>61955</v>
      </c>
    </row>
    <row r="21083" spans="1:10" ht="16" x14ac:dyDescent="0.2">
      <c r="A21083" t="s">
        <v>61911</v>
      </c>
      <c r="B21083" t="s">
        <v>61944</v>
      </c>
      <c r="C21083" t="s">
        <v>61945</v>
      </c>
      <c r="D21083">
        <v>5</v>
      </c>
      <c r="E21083" t="s">
        <v>1045</v>
      </c>
      <c r="F21083" t="s">
        <v>13</v>
      </c>
      <c r="G21083" t="s">
        <v>61885</v>
      </c>
      <c r="H21083" s="3" t="s">
        <v>61886</v>
      </c>
      <c r="I21083" t="s">
        <v>106</v>
      </c>
      <c r="J21083" t="s">
        <v>61915</v>
      </c>
    </row>
    <row r="21084" spans="1:10" ht="16" x14ac:dyDescent="0.2">
      <c r="A21084" t="s">
        <v>61936</v>
      </c>
      <c r="B21084" t="s">
        <v>61964</v>
      </c>
      <c r="C21084" t="s">
        <v>61965</v>
      </c>
      <c r="D21084">
        <v>3</v>
      </c>
      <c r="E21084" t="s">
        <v>1045</v>
      </c>
      <c r="F21084" t="s">
        <v>13</v>
      </c>
      <c r="G21084" t="s">
        <v>61885</v>
      </c>
      <c r="H21084" s="3" t="s">
        <v>61939</v>
      </c>
      <c r="I21084" t="s">
        <v>106</v>
      </c>
      <c r="J21084" t="s">
        <v>61940</v>
      </c>
    </row>
    <row r="21085" spans="1:10" ht="16" x14ac:dyDescent="0.2">
      <c r="A21085" t="s">
        <v>61895</v>
      </c>
      <c r="B21085" t="s">
        <v>35214</v>
      </c>
      <c r="C21085" t="s">
        <v>35215</v>
      </c>
      <c r="D21085">
        <v>2</v>
      </c>
      <c r="E21085" t="s">
        <v>1045</v>
      </c>
      <c r="F21085" t="s">
        <v>13</v>
      </c>
      <c r="G21085" t="s">
        <v>61885</v>
      </c>
      <c r="H21085" s="3" t="s">
        <v>61896</v>
      </c>
      <c r="I21085" t="s">
        <v>106</v>
      </c>
      <c r="J21085" t="s">
        <v>61897</v>
      </c>
    </row>
    <row r="21086" spans="1:10" ht="16" x14ac:dyDescent="0.2">
      <c r="A21086" t="s">
        <v>61952</v>
      </c>
      <c r="B21086" t="s">
        <v>35226</v>
      </c>
      <c r="C21086" t="s">
        <v>35227</v>
      </c>
      <c r="D21086">
        <v>4</v>
      </c>
      <c r="E21086" t="s">
        <v>1045</v>
      </c>
      <c r="F21086" t="s">
        <v>13</v>
      </c>
      <c r="G21086" t="s">
        <v>61885</v>
      </c>
      <c r="H21086" s="3" t="s">
        <v>61886</v>
      </c>
      <c r="I21086" t="s">
        <v>106</v>
      </c>
      <c r="J21086" t="s">
        <v>61955</v>
      </c>
    </row>
    <row r="21087" spans="1:10" ht="16" x14ac:dyDescent="0.2">
      <c r="A21087" t="s">
        <v>60349</v>
      </c>
      <c r="B21087" t="s">
        <v>61966</v>
      </c>
      <c r="C21087" t="s">
        <v>61967</v>
      </c>
      <c r="D21087">
        <v>4</v>
      </c>
      <c r="E21087" t="s">
        <v>1045</v>
      </c>
      <c r="F21087" t="s">
        <v>13</v>
      </c>
      <c r="G21087" t="s">
        <v>61885</v>
      </c>
      <c r="H21087" s="3" t="s">
        <v>61886</v>
      </c>
      <c r="I21087" t="s">
        <v>106</v>
      </c>
      <c r="J21087" t="s">
        <v>60354</v>
      </c>
    </row>
    <row r="21088" spans="1:10" ht="16" x14ac:dyDescent="0.2">
      <c r="A21088" t="s">
        <v>60349</v>
      </c>
      <c r="B21088" t="s">
        <v>61964</v>
      </c>
      <c r="C21088" t="s">
        <v>61965</v>
      </c>
      <c r="D21088">
        <v>3</v>
      </c>
      <c r="E21088" t="s">
        <v>1045</v>
      </c>
      <c r="F21088" t="s">
        <v>13</v>
      </c>
      <c r="G21088" t="s">
        <v>61885</v>
      </c>
      <c r="H21088" s="3" t="s">
        <v>61886</v>
      </c>
      <c r="I21088" t="s">
        <v>106</v>
      </c>
      <c r="J21088" t="s">
        <v>60354</v>
      </c>
    </row>
    <row r="21089" spans="1:10" ht="16" x14ac:dyDescent="0.2">
      <c r="A21089" t="s">
        <v>61932</v>
      </c>
      <c r="B21089" t="s">
        <v>32919</v>
      </c>
      <c r="C21089" t="s">
        <v>32920</v>
      </c>
      <c r="D21089">
        <v>2</v>
      </c>
      <c r="E21089" t="s">
        <v>1045</v>
      </c>
      <c r="F21089" t="s">
        <v>13</v>
      </c>
      <c r="G21089" t="s">
        <v>61885</v>
      </c>
      <c r="H21089" s="3" t="s">
        <v>61886</v>
      </c>
      <c r="I21089" t="s">
        <v>106</v>
      </c>
      <c r="J21089" t="s">
        <v>61935</v>
      </c>
    </row>
    <row r="21090" spans="1:10" ht="16" x14ac:dyDescent="0.2">
      <c r="A21090" t="s">
        <v>60349</v>
      </c>
      <c r="B21090" t="s">
        <v>61946</v>
      </c>
      <c r="C21090" t="s">
        <v>61947</v>
      </c>
      <c r="D21090">
        <v>2</v>
      </c>
      <c r="E21090" t="s">
        <v>1045</v>
      </c>
      <c r="F21090" t="s">
        <v>13</v>
      </c>
      <c r="G21090" t="s">
        <v>61885</v>
      </c>
      <c r="H21090" s="3" t="s">
        <v>61886</v>
      </c>
      <c r="I21090" t="s">
        <v>106</v>
      </c>
      <c r="J21090" t="s">
        <v>60354</v>
      </c>
    </row>
    <row r="21091" spans="1:10" ht="16" x14ac:dyDescent="0.2">
      <c r="A21091" t="s">
        <v>60349</v>
      </c>
      <c r="B21091" t="s">
        <v>61968</v>
      </c>
      <c r="C21091" t="s">
        <v>61969</v>
      </c>
      <c r="D21091">
        <v>1</v>
      </c>
      <c r="E21091" t="s">
        <v>1045</v>
      </c>
      <c r="F21091" t="s">
        <v>13</v>
      </c>
      <c r="G21091" t="s">
        <v>61885</v>
      </c>
      <c r="H21091" s="3" t="s">
        <v>61886</v>
      </c>
      <c r="I21091" t="s">
        <v>106</v>
      </c>
      <c r="J21091" t="s">
        <v>60354</v>
      </c>
    </row>
    <row r="21092" spans="1:10" ht="16" x14ac:dyDescent="0.2">
      <c r="A21092" t="s">
        <v>61905</v>
      </c>
      <c r="B21092" t="s">
        <v>61944</v>
      </c>
      <c r="C21092" t="s">
        <v>61945</v>
      </c>
      <c r="D21092">
        <v>1</v>
      </c>
      <c r="E21092" t="s">
        <v>1045</v>
      </c>
      <c r="F21092" t="s">
        <v>13</v>
      </c>
      <c r="G21092" t="s">
        <v>61885</v>
      </c>
      <c r="H21092" s="3" t="s">
        <v>61886</v>
      </c>
      <c r="I21092" t="s">
        <v>106</v>
      </c>
      <c r="J21092" t="s">
        <v>61908</v>
      </c>
    </row>
    <row r="21093" spans="1:10" ht="16" x14ac:dyDescent="0.2">
      <c r="A21093" t="s">
        <v>61970</v>
      </c>
      <c r="B21093" t="s">
        <v>61966</v>
      </c>
      <c r="C21093" t="s">
        <v>61967</v>
      </c>
      <c r="D21093">
        <v>3</v>
      </c>
      <c r="E21093" t="s">
        <v>1045</v>
      </c>
      <c r="F21093" t="s">
        <v>13</v>
      </c>
      <c r="G21093" t="s">
        <v>61885</v>
      </c>
      <c r="H21093" s="3" t="s">
        <v>61971</v>
      </c>
      <c r="I21093" t="s">
        <v>106</v>
      </c>
      <c r="J21093" t="s">
        <v>61972</v>
      </c>
    </row>
    <row r="21094" spans="1:10" ht="16" x14ac:dyDescent="0.2">
      <c r="A21094" t="s">
        <v>61911</v>
      </c>
      <c r="B21094" t="s">
        <v>61956</v>
      </c>
      <c r="C21094" t="s">
        <v>61957</v>
      </c>
      <c r="D21094">
        <v>2</v>
      </c>
      <c r="E21094" t="s">
        <v>1045</v>
      </c>
      <c r="F21094" t="s">
        <v>13</v>
      </c>
      <c r="G21094" t="s">
        <v>61885</v>
      </c>
      <c r="H21094" s="3" t="s">
        <v>61886</v>
      </c>
      <c r="I21094" t="s">
        <v>106</v>
      </c>
      <c r="J21094" t="s">
        <v>61915</v>
      </c>
    </row>
    <row r="21095" spans="1:10" ht="16" x14ac:dyDescent="0.2">
      <c r="A21095" t="s">
        <v>61911</v>
      </c>
      <c r="B21095" t="s">
        <v>33448</v>
      </c>
      <c r="C21095" t="s">
        <v>33449</v>
      </c>
      <c r="D21095">
        <v>4</v>
      </c>
      <c r="E21095" t="s">
        <v>1045</v>
      </c>
      <c r="F21095" t="s">
        <v>13</v>
      </c>
      <c r="G21095" t="s">
        <v>61885</v>
      </c>
      <c r="H21095" s="3" t="s">
        <v>61886</v>
      </c>
      <c r="I21095" t="s">
        <v>106</v>
      </c>
      <c r="J21095" t="s">
        <v>61915</v>
      </c>
    </row>
    <row r="21096" spans="1:10" ht="16" x14ac:dyDescent="0.2">
      <c r="A21096" t="s">
        <v>61973</v>
      </c>
      <c r="B21096" t="s">
        <v>61974</v>
      </c>
      <c r="C21096" t="s">
        <v>61975</v>
      </c>
      <c r="D21096">
        <v>4</v>
      </c>
      <c r="E21096" t="s">
        <v>1045</v>
      </c>
      <c r="F21096" t="s">
        <v>13</v>
      </c>
      <c r="G21096" t="s">
        <v>61885</v>
      </c>
      <c r="H21096" s="3" t="s">
        <v>61886</v>
      </c>
      <c r="I21096" t="s">
        <v>106</v>
      </c>
      <c r="J21096" t="s">
        <v>61976</v>
      </c>
    </row>
    <row r="21097" spans="1:10" ht="16" x14ac:dyDescent="0.2">
      <c r="A21097" t="s">
        <v>61936</v>
      </c>
      <c r="B21097" t="s">
        <v>61966</v>
      </c>
      <c r="C21097" t="s">
        <v>61967</v>
      </c>
      <c r="D21097">
        <v>4</v>
      </c>
      <c r="E21097" t="s">
        <v>1045</v>
      </c>
      <c r="F21097" t="s">
        <v>13</v>
      </c>
      <c r="G21097" t="s">
        <v>61885</v>
      </c>
      <c r="H21097" s="3" t="s">
        <v>61939</v>
      </c>
      <c r="I21097" t="s">
        <v>106</v>
      </c>
      <c r="J21097" t="s">
        <v>61940</v>
      </c>
    </row>
    <row r="21098" spans="1:10" ht="16" x14ac:dyDescent="0.2">
      <c r="A21098" t="s">
        <v>61977</v>
      </c>
      <c r="B21098" t="s">
        <v>61978</v>
      </c>
      <c r="C21098" t="s">
        <v>61979</v>
      </c>
      <c r="D21098">
        <v>2</v>
      </c>
      <c r="E21098" t="s">
        <v>1045</v>
      </c>
      <c r="F21098" t="s">
        <v>13</v>
      </c>
      <c r="G21098" t="s">
        <v>61885</v>
      </c>
      <c r="H21098" s="3" t="s">
        <v>61980</v>
      </c>
      <c r="I21098" t="s">
        <v>106</v>
      </c>
      <c r="J21098" t="s">
        <v>61981</v>
      </c>
    </row>
    <row r="21099" spans="1:10" ht="16" x14ac:dyDescent="0.2">
      <c r="A21099" t="s">
        <v>61936</v>
      </c>
      <c r="B21099" t="s">
        <v>61944</v>
      </c>
      <c r="C21099" t="s">
        <v>61945</v>
      </c>
      <c r="D21099">
        <v>2</v>
      </c>
      <c r="E21099" t="s">
        <v>1045</v>
      </c>
      <c r="F21099" t="s">
        <v>13</v>
      </c>
      <c r="G21099" t="s">
        <v>61885</v>
      </c>
      <c r="H21099" s="3" t="s">
        <v>61939</v>
      </c>
      <c r="I21099" t="s">
        <v>106</v>
      </c>
      <c r="J21099" t="s">
        <v>61940</v>
      </c>
    </row>
    <row r="21100" spans="1:10" ht="16" x14ac:dyDescent="0.2">
      <c r="A21100" t="s">
        <v>1284</v>
      </c>
      <c r="B21100" t="s">
        <v>32919</v>
      </c>
      <c r="C21100" t="s">
        <v>32920</v>
      </c>
      <c r="D21100">
        <v>2</v>
      </c>
      <c r="E21100" t="s">
        <v>1045</v>
      </c>
      <c r="F21100" t="s">
        <v>13</v>
      </c>
      <c r="G21100" t="s">
        <v>61885</v>
      </c>
      <c r="H21100" s="3" t="s">
        <v>61889</v>
      </c>
      <c r="I21100" t="s">
        <v>106</v>
      </c>
      <c r="J21100" t="s">
        <v>1289</v>
      </c>
    </row>
    <row r="21101" spans="1:10" ht="16" x14ac:dyDescent="0.2">
      <c r="A21101" t="s">
        <v>1284</v>
      </c>
      <c r="B21101" t="s">
        <v>61966</v>
      </c>
      <c r="C21101" t="s">
        <v>61967</v>
      </c>
      <c r="D21101">
        <v>3</v>
      </c>
      <c r="E21101" t="s">
        <v>1045</v>
      </c>
      <c r="F21101" t="s">
        <v>13</v>
      </c>
      <c r="G21101" t="s">
        <v>61885</v>
      </c>
      <c r="H21101" s="3" t="s">
        <v>61889</v>
      </c>
      <c r="I21101" t="s">
        <v>106</v>
      </c>
      <c r="J21101" t="s">
        <v>1289</v>
      </c>
    </row>
    <row r="21102" spans="1:10" ht="16" x14ac:dyDescent="0.2">
      <c r="A21102" t="s">
        <v>1284</v>
      </c>
      <c r="B21102" t="s">
        <v>61892</v>
      </c>
      <c r="C21102" t="s">
        <v>61893</v>
      </c>
      <c r="D21102">
        <v>4</v>
      </c>
      <c r="E21102" t="s">
        <v>1045</v>
      </c>
      <c r="F21102" t="s">
        <v>13</v>
      </c>
      <c r="G21102" t="s">
        <v>61885</v>
      </c>
      <c r="H21102" s="3" t="s">
        <v>61889</v>
      </c>
      <c r="I21102" t="s">
        <v>106</v>
      </c>
      <c r="J21102" t="s">
        <v>1289</v>
      </c>
    </row>
    <row r="21103" spans="1:10" ht="16" x14ac:dyDescent="0.2">
      <c r="A21103" t="s">
        <v>61982</v>
      </c>
      <c r="B21103" t="s">
        <v>33448</v>
      </c>
      <c r="C21103" t="s">
        <v>33449</v>
      </c>
      <c r="D21103">
        <v>3</v>
      </c>
      <c r="E21103" t="s">
        <v>1045</v>
      </c>
      <c r="F21103" t="s">
        <v>13</v>
      </c>
      <c r="G21103" t="s">
        <v>61885</v>
      </c>
      <c r="H21103" s="3" t="s">
        <v>61923</v>
      </c>
      <c r="I21103" t="s">
        <v>106</v>
      </c>
      <c r="J21103" t="s">
        <v>61983</v>
      </c>
    </row>
    <row r="21104" spans="1:10" ht="16" x14ac:dyDescent="0.2">
      <c r="A21104" t="s">
        <v>16331</v>
      </c>
      <c r="B21104" t="s">
        <v>61984</v>
      </c>
      <c r="C21104" t="s">
        <v>61985</v>
      </c>
      <c r="D21104">
        <v>5</v>
      </c>
      <c r="E21104" t="s">
        <v>1045</v>
      </c>
      <c r="F21104" t="s">
        <v>13</v>
      </c>
      <c r="G21104" t="s">
        <v>61885</v>
      </c>
      <c r="H21104" s="3" t="s">
        <v>61896</v>
      </c>
      <c r="I21104" t="s">
        <v>106</v>
      </c>
      <c r="J21104" t="s">
        <v>16336</v>
      </c>
    </row>
    <row r="21105" spans="1:10" ht="16" x14ac:dyDescent="0.2">
      <c r="A21105" t="s">
        <v>16331</v>
      </c>
      <c r="B21105" t="s">
        <v>61986</v>
      </c>
      <c r="C21105" t="s">
        <v>61987</v>
      </c>
      <c r="D21105">
        <v>3</v>
      </c>
      <c r="E21105" t="s">
        <v>1045</v>
      </c>
      <c r="F21105" t="s">
        <v>13</v>
      </c>
      <c r="G21105" t="s">
        <v>61885</v>
      </c>
      <c r="H21105" s="3" t="s">
        <v>61980</v>
      </c>
      <c r="I21105" t="s">
        <v>106</v>
      </c>
      <c r="J21105" t="s">
        <v>16336</v>
      </c>
    </row>
    <row r="21106" spans="1:10" ht="16" x14ac:dyDescent="0.2">
      <c r="A21106" t="s">
        <v>16331</v>
      </c>
      <c r="B21106" t="s">
        <v>61988</v>
      </c>
      <c r="C21106" t="s">
        <v>61989</v>
      </c>
      <c r="D21106">
        <v>2</v>
      </c>
      <c r="E21106" t="s">
        <v>1045</v>
      </c>
      <c r="F21106" t="s">
        <v>13</v>
      </c>
      <c r="G21106" t="s">
        <v>61885</v>
      </c>
      <c r="H21106" s="3" t="s">
        <v>61990</v>
      </c>
      <c r="I21106" t="s">
        <v>106</v>
      </c>
      <c r="J21106" t="s">
        <v>16336</v>
      </c>
    </row>
    <row r="21107" spans="1:10" ht="16" x14ac:dyDescent="0.2">
      <c r="A21107" t="s">
        <v>16331</v>
      </c>
      <c r="B21107" t="s">
        <v>61991</v>
      </c>
      <c r="C21107" t="s">
        <v>61992</v>
      </c>
      <c r="D21107">
        <v>6</v>
      </c>
      <c r="E21107" t="s">
        <v>1045</v>
      </c>
      <c r="F21107" t="s">
        <v>13</v>
      </c>
      <c r="G21107" t="s">
        <v>61885</v>
      </c>
      <c r="H21107" s="3" t="s">
        <v>61993</v>
      </c>
      <c r="I21107" t="s">
        <v>106</v>
      </c>
      <c r="J21107" t="s">
        <v>16336</v>
      </c>
    </row>
    <row r="21108" spans="1:10" ht="16" x14ac:dyDescent="0.2">
      <c r="A21108" t="s">
        <v>16331</v>
      </c>
      <c r="B21108" t="s">
        <v>61994</v>
      </c>
      <c r="C21108" t="s">
        <v>61995</v>
      </c>
      <c r="D21108">
        <v>1</v>
      </c>
      <c r="E21108" t="s">
        <v>1045</v>
      </c>
      <c r="F21108" t="s">
        <v>13</v>
      </c>
      <c r="G21108" t="s">
        <v>61885</v>
      </c>
      <c r="H21108" s="3" t="s">
        <v>61993</v>
      </c>
      <c r="I21108" t="s">
        <v>106</v>
      </c>
      <c r="J21108" t="s">
        <v>16336</v>
      </c>
    </row>
    <row r="21109" spans="1:10" ht="16" x14ac:dyDescent="0.2">
      <c r="A21109" t="s">
        <v>61996</v>
      </c>
      <c r="B21109" t="s">
        <v>61997</v>
      </c>
      <c r="C21109" t="s">
        <v>61998</v>
      </c>
      <c r="D21109">
        <v>4</v>
      </c>
      <c r="E21109" t="s">
        <v>1045</v>
      </c>
      <c r="F21109" t="s">
        <v>13</v>
      </c>
      <c r="G21109" t="s">
        <v>61885</v>
      </c>
      <c r="H21109" s="3" t="s">
        <v>61886</v>
      </c>
      <c r="I21109" t="s">
        <v>106</v>
      </c>
      <c r="J21109" t="s">
        <v>61999</v>
      </c>
    </row>
    <row r="21110" spans="1:10" ht="16" x14ac:dyDescent="0.2">
      <c r="A21110" t="s">
        <v>62000</v>
      </c>
      <c r="B21110" t="s">
        <v>35214</v>
      </c>
      <c r="C21110" t="s">
        <v>35215</v>
      </c>
      <c r="D21110">
        <v>5</v>
      </c>
      <c r="E21110" t="s">
        <v>1045</v>
      </c>
      <c r="F21110" t="s">
        <v>13</v>
      </c>
      <c r="G21110" t="s">
        <v>61885</v>
      </c>
      <c r="H21110" s="3" t="s">
        <v>61886</v>
      </c>
      <c r="I21110" t="s">
        <v>106</v>
      </c>
      <c r="J21110" t="s">
        <v>62001</v>
      </c>
    </row>
    <row r="21111" spans="1:10" ht="16" x14ac:dyDescent="0.2">
      <c r="A21111" t="s">
        <v>61982</v>
      </c>
      <c r="B21111" t="s">
        <v>61919</v>
      </c>
      <c r="C21111" t="s">
        <v>61920</v>
      </c>
      <c r="D21111">
        <v>2</v>
      </c>
      <c r="E21111" t="s">
        <v>1045</v>
      </c>
      <c r="F21111" t="s">
        <v>13</v>
      </c>
      <c r="G21111" t="s">
        <v>61885</v>
      </c>
      <c r="H21111" s="3" t="s">
        <v>61923</v>
      </c>
      <c r="I21111" t="s">
        <v>106</v>
      </c>
      <c r="J21111" t="s">
        <v>61983</v>
      </c>
    </row>
    <row r="21112" spans="1:10" ht="16" x14ac:dyDescent="0.2">
      <c r="A21112" t="s">
        <v>61977</v>
      </c>
      <c r="B21112" t="s">
        <v>62002</v>
      </c>
      <c r="C21112" t="s">
        <v>62003</v>
      </c>
      <c r="D21112">
        <v>3</v>
      </c>
      <c r="E21112" t="s">
        <v>1045</v>
      </c>
      <c r="F21112" t="s">
        <v>13</v>
      </c>
      <c r="G21112" t="s">
        <v>61885</v>
      </c>
      <c r="H21112" s="3" t="s">
        <v>61980</v>
      </c>
      <c r="I21112" t="s">
        <v>106</v>
      </c>
      <c r="J21112" t="s">
        <v>61981</v>
      </c>
    </row>
    <row r="21113" spans="1:10" ht="32" x14ac:dyDescent="0.2">
      <c r="A21113" t="s">
        <v>61982</v>
      </c>
      <c r="B21113" t="s">
        <v>62004</v>
      </c>
      <c r="C21113" t="s">
        <v>62005</v>
      </c>
      <c r="D21113">
        <v>1</v>
      </c>
      <c r="E21113" t="s">
        <v>1045</v>
      </c>
      <c r="F21113" t="s">
        <v>13</v>
      </c>
      <c r="G21113" t="s">
        <v>61885</v>
      </c>
      <c r="H21113" s="3" t="s">
        <v>62006</v>
      </c>
      <c r="I21113" t="s">
        <v>106</v>
      </c>
      <c r="J21113" t="s">
        <v>61983</v>
      </c>
    </row>
    <row r="21114" spans="1:10" ht="16" x14ac:dyDescent="0.2">
      <c r="A21114" t="s">
        <v>62007</v>
      </c>
      <c r="B21114" t="s">
        <v>61883</v>
      </c>
      <c r="C21114" t="s">
        <v>61884</v>
      </c>
      <c r="D21114">
        <v>4</v>
      </c>
      <c r="E21114" t="s">
        <v>1045</v>
      </c>
      <c r="F21114" t="s">
        <v>13</v>
      </c>
      <c r="G21114" t="s">
        <v>61885</v>
      </c>
      <c r="H21114" s="3" t="s">
        <v>61886</v>
      </c>
      <c r="I21114" t="s">
        <v>106</v>
      </c>
      <c r="J21114" t="s">
        <v>62008</v>
      </c>
    </row>
    <row r="21115" spans="1:10" ht="16" x14ac:dyDescent="0.2">
      <c r="A21115" t="s">
        <v>62007</v>
      </c>
      <c r="B21115" t="s">
        <v>61962</v>
      </c>
      <c r="C21115" t="s">
        <v>61963</v>
      </c>
      <c r="D21115">
        <v>3</v>
      </c>
      <c r="E21115" t="s">
        <v>1045</v>
      </c>
      <c r="F21115" t="s">
        <v>13</v>
      </c>
      <c r="G21115" t="s">
        <v>61885</v>
      </c>
      <c r="H21115" s="3" t="s">
        <v>61886</v>
      </c>
      <c r="I21115" t="s">
        <v>106</v>
      </c>
      <c r="J21115" t="s">
        <v>62008</v>
      </c>
    </row>
    <row r="21116" spans="1:10" ht="16" x14ac:dyDescent="0.2">
      <c r="A21116" t="s">
        <v>61996</v>
      </c>
      <c r="B21116" t="s">
        <v>61903</v>
      </c>
      <c r="C21116" t="s">
        <v>61904</v>
      </c>
      <c r="D21116">
        <v>3</v>
      </c>
      <c r="E21116" t="s">
        <v>1045</v>
      </c>
      <c r="F21116" t="s">
        <v>13</v>
      </c>
      <c r="G21116" t="s">
        <v>61885</v>
      </c>
      <c r="H21116" s="3" t="s">
        <v>61886</v>
      </c>
      <c r="I21116" t="s">
        <v>106</v>
      </c>
      <c r="J21116" t="s">
        <v>61999</v>
      </c>
    </row>
    <row r="21117" spans="1:10" ht="16" x14ac:dyDescent="0.2">
      <c r="A21117" t="s">
        <v>62007</v>
      </c>
      <c r="B21117" t="s">
        <v>61919</v>
      </c>
      <c r="C21117" t="s">
        <v>61920</v>
      </c>
      <c r="D21117">
        <v>2</v>
      </c>
      <c r="E21117" t="s">
        <v>1045</v>
      </c>
      <c r="F21117" t="s">
        <v>13</v>
      </c>
      <c r="G21117" t="s">
        <v>61885</v>
      </c>
      <c r="H21117" s="3" t="s">
        <v>61886</v>
      </c>
      <c r="I21117" t="s">
        <v>106</v>
      </c>
      <c r="J21117" t="s">
        <v>62008</v>
      </c>
    </row>
    <row r="21118" spans="1:10" ht="16" x14ac:dyDescent="0.2">
      <c r="A21118" t="s">
        <v>61924</v>
      </c>
      <c r="B21118" t="s">
        <v>62009</v>
      </c>
      <c r="C21118" t="s">
        <v>62010</v>
      </c>
      <c r="D21118">
        <v>1</v>
      </c>
      <c r="E21118" t="s">
        <v>1045</v>
      </c>
      <c r="F21118" t="s">
        <v>13</v>
      </c>
      <c r="G21118" t="s">
        <v>61885</v>
      </c>
      <c r="H21118" s="3" t="s">
        <v>61923</v>
      </c>
      <c r="I21118" t="s">
        <v>106</v>
      </c>
      <c r="J21118" t="s">
        <v>61927</v>
      </c>
    </row>
    <row r="21119" spans="1:10" ht="16" x14ac:dyDescent="0.2">
      <c r="A21119" t="s">
        <v>6225</v>
      </c>
      <c r="B21119" t="s">
        <v>62011</v>
      </c>
      <c r="C21119" t="s">
        <v>62012</v>
      </c>
      <c r="D21119">
        <v>4</v>
      </c>
      <c r="E21119" t="s">
        <v>1045</v>
      </c>
      <c r="F21119" t="s">
        <v>13</v>
      </c>
      <c r="G21119" t="s">
        <v>61885</v>
      </c>
      <c r="H21119" s="3" t="s">
        <v>61886</v>
      </c>
      <c r="I21119" t="s">
        <v>106</v>
      </c>
      <c r="J21119" t="s">
        <v>6228</v>
      </c>
    </row>
    <row r="21120" spans="1:10" ht="16" x14ac:dyDescent="0.2">
      <c r="A21120" t="s">
        <v>61977</v>
      </c>
      <c r="B21120" t="s">
        <v>62013</v>
      </c>
      <c r="C21120" t="s">
        <v>62014</v>
      </c>
      <c r="D21120">
        <v>1</v>
      </c>
      <c r="E21120" t="s">
        <v>1045</v>
      </c>
      <c r="F21120" t="s">
        <v>13</v>
      </c>
      <c r="G21120" t="s">
        <v>61885</v>
      </c>
      <c r="H21120" s="3" t="s">
        <v>61980</v>
      </c>
      <c r="I21120" t="s">
        <v>106</v>
      </c>
      <c r="J21120" t="s">
        <v>61981</v>
      </c>
    </row>
    <row r="21121" spans="1:10" ht="16" x14ac:dyDescent="0.2">
      <c r="A21121" t="s">
        <v>61970</v>
      </c>
      <c r="B21121" t="s">
        <v>32919</v>
      </c>
      <c r="C21121" t="s">
        <v>32920</v>
      </c>
      <c r="D21121">
        <v>2</v>
      </c>
      <c r="E21121" t="s">
        <v>1045</v>
      </c>
      <c r="F21121" t="s">
        <v>13</v>
      </c>
      <c r="G21121" t="s">
        <v>61885</v>
      </c>
      <c r="H21121" s="3" t="s">
        <v>61923</v>
      </c>
      <c r="I21121" t="s">
        <v>106</v>
      </c>
      <c r="J21121" t="s">
        <v>61972</v>
      </c>
    </row>
    <row r="21122" spans="1:10" ht="16" x14ac:dyDescent="0.2">
      <c r="A21122" t="s">
        <v>61982</v>
      </c>
      <c r="B21122" t="s">
        <v>61883</v>
      </c>
      <c r="C21122" t="s">
        <v>61884</v>
      </c>
      <c r="D21122">
        <v>4</v>
      </c>
      <c r="E21122" t="s">
        <v>1045</v>
      </c>
      <c r="F21122" t="s">
        <v>13</v>
      </c>
      <c r="G21122" t="s">
        <v>61885</v>
      </c>
      <c r="H21122" s="3" t="s">
        <v>61923</v>
      </c>
      <c r="I21122" t="s">
        <v>106</v>
      </c>
      <c r="J21122" t="s">
        <v>61983</v>
      </c>
    </row>
    <row r="21123" spans="1:10" ht="16" x14ac:dyDescent="0.2">
      <c r="A21123" t="s">
        <v>61982</v>
      </c>
      <c r="B21123" t="s">
        <v>62015</v>
      </c>
      <c r="C21123" t="s">
        <v>62016</v>
      </c>
      <c r="D21123">
        <v>5</v>
      </c>
      <c r="E21123" t="s">
        <v>1045</v>
      </c>
      <c r="F21123" t="s">
        <v>13</v>
      </c>
      <c r="G21123" t="s">
        <v>61885</v>
      </c>
      <c r="H21123" s="3" t="s">
        <v>62017</v>
      </c>
      <c r="I21123" t="s">
        <v>106</v>
      </c>
      <c r="J21123" t="s">
        <v>61983</v>
      </c>
    </row>
    <row r="21124" spans="1:10" ht="32" x14ac:dyDescent="0.2">
      <c r="A21124" t="s">
        <v>61970</v>
      </c>
      <c r="B21124" t="s">
        <v>61892</v>
      </c>
      <c r="C21124" t="s">
        <v>61893</v>
      </c>
      <c r="D21124">
        <v>4</v>
      </c>
      <c r="E21124" t="s">
        <v>1045</v>
      </c>
      <c r="F21124" t="s">
        <v>13</v>
      </c>
      <c r="G21124" t="s">
        <v>61885</v>
      </c>
      <c r="H21124" s="3" t="s">
        <v>62018</v>
      </c>
      <c r="I21124" t="s">
        <v>62019</v>
      </c>
      <c r="J21124" t="s">
        <v>61972</v>
      </c>
    </row>
    <row r="21125" spans="1:10" ht="16" x14ac:dyDescent="0.2">
      <c r="A21125" t="s">
        <v>61898</v>
      </c>
      <c r="B21125" t="s">
        <v>61919</v>
      </c>
      <c r="C21125" t="s">
        <v>61920</v>
      </c>
      <c r="D21125">
        <v>2</v>
      </c>
      <c r="E21125" t="s">
        <v>1045</v>
      </c>
      <c r="F21125" t="s">
        <v>13</v>
      </c>
      <c r="G21125" t="s">
        <v>61885</v>
      </c>
      <c r="H21125" s="3" t="s">
        <v>61886</v>
      </c>
      <c r="I21125" t="s">
        <v>106</v>
      </c>
      <c r="J21125" t="s">
        <v>61902</v>
      </c>
    </row>
    <row r="21126" spans="1:10" ht="16" x14ac:dyDescent="0.2">
      <c r="A21126" t="s">
        <v>62020</v>
      </c>
      <c r="B21126" t="s">
        <v>61974</v>
      </c>
      <c r="C21126" t="s">
        <v>61975</v>
      </c>
      <c r="D21126">
        <v>3</v>
      </c>
      <c r="E21126" t="s">
        <v>1045</v>
      </c>
      <c r="F21126" t="s">
        <v>13</v>
      </c>
      <c r="G21126" t="s">
        <v>61885</v>
      </c>
      <c r="H21126" s="3" t="s">
        <v>61886</v>
      </c>
      <c r="I21126" t="s">
        <v>106</v>
      </c>
      <c r="J21126" t="s">
        <v>62021</v>
      </c>
    </row>
    <row r="21127" spans="1:10" ht="16" x14ac:dyDescent="0.2">
      <c r="A21127" t="s">
        <v>62020</v>
      </c>
      <c r="B21127" t="s">
        <v>62022</v>
      </c>
      <c r="C21127" t="s">
        <v>62023</v>
      </c>
      <c r="D21127">
        <v>5</v>
      </c>
      <c r="E21127" t="s">
        <v>1045</v>
      </c>
      <c r="F21127" t="s">
        <v>13</v>
      </c>
      <c r="G21127" t="s">
        <v>61885</v>
      </c>
      <c r="H21127" s="3" t="s">
        <v>61886</v>
      </c>
      <c r="I21127" t="s">
        <v>106</v>
      </c>
      <c r="J21127" t="s">
        <v>62021</v>
      </c>
    </row>
    <row r="21128" spans="1:10" ht="16" x14ac:dyDescent="0.2">
      <c r="A21128" t="s">
        <v>16331</v>
      </c>
      <c r="B21128" t="s">
        <v>62024</v>
      </c>
      <c r="C21128" t="s">
        <v>62025</v>
      </c>
      <c r="D21128">
        <v>8</v>
      </c>
      <c r="E21128" t="s">
        <v>1045</v>
      </c>
      <c r="F21128" t="s">
        <v>13</v>
      </c>
      <c r="G21128" t="s">
        <v>61885</v>
      </c>
      <c r="H21128" s="3" t="s">
        <v>61993</v>
      </c>
      <c r="I21128" t="s">
        <v>106</v>
      </c>
      <c r="J21128" t="s">
        <v>16336</v>
      </c>
    </row>
    <row r="21129" spans="1:10" ht="16" x14ac:dyDescent="0.2">
      <c r="A21129" t="s">
        <v>62020</v>
      </c>
      <c r="B21129" t="s">
        <v>35214</v>
      </c>
      <c r="C21129" t="s">
        <v>35215</v>
      </c>
      <c r="D21129">
        <v>2</v>
      </c>
      <c r="E21129" t="s">
        <v>1045</v>
      </c>
      <c r="F21129" t="s">
        <v>13</v>
      </c>
      <c r="G21129" t="s">
        <v>61885</v>
      </c>
      <c r="H21129" s="3" t="s">
        <v>61886</v>
      </c>
      <c r="I21129" t="s">
        <v>106</v>
      </c>
      <c r="J21129" t="s">
        <v>62021</v>
      </c>
    </row>
    <row r="21130" spans="1:10" ht="16" x14ac:dyDescent="0.2">
      <c r="A21130" t="s">
        <v>62020</v>
      </c>
      <c r="B21130" t="s">
        <v>61964</v>
      </c>
      <c r="C21130" t="s">
        <v>61965</v>
      </c>
      <c r="D21130">
        <v>1</v>
      </c>
      <c r="E21130" t="s">
        <v>1045</v>
      </c>
      <c r="F21130" t="s">
        <v>13</v>
      </c>
      <c r="G21130" t="s">
        <v>61885</v>
      </c>
      <c r="H21130" s="3" t="s">
        <v>61886</v>
      </c>
      <c r="I21130" t="s">
        <v>106</v>
      </c>
      <c r="J21130" t="s">
        <v>62021</v>
      </c>
    </row>
    <row r="21131" spans="1:10" ht="16" x14ac:dyDescent="0.2">
      <c r="A21131" t="s">
        <v>62026</v>
      </c>
      <c r="B21131" t="s">
        <v>61944</v>
      </c>
      <c r="C21131" t="s">
        <v>61945</v>
      </c>
      <c r="D21131">
        <v>2</v>
      </c>
      <c r="E21131" t="s">
        <v>1045</v>
      </c>
      <c r="F21131" t="s">
        <v>13</v>
      </c>
      <c r="G21131" t="s">
        <v>61885</v>
      </c>
      <c r="H21131" s="3" t="s">
        <v>61886</v>
      </c>
      <c r="I21131" t="s">
        <v>106</v>
      </c>
      <c r="J21131" t="s">
        <v>62027</v>
      </c>
    </row>
    <row r="21132" spans="1:10" ht="16" x14ac:dyDescent="0.2">
      <c r="A21132" t="s">
        <v>1284</v>
      </c>
      <c r="B21132" t="s">
        <v>61958</v>
      </c>
      <c r="C21132" t="s">
        <v>61959</v>
      </c>
      <c r="D21132">
        <v>1</v>
      </c>
      <c r="E21132" t="s">
        <v>1045</v>
      </c>
      <c r="F21132" t="s">
        <v>13</v>
      </c>
      <c r="G21132" t="s">
        <v>61885</v>
      </c>
      <c r="H21132" s="3" t="s">
        <v>61889</v>
      </c>
      <c r="I21132" t="s">
        <v>106</v>
      </c>
      <c r="J21132" t="s">
        <v>1289</v>
      </c>
    </row>
    <row r="21133" spans="1:10" ht="16" x14ac:dyDescent="0.2">
      <c r="A21133" t="s">
        <v>16331</v>
      </c>
      <c r="B21133" t="s">
        <v>62028</v>
      </c>
      <c r="C21133" t="s">
        <v>62029</v>
      </c>
      <c r="D21133">
        <v>7</v>
      </c>
      <c r="E21133" t="s">
        <v>1045</v>
      </c>
      <c r="F21133" t="s">
        <v>13</v>
      </c>
      <c r="G21133" t="s">
        <v>61885</v>
      </c>
      <c r="H21133" s="3" t="s">
        <v>61993</v>
      </c>
      <c r="I21133" t="s">
        <v>106</v>
      </c>
      <c r="J21133" t="s">
        <v>16336</v>
      </c>
    </row>
    <row r="21134" spans="1:10" ht="16" x14ac:dyDescent="0.2">
      <c r="A21134" t="s">
        <v>61973</v>
      </c>
      <c r="B21134" t="s">
        <v>62030</v>
      </c>
      <c r="C21134" t="s">
        <v>62031</v>
      </c>
      <c r="D21134">
        <v>1</v>
      </c>
      <c r="E21134" t="s">
        <v>1045</v>
      </c>
      <c r="F21134" t="s">
        <v>13</v>
      </c>
      <c r="G21134" t="s">
        <v>61885</v>
      </c>
      <c r="H21134" s="3" t="s">
        <v>61886</v>
      </c>
      <c r="I21134" t="s">
        <v>106</v>
      </c>
      <c r="J21134" t="s">
        <v>61976</v>
      </c>
    </row>
    <row r="21135" spans="1:10" ht="16" x14ac:dyDescent="0.2">
      <c r="A21135" t="s">
        <v>62020</v>
      </c>
      <c r="B21135" t="s">
        <v>62032</v>
      </c>
      <c r="C21135" t="s">
        <v>62033</v>
      </c>
      <c r="D21135">
        <v>4</v>
      </c>
      <c r="E21135" t="s">
        <v>1045</v>
      </c>
      <c r="F21135" t="s">
        <v>13</v>
      </c>
      <c r="G21135" t="s">
        <v>61885</v>
      </c>
      <c r="H21135" s="3" t="s">
        <v>61886</v>
      </c>
      <c r="I21135" t="s">
        <v>106</v>
      </c>
      <c r="J21135" t="s">
        <v>62021</v>
      </c>
    </row>
    <row r="21136" spans="1:10" ht="16" x14ac:dyDescent="0.2">
      <c r="A21136" t="s">
        <v>61898</v>
      </c>
      <c r="B21136" t="s">
        <v>61933</v>
      </c>
      <c r="C21136" t="s">
        <v>61934</v>
      </c>
      <c r="D21136">
        <v>3</v>
      </c>
      <c r="E21136" t="s">
        <v>1045</v>
      </c>
      <c r="F21136" t="s">
        <v>13</v>
      </c>
      <c r="G21136" t="s">
        <v>61885</v>
      </c>
      <c r="H21136" s="3" t="s">
        <v>61886</v>
      </c>
      <c r="I21136" t="s">
        <v>106</v>
      </c>
      <c r="J21136" t="s">
        <v>61902</v>
      </c>
    </row>
    <row r="21137" spans="1:10" ht="16" x14ac:dyDescent="0.2">
      <c r="A21137" t="s">
        <v>62026</v>
      </c>
      <c r="B21137" t="s">
        <v>61997</v>
      </c>
      <c r="C21137" t="s">
        <v>61998</v>
      </c>
      <c r="D21137">
        <v>5</v>
      </c>
      <c r="E21137" t="s">
        <v>1045</v>
      </c>
      <c r="F21137" t="s">
        <v>13</v>
      </c>
      <c r="G21137" t="s">
        <v>61885</v>
      </c>
      <c r="H21137" s="3" t="s">
        <v>61886</v>
      </c>
      <c r="I21137" t="s">
        <v>106</v>
      </c>
      <c r="J21137" t="s">
        <v>62027</v>
      </c>
    </row>
    <row r="21138" spans="1:10" ht="16" x14ac:dyDescent="0.2">
      <c r="A21138" t="s">
        <v>61932</v>
      </c>
      <c r="B21138" t="s">
        <v>61906</v>
      </c>
      <c r="C21138" t="s">
        <v>61907</v>
      </c>
      <c r="D21138">
        <v>4</v>
      </c>
      <c r="E21138" t="s">
        <v>1045</v>
      </c>
      <c r="F21138" t="s">
        <v>13</v>
      </c>
      <c r="G21138" t="s">
        <v>61885</v>
      </c>
      <c r="H21138" s="3" t="s">
        <v>61886</v>
      </c>
      <c r="I21138" t="s">
        <v>106</v>
      </c>
      <c r="J21138" t="s">
        <v>61935</v>
      </c>
    </row>
    <row r="21139" spans="1:10" ht="16" x14ac:dyDescent="0.2">
      <c r="A21139" t="s">
        <v>62026</v>
      </c>
      <c r="B21139" t="s">
        <v>61933</v>
      </c>
      <c r="C21139" t="s">
        <v>61934</v>
      </c>
      <c r="D21139">
        <v>4</v>
      </c>
      <c r="E21139" t="s">
        <v>1045</v>
      </c>
      <c r="F21139" t="s">
        <v>13</v>
      </c>
      <c r="G21139" t="s">
        <v>61885</v>
      </c>
      <c r="H21139" s="3" t="s">
        <v>61886</v>
      </c>
      <c r="I21139" t="s">
        <v>106</v>
      </c>
      <c r="J21139" t="s">
        <v>62027</v>
      </c>
    </row>
    <row r="21140" spans="1:10" ht="16" x14ac:dyDescent="0.2">
      <c r="A21140" t="s">
        <v>61973</v>
      </c>
      <c r="B21140" t="s">
        <v>62034</v>
      </c>
      <c r="C21140" t="s">
        <v>62035</v>
      </c>
      <c r="D21140">
        <v>3</v>
      </c>
      <c r="E21140" t="s">
        <v>1045</v>
      </c>
      <c r="F21140" t="s">
        <v>13</v>
      </c>
      <c r="G21140" t="s">
        <v>61885</v>
      </c>
      <c r="H21140" s="3" t="s">
        <v>61886</v>
      </c>
      <c r="I21140" t="s">
        <v>106</v>
      </c>
      <c r="J21140" t="s">
        <v>61976</v>
      </c>
    </row>
    <row r="21141" spans="1:10" ht="16" x14ac:dyDescent="0.2">
      <c r="A21141" t="s">
        <v>61996</v>
      </c>
      <c r="B21141" t="s">
        <v>61962</v>
      </c>
      <c r="C21141" t="s">
        <v>61963</v>
      </c>
      <c r="D21141">
        <v>2</v>
      </c>
      <c r="E21141" t="s">
        <v>1045</v>
      </c>
      <c r="F21141" t="s">
        <v>13</v>
      </c>
      <c r="G21141" t="s">
        <v>61885</v>
      </c>
      <c r="H21141" s="3" t="s">
        <v>61886</v>
      </c>
      <c r="I21141" t="s">
        <v>106</v>
      </c>
      <c r="J21141" t="s">
        <v>61999</v>
      </c>
    </row>
    <row r="21142" spans="1:10" ht="16" x14ac:dyDescent="0.2">
      <c r="A21142" t="s">
        <v>61973</v>
      </c>
      <c r="B21142" t="s">
        <v>62036</v>
      </c>
      <c r="C21142" t="s">
        <v>62037</v>
      </c>
      <c r="D21142">
        <v>2</v>
      </c>
      <c r="E21142" t="s">
        <v>1045</v>
      </c>
      <c r="F21142" t="s">
        <v>13</v>
      </c>
      <c r="G21142" t="s">
        <v>61885</v>
      </c>
      <c r="H21142" s="3" t="s">
        <v>61886</v>
      </c>
      <c r="I21142" t="s">
        <v>106</v>
      </c>
      <c r="J21142" t="s">
        <v>61976</v>
      </c>
    </row>
    <row r="21143" spans="1:10" ht="16" x14ac:dyDescent="0.2">
      <c r="A21143" t="s">
        <v>61891</v>
      </c>
      <c r="B21143" t="s">
        <v>32919</v>
      </c>
      <c r="C21143" t="s">
        <v>32920</v>
      </c>
      <c r="D21143">
        <v>2</v>
      </c>
      <c r="E21143" t="s">
        <v>1045</v>
      </c>
      <c r="F21143" t="s">
        <v>13</v>
      </c>
      <c r="G21143" t="s">
        <v>61885</v>
      </c>
      <c r="H21143" s="3" t="s">
        <v>61886</v>
      </c>
      <c r="I21143" t="s">
        <v>106</v>
      </c>
      <c r="J21143" t="s">
        <v>61894</v>
      </c>
    </row>
    <row r="21144" spans="1:10" ht="16" x14ac:dyDescent="0.2">
      <c r="A21144" t="s">
        <v>61924</v>
      </c>
      <c r="B21144" t="s">
        <v>62038</v>
      </c>
      <c r="C21144" t="s">
        <v>62039</v>
      </c>
      <c r="D21144">
        <v>3</v>
      </c>
      <c r="E21144" t="s">
        <v>1045</v>
      </c>
      <c r="F21144" t="s">
        <v>13</v>
      </c>
      <c r="G21144" t="s">
        <v>61885</v>
      </c>
      <c r="H21144" s="3" t="s">
        <v>61923</v>
      </c>
      <c r="I21144" t="s">
        <v>106</v>
      </c>
      <c r="J21144" t="s">
        <v>61927</v>
      </c>
    </row>
    <row r="21145" spans="1:10" ht="16" x14ac:dyDescent="0.2">
      <c r="A21145" t="s">
        <v>61996</v>
      </c>
      <c r="B21145" t="s">
        <v>62040</v>
      </c>
      <c r="C21145" t="s">
        <v>62041</v>
      </c>
      <c r="D21145">
        <v>1</v>
      </c>
      <c r="E21145" t="s">
        <v>1045</v>
      </c>
      <c r="F21145" t="s">
        <v>13</v>
      </c>
      <c r="G21145" t="s">
        <v>61885</v>
      </c>
      <c r="H21145" s="3" t="s">
        <v>62042</v>
      </c>
      <c r="I21145" t="s">
        <v>106</v>
      </c>
      <c r="J21145" t="s">
        <v>61999</v>
      </c>
    </row>
    <row r="21146" spans="1:10" ht="16" x14ac:dyDescent="0.2">
      <c r="A21146" t="s">
        <v>62026</v>
      </c>
      <c r="B21146" t="s">
        <v>61916</v>
      </c>
      <c r="C21146" t="s">
        <v>61917</v>
      </c>
      <c r="D21146">
        <v>1</v>
      </c>
      <c r="E21146" t="s">
        <v>1045</v>
      </c>
      <c r="F21146" t="s">
        <v>13</v>
      </c>
      <c r="G21146" t="s">
        <v>62043</v>
      </c>
      <c r="H21146" s="3" t="s">
        <v>62044</v>
      </c>
      <c r="I21146" t="s">
        <v>106</v>
      </c>
      <c r="J21146" t="s">
        <v>62027</v>
      </c>
    </row>
    <row r="21147" spans="1:10" ht="16" x14ac:dyDescent="0.2">
      <c r="A21147" t="s">
        <v>62007</v>
      </c>
      <c r="B21147" t="s">
        <v>62045</v>
      </c>
      <c r="C21147" t="s">
        <v>62046</v>
      </c>
      <c r="D21147">
        <v>1</v>
      </c>
      <c r="E21147" t="s">
        <v>1045</v>
      </c>
      <c r="F21147" t="s">
        <v>13</v>
      </c>
      <c r="G21147" t="s">
        <v>62047</v>
      </c>
      <c r="H21147" s="3" t="s">
        <v>62048</v>
      </c>
      <c r="I21147" t="s">
        <v>106</v>
      </c>
      <c r="J21147" t="s">
        <v>62008</v>
      </c>
    </row>
    <row r="21148" spans="1:10" ht="16" x14ac:dyDescent="0.2">
      <c r="A21148" t="s">
        <v>62049</v>
      </c>
      <c r="B21148" t="s">
        <v>62050</v>
      </c>
      <c r="C21148" t="s">
        <v>62051</v>
      </c>
      <c r="D21148">
        <v>3</v>
      </c>
      <c r="E21148" t="s">
        <v>13</v>
      </c>
      <c r="F21148" t="s">
        <v>13</v>
      </c>
      <c r="G21148" t="s">
        <v>62052</v>
      </c>
      <c r="H21148" s="3" t="s">
        <v>62053</v>
      </c>
      <c r="I21148" t="s">
        <v>106</v>
      </c>
      <c r="J21148" t="s">
        <v>62054</v>
      </c>
    </row>
    <row r="21149" spans="1:10" ht="16" x14ac:dyDescent="0.2">
      <c r="A21149" t="s">
        <v>61970</v>
      </c>
      <c r="B21149" t="s">
        <v>61958</v>
      </c>
      <c r="C21149" t="s">
        <v>61959</v>
      </c>
      <c r="D21149">
        <v>1</v>
      </c>
      <c r="E21149" t="s">
        <v>13</v>
      </c>
      <c r="F21149" t="s">
        <v>13</v>
      </c>
      <c r="G21149" t="s">
        <v>62052</v>
      </c>
      <c r="H21149" s="3" t="s">
        <v>62055</v>
      </c>
      <c r="I21149" t="s">
        <v>106</v>
      </c>
      <c r="J21149" t="s">
        <v>61972</v>
      </c>
    </row>
    <row r="21150" spans="1:10" ht="16" x14ac:dyDescent="0.2">
      <c r="A21150" t="s">
        <v>62049</v>
      </c>
      <c r="B21150" t="s">
        <v>62056</v>
      </c>
      <c r="C21150" t="s">
        <v>62057</v>
      </c>
      <c r="D21150">
        <v>2</v>
      </c>
      <c r="E21150" t="s">
        <v>13</v>
      </c>
      <c r="F21150" t="s">
        <v>13</v>
      </c>
      <c r="G21150" t="s">
        <v>62052</v>
      </c>
      <c r="H21150" s="3" t="s">
        <v>62053</v>
      </c>
      <c r="I21150" t="s">
        <v>106</v>
      </c>
      <c r="J21150" t="s">
        <v>62054</v>
      </c>
    </row>
    <row r="21151" spans="1:10" ht="16" x14ac:dyDescent="0.2">
      <c r="A21151" t="s">
        <v>62049</v>
      </c>
      <c r="B21151" t="s">
        <v>62058</v>
      </c>
      <c r="C21151" t="s">
        <v>62059</v>
      </c>
      <c r="D21151">
        <v>1</v>
      </c>
      <c r="E21151" t="s">
        <v>13</v>
      </c>
      <c r="F21151" t="s">
        <v>13</v>
      </c>
      <c r="G21151" t="s">
        <v>62052</v>
      </c>
      <c r="H21151" s="3" t="s">
        <v>62053</v>
      </c>
      <c r="I21151" t="s">
        <v>106</v>
      </c>
      <c r="J21151" t="s">
        <v>62054</v>
      </c>
    </row>
    <row r="21152" spans="1:10" ht="16" x14ac:dyDescent="0.2">
      <c r="A21152" t="s">
        <v>60363</v>
      </c>
      <c r="B21152" t="s">
        <v>62060</v>
      </c>
      <c r="C21152" t="s">
        <v>62061</v>
      </c>
      <c r="D21152">
        <v>3</v>
      </c>
      <c r="E21152" t="s">
        <v>13</v>
      </c>
      <c r="F21152" t="s">
        <v>13</v>
      </c>
      <c r="G21152" t="s">
        <v>62062</v>
      </c>
      <c r="H21152" s="3" t="s">
        <v>62063</v>
      </c>
      <c r="I21152" t="s">
        <v>106</v>
      </c>
      <c r="J21152" t="s">
        <v>60368</v>
      </c>
    </row>
    <row r="21153" spans="1:10" ht="16" x14ac:dyDescent="0.2">
      <c r="A21153" t="s">
        <v>28988</v>
      </c>
      <c r="B21153" t="s">
        <v>62064</v>
      </c>
      <c r="C21153" t="s">
        <v>62065</v>
      </c>
      <c r="D21153">
        <v>2</v>
      </c>
      <c r="E21153" t="s">
        <v>13</v>
      </c>
      <c r="F21153" t="s">
        <v>13</v>
      </c>
      <c r="G21153" t="s">
        <v>62062</v>
      </c>
      <c r="H21153" s="3" t="s">
        <v>62066</v>
      </c>
      <c r="I21153" t="s">
        <v>106</v>
      </c>
      <c r="J21153" t="s">
        <v>28993</v>
      </c>
    </row>
    <row r="21154" spans="1:10" ht="16" x14ac:dyDescent="0.2">
      <c r="A21154" t="s">
        <v>42918</v>
      </c>
      <c r="B21154" t="s">
        <v>62067</v>
      </c>
      <c r="C21154" t="s">
        <v>62068</v>
      </c>
      <c r="D21154">
        <v>4</v>
      </c>
      <c r="E21154" t="s">
        <v>13</v>
      </c>
      <c r="F21154" t="s">
        <v>13</v>
      </c>
      <c r="G21154" t="s">
        <v>62069</v>
      </c>
      <c r="H21154" s="3" t="s">
        <v>62070</v>
      </c>
      <c r="I21154" t="s">
        <v>106</v>
      </c>
      <c r="J21154" t="s">
        <v>42922</v>
      </c>
    </row>
    <row r="21155" spans="1:10" ht="16" x14ac:dyDescent="0.2">
      <c r="A21155" t="s">
        <v>62071</v>
      </c>
      <c r="B21155" t="s">
        <v>62072</v>
      </c>
      <c r="C21155" t="s">
        <v>62073</v>
      </c>
      <c r="D21155">
        <v>2</v>
      </c>
      <c r="E21155" t="s">
        <v>13</v>
      </c>
      <c r="F21155" t="s">
        <v>13</v>
      </c>
      <c r="G21155" t="s">
        <v>62069</v>
      </c>
      <c r="H21155" s="3" t="s">
        <v>62074</v>
      </c>
      <c r="I21155" t="s">
        <v>106</v>
      </c>
      <c r="J21155" t="s">
        <v>62075</v>
      </c>
    </row>
    <row r="21156" spans="1:10" ht="16" x14ac:dyDescent="0.2">
      <c r="A21156" t="s">
        <v>62071</v>
      </c>
      <c r="B21156" t="s">
        <v>62076</v>
      </c>
      <c r="C21156" t="s">
        <v>62077</v>
      </c>
      <c r="D21156">
        <v>3</v>
      </c>
      <c r="E21156" t="s">
        <v>13</v>
      </c>
      <c r="F21156" t="s">
        <v>13</v>
      </c>
      <c r="G21156" t="s">
        <v>62069</v>
      </c>
      <c r="H21156" s="3" t="s">
        <v>62078</v>
      </c>
      <c r="I21156" t="s">
        <v>106</v>
      </c>
      <c r="J21156" t="s">
        <v>62075</v>
      </c>
    </row>
    <row r="21157" spans="1:10" ht="16" x14ac:dyDescent="0.2">
      <c r="A21157" t="s">
        <v>62079</v>
      </c>
      <c r="B21157" t="s">
        <v>62080</v>
      </c>
      <c r="C21157" t="s">
        <v>62081</v>
      </c>
      <c r="D21157">
        <v>4</v>
      </c>
      <c r="E21157" t="s">
        <v>13</v>
      </c>
      <c r="F21157" t="s">
        <v>13</v>
      </c>
      <c r="G21157" t="s">
        <v>62069</v>
      </c>
      <c r="H21157" s="3" t="s">
        <v>62082</v>
      </c>
      <c r="I21157" t="s">
        <v>106</v>
      </c>
      <c r="J21157" t="s">
        <v>62083</v>
      </c>
    </row>
    <row r="21158" spans="1:10" ht="16" x14ac:dyDescent="0.2">
      <c r="A21158" t="s">
        <v>42918</v>
      </c>
      <c r="B21158" t="s">
        <v>62084</v>
      </c>
      <c r="C21158" t="s">
        <v>62085</v>
      </c>
      <c r="D21158">
        <v>1</v>
      </c>
      <c r="E21158" t="s">
        <v>13</v>
      </c>
      <c r="F21158" t="s">
        <v>13</v>
      </c>
      <c r="G21158" t="s">
        <v>62069</v>
      </c>
      <c r="H21158" s="3" t="s">
        <v>62070</v>
      </c>
      <c r="I21158" t="s">
        <v>106</v>
      </c>
      <c r="J21158" t="s">
        <v>42922</v>
      </c>
    </row>
    <row r="21159" spans="1:10" ht="16" x14ac:dyDescent="0.2">
      <c r="A21159" t="s">
        <v>62071</v>
      </c>
      <c r="B21159" t="s">
        <v>62086</v>
      </c>
      <c r="C21159" t="s">
        <v>62087</v>
      </c>
      <c r="D21159">
        <v>1</v>
      </c>
      <c r="E21159" t="s">
        <v>13</v>
      </c>
      <c r="F21159" t="s">
        <v>13</v>
      </c>
      <c r="G21159" t="s">
        <v>62069</v>
      </c>
      <c r="H21159" s="3" t="s">
        <v>62078</v>
      </c>
      <c r="I21159" t="s">
        <v>106</v>
      </c>
      <c r="J21159" t="s">
        <v>62075</v>
      </c>
    </row>
    <row r="21160" spans="1:10" ht="16" x14ac:dyDescent="0.2">
      <c r="A21160" t="s">
        <v>62088</v>
      </c>
      <c r="B21160" t="s">
        <v>62089</v>
      </c>
      <c r="C21160" t="s">
        <v>62090</v>
      </c>
      <c r="D21160">
        <v>1</v>
      </c>
      <c r="E21160" t="s">
        <v>13</v>
      </c>
      <c r="F21160" t="s">
        <v>13</v>
      </c>
      <c r="G21160" t="s">
        <v>62069</v>
      </c>
      <c r="H21160" s="3" t="s">
        <v>62078</v>
      </c>
      <c r="I21160" t="s">
        <v>106</v>
      </c>
      <c r="J21160" t="s">
        <v>62091</v>
      </c>
    </row>
    <row r="21161" spans="1:10" ht="16" x14ac:dyDescent="0.2">
      <c r="A21161" t="s">
        <v>62079</v>
      </c>
      <c r="B21161" t="s">
        <v>62092</v>
      </c>
      <c r="C21161" t="s">
        <v>62093</v>
      </c>
      <c r="D21161">
        <v>2</v>
      </c>
      <c r="E21161" t="s">
        <v>13</v>
      </c>
      <c r="F21161" t="s">
        <v>13</v>
      </c>
      <c r="G21161" t="s">
        <v>62069</v>
      </c>
      <c r="H21161" s="3" t="s">
        <v>62082</v>
      </c>
      <c r="I21161" t="s">
        <v>106</v>
      </c>
      <c r="J21161" t="s">
        <v>62083</v>
      </c>
    </row>
    <row r="21162" spans="1:10" ht="16" x14ac:dyDescent="0.2">
      <c r="A21162" t="s">
        <v>62079</v>
      </c>
      <c r="B21162" t="s">
        <v>62094</v>
      </c>
      <c r="C21162" t="s">
        <v>62095</v>
      </c>
      <c r="D21162">
        <v>3</v>
      </c>
      <c r="E21162" t="s">
        <v>13</v>
      </c>
      <c r="F21162" t="s">
        <v>13</v>
      </c>
      <c r="G21162" t="s">
        <v>62069</v>
      </c>
      <c r="H21162" s="3" t="s">
        <v>62082</v>
      </c>
      <c r="I21162" t="s">
        <v>106</v>
      </c>
      <c r="J21162" t="s">
        <v>62083</v>
      </c>
    </row>
    <row r="21163" spans="1:10" ht="16" x14ac:dyDescent="0.2">
      <c r="A21163" t="s">
        <v>59844</v>
      </c>
      <c r="B21163" t="s">
        <v>62094</v>
      </c>
      <c r="C21163" t="s">
        <v>62095</v>
      </c>
      <c r="D21163">
        <v>1</v>
      </c>
      <c r="E21163" t="s">
        <v>13</v>
      </c>
      <c r="F21163" t="s">
        <v>13</v>
      </c>
      <c r="G21163" t="s">
        <v>62069</v>
      </c>
      <c r="H21163" s="3" t="s">
        <v>62082</v>
      </c>
      <c r="I21163" t="s">
        <v>106</v>
      </c>
      <c r="J21163" t="s">
        <v>59847</v>
      </c>
    </row>
    <row r="21164" spans="1:10" ht="16" x14ac:dyDescent="0.2">
      <c r="A21164" t="s">
        <v>18964</v>
      </c>
      <c r="B21164" t="s">
        <v>62096</v>
      </c>
      <c r="C21164" t="s">
        <v>62097</v>
      </c>
      <c r="D21164">
        <v>2</v>
      </c>
      <c r="E21164" t="s">
        <v>13</v>
      </c>
      <c r="F21164" t="s">
        <v>13</v>
      </c>
      <c r="G21164" t="s">
        <v>62069</v>
      </c>
      <c r="H21164" s="3" t="s">
        <v>62078</v>
      </c>
      <c r="I21164" t="s">
        <v>106</v>
      </c>
      <c r="J21164" t="s">
        <v>18969</v>
      </c>
    </row>
    <row r="21165" spans="1:10" ht="16" x14ac:dyDescent="0.2">
      <c r="A21165" t="s">
        <v>18964</v>
      </c>
      <c r="B21165" t="s">
        <v>62098</v>
      </c>
      <c r="C21165" t="s">
        <v>62099</v>
      </c>
      <c r="D21165">
        <v>1</v>
      </c>
      <c r="E21165" t="s">
        <v>13</v>
      </c>
      <c r="F21165" t="s">
        <v>13</v>
      </c>
      <c r="G21165" t="s">
        <v>62069</v>
      </c>
      <c r="H21165" s="3" t="s">
        <v>62078</v>
      </c>
      <c r="I21165" t="s">
        <v>106</v>
      </c>
      <c r="J21165" t="s">
        <v>18969</v>
      </c>
    </row>
    <row r="21166" spans="1:10" ht="16" x14ac:dyDescent="0.2">
      <c r="A21166" t="s">
        <v>62088</v>
      </c>
      <c r="B21166" t="s">
        <v>62100</v>
      </c>
      <c r="C21166" t="s">
        <v>62101</v>
      </c>
      <c r="D21166">
        <v>3</v>
      </c>
      <c r="E21166" t="s">
        <v>13</v>
      </c>
      <c r="F21166" t="s">
        <v>13</v>
      </c>
      <c r="G21166" t="s">
        <v>62069</v>
      </c>
      <c r="H21166" s="3" t="s">
        <v>62078</v>
      </c>
      <c r="I21166" t="s">
        <v>106</v>
      </c>
      <c r="J21166" t="s">
        <v>62091</v>
      </c>
    </row>
    <row r="21167" spans="1:10" ht="16" x14ac:dyDescent="0.2">
      <c r="A21167" t="s">
        <v>62079</v>
      </c>
      <c r="B21167" t="s">
        <v>62089</v>
      </c>
      <c r="C21167" t="s">
        <v>62090</v>
      </c>
      <c r="D21167">
        <v>1</v>
      </c>
      <c r="E21167" t="s">
        <v>13</v>
      </c>
      <c r="F21167" t="s">
        <v>13</v>
      </c>
      <c r="G21167" t="s">
        <v>62069</v>
      </c>
      <c r="H21167" s="3" t="s">
        <v>62082</v>
      </c>
      <c r="I21167" t="s">
        <v>106</v>
      </c>
      <c r="J21167" t="s">
        <v>62083</v>
      </c>
    </row>
    <row r="21168" spans="1:10" ht="16" x14ac:dyDescent="0.2">
      <c r="A21168" t="s">
        <v>62102</v>
      </c>
      <c r="B21168" t="s">
        <v>62103</v>
      </c>
      <c r="C21168" t="s">
        <v>62104</v>
      </c>
      <c r="D21168">
        <v>3</v>
      </c>
      <c r="E21168" t="s">
        <v>13</v>
      </c>
      <c r="F21168" t="s">
        <v>13</v>
      </c>
      <c r="G21168" t="s">
        <v>62105</v>
      </c>
      <c r="H21168" s="3" t="s">
        <v>62106</v>
      </c>
      <c r="I21168" t="s">
        <v>106</v>
      </c>
      <c r="J21168" t="s">
        <v>62107</v>
      </c>
    </row>
    <row r="21169" spans="1:10" ht="16" x14ac:dyDescent="0.2">
      <c r="A21169" t="s">
        <v>62108</v>
      </c>
      <c r="B21169" t="s">
        <v>62109</v>
      </c>
      <c r="C21169" t="s">
        <v>62110</v>
      </c>
      <c r="D21169">
        <v>2</v>
      </c>
      <c r="E21169" t="s">
        <v>13</v>
      </c>
      <c r="F21169" t="s">
        <v>13</v>
      </c>
      <c r="G21169" t="s">
        <v>62105</v>
      </c>
      <c r="H21169" s="3" t="s">
        <v>62106</v>
      </c>
      <c r="I21169" t="s">
        <v>106</v>
      </c>
      <c r="J21169" t="s">
        <v>62111</v>
      </c>
    </row>
    <row r="21170" spans="1:10" ht="32" x14ac:dyDescent="0.2">
      <c r="A21170" t="s">
        <v>62112</v>
      </c>
      <c r="B21170" t="s">
        <v>62113</v>
      </c>
      <c r="C21170" t="s">
        <v>62114</v>
      </c>
      <c r="D21170">
        <v>1</v>
      </c>
      <c r="E21170" t="s">
        <v>13</v>
      </c>
      <c r="F21170" t="s">
        <v>13</v>
      </c>
      <c r="G21170" t="s">
        <v>62105</v>
      </c>
      <c r="H21170" s="3" t="s">
        <v>62115</v>
      </c>
      <c r="I21170" t="s">
        <v>106</v>
      </c>
      <c r="J21170" t="s">
        <v>62116</v>
      </c>
    </row>
    <row r="21171" spans="1:10" ht="16" x14ac:dyDescent="0.2">
      <c r="A21171" t="s">
        <v>62108</v>
      </c>
      <c r="B21171" t="s">
        <v>62117</v>
      </c>
      <c r="C21171" t="s">
        <v>62118</v>
      </c>
      <c r="D21171">
        <v>3</v>
      </c>
      <c r="E21171" t="s">
        <v>13</v>
      </c>
      <c r="F21171" t="s">
        <v>13</v>
      </c>
      <c r="G21171" t="s">
        <v>62105</v>
      </c>
      <c r="H21171" s="3" t="s">
        <v>62106</v>
      </c>
      <c r="I21171" t="s">
        <v>106</v>
      </c>
      <c r="J21171" t="s">
        <v>62111</v>
      </c>
    </row>
    <row r="21172" spans="1:10" ht="32" x14ac:dyDescent="0.2">
      <c r="A21172" t="s">
        <v>62112</v>
      </c>
      <c r="B21172" t="s">
        <v>62119</v>
      </c>
      <c r="C21172" t="s">
        <v>62120</v>
      </c>
      <c r="D21172">
        <v>2</v>
      </c>
      <c r="E21172" t="s">
        <v>13</v>
      </c>
      <c r="F21172" t="s">
        <v>13</v>
      </c>
      <c r="G21172" t="s">
        <v>62105</v>
      </c>
      <c r="H21172" s="3" t="s">
        <v>62115</v>
      </c>
      <c r="I21172" t="s">
        <v>106</v>
      </c>
      <c r="J21172" t="s">
        <v>62116</v>
      </c>
    </row>
    <row r="21173" spans="1:10" ht="16" x14ac:dyDescent="0.2">
      <c r="A21173" t="s">
        <v>62121</v>
      </c>
      <c r="B21173" t="s">
        <v>62122</v>
      </c>
      <c r="C21173" t="s">
        <v>62123</v>
      </c>
      <c r="D21173">
        <v>1</v>
      </c>
      <c r="E21173" t="s">
        <v>13</v>
      </c>
      <c r="F21173" t="s">
        <v>13</v>
      </c>
      <c r="G21173" t="s">
        <v>62105</v>
      </c>
      <c r="H21173" s="3" t="s">
        <v>62106</v>
      </c>
      <c r="I21173" t="s">
        <v>106</v>
      </c>
      <c r="J21173" t="s">
        <v>62124</v>
      </c>
    </row>
    <row r="21174" spans="1:10" ht="16" x14ac:dyDescent="0.2">
      <c r="A21174" t="s">
        <v>62121</v>
      </c>
      <c r="B21174" t="s">
        <v>62109</v>
      </c>
      <c r="C21174" t="s">
        <v>62110</v>
      </c>
      <c r="D21174">
        <v>3</v>
      </c>
      <c r="E21174" t="s">
        <v>13</v>
      </c>
      <c r="F21174" t="s">
        <v>13</v>
      </c>
      <c r="G21174" t="s">
        <v>62105</v>
      </c>
      <c r="H21174" s="3" t="s">
        <v>62106</v>
      </c>
      <c r="I21174" t="s">
        <v>106</v>
      </c>
      <c r="J21174" t="s">
        <v>62124</v>
      </c>
    </row>
    <row r="21175" spans="1:10" ht="16" x14ac:dyDescent="0.2">
      <c r="A21175" t="s">
        <v>62108</v>
      </c>
      <c r="B21175" t="s">
        <v>62122</v>
      </c>
      <c r="C21175" t="s">
        <v>62123</v>
      </c>
      <c r="D21175">
        <v>1</v>
      </c>
      <c r="E21175" t="s">
        <v>13</v>
      </c>
      <c r="F21175" t="s">
        <v>13</v>
      </c>
      <c r="G21175" t="s">
        <v>62105</v>
      </c>
      <c r="H21175" s="3" t="s">
        <v>62106</v>
      </c>
      <c r="I21175" t="s">
        <v>106</v>
      </c>
      <c r="J21175" t="s">
        <v>62111</v>
      </c>
    </row>
    <row r="21176" spans="1:10" ht="16" x14ac:dyDescent="0.2">
      <c r="A21176" t="s">
        <v>61804</v>
      </c>
      <c r="B21176" t="s">
        <v>62125</v>
      </c>
      <c r="C21176" t="s">
        <v>62126</v>
      </c>
      <c r="D21176">
        <v>4</v>
      </c>
      <c r="E21176" t="s">
        <v>13</v>
      </c>
      <c r="F21176" t="s">
        <v>13</v>
      </c>
      <c r="G21176" t="s">
        <v>62105</v>
      </c>
      <c r="H21176" s="3" t="s">
        <v>62106</v>
      </c>
      <c r="I21176" t="s">
        <v>106</v>
      </c>
      <c r="J21176" t="s">
        <v>61805</v>
      </c>
    </row>
    <row r="21177" spans="1:10" ht="16" x14ac:dyDescent="0.2">
      <c r="A21177" t="s">
        <v>62121</v>
      </c>
      <c r="B21177" t="s">
        <v>62117</v>
      </c>
      <c r="C21177" t="s">
        <v>62118</v>
      </c>
      <c r="D21177">
        <v>5</v>
      </c>
      <c r="E21177" t="s">
        <v>13</v>
      </c>
      <c r="F21177" t="s">
        <v>13</v>
      </c>
      <c r="G21177" t="s">
        <v>62105</v>
      </c>
      <c r="H21177" s="3" t="s">
        <v>62106</v>
      </c>
      <c r="I21177" t="s">
        <v>106</v>
      </c>
      <c r="J21177" t="s">
        <v>62124</v>
      </c>
    </row>
    <row r="21178" spans="1:10" ht="16" x14ac:dyDescent="0.2">
      <c r="A21178" t="s">
        <v>62127</v>
      </c>
      <c r="B21178" t="s">
        <v>62128</v>
      </c>
      <c r="C21178" t="s">
        <v>62129</v>
      </c>
      <c r="D21178">
        <v>4</v>
      </c>
      <c r="E21178" t="s">
        <v>13</v>
      </c>
      <c r="F21178" t="s">
        <v>13</v>
      </c>
      <c r="G21178" t="s">
        <v>62105</v>
      </c>
      <c r="H21178" s="3" t="s">
        <v>62130</v>
      </c>
      <c r="I21178" t="s">
        <v>106</v>
      </c>
      <c r="J21178" t="s">
        <v>62131</v>
      </c>
    </row>
    <row r="21179" spans="1:10" ht="16" x14ac:dyDescent="0.2">
      <c r="A21179" t="s">
        <v>62132</v>
      </c>
      <c r="B21179" t="s">
        <v>62133</v>
      </c>
      <c r="C21179" t="s">
        <v>62134</v>
      </c>
      <c r="D21179">
        <v>1</v>
      </c>
      <c r="E21179" t="s">
        <v>13</v>
      </c>
      <c r="F21179" t="s">
        <v>13</v>
      </c>
      <c r="G21179" t="s">
        <v>62105</v>
      </c>
      <c r="H21179" s="3" t="s">
        <v>62106</v>
      </c>
      <c r="I21179" t="s">
        <v>106</v>
      </c>
      <c r="J21179" t="s">
        <v>62135</v>
      </c>
    </row>
    <row r="21180" spans="1:10" ht="16" x14ac:dyDescent="0.2">
      <c r="A21180" t="s">
        <v>62108</v>
      </c>
      <c r="B21180" t="s">
        <v>62136</v>
      </c>
      <c r="C21180" t="s">
        <v>62137</v>
      </c>
      <c r="D21180">
        <v>4</v>
      </c>
      <c r="E21180" t="s">
        <v>13</v>
      </c>
      <c r="F21180" t="s">
        <v>13</v>
      </c>
      <c r="G21180" t="s">
        <v>62105</v>
      </c>
      <c r="H21180" s="3" t="s">
        <v>62106</v>
      </c>
      <c r="I21180" t="s">
        <v>106</v>
      </c>
      <c r="J21180" t="s">
        <v>62111</v>
      </c>
    </row>
    <row r="21181" spans="1:10" ht="16" x14ac:dyDescent="0.2">
      <c r="A21181" t="s">
        <v>62127</v>
      </c>
      <c r="B21181" t="s">
        <v>62138</v>
      </c>
      <c r="C21181" t="s">
        <v>62139</v>
      </c>
      <c r="D21181">
        <v>3</v>
      </c>
      <c r="E21181" t="s">
        <v>13</v>
      </c>
      <c r="F21181" t="s">
        <v>13</v>
      </c>
      <c r="G21181" t="s">
        <v>62105</v>
      </c>
      <c r="H21181" s="3" t="s">
        <v>62130</v>
      </c>
      <c r="I21181" t="s">
        <v>106</v>
      </c>
      <c r="J21181" t="s">
        <v>62131</v>
      </c>
    </row>
    <row r="21182" spans="1:10" ht="16" x14ac:dyDescent="0.2">
      <c r="A21182" t="s">
        <v>62132</v>
      </c>
      <c r="B21182" t="s">
        <v>62125</v>
      </c>
      <c r="C21182" t="s">
        <v>62126</v>
      </c>
      <c r="D21182">
        <v>4</v>
      </c>
      <c r="E21182" t="s">
        <v>13</v>
      </c>
      <c r="F21182" t="s">
        <v>13</v>
      </c>
      <c r="G21182" t="s">
        <v>62105</v>
      </c>
      <c r="H21182" s="3" t="s">
        <v>62106</v>
      </c>
      <c r="I21182" t="s">
        <v>106</v>
      </c>
      <c r="J21182" t="s">
        <v>62135</v>
      </c>
    </row>
    <row r="21183" spans="1:10" ht="16" x14ac:dyDescent="0.2">
      <c r="A21183" t="s">
        <v>62102</v>
      </c>
      <c r="B21183" t="s">
        <v>62140</v>
      </c>
      <c r="C21183" t="s">
        <v>62141</v>
      </c>
      <c r="D21183">
        <v>1</v>
      </c>
      <c r="E21183" t="s">
        <v>13</v>
      </c>
      <c r="F21183" t="s">
        <v>13</v>
      </c>
      <c r="G21183" t="s">
        <v>62105</v>
      </c>
      <c r="H21183" s="3" t="s">
        <v>62142</v>
      </c>
      <c r="I21183" t="s">
        <v>106</v>
      </c>
      <c r="J21183" t="s">
        <v>62107</v>
      </c>
    </row>
    <row r="21184" spans="1:10" ht="16" x14ac:dyDescent="0.2">
      <c r="A21184" t="s">
        <v>62132</v>
      </c>
      <c r="B21184" t="s">
        <v>62143</v>
      </c>
      <c r="C21184" t="s">
        <v>62144</v>
      </c>
      <c r="D21184">
        <v>2</v>
      </c>
      <c r="E21184" t="s">
        <v>13</v>
      </c>
      <c r="F21184" t="s">
        <v>13</v>
      </c>
      <c r="G21184" t="s">
        <v>62105</v>
      </c>
      <c r="H21184" s="3" t="s">
        <v>62106</v>
      </c>
      <c r="I21184" t="s">
        <v>106</v>
      </c>
      <c r="J21184" t="s">
        <v>62135</v>
      </c>
    </row>
    <row r="21185" spans="1:10" ht="16" x14ac:dyDescent="0.2">
      <c r="A21185" t="s">
        <v>62132</v>
      </c>
      <c r="B21185" t="s">
        <v>62145</v>
      </c>
      <c r="C21185" t="s">
        <v>62146</v>
      </c>
      <c r="D21185">
        <v>3</v>
      </c>
      <c r="E21185" t="s">
        <v>13</v>
      </c>
      <c r="F21185" t="s">
        <v>13</v>
      </c>
      <c r="G21185" t="s">
        <v>62105</v>
      </c>
      <c r="H21185" s="3" t="s">
        <v>62106</v>
      </c>
      <c r="I21185" t="s">
        <v>106</v>
      </c>
      <c r="J21185" t="s">
        <v>62135</v>
      </c>
    </row>
    <row r="21186" spans="1:10" ht="16" x14ac:dyDescent="0.2">
      <c r="A21186" t="s">
        <v>62127</v>
      </c>
      <c r="B21186" t="s">
        <v>62147</v>
      </c>
      <c r="C21186" t="s">
        <v>62148</v>
      </c>
      <c r="D21186">
        <v>5</v>
      </c>
      <c r="E21186" t="s">
        <v>13</v>
      </c>
      <c r="F21186" t="s">
        <v>13</v>
      </c>
      <c r="G21186" t="s">
        <v>62105</v>
      </c>
      <c r="H21186" s="3" t="s">
        <v>62130</v>
      </c>
      <c r="I21186" t="s">
        <v>106</v>
      </c>
      <c r="J21186" t="s">
        <v>62131</v>
      </c>
    </row>
    <row r="21187" spans="1:10" ht="16" x14ac:dyDescent="0.2">
      <c r="A21187" t="s">
        <v>59913</v>
      </c>
      <c r="B21187" t="s">
        <v>62149</v>
      </c>
      <c r="C21187" t="s">
        <v>62150</v>
      </c>
      <c r="D21187">
        <v>5</v>
      </c>
      <c r="E21187" t="s">
        <v>13</v>
      </c>
      <c r="F21187" t="s">
        <v>13</v>
      </c>
      <c r="G21187" t="s">
        <v>62105</v>
      </c>
      <c r="H21187" s="3" t="s">
        <v>62106</v>
      </c>
      <c r="I21187" t="s">
        <v>106</v>
      </c>
      <c r="J21187" t="s">
        <v>59917</v>
      </c>
    </row>
    <row r="21188" spans="1:10" ht="16" x14ac:dyDescent="0.2">
      <c r="A21188" t="s">
        <v>62102</v>
      </c>
      <c r="B21188" t="s">
        <v>62151</v>
      </c>
      <c r="C21188" t="s">
        <v>62152</v>
      </c>
      <c r="D21188">
        <v>2</v>
      </c>
      <c r="E21188" t="s">
        <v>13</v>
      </c>
      <c r="F21188" t="s">
        <v>13</v>
      </c>
      <c r="G21188" t="s">
        <v>62105</v>
      </c>
      <c r="H21188" s="3" t="s">
        <v>62142</v>
      </c>
      <c r="I21188" t="s">
        <v>106</v>
      </c>
      <c r="J21188" t="s">
        <v>62107</v>
      </c>
    </row>
    <row r="21189" spans="1:10" ht="16" x14ac:dyDescent="0.2">
      <c r="A21189" t="s">
        <v>62127</v>
      </c>
      <c r="B21189" t="s">
        <v>62153</v>
      </c>
      <c r="C21189" t="s">
        <v>62154</v>
      </c>
      <c r="D21189">
        <v>2</v>
      </c>
      <c r="E21189" t="s">
        <v>13</v>
      </c>
      <c r="F21189" t="s">
        <v>13</v>
      </c>
      <c r="G21189" t="s">
        <v>62105</v>
      </c>
      <c r="H21189" s="3" t="s">
        <v>62130</v>
      </c>
      <c r="I21189" t="s">
        <v>106</v>
      </c>
      <c r="J21189" t="s">
        <v>62131</v>
      </c>
    </row>
    <row r="21190" spans="1:10" ht="32" x14ac:dyDescent="0.2">
      <c r="A21190" t="s">
        <v>62112</v>
      </c>
      <c r="B21190" t="s">
        <v>62155</v>
      </c>
      <c r="C21190" t="s">
        <v>62156</v>
      </c>
      <c r="D21190">
        <v>3</v>
      </c>
      <c r="E21190" t="s">
        <v>13</v>
      </c>
      <c r="F21190" t="s">
        <v>13</v>
      </c>
      <c r="G21190" t="s">
        <v>62105</v>
      </c>
      <c r="H21190" s="3" t="s">
        <v>62157</v>
      </c>
      <c r="I21190" t="s">
        <v>106</v>
      </c>
      <c r="J21190" t="s">
        <v>62116</v>
      </c>
    </row>
    <row r="21191" spans="1:10" ht="16" x14ac:dyDescent="0.2">
      <c r="A21191" t="s">
        <v>62158</v>
      </c>
      <c r="B21191" t="s">
        <v>59712</v>
      </c>
      <c r="C21191" t="s">
        <v>59713</v>
      </c>
      <c r="D21191">
        <v>2</v>
      </c>
      <c r="E21191" t="s">
        <v>13</v>
      </c>
      <c r="F21191" t="s">
        <v>13</v>
      </c>
      <c r="G21191" t="s">
        <v>62159</v>
      </c>
      <c r="H21191" s="3" t="s">
        <v>62160</v>
      </c>
      <c r="I21191" t="s">
        <v>106</v>
      </c>
      <c r="J21191" t="s">
        <v>62161</v>
      </c>
    </row>
    <row r="21192" spans="1:10" ht="16" x14ac:dyDescent="0.2">
      <c r="A21192" t="s">
        <v>62000</v>
      </c>
      <c r="B21192" t="s">
        <v>62162</v>
      </c>
      <c r="C21192" t="s">
        <v>62163</v>
      </c>
      <c r="D21192">
        <v>2</v>
      </c>
      <c r="E21192" t="s">
        <v>13</v>
      </c>
      <c r="F21192" t="s">
        <v>13</v>
      </c>
      <c r="G21192" t="s">
        <v>62159</v>
      </c>
      <c r="H21192" s="3" t="s">
        <v>62164</v>
      </c>
      <c r="I21192" t="s">
        <v>106</v>
      </c>
      <c r="J21192" t="s">
        <v>62001</v>
      </c>
    </row>
    <row r="21193" spans="1:10" ht="16" x14ac:dyDescent="0.2">
      <c r="A21193" t="s">
        <v>59723</v>
      </c>
      <c r="B21193" t="s">
        <v>62165</v>
      </c>
      <c r="C21193" t="s">
        <v>62166</v>
      </c>
      <c r="D21193">
        <v>1</v>
      </c>
      <c r="E21193" t="s">
        <v>13</v>
      </c>
      <c r="F21193" t="s">
        <v>13</v>
      </c>
      <c r="G21193" t="s">
        <v>62159</v>
      </c>
      <c r="H21193" s="3" t="s">
        <v>62160</v>
      </c>
      <c r="I21193" t="s">
        <v>106</v>
      </c>
      <c r="J21193" t="s">
        <v>59727</v>
      </c>
    </row>
    <row r="21194" spans="1:10" ht="16" x14ac:dyDescent="0.2">
      <c r="A21194" t="s">
        <v>62167</v>
      </c>
      <c r="B21194" t="s">
        <v>59724</v>
      </c>
      <c r="C21194" t="s">
        <v>59725</v>
      </c>
      <c r="D21194">
        <v>1</v>
      </c>
      <c r="E21194" t="s">
        <v>13</v>
      </c>
      <c r="F21194" t="s">
        <v>13</v>
      </c>
      <c r="G21194" t="s">
        <v>62159</v>
      </c>
      <c r="H21194" s="3" t="s">
        <v>62160</v>
      </c>
      <c r="I21194" t="s">
        <v>106</v>
      </c>
      <c r="J21194" t="s">
        <v>62168</v>
      </c>
    </row>
    <row r="21195" spans="1:10" ht="16" x14ac:dyDescent="0.2">
      <c r="A21195" t="s">
        <v>62169</v>
      </c>
      <c r="B21195" t="s">
        <v>62170</v>
      </c>
      <c r="C21195" t="s">
        <v>62171</v>
      </c>
      <c r="D21195">
        <v>2</v>
      </c>
      <c r="E21195" t="s">
        <v>13</v>
      </c>
      <c r="F21195" t="s">
        <v>13</v>
      </c>
      <c r="G21195" t="s">
        <v>62159</v>
      </c>
      <c r="H21195" s="3" t="s">
        <v>62164</v>
      </c>
      <c r="I21195" t="s">
        <v>106</v>
      </c>
      <c r="J21195" t="s">
        <v>62172</v>
      </c>
    </row>
    <row r="21196" spans="1:10" ht="16" x14ac:dyDescent="0.2">
      <c r="A21196" t="s">
        <v>62167</v>
      </c>
      <c r="B21196" t="s">
        <v>62173</v>
      </c>
      <c r="C21196" t="s">
        <v>62174</v>
      </c>
      <c r="D21196">
        <v>4</v>
      </c>
      <c r="E21196" t="s">
        <v>13</v>
      </c>
      <c r="F21196" t="s">
        <v>13</v>
      </c>
      <c r="G21196" t="s">
        <v>62159</v>
      </c>
      <c r="H21196" s="3" t="s">
        <v>62160</v>
      </c>
      <c r="I21196" t="s">
        <v>106</v>
      </c>
      <c r="J21196" t="s">
        <v>62168</v>
      </c>
    </row>
    <row r="21197" spans="1:10" ht="16" x14ac:dyDescent="0.2">
      <c r="A21197" t="s">
        <v>62167</v>
      </c>
      <c r="B21197" t="s">
        <v>62175</v>
      </c>
      <c r="C21197" t="s">
        <v>62176</v>
      </c>
      <c r="D21197">
        <v>2</v>
      </c>
      <c r="E21197" t="s">
        <v>13</v>
      </c>
      <c r="F21197" t="s">
        <v>13</v>
      </c>
      <c r="G21197" t="s">
        <v>62159</v>
      </c>
      <c r="H21197" s="3" t="s">
        <v>62160</v>
      </c>
      <c r="I21197" t="s">
        <v>106</v>
      </c>
      <c r="J21197" t="s">
        <v>62168</v>
      </c>
    </row>
    <row r="21198" spans="1:10" ht="16" x14ac:dyDescent="0.2">
      <c r="A21198" t="s">
        <v>62169</v>
      </c>
      <c r="B21198" t="s">
        <v>62177</v>
      </c>
      <c r="C21198" t="s">
        <v>62178</v>
      </c>
      <c r="D21198">
        <v>4</v>
      </c>
      <c r="E21198" t="s">
        <v>13</v>
      </c>
      <c r="F21198" t="s">
        <v>13</v>
      </c>
      <c r="G21198" t="s">
        <v>62159</v>
      </c>
      <c r="H21198" s="3" t="s">
        <v>62164</v>
      </c>
      <c r="I21198" t="s">
        <v>106</v>
      </c>
      <c r="J21198" t="s">
        <v>62172</v>
      </c>
    </row>
    <row r="21199" spans="1:10" ht="16" x14ac:dyDescent="0.2">
      <c r="A21199" t="s">
        <v>4014</v>
      </c>
      <c r="B21199" t="s">
        <v>62179</v>
      </c>
      <c r="C21199" t="s">
        <v>62180</v>
      </c>
      <c r="D21199">
        <v>3</v>
      </c>
      <c r="E21199" t="s">
        <v>13</v>
      </c>
      <c r="F21199" t="s">
        <v>13</v>
      </c>
      <c r="G21199" t="s">
        <v>62159</v>
      </c>
      <c r="H21199" s="3" t="s">
        <v>62164</v>
      </c>
      <c r="I21199" t="s">
        <v>106</v>
      </c>
      <c r="J21199" t="s">
        <v>4019</v>
      </c>
    </row>
    <row r="21200" spans="1:10" ht="16" x14ac:dyDescent="0.2">
      <c r="A21200" t="s">
        <v>62000</v>
      </c>
      <c r="B21200" t="s">
        <v>62181</v>
      </c>
      <c r="C21200" t="s">
        <v>62182</v>
      </c>
      <c r="D21200">
        <v>1</v>
      </c>
      <c r="E21200" t="s">
        <v>13</v>
      </c>
      <c r="F21200" t="s">
        <v>13</v>
      </c>
      <c r="G21200" t="s">
        <v>62159</v>
      </c>
      <c r="H21200" s="3" t="s">
        <v>62164</v>
      </c>
      <c r="I21200" t="s">
        <v>106</v>
      </c>
      <c r="J21200" t="s">
        <v>62001</v>
      </c>
    </row>
    <row r="21201" spans="1:10" ht="16" x14ac:dyDescent="0.2">
      <c r="A21201" t="s">
        <v>62169</v>
      </c>
      <c r="B21201" t="s">
        <v>62183</v>
      </c>
      <c r="C21201" t="s">
        <v>62184</v>
      </c>
      <c r="D21201">
        <v>1</v>
      </c>
      <c r="E21201" t="s">
        <v>13</v>
      </c>
      <c r="F21201" t="s">
        <v>13</v>
      </c>
      <c r="G21201" t="s">
        <v>62159</v>
      </c>
      <c r="H21201" s="3" t="s">
        <v>62164</v>
      </c>
      <c r="I21201" t="s">
        <v>106</v>
      </c>
      <c r="J21201" t="s">
        <v>62172</v>
      </c>
    </row>
    <row r="21202" spans="1:10" ht="16" x14ac:dyDescent="0.2">
      <c r="A21202" t="s">
        <v>62185</v>
      </c>
      <c r="B21202" t="s">
        <v>62186</v>
      </c>
      <c r="C21202" t="s">
        <v>62187</v>
      </c>
      <c r="D21202">
        <v>2</v>
      </c>
      <c r="E21202" t="s">
        <v>13</v>
      </c>
      <c r="F21202" t="s">
        <v>13</v>
      </c>
      <c r="G21202" t="s">
        <v>62159</v>
      </c>
      <c r="H21202" s="3" t="s">
        <v>62164</v>
      </c>
      <c r="I21202" t="s">
        <v>106</v>
      </c>
      <c r="J21202" t="s">
        <v>62188</v>
      </c>
    </row>
    <row r="21203" spans="1:10" ht="16" x14ac:dyDescent="0.2">
      <c r="A21203" t="s">
        <v>4014</v>
      </c>
      <c r="B21203" t="s">
        <v>62189</v>
      </c>
      <c r="C21203" t="s">
        <v>62190</v>
      </c>
      <c r="D21203">
        <v>2</v>
      </c>
      <c r="E21203" t="s">
        <v>13</v>
      </c>
      <c r="F21203" t="s">
        <v>13</v>
      </c>
      <c r="G21203" t="s">
        <v>62159</v>
      </c>
      <c r="H21203" s="3" t="s">
        <v>62164</v>
      </c>
      <c r="I21203" t="s">
        <v>106</v>
      </c>
      <c r="J21203" t="s">
        <v>4019</v>
      </c>
    </row>
    <row r="21204" spans="1:10" ht="16" x14ac:dyDescent="0.2">
      <c r="A21204" t="s">
        <v>6246</v>
      </c>
      <c r="B21204" t="s">
        <v>62191</v>
      </c>
      <c r="C21204" t="s">
        <v>62192</v>
      </c>
      <c r="D21204">
        <v>5</v>
      </c>
      <c r="E21204" t="s">
        <v>13</v>
      </c>
      <c r="F21204" t="s">
        <v>13</v>
      </c>
      <c r="G21204" t="s">
        <v>62159</v>
      </c>
      <c r="H21204" s="3" t="s">
        <v>62164</v>
      </c>
      <c r="I21204" t="s">
        <v>106</v>
      </c>
      <c r="J21204" t="s">
        <v>6249</v>
      </c>
    </row>
    <row r="21205" spans="1:10" ht="16" x14ac:dyDescent="0.2">
      <c r="A21205" t="s">
        <v>62167</v>
      </c>
      <c r="B21205" t="s">
        <v>62193</v>
      </c>
      <c r="C21205" t="s">
        <v>62194</v>
      </c>
      <c r="D21205">
        <v>3</v>
      </c>
      <c r="E21205" t="s">
        <v>13</v>
      </c>
      <c r="F21205" t="s">
        <v>13</v>
      </c>
      <c r="G21205" t="s">
        <v>62159</v>
      </c>
      <c r="H21205" s="3" t="s">
        <v>62160</v>
      </c>
      <c r="I21205" t="s">
        <v>106</v>
      </c>
      <c r="J21205" t="s">
        <v>62168</v>
      </c>
    </row>
    <row r="21206" spans="1:10" ht="16" x14ac:dyDescent="0.2">
      <c r="A21206" t="s">
        <v>62169</v>
      </c>
      <c r="B21206" t="s">
        <v>62195</v>
      </c>
      <c r="C21206" t="s">
        <v>62196</v>
      </c>
      <c r="D21206">
        <v>3</v>
      </c>
      <c r="E21206" t="s">
        <v>13</v>
      </c>
      <c r="F21206" t="s">
        <v>13</v>
      </c>
      <c r="G21206" t="s">
        <v>62159</v>
      </c>
      <c r="H21206" s="3" t="s">
        <v>62164</v>
      </c>
      <c r="I21206" t="s">
        <v>106</v>
      </c>
      <c r="J21206" t="s">
        <v>62172</v>
      </c>
    </row>
    <row r="21207" spans="1:10" ht="16" x14ac:dyDescent="0.2">
      <c r="A21207" t="s">
        <v>62197</v>
      </c>
      <c r="B21207" t="s">
        <v>59724</v>
      </c>
      <c r="C21207" t="s">
        <v>59725</v>
      </c>
      <c r="D21207">
        <v>4</v>
      </c>
      <c r="E21207" t="s">
        <v>13</v>
      </c>
      <c r="F21207" t="s">
        <v>13</v>
      </c>
      <c r="G21207" t="s">
        <v>62159</v>
      </c>
      <c r="H21207" s="3" t="s">
        <v>62160</v>
      </c>
      <c r="I21207" t="s">
        <v>106</v>
      </c>
      <c r="J21207" t="s">
        <v>62198</v>
      </c>
    </row>
    <row r="21208" spans="1:10" ht="16" x14ac:dyDescent="0.2">
      <c r="A21208" t="s">
        <v>62197</v>
      </c>
      <c r="B21208" t="s">
        <v>62179</v>
      </c>
      <c r="C21208" t="s">
        <v>62180</v>
      </c>
      <c r="D21208">
        <v>1</v>
      </c>
      <c r="E21208" t="s">
        <v>13</v>
      </c>
      <c r="F21208" t="s">
        <v>13</v>
      </c>
      <c r="G21208" t="s">
        <v>62159</v>
      </c>
      <c r="H21208" s="3" t="s">
        <v>62160</v>
      </c>
      <c r="I21208" t="s">
        <v>106</v>
      </c>
      <c r="J21208" t="s">
        <v>62198</v>
      </c>
    </row>
    <row r="21209" spans="1:10" ht="16" x14ac:dyDescent="0.2">
      <c r="A21209" t="s">
        <v>62158</v>
      </c>
      <c r="B21209" t="s">
        <v>62165</v>
      </c>
      <c r="C21209" t="s">
        <v>62166</v>
      </c>
      <c r="D21209">
        <v>1</v>
      </c>
      <c r="E21209" t="s">
        <v>13</v>
      </c>
      <c r="F21209" t="s">
        <v>13</v>
      </c>
      <c r="G21209" t="s">
        <v>62159</v>
      </c>
      <c r="H21209" s="3" t="s">
        <v>62160</v>
      </c>
      <c r="I21209" t="s">
        <v>106</v>
      </c>
      <c r="J21209" t="s">
        <v>62161</v>
      </c>
    </row>
    <row r="21210" spans="1:10" ht="16" x14ac:dyDescent="0.2">
      <c r="A21210" t="s">
        <v>62000</v>
      </c>
      <c r="B21210" t="s">
        <v>62199</v>
      </c>
      <c r="C21210" t="s">
        <v>62200</v>
      </c>
      <c r="D21210">
        <v>3</v>
      </c>
      <c r="E21210" t="s">
        <v>13</v>
      </c>
      <c r="F21210" t="s">
        <v>13</v>
      </c>
      <c r="G21210" t="s">
        <v>62159</v>
      </c>
      <c r="H21210" s="3" t="s">
        <v>62164</v>
      </c>
      <c r="I21210" t="s">
        <v>106</v>
      </c>
      <c r="J21210" t="s">
        <v>62001</v>
      </c>
    </row>
    <row r="21211" spans="1:10" ht="16" x14ac:dyDescent="0.2">
      <c r="A21211" t="s">
        <v>62185</v>
      </c>
      <c r="B21211" t="s">
        <v>62201</v>
      </c>
      <c r="C21211" t="s">
        <v>62202</v>
      </c>
      <c r="D21211">
        <v>1</v>
      </c>
      <c r="E21211" t="s">
        <v>13</v>
      </c>
      <c r="F21211" t="s">
        <v>13</v>
      </c>
      <c r="G21211" t="s">
        <v>62159</v>
      </c>
      <c r="H21211" s="3" t="s">
        <v>62164</v>
      </c>
      <c r="I21211" t="s">
        <v>106</v>
      </c>
      <c r="J21211" t="s">
        <v>62188</v>
      </c>
    </row>
    <row r="21212" spans="1:10" ht="16" x14ac:dyDescent="0.2">
      <c r="A21212" t="s">
        <v>62000</v>
      </c>
      <c r="B21212" t="s">
        <v>62203</v>
      </c>
      <c r="C21212" t="s">
        <v>62204</v>
      </c>
      <c r="D21212">
        <v>4</v>
      </c>
      <c r="E21212" t="s">
        <v>13</v>
      </c>
      <c r="F21212" t="s">
        <v>13</v>
      </c>
      <c r="G21212" t="s">
        <v>62159</v>
      </c>
      <c r="H21212" s="3" t="s">
        <v>62164</v>
      </c>
      <c r="I21212" t="s">
        <v>106</v>
      </c>
      <c r="J21212" t="s">
        <v>62001</v>
      </c>
    </row>
    <row r="21213" spans="1:10" ht="16" x14ac:dyDescent="0.2">
      <c r="A21213" t="s">
        <v>31205</v>
      </c>
      <c r="B21213" t="s">
        <v>5314</v>
      </c>
      <c r="C21213" t="s">
        <v>5315</v>
      </c>
      <c r="D21213">
        <v>5</v>
      </c>
      <c r="E21213" t="s">
        <v>13</v>
      </c>
      <c r="F21213" t="s">
        <v>13</v>
      </c>
      <c r="G21213" t="s">
        <v>62159</v>
      </c>
      <c r="H21213" s="3" t="s">
        <v>62164</v>
      </c>
      <c r="I21213" t="s">
        <v>106</v>
      </c>
      <c r="J21213" t="s">
        <v>31209</v>
      </c>
    </row>
    <row r="21214" spans="1:10" ht="16" x14ac:dyDescent="0.2">
      <c r="A21214" t="s">
        <v>59723</v>
      </c>
      <c r="B21214" t="s">
        <v>62205</v>
      </c>
      <c r="C21214" t="s">
        <v>62206</v>
      </c>
      <c r="D21214">
        <v>4</v>
      </c>
      <c r="E21214" t="s">
        <v>13</v>
      </c>
      <c r="F21214" t="s">
        <v>13</v>
      </c>
      <c r="G21214" t="s">
        <v>62159</v>
      </c>
      <c r="H21214" s="3" t="s">
        <v>62160</v>
      </c>
      <c r="I21214" t="s">
        <v>106</v>
      </c>
      <c r="J21214" t="s">
        <v>59727</v>
      </c>
    </row>
    <row r="21215" spans="1:10" ht="16" x14ac:dyDescent="0.2">
      <c r="A21215" t="s">
        <v>62197</v>
      </c>
      <c r="B21215" t="s">
        <v>62207</v>
      </c>
      <c r="C21215" t="s">
        <v>62208</v>
      </c>
      <c r="D21215">
        <v>7</v>
      </c>
      <c r="E21215" t="s">
        <v>13</v>
      </c>
      <c r="F21215" t="s">
        <v>13</v>
      </c>
      <c r="G21215" t="s">
        <v>62159</v>
      </c>
      <c r="H21215" s="3" t="s">
        <v>62160</v>
      </c>
      <c r="I21215" t="s">
        <v>106</v>
      </c>
      <c r="J21215" t="s">
        <v>62198</v>
      </c>
    </row>
    <row r="21216" spans="1:10" ht="16" x14ac:dyDescent="0.2">
      <c r="A21216" t="s">
        <v>61735</v>
      </c>
      <c r="B21216" t="s">
        <v>62209</v>
      </c>
      <c r="C21216" t="s">
        <v>62210</v>
      </c>
      <c r="D21216">
        <v>3</v>
      </c>
      <c r="E21216" t="s">
        <v>13</v>
      </c>
      <c r="F21216" t="s">
        <v>13</v>
      </c>
      <c r="G21216" t="s">
        <v>62159</v>
      </c>
      <c r="H21216" s="3" t="s">
        <v>62164</v>
      </c>
      <c r="I21216" t="s">
        <v>106</v>
      </c>
      <c r="J21216" t="s">
        <v>61738</v>
      </c>
    </row>
    <row r="21217" spans="1:10" ht="16" x14ac:dyDescent="0.2">
      <c r="A21217" t="s">
        <v>62211</v>
      </c>
      <c r="B21217" t="s">
        <v>62212</v>
      </c>
      <c r="C21217" t="s">
        <v>62213</v>
      </c>
      <c r="D21217">
        <v>3</v>
      </c>
      <c r="E21217" t="s">
        <v>13</v>
      </c>
      <c r="F21217" t="s">
        <v>13</v>
      </c>
      <c r="G21217" t="s">
        <v>62159</v>
      </c>
      <c r="H21217" s="3" t="s">
        <v>62160</v>
      </c>
      <c r="I21217" t="s">
        <v>106</v>
      </c>
      <c r="J21217" t="s">
        <v>62214</v>
      </c>
    </row>
    <row r="21218" spans="1:10" ht="16" x14ac:dyDescent="0.2">
      <c r="A21218" t="s">
        <v>62197</v>
      </c>
      <c r="B21218" t="s">
        <v>62175</v>
      </c>
      <c r="C21218" t="s">
        <v>62176</v>
      </c>
      <c r="D21218">
        <v>2</v>
      </c>
      <c r="E21218" t="s">
        <v>13</v>
      </c>
      <c r="F21218" t="s">
        <v>13</v>
      </c>
      <c r="G21218" t="s">
        <v>62159</v>
      </c>
      <c r="H21218" s="3" t="s">
        <v>62160</v>
      </c>
      <c r="I21218" t="s">
        <v>106</v>
      </c>
      <c r="J21218" t="s">
        <v>62198</v>
      </c>
    </row>
    <row r="21219" spans="1:10" ht="16" x14ac:dyDescent="0.2">
      <c r="A21219" t="s">
        <v>62215</v>
      </c>
      <c r="B21219" t="s">
        <v>62216</v>
      </c>
      <c r="C21219" t="s">
        <v>62217</v>
      </c>
      <c r="D21219">
        <v>2</v>
      </c>
      <c r="E21219" t="s">
        <v>13</v>
      </c>
      <c r="F21219" t="s">
        <v>13</v>
      </c>
      <c r="G21219" t="s">
        <v>62159</v>
      </c>
      <c r="H21219" s="3" t="s">
        <v>62218</v>
      </c>
      <c r="I21219" t="s">
        <v>106</v>
      </c>
      <c r="J21219" t="s">
        <v>62219</v>
      </c>
    </row>
    <row r="21220" spans="1:10" ht="16" x14ac:dyDescent="0.2">
      <c r="A21220" t="s">
        <v>61735</v>
      </c>
      <c r="B21220" t="s">
        <v>62220</v>
      </c>
      <c r="C21220" t="s">
        <v>62221</v>
      </c>
      <c r="D21220">
        <v>2</v>
      </c>
      <c r="E21220" t="s">
        <v>13</v>
      </c>
      <c r="F21220" t="s">
        <v>13</v>
      </c>
      <c r="G21220" t="s">
        <v>62159</v>
      </c>
      <c r="H21220" s="3" t="s">
        <v>62164</v>
      </c>
      <c r="I21220" t="s">
        <v>106</v>
      </c>
      <c r="J21220" t="s">
        <v>61738</v>
      </c>
    </row>
    <row r="21221" spans="1:10" ht="16" x14ac:dyDescent="0.2">
      <c r="A21221" t="s">
        <v>59711</v>
      </c>
      <c r="B21221" t="s">
        <v>62212</v>
      </c>
      <c r="C21221" t="s">
        <v>62213</v>
      </c>
      <c r="D21221">
        <v>2</v>
      </c>
      <c r="E21221" t="s">
        <v>13</v>
      </c>
      <c r="F21221" t="s">
        <v>13</v>
      </c>
      <c r="G21221" t="s">
        <v>62159</v>
      </c>
      <c r="H21221" s="3" t="s">
        <v>62160</v>
      </c>
      <c r="I21221" t="s">
        <v>106</v>
      </c>
      <c r="J21221" t="s">
        <v>59714</v>
      </c>
    </row>
    <row r="21222" spans="1:10" ht="16" x14ac:dyDescent="0.2">
      <c r="A21222" t="s">
        <v>62222</v>
      </c>
      <c r="B21222" t="s">
        <v>62223</v>
      </c>
      <c r="C21222" t="s">
        <v>62224</v>
      </c>
      <c r="D21222">
        <v>3</v>
      </c>
      <c r="E21222" t="s">
        <v>13</v>
      </c>
      <c r="F21222" t="s">
        <v>13</v>
      </c>
      <c r="G21222" t="s">
        <v>62159</v>
      </c>
      <c r="H21222" s="3" t="s">
        <v>62164</v>
      </c>
      <c r="I21222" t="s">
        <v>106</v>
      </c>
      <c r="J21222" t="s">
        <v>62225</v>
      </c>
    </row>
    <row r="21223" spans="1:10" ht="16" x14ac:dyDescent="0.2">
      <c r="A21223" t="s">
        <v>62222</v>
      </c>
      <c r="B21223" t="s">
        <v>62226</v>
      </c>
      <c r="C21223" t="s">
        <v>62227</v>
      </c>
      <c r="D21223">
        <v>4</v>
      </c>
      <c r="E21223" t="s">
        <v>13</v>
      </c>
      <c r="F21223" t="s">
        <v>13</v>
      </c>
      <c r="G21223" t="s">
        <v>62159</v>
      </c>
      <c r="H21223" s="3" t="s">
        <v>62164</v>
      </c>
      <c r="I21223" t="s">
        <v>106</v>
      </c>
      <c r="J21223" t="s">
        <v>62225</v>
      </c>
    </row>
    <row r="21224" spans="1:10" ht="16" x14ac:dyDescent="0.2">
      <c r="A21224" t="s">
        <v>62197</v>
      </c>
      <c r="B21224" t="s">
        <v>62228</v>
      </c>
      <c r="C21224" t="s">
        <v>62229</v>
      </c>
      <c r="D21224">
        <v>5</v>
      </c>
      <c r="E21224" t="s">
        <v>13</v>
      </c>
      <c r="F21224" t="s">
        <v>13</v>
      </c>
      <c r="G21224" t="s">
        <v>62159</v>
      </c>
      <c r="H21224" s="3" t="s">
        <v>62160</v>
      </c>
      <c r="I21224" t="s">
        <v>106</v>
      </c>
      <c r="J21224" t="s">
        <v>62198</v>
      </c>
    </row>
    <row r="21225" spans="1:10" ht="16" x14ac:dyDescent="0.2">
      <c r="A21225" t="s">
        <v>62215</v>
      </c>
      <c r="B21225" t="s">
        <v>62230</v>
      </c>
      <c r="C21225" t="s">
        <v>62231</v>
      </c>
      <c r="D21225">
        <v>3</v>
      </c>
      <c r="E21225" t="s">
        <v>13</v>
      </c>
      <c r="F21225" t="s">
        <v>13</v>
      </c>
      <c r="G21225" t="s">
        <v>62159</v>
      </c>
      <c r="H21225" s="3" t="s">
        <v>62218</v>
      </c>
      <c r="I21225" t="s">
        <v>106</v>
      </c>
      <c r="J21225" t="s">
        <v>62219</v>
      </c>
    </row>
    <row r="21226" spans="1:10" ht="16" x14ac:dyDescent="0.2">
      <c r="A21226" t="s">
        <v>59711</v>
      </c>
      <c r="B21226" t="s">
        <v>62165</v>
      </c>
      <c r="C21226" t="s">
        <v>62166</v>
      </c>
      <c r="D21226">
        <v>1</v>
      </c>
      <c r="E21226" t="s">
        <v>13</v>
      </c>
      <c r="F21226" t="s">
        <v>13</v>
      </c>
      <c r="G21226" t="s">
        <v>62159</v>
      </c>
      <c r="H21226" s="3" t="s">
        <v>62160</v>
      </c>
      <c r="I21226" t="s">
        <v>106</v>
      </c>
      <c r="J21226" t="s">
        <v>59714</v>
      </c>
    </row>
    <row r="21227" spans="1:10" ht="16" x14ac:dyDescent="0.2">
      <c r="A21227" t="s">
        <v>62197</v>
      </c>
      <c r="B21227" t="s">
        <v>62193</v>
      </c>
      <c r="C21227" t="s">
        <v>62194</v>
      </c>
      <c r="D21227">
        <v>3</v>
      </c>
      <c r="E21227" t="s">
        <v>13</v>
      </c>
      <c r="F21227" t="s">
        <v>13</v>
      </c>
      <c r="G21227" t="s">
        <v>62159</v>
      </c>
      <c r="H21227" s="3" t="s">
        <v>62160</v>
      </c>
      <c r="I21227" t="s">
        <v>106</v>
      </c>
      <c r="J21227" t="s">
        <v>62198</v>
      </c>
    </row>
    <row r="21228" spans="1:10" ht="16" x14ac:dyDescent="0.2">
      <c r="A21228" t="s">
        <v>62215</v>
      </c>
      <c r="B21228" t="s">
        <v>62232</v>
      </c>
      <c r="C21228" t="s">
        <v>62233</v>
      </c>
      <c r="D21228">
        <v>1</v>
      </c>
      <c r="E21228" t="s">
        <v>13</v>
      </c>
      <c r="F21228" t="s">
        <v>13</v>
      </c>
      <c r="G21228" t="s">
        <v>62159</v>
      </c>
      <c r="H21228" s="3" t="s">
        <v>62218</v>
      </c>
      <c r="I21228" t="s">
        <v>106</v>
      </c>
      <c r="J21228" t="s">
        <v>62219</v>
      </c>
    </row>
    <row r="21229" spans="1:10" ht="16" x14ac:dyDescent="0.2">
      <c r="A21229" t="s">
        <v>62211</v>
      </c>
      <c r="B21229" t="s">
        <v>62175</v>
      </c>
      <c r="C21229" t="s">
        <v>62176</v>
      </c>
      <c r="D21229">
        <v>4</v>
      </c>
      <c r="E21229" t="s">
        <v>13</v>
      </c>
      <c r="F21229" t="s">
        <v>13</v>
      </c>
      <c r="G21229" t="s">
        <v>62159</v>
      </c>
      <c r="H21229" s="3" t="s">
        <v>62160</v>
      </c>
      <c r="I21229" t="s">
        <v>106</v>
      </c>
      <c r="J21229" t="s">
        <v>62214</v>
      </c>
    </row>
    <row r="21230" spans="1:10" ht="16" x14ac:dyDescent="0.2">
      <c r="A21230" t="s">
        <v>62211</v>
      </c>
      <c r="B21230" t="s">
        <v>59712</v>
      </c>
      <c r="C21230" t="s">
        <v>59713</v>
      </c>
      <c r="D21230">
        <v>2</v>
      </c>
      <c r="E21230" t="s">
        <v>13</v>
      </c>
      <c r="F21230" t="s">
        <v>13</v>
      </c>
      <c r="G21230" t="s">
        <v>62159</v>
      </c>
      <c r="H21230" s="3" t="s">
        <v>62234</v>
      </c>
      <c r="I21230" t="s">
        <v>106</v>
      </c>
      <c r="J21230" t="s">
        <v>62214</v>
      </c>
    </row>
    <row r="21231" spans="1:10" ht="16" x14ac:dyDescent="0.2">
      <c r="A21231" t="s">
        <v>62235</v>
      </c>
      <c r="B21231" t="s">
        <v>62201</v>
      </c>
      <c r="C21231" t="s">
        <v>62202</v>
      </c>
      <c r="D21231">
        <v>1</v>
      </c>
      <c r="E21231" t="s">
        <v>13</v>
      </c>
      <c r="F21231" t="s">
        <v>13</v>
      </c>
      <c r="G21231" t="s">
        <v>62159</v>
      </c>
      <c r="H21231" s="3" t="s">
        <v>62236</v>
      </c>
      <c r="I21231" t="s">
        <v>106</v>
      </c>
      <c r="J21231" t="s">
        <v>62237</v>
      </c>
    </row>
    <row r="21232" spans="1:10" ht="16" x14ac:dyDescent="0.2">
      <c r="A21232" t="s">
        <v>62222</v>
      </c>
      <c r="B21232" t="s">
        <v>62238</v>
      </c>
      <c r="C21232" t="s">
        <v>62239</v>
      </c>
      <c r="D21232">
        <v>1</v>
      </c>
      <c r="E21232" t="s">
        <v>13</v>
      </c>
      <c r="F21232" t="s">
        <v>13</v>
      </c>
      <c r="G21232" t="s">
        <v>62159</v>
      </c>
      <c r="H21232" s="3" t="s">
        <v>62164</v>
      </c>
      <c r="I21232" t="s">
        <v>106</v>
      </c>
      <c r="J21232" t="s">
        <v>62225</v>
      </c>
    </row>
    <row r="21233" spans="1:10" ht="16" x14ac:dyDescent="0.2">
      <c r="A21233" t="s">
        <v>62211</v>
      </c>
      <c r="B21233" t="s">
        <v>62179</v>
      </c>
      <c r="C21233" t="s">
        <v>62180</v>
      </c>
      <c r="D21233">
        <v>5</v>
      </c>
      <c r="E21233" t="s">
        <v>13</v>
      </c>
      <c r="F21233" t="s">
        <v>13</v>
      </c>
      <c r="G21233" t="s">
        <v>62159</v>
      </c>
      <c r="H21233" s="3" t="s">
        <v>62160</v>
      </c>
      <c r="I21233" t="s">
        <v>106</v>
      </c>
      <c r="J21233" t="s">
        <v>62214</v>
      </c>
    </row>
    <row r="21234" spans="1:10" ht="16" x14ac:dyDescent="0.2">
      <c r="A21234" t="s">
        <v>62222</v>
      </c>
      <c r="B21234" t="s">
        <v>62240</v>
      </c>
      <c r="C21234" t="s">
        <v>62241</v>
      </c>
      <c r="D21234">
        <v>2</v>
      </c>
      <c r="E21234" t="s">
        <v>13</v>
      </c>
      <c r="F21234" t="s">
        <v>13</v>
      </c>
      <c r="G21234" t="s">
        <v>62159</v>
      </c>
      <c r="H21234" s="3" t="s">
        <v>62164</v>
      </c>
      <c r="I21234" t="s">
        <v>106</v>
      </c>
      <c r="J21234" t="s">
        <v>62225</v>
      </c>
    </row>
    <row r="21235" spans="1:10" ht="16" x14ac:dyDescent="0.2">
      <c r="A21235" t="s">
        <v>62197</v>
      </c>
      <c r="B21235" t="s">
        <v>62242</v>
      </c>
      <c r="C21235" t="s">
        <v>62243</v>
      </c>
      <c r="D21235">
        <v>6</v>
      </c>
      <c r="E21235" t="s">
        <v>13</v>
      </c>
      <c r="F21235" t="s">
        <v>13</v>
      </c>
      <c r="G21235" t="s">
        <v>62159</v>
      </c>
      <c r="H21235" s="3" t="s">
        <v>62160</v>
      </c>
      <c r="I21235" t="s">
        <v>106</v>
      </c>
      <c r="J21235" t="s">
        <v>62198</v>
      </c>
    </row>
    <row r="21236" spans="1:10" ht="16" x14ac:dyDescent="0.2">
      <c r="A21236" t="s">
        <v>62211</v>
      </c>
      <c r="B21236" t="s">
        <v>62165</v>
      </c>
      <c r="C21236" t="s">
        <v>62166</v>
      </c>
      <c r="D21236">
        <v>1</v>
      </c>
      <c r="E21236" t="s">
        <v>13</v>
      </c>
      <c r="F21236" t="s">
        <v>13</v>
      </c>
      <c r="G21236" t="s">
        <v>62159</v>
      </c>
      <c r="H21236" s="3" t="s">
        <v>62160</v>
      </c>
      <c r="I21236" t="s">
        <v>106</v>
      </c>
      <c r="J21236" t="s">
        <v>62214</v>
      </c>
    </row>
    <row r="21237" spans="1:10" ht="16" x14ac:dyDescent="0.2">
      <c r="A21237" t="s">
        <v>62235</v>
      </c>
      <c r="B21237" t="s">
        <v>62244</v>
      </c>
      <c r="C21237" t="s">
        <v>62245</v>
      </c>
      <c r="D21237">
        <v>2</v>
      </c>
      <c r="E21237" t="s">
        <v>13</v>
      </c>
      <c r="F21237" t="s">
        <v>13</v>
      </c>
      <c r="G21237" t="s">
        <v>62159</v>
      </c>
      <c r="H21237" s="3" t="s">
        <v>62246</v>
      </c>
      <c r="I21237" t="s">
        <v>106</v>
      </c>
      <c r="J21237" t="s">
        <v>62237</v>
      </c>
    </row>
    <row r="21238" spans="1:10" ht="16" x14ac:dyDescent="0.2">
      <c r="A21238" t="s">
        <v>59656</v>
      </c>
      <c r="B21238" t="s">
        <v>62247</v>
      </c>
      <c r="C21238" t="s">
        <v>62248</v>
      </c>
      <c r="D21238">
        <v>3</v>
      </c>
      <c r="E21238" t="s">
        <v>13</v>
      </c>
      <c r="F21238" t="s">
        <v>13</v>
      </c>
      <c r="G21238" t="s">
        <v>62249</v>
      </c>
      <c r="H21238" s="3" t="s">
        <v>62250</v>
      </c>
      <c r="I21238" t="s">
        <v>106</v>
      </c>
      <c r="J21238" t="s">
        <v>59661</v>
      </c>
    </row>
    <row r="21239" spans="1:10" ht="16" x14ac:dyDescent="0.2">
      <c r="A21239" t="s">
        <v>60160</v>
      </c>
      <c r="B21239" t="s">
        <v>62251</v>
      </c>
      <c r="C21239" t="s">
        <v>62252</v>
      </c>
      <c r="D21239">
        <v>1</v>
      </c>
      <c r="E21239" t="s">
        <v>13</v>
      </c>
      <c r="F21239" t="s">
        <v>13</v>
      </c>
      <c r="G21239" t="s">
        <v>62249</v>
      </c>
      <c r="H21239" s="3" t="s">
        <v>62253</v>
      </c>
      <c r="I21239" t="s">
        <v>106</v>
      </c>
      <c r="J21239" t="s">
        <v>60163</v>
      </c>
    </row>
    <row r="21240" spans="1:10" ht="16" x14ac:dyDescent="0.2">
      <c r="A21240" t="s">
        <v>59656</v>
      </c>
      <c r="B21240" t="s">
        <v>62254</v>
      </c>
      <c r="C21240" t="s">
        <v>62255</v>
      </c>
      <c r="D21240">
        <v>4</v>
      </c>
      <c r="E21240" t="s">
        <v>13</v>
      </c>
      <c r="F21240" t="s">
        <v>13</v>
      </c>
      <c r="G21240" t="s">
        <v>62249</v>
      </c>
      <c r="H21240" s="3" t="s">
        <v>62250</v>
      </c>
      <c r="I21240" t="s">
        <v>106</v>
      </c>
      <c r="J21240" t="s">
        <v>59661</v>
      </c>
    </row>
    <row r="21241" spans="1:10" ht="16" x14ac:dyDescent="0.2">
      <c r="A21241" t="s">
        <v>62256</v>
      </c>
      <c r="B21241" t="s">
        <v>62257</v>
      </c>
      <c r="C21241" t="s">
        <v>62258</v>
      </c>
      <c r="D21241">
        <v>2</v>
      </c>
      <c r="E21241" t="s">
        <v>13</v>
      </c>
      <c r="F21241" t="s">
        <v>13</v>
      </c>
      <c r="G21241" t="s">
        <v>62249</v>
      </c>
      <c r="H21241" s="3" t="s">
        <v>62259</v>
      </c>
      <c r="I21241" t="s">
        <v>106</v>
      </c>
      <c r="J21241" t="s">
        <v>62260</v>
      </c>
    </row>
    <row r="21242" spans="1:10" ht="16" x14ac:dyDescent="0.2">
      <c r="A21242" t="s">
        <v>62261</v>
      </c>
      <c r="B21242" t="s">
        <v>62262</v>
      </c>
      <c r="C21242" t="s">
        <v>62263</v>
      </c>
      <c r="D21242">
        <v>1</v>
      </c>
      <c r="E21242" t="s">
        <v>13</v>
      </c>
      <c r="F21242" t="s">
        <v>13</v>
      </c>
      <c r="G21242" t="s">
        <v>62249</v>
      </c>
      <c r="H21242" s="3" t="s">
        <v>62250</v>
      </c>
      <c r="I21242" t="s">
        <v>106</v>
      </c>
      <c r="J21242" t="s">
        <v>62264</v>
      </c>
    </row>
    <row r="21243" spans="1:10" ht="16" x14ac:dyDescent="0.2">
      <c r="A21243" t="s">
        <v>61716</v>
      </c>
      <c r="B21243" t="s">
        <v>62265</v>
      </c>
      <c r="C21243" t="s">
        <v>62266</v>
      </c>
      <c r="D21243">
        <v>5</v>
      </c>
      <c r="E21243" t="s">
        <v>13</v>
      </c>
      <c r="F21243" t="s">
        <v>13</v>
      </c>
      <c r="G21243" t="s">
        <v>62249</v>
      </c>
      <c r="H21243" s="3" t="s">
        <v>62250</v>
      </c>
      <c r="I21243" t="s">
        <v>106</v>
      </c>
      <c r="J21243" t="s">
        <v>61721</v>
      </c>
    </row>
    <row r="21244" spans="1:10" ht="16" x14ac:dyDescent="0.2">
      <c r="A21244" t="s">
        <v>61716</v>
      </c>
      <c r="B21244" t="s">
        <v>62267</v>
      </c>
      <c r="C21244" t="s">
        <v>62268</v>
      </c>
      <c r="D21244">
        <v>4</v>
      </c>
      <c r="E21244" t="s">
        <v>13</v>
      </c>
      <c r="F21244" t="s">
        <v>13</v>
      </c>
      <c r="G21244" t="s">
        <v>62249</v>
      </c>
      <c r="H21244" s="3" t="s">
        <v>62250</v>
      </c>
      <c r="I21244" t="s">
        <v>106</v>
      </c>
      <c r="J21244" t="s">
        <v>61721</v>
      </c>
    </row>
    <row r="21245" spans="1:10" ht="16" x14ac:dyDescent="0.2">
      <c r="A21245" t="s">
        <v>62269</v>
      </c>
      <c r="B21245" t="s">
        <v>62270</v>
      </c>
      <c r="C21245" t="s">
        <v>62271</v>
      </c>
      <c r="D21245">
        <v>4</v>
      </c>
      <c r="E21245" t="s">
        <v>13</v>
      </c>
      <c r="F21245" t="s">
        <v>13</v>
      </c>
      <c r="G21245" t="s">
        <v>62249</v>
      </c>
      <c r="H21245" s="3" t="s">
        <v>62272</v>
      </c>
      <c r="I21245" t="s">
        <v>106</v>
      </c>
      <c r="J21245" t="s">
        <v>62273</v>
      </c>
    </row>
    <row r="21246" spans="1:10" ht="16" x14ac:dyDescent="0.2">
      <c r="A21246" t="s">
        <v>60232</v>
      </c>
      <c r="B21246" t="s">
        <v>62251</v>
      </c>
      <c r="C21246" t="s">
        <v>62252</v>
      </c>
      <c r="D21246">
        <v>1</v>
      </c>
      <c r="E21246" t="s">
        <v>13</v>
      </c>
      <c r="F21246" t="s">
        <v>13</v>
      </c>
      <c r="G21246" t="s">
        <v>62249</v>
      </c>
      <c r="H21246" s="3" t="s">
        <v>62253</v>
      </c>
      <c r="I21246" t="s">
        <v>106</v>
      </c>
      <c r="J21246" t="s">
        <v>60233</v>
      </c>
    </row>
    <row r="21247" spans="1:10" ht="16" x14ac:dyDescent="0.2">
      <c r="A21247" t="s">
        <v>61716</v>
      </c>
      <c r="B21247" t="s">
        <v>62274</v>
      </c>
      <c r="C21247" t="s">
        <v>62275</v>
      </c>
      <c r="D21247">
        <v>3</v>
      </c>
      <c r="E21247" t="s">
        <v>13</v>
      </c>
      <c r="F21247" t="s">
        <v>13</v>
      </c>
      <c r="G21247" t="s">
        <v>62249</v>
      </c>
      <c r="H21247" s="3" t="s">
        <v>62250</v>
      </c>
      <c r="I21247" t="s">
        <v>106</v>
      </c>
      <c r="J21247" t="s">
        <v>61721</v>
      </c>
    </row>
    <row r="21248" spans="1:10" ht="16" x14ac:dyDescent="0.2">
      <c r="A21248" t="s">
        <v>60141</v>
      </c>
      <c r="B21248" t="s">
        <v>62276</v>
      </c>
      <c r="C21248" t="s">
        <v>62277</v>
      </c>
      <c r="D21248">
        <v>2</v>
      </c>
      <c r="E21248" t="s">
        <v>13</v>
      </c>
      <c r="F21248" t="s">
        <v>13</v>
      </c>
      <c r="G21248" t="s">
        <v>62249</v>
      </c>
      <c r="H21248" s="3" t="s">
        <v>62253</v>
      </c>
      <c r="I21248" t="s">
        <v>106</v>
      </c>
      <c r="J21248" t="s">
        <v>60147</v>
      </c>
    </row>
    <row r="21249" spans="1:10" ht="16" x14ac:dyDescent="0.2">
      <c r="A21249" t="s">
        <v>62261</v>
      </c>
      <c r="B21249" t="s">
        <v>62251</v>
      </c>
      <c r="C21249" t="s">
        <v>62252</v>
      </c>
      <c r="D21249">
        <v>2</v>
      </c>
      <c r="E21249" t="s">
        <v>13</v>
      </c>
      <c r="F21249" t="s">
        <v>13</v>
      </c>
      <c r="G21249" t="s">
        <v>62249</v>
      </c>
      <c r="H21249" s="3" t="s">
        <v>62250</v>
      </c>
      <c r="I21249" t="s">
        <v>106</v>
      </c>
      <c r="J21249" t="s">
        <v>62264</v>
      </c>
    </row>
    <row r="21250" spans="1:10" ht="16" x14ac:dyDescent="0.2">
      <c r="A21250" t="s">
        <v>62269</v>
      </c>
      <c r="B21250" t="s">
        <v>62278</v>
      </c>
      <c r="C21250" t="s">
        <v>62279</v>
      </c>
      <c r="D21250">
        <v>1</v>
      </c>
      <c r="E21250" t="s">
        <v>13</v>
      </c>
      <c r="F21250" t="s">
        <v>13</v>
      </c>
      <c r="G21250" t="s">
        <v>62249</v>
      </c>
      <c r="H21250" s="3" t="s">
        <v>62272</v>
      </c>
      <c r="I21250" t="s">
        <v>106</v>
      </c>
      <c r="J21250" t="s">
        <v>62273</v>
      </c>
    </row>
    <row r="21251" spans="1:10" ht="16" x14ac:dyDescent="0.2">
      <c r="A21251" t="s">
        <v>60141</v>
      </c>
      <c r="B21251" t="s">
        <v>62251</v>
      </c>
      <c r="C21251" t="s">
        <v>62252</v>
      </c>
      <c r="D21251">
        <v>1</v>
      </c>
      <c r="E21251" t="s">
        <v>13</v>
      </c>
      <c r="F21251" t="s">
        <v>13</v>
      </c>
      <c r="G21251" t="s">
        <v>62249</v>
      </c>
      <c r="H21251" s="3" t="s">
        <v>62253</v>
      </c>
      <c r="I21251" t="s">
        <v>106</v>
      </c>
      <c r="J21251" t="s">
        <v>60147</v>
      </c>
    </row>
    <row r="21252" spans="1:10" ht="16" x14ac:dyDescent="0.2">
      <c r="A21252" t="s">
        <v>60160</v>
      </c>
      <c r="B21252" t="s">
        <v>62280</v>
      </c>
      <c r="C21252" t="s">
        <v>62281</v>
      </c>
      <c r="D21252">
        <v>3</v>
      </c>
      <c r="E21252" t="s">
        <v>13</v>
      </c>
      <c r="F21252" t="s">
        <v>13</v>
      </c>
      <c r="G21252" t="s">
        <v>62249</v>
      </c>
      <c r="H21252" s="3" t="s">
        <v>62282</v>
      </c>
      <c r="I21252" t="s">
        <v>106</v>
      </c>
      <c r="J21252" t="s">
        <v>60163</v>
      </c>
    </row>
    <row r="21253" spans="1:10" ht="16" x14ac:dyDescent="0.2">
      <c r="A21253" t="s">
        <v>62269</v>
      </c>
      <c r="B21253" t="s">
        <v>62283</v>
      </c>
      <c r="C21253" t="s">
        <v>62284</v>
      </c>
      <c r="D21253">
        <v>2</v>
      </c>
      <c r="E21253" t="s">
        <v>13</v>
      </c>
      <c r="F21253" t="s">
        <v>13</v>
      </c>
      <c r="G21253" t="s">
        <v>62249</v>
      </c>
      <c r="H21253" s="3" t="s">
        <v>62272</v>
      </c>
      <c r="I21253" t="s">
        <v>106</v>
      </c>
      <c r="J21253" t="s">
        <v>62273</v>
      </c>
    </row>
    <row r="21254" spans="1:10" ht="16" x14ac:dyDescent="0.2">
      <c r="A21254" t="s">
        <v>62269</v>
      </c>
      <c r="B21254" t="s">
        <v>62285</v>
      </c>
      <c r="C21254" t="s">
        <v>62286</v>
      </c>
      <c r="D21254">
        <v>3</v>
      </c>
      <c r="E21254" t="s">
        <v>13</v>
      </c>
      <c r="F21254" t="s">
        <v>13</v>
      </c>
      <c r="G21254" t="s">
        <v>62249</v>
      </c>
      <c r="H21254" s="3" t="s">
        <v>62287</v>
      </c>
      <c r="I21254" t="s">
        <v>106</v>
      </c>
      <c r="J21254" t="s">
        <v>62273</v>
      </c>
    </row>
    <row r="21255" spans="1:10" ht="16" x14ac:dyDescent="0.2">
      <c r="A21255" t="s">
        <v>62256</v>
      </c>
      <c r="B21255" t="s">
        <v>62288</v>
      </c>
      <c r="C21255" t="s">
        <v>62289</v>
      </c>
      <c r="D21255">
        <v>3</v>
      </c>
      <c r="E21255" t="s">
        <v>13</v>
      </c>
      <c r="F21255" t="s">
        <v>13</v>
      </c>
      <c r="G21255" t="s">
        <v>62249</v>
      </c>
      <c r="H21255" s="3" t="s">
        <v>62259</v>
      </c>
      <c r="I21255" t="s">
        <v>106</v>
      </c>
      <c r="J21255" t="s">
        <v>62260</v>
      </c>
    </row>
    <row r="21256" spans="1:10" ht="16" x14ac:dyDescent="0.2">
      <c r="A21256" t="s">
        <v>62290</v>
      </c>
      <c r="B21256" t="s">
        <v>62291</v>
      </c>
      <c r="C21256" t="s">
        <v>62292</v>
      </c>
      <c r="D21256">
        <v>1</v>
      </c>
      <c r="E21256" t="s">
        <v>13</v>
      </c>
      <c r="F21256" t="s">
        <v>13</v>
      </c>
      <c r="G21256" t="s">
        <v>62249</v>
      </c>
      <c r="H21256" s="3" t="s">
        <v>62282</v>
      </c>
      <c r="I21256" t="s">
        <v>106</v>
      </c>
      <c r="J21256" t="s">
        <v>62293</v>
      </c>
    </row>
    <row r="21257" spans="1:10" ht="16" x14ac:dyDescent="0.2">
      <c r="A21257" t="s">
        <v>62294</v>
      </c>
      <c r="B21257" t="s">
        <v>62295</v>
      </c>
      <c r="C21257" t="s">
        <v>62296</v>
      </c>
      <c r="D21257">
        <v>2</v>
      </c>
      <c r="E21257" t="s">
        <v>13</v>
      </c>
      <c r="F21257" t="s">
        <v>13</v>
      </c>
      <c r="G21257" t="s">
        <v>62249</v>
      </c>
      <c r="H21257" s="3" t="s">
        <v>62250</v>
      </c>
      <c r="I21257" t="s">
        <v>106</v>
      </c>
      <c r="J21257" t="s">
        <v>62297</v>
      </c>
    </row>
    <row r="21258" spans="1:10" ht="16" x14ac:dyDescent="0.2">
      <c r="A21258" t="s">
        <v>62298</v>
      </c>
      <c r="B21258" t="s">
        <v>62299</v>
      </c>
      <c r="C21258" t="s">
        <v>62300</v>
      </c>
      <c r="D21258">
        <v>1</v>
      </c>
      <c r="E21258" t="s">
        <v>13</v>
      </c>
      <c r="F21258" t="s">
        <v>13</v>
      </c>
      <c r="G21258" t="s">
        <v>62249</v>
      </c>
      <c r="H21258" s="3" t="s">
        <v>62301</v>
      </c>
      <c r="I21258" t="s">
        <v>106</v>
      </c>
      <c r="J21258" t="s">
        <v>62302</v>
      </c>
    </row>
    <row r="21259" spans="1:10" ht="16" x14ac:dyDescent="0.2">
      <c r="A21259" t="s">
        <v>59669</v>
      </c>
      <c r="B21259" t="s">
        <v>62303</v>
      </c>
      <c r="C21259" t="s">
        <v>62304</v>
      </c>
      <c r="D21259">
        <v>5</v>
      </c>
      <c r="E21259" t="s">
        <v>13</v>
      </c>
      <c r="F21259" t="s">
        <v>13</v>
      </c>
      <c r="G21259" t="s">
        <v>62249</v>
      </c>
      <c r="H21259" s="3" t="s">
        <v>62250</v>
      </c>
      <c r="I21259" t="s">
        <v>106</v>
      </c>
      <c r="J21259" t="s">
        <v>59670</v>
      </c>
    </row>
    <row r="21260" spans="1:10" ht="16" x14ac:dyDescent="0.2">
      <c r="A21260" t="s">
        <v>62290</v>
      </c>
      <c r="B21260" t="s">
        <v>62305</v>
      </c>
      <c r="C21260" t="s">
        <v>62306</v>
      </c>
      <c r="D21260">
        <v>2</v>
      </c>
      <c r="E21260" t="s">
        <v>13</v>
      </c>
      <c r="F21260" t="s">
        <v>13</v>
      </c>
      <c r="G21260" t="s">
        <v>62249</v>
      </c>
      <c r="H21260" s="3" t="s">
        <v>62282</v>
      </c>
      <c r="I21260" t="s">
        <v>106</v>
      </c>
      <c r="J21260" t="s">
        <v>62293</v>
      </c>
    </row>
    <row r="21261" spans="1:10" ht="16" x14ac:dyDescent="0.2">
      <c r="A21261" t="s">
        <v>61716</v>
      </c>
      <c r="B21261" t="s">
        <v>62307</v>
      </c>
      <c r="C21261" t="s">
        <v>62308</v>
      </c>
      <c r="D21261">
        <v>2</v>
      </c>
      <c r="E21261" t="s">
        <v>13</v>
      </c>
      <c r="F21261" t="s">
        <v>13</v>
      </c>
      <c r="G21261" t="s">
        <v>62249</v>
      </c>
      <c r="H21261" s="3" t="s">
        <v>62250</v>
      </c>
      <c r="I21261" t="s">
        <v>106</v>
      </c>
      <c r="J21261" t="s">
        <v>61721</v>
      </c>
    </row>
    <row r="21262" spans="1:10" ht="16" x14ac:dyDescent="0.2">
      <c r="A21262" t="s">
        <v>13561</v>
      </c>
      <c r="B21262" t="s">
        <v>62251</v>
      </c>
      <c r="C21262" t="s">
        <v>62252</v>
      </c>
      <c r="D21262">
        <v>1</v>
      </c>
      <c r="E21262" t="s">
        <v>13</v>
      </c>
      <c r="F21262" t="s">
        <v>13</v>
      </c>
      <c r="G21262" t="s">
        <v>62249</v>
      </c>
      <c r="H21262" s="3" t="s">
        <v>62253</v>
      </c>
      <c r="I21262" t="s">
        <v>106</v>
      </c>
      <c r="J21262" t="s">
        <v>13564</v>
      </c>
    </row>
    <row r="21263" spans="1:10" ht="16" x14ac:dyDescent="0.2">
      <c r="A21263" t="s">
        <v>62256</v>
      </c>
      <c r="B21263" t="s">
        <v>62309</v>
      </c>
      <c r="C21263" t="s">
        <v>62310</v>
      </c>
      <c r="D21263">
        <v>1</v>
      </c>
      <c r="E21263" t="s">
        <v>13</v>
      </c>
      <c r="F21263" t="s">
        <v>13</v>
      </c>
      <c r="G21263" t="s">
        <v>62249</v>
      </c>
      <c r="H21263" s="3" t="s">
        <v>62259</v>
      </c>
      <c r="I21263" t="s">
        <v>106</v>
      </c>
      <c r="J21263" t="s">
        <v>62260</v>
      </c>
    </row>
    <row r="21264" spans="1:10" ht="16" x14ac:dyDescent="0.2">
      <c r="A21264" t="s">
        <v>62298</v>
      </c>
      <c r="B21264" t="s">
        <v>62251</v>
      </c>
      <c r="C21264" t="s">
        <v>62252</v>
      </c>
      <c r="D21264">
        <v>2</v>
      </c>
      <c r="E21264" t="s">
        <v>13</v>
      </c>
      <c r="F21264" t="s">
        <v>13</v>
      </c>
      <c r="G21264" t="s">
        <v>62249</v>
      </c>
      <c r="H21264" s="3" t="s">
        <v>62301</v>
      </c>
      <c r="I21264" t="s">
        <v>106</v>
      </c>
      <c r="J21264" t="s">
        <v>62302</v>
      </c>
    </row>
    <row r="21265" spans="1:10" ht="16" x14ac:dyDescent="0.2">
      <c r="A21265" t="s">
        <v>62294</v>
      </c>
      <c r="B21265" t="s">
        <v>62311</v>
      </c>
      <c r="C21265" t="s">
        <v>62312</v>
      </c>
      <c r="D21265">
        <v>1</v>
      </c>
      <c r="E21265" t="s">
        <v>13</v>
      </c>
      <c r="F21265" t="s">
        <v>13</v>
      </c>
      <c r="G21265" t="s">
        <v>62249</v>
      </c>
      <c r="H21265" s="3" t="s">
        <v>62250</v>
      </c>
      <c r="I21265" t="s">
        <v>106</v>
      </c>
      <c r="J21265" t="s">
        <v>62297</v>
      </c>
    </row>
    <row r="21266" spans="1:10" ht="16" x14ac:dyDescent="0.2">
      <c r="A21266" t="s">
        <v>35124</v>
      </c>
      <c r="B21266" t="s">
        <v>62313</v>
      </c>
      <c r="C21266" t="s">
        <v>62314</v>
      </c>
      <c r="D21266">
        <v>1</v>
      </c>
      <c r="E21266" t="s">
        <v>13</v>
      </c>
      <c r="F21266" t="s">
        <v>13</v>
      </c>
      <c r="G21266" t="s">
        <v>62249</v>
      </c>
      <c r="H21266" s="3" t="s">
        <v>62315</v>
      </c>
      <c r="I21266" t="s">
        <v>106</v>
      </c>
      <c r="J21266" t="s">
        <v>35127</v>
      </c>
    </row>
    <row r="21267" spans="1:10" ht="16" x14ac:dyDescent="0.2">
      <c r="A21267" t="s">
        <v>62294</v>
      </c>
      <c r="B21267" t="s">
        <v>62316</v>
      </c>
      <c r="C21267" t="s">
        <v>62317</v>
      </c>
      <c r="D21267">
        <v>3</v>
      </c>
      <c r="E21267" t="s">
        <v>13</v>
      </c>
      <c r="F21267" t="s">
        <v>13</v>
      </c>
      <c r="G21267" t="s">
        <v>62249</v>
      </c>
      <c r="H21267" s="3" t="s">
        <v>62250</v>
      </c>
      <c r="I21267" t="s">
        <v>106</v>
      </c>
      <c r="J21267" t="s">
        <v>62297</v>
      </c>
    </row>
    <row r="21268" spans="1:10" ht="16" x14ac:dyDescent="0.2">
      <c r="A21268" t="s">
        <v>6294</v>
      </c>
      <c r="B21268" t="s">
        <v>4015</v>
      </c>
      <c r="C21268" t="s">
        <v>4016</v>
      </c>
      <c r="D21268">
        <v>1</v>
      </c>
      <c r="E21268" t="s">
        <v>13</v>
      </c>
      <c r="F21268" t="s">
        <v>13</v>
      </c>
      <c r="G21268" t="s">
        <v>62318</v>
      </c>
      <c r="H21268" s="3" t="s">
        <v>62319</v>
      </c>
      <c r="I21268" t="s">
        <v>106</v>
      </c>
      <c r="J21268" t="s">
        <v>6297</v>
      </c>
    </row>
    <row r="21269" spans="1:10" ht="16" x14ac:dyDescent="0.2">
      <c r="A21269" t="s">
        <v>62320</v>
      </c>
      <c r="B21269" t="s">
        <v>62321</v>
      </c>
      <c r="C21269" t="s">
        <v>62322</v>
      </c>
      <c r="D21269">
        <v>1</v>
      </c>
      <c r="E21269" t="s">
        <v>13</v>
      </c>
      <c r="F21269" t="s">
        <v>13</v>
      </c>
      <c r="G21269" t="s">
        <v>62323</v>
      </c>
      <c r="H21269" s="3" t="s">
        <v>62324</v>
      </c>
      <c r="I21269" t="s">
        <v>106</v>
      </c>
      <c r="J21269" t="s">
        <v>62325</v>
      </c>
    </row>
    <row r="21270" spans="1:10" ht="16" x14ac:dyDescent="0.2">
      <c r="A21270" t="s">
        <v>62320</v>
      </c>
      <c r="B21270" t="s">
        <v>62326</v>
      </c>
      <c r="C21270" t="s">
        <v>62327</v>
      </c>
      <c r="D21270">
        <v>2</v>
      </c>
      <c r="E21270" t="s">
        <v>13</v>
      </c>
      <c r="F21270" t="s">
        <v>13</v>
      </c>
      <c r="G21270" t="s">
        <v>62323</v>
      </c>
      <c r="H21270" s="3" t="s">
        <v>62324</v>
      </c>
      <c r="I21270" t="s">
        <v>106</v>
      </c>
      <c r="J21270" t="s">
        <v>62325</v>
      </c>
    </row>
    <row r="21271" spans="1:10" ht="16" x14ac:dyDescent="0.2">
      <c r="A21271" t="s">
        <v>62320</v>
      </c>
      <c r="B21271" t="s">
        <v>61925</v>
      </c>
      <c r="C21271" t="s">
        <v>61926</v>
      </c>
      <c r="D21271">
        <v>3</v>
      </c>
      <c r="E21271" t="s">
        <v>13</v>
      </c>
      <c r="F21271" t="s">
        <v>13</v>
      </c>
      <c r="G21271" t="s">
        <v>62323</v>
      </c>
      <c r="H21271" s="3" t="s">
        <v>62324</v>
      </c>
      <c r="I21271" t="s">
        <v>106</v>
      </c>
      <c r="J21271" t="s">
        <v>62325</v>
      </c>
    </row>
    <row r="21272" spans="1:10" ht="16" x14ac:dyDescent="0.2">
      <c r="A21272" t="s">
        <v>62328</v>
      </c>
      <c r="B21272" t="s">
        <v>62329</v>
      </c>
      <c r="C21272" t="s">
        <v>62330</v>
      </c>
      <c r="D21272">
        <v>3</v>
      </c>
      <c r="E21272" t="s">
        <v>13</v>
      </c>
      <c r="F21272" t="s">
        <v>13</v>
      </c>
      <c r="G21272" t="s">
        <v>62331</v>
      </c>
      <c r="H21272" s="3" t="s">
        <v>62332</v>
      </c>
      <c r="I21272" t="s">
        <v>106</v>
      </c>
      <c r="J21272" t="s">
        <v>62333</v>
      </c>
    </row>
    <row r="21273" spans="1:10" ht="16" x14ac:dyDescent="0.2">
      <c r="A21273" t="s">
        <v>62334</v>
      </c>
      <c r="B21273" t="s">
        <v>62335</v>
      </c>
      <c r="C21273" t="s">
        <v>62336</v>
      </c>
      <c r="D21273">
        <v>2</v>
      </c>
      <c r="E21273" t="s">
        <v>13</v>
      </c>
      <c r="F21273" t="s">
        <v>13</v>
      </c>
      <c r="G21273" t="s">
        <v>62337</v>
      </c>
      <c r="H21273" s="3" t="s">
        <v>62338</v>
      </c>
      <c r="I21273" t="s">
        <v>106</v>
      </c>
      <c r="J21273" t="s">
        <v>62339</v>
      </c>
    </row>
    <row r="21274" spans="1:10" ht="16" x14ac:dyDescent="0.2">
      <c r="A21274" t="s">
        <v>62334</v>
      </c>
      <c r="B21274" t="s">
        <v>62340</v>
      </c>
      <c r="C21274" t="s">
        <v>62341</v>
      </c>
      <c r="D21274">
        <v>3</v>
      </c>
      <c r="E21274" t="s">
        <v>13</v>
      </c>
      <c r="F21274" t="s">
        <v>13</v>
      </c>
      <c r="G21274" t="s">
        <v>62337</v>
      </c>
      <c r="H21274" s="3" t="s">
        <v>62342</v>
      </c>
      <c r="I21274" t="s">
        <v>106</v>
      </c>
      <c r="J21274" t="s">
        <v>62339</v>
      </c>
    </row>
    <row r="21275" spans="1:10" ht="16" x14ac:dyDescent="0.2">
      <c r="A21275" t="s">
        <v>62334</v>
      </c>
      <c r="B21275" t="s">
        <v>62343</v>
      </c>
      <c r="C21275" t="s">
        <v>62344</v>
      </c>
      <c r="D21275">
        <v>4</v>
      </c>
      <c r="E21275" t="s">
        <v>13</v>
      </c>
      <c r="F21275" t="s">
        <v>13</v>
      </c>
      <c r="G21275" t="s">
        <v>62337</v>
      </c>
      <c r="H21275" s="3" t="s">
        <v>62345</v>
      </c>
      <c r="I21275" t="s">
        <v>106</v>
      </c>
      <c r="J21275" t="s">
        <v>62339</v>
      </c>
    </row>
    <row r="21276" spans="1:10" ht="16" x14ac:dyDescent="0.2">
      <c r="A21276" t="s">
        <v>62346</v>
      </c>
      <c r="B21276" t="s">
        <v>62347</v>
      </c>
      <c r="C21276" t="s">
        <v>62348</v>
      </c>
      <c r="D21276">
        <v>1</v>
      </c>
      <c r="E21276" t="s">
        <v>13</v>
      </c>
      <c r="F21276" t="s">
        <v>13</v>
      </c>
      <c r="G21276" t="s">
        <v>62337</v>
      </c>
      <c r="H21276" s="3" t="s">
        <v>62349</v>
      </c>
      <c r="I21276" t="s">
        <v>106</v>
      </c>
      <c r="J21276" t="s">
        <v>62350</v>
      </c>
    </row>
    <row r="21277" spans="1:10" ht="16" x14ac:dyDescent="0.2">
      <c r="A21277" t="s">
        <v>59669</v>
      </c>
      <c r="B21277" t="s">
        <v>62351</v>
      </c>
      <c r="C21277" t="s">
        <v>62352</v>
      </c>
      <c r="D21277">
        <v>1</v>
      </c>
      <c r="E21277" t="s">
        <v>13</v>
      </c>
      <c r="F21277" t="s">
        <v>13</v>
      </c>
      <c r="G21277" t="s">
        <v>62337</v>
      </c>
      <c r="H21277" s="3" t="s">
        <v>62349</v>
      </c>
      <c r="I21277" t="s">
        <v>106</v>
      </c>
      <c r="J21277" t="s">
        <v>59670</v>
      </c>
    </row>
    <row r="21278" spans="1:10" ht="16" x14ac:dyDescent="0.2">
      <c r="A21278" t="s">
        <v>62334</v>
      </c>
      <c r="B21278" t="s">
        <v>62351</v>
      </c>
      <c r="C21278" t="s">
        <v>62352</v>
      </c>
      <c r="D21278">
        <v>1</v>
      </c>
      <c r="E21278" t="s">
        <v>13</v>
      </c>
      <c r="F21278" t="s">
        <v>13</v>
      </c>
      <c r="G21278" t="s">
        <v>62337</v>
      </c>
      <c r="H21278" s="3" t="s">
        <v>62345</v>
      </c>
      <c r="I21278" t="s">
        <v>106</v>
      </c>
      <c r="J21278" t="s">
        <v>62339</v>
      </c>
    </row>
    <row r="21279" spans="1:10" ht="16" x14ac:dyDescent="0.2">
      <c r="A21279" t="s">
        <v>62346</v>
      </c>
      <c r="B21279" t="s">
        <v>62353</v>
      </c>
      <c r="C21279" t="s">
        <v>62354</v>
      </c>
      <c r="D21279">
        <v>3</v>
      </c>
      <c r="E21279" t="s">
        <v>13</v>
      </c>
      <c r="F21279" t="s">
        <v>13</v>
      </c>
      <c r="G21279" t="s">
        <v>62337</v>
      </c>
      <c r="H21279" s="3" t="s">
        <v>62349</v>
      </c>
      <c r="I21279" t="s">
        <v>106</v>
      </c>
      <c r="J21279" t="s">
        <v>62350</v>
      </c>
    </row>
    <row r="21280" spans="1:10" ht="32" x14ac:dyDescent="0.2">
      <c r="A21280" t="s">
        <v>59671</v>
      </c>
      <c r="B21280" t="s">
        <v>62351</v>
      </c>
      <c r="C21280" t="s">
        <v>62352</v>
      </c>
      <c r="D21280">
        <v>1</v>
      </c>
      <c r="E21280" t="s">
        <v>13</v>
      </c>
      <c r="F21280" t="s">
        <v>13</v>
      </c>
      <c r="G21280" t="s">
        <v>62355</v>
      </c>
      <c r="H21280" s="3" t="s">
        <v>62356</v>
      </c>
      <c r="I21280" t="s">
        <v>106</v>
      </c>
      <c r="J21280" t="s">
        <v>59672</v>
      </c>
    </row>
    <row r="21281" spans="1:10" ht="16" x14ac:dyDescent="0.2">
      <c r="A21281" t="s">
        <v>62357</v>
      </c>
      <c r="B21281" t="s">
        <v>62358</v>
      </c>
      <c r="C21281" t="s">
        <v>62359</v>
      </c>
      <c r="D21281">
        <v>2</v>
      </c>
      <c r="E21281" t="s">
        <v>401</v>
      </c>
      <c r="F21281" t="s">
        <v>13</v>
      </c>
      <c r="G21281" t="s">
        <v>62360</v>
      </c>
      <c r="H21281" s="3" t="s">
        <v>62361</v>
      </c>
      <c r="I21281" t="s">
        <v>106</v>
      </c>
      <c r="J21281" t="s">
        <v>62362</v>
      </c>
    </row>
    <row r="21282" spans="1:10" ht="16" x14ac:dyDescent="0.2">
      <c r="A21282" t="s">
        <v>62357</v>
      </c>
      <c r="B21282" t="s">
        <v>4795</v>
      </c>
      <c r="C21282" t="s">
        <v>62363</v>
      </c>
      <c r="D21282">
        <v>4</v>
      </c>
      <c r="E21282" t="s">
        <v>401</v>
      </c>
      <c r="F21282" t="s">
        <v>13</v>
      </c>
      <c r="G21282" t="s">
        <v>62360</v>
      </c>
      <c r="H21282" s="3" t="s">
        <v>62361</v>
      </c>
      <c r="I21282" t="s">
        <v>106</v>
      </c>
      <c r="J21282" t="s">
        <v>62362</v>
      </c>
    </row>
    <row r="21283" spans="1:10" ht="16" x14ac:dyDescent="0.2">
      <c r="A21283" t="s">
        <v>62357</v>
      </c>
      <c r="B21283" t="s">
        <v>62364</v>
      </c>
      <c r="C21283" t="s">
        <v>62365</v>
      </c>
      <c r="D21283">
        <v>3</v>
      </c>
      <c r="E21283" t="s">
        <v>401</v>
      </c>
      <c r="F21283" t="s">
        <v>13</v>
      </c>
      <c r="G21283" t="s">
        <v>62360</v>
      </c>
      <c r="H21283" s="3" t="s">
        <v>62361</v>
      </c>
      <c r="I21283" t="s">
        <v>106</v>
      </c>
      <c r="J21283" t="s">
        <v>62362</v>
      </c>
    </row>
    <row r="21284" spans="1:10" ht="16" x14ac:dyDescent="0.2">
      <c r="A21284" t="s">
        <v>62357</v>
      </c>
      <c r="B21284" t="s">
        <v>61079</v>
      </c>
      <c r="C21284" t="s">
        <v>61080</v>
      </c>
      <c r="D21284">
        <v>1</v>
      </c>
      <c r="E21284" t="s">
        <v>401</v>
      </c>
      <c r="F21284" t="s">
        <v>13</v>
      </c>
      <c r="G21284" t="s">
        <v>62366</v>
      </c>
      <c r="H21284" s="3" t="s">
        <v>62367</v>
      </c>
      <c r="I21284" t="s">
        <v>106</v>
      </c>
      <c r="J21284" t="s">
        <v>62362</v>
      </c>
    </row>
    <row r="21285" spans="1:10" ht="16" x14ac:dyDescent="0.2">
      <c r="A21285" t="s">
        <v>62368</v>
      </c>
      <c r="B21285" t="s">
        <v>62369</v>
      </c>
      <c r="C21285" t="s">
        <v>62370</v>
      </c>
      <c r="D21285">
        <v>1</v>
      </c>
      <c r="E21285" t="s">
        <v>401</v>
      </c>
      <c r="F21285" t="s">
        <v>13</v>
      </c>
      <c r="G21285" t="s">
        <v>62371</v>
      </c>
      <c r="H21285" s="3" t="s">
        <v>62372</v>
      </c>
      <c r="I21285" t="s">
        <v>106</v>
      </c>
      <c r="J21285" t="s">
        <v>62373</v>
      </c>
    </row>
    <row r="21286" spans="1:10" ht="16" x14ac:dyDescent="0.2">
      <c r="A21286" t="s">
        <v>62374</v>
      </c>
      <c r="B21286" t="s">
        <v>62375</v>
      </c>
      <c r="C21286" t="s">
        <v>62376</v>
      </c>
      <c r="D21286">
        <v>1</v>
      </c>
      <c r="E21286" t="s">
        <v>401</v>
      </c>
      <c r="F21286" t="s">
        <v>13</v>
      </c>
      <c r="G21286" t="s">
        <v>62371</v>
      </c>
      <c r="H21286" s="3" t="s">
        <v>62377</v>
      </c>
      <c r="I21286" t="s">
        <v>106</v>
      </c>
      <c r="J21286" t="s">
        <v>62378</v>
      </c>
    </row>
    <row r="21287" spans="1:10" ht="16" x14ac:dyDescent="0.2">
      <c r="A21287" t="s">
        <v>61096</v>
      </c>
      <c r="B21287" t="s">
        <v>62364</v>
      </c>
      <c r="C21287" t="s">
        <v>62365</v>
      </c>
      <c r="D21287">
        <v>3</v>
      </c>
      <c r="E21287" t="s">
        <v>401</v>
      </c>
      <c r="F21287" t="s">
        <v>13</v>
      </c>
      <c r="G21287" t="s">
        <v>62371</v>
      </c>
      <c r="H21287" s="3" t="s">
        <v>62379</v>
      </c>
      <c r="I21287" t="s">
        <v>106</v>
      </c>
      <c r="J21287" t="s">
        <v>61097</v>
      </c>
    </row>
    <row r="21288" spans="1:10" ht="16" x14ac:dyDescent="0.2">
      <c r="A21288" t="s">
        <v>61096</v>
      </c>
      <c r="B21288" t="s">
        <v>62358</v>
      </c>
      <c r="C21288" t="s">
        <v>62359</v>
      </c>
      <c r="D21288">
        <v>2</v>
      </c>
      <c r="E21288" t="s">
        <v>401</v>
      </c>
      <c r="F21288" t="s">
        <v>13</v>
      </c>
      <c r="G21288" t="s">
        <v>62371</v>
      </c>
      <c r="H21288" s="3" t="s">
        <v>62379</v>
      </c>
      <c r="I21288" t="s">
        <v>106</v>
      </c>
      <c r="J21288" t="s">
        <v>61097</v>
      </c>
    </row>
    <row r="21289" spans="1:10" ht="16" x14ac:dyDescent="0.2">
      <c r="A21289" t="s">
        <v>62374</v>
      </c>
      <c r="B21289" t="s">
        <v>62380</v>
      </c>
      <c r="C21289" t="s">
        <v>62381</v>
      </c>
      <c r="D21289">
        <v>2</v>
      </c>
      <c r="E21289" t="s">
        <v>401</v>
      </c>
      <c r="F21289" t="s">
        <v>13</v>
      </c>
      <c r="G21289" t="s">
        <v>62371</v>
      </c>
      <c r="H21289" s="3" t="s">
        <v>62377</v>
      </c>
      <c r="I21289" t="s">
        <v>106</v>
      </c>
      <c r="J21289" t="s">
        <v>62378</v>
      </c>
    </row>
    <row r="21290" spans="1:10" ht="16" x14ac:dyDescent="0.2">
      <c r="A21290" t="s">
        <v>61835</v>
      </c>
      <c r="B21290" t="s">
        <v>62358</v>
      </c>
      <c r="C21290" t="s">
        <v>62359</v>
      </c>
      <c r="D21290">
        <v>2</v>
      </c>
      <c r="E21290" t="s">
        <v>401</v>
      </c>
      <c r="F21290" t="s">
        <v>13</v>
      </c>
      <c r="G21290" t="s">
        <v>62371</v>
      </c>
      <c r="H21290" s="3" t="s">
        <v>62379</v>
      </c>
      <c r="I21290" t="s">
        <v>106</v>
      </c>
      <c r="J21290" t="s">
        <v>61836</v>
      </c>
    </row>
    <row r="21291" spans="1:10" ht="16" x14ac:dyDescent="0.2">
      <c r="A21291" t="s">
        <v>44415</v>
      </c>
      <c r="B21291" t="s">
        <v>62382</v>
      </c>
      <c r="C21291" t="s">
        <v>62383</v>
      </c>
      <c r="D21291">
        <v>2</v>
      </c>
      <c r="E21291" t="s">
        <v>401</v>
      </c>
      <c r="F21291" t="s">
        <v>13</v>
      </c>
      <c r="G21291" t="s">
        <v>62371</v>
      </c>
      <c r="H21291" s="3" t="s">
        <v>62377</v>
      </c>
      <c r="I21291" t="s">
        <v>106</v>
      </c>
      <c r="J21291" t="s">
        <v>44420</v>
      </c>
    </row>
    <row r="21292" spans="1:10" ht="16" x14ac:dyDescent="0.2">
      <c r="A21292" t="s">
        <v>37603</v>
      </c>
      <c r="B21292" t="s">
        <v>62384</v>
      </c>
      <c r="C21292" t="s">
        <v>62385</v>
      </c>
      <c r="D21292">
        <v>3</v>
      </c>
      <c r="E21292" t="s">
        <v>401</v>
      </c>
      <c r="F21292" t="s">
        <v>13</v>
      </c>
      <c r="G21292" t="s">
        <v>62371</v>
      </c>
      <c r="H21292" s="3" t="s">
        <v>62386</v>
      </c>
      <c r="I21292" t="s">
        <v>106</v>
      </c>
      <c r="J21292" t="s">
        <v>37607</v>
      </c>
    </row>
    <row r="21293" spans="1:10" ht="16" x14ac:dyDescent="0.2">
      <c r="A21293" t="s">
        <v>62368</v>
      </c>
      <c r="B21293" t="s">
        <v>62387</v>
      </c>
      <c r="C21293" t="s">
        <v>62388</v>
      </c>
      <c r="D21293">
        <v>3</v>
      </c>
      <c r="E21293" t="s">
        <v>401</v>
      </c>
      <c r="F21293" t="s">
        <v>13</v>
      </c>
      <c r="G21293" t="s">
        <v>62371</v>
      </c>
      <c r="H21293" s="3" t="s">
        <v>62379</v>
      </c>
      <c r="I21293" t="s">
        <v>106</v>
      </c>
      <c r="J21293" t="s">
        <v>62373</v>
      </c>
    </row>
    <row r="21294" spans="1:10" ht="16" x14ac:dyDescent="0.2">
      <c r="A21294" t="s">
        <v>61831</v>
      </c>
      <c r="B21294" t="s">
        <v>62389</v>
      </c>
      <c r="C21294" t="s">
        <v>62390</v>
      </c>
      <c r="D21294">
        <v>4</v>
      </c>
      <c r="E21294" t="s">
        <v>401</v>
      </c>
      <c r="F21294" t="s">
        <v>13</v>
      </c>
      <c r="G21294" t="s">
        <v>62371</v>
      </c>
      <c r="H21294" s="3" t="s">
        <v>62391</v>
      </c>
      <c r="I21294" t="s">
        <v>106</v>
      </c>
      <c r="J21294" t="s">
        <v>61834</v>
      </c>
    </row>
    <row r="21295" spans="1:10" ht="16" x14ac:dyDescent="0.2">
      <c r="A21295" t="s">
        <v>61835</v>
      </c>
      <c r="B21295" t="s">
        <v>62389</v>
      </c>
      <c r="C21295" t="s">
        <v>62390</v>
      </c>
      <c r="D21295">
        <v>4</v>
      </c>
      <c r="E21295" t="s">
        <v>401</v>
      </c>
      <c r="F21295" t="s">
        <v>13</v>
      </c>
      <c r="G21295" t="s">
        <v>62371</v>
      </c>
      <c r="H21295" s="3" t="s">
        <v>62379</v>
      </c>
      <c r="I21295" t="s">
        <v>106</v>
      </c>
      <c r="J21295" t="s">
        <v>61836</v>
      </c>
    </row>
    <row r="21296" spans="1:10" ht="16" x14ac:dyDescent="0.2">
      <c r="A21296" t="s">
        <v>61831</v>
      </c>
      <c r="B21296" t="s">
        <v>62392</v>
      </c>
      <c r="C21296" t="s">
        <v>62393</v>
      </c>
      <c r="D21296">
        <v>3</v>
      </c>
      <c r="E21296" t="s">
        <v>401</v>
      </c>
      <c r="F21296" t="s">
        <v>13</v>
      </c>
      <c r="G21296" t="s">
        <v>62371</v>
      </c>
      <c r="H21296" s="3" t="s">
        <v>62391</v>
      </c>
      <c r="I21296" t="s">
        <v>106</v>
      </c>
      <c r="J21296" t="s">
        <v>61834</v>
      </c>
    </row>
    <row r="21297" spans="1:10" ht="16" x14ac:dyDescent="0.2">
      <c r="A21297" t="s">
        <v>61831</v>
      </c>
      <c r="B21297" t="s">
        <v>62358</v>
      </c>
      <c r="C21297" t="s">
        <v>62359</v>
      </c>
      <c r="D21297">
        <v>2</v>
      </c>
      <c r="E21297" t="s">
        <v>401</v>
      </c>
      <c r="F21297" t="s">
        <v>13</v>
      </c>
      <c r="G21297" t="s">
        <v>62371</v>
      </c>
      <c r="H21297" s="3" t="s">
        <v>62391</v>
      </c>
      <c r="I21297" t="s">
        <v>106</v>
      </c>
      <c r="J21297" t="s">
        <v>61834</v>
      </c>
    </row>
    <row r="21298" spans="1:10" ht="16" x14ac:dyDescent="0.2">
      <c r="A21298" t="s">
        <v>44415</v>
      </c>
      <c r="B21298" t="s">
        <v>62394</v>
      </c>
      <c r="C21298" t="s">
        <v>62395</v>
      </c>
      <c r="D21298">
        <v>1</v>
      </c>
      <c r="E21298" t="s">
        <v>401</v>
      </c>
      <c r="F21298" t="s">
        <v>13</v>
      </c>
      <c r="G21298" t="s">
        <v>62371</v>
      </c>
      <c r="H21298" s="3" t="s">
        <v>62377</v>
      </c>
      <c r="I21298" t="s">
        <v>106</v>
      </c>
      <c r="J21298" t="s">
        <v>44420</v>
      </c>
    </row>
    <row r="21299" spans="1:10" ht="16" x14ac:dyDescent="0.2">
      <c r="A21299" t="s">
        <v>62368</v>
      </c>
      <c r="B21299" t="s">
        <v>62396</v>
      </c>
      <c r="C21299" t="s">
        <v>62397</v>
      </c>
      <c r="D21299">
        <v>2</v>
      </c>
      <c r="E21299" t="s">
        <v>401</v>
      </c>
      <c r="F21299" t="s">
        <v>13</v>
      </c>
      <c r="G21299" t="s">
        <v>62371</v>
      </c>
      <c r="H21299" s="3" t="s">
        <v>62379</v>
      </c>
      <c r="I21299" t="s">
        <v>106</v>
      </c>
      <c r="J21299" t="s">
        <v>62373</v>
      </c>
    </row>
    <row r="21300" spans="1:10" ht="16" x14ac:dyDescent="0.2">
      <c r="A21300" t="s">
        <v>61835</v>
      </c>
      <c r="B21300" t="s">
        <v>62398</v>
      </c>
      <c r="C21300" t="s">
        <v>62399</v>
      </c>
      <c r="D21300">
        <v>3</v>
      </c>
      <c r="E21300" t="s">
        <v>401</v>
      </c>
      <c r="F21300" t="s">
        <v>13</v>
      </c>
      <c r="G21300" t="s">
        <v>62371</v>
      </c>
      <c r="H21300" s="3" t="s">
        <v>62379</v>
      </c>
      <c r="I21300" t="s">
        <v>106</v>
      </c>
      <c r="J21300" t="s">
        <v>61836</v>
      </c>
    </row>
    <row r="21301" spans="1:10" ht="16" x14ac:dyDescent="0.2">
      <c r="A21301" t="s">
        <v>61086</v>
      </c>
      <c r="B21301" t="s">
        <v>4795</v>
      </c>
      <c r="C21301" t="s">
        <v>62363</v>
      </c>
      <c r="D21301">
        <v>4</v>
      </c>
      <c r="E21301" t="s">
        <v>401</v>
      </c>
      <c r="F21301" t="s">
        <v>13</v>
      </c>
      <c r="G21301" t="s">
        <v>62371</v>
      </c>
      <c r="H21301" s="3" t="s">
        <v>62379</v>
      </c>
      <c r="I21301" t="s">
        <v>106</v>
      </c>
      <c r="J21301" t="s">
        <v>61087</v>
      </c>
    </row>
    <row r="21302" spans="1:10" ht="16" x14ac:dyDescent="0.2">
      <c r="A21302" t="s">
        <v>62400</v>
      </c>
      <c r="B21302" t="s">
        <v>62401</v>
      </c>
      <c r="C21302" t="s">
        <v>62402</v>
      </c>
      <c r="D21302">
        <v>2</v>
      </c>
      <c r="E21302" t="s">
        <v>401</v>
      </c>
      <c r="F21302" t="s">
        <v>13</v>
      </c>
      <c r="G21302" t="s">
        <v>62371</v>
      </c>
      <c r="H21302" s="3" t="s">
        <v>62379</v>
      </c>
      <c r="I21302" t="s">
        <v>106</v>
      </c>
      <c r="J21302" t="s">
        <v>62403</v>
      </c>
    </row>
    <row r="21303" spans="1:10" ht="16" x14ac:dyDescent="0.2">
      <c r="A21303" t="s">
        <v>61086</v>
      </c>
      <c r="B21303" t="s">
        <v>62358</v>
      </c>
      <c r="C21303" t="s">
        <v>62359</v>
      </c>
      <c r="D21303">
        <v>2</v>
      </c>
      <c r="E21303" t="s">
        <v>401</v>
      </c>
      <c r="F21303" t="s">
        <v>13</v>
      </c>
      <c r="G21303" t="s">
        <v>62371</v>
      </c>
      <c r="H21303" s="3" t="s">
        <v>62379</v>
      </c>
      <c r="I21303" t="s">
        <v>106</v>
      </c>
      <c r="J21303" t="s">
        <v>61087</v>
      </c>
    </row>
    <row r="21304" spans="1:10" ht="16" x14ac:dyDescent="0.2">
      <c r="A21304" t="s">
        <v>61086</v>
      </c>
      <c r="B21304" t="s">
        <v>62364</v>
      </c>
      <c r="C21304" t="s">
        <v>62365</v>
      </c>
      <c r="D21304">
        <v>3</v>
      </c>
      <c r="E21304" t="s">
        <v>401</v>
      </c>
      <c r="F21304" t="s">
        <v>13</v>
      </c>
      <c r="G21304" t="s">
        <v>62371</v>
      </c>
      <c r="H21304" s="3" t="s">
        <v>62379</v>
      </c>
      <c r="I21304" t="s">
        <v>106</v>
      </c>
      <c r="J21304" t="s">
        <v>61087</v>
      </c>
    </row>
    <row r="21305" spans="1:10" ht="16" x14ac:dyDescent="0.2">
      <c r="A21305" t="s">
        <v>37603</v>
      </c>
      <c r="B21305" t="s">
        <v>62404</v>
      </c>
      <c r="C21305" t="s">
        <v>62405</v>
      </c>
      <c r="D21305">
        <v>2</v>
      </c>
      <c r="E21305" t="s">
        <v>401</v>
      </c>
      <c r="F21305" t="s">
        <v>13</v>
      </c>
      <c r="G21305" t="s">
        <v>62371</v>
      </c>
      <c r="H21305" s="3" t="s">
        <v>62386</v>
      </c>
      <c r="I21305" t="s">
        <v>106</v>
      </c>
      <c r="J21305" t="s">
        <v>37607</v>
      </c>
    </row>
    <row r="21306" spans="1:10" ht="16" x14ac:dyDescent="0.2">
      <c r="A21306" t="s">
        <v>36723</v>
      </c>
      <c r="B21306" t="s">
        <v>62406</v>
      </c>
      <c r="C21306" t="s">
        <v>62407</v>
      </c>
      <c r="D21306">
        <v>1</v>
      </c>
      <c r="E21306" t="s">
        <v>401</v>
      </c>
      <c r="F21306" t="s">
        <v>13</v>
      </c>
      <c r="G21306" t="s">
        <v>62371</v>
      </c>
      <c r="H21306" s="3" t="s">
        <v>62379</v>
      </c>
      <c r="I21306" t="s">
        <v>106</v>
      </c>
      <c r="J21306" t="s">
        <v>36727</v>
      </c>
    </row>
    <row r="21307" spans="1:10" ht="16" x14ac:dyDescent="0.2">
      <c r="A21307" t="s">
        <v>62408</v>
      </c>
      <c r="B21307" t="s">
        <v>62409</v>
      </c>
      <c r="C21307" t="s">
        <v>62410</v>
      </c>
      <c r="D21307">
        <v>1</v>
      </c>
      <c r="E21307" t="s">
        <v>401</v>
      </c>
      <c r="F21307" t="s">
        <v>13</v>
      </c>
      <c r="G21307" t="s">
        <v>62371</v>
      </c>
      <c r="H21307" s="3" t="s">
        <v>62379</v>
      </c>
      <c r="I21307" t="s">
        <v>106</v>
      </c>
      <c r="J21307" t="s">
        <v>62411</v>
      </c>
    </row>
    <row r="21308" spans="1:10" ht="16" x14ac:dyDescent="0.2">
      <c r="A21308" t="s">
        <v>61078</v>
      </c>
      <c r="B21308" t="s">
        <v>51866</v>
      </c>
      <c r="C21308" t="s">
        <v>51867</v>
      </c>
      <c r="D21308">
        <v>5</v>
      </c>
      <c r="E21308" t="s">
        <v>401</v>
      </c>
      <c r="F21308" t="s">
        <v>13</v>
      </c>
      <c r="G21308" t="s">
        <v>62371</v>
      </c>
      <c r="H21308" s="3" t="s">
        <v>62412</v>
      </c>
      <c r="I21308" t="s">
        <v>106</v>
      </c>
      <c r="J21308" t="s">
        <v>61082</v>
      </c>
    </row>
    <row r="21309" spans="1:10" ht="16" x14ac:dyDescent="0.2">
      <c r="A21309" t="s">
        <v>60668</v>
      </c>
      <c r="B21309" t="s">
        <v>62382</v>
      </c>
      <c r="C21309" t="s">
        <v>62383</v>
      </c>
      <c r="D21309">
        <v>1</v>
      </c>
      <c r="E21309" t="s">
        <v>401</v>
      </c>
      <c r="F21309" t="s">
        <v>13</v>
      </c>
      <c r="G21309" t="s">
        <v>62371</v>
      </c>
      <c r="H21309" s="3" t="s">
        <v>62377</v>
      </c>
      <c r="I21309" t="s">
        <v>106</v>
      </c>
      <c r="J21309" t="s">
        <v>60669</v>
      </c>
    </row>
    <row r="21310" spans="1:10" ht="16" x14ac:dyDescent="0.2">
      <c r="A21310" t="s">
        <v>62408</v>
      </c>
      <c r="B21310" t="s">
        <v>62413</v>
      </c>
      <c r="C21310" t="s">
        <v>62414</v>
      </c>
      <c r="D21310">
        <v>3</v>
      </c>
      <c r="E21310" t="s">
        <v>401</v>
      </c>
      <c r="F21310" t="s">
        <v>13</v>
      </c>
      <c r="G21310" t="s">
        <v>62371</v>
      </c>
      <c r="H21310" s="3" t="s">
        <v>62379</v>
      </c>
      <c r="I21310" t="s">
        <v>106</v>
      </c>
      <c r="J21310" t="s">
        <v>62411</v>
      </c>
    </row>
    <row r="21311" spans="1:10" ht="16" x14ac:dyDescent="0.2">
      <c r="A21311" t="s">
        <v>61078</v>
      </c>
      <c r="B21311" t="s">
        <v>62415</v>
      </c>
      <c r="C21311" t="s">
        <v>62416</v>
      </c>
      <c r="D21311">
        <v>1</v>
      </c>
      <c r="E21311" t="s">
        <v>401</v>
      </c>
      <c r="F21311" t="s">
        <v>13</v>
      </c>
      <c r="G21311" t="s">
        <v>62371</v>
      </c>
      <c r="H21311" s="3" t="s">
        <v>62412</v>
      </c>
      <c r="I21311" t="s">
        <v>106</v>
      </c>
      <c r="J21311" t="s">
        <v>61082</v>
      </c>
    </row>
    <row r="21312" spans="1:10" ht="16" x14ac:dyDescent="0.2">
      <c r="A21312" t="s">
        <v>61096</v>
      </c>
      <c r="B21312" t="s">
        <v>62417</v>
      </c>
      <c r="C21312" t="s">
        <v>62418</v>
      </c>
      <c r="D21312">
        <v>5</v>
      </c>
      <c r="E21312" t="s">
        <v>401</v>
      </c>
      <c r="F21312" t="s">
        <v>13</v>
      </c>
      <c r="G21312" t="s">
        <v>62371</v>
      </c>
      <c r="H21312" s="3" t="s">
        <v>62379</v>
      </c>
      <c r="I21312" t="s">
        <v>106</v>
      </c>
      <c r="J21312" t="s">
        <v>61097</v>
      </c>
    </row>
    <row r="21313" spans="1:10" ht="16" x14ac:dyDescent="0.2">
      <c r="A21313" t="s">
        <v>61078</v>
      </c>
      <c r="B21313" t="s">
        <v>62364</v>
      </c>
      <c r="C21313" t="s">
        <v>62365</v>
      </c>
      <c r="D21313">
        <v>2</v>
      </c>
      <c r="E21313" t="s">
        <v>401</v>
      </c>
      <c r="F21313" t="s">
        <v>13</v>
      </c>
      <c r="G21313" t="s">
        <v>62371</v>
      </c>
      <c r="H21313" s="3" t="s">
        <v>62412</v>
      </c>
      <c r="I21313" t="s">
        <v>106</v>
      </c>
      <c r="J21313" t="s">
        <v>61082</v>
      </c>
    </row>
    <row r="21314" spans="1:10" ht="16" x14ac:dyDescent="0.2">
      <c r="A21314" t="s">
        <v>61096</v>
      </c>
      <c r="B21314" t="s">
        <v>4795</v>
      </c>
      <c r="C21314" t="s">
        <v>62363</v>
      </c>
      <c r="D21314">
        <v>4</v>
      </c>
      <c r="E21314" t="s">
        <v>401</v>
      </c>
      <c r="F21314" t="s">
        <v>13</v>
      </c>
      <c r="G21314" t="s">
        <v>62371</v>
      </c>
      <c r="H21314" s="3" t="s">
        <v>62379</v>
      </c>
      <c r="I21314" t="s">
        <v>106</v>
      </c>
      <c r="J21314" t="s">
        <v>61097</v>
      </c>
    </row>
    <row r="21315" spans="1:10" ht="16" x14ac:dyDescent="0.2">
      <c r="A21315" t="s">
        <v>61078</v>
      </c>
      <c r="B21315" t="s">
        <v>62419</v>
      </c>
      <c r="C21315" t="s">
        <v>62420</v>
      </c>
      <c r="D21315">
        <v>3</v>
      </c>
      <c r="E21315" t="s">
        <v>401</v>
      </c>
      <c r="F21315" t="s">
        <v>13</v>
      </c>
      <c r="G21315" t="s">
        <v>62371</v>
      </c>
      <c r="H21315" s="3" t="s">
        <v>62412</v>
      </c>
      <c r="I21315" t="s">
        <v>106</v>
      </c>
      <c r="J21315" t="s">
        <v>61082</v>
      </c>
    </row>
    <row r="21316" spans="1:10" ht="16" x14ac:dyDescent="0.2">
      <c r="A21316" t="s">
        <v>62408</v>
      </c>
      <c r="B21316" t="s">
        <v>61997</v>
      </c>
      <c r="C21316" t="s">
        <v>62421</v>
      </c>
      <c r="D21316">
        <v>4</v>
      </c>
      <c r="E21316" t="s">
        <v>401</v>
      </c>
      <c r="F21316" t="s">
        <v>13</v>
      </c>
      <c r="G21316" t="s">
        <v>62371</v>
      </c>
      <c r="H21316" s="3" t="s">
        <v>62379</v>
      </c>
      <c r="I21316" t="s">
        <v>106</v>
      </c>
      <c r="J21316" t="s">
        <v>62411</v>
      </c>
    </row>
    <row r="21317" spans="1:10" ht="16" x14ac:dyDescent="0.2">
      <c r="A21317" t="s">
        <v>62400</v>
      </c>
      <c r="B21317" t="s">
        <v>62422</v>
      </c>
      <c r="C21317" t="s">
        <v>62423</v>
      </c>
      <c r="D21317">
        <v>1</v>
      </c>
      <c r="E21317" t="s">
        <v>401</v>
      </c>
      <c r="F21317" t="s">
        <v>13</v>
      </c>
      <c r="G21317" t="s">
        <v>62371</v>
      </c>
      <c r="H21317" s="3" t="s">
        <v>62379</v>
      </c>
      <c r="I21317" t="s">
        <v>106</v>
      </c>
      <c r="J21317" t="s">
        <v>62403</v>
      </c>
    </row>
    <row r="21318" spans="1:10" ht="16" x14ac:dyDescent="0.2">
      <c r="A21318" t="s">
        <v>32833</v>
      </c>
      <c r="B21318" t="s">
        <v>62424</v>
      </c>
      <c r="C21318" t="s">
        <v>62425</v>
      </c>
      <c r="D21318">
        <v>3</v>
      </c>
      <c r="E21318" t="s">
        <v>401</v>
      </c>
      <c r="F21318" t="s">
        <v>13</v>
      </c>
      <c r="G21318" t="s">
        <v>62371</v>
      </c>
      <c r="H21318" s="3" t="s">
        <v>62391</v>
      </c>
      <c r="I21318" t="s">
        <v>106</v>
      </c>
      <c r="J21318" t="s">
        <v>32836</v>
      </c>
    </row>
    <row r="21319" spans="1:10" ht="16" x14ac:dyDescent="0.2">
      <c r="A21319" t="s">
        <v>62426</v>
      </c>
      <c r="B21319" t="s">
        <v>62427</v>
      </c>
      <c r="C21319" t="s">
        <v>62428</v>
      </c>
      <c r="D21319">
        <v>2</v>
      </c>
      <c r="E21319" t="s">
        <v>401</v>
      </c>
      <c r="F21319" t="s">
        <v>13</v>
      </c>
      <c r="G21319" t="s">
        <v>62371</v>
      </c>
      <c r="H21319" s="3" t="s">
        <v>62379</v>
      </c>
      <c r="I21319" t="s">
        <v>106</v>
      </c>
      <c r="J21319" t="s">
        <v>62429</v>
      </c>
    </row>
    <row r="21320" spans="1:10" ht="16" x14ac:dyDescent="0.2">
      <c r="A21320" t="s">
        <v>62400</v>
      </c>
      <c r="B21320" t="s">
        <v>62430</v>
      </c>
      <c r="C21320" t="s">
        <v>62431</v>
      </c>
      <c r="D21320">
        <v>3</v>
      </c>
      <c r="E21320" t="s">
        <v>401</v>
      </c>
      <c r="F21320" t="s">
        <v>13</v>
      </c>
      <c r="G21320" t="s">
        <v>62371</v>
      </c>
      <c r="H21320" s="3" t="s">
        <v>62379</v>
      </c>
      <c r="I21320" t="s">
        <v>106</v>
      </c>
      <c r="J21320" t="s">
        <v>62403</v>
      </c>
    </row>
    <row r="21321" spans="1:10" ht="16" x14ac:dyDescent="0.2">
      <c r="A21321" t="s">
        <v>51865</v>
      </c>
      <c r="B21321" t="s">
        <v>62432</v>
      </c>
      <c r="C21321" t="s">
        <v>62433</v>
      </c>
      <c r="D21321">
        <v>3</v>
      </c>
      <c r="E21321" t="s">
        <v>401</v>
      </c>
      <c r="F21321" t="s">
        <v>13</v>
      </c>
      <c r="G21321" t="s">
        <v>62371</v>
      </c>
      <c r="H21321" s="3" t="s">
        <v>62379</v>
      </c>
      <c r="I21321" t="s">
        <v>106</v>
      </c>
      <c r="J21321" t="s">
        <v>51868</v>
      </c>
    </row>
    <row r="21322" spans="1:10" ht="16" x14ac:dyDescent="0.2">
      <c r="A21322" t="s">
        <v>62408</v>
      </c>
      <c r="B21322" t="s">
        <v>62434</v>
      </c>
      <c r="C21322" t="s">
        <v>62435</v>
      </c>
      <c r="D21322">
        <v>2</v>
      </c>
      <c r="E21322" t="s">
        <v>401</v>
      </c>
      <c r="F21322" t="s">
        <v>13</v>
      </c>
      <c r="G21322" t="s">
        <v>62371</v>
      </c>
      <c r="H21322" s="3" t="s">
        <v>62379</v>
      </c>
      <c r="I21322" t="s">
        <v>106</v>
      </c>
      <c r="J21322" t="s">
        <v>62411</v>
      </c>
    </row>
    <row r="21323" spans="1:10" ht="16" x14ac:dyDescent="0.2">
      <c r="A21323" t="s">
        <v>44415</v>
      </c>
      <c r="B21323" t="s">
        <v>62436</v>
      </c>
      <c r="C21323" t="s">
        <v>62437</v>
      </c>
      <c r="D21323">
        <v>3</v>
      </c>
      <c r="E21323" t="s">
        <v>401</v>
      </c>
      <c r="F21323" t="s">
        <v>13</v>
      </c>
      <c r="G21323" t="s">
        <v>62371</v>
      </c>
      <c r="H21323" s="3" t="s">
        <v>62377</v>
      </c>
      <c r="I21323" t="s">
        <v>106</v>
      </c>
      <c r="J21323" t="s">
        <v>44420</v>
      </c>
    </row>
    <row r="21324" spans="1:10" ht="16" x14ac:dyDescent="0.2">
      <c r="A21324" t="s">
        <v>62438</v>
      </c>
      <c r="B21324" t="s">
        <v>62439</v>
      </c>
      <c r="C21324" t="s">
        <v>62440</v>
      </c>
      <c r="D21324">
        <v>1</v>
      </c>
      <c r="E21324" t="s">
        <v>401</v>
      </c>
      <c r="F21324" t="s">
        <v>13</v>
      </c>
      <c r="G21324" t="s">
        <v>62371</v>
      </c>
      <c r="H21324" s="3" t="s">
        <v>62377</v>
      </c>
      <c r="I21324" t="s">
        <v>106</v>
      </c>
      <c r="J21324" t="s">
        <v>62441</v>
      </c>
    </row>
    <row r="21325" spans="1:10" ht="16" x14ac:dyDescent="0.2">
      <c r="A21325" t="s">
        <v>62438</v>
      </c>
      <c r="B21325" t="s">
        <v>62382</v>
      </c>
      <c r="C21325" t="s">
        <v>62383</v>
      </c>
      <c r="D21325">
        <v>2</v>
      </c>
      <c r="E21325" t="s">
        <v>401</v>
      </c>
      <c r="F21325" t="s">
        <v>13</v>
      </c>
      <c r="G21325" t="s">
        <v>62371</v>
      </c>
      <c r="H21325" s="3" t="s">
        <v>62377</v>
      </c>
      <c r="I21325" t="s">
        <v>106</v>
      </c>
      <c r="J21325" t="s">
        <v>62441</v>
      </c>
    </row>
    <row r="21326" spans="1:10" ht="16" x14ac:dyDescent="0.2">
      <c r="A21326" t="s">
        <v>62442</v>
      </c>
      <c r="B21326" t="s">
        <v>62382</v>
      </c>
      <c r="C21326" t="s">
        <v>62383</v>
      </c>
      <c r="D21326">
        <v>1</v>
      </c>
      <c r="E21326" t="s">
        <v>401</v>
      </c>
      <c r="F21326" t="s">
        <v>13</v>
      </c>
      <c r="G21326" t="s">
        <v>62371</v>
      </c>
      <c r="H21326" s="3" t="s">
        <v>62379</v>
      </c>
      <c r="I21326" t="s">
        <v>106</v>
      </c>
      <c r="J21326" t="s">
        <v>62443</v>
      </c>
    </row>
    <row r="21327" spans="1:10" ht="16" x14ac:dyDescent="0.2">
      <c r="A21327" t="s">
        <v>62400</v>
      </c>
      <c r="B21327" t="s">
        <v>62444</v>
      </c>
      <c r="C21327" t="s">
        <v>62445</v>
      </c>
      <c r="D21327">
        <v>4</v>
      </c>
      <c r="E21327" t="s">
        <v>401</v>
      </c>
      <c r="F21327" t="s">
        <v>13</v>
      </c>
      <c r="G21327" t="s">
        <v>62371</v>
      </c>
      <c r="H21327" s="3" t="s">
        <v>62379</v>
      </c>
      <c r="I21327" t="s">
        <v>106</v>
      </c>
      <c r="J21327" t="s">
        <v>62403</v>
      </c>
    </row>
    <row r="21328" spans="1:10" ht="16" x14ac:dyDescent="0.2">
      <c r="A21328" t="s">
        <v>40407</v>
      </c>
      <c r="B21328" t="s">
        <v>62446</v>
      </c>
      <c r="C21328" t="s">
        <v>62447</v>
      </c>
      <c r="D21328">
        <v>6</v>
      </c>
      <c r="E21328" t="s">
        <v>401</v>
      </c>
      <c r="F21328" t="s">
        <v>13</v>
      </c>
      <c r="G21328" t="s">
        <v>62371</v>
      </c>
      <c r="H21328" s="3" t="s">
        <v>62379</v>
      </c>
      <c r="I21328" t="s">
        <v>106</v>
      </c>
      <c r="J21328" t="s">
        <v>40412</v>
      </c>
    </row>
    <row r="21329" spans="1:10" ht="32" x14ac:dyDescent="0.2">
      <c r="A21329" t="s">
        <v>30111</v>
      </c>
      <c r="B21329" t="s">
        <v>24228</v>
      </c>
      <c r="C21329" t="s">
        <v>62448</v>
      </c>
      <c r="D21329">
        <v>1</v>
      </c>
      <c r="E21329" t="s">
        <v>401</v>
      </c>
      <c r="F21329" t="s">
        <v>13</v>
      </c>
      <c r="G21329" t="s">
        <v>62371</v>
      </c>
      <c r="H21329" s="3" t="s">
        <v>62449</v>
      </c>
      <c r="I21329" t="s">
        <v>106</v>
      </c>
      <c r="J21329" t="s">
        <v>30115</v>
      </c>
    </row>
    <row r="21330" spans="1:10" ht="16" x14ac:dyDescent="0.2">
      <c r="A21330" t="s">
        <v>62426</v>
      </c>
      <c r="B21330" t="s">
        <v>62417</v>
      </c>
      <c r="C21330" t="s">
        <v>62418</v>
      </c>
      <c r="D21330">
        <v>4</v>
      </c>
      <c r="E21330" t="s">
        <v>401</v>
      </c>
      <c r="F21330" t="s">
        <v>13</v>
      </c>
      <c r="G21330" t="s">
        <v>62371</v>
      </c>
      <c r="H21330" s="3" t="s">
        <v>62379</v>
      </c>
      <c r="I21330" t="s">
        <v>106</v>
      </c>
      <c r="J21330" t="s">
        <v>62429</v>
      </c>
    </row>
    <row r="21331" spans="1:10" ht="16" x14ac:dyDescent="0.2">
      <c r="A21331" t="s">
        <v>51865</v>
      </c>
      <c r="B21331" t="s">
        <v>62364</v>
      </c>
      <c r="C21331" t="s">
        <v>62365</v>
      </c>
      <c r="D21331">
        <v>2</v>
      </c>
      <c r="E21331" t="s">
        <v>401</v>
      </c>
      <c r="F21331" t="s">
        <v>13</v>
      </c>
      <c r="G21331" t="s">
        <v>62371</v>
      </c>
      <c r="H21331" s="3" t="s">
        <v>62379</v>
      </c>
      <c r="I21331" t="s">
        <v>106</v>
      </c>
      <c r="J21331" t="s">
        <v>51868</v>
      </c>
    </row>
    <row r="21332" spans="1:10" ht="16" x14ac:dyDescent="0.2">
      <c r="A21332" t="s">
        <v>59806</v>
      </c>
      <c r="B21332" t="s">
        <v>62358</v>
      </c>
      <c r="C21332" t="s">
        <v>62359</v>
      </c>
      <c r="D21332">
        <v>2</v>
      </c>
      <c r="E21332" t="s">
        <v>401</v>
      </c>
      <c r="F21332" t="s">
        <v>13</v>
      </c>
      <c r="G21332" t="s">
        <v>62371</v>
      </c>
      <c r="H21332" s="3" t="s">
        <v>62379</v>
      </c>
      <c r="I21332" t="s">
        <v>106</v>
      </c>
      <c r="J21332" t="s">
        <v>59811</v>
      </c>
    </row>
    <row r="21333" spans="1:10" ht="16" x14ac:dyDescent="0.2">
      <c r="A21333" t="s">
        <v>51313</v>
      </c>
      <c r="B21333" t="s">
        <v>4795</v>
      </c>
      <c r="C21333" t="s">
        <v>62363</v>
      </c>
      <c r="D21333">
        <v>4</v>
      </c>
      <c r="E21333" t="s">
        <v>401</v>
      </c>
      <c r="F21333" t="s">
        <v>13</v>
      </c>
      <c r="G21333" t="s">
        <v>62371</v>
      </c>
      <c r="H21333" s="3" t="s">
        <v>62379</v>
      </c>
      <c r="I21333" t="s">
        <v>106</v>
      </c>
      <c r="J21333" t="s">
        <v>51317</v>
      </c>
    </row>
    <row r="21334" spans="1:10" ht="16" x14ac:dyDescent="0.2">
      <c r="A21334" t="s">
        <v>62374</v>
      </c>
      <c r="B21334" t="s">
        <v>52002</v>
      </c>
      <c r="C21334" t="s">
        <v>62450</v>
      </c>
      <c r="D21334">
        <v>3</v>
      </c>
      <c r="E21334" t="s">
        <v>401</v>
      </c>
      <c r="F21334" t="s">
        <v>13</v>
      </c>
      <c r="G21334" t="s">
        <v>62371</v>
      </c>
      <c r="H21334" s="3" t="s">
        <v>62377</v>
      </c>
      <c r="I21334" t="s">
        <v>106</v>
      </c>
      <c r="J21334" t="s">
        <v>62378</v>
      </c>
    </row>
    <row r="21335" spans="1:10" ht="16" x14ac:dyDescent="0.2">
      <c r="A21335" t="s">
        <v>38022</v>
      </c>
      <c r="B21335" t="s">
        <v>62451</v>
      </c>
      <c r="C21335" t="s">
        <v>62452</v>
      </c>
      <c r="D21335">
        <v>2</v>
      </c>
      <c r="E21335" t="s">
        <v>401</v>
      </c>
      <c r="F21335" t="s">
        <v>13</v>
      </c>
      <c r="G21335" t="s">
        <v>62371</v>
      </c>
      <c r="H21335" s="3" t="s">
        <v>62453</v>
      </c>
      <c r="I21335" t="s">
        <v>106</v>
      </c>
      <c r="J21335" t="s">
        <v>38026</v>
      </c>
    </row>
    <row r="21336" spans="1:10" ht="16" x14ac:dyDescent="0.2">
      <c r="A21336" t="s">
        <v>60668</v>
      </c>
      <c r="B21336" t="s">
        <v>62394</v>
      </c>
      <c r="C21336" t="s">
        <v>62395</v>
      </c>
      <c r="D21336">
        <v>2</v>
      </c>
      <c r="E21336" t="s">
        <v>401</v>
      </c>
      <c r="F21336" t="s">
        <v>13</v>
      </c>
      <c r="G21336" t="s">
        <v>62371</v>
      </c>
      <c r="H21336" s="3" t="s">
        <v>62377</v>
      </c>
      <c r="I21336" t="s">
        <v>106</v>
      </c>
      <c r="J21336" t="s">
        <v>60669</v>
      </c>
    </row>
    <row r="21337" spans="1:10" ht="16" x14ac:dyDescent="0.2">
      <c r="A21337" t="s">
        <v>51313</v>
      </c>
      <c r="B21337" t="s">
        <v>62417</v>
      </c>
      <c r="C21337" t="s">
        <v>62418</v>
      </c>
      <c r="D21337">
        <v>5</v>
      </c>
      <c r="E21337" t="s">
        <v>401</v>
      </c>
      <c r="F21337" t="s">
        <v>13</v>
      </c>
      <c r="G21337" t="s">
        <v>62371</v>
      </c>
      <c r="H21337" s="3" t="s">
        <v>62379</v>
      </c>
      <c r="I21337" t="s">
        <v>106</v>
      </c>
      <c r="J21337" t="s">
        <v>51317</v>
      </c>
    </row>
    <row r="21338" spans="1:10" ht="16" x14ac:dyDescent="0.2">
      <c r="A21338" t="s">
        <v>62426</v>
      </c>
      <c r="B21338" t="s">
        <v>62454</v>
      </c>
      <c r="C21338" t="s">
        <v>62455</v>
      </c>
      <c r="D21338">
        <v>3</v>
      </c>
      <c r="E21338" t="s">
        <v>401</v>
      </c>
      <c r="F21338" t="s">
        <v>13</v>
      </c>
      <c r="G21338" t="s">
        <v>62371</v>
      </c>
      <c r="H21338" s="3" t="s">
        <v>62379</v>
      </c>
      <c r="I21338" t="s">
        <v>106</v>
      </c>
      <c r="J21338" t="s">
        <v>62429</v>
      </c>
    </row>
    <row r="21339" spans="1:10" ht="16" x14ac:dyDescent="0.2">
      <c r="A21339" t="s">
        <v>62456</v>
      </c>
      <c r="B21339" t="s">
        <v>62417</v>
      </c>
      <c r="C21339" t="s">
        <v>62418</v>
      </c>
      <c r="D21339">
        <v>2</v>
      </c>
      <c r="E21339" t="s">
        <v>401</v>
      </c>
      <c r="F21339" t="s">
        <v>13</v>
      </c>
      <c r="G21339" t="s">
        <v>62371</v>
      </c>
      <c r="H21339" s="3" t="s">
        <v>62379</v>
      </c>
      <c r="I21339" t="s">
        <v>106</v>
      </c>
      <c r="J21339" t="s">
        <v>62457</v>
      </c>
    </row>
    <row r="21340" spans="1:10" ht="16" x14ac:dyDescent="0.2">
      <c r="A21340" t="s">
        <v>62458</v>
      </c>
      <c r="B21340" t="s">
        <v>62459</v>
      </c>
      <c r="C21340" t="s">
        <v>62460</v>
      </c>
      <c r="D21340">
        <v>2</v>
      </c>
      <c r="E21340" t="s">
        <v>401</v>
      </c>
      <c r="F21340" t="s">
        <v>13</v>
      </c>
      <c r="G21340" t="s">
        <v>62371</v>
      </c>
      <c r="H21340" s="3" t="s">
        <v>62379</v>
      </c>
      <c r="I21340" t="s">
        <v>106</v>
      </c>
      <c r="J21340" t="s">
        <v>62461</v>
      </c>
    </row>
    <row r="21341" spans="1:10" ht="16" x14ac:dyDescent="0.2">
      <c r="A21341" t="s">
        <v>62458</v>
      </c>
      <c r="B21341" t="s">
        <v>62462</v>
      </c>
      <c r="C21341" t="s">
        <v>62463</v>
      </c>
      <c r="D21341">
        <v>1</v>
      </c>
      <c r="E21341" t="s">
        <v>401</v>
      </c>
      <c r="F21341" t="s">
        <v>13</v>
      </c>
      <c r="G21341" t="s">
        <v>62371</v>
      </c>
      <c r="H21341" s="3" t="s">
        <v>62379</v>
      </c>
      <c r="I21341" t="s">
        <v>106</v>
      </c>
      <c r="J21341" t="s">
        <v>62461</v>
      </c>
    </row>
    <row r="21342" spans="1:10" ht="16" x14ac:dyDescent="0.2">
      <c r="A21342" t="s">
        <v>38022</v>
      </c>
      <c r="B21342" t="s">
        <v>62464</v>
      </c>
      <c r="C21342" t="s">
        <v>62465</v>
      </c>
      <c r="D21342">
        <v>3</v>
      </c>
      <c r="E21342" t="s">
        <v>401</v>
      </c>
      <c r="F21342" t="s">
        <v>13</v>
      </c>
      <c r="G21342" t="s">
        <v>62371</v>
      </c>
      <c r="H21342" s="3" t="s">
        <v>62453</v>
      </c>
      <c r="I21342" t="s">
        <v>106</v>
      </c>
      <c r="J21342" t="s">
        <v>38026</v>
      </c>
    </row>
    <row r="21343" spans="1:10" ht="16" x14ac:dyDescent="0.2">
      <c r="A21343" t="s">
        <v>62442</v>
      </c>
      <c r="B21343" t="s">
        <v>62466</v>
      </c>
      <c r="C21343" t="s">
        <v>62467</v>
      </c>
      <c r="D21343">
        <v>4</v>
      </c>
      <c r="E21343" t="s">
        <v>401</v>
      </c>
      <c r="F21343" t="s">
        <v>13</v>
      </c>
      <c r="G21343" t="s">
        <v>62371</v>
      </c>
      <c r="H21343" s="3" t="s">
        <v>62379</v>
      </c>
      <c r="I21343" t="s">
        <v>106</v>
      </c>
      <c r="J21343" t="s">
        <v>62443</v>
      </c>
    </row>
    <row r="21344" spans="1:10" ht="16" x14ac:dyDescent="0.2">
      <c r="A21344" t="s">
        <v>62442</v>
      </c>
      <c r="B21344" t="s">
        <v>62436</v>
      </c>
      <c r="C21344" t="s">
        <v>62437</v>
      </c>
      <c r="D21344">
        <v>3</v>
      </c>
      <c r="E21344" t="s">
        <v>401</v>
      </c>
      <c r="F21344" t="s">
        <v>13</v>
      </c>
      <c r="G21344" t="s">
        <v>62371</v>
      </c>
      <c r="H21344" s="3" t="s">
        <v>62379</v>
      </c>
      <c r="I21344" t="s">
        <v>106</v>
      </c>
      <c r="J21344" t="s">
        <v>62443</v>
      </c>
    </row>
    <row r="21345" spans="1:10" ht="16" x14ac:dyDescent="0.2">
      <c r="A21345" t="s">
        <v>51313</v>
      </c>
      <c r="B21345" t="s">
        <v>62468</v>
      </c>
      <c r="C21345" t="s">
        <v>62469</v>
      </c>
      <c r="D21345">
        <v>2</v>
      </c>
      <c r="E21345" t="s">
        <v>401</v>
      </c>
      <c r="F21345" t="s">
        <v>13</v>
      </c>
      <c r="G21345" t="s">
        <v>62371</v>
      </c>
      <c r="H21345" s="3" t="s">
        <v>62379</v>
      </c>
      <c r="I21345" t="s">
        <v>106</v>
      </c>
      <c r="J21345" t="s">
        <v>51317</v>
      </c>
    </row>
    <row r="21346" spans="1:10" ht="16" x14ac:dyDescent="0.2">
      <c r="A21346" t="s">
        <v>62470</v>
      </c>
      <c r="B21346" t="s">
        <v>62471</v>
      </c>
      <c r="C21346" t="s">
        <v>62472</v>
      </c>
      <c r="D21346">
        <v>1</v>
      </c>
      <c r="E21346" t="s">
        <v>401</v>
      </c>
      <c r="F21346" t="s">
        <v>13</v>
      </c>
      <c r="G21346" t="s">
        <v>62371</v>
      </c>
      <c r="H21346" s="3" t="s">
        <v>62379</v>
      </c>
      <c r="I21346" t="s">
        <v>106</v>
      </c>
      <c r="J21346" t="s">
        <v>62473</v>
      </c>
    </row>
    <row r="21347" spans="1:10" ht="16" x14ac:dyDescent="0.2">
      <c r="A21347" t="s">
        <v>62438</v>
      </c>
      <c r="B21347" t="s">
        <v>62474</v>
      </c>
      <c r="C21347" t="s">
        <v>62475</v>
      </c>
      <c r="D21347">
        <v>3</v>
      </c>
      <c r="E21347" t="s">
        <v>401</v>
      </c>
      <c r="F21347" t="s">
        <v>13</v>
      </c>
      <c r="G21347" t="s">
        <v>62371</v>
      </c>
      <c r="H21347" s="3" t="s">
        <v>62377</v>
      </c>
      <c r="I21347" t="s">
        <v>106</v>
      </c>
      <c r="J21347" t="s">
        <v>62441</v>
      </c>
    </row>
    <row r="21348" spans="1:10" ht="16" x14ac:dyDescent="0.2">
      <c r="A21348" t="s">
        <v>62374</v>
      </c>
      <c r="B21348" t="s">
        <v>62476</v>
      </c>
      <c r="C21348" t="s">
        <v>62477</v>
      </c>
      <c r="D21348">
        <v>4</v>
      </c>
      <c r="E21348" t="s">
        <v>401</v>
      </c>
      <c r="F21348" t="s">
        <v>13</v>
      </c>
      <c r="G21348" t="s">
        <v>62371</v>
      </c>
      <c r="H21348" s="3" t="s">
        <v>62377</v>
      </c>
      <c r="I21348" t="s">
        <v>106</v>
      </c>
      <c r="J21348" t="s">
        <v>62378</v>
      </c>
    </row>
    <row r="21349" spans="1:10" ht="16" x14ac:dyDescent="0.2">
      <c r="A21349" t="s">
        <v>59806</v>
      </c>
      <c r="B21349" t="s">
        <v>62478</v>
      </c>
      <c r="C21349" t="s">
        <v>62479</v>
      </c>
      <c r="D21349">
        <v>4</v>
      </c>
      <c r="E21349" t="s">
        <v>401</v>
      </c>
      <c r="F21349" t="s">
        <v>13</v>
      </c>
      <c r="G21349" t="s">
        <v>62371</v>
      </c>
      <c r="H21349" s="3" t="s">
        <v>62379</v>
      </c>
      <c r="I21349" t="s">
        <v>106</v>
      </c>
      <c r="J21349" t="s">
        <v>59811</v>
      </c>
    </row>
    <row r="21350" spans="1:10" ht="16" x14ac:dyDescent="0.2">
      <c r="A21350" t="s">
        <v>62456</v>
      </c>
      <c r="B21350" t="s">
        <v>4795</v>
      </c>
      <c r="C21350" t="s">
        <v>62363</v>
      </c>
      <c r="D21350">
        <v>3</v>
      </c>
      <c r="E21350" t="s">
        <v>401</v>
      </c>
      <c r="F21350" t="s">
        <v>13</v>
      </c>
      <c r="G21350" t="s">
        <v>62371</v>
      </c>
      <c r="H21350" s="3" t="s">
        <v>62379</v>
      </c>
      <c r="I21350" t="s">
        <v>106</v>
      </c>
      <c r="J21350" t="s">
        <v>62457</v>
      </c>
    </row>
    <row r="21351" spans="1:10" ht="16" x14ac:dyDescent="0.2">
      <c r="A21351" t="s">
        <v>62442</v>
      </c>
      <c r="B21351" t="s">
        <v>62459</v>
      </c>
      <c r="C21351" t="s">
        <v>62460</v>
      </c>
      <c r="D21351">
        <v>2</v>
      </c>
      <c r="E21351" t="s">
        <v>401</v>
      </c>
      <c r="F21351" t="s">
        <v>13</v>
      </c>
      <c r="G21351" t="s">
        <v>62371</v>
      </c>
      <c r="H21351" s="3" t="s">
        <v>62379</v>
      </c>
      <c r="I21351" t="s">
        <v>106</v>
      </c>
      <c r="J21351" t="s">
        <v>62443</v>
      </c>
    </row>
    <row r="21352" spans="1:10" ht="16" x14ac:dyDescent="0.2">
      <c r="A21352" t="s">
        <v>62456</v>
      </c>
      <c r="B21352" t="s">
        <v>62468</v>
      </c>
      <c r="C21352" t="s">
        <v>62469</v>
      </c>
      <c r="D21352">
        <v>4</v>
      </c>
      <c r="E21352" t="s">
        <v>401</v>
      </c>
      <c r="F21352" t="s">
        <v>13</v>
      </c>
      <c r="G21352" t="s">
        <v>62371</v>
      </c>
      <c r="H21352" s="3" t="s">
        <v>62379</v>
      </c>
      <c r="I21352" t="s">
        <v>106</v>
      </c>
      <c r="J21352" t="s">
        <v>62457</v>
      </c>
    </row>
    <row r="21353" spans="1:10" ht="16" x14ac:dyDescent="0.2">
      <c r="A21353" t="s">
        <v>60668</v>
      </c>
      <c r="B21353" t="s">
        <v>62436</v>
      </c>
      <c r="C21353" t="s">
        <v>62437</v>
      </c>
      <c r="D21353">
        <v>3</v>
      </c>
      <c r="E21353" t="s">
        <v>401</v>
      </c>
      <c r="F21353" t="s">
        <v>13</v>
      </c>
      <c r="G21353" t="s">
        <v>62371</v>
      </c>
      <c r="H21353" s="3" t="s">
        <v>62377</v>
      </c>
      <c r="I21353" t="s">
        <v>106</v>
      </c>
      <c r="J21353" t="s">
        <v>60669</v>
      </c>
    </row>
    <row r="21354" spans="1:10" ht="16" x14ac:dyDescent="0.2">
      <c r="A21354" t="s">
        <v>62438</v>
      </c>
      <c r="B21354" t="s">
        <v>62436</v>
      </c>
      <c r="C21354" t="s">
        <v>62437</v>
      </c>
      <c r="D21354">
        <v>4</v>
      </c>
      <c r="E21354" t="s">
        <v>401</v>
      </c>
      <c r="F21354" t="s">
        <v>13</v>
      </c>
      <c r="G21354" t="s">
        <v>62371</v>
      </c>
      <c r="H21354" s="3" t="s">
        <v>62377</v>
      </c>
      <c r="I21354" t="s">
        <v>106</v>
      </c>
      <c r="J21354" t="s">
        <v>62441</v>
      </c>
    </row>
    <row r="21355" spans="1:10" ht="16" x14ac:dyDescent="0.2">
      <c r="A21355" t="s">
        <v>59806</v>
      </c>
      <c r="B21355" t="s">
        <v>4795</v>
      </c>
      <c r="C21355" t="s">
        <v>62363</v>
      </c>
      <c r="D21355">
        <v>3</v>
      </c>
      <c r="E21355" t="s">
        <v>401</v>
      </c>
      <c r="F21355" t="s">
        <v>13</v>
      </c>
      <c r="G21355" t="s">
        <v>62371</v>
      </c>
      <c r="H21355" s="3" t="s">
        <v>62379</v>
      </c>
      <c r="I21355" t="s">
        <v>106</v>
      </c>
      <c r="J21355" t="s">
        <v>59811</v>
      </c>
    </row>
    <row r="21356" spans="1:10" ht="16" x14ac:dyDescent="0.2">
      <c r="A21356" t="s">
        <v>38022</v>
      </c>
      <c r="B21356" t="s">
        <v>62480</v>
      </c>
      <c r="C21356" t="s">
        <v>62481</v>
      </c>
      <c r="D21356">
        <v>7</v>
      </c>
      <c r="E21356" t="s">
        <v>401</v>
      </c>
      <c r="F21356" t="s">
        <v>13</v>
      </c>
      <c r="G21356" t="s">
        <v>62371</v>
      </c>
      <c r="H21356" s="3" t="s">
        <v>62453</v>
      </c>
      <c r="I21356" t="s">
        <v>106</v>
      </c>
      <c r="J21356" t="s">
        <v>38026</v>
      </c>
    </row>
    <row r="21357" spans="1:10" ht="16" x14ac:dyDescent="0.2">
      <c r="A21357" t="s">
        <v>62456</v>
      </c>
      <c r="B21357" t="s">
        <v>60858</v>
      </c>
      <c r="C21357" t="s">
        <v>60859</v>
      </c>
      <c r="D21357">
        <v>1</v>
      </c>
      <c r="E21357" t="s">
        <v>401</v>
      </c>
      <c r="F21357" t="s">
        <v>13</v>
      </c>
      <c r="G21357" t="s">
        <v>62482</v>
      </c>
      <c r="H21357" s="3" t="s">
        <v>62483</v>
      </c>
      <c r="I21357" t="s">
        <v>106</v>
      </c>
      <c r="J21357" t="s">
        <v>62457</v>
      </c>
    </row>
    <row r="21358" spans="1:10" ht="32" x14ac:dyDescent="0.2">
      <c r="A21358" t="s">
        <v>62426</v>
      </c>
      <c r="B21358" t="s">
        <v>62484</v>
      </c>
      <c r="C21358" t="s">
        <v>62485</v>
      </c>
      <c r="D21358">
        <v>1</v>
      </c>
      <c r="E21358" t="s">
        <v>401</v>
      </c>
      <c r="F21358" t="s">
        <v>13</v>
      </c>
      <c r="G21358" t="s">
        <v>62486</v>
      </c>
      <c r="H21358" s="3" t="s">
        <v>62487</v>
      </c>
      <c r="I21358" t="s">
        <v>106</v>
      </c>
      <c r="J21358" t="s">
        <v>62429</v>
      </c>
    </row>
    <row r="21359" spans="1:10" ht="32" x14ac:dyDescent="0.2">
      <c r="A21359" t="s">
        <v>30111</v>
      </c>
      <c r="B21359" t="s">
        <v>62488</v>
      </c>
      <c r="C21359" t="s">
        <v>62489</v>
      </c>
      <c r="D21359">
        <v>2</v>
      </c>
      <c r="E21359" t="s">
        <v>401</v>
      </c>
      <c r="F21359" t="s">
        <v>13</v>
      </c>
      <c r="G21359" t="s">
        <v>62490</v>
      </c>
      <c r="H21359" s="3" t="s">
        <v>62491</v>
      </c>
      <c r="I21359" t="s">
        <v>106</v>
      </c>
      <c r="J21359" t="s">
        <v>30115</v>
      </c>
    </row>
    <row r="21360" spans="1:10" ht="16" x14ac:dyDescent="0.2">
      <c r="A21360" t="s">
        <v>62408</v>
      </c>
      <c r="B21360" t="s">
        <v>54787</v>
      </c>
      <c r="C21360" t="s">
        <v>54788</v>
      </c>
      <c r="D21360">
        <v>5</v>
      </c>
      <c r="E21360" t="s">
        <v>401</v>
      </c>
      <c r="F21360" t="s">
        <v>13</v>
      </c>
      <c r="G21360" t="s">
        <v>62492</v>
      </c>
      <c r="H21360" s="3" t="s">
        <v>62493</v>
      </c>
      <c r="I21360" t="s">
        <v>54769</v>
      </c>
      <c r="J21360" t="s">
        <v>62411</v>
      </c>
    </row>
    <row r="21361" spans="1:10" ht="16" x14ac:dyDescent="0.2">
      <c r="A21361" t="s">
        <v>61088</v>
      </c>
      <c r="B21361" t="s">
        <v>62364</v>
      </c>
      <c r="C21361" t="s">
        <v>62365</v>
      </c>
      <c r="D21361">
        <v>2</v>
      </c>
      <c r="E21361" t="s">
        <v>401</v>
      </c>
      <c r="F21361" t="s">
        <v>13</v>
      </c>
      <c r="G21361" t="s">
        <v>62494</v>
      </c>
      <c r="H21361" s="3" t="s">
        <v>62495</v>
      </c>
      <c r="I21361" t="s">
        <v>106</v>
      </c>
      <c r="J21361" t="s">
        <v>61089</v>
      </c>
    </row>
    <row r="21362" spans="1:10" ht="16" x14ac:dyDescent="0.2">
      <c r="A21362" t="s">
        <v>61088</v>
      </c>
      <c r="B21362" t="s">
        <v>4795</v>
      </c>
      <c r="C21362" t="s">
        <v>62363</v>
      </c>
      <c r="D21362">
        <v>3</v>
      </c>
      <c r="E21362" t="s">
        <v>401</v>
      </c>
      <c r="F21362" t="s">
        <v>13</v>
      </c>
      <c r="G21362" t="s">
        <v>62494</v>
      </c>
      <c r="H21362" s="3" t="s">
        <v>62495</v>
      </c>
      <c r="I21362" t="s">
        <v>106</v>
      </c>
      <c r="J21362" t="s">
        <v>61089</v>
      </c>
    </row>
    <row r="21363" spans="1:10" ht="16" x14ac:dyDescent="0.2">
      <c r="A21363" t="s">
        <v>61088</v>
      </c>
      <c r="B21363" t="s">
        <v>62389</v>
      </c>
      <c r="C21363" t="s">
        <v>62390</v>
      </c>
      <c r="D21363">
        <v>5</v>
      </c>
      <c r="E21363" t="s">
        <v>401</v>
      </c>
      <c r="F21363" t="s">
        <v>13</v>
      </c>
      <c r="G21363" t="s">
        <v>62494</v>
      </c>
      <c r="H21363" s="3" t="s">
        <v>62495</v>
      </c>
      <c r="I21363" t="s">
        <v>106</v>
      </c>
      <c r="J21363" t="s">
        <v>61089</v>
      </c>
    </row>
    <row r="21364" spans="1:10" ht="16" x14ac:dyDescent="0.2">
      <c r="A21364" t="s">
        <v>61088</v>
      </c>
      <c r="B21364" t="s">
        <v>62417</v>
      </c>
      <c r="C21364" t="s">
        <v>62418</v>
      </c>
      <c r="D21364">
        <v>4</v>
      </c>
      <c r="E21364" t="s">
        <v>401</v>
      </c>
      <c r="F21364" t="s">
        <v>13</v>
      </c>
      <c r="G21364" t="s">
        <v>62494</v>
      </c>
      <c r="H21364" s="3" t="s">
        <v>62495</v>
      </c>
      <c r="I21364" t="s">
        <v>106</v>
      </c>
      <c r="J21364" t="s">
        <v>61089</v>
      </c>
    </row>
    <row r="21365" spans="1:10" ht="16" x14ac:dyDescent="0.2">
      <c r="A21365" t="s">
        <v>45855</v>
      </c>
      <c r="B21365" t="s">
        <v>62496</v>
      </c>
      <c r="C21365" t="s">
        <v>62497</v>
      </c>
      <c r="D21365">
        <v>10</v>
      </c>
      <c r="E21365" t="s">
        <v>13</v>
      </c>
      <c r="F21365" t="s">
        <v>13</v>
      </c>
      <c r="G21365" t="s">
        <v>62498</v>
      </c>
      <c r="H21365" s="3" t="s">
        <v>62499</v>
      </c>
      <c r="I21365" t="s">
        <v>106</v>
      </c>
      <c r="J21365" t="s">
        <v>45860</v>
      </c>
    </row>
    <row r="21366" spans="1:10" ht="16" x14ac:dyDescent="0.2">
      <c r="A21366" t="s">
        <v>62500</v>
      </c>
      <c r="B21366" t="s">
        <v>62501</v>
      </c>
      <c r="C21366" t="s">
        <v>62502</v>
      </c>
      <c r="D21366">
        <v>1</v>
      </c>
      <c r="E21366" t="s">
        <v>1045</v>
      </c>
      <c r="F21366" t="s">
        <v>13</v>
      </c>
      <c r="G21366" t="s">
        <v>62503</v>
      </c>
      <c r="H21366" s="3" t="s">
        <v>62504</v>
      </c>
      <c r="I21366" t="s">
        <v>106</v>
      </c>
      <c r="J21366" t="s">
        <v>62505</v>
      </c>
    </row>
    <row r="21367" spans="1:10" ht="16" x14ac:dyDescent="0.2">
      <c r="A21367" t="s">
        <v>62500</v>
      </c>
      <c r="B21367" t="s">
        <v>62506</v>
      </c>
      <c r="C21367" t="s">
        <v>62507</v>
      </c>
      <c r="D21367">
        <v>3</v>
      </c>
      <c r="E21367" t="s">
        <v>1045</v>
      </c>
      <c r="F21367" t="s">
        <v>13</v>
      </c>
      <c r="G21367" t="s">
        <v>62503</v>
      </c>
      <c r="H21367" s="3" t="s">
        <v>62504</v>
      </c>
      <c r="I21367" t="s">
        <v>106</v>
      </c>
      <c r="J21367" t="s">
        <v>62505</v>
      </c>
    </row>
    <row r="21368" spans="1:10" ht="16" x14ac:dyDescent="0.2">
      <c r="A21368" t="s">
        <v>62500</v>
      </c>
      <c r="B21368" t="s">
        <v>62508</v>
      </c>
      <c r="C21368" t="s">
        <v>62509</v>
      </c>
      <c r="D21368">
        <v>2</v>
      </c>
      <c r="E21368" t="s">
        <v>1045</v>
      </c>
      <c r="F21368" t="s">
        <v>13</v>
      </c>
      <c r="G21368" t="s">
        <v>62503</v>
      </c>
      <c r="H21368" s="3" t="s">
        <v>62504</v>
      </c>
      <c r="I21368" t="s">
        <v>106</v>
      </c>
      <c r="J21368" t="s">
        <v>62505</v>
      </c>
    </row>
    <row r="21369" spans="1:10" ht="16" x14ac:dyDescent="0.2">
      <c r="A21369" t="s">
        <v>62510</v>
      </c>
      <c r="B21369" t="s">
        <v>62511</v>
      </c>
      <c r="C21369" t="s">
        <v>62512</v>
      </c>
      <c r="D21369">
        <v>1</v>
      </c>
      <c r="E21369" t="s">
        <v>1045</v>
      </c>
      <c r="F21369" t="s">
        <v>13</v>
      </c>
      <c r="G21369" t="s">
        <v>62503</v>
      </c>
      <c r="H21369" s="3" t="s">
        <v>62504</v>
      </c>
      <c r="I21369" t="s">
        <v>106</v>
      </c>
      <c r="J21369" t="s">
        <v>62513</v>
      </c>
    </row>
    <row r="21370" spans="1:10" ht="16" x14ac:dyDescent="0.2">
      <c r="A21370" t="s">
        <v>1325</v>
      </c>
      <c r="B21370" t="s">
        <v>62514</v>
      </c>
      <c r="C21370" t="s">
        <v>62515</v>
      </c>
      <c r="D21370">
        <v>1</v>
      </c>
      <c r="E21370" t="s">
        <v>13</v>
      </c>
      <c r="F21370" t="s">
        <v>13</v>
      </c>
      <c r="G21370" t="s">
        <v>62516</v>
      </c>
      <c r="H21370" s="3" t="s">
        <v>62517</v>
      </c>
      <c r="I21370" t="s">
        <v>106</v>
      </c>
      <c r="J21370" t="s">
        <v>1330</v>
      </c>
    </row>
    <row r="21371" spans="1:10" ht="16" x14ac:dyDescent="0.2">
      <c r="A21371" t="s">
        <v>11060</v>
      </c>
      <c r="B21371" t="s">
        <v>62409</v>
      </c>
      <c r="C21371" t="s">
        <v>62410</v>
      </c>
      <c r="D21371">
        <v>4</v>
      </c>
      <c r="E21371" t="s">
        <v>13</v>
      </c>
      <c r="F21371" t="s">
        <v>13</v>
      </c>
      <c r="G21371" t="s">
        <v>62516</v>
      </c>
      <c r="H21371" s="3" t="s">
        <v>62518</v>
      </c>
      <c r="I21371" t="s">
        <v>106</v>
      </c>
      <c r="J21371" t="s">
        <v>11063</v>
      </c>
    </row>
    <row r="21372" spans="1:10" ht="16" x14ac:dyDescent="0.2">
      <c r="A21372" t="s">
        <v>61837</v>
      </c>
      <c r="B21372" t="s">
        <v>62519</v>
      </c>
      <c r="C21372" t="s">
        <v>62520</v>
      </c>
      <c r="D21372">
        <v>7</v>
      </c>
      <c r="E21372" t="s">
        <v>13</v>
      </c>
      <c r="F21372" t="s">
        <v>13</v>
      </c>
      <c r="G21372" t="s">
        <v>62521</v>
      </c>
      <c r="H21372" s="3" t="s">
        <v>62522</v>
      </c>
      <c r="I21372" t="s">
        <v>106</v>
      </c>
      <c r="J21372" t="s">
        <v>61842</v>
      </c>
    </row>
    <row r="21373" spans="1:10" ht="16" x14ac:dyDescent="0.2">
      <c r="A21373" t="s">
        <v>61970</v>
      </c>
      <c r="B21373" t="s">
        <v>33353</v>
      </c>
      <c r="C21373" t="s">
        <v>33354</v>
      </c>
      <c r="D21373">
        <v>5</v>
      </c>
      <c r="E21373" t="s">
        <v>13</v>
      </c>
      <c r="F21373" t="s">
        <v>13</v>
      </c>
      <c r="G21373" t="s">
        <v>62523</v>
      </c>
      <c r="H21373" s="3" t="s">
        <v>62524</v>
      </c>
      <c r="I21373" t="s">
        <v>106</v>
      </c>
      <c r="J21373" t="s">
        <v>61972</v>
      </c>
    </row>
    <row r="21374" spans="1:10" ht="16" x14ac:dyDescent="0.2">
      <c r="A21374" t="s">
        <v>1284</v>
      </c>
      <c r="B21374" t="s">
        <v>33353</v>
      </c>
      <c r="C21374" t="s">
        <v>33354</v>
      </c>
      <c r="D21374">
        <v>6</v>
      </c>
      <c r="E21374" t="s">
        <v>13</v>
      </c>
      <c r="F21374" t="s">
        <v>13</v>
      </c>
      <c r="G21374" t="s">
        <v>62523</v>
      </c>
      <c r="H21374" s="3" t="s">
        <v>62525</v>
      </c>
      <c r="I21374" t="s">
        <v>106</v>
      </c>
      <c r="J21374" t="s">
        <v>1289</v>
      </c>
    </row>
    <row r="21375" spans="1:10" ht="16" x14ac:dyDescent="0.2">
      <c r="A21375" t="s">
        <v>46775</v>
      </c>
      <c r="B21375" t="s">
        <v>62526</v>
      </c>
      <c r="C21375" t="s">
        <v>62527</v>
      </c>
      <c r="D21375">
        <v>3</v>
      </c>
      <c r="E21375" t="s">
        <v>13</v>
      </c>
      <c r="F21375" t="s">
        <v>13</v>
      </c>
      <c r="G21375" t="s">
        <v>62528</v>
      </c>
      <c r="H21375" s="3" t="s">
        <v>62529</v>
      </c>
      <c r="I21375" t="s">
        <v>106</v>
      </c>
      <c r="J21375" t="s">
        <v>46778</v>
      </c>
    </row>
    <row r="21376" spans="1:10" ht="16" x14ac:dyDescent="0.2">
      <c r="A21376" t="s">
        <v>43473</v>
      </c>
      <c r="B21376" t="s">
        <v>62530</v>
      </c>
      <c r="C21376" t="s">
        <v>62531</v>
      </c>
      <c r="D21376">
        <v>3</v>
      </c>
      <c r="E21376" t="s">
        <v>13</v>
      </c>
      <c r="F21376" t="s">
        <v>13</v>
      </c>
      <c r="G21376" t="s">
        <v>62532</v>
      </c>
      <c r="H21376" s="3" t="s">
        <v>62533</v>
      </c>
      <c r="I21376" t="s">
        <v>106</v>
      </c>
      <c r="J21376" t="s">
        <v>43476</v>
      </c>
    </row>
    <row r="21377" spans="1:10" ht="16" x14ac:dyDescent="0.2">
      <c r="A21377" t="s">
        <v>62534</v>
      </c>
      <c r="B21377" t="s">
        <v>62535</v>
      </c>
      <c r="C21377" t="s">
        <v>62536</v>
      </c>
      <c r="D21377">
        <v>2</v>
      </c>
      <c r="E21377" t="s">
        <v>13</v>
      </c>
      <c r="F21377" t="s">
        <v>13</v>
      </c>
      <c r="G21377" t="s">
        <v>62532</v>
      </c>
      <c r="H21377" s="3" t="s">
        <v>62537</v>
      </c>
      <c r="I21377" t="s">
        <v>106</v>
      </c>
      <c r="J21377" t="s">
        <v>62538</v>
      </c>
    </row>
    <row r="21378" spans="1:10" ht="16" x14ac:dyDescent="0.2">
      <c r="A21378" t="s">
        <v>43473</v>
      </c>
      <c r="B21378" t="s">
        <v>62539</v>
      </c>
      <c r="C21378" t="s">
        <v>62540</v>
      </c>
      <c r="D21378">
        <v>1</v>
      </c>
      <c r="E21378" t="s">
        <v>13</v>
      </c>
      <c r="F21378" t="s">
        <v>13</v>
      </c>
      <c r="G21378" t="s">
        <v>62532</v>
      </c>
      <c r="H21378" s="3" t="s">
        <v>62533</v>
      </c>
      <c r="I21378" t="s">
        <v>106</v>
      </c>
      <c r="J21378" t="s">
        <v>43476</v>
      </c>
    </row>
    <row r="21379" spans="1:10" ht="16" x14ac:dyDescent="0.2">
      <c r="A21379" t="s">
        <v>62534</v>
      </c>
      <c r="B21379" t="s">
        <v>62541</v>
      </c>
      <c r="C21379" t="s">
        <v>62542</v>
      </c>
      <c r="D21379">
        <v>1</v>
      </c>
      <c r="E21379" t="s">
        <v>13</v>
      </c>
      <c r="F21379" t="s">
        <v>13</v>
      </c>
      <c r="G21379" t="s">
        <v>62532</v>
      </c>
      <c r="H21379" s="3" t="s">
        <v>62537</v>
      </c>
      <c r="I21379" t="s">
        <v>106</v>
      </c>
      <c r="J21379" t="s">
        <v>62538</v>
      </c>
    </row>
    <row r="21380" spans="1:10" ht="16" x14ac:dyDescent="0.2">
      <c r="A21380" t="s">
        <v>62328</v>
      </c>
      <c r="B21380" t="s">
        <v>62530</v>
      </c>
      <c r="C21380" t="s">
        <v>62531</v>
      </c>
      <c r="D21380">
        <v>2</v>
      </c>
      <c r="E21380" t="s">
        <v>13</v>
      </c>
      <c r="F21380" t="s">
        <v>13</v>
      </c>
      <c r="G21380" t="s">
        <v>62532</v>
      </c>
      <c r="H21380" s="3" t="s">
        <v>62543</v>
      </c>
      <c r="I21380" t="s">
        <v>106</v>
      </c>
      <c r="J21380" t="s">
        <v>62333</v>
      </c>
    </row>
    <row r="21381" spans="1:10" ht="16" x14ac:dyDescent="0.2">
      <c r="A21381" t="s">
        <v>62544</v>
      </c>
      <c r="B21381" t="s">
        <v>62545</v>
      </c>
      <c r="C21381" t="s">
        <v>62546</v>
      </c>
      <c r="D21381">
        <v>4</v>
      </c>
      <c r="E21381" t="s">
        <v>13</v>
      </c>
      <c r="F21381" t="s">
        <v>13</v>
      </c>
      <c r="G21381" t="s">
        <v>62532</v>
      </c>
      <c r="H21381" s="3" t="s">
        <v>62533</v>
      </c>
      <c r="I21381" t="s">
        <v>106</v>
      </c>
      <c r="J21381" t="s">
        <v>62547</v>
      </c>
    </row>
    <row r="21382" spans="1:10" ht="16" x14ac:dyDescent="0.2">
      <c r="A21382" t="s">
        <v>62544</v>
      </c>
      <c r="B21382" t="s">
        <v>62548</v>
      </c>
      <c r="C21382" t="s">
        <v>62549</v>
      </c>
      <c r="D21382">
        <v>1</v>
      </c>
      <c r="E21382" t="s">
        <v>13</v>
      </c>
      <c r="F21382" t="s">
        <v>13</v>
      </c>
      <c r="G21382" t="s">
        <v>62532</v>
      </c>
      <c r="H21382" s="3" t="s">
        <v>62533</v>
      </c>
      <c r="I21382" t="s">
        <v>106</v>
      </c>
      <c r="J21382" t="s">
        <v>62547</v>
      </c>
    </row>
    <row r="21383" spans="1:10" ht="16" x14ac:dyDescent="0.2">
      <c r="A21383" t="s">
        <v>62544</v>
      </c>
      <c r="B21383" t="s">
        <v>62550</v>
      </c>
      <c r="C21383" t="s">
        <v>62551</v>
      </c>
      <c r="D21383">
        <v>3</v>
      </c>
      <c r="E21383" t="s">
        <v>13</v>
      </c>
      <c r="F21383" t="s">
        <v>13</v>
      </c>
      <c r="G21383" t="s">
        <v>62532</v>
      </c>
      <c r="H21383" s="3" t="s">
        <v>62533</v>
      </c>
      <c r="I21383" t="s">
        <v>106</v>
      </c>
      <c r="J21383" t="s">
        <v>62547</v>
      </c>
    </row>
    <row r="21384" spans="1:10" ht="16" x14ac:dyDescent="0.2">
      <c r="A21384" t="s">
        <v>62544</v>
      </c>
      <c r="B21384" t="s">
        <v>62552</v>
      </c>
      <c r="C21384" t="s">
        <v>62553</v>
      </c>
      <c r="D21384">
        <v>2</v>
      </c>
      <c r="E21384" t="s">
        <v>13</v>
      </c>
      <c r="F21384" t="s">
        <v>13</v>
      </c>
      <c r="G21384" t="s">
        <v>62532</v>
      </c>
      <c r="H21384" s="3" t="s">
        <v>62533</v>
      </c>
      <c r="I21384" t="s">
        <v>106</v>
      </c>
      <c r="J21384" t="s">
        <v>62547</v>
      </c>
    </row>
    <row r="21385" spans="1:10" ht="16" x14ac:dyDescent="0.2">
      <c r="A21385" t="s">
        <v>62328</v>
      </c>
      <c r="B21385" t="s">
        <v>62554</v>
      </c>
      <c r="C21385" t="s">
        <v>62555</v>
      </c>
      <c r="D21385">
        <v>1</v>
      </c>
      <c r="E21385" t="s">
        <v>13</v>
      </c>
      <c r="F21385" t="s">
        <v>13</v>
      </c>
      <c r="G21385" t="s">
        <v>62532</v>
      </c>
      <c r="H21385" s="3" t="s">
        <v>62543</v>
      </c>
      <c r="I21385" t="s">
        <v>106</v>
      </c>
      <c r="J21385" t="s">
        <v>62333</v>
      </c>
    </row>
    <row r="21386" spans="1:10" ht="16" x14ac:dyDescent="0.2">
      <c r="A21386" t="s">
        <v>60432</v>
      </c>
      <c r="B21386" t="s">
        <v>62556</v>
      </c>
      <c r="C21386" t="s">
        <v>62557</v>
      </c>
      <c r="D21386">
        <v>3</v>
      </c>
      <c r="E21386" t="s">
        <v>13</v>
      </c>
      <c r="F21386" t="s">
        <v>13</v>
      </c>
      <c r="G21386" t="s">
        <v>62558</v>
      </c>
      <c r="H21386" s="3" t="s">
        <v>62559</v>
      </c>
      <c r="I21386" t="s">
        <v>106</v>
      </c>
      <c r="J21386" t="s">
        <v>60436</v>
      </c>
    </row>
    <row r="21387" spans="1:10" ht="16" x14ac:dyDescent="0.2">
      <c r="A21387" t="s">
        <v>62560</v>
      </c>
      <c r="B21387" t="s">
        <v>62561</v>
      </c>
      <c r="C21387" t="s">
        <v>62562</v>
      </c>
      <c r="D21387">
        <v>1</v>
      </c>
      <c r="E21387" t="s">
        <v>13</v>
      </c>
      <c r="F21387" t="s">
        <v>13</v>
      </c>
      <c r="G21387" t="s">
        <v>62558</v>
      </c>
      <c r="H21387" s="3" t="s">
        <v>62563</v>
      </c>
      <c r="I21387" t="s">
        <v>106</v>
      </c>
      <c r="J21387" t="s">
        <v>62564</v>
      </c>
    </row>
    <row r="21388" spans="1:10" ht="16" x14ac:dyDescent="0.2">
      <c r="A21388" t="s">
        <v>62565</v>
      </c>
      <c r="B21388" t="s">
        <v>62566</v>
      </c>
      <c r="C21388" t="s">
        <v>62567</v>
      </c>
      <c r="D21388">
        <v>4</v>
      </c>
      <c r="E21388" t="s">
        <v>13</v>
      </c>
      <c r="F21388" t="s">
        <v>13</v>
      </c>
      <c r="G21388" t="s">
        <v>62568</v>
      </c>
      <c r="H21388" s="3" t="s">
        <v>62569</v>
      </c>
      <c r="I21388" t="s">
        <v>106</v>
      </c>
      <c r="J21388" t="s">
        <v>62570</v>
      </c>
    </row>
    <row r="21389" spans="1:10" ht="16" x14ac:dyDescent="0.2">
      <c r="A21389" t="s">
        <v>62565</v>
      </c>
      <c r="B21389" t="s">
        <v>62571</v>
      </c>
      <c r="C21389" t="s">
        <v>62572</v>
      </c>
      <c r="D21389">
        <v>5</v>
      </c>
      <c r="E21389" t="s">
        <v>13</v>
      </c>
      <c r="F21389" t="s">
        <v>13</v>
      </c>
      <c r="G21389" t="s">
        <v>62568</v>
      </c>
      <c r="H21389" s="3" t="s">
        <v>62569</v>
      </c>
      <c r="I21389" t="s">
        <v>106</v>
      </c>
      <c r="J21389" t="s">
        <v>62570</v>
      </c>
    </row>
    <row r="21390" spans="1:10" ht="16" x14ac:dyDescent="0.2">
      <c r="A21390" t="s">
        <v>62565</v>
      </c>
      <c r="B21390" t="s">
        <v>62573</v>
      </c>
      <c r="C21390" t="s">
        <v>62574</v>
      </c>
      <c r="D21390">
        <v>3</v>
      </c>
      <c r="E21390" t="s">
        <v>13</v>
      </c>
      <c r="F21390" t="s">
        <v>13</v>
      </c>
      <c r="G21390" t="s">
        <v>62568</v>
      </c>
      <c r="H21390" s="3" t="s">
        <v>62569</v>
      </c>
      <c r="I21390" t="s">
        <v>106</v>
      </c>
      <c r="J21390" t="s">
        <v>62570</v>
      </c>
    </row>
    <row r="21391" spans="1:10" ht="16" x14ac:dyDescent="0.2">
      <c r="A21391" t="s">
        <v>62575</v>
      </c>
      <c r="B21391" t="s">
        <v>62576</v>
      </c>
      <c r="C21391" t="s">
        <v>62577</v>
      </c>
      <c r="D21391">
        <v>4</v>
      </c>
      <c r="E21391" t="s">
        <v>13</v>
      </c>
      <c r="F21391" t="s">
        <v>13</v>
      </c>
      <c r="G21391" t="s">
        <v>62568</v>
      </c>
      <c r="H21391" s="3" t="s">
        <v>62569</v>
      </c>
      <c r="I21391" t="s">
        <v>106</v>
      </c>
      <c r="J21391" t="s">
        <v>62578</v>
      </c>
    </row>
    <row r="21392" spans="1:10" ht="16" x14ac:dyDescent="0.2">
      <c r="A21392" t="s">
        <v>62565</v>
      </c>
      <c r="B21392" t="s">
        <v>62579</v>
      </c>
      <c r="C21392" t="s">
        <v>62580</v>
      </c>
      <c r="D21392">
        <v>6</v>
      </c>
      <c r="E21392" t="s">
        <v>13</v>
      </c>
      <c r="F21392" t="s">
        <v>13</v>
      </c>
      <c r="G21392" t="s">
        <v>62568</v>
      </c>
      <c r="H21392" s="3" t="s">
        <v>62569</v>
      </c>
      <c r="I21392" t="s">
        <v>106</v>
      </c>
      <c r="J21392" t="s">
        <v>62570</v>
      </c>
    </row>
    <row r="21393" spans="1:10" ht="16" x14ac:dyDescent="0.2">
      <c r="A21393" t="s">
        <v>62565</v>
      </c>
      <c r="B21393" t="s">
        <v>62581</v>
      </c>
      <c r="C21393" t="s">
        <v>62582</v>
      </c>
      <c r="D21393">
        <v>2</v>
      </c>
      <c r="E21393" t="s">
        <v>13</v>
      </c>
      <c r="F21393" t="s">
        <v>13</v>
      </c>
      <c r="G21393" t="s">
        <v>62568</v>
      </c>
      <c r="H21393" s="3" t="s">
        <v>62569</v>
      </c>
      <c r="I21393" t="s">
        <v>106</v>
      </c>
      <c r="J21393" t="s">
        <v>62570</v>
      </c>
    </row>
    <row r="21394" spans="1:10" ht="16" x14ac:dyDescent="0.2">
      <c r="A21394" t="s">
        <v>62575</v>
      </c>
      <c r="B21394" t="s">
        <v>62571</v>
      </c>
      <c r="C21394" t="s">
        <v>62572</v>
      </c>
      <c r="D21394">
        <v>2</v>
      </c>
      <c r="E21394" t="s">
        <v>13</v>
      </c>
      <c r="F21394" t="s">
        <v>13</v>
      </c>
      <c r="G21394" t="s">
        <v>62568</v>
      </c>
      <c r="H21394" s="3" t="s">
        <v>62569</v>
      </c>
      <c r="I21394" t="s">
        <v>106</v>
      </c>
      <c r="J21394" t="s">
        <v>62578</v>
      </c>
    </row>
    <row r="21395" spans="1:10" ht="16" x14ac:dyDescent="0.2">
      <c r="A21395" t="s">
        <v>62575</v>
      </c>
      <c r="B21395" t="s">
        <v>62583</v>
      </c>
      <c r="C21395" t="s">
        <v>62584</v>
      </c>
      <c r="D21395">
        <v>3</v>
      </c>
      <c r="E21395" t="s">
        <v>13</v>
      </c>
      <c r="F21395" t="s">
        <v>13</v>
      </c>
      <c r="G21395" t="s">
        <v>62568</v>
      </c>
      <c r="H21395" s="3" t="s">
        <v>62569</v>
      </c>
      <c r="I21395" t="s">
        <v>106</v>
      </c>
      <c r="J21395" t="s">
        <v>62578</v>
      </c>
    </row>
    <row r="21396" spans="1:10" ht="16" x14ac:dyDescent="0.2">
      <c r="A21396" t="s">
        <v>62565</v>
      </c>
      <c r="B21396" t="s">
        <v>62585</v>
      </c>
      <c r="C21396" t="s">
        <v>62586</v>
      </c>
      <c r="D21396">
        <v>1</v>
      </c>
      <c r="E21396" t="s">
        <v>13</v>
      </c>
      <c r="F21396" t="s">
        <v>13</v>
      </c>
      <c r="G21396" t="s">
        <v>62568</v>
      </c>
      <c r="H21396" s="3" t="s">
        <v>62569</v>
      </c>
      <c r="I21396" t="s">
        <v>106</v>
      </c>
      <c r="J21396" t="s">
        <v>62570</v>
      </c>
    </row>
    <row r="21397" spans="1:10" ht="16" x14ac:dyDescent="0.2">
      <c r="A21397" t="s">
        <v>62575</v>
      </c>
      <c r="B21397" t="s">
        <v>62566</v>
      </c>
      <c r="C21397" t="s">
        <v>62567</v>
      </c>
      <c r="D21397">
        <v>1</v>
      </c>
      <c r="E21397" t="s">
        <v>13</v>
      </c>
      <c r="F21397" t="s">
        <v>13</v>
      </c>
      <c r="G21397" t="s">
        <v>62568</v>
      </c>
      <c r="H21397" s="3" t="s">
        <v>62569</v>
      </c>
      <c r="I21397" t="s">
        <v>106</v>
      </c>
      <c r="J21397" t="s">
        <v>62578</v>
      </c>
    </row>
    <row r="21398" spans="1:10" ht="16" x14ac:dyDescent="0.2">
      <c r="A21398" t="s">
        <v>62587</v>
      </c>
      <c r="B21398" t="s">
        <v>15146</v>
      </c>
      <c r="C21398" t="s">
        <v>15147</v>
      </c>
      <c r="D21398">
        <v>2</v>
      </c>
      <c r="E21398" t="s">
        <v>13</v>
      </c>
      <c r="F21398" t="s">
        <v>13</v>
      </c>
      <c r="G21398" t="s">
        <v>62588</v>
      </c>
      <c r="H21398" s="3" t="s">
        <v>62589</v>
      </c>
      <c r="I21398" t="s">
        <v>106</v>
      </c>
      <c r="J21398" t="s">
        <v>62590</v>
      </c>
    </row>
    <row r="21399" spans="1:10" ht="16" x14ac:dyDescent="0.2">
      <c r="A21399" t="s">
        <v>62591</v>
      </c>
      <c r="B21399" t="s">
        <v>62592</v>
      </c>
      <c r="C21399" t="s">
        <v>62593</v>
      </c>
      <c r="D21399">
        <v>2</v>
      </c>
      <c r="E21399" t="s">
        <v>13</v>
      </c>
      <c r="F21399" t="s">
        <v>13</v>
      </c>
      <c r="G21399" t="s">
        <v>62588</v>
      </c>
      <c r="H21399" s="3" t="s">
        <v>62594</v>
      </c>
      <c r="I21399" t="s">
        <v>106</v>
      </c>
      <c r="J21399" t="s">
        <v>62595</v>
      </c>
    </row>
    <row r="21400" spans="1:10" ht="16" x14ac:dyDescent="0.2">
      <c r="A21400" t="s">
        <v>62587</v>
      </c>
      <c r="B21400" t="s">
        <v>15141</v>
      </c>
      <c r="C21400" t="s">
        <v>15142</v>
      </c>
      <c r="D21400">
        <v>1</v>
      </c>
      <c r="E21400" t="s">
        <v>13</v>
      </c>
      <c r="F21400" t="s">
        <v>13</v>
      </c>
      <c r="G21400" t="s">
        <v>62588</v>
      </c>
      <c r="H21400" s="3" t="s">
        <v>62596</v>
      </c>
      <c r="I21400" t="s">
        <v>106</v>
      </c>
      <c r="J21400" t="s">
        <v>62590</v>
      </c>
    </row>
    <row r="21401" spans="1:10" ht="16" x14ac:dyDescent="0.2">
      <c r="A21401" t="s">
        <v>62587</v>
      </c>
      <c r="B21401" t="s">
        <v>15149</v>
      </c>
      <c r="C21401" t="s">
        <v>15150</v>
      </c>
      <c r="D21401">
        <v>4</v>
      </c>
      <c r="E21401" t="s">
        <v>13</v>
      </c>
      <c r="F21401" t="s">
        <v>13</v>
      </c>
      <c r="G21401" t="s">
        <v>62588</v>
      </c>
      <c r="H21401" s="3" t="s">
        <v>62594</v>
      </c>
      <c r="I21401" t="s">
        <v>106</v>
      </c>
      <c r="J21401" t="s">
        <v>62590</v>
      </c>
    </row>
    <row r="21402" spans="1:10" ht="16" x14ac:dyDescent="0.2">
      <c r="A21402" t="s">
        <v>62591</v>
      </c>
      <c r="B21402" t="s">
        <v>62597</v>
      </c>
      <c r="C21402" t="s">
        <v>62598</v>
      </c>
      <c r="D21402">
        <v>1</v>
      </c>
      <c r="E21402" t="s">
        <v>13</v>
      </c>
      <c r="F21402" t="s">
        <v>13</v>
      </c>
      <c r="G21402" t="s">
        <v>62588</v>
      </c>
      <c r="H21402" s="3" t="s">
        <v>62594</v>
      </c>
      <c r="I21402" t="s">
        <v>106</v>
      </c>
      <c r="J21402" t="s">
        <v>62595</v>
      </c>
    </row>
    <row r="21403" spans="1:10" ht="16" x14ac:dyDescent="0.2">
      <c r="A21403" t="s">
        <v>22512</v>
      </c>
      <c r="B21403" t="s">
        <v>62599</v>
      </c>
      <c r="C21403" t="s">
        <v>62600</v>
      </c>
      <c r="D21403">
        <v>2</v>
      </c>
      <c r="E21403" t="s">
        <v>1280</v>
      </c>
      <c r="F21403" t="s">
        <v>13</v>
      </c>
      <c r="G21403" t="s">
        <v>62601</v>
      </c>
      <c r="H21403" s="3" t="s">
        <v>62602</v>
      </c>
      <c r="I21403" t="s">
        <v>106</v>
      </c>
      <c r="J21403" t="s">
        <v>22516</v>
      </c>
    </row>
    <row r="21404" spans="1:10" ht="16" x14ac:dyDescent="0.2">
      <c r="A21404" t="s">
        <v>62603</v>
      </c>
      <c r="B21404" t="s">
        <v>62604</v>
      </c>
      <c r="C21404" t="s">
        <v>62605</v>
      </c>
      <c r="D21404">
        <v>3</v>
      </c>
      <c r="E21404" t="s">
        <v>1280</v>
      </c>
      <c r="F21404" t="s">
        <v>13</v>
      </c>
      <c r="G21404" t="s">
        <v>62601</v>
      </c>
      <c r="H21404" s="3" t="s">
        <v>62606</v>
      </c>
      <c r="I21404" t="s">
        <v>106</v>
      </c>
      <c r="J21404" t="s">
        <v>62607</v>
      </c>
    </row>
    <row r="21405" spans="1:10" ht="16" x14ac:dyDescent="0.2">
      <c r="A21405" t="s">
        <v>749</v>
      </c>
      <c r="B21405" t="s">
        <v>62608</v>
      </c>
      <c r="C21405" t="s">
        <v>62609</v>
      </c>
      <c r="D21405">
        <v>4</v>
      </c>
      <c r="E21405" t="s">
        <v>1280</v>
      </c>
      <c r="F21405" t="s">
        <v>13</v>
      </c>
      <c r="G21405" t="s">
        <v>62601</v>
      </c>
      <c r="H21405" s="3" t="s">
        <v>62610</v>
      </c>
      <c r="I21405" t="s">
        <v>106</v>
      </c>
      <c r="J21405" t="s">
        <v>754</v>
      </c>
    </row>
    <row r="21406" spans="1:10" ht="16" x14ac:dyDescent="0.2">
      <c r="A21406" t="s">
        <v>62611</v>
      </c>
      <c r="B21406" t="s">
        <v>62612</v>
      </c>
      <c r="C21406" t="s">
        <v>62613</v>
      </c>
      <c r="D21406">
        <v>5</v>
      </c>
      <c r="E21406" t="s">
        <v>1280</v>
      </c>
      <c r="F21406" t="s">
        <v>13</v>
      </c>
      <c r="G21406" t="s">
        <v>62601</v>
      </c>
      <c r="H21406" s="3" t="s">
        <v>62614</v>
      </c>
      <c r="I21406" t="s">
        <v>106</v>
      </c>
      <c r="J21406" t="s">
        <v>62615</v>
      </c>
    </row>
    <row r="21407" spans="1:10" ht="16" x14ac:dyDescent="0.2">
      <c r="A21407" t="s">
        <v>62616</v>
      </c>
      <c r="B21407" t="s">
        <v>62617</v>
      </c>
      <c r="C21407" t="s">
        <v>62618</v>
      </c>
      <c r="D21407">
        <v>3</v>
      </c>
      <c r="E21407" t="s">
        <v>1280</v>
      </c>
      <c r="F21407" t="s">
        <v>13</v>
      </c>
      <c r="G21407" t="s">
        <v>62601</v>
      </c>
      <c r="H21407" s="3" t="s">
        <v>62606</v>
      </c>
      <c r="I21407" t="s">
        <v>106</v>
      </c>
      <c r="J21407" t="s">
        <v>62619</v>
      </c>
    </row>
    <row r="21408" spans="1:10" ht="16" x14ac:dyDescent="0.2">
      <c r="A21408" t="s">
        <v>62616</v>
      </c>
      <c r="B21408" t="s">
        <v>62620</v>
      </c>
      <c r="C21408" t="s">
        <v>62621</v>
      </c>
      <c r="D21408">
        <v>2</v>
      </c>
      <c r="E21408" t="s">
        <v>1280</v>
      </c>
      <c r="F21408" t="s">
        <v>13</v>
      </c>
      <c r="G21408" t="s">
        <v>62601</v>
      </c>
      <c r="H21408" s="3" t="s">
        <v>62606</v>
      </c>
      <c r="I21408" t="s">
        <v>106</v>
      </c>
      <c r="J21408" t="s">
        <v>62619</v>
      </c>
    </row>
    <row r="21409" spans="1:10" ht="16" x14ac:dyDescent="0.2">
      <c r="A21409" t="s">
        <v>62616</v>
      </c>
      <c r="B21409" t="s">
        <v>62622</v>
      </c>
      <c r="C21409" t="s">
        <v>62623</v>
      </c>
      <c r="D21409">
        <v>1</v>
      </c>
      <c r="E21409" t="s">
        <v>1280</v>
      </c>
      <c r="F21409" t="s">
        <v>13</v>
      </c>
      <c r="G21409" t="s">
        <v>62601</v>
      </c>
      <c r="H21409" s="3" t="s">
        <v>62606</v>
      </c>
      <c r="I21409" t="s">
        <v>106</v>
      </c>
      <c r="J21409" t="s">
        <v>62619</v>
      </c>
    </row>
    <row r="21410" spans="1:10" ht="16" x14ac:dyDescent="0.2">
      <c r="A21410" t="s">
        <v>62624</v>
      </c>
      <c r="B21410" t="s">
        <v>62625</v>
      </c>
      <c r="C21410" t="s">
        <v>62626</v>
      </c>
      <c r="D21410">
        <v>4</v>
      </c>
      <c r="E21410" t="s">
        <v>1280</v>
      </c>
      <c r="F21410" t="s">
        <v>13</v>
      </c>
      <c r="G21410" t="s">
        <v>62601</v>
      </c>
      <c r="H21410" s="3" t="s">
        <v>62606</v>
      </c>
      <c r="I21410" t="s">
        <v>106</v>
      </c>
      <c r="J21410" t="s">
        <v>62627</v>
      </c>
    </row>
    <row r="21411" spans="1:10" ht="16" x14ac:dyDescent="0.2">
      <c r="A21411" t="s">
        <v>62603</v>
      </c>
      <c r="B21411" t="s">
        <v>62628</v>
      </c>
      <c r="C21411" t="s">
        <v>62629</v>
      </c>
      <c r="D21411">
        <v>1</v>
      </c>
      <c r="E21411" t="s">
        <v>1280</v>
      </c>
      <c r="F21411" t="s">
        <v>13</v>
      </c>
      <c r="G21411" t="s">
        <v>62601</v>
      </c>
      <c r="H21411" s="3" t="s">
        <v>62606</v>
      </c>
      <c r="I21411" t="s">
        <v>106</v>
      </c>
      <c r="J21411" t="s">
        <v>62607</v>
      </c>
    </row>
    <row r="21412" spans="1:10" ht="16" x14ac:dyDescent="0.2">
      <c r="A21412" t="s">
        <v>62616</v>
      </c>
      <c r="B21412" t="s">
        <v>61491</v>
      </c>
      <c r="C21412" t="s">
        <v>61492</v>
      </c>
      <c r="D21412">
        <v>4</v>
      </c>
      <c r="E21412" t="s">
        <v>1280</v>
      </c>
      <c r="F21412" t="s">
        <v>13</v>
      </c>
      <c r="G21412" t="s">
        <v>62601</v>
      </c>
      <c r="H21412" s="3" t="s">
        <v>62606</v>
      </c>
      <c r="I21412" t="s">
        <v>106</v>
      </c>
      <c r="J21412" t="s">
        <v>62619</v>
      </c>
    </row>
    <row r="21413" spans="1:10" ht="16" x14ac:dyDescent="0.2">
      <c r="A21413" t="s">
        <v>62624</v>
      </c>
      <c r="B21413" t="s">
        <v>62620</v>
      </c>
      <c r="C21413" t="s">
        <v>62621</v>
      </c>
      <c r="D21413">
        <v>3</v>
      </c>
      <c r="E21413" t="s">
        <v>1280</v>
      </c>
      <c r="F21413" t="s">
        <v>13</v>
      </c>
      <c r="G21413" t="s">
        <v>62601</v>
      </c>
      <c r="H21413" s="3" t="s">
        <v>62606</v>
      </c>
      <c r="I21413" t="s">
        <v>106</v>
      </c>
      <c r="J21413" t="s">
        <v>62627</v>
      </c>
    </row>
    <row r="21414" spans="1:10" ht="16" x14ac:dyDescent="0.2">
      <c r="A21414" t="s">
        <v>62611</v>
      </c>
      <c r="B21414" t="s">
        <v>62630</v>
      </c>
      <c r="C21414" t="s">
        <v>62631</v>
      </c>
      <c r="D21414">
        <v>3</v>
      </c>
      <c r="E21414" t="s">
        <v>1280</v>
      </c>
      <c r="F21414" t="s">
        <v>13</v>
      </c>
      <c r="G21414" t="s">
        <v>62601</v>
      </c>
      <c r="H21414" s="3" t="s">
        <v>62614</v>
      </c>
      <c r="I21414" t="s">
        <v>106</v>
      </c>
      <c r="J21414" t="s">
        <v>62615</v>
      </c>
    </row>
    <row r="21415" spans="1:10" ht="16" x14ac:dyDescent="0.2">
      <c r="A21415" t="s">
        <v>62611</v>
      </c>
      <c r="B21415" t="s">
        <v>62632</v>
      </c>
      <c r="C21415" t="s">
        <v>62633</v>
      </c>
      <c r="D21415">
        <v>2</v>
      </c>
      <c r="E21415" t="s">
        <v>1280</v>
      </c>
      <c r="F21415" t="s">
        <v>13</v>
      </c>
      <c r="G21415" t="s">
        <v>62601</v>
      </c>
      <c r="H21415" s="3" t="s">
        <v>62614</v>
      </c>
      <c r="I21415" t="s">
        <v>106</v>
      </c>
      <c r="J21415" t="s">
        <v>62615</v>
      </c>
    </row>
    <row r="21416" spans="1:10" ht="16" x14ac:dyDescent="0.2">
      <c r="A21416" t="s">
        <v>62611</v>
      </c>
      <c r="B21416" t="s">
        <v>62634</v>
      </c>
      <c r="C21416" t="s">
        <v>62635</v>
      </c>
      <c r="D21416">
        <v>4</v>
      </c>
      <c r="E21416" t="s">
        <v>1280</v>
      </c>
      <c r="F21416" t="s">
        <v>13</v>
      </c>
      <c r="G21416" t="s">
        <v>62601</v>
      </c>
      <c r="H21416" s="3" t="s">
        <v>62614</v>
      </c>
      <c r="I21416" t="s">
        <v>106</v>
      </c>
      <c r="J21416" t="s">
        <v>62615</v>
      </c>
    </row>
    <row r="21417" spans="1:10" ht="16" x14ac:dyDescent="0.2">
      <c r="A21417" t="s">
        <v>61117</v>
      </c>
      <c r="B21417" t="s">
        <v>62617</v>
      </c>
      <c r="C21417" t="s">
        <v>62618</v>
      </c>
      <c r="D21417">
        <v>2</v>
      </c>
      <c r="E21417" t="s">
        <v>1280</v>
      </c>
      <c r="F21417" t="s">
        <v>13</v>
      </c>
      <c r="G21417" t="s">
        <v>62601</v>
      </c>
      <c r="H21417" s="3" t="s">
        <v>62606</v>
      </c>
      <c r="I21417" t="s">
        <v>106</v>
      </c>
      <c r="J21417" t="s">
        <v>61121</v>
      </c>
    </row>
    <row r="21418" spans="1:10" ht="16" x14ac:dyDescent="0.2">
      <c r="A21418" t="s">
        <v>62624</v>
      </c>
      <c r="B21418" t="s">
        <v>62636</v>
      </c>
      <c r="C21418" t="s">
        <v>62637</v>
      </c>
      <c r="D21418">
        <v>2</v>
      </c>
      <c r="E21418" t="s">
        <v>1280</v>
      </c>
      <c r="F21418" t="s">
        <v>13</v>
      </c>
      <c r="G21418" t="s">
        <v>62601</v>
      </c>
      <c r="H21418" s="3" t="s">
        <v>62606</v>
      </c>
      <c r="I21418" t="s">
        <v>106</v>
      </c>
      <c r="J21418" t="s">
        <v>62627</v>
      </c>
    </row>
    <row r="21419" spans="1:10" ht="16" x14ac:dyDescent="0.2">
      <c r="A21419" t="s">
        <v>62611</v>
      </c>
      <c r="B21419" t="s">
        <v>750</v>
      </c>
      <c r="C21419" t="s">
        <v>751</v>
      </c>
      <c r="D21419">
        <v>1</v>
      </c>
      <c r="E21419" t="s">
        <v>1280</v>
      </c>
      <c r="F21419" t="s">
        <v>13</v>
      </c>
      <c r="G21419" t="s">
        <v>62601</v>
      </c>
      <c r="H21419" s="3" t="s">
        <v>62638</v>
      </c>
      <c r="J21419" t="s">
        <v>62615</v>
      </c>
    </row>
    <row r="21420" spans="1:10" ht="16" x14ac:dyDescent="0.2">
      <c r="A21420" t="s">
        <v>62603</v>
      </c>
      <c r="B21420" t="s">
        <v>62639</v>
      </c>
      <c r="C21420" t="s">
        <v>62640</v>
      </c>
      <c r="D21420">
        <v>2</v>
      </c>
      <c r="E21420" t="s">
        <v>1280</v>
      </c>
      <c r="F21420" t="s">
        <v>13</v>
      </c>
      <c r="G21420" t="s">
        <v>62601</v>
      </c>
      <c r="H21420" s="3" t="s">
        <v>62606</v>
      </c>
      <c r="I21420" t="s">
        <v>106</v>
      </c>
      <c r="J21420" t="s">
        <v>62607</v>
      </c>
    </row>
    <row r="21421" spans="1:10" ht="16" x14ac:dyDescent="0.2">
      <c r="A21421" t="s">
        <v>62624</v>
      </c>
      <c r="B21421" t="s">
        <v>62641</v>
      </c>
      <c r="C21421" t="s">
        <v>62642</v>
      </c>
      <c r="D21421">
        <v>1</v>
      </c>
      <c r="E21421" t="s">
        <v>1280</v>
      </c>
      <c r="F21421" t="s">
        <v>13</v>
      </c>
      <c r="G21421" t="s">
        <v>62601</v>
      </c>
      <c r="H21421" s="3" t="s">
        <v>62606</v>
      </c>
      <c r="I21421" t="s">
        <v>106</v>
      </c>
      <c r="J21421" t="s">
        <v>62627</v>
      </c>
    </row>
    <row r="21422" spans="1:10" ht="16" x14ac:dyDescent="0.2">
      <c r="A21422" t="s">
        <v>62643</v>
      </c>
      <c r="B21422" t="s">
        <v>62644</v>
      </c>
      <c r="C21422" t="s">
        <v>62645</v>
      </c>
      <c r="D21422">
        <v>2</v>
      </c>
      <c r="E21422" t="s">
        <v>1280</v>
      </c>
      <c r="F21422" t="s">
        <v>13</v>
      </c>
      <c r="G21422" t="s">
        <v>62646</v>
      </c>
      <c r="H21422" s="3" t="s">
        <v>62647</v>
      </c>
      <c r="I21422" t="s">
        <v>106</v>
      </c>
      <c r="J21422" t="s">
        <v>62648</v>
      </c>
    </row>
    <row r="21423" spans="1:10" ht="16" x14ac:dyDescent="0.2">
      <c r="A21423" t="s">
        <v>5496</v>
      </c>
      <c r="B21423" t="s">
        <v>62649</v>
      </c>
      <c r="C21423" t="s">
        <v>62650</v>
      </c>
      <c r="D21423">
        <v>2</v>
      </c>
      <c r="E21423" t="s">
        <v>1280</v>
      </c>
      <c r="F21423" t="s">
        <v>13</v>
      </c>
      <c r="G21423" t="s">
        <v>62646</v>
      </c>
      <c r="H21423" s="3" t="s">
        <v>62647</v>
      </c>
      <c r="I21423" t="s">
        <v>106</v>
      </c>
      <c r="J21423" t="s">
        <v>5499</v>
      </c>
    </row>
    <row r="21424" spans="1:10" ht="16" x14ac:dyDescent="0.2">
      <c r="A21424" t="s">
        <v>62651</v>
      </c>
      <c r="B21424" t="s">
        <v>62652</v>
      </c>
      <c r="C21424" t="s">
        <v>62653</v>
      </c>
      <c r="D21424">
        <v>4</v>
      </c>
      <c r="E21424" t="s">
        <v>1280</v>
      </c>
      <c r="F21424" t="s">
        <v>13</v>
      </c>
      <c r="G21424" t="s">
        <v>62646</v>
      </c>
      <c r="H21424" s="3" t="s">
        <v>62647</v>
      </c>
      <c r="I21424" t="s">
        <v>106</v>
      </c>
      <c r="J21424" t="s">
        <v>62654</v>
      </c>
    </row>
    <row r="21425" spans="1:10" ht="16" x14ac:dyDescent="0.2">
      <c r="A21425" t="s">
        <v>62643</v>
      </c>
      <c r="B21425" t="s">
        <v>62655</v>
      </c>
      <c r="C21425" t="s">
        <v>62656</v>
      </c>
      <c r="D21425">
        <v>1</v>
      </c>
      <c r="E21425" t="s">
        <v>1280</v>
      </c>
      <c r="F21425" t="s">
        <v>13</v>
      </c>
      <c r="G21425" t="s">
        <v>62646</v>
      </c>
      <c r="H21425" s="3" t="s">
        <v>62647</v>
      </c>
      <c r="I21425" t="s">
        <v>106</v>
      </c>
      <c r="J21425" t="s">
        <v>62648</v>
      </c>
    </row>
    <row r="21426" spans="1:10" ht="16" x14ac:dyDescent="0.2">
      <c r="A21426" t="s">
        <v>62657</v>
      </c>
      <c r="B21426" t="s">
        <v>62658</v>
      </c>
      <c r="C21426" t="s">
        <v>62659</v>
      </c>
      <c r="D21426">
        <v>6</v>
      </c>
      <c r="E21426" t="s">
        <v>1280</v>
      </c>
      <c r="F21426" t="s">
        <v>13</v>
      </c>
      <c r="G21426" t="s">
        <v>62646</v>
      </c>
      <c r="H21426" s="3" t="s">
        <v>62647</v>
      </c>
      <c r="I21426" t="s">
        <v>106</v>
      </c>
      <c r="J21426" t="s">
        <v>62660</v>
      </c>
    </row>
    <row r="21427" spans="1:10" ht="16" x14ac:dyDescent="0.2">
      <c r="A21427" t="s">
        <v>42420</v>
      </c>
      <c r="B21427" t="s">
        <v>62661</v>
      </c>
      <c r="C21427" t="s">
        <v>62662</v>
      </c>
      <c r="D21427">
        <v>1</v>
      </c>
      <c r="E21427" t="s">
        <v>1280</v>
      </c>
      <c r="F21427" t="s">
        <v>13</v>
      </c>
      <c r="G21427" t="s">
        <v>62646</v>
      </c>
      <c r="H21427" s="3" t="s">
        <v>62647</v>
      </c>
      <c r="I21427" t="s">
        <v>106</v>
      </c>
      <c r="J21427" t="s">
        <v>42425</v>
      </c>
    </row>
    <row r="21428" spans="1:10" ht="16" x14ac:dyDescent="0.2">
      <c r="A21428" t="s">
        <v>62657</v>
      </c>
      <c r="B21428" t="s">
        <v>62663</v>
      </c>
      <c r="C21428" t="s">
        <v>62664</v>
      </c>
      <c r="D21428">
        <v>3</v>
      </c>
      <c r="E21428" t="s">
        <v>1280</v>
      </c>
      <c r="F21428" t="s">
        <v>13</v>
      </c>
      <c r="G21428" t="s">
        <v>62646</v>
      </c>
      <c r="H21428" s="3" t="s">
        <v>62647</v>
      </c>
      <c r="I21428" t="s">
        <v>106</v>
      </c>
      <c r="J21428" t="s">
        <v>62660</v>
      </c>
    </row>
    <row r="21429" spans="1:10" ht="16" x14ac:dyDescent="0.2">
      <c r="A21429" t="s">
        <v>62651</v>
      </c>
      <c r="B21429" t="s">
        <v>62665</v>
      </c>
      <c r="C21429" t="s">
        <v>62666</v>
      </c>
      <c r="D21429">
        <v>3</v>
      </c>
      <c r="E21429" t="s">
        <v>1280</v>
      </c>
      <c r="F21429" t="s">
        <v>13</v>
      </c>
      <c r="G21429" t="s">
        <v>62646</v>
      </c>
      <c r="H21429" s="3" t="s">
        <v>62647</v>
      </c>
      <c r="I21429" t="s">
        <v>106</v>
      </c>
      <c r="J21429" t="s">
        <v>62654</v>
      </c>
    </row>
    <row r="21430" spans="1:10" ht="16" x14ac:dyDescent="0.2">
      <c r="A21430" t="s">
        <v>61848</v>
      </c>
      <c r="B21430" t="s">
        <v>62667</v>
      </c>
      <c r="C21430" t="s">
        <v>62668</v>
      </c>
      <c r="D21430">
        <v>5</v>
      </c>
      <c r="E21430" t="s">
        <v>1280</v>
      </c>
      <c r="F21430" t="s">
        <v>13</v>
      </c>
      <c r="G21430" t="s">
        <v>62646</v>
      </c>
      <c r="H21430" s="3" t="s">
        <v>62669</v>
      </c>
      <c r="I21430" t="s">
        <v>106</v>
      </c>
      <c r="J21430" t="s">
        <v>61851</v>
      </c>
    </row>
    <row r="21431" spans="1:10" ht="16" x14ac:dyDescent="0.2">
      <c r="A21431" t="s">
        <v>62657</v>
      </c>
      <c r="B21431" t="s">
        <v>62670</v>
      </c>
      <c r="C21431" t="s">
        <v>62671</v>
      </c>
      <c r="D21431">
        <v>7</v>
      </c>
      <c r="E21431" t="s">
        <v>1280</v>
      </c>
      <c r="F21431" t="s">
        <v>13</v>
      </c>
      <c r="G21431" t="s">
        <v>62646</v>
      </c>
      <c r="H21431" s="3" t="s">
        <v>62647</v>
      </c>
      <c r="I21431" t="s">
        <v>106</v>
      </c>
      <c r="J21431" t="s">
        <v>62660</v>
      </c>
    </row>
    <row r="21432" spans="1:10" ht="16" x14ac:dyDescent="0.2">
      <c r="A21432" t="s">
        <v>5496</v>
      </c>
      <c r="B21432" t="s">
        <v>62672</v>
      </c>
      <c r="C21432" t="s">
        <v>62673</v>
      </c>
      <c r="D21432">
        <v>1</v>
      </c>
      <c r="E21432" t="s">
        <v>1280</v>
      </c>
      <c r="F21432" t="s">
        <v>13</v>
      </c>
      <c r="G21432" t="s">
        <v>62646</v>
      </c>
      <c r="H21432" s="3" t="s">
        <v>62647</v>
      </c>
      <c r="I21432" t="s">
        <v>106</v>
      </c>
      <c r="J21432" t="s">
        <v>5499</v>
      </c>
    </row>
    <row r="21433" spans="1:10" ht="16" x14ac:dyDescent="0.2">
      <c r="A21433" t="s">
        <v>62657</v>
      </c>
      <c r="B21433" t="s">
        <v>62674</v>
      </c>
      <c r="C21433" t="s">
        <v>62675</v>
      </c>
      <c r="D21433">
        <v>2</v>
      </c>
      <c r="E21433" t="s">
        <v>1280</v>
      </c>
      <c r="F21433" t="s">
        <v>13</v>
      </c>
      <c r="G21433" t="s">
        <v>62646</v>
      </c>
      <c r="H21433" s="3" t="s">
        <v>62647</v>
      </c>
      <c r="I21433" t="s">
        <v>106</v>
      </c>
      <c r="J21433" t="s">
        <v>62660</v>
      </c>
    </row>
    <row r="21434" spans="1:10" ht="16" x14ac:dyDescent="0.2">
      <c r="A21434" t="s">
        <v>62657</v>
      </c>
      <c r="B21434" t="s">
        <v>62676</v>
      </c>
      <c r="C21434" t="s">
        <v>62677</v>
      </c>
      <c r="D21434">
        <v>1</v>
      </c>
      <c r="E21434" t="s">
        <v>1280</v>
      </c>
      <c r="F21434" t="s">
        <v>13</v>
      </c>
      <c r="G21434" t="s">
        <v>62646</v>
      </c>
      <c r="H21434" s="3" t="s">
        <v>62647</v>
      </c>
      <c r="I21434" t="s">
        <v>106</v>
      </c>
      <c r="J21434" t="s">
        <v>62660</v>
      </c>
    </row>
    <row r="21435" spans="1:10" ht="16" x14ac:dyDescent="0.2">
      <c r="A21435" t="s">
        <v>62678</v>
      </c>
      <c r="B21435" t="s">
        <v>62672</v>
      </c>
      <c r="C21435" t="s">
        <v>62673</v>
      </c>
      <c r="D21435">
        <v>1</v>
      </c>
      <c r="E21435" t="s">
        <v>1280</v>
      </c>
      <c r="F21435" t="s">
        <v>13</v>
      </c>
      <c r="G21435" t="s">
        <v>62646</v>
      </c>
      <c r="H21435" s="3" t="s">
        <v>62647</v>
      </c>
      <c r="I21435" t="s">
        <v>106</v>
      </c>
      <c r="J21435" t="s">
        <v>62679</v>
      </c>
    </row>
    <row r="21436" spans="1:10" ht="16" x14ac:dyDescent="0.2">
      <c r="A21436" t="s">
        <v>62651</v>
      </c>
      <c r="B21436" t="s">
        <v>62680</v>
      </c>
      <c r="C21436" t="s">
        <v>62681</v>
      </c>
      <c r="D21436">
        <v>2</v>
      </c>
      <c r="E21436" t="s">
        <v>1280</v>
      </c>
      <c r="F21436" t="s">
        <v>13</v>
      </c>
      <c r="G21436" t="s">
        <v>62646</v>
      </c>
      <c r="H21436" s="3" t="s">
        <v>62647</v>
      </c>
      <c r="I21436" t="s">
        <v>106</v>
      </c>
      <c r="J21436" t="s">
        <v>62654</v>
      </c>
    </row>
    <row r="21437" spans="1:10" ht="16" x14ac:dyDescent="0.2">
      <c r="A21437" t="s">
        <v>62651</v>
      </c>
      <c r="B21437" t="s">
        <v>62682</v>
      </c>
      <c r="C21437" t="s">
        <v>62683</v>
      </c>
      <c r="D21437">
        <v>1</v>
      </c>
      <c r="E21437" t="s">
        <v>1280</v>
      </c>
      <c r="F21437" t="s">
        <v>13</v>
      </c>
      <c r="G21437" t="s">
        <v>62646</v>
      </c>
      <c r="H21437" s="3" t="s">
        <v>62647</v>
      </c>
      <c r="I21437" t="s">
        <v>106</v>
      </c>
      <c r="J21437" t="s">
        <v>62654</v>
      </c>
    </row>
    <row r="21438" spans="1:10" ht="16" x14ac:dyDescent="0.2">
      <c r="A21438" t="s">
        <v>62657</v>
      </c>
      <c r="B21438" t="s">
        <v>62684</v>
      </c>
      <c r="C21438" t="s">
        <v>62685</v>
      </c>
      <c r="D21438">
        <v>5</v>
      </c>
      <c r="E21438" t="s">
        <v>1280</v>
      </c>
      <c r="F21438" t="s">
        <v>13</v>
      </c>
      <c r="G21438" t="s">
        <v>62646</v>
      </c>
      <c r="H21438" s="3" t="s">
        <v>62647</v>
      </c>
      <c r="I21438" t="s">
        <v>106</v>
      </c>
      <c r="J21438" t="s">
        <v>62660</v>
      </c>
    </row>
    <row r="21439" spans="1:10" ht="16" x14ac:dyDescent="0.2">
      <c r="A21439" t="s">
        <v>62678</v>
      </c>
      <c r="B21439" t="s">
        <v>62686</v>
      </c>
      <c r="C21439" t="s">
        <v>62687</v>
      </c>
      <c r="D21439">
        <v>2</v>
      </c>
      <c r="E21439" t="s">
        <v>1280</v>
      </c>
      <c r="F21439" t="s">
        <v>13</v>
      </c>
      <c r="G21439" t="s">
        <v>62646</v>
      </c>
      <c r="H21439" s="3" t="s">
        <v>62647</v>
      </c>
      <c r="I21439" t="s">
        <v>106</v>
      </c>
      <c r="J21439" t="s">
        <v>62679</v>
      </c>
    </row>
    <row r="21440" spans="1:10" ht="16" x14ac:dyDescent="0.2">
      <c r="A21440" t="s">
        <v>62657</v>
      </c>
      <c r="B21440" t="s">
        <v>62688</v>
      </c>
      <c r="C21440" t="s">
        <v>62689</v>
      </c>
      <c r="D21440">
        <v>4</v>
      </c>
      <c r="E21440" t="s">
        <v>1280</v>
      </c>
      <c r="F21440" t="s">
        <v>13</v>
      </c>
      <c r="G21440" t="s">
        <v>62646</v>
      </c>
      <c r="H21440" s="3" t="s">
        <v>62647</v>
      </c>
      <c r="I21440" t="s">
        <v>106</v>
      </c>
      <c r="J21440" t="s">
        <v>62660</v>
      </c>
    </row>
    <row r="21441" spans="1:10" ht="16" x14ac:dyDescent="0.2">
      <c r="A21441" t="s">
        <v>62643</v>
      </c>
      <c r="B21441" t="s">
        <v>62690</v>
      </c>
      <c r="C21441" t="s">
        <v>62691</v>
      </c>
      <c r="D21441">
        <v>3</v>
      </c>
      <c r="E21441" t="s">
        <v>1280</v>
      </c>
      <c r="F21441" t="s">
        <v>13</v>
      </c>
      <c r="G21441" t="s">
        <v>62646</v>
      </c>
      <c r="H21441" s="3" t="s">
        <v>62647</v>
      </c>
      <c r="I21441" t="s">
        <v>106</v>
      </c>
      <c r="J21441" t="s">
        <v>62648</v>
      </c>
    </row>
    <row r="21442" spans="1:10" ht="16" x14ac:dyDescent="0.2">
      <c r="A21442" t="s">
        <v>42304</v>
      </c>
      <c r="B21442" t="s">
        <v>62692</v>
      </c>
      <c r="C21442" t="s">
        <v>62693</v>
      </c>
      <c r="D21442">
        <v>3</v>
      </c>
      <c r="E21442" t="s">
        <v>1280</v>
      </c>
      <c r="F21442" t="s">
        <v>13</v>
      </c>
      <c r="G21442" t="s">
        <v>62694</v>
      </c>
      <c r="H21442" s="3" t="s">
        <v>62695</v>
      </c>
      <c r="I21442" t="s">
        <v>106</v>
      </c>
      <c r="J21442" t="s">
        <v>42307</v>
      </c>
    </row>
    <row r="21443" spans="1:10" ht="16" x14ac:dyDescent="0.2">
      <c r="A21443" t="s">
        <v>31205</v>
      </c>
      <c r="B21443" t="s">
        <v>62696</v>
      </c>
      <c r="C21443" t="s">
        <v>62697</v>
      </c>
      <c r="D21443">
        <v>7</v>
      </c>
      <c r="E21443" t="s">
        <v>13</v>
      </c>
      <c r="F21443" t="s">
        <v>13</v>
      </c>
      <c r="G21443" t="s">
        <v>62698</v>
      </c>
      <c r="H21443" s="3" t="s">
        <v>62699</v>
      </c>
      <c r="I21443" t="s">
        <v>106</v>
      </c>
      <c r="J21443" t="s">
        <v>31209</v>
      </c>
    </row>
    <row r="21444" spans="1:10" ht="16" x14ac:dyDescent="0.2">
      <c r="A21444" t="s">
        <v>62127</v>
      </c>
      <c r="B21444" t="s">
        <v>62700</v>
      </c>
      <c r="C21444" t="s">
        <v>62701</v>
      </c>
      <c r="D21444">
        <v>1</v>
      </c>
      <c r="E21444" t="s">
        <v>13</v>
      </c>
      <c r="F21444" t="s">
        <v>13</v>
      </c>
      <c r="G21444" t="s">
        <v>62698</v>
      </c>
      <c r="H21444" s="3" t="s">
        <v>62699</v>
      </c>
      <c r="I21444" t="s">
        <v>106</v>
      </c>
      <c r="J21444" t="s">
        <v>62131</v>
      </c>
    </row>
    <row r="21445" spans="1:10" ht="16" x14ac:dyDescent="0.2">
      <c r="A21445" t="s">
        <v>45855</v>
      </c>
      <c r="B21445" t="s">
        <v>62702</v>
      </c>
      <c r="C21445" t="s">
        <v>62703</v>
      </c>
      <c r="D21445">
        <v>5</v>
      </c>
      <c r="E21445" t="s">
        <v>13</v>
      </c>
      <c r="F21445" t="s">
        <v>13</v>
      </c>
      <c r="G21445" t="s">
        <v>62704</v>
      </c>
      <c r="H21445" s="3" t="s">
        <v>62705</v>
      </c>
      <c r="I21445" t="s">
        <v>106</v>
      </c>
      <c r="J21445" t="s">
        <v>45860</v>
      </c>
    </row>
    <row r="21446" spans="1:10" ht="16" x14ac:dyDescent="0.2">
      <c r="A21446" t="s">
        <v>19819</v>
      </c>
      <c r="B21446" t="s">
        <v>62706</v>
      </c>
      <c r="C21446" t="s">
        <v>62707</v>
      </c>
      <c r="D21446">
        <v>3</v>
      </c>
      <c r="E21446" t="s">
        <v>13</v>
      </c>
      <c r="F21446" t="s">
        <v>13</v>
      </c>
      <c r="G21446" t="s">
        <v>62708</v>
      </c>
      <c r="H21446" s="3" t="s">
        <v>62709</v>
      </c>
      <c r="I21446" t="s">
        <v>106</v>
      </c>
      <c r="J21446" t="s">
        <v>19820</v>
      </c>
    </row>
    <row r="21447" spans="1:10" ht="16" x14ac:dyDescent="0.2">
      <c r="A21447" t="s">
        <v>19819</v>
      </c>
      <c r="B21447" t="s">
        <v>62710</v>
      </c>
      <c r="C21447" t="s">
        <v>62711</v>
      </c>
      <c r="D21447">
        <v>1</v>
      </c>
      <c r="E21447" t="s">
        <v>13</v>
      </c>
      <c r="F21447" t="s">
        <v>13</v>
      </c>
      <c r="G21447" t="s">
        <v>62708</v>
      </c>
      <c r="H21447" s="3" t="s">
        <v>62712</v>
      </c>
      <c r="I21447" t="s">
        <v>106</v>
      </c>
      <c r="J21447" t="s">
        <v>19820</v>
      </c>
    </row>
    <row r="21448" spans="1:10" ht="16" x14ac:dyDescent="0.2">
      <c r="A21448" t="s">
        <v>19814</v>
      </c>
      <c r="B21448" t="s">
        <v>62710</v>
      </c>
      <c r="C21448" t="s">
        <v>62711</v>
      </c>
      <c r="D21448">
        <v>1</v>
      </c>
      <c r="E21448" t="s">
        <v>13</v>
      </c>
      <c r="F21448" t="s">
        <v>13</v>
      </c>
      <c r="G21448" t="s">
        <v>62713</v>
      </c>
      <c r="H21448" s="3" t="s">
        <v>62714</v>
      </c>
      <c r="I21448" t="s">
        <v>106</v>
      </c>
      <c r="J21448" t="s">
        <v>19818</v>
      </c>
    </row>
    <row r="21449" spans="1:10" ht="16" x14ac:dyDescent="0.2">
      <c r="A21449" t="s">
        <v>19814</v>
      </c>
      <c r="B21449" t="s">
        <v>62706</v>
      </c>
      <c r="C21449" t="s">
        <v>62707</v>
      </c>
      <c r="D21449">
        <v>3</v>
      </c>
      <c r="E21449" t="s">
        <v>13</v>
      </c>
      <c r="F21449" t="s">
        <v>13</v>
      </c>
      <c r="G21449" t="s">
        <v>62713</v>
      </c>
      <c r="H21449" s="3" t="s">
        <v>62714</v>
      </c>
      <c r="I21449" t="s">
        <v>106</v>
      </c>
      <c r="J21449" t="s">
        <v>19818</v>
      </c>
    </row>
    <row r="21450" spans="1:10" ht="16" x14ac:dyDescent="0.2">
      <c r="A21450" t="s">
        <v>33322</v>
      </c>
      <c r="B21450" t="s">
        <v>62715</v>
      </c>
      <c r="C21450" t="s">
        <v>62716</v>
      </c>
      <c r="D21450">
        <v>1</v>
      </c>
      <c r="E21450" t="s">
        <v>13</v>
      </c>
      <c r="F21450" t="s">
        <v>13</v>
      </c>
      <c r="G21450" t="s">
        <v>62717</v>
      </c>
      <c r="H21450" s="3" t="s">
        <v>62718</v>
      </c>
      <c r="I21450" t="s">
        <v>106</v>
      </c>
      <c r="J21450" t="s">
        <v>33326</v>
      </c>
    </row>
    <row r="21451" spans="1:10" ht="16" x14ac:dyDescent="0.2">
      <c r="A21451" t="s">
        <v>28988</v>
      </c>
      <c r="B21451" t="s">
        <v>62719</v>
      </c>
      <c r="C21451" t="s">
        <v>62720</v>
      </c>
      <c r="D21451">
        <v>4</v>
      </c>
      <c r="E21451" t="s">
        <v>13</v>
      </c>
      <c r="F21451" t="s">
        <v>13</v>
      </c>
      <c r="G21451" t="s">
        <v>62717</v>
      </c>
      <c r="H21451" s="3" t="s">
        <v>62718</v>
      </c>
      <c r="I21451" t="s">
        <v>106</v>
      </c>
      <c r="J21451" t="s">
        <v>28993</v>
      </c>
    </row>
    <row r="21452" spans="1:10" ht="16" x14ac:dyDescent="0.2">
      <c r="A21452" t="s">
        <v>28988</v>
      </c>
      <c r="B21452" t="s">
        <v>62721</v>
      </c>
      <c r="C21452" t="s">
        <v>62722</v>
      </c>
      <c r="D21452">
        <v>3</v>
      </c>
      <c r="E21452" t="s">
        <v>13</v>
      </c>
      <c r="F21452" t="s">
        <v>13</v>
      </c>
      <c r="G21452" t="s">
        <v>62717</v>
      </c>
      <c r="H21452" s="3" t="s">
        <v>62718</v>
      </c>
      <c r="I21452" t="s">
        <v>106</v>
      </c>
      <c r="J21452" t="s">
        <v>28993</v>
      </c>
    </row>
    <row r="21453" spans="1:10" ht="16" x14ac:dyDescent="0.2">
      <c r="A21453" t="s">
        <v>62723</v>
      </c>
      <c r="B21453" t="s">
        <v>62724</v>
      </c>
      <c r="C21453" t="s">
        <v>62725</v>
      </c>
      <c r="D21453">
        <v>2</v>
      </c>
      <c r="E21453" t="s">
        <v>13</v>
      </c>
      <c r="F21453" t="s">
        <v>13</v>
      </c>
      <c r="G21453" t="s">
        <v>62726</v>
      </c>
      <c r="H21453" s="3" t="s">
        <v>62727</v>
      </c>
      <c r="I21453" t="s">
        <v>106</v>
      </c>
      <c r="J21453" t="s">
        <v>62728</v>
      </c>
    </row>
    <row r="21454" spans="1:10" ht="16" x14ac:dyDescent="0.2">
      <c r="A21454" t="s">
        <v>62723</v>
      </c>
      <c r="B21454" t="s">
        <v>62729</v>
      </c>
      <c r="C21454" t="s">
        <v>62730</v>
      </c>
      <c r="D21454">
        <v>1</v>
      </c>
      <c r="E21454" t="s">
        <v>13</v>
      </c>
      <c r="F21454" t="s">
        <v>13</v>
      </c>
      <c r="G21454" t="s">
        <v>62726</v>
      </c>
      <c r="H21454" s="3" t="s">
        <v>62727</v>
      </c>
      <c r="I21454" t="s">
        <v>106</v>
      </c>
      <c r="J21454" t="s">
        <v>62728</v>
      </c>
    </row>
    <row r="21455" spans="1:10" ht="16" x14ac:dyDescent="0.2">
      <c r="A21455" t="s">
        <v>62723</v>
      </c>
      <c r="B21455" t="s">
        <v>62731</v>
      </c>
      <c r="C21455" t="s">
        <v>62732</v>
      </c>
      <c r="D21455">
        <v>3</v>
      </c>
      <c r="E21455" t="s">
        <v>13</v>
      </c>
      <c r="F21455" t="s">
        <v>13</v>
      </c>
      <c r="G21455" t="s">
        <v>62726</v>
      </c>
      <c r="H21455" s="3" t="s">
        <v>62727</v>
      </c>
      <c r="I21455" t="s">
        <v>106</v>
      </c>
      <c r="J21455" t="s">
        <v>62728</v>
      </c>
    </row>
    <row r="21456" spans="1:10" ht="16" x14ac:dyDescent="0.2">
      <c r="A21456" t="s">
        <v>62733</v>
      </c>
      <c r="B21456" t="s">
        <v>62734</v>
      </c>
      <c r="C21456" t="s">
        <v>62735</v>
      </c>
      <c r="D21456">
        <v>5</v>
      </c>
      <c r="E21456" t="s">
        <v>13</v>
      </c>
      <c r="F21456" t="s">
        <v>13</v>
      </c>
      <c r="G21456" t="s">
        <v>62736</v>
      </c>
      <c r="H21456" s="3" t="s">
        <v>62737</v>
      </c>
      <c r="I21456" t="s">
        <v>106</v>
      </c>
      <c r="J21456" t="s">
        <v>62738</v>
      </c>
    </row>
    <row r="21457" spans="1:10" ht="16" x14ac:dyDescent="0.2">
      <c r="A21457" t="s">
        <v>62733</v>
      </c>
      <c r="B21457" t="s">
        <v>62739</v>
      </c>
      <c r="C21457" t="s">
        <v>62740</v>
      </c>
      <c r="D21457">
        <v>3</v>
      </c>
      <c r="E21457" t="s">
        <v>13</v>
      </c>
      <c r="F21457" t="s">
        <v>13</v>
      </c>
      <c r="G21457" t="s">
        <v>62736</v>
      </c>
      <c r="H21457" s="3" t="s">
        <v>62741</v>
      </c>
      <c r="I21457" t="s">
        <v>106</v>
      </c>
      <c r="J21457" t="s">
        <v>62738</v>
      </c>
    </row>
    <row r="21458" spans="1:10" ht="16" x14ac:dyDescent="0.2">
      <c r="A21458" t="s">
        <v>8580</v>
      </c>
      <c r="B21458" t="s">
        <v>62742</v>
      </c>
      <c r="C21458" t="s">
        <v>62743</v>
      </c>
      <c r="D21458">
        <v>5</v>
      </c>
      <c r="E21458" t="s">
        <v>13</v>
      </c>
      <c r="F21458" t="s">
        <v>13</v>
      </c>
      <c r="G21458" t="s">
        <v>62736</v>
      </c>
      <c r="H21458" s="3" t="s">
        <v>62744</v>
      </c>
      <c r="I21458" t="s">
        <v>106</v>
      </c>
      <c r="J21458" t="s">
        <v>8585</v>
      </c>
    </row>
    <row r="21459" spans="1:10" ht="16" x14ac:dyDescent="0.2">
      <c r="A21459" t="s">
        <v>62733</v>
      </c>
      <c r="B21459" t="s">
        <v>62745</v>
      </c>
      <c r="C21459" t="s">
        <v>62746</v>
      </c>
      <c r="D21459">
        <v>1</v>
      </c>
      <c r="E21459" t="s">
        <v>13</v>
      </c>
      <c r="F21459" t="s">
        <v>13</v>
      </c>
      <c r="G21459" t="s">
        <v>62736</v>
      </c>
      <c r="H21459" s="3" t="s">
        <v>62747</v>
      </c>
      <c r="I21459" t="s">
        <v>106</v>
      </c>
      <c r="J21459" t="s">
        <v>62738</v>
      </c>
    </row>
    <row r="21460" spans="1:10" ht="16" x14ac:dyDescent="0.2">
      <c r="A21460" t="s">
        <v>8580</v>
      </c>
      <c r="B21460" t="s">
        <v>62748</v>
      </c>
      <c r="C21460" t="s">
        <v>62749</v>
      </c>
      <c r="D21460">
        <v>1</v>
      </c>
      <c r="E21460" t="s">
        <v>13</v>
      </c>
      <c r="F21460" t="s">
        <v>13</v>
      </c>
      <c r="G21460" t="s">
        <v>62736</v>
      </c>
      <c r="H21460" s="3" t="s">
        <v>62744</v>
      </c>
      <c r="I21460" t="s">
        <v>106</v>
      </c>
      <c r="J21460" t="s">
        <v>8585</v>
      </c>
    </row>
    <row r="21461" spans="1:10" ht="16" x14ac:dyDescent="0.2">
      <c r="A21461" t="s">
        <v>62733</v>
      </c>
      <c r="B21461" t="s">
        <v>62750</v>
      </c>
      <c r="C21461" t="s">
        <v>62751</v>
      </c>
      <c r="D21461">
        <v>4</v>
      </c>
      <c r="E21461" t="s">
        <v>13</v>
      </c>
      <c r="F21461" t="s">
        <v>13</v>
      </c>
      <c r="G21461" t="s">
        <v>62736</v>
      </c>
      <c r="H21461" s="3" t="s">
        <v>62747</v>
      </c>
      <c r="I21461" t="s">
        <v>106</v>
      </c>
      <c r="J21461" t="s">
        <v>62738</v>
      </c>
    </row>
    <row r="21462" spans="1:10" ht="16" x14ac:dyDescent="0.2">
      <c r="A21462" t="s">
        <v>8580</v>
      </c>
      <c r="B21462" t="s">
        <v>62752</v>
      </c>
      <c r="C21462" t="s">
        <v>62753</v>
      </c>
      <c r="D21462">
        <v>8</v>
      </c>
      <c r="E21462" t="s">
        <v>13</v>
      </c>
      <c r="F21462" t="s">
        <v>13</v>
      </c>
      <c r="G21462" t="s">
        <v>62736</v>
      </c>
      <c r="H21462" s="3" t="s">
        <v>62744</v>
      </c>
      <c r="I21462" t="s">
        <v>106</v>
      </c>
      <c r="J21462" t="s">
        <v>8585</v>
      </c>
    </row>
    <row r="21463" spans="1:10" ht="16" x14ac:dyDescent="0.2">
      <c r="A21463" t="s">
        <v>62733</v>
      </c>
      <c r="B21463" t="s">
        <v>62748</v>
      </c>
      <c r="C21463" t="s">
        <v>62749</v>
      </c>
      <c r="D21463">
        <v>2</v>
      </c>
      <c r="E21463" t="s">
        <v>13</v>
      </c>
      <c r="F21463" t="s">
        <v>13</v>
      </c>
      <c r="G21463" t="s">
        <v>62736</v>
      </c>
      <c r="H21463" s="3" t="s">
        <v>62754</v>
      </c>
      <c r="I21463" t="s">
        <v>106</v>
      </c>
      <c r="J21463" t="s">
        <v>62738</v>
      </c>
    </row>
    <row r="21464" spans="1:10" ht="16" x14ac:dyDescent="0.2">
      <c r="A21464" t="s">
        <v>8580</v>
      </c>
      <c r="B21464" t="s">
        <v>62755</v>
      </c>
      <c r="C21464" t="s">
        <v>62756</v>
      </c>
      <c r="D21464">
        <v>7</v>
      </c>
      <c r="E21464" t="s">
        <v>13</v>
      </c>
      <c r="F21464" t="s">
        <v>13</v>
      </c>
      <c r="G21464" t="s">
        <v>62736</v>
      </c>
      <c r="H21464" s="3" t="s">
        <v>62744</v>
      </c>
      <c r="I21464" t="s">
        <v>106</v>
      </c>
      <c r="J21464" t="s">
        <v>8585</v>
      </c>
    </row>
    <row r="21465" spans="1:10" ht="16" x14ac:dyDescent="0.2">
      <c r="A21465" t="s">
        <v>4035</v>
      </c>
      <c r="B21465" t="s">
        <v>62757</v>
      </c>
      <c r="C21465" t="s">
        <v>62758</v>
      </c>
      <c r="D21465">
        <v>3</v>
      </c>
      <c r="E21465" t="s">
        <v>13</v>
      </c>
      <c r="F21465" t="s">
        <v>13</v>
      </c>
      <c r="G21465" t="s">
        <v>62759</v>
      </c>
      <c r="H21465" s="3" t="s">
        <v>62760</v>
      </c>
      <c r="I21465" t="s">
        <v>106</v>
      </c>
      <c r="J21465" t="s">
        <v>4040</v>
      </c>
    </row>
    <row r="21466" spans="1:10" ht="16" x14ac:dyDescent="0.2">
      <c r="A21466" t="s">
        <v>62761</v>
      </c>
      <c r="B21466" t="s">
        <v>62762</v>
      </c>
      <c r="C21466" t="s">
        <v>62763</v>
      </c>
      <c r="D21466">
        <v>1</v>
      </c>
      <c r="E21466" t="s">
        <v>13</v>
      </c>
      <c r="F21466" t="s">
        <v>13</v>
      </c>
      <c r="G21466" t="s">
        <v>62764</v>
      </c>
      <c r="H21466" s="3" t="s">
        <v>62765</v>
      </c>
      <c r="I21466" t="s">
        <v>106</v>
      </c>
      <c r="J21466" t="s">
        <v>62766</v>
      </c>
    </row>
    <row r="21467" spans="1:10" ht="16" x14ac:dyDescent="0.2">
      <c r="A21467" t="s">
        <v>33373</v>
      </c>
      <c r="B21467" t="s">
        <v>62767</v>
      </c>
      <c r="C21467" t="s">
        <v>62768</v>
      </c>
      <c r="D21467">
        <v>3</v>
      </c>
      <c r="E21467" t="s">
        <v>13</v>
      </c>
      <c r="F21467" t="s">
        <v>13</v>
      </c>
      <c r="G21467" t="s">
        <v>62764</v>
      </c>
      <c r="H21467" s="3" t="s">
        <v>62769</v>
      </c>
      <c r="I21467" t="s">
        <v>106</v>
      </c>
      <c r="J21467" t="s">
        <v>33377</v>
      </c>
    </row>
    <row r="21468" spans="1:10" ht="16" x14ac:dyDescent="0.2">
      <c r="A21468" t="s">
        <v>37338</v>
      </c>
      <c r="B21468" t="s">
        <v>62770</v>
      </c>
      <c r="C21468" t="s">
        <v>62771</v>
      </c>
      <c r="D21468">
        <v>1</v>
      </c>
      <c r="E21468" t="s">
        <v>13</v>
      </c>
      <c r="F21468" t="s">
        <v>13</v>
      </c>
      <c r="G21468" t="s">
        <v>62764</v>
      </c>
      <c r="H21468" s="3" t="s">
        <v>62769</v>
      </c>
      <c r="I21468" t="s">
        <v>106</v>
      </c>
      <c r="J21468" t="s">
        <v>37342</v>
      </c>
    </row>
    <row r="21469" spans="1:10" ht="16" x14ac:dyDescent="0.2">
      <c r="A21469" t="s">
        <v>62772</v>
      </c>
      <c r="B21469" t="s">
        <v>62773</v>
      </c>
      <c r="C21469" t="s">
        <v>62774</v>
      </c>
      <c r="D21469">
        <v>3</v>
      </c>
      <c r="E21469" t="s">
        <v>13</v>
      </c>
      <c r="F21469" t="s">
        <v>13</v>
      </c>
      <c r="G21469" t="s">
        <v>62764</v>
      </c>
      <c r="H21469" s="3" t="s">
        <v>62769</v>
      </c>
      <c r="I21469" t="s">
        <v>106</v>
      </c>
      <c r="J21469" t="s">
        <v>62775</v>
      </c>
    </row>
    <row r="21470" spans="1:10" ht="16" x14ac:dyDescent="0.2">
      <c r="A21470" t="s">
        <v>33373</v>
      </c>
      <c r="B21470" t="s">
        <v>62776</v>
      </c>
      <c r="C21470" t="s">
        <v>62777</v>
      </c>
      <c r="D21470">
        <v>2</v>
      </c>
      <c r="E21470" t="s">
        <v>13</v>
      </c>
      <c r="F21470" t="s">
        <v>13</v>
      </c>
      <c r="G21470" t="s">
        <v>62764</v>
      </c>
      <c r="H21470" s="3" t="s">
        <v>62778</v>
      </c>
      <c r="I21470" t="s">
        <v>106</v>
      </c>
      <c r="J21470" t="s">
        <v>33377</v>
      </c>
    </row>
    <row r="21471" spans="1:10" ht="16" x14ac:dyDescent="0.2">
      <c r="A21471" t="s">
        <v>62772</v>
      </c>
      <c r="B21471" t="s">
        <v>62779</v>
      </c>
      <c r="C21471" t="s">
        <v>62780</v>
      </c>
      <c r="D21471">
        <v>1</v>
      </c>
      <c r="E21471" t="s">
        <v>13</v>
      </c>
      <c r="F21471" t="s">
        <v>13</v>
      </c>
      <c r="G21471" t="s">
        <v>62764</v>
      </c>
      <c r="H21471" s="3" t="s">
        <v>62769</v>
      </c>
      <c r="I21471" t="s">
        <v>106</v>
      </c>
      <c r="J21471" t="s">
        <v>62775</v>
      </c>
    </row>
    <row r="21472" spans="1:10" ht="16" x14ac:dyDescent="0.2">
      <c r="A21472" t="s">
        <v>62772</v>
      </c>
      <c r="B21472" t="s">
        <v>62781</v>
      </c>
      <c r="C21472" t="s">
        <v>62782</v>
      </c>
      <c r="D21472">
        <v>2</v>
      </c>
      <c r="E21472" t="s">
        <v>13</v>
      </c>
      <c r="F21472" t="s">
        <v>13</v>
      </c>
      <c r="G21472" t="s">
        <v>62764</v>
      </c>
      <c r="H21472" s="3" t="s">
        <v>62769</v>
      </c>
      <c r="I21472" t="s">
        <v>106</v>
      </c>
      <c r="J21472" t="s">
        <v>62775</v>
      </c>
    </row>
    <row r="21473" spans="1:10" ht="16" x14ac:dyDescent="0.2">
      <c r="A21473" t="s">
        <v>26140</v>
      </c>
      <c r="B21473" t="s">
        <v>62783</v>
      </c>
      <c r="C21473" t="s">
        <v>62784</v>
      </c>
      <c r="D21473">
        <v>4</v>
      </c>
      <c r="E21473" t="s">
        <v>13</v>
      </c>
      <c r="F21473" t="s">
        <v>13</v>
      </c>
      <c r="G21473" t="s">
        <v>62764</v>
      </c>
      <c r="H21473" s="3" t="s">
        <v>62785</v>
      </c>
      <c r="I21473" t="s">
        <v>106</v>
      </c>
      <c r="J21473" t="s">
        <v>26145</v>
      </c>
    </row>
    <row r="21474" spans="1:10" ht="16" x14ac:dyDescent="0.2">
      <c r="A21474" t="s">
        <v>33373</v>
      </c>
      <c r="B21474" t="s">
        <v>62786</v>
      </c>
      <c r="C21474" t="s">
        <v>62787</v>
      </c>
      <c r="D21474">
        <v>1</v>
      </c>
      <c r="E21474" t="s">
        <v>13</v>
      </c>
      <c r="F21474" t="s">
        <v>13</v>
      </c>
      <c r="G21474" t="s">
        <v>62764</v>
      </c>
      <c r="H21474" s="3" t="s">
        <v>62769</v>
      </c>
      <c r="I21474" t="s">
        <v>106</v>
      </c>
      <c r="J21474" t="s">
        <v>33377</v>
      </c>
    </row>
    <row r="21475" spans="1:10" ht="16" x14ac:dyDescent="0.2">
      <c r="A21475" t="s">
        <v>19129</v>
      </c>
      <c r="B21475" t="s">
        <v>62788</v>
      </c>
      <c r="C21475" t="s">
        <v>62789</v>
      </c>
      <c r="D21475">
        <v>4</v>
      </c>
      <c r="E21475" t="s">
        <v>13</v>
      </c>
      <c r="F21475" t="s">
        <v>13</v>
      </c>
      <c r="G21475" t="s">
        <v>62764</v>
      </c>
      <c r="H21475" s="3" t="s">
        <v>62790</v>
      </c>
      <c r="I21475" t="s">
        <v>106</v>
      </c>
      <c r="J21475" t="s">
        <v>19134</v>
      </c>
    </row>
    <row r="21476" spans="1:10" ht="16" x14ac:dyDescent="0.2">
      <c r="A21476" t="s">
        <v>4568</v>
      </c>
      <c r="B21476" t="s">
        <v>62791</v>
      </c>
      <c r="C21476" t="s">
        <v>62792</v>
      </c>
      <c r="D21476">
        <v>3</v>
      </c>
      <c r="E21476" t="s">
        <v>13</v>
      </c>
      <c r="F21476" t="s">
        <v>13</v>
      </c>
      <c r="G21476" t="s">
        <v>62793</v>
      </c>
      <c r="H21476" s="3" t="s">
        <v>62794</v>
      </c>
      <c r="I21476" t="s">
        <v>106</v>
      </c>
      <c r="J21476" t="s">
        <v>4571</v>
      </c>
    </row>
    <row r="21477" spans="1:10" ht="16" x14ac:dyDescent="0.2">
      <c r="A21477" t="s">
        <v>1325</v>
      </c>
      <c r="B21477" t="s">
        <v>62795</v>
      </c>
      <c r="C21477" t="s">
        <v>62796</v>
      </c>
      <c r="D21477">
        <v>2</v>
      </c>
      <c r="E21477" t="s">
        <v>13</v>
      </c>
      <c r="F21477" t="s">
        <v>13</v>
      </c>
      <c r="G21477" t="s">
        <v>62797</v>
      </c>
      <c r="H21477" s="3" t="s">
        <v>62798</v>
      </c>
      <c r="I21477" t="s">
        <v>106</v>
      </c>
      <c r="J21477" t="s">
        <v>1330</v>
      </c>
    </row>
    <row r="21478" spans="1:10" ht="16" x14ac:dyDescent="0.2">
      <c r="A21478" t="s">
        <v>62799</v>
      </c>
      <c r="B21478" t="s">
        <v>62800</v>
      </c>
      <c r="C21478" t="s">
        <v>62801</v>
      </c>
      <c r="D21478">
        <v>3</v>
      </c>
      <c r="E21478" t="s">
        <v>13</v>
      </c>
      <c r="F21478" t="s">
        <v>13</v>
      </c>
      <c r="G21478" t="s">
        <v>62802</v>
      </c>
      <c r="H21478" s="3" t="s">
        <v>62803</v>
      </c>
      <c r="I21478" t="s">
        <v>106</v>
      </c>
      <c r="J21478" t="s">
        <v>62804</v>
      </c>
    </row>
    <row r="21479" spans="1:10" ht="16" x14ac:dyDescent="0.2">
      <c r="A21479" t="s">
        <v>62799</v>
      </c>
      <c r="B21479" t="s">
        <v>62805</v>
      </c>
      <c r="C21479" t="s">
        <v>62806</v>
      </c>
      <c r="D21479">
        <v>4</v>
      </c>
      <c r="E21479" t="s">
        <v>13</v>
      </c>
      <c r="F21479" t="s">
        <v>13</v>
      </c>
      <c r="G21479" t="s">
        <v>62802</v>
      </c>
      <c r="H21479" s="3" t="s">
        <v>62807</v>
      </c>
      <c r="I21479" t="s">
        <v>106</v>
      </c>
      <c r="J21479" t="s">
        <v>62804</v>
      </c>
    </row>
    <row r="21480" spans="1:10" ht="16" x14ac:dyDescent="0.2">
      <c r="A21480" t="s">
        <v>62799</v>
      </c>
      <c r="B21480" t="s">
        <v>62808</v>
      </c>
      <c r="C21480" t="s">
        <v>62809</v>
      </c>
      <c r="D21480">
        <v>1</v>
      </c>
      <c r="E21480" t="s">
        <v>13</v>
      </c>
      <c r="F21480" t="s">
        <v>13</v>
      </c>
      <c r="G21480" t="s">
        <v>62802</v>
      </c>
      <c r="H21480" s="3" t="s">
        <v>62810</v>
      </c>
      <c r="I21480" t="s">
        <v>106</v>
      </c>
      <c r="J21480" t="s">
        <v>62804</v>
      </c>
    </row>
    <row r="21481" spans="1:10" ht="16" x14ac:dyDescent="0.2">
      <c r="A21481" t="s">
        <v>62799</v>
      </c>
      <c r="B21481" t="s">
        <v>62811</v>
      </c>
      <c r="C21481" t="s">
        <v>62812</v>
      </c>
      <c r="D21481">
        <v>2</v>
      </c>
      <c r="E21481" t="s">
        <v>13</v>
      </c>
      <c r="F21481" t="s">
        <v>13</v>
      </c>
      <c r="G21481" t="s">
        <v>62802</v>
      </c>
      <c r="H21481" s="3" t="s">
        <v>62807</v>
      </c>
      <c r="I21481" t="s">
        <v>106</v>
      </c>
      <c r="J21481" t="s">
        <v>62804</v>
      </c>
    </row>
    <row r="21482" spans="1:10" ht="16" x14ac:dyDescent="0.2">
      <c r="A21482" t="s">
        <v>60539</v>
      </c>
      <c r="B21482" t="s">
        <v>62813</v>
      </c>
      <c r="C21482" t="s">
        <v>62814</v>
      </c>
      <c r="D21482">
        <v>2</v>
      </c>
      <c r="E21482" t="s">
        <v>13</v>
      </c>
      <c r="F21482" t="s">
        <v>13</v>
      </c>
      <c r="G21482" t="s">
        <v>62815</v>
      </c>
      <c r="H21482" s="3" t="s">
        <v>62816</v>
      </c>
      <c r="I21482" t="s">
        <v>106</v>
      </c>
      <c r="J21482" t="s">
        <v>60542</v>
      </c>
    </row>
    <row r="21483" spans="1:10" ht="16" x14ac:dyDescent="0.2">
      <c r="A21483" t="s">
        <v>61644</v>
      </c>
      <c r="B21483" t="s">
        <v>62817</v>
      </c>
      <c r="C21483" t="s">
        <v>62818</v>
      </c>
      <c r="D21483">
        <v>3</v>
      </c>
      <c r="E21483" t="s">
        <v>13</v>
      </c>
      <c r="F21483" t="s">
        <v>13</v>
      </c>
      <c r="G21483" t="s">
        <v>62815</v>
      </c>
      <c r="H21483" s="3" t="s">
        <v>62816</v>
      </c>
      <c r="I21483" t="s">
        <v>106</v>
      </c>
      <c r="J21483" t="s">
        <v>61645</v>
      </c>
    </row>
    <row r="21484" spans="1:10" ht="16" x14ac:dyDescent="0.2">
      <c r="A21484" t="s">
        <v>6246</v>
      </c>
      <c r="B21484" t="s">
        <v>62819</v>
      </c>
      <c r="C21484" t="s">
        <v>62820</v>
      </c>
      <c r="D21484">
        <v>6</v>
      </c>
      <c r="E21484" t="s">
        <v>13</v>
      </c>
      <c r="F21484" t="s">
        <v>13</v>
      </c>
      <c r="G21484" t="s">
        <v>62815</v>
      </c>
      <c r="H21484" s="3" t="s">
        <v>62816</v>
      </c>
      <c r="I21484" t="s">
        <v>106</v>
      </c>
      <c r="J21484" t="s">
        <v>6249</v>
      </c>
    </row>
    <row r="21485" spans="1:10" ht="16" x14ac:dyDescent="0.2">
      <c r="A21485" t="s">
        <v>60539</v>
      </c>
      <c r="B21485" t="s">
        <v>62821</v>
      </c>
      <c r="C21485" t="s">
        <v>62822</v>
      </c>
      <c r="D21485">
        <v>1</v>
      </c>
      <c r="E21485" t="s">
        <v>13</v>
      </c>
      <c r="F21485" t="s">
        <v>13</v>
      </c>
      <c r="G21485" t="s">
        <v>62815</v>
      </c>
      <c r="H21485" s="3" t="s">
        <v>62816</v>
      </c>
      <c r="I21485" t="s">
        <v>106</v>
      </c>
      <c r="J21485" t="s">
        <v>60542</v>
      </c>
    </row>
    <row r="21486" spans="1:10" ht="16" x14ac:dyDescent="0.2">
      <c r="A21486" t="s">
        <v>60539</v>
      </c>
      <c r="B21486" t="s">
        <v>62823</v>
      </c>
      <c r="C21486" t="s">
        <v>62824</v>
      </c>
      <c r="D21486">
        <v>3</v>
      </c>
      <c r="E21486" t="s">
        <v>13</v>
      </c>
      <c r="F21486" t="s">
        <v>13</v>
      </c>
      <c r="G21486" t="s">
        <v>62815</v>
      </c>
      <c r="H21486" s="3" t="s">
        <v>62816</v>
      </c>
      <c r="I21486" t="s">
        <v>106</v>
      </c>
      <c r="J21486" t="s">
        <v>60542</v>
      </c>
    </row>
    <row r="21487" spans="1:10" ht="16" x14ac:dyDescent="0.2">
      <c r="A21487" t="s">
        <v>62825</v>
      </c>
      <c r="B21487" t="s">
        <v>62280</v>
      </c>
      <c r="C21487" t="s">
        <v>62281</v>
      </c>
      <c r="D21487">
        <v>1</v>
      </c>
      <c r="E21487" t="s">
        <v>13</v>
      </c>
      <c r="F21487" t="s">
        <v>13</v>
      </c>
      <c r="G21487" t="s">
        <v>62815</v>
      </c>
      <c r="H21487" s="3" t="s">
        <v>62816</v>
      </c>
      <c r="I21487" t="s">
        <v>106</v>
      </c>
      <c r="J21487" t="s">
        <v>62826</v>
      </c>
    </row>
    <row r="21488" spans="1:10" ht="32" x14ac:dyDescent="0.2">
      <c r="A21488" t="s">
        <v>62827</v>
      </c>
      <c r="B21488" t="s">
        <v>62280</v>
      </c>
      <c r="C21488" t="s">
        <v>62281</v>
      </c>
      <c r="D21488">
        <v>1</v>
      </c>
      <c r="E21488" t="s">
        <v>13</v>
      </c>
      <c r="F21488" t="s">
        <v>13</v>
      </c>
      <c r="G21488" t="s">
        <v>62828</v>
      </c>
      <c r="H21488" s="3" t="s">
        <v>62829</v>
      </c>
      <c r="I21488" t="s">
        <v>106</v>
      </c>
      <c r="J21488" t="s">
        <v>62830</v>
      </c>
    </row>
    <row r="21489" spans="1:10" ht="16" x14ac:dyDescent="0.2">
      <c r="A21489" t="s">
        <v>62831</v>
      </c>
      <c r="B21489" t="s">
        <v>62832</v>
      </c>
      <c r="C21489" t="s">
        <v>62833</v>
      </c>
      <c r="D21489">
        <v>1</v>
      </c>
      <c r="E21489" t="s">
        <v>13</v>
      </c>
      <c r="F21489" t="s">
        <v>13</v>
      </c>
      <c r="G21489" t="s">
        <v>62834</v>
      </c>
      <c r="H21489" s="3" t="s">
        <v>62835</v>
      </c>
      <c r="I21489" t="s">
        <v>106</v>
      </c>
      <c r="J21489" t="s">
        <v>62836</v>
      </c>
    </row>
    <row r="21490" spans="1:10" ht="16" x14ac:dyDescent="0.2">
      <c r="A21490" t="s">
        <v>62837</v>
      </c>
      <c r="B21490" t="s">
        <v>62838</v>
      </c>
      <c r="C21490" t="s">
        <v>62839</v>
      </c>
      <c r="D21490">
        <v>2</v>
      </c>
      <c r="E21490" t="s">
        <v>730</v>
      </c>
      <c r="F21490" t="s">
        <v>13</v>
      </c>
      <c r="G21490" t="s">
        <v>62840</v>
      </c>
      <c r="H21490" s="3" t="s">
        <v>62841</v>
      </c>
      <c r="I21490" t="s">
        <v>106</v>
      </c>
      <c r="J21490" t="s">
        <v>62842</v>
      </c>
    </row>
    <row r="21491" spans="1:10" ht="16" x14ac:dyDescent="0.2">
      <c r="A21491" t="s">
        <v>62843</v>
      </c>
      <c r="B21491" t="s">
        <v>62844</v>
      </c>
      <c r="C21491" t="s">
        <v>62845</v>
      </c>
      <c r="D21491">
        <v>1</v>
      </c>
      <c r="E21491" t="s">
        <v>730</v>
      </c>
      <c r="F21491" t="s">
        <v>13</v>
      </c>
      <c r="G21491" t="s">
        <v>62840</v>
      </c>
      <c r="H21491" s="3" t="s">
        <v>62846</v>
      </c>
      <c r="I21491" t="s">
        <v>106</v>
      </c>
      <c r="J21491" t="s">
        <v>62847</v>
      </c>
    </row>
    <row r="21492" spans="1:10" ht="16" x14ac:dyDescent="0.2">
      <c r="A21492" t="s">
        <v>37832</v>
      </c>
      <c r="B21492" t="s">
        <v>62848</v>
      </c>
      <c r="C21492" t="s">
        <v>62849</v>
      </c>
      <c r="D21492">
        <v>5</v>
      </c>
      <c r="E21492" t="s">
        <v>730</v>
      </c>
      <c r="F21492" t="s">
        <v>13</v>
      </c>
      <c r="G21492" t="s">
        <v>62840</v>
      </c>
      <c r="H21492" s="3" t="s">
        <v>62841</v>
      </c>
      <c r="I21492" t="s">
        <v>106</v>
      </c>
      <c r="J21492" t="s">
        <v>37836</v>
      </c>
    </row>
    <row r="21493" spans="1:10" ht="16" x14ac:dyDescent="0.2">
      <c r="A21493" t="s">
        <v>62837</v>
      </c>
      <c r="B21493" t="s">
        <v>62850</v>
      </c>
      <c r="C21493" t="s">
        <v>62851</v>
      </c>
      <c r="D21493">
        <v>1</v>
      </c>
      <c r="E21493" t="s">
        <v>730</v>
      </c>
      <c r="F21493" t="s">
        <v>13</v>
      </c>
      <c r="G21493" t="s">
        <v>62840</v>
      </c>
      <c r="H21493" s="3" t="s">
        <v>62841</v>
      </c>
      <c r="I21493" t="s">
        <v>106</v>
      </c>
      <c r="J21493" t="s">
        <v>62842</v>
      </c>
    </row>
    <row r="21494" spans="1:10" ht="16" x14ac:dyDescent="0.2">
      <c r="A21494" t="s">
        <v>5286</v>
      </c>
      <c r="B21494" t="s">
        <v>62852</v>
      </c>
      <c r="C21494" t="s">
        <v>62853</v>
      </c>
      <c r="D21494">
        <v>5</v>
      </c>
      <c r="E21494" t="s">
        <v>730</v>
      </c>
      <c r="F21494" t="s">
        <v>13</v>
      </c>
      <c r="G21494" t="s">
        <v>62840</v>
      </c>
      <c r="H21494" s="3" t="s">
        <v>62841</v>
      </c>
      <c r="I21494" t="s">
        <v>106</v>
      </c>
      <c r="J21494" t="s">
        <v>5290</v>
      </c>
    </row>
    <row r="21495" spans="1:10" ht="16" x14ac:dyDescent="0.2">
      <c r="A21495" t="s">
        <v>37832</v>
      </c>
      <c r="B21495" t="s">
        <v>62854</v>
      </c>
      <c r="C21495" t="s">
        <v>62855</v>
      </c>
      <c r="D21495">
        <v>3</v>
      </c>
      <c r="E21495" t="s">
        <v>730</v>
      </c>
      <c r="F21495" t="s">
        <v>13</v>
      </c>
      <c r="G21495" t="s">
        <v>62840</v>
      </c>
      <c r="H21495" s="3" t="s">
        <v>62841</v>
      </c>
      <c r="I21495" t="s">
        <v>106</v>
      </c>
      <c r="J21495" t="s">
        <v>37836</v>
      </c>
    </row>
    <row r="21496" spans="1:10" ht="16" x14ac:dyDescent="0.2">
      <c r="A21496" t="s">
        <v>13063</v>
      </c>
      <c r="B21496" t="s">
        <v>62856</v>
      </c>
      <c r="C21496" t="s">
        <v>62857</v>
      </c>
      <c r="D21496">
        <v>3</v>
      </c>
      <c r="E21496" t="s">
        <v>730</v>
      </c>
      <c r="F21496" t="s">
        <v>13</v>
      </c>
      <c r="G21496" t="s">
        <v>62840</v>
      </c>
      <c r="H21496" s="3" t="s">
        <v>62858</v>
      </c>
      <c r="I21496" t="s">
        <v>106</v>
      </c>
      <c r="J21496" t="s">
        <v>13069</v>
      </c>
    </row>
    <row r="21497" spans="1:10" ht="16" x14ac:dyDescent="0.2">
      <c r="A21497" t="s">
        <v>62859</v>
      </c>
      <c r="B21497" t="s">
        <v>62860</v>
      </c>
      <c r="C21497" t="s">
        <v>62861</v>
      </c>
      <c r="D21497">
        <v>2</v>
      </c>
      <c r="E21497" t="s">
        <v>730</v>
      </c>
      <c r="F21497" t="s">
        <v>13</v>
      </c>
      <c r="G21497" t="s">
        <v>62840</v>
      </c>
      <c r="H21497" s="3" t="s">
        <v>62858</v>
      </c>
      <c r="I21497" t="s">
        <v>106</v>
      </c>
      <c r="J21497" t="s">
        <v>62862</v>
      </c>
    </row>
    <row r="21498" spans="1:10" ht="16" x14ac:dyDescent="0.2">
      <c r="A21498" t="s">
        <v>62859</v>
      </c>
      <c r="B21498" t="s">
        <v>62863</v>
      </c>
      <c r="C21498" t="s">
        <v>62864</v>
      </c>
      <c r="D21498">
        <v>3</v>
      </c>
      <c r="E21498" t="s">
        <v>730</v>
      </c>
      <c r="F21498" t="s">
        <v>13</v>
      </c>
      <c r="G21498" t="s">
        <v>62840</v>
      </c>
      <c r="H21498" s="3" t="s">
        <v>62858</v>
      </c>
      <c r="I21498" t="s">
        <v>106</v>
      </c>
      <c r="J21498" t="s">
        <v>62862</v>
      </c>
    </row>
    <row r="21499" spans="1:10" ht="16" x14ac:dyDescent="0.2">
      <c r="A21499" t="s">
        <v>62865</v>
      </c>
      <c r="B21499" t="s">
        <v>62866</v>
      </c>
      <c r="C21499" t="s">
        <v>62867</v>
      </c>
      <c r="D21499">
        <v>2</v>
      </c>
      <c r="E21499" t="s">
        <v>730</v>
      </c>
      <c r="F21499" t="s">
        <v>13</v>
      </c>
      <c r="G21499" t="s">
        <v>62840</v>
      </c>
      <c r="H21499" s="3" t="s">
        <v>62841</v>
      </c>
      <c r="I21499" t="s">
        <v>106</v>
      </c>
      <c r="J21499" t="s">
        <v>62868</v>
      </c>
    </row>
    <row r="21500" spans="1:10" ht="16" x14ac:dyDescent="0.2">
      <c r="A21500" t="s">
        <v>33476</v>
      </c>
      <c r="B21500" t="s">
        <v>62852</v>
      </c>
      <c r="C21500" t="s">
        <v>62853</v>
      </c>
      <c r="D21500">
        <v>3</v>
      </c>
      <c r="E21500" t="s">
        <v>730</v>
      </c>
      <c r="F21500" t="s">
        <v>13</v>
      </c>
      <c r="G21500" t="s">
        <v>62840</v>
      </c>
      <c r="H21500" s="3" t="s">
        <v>62841</v>
      </c>
      <c r="I21500" t="s">
        <v>106</v>
      </c>
      <c r="J21500" t="s">
        <v>33480</v>
      </c>
    </row>
    <row r="21501" spans="1:10" ht="16" x14ac:dyDescent="0.2">
      <c r="A21501" t="s">
        <v>62859</v>
      </c>
      <c r="B21501" t="s">
        <v>62869</v>
      </c>
      <c r="C21501" t="s">
        <v>62870</v>
      </c>
      <c r="D21501">
        <v>1</v>
      </c>
      <c r="E21501" t="s">
        <v>730</v>
      </c>
      <c r="F21501" t="s">
        <v>13</v>
      </c>
      <c r="G21501" t="s">
        <v>62840</v>
      </c>
      <c r="H21501" s="3" t="s">
        <v>62858</v>
      </c>
      <c r="I21501" t="s">
        <v>106</v>
      </c>
      <c r="J21501" t="s">
        <v>62862</v>
      </c>
    </row>
    <row r="21502" spans="1:10" ht="16" x14ac:dyDescent="0.2">
      <c r="A21502" t="s">
        <v>37832</v>
      </c>
      <c r="B21502" t="s">
        <v>62852</v>
      </c>
      <c r="C21502" t="s">
        <v>62853</v>
      </c>
      <c r="D21502">
        <v>2</v>
      </c>
      <c r="E21502" t="s">
        <v>730</v>
      </c>
      <c r="F21502" t="s">
        <v>13</v>
      </c>
      <c r="G21502" t="s">
        <v>62840</v>
      </c>
      <c r="H21502" s="3" t="s">
        <v>62841</v>
      </c>
      <c r="I21502" t="s">
        <v>106</v>
      </c>
      <c r="J21502" t="s">
        <v>37836</v>
      </c>
    </row>
    <row r="21503" spans="1:10" ht="16" x14ac:dyDescent="0.2">
      <c r="A21503" t="s">
        <v>59650</v>
      </c>
      <c r="B21503" t="s">
        <v>62838</v>
      </c>
      <c r="C21503" t="s">
        <v>62839</v>
      </c>
      <c r="D21503">
        <v>2</v>
      </c>
      <c r="E21503" t="s">
        <v>730</v>
      </c>
      <c r="F21503" t="s">
        <v>13</v>
      </c>
      <c r="G21503" t="s">
        <v>62840</v>
      </c>
      <c r="H21503" s="3" t="s">
        <v>62841</v>
      </c>
      <c r="I21503" t="s">
        <v>106</v>
      </c>
      <c r="J21503" t="s">
        <v>59655</v>
      </c>
    </row>
    <row r="21504" spans="1:10" ht="16" x14ac:dyDescent="0.2">
      <c r="A21504" t="s">
        <v>20965</v>
      </c>
      <c r="B21504" t="s">
        <v>62871</v>
      </c>
      <c r="C21504" t="s">
        <v>62872</v>
      </c>
      <c r="D21504">
        <v>4</v>
      </c>
      <c r="E21504" t="s">
        <v>730</v>
      </c>
      <c r="F21504" t="s">
        <v>13</v>
      </c>
      <c r="G21504" t="s">
        <v>62840</v>
      </c>
      <c r="H21504" s="3" t="s">
        <v>62841</v>
      </c>
      <c r="I21504" t="s">
        <v>106</v>
      </c>
      <c r="J21504" t="s">
        <v>20970</v>
      </c>
    </row>
    <row r="21505" spans="1:10" ht="16" x14ac:dyDescent="0.2">
      <c r="A21505" t="s">
        <v>37832</v>
      </c>
      <c r="B21505" t="s">
        <v>62873</v>
      </c>
      <c r="C21505" t="s">
        <v>62874</v>
      </c>
      <c r="D21505">
        <v>4</v>
      </c>
      <c r="E21505" t="s">
        <v>730</v>
      </c>
      <c r="F21505" t="s">
        <v>13</v>
      </c>
      <c r="G21505" t="s">
        <v>62840</v>
      </c>
      <c r="H21505" s="3" t="s">
        <v>62841</v>
      </c>
      <c r="I21505" t="s">
        <v>106</v>
      </c>
      <c r="J21505" t="s">
        <v>37836</v>
      </c>
    </row>
    <row r="21506" spans="1:10" ht="16" x14ac:dyDescent="0.2">
      <c r="A21506" t="s">
        <v>62831</v>
      </c>
      <c r="B21506" t="s">
        <v>62875</v>
      </c>
      <c r="C21506" t="s">
        <v>62876</v>
      </c>
      <c r="D21506">
        <v>2</v>
      </c>
      <c r="E21506" t="s">
        <v>730</v>
      </c>
      <c r="F21506" t="s">
        <v>13</v>
      </c>
      <c r="G21506" t="s">
        <v>62840</v>
      </c>
      <c r="H21506" s="3" t="s">
        <v>62841</v>
      </c>
      <c r="I21506" t="s">
        <v>106</v>
      </c>
      <c r="J21506" t="s">
        <v>62836</v>
      </c>
    </row>
    <row r="21507" spans="1:10" ht="16" x14ac:dyDescent="0.2">
      <c r="A21507" t="s">
        <v>62865</v>
      </c>
      <c r="B21507" t="s">
        <v>62877</v>
      </c>
      <c r="C21507" t="s">
        <v>62878</v>
      </c>
      <c r="D21507">
        <v>1</v>
      </c>
      <c r="E21507" t="s">
        <v>730</v>
      </c>
      <c r="F21507" t="s">
        <v>13</v>
      </c>
      <c r="G21507" t="s">
        <v>62840</v>
      </c>
      <c r="H21507" s="3" t="s">
        <v>62841</v>
      </c>
      <c r="I21507" t="s">
        <v>106</v>
      </c>
      <c r="J21507" t="s">
        <v>62868</v>
      </c>
    </row>
    <row r="21508" spans="1:10" ht="16" x14ac:dyDescent="0.2">
      <c r="A21508" t="s">
        <v>62879</v>
      </c>
      <c r="B21508" t="s">
        <v>62880</v>
      </c>
      <c r="C21508" t="s">
        <v>62881</v>
      </c>
      <c r="D21508">
        <v>3</v>
      </c>
      <c r="E21508" t="s">
        <v>730</v>
      </c>
      <c r="F21508" t="s">
        <v>13</v>
      </c>
      <c r="G21508" t="s">
        <v>62840</v>
      </c>
      <c r="H21508" s="3" t="s">
        <v>62841</v>
      </c>
      <c r="I21508" t="s">
        <v>106</v>
      </c>
      <c r="J21508" t="s">
        <v>62882</v>
      </c>
    </row>
    <row r="21509" spans="1:10" ht="16" x14ac:dyDescent="0.2">
      <c r="A21509" t="s">
        <v>62843</v>
      </c>
      <c r="B21509" t="s">
        <v>62883</v>
      </c>
      <c r="C21509" t="s">
        <v>62884</v>
      </c>
      <c r="D21509">
        <v>2</v>
      </c>
      <c r="E21509" t="s">
        <v>730</v>
      </c>
      <c r="F21509" t="s">
        <v>13</v>
      </c>
      <c r="G21509" t="s">
        <v>62840</v>
      </c>
      <c r="H21509" s="3" t="s">
        <v>62846</v>
      </c>
      <c r="I21509" t="s">
        <v>106</v>
      </c>
      <c r="J21509" t="s">
        <v>62847</v>
      </c>
    </row>
    <row r="21510" spans="1:10" ht="16" x14ac:dyDescent="0.2">
      <c r="A21510" t="s">
        <v>13063</v>
      </c>
      <c r="B21510" t="s">
        <v>62885</v>
      </c>
      <c r="C21510" t="s">
        <v>62886</v>
      </c>
      <c r="D21510">
        <v>4</v>
      </c>
      <c r="E21510" t="s">
        <v>730</v>
      </c>
      <c r="F21510" t="s">
        <v>13</v>
      </c>
      <c r="G21510" t="s">
        <v>62840</v>
      </c>
      <c r="H21510" s="3" t="s">
        <v>62858</v>
      </c>
      <c r="I21510" t="s">
        <v>106</v>
      </c>
      <c r="J21510" t="s">
        <v>13069</v>
      </c>
    </row>
    <row r="21511" spans="1:10" ht="16" x14ac:dyDescent="0.2">
      <c r="A21511" t="s">
        <v>62865</v>
      </c>
      <c r="B21511" t="s">
        <v>62887</v>
      </c>
      <c r="C21511" t="s">
        <v>62888</v>
      </c>
      <c r="D21511">
        <v>3</v>
      </c>
      <c r="E21511" t="s">
        <v>730</v>
      </c>
      <c r="F21511" t="s">
        <v>13</v>
      </c>
      <c r="G21511" t="s">
        <v>62840</v>
      </c>
      <c r="H21511" s="3" t="s">
        <v>62841</v>
      </c>
      <c r="I21511" t="s">
        <v>106</v>
      </c>
      <c r="J21511" t="s">
        <v>62868</v>
      </c>
    </row>
    <row r="21512" spans="1:10" ht="16" x14ac:dyDescent="0.2">
      <c r="A21512" t="s">
        <v>62843</v>
      </c>
      <c r="B21512" t="s">
        <v>62889</v>
      </c>
      <c r="C21512" t="s">
        <v>62890</v>
      </c>
      <c r="D21512">
        <v>3</v>
      </c>
      <c r="E21512" t="s">
        <v>730</v>
      </c>
      <c r="F21512" t="s">
        <v>13</v>
      </c>
      <c r="G21512" t="s">
        <v>62840</v>
      </c>
      <c r="H21512" s="3" t="s">
        <v>62846</v>
      </c>
      <c r="I21512" t="s">
        <v>106</v>
      </c>
      <c r="J21512" t="s">
        <v>62847</v>
      </c>
    </row>
    <row r="21513" spans="1:10" ht="16" x14ac:dyDescent="0.2">
      <c r="A21513" t="s">
        <v>62346</v>
      </c>
      <c r="B21513" t="s">
        <v>62891</v>
      </c>
      <c r="C21513" t="s">
        <v>62892</v>
      </c>
      <c r="D21513">
        <v>2</v>
      </c>
      <c r="E21513" t="s">
        <v>730</v>
      </c>
      <c r="F21513" t="s">
        <v>13</v>
      </c>
      <c r="G21513" t="s">
        <v>62840</v>
      </c>
      <c r="H21513" s="3" t="s">
        <v>62841</v>
      </c>
      <c r="I21513" t="s">
        <v>106</v>
      </c>
      <c r="J21513" t="s">
        <v>62350</v>
      </c>
    </row>
    <row r="21514" spans="1:10" ht="16" x14ac:dyDescent="0.2">
      <c r="A21514" t="s">
        <v>62879</v>
      </c>
      <c r="B21514" t="s">
        <v>62893</v>
      </c>
      <c r="C21514" t="s">
        <v>62894</v>
      </c>
      <c r="D21514">
        <v>4</v>
      </c>
      <c r="E21514" t="s">
        <v>730</v>
      </c>
      <c r="F21514" t="s">
        <v>13</v>
      </c>
      <c r="G21514" t="s">
        <v>62840</v>
      </c>
      <c r="H21514" s="3" t="s">
        <v>62841</v>
      </c>
      <c r="I21514" t="s">
        <v>106</v>
      </c>
      <c r="J21514" t="s">
        <v>62882</v>
      </c>
    </row>
    <row r="21515" spans="1:10" ht="16" x14ac:dyDescent="0.2">
      <c r="A21515" t="s">
        <v>60169</v>
      </c>
      <c r="B21515" t="s">
        <v>62852</v>
      </c>
      <c r="C21515" t="s">
        <v>62853</v>
      </c>
      <c r="D21515">
        <v>2</v>
      </c>
      <c r="E21515" t="s">
        <v>730</v>
      </c>
      <c r="F21515" t="s">
        <v>13</v>
      </c>
      <c r="G21515" t="s">
        <v>62840</v>
      </c>
      <c r="H21515" s="3" t="s">
        <v>62841</v>
      </c>
      <c r="I21515" t="s">
        <v>106</v>
      </c>
      <c r="J21515" t="s">
        <v>60172</v>
      </c>
    </row>
    <row r="21516" spans="1:10" ht="16" x14ac:dyDescent="0.2">
      <c r="A21516" t="s">
        <v>62879</v>
      </c>
      <c r="B21516" t="s">
        <v>62895</v>
      </c>
      <c r="C21516" t="s">
        <v>62896</v>
      </c>
      <c r="D21516">
        <v>2</v>
      </c>
      <c r="E21516" t="s">
        <v>730</v>
      </c>
      <c r="F21516" t="s">
        <v>13</v>
      </c>
      <c r="G21516" t="s">
        <v>62840</v>
      </c>
      <c r="H21516" s="3" t="s">
        <v>62841</v>
      </c>
      <c r="I21516" t="s">
        <v>106</v>
      </c>
      <c r="J21516" t="s">
        <v>62882</v>
      </c>
    </row>
    <row r="21517" spans="1:10" ht="16" x14ac:dyDescent="0.2">
      <c r="A21517" t="s">
        <v>62897</v>
      </c>
      <c r="B21517" t="s">
        <v>37322</v>
      </c>
      <c r="C21517" t="s">
        <v>62898</v>
      </c>
      <c r="D21517">
        <v>3</v>
      </c>
      <c r="E21517" t="s">
        <v>730</v>
      </c>
      <c r="F21517" t="s">
        <v>13</v>
      </c>
      <c r="G21517" t="s">
        <v>62840</v>
      </c>
      <c r="H21517" s="3" t="s">
        <v>62841</v>
      </c>
      <c r="I21517" t="s">
        <v>106</v>
      </c>
      <c r="J21517" t="s">
        <v>62899</v>
      </c>
    </row>
    <row r="21518" spans="1:10" ht="32" x14ac:dyDescent="0.2">
      <c r="A21518" t="s">
        <v>62879</v>
      </c>
      <c r="B21518" t="s">
        <v>62900</v>
      </c>
      <c r="C21518" t="s">
        <v>62901</v>
      </c>
      <c r="D21518">
        <v>1</v>
      </c>
      <c r="E21518" t="s">
        <v>13</v>
      </c>
      <c r="F21518" t="s">
        <v>13</v>
      </c>
      <c r="G21518" t="s">
        <v>62902</v>
      </c>
      <c r="H21518" s="3" t="s">
        <v>62903</v>
      </c>
      <c r="I21518" t="s">
        <v>106</v>
      </c>
      <c r="J21518" t="s">
        <v>62882</v>
      </c>
    </row>
    <row r="21519" spans="1:10" ht="16" x14ac:dyDescent="0.2">
      <c r="A21519" t="s">
        <v>46968</v>
      </c>
      <c r="B21519" t="s">
        <v>62904</v>
      </c>
      <c r="C21519" t="s">
        <v>62905</v>
      </c>
      <c r="D21519">
        <v>2</v>
      </c>
      <c r="E21519" t="s">
        <v>13</v>
      </c>
      <c r="F21519" t="s">
        <v>13</v>
      </c>
      <c r="G21519" t="s">
        <v>62906</v>
      </c>
      <c r="H21519" s="3" t="s">
        <v>62907</v>
      </c>
      <c r="I21519" t="s">
        <v>106</v>
      </c>
      <c r="J21519" t="s">
        <v>46973</v>
      </c>
    </row>
    <row r="21520" spans="1:10" ht="16" x14ac:dyDescent="0.2">
      <c r="A21520" t="s">
        <v>59671</v>
      </c>
      <c r="B21520" t="s">
        <v>62908</v>
      </c>
      <c r="C21520" t="s">
        <v>62909</v>
      </c>
      <c r="D21520">
        <v>2</v>
      </c>
      <c r="E21520" t="s">
        <v>13</v>
      </c>
      <c r="F21520" t="s">
        <v>13</v>
      </c>
      <c r="G21520" t="s">
        <v>62910</v>
      </c>
      <c r="H21520" s="3" t="s">
        <v>62911</v>
      </c>
      <c r="I21520" t="s">
        <v>106</v>
      </c>
      <c r="J21520" t="s">
        <v>59672</v>
      </c>
    </row>
    <row r="21521" spans="1:10" ht="16" x14ac:dyDescent="0.2">
      <c r="A21521" t="s">
        <v>45621</v>
      </c>
      <c r="B21521" t="s">
        <v>62908</v>
      </c>
      <c r="C21521" t="s">
        <v>62909</v>
      </c>
      <c r="D21521">
        <v>3</v>
      </c>
      <c r="E21521" t="s">
        <v>13</v>
      </c>
      <c r="F21521" t="s">
        <v>13</v>
      </c>
      <c r="G21521" t="s">
        <v>62910</v>
      </c>
      <c r="H21521" s="3" t="s">
        <v>62911</v>
      </c>
      <c r="I21521" t="s">
        <v>106</v>
      </c>
      <c r="J21521" t="s">
        <v>45626</v>
      </c>
    </row>
    <row r="21522" spans="1:10" ht="16" x14ac:dyDescent="0.2">
      <c r="A21522" t="s">
        <v>59671</v>
      </c>
      <c r="B21522" t="s">
        <v>62912</v>
      </c>
      <c r="C21522" t="s">
        <v>62913</v>
      </c>
      <c r="D21522">
        <v>3</v>
      </c>
      <c r="E21522" t="s">
        <v>13</v>
      </c>
      <c r="F21522" t="s">
        <v>13</v>
      </c>
      <c r="G21522" t="s">
        <v>62910</v>
      </c>
      <c r="H21522" s="3" t="s">
        <v>62911</v>
      </c>
      <c r="I21522" t="s">
        <v>106</v>
      </c>
      <c r="J21522" t="s">
        <v>59672</v>
      </c>
    </row>
    <row r="21523" spans="1:10" ht="16" x14ac:dyDescent="0.2">
      <c r="A21523" t="s">
        <v>62914</v>
      </c>
      <c r="B21523" t="s">
        <v>62915</v>
      </c>
      <c r="C21523" t="s">
        <v>62916</v>
      </c>
      <c r="D21523">
        <v>1</v>
      </c>
      <c r="E21523" t="s">
        <v>13</v>
      </c>
      <c r="F21523" t="s">
        <v>13</v>
      </c>
      <c r="G21523" t="s">
        <v>62910</v>
      </c>
      <c r="H21523" s="3" t="s">
        <v>62917</v>
      </c>
      <c r="I21523" t="s">
        <v>106</v>
      </c>
      <c r="J21523" t="s">
        <v>62918</v>
      </c>
    </row>
    <row r="21524" spans="1:10" ht="16" x14ac:dyDescent="0.2">
      <c r="A21524" t="s">
        <v>19177</v>
      </c>
      <c r="B21524" t="s">
        <v>62919</v>
      </c>
      <c r="C21524" t="s">
        <v>62920</v>
      </c>
      <c r="D21524">
        <v>3</v>
      </c>
      <c r="E21524" t="s">
        <v>13</v>
      </c>
      <c r="F21524" t="s">
        <v>13</v>
      </c>
      <c r="G21524" t="s">
        <v>62910</v>
      </c>
      <c r="H21524" s="3" t="s">
        <v>62917</v>
      </c>
      <c r="I21524" t="s">
        <v>106</v>
      </c>
      <c r="J21524" t="s">
        <v>19180</v>
      </c>
    </row>
    <row r="21525" spans="1:10" ht="16" x14ac:dyDescent="0.2">
      <c r="A21525" t="s">
        <v>45621</v>
      </c>
      <c r="B21525" t="s">
        <v>62912</v>
      </c>
      <c r="C21525" t="s">
        <v>62913</v>
      </c>
      <c r="D21525">
        <v>4</v>
      </c>
      <c r="E21525" t="s">
        <v>13</v>
      </c>
      <c r="F21525" t="s">
        <v>13</v>
      </c>
      <c r="G21525" t="s">
        <v>62910</v>
      </c>
      <c r="H21525" s="3" t="s">
        <v>62911</v>
      </c>
      <c r="I21525" t="s">
        <v>106</v>
      </c>
      <c r="J21525" t="s">
        <v>45626</v>
      </c>
    </row>
    <row r="21526" spans="1:10" ht="16" x14ac:dyDescent="0.2">
      <c r="A21526" t="s">
        <v>62914</v>
      </c>
      <c r="B21526" t="s">
        <v>62921</v>
      </c>
      <c r="C21526" t="s">
        <v>62922</v>
      </c>
      <c r="D21526">
        <v>2</v>
      </c>
      <c r="E21526" t="s">
        <v>13</v>
      </c>
      <c r="F21526" t="s">
        <v>13</v>
      </c>
      <c r="G21526" t="s">
        <v>62910</v>
      </c>
      <c r="H21526" s="3" t="s">
        <v>62917</v>
      </c>
      <c r="I21526" t="s">
        <v>106</v>
      </c>
      <c r="J21526" t="s">
        <v>62918</v>
      </c>
    </row>
    <row r="21527" spans="1:10" ht="16" x14ac:dyDescent="0.2">
      <c r="A21527" t="s">
        <v>6294</v>
      </c>
      <c r="B21527" t="s">
        <v>62923</v>
      </c>
      <c r="C21527" t="s">
        <v>62924</v>
      </c>
      <c r="D21527">
        <v>2</v>
      </c>
      <c r="E21527" t="s">
        <v>13</v>
      </c>
      <c r="F21527" t="s">
        <v>13</v>
      </c>
      <c r="G21527" t="s">
        <v>62910</v>
      </c>
      <c r="H21527" s="3" t="s">
        <v>62917</v>
      </c>
      <c r="I21527" t="s">
        <v>106</v>
      </c>
      <c r="J21527" t="s">
        <v>6297</v>
      </c>
    </row>
    <row r="21528" spans="1:10" ht="16" x14ac:dyDescent="0.2">
      <c r="A21528" t="s">
        <v>59669</v>
      </c>
      <c r="B21528" t="s">
        <v>62908</v>
      </c>
      <c r="C21528" t="s">
        <v>62909</v>
      </c>
      <c r="D21528">
        <v>2</v>
      </c>
      <c r="E21528" t="s">
        <v>13</v>
      </c>
      <c r="F21528" t="s">
        <v>13</v>
      </c>
      <c r="G21528" t="s">
        <v>62910</v>
      </c>
      <c r="H21528" s="3" t="s">
        <v>62917</v>
      </c>
      <c r="I21528" t="s">
        <v>106</v>
      </c>
      <c r="J21528" t="s">
        <v>59670</v>
      </c>
    </row>
    <row r="21529" spans="1:10" ht="16" x14ac:dyDescent="0.2">
      <c r="A21529" t="s">
        <v>62925</v>
      </c>
      <c r="B21529" t="s">
        <v>62926</v>
      </c>
      <c r="C21529" t="s">
        <v>62927</v>
      </c>
      <c r="D21529">
        <v>3</v>
      </c>
      <c r="E21529" t="s">
        <v>13</v>
      </c>
      <c r="F21529" t="s">
        <v>13</v>
      </c>
      <c r="G21529" t="s">
        <v>62910</v>
      </c>
      <c r="H21529" s="3" t="s">
        <v>62928</v>
      </c>
      <c r="I21529" t="s">
        <v>106</v>
      </c>
      <c r="J21529" t="s">
        <v>62929</v>
      </c>
    </row>
    <row r="21530" spans="1:10" ht="16" x14ac:dyDescent="0.2">
      <c r="A21530" t="s">
        <v>45958</v>
      </c>
      <c r="B21530" t="s">
        <v>62930</v>
      </c>
      <c r="C21530" t="s">
        <v>62909</v>
      </c>
      <c r="D21530">
        <v>3</v>
      </c>
      <c r="E21530" t="s">
        <v>13</v>
      </c>
      <c r="F21530" t="s">
        <v>13</v>
      </c>
      <c r="G21530" t="s">
        <v>62910</v>
      </c>
      <c r="H21530" s="3" t="s">
        <v>62911</v>
      </c>
      <c r="I21530" t="s">
        <v>106</v>
      </c>
      <c r="J21530" t="s">
        <v>45961</v>
      </c>
    </row>
    <row r="21531" spans="1:10" ht="16" x14ac:dyDescent="0.2">
      <c r="A21531" t="s">
        <v>59664</v>
      </c>
      <c r="B21531" t="s">
        <v>62351</v>
      </c>
      <c r="C21531" t="s">
        <v>62352</v>
      </c>
      <c r="D21531">
        <v>1</v>
      </c>
      <c r="E21531" t="s">
        <v>13</v>
      </c>
      <c r="F21531" t="s">
        <v>13</v>
      </c>
      <c r="G21531" t="s">
        <v>62910</v>
      </c>
      <c r="H21531" s="3" t="s">
        <v>62931</v>
      </c>
      <c r="I21531" t="s">
        <v>106</v>
      </c>
      <c r="J21531" t="s">
        <v>59668</v>
      </c>
    </row>
    <row r="21532" spans="1:10" ht="16" x14ac:dyDescent="0.2">
      <c r="A21532" t="s">
        <v>62470</v>
      </c>
      <c r="B21532" t="s">
        <v>4795</v>
      </c>
      <c r="C21532" t="s">
        <v>62363</v>
      </c>
      <c r="D21532">
        <v>4</v>
      </c>
      <c r="E21532" t="s">
        <v>13</v>
      </c>
      <c r="F21532" t="s">
        <v>13</v>
      </c>
      <c r="G21532" t="s">
        <v>62910</v>
      </c>
      <c r="H21532" s="3" t="s">
        <v>62932</v>
      </c>
      <c r="I21532" t="s">
        <v>106</v>
      </c>
      <c r="J21532" t="s">
        <v>62473</v>
      </c>
    </row>
    <row r="21533" spans="1:10" ht="16" x14ac:dyDescent="0.2">
      <c r="A21533" t="s">
        <v>59664</v>
      </c>
      <c r="B21533" t="s">
        <v>62912</v>
      </c>
      <c r="C21533" t="s">
        <v>62913</v>
      </c>
      <c r="D21533">
        <v>3</v>
      </c>
      <c r="E21533" t="s">
        <v>13</v>
      </c>
      <c r="F21533" t="s">
        <v>13</v>
      </c>
      <c r="G21533" t="s">
        <v>62910</v>
      </c>
      <c r="H21533" s="3" t="s">
        <v>62931</v>
      </c>
      <c r="I21533" t="s">
        <v>106</v>
      </c>
      <c r="J21533" t="s">
        <v>59668</v>
      </c>
    </row>
    <row r="21534" spans="1:10" ht="16" x14ac:dyDescent="0.2">
      <c r="A21534" t="s">
        <v>61219</v>
      </c>
      <c r="B21534" t="s">
        <v>62933</v>
      </c>
      <c r="C21534" t="s">
        <v>62934</v>
      </c>
      <c r="D21534">
        <v>2</v>
      </c>
      <c r="E21534" t="s">
        <v>13</v>
      </c>
      <c r="F21534" t="s">
        <v>13</v>
      </c>
      <c r="G21534" t="s">
        <v>62910</v>
      </c>
      <c r="H21534" s="3" t="s">
        <v>62917</v>
      </c>
      <c r="I21534" t="s">
        <v>106</v>
      </c>
      <c r="J21534" t="s">
        <v>61224</v>
      </c>
    </row>
    <row r="21535" spans="1:10" ht="16" x14ac:dyDescent="0.2">
      <c r="A21535" t="s">
        <v>59669</v>
      </c>
      <c r="B21535" t="s">
        <v>62912</v>
      </c>
      <c r="C21535" t="s">
        <v>62913</v>
      </c>
      <c r="D21535">
        <v>3</v>
      </c>
      <c r="E21535" t="s">
        <v>13</v>
      </c>
      <c r="F21535" t="s">
        <v>13</v>
      </c>
      <c r="G21535" t="s">
        <v>62910</v>
      </c>
      <c r="H21535" s="3" t="s">
        <v>62917</v>
      </c>
      <c r="I21535" t="s">
        <v>106</v>
      </c>
      <c r="J21535" t="s">
        <v>59670</v>
      </c>
    </row>
    <row r="21536" spans="1:10" ht="16" x14ac:dyDescent="0.2">
      <c r="A21536" t="s">
        <v>62925</v>
      </c>
      <c r="B21536" t="s">
        <v>62935</v>
      </c>
      <c r="C21536" t="s">
        <v>62936</v>
      </c>
      <c r="D21536">
        <v>2</v>
      </c>
      <c r="E21536" t="s">
        <v>13</v>
      </c>
      <c r="F21536" t="s">
        <v>13</v>
      </c>
      <c r="G21536" t="s">
        <v>62910</v>
      </c>
      <c r="H21536" s="3" t="s">
        <v>62928</v>
      </c>
      <c r="I21536" t="s">
        <v>106</v>
      </c>
      <c r="J21536" t="s">
        <v>62929</v>
      </c>
    </row>
    <row r="21537" spans="1:10" ht="16" x14ac:dyDescent="0.2">
      <c r="A21537" t="s">
        <v>62925</v>
      </c>
      <c r="B21537" t="s">
        <v>62923</v>
      </c>
      <c r="C21537" t="s">
        <v>62924</v>
      </c>
      <c r="D21537">
        <v>1</v>
      </c>
      <c r="E21537" t="s">
        <v>13</v>
      </c>
      <c r="F21537" t="s">
        <v>13</v>
      </c>
      <c r="G21537" t="s">
        <v>62910</v>
      </c>
      <c r="H21537" s="3" t="s">
        <v>62928</v>
      </c>
      <c r="I21537" t="s">
        <v>106</v>
      </c>
      <c r="J21537" t="s">
        <v>62929</v>
      </c>
    </row>
    <row r="21538" spans="1:10" ht="16" x14ac:dyDescent="0.2">
      <c r="A21538" t="s">
        <v>59664</v>
      </c>
      <c r="B21538" t="s">
        <v>62908</v>
      </c>
      <c r="C21538" t="s">
        <v>62909</v>
      </c>
      <c r="D21538">
        <v>2</v>
      </c>
      <c r="E21538" t="s">
        <v>13</v>
      </c>
      <c r="F21538" t="s">
        <v>13</v>
      </c>
      <c r="G21538" t="s">
        <v>62910</v>
      </c>
      <c r="H21538" s="3" t="s">
        <v>62931</v>
      </c>
      <c r="I21538" t="s">
        <v>106</v>
      </c>
      <c r="J21538" t="s">
        <v>59668</v>
      </c>
    </row>
    <row r="21539" spans="1:10" ht="16" x14ac:dyDescent="0.2">
      <c r="A21539" t="s">
        <v>45958</v>
      </c>
      <c r="B21539" t="s">
        <v>62912</v>
      </c>
      <c r="C21539" t="s">
        <v>62913</v>
      </c>
      <c r="D21539">
        <v>4</v>
      </c>
      <c r="E21539" t="s">
        <v>13</v>
      </c>
      <c r="F21539" t="s">
        <v>13</v>
      </c>
      <c r="G21539" t="s">
        <v>62910</v>
      </c>
      <c r="H21539" s="3" t="s">
        <v>62911</v>
      </c>
      <c r="I21539" t="s">
        <v>106</v>
      </c>
      <c r="J21539" t="s">
        <v>45961</v>
      </c>
    </row>
    <row r="21540" spans="1:10" ht="16" x14ac:dyDescent="0.2">
      <c r="A21540" t="s">
        <v>62470</v>
      </c>
      <c r="B21540" t="s">
        <v>62937</v>
      </c>
      <c r="C21540" t="s">
        <v>62418</v>
      </c>
      <c r="D21540">
        <v>3</v>
      </c>
      <c r="E21540" t="s">
        <v>13</v>
      </c>
      <c r="F21540" t="s">
        <v>13</v>
      </c>
      <c r="G21540" t="s">
        <v>62910</v>
      </c>
      <c r="H21540" s="3" t="s">
        <v>62932</v>
      </c>
      <c r="I21540" t="s">
        <v>106</v>
      </c>
      <c r="J21540" t="s">
        <v>62473</v>
      </c>
    </row>
    <row r="21541" spans="1:10" ht="16" x14ac:dyDescent="0.2">
      <c r="A21541" t="s">
        <v>62470</v>
      </c>
      <c r="B21541" t="s">
        <v>62468</v>
      </c>
      <c r="C21541" t="s">
        <v>62469</v>
      </c>
      <c r="D21541">
        <v>2</v>
      </c>
      <c r="E21541" t="s">
        <v>13</v>
      </c>
      <c r="F21541" t="s">
        <v>13</v>
      </c>
      <c r="G21541" t="s">
        <v>62910</v>
      </c>
      <c r="H21541" s="3" t="s">
        <v>62932</v>
      </c>
      <c r="I21541" t="s">
        <v>106</v>
      </c>
      <c r="J21541" t="s">
        <v>62473</v>
      </c>
    </row>
    <row r="21542" spans="1:10" ht="16" x14ac:dyDescent="0.2">
      <c r="A21542" t="s">
        <v>19177</v>
      </c>
      <c r="B21542" t="s">
        <v>62938</v>
      </c>
      <c r="C21542" t="s">
        <v>62939</v>
      </c>
      <c r="D21542">
        <v>1</v>
      </c>
      <c r="E21542" t="s">
        <v>13</v>
      </c>
      <c r="F21542" t="s">
        <v>13</v>
      </c>
      <c r="G21542" t="s">
        <v>62910</v>
      </c>
      <c r="H21542" s="3" t="s">
        <v>62917</v>
      </c>
      <c r="I21542" t="s">
        <v>106</v>
      </c>
      <c r="J21542" t="s">
        <v>19180</v>
      </c>
    </row>
    <row r="21543" spans="1:10" ht="16" x14ac:dyDescent="0.2">
      <c r="A21543" t="s">
        <v>61848</v>
      </c>
      <c r="B21543" t="s">
        <v>62940</v>
      </c>
      <c r="C21543" t="s">
        <v>62941</v>
      </c>
      <c r="D21543">
        <v>1</v>
      </c>
      <c r="E21543" t="s">
        <v>13</v>
      </c>
      <c r="F21543" t="s">
        <v>13</v>
      </c>
      <c r="G21543" t="s">
        <v>62942</v>
      </c>
      <c r="H21543" s="3" t="s">
        <v>62943</v>
      </c>
      <c r="I21543" t="s">
        <v>106</v>
      </c>
      <c r="J21543" t="s">
        <v>61851</v>
      </c>
    </row>
    <row r="21544" spans="1:10" ht="16" x14ac:dyDescent="0.2">
      <c r="A21544" t="s">
        <v>61848</v>
      </c>
      <c r="B21544" t="s">
        <v>62944</v>
      </c>
      <c r="C21544" t="s">
        <v>62945</v>
      </c>
      <c r="D21544">
        <v>4</v>
      </c>
      <c r="E21544" t="s">
        <v>13</v>
      </c>
      <c r="F21544" t="s">
        <v>13</v>
      </c>
      <c r="G21544" t="s">
        <v>62942</v>
      </c>
      <c r="H21544" s="3" t="s">
        <v>62943</v>
      </c>
      <c r="I21544" t="s">
        <v>106</v>
      </c>
      <c r="J21544" t="s">
        <v>61851</v>
      </c>
    </row>
    <row r="21545" spans="1:10" ht="16" x14ac:dyDescent="0.2">
      <c r="A21545" t="s">
        <v>62946</v>
      </c>
      <c r="B21545" t="s">
        <v>62947</v>
      </c>
      <c r="C21545" t="s">
        <v>62948</v>
      </c>
      <c r="D21545">
        <v>2</v>
      </c>
      <c r="E21545" t="s">
        <v>13</v>
      </c>
      <c r="F21545" t="s">
        <v>13</v>
      </c>
      <c r="G21545" t="s">
        <v>62949</v>
      </c>
      <c r="H21545" s="3" t="s">
        <v>62950</v>
      </c>
      <c r="I21545" t="s">
        <v>106</v>
      </c>
      <c r="J21545" t="s">
        <v>62951</v>
      </c>
    </row>
    <row r="21546" spans="1:10" ht="16" x14ac:dyDescent="0.2">
      <c r="A21546" t="s">
        <v>61017</v>
      </c>
      <c r="B21546" t="s">
        <v>62952</v>
      </c>
      <c r="C21546" t="s">
        <v>62953</v>
      </c>
      <c r="D21546">
        <v>2</v>
      </c>
      <c r="E21546" t="s">
        <v>13</v>
      </c>
      <c r="F21546" t="s">
        <v>13</v>
      </c>
      <c r="G21546" t="s">
        <v>62949</v>
      </c>
      <c r="H21546" s="3" t="s">
        <v>62950</v>
      </c>
      <c r="I21546" t="s">
        <v>106</v>
      </c>
      <c r="J21546" t="s">
        <v>61018</v>
      </c>
    </row>
    <row r="21547" spans="1:10" ht="16" x14ac:dyDescent="0.2">
      <c r="A21547" t="s">
        <v>61017</v>
      </c>
      <c r="B21547" t="s">
        <v>62954</v>
      </c>
      <c r="C21547" t="s">
        <v>62955</v>
      </c>
      <c r="D21547">
        <v>3</v>
      </c>
      <c r="E21547" t="s">
        <v>13</v>
      </c>
      <c r="F21547" t="s">
        <v>13</v>
      </c>
      <c r="G21547" t="s">
        <v>62949</v>
      </c>
      <c r="H21547" s="3" t="s">
        <v>62950</v>
      </c>
      <c r="I21547" t="s">
        <v>106</v>
      </c>
      <c r="J21547" t="s">
        <v>61018</v>
      </c>
    </row>
    <row r="21548" spans="1:10" ht="32" x14ac:dyDescent="0.2">
      <c r="A21548" t="s">
        <v>62956</v>
      </c>
      <c r="B21548" t="s">
        <v>62957</v>
      </c>
      <c r="C21548" t="s">
        <v>62958</v>
      </c>
      <c r="D21548">
        <v>1</v>
      </c>
      <c r="E21548" t="s">
        <v>13</v>
      </c>
      <c r="F21548" t="s">
        <v>13</v>
      </c>
      <c r="G21548" t="s">
        <v>62949</v>
      </c>
      <c r="H21548" s="3" t="s">
        <v>62959</v>
      </c>
      <c r="I21548" t="s">
        <v>106</v>
      </c>
      <c r="J21548" t="s">
        <v>62960</v>
      </c>
    </row>
    <row r="21549" spans="1:10" ht="16" x14ac:dyDescent="0.2">
      <c r="A21549" t="s">
        <v>61017</v>
      </c>
      <c r="B21549" t="s">
        <v>62961</v>
      </c>
      <c r="C21549" t="s">
        <v>62962</v>
      </c>
      <c r="D21549">
        <v>1</v>
      </c>
      <c r="E21549" t="s">
        <v>13</v>
      </c>
      <c r="F21549" t="s">
        <v>13</v>
      </c>
      <c r="G21549" t="s">
        <v>62949</v>
      </c>
      <c r="H21549" s="3" t="s">
        <v>62950</v>
      </c>
      <c r="I21549" t="s">
        <v>106</v>
      </c>
      <c r="J21549" t="s">
        <v>61018</v>
      </c>
    </row>
    <row r="21550" spans="1:10" ht="16" x14ac:dyDescent="0.2">
      <c r="A21550" t="s">
        <v>62946</v>
      </c>
      <c r="B21550" t="s">
        <v>62963</v>
      </c>
      <c r="C21550" t="s">
        <v>62964</v>
      </c>
      <c r="D21550">
        <v>3</v>
      </c>
      <c r="E21550" t="s">
        <v>13</v>
      </c>
      <c r="F21550" t="s">
        <v>13</v>
      </c>
      <c r="G21550" t="s">
        <v>62949</v>
      </c>
      <c r="H21550" s="3" t="s">
        <v>62950</v>
      </c>
      <c r="I21550" t="s">
        <v>106</v>
      </c>
      <c r="J21550" t="s">
        <v>62951</v>
      </c>
    </row>
    <row r="21551" spans="1:10" ht="16" x14ac:dyDescent="0.2">
      <c r="A21551" t="s">
        <v>62956</v>
      </c>
      <c r="B21551" t="s">
        <v>62947</v>
      </c>
      <c r="C21551" t="s">
        <v>62948</v>
      </c>
      <c r="D21551">
        <v>2</v>
      </c>
      <c r="E21551" t="s">
        <v>13</v>
      </c>
      <c r="F21551" t="s">
        <v>13</v>
      </c>
      <c r="G21551" t="s">
        <v>62949</v>
      </c>
      <c r="H21551" s="3" t="s">
        <v>62950</v>
      </c>
      <c r="I21551" t="s">
        <v>106</v>
      </c>
      <c r="J21551" t="s">
        <v>62960</v>
      </c>
    </row>
    <row r="21552" spans="1:10" ht="16" x14ac:dyDescent="0.2">
      <c r="A21552" t="s">
        <v>62946</v>
      </c>
      <c r="B21552" t="s">
        <v>62965</v>
      </c>
      <c r="C21552" t="s">
        <v>62966</v>
      </c>
      <c r="D21552">
        <v>4</v>
      </c>
      <c r="E21552" t="s">
        <v>13</v>
      </c>
      <c r="F21552" t="s">
        <v>13</v>
      </c>
      <c r="G21552" t="s">
        <v>62949</v>
      </c>
      <c r="H21552" s="3" t="s">
        <v>62950</v>
      </c>
      <c r="I21552" t="s">
        <v>106</v>
      </c>
      <c r="J21552" t="s">
        <v>62951</v>
      </c>
    </row>
    <row r="21553" spans="1:10" ht="16" x14ac:dyDescent="0.2">
      <c r="A21553" t="s">
        <v>62956</v>
      </c>
      <c r="B21553" t="s">
        <v>62967</v>
      </c>
      <c r="C21553" t="s">
        <v>62968</v>
      </c>
      <c r="D21553">
        <v>4</v>
      </c>
      <c r="E21553" t="s">
        <v>13</v>
      </c>
      <c r="F21553" t="s">
        <v>13</v>
      </c>
      <c r="G21553" t="s">
        <v>62949</v>
      </c>
      <c r="H21553" s="3" t="s">
        <v>62950</v>
      </c>
      <c r="I21553" t="s">
        <v>106</v>
      </c>
      <c r="J21553" t="s">
        <v>62960</v>
      </c>
    </row>
    <row r="21554" spans="1:10" ht="16" x14ac:dyDescent="0.2">
      <c r="A21554" t="s">
        <v>62946</v>
      </c>
      <c r="B21554" t="s">
        <v>62969</v>
      </c>
      <c r="C21554" t="s">
        <v>62970</v>
      </c>
      <c r="D21554">
        <v>1</v>
      </c>
      <c r="E21554" t="s">
        <v>13</v>
      </c>
      <c r="F21554" t="s">
        <v>13</v>
      </c>
      <c r="G21554" t="s">
        <v>62949</v>
      </c>
      <c r="H21554" s="3" t="s">
        <v>62950</v>
      </c>
      <c r="I21554" t="s">
        <v>106</v>
      </c>
      <c r="J21554" t="s">
        <v>62951</v>
      </c>
    </row>
    <row r="21555" spans="1:10" ht="16" x14ac:dyDescent="0.2">
      <c r="A21555" t="s">
        <v>62956</v>
      </c>
      <c r="B21555" t="s">
        <v>62971</v>
      </c>
      <c r="C21555" t="s">
        <v>62972</v>
      </c>
      <c r="D21555">
        <v>3</v>
      </c>
      <c r="E21555" t="s">
        <v>13</v>
      </c>
      <c r="F21555" t="s">
        <v>13</v>
      </c>
      <c r="G21555" t="s">
        <v>62949</v>
      </c>
      <c r="H21555" s="3" t="s">
        <v>62950</v>
      </c>
      <c r="I21555" t="s">
        <v>106</v>
      </c>
      <c r="J21555" t="s">
        <v>62960</v>
      </c>
    </row>
    <row r="21556" spans="1:10" ht="16" x14ac:dyDescent="0.2">
      <c r="A21556" t="s">
        <v>62973</v>
      </c>
      <c r="B21556" t="s">
        <v>62974</v>
      </c>
      <c r="C21556" t="s">
        <v>62975</v>
      </c>
      <c r="D21556">
        <v>1</v>
      </c>
      <c r="E21556" t="s">
        <v>1280</v>
      </c>
      <c r="F21556" t="s">
        <v>13</v>
      </c>
      <c r="G21556" t="s">
        <v>62976</v>
      </c>
      <c r="H21556" s="3" t="s">
        <v>62977</v>
      </c>
      <c r="I21556" t="s">
        <v>106</v>
      </c>
      <c r="J21556" t="s">
        <v>62978</v>
      </c>
    </row>
    <row r="21557" spans="1:10" ht="16" x14ac:dyDescent="0.2">
      <c r="A21557" t="s">
        <v>61229</v>
      </c>
      <c r="B21557" t="s">
        <v>62979</v>
      </c>
      <c r="C21557" t="s">
        <v>62980</v>
      </c>
      <c r="D21557">
        <v>2</v>
      </c>
      <c r="E21557" t="s">
        <v>1280</v>
      </c>
      <c r="F21557" t="s">
        <v>13</v>
      </c>
      <c r="G21557" t="s">
        <v>62976</v>
      </c>
      <c r="H21557" s="3" t="s">
        <v>62977</v>
      </c>
      <c r="I21557" t="s">
        <v>106</v>
      </c>
      <c r="J21557" t="s">
        <v>61230</v>
      </c>
    </row>
    <row r="21558" spans="1:10" ht="16" x14ac:dyDescent="0.2">
      <c r="A21558" t="s">
        <v>61229</v>
      </c>
      <c r="B21558" t="s">
        <v>62981</v>
      </c>
      <c r="C21558" t="s">
        <v>62982</v>
      </c>
      <c r="D21558">
        <v>3</v>
      </c>
      <c r="E21558" t="s">
        <v>1280</v>
      </c>
      <c r="F21558" t="s">
        <v>13</v>
      </c>
      <c r="G21558" t="s">
        <v>62976</v>
      </c>
      <c r="H21558" s="3" t="s">
        <v>62977</v>
      </c>
      <c r="I21558" t="s">
        <v>106</v>
      </c>
      <c r="J21558" t="s">
        <v>61230</v>
      </c>
    </row>
    <row r="21559" spans="1:10" ht="16" x14ac:dyDescent="0.2">
      <c r="A21559" t="s">
        <v>62983</v>
      </c>
      <c r="B21559" t="s">
        <v>62984</v>
      </c>
      <c r="C21559" t="s">
        <v>62985</v>
      </c>
      <c r="D21559">
        <v>5</v>
      </c>
      <c r="E21559" t="s">
        <v>1280</v>
      </c>
      <c r="F21559" t="s">
        <v>13</v>
      </c>
      <c r="G21559" t="s">
        <v>62976</v>
      </c>
      <c r="H21559" s="3" t="s">
        <v>62986</v>
      </c>
      <c r="I21559" t="s">
        <v>106</v>
      </c>
      <c r="J21559" t="s">
        <v>62987</v>
      </c>
    </row>
    <row r="21560" spans="1:10" ht="16" x14ac:dyDescent="0.2">
      <c r="A21560" t="s">
        <v>62988</v>
      </c>
      <c r="B21560" t="s">
        <v>62989</v>
      </c>
      <c r="C21560" t="s">
        <v>62990</v>
      </c>
      <c r="D21560">
        <v>4</v>
      </c>
      <c r="E21560" t="s">
        <v>1280</v>
      </c>
      <c r="F21560" t="s">
        <v>13</v>
      </c>
      <c r="G21560" t="s">
        <v>62976</v>
      </c>
      <c r="H21560" s="3" t="s">
        <v>62991</v>
      </c>
      <c r="I21560" t="s">
        <v>106</v>
      </c>
      <c r="J21560" t="s">
        <v>62992</v>
      </c>
    </row>
    <row r="21561" spans="1:10" ht="16" x14ac:dyDescent="0.2">
      <c r="A21561" t="s">
        <v>62993</v>
      </c>
      <c r="B21561" t="s">
        <v>62994</v>
      </c>
      <c r="C21561" t="s">
        <v>62995</v>
      </c>
      <c r="D21561">
        <v>3</v>
      </c>
      <c r="E21561" t="s">
        <v>1280</v>
      </c>
      <c r="F21561" t="s">
        <v>13</v>
      </c>
      <c r="G21561" t="s">
        <v>62976</v>
      </c>
      <c r="H21561" s="3" t="s">
        <v>62977</v>
      </c>
      <c r="I21561" t="s">
        <v>106</v>
      </c>
      <c r="J21561" t="s">
        <v>62996</v>
      </c>
    </row>
    <row r="21562" spans="1:10" ht="16" x14ac:dyDescent="0.2">
      <c r="A21562" t="s">
        <v>62997</v>
      </c>
      <c r="B21562" t="s">
        <v>62998</v>
      </c>
      <c r="C21562" t="s">
        <v>62999</v>
      </c>
      <c r="D21562">
        <v>1</v>
      </c>
      <c r="E21562" t="s">
        <v>1280</v>
      </c>
      <c r="F21562" t="s">
        <v>13</v>
      </c>
      <c r="G21562" t="s">
        <v>62976</v>
      </c>
      <c r="H21562" s="3" t="s">
        <v>62986</v>
      </c>
      <c r="I21562" t="s">
        <v>106</v>
      </c>
      <c r="J21562" t="s">
        <v>63000</v>
      </c>
    </row>
    <row r="21563" spans="1:10" ht="16" x14ac:dyDescent="0.2">
      <c r="A21563" t="s">
        <v>63001</v>
      </c>
      <c r="B21563" t="s">
        <v>63002</v>
      </c>
      <c r="C21563" t="s">
        <v>63003</v>
      </c>
      <c r="D21563">
        <v>2</v>
      </c>
      <c r="E21563" t="s">
        <v>1280</v>
      </c>
      <c r="F21563" t="s">
        <v>13</v>
      </c>
      <c r="G21563" t="s">
        <v>62976</v>
      </c>
      <c r="H21563" s="3" t="s">
        <v>62977</v>
      </c>
      <c r="I21563" t="s">
        <v>106</v>
      </c>
      <c r="J21563" t="s">
        <v>63004</v>
      </c>
    </row>
    <row r="21564" spans="1:10" ht="16" x14ac:dyDescent="0.2">
      <c r="A21564" t="s">
        <v>62983</v>
      </c>
      <c r="B21564" t="s">
        <v>63005</v>
      </c>
      <c r="C21564" t="s">
        <v>63006</v>
      </c>
      <c r="D21564">
        <v>4</v>
      </c>
      <c r="E21564" t="s">
        <v>1280</v>
      </c>
      <c r="F21564" t="s">
        <v>13</v>
      </c>
      <c r="G21564" t="s">
        <v>62976</v>
      </c>
      <c r="H21564" s="3" t="s">
        <v>62986</v>
      </c>
      <c r="I21564" t="s">
        <v>106</v>
      </c>
      <c r="J21564" t="s">
        <v>62987</v>
      </c>
    </row>
    <row r="21565" spans="1:10" ht="16" x14ac:dyDescent="0.2">
      <c r="A21565" t="s">
        <v>62988</v>
      </c>
      <c r="B21565" t="s">
        <v>63007</v>
      </c>
      <c r="C21565" t="s">
        <v>63008</v>
      </c>
      <c r="D21565">
        <v>2</v>
      </c>
      <c r="E21565" t="s">
        <v>1280</v>
      </c>
      <c r="F21565" t="s">
        <v>13</v>
      </c>
      <c r="G21565" t="s">
        <v>62976</v>
      </c>
      <c r="H21565" s="3" t="s">
        <v>62991</v>
      </c>
      <c r="I21565" t="s">
        <v>106</v>
      </c>
      <c r="J21565" t="s">
        <v>62992</v>
      </c>
    </row>
    <row r="21566" spans="1:10" ht="16" x14ac:dyDescent="0.2">
      <c r="A21566" t="s">
        <v>62993</v>
      </c>
      <c r="B21566" t="s">
        <v>63009</v>
      </c>
      <c r="C21566" t="s">
        <v>63010</v>
      </c>
      <c r="D21566">
        <v>2</v>
      </c>
      <c r="E21566" t="s">
        <v>1280</v>
      </c>
      <c r="F21566" t="s">
        <v>13</v>
      </c>
      <c r="G21566" t="s">
        <v>62976</v>
      </c>
      <c r="H21566" s="3" t="s">
        <v>62977</v>
      </c>
      <c r="I21566" t="s">
        <v>106</v>
      </c>
      <c r="J21566" t="s">
        <v>62996</v>
      </c>
    </row>
    <row r="21567" spans="1:10" ht="16" x14ac:dyDescent="0.2">
      <c r="A21567" t="s">
        <v>63011</v>
      </c>
      <c r="B21567" t="s">
        <v>63012</v>
      </c>
      <c r="C21567" t="s">
        <v>63013</v>
      </c>
      <c r="D21567">
        <v>2</v>
      </c>
      <c r="E21567" t="s">
        <v>1280</v>
      </c>
      <c r="F21567" t="s">
        <v>13</v>
      </c>
      <c r="G21567" t="s">
        <v>62976</v>
      </c>
      <c r="H21567" s="3" t="s">
        <v>62977</v>
      </c>
      <c r="I21567" t="s">
        <v>106</v>
      </c>
      <c r="J21567" t="s">
        <v>63014</v>
      </c>
    </row>
    <row r="21568" spans="1:10" ht="16" x14ac:dyDescent="0.2">
      <c r="A21568" t="s">
        <v>63015</v>
      </c>
      <c r="B21568" t="s">
        <v>63016</v>
      </c>
      <c r="C21568" t="s">
        <v>63017</v>
      </c>
      <c r="D21568">
        <v>3</v>
      </c>
      <c r="E21568" t="s">
        <v>1280</v>
      </c>
      <c r="F21568" t="s">
        <v>13</v>
      </c>
      <c r="G21568" t="s">
        <v>62976</v>
      </c>
      <c r="H21568" s="3" t="s">
        <v>63018</v>
      </c>
      <c r="I21568" t="s">
        <v>106</v>
      </c>
      <c r="J21568" t="s">
        <v>63019</v>
      </c>
    </row>
    <row r="21569" spans="1:10" ht="16" x14ac:dyDescent="0.2">
      <c r="A21569" t="s">
        <v>63020</v>
      </c>
      <c r="B21569" t="s">
        <v>63005</v>
      </c>
      <c r="C21569" t="s">
        <v>63006</v>
      </c>
      <c r="D21569">
        <v>4</v>
      </c>
      <c r="E21569" t="s">
        <v>1280</v>
      </c>
      <c r="F21569" t="s">
        <v>13</v>
      </c>
      <c r="G21569" t="s">
        <v>62976</v>
      </c>
      <c r="H21569" s="3" t="s">
        <v>62977</v>
      </c>
      <c r="I21569" t="s">
        <v>106</v>
      </c>
      <c r="J21569" t="s">
        <v>63021</v>
      </c>
    </row>
    <row r="21570" spans="1:10" ht="16" x14ac:dyDescent="0.2">
      <c r="A21570" t="s">
        <v>63015</v>
      </c>
      <c r="B21570" t="s">
        <v>62989</v>
      </c>
      <c r="C21570" t="s">
        <v>62990</v>
      </c>
      <c r="D21570">
        <v>4</v>
      </c>
      <c r="E21570" t="s">
        <v>1280</v>
      </c>
      <c r="F21570" t="s">
        <v>13</v>
      </c>
      <c r="G21570" t="s">
        <v>62976</v>
      </c>
      <c r="H21570" s="3" t="s">
        <v>63018</v>
      </c>
      <c r="I21570" t="s">
        <v>106</v>
      </c>
      <c r="J21570" t="s">
        <v>63019</v>
      </c>
    </row>
    <row r="21571" spans="1:10" ht="16" x14ac:dyDescent="0.2">
      <c r="A21571" t="s">
        <v>63022</v>
      </c>
      <c r="B21571" t="s">
        <v>63023</v>
      </c>
      <c r="C21571" t="s">
        <v>63024</v>
      </c>
      <c r="D21571">
        <v>1</v>
      </c>
      <c r="E21571" t="s">
        <v>1280</v>
      </c>
      <c r="F21571" t="s">
        <v>13</v>
      </c>
      <c r="G21571" t="s">
        <v>62976</v>
      </c>
      <c r="H21571" s="3" t="s">
        <v>62977</v>
      </c>
      <c r="I21571" t="s">
        <v>106</v>
      </c>
      <c r="J21571" t="s">
        <v>63025</v>
      </c>
    </row>
    <row r="21572" spans="1:10" ht="16" x14ac:dyDescent="0.2">
      <c r="A21572" t="s">
        <v>62988</v>
      </c>
      <c r="B21572" t="s">
        <v>63016</v>
      </c>
      <c r="C21572" t="s">
        <v>63017</v>
      </c>
      <c r="D21572">
        <v>3</v>
      </c>
      <c r="E21572" t="s">
        <v>1280</v>
      </c>
      <c r="F21572" t="s">
        <v>13</v>
      </c>
      <c r="G21572" t="s">
        <v>62976</v>
      </c>
      <c r="H21572" s="3" t="s">
        <v>62991</v>
      </c>
      <c r="I21572" t="s">
        <v>106</v>
      </c>
      <c r="J21572" t="s">
        <v>62992</v>
      </c>
    </row>
    <row r="21573" spans="1:10" ht="16" x14ac:dyDescent="0.2">
      <c r="A21573" t="s">
        <v>63015</v>
      </c>
      <c r="B21573" t="s">
        <v>63007</v>
      </c>
      <c r="C21573" t="s">
        <v>63008</v>
      </c>
      <c r="D21573">
        <v>2</v>
      </c>
      <c r="E21573" t="s">
        <v>1280</v>
      </c>
      <c r="F21573" t="s">
        <v>13</v>
      </c>
      <c r="G21573" t="s">
        <v>62976</v>
      </c>
      <c r="H21573" s="3" t="s">
        <v>63018</v>
      </c>
      <c r="I21573" t="s">
        <v>106</v>
      </c>
      <c r="J21573" t="s">
        <v>63019</v>
      </c>
    </row>
    <row r="21574" spans="1:10" ht="16" x14ac:dyDescent="0.2">
      <c r="A21574" t="s">
        <v>63020</v>
      </c>
      <c r="B21574" t="s">
        <v>63026</v>
      </c>
      <c r="C21574" t="s">
        <v>63027</v>
      </c>
      <c r="D21574">
        <v>3</v>
      </c>
      <c r="E21574" t="s">
        <v>1280</v>
      </c>
      <c r="F21574" t="s">
        <v>13</v>
      </c>
      <c r="G21574" t="s">
        <v>62976</v>
      </c>
      <c r="H21574" s="3" t="s">
        <v>62977</v>
      </c>
      <c r="I21574" t="s">
        <v>106</v>
      </c>
      <c r="J21574" t="s">
        <v>63021</v>
      </c>
    </row>
    <row r="21575" spans="1:10" ht="16" x14ac:dyDescent="0.2">
      <c r="A21575" t="s">
        <v>63011</v>
      </c>
      <c r="B21575" t="s">
        <v>63028</v>
      </c>
      <c r="C21575" t="s">
        <v>63029</v>
      </c>
      <c r="D21575">
        <v>1</v>
      </c>
      <c r="E21575" t="s">
        <v>1280</v>
      </c>
      <c r="F21575" t="s">
        <v>13</v>
      </c>
      <c r="G21575" t="s">
        <v>62976</v>
      </c>
      <c r="H21575" s="3" t="s">
        <v>62977</v>
      </c>
      <c r="I21575" t="s">
        <v>106</v>
      </c>
      <c r="J21575" t="s">
        <v>63014</v>
      </c>
    </row>
    <row r="21576" spans="1:10" ht="16" x14ac:dyDescent="0.2">
      <c r="A21576" t="s">
        <v>62993</v>
      </c>
      <c r="B21576" t="s">
        <v>62981</v>
      </c>
      <c r="C21576" t="s">
        <v>62982</v>
      </c>
      <c r="D21576">
        <v>1</v>
      </c>
      <c r="E21576" t="s">
        <v>1280</v>
      </c>
      <c r="F21576" t="s">
        <v>13</v>
      </c>
      <c r="G21576" t="s">
        <v>62976</v>
      </c>
      <c r="H21576" s="3" t="s">
        <v>62977</v>
      </c>
      <c r="I21576" t="s">
        <v>106</v>
      </c>
      <c r="J21576" t="s">
        <v>62996</v>
      </c>
    </row>
    <row r="21577" spans="1:10" ht="16" x14ac:dyDescent="0.2">
      <c r="A21577" t="s">
        <v>62973</v>
      </c>
      <c r="B21577" t="s">
        <v>63026</v>
      </c>
      <c r="C21577" t="s">
        <v>63027</v>
      </c>
      <c r="D21577">
        <v>2</v>
      </c>
      <c r="E21577" t="s">
        <v>1280</v>
      </c>
      <c r="F21577" t="s">
        <v>13</v>
      </c>
      <c r="G21577" t="s">
        <v>62976</v>
      </c>
      <c r="H21577" s="3" t="s">
        <v>62977</v>
      </c>
      <c r="I21577" t="s">
        <v>106</v>
      </c>
      <c r="J21577" t="s">
        <v>62978</v>
      </c>
    </row>
    <row r="21578" spans="1:10" ht="16" x14ac:dyDescent="0.2">
      <c r="A21578" t="s">
        <v>63015</v>
      </c>
      <c r="B21578" t="s">
        <v>63030</v>
      </c>
      <c r="C21578" t="s">
        <v>63031</v>
      </c>
      <c r="D21578">
        <v>1</v>
      </c>
      <c r="E21578" t="s">
        <v>1280</v>
      </c>
      <c r="F21578" t="s">
        <v>13</v>
      </c>
      <c r="G21578" t="s">
        <v>62976</v>
      </c>
      <c r="H21578" s="3" t="s">
        <v>63018</v>
      </c>
      <c r="I21578" t="s">
        <v>106</v>
      </c>
      <c r="J21578" t="s">
        <v>63019</v>
      </c>
    </row>
    <row r="21579" spans="1:10" ht="16" x14ac:dyDescent="0.2">
      <c r="A21579" t="s">
        <v>63020</v>
      </c>
      <c r="B21579" t="s">
        <v>62981</v>
      </c>
      <c r="C21579" t="s">
        <v>62982</v>
      </c>
      <c r="D21579">
        <v>2</v>
      </c>
      <c r="E21579" t="s">
        <v>1280</v>
      </c>
      <c r="F21579" t="s">
        <v>13</v>
      </c>
      <c r="G21579" t="s">
        <v>62976</v>
      </c>
      <c r="H21579" s="3" t="s">
        <v>62977</v>
      </c>
      <c r="I21579" t="s">
        <v>106</v>
      </c>
      <c r="J21579" t="s">
        <v>63021</v>
      </c>
    </row>
    <row r="21580" spans="1:10" ht="16" x14ac:dyDescent="0.2">
      <c r="A21580" t="s">
        <v>62983</v>
      </c>
      <c r="B21580" t="s">
        <v>63032</v>
      </c>
      <c r="C21580" t="s">
        <v>63033</v>
      </c>
      <c r="D21580">
        <v>3</v>
      </c>
      <c r="E21580" t="s">
        <v>1280</v>
      </c>
      <c r="F21580" t="s">
        <v>13</v>
      </c>
      <c r="G21580" t="s">
        <v>62976</v>
      </c>
      <c r="H21580" s="3" t="s">
        <v>62986</v>
      </c>
      <c r="I21580" t="s">
        <v>106</v>
      </c>
      <c r="J21580" t="s">
        <v>62987</v>
      </c>
    </row>
    <row r="21581" spans="1:10" ht="16" x14ac:dyDescent="0.2">
      <c r="A21581" t="s">
        <v>61219</v>
      </c>
      <c r="B21581" t="s">
        <v>62981</v>
      </c>
      <c r="C21581" t="s">
        <v>62982</v>
      </c>
      <c r="D21581">
        <v>3</v>
      </c>
      <c r="E21581" t="s">
        <v>1280</v>
      </c>
      <c r="F21581" t="s">
        <v>13</v>
      </c>
      <c r="G21581" t="s">
        <v>62976</v>
      </c>
      <c r="H21581" s="3" t="s">
        <v>62977</v>
      </c>
      <c r="I21581" t="s">
        <v>106</v>
      </c>
      <c r="J21581" t="s">
        <v>61224</v>
      </c>
    </row>
    <row r="21582" spans="1:10" ht="16" x14ac:dyDescent="0.2">
      <c r="A21582" t="s">
        <v>62997</v>
      </c>
      <c r="B21582" t="s">
        <v>63026</v>
      </c>
      <c r="C21582" t="s">
        <v>63027</v>
      </c>
      <c r="D21582">
        <v>2</v>
      </c>
      <c r="E21582" t="s">
        <v>1280</v>
      </c>
      <c r="F21582" t="s">
        <v>13</v>
      </c>
      <c r="G21582" t="s">
        <v>62976</v>
      </c>
      <c r="H21582" s="3" t="s">
        <v>62986</v>
      </c>
      <c r="I21582" t="s">
        <v>106</v>
      </c>
      <c r="J21582" t="s">
        <v>63000</v>
      </c>
    </row>
    <row r="21583" spans="1:10" ht="16" x14ac:dyDescent="0.2">
      <c r="A21583" t="s">
        <v>32572</v>
      </c>
      <c r="B21583" t="s">
        <v>63034</v>
      </c>
      <c r="C21583" t="s">
        <v>63035</v>
      </c>
      <c r="D21583">
        <v>3</v>
      </c>
      <c r="E21583" t="s">
        <v>1280</v>
      </c>
      <c r="F21583" t="s">
        <v>13</v>
      </c>
      <c r="G21583" t="s">
        <v>62976</v>
      </c>
      <c r="H21583" s="3" t="s">
        <v>63036</v>
      </c>
      <c r="I21583" t="s">
        <v>106</v>
      </c>
      <c r="J21583" t="s">
        <v>32576</v>
      </c>
    </row>
    <row r="21584" spans="1:10" ht="16" x14ac:dyDescent="0.2">
      <c r="A21584" t="s">
        <v>32572</v>
      </c>
      <c r="B21584" t="s">
        <v>63037</v>
      </c>
      <c r="C21584" t="s">
        <v>63038</v>
      </c>
      <c r="D21584">
        <v>2</v>
      </c>
      <c r="E21584" t="s">
        <v>1280</v>
      </c>
      <c r="F21584" t="s">
        <v>13</v>
      </c>
      <c r="G21584" t="s">
        <v>62976</v>
      </c>
      <c r="H21584" s="3" t="s">
        <v>62977</v>
      </c>
      <c r="I21584" t="s">
        <v>106</v>
      </c>
      <c r="J21584" t="s">
        <v>32576</v>
      </c>
    </row>
    <row r="21585" spans="1:10" ht="16" x14ac:dyDescent="0.2">
      <c r="A21585" t="s">
        <v>63039</v>
      </c>
      <c r="B21585" t="s">
        <v>62994</v>
      </c>
      <c r="C21585" t="s">
        <v>62995</v>
      </c>
      <c r="D21585">
        <v>3</v>
      </c>
      <c r="E21585" t="s">
        <v>1280</v>
      </c>
      <c r="F21585" t="s">
        <v>13</v>
      </c>
      <c r="G21585" t="s">
        <v>62976</v>
      </c>
      <c r="H21585" s="3" t="s">
        <v>62977</v>
      </c>
      <c r="I21585" t="s">
        <v>106</v>
      </c>
      <c r="J21585" t="s">
        <v>63040</v>
      </c>
    </row>
    <row r="21586" spans="1:10" ht="16" x14ac:dyDescent="0.2">
      <c r="A21586" t="s">
        <v>62988</v>
      </c>
      <c r="B21586" t="s">
        <v>63030</v>
      </c>
      <c r="C21586" t="s">
        <v>63031</v>
      </c>
      <c r="D21586">
        <v>1</v>
      </c>
      <c r="E21586" t="s">
        <v>1280</v>
      </c>
      <c r="F21586" t="s">
        <v>13</v>
      </c>
      <c r="G21586" t="s">
        <v>62976</v>
      </c>
      <c r="H21586" s="3" t="s">
        <v>62991</v>
      </c>
      <c r="I21586" t="s">
        <v>106</v>
      </c>
      <c r="J21586" t="s">
        <v>62992</v>
      </c>
    </row>
    <row r="21587" spans="1:10" ht="16" x14ac:dyDescent="0.2">
      <c r="A21587" t="s">
        <v>63039</v>
      </c>
      <c r="B21587" t="s">
        <v>63041</v>
      </c>
      <c r="C21587" t="s">
        <v>63042</v>
      </c>
      <c r="D21587">
        <v>2</v>
      </c>
      <c r="E21587" t="s">
        <v>1280</v>
      </c>
      <c r="F21587" t="s">
        <v>13</v>
      </c>
      <c r="G21587" t="s">
        <v>62976</v>
      </c>
      <c r="H21587" s="3" t="s">
        <v>62977</v>
      </c>
      <c r="I21587" t="s">
        <v>106</v>
      </c>
      <c r="J21587" t="s">
        <v>63040</v>
      </c>
    </row>
    <row r="21588" spans="1:10" ht="16" x14ac:dyDescent="0.2">
      <c r="A21588" t="s">
        <v>60680</v>
      </c>
      <c r="B21588" t="s">
        <v>63043</v>
      </c>
      <c r="C21588" t="s">
        <v>63044</v>
      </c>
      <c r="D21588">
        <v>1</v>
      </c>
      <c r="E21588" t="s">
        <v>1280</v>
      </c>
      <c r="F21588" t="s">
        <v>13</v>
      </c>
      <c r="G21588" t="s">
        <v>62976</v>
      </c>
      <c r="H21588" s="3" t="s">
        <v>63045</v>
      </c>
      <c r="I21588" t="s">
        <v>106</v>
      </c>
      <c r="J21588" t="s">
        <v>60685</v>
      </c>
    </row>
    <row r="21589" spans="1:10" ht="16" x14ac:dyDescent="0.2">
      <c r="A21589" t="s">
        <v>62983</v>
      </c>
      <c r="B21589" t="s">
        <v>63046</v>
      </c>
      <c r="C21589" t="s">
        <v>63047</v>
      </c>
      <c r="D21589">
        <v>1</v>
      </c>
      <c r="E21589" t="s">
        <v>1280</v>
      </c>
      <c r="F21589" t="s">
        <v>13</v>
      </c>
      <c r="G21589" t="s">
        <v>62976</v>
      </c>
      <c r="H21589" s="3" t="s">
        <v>62986</v>
      </c>
      <c r="I21589" t="s">
        <v>106</v>
      </c>
      <c r="J21589" t="s">
        <v>62987</v>
      </c>
    </row>
    <row r="21590" spans="1:10" ht="16" x14ac:dyDescent="0.2">
      <c r="A21590" t="s">
        <v>63039</v>
      </c>
      <c r="B21590" t="s">
        <v>63048</v>
      </c>
      <c r="C21590" t="s">
        <v>63049</v>
      </c>
      <c r="D21590">
        <v>1</v>
      </c>
      <c r="E21590" t="s">
        <v>1280</v>
      </c>
      <c r="F21590" t="s">
        <v>13</v>
      </c>
      <c r="G21590" t="s">
        <v>62976</v>
      </c>
      <c r="H21590" s="3" t="s">
        <v>62977</v>
      </c>
      <c r="I21590" t="s">
        <v>106</v>
      </c>
      <c r="J21590" t="s">
        <v>63040</v>
      </c>
    </row>
    <row r="21591" spans="1:10" ht="16" x14ac:dyDescent="0.2">
      <c r="A21591" t="s">
        <v>63050</v>
      </c>
      <c r="B21591" t="s">
        <v>62979</v>
      </c>
      <c r="C21591" t="s">
        <v>62980</v>
      </c>
      <c r="D21591">
        <v>1</v>
      </c>
      <c r="E21591" t="s">
        <v>1280</v>
      </c>
      <c r="F21591" t="s">
        <v>13</v>
      </c>
      <c r="G21591" t="s">
        <v>62976</v>
      </c>
      <c r="H21591" s="3" t="s">
        <v>63051</v>
      </c>
      <c r="I21591" t="s">
        <v>106</v>
      </c>
      <c r="J21591" t="s">
        <v>63052</v>
      </c>
    </row>
    <row r="21592" spans="1:10" ht="16" x14ac:dyDescent="0.2">
      <c r="A21592" t="s">
        <v>62983</v>
      </c>
      <c r="B21592" t="s">
        <v>63026</v>
      </c>
      <c r="C21592" t="s">
        <v>63027</v>
      </c>
      <c r="D21592">
        <v>2</v>
      </c>
      <c r="E21592" t="s">
        <v>1280</v>
      </c>
      <c r="F21592" t="s">
        <v>13</v>
      </c>
      <c r="G21592" t="s">
        <v>62976</v>
      </c>
      <c r="H21592" s="3" t="s">
        <v>62986</v>
      </c>
      <c r="I21592" t="s">
        <v>106</v>
      </c>
      <c r="J21592" t="s">
        <v>62987</v>
      </c>
    </row>
    <row r="21593" spans="1:10" ht="16" x14ac:dyDescent="0.2">
      <c r="A21593" t="s">
        <v>63050</v>
      </c>
      <c r="B21593" t="s">
        <v>62994</v>
      </c>
      <c r="C21593" t="s">
        <v>62995</v>
      </c>
      <c r="D21593">
        <v>3</v>
      </c>
      <c r="E21593" t="s">
        <v>1280</v>
      </c>
      <c r="F21593" t="s">
        <v>13</v>
      </c>
      <c r="G21593" t="s">
        <v>62976</v>
      </c>
      <c r="H21593" s="3" t="s">
        <v>63051</v>
      </c>
      <c r="I21593" t="s">
        <v>106</v>
      </c>
      <c r="J21593" t="s">
        <v>63052</v>
      </c>
    </row>
    <row r="21594" spans="1:10" ht="16" x14ac:dyDescent="0.2">
      <c r="A21594" t="s">
        <v>63053</v>
      </c>
      <c r="B21594" t="s">
        <v>63054</v>
      </c>
      <c r="C21594" t="s">
        <v>63055</v>
      </c>
      <c r="D21594">
        <v>2</v>
      </c>
      <c r="E21594" t="s">
        <v>1280</v>
      </c>
      <c r="F21594" t="s">
        <v>13</v>
      </c>
      <c r="G21594" t="s">
        <v>62976</v>
      </c>
      <c r="H21594" s="3" t="s">
        <v>62977</v>
      </c>
      <c r="I21594" t="s">
        <v>106</v>
      </c>
      <c r="J21594" t="s">
        <v>63056</v>
      </c>
    </row>
    <row r="21595" spans="1:10" ht="16" x14ac:dyDescent="0.2">
      <c r="A21595" t="s">
        <v>63022</v>
      </c>
      <c r="B21595" t="s">
        <v>63057</v>
      </c>
      <c r="C21595" t="s">
        <v>63058</v>
      </c>
      <c r="D21595">
        <v>4</v>
      </c>
      <c r="E21595" t="s">
        <v>1280</v>
      </c>
      <c r="F21595" t="s">
        <v>13</v>
      </c>
      <c r="G21595" t="s">
        <v>62976</v>
      </c>
      <c r="H21595" s="3" t="s">
        <v>62977</v>
      </c>
      <c r="I21595" t="s">
        <v>106</v>
      </c>
      <c r="J21595" t="s">
        <v>63025</v>
      </c>
    </row>
    <row r="21596" spans="1:10" ht="16" x14ac:dyDescent="0.2">
      <c r="A21596" t="s">
        <v>63022</v>
      </c>
      <c r="B21596" t="s">
        <v>63059</v>
      </c>
      <c r="C21596" t="s">
        <v>63060</v>
      </c>
      <c r="D21596">
        <v>2</v>
      </c>
      <c r="E21596" t="s">
        <v>1280</v>
      </c>
      <c r="F21596" t="s">
        <v>13</v>
      </c>
      <c r="G21596" t="s">
        <v>62976</v>
      </c>
      <c r="H21596" s="3" t="s">
        <v>62977</v>
      </c>
      <c r="I21596" t="s">
        <v>106</v>
      </c>
      <c r="J21596" t="s">
        <v>63025</v>
      </c>
    </row>
    <row r="21597" spans="1:10" ht="16" x14ac:dyDescent="0.2">
      <c r="A21597" t="s">
        <v>63001</v>
      </c>
      <c r="B21597" t="s">
        <v>63061</v>
      </c>
      <c r="C21597" t="s">
        <v>63062</v>
      </c>
      <c r="D21597">
        <v>1</v>
      </c>
      <c r="E21597" t="s">
        <v>1280</v>
      </c>
      <c r="F21597" t="s">
        <v>13</v>
      </c>
      <c r="G21597" t="s">
        <v>62976</v>
      </c>
      <c r="H21597" s="3" t="s">
        <v>62977</v>
      </c>
      <c r="I21597" t="s">
        <v>106</v>
      </c>
      <c r="J21597" t="s">
        <v>63004</v>
      </c>
    </row>
    <row r="21598" spans="1:10" ht="16" x14ac:dyDescent="0.2">
      <c r="A21598" t="s">
        <v>63022</v>
      </c>
      <c r="B21598" t="s">
        <v>63063</v>
      </c>
      <c r="C21598" t="s">
        <v>63029</v>
      </c>
      <c r="D21598">
        <v>3</v>
      </c>
      <c r="E21598" t="s">
        <v>1280</v>
      </c>
      <c r="F21598" t="s">
        <v>13</v>
      </c>
      <c r="G21598" t="s">
        <v>62976</v>
      </c>
      <c r="H21598" s="3" t="s">
        <v>62977</v>
      </c>
      <c r="I21598" t="s">
        <v>106</v>
      </c>
      <c r="J21598" t="s">
        <v>63025</v>
      </c>
    </row>
    <row r="21599" spans="1:10" ht="16" x14ac:dyDescent="0.2">
      <c r="A21599" t="s">
        <v>62997</v>
      </c>
      <c r="B21599" t="s">
        <v>63032</v>
      </c>
      <c r="C21599" t="s">
        <v>63033</v>
      </c>
      <c r="D21599">
        <v>4</v>
      </c>
      <c r="E21599" t="s">
        <v>1280</v>
      </c>
      <c r="F21599" t="s">
        <v>13</v>
      </c>
      <c r="G21599" t="s">
        <v>62976</v>
      </c>
      <c r="H21599" s="3" t="s">
        <v>62986</v>
      </c>
      <c r="I21599" t="s">
        <v>106</v>
      </c>
      <c r="J21599" t="s">
        <v>63000</v>
      </c>
    </row>
    <row r="21600" spans="1:10" ht="16" x14ac:dyDescent="0.2">
      <c r="A21600" t="s">
        <v>63050</v>
      </c>
      <c r="B21600" t="s">
        <v>63064</v>
      </c>
      <c r="C21600" t="s">
        <v>63065</v>
      </c>
      <c r="D21600">
        <v>2</v>
      </c>
      <c r="E21600" t="s">
        <v>1280</v>
      </c>
      <c r="F21600" t="s">
        <v>13</v>
      </c>
      <c r="G21600" t="s">
        <v>62976</v>
      </c>
      <c r="H21600" s="3" t="s">
        <v>63051</v>
      </c>
      <c r="I21600" t="s">
        <v>106</v>
      </c>
      <c r="J21600" t="s">
        <v>63052</v>
      </c>
    </row>
    <row r="21601" spans="1:10" ht="16" x14ac:dyDescent="0.2">
      <c r="A21601" t="s">
        <v>62997</v>
      </c>
      <c r="B21601" t="s">
        <v>63005</v>
      </c>
      <c r="C21601" t="s">
        <v>63006</v>
      </c>
      <c r="D21601">
        <v>3</v>
      </c>
      <c r="E21601" t="s">
        <v>1280</v>
      </c>
      <c r="F21601" t="s">
        <v>13</v>
      </c>
      <c r="G21601" t="s">
        <v>62976</v>
      </c>
      <c r="H21601" s="3" t="s">
        <v>62986</v>
      </c>
      <c r="I21601" t="s">
        <v>106</v>
      </c>
      <c r="J21601" t="s">
        <v>63000</v>
      </c>
    </row>
    <row r="21602" spans="1:10" ht="16" x14ac:dyDescent="0.2">
      <c r="A21602" t="s">
        <v>32572</v>
      </c>
      <c r="B21602" t="s">
        <v>63066</v>
      </c>
      <c r="C21602" t="s">
        <v>63067</v>
      </c>
      <c r="D21602">
        <v>1</v>
      </c>
      <c r="E21602" t="s">
        <v>1280</v>
      </c>
      <c r="F21602" t="s">
        <v>13</v>
      </c>
      <c r="G21602" t="s">
        <v>62976</v>
      </c>
      <c r="H21602" s="3" t="s">
        <v>63036</v>
      </c>
      <c r="I21602" t="s">
        <v>106</v>
      </c>
      <c r="J21602" t="s">
        <v>32576</v>
      </c>
    </row>
    <row r="21603" spans="1:10" ht="16" x14ac:dyDescent="0.2">
      <c r="A21603" t="s">
        <v>63020</v>
      </c>
      <c r="B21603" t="s">
        <v>63068</v>
      </c>
      <c r="C21603" t="s">
        <v>63069</v>
      </c>
      <c r="D21603">
        <v>1</v>
      </c>
      <c r="E21603" t="s">
        <v>1280</v>
      </c>
      <c r="F21603" t="s">
        <v>13</v>
      </c>
      <c r="G21603" t="s">
        <v>62976</v>
      </c>
      <c r="H21603" s="3" t="s">
        <v>62977</v>
      </c>
      <c r="I21603" t="s">
        <v>106</v>
      </c>
      <c r="J21603" t="s">
        <v>63021</v>
      </c>
    </row>
    <row r="21604" spans="1:10" ht="16" x14ac:dyDescent="0.2">
      <c r="A21604" t="s">
        <v>63070</v>
      </c>
      <c r="B21604" t="s">
        <v>63071</v>
      </c>
      <c r="C21604" t="s">
        <v>63072</v>
      </c>
      <c r="D21604">
        <v>2</v>
      </c>
      <c r="E21604" t="s">
        <v>13</v>
      </c>
      <c r="F21604" t="s">
        <v>13</v>
      </c>
      <c r="G21604" t="s">
        <v>63073</v>
      </c>
      <c r="H21604" s="3" t="s">
        <v>63074</v>
      </c>
      <c r="I21604" t="s">
        <v>106</v>
      </c>
      <c r="J21604" t="s">
        <v>63075</v>
      </c>
    </row>
    <row r="21605" spans="1:10" ht="16" x14ac:dyDescent="0.2">
      <c r="A21605" t="s">
        <v>63076</v>
      </c>
      <c r="B21605" t="s">
        <v>63077</v>
      </c>
      <c r="C21605" t="s">
        <v>63078</v>
      </c>
      <c r="D21605">
        <v>3</v>
      </c>
      <c r="E21605" t="s">
        <v>13</v>
      </c>
      <c r="F21605" t="s">
        <v>13</v>
      </c>
      <c r="G21605" t="s">
        <v>63073</v>
      </c>
      <c r="H21605" s="3" t="s">
        <v>63079</v>
      </c>
      <c r="I21605" t="s">
        <v>106</v>
      </c>
      <c r="J21605" t="s">
        <v>63080</v>
      </c>
    </row>
    <row r="21606" spans="1:10" ht="16" x14ac:dyDescent="0.2">
      <c r="A21606" t="s">
        <v>63081</v>
      </c>
      <c r="B21606" t="s">
        <v>63082</v>
      </c>
      <c r="C21606" t="s">
        <v>63083</v>
      </c>
      <c r="D21606">
        <v>2</v>
      </c>
      <c r="E21606" t="s">
        <v>13</v>
      </c>
      <c r="F21606" t="s">
        <v>13</v>
      </c>
      <c r="G21606" t="s">
        <v>63073</v>
      </c>
      <c r="H21606" s="3" t="s">
        <v>63084</v>
      </c>
      <c r="I21606" t="s">
        <v>106</v>
      </c>
      <c r="J21606" t="s">
        <v>63085</v>
      </c>
    </row>
    <row r="21607" spans="1:10" ht="16" x14ac:dyDescent="0.2">
      <c r="A21607" t="s">
        <v>63076</v>
      </c>
      <c r="B21607" t="s">
        <v>63086</v>
      </c>
      <c r="C21607" t="s">
        <v>63087</v>
      </c>
      <c r="D21607">
        <v>2</v>
      </c>
      <c r="E21607" t="s">
        <v>13</v>
      </c>
      <c r="F21607" t="s">
        <v>13</v>
      </c>
      <c r="G21607" t="s">
        <v>63073</v>
      </c>
      <c r="H21607" s="3" t="s">
        <v>63079</v>
      </c>
      <c r="I21607" t="s">
        <v>106</v>
      </c>
      <c r="J21607" t="s">
        <v>63080</v>
      </c>
    </row>
    <row r="21608" spans="1:10" ht="16" x14ac:dyDescent="0.2">
      <c r="A21608" t="s">
        <v>63076</v>
      </c>
      <c r="B21608" t="s">
        <v>63088</v>
      </c>
      <c r="C21608" t="s">
        <v>63089</v>
      </c>
      <c r="D21608">
        <v>1</v>
      </c>
      <c r="E21608" t="s">
        <v>13</v>
      </c>
      <c r="F21608" t="s">
        <v>13</v>
      </c>
      <c r="G21608" t="s">
        <v>63073</v>
      </c>
      <c r="H21608" s="3" t="s">
        <v>63079</v>
      </c>
      <c r="I21608" t="s">
        <v>106</v>
      </c>
      <c r="J21608" t="s">
        <v>63080</v>
      </c>
    </row>
    <row r="21609" spans="1:10" ht="16" x14ac:dyDescent="0.2">
      <c r="A21609" t="s">
        <v>63090</v>
      </c>
      <c r="B21609" t="s">
        <v>63091</v>
      </c>
      <c r="C21609" t="s">
        <v>63092</v>
      </c>
      <c r="D21609">
        <v>3</v>
      </c>
      <c r="E21609" t="s">
        <v>13</v>
      </c>
      <c r="F21609" t="s">
        <v>13</v>
      </c>
      <c r="G21609" t="s">
        <v>63073</v>
      </c>
      <c r="H21609" s="3" t="s">
        <v>63093</v>
      </c>
      <c r="I21609" t="s">
        <v>106</v>
      </c>
      <c r="J21609" t="s">
        <v>63094</v>
      </c>
    </row>
    <row r="21610" spans="1:10" ht="16" x14ac:dyDescent="0.2">
      <c r="A21610" t="s">
        <v>63095</v>
      </c>
      <c r="B21610" t="s">
        <v>63096</v>
      </c>
      <c r="C21610" t="s">
        <v>63097</v>
      </c>
      <c r="D21610">
        <v>2</v>
      </c>
      <c r="E21610" t="s">
        <v>13</v>
      </c>
      <c r="F21610" t="s">
        <v>13</v>
      </c>
      <c r="G21610" t="s">
        <v>63073</v>
      </c>
      <c r="H21610" s="3" t="s">
        <v>63084</v>
      </c>
      <c r="I21610" t="s">
        <v>106</v>
      </c>
      <c r="J21610" t="s">
        <v>63098</v>
      </c>
    </row>
    <row r="21611" spans="1:10" ht="16" x14ac:dyDescent="0.2">
      <c r="A21611" t="s">
        <v>63099</v>
      </c>
      <c r="B21611" t="s">
        <v>63100</v>
      </c>
      <c r="C21611" t="s">
        <v>63101</v>
      </c>
      <c r="D21611">
        <v>3</v>
      </c>
      <c r="E21611" t="s">
        <v>13</v>
      </c>
      <c r="F21611" t="s">
        <v>13</v>
      </c>
      <c r="G21611" t="s">
        <v>63073</v>
      </c>
      <c r="H21611" s="3" t="s">
        <v>63093</v>
      </c>
      <c r="I21611" t="s">
        <v>106</v>
      </c>
      <c r="J21611" t="s">
        <v>63102</v>
      </c>
    </row>
    <row r="21612" spans="1:10" ht="16" x14ac:dyDescent="0.2">
      <c r="A21612" t="s">
        <v>63099</v>
      </c>
      <c r="B21612" t="s">
        <v>63103</v>
      </c>
      <c r="C21612" t="s">
        <v>63104</v>
      </c>
      <c r="D21612">
        <v>2</v>
      </c>
      <c r="E21612" t="s">
        <v>13</v>
      </c>
      <c r="F21612" t="s">
        <v>13</v>
      </c>
      <c r="G21612" t="s">
        <v>63073</v>
      </c>
      <c r="H21612" s="3" t="s">
        <v>63093</v>
      </c>
      <c r="I21612" t="s">
        <v>106</v>
      </c>
      <c r="J21612" t="s">
        <v>63102</v>
      </c>
    </row>
    <row r="21613" spans="1:10" ht="16" x14ac:dyDescent="0.2">
      <c r="A21613" t="s">
        <v>63090</v>
      </c>
      <c r="B21613" t="s">
        <v>63105</v>
      </c>
      <c r="C21613" t="s">
        <v>63106</v>
      </c>
      <c r="D21613">
        <v>2</v>
      </c>
      <c r="E21613" t="s">
        <v>13</v>
      </c>
      <c r="F21613" t="s">
        <v>13</v>
      </c>
      <c r="G21613" t="s">
        <v>63073</v>
      </c>
      <c r="H21613" s="3" t="s">
        <v>63093</v>
      </c>
      <c r="I21613" t="s">
        <v>106</v>
      </c>
      <c r="J21613" t="s">
        <v>63094</v>
      </c>
    </row>
    <row r="21614" spans="1:10" ht="16" x14ac:dyDescent="0.2">
      <c r="A21614" t="s">
        <v>63099</v>
      </c>
      <c r="B21614" t="s">
        <v>63107</v>
      </c>
      <c r="C21614" t="s">
        <v>63108</v>
      </c>
      <c r="D21614">
        <v>1</v>
      </c>
      <c r="E21614" t="s">
        <v>13</v>
      </c>
      <c r="F21614" t="s">
        <v>13</v>
      </c>
      <c r="G21614" t="s">
        <v>63073</v>
      </c>
      <c r="H21614" s="3" t="s">
        <v>63093</v>
      </c>
      <c r="I21614" t="s">
        <v>106</v>
      </c>
      <c r="J21614" t="s">
        <v>63102</v>
      </c>
    </row>
    <row r="21615" spans="1:10" ht="16" x14ac:dyDescent="0.2">
      <c r="A21615" t="s">
        <v>63090</v>
      </c>
      <c r="B21615" t="s">
        <v>63109</v>
      </c>
      <c r="C21615" t="s">
        <v>63110</v>
      </c>
      <c r="D21615">
        <v>4</v>
      </c>
      <c r="E21615" t="s">
        <v>13</v>
      </c>
      <c r="F21615" t="s">
        <v>13</v>
      </c>
      <c r="G21615" t="s">
        <v>63073</v>
      </c>
      <c r="H21615" s="3" t="s">
        <v>63079</v>
      </c>
      <c r="I21615" t="s">
        <v>106</v>
      </c>
      <c r="J21615" t="s">
        <v>63094</v>
      </c>
    </row>
    <row r="21616" spans="1:10" ht="16" x14ac:dyDescent="0.2">
      <c r="A21616" t="s">
        <v>63095</v>
      </c>
      <c r="B21616" t="s">
        <v>63111</v>
      </c>
      <c r="C21616" t="s">
        <v>63112</v>
      </c>
      <c r="D21616">
        <v>3</v>
      </c>
      <c r="E21616" t="s">
        <v>13</v>
      </c>
      <c r="F21616" t="s">
        <v>13</v>
      </c>
      <c r="G21616" t="s">
        <v>63073</v>
      </c>
      <c r="H21616" s="3" t="s">
        <v>63084</v>
      </c>
      <c r="I21616" t="s">
        <v>106</v>
      </c>
      <c r="J21616" t="s">
        <v>63098</v>
      </c>
    </row>
    <row r="21617" spans="1:10" ht="16" x14ac:dyDescent="0.2">
      <c r="A21617" t="s">
        <v>63113</v>
      </c>
      <c r="B21617" t="s">
        <v>63114</v>
      </c>
      <c r="C21617" t="s">
        <v>63115</v>
      </c>
      <c r="D21617">
        <v>1</v>
      </c>
      <c r="E21617" t="s">
        <v>13</v>
      </c>
      <c r="F21617" t="s">
        <v>13</v>
      </c>
      <c r="G21617" t="s">
        <v>63073</v>
      </c>
      <c r="H21617" s="3" t="s">
        <v>63116</v>
      </c>
      <c r="I21617" t="s">
        <v>106</v>
      </c>
      <c r="J21617" t="s">
        <v>63117</v>
      </c>
    </row>
    <row r="21618" spans="1:10" ht="16" x14ac:dyDescent="0.2">
      <c r="A21618" t="s">
        <v>63090</v>
      </c>
      <c r="B21618" t="s">
        <v>63082</v>
      </c>
      <c r="C21618" t="s">
        <v>63083</v>
      </c>
      <c r="D21618">
        <v>1</v>
      </c>
      <c r="E21618" t="s">
        <v>13</v>
      </c>
      <c r="F21618" t="s">
        <v>13</v>
      </c>
      <c r="G21618" t="s">
        <v>63073</v>
      </c>
      <c r="H21618" s="3" t="s">
        <v>63093</v>
      </c>
      <c r="I21618" t="s">
        <v>106</v>
      </c>
      <c r="J21618" t="s">
        <v>63094</v>
      </c>
    </row>
    <row r="21619" spans="1:10" ht="16" x14ac:dyDescent="0.2">
      <c r="A21619" t="s">
        <v>63095</v>
      </c>
      <c r="B21619" t="s">
        <v>63107</v>
      </c>
      <c r="C21619" t="s">
        <v>63108</v>
      </c>
      <c r="D21619">
        <v>1</v>
      </c>
      <c r="E21619" t="s">
        <v>13</v>
      </c>
      <c r="F21619" t="s">
        <v>13</v>
      </c>
      <c r="G21619" t="s">
        <v>63073</v>
      </c>
      <c r="H21619" s="3" t="s">
        <v>63084</v>
      </c>
      <c r="I21619" t="s">
        <v>106</v>
      </c>
      <c r="J21619" t="s">
        <v>63098</v>
      </c>
    </row>
    <row r="21620" spans="1:10" ht="16" x14ac:dyDescent="0.2">
      <c r="A21620" t="s">
        <v>63090</v>
      </c>
      <c r="B21620" t="s">
        <v>63118</v>
      </c>
      <c r="C21620" t="s">
        <v>63119</v>
      </c>
      <c r="D21620">
        <v>5</v>
      </c>
      <c r="E21620" t="s">
        <v>13</v>
      </c>
      <c r="F21620" t="s">
        <v>13</v>
      </c>
      <c r="G21620" t="s">
        <v>63073</v>
      </c>
      <c r="H21620" s="3" t="s">
        <v>63120</v>
      </c>
      <c r="I21620" t="s">
        <v>106</v>
      </c>
      <c r="J21620" t="s">
        <v>63094</v>
      </c>
    </row>
    <row r="21621" spans="1:10" ht="16" x14ac:dyDescent="0.2">
      <c r="A21621" t="s">
        <v>63070</v>
      </c>
      <c r="B21621" t="s">
        <v>63121</v>
      </c>
      <c r="C21621" t="s">
        <v>63122</v>
      </c>
      <c r="D21621">
        <v>1</v>
      </c>
      <c r="E21621" t="s">
        <v>13</v>
      </c>
      <c r="F21621" t="s">
        <v>13</v>
      </c>
      <c r="G21621" t="s">
        <v>63073</v>
      </c>
      <c r="H21621" s="3" t="s">
        <v>63074</v>
      </c>
      <c r="I21621" t="s">
        <v>106</v>
      </c>
      <c r="J21621" t="s">
        <v>63075</v>
      </c>
    </row>
    <row r="21622" spans="1:10" ht="16" x14ac:dyDescent="0.2">
      <c r="A21622" t="s">
        <v>63081</v>
      </c>
      <c r="B21622" t="s">
        <v>63105</v>
      </c>
      <c r="C21622" t="s">
        <v>63106</v>
      </c>
      <c r="D21622">
        <v>1</v>
      </c>
      <c r="E21622" t="s">
        <v>13</v>
      </c>
      <c r="F21622" t="s">
        <v>13</v>
      </c>
      <c r="G21622" t="s">
        <v>63073</v>
      </c>
      <c r="H21622" s="3" t="s">
        <v>63084</v>
      </c>
      <c r="I21622" t="s">
        <v>106</v>
      </c>
      <c r="J21622" t="s">
        <v>63085</v>
      </c>
    </row>
    <row r="21623" spans="1:10" ht="16" x14ac:dyDescent="0.2">
      <c r="A21623" t="s">
        <v>4158</v>
      </c>
      <c r="B21623" t="s">
        <v>63123</v>
      </c>
      <c r="C21623" t="s">
        <v>63124</v>
      </c>
      <c r="D21623">
        <v>4</v>
      </c>
      <c r="E21623" t="s">
        <v>13</v>
      </c>
      <c r="F21623" t="s">
        <v>13</v>
      </c>
      <c r="G21623" t="s">
        <v>63125</v>
      </c>
      <c r="H21623" s="3" t="s">
        <v>63126</v>
      </c>
      <c r="I21623" t="s">
        <v>106</v>
      </c>
      <c r="J21623" t="s">
        <v>4163</v>
      </c>
    </row>
    <row r="21624" spans="1:10" ht="16" x14ac:dyDescent="0.2">
      <c r="A21624" t="s">
        <v>4158</v>
      </c>
      <c r="B21624" t="s">
        <v>63127</v>
      </c>
      <c r="C21624" t="s">
        <v>63128</v>
      </c>
      <c r="D21624">
        <v>3</v>
      </c>
      <c r="E21624" t="s">
        <v>13</v>
      </c>
      <c r="F21624" t="s">
        <v>13</v>
      </c>
      <c r="G21624" t="s">
        <v>63125</v>
      </c>
      <c r="H21624" s="3" t="s">
        <v>63126</v>
      </c>
      <c r="I21624" t="s">
        <v>106</v>
      </c>
      <c r="J21624" t="s">
        <v>4163</v>
      </c>
    </row>
    <row r="21625" spans="1:10" ht="16" x14ac:dyDescent="0.2">
      <c r="A21625" t="s">
        <v>4158</v>
      </c>
      <c r="B21625" t="s">
        <v>63129</v>
      </c>
      <c r="C21625" t="s">
        <v>63130</v>
      </c>
      <c r="D21625">
        <v>1</v>
      </c>
      <c r="E21625" t="s">
        <v>13</v>
      </c>
      <c r="F21625" t="s">
        <v>13</v>
      </c>
      <c r="G21625" t="s">
        <v>63125</v>
      </c>
      <c r="H21625" s="3" t="s">
        <v>63126</v>
      </c>
      <c r="I21625" t="s">
        <v>106</v>
      </c>
      <c r="J21625" t="s">
        <v>4163</v>
      </c>
    </row>
    <row r="21626" spans="1:10" ht="16" x14ac:dyDescent="0.2">
      <c r="A21626" t="s">
        <v>50773</v>
      </c>
      <c r="B21626" t="s">
        <v>63131</v>
      </c>
      <c r="C21626" t="s">
        <v>63132</v>
      </c>
      <c r="D21626">
        <v>6</v>
      </c>
      <c r="E21626" t="s">
        <v>13</v>
      </c>
      <c r="F21626" t="s">
        <v>13</v>
      </c>
      <c r="G21626" t="s">
        <v>63133</v>
      </c>
      <c r="H21626" s="3" t="s">
        <v>63134</v>
      </c>
      <c r="I21626" t="s">
        <v>106</v>
      </c>
      <c r="J21626" t="s">
        <v>50776</v>
      </c>
    </row>
    <row r="21627" spans="1:10" ht="16" x14ac:dyDescent="0.2">
      <c r="A21627" t="s">
        <v>63135</v>
      </c>
      <c r="B21627" t="s">
        <v>63136</v>
      </c>
      <c r="C21627" t="s">
        <v>63137</v>
      </c>
      <c r="D21627">
        <v>3</v>
      </c>
      <c r="E21627" t="s">
        <v>13</v>
      </c>
      <c r="F21627" t="s">
        <v>13</v>
      </c>
      <c r="G21627" t="s">
        <v>63138</v>
      </c>
      <c r="H21627" s="3" t="s">
        <v>63139</v>
      </c>
      <c r="I21627" t="s">
        <v>106</v>
      </c>
      <c r="J21627" t="s">
        <v>63140</v>
      </c>
    </row>
    <row r="21628" spans="1:10" ht="16" x14ac:dyDescent="0.2">
      <c r="A21628" t="s">
        <v>63135</v>
      </c>
      <c r="B21628" t="s">
        <v>63141</v>
      </c>
      <c r="C21628" t="s">
        <v>63142</v>
      </c>
      <c r="D21628">
        <v>1</v>
      </c>
      <c r="E21628" t="s">
        <v>13</v>
      </c>
      <c r="F21628" t="s">
        <v>13</v>
      </c>
      <c r="G21628" t="s">
        <v>63138</v>
      </c>
      <c r="H21628" s="3" t="s">
        <v>63139</v>
      </c>
      <c r="I21628" t="s">
        <v>106</v>
      </c>
      <c r="J21628" t="s">
        <v>63140</v>
      </c>
    </row>
    <row r="21629" spans="1:10" ht="16" x14ac:dyDescent="0.2">
      <c r="A21629" t="s">
        <v>63135</v>
      </c>
      <c r="B21629" t="s">
        <v>63143</v>
      </c>
      <c r="C21629" t="s">
        <v>63144</v>
      </c>
      <c r="D21629">
        <v>4</v>
      </c>
      <c r="E21629" t="s">
        <v>13</v>
      </c>
      <c r="F21629" t="s">
        <v>13</v>
      </c>
      <c r="G21629" t="s">
        <v>63138</v>
      </c>
      <c r="H21629" s="3" t="s">
        <v>63139</v>
      </c>
      <c r="I21629" t="s">
        <v>106</v>
      </c>
      <c r="J21629" t="s">
        <v>63140</v>
      </c>
    </row>
    <row r="21630" spans="1:10" ht="16" x14ac:dyDescent="0.2">
      <c r="A21630" t="s">
        <v>63135</v>
      </c>
      <c r="B21630" t="s">
        <v>63145</v>
      </c>
      <c r="C21630" t="s">
        <v>63146</v>
      </c>
      <c r="D21630">
        <v>5</v>
      </c>
      <c r="E21630" t="s">
        <v>13</v>
      </c>
      <c r="F21630" t="s">
        <v>13</v>
      </c>
      <c r="G21630" t="s">
        <v>63138</v>
      </c>
      <c r="H21630" s="3" t="s">
        <v>63139</v>
      </c>
      <c r="I21630" t="s">
        <v>106</v>
      </c>
      <c r="J21630" t="s">
        <v>63140</v>
      </c>
    </row>
    <row r="21631" spans="1:10" ht="32" x14ac:dyDescent="0.2">
      <c r="A21631" t="s">
        <v>63147</v>
      </c>
      <c r="B21631" t="s">
        <v>63148</v>
      </c>
      <c r="C21631" t="s">
        <v>63149</v>
      </c>
      <c r="D21631">
        <v>2</v>
      </c>
      <c r="E21631" t="s">
        <v>13</v>
      </c>
      <c r="F21631" t="s">
        <v>13</v>
      </c>
      <c r="G21631" t="s">
        <v>63138</v>
      </c>
      <c r="H21631" s="3" t="s">
        <v>63150</v>
      </c>
      <c r="I21631" t="s">
        <v>106</v>
      </c>
      <c r="J21631" t="s">
        <v>63151</v>
      </c>
    </row>
    <row r="21632" spans="1:10" ht="16" x14ac:dyDescent="0.2">
      <c r="A21632" t="s">
        <v>63152</v>
      </c>
      <c r="B21632" t="s">
        <v>63153</v>
      </c>
      <c r="C21632" t="s">
        <v>63154</v>
      </c>
      <c r="D21632">
        <v>1</v>
      </c>
      <c r="E21632" t="s">
        <v>13</v>
      </c>
      <c r="F21632" t="s">
        <v>13</v>
      </c>
      <c r="G21632" t="s">
        <v>63138</v>
      </c>
      <c r="H21632" s="3" t="s">
        <v>63139</v>
      </c>
      <c r="I21632" t="s">
        <v>106</v>
      </c>
      <c r="J21632" t="s">
        <v>63155</v>
      </c>
    </row>
    <row r="21633" spans="1:10" ht="16" x14ac:dyDescent="0.2">
      <c r="A21633" t="s">
        <v>63147</v>
      </c>
      <c r="B21633" t="s">
        <v>63156</v>
      </c>
      <c r="C21633" t="s">
        <v>63157</v>
      </c>
      <c r="D21633">
        <v>1</v>
      </c>
      <c r="E21633" t="s">
        <v>13</v>
      </c>
      <c r="F21633" t="s">
        <v>13</v>
      </c>
      <c r="G21633" t="s">
        <v>63138</v>
      </c>
      <c r="H21633" s="3" t="s">
        <v>63158</v>
      </c>
      <c r="I21633" t="s">
        <v>106</v>
      </c>
      <c r="J21633" t="s">
        <v>63151</v>
      </c>
    </row>
    <row r="21634" spans="1:10" ht="32" x14ac:dyDescent="0.2">
      <c r="A21634" t="s">
        <v>63147</v>
      </c>
      <c r="B21634" t="s">
        <v>63159</v>
      </c>
      <c r="C21634" t="s">
        <v>63160</v>
      </c>
      <c r="D21634">
        <v>3</v>
      </c>
      <c r="E21634" t="s">
        <v>13</v>
      </c>
      <c r="F21634" t="s">
        <v>13</v>
      </c>
      <c r="G21634" t="s">
        <v>63138</v>
      </c>
      <c r="H21634" s="3" t="s">
        <v>63150</v>
      </c>
      <c r="I21634" t="s">
        <v>106</v>
      </c>
      <c r="J21634" t="s">
        <v>63151</v>
      </c>
    </row>
    <row r="21635" spans="1:10" ht="16" x14ac:dyDescent="0.2">
      <c r="A21635" t="s">
        <v>63135</v>
      </c>
      <c r="B21635" t="s">
        <v>63161</v>
      </c>
      <c r="C21635" t="s">
        <v>63162</v>
      </c>
      <c r="D21635">
        <v>6</v>
      </c>
      <c r="E21635" t="s">
        <v>13</v>
      </c>
      <c r="F21635" t="s">
        <v>13</v>
      </c>
      <c r="G21635" t="s">
        <v>63138</v>
      </c>
      <c r="H21635" s="3" t="s">
        <v>63139</v>
      </c>
      <c r="I21635" t="s">
        <v>106</v>
      </c>
      <c r="J21635" t="s">
        <v>63140</v>
      </c>
    </row>
    <row r="21636" spans="1:10" ht="16" x14ac:dyDescent="0.2">
      <c r="A21636" t="s">
        <v>63163</v>
      </c>
      <c r="B21636" t="s">
        <v>63161</v>
      </c>
      <c r="C21636" t="s">
        <v>63162</v>
      </c>
      <c r="D21636">
        <v>5</v>
      </c>
      <c r="E21636" t="s">
        <v>13</v>
      </c>
      <c r="F21636" t="s">
        <v>13</v>
      </c>
      <c r="G21636" t="s">
        <v>63138</v>
      </c>
      <c r="H21636" s="3" t="s">
        <v>63139</v>
      </c>
      <c r="I21636" t="s">
        <v>106</v>
      </c>
      <c r="J21636" t="s">
        <v>63164</v>
      </c>
    </row>
    <row r="21637" spans="1:10" ht="16" x14ac:dyDescent="0.2">
      <c r="A21637" t="s">
        <v>63165</v>
      </c>
      <c r="B21637" t="s">
        <v>63166</v>
      </c>
      <c r="C21637" t="s">
        <v>63167</v>
      </c>
      <c r="D21637">
        <v>3</v>
      </c>
      <c r="E21637" t="s">
        <v>13</v>
      </c>
      <c r="F21637" t="s">
        <v>13</v>
      </c>
      <c r="G21637" t="s">
        <v>63138</v>
      </c>
      <c r="H21637" s="3" t="s">
        <v>63168</v>
      </c>
      <c r="I21637" t="s">
        <v>106</v>
      </c>
      <c r="J21637" t="s">
        <v>63169</v>
      </c>
    </row>
    <row r="21638" spans="1:10" ht="16" x14ac:dyDescent="0.2">
      <c r="A21638" t="s">
        <v>63152</v>
      </c>
      <c r="B21638" t="s">
        <v>60870</v>
      </c>
      <c r="C21638" t="s">
        <v>63170</v>
      </c>
      <c r="D21638">
        <v>6</v>
      </c>
      <c r="E21638" t="s">
        <v>13</v>
      </c>
      <c r="F21638" t="s">
        <v>13</v>
      </c>
      <c r="G21638" t="s">
        <v>63138</v>
      </c>
      <c r="H21638" s="3" t="s">
        <v>63139</v>
      </c>
      <c r="I21638" t="s">
        <v>106</v>
      </c>
      <c r="J21638" t="s">
        <v>63155</v>
      </c>
    </row>
    <row r="21639" spans="1:10" ht="16" x14ac:dyDescent="0.2">
      <c r="A21639" t="s">
        <v>63165</v>
      </c>
      <c r="B21639" t="s">
        <v>63171</v>
      </c>
      <c r="C21639" t="s">
        <v>63172</v>
      </c>
      <c r="D21639">
        <v>4</v>
      </c>
      <c r="E21639" t="s">
        <v>13</v>
      </c>
      <c r="F21639" t="s">
        <v>13</v>
      </c>
      <c r="G21639" t="s">
        <v>63138</v>
      </c>
      <c r="H21639" s="3" t="s">
        <v>63168</v>
      </c>
      <c r="I21639" t="s">
        <v>106</v>
      </c>
      <c r="J21639" t="s">
        <v>63169</v>
      </c>
    </row>
    <row r="21640" spans="1:10" ht="16" x14ac:dyDescent="0.2">
      <c r="A21640" t="s">
        <v>63173</v>
      </c>
      <c r="B21640" t="s">
        <v>63136</v>
      </c>
      <c r="C21640" t="s">
        <v>63137</v>
      </c>
      <c r="D21640">
        <v>4</v>
      </c>
      <c r="E21640" t="s">
        <v>13</v>
      </c>
      <c r="F21640" t="s">
        <v>13</v>
      </c>
      <c r="G21640" t="s">
        <v>63138</v>
      </c>
      <c r="H21640" s="3" t="s">
        <v>63139</v>
      </c>
      <c r="I21640" t="s">
        <v>106</v>
      </c>
      <c r="J21640" t="s">
        <v>63174</v>
      </c>
    </row>
    <row r="21641" spans="1:10" ht="16" x14ac:dyDescent="0.2">
      <c r="A21641" t="s">
        <v>63152</v>
      </c>
      <c r="B21641" t="s">
        <v>63136</v>
      </c>
      <c r="C21641" t="s">
        <v>63137</v>
      </c>
      <c r="D21641">
        <v>3</v>
      </c>
      <c r="E21641" t="s">
        <v>13</v>
      </c>
      <c r="F21641" t="s">
        <v>13</v>
      </c>
      <c r="G21641" t="s">
        <v>63138</v>
      </c>
      <c r="H21641" s="3" t="s">
        <v>63139</v>
      </c>
      <c r="I21641" t="s">
        <v>106</v>
      </c>
      <c r="J21641" t="s">
        <v>63155</v>
      </c>
    </row>
    <row r="21642" spans="1:10" ht="16" x14ac:dyDescent="0.2">
      <c r="A21642" t="s">
        <v>63175</v>
      </c>
      <c r="B21642" t="s">
        <v>63176</v>
      </c>
      <c r="C21642" t="s">
        <v>63177</v>
      </c>
      <c r="D21642">
        <v>4</v>
      </c>
      <c r="E21642" t="s">
        <v>13</v>
      </c>
      <c r="F21642" t="s">
        <v>13</v>
      </c>
      <c r="G21642" t="s">
        <v>63138</v>
      </c>
      <c r="H21642" s="3" t="s">
        <v>63178</v>
      </c>
      <c r="I21642" t="s">
        <v>106</v>
      </c>
      <c r="J21642" t="s">
        <v>63179</v>
      </c>
    </row>
    <row r="21643" spans="1:10" ht="32" x14ac:dyDescent="0.2">
      <c r="A21643" t="s">
        <v>63175</v>
      </c>
      <c r="B21643" t="s">
        <v>63180</v>
      </c>
      <c r="C21643" t="s">
        <v>63181</v>
      </c>
      <c r="D21643">
        <v>1</v>
      </c>
      <c r="E21643" t="s">
        <v>13</v>
      </c>
      <c r="F21643" t="s">
        <v>13</v>
      </c>
      <c r="G21643" t="s">
        <v>63138</v>
      </c>
      <c r="H21643" s="3" t="s">
        <v>63182</v>
      </c>
      <c r="I21643" t="s">
        <v>106</v>
      </c>
      <c r="J21643" t="s">
        <v>63179</v>
      </c>
    </row>
    <row r="21644" spans="1:10" ht="16" x14ac:dyDescent="0.2">
      <c r="A21644" t="s">
        <v>63135</v>
      </c>
      <c r="B21644" t="s">
        <v>63153</v>
      </c>
      <c r="C21644" t="s">
        <v>63154</v>
      </c>
      <c r="D21644">
        <v>2</v>
      </c>
      <c r="E21644" t="s">
        <v>13</v>
      </c>
      <c r="F21644" t="s">
        <v>13</v>
      </c>
      <c r="G21644" t="s">
        <v>63138</v>
      </c>
      <c r="H21644" s="3" t="s">
        <v>63139</v>
      </c>
      <c r="I21644" t="s">
        <v>106</v>
      </c>
      <c r="J21644" t="s">
        <v>63140</v>
      </c>
    </row>
    <row r="21645" spans="1:10" ht="16" x14ac:dyDescent="0.2">
      <c r="A21645" t="s">
        <v>63173</v>
      </c>
      <c r="B21645" t="s">
        <v>351</v>
      </c>
      <c r="C21645" t="s">
        <v>352</v>
      </c>
      <c r="D21645">
        <v>5</v>
      </c>
      <c r="E21645" t="s">
        <v>13</v>
      </c>
      <c r="F21645" t="s">
        <v>13</v>
      </c>
      <c r="G21645" t="s">
        <v>63138</v>
      </c>
      <c r="H21645" s="3" t="s">
        <v>63183</v>
      </c>
      <c r="I21645" t="s">
        <v>106</v>
      </c>
      <c r="J21645" t="s">
        <v>63174</v>
      </c>
    </row>
    <row r="21646" spans="1:10" ht="16" x14ac:dyDescent="0.2">
      <c r="A21646" t="s">
        <v>63165</v>
      </c>
      <c r="B21646" t="s">
        <v>63184</v>
      </c>
      <c r="C21646" t="s">
        <v>63185</v>
      </c>
      <c r="D21646">
        <v>2</v>
      </c>
      <c r="E21646" t="s">
        <v>13</v>
      </c>
      <c r="F21646" t="s">
        <v>13</v>
      </c>
      <c r="G21646" t="s">
        <v>63138</v>
      </c>
      <c r="H21646" s="3" t="s">
        <v>63168</v>
      </c>
      <c r="I21646" t="s">
        <v>106</v>
      </c>
      <c r="J21646" t="s">
        <v>63169</v>
      </c>
    </row>
    <row r="21647" spans="1:10" ht="16" x14ac:dyDescent="0.2">
      <c r="A21647" t="s">
        <v>63186</v>
      </c>
      <c r="B21647" t="s">
        <v>63187</v>
      </c>
      <c r="C21647" t="s">
        <v>63188</v>
      </c>
      <c r="D21647">
        <v>2</v>
      </c>
      <c r="E21647" t="s">
        <v>13</v>
      </c>
      <c r="F21647" t="s">
        <v>13</v>
      </c>
      <c r="G21647" t="s">
        <v>63138</v>
      </c>
      <c r="H21647" s="3" t="s">
        <v>63183</v>
      </c>
      <c r="I21647" t="s">
        <v>106</v>
      </c>
      <c r="J21647" t="s">
        <v>63189</v>
      </c>
    </row>
    <row r="21648" spans="1:10" ht="16" x14ac:dyDescent="0.2">
      <c r="A21648" t="s">
        <v>63152</v>
      </c>
      <c r="B21648" t="s">
        <v>63143</v>
      </c>
      <c r="C21648" t="s">
        <v>63144</v>
      </c>
      <c r="D21648">
        <v>4</v>
      </c>
      <c r="E21648" t="s">
        <v>13</v>
      </c>
      <c r="F21648" t="s">
        <v>13</v>
      </c>
      <c r="G21648" t="s">
        <v>63138</v>
      </c>
      <c r="H21648" s="3" t="s">
        <v>63183</v>
      </c>
      <c r="I21648" t="s">
        <v>106</v>
      </c>
      <c r="J21648" t="s">
        <v>63155</v>
      </c>
    </row>
    <row r="21649" spans="1:10" ht="16" x14ac:dyDescent="0.2">
      <c r="A21649" t="s">
        <v>63173</v>
      </c>
      <c r="B21649" t="s">
        <v>63190</v>
      </c>
      <c r="C21649" t="s">
        <v>63191</v>
      </c>
      <c r="D21649">
        <v>3</v>
      </c>
      <c r="E21649" t="s">
        <v>13</v>
      </c>
      <c r="F21649" t="s">
        <v>13</v>
      </c>
      <c r="G21649" t="s">
        <v>63138</v>
      </c>
      <c r="H21649" s="3" t="s">
        <v>63183</v>
      </c>
      <c r="I21649" t="s">
        <v>106</v>
      </c>
      <c r="J21649" t="s">
        <v>63174</v>
      </c>
    </row>
    <row r="21650" spans="1:10" ht="16" x14ac:dyDescent="0.2">
      <c r="A21650" t="s">
        <v>63186</v>
      </c>
      <c r="B21650" t="s">
        <v>63190</v>
      </c>
      <c r="C21650" t="s">
        <v>63191</v>
      </c>
      <c r="D21650">
        <v>1</v>
      </c>
      <c r="E21650" t="s">
        <v>13</v>
      </c>
      <c r="F21650" t="s">
        <v>13</v>
      </c>
      <c r="G21650" t="s">
        <v>63138</v>
      </c>
      <c r="H21650" s="3" t="s">
        <v>63183</v>
      </c>
      <c r="I21650" t="s">
        <v>106</v>
      </c>
      <c r="J21650" t="s">
        <v>63189</v>
      </c>
    </row>
    <row r="21651" spans="1:10" ht="16" x14ac:dyDescent="0.2">
      <c r="A21651" t="s">
        <v>63152</v>
      </c>
      <c r="B21651" t="s">
        <v>63192</v>
      </c>
      <c r="C21651" t="s">
        <v>63193</v>
      </c>
      <c r="D21651">
        <v>2</v>
      </c>
      <c r="E21651" t="s">
        <v>13</v>
      </c>
      <c r="F21651" t="s">
        <v>13</v>
      </c>
      <c r="G21651" t="s">
        <v>63138</v>
      </c>
      <c r="H21651" s="3" t="s">
        <v>63183</v>
      </c>
      <c r="I21651" t="s">
        <v>106</v>
      </c>
      <c r="J21651" t="s">
        <v>63155</v>
      </c>
    </row>
    <row r="21652" spans="1:10" ht="16" x14ac:dyDescent="0.2">
      <c r="A21652" t="s">
        <v>63175</v>
      </c>
      <c r="B21652" t="s">
        <v>63194</v>
      </c>
      <c r="C21652" t="s">
        <v>63195</v>
      </c>
      <c r="D21652">
        <v>2</v>
      </c>
      <c r="E21652" t="s">
        <v>13</v>
      </c>
      <c r="F21652" t="s">
        <v>13</v>
      </c>
      <c r="G21652" t="s">
        <v>63138</v>
      </c>
      <c r="H21652" s="3" t="s">
        <v>63178</v>
      </c>
      <c r="I21652" t="s">
        <v>106</v>
      </c>
      <c r="J21652" t="s">
        <v>63179</v>
      </c>
    </row>
    <row r="21653" spans="1:10" ht="16" x14ac:dyDescent="0.2">
      <c r="A21653" t="s">
        <v>63173</v>
      </c>
      <c r="B21653" t="s">
        <v>63153</v>
      </c>
      <c r="C21653" t="s">
        <v>63154</v>
      </c>
      <c r="D21653">
        <v>2</v>
      </c>
      <c r="E21653" t="s">
        <v>13</v>
      </c>
      <c r="F21653" t="s">
        <v>13</v>
      </c>
      <c r="G21653" t="s">
        <v>63138</v>
      </c>
      <c r="H21653" s="3" t="s">
        <v>63139</v>
      </c>
      <c r="I21653" t="s">
        <v>106</v>
      </c>
      <c r="J21653" t="s">
        <v>63174</v>
      </c>
    </row>
    <row r="21654" spans="1:10" ht="16" x14ac:dyDescent="0.2">
      <c r="A21654" t="s">
        <v>63186</v>
      </c>
      <c r="B21654" t="s">
        <v>63136</v>
      </c>
      <c r="C21654" t="s">
        <v>63137</v>
      </c>
      <c r="D21654">
        <v>4</v>
      </c>
      <c r="E21654" t="s">
        <v>13</v>
      </c>
      <c r="F21654" t="s">
        <v>13</v>
      </c>
      <c r="G21654" t="s">
        <v>63138</v>
      </c>
      <c r="H21654" s="3" t="s">
        <v>63139</v>
      </c>
      <c r="I21654" t="s">
        <v>106</v>
      </c>
      <c r="J21654" t="s">
        <v>63189</v>
      </c>
    </row>
    <row r="21655" spans="1:10" ht="16" x14ac:dyDescent="0.2">
      <c r="A21655" t="s">
        <v>63163</v>
      </c>
      <c r="B21655" t="s">
        <v>60870</v>
      </c>
      <c r="C21655" t="s">
        <v>63170</v>
      </c>
      <c r="D21655">
        <v>6</v>
      </c>
      <c r="E21655" t="s">
        <v>13</v>
      </c>
      <c r="F21655" t="s">
        <v>13</v>
      </c>
      <c r="G21655" t="s">
        <v>63138</v>
      </c>
      <c r="H21655" s="3" t="s">
        <v>63139</v>
      </c>
      <c r="I21655" t="s">
        <v>106</v>
      </c>
      <c r="J21655" t="s">
        <v>63164</v>
      </c>
    </row>
    <row r="21656" spans="1:10" ht="16" x14ac:dyDescent="0.2">
      <c r="A21656" t="s">
        <v>63175</v>
      </c>
      <c r="B21656" t="s">
        <v>63196</v>
      </c>
      <c r="C21656" t="s">
        <v>63197</v>
      </c>
      <c r="D21656">
        <v>3</v>
      </c>
      <c r="E21656" t="s">
        <v>13</v>
      </c>
      <c r="F21656" t="s">
        <v>13</v>
      </c>
      <c r="G21656" t="s">
        <v>63138</v>
      </c>
      <c r="H21656" s="3" t="s">
        <v>63178</v>
      </c>
      <c r="I21656" t="s">
        <v>106</v>
      </c>
      <c r="J21656" t="s">
        <v>63179</v>
      </c>
    </row>
    <row r="21657" spans="1:10" ht="16" x14ac:dyDescent="0.2">
      <c r="A21657" t="s">
        <v>63053</v>
      </c>
      <c r="B21657" t="s">
        <v>63198</v>
      </c>
      <c r="C21657" t="s">
        <v>63199</v>
      </c>
      <c r="D21657">
        <v>1</v>
      </c>
      <c r="E21657" t="s">
        <v>13</v>
      </c>
      <c r="F21657" t="s">
        <v>13</v>
      </c>
      <c r="G21657" t="s">
        <v>63138</v>
      </c>
      <c r="H21657" s="3" t="s">
        <v>63168</v>
      </c>
      <c r="I21657" t="s">
        <v>106</v>
      </c>
      <c r="J21657" t="s">
        <v>63056</v>
      </c>
    </row>
    <row r="21658" spans="1:10" ht="16" x14ac:dyDescent="0.2">
      <c r="A21658" t="s">
        <v>63152</v>
      </c>
      <c r="B21658" t="s">
        <v>63161</v>
      </c>
      <c r="C21658" t="s">
        <v>63162</v>
      </c>
      <c r="D21658">
        <v>5</v>
      </c>
      <c r="E21658" t="s">
        <v>13</v>
      </c>
      <c r="F21658" t="s">
        <v>13</v>
      </c>
      <c r="G21658" t="s">
        <v>63138</v>
      </c>
      <c r="H21658" s="3" t="s">
        <v>63139</v>
      </c>
      <c r="I21658" t="s">
        <v>106</v>
      </c>
      <c r="J21658" t="s">
        <v>63155</v>
      </c>
    </row>
    <row r="21659" spans="1:10" ht="16" x14ac:dyDescent="0.2">
      <c r="A21659" t="s">
        <v>63165</v>
      </c>
      <c r="B21659" t="s">
        <v>46827</v>
      </c>
      <c r="C21659" t="s">
        <v>63200</v>
      </c>
      <c r="D21659">
        <v>1</v>
      </c>
      <c r="E21659" t="s">
        <v>13</v>
      </c>
      <c r="F21659" t="s">
        <v>13</v>
      </c>
      <c r="G21659" t="s">
        <v>63138</v>
      </c>
      <c r="H21659" s="3" t="s">
        <v>63168</v>
      </c>
      <c r="I21659" t="s">
        <v>106</v>
      </c>
      <c r="J21659" t="s">
        <v>63169</v>
      </c>
    </row>
    <row r="21660" spans="1:10" ht="16" x14ac:dyDescent="0.2">
      <c r="A21660" t="s">
        <v>61650</v>
      </c>
      <c r="B21660" t="s">
        <v>63201</v>
      </c>
      <c r="C21660" t="s">
        <v>63202</v>
      </c>
      <c r="D21660">
        <v>2</v>
      </c>
      <c r="E21660" t="s">
        <v>13</v>
      </c>
      <c r="F21660" t="s">
        <v>13</v>
      </c>
      <c r="G21660" t="s">
        <v>63138</v>
      </c>
      <c r="H21660" s="3" t="s">
        <v>63168</v>
      </c>
      <c r="I21660" t="s">
        <v>106</v>
      </c>
      <c r="J21660" t="s">
        <v>61653</v>
      </c>
    </row>
    <row r="21661" spans="1:10" ht="16" x14ac:dyDescent="0.2">
      <c r="A21661" t="s">
        <v>63186</v>
      </c>
      <c r="B21661" t="s">
        <v>63203</v>
      </c>
      <c r="C21661" t="s">
        <v>63204</v>
      </c>
      <c r="D21661">
        <v>3</v>
      </c>
      <c r="E21661" t="s">
        <v>13</v>
      </c>
      <c r="F21661" t="s">
        <v>13</v>
      </c>
      <c r="G21661" t="s">
        <v>63138</v>
      </c>
      <c r="H21661" s="3" t="s">
        <v>63205</v>
      </c>
      <c r="I21661" t="s">
        <v>106</v>
      </c>
      <c r="J21661" t="s">
        <v>63189</v>
      </c>
    </row>
    <row r="21662" spans="1:10" ht="16" x14ac:dyDescent="0.2">
      <c r="A21662" t="s">
        <v>63173</v>
      </c>
      <c r="B21662" t="s">
        <v>63143</v>
      </c>
      <c r="C21662" t="s">
        <v>63144</v>
      </c>
      <c r="D21662">
        <v>6</v>
      </c>
      <c r="E21662" t="s">
        <v>13</v>
      </c>
      <c r="F21662" t="s">
        <v>13</v>
      </c>
      <c r="G21662" t="s">
        <v>63138</v>
      </c>
      <c r="H21662" s="3" t="s">
        <v>63183</v>
      </c>
      <c r="I21662" t="s">
        <v>106</v>
      </c>
      <c r="J21662" t="s">
        <v>63174</v>
      </c>
    </row>
    <row r="21663" spans="1:10" ht="16" x14ac:dyDescent="0.2">
      <c r="A21663" t="s">
        <v>63173</v>
      </c>
      <c r="B21663" t="s">
        <v>63206</v>
      </c>
      <c r="C21663" t="s">
        <v>63207</v>
      </c>
      <c r="D21663">
        <v>1</v>
      </c>
      <c r="E21663" t="s">
        <v>13</v>
      </c>
      <c r="F21663" t="s">
        <v>13</v>
      </c>
      <c r="G21663" t="s">
        <v>63138</v>
      </c>
      <c r="H21663" s="3" t="s">
        <v>63183</v>
      </c>
      <c r="I21663" t="s">
        <v>106</v>
      </c>
      <c r="J21663" t="s">
        <v>63174</v>
      </c>
    </row>
    <row r="21664" spans="1:10" ht="16" x14ac:dyDescent="0.2">
      <c r="A21664" t="s">
        <v>63163</v>
      </c>
      <c r="B21664" t="s">
        <v>63136</v>
      </c>
      <c r="C21664" t="s">
        <v>63137</v>
      </c>
      <c r="D21664">
        <v>3</v>
      </c>
      <c r="E21664" t="s">
        <v>13</v>
      </c>
      <c r="F21664" t="s">
        <v>13</v>
      </c>
      <c r="G21664" t="s">
        <v>63138</v>
      </c>
      <c r="H21664" s="3" t="s">
        <v>63139</v>
      </c>
      <c r="I21664" t="s">
        <v>106</v>
      </c>
      <c r="J21664" t="s">
        <v>63164</v>
      </c>
    </row>
    <row r="21665" spans="1:10" ht="32" x14ac:dyDescent="0.2">
      <c r="A21665" t="s">
        <v>63175</v>
      </c>
      <c r="B21665" t="s">
        <v>63208</v>
      </c>
      <c r="C21665" t="s">
        <v>63209</v>
      </c>
      <c r="D21665">
        <v>7</v>
      </c>
      <c r="E21665" t="s">
        <v>13</v>
      </c>
      <c r="F21665" t="s">
        <v>13</v>
      </c>
      <c r="G21665" t="s">
        <v>63138</v>
      </c>
      <c r="H21665" s="3" t="s">
        <v>63182</v>
      </c>
      <c r="I21665" t="s">
        <v>106</v>
      </c>
      <c r="J21665" t="s">
        <v>63179</v>
      </c>
    </row>
    <row r="21666" spans="1:10" ht="16" x14ac:dyDescent="0.2">
      <c r="A21666" t="s">
        <v>60055</v>
      </c>
      <c r="B21666" t="s">
        <v>63210</v>
      </c>
      <c r="C21666" t="s">
        <v>63211</v>
      </c>
      <c r="D21666">
        <v>3</v>
      </c>
      <c r="E21666" t="s">
        <v>13</v>
      </c>
      <c r="F21666" t="s">
        <v>13</v>
      </c>
      <c r="G21666" t="s">
        <v>63138</v>
      </c>
      <c r="H21666" s="3" t="s">
        <v>63212</v>
      </c>
      <c r="I21666" t="s">
        <v>106</v>
      </c>
      <c r="J21666" t="s">
        <v>60058</v>
      </c>
    </row>
    <row r="21667" spans="1:10" ht="16" x14ac:dyDescent="0.2">
      <c r="A21667" t="s">
        <v>63163</v>
      </c>
      <c r="B21667" t="s">
        <v>63143</v>
      </c>
      <c r="C21667" t="s">
        <v>63144</v>
      </c>
      <c r="D21667">
        <v>4</v>
      </c>
      <c r="E21667" t="s">
        <v>13</v>
      </c>
      <c r="F21667" t="s">
        <v>13</v>
      </c>
      <c r="G21667" t="s">
        <v>63138</v>
      </c>
      <c r="H21667" s="3" t="s">
        <v>63139</v>
      </c>
      <c r="I21667" t="s">
        <v>106</v>
      </c>
      <c r="J21667" t="s">
        <v>63164</v>
      </c>
    </row>
    <row r="21668" spans="1:10" ht="16" x14ac:dyDescent="0.2">
      <c r="A21668" t="s">
        <v>63175</v>
      </c>
      <c r="B21668" t="s">
        <v>63213</v>
      </c>
      <c r="C21668" t="s">
        <v>63214</v>
      </c>
      <c r="D21668">
        <v>8</v>
      </c>
      <c r="E21668" t="s">
        <v>13</v>
      </c>
      <c r="F21668" t="s">
        <v>13</v>
      </c>
      <c r="G21668" t="s">
        <v>63138</v>
      </c>
      <c r="H21668" s="3" t="s">
        <v>63178</v>
      </c>
      <c r="I21668" t="s">
        <v>106</v>
      </c>
      <c r="J21668" t="s">
        <v>63179</v>
      </c>
    </row>
    <row r="21669" spans="1:10" ht="16" x14ac:dyDescent="0.2">
      <c r="A21669" t="s">
        <v>63175</v>
      </c>
      <c r="B21669" t="s">
        <v>63215</v>
      </c>
      <c r="C21669" t="s">
        <v>63216</v>
      </c>
      <c r="D21669">
        <v>6</v>
      </c>
      <c r="E21669" t="s">
        <v>13</v>
      </c>
      <c r="F21669" t="s">
        <v>13</v>
      </c>
      <c r="G21669" t="s">
        <v>63138</v>
      </c>
      <c r="H21669" s="3" t="s">
        <v>63178</v>
      </c>
      <c r="I21669" t="s">
        <v>106</v>
      </c>
      <c r="J21669" t="s">
        <v>63179</v>
      </c>
    </row>
    <row r="21670" spans="1:10" ht="32" x14ac:dyDescent="0.2">
      <c r="A21670" t="s">
        <v>63175</v>
      </c>
      <c r="B21670" t="s">
        <v>63217</v>
      </c>
      <c r="C21670" t="s">
        <v>63218</v>
      </c>
      <c r="D21670">
        <v>5</v>
      </c>
      <c r="E21670" t="s">
        <v>13</v>
      </c>
      <c r="F21670" t="s">
        <v>13</v>
      </c>
      <c r="G21670" t="s">
        <v>63138</v>
      </c>
      <c r="H21670" s="3" t="s">
        <v>63182</v>
      </c>
      <c r="I21670" t="s">
        <v>106</v>
      </c>
      <c r="J21670" t="s">
        <v>63179</v>
      </c>
    </row>
    <row r="21671" spans="1:10" ht="16" x14ac:dyDescent="0.2">
      <c r="A21671" t="s">
        <v>63163</v>
      </c>
      <c r="B21671" t="s">
        <v>63153</v>
      </c>
      <c r="C21671" t="s">
        <v>63154</v>
      </c>
      <c r="D21671">
        <v>2</v>
      </c>
      <c r="E21671" t="s">
        <v>13</v>
      </c>
      <c r="F21671" t="s">
        <v>13</v>
      </c>
      <c r="G21671" t="s">
        <v>63138</v>
      </c>
      <c r="H21671" s="3" t="s">
        <v>63139</v>
      </c>
      <c r="I21671" t="s">
        <v>106</v>
      </c>
      <c r="J21671" t="s">
        <v>63164</v>
      </c>
    </row>
    <row r="21672" spans="1:10" ht="16" x14ac:dyDescent="0.2">
      <c r="A21672" t="s">
        <v>63163</v>
      </c>
      <c r="B21672" t="s">
        <v>63219</v>
      </c>
      <c r="C21672" t="s">
        <v>63220</v>
      </c>
      <c r="D21672">
        <v>1</v>
      </c>
      <c r="E21672" t="s">
        <v>13</v>
      </c>
      <c r="F21672" t="s">
        <v>13</v>
      </c>
      <c r="G21672" t="s">
        <v>63138</v>
      </c>
      <c r="H21672" s="3" t="s">
        <v>63139</v>
      </c>
      <c r="I21672" t="s">
        <v>106</v>
      </c>
      <c r="J21672" t="s">
        <v>63164</v>
      </c>
    </row>
    <row r="21673" spans="1:10" ht="16" x14ac:dyDescent="0.2">
      <c r="A21673" t="s">
        <v>7565</v>
      </c>
      <c r="B21673" t="s">
        <v>63221</v>
      </c>
      <c r="C21673" t="s">
        <v>63222</v>
      </c>
      <c r="D21673">
        <v>3</v>
      </c>
      <c r="E21673" t="s">
        <v>13</v>
      </c>
      <c r="F21673" t="s">
        <v>13</v>
      </c>
      <c r="G21673" t="s">
        <v>63223</v>
      </c>
      <c r="H21673" s="3" t="s">
        <v>63224</v>
      </c>
      <c r="I21673" t="s">
        <v>106</v>
      </c>
      <c r="J21673" t="s">
        <v>7570</v>
      </c>
    </row>
    <row r="21674" spans="1:10" ht="16" x14ac:dyDescent="0.2">
      <c r="A21674" t="s">
        <v>33407</v>
      </c>
      <c r="B21674" t="s">
        <v>63225</v>
      </c>
      <c r="C21674" t="s">
        <v>63226</v>
      </c>
      <c r="D21674">
        <v>5</v>
      </c>
      <c r="E21674" t="s">
        <v>13</v>
      </c>
      <c r="F21674" t="s">
        <v>13</v>
      </c>
      <c r="G21674" t="s">
        <v>63227</v>
      </c>
      <c r="H21674" s="3" t="s">
        <v>63228</v>
      </c>
      <c r="I21674" t="s">
        <v>106</v>
      </c>
      <c r="J21674" t="s">
        <v>33411</v>
      </c>
    </row>
    <row r="21675" spans="1:10" ht="16" x14ac:dyDescent="0.2">
      <c r="A21675" t="s">
        <v>63229</v>
      </c>
      <c r="B21675" t="s">
        <v>63230</v>
      </c>
      <c r="C21675" t="s">
        <v>63231</v>
      </c>
      <c r="D21675">
        <v>2</v>
      </c>
      <c r="E21675" t="s">
        <v>13</v>
      </c>
      <c r="F21675" t="s">
        <v>13</v>
      </c>
      <c r="G21675" t="s">
        <v>63227</v>
      </c>
      <c r="H21675" s="3" t="s">
        <v>63232</v>
      </c>
      <c r="I21675" t="s">
        <v>106</v>
      </c>
      <c r="J21675" t="s">
        <v>63233</v>
      </c>
    </row>
    <row r="21676" spans="1:10" ht="16" x14ac:dyDescent="0.2">
      <c r="A21676" t="s">
        <v>63229</v>
      </c>
      <c r="B21676" t="s">
        <v>63234</v>
      </c>
      <c r="C21676" t="s">
        <v>63235</v>
      </c>
      <c r="D21676">
        <v>4</v>
      </c>
      <c r="E21676" t="s">
        <v>13</v>
      </c>
      <c r="F21676" t="s">
        <v>13</v>
      </c>
      <c r="G21676" t="s">
        <v>63227</v>
      </c>
      <c r="H21676" s="3" t="s">
        <v>63236</v>
      </c>
      <c r="I21676" t="s">
        <v>106</v>
      </c>
      <c r="J21676" t="s">
        <v>63233</v>
      </c>
    </row>
    <row r="21677" spans="1:10" ht="16" x14ac:dyDescent="0.2">
      <c r="A21677" t="s">
        <v>33407</v>
      </c>
      <c r="B21677" t="s">
        <v>63237</v>
      </c>
      <c r="C21677" t="s">
        <v>63238</v>
      </c>
      <c r="D21677">
        <v>4</v>
      </c>
      <c r="E21677" t="s">
        <v>13</v>
      </c>
      <c r="F21677" t="s">
        <v>13</v>
      </c>
      <c r="G21677" t="s">
        <v>63227</v>
      </c>
      <c r="H21677" s="3" t="s">
        <v>63228</v>
      </c>
      <c r="I21677" t="s">
        <v>106</v>
      </c>
      <c r="J21677" t="s">
        <v>33411</v>
      </c>
    </row>
    <row r="21678" spans="1:10" ht="16" x14ac:dyDescent="0.2">
      <c r="A21678" t="s">
        <v>46137</v>
      </c>
      <c r="B21678" t="s">
        <v>63239</v>
      </c>
      <c r="C21678" t="s">
        <v>63240</v>
      </c>
      <c r="D21678">
        <v>4</v>
      </c>
      <c r="E21678" t="s">
        <v>13</v>
      </c>
      <c r="F21678" t="s">
        <v>13</v>
      </c>
      <c r="G21678" t="s">
        <v>63227</v>
      </c>
      <c r="H21678" s="3" t="s">
        <v>63241</v>
      </c>
      <c r="I21678" t="s">
        <v>106</v>
      </c>
      <c r="J21678" t="s">
        <v>46142</v>
      </c>
    </row>
    <row r="21679" spans="1:10" ht="16" x14ac:dyDescent="0.2">
      <c r="A21679" t="s">
        <v>33407</v>
      </c>
      <c r="B21679" t="s">
        <v>63242</v>
      </c>
      <c r="C21679" t="s">
        <v>63243</v>
      </c>
      <c r="D21679">
        <v>3</v>
      </c>
      <c r="E21679" t="s">
        <v>13</v>
      </c>
      <c r="F21679" t="s">
        <v>13</v>
      </c>
      <c r="G21679" t="s">
        <v>63227</v>
      </c>
      <c r="H21679" s="3" t="s">
        <v>63228</v>
      </c>
      <c r="I21679" t="s">
        <v>106</v>
      </c>
      <c r="J21679" t="s">
        <v>33411</v>
      </c>
    </row>
    <row r="21680" spans="1:10" ht="16" x14ac:dyDescent="0.2">
      <c r="A21680" t="s">
        <v>46137</v>
      </c>
      <c r="B21680" t="s">
        <v>63244</v>
      </c>
      <c r="C21680" t="s">
        <v>63245</v>
      </c>
      <c r="D21680">
        <v>3</v>
      </c>
      <c r="E21680" t="s">
        <v>13</v>
      </c>
      <c r="F21680" t="s">
        <v>13</v>
      </c>
      <c r="G21680" t="s">
        <v>63227</v>
      </c>
      <c r="H21680" s="3" t="s">
        <v>63241</v>
      </c>
      <c r="I21680" t="s">
        <v>106</v>
      </c>
      <c r="J21680" t="s">
        <v>46142</v>
      </c>
    </row>
    <row r="21681" spans="1:10" ht="16" x14ac:dyDescent="0.2">
      <c r="A21681" t="s">
        <v>33407</v>
      </c>
      <c r="B21681" t="s">
        <v>63246</v>
      </c>
      <c r="C21681" t="s">
        <v>63247</v>
      </c>
      <c r="D21681">
        <v>2</v>
      </c>
      <c r="E21681" t="s">
        <v>13</v>
      </c>
      <c r="F21681" t="s">
        <v>13</v>
      </c>
      <c r="G21681" t="s">
        <v>63227</v>
      </c>
      <c r="H21681" s="3" t="s">
        <v>63228</v>
      </c>
      <c r="I21681" t="s">
        <v>106</v>
      </c>
      <c r="J21681" t="s">
        <v>33411</v>
      </c>
    </row>
    <row r="21682" spans="1:10" ht="16" x14ac:dyDescent="0.2">
      <c r="A21682" t="s">
        <v>63229</v>
      </c>
      <c r="B21682" t="s">
        <v>63248</v>
      </c>
      <c r="C21682" t="s">
        <v>63249</v>
      </c>
      <c r="D21682">
        <v>3</v>
      </c>
      <c r="E21682" t="s">
        <v>13</v>
      </c>
      <c r="F21682" t="s">
        <v>13</v>
      </c>
      <c r="G21682" t="s">
        <v>63227</v>
      </c>
      <c r="H21682" s="3" t="s">
        <v>63236</v>
      </c>
      <c r="I21682" t="s">
        <v>106</v>
      </c>
      <c r="J21682" t="s">
        <v>63233</v>
      </c>
    </row>
    <row r="21683" spans="1:10" ht="16" x14ac:dyDescent="0.2">
      <c r="A21683" t="s">
        <v>63250</v>
      </c>
      <c r="B21683" t="s">
        <v>63251</v>
      </c>
      <c r="C21683" t="s">
        <v>63252</v>
      </c>
      <c r="D21683">
        <v>1</v>
      </c>
      <c r="E21683" t="s">
        <v>13</v>
      </c>
      <c r="F21683" t="s">
        <v>13</v>
      </c>
      <c r="G21683" t="s">
        <v>63227</v>
      </c>
      <c r="H21683" s="3" t="s">
        <v>63253</v>
      </c>
      <c r="I21683" t="s">
        <v>106</v>
      </c>
      <c r="J21683" t="s">
        <v>63254</v>
      </c>
    </row>
    <row r="21684" spans="1:10" ht="16" x14ac:dyDescent="0.2">
      <c r="A21684" t="s">
        <v>63229</v>
      </c>
      <c r="B21684" t="s">
        <v>63255</v>
      </c>
      <c r="C21684" t="s">
        <v>63256</v>
      </c>
      <c r="D21684">
        <v>5</v>
      </c>
      <c r="E21684" t="s">
        <v>13</v>
      </c>
      <c r="F21684" t="s">
        <v>13</v>
      </c>
      <c r="G21684" t="s">
        <v>63227</v>
      </c>
      <c r="H21684" s="3" t="s">
        <v>63257</v>
      </c>
      <c r="I21684" t="s">
        <v>106</v>
      </c>
      <c r="J21684" t="s">
        <v>63233</v>
      </c>
    </row>
    <row r="21685" spans="1:10" ht="16" x14ac:dyDescent="0.2">
      <c r="A21685" t="s">
        <v>46137</v>
      </c>
      <c r="B21685" t="s">
        <v>63251</v>
      </c>
      <c r="C21685" t="s">
        <v>63252</v>
      </c>
      <c r="D21685">
        <v>2</v>
      </c>
      <c r="E21685" t="s">
        <v>13</v>
      </c>
      <c r="F21685" t="s">
        <v>13</v>
      </c>
      <c r="G21685" t="s">
        <v>63227</v>
      </c>
      <c r="H21685" s="3" t="s">
        <v>63241</v>
      </c>
      <c r="I21685" t="s">
        <v>106</v>
      </c>
      <c r="J21685" t="s">
        <v>46142</v>
      </c>
    </row>
    <row r="21686" spans="1:10" ht="16" x14ac:dyDescent="0.2">
      <c r="A21686" t="s">
        <v>20965</v>
      </c>
      <c r="B21686" t="s">
        <v>63242</v>
      </c>
      <c r="C21686" t="s">
        <v>63243</v>
      </c>
      <c r="D21686">
        <v>2</v>
      </c>
      <c r="E21686" t="s">
        <v>13</v>
      </c>
      <c r="F21686" t="s">
        <v>13</v>
      </c>
      <c r="G21686" t="s">
        <v>63227</v>
      </c>
      <c r="H21686" s="3" t="s">
        <v>63241</v>
      </c>
      <c r="I21686" t="s">
        <v>106</v>
      </c>
      <c r="J21686" t="s">
        <v>20970</v>
      </c>
    </row>
    <row r="21687" spans="1:10" ht="16" x14ac:dyDescent="0.2">
      <c r="A21687" t="s">
        <v>63229</v>
      </c>
      <c r="B21687" t="s">
        <v>63258</v>
      </c>
      <c r="C21687" t="s">
        <v>63259</v>
      </c>
      <c r="D21687">
        <v>1</v>
      </c>
      <c r="E21687" t="s">
        <v>13</v>
      </c>
      <c r="F21687" t="s">
        <v>13</v>
      </c>
      <c r="G21687" t="s">
        <v>63227</v>
      </c>
      <c r="H21687" s="3" t="s">
        <v>63232</v>
      </c>
      <c r="I21687" t="s">
        <v>106</v>
      </c>
      <c r="J21687" t="s">
        <v>63233</v>
      </c>
    </row>
    <row r="21688" spans="1:10" ht="16" x14ac:dyDescent="0.2">
      <c r="A21688" t="s">
        <v>59812</v>
      </c>
      <c r="B21688" t="s">
        <v>63260</v>
      </c>
      <c r="C21688" t="s">
        <v>63261</v>
      </c>
      <c r="D21688">
        <v>3</v>
      </c>
      <c r="E21688" t="s">
        <v>13</v>
      </c>
      <c r="F21688" t="s">
        <v>13</v>
      </c>
      <c r="G21688" t="s">
        <v>63262</v>
      </c>
      <c r="H21688" s="3" t="s">
        <v>63263</v>
      </c>
      <c r="I21688" t="s">
        <v>106</v>
      </c>
      <c r="J21688" t="s">
        <v>59817</v>
      </c>
    </row>
    <row r="21689" spans="1:10" ht="16" x14ac:dyDescent="0.2">
      <c r="A21689" t="s">
        <v>60578</v>
      </c>
      <c r="B21689" t="s">
        <v>63260</v>
      </c>
      <c r="C21689" t="s">
        <v>63261</v>
      </c>
      <c r="D21689">
        <v>3</v>
      </c>
      <c r="E21689" t="s">
        <v>13</v>
      </c>
      <c r="F21689" t="s">
        <v>13</v>
      </c>
      <c r="G21689" t="s">
        <v>63262</v>
      </c>
      <c r="H21689" s="3" t="s">
        <v>63264</v>
      </c>
      <c r="I21689" t="s">
        <v>106</v>
      </c>
      <c r="J21689" t="s">
        <v>60579</v>
      </c>
    </row>
    <row r="21690" spans="1:10" ht="16" x14ac:dyDescent="0.2">
      <c r="A21690" t="s">
        <v>49285</v>
      </c>
      <c r="B21690" t="s">
        <v>63265</v>
      </c>
      <c r="C21690" t="s">
        <v>63266</v>
      </c>
      <c r="D21690">
        <v>3</v>
      </c>
      <c r="E21690" t="s">
        <v>13</v>
      </c>
      <c r="F21690" t="s">
        <v>13</v>
      </c>
      <c r="G21690" t="s">
        <v>63262</v>
      </c>
      <c r="H21690" s="3" t="s">
        <v>63267</v>
      </c>
      <c r="I21690" t="s">
        <v>106</v>
      </c>
      <c r="J21690" t="s">
        <v>49290</v>
      </c>
    </row>
    <row r="21691" spans="1:10" ht="16" x14ac:dyDescent="0.2">
      <c r="A21691" t="s">
        <v>60571</v>
      </c>
      <c r="B21691" t="s">
        <v>63260</v>
      </c>
      <c r="C21691" t="s">
        <v>63261</v>
      </c>
      <c r="D21691">
        <v>3</v>
      </c>
      <c r="E21691" t="s">
        <v>13</v>
      </c>
      <c r="F21691" t="s">
        <v>13</v>
      </c>
      <c r="G21691" t="s">
        <v>63262</v>
      </c>
      <c r="H21691" s="3" t="s">
        <v>63264</v>
      </c>
      <c r="I21691" t="s">
        <v>106</v>
      </c>
      <c r="J21691" t="s">
        <v>60572</v>
      </c>
    </row>
    <row r="21692" spans="1:10" ht="16" x14ac:dyDescent="0.2">
      <c r="A21692" t="s">
        <v>60986</v>
      </c>
      <c r="B21692" t="s">
        <v>63268</v>
      </c>
      <c r="C21692" t="s">
        <v>63269</v>
      </c>
      <c r="D21692">
        <v>4</v>
      </c>
      <c r="E21692" t="s">
        <v>13</v>
      </c>
      <c r="F21692" t="s">
        <v>13</v>
      </c>
      <c r="G21692" t="s">
        <v>63270</v>
      </c>
      <c r="H21692" s="3" t="s">
        <v>63271</v>
      </c>
      <c r="I21692" t="s">
        <v>106</v>
      </c>
      <c r="J21692" t="s">
        <v>60989</v>
      </c>
    </row>
    <row r="21693" spans="1:10" ht="16" x14ac:dyDescent="0.2">
      <c r="A21693" t="s">
        <v>63272</v>
      </c>
      <c r="B21693" t="s">
        <v>63273</v>
      </c>
      <c r="C21693" t="s">
        <v>63274</v>
      </c>
      <c r="D21693">
        <v>2</v>
      </c>
      <c r="E21693" t="s">
        <v>13</v>
      </c>
      <c r="F21693" t="s">
        <v>13</v>
      </c>
      <c r="G21693" t="s">
        <v>63275</v>
      </c>
      <c r="H21693" s="3" t="s">
        <v>63276</v>
      </c>
      <c r="I21693" t="s">
        <v>106</v>
      </c>
      <c r="J21693" t="s">
        <v>63277</v>
      </c>
    </row>
    <row r="21694" spans="1:10" ht="16" x14ac:dyDescent="0.2">
      <c r="A21694" t="s">
        <v>63272</v>
      </c>
      <c r="B21694" t="s">
        <v>63278</v>
      </c>
      <c r="C21694" t="s">
        <v>63279</v>
      </c>
      <c r="D21694">
        <v>3</v>
      </c>
      <c r="E21694" t="s">
        <v>13</v>
      </c>
      <c r="F21694" t="s">
        <v>13</v>
      </c>
      <c r="G21694" t="s">
        <v>63275</v>
      </c>
      <c r="H21694" s="3" t="s">
        <v>63276</v>
      </c>
      <c r="I21694" t="s">
        <v>106</v>
      </c>
      <c r="J21694" t="s">
        <v>63277</v>
      </c>
    </row>
    <row r="21695" spans="1:10" ht="16" x14ac:dyDescent="0.2">
      <c r="A21695" t="s">
        <v>63272</v>
      </c>
      <c r="B21695" t="s">
        <v>63280</v>
      </c>
      <c r="C21695" t="s">
        <v>63281</v>
      </c>
      <c r="D21695">
        <v>1</v>
      </c>
      <c r="E21695" t="s">
        <v>13</v>
      </c>
      <c r="F21695" t="s">
        <v>13</v>
      </c>
      <c r="G21695" t="s">
        <v>63275</v>
      </c>
      <c r="H21695" s="3" t="s">
        <v>63276</v>
      </c>
      <c r="I21695" t="s">
        <v>106</v>
      </c>
      <c r="J21695" t="s">
        <v>63277</v>
      </c>
    </row>
    <row r="21696" spans="1:10" ht="16" x14ac:dyDescent="0.2">
      <c r="A21696" t="s">
        <v>62897</v>
      </c>
      <c r="B21696" t="s">
        <v>63282</v>
      </c>
      <c r="C21696" t="s">
        <v>63283</v>
      </c>
      <c r="D21696">
        <v>2</v>
      </c>
      <c r="E21696" t="s">
        <v>13</v>
      </c>
      <c r="F21696" t="s">
        <v>13</v>
      </c>
      <c r="G21696" t="s">
        <v>63284</v>
      </c>
      <c r="H21696" s="3" t="s">
        <v>63285</v>
      </c>
      <c r="I21696" t="s">
        <v>106</v>
      </c>
      <c r="J21696" t="s">
        <v>62899</v>
      </c>
    </row>
    <row r="21697" spans="1:10" ht="16" x14ac:dyDescent="0.2">
      <c r="A21697" t="s">
        <v>62897</v>
      </c>
      <c r="B21697" t="s">
        <v>63286</v>
      </c>
      <c r="C21697" t="s">
        <v>63287</v>
      </c>
      <c r="D21697">
        <v>1</v>
      </c>
      <c r="E21697" t="s">
        <v>13</v>
      </c>
      <c r="F21697" t="s">
        <v>13</v>
      </c>
      <c r="G21697" t="s">
        <v>63284</v>
      </c>
      <c r="H21697" s="3" t="s">
        <v>63285</v>
      </c>
      <c r="I21697" t="s">
        <v>106</v>
      </c>
      <c r="J21697" t="s">
        <v>62899</v>
      </c>
    </row>
    <row r="21698" spans="1:10" ht="16" x14ac:dyDescent="0.2">
      <c r="A21698" t="s">
        <v>32247</v>
      </c>
      <c r="B21698" t="s">
        <v>63288</v>
      </c>
      <c r="C21698" t="s">
        <v>63289</v>
      </c>
      <c r="D21698">
        <v>1</v>
      </c>
      <c r="E21698" t="s">
        <v>13</v>
      </c>
      <c r="F21698" t="s">
        <v>13</v>
      </c>
      <c r="G21698" t="s">
        <v>63290</v>
      </c>
      <c r="H21698" s="3" t="s">
        <v>63291</v>
      </c>
      <c r="I21698" t="s">
        <v>106</v>
      </c>
      <c r="J21698" t="s">
        <v>32250</v>
      </c>
    </row>
    <row r="21699" spans="1:10" ht="16" x14ac:dyDescent="0.2">
      <c r="A21699" t="s">
        <v>63292</v>
      </c>
      <c r="B21699" t="s">
        <v>63293</v>
      </c>
      <c r="C21699" t="s">
        <v>63294</v>
      </c>
      <c r="D21699">
        <v>5</v>
      </c>
      <c r="E21699" t="s">
        <v>13</v>
      </c>
      <c r="F21699" t="s">
        <v>13</v>
      </c>
      <c r="G21699" t="s">
        <v>63295</v>
      </c>
      <c r="H21699" s="3" t="s">
        <v>63296</v>
      </c>
      <c r="I21699" t="s">
        <v>106</v>
      </c>
      <c r="J21699" t="s">
        <v>63297</v>
      </c>
    </row>
    <row r="21700" spans="1:10" ht="16" x14ac:dyDescent="0.2">
      <c r="A21700" t="s">
        <v>63298</v>
      </c>
      <c r="B21700" t="s">
        <v>63299</v>
      </c>
      <c r="C21700" t="s">
        <v>63300</v>
      </c>
      <c r="D21700">
        <v>4</v>
      </c>
      <c r="E21700" t="s">
        <v>1045</v>
      </c>
      <c r="F21700" t="s">
        <v>13</v>
      </c>
      <c r="G21700" t="s">
        <v>63301</v>
      </c>
      <c r="H21700" s="3" t="s">
        <v>63302</v>
      </c>
      <c r="I21700" t="s">
        <v>106</v>
      </c>
      <c r="J21700" t="s">
        <v>63303</v>
      </c>
    </row>
    <row r="21701" spans="1:10" ht="16" x14ac:dyDescent="0.2">
      <c r="A21701" t="s">
        <v>60355</v>
      </c>
      <c r="B21701" t="s">
        <v>63304</v>
      </c>
      <c r="C21701" t="s">
        <v>63305</v>
      </c>
      <c r="D21701">
        <v>1</v>
      </c>
      <c r="E21701" t="s">
        <v>1045</v>
      </c>
      <c r="F21701" t="s">
        <v>13</v>
      </c>
      <c r="G21701" t="s">
        <v>63301</v>
      </c>
      <c r="H21701" s="3" t="s">
        <v>63306</v>
      </c>
      <c r="I21701" t="s">
        <v>106</v>
      </c>
      <c r="J21701" t="s">
        <v>60360</v>
      </c>
    </row>
    <row r="21702" spans="1:10" ht="16" x14ac:dyDescent="0.2">
      <c r="A21702" t="s">
        <v>63298</v>
      </c>
      <c r="B21702" t="s">
        <v>63307</v>
      </c>
      <c r="C21702" t="s">
        <v>63308</v>
      </c>
      <c r="D21702">
        <v>2</v>
      </c>
      <c r="E21702" t="s">
        <v>1045</v>
      </c>
      <c r="F21702" t="s">
        <v>13</v>
      </c>
      <c r="G21702" t="s">
        <v>63301</v>
      </c>
      <c r="H21702" s="3" t="s">
        <v>63302</v>
      </c>
      <c r="I21702" t="s">
        <v>106</v>
      </c>
      <c r="J21702" t="s">
        <v>63303</v>
      </c>
    </row>
    <row r="21703" spans="1:10" ht="16" x14ac:dyDescent="0.2">
      <c r="A21703" t="s">
        <v>63309</v>
      </c>
      <c r="B21703" t="s">
        <v>63310</v>
      </c>
      <c r="C21703" t="s">
        <v>63311</v>
      </c>
      <c r="D21703">
        <v>1</v>
      </c>
      <c r="E21703" t="s">
        <v>1045</v>
      </c>
      <c r="F21703" t="s">
        <v>13</v>
      </c>
      <c r="G21703" t="s">
        <v>63301</v>
      </c>
      <c r="H21703" s="3" t="s">
        <v>63306</v>
      </c>
      <c r="I21703" t="s">
        <v>106</v>
      </c>
      <c r="J21703" t="s">
        <v>63312</v>
      </c>
    </row>
    <row r="21704" spans="1:10" ht="16" x14ac:dyDescent="0.2">
      <c r="A21704" t="s">
        <v>63313</v>
      </c>
      <c r="B21704" t="s">
        <v>63314</v>
      </c>
      <c r="C21704" t="s">
        <v>63315</v>
      </c>
      <c r="D21704">
        <v>2</v>
      </c>
      <c r="E21704" t="s">
        <v>1045</v>
      </c>
      <c r="F21704" t="s">
        <v>13</v>
      </c>
      <c r="G21704" t="s">
        <v>63301</v>
      </c>
      <c r="H21704" s="3" t="s">
        <v>63302</v>
      </c>
      <c r="I21704" t="s">
        <v>106</v>
      </c>
      <c r="J21704" t="s">
        <v>63316</v>
      </c>
    </row>
    <row r="21705" spans="1:10" ht="16" x14ac:dyDescent="0.2">
      <c r="A21705" t="s">
        <v>17756</v>
      </c>
      <c r="B21705" t="s">
        <v>63317</v>
      </c>
      <c r="C21705" t="s">
        <v>63318</v>
      </c>
      <c r="D21705">
        <v>6</v>
      </c>
      <c r="E21705" t="s">
        <v>1045</v>
      </c>
      <c r="F21705" t="s">
        <v>13</v>
      </c>
      <c r="G21705" t="s">
        <v>63301</v>
      </c>
      <c r="H21705" s="3" t="s">
        <v>63319</v>
      </c>
      <c r="I21705" t="s">
        <v>106</v>
      </c>
      <c r="J21705" t="s">
        <v>17760</v>
      </c>
    </row>
    <row r="21706" spans="1:10" ht="16" x14ac:dyDescent="0.2">
      <c r="A21706" t="s">
        <v>63313</v>
      </c>
      <c r="B21706" t="s">
        <v>63320</v>
      </c>
      <c r="C21706" t="s">
        <v>63321</v>
      </c>
      <c r="D21706">
        <v>1</v>
      </c>
      <c r="E21706" t="s">
        <v>1045</v>
      </c>
      <c r="F21706" t="s">
        <v>13</v>
      </c>
      <c r="G21706" t="s">
        <v>63301</v>
      </c>
      <c r="H21706" s="3" t="s">
        <v>63302</v>
      </c>
      <c r="I21706" t="s">
        <v>106</v>
      </c>
      <c r="J21706" t="s">
        <v>63316</v>
      </c>
    </row>
    <row r="21707" spans="1:10" ht="16" x14ac:dyDescent="0.2">
      <c r="A21707" t="s">
        <v>5536</v>
      </c>
      <c r="B21707" t="s">
        <v>63322</v>
      </c>
      <c r="C21707" t="s">
        <v>63323</v>
      </c>
      <c r="D21707">
        <v>1</v>
      </c>
      <c r="E21707" t="s">
        <v>1045</v>
      </c>
      <c r="F21707" t="s">
        <v>13</v>
      </c>
      <c r="G21707" t="s">
        <v>63301</v>
      </c>
      <c r="H21707" s="3" t="s">
        <v>63324</v>
      </c>
      <c r="I21707" t="s">
        <v>106</v>
      </c>
      <c r="J21707" t="s">
        <v>5537</v>
      </c>
    </row>
    <row r="21708" spans="1:10" ht="16" x14ac:dyDescent="0.2">
      <c r="A21708" t="s">
        <v>63325</v>
      </c>
      <c r="B21708" t="s">
        <v>63326</v>
      </c>
      <c r="C21708" t="s">
        <v>63308</v>
      </c>
      <c r="D21708">
        <v>2</v>
      </c>
      <c r="E21708" t="s">
        <v>1045</v>
      </c>
      <c r="F21708" t="s">
        <v>13</v>
      </c>
      <c r="G21708" t="s">
        <v>63301</v>
      </c>
      <c r="H21708" s="3" t="s">
        <v>63327</v>
      </c>
      <c r="I21708" t="s">
        <v>106</v>
      </c>
      <c r="J21708" t="s">
        <v>63328</v>
      </c>
    </row>
    <row r="21709" spans="1:10" ht="16" x14ac:dyDescent="0.2">
      <c r="A21709" t="s">
        <v>63325</v>
      </c>
      <c r="B21709" t="s">
        <v>63329</v>
      </c>
      <c r="C21709" t="s">
        <v>63330</v>
      </c>
      <c r="D21709">
        <v>1</v>
      </c>
      <c r="E21709" t="s">
        <v>1045</v>
      </c>
      <c r="F21709" t="s">
        <v>13</v>
      </c>
      <c r="G21709" t="s">
        <v>63301</v>
      </c>
      <c r="H21709" s="3" t="s">
        <v>63327</v>
      </c>
      <c r="I21709" t="s">
        <v>106</v>
      </c>
      <c r="J21709" t="s">
        <v>63328</v>
      </c>
    </row>
    <row r="21710" spans="1:10" ht="16" x14ac:dyDescent="0.2">
      <c r="A21710" t="s">
        <v>63298</v>
      </c>
      <c r="B21710" t="s">
        <v>63331</v>
      </c>
      <c r="C21710" t="s">
        <v>63332</v>
      </c>
      <c r="D21710">
        <v>1</v>
      </c>
      <c r="E21710" t="s">
        <v>1045</v>
      </c>
      <c r="F21710" t="s">
        <v>13</v>
      </c>
      <c r="G21710" t="s">
        <v>63301</v>
      </c>
      <c r="H21710" s="3" t="s">
        <v>63333</v>
      </c>
      <c r="I21710" t="s">
        <v>106</v>
      </c>
      <c r="J21710" t="s">
        <v>63303</v>
      </c>
    </row>
    <row r="21711" spans="1:10" ht="16" x14ac:dyDescent="0.2">
      <c r="A21711" t="s">
        <v>50704</v>
      </c>
      <c r="B21711" t="s">
        <v>63334</v>
      </c>
      <c r="C21711" t="s">
        <v>63335</v>
      </c>
      <c r="D21711">
        <v>3</v>
      </c>
      <c r="E21711" t="s">
        <v>1045</v>
      </c>
      <c r="F21711" t="s">
        <v>13</v>
      </c>
      <c r="G21711" t="s">
        <v>63301</v>
      </c>
      <c r="H21711" s="3" t="s">
        <v>63306</v>
      </c>
      <c r="I21711" t="s">
        <v>106</v>
      </c>
      <c r="J21711" t="s">
        <v>50709</v>
      </c>
    </row>
    <row r="21712" spans="1:10" ht="16" x14ac:dyDescent="0.2">
      <c r="A21712" t="s">
        <v>15140</v>
      </c>
      <c r="B21712" t="s">
        <v>63336</v>
      </c>
      <c r="C21712" t="s">
        <v>63337</v>
      </c>
      <c r="D21712">
        <v>3</v>
      </c>
      <c r="E21712" t="s">
        <v>1045</v>
      </c>
      <c r="F21712" t="s">
        <v>13</v>
      </c>
      <c r="G21712" t="s">
        <v>63301</v>
      </c>
      <c r="H21712" s="3" t="s">
        <v>63338</v>
      </c>
      <c r="I21712" t="s">
        <v>106</v>
      </c>
      <c r="J21712" t="s">
        <v>15145</v>
      </c>
    </row>
    <row r="21713" spans="1:10" ht="16" x14ac:dyDescent="0.2">
      <c r="A21713" t="s">
        <v>63339</v>
      </c>
      <c r="B21713" t="s">
        <v>63340</v>
      </c>
      <c r="C21713" t="s">
        <v>63341</v>
      </c>
      <c r="D21713">
        <v>3</v>
      </c>
      <c r="E21713" t="s">
        <v>1045</v>
      </c>
      <c r="F21713" t="s">
        <v>13</v>
      </c>
      <c r="G21713" t="s">
        <v>63301</v>
      </c>
      <c r="H21713" s="3" t="s">
        <v>63306</v>
      </c>
      <c r="I21713" t="s">
        <v>106</v>
      </c>
      <c r="J21713" t="s">
        <v>63342</v>
      </c>
    </row>
    <row r="21714" spans="1:10" ht="16" x14ac:dyDescent="0.2">
      <c r="A21714" t="s">
        <v>63325</v>
      </c>
      <c r="B21714" t="s">
        <v>63343</v>
      </c>
      <c r="C21714" t="s">
        <v>63344</v>
      </c>
      <c r="D21714">
        <v>3</v>
      </c>
      <c r="E21714" t="s">
        <v>1045</v>
      </c>
      <c r="F21714" t="s">
        <v>13</v>
      </c>
      <c r="G21714" t="s">
        <v>63301</v>
      </c>
      <c r="H21714" s="3" t="s">
        <v>63327</v>
      </c>
      <c r="I21714" t="s">
        <v>106</v>
      </c>
      <c r="J21714" t="s">
        <v>63328</v>
      </c>
    </row>
    <row r="21715" spans="1:10" ht="16" x14ac:dyDescent="0.2">
      <c r="A21715" t="s">
        <v>63345</v>
      </c>
      <c r="B21715" t="s">
        <v>63346</v>
      </c>
      <c r="C21715" t="s">
        <v>63347</v>
      </c>
      <c r="D21715">
        <v>1</v>
      </c>
      <c r="E21715" t="s">
        <v>1045</v>
      </c>
      <c r="F21715" t="s">
        <v>13</v>
      </c>
      <c r="G21715" t="s">
        <v>63301</v>
      </c>
      <c r="H21715" s="3" t="s">
        <v>63333</v>
      </c>
      <c r="I21715" t="s">
        <v>106</v>
      </c>
      <c r="J21715" t="s">
        <v>63348</v>
      </c>
    </row>
    <row r="21716" spans="1:10" ht="16" x14ac:dyDescent="0.2">
      <c r="A21716" t="s">
        <v>63339</v>
      </c>
      <c r="B21716" t="s">
        <v>63349</v>
      </c>
      <c r="C21716" t="s">
        <v>63350</v>
      </c>
      <c r="D21716">
        <v>2</v>
      </c>
      <c r="E21716" t="s">
        <v>1045</v>
      </c>
      <c r="F21716" t="s">
        <v>13</v>
      </c>
      <c r="G21716" t="s">
        <v>63301</v>
      </c>
      <c r="H21716" s="3" t="s">
        <v>63306</v>
      </c>
      <c r="I21716" t="s">
        <v>106</v>
      </c>
      <c r="J21716" t="s">
        <v>63342</v>
      </c>
    </row>
    <row r="21717" spans="1:10" ht="16" x14ac:dyDescent="0.2">
      <c r="A21717" t="s">
        <v>63298</v>
      </c>
      <c r="B21717" t="s">
        <v>63351</v>
      </c>
      <c r="C21717" t="s">
        <v>63352</v>
      </c>
      <c r="D21717">
        <v>3</v>
      </c>
      <c r="E21717" t="s">
        <v>1045</v>
      </c>
      <c r="F21717" t="s">
        <v>13</v>
      </c>
      <c r="G21717" t="s">
        <v>63301</v>
      </c>
      <c r="H21717" s="3" t="s">
        <v>63302</v>
      </c>
      <c r="I21717" t="s">
        <v>106</v>
      </c>
      <c r="J21717" t="s">
        <v>63303</v>
      </c>
    </row>
    <row r="21718" spans="1:10" ht="16" x14ac:dyDescent="0.2">
      <c r="A21718" t="s">
        <v>62587</v>
      </c>
      <c r="B21718" t="s">
        <v>63336</v>
      </c>
      <c r="C21718" t="s">
        <v>63337</v>
      </c>
      <c r="D21718">
        <v>3</v>
      </c>
      <c r="E21718" t="s">
        <v>1045</v>
      </c>
      <c r="F21718" t="s">
        <v>13</v>
      </c>
      <c r="G21718" t="s">
        <v>63301</v>
      </c>
      <c r="H21718" s="3" t="s">
        <v>63353</v>
      </c>
      <c r="I21718" t="s">
        <v>106</v>
      </c>
      <c r="J21718" t="s">
        <v>62590</v>
      </c>
    </row>
    <row r="21719" spans="1:10" ht="16" x14ac:dyDescent="0.2">
      <c r="A21719" t="s">
        <v>63309</v>
      </c>
      <c r="B21719" t="s">
        <v>63354</v>
      </c>
      <c r="C21719" t="s">
        <v>63355</v>
      </c>
      <c r="D21719">
        <v>4</v>
      </c>
      <c r="E21719" t="s">
        <v>1045</v>
      </c>
      <c r="F21719" t="s">
        <v>13</v>
      </c>
      <c r="G21719" t="s">
        <v>63301</v>
      </c>
      <c r="H21719" s="3" t="s">
        <v>63306</v>
      </c>
      <c r="I21719" t="s">
        <v>106</v>
      </c>
      <c r="J21719" t="s">
        <v>63312</v>
      </c>
    </row>
    <row r="21720" spans="1:10" ht="16" x14ac:dyDescent="0.2">
      <c r="A21720" t="s">
        <v>63339</v>
      </c>
      <c r="B21720" t="s">
        <v>63343</v>
      </c>
      <c r="C21720" t="s">
        <v>63344</v>
      </c>
      <c r="D21720">
        <v>1</v>
      </c>
      <c r="E21720" t="s">
        <v>1045</v>
      </c>
      <c r="F21720" t="s">
        <v>13</v>
      </c>
      <c r="G21720" t="s">
        <v>63301</v>
      </c>
      <c r="H21720" s="3" t="s">
        <v>63306</v>
      </c>
      <c r="I21720" t="s">
        <v>106</v>
      </c>
      <c r="J21720" t="s">
        <v>63342</v>
      </c>
    </row>
    <row r="21721" spans="1:10" ht="16" x14ac:dyDescent="0.2">
      <c r="A21721" t="s">
        <v>50730</v>
      </c>
      <c r="B21721" t="s">
        <v>63334</v>
      </c>
      <c r="C21721" t="s">
        <v>63335</v>
      </c>
      <c r="D21721">
        <v>2</v>
      </c>
      <c r="E21721" t="s">
        <v>1045</v>
      </c>
      <c r="F21721" t="s">
        <v>13</v>
      </c>
      <c r="G21721" t="s">
        <v>63301</v>
      </c>
      <c r="H21721" s="3" t="s">
        <v>63306</v>
      </c>
      <c r="I21721" t="s">
        <v>106</v>
      </c>
      <c r="J21721" t="s">
        <v>50733</v>
      </c>
    </row>
    <row r="21722" spans="1:10" ht="16" x14ac:dyDescent="0.2">
      <c r="A21722" t="s">
        <v>63309</v>
      </c>
      <c r="B21722" t="s">
        <v>63326</v>
      </c>
      <c r="C21722" t="s">
        <v>63308</v>
      </c>
      <c r="D21722">
        <v>2</v>
      </c>
      <c r="E21722" t="s">
        <v>1045</v>
      </c>
      <c r="F21722" t="s">
        <v>13</v>
      </c>
      <c r="G21722" t="s">
        <v>63301</v>
      </c>
      <c r="H21722" s="3" t="s">
        <v>63306</v>
      </c>
      <c r="I21722" t="s">
        <v>106</v>
      </c>
      <c r="J21722" t="s">
        <v>63312</v>
      </c>
    </row>
    <row r="21723" spans="1:10" ht="16" x14ac:dyDescent="0.2">
      <c r="A21723" t="s">
        <v>63309</v>
      </c>
      <c r="B21723" t="s">
        <v>63356</v>
      </c>
      <c r="C21723" t="s">
        <v>63357</v>
      </c>
      <c r="D21723">
        <v>3</v>
      </c>
      <c r="E21723" t="s">
        <v>1045</v>
      </c>
      <c r="F21723" t="s">
        <v>13</v>
      </c>
      <c r="G21723" t="s">
        <v>63301</v>
      </c>
      <c r="H21723" s="3" t="s">
        <v>63306</v>
      </c>
      <c r="I21723" t="s">
        <v>106</v>
      </c>
      <c r="J21723" t="s">
        <v>63312</v>
      </c>
    </row>
    <row r="21724" spans="1:10" ht="16" x14ac:dyDescent="0.2">
      <c r="A21724" t="s">
        <v>60355</v>
      </c>
      <c r="B21724" t="s">
        <v>63358</v>
      </c>
      <c r="C21724" t="s">
        <v>63359</v>
      </c>
      <c r="D21724">
        <v>2</v>
      </c>
      <c r="E21724" t="s">
        <v>1045</v>
      </c>
      <c r="F21724" t="s">
        <v>13</v>
      </c>
      <c r="G21724" t="s">
        <v>63301</v>
      </c>
      <c r="H21724" s="3" t="s">
        <v>63306</v>
      </c>
      <c r="I21724" t="s">
        <v>106</v>
      </c>
      <c r="J21724" t="s">
        <v>60360</v>
      </c>
    </row>
    <row r="21725" spans="1:10" ht="16" x14ac:dyDescent="0.2">
      <c r="A21725" t="s">
        <v>63345</v>
      </c>
      <c r="B21725" t="s">
        <v>63356</v>
      </c>
      <c r="C21725" t="s">
        <v>63357</v>
      </c>
      <c r="D21725">
        <v>4</v>
      </c>
      <c r="E21725" t="s">
        <v>1045</v>
      </c>
      <c r="F21725" t="s">
        <v>13</v>
      </c>
      <c r="G21725" t="s">
        <v>63301</v>
      </c>
      <c r="H21725" s="3" t="s">
        <v>63360</v>
      </c>
      <c r="I21725" t="s">
        <v>106</v>
      </c>
      <c r="J21725" t="s">
        <v>63348</v>
      </c>
    </row>
    <row r="21726" spans="1:10" ht="16" x14ac:dyDescent="0.2">
      <c r="A21726" t="s">
        <v>63325</v>
      </c>
      <c r="B21726" t="s">
        <v>63356</v>
      </c>
      <c r="C21726" t="s">
        <v>63357</v>
      </c>
      <c r="D21726">
        <v>4</v>
      </c>
      <c r="E21726" t="s">
        <v>1045</v>
      </c>
      <c r="F21726" t="s">
        <v>13</v>
      </c>
      <c r="G21726" t="s">
        <v>63301</v>
      </c>
      <c r="H21726" s="3" t="s">
        <v>63327</v>
      </c>
      <c r="I21726" t="s">
        <v>106</v>
      </c>
      <c r="J21726" t="s">
        <v>63328</v>
      </c>
    </row>
    <row r="21727" spans="1:10" ht="16" x14ac:dyDescent="0.2">
      <c r="A21727" t="s">
        <v>63345</v>
      </c>
      <c r="B21727" t="s">
        <v>63343</v>
      </c>
      <c r="C21727" t="s">
        <v>63344</v>
      </c>
      <c r="D21727">
        <v>2</v>
      </c>
      <c r="E21727" t="s">
        <v>1045</v>
      </c>
      <c r="F21727" t="s">
        <v>13</v>
      </c>
      <c r="G21727" t="s">
        <v>63301</v>
      </c>
      <c r="H21727" s="3" t="s">
        <v>63360</v>
      </c>
      <c r="I21727" t="s">
        <v>106</v>
      </c>
      <c r="J21727" t="s">
        <v>63348</v>
      </c>
    </row>
    <row r="21728" spans="1:10" ht="16" x14ac:dyDescent="0.2">
      <c r="A21728" t="s">
        <v>15151</v>
      </c>
      <c r="B21728" t="s">
        <v>63336</v>
      </c>
      <c r="C21728" t="s">
        <v>63337</v>
      </c>
      <c r="D21728">
        <v>3</v>
      </c>
      <c r="E21728" t="s">
        <v>1045</v>
      </c>
      <c r="F21728" t="s">
        <v>13</v>
      </c>
      <c r="G21728" t="s">
        <v>63301</v>
      </c>
      <c r="H21728" s="3" t="s">
        <v>63338</v>
      </c>
      <c r="I21728" t="s">
        <v>106</v>
      </c>
      <c r="J21728" t="s">
        <v>15152</v>
      </c>
    </row>
    <row r="21729" spans="1:10" ht="16" x14ac:dyDescent="0.2">
      <c r="A21729" t="s">
        <v>63345</v>
      </c>
      <c r="B21729" t="s">
        <v>63361</v>
      </c>
      <c r="C21729" t="s">
        <v>63300</v>
      </c>
      <c r="D21729">
        <v>3</v>
      </c>
      <c r="E21729" t="s">
        <v>1045</v>
      </c>
      <c r="F21729" t="s">
        <v>13</v>
      </c>
      <c r="G21729" t="s">
        <v>63301</v>
      </c>
      <c r="H21729" s="3" t="s">
        <v>63360</v>
      </c>
      <c r="I21729" t="s">
        <v>106</v>
      </c>
      <c r="J21729" t="s">
        <v>63348</v>
      </c>
    </row>
    <row r="21730" spans="1:10" ht="16" x14ac:dyDescent="0.2">
      <c r="A21730" t="s">
        <v>32338</v>
      </c>
      <c r="B21730" t="s">
        <v>63362</v>
      </c>
      <c r="C21730" t="s">
        <v>63363</v>
      </c>
      <c r="D21730">
        <v>8</v>
      </c>
      <c r="E21730" t="s">
        <v>13</v>
      </c>
      <c r="F21730" t="s">
        <v>13</v>
      </c>
      <c r="G21730" t="s">
        <v>63364</v>
      </c>
      <c r="H21730" s="3" t="s">
        <v>63365</v>
      </c>
      <c r="I21730" t="s">
        <v>106</v>
      </c>
      <c r="J21730" t="s">
        <v>32342</v>
      </c>
    </row>
    <row r="21731" spans="1:10" ht="16" x14ac:dyDescent="0.2">
      <c r="A21731" t="s">
        <v>32338</v>
      </c>
      <c r="B21731" t="s">
        <v>63366</v>
      </c>
      <c r="C21731" t="s">
        <v>63367</v>
      </c>
      <c r="D21731">
        <v>9</v>
      </c>
      <c r="E21731" t="s">
        <v>13</v>
      </c>
      <c r="F21731" t="s">
        <v>13</v>
      </c>
      <c r="G21731" t="s">
        <v>63364</v>
      </c>
      <c r="H21731" s="3" t="s">
        <v>63365</v>
      </c>
      <c r="I21731" t="s">
        <v>106</v>
      </c>
      <c r="J21731" t="s">
        <v>32342</v>
      </c>
    </row>
    <row r="21732" spans="1:10" ht="16" x14ac:dyDescent="0.2">
      <c r="A21732" t="s">
        <v>32338</v>
      </c>
      <c r="B21732" t="s">
        <v>63368</v>
      </c>
      <c r="C21732" t="s">
        <v>63369</v>
      </c>
      <c r="D21732">
        <v>10</v>
      </c>
      <c r="E21732" t="s">
        <v>13</v>
      </c>
      <c r="F21732" t="s">
        <v>13</v>
      </c>
      <c r="G21732" t="s">
        <v>63364</v>
      </c>
      <c r="H21732" s="3" t="s">
        <v>63365</v>
      </c>
      <c r="I21732" t="s">
        <v>106</v>
      </c>
      <c r="J21732" t="s">
        <v>32342</v>
      </c>
    </row>
    <row r="21733" spans="1:10" ht="16" x14ac:dyDescent="0.2">
      <c r="A21733" t="s">
        <v>63370</v>
      </c>
      <c r="B21733" t="s">
        <v>63371</v>
      </c>
      <c r="C21733" t="s">
        <v>63372</v>
      </c>
      <c r="D21733">
        <v>3</v>
      </c>
      <c r="E21733" t="s">
        <v>13</v>
      </c>
      <c r="F21733" t="s">
        <v>13</v>
      </c>
      <c r="G21733" t="s">
        <v>63373</v>
      </c>
      <c r="H21733" s="3" t="s">
        <v>63374</v>
      </c>
      <c r="I21733" t="s">
        <v>106</v>
      </c>
      <c r="J21733" t="s">
        <v>63375</v>
      </c>
    </row>
    <row r="21734" spans="1:10" ht="16" x14ac:dyDescent="0.2">
      <c r="A21734" t="s">
        <v>63370</v>
      </c>
      <c r="B21734" t="s">
        <v>63376</v>
      </c>
      <c r="C21734" t="s">
        <v>63377</v>
      </c>
      <c r="D21734">
        <v>2</v>
      </c>
      <c r="E21734" t="s">
        <v>13</v>
      </c>
      <c r="F21734" t="s">
        <v>13</v>
      </c>
      <c r="G21734" t="s">
        <v>63373</v>
      </c>
      <c r="H21734" s="3" t="s">
        <v>63374</v>
      </c>
      <c r="I21734" t="s">
        <v>106</v>
      </c>
      <c r="J21734" t="s">
        <v>63375</v>
      </c>
    </row>
    <row r="21735" spans="1:10" ht="16" x14ac:dyDescent="0.2">
      <c r="A21735" t="s">
        <v>61686</v>
      </c>
      <c r="B21735" t="s">
        <v>63334</v>
      </c>
      <c r="C21735" t="s">
        <v>63335</v>
      </c>
      <c r="D21735">
        <v>6</v>
      </c>
      <c r="E21735" t="s">
        <v>13</v>
      </c>
      <c r="F21735" t="s">
        <v>13</v>
      </c>
      <c r="G21735" t="s">
        <v>63373</v>
      </c>
      <c r="H21735" s="3" t="s">
        <v>63378</v>
      </c>
      <c r="I21735" t="s">
        <v>106</v>
      </c>
      <c r="J21735" t="s">
        <v>61688</v>
      </c>
    </row>
    <row r="21736" spans="1:10" ht="16" x14ac:dyDescent="0.2">
      <c r="A21736" t="s">
        <v>61686</v>
      </c>
      <c r="B21736" t="s">
        <v>63379</v>
      </c>
      <c r="C21736" t="s">
        <v>63380</v>
      </c>
      <c r="D21736">
        <v>2</v>
      </c>
      <c r="E21736" t="s">
        <v>13</v>
      </c>
      <c r="F21736" t="s">
        <v>13</v>
      </c>
      <c r="G21736" t="s">
        <v>63373</v>
      </c>
      <c r="H21736" s="3" t="s">
        <v>63378</v>
      </c>
      <c r="I21736" t="s">
        <v>106</v>
      </c>
      <c r="J21736" t="s">
        <v>61688</v>
      </c>
    </row>
    <row r="21737" spans="1:10" ht="16" x14ac:dyDescent="0.2">
      <c r="A21737" t="s">
        <v>63370</v>
      </c>
      <c r="B21737" t="s">
        <v>63381</v>
      </c>
      <c r="C21737" t="s">
        <v>63382</v>
      </c>
      <c r="D21737">
        <v>1</v>
      </c>
      <c r="E21737" t="s">
        <v>13</v>
      </c>
      <c r="F21737" t="s">
        <v>13</v>
      </c>
      <c r="G21737" t="s">
        <v>63373</v>
      </c>
      <c r="H21737" s="3" t="s">
        <v>63374</v>
      </c>
      <c r="I21737" t="s">
        <v>106</v>
      </c>
      <c r="J21737" t="s">
        <v>63375</v>
      </c>
    </row>
    <row r="21738" spans="1:10" ht="16" x14ac:dyDescent="0.2">
      <c r="A21738" t="s">
        <v>61686</v>
      </c>
      <c r="B21738" t="s">
        <v>63383</v>
      </c>
      <c r="C21738" t="s">
        <v>63384</v>
      </c>
      <c r="D21738">
        <v>1</v>
      </c>
      <c r="E21738" t="s">
        <v>13</v>
      </c>
      <c r="F21738" t="s">
        <v>13</v>
      </c>
      <c r="G21738" t="s">
        <v>63373</v>
      </c>
      <c r="H21738" s="3" t="s">
        <v>63378</v>
      </c>
      <c r="I21738" t="s">
        <v>106</v>
      </c>
      <c r="J21738" t="s">
        <v>61688</v>
      </c>
    </row>
    <row r="21739" spans="1:10" ht="16" x14ac:dyDescent="0.2">
      <c r="A21739" t="s">
        <v>63370</v>
      </c>
      <c r="B21739" t="s">
        <v>63385</v>
      </c>
      <c r="C21739" t="s">
        <v>63386</v>
      </c>
      <c r="D21739">
        <v>4</v>
      </c>
      <c r="E21739" t="s">
        <v>13</v>
      </c>
      <c r="F21739" t="s">
        <v>13</v>
      </c>
      <c r="G21739" t="s">
        <v>63373</v>
      </c>
      <c r="H21739" s="3" t="s">
        <v>63387</v>
      </c>
      <c r="I21739" t="s">
        <v>106</v>
      </c>
      <c r="J21739" t="s">
        <v>63375</v>
      </c>
    </row>
    <row r="21740" spans="1:10" ht="16" x14ac:dyDescent="0.2">
      <c r="A21740" t="s">
        <v>61686</v>
      </c>
      <c r="B21740" t="s">
        <v>63340</v>
      </c>
      <c r="C21740" t="s">
        <v>63341</v>
      </c>
      <c r="D21740">
        <v>3</v>
      </c>
      <c r="E21740" t="s">
        <v>13</v>
      </c>
      <c r="F21740" t="s">
        <v>13</v>
      </c>
      <c r="G21740" t="s">
        <v>63373</v>
      </c>
      <c r="H21740" s="3" t="s">
        <v>63378</v>
      </c>
      <c r="I21740" t="s">
        <v>106</v>
      </c>
      <c r="J21740" t="s">
        <v>61688</v>
      </c>
    </row>
    <row r="21741" spans="1:10" ht="16" x14ac:dyDescent="0.2">
      <c r="A21741" t="s">
        <v>61686</v>
      </c>
      <c r="B21741" t="s">
        <v>63388</v>
      </c>
      <c r="C21741" t="s">
        <v>63389</v>
      </c>
      <c r="D21741">
        <v>4</v>
      </c>
      <c r="E21741" t="s">
        <v>13</v>
      </c>
      <c r="F21741" t="s">
        <v>13</v>
      </c>
      <c r="G21741" t="s">
        <v>63373</v>
      </c>
      <c r="H21741" s="3" t="s">
        <v>63378</v>
      </c>
      <c r="I21741" t="s">
        <v>106</v>
      </c>
      <c r="J21741" t="s">
        <v>61688</v>
      </c>
    </row>
    <row r="21742" spans="1:10" ht="16" x14ac:dyDescent="0.2">
      <c r="A21742" t="s">
        <v>55077</v>
      </c>
      <c r="B21742" t="s">
        <v>63390</v>
      </c>
      <c r="C21742" t="s">
        <v>63391</v>
      </c>
      <c r="D21742">
        <v>1</v>
      </c>
      <c r="E21742" t="s">
        <v>13</v>
      </c>
      <c r="F21742" t="s">
        <v>13</v>
      </c>
      <c r="G21742" t="s">
        <v>63392</v>
      </c>
      <c r="H21742" s="3" t="s">
        <v>63393</v>
      </c>
      <c r="I21742" t="s">
        <v>106</v>
      </c>
      <c r="J21742" t="s">
        <v>55079</v>
      </c>
    </row>
    <row r="21743" spans="1:10" ht="16" x14ac:dyDescent="0.2">
      <c r="A21743" t="s">
        <v>61610</v>
      </c>
      <c r="B21743" t="s">
        <v>63394</v>
      </c>
      <c r="C21743" t="s">
        <v>63395</v>
      </c>
      <c r="D21743">
        <v>3</v>
      </c>
      <c r="E21743" t="s">
        <v>13</v>
      </c>
      <c r="F21743" t="s">
        <v>13</v>
      </c>
      <c r="G21743" t="s">
        <v>63396</v>
      </c>
      <c r="H21743" s="3" t="s">
        <v>63397</v>
      </c>
      <c r="I21743" t="s">
        <v>106</v>
      </c>
      <c r="J21743" t="s">
        <v>61613</v>
      </c>
    </row>
    <row r="21744" spans="1:10" ht="16" x14ac:dyDescent="0.2">
      <c r="A21744" t="s">
        <v>63398</v>
      </c>
      <c r="B21744" t="s">
        <v>63399</v>
      </c>
      <c r="C21744" t="s">
        <v>63400</v>
      </c>
      <c r="D21744">
        <v>1</v>
      </c>
      <c r="E21744" t="s">
        <v>13</v>
      </c>
      <c r="F21744" t="s">
        <v>13</v>
      </c>
      <c r="G21744" t="s">
        <v>63401</v>
      </c>
      <c r="H21744" s="3" t="s">
        <v>63402</v>
      </c>
      <c r="I21744" t="s">
        <v>106</v>
      </c>
      <c r="J21744" t="s">
        <v>63403</v>
      </c>
    </row>
    <row r="21745" spans="1:10" ht="16" x14ac:dyDescent="0.2">
      <c r="A21745" t="s">
        <v>63404</v>
      </c>
      <c r="B21745" t="s">
        <v>63405</v>
      </c>
      <c r="C21745" t="s">
        <v>63406</v>
      </c>
      <c r="D21745">
        <v>3</v>
      </c>
      <c r="E21745" t="s">
        <v>13</v>
      </c>
      <c r="F21745" t="s">
        <v>13</v>
      </c>
      <c r="G21745" t="s">
        <v>63401</v>
      </c>
      <c r="H21745" s="3" t="s">
        <v>63407</v>
      </c>
      <c r="I21745" t="s">
        <v>106</v>
      </c>
      <c r="J21745" t="s">
        <v>63408</v>
      </c>
    </row>
    <row r="21746" spans="1:10" ht="16" x14ac:dyDescent="0.2">
      <c r="A21746" t="s">
        <v>63409</v>
      </c>
      <c r="B21746" t="s">
        <v>63410</v>
      </c>
      <c r="C21746" t="s">
        <v>63411</v>
      </c>
      <c r="D21746">
        <v>2</v>
      </c>
      <c r="E21746" t="s">
        <v>13</v>
      </c>
      <c r="F21746" t="s">
        <v>13</v>
      </c>
      <c r="G21746" t="s">
        <v>63401</v>
      </c>
      <c r="H21746" s="3" t="s">
        <v>63412</v>
      </c>
      <c r="I21746" t="s">
        <v>106</v>
      </c>
      <c r="J21746" t="s">
        <v>63413</v>
      </c>
    </row>
    <row r="21747" spans="1:10" ht="16" x14ac:dyDescent="0.2">
      <c r="A21747" t="s">
        <v>63409</v>
      </c>
      <c r="B21747" t="s">
        <v>63414</v>
      </c>
      <c r="C21747" t="s">
        <v>63415</v>
      </c>
      <c r="D21747">
        <v>1</v>
      </c>
      <c r="E21747" t="s">
        <v>13</v>
      </c>
      <c r="F21747" t="s">
        <v>13</v>
      </c>
      <c r="G21747" t="s">
        <v>63401</v>
      </c>
      <c r="H21747" s="3" t="s">
        <v>63412</v>
      </c>
      <c r="I21747" t="s">
        <v>106</v>
      </c>
      <c r="J21747" t="s">
        <v>63413</v>
      </c>
    </row>
    <row r="21748" spans="1:10" ht="16" x14ac:dyDescent="0.2">
      <c r="A21748" t="s">
        <v>63404</v>
      </c>
      <c r="B21748" t="s">
        <v>63416</v>
      </c>
      <c r="C21748" t="s">
        <v>63417</v>
      </c>
      <c r="D21748">
        <v>1</v>
      </c>
      <c r="E21748" t="s">
        <v>13</v>
      </c>
      <c r="F21748" t="s">
        <v>13</v>
      </c>
      <c r="G21748" t="s">
        <v>63401</v>
      </c>
      <c r="H21748" s="3" t="s">
        <v>63407</v>
      </c>
      <c r="I21748" t="s">
        <v>106</v>
      </c>
      <c r="J21748" t="s">
        <v>63408</v>
      </c>
    </row>
    <row r="21749" spans="1:10" ht="16" x14ac:dyDescent="0.2">
      <c r="A21749" t="s">
        <v>63418</v>
      </c>
      <c r="B21749" t="s">
        <v>63419</v>
      </c>
      <c r="C21749" t="s">
        <v>63420</v>
      </c>
      <c r="D21749">
        <v>2</v>
      </c>
      <c r="E21749" t="s">
        <v>13</v>
      </c>
      <c r="F21749" t="s">
        <v>13</v>
      </c>
      <c r="G21749" t="s">
        <v>63401</v>
      </c>
      <c r="H21749" s="3" t="s">
        <v>63402</v>
      </c>
      <c r="I21749" t="s">
        <v>106</v>
      </c>
      <c r="J21749" t="s">
        <v>63421</v>
      </c>
    </row>
    <row r="21750" spans="1:10" ht="16" x14ac:dyDescent="0.2">
      <c r="A21750" t="s">
        <v>63418</v>
      </c>
      <c r="B21750" t="s">
        <v>63422</v>
      </c>
      <c r="C21750" t="s">
        <v>63423</v>
      </c>
      <c r="D21750">
        <v>3</v>
      </c>
      <c r="E21750" t="s">
        <v>13</v>
      </c>
      <c r="F21750" t="s">
        <v>13</v>
      </c>
      <c r="G21750" t="s">
        <v>63401</v>
      </c>
      <c r="H21750" s="3" t="s">
        <v>63402</v>
      </c>
      <c r="I21750" t="s">
        <v>106</v>
      </c>
      <c r="J21750" t="s">
        <v>63421</v>
      </c>
    </row>
    <row r="21751" spans="1:10" ht="16" x14ac:dyDescent="0.2">
      <c r="A21751" t="s">
        <v>63404</v>
      </c>
      <c r="B21751" t="s">
        <v>63424</v>
      </c>
      <c r="C21751" t="s">
        <v>63425</v>
      </c>
      <c r="D21751">
        <v>2</v>
      </c>
      <c r="E21751" t="s">
        <v>13</v>
      </c>
      <c r="F21751" t="s">
        <v>13</v>
      </c>
      <c r="G21751" t="s">
        <v>63401</v>
      </c>
      <c r="H21751" s="3" t="s">
        <v>63407</v>
      </c>
      <c r="I21751" t="s">
        <v>106</v>
      </c>
      <c r="J21751" t="s">
        <v>63408</v>
      </c>
    </row>
    <row r="21752" spans="1:10" ht="16" x14ac:dyDescent="0.2">
      <c r="A21752" t="s">
        <v>63409</v>
      </c>
      <c r="B21752" t="s">
        <v>63426</v>
      </c>
      <c r="C21752" t="s">
        <v>63427</v>
      </c>
      <c r="D21752">
        <v>5</v>
      </c>
      <c r="E21752" t="s">
        <v>13</v>
      </c>
      <c r="F21752" t="s">
        <v>13</v>
      </c>
      <c r="G21752" t="s">
        <v>63401</v>
      </c>
      <c r="H21752" s="3" t="s">
        <v>63412</v>
      </c>
      <c r="I21752" t="s">
        <v>106</v>
      </c>
      <c r="J21752" t="s">
        <v>63413</v>
      </c>
    </row>
    <row r="21753" spans="1:10" ht="16" x14ac:dyDescent="0.2">
      <c r="A21753" t="s">
        <v>63428</v>
      </c>
      <c r="B21753" t="s">
        <v>63429</v>
      </c>
      <c r="C21753" t="s">
        <v>63430</v>
      </c>
      <c r="D21753">
        <v>3</v>
      </c>
      <c r="E21753" t="s">
        <v>13</v>
      </c>
      <c r="F21753" t="s">
        <v>13</v>
      </c>
      <c r="G21753" t="s">
        <v>63401</v>
      </c>
      <c r="H21753" s="3" t="s">
        <v>63402</v>
      </c>
      <c r="I21753" t="s">
        <v>106</v>
      </c>
      <c r="J21753" t="s">
        <v>63431</v>
      </c>
    </row>
    <row r="21754" spans="1:10" ht="16" x14ac:dyDescent="0.2">
      <c r="A21754" t="s">
        <v>63428</v>
      </c>
      <c r="B21754" t="s">
        <v>63432</v>
      </c>
      <c r="C21754" t="s">
        <v>63433</v>
      </c>
      <c r="D21754">
        <v>2</v>
      </c>
      <c r="E21754" t="s">
        <v>13</v>
      </c>
      <c r="F21754" t="s">
        <v>13</v>
      </c>
      <c r="G21754" t="s">
        <v>63401</v>
      </c>
      <c r="H21754" s="3" t="s">
        <v>63402</v>
      </c>
      <c r="I21754" t="s">
        <v>106</v>
      </c>
      <c r="J21754" t="s">
        <v>63431</v>
      </c>
    </row>
    <row r="21755" spans="1:10" ht="16" x14ac:dyDescent="0.2">
      <c r="A21755" t="s">
        <v>63418</v>
      </c>
      <c r="B21755" t="s">
        <v>63434</v>
      </c>
      <c r="C21755" t="s">
        <v>63435</v>
      </c>
      <c r="D21755">
        <v>1</v>
      </c>
      <c r="E21755" t="s">
        <v>13</v>
      </c>
      <c r="F21755" t="s">
        <v>13</v>
      </c>
      <c r="G21755" t="s">
        <v>63401</v>
      </c>
      <c r="H21755" s="3" t="s">
        <v>63402</v>
      </c>
      <c r="I21755" t="s">
        <v>106</v>
      </c>
      <c r="J21755" t="s">
        <v>63421</v>
      </c>
    </row>
    <row r="21756" spans="1:10" ht="16" x14ac:dyDescent="0.2">
      <c r="A21756" t="s">
        <v>63409</v>
      </c>
      <c r="B21756" t="s">
        <v>63436</v>
      </c>
      <c r="C21756" t="s">
        <v>63437</v>
      </c>
      <c r="D21756">
        <v>3</v>
      </c>
      <c r="E21756" t="s">
        <v>13</v>
      </c>
      <c r="F21756" t="s">
        <v>13</v>
      </c>
      <c r="G21756" t="s">
        <v>63401</v>
      </c>
      <c r="H21756" s="3" t="s">
        <v>63412</v>
      </c>
      <c r="I21756" t="s">
        <v>106</v>
      </c>
      <c r="J21756" t="s">
        <v>63413</v>
      </c>
    </row>
    <row r="21757" spans="1:10" ht="16" x14ac:dyDescent="0.2">
      <c r="A21757" t="s">
        <v>63398</v>
      </c>
      <c r="B21757" t="s">
        <v>63438</v>
      </c>
      <c r="C21757" t="s">
        <v>63439</v>
      </c>
      <c r="D21757">
        <v>2</v>
      </c>
      <c r="E21757" t="s">
        <v>13</v>
      </c>
      <c r="F21757" t="s">
        <v>13</v>
      </c>
      <c r="G21757" t="s">
        <v>63401</v>
      </c>
      <c r="H21757" s="3" t="s">
        <v>63402</v>
      </c>
      <c r="I21757" t="s">
        <v>106</v>
      </c>
      <c r="J21757" t="s">
        <v>63403</v>
      </c>
    </row>
    <row r="21758" spans="1:10" ht="16" x14ac:dyDescent="0.2">
      <c r="A21758" t="s">
        <v>63409</v>
      </c>
      <c r="B21758" t="s">
        <v>63440</v>
      </c>
      <c r="C21758" t="s">
        <v>63441</v>
      </c>
      <c r="D21758">
        <v>6</v>
      </c>
      <c r="E21758" t="s">
        <v>13</v>
      </c>
      <c r="F21758" t="s">
        <v>13</v>
      </c>
      <c r="G21758" t="s">
        <v>63401</v>
      </c>
      <c r="H21758" s="3" t="s">
        <v>63412</v>
      </c>
      <c r="I21758" t="s">
        <v>106</v>
      </c>
      <c r="J21758" t="s">
        <v>63413</v>
      </c>
    </row>
    <row r="21759" spans="1:10" ht="16" x14ac:dyDescent="0.2">
      <c r="A21759" t="s">
        <v>63428</v>
      </c>
      <c r="B21759" t="s">
        <v>63442</v>
      </c>
      <c r="C21759" t="s">
        <v>63443</v>
      </c>
      <c r="D21759">
        <v>1</v>
      </c>
      <c r="E21759" t="s">
        <v>13</v>
      </c>
      <c r="F21759" t="s">
        <v>13</v>
      </c>
      <c r="G21759" t="s">
        <v>63401</v>
      </c>
      <c r="H21759" s="3" t="s">
        <v>63402</v>
      </c>
      <c r="I21759" t="s">
        <v>106</v>
      </c>
      <c r="J21759" t="s">
        <v>63431</v>
      </c>
    </row>
    <row r="21760" spans="1:10" ht="16" x14ac:dyDescent="0.2">
      <c r="A21760" t="s">
        <v>63409</v>
      </c>
      <c r="B21760" t="s">
        <v>63444</v>
      </c>
      <c r="C21760" t="s">
        <v>63445</v>
      </c>
      <c r="D21760">
        <v>4</v>
      </c>
      <c r="E21760" t="s">
        <v>13</v>
      </c>
      <c r="F21760" t="s">
        <v>13</v>
      </c>
      <c r="G21760" t="s">
        <v>63401</v>
      </c>
      <c r="H21760" s="3" t="s">
        <v>63412</v>
      </c>
      <c r="I21760" t="s">
        <v>106</v>
      </c>
      <c r="J21760" t="s">
        <v>63413</v>
      </c>
    </row>
    <row r="21761" spans="1:10" ht="16" x14ac:dyDescent="0.2">
      <c r="A21761" t="s">
        <v>63418</v>
      </c>
      <c r="B21761" t="s">
        <v>5117</v>
      </c>
      <c r="C21761" t="s">
        <v>63446</v>
      </c>
      <c r="D21761">
        <v>4</v>
      </c>
      <c r="E21761" t="s">
        <v>13</v>
      </c>
      <c r="F21761" t="s">
        <v>13</v>
      </c>
      <c r="G21761" t="s">
        <v>63401</v>
      </c>
      <c r="H21761" s="3" t="s">
        <v>63402</v>
      </c>
      <c r="I21761" t="s">
        <v>106</v>
      </c>
      <c r="J21761" t="s">
        <v>63421</v>
      </c>
    </row>
    <row r="21762" spans="1:10" ht="16" x14ac:dyDescent="0.2">
      <c r="A21762" t="s">
        <v>217</v>
      </c>
      <c r="B21762" t="s">
        <v>63447</v>
      </c>
      <c r="C21762" t="s">
        <v>63448</v>
      </c>
      <c r="D21762">
        <v>3</v>
      </c>
      <c r="E21762" t="s">
        <v>13</v>
      </c>
      <c r="F21762" t="s">
        <v>13</v>
      </c>
      <c r="G21762" t="s">
        <v>63449</v>
      </c>
      <c r="H21762" s="3" t="s">
        <v>63450</v>
      </c>
      <c r="I21762" t="s">
        <v>106</v>
      </c>
      <c r="J21762" t="s">
        <v>222</v>
      </c>
    </row>
    <row r="21763" spans="1:10" ht="16" x14ac:dyDescent="0.2">
      <c r="A21763" t="s">
        <v>63451</v>
      </c>
      <c r="B21763" t="s">
        <v>63452</v>
      </c>
      <c r="C21763" t="s">
        <v>63453</v>
      </c>
      <c r="D21763">
        <v>2</v>
      </c>
      <c r="E21763">
        <f>149</f>
        <v>149</v>
      </c>
      <c r="F21763" t="s">
        <v>13</v>
      </c>
      <c r="G21763" t="s">
        <v>63454</v>
      </c>
      <c r="H21763" s="3" t="s">
        <v>63455</v>
      </c>
      <c r="I21763" t="s">
        <v>3711</v>
      </c>
      <c r="J21763" t="s">
        <v>63456</v>
      </c>
    </row>
    <row r="21764" spans="1:10" ht="32" x14ac:dyDescent="0.2">
      <c r="A21764" t="s">
        <v>63457</v>
      </c>
      <c r="B21764" t="s">
        <v>63458</v>
      </c>
      <c r="C21764" t="s">
        <v>63459</v>
      </c>
      <c r="D21764">
        <v>1</v>
      </c>
      <c r="E21764">
        <f>149</f>
        <v>149</v>
      </c>
      <c r="F21764" t="s">
        <v>13</v>
      </c>
      <c r="G21764" t="s">
        <v>63454</v>
      </c>
      <c r="H21764" s="3" t="s">
        <v>63460</v>
      </c>
      <c r="I21764" t="s">
        <v>3711</v>
      </c>
      <c r="J21764" t="s">
        <v>63461</v>
      </c>
    </row>
    <row r="21765" spans="1:10" ht="16" x14ac:dyDescent="0.2">
      <c r="A21765" t="s">
        <v>63462</v>
      </c>
      <c r="B21765" t="s">
        <v>63463</v>
      </c>
      <c r="C21765" t="s">
        <v>63464</v>
      </c>
      <c r="D21765">
        <v>3</v>
      </c>
      <c r="E21765">
        <f>149</f>
        <v>149</v>
      </c>
      <c r="F21765" t="s">
        <v>13</v>
      </c>
      <c r="G21765" t="s">
        <v>63454</v>
      </c>
      <c r="H21765" s="3" t="s">
        <v>63465</v>
      </c>
      <c r="I21765" t="s">
        <v>3711</v>
      </c>
      <c r="J21765" t="s">
        <v>63466</v>
      </c>
    </row>
    <row r="21766" spans="1:10" ht="16" x14ac:dyDescent="0.2">
      <c r="A21766" t="s">
        <v>63462</v>
      </c>
      <c r="B21766" t="s">
        <v>63452</v>
      </c>
      <c r="C21766" t="s">
        <v>63453</v>
      </c>
      <c r="D21766">
        <v>2</v>
      </c>
      <c r="E21766">
        <f>149</f>
        <v>149</v>
      </c>
      <c r="F21766" t="s">
        <v>13</v>
      </c>
      <c r="G21766" t="s">
        <v>63454</v>
      </c>
      <c r="H21766" s="3" t="s">
        <v>63465</v>
      </c>
      <c r="I21766" t="s">
        <v>3711</v>
      </c>
      <c r="J21766" t="s">
        <v>63466</v>
      </c>
    </row>
    <row r="21767" spans="1:10" ht="16" x14ac:dyDescent="0.2">
      <c r="A21767" t="s">
        <v>63451</v>
      </c>
      <c r="B21767" t="s">
        <v>63463</v>
      </c>
      <c r="C21767" t="s">
        <v>63464</v>
      </c>
      <c r="D21767">
        <v>3</v>
      </c>
      <c r="E21767">
        <f>149</f>
        <v>149</v>
      </c>
      <c r="F21767" t="s">
        <v>13</v>
      </c>
      <c r="G21767" t="s">
        <v>63454</v>
      </c>
      <c r="H21767" s="3" t="s">
        <v>63455</v>
      </c>
      <c r="I21767" t="s">
        <v>3711</v>
      </c>
      <c r="J21767" t="s">
        <v>63456</v>
      </c>
    </row>
    <row r="21768" spans="1:10" ht="32" x14ac:dyDescent="0.2">
      <c r="A21768" t="s">
        <v>57653</v>
      </c>
      <c r="B21768" t="s">
        <v>63467</v>
      </c>
      <c r="C21768" t="s">
        <v>63468</v>
      </c>
      <c r="D21768">
        <v>3</v>
      </c>
      <c r="E21768">
        <f>149</f>
        <v>149</v>
      </c>
      <c r="F21768" t="s">
        <v>13</v>
      </c>
      <c r="G21768" t="s">
        <v>63454</v>
      </c>
      <c r="H21768" s="3" t="s">
        <v>63469</v>
      </c>
      <c r="I21768" t="s">
        <v>3711</v>
      </c>
      <c r="J21768" t="s">
        <v>57657</v>
      </c>
    </row>
    <row r="21769" spans="1:10" ht="16" x14ac:dyDescent="0.2">
      <c r="A21769" t="s">
        <v>63470</v>
      </c>
      <c r="B21769" t="s">
        <v>63471</v>
      </c>
      <c r="C21769" t="s">
        <v>63472</v>
      </c>
      <c r="D21769">
        <v>1</v>
      </c>
      <c r="E21769" t="s">
        <v>13</v>
      </c>
      <c r="F21769" t="s">
        <v>13</v>
      </c>
      <c r="G21769" t="s">
        <v>63473</v>
      </c>
      <c r="H21769" s="3" t="s">
        <v>63474</v>
      </c>
      <c r="I21769" t="s">
        <v>3711</v>
      </c>
      <c r="J21769" t="s">
        <v>63475</v>
      </c>
    </row>
    <row r="21770" spans="1:10" ht="16" x14ac:dyDescent="0.2">
      <c r="A21770" t="s">
        <v>63470</v>
      </c>
      <c r="B21770" t="s">
        <v>63476</v>
      </c>
      <c r="C21770" t="s">
        <v>63477</v>
      </c>
      <c r="D21770">
        <v>2</v>
      </c>
      <c r="E21770" t="s">
        <v>13</v>
      </c>
      <c r="F21770" t="s">
        <v>13</v>
      </c>
      <c r="G21770" t="s">
        <v>63473</v>
      </c>
      <c r="H21770" s="3" t="s">
        <v>63474</v>
      </c>
      <c r="I21770" t="s">
        <v>3711</v>
      </c>
      <c r="J21770" t="s">
        <v>63475</v>
      </c>
    </row>
    <row r="21771" spans="1:10" ht="16" x14ac:dyDescent="0.2">
      <c r="A21771" t="s">
        <v>63478</v>
      </c>
      <c r="B21771" t="s">
        <v>63471</v>
      </c>
      <c r="C21771" t="s">
        <v>63472</v>
      </c>
      <c r="D21771">
        <v>2</v>
      </c>
      <c r="E21771" t="s">
        <v>13</v>
      </c>
      <c r="F21771" t="s">
        <v>13</v>
      </c>
      <c r="G21771" t="s">
        <v>63473</v>
      </c>
      <c r="H21771" s="3" t="s">
        <v>63479</v>
      </c>
      <c r="I21771" t="s">
        <v>3711</v>
      </c>
      <c r="J21771" t="s">
        <v>63480</v>
      </c>
    </row>
    <row r="21772" spans="1:10" ht="16" x14ac:dyDescent="0.2">
      <c r="A21772" t="s">
        <v>63481</v>
      </c>
      <c r="B21772" t="s">
        <v>63476</v>
      </c>
      <c r="C21772" t="s">
        <v>63477</v>
      </c>
      <c r="D21772">
        <v>1</v>
      </c>
      <c r="E21772" t="s">
        <v>13</v>
      </c>
      <c r="F21772" t="s">
        <v>13</v>
      </c>
      <c r="G21772" t="s">
        <v>63473</v>
      </c>
      <c r="H21772" s="3" t="s">
        <v>63474</v>
      </c>
      <c r="I21772" t="s">
        <v>3711</v>
      </c>
      <c r="J21772" t="s">
        <v>63482</v>
      </c>
    </row>
    <row r="21773" spans="1:10" ht="16" x14ac:dyDescent="0.2">
      <c r="A21773" t="s">
        <v>63478</v>
      </c>
      <c r="B21773" t="s">
        <v>63476</v>
      </c>
      <c r="C21773" t="s">
        <v>63477</v>
      </c>
      <c r="D21773">
        <v>1</v>
      </c>
      <c r="E21773" t="s">
        <v>13</v>
      </c>
      <c r="F21773" t="s">
        <v>13</v>
      </c>
      <c r="G21773" t="s">
        <v>63473</v>
      </c>
      <c r="H21773" s="3" t="s">
        <v>63479</v>
      </c>
      <c r="I21773" t="s">
        <v>3711</v>
      </c>
      <c r="J21773" t="s">
        <v>63480</v>
      </c>
    </row>
    <row r="21774" spans="1:10" ht="16" x14ac:dyDescent="0.2">
      <c r="A21774" t="s">
        <v>63481</v>
      </c>
      <c r="B21774" t="s">
        <v>63471</v>
      </c>
      <c r="C21774" t="s">
        <v>63472</v>
      </c>
      <c r="D21774">
        <v>2</v>
      </c>
      <c r="E21774" t="s">
        <v>13</v>
      </c>
      <c r="F21774" t="s">
        <v>13</v>
      </c>
      <c r="G21774" t="s">
        <v>63473</v>
      </c>
      <c r="H21774" s="3" t="s">
        <v>63474</v>
      </c>
      <c r="I21774" t="s">
        <v>3711</v>
      </c>
      <c r="J21774" t="s">
        <v>63482</v>
      </c>
    </row>
    <row r="21775" spans="1:10" ht="16" x14ac:dyDescent="0.2">
      <c r="A21775" t="s">
        <v>17390</v>
      </c>
      <c r="B21775" t="s">
        <v>63483</v>
      </c>
      <c r="C21775" t="s">
        <v>63484</v>
      </c>
      <c r="D21775">
        <v>2</v>
      </c>
      <c r="E21775" t="s">
        <v>13</v>
      </c>
      <c r="F21775" t="s">
        <v>13</v>
      </c>
      <c r="G21775" t="s">
        <v>63485</v>
      </c>
      <c r="H21775" s="3" t="s">
        <v>63486</v>
      </c>
      <c r="I21775" t="s">
        <v>3711</v>
      </c>
      <c r="J21775" t="s">
        <v>17393</v>
      </c>
    </row>
    <row r="21776" spans="1:10" ht="16" x14ac:dyDescent="0.2">
      <c r="A21776" t="s">
        <v>10894</v>
      </c>
      <c r="B21776" t="s">
        <v>63487</v>
      </c>
      <c r="C21776" t="s">
        <v>63488</v>
      </c>
      <c r="D21776">
        <v>1</v>
      </c>
      <c r="E21776">
        <f>476</f>
        <v>476</v>
      </c>
      <c r="F21776" t="s">
        <v>13</v>
      </c>
      <c r="G21776" t="s">
        <v>63489</v>
      </c>
      <c r="H21776" s="3" t="s">
        <v>63490</v>
      </c>
      <c r="I21776" t="s">
        <v>3711</v>
      </c>
      <c r="J21776" t="s">
        <v>10899</v>
      </c>
    </row>
    <row r="21777" spans="1:10" ht="32" x14ac:dyDescent="0.2">
      <c r="A21777" t="s">
        <v>35436</v>
      </c>
      <c r="B21777" t="s">
        <v>63491</v>
      </c>
      <c r="C21777" t="s">
        <v>63492</v>
      </c>
      <c r="D21777">
        <v>4</v>
      </c>
      <c r="E21777">
        <f>476</f>
        <v>476</v>
      </c>
      <c r="F21777" t="s">
        <v>13</v>
      </c>
      <c r="G21777" t="s">
        <v>63489</v>
      </c>
      <c r="H21777" s="3" t="s">
        <v>63493</v>
      </c>
      <c r="I21777" t="s">
        <v>1725</v>
      </c>
      <c r="J21777" t="s">
        <v>35440</v>
      </c>
    </row>
    <row r="21778" spans="1:10" ht="16" x14ac:dyDescent="0.2">
      <c r="A21778" t="s">
        <v>63494</v>
      </c>
      <c r="B21778" t="s">
        <v>63495</v>
      </c>
      <c r="C21778" t="s">
        <v>63496</v>
      </c>
      <c r="D21778">
        <v>2</v>
      </c>
      <c r="E21778">
        <f>476</f>
        <v>476</v>
      </c>
      <c r="F21778" t="s">
        <v>13</v>
      </c>
      <c r="G21778" t="s">
        <v>63489</v>
      </c>
      <c r="H21778" s="3" t="s">
        <v>63497</v>
      </c>
      <c r="I21778" t="s">
        <v>3711</v>
      </c>
      <c r="J21778" t="s">
        <v>63498</v>
      </c>
    </row>
    <row r="21779" spans="1:10" ht="16" x14ac:dyDescent="0.2">
      <c r="A21779" t="s">
        <v>63494</v>
      </c>
      <c r="B21779" t="s">
        <v>63499</v>
      </c>
      <c r="C21779" t="s">
        <v>63500</v>
      </c>
      <c r="D21779">
        <v>1</v>
      </c>
      <c r="E21779">
        <f>476</f>
        <v>476</v>
      </c>
      <c r="F21779" t="s">
        <v>13</v>
      </c>
      <c r="G21779" t="s">
        <v>63489</v>
      </c>
      <c r="H21779" s="3" t="s">
        <v>63501</v>
      </c>
      <c r="I21779" t="s">
        <v>3711</v>
      </c>
      <c r="J21779" t="s">
        <v>63498</v>
      </c>
    </row>
    <row r="21780" spans="1:10" ht="32" x14ac:dyDescent="0.2">
      <c r="A21780" t="s">
        <v>63502</v>
      </c>
      <c r="B21780" t="s">
        <v>63503</v>
      </c>
      <c r="C21780" t="s">
        <v>63504</v>
      </c>
      <c r="D21780">
        <v>1</v>
      </c>
      <c r="E21780">
        <f>310</f>
        <v>310</v>
      </c>
      <c r="F21780" t="s">
        <v>13</v>
      </c>
      <c r="G21780" t="s">
        <v>63505</v>
      </c>
      <c r="H21780" s="3" t="s">
        <v>63506</v>
      </c>
      <c r="I21780" t="s">
        <v>3711</v>
      </c>
      <c r="J21780" t="s">
        <v>63507</v>
      </c>
    </row>
    <row r="21781" spans="1:10" ht="32" x14ac:dyDescent="0.2">
      <c r="A21781" t="s">
        <v>37439</v>
      </c>
      <c r="B21781" t="s">
        <v>63508</v>
      </c>
      <c r="C21781" t="s">
        <v>63509</v>
      </c>
      <c r="D21781">
        <v>2</v>
      </c>
      <c r="E21781">
        <f>310</f>
        <v>310</v>
      </c>
      <c r="F21781" t="s">
        <v>13</v>
      </c>
      <c r="G21781" t="s">
        <v>63505</v>
      </c>
      <c r="H21781" s="3" t="s">
        <v>63510</v>
      </c>
      <c r="I21781" t="s">
        <v>3711</v>
      </c>
      <c r="J21781" t="s">
        <v>37443</v>
      </c>
    </row>
    <row r="21782" spans="1:10" ht="16" x14ac:dyDescent="0.2">
      <c r="A21782" t="s">
        <v>63457</v>
      </c>
      <c r="B21782" t="s">
        <v>63511</v>
      </c>
      <c r="C21782" t="s">
        <v>63512</v>
      </c>
      <c r="D21782">
        <v>2</v>
      </c>
      <c r="E21782">
        <f>310</f>
        <v>310</v>
      </c>
      <c r="F21782" t="s">
        <v>13</v>
      </c>
      <c r="G21782" t="s">
        <v>63505</v>
      </c>
      <c r="H21782" s="3" t="s">
        <v>63513</v>
      </c>
      <c r="I21782" t="s">
        <v>3711</v>
      </c>
      <c r="J21782" t="s">
        <v>63461</v>
      </c>
    </row>
    <row r="21783" spans="1:10" ht="16" x14ac:dyDescent="0.2">
      <c r="A21783" t="s">
        <v>63514</v>
      </c>
      <c r="B21783" t="s">
        <v>63515</v>
      </c>
      <c r="C21783" t="s">
        <v>63516</v>
      </c>
      <c r="D21783">
        <v>1</v>
      </c>
      <c r="E21783">
        <f>310</f>
        <v>310</v>
      </c>
      <c r="F21783" t="s">
        <v>13</v>
      </c>
      <c r="G21783" t="s">
        <v>63505</v>
      </c>
      <c r="H21783" s="3" t="s">
        <v>63517</v>
      </c>
      <c r="I21783" t="s">
        <v>3711</v>
      </c>
      <c r="J21783" t="s">
        <v>63518</v>
      </c>
    </row>
    <row r="21784" spans="1:10" ht="32" x14ac:dyDescent="0.2">
      <c r="A21784" t="s">
        <v>37439</v>
      </c>
      <c r="B21784" t="s">
        <v>63519</v>
      </c>
      <c r="C21784" t="s">
        <v>63520</v>
      </c>
      <c r="D21784">
        <v>1</v>
      </c>
      <c r="E21784">
        <f>310</f>
        <v>310</v>
      </c>
      <c r="F21784" t="s">
        <v>13</v>
      </c>
      <c r="G21784" t="s">
        <v>63505</v>
      </c>
      <c r="H21784" s="3" t="s">
        <v>63521</v>
      </c>
      <c r="I21784" t="s">
        <v>3711</v>
      </c>
      <c r="J21784" t="s">
        <v>37443</v>
      </c>
    </row>
    <row r="21785" spans="1:10" ht="32" x14ac:dyDescent="0.2">
      <c r="A21785" t="s">
        <v>38626</v>
      </c>
      <c r="B21785" t="s">
        <v>63522</v>
      </c>
      <c r="C21785" t="s">
        <v>63523</v>
      </c>
      <c r="D21785">
        <v>2</v>
      </c>
      <c r="E21785">
        <f>310</f>
        <v>310</v>
      </c>
      <c r="F21785" t="s">
        <v>13</v>
      </c>
      <c r="G21785" t="s">
        <v>63505</v>
      </c>
      <c r="H21785" s="3" t="s">
        <v>63524</v>
      </c>
      <c r="I21785" t="s">
        <v>3711</v>
      </c>
      <c r="J21785" t="s">
        <v>38630</v>
      </c>
    </row>
    <row r="21786" spans="1:10" ht="32" x14ac:dyDescent="0.2">
      <c r="A21786" t="s">
        <v>21615</v>
      </c>
      <c r="B21786" t="s">
        <v>63525</v>
      </c>
      <c r="C21786" t="s">
        <v>63526</v>
      </c>
      <c r="D21786">
        <v>6</v>
      </c>
      <c r="E21786">
        <f>310</f>
        <v>310</v>
      </c>
      <c r="F21786" t="s">
        <v>13</v>
      </c>
      <c r="G21786" t="s">
        <v>63505</v>
      </c>
      <c r="H21786" s="3" t="s">
        <v>63527</v>
      </c>
      <c r="I21786" t="s">
        <v>3711</v>
      </c>
      <c r="J21786" t="s">
        <v>21620</v>
      </c>
    </row>
    <row r="21787" spans="1:10" ht="48" x14ac:dyDescent="0.2">
      <c r="A21787" t="s">
        <v>63502</v>
      </c>
      <c r="B21787" t="s">
        <v>63528</v>
      </c>
      <c r="C21787" t="s">
        <v>63529</v>
      </c>
      <c r="D21787">
        <v>3</v>
      </c>
      <c r="E21787" t="s">
        <v>13</v>
      </c>
      <c r="F21787" t="s">
        <v>13</v>
      </c>
      <c r="G21787" t="s">
        <v>63530</v>
      </c>
      <c r="H21787" s="3" t="s">
        <v>63531</v>
      </c>
      <c r="I21787" t="s">
        <v>3711</v>
      </c>
      <c r="J21787" t="s">
        <v>63507</v>
      </c>
    </row>
    <row r="21788" spans="1:10" ht="16" x14ac:dyDescent="0.2">
      <c r="A21788" t="s">
        <v>33935</v>
      </c>
      <c r="B21788" t="s">
        <v>63532</v>
      </c>
      <c r="C21788" t="s">
        <v>63533</v>
      </c>
      <c r="D21788">
        <v>1</v>
      </c>
      <c r="E21788" t="s">
        <v>3000</v>
      </c>
      <c r="F21788" t="s">
        <v>13</v>
      </c>
      <c r="G21788" t="s">
        <v>63534</v>
      </c>
      <c r="H21788" s="3" t="s">
        <v>63535</v>
      </c>
      <c r="I21788" t="s">
        <v>3711</v>
      </c>
      <c r="J21788" t="s">
        <v>33938</v>
      </c>
    </row>
    <row r="21789" spans="1:10" ht="16" x14ac:dyDescent="0.2">
      <c r="A21789" t="s">
        <v>26359</v>
      </c>
      <c r="B21789" t="s">
        <v>63536</v>
      </c>
      <c r="C21789" t="s">
        <v>63537</v>
      </c>
      <c r="D21789">
        <v>3</v>
      </c>
      <c r="E21789" t="s">
        <v>3000</v>
      </c>
      <c r="F21789" t="s">
        <v>13</v>
      </c>
      <c r="G21789" t="s">
        <v>63534</v>
      </c>
      <c r="H21789" s="3" t="s">
        <v>63538</v>
      </c>
      <c r="I21789" t="s">
        <v>3711</v>
      </c>
      <c r="J21789" t="s">
        <v>26363</v>
      </c>
    </row>
    <row r="21790" spans="1:10" ht="16" x14ac:dyDescent="0.2">
      <c r="A21790" t="s">
        <v>57106</v>
      </c>
      <c r="B21790" t="s">
        <v>37080</v>
      </c>
      <c r="C21790" t="s">
        <v>37081</v>
      </c>
      <c r="D21790">
        <v>2</v>
      </c>
      <c r="E21790" t="s">
        <v>401</v>
      </c>
      <c r="F21790" t="s">
        <v>13</v>
      </c>
      <c r="G21790" t="s">
        <v>63539</v>
      </c>
      <c r="H21790" s="3" t="s">
        <v>63540</v>
      </c>
      <c r="I21790" t="s">
        <v>3711</v>
      </c>
      <c r="J21790" t="s">
        <v>57110</v>
      </c>
    </row>
    <row r="21791" spans="1:10" ht="32" x14ac:dyDescent="0.2">
      <c r="A21791" t="s">
        <v>63541</v>
      </c>
      <c r="B21791" t="s">
        <v>63542</v>
      </c>
      <c r="C21791" t="s">
        <v>63543</v>
      </c>
      <c r="D21791">
        <v>2</v>
      </c>
      <c r="E21791" t="s">
        <v>401</v>
      </c>
      <c r="F21791" t="s">
        <v>13</v>
      </c>
      <c r="G21791" t="s">
        <v>63539</v>
      </c>
      <c r="H21791" s="3" t="s">
        <v>63544</v>
      </c>
      <c r="I21791" t="s">
        <v>3711</v>
      </c>
      <c r="J21791" t="s">
        <v>63545</v>
      </c>
    </row>
    <row r="21792" spans="1:10" ht="16" x14ac:dyDescent="0.2">
      <c r="A21792" t="s">
        <v>56401</v>
      </c>
      <c r="B21792" t="s">
        <v>63546</v>
      </c>
      <c r="C21792" t="s">
        <v>63547</v>
      </c>
      <c r="D21792">
        <v>2</v>
      </c>
      <c r="E21792" t="s">
        <v>401</v>
      </c>
      <c r="F21792" t="s">
        <v>13</v>
      </c>
      <c r="G21792" t="s">
        <v>63539</v>
      </c>
      <c r="H21792" s="3" t="s">
        <v>63548</v>
      </c>
      <c r="I21792" t="s">
        <v>3711</v>
      </c>
      <c r="J21792" t="s">
        <v>56405</v>
      </c>
    </row>
    <row r="21793" spans="1:10" ht="32" x14ac:dyDescent="0.2">
      <c r="A21793" t="s">
        <v>63541</v>
      </c>
      <c r="B21793" t="s">
        <v>63549</v>
      </c>
      <c r="C21793" t="s">
        <v>63550</v>
      </c>
      <c r="D21793">
        <v>1</v>
      </c>
      <c r="E21793" t="s">
        <v>401</v>
      </c>
      <c r="F21793" t="s">
        <v>13</v>
      </c>
      <c r="G21793" t="s">
        <v>63539</v>
      </c>
      <c r="H21793" s="3" t="s">
        <v>63544</v>
      </c>
      <c r="I21793" t="s">
        <v>3711</v>
      </c>
      <c r="J21793" t="s">
        <v>63545</v>
      </c>
    </row>
    <row r="21794" spans="1:10" ht="32" x14ac:dyDescent="0.2">
      <c r="A21794" t="s">
        <v>63541</v>
      </c>
      <c r="B21794" t="s">
        <v>63551</v>
      </c>
      <c r="C21794" t="s">
        <v>63552</v>
      </c>
      <c r="D21794">
        <v>3</v>
      </c>
      <c r="E21794" t="s">
        <v>401</v>
      </c>
      <c r="F21794" t="s">
        <v>13</v>
      </c>
      <c r="G21794" t="s">
        <v>63539</v>
      </c>
      <c r="H21794" s="3" t="s">
        <v>63544</v>
      </c>
      <c r="I21794" t="s">
        <v>3711</v>
      </c>
      <c r="J21794" t="s">
        <v>63545</v>
      </c>
    </row>
    <row r="21795" spans="1:10" ht="16" x14ac:dyDescent="0.2">
      <c r="A21795" t="s">
        <v>57100</v>
      </c>
      <c r="B21795" t="s">
        <v>37080</v>
      </c>
      <c r="C21795" t="s">
        <v>37081</v>
      </c>
      <c r="D21795">
        <v>1</v>
      </c>
      <c r="E21795" t="s">
        <v>401</v>
      </c>
      <c r="F21795" t="s">
        <v>13</v>
      </c>
      <c r="G21795" t="s">
        <v>63539</v>
      </c>
      <c r="H21795" s="3" t="s">
        <v>63540</v>
      </c>
      <c r="I21795" t="s">
        <v>3711</v>
      </c>
      <c r="J21795" t="s">
        <v>57105</v>
      </c>
    </row>
    <row r="21796" spans="1:10" ht="16" x14ac:dyDescent="0.2">
      <c r="A21796" t="s">
        <v>52539</v>
      </c>
      <c r="B21796" t="s">
        <v>63553</v>
      </c>
      <c r="C21796" t="s">
        <v>63554</v>
      </c>
      <c r="D21796">
        <v>2</v>
      </c>
      <c r="E21796" t="s">
        <v>13</v>
      </c>
      <c r="F21796" t="s">
        <v>13</v>
      </c>
      <c r="G21796" t="s">
        <v>63555</v>
      </c>
      <c r="H21796" s="3" t="s">
        <v>63556</v>
      </c>
      <c r="I21796" t="s">
        <v>3711</v>
      </c>
      <c r="J21796" t="s">
        <v>52544</v>
      </c>
    </row>
    <row r="21797" spans="1:10" ht="16" x14ac:dyDescent="0.2">
      <c r="A21797" t="s">
        <v>52539</v>
      </c>
      <c r="B21797" t="s">
        <v>63557</v>
      </c>
      <c r="C21797" t="s">
        <v>63558</v>
      </c>
      <c r="D21797">
        <v>4</v>
      </c>
      <c r="E21797" t="s">
        <v>13</v>
      </c>
      <c r="F21797" t="s">
        <v>13</v>
      </c>
      <c r="G21797" t="s">
        <v>63555</v>
      </c>
      <c r="H21797" s="3" t="s">
        <v>63556</v>
      </c>
      <c r="I21797" t="s">
        <v>3711</v>
      </c>
      <c r="J21797" t="s">
        <v>52544</v>
      </c>
    </row>
    <row r="21798" spans="1:10" ht="16" x14ac:dyDescent="0.2">
      <c r="A21798" t="s">
        <v>52539</v>
      </c>
      <c r="B21798" t="s">
        <v>63559</v>
      </c>
      <c r="C21798" t="s">
        <v>63560</v>
      </c>
      <c r="D21798">
        <v>1</v>
      </c>
      <c r="E21798" t="s">
        <v>13</v>
      </c>
      <c r="F21798" t="s">
        <v>13</v>
      </c>
      <c r="G21798" t="s">
        <v>63555</v>
      </c>
      <c r="H21798" s="3" t="s">
        <v>63556</v>
      </c>
      <c r="I21798" t="s">
        <v>3711</v>
      </c>
      <c r="J21798" t="s">
        <v>52544</v>
      </c>
    </row>
    <row r="21799" spans="1:10" ht="16" x14ac:dyDescent="0.2">
      <c r="A21799" t="s">
        <v>63561</v>
      </c>
      <c r="B21799" t="s">
        <v>63562</v>
      </c>
      <c r="C21799" t="s">
        <v>63563</v>
      </c>
      <c r="D21799">
        <v>1</v>
      </c>
      <c r="E21799">
        <f>164</f>
        <v>164</v>
      </c>
      <c r="F21799" t="s">
        <v>13</v>
      </c>
      <c r="G21799" t="s">
        <v>63564</v>
      </c>
      <c r="H21799" s="3" t="s">
        <v>63565</v>
      </c>
      <c r="I21799" t="s">
        <v>3711</v>
      </c>
      <c r="J21799" t="s">
        <v>63566</v>
      </c>
    </row>
    <row r="21800" spans="1:10" ht="16" x14ac:dyDescent="0.2">
      <c r="A21800" t="s">
        <v>58377</v>
      </c>
      <c r="B21800" t="s">
        <v>63567</v>
      </c>
      <c r="C21800" t="s">
        <v>63568</v>
      </c>
      <c r="D21800">
        <v>1</v>
      </c>
      <c r="E21800">
        <f>164</f>
        <v>164</v>
      </c>
      <c r="F21800" t="s">
        <v>13</v>
      </c>
      <c r="G21800" t="s">
        <v>63564</v>
      </c>
      <c r="H21800" s="3" t="s">
        <v>63569</v>
      </c>
      <c r="I21800" t="s">
        <v>12628</v>
      </c>
      <c r="J21800" t="s">
        <v>58381</v>
      </c>
    </row>
    <row r="21801" spans="1:10" ht="16" x14ac:dyDescent="0.2">
      <c r="A21801" t="s">
        <v>19291</v>
      </c>
      <c r="B21801" t="s">
        <v>63570</v>
      </c>
      <c r="C21801" t="s">
        <v>63571</v>
      </c>
      <c r="D21801">
        <v>3</v>
      </c>
      <c r="E21801">
        <f>164</f>
        <v>164</v>
      </c>
      <c r="F21801" t="s">
        <v>13</v>
      </c>
      <c r="G21801" t="s">
        <v>63564</v>
      </c>
      <c r="H21801" s="3" t="s">
        <v>63572</v>
      </c>
      <c r="I21801" t="s">
        <v>3711</v>
      </c>
      <c r="J21801" t="s">
        <v>19294</v>
      </c>
    </row>
    <row r="21802" spans="1:10" ht="32" x14ac:dyDescent="0.2">
      <c r="A21802" t="s">
        <v>63561</v>
      </c>
      <c r="B21802" t="s">
        <v>63573</v>
      </c>
      <c r="C21802" t="s">
        <v>63574</v>
      </c>
      <c r="D21802">
        <v>3</v>
      </c>
      <c r="E21802">
        <f>164</f>
        <v>164</v>
      </c>
      <c r="F21802" t="s">
        <v>13</v>
      </c>
      <c r="G21802" t="s">
        <v>63564</v>
      </c>
      <c r="H21802" s="3" t="s">
        <v>63575</v>
      </c>
      <c r="I21802" t="s">
        <v>3711</v>
      </c>
      <c r="J21802" t="s">
        <v>63566</v>
      </c>
    </row>
    <row r="21803" spans="1:10" ht="16" x14ac:dyDescent="0.2">
      <c r="A21803" t="s">
        <v>56396</v>
      </c>
      <c r="B21803" t="s">
        <v>63576</v>
      </c>
      <c r="C21803" t="s">
        <v>63577</v>
      </c>
      <c r="D21803">
        <v>2</v>
      </c>
      <c r="E21803">
        <f>164</f>
        <v>164</v>
      </c>
      <c r="F21803" t="s">
        <v>13</v>
      </c>
      <c r="G21803" t="s">
        <v>63564</v>
      </c>
      <c r="H21803" s="3" t="s">
        <v>63572</v>
      </c>
      <c r="I21803" t="s">
        <v>3711</v>
      </c>
      <c r="J21803" t="s">
        <v>56400</v>
      </c>
    </row>
    <row r="21804" spans="1:10" ht="16" x14ac:dyDescent="0.2">
      <c r="A21804" t="s">
        <v>56396</v>
      </c>
      <c r="B21804" t="s">
        <v>63578</v>
      </c>
      <c r="C21804" t="s">
        <v>63579</v>
      </c>
      <c r="D21804">
        <v>1</v>
      </c>
      <c r="E21804">
        <f>164</f>
        <v>164</v>
      </c>
      <c r="F21804" t="s">
        <v>13</v>
      </c>
      <c r="G21804" t="s">
        <v>63564</v>
      </c>
      <c r="H21804" s="3" t="s">
        <v>63572</v>
      </c>
      <c r="I21804" t="s">
        <v>3711</v>
      </c>
      <c r="J21804" t="s">
        <v>56400</v>
      </c>
    </row>
    <row r="21805" spans="1:10" ht="32" x14ac:dyDescent="0.2">
      <c r="A21805" t="s">
        <v>63561</v>
      </c>
      <c r="B21805" t="s">
        <v>63580</v>
      </c>
      <c r="C21805" t="s">
        <v>63581</v>
      </c>
      <c r="D21805">
        <v>2</v>
      </c>
      <c r="E21805">
        <f>164</f>
        <v>164</v>
      </c>
      <c r="F21805" t="s">
        <v>13</v>
      </c>
      <c r="G21805" t="s">
        <v>63564</v>
      </c>
      <c r="H21805" s="3" t="s">
        <v>63582</v>
      </c>
      <c r="I21805" t="s">
        <v>7108</v>
      </c>
      <c r="J21805" t="s">
        <v>63566</v>
      </c>
    </row>
    <row r="21806" spans="1:10" ht="16" x14ac:dyDescent="0.2">
      <c r="A21806" t="s">
        <v>63451</v>
      </c>
      <c r="B21806" t="s">
        <v>63583</v>
      </c>
      <c r="C21806" t="s">
        <v>63584</v>
      </c>
      <c r="D21806">
        <v>1</v>
      </c>
      <c r="E21806" t="s">
        <v>13</v>
      </c>
      <c r="F21806" t="s">
        <v>13</v>
      </c>
      <c r="G21806" t="s">
        <v>63585</v>
      </c>
      <c r="H21806" s="3" t="s">
        <v>63586</v>
      </c>
      <c r="I21806" t="s">
        <v>3711</v>
      </c>
      <c r="J21806" t="s">
        <v>63456</v>
      </c>
    </row>
    <row r="21807" spans="1:10" ht="48" x14ac:dyDescent="0.2">
      <c r="A21807" t="s">
        <v>63502</v>
      </c>
      <c r="B21807" t="s">
        <v>63587</v>
      </c>
      <c r="C21807" t="s">
        <v>63588</v>
      </c>
      <c r="D21807">
        <v>2</v>
      </c>
      <c r="E21807" t="s">
        <v>13</v>
      </c>
      <c r="F21807" t="s">
        <v>13</v>
      </c>
      <c r="G21807" t="s">
        <v>63585</v>
      </c>
      <c r="H21807" s="3" t="s">
        <v>63589</v>
      </c>
      <c r="I21807" t="s">
        <v>404</v>
      </c>
      <c r="J21807" t="s">
        <v>63507</v>
      </c>
    </row>
    <row r="21808" spans="1:10" ht="16" x14ac:dyDescent="0.2">
      <c r="A21808" t="s">
        <v>63462</v>
      </c>
      <c r="B21808" t="s">
        <v>63590</v>
      </c>
      <c r="C21808" t="s">
        <v>63584</v>
      </c>
      <c r="D21808">
        <v>1</v>
      </c>
      <c r="E21808" t="s">
        <v>13</v>
      </c>
      <c r="F21808" t="s">
        <v>13</v>
      </c>
      <c r="G21808" t="s">
        <v>63585</v>
      </c>
      <c r="H21808" s="3" t="s">
        <v>63591</v>
      </c>
      <c r="I21808" t="s">
        <v>3711</v>
      </c>
      <c r="J21808" t="s">
        <v>63466</v>
      </c>
    </row>
    <row r="21809" spans="1:10" ht="16" x14ac:dyDescent="0.2">
      <c r="A21809" t="s">
        <v>35679</v>
      </c>
      <c r="B21809" t="s">
        <v>63592</v>
      </c>
      <c r="C21809" t="s">
        <v>63593</v>
      </c>
      <c r="D21809">
        <v>2</v>
      </c>
      <c r="E21809" t="s">
        <v>63594</v>
      </c>
      <c r="F21809" t="s">
        <v>13</v>
      </c>
      <c r="G21809" t="s">
        <v>63595</v>
      </c>
      <c r="H21809" s="3" t="s">
        <v>63596</v>
      </c>
      <c r="I21809" t="s">
        <v>3711</v>
      </c>
      <c r="J21809" t="s">
        <v>35683</v>
      </c>
    </row>
    <row r="21810" spans="1:10" ht="16" x14ac:dyDescent="0.2">
      <c r="A21810" t="s">
        <v>58344</v>
      </c>
      <c r="B21810" t="s">
        <v>63597</v>
      </c>
      <c r="C21810" t="s">
        <v>63598</v>
      </c>
      <c r="D21810">
        <v>3</v>
      </c>
      <c r="E21810" t="s">
        <v>63594</v>
      </c>
      <c r="F21810" t="s">
        <v>13</v>
      </c>
      <c r="G21810" t="s">
        <v>63595</v>
      </c>
      <c r="H21810" s="3" t="s">
        <v>63599</v>
      </c>
      <c r="I21810" t="s">
        <v>3711</v>
      </c>
      <c r="J21810" t="s">
        <v>58349</v>
      </c>
    </row>
    <row r="21811" spans="1:10" ht="16" x14ac:dyDescent="0.2">
      <c r="A21811" t="s">
        <v>10092</v>
      </c>
      <c r="B21811" t="s">
        <v>63600</v>
      </c>
      <c r="C21811" t="s">
        <v>63601</v>
      </c>
      <c r="D21811">
        <v>1</v>
      </c>
      <c r="E21811" t="s">
        <v>63594</v>
      </c>
      <c r="F21811" t="s">
        <v>13</v>
      </c>
      <c r="G21811" t="s">
        <v>63595</v>
      </c>
      <c r="H21811" s="3" t="s">
        <v>63602</v>
      </c>
      <c r="I21811" t="s">
        <v>3711</v>
      </c>
      <c r="J21811" t="s">
        <v>10094</v>
      </c>
    </row>
    <row r="21812" spans="1:10" ht="16" x14ac:dyDescent="0.2">
      <c r="A21812" t="s">
        <v>42823</v>
      </c>
      <c r="B21812" t="s">
        <v>63487</v>
      </c>
      <c r="C21812" t="s">
        <v>63488</v>
      </c>
      <c r="D21812">
        <v>1</v>
      </c>
      <c r="E21812" t="s">
        <v>63594</v>
      </c>
      <c r="F21812" t="s">
        <v>13</v>
      </c>
      <c r="G21812" t="s">
        <v>63595</v>
      </c>
      <c r="H21812" s="3" t="s">
        <v>63603</v>
      </c>
      <c r="I21812" t="s">
        <v>3711</v>
      </c>
      <c r="J21812" t="s">
        <v>42828</v>
      </c>
    </row>
    <row r="21813" spans="1:10" ht="16" x14ac:dyDescent="0.2">
      <c r="A21813" t="s">
        <v>63604</v>
      </c>
      <c r="B21813" t="s">
        <v>63605</v>
      </c>
      <c r="C21813" t="s">
        <v>63606</v>
      </c>
      <c r="D21813">
        <v>4</v>
      </c>
      <c r="E21813" t="s">
        <v>63594</v>
      </c>
      <c r="F21813" t="s">
        <v>13</v>
      </c>
      <c r="G21813" t="s">
        <v>63595</v>
      </c>
      <c r="H21813" s="3" t="s">
        <v>63603</v>
      </c>
      <c r="I21813" t="s">
        <v>3711</v>
      </c>
      <c r="J21813" t="s">
        <v>2712</v>
      </c>
    </row>
    <row r="21814" spans="1:10" ht="16" x14ac:dyDescent="0.2">
      <c r="A21814" t="s">
        <v>3706</v>
      </c>
      <c r="B21814" t="s">
        <v>63592</v>
      </c>
      <c r="C21814" t="s">
        <v>63593</v>
      </c>
      <c r="D21814">
        <v>3</v>
      </c>
      <c r="E21814" t="s">
        <v>63594</v>
      </c>
      <c r="F21814" t="s">
        <v>13</v>
      </c>
      <c r="G21814" t="s">
        <v>63595</v>
      </c>
      <c r="H21814" s="3" t="s">
        <v>63607</v>
      </c>
      <c r="I21814" t="s">
        <v>3711</v>
      </c>
      <c r="J21814" t="s">
        <v>3712</v>
      </c>
    </row>
    <row r="21815" spans="1:10" ht="16" x14ac:dyDescent="0.2">
      <c r="A21815" t="s">
        <v>10086</v>
      </c>
      <c r="B21815" t="s">
        <v>63600</v>
      </c>
      <c r="C21815" t="s">
        <v>63601</v>
      </c>
      <c r="D21815">
        <v>1</v>
      </c>
      <c r="E21815" t="s">
        <v>63594</v>
      </c>
      <c r="F21815" t="s">
        <v>13</v>
      </c>
      <c r="G21815" t="s">
        <v>63595</v>
      </c>
      <c r="H21815" s="3" t="s">
        <v>63608</v>
      </c>
      <c r="I21815" t="s">
        <v>3711</v>
      </c>
      <c r="J21815" t="s">
        <v>10091</v>
      </c>
    </row>
    <row r="21816" spans="1:10" ht="16" x14ac:dyDescent="0.2">
      <c r="A21816" t="s">
        <v>63609</v>
      </c>
      <c r="B21816" t="s">
        <v>63610</v>
      </c>
      <c r="C21816" t="s">
        <v>63611</v>
      </c>
      <c r="D21816">
        <v>1</v>
      </c>
      <c r="E21816" t="s">
        <v>63594</v>
      </c>
      <c r="F21816" t="s">
        <v>13</v>
      </c>
      <c r="G21816" t="s">
        <v>63595</v>
      </c>
      <c r="H21816" s="3" t="s">
        <v>63612</v>
      </c>
      <c r="I21816" t="s">
        <v>3711</v>
      </c>
      <c r="J21816" t="s">
        <v>63613</v>
      </c>
    </row>
    <row r="21817" spans="1:10" ht="16" x14ac:dyDescent="0.2">
      <c r="A21817" t="s">
        <v>63614</v>
      </c>
      <c r="B21817" t="s">
        <v>63615</v>
      </c>
      <c r="C21817" t="s">
        <v>63616</v>
      </c>
      <c r="D21817">
        <v>1</v>
      </c>
      <c r="E21817" t="s">
        <v>63594</v>
      </c>
      <c r="F21817" t="s">
        <v>13</v>
      </c>
      <c r="G21817" t="s">
        <v>63595</v>
      </c>
      <c r="H21817" s="3" t="s">
        <v>63603</v>
      </c>
      <c r="I21817" t="s">
        <v>3711</v>
      </c>
      <c r="J21817" t="s">
        <v>63617</v>
      </c>
    </row>
    <row r="21818" spans="1:10" ht="16" x14ac:dyDescent="0.2">
      <c r="A21818" t="s">
        <v>63618</v>
      </c>
      <c r="B21818" t="s">
        <v>63619</v>
      </c>
      <c r="C21818" t="s">
        <v>63620</v>
      </c>
      <c r="D21818">
        <v>3</v>
      </c>
      <c r="E21818" t="s">
        <v>1280</v>
      </c>
      <c r="F21818" t="s">
        <v>13</v>
      </c>
      <c r="G21818" t="s">
        <v>63621</v>
      </c>
      <c r="H21818" s="3" t="s">
        <v>63622</v>
      </c>
      <c r="I21818" t="s">
        <v>467</v>
      </c>
      <c r="J21818" t="s">
        <v>63623</v>
      </c>
    </row>
    <row r="21819" spans="1:10" ht="16" x14ac:dyDescent="0.2">
      <c r="A21819" t="s">
        <v>63618</v>
      </c>
      <c r="B21819" t="s">
        <v>63624</v>
      </c>
      <c r="C21819" t="s">
        <v>63625</v>
      </c>
      <c r="D21819">
        <v>4</v>
      </c>
      <c r="E21819" t="s">
        <v>1280</v>
      </c>
      <c r="F21819" t="s">
        <v>13</v>
      </c>
      <c r="G21819" t="s">
        <v>63621</v>
      </c>
      <c r="H21819" s="3" t="s">
        <v>63622</v>
      </c>
      <c r="I21819" t="s">
        <v>467</v>
      </c>
      <c r="J21819" t="s">
        <v>63623</v>
      </c>
    </row>
    <row r="21820" spans="1:10" ht="16" x14ac:dyDescent="0.2">
      <c r="A21820" t="s">
        <v>63618</v>
      </c>
      <c r="B21820" t="s">
        <v>63626</v>
      </c>
      <c r="C21820" t="s">
        <v>63627</v>
      </c>
      <c r="D21820">
        <v>1</v>
      </c>
      <c r="E21820" t="s">
        <v>1280</v>
      </c>
      <c r="F21820" t="s">
        <v>13</v>
      </c>
      <c r="G21820" t="s">
        <v>63621</v>
      </c>
      <c r="H21820" s="3" t="s">
        <v>63622</v>
      </c>
      <c r="I21820" t="s">
        <v>467</v>
      </c>
      <c r="J21820" t="s">
        <v>63623</v>
      </c>
    </row>
    <row r="21821" spans="1:10" ht="16" x14ac:dyDescent="0.2">
      <c r="A21821" t="s">
        <v>63618</v>
      </c>
      <c r="B21821" t="s">
        <v>63628</v>
      </c>
      <c r="C21821" t="s">
        <v>63629</v>
      </c>
      <c r="D21821">
        <v>2</v>
      </c>
      <c r="E21821" t="s">
        <v>1280</v>
      </c>
      <c r="F21821" t="s">
        <v>13</v>
      </c>
      <c r="G21821" t="s">
        <v>63621</v>
      </c>
      <c r="H21821" s="3" t="s">
        <v>63622</v>
      </c>
      <c r="I21821" t="s">
        <v>467</v>
      </c>
      <c r="J21821" t="s">
        <v>63623</v>
      </c>
    </row>
    <row r="21822" spans="1:10" ht="16" x14ac:dyDescent="0.2">
      <c r="A21822" t="s">
        <v>63618</v>
      </c>
      <c r="B21822" t="s">
        <v>63630</v>
      </c>
      <c r="C21822" t="s">
        <v>63631</v>
      </c>
      <c r="D21822">
        <v>5</v>
      </c>
      <c r="E21822" t="s">
        <v>1280</v>
      </c>
      <c r="F21822" t="s">
        <v>13</v>
      </c>
      <c r="G21822" t="s">
        <v>63621</v>
      </c>
      <c r="H21822" s="3" t="s">
        <v>63622</v>
      </c>
      <c r="I21822" t="s">
        <v>467</v>
      </c>
      <c r="J21822" t="s">
        <v>63623</v>
      </c>
    </row>
    <row r="21823" spans="1:10" ht="16" x14ac:dyDescent="0.2">
      <c r="A21823" t="s">
        <v>63632</v>
      </c>
      <c r="B21823" t="s">
        <v>63633</v>
      </c>
      <c r="C21823" t="s">
        <v>63634</v>
      </c>
      <c r="D21823">
        <v>4</v>
      </c>
      <c r="E21823" t="s">
        <v>1246</v>
      </c>
      <c r="F21823" t="s">
        <v>13</v>
      </c>
      <c r="G21823" t="s">
        <v>63635</v>
      </c>
      <c r="H21823" s="3" t="s">
        <v>63636</v>
      </c>
      <c r="I21823" t="s">
        <v>467</v>
      </c>
      <c r="J21823" t="s">
        <v>63637</v>
      </c>
    </row>
    <row r="21824" spans="1:10" ht="16" x14ac:dyDescent="0.2">
      <c r="A21824" t="s">
        <v>5808</v>
      </c>
      <c r="B21824" t="s">
        <v>63638</v>
      </c>
      <c r="C21824" t="s">
        <v>63639</v>
      </c>
      <c r="D21824">
        <v>2</v>
      </c>
      <c r="E21824" t="s">
        <v>1246</v>
      </c>
      <c r="F21824" t="s">
        <v>13</v>
      </c>
      <c r="G21824" t="s">
        <v>63635</v>
      </c>
      <c r="H21824" s="3" t="s">
        <v>63640</v>
      </c>
      <c r="I21824" t="s">
        <v>467</v>
      </c>
      <c r="J21824" t="s">
        <v>5813</v>
      </c>
    </row>
    <row r="21825" spans="1:10" ht="16" x14ac:dyDescent="0.2">
      <c r="A21825" t="s">
        <v>483</v>
      </c>
      <c r="B21825" t="s">
        <v>63641</v>
      </c>
      <c r="C21825" t="s">
        <v>63642</v>
      </c>
      <c r="D21825">
        <v>4</v>
      </c>
      <c r="E21825" t="s">
        <v>1246</v>
      </c>
      <c r="F21825" t="s">
        <v>13</v>
      </c>
      <c r="G21825" t="s">
        <v>63635</v>
      </c>
      <c r="H21825" s="3" t="s">
        <v>63636</v>
      </c>
      <c r="I21825" t="s">
        <v>467</v>
      </c>
      <c r="J21825" t="s">
        <v>488</v>
      </c>
    </row>
    <row r="21826" spans="1:10" ht="16" x14ac:dyDescent="0.2">
      <c r="A21826" t="s">
        <v>63643</v>
      </c>
      <c r="B21826" t="s">
        <v>63644</v>
      </c>
      <c r="C21826" t="s">
        <v>63645</v>
      </c>
      <c r="D21826">
        <v>1</v>
      </c>
      <c r="E21826" t="s">
        <v>1246</v>
      </c>
      <c r="F21826" t="s">
        <v>13</v>
      </c>
      <c r="G21826" t="s">
        <v>63635</v>
      </c>
      <c r="H21826" s="3" t="s">
        <v>63646</v>
      </c>
      <c r="I21826" t="s">
        <v>467</v>
      </c>
      <c r="J21826" t="s">
        <v>63647</v>
      </c>
    </row>
    <row r="21827" spans="1:10" ht="16" x14ac:dyDescent="0.2">
      <c r="A21827" t="s">
        <v>24538</v>
      </c>
      <c r="B21827" t="s">
        <v>63648</v>
      </c>
      <c r="C21827" t="s">
        <v>63649</v>
      </c>
      <c r="D21827">
        <v>3</v>
      </c>
      <c r="E21827" t="s">
        <v>1246</v>
      </c>
      <c r="F21827" t="s">
        <v>13</v>
      </c>
      <c r="G21827" t="s">
        <v>63635</v>
      </c>
      <c r="H21827" s="3" t="s">
        <v>63640</v>
      </c>
      <c r="I21827" t="s">
        <v>467</v>
      </c>
      <c r="J21827" t="s">
        <v>24543</v>
      </c>
    </row>
    <row r="21828" spans="1:10" ht="16" x14ac:dyDescent="0.2">
      <c r="A21828" t="s">
        <v>63650</v>
      </c>
      <c r="B21828" t="s">
        <v>63651</v>
      </c>
      <c r="C21828" t="s">
        <v>63652</v>
      </c>
      <c r="D21828">
        <v>2</v>
      </c>
      <c r="E21828" t="s">
        <v>1246</v>
      </c>
      <c r="F21828" t="s">
        <v>13</v>
      </c>
      <c r="G21828" t="s">
        <v>63635</v>
      </c>
      <c r="H21828" s="3" t="s">
        <v>63640</v>
      </c>
      <c r="I21828" t="s">
        <v>467</v>
      </c>
      <c r="J21828" t="s">
        <v>63653</v>
      </c>
    </row>
    <row r="21829" spans="1:10" ht="16" x14ac:dyDescent="0.2">
      <c r="A21829" t="s">
        <v>63650</v>
      </c>
      <c r="B21829" t="s">
        <v>63654</v>
      </c>
      <c r="C21829" t="s">
        <v>63655</v>
      </c>
      <c r="D21829">
        <v>1</v>
      </c>
      <c r="E21829" t="s">
        <v>1246</v>
      </c>
      <c r="F21829" t="s">
        <v>13</v>
      </c>
      <c r="G21829" t="s">
        <v>63635</v>
      </c>
      <c r="H21829" s="3" t="s">
        <v>63640</v>
      </c>
      <c r="I21829" t="s">
        <v>467</v>
      </c>
      <c r="J21829" t="s">
        <v>63653</v>
      </c>
    </row>
    <row r="21830" spans="1:10" ht="16" x14ac:dyDescent="0.2">
      <c r="A21830" t="s">
        <v>479</v>
      </c>
      <c r="B21830" t="s">
        <v>63656</v>
      </c>
      <c r="C21830" t="s">
        <v>63642</v>
      </c>
      <c r="D21830">
        <v>2</v>
      </c>
      <c r="E21830" t="s">
        <v>1246</v>
      </c>
      <c r="F21830" t="s">
        <v>13</v>
      </c>
      <c r="G21830" t="s">
        <v>63635</v>
      </c>
      <c r="H21830" s="3" t="s">
        <v>63636</v>
      </c>
      <c r="I21830" t="s">
        <v>467</v>
      </c>
      <c r="J21830" t="s">
        <v>482</v>
      </c>
    </row>
    <row r="21831" spans="1:10" ht="32" x14ac:dyDescent="0.2">
      <c r="A21831" t="s">
        <v>63632</v>
      </c>
      <c r="B21831" t="s">
        <v>63657</v>
      </c>
      <c r="C21831" t="s">
        <v>63658</v>
      </c>
      <c r="D21831">
        <v>3</v>
      </c>
      <c r="E21831" t="s">
        <v>1246</v>
      </c>
      <c r="F21831" t="s">
        <v>13</v>
      </c>
      <c r="G21831" t="s">
        <v>63635</v>
      </c>
      <c r="H21831" s="3" t="s">
        <v>63659</v>
      </c>
      <c r="I21831" t="s">
        <v>467</v>
      </c>
      <c r="J21831" t="s">
        <v>63637</v>
      </c>
    </row>
    <row r="21832" spans="1:10" ht="16" x14ac:dyDescent="0.2">
      <c r="A21832" t="s">
        <v>63650</v>
      </c>
      <c r="B21832" t="s">
        <v>63660</v>
      </c>
      <c r="C21832" t="s">
        <v>63661</v>
      </c>
      <c r="D21832">
        <v>3</v>
      </c>
      <c r="E21832" t="s">
        <v>1246</v>
      </c>
      <c r="F21832" t="s">
        <v>13</v>
      </c>
      <c r="G21832" t="s">
        <v>63635</v>
      </c>
      <c r="H21832" s="3" t="s">
        <v>63640</v>
      </c>
      <c r="I21832" t="s">
        <v>467</v>
      </c>
      <c r="J21832" t="s">
        <v>63653</v>
      </c>
    </row>
    <row r="21833" spans="1:10" ht="16" x14ac:dyDescent="0.2">
      <c r="A21833" t="s">
        <v>63632</v>
      </c>
      <c r="B21833" t="s">
        <v>63662</v>
      </c>
      <c r="C21833" t="s">
        <v>63663</v>
      </c>
      <c r="D21833">
        <v>2</v>
      </c>
      <c r="E21833" t="s">
        <v>1246</v>
      </c>
      <c r="F21833" t="s">
        <v>13</v>
      </c>
      <c r="G21833" t="s">
        <v>63635</v>
      </c>
      <c r="H21833" s="3" t="s">
        <v>63664</v>
      </c>
      <c r="I21833" t="s">
        <v>467</v>
      </c>
      <c r="J21833" t="s">
        <v>63637</v>
      </c>
    </row>
    <row r="21834" spans="1:10" ht="32" x14ac:dyDescent="0.2">
      <c r="A21834" t="s">
        <v>63632</v>
      </c>
      <c r="B21834" t="s">
        <v>63665</v>
      </c>
      <c r="C21834" t="s">
        <v>63666</v>
      </c>
      <c r="D21834">
        <v>1</v>
      </c>
      <c r="E21834" t="s">
        <v>1246</v>
      </c>
      <c r="F21834" t="s">
        <v>13</v>
      </c>
      <c r="G21834" t="s">
        <v>63635</v>
      </c>
      <c r="H21834" s="3" t="s">
        <v>63659</v>
      </c>
      <c r="I21834" t="s">
        <v>467</v>
      </c>
      <c r="J21834" t="s">
        <v>63637</v>
      </c>
    </row>
    <row r="21835" spans="1:10" ht="16" x14ac:dyDescent="0.2">
      <c r="A21835" t="s">
        <v>63667</v>
      </c>
      <c r="B21835" t="s">
        <v>63668</v>
      </c>
      <c r="C21835" t="s">
        <v>63669</v>
      </c>
      <c r="D21835">
        <v>3</v>
      </c>
      <c r="E21835" t="s">
        <v>1246</v>
      </c>
      <c r="F21835" t="s">
        <v>13</v>
      </c>
      <c r="G21835" t="s">
        <v>63635</v>
      </c>
      <c r="H21835" s="3" t="s">
        <v>63670</v>
      </c>
      <c r="I21835" t="s">
        <v>467</v>
      </c>
      <c r="J21835" t="s">
        <v>63671</v>
      </c>
    </row>
    <row r="21836" spans="1:10" ht="16" x14ac:dyDescent="0.2">
      <c r="A21836" t="s">
        <v>63643</v>
      </c>
      <c r="B21836" t="s">
        <v>63672</v>
      </c>
      <c r="C21836" t="s">
        <v>63673</v>
      </c>
      <c r="D21836">
        <v>3</v>
      </c>
      <c r="E21836" t="s">
        <v>1246</v>
      </c>
      <c r="F21836" t="s">
        <v>13</v>
      </c>
      <c r="G21836" t="s">
        <v>63635</v>
      </c>
      <c r="H21836" s="3" t="s">
        <v>63646</v>
      </c>
      <c r="I21836" t="s">
        <v>467</v>
      </c>
      <c r="J21836" t="s">
        <v>63647</v>
      </c>
    </row>
    <row r="21837" spans="1:10" ht="16" x14ac:dyDescent="0.2">
      <c r="A21837" t="s">
        <v>63643</v>
      </c>
      <c r="B21837" t="s">
        <v>63674</v>
      </c>
      <c r="C21837" t="s">
        <v>63675</v>
      </c>
      <c r="D21837">
        <v>4</v>
      </c>
      <c r="E21837" t="s">
        <v>1246</v>
      </c>
      <c r="F21837" t="s">
        <v>13</v>
      </c>
      <c r="G21837" t="s">
        <v>63635</v>
      </c>
      <c r="H21837" s="3" t="s">
        <v>63646</v>
      </c>
      <c r="I21837" t="s">
        <v>467</v>
      </c>
      <c r="J21837" t="s">
        <v>63647</v>
      </c>
    </row>
    <row r="21838" spans="1:10" ht="16" x14ac:dyDescent="0.2">
      <c r="A21838" t="s">
        <v>48286</v>
      </c>
      <c r="B21838" t="s">
        <v>63676</v>
      </c>
      <c r="C21838" t="s">
        <v>63677</v>
      </c>
      <c r="D21838">
        <v>3</v>
      </c>
      <c r="E21838" t="s">
        <v>1246</v>
      </c>
      <c r="F21838" t="s">
        <v>13</v>
      </c>
      <c r="G21838" t="s">
        <v>63635</v>
      </c>
      <c r="H21838" s="3" t="s">
        <v>63678</v>
      </c>
      <c r="I21838" t="s">
        <v>467</v>
      </c>
      <c r="J21838" t="s">
        <v>48291</v>
      </c>
    </row>
    <row r="21839" spans="1:10" ht="16" x14ac:dyDescent="0.2">
      <c r="A21839" t="s">
        <v>63667</v>
      </c>
      <c r="B21839" t="s">
        <v>63679</v>
      </c>
      <c r="C21839" t="s">
        <v>63680</v>
      </c>
      <c r="D21839">
        <v>1</v>
      </c>
      <c r="E21839" t="s">
        <v>1246</v>
      </c>
      <c r="F21839" t="s">
        <v>13</v>
      </c>
      <c r="G21839" t="s">
        <v>63635</v>
      </c>
      <c r="H21839" s="3" t="s">
        <v>63681</v>
      </c>
      <c r="I21839" t="s">
        <v>467</v>
      </c>
      <c r="J21839" t="s">
        <v>63671</v>
      </c>
    </row>
    <row r="21840" spans="1:10" ht="16" x14ac:dyDescent="0.2">
      <c r="A21840" t="s">
        <v>63682</v>
      </c>
      <c r="B21840" t="s">
        <v>63683</v>
      </c>
      <c r="C21840" t="s">
        <v>63684</v>
      </c>
      <c r="D21840">
        <v>3</v>
      </c>
      <c r="E21840" t="s">
        <v>1246</v>
      </c>
      <c r="F21840" t="s">
        <v>13</v>
      </c>
      <c r="G21840" t="s">
        <v>63635</v>
      </c>
      <c r="H21840" s="3" t="s">
        <v>63685</v>
      </c>
      <c r="I21840" t="s">
        <v>467</v>
      </c>
      <c r="J21840" t="s">
        <v>63686</v>
      </c>
    </row>
    <row r="21841" spans="1:10" ht="16" x14ac:dyDescent="0.2">
      <c r="A21841" t="s">
        <v>63667</v>
      </c>
      <c r="B21841" t="s">
        <v>63687</v>
      </c>
      <c r="C21841" t="s">
        <v>63688</v>
      </c>
      <c r="D21841">
        <v>4</v>
      </c>
      <c r="E21841" t="s">
        <v>1246</v>
      </c>
      <c r="F21841" t="s">
        <v>13</v>
      </c>
      <c r="G21841" t="s">
        <v>63635</v>
      </c>
      <c r="H21841" s="3" t="s">
        <v>63689</v>
      </c>
      <c r="I21841" t="s">
        <v>467</v>
      </c>
      <c r="J21841" t="s">
        <v>63671</v>
      </c>
    </row>
    <row r="21842" spans="1:10" ht="16" x14ac:dyDescent="0.2">
      <c r="A21842" t="s">
        <v>63667</v>
      </c>
      <c r="B21842" t="s">
        <v>63690</v>
      </c>
      <c r="C21842" t="s">
        <v>63691</v>
      </c>
      <c r="D21842">
        <v>2</v>
      </c>
      <c r="E21842" t="s">
        <v>1246</v>
      </c>
      <c r="F21842" t="s">
        <v>13</v>
      </c>
      <c r="G21842" t="s">
        <v>63635</v>
      </c>
      <c r="H21842" s="3" t="s">
        <v>63692</v>
      </c>
      <c r="I21842" t="s">
        <v>467</v>
      </c>
      <c r="J21842" t="s">
        <v>63671</v>
      </c>
    </row>
    <row r="21843" spans="1:10" ht="16" x14ac:dyDescent="0.2">
      <c r="A21843" t="s">
        <v>40139</v>
      </c>
      <c r="B21843" t="s">
        <v>63693</v>
      </c>
      <c r="C21843" t="s">
        <v>63694</v>
      </c>
      <c r="D21843">
        <v>3</v>
      </c>
      <c r="E21843" t="s">
        <v>13</v>
      </c>
      <c r="F21843" t="s">
        <v>13</v>
      </c>
      <c r="G21843" t="s">
        <v>63695</v>
      </c>
      <c r="H21843" s="3" t="s">
        <v>63696</v>
      </c>
      <c r="I21843" t="s">
        <v>856</v>
      </c>
      <c r="J21843" t="s">
        <v>40142</v>
      </c>
    </row>
    <row r="21844" spans="1:10" ht="32" x14ac:dyDescent="0.2">
      <c r="A21844" t="s">
        <v>63643</v>
      </c>
      <c r="B21844" t="s">
        <v>63693</v>
      </c>
      <c r="C21844" t="s">
        <v>63694</v>
      </c>
      <c r="D21844">
        <v>2</v>
      </c>
      <c r="E21844" t="s">
        <v>13</v>
      </c>
      <c r="F21844" t="s">
        <v>13</v>
      </c>
      <c r="G21844" t="s">
        <v>63695</v>
      </c>
      <c r="H21844" s="3" t="s">
        <v>63697</v>
      </c>
      <c r="I21844" t="s">
        <v>856</v>
      </c>
      <c r="J21844" t="s">
        <v>63647</v>
      </c>
    </row>
    <row r="21845" spans="1:10" ht="16" x14ac:dyDescent="0.2">
      <c r="A21845" t="s">
        <v>27174</v>
      </c>
      <c r="B21845" t="s">
        <v>6969</v>
      </c>
      <c r="C21845" t="s">
        <v>6970</v>
      </c>
      <c r="D21845">
        <v>5</v>
      </c>
      <c r="E21845" t="s">
        <v>13</v>
      </c>
      <c r="F21845" t="s">
        <v>13</v>
      </c>
      <c r="G21845" t="s">
        <v>63698</v>
      </c>
      <c r="H21845" s="3" t="s">
        <v>63699</v>
      </c>
      <c r="I21845" t="s">
        <v>467</v>
      </c>
      <c r="J21845" t="s">
        <v>27177</v>
      </c>
    </row>
    <row r="21846" spans="1:10" ht="32" x14ac:dyDescent="0.2">
      <c r="A21846" t="s">
        <v>6692</v>
      </c>
      <c r="B21846" t="s">
        <v>6969</v>
      </c>
      <c r="C21846" t="s">
        <v>6970</v>
      </c>
      <c r="D21846">
        <v>3</v>
      </c>
      <c r="E21846" t="s">
        <v>13</v>
      </c>
      <c r="F21846" t="s">
        <v>13</v>
      </c>
      <c r="G21846" t="s">
        <v>63698</v>
      </c>
      <c r="H21846" s="3" t="s">
        <v>63700</v>
      </c>
      <c r="I21846" t="s">
        <v>467</v>
      </c>
      <c r="J21846" t="s">
        <v>6696</v>
      </c>
    </row>
    <row r="21847" spans="1:10" ht="16" x14ac:dyDescent="0.2">
      <c r="A21847" t="s">
        <v>6692</v>
      </c>
      <c r="B21847" t="s">
        <v>63701</v>
      </c>
      <c r="C21847" t="s">
        <v>63702</v>
      </c>
      <c r="D21847">
        <v>6</v>
      </c>
      <c r="E21847" t="s">
        <v>13</v>
      </c>
      <c r="F21847" t="s">
        <v>13</v>
      </c>
      <c r="G21847" t="s">
        <v>63698</v>
      </c>
      <c r="H21847" s="3" t="s">
        <v>63703</v>
      </c>
      <c r="I21847" t="s">
        <v>467</v>
      </c>
      <c r="J21847" t="s">
        <v>6696</v>
      </c>
    </row>
    <row r="21848" spans="1:10" ht="16" x14ac:dyDescent="0.2">
      <c r="A21848" t="s">
        <v>1671</v>
      </c>
      <c r="B21848" t="s">
        <v>6969</v>
      </c>
      <c r="C21848" t="s">
        <v>6970</v>
      </c>
      <c r="D21848">
        <v>4</v>
      </c>
      <c r="E21848" t="s">
        <v>13</v>
      </c>
      <c r="F21848" t="s">
        <v>13</v>
      </c>
      <c r="G21848" t="s">
        <v>63698</v>
      </c>
      <c r="H21848" s="3" t="s">
        <v>63704</v>
      </c>
      <c r="I21848" t="s">
        <v>467</v>
      </c>
      <c r="J21848" t="s">
        <v>1677</v>
      </c>
    </row>
    <row r="21849" spans="1:10" ht="16" x14ac:dyDescent="0.2">
      <c r="A21849" t="s">
        <v>6692</v>
      </c>
      <c r="B21849" t="s">
        <v>63705</v>
      </c>
      <c r="C21849" t="s">
        <v>63706</v>
      </c>
      <c r="D21849">
        <v>7</v>
      </c>
      <c r="E21849" t="s">
        <v>13</v>
      </c>
      <c r="F21849" t="s">
        <v>13</v>
      </c>
      <c r="G21849" t="s">
        <v>63698</v>
      </c>
      <c r="H21849" s="3" t="s">
        <v>63703</v>
      </c>
      <c r="I21849" t="s">
        <v>467</v>
      </c>
      <c r="J21849" t="s">
        <v>6696</v>
      </c>
    </row>
    <row r="21850" spans="1:10" ht="16" x14ac:dyDescent="0.2">
      <c r="A21850" t="s">
        <v>63707</v>
      </c>
      <c r="B21850" t="s">
        <v>63708</v>
      </c>
      <c r="C21850" t="s">
        <v>63709</v>
      </c>
      <c r="D21850">
        <v>2</v>
      </c>
      <c r="E21850" t="s">
        <v>13</v>
      </c>
      <c r="F21850" t="s">
        <v>13</v>
      </c>
      <c r="G21850" t="s">
        <v>63710</v>
      </c>
      <c r="H21850" s="3" t="s">
        <v>63711</v>
      </c>
      <c r="I21850" t="s">
        <v>467</v>
      </c>
      <c r="J21850" t="s">
        <v>63712</v>
      </c>
    </row>
    <row r="21851" spans="1:10" ht="16" x14ac:dyDescent="0.2">
      <c r="A21851" t="s">
        <v>40487</v>
      </c>
      <c r="B21851" t="s">
        <v>63713</v>
      </c>
      <c r="C21851" t="s">
        <v>63714</v>
      </c>
      <c r="D21851">
        <v>5</v>
      </c>
      <c r="E21851" t="s">
        <v>13</v>
      </c>
      <c r="F21851" t="s">
        <v>13</v>
      </c>
      <c r="G21851" t="s">
        <v>63710</v>
      </c>
      <c r="H21851" s="3" t="s">
        <v>63715</v>
      </c>
      <c r="I21851" t="s">
        <v>467</v>
      </c>
      <c r="J21851" t="s">
        <v>40492</v>
      </c>
    </row>
    <row r="21852" spans="1:10" ht="16" x14ac:dyDescent="0.2">
      <c r="A21852" t="s">
        <v>40487</v>
      </c>
      <c r="B21852" t="s">
        <v>63716</v>
      </c>
      <c r="C21852" t="s">
        <v>63717</v>
      </c>
      <c r="D21852">
        <v>1</v>
      </c>
      <c r="E21852" t="s">
        <v>13</v>
      </c>
      <c r="F21852" t="s">
        <v>13</v>
      </c>
      <c r="G21852" t="s">
        <v>63710</v>
      </c>
      <c r="H21852" s="3" t="s">
        <v>63715</v>
      </c>
      <c r="I21852" t="s">
        <v>467</v>
      </c>
      <c r="J21852" t="s">
        <v>40492</v>
      </c>
    </row>
    <row r="21853" spans="1:10" ht="16" x14ac:dyDescent="0.2">
      <c r="A21853" t="s">
        <v>63707</v>
      </c>
      <c r="B21853" t="s">
        <v>63718</v>
      </c>
      <c r="C21853" t="s">
        <v>63719</v>
      </c>
      <c r="D21853">
        <v>1</v>
      </c>
      <c r="E21853" t="s">
        <v>13</v>
      </c>
      <c r="F21853" t="s">
        <v>13</v>
      </c>
      <c r="G21853" t="s">
        <v>63710</v>
      </c>
      <c r="H21853" s="3" t="s">
        <v>63711</v>
      </c>
      <c r="I21853" t="s">
        <v>467</v>
      </c>
      <c r="J21853" t="s">
        <v>63712</v>
      </c>
    </row>
    <row r="21854" spans="1:10" ht="16" x14ac:dyDescent="0.2">
      <c r="A21854" t="s">
        <v>40487</v>
      </c>
      <c r="B21854" t="s">
        <v>63720</v>
      </c>
      <c r="C21854" t="s">
        <v>63721</v>
      </c>
      <c r="D21854">
        <v>3</v>
      </c>
      <c r="E21854" t="s">
        <v>13</v>
      </c>
      <c r="F21854" t="s">
        <v>13</v>
      </c>
      <c r="G21854" t="s">
        <v>63710</v>
      </c>
      <c r="H21854" s="3" t="s">
        <v>63715</v>
      </c>
      <c r="I21854" t="s">
        <v>467</v>
      </c>
      <c r="J21854" t="s">
        <v>40492</v>
      </c>
    </row>
    <row r="21855" spans="1:10" ht="16" x14ac:dyDescent="0.2">
      <c r="A21855" t="s">
        <v>40487</v>
      </c>
      <c r="B21855" t="s">
        <v>63718</v>
      </c>
      <c r="C21855" t="s">
        <v>63719</v>
      </c>
      <c r="D21855">
        <v>2</v>
      </c>
      <c r="E21855" t="s">
        <v>13</v>
      </c>
      <c r="F21855" t="s">
        <v>13</v>
      </c>
      <c r="G21855" t="s">
        <v>63710</v>
      </c>
      <c r="H21855" s="3" t="s">
        <v>63715</v>
      </c>
      <c r="I21855" t="s">
        <v>467</v>
      </c>
      <c r="J21855" t="s">
        <v>40492</v>
      </c>
    </row>
    <row r="21856" spans="1:10" ht="16" x14ac:dyDescent="0.2">
      <c r="A21856" t="s">
        <v>63667</v>
      </c>
      <c r="B21856" t="s">
        <v>63722</v>
      </c>
      <c r="C21856" t="s">
        <v>63723</v>
      </c>
      <c r="D21856">
        <v>5</v>
      </c>
      <c r="E21856" t="s">
        <v>13</v>
      </c>
      <c r="F21856" t="s">
        <v>13</v>
      </c>
      <c r="G21856" t="s">
        <v>63724</v>
      </c>
      <c r="H21856" s="3" t="s">
        <v>63725</v>
      </c>
      <c r="I21856" t="s">
        <v>467</v>
      </c>
      <c r="J21856" t="s">
        <v>63671</v>
      </c>
    </row>
    <row r="21857" spans="1:10" ht="16" x14ac:dyDescent="0.2">
      <c r="A21857" t="s">
        <v>63726</v>
      </c>
      <c r="B21857" t="s">
        <v>63727</v>
      </c>
      <c r="C21857" t="s">
        <v>63728</v>
      </c>
      <c r="D21857">
        <v>1</v>
      </c>
      <c r="E21857" t="s">
        <v>13</v>
      </c>
      <c r="F21857" t="s">
        <v>13</v>
      </c>
      <c r="G21857" t="s">
        <v>63729</v>
      </c>
      <c r="H21857" s="3" t="s">
        <v>63730</v>
      </c>
      <c r="I21857" t="s">
        <v>467</v>
      </c>
      <c r="J21857" t="s">
        <v>63731</v>
      </c>
    </row>
    <row r="21858" spans="1:10" ht="16" x14ac:dyDescent="0.2">
      <c r="A21858" t="s">
        <v>63726</v>
      </c>
      <c r="B21858" t="s">
        <v>63732</v>
      </c>
      <c r="C21858" t="s">
        <v>63733</v>
      </c>
      <c r="D21858">
        <v>2</v>
      </c>
      <c r="E21858" t="s">
        <v>13</v>
      </c>
      <c r="F21858" t="s">
        <v>13</v>
      </c>
      <c r="G21858" t="s">
        <v>63729</v>
      </c>
      <c r="H21858" s="3" t="s">
        <v>63730</v>
      </c>
      <c r="I21858" t="s">
        <v>467</v>
      </c>
      <c r="J21858" t="s">
        <v>63731</v>
      </c>
    </row>
    <row r="21859" spans="1:10" ht="16" x14ac:dyDescent="0.2">
      <c r="A21859" t="s">
        <v>475</v>
      </c>
      <c r="B21859" t="s">
        <v>63734</v>
      </c>
      <c r="C21859" t="s">
        <v>63735</v>
      </c>
      <c r="D21859">
        <v>2</v>
      </c>
      <c r="E21859" t="s">
        <v>13</v>
      </c>
      <c r="F21859" t="s">
        <v>13</v>
      </c>
      <c r="G21859" t="s">
        <v>63736</v>
      </c>
      <c r="H21859" s="3" t="s">
        <v>63737</v>
      </c>
      <c r="I21859" t="s">
        <v>467</v>
      </c>
      <c r="J21859" t="s">
        <v>478</v>
      </c>
    </row>
    <row r="21860" spans="1:10" ht="32" x14ac:dyDescent="0.2">
      <c r="A21860" t="s">
        <v>6702</v>
      </c>
      <c r="B21860" t="s">
        <v>63738</v>
      </c>
      <c r="C21860" t="s">
        <v>63735</v>
      </c>
      <c r="D21860">
        <v>1</v>
      </c>
      <c r="E21860" t="s">
        <v>13</v>
      </c>
      <c r="F21860" t="s">
        <v>13</v>
      </c>
      <c r="G21860" t="s">
        <v>63736</v>
      </c>
      <c r="H21860" s="3" t="s">
        <v>63739</v>
      </c>
      <c r="I21860" t="s">
        <v>467</v>
      </c>
      <c r="J21860" t="s">
        <v>6705</v>
      </c>
    </row>
    <row r="21861" spans="1:10" ht="32" x14ac:dyDescent="0.2">
      <c r="A21861" t="s">
        <v>6697</v>
      </c>
      <c r="B21861" t="s">
        <v>63734</v>
      </c>
      <c r="C21861" t="s">
        <v>63735</v>
      </c>
      <c r="D21861">
        <v>2</v>
      </c>
      <c r="E21861" t="s">
        <v>13</v>
      </c>
      <c r="F21861" t="s">
        <v>13</v>
      </c>
      <c r="G21861" t="s">
        <v>63736</v>
      </c>
      <c r="H21861" s="3" t="s">
        <v>63740</v>
      </c>
      <c r="I21861" t="s">
        <v>467</v>
      </c>
      <c r="J21861" t="s">
        <v>6701</v>
      </c>
    </row>
    <row r="21862" spans="1:10" ht="16" x14ac:dyDescent="0.2">
      <c r="A21862" t="s">
        <v>32175</v>
      </c>
      <c r="B21862" t="s">
        <v>63741</v>
      </c>
      <c r="C21862" t="s">
        <v>63742</v>
      </c>
      <c r="D21862">
        <v>4</v>
      </c>
      <c r="E21862" t="s">
        <v>1280</v>
      </c>
      <c r="F21862" t="s">
        <v>13</v>
      </c>
      <c r="G21862" t="s">
        <v>63743</v>
      </c>
      <c r="H21862" s="3" t="s">
        <v>63744</v>
      </c>
      <c r="I21862" t="s">
        <v>467</v>
      </c>
      <c r="J21862" t="s">
        <v>32178</v>
      </c>
    </row>
    <row r="21863" spans="1:10" ht="16" x14ac:dyDescent="0.2">
      <c r="A21863" t="s">
        <v>462</v>
      </c>
      <c r="B21863" t="s">
        <v>63745</v>
      </c>
      <c r="C21863" t="s">
        <v>63746</v>
      </c>
      <c r="D21863">
        <v>2</v>
      </c>
      <c r="E21863" t="s">
        <v>13</v>
      </c>
      <c r="F21863" t="s">
        <v>13</v>
      </c>
      <c r="G21863" t="s">
        <v>63747</v>
      </c>
      <c r="H21863" s="3" t="s">
        <v>63748</v>
      </c>
      <c r="I21863" t="s">
        <v>467</v>
      </c>
      <c r="J21863" t="s">
        <v>468</v>
      </c>
    </row>
    <row r="21864" spans="1:10" ht="16" x14ac:dyDescent="0.2">
      <c r="A21864" t="s">
        <v>462</v>
      </c>
      <c r="B21864" t="s">
        <v>63749</v>
      </c>
      <c r="C21864" t="s">
        <v>63750</v>
      </c>
      <c r="D21864">
        <v>3</v>
      </c>
      <c r="E21864" t="s">
        <v>13</v>
      </c>
      <c r="F21864" t="s">
        <v>13</v>
      </c>
      <c r="G21864" t="s">
        <v>63747</v>
      </c>
      <c r="H21864" s="3" t="s">
        <v>63748</v>
      </c>
      <c r="I21864" t="s">
        <v>467</v>
      </c>
      <c r="J21864" t="s">
        <v>468</v>
      </c>
    </row>
    <row r="21865" spans="1:10" ht="16" x14ac:dyDescent="0.2">
      <c r="A21865" t="s">
        <v>26866</v>
      </c>
      <c r="B21865" t="s">
        <v>63751</v>
      </c>
      <c r="C21865" t="s">
        <v>63752</v>
      </c>
      <c r="D21865">
        <v>5</v>
      </c>
      <c r="E21865" t="s">
        <v>13</v>
      </c>
      <c r="F21865" t="s">
        <v>13</v>
      </c>
      <c r="G21865" t="s">
        <v>63753</v>
      </c>
      <c r="H21865" s="3" t="s">
        <v>63754</v>
      </c>
      <c r="I21865" t="s">
        <v>467</v>
      </c>
      <c r="J21865" t="s">
        <v>26870</v>
      </c>
    </row>
    <row r="21866" spans="1:10" ht="16" x14ac:dyDescent="0.2">
      <c r="A21866" t="s">
        <v>63755</v>
      </c>
      <c r="B21866" t="s">
        <v>63756</v>
      </c>
      <c r="C21866" t="s">
        <v>63757</v>
      </c>
      <c r="D21866">
        <v>3</v>
      </c>
      <c r="E21866" t="s">
        <v>13</v>
      </c>
      <c r="F21866" t="s">
        <v>13</v>
      </c>
      <c r="G21866" t="s">
        <v>63758</v>
      </c>
      <c r="H21866" s="3" t="s">
        <v>63759</v>
      </c>
      <c r="I21866" t="s">
        <v>467</v>
      </c>
      <c r="J21866" t="s">
        <v>63760</v>
      </c>
    </row>
    <row r="21867" spans="1:10" ht="16" x14ac:dyDescent="0.2">
      <c r="A21867" t="s">
        <v>63755</v>
      </c>
      <c r="B21867" t="s">
        <v>63761</v>
      </c>
      <c r="C21867" t="s">
        <v>63762</v>
      </c>
      <c r="D21867">
        <v>2</v>
      </c>
      <c r="E21867" t="s">
        <v>13</v>
      </c>
      <c r="F21867" t="s">
        <v>13</v>
      </c>
      <c r="G21867" t="s">
        <v>63758</v>
      </c>
      <c r="H21867" s="3" t="s">
        <v>63759</v>
      </c>
      <c r="I21867" t="s">
        <v>467</v>
      </c>
      <c r="J21867" t="s">
        <v>63760</v>
      </c>
    </row>
    <row r="21868" spans="1:10" ht="16" x14ac:dyDescent="0.2">
      <c r="A21868" t="s">
        <v>63755</v>
      </c>
      <c r="B21868" t="s">
        <v>63763</v>
      </c>
      <c r="C21868" t="s">
        <v>63764</v>
      </c>
      <c r="D21868">
        <v>1</v>
      </c>
      <c r="E21868" t="s">
        <v>13</v>
      </c>
      <c r="F21868" t="s">
        <v>13</v>
      </c>
      <c r="G21868" t="s">
        <v>63758</v>
      </c>
      <c r="H21868" s="3" t="s">
        <v>63759</v>
      </c>
      <c r="I21868" t="s">
        <v>467</v>
      </c>
      <c r="J21868" t="s">
        <v>63760</v>
      </c>
    </row>
    <row r="21869" spans="1:10" ht="16" x14ac:dyDescent="0.2">
      <c r="A21869" t="s">
        <v>63765</v>
      </c>
      <c r="B21869" t="s">
        <v>63766</v>
      </c>
      <c r="C21869" t="s">
        <v>63767</v>
      </c>
      <c r="D21869">
        <v>4</v>
      </c>
      <c r="E21869" t="s">
        <v>13</v>
      </c>
      <c r="F21869" t="s">
        <v>13</v>
      </c>
      <c r="G21869" t="s">
        <v>63768</v>
      </c>
      <c r="H21869" s="3" t="s">
        <v>63769</v>
      </c>
      <c r="I21869" t="s">
        <v>467</v>
      </c>
      <c r="J21869" t="s">
        <v>63770</v>
      </c>
    </row>
    <row r="21870" spans="1:10" ht="16" x14ac:dyDescent="0.2">
      <c r="A21870" t="s">
        <v>462</v>
      </c>
      <c r="B21870" t="s">
        <v>63771</v>
      </c>
      <c r="C21870" t="s">
        <v>63772</v>
      </c>
      <c r="D21870">
        <v>4</v>
      </c>
      <c r="E21870" t="s">
        <v>13</v>
      </c>
      <c r="F21870" t="s">
        <v>13</v>
      </c>
      <c r="G21870" t="s">
        <v>63768</v>
      </c>
      <c r="H21870" s="3" t="s">
        <v>63773</v>
      </c>
      <c r="I21870" t="s">
        <v>467</v>
      </c>
      <c r="J21870" t="s">
        <v>468</v>
      </c>
    </row>
    <row r="21871" spans="1:10" ht="16" x14ac:dyDescent="0.2">
      <c r="A21871" t="s">
        <v>63682</v>
      </c>
      <c r="B21871" t="s">
        <v>63774</v>
      </c>
      <c r="C21871" t="s">
        <v>63775</v>
      </c>
      <c r="D21871">
        <v>2</v>
      </c>
      <c r="E21871" t="s">
        <v>13</v>
      </c>
      <c r="F21871" t="s">
        <v>13</v>
      </c>
      <c r="G21871" t="s">
        <v>63768</v>
      </c>
      <c r="H21871" s="3" t="s">
        <v>63776</v>
      </c>
      <c r="I21871" t="s">
        <v>467</v>
      </c>
      <c r="J21871" t="s">
        <v>63686</v>
      </c>
    </row>
    <row r="21872" spans="1:10" ht="16" x14ac:dyDescent="0.2">
      <c r="A21872" t="s">
        <v>63765</v>
      </c>
      <c r="B21872" t="s">
        <v>63777</v>
      </c>
      <c r="C21872" t="s">
        <v>63778</v>
      </c>
      <c r="D21872">
        <v>1</v>
      </c>
      <c r="E21872" t="s">
        <v>13</v>
      </c>
      <c r="F21872" t="s">
        <v>13</v>
      </c>
      <c r="G21872" t="s">
        <v>63768</v>
      </c>
      <c r="H21872" s="3" t="s">
        <v>63769</v>
      </c>
      <c r="I21872" t="s">
        <v>467</v>
      </c>
      <c r="J21872" t="s">
        <v>63770</v>
      </c>
    </row>
    <row r="21873" spans="1:10" ht="16" x14ac:dyDescent="0.2">
      <c r="A21873" t="s">
        <v>63765</v>
      </c>
      <c r="B21873" t="s">
        <v>63779</v>
      </c>
      <c r="C21873" t="s">
        <v>63780</v>
      </c>
      <c r="D21873">
        <v>3</v>
      </c>
      <c r="E21873" t="s">
        <v>13</v>
      </c>
      <c r="F21873" t="s">
        <v>13</v>
      </c>
      <c r="G21873" t="s">
        <v>63768</v>
      </c>
      <c r="H21873" s="3" t="s">
        <v>63781</v>
      </c>
      <c r="I21873" t="s">
        <v>467</v>
      </c>
      <c r="J21873" t="s">
        <v>63770</v>
      </c>
    </row>
    <row r="21874" spans="1:10" ht="16" x14ac:dyDescent="0.2">
      <c r="A21874" t="s">
        <v>63765</v>
      </c>
      <c r="B21874" t="s">
        <v>63782</v>
      </c>
      <c r="C21874" t="s">
        <v>63783</v>
      </c>
      <c r="D21874">
        <v>2</v>
      </c>
      <c r="E21874" t="s">
        <v>13</v>
      </c>
      <c r="F21874" t="s">
        <v>13</v>
      </c>
      <c r="G21874" t="s">
        <v>63768</v>
      </c>
      <c r="H21874" s="3" t="s">
        <v>63781</v>
      </c>
      <c r="I21874" t="s">
        <v>467</v>
      </c>
      <c r="J21874" t="s">
        <v>63770</v>
      </c>
    </row>
    <row r="21875" spans="1:10" ht="16" x14ac:dyDescent="0.2">
      <c r="A21875" t="s">
        <v>63682</v>
      </c>
      <c r="B21875" t="s">
        <v>63784</v>
      </c>
      <c r="C21875" t="s">
        <v>63785</v>
      </c>
      <c r="D21875">
        <v>1</v>
      </c>
      <c r="E21875" t="s">
        <v>13</v>
      </c>
      <c r="F21875" t="s">
        <v>13</v>
      </c>
      <c r="G21875" t="s">
        <v>63768</v>
      </c>
      <c r="H21875" s="3" t="s">
        <v>63786</v>
      </c>
      <c r="I21875" t="s">
        <v>467</v>
      </c>
      <c r="J21875" t="s">
        <v>63686</v>
      </c>
    </row>
    <row r="21876" spans="1:10" ht="16" x14ac:dyDescent="0.2">
      <c r="A21876" t="s">
        <v>3482</v>
      </c>
      <c r="B21876" t="s">
        <v>63787</v>
      </c>
      <c r="C21876" t="s">
        <v>63788</v>
      </c>
      <c r="D21876">
        <v>3</v>
      </c>
      <c r="E21876" t="s">
        <v>13</v>
      </c>
      <c r="F21876" t="s">
        <v>13</v>
      </c>
      <c r="G21876" t="s">
        <v>63789</v>
      </c>
      <c r="H21876" s="3" t="s">
        <v>63790</v>
      </c>
      <c r="I21876" t="s">
        <v>467</v>
      </c>
      <c r="J21876" t="s">
        <v>3487</v>
      </c>
    </row>
    <row r="21877" spans="1:10" ht="32" x14ac:dyDescent="0.2">
      <c r="A21877" t="s">
        <v>40105</v>
      </c>
      <c r="B21877" t="s">
        <v>63791</v>
      </c>
      <c r="C21877" t="s">
        <v>63792</v>
      </c>
      <c r="D21877">
        <v>4</v>
      </c>
      <c r="E21877" t="s">
        <v>13</v>
      </c>
      <c r="F21877" t="s">
        <v>13</v>
      </c>
      <c r="G21877" t="s">
        <v>63793</v>
      </c>
      <c r="H21877" s="3" t="s">
        <v>63794</v>
      </c>
      <c r="I21877" t="s">
        <v>467</v>
      </c>
      <c r="J21877" t="s">
        <v>40110</v>
      </c>
    </row>
    <row r="21878" spans="1:10" ht="16" x14ac:dyDescent="0.2">
      <c r="A21878" t="s">
        <v>858</v>
      </c>
      <c r="B21878" t="s">
        <v>63795</v>
      </c>
      <c r="C21878" t="s">
        <v>63796</v>
      </c>
      <c r="D21878">
        <v>5</v>
      </c>
      <c r="E21878" t="s">
        <v>13</v>
      </c>
      <c r="F21878" t="s">
        <v>13</v>
      </c>
      <c r="G21878" t="s">
        <v>63797</v>
      </c>
      <c r="H21878" s="3" t="s">
        <v>63798</v>
      </c>
      <c r="I21878" t="s">
        <v>467</v>
      </c>
      <c r="J21878" t="s">
        <v>863</v>
      </c>
    </row>
    <row r="21879" spans="1:10" ht="16" x14ac:dyDescent="0.2">
      <c r="A21879" t="s">
        <v>63799</v>
      </c>
      <c r="B21879" t="s">
        <v>63800</v>
      </c>
      <c r="C21879" t="s">
        <v>63801</v>
      </c>
      <c r="D21879">
        <v>3</v>
      </c>
      <c r="E21879" t="s">
        <v>13</v>
      </c>
      <c r="F21879" t="s">
        <v>13</v>
      </c>
      <c r="G21879" t="s">
        <v>63802</v>
      </c>
      <c r="H21879" s="3" t="s">
        <v>63803</v>
      </c>
      <c r="I21879" t="s">
        <v>467</v>
      </c>
      <c r="J21879" t="s">
        <v>63804</v>
      </c>
    </row>
    <row r="21880" spans="1:10" ht="32" x14ac:dyDescent="0.2">
      <c r="A21880" t="s">
        <v>63805</v>
      </c>
      <c r="B21880" t="s">
        <v>63806</v>
      </c>
      <c r="C21880" t="s">
        <v>63807</v>
      </c>
      <c r="D21880">
        <v>1</v>
      </c>
      <c r="E21880" t="s">
        <v>13</v>
      </c>
      <c r="F21880" t="s">
        <v>13</v>
      </c>
      <c r="G21880" t="s">
        <v>63802</v>
      </c>
      <c r="H21880" s="3" t="s">
        <v>63808</v>
      </c>
      <c r="I21880" t="s">
        <v>467</v>
      </c>
      <c r="J21880" t="s">
        <v>63809</v>
      </c>
    </row>
    <row r="21881" spans="1:10" ht="16" x14ac:dyDescent="0.2">
      <c r="A21881" t="s">
        <v>63810</v>
      </c>
      <c r="B21881" t="s">
        <v>63811</v>
      </c>
      <c r="C21881" t="s">
        <v>63812</v>
      </c>
      <c r="D21881">
        <v>4</v>
      </c>
      <c r="E21881" t="s">
        <v>13</v>
      </c>
      <c r="F21881" t="s">
        <v>13</v>
      </c>
      <c r="G21881" t="s">
        <v>63802</v>
      </c>
      <c r="H21881" s="3" t="s">
        <v>63813</v>
      </c>
      <c r="I21881" t="s">
        <v>467</v>
      </c>
      <c r="J21881" t="s">
        <v>63814</v>
      </c>
    </row>
    <row r="21882" spans="1:10" ht="16" x14ac:dyDescent="0.2">
      <c r="A21882" t="s">
        <v>63810</v>
      </c>
      <c r="B21882" t="s">
        <v>63815</v>
      </c>
      <c r="C21882" t="s">
        <v>63816</v>
      </c>
      <c r="D21882">
        <v>3</v>
      </c>
      <c r="E21882" t="s">
        <v>13</v>
      </c>
      <c r="F21882" t="s">
        <v>13</v>
      </c>
      <c r="G21882" t="s">
        <v>63802</v>
      </c>
      <c r="H21882" s="3" t="s">
        <v>63813</v>
      </c>
      <c r="I21882" t="s">
        <v>467</v>
      </c>
      <c r="J21882" t="s">
        <v>63814</v>
      </c>
    </row>
    <row r="21883" spans="1:10" ht="16" x14ac:dyDescent="0.2">
      <c r="A21883" t="s">
        <v>63805</v>
      </c>
      <c r="B21883" t="s">
        <v>63817</v>
      </c>
      <c r="C21883" t="s">
        <v>63818</v>
      </c>
      <c r="D21883">
        <v>2</v>
      </c>
      <c r="E21883" t="s">
        <v>13</v>
      </c>
      <c r="F21883" t="s">
        <v>13</v>
      </c>
      <c r="G21883" t="s">
        <v>63802</v>
      </c>
      <c r="H21883" s="3" t="s">
        <v>63813</v>
      </c>
      <c r="I21883" t="s">
        <v>467</v>
      </c>
      <c r="J21883" t="s">
        <v>63809</v>
      </c>
    </row>
    <row r="21884" spans="1:10" ht="16" x14ac:dyDescent="0.2">
      <c r="A21884" t="s">
        <v>63799</v>
      </c>
      <c r="B21884" t="s">
        <v>63819</v>
      </c>
      <c r="C21884" t="s">
        <v>63820</v>
      </c>
      <c r="D21884">
        <v>1</v>
      </c>
      <c r="E21884" t="s">
        <v>13</v>
      </c>
      <c r="F21884" t="s">
        <v>13</v>
      </c>
      <c r="G21884" t="s">
        <v>63802</v>
      </c>
      <c r="H21884" s="3" t="s">
        <v>63821</v>
      </c>
      <c r="I21884" t="s">
        <v>467</v>
      </c>
      <c r="J21884" t="s">
        <v>63804</v>
      </c>
    </row>
    <row r="21885" spans="1:10" ht="16" x14ac:dyDescent="0.2">
      <c r="A21885" t="s">
        <v>63805</v>
      </c>
      <c r="B21885" t="s">
        <v>63822</v>
      </c>
      <c r="C21885" t="s">
        <v>63816</v>
      </c>
      <c r="D21885">
        <v>3</v>
      </c>
      <c r="E21885" t="s">
        <v>13</v>
      </c>
      <c r="F21885" t="s">
        <v>13</v>
      </c>
      <c r="G21885" t="s">
        <v>63802</v>
      </c>
      <c r="H21885" s="3" t="s">
        <v>63813</v>
      </c>
      <c r="I21885" t="s">
        <v>467</v>
      </c>
      <c r="J21885" t="s">
        <v>63809</v>
      </c>
    </row>
    <row r="21886" spans="1:10" ht="16" x14ac:dyDescent="0.2">
      <c r="A21886" t="s">
        <v>63805</v>
      </c>
      <c r="B21886" t="s">
        <v>63811</v>
      </c>
      <c r="C21886" t="s">
        <v>63812</v>
      </c>
      <c r="D21886">
        <v>4</v>
      </c>
      <c r="E21886" t="s">
        <v>13</v>
      </c>
      <c r="F21886" t="s">
        <v>13</v>
      </c>
      <c r="G21886" t="s">
        <v>63802</v>
      </c>
      <c r="H21886" s="3" t="s">
        <v>63813</v>
      </c>
      <c r="I21886" t="s">
        <v>467</v>
      </c>
      <c r="J21886" t="s">
        <v>63809</v>
      </c>
    </row>
    <row r="21887" spans="1:10" ht="16" x14ac:dyDescent="0.2">
      <c r="A21887" t="s">
        <v>63799</v>
      </c>
      <c r="B21887" t="s">
        <v>63823</v>
      </c>
      <c r="C21887" t="s">
        <v>63824</v>
      </c>
      <c r="D21887">
        <v>2</v>
      </c>
      <c r="E21887" t="s">
        <v>13</v>
      </c>
      <c r="F21887" t="s">
        <v>13</v>
      </c>
      <c r="G21887" t="s">
        <v>63802</v>
      </c>
      <c r="H21887" s="3" t="s">
        <v>63821</v>
      </c>
      <c r="I21887" t="s">
        <v>467</v>
      </c>
      <c r="J21887" t="s">
        <v>63804</v>
      </c>
    </row>
    <row r="21888" spans="1:10" ht="16" x14ac:dyDescent="0.2">
      <c r="A21888" t="s">
        <v>40105</v>
      </c>
      <c r="B21888" t="s">
        <v>63825</v>
      </c>
      <c r="C21888" t="s">
        <v>63826</v>
      </c>
      <c r="D21888">
        <v>2</v>
      </c>
      <c r="E21888" t="s">
        <v>13</v>
      </c>
      <c r="F21888" t="s">
        <v>13</v>
      </c>
      <c r="G21888" t="s">
        <v>63802</v>
      </c>
      <c r="H21888" s="3" t="s">
        <v>63821</v>
      </c>
      <c r="I21888" t="s">
        <v>467</v>
      </c>
      <c r="J21888" t="s">
        <v>40110</v>
      </c>
    </row>
    <row r="21889" spans="1:10" ht="16" x14ac:dyDescent="0.2">
      <c r="A21889" t="s">
        <v>63810</v>
      </c>
      <c r="B21889" t="s">
        <v>63806</v>
      </c>
      <c r="C21889" t="s">
        <v>63807</v>
      </c>
      <c r="D21889">
        <v>2</v>
      </c>
      <c r="E21889" t="s">
        <v>13</v>
      </c>
      <c r="F21889" t="s">
        <v>13</v>
      </c>
      <c r="G21889" t="s">
        <v>63802</v>
      </c>
      <c r="H21889" s="3" t="s">
        <v>63813</v>
      </c>
      <c r="I21889" t="s">
        <v>467</v>
      </c>
      <c r="J21889" t="s">
        <v>63814</v>
      </c>
    </row>
    <row r="21890" spans="1:10" ht="16" x14ac:dyDescent="0.2">
      <c r="A21890" t="s">
        <v>63810</v>
      </c>
      <c r="B21890" t="s">
        <v>63817</v>
      </c>
      <c r="C21890" t="s">
        <v>63818</v>
      </c>
      <c r="D21890">
        <v>1</v>
      </c>
      <c r="E21890" t="s">
        <v>13</v>
      </c>
      <c r="F21890" t="s">
        <v>13</v>
      </c>
      <c r="G21890" t="s">
        <v>63802</v>
      </c>
      <c r="H21890" s="3" t="s">
        <v>63813</v>
      </c>
      <c r="I21890" t="s">
        <v>467</v>
      </c>
      <c r="J21890" t="s">
        <v>63814</v>
      </c>
    </row>
    <row r="21891" spans="1:10" ht="16" x14ac:dyDescent="0.2">
      <c r="A21891" t="s">
        <v>11503</v>
      </c>
      <c r="B21891" t="s">
        <v>63827</v>
      </c>
      <c r="C21891" t="s">
        <v>63828</v>
      </c>
      <c r="D21891">
        <v>2</v>
      </c>
      <c r="E21891" t="s">
        <v>13</v>
      </c>
      <c r="F21891" t="s">
        <v>13</v>
      </c>
      <c r="G21891" t="s">
        <v>63829</v>
      </c>
      <c r="H21891" s="3" t="s">
        <v>63830</v>
      </c>
      <c r="I21891" t="s">
        <v>467</v>
      </c>
      <c r="J21891" t="s">
        <v>11508</v>
      </c>
    </row>
    <row r="21892" spans="1:10" ht="16" x14ac:dyDescent="0.2">
      <c r="A21892" t="s">
        <v>11503</v>
      </c>
      <c r="B21892" t="s">
        <v>63831</v>
      </c>
      <c r="C21892" t="s">
        <v>63832</v>
      </c>
      <c r="D21892">
        <v>1</v>
      </c>
      <c r="E21892" t="s">
        <v>13</v>
      </c>
      <c r="F21892" t="s">
        <v>13</v>
      </c>
      <c r="G21892" t="s">
        <v>63829</v>
      </c>
      <c r="H21892" s="3" t="s">
        <v>63830</v>
      </c>
      <c r="I21892" t="s">
        <v>467</v>
      </c>
      <c r="J21892" t="s">
        <v>11508</v>
      </c>
    </row>
    <row r="21893" spans="1:10" ht="32" x14ac:dyDescent="0.2">
      <c r="A21893" t="s">
        <v>6645</v>
      </c>
      <c r="B21893" t="s">
        <v>63833</v>
      </c>
      <c r="C21893" t="s">
        <v>63834</v>
      </c>
      <c r="D21893">
        <v>5</v>
      </c>
      <c r="E21893" t="s">
        <v>13</v>
      </c>
      <c r="F21893" t="s">
        <v>13</v>
      </c>
      <c r="G21893" t="s">
        <v>63835</v>
      </c>
      <c r="H21893" s="3" t="s">
        <v>63836</v>
      </c>
      <c r="I21893" t="s">
        <v>467</v>
      </c>
      <c r="J21893" t="s">
        <v>6649</v>
      </c>
    </row>
    <row r="21894" spans="1:10" ht="16" x14ac:dyDescent="0.2">
      <c r="A21894" t="s">
        <v>51514</v>
      </c>
      <c r="B21894" t="s">
        <v>63837</v>
      </c>
      <c r="C21894" t="s">
        <v>63838</v>
      </c>
      <c r="D21894">
        <v>4</v>
      </c>
      <c r="E21894" t="s">
        <v>13</v>
      </c>
      <c r="F21894" t="s">
        <v>13</v>
      </c>
      <c r="G21894" t="s">
        <v>63835</v>
      </c>
      <c r="H21894" s="3" t="s">
        <v>63839</v>
      </c>
      <c r="I21894" t="s">
        <v>467</v>
      </c>
      <c r="J21894" t="s">
        <v>51519</v>
      </c>
    </row>
    <row r="21895" spans="1:10" ht="16" x14ac:dyDescent="0.2">
      <c r="A21895" t="s">
        <v>51514</v>
      </c>
      <c r="B21895" t="s">
        <v>63840</v>
      </c>
      <c r="C21895" t="s">
        <v>63841</v>
      </c>
      <c r="D21895">
        <v>3</v>
      </c>
      <c r="E21895" t="s">
        <v>13</v>
      </c>
      <c r="F21895" t="s">
        <v>13</v>
      </c>
      <c r="G21895" t="s">
        <v>63835</v>
      </c>
      <c r="H21895" s="3" t="s">
        <v>63842</v>
      </c>
      <c r="I21895" t="s">
        <v>467</v>
      </c>
      <c r="J21895" t="s">
        <v>51519</v>
      </c>
    </row>
    <row r="21896" spans="1:10" ht="16" x14ac:dyDescent="0.2">
      <c r="A21896" t="s">
        <v>51514</v>
      </c>
      <c r="B21896" t="s">
        <v>63843</v>
      </c>
      <c r="C21896" t="s">
        <v>63844</v>
      </c>
      <c r="D21896">
        <v>1</v>
      </c>
      <c r="E21896" t="s">
        <v>13</v>
      </c>
      <c r="F21896" t="s">
        <v>13</v>
      </c>
      <c r="G21896" t="s">
        <v>63835</v>
      </c>
      <c r="H21896" s="3" t="s">
        <v>63842</v>
      </c>
      <c r="I21896" t="s">
        <v>467</v>
      </c>
      <c r="J21896" t="s">
        <v>51519</v>
      </c>
    </row>
    <row r="21897" spans="1:10" ht="16" x14ac:dyDescent="0.2">
      <c r="A21897" t="s">
        <v>23725</v>
      </c>
      <c r="B21897" t="s">
        <v>63845</v>
      </c>
      <c r="C21897" t="s">
        <v>63846</v>
      </c>
      <c r="D21897">
        <v>3</v>
      </c>
      <c r="E21897">
        <f>248</f>
        <v>248</v>
      </c>
      <c r="F21897" t="s">
        <v>13</v>
      </c>
      <c r="G21897" t="s">
        <v>63847</v>
      </c>
      <c r="H21897" s="3" t="s">
        <v>63848</v>
      </c>
      <c r="I21897" t="s">
        <v>7108</v>
      </c>
      <c r="J21897" t="s">
        <v>23731</v>
      </c>
    </row>
    <row r="21898" spans="1:10" ht="16" x14ac:dyDescent="0.2">
      <c r="A21898" t="s">
        <v>39504</v>
      </c>
      <c r="B21898" t="s">
        <v>63849</v>
      </c>
      <c r="C21898" t="s">
        <v>63850</v>
      </c>
      <c r="D21898">
        <v>2</v>
      </c>
      <c r="E21898">
        <f>248</f>
        <v>248</v>
      </c>
      <c r="F21898" t="s">
        <v>13</v>
      </c>
      <c r="G21898" t="s">
        <v>63847</v>
      </c>
      <c r="H21898" s="3" t="s">
        <v>63851</v>
      </c>
      <c r="I21898" t="s">
        <v>7108</v>
      </c>
      <c r="J21898" t="s">
        <v>39508</v>
      </c>
    </row>
    <row r="21899" spans="1:10" ht="16" x14ac:dyDescent="0.2">
      <c r="A21899" t="s">
        <v>33592</v>
      </c>
      <c r="B21899" t="s">
        <v>63852</v>
      </c>
      <c r="C21899" t="s">
        <v>63853</v>
      </c>
      <c r="D21899">
        <v>2</v>
      </c>
      <c r="E21899">
        <f>248</f>
        <v>248</v>
      </c>
      <c r="F21899" t="s">
        <v>13</v>
      </c>
      <c r="G21899" t="s">
        <v>63847</v>
      </c>
      <c r="H21899" s="3" t="s">
        <v>63851</v>
      </c>
      <c r="I21899" t="s">
        <v>7108</v>
      </c>
      <c r="J21899" t="s">
        <v>33596</v>
      </c>
    </row>
    <row r="21900" spans="1:10" ht="16" x14ac:dyDescent="0.2">
      <c r="A21900" t="s">
        <v>23773</v>
      </c>
      <c r="B21900" t="s">
        <v>63854</v>
      </c>
      <c r="C21900" t="s">
        <v>63855</v>
      </c>
      <c r="D21900">
        <v>1</v>
      </c>
      <c r="E21900">
        <f>248</f>
        <v>248</v>
      </c>
      <c r="F21900" t="s">
        <v>13</v>
      </c>
      <c r="G21900" t="s">
        <v>63847</v>
      </c>
      <c r="H21900" s="3" t="s">
        <v>63851</v>
      </c>
      <c r="I21900" t="s">
        <v>7108</v>
      </c>
      <c r="J21900" t="s">
        <v>23774</v>
      </c>
    </row>
    <row r="21901" spans="1:10" ht="16" x14ac:dyDescent="0.2">
      <c r="A21901" t="s">
        <v>23809</v>
      </c>
      <c r="B21901" t="s">
        <v>63845</v>
      </c>
      <c r="C21901" t="s">
        <v>63846</v>
      </c>
      <c r="D21901">
        <v>3</v>
      </c>
      <c r="E21901">
        <f>248</f>
        <v>248</v>
      </c>
      <c r="F21901" t="s">
        <v>13</v>
      </c>
      <c r="G21901" t="s">
        <v>63847</v>
      </c>
      <c r="H21901" s="3" t="s">
        <v>63848</v>
      </c>
      <c r="I21901" t="s">
        <v>7108</v>
      </c>
      <c r="J21901" t="s">
        <v>23811</v>
      </c>
    </row>
    <row r="21902" spans="1:10" ht="16" x14ac:dyDescent="0.2">
      <c r="A21902" t="s">
        <v>63856</v>
      </c>
      <c r="B21902" t="s">
        <v>63845</v>
      </c>
      <c r="C21902" t="s">
        <v>63846</v>
      </c>
      <c r="D21902">
        <v>2</v>
      </c>
      <c r="E21902">
        <f>248</f>
        <v>248</v>
      </c>
      <c r="F21902" t="s">
        <v>13</v>
      </c>
      <c r="G21902" t="s">
        <v>63847</v>
      </c>
      <c r="H21902" s="3" t="s">
        <v>63857</v>
      </c>
      <c r="I21902" t="s">
        <v>7108</v>
      </c>
      <c r="J21902" t="s">
        <v>63858</v>
      </c>
    </row>
    <row r="21903" spans="1:10" ht="16" x14ac:dyDescent="0.2">
      <c r="A21903" t="s">
        <v>23750</v>
      </c>
      <c r="B21903" t="s">
        <v>63845</v>
      </c>
      <c r="C21903" t="s">
        <v>63846</v>
      </c>
      <c r="D21903">
        <v>2</v>
      </c>
      <c r="E21903">
        <f>248</f>
        <v>248</v>
      </c>
      <c r="F21903" t="s">
        <v>13</v>
      </c>
      <c r="G21903" t="s">
        <v>63847</v>
      </c>
      <c r="H21903" s="3" t="s">
        <v>63848</v>
      </c>
      <c r="I21903" t="s">
        <v>7108</v>
      </c>
      <c r="J21903" t="s">
        <v>23752</v>
      </c>
    </row>
    <row r="21904" spans="1:10" ht="16" x14ac:dyDescent="0.2">
      <c r="A21904" t="s">
        <v>23773</v>
      </c>
      <c r="B21904" t="s">
        <v>63845</v>
      </c>
      <c r="C21904" t="s">
        <v>63846</v>
      </c>
      <c r="D21904">
        <v>3</v>
      </c>
      <c r="E21904">
        <f>248</f>
        <v>248</v>
      </c>
      <c r="F21904" t="s">
        <v>13</v>
      </c>
      <c r="G21904" t="s">
        <v>63847</v>
      </c>
      <c r="H21904" s="3" t="s">
        <v>63848</v>
      </c>
      <c r="I21904" t="s">
        <v>7108</v>
      </c>
      <c r="J21904" t="s">
        <v>23774</v>
      </c>
    </row>
    <row r="21905" spans="1:10" ht="16" x14ac:dyDescent="0.2">
      <c r="A21905" t="s">
        <v>23742</v>
      </c>
      <c r="B21905" t="s">
        <v>63845</v>
      </c>
      <c r="C21905" t="s">
        <v>63846</v>
      </c>
      <c r="D21905">
        <v>4</v>
      </c>
      <c r="E21905">
        <f>248</f>
        <v>248</v>
      </c>
      <c r="F21905" t="s">
        <v>13</v>
      </c>
      <c r="G21905" t="s">
        <v>63847</v>
      </c>
      <c r="H21905" s="3" t="s">
        <v>63848</v>
      </c>
      <c r="I21905" t="s">
        <v>7108</v>
      </c>
      <c r="J21905" t="s">
        <v>23746</v>
      </c>
    </row>
    <row r="21906" spans="1:10" ht="16" x14ac:dyDescent="0.2">
      <c r="A21906" t="s">
        <v>24805</v>
      </c>
      <c r="B21906" t="s">
        <v>63859</v>
      </c>
      <c r="C21906" t="s">
        <v>63860</v>
      </c>
      <c r="D21906">
        <v>4</v>
      </c>
      <c r="E21906">
        <f>248</f>
        <v>248</v>
      </c>
      <c r="F21906" t="s">
        <v>13</v>
      </c>
      <c r="G21906" t="s">
        <v>63847</v>
      </c>
      <c r="H21906" s="3" t="s">
        <v>63851</v>
      </c>
      <c r="I21906" t="s">
        <v>7108</v>
      </c>
      <c r="J21906" t="s">
        <v>24810</v>
      </c>
    </row>
    <row r="21907" spans="1:10" ht="16" x14ac:dyDescent="0.2">
      <c r="A21907" t="s">
        <v>14592</v>
      </c>
      <c r="B21907" t="s">
        <v>63861</v>
      </c>
      <c r="C21907" t="s">
        <v>63862</v>
      </c>
      <c r="D21907">
        <v>1</v>
      </c>
      <c r="E21907">
        <f>248</f>
        <v>248</v>
      </c>
      <c r="F21907" t="s">
        <v>13</v>
      </c>
      <c r="G21907" t="s">
        <v>63847</v>
      </c>
      <c r="H21907" s="3" t="s">
        <v>63851</v>
      </c>
      <c r="I21907" t="s">
        <v>7108</v>
      </c>
      <c r="J21907" t="s">
        <v>14597</v>
      </c>
    </row>
    <row r="21908" spans="1:10" ht="16" x14ac:dyDescent="0.2">
      <c r="A21908" t="s">
        <v>63863</v>
      </c>
      <c r="B21908" t="s">
        <v>63864</v>
      </c>
      <c r="C21908" t="s">
        <v>63865</v>
      </c>
      <c r="D21908">
        <v>1</v>
      </c>
      <c r="E21908">
        <f>248</f>
        <v>248</v>
      </c>
      <c r="F21908" t="s">
        <v>13</v>
      </c>
      <c r="G21908" t="s">
        <v>63847</v>
      </c>
      <c r="H21908" s="3" t="s">
        <v>63866</v>
      </c>
      <c r="I21908" t="s">
        <v>7108</v>
      </c>
      <c r="J21908" t="s">
        <v>63867</v>
      </c>
    </row>
    <row r="21909" spans="1:10" ht="16" x14ac:dyDescent="0.2">
      <c r="A21909" t="s">
        <v>23775</v>
      </c>
      <c r="B21909" t="s">
        <v>63845</v>
      </c>
      <c r="C21909" t="s">
        <v>63846</v>
      </c>
      <c r="D21909">
        <v>4</v>
      </c>
      <c r="E21909">
        <f>248</f>
        <v>248</v>
      </c>
      <c r="F21909" t="s">
        <v>13</v>
      </c>
      <c r="G21909" t="s">
        <v>63847</v>
      </c>
      <c r="H21909" s="3" t="s">
        <v>63868</v>
      </c>
      <c r="I21909" t="s">
        <v>7108</v>
      </c>
      <c r="J21909" t="s">
        <v>23776</v>
      </c>
    </row>
    <row r="21910" spans="1:10" ht="16" x14ac:dyDescent="0.2">
      <c r="A21910" t="s">
        <v>24805</v>
      </c>
      <c r="B21910" t="s">
        <v>63869</v>
      </c>
      <c r="C21910" t="s">
        <v>63870</v>
      </c>
      <c r="D21910">
        <v>3</v>
      </c>
      <c r="E21910">
        <f>248</f>
        <v>248</v>
      </c>
      <c r="F21910" t="s">
        <v>13</v>
      </c>
      <c r="G21910" t="s">
        <v>63847</v>
      </c>
      <c r="H21910" s="3" t="s">
        <v>63871</v>
      </c>
      <c r="I21910" t="s">
        <v>7108</v>
      </c>
      <c r="J21910" t="s">
        <v>24810</v>
      </c>
    </row>
    <row r="21911" spans="1:10" ht="16" x14ac:dyDescent="0.2">
      <c r="A21911" t="s">
        <v>24805</v>
      </c>
      <c r="B21911" t="s">
        <v>63849</v>
      </c>
      <c r="C21911" t="s">
        <v>63850</v>
      </c>
      <c r="D21911">
        <v>2</v>
      </c>
      <c r="E21911">
        <f>248</f>
        <v>248</v>
      </c>
      <c r="F21911" t="s">
        <v>13</v>
      </c>
      <c r="G21911" t="s">
        <v>63847</v>
      </c>
      <c r="H21911" s="3" t="s">
        <v>63871</v>
      </c>
      <c r="I21911" t="s">
        <v>7108</v>
      </c>
      <c r="J21911" t="s">
        <v>24810</v>
      </c>
    </row>
    <row r="21912" spans="1:10" ht="16" x14ac:dyDescent="0.2">
      <c r="A21912" t="s">
        <v>23812</v>
      </c>
      <c r="B21912" t="s">
        <v>63845</v>
      </c>
      <c r="C21912" t="s">
        <v>63846</v>
      </c>
      <c r="D21912">
        <v>4</v>
      </c>
      <c r="E21912">
        <f>248</f>
        <v>248</v>
      </c>
      <c r="F21912" t="s">
        <v>13</v>
      </c>
      <c r="G21912" t="s">
        <v>63847</v>
      </c>
      <c r="H21912" s="3" t="s">
        <v>63851</v>
      </c>
      <c r="I21912" t="s">
        <v>7108</v>
      </c>
      <c r="J21912" t="s">
        <v>23815</v>
      </c>
    </row>
    <row r="21913" spans="1:10" ht="32" x14ac:dyDescent="0.2">
      <c r="A21913" t="s">
        <v>23809</v>
      </c>
      <c r="B21913" t="s">
        <v>63854</v>
      </c>
      <c r="C21913" t="s">
        <v>63855</v>
      </c>
      <c r="D21913">
        <v>1</v>
      </c>
      <c r="E21913">
        <f>248</f>
        <v>248</v>
      </c>
      <c r="F21913" t="s">
        <v>13</v>
      </c>
      <c r="G21913" t="s">
        <v>63872</v>
      </c>
      <c r="H21913" s="3" t="s">
        <v>63873</v>
      </c>
      <c r="I21913" t="s">
        <v>7108</v>
      </c>
      <c r="J21913" t="s">
        <v>23811</v>
      </c>
    </row>
    <row r="21914" spans="1:10" ht="32" x14ac:dyDescent="0.2">
      <c r="A21914" t="s">
        <v>23775</v>
      </c>
      <c r="B21914" t="s">
        <v>63854</v>
      </c>
      <c r="C21914" t="s">
        <v>63855</v>
      </c>
      <c r="D21914">
        <v>1</v>
      </c>
      <c r="E21914">
        <f>248</f>
        <v>248</v>
      </c>
      <c r="F21914" t="s">
        <v>13</v>
      </c>
      <c r="G21914" t="s">
        <v>63872</v>
      </c>
      <c r="H21914" s="3" t="s">
        <v>63874</v>
      </c>
      <c r="I21914" t="s">
        <v>7108</v>
      </c>
      <c r="J21914" t="s">
        <v>23776</v>
      </c>
    </row>
    <row r="21915" spans="1:10" ht="32" x14ac:dyDescent="0.2">
      <c r="A21915" t="s">
        <v>63856</v>
      </c>
      <c r="B21915" t="s">
        <v>63854</v>
      </c>
      <c r="C21915" t="s">
        <v>63855</v>
      </c>
      <c r="D21915">
        <v>1</v>
      </c>
      <c r="E21915">
        <f>248</f>
        <v>248</v>
      </c>
      <c r="F21915" t="s">
        <v>13</v>
      </c>
      <c r="G21915" t="s">
        <v>63872</v>
      </c>
      <c r="H21915" s="3" t="s">
        <v>63875</v>
      </c>
      <c r="I21915" t="s">
        <v>7108</v>
      </c>
      <c r="J21915" t="s">
        <v>63858</v>
      </c>
    </row>
    <row r="21916" spans="1:10" ht="16" x14ac:dyDescent="0.2">
      <c r="A21916" t="s">
        <v>23812</v>
      </c>
      <c r="B21916" t="s">
        <v>63854</v>
      </c>
      <c r="C21916" t="s">
        <v>63855</v>
      </c>
      <c r="D21916">
        <v>2</v>
      </c>
      <c r="E21916">
        <f>248</f>
        <v>248</v>
      </c>
      <c r="F21916" t="s">
        <v>13</v>
      </c>
      <c r="G21916" t="s">
        <v>63872</v>
      </c>
      <c r="H21916" s="3" t="s">
        <v>63876</v>
      </c>
      <c r="I21916" t="s">
        <v>7108</v>
      </c>
      <c r="J21916" t="s">
        <v>23815</v>
      </c>
    </row>
    <row r="21917" spans="1:10" ht="16" x14ac:dyDescent="0.2">
      <c r="A21917" t="s">
        <v>39504</v>
      </c>
      <c r="B21917" t="s">
        <v>24806</v>
      </c>
      <c r="C21917" t="s">
        <v>24807</v>
      </c>
      <c r="D21917">
        <v>1</v>
      </c>
      <c r="E21917">
        <f>248</f>
        <v>248</v>
      </c>
      <c r="F21917" t="s">
        <v>13</v>
      </c>
      <c r="G21917" t="s">
        <v>63877</v>
      </c>
      <c r="H21917" s="3" t="s">
        <v>63878</v>
      </c>
      <c r="I21917" t="s">
        <v>3086</v>
      </c>
      <c r="J21917" t="s">
        <v>39508</v>
      </c>
    </row>
    <row r="21918" spans="1:10" ht="16" x14ac:dyDescent="0.2">
      <c r="A21918" t="s">
        <v>63879</v>
      </c>
      <c r="B21918" t="s">
        <v>63880</v>
      </c>
      <c r="C21918" t="s">
        <v>13477</v>
      </c>
      <c r="D21918">
        <v>1</v>
      </c>
      <c r="E21918" t="s">
        <v>13</v>
      </c>
      <c r="F21918" t="s">
        <v>13</v>
      </c>
      <c r="G21918" t="s">
        <v>63881</v>
      </c>
      <c r="H21918" s="3" t="s">
        <v>63882</v>
      </c>
      <c r="I21918" t="s">
        <v>7108</v>
      </c>
      <c r="J21918" t="s">
        <v>63883</v>
      </c>
    </row>
    <row r="21919" spans="1:10" ht="16" x14ac:dyDescent="0.2">
      <c r="A21919" t="s">
        <v>63884</v>
      </c>
      <c r="B21919" t="s">
        <v>63885</v>
      </c>
      <c r="C21919" t="s">
        <v>63886</v>
      </c>
      <c r="D21919">
        <v>1</v>
      </c>
      <c r="E21919" t="s">
        <v>13</v>
      </c>
      <c r="F21919" t="s">
        <v>13</v>
      </c>
      <c r="G21919" t="s">
        <v>63881</v>
      </c>
      <c r="H21919" s="3" t="s">
        <v>63887</v>
      </c>
      <c r="I21919" t="s">
        <v>7108</v>
      </c>
      <c r="J21919" t="s">
        <v>63888</v>
      </c>
    </row>
    <row r="21920" spans="1:10" ht="16" x14ac:dyDescent="0.2">
      <c r="A21920" t="s">
        <v>13475</v>
      </c>
      <c r="B21920" t="s">
        <v>63889</v>
      </c>
      <c r="C21920" t="s">
        <v>63890</v>
      </c>
      <c r="D21920">
        <v>4</v>
      </c>
      <c r="E21920" t="s">
        <v>13</v>
      </c>
      <c r="F21920" t="s">
        <v>13</v>
      </c>
      <c r="G21920" t="s">
        <v>63881</v>
      </c>
      <c r="H21920" s="3" t="s">
        <v>63891</v>
      </c>
      <c r="I21920" t="s">
        <v>7108</v>
      </c>
      <c r="J21920" t="s">
        <v>13480</v>
      </c>
    </row>
    <row r="21921" spans="1:10" ht="16" x14ac:dyDescent="0.2">
      <c r="A21921" t="s">
        <v>819</v>
      </c>
      <c r="B21921" t="s">
        <v>63892</v>
      </c>
      <c r="C21921" t="s">
        <v>63893</v>
      </c>
      <c r="D21921">
        <v>7</v>
      </c>
      <c r="E21921" t="s">
        <v>13</v>
      </c>
      <c r="F21921" t="s">
        <v>13</v>
      </c>
      <c r="G21921" t="s">
        <v>63881</v>
      </c>
      <c r="H21921" s="3" t="s">
        <v>63894</v>
      </c>
      <c r="I21921" t="s">
        <v>7108</v>
      </c>
      <c r="J21921" t="s">
        <v>825</v>
      </c>
    </row>
    <row r="21922" spans="1:10" ht="16" x14ac:dyDescent="0.2">
      <c r="A21922" t="s">
        <v>13496</v>
      </c>
      <c r="B21922" t="s">
        <v>63895</v>
      </c>
      <c r="C21922" t="s">
        <v>63896</v>
      </c>
      <c r="D21922">
        <v>5</v>
      </c>
      <c r="E21922" t="s">
        <v>13</v>
      </c>
      <c r="F21922" t="s">
        <v>13</v>
      </c>
      <c r="G21922" t="s">
        <v>63881</v>
      </c>
      <c r="H21922" s="3" t="s">
        <v>63897</v>
      </c>
      <c r="I21922" t="s">
        <v>7108</v>
      </c>
      <c r="J21922" t="s">
        <v>13497</v>
      </c>
    </row>
    <row r="21923" spans="1:10" ht="16" x14ac:dyDescent="0.2">
      <c r="A21923" t="s">
        <v>13496</v>
      </c>
      <c r="B21923" t="s">
        <v>63889</v>
      </c>
      <c r="C21923" t="s">
        <v>63890</v>
      </c>
      <c r="D21923">
        <v>4</v>
      </c>
      <c r="E21923" t="s">
        <v>13</v>
      </c>
      <c r="F21923" t="s">
        <v>13</v>
      </c>
      <c r="G21923" t="s">
        <v>63881</v>
      </c>
      <c r="H21923" s="3" t="s">
        <v>63891</v>
      </c>
      <c r="I21923" t="s">
        <v>7108</v>
      </c>
      <c r="J21923" t="s">
        <v>13497</v>
      </c>
    </row>
    <row r="21924" spans="1:10" ht="16" x14ac:dyDescent="0.2">
      <c r="A21924" t="s">
        <v>63884</v>
      </c>
      <c r="B21924" t="s">
        <v>63898</v>
      </c>
      <c r="C21924" t="s">
        <v>63899</v>
      </c>
      <c r="D21924">
        <v>2</v>
      </c>
      <c r="E21924" t="s">
        <v>13</v>
      </c>
      <c r="F21924" t="s">
        <v>13</v>
      </c>
      <c r="G21924" t="s">
        <v>63881</v>
      </c>
      <c r="H21924" s="3" t="s">
        <v>63887</v>
      </c>
      <c r="I21924" t="s">
        <v>7108</v>
      </c>
      <c r="J21924" t="s">
        <v>63888</v>
      </c>
    </row>
    <row r="21925" spans="1:10" ht="16" x14ac:dyDescent="0.2">
      <c r="A21925" t="s">
        <v>63879</v>
      </c>
      <c r="B21925" t="s">
        <v>63889</v>
      </c>
      <c r="C21925" t="s">
        <v>63890</v>
      </c>
      <c r="D21925">
        <v>2</v>
      </c>
      <c r="E21925" t="s">
        <v>13</v>
      </c>
      <c r="F21925" t="s">
        <v>13</v>
      </c>
      <c r="G21925" t="s">
        <v>63881</v>
      </c>
      <c r="H21925" s="3" t="s">
        <v>63882</v>
      </c>
      <c r="I21925" t="s">
        <v>7108</v>
      </c>
      <c r="J21925" t="s">
        <v>63883</v>
      </c>
    </row>
    <row r="21926" spans="1:10" ht="16" x14ac:dyDescent="0.2">
      <c r="A21926" t="s">
        <v>63879</v>
      </c>
      <c r="B21926" t="s">
        <v>63895</v>
      </c>
      <c r="C21926" t="s">
        <v>63896</v>
      </c>
      <c r="D21926">
        <v>3</v>
      </c>
      <c r="E21926" t="s">
        <v>13</v>
      </c>
      <c r="F21926" t="s">
        <v>13</v>
      </c>
      <c r="G21926" t="s">
        <v>63881</v>
      </c>
      <c r="H21926" s="3" t="s">
        <v>63882</v>
      </c>
      <c r="I21926" t="s">
        <v>7108</v>
      </c>
      <c r="J21926" t="s">
        <v>63883</v>
      </c>
    </row>
    <row r="21927" spans="1:10" ht="16" x14ac:dyDescent="0.2">
      <c r="A21927" t="s">
        <v>13485</v>
      </c>
      <c r="B21927" t="s">
        <v>63895</v>
      </c>
      <c r="C21927" t="s">
        <v>63896</v>
      </c>
      <c r="D21927">
        <v>4</v>
      </c>
      <c r="E21927" t="s">
        <v>13</v>
      </c>
      <c r="F21927" t="s">
        <v>13</v>
      </c>
      <c r="G21927" t="s">
        <v>63881</v>
      </c>
      <c r="H21927" s="3" t="s">
        <v>63897</v>
      </c>
      <c r="I21927" t="s">
        <v>7108</v>
      </c>
      <c r="J21927" t="s">
        <v>13487</v>
      </c>
    </row>
    <row r="21928" spans="1:10" ht="16" x14ac:dyDescent="0.2">
      <c r="A21928" t="s">
        <v>13481</v>
      </c>
      <c r="B21928" t="s">
        <v>63895</v>
      </c>
      <c r="C21928" t="s">
        <v>63896</v>
      </c>
      <c r="D21928">
        <v>6</v>
      </c>
      <c r="E21928" t="s">
        <v>13</v>
      </c>
      <c r="F21928" t="s">
        <v>13</v>
      </c>
      <c r="G21928" t="s">
        <v>63881</v>
      </c>
      <c r="H21928" s="3" t="s">
        <v>63897</v>
      </c>
      <c r="I21928" t="s">
        <v>7108</v>
      </c>
      <c r="J21928" t="s">
        <v>13484</v>
      </c>
    </row>
    <row r="21929" spans="1:10" ht="16" x14ac:dyDescent="0.2">
      <c r="A21929" t="s">
        <v>13481</v>
      </c>
      <c r="B21929" t="s">
        <v>63889</v>
      </c>
      <c r="C21929" t="s">
        <v>63890</v>
      </c>
      <c r="D21929">
        <v>5</v>
      </c>
      <c r="E21929" t="s">
        <v>13</v>
      </c>
      <c r="F21929" t="s">
        <v>13</v>
      </c>
      <c r="G21929" t="s">
        <v>63881</v>
      </c>
      <c r="H21929" s="3" t="s">
        <v>63891</v>
      </c>
      <c r="I21929" t="s">
        <v>7108</v>
      </c>
      <c r="J21929" t="s">
        <v>13484</v>
      </c>
    </row>
    <row r="21930" spans="1:10" ht="16" x14ac:dyDescent="0.2">
      <c r="A21930" t="s">
        <v>33592</v>
      </c>
      <c r="B21930" t="s">
        <v>63900</v>
      </c>
      <c r="C21930" t="s">
        <v>63901</v>
      </c>
      <c r="D21930">
        <v>1</v>
      </c>
      <c r="E21930" t="s">
        <v>13</v>
      </c>
      <c r="F21930" t="s">
        <v>13</v>
      </c>
      <c r="G21930" t="s">
        <v>63881</v>
      </c>
      <c r="H21930" s="3" t="s">
        <v>63882</v>
      </c>
      <c r="I21930" t="s">
        <v>7108</v>
      </c>
      <c r="J21930" t="s">
        <v>33596</v>
      </c>
    </row>
    <row r="21931" spans="1:10" ht="16" x14ac:dyDescent="0.2">
      <c r="A21931" t="s">
        <v>33592</v>
      </c>
      <c r="B21931" t="s">
        <v>63902</v>
      </c>
      <c r="C21931" t="s">
        <v>63903</v>
      </c>
      <c r="D21931">
        <v>4</v>
      </c>
      <c r="E21931" t="s">
        <v>13</v>
      </c>
      <c r="F21931" t="s">
        <v>13</v>
      </c>
      <c r="G21931" t="s">
        <v>63881</v>
      </c>
      <c r="H21931" s="3" t="s">
        <v>63882</v>
      </c>
      <c r="I21931" t="s">
        <v>7108</v>
      </c>
      <c r="J21931" t="s">
        <v>33596</v>
      </c>
    </row>
    <row r="21932" spans="1:10" ht="16" x14ac:dyDescent="0.2">
      <c r="A21932" t="s">
        <v>17527</v>
      </c>
      <c r="B21932" t="s">
        <v>63904</v>
      </c>
      <c r="C21932" t="s">
        <v>63905</v>
      </c>
      <c r="D21932">
        <v>1</v>
      </c>
      <c r="E21932" t="s">
        <v>13</v>
      </c>
      <c r="F21932" t="s">
        <v>13</v>
      </c>
      <c r="G21932" t="s">
        <v>63881</v>
      </c>
      <c r="H21932" s="3" t="s">
        <v>63882</v>
      </c>
      <c r="I21932" t="s">
        <v>7108</v>
      </c>
      <c r="J21932" t="s">
        <v>17532</v>
      </c>
    </row>
    <row r="21933" spans="1:10" ht="16" x14ac:dyDescent="0.2">
      <c r="A21933" t="s">
        <v>63906</v>
      </c>
      <c r="B21933" t="s">
        <v>63895</v>
      </c>
      <c r="C21933" t="s">
        <v>63896</v>
      </c>
      <c r="D21933">
        <v>3</v>
      </c>
      <c r="E21933" t="s">
        <v>13</v>
      </c>
      <c r="F21933" t="s">
        <v>13</v>
      </c>
      <c r="G21933" t="s">
        <v>63881</v>
      </c>
      <c r="H21933" s="3" t="s">
        <v>63897</v>
      </c>
      <c r="I21933" t="s">
        <v>7108</v>
      </c>
      <c r="J21933" t="s">
        <v>63907</v>
      </c>
    </row>
    <row r="21934" spans="1:10" ht="16" x14ac:dyDescent="0.2">
      <c r="A21934" t="s">
        <v>13475</v>
      </c>
      <c r="B21934" t="s">
        <v>63895</v>
      </c>
      <c r="C21934" t="s">
        <v>63896</v>
      </c>
      <c r="D21934">
        <v>5</v>
      </c>
      <c r="E21934" t="s">
        <v>13</v>
      </c>
      <c r="F21934" t="s">
        <v>13</v>
      </c>
      <c r="G21934" t="s">
        <v>63881</v>
      </c>
      <c r="H21934" s="3" t="s">
        <v>63891</v>
      </c>
      <c r="I21934" t="s">
        <v>7108</v>
      </c>
      <c r="J21934" t="s">
        <v>13480</v>
      </c>
    </row>
    <row r="21935" spans="1:10" ht="16" x14ac:dyDescent="0.2">
      <c r="A21935" t="s">
        <v>13485</v>
      </c>
      <c r="B21935" t="s">
        <v>63889</v>
      </c>
      <c r="C21935" t="s">
        <v>63890</v>
      </c>
      <c r="D21935">
        <v>3</v>
      </c>
      <c r="E21935" t="s">
        <v>13</v>
      </c>
      <c r="F21935" t="s">
        <v>13</v>
      </c>
      <c r="G21935" t="s">
        <v>63881</v>
      </c>
      <c r="H21935" s="3" t="s">
        <v>63891</v>
      </c>
      <c r="I21935" t="s">
        <v>7108</v>
      </c>
      <c r="J21935" t="s">
        <v>13487</v>
      </c>
    </row>
    <row r="21936" spans="1:10" ht="16" x14ac:dyDescent="0.2">
      <c r="A21936" t="s">
        <v>63906</v>
      </c>
      <c r="B21936" t="s">
        <v>63889</v>
      </c>
      <c r="C21936" t="s">
        <v>63890</v>
      </c>
      <c r="D21936">
        <v>2</v>
      </c>
      <c r="E21936" t="s">
        <v>13</v>
      </c>
      <c r="F21936" t="s">
        <v>13</v>
      </c>
      <c r="G21936" t="s">
        <v>63881</v>
      </c>
      <c r="H21936" s="3" t="s">
        <v>63891</v>
      </c>
      <c r="I21936" t="s">
        <v>7108</v>
      </c>
      <c r="J21936" t="s">
        <v>63907</v>
      </c>
    </row>
    <row r="21937" spans="1:10" ht="16" x14ac:dyDescent="0.2">
      <c r="A21937" t="s">
        <v>17527</v>
      </c>
      <c r="B21937" t="s">
        <v>63908</v>
      </c>
      <c r="C21937" t="s">
        <v>63909</v>
      </c>
      <c r="D21937">
        <v>5</v>
      </c>
      <c r="E21937" t="s">
        <v>13</v>
      </c>
      <c r="F21937" t="s">
        <v>13</v>
      </c>
      <c r="G21937" t="s">
        <v>63881</v>
      </c>
      <c r="H21937" s="3" t="s">
        <v>63910</v>
      </c>
      <c r="I21937" t="s">
        <v>7108</v>
      </c>
      <c r="J21937" t="s">
        <v>17532</v>
      </c>
    </row>
    <row r="21938" spans="1:10" ht="16" x14ac:dyDescent="0.2">
      <c r="A21938" t="s">
        <v>17527</v>
      </c>
      <c r="B21938" t="s">
        <v>63911</v>
      </c>
      <c r="C21938" t="s">
        <v>63912</v>
      </c>
      <c r="D21938">
        <v>6</v>
      </c>
      <c r="E21938" t="s">
        <v>13</v>
      </c>
      <c r="F21938" t="s">
        <v>13</v>
      </c>
      <c r="G21938" t="s">
        <v>63881</v>
      </c>
      <c r="H21938" s="3" t="s">
        <v>63882</v>
      </c>
      <c r="I21938" t="s">
        <v>7108</v>
      </c>
      <c r="J21938" t="s">
        <v>17532</v>
      </c>
    </row>
    <row r="21939" spans="1:10" ht="32" x14ac:dyDescent="0.2">
      <c r="A21939" t="s">
        <v>63906</v>
      </c>
      <c r="B21939" t="s">
        <v>13486</v>
      </c>
      <c r="C21939" t="s">
        <v>13477</v>
      </c>
      <c r="D21939">
        <v>1</v>
      </c>
      <c r="E21939" t="s">
        <v>13</v>
      </c>
      <c r="F21939" t="s">
        <v>13</v>
      </c>
      <c r="G21939" t="s">
        <v>63913</v>
      </c>
      <c r="H21939" s="3" t="s">
        <v>63914</v>
      </c>
      <c r="I21939" t="s">
        <v>12664</v>
      </c>
      <c r="J21939" t="s">
        <v>63907</v>
      </c>
    </row>
    <row r="21940" spans="1:10" ht="32" x14ac:dyDescent="0.2">
      <c r="A21940" t="s">
        <v>819</v>
      </c>
      <c r="B21940" t="s">
        <v>63915</v>
      </c>
      <c r="C21940" t="s">
        <v>63916</v>
      </c>
      <c r="D21940">
        <v>1</v>
      </c>
      <c r="E21940" t="s">
        <v>13</v>
      </c>
      <c r="F21940" t="s">
        <v>13</v>
      </c>
      <c r="G21940" t="s">
        <v>63917</v>
      </c>
      <c r="H21940" s="3" t="s">
        <v>63918</v>
      </c>
      <c r="I21940" t="s">
        <v>824</v>
      </c>
      <c r="J21940" t="s">
        <v>825</v>
      </c>
    </row>
    <row r="21941" spans="1:10" ht="16" x14ac:dyDescent="0.2">
      <c r="A21941" t="s">
        <v>58072</v>
      </c>
      <c r="B21941" t="s">
        <v>63919</v>
      </c>
      <c r="C21941" t="s">
        <v>63920</v>
      </c>
      <c r="D21941">
        <v>9</v>
      </c>
      <c r="E21941">
        <f>551</f>
        <v>551</v>
      </c>
      <c r="F21941" t="s">
        <v>13</v>
      </c>
      <c r="G21941" t="s">
        <v>63921</v>
      </c>
      <c r="H21941" s="3" t="s">
        <v>63922</v>
      </c>
      <c r="I21941" t="s">
        <v>7108</v>
      </c>
      <c r="J21941" t="s">
        <v>58077</v>
      </c>
    </row>
    <row r="21942" spans="1:10" ht="16" x14ac:dyDescent="0.2">
      <c r="A21942" t="s">
        <v>57674</v>
      </c>
      <c r="B21942" t="s">
        <v>63923</v>
      </c>
      <c r="C21942" t="s">
        <v>63924</v>
      </c>
      <c r="D21942">
        <v>3</v>
      </c>
      <c r="E21942">
        <f>551</f>
        <v>551</v>
      </c>
      <c r="F21942" t="s">
        <v>13</v>
      </c>
      <c r="G21942" t="s">
        <v>63921</v>
      </c>
      <c r="H21942" s="3" t="s">
        <v>63922</v>
      </c>
      <c r="I21942" t="s">
        <v>7108</v>
      </c>
      <c r="J21942" t="s">
        <v>57679</v>
      </c>
    </row>
    <row r="21943" spans="1:10" ht="16" x14ac:dyDescent="0.2">
      <c r="A21943" t="s">
        <v>57674</v>
      </c>
      <c r="B21943" t="s">
        <v>63919</v>
      </c>
      <c r="C21943" t="s">
        <v>63920</v>
      </c>
      <c r="D21943">
        <v>4</v>
      </c>
      <c r="E21943">
        <f>551</f>
        <v>551</v>
      </c>
      <c r="F21943" t="s">
        <v>13</v>
      </c>
      <c r="G21943" t="s">
        <v>63921</v>
      </c>
      <c r="H21943" s="3" t="s">
        <v>63922</v>
      </c>
      <c r="I21943" t="s">
        <v>7108</v>
      </c>
      <c r="J21943" t="s">
        <v>57679</v>
      </c>
    </row>
    <row r="21944" spans="1:10" ht="16" x14ac:dyDescent="0.2">
      <c r="A21944" t="s">
        <v>58072</v>
      </c>
      <c r="B21944" t="s">
        <v>63925</v>
      </c>
      <c r="C21944" t="s">
        <v>63926</v>
      </c>
      <c r="D21944">
        <v>7</v>
      </c>
      <c r="E21944">
        <f>551</f>
        <v>551</v>
      </c>
      <c r="F21944" t="s">
        <v>13</v>
      </c>
      <c r="G21944" t="s">
        <v>63921</v>
      </c>
      <c r="H21944" s="3" t="s">
        <v>63922</v>
      </c>
      <c r="I21944" t="s">
        <v>7108</v>
      </c>
      <c r="J21944" t="s">
        <v>58077</v>
      </c>
    </row>
    <row r="21945" spans="1:10" ht="16" x14ac:dyDescent="0.2">
      <c r="A21945" t="s">
        <v>18523</v>
      </c>
      <c r="B21945" t="s">
        <v>63919</v>
      </c>
      <c r="C21945" t="s">
        <v>63920</v>
      </c>
      <c r="D21945">
        <v>1</v>
      </c>
      <c r="E21945">
        <f>551</f>
        <v>551</v>
      </c>
      <c r="F21945" t="s">
        <v>13</v>
      </c>
      <c r="G21945" t="s">
        <v>63921</v>
      </c>
      <c r="H21945" s="3" t="s">
        <v>63922</v>
      </c>
      <c r="I21945" t="s">
        <v>7108</v>
      </c>
      <c r="J21945" t="s">
        <v>18528</v>
      </c>
    </row>
    <row r="21946" spans="1:10" ht="16" x14ac:dyDescent="0.2">
      <c r="A21946" t="s">
        <v>63927</v>
      </c>
      <c r="B21946" t="s">
        <v>63928</v>
      </c>
      <c r="C21946" t="s">
        <v>63929</v>
      </c>
      <c r="D21946">
        <v>2</v>
      </c>
      <c r="E21946">
        <f>126</f>
        <v>126</v>
      </c>
      <c r="F21946" t="s">
        <v>13</v>
      </c>
      <c r="G21946" t="s">
        <v>63930</v>
      </c>
      <c r="H21946" s="3" t="s">
        <v>63931</v>
      </c>
      <c r="I21946" t="s">
        <v>856</v>
      </c>
      <c r="J21946" t="s">
        <v>63932</v>
      </c>
    </row>
    <row r="21947" spans="1:10" ht="16" x14ac:dyDescent="0.2">
      <c r="A21947" t="s">
        <v>35609</v>
      </c>
      <c r="B21947" t="s">
        <v>32490</v>
      </c>
      <c r="C21947" t="s">
        <v>32491</v>
      </c>
      <c r="D21947">
        <v>1</v>
      </c>
      <c r="E21947">
        <f>126</f>
        <v>126</v>
      </c>
      <c r="F21947" t="s">
        <v>13</v>
      </c>
      <c r="G21947" t="s">
        <v>63930</v>
      </c>
      <c r="H21947" s="3" t="s">
        <v>63931</v>
      </c>
      <c r="I21947" t="s">
        <v>856</v>
      </c>
      <c r="J21947" t="s">
        <v>35612</v>
      </c>
    </row>
    <row r="21948" spans="1:10" ht="16" x14ac:dyDescent="0.2">
      <c r="A21948" t="s">
        <v>35609</v>
      </c>
      <c r="B21948" t="s">
        <v>63933</v>
      </c>
      <c r="C21948" t="s">
        <v>63934</v>
      </c>
      <c r="D21948">
        <v>3</v>
      </c>
      <c r="E21948">
        <f>126</f>
        <v>126</v>
      </c>
      <c r="F21948" t="s">
        <v>13</v>
      </c>
      <c r="G21948" t="s">
        <v>63930</v>
      </c>
      <c r="H21948" s="3" t="s">
        <v>63931</v>
      </c>
      <c r="I21948" t="s">
        <v>856</v>
      </c>
      <c r="J21948" t="s">
        <v>35612</v>
      </c>
    </row>
    <row r="21949" spans="1:10" ht="16" x14ac:dyDescent="0.2">
      <c r="A21949" t="s">
        <v>35609</v>
      </c>
      <c r="B21949" t="s">
        <v>63935</v>
      </c>
      <c r="C21949" t="s">
        <v>63936</v>
      </c>
      <c r="D21949">
        <v>2</v>
      </c>
      <c r="E21949">
        <f>126</f>
        <v>126</v>
      </c>
      <c r="F21949" t="s">
        <v>13</v>
      </c>
      <c r="G21949" t="s">
        <v>63930</v>
      </c>
      <c r="H21949" s="3" t="s">
        <v>63931</v>
      </c>
      <c r="I21949" t="s">
        <v>856</v>
      </c>
      <c r="J21949" t="s">
        <v>35612</v>
      </c>
    </row>
    <row r="21950" spans="1:10" ht="16" x14ac:dyDescent="0.2">
      <c r="A21950" t="s">
        <v>36844</v>
      </c>
      <c r="B21950" t="s">
        <v>63937</v>
      </c>
      <c r="C21950" t="s">
        <v>63938</v>
      </c>
      <c r="D21950">
        <v>4</v>
      </c>
      <c r="E21950">
        <f>126</f>
        <v>126</v>
      </c>
      <c r="F21950" t="s">
        <v>13</v>
      </c>
      <c r="G21950" t="s">
        <v>63930</v>
      </c>
      <c r="H21950" s="3" t="s">
        <v>63939</v>
      </c>
      <c r="I21950" t="s">
        <v>856</v>
      </c>
      <c r="J21950" t="s">
        <v>36845</v>
      </c>
    </row>
    <row r="21951" spans="1:10" ht="16" x14ac:dyDescent="0.2">
      <c r="A21951" t="s">
        <v>63927</v>
      </c>
      <c r="B21951" t="s">
        <v>63940</v>
      </c>
      <c r="C21951" t="s">
        <v>63941</v>
      </c>
      <c r="D21951">
        <v>1</v>
      </c>
      <c r="E21951">
        <f>126</f>
        <v>126</v>
      </c>
      <c r="F21951" t="s">
        <v>13</v>
      </c>
      <c r="G21951" t="s">
        <v>63930</v>
      </c>
      <c r="H21951" s="3" t="s">
        <v>63931</v>
      </c>
      <c r="I21951" t="s">
        <v>856</v>
      </c>
      <c r="J21951" t="s">
        <v>63932</v>
      </c>
    </row>
    <row r="21952" spans="1:10" ht="16" x14ac:dyDescent="0.2">
      <c r="A21952" t="s">
        <v>63942</v>
      </c>
      <c r="B21952" t="s">
        <v>63943</v>
      </c>
      <c r="C21952" t="s">
        <v>63944</v>
      </c>
      <c r="D21952">
        <v>1</v>
      </c>
      <c r="E21952">
        <f>126</f>
        <v>126</v>
      </c>
      <c r="F21952" t="s">
        <v>13</v>
      </c>
      <c r="G21952" t="s">
        <v>63930</v>
      </c>
      <c r="H21952" s="3" t="s">
        <v>63931</v>
      </c>
      <c r="I21952" t="s">
        <v>856</v>
      </c>
      <c r="J21952" t="s">
        <v>63945</v>
      </c>
    </row>
    <row r="21953" spans="1:10" ht="16" x14ac:dyDescent="0.2">
      <c r="A21953" t="s">
        <v>35609</v>
      </c>
      <c r="B21953" t="s">
        <v>63937</v>
      </c>
      <c r="C21953" t="s">
        <v>63938</v>
      </c>
      <c r="D21953">
        <v>4</v>
      </c>
      <c r="E21953">
        <f>126</f>
        <v>126</v>
      </c>
      <c r="F21953" t="s">
        <v>13</v>
      </c>
      <c r="G21953" t="s">
        <v>63930</v>
      </c>
      <c r="H21953" s="3" t="s">
        <v>63931</v>
      </c>
      <c r="I21953" t="s">
        <v>856</v>
      </c>
      <c r="J21953" t="s">
        <v>35612</v>
      </c>
    </row>
    <row r="21954" spans="1:10" ht="16" x14ac:dyDescent="0.2">
      <c r="A21954" t="s">
        <v>36844</v>
      </c>
      <c r="B21954" t="s">
        <v>63935</v>
      </c>
      <c r="C21954" t="s">
        <v>63936</v>
      </c>
      <c r="D21954">
        <v>2</v>
      </c>
      <c r="E21954">
        <f>126</f>
        <v>126</v>
      </c>
      <c r="F21954" t="s">
        <v>13</v>
      </c>
      <c r="G21954" t="s">
        <v>63930</v>
      </c>
      <c r="H21954" s="3" t="s">
        <v>63939</v>
      </c>
      <c r="I21954" t="s">
        <v>856</v>
      </c>
      <c r="J21954" t="s">
        <v>36845</v>
      </c>
    </row>
    <row r="21955" spans="1:10" ht="16" x14ac:dyDescent="0.2">
      <c r="A21955" t="s">
        <v>36844</v>
      </c>
      <c r="B21955" t="s">
        <v>32490</v>
      </c>
      <c r="C21955" t="s">
        <v>32491</v>
      </c>
      <c r="D21955">
        <v>1</v>
      </c>
      <c r="E21955">
        <f>126</f>
        <v>126</v>
      </c>
      <c r="F21955" t="s">
        <v>13</v>
      </c>
      <c r="G21955" t="s">
        <v>63930</v>
      </c>
      <c r="H21955" s="3" t="s">
        <v>63939</v>
      </c>
      <c r="I21955" t="s">
        <v>856</v>
      </c>
      <c r="J21955" t="s">
        <v>36845</v>
      </c>
    </row>
    <row r="21956" spans="1:10" ht="16" x14ac:dyDescent="0.2">
      <c r="A21956" t="s">
        <v>36844</v>
      </c>
      <c r="B21956" t="s">
        <v>63933</v>
      </c>
      <c r="C21956" t="s">
        <v>63934</v>
      </c>
      <c r="D21956">
        <v>3</v>
      </c>
      <c r="E21956">
        <f>126</f>
        <v>126</v>
      </c>
      <c r="F21956" t="s">
        <v>13</v>
      </c>
      <c r="G21956" t="s">
        <v>63930</v>
      </c>
      <c r="H21956" s="3" t="s">
        <v>63939</v>
      </c>
      <c r="I21956" t="s">
        <v>856</v>
      </c>
      <c r="J21956" t="s">
        <v>36845</v>
      </c>
    </row>
    <row r="21957" spans="1:10" ht="16" x14ac:dyDescent="0.2">
      <c r="A21957" t="s">
        <v>63946</v>
      </c>
      <c r="B21957" t="s">
        <v>63947</v>
      </c>
      <c r="C21957" t="s">
        <v>63948</v>
      </c>
      <c r="D21957">
        <v>1</v>
      </c>
      <c r="E21957">
        <f>256</f>
        <v>256</v>
      </c>
      <c r="F21957" t="s">
        <v>13</v>
      </c>
      <c r="G21957" t="s">
        <v>63949</v>
      </c>
      <c r="H21957" s="3" t="s">
        <v>63950</v>
      </c>
      <c r="I21957" t="s">
        <v>856</v>
      </c>
      <c r="J21957" t="s">
        <v>63951</v>
      </c>
    </row>
    <row r="21958" spans="1:10" ht="16" x14ac:dyDescent="0.2">
      <c r="A21958" t="s">
        <v>18591</v>
      </c>
      <c r="B21958" t="s">
        <v>63952</v>
      </c>
      <c r="C21958" t="s">
        <v>63953</v>
      </c>
      <c r="D21958">
        <v>2</v>
      </c>
      <c r="E21958">
        <f>256</f>
        <v>256</v>
      </c>
      <c r="F21958" t="s">
        <v>13</v>
      </c>
      <c r="G21958" t="s">
        <v>63949</v>
      </c>
      <c r="H21958" s="3" t="s">
        <v>63954</v>
      </c>
      <c r="I21958" t="s">
        <v>856</v>
      </c>
      <c r="J21958" t="s">
        <v>18593</v>
      </c>
    </row>
    <row r="21959" spans="1:10" ht="16" x14ac:dyDescent="0.2">
      <c r="A21959" t="s">
        <v>29043</v>
      </c>
      <c r="B21959" t="s">
        <v>63955</v>
      </c>
      <c r="C21959" t="s">
        <v>63956</v>
      </c>
      <c r="D21959">
        <v>3</v>
      </c>
      <c r="E21959">
        <f>256</f>
        <v>256</v>
      </c>
      <c r="F21959" t="s">
        <v>13</v>
      </c>
      <c r="G21959" t="s">
        <v>63949</v>
      </c>
      <c r="H21959" s="3" t="s">
        <v>63957</v>
      </c>
      <c r="I21959" t="s">
        <v>315</v>
      </c>
      <c r="J21959" t="s">
        <v>29048</v>
      </c>
    </row>
    <row r="21960" spans="1:10" ht="16" x14ac:dyDescent="0.2">
      <c r="A21960" t="s">
        <v>29043</v>
      </c>
      <c r="B21960" t="s">
        <v>63958</v>
      </c>
      <c r="C21960" t="s">
        <v>63959</v>
      </c>
      <c r="D21960">
        <v>4</v>
      </c>
      <c r="E21960">
        <f>256</f>
        <v>256</v>
      </c>
      <c r="F21960" t="s">
        <v>13</v>
      </c>
      <c r="G21960" t="s">
        <v>63949</v>
      </c>
      <c r="H21960" s="3" t="s">
        <v>63957</v>
      </c>
      <c r="I21960" t="s">
        <v>315</v>
      </c>
      <c r="J21960" t="s">
        <v>29048</v>
      </c>
    </row>
    <row r="21961" spans="1:10" ht="16" x14ac:dyDescent="0.2">
      <c r="A21961" t="s">
        <v>29043</v>
      </c>
      <c r="B21961" t="s">
        <v>63960</v>
      </c>
      <c r="C21961" t="s">
        <v>63961</v>
      </c>
      <c r="D21961">
        <v>2</v>
      </c>
      <c r="E21961">
        <f>256</f>
        <v>256</v>
      </c>
      <c r="F21961" t="s">
        <v>13</v>
      </c>
      <c r="G21961" t="s">
        <v>63949</v>
      </c>
      <c r="H21961" s="3" t="s">
        <v>63957</v>
      </c>
      <c r="I21961" t="s">
        <v>315</v>
      </c>
      <c r="J21961" t="s">
        <v>29048</v>
      </c>
    </row>
    <row r="21962" spans="1:10" ht="16" x14ac:dyDescent="0.2">
      <c r="A21962" t="s">
        <v>63962</v>
      </c>
      <c r="B21962" t="s">
        <v>27591</v>
      </c>
      <c r="C21962" t="s">
        <v>27592</v>
      </c>
      <c r="D21962">
        <v>2</v>
      </c>
      <c r="E21962">
        <f>256</f>
        <v>256</v>
      </c>
      <c r="F21962" t="s">
        <v>13</v>
      </c>
      <c r="G21962" t="s">
        <v>63949</v>
      </c>
      <c r="H21962" s="3" t="s">
        <v>63950</v>
      </c>
      <c r="I21962" t="s">
        <v>856</v>
      </c>
      <c r="J21962" t="s">
        <v>63963</v>
      </c>
    </row>
    <row r="21963" spans="1:10" ht="16" x14ac:dyDescent="0.2">
      <c r="A21963" t="s">
        <v>18581</v>
      </c>
      <c r="B21963" t="s">
        <v>63952</v>
      </c>
      <c r="C21963" t="s">
        <v>63953</v>
      </c>
      <c r="D21963">
        <v>2</v>
      </c>
      <c r="E21963">
        <f>256</f>
        <v>256</v>
      </c>
      <c r="F21963" t="s">
        <v>13</v>
      </c>
      <c r="G21963" t="s">
        <v>63949</v>
      </c>
      <c r="H21963" s="3" t="s">
        <v>63950</v>
      </c>
      <c r="I21963" t="s">
        <v>856</v>
      </c>
      <c r="J21963" t="s">
        <v>18584</v>
      </c>
    </row>
    <row r="21964" spans="1:10" ht="16" x14ac:dyDescent="0.2">
      <c r="A21964" t="s">
        <v>63964</v>
      </c>
      <c r="B21964" t="s">
        <v>63965</v>
      </c>
      <c r="C21964" t="s">
        <v>63966</v>
      </c>
      <c r="D21964">
        <v>4</v>
      </c>
      <c r="E21964">
        <f>256</f>
        <v>256</v>
      </c>
      <c r="F21964" t="s">
        <v>13</v>
      </c>
      <c r="G21964" t="s">
        <v>63949</v>
      </c>
      <c r="H21964" s="3" t="s">
        <v>63950</v>
      </c>
      <c r="I21964" t="s">
        <v>856</v>
      </c>
      <c r="J21964" t="s">
        <v>63967</v>
      </c>
    </row>
    <row r="21965" spans="1:10" ht="16" x14ac:dyDescent="0.2">
      <c r="A21965" t="s">
        <v>63964</v>
      </c>
      <c r="B21965" t="s">
        <v>63968</v>
      </c>
      <c r="C21965" t="s">
        <v>63969</v>
      </c>
      <c r="D21965">
        <v>1</v>
      </c>
      <c r="E21965">
        <f>256</f>
        <v>256</v>
      </c>
      <c r="F21965" t="s">
        <v>13</v>
      </c>
      <c r="G21965" t="s">
        <v>63949</v>
      </c>
      <c r="H21965" s="3" t="s">
        <v>63950</v>
      </c>
      <c r="I21965" t="s">
        <v>856</v>
      </c>
      <c r="J21965" t="s">
        <v>63967</v>
      </c>
    </row>
    <row r="21966" spans="1:10" ht="16" x14ac:dyDescent="0.2">
      <c r="A21966" t="s">
        <v>63964</v>
      </c>
      <c r="B21966" t="s">
        <v>63970</v>
      </c>
      <c r="C21966" t="s">
        <v>63971</v>
      </c>
      <c r="D21966">
        <v>2</v>
      </c>
      <c r="E21966">
        <f>256</f>
        <v>256</v>
      </c>
      <c r="F21966" t="s">
        <v>13</v>
      </c>
      <c r="G21966" t="s">
        <v>63949</v>
      </c>
      <c r="H21966" s="3" t="s">
        <v>63950</v>
      </c>
      <c r="I21966" t="s">
        <v>856</v>
      </c>
      <c r="J21966" t="s">
        <v>63967</v>
      </c>
    </row>
    <row r="21967" spans="1:10" ht="16" x14ac:dyDescent="0.2">
      <c r="A21967" t="s">
        <v>18575</v>
      </c>
      <c r="B21967" t="s">
        <v>63952</v>
      </c>
      <c r="C21967" t="s">
        <v>63953</v>
      </c>
      <c r="D21967">
        <v>2</v>
      </c>
      <c r="E21967">
        <f>256</f>
        <v>256</v>
      </c>
      <c r="F21967" t="s">
        <v>13</v>
      </c>
      <c r="G21967" t="s">
        <v>63949</v>
      </c>
      <c r="H21967" s="3" t="s">
        <v>63950</v>
      </c>
      <c r="I21967" t="s">
        <v>856</v>
      </c>
      <c r="J21967" t="s">
        <v>18580</v>
      </c>
    </row>
    <row r="21968" spans="1:10" ht="16" x14ac:dyDescent="0.2">
      <c r="A21968" t="s">
        <v>18585</v>
      </c>
      <c r="B21968" t="s">
        <v>63952</v>
      </c>
      <c r="C21968" t="s">
        <v>63953</v>
      </c>
      <c r="D21968">
        <v>3</v>
      </c>
      <c r="E21968">
        <f>256</f>
        <v>256</v>
      </c>
      <c r="F21968" t="s">
        <v>13</v>
      </c>
      <c r="G21968" t="s">
        <v>63949</v>
      </c>
      <c r="H21968" s="3" t="s">
        <v>63950</v>
      </c>
      <c r="I21968" t="s">
        <v>856</v>
      </c>
      <c r="J21968" t="s">
        <v>18586</v>
      </c>
    </row>
    <row r="21969" spans="1:10" ht="32" x14ac:dyDescent="0.2">
      <c r="A21969" t="s">
        <v>63964</v>
      </c>
      <c r="B21969" t="s">
        <v>63972</v>
      </c>
      <c r="C21969" t="s">
        <v>63973</v>
      </c>
      <c r="D21969">
        <v>3</v>
      </c>
      <c r="E21969">
        <f>256</f>
        <v>256</v>
      </c>
      <c r="F21969" t="s">
        <v>13</v>
      </c>
      <c r="G21969" t="s">
        <v>63974</v>
      </c>
      <c r="H21969" s="3" t="s">
        <v>63975</v>
      </c>
      <c r="I21969" t="s">
        <v>404</v>
      </c>
      <c r="J21969" t="s">
        <v>63967</v>
      </c>
    </row>
    <row r="21970" spans="1:10" ht="16" x14ac:dyDescent="0.2">
      <c r="A21970" t="s">
        <v>63976</v>
      </c>
      <c r="B21970" t="s">
        <v>63977</v>
      </c>
      <c r="C21970" t="s">
        <v>63978</v>
      </c>
      <c r="D21970">
        <v>3</v>
      </c>
      <c r="E21970">
        <v>210</v>
      </c>
      <c r="F21970" t="s">
        <v>13</v>
      </c>
      <c r="G21970" t="s">
        <v>63979</v>
      </c>
      <c r="H21970" s="3" t="s">
        <v>63980</v>
      </c>
      <c r="I21970" t="s">
        <v>856</v>
      </c>
      <c r="J21970" t="s">
        <v>63981</v>
      </c>
    </row>
    <row r="21971" spans="1:10" ht="16" x14ac:dyDescent="0.2">
      <c r="A21971" t="s">
        <v>63976</v>
      </c>
      <c r="B21971" t="s">
        <v>63982</v>
      </c>
      <c r="C21971" t="s">
        <v>63983</v>
      </c>
      <c r="D21971">
        <v>1</v>
      </c>
      <c r="E21971">
        <v>210</v>
      </c>
      <c r="F21971" t="s">
        <v>13</v>
      </c>
      <c r="G21971" t="s">
        <v>63979</v>
      </c>
      <c r="H21971" s="3" t="s">
        <v>63980</v>
      </c>
      <c r="I21971" t="s">
        <v>856</v>
      </c>
      <c r="J21971" t="s">
        <v>63981</v>
      </c>
    </row>
    <row r="21972" spans="1:10" ht="16" x14ac:dyDescent="0.2">
      <c r="A21972" t="s">
        <v>63976</v>
      </c>
      <c r="B21972" t="s">
        <v>63984</v>
      </c>
      <c r="C21972" t="s">
        <v>63985</v>
      </c>
      <c r="D21972">
        <v>2</v>
      </c>
      <c r="E21972">
        <v>210</v>
      </c>
      <c r="F21972" t="s">
        <v>13</v>
      </c>
      <c r="G21972" t="s">
        <v>63979</v>
      </c>
      <c r="H21972" s="3" t="s">
        <v>63980</v>
      </c>
      <c r="I21972" t="s">
        <v>856</v>
      </c>
      <c r="J21972" t="s">
        <v>63981</v>
      </c>
    </row>
    <row r="21973" spans="1:10" ht="16" x14ac:dyDescent="0.2">
      <c r="A21973" t="s">
        <v>4990</v>
      </c>
      <c r="B21973" t="s">
        <v>63986</v>
      </c>
      <c r="C21973" t="s">
        <v>63987</v>
      </c>
      <c r="D21973">
        <v>3</v>
      </c>
      <c r="E21973">
        <v>210</v>
      </c>
      <c r="F21973" t="s">
        <v>13</v>
      </c>
      <c r="G21973" t="s">
        <v>63979</v>
      </c>
      <c r="H21973" s="3" t="s">
        <v>63988</v>
      </c>
      <c r="I21973" t="s">
        <v>856</v>
      </c>
      <c r="J21973" t="s">
        <v>4996</v>
      </c>
    </row>
    <row r="21974" spans="1:10" ht="32" x14ac:dyDescent="0.2">
      <c r="A21974" t="s">
        <v>4990</v>
      </c>
      <c r="B21974" t="s">
        <v>63989</v>
      </c>
      <c r="C21974" t="s">
        <v>63990</v>
      </c>
      <c r="D21974">
        <v>1</v>
      </c>
      <c r="E21974">
        <v>210</v>
      </c>
      <c r="F21974" t="s">
        <v>13</v>
      </c>
      <c r="G21974" t="s">
        <v>63979</v>
      </c>
      <c r="H21974" s="3" t="s">
        <v>63991</v>
      </c>
      <c r="I21974" t="s">
        <v>4995</v>
      </c>
      <c r="J21974" t="s">
        <v>4996</v>
      </c>
    </row>
    <row r="21975" spans="1:10" ht="32" x14ac:dyDescent="0.2">
      <c r="A21975" t="s">
        <v>27573</v>
      </c>
      <c r="B21975" t="s">
        <v>63992</v>
      </c>
      <c r="C21975" t="s">
        <v>63993</v>
      </c>
      <c r="D21975">
        <v>1</v>
      </c>
      <c r="E21975">
        <v>210</v>
      </c>
      <c r="F21975" t="s">
        <v>13</v>
      </c>
      <c r="G21975" t="s">
        <v>63994</v>
      </c>
      <c r="H21975" s="3" t="s">
        <v>63995</v>
      </c>
      <c r="I21975" t="s">
        <v>856</v>
      </c>
      <c r="J21975" t="s">
        <v>27578</v>
      </c>
    </row>
    <row r="21976" spans="1:10" ht="16" x14ac:dyDescent="0.2">
      <c r="A21976" t="s">
        <v>63996</v>
      </c>
      <c r="B21976" t="s">
        <v>63997</v>
      </c>
      <c r="C21976" t="s">
        <v>63998</v>
      </c>
      <c r="D21976">
        <v>2</v>
      </c>
      <c r="E21976">
        <f>107</f>
        <v>107</v>
      </c>
      <c r="F21976" t="s">
        <v>13</v>
      </c>
      <c r="G21976" t="s">
        <v>63999</v>
      </c>
      <c r="H21976" s="3" t="s">
        <v>64000</v>
      </c>
      <c r="I21976" t="s">
        <v>856</v>
      </c>
      <c r="J21976" t="s">
        <v>64001</v>
      </c>
    </row>
    <row r="21977" spans="1:10" ht="16" x14ac:dyDescent="0.2">
      <c r="A21977" t="s">
        <v>63996</v>
      </c>
      <c r="B21977" t="s">
        <v>64002</v>
      </c>
      <c r="C21977" t="s">
        <v>64003</v>
      </c>
      <c r="D21977">
        <v>3</v>
      </c>
      <c r="E21977">
        <f>107</f>
        <v>107</v>
      </c>
      <c r="F21977" t="s">
        <v>13</v>
      </c>
      <c r="G21977" t="s">
        <v>63999</v>
      </c>
      <c r="H21977" s="3" t="s">
        <v>64000</v>
      </c>
      <c r="I21977" t="s">
        <v>856</v>
      </c>
      <c r="J21977" t="s">
        <v>64001</v>
      </c>
    </row>
    <row r="21978" spans="1:10" ht="16" x14ac:dyDescent="0.2">
      <c r="A21978" t="s">
        <v>63996</v>
      </c>
      <c r="B21978" t="s">
        <v>64004</v>
      </c>
      <c r="C21978" t="s">
        <v>64005</v>
      </c>
      <c r="D21978">
        <v>1</v>
      </c>
      <c r="E21978">
        <f>107</f>
        <v>107</v>
      </c>
      <c r="F21978" t="s">
        <v>13</v>
      </c>
      <c r="G21978" t="s">
        <v>63999</v>
      </c>
      <c r="H21978" s="3" t="s">
        <v>64000</v>
      </c>
      <c r="I21978" t="s">
        <v>856</v>
      </c>
      <c r="J21978" t="s">
        <v>64001</v>
      </c>
    </row>
    <row r="21979" spans="1:10" ht="32" x14ac:dyDescent="0.2">
      <c r="A21979" t="s">
        <v>44891</v>
      </c>
      <c r="B21979" t="s">
        <v>35353</v>
      </c>
      <c r="C21979" t="s">
        <v>35354</v>
      </c>
      <c r="D21979">
        <v>2</v>
      </c>
      <c r="E21979">
        <f>107</f>
        <v>107</v>
      </c>
      <c r="F21979" t="s">
        <v>13</v>
      </c>
      <c r="G21979" t="s">
        <v>63999</v>
      </c>
      <c r="H21979" s="3" t="s">
        <v>64006</v>
      </c>
      <c r="I21979" t="s">
        <v>856</v>
      </c>
      <c r="J21979" t="s">
        <v>44893</v>
      </c>
    </row>
    <row r="21980" spans="1:10" ht="16" x14ac:dyDescent="0.2">
      <c r="A21980" t="s">
        <v>64007</v>
      </c>
      <c r="B21980" t="s">
        <v>64008</v>
      </c>
      <c r="C21980" t="s">
        <v>64009</v>
      </c>
      <c r="D21980">
        <v>1</v>
      </c>
      <c r="E21980">
        <f>107</f>
        <v>107</v>
      </c>
      <c r="F21980" t="s">
        <v>13</v>
      </c>
      <c r="G21980" t="s">
        <v>63999</v>
      </c>
      <c r="H21980" s="3" t="s">
        <v>64010</v>
      </c>
      <c r="I21980" t="s">
        <v>856</v>
      </c>
      <c r="J21980" t="s">
        <v>64011</v>
      </c>
    </row>
    <row r="21981" spans="1:10" ht="16" x14ac:dyDescent="0.2">
      <c r="A21981" t="s">
        <v>44889</v>
      </c>
      <c r="B21981" t="s">
        <v>44855</v>
      </c>
      <c r="C21981" t="s">
        <v>44856</v>
      </c>
      <c r="D21981">
        <v>2</v>
      </c>
      <c r="E21981" t="s">
        <v>64012</v>
      </c>
      <c r="F21981" t="s">
        <v>13</v>
      </c>
      <c r="G21981" t="s">
        <v>64013</v>
      </c>
      <c r="H21981" s="3" t="s">
        <v>64014</v>
      </c>
      <c r="I21981" t="s">
        <v>856</v>
      </c>
      <c r="J21981" t="s">
        <v>44890</v>
      </c>
    </row>
    <row r="21982" spans="1:10" ht="16" x14ac:dyDescent="0.2">
      <c r="A21982" t="s">
        <v>18575</v>
      </c>
      <c r="B21982" t="s">
        <v>64015</v>
      </c>
      <c r="C21982" t="s">
        <v>50400</v>
      </c>
      <c r="D21982">
        <v>3</v>
      </c>
      <c r="E21982" t="s">
        <v>64012</v>
      </c>
      <c r="F21982" t="s">
        <v>13</v>
      </c>
      <c r="G21982" t="s">
        <v>64013</v>
      </c>
      <c r="H21982" s="3" t="s">
        <v>64016</v>
      </c>
      <c r="I21982" t="s">
        <v>856</v>
      </c>
      <c r="J21982" t="s">
        <v>18580</v>
      </c>
    </row>
    <row r="21983" spans="1:10" ht="16" x14ac:dyDescent="0.2">
      <c r="A21983" t="s">
        <v>18585</v>
      </c>
      <c r="B21983" t="s">
        <v>50399</v>
      </c>
      <c r="C21983" t="s">
        <v>50400</v>
      </c>
      <c r="D21983">
        <v>2</v>
      </c>
      <c r="E21983" t="s">
        <v>64012</v>
      </c>
      <c r="F21983" t="s">
        <v>13</v>
      </c>
      <c r="G21983" t="s">
        <v>64013</v>
      </c>
      <c r="H21983" s="3" t="s">
        <v>64017</v>
      </c>
      <c r="I21983" t="s">
        <v>856</v>
      </c>
      <c r="J21983" t="s">
        <v>18586</v>
      </c>
    </row>
    <row r="21984" spans="1:10" ht="16" x14ac:dyDescent="0.2">
      <c r="A21984" t="s">
        <v>64018</v>
      </c>
      <c r="B21984" t="s">
        <v>64019</v>
      </c>
      <c r="C21984" t="s">
        <v>64020</v>
      </c>
      <c r="D21984">
        <v>3</v>
      </c>
      <c r="E21984" t="s">
        <v>64012</v>
      </c>
      <c r="F21984" t="s">
        <v>13</v>
      </c>
      <c r="G21984" t="s">
        <v>64013</v>
      </c>
      <c r="H21984" s="3" t="s">
        <v>64021</v>
      </c>
      <c r="I21984" t="s">
        <v>856</v>
      </c>
      <c r="J21984" t="s">
        <v>64022</v>
      </c>
    </row>
    <row r="21985" spans="1:10" ht="16" x14ac:dyDescent="0.2">
      <c r="A21985" t="s">
        <v>64018</v>
      </c>
      <c r="B21985" t="s">
        <v>64023</v>
      </c>
      <c r="C21985" t="s">
        <v>64024</v>
      </c>
      <c r="D21985">
        <v>2</v>
      </c>
      <c r="E21985" t="s">
        <v>64012</v>
      </c>
      <c r="F21985" t="s">
        <v>13</v>
      </c>
      <c r="G21985" t="s">
        <v>64013</v>
      </c>
      <c r="H21985" s="3" t="s">
        <v>64021</v>
      </c>
      <c r="I21985" t="s">
        <v>856</v>
      </c>
      <c r="J21985" t="s">
        <v>64022</v>
      </c>
    </row>
    <row r="21986" spans="1:10" ht="16" x14ac:dyDescent="0.2">
      <c r="A21986" t="s">
        <v>18581</v>
      </c>
      <c r="B21986" t="s">
        <v>64015</v>
      </c>
      <c r="C21986" t="s">
        <v>50400</v>
      </c>
      <c r="D21986">
        <v>3</v>
      </c>
      <c r="E21986" t="s">
        <v>64012</v>
      </c>
      <c r="F21986" t="s">
        <v>13</v>
      </c>
      <c r="G21986" t="s">
        <v>64013</v>
      </c>
      <c r="H21986" s="3" t="s">
        <v>64016</v>
      </c>
      <c r="I21986" t="s">
        <v>856</v>
      </c>
      <c r="J21986" t="s">
        <v>18584</v>
      </c>
    </row>
    <row r="21987" spans="1:10" ht="16" x14ac:dyDescent="0.2">
      <c r="A21987" t="s">
        <v>64025</v>
      </c>
      <c r="B21987" t="s">
        <v>64026</v>
      </c>
      <c r="C21987" t="s">
        <v>64027</v>
      </c>
      <c r="D21987">
        <v>4</v>
      </c>
      <c r="E21987" t="s">
        <v>64012</v>
      </c>
      <c r="F21987" t="s">
        <v>13</v>
      </c>
      <c r="G21987" t="s">
        <v>64013</v>
      </c>
      <c r="H21987" s="3" t="s">
        <v>64016</v>
      </c>
      <c r="I21987" t="s">
        <v>856</v>
      </c>
      <c r="J21987" t="s">
        <v>64028</v>
      </c>
    </row>
    <row r="21988" spans="1:10" ht="16" x14ac:dyDescent="0.2">
      <c r="A21988" t="s">
        <v>64018</v>
      </c>
      <c r="B21988" t="s">
        <v>64029</v>
      </c>
      <c r="C21988" t="s">
        <v>64030</v>
      </c>
      <c r="D21988">
        <v>1</v>
      </c>
      <c r="E21988" t="s">
        <v>64012</v>
      </c>
      <c r="F21988" t="s">
        <v>13</v>
      </c>
      <c r="G21988" t="s">
        <v>64013</v>
      </c>
      <c r="H21988" s="3" t="s">
        <v>64021</v>
      </c>
      <c r="I21988" t="s">
        <v>856</v>
      </c>
      <c r="J21988" t="s">
        <v>64022</v>
      </c>
    </row>
    <row r="21989" spans="1:10" ht="16" x14ac:dyDescent="0.2">
      <c r="A21989" t="s">
        <v>32481</v>
      </c>
      <c r="B21989" t="s">
        <v>64031</v>
      </c>
      <c r="C21989" t="s">
        <v>64032</v>
      </c>
      <c r="D21989">
        <v>1</v>
      </c>
      <c r="E21989" t="s">
        <v>64012</v>
      </c>
      <c r="F21989" t="s">
        <v>13</v>
      </c>
      <c r="G21989" t="s">
        <v>64013</v>
      </c>
      <c r="H21989" s="3" t="s">
        <v>64016</v>
      </c>
      <c r="I21989" t="s">
        <v>856</v>
      </c>
      <c r="J21989" t="s">
        <v>32484</v>
      </c>
    </row>
    <row r="21990" spans="1:10" ht="32" x14ac:dyDescent="0.2">
      <c r="A21990" t="s">
        <v>64025</v>
      </c>
      <c r="B21990" t="s">
        <v>64033</v>
      </c>
      <c r="C21990" t="s">
        <v>64034</v>
      </c>
      <c r="D21990">
        <v>3</v>
      </c>
      <c r="E21990" t="s">
        <v>64012</v>
      </c>
      <c r="F21990" t="s">
        <v>13</v>
      </c>
      <c r="G21990" t="s">
        <v>64013</v>
      </c>
      <c r="H21990" s="3" t="s">
        <v>64035</v>
      </c>
      <c r="I21990" t="s">
        <v>856</v>
      </c>
      <c r="J21990" t="s">
        <v>64028</v>
      </c>
    </row>
    <row r="21991" spans="1:10" ht="16" x14ac:dyDescent="0.2">
      <c r="A21991" t="s">
        <v>64025</v>
      </c>
      <c r="B21991" t="s">
        <v>64036</v>
      </c>
      <c r="C21991" t="s">
        <v>64037</v>
      </c>
      <c r="D21991">
        <v>1</v>
      </c>
      <c r="E21991" t="s">
        <v>64012</v>
      </c>
      <c r="F21991" t="s">
        <v>13</v>
      </c>
      <c r="G21991" t="s">
        <v>64013</v>
      </c>
      <c r="H21991" s="3" t="s">
        <v>64016</v>
      </c>
      <c r="I21991" t="s">
        <v>856</v>
      </c>
      <c r="J21991" t="s">
        <v>64028</v>
      </c>
    </row>
    <row r="21992" spans="1:10" ht="16" x14ac:dyDescent="0.2">
      <c r="A21992" t="s">
        <v>64018</v>
      </c>
      <c r="B21992" t="s">
        <v>64038</v>
      </c>
      <c r="C21992" t="s">
        <v>64039</v>
      </c>
      <c r="D21992">
        <v>4</v>
      </c>
      <c r="E21992" t="s">
        <v>64012</v>
      </c>
      <c r="F21992" t="s">
        <v>13</v>
      </c>
      <c r="G21992" t="s">
        <v>64013</v>
      </c>
      <c r="H21992" s="3" t="s">
        <v>64021</v>
      </c>
      <c r="I21992" t="s">
        <v>856</v>
      </c>
      <c r="J21992" t="s">
        <v>64022</v>
      </c>
    </row>
    <row r="21993" spans="1:10" ht="16" x14ac:dyDescent="0.2">
      <c r="A21993" t="s">
        <v>64025</v>
      </c>
      <c r="B21993" t="s">
        <v>64040</v>
      </c>
      <c r="C21993" t="s">
        <v>64041</v>
      </c>
      <c r="D21993">
        <v>2</v>
      </c>
      <c r="E21993" t="s">
        <v>64012</v>
      </c>
      <c r="F21993" t="s">
        <v>13</v>
      </c>
      <c r="G21993" t="s">
        <v>64013</v>
      </c>
      <c r="H21993" s="3" t="s">
        <v>64016</v>
      </c>
      <c r="I21993" t="s">
        <v>856</v>
      </c>
      <c r="J21993" t="s">
        <v>64028</v>
      </c>
    </row>
    <row r="21994" spans="1:10" ht="16" x14ac:dyDescent="0.2">
      <c r="A21994" t="s">
        <v>41090</v>
      </c>
      <c r="B21994" t="s">
        <v>64042</v>
      </c>
      <c r="C21994" t="s">
        <v>64043</v>
      </c>
      <c r="D21994">
        <v>3</v>
      </c>
      <c r="E21994" t="s">
        <v>64012</v>
      </c>
      <c r="F21994" t="s">
        <v>13</v>
      </c>
      <c r="G21994" t="s">
        <v>64013</v>
      </c>
      <c r="H21994" s="3" t="s">
        <v>64016</v>
      </c>
      <c r="I21994" t="s">
        <v>856</v>
      </c>
      <c r="J21994" t="s">
        <v>41094</v>
      </c>
    </row>
    <row r="21995" spans="1:10" ht="32" x14ac:dyDescent="0.2">
      <c r="A21995" t="s">
        <v>54102</v>
      </c>
      <c r="B21995" t="s">
        <v>41521</v>
      </c>
      <c r="C21995" t="s">
        <v>41522</v>
      </c>
      <c r="D21995">
        <v>3</v>
      </c>
      <c r="E21995" t="s">
        <v>13</v>
      </c>
      <c r="F21995" t="s">
        <v>13</v>
      </c>
      <c r="G21995" t="s">
        <v>64044</v>
      </c>
      <c r="H21995" s="3" t="s">
        <v>64045</v>
      </c>
      <c r="I21995" t="s">
        <v>62</v>
      </c>
      <c r="J21995" t="s">
        <v>54107</v>
      </c>
    </row>
    <row r="21996" spans="1:10" ht="16" x14ac:dyDescent="0.2">
      <c r="A21996" t="s">
        <v>64046</v>
      </c>
      <c r="B21996" t="s">
        <v>64047</v>
      </c>
      <c r="C21996" t="s">
        <v>64048</v>
      </c>
      <c r="D21996">
        <v>2</v>
      </c>
      <c r="E21996" t="s">
        <v>13</v>
      </c>
      <c r="F21996" t="s">
        <v>13</v>
      </c>
      <c r="G21996" t="s">
        <v>64049</v>
      </c>
      <c r="H21996" s="3" t="s">
        <v>64050</v>
      </c>
      <c r="I21996" t="s">
        <v>14105</v>
      </c>
      <c r="J21996" t="s">
        <v>64051</v>
      </c>
    </row>
    <row r="21997" spans="1:10" ht="16" x14ac:dyDescent="0.2">
      <c r="A21997" t="s">
        <v>19261</v>
      </c>
      <c r="B21997" t="s">
        <v>64052</v>
      </c>
      <c r="C21997" t="s">
        <v>64053</v>
      </c>
      <c r="D21997">
        <v>1</v>
      </c>
      <c r="E21997" t="s">
        <v>13</v>
      </c>
      <c r="F21997" t="s">
        <v>13</v>
      </c>
      <c r="G21997" t="s">
        <v>64049</v>
      </c>
      <c r="H21997" s="3" t="s">
        <v>64054</v>
      </c>
      <c r="I21997" t="s">
        <v>14105</v>
      </c>
      <c r="J21997" t="s">
        <v>19266</v>
      </c>
    </row>
    <row r="21998" spans="1:10" ht="16" x14ac:dyDescent="0.2">
      <c r="A21998" t="s">
        <v>60573</v>
      </c>
      <c r="B21998" t="s">
        <v>64055</v>
      </c>
      <c r="C21998" t="s">
        <v>64056</v>
      </c>
      <c r="D21998">
        <v>2</v>
      </c>
      <c r="E21998" t="s">
        <v>13</v>
      </c>
      <c r="F21998" t="s">
        <v>13</v>
      </c>
      <c r="G21998" t="s">
        <v>64049</v>
      </c>
      <c r="H21998" s="3" t="s">
        <v>64057</v>
      </c>
      <c r="I21998" t="s">
        <v>14105</v>
      </c>
      <c r="J21998" t="s">
        <v>60577</v>
      </c>
    </row>
    <row r="21999" spans="1:10" ht="16" x14ac:dyDescent="0.2">
      <c r="A21999" t="s">
        <v>34109</v>
      </c>
      <c r="B21999" t="s">
        <v>64058</v>
      </c>
      <c r="C21999" t="s">
        <v>64059</v>
      </c>
      <c r="D21999">
        <v>2</v>
      </c>
      <c r="E21999" t="s">
        <v>13</v>
      </c>
      <c r="F21999" t="s">
        <v>13</v>
      </c>
      <c r="G21999" t="s">
        <v>64049</v>
      </c>
      <c r="H21999" s="3" t="s">
        <v>64054</v>
      </c>
      <c r="I21999" t="s">
        <v>14105</v>
      </c>
      <c r="J21999" t="s">
        <v>34112</v>
      </c>
    </row>
    <row r="22000" spans="1:10" ht="16" x14ac:dyDescent="0.2">
      <c r="A22000" t="s">
        <v>322</v>
      </c>
      <c r="B22000" t="s">
        <v>64047</v>
      </c>
      <c r="C22000" t="s">
        <v>64048</v>
      </c>
      <c r="D22000">
        <v>1</v>
      </c>
      <c r="E22000" t="s">
        <v>13</v>
      </c>
      <c r="F22000" t="s">
        <v>13</v>
      </c>
      <c r="G22000" t="s">
        <v>64049</v>
      </c>
      <c r="H22000" s="3" t="s">
        <v>64050</v>
      </c>
      <c r="I22000" t="s">
        <v>14105</v>
      </c>
      <c r="J22000" t="s">
        <v>326</v>
      </c>
    </row>
    <row r="22001" spans="1:10" ht="16" x14ac:dyDescent="0.2">
      <c r="A22001" t="s">
        <v>64060</v>
      </c>
      <c r="B22001" t="s">
        <v>64047</v>
      </c>
      <c r="C22001" t="s">
        <v>64048</v>
      </c>
      <c r="D22001">
        <v>2</v>
      </c>
      <c r="E22001" t="s">
        <v>13</v>
      </c>
      <c r="F22001" t="s">
        <v>13</v>
      </c>
      <c r="G22001" t="s">
        <v>64049</v>
      </c>
      <c r="H22001" s="3" t="s">
        <v>64054</v>
      </c>
      <c r="I22001" t="s">
        <v>14105</v>
      </c>
      <c r="J22001" t="s">
        <v>64061</v>
      </c>
    </row>
    <row r="22002" spans="1:10" ht="16" x14ac:dyDescent="0.2">
      <c r="A22002" t="s">
        <v>64046</v>
      </c>
      <c r="B22002" t="s">
        <v>64062</v>
      </c>
      <c r="C22002" t="s">
        <v>64063</v>
      </c>
      <c r="D22002">
        <v>1</v>
      </c>
      <c r="E22002" t="s">
        <v>13</v>
      </c>
      <c r="F22002" t="s">
        <v>13</v>
      </c>
      <c r="G22002" t="s">
        <v>64049</v>
      </c>
      <c r="H22002" s="3" t="s">
        <v>64050</v>
      </c>
      <c r="I22002" t="s">
        <v>14105</v>
      </c>
      <c r="J22002" t="s">
        <v>64051</v>
      </c>
    </row>
    <row r="22003" spans="1:10" ht="16" x14ac:dyDescent="0.2">
      <c r="A22003" t="s">
        <v>45716</v>
      </c>
      <c r="B22003" t="s">
        <v>64047</v>
      </c>
      <c r="C22003" t="s">
        <v>64048</v>
      </c>
      <c r="D22003">
        <v>2</v>
      </c>
      <c r="E22003" t="s">
        <v>13</v>
      </c>
      <c r="F22003" t="s">
        <v>13</v>
      </c>
      <c r="G22003" t="s">
        <v>64049</v>
      </c>
      <c r="H22003" s="3" t="s">
        <v>64064</v>
      </c>
      <c r="I22003" t="s">
        <v>14105</v>
      </c>
      <c r="J22003" t="s">
        <v>45720</v>
      </c>
    </row>
    <row r="22004" spans="1:10" ht="16" x14ac:dyDescent="0.2">
      <c r="A22004" t="s">
        <v>19261</v>
      </c>
      <c r="B22004" t="s">
        <v>64047</v>
      </c>
      <c r="C22004" t="s">
        <v>64048</v>
      </c>
      <c r="D22004">
        <v>2</v>
      </c>
      <c r="E22004" t="s">
        <v>13</v>
      </c>
      <c r="F22004" t="s">
        <v>13</v>
      </c>
      <c r="G22004" t="s">
        <v>64049</v>
      </c>
      <c r="H22004" s="3" t="s">
        <v>64054</v>
      </c>
      <c r="I22004" t="s">
        <v>14105</v>
      </c>
      <c r="J22004" t="s">
        <v>19266</v>
      </c>
    </row>
    <row r="22005" spans="1:10" ht="16" x14ac:dyDescent="0.2">
      <c r="A22005" t="s">
        <v>64060</v>
      </c>
      <c r="B22005" t="s">
        <v>64052</v>
      </c>
      <c r="C22005" t="s">
        <v>64053</v>
      </c>
      <c r="D22005">
        <v>1</v>
      </c>
      <c r="E22005" t="s">
        <v>13</v>
      </c>
      <c r="F22005" t="s">
        <v>13</v>
      </c>
      <c r="G22005" t="s">
        <v>64049</v>
      </c>
      <c r="H22005" s="3" t="s">
        <v>64054</v>
      </c>
      <c r="I22005" t="s">
        <v>14105</v>
      </c>
      <c r="J22005" t="s">
        <v>64061</v>
      </c>
    </row>
    <row r="22006" spans="1:10" ht="16" x14ac:dyDescent="0.2">
      <c r="A22006" t="s">
        <v>60573</v>
      </c>
      <c r="B22006" t="s">
        <v>64065</v>
      </c>
      <c r="C22006" t="s">
        <v>64066</v>
      </c>
      <c r="D22006">
        <v>3</v>
      </c>
      <c r="E22006" t="s">
        <v>13</v>
      </c>
      <c r="F22006" t="s">
        <v>13</v>
      </c>
      <c r="G22006" t="s">
        <v>64049</v>
      </c>
      <c r="H22006" s="3" t="s">
        <v>64067</v>
      </c>
      <c r="I22006" t="s">
        <v>14105</v>
      </c>
      <c r="J22006" t="s">
        <v>60577</v>
      </c>
    </row>
    <row r="22007" spans="1:10" ht="16" x14ac:dyDescent="0.2">
      <c r="A22007" t="s">
        <v>322</v>
      </c>
      <c r="B22007" t="s">
        <v>64068</v>
      </c>
      <c r="C22007" t="s">
        <v>64069</v>
      </c>
      <c r="D22007">
        <v>4</v>
      </c>
      <c r="E22007" t="s">
        <v>13</v>
      </c>
      <c r="F22007" t="s">
        <v>13</v>
      </c>
      <c r="G22007" t="s">
        <v>64049</v>
      </c>
      <c r="H22007" s="3" t="s">
        <v>64050</v>
      </c>
      <c r="I22007" t="s">
        <v>14105</v>
      </c>
      <c r="J22007" t="s">
        <v>326</v>
      </c>
    </row>
    <row r="22008" spans="1:10" ht="16" x14ac:dyDescent="0.2">
      <c r="A22008" t="s">
        <v>322</v>
      </c>
      <c r="B22008" t="s">
        <v>64070</v>
      </c>
      <c r="C22008" t="s">
        <v>64071</v>
      </c>
      <c r="D22008">
        <v>3</v>
      </c>
      <c r="E22008" t="s">
        <v>13</v>
      </c>
      <c r="F22008" t="s">
        <v>13</v>
      </c>
      <c r="G22008" t="s">
        <v>64049</v>
      </c>
      <c r="H22008" s="3" t="s">
        <v>64050</v>
      </c>
      <c r="I22008" t="s">
        <v>14105</v>
      </c>
      <c r="J22008" t="s">
        <v>326</v>
      </c>
    </row>
    <row r="22009" spans="1:10" ht="16" x14ac:dyDescent="0.2">
      <c r="A22009" t="s">
        <v>64072</v>
      </c>
      <c r="B22009" t="s">
        <v>64073</v>
      </c>
      <c r="C22009" t="s">
        <v>64074</v>
      </c>
      <c r="D22009">
        <v>1</v>
      </c>
      <c r="E22009" t="s">
        <v>13</v>
      </c>
      <c r="F22009" t="s">
        <v>13</v>
      </c>
      <c r="G22009" t="s">
        <v>64075</v>
      </c>
      <c r="H22009" s="3" t="s">
        <v>64076</v>
      </c>
      <c r="I22009" t="s">
        <v>106</v>
      </c>
      <c r="J22009" t="s">
        <v>64077</v>
      </c>
    </row>
    <row r="22010" spans="1:10" ht="16" x14ac:dyDescent="0.2">
      <c r="A22010" t="s">
        <v>28721</v>
      </c>
      <c r="B22010" t="s">
        <v>64078</v>
      </c>
      <c r="C22010" t="s">
        <v>64079</v>
      </c>
      <c r="D22010">
        <v>2</v>
      </c>
      <c r="E22010" t="s">
        <v>13</v>
      </c>
      <c r="F22010" t="s">
        <v>13</v>
      </c>
      <c r="G22010" t="s">
        <v>64080</v>
      </c>
      <c r="H22010" s="3" t="s">
        <v>64081</v>
      </c>
      <c r="I22010" t="s">
        <v>856</v>
      </c>
      <c r="J22010" t="s">
        <v>28726</v>
      </c>
    </row>
    <row r="22011" spans="1:10" ht="16" x14ac:dyDescent="0.2">
      <c r="A22011" t="s">
        <v>59597</v>
      </c>
      <c r="B22011" t="s">
        <v>64082</v>
      </c>
      <c r="C22011" t="s">
        <v>64083</v>
      </c>
      <c r="D22011">
        <v>1</v>
      </c>
      <c r="E22011" t="s">
        <v>13</v>
      </c>
      <c r="F22011" t="s">
        <v>13</v>
      </c>
      <c r="G22011" t="s">
        <v>64084</v>
      </c>
      <c r="H22011" s="3" t="s">
        <v>64085</v>
      </c>
      <c r="I22011" t="s">
        <v>14105</v>
      </c>
      <c r="J22011" t="s">
        <v>59602</v>
      </c>
    </row>
    <row r="22012" spans="1:10" ht="16" x14ac:dyDescent="0.2">
      <c r="A22012" t="s">
        <v>40694</v>
      </c>
      <c r="B22012" t="s">
        <v>64086</v>
      </c>
      <c r="C22012" t="s">
        <v>64087</v>
      </c>
      <c r="D22012">
        <v>2</v>
      </c>
      <c r="E22012" t="s">
        <v>13</v>
      </c>
      <c r="F22012" t="s">
        <v>13</v>
      </c>
      <c r="G22012" t="s">
        <v>64088</v>
      </c>
      <c r="H22012" s="3" t="s">
        <v>64089</v>
      </c>
      <c r="I22012" t="s">
        <v>14105</v>
      </c>
      <c r="J22012" t="s">
        <v>40698</v>
      </c>
    </row>
    <row r="22013" spans="1:10" ht="16" x14ac:dyDescent="0.2">
      <c r="A22013" t="s">
        <v>64090</v>
      </c>
      <c r="B22013" t="s">
        <v>64091</v>
      </c>
      <c r="C22013" t="s">
        <v>64092</v>
      </c>
      <c r="D22013">
        <v>2</v>
      </c>
      <c r="E22013" t="s">
        <v>13</v>
      </c>
      <c r="F22013" t="s">
        <v>13</v>
      </c>
      <c r="G22013" t="s">
        <v>64093</v>
      </c>
      <c r="H22013" s="3" t="s">
        <v>64094</v>
      </c>
      <c r="I22013" t="s">
        <v>888</v>
      </c>
      <c r="J22013" t="s">
        <v>64095</v>
      </c>
    </row>
    <row r="22014" spans="1:10" ht="16" x14ac:dyDescent="0.2">
      <c r="A22014" t="s">
        <v>64090</v>
      </c>
      <c r="B22014" t="s">
        <v>64096</v>
      </c>
      <c r="C22014" t="s">
        <v>64097</v>
      </c>
      <c r="D22014">
        <v>1</v>
      </c>
      <c r="E22014" t="s">
        <v>13</v>
      </c>
      <c r="F22014" t="s">
        <v>13</v>
      </c>
      <c r="G22014" t="s">
        <v>64093</v>
      </c>
      <c r="H22014" s="3" t="s">
        <v>64094</v>
      </c>
      <c r="I22014" t="s">
        <v>888</v>
      </c>
      <c r="J22014" t="s">
        <v>64095</v>
      </c>
    </row>
    <row r="22015" spans="1:10" ht="16" x14ac:dyDescent="0.2">
      <c r="A22015" t="s">
        <v>64098</v>
      </c>
      <c r="B22015" t="s">
        <v>64099</v>
      </c>
      <c r="C22015" t="s">
        <v>64100</v>
      </c>
      <c r="D22015">
        <v>1</v>
      </c>
      <c r="E22015" t="s">
        <v>13</v>
      </c>
      <c r="F22015" t="s">
        <v>13</v>
      </c>
      <c r="G22015" t="s">
        <v>64101</v>
      </c>
      <c r="H22015" s="3" t="s">
        <v>64102</v>
      </c>
      <c r="I22015" t="s">
        <v>888</v>
      </c>
      <c r="J22015" t="s">
        <v>64103</v>
      </c>
    </row>
    <row r="22016" spans="1:10" ht="16" x14ac:dyDescent="0.2">
      <c r="A22016" t="s">
        <v>64104</v>
      </c>
      <c r="B22016" t="s">
        <v>64105</v>
      </c>
      <c r="C22016" t="s">
        <v>64106</v>
      </c>
      <c r="D22016">
        <v>2</v>
      </c>
      <c r="E22016" t="s">
        <v>13</v>
      </c>
      <c r="F22016" t="s">
        <v>13</v>
      </c>
      <c r="G22016" t="s">
        <v>64101</v>
      </c>
      <c r="H22016" s="3" t="s">
        <v>64107</v>
      </c>
      <c r="I22016" t="s">
        <v>888</v>
      </c>
      <c r="J22016" t="s">
        <v>64108</v>
      </c>
    </row>
    <row r="22017" spans="1:10" ht="16" x14ac:dyDescent="0.2">
      <c r="A22017" t="s">
        <v>64098</v>
      </c>
      <c r="B22017" t="s">
        <v>64109</v>
      </c>
      <c r="C22017" t="s">
        <v>64110</v>
      </c>
      <c r="D22017">
        <v>3</v>
      </c>
      <c r="E22017" t="s">
        <v>13</v>
      </c>
      <c r="F22017" t="s">
        <v>13</v>
      </c>
      <c r="G22017" t="s">
        <v>64101</v>
      </c>
      <c r="H22017" s="3" t="s">
        <v>64111</v>
      </c>
      <c r="I22017" t="s">
        <v>888</v>
      </c>
      <c r="J22017" t="s">
        <v>64103</v>
      </c>
    </row>
    <row r="22018" spans="1:10" ht="16" x14ac:dyDescent="0.2">
      <c r="A22018" t="s">
        <v>64098</v>
      </c>
      <c r="B22018" t="s">
        <v>64112</v>
      </c>
      <c r="C22018" t="s">
        <v>64113</v>
      </c>
      <c r="D22018">
        <v>2</v>
      </c>
      <c r="E22018" t="s">
        <v>13</v>
      </c>
      <c r="F22018" t="s">
        <v>13</v>
      </c>
      <c r="G22018" t="s">
        <v>64101</v>
      </c>
      <c r="H22018" s="3" t="s">
        <v>64102</v>
      </c>
      <c r="I22018" t="s">
        <v>888</v>
      </c>
      <c r="J22018" t="s">
        <v>64103</v>
      </c>
    </row>
    <row r="22019" spans="1:10" ht="16" x14ac:dyDescent="0.2">
      <c r="A22019" t="s">
        <v>64104</v>
      </c>
      <c r="B22019" t="s">
        <v>64109</v>
      </c>
      <c r="C22019" t="s">
        <v>64110</v>
      </c>
      <c r="D22019">
        <v>1</v>
      </c>
      <c r="E22019" t="s">
        <v>13</v>
      </c>
      <c r="F22019" t="s">
        <v>13</v>
      </c>
      <c r="G22019" t="s">
        <v>64101</v>
      </c>
      <c r="H22019" s="3" t="s">
        <v>64107</v>
      </c>
      <c r="I22019" t="s">
        <v>888</v>
      </c>
      <c r="J22019" t="s">
        <v>64108</v>
      </c>
    </row>
    <row r="22020" spans="1:10" ht="16" x14ac:dyDescent="0.2">
      <c r="A22020" t="s">
        <v>64114</v>
      </c>
      <c r="B22020" t="s">
        <v>64115</v>
      </c>
      <c r="C22020" t="s">
        <v>64116</v>
      </c>
      <c r="D22020">
        <v>1</v>
      </c>
      <c r="E22020" t="s">
        <v>13</v>
      </c>
      <c r="F22020" t="s">
        <v>13</v>
      </c>
      <c r="G22020" t="s">
        <v>64101</v>
      </c>
      <c r="H22020" s="3" t="s">
        <v>64117</v>
      </c>
      <c r="I22020" t="s">
        <v>888</v>
      </c>
      <c r="J22020" t="s">
        <v>64118</v>
      </c>
    </row>
    <row r="22021" spans="1:10" ht="16" x14ac:dyDescent="0.2">
      <c r="A22021" t="s">
        <v>22524</v>
      </c>
      <c r="B22021" t="s">
        <v>64119</v>
      </c>
      <c r="C22021" t="s">
        <v>64120</v>
      </c>
      <c r="D22021">
        <v>1</v>
      </c>
      <c r="E22021" t="s">
        <v>13</v>
      </c>
      <c r="F22021" t="s">
        <v>13</v>
      </c>
      <c r="G22021" t="s">
        <v>64121</v>
      </c>
      <c r="H22021" s="3" t="s">
        <v>64122</v>
      </c>
      <c r="I22021" t="s">
        <v>47</v>
      </c>
      <c r="J22021" t="s">
        <v>22529</v>
      </c>
    </row>
    <row r="22022" spans="1:10" ht="16" x14ac:dyDescent="0.2">
      <c r="A22022" t="s">
        <v>64123</v>
      </c>
      <c r="B22022" t="s">
        <v>64119</v>
      </c>
      <c r="C22022" t="s">
        <v>64120</v>
      </c>
      <c r="D22022">
        <v>1</v>
      </c>
      <c r="E22022" t="s">
        <v>13</v>
      </c>
      <c r="F22022" t="s">
        <v>13</v>
      </c>
      <c r="G22022" t="s">
        <v>64121</v>
      </c>
      <c r="H22022" s="3" t="s">
        <v>64124</v>
      </c>
      <c r="I22022" t="s">
        <v>47</v>
      </c>
      <c r="J22022" t="s">
        <v>64125</v>
      </c>
    </row>
    <row r="22023" spans="1:10" ht="16" x14ac:dyDescent="0.2">
      <c r="A22023" t="s">
        <v>64126</v>
      </c>
      <c r="B22023" t="s">
        <v>64127</v>
      </c>
      <c r="C22023" t="s">
        <v>64128</v>
      </c>
      <c r="D22023">
        <v>3</v>
      </c>
      <c r="E22023" t="s">
        <v>13</v>
      </c>
      <c r="F22023" t="s">
        <v>13</v>
      </c>
      <c r="G22023" t="s">
        <v>64121</v>
      </c>
      <c r="H22023" s="3" t="s">
        <v>64129</v>
      </c>
      <c r="I22023" t="s">
        <v>47</v>
      </c>
      <c r="J22023" t="s">
        <v>64130</v>
      </c>
    </row>
    <row r="22024" spans="1:10" ht="16" x14ac:dyDescent="0.2">
      <c r="A22024" t="s">
        <v>64126</v>
      </c>
      <c r="B22024" t="s">
        <v>64131</v>
      </c>
      <c r="C22024" t="s">
        <v>64132</v>
      </c>
      <c r="D22024">
        <v>2</v>
      </c>
      <c r="E22024" t="s">
        <v>13</v>
      </c>
      <c r="F22024" t="s">
        <v>13</v>
      </c>
      <c r="G22024" t="s">
        <v>64121</v>
      </c>
      <c r="H22024" s="3" t="s">
        <v>64129</v>
      </c>
      <c r="I22024" t="s">
        <v>47</v>
      </c>
      <c r="J22024" t="s">
        <v>64130</v>
      </c>
    </row>
    <row r="22025" spans="1:10" ht="16" x14ac:dyDescent="0.2">
      <c r="A22025" t="s">
        <v>64126</v>
      </c>
      <c r="B22025" t="s">
        <v>64133</v>
      </c>
      <c r="C22025" t="s">
        <v>64134</v>
      </c>
      <c r="D22025">
        <v>1</v>
      </c>
      <c r="E22025" t="s">
        <v>13</v>
      </c>
      <c r="F22025" t="s">
        <v>13</v>
      </c>
      <c r="G22025" t="s">
        <v>64121</v>
      </c>
      <c r="H22025" s="3" t="s">
        <v>64129</v>
      </c>
      <c r="I22025" t="s">
        <v>47</v>
      </c>
      <c r="J22025" t="s">
        <v>64130</v>
      </c>
    </row>
    <row r="22026" spans="1:10" ht="16" x14ac:dyDescent="0.2">
      <c r="A22026" t="s">
        <v>64135</v>
      </c>
      <c r="B22026" t="s">
        <v>64119</v>
      </c>
      <c r="C22026" t="s">
        <v>64120</v>
      </c>
      <c r="D22026">
        <v>1</v>
      </c>
      <c r="E22026" t="s">
        <v>13</v>
      </c>
      <c r="F22026" t="s">
        <v>13</v>
      </c>
      <c r="G22026" t="s">
        <v>64121</v>
      </c>
      <c r="H22026" s="3" t="s">
        <v>64122</v>
      </c>
      <c r="I22026" t="s">
        <v>47</v>
      </c>
      <c r="J22026" t="s">
        <v>64136</v>
      </c>
    </row>
    <row r="22027" spans="1:10" ht="16" x14ac:dyDescent="0.2">
      <c r="A22027" t="s">
        <v>64137</v>
      </c>
      <c r="B22027" t="s">
        <v>64138</v>
      </c>
      <c r="C22027" t="s">
        <v>64139</v>
      </c>
      <c r="D22027">
        <v>2</v>
      </c>
      <c r="E22027" t="s">
        <v>13</v>
      </c>
      <c r="F22027" t="s">
        <v>13</v>
      </c>
      <c r="G22027" t="s">
        <v>64140</v>
      </c>
      <c r="H22027" s="3" t="s">
        <v>64141</v>
      </c>
      <c r="I22027" t="s">
        <v>47</v>
      </c>
      <c r="J22027" t="s">
        <v>64142</v>
      </c>
    </row>
    <row r="22028" spans="1:10" ht="16" x14ac:dyDescent="0.2">
      <c r="A22028" t="s">
        <v>64143</v>
      </c>
      <c r="B22028" t="s">
        <v>64144</v>
      </c>
      <c r="C22028" t="s">
        <v>64145</v>
      </c>
      <c r="D22028">
        <v>4</v>
      </c>
      <c r="E22028" t="s">
        <v>13</v>
      </c>
      <c r="F22028" t="s">
        <v>13</v>
      </c>
      <c r="G22028" t="s">
        <v>64140</v>
      </c>
      <c r="H22028" s="3" t="s">
        <v>64146</v>
      </c>
      <c r="I22028" t="s">
        <v>47</v>
      </c>
      <c r="J22028" t="s">
        <v>64147</v>
      </c>
    </row>
    <row r="22029" spans="1:10" ht="16" x14ac:dyDescent="0.2">
      <c r="A22029" t="s">
        <v>64143</v>
      </c>
      <c r="B22029" t="s">
        <v>64148</v>
      </c>
      <c r="C22029" t="s">
        <v>64149</v>
      </c>
      <c r="D22029">
        <v>2</v>
      </c>
      <c r="E22029" t="s">
        <v>13</v>
      </c>
      <c r="F22029" t="s">
        <v>13</v>
      </c>
      <c r="G22029" t="s">
        <v>64140</v>
      </c>
      <c r="H22029" s="3" t="s">
        <v>64146</v>
      </c>
      <c r="I22029" t="s">
        <v>47</v>
      </c>
      <c r="J22029" t="s">
        <v>64147</v>
      </c>
    </row>
    <row r="22030" spans="1:10" ht="16" x14ac:dyDescent="0.2">
      <c r="A22030" t="s">
        <v>64137</v>
      </c>
      <c r="B22030" t="s">
        <v>64148</v>
      </c>
      <c r="C22030" t="s">
        <v>64150</v>
      </c>
      <c r="D22030">
        <v>1</v>
      </c>
      <c r="E22030" t="s">
        <v>13</v>
      </c>
      <c r="F22030" t="s">
        <v>13</v>
      </c>
      <c r="G22030" t="s">
        <v>64140</v>
      </c>
      <c r="H22030" s="3" t="s">
        <v>64151</v>
      </c>
      <c r="I22030" t="s">
        <v>47</v>
      </c>
      <c r="J22030" t="s">
        <v>64142</v>
      </c>
    </row>
    <row r="22031" spans="1:10" ht="16" x14ac:dyDescent="0.2">
      <c r="A22031" t="s">
        <v>64143</v>
      </c>
      <c r="B22031" t="s">
        <v>64152</v>
      </c>
      <c r="C22031" t="s">
        <v>64153</v>
      </c>
      <c r="D22031">
        <v>1</v>
      </c>
      <c r="E22031" t="s">
        <v>13</v>
      </c>
      <c r="F22031" t="s">
        <v>13</v>
      </c>
      <c r="G22031" t="s">
        <v>64140</v>
      </c>
      <c r="H22031" s="3" t="s">
        <v>64146</v>
      </c>
      <c r="I22031" t="s">
        <v>47</v>
      </c>
      <c r="J22031" t="s">
        <v>64147</v>
      </c>
    </row>
    <row r="22032" spans="1:10" ht="16" x14ac:dyDescent="0.2">
      <c r="A22032" t="s">
        <v>34269</v>
      </c>
      <c r="B22032" t="s">
        <v>64154</v>
      </c>
      <c r="C22032" t="s">
        <v>64155</v>
      </c>
      <c r="D22032">
        <v>1</v>
      </c>
      <c r="E22032" t="s">
        <v>13</v>
      </c>
      <c r="F22032" t="s">
        <v>13</v>
      </c>
      <c r="G22032" t="s">
        <v>64140</v>
      </c>
      <c r="H22032" s="3" t="s">
        <v>64151</v>
      </c>
      <c r="I22032" t="s">
        <v>47</v>
      </c>
      <c r="J22032" t="s">
        <v>34273</v>
      </c>
    </row>
    <row r="22033" spans="1:10" ht="16" x14ac:dyDescent="0.2">
      <c r="A22033" t="s">
        <v>64143</v>
      </c>
      <c r="B22033" t="s">
        <v>64156</v>
      </c>
      <c r="C22033" t="s">
        <v>64157</v>
      </c>
      <c r="D22033">
        <v>3</v>
      </c>
      <c r="E22033" t="s">
        <v>13</v>
      </c>
      <c r="F22033" t="s">
        <v>13</v>
      </c>
      <c r="G22033" t="s">
        <v>64140</v>
      </c>
      <c r="H22033" s="3" t="s">
        <v>64146</v>
      </c>
      <c r="I22033" t="s">
        <v>47</v>
      </c>
      <c r="J22033" t="s">
        <v>64147</v>
      </c>
    </row>
    <row r="22034" spans="1:10" ht="16" x14ac:dyDescent="0.2">
      <c r="A22034" t="s">
        <v>64158</v>
      </c>
      <c r="B22034" t="s">
        <v>64138</v>
      </c>
      <c r="C22034" t="s">
        <v>64139</v>
      </c>
      <c r="D22034">
        <v>1</v>
      </c>
      <c r="E22034" t="s">
        <v>13</v>
      </c>
      <c r="F22034" t="s">
        <v>13</v>
      </c>
      <c r="G22034" t="s">
        <v>64140</v>
      </c>
      <c r="H22034" s="3" t="s">
        <v>64141</v>
      </c>
      <c r="I22034" t="s">
        <v>47</v>
      </c>
      <c r="J22034" t="s">
        <v>64159</v>
      </c>
    </row>
    <row r="22035" spans="1:10" ht="16" x14ac:dyDescent="0.2">
      <c r="A22035" t="s">
        <v>55275</v>
      </c>
      <c r="B22035" t="s">
        <v>64160</v>
      </c>
      <c r="C22035" t="s">
        <v>64161</v>
      </c>
      <c r="D22035">
        <v>1</v>
      </c>
      <c r="E22035" t="s">
        <v>13</v>
      </c>
      <c r="F22035" t="s">
        <v>13</v>
      </c>
      <c r="G22035" t="s">
        <v>64162</v>
      </c>
      <c r="H22035" s="3" t="s">
        <v>64163</v>
      </c>
      <c r="I22035" t="s">
        <v>47</v>
      </c>
      <c r="J22035" t="s">
        <v>55280</v>
      </c>
    </row>
    <row r="22036" spans="1:10" ht="16" x14ac:dyDescent="0.2">
      <c r="A22036" t="s">
        <v>890</v>
      </c>
      <c r="B22036" t="s">
        <v>64164</v>
      </c>
      <c r="C22036" t="s">
        <v>64165</v>
      </c>
      <c r="D22036">
        <v>6</v>
      </c>
      <c r="E22036" t="s">
        <v>13</v>
      </c>
      <c r="F22036" t="s">
        <v>13</v>
      </c>
      <c r="G22036" t="s">
        <v>64166</v>
      </c>
      <c r="H22036" s="3" t="s">
        <v>64167</v>
      </c>
      <c r="I22036" t="s">
        <v>47</v>
      </c>
      <c r="J22036" t="s">
        <v>894</v>
      </c>
    </row>
    <row r="22037" spans="1:10" ht="16" x14ac:dyDescent="0.2">
      <c r="A22037" t="s">
        <v>64168</v>
      </c>
      <c r="B22037" t="s">
        <v>1925</v>
      </c>
      <c r="C22037" t="s">
        <v>1926</v>
      </c>
      <c r="D22037">
        <v>3</v>
      </c>
      <c r="E22037" t="s">
        <v>13</v>
      </c>
      <c r="F22037" t="s">
        <v>13</v>
      </c>
      <c r="G22037" t="s">
        <v>64169</v>
      </c>
      <c r="H22037" s="3" t="s">
        <v>64170</v>
      </c>
      <c r="I22037" t="s">
        <v>54769</v>
      </c>
      <c r="J22037" t="s">
        <v>64171</v>
      </c>
    </row>
    <row r="22038" spans="1:10" ht="16" x14ac:dyDescent="0.2">
      <c r="A22038" t="s">
        <v>54776</v>
      </c>
      <c r="B22038" t="s">
        <v>64172</v>
      </c>
      <c r="C22038" t="s">
        <v>64173</v>
      </c>
      <c r="D22038">
        <v>3</v>
      </c>
      <c r="E22038" t="s">
        <v>13</v>
      </c>
      <c r="F22038" t="s">
        <v>13</v>
      </c>
      <c r="G22038" t="s">
        <v>64169</v>
      </c>
      <c r="H22038" s="3" t="s">
        <v>64174</v>
      </c>
      <c r="I22038" t="s">
        <v>54769</v>
      </c>
      <c r="J22038" t="s">
        <v>54779</v>
      </c>
    </row>
    <row r="22039" spans="1:10" ht="16" x14ac:dyDescent="0.2">
      <c r="A22039" t="s">
        <v>12555</v>
      </c>
      <c r="B22039" t="s">
        <v>12531</v>
      </c>
      <c r="C22039" t="s">
        <v>12532</v>
      </c>
      <c r="D22039">
        <v>2</v>
      </c>
      <c r="E22039" t="s">
        <v>13</v>
      </c>
      <c r="F22039" t="s">
        <v>13</v>
      </c>
      <c r="G22039" t="s">
        <v>64169</v>
      </c>
      <c r="H22039" s="3" t="s">
        <v>64175</v>
      </c>
      <c r="I22039" t="s">
        <v>54769</v>
      </c>
      <c r="J22039" t="s">
        <v>12556</v>
      </c>
    </row>
    <row r="22040" spans="1:10" ht="16" x14ac:dyDescent="0.2">
      <c r="A22040" t="s">
        <v>43586</v>
      </c>
      <c r="B22040" t="s">
        <v>64176</v>
      </c>
      <c r="C22040" t="s">
        <v>64177</v>
      </c>
      <c r="D22040">
        <v>5</v>
      </c>
      <c r="E22040" t="s">
        <v>13</v>
      </c>
      <c r="F22040" t="s">
        <v>13</v>
      </c>
      <c r="G22040" t="s">
        <v>64169</v>
      </c>
      <c r="H22040" s="3" t="s">
        <v>64178</v>
      </c>
      <c r="I22040" t="s">
        <v>54769</v>
      </c>
      <c r="J22040" t="s">
        <v>43588</v>
      </c>
    </row>
    <row r="22041" spans="1:10" ht="16" x14ac:dyDescent="0.2">
      <c r="A22041" t="s">
        <v>64179</v>
      </c>
      <c r="B22041" t="s">
        <v>64180</v>
      </c>
      <c r="C22041" t="s">
        <v>64181</v>
      </c>
      <c r="D22041">
        <v>3</v>
      </c>
      <c r="E22041">
        <f>159</f>
        <v>159</v>
      </c>
      <c r="F22041" t="s">
        <v>13</v>
      </c>
      <c r="G22041" t="s">
        <v>64182</v>
      </c>
      <c r="H22041" s="3" t="s">
        <v>64183</v>
      </c>
      <c r="I22041" t="s">
        <v>918</v>
      </c>
      <c r="J22041" t="s">
        <v>64184</v>
      </c>
    </row>
    <row r="22042" spans="1:10" ht="16" x14ac:dyDescent="0.2">
      <c r="A22042" t="s">
        <v>38299</v>
      </c>
      <c r="B22042" t="s">
        <v>64185</v>
      </c>
      <c r="C22042" t="s">
        <v>64186</v>
      </c>
      <c r="D22042">
        <v>6</v>
      </c>
      <c r="E22042">
        <f>159</f>
        <v>159</v>
      </c>
      <c r="F22042" t="s">
        <v>13</v>
      </c>
      <c r="G22042" t="s">
        <v>64182</v>
      </c>
      <c r="H22042" s="3" t="s">
        <v>64187</v>
      </c>
      <c r="I22042" t="s">
        <v>918</v>
      </c>
      <c r="J22042" t="s">
        <v>38303</v>
      </c>
    </row>
    <row r="22043" spans="1:10" ht="16" x14ac:dyDescent="0.2">
      <c r="A22043" t="s">
        <v>64179</v>
      </c>
      <c r="B22043" t="s">
        <v>64188</v>
      </c>
      <c r="C22043" t="s">
        <v>64189</v>
      </c>
      <c r="D22043">
        <v>2</v>
      </c>
      <c r="E22043">
        <f>159</f>
        <v>159</v>
      </c>
      <c r="F22043" t="s">
        <v>13</v>
      </c>
      <c r="G22043" t="s">
        <v>64182</v>
      </c>
      <c r="H22043" s="3" t="s">
        <v>64183</v>
      </c>
      <c r="I22043" t="s">
        <v>918</v>
      </c>
      <c r="J22043" t="s">
        <v>64184</v>
      </c>
    </row>
    <row r="22044" spans="1:10" ht="16" x14ac:dyDescent="0.2">
      <c r="A22044" t="s">
        <v>64190</v>
      </c>
      <c r="B22044" t="s">
        <v>64191</v>
      </c>
      <c r="C22044" t="s">
        <v>64192</v>
      </c>
      <c r="D22044">
        <v>3</v>
      </c>
      <c r="E22044">
        <f>159</f>
        <v>159</v>
      </c>
      <c r="F22044" t="s">
        <v>13</v>
      </c>
      <c r="G22044" t="s">
        <v>64182</v>
      </c>
      <c r="H22044" s="3" t="s">
        <v>64193</v>
      </c>
      <c r="I22044" t="s">
        <v>918</v>
      </c>
      <c r="J22044" t="s">
        <v>64194</v>
      </c>
    </row>
    <row r="22045" spans="1:10" ht="16" x14ac:dyDescent="0.2">
      <c r="A22045" t="s">
        <v>61455</v>
      </c>
      <c r="B22045" t="s">
        <v>64195</v>
      </c>
      <c r="C22045" t="s">
        <v>64196</v>
      </c>
      <c r="D22045">
        <v>3</v>
      </c>
      <c r="E22045">
        <f>159</f>
        <v>159</v>
      </c>
      <c r="F22045" t="s">
        <v>13</v>
      </c>
      <c r="G22045" t="s">
        <v>64182</v>
      </c>
      <c r="H22045" s="3" t="s">
        <v>64193</v>
      </c>
      <c r="I22045" t="s">
        <v>918</v>
      </c>
      <c r="J22045" t="s">
        <v>61456</v>
      </c>
    </row>
    <row r="22046" spans="1:10" ht="16" x14ac:dyDescent="0.2">
      <c r="A22046" t="s">
        <v>64197</v>
      </c>
      <c r="B22046" t="s">
        <v>64198</v>
      </c>
      <c r="C22046" t="s">
        <v>64199</v>
      </c>
      <c r="D22046">
        <v>1</v>
      </c>
      <c r="E22046">
        <f>159</f>
        <v>159</v>
      </c>
      <c r="F22046" t="s">
        <v>13</v>
      </c>
      <c r="G22046" t="s">
        <v>64182</v>
      </c>
      <c r="H22046" s="3" t="s">
        <v>64183</v>
      </c>
      <c r="I22046" t="s">
        <v>918</v>
      </c>
      <c r="J22046" t="s">
        <v>64200</v>
      </c>
    </row>
    <row r="22047" spans="1:10" ht="16" x14ac:dyDescent="0.2">
      <c r="A22047" t="s">
        <v>64197</v>
      </c>
      <c r="B22047" t="s">
        <v>64201</v>
      </c>
      <c r="C22047" t="s">
        <v>64202</v>
      </c>
      <c r="D22047">
        <v>3</v>
      </c>
      <c r="E22047">
        <f>159</f>
        <v>159</v>
      </c>
      <c r="F22047" t="s">
        <v>13</v>
      </c>
      <c r="G22047" t="s">
        <v>64182</v>
      </c>
      <c r="H22047" s="3" t="s">
        <v>64183</v>
      </c>
      <c r="I22047" t="s">
        <v>918</v>
      </c>
      <c r="J22047" t="s">
        <v>64200</v>
      </c>
    </row>
    <row r="22048" spans="1:10" ht="16" x14ac:dyDescent="0.2">
      <c r="A22048" t="s">
        <v>64197</v>
      </c>
      <c r="B22048" t="s">
        <v>64188</v>
      </c>
      <c r="C22048" t="s">
        <v>64189</v>
      </c>
      <c r="D22048">
        <v>2</v>
      </c>
      <c r="E22048">
        <f>159</f>
        <v>159</v>
      </c>
      <c r="F22048" t="s">
        <v>13</v>
      </c>
      <c r="G22048" t="s">
        <v>64182</v>
      </c>
      <c r="H22048" s="3" t="s">
        <v>64183</v>
      </c>
      <c r="I22048" t="s">
        <v>918</v>
      </c>
      <c r="J22048" t="s">
        <v>64200</v>
      </c>
    </row>
    <row r="22049" spans="1:10" ht="16" x14ac:dyDescent="0.2">
      <c r="A22049" t="s">
        <v>64203</v>
      </c>
      <c r="B22049" t="s">
        <v>64204</v>
      </c>
      <c r="C22049" t="s">
        <v>64205</v>
      </c>
      <c r="D22049">
        <v>2</v>
      </c>
      <c r="E22049">
        <f>159</f>
        <v>159</v>
      </c>
      <c r="F22049" t="s">
        <v>13</v>
      </c>
      <c r="G22049" t="s">
        <v>64182</v>
      </c>
      <c r="H22049" s="3" t="s">
        <v>64206</v>
      </c>
      <c r="I22049" t="s">
        <v>918</v>
      </c>
      <c r="J22049" t="s">
        <v>64207</v>
      </c>
    </row>
    <row r="22050" spans="1:10" ht="16" x14ac:dyDescent="0.2">
      <c r="A22050" t="s">
        <v>64208</v>
      </c>
      <c r="B22050" t="s">
        <v>64188</v>
      </c>
      <c r="C22050" t="s">
        <v>64189</v>
      </c>
      <c r="D22050">
        <v>2</v>
      </c>
      <c r="E22050">
        <f>159</f>
        <v>159</v>
      </c>
      <c r="F22050" t="s">
        <v>13</v>
      </c>
      <c r="G22050" t="s">
        <v>64182</v>
      </c>
      <c r="H22050" s="3" t="s">
        <v>64183</v>
      </c>
      <c r="I22050" t="s">
        <v>918</v>
      </c>
      <c r="J22050" t="s">
        <v>64209</v>
      </c>
    </row>
    <row r="22051" spans="1:10" ht="16" x14ac:dyDescent="0.2">
      <c r="A22051" t="s">
        <v>38299</v>
      </c>
      <c r="B22051" t="s">
        <v>64210</v>
      </c>
      <c r="C22051" t="s">
        <v>64211</v>
      </c>
      <c r="D22051">
        <v>5</v>
      </c>
      <c r="E22051">
        <f>159</f>
        <v>159</v>
      </c>
      <c r="F22051" t="s">
        <v>13</v>
      </c>
      <c r="G22051" t="s">
        <v>64182</v>
      </c>
      <c r="H22051" s="3" t="s">
        <v>64187</v>
      </c>
      <c r="I22051" t="s">
        <v>918</v>
      </c>
      <c r="J22051" t="s">
        <v>38303</v>
      </c>
    </row>
    <row r="22052" spans="1:10" ht="16" x14ac:dyDescent="0.2">
      <c r="A22052" t="s">
        <v>61580</v>
      </c>
      <c r="B22052" t="s">
        <v>64212</v>
      </c>
      <c r="C22052" t="s">
        <v>64213</v>
      </c>
      <c r="D22052">
        <v>2</v>
      </c>
      <c r="E22052">
        <f>159</f>
        <v>159</v>
      </c>
      <c r="F22052" t="s">
        <v>13</v>
      </c>
      <c r="G22052" t="s">
        <v>64182</v>
      </c>
      <c r="H22052" s="3" t="s">
        <v>64214</v>
      </c>
      <c r="I22052" t="s">
        <v>918</v>
      </c>
      <c r="J22052" t="s">
        <v>61584</v>
      </c>
    </row>
    <row r="22053" spans="1:10" ht="16" x14ac:dyDescent="0.2">
      <c r="A22053" t="s">
        <v>64208</v>
      </c>
      <c r="B22053" t="s">
        <v>64180</v>
      </c>
      <c r="C22053" t="s">
        <v>64181</v>
      </c>
      <c r="D22053">
        <v>3</v>
      </c>
      <c r="E22053">
        <f>159</f>
        <v>159</v>
      </c>
      <c r="F22053" t="s">
        <v>13</v>
      </c>
      <c r="G22053" t="s">
        <v>64182</v>
      </c>
      <c r="H22053" s="3" t="s">
        <v>64183</v>
      </c>
      <c r="I22053" t="s">
        <v>918</v>
      </c>
      <c r="J22053" t="s">
        <v>64209</v>
      </c>
    </row>
    <row r="22054" spans="1:10" ht="16" x14ac:dyDescent="0.2">
      <c r="A22054" t="s">
        <v>6225</v>
      </c>
      <c r="B22054" t="s">
        <v>64215</v>
      </c>
      <c r="C22054" t="s">
        <v>64216</v>
      </c>
      <c r="D22054">
        <v>2</v>
      </c>
      <c r="E22054">
        <f>159</f>
        <v>159</v>
      </c>
      <c r="F22054" t="s">
        <v>13</v>
      </c>
      <c r="G22054" t="s">
        <v>64182</v>
      </c>
      <c r="H22054" s="3" t="s">
        <v>64206</v>
      </c>
      <c r="I22054" t="s">
        <v>918</v>
      </c>
      <c r="J22054" t="s">
        <v>6228</v>
      </c>
    </row>
    <row r="22055" spans="1:10" ht="16" x14ac:dyDescent="0.2">
      <c r="A22055" t="s">
        <v>30011</v>
      </c>
      <c r="B22055" t="s">
        <v>64217</v>
      </c>
      <c r="C22055" t="s">
        <v>64218</v>
      </c>
      <c r="D22055">
        <v>9</v>
      </c>
      <c r="E22055">
        <f>159</f>
        <v>159</v>
      </c>
      <c r="F22055" t="s">
        <v>13</v>
      </c>
      <c r="G22055" t="s">
        <v>64182</v>
      </c>
      <c r="H22055" s="3" t="s">
        <v>64219</v>
      </c>
      <c r="I22055" t="s">
        <v>918</v>
      </c>
      <c r="J22055" t="s">
        <v>30015</v>
      </c>
    </row>
    <row r="22056" spans="1:10" ht="16" x14ac:dyDescent="0.2">
      <c r="A22056" t="s">
        <v>64220</v>
      </c>
      <c r="B22056" t="s">
        <v>64221</v>
      </c>
      <c r="C22056" t="s">
        <v>64222</v>
      </c>
      <c r="D22056">
        <v>1</v>
      </c>
      <c r="E22056">
        <f>159</f>
        <v>159</v>
      </c>
      <c r="F22056" t="s">
        <v>13</v>
      </c>
      <c r="G22056" t="s">
        <v>64182</v>
      </c>
      <c r="H22056" s="3" t="s">
        <v>64223</v>
      </c>
      <c r="I22056" t="s">
        <v>918</v>
      </c>
      <c r="J22056" t="s">
        <v>64224</v>
      </c>
    </row>
    <row r="22057" spans="1:10" ht="16" x14ac:dyDescent="0.2">
      <c r="A22057" t="s">
        <v>64225</v>
      </c>
      <c r="B22057" t="s">
        <v>64226</v>
      </c>
      <c r="C22057" t="s">
        <v>64227</v>
      </c>
      <c r="D22057">
        <v>1</v>
      </c>
      <c r="E22057">
        <f>159</f>
        <v>159</v>
      </c>
      <c r="F22057" t="s">
        <v>13</v>
      </c>
      <c r="G22057" t="s">
        <v>64182</v>
      </c>
      <c r="H22057" s="3" t="s">
        <v>64228</v>
      </c>
      <c r="I22057" t="s">
        <v>918</v>
      </c>
      <c r="J22057" t="s">
        <v>64229</v>
      </c>
    </row>
    <row r="22058" spans="1:10" ht="16" x14ac:dyDescent="0.2">
      <c r="A22058" t="s">
        <v>38294</v>
      </c>
      <c r="B22058" t="s">
        <v>64230</v>
      </c>
      <c r="C22058" t="s">
        <v>64231</v>
      </c>
      <c r="D22058">
        <v>4</v>
      </c>
      <c r="E22058">
        <f>159</f>
        <v>159</v>
      </c>
      <c r="F22058" t="s">
        <v>13</v>
      </c>
      <c r="G22058" t="s">
        <v>64182</v>
      </c>
      <c r="H22058" s="3" t="s">
        <v>64193</v>
      </c>
      <c r="I22058" t="s">
        <v>918</v>
      </c>
      <c r="J22058" t="s">
        <v>38298</v>
      </c>
    </row>
    <row r="22059" spans="1:10" ht="16" x14ac:dyDescent="0.2">
      <c r="A22059" t="s">
        <v>16243</v>
      </c>
      <c r="B22059" t="s">
        <v>64232</v>
      </c>
      <c r="C22059" t="s">
        <v>64233</v>
      </c>
      <c r="D22059">
        <v>3</v>
      </c>
      <c r="E22059">
        <f>159</f>
        <v>159</v>
      </c>
      <c r="F22059" t="s">
        <v>13</v>
      </c>
      <c r="G22059" t="s">
        <v>64182</v>
      </c>
      <c r="H22059" s="3" t="s">
        <v>64193</v>
      </c>
      <c r="I22059" t="s">
        <v>918</v>
      </c>
      <c r="J22059" t="s">
        <v>16247</v>
      </c>
    </row>
    <row r="22060" spans="1:10" ht="16" x14ac:dyDescent="0.2">
      <c r="A22060" t="s">
        <v>38294</v>
      </c>
      <c r="B22060" t="s">
        <v>64234</v>
      </c>
      <c r="C22060" t="s">
        <v>64235</v>
      </c>
      <c r="D22060">
        <v>3</v>
      </c>
      <c r="E22060">
        <f>159</f>
        <v>159</v>
      </c>
      <c r="F22060" t="s">
        <v>13</v>
      </c>
      <c r="G22060" t="s">
        <v>64182</v>
      </c>
      <c r="H22060" s="3" t="s">
        <v>64193</v>
      </c>
      <c r="I22060" t="s">
        <v>918</v>
      </c>
      <c r="J22060" t="s">
        <v>38298</v>
      </c>
    </row>
    <row r="22061" spans="1:10" ht="16" x14ac:dyDescent="0.2">
      <c r="A22061" t="s">
        <v>64236</v>
      </c>
      <c r="B22061" t="s">
        <v>8014</v>
      </c>
      <c r="C22061" t="s">
        <v>64237</v>
      </c>
      <c r="D22061">
        <v>1</v>
      </c>
      <c r="E22061">
        <f>159</f>
        <v>159</v>
      </c>
      <c r="F22061" t="s">
        <v>13</v>
      </c>
      <c r="G22061" t="s">
        <v>64182</v>
      </c>
      <c r="H22061" s="3" t="s">
        <v>64183</v>
      </c>
      <c r="I22061" t="s">
        <v>918</v>
      </c>
      <c r="J22061" t="s">
        <v>64238</v>
      </c>
    </row>
    <row r="22062" spans="1:10" ht="16" x14ac:dyDescent="0.2">
      <c r="A22062" t="s">
        <v>64225</v>
      </c>
      <c r="B22062" t="s">
        <v>64239</v>
      </c>
      <c r="C22062" t="s">
        <v>64240</v>
      </c>
      <c r="D22062">
        <v>2</v>
      </c>
      <c r="E22062">
        <f>159</f>
        <v>159</v>
      </c>
      <c r="F22062" t="s">
        <v>13</v>
      </c>
      <c r="G22062" t="s">
        <v>64182</v>
      </c>
      <c r="H22062" s="3" t="s">
        <v>64228</v>
      </c>
      <c r="I22062" t="s">
        <v>918</v>
      </c>
      <c r="J22062" t="s">
        <v>64229</v>
      </c>
    </row>
    <row r="22063" spans="1:10" ht="16" x14ac:dyDescent="0.2">
      <c r="A22063" t="s">
        <v>64241</v>
      </c>
      <c r="B22063" t="s">
        <v>64242</v>
      </c>
      <c r="C22063" t="s">
        <v>64243</v>
      </c>
      <c r="D22063">
        <v>1</v>
      </c>
      <c r="E22063">
        <f>159</f>
        <v>159</v>
      </c>
      <c r="F22063" t="s">
        <v>13</v>
      </c>
      <c r="G22063" t="s">
        <v>64182</v>
      </c>
      <c r="H22063" s="3" t="s">
        <v>64244</v>
      </c>
      <c r="I22063" t="s">
        <v>918</v>
      </c>
      <c r="J22063" t="s">
        <v>64245</v>
      </c>
    </row>
    <row r="22064" spans="1:10" ht="16" x14ac:dyDescent="0.2">
      <c r="A22064" t="s">
        <v>1159</v>
      </c>
      <c r="B22064" t="s">
        <v>64246</v>
      </c>
      <c r="C22064" t="s">
        <v>64247</v>
      </c>
      <c r="D22064">
        <v>3</v>
      </c>
      <c r="E22064">
        <f>159</f>
        <v>159</v>
      </c>
      <c r="F22064" t="s">
        <v>13</v>
      </c>
      <c r="G22064" t="s">
        <v>64182</v>
      </c>
      <c r="H22064" s="3" t="s">
        <v>64248</v>
      </c>
      <c r="I22064" t="s">
        <v>918</v>
      </c>
      <c r="J22064" t="s">
        <v>1164</v>
      </c>
    </row>
    <row r="22065" spans="1:10" ht="16" x14ac:dyDescent="0.2">
      <c r="A22065" t="s">
        <v>38294</v>
      </c>
      <c r="B22065" t="s">
        <v>64249</v>
      </c>
      <c r="C22065" t="s">
        <v>64250</v>
      </c>
      <c r="D22065">
        <v>2</v>
      </c>
      <c r="E22065">
        <f>159</f>
        <v>159</v>
      </c>
      <c r="F22065" t="s">
        <v>13</v>
      </c>
      <c r="G22065" t="s">
        <v>64182</v>
      </c>
      <c r="H22065" s="3" t="s">
        <v>64193</v>
      </c>
      <c r="I22065" t="s">
        <v>918</v>
      </c>
      <c r="J22065" t="s">
        <v>38298</v>
      </c>
    </row>
    <row r="22066" spans="1:10" ht="16" x14ac:dyDescent="0.2">
      <c r="A22066" t="s">
        <v>64251</v>
      </c>
      <c r="B22066" t="s">
        <v>64252</v>
      </c>
      <c r="C22066" t="s">
        <v>64253</v>
      </c>
      <c r="D22066">
        <v>3</v>
      </c>
      <c r="E22066">
        <f>159</f>
        <v>159</v>
      </c>
      <c r="F22066" t="s">
        <v>13</v>
      </c>
      <c r="G22066" t="s">
        <v>64182</v>
      </c>
      <c r="H22066" s="3" t="s">
        <v>64206</v>
      </c>
      <c r="I22066" t="s">
        <v>918</v>
      </c>
      <c r="J22066" t="s">
        <v>64254</v>
      </c>
    </row>
    <row r="22067" spans="1:10" ht="16" x14ac:dyDescent="0.2">
      <c r="A22067" t="s">
        <v>64251</v>
      </c>
      <c r="B22067" t="s">
        <v>64180</v>
      </c>
      <c r="C22067" t="s">
        <v>64181</v>
      </c>
      <c r="D22067">
        <v>2</v>
      </c>
      <c r="E22067">
        <f>159</f>
        <v>159</v>
      </c>
      <c r="F22067" t="s">
        <v>13</v>
      </c>
      <c r="G22067" t="s">
        <v>64182</v>
      </c>
      <c r="H22067" s="3" t="s">
        <v>64206</v>
      </c>
      <c r="I22067" t="s">
        <v>918</v>
      </c>
      <c r="J22067" t="s">
        <v>64254</v>
      </c>
    </row>
    <row r="22068" spans="1:10" ht="16" x14ac:dyDescent="0.2">
      <c r="A22068" t="s">
        <v>64251</v>
      </c>
      <c r="B22068" t="s">
        <v>8014</v>
      </c>
      <c r="C22068" t="s">
        <v>64237</v>
      </c>
      <c r="D22068">
        <v>1</v>
      </c>
      <c r="E22068">
        <f>159</f>
        <v>159</v>
      </c>
      <c r="F22068" t="s">
        <v>13</v>
      </c>
      <c r="G22068" t="s">
        <v>64182</v>
      </c>
      <c r="H22068" s="3" t="s">
        <v>64206</v>
      </c>
      <c r="I22068" t="s">
        <v>918</v>
      </c>
      <c r="J22068" t="s">
        <v>64254</v>
      </c>
    </row>
    <row r="22069" spans="1:10" ht="16" x14ac:dyDescent="0.2">
      <c r="A22069" t="s">
        <v>64255</v>
      </c>
      <c r="B22069" t="s">
        <v>64180</v>
      </c>
      <c r="C22069" t="s">
        <v>64181</v>
      </c>
      <c r="D22069">
        <v>3</v>
      </c>
      <c r="E22069">
        <f>159</f>
        <v>159</v>
      </c>
      <c r="F22069" t="s">
        <v>13</v>
      </c>
      <c r="G22069" t="s">
        <v>64182</v>
      </c>
      <c r="H22069" s="3" t="s">
        <v>64206</v>
      </c>
      <c r="I22069" t="s">
        <v>918</v>
      </c>
      <c r="J22069" t="s">
        <v>64256</v>
      </c>
    </row>
    <row r="22070" spans="1:10" ht="16" x14ac:dyDescent="0.2">
      <c r="A22070" t="s">
        <v>64257</v>
      </c>
      <c r="B22070" t="s">
        <v>64258</v>
      </c>
      <c r="C22070" t="s">
        <v>64259</v>
      </c>
      <c r="D22070">
        <v>2</v>
      </c>
      <c r="E22070">
        <f>159</f>
        <v>159</v>
      </c>
      <c r="F22070" t="s">
        <v>13</v>
      </c>
      <c r="G22070" t="s">
        <v>64182</v>
      </c>
      <c r="H22070" s="3" t="s">
        <v>64260</v>
      </c>
      <c r="I22070" t="s">
        <v>918</v>
      </c>
      <c r="J22070" t="s">
        <v>64261</v>
      </c>
    </row>
    <row r="22071" spans="1:10" ht="16" x14ac:dyDescent="0.2">
      <c r="A22071" t="s">
        <v>64257</v>
      </c>
      <c r="B22071" t="s">
        <v>64262</v>
      </c>
      <c r="C22071" t="s">
        <v>64263</v>
      </c>
      <c r="D22071">
        <v>1</v>
      </c>
      <c r="E22071">
        <f>159</f>
        <v>159</v>
      </c>
      <c r="F22071" t="s">
        <v>13</v>
      </c>
      <c r="G22071" t="s">
        <v>64182</v>
      </c>
      <c r="H22071" s="3" t="s">
        <v>64260</v>
      </c>
      <c r="I22071" t="s">
        <v>918</v>
      </c>
      <c r="J22071" t="s">
        <v>64261</v>
      </c>
    </row>
    <row r="22072" spans="1:10" ht="16" x14ac:dyDescent="0.2">
      <c r="A22072" t="s">
        <v>64203</v>
      </c>
      <c r="B22072" t="s">
        <v>64264</v>
      </c>
      <c r="C22072" t="s">
        <v>64265</v>
      </c>
      <c r="D22072">
        <v>3</v>
      </c>
      <c r="E22072">
        <f>159</f>
        <v>159</v>
      </c>
      <c r="F22072" t="s">
        <v>13</v>
      </c>
      <c r="G22072" t="s">
        <v>64182</v>
      </c>
      <c r="H22072" s="3" t="s">
        <v>64206</v>
      </c>
      <c r="I22072" t="s">
        <v>918</v>
      </c>
      <c r="J22072" t="s">
        <v>64207</v>
      </c>
    </row>
    <row r="22073" spans="1:10" ht="16" x14ac:dyDescent="0.2">
      <c r="A22073" t="s">
        <v>64236</v>
      </c>
      <c r="B22073" t="s">
        <v>64252</v>
      </c>
      <c r="C22073" t="s">
        <v>64253</v>
      </c>
      <c r="D22073">
        <v>3</v>
      </c>
      <c r="E22073">
        <f>159</f>
        <v>159</v>
      </c>
      <c r="F22073" t="s">
        <v>13</v>
      </c>
      <c r="G22073" t="s">
        <v>64182</v>
      </c>
      <c r="H22073" s="3" t="s">
        <v>64183</v>
      </c>
      <c r="I22073" t="s">
        <v>918</v>
      </c>
      <c r="J22073" t="s">
        <v>64238</v>
      </c>
    </row>
    <row r="22074" spans="1:10" ht="16" x14ac:dyDescent="0.2">
      <c r="A22074" t="s">
        <v>64257</v>
      </c>
      <c r="B22074" t="s">
        <v>64266</v>
      </c>
      <c r="C22074" t="s">
        <v>64267</v>
      </c>
      <c r="D22074">
        <v>3</v>
      </c>
      <c r="E22074">
        <f>159</f>
        <v>159</v>
      </c>
      <c r="F22074" t="s">
        <v>13</v>
      </c>
      <c r="G22074" t="s">
        <v>64182</v>
      </c>
      <c r="H22074" s="3" t="s">
        <v>64260</v>
      </c>
      <c r="I22074" t="s">
        <v>918</v>
      </c>
      <c r="J22074" t="s">
        <v>64261</v>
      </c>
    </row>
    <row r="22075" spans="1:10" ht="16" x14ac:dyDescent="0.2">
      <c r="A22075" t="s">
        <v>1115</v>
      </c>
      <c r="B22075" t="s">
        <v>55078</v>
      </c>
      <c r="C22075" t="s">
        <v>55039</v>
      </c>
      <c r="D22075">
        <v>5</v>
      </c>
      <c r="E22075">
        <f>159</f>
        <v>159</v>
      </c>
      <c r="F22075" t="s">
        <v>13</v>
      </c>
      <c r="G22075" t="s">
        <v>64182</v>
      </c>
      <c r="H22075" s="3" t="s">
        <v>64206</v>
      </c>
      <c r="I22075" t="s">
        <v>918</v>
      </c>
      <c r="J22075" t="s">
        <v>1119</v>
      </c>
    </row>
    <row r="22076" spans="1:10" ht="16" x14ac:dyDescent="0.2">
      <c r="A22076" t="s">
        <v>62761</v>
      </c>
      <c r="B22076" t="s">
        <v>64239</v>
      </c>
      <c r="C22076" t="s">
        <v>64240</v>
      </c>
      <c r="D22076">
        <v>2</v>
      </c>
      <c r="E22076">
        <f>159</f>
        <v>159</v>
      </c>
      <c r="F22076" t="s">
        <v>13</v>
      </c>
      <c r="G22076" t="s">
        <v>64182</v>
      </c>
      <c r="H22076" s="3" t="s">
        <v>64268</v>
      </c>
      <c r="I22076" t="s">
        <v>918</v>
      </c>
      <c r="J22076" t="s">
        <v>62766</v>
      </c>
    </row>
    <row r="22077" spans="1:10" ht="16" x14ac:dyDescent="0.2">
      <c r="A22077" t="s">
        <v>64257</v>
      </c>
      <c r="B22077" t="s">
        <v>64269</v>
      </c>
      <c r="C22077" t="s">
        <v>64270</v>
      </c>
      <c r="D22077">
        <v>4</v>
      </c>
      <c r="E22077">
        <f>159</f>
        <v>159</v>
      </c>
      <c r="F22077" t="s">
        <v>13</v>
      </c>
      <c r="G22077" t="s">
        <v>64182</v>
      </c>
      <c r="H22077" s="3" t="s">
        <v>64260</v>
      </c>
      <c r="I22077" t="s">
        <v>918</v>
      </c>
      <c r="J22077" t="s">
        <v>64261</v>
      </c>
    </row>
    <row r="22078" spans="1:10" ht="32" x14ac:dyDescent="0.2">
      <c r="A22078" t="s">
        <v>64236</v>
      </c>
      <c r="B22078" t="s">
        <v>64180</v>
      </c>
      <c r="C22078" t="s">
        <v>64181</v>
      </c>
      <c r="D22078">
        <v>2</v>
      </c>
      <c r="E22078">
        <f>159</f>
        <v>159</v>
      </c>
      <c r="F22078" t="s">
        <v>13</v>
      </c>
      <c r="G22078" t="s">
        <v>64182</v>
      </c>
      <c r="H22078" s="3" t="s">
        <v>64271</v>
      </c>
      <c r="I22078" t="s">
        <v>918</v>
      </c>
      <c r="J22078" t="s">
        <v>64238</v>
      </c>
    </row>
    <row r="22079" spans="1:10" ht="16" x14ac:dyDescent="0.2">
      <c r="A22079" t="s">
        <v>64203</v>
      </c>
      <c r="B22079" t="s">
        <v>12898</v>
      </c>
      <c r="C22079" t="s">
        <v>64272</v>
      </c>
      <c r="D22079">
        <v>1</v>
      </c>
      <c r="E22079">
        <f>159</f>
        <v>159</v>
      </c>
      <c r="F22079" t="s">
        <v>13</v>
      </c>
      <c r="G22079" t="s">
        <v>64182</v>
      </c>
      <c r="H22079" s="3" t="s">
        <v>64206</v>
      </c>
      <c r="I22079" t="s">
        <v>918</v>
      </c>
      <c r="J22079" t="s">
        <v>64207</v>
      </c>
    </row>
    <row r="22080" spans="1:10" ht="16" x14ac:dyDescent="0.2">
      <c r="A22080" t="s">
        <v>62222</v>
      </c>
      <c r="B22080" t="s">
        <v>64273</v>
      </c>
      <c r="C22080" t="s">
        <v>64274</v>
      </c>
      <c r="D22080">
        <v>5</v>
      </c>
      <c r="E22080">
        <f>159</f>
        <v>159</v>
      </c>
      <c r="F22080" t="s">
        <v>13</v>
      </c>
      <c r="G22080" t="s">
        <v>64182</v>
      </c>
      <c r="H22080" s="3" t="s">
        <v>64275</v>
      </c>
      <c r="I22080" t="s">
        <v>918</v>
      </c>
      <c r="J22080" t="s">
        <v>62225</v>
      </c>
    </row>
    <row r="22081" spans="1:10" ht="16" x14ac:dyDescent="0.2">
      <c r="A22081" t="s">
        <v>64276</v>
      </c>
      <c r="B22081" t="s">
        <v>64277</v>
      </c>
      <c r="C22081" t="s">
        <v>64278</v>
      </c>
      <c r="D22081">
        <v>3</v>
      </c>
      <c r="E22081">
        <f>159</f>
        <v>159</v>
      </c>
      <c r="F22081" t="s">
        <v>13</v>
      </c>
      <c r="G22081" t="s">
        <v>64182</v>
      </c>
      <c r="H22081" s="3" t="s">
        <v>64193</v>
      </c>
      <c r="I22081" t="s">
        <v>918</v>
      </c>
      <c r="J22081" t="s">
        <v>64279</v>
      </c>
    </row>
    <row r="22082" spans="1:10" ht="16" x14ac:dyDescent="0.2">
      <c r="A22082" t="s">
        <v>64179</v>
      </c>
      <c r="B22082" t="s">
        <v>64280</v>
      </c>
      <c r="C22082" t="s">
        <v>64281</v>
      </c>
      <c r="D22082">
        <v>1</v>
      </c>
      <c r="E22082">
        <f>159</f>
        <v>159</v>
      </c>
      <c r="F22082" t="s">
        <v>13</v>
      </c>
      <c r="G22082" t="s">
        <v>64182</v>
      </c>
      <c r="H22082" s="3" t="s">
        <v>64183</v>
      </c>
      <c r="I22082" t="s">
        <v>918</v>
      </c>
      <c r="J22082" t="s">
        <v>64184</v>
      </c>
    </row>
    <row r="22083" spans="1:10" ht="16" x14ac:dyDescent="0.2">
      <c r="A22083" t="s">
        <v>64282</v>
      </c>
      <c r="B22083" t="s">
        <v>64283</v>
      </c>
      <c r="C22083" t="s">
        <v>64284</v>
      </c>
      <c r="D22083">
        <v>4</v>
      </c>
      <c r="E22083">
        <f>159</f>
        <v>159</v>
      </c>
      <c r="F22083" t="s">
        <v>13</v>
      </c>
      <c r="G22083" t="s">
        <v>64182</v>
      </c>
      <c r="H22083" s="3" t="s">
        <v>64223</v>
      </c>
      <c r="I22083" t="s">
        <v>918</v>
      </c>
      <c r="J22083" t="s">
        <v>64285</v>
      </c>
    </row>
    <row r="22084" spans="1:10" ht="16" x14ac:dyDescent="0.2">
      <c r="A22084" t="s">
        <v>25453</v>
      </c>
      <c r="B22084" t="s">
        <v>64286</v>
      </c>
      <c r="C22084" t="s">
        <v>64287</v>
      </c>
      <c r="D22084">
        <v>2</v>
      </c>
      <c r="E22084">
        <f>159</f>
        <v>159</v>
      </c>
      <c r="F22084" t="s">
        <v>13</v>
      </c>
      <c r="G22084" t="s">
        <v>64182</v>
      </c>
      <c r="H22084" s="3" t="s">
        <v>64268</v>
      </c>
      <c r="I22084" t="s">
        <v>918</v>
      </c>
      <c r="J22084" t="s">
        <v>25457</v>
      </c>
    </row>
    <row r="22085" spans="1:10" ht="16" x14ac:dyDescent="0.2">
      <c r="A22085" t="s">
        <v>64255</v>
      </c>
      <c r="B22085" t="s">
        <v>64188</v>
      </c>
      <c r="C22085" t="s">
        <v>64189</v>
      </c>
      <c r="D22085">
        <v>2</v>
      </c>
      <c r="E22085">
        <f>159</f>
        <v>159</v>
      </c>
      <c r="F22085" t="s">
        <v>13</v>
      </c>
      <c r="G22085" t="s">
        <v>64182</v>
      </c>
      <c r="H22085" s="3" t="s">
        <v>64206</v>
      </c>
      <c r="I22085" t="s">
        <v>918</v>
      </c>
      <c r="J22085" t="s">
        <v>64256</v>
      </c>
    </row>
    <row r="22086" spans="1:10" ht="16" x14ac:dyDescent="0.2">
      <c r="A22086" t="s">
        <v>64276</v>
      </c>
      <c r="B22086" t="s">
        <v>52858</v>
      </c>
      <c r="C22086" t="s">
        <v>64288</v>
      </c>
      <c r="D22086">
        <v>2</v>
      </c>
      <c r="E22086">
        <f>159</f>
        <v>159</v>
      </c>
      <c r="F22086" t="s">
        <v>13</v>
      </c>
      <c r="G22086" t="s">
        <v>64182</v>
      </c>
      <c r="H22086" s="3" t="s">
        <v>64193</v>
      </c>
      <c r="I22086" t="s">
        <v>918</v>
      </c>
      <c r="J22086" t="s">
        <v>64279</v>
      </c>
    </row>
    <row r="22087" spans="1:10" ht="16" x14ac:dyDescent="0.2">
      <c r="A22087" t="s">
        <v>64208</v>
      </c>
      <c r="B22087" t="s">
        <v>35224</v>
      </c>
      <c r="C22087" t="s">
        <v>35225</v>
      </c>
      <c r="D22087">
        <v>1</v>
      </c>
      <c r="E22087">
        <f>159</f>
        <v>159</v>
      </c>
      <c r="F22087" t="s">
        <v>13</v>
      </c>
      <c r="G22087" t="s">
        <v>64182</v>
      </c>
      <c r="H22087" s="3" t="s">
        <v>64183</v>
      </c>
      <c r="I22087" t="s">
        <v>918</v>
      </c>
      <c r="J22087" t="s">
        <v>64209</v>
      </c>
    </row>
    <row r="22088" spans="1:10" ht="16" x14ac:dyDescent="0.2">
      <c r="A22088" t="s">
        <v>64289</v>
      </c>
      <c r="B22088" t="s">
        <v>64290</v>
      </c>
      <c r="C22088" t="s">
        <v>64291</v>
      </c>
      <c r="D22088">
        <v>1</v>
      </c>
      <c r="E22088">
        <f>159</f>
        <v>159</v>
      </c>
      <c r="F22088" t="s">
        <v>13</v>
      </c>
      <c r="G22088" t="s">
        <v>64182</v>
      </c>
      <c r="H22088" s="3" t="s">
        <v>64193</v>
      </c>
      <c r="I22088" t="s">
        <v>918</v>
      </c>
      <c r="J22088" t="s">
        <v>64292</v>
      </c>
    </row>
    <row r="22089" spans="1:10" ht="16" x14ac:dyDescent="0.2">
      <c r="A22089" t="s">
        <v>64293</v>
      </c>
      <c r="B22089" t="s">
        <v>64188</v>
      </c>
      <c r="C22089" t="s">
        <v>64189</v>
      </c>
      <c r="D22089">
        <v>2</v>
      </c>
      <c r="E22089">
        <f>159</f>
        <v>159</v>
      </c>
      <c r="F22089" t="s">
        <v>13</v>
      </c>
      <c r="G22089" t="s">
        <v>64182</v>
      </c>
      <c r="H22089" s="3" t="s">
        <v>64183</v>
      </c>
      <c r="I22089" t="s">
        <v>918</v>
      </c>
      <c r="J22089" t="s">
        <v>64294</v>
      </c>
    </row>
    <row r="22090" spans="1:10" ht="16" x14ac:dyDescent="0.2">
      <c r="A22090" t="s">
        <v>64295</v>
      </c>
      <c r="B22090" t="s">
        <v>64296</v>
      </c>
      <c r="C22090" t="s">
        <v>64297</v>
      </c>
      <c r="D22090">
        <v>1</v>
      </c>
      <c r="E22090">
        <f>159</f>
        <v>159</v>
      </c>
      <c r="F22090" t="s">
        <v>13</v>
      </c>
      <c r="G22090" t="s">
        <v>64182</v>
      </c>
      <c r="H22090" s="3" t="s">
        <v>64183</v>
      </c>
      <c r="I22090" t="s">
        <v>918</v>
      </c>
      <c r="J22090" t="s">
        <v>64298</v>
      </c>
    </row>
    <row r="22091" spans="1:10" ht="16" x14ac:dyDescent="0.2">
      <c r="A22091" t="s">
        <v>37504</v>
      </c>
      <c r="B22091" t="s">
        <v>64299</v>
      </c>
      <c r="C22091" t="s">
        <v>64300</v>
      </c>
      <c r="D22091">
        <v>2</v>
      </c>
      <c r="E22091">
        <f>159</f>
        <v>159</v>
      </c>
      <c r="F22091" t="s">
        <v>13</v>
      </c>
      <c r="G22091" t="s">
        <v>64182</v>
      </c>
      <c r="H22091" s="3" t="s">
        <v>64206</v>
      </c>
      <c r="I22091" t="s">
        <v>918</v>
      </c>
      <c r="J22091" t="s">
        <v>37508</v>
      </c>
    </row>
    <row r="22092" spans="1:10" ht="16" x14ac:dyDescent="0.2">
      <c r="A22092" t="s">
        <v>64301</v>
      </c>
      <c r="B22092" t="s">
        <v>64302</v>
      </c>
      <c r="C22092" t="s">
        <v>64303</v>
      </c>
      <c r="D22092">
        <v>3</v>
      </c>
      <c r="E22092">
        <f>159</f>
        <v>159</v>
      </c>
      <c r="F22092" t="s">
        <v>13</v>
      </c>
      <c r="G22092" t="s">
        <v>64182</v>
      </c>
      <c r="H22092" s="3" t="s">
        <v>64193</v>
      </c>
      <c r="I22092" t="s">
        <v>918</v>
      </c>
      <c r="J22092" t="s">
        <v>64304</v>
      </c>
    </row>
    <row r="22093" spans="1:10" ht="16" x14ac:dyDescent="0.2">
      <c r="A22093" t="s">
        <v>64301</v>
      </c>
      <c r="B22093" t="s">
        <v>64305</v>
      </c>
      <c r="C22093" t="s">
        <v>64306</v>
      </c>
      <c r="D22093">
        <v>2</v>
      </c>
      <c r="E22093">
        <f>159</f>
        <v>159</v>
      </c>
      <c r="F22093" t="s">
        <v>13</v>
      </c>
      <c r="G22093" t="s">
        <v>64182</v>
      </c>
      <c r="H22093" s="3" t="s">
        <v>64193</v>
      </c>
      <c r="I22093" t="s">
        <v>918</v>
      </c>
      <c r="J22093" t="s">
        <v>64304</v>
      </c>
    </row>
    <row r="22094" spans="1:10" ht="16" x14ac:dyDescent="0.2">
      <c r="A22094" t="s">
        <v>64301</v>
      </c>
      <c r="B22094" t="s">
        <v>64307</v>
      </c>
      <c r="C22094" t="s">
        <v>64308</v>
      </c>
      <c r="D22094">
        <v>1</v>
      </c>
      <c r="E22094">
        <f>159</f>
        <v>159</v>
      </c>
      <c r="F22094" t="s">
        <v>13</v>
      </c>
      <c r="G22094" t="s">
        <v>64182</v>
      </c>
      <c r="H22094" s="3" t="s">
        <v>64193</v>
      </c>
      <c r="I22094" t="s">
        <v>918</v>
      </c>
      <c r="J22094" t="s">
        <v>64304</v>
      </c>
    </row>
    <row r="22095" spans="1:10" ht="16" x14ac:dyDescent="0.2">
      <c r="A22095" t="s">
        <v>64309</v>
      </c>
      <c r="B22095" t="s">
        <v>64310</v>
      </c>
      <c r="C22095" t="s">
        <v>64311</v>
      </c>
      <c r="D22095">
        <v>2</v>
      </c>
      <c r="E22095">
        <f>159</f>
        <v>159</v>
      </c>
      <c r="F22095" t="s">
        <v>13</v>
      </c>
      <c r="G22095" t="s">
        <v>64182</v>
      </c>
      <c r="H22095" s="3" t="s">
        <v>64193</v>
      </c>
      <c r="I22095" t="s">
        <v>918</v>
      </c>
      <c r="J22095" t="s">
        <v>64312</v>
      </c>
    </row>
    <row r="22096" spans="1:10" ht="16" x14ac:dyDescent="0.2">
      <c r="A22096" t="s">
        <v>64309</v>
      </c>
      <c r="B22096" t="s">
        <v>64313</v>
      </c>
      <c r="C22096" t="s">
        <v>64235</v>
      </c>
      <c r="D22096">
        <v>1</v>
      </c>
      <c r="E22096">
        <f>159</f>
        <v>159</v>
      </c>
      <c r="F22096" t="s">
        <v>13</v>
      </c>
      <c r="G22096" t="s">
        <v>64182</v>
      </c>
      <c r="H22096" s="3" t="s">
        <v>64193</v>
      </c>
      <c r="I22096" t="s">
        <v>918</v>
      </c>
      <c r="J22096" t="s">
        <v>64312</v>
      </c>
    </row>
    <row r="22097" spans="1:10" ht="16" x14ac:dyDescent="0.2">
      <c r="A22097" t="s">
        <v>64314</v>
      </c>
      <c r="B22097" t="s">
        <v>64315</v>
      </c>
      <c r="C22097" t="s">
        <v>64316</v>
      </c>
      <c r="D22097">
        <v>4</v>
      </c>
      <c r="E22097">
        <f>159</f>
        <v>159</v>
      </c>
      <c r="F22097" t="s">
        <v>13</v>
      </c>
      <c r="G22097" t="s">
        <v>64182</v>
      </c>
      <c r="H22097" s="3" t="s">
        <v>64193</v>
      </c>
      <c r="I22097" t="s">
        <v>918</v>
      </c>
      <c r="J22097" t="s">
        <v>64317</v>
      </c>
    </row>
    <row r="22098" spans="1:10" ht="16" x14ac:dyDescent="0.2">
      <c r="A22098" t="s">
        <v>59767</v>
      </c>
      <c r="B22098" t="s">
        <v>64313</v>
      </c>
      <c r="C22098" t="s">
        <v>64235</v>
      </c>
      <c r="D22098">
        <v>5</v>
      </c>
      <c r="E22098">
        <f>159</f>
        <v>159</v>
      </c>
      <c r="F22098" t="s">
        <v>13</v>
      </c>
      <c r="G22098" t="s">
        <v>64182</v>
      </c>
      <c r="H22098" s="3" t="s">
        <v>64206</v>
      </c>
      <c r="I22098" t="s">
        <v>918</v>
      </c>
      <c r="J22098" t="s">
        <v>59770</v>
      </c>
    </row>
    <row r="22099" spans="1:10" ht="16" x14ac:dyDescent="0.2">
      <c r="A22099" t="s">
        <v>25447</v>
      </c>
      <c r="B22099" t="s">
        <v>64239</v>
      </c>
      <c r="C22099" t="s">
        <v>64240</v>
      </c>
      <c r="D22099">
        <v>1</v>
      </c>
      <c r="E22099">
        <f>159</f>
        <v>159</v>
      </c>
      <c r="F22099" t="s">
        <v>13</v>
      </c>
      <c r="G22099" t="s">
        <v>64182</v>
      </c>
      <c r="H22099" s="3" t="s">
        <v>64268</v>
      </c>
      <c r="I22099" t="s">
        <v>918</v>
      </c>
      <c r="J22099" t="s">
        <v>25452</v>
      </c>
    </row>
    <row r="22100" spans="1:10" ht="16" x14ac:dyDescent="0.2">
      <c r="A22100" t="s">
        <v>37504</v>
      </c>
      <c r="B22100" t="s">
        <v>64318</v>
      </c>
      <c r="C22100" t="s">
        <v>64263</v>
      </c>
      <c r="D22100">
        <v>1</v>
      </c>
      <c r="E22100">
        <f>159</f>
        <v>159</v>
      </c>
      <c r="F22100" t="s">
        <v>13</v>
      </c>
      <c r="G22100" t="s">
        <v>64182</v>
      </c>
      <c r="H22100" s="3" t="s">
        <v>64206</v>
      </c>
      <c r="I22100" t="s">
        <v>918</v>
      </c>
      <c r="J22100" t="s">
        <v>37508</v>
      </c>
    </row>
    <row r="22101" spans="1:10" ht="16" x14ac:dyDescent="0.2">
      <c r="A22101" t="s">
        <v>64295</v>
      </c>
      <c r="B22101" t="s">
        <v>64180</v>
      </c>
      <c r="C22101" t="s">
        <v>64181</v>
      </c>
      <c r="D22101">
        <v>3</v>
      </c>
      <c r="E22101">
        <f>159</f>
        <v>159</v>
      </c>
      <c r="F22101" t="s">
        <v>13</v>
      </c>
      <c r="G22101" t="s">
        <v>64182</v>
      </c>
      <c r="H22101" s="3" t="s">
        <v>64183</v>
      </c>
      <c r="I22101" t="s">
        <v>918</v>
      </c>
      <c r="J22101" t="s">
        <v>64298</v>
      </c>
    </row>
    <row r="22102" spans="1:10" ht="16" x14ac:dyDescent="0.2">
      <c r="A22102" t="s">
        <v>64282</v>
      </c>
      <c r="B22102" t="s">
        <v>64319</v>
      </c>
      <c r="C22102" t="s">
        <v>64320</v>
      </c>
      <c r="D22102">
        <v>1</v>
      </c>
      <c r="E22102">
        <f>159</f>
        <v>159</v>
      </c>
      <c r="F22102" t="s">
        <v>13</v>
      </c>
      <c r="G22102" t="s">
        <v>64182</v>
      </c>
      <c r="H22102" s="3" t="s">
        <v>64223</v>
      </c>
      <c r="I22102" t="s">
        <v>918</v>
      </c>
      <c r="J22102" t="s">
        <v>64285</v>
      </c>
    </row>
    <row r="22103" spans="1:10" ht="16" x14ac:dyDescent="0.2">
      <c r="A22103" t="s">
        <v>64282</v>
      </c>
      <c r="B22103" t="s">
        <v>64321</v>
      </c>
      <c r="C22103" t="s">
        <v>64322</v>
      </c>
      <c r="D22103">
        <v>2</v>
      </c>
      <c r="E22103">
        <f>159</f>
        <v>159</v>
      </c>
      <c r="F22103" t="s">
        <v>13</v>
      </c>
      <c r="G22103" t="s">
        <v>64182</v>
      </c>
      <c r="H22103" s="3" t="s">
        <v>64223</v>
      </c>
      <c r="I22103" t="s">
        <v>918</v>
      </c>
      <c r="J22103" t="s">
        <v>64285</v>
      </c>
    </row>
    <row r="22104" spans="1:10" ht="16" x14ac:dyDescent="0.2">
      <c r="A22104" t="s">
        <v>64282</v>
      </c>
      <c r="B22104" t="s">
        <v>64323</v>
      </c>
      <c r="C22104" t="s">
        <v>64324</v>
      </c>
      <c r="D22104">
        <v>3</v>
      </c>
      <c r="E22104">
        <f>159</f>
        <v>159</v>
      </c>
      <c r="F22104" t="s">
        <v>13</v>
      </c>
      <c r="G22104" t="s">
        <v>64182</v>
      </c>
      <c r="H22104" s="3" t="s">
        <v>64223</v>
      </c>
      <c r="I22104" t="s">
        <v>918</v>
      </c>
      <c r="J22104" t="s">
        <v>64285</v>
      </c>
    </row>
    <row r="22105" spans="1:10" ht="16" x14ac:dyDescent="0.2">
      <c r="A22105" t="s">
        <v>64282</v>
      </c>
      <c r="B22105" t="s">
        <v>64325</v>
      </c>
      <c r="C22105" t="s">
        <v>64326</v>
      </c>
      <c r="D22105">
        <v>5</v>
      </c>
      <c r="E22105">
        <f>159</f>
        <v>159</v>
      </c>
      <c r="F22105" t="s">
        <v>13</v>
      </c>
      <c r="G22105" t="s">
        <v>64182</v>
      </c>
      <c r="H22105" s="3" t="s">
        <v>64223</v>
      </c>
      <c r="I22105" t="s">
        <v>918</v>
      </c>
      <c r="J22105" t="s">
        <v>64285</v>
      </c>
    </row>
    <row r="22106" spans="1:10" ht="16" x14ac:dyDescent="0.2">
      <c r="A22106" t="s">
        <v>64309</v>
      </c>
      <c r="B22106" t="s">
        <v>64327</v>
      </c>
      <c r="C22106" t="s">
        <v>64231</v>
      </c>
      <c r="D22106">
        <v>4</v>
      </c>
      <c r="E22106">
        <f>159</f>
        <v>159</v>
      </c>
      <c r="F22106" t="s">
        <v>13</v>
      </c>
      <c r="G22106" t="s">
        <v>64182</v>
      </c>
      <c r="H22106" s="3" t="s">
        <v>64193</v>
      </c>
      <c r="I22106" t="s">
        <v>918</v>
      </c>
      <c r="J22106" t="s">
        <v>64312</v>
      </c>
    </row>
    <row r="22107" spans="1:10" ht="16" x14ac:dyDescent="0.2">
      <c r="A22107" t="s">
        <v>37504</v>
      </c>
      <c r="B22107" t="s">
        <v>64328</v>
      </c>
      <c r="C22107" t="s">
        <v>64329</v>
      </c>
      <c r="D22107">
        <v>3</v>
      </c>
      <c r="E22107">
        <f>159</f>
        <v>159</v>
      </c>
      <c r="F22107" t="s">
        <v>13</v>
      </c>
      <c r="G22107" t="s">
        <v>64182</v>
      </c>
      <c r="H22107" s="3" t="s">
        <v>64206</v>
      </c>
      <c r="I22107" t="s">
        <v>918</v>
      </c>
      <c r="J22107" t="s">
        <v>37508</v>
      </c>
    </row>
    <row r="22108" spans="1:10" ht="16" x14ac:dyDescent="0.2">
      <c r="A22108" t="s">
        <v>64220</v>
      </c>
      <c r="B22108" t="s">
        <v>64330</v>
      </c>
      <c r="C22108" t="s">
        <v>64331</v>
      </c>
      <c r="D22108">
        <v>7</v>
      </c>
      <c r="E22108">
        <f>159</f>
        <v>159</v>
      </c>
      <c r="F22108" t="s">
        <v>13</v>
      </c>
      <c r="G22108" t="s">
        <v>64182</v>
      </c>
      <c r="H22108" s="3" t="s">
        <v>64223</v>
      </c>
      <c r="I22108" t="s">
        <v>918</v>
      </c>
      <c r="J22108" t="s">
        <v>64224</v>
      </c>
    </row>
    <row r="22109" spans="1:10" ht="16" x14ac:dyDescent="0.2">
      <c r="A22109" t="s">
        <v>61714</v>
      </c>
      <c r="B22109" t="s">
        <v>64332</v>
      </c>
      <c r="C22109" t="s">
        <v>64333</v>
      </c>
      <c r="D22109">
        <v>1</v>
      </c>
      <c r="E22109">
        <f>159</f>
        <v>159</v>
      </c>
      <c r="F22109" t="s">
        <v>13</v>
      </c>
      <c r="G22109" t="s">
        <v>64182</v>
      </c>
      <c r="H22109" s="3" t="s">
        <v>64193</v>
      </c>
      <c r="I22109" t="s">
        <v>918</v>
      </c>
      <c r="J22109" t="s">
        <v>61715</v>
      </c>
    </row>
    <row r="22110" spans="1:10" ht="16" x14ac:dyDescent="0.2">
      <c r="A22110" t="s">
        <v>64220</v>
      </c>
      <c r="B22110" t="s">
        <v>64334</v>
      </c>
      <c r="C22110" t="s">
        <v>64335</v>
      </c>
      <c r="D22110">
        <v>2</v>
      </c>
      <c r="E22110">
        <f>159</f>
        <v>159</v>
      </c>
      <c r="F22110" t="s">
        <v>13</v>
      </c>
      <c r="G22110" t="s">
        <v>64182</v>
      </c>
      <c r="H22110" s="3" t="s">
        <v>64223</v>
      </c>
      <c r="I22110" t="s">
        <v>918</v>
      </c>
      <c r="J22110" t="s">
        <v>64224</v>
      </c>
    </row>
    <row r="22111" spans="1:10" ht="16" x14ac:dyDescent="0.2">
      <c r="A22111" t="s">
        <v>64289</v>
      </c>
      <c r="B22111" t="s">
        <v>64336</v>
      </c>
      <c r="C22111" t="s">
        <v>64337</v>
      </c>
      <c r="D22111">
        <v>3</v>
      </c>
      <c r="E22111">
        <f>159</f>
        <v>159</v>
      </c>
      <c r="F22111" t="s">
        <v>13</v>
      </c>
      <c r="G22111" t="s">
        <v>64182</v>
      </c>
      <c r="H22111" s="3" t="s">
        <v>64248</v>
      </c>
      <c r="I22111" t="s">
        <v>918</v>
      </c>
      <c r="J22111" t="s">
        <v>64292</v>
      </c>
    </row>
    <row r="22112" spans="1:10" ht="16" x14ac:dyDescent="0.2">
      <c r="A22112" t="s">
        <v>64338</v>
      </c>
      <c r="B22112" t="s">
        <v>64339</v>
      </c>
      <c r="C22112" t="s">
        <v>64340</v>
      </c>
      <c r="D22112">
        <v>5</v>
      </c>
      <c r="E22112">
        <f>159</f>
        <v>159</v>
      </c>
      <c r="F22112" t="s">
        <v>13</v>
      </c>
      <c r="G22112" t="s">
        <v>64182</v>
      </c>
      <c r="H22112" s="3" t="s">
        <v>64206</v>
      </c>
      <c r="I22112" t="s">
        <v>918</v>
      </c>
      <c r="J22112" t="s">
        <v>64341</v>
      </c>
    </row>
    <row r="22113" spans="1:10" ht="16" x14ac:dyDescent="0.2">
      <c r="A22113" t="s">
        <v>64225</v>
      </c>
      <c r="B22113" t="s">
        <v>64342</v>
      </c>
      <c r="C22113" t="s">
        <v>64343</v>
      </c>
      <c r="D22113">
        <v>3</v>
      </c>
      <c r="E22113">
        <f>159</f>
        <v>159</v>
      </c>
      <c r="F22113" t="s">
        <v>13</v>
      </c>
      <c r="G22113" t="s">
        <v>64182</v>
      </c>
      <c r="H22113" s="3" t="s">
        <v>64248</v>
      </c>
      <c r="I22113" t="s">
        <v>918</v>
      </c>
      <c r="J22113" t="s">
        <v>64229</v>
      </c>
    </row>
    <row r="22114" spans="1:10" ht="16" x14ac:dyDescent="0.2">
      <c r="A22114" t="s">
        <v>64344</v>
      </c>
      <c r="B22114" t="s">
        <v>64345</v>
      </c>
      <c r="C22114" t="s">
        <v>64300</v>
      </c>
      <c r="D22114">
        <v>2</v>
      </c>
      <c r="E22114">
        <f>159</f>
        <v>159</v>
      </c>
      <c r="F22114" t="s">
        <v>13</v>
      </c>
      <c r="G22114" t="s">
        <v>64182</v>
      </c>
      <c r="H22114" s="3" t="s">
        <v>64193</v>
      </c>
      <c r="I22114" t="s">
        <v>918</v>
      </c>
      <c r="J22114" t="s">
        <v>64346</v>
      </c>
    </row>
    <row r="22115" spans="1:10" ht="16" x14ac:dyDescent="0.2">
      <c r="A22115" t="s">
        <v>25447</v>
      </c>
      <c r="B22115" t="s">
        <v>64347</v>
      </c>
      <c r="C22115" t="s">
        <v>64348</v>
      </c>
      <c r="D22115">
        <v>2</v>
      </c>
      <c r="E22115">
        <f>159</f>
        <v>159</v>
      </c>
      <c r="F22115" t="s">
        <v>13</v>
      </c>
      <c r="G22115" t="s">
        <v>64182</v>
      </c>
      <c r="H22115" s="3" t="s">
        <v>64349</v>
      </c>
      <c r="I22115" t="s">
        <v>918</v>
      </c>
      <c r="J22115" t="s">
        <v>25452</v>
      </c>
    </row>
    <row r="22116" spans="1:10" ht="16" x14ac:dyDescent="0.2">
      <c r="A22116" t="s">
        <v>64293</v>
      </c>
      <c r="B22116" t="s">
        <v>35214</v>
      </c>
      <c r="C22116" t="s">
        <v>35215</v>
      </c>
      <c r="D22116">
        <v>1</v>
      </c>
      <c r="E22116">
        <f>159</f>
        <v>159</v>
      </c>
      <c r="F22116" t="s">
        <v>13</v>
      </c>
      <c r="G22116" t="s">
        <v>64182</v>
      </c>
      <c r="H22116" s="3" t="s">
        <v>64183</v>
      </c>
      <c r="I22116" t="s">
        <v>918</v>
      </c>
      <c r="J22116" t="s">
        <v>64294</v>
      </c>
    </row>
    <row r="22117" spans="1:10" ht="16" x14ac:dyDescent="0.2">
      <c r="A22117" t="s">
        <v>55176</v>
      </c>
      <c r="B22117" t="s">
        <v>64350</v>
      </c>
      <c r="C22117" t="s">
        <v>64351</v>
      </c>
      <c r="D22117">
        <v>3</v>
      </c>
      <c r="E22117">
        <f>159</f>
        <v>159</v>
      </c>
      <c r="F22117" t="s">
        <v>13</v>
      </c>
      <c r="G22117" t="s">
        <v>64182</v>
      </c>
      <c r="H22117" s="3" t="s">
        <v>64193</v>
      </c>
      <c r="I22117" t="s">
        <v>918</v>
      </c>
      <c r="J22117" t="s">
        <v>55181</v>
      </c>
    </row>
    <row r="22118" spans="1:10" ht="16" x14ac:dyDescent="0.2">
      <c r="A22118" t="s">
        <v>26033</v>
      </c>
      <c r="B22118" t="s">
        <v>64226</v>
      </c>
      <c r="C22118" t="s">
        <v>64227</v>
      </c>
      <c r="D22118">
        <v>2</v>
      </c>
      <c r="E22118">
        <f>159</f>
        <v>159</v>
      </c>
      <c r="F22118" t="s">
        <v>13</v>
      </c>
      <c r="G22118" t="s">
        <v>64182</v>
      </c>
      <c r="H22118" s="3" t="s">
        <v>64352</v>
      </c>
      <c r="I22118" t="s">
        <v>918</v>
      </c>
      <c r="J22118" t="s">
        <v>26036</v>
      </c>
    </row>
    <row r="22119" spans="1:10" ht="16" x14ac:dyDescent="0.2">
      <c r="A22119" t="s">
        <v>64353</v>
      </c>
      <c r="B22119" t="s">
        <v>64354</v>
      </c>
      <c r="C22119" t="s">
        <v>64355</v>
      </c>
      <c r="D22119">
        <v>6</v>
      </c>
      <c r="E22119">
        <f>159</f>
        <v>159</v>
      </c>
      <c r="F22119" t="s">
        <v>13</v>
      </c>
      <c r="G22119" t="s">
        <v>64182</v>
      </c>
      <c r="H22119" s="3" t="s">
        <v>64193</v>
      </c>
      <c r="I22119" t="s">
        <v>918</v>
      </c>
      <c r="J22119" t="s">
        <v>64356</v>
      </c>
    </row>
    <row r="22120" spans="1:10" ht="16" x14ac:dyDescent="0.2">
      <c r="A22120" t="s">
        <v>64220</v>
      </c>
      <c r="B22120" t="s">
        <v>64357</v>
      </c>
      <c r="C22120" t="s">
        <v>64358</v>
      </c>
      <c r="D22120">
        <v>3</v>
      </c>
      <c r="E22120">
        <f>159</f>
        <v>159</v>
      </c>
      <c r="F22120" t="s">
        <v>13</v>
      </c>
      <c r="G22120" t="s">
        <v>64182</v>
      </c>
      <c r="H22120" s="3" t="s">
        <v>64223</v>
      </c>
      <c r="I22120" t="s">
        <v>918</v>
      </c>
      <c r="J22120" t="s">
        <v>64224</v>
      </c>
    </row>
    <row r="22121" spans="1:10" ht="16" x14ac:dyDescent="0.2">
      <c r="A22121" t="s">
        <v>64295</v>
      </c>
      <c r="B22121" t="s">
        <v>64188</v>
      </c>
      <c r="C22121" t="s">
        <v>64189</v>
      </c>
      <c r="D22121">
        <v>2</v>
      </c>
      <c r="E22121">
        <f>159</f>
        <v>159</v>
      </c>
      <c r="F22121" t="s">
        <v>13</v>
      </c>
      <c r="G22121" t="s">
        <v>64182</v>
      </c>
      <c r="H22121" s="3" t="s">
        <v>64183</v>
      </c>
      <c r="I22121" t="s">
        <v>918</v>
      </c>
      <c r="J22121" t="s">
        <v>64298</v>
      </c>
    </row>
    <row r="22122" spans="1:10" ht="16" x14ac:dyDescent="0.2">
      <c r="A22122" t="s">
        <v>64309</v>
      </c>
      <c r="B22122" t="s">
        <v>64249</v>
      </c>
      <c r="C22122" t="s">
        <v>64250</v>
      </c>
      <c r="D22122">
        <v>3</v>
      </c>
      <c r="E22122">
        <f>159</f>
        <v>159</v>
      </c>
      <c r="F22122" t="s">
        <v>13</v>
      </c>
      <c r="G22122" t="s">
        <v>64182</v>
      </c>
      <c r="H22122" s="3" t="s">
        <v>64359</v>
      </c>
      <c r="I22122" t="s">
        <v>918</v>
      </c>
      <c r="J22122" t="s">
        <v>64312</v>
      </c>
    </row>
    <row r="22123" spans="1:10" ht="16" x14ac:dyDescent="0.2">
      <c r="A22123" t="s">
        <v>19759</v>
      </c>
      <c r="B22123" t="s">
        <v>64239</v>
      </c>
      <c r="C22123" t="s">
        <v>64240</v>
      </c>
      <c r="D22123">
        <v>2</v>
      </c>
      <c r="E22123">
        <f>159</f>
        <v>159</v>
      </c>
      <c r="F22123" t="s">
        <v>13</v>
      </c>
      <c r="G22123" t="s">
        <v>64182</v>
      </c>
      <c r="H22123" s="3" t="s">
        <v>64268</v>
      </c>
      <c r="I22123" t="s">
        <v>918</v>
      </c>
      <c r="J22123" t="s">
        <v>19762</v>
      </c>
    </row>
    <row r="22124" spans="1:10" ht="16" x14ac:dyDescent="0.2">
      <c r="A22124" t="s">
        <v>64360</v>
      </c>
      <c r="B22124" t="s">
        <v>64230</v>
      </c>
      <c r="C22124" t="s">
        <v>64231</v>
      </c>
      <c r="D22124">
        <v>3</v>
      </c>
      <c r="E22124">
        <f>159</f>
        <v>159</v>
      </c>
      <c r="F22124" t="s">
        <v>13</v>
      </c>
      <c r="G22124" t="s">
        <v>64182</v>
      </c>
      <c r="H22124" s="3" t="s">
        <v>64193</v>
      </c>
      <c r="I22124" t="s">
        <v>918</v>
      </c>
      <c r="J22124" t="s">
        <v>64361</v>
      </c>
    </row>
    <row r="22125" spans="1:10" ht="16" x14ac:dyDescent="0.2">
      <c r="A22125" t="s">
        <v>64362</v>
      </c>
      <c r="B22125" t="s">
        <v>64363</v>
      </c>
      <c r="C22125" t="s">
        <v>64364</v>
      </c>
      <c r="D22125">
        <v>8</v>
      </c>
      <c r="E22125">
        <f>159</f>
        <v>159</v>
      </c>
      <c r="F22125" t="s">
        <v>13</v>
      </c>
      <c r="G22125" t="s">
        <v>64182</v>
      </c>
      <c r="H22125" s="3" t="s">
        <v>64365</v>
      </c>
      <c r="I22125" t="s">
        <v>918</v>
      </c>
      <c r="J22125" t="s">
        <v>64366</v>
      </c>
    </row>
    <row r="22126" spans="1:10" ht="16" x14ac:dyDescent="0.2">
      <c r="A22126" t="s">
        <v>64360</v>
      </c>
      <c r="B22126" t="s">
        <v>64249</v>
      </c>
      <c r="C22126" t="s">
        <v>64250</v>
      </c>
      <c r="D22126">
        <v>2</v>
      </c>
      <c r="E22126">
        <f>159</f>
        <v>159</v>
      </c>
      <c r="F22126" t="s">
        <v>13</v>
      </c>
      <c r="G22126" t="s">
        <v>64182</v>
      </c>
      <c r="H22126" s="3" t="s">
        <v>64193</v>
      </c>
      <c r="I22126" t="s">
        <v>918</v>
      </c>
      <c r="J22126" t="s">
        <v>64361</v>
      </c>
    </row>
    <row r="22127" spans="1:10" ht="16" x14ac:dyDescent="0.2">
      <c r="A22127" t="s">
        <v>64220</v>
      </c>
      <c r="B22127" t="s">
        <v>64367</v>
      </c>
      <c r="C22127" t="s">
        <v>64368</v>
      </c>
      <c r="D22127">
        <v>6</v>
      </c>
      <c r="E22127">
        <f>159</f>
        <v>159</v>
      </c>
      <c r="F22127" t="s">
        <v>13</v>
      </c>
      <c r="G22127" t="s">
        <v>64182</v>
      </c>
      <c r="H22127" s="3" t="s">
        <v>64223</v>
      </c>
      <c r="I22127" t="s">
        <v>918</v>
      </c>
      <c r="J22127" t="s">
        <v>64224</v>
      </c>
    </row>
    <row r="22128" spans="1:10" ht="16" x14ac:dyDescent="0.2">
      <c r="A22128" t="s">
        <v>64353</v>
      </c>
      <c r="B22128" t="s">
        <v>64369</v>
      </c>
      <c r="C22128" t="s">
        <v>64370</v>
      </c>
      <c r="D22128">
        <v>1</v>
      </c>
      <c r="E22128">
        <f>159</f>
        <v>159</v>
      </c>
      <c r="F22128" t="s">
        <v>13</v>
      </c>
      <c r="G22128" t="s">
        <v>64182</v>
      </c>
      <c r="H22128" s="3" t="s">
        <v>64193</v>
      </c>
      <c r="I22128" t="s">
        <v>918</v>
      </c>
      <c r="J22128" t="s">
        <v>64356</v>
      </c>
    </row>
    <row r="22129" spans="1:10" ht="16" x14ac:dyDescent="0.2">
      <c r="A22129" t="s">
        <v>64220</v>
      </c>
      <c r="B22129" t="s">
        <v>64371</v>
      </c>
      <c r="C22129" t="s">
        <v>64372</v>
      </c>
      <c r="D22129">
        <v>5</v>
      </c>
      <c r="E22129">
        <f>159</f>
        <v>159</v>
      </c>
      <c r="F22129" t="s">
        <v>13</v>
      </c>
      <c r="G22129" t="s">
        <v>64182</v>
      </c>
      <c r="H22129" s="3" t="s">
        <v>64223</v>
      </c>
      <c r="I22129" t="s">
        <v>918</v>
      </c>
      <c r="J22129" t="s">
        <v>64224</v>
      </c>
    </row>
    <row r="22130" spans="1:10" ht="16" x14ac:dyDescent="0.2">
      <c r="A22130" t="s">
        <v>64373</v>
      </c>
      <c r="B22130" t="s">
        <v>64180</v>
      </c>
      <c r="C22130" t="s">
        <v>64181</v>
      </c>
      <c r="D22130">
        <v>3</v>
      </c>
      <c r="E22130">
        <f>159</f>
        <v>159</v>
      </c>
      <c r="F22130" t="s">
        <v>13</v>
      </c>
      <c r="G22130" t="s">
        <v>64182</v>
      </c>
      <c r="H22130" s="3" t="s">
        <v>64183</v>
      </c>
      <c r="I22130" t="s">
        <v>918</v>
      </c>
      <c r="J22130" t="s">
        <v>64374</v>
      </c>
    </row>
    <row r="22131" spans="1:10" ht="16" x14ac:dyDescent="0.2">
      <c r="A22131" t="s">
        <v>64373</v>
      </c>
      <c r="B22131" t="s">
        <v>64188</v>
      </c>
      <c r="C22131" t="s">
        <v>64189</v>
      </c>
      <c r="D22131">
        <v>2</v>
      </c>
      <c r="E22131">
        <f>159</f>
        <v>159</v>
      </c>
      <c r="F22131" t="s">
        <v>13</v>
      </c>
      <c r="G22131" t="s">
        <v>64182</v>
      </c>
      <c r="H22131" s="3" t="s">
        <v>64183</v>
      </c>
      <c r="I22131" t="s">
        <v>918</v>
      </c>
      <c r="J22131" t="s">
        <v>64374</v>
      </c>
    </row>
    <row r="22132" spans="1:10" ht="16" x14ac:dyDescent="0.2">
      <c r="A22132" t="s">
        <v>64344</v>
      </c>
      <c r="B22132" t="s">
        <v>64307</v>
      </c>
      <c r="C22132" t="s">
        <v>64308</v>
      </c>
      <c r="D22132">
        <v>3</v>
      </c>
      <c r="E22132">
        <f>159</f>
        <v>159</v>
      </c>
      <c r="F22132" t="s">
        <v>13</v>
      </c>
      <c r="G22132" t="s">
        <v>64182</v>
      </c>
      <c r="H22132" s="3" t="s">
        <v>64193</v>
      </c>
      <c r="I22132" t="s">
        <v>918</v>
      </c>
      <c r="J22132" t="s">
        <v>64346</v>
      </c>
    </row>
    <row r="22133" spans="1:10" ht="16" x14ac:dyDescent="0.2">
      <c r="A22133" t="s">
        <v>64220</v>
      </c>
      <c r="B22133" t="s">
        <v>64375</v>
      </c>
      <c r="C22133" t="s">
        <v>64376</v>
      </c>
      <c r="D22133">
        <v>4</v>
      </c>
      <c r="E22133">
        <f>159</f>
        <v>159</v>
      </c>
      <c r="F22133" t="s">
        <v>13</v>
      </c>
      <c r="G22133" t="s">
        <v>64182</v>
      </c>
      <c r="H22133" s="3" t="s">
        <v>64223</v>
      </c>
      <c r="I22133" t="s">
        <v>918</v>
      </c>
      <c r="J22133" t="s">
        <v>64224</v>
      </c>
    </row>
    <row r="22134" spans="1:10" ht="16" x14ac:dyDescent="0.2">
      <c r="A22134" t="s">
        <v>64373</v>
      </c>
      <c r="B22134" t="s">
        <v>64280</v>
      </c>
      <c r="C22134" t="s">
        <v>64281</v>
      </c>
      <c r="D22134">
        <v>1</v>
      </c>
      <c r="E22134">
        <f>159</f>
        <v>159</v>
      </c>
      <c r="F22134" t="s">
        <v>13</v>
      </c>
      <c r="G22134" t="s">
        <v>64182</v>
      </c>
      <c r="H22134" s="3" t="s">
        <v>64183</v>
      </c>
      <c r="I22134" t="s">
        <v>918</v>
      </c>
      <c r="J22134" t="s">
        <v>64374</v>
      </c>
    </row>
    <row r="22135" spans="1:10" ht="16" x14ac:dyDescent="0.2">
      <c r="A22135" t="s">
        <v>64360</v>
      </c>
      <c r="B22135" t="s">
        <v>64377</v>
      </c>
      <c r="C22135" t="s">
        <v>64378</v>
      </c>
      <c r="D22135">
        <v>1</v>
      </c>
      <c r="E22135">
        <f>159</f>
        <v>159</v>
      </c>
      <c r="F22135" t="s">
        <v>13</v>
      </c>
      <c r="G22135" t="s">
        <v>64182</v>
      </c>
      <c r="H22135" s="3" t="s">
        <v>64379</v>
      </c>
      <c r="I22135" t="s">
        <v>918</v>
      </c>
      <c r="J22135" t="s">
        <v>64361</v>
      </c>
    </row>
    <row r="22136" spans="1:10" ht="16" x14ac:dyDescent="0.2">
      <c r="A22136" t="s">
        <v>64289</v>
      </c>
      <c r="B22136" t="s">
        <v>64380</v>
      </c>
      <c r="C22136" t="s">
        <v>64381</v>
      </c>
      <c r="D22136">
        <v>2</v>
      </c>
      <c r="E22136">
        <f>159</f>
        <v>159</v>
      </c>
      <c r="F22136" t="s">
        <v>13</v>
      </c>
      <c r="G22136" t="s">
        <v>64182</v>
      </c>
      <c r="H22136" s="3" t="s">
        <v>64248</v>
      </c>
      <c r="I22136" t="s">
        <v>918</v>
      </c>
      <c r="J22136" t="s">
        <v>64292</v>
      </c>
    </row>
    <row r="22137" spans="1:10" ht="32" x14ac:dyDescent="0.2">
      <c r="A22137" t="s">
        <v>35669</v>
      </c>
      <c r="B22137" t="s">
        <v>64382</v>
      </c>
      <c r="C22137" t="s">
        <v>64383</v>
      </c>
      <c r="D22137">
        <v>2</v>
      </c>
      <c r="E22137">
        <f>159</f>
        <v>159</v>
      </c>
      <c r="F22137" t="s">
        <v>13</v>
      </c>
      <c r="G22137" t="s">
        <v>64182</v>
      </c>
      <c r="H22137" s="3" t="s">
        <v>64384</v>
      </c>
      <c r="I22137" t="s">
        <v>918</v>
      </c>
      <c r="J22137" t="s">
        <v>35673</v>
      </c>
    </row>
    <row r="22138" spans="1:10" ht="32" x14ac:dyDescent="0.2">
      <c r="A22138" t="s">
        <v>64344</v>
      </c>
      <c r="B22138" t="s">
        <v>8624</v>
      </c>
      <c r="C22138" t="s">
        <v>64385</v>
      </c>
      <c r="D22138">
        <v>1</v>
      </c>
      <c r="E22138" t="s">
        <v>13</v>
      </c>
      <c r="F22138" t="s">
        <v>13</v>
      </c>
      <c r="G22138" t="s">
        <v>64386</v>
      </c>
      <c r="H22138" s="3" t="s">
        <v>64387</v>
      </c>
      <c r="I22138" t="s">
        <v>547</v>
      </c>
      <c r="J22138" t="s">
        <v>64346</v>
      </c>
    </row>
    <row r="22139" spans="1:10" ht="16" x14ac:dyDescent="0.2">
      <c r="A22139" t="s">
        <v>64255</v>
      </c>
      <c r="B22139" t="s">
        <v>35214</v>
      </c>
      <c r="C22139" t="s">
        <v>35215</v>
      </c>
      <c r="D22139">
        <v>1</v>
      </c>
      <c r="E22139" t="s">
        <v>13</v>
      </c>
      <c r="F22139" t="s">
        <v>13</v>
      </c>
      <c r="G22139" t="s">
        <v>64388</v>
      </c>
      <c r="H22139" s="3" t="s">
        <v>64389</v>
      </c>
      <c r="I22139" t="s">
        <v>106</v>
      </c>
      <c r="J22139" t="s">
        <v>64256</v>
      </c>
    </row>
    <row r="22140" spans="1:10" ht="16" x14ac:dyDescent="0.2">
      <c r="A22140" t="s">
        <v>64390</v>
      </c>
      <c r="B22140" t="s">
        <v>64391</v>
      </c>
      <c r="C22140" t="s">
        <v>64392</v>
      </c>
      <c r="D22140">
        <v>1</v>
      </c>
      <c r="E22140" t="s">
        <v>730</v>
      </c>
      <c r="F22140" t="s">
        <v>13</v>
      </c>
      <c r="G22140" t="s">
        <v>64393</v>
      </c>
      <c r="H22140" s="3" t="s">
        <v>64394</v>
      </c>
      <c r="I22140" t="s">
        <v>918</v>
      </c>
      <c r="J22140" t="s">
        <v>64395</v>
      </c>
    </row>
    <row r="22141" spans="1:10" ht="16" x14ac:dyDescent="0.2">
      <c r="A22141" t="s">
        <v>64396</v>
      </c>
      <c r="B22141" t="s">
        <v>64397</v>
      </c>
      <c r="C22141" t="s">
        <v>64398</v>
      </c>
      <c r="D22141">
        <v>2</v>
      </c>
      <c r="E22141" t="s">
        <v>730</v>
      </c>
      <c r="F22141" t="s">
        <v>13</v>
      </c>
      <c r="G22141" t="s">
        <v>64393</v>
      </c>
      <c r="H22141" s="3" t="s">
        <v>64394</v>
      </c>
      <c r="I22141" t="s">
        <v>918</v>
      </c>
      <c r="J22141" t="s">
        <v>64399</v>
      </c>
    </row>
    <row r="22142" spans="1:10" ht="16" x14ac:dyDescent="0.2">
      <c r="A22142" t="s">
        <v>64390</v>
      </c>
      <c r="B22142" t="s">
        <v>64400</v>
      </c>
      <c r="C22142" t="s">
        <v>64401</v>
      </c>
      <c r="D22142">
        <v>3</v>
      </c>
      <c r="E22142" t="s">
        <v>730</v>
      </c>
      <c r="F22142" t="s">
        <v>13</v>
      </c>
      <c r="G22142" t="s">
        <v>64393</v>
      </c>
      <c r="H22142" s="3" t="s">
        <v>64394</v>
      </c>
      <c r="I22142" t="s">
        <v>918</v>
      </c>
      <c r="J22142" t="s">
        <v>64395</v>
      </c>
    </row>
    <row r="22143" spans="1:10" ht="16" x14ac:dyDescent="0.2">
      <c r="A22143" t="s">
        <v>64396</v>
      </c>
      <c r="B22143" t="s">
        <v>4818</v>
      </c>
      <c r="C22143" t="s">
        <v>64402</v>
      </c>
      <c r="D22143">
        <v>1</v>
      </c>
      <c r="E22143" t="s">
        <v>13</v>
      </c>
      <c r="F22143" t="s">
        <v>13</v>
      </c>
      <c r="G22143" t="s">
        <v>64393</v>
      </c>
      <c r="H22143" s="3" t="s">
        <v>64403</v>
      </c>
      <c r="I22143" t="s">
        <v>547</v>
      </c>
      <c r="J22143" t="s">
        <v>64399</v>
      </c>
    </row>
    <row r="22144" spans="1:10" ht="16" x14ac:dyDescent="0.2">
      <c r="A22144" t="s">
        <v>64404</v>
      </c>
      <c r="B22144" t="s">
        <v>64405</v>
      </c>
      <c r="C22144" t="s">
        <v>64406</v>
      </c>
      <c r="D22144">
        <v>4</v>
      </c>
      <c r="E22144" t="s">
        <v>730</v>
      </c>
      <c r="F22144" t="s">
        <v>13</v>
      </c>
      <c r="G22144" t="s">
        <v>64393</v>
      </c>
      <c r="H22144" s="3" t="s">
        <v>64407</v>
      </c>
      <c r="I22144" t="s">
        <v>918</v>
      </c>
      <c r="J22144" t="s">
        <v>64408</v>
      </c>
    </row>
    <row r="22145" spans="1:10" ht="16" x14ac:dyDescent="0.2">
      <c r="A22145" t="s">
        <v>49954</v>
      </c>
      <c r="B22145" t="s">
        <v>55094</v>
      </c>
      <c r="C22145" t="s">
        <v>55095</v>
      </c>
      <c r="D22145">
        <v>2</v>
      </c>
      <c r="E22145" t="s">
        <v>730</v>
      </c>
      <c r="F22145" t="s">
        <v>13</v>
      </c>
      <c r="G22145" t="s">
        <v>64393</v>
      </c>
      <c r="H22145" s="3" t="s">
        <v>64407</v>
      </c>
      <c r="I22145" t="s">
        <v>918</v>
      </c>
      <c r="J22145" t="s">
        <v>49958</v>
      </c>
    </row>
    <row r="22146" spans="1:10" ht="16" x14ac:dyDescent="0.2">
      <c r="A22146" t="s">
        <v>30416</v>
      </c>
      <c r="B22146" t="s">
        <v>64409</v>
      </c>
      <c r="C22146" t="s">
        <v>64410</v>
      </c>
      <c r="D22146">
        <v>3</v>
      </c>
      <c r="E22146" t="s">
        <v>730</v>
      </c>
      <c r="F22146" t="s">
        <v>13</v>
      </c>
      <c r="G22146" t="s">
        <v>64393</v>
      </c>
      <c r="H22146" s="3" t="s">
        <v>64407</v>
      </c>
      <c r="I22146" t="s">
        <v>918</v>
      </c>
      <c r="J22146" t="s">
        <v>30419</v>
      </c>
    </row>
    <row r="22147" spans="1:10" ht="16" x14ac:dyDescent="0.2">
      <c r="A22147" t="s">
        <v>64411</v>
      </c>
      <c r="B22147" t="s">
        <v>64412</v>
      </c>
      <c r="C22147" t="s">
        <v>64413</v>
      </c>
      <c r="D22147">
        <v>3</v>
      </c>
      <c r="E22147">
        <f>65</f>
        <v>65</v>
      </c>
      <c r="F22147" t="s">
        <v>13</v>
      </c>
      <c r="G22147" t="s">
        <v>64414</v>
      </c>
      <c r="H22147" s="3" t="s">
        <v>64415</v>
      </c>
      <c r="I22147" t="s">
        <v>918</v>
      </c>
      <c r="J22147" t="s">
        <v>64416</v>
      </c>
    </row>
    <row r="22148" spans="1:10" ht="16" x14ac:dyDescent="0.2">
      <c r="A22148" t="s">
        <v>64417</v>
      </c>
      <c r="B22148" t="s">
        <v>64418</v>
      </c>
      <c r="C22148" t="s">
        <v>64419</v>
      </c>
      <c r="D22148">
        <v>2</v>
      </c>
      <c r="E22148">
        <f>65</f>
        <v>65</v>
      </c>
      <c r="F22148" t="s">
        <v>13</v>
      </c>
      <c r="G22148" t="s">
        <v>64414</v>
      </c>
      <c r="H22148" s="3" t="s">
        <v>64420</v>
      </c>
      <c r="I22148" t="s">
        <v>918</v>
      </c>
      <c r="J22148" t="s">
        <v>64421</v>
      </c>
    </row>
    <row r="22149" spans="1:10" ht="16" x14ac:dyDescent="0.2">
      <c r="A22149" t="s">
        <v>64422</v>
      </c>
      <c r="B22149" t="s">
        <v>64423</v>
      </c>
      <c r="C22149" t="s">
        <v>64424</v>
      </c>
      <c r="D22149">
        <v>1</v>
      </c>
      <c r="E22149">
        <f>65</f>
        <v>65</v>
      </c>
      <c r="F22149" t="s">
        <v>13</v>
      </c>
      <c r="G22149" t="s">
        <v>64414</v>
      </c>
      <c r="H22149" s="3" t="s">
        <v>64425</v>
      </c>
      <c r="I22149" t="s">
        <v>918</v>
      </c>
      <c r="J22149" t="s">
        <v>64426</v>
      </c>
    </row>
    <row r="22150" spans="1:10" ht="16" x14ac:dyDescent="0.2">
      <c r="A22150" t="s">
        <v>64427</v>
      </c>
      <c r="B22150" t="s">
        <v>64428</v>
      </c>
      <c r="C22150" t="s">
        <v>64429</v>
      </c>
      <c r="D22150">
        <v>4</v>
      </c>
      <c r="E22150">
        <f>65</f>
        <v>65</v>
      </c>
      <c r="F22150" t="s">
        <v>13</v>
      </c>
      <c r="G22150" t="s">
        <v>64414</v>
      </c>
      <c r="H22150" s="3" t="s">
        <v>64430</v>
      </c>
      <c r="I22150" t="s">
        <v>918</v>
      </c>
      <c r="J22150" t="s">
        <v>64431</v>
      </c>
    </row>
    <row r="22151" spans="1:10" ht="16" x14ac:dyDescent="0.2">
      <c r="A22151" t="s">
        <v>64427</v>
      </c>
      <c r="B22151" t="s">
        <v>64432</v>
      </c>
      <c r="C22151" t="s">
        <v>64433</v>
      </c>
      <c r="D22151">
        <v>5</v>
      </c>
      <c r="E22151">
        <f>65</f>
        <v>65</v>
      </c>
      <c r="F22151" t="s">
        <v>13</v>
      </c>
      <c r="G22151" t="s">
        <v>64414</v>
      </c>
      <c r="H22151" s="3" t="s">
        <v>64430</v>
      </c>
      <c r="I22151" t="s">
        <v>918</v>
      </c>
      <c r="J22151" t="s">
        <v>64431</v>
      </c>
    </row>
    <row r="22152" spans="1:10" ht="16" x14ac:dyDescent="0.2">
      <c r="A22152" t="s">
        <v>29437</v>
      </c>
      <c r="B22152" t="s">
        <v>64434</v>
      </c>
      <c r="C22152" t="s">
        <v>64435</v>
      </c>
      <c r="D22152">
        <v>2</v>
      </c>
      <c r="E22152">
        <f>65</f>
        <v>65</v>
      </c>
      <c r="F22152" t="s">
        <v>13</v>
      </c>
      <c r="G22152" t="s">
        <v>64414</v>
      </c>
      <c r="H22152" s="3" t="s">
        <v>64430</v>
      </c>
      <c r="I22152" t="s">
        <v>918</v>
      </c>
      <c r="J22152" t="s">
        <v>29441</v>
      </c>
    </row>
    <row r="22153" spans="1:10" ht="16" x14ac:dyDescent="0.2">
      <c r="A22153" t="s">
        <v>64436</v>
      </c>
      <c r="B22153" t="s">
        <v>64437</v>
      </c>
      <c r="C22153" t="s">
        <v>64438</v>
      </c>
      <c r="D22153">
        <v>4</v>
      </c>
      <c r="E22153">
        <f>65</f>
        <v>65</v>
      </c>
      <c r="F22153" t="s">
        <v>13</v>
      </c>
      <c r="G22153" t="s">
        <v>64414</v>
      </c>
      <c r="H22153" s="3" t="s">
        <v>64439</v>
      </c>
      <c r="I22153" t="s">
        <v>918</v>
      </c>
      <c r="J22153" t="s">
        <v>64440</v>
      </c>
    </row>
    <row r="22154" spans="1:10" ht="16" x14ac:dyDescent="0.2">
      <c r="A22154" t="s">
        <v>64441</v>
      </c>
      <c r="B22154" t="s">
        <v>64442</v>
      </c>
      <c r="C22154" t="s">
        <v>64443</v>
      </c>
      <c r="D22154">
        <v>1</v>
      </c>
      <c r="E22154">
        <f>65</f>
        <v>65</v>
      </c>
      <c r="F22154" t="s">
        <v>13</v>
      </c>
      <c r="G22154" t="s">
        <v>64414</v>
      </c>
      <c r="H22154" s="3" t="s">
        <v>64444</v>
      </c>
      <c r="I22154" t="s">
        <v>918</v>
      </c>
      <c r="J22154" t="s">
        <v>64445</v>
      </c>
    </row>
    <row r="22155" spans="1:10" ht="16" x14ac:dyDescent="0.2">
      <c r="A22155" t="s">
        <v>64417</v>
      </c>
      <c r="B22155" t="s">
        <v>64446</v>
      </c>
      <c r="C22155" t="s">
        <v>64447</v>
      </c>
      <c r="D22155">
        <v>3</v>
      </c>
      <c r="E22155">
        <f>65</f>
        <v>65</v>
      </c>
      <c r="F22155" t="s">
        <v>13</v>
      </c>
      <c r="G22155" t="s">
        <v>64414</v>
      </c>
      <c r="H22155" s="3" t="s">
        <v>64420</v>
      </c>
      <c r="I22155" t="s">
        <v>918</v>
      </c>
      <c r="J22155" t="s">
        <v>64421</v>
      </c>
    </row>
    <row r="22156" spans="1:10" ht="16" x14ac:dyDescent="0.2">
      <c r="A22156" t="s">
        <v>35873</v>
      </c>
      <c r="B22156" t="s">
        <v>64448</v>
      </c>
      <c r="C22156" t="s">
        <v>64449</v>
      </c>
      <c r="D22156">
        <v>2</v>
      </c>
      <c r="E22156">
        <f>65</f>
        <v>65</v>
      </c>
      <c r="F22156" t="s">
        <v>13</v>
      </c>
      <c r="G22156" t="s">
        <v>64414</v>
      </c>
      <c r="H22156" s="3" t="s">
        <v>64450</v>
      </c>
      <c r="I22156" t="s">
        <v>918</v>
      </c>
      <c r="J22156" t="s">
        <v>35877</v>
      </c>
    </row>
    <row r="22157" spans="1:10" ht="16" x14ac:dyDescent="0.2">
      <c r="A22157" t="s">
        <v>64441</v>
      </c>
      <c r="B22157" t="s">
        <v>35874</v>
      </c>
      <c r="C22157" t="s">
        <v>35875</v>
      </c>
      <c r="D22157">
        <v>2</v>
      </c>
      <c r="E22157">
        <f>65</f>
        <v>65</v>
      </c>
      <c r="F22157" t="s">
        <v>13</v>
      </c>
      <c r="G22157" t="s">
        <v>64414</v>
      </c>
      <c r="H22157" s="3" t="s">
        <v>64415</v>
      </c>
      <c r="I22157" t="s">
        <v>918</v>
      </c>
      <c r="J22157" t="s">
        <v>64445</v>
      </c>
    </row>
    <row r="22158" spans="1:10" ht="16" x14ac:dyDescent="0.2">
      <c r="A22158" t="s">
        <v>64436</v>
      </c>
      <c r="B22158" t="s">
        <v>64451</v>
      </c>
      <c r="C22158" t="s">
        <v>64452</v>
      </c>
      <c r="D22158">
        <v>3</v>
      </c>
      <c r="E22158">
        <f>65</f>
        <v>65</v>
      </c>
      <c r="F22158" t="s">
        <v>13</v>
      </c>
      <c r="G22158" t="s">
        <v>64414</v>
      </c>
      <c r="H22158" s="3" t="s">
        <v>64453</v>
      </c>
      <c r="I22158" t="s">
        <v>918</v>
      </c>
      <c r="J22158" t="s">
        <v>64440</v>
      </c>
    </row>
    <row r="22159" spans="1:10" ht="16" x14ac:dyDescent="0.2">
      <c r="A22159" t="s">
        <v>64427</v>
      </c>
      <c r="B22159" t="s">
        <v>64454</v>
      </c>
      <c r="C22159" t="s">
        <v>64455</v>
      </c>
      <c r="D22159">
        <v>3</v>
      </c>
      <c r="E22159">
        <f>65</f>
        <v>65</v>
      </c>
      <c r="F22159" t="s">
        <v>13</v>
      </c>
      <c r="G22159" t="s">
        <v>64414</v>
      </c>
      <c r="H22159" s="3" t="s">
        <v>64430</v>
      </c>
      <c r="I22159" t="s">
        <v>918</v>
      </c>
      <c r="J22159" t="s">
        <v>64431</v>
      </c>
    </row>
    <row r="22160" spans="1:10" ht="16" x14ac:dyDescent="0.2">
      <c r="A22160" t="s">
        <v>64417</v>
      </c>
      <c r="B22160" t="s">
        <v>64456</v>
      </c>
      <c r="C22160" t="s">
        <v>64457</v>
      </c>
      <c r="D22160">
        <v>1</v>
      </c>
      <c r="E22160">
        <f>65</f>
        <v>65</v>
      </c>
      <c r="F22160" t="s">
        <v>13</v>
      </c>
      <c r="G22160" t="s">
        <v>64414</v>
      </c>
      <c r="H22160" s="3" t="s">
        <v>64420</v>
      </c>
      <c r="I22160" t="s">
        <v>918</v>
      </c>
      <c r="J22160" t="s">
        <v>64421</v>
      </c>
    </row>
    <row r="22161" spans="1:10" ht="16" x14ac:dyDescent="0.2">
      <c r="A22161" t="s">
        <v>47950</v>
      </c>
      <c r="B22161" t="s">
        <v>38897</v>
      </c>
      <c r="C22161" t="s">
        <v>64458</v>
      </c>
      <c r="D22161">
        <v>4</v>
      </c>
      <c r="E22161">
        <f>65</f>
        <v>65</v>
      </c>
      <c r="F22161" t="s">
        <v>13</v>
      </c>
      <c r="G22161" t="s">
        <v>64414</v>
      </c>
      <c r="H22161" s="3" t="s">
        <v>64430</v>
      </c>
      <c r="I22161" t="s">
        <v>918</v>
      </c>
      <c r="J22161" t="s">
        <v>47952</v>
      </c>
    </row>
    <row r="22162" spans="1:10" ht="16" x14ac:dyDescent="0.2">
      <c r="A22162" t="s">
        <v>64459</v>
      </c>
      <c r="B22162" t="s">
        <v>64460</v>
      </c>
      <c r="C22162" t="s">
        <v>64461</v>
      </c>
      <c r="D22162">
        <v>1</v>
      </c>
      <c r="E22162">
        <f>65</f>
        <v>65</v>
      </c>
      <c r="F22162" t="s">
        <v>13</v>
      </c>
      <c r="G22162" t="s">
        <v>64414</v>
      </c>
      <c r="H22162" s="3" t="s">
        <v>64462</v>
      </c>
      <c r="I22162" t="s">
        <v>918</v>
      </c>
      <c r="J22162" t="s">
        <v>64463</v>
      </c>
    </row>
    <row r="22163" spans="1:10" ht="16" x14ac:dyDescent="0.2">
      <c r="A22163" t="s">
        <v>64362</v>
      </c>
      <c r="B22163" t="s">
        <v>64464</v>
      </c>
      <c r="C22163" t="s">
        <v>64465</v>
      </c>
      <c r="D22163">
        <v>6</v>
      </c>
      <c r="E22163">
        <f>65</f>
        <v>65</v>
      </c>
      <c r="F22163" t="s">
        <v>13</v>
      </c>
      <c r="G22163" t="s">
        <v>64414</v>
      </c>
      <c r="H22163" s="3" t="s">
        <v>64466</v>
      </c>
      <c r="I22163" t="s">
        <v>918</v>
      </c>
      <c r="J22163" t="s">
        <v>64366</v>
      </c>
    </row>
    <row r="22164" spans="1:10" ht="16" x14ac:dyDescent="0.2">
      <c r="A22164" t="s">
        <v>64411</v>
      </c>
      <c r="B22164" t="s">
        <v>35874</v>
      </c>
      <c r="C22164" t="s">
        <v>35875</v>
      </c>
      <c r="D22164">
        <v>2</v>
      </c>
      <c r="E22164">
        <f>65</f>
        <v>65</v>
      </c>
      <c r="F22164" t="s">
        <v>13</v>
      </c>
      <c r="G22164" t="s">
        <v>64414</v>
      </c>
      <c r="H22164" s="3" t="s">
        <v>64415</v>
      </c>
      <c r="I22164" t="s">
        <v>918</v>
      </c>
      <c r="J22164" t="s">
        <v>64416</v>
      </c>
    </row>
    <row r="22165" spans="1:10" ht="16" x14ac:dyDescent="0.2">
      <c r="A22165" t="s">
        <v>64467</v>
      </c>
      <c r="B22165" t="s">
        <v>64468</v>
      </c>
      <c r="C22165" t="s">
        <v>64469</v>
      </c>
      <c r="D22165">
        <v>1</v>
      </c>
      <c r="E22165">
        <f>65</f>
        <v>65</v>
      </c>
      <c r="F22165" t="s">
        <v>13</v>
      </c>
      <c r="G22165" t="s">
        <v>64414</v>
      </c>
      <c r="H22165" s="3" t="s">
        <v>64470</v>
      </c>
      <c r="I22165" t="s">
        <v>918</v>
      </c>
      <c r="J22165" t="s">
        <v>64471</v>
      </c>
    </row>
    <row r="22166" spans="1:10" ht="16" x14ac:dyDescent="0.2">
      <c r="A22166" t="s">
        <v>64472</v>
      </c>
      <c r="B22166" t="s">
        <v>64473</v>
      </c>
      <c r="C22166" t="s">
        <v>64474</v>
      </c>
      <c r="D22166">
        <v>2</v>
      </c>
      <c r="E22166">
        <f>65</f>
        <v>65</v>
      </c>
      <c r="F22166" t="s">
        <v>13</v>
      </c>
      <c r="G22166" t="s">
        <v>64414</v>
      </c>
      <c r="H22166" s="3" t="s">
        <v>64475</v>
      </c>
      <c r="I22166" t="s">
        <v>918</v>
      </c>
      <c r="J22166" t="s">
        <v>64476</v>
      </c>
    </row>
    <row r="22167" spans="1:10" ht="16" x14ac:dyDescent="0.2">
      <c r="A22167" t="s">
        <v>64477</v>
      </c>
      <c r="B22167" t="s">
        <v>64442</v>
      </c>
      <c r="C22167" t="s">
        <v>64443</v>
      </c>
      <c r="D22167">
        <v>5</v>
      </c>
      <c r="E22167">
        <f>65</f>
        <v>65</v>
      </c>
      <c r="F22167" t="s">
        <v>13</v>
      </c>
      <c r="G22167" t="s">
        <v>64414</v>
      </c>
      <c r="H22167" s="3" t="s">
        <v>64415</v>
      </c>
      <c r="I22167" t="s">
        <v>918</v>
      </c>
      <c r="J22167" t="s">
        <v>64478</v>
      </c>
    </row>
    <row r="22168" spans="1:10" ht="16" x14ac:dyDescent="0.2">
      <c r="A22168" t="s">
        <v>64441</v>
      </c>
      <c r="B22168" t="s">
        <v>3764</v>
      </c>
      <c r="C22168" t="s">
        <v>37234</v>
      </c>
      <c r="D22168">
        <v>3</v>
      </c>
      <c r="E22168">
        <f>65</f>
        <v>65</v>
      </c>
      <c r="F22168" t="s">
        <v>13</v>
      </c>
      <c r="G22168" t="s">
        <v>64414</v>
      </c>
      <c r="H22168" s="3" t="s">
        <v>64444</v>
      </c>
      <c r="I22168" t="s">
        <v>918</v>
      </c>
      <c r="J22168" t="s">
        <v>64445</v>
      </c>
    </row>
    <row r="22169" spans="1:10" ht="16" x14ac:dyDescent="0.2">
      <c r="A22169" t="s">
        <v>64362</v>
      </c>
      <c r="B22169" t="s">
        <v>64479</v>
      </c>
      <c r="C22169" t="s">
        <v>64480</v>
      </c>
      <c r="D22169">
        <v>5</v>
      </c>
      <c r="E22169">
        <f>65</f>
        <v>65</v>
      </c>
      <c r="F22169" t="s">
        <v>13</v>
      </c>
      <c r="G22169" t="s">
        <v>64414</v>
      </c>
      <c r="H22169" s="3" t="s">
        <v>64444</v>
      </c>
      <c r="I22169" t="s">
        <v>918</v>
      </c>
      <c r="J22169" t="s">
        <v>64366</v>
      </c>
    </row>
    <row r="22170" spans="1:10" ht="16" x14ac:dyDescent="0.2">
      <c r="A22170" t="s">
        <v>64481</v>
      </c>
      <c r="B22170" t="s">
        <v>35874</v>
      </c>
      <c r="C22170" t="s">
        <v>35875</v>
      </c>
      <c r="D22170">
        <v>3</v>
      </c>
      <c r="E22170">
        <f>65</f>
        <v>65</v>
      </c>
      <c r="F22170" t="s">
        <v>13</v>
      </c>
      <c r="G22170" t="s">
        <v>64414</v>
      </c>
      <c r="H22170" s="3" t="s">
        <v>64415</v>
      </c>
      <c r="I22170" t="s">
        <v>918</v>
      </c>
      <c r="J22170" t="s">
        <v>64482</v>
      </c>
    </row>
    <row r="22171" spans="1:10" ht="16" x14ac:dyDescent="0.2">
      <c r="A22171" t="s">
        <v>21865</v>
      </c>
      <c r="B22171" t="s">
        <v>64483</v>
      </c>
      <c r="C22171" t="s">
        <v>64484</v>
      </c>
      <c r="D22171">
        <v>4</v>
      </c>
      <c r="E22171">
        <f>65</f>
        <v>65</v>
      </c>
      <c r="F22171" t="s">
        <v>13</v>
      </c>
      <c r="G22171" t="s">
        <v>64414</v>
      </c>
      <c r="H22171" s="3" t="s">
        <v>64485</v>
      </c>
      <c r="I22171" t="s">
        <v>918</v>
      </c>
      <c r="J22171" t="s">
        <v>21869</v>
      </c>
    </row>
    <row r="22172" spans="1:10" ht="16" x14ac:dyDescent="0.2">
      <c r="A22172" t="s">
        <v>64472</v>
      </c>
      <c r="B22172" t="s">
        <v>64486</v>
      </c>
      <c r="C22172" t="s">
        <v>64487</v>
      </c>
      <c r="D22172">
        <v>1</v>
      </c>
      <c r="E22172">
        <f>65</f>
        <v>65</v>
      </c>
      <c r="F22172" t="s">
        <v>13</v>
      </c>
      <c r="G22172" t="s">
        <v>64414</v>
      </c>
      <c r="H22172" s="3" t="s">
        <v>64475</v>
      </c>
      <c r="I22172" t="s">
        <v>918</v>
      </c>
      <c r="J22172" t="s">
        <v>64476</v>
      </c>
    </row>
    <row r="22173" spans="1:10" ht="16" x14ac:dyDescent="0.2">
      <c r="A22173" t="s">
        <v>64362</v>
      </c>
      <c r="B22173" t="s">
        <v>64488</v>
      </c>
      <c r="C22173" t="s">
        <v>64489</v>
      </c>
      <c r="D22173">
        <v>7</v>
      </c>
      <c r="E22173">
        <f>65</f>
        <v>65</v>
      </c>
      <c r="F22173" t="s">
        <v>13</v>
      </c>
      <c r="G22173" t="s">
        <v>64414</v>
      </c>
      <c r="H22173" s="3" t="s">
        <v>64466</v>
      </c>
      <c r="I22173" t="s">
        <v>918</v>
      </c>
      <c r="J22173" t="s">
        <v>64366</v>
      </c>
    </row>
    <row r="22174" spans="1:10" ht="16" x14ac:dyDescent="0.2">
      <c r="A22174" t="s">
        <v>64490</v>
      </c>
      <c r="B22174" t="s">
        <v>60300</v>
      </c>
      <c r="C22174" t="s">
        <v>64491</v>
      </c>
      <c r="D22174">
        <v>1</v>
      </c>
      <c r="E22174">
        <f>65</f>
        <v>65</v>
      </c>
      <c r="F22174" t="s">
        <v>13</v>
      </c>
      <c r="G22174" t="s">
        <v>64414</v>
      </c>
      <c r="H22174" s="3" t="s">
        <v>64430</v>
      </c>
      <c r="I22174" t="s">
        <v>918</v>
      </c>
      <c r="J22174" t="s">
        <v>64492</v>
      </c>
    </row>
    <row r="22175" spans="1:10" ht="16" x14ac:dyDescent="0.2">
      <c r="A22175" t="s">
        <v>49258</v>
      </c>
      <c r="B22175" t="s">
        <v>35874</v>
      </c>
      <c r="C22175" t="s">
        <v>35875</v>
      </c>
      <c r="D22175">
        <v>2</v>
      </c>
      <c r="E22175">
        <f>65</f>
        <v>65</v>
      </c>
      <c r="F22175" t="s">
        <v>13</v>
      </c>
      <c r="G22175" t="s">
        <v>64414</v>
      </c>
      <c r="H22175" s="3" t="s">
        <v>64415</v>
      </c>
      <c r="I22175" t="s">
        <v>918</v>
      </c>
      <c r="J22175" t="s">
        <v>49263</v>
      </c>
    </row>
    <row r="22176" spans="1:10" ht="16" x14ac:dyDescent="0.2">
      <c r="A22176" t="s">
        <v>64493</v>
      </c>
      <c r="B22176" t="s">
        <v>9842</v>
      </c>
      <c r="C22176" t="s">
        <v>9843</v>
      </c>
      <c r="D22176">
        <v>1</v>
      </c>
      <c r="E22176">
        <f>65</f>
        <v>65</v>
      </c>
      <c r="F22176" t="s">
        <v>13</v>
      </c>
      <c r="G22176" t="s">
        <v>64414</v>
      </c>
      <c r="H22176" s="3" t="s">
        <v>64494</v>
      </c>
      <c r="I22176" t="s">
        <v>918</v>
      </c>
      <c r="J22176" t="s">
        <v>64495</v>
      </c>
    </row>
    <row r="22177" spans="1:10" ht="16" x14ac:dyDescent="0.2">
      <c r="A22177" t="s">
        <v>64496</v>
      </c>
      <c r="B22177" t="s">
        <v>64497</v>
      </c>
      <c r="C22177" t="s">
        <v>64498</v>
      </c>
      <c r="D22177">
        <v>3</v>
      </c>
      <c r="E22177">
        <f>65</f>
        <v>65</v>
      </c>
      <c r="F22177" t="s">
        <v>13</v>
      </c>
      <c r="G22177" t="s">
        <v>64414</v>
      </c>
      <c r="H22177" s="3" t="s">
        <v>64425</v>
      </c>
      <c r="I22177" t="s">
        <v>918</v>
      </c>
      <c r="J22177" t="s">
        <v>64499</v>
      </c>
    </row>
    <row r="22178" spans="1:10" ht="16" x14ac:dyDescent="0.2">
      <c r="A22178" t="s">
        <v>64496</v>
      </c>
      <c r="B22178" t="s">
        <v>64500</v>
      </c>
      <c r="C22178" t="s">
        <v>64501</v>
      </c>
      <c r="D22178">
        <v>2</v>
      </c>
      <c r="E22178">
        <f>65</f>
        <v>65</v>
      </c>
      <c r="F22178" t="s">
        <v>13</v>
      </c>
      <c r="G22178" t="s">
        <v>64414</v>
      </c>
      <c r="H22178" s="3" t="s">
        <v>64425</v>
      </c>
      <c r="I22178" t="s">
        <v>918</v>
      </c>
      <c r="J22178" t="s">
        <v>64499</v>
      </c>
    </row>
    <row r="22179" spans="1:10" ht="16" x14ac:dyDescent="0.2">
      <c r="A22179" t="s">
        <v>64502</v>
      </c>
      <c r="B22179" t="s">
        <v>64503</v>
      </c>
      <c r="C22179" t="s">
        <v>64504</v>
      </c>
      <c r="D22179">
        <v>2</v>
      </c>
      <c r="E22179">
        <f>65</f>
        <v>65</v>
      </c>
      <c r="F22179" t="s">
        <v>13</v>
      </c>
      <c r="G22179" t="s">
        <v>64414</v>
      </c>
      <c r="H22179" s="3" t="s">
        <v>64505</v>
      </c>
      <c r="I22179" t="s">
        <v>918</v>
      </c>
      <c r="J22179" t="s">
        <v>64506</v>
      </c>
    </row>
    <row r="22180" spans="1:10" ht="16" x14ac:dyDescent="0.2">
      <c r="A22180" t="s">
        <v>64477</v>
      </c>
      <c r="B22180" t="s">
        <v>35874</v>
      </c>
      <c r="C22180" t="s">
        <v>35875</v>
      </c>
      <c r="D22180">
        <v>1</v>
      </c>
      <c r="E22180">
        <f>65</f>
        <v>65</v>
      </c>
      <c r="F22180" t="s">
        <v>13</v>
      </c>
      <c r="G22180" t="s">
        <v>64414</v>
      </c>
      <c r="H22180" s="3" t="s">
        <v>64415</v>
      </c>
      <c r="I22180" t="s">
        <v>918</v>
      </c>
      <c r="J22180" t="s">
        <v>64478</v>
      </c>
    </row>
    <row r="22181" spans="1:10" ht="16" x14ac:dyDescent="0.2">
      <c r="A22181" t="s">
        <v>64507</v>
      </c>
      <c r="B22181" t="s">
        <v>64508</v>
      </c>
      <c r="C22181" t="s">
        <v>64509</v>
      </c>
      <c r="D22181">
        <v>1</v>
      </c>
      <c r="E22181">
        <f>65</f>
        <v>65</v>
      </c>
      <c r="F22181" t="s">
        <v>13</v>
      </c>
      <c r="G22181" t="s">
        <v>64414</v>
      </c>
      <c r="H22181" s="3" t="s">
        <v>64510</v>
      </c>
      <c r="I22181" t="s">
        <v>918</v>
      </c>
      <c r="J22181" t="s">
        <v>64511</v>
      </c>
    </row>
    <row r="22182" spans="1:10" ht="16" x14ac:dyDescent="0.2">
      <c r="A22182" t="s">
        <v>64512</v>
      </c>
      <c r="B22182" t="s">
        <v>64513</v>
      </c>
      <c r="C22182" t="s">
        <v>64514</v>
      </c>
      <c r="D22182">
        <v>3</v>
      </c>
      <c r="E22182">
        <f>65</f>
        <v>65</v>
      </c>
      <c r="F22182" t="s">
        <v>13</v>
      </c>
      <c r="G22182" t="s">
        <v>64414</v>
      </c>
      <c r="H22182" s="3" t="s">
        <v>64494</v>
      </c>
      <c r="I22182" t="s">
        <v>918</v>
      </c>
      <c r="J22182" t="s">
        <v>64515</v>
      </c>
    </row>
    <row r="22183" spans="1:10" ht="16" x14ac:dyDescent="0.2">
      <c r="A22183" t="s">
        <v>64516</v>
      </c>
      <c r="B22183" t="s">
        <v>64517</v>
      </c>
      <c r="C22183" t="s">
        <v>64518</v>
      </c>
      <c r="D22183">
        <v>2</v>
      </c>
      <c r="E22183">
        <f>65</f>
        <v>65</v>
      </c>
      <c r="F22183" t="s">
        <v>13</v>
      </c>
      <c r="G22183" t="s">
        <v>64414</v>
      </c>
      <c r="H22183" s="3" t="s">
        <v>64519</v>
      </c>
      <c r="I22183" t="s">
        <v>918</v>
      </c>
      <c r="J22183" t="s">
        <v>64520</v>
      </c>
    </row>
    <row r="22184" spans="1:10" ht="16" x14ac:dyDescent="0.2">
      <c r="A22184" t="s">
        <v>54620</v>
      </c>
      <c r="B22184" t="s">
        <v>64521</v>
      </c>
      <c r="C22184" t="s">
        <v>64522</v>
      </c>
      <c r="D22184">
        <v>1</v>
      </c>
      <c r="E22184">
        <f>65</f>
        <v>65</v>
      </c>
      <c r="F22184" t="s">
        <v>13</v>
      </c>
      <c r="G22184" t="s">
        <v>64414</v>
      </c>
      <c r="H22184" s="3" t="s">
        <v>64523</v>
      </c>
      <c r="I22184" t="s">
        <v>918</v>
      </c>
      <c r="J22184" t="s">
        <v>54625</v>
      </c>
    </row>
    <row r="22185" spans="1:10" ht="16" x14ac:dyDescent="0.2">
      <c r="A22185" t="s">
        <v>64516</v>
      </c>
      <c r="B22185" t="s">
        <v>64524</v>
      </c>
      <c r="C22185" t="s">
        <v>64525</v>
      </c>
      <c r="D22185">
        <v>3</v>
      </c>
      <c r="E22185">
        <f>65</f>
        <v>65</v>
      </c>
      <c r="F22185" t="s">
        <v>13</v>
      </c>
      <c r="G22185" t="s">
        <v>64414</v>
      </c>
      <c r="H22185" s="3" t="s">
        <v>64526</v>
      </c>
      <c r="I22185" t="s">
        <v>918</v>
      </c>
      <c r="J22185" t="s">
        <v>64520</v>
      </c>
    </row>
    <row r="22186" spans="1:10" ht="16" x14ac:dyDescent="0.2">
      <c r="A22186" t="s">
        <v>49258</v>
      </c>
      <c r="B22186" t="s">
        <v>64412</v>
      </c>
      <c r="C22186" t="s">
        <v>64413</v>
      </c>
      <c r="D22186">
        <v>3</v>
      </c>
      <c r="E22186">
        <f>65</f>
        <v>65</v>
      </c>
      <c r="F22186" t="s">
        <v>13</v>
      </c>
      <c r="G22186" t="s">
        <v>64414</v>
      </c>
      <c r="H22186" s="3" t="s">
        <v>64415</v>
      </c>
      <c r="I22186" t="s">
        <v>918</v>
      </c>
      <c r="J22186" t="s">
        <v>49263</v>
      </c>
    </row>
    <row r="22187" spans="1:10" ht="16" x14ac:dyDescent="0.2">
      <c r="A22187" t="s">
        <v>60270</v>
      </c>
      <c r="B22187" t="s">
        <v>64527</v>
      </c>
      <c r="C22187" t="s">
        <v>64528</v>
      </c>
      <c r="D22187">
        <v>3</v>
      </c>
      <c r="E22187">
        <f>65</f>
        <v>65</v>
      </c>
      <c r="F22187" t="s">
        <v>13</v>
      </c>
      <c r="G22187" t="s">
        <v>64414</v>
      </c>
      <c r="H22187" s="3" t="s">
        <v>64415</v>
      </c>
      <c r="I22187" t="s">
        <v>918</v>
      </c>
      <c r="J22187" t="s">
        <v>60275</v>
      </c>
    </row>
    <row r="22188" spans="1:10" ht="16" x14ac:dyDescent="0.2">
      <c r="A22188" t="s">
        <v>43547</v>
      </c>
      <c r="B22188" t="s">
        <v>64529</v>
      </c>
      <c r="C22188" t="s">
        <v>64530</v>
      </c>
      <c r="D22188">
        <v>3</v>
      </c>
      <c r="E22188">
        <f>65</f>
        <v>65</v>
      </c>
      <c r="F22188" t="s">
        <v>13</v>
      </c>
      <c r="G22188" t="s">
        <v>64414</v>
      </c>
      <c r="H22188" s="3" t="s">
        <v>64531</v>
      </c>
      <c r="I22188" t="s">
        <v>918</v>
      </c>
      <c r="J22188" t="s">
        <v>43552</v>
      </c>
    </row>
    <row r="22189" spans="1:10" ht="16" x14ac:dyDescent="0.2">
      <c r="A22189" t="s">
        <v>64532</v>
      </c>
      <c r="B22189" t="s">
        <v>64533</v>
      </c>
      <c r="C22189" t="s">
        <v>64534</v>
      </c>
      <c r="D22189">
        <v>2</v>
      </c>
      <c r="E22189">
        <f>65</f>
        <v>65</v>
      </c>
      <c r="F22189" t="s">
        <v>13</v>
      </c>
      <c r="G22189" t="s">
        <v>64414</v>
      </c>
      <c r="H22189" s="3" t="s">
        <v>64494</v>
      </c>
      <c r="I22189" t="s">
        <v>918</v>
      </c>
      <c r="J22189" t="s">
        <v>64535</v>
      </c>
    </row>
    <row r="22190" spans="1:10" ht="16" x14ac:dyDescent="0.2">
      <c r="A22190" t="s">
        <v>64516</v>
      </c>
      <c r="B22190" t="s">
        <v>64536</v>
      </c>
      <c r="C22190" t="s">
        <v>64537</v>
      </c>
      <c r="D22190">
        <v>4</v>
      </c>
      <c r="E22190">
        <f>65</f>
        <v>65</v>
      </c>
      <c r="F22190" t="s">
        <v>13</v>
      </c>
      <c r="G22190" t="s">
        <v>64414</v>
      </c>
      <c r="H22190" s="3" t="s">
        <v>64526</v>
      </c>
      <c r="I22190" t="s">
        <v>918</v>
      </c>
      <c r="J22190" t="s">
        <v>64520</v>
      </c>
    </row>
    <row r="22191" spans="1:10" ht="16" x14ac:dyDescent="0.2">
      <c r="A22191" t="s">
        <v>64538</v>
      </c>
      <c r="B22191" t="s">
        <v>64539</v>
      </c>
      <c r="C22191" t="s">
        <v>64540</v>
      </c>
      <c r="D22191">
        <v>2</v>
      </c>
      <c r="E22191">
        <f>65</f>
        <v>65</v>
      </c>
      <c r="F22191" t="s">
        <v>13</v>
      </c>
      <c r="G22191" t="s">
        <v>64414</v>
      </c>
      <c r="H22191" s="3" t="s">
        <v>64541</v>
      </c>
      <c r="I22191" t="s">
        <v>918</v>
      </c>
      <c r="J22191" t="s">
        <v>64542</v>
      </c>
    </row>
    <row r="22192" spans="1:10" ht="16" x14ac:dyDescent="0.2">
      <c r="A22192" t="s">
        <v>64516</v>
      </c>
      <c r="B22192" t="s">
        <v>64543</v>
      </c>
      <c r="C22192" t="s">
        <v>64544</v>
      </c>
      <c r="D22192">
        <v>1</v>
      </c>
      <c r="E22192">
        <f>65</f>
        <v>65</v>
      </c>
      <c r="F22192" t="s">
        <v>13</v>
      </c>
      <c r="G22192" t="s">
        <v>64414</v>
      </c>
      <c r="H22192" s="3" t="s">
        <v>64526</v>
      </c>
      <c r="I22192" t="s">
        <v>918</v>
      </c>
      <c r="J22192" t="s">
        <v>64520</v>
      </c>
    </row>
    <row r="22193" spans="1:10" ht="16" x14ac:dyDescent="0.2">
      <c r="A22193" t="s">
        <v>21865</v>
      </c>
      <c r="B22193" t="s">
        <v>3764</v>
      </c>
      <c r="C22193" t="s">
        <v>37234</v>
      </c>
      <c r="D22193">
        <v>2</v>
      </c>
      <c r="E22193">
        <f>65</f>
        <v>65</v>
      </c>
      <c r="F22193" t="s">
        <v>13</v>
      </c>
      <c r="G22193" t="s">
        <v>64414</v>
      </c>
      <c r="H22193" s="3" t="s">
        <v>64444</v>
      </c>
      <c r="I22193" t="s">
        <v>918</v>
      </c>
      <c r="J22193" t="s">
        <v>21869</v>
      </c>
    </row>
    <row r="22194" spans="1:10" ht="16" x14ac:dyDescent="0.2">
      <c r="A22194" t="s">
        <v>40634</v>
      </c>
      <c r="B22194" t="s">
        <v>64545</v>
      </c>
      <c r="C22194" t="s">
        <v>64546</v>
      </c>
      <c r="D22194">
        <v>2</v>
      </c>
      <c r="E22194">
        <f>65</f>
        <v>65</v>
      </c>
      <c r="F22194" t="s">
        <v>13</v>
      </c>
      <c r="G22194" t="s">
        <v>64414</v>
      </c>
      <c r="H22194" s="3" t="s">
        <v>64494</v>
      </c>
      <c r="I22194" t="s">
        <v>918</v>
      </c>
      <c r="J22194" t="s">
        <v>40639</v>
      </c>
    </row>
    <row r="22195" spans="1:10" ht="16" x14ac:dyDescent="0.2">
      <c r="A22195" t="s">
        <v>64547</v>
      </c>
      <c r="B22195" t="s">
        <v>35874</v>
      </c>
      <c r="C22195" t="s">
        <v>35875</v>
      </c>
      <c r="D22195">
        <v>1</v>
      </c>
      <c r="E22195">
        <f>65</f>
        <v>65</v>
      </c>
      <c r="F22195" t="s">
        <v>13</v>
      </c>
      <c r="G22195" t="s">
        <v>64414</v>
      </c>
      <c r="H22195" s="3" t="s">
        <v>64494</v>
      </c>
      <c r="I22195" t="s">
        <v>918</v>
      </c>
      <c r="J22195" t="s">
        <v>64548</v>
      </c>
    </row>
    <row r="22196" spans="1:10" ht="16" x14ac:dyDescent="0.2">
      <c r="A22196" t="s">
        <v>64549</v>
      </c>
      <c r="B22196" t="s">
        <v>35874</v>
      </c>
      <c r="C22196" t="s">
        <v>35875</v>
      </c>
      <c r="D22196">
        <v>2</v>
      </c>
      <c r="E22196">
        <f>65</f>
        <v>65</v>
      </c>
      <c r="F22196" t="s">
        <v>13</v>
      </c>
      <c r="G22196" t="s">
        <v>64414</v>
      </c>
      <c r="H22196" s="3" t="s">
        <v>64415</v>
      </c>
      <c r="I22196" t="s">
        <v>918</v>
      </c>
      <c r="J22196" t="s">
        <v>64550</v>
      </c>
    </row>
    <row r="22197" spans="1:10" ht="16" x14ac:dyDescent="0.2">
      <c r="A22197" t="s">
        <v>64422</v>
      </c>
      <c r="B22197" t="s">
        <v>64551</v>
      </c>
      <c r="C22197" t="s">
        <v>64552</v>
      </c>
      <c r="D22197">
        <v>2</v>
      </c>
      <c r="E22197">
        <f>65</f>
        <v>65</v>
      </c>
      <c r="F22197" t="s">
        <v>13</v>
      </c>
      <c r="G22197" t="s">
        <v>64414</v>
      </c>
      <c r="H22197" s="3" t="s">
        <v>64425</v>
      </c>
      <c r="I22197" t="s">
        <v>918</v>
      </c>
      <c r="J22197" t="s">
        <v>64426</v>
      </c>
    </row>
    <row r="22198" spans="1:10" ht="16" x14ac:dyDescent="0.2">
      <c r="A22198" t="s">
        <v>64549</v>
      </c>
      <c r="B22198" t="s">
        <v>64553</v>
      </c>
      <c r="C22198" t="s">
        <v>64554</v>
      </c>
      <c r="D22198">
        <v>1</v>
      </c>
      <c r="E22198">
        <f>65</f>
        <v>65</v>
      </c>
      <c r="F22198" t="s">
        <v>13</v>
      </c>
      <c r="G22198" t="s">
        <v>64414</v>
      </c>
      <c r="H22198" s="3" t="s">
        <v>64415</v>
      </c>
      <c r="I22198" t="s">
        <v>918</v>
      </c>
      <c r="J22198" t="s">
        <v>64550</v>
      </c>
    </row>
    <row r="22199" spans="1:10" ht="16" x14ac:dyDescent="0.2">
      <c r="A22199" t="s">
        <v>64555</v>
      </c>
      <c r="B22199" t="s">
        <v>64556</v>
      </c>
      <c r="C22199" t="s">
        <v>64557</v>
      </c>
      <c r="D22199">
        <v>1</v>
      </c>
      <c r="E22199">
        <f>65</f>
        <v>65</v>
      </c>
      <c r="F22199" t="s">
        <v>13</v>
      </c>
      <c r="G22199" t="s">
        <v>64414</v>
      </c>
      <c r="H22199" s="3" t="s">
        <v>64415</v>
      </c>
      <c r="I22199" t="s">
        <v>918</v>
      </c>
      <c r="J22199" t="s">
        <v>64558</v>
      </c>
    </row>
    <row r="22200" spans="1:10" ht="16" x14ac:dyDescent="0.2">
      <c r="A22200" t="s">
        <v>64559</v>
      </c>
      <c r="B22200" t="s">
        <v>64560</v>
      </c>
      <c r="C22200" t="s">
        <v>64561</v>
      </c>
      <c r="D22200">
        <v>3</v>
      </c>
      <c r="E22200">
        <f>65</f>
        <v>65</v>
      </c>
      <c r="F22200" t="s">
        <v>13</v>
      </c>
      <c r="G22200" t="s">
        <v>64414</v>
      </c>
      <c r="H22200" s="3" t="s">
        <v>64562</v>
      </c>
      <c r="I22200" t="s">
        <v>918</v>
      </c>
      <c r="J22200" t="s">
        <v>64563</v>
      </c>
    </row>
    <row r="22201" spans="1:10" ht="16" x14ac:dyDescent="0.2">
      <c r="A22201" t="s">
        <v>64427</v>
      </c>
      <c r="B22201" t="s">
        <v>35874</v>
      </c>
      <c r="C22201" t="s">
        <v>35875</v>
      </c>
      <c r="D22201">
        <v>2</v>
      </c>
      <c r="E22201">
        <f>65</f>
        <v>65</v>
      </c>
      <c r="F22201" t="s">
        <v>13</v>
      </c>
      <c r="G22201" t="s">
        <v>64414</v>
      </c>
      <c r="H22201" s="3" t="s">
        <v>64430</v>
      </c>
      <c r="I22201" t="s">
        <v>918</v>
      </c>
      <c r="J22201" t="s">
        <v>64431</v>
      </c>
    </row>
    <row r="22202" spans="1:10" ht="16" x14ac:dyDescent="0.2">
      <c r="A22202" t="s">
        <v>64564</v>
      </c>
      <c r="B22202" t="s">
        <v>64565</v>
      </c>
      <c r="C22202" t="s">
        <v>64566</v>
      </c>
      <c r="D22202">
        <v>1</v>
      </c>
      <c r="E22202">
        <f>65</f>
        <v>65</v>
      </c>
      <c r="F22202" t="s">
        <v>13</v>
      </c>
      <c r="G22202" t="s">
        <v>64414</v>
      </c>
      <c r="H22202" s="3" t="s">
        <v>64567</v>
      </c>
      <c r="I22202" t="s">
        <v>918</v>
      </c>
      <c r="J22202" t="s">
        <v>64568</v>
      </c>
    </row>
    <row r="22203" spans="1:10" ht="16" x14ac:dyDescent="0.2">
      <c r="A22203" t="s">
        <v>64564</v>
      </c>
      <c r="B22203" t="s">
        <v>64569</v>
      </c>
      <c r="C22203" t="s">
        <v>64570</v>
      </c>
      <c r="D22203">
        <v>2</v>
      </c>
      <c r="E22203">
        <f>65</f>
        <v>65</v>
      </c>
      <c r="F22203" t="s">
        <v>13</v>
      </c>
      <c r="G22203" t="s">
        <v>64414</v>
      </c>
      <c r="H22203" s="3" t="s">
        <v>64567</v>
      </c>
      <c r="I22203" t="s">
        <v>918</v>
      </c>
      <c r="J22203" t="s">
        <v>64568</v>
      </c>
    </row>
    <row r="22204" spans="1:10" ht="16" x14ac:dyDescent="0.2">
      <c r="A22204" t="s">
        <v>64571</v>
      </c>
      <c r="B22204" t="s">
        <v>64572</v>
      </c>
      <c r="C22204" t="s">
        <v>64573</v>
      </c>
      <c r="D22204">
        <v>1</v>
      </c>
      <c r="E22204">
        <f>65</f>
        <v>65</v>
      </c>
      <c r="F22204" t="s">
        <v>13</v>
      </c>
      <c r="G22204" t="s">
        <v>64414</v>
      </c>
      <c r="H22204" s="3" t="s">
        <v>64415</v>
      </c>
      <c r="I22204" t="s">
        <v>918</v>
      </c>
      <c r="J22204" t="s">
        <v>64574</v>
      </c>
    </row>
    <row r="22205" spans="1:10" ht="16" x14ac:dyDescent="0.2">
      <c r="A22205" t="s">
        <v>64571</v>
      </c>
      <c r="B22205" t="s">
        <v>64428</v>
      </c>
      <c r="C22205" t="s">
        <v>64429</v>
      </c>
      <c r="D22205">
        <v>2</v>
      </c>
      <c r="E22205">
        <f>65</f>
        <v>65</v>
      </c>
      <c r="F22205" t="s">
        <v>13</v>
      </c>
      <c r="G22205" t="s">
        <v>64414</v>
      </c>
      <c r="H22205" s="3" t="s">
        <v>64415</v>
      </c>
      <c r="I22205" t="s">
        <v>918</v>
      </c>
      <c r="J22205" t="s">
        <v>64574</v>
      </c>
    </row>
    <row r="22206" spans="1:10" ht="16" x14ac:dyDescent="0.2">
      <c r="A22206" t="s">
        <v>33631</v>
      </c>
      <c r="B22206" t="s">
        <v>35874</v>
      </c>
      <c r="C22206" t="s">
        <v>35875</v>
      </c>
      <c r="D22206">
        <v>1</v>
      </c>
      <c r="E22206">
        <f>65</f>
        <v>65</v>
      </c>
      <c r="F22206" t="s">
        <v>13</v>
      </c>
      <c r="G22206" t="s">
        <v>64414</v>
      </c>
      <c r="H22206" s="3" t="s">
        <v>64494</v>
      </c>
      <c r="I22206" t="s">
        <v>918</v>
      </c>
      <c r="J22206" t="s">
        <v>33635</v>
      </c>
    </row>
    <row r="22207" spans="1:10" ht="16" x14ac:dyDescent="0.2">
      <c r="A22207" t="s">
        <v>64547</v>
      </c>
      <c r="B22207" t="s">
        <v>64428</v>
      </c>
      <c r="C22207" t="s">
        <v>64429</v>
      </c>
      <c r="D22207">
        <v>5</v>
      </c>
      <c r="E22207">
        <f>65</f>
        <v>65</v>
      </c>
      <c r="F22207" t="s">
        <v>13</v>
      </c>
      <c r="G22207" t="s">
        <v>64414</v>
      </c>
      <c r="H22207" s="3" t="s">
        <v>64494</v>
      </c>
      <c r="I22207" t="s">
        <v>918</v>
      </c>
      <c r="J22207" t="s">
        <v>64548</v>
      </c>
    </row>
    <row r="22208" spans="1:10" ht="16" x14ac:dyDescent="0.2">
      <c r="A22208" t="s">
        <v>64422</v>
      </c>
      <c r="B22208" t="s">
        <v>64575</v>
      </c>
      <c r="C22208" t="s">
        <v>64576</v>
      </c>
      <c r="D22208">
        <v>3</v>
      </c>
      <c r="E22208">
        <f>65</f>
        <v>65</v>
      </c>
      <c r="F22208" t="s">
        <v>13</v>
      </c>
      <c r="G22208" t="s">
        <v>64414</v>
      </c>
      <c r="H22208" s="3" t="s">
        <v>64577</v>
      </c>
      <c r="I22208" t="s">
        <v>918</v>
      </c>
      <c r="J22208" t="s">
        <v>64426</v>
      </c>
    </row>
    <row r="22209" spans="1:10" ht="16" x14ac:dyDescent="0.2">
      <c r="A22209" t="s">
        <v>64538</v>
      </c>
      <c r="B22209" t="s">
        <v>64578</v>
      </c>
      <c r="C22209" t="s">
        <v>64579</v>
      </c>
      <c r="D22209">
        <v>3</v>
      </c>
      <c r="E22209">
        <f>65</f>
        <v>65</v>
      </c>
      <c r="F22209" t="s">
        <v>13</v>
      </c>
      <c r="G22209" t="s">
        <v>64414</v>
      </c>
      <c r="H22209" s="3" t="s">
        <v>64580</v>
      </c>
      <c r="I22209" t="s">
        <v>918</v>
      </c>
      <c r="J22209" t="s">
        <v>64542</v>
      </c>
    </row>
    <row r="22210" spans="1:10" ht="16" x14ac:dyDescent="0.2">
      <c r="A22210" t="s">
        <v>64512</v>
      </c>
      <c r="B22210" t="s">
        <v>64432</v>
      </c>
      <c r="C22210" t="s">
        <v>64433</v>
      </c>
      <c r="D22210">
        <v>2</v>
      </c>
      <c r="E22210">
        <f>65</f>
        <v>65</v>
      </c>
      <c r="F22210" t="s">
        <v>13</v>
      </c>
      <c r="G22210" t="s">
        <v>64414</v>
      </c>
      <c r="H22210" s="3" t="s">
        <v>64494</v>
      </c>
      <c r="I22210" t="s">
        <v>918</v>
      </c>
      <c r="J22210" t="s">
        <v>64515</v>
      </c>
    </row>
    <row r="22211" spans="1:10" ht="16" x14ac:dyDescent="0.2">
      <c r="A22211" t="s">
        <v>64581</v>
      </c>
      <c r="B22211" t="s">
        <v>64582</v>
      </c>
      <c r="C22211" t="s">
        <v>64583</v>
      </c>
      <c r="D22211">
        <v>3</v>
      </c>
      <c r="E22211">
        <f>65</f>
        <v>65</v>
      </c>
      <c r="F22211" t="s">
        <v>13</v>
      </c>
      <c r="G22211" t="s">
        <v>64414</v>
      </c>
      <c r="H22211" s="3" t="s">
        <v>64584</v>
      </c>
      <c r="I22211" t="s">
        <v>918</v>
      </c>
      <c r="J22211" t="s">
        <v>64585</v>
      </c>
    </row>
    <row r="22212" spans="1:10" ht="16" x14ac:dyDescent="0.2">
      <c r="A22212" t="s">
        <v>64571</v>
      </c>
      <c r="B22212" t="s">
        <v>64586</v>
      </c>
      <c r="C22212" t="s">
        <v>64587</v>
      </c>
      <c r="D22212">
        <v>3</v>
      </c>
      <c r="E22212">
        <f>65</f>
        <v>65</v>
      </c>
      <c r="F22212" t="s">
        <v>13</v>
      </c>
      <c r="G22212" t="s">
        <v>64414</v>
      </c>
      <c r="H22212" s="3" t="s">
        <v>64430</v>
      </c>
      <c r="I22212" t="s">
        <v>918</v>
      </c>
      <c r="J22212" t="s">
        <v>64574</v>
      </c>
    </row>
    <row r="22213" spans="1:10" ht="16" x14ac:dyDescent="0.2">
      <c r="A22213" t="s">
        <v>64559</v>
      </c>
      <c r="B22213" t="s">
        <v>64588</v>
      </c>
      <c r="C22213" t="s">
        <v>64589</v>
      </c>
      <c r="D22213">
        <v>4</v>
      </c>
      <c r="E22213">
        <f>65</f>
        <v>65</v>
      </c>
      <c r="F22213" t="s">
        <v>13</v>
      </c>
      <c r="G22213" t="s">
        <v>64414</v>
      </c>
      <c r="H22213" s="3" t="s">
        <v>64590</v>
      </c>
      <c r="I22213" t="s">
        <v>918</v>
      </c>
      <c r="J22213" t="s">
        <v>64563</v>
      </c>
    </row>
    <row r="22214" spans="1:10" ht="16" x14ac:dyDescent="0.2">
      <c r="A22214" t="s">
        <v>64512</v>
      </c>
      <c r="B22214" t="s">
        <v>35874</v>
      </c>
      <c r="C22214" t="s">
        <v>35875</v>
      </c>
      <c r="D22214">
        <v>1</v>
      </c>
      <c r="E22214">
        <f>65</f>
        <v>65</v>
      </c>
      <c r="F22214" t="s">
        <v>13</v>
      </c>
      <c r="G22214" t="s">
        <v>64414</v>
      </c>
      <c r="H22214" s="3" t="s">
        <v>64494</v>
      </c>
      <c r="I22214" t="s">
        <v>918</v>
      </c>
      <c r="J22214" t="s">
        <v>64515</v>
      </c>
    </row>
    <row r="22215" spans="1:10" ht="16" x14ac:dyDescent="0.2">
      <c r="A22215" t="s">
        <v>64547</v>
      </c>
      <c r="B22215" t="s">
        <v>64432</v>
      </c>
      <c r="C22215" t="s">
        <v>64433</v>
      </c>
      <c r="D22215">
        <v>3</v>
      </c>
      <c r="E22215">
        <f>65</f>
        <v>65</v>
      </c>
      <c r="F22215" t="s">
        <v>13</v>
      </c>
      <c r="G22215" t="s">
        <v>64414</v>
      </c>
      <c r="H22215" s="3" t="s">
        <v>64494</v>
      </c>
      <c r="I22215" t="s">
        <v>918</v>
      </c>
      <c r="J22215" t="s">
        <v>64548</v>
      </c>
    </row>
    <row r="22216" spans="1:10" ht="16" x14ac:dyDescent="0.2">
      <c r="A22216" t="s">
        <v>64547</v>
      </c>
      <c r="B22216" t="s">
        <v>64412</v>
      </c>
      <c r="C22216" t="s">
        <v>64413</v>
      </c>
      <c r="D22216">
        <v>2</v>
      </c>
      <c r="E22216">
        <f>65</f>
        <v>65</v>
      </c>
      <c r="F22216" t="s">
        <v>13</v>
      </c>
      <c r="G22216" t="s">
        <v>64414</v>
      </c>
      <c r="H22216" s="3" t="s">
        <v>64494</v>
      </c>
      <c r="I22216" t="s">
        <v>918</v>
      </c>
      <c r="J22216" t="s">
        <v>64548</v>
      </c>
    </row>
    <row r="22217" spans="1:10" ht="16" x14ac:dyDescent="0.2">
      <c r="A22217" t="s">
        <v>64490</v>
      </c>
      <c r="B22217" t="s">
        <v>64591</v>
      </c>
      <c r="C22217" t="s">
        <v>64592</v>
      </c>
      <c r="D22217">
        <v>2</v>
      </c>
      <c r="E22217">
        <f>65</f>
        <v>65</v>
      </c>
      <c r="F22217" t="s">
        <v>13</v>
      </c>
      <c r="G22217" t="s">
        <v>64414</v>
      </c>
      <c r="H22217" s="3" t="s">
        <v>64430</v>
      </c>
      <c r="I22217" t="s">
        <v>918</v>
      </c>
      <c r="J22217" t="s">
        <v>64492</v>
      </c>
    </row>
    <row r="22218" spans="1:10" ht="16" x14ac:dyDescent="0.2">
      <c r="A22218" t="s">
        <v>64547</v>
      </c>
      <c r="B22218" t="s">
        <v>64593</v>
      </c>
      <c r="C22218" t="s">
        <v>64594</v>
      </c>
      <c r="D22218">
        <v>4</v>
      </c>
      <c r="E22218">
        <f>65</f>
        <v>65</v>
      </c>
      <c r="F22218" t="s">
        <v>13</v>
      </c>
      <c r="G22218" t="s">
        <v>64414</v>
      </c>
      <c r="H22218" s="3" t="s">
        <v>64494</v>
      </c>
      <c r="I22218" t="s">
        <v>918</v>
      </c>
      <c r="J22218" t="s">
        <v>64548</v>
      </c>
    </row>
    <row r="22219" spans="1:10" ht="16" x14ac:dyDescent="0.2">
      <c r="A22219" t="s">
        <v>64595</v>
      </c>
      <c r="B22219" t="s">
        <v>64596</v>
      </c>
      <c r="C22219" t="s">
        <v>64597</v>
      </c>
      <c r="D22219">
        <v>1</v>
      </c>
      <c r="E22219">
        <f>65</f>
        <v>65</v>
      </c>
      <c r="F22219" t="s">
        <v>13</v>
      </c>
      <c r="G22219" t="s">
        <v>64414</v>
      </c>
      <c r="H22219" s="3" t="s">
        <v>64598</v>
      </c>
      <c r="I22219" t="s">
        <v>918</v>
      </c>
      <c r="J22219" t="s">
        <v>64599</v>
      </c>
    </row>
    <row r="22220" spans="1:10" ht="16" x14ac:dyDescent="0.2">
      <c r="A22220" t="s">
        <v>6369</v>
      </c>
      <c r="B22220" t="s">
        <v>20566</v>
      </c>
      <c r="C22220" t="s">
        <v>64600</v>
      </c>
      <c r="D22220">
        <v>6</v>
      </c>
      <c r="E22220">
        <f>65</f>
        <v>65</v>
      </c>
      <c r="F22220" t="s">
        <v>13</v>
      </c>
      <c r="G22220" t="s">
        <v>64414</v>
      </c>
      <c r="H22220" s="3" t="s">
        <v>64601</v>
      </c>
      <c r="I22220" t="s">
        <v>918</v>
      </c>
      <c r="J22220" t="s">
        <v>6374</v>
      </c>
    </row>
    <row r="22221" spans="1:10" ht="16" x14ac:dyDescent="0.2">
      <c r="A22221" t="s">
        <v>64436</v>
      </c>
      <c r="B22221" t="s">
        <v>64432</v>
      </c>
      <c r="C22221" t="s">
        <v>64433</v>
      </c>
      <c r="D22221">
        <v>2</v>
      </c>
      <c r="E22221">
        <f>65</f>
        <v>65</v>
      </c>
      <c r="F22221" t="s">
        <v>13</v>
      </c>
      <c r="G22221" t="s">
        <v>64414</v>
      </c>
      <c r="H22221" s="3" t="s">
        <v>64444</v>
      </c>
      <c r="I22221" t="s">
        <v>918</v>
      </c>
      <c r="J22221" t="s">
        <v>64440</v>
      </c>
    </row>
    <row r="22222" spans="1:10" ht="16" x14ac:dyDescent="0.2">
      <c r="A22222" t="s">
        <v>64602</v>
      </c>
      <c r="B22222" t="s">
        <v>64603</v>
      </c>
      <c r="C22222" t="s">
        <v>64604</v>
      </c>
      <c r="D22222">
        <v>3</v>
      </c>
      <c r="E22222">
        <f>65</f>
        <v>65</v>
      </c>
      <c r="F22222" t="s">
        <v>13</v>
      </c>
      <c r="G22222" t="s">
        <v>64414</v>
      </c>
      <c r="H22222" s="3" t="s">
        <v>64470</v>
      </c>
      <c r="I22222" t="s">
        <v>918</v>
      </c>
      <c r="J22222" t="s">
        <v>64605</v>
      </c>
    </row>
    <row r="22223" spans="1:10" ht="16" x14ac:dyDescent="0.2">
      <c r="A22223" t="s">
        <v>32869</v>
      </c>
      <c r="B22223" t="s">
        <v>64606</v>
      </c>
      <c r="C22223" t="s">
        <v>64607</v>
      </c>
      <c r="D22223">
        <v>7</v>
      </c>
      <c r="E22223">
        <f>65</f>
        <v>65</v>
      </c>
      <c r="F22223" t="s">
        <v>13</v>
      </c>
      <c r="G22223" t="s">
        <v>64414</v>
      </c>
      <c r="H22223" s="3" t="s">
        <v>64494</v>
      </c>
      <c r="I22223" t="s">
        <v>918</v>
      </c>
      <c r="J22223" t="s">
        <v>32873</v>
      </c>
    </row>
    <row r="22224" spans="1:10" ht="16" x14ac:dyDescent="0.2">
      <c r="A22224" t="s">
        <v>43547</v>
      </c>
      <c r="B22224" t="s">
        <v>64608</v>
      </c>
      <c r="C22224" t="s">
        <v>64609</v>
      </c>
      <c r="D22224">
        <v>1</v>
      </c>
      <c r="E22224">
        <f>65</f>
        <v>65</v>
      </c>
      <c r="F22224" t="s">
        <v>13</v>
      </c>
      <c r="G22224" t="s">
        <v>64414</v>
      </c>
      <c r="H22224" s="3" t="s">
        <v>64531</v>
      </c>
      <c r="I22224" t="s">
        <v>918</v>
      </c>
      <c r="J22224" t="s">
        <v>43552</v>
      </c>
    </row>
    <row r="22225" spans="1:10" ht="16" x14ac:dyDescent="0.2">
      <c r="A22225" t="s">
        <v>64610</v>
      </c>
      <c r="B22225" t="s">
        <v>64611</v>
      </c>
      <c r="C22225" t="s">
        <v>64612</v>
      </c>
      <c r="D22225">
        <v>1</v>
      </c>
      <c r="E22225">
        <f>65</f>
        <v>65</v>
      </c>
      <c r="F22225" t="s">
        <v>13</v>
      </c>
      <c r="G22225" t="s">
        <v>64414</v>
      </c>
      <c r="H22225" s="3" t="s">
        <v>64420</v>
      </c>
      <c r="I22225" t="s">
        <v>918</v>
      </c>
      <c r="J22225" t="s">
        <v>64613</v>
      </c>
    </row>
    <row r="22226" spans="1:10" ht="16" x14ac:dyDescent="0.2">
      <c r="A22226" t="s">
        <v>64502</v>
      </c>
      <c r="B22226" t="s">
        <v>64614</v>
      </c>
      <c r="C22226" t="s">
        <v>64615</v>
      </c>
      <c r="D22226">
        <v>3</v>
      </c>
      <c r="E22226">
        <f>65</f>
        <v>65</v>
      </c>
      <c r="F22226" t="s">
        <v>13</v>
      </c>
      <c r="G22226" t="s">
        <v>64414</v>
      </c>
      <c r="H22226" s="3" t="s">
        <v>64505</v>
      </c>
      <c r="I22226" t="s">
        <v>918</v>
      </c>
      <c r="J22226" t="s">
        <v>64506</v>
      </c>
    </row>
    <row r="22227" spans="1:10" ht="16" x14ac:dyDescent="0.2">
      <c r="A22227" t="s">
        <v>64610</v>
      </c>
      <c r="B22227" t="s">
        <v>64418</v>
      </c>
      <c r="C22227" t="s">
        <v>64419</v>
      </c>
      <c r="D22227">
        <v>2</v>
      </c>
      <c r="E22227">
        <f>65</f>
        <v>65</v>
      </c>
      <c r="F22227" t="s">
        <v>13</v>
      </c>
      <c r="G22227" t="s">
        <v>64414</v>
      </c>
      <c r="H22227" s="3" t="s">
        <v>64420</v>
      </c>
      <c r="I22227" t="s">
        <v>918</v>
      </c>
      <c r="J22227" t="s">
        <v>64613</v>
      </c>
    </row>
    <row r="22228" spans="1:10" ht="16" x14ac:dyDescent="0.2">
      <c r="A22228" t="s">
        <v>64610</v>
      </c>
      <c r="B22228" t="s">
        <v>64446</v>
      </c>
      <c r="C22228" t="s">
        <v>64447</v>
      </c>
      <c r="D22228">
        <v>3</v>
      </c>
      <c r="E22228">
        <f>65</f>
        <v>65</v>
      </c>
      <c r="F22228" t="s">
        <v>13</v>
      </c>
      <c r="G22228" t="s">
        <v>64414</v>
      </c>
      <c r="H22228" s="3" t="s">
        <v>64420</v>
      </c>
      <c r="I22228" t="s">
        <v>918</v>
      </c>
      <c r="J22228" t="s">
        <v>64613</v>
      </c>
    </row>
    <row r="22229" spans="1:10" ht="16" x14ac:dyDescent="0.2">
      <c r="A22229" t="s">
        <v>64595</v>
      </c>
      <c r="B22229" t="s">
        <v>64616</v>
      </c>
      <c r="C22229" t="s">
        <v>64617</v>
      </c>
      <c r="D22229">
        <v>5</v>
      </c>
      <c r="E22229">
        <f>65</f>
        <v>65</v>
      </c>
      <c r="F22229" t="s">
        <v>13</v>
      </c>
      <c r="G22229" t="s">
        <v>64414</v>
      </c>
      <c r="H22229" s="3" t="s">
        <v>64598</v>
      </c>
      <c r="I22229" t="s">
        <v>918</v>
      </c>
      <c r="J22229" t="s">
        <v>64599</v>
      </c>
    </row>
    <row r="22230" spans="1:10" ht="32" x14ac:dyDescent="0.2">
      <c r="A22230" t="s">
        <v>64602</v>
      </c>
      <c r="B22230" t="s">
        <v>64618</v>
      </c>
      <c r="C22230" t="s">
        <v>64619</v>
      </c>
      <c r="D22230">
        <v>2</v>
      </c>
      <c r="E22230">
        <f>65</f>
        <v>65</v>
      </c>
      <c r="F22230" t="s">
        <v>13</v>
      </c>
      <c r="G22230" t="s">
        <v>64414</v>
      </c>
      <c r="H22230" s="3" t="s">
        <v>64620</v>
      </c>
      <c r="I22230" t="s">
        <v>918</v>
      </c>
      <c r="J22230" t="s">
        <v>64605</v>
      </c>
    </row>
    <row r="22231" spans="1:10" ht="32" x14ac:dyDescent="0.2">
      <c r="A22231" t="s">
        <v>64602</v>
      </c>
      <c r="B22231" t="s">
        <v>64418</v>
      </c>
      <c r="C22231" t="s">
        <v>64419</v>
      </c>
      <c r="D22231">
        <v>1</v>
      </c>
      <c r="E22231">
        <f>65</f>
        <v>65</v>
      </c>
      <c r="F22231" t="s">
        <v>13</v>
      </c>
      <c r="G22231" t="s">
        <v>64414</v>
      </c>
      <c r="H22231" s="3" t="s">
        <v>64620</v>
      </c>
      <c r="I22231" t="s">
        <v>918</v>
      </c>
      <c r="J22231" t="s">
        <v>64605</v>
      </c>
    </row>
    <row r="22232" spans="1:10" ht="16" x14ac:dyDescent="0.2">
      <c r="A22232" t="s">
        <v>64538</v>
      </c>
      <c r="B22232" t="s">
        <v>9282</v>
      </c>
      <c r="C22232" t="s">
        <v>64621</v>
      </c>
      <c r="D22232">
        <v>1</v>
      </c>
      <c r="E22232">
        <f>65</f>
        <v>65</v>
      </c>
      <c r="F22232" t="s">
        <v>13</v>
      </c>
      <c r="G22232" t="s">
        <v>64414</v>
      </c>
      <c r="H22232" s="3" t="s">
        <v>64622</v>
      </c>
      <c r="I22232" t="s">
        <v>918</v>
      </c>
      <c r="J22232" t="s">
        <v>64542</v>
      </c>
    </row>
    <row r="22233" spans="1:10" ht="16" x14ac:dyDescent="0.2">
      <c r="A22233" t="s">
        <v>64623</v>
      </c>
      <c r="B22233" t="s">
        <v>64624</v>
      </c>
      <c r="C22233" t="s">
        <v>64625</v>
      </c>
      <c r="D22233">
        <v>3</v>
      </c>
      <c r="E22233">
        <f>65</f>
        <v>65</v>
      </c>
      <c r="F22233" t="s">
        <v>13</v>
      </c>
      <c r="G22233" t="s">
        <v>64414</v>
      </c>
      <c r="H22233" s="3" t="s">
        <v>64523</v>
      </c>
      <c r="I22233" t="s">
        <v>918</v>
      </c>
      <c r="J22233" t="s">
        <v>64626</v>
      </c>
    </row>
    <row r="22234" spans="1:10" ht="16" x14ac:dyDescent="0.2">
      <c r="A22234" t="s">
        <v>64627</v>
      </c>
      <c r="B22234" t="s">
        <v>64412</v>
      </c>
      <c r="C22234" t="s">
        <v>64413</v>
      </c>
      <c r="D22234">
        <v>3</v>
      </c>
      <c r="E22234">
        <f>65</f>
        <v>65</v>
      </c>
      <c r="F22234" t="s">
        <v>13</v>
      </c>
      <c r="G22234" t="s">
        <v>64414</v>
      </c>
      <c r="H22234" s="3" t="s">
        <v>64444</v>
      </c>
      <c r="I22234" t="s">
        <v>918</v>
      </c>
      <c r="J22234" t="s">
        <v>64628</v>
      </c>
    </row>
    <row r="22235" spans="1:10" ht="16" x14ac:dyDescent="0.2">
      <c r="A22235" t="s">
        <v>64629</v>
      </c>
      <c r="B22235" t="s">
        <v>64630</v>
      </c>
      <c r="C22235" t="s">
        <v>64631</v>
      </c>
      <c r="D22235">
        <v>3</v>
      </c>
      <c r="E22235">
        <f>65</f>
        <v>65</v>
      </c>
      <c r="F22235" t="s">
        <v>13</v>
      </c>
      <c r="G22235" t="s">
        <v>64414</v>
      </c>
      <c r="H22235" s="3" t="s">
        <v>64450</v>
      </c>
      <c r="I22235" t="s">
        <v>918</v>
      </c>
      <c r="J22235" t="s">
        <v>64632</v>
      </c>
    </row>
    <row r="22236" spans="1:10" ht="16" x14ac:dyDescent="0.2">
      <c r="A22236" t="s">
        <v>64633</v>
      </c>
      <c r="B22236" t="s">
        <v>64634</v>
      </c>
      <c r="C22236" t="s">
        <v>64635</v>
      </c>
      <c r="D22236">
        <v>2</v>
      </c>
      <c r="E22236">
        <f>65</f>
        <v>65</v>
      </c>
      <c r="F22236" t="s">
        <v>13</v>
      </c>
      <c r="G22236" t="s">
        <v>64414</v>
      </c>
      <c r="H22236" s="3" t="s">
        <v>64439</v>
      </c>
      <c r="I22236" t="s">
        <v>918</v>
      </c>
      <c r="J22236" t="s">
        <v>64636</v>
      </c>
    </row>
    <row r="22237" spans="1:10" ht="16" x14ac:dyDescent="0.2">
      <c r="A22237" t="s">
        <v>50739</v>
      </c>
      <c r="B22237" t="s">
        <v>64637</v>
      </c>
      <c r="C22237" t="s">
        <v>64638</v>
      </c>
      <c r="D22237">
        <v>4</v>
      </c>
      <c r="E22237">
        <f>65</f>
        <v>65</v>
      </c>
      <c r="F22237" t="s">
        <v>13</v>
      </c>
      <c r="G22237" t="s">
        <v>64414</v>
      </c>
      <c r="H22237" s="3" t="s">
        <v>64494</v>
      </c>
      <c r="I22237" t="s">
        <v>918</v>
      </c>
      <c r="J22237" t="s">
        <v>50744</v>
      </c>
    </row>
    <row r="22238" spans="1:10" ht="16" x14ac:dyDescent="0.2">
      <c r="A22238" t="s">
        <v>64555</v>
      </c>
      <c r="B22238" t="s">
        <v>64454</v>
      </c>
      <c r="C22238" t="s">
        <v>64455</v>
      </c>
      <c r="D22238">
        <v>3</v>
      </c>
      <c r="E22238">
        <f>65</f>
        <v>65</v>
      </c>
      <c r="F22238" t="s">
        <v>13</v>
      </c>
      <c r="G22238" t="s">
        <v>64414</v>
      </c>
      <c r="H22238" s="3" t="s">
        <v>64415</v>
      </c>
      <c r="I22238" t="s">
        <v>918</v>
      </c>
      <c r="J22238" t="s">
        <v>64558</v>
      </c>
    </row>
    <row r="22239" spans="1:10" ht="16" x14ac:dyDescent="0.2">
      <c r="A22239" t="s">
        <v>64639</v>
      </c>
      <c r="B22239" t="s">
        <v>64446</v>
      </c>
      <c r="C22239" t="s">
        <v>64447</v>
      </c>
      <c r="D22239">
        <v>2</v>
      </c>
      <c r="E22239">
        <f>65</f>
        <v>65</v>
      </c>
      <c r="F22239" t="s">
        <v>13</v>
      </c>
      <c r="G22239" t="s">
        <v>64414</v>
      </c>
      <c r="H22239" s="3" t="s">
        <v>64640</v>
      </c>
      <c r="I22239" t="s">
        <v>918</v>
      </c>
      <c r="J22239" t="s">
        <v>64641</v>
      </c>
    </row>
    <row r="22240" spans="1:10" ht="16" x14ac:dyDescent="0.2">
      <c r="A22240" t="s">
        <v>7690</v>
      </c>
      <c r="B22240" t="s">
        <v>64642</v>
      </c>
      <c r="C22240" t="s">
        <v>64643</v>
      </c>
      <c r="D22240">
        <v>1</v>
      </c>
      <c r="E22240">
        <f>65</f>
        <v>65</v>
      </c>
      <c r="F22240" t="s">
        <v>13</v>
      </c>
      <c r="G22240" t="s">
        <v>64414</v>
      </c>
      <c r="H22240" s="3" t="s">
        <v>64494</v>
      </c>
      <c r="I22240" t="s">
        <v>918</v>
      </c>
      <c r="J22240" t="s">
        <v>7693</v>
      </c>
    </row>
    <row r="22241" spans="1:10" ht="16" x14ac:dyDescent="0.2">
      <c r="A22241" t="s">
        <v>3927</v>
      </c>
      <c r="B22241" t="s">
        <v>1627</v>
      </c>
      <c r="C22241" t="s">
        <v>12578</v>
      </c>
      <c r="D22241">
        <v>1</v>
      </c>
      <c r="E22241">
        <f>65</f>
        <v>65</v>
      </c>
      <c r="F22241" t="s">
        <v>13</v>
      </c>
      <c r="G22241" t="s">
        <v>64414</v>
      </c>
      <c r="H22241" s="3" t="s">
        <v>64541</v>
      </c>
      <c r="I22241" t="s">
        <v>918</v>
      </c>
      <c r="J22241" t="s">
        <v>3931</v>
      </c>
    </row>
    <row r="22242" spans="1:10" ht="16" x14ac:dyDescent="0.2">
      <c r="A22242" t="s">
        <v>64555</v>
      </c>
      <c r="B22242" t="s">
        <v>35874</v>
      </c>
      <c r="C22242" t="s">
        <v>35875</v>
      </c>
      <c r="D22242">
        <v>2</v>
      </c>
      <c r="E22242">
        <f>65</f>
        <v>65</v>
      </c>
      <c r="F22242" t="s">
        <v>13</v>
      </c>
      <c r="G22242" t="s">
        <v>64414</v>
      </c>
      <c r="H22242" s="3" t="s">
        <v>64415</v>
      </c>
      <c r="I22242" t="s">
        <v>918</v>
      </c>
      <c r="J22242" t="s">
        <v>64558</v>
      </c>
    </row>
    <row r="22243" spans="1:10" ht="16" x14ac:dyDescent="0.2">
      <c r="A22243" t="s">
        <v>64595</v>
      </c>
      <c r="B22243" t="s">
        <v>64644</v>
      </c>
      <c r="C22243" t="s">
        <v>64645</v>
      </c>
      <c r="D22243">
        <v>4</v>
      </c>
      <c r="E22243">
        <f>65</f>
        <v>65</v>
      </c>
      <c r="F22243" t="s">
        <v>13</v>
      </c>
      <c r="G22243" t="s">
        <v>64414</v>
      </c>
      <c r="H22243" s="3" t="s">
        <v>64598</v>
      </c>
      <c r="I22243" t="s">
        <v>918</v>
      </c>
      <c r="J22243" t="s">
        <v>64599</v>
      </c>
    </row>
    <row r="22244" spans="1:10" ht="16" x14ac:dyDescent="0.2">
      <c r="A22244" t="s">
        <v>64581</v>
      </c>
      <c r="B22244" t="s">
        <v>64646</v>
      </c>
      <c r="C22244" t="s">
        <v>64647</v>
      </c>
      <c r="D22244">
        <v>1</v>
      </c>
      <c r="E22244">
        <f>65</f>
        <v>65</v>
      </c>
      <c r="F22244" t="s">
        <v>13</v>
      </c>
      <c r="G22244" t="s">
        <v>64414</v>
      </c>
      <c r="H22244" s="3" t="s">
        <v>64584</v>
      </c>
      <c r="I22244" t="s">
        <v>918</v>
      </c>
      <c r="J22244" t="s">
        <v>64585</v>
      </c>
    </row>
    <row r="22245" spans="1:10" ht="16" x14ac:dyDescent="0.2">
      <c r="A22245" t="s">
        <v>64623</v>
      </c>
      <c r="B22245" t="s">
        <v>64648</v>
      </c>
      <c r="C22245" t="s">
        <v>64649</v>
      </c>
      <c r="D22245">
        <v>2</v>
      </c>
      <c r="E22245">
        <f>65</f>
        <v>65</v>
      </c>
      <c r="F22245" t="s">
        <v>13</v>
      </c>
      <c r="G22245" t="s">
        <v>64414</v>
      </c>
      <c r="H22245" s="3" t="s">
        <v>64523</v>
      </c>
      <c r="I22245" t="s">
        <v>918</v>
      </c>
      <c r="J22245" t="s">
        <v>64626</v>
      </c>
    </row>
    <row r="22246" spans="1:10" ht="16" x14ac:dyDescent="0.2">
      <c r="A22246" t="s">
        <v>52433</v>
      </c>
      <c r="B22246" t="s">
        <v>1627</v>
      </c>
      <c r="C22246" t="s">
        <v>12578</v>
      </c>
      <c r="D22246">
        <v>3</v>
      </c>
      <c r="E22246">
        <f>65</f>
        <v>65</v>
      </c>
      <c r="F22246" t="s">
        <v>13</v>
      </c>
      <c r="G22246" t="s">
        <v>64414</v>
      </c>
      <c r="H22246" s="3" t="s">
        <v>64494</v>
      </c>
      <c r="I22246" t="s">
        <v>918</v>
      </c>
      <c r="J22246" t="s">
        <v>52435</v>
      </c>
    </row>
    <row r="22247" spans="1:10" ht="16" x14ac:dyDescent="0.2">
      <c r="A22247" t="s">
        <v>52421</v>
      </c>
      <c r="B22247" t="s">
        <v>1627</v>
      </c>
      <c r="C22247" t="s">
        <v>12578</v>
      </c>
      <c r="D22247">
        <v>3</v>
      </c>
      <c r="E22247">
        <f>65</f>
        <v>65</v>
      </c>
      <c r="F22247" t="s">
        <v>13</v>
      </c>
      <c r="G22247" t="s">
        <v>64414</v>
      </c>
      <c r="H22247" s="3" t="s">
        <v>64450</v>
      </c>
      <c r="I22247" t="s">
        <v>918</v>
      </c>
      <c r="J22247" t="s">
        <v>52424</v>
      </c>
    </row>
    <row r="22248" spans="1:10" ht="16" x14ac:dyDescent="0.2">
      <c r="A22248" t="s">
        <v>64633</v>
      </c>
      <c r="B22248" t="s">
        <v>64650</v>
      </c>
      <c r="C22248" t="s">
        <v>64651</v>
      </c>
      <c r="D22248">
        <v>1</v>
      </c>
      <c r="E22248">
        <f>65</f>
        <v>65</v>
      </c>
      <c r="F22248" t="s">
        <v>13</v>
      </c>
      <c r="G22248" t="s">
        <v>64414</v>
      </c>
      <c r="H22248" s="3" t="s">
        <v>64439</v>
      </c>
      <c r="I22248" t="s">
        <v>918</v>
      </c>
      <c r="J22248" t="s">
        <v>64636</v>
      </c>
    </row>
    <row r="22249" spans="1:10" ht="32" x14ac:dyDescent="0.2">
      <c r="A22249" t="s">
        <v>30011</v>
      </c>
      <c r="B22249" t="s">
        <v>64652</v>
      </c>
      <c r="C22249" t="s">
        <v>64653</v>
      </c>
      <c r="D22249">
        <v>6</v>
      </c>
      <c r="E22249">
        <f>65</f>
        <v>65</v>
      </c>
      <c r="F22249" t="s">
        <v>13</v>
      </c>
      <c r="G22249" t="s">
        <v>64414</v>
      </c>
      <c r="H22249" s="3" t="s">
        <v>64654</v>
      </c>
      <c r="I22249" t="s">
        <v>918</v>
      </c>
      <c r="J22249" t="s">
        <v>30015</v>
      </c>
    </row>
    <row r="22250" spans="1:10" ht="32" x14ac:dyDescent="0.2">
      <c r="A22250" t="s">
        <v>30011</v>
      </c>
      <c r="B22250" t="s">
        <v>64655</v>
      </c>
      <c r="C22250" t="s">
        <v>64656</v>
      </c>
      <c r="D22250">
        <v>5</v>
      </c>
      <c r="E22250">
        <f>65</f>
        <v>65</v>
      </c>
      <c r="F22250" t="s">
        <v>13</v>
      </c>
      <c r="G22250" t="s">
        <v>64414</v>
      </c>
      <c r="H22250" s="3" t="s">
        <v>64654</v>
      </c>
      <c r="I22250" t="s">
        <v>918</v>
      </c>
      <c r="J22250" t="s">
        <v>30015</v>
      </c>
    </row>
    <row r="22251" spans="1:10" ht="16" x14ac:dyDescent="0.2">
      <c r="A22251" t="s">
        <v>64459</v>
      </c>
      <c r="B22251" t="s">
        <v>64657</v>
      </c>
      <c r="C22251" t="s">
        <v>64658</v>
      </c>
      <c r="D22251">
        <v>2</v>
      </c>
      <c r="E22251">
        <f>65</f>
        <v>65</v>
      </c>
      <c r="F22251" t="s">
        <v>13</v>
      </c>
      <c r="G22251" t="s">
        <v>64414</v>
      </c>
      <c r="H22251" s="3" t="s">
        <v>64462</v>
      </c>
      <c r="I22251" t="s">
        <v>918</v>
      </c>
      <c r="J22251" t="s">
        <v>64463</v>
      </c>
    </row>
    <row r="22252" spans="1:10" ht="16" x14ac:dyDescent="0.2">
      <c r="A22252" t="s">
        <v>64629</v>
      </c>
      <c r="B22252" t="s">
        <v>64659</v>
      </c>
      <c r="C22252" t="s">
        <v>64660</v>
      </c>
      <c r="D22252">
        <v>2</v>
      </c>
      <c r="E22252">
        <f>65</f>
        <v>65</v>
      </c>
      <c r="F22252" t="s">
        <v>13</v>
      </c>
      <c r="G22252" t="s">
        <v>64414</v>
      </c>
      <c r="H22252" s="3" t="s">
        <v>64450</v>
      </c>
      <c r="I22252" t="s">
        <v>918</v>
      </c>
      <c r="J22252" t="s">
        <v>64632</v>
      </c>
    </row>
    <row r="22253" spans="1:10" ht="16" x14ac:dyDescent="0.2">
      <c r="A22253" t="s">
        <v>6369</v>
      </c>
      <c r="B22253" t="s">
        <v>64661</v>
      </c>
      <c r="C22253" t="s">
        <v>64662</v>
      </c>
      <c r="D22253">
        <v>5</v>
      </c>
      <c r="E22253">
        <f>65</f>
        <v>65</v>
      </c>
      <c r="F22253" t="s">
        <v>13</v>
      </c>
      <c r="G22253" t="s">
        <v>64414</v>
      </c>
      <c r="H22253" s="3" t="s">
        <v>64601</v>
      </c>
      <c r="I22253" t="s">
        <v>918</v>
      </c>
      <c r="J22253" t="s">
        <v>6374</v>
      </c>
    </row>
    <row r="22254" spans="1:10" ht="16" x14ac:dyDescent="0.2">
      <c r="A22254" t="s">
        <v>64502</v>
      </c>
      <c r="B22254" t="s">
        <v>64663</v>
      </c>
      <c r="C22254" t="s">
        <v>64664</v>
      </c>
      <c r="D22254">
        <v>1</v>
      </c>
      <c r="E22254">
        <f>65</f>
        <v>65</v>
      </c>
      <c r="F22254" t="s">
        <v>13</v>
      </c>
      <c r="G22254" t="s">
        <v>64414</v>
      </c>
      <c r="H22254" s="3" t="s">
        <v>64505</v>
      </c>
      <c r="I22254" t="s">
        <v>918</v>
      </c>
      <c r="J22254" t="s">
        <v>64506</v>
      </c>
    </row>
    <row r="22255" spans="1:10" ht="16" x14ac:dyDescent="0.2">
      <c r="A22255" t="s">
        <v>6369</v>
      </c>
      <c r="B22255" t="s">
        <v>64665</v>
      </c>
      <c r="C22255" t="s">
        <v>64666</v>
      </c>
      <c r="D22255">
        <v>3</v>
      </c>
      <c r="E22255">
        <f>65</f>
        <v>65</v>
      </c>
      <c r="F22255" t="s">
        <v>13</v>
      </c>
      <c r="G22255" t="s">
        <v>64414</v>
      </c>
      <c r="H22255" s="3" t="s">
        <v>64601</v>
      </c>
      <c r="I22255" t="s">
        <v>918</v>
      </c>
      <c r="J22255" t="s">
        <v>6374</v>
      </c>
    </row>
    <row r="22256" spans="1:10" ht="16" x14ac:dyDescent="0.2">
      <c r="A22256" t="s">
        <v>64667</v>
      </c>
      <c r="B22256" t="s">
        <v>64428</v>
      </c>
      <c r="C22256" t="s">
        <v>64429</v>
      </c>
      <c r="D22256">
        <v>2</v>
      </c>
      <c r="E22256">
        <f>65</f>
        <v>65</v>
      </c>
      <c r="F22256" t="s">
        <v>13</v>
      </c>
      <c r="G22256" t="s">
        <v>64414</v>
      </c>
      <c r="H22256" s="3" t="s">
        <v>64415</v>
      </c>
      <c r="I22256" t="s">
        <v>918</v>
      </c>
      <c r="J22256" t="s">
        <v>64668</v>
      </c>
    </row>
    <row r="22257" spans="1:10" ht="16" x14ac:dyDescent="0.2">
      <c r="A22257" t="s">
        <v>64669</v>
      </c>
      <c r="B22257" t="s">
        <v>64670</v>
      </c>
      <c r="C22257" t="s">
        <v>64671</v>
      </c>
      <c r="D22257">
        <v>2</v>
      </c>
      <c r="E22257">
        <f>65</f>
        <v>65</v>
      </c>
      <c r="F22257" t="s">
        <v>13</v>
      </c>
      <c r="G22257" t="s">
        <v>64414</v>
      </c>
      <c r="H22257" s="3" t="s">
        <v>64523</v>
      </c>
      <c r="I22257" t="s">
        <v>918</v>
      </c>
      <c r="J22257" t="s">
        <v>64672</v>
      </c>
    </row>
    <row r="22258" spans="1:10" ht="16" x14ac:dyDescent="0.2">
      <c r="A22258" t="s">
        <v>64571</v>
      </c>
      <c r="B22258" t="s">
        <v>64673</v>
      </c>
      <c r="C22258" t="s">
        <v>64674</v>
      </c>
      <c r="D22258">
        <v>4</v>
      </c>
      <c r="E22258">
        <f>65</f>
        <v>65</v>
      </c>
      <c r="F22258" t="s">
        <v>13</v>
      </c>
      <c r="G22258" t="s">
        <v>64414</v>
      </c>
      <c r="H22258" s="3" t="s">
        <v>64439</v>
      </c>
      <c r="I22258" t="s">
        <v>918</v>
      </c>
      <c r="J22258" t="s">
        <v>64574</v>
      </c>
    </row>
    <row r="22259" spans="1:10" ht="16" x14ac:dyDescent="0.2">
      <c r="A22259" t="s">
        <v>64675</v>
      </c>
      <c r="B22259" t="s">
        <v>64543</v>
      </c>
      <c r="C22259" t="s">
        <v>64544</v>
      </c>
      <c r="D22259">
        <v>1</v>
      </c>
      <c r="E22259">
        <f>65</f>
        <v>65</v>
      </c>
      <c r="F22259" t="s">
        <v>13</v>
      </c>
      <c r="G22259" t="s">
        <v>64414</v>
      </c>
      <c r="H22259" s="3" t="s">
        <v>64676</v>
      </c>
      <c r="I22259" t="s">
        <v>918</v>
      </c>
      <c r="J22259" t="s">
        <v>64677</v>
      </c>
    </row>
    <row r="22260" spans="1:10" ht="16" x14ac:dyDescent="0.2">
      <c r="A22260" t="s">
        <v>64675</v>
      </c>
      <c r="B22260" t="s">
        <v>64536</v>
      </c>
      <c r="C22260" t="s">
        <v>64537</v>
      </c>
      <c r="D22260">
        <v>3</v>
      </c>
      <c r="E22260">
        <f>65</f>
        <v>65</v>
      </c>
      <c r="F22260" t="s">
        <v>13</v>
      </c>
      <c r="G22260" t="s">
        <v>64414</v>
      </c>
      <c r="H22260" s="3" t="s">
        <v>64676</v>
      </c>
      <c r="I22260" t="s">
        <v>918</v>
      </c>
      <c r="J22260" t="s">
        <v>64677</v>
      </c>
    </row>
    <row r="22261" spans="1:10" ht="32" x14ac:dyDescent="0.2">
      <c r="A22261" t="s">
        <v>30011</v>
      </c>
      <c r="B22261" t="s">
        <v>64678</v>
      </c>
      <c r="C22261" t="s">
        <v>64679</v>
      </c>
      <c r="D22261">
        <v>2</v>
      </c>
      <c r="E22261">
        <f>65</f>
        <v>65</v>
      </c>
      <c r="F22261" t="s">
        <v>13</v>
      </c>
      <c r="G22261" t="s">
        <v>64414</v>
      </c>
      <c r="H22261" s="3" t="s">
        <v>64654</v>
      </c>
      <c r="I22261" t="s">
        <v>918</v>
      </c>
      <c r="J22261" t="s">
        <v>30015</v>
      </c>
    </row>
    <row r="22262" spans="1:10" ht="16" x14ac:dyDescent="0.2">
      <c r="A22262" t="s">
        <v>64675</v>
      </c>
      <c r="B22262" t="s">
        <v>64517</v>
      </c>
      <c r="C22262" t="s">
        <v>64518</v>
      </c>
      <c r="D22262">
        <v>4</v>
      </c>
      <c r="E22262">
        <f>65</f>
        <v>65</v>
      </c>
      <c r="F22262" t="s">
        <v>13</v>
      </c>
      <c r="G22262" t="s">
        <v>64414</v>
      </c>
      <c r="H22262" s="3" t="s">
        <v>64676</v>
      </c>
      <c r="I22262" t="s">
        <v>918</v>
      </c>
      <c r="J22262" t="s">
        <v>64677</v>
      </c>
    </row>
    <row r="22263" spans="1:10" ht="16" x14ac:dyDescent="0.2">
      <c r="A22263" t="s">
        <v>64680</v>
      </c>
      <c r="B22263" t="s">
        <v>64681</v>
      </c>
      <c r="C22263" t="s">
        <v>64682</v>
      </c>
      <c r="D22263">
        <v>2</v>
      </c>
      <c r="E22263">
        <f>65</f>
        <v>65</v>
      </c>
      <c r="F22263" t="s">
        <v>13</v>
      </c>
      <c r="G22263" t="s">
        <v>64414</v>
      </c>
      <c r="H22263" s="3" t="s">
        <v>64494</v>
      </c>
      <c r="I22263" t="s">
        <v>918</v>
      </c>
      <c r="J22263" t="s">
        <v>64683</v>
      </c>
    </row>
    <row r="22264" spans="1:10" ht="16" x14ac:dyDescent="0.2">
      <c r="A22264" t="s">
        <v>64680</v>
      </c>
      <c r="B22264" t="s">
        <v>64684</v>
      </c>
      <c r="C22264" t="s">
        <v>64685</v>
      </c>
      <c r="D22264">
        <v>1</v>
      </c>
      <c r="E22264">
        <f>65</f>
        <v>65</v>
      </c>
      <c r="F22264" t="s">
        <v>13</v>
      </c>
      <c r="G22264" t="s">
        <v>64414</v>
      </c>
      <c r="H22264" s="3" t="s">
        <v>64494</v>
      </c>
      <c r="I22264" t="s">
        <v>918</v>
      </c>
      <c r="J22264" t="s">
        <v>64683</v>
      </c>
    </row>
    <row r="22265" spans="1:10" ht="16" x14ac:dyDescent="0.2">
      <c r="A22265" t="s">
        <v>64459</v>
      </c>
      <c r="B22265" t="s">
        <v>64686</v>
      </c>
      <c r="C22265" t="s">
        <v>64687</v>
      </c>
      <c r="D22265">
        <v>3</v>
      </c>
      <c r="E22265">
        <f>65</f>
        <v>65</v>
      </c>
      <c r="F22265" t="s">
        <v>13</v>
      </c>
      <c r="G22265" t="s">
        <v>64414</v>
      </c>
      <c r="H22265" s="3" t="s">
        <v>64462</v>
      </c>
      <c r="I22265" t="s">
        <v>918</v>
      </c>
      <c r="J22265" t="s">
        <v>64463</v>
      </c>
    </row>
    <row r="22266" spans="1:10" ht="16" x14ac:dyDescent="0.2">
      <c r="A22266" t="s">
        <v>64688</v>
      </c>
      <c r="B22266" t="s">
        <v>3764</v>
      </c>
      <c r="C22266" t="s">
        <v>37234</v>
      </c>
      <c r="D22266">
        <v>2</v>
      </c>
      <c r="E22266">
        <f>65</f>
        <v>65</v>
      </c>
      <c r="F22266" t="s">
        <v>13</v>
      </c>
      <c r="G22266" t="s">
        <v>64414</v>
      </c>
      <c r="H22266" s="3" t="s">
        <v>64444</v>
      </c>
      <c r="I22266" t="s">
        <v>918</v>
      </c>
      <c r="J22266" t="s">
        <v>64689</v>
      </c>
    </row>
    <row r="22267" spans="1:10" ht="16" x14ac:dyDescent="0.2">
      <c r="A22267" t="s">
        <v>64690</v>
      </c>
      <c r="B22267" t="s">
        <v>35874</v>
      </c>
      <c r="C22267" t="s">
        <v>35875</v>
      </c>
      <c r="D22267">
        <v>2</v>
      </c>
      <c r="E22267">
        <f>65</f>
        <v>65</v>
      </c>
      <c r="F22267" t="s">
        <v>13</v>
      </c>
      <c r="G22267" t="s">
        <v>64414</v>
      </c>
      <c r="H22267" s="3" t="s">
        <v>64494</v>
      </c>
      <c r="I22267" t="s">
        <v>918</v>
      </c>
      <c r="J22267" t="s">
        <v>64691</v>
      </c>
    </row>
    <row r="22268" spans="1:10" ht="16" x14ac:dyDescent="0.2">
      <c r="A22268" t="s">
        <v>30528</v>
      </c>
      <c r="B22268" t="s">
        <v>64437</v>
      </c>
      <c r="C22268" t="s">
        <v>64438</v>
      </c>
      <c r="D22268">
        <v>5</v>
      </c>
      <c r="E22268">
        <f>65</f>
        <v>65</v>
      </c>
      <c r="F22268" t="s">
        <v>13</v>
      </c>
      <c r="G22268" t="s">
        <v>64414</v>
      </c>
      <c r="H22268" s="3" t="s">
        <v>64430</v>
      </c>
      <c r="I22268" t="s">
        <v>918</v>
      </c>
      <c r="J22268" t="s">
        <v>30531</v>
      </c>
    </row>
    <row r="22269" spans="1:10" ht="16" x14ac:dyDescent="0.2">
      <c r="A22269" t="s">
        <v>64692</v>
      </c>
      <c r="B22269" t="s">
        <v>39010</v>
      </c>
      <c r="C22269" t="s">
        <v>64693</v>
      </c>
      <c r="D22269">
        <v>2</v>
      </c>
      <c r="E22269">
        <f>65</f>
        <v>65</v>
      </c>
      <c r="F22269" t="s">
        <v>13</v>
      </c>
      <c r="G22269" t="s">
        <v>64414</v>
      </c>
      <c r="H22269" s="3" t="s">
        <v>64425</v>
      </c>
      <c r="I22269" t="s">
        <v>918</v>
      </c>
      <c r="J22269" t="s">
        <v>64694</v>
      </c>
    </row>
    <row r="22270" spans="1:10" ht="16" x14ac:dyDescent="0.2">
      <c r="A22270" t="s">
        <v>30011</v>
      </c>
      <c r="B22270" t="s">
        <v>64695</v>
      </c>
      <c r="C22270" t="s">
        <v>64696</v>
      </c>
      <c r="D22270">
        <v>4</v>
      </c>
      <c r="E22270">
        <f>65</f>
        <v>65</v>
      </c>
      <c r="F22270" t="s">
        <v>13</v>
      </c>
      <c r="G22270" t="s">
        <v>64414</v>
      </c>
      <c r="H22270" s="3" t="s">
        <v>64601</v>
      </c>
      <c r="I22270" t="s">
        <v>918</v>
      </c>
      <c r="J22270" t="s">
        <v>30015</v>
      </c>
    </row>
    <row r="22271" spans="1:10" ht="16" x14ac:dyDescent="0.2">
      <c r="A22271" t="s">
        <v>64697</v>
      </c>
      <c r="B22271" t="s">
        <v>64569</v>
      </c>
      <c r="C22271" t="s">
        <v>64570</v>
      </c>
      <c r="D22271">
        <v>2</v>
      </c>
      <c r="E22271">
        <f>65</f>
        <v>65</v>
      </c>
      <c r="F22271" t="s">
        <v>13</v>
      </c>
      <c r="G22271" t="s">
        <v>64414</v>
      </c>
      <c r="H22271" s="3" t="s">
        <v>64567</v>
      </c>
      <c r="I22271" t="s">
        <v>918</v>
      </c>
      <c r="J22271" t="s">
        <v>64698</v>
      </c>
    </row>
    <row r="22272" spans="1:10" ht="16" x14ac:dyDescent="0.2">
      <c r="A22272" t="s">
        <v>64699</v>
      </c>
      <c r="B22272" t="s">
        <v>64700</v>
      </c>
      <c r="C22272" t="s">
        <v>64701</v>
      </c>
      <c r="D22272">
        <v>1</v>
      </c>
      <c r="E22272">
        <f>65</f>
        <v>65</v>
      </c>
      <c r="F22272" t="s">
        <v>13</v>
      </c>
      <c r="G22272" t="s">
        <v>64414</v>
      </c>
      <c r="H22272" s="3" t="s">
        <v>64444</v>
      </c>
      <c r="I22272" t="s">
        <v>918</v>
      </c>
      <c r="J22272" t="s">
        <v>64702</v>
      </c>
    </row>
    <row r="22273" spans="1:10" ht="16" x14ac:dyDescent="0.2">
      <c r="A22273" t="s">
        <v>64699</v>
      </c>
      <c r="B22273" t="s">
        <v>64703</v>
      </c>
      <c r="C22273" t="s">
        <v>64429</v>
      </c>
      <c r="D22273">
        <v>2</v>
      </c>
      <c r="E22273">
        <f>65</f>
        <v>65</v>
      </c>
      <c r="F22273" t="s">
        <v>13</v>
      </c>
      <c r="G22273" t="s">
        <v>64414</v>
      </c>
      <c r="H22273" s="3" t="s">
        <v>64444</v>
      </c>
      <c r="I22273" t="s">
        <v>918</v>
      </c>
      <c r="J22273" t="s">
        <v>64702</v>
      </c>
    </row>
    <row r="22274" spans="1:10" ht="16" x14ac:dyDescent="0.2">
      <c r="A22274" t="s">
        <v>64704</v>
      </c>
      <c r="B22274" t="s">
        <v>64705</v>
      </c>
      <c r="C22274" t="s">
        <v>64706</v>
      </c>
      <c r="D22274">
        <v>2</v>
      </c>
      <c r="E22274">
        <f>65</f>
        <v>65</v>
      </c>
      <c r="F22274" t="s">
        <v>13</v>
      </c>
      <c r="G22274" t="s">
        <v>64414</v>
      </c>
      <c r="H22274" s="3" t="s">
        <v>64494</v>
      </c>
      <c r="I22274" t="s">
        <v>918</v>
      </c>
      <c r="J22274" t="s">
        <v>64707</v>
      </c>
    </row>
    <row r="22275" spans="1:10" ht="16" x14ac:dyDescent="0.2">
      <c r="A22275" t="s">
        <v>64669</v>
      </c>
      <c r="B22275" t="s">
        <v>64624</v>
      </c>
      <c r="C22275" t="s">
        <v>64625</v>
      </c>
      <c r="D22275">
        <v>3</v>
      </c>
      <c r="E22275">
        <f>65</f>
        <v>65</v>
      </c>
      <c r="F22275" t="s">
        <v>13</v>
      </c>
      <c r="G22275" t="s">
        <v>64414</v>
      </c>
      <c r="H22275" s="3" t="s">
        <v>64523</v>
      </c>
      <c r="I22275" t="s">
        <v>918</v>
      </c>
      <c r="J22275" t="s">
        <v>64672</v>
      </c>
    </row>
    <row r="22276" spans="1:10" ht="16" x14ac:dyDescent="0.2">
      <c r="A22276" t="s">
        <v>11372</v>
      </c>
      <c r="B22276" t="s">
        <v>64708</v>
      </c>
      <c r="C22276" t="s">
        <v>64709</v>
      </c>
      <c r="D22276">
        <v>3</v>
      </c>
      <c r="E22276">
        <f>65</f>
        <v>65</v>
      </c>
      <c r="F22276" t="s">
        <v>13</v>
      </c>
      <c r="G22276" t="s">
        <v>64414</v>
      </c>
      <c r="H22276" s="3" t="s">
        <v>64494</v>
      </c>
      <c r="I22276" t="s">
        <v>918</v>
      </c>
      <c r="J22276" t="s">
        <v>11377</v>
      </c>
    </row>
    <row r="22277" spans="1:10" ht="16" x14ac:dyDescent="0.2">
      <c r="A22277" t="s">
        <v>6369</v>
      </c>
      <c r="B22277" t="s">
        <v>64710</v>
      </c>
      <c r="C22277" t="s">
        <v>64711</v>
      </c>
      <c r="D22277">
        <v>1</v>
      </c>
      <c r="E22277">
        <f>65</f>
        <v>65</v>
      </c>
      <c r="F22277" t="s">
        <v>13</v>
      </c>
      <c r="G22277" t="s">
        <v>64414</v>
      </c>
      <c r="H22277" s="3" t="s">
        <v>64601</v>
      </c>
      <c r="I22277" t="s">
        <v>918</v>
      </c>
      <c r="J22277" t="s">
        <v>6374</v>
      </c>
    </row>
    <row r="22278" spans="1:10" ht="16" x14ac:dyDescent="0.2">
      <c r="A22278" t="s">
        <v>64675</v>
      </c>
      <c r="B22278" t="s">
        <v>64524</v>
      </c>
      <c r="C22278" t="s">
        <v>64525</v>
      </c>
      <c r="D22278">
        <v>2</v>
      </c>
      <c r="E22278">
        <f>65</f>
        <v>65</v>
      </c>
      <c r="F22278" t="s">
        <v>13</v>
      </c>
      <c r="G22278" t="s">
        <v>64414</v>
      </c>
      <c r="H22278" s="3" t="s">
        <v>64676</v>
      </c>
      <c r="I22278" t="s">
        <v>918</v>
      </c>
      <c r="J22278" t="s">
        <v>64677</v>
      </c>
    </row>
    <row r="22279" spans="1:10" ht="16" x14ac:dyDescent="0.2">
      <c r="A22279" t="s">
        <v>48373</v>
      </c>
      <c r="B22279" t="s">
        <v>1627</v>
      </c>
      <c r="C22279" t="s">
        <v>12578</v>
      </c>
      <c r="D22279">
        <v>3</v>
      </c>
      <c r="E22279">
        <f>65</f>
        <v>65</v>
      </c>
      <c r="F22279" t="s">
        <v>13</v>
      </c>
      <c r="G22279" t="s">
        <v>64414</v>
      </c>
      <c r="H22279" s="3" t="s">
        <v>64494</v>
      </c>
      <c r="I22279" t="s">
        <v>918</v>
      </c>
      <c r="J22279" t="s">
        <v>48375</v>
      </c>
    </row>
    <row r="22280" spans="1:10" ht="16" x14ac:dyDescent="0.2">
      <c r="A22280" t="s">
        <v>64712</v>
      </c>
      <c r="B22280" t="s">
        <v>64703</v>
      </c>
      <c r="C22280" t="s">
        <v>64429</v>
      </c>
      <c r="D22280">
        <v>3</v>
      </c>
      <c r="E22280">
        <f>65</f>
        <v>65</v>
      </c>
      <c r="F22280" t="s">
        <v>13</v>
      </c>
      <c r="G22280" t="s">
        <v>64414</v>
      </c>
      <c r="H22280" s="3" t="s">
        <v>64415</v>
      </c>
      <c r="I22280" t="s">
        <v>918</v>
      </c>
      <c r="J22280" t="s">
        <v>64713</v>
      </c>
    </row>
    <row r="22281" spans="1:10" ht="16" x14ac:dyDescent="0.2">
      <c r="A22281" t="s">
        <v>64692</v>
      </c>
      <c r="B22281" t="s">
        <v>64714</v>
      </c>
      <c r="C22281" t="s">
        <v>64715</v>
      </c>
      <c r="D22281">
        <v>1</v>
      </c>
      <c r="E22281">
        <f>65</f>
        <v>65</v>
      </c>
      <c r="F22281" t="s">
        <v>13</v>
      </c>
      <c r="G22281" t="s">
        <v>64414</v>
      </c>
      <c r="H22281" s="3" t="s">
        <v>64716</v>
      </c>
      <c r="I22281" t="s">
        <v>918</v>
      </c>
      <c r="J22281" t="s">
        <v>64694</v>
      </c>
    </row>
    <row r="22282" spans="1:10" ht="16" x14ac:dyDescent="0.2">
      <c r="A22282" t="s">
        <v>64697</v>
      </c>
      <c r="B22282" t="s">
        <v>64565</v>
      </c>
      <c r="C22282" t="s">
        <v>64566</v>
      </c>
      <c r="D22282">
        <v>1</v>
      </c>
      <c r="E22282">
        <f>65</f>
        <v>65</v>
      </c>
      <c r="F22282" t="s">
        <v>13</v>
      </c>
      <c r="G22282" t="s">
        <v>64414</v>
      </c>
      <c r="H22282" s="3" t="s">
        <v>64567</v>
      </c>
      <c r="I22282" t="s">
        <v>918</v>
      </c>
      <c r="J22282" t="s">
        <v>64698</v>
      </c>
    </row>
    <row r="22283" spans="1:10" ht="16" x14ac:dyDescent="0.2">
      <c r="A22283" t="s">
        <v>64712</v>
      </c>
      <c r="B22283" t="s">
        <v>64454</v>
      </c>
      <c r="C22283" t="s">
        <v>64455</v>
      </c>
      <c r="D22283">
        <v>4</v>
      </c>
      <c r="E22283">
        <f>65</f>
        <v>65</v>
      </c>
      <c r="F22283" t="s">
        <v>13</v>
      </c>
      <c r="G22283" t="s">
        <v>64414</v>
      </c>
      <c r="H22283" s="3" t="s">
        <v>64415</v>
      </c>
      <c r="I22283" t="s">
        <v>918</v>
      </c>
      <c r="J22283" t="s">
        <v>64713</v>
      </c>
    </row>
    <row r="22284" spans="1:10" ht="16" x14ac:dyDescent="0.2">
      <c r="A22284" t="s">
        <v>9314</v>
      </c>
      <c r="B22284" t="s">
        <v>64614</v>
      </c>
      <c r="C22284" t="s">
        <v>64615</v>
      </c>
      <c r="D22284">
        <v>4</v>
      </c>
      <c r="E22284">
        <f>65</f>
        <v>65</v>
      </c>
      <c r="F22284" t="s">
        <v>13</v>
      </c>
      <c r="G22284" t="s">
        <v>64414</v>
      </c>
      <c r="H22284" s="3" t="s">
        <v>64505</v>
      </c>
      <c r="I22284" t="s">
        <v>918</v>
      </c>
      <c r="J22284" t="s">
        <v>9319</v>
      </c>
    </row>
    <row r="22285" spans="1:10" ht="16" x14ac:dyDescent="0.2">
      <c r="A22285" t="s">
        <v>64669</v>
      </c>
      <c r="B22285" t="s">
        <v>64488</v>
      </c>
      <c r="C22285" t="s">
        <v>64489</v>
      </c>
      <c r="D22285">
        <v>1</v>
      </c>
      <c r="E22285">
        <f>65</f>
        <v>65</v>
      </c>
      <c r="F22285" t="s">
        <v>13</v>
      </c>
      <c r="G22285" t="s">
        <v>64414</v>
      </c>
      <c r="H22285" s="3" t="s">
        <v>64523</v>
      </c>
      <c r="I22285" t="s">
        <v>918</v>
      </c>
      <c r="J22285" t="s">
        <v>64672</v>
      </c>
    </row>
    <row r="22286" spans="1:10" ht="16" x14ac:dyDescent="0.2">
      <c r="A22286" t="s">
        <v>64627</v>
      </c>
      <c r="B22286" t="s">
        <v>64703</v>
      </c>
      <c r="C22286" t="s">
        <v>64429</v>
      </c>
      <c r="D22286">
        <v>5</v>
      </c>
      <c r="E22286">
        <f>65</f>
        <v>65</v>
      </c>
      <c r="F22286" t="s">
        <v>13</v>
      </c>
      <c r="G22286" t="s">
        <v>64414</v>
      </c>
      <c r="H22286" s="3" t="s">
        <v>64444</v>
      </c>
      <c r="I22286" t="s">
        <v>918</v>
      </c>
      <c r="J22286" t="s">
        <v>64628</v>
      </c>
    </row>
    <row r="22287" spans="1:10" ht="16" x14ac:dyDescent="0.2">
      <c r="A22287" t="s">
        <v>64627</v>
      </c>
      <c r="B22287" t="s">
        <v>64593</v>
      </c>
      <c r="C22287" t="s">
        <v>64594</v>
      </c>
      <c r="D22287">
        <v>4</v>
      </c>
      <c r="E22287">
        <f>65</f>
        <v>65</v>
      </c>
      <c r="F22287" t="s">
        <v>13</v>
      </c>
      <c r="G22287" t="s">
        <v>64414</v>
      </c>
      <c r="H22287" s="3" t="s">
        <v>64444</v>
      </c>
      <c r="I22287" t="s">
        <v>918</v>
      </c>
      <c r="J22287" t="s">
        <v>64628</v>
      </c>
    </row>
    <row r="22288" spans="1:10" ht="16" x14ac:dyDescent="0.2">
      <c r="A22288" t="s">
        <v>64717</v>
      </c>
      <c r="B22288" t="s">
        <v>64418</v>
      </c>
      <c r="C22288" t="s">
        <v>64419</v>
      </c>
      <c r="D22288">
        <v>2</v>
      </c>
      <c r="E22288">
        <f>65</f>
        <v>65</v>
      </c>
      <c r="F22288" t="s">
        <v>13</v>
      </c>
      <c r="G22288" t="s">
        <v>64414</v>
      </c>
      <c r="H22288" s="3" t="s">
        <v>64470</v>
      </c>
      <c r="I22288" t="s">
        <v>918</v>
      </c>
      <c r="J22288" t="s">
        <v>64718</v>
      </c>
    </row>
    <row r="22289" spans="1:10" ht="16" x14ac:dyDescent="0.2">
      <c r="A22289" t="s">
        <v>30980</v>
      </c>
      <c r="B22289" t="s">
        <v>64719</v>
      </c>
      <c r="C22289" t="s">
        <v>64720</v>
      </c>
      <c r="D22289">
        <v>5</v>
      </c>
      <c r="E22289">
        <f>65</f>
        <v>65</v>
      </c>
      <c r="F22289" t="s">
        <v>13</v>
      </c>
      <c r="G22289" t="s">
        <v>64414</v>
      </c>
      <c r="H22289" s="3" t="s">
        <v>64721</v>
      </c>
      <c r="I22289" t="s">
        <v>918</v>
      </c>
      <c r="J22289" t="s">
        <v>30984</v>
      </c>
    </row>
    <row r="22290" spans="1:10" ht="16" x14ac:dyDescent="0.2">
      <c r="A22290" t="s">
        <v>64627</v>
      </c>
      <c r="B22290" t="s">
        <v>35874</v>
      </c>
      <c r="C22290" t="s">
        <v>35875</v>
      </c>
      <c r="D22290">
        <v>1</v>
      </c>
      <c r="E22290">
        <f>65</f>
        <v>65</v>
      </c>
      <c r="F22290" t="s">
        <v>13</v>
      </c>
      <c r="G22290" t="s">
        <v>64414</v>
      </c>
      <c r="H22290" s="3" t="s">
        <v>64444</v>
      </c>
      <c r="I22290" t="s">
        <v>918</v>
      </c>
      <c r="J22290" t="s">
        <v>64628</v>
      </c>
    </row>
    <row r="22291" spans="1:10" ht="16" x14ac:dyDescent="0.2">
      <c r="A22291" t="s">
        <v>64722</v>
      </c>
      <c r="B22291" t="s">
        <v>35874</v>
      </c>
      <c r="C22291" t="s">
        <v>35875</v>
      </c>
      <c r="D22291">
        <v>3</v>
      </c>
      <c r="E22291">
        <f>65</f>
        <v>65</v>
      </c>
      <c r="F22291" t="s">
        <v>13</v>
      </c>
      <c r="G22291" t="s">
        <v>64414</v>
      </c>
      <c r="H22291" s="3" t="s">
        <v>64415</v>
      </c>
      <c r="I22291" t="s">
        <v>918</v>
      </c>
      <c r="J22291" t="s">
        <v>64723</v>
      </c>
    </row>
    <row r="22292" spans="1:10" ht="16" x14ac:dyDescent="0.2">
      <c r="A22292" t="s">
        <v>64436</v>
      </c>
      <c r="B22292" t="s">
        <v>35874</v>
      </c>
      <c r="C22292" t="s">
        <v>35875</v>
      </c>
      <c r="D22292">
        <v>1</v>
      </c>
      <c r="E22292">
        <f>65</f>
        <v>65</v>
      </c>
      <c r="F22292" t="s">
        <v>13</v>
      </c>
      <c r="G22292" t="s">
        <v>64414</v>
      </c>
      <c r="H22292" s="3" t="s">
        <v>64444</v>
      </c>
      <c r="I22292" t="s">
        <v>918</v>
      </c>
      <c r="J22292" t="s">
        <v>64440</v>
      </c>
    </row>
    <row r="22293" spans="1:10" ht="16" x14ac:dyDescent="0.2">
      <c r="A22293" t="s">
        <v>64559</v>
      </c>
      <c r="B22293" t="s">
        <v>64724</v>
      </c>
      <c r="C22293" t="s">
        <v>64725</v>
      </c>
      <c r="D22293">
        <v>1</v>
      </c>
      <c r="E22293">
        <f>65</f>
        <v>65</v>
      </c>
      <c r="F22293" t="s">
        <v>13</v>
      </c>
      <c r="G22293" t="s">
        <v>64414</v>
      </c>
      <c r="H22293" s="3" t="s">
        <v>64466</v>
      </c>
      <c r="I22293" t="s">
        <v>918</v>
      </c>
      <c r="J22293" t="s">
        <v>64563</v>
      </c>
    </row>
    <row r="22294" spans="1:10" ht="16" x14ac:dyDescent="0.2">
      <c r="A22294" t="s">
        <v>64726</v>
      </c>
      <c r="B22294" t="s">
        <v>64714</v>
      </c>
      <c r="C22294" t="s">
        <v>64715</v>
      </c>
      <c r="D22294">
        <v>3</v>
      </c>
      <c r="E22294">
        <f>65</f>
        <v>65</v>
      </c>
      <c r="F22294" t="s">
        <v>13</v>
      </c>
      <c r="G22294" t="s">
        <v>64414</v>
      </c>
      <c r="H22294" s="3" t="s">
        <v>64494</v>
      </c>
      <c r="I22294" t="s">
        <v>918</v>
      </c>
      <c r="J22294" t="s">
        <v>64727</v>
      </c>
    </row>
    <row r="22295" spans="1:10" ht="16" x14ac:dyDescent="0.2">
      <c r="A22295" t="s">
        <v>64704</v>
      </c>
      <c r="B22295" t="s">
        <v>64728</v>
      </c>
      <c r="C22295" t="s">
        <v>64729</v>
      </c>
      <c r="D22295">
        <v>1</v>
      </c>
      <c r="E22295">
        <f>65</f>
        <v>65</v>
      </c>
      <c r="F22295" t="s">
        <v>13</v>
      </c>
      <c r="G22295" t="s">
        <v>64414</v>
      </c>
      <c r="H22295" s="3" t="s">
        <v>64450</v>
      </c>
      <c r="I22295" t="s">
        <v>918</v>
      </c>
      <c r="J22295" t="s">
        <v>64707</v>
      </c>
    </row>
    <row r="22296" spans="1:10" ht="16" x14ac:dyDescent="0.2">
      <c r="A22296" t="s">
        <v>64726</v>
      </c>
      <c r="B22296" t="s">
        <v>64730</v>
      </c>
      <c r="C22296" t="s">
        <v>64731</v>
      </c>
      <c r="D22296">
        <v>1</v>
      </c>
      <c r="E22296">
        <f>65</f>
        <v>65</v>
      </c>
      <c r="F22296" t="s">
        <v>13</v>
      </c>
      <c r="G22296" t="s">
        <v>64414</v>
      </c>
      <c r="H22296" s="3" t="s">
        <v>64494</v>
      </c>
      <c r="I22296" t="s">
        <v>918</v>
      </c>
      <c r="J22296" t="s">
        <v>64727</v>
      </c>
    </row>
    <row r="22297" spans="1:10" ht="16" x14ac:dyDescent="0.2">
      <c r="A22297" t="s">
        <v>64717</v>
      </c>
      <c r="B22297" t="s">
        <v>64732</v>
      </c>
      <c r="C22297" t="s">
        <v>64733</v>
      </c>
      <c r="D22297">
        <v>1</v>
      </c>
      <c r="E22297">
        <f>65</f>
        <v>65</v>
      </c>
      <c r="F22297" t="s">
        <v>13</v>
      </c>
      <c r="G22297" t="s">
        <v>64414</v>
      </c>
      <c r="H22297" s="3" t="s">
        <v>64470</v>
      </c>
      <c r="I22297" t="s">
        <v>918</v>
      </c>
      <c r="J22297" t="s">
        <v>64718</v>
      </c>
    </row>
    <row r="22298" spans="1:10" ht="16" x14ac:dyDescent="0.2">
      <c r="A22298" t="s">
        <v>64627</v>
      </c>
      <c r="B22298" t="s">
        <v>64432</v>
      </c>
      <c r="C22298" t="s">
        <v>64433</v>
      </c>
      <c r="D22298">
        <v>2</v>
      </c>
      <c r="E22298">
        <f>65</f>
        <v>65</v>
      </c>
      <c r="F22298" t="s">
        <v>13</v>
      </c>
      <c r="G22298" t="s">
        <v>64414</v>
      </c>
      <c r="H22298" s="3" t="s">
        <v>64444</v>
      </c>
      <c r="I22298" t="s">
        <v>918</v>
      </c>
      <c r="J22298" t="s">
        <v>64628</v>
      </c>
    </row>
    <row r="22299" spans="1:10" ht="16" x14ac:dyDescent="0.2">
      <c r="A22299" t="s">
        <v>31474</v>
      </c>
      <c r="B22299" t="s">
        <v>35874</v>
      </c>
      <c r="C22299" t="s">
        <v>35875</v>
      </c>
      <c r="D22299">
        <v>1</v>
      </c>
      <c r="E22299">
        <f>65</f>
        <v>65</v>
      </c>
      <c r="F22299" t="s">
        <v>13</v>
      </c>
      <c r="G22299" t="s">
        <v>64414</v>
      </c>
      <c r="H22299" s="3" t="s">
        <v>64415</v>
      </c>
      <c r="I22299" t="s">
        <v>918</v>
      </c>
      <c r="J22299" t="s">
        <v>31478</v>
      </c>
    </row>
    <row r="22300" spans="1:10" ht="16" x14ac:dyDescent="0.2">
      <c r="A22300" t="s">
        <v>64581</v>
      </c>
      <c r="B22300" t="s">
        <v>64734</v>
      </c>
      <c r="C22300" t="s">
        <v>64735</v>
      </c>
      <c r="D22300">
        <v>2</v>
      </c>
      <c r="E22300">
        <f>65</f>
        <v>65</v>
      </c>
      <c r="F22300" t="s">
        <v>13</v>
      </c>
      <c r="G22300" t="s">
        <v>64414</v>
      </c>
      <c r="H22300" s="3" t="s">
        <v>64584</v>
      </c>
      <c r="I22300" t="s">
        <v>918</v>
      </c>
      <c r="J22300" t="s">
        <v>64585</v>
      </c>
    </row>
    <row r="22301" spans="1:10" ht="16" x14ac:dyDescent="0.2">
      <c r="A22301" t="s">
        <v>64559</v>
      </c>
      <c r="B22301" t="s">
        <v>64521</v>
      </c>
      <c r="C22301" t="s">
        <v>64522</v>
      </c>
      <c r="D22301">
        <v>2</v>
      </c>
      <c r="E22301">
        <f>65</f>
        <v>65</v>
      </c>
      <c r="F22301" t="s">
        <v>13</v>
      </c>
      <c r="G22301" t="s">
        <v>64414</v>
      </c>
      <c r="H22301" s="3" t="s">
        <v>64466</v>
      </c>
      <c r="I22301" t="s">
        <v>918</v>
      </c>
      <c r="J22301" t="s">
        <v>64563</v>
      </c>
    </row>
    <row r="22302" spans="1:10" ht="16" x14ac:dyDescent="0.2">
      <c r="A22302" t="s">
        <v>64712</v>
      </c>
      <c r="B22302" t="s">
        <v>35874</v>
      </c>
      <c r="C22302" t="s">
        <v>35875</v>
      </c>
      <c r="D22302">
        <v>1</v>
      </c>
      <c r="E22302">
        <f>65</f>
        <v>65</v>
      </c>
      <c r="F22302" t="s">
        <v>13</v>
      </c>
      <c r="G22302" t="s">
        <v>64414</v>
      </c>
      <c r="H22302" s="3" t="s">
        <v>64415</v>
      </c>
      <c r="I22302" t="s">
        <v>918</v>
      </c>
      <c r="J22302" t="s">
        <v>64713</v>
      </c>
    </row>
    <row r="22303" spans="1:10" ht="16" x14ac:dyDescent="0.2">
      <c r="A22303" t="s">
        <v>64712</v>
      </c>
      <c r="B22303" t="s">
        <v>64432</v>
      </c>
      <c r="C22303" t="s">
        <v>64433</v>
      </c>
      <c r="D22303">
        <v>2</v>
      </c>
      <c r="E22303">
        <f>65</f>
        <v>65</v>
      </c>
      <c r="F22303" t="s">
        <v>13</v>
      </c>
      <c r="G22303" t="s">
        <v>64414</v>
      </c>
      <c r="H22303" s="3" t="s">
        <v>64415</v>
      </c>
      <c r="I22303" t="s">
        <v>918</v>
      </c>
      <c r="J22303" t="s">
        <v>64713</v>
      </c>
    </row>
    <row r="22304" spans="1:10" ht="16" x14ac:dyDescent="0.2">
      <c r="A22304" t="s">
        <v>64623</v>
      </c>
      <c r="B22304" t="s">
        <v>64488</v>
      </c>
      <c r="C22304" t="s">
        <v>64489</v>
      </c>
      <c r="D22304">
        <v>1</v>
      </c>
      <c r="E22304">
        <f>65</f>
        <v>65</v>
      </c>
      <c r="F22304" t="s">
        <v>13</v>
      </c>
      <c r="G22304" t="s">
        <v>64414</v>
      </c>
      <c r="H22304" s="3" t="s">
        <v>64523</v>
      </c>
      <c r="I22304" t="s">
        <v>918</v>
      </c>
      <c r="J22304" t="s">
        <v>64626</v>
      </c>
    </row>
    <row r="22305" spans="1:10" ht="16" x14ac:dyDescent="0.2">
      <c r="A22305" t="s">
        <v>54620</v>
      </c>
      <c r="B22305" t="s">
        <v>64724</v>
      </c>
      <c r="C22305" t="s">
        <v>64725</v>
      </c>
      <c r="D22305">
        <v>2</v>
      </c>
      <c r="E22305">
        <f>65</f>
        <v>65</v>
      </c>
      <c r="F22305" t="s">
        <v>13</v>
      </c>
      <c r="G22305" t="s">
        <v>64414</v>
      </c>
      <c r="H22305" s="3" t="s">
        <v>64523</v>
      </c>
      <c r="I22305" t="s">
        <v>918</v>
      </c>
      <c r="J22305" t="s">
        <v>54625</v>
      </c>
    </row>
    <row r="22306" spans="1:10" ht="16" x14ac:dyDescent="0.2">
      <c r="A22306" t="s">
        <v>37233</v>
      </c>
      <c r="B22306" t="s">
        <v>64442</v>
      </c>
      <c r="C22306" t="s">
        <v>64443</v>
      </c>
      <c r="D22306">
        <v>1</v>
      </c>
      <c r="E22306">
        <f>65</f>
        <v>65</v>
      </c>
      <c r="F22306" t="s">
        <v>13</v>
      </c>
      <c r="G22306" t="s">
        <v>64414</v>
      </c>
      <c r="H22306" s="3" t="s">
        <v>64415</v>
      </c>
      <c r="I22306" t="s">
        <v>918</v>
      </c>
      <c r="J22306" t="s">
        <v>37236</v>
      </c>
    </row>
    <row r="22307" spans="1:10" ht="16" x14ac:dyDescent="0.2">
      <c r="A22307" t="s">
        <v>31474</v>
      </c>
      <c r="B22307" t="s">
        <v>64432</v>
      </c>
      <c r="C22307" t="s">
        <v>64433</v>
      </c>
      <c r="D22307">
        <v>2</v>
      </c>
      <c r="E22307">
        <f>65</f>
        <v>65</v>
      </c>
      <c r="F22307" t="s">
        <v>13</v>
      </c>
      <c r="G22307" t="s">
        <v>64414</v>
      </c>
      <c r="H22307" s="3" t="s">
        <v>64415</v>
      </c>
      <c r="I22307" t="s">
        <v>918</v>
      </c>
      <c r="J22307" t="s">
        <v>31478</v>
      </c>
    </row>
    <row r="22308" spans="1:10" ht="16" x14ac:dyDescent="0.2">
      <c r="A22308" t="s">
        <v>64726</v>
      </c>
      <c r="B22308" t="s">
        <v>64736</v>
      </c>
      <c r="C22308" t="s">
        <v>64737</v>
      </c>
      <c r="D22308">
        <v>2</v>
      </c>
      <c r="E22308">
        <f>65</f>
        <v>65</v>
      </c>
      <c r="F22308" t="s">
        <v>13</v>
      </c>
      <c r="G22308" t="s">
        <v>64414</v>
      </c>
      <c r="H22308" s="3" t="s">
        <v>64494</v>
      </c>
      <c r="I22308" t="s">
        <v>918</v>
      </c>
      <c r="J22308" t="s">
        <v>64727</v>
      </c>
    </row>
    <row r="22309" spans="1:10" ht="16" x14ac:dyDescent="0.2">
      <c r="A22309" t="s">
        <v>64738</v>
      </c>
      <c r="B22309" t="s">
        <v>64703</v>
      </c>
      <c r="C22309" t="s">
        <v>64429</v>
      </c>
      <c r="D22309">
        <v>2</v>
      </c>
      <c r="E22309">
        <f>65</f>
        <v>65</v>
      </c>
      <c r="F22309" t="s">
        <v>13</v>
      </c>
      <c r="G22309" t="s">
        <v>64414</v>
      </c>
      <c r="H22309" s="3" t="s">
        <v>64415</v>
      </c>
      <c r="I22309" t="s">
        <v>918</v>
      </c>
      <c r="J22309" t="s">
        <v>64739</v>
      </c>
    </row>
    <row r="22310" spans="1:10" ht="16" x14ac:dyDescent="0.2">
      <c r="A22310" t="s">
        <v>64738</v>
      </c>
      <c r="B22310" t="s">
        <v>64740</v>
      </c>
      <c r="C22310" t="s">
        <v>64741</v>
      </c>
      <c r="D22310">
        <v>1</v>
      </c>
      <c r="E22310">
        <f>65</f>
        <v>65</v>
      </c>
      <c r="F22310" t="s">
        <v>13</v>
      </c>
      <c r="G22310" t="s">
        <v>64414</v>
      </c>
      <c r="H22310" s="3" t="s">
        <v>64415</v>
      </c>
      <c r="I22310" t="s">
        <v>918</v>
      </c>
      <c r="J22310" t="s">
        <v>64739</v>
      </c>
    </row>
    <row r="22311" spans="1:10" ht="16" x14ac:dyDescent="0.2">
      <c r="A22311" t="s">
        <v>50826</v>
      </c>
      <c r="B22311" t="s">
        <v>64742</v>
      </c>
      <c r="C22311" t="s">
        <v>64743</v>
      </c>
      <c r="D22311">
        <v>2</v>
      </c>
      <c r="E22311">
        <f>65</f>
        <v>65</v>
      </c>
      <c r="F22311" t="s">
        <v>13</v>
      </c>
      <c r="G22311" t="s">
        <v>64414</v>
      </c>
      <c r="H22311" s="3" t="s">
        <v>64494</v>
      </c>
      <c r="I22311" t="s">
        <v>918</v>
      </c>
      <c r="J22311" t="s">
        <v>50830</v>
      </c>
    </row>
    <row r="22312" spans="1:10" ht="16" x14ac:dyDescent="0.2">
      <c r="A22312" t="s">
        <v>7690</v>
      </c>
      <c r="B22312" t="s">
        <v>61656</v>
      </c>
      <c r="C22312" t="s">
        <v>64744</v>
      </c>
      <c r="D22312">
        <v>2</v>
      </c>
      <c r="E22312">
        <f>65</f>
        <v>65</v>
      </c>
      <c r="F22312" t="s">
        <v>13</v>
      </c>
      <c r="G22312" t="s">
        <v>64414</v>
      </c>
      <c r="H22312" s="3" t="s">
        <v>64494</v>
      </c>
      <c r="I22312" t="s">
        <v>918</v>
      </c>
      <c r="J22312" t="s">
        <v>7693</v>
      </c>
    </row>
    <row r="22313" spans="1:10" ht="16" x14ac:dyDescent="0.2">
      <c r="A22313" t="s">
        <v>64745</v>
      </c>
      <c r="B22313" t="s">
        <v>64746</v>
      </c>
      <c r="C22313" t="s">
        <v>64747</v>
      </c>
      <c r="D22313">
        <v>2</v>
      </c>
      <c r="E22313">
        <f>65</f>
        <v>65</v>
      </c>
      <c r="F22313" t="s">
        <v>13</v>
      </c>
      <c r="G22313" t="s">
        <v>64414</v>
      </c>
      <c r="H22313" s="3" t="s">
        <v>64494</v>
      </c>
      <c r="I22313" t="s">
        <v>918</v>
      </c>
      <c r="J22313" t="s">
        <v>64748</v>
      </c>
    </row>
    <row r="22314" spans="1:10" ht="16" x14ac:dyDescent="0.2">
      <c r="A22314" t="s">
        <v>64738</v>
      </c>
      <c r="B22314" t="s">
        <v>64454</v>
      </c>
      <c r="C22314" t="s">
        <v>64455</v>
      </c>
      <c r="D22314">
        <v>3</v>
      </c>
      <c r="E22314">
        <f>65</f>
        <v>65</v>
      </c>
      <c r="F22314" t="s">
        <v>13</v>
      </c>
      <c r="G22314" t="s">
        <v>64414</v>
      </c>
      <c r="H22314" s="3" t="s">
        <v>64415</v>
      </c>
      <c r="I22314" t="s">
        <v>918</v>
      </c>
      <c r="J22314" t="s">
        <v>64739</v>
      </c>
    </row>
    <row r="22315" spans="1:10" ht="16" x14ac:dyDescent="0.2">
      <c r="A22315" t="s">
        <v>64749</v>
      </c>
      <c r="B22315" t="s">
        <v>64750</v>
      </c>
      <c r="C22315" t="s">
        <v>64751</v>
      </c>
      <c r="D22315">
        <v>5</v>
      </c>
      <c r="E22315">
        <f>65</f>
        <v>65</v>
      </c>
      <c r="F22315" t="s">
        <v>13</v>
      </c>
      <c r="G22315" t="s">
        <v>64414</v>
      </c>
      <c r="H22315" s="3" t="s">
        <v>64430</v>
      </c>
      <c r="I22315" t="s">
        <v>918</v>
      </c>
      <c r="J22315" t="s">
        <v>64752</v>
      </c>
    </row>
    <row r="22316" spans="1:10" ht="16" x14ac:dyDescent="0.2">
      <c r="A22316" t="s">
        <v>64595</v>
      </c>
      <c r="B22316" t="s">
        <v>64753</v>
      </c>
      <c r="C22316" t="s">
        <v>64754</v>
      </c>
      <c r="D22316">
        <v>2</v>
      </c>
      <c r="E22316">
        <f>65</f>
        <v>65</v>
      </c>
      <c r="F22316" t="s">
        <v>13</v>
      </c>
      <c r="G22316" t="s">
        <v>64414</v>
      </c>
      <c r="H22316" s="3" t="s">
        <v>64598</v>
      </c>
      <c r="I22316" t="s">
        <v>918</v>
      </c>
      <c r="J22316" t="s">
        <v>64599</v>
      </c>
    </row>
    <row r="22317" spans="1:10" ht="16" x14ac:dyDescent="0.2">
      <c r="A22317" t="s">
        <v>12577</v>
      </c>
      <c r="B22317" t="s">
        <v>64755</v>
      </c>
      <c r="C22317" t="s">
        <v>64756</v>
      </c>
      <c r="D22317">
        <v>2</v>
      </c>
      <c r="E22317">
        <f>65</f>
        <v>65</v>
      </c>
      <c r="F22317" t="s">
        <v>13</v>
      </c>
      <c r="G22317" t="s">
        <v>64414</v>
      </c>
      <c r="H22317" s="3" t="s">
        <v>64439</v>
      </c>
      <c r="I22317" t="s">
        <v>918</v>
      </c>
      <c r="J22317" t="s">
        <v>12580</v>
      </c>
    </row>
    <row r="22318" spans="1:10" ht="16" x14ac:dyDescent="0.2">
      <c r="A22318" t="s">
        <v>913</v>
      </c>
      <c r="B22318" t="s">
        <v>35874</v>
      </c>
      <c r="C22318" t="s">
        <v>35875</v>
      </c>
      <c r="D22318">
        <v>1</v>
      </c>
      <c r="E22318">
        <f>65</f>
        <v>65</v>
      </c>
      <c r="F22318" t="s">
        <v>13</v>
      </c>
      <c r="G22318" t="s">
        <v>64414</v>
      </c>
      <c r="H22318" s="3" t="s">
        <v>64444</v>
      </c>
      <c r="I22318" t="s">
        <v>918</v>
      </c>
      <c r="J22318" t="s">
        <v>919</v>
      </c>
    </row>
    <row r="22319" spans="1:10" ht="16" x14ac:dyDescent="0.2">
      <c r="A22319" t="s">
        <v>64595</v>
      </c>
      <c r="B22319" t="s">
        <v>64757</v>
      </c>
      <c r="C22319" t="s">
        <v>64758</v>
      </c>
      <c r="D22319">
        <v>3</v>
      </c>
      <c r="E22319">
        <f>65</f>
        <v>65</v>
      </c>
      <c r="F22319" t="s">
        <v>13</v>
      </c>
      <c r="G22319" t="s">
        <v>64414</v>
      </c>
      <c r="H22319" s="3" t="s">
        <v>64598</v>
      </c>
      <c r="I22319" t="s">
        <v>918</v>
      </c>
      <c r="J22319" t="s">
        <v>64599</v>
      </c>
    </row>
    <row r="22320" spans="1:10" ht="16" x14ac:dyDescent="0.2">
      <c r="A22320" t="s">
        <v>37233</v>
      </c>
      <c r="B22320" t="s">
        <v>35874</v>
      </c>
      <c r="C22320" t="s">
        <v>35875</v>
      </c>
      <c r="D22320">
        <v>2</v>
      </c>
      <c r="E22320">
        <f>65</f>
        <v>65</v>
      </c>
      <c r="F22320" t="s">
        <v>13</v>
      </c>
      <c r="G22320" t="s">
        <v>64414</v>
      </c>
      <c r="H22320" s="3" t="s">
        <v>64415</v>
      </c>
      <c r="I22320" t="s">
        <v>918</v>
      </c>
      <c r="J22320" t="s">
        <v>37236</v>
      </c>
    </row>
    <row r="22321" spans="1:10" ht="16" x14ac:dyDescent="0.2">
      <c r="A22321" t="s">
        <v>4610</v>
      </c>
      <c r="B22321" t="s">
        <v>53974</v>
      </c>
      <c r="C22321" t="s">
        <v>53975</v>
      </c>
      <c r="D22321">
        <v>5</v>
      </c>
      <c r="E22321">
        <f>65</f>
        <v>65</v>
      </c>
      <c r="F22321" t="s">
        <v>13</v>
      </c>
      <c r="G22321" t="s">
        <v>64414</v>
      </c>
      <c r="H22321" s="3" t="s">
        <v>64430</v>
      </c>
      <c r="I22321" t="s">
        <v>918</v>
      </c>
      <c r="J22321" t="s">
        <v>4615</v>
      </c>
    </row>
    <row r="22322" spans="1:10" ht="16" x14ac:dyDescent="0.2">
      <c r="A22322" t="s">
        <v>913</v>
      </c>
      <c r="B22322" t="s">
        <v>64432</v>
      </c>
      <c r="C22322" t="s">
        <v>64433</v>
      </c>
      <c r="D22322">
        <v>2</v>
      </c>
      <c r="E22322">
        <f>65</f>
        <v>65</v>
      </c>
      <c r="F22322" t="s">
        <v>13</v>
      </c>
      <c r="G22322" t="s">
        <v>64414</v>
      </c>
      <c r="H22322" s="3" t="s">
        <v>64444</v>
      </c>
      <c r="I22322" t="s">
        <v>918</v>
      </c>
      <c r="J22322" t="s">
        <v>919</v>
      </c>
    </row>
    <row r="22323" spans="1:10" ht="32" x14ac:dyDescent="0.2">
      <c r="A22323" t="s">
        <v>64411</v>
      </c>
      <c r="B22323" t="s">
        <v>49259</v>
      </c>
      <c r="C22323" t="s">
        <v>49260</v>
      </c>
      <c r="D22323">
        <v>1</v>
      </c>
      <c r="E22323" t="s">
        <v>13</v>
      </c>
      <c r="F22323" t="s">
        <v>13</v>
      </c>
      <c r="G22323" t="s">
        <v>64759</v>
      </c>
      <c r="H22323" s="3" t="s">
        <v>64760</v>
      </c>
      <c r="I22323" t="s">
        <v>106</v>
      </c>
      <c r="J22323" t="s">
        <v>64416</v>
      </c>
    </row>
    <row r="22324" spans="1:10" ht="32" x14ac:dyDescent="0.2">
      <c r="A22324" t="s">
        <v>9314</v>
      </c>
      <c r="B22324" t="s">
        <v>64663</v>
      </c>
      <c r="C22324" t="s">
        <v>64664</v>
      </c>
      <c r="D22324">
        <v>5</v>
      </c>
      <c r="E22324" t="s">
        <v>13</v>
      </c>
      <c r="F22324" t="s">
        <v>13</v>
      </c>
      <c r="G22324" t="s">
        <v>64761</v>
      </c>
      <c r="H22324" s="3" t="s">
        <v>64762</v>
      </c>
      <c r="I22324" t="s">
        <v>7603</v>
      </c>
      <c r="J22324" t="s">
        <v>9319</v>
      </c>
    </row>
    <row r="22325" spans="1:10" ht="32" x14ac:dyDescent="0.2">
      <c r="A22325" t="s">
        <v>64667</v>
      </c>
      <c r="B22325" t="s">
        <v>64763</v>
      </c>
      <c r="C22325" t="s">
        <v>64764</v>
      </c>
      <c r="D22325">
        <v>1</v>
      </c>
      <c r="E22325" t="s">
        <v>13</v>
      </c>
      <c r="F22325" t="s">
        <v>13</v>
      </c>
      <c r="G22325" t="s">
        <v>64765</v>
      </c>
      <c r="H22325" s="3" t="s">
        <v>64766</v>
      </c>
      <c r="I22325" t="s">
        <v>918</v>
      </c>
      <c r="J22325" t="s">
        <v>64668</v>
      </c>
    </row>
    <row r="22326" spans="1:10" ht="32" x14ac:dyDescent="0.2">
      <c r="A22326" t="s">
        <v>64767</v>
      </c>
      <c r="B22326" t="s">
        <v>35874</v>
      </c>
      <c r="C22326" t="s">
        <v>35875</v>
      </c>
      <c r="D22326">
        <v>1</v>
      </c>
      <c r="E22326" t="s">
        <v>13</v>
      </c>
      <c r="F22326" t="s">
        <v>13</v>
      </c>
      <c r="G22326" t="s">
        <v>64768</v>
      </c>
      <c r="H22326" s="3" t="s">
        <v>64769</v>
      </c>
      <c r="I22326" t="s">
        <v>404</v>
      </c>
      <c r="J22326" t="s">
        <v>64770</v>
      </c>
    </row>
    <row r="22327" spans="1:10" ht="32" x14ac:dyDescent="0.2">
      <c r="A22327" t="s">
        <v>6369</v>
      </c>
      <c r="B22327" t="s">
        <v>64771</v>
      </c>
      <c r="C22327" t="s">
        <v>64772</v>
      </c>
      <c r="D22327">
        <v>9</v>
      </c>
      <c r="E22327" t="s">
        <v>13</v>
      </c>
      <c r="F22327" t="s">
        <v>13</v>
      </c>
      <c r="G22327" t="s">
        <v>64773</v>
      </c>
      <c r="H22327" s="3" t="s">
        <v>64774</v>
      </c>
      <c r="I22327" t="s">
        <v>62</v>
      </c>
      <c r="J22327" t="s">
        <v>6374</v>
      </c>
    </row>
    <row r="22328" spans="1:10" ht="32" x14ac:dyDescent="0.2">
      <c r="A22328" t="s">
        <v>6369</v>
      </c>
      <c r="B22328" t="s">
        <v>64775</v>
      </c>
      <c r="C22328" t="s">
        <v>64776</v>
      </c>
      <c r="D22328">
        <v>8</v>
      </c>
      <c r="E22328" t="s">
        <v>13</v>
      </c>
      <c r="F22328" t="s">
        <v>13</v>
      </c>
      <c r="G22328" t="s">
        <v>64773</v>
      </c>
      <c r="H22328" s="3" t="s">
        <v>64774</v>
      </c>
      <c r="I22328" t="s">
        <v>62</v>
      </c>
      <c r="J22328" t="s">
        <v>6374</v>
      </c>
    </row>
    <row r="22329" spans="1:10" ht="32" x14ac:dyDescent="0.2">
      <c r="A22329" t="s">
        <v>64496</v>
      </c>
      <c r="B22329" t="s">
        <v>64777</v>
      </c>
      <c r="C22329" t="s">
        <v>64778</v>
      </c>
      <c r="D22329">
        <v>1</v>
      </c>
      <c r="E22329" t="s">
        <v>13</v>
      </c>
      <c r="F22329" t="s">
        <v>13</v>
      </c>
      <c r="G22329" t="s">
        <v>64779</v>
      </c>
      <c r="H22329" s="3" t="s">
        <v>64780</v>
      </c>
      <c r="I22329" t="s">
        <v>918</v>
      </c>
      <c r="J22329" t="s">
        <v>64499</v>
      </c>
    </row>
    <row r="22330" spans="1:10" ht="32" x14ac:dyDescent="0.2">
      <c r="A22330" t="s">
        <v>30011</v>
      </c>
      <c r="B22330" t="s">
        <v>64781</v>
      </c>
      <c r="C22330" t="s">
        <v>64782</v>
      </c>
      <c r="D22330">
        <v>8</v>
      </c>
      <c r="E22330" t="s">
        <v>13</v>
      </c>
      <c r="F22330" t="s">
        <v>13</v>
      </c>
      <c r="G22330" t="s">
        <v>64783</v>
      </c>
      <c r="H22330" s="3" t="s">
        <v>64784</v>
      </c>
      <c r="I22330" t="s">
        <v>106</v>
      </c>
      <c r="J22330" t="s">
        <v>30015</v>
      </c>
    </row>
    <row r="22331" spans="1:10" ht="16" x14ac:dyDescent="0.2">
      <c r="A22331" t="s">
        <v>64785</v>
      </c>
      <c r="B22331" t="s">
        <v>64786</v>
      </c>
      <c r="C22331" t="s">
        <v>64787</v>
      </c>
      <c r="D22331">
        <v>6</v>
      </c>
      <c r="E22331" t="s">
        <v>13</v>
      </c>
      <c r="F22331" t="s">
        <v>13</v>
      </c>
      <c r="G22331" t="s">
        <v>64788</v>
      </c>
      <c r="H22331" s="3" t="s">
        <v>64789</v>
      </c>
      <c r="I22331" t="s">
        <v>918</v>
      </c>
      <c r="J22331" t="s">
        <v>64790</v>
      </c>
    </row>
    <row r="22332" spans="1:10" ht="16" x14ac:dyDescent="0.2">
      <c r="A22332" t="s">
        <v>64791</v>
      </c>
      <c r="B22332" t="s">
        <v>64792</v>
      </c>
      <c r="C22332" t="s">
        <v>64793</v>
      </c>
      <c r="D22332">
        <v>8</v>
      </c>
      <c r="E22332" t="s">
        <v>13</v>
      </c>
      <c r="F22332" t="s">
        <v>13</v>
      </c>
      <c r="G22332" t="s">
        <v>64788</v>
      </c>
      <c r="H22332" s="3" t="s">
        <v>64794</v>
      </c>
      <c r="I22332" t="s">
        <v>918</v>
      </c>
      <c r="J22332" t="s">
        <v>64795</v>
      </c>
    </row>
    <row r="22333" spans="1:10" ht="16" x14ac:dyDescent="0.2">
      <c r="A22333" t="s">
        <v>64791</v>
      </c>
      <c r="B22333" t="s">
        <v>64796</v>
      </c>
      <c r="C22333" t="s">
        <v>64797</v>
      </c>
      <c r="D22333">
        <v>7</v>
      </c>
      <c r="E22333" t="s">
        <v>13</v>
      </c>
      <c r="F22333" t="s">
        <v>13</v>
      </c>
      <c r="G22333" t="s">
        <v>64788</v>
      </c>
      <c r="H22333" s="3" t="s">
        <v>64798</v>
      </c>
      <c r="I22333" t="s">
        <v>918</v>
      </c>
      <c r="J22333" t="s">
        <v>64795</v>
      </c>
    </row>
    <row r="22334" spans="1:10" ht="16" x14ac:dyDescent="0.2">
      <c r="A22334" t="s">
        <v>64799</v>
      </c>
      <c r="B22334" t="s">
        <v>64800</v>
      </c>
      <c r="C22334" t="s">
        <v>64801</v>
      </c>
      <c r="D22334">
        <v>5</v>
      </c>
      <c r="E22334" t="s">
        <v>13</v>
      </c>
      <c r="F22334" t="s">
        <v>13</v>
      </c>
      <c r="G22334" t="s">
        <v>64788</v>
      </c>
      <c r="H22334" s="3" t="s">
        <v>64789</v>
      </c>
      <c r="I22334" t="s">
        <v>918</v>
      </c>
      <c r="J22334" t="s">
        <v>64802</v>
      </c>
    </row>
    <row r="22335" spans="1:10" ht="16" x14ac:dyDescent="0.2">
      <c r="A22335" t="s">
        <v>64799</v>
      </c>
      <c r="B22335" t="s">
        <v>64803</v>
      </c>
      <c r="C22335" t="s">
        <v>64804</v>
      </c>
      <c r="D22335">
        <v>4</v>
      </c>
      <c r="E22335" t="s">
        <v>13</v>
      </c>
      <c r="F22335" t="s">
        <v>13</v>
      </c>
      <c r="G22335" t="s">
        <v>64788</v>
      </c>
      <c r="H22335" s="3" t="s">
        <v>64789</v>
      </c>
      <c r="I22335" t="s">
        <v>918</v>
      </c>
      <c r="J22335" t="s">
        <v>64802</v>
      </c>
    </row>
    <row r="22336" spans="1:10" ht="16" x14ac:dyDescent="0.2">
      <c r="A22336" t="s">
        <v>64805</v>
      </c>
      <c r="B22336" t="s">
        <v>64806</v>
      </c>
      <c r="C22336" t="s">
        <v>64807</v>
      </c>
      <c r="D22336">
        <v>2</v>
      </c>
      <c r="E22336" t="s">
        <v>13</v>
      </c>
      <c r="F22336" t="s">
        <v>13</v>
      </c>
      <c r="G22336" t="s">
        <v>64788</v>
      </c>
      <c r="H22336" s="3" t="s">
        <v>64789</v>
      </c>
      <c r="I22336" t="s">
        <v>918</v>
      </c>
      <c r="J22336" t="s">
        <v>64808</v>
      </c>
    </row>
    <row r="22337" spans="1:10" ht="16" x14ac:dyDescent="0.2">
      <c r="A22337" t="s">
        <v>64805</v>
      </c>
      <c r="B22337" t="s">
        <v>64809</v>
      </c>
      <c r="C22337" t="s">
        <v>64810</v>
      </c>
      <c r="D22337">
        <v>1</v>
      </c>
      <c r="E22337" t="s">
        <v>13</v>
      </c>
      <c r="F22337" t="s">
        <v>13</v>
      </c>
      <c r="G22337" t="s">
        <v>64788</v>
      </c>
      <c r="H22337" s="3" t="s">
        <v>64789</v>
      </c>
      <c r="I22337" t="s">
        <v>918</v>
      </c>
      <c r="J22337" t="s">
        <v>64808</v>
      </c>
    </row>
    <row r="22338" spans="1:10" ht="16" x14ac:dyDescent="0.2">
      <c r="A22338" t="s">
        <v>64791</v>
      </c>
      <c r="B22338" t="s">
        <v>64811</v>
      </c>
      <c r="C22338" t="s">
        <v>64812</v>
      </c>
      <c r="D22338">
        <v>1</v>
      </c>
      <c r="E22338" t="s">
        <v>13</v>
      </c>
      <c r="F22338" t="s">
        <v>13</v>
      </c>
      <c r="G22338" t="s">
        <v>64788</v>
      </c>
      <c r="H22338" s="3" t="s">
        <v>64798</v>
      </c>
      <c r="I22338" t="s">
        <v>918</v>
      </c>
      <c r="J22338" t="s">
        <v>64795</v>
      </c>
    </row>
    <row r="22339" spans="1:10" ht="16" x14ac:dyDescent="0.2">
      <c r="A22339" t="s">
        <v>64799</v>
      </c>
      <c r="B22339" t="s">
        <v>64813</v>
      </c>
      <c r="C22339" t="s">
        <v>64814</v>
      </c>
      <c r="D22339">
        <v>3</v>
      </c>
      <c r="E22339" t="s">
        <v>13</v>
      </c>
      <c r="F22339" t="s">
        <v>13</v>
      </c>
      <c r="G22339" t="s">
        <v>64788</v>
      </c>
      <c r="H22339" s="3" t="s">
        <v>64789</v>
      </c>
      <c r="I22339" t="s">
        <v>918</v>
      </c>
      <c r="J22339" t="s">
        <v>64802</v>
      </c>
    </row>
    <row r="22340" spans="1:10" ht="16" x14ac:dyDescent="0.2">
      <c r="A22340" t="s">
        <v>64799</v>
      </c>
      <c r="B22340" t="s">
        <v>64815</v>
      </c>
      <c r="C22340" t="s">
        <v>64816</v>
      </c>
      <c r="D22340">
        <v>2</v>
      </c>
      <c r="E22340" t="s">
        <v>13</v>
      </c>
      <c r="F22340" t="s">
        <v>13</v>
      </c>
      <c r="G22340" t="s">
        <v>64788</v>
      </c>
      <c r="H22340" s="3" t="s">
        <v>64789</v>
      </c>
      <c r="I22340" t="s">
        <v>918</v>
      </c>
      <c r="J22340" t="s">
        <v>64802</v>
      </c>
    </row>
    <row r="22341" spans="1:10" ht="16" x14ac:dyDescent="0.2">
      <c r="A22341" t="s">
        <v>64799</v>
      </c>
      <c r="B22341" t="s">
        <v>64796</v>
      </c>
      <c r="C22341" t="s">
        <v>64797</v>
      </c>
      <c r="D22341">
        <v>6</v>
      </c>
      <c r="E22341" t="s">
        <v>13</v>
      </c>
      <c r="F22341" t="s">
        <v>13</v>
      </c>
      <c r="G22341" t="s">
        <v>64788</v>
      </c>
      <c r="H22341" s="3" t="s">
        <v>64789</v>
      </c>
      <c r="I22341" t="s">
        <v>918</v>
      </c>
      <c r="J22341" t="s">
        <v>64802</v>
      </c>
    </row>
    <row r="22342" spans="1:10" ht="32" x14ac:dyDescent="0.2">
      <c r="A22342" t="s">
        <v>64791</v>
      </c>
      <c r="B22342" t="s">
        <v>64815</v>
      </c>
      <c r="C22342" t="s">
        <v>64816</v>
      </c>
      <c r="D22342">
        <v>2</v>
      </c>
      <c r="E22342" t="s">
        <v>13</v>
      </c>
      <c r="F22342" t="s">
        <v>13</v>
      </c>
      <c r="G22342" t="s">
        <v>64788</v>
      </c>
      <c r="H22342" s="3" t="s">
        <v>64817</v>
      </c>
      <c r="I22342" t="s">
        <v>918</v>
      </c>
      <c r="J22342" t="s">
        <v>64795</v>
      </c>
    </row>
    <row r="22343" spans="1:10" ht="16" x14ac:dyDescent="0.2">
      <c r="A22343" t="s">
        <v>64791</v>
      </c>
      <c r="B22343" t="s">
        <v>64818</v>
      </c>
      <c r="C22343" t="s">
        <v>64819</v>
      </c>
      <c r="D22343">
        <v>3</v>
      </c>
      <c r="E22343" t="s">
        <v>13</v>
      </c>
      <c r="F22343" t="s">
        <v>13</v>
      </c>
      <c r="G22343" t="s">
        <v>64788</v>
      </c>
      <c r="H22343" s="3" t="s">
        <v>64798</v>
      </c>
      <c r="I22343" t="s">
        <v>918</v>
      </c>
      <c r="J22343" t="s">
        <v>64795</v>
      </c>
    </row>
    <row r="22344" spans="1:10" ht="16" x14ac:dyDescent="0.2">
      <c r="A22344" t="s">
        <v>64820</v>
      </c>
      <c r="B22344" t="s">
        <v>64786</v>
      </c>
      <c r="C22344" t="s">
        <v>64787</v>
      </c>
      <c r="D22344">
        <v>6</v>
      </c>
      <c r="E22344" t="s">
        <v>13</v>
      </c>
      <c r="F22344" t="s">
        <v>13</v>
      </c>
      <c r="G22344" t="s">
        <v>64788</v>
      </c>
      <c r="H22344" s="3" t="s">
        <v>64789</v>
      </c>
      <c r="I22344" t="s">
        <v>918</v>
      </c>
      <c r="J22344" t="s">
        <v>64821</v>
      </c>
    </row>
    <row r="22345" spans="1:10" ht="16" x14ac:dyDescent="0.2">
      <c r="A22345" t="s">
        <v>55077</v>
      </c>
      <c r="B22345" t="s">
        <v>64822</v>
      </c>
      <c r="C22345" t="s">
        <v>64823</v>
      </c>
      <c r="D22345">
        <v>5</v>
      </c>
      <c r="E22345" t="s">
        <v>13</v>
      </c>
      <c r="F22345" t="s">
        <v>13</v>
      </c>
      <c r="G22345" t="s">
        <v>64788</v>
      </c>
      <c r="H22345" s="3" t="s">
        <v>64789</v>
      </c>
      <c r="I22345" t="s">
        <v>918</v>
      </c>
      <c r="J22345" t="s">
        <v>55079</v>
      </c>
    </row>
    <row r="22346" spans="1:10" ht="16" x14ac:dyDescent="0.2">
      <c r="A22346" t="s">
        <v>64791</v>
      </c>
      <c r="B22346" t="s">
        <v>64813</v>
      </c>
      <c r="C22346" t="s">
        <v>64814</v>
      </c>
      <c r="D22346">
        <v>4</v>
      </c>
      <c r="E22346" t="s">
        <v>13</v>
      </c>
      <c r="F22346" t="s">
        <v>13</v>
      </c>
      <c r="G22346" t="s">
        <v>64788</v>
      </c>
      <c r="H22346" s="3" t="s">
        <v>64798</v>
      </c>
      <c r="I22346" t="s">
        <v>918</v>
      </c>
      <c r="J22346" t="s">
        <v>64795</v>
      </c>
    </row>
    <row r="22347" spans="1:10" ht="16" x14ac:dyDescent="0.2">
      <c r="A22347" t="s">
        <v>64820</v>
      </c>
      <c r="B22347" t="s">
        <v>64824</v>
      </c>
      <c r="C22347" t="s">
        <v>64825</v>
      </c>
      <c r="D22347">
        <v>8</v>
      </c>
      <c r="E22347" t="s">
        <v>13</v>
      </c>
      <c r="F22347" t="s">
        <v>13</v>
      </c>
      <c r="G22347" t="s">
        <v>64788</v>
      </c>
      <c r="H22347" s="3" t="s">
        <v>64789</v>
      </c>
      <c r="I22347" t="s">
        <v>918</v>
      </c>
      <c r="J22347" t="s">
        <v>64821</v>
      </c>
    </row>
    <row r="22348" spans="1:10" ht="16" x14ac:dyDescent="0.2">
      <c r="A22348" t="s">
        <v>64820</v>
      </c>
      <c r="B22348" t="s">
        <v>47983</v>
      </c>
      <c r="C22348" t="s">
        <v>64826</v>
      </c>
      <c r="D22348">
        <v>4</v>
      </c>
      <c r="E22348" t="s">
        <v>13</v>
      </c>
      <c r="F22348" t="s">
        <v>13</v>
      </c>
      <c r="G22348" t="s">
        <v>64788</v>
      </c>
      <c r="H22348" s="3" t="s">
        <v>64789</v>
      </c>
      <c r="I22348" t="s">
        <v>918</v>
      </c>
      <c r="J22348" t="s">
        <v>64821</v>
      </c>
    </row>
    <row r="22349" spans="1:10" ht="16" x14ac:dyDescent="0.2">
      <c r="A22349" t="s">
        <v>64820</v>
      </c>
      <c r="B22349" t="s">
        <v>64827</v>
      </c>
      <c r="C22349" t="s">
        <v>64828</v>
      </c>
      <c r="D22349">
        <v>2</v>
      </c>
      <c r="E22349" t="s">
        <v>13</v>
      </c>
      <c r="F22349" t="s">
        <v>13</v>
      </c>
      <c r="G22349" t="s">
        <v>64788</v>
      </c>
      <c r="H22349" s="3" t="s">
        <v>64789</v>
      </c>
      <c r="I22349" t="s">
        <v>918</v>
      </c>
      <c r="J22349" t="s">
        <v>64821</v>
      </c>
    </row>
    <row r="22350" spans="1:10" ht="16" x14ac:dyDescent="0.2">
      <c r="A22350" t="s">
        <v>11383</v>
      </c>
      <c r="B22350" t="s">
        <v>64822</v>
      </c>
      <c r="C22350" t="s">
        <v>64823</v>
      </c>
      <c r="D22350">
        <v>3</v>
      </c>
      <c r="E22350" t="s">
        <v>13</v>
      </c>
      <c r="F22350" t="s">
        <v>13</v>
      </c>
      <c r="G22350" t="s">
        <v>64788</v>
      </c>
      <c r="H22350" s="3" t="s">
        <v>64789</v>
      </c>
      <c r="I22350" t="s">
        <v>918</v>
      </c>
      <c r="J22350" t="s">
        <v>11387</v>
      </c>
    </row>
    <row r="22351" spans="1:10" ht="16" x14ac:dyDescent="0.2">
      <c r="A22351" t="s">
        <v>64799</v>
      </c>
      <c r="B22351" t="s">
        <v>64811</v>
      </c>
      <c r="C22351" t="s">
        <v>64812</v>
      </c>
      <c r="D22351">
        <v>1</v>
      </c>
      <c r="E22351" t="s">
        <v>13</v>
      </c>
      <c r="F22351" t="s">
        <v>13</v>
      </c>
      <c r="G22351" t="s">
        <v>64788</v>
      </c>
      <c r="H22351" s="3" t="s">
        <v>64789</v>
      </c>
      <c r="I22351" t="s">
        <v>918</v>
      </c>
      <c r="J22351" t="s">
        <v>64802</v>
      </c>
    </row>
    <row r="22352" spans="1:10" ht="16" x14ac:dyDescent="0.2">
      <c r="A22352" t="s">
        <v>64829</v>
      </c>
      <c r="B22352" t="s">
        <v>64786</v>
      </c>
      <c r="C22352" t="s">
        <v>64787</v>
      </c>
      <c r="D22352">
        <v>5</v>
      </c>
      <c r="E22352" t="s">
        <v>13</v>
      </c>
      <c r="F22352" t="s">
        <v>13</v>
      </c>
      <c r="G22352" t="s">
        <v>64788</v>
      </c>
      <c r="H22352" s="3" t="s">
        <v>64798</v>
      </c>
      <c r="I22352" t="s">
        <v>918</v>
      </c>
      <c r="J22352" t="s">
        <v>64830</v>
      </c>
    </row>
    <row r="22353" spans="1:10" ht="16" x14ac:dyDescent="0.2">
      <c r="A22353" t="s">
        <v>64785</v>
      </c>
      <c r="B22353" t="s">
        <v>64831</v>
      </c>
      <c r="C22353" t="s">
        <v>64832</v>
      </c>
      <c r="D22353">
        <v>5</v>
      </c>
      <c r="E22353" t="s">
        <v>13</v>
      </c>
      <c r="F22353" t="s">
        <v>13</v>
      </c>
      <c r="G22353" t="s">
        <v>64788</v>
      </c>
      <c r="H22353" s="3" t="s">
        <v>64789</v>
      </c>
      <c r="I22353" t="s">
        <v>918</v>
      </c>
      <c r="J22353" t="s">
        <v>64790</v>
      </c>
    </row>
    <row r="22354" spans="1:10" ht="16" x14ac:dyDescent="0.2">
      <c r="A22354" t="s">
        <v>64785</v>
      </c>
      <c r="B22354" t="s">
        <v>64833</v>
      </c>
      <c r="C22354" t="s">
        <v>64834</v>
      </c>
      <c r="D22354">
        <v>3</v>
      </c>
      <c r="E22354" t="s">
        <v>13</v>
      </c>
      <c r="F22354" t="s">
        <v>13</v>
      </c>
      <c r="G22354" t="s">
        <v>64788</v>
      </c>
      <c r="H22354" s="3" t="s">
        <v>64789</v>
      </c>
      <c r="I22354" t="s">
        <v>918</v>
      </c>
      <c r="J22354" t="s">
        <v>64790</v>
      </c>
    </row>
    <row r="22355" spans="1:10" ht="16" x14ac:dyDescent="0.2">
      <c r="A22355" t="s">
        <v>64835</v>
      </c>
      <c r="B22355" t="s">
        <v>64818</v>
      </c>
      <c r="C22355" t="s">
        <v>64819</v>
      </c>
      <c r="D22355">
        <v>7</v>
      </c>
      <c r="E22355" t="s">
        <v>13</v>
      </c>
      <c r="F22355" t="s">
        <v>13</v>
      </c>
      <c r="G22355" t="s">
        <v>64788</v>
      </c>
      <c r="H22355" s="3" t="s">
        <v>64789</v>
      </c>
      <c r="I22355" t="s">
        <v>918</v>
      </c>
      <c r="J22355" t="s">
        <v>64836</v>
      </c>
    </row>
    <row r="22356" spans="1:10" ht="16" x14ac:dyDescent="0.2">
      <c r="A22356" t="s">
        <v>64837</v>
      </c>
      <c r="B22356" t="s">
        <v>64838</v>
      </c>
      <c r="C22356" t="s">
        <v>64839</v>
      </c>
      <c r="D22356">
        <v>6</v>
      </c>
      <c r="E22356" t="s">
        <v>13</v>
      </c>
      <c r="F22356" t="s">
        <v>13</v>
      </c>
      <c r="G22356" t="s">
        <v>64788</v>
      </c>
      <c r="H22356" s="3" t="s">
        <v>64789</v>
      </c>
      <c r="I22356" t="s">
        <v>918</v>
      </c>
      <c r="J22356" t="s">
        <v>64840</v>
      </c>
    </row>
    <row r="22357" spans="1:10" ht="16" x14ac:dyDescent="0.2">
      <c r="A22357" t="s">
        <v>64837</v>
      </c>
      <c r="B22357" t="s">
        <v>64841</v>
      </c>
      <c r="C22357" t="s">
        <v>64842</v>
      </c>
      <c r="D22357">
        <v>5</v>
      </c>
      <c r="E22357" t="s">
        <v>13</v>
      </c>
      <c r="F22357" t="s">
        <v>13</v>
      </c>
      <c r="G22357" t="s">
        <v>64788</v>
      </c>
      <c r="H22357" s="3" t="s">
        <v>64789</v>
      </c>
      <c r="I22357" t="s">
        <v>918</v>
      </c>
      <c r="J22357" t="s">
        <v>64840</v>
      </c>
    </row>
    <row r="22358" spans="1:10" ht="16" x14ac:dyDescent="0.2">
      <c r="A22358" t="s">
        <v>64837</v>
      </c>
      <c r="B22358" t="s">
        <v>64843</v>
      </c>
      <c r="C22358" t="s">
        <v>64844</v>
      </c>
      <c r="D22358">
        <v>4</v>
      </c>
      <c r="E22358" t="s">
        <v>13</v>
      </c>
      <c r="F22358" t="s">
        <v>13</v>
      </c>
      <c r="G22358" t="s">
        <v>64788</v>
      </c>
      <c r="H22358" s="3" t="s">
        <v>64789</v>
      </c>
      <c r="I22358" t="s">
        <v>918</v>
      </c>
      <c r="J22358" t="s">
        <v>64840</v>
      </c>
    </row>
    <row r="22359" spans="1:10" ht="16" x14ac:dyDescent="0.2">
      <c r="A22359" t="s">
        <v>64837</v>
      </c>
      <c r="B22359" t="s">
        <v>64845</v>
      </c>
      <c r="C22359" t="s">
        <v>64846</v>
      </c>
      <c r="D22359">
        <v>3</v>
      </c>
      <c r="E22359" t="s">
        <v>13</v>
      </c>
      <c r="F22359" t="s">
        <v>13</v>
      </c>
      <c r="G22359" t="s">
        <v>64788</v>
      </c>
      <c r="H22359" s="3" t="s">
        <v>64789</v>
      </c>
      <c r="I22359" t="s">
        <v>918</v>
      </c>
      <c r="J22359" t="s">
        <v>64840</v>
      </c>
    </row>
    <row r="22360" spans="1:10" ht="32" x14ac:dyDescent="0.2">
      <c r="A22360" t="s">
        <v>64847</v>
      </c>
      <c r="B22360" t="s">
        <v>64815</v>
      </c>
      <c r="C22360" t="s">
        <v>64816</v>
      </c>
      <c r="D22360">
        <v>2</v>
      </c>
      <c r="E22360" t="s">
        <v>13</v>
      </c>
      <c r="F22360" t="s">
        <v>13</v>
      </c>
      <c r="G22360" t="s">
        <v>64788</v>
      </c>
      <c r="H22360" s="3" t="s">
        <v>64817</v>
      </c>
      <c r="I22360" t="s">
        <v>918</v>
      </c>
      <c r="J22360" t="s">
        <v>64848</v>
      </c>
    </row>
    <row r="22361" spans="1:10" ht="16" x14ac:dyDescent="0.2">
      <c r="A22361" t="s">
        <v>64837</v>
      </c>
      <c r="B22361" t="s">
        <v>64849</v>
      </c>
      <c r="C22361" t="s">
        <v>64850</v>
      </c>
      <c r="D22361">
        <v>1</v>
      </c>
      <c r="E22361" t="s">
        <v>13</v>
      </c>
      <c r="F22361" t="s">
        <v>13</v>
      </c>
      <c r="G22361" t="s">
        <v>64788</v>
      </c>
      <c r="H22361" s="3" t="s">
        <v>64789</v>
      </c>
      <c r="I22361" t="s">
        <v>918</v>
      </c>
      <c r="J22361" t="s">
        <v>64840</v>
      </c>
    </row>
    <row r="22362" spans="1:10" ht="16" x14ac:dyDescent="0.2">
      <c r="A22362" t="s">
        <v>64829</v>
      </c>
      <c r="B22362" t="s">
        <v>64815</v>
      </c>
      <c r="C22362" t="s">
        <v>64816</v>
      </c>
      <c r="D22362">
        <v>1</v>
      </c>
      <c r="E22362" t="s">
        <v>13</v>
      </c>
      <c r="F22362" t="s">
        <v>13</v>
      </c>
      <c r="G22362" t="s">
        <v>64788</v>
      </c>
      <c r="H22362" s="3" t="s">
        <v>64794</v>
      </c>
      <c r="I22362" t="s">
        <v>918</v>
      </c>
      <c r="J22362" t="s">
        <v>64830</v>
      </c>
    </row>
    <row r="22363" spans="1:10" ht="16" x14ac:dyDescent="0.2">
      <c r="A22363" t="s">
        <v>64785</v>
      </c>
      <c r="B22363" t="s">
        <v>64851</v>
      </c>
      <c r="C22363" t="s">
        <v>64852</v>
      </c>
      <c r="D22363">
        <v>4</v>
      </c>
      <c r="E22363" t="s">
        <v>13</v>
      </c>
      <c r="F22363" t="s">
        <v>13</v>
      </c>
      <c r="G22363" t="s">
        <v>64788</v>
      </c>
      <c r="H22363" s="3" t="s">
        <v>64789</v>
      </c>
      <c r="I22363" t="s">
        <v>918</v>
      </c>
      <c r="J22363" t="s">
        <v>64790</v>
      </c>
    </row>
    <row r="22364" spans="1:10" ht="16" x14ac:dyDescent="0.2">
      <c r="A22364" t="s">
        <v>64799</v>
      </c>
      <c r="B22364" t="s">
        <v>64853</v>
      </c>
      <c r="C22364" t="s">
        <v>64854</v>
      </c>
      <c r="D22364">
        <v>9</v>
      </c>
      <c r="E22364" t="s">
        <v>13</v>
      </c>
      <c r="F22364" t="s">
        <v>13</v>
      </c>
      <c r="G22364" t="s">
        <v>64788</v>
      </c>
      <c r="H22364" s="3" t="s">
        <v>64789</v>
      </c>
      <c r="I22364" t="s">
        <v>918</v>
      </c>
      <c r="J22364" t="s">
        <v>64802</v>
      </c>
    </row>
    <row r="22365" spans="1:10" ht="16" x14ac:dyDescent="0.2">
      <c r="A22365" t="s">
        <v>64835</v>
      </c>
      <c r="B22365" t="s">
        <v>64855</v>
      </c>
      <c r="C22365" t="s">
        <v>64856</v>
      </c>
      <c r="D22365">
        <v>10</v>
      </c>
      <c r="E22365" t="s">
        <v>13</v>
      </c>
      <c r="F22365" t="s">
        <v>13</v>
      </c>
      <c r="G22365" t="s">
        <v>64788</v>
      </c>
      <c r="H22365" s="3" t="s">
        <v>64789</v>
      </c>
      <c r="I22365" t="s">
        <v>918</v>
      </c>
      <c r="J22365" t="s">
        <v>64836</v>
      </c>
    </row>
    <row r="22366" spans="1:10" ht="16" x14ac:dyDescent="0.2">
      <c r="A22366" t="s">
        <v>64835</v>
      </c>
      <c r="B22366" t="s">
        <v>64853</v>
      </c>
      <c r="C22366" t="s">
        <v>64854</v>
      </c>
      <c r="D22366">
        <v>11</v>
      </c>
      <c r="E22366" t="s">
        <v>13</v>
      </c>
      <c r="F22366" t="s">
        <v>13</v>
      </c>
      <c r="G22366" t="s">
        <v>64788</v>
      </c>
      <c r="H22366" s="3" t="s">
        <v>64789</v>
      </c>
      <c r="I22366" t="s">
        <v>918</v>
      </c>
      <c r="J22366" t="s">
        <v>64836</v>
      </c>
    </row>
    <row r="22367" spans="1:10" ht="16" x14ac:dyDescent="0.2">
      <c r="A22367" t="s">
        <v>64785</v>
      </c>
      <c r="B22367" t="s">
        <v>64857</v>
      </c>
      <c r="C22367" t="s">
        <v>64858</v>
      </c>
      <c r="D22367">
        <v>1</v>
      </c>
      <c r="E22367" t="s">
        <v>13</v>
      </c>
      <c r="F22367" t="s">
        <v>13</v>
      </c>
      <c r="G22367" t="s">
        <v>64788</v>
      </c>
      <c r="H22367" s="3" t="s">
        <v>64789</v>
      </c>
      <c r="I22367" t="s">
        <v>918</v>
      </c>
      <c r="J22367" t="s">
        <v>64790</v>
      </c>
    </row>
    <row r="22368" spans="1:10" ht="16" x14ac:dyDescent="0.2">
      <c r="A22368" t="s">
        <v>64791</v>
      </c>
      <c r="B22368" t="s">
        <v>64859</v>
      </c>
      <c r="C22368" t="s">
        <v>64860</v>
      </c>
      <c r="D22368">
        <v>5</v>
      </c>
      <c r="E22368" t="s">
        <v>13</v>
      </c>
      <c r="F22368" t="s">
        <v>13</v>
      </c>
      <c r="G22368" t="s">
        <v>64788</v>
      </c>
      <c r="H22368" s="3" t="s">
        <v>64798</v>
      </c>
      <c r="I22368" t="s">
        <v>918</v>
      </c>
      <c r="J22368" t="s">
        <v>64795</v>
      </c>
    </row>
    <row r="22369" spans="1:10" ht="16" x14ac:dyDescent="0.2">
      <c r="A22369" t="s">
        <v>64805</v>
      </c>
      <c r="B22369" t="s">
        <v>64861</v>
      </c>
      <c r="C22369" t="s">
        <v>64862</v>
      </c>
      <c r="D22369">
        <v>3</v>
      </c>
      <c r="E22369" t="s">
        <v>13</v>
      </c>
      <c r="F22369" t="s">
        <v>13</v>
      </c>
      <c r="G22369" t="s">
        <v>64788</v>
      </c>
      <c r="H22369" s="3" t="s">
        <v>64789</v>
      </c>
      <c r="I22369" t="s">
        <v>918</v>
      </c>
      <c r="J22369" t="s">
        <v>64808</v>
      </c>
    </row>
    <row r="22370" spans="1:10" ht="16" x14ac:dyDescent="0.2">
      <c r="A22370" t="s">
        <v>64785</v>
      </c>
      <c r="B22370" t="s">
        <v>64822</v>
      </c>
      <c r="C22370" t="s">
        <v>64823</v>
      </c>
      <c r="D22370">
        <v>2</v>
      </c>
      <c r="E22370" t="s">
        <v>13</v>
      </c>
      <c r="F22370" t="s">
        <v>13</v>
      </c>
      <c r="G22370" t="s">
        <v>64788</v>
      </c>
      <c r="H22370" s="3" t="s">
        <v>64789</v>
      </c>
      <c r="I22370" t="s">
        <v>918</v>
      </c>
      <c r="J22370" t="s">
        <v>64790</v>
      </c>
    </row>
    <row r="22371" spans="1:10" ht="16" x14ac:dyDescent="0.2">
      <c r="A22371" t="s">
        <v>64799</v>
      </c>
      <c r="B22371" t="s">
        <v>64863</v>
      </c>
      <c r="C22371" t="s">
        <v>64864</v>
      </c>
      <c r="D22371">
        <v>8</v>
      </c>
      <c r="E22371" t="s">
        <v>13</v>
      </c>
      <c r="F22371" t="s">
        <v>13</v>
      </c>
      <c r="G22371" t="s">
        <v>64788</v>
      </c>
      <c r="H22371" s="3" t="s">
        <v>64789</v>
      </c>
      <c r="I22371" t="s">
        <v>918</v>
      </c>
      <c r="J22371" t="s">
        <v>64802</v>
      </c>
    </row>
    <row r="22372" spans="1:10" ht="16" x14ac:dyDescent="0.2">
      <c r="A22372" t="s">
        <v>64799</v>
      </c>
      <c r="B22372" t="s">
        <v>64865</v>
      </c>
      <c r="C22372" t="s">
        <v>64866</v>
      </c>
      <c r="D22372">
        <v>7</v>
      </c>
      <c r="E22372" t="s">
        <v>13</v>
      </c>
      <c r="F22372" t="s">
        <v>13</v>
      </c>
      <c r="G22372" t="s">
        <v>64788</v>
      </c>
      <c r="H22372" s="3" t="s">
        <v>64789</v>
      </c>
      <c r="I22372" t="s">
        <v>918</v>
      </c>
      <c r="J22372" t="s">
        <v>64802</v>
      </c>
    </row>
    <row r="22373" spans="1:10" ht="16" x14ac:dyDescent="0.2">
      <c r="A22373" t="s">
        <v>64820</v>
      </c>
      <c r="B22373" t="s">
        <v>64803</v>
      </c>
      <c r="C22373" t="s">
        <v>64804</v>
      </c>
      <c r="D22373">
        <v>5</v>
      </c>
      <c r="E22373" t="s">
        <v>13</v>
      </c>
      <c r="F22373" t="s">
        <v>13</v>
      </c>
      <c r="G22373" t="s">
        <v>64788</v>
      </c>
      <c r="H22373" s="3" t="s">
        <v>64789</v>
      </c>
      <c r="I22373" t="s">
        <v>918</v>
      </c>
      <c r="J22373" t="s">
        <v>64821</v>
      </c>
    </row>
    <row r="22374" spans="1:10" ht="16" x14ac:dyDescent="0.2">
      <c r="A22374" t="s">
        <v>64867</v>
      </c>
      <c r="B22374" t="s">
        <v>64868</v>
      </c>
      <c r="C22374" t="s">
        <v>64869</v>
      </c>
      <c r="D22374">
        <v>5</v>
      </c>
      <c r="E22374" t="s">
        <v>13</v>
      </c>
      <c r="F22374" t="s">
        <v>13</v>
      </c>
      <c r="G22374" t="s">
        <v>64788</v>
      </c>
      <c r="H22374" s="3" t="s">
        <v>64798</v>
      </c>
      <c r="I22374" t="s">
        <v>918</v>
      </c>
      <c r="J22374" t="s">
        <v>64870</v>
      </c>
    </row>
    <row r="22375" spans="1:10" ht="16" x14ac:dyDescent="0.2">
      <c r="A22375" t="s">
        <v>64835</v>
      </c>
      <c r="B22375" t="s">
        <v>64871</v>
      </c>
      <c r="C22375" t="s">
        <v>64872</v>
      </c>
      <c r="D22375">
        <v>9</v>
      </c>
      <c r="E22375" t="s">
        <v>13</v>
      </c>
      <c r="F22375" t="s">
        <v>13</v>
      </c>
      <c r="G22375" t="s">
        <v>64788</v>
      </c>
      <c r="H22375" s="3" t="s">
        <v>64789</v>
      </c>
      <c r="I22375" t="s">
        <v>918</v>
      </c>
      <c r="J22375" t="s">
        <v>64836</v>
      </c>
    </row>
    <row r="22376" spans="1:10" ht="16" x14ac:dyDescent="0.2">
      <c r="A22376" t="s">
        <v>64847</v>
      </c>
      <c r="B22376" t="s">
        <v>64803</v>
      </c>
      <c r="C22376" t="s">
        <v>64804</v>
      </c>
      <c r="D22376">
        <v>7</v>
      </c>
      <c r="E22376" t="s">
        <v>13</v>
      </c>
      <c r="F22376" t="s">
        <v>13</v>
      </c>
      <c r="G22376" t="s">
        <v>64788</v>
      </c>
      <c r="H22376" s="3" t="s">
        <v>64798</v>
      </c>
      <c r="I22376" t="s">
        <v>918</v>
      </c>
      <c r="J22376" t="s">
        <v>64848</v>
      </c>
    </row>
    <row r="22377" spans="1:10" ht="16" x14ac:dyDescent="0.2">
      <c r="A22377" t="s">
        <v>64829</v>
      </c>
      <c r="B22377" t="s">
        <v>64813</v>
      </c>
      <c r="C22377" t="s">
        <v>64814</v>
      </c>
      <c r="D22377">
        <v>3</v>
      </c>
      <c r="E22377" t="s">
        <v>13</v>
      </c>
      <c r="F22377" t="s">
        <v>13</v>
      </c>
      <c r="G22377" t="s">
        <v>64788</v>
      </c>
      <c r="H22377" s="3" t="s">
        <v>64798</v>
      </c>
      <c r="I22377" t="s">
        <v>918</v>
      </c>
      <c r="J22377" t="s">
        <v>64830</v>
      </c>
    </row>
    <row r="22378" spans="1:10" ht="16" x14ac:dyDescent="0.2">
      <c r="A22378" t="s">
        <v>64873</v>
      </c>
      <c r="B22378" t="s">
        <v>64813</v>
      </c>
      <c r="C22378" t="s">
        <v>64814</v>
      </c>
      <c r="D22378">
        <v>4</v>
      </c>
      <c r="E22378" t="s">
        <v>13</v>
      </c>
      <c r="F22378" t="s">
        <v>13</v>
      </c>
      <c r="G22378" t="s">
        <v>64788</v>
      </c>
      <c r="H22378" s="3" t="s">
        <v>64789</v>
      </c>
      <c r="I22378" t="s">
        <v>918</v>
      </c>
      <c r="J22378" t="s">
        <v>64874</v>
      </c>
    </row>
    <row r="22379" spans="1:10" ht="16" x14ac:dyDescent="0.2">
      <c r="A22379" t="s">
        <v>64837</v>
      </c>
      <c r="B22379" t="s">
        <v>64875</v>
      </c>
      <c r="C22379" t="s">
        <v>64876</v>
      </c>
      <c r="D22379">
        <v>7</v>
      </c>
      <c r="E22379" t="s">
        <v>13</v>
      </c>
      <c r="F22379" t="s">
        <v>13</v>
      </c>
      <c r="G22379" t="s">
        <v>64788</v>
      </c>
      <c r="H22379" s="3" t="s">
        <v>64789</v>
      </c>
      <c r="I22379" t="s">
        <v>918</v>
      </c>
      <c r="J22379" t="s">
        <v>64840</v>
      </c>
    </row>
    <row r="22380" spans="1:10" ht="16" x14ac:dyDescent="0.2">
      <c r="A22380" t="s">
        <v>64877</v>
      </c>
      <c r="B22380" t="s">
        <v>64878</v>
      </c>
      <c r="C22380" t="s">
        <v>64879</v>
      </c>
      <c r="D22380">
        <v>4</v>
      </c>
      <c r="E22380" t="s">
        <v>13</v>
      </c>
      <c r="F22380" t="s">
        <v>13</v>
      </c>
      <c r="G22380" t="s">
        <v>64788</v>
      </c>
      <c r="H22380" s="3" t="s">
        <v>64789</v>
      </c>
      <c r="I22380" t="s">
        <v>918</v>
      </c>
      <c r="J22380" t="s">
        <v>64880</v>
      </c>
    </row>
    <row r="22381" spans="1:10" ht="16" x14ac:dyDescent="0.2">
      <c r="A22381" t="s">
        <v>64835</v>
      </c>
      <c r="B22381" t="s">
        <v>64811</v>
      </c>
      <c r="C22381" t="s">
        <v>64812</v>
      </c>
      <c r="D22381">
        <v>1</v>
      </c>
      <c r="E22381" t="s">
        <v>13</v>
      </c>
      <c r="F22381" t="s">
        <v>13</v>
      </c>
      <c r="G22381" t="s">
        <v>64788</v>
      </c>
      <c r="H22381" s="3" t="s">
        <v>64789</v>
      </c>
      <c r="I22381" t="s">
        <v>918</v>
      </c>
      <c r="J22381" t="s">
        <v>64836</v>
      </c>
    </row>
    <row r="22382" spans="1:10" ht="16" x14ac:dyDescent="0.2">
      <c r="A22382" t="s">
        <v>64820</v>
      </c>
      <c r="B22382" t="s">
        <v>64881</v>
      </c>
      <c r="C22382" t="s">
        <v>64882</v>
      </c>
      <c r="D22382">
        <v>7</v>
      </c>
      <c r="E22382" t="s">
        <v>13</v>
      </c>
      <c r="F22382" t="s">
        <v>13</v>
      </c>
      <c r="G22382" t="s">
        <v>64788</v>
      </c>
      <c r="H22382" s="3" t="s">
        <v>64789</v>
      </c>
      <c r="I22382" t="s">
        <v>918</v>
      </c>
      <c r="J22382" t="s">
        <v>64821</v>
      </c>
    </row>
    <row r="22383" spans="1:10" ht="16" x14ac:dyDescent="0.2">
      <c r="A22383" t="s">
        <v>64835</v>
      </c>
      <c r="B22383" t="s">
        <v>64815</v>
      </c>
      <c r="C22383" t="s">
        <v>64816</v>
      </c>
      <c r="D22383">
        <v>2</v>
      </c>
      <c r="E22383" t="s">
        <v>13</v>
      </c>
      <c r="F22383" t="s">
        <v>13</v>
      </c>
      <c r="G22383" t="s">
        <v>64788</v>
      </c>
      <c r="H22383" s="3" t="s">
        <v>64789</v>
      </c>
      <c r="I22383" t="s">
        <v>918</v>
      </c>
      <c r="J22383" t="s">
        <v>64836</v>
      </c>
    </row>
    <row r="22384" spans="1:10" ht="16" x14ac:dyDescent="0.2">
      <c r="A22384" t="s">
        <v>64820</v>
      </c>
      <c r="B22384" t="s">
        <v>64813</v>
      </c>
      <c r="C22384" t="s">
        <v>64814</v>
      </c>
      <c r="D22384">
        <v>3</v>
      </c>
      <c r="E22384" t="s">
        <v>13</v>
      </c>
      <c r="F22384" t="s">
        <v>13</v>
      </c>
      <c r="G22384" t="s">
        <v>64788</v>
      </c>
      <c r="H22384" s="3" t="s">
        <v>64789</v>
      </c>
      <c r="I22384" t="s">
        <v>918</v>
      </c>
      <c r="J22384" t="s">
        <v>64821</v>
      </c>
    </row>
    <row r="22385" spans="1:10" ht="16" x14ac:dyDescent="0.2">
      <c r="A22385" t="s">
        <v>64829</v>
      </c>
      <c r="B22385" t="s">
        <v>64818</v>
      </c>
      <c r="C22385" t="s">
        <v>64819</v>
      </c>
      <c r="D22385">
        <v>4</v>
      </c>
      <c r="E22385" t="s">
        <v>13</v>
      </c>
      <c r="F22385" t="s">
        <v>13</v>
      </c>
      <c r="G22385" t="s">
        <v>64788</v>
      </c>
      <c r="H22385" s="3" t="s">
        <v>64798</v>
      </c>
      <c r="I22385" t="s">
        <v>918</v>
      </c>
      <c r="J22385" t="s">
        <v>64830</v>
      </c>
    </row>
    <row r="22386" spans="1:10" ht="16" x14ac:dyDescent="0.2">
      <c r="A22386" t="s">
        <v>64835</v>
      </c>
      <c r="B22386" t="s">
        <v>64859</v>
      </c>
      <c r="C22386" t="s">
        <v>64860</v>
      </c>
      <c r="D22386">
        <v>4</v>
      </c>
      <c r="E22386" t="s">
        <v>13</v>
      </c>
      <c r="F22386" t="s">
        <v>13</v>
      </c>
      <c r="G22386" t="s">
        <v>64788</v>
      </c>
      <c r="H22386" s="3" t="s">
        <v>64789</v>
      </c>
      <c r="I22386" t="s">
        <v>918</v>
      </c>
      <c r="J22386" t="s">
        <v>64836</v>
      </c>
    </row>
    <row r="22387" spans="1:10" ht="16" x14ac:dyDescent="0.2">
      <c r="A22387" t="s">
        <v>64835</v>
      </c>
      <c r="B22387" t="s">
        <v>64796</v>
      </c>
      <c r="C22387" t="s">
        <v>64797</v>
      </c>
      <c r="D22387">
        <v>6</v>
      </c>
      <c r="E22387" t="s">
        <v>13</v>
      </c>
      <c r="F22387" t="s">
        <v>13</v>
      </c>
      <c r="G22387" t="s">
        <v>64788</v>
      </c>
      <c r="H22387" s="3" t="s">
        <v>64789</v>
      </c>
      <c r="I22387" t="s">
        <v>918</v>
      </c>
      <c r="J22387" t="s">
        <v>64836</v>
      </c>
    </row>
    <row r="22388" spans="1:10" ht="32" x14ac:dyDescent="0.2">
      <c r="A22388" t="s">
        <v>42298</v>
      </c>
      <c r="B22388" t="s">
        <v>64883</v>
      </c>
      <c r="C22388" t="s">
        <v>64884</v>
      </c>
      <c r="D22388">
        <v>4</v>
      </c>
      <c r="E22388" t="s">
        <v>13</v>
      </c>
      <c r="F22388" t="s">
        <v>13</v>
      </c>
      <c r="G22388" t="s">
        <v>64788</v>
      </c>
      <c r="H22388" s="3" t="s">
        <v>64885</v>
      </c>
      <c r="I22388" t="s">
        <v>918</v>
      </c>
      <c r="J22388" t="s">
        <v>42303</v>
      </c>
    </row>
    <row r="22389" spans="1:10" ht="16" x14ac:dyDescent="0.2">
      <c r="A22389" t="s">
        <v>64829</v>
      </c>
      <c r="B22389" t="s">
        <v>64811</v>
      </c>
      <c r="C22389" t="s">
        <v>64812</v>
      </c>
      <c r="D22389">
        <v>2</v>
      </c>
      <c r="E22389" t="s">
        <v>13</v>
      </c>
      <c r="F22389" t="s">
        <v>13</v>
      </c>
      <c r="G22389" t="s">
        <v>64788</v>
      </c>
      <c r="H22389" s="3" t="s">
        <v>64798</v>
      </c>
      <c r="I22389" t="s">
        <v>918</v>
      </c>
      <c r="J22389" t="s">
        <v>64830</v>
      </c>
    </row>
    <row r="22390" spans="1:10" ht="32" x14ac:dyDescent="0.2">
      <c r="A22390" t="s">
        <v>42298</v>
      </c>
      <c r="B22390" t="s">
        <v>64886</v>
      </c>
      <c r="C22390" t="s">
        <v>64887</v>
      </c>
      <c r="D22390">
        <v>2</v>
      </c>
      <c r="E22390" t="s">
        <v>13</v>
      </c>
      <c r="F22390" t="s">
        <v>13</v>
      </c>
      <c r="G22390" t="s">
        <v>64788</v>
      </c>
      <c r="H22390" s="3" t="s">
        <v>64885</v>
      </c>
      <c r="I22390" t="s">
        <v>918</v>
      </c>
      <c r="J22390" t="s">
        <v>42303</v>
      </c>
    </row>
    <row r="22391" spans="1:10" ht="16" x14ac:dyDescent="0.2">
      <c r="A22391" t="s">
        <v>64820</v>
      </c>
      <c r="B22391" t="s">
        <v>64815</v>
      </c>
      <c r="C22391" t="s">
        <v>64816</v>
      </c>
      <c r="D22391">
        <v>1</v>
      </c>
      <c r="E22391" t="s">
        <v>13</v>
      </c>
      <c r="F22391" t="s">
        <v>13</v>
      </c>
      <c r="G22391" t="s">
        <v>64788</v>
      </c>
      <c r="H22391" s="3" t="s">
        <v>64789</v>
      </c>
      <c r="I22391" t="s">
        <v>918</v>
      </c>
      <c r="J22391" t="s">
        <v>64821</v>
      </c>
    </row>
    <row r="22392" spans="1:10" ht="16" x14ac:dyDescent="0.2">
      <c r="A22392" t="s">
        <v>64791</v>
      </c>
      <c r="B22392" t="s">
        <v>64803</v>
      </c>
      <c r="C22392" t="s">
        <v>64804</v>
      </c>
      <c r="D22392">
        <v>6</v>
      </c>
      <c r="E22392" t="s">
        <v>13</v>
      </c>
      <c r="F22392" t="s">
        <v>13</v>
      </c>
      <c r="G22392" t="s">
        <v>64788</v>
      </c>
      <c r="H22392" s="3" t="s">
        <v>64798</v>
      </c>
      <c r="I22392" t="s">
        <v>918</v>
      </c>
      <c r="J22392" t="s">
        <v>64795</v>
      </c>
    </row>
    <row r="22393" spans="1:10" ht="16" x14ac:dyDescent="0.2">
      <c r="A22393" t="s">
        <v>64835</v>
      </c>
      <c r="B22393" t="s">
        <v>64881</v>
      </c>
      <c r="C22393" t="s">
        <v>64882</v>
      </c>
      <c r="D22393">
        <v>8</v>
      </c>
      <c r="E22393" t="s">
        <v>13</v>
      </c>
      <c r="F22393" t="s">
        <v>13</v>
      </c>
      <c r="G22393" t="s">
        <v>64788</v>
      </c>
      <c r="H22393" s="3" t="s">
        <v>64789</v>
      </c>
      <c r="I22393" t="s">
        <v>918</v>
      </c>
      <c r="J22393" t="s">
        <v>64836</v>
      </c>
    </row>
    <row r="22394" spans="1:10" ht="16" x14ac:dyDescent="0.2">
      <c r="A22394" t="s">
        <v>64847</v>
      </c>
      <c r="B22394" t="s">
        <v>64796</v>
      </c>
      <c r="C22394" t="s">
        <v>64797</v>
      </c>
      <c r="D22394">
        <v>8</v>
      </c>
      <c r="E22394" t="s">
        <v>13</v>
      </c>
      <c r="F22394" t="s">
        <v>13</v>
      </c>
      <c r="G22394" t="s">
        <v>64788</v>
      </c>
      <c r="H22394" s="3" t="s">
        <v>64798</v>
      </c>
      <c r="I22394" t="s">
        <v>918</v>
      </c>
      <c r="J22394" t="s">
        <v>64848</v>
      </c>
    </row>
    <row r="22395" spans="1:10" ht="16" x14ac:dyDescent="0.2">
      <c r="A22395" t="s">
        <v>64835</v>
      </c>
      <c r="B22395" t="s">
        <v>64800</v>
      </c>
      <c r="C22395" t="s">
        <v>64801</v>
      </c>
      <c r="D22395">
        <v>5</v>
      </c>
      <c r="E22395" t="s">
        <v>13</v>
      </c>
      <c r="F22395" t="s">
        <v>13</v>
      </c>
      <c r="G22395" t="s">
        <v>64788</v>
      </c>
      <c r="H22395" s="3" t="s">
        <v>64789</v>
      </c>
      <c r="I22395" t="s">
        <v>918</v>
      </c>
      <c r="J22395" t="s">
        <v>64836</v>
      </c>
    </row>
    <row r="22396" spans="1:10" ht="16" x14ac:dyDescent="0.2">
      <c r="A22396" t="s">
        <v>64867</v>
      </c>
      <c r="B22396" t="s">
        <v>64813</v>
      </c>
      <c r="C22396" t="s">
        <v>64814</v>
      </c>
      <c r="D22396">
        <v>3</v>
      </c>
      <c r="E22396" t="s">
        <v>13</v>
      </c>
      <c r="F22396" t="s">
        <v>13</v>
      </c>
      <c r="G22396" t="s">
        <v>64788</v>
      </c>
      <c r="H22396" s="3" t="s">
        <v>64798</v>
      </c>
      <c r="I22396" t="s">
        <v>918</v>
      </c>
      <c r="J22396" t="s">
        <v>64870</v>
      </c>
    </row>
    <row r="22397" spans="1:10" ht="16" x14ac:dyDescent="0.2">
      <c r="A22397" t="s">
        <v>64835</v>
      </c>
      <c r="B22397" t="s">
        <v>64813</v>
      </c>
      <c r="C22397" t="s">
        <v>64814</v>
      </c>
      <c r="D22397">
        <v>3</v>
      </c>
      <c r="E22397" t="s">
        <v>13</v>
      </c>
      <c r="F22397" t="s">
        <v>13</v>
      </c>
      <c r="G22397" t="s">
        <v>64788</v>
      </c>
      <c r="H22397" s="3" t="s">
        <v>64789</v>
      </c>
      <c r="I22397" t="s">
        <v>918</v>
      </c>
      <c r="J22397" t="s">
        <v>64836</v>
      </c>
    </row>
    <row r="22398" spans="1:10" ht="16" x14ac:dyDescent="0.2">
      <c r="A22398" t="s">
        <v>10786</v>
      </c>
      <c r="B22398" t="s">
        <v>64806</v>
      </c>
      <c r="C22398" t="s">
        <v>64807</v>
      </c>
      <c r="D22398">
        <v>6</v>
      </c>
      <c r="E22398" t="s">
        <v>13</v>
      </c>
      <c r="F22398" t="s">
        <v>13</v>
      </c>
      <c r="G22398" t="s">
        <v>64788</v>
      </c>
      <c r="H22398" s="3" t="s">
        <v>64789</v>
      </c>
      <c r="I22398" t="s">
        <v>918</v>
      </c>
      <c r="J22398" t="s">
        <v>10791</v>
      </c>
    </row>
    <row r="22399" spans="1:10" ht="16" x14ac:dyDescent="0.2">
      <c r="A22399" t="s">
        <v>64867</v>
      </c>
      <c r="B22399" t="s">
        <v>64881</v>
      </c>
      <c r="C22399" t="s">
        <v>64882</v>
      </c>
      <c r="D22399">
        <v>2</v>
      </c>
      <c r="E22399" t="s">
        <v>13</v>
      </c>
      <c r="F22399" t="s">
        <v>13</v>
      </c>
      <c r="G22399" t="s">
        <v>64788</v>
      </c>
      <c r="H22399" s="3" t="s">
        <v>64798</v>
      </c>
      <c r="I22399" t="s">
        <v>918</v>
      </c>
      <c r="J22399" t="s">
        <v>64870</v>
      </c>
    </row>
    <row r="22400" spans="1:10" ht="16" x14ac:dyDescent="0.2">
      <c r="A22400" t="s">
        <v>64847</v>
      </c>
      <c r="B22400" t="s">
        <v>64881</v>
      </c>
      <c r="C22400" t="s">
        <v>64882</v>
      </c>
      <c r="D22400">
        <v>6</v>
      </c>
      <c r="E22400" t="s">
        <v>13</v>
      </c>
      <c r="F22400" t="s">
        <v>13</v>
      </c>
      <c r="G22400" t="s">
        <v>64788</v>
      </c>
      <c r="H22400" s="3" t="s">
        <v>64798</v>
      </c>
      <c r="I22400" t="s">
        <v>918</v>
      </c>
      <c r="J22400" t="s">
        <v>64848</v>
      </c>
    </row>
    <row r="22401" spans="1:10" ht="16" x14ac:dyDescent="0.2">
      <c r="A22401" t="s">
        <v>64241</v>
      </c>
      <c r="B22401" t="s">
        <v>1881</v>
      </c>
      <c r="C22401" t="s">
        <v>64888</v>
      </c>
      <c r="D22401">
        <v>2</v>
      </c>
      <c r="E22401" t="s">
        <v>13</v>
      </c>
      <c r="F22401" t="s">
        <v>13</v>
      </c>
      <c r="G22401" t="s">
        <v>64788</v>
      </c>
      <c r="H22401" s="3" t="s">
        <v>64889</v>
      </c>
      <c r="I22401" t="s">
        <v>918</v>
      </c>
      <c r="J22401" t="s">
        <v>64245</v>
      </c>
    </row>
    <row r="22402" spans="1:10" ht="16" x14ac:dyDescent="0.2">
      <c r="A22402" t="s">
        <v>64847</v>
      </c>
      <c r="B22402" t="s">
        <v>64813</v>
      </c>
      <c r="C22402" t="s">
        <v>64814</v>
      </c>
      <c r="D22402">
        <v>5</v>
      </c>
      <c r="E22402" t="s">
        <v>13</v>
      </c>
      <c r="F22402" t="s">
        <v>13</v>
      </c>
      <c r="G22402" t="s">
        <v>64788</v>
      </c>
      <c r="H22402" s="3" t="s">
        <v>64798</v>
      </c>
      <c r="I22402" t="s">
        <v>918</v>
      </c>
      <c r="J22402" t="s">
        <v>64848</v>
      </c>
    </row>
    <row r="22403" spans="1:10" ht="16" x14ac:dyDescent="0.2">
      <c r="A22403" t="s">
        <v>64847</v>
      </c>
      <c r="B22403" t="s">
        <v>64818</v>
      </c>
      <c r="C22403" t="s">
        <v>64819</v>
      </c>
      <c r="D22403">
        <v>4</v>
      </c>
      <c r="E22403" t="s">
        <v>13</v>
      </c>
      <c r="F22403" t="s">
        <v>13</v>
      </c>
      <c r="G22403" t="s">
        <v>64788</v>
      </c>
      <c r="H22403" s="3" t="s">
        <v>64798</v>
      </c>
      <c r="I22403" t="s">
        <v>918</v>
      </c>
      <c r="J22403" t="s">
        <v>64848</v>
      </c>
    </row>
    <row r="22404" spans="1:10" ht="16" x14ac:dyDescent="0.2">
      <c r="A22404" t="s">
        <v>64847</v>
      </c>
      <c r="B22404" t="s">
        <v>64890</v>
      </c>
      <c r="C22404" t="s">
        <v>64891</v>
      </c>
      <c r="D22404">
        <v>3</v>
      </c>
      <c r="E22404" t="s">
        <v>13</v>
      </c>
      <c r="F22404" t="s">
        <v>13</v>
      </c>
      <c r="G22404" t="s">
        <v>64788</v>
      </c>
      <c r="H22404" s="3" t="s">
        <v>64798</v>
      </c>
      <c r="I22404" t="s">
        <v>918</v>
      </c>
      <c r="J22404" t="s">
        <v>64848</v>
      </c>
    </row>
    <row r="22405" spans="1:10" ht="16" x14ac:dyDescent="0.2">
      <c r="A22405" t="s">
        <v>64867</v>
      </c>
      <c r="B22405" t="s">
        <v>64824</v>
      </c>
      <c r="C22405" t="s">
        <v>64825</v>
      </c>
      <c r="D22405">
        <v>7</v>
      </c>
      <c r="E22405" t="s">
        <v>13</v>
      </c>
      <c r="F22405" t="s">
        <v>13</v>
      </c>
      <c r="G22405" t="s">
        <v>64788</v>
      </c>
      <c r="H22405" s="3" t="s">
        <v>64798</v>
      </c>
      <c r="I22405" t="s">
        <v>918</v>
      </c>
      <c r="J22405" t="s">
        <v>64870</v>
      </c>
    </row>
    <row r="22406" spans="1:10" ht="16" x14ac:dyDescent="0.2">
      <c r="A22406" t="s">
        <v>64829</v>
      </c>
      <c r="B22406" t="s">
        <v>64881</v>
      </c>
      <c r="C22406" t="s">
        <v>64882</v>
      </c>
      <c r="D22406">
        <v>6</v>
      </c>
      <c r="E22406" t="s">
        <v>13</v>
      </c>
      <c r="F22406" t="s">
        <v>13</v>
      </c>
      <c r="G22406" t="s">
        <v>64788</v>
      </c>
      <c r="H22406" s="3" t="s">
        <v>64798</v>
      </c>
      <c r="I22406" t="s">
        <v>918</v>
      </c>
      <c r="J22406" t="s">
        <v>64830</v>
      </c>
    </row>
    <row r="22407" spans="1:10" ht="16" x14ac:dyDescent="0.2">
      <c r="A22407" t="s">
        <v>64837</v>
      </c>
      <c r="B22407" t="s">
        <v>64892</v>
      </c>
      <c r="C22407" t="s">
        <v>64893</v>
      </c>
      <c r="D22407">
        <v>2</v>
      </c>
      <c r="E22407" t="s">
        <v>13</v>
      </c>
      <c r="F22407" t="s">
        <v>13</v>
      </c>
      <c r="G22407" t="s">
        <v>64788</v>
      </c>
      <c r="H22407" s="3" t="s">
        <v>64789</v>
      </c>
      <c r="I22407" t="s">
        <v>918</v>
      </c>
      <c r="J22407" t="s">
        <v>64840</v>
      </c>
    </row>
    <row r="22408" spans="1:10" ht="16" x14ac:dyDescent="0.2">
      <c r="A22408" t="s">
        <v>64867</v>
      </c>
      <c r="B22408" t="s">
        <v>64894</v>
      </c>
      <c r="C22408" t="s">
        <v>64895</v>
      </c>
      <c r="D22408">
        <v>4</v>
      </c>
      <c r="E22408" t="s">
        <v>13</v>
      </c>
      <c r="F22408" t="s">
        <v>13</v>
      </c>
      <c r="G22408" t="s">
        <v>64788</v>
      </c>
      <c r="H22408" s="3" t="s">
        <v>64798</v>
      </c>
      <c r="I22408" t="s">
        <v>918</v>
      </c>
      <c r="J22408" t="s">
        <v>64870</v>
      </c>
    </row>
    <row r="22409" spans="1:10" ht="16" x14ac:dyDescent="0.2">
      <c r="A22409" t="s">
        <v>30980</v>
      </c>
      <c r="B22409" t="s">
        <v>64483</v>
      </c>
      <c r="C22409" t="s">
        <v>64484</v>
      </c>
      <c r="D22409">
        <v>2</v>
      </c>
      <c r="E22409" t="s">
        <v>13</v>
      </c>
      <c r="F22409" t="s">
        <v>13</v>
      </c>
      <c r="G22409" t="s">
        <v>64788</v>
      </c>
      <c r="H22409" s="3" t="s">
        <v>64789</v>
      </c>
      <c r="I22409" t="s">
        <v>918</v>
      </c>
      <c r="J22409" t="s">
        <v>30984</v>
      </c>
    </row>
    <row r="22410" spans="1:10" ht="16" x14ac:dyDescent="0.2">
      <c r="A22410" t="s">
        <v>64873</v>
      </c>
      <c r="B22410" t="s">
        <v>64796</v>
      </c>
      <c r="C22410" t="s">
        <v>64797</v>
      </c>
      <c r="D22410">
        <v>6</v>
      </c>
      <c r="E22410" t="s">
        <v>13</v>
      </c>
      <c r="F22410" t="s">
        <v>13</v>
      </c>
      <c r="G22410" t="s">
        <v>64788</v>
      </c>
      <c r="H22410" s="3" t="s">
        <v>64789</v>
      </c>
      <c r="I22410" t="s">
        <v>918</v>
      </c>
      <c r="J22410" t="s">
        <v>64874</v>
      </c>
    </row>
    <row r="22411" spans="1:10" ht="16" x14ac:dyDescent="0.2">
      <c r="A22411" t="s">
        <v>64873</v>
      </c>
      <c r="B22411" t="s">
        <v>64818</v>
      </c>
      <c r="C22411" t="s">
        <v>64819</v>
      </c>
      <c r="D22411">
        <v>5</v>
      </c>
      <c r="E22411" t="s">
        <v>13</v>
      </c>
      <c r="F22411" t="s">
        <v>13</v>
      </c>
      <c r="G22411" t="s">
        <v>64788</v>
      </c>
      <c r="H22411" s="3" t="s">
        <v>64789</v>
      </c>
      <c r="I22411" t="s">
        <v>918</v>
      </c>
      <c r="J22411" t="s">
        <v>64874</v>
      </c>
    </row>
    <row r="22412" spans="1:10" ht="16" x14ac:dyDescent="0.2">
      <c r="A22412" t="s">
        <v>64873</v>
      </c>
      <c r="B22412" t="s">
        <v>64811</v>
      </c>
      <c r="C22412" t="s">
        <v>64812</v>
      </c>
      <c r="D22412">
        <v>1</v>
      </c>
      <c r="E22412" t="s">
        <v>13</v>
      </c>
      <c r="F22412" t="s">
        <v>13</v>
      </c>
      <c r="G22412" t="s">
        <v>64788</v>
      </c>
      <c r="H22412" s="3" t="s">
        <v>64789</v>
      </c>
      <c r="I22412" t="s">
        <v>918</v>
      </c>
      <c r="J22412" t="s">
        <v>64874</v>
      </c>
    </row>
    <row r="22413" spans="1:10" ht="16" x14ac:dyDescent="0.2">
      <c r="A22413" t="s">
        <v>64873</v>
      </c>
      <c r="B22413" t="s">
        <v>64815</v>
      </c>
      <c r="C22413" t="s">
        <v>64816</v>
      </c>
      <c r="D22413">
        <v>2</v>
      </c>
      <c r="E22413" t="s">
        <v>13</v>
      </c>
      <c r="F22413" t="s">
        <v>13</v>
      </c>
      <c r="G22413" t="s">
        <v>64788</v>
      </c>
      <c r="H22413" s="3" t="s">
        <v>64789</v>
      </c>
      <c r="I22413" t="s">
        <v>918</v>
      </c>
      <c r="J22413" t="s">
        <v>64874</v>
      </c>
    </row>
    <row r="22414" spans="1:10" ht="16" x14ac:dyDescent="0.2">
      <c r="A22414" t="s">
        <v>64873</v>
      </c>
      <c r="B22414" t="s">
        <v>64803</v>
      </c>
      <c r="C22414" t="s">
        <v>64804</v>
      </c>
      <c r="D22414">
        <v>7</v>
      </c>
      <c r="E22414" t="s">
        <v>13</v>
      </c>
      <c r="F22414" t="s">
        <v>13</v>
      </c>
      <c r="G22414" t="s">
        <v>64788</v>
      </c>
      <c r="H22414" s="3" t="s">
        <v>64789</v>
      </c>
      <c r="I22414" t="s">
        <v>918</v>
      </c>
      <c r="J22414" t="s">
        <v>64874</v>
      </c>
    </row>
    <row r="22415" spans="1:10" ht="16" x14ac:dyDescent="0.2">
      <c r="A22415" t="s">
        <v>64867</v>
      </c>
      <c r="B22415" t="s">
        <v>64815</v>
      </c>
      <c r="C22415" t="s">
        <v>64816</v>
      </c>
      <c r="D22415">
        <v>1</v>
      </c>
      <c r="E22415" t="s">
        <v>13</v>
      </c>
      <c r="F22415" t="s">
        <v>13</v>
      </c>
      <c r="G22415" t="s">
        <v>64788</v>
      </c>
      <c r="H22415" s="3" t="s">
        <v>64798</v>
      </c>
      <c r="I22415" t="s">
        <v>918</v>
      </c>
      <c r="J22415" t="s">
        <v>64870</v>
      </c>
    </row>
    <row r="22416" spans="1:10" ht="16" x14ac:dyDescent="0.2">
      <c r="A22416" t="s">
        <v>64847</v>
      </c>
      <c r="B22416" t="s">
        <v>64811</v>
      </c>
      <c r="C22416" t="s">
        <v>64812</v>
      </c>
      <c r="D22416">
        <v>1</v>
      </c>
      <c r="E22416" t="s">
        <v>13</v>
      </c>
      <c r="F22416" t="s">
        <v>13</v>
      </c>
      <c r="G22416" t="s">
        <v>64788</v>
      </c>
      <c r="H22416" s="3" t="s">
        <v>64798</v>
      </c>
      <c r="I22416" t="s">
        <v>918</v>
      </c>
      <c r="J22416" t="s">
        <v>64848</v>
      </c>
    </row>
    <row r="22417" spans="1:10" ht="16" x14ac:dyDescent="0.2">
      <c r="A22417" t="s">
        <v>64873</v>
      </c>
      <c r="B22417" t="s">
        <v>64896</v>
      </c>
      <c r="C22417" t="s">
        <v>64897</v>
      </c>
      <c r="D22417">
        <v>8</v>
      </c>
      <c r="E22417" t="s">
        <v>13</v>
      </c>
      <c r="F22417" t="s">
        <v>13</v>
      </c>
      <c r="G22417" t="s">
        <v>64788</v>
      </c>
      <c r="H22417" s="3" t="s">
        <v>64789</v>
      </c>
      <c r="I22417" t="s">
        <v>918</v>
      </c>
      <c r="J22417" t="s">
        <v>64874</v>
      </c>
    </row>
    <row r="22418" spans="1:10" ht="16" x14ac:dyDescent="0.2">
      <c r="A22418" t="s">
        <v>64873</v>
      </c>
      <c r="B22418" t="s">
        <v>64800</v>
      </c>
      <c r="C22418" t="s">
        <v>64801</v>
      </c>
      <c r="D22418">
        <v>3</v>
      </c>
      <c r="E22418" t="s">
        <v>13</v>
      </c>
      <c r="F22418" t="s">
        <v>13</v>
      </c>
      <c r="G22418" t="s">
        <v>64788</v>
      </c>
      <c r="H22418" s="3" t="s">
        <v>64789</v>
      </c>
      <c r="I22418" t="s">
        <v>918</v>
      </c>
      <c r="J22418" t="s">
        <v>64874</v>
      </c>
    </row>
    <row r="22419" spans="1:10" ht="16" x14ac:dyDescent="0.2">
      <c r="A22419" t="s">
        <v>64898</v>
      </c>
      <c r="B22419" t="s">
        <v>64899</v>
      </c>
      <c r="C22419" t="s">
        <v>64900</v>
      </c>
      <c r="D22419">
        <v>2</v>
      </c>
      <c r="E22419" t="s">
        <v>24579</v>
      </c>
      <c r="F22419" t="s">
        <v>13</v>
      </c>
      <c r="G22419" t="s">
        <v>64901</v>
      </c>
      <c r="H22419" s="3" t="s">
        <v>64902</v>
      </c>
      <c r="I22419" t="s">
        <v>918</v>
      </c>
      <c r="J22419" t="s">
        <v>64903</v>
      </c>
    </row>
    <row r="22420" spans="1:10" ht="16" x14ac:dyDescent="0.2">
      <c r="A22420" t="s">
        <v>64904</v>
      </c>
      <c r="B22420" t="s">
        <v>64905</v>
      </c>
      <c r="C22420" t="s">
        <v>64906</v>
      </c>
      <c r="D22420">
        <v>4</v>
      </c>
      <c r="E22420" t="s">
        <v>24579</v>
      </c>
      <c r="F22420" t="s">
        <v>13</v>
      </c>
      <c r="G22420" t="s">
        <v>64901</v>
      </c>
      <c r="H22420" s="3" t="s">
        <v>64907</v>
      </c>
      <c r="I22420" t="s">
        <v>918</v>
      </c>
      <c r="J22420" t="s">
        <v>64908</v>
      </c>
    </row>
    <row r="22421" spans="1:10" ht="16" x14ac:dyDescent="0.2">
      <c r="A22421" t="s">
        <v>19754</v>
      </c>
      <c r="B22421" t="s">
        <v>46399</v>
      </c>
      <c r="C22421" t="s">
        <v>46400</v>
      </c>
      <c r="D22421">
        <v>1</v>
      </c>
      <c r="E22421" t="s">
        <v>24579</v>
      </c>
      <c r="F22421" t="s">
        <v>13</v>
      </c>
      <c r="G22421" t="s">
        <v>64901</v>
      </c>
      <c r="H22421" s="3" t="s">
        <v>64909</v>
      </c>
      <c r="I22421" t="s">
        <v>918</v>
      </c>
      <c r="J22421" t="s">
        <v>19758</v>
      </c>
    </row>
    <row r="22422" spans="1:10" ht="16" x14ac:dyDescent="0.2">
      <c r="A22422" t="s">
        <v>64898</v>
      </c>
      <c r="B22422" t="s">
        <v>64910</v>
      </c>
      <c r="C22422" t="s">
        <v>64911</v>
      </c>
      <c r="D22422">
        <v>1</v>
      </c>
      <c r="E22422" t="s">
        <v>24579</v>
      </c>
      <c r="F22422" t="s">
        <v>13</v>
      </c>
      <c r="G22422" t="s">
        <v>64901</v>
      </c>
      <c r="H22422" s="3" t="s">
        <v>64902</v>
      </c>
      <c r="I22422" t="s">
        <v>918</v>
      </c>
      <c r="J22422" t="s">
        <v>64903</v>
      </c>
    </row>
    <row r="22423" spans="1:10" ht="16" x14ac:dyDescent="0.2">
      <c r="A22423" t="s">
        <v>64912</v>
      </c>
      <c r="B22423" t="s">
        <v>43582</v>
      </c>
      <c r="C22423" t="s">
        <v>64913</v>
      </c>
      <c r="D22423">
        <v>1</v>
      </c>
      <c r="E22423" t="s">
        <v>24579</v>
      </c>
      <c r="F22423" t="s">
        <v>13</v>
      </c>
      <c r="G22423" t="s">
        <v>64901</v>
      </c>
      <c r="H22423" s="3" t="s">
        <v>64914</v>
      </c>
      <c r="I22423" t="s">
        <v>918</v>
      </c>
      <c r="J22423" t="s">
        <v>64915</v>
      </c>
    </row>
    <row r="22424" spans="1:10" ht="16" x14ac:dyDescent="0.2">
      <c r="A22424" t="s">
        <v>64916</v>
      </c>
      <c r="B22424" t="s">
        <v>64917</v>
      </c>
      <c r="C22424" t="s">
        <v>64918</v>
      </c>
      <c r="D22424">
        <v>2</v>
      </c>
      <c r="E22424" t="s">
        <v>24579</v>
      </c>
      <c r="F22424" t="s">
        <v>13</v>
      </c>
      <c r="G22424" t="s">
        <v>64901</v>
      </c>
      <c r="H22424" s="3" t="s">
        <v>64907</v>
      </c>
      <c r="I22424" t="s">
        <v>918</v>
      </c>
      <c r="J22424" t="s">
        <v>64919</v>
      </c>
    </row>
    <row r="22425" spans="1:10" ht="16" x14ac:dyDescent="0.2">
      <c r="A22425" t="s">
        <v>64898</v>
      </c>
      <c r="B22425" t="s">
        <v>64920</v>
      </c>
      <c r="C22425" t="s">
        <v>64921</v>
      </c>
      <c r="D22425">
        <v>4</v>
      </c>
      <c r="E22425" t="s">
        <v>24579</v>
      </c>
      <c r="F22425" t="s">
        <v>13</v>
      </c>
      <c r="G22425" t="s">
        <v>64901</v>
      </c>
      <c r="H22425" s="3" t="s">
        <v>64902</v>
      </c>
      <c r="I22425" t="s">
        <v>918</v>
      </c>
      <c r="J22425" t="s">
        <v>64903</v>
      </c>
    </row>
    <row r="22426" spans="1:10" ht="16" x14ac:dyDescent="0.2">
      <c r="A22426" t="s">
        <v>64916</v>
      </c>
      <c r="B22426" t="s">
        <v>64922</v>
      </c>
      <c r="C22426" t="s">
        <v>64923</v>
      </c>
      <c r="D22426">
        <v>1</v>
      </c>
      <c r="E22426" t="s">
        <v>24579</v>
      </c>
      <c r="F22426" t="s">
        <v>13</v>
      </c>
      <c r="G22426" t="s">
        <v>64901</v>
      </c>
      <c r="H22426" s="3" t="s">
        <v>64907</v>
      </c>
      <c r="I22426" t="s">
        <v>918</v>
      </c>
      <c r="J22426" t="s">
        <v>64919</v>
      </c>
    </row>
    <row r="22427" spans="1:10" ht="16" x14ac:dyDescent="0.2">
      <c r="A22427" t="s">
        <v>64898</v>
      </c>
      <c r="B22427" t="s">
        <v>64924</v>
      </c>
      <c r="C22427" t="s">
        <v>64925</v>
      </c>
      <c r="D22427">
        <v>3</v>
      </c>
      <c r="E22427" t="s">
        <v>24579</v>
      </c>
      <c r="F22427" t="s">
        <v>13</v>
      </c>
      <c r="G22427" t="s">
        <v>64901</v>
      </c>
      <c r="H22427" s="3" t="s">
        <v>64902</v>
      </c>
      <c r="I22427" t="s">
        <v>918</v>
      </c>
      <c r="J22427" t="s">
        <v>64903</v>
      </c>
    </row>
    <row r="22428" spans="1:10" ht="16" x14ac:dyDescent="0.2">
      <c r="A22428" t="s">
        <v>21857</v>
      </c>
      <c r="B22428" t="s">
        <v>64926</v>
      </c>
      <c r="C22428" t="s">
        <v>64927</v>
      </c>
      <c r="D22428">
        <v>5</v>
      </c>
      <c r="E22428" t="s">
        <v>24579</v>
      </c>
      <c r="F22428" t="s">
        <v>13</v>
      </c>
      <c r="G22428" t="s">
        <v>64901</v>
      </c>
      <c r="H22428" s="3" t="s">
        <v>64902</v>
      </c>
      <c r="I22428" t="s">
        <v>918</v>
      </c>
      <c r="J22428" t="s">
        <v>21861</v>
      </c>
    </row>
    <row r="22429" spans="1:10" ht="16" x14ac:dyDescent="0.2">
      <c r="A22429" t="s">
        <v>3004</v>
      </c>
      <c r="B22429" t="s">
        <v>4934</v>
      </c>
      <c r="C22429" t="s">
        <v>64928</v>
      </c>
      <c r="D22429">
        <v>5</v>
      </c>
      <c r="E22429" t="s">
        <v>24579</v>
      </c>
      <c r="F22429" t="s">
        <v>13</v>
      </c>
      <c r="G22429" t="s">
        <v>64901</v>
      </c>
      <c r="H22429" s="3" t="s">
        <v>64907</v>
      </c>
      <c r="I22429" t="s">
        <v>918</v>
      </c>
      <c r="J22429" t="s">
        <v>3006</v>
      </c>
    </row>
    <row r="22430" spans="1:10" ht="16" x14ac:dyDescent="0.2">
      <c r="A22430" t="s">
        <v>64929</v>
      </c>
      <c r="B22430" t="s">
        <v>64930</v>
      </c>
      <c r="C22430" t="s">
        <v>64931</v>
      </c>
      <c r="D22430">
        <v>1</v>
      </c>
      <c r="E22430" t="s">
        <v>24579</v>
      </c>
      <c r="F22430" t="s">
        <v>13</v>
      </c>
      <c r="G22430" t="s">
        <v>64901</v>
      </c>
      <c r="H22430" s="3" t="s">
        <v>64932</v>
      </c>
      <c r="I22430" t="s">
        <v>918</v>
      </c>
      <c r="J22430" t="s">
        <v>64933</v>
      </c>
    </row>
    <row r="22431" spans="1:10" ht="16" x14ac:dyDescent="0.2">
      <c r="A22431" t="s">
        <v>64934</v>
      </c>
      <c r="B22431" t="s">
        <v>64935</v>
      </c>
      <c r="C22431" t="s">
        <v>64936</v>
      </c>
      <c r="D22431">
        <v>1</v>
      </c>
      <c r="E22431" t="s">
        <v>730</v>
      </c>
      <c r="F22431" t="s">
        <v>13</v>
      </c>
      <c r="G22431" t="s">
        <v>64937</v>
      </c>
      <c r="H22431" s="3" t="s">
        <v>64938</v>
      </c>
      <c r="I22431" t="s">
        <v>918</v>
      </c>
      <c r="J22431" t="s">
        <v>64939</v>
      </c>
    </row>
    <row r="22432" spans="1:10" ht="16" x14ac:dyDescent="0.2">
      <c r="A22432" t="s">
        <v>64940</v>
      </c>
      <c r="B22432" t="s">
        <v>64941</v>
      </c>
      <c r="C22432" t="s">
        <v>64942</v>
      </c>
      <c r="D22432">
        <v>1</v>
      </c>
      <c r="E22432" t="s">
        <v>730</v>
      </c>
      <c r="F22432" t="s">
        <v>13</v>
      </c>
      <c r="G22432" t="s">
        <v>64937</v>
      </c>
      <c r="H22432" s="3" t="s">
        <v>64943</v>
      </c>
      <c r="I22432" t="s">
        <v>918</v>
      </c>
      <c r="J22432" t="s">
        <v>64944</v>
      </c>
    </row>
    <row r="22433" spans="1:10" ht="16" x14ac:dyDescent="0.2">
      <c r="A22433" t="s">
        <v>2991</v>
      </c>
      <c r="B22433" t="s">
        <v>64945</v>
      </c>
      <c r="C22433" t="s">
        <v>64946</v>
      </c>
      <c r="D22433">
        <v>1</v>
      </c>
      <c r="E22433" t="s">
        <v>730</v>
      </c>
      <c r="F22433" t="s">
        <v>13</v>
      </c>
      <c r="G22433" t="s">
        <v>64937</v>
      </c>
      <c r="H22433" s="3" t="s">
        <v>64947</v>
      </c>
      <c r="I22433" t="s">
        <v>918</v>
      </c>
      <c r="J22433" t="s">
        <v>2996</v>
      </c>
    </row>
    <row r="22434" spans="1:10" ht="16" x14ac:dyDescent="0.2">
      <c r="A22434" t="s">
        <v>43515</v>
      </c>
      <c r="B22434" t="s">
        <v>64945</v>
      </c>
      <c r="C22434" t="s">
        <v>64946</v>
      </c>
      <c r="D22434">
        <v>1</v>
      </c>
      <c r="E22434" t="s">
        <v>730</v>
      </c>
      <c r="F22434" t="s">
        <v>13</v>
      </c>
      <c r="G22434" t="s">
        <v>64937</v>
      </c>
      <c r="H22434" s="3" t="s">
        <v>64947</v>
      </c>
      <c r="I22434" t="s">
        <v>918</v>
      </c>
      <c r="J22434" t="s">
        <v>43520</v>
      </c>
    </row>
    <row r="22435" spans="1:10" ht="16" x14ac:dyDescent="0.2">
      <c r="A22435" t="s">
        <v>59694</v>
      </c>
      <c r="B22435" t="s">
        <v>64948</v>
      </c>
      <c r="C22435" t="s">
        <v>64949</v>
      </c>
      <c r="D22435">
        <v>3</v>
      </c>
      <c r="E22435" t="s">
        <v>730</v>
      </c>
      <c r="F22435" t="s">
        <v>13</v>
      </c>
      <c r="G22435" t="s">
        <v>64937</v>
      </c>
      <c r="H22435" s="3" t="s">
        <v>64947</v>
      </c>
      <c r="I22435" t="s">
        <v>918</v>
      </c>
      <c r="J22435" t="s">
        <v>59697</v>
      </c>
    </row>
    <row r="22436" spans="1:10" ht="16" x14ac:dyDescent="0.2">
      <c r="A22436" t="s">
        <v>59694</v>
      </c>
      <c r="B22436" t="s">
        <v>64950</v>
      </c>
      <c r="C22436" t="s">
        <v>64951</v>
      </c>
      <c r="D22436">
        <v>1</v>
      </c>
      <c r="E22436" t="s">
        <v>730</v>
      </c>
      <c r="F22436" t="s">
        <v>13</v>
      </c>
      <c r="G22436" t="s">
        <v>64937</v>
      </c>
      <c r="H22436" s="3" t="s">
        <v>64947</v>
      </c>
      <c r="I22436" t="s">
        <v>918</v>
      </c>
      <c r="J22436" t="s">
        <v>59697</v>
      </c>
    </row>
    <row r="22437" spans="1:10" ht="16" x14ac:dyDescent="0.2">
      <c r="A22437" t="s">
        <v>64952</v>
      </c>
      <c r="B22437" t="s">
        <v>64953</v>
      </c>
      <c r="C22437" t="s">
        <v>64954</v>
      </c>
      <c r="D22437">
        <v>2</v>
      </c>
      <c r="E22437" t="s">
        <v>730</v>
      </c>
      <c r="F22437" t="s">
        <v>13</v>
      </c>
      <c r="G22437" t="s">
        <v>64937</v>
      </c>
      <c r="H22437" s="3" t="s">
        <v>64947</v>
      </c>
      <c r="I22437" t="s">
        <v>918</v>
      </c>
      <c r="J22437" t="s">
        <v>64955</v>
      </c>
    </row>
    <row r="22438" spans="1:10" ht="16" x14ac:dyDescent="0.2">
      <c r="A22438" t="s">
        <v>63292</v>
      </c>
      <c r="B22438" t="s">
        <v>64956</v>
      </c>
      <c r="C22438" t="s">
        <v>64957</v>
      </c>
      <c r="D22438">
        <v>1</v>
      </c>
      <c r="E22438" t="s">
        <v>730</v>
      </c>
      <c r="F22438" t="s">
        <v>13</v>
      </c>
      <c r="G22438" t="s">
        <v>64937</v>
      </c>
      <c r="H22438" s="3" t="s">
        <v>64958</v>
      </c>
      <c r="I22438" t="s">
        <v>918</v>
      </c>
      <c r="J22438" t="s">
        <v>63297</v>
      </c>
    </row>
    <row r="22439" spans="1:10" ht="16" x14ac:dyDescent="0.2">
      <c r="A22439" t="s">
        <v>2991</v>
      </c>
      <c r="B22439" t="s">
        <v>64959</v>
      </c>
      <c r="C22439" t="s">
        <v>64960</v>
      </c>
      <c r="D22439">
        <v>3</v>
      </c>
      <c r="E22439" t="s">
        <v>730</v>
      </c>
      <c r="F22439" t="s">
        <v>13</v>
      </c>
      <c r="G22439" t="s">
        <v>64937</v>
      </c>
      <c r="H22439" s="3" t="s">
        <v>64947</v>
      </c>
      <c r="I22439" t="s">
        <v>918</v>
      </c>
      <c r="J22439" t="s">
        <v>2996</v>
      </c>
    </row>
    <row r="22440" spans="1:10" ht="16" x14ac:dyDescent="0.2">
      <c r="A22440" t="s">
        <v>64961</v>
      </c>
      <c r="B22440" t="s">
        <v>64948</v>
      </c>
      <c r="C22440" t="s">
        <v>64949</v>
      </c>
      <c r="D22440">
        <v>6</v>
      </c>
      <c r="E22440" t="s">
        <v>730</v>
      </c>
      <c r="F22440" t="s">
        <v>13</v>
      </c>
      <c r="G22440" t="s">
        <v>64937</v>
      </c>
      <c r="H22440" s="3" t="s">
        <v>64958</v>
      </c>
      <c r="I22440" t="s">
        <v>918</v>
      </c>
      <c r="J22440" t="s">
        <v>64962</v>
      </c>
    </row>
    <row r="22441" spans="1:10" ht="16" x14ac:dyDescent="0.2">
      <c r="A22441" t="s">
        <v>64952</v>
      </c>
      <c r="B22441" t="s">
        <v>64963</v>
      </c>
      <c r="C22441" t="s">
        <v>64964</v>
      </c>
      <c r="D22441">
        <v>3</v>
      </c>
      <c r="E22441" t="s">
        <v>730</v>
      </c>
      <c r="F22441" t="s">
        <v>13</v>
      </c>
      <c r="G22441" t="s">
        <v>64937</v>
      </c>
      <c r="H22441" s="3" t="s">
        <v>64947</v>
      </c>
      <c r="I22441" t="s">
        <v>918</v>
      </c>
      <c r="J22441" t="s">
        <v>64955</v>
      </c>
    </row>
    <row r="22442" spans="1:10" ht="16" x14ac:dyDescent="0.2">
      <c r="A22442" t="s">
        <v>1014</v>
      </c>
      <c r="B22442" t="s">
        <v>43516</v>
      </c>
      <c r="C22442" t="s">
        <v>43517</v>
      </c>
      <c r="D22442">
        <v>2</v>
      </c>
      <c r="E22442" t="s">
        <v>730</v>
      </c>
      <c r="F22442" t="s">
        <v>13</v>
      </c>
      <c r="G22442" t="s">
        <v>64937</v>
      </c>
      <c r="H22442" s="3" t="s">
        <v>64958</v>
      </c>
      <c r="I22442" t="s">
        <v>918</v>
      </c>
      <c r="J22442" t="s">
        <v>1017</v>
      </c>
    </row>
    <row r="22443" spans="1:10" ht="16" x14ac:dyDescent="0.2">
      <c r="A22443" t="s">
        <v>64904</v>
      </c>
      <c r="B22443" t="s">
        <v>64965</v>
      </c>
      <c r="C22443" t="s">
        <v>64966</v>
      </c>
      <c r="D22443">
        <v>3</v>
      </c>
      <c r="E22443" t="s">
        <v>730</v>
      </c>
      <c r="F22443" t="s">
        <v>13</v>
      </c>
      <c r="G22443" t="s">
        <v>64937</v>
      </c>
      <c r="H22443" s="3" t="s">
        <v>64947</v>
      </c>
      <c r="I22443" t="s">
        <v>918</v>
      </c>
      <c r="J22443" t="s">
        <v>64908</v>
      </c>
    </row>
    <row r="22444" spans="1:10" ht="16" x14ac:dyDescent="0.2">
      <c r="A22444" t="s">
        <v>24550</v>
      </c>
      <c r="B22444" t="s">
        <v>64967</v>
      </c>
      <c r="C22444" t="s">
        <v>64968</v>
      </c>
      <c r="D22444">
        <v>1</v>
      </c>
      <c r="E22444" t="s">
        <v>730</v>
      </c>
      <c r="F22444" t="s">
        <v>13</v>
      </c>
      <c r="G22444" t="s">
        <v>64937</v>
      </c>
      <c r="H22444" s="3" t="s">
        <v>64969</v>
      </c>
      <c r="I22444" t="s">
        <v>918</v>
      </c>
      <c r="J22444" t="s">
        <v>24555</v>
      </c>
    </row>
    <row r="22445" spans="1:10" ht="16" x14ac:dyDescent="0.2">
      <c r="A22445" t="s">
        <v>63292</v>
      </c>
      <c r="B22445" t="s">
        <v>64970</v>
      </c>
      <c r="C22445" t="s">
        <v>64971</v>
      </c>
      <c r="D22445">
        <v>3</v>
      </c>
      <c r="E22445" t="s">
        <v>730</v>
      </c>
      <c r="F22445" t="s">
        <v>13</v>
      </c>
      <c r="G22445" t="s">
        <v>64937</v>
      </c>
      <c r="H22445" s="3" t="s">
        <v>64958</v>
      </c>
      <c r="I22445" t="s">
        <v>918</v>
      </c>
      <c r="J22445" t="s">
        <v>63297</v>
      </c>
    </row>
    <row r="22446" spans="1:10" ht="16" x14ac:dyDescent="0.2">
      <c r="A22446" t="s">
        <v>64904</v>
      </c>
      <c r="B22446" t="s">
        <v>64948</v>
      </c>
      <c r="C22446" t="s">
        <v>64949</v>
      </c>
      <c r="D22446">
        <v>6</v>
      </c>
      <c r="E22446" t="s">
        <v>730</v>
      </c>
      <c r="F22446" t="s">
        <v>13</v>
      </c>
      <c r="G22446" t="s">
        <v>64937</v>
      </c>
      <c r="H22446" s="3" t="s">
        <v>64947</v>
      </c>
      <c r="I22446" t="s">
        <v>918</v>
      </c>
      <c r="J22446" t="s">
        <v>64908</v>
      </c>
    </row>
    <row r="22447" spans="1:10" ht="16" x14ac:dyDescent="0.2">
      <c r="A22447" t="s">
        <v>63292</v>
      </c>
      <c r="B22447" t="s">
        <v>64972</v>
      </c>
      <c r="C22447" t="s">
        <v>64973</v>
      </c>
      <c r="D22447">
        <v>4</v>
      </c>
      <c r="E22447" t="s">
        <v>730</v>
      </c>
      <c r="F22447" t="s">
        <v>13</v>
      </c>
      <c r="G22447" t="s">
        <v>64937</v>
      </c>
      <c r="H22447" s="3" t="s">
        <v>64958</v>
      </c>
      <c r="I22447" t="s">
        <v>918</v>
      </c>
      <c r="J22447" t="s">
        <v>63297</v>
      </c>
    </row>
    <row r="22448" spans="1:10" ht="16" x14ac:dyDescent="0.2">
      <c r="A22448" t="s">
        <v>64940</v>
      </c>
      <c r="B22448" t="s">
        <v>64974</v>
      </c>
      <c r="C22448" t="s">
        <v>64975</v>
      </c>
      <c r="D22448">
        <v>3</v>
      </c>
      <c r="E22448" t="s">
        <v>730</v>
      </c>
      <c r="F22448" t="s">
        <v>13</v>
      </c>
      <c r="G22448" t="s">
        <v>64937</v>
      </c>
      <c r="H22448" s="3" t="s">
        <v>64943</v>
      </c>
      <c r="I22448" t="s">
        <v>918</v>
      </c>
      <c r="J22448" t="s">
        <v>64944</v>
      </c>
    </row>
    <row r="22449" spans="1:10" ht="16" x14ac:dyDescent="0.2">
      <c r="A22449" t="s">
        <v>63292</v>
      </c>
      <c r="B22449" t="s">
        <v>64976</v>
      </c>
      <c r="C22449" t="s">
        <v>64977</v>
      </c>
      <c r="D22449">
        <v>6</v>
      </c>
      <c r="E22449" t="s">
        <v>730</v>
      </c>
      <c r="F22449" t="s">
        <v>13</v>
      </c>
      <c r="G22449" t="s">
        <v>64937</v>
      </c>
      <c r="H22449" s="3" t="s">
        <v>64958</v>
      </c>
      <c r="I22449" t="s">
        <v>918</v>
      </c>
      <c r="J22449" t="s">
        <v>63297</v>
      </c>
    </row>
    <row r="22450" spans="1:10" ht="16" x14ac:dyDescent="0.2">
      <c r="A22450" t="s">
        <v>63292</v>
      </c>
      <c r="B22450" t="s">
        <v>64978</v>
      </c>
      <c r="C22450" t="s">
        <v>64979</v>
      </c>
      <c r="D22450">
        <v>2</v>
      </c>
      <c r="E22450" t="s">
        <v>730</v>
      </c>
      <c r="F22450" t="s">
        <v>13</v>
      </c>
      <c r="G22450" t="s">
        <v>64937</v>
      </c>
      <c r="H22450" s="3" t="s">
        <v>64958</v>
      </c>
      <c r="I22450" t="s">
        <v>918</v>
      </c>
      <c r="J22450" t="s">
        <v>63297</v>
      </c>
    </row>
    <row r="22451" spans="1:10" ht="16" x14ac:dyDescent="0.2">
      <c r="A22451" t="s">
        <v>64934</v>
      </c>
      <c r="B22451" t="s">
        <v>64980</v>
      </c>
      <c r="C22451" t="s">
        <v>64981</v>
      </c>
      <c r="D22451">
        <v>2</v>
      </c>
      <c r="E22451" t="s">
        <v>730</v>
      </c>
      <c r="F22451" t="s">
        <v>13</v>
      </c>
      <c r="G22451" t="s">
        <v>64937</v>
      </c>
      <c r="H22451" s="3" t="s">
        <v>64938</v>
      </c>
      <c r="I22451" t="s">
        <v>918</v>
      </c>
      <c r="J22451" t="s">
        <v>64939</v>
      </c>
    </row>
    <row r="22452" spans="1:10" ht="16" x14ac:dyDescent="0.2">
      <c r="A22452" t="s">
        <v>59694</v>
      </c>
      <c r="B22452" t="s">
        <v>31475</v>
      </c>
      <c r="C22452" t="s">
        <v>64982</v>
      </c>
      <c r="D22452">
        <v>2</v>
      </c>
      <c r="E22452" t="s">
        <v>730</v>
      </c>
      <c r="F22452" t="s">
        <v>13</v>
      </c>
      <c r="G22452" t="s">
        <v>64937</v>
      </c>
      <c r="H22452" s="3" t="s">
        <v>64947</v>
      </c>
      <c r="I22452" t="s">
        <v>918</v>
      </c>
      <c r="J22452" t="s">
        <v>59697</v>
      </c>
    </row>
    <row r="22453" spans="1:10" ht="16" x14ac:dyDescent="0.2">
      <c r="A22453" t="s">
        <v>43515</v>
      </c>
      <c r="B22453" t="s">
        <v>64983</v>
      </c>
      <c r="C22453" t="s">
        <v>64960</v>
      </c>
      <c r="D22453">
        <v>4</v>
      </c>
      <c r="E22453" t="s">
        <v>730</v>
      </c>
      <c r="F22453" t="s">
        <v>13</v>
      </c>
      <c r="G22453" t="s">
        <v>64937</v>
      </c>
      <c r="H22453" s="3" t="s">
        <v>64947</v>
      </c>
      <c r="I22453" t="s">
        <v>918</v>
      </c>
      <c r="J22453" t="s">
        <v>43520</v>
      </c>
    </row>
    <row r="22454" spans="1:10" ht="32" x14ac:dyDescent="0.2">
      <c r="A22454" t="s">
        <v>2991</v>
      </c>
      <c r="B22454" t="s">
        <v>50849</v>
      </c>
      <c r="C22454" t="s">
        <v>50850</v>
      </c>
      <c r="D22454">
        <v>4</v>
      </c>
      <c r="E22454" t="s">
        <v>13</v>
      </c>
      <c r="F22454" t="s">
        <v>13</v>
      </c>
      <c r="G22454" t="s">
        <v>64984</v>
      </c>
      <c r="H22454" s="3" t="s">
        <v>64985</v>
      </c>
      <c r="I22454" t="s">
        <v>959</v>
      </c>
      <c r="J22454" t="s">
        <v>2996</v>
      </c>
    </row>
    <row r="22455" spans="1:10" ht="48" x14ac:dyDescent="0.2">
      <c r="A22455" t="s">
        <v>2991</v>
      </c>
      <c r="B22455" t="s">
        <v>43516</v>
      </c>
      <c r="C22455" t="s">
        <v>43517</v>
      </c>
      <c r="D22455">
        <v>2</v>
      </c>
      <c r="E22455" t="s">
        <v>13</v>
      </c>
      <c r="F22455" t="s">
        <v>13</v>
      </c>
      <c r="G22455" t="s">
        <v>64986</v>
      </c>
      <c r="H22455" s="3" t="s">
        <v>64987</v>
      </c>
      <c r="I22455" t="s">
        <v>959</v>
      </c>
      <c r="J22455" t="s">
        <v>2996</v>
      </c>
    </row>
    <row r="22456" spans="1:10" ht="16" x14ac:dyDescent="0.2">
      <c r="A22456" t="s">
        <v>8598</v>
      </c>
      <c r="B22456" t="s">
        <v>50870</v>
      </c>
      <c r="C22456" t="s">
        <v>64988</v>
      </c>
      <c r="D22456">
        <v>2</v>
      </c>
      <c r="E22456" t="s">
        <v>730</v>
      </c>
      <c r="F22456" t="s">
        <v>13</v>
      </c>
      <c r="G22456" t="s">
        <v>64989</v>
      </c>
      <c r="H22456" s="3" t="s">
        <v>64990</v>
      </c>
      <c r="I22456" t="s">
        <v>918</v>
      </c>
      <c r="J22456" t="s">
        <v>8603</v>
      </c>
    </row>
    <row r="22457" spans="1:10" ht="16" x14ac:dyDescent="0.2">
      <c r="A22457" t="s">
        <v>17194</v>
      </c>
      <c r="B22457" t="s">
        <v>20910</v>
      </c>
      <c r="C22457" t="s">
        <v>64991</v>
      </c>
      <c r="D22457">
        <v>4</v>
      </c>
      <c r="E22457" t="s">
        <v>730</v>
      </c>
      <c r="F22457" t="s">
        <v>13</v>
      </c>
      <c r="G22457" t="s">
        <v>64989</v>
      </c>
      <c r="H22457" s="3" t="s">
        <v>64992</v>
      </c>
      <c r="I22457" t="s">
        <v>918</v>
      </c>
      <c r="J22457" t="s">
        <v>17199</v>
      </c>
    </row>
    <row r="22458" spans="1:10" ht="16" x14ac:dyDescent="0.2">
      <c r="A22458" t="s">
        <v>64993</v>
      </c>
      <c r="B22458" t="s">
        <v>64994</v>
      </c>
      <c r="C22458" t="s">
        <v>64995</v>
      </c>
      <c r="D22458">
        <v>2</v>
      </c>
      <c r="E22458" t="s">
        <v>730</v>
      </c>
      <c r="F22458" t="s">
        <v>13</v>
      </c>
      <c r="G22458" t="s">
        <v>64989</v>
      </c>
      <c r="H22458" s="3" t="s">
        <v>64990</v>
      </c>
      <c r="I22458" t="s">
        <v>918</v>
      </c>
      <c r="J22458" t="s">
        <v>64996</v>
      </c>
    </row>
    <row r="22459" spans="1:10" ht="16" x14ac:dyDescent="0.2">
      <c r="A22459" t="s">
        <v>17200</v>
      </c>
      <c r="B22459" t="s">
        <v>50870</v>
      </c>
      <c r="C22459" t="s">
        <v>64988</v>
      </c>
      <c r="D22459">
        <v>2</v>
      </c>
      <c r="E22459" t="s">
        <v>730</v>
      </c>
      <c r="F22459" t="s">
        <v>13</v>
      </c>
      <c r="G22459" t="s">
        <v>64989</v>
      </c>
      <c r="H22459" s="3" t="s">
        <v>64990</v>
      </c>
      <c r="I22459" t="s">
        <v>918</v>
      </c>
      <c r="J22459" t="s">
        <v>17201</v>
      </c>
    </row>
    <row r="22460" spans="1:10" ht="16" x14ac:dyDescent="0.2">
      <c r="A22460" t="s">
        <v>64993</v>
      </c>
      <c r="B22460" t="s">
        <v>64997</v>
      </c>
      <c r="C22460" t="s">
        <v>64998</v>
      </c>
      <c r="D22460">
        <v>3</v>
      </c>
      <c r="E22460" t="s">
        <v>730</v>
      </c>
      <c r="F22460" t="s">
        <v>13</v>
      </c>
      <c r="G22460" t="s">
        <v>64989</v>
      </c>
      <c r="H22460" s="3" t="s">
        <v>64990</v>
      </c>
      <c r="I22460" t="s">
        <v>918</v>
      </c>
      <c r="J22460" t="s">
        <v>64996</v>
      </c>
    </row>
    <row r="22461" spans="1:10" ht="16" x14ac:dyDescent="0.2">
      <c r="A22461" t="s">
        <v>10786</v>
      </c>
      <c r="B22461" t="s">
        <v>64994</v>
      </c>
      <c r="C22461" t="s">
        <v>64995</v>
      </c>
      <c r="D22461">
        <v>1</v>
      </c>
      <c r="E22461" t="s">
        <v>730</v>
      </c>
      <c r="F22461" t="s">
        <v>13</v>
      </c>
      <c r="G22461" t="s">
        <v>64989</v>
      </c>
      <c r="H22461" s="3" t="s">
        <v>64992</v>
      </c>
      <c r="I22461" t="s">
        <v>918</v>
      </c>
      <c r="J22461" t="s">
        <v>10791</v>
      </c>
    </row>
    <row r="22462" spans="1:10" ht="16" x14ac:dyDescent="0.2">
      <c r="A22462" t="s">
        <v>64999</v>
      </c>
      <c r="B22462" t="s">
        <v>65000</v>
      </c>
      <c r="C22462" t="s">
        <v>65001</v>
      </c>
      <c r="D22462">
        <v>1</v>
      </c>
      <c r="E22462" t="s">
        <v>730</v>
      </c>
      <c r="F22462" t="s">
        <v>13</v>
      </c>
      <c r="G22462" t="s">
        <v>64989</v>
      </c>
      <c r="H22462" s="3" t="s">
        <v>64990</v>
      </c>
      <c r="I22462" t="s">
        <v>918</v>
      </c>
      <c r="J22462" t="s">
        <v>65002</v>
      </c>
    </row>
    <row r="22463" spans="1:10" ht="16" x14ac:dyDescent="0.2">
      <c r="A22463" t="s">
        <v>65003</v>
      </c>
      <c r="B22463" t="s">
        <v>65004</v>
      </c>
      <c r="C22463" t="s">
        <v>65005</v>
      </c>
      <c r="D22463">
        <v>2</v>
      </c>
      <c r="E22463" t="s">
        <v>730</v>
      </c>
      <c r="F22463" t="s">
        <v>13</v>
      </c>
      <c r="G22463" t="s">
        <v>64989</v>
      </c>
      <c r="H22463" s="3" t="s">
        <v>65006</v>
      </c>
      <c r="I22463" t="s">
        <v>918</v>
      </c>
      <c r="J22463" t="s">
        <v>65007</v>
      </c>
    </row>
    <row r="22464" spans="1:10" ht="16" x14ac:dyDescent="0.2">
      <c r="A22464" t="s">
        <v>27011</v>
      </c>
      <c r="B22464" t="s">
        <v>50870</v>
      </c>
      <c r="C22464" t="s">
        <v>64988</v>
      </c>
      <c r="D22464">
        <v>2</v>
      </c>
      <c r="E22464" t="s">
        <v>730</v>
      </c>
      <c r="F22464" t="s">
        <v>13</v>
      </c>
      <c r="G22464" t="s">
        <v>64989</v>
      </c>
      <c r="H22464" s="3" t="s">
        <v>64990</v>
      </c>
      <c r="I22464" t="s">
        <v>918</v>
      </c>
      <c r="J22464" t="s">
        <v>27015</v>
      </c>
    </row>
    <row r="22465" spans="1:10" ht="16" x14ac:dyDescent="0.2">
      <c r="A22465" t="s">
        <v>65008</v>
      </c>
      <c r="B22465" t="s">
        <v>65009</v>
      </c>
      <c r="C22465" t="s">
        <v>65010</v>
      </c>
      <c r="D22465">
        <v>2</v>
      </c>
      <c r="E22465" t="s">
        <v>730</v>
      </c>
      <c r="F22465" t="s">
        <v>13</v>
      </c>
      <c r="G22465" t="s">
        <v>64989</v>
      </c>
      <c r="H22465" s="3" t="s">
        <v>65011</v>
      </c>
      <c r="I22465" t="s">
        <v>918</v>
      </c>
      <c r="J22465" t="s">
        <v>65012</v>
      </c>
    </row>
    <row r="22466" spans="1:10" ht="16" x14ac:dyDescent="0.2">
      <c r="A22466" t="s">
        <v>64999</v>
      </c>
      <c r="B22466" t="s">
        <v>65013</v>
      </c>
      <c r="C22466" t="s">
        <v>65014</v>
      </c>
      <c r="D22466">
        <v>2</v>
      </c>
      <c r="E22466" t="s">
        <v>730</v>
      </c>
      <c r="F22466" t="s">
        <v>13</v>
      </c>
      <c r="G22466" t="s">
        <v>64989</v>
      </c>
      <c r="H22466" s="3" t="s">
        <v>64990</v>
      </c>
      <c r="I22466" t="s">
        <v>918</v>
      </c>
      <c r="J22466" t="s">
        <v>65002</v>
      </c>
    </row>
    <row r="22467" spans="1:10" ht="16" x14ac:dyDescent="0.2">
      <c r="A22467" t="s">
        <v>65003</v>
      </c>
      <c r="B22467" t="s">
        <v>65015</v>
      </c>
      <c r="C22467" t="s">
        <v>65016</v>
      </c>
      <c r="D22467">
        <v>4</v>
      </c>
      <c r="E22467" t="s">
        <v>730</v>
      </c>
      <c r="F22467" t="s">
        <v>13</v>
      </c>
      <c r="G22467" t="s">
        <v>64989</v>
      </c>
      <c r="H22467" s="3" t="s">
        <v>65006</v>
      </c>
      <c r="I22467" t="s">
        <v>918</v>
      </c>
      <c r="J22467" t="s">
        <v>65007</v>
      </c>
    </row>
    <row r="22468" spans="1:10" ht="16" x14ac:dyDescent="0.2">
      <c r="A22468" t="s">
        <v>50715</v>
      </c>
      <c r="B22468" t="s">
        <v>65017</v>
      </c>
      <c r="C22468" t="s">
        <v>65018</v>
      </c>
      <c r="D22468">
        <v>3</v>
      </c>
      <c r="E22468" t="s">
        <v>730</v>
      </c>
      <c r="F22468" t="s">
        <v>13</v>
      </c>
      <c r="G22468" t="s">
        <v>64989</v>
      </c>
      <c r="H22468" s="3" t="s">
        <v>64990</v>
      </c>
      <c r="I22468" t="s">
        <v>918</v>
      </c>
      <c r="J22468" t="s">
        <v>50719</v>
      </c>
    </row>
    <row r="22469" spans="1:10" ht="16" x14ac:dyDescent="0.2">
      <c r="A22469" t="s">
        <v>64999</v>
      </c>
      <c r="B22469" t="s">
        <v>50870</v>
      </c>
      <c r="C22469" t="s">
        <v>64988</v>
      </c>
      <c r="D22469">
        <v>3</v>
      </c>
      <c r="E22469" t="s">
        <v>730</v>
      </c>
      <c r="F22469" t="s">
        <v>13</v>
      </c>
      <c r="G22469" t="s">
        <v>64989</v>
      </c>
      <c r="H22469" s="3" t="s">
        <v>64990</v>
      </c>
      <c r="I22469" t="s">
        <v>918</v>
      </c>
      <c r="J22469" t="s">
        <v>65002</v>
      </c>
    </row>
    <row r="22470" spans="1:10" ht="16" x14ac:dyDescent="0.2">
      <c r="A22470" t="s">
        <v>32869</v>
      </c>
      <c r="B22470" t="s">
        <v>65019</v>
      </c>
      <c r="C22470" t="s">
        <v>65020</v>
      </c>
      <c r="D22470">
        <v>8</v>
      </c>
      <c r="E22470" t="s">
        <v>730</v>
      </c>
      <c r="F22470" t="s">
        <v>13</v>
      </c>
      <c r="G22470" t="s">
        <v>64989</v>
      </c>
      <c r="H22470" s="3" t="s">
        <v>65021</v>
      </c>
      <c r="I22470" t="s">
        <v>918</v>
      </c>
      <c r="J22470" t="s">
        <v>32873</v>
      </c>
    </row>
    <row r="22471" spans="1:10" ht="16" x14ac:dyDescent="0.2">
      <c r="A22471" t="s">
        <v>17194</v>
      </c>
      <c r="B22471" t="s">
        <v>50870</v>
      </c>
      <c r="C22471" t="s">
        <v>64988</v>
      </c>
      <c r="D22471">
        <v>3</v>
      </c>
      <c r="E22471" t="s">
        <v>730</v>
      </c>
      <c r="F22471" t="s">
        <v>13</v>
      </c>
      <c r="G22471" t="s">
        <v>64989</v>
      </c>
      <c r="H22471" s="3" t="s">
        <v>64992</v>
      </c>
      <c r="I22471" t="s">
        <v>918</v>
      </c>
      <c r="J22471" t="s">
        <v>17199</v>
      </c>
    </row>
    <row r="22472" spans="1:10" ht="16" x14ac:dyDescent="0.2">
      <c r="A22472" t="s">
        <v>65022</v>
      </c>
      <c r="B22472" t="s">
        <v>65019</v>
      </c>
      <c r="C22472" t="s">
        <v>65020</v>
      </c>
      <c r="D22472">
        <v>2</v>
      </c>
      <c r="E22472" t="s">
        <v>730</v>
      </c>
      <c r="F22472" t="s">
        <v>13</v>
      </c>
      <c r="G22472" t="s">
        <v>64989</v>
      </c>
      <c r="H22472" s="3" t="s">
        <v>64990</v>
      </c>
      <c r="I22472" t="s">
        <v>918</v>
      </c>
      <c r="J22472" t="s">
        <v>65023</v>
      </c>
    </row>
    <row r="22473" spans="1:10" ht="16" x14ac:dyDescent="0.2">
      <c r="A22473" t="s">
        <v>64276</v>
      </c>
      <c r="B22473" t="s">
        <v>65024</v>
      </c>
      <c r="C22473" t="s">
        <v>65025</v>
      </c>
      <c r="D22473">
        <v>1</v>
      </c>
      <c r="E22473" t="s">
        <v>730</v>
      </c>
      <c r="F22473" t="s">
        <v>13</v>
      </c>
      <c r="G22473" t="s">
        <v>64989</v>
      </c>
      <c r="H22473" s="3" t="s">
        <v>65026</v>
      </c>
      <c r="I22473" t="s">
        <v>918</v>
      </c>
      <c r="J22473" t="s">
        <v>64279</v>
      </c>
    </row>
    <row r="22474" spans="1:10" ht="16" x14ac:dyDescent="0.2">
      <c r="A22474" t="s">
        <v>64877</v>
      </c>
      <c r="B22474" t="s">
        <v>65027</v>
      </c>
      <c r="C22474" t="s">
        <v>65028</v>
      </c>
      <c r="D22474">
        <v>6</v>
      </c>
      <c r="E22474" t="s">
        <v>730</v>
      </c>
      <c r="F22474" t="s">
        <v>13</v>
      </c>
      <c r="G22474" t="s">
        <v>64989</v>
      </c>
      <c r="H22474" s="3" t="s">
        <v>64990</v>
      </c>
      <c r="I22474" t="s">
        <v>918</v>
      </c>
      <c r="J22474" t="s">
        <v>64880</v>
      </c>
    </row>
    <row r="22475" spans="1:10" ht="16" x14ac:dyDescent="0.2">
      <c r="A22475" t="s">
        <v>64877</v>
      </c>
      <c r="B22475" t="s">
        <v>65029</v>
      </c>
      <c r="C22475" t="s">
        <v>65030</v>
      </c>
      <c r="D22475">
        <v>5</v>
      </c>
      <c r="E22475" t="s">
        <v>730</v>
      </c>
      <c r="F22475" t="s">
        <v>13</v>
      </c>
      <c r="G22475" t="s">
        <v>64989</v>
      </c>
      <c r="H22475" s="3" t="s">
        <v>64990</v>
      </c>
      <c r="I22475" t="s">
        <v>918</v>
      </c>
      <c r="J22475" t="s">
        <v>64880</v>
      </c>
    </row>
    <row r="22476" spans="1:10" ht="16" x14ac:dyDescent="0.2">
      <c r="A22476" t="s">
        <v>65008</v>
      </c>
      <c r="B22476" t="s">
        <v>65031</v>
      </c>
      <c r="C22476" t="s">
        <v>65032</v>
      </c>
      <c r="D22476">
        <v>6</v>
      </c>
      <c r="E22476" t="s">
        <v>730</v>
      </c>
      <c r="F22476" t="s">
        <v>13</v>
      </c>
      <c r="G22476" t="s">
        <v>64989</v>
      </c>
      <c r="H22476" s="3" t="s">
        <v>65011</v>
      </c>
      <c r="I22476" t="s">
        <v>918</v>
      </c>
      <c r="J22476" t="s">
        <v>65012</v>
      </c>
    </row>
    <row r="22477" spans="1:10" ht="16" x14ac:dyDescent="0.2">
      <c r="A22477" t="s">
        <v>64877</v>
      </c>
      <c r="B22477" t="s">
        <v>65013</v>
      </c>
      <c r="C22477" t="s">
        <v>65014</v>
      </c>
      <c r="D22477">
        <v>3</v>
      </c>
      <c r="E22477" t="s">
        <v>730</v>
      </c>
      <c r="F22477" t="s">
        <v>13</v>
      </c>
      <c r="G22477" t="s">
        <v>64989</v>
      </c>
      <c r="H22477" s="3" t="s">
        <v>64990</v>
      </c>
      <c r="I22477" t="s">
        <v>918</v>
      </c>
      <c r="J22477" t="s">
        <v>64880</v>
      </c>
    </row>
    <row r="22478" spans="1:10" ht="16" x14ac:dyDescent="0.2">
      <c r="A22478" t="s">
        <v>65022</v>
      </c>
      <c r="B22478" t="s">
        <v>65033</v>
      </c>
      <c r="C22478" t="s">
        <v>65034</v>
      </c>
      <c r="D22478">
        <v>3</v>
      </c>
      <c r="E22478" t="s">
        <v>730</v>
      </c>
      <c r="F22478" t="s">
        <v>13</v>
      </c>
      <c r="G22478" t="s">
        <v>64989</v>
      </c>
      <c r="H22478" s="3" t="s">
        <v>64990</v>
      </c>
      <c r="I22478" t="s">
        <v>918</v>
      </c>
      <c r="J22478" t="s">
        <v>65023</v>
      </c>
    </row>
    <row r="22479" spans="1:10" ht="16" x14ac:dyDescent="0.2">
      <c r="A22479" t="s">
        <v>65008</v>
      </c>
      <c r="B22479" t="s">
        <v>50870</v>
      </c>
      <c r="C22479" t="s">
        <v>64988</v>
      </c>
      <c r="D22479">
        <v>1</v>
      </c>
      <c r="E22479" t="s">
        <v>730</v>
      </c>
      <c r="F22479" t="s">
        <v>13</v>
      </c>
      <c r="G22479" t="s">
        <v>64989</v>
      </c>
      <c r="H22479" s="3" t="s">
        <v>65011</v>
      </c>
      <c r="I22479" t="s">
        <v>918</v>
      </c>
      <c r="J22479" t="s">
        <v>65012</v>
      </c>
    </row>
    <row r="22480" spans="1:10" ht="16" x14ac:dyDescent="0.2">
      <c r="A22480" t="s">
        <v>65022</v>
      </c>
      <c r="B22480" t="s">
        <v>65035</v>
      </c>
      <c r="C22480" t="s">
        <v>65036</v>
      </c>
      <c r="D22480">
        <v>4</v>
      </c>
      <c r="E22480" t="s">
        <v>730</v>
      </c>
      <c r="F22480" t="s">
        <v>13</v>
      </c>
      <c r="G22480" t="s">
        <v>64989</v>
      </c>
      <c r="H22480" s="3" t="s">
        <v>64990</v>
      </c>
      <c r="I22480" t="s">
        <v>918</v>
      </c>
      <c r="J22480" t="s">
        <v>65023</v>
      </c>
    </row>
    <row r="22481" spans="1:10" ht="16" x14ac:dyDescent="0.2">
      <c r="A22481" t="s">
        <v>64877</v>
      </c>
      <c r="B22481" t="s">
        <v>65009</v>
      </c>
      <c r="C22481" t="s">
        <v>65010</v>
      </c>
      <c r="D22481">
        <v>2</v>
      </c>
      <c r="E22481" t="s">
        <v>730</v>
      </c>
      <c r="F22481" t="s">
        <v>13</v>
      </c>
      <c r="G22481" t="s">
        <v>64989</v>
      </c>
      <c r="H22481" s="3" t="s">
        <v>64990</v>
      </c>
      <c r="I22481" t="s">
        <v>918</v>
      </c>
      <c r="J22481" t="s">
        <v>64880</v>
      </c>
    </row>
    <row r="22482" spans="1:10" ht="16" x14ac:dyDescent="0.2">
      <c r="A22482" t="s">
        <v>65022</v>
      </c>
      <c r="B22482" t="s">
        <v>65037</v>
      </c>
      <c r="C22482" t="s">
        <v>65038</v>
      </c>
      <c r="D22482">
        <v>1</v>
      </c>
      <c r="E22482" t="s">
        <v>730</v>
      </c>
      <c r="F22482" t="s">
        <v>13</v>
      </c>
      <c r="G22482" t="s">
        <v>64989</v>
      </c>
      <c r="H22482" s="3" t="s">
        <v>64990</v>
      </c>
      <c r="I22482" t="s">
        <v>918</v>
      </c>
      <c r="J22482" t="s">
        <v>65023</v>
      </c>
    </row>
    <row r="22483" spans="1:10" ht="16" x14ac:dyDescent="0.2">
      <c r="A22483" t="s">
        <v>65022</v>
      </c>
      <c r="B22483" t="s">
        <v>32870</v>
      </c>
      <c r="C22483" t="s">
        <v>32871</v>
      </c>
      <c r="D22483">
        <v>5</v>
      </c>
      <c r="E22483" t="s">
        <v>730</v>
      </c>
      <c r="F22483" t="s">
        <v>13</v>
      </c>
      <c r="G22483" t="s">
        <v>64989</v>
      </c>
      <c r="H22483" s="3" t="s">
        <v>64990</v>
      </c>
      <c r="I22483" t="s">
        <v>918</v>
      </c>
      <c r="J22483" t="s">
        <v>65023</v>
      </c>
    </row>
    <row r="22484" spans="1:10" ht="16" x14ac:dyDescent="0.2">
      <c r="A22484" t="s">
        <v>64877</v>
      </c>
      <c r="B22484" t="s">
        <v>50870</v>
      </c>
      <c r="C22484" t="s">
        <v>64988</v>
      </c>
      <c r="D22484">
        <v>1</v>
      </c>
      <c r="E22484" t="s">
        <v>730</v>
      </c>
      <c r="F22484" t="s">
        <v>13</v>
      </c>
      <c r="G22484" t="s">
        <v>64989</v>
      </c>
      <c r="H22484" s="3" t="s">
        <v>64990</v>
      </c>
      <c r="I22484" t="s">
        <v>918</v>
      </c>
      <c r="J22484" t="s">
        <v>64880</v>
      </c>
    </row>
    <row r="22485" spans="1:10" ht="16" x14ac:dyDescent="0.2">
      <c r="A22485" t="s">
        <v>65039</v>
      </c>
      <c r="B22485" t="s">
        <v>65040</v>
      </c>
      <c r="C22485" t="s">
        <v>65041</v>
      </c>
      <c r="D22485">
        <v>2</v>
      </c>
      <c r="E22485" t="s">
        <v>730</v>
      </c>
      <c r="F22485" t="s">
        <v>13</v>
      </c>
      <c r="G22485" t="s">
        <v>64989</v>
      </c>
      <c r="H22485" s="3" t="s">
        <v>65042</v>
      </c>
      <c r="I22485" t="s">
        <v>918</v>
      </c>
      <c r="J22485" t="s">
        <v>65043</v>
      </c>
    </row>
    <row r="22486" spans="1:10" ht="16" x14ac:dyDescent="0.2">
      <c r="A22486" t="s">
        <v>65008</v>
      </c>
      <c r="B22486" t="s">
        <v>65044</v>
      </c>
      <c r="C22486" t="s">
        <v>65014</v>
      </c>
      <c r="D22486">
        <v>3</v>
      </c>
      <c r="E22486" t="s">
        <v>730</v>
      </c>
      <c r="F22486" t="s">
        <v>13</v>
      </c>
      <c r="G22486" t="s">
        <v>64989</v>
      </c>
      <c r="H22486" s="3" t="s">
        <v>65011</v>
      </c>
      <c r="I22486" t="s">
        <v>918</v>
      </c>
      <c r="J22486" t="s">
        <v>65012</v>
      </c>
    </row>
    <row r="22487" spans="1:10" ht="16" x14ac:dyDescent="0.2">
      <c r="A22487" t="s">
        <v>65008</v>
      </c>
      <c r="B22487" t="s">
        <v>65027</v>
      </c>
      <c r="C22487" t="s">
        <v>65028</v>
      </c>
      <c r="D22487">
        <v>5</v>
      </c>
      <c r="E22487" t="s">
        <v>730</v>
      </c>
      <c r="F22487" t="s">
        <v>13</v>
      </c>
      <c r="G22487" t="s">
        <v>64989</v>
      </c>
      <c r="H22487" s="3" t="s">
        <v>65011</v>
      </c>
      <c r="I22487" t="s">
        <v>918</v>
      </c>
      <c r="J22487" t="s">
        <v>65012</v>
      </c>
    </row>
    <row r="22488" spans="1:10" ht="16" x14ac:dyDescent="0.2">
      <c r="A22488" t="s">
        <v>65039</v>
      </c>
      <c r="B22488" t="s">
        <v>50870</v>
      </c>
      <c r="C22488" t="s">
        <v>64988</v>
      </c>
      <c r="D22488">
        <v>1</v>
      </c>
      <c r="E22488" t="s">
        <v>730</v>
      </c>
      <c r="F22488" t="s">
        <v>13</v>
      </c>
      <c r="G22488" t="s">
        <v>64989</v>
      </c>
      <c r="H22488" s="3" t="s">
        <v>64990</v>
      </c>
      <c r="I22488" t="s">
        <v>918</v>
      </c>
      <c r="J22488" t="s">
        <v>65043</v>
      </c>
    </row>
    <row r="22489" spans="1:10" ht="32" x14ac:dyDescent="0.2">
      <c r="A22489" t="s">
        <v>17194</v>
      </c>
      <c r="B22489" t="s">
        <v>3394</v>
      </c>
      <c r="C22489" t="s">
        <v>65045</v>
      </c>
      <c r="D22489">
        <v>1</v>
      </c>
      <c r="E22489" t="s">
        <v>13</v>
      </c>
      <c r="F22489" t="s">
        <v>13</v>
      </c>
      <c r="G22489" t="s">
        <v>65046</v>
      </c>
      <c r="H22489" s="3" t="s">
        <v>65047</v>
      </c>
      <c r="I22489" t="s">
        <v>547</v>
      </c>
      <c r="J22489" t="s">
        <v>17199</v>
      </c>
    </row>
    <row r="22490" spans="1:10" ht="32" x14ac:dyDescent="0.2">
      <c r="A22490" t="s">
        <v>17200</v>
      </c>
      <c r="B22490" t="s">
        <v>3394</v>
      </c>
      <c r="C22490" t="s">
        <v>65045</v>
      </c>
      <c r="D22490">
        <v>1</v>
      </c>
      <c r="E22490" t="s">
        <v>13</v>
      </c>
      <c r="F22490" t="s">
        <v>13</v>
      </c>
      <c r="G22490" t="s">
        <v>65046</v>
      </c>
      <c r="H22490" s="3" t="s">
        <v>65048</v>
      </c>
      <c r="I22490" t="s">
        <v>547</v>
      </c>
      <c r="J22490" t="s">
        <v>17201</v>
      </c>
    </row>
    <row r="22491" spans="1:10" ht="16" x14ac:dyDescent="0.2">
      <c r="A22491" t="s">
        <v>65049</v>
      </c>
      <c r="B22491" t="s">
        <v>65050</v>
      </c>
      <c r="C22491" t="s">
        <v>65051</v>
      </c>
      <c r="D22491">
        <v>3</v>
      </c>
      <c r="E22491" t="s">
        <v>730</v>
      </c>
      <c r="F22491" t="s">
        <v>13</v>
      </c>
      <c r="G22491" t="s">
        <v>65052</v>
      </c>
      <c r="H22491" s="3" t="s">
        <v>65053</v>
      </c>
      <c r="I22491" t="s">
        <v>918</v>
      </c>
      <c r="J22491" t="s">
        <v>65054</v>
      </c>
    </row>
    <row r="22492" spans="1:10" ht="16" x14ac:dyDescent="0.2">
      <c r="A22492" t="s">
        <v>65055</v>
      </c>
      <c r="B22492" t="s">
        <v>65056</v>
      </c>
      <c r="C22492" t="s">
        <v>65057</v>
      </c>
      <c r="D22492">
        <v>2</v>
      </c>
      <c r="E22492" t="s">
        <v>730</v>
      </c>
      <c r="F22492" t="s">
        <v>13</v>
      </c>
      <c r="G22492" t="s">
        <v>65052</v>
      </c>
      <c r="H22492" s="3" t="s">
        <v>65058</v>
      </c>
      <c r="I22492" t="s">
        <v>918</v>
      </c>
      <c r="J22492" t="s">
        <v>65059</v>
      </c>
    </row>
    <row r="22493" spans="1:10" ht="16" x14ac:dyDescent="0.2">
      <c r="A22493" t="s">
        <v>65049</v>
      </c>
      <c r="B22493" t="s">
        <v>65060</v>
      </c>
      <c r="C22493" t="s">
        <v>65061</v>
      </c>
      <c r="D22493">
        <v>1</v>
      </c>
      <c r="E22493" t="s">
        <v>730</v>
      </c>
      <c r="F22493" t="s">
        <v>13</v>
      </c>
      <c r="G22493" t="s">
        <v>65052</v>
      </c>
      <c r="H22493" s="3" t="s">
        <v>65053</v>
      </c>
      <c r="I22493" t="s">
        <v>918</v>
      </c>
      <c r="J22493" t="s">
        <v>65054</v>
      </c>
    </row>
    <row r="22494" spans="1:10" ht="16" x14ac:dyDescent="0.2">
      <c r="A22494" t="s">
        <v>20036</v>
      </c>
      <c r="B22494" t="s">
        <v>65062</v>
      </c>
      <c r="C22494" t="s">
        <v>65063</v>
      </c>
      <c r="D22494">
        <v>4</v>
      </c>
      <c r="E22494" t="s">
        <v>730</v>
      </c>
      <c r="F22494" t="s">
        <v>13</v>
      </c>
      <c r="G22494" t="s">
        <v>65052</v>
      </c>
      <c r="H22494" s="3" t="s">
        <v>65064</v>
      </c>
      <c r="I22494" t="s">
        <v>918</v>
      </c>
      <c r="J22494" t="s">
        <v>20041</v>
      </c>
    </row>
    <row r="22495" spans="1:10" ht="16" x14ac:dyDescent="0.2">
      <c r="A22495" t="s">
        <v>49902</v>
      </c>
      <c r="B22495" t="s">
        <v>65065</v>
      </c>
      <c r="C22495" t="s">
        <v>65066</v>
      </c>
      <c r="D22495">
        <v>2</v>
      </c>
      <c r="E22495" t="s">
        <v>730</v>
      </c>
      <c r="F22495" t="s">
        <v>13</v>
      </c>
      <c r="G22495" t="s">
        <v>65052</v>
      </c>
      <c r="H22495" s="3" t="s">
        <v>65067</v>
      </c>
      <c r="I22495" t="s">
        <v>918</v>
      </c>
      <c r="J22495" t="s">
        <v>49906</v>
      </c>
    </row>
    <row r="22496" spans="1:10" ht="16" x14ac:dyDescent="0.2">
      <c r="A22496" t="s">
        <v>22095</v>
      </c>
      <c r="B22496" t="s">
        <v>65062</v>
      </c>
      <c r="C22496" t="s">
        <v>65063</v>
      </c>
      <c r="D22496">
        <v>3</v>
      </c>
      <c r="E22496" t="s">
        <v>730</v>
      </c>
      <c r="F22496" t="s">
        <v>13</v>
      </c>
      <c r="G22496" t="s">
        <v>65052</v>
      </c>
      <c r="H22496" s="3" t="s">
        <v>65064</v>
      </c>
      <c r="I22496" t="s">
        <v>918</v>
      </c>
      <c r="J22496" t="s">
        <v>22098</v>
      </c>
    </row>
    <row r="22497" spans="1:10" ht="16" x14ac:dyDescent="0.2">
      <c r="A22497" t="s">
        <v>65055</v>
      </c>
      <c r="B22497" t="s">
        <v>65068</v>
      </c>
      <c r="C22497" t="s">
        <v>65069</v>
      </c>
      <c r="D22497">
        <v>1</v>
      </c>
      <c r="E22497" t="s">
        <v>730</v>
      </c>
      <c r="F22497" t="s">
        <v>13</v>
      </c>
      <c r="G22497" t="s">
        <v>65052</v>
      </c>
      <c r="H22497" s="3" t="s">
        <v>65058</v>
      </c>
      <c r="I22497" t="s">
        <v>918</v>
      </c>
      <c r="J22497" t="s">
        <v>65059</v>
      </c>
    </row>
    <row r="22498" spans="1:10" ht="16" x14ac:dyDescent="0.2">
      <c r="A22498" t="s">
        <v>65070</v>
      </c>
      <c r="B22498" t="s">
        <v>65062</v>
      </c>
      <c r="C22498" t="s">
        <v>65063</v>
      </c>
      <c r="D22498">
        <v>2</v>
      </c>
      <c r="E22498" t="s">
        <v>730</v>
      </c>
      <c r="F22498" t="s">
        <v>13</v>
      </c>
      <c r="G22498" t="s">
        <v>65052</v>
      </c>
      <c r="H22498" s="3" t="s">
        <v>65053</v>
      </c>
      <c r="I22498" t="s">
        <v>918</v>
      </c>
      <c r="J22498" t="s">
        <v>65071</v>
      </c>
    </row>
    <row r="22499" spans="1:10" ht="16" x14ac:dyDescent="0.2">
      <c r="A22499" t="s">
        <v>65072</v>
      </c>
      <c r="B22499" t="s">
        <v>65073</v>
      </c>
      <c r="C22499" t="s">
        <v>65074</v>
      </c>
      <c r="D22499">
        <v>2</v>
      </c>
      <c r="E22499" t="s">
        <v>730</v>
      </c>
      <c r="F22499" t="s">
        <v>13</v>
      </c>
      <c r="G22499" t="s">
        <v>65052</v>
      </c>
      <c r="H22499" s="3" t="s">
        <v>65075</v>
      </c>
      <c r="I22499" t="s">
        <v>918</v>
      </c>
      <c r="J22499" t="s">
        <v>65076</v>
      </c>
    </row>
    <row r="22500" spans="1:10" ht="16" x14ac:dyDescent="0.2">
      <c r="A22500" t="s">
        <v>65049</v>
      </c>
      <c r="B22500" t="s">
        <v>65077</v>
      </c>
      <c r="C22500" t="s">
        <v>65078</v>
      </c>
      <c r="D22500">
        <v>2</v>
      </c>
      <c r="E22500" t="s">
        <v>730</v>
      </c>
      <c r="F22500" t="s">
        <v>13</v>
      </c>
      <c r="G22500" t="s">
        <v>65052</v>
      </c>
      <c r="H22500" s="3" t="s">
        <v>65053</v>
      </c>
      <c r="I22500" t="s">
        <v>918</v>
      </c>
      <c r="J22500" t="s">
        <v>65054</v>
      </c>
    </row>
    <row r="22501" spans="1:10" ht="16" x14ac:dyDescent="0.2">
      <c r="A22501" t="s">
        <v>65072</v>
      </c>
      <c r="B22501" t="s">
        <v>65079</v>
      </c>
      <c r="C22501" t="s">
        <v>65080</v>
      </c>
      <c r="D22501">
        <v>1</v>
      </c>
      <c r="E22501" t="s">
        <v>730</v>
      </c>
      <c r="F22501" t="s">
        <v>13</v>
      </c>
      <c r="G22501" t="s">
        <v>65052</v>
      </c>
      <c r="H22501" s="3" t="s">
        <v>65075</v>
      </c>
      <c r="I22501" t="s">
        <v>918</v>
      </c>
      <c r="J22501" t="s">
        <v>65076</v>
      </c>
    </row>
    <row r="22502" spans="1:10" ht="16" x14ac:dyDescent="0.2">
      <c r="A22502" t="s">
        <v>65081</v>
      </c>
      <c r="B22502" t="s">
        <v>65077</v>
      </c>
      <c r="C22502" t="s">
        <v>65078</v>
      </c>
      <c r="D22502">
        <v>2</v>
      </c>
      <c r="E22502" t="s">
        <v>730</v>
      </c>
      <c r="F22502" t="s">
        <v>13</v>
      </c>
      <c r="G22502" t="s">
        <v>65052</v>
      </c>
      <c r="H22502" s="3" t="s">
        <v>65058</v>
      </c>
      <c r="I22502" t="s">
        <v>918</v>
      </c>
      <c r="J22502" t="s">
        <v>65082</v>
      </c>
    </row>
    <row r="22503" spans="1:10" ht="16" x14ac:dyDescent="0.2">
      <c r="A22503" t="s">
        <v>65070</v>
      </c>
      <c r="B22503" t="s">
        <v>65083</v>
      </c>
      <c r="C22503" t="s">
        <v>65084</v>
      </c>
      <c r="D22503">
        <v>3</v>
      </c>
      <c r="E22503" t="s">
        <v>730</v>
      </c>
      <c r="F22503" t="s">
        <v>13</v>
      </c>
      <c r="G22503" t="s">
        <v>65052</v>
      </c>
      <c r="H22503" s="3" t="s">
        <v>65053</v>
      </c>
      <c r="I22503" t="s">
        <v>918</v>
      </c>
      <c r="J22503" t="s">
        <v>65071</v>
      </c>
    </row>
    <row r="22504" spans="1:10" ht="16" x14ac:dyDescent="0.2">
      <c r="A22504" t="s">
        <v>65081</v>
      </c>
      <c r="B22504" t="s">
        <v>65060</v>
      </c>
      <c r="C22504" t="s">
        <v>65061</v>
      </c>
      <c r="D22504">
        <v>1</v>
      </c>
      <c r="E22504" t="s">
        <v>730</v>
      </c>
      <c r="F22504" t="s">
        <v>13</v>
      </c>
      <c r="G22504" t="s">
        <v>65052</v>
      </c>
      <c r="H22504" s="3" t="s">
        <v>65058</v>
      </c>
      <c r="I22504" t="s">
        <v>918</v>
      </c>
      <c r="J22504" t="s">
        <v>65082</v>
      </c>
    </row>
    <row r="22505" spans="1:10" ht="16" x14ac:dyDescent="0.2">
      <c r="A22505" t="s">
        <v>64934</v>
      </c>
      <c r="B22505" t="s">
        <v>31475</v>
      </c>
      <c r="C22505" t="s">
        <v>64982</v>
      </c>
      <c r="D22505">
        <v>3</v>
      </c>
      <c r="E22505" t="s">
        <v>730</v>
      </c>
      <c r="F22505" t="s">
        <v>13</v>
      </c>
      <c r="G22505" t="s">
        <v>65052</v>
      </c>
      <c r="H22505" s="3" t="s">
        <v>65053</v>
      </c>
      <c r="I22505" t="s">
        <v>918</v>
      </c>
      <c r="J22505" t="s">
        <v>64939</v>
      </c>
    </row>
    <row r="22506" spans="1:10" ht="32" x14ac:dyDescent="0.2">
      <c r="A22506" t="s">
        <v>65070</v>
      </c>
      <c r="B22506" t="s">
        <v>65085</v>
      </c>
      <c r="C22506" t="s">
        <v>65086</v>
      </c>
      <c r="D22506">
        <v>1</v>
      </c>
      <c r="E22506" t="s">
        <v>730</v>
      </c>
      <c r="F22506" t="s">
        <v>13</v>
      </c>
      <c r="G22506" t="s">
        <v>65087</v>
      </c>
      <c r="H22506" s="3" t="s">
        <v>65088</v>
      </c>
      <c r="I22506" t="s">
        <v>547</v>
      </c>
      <c r="J22506" t="s">
        <v>65071</v>
      </c>
    </row>
    <row r="22507" spans="1:10" ht="16" x14ac:dyDescent="0.2">
      <c r="A22507" t="s">
        <v>65089</v>
      </c>
      <c r="B22507" t="s">
        <v>65090</v>
      </c>
      <c r="C22507" t="s">
        <v>65091</v>
      </c>
      <c r="D22507">
        <v>1</v>
      </c>
      <c r="E22507" t="s">
        <v>730</v>
      </c>
      <c r="F22507" t="s">
        <v>13</v>
      </c>
      <c r="G22507" t="s">
        <v>65092</v>
      </c>
      <c r="H22507" s="3" t="s">
        <v>65093</v>
      </c>
      <c r="I22507" t="s">
        <v>918</v>
      </c>
      <c r="J22507" t="s">
        <v>65094</v>
      </c>
    </row>
    <row r="22508" spans="1:10" ht="16" x14ac:dyDescent="0.2">
      <c r="A22508" t="s">
        <v>65095</v>
      </c>
      <c r="B22508" t="s">
        <v>65096</v>
      </c>
      <c r="C22508" t="s">
        <v>65097</v>
      </c>
      <c r="D22508">
        <v>2</v>
      </c>
      <c r="E22508" t="s">
        <v>730</v>
      </c>
      <c r="F22508" t="s">
        <v>13</v>
      </c>
      <c r="G22508" t="s">
        <v>65092</v>
      </c>
      <c r="H22508" s="3" t="s">
        <v>65098</v>
      </c>
      <c r="I22508" t="s">
        <v>918</v>
      </c>
      <c r="J22508" t="s">
        <v>65099</v>
      </c>
    </row>
    <row r="22509" spans="1:10" ht="16" x14ac:dyDescent="0.2">
      <c r="A22509" t="s">
        <v>65100</v>
      </c>
      <c r="B22509" t="s">
        <v>65101</v>
      </c>
      <c r="C22509" t="s">
        <v>65102</v>
      </c>
      <c r="D22509">
        <v>1</v>
      </c>
      <c r="E22509" t="s">
        <v>730</v>
      </c>
      <c r="F22509" t="s">
        <v>13</v>
      </c>
      <c r="G22509" t="s">
        <v>65092</v>
      </c>
      <c r="H22509" s="3" t="s">
        <v>65103</v>
      </c>
      <c r="I22509" t="s">
        <v>918</v>
      </c>
      <c r="J22509" t="s">
        <v>65104</v>
      </c>
    </row>
    <row r="22510" spans="1:10" ht="16" x14ac:dyDescent="0.2">
      <c r="A22510" t="s">
        <v>63011</v>
      </c>
      <c r="B22510" t="s">
        <v>65105</v>
      </c>
      <c r="C22510" t="s">
        <v>65106</v>
      </c>
      <c r="D22510">
        <v>3</v>
      </c>
      <c r="E22510" t="s">
        <v>730</v>
      </c>
      <c r="F22510" t="s">
        <v>13</v>
      </c>
      <c r="G22510" t="s">
        <v>65092</v>
      </c>
      <c r="H22510" s="3" t="s">
        <v>65093</v>
      </c>
      <c r="I22510" t="s">
        <v>918</v>
      </c>
      <c r="J22510" t="s">
        <v>63014</v>
      </c>
    </row>
    <row r="22511" spans="1:10" ht="16" x14ac:dyDescent="0.2">
      <c r="A22511" t="s">
        <v>38299</v>
      </c>
      <c r="B22511" t="s">
        <v>65107</v>
      </c>
      <c r="C22511" t="s">
        <v>65108</v>
      </c>
      <c r="D22511">
        <v>3</v>
      </c>
      <c r="E22511" t="s">
        <v>730</v>
      </c>
      <c r="F22511" t="s">
        <v>13</v>
      </c>
      <c r="G22511" t="s">
        <v>65092</v>
      </c>
      <c r="H22511" s="3" t="s">
        <v>65109</v>
      </c>
      <c r="I22511" t="s">
        <v>918</v>
      </c>
      <c r="J22511" t="s">
        <v>38303</v>
      </c>
    </row>
    <row r="22512" spans="1:10" ht="16" x14ac:dyDescent="0.2">
      <c r="A22512" t="s">
        <v>65100</v>
      </c>
      <c r="B22512" t="s">
        <v>65110</v>
      </c>
      <c r="C22512" t="s">
        <v>65111</v>
      </c>
      <c r="D22512">
        <v>5</v>
      </c>
      <c r="E22512" t="s">
        <v>730</v>
      </c>
      <c r="F22512" t="s">
        <v>13</v>
      </c>
      <c r="G22512" t="s">
        <v>65092</v>
      </c>
      <c r="H22512" s="3" t="s">
        <v>65103</v>
      </c>
      <c r="I22512" t="s">
        <v>918</v>
      </c>
      <c r="J22512" t="s">
        <v>65104</v>
      </c>
    </row>
    <row r="22513" spans="1:10" ht="16" x14ac:dyDescent="0.2">
      <c r="A22513" t="s">
        <v>38299</v>
      </c>
      <c r="B22513" t="s">
        <v>65112</v>
      </c>
      <c r="C22513" t="s">
        <v>65113</v>
      </c>
      <c r="D22513">
        <v>2</v>
      </c>
      <c r="E22513" t="s">
        <v>730</v>
      </c>
      <c r="F22513" t="s">
        <v>13</v>
      </c>
      <c r="G22513" t="s">
        <v>65092</v>
      </c>
      <c r="H22513" s="3" t="s">
        <v>65109</v>
      </c>
      <c r="I22513" t="s">
        <v>918</v>
      </c>
      <c r="J22513" t="s">
        <v>38303</v>
      </c>
    </row>
    <row r="22514" spans="1:10" ht="16" x14ac:dyDescent="0.2">
      <c r="A22514" t="s">
        <v>65100</v>
      </c>
      <c r="B22514" t="s">
        <v>65114</v>
      </c>
      <c r="C22514" t="s">
        <v>65115</v>
      </c>
      <c r="D22514">
        <v>6</v>
      </c>
      <c r="E22514" t="s">
        <v>730</v>
      </c>
      <c r="F22514" t="s">
        <v>13</v>
      </c>
      <c r="G22514" t="s">
        <v>65092</v>
      </c>
      <c r="H22514" s="3" t="s">
        <v>65103</v>
      </c>
      <c r="I22514" t="s">
        <v>918</v>
      </c>
      <c r="J22514" t="s">
        <v>65104</v>
      </c>
    </row>
    <row r="22515" spans="1:10" ht="16" x14ac:dyDescent="0.2">
      <c r="A22515" t="s">
        <v>65095</v>
      </c>
      <c r="B22515" t="s">
        <v>65116</v>
      </c>
      <c r="C22515" t="s">
        <v>65117</v>
      </c>
      <c r="D22515">
        <v>1</v>
      </c>
      <c r="E22515" t="s">
        <v>730</v>
      </c>
      <c r="F22515" t="s">
        <v>13</v>
      </c>
      <c r="G22515" t="s">
        <v>65092</v>
      </c>
      <c r="H22515" s="3" t="s">
        <v>65098</v>
      </c>
      <c r="I22515" t="s">
        <v>918</v>
      </c>
      <c r="J22515" t="s">
        <v>65099</v>
      </c>
    </row>
    <row r="22516" spans="1:10" ht="16" x14ac:dyDescent="0.2">
      <c r="A22516" t="s">
        <v>65100</v>
      </c>
      <c r="B22516" t="s">
        <v>65118</v>
      </c>
      <c r="C22516" t="s">
        <v>65119</v>
      </c>
      <c r="D22516">
        <v>2</v>
      </c>
      <c r="E22516" t="s">
        <v>730</v>
      </c>
      <c r="F22516" t="s">
        <v>13</v>
      </c>
      <c r="G22516" t="s">
        <v>65092</v>
      </c>
      <c r="H22516" s="3" t="s">
        <v>65103</v>
      </c>
      <c r="I22516" t="s">
        <v>918</v>
      </c>
      <c r="J22516" t="s">
        <v>65104</v>
      </c>
    </row>
    <row r="22517" spans="1:10" ht="16" x14ac:dyDescent="0.2">
      <c r="A22517" t="s">
        <v>65095</v>
      </c>
      <c r="B22517" t="s">
        <v>65120</v>
      </c>
      <c r="C22517" t="s">
        <v>65121</v>
      </c>
      <c r="D22517">
        <v>5</v>
      </c>
      <c r="E22517" t="s">
        <v>730</v>
      </c>
      <c r="F22517" t="s">
        <v>13</v>
      </c>
      <c r="G22517" t="s">
        <v>65092</v>
      </c>
      <c r="H22517" s="3" t="s">
        <v>65122</v>
      </c>
      <c r="I22517" t="s">
        <v>918</v>
      </c>
      <c r="J22517" t="s">
        <v>65099</v>
      </c>
    </row>
    <row r="22518" spans="1:10" ht="16" x14ac:dyDescent="0.2">
      <c r="A22518" t="s">
        <v>65089</v>
      </c>
      <c r="B22518" t="s">
        <v>65123</v>
      </c>
      <c r="C22518" t="s">
        <v>65124</v>
      </c>
      <c r="D22518">
        <v>2</v>
      </c>
      <c r="E22518" t="s">
        <v>730</v>
      </c>
      <c r="F22518" t="s">
        <v>13</v>
      </c>
      <c r="G22518" t="s">
        <v>65092</v>
      </c>
      <c r="H22518" s="3" t="s">
        <v>65093</v>
      </c>
      <c r="I22518" t="s">
        <v>918</v>
      </c>
      <c r="J22518" t="s">
        <v>65094</v>
      </c>
    </row>
    <row r="22519" spans="1:10" ht="16" x14ac:dyDescent="0.2">
      <c r="A22519" t="s">
        <v>65089</v>
      </c>
      <c r="B22519" t="s">
        <v>65125</v>
      </c>
      <c r="C22519" t="s">
        <v>65126</v>
      </c>
      <c r="D22519">
        <v>4</v>
      </c>
      <c r="E22519" t="s">
        <v>730</v>
      </c>
      <c r="F22519" t="s">
        <v>13</v>
      </c>
      <c r="G22519" t="s">
        <v>65092</v>
      </c>
      <c r="H22519" s="3" t="s">
        <v>65127</v>
      </c>
      <c r="I22519" t="s">
        <v>918</v>
      </c>
      <c r="J22519" t="s">
        <v>65094</v>
      </c>
    </row>
    <row r="22520" spans="1:10" ht="16" x14ac:dyDescent="0.2">
      <c r="A22520" t="s">
        <v>65100</v>
      </c>
      <c r="B22520" t="s">
        <v>65128</v>
      </c>
      <c r="C22520" t="s">
        <v>65129</v>
      </c>
      <c r="D22520">
        <v>3</v>
      </c>
      <c r="E22520" t="s">
        <v>730</v>
      </c>
      <c r="F22520" t="s">
        <v>13</v>
      </c>
      <c r="G22520" t="s">
        <v>65092</v>
      </c>
      <c r="H22520" s="3" t="s">
        <v>65103</v>
      </c>
      <c r="I22520" t="s">
        <v>918</v>
      </c>
      <c r="J22520" t="s">
        <v>65104</v>
      </c>
    </row>
    <row r="22521" spans="1:10" ht="16" x14ac:dyDescent="0.2">
      <c r="A22521" t="s">
        <v>65089</v>
      </c>
      <c r="B22521" t="s">
        <v>65130</v>
      </c>
      <c r="C22521" t="s">
        <v>65131</v>
      </c>
      <c r="D22521">
        <v>3</v>
      </c>
      <c r="E22521" t="s">
        <v>730</v>
      </c>
      <c r="F22521" t="s">
        <v>13</v>
      </c>
      <c r="G22521" t="s">
        <v>65092</v>
      </c>
      <c r="H22521" s="3" t="s">
        <v>65093</v>
      </c>
      <c r="I22521" t="s">
        <v>918</v>
      </c>
      <c r="J22521" t="s">
        <v>65094</v>
      </c>
    </row>
    <row r="22522" spans="1:10" ht="16" x14ac:dyDescent="0.2">
      <c r="A22522" t="s">
        <v>65100</v>
      </c>
      <c r="B22522" t="s">
        <v>65105</v>
      </c>
      <c r="C22522" t="s">
        <v>65106</v>
      </c>
      <c r="D22522">
        <v>4</v>
      </c>
      <c r="E22522" t="s">
        <v>730</v>
      </c>
      <c r="F22522" t="s">
        <v>13</v>
      </c>
      <c r="G22522" t="s">
        <v>65092</v>
      </c>
      <c r="H22522" s="3" t="s">
        <v>65103</v>
      </c>
      <c r="I22522" t="s">
        <v>918</v>
      </c>
      <c r="J22522" t="s">
        <v>65104</v>
      </c>
    </row>
    <row r="22523" spans="1:10" ht="16" x14ac:dyDescent="0.2">
      <c r="A22523" t="s">
        <v>65132</v>
      </c>
      <c r="B22523" t="s">
        <v>65090</v>
      </c>
      <c r="C22523" t="s">
        <v>65091</v>
      </c>
      <c r="D22523">
        <v>1</v>
      </c>
      <c r="E22523" t="s">
        <v>730</v>
      </c>
      <c r="F22523" t="s">
        <v>13</v>
      </c>
      <c r="G22523" t="s">
        <v>65092</v>
      </c>
      <c r="H22523" s="3" t="s">
        <v>65103</v>
      </c>
      <c r="I22523" t="s">
        <v>918</v>
      </c>
      <c r="J22523" t="s">
        <v>65133</v>
      </c>
    </row>
    <row r="22524" spans="1:10" ht="16" x14ac:dyDescent="0.2">
      <c r="A22524" t="s">
        <v>65134</v>
      </c>
      <c r="B22524" t="s">
        <v>65135</v>
      </c>
      <c r="C22524" t="s">
        <v>65136</v>
      </c>
      <c r="D22524">
        <v>3</v>
      </c>
      <c r="E22524" t="s">
        <v>730</v>
      </c>
      <c r="F22524" t="s">
        <v>13</v>
      </c>
      <c r="G22524" t="s">
        <v>65092</v>
      </c>
      <c r="H22524" s="3" t="s">
        <v>65103</v>
      </c>
      <c r="I22524" t="s">
        <v>918</v>
      </c>
      <c r="J22524" t="s">
        <v>65137</v>
      </c>
    </row>
    <row r="22525" spans="1:10" ht="16" x14ac:dyDescent="0.2">
      <c r="A22525" t="s">
        <v>65095</v>
      </c>
      <c r="B22525" t="s">
        <v>65138</v>
      </c>
      <c r="C22525" t="s">
        <v>65139</v>
      </c>
      <c r="D22525">
        <v>3</v>
      </c>
      <c r="E22525" t="s">
        <v>730</v>
      </c>
      <c r="F22525" t="s">
        <v>13</v>
      </c>
      <c r="G22525" t="s">
        <v>65092</v>
      </c>
      <c r="H22525" s="3" t="s">
        <v>65098</v>
      </c>
      <c r="I22525" t="s">
        <v>918</v>
      </c>
      <c r="J22525" t="s">
        <v>65099</v>
      </c>
    </row>
    <row r="22526" spans="1:10" ht="16" x14ac:dyDescent="0.2">
      <c r="A22526" t="s">
        <v>38299</v>
      </c>
      <c r="B22526" t="s">
        <v>65140</v>
      </c>
      <c r="C22526" t="s">
        <v>65141</v>
      </c>
      <c r="D22526">
        <v>1</v>
      </c>
      <c r="E22526" t="s">
        <v>730</v>
      </c>
      <c r="F22526" t="s">
        <v>13</v>
      </c>
      <c r="G22526" t="s">
        <v>65092</v>
      </c>
      <c r="H22526" s="3" t="s">
        <v>65109</v>
      </c>
      <c r="I22526" t="s">
        <v>918</v>
      </c>
      <c r="J22526" t="s">
        <v>38303</v>
      </c>
    </row>
    <row r="22527" spans="1:10" ht="16" x14ac:dyDescent="0.2">
      <c r="A22527" t="s">
        <v>65095</v>
      </c>
      <c r="B22527" t="s">
        <v>65142</v>
      </c>
      <c r="C22527" t="s">
        <v>65143</v>
      </c>
      <c r="D22527">
        <v>4</v>
      </c>
      <c r="E22527" t="s">
        <v>730</v>
      </c>
      <c r="F22527" t="s">
        <v>13</v>
      </c>
      <c r="G22527" t="s">
        <v>65092</v>
      </c>
      <c r="H22527" s="3" t="s">
        <v>65098</v>
      </c>
      <c r="I22527" t="s">
        <v>918</v>
      </c>
      <c r="J22527" t="s">
        <v>65099</v>
      </c>
    </row>
    <row r="22528" spans="1:10" ht="16" x14ac:dyDescent="0.2">
      <c r="A22528" t="s">
        <v>65144</v>
      </c>
      <c r="B22528" t="s">
        <v>65145</v>
      </c>
      <c r="C22528" t="s">
        <v>65146</v>
      </c>
      <c r="D22528">
        <v>3</v>
      </c>
      <c r="E22528" t="s">
        <v>730</v>
      </c>
      <c r="F22528" t="s">
        <v>13</v>
      </c>
      <c r="G22528" t="s">
        <v>65092</v>
      </c>
      <c r="H22528" s="3" t="s">
        <v>65147</v>
      </c>
      <c r="I22528" t="s">
        <v>918</v>
      </c>
      <c r="J22528" t="s">
        <v>65148</v>
      </c>
    </row>
    <row r="22529" spans="1:10" ht="16" x14ac:dyDescent="0.2">
      <c r="A22529" t="s">
        <v>65132</v>
      </c>
      <c r="B22529" t="s">
        <v>65135</v>
      </c>
      <c r="C22529" t="s">
        <v>65136</v>
      </c>
      <c r="D22529">
        <v>5</v>
      </c>
      <c r="E22529" t="s">
        <v>730</v>
      </c>
      <c r="F22529" t="s">
        <v>13</v>
      </c>
      <c r="G22529" t="s">
        <v>65092</v>
      </c>
      <c r="H22529" s="3" t="s">
        <v>65103</v>
      </c>
      <c r="I22529" t="s">
        <v>918</v>
      </c>
      <c r="J22529" t="s">
        <v>65133</v>
      </c>
    </row>
    <row r="22530" spans="1:10" ht="16" x14ac:dyDescent="0.2">
      <c r="A22530" t="s">
        <v>65089</v>
      </c>
      <c r="B22530" t="s">
        <v>65135</v>
      </c>
      <c r="C22530" t="s">
        <v>65136</v>
      </c>
      <c r="D22530">
        <v>5</v>
      </c>
      <c r="E22530" t="s">
        <v>730</v>
      </c>
      <c r="F22530" t="s">
        <v>13</v>
      </c>
      <c r="G22530" t="s">
        <v>65092</v>
      </c>
      <c r="H22530" s="3" t="s">
        <v>65093</v>
      </c>
      <c r="I22530" t="s">
        <v>918</v>
      </c>
      <c r="J22530" t="s">
        <v>65094</v>
      </c>
    </row>
    <row r="22531" spans="1:10" ht="16" x14ac:dyDescent="0.2">
      <c r="A22531" t="s">
        <v>65134</v>
      </c>
      <c r="B22531" t="s">
        <v>65130</v>
      </c>
      <c r="C22531" t="s">
        <v>65131</v>
      </c>
      <c r="D22531">
        <v>1</v>
      </c>
      <c r="E22531" t="s">
        <v>730</v>
      </c>
      <c r="F22531" t="s">
        <v>13</v>
      </c>
      <c r="G22531" t="s">
        <v>65092</v>
      </c>
      <c r="H22531" s="3" t="s">
        <v>65103</v>
      </c>
      <c r="I22531" t="s">
        <v>918</v>
      </c>
      <c r="J22531" t="s">
        <v>65137</v>
      </c>
    </row>
    <row r="22532" spans="1:10" ht="16" x14ac:dyDescent="0.2">
      <c r="A22532" t="s">
        <v>65134</v>
      </c>
      <c r="B22532" t="s">
        <v>65090</v>
      </c>
      <c r="C22532" t="s">
        <v>65091</v>
      </c>
      <c r="D22532">
        <v>2</v>
      </c>
      <c r="E22532" t="s">
        <v>730</v>
      </c>
      <c r="F22532" t="s">
        <v>13</v>
      </c>
      <c r="G22532" t="s">
        <v>65092</v>
      </c>
      <c r="H22532" s="3" t="s">
        <v>65103</v>
      </c>
      <c r="I22532" t="s">
        <v>918</v>
      </c>
      <c r="J22532" t="s">
        <v>65137</v>
      </c>
    </row>
    <row r="22533" spans="1:10" ht="16" x14ac:dyDescent="0.2">
      <c r="A22533" t="s">
        <v>65149</v>
      </c>
      <c r="B22533" t="s">
        <v>24228</v>
      </c>
      <c r="C22533" t="s">
        <v>65150</v>
      </c>
      <c r="D22533">
        <v>1</v>
      </c>
      <c r="E22533" t="s">
        <v>730</v>
      </c>
      <c r="F22533" t="s">
        <v>13</v>
      </c>
      <c r="G22533" t="s">
        <v>65092</v>
      </c>
      <c r="H22533" s="3" t="s">
        <v>65098</v>
      </c>
      <c r="I22533" t="s">
        <v>918</v>
      </c>
      <c r="J22533" t="s">
        <v>65151</v>
      </c>
    </row>
    <row r="22534" spans="1:10" ht="16" x14ac:dyDescent="0.2">
      <c r="A22534" t="s">
        <v>65144</v>
      </c>
      <c r="B22534" t="s">
        <v>65152</v>
      </c>
      <c r="C22534" t="s">
        <v>65153</v>
      </c>
      <c r="D22534">
        <v>1</v>
      </c>
      <c r="E22534" t="s">
        <v>730</v>
      </c>
      <c r="F22534" t="s">
        <v>13</v>
      </c>
      <c r="G22534" t="s">
        <v>65092</v>
      </c>
      <c r="H22534" s="3" t="s">
        <v>65122</v>
      </c>
      <c r="I22534" t="s">
        <v>918</v>
      </c>
      <c r="J22534" t="s">
        <v>65148</v>
      </c>
    </row>
    <row r="22535" spans="1:10" ht="16" x14ac:dyDescent="0.2">
      <c r="A22535" t="s">
        <v>38299</v>
      </c>
      <c r="B22535" t="s">
        <v>65154</v>
      </c>
      <c r="C22535" t="s">
        <v>65155</v>
      </c>
      <c r="D22535">
        <v>4</v>
      </c>
      <c r="E22535" t="s">
        <v>730</v>
      </c>
      <c r="F22535" t="s">
        <v>13</v>
      </c>
      <c r="G22535" t="s">
        <v>65092</v>
      </c>
      <c r="H22535" s="3" t="s">
        <v>65109</v>
      </c>
      <c r="I22535" t="s">
        <v>918</v>
      </c>
      <c r="J22535" t="s">
        <v>38303</v>
      </c>
    </row>
    <row r="22536" spans="1:10" ht="16" x14ac:dyDescent="0.2">
      <c r="A22536" t="s">
        <v>65149</v>
      </c>
      <c r="B22536" t="s">
        <v>65156</v>
      </c>
      <c r="C22536" t="s">
        <v>65157</v>
      </c>
      <c r="D22536">
        <v>3</v>
      </c>
      <c r="E22536" t="s">
        <v>730</v>
      </c>
      <c r="F22536" t="s">
        <v>13</v>
      </c>
      <c r="G22536" t="s">
        <v>65092</v>
      </c>
      <c r="H22536" s="3" t="s">
        <v>65098</v>
      </c>
      <c r="I22536" t="s">
        <v>918</v>
      </c>
      <c r="J22536" t="s">
        <v>65151</v>
      </c>
    </row>
    <row r="22537" spans="1:10" ht="16" x14ac:dyDescent="0.2">
      <c r="A22537" t="s">
        <v>65149</v>
      </c>
      <c r="B22537" t="s">
        <v>65158</v>
      </c>
      <c r="C22537" t="s">
        <v>65159</v>
      </c>
      <c r="D22537">
        <v>2</v>
      </c>
      <c r="E22537" t="s">
        <v>730</v>
      </c>
      <c r="F22537" t="s">
        <v>13</v>
      </c>
      <c r="G22537" t="s">
        <v>65092</v>
      </c>
      <c r="H22537" s="3" t="s">
        <v>65098</v>
      </c>
      <c r="I22537" t="s">
        <v>918</v>
      </c>
      <c r="J22537" t="s">
        <v>65151</v>
      </c>
    </row>
    <row r="22538" spans="1:10" ht="16" x14ac:dyDescent="0.2">
      <c r="A22538" t="s">
        <v>65132</v>
      </c>
      <c r="B22538" t="s">
        <v>65125</v>
      </c>
      <c r="C22538" t="s">
        <v>65126</v>
      </c>
      <c r="D22538">
        <v>4</v>
      </c>
      <c r="E22538" t="s">
        <v>730</v>
      </c>
      <c r="F22538" t="s">
        <v>13</v>
      </c>
      <c r="G22538" t="s">
        <v>65092</v>
      </c>
      <c r="H22538" s="3" t="s">
        <v>65103</v>
      </c>
      <c r="I22538" t="s">
        <v>918</v>
      </c>
      <c r="J22538" t="s">
        <v>65133</v>
      </c>
    </row>
    <row r="22539" spans="1:10" ht="16" x14ac:dyDescent="0.2">
      <c r="A22539" t="s">
        <v>65132</v>
      </c>
      <c r="B22539" t="s">
        <v>65130</v>
      </c>
      <c r="C22539" t="s">
        <v>65131</v>
      </c>
      <c r="D22539">
        <v>3</v>
      </c>
      <c r="E22539" t="s">
        <v>730</v>
      </c>
      <c r="F22539" t="s">
        <v>13</v>
      </c>
      <c r="G22539" t="s">
        <v>65092</v>
      </c>
      <c r="H22539" s="3" t="s">
        <v>65103</v>
      </c>
      <c r="I22539" t="s">
        <v>918</v>
      </c>
      <c r="J22539" t="s">
        <v>65133</v>
      </c>
    </row>
    <row r="22540" spans="1:10" ht="16" x14ac:dyDescent="0.2">
      <c r="A22540" t="s">
        <v>21034</v>
      </c>
      <c r="B22540" t="s">
        <v>65105</v>
      </c>
      <c r="C22540" t="s">
        <v>65106</v>
      </c>
      <c r="D22540">
        <v>7</v>
      </c>
      <c r="E22540" t="s">
        <v>730</v>
      </c>
      <c r="F22540" t="s">
        <v>13</v>
      </c>
      <c r="G22540" t="s">
        <v>65092</v>
      </c>
      <c r="H22540" s="3" t="s">
        <v>65147</v>
      </c>
      <c r="I22540" t="s">
        <v>918</v>
      </c>
      <c r="J22540" t="s">
        <v>21037</v>
      </c>
    </row>
    <row r="22541" spans="1:10" ht="16" x14ac:dyDescent="0.2">
      <c r="A22541" t="s">
        <v>65132</v>
      </c>
      <c r="B22541" t="s">
        <v>65123</v>
      </c>
      <c r="C22541" t="s">
        <v>65124</v>
      </c>
      <c r="D22541">
        <v>2</v>
      </c>
      <c r="E22541" t="s">
        <v>730</v>
      </c>
      <c r="F22541" t="s">
        <v>13</v>
      </c>
      <c r="G22541" t="s">
        <v>65092</v>
      </c>
      <c r="H22541" s="3" t="s">
        <v>65103</v>
      </c>
      <c r="I22541" t="s">
        <v>918</v>
      </c>
      <c r="J22541" t="s">
        <v>65133</v>
      </c>
    </row>
    <row r="22542" spans="1:10" ht="16" x14ac:dyDescent="0.2">
      <c r="A22542" t="s">
        <v>29657</v>
      </c>
      <c r="B22542" t="s">
        <v>65160</v>
      </c>
      <c r="C22542" t="s">
        <v>65161</v>
      </c>
      <c r="D22542">
        <v>4</v>
      </c>
      <c r="E22542" t="s">
        <v>730</v>
      </c>
      <c r="F22542" t="s">
        <v>13</v>
      </c>
      <c r="G22542" t="s">
        <v>65092</v>
      </c>
      <c r="H22542" s="3" t="s">
        <v>65098</v>
      </c>
      <c r="I22542" t="s">
        <v>918</v>
      </c>
      <c r="J22542" t="s">
        <v>29661</v>
      </c>
    </row>
    <row r="22543" spans="1:10" ht="16" x14ac:dyDescent="0.2">
      <c r="A22543" t="s">
        <v>64168</v>
      </c>
      <c r="B22543" t="s">
        <v>65162</v>
      </c>
      <c r="C22543" t="s">
        <v>65163</v>
      </c>
      <c r="D22543">
        <v>4</v>
      </c>
      <c r="E22543" t="s">
        <v>5635</v>
      </c>
      <c r="F22543" t="s">
        <v>13</v>
      </c>
      <c r="G22543" t="s">
        <v>65164</v>
      </c>
      <c r="H22543" s="3" t="s">
        <v>65165</v>
      </c>
      <c r="I22543" t="s">
        <v>918</v>
      </c>
      <c r="J22543" t="s">
        <v>64171</v>
      </c>
    </row>
    <row r="22544" spans="1:10" ht="16" x14ac:dyDescent="0.2">
      <c r="A22544" t="s">
        <v>19295</v>
      </c>
      <c r="B22544" t="s">
        <v>65166</v>
      </c>
      <c r="C22544" t="s">
        <v>65167</v>
      </c>
      <c r="D22544">
        <v>3</v>
      </c>
      <c r="E22544" t="s">
        <v>5635</v>
      </c>
      <c r="F22544" t="s">
        <v>13</v>
      </c>
      <c r="G22544" t="s">
        <v>65164</v>
      </c>
      <c r="H22544" s="3" t="s">
        <v>65168</v>
      </c>
      <c r="I22544" t="s">
        <v>918</v>
      </c>
      <c r="J22544" t="s">
        <v>19300</v>
      </c>
    </row>
    <row r="22545" spans="1:10" ht="16" x14ac:dyDescent="0.2">
      <c r="A22545" t="s">
        <v>65169</v>
      </c>
      <c r="B22545" t="s">
        <v>65170</v>
      </c>
      <c r="C22545" t="s">
        <v>65171</v>
      </c>
      <c r="D22545">
        <v>2</v>
      </c>
      <c r="E22545" t="s">
        <v>5635</v>
      </c>
      <c r="F22545" t="s">
        <v>13</v>
      </c>
      <c r="G22545" t="s">
        <v>65164</v>
      </c>
      <c r="H22545" s="3" t="s">
        <v>65172</v>
      </c>
      <c r="I22545" t="s">
        <v>918</v>
      </c>
      <c r="J22545" t="s">
        <v>65173</v>
      </c>
    </row>
    <row r="22546" spans="1:10" ht="16" x14ac:dyDescent="0.2">
      <c r="A22546" t="s">
        <v>65174</v>
      </c>
      <c r="B22546" t="s">
        <v>65175</v>
      </c>
      <c r="C22546" t="s">
        <v>65176</v>
      </c>
      <c r="D22546">
        <v>2</v>
      </c>
      <c r="E22546" t="s">
        <v>5635</v>
      </c>
      <c r="F22546" t="s">
        <v>13</v>
      </c>
      <c r="G22546" t="s">
        <v>65164</v>
      </c>
      <c r="H22546" s="3" t="s">
        <v>65172</v>
      </c>
      <c r="I22546" t="s">
        <v>918</v>
      </c>
      <c r="J22546" t="s">
        <v>65177</v>
      </c>
    </row>
    <row r="22547" spans="1:10" ht="16" x14ac:dyDescent="0.2">
      <c r="A22547" t="s">
        <v>64639</v>
      </c>
      <c r="B22547" t="s">
        <v>65178</v>
      </c>
      <c r="C22547" t="s">
        <v>65179</v>
      </c>
      <c r="D22547">
        <v>3</v>
      </c>
      <c r="E22547" t="s">
        <v>5635</v>
      </c>
      <c r="F22547" t="s">
        <v>13</v>
      </c>
      <c r="G22547" t="s">
        <v>65164</v>
      </c>
      <c r="H22547" s="3" t="s">
        <v>65180</v>
      </c>
      <c r="I22547" t="s">
        <v>918</v>
      </c>
      <c r="J22547" t="s">
        <v>64641</v>
      </c>
    </row>
    <row r="22548" spans="1:10" ht="16" x14ac:dyDescent="0.2">
      <c r="A22548" t="s">
        <v>65181</v>
      </c>
      <c r="B22548" t="s">
        <v>65182</v>
      </c>
      <c r="C22548" t="s">
        <v>65183</v>
      </c>
      <c r="D22548">
        <v>1</v>
      </c>
      <c r="E22548" t="s">
        <v>5635</v>
      </c>
      <c r="F22548" t="s">
        <v>13</v>
      </c>
      <c r="G22548" t="s">
        <v>65164</v>
      </c>
      <c r="H22548" s="3" t="s">
        <v>65168</v>
      </c>
      <c r="I22548" t="s">
        <v>918</v>
      </c>
      <c r="J22548" t="s">
        <v>65184</v>
      </c>
    </row>
    <row r="22549" spans="1:10" ht="16" x14ac:dyDescent="0.2">
      <c r="A22549" t="s">
        <v>65185</v>
      </c>
      <c r="B22549" t="s">
        <v>64217</v>
      </c>
      <c r="C22549" t="s">
        <v>65186</v>
      </c>
      <c r="D22549">
        <v>2</v>
      </c>
      <c r="E22549" t="s">
        <v>5635</v>
      </c>
      <c r="F22549" t="s">
        <v>13</v>
      </c>
      <c r="G22549" t="s">
        <v>65164</v>
      </c>
      <c r="H22549" s="3" t="s">
        <v>65187</v>
      </c>
      <c r="I22549" t="s">
        <v>918</v>
      </c>
      <c r="J22549" t="s">
        <v>65188</v>
      </c>
    </row>
    <row r="22550" spans="1:10" ht="16" x14ac:dyDescent="0.2">
      <c r="A22550" t="s">
        <v>65189</v>
      </c>
      <c r="B22550" t="s">
        <v>65190</v>
      </c>
      <c r="C22550" t="s">
        <v>65191</v>
      </c>
      <c r="D22550">
        <v>2</v>
      </c>
      <c r="E22550" t="s">
        <v>5635</v>
      </c>
      <c r="F22550" t="s">
        <v>13</v>
      </c>
      <c r="G22550" t="s">
        <v>65164</v>
      </c>
      <c r="H22550" s="3" t="s">
        <v>65192</v>
      </c>
      <c r="I22550" t="s">
        <v>918</v>
      </c>
      <c r="J22550" t="s">
        <v>65193</v>
      </c>
    </row>
    <row r="22551" spans="1:10" ht="16" x14ac:dyDescent="0.2">
      <c r="A22551" t="s">
        <v>65185</v>
      </c>
      <c r="B22551" t="s">
        <v>65194</v>
      </c>
      <c r="C22551" t="s">
        <v>65195</v>
      </c>
      <c r="D22551">
        <v>3</v>
      </c>
      <c r="E22551" t="s">
        <v>5635</v>
      </c>
      <c r="F22551" t="s">
        <v>13</v>
      </c>
      <c r="G22551" t="s">
        <v>65164</v>
      </c>
      <c r="H22551" s="3" t="s">
        <v>65187</v>
      </c>
      <c r="I22551" t="s">
        <v>918</v>
      </c>
      <c r="J22551" t="s">
        <v>65188</v>
      </c>
    </row>
    <row r="22552" spans="1:10" ht="16" x14ac:dyDescent="0.2">
      <c r="A22552" t="s">
        <v>65189</v>
      </c>
      <c r="B22552" t="s">
        <v>65196</v>
      </c>
      <c r="C22552" t="s">
        <v>65197</v>
      </c>
      <c r="D22552">
        <v>3</v>
      </c>
      <c r="E22552" t="s">
        <v>5635</v>
      </c>
      <c r="F22552" t="s">
        <v>13</v>
      </c>
      <c r="G22552" t="s">
        <v>65164</v>
      </c>
      <c r="H22552" s="3" t="s">
        <v>65192</v>
      </c>
      <c r="I22552" t="s">
        <v>918</v>
      </c>
      <c r="J22552" t="s">
        <v>65193</v>
      </c>
    </row>
    <row r="22553" spans="1:10" ht="16" x14ac:dyDescent="0.2">
      <c r="A22553" t="s">
        <v>65174</v>
      </c>
      <c r="B22553" t="s">
        <v>65198</v>
      </c>
      <c r="C22553" t="s">
        <v>65183</v>
      </c>
      <c r="D22553">
        <v>1</v>
      </c>
      <c r="E22553" t="s">
        <v>5635</v>
      </c>
      <c r="F22553" t="s">
        <v>13</v>
      </c>
      <c r="G22553" t="s">
        <v>65164</v>
      </c>
      <c r="H22553" s="3" t="s">
        <v>65165</v>
      </c>
      <c r="I22553" t="s">
        <v>918</v>
      </c>
      <c r="J22553" t="s">
        <v>65177</v>
      </c>
    </row>
    <row r="22554" spans="1:10" ht="16" x14ac:dyDescent="0.2">
      <c r="A22554" t="s">
        <v>64639</v>
      </c>
      <c r="B22554" t="s">
        <v>65199</v>
      </c>
      <c r="C22554" t="s">
        <v>65200</v>
      </c>
      <c r="D22554">
        <v>6</v>
      </c>
      <c r="E22554" t="s">
        <v>5635</v>
      </c>
      <c r="F22554" t="s">
        <v>13</v>
      </c>
      <c r="G22554" t="s">
        <v>65164</v>
      </c>
      <c r="H22554" s="3" t="s">
        <v>65165</v>
      </c>
      <c r="I22554" t="s">
        <v>918</v>
      </c>
      <c r="J22554" t="s">
        <v>64641</v>
      </c>
    </row>
    <row r="22555" spans="1:10" ht="16" x14ac:dyDescent="0.2">
      <c r="A22555" t="s">
        <v>65169</v>
      </c>
      <c r="B22555" t="s">
        <v>65201</v>
      </c>
      <c r="C22555" t="s">
        <v>65202</v>
      </c>
      <c r="D22555">
        <v>1</v>
      </c>
      <c r="E22555" t="s">
        <v>5635</v>
      </c>
      <c r="F22555" t="s">
        <v>13</v>
      </c>
      <c r="G22555" t="s">
        <v>65164</v>
      </c>
      <c r="H22555" s="3" t="s">
        <v>65172</v>
      </c>
      <c r="I22555" t="s">
        <v>918</v>
      </c>
      <c r="J22555" t="s">
        <v>65173</v>
      </c>
    </row>
    <row r="22556" spans="1:10" ht="16" x14ac:dyDescent="0.2">
      <c r="A22556" t="s">
        <v>65203</v>
      </c>
      <c r="B22556" t="s">
        <v>65204</v>
      </c>
      <c r="C22556" t="s">
        <v>65183</v>
      </c>
      <c r="D22556">
        <v>1</v>
      </c>
      <c r="E22556" t="s">
        <v>5635</v>
      </c>
      <c r="F22556" t="s">
        <v>13</v>
      </c>
      <c r="G22556" t="s">
        <v>65164</v>
      </c>
      <c r="H22556" s="3" t="s">
        <v>65168</v>
      </c>
      <c r="I22556" t="s">
        <v>918</v>
      </c>
      <c r="J22556" t="s">
        <v>65205</v>
      </c>
    </row>
    <row r="22557" spans="1:10" ht="16" x14ac:dyDescent="0.2">
      <c r="A22557" t="s">
        <v>18306</v>
      </c>
      <c r="B22557" t="s">
        <v>65175</v>
      </c>
      <c r="C22557" t="s">
        <v>65176</v>
      </c>
      <c r="D22557">
        <v>2</v>
      </c>
      <c r="E22557" t="s">
        <v>5635</v>
      </c>
      <c r="F22557" t="s">
        <v>13</v>
      </c>
      <c r="G22557" t="s">
        <v>65164</v>
      </c>
      <c r="H22557" s="3" t="s">
        <v>65168</v>
      </c>
      <c r="I22557" t="s">
        <v>918</v>
      </c>
      <c r="J22557" t="s">
        <v>18311</v>
      </c>
    </row>
    <row r="22558" spans="1:10" ht="16" x14ac:dyDescent="0.2">
      <c r="A22558" t="s">
        <v>972</v>
      </c>
      <c r="B22558" t="s">
        <v>65206</v>
      </c>
      <c r="C22558" t="s">
        <v>65207</v>
      </c>
      <c r="D22558">
        <v>3</v>
      </c>
      <c r="E22558" t="s">
        <v>5635</v>
      </c>
      <c r="F22558" t="s">
        <v>13</v>
      </c>
      <c r="G22558" t="s">
        <v>65164</v>
      </c>
      <c r="H22558" s="3" t="s">
        <v>65168</v>
      </c>
      <c r="I22558" t="s">
        <v>918</v>
      </c>
      <c r="J22558" t="s">
        <v>977</v>
      </c>
    </row>
    <row r="22559" spans="1:10" ht="16" x14ac:dyDescent="0.2">
      <c r="A22559" t="s">
        <v>64639</v>
      </c>
      <c r="B22559" t="s">
        <v>65208</v>
      </c>
      <c r="C22559" t="s">
        <v>65209</v>
      </c>
      <c r="D22559">
        <v>4</v>
      </c>
      <c r="E22559" t="s">
        <v>5635</v>
      </c>
      <c r="F22559" t="s">
        <v>13</v>
      </c>
      <c r="G22559" t="s">
        <v>65164</v>
      </c>
      <c r="H22559" s="3" t="s">
        <v>65210</v>
      </c>
      <c r="I22559" t="s">
        <v>918</v>
      </c>
      <c r="J22559" t="s">
        <v>64641</v>
      </c>
    </row>
    <row r="22560" spans="1:10" ht="16" x14ac:dyDescent="0.2">
      <c r="A22560" t="s">
        <v>65185</v>
      </c>
      <c r="B22560" t="s">
        <v>65211</v>
      </c>
      <c r="C22560" t="s">
        <v>65212</v>
      </c>
      <c r="D22560">
        <v>1</v>
      </c>
      <c r="E22560" t="s">
        <v>5635</v>
      </c>
      <c r="F22560" t="s">
        <v>13</v>
      </c>
      <c r="G22560" t="s">
        <v>65164</v>
      </c>
      <c r="H22560" s="3" t="s">
        <v>65187</v>
      </c>
      <c r="I22560" t="s">
        <v>918</v>
      </c>
      <c r="J22560" t="s">
        <v>65188</v>
      </c>
    </row>
    <row r="22561" spans="1:10" ht="16" x14ac:dyDescent="0.2">
      <c r="A22561" t="s">
        <v>65203</v>
      </c>
      <c r="B22561" t="s">
        <v>65175</v>
      </c>
      <c r="C22561" t="s">
        <v>65176</v>
      </c>
      <c r="D22561">
        <v>3</v>
      </c>
      <c r="E22561" t="s">
        <v>5635</v>
      </c>
      <c r="F22561" t="s">
        <v>13</v>
      </c>
      <c r="G22561" t="s">
        <v>65164</v>
      </c>
      <c r="H22561" s="3" t="s">
        <v>65168</v>
      </c>
      <c r="I22561" t="s">
        <v>918</v>
      </c>
      <c r="J22561" t="s">
        <v>65205</v>
      </c>
    </row>
    <row r="22562" spans="1:10" ht="16" x14ac:dyDescent="0.2">
      <c r="A22562" t="s">
        <v>65169</v>
      </c>
      <c r="B22562" t="s">
        <v>65175</v>
      </c>
      <c r="C22562" t="s">
        <v>65176</v>
      </c>
      <c r="D22562">
        <v>3</v>
      </c>
      <c r="E22562" t="s">
        <v>5635</v>
      </c>
      <c r="F22562" t="s">
        <v>13</v>
      </c>
      <c r="G22562" t="s">
        <v>65164</v>
      </c>
      <c r="H22562" s="3" t="s">
        <v>65172</v>
      </c>
      <c r="I22562" t="s">
        <v>918</v>
      </c>
      <c r="J22562" t="s">
        <v>65173</v>
      </c>
    </row>
    <row r="22563" spans="1:10" ht="16" x14ac:dyDescent="0.2">
      <c r="A22563" t="s">
        <v>64639</v>
      </c>
      <c r="B22563" t="s">
        <v>65213</v>
      </c>
      <c r="C22563" t="s">
        <v>65214</v>
      </c>
      <c r="D22563">
        <v>5</v>
      </c>
      <c r="E22563" t="s">
        <v>5635</v>
      </c>
      <c r="F22563" t="s">
        <v>13</v>
      </c>
      <c r="G22563" t="s">
        <v>65164</v>
      </c>
      <c r="H22563" s="3" t="s">
        <v>65192</v>
      </c>
      <c r="I22563" t="s">
        <v>918</v>
      </c>
      <c r="J22563" t="s">
        <v>64641</v>
      </c>
    </row>
    <row r="22564" spans="1:10" ht="16" x14ac:dyDescent="0.2">
      <c r="A22564" t="s">
        <v>55082</v>
      </c>
      <c r="B22564" t="s">
        <v>65198</v>
      </c>
      <c r="C22564" t="s">
        <v>65183</v>
      </c>
      <c r="D22564">
        <v>1</v>
      </c>
      <c r="E22564" t="s">
        <v>5635</v>
      </c>
      <c r="F22564" t="s">
        <v>13</v>
      </c>
      <c r="G22564" t="s">
        <v>65164</v>
      </c>
      <c r="H22564" s="3" t="s">
        <v>65165</v>
      </c>
      <c r="I22564" t="s">
        <v>918</v>
      </c>
      <c r="J22564" t="s">
        <v>55086</v>
      </c>
    </row>
    <row r="22565" spans="1:10" ht="16" x14ac:dyDescent="0.2">
      <c r="A22565" t="s">
        <v>65215</v>
      </c>
      <c r="B22565" t="s">
        <v>65201</v>
      </c>
      <c r="C22565" t="s">
        <v>65202</v>
      </c>
      <c r="D22565">
        <v>1</v>
      </c>
      <c r="E22565" t="s">
        <v>5635</v>
      </c>
      <c r="F22565" t="s">
        <v>13</v>
      </c>
      <c r="G22565" t="s">
        <v>65164</v>
      </c>
      <c r="H22565" s="3" t="s">
        <v>65172</v>
      </c>
      <c r="I22565" t="s">
        <v>918</v>
      </c>
      <c r="J22565" t="s">
        <v>65216</v>
      </c>
    </row>
    <row r="22566" spans="1:10" ht="16" x14ac:dyDescent="0.2">
      <c r="A22566" t="s">
        <v>64168</v>
      </c>
      <c r="B22566" t="s">
        <v>65217</v>
      </c>
      <c r="C22566" t="s">
        <v>65218</v>
      </c>
      <c r="D22566">
        <v>2</v>
      </c>
      <c r="E22566" t="s">
        <v>5635</v>
      </c>
      <c r="F22566" t="s">
        <v>13</v>
      </c>
      <c r="G22566" t="s">
        <v>65164</v>
      </c>
      <c r="H22566" s="3" t="s">
        <v>65165</v>
      </c>
      <c r="I22566" t="s">
        <v>918</v>
      </c>
      <c r="J22566" t="s">
        <v>64171</v>
      </c>
    </row>
    <row r="22567" spans="1:10" ht="16" x14ac:dyDescent="0.2">
      <c r="A22567" t="s">
        <v>65215</v>
      </c>
      <c r="B22567" t="s">
        <v>65170</v>
      </c>
      <c r="C22567" t="s">
        <v>65171</v>
      </c>
      <c r="D22567">
        <v>2</v>
      </c>
      <c r="E22567" t="s">
        <v>5635</v>
      </c>
      <c r="F22567" t="s">
        <v>13</v>
      </c>
      <c r="G22567" t="s">
        <v>65164</v>
      </c>
      <c r="H22567" s="3" t="s">
        <v>65172</v>
      </c>
      <c r="I22567" t="s">
        <v>918</v>
      </c>
      <c r="J22567" t="s">
        <v>65216</v>
      </c>
    </row>
    <row r="22568" spans="1:10" ht="16" x14ac:dyDescent="0.2">
      <c r="A22568" t="s">
        <v>55082</v>
      </c>
      <c r="B22568" t="s">
        <v>65219</v>
      </c>
      <c r="C22568" t="s">
        <v>65200</v>
      </c>
      <c r="D22568">
        <v>3</v>
      </c>
      <c r="E22568" t="s">
        <v>5635</v>
      </c>
      <c r="F22568" t="s">
        <v>13</v>
      </c>
      <c r="G22568" t="s">
        <v>65164</v>
      </c>
      <c r="H22568" s="3" t="s">
        <v>65220</v>
      </c>
      <c r="I22568" t="s">
        <v>918</v>
      </c>
      <c r="J22568" t="s">
        <v>55086</v>
      </c>
    </row>
    <row r="22569" spans="1:10" ht="16" x14ac:dyDescent="0.2">
      <c r="A22569" t="s">
        <v>64639</v>
      </c>
      <c r="B22569" t="s">
        <v>65204</v>
      </c>
      <c r="C22569" t="s">
        <v>65183</v>
      </c>
      <c r="D22569">
        <v>1</v>
      </c>
      <c r="E22569" t="s">
        <v>5635</v>
      </c>
      <c r="F22569" t="s">
        <v>13</v>
      </c>
      <c r="G22569" t="s">
        <v>65164</v>
      </c>
      <c r="H22569" s="3" t="s">
        <v>65165</v>
      </c>
      <c r="I22569" t="s">
        <v>918</v>
      </c>
      <c r="J22569" t="s">
        <v>64641</v>
      </c>
    </row>
    <row r="22570" spans="1:10" ht="16" x14ac:dyDescent="0.2">
      <c r="A22570" t="s">
        <v>65221</v>
      </c>
      <c r="B22570" t="s">
        <v>65213</v>
      </c>
      <c r="C22570" t="s">
        <v>65214</v>
      </c>
      <c r="D22570">
        <v>2</v>
      </c>
      <c r="E22570" t="s">
        <v>5635</v>
      </c>
      <c r="F22570" t="s">
        <v>13</v>
      </c>
      <c r="G22570" t="s">
        <v>65164</v>
      </c>
      <c r="H22570" s="3" t="s">
        <v>65187</v>
      </c>
      <c r="I22570" t="s">
        <v>918</v>
      </c>
      <c r="J22570" t="s">
        <v>65222</v>
      </c>
    </row>
    <row r="22571" spans="1:10" ht="16" x14ac:dyDescent="0.2">
      <c r="A22571" t="s">
        <v>65185</v>
      </c>
      <c r="B22571" t="s">
        <v>65223</v>
      </c>
      <c r="C22571" t="s">
        <v>65224</v>
      </c>
      <c r="D22571">
        <v>4</v>
      </c>
      <c r="E22571" t="s">
        <v>5635</v>
      </c>
      <c r="F22571" t="s">
        <v>13</v>
      </c>
      <c r="G22571" t="s">
        <v>65164</v>
      </c>
      <c r="H22571" s="3" t="s">
        <v>65187</v>
      </c>
      <c r="I22571" t="s">
        <v>918</v>
      </c>
      <c r="J22571" t="s">
        <v>65188</v>
      </c>
    </row>
    <row r="22572" spans="1:10" ht="16" x14ac:dyDescent="0.2">
      <c r="A22572" t="s">
        <v>65221</v>
      </c>
      <c r="B22572" t="s">
        <v>65182</v>
      </c>
      <c r="C22572" t="s">
        <v>65183</v>
      </c>
      <c r="D22572">
        <v>1</v>
      </c>
      <c r="E22572" t="s">
        <v>5635</v>
      </c>
      <c r="F22572" t="s">
        <v>13</v>
      </c>
      <c r="G22572" t="s">
        <v>65164</v>
      </c>
      <c r="H22572" s="3" t="s">
        <v>65187</v>
      </c>
      <c r="I22572" t="s">
        <v>918</v>
      </c>
      <c r="J22572" t="s">
        <v>65222</v>
      </c>
    </row>
    <row r="22573" spans="1:10" ht="16" x14ac:dyDescent="0.2">
      <c r="A22573" t="s">
        <v>65221</v>
      </c>
      <c r="B22573" t="s">
        <v>65175</v>
      </c>
      <c r="C22573" t="s">
        <v>65176</v>
      </c>
      <c r="D22573">
        <v>3</v>
      </c>
      <c r="E22573" t="s">
        <v>5635</v>
      </c>
      <c r="F22573" t="s">
        <v>13</v>
      </c>
      <c r="G22573" t="s">
        <v>65164</v>
      </c>
      <c r="H22573" s="3" t="s">
        <v>65187</v>
      </c>
      <c r="I22573" t="s">
        <v>918</v>
      </c>
      <c r="J22573" t="s">
        <v>65222</v>
      </c>
    </row>
    <row r="22574" spans="1:10" ht="16" x14ac:dyDescent="0.2">
      <c r="A22574" t="s">
        <v>55089</v>
      </c>
      <c r="B22574" t="s">
        <v>65225</v>
      </c>
      <c r="C22574" t="s">
        <v>65226</v>
      </c>
      <c r="D22574">
        <v>3</v>
      </c>
      <c r="E22574" t="s">
        <v>5635</v>
      </c>
      <c r="F22574" t="s">
        <v>13</v>
      </c>
      <c r="G22574" t="s">
        <v>65164</v>
      </c>
      <c r="H22574" s="3" t="s">
        <v>65227</v>
      </c>
      <c r="I22574" t="s">
        <v>918</v>
      </c>
      <c r="J22574" t="s">
        <v>55093</v>
      </c>
    </row>
    <row r="22575" spans="1:10" ht="16" x14ac:dyDescent="0.2">
      <c r="A22575" t="s">
        <v>18306</v>
      </c>
      <c r="B22575" t="s">
        <v>65198</v>
      </c>
      <c r="C22575" t="s">
        <v>65183</v>
      </c>
      <c r="D22575">
        <v>1</v>
      </c>
      <c r="E22575" t="s">
        <v>5635</v>
      </c>
      <c r="F22575" t="s">
        <v>13</v>
      </c>
      <c r="G22575" t="s">
        <v>65164</v>
      </c>
      <c r="H22575" s="3" t="s">
        <v>65168</v>
      </c>
      <c r="I22575" t="s">
        <v>918</v>
      </c>
      <c r="J22575" t="s">
        <v>18311</v>
      </c>
    </row>
    <row r="22576" spans="1:10" ht="16" x14ac:dyDescent="0.2">
      <c r="A22576" t="s">
        <v>64993</v>
      </c>
      <c r="B22576" t="s">
        <v>65228</v>
      </c>
      <c r="C22576" t="s">
        <v>65229</v>
      </c>
      <c r="D22576">
        <v>1</v>
      </c>
      <c r="E22576" t="s">
        <v>5635</v>
      </c>
      <c r="F22576" t="s">
        <v>13</v>
      </c>
      <c r="G22576" t="s">
        <v>65164</v>
      </c>
      <c r="H22576" s="3" t="s">
        <v>65230</v>
      </c>
      <c r="I22576" t="s">
        <v>918</v>
      </c>
      <c r="J22576" t="s">
        <v>64996</v>
      </c>
    </row>
    <row r="22577" spans="1:10" ht="32" x14ac:dyDescent="0.2">
      <c r="A22577" t="s">
        <v>64168</v>
      </c>
      <c r="B22577" t="s">
        <v>65231</v>
      </c>
      <c r="C22577" t="s">
        <v>65232</v>
      </c>
      <c r="D22577">
        <v>1</v>
      </c>
      <c r="E22577" t="s">
        <v>13</v>
      </c>
      <c r="F22577" t="s">
        <v>13</v>
      </c>
      <c r="G22577" t="s">
        <v>65233</v>
      </c>
      <c r="H22577" s="3" t="s">
        <v>65234</v>
      </c>
      <c r="I22577" t="s">
        <v>714</v>
      </c>
      <c r="J22577" t="s">
        <v>64171</v>
      </c>
    </row>
    <row r="22578" spans="1:10" ht="16" x14ac:dyDescent="0.2">
      <c r="A22578" t="s">
        <v>65235</v>
      </c>
      <c r="B22578" t="s">
        <v>65236</v>
      </c>
      <c r="C22578" t="s">
        <v>65237</v>
      </c>
      <c r="D22578">
        <v>2</v>
      </c>
      <c r="E22578" t="s">
        <v>13</v>
      </c>
      <c r="F22578" t="s">
        <v>13</v>
      </c>
      <c r="G22578" t="s">
        <v>65238</v>
      </c>
      <c r="H22578" s="3" t="s">
        <v>65239</v>
      </c>
      <c r="I22578" t="s">
        <v>918</v>
      </c>
      <c r="J22578" t="s">
        <v>65240</v>
      </c>
    </row>
    <row r="22579" spans="1:10" ht="16" x14ac:dyDescent="0.2">
      <c r="A22579" t="s">
        <v>65235</v>
      </c>
      <c r="B22579" t="s">
        <v>65241</v>
      </c>
      <c r="C22579" t="s">
        <v>65242</v>
      </c>
      <c r="D22579">
        <v>1</v>
      </c>
      <c r="E22579" t="s">
        <v>13</v>
      </c>
      <c r="F22579" t="s">
        <v>13</v>
      </c>
      <c r="G22579" t="s">
        <v>65238</v>
      </c>
      <c r="H22579" s="3" t="s">
        <v>65239</v>
      </c>
      <c r="I22579" t="s">
        <v>918</v>
      </c>
      <c r="J22579" t="s">
        <v>65240</v>
      </c>
    </row>
    <row r="22580" spans="1:10" ht="16" x14ac:dyDescent="0.2">
      <c r="A22580" t="s">
        <v>65235</v>
      </c>
      <c r="B22580" t="s">
        <v>65243</v>
      </c>
      <c r="C22580" t="s">
        <v>65244</v>
      </c>
      <c r="D22580">
        <v>3</v>
      </c>
      <c r="E22580" t="s">
        <v>13</v>
      </c>
      <c r="F22580" t="s">
        <v>13</v>
      </c>
      <c r="G22580" t="s">
        <v>65238</v>
      </c>
      <c r="H22580" s="3" t="s">
        <v>65239</v>
      </c>
      <c r="I22580" t="s">
        <v>918</v>
      </c>
      <c r="J22580" t="s">
        <v>65240</v>
      </c>
    </row>
    <row r="22581" spans="1:10" ht="16" x14ac:dyDescent="0.2">
      <c r="A22581" t="s">
        <v>64404</v>
      </c>
      <c r="B22581" t="s">
        <v>65245</v>
      </c>
      <c r="C22581" t="s">
        <v>65246</v>
      </c>
      <c r="D22581">
        <v>3</v>
      </c>
      <c r="E22581" t="s">
        <v>13</v>
      </c>
      <c r="F22581" t="s">
        <v>13</v>
      </c>
      <c r="G22581" t="s">
        <v>65247</v>
      </c>
      <c r="H22581" s="3" t="s">
        <v>65248</v>
      </c>
      <c r="I22581" t="s">
        <v>918</v>
      </c>
      <c r="J22581" t="s">
        <v>64408</v>
      </c>
    </row>
    <row r="22582" spans="1:10" ht="16" x14ac:dyDescent="0.2">
      <c r="A22582" t="s">
        <v>65249</v>
      </c>
      <c r="B22582" t="s">
        <v>65250</v>
      </c>
      <c r="C22582" t="s">
        <v>65251</v>
      </c>
      <c r="D22582">
        <v>2</v>
      </c>
      <c r="E22582" t="s">
        <v>13</v>
      </c>
      <c r="F22582" t="s">
        <v>13</v>
      </c>
      <c r="G22582" t="s">
        <v>65247</v>
      </c>
      <c r="H22582" s="3" t="s">
        <v>65248</v>
      </c>
      <c r="I22582" t="s">
        <v>918</v>
      </c>
      <c r="J22582" t="s">
        <v>65252</v>
      </c>
    </row>
    <row r="22583" spans="1:10" ht="16" x14ac:dyDescent="0.2">
      <c r="A22583" t="s">
        <v>65253</v>
      </c>
      <c r="B22583" t="s">
        <v>65254</v>
      </c>
      <c r="C22583" t="s">
        <v>65255</v>
      </c>
      <c r="D22583">
        <v>2</v>
      </c>
      <c r="E22583" t="s">
        <v>13</v>
      </c>
      <c r="F22583" t="s">
        <v>13</v>
      </c>
      <c r="G22583" t="s">
        <v>65247</v>
      </c>
      <c r="H22583" s="3" t="s">
        <v>65256</v>
      </c>
      <c r="I22583" t="s">
        <v>918</v>
      </c>
      <c r="J22583" t="s">
        <v>65257</v>
      </c>
    </row>
    <row r="22584" spans="1:10" ht="16" x14ac:dyDescent="0.2">
      <c r="A22584" t="s">
        <v>28111</v>
      </c>
      <c r="B22584" t="s">
        <v>65258</v>
      </c>
      <c r="C22584" t="s">
        <v>65259</v>
      </c>
      <c r="D22584">
        <v>3</v>
      </c>
      <c r="E22584" t="s">
        <v>13</v>
      </c>
      <c r="F22584" t="s">
        <v>13</v>
      </c>
      <c r="G22584" t="s">
        <v>65247</v>
      </c>
      <c r="H22584" s="3" t="s">
        <v>65248</v>
      </c>
      <c r="I22584" t="s">
        <v>918</v>
      </c>
      <c r="J22584" t="s">
        <v>28116</v>
      </c>
    </row>
    <row r="22585" spans="1:10" ht="16" x14ac:dyDescent="0.2">
      <c r="A22585" t="s">
        <v>65253</v>
      </c>
      <c r="B22585" t="s">
        <v>65260</v>
      </c>
      <c r="C22585" t="s">
        <v>65261</v>
      </c>
      <c r="D22585">
        <v>5</v>
      </c>
      <c r="E22585" t="s">
        <v>13</v>
      </c>
      <c r="F22585" t="s">
        <v>13</v>
      </c>
      <c r="G22585" t="s">
        <v>65247</v>
      </c>
      <c r="H22585" s="3" t="s">
        <v>65256</v>
      </c>
      <c r="I22585" t="s">
        <v>918</v>
      </c>
      <c r="J22585" t="s">
        <v>65257</v>
      </c>
    </row>
    <row r="22586" spans="1:10" ht="16" x14ac:dyDescent="0.2">
      <c r="A22586" t="s">
        <v>28152</v>
      </c>
      <c r="B22586" t="s">
        <v>28176</v>
      </c>
      <c r="C22586" t="s">
        <v>28177</v>
      </c>
      <c r="D22586">
        <v>1</v>
      </c>
      <c r="E22586" t="s">
        <v>13</v>
      </c>
      <c r="F22586" t="s">
        <v>13</v>
      </c>
      <c r="G22586" t="s">
        <v>65247</v>
      </c>
      <c r="H22586" s="3" t="s">
        <v>65248</v>
      </c>
      <c r="I22586" t="s">
        <v>918</v>
      </c>
      <c r="J22586" t="s">
        <v>28156</v>
      </c>
    </row>
    <row r="22587" spans="1:10" ht="16" x14ac:dyDescent="0.2">
      <c r="A22587" t="s">
        <v>28111</v>
      </c>
      <c r="B22587" t="s">
        <v>65262</v>
      </c>
      <c r="C22587" t="s">
        <v>65263</v>
      </c>
      <c r="D22587">
        <v>2</v>
      </c>
      <c r="E22587" t="s">
        <v>13</v>
      </c>
      <c r="F22587" t="s">
        <v>13</v>
      </c>
      <c r="G22587" t="s">
        <v>65247</v>
      </c>
      <c r="H22587" s="3" t="s">
        <v>65248</v>
      </c>
      <c r="I22587" t="s">
        <v>918</v>
      </c>
      <c r="J22587" t="s">
        <v>28116</v>
      </c>
    </row>
    <row r="22588" spans="1:10" ht="16" x14ac:dyDescent="0.2">
      <c r="A22588" t="s">
        <v>64404</v>
      </c>
      <c r="B22588" t="s">
        <v>65264</v>
      </c>
      <c r="C22588" t="s">
        <v>65265</v>
      </c>
      <c r="D22588">
        <v>2</v>
      </c>
      <c r="E22588" t="s">
        <v>13</v>
      </c>
      <c r="F22588" t="s">
        <v>13</v>
      </c>
      <c r="G22588" t="s">
        <v>65247</v>
      </c>
      <c r="H22588" s="3" t="s">
        <v>65248</v>
      </c>
      <c r="I22588" t="s">
        <v>918</v>
      </c>
      <c r="J22588" t="s">
        <v>64408</v>
      </c>
    </row>
    <row r="22589" spans="1:10" ht="16" x14ac:dyDescent="0.2">
      <c r="A22589" t="s">
        <v>64404</v>
      </c>
      <c r="B22589" t="s">
        <v>65266</v>
      </c>
      <c r="C22589" t="s">
        <v>65267</v>
      </c>
      <c r="D22589">
        <v>1</v>
      </c>
      <c r="E22589" t="s">
        <v>13</v>
      </c>
      <c r="F22589" t="s">
        <v>13</v>
      </c>
      <c r="G22589" t="s">
        <v>65247</v>
      </c>
      <c r="H22589" s="3" t="s">
        <v>65248</v>
      </c>
      <c r="I22589" t="s">
        <v>918</v>
      </c>
      <c r="J22589" t="s">
        <v>64408</v>
      </c>
    </row>
    <row r="22590" spans="1:10" ht="16" x14ac:dyDescent="0.2">
      <c r="A22590" t="s">
        <v>65253</v>
      </c>
      <c r="B22590" t="s">
        <v>65268</v>
      </c>
      <c r="C22590" t="s">
        <v>65269</v>
      </c>
      <c r="D22590">
        <v>4</v>
      </c>
      <c r="E22590" t="s">
        <v>13</v>
      </c>
      <c r="F22590" t="s">
        <v>13</v>
      </c>
      <c r="G22590" t="s">
        <v>65247</v>
      </c>
      <c r="H22590" s="3" t="s">
        <v>65256</v>
      </c>
      <c r="I22590" t="s">
        <v>918</v>
      </c>
      <c r="J22590" t="s">
        <v>65257</v>
      </c>
    </row>
    <row r="22591" spans="1:10" ht="16" x14ac:dyDescent="0.2">
      <c r="A22591" t="s">
        <v>65235</v>
      </c>
      <c r="B22591" t="s">
        <v>65270</v>
      </c>
      <c r="C22591" t="s">
        <v>65271</v>
      </c>
      <c r="D22591">
        <v>4</v>
      </c>
      <c r="E22591" t="s">
        <v>13</v>
      </c>
      <c r="F22591" t="s">
        <v>13</v>
      </c>
      <c r="G22591" t="s">
        <v>65247</v>
      </c>
      <c r="H22591" s="3" t="s">
        <v>65272</v>
      </c>
      <c r="I22591" t="s">
        <v>918</v>
      </c>
      <c r="J22591" t="s">
        <v>65240</v>
      </c>
    </row>
    <row r="22592" spans="1:10" ht="16" x14ac:dyDescent="0.2">
      <c r="A22592" t="s">
        <v>65273</v>
      </c>
      <c r="B22592" t="s">
        <v>65274</v>
      </c>
      <c r="C22592" t="s">
        <v>65275</v>
      </c>
      <c r="D22592">
        <v>3</v>
      </c>
      <c r="E22592" t="s">
        <v>65276</v>
      </c>
      <c r="F22592" t="s">
        <v>13</v>
      </c>
      <c r="G22592" t="s">
        <v>65277</v>
      </c>
      <c r="H22592" s="3" t="s">
        <v>65278</v>
      </c>
      <c r="I22592" t="s">
        <v>918</v>
      </c>
      <c r="J22592" t="s">
        <v>65279</v>
      </c>
    </row>
    <row r="22593" spans="1:10" ht="16" x14ac:dyDescent="0.2">
      <c r="A22593" t="s">
        <v>65280</v>
      </c>
      <c r="B22593" t="s">
        <v>65281</v>
      </c>
      <c r="C22593" t="s">
        <v>65282</v>
      </c>
      <c r="D22593">
        <v>3</v>
      </c>
      <c r="E22593" t="s">
        <v>65276</v>
      </c>
      <c r="F22593" t="s">
        <v>13</v>
      </c>
      <c r="G22593" t="s">
        <v>65277</v>
      </c>
      <c r="H22593" s="3" t="s">
        <v>65283</v>
      </c>
      <c r="I22593" t="s">
        <v>918</v>
      </c>
      <c r="J22593" t="s">
        <v>65284</v>
      </c>
    </row>
    <row r="22594" spans="1:10" ht="32" x14ac:dyDescent="0.2">
      <c r="A22594" t="s">
        <v>64722</v>
      </c>
      <c r="B22594" t="s">
        <v>65285</v>
      </c>
      <c r="C22594" t="s">
        <v>65286</v>
      </c>
      <c r="D22594">
        <v>1</v>
      </c>
      <c r="E22594" t="s">
        <v>65276</v>
      </c>
      <c r="F22594" t="s">
        <v>13</v>
      </c>
      <c r="G22594" t="s">
        <v>65277</v>
      </c>
      <c r="H22594" s="3" t="s">
        <v>65287</v>
      </c>
      <c r="I22594" t="s">
        <v>918</v>
      </c>
      <c r="J22594" t="s">
        <v>64723</v>
      </c>
    </row>
    <row r="22595" spans="1:10" ht="16" x14ac:dyDescent="0.2">
      <c r="A22595" t="s">
        <v>65273</v>
      </c>
      <c r="B22595" t="s">
        <v>65288</v>
      </c>
      <c r="C22595" t="s">
        <v>65289</v>
      </c>
      <c r="D22595">
        <v>1</v>
      </c>
      <c r="E22595" t="s">
        <v>65276</v>
      </c>
      <c r="F22595" t="s">
        <v>13</v>
      </c>
      <c r="G22595" t="s">
        <v>65277</v>
      </c>
      <c r="H22595" s="3" t="s">
        <v>65278</v>
      </c>
      <c r="I22595" t="s">
        <v>918</v>
      </c>
      <c r="J22595" t="s">
        <v>65279</v>
      </c>
    </row>
    <row r="22596" spans="1:10" ht="16" x14ac:dyDescent="0.2">
      <c r="A22596" t="s">
        <v>65280</v>
      </c>
      <c r="B22596" t="s">
        <v>65288</v>
      </c>
      <c r="C22596" t="s">
        <v>65289</v>
      </c>
      <c r="D22596">
        <v>6</v>
      </c>
      <c r="E22596" t="s">
        <v>65276</v>
      </c>
      <c r="F22596" t="s">
        <v>13</v>
      </c>
      <c r="G22596" t="s">
        <v>65277</v>
      </c>
      <c r="H22596" s="3" t="s">
        <v>65283</v>
      </c>
      <c r="I22596" t="s">
        <v>918</v>
      </c>
      <c r="J22596" t="s">
        <v>65284</v>
      </c>
    </row>
    <row r="22597" spans="1:10" ht="16" x14ac:dyDescent="0.2">
      <c r="A22597" t="s">
        <v>65280</v>
      </c>
      <c r="B22597" t="s">
        <v>65290</v>
      </c>
      <c r="C22597" t="s">
        <v>65291</v>
      </c>
      <c r="D22597">
        <v>5</v>
      </c>
      <c r="E22597" t="s">
        <v>65276</v>
      </c>
      <c r="F22597" t="s">
        <v>13</v>
      </c>
      <c r="G22597" t="s">
        <v>65277</v>
      </c>
      <c r="H22597" s="3" t="s">
        <v>65283</v>
      </c>
      <c r="I22597" t="s">
        <v>918</v>
      </c>
      <c r="J22597" t="s">
        <v>65284</v>
      </c>
    </row>
    <row r="22598" spans="1:10" ht="16" x14ac:dyDescent="0.2">
      <c r="A22598" t="s">
        <v>65292</v>
      </c>
      <c r="B22598" t="s">
        <v>65293</v>
      </c>
      <c r="C22598" t="s">
        <v>65294</v>
      </c>
      <c r="D22598">
        <v>3</v>
      </c>
      <c r="E22598" t="s">
        <v>65276</v>
      </c>
      <c r="F22598" t="s">
        <v>13</v>
      </c>
      <c r="G22598" t="s">
        <v>65277</v>
      </c>
      <c r="H22598" s="3" t="s">
        <v>65295</v>
      </c>
      <c r="I22598" t="s">
        <v>918</v>
      </c>
      <c r="J22598" t="s">
        <v>65296</v>
      </c>
    </row>
    <row r="22599" spans="1:10" ht="16" x14ac:dyDescent="0.2">
      <c r="A22599" t="s">
        <v>65297</v>
      </c>
      <c r="B22599" t="s">
        <v>65298</v>
      </c>
      <c r="C22599" t="s">
        <v>65299</v>
      </c>
      <c r="D22599">
        <v>1</v>
      </c>
      <c r="E22599" t="s">
        <v>65276</v>
      </c>
      <c r="F22599" t="s">
        <v>13</v>
      </c>
      <c r="G22599" t="s">
        <v>65277</v>
      </c>
      <c r="H22599" s="3" t="s">
        <v>65300</v>
      </c>
      <c r="I22599" t="s">
        <v>918</v>
      </c>
      <c r="J22599" t="s">
        <v>65301</v>
      </c>
    </row>
    <row r="22600" spans="1:10" ht="16" x14ac:dyDescent="0.2">
      <c r="A22600" t="s">
        <v>65297</v>
      </c>
      <c r="B22600" t="s">
        <v>65302</v>
      </c>
      <c r="C22600" t="s">
        <v>65303</v>
      </c>
      <c r="D22600">
        <v>2</v>
      </c>
      <c r="E22600" t="s">
        <v>65276</v>
      </c>
      <c r="F22600" t="s">
        <v>13</v>
      </c>
      <c r="G22600" t="s">
        <v>65277</v>
      </c>
      <c r="H22600" s="3" t="s">
        <v>65283</v>
      </c>
      <c r="I22600" t="s">
        <v>918</v>
      </c>
      <c r="J22600" t="s">
        <v>65301</v>
      </c>
    </row>
    <row r="22601" spans="1:10" ht="16" x14ac:dyDescent="0.2">
      <c r="A22601" t="s">
        <v>64749</v>
      </c>
      <c r="B22601" t="s">
        <v>65304</v>
      </c>
      <c r="C22601" t="s">
        <v>65305</v>
      </c>
      <c r="D22601">
        <v>4</v>
      </c>
      <c r="E22601" t="s">
        <v>65276</v>
      </c>
      <c r="F22601" t="s">
        <v>13</v>
      </c>
      <c r="G22601" t="s">
        <v>65277</v>
      </c>
      <c r="H22601" s="3" t="s">
        <v>65295</v>
      </c>
      <c r="I22601" t="s">
        <v>918</v>
      </c>
      <c r="J22601" t="s">
        <v>64752</v>
      </c>
    </row>
    <row r="22602" spans="1:10" ht="16" x14ac:dyDescent="0.2">
      <c r="A22602" t="s">
        <v>65306</v>
      </c>
      <c r="B22602" t="s">
        <v>65285</v>
      </c>
      <c r="C22602" t="s">
        <v>65286</v>
      </c>
      <c r="D22602">
        <v>2</v>
      </c>
      <c r="E22602" t="s">
        <v>65276</v>
      </c>
      <c r="F22602" t="s">
        <v>13</v>
      </c>
      <c r="G22602" t="s">
        <v>65277</v>
      </c>
      <c r="H22602" s="3" t="s">
        <v>65283</v>
      </c>
      <c r="I22602" t="s">
        <v>918</v>
      </c>
      <c r="J22602" t="s">
        <v>65307</v>
      </c>
    </row>
    <row r="22603" spans="1:10" ht="16" x14ac:dyDescent="0.2">
      <c r="A22603" t="s">
        <v>65280</v>
      </c>
      <c r="B22603" t="s">
        <v>65285</v>
      </c>
      <c r="C22603" t="s">
        <v>65286</v>
      </c>
      <c r="D22603">
        <v>1</v>
      </c>
      <c r="E22603" t="s">
        <v>65276</v>
      </c>
      <c r="F22603" t="s">
        <v>13</v>
      </c>
      <c r="G22603" t="s">
        <v>65277</v>
      </c>
      <c r="H22603" s="3" t="s">
        <v>65283</v>
      </c>
      <c r="I22603" t="s">
        <v>918</v>
      </c>
      <c r="J22603" t="s">
        <v>65284</v>
      </c>
    </row>
    <row r="22604" spans="1:10" ht="16" x14ac:dyDescent="0.2">
      <c r="A22604" t="s">
        <v>65292</v>
      </c>
      <c r="B22604" t="s">
        <v>12604</v>
      </c>
      <c r="C22604" t="s">
        <v>65308</v>
      </c>
      <c r="D22604">
        <v>2</v>
      </c>
      <c r="E22604" t="s">
        <v>65276</v>
      </c>
      <c r="F22604" t="s">
        <v>13</v>
      </c>
      <c r="G22604" t="s">
        <v>65277</v>
      </c>
      <c r="H22604" s="3" t="s">
        <v>65295</v>
      </c>
      <c r="I22604" t="s">
        <v>918</v>
      </c>
      <c r="J22604" t="s">
        <v>65296</v>
      </c>
    </row>
    <row r="22605" spans="1:10" ht="16" x14ac:dyDescent="0.2">
      <c r="A22605" t="s">
        <v>65273</v>
      </c>
      <c r="B22605" t="s">
        <v>65309</v>
      </c>
      <c r="C22605" t="s">
        <v>65310</v>
      </c>
      <c r="D22605">
        <v>5</v>
      </c>
      <c r="E22605" t="s">
        <v>65276</v>
      </c>
      <c r="F22605" t="s">
        <v>13</v>
      </c>
      <c r="G22605" t="s">
        <v>65277</v>
      </c>
      <c r="H22605" s="3" t="s">
        <v>65278</v>
      </c>
      <c r="I22605" t="s">
        <v>918</v>
      </c>
      <c r="J22605" t="s">
        <v>65279</v>
      </c>
    </row>
    <row r="22606" spans="1:10" ht="16" x14ac:dyDescent="0.2">
      <c r="A22606" t="s">
        <v>65311</v>
      </c>
      <c r="B22606" t="s">
        <v>65312</v>
      </c>
      <c r="C22606" t="s">
        <v>65313</v>
      </c>
      <c r="D22606">
        <v>5</v>
      </c>
      <c r="E22606" t="s">
        <v>65276</v>
      </c>
      <c r="F22606" t="s">
        <v>13</v>
      </c>
      <c r="G22606" t="s">
        <v>65277</v>
      </c>
      <c r="H22606" s="3" t="s">
        <v>65295</v>
      </c>
      <c r="I22606" t="s">
        <v>918</v>
      </c>
      <c r="J22606" t="s">
        <v>65314</v>
      </c>
    </row>
    <row r="22607" spans="1:10" ht="16" x14ac:dyDescent="0.2">
      <c r="A22607" t="s">
        <v>65292</v>
      </c>
      <c r="B22607" t="s">
        <v>7646</v>
      </c>
      <c r="C22607" t="s">
        <v>65315</v>
      </c>
      <c r="D22607">
        <v>1</v>
      </c>
      <c r="E22607" t="s">
        <v>65276</v>
      </c>
      <c r="F22607" t="s">
        <v>13</v>
      </c>
      <c r="G22607" t="s">
        <v>65277</v>
      </c>
      <c r="H22607" s="3" t="s">
        <v>65295</v>
      </c>
      <c r="I22607" t="s">
        <v>918</v>
      </c>
      <c r="J22607" t="s">
        <v>65296</v>
      </c>
    </row>
    <row r="22608" spans="1:10" ht="16" x14ac:dyDescent="0.2">
      <c r="A22608" t="s">
        <v>65316</v>
      </c>
      <c r="B22608" t="s">
        <v>64750</v>
      </c>
      <c r="C22608" t="s">
        <v>64751</v>
      </c>
      <c r="D22608">
        <v>3</v>
      </c>
      <c r="E22608" t="s">
        <v>65276</v>
      </c>
      <c r="F22608" t="s">
        <v>13</v>
      </c>
      <c r="G22608" t="s">
        <v>65277</v>
      </c>
      <c r="H22608" s="3" t="s">
        <v>65300</v>
      </c>
      <c r="I22608" t="s">
        <v>918</v>
      </c>
      <c r="J22608" t="s">
        <v>65317</v>
      </c>
    </row>
    <row r="22609" spans="1:10" ht="32" x14ac:dyDescent="0.2">
      <c r="A22609" t="s">
        <v>65318</v>
      </c>
      <c r="B22609" t="s">
        <v>65285</v>
      </c>
      <c r="C22609" t="s">
        <v>65286</v>
      </c>
      <c r="D22609">
        <v>1</v>
      </c>
      <c r="E22609" t="s">
        <v>65276</v>
      </c>
      <c r="F22609" t="s">
        <v>13</v>
      </c>
      <c r="G22609" t="s">
        <v>65277</v>
      </c>
      <c r="H22609" s="3" t="s">
        <v>65319</v>
      </c>
      <c r="I22609" t="s">
        <v>918</v>
      </c>
      <c r="J22609" t="s">
        <v>65320</v>
      </c>
    </row>
    <row r="22610" spans="1:10" ht="16" x14ac:dyDescent="0.2">
      <c r="A22610" t="s">
        <v>64362</v>
      </c>
      <c r="B22610" t="s">
        <v>65321</v>
      </c>
      <c r="C22610" t="s">
        <v>65322</v>
      </c>
      <c r="D22610">
        <v>3</v>
      </c>
      <c r="E22610" t="s">
        <v>65276</v>
      </c>
      <c r="F22610" t="s">
        <v>13</v>
      </c>
      <c r="G22610" t="s">
        <v>65277</v>
      </c>
      <c r="H22610" s="3" t="s">
        <v>65300</v>
      </c>
      <c r="I22610" t="s">
        <v>918</v>
      </c>
      <c r="J22610" t="s">
        <v>64366</v>
      </c>
    </row>
    <row r="22611" spans="1:10" ht="16" x14ac:dyDescent="0.2">
      <c r="A22611" t="s">
        <v>65323</v>
      </c>
      <c r="B22611" t="s">
        <v>65285</v>
      </c>
      <c r="C22611" t="s">
        <v>65286</v>
      </c>
      <c r="D22611">
        <v>2</v>
      </c>
      <c r="E22611" t="s">
        <v>65276</v>
      </c>
      <c r="F22611" t="s">
        <v>13</v>
      </c>
      <c r="G22611" t="s">
        <v>65277</v>
      </c>
      <c r="H22611" s="3" t="s">
        <v>65300</v>
      </c>
      <c r="I22611" t="s">
        <v>918</v>
      </c>
      <c r="J22611" t="s">
        <v>65324</v>
      </c>
    </row>
    <row r="22612" spans="1:10" ht="32" x14ac:dyDescent="0.2">
      <c r="A22612" t="s">
        <v>64722</v>
      </c>
      <c r="B22612" t="s">
        <v>64750</v>
      </c>
      <c r="C22612" t="s">
        <v>64751</v>
      </c>
      <c r="D22612">
        <v>4</v>
      </c>
      <c r="E22612" t="s">
        <v>65276</v>
      </c>
      <c r="F22612" t="s">
        <v>13</v>
      </c>
      <c r="G22612" t="s">
        <v>65277</v>
      </c>
      <c r="H22612" s="3" t="s">
        <v>65287</v>
      </c>
      <c r="I22612" t="s">
        <v>918</v>
      </c>
      <c r="J22612" t="s">
        <v>64723</v>
      </c>
    </row>
    <row r="22613" spans="1:10" ht="32" x14ac:dyDescent="0.2">
      <c r="A22613" t="s">
        <v>64722</v>
      </c>
      <c r="B22613" t="s">
        <v>65321</v>
      </c>
      <c r="C22613" t="s">
        <v>65322</v>
      </c>
      <c r="D22613">
        <v>5</v>
      </c>
      <c r="E22613" t="s">
        <v>65276</v>
      </c>
      <c r="F22613" t="s">
        <v>13</v>
      </c>
      <c r="G22613" t="s">
        <v>65277</v>
      </c>
      <c r="H22613" s="3" t="s">
        <v>65287</v>
      </c>
      <c r="I22613" t="s">
        <v>918</v>
      </c>
      <c r="J22613" t="s">
        <v>64723</v>
      </c>
    </row>
    <row r="22614" spans="1:10" ht="16" x14ac:dyDescent="0.2">
      <c r="A22614" t="s">
        <v>65325</v>
      </c>
      <c r="B22614" t="s">
        <v>65321</v>
      </c>
      <c r="C22614" t="s">
        <v>65322</v>
      </c>
      <c r="D22614">
        <v>2</v>
      </c>
      <c r="E22614" t="s">
        <v>65276</v>
      </c>
      <c r="F22614" t="s">
        <v>13</v>
      </c>
      <c r="G22614" t="s">
        <v>65277</v>
      </c>
      <c r="H22614" s="3" t="s">
        <v>65300</v>
      </c>
      <c r="I22614" t="s">
        <v>918</v>
      </c>
      <c r="J22614" t="s">
        <v>65326</v>
      </c>
    </row>
    <row r="22615" spans="1:10" ht="16" x14ac:dyDescent="0.2">
      <c r="A22615" t="s">
        <v>65280</v>
      </c>
      <c r="B22615" t="s">
        <v>65327</v>
      </c>
      <c r="C22615" t="s">
        <v>65328</v>
      </c>
      <c r="D22615">
        <v>2</v>
      </c>
      <c r="E22615" t="s">
        <v>65276</v>
      </c>
      <c r="F22615" t="s">
        <v>13</v>
      </c>
      <c r="G22615" t="s">
        <v>65277</v>
      </c>
      <c r="H22615" s="3" t="s">
        <v>65283</v>
      </c>
      <c r="I22615" t="s">
        <v>918</v>
      </c>
      <c r="J22615" t="s">
        <v>65284</v>
      </c>
    </row>
    <row r="22616" spans="1:10" ht="16" x14ac:dyDescent="0.2">
      <c r="A22616" t="s">
        <v>22308</v>
      </c>
      <c r="B22616" t="s">
        <v>65302</v>
      </c>
      <c r="C22616" t="s">
        <v>65303</v>
      </c>
      <c r="D22616">
        <v>2</v>
      </c>
      <c r="E22616" t="s">
        <v>65276</v>
      </c>
      <c r="F22616" t="s">
        <v>13</v>
      </c>
      <c r="G22616" t="s">
        <v>65277</v>
      </c>
      <c r="H22616" s="3" t="s">
        <v>65300</v>
      </c>
      <c r="I22616" t="s">
        <v>918</v>
      </c>
      <c r="J22616" t="s">
        <v>22310</v>
      </c>
    </row>
    <row r="22617" spans="1:10" ht="16" x14ac:dyDescent="0.2">
      <c r="A22617" t="s">
        <v>65280</v>
      </c>
      <c r="B22617" t="s">
        <v>65329</v>
      </c>
      <c r="C22617" t="s">
        <v>65330</v>
      </c>
      <c r="D22617">
        <v>4</v>
      </c>
      <c r="E22617" t="s">
        <v>65276</v>
      </c>
      <c r="F22617" t="s">
        <v>13</v>
      </c>
      <c r="G22617" t="s">
        <v>65277</v>
      </c>
      <c r="H22617" s="3" t="s">
        <v>65283</v>
      </c>
      <c r="I22617" t="s">
        <v>918</v>
      </c>
      <c r="J22617" t="s">
        <v>65284</v>
      </c>
    </row>
    <row r="22618" spans="1:10" ht="16" x14ac:dyDescent="0.2">
      <c r="A22618" t="s">
        <v>62026</v>
      </c>
      <c r="B22618" t="s">
        <v>65331</v>
      </c>
      <c r="C22618" t="s">
        <v>65332</v>
      </c>
      <c r="D22618">
        <v>3</v>
      </c>
      <c r="E22618" t="s">
        <v>65276</v>
      </c>
      <c r="F22618" t="s">
        <v>13</v>
      </c>
      <c r="G22618" t="s">
        <v>65277</v>
      </c>
      <c r="H22618" s="3" t="s">
        <v>65333</v>
      </c>
      <c r="I22618" t="s">
        <v>918</v>
      </c>
      <c r="J22618" t="s">
        <v>62027</v>
      </c>
    </row>
    <row r="22619" spans="1:10" ht="16" x14ac:dyDescent="0.2">
      <c r="A22619" t="s">
        <v>65325</v>
      </c>
      <c r="B22619" t="s">
        <v>65334</v>
      </c>
      <c r="C22619" t="s">
        <v>65335</v>
      </c>
      <c r="D22619">
        <v>1</v>
      </c>
      <c r="E22619" t="s">
        <v>65276</v>
      </c>
      <c r="F22619" t="s">
        <v>13</v>
      </c>
      <c r="G22619" t="s">
        <v>65277</v>
      </c>
      <c r="H22619" s="3" t="s">
        <v>65300</v>
      </c>
      <c r="I22619" t="s">
        <v>918</v>
      </c>
      <c r="J22619" t="s">
        <v>65326</v>
      </c>
    </row>
    <row r="22620" spans="1:10" ht="16" x14ac:dyDescent="0.2">
      <c r="A22620" t="s">
        <v>30011</v>
      </c>
      <c r="B22620" t="s">
        <v>65336</v>
      </c>
      <c r="C22620" t="s">
        <v>65322</v>
      </c>
      <c r="D22620">
        <v>11</v>
      </c>
      <c r="E22620" t="s">
        <v>65276</v>
      </c>
      <c r="F22620" t="s">
        <v>13</v>
      </c>
      <c r="G22620" t="s">
        <v>65277</v>
      </c>
      <c r="H22620" s="3" t="s">
        <v>65300</v>
      </c>
      <c r="I22620" t="s">
        <v>918</v>
      </c>
      <c r="J22620" t="s">
        <v>30015</v>
      </c>
    </row>
    <row r="22621" spans="1:10" ht="32" x14ac:dyDescent="0.2">
      <c r="A22621" t="s">
        <v>65337</v>
      </c>
      <c r="B22621" t="s">
        <v>65285</v>
      </c>
      <c r="C22621" t="s">
        <v>65286</v>
      </c>
      <c r="D22621">
        <v>1</v>
      </c>
      <c r="E22621" t="s">
        <v>65276</v>
      </c>
      <c r="F22621" t="s">
        <v>13</v>
      </c>
      <c r="G22621" t="s">
        <v>65277</v>
      </c>
      <c r="H22621" s="3" t="s">
        <v>65338</v>
      </c>
      <c r="I22621" t="s">
        <v>918</v>
      </c>
      <c r="J22621" t="s">
        <v>65339</v>
      </c>
    </row>
    <row r="22622" spans="1:10" ht="16" x14ac:dyDescent="0.2">
      <c r="A22622" t="s">
        <v>65340</v>
      </c>
      <c r="B22622" t="s">
        <v>65285</v>
      </c>
      <c r="C22622" t="s">
        <v>65286</v>
      </c>
      <c r="D22622">
        <v>2</v>
      </c>
      <c r="E22622" t="s">
        <v>65276</v>
      </c>
      <c r="F22622" t="s">
        <v>13</v>
      </c>
      <c r="G22622" t="s">
        <v>65277</v>
      </c>
      <c r="H22622" s="3" t="s">
        <v>65341</v>
      </c>
      <c r="I22622" t="s">
        <v>918</v>
      </c>
      <c r="J22622" t="s">
        <v>65342</v>
      </c>
    </row>
    <row r="22623" spans="1:10" ht="16" x14ac:dyDescent="0.2">
      <c r="A22623" t="s">
        <v>19825</v>
      </c>
      <c r="B22623" t="s">
        <v>65343</v>
      </c>
      <c r="C22623" t="s">
        <v>65344</v>
      </c>
      <c r="D22623">
        <v>5</v>
      </c>
      <c r="E22623" t="s">
        <v>65276</v>
      </c>
      <c r="F22623" t="s">
        <v>13</v>
      </c>
      <c r="G22623" t="s">
        <v>65277</v>
      </c>
      <c r="H22623" s="3" t="s">
        <v>65300</v>
      </c>
      <c r="I22623" t="s">
        <v>918</v>
      </c>
      <c r="J22623" t="s">
        <v>19826</v>
      </c>
    </row>
    <row r="22624" spans="1:10" ht="16" x14ac:dyDescent="0.2">
      <c r="A22624" t="s">
        <v>65345</v>
      </c>
      <c r="B22624" t="s">
        <v>36520</v>
      </c>
      <c r="C22624" t="s">
        <v>36521</v>
      </c>
      <c r="D22624">
        <v>4</v>
      </c>
      <c r="E22624" t="s">
        <v>65276</v>
      </c>
      <c r="F22624" t="s">
        <v>13</v>
      </c>
      <c r="G22624" t="s">
        <v>65277</v>
      </c>
      <c r="H22624" s="3" t="s">
        <v>65300</v>
      </c>
      <c r="I22624" t="s">
        <v>918</v>
      </c>
      <c r="J22624" t="s">
        <v>65346</v>
      </c>
    </row>
    <row r="22625" spans="1:10" ht="16" x14ac:dyDescent="0.2">
      <c r="A22625" t="s">
        <v>65345</v>
      </c>
      <c r="B22625" t="s">
        <v>65347</v>
      </c>
      <c r="C22625" t="s">
        <v>65348</v>
      </c>
      <c r="D22625">
        <v>5</v>
      </c>
      <c r="E22625" t="s">
        <v>65276</v>
      </c>
      <c r="F22625" t="s">
        <v>13</v>
      </c>
      <c r="G22625" t="s">
        <v>65277</v>
      </c>
      <c r="H22625" s="3" t="s">
        <v>65300</v>
      </c>
      <c r="I22625" t="s">
        <v>918</v>
      </c>
      <c r="J22625" t="s">
        <v>65346</v>
      </c>
    </row>
    <row r="22626" spans="1:10" ht="16" x14ac:dyDescent="0.2">
      <c r="A22626" t="s">
        <v>36519</v>
      </c>
      <c r="B22626" t="s">
        <v>65349</v>
      </c>
      <c r="C22626" t="s">
        <v>65350</v>
      </c>
      <c r="D22626">
        <v>4</v>
      </c>
      <c r="E22626" t="s">
        <v>65276</v>
      </c>
      <c r="F22626" t="s">
        <v>13</v>
      </c>
      <c r="G22626" t="s">
        <v>65277</v>
      </c>
      <c r="H22626" s="3" t="s">
        <v>65300</v>
      </c>
      <c r="I22626" t="s">
        <v>918</v>
      </c>
      <c r="J22626" t="s">
        <v>36522</v>
      </c>
    </row>
    <row r="22627" spans="1:10" ht="16" x14ac:dyDescent="0.2">
      <c r="A22627" t="s">
        <v>65351</v>
      </c>
      <c r="B22627" t="s">
        <v>55070</v>
      </c>
      <c r="C22627" t="s">
        <v>55071</v>
      </c>
      <c r="D22627">
        <v>2</v>
      </c>
      <c r="E22627" t="s">
        <v>65276</v>
      </c>
      <c r="F22627" t="s">
        <v>13</v>
      </c>
      <c r="G22627" t="s">
        <v>65277</v>
      </c>
      <c r="H22627" s="3" t="s">
        <v>65333</v>
      </c>
      <c r="I22627" t="s">
        <v>918</v>
      </c>
      <c r="J22627" t="s">
        <v>65352</v>
      </c>
    </row>
    <row r="22628" spans="1:10" ht="16" x14ac:dyDescent="0.2">
      <c r="A22628" t="s">
        <v>65351</v>
      </c>
      <c r="B22628" t="s">
        <v>65353</v>
      </c>
      <c r="C22628" t="s">
        <v>65286</v>
      </c>
      <c r="D22628">
        <v>1</v>
      </c>
      <c r="E22628" t="s">
        <v>65276</v>
      </c>
      <c r="F22628" t="s">
        <v>13</v>
      </c>
      <c r="G22628" t="s">
        <v>65277</v>
      </c>
      <c r="H22628" s="3" t="s">
        <v>65333</v>
      </c>
      <c r="I22628" t="s">
        <v>918</v>
      </c>
      <c r="J22628" t="s">
        <v>65352</v>
      </c>
    </row>
    <row r="22629" spans="1:10" ht="16" x14ac:dyDescent="0.2">
      <c r="A22629" t="s">
        <v>65354</v>
      </c>
      <c r="B22629" t="s">
        <v>65353</v>
      </c>
      <c r="C22629" t="s">
        <v>65286</v>
      </c>
      <c r="D22629">
        <v>2</v>
      </c>
      <c r="E22629" t="s">
        <v>65276</v>
      </c>
      <c r="F22629" t="s">
        <v>13</v>
      </c>
      <c r="G22629" t="s">
        <v>65277</v>
      </c>
      <c r="H22629" s="3" t="s">
        <v>65300</v>
      </c>
      <c r="I22629" t="s">
        <v>918</v>
      </c>
      <c r="J22629" t="s">
        <v>65355</v>
      </c>
    </row>
    <row r="22630" spans="1:10" ht="16" x14ac:dyDescent="0.2">
      <c r="A22630" t="s">
        <v>19805</v>
      </c>
      <c r="B22630" t="s">
        <v>65285</v>
      </c>
      <c r="C22630" t="s">
        <v>65286</v>
      </c>
      <c r="D22630">
        <v>2</v>
      </c>
      <c r="E22630" t="s">
        <v>65276</v>
      </c>
      <c r="F22630" t="s">
        <v>13</v>
      </c>
      <c r="G22630" t="s">
        <v>65277</v>
      </c>
      <c r="H22630" s="3" t="s">
        <v>65283</v>
      </c>
      <c r="I22630" t="s">
        <v>918</v>
      </c>
      <c r="J22630" t="s">
        <v>19807</v>
      </c>
    </row>
    <row r="22631" spans="1:10" ht="16" x14ac:dyDescent="0.2">
      <c r="A22631" t="s">
        <v>65354</v>
      </c>
      <c r="B22631" t="s">
        <v>65356</v>
      </c>
      <c r="C22631" t="s">
        <v>65357</v>
      </c>
      <c r="D22631">
        <v>3</v>
      </c>
      <c r="E22631" t="s">
        <v>65276</v>
      </c>
      <c r="F22631" t="s">
        <v>13</v>
      </c>
      <c r="G22631" t="s">
        <v>65277</v>
      </c>
      <c r="H22631" s="3" t="s">
        <v>65300</v>
      </c>
      <c r="I22631" t="s">
        <v>918</v>
      </c>
      <c r="J22631" t="s">
        <v>65355</v>
      </c>
    </row>
    <row r="22632" spans="1:10" ht="16" x14ac:dyDescent="0.2">
      <c r="A22632" t="s">
        <v>65358</v>
      </c>
      <c r="B22632" t="s">
        <v>65285</v>
      </c>
      <c r="C22632" t="s">
        <v>65286</v>
      </c>
      <c r="D22632">
        <v>1</v>
      </c>
      <c r="E22632" t="s">
        <v>65276</v>
      </c>
      <c r="F22632" t="s">
        <v>13</v>
      </c>
      <c r="G22632" t="s">
        <v>65277</v>
      </c>
      <c r="H22632" s="3" t="s">
        <v>65300</v>
      </c>
      <c r="I22632" t="s">
        <v>918</v>
      </c>
      <c r="J22632" t="s">
        <v>65359</v>
      </c>
    </row>
    <row r="22633" spans="1:10" ht="16" x14ac:dyDescent="0.2">
      <c r="A22633" t="s">
        <v>65360</v>
      </c>
      <c r="B22633" t="s">
        <v>65361</v>
      </c>
      <c r="C22633" t="s">
        <v>65362</v>
      </c>
      <c r="D22633">
        <v>4</v>
      </c>
      <c r="E22633" t="s">
        <v>65276</v>
      </c>
      <c r="F22633" t="s">
        <v>13</v>
      </c>
      <c r="G22633" t="s">
        <v>65277</v>
      </c>
      <c r="H22633" s="3" t="s">
        <v>65295</v>
      </c>
      <c r="I22633" t="s">
        <v>918</v>
      </c>
      <c r="J22633" t="s">
        <v>65363</v>
      </c>
    </row>
    <row r="22634" spans="1:10" ht="16" x14ac:dyDescent="0.2">
      <c r="A22634" t="s">
        <v>65360</v>
      </c>
      <c r="B22634" t="s">
        <v>65285</v>
      </c>
      <c r="C22634" t="s">
        <v>65286</v>
      </c>
      <c r="D22634">
        <v>3</v>
      </c>
      <c r="E22634" t="s">
        <v>65276</v>
      </c>
      <c r="F22634" t="s">
        <v>13</v>
      </c>
      <c r="G22634" t="s">
        <v>65277</v>
      </c>
      <c r="H22634" s="3" t="s">
        <v>65283</v>
      </c>
      <c r="I22634" t="s">
        <v>918</v>
      </c>
      <c r="J22634" t="s">
        <v>65363</v>
      </c>
    </row>
    <row r="22635" spans="1:10" ht="32" x14ac:dyDescent="0.2">
      <c r="A22635" t="s">
        <v>65364</v>
      </c>
      <c r="B22635" t="s">
        <v>65365</v>
      </c>
      <c r="C22635" t="s">
        <v>65366</v>
      </c>
      <c r="D22635">
        <v>2</v>
      </c>
      <c r="E22635" t="s">
        <v>65276</v>
      </c>
      <c r="F22635" t="s">
        <v>13</v>
      </c>
      <c r="G22635" t="s">
        <v>65277</v>
      </c>
      <c r="H22635" s="3" t="s">
        <v>65367</v>
      </c>
      <c r="I22635" t="s">
        <v>918</v>
      </c>
      <c r="J22635" t="s">
        <v>65368</v>
      </c>
    </row>
    <row r="22636" spans="1:10" ht="16" x14ac:dyDescent="0.2">
      <c r="A22636" t="s">
        <v>65369</v>
      </c>
      <c r="B22636" t="s">
        <v>65370</v>
      </c>
      <c r="C22636" t="s">
        <v>65371</v>
      </c>
      <c r="D22636">
        <v>2</v>
      </c>
      <c r="E22636" t="s">
        <v>65276</v>
      </c>
      <c r="F22636" t="s">
        <v>13</v>
      </c>
      <c r="G22636" t="s">
        <v>65277</v>
      </c>
      <c r="H22636" s="3" t="s">
        <v>65300</v>
      </c>
      <c r="I22636" t="s">
        <v>918</v>
      </c>
      <c r="J22636" t="s">
        <v>65372</v>
      </c>
    </row>
    <row r="22637" spans="1:10" ht="16" x14ac:dyDescent="0.2">
      <c r="A22637" t="s">
        <v>22013</v>
      </c>
      <c r="B22637" t="s">
        <v>65285</v>
      </c>
      <c r="C22637" t="s">
        <v>65286</v>
      </c>
      <c r="D22637">
        <v>1</v>
      </c>
      <c r="E22637" t="s">
        <v>65276</v>
      </c>
      <c r="F22637" t="s">
        <v>13</v>
      </c>
      <c r="G22637" t="s">
        <v>65277</v>
      </c>
      <c r="H22637" s="3" t="s">
        <v>65300</v>
      </c>
      <c r="I22637" t="s">
        <v>918</v>
      </c>
      <c r="J22637" t="s">
        <v>22014</v>
      </c>
    </row>
    <row r="22638" spans="1:10" ht="16" x14ac:dyDescent="0.2">
      <c r="A22638" t="s">
        <v>36519</v>
      </c>
      <c r="B22638" t="s">
        <v>65285</v>
      </c>
      <c r="C22638" t="s">
        <v>65286</v>
      </c>
      <c r="D22638">
        <v>1</v>
      </c>
      <c r="E22638" t="s">
        <v>65276</v>
      </c>
      <c r="F22638" t="s">
        <v>13</v>
      </c>
      <c r="G22638" t="s">
        <v>65277</v>
      </c>
      <c r="H22638" s="3" t="s">
        <v>65300</v>
      </c>
      <c r="I22638" t="s">
        <v>918</v>
      </c>
      <c r="J22638" t="s">
        <v>36522</v>
      </c>
    </row>
    <row r="22639" spans="1:10" ht="16" x14ac:dyDescent="0.2">
      <c r="A22639" t="s">
        <v>65337</v>
      </c>
      <c r="B22639" t="s">
        <v>55070</v>
      </c>
      <c r="C22639" t="s">
        <v>55071</v>
      </c>
      <c r="D22639">
        <v>2</v>
      </c>
      <c r="E22639" t="s">
        <v>65276</v>
      </c>
      <c r="F22639" t="s">
        <v>13</v>
      </c>
      <c r="G22639" t="s">
        <v>65277</v>
      </c>
      <c r="H22639" s="3" t="s">
        <v>65373</v>
      </c>
      <c r="I22639" t="s">
        <v>918</v>
      </c>
      <c r="J22639" t="s">
        <v>65339</v>
      </c>
    </row>
    <row r="22640" spans="1:10" ht="32" x14ac:dyDescent="0.2">
      <c r="A22640" t="s">
        <v>65345</v>
      </c>
      <c r="B22640" t="s">
        <v>65285</v>
      </c>
      <c r="C22640" t="s">
        <v>65286</v>
      </c>
      <c r="D22640">
        <v>1</v>
      </c>
      <c r="E22640" t="s">
        <v>65276</v>
      </c>
      <c r="F22640" t="s">
        <v>13</v>
      </c>
      <c r="G22640" t="s">
        <v>65277</v>
      </c>
      <c r="H22640" s="3" t="s">
        <v>65374</v>
      </c>
      <c r="I22640" t="s">
        <v>918</v>
      </c>
      <c r="J22640" t="s">
        <v>65346</v>
      </c>
    </row>
    <row r="22641" spans="1:10" ht="16" x14ac:dyDescent="0.2">
      <c r="A22641" t="s">
        <v>65273</v>
      </c>
      <c r="B22641" t="s">
        <v>65375</v>
      </c>
      <c r="C22641" t="s">
        <v>65376</v>
      </c>
      <c r="D22641">
        <v>2</v>
      </c>
      <c r="E22641" t="s">
        <v>65276</v>
      </c>
      <c r="F22641" t="s">
        <v>13</v>
      </c>
      <c r="G22641" t="s">
        <v>65277</v>
      </c>
      <c r="H22641" s="3" t="s">
        <v>65278</v>
      </c>
      <c r="I22641" t="s">
        <v>918</v>
      </c>
      <c r="J22641" t="s">
        <v>65279</v>
      </c>
    </row>
    <row r="22642" spans="1:10" ht="16" x14ac:dyDescent="0.2">
      <c r="A22642" t="s">
        <v>65306</v>
      </c>
      <c r="B22642" t="s">
        <v>65321</v>
      </c>
      <c r="C22642" t="s">
        <v>65322</v>
      </c>
      <c r="D22642">
        <v>3</v>
      </c>
      <c r="E22642" t="s">
        <v>65276</v>
      </c>
      <c r="F22642" t="s">
        <v>13</v>
      </c>
      <c r="G22642" t="s">
        <v>65277</v>
      </c>
      <c r="H22642" s="3" t="s">
        <v>65283</v>
      </c>
      <c r="I22642" t="s">
        <v>918</v>
      </c>
      <c r="J22642" t="s">
        <v>65307</v>
      </c>
    </row>
    <row r="22643" spans="1:10" ht="16" x14ac:dyDescent="0.2">
      <c r="A22643" t="s">
        <v>65358</v>
      </c>
      <c r="B22643" t="s">
        <v>65377</v>
      </c>
      <c r="C22643" t="s">
        <v>65378</v>
      </c>
      <c r="D22643">
        <v>2</v>
      </c>
      <c r="E22643" t="s">
        <v>65276</v>
      </c>
      <c r="F22643" t="s">
        <v>13</v>
      </c>
      <c r="G22643" t="s">
        <v>65277</v>
      </c>
      <c r="H22643" s="3" t="s">
        <v>65300</v>
      </c>
      <c r="I22643" t="s">
        <v>918</v>
      </c>
      <c r="J22643" t="s">
        <v>65359</v>
      </c>
    </row>
    <row r="22644" spans="1:10" ht="32" x14ac:dyDescent="0.2">
      <c r="A22644" t="s">
        <v>64722</v>
      </c>
      <c r="B22644" t="s">
        <v>65379</v>
      </c>
      <c r="C22644" t="s">
        <v>65380</v>
      </c>
      <c r="D22644">
        <v>6</v>
      </c>
      <c r="E22644" t="s">
        <v>65276</v>
      </c>
      <c r="F22644" t="s">
        <v>13</v>
      </c>
      <c r="G22644" t="s">
        <v>65277</v>
      </c>
      <c r="H22644" s="3" t="s">
        <v>65287</v>
      </c>
      <c r="I22644" t="s">
        <v>918</v>
      </c>
      <c r="J22644" t="s">
        <v>64723</v>
      </c>
    </row>
    <row r="22645" spans="1:10" ht="16" x14ac:dyDescent="0.2">
      <c r="A22645" t="s">
        <v>45633</v>
      </c>
      <c r="B22645" t="s">
        <v>65304</v>
      </c>
      <c r="C22645" t="s">
        <v>65305</v>
      </c>
      <c r="D22645">
        <v>3</v>
      </c>
      <c r="E22645" t="s">
        <v>65276</v>
      </c>
      <c r="F22645" t="s">
        <v>13</v>
      </c>
      <c r="G22645" t="s">
        <v>65277</v>
      </c>
      <c r="H22645" s="3" t="s">
        <v>65295</v>
      </c>
      <c r="I22645" t="s">
        <v>918</v>
      </c>
      <c r="J22645" t="s">
        <v>45636</v>
      </c>
    </row>
    <row r="22646" spans="1:10" ht="16" x14ac:dyDescent="0.2">
      <c r="A22646" t="s">
        <v>18982</v>
      </c>
      <c r="B22646" t="s">
        <v>65285</v>
      </c>
      <c r="C22646" t="s">
        <v>65286</v>
      </c>
      <c r="D22646">
        <v>2</v>
      </c>
      <c r="E22646" t="s">
        <v>65276</v>
      </c>
      <c r="F22646" t="s">
        <v>13</v>
      </c>
      <c r="G22646" t="s">
        <v>65277</v>
      </c>
      <c r="H22646" s="3" t="s">
        <v>65300</v>
      </c>
      <c r="I22646" t="s">
        <v>918</v>
      </c>
      <c r="J22646" t="s">
        <v>18987</v>
      </c>
    </row>
    <row r="22647" spans="1:10" ht="16" x14ac:dyDescent="0.2">
      <c r="A22647" t="s">
        <v>21852</v>
      </c>
      <c r="B22647" t="s">
        <v>65285</v>
      </c>
      <c r="C22647" t="s">
        <v>65286</v>
      </c>
      <c r="D22647">
        <v>2</v>
      </c>
      <c r="E22647" t="s">
        <v>65276</v>
      </c>
      <c r="F22647" t="s">
        <v>13</v>
      </c>
      <c r="G22647" t="s">
        <v>65277</v>
      </c>
      <c r="H22647" s="3" t="s">
        <v>65300</v>
      </c>
      <c r="I22647" t="s">
        <v>918</v>
      </c>
      <c r="J22647" t="s">
        <v>21856</v>
      </c>
    </row>
    <row r="22648" spans="1:10" ht="16" x14ac:dyDescent="0.2">
      <c r="A22648" t="s">
        <v>65306</v>
      </c>
      <c r="B22648" t="s">
        <v>65381</v>
      </c>
      <c r="C22648" t="s">
        <v>65382</v>
      </c>
      <c r="D22648">
        <v>1</v>
      </c>
      <c r="E22648" t="s">
        <v>65276</v>
      </c>
      <c r="F22648" t="s">
        <v>13</v>
      </c>
      <c r="G22648" t="s">
        <v>65277</v>
      </c>
      <c r="H22648" s="3" t="s">
        <v>65283</v>
      </c>
      <c r="I22648" t="s">
        <v>918</v>
      </c>
      <c r="J22648" t="s">
        <v>65307</v>
      </c>
    </row>
    <row r="22649" spans="1:10" ht="16" x14ac:dyDescent="0.2">
      <c r="A22649" t="s">
        <v>19797</v>
      </c>
      <c r="B22649" t="s">
        <v>65285</v>
      </c>
      <c r="C22649" t="s">
        <v>65286</v>
      </c>
      <c r="D22649">
        <v>1</v>
      </c>
      <c r="E22649" t="s">
        <v>65276</v>
      </c>
      <c r="F22649" t="s">
        <v>13</v>
      </c>
      <c r="G22649" t="s">
        <v>65277</v>
      </c>
      <c r="H22649" s="3" t="s">
        <v>65333</v>
      </c>
      <c r="I22649" t="s">
        <v>918</v>
      </c>
      <c r="J22649" t="s">
        <v>19801</v>
      </c>
    </row>
    <row r="22650" spans="1:10" ht="16" x14ac:dyDescent="0.2">
      <c r="A22650" t="s">
        <v>21852</v>
      </c>
      <c r="B22650" t="s">
        <v>65383</v>
      </c>
      <c r="C22650" t="s">
        <v>65384</v>
      </c>
      <c r="D22650">
        <v>4</v>
      </c>
      <c r="E22650" t="s">
        <v>65276</v>
      </c>
      <c r="F22650" t="s">
        <v>13</v>
      </c>
      <c r="G22650" t="s">
        <v>65277</v>
      </c>
      <c r="H22650" s="3" t="s">
        <v>65300</v>
      </c>
      <c r="I22650" t="s">
        <v>918</v>
      </c>
      <c r="J22650" t="s">
        <v>21856</v>
      </c>
    </row>
    <row r="22651" spans="1:10" ht="16" x14ac:dyDescent="0.2">
      <c r="A22651" t="s">
        <v>65316</v>
      </c>
      <c r="B22651" t="s">
        <v>65321</v>
      </c>
      <c r="C22651" t="s">
        <v>65322</v>
      </c>
      <c r="D22651">
        <v>4</v>
      </c>
      <c r="E22651" t="s">
        <v>65276</v>
      </c>
      <c r="F22651" t="s">
        <v>13</v>
      </c>
      <c r="G22651" t="s">
        <v>65277</v>
      </c>
      <c r="H22651" s="3" t="s">
        <v>65300</v>
      </c>
      <c r="I22651" t="s">
        <v>918</v>
      </c>
      <c r="J22651" t="s">
        <v>65317</v>
      </c>
    </row>
    <row r="22652" spans="1:10" ht="32" x14ac:dyDescent="0.2">
      <c r="A22652" t="s">
        <v>65385</v>
      </c>
      <c r="B22652" t="s">
        <v>65285</v>
      </c>
      <c r="C22652" t="s">
        <v>65286</v>
      </c>
      <c r="D22652">
        <v>1</v>
      </c>
      <c r="E22652" t="s">
        <v>65276</v>
      </c>
      <c r="F22652" t="s">
        <v>13</v>
      </c>
      <c r="G22652" t="s">
        <v>65277</v>
      </c>
      <c r="H22652" s="3" t="s">
        <v>65386</v>
      </c>
      <c r="I22652" t="s">
        <v>918</v>
      </c>
      <c r="J22652" t="s">
        <v>65387</v>
      </c>
    </row>
    <row r="22653" spans="1:10" ht="16" x14ac:dyDescent="0.2">
      <c r="A22653" t="s">
        <v>65388</v>
      </c>
      <c r="B22653" t="s">
        <v>65389</v>
      </c>
      <c r="C22653" t="s">
        <v>65390</v>
      </c>
      <c r="D22653">
        <v>4</v>
      </c>
      <c r="E22653" t="s">
        <v>65276</v>
      </c>
      <c r="F22653" t="s">
        <v>13</v>
      </c>
      <c r="G22653" t="s">
        <v>65277</v>
      </c>
      <c r="H22653" s="3" t="s">
        <v>65391</v>
      </c>
      <c r="I22653" t="s">
        <v>918</v>
      </c>
      <c r="J22653" t="s">
        <v>65392</v>
      </c>
    </row>
    <row r="22654" spans="1:10" ht="16" x14ac:dyDescent="0.2">
      <c r="A22654" t="s">
        <v>65318</v>
      </c>
      <c r="B22654" t="s">
        <v>65377</v>
      </c>
      <c r="C22654" t="s">
        <v>65378</v>
      </c>
      <c r="D22654">
        <v>2</v>
      </c>
      <c r="E22654" t="s">
        <v>65276</v>
      </c>
      <c r="F22654" t="s">
        <v>13</v>
      </c>
      <c r="G22654" t="s">
        <v>65277</v>
      </c>
      <c r="H22654" s="3" t="s">
        <v>65300</v>
      </c>
      <c r="I22654" t="s">
        <v>918</v>
      </c>
      <c r="J22654" t="s">
        <v>65320</v>
      </c>
    </row>
    <row r="22655" spans="1:10" ht="16" x14ac:dyDescent="0.2">
      <c r="A22655" t="s">
        <v>65388</v>
      </c>
      <c r="B22655" t="s">
        <v>65285</v>
      </c>
      <c r="C22655" t="s">
        <v>65286</v>
      </c>
      <c r="D22655">
        <v>3</v>
      </c>
      <c r="E22655" t="s">
        <v>65276</v>
      </c>
      <c r="F22655" t="s">
        <v>13</v>
      </c>
      <c r="G22655" t="s">
        <v>65277</v>
      </c>
      <c r="H22655" s="3" t="s">
        <v>65300</v>
      </c>
      <c r="I22655" t="s">
        <v>918</v>
      </c>
      <c r="J22655" t="s">
        <v>65392</v>
      </c>
    </row>
    <row r="22656" spans="1:10" ht="16" x14ac:dyDescent="0.2">
      <c r="A22656" t="s">
        <v>45633</v>
      </c>
      <c r="B22656" t="s">
        <v>65285</v>
      </c>
      <c r="C22656" t="s">
        <v>65286</v>
      </c>
      <c r="D22656">
        <v>1</v>
      </c>
      <c r="E22656" t="s">
        <v>65276</v>
      </c>
      <c r="F22656" t="s">
        <v>13</v>
      </c>
      <c r="G22656" t="s">
        <v>65277</v>
      </c>
      <c r="H22656" s="3" t="s">
        <v>65300</v>
      </c>
      <c r="I22656" t="s">
        <v>918</v>
      </c>
      <c r="J22656" t="s">
        <v>45636</v>
      </c>
    </row>
    <row r="22657" spans="1:10" ht="16" x14ac:dyDescent="0.2">
      <c r="A22657" t="s">
        <v>65316</v>
      </c>
      <c r="B22657" t="s">
        <v>65393</v>
      </c>
      <c r="C22657" t="s">
        <v>65394</v>
      </c>
      <c r="D22657">
        <v>6</v>
      </c>
      <c r="E22657" t="s">
        <v>65276</v>
      </c>
      <c r="F22657" t="s">
        <v>13</v>
      </c>
      <c r="G22657" t="s">
        <v>65277</v>
      </c>
      <c r="H22657" s="3" t="s">
        <v>65300</v>
      </c>
      <c r="I22657" t="s">
        <v>918</v>
      </c>
      <c r="J22657" t="s">
        <v>65317</v>
      </c>
    </row>
    <row r="22658" spans="1:10" ht="16" x14ac:dyDescent="0.2">
      <c r="A22658" t="s">
        <v>65364</v>
      </c>
      <c r="B22658" t="s">
        <v>65395</v>
      </c>
      <c r="C22658" t="s">
        <v>65396</v>
      </c>
      <c r="D22658">
        <v>3</v>
      </c>
      <c r="E22658" t="s">
        <v>65276</v>
      </c>
      <c r="F22658" t="s">
        <v>13</v>
      </c>
      <c r="G22658" t="s">
        <v>65277</v>
      </c>
      <c r="H22658" s="3" t="s">
        <v>65397</v>
      </c>
      <c r="I22658" t="s">
        <v>918</v>
      </c>
      <c r="J22658" t="s">
        <v>65368</v>
      </c>
    </row>
    <row r="22659" spans="1:10" ht="16" x14ac:dyDescent="0.2">
      <c r="A22659" t="s">
        <v>65316</v>
      </c>
      <c r="B22659" t="s">
        <v>65334</v>
      </c>
      <c r="C22659" t="s">
        <v>65335</v>
      </c>
      <c r="D22659">
        <v>5</v>
      </c>
      <c r="E22659" t="s">
        <v>65276</v>
      </c>
      <c r="F22659" t="s">
        <v>13</v>
      </c>
      <c r="G22659" t="s">
        <v>65277</v>
      </c>
      <c r="H22659" s="3" t="s">
        <v>65300</v>
      </c>
      <c r="I22659" t="s">
        <v>918</v>
      </c>
      <c r="J22659" t="s">
        <v>65317</v>
      </c>
    </row>
    <row r="22660" spans="1:10" ht="16" x14ac:dyDescent="0.2">
      <c r="A22660" t="s">
        <v>21852</v>
      </c>
      <c r="B22660" t="s">
        <v>65321</v>
      </c>
      <c r="C22660" t="s">
        <v>65322</v>
      </c>
      <c r="D22660">
        <v>3</v>
      </c>
      <c r="E22660" t="s">
        <v>65276</v>
      </c>
      <c r="F22660" t="s">
        <v>13</v>
      </c>
      <c r="G22660" t="s">
        <v>65277</v>
      </c>
      <c r="H22660" s="3" t="s">
        <v>65300</v>
      </c>
      <c r="I22660" t="s">
        <v>918</v>
      </c>
      <c r="J22660" t="s">
        <v>21856</v>
      </c>
    </row>
    <row r="22661" spans="1:10" ht="16" x14ac:dyDescent="0.2">
      <c r="A22661" t="s">
        <v>65398</v>
      </c>
      <c r="B22661" t="s">
        <v>65399</v>
      </c>
      <c r="C22661" t="s">
        <v>65400</v>
      </c>
      <c r="D22661">
        <v>1</v>
      </c>
      <c r="E22661" t="s">
        <v>65276</v>
      </c>
      <c r="F22661" t="s">
        <v>13</v>
      </c>
      <c r="G22661" t="s">
        <v>65277</v>
      </c>
      <c r="H22661" s="3" t="s">
        <v>65401</v>
      </c>
      <c r="I22661" t="s">
        <v>918</v>
      </c>
      <c r="J22661" t="s">
        <v>65402</v>
      </c>
    </row>
    <row r="22662" spans="1:10" ht="16" x14ac:dyDescent="0.2">
      <c r="A22662" t="s">
        <v>65403</v>
      </c>
      <c r="B22662" t="s">
        <v>65298</v>
      </c>
      <c r="C22662" t="s">
        <v>65299</v>
      </c>
      <c r="D22662">
        <v>1</v>
      </c>
      <c r="E22662" t="s">
        <v>65276</v>
      </c>
      <c r="F22662" t="s">
        <v>13</v>
      </c>
      <c r="G22662" t="s">
        <v>65277</v>
      </c>
      <c r="H22662" s="3" t="s">
        <v>65300</v>
      </c>
      <c r="I22662" t="s">
        <v>918</v>
      </c>
      <c r="J22662" t="s">
        <v>65404</v>
      </c>
    </row>
    <row r="22663" spans="1:10" ht="16" x14ac:dyDescent="0.2">
      <c r="A22663" t="s">
        <v>65388</v>
      </c>
      <c r="B22663" t="s">
        <v>65336</v>
      </c>
      <c r="C22663" t="s">
        <v>65322</v>
      </c>
      <c r="D22663">
        <v>2</v>
      </c>
      <c r="E22663" t="s">
        <v>65276</v>
      </c>
      <c r="F22663" t="s">
        <v>13</v>
      </c>
      <c r="G22663" t="s">
        <v>65277</v>
      </c>
      <c r="H22663" s="3" t="s">
        <v>65300</v>
      </c>
      <c r="I22663" t="s">
        <v>918</v>
      </c>
      <c r="J22663" t="s">
        <v>65392</v>
      </c>
    </row>
    <row r="22664" spans="1:10" ht="16" x14ac:dyDescent="0.2">
      <c r="A22664" t="s">
        <v>65316</v>
      </c>
      <c r="B22664" t="s">
        <v>65285</v>
      </c>
      <c r="C22664" t="s">
        <v>65286</v>
      </c>
      <c r="D22664">
        <v>2</v>
      </c>
      <c r="E22664" t="s">
        <v>65276</v>
      </c>
      <c r="F22664" t="s">
        <v>13</v>
      </c>
      <c r="G22664" t="s">
        <v>65277</v>
      </c>
      <c r="H22664" s="3" t="s">
        <v>65283</v>
      </c>
      <c r="I22664" t="s">
        <v>918</v>
      </c>
      <c r="J22664" t="s">
        <v>65317</v>
      </c>
    </row>
    <row r="22665" spans="1:10" ht="16" x14ac:dyDescent="0.2">
      <c r="A22665" t="s">
        <v>65388</v>
      </c>
      <c r="B22665" t="s">
        <v>65334</v>
      </c>
      <c r="C22665" t="s">
        <v>65335</v>
      </c>
      <c r="D22665">
        <v>1</v>
      </c>
      <c r="E22665" t="s">
        <v>65276</v>
      </c>
      <c r="F22665" t="s">
        <v>13</v>
      </c>
      <c r="G22665" t="s">
        <v>65277</v>
      </c>
      <c r="H22665" s="3" t="s">
        <v>65300</v>
      </c>
      <c r="I22665" t="s">
        <v>918</v>
      </c>
      <c r="J22665" t="s">
        <v>65392</v>
      </c>
    </row>
    <row r="22666" spans="1:10" ht="16" x14ac:dyDescent="0.2">
      <c r="A22666" t="s">
        <v>65405</v>
      </c>
      <c r="B22666" t="s">
        <v>65406</v>
      </c>
      <c r="C22666" t="s">
        <v>65407</v>
      </c>
      <c r="D22666">
        <v>4</v>
      </c>
      <c r="E22666" t="s">
        <v>65276</v>
      </c>
      <c r="F22666" t="s">
        <v>13</v>
      </c>
      <c r="G22666" t="s">
        <v>65277</v>
      </c>
      <c r="H22666" s="3" t="s">
        <v>65278</v>
      </c>
      <c r="I22666" t="s">
        <v>918</v>
      </c>
      <c r="J22666" t="s">
        <v>65408</v>
      </c>
    </row>
    <row r="22667" spans="1:10" ht="16" x14ac:dyDescent="0.2">
      <c r="A22667" t="s">
        <v>65398</v>
      </c>
      <c r="B22667" t="s">
        <v>65409</v>
      </c>
      <c r="C22667" t="s">
        <v>65410</v>
      </c>
      <c r="D22667">
        <v>2</v>
      </c>
      <c r="E22667" t="s">
        <v>65276</v>
      </c>
      <c r="F22667" t="s">
        <v>13</v>
      </c>
      <c r="G22667" t="s">
        <v>65277</v>
      </c>
      <c r="H22667" s="3" t="s">
        <v>65401</v>
      </c>
      <c r="I22667" t="s">
        <v>918</v>
      </c>
      <c r="J22667" t="s">
        <v>65402</v>
      </c>
    </row>
    <row r="22668" spans="1:10" ht="16" x14ac:dyDescent="0.2">
      <c r="A22668" t="s">
        <v>65316</v>
      </c>
      <c r="B22668" t="s">
        <v>65411</v>
      </c>
      <c r="C22668" t="s">
        <v>65412</v>
      </c>
      <c r="D22668">
        <v>1</v>
      </c>
      <c r="E22668" t="s">
        <v>65276</v>
      </c>
      <c r="F22668" t="s">
        <v>13</v>
      </c>
      <c r="G22668" t="s">
        <v>65277</v>
      </c>
      <c r="H22668" s="3" t="s">
        <v>65300</v>
      </c>
      <c r="I22668" t="s">
        <v>918</v>
      </c>
      <c r="J22668" t="s">
        <v>65317</v>
      </c>
    </row>
    <row r="22669" spans="1:10" ht="16" x14ac:dyDescent="0.2">
      <c r="A22669" t="s">
        <v>22298</v>
      </c>
      <c r="B22669" t="s">
        <v>65302</v>
      </c>
      <c r="C22669" t="s">
        <v>65303</v>
      </c>
      <c r="D22669">
        <v>2</v>
      </c>
      <c r="E22669" t="s">
        <v>65276</v>
      </c>
      <c r="F22669" t="s">
        <v>13</v>
      </c>
      <c r="G22669" t="s">
        <v>65277</v>
      </c>
      <c r="H22669" s="3" t="s">
        <v>65300</v>
      </c>
      <c r="I22669" t="s">
        <v>918</v>
      </c>
      <c r="J22669" t="s">
        <v>22302</v>
      </c>
    </row>
    <row r="22670" spans="1:10" ht="16" x14ac:dyDescent="0.2">
      <c r="A22670" t="s">
        <v>65306</v>
      </c>
      <c r="B22670" t="s">
        <v>65393</v>
      </c>
      <c r="C22670" t="s">
        <v>65394</v>
      </c>
      <c r="D22670">
        <v>4</v>
      </c>
      <c r="E22670" t="s">
        <v>65276</v>
      </c>
      <c r="F22670" t="s">
        <v>13</v>
      </c>
      <c r="G22670" t="s">
        <v>65277</v>
      </c>
      <c r="H22670" s="3" t="s">
        <v>65283</v>
      </c>
      <c r="I22670" t="s">
        <v>918</v>
      </c>
      <c r="J22670" t="s">
        <v>65307</v>
      </c>
    </row>
    <row r="22671" spans="1:10" ht="16" x14ac:dyDescent="0.2">
      <c r="A22671" t="s">
        <v>64532</v>
      </c>
      <c r="B22671" t="s">
        <v>65321</v>
      </c>
      <c r="C22671" t="s">
        <v>65322</v>
      </c>
      <c r="D22671">
        <v>1</v>
      </c>
      <c r="E22671" t="s">
        <v>65276</v>
      </c>
      <c r="F22671" t="s">
        <v>13</v>
      </c>
      <c r="G22671" t="s">
        <v>65277</v>
      </c>
      <c r="H22671" s="3" t="s">
        <v>65333</v>
      </c>
      <c r="I22671" t="s">
        <v>918</v>
      </c>
      <c r="J22671" t="s">
        <v>64535</v>
      </c>
    </row>
    <row r="22672" spans="1:10" ht="16" x14ac:dyDescent="0.2">
      <c r="A22672" t="s">
        <v>65413</v>
      </c>
      <c r="B22672" t="s">
        <v>65347</v>
      </c>
      <c r="C22672" t="s">
        <v>65348</v>
      </c>
      <c r="D22672">
        <v>4</v>
      </c>
      <c r="E22672" t="s">
        <v>65276</v>
      </c>
      <c r="F22672" t="s">
        <v>13</v>
      </c>
      <c r="G22672" t="s">
        <v>65277</v>
      </c>
      <c r="H22672" s="3" t="s">
        <v>65300</v>
      </c>
      <c r="I22672" t="s">
        <v>918</v>
      </c>
      <c r="J22672" t="s">
        <v>65414</v>
      </c>
    </row>
    <row r="22673" spans="1:10" ht="16" x14ac:dyDescent="0.2">
      <c r="A22673" t="s">
        <v>64477</v>
      </c>
      <c r="B22673" t="s">
        <v>65321</v>
      </c>
      <c r="C22673" t="s">
        <v>65322</v>
      </c>
      <c r="D22673">
        <v>3</v>
      </c>
      <c r="E22673" t="s">
        <v>65276</v>
      </c>
      <c r="F22673" t="s">
        <v>13</v>
      </c>
      <c r="G22673" t="s">
        <v>65277</v>
      </c>
      <c r="H22673" s="3" t="s">
        <v>65283</v>
      </c>
      <c r="I22673" t="s">
        <v>918</v>
      </c>
      <c r="J22673" t="s">
        <v>64478</v>
      </c>
    </row>
    <row r="22674" spans="1:10" ht="16" x14ac:dyDescent="0.2">
      <c r="A22674" t="s">
        <v>64477</v>
      </c>
      <c r="B22674" t="s">
        <v>65285</v>
      </c>
      <c r="C22674" t="s">
        <v>65286</v>
      </c>
      <c r="D22674">
        <v>2</v>
      </c>
      <c r="E22674" t="s">
        <v>65276</v>
      </c>
      <c r="F22674" t="s">
        <v>13</v>
      </c>
      <c r="G22674" t="s">
        <v>65277</v>
      </c>
      <c r="H22674" s="3" t="s">
        <v>65283</v>
      </c>
      <c r="I22674" t="s">
        <v>918</v>
      </c>
      <c r="J22674" t="s">
        <v>64478</v>
      </c>
    </row>
    <row r="22675" spans="1:10" ht="16" x14ac:dyDescent="0.2">
      <c r="A22675" t="s">
        <v>64362</v>
      </c>
      <c r="B22675" t="s">
        <v>64750</v>
      </c>
      <c r="C22675" t="s">
        <v>64751</v>
      </c>
      <c r="D22675">
        <v>1</v>
      </c>
      <c r="E22675" t="s">
        <v>65276</v>
      </c>
      <c r="F22675" t="s">
        <v>13</v>
      </c>
      <c r="G22675" t="s">
        <v>65277</v>
      </c>
      <c r="H22675" s="3" t="s">
        <v>65300</v>
      </c>
      <c r="I22675" t="s">
        <v>918</v>
      </c>
      <c r="J22675" t="s">
        <v>64366</v>
      </c>
    </row>
    <row r="22676" spans="1:10" ht="32" x14ac:dyDescent="0.2">
      <c r="A22676" t="s">
        <v>65413</v>
      </c>
      <c r="B22676" t="s">
        <v>65285</v>
      </c>
      <c r="C22676" t="s">
        <v>65286</v>
      </c>
      <c r="D22676">
        <v>2</v>
      </c>
      <c r="E22676" t="s">
        <v>65276</v>
      </c>
      <c r="F22676" t="s">
        <v>13</v>
      </c>
      <c r="G22676" t="s">
        <v>65277</v>
      </c>
      <c r="H22676" s="3" t="s">
        <v>65415</v>
      </c>
      <c r="I22676" t="s">
        <v>918</v>
      </c>
      <c r="J22676" t="s">
        <v>65414</v>
      </c>
    </row>
    <row r="22677" spans="1:10" ht="16" x14ac:dyDescent="0.2">
      <c r="A22677" t="s">
        <v>64362</v>
      </c>
      <c r="B22677" t="s">
        <v>65285</v>
      </c>
      <c r="C22677" t="s">
        <v>65286</v>
      </c>
      <c r="D22677">
        <v>2</v>
      </c>
      <c r="E22677" t="s">
        <v>65276</v>
      </c>
      <c r="F22677" t="s">
        <v>13</v>
      </c>
      <c r="G22677" t="s">
        <v>65277</v>
      </c>
      <c r="H22677" s="3" t="s">
        <v>65300</v>
      </c>
      <c r="I22677" t="s">
        <v>918</v>
      </c>
      <c r="J22677" t="s">
        <v>64366</v>
      </c>
    </row>
    <row r="22678" spans="1:10" ht="16" x14ac:dyDescent="0.2">
      <c r="A22678" t="s">
        <v>64749</v>
      </c>
      <c r="B22678" t="s">
        <v>65379</v>
      </c>
      <c r="C22678" t="s">
        <v>65380</v>
      </c>
      <c r="D22678">
        <v>2</v>
      </c>
      <c r="E22678" t="s">
        <v>65276</v>
      </c>
      <c r="F22678" t="s">
        <v>13</v>
      </c>
      <c r="G22678" t="s">
        <v>65277</v>
      </c>
      <c r="H22678" s="3" t="s">
        <v>65283</v>
      </c>
      <c r="I22678" t="s">
        <v>918</v>
      </c>
      <c r="J22678" t="s">
        <v>64752</v>
      </c>
    </row>
    <row r="22679" spans="1:10" ht="16" x14ac:dyDescent="0.2">
      <c r="A22679" t="s">
        <v>64362</v>
      </c>
      <c r="B22679" t="s">
        <v>65393</v>
      </c>
      <c r="C22679" t="s">
        <v>65394</v>
      </c>
      <c r="D22679">
        <v>4</v>
      </c>
      <c r="E22679" t="s">
        <v>65276</v>
      </c>
      <c r="F22679" t="s">
        <v>13</v>
      </c>
      <c r="G22679" t="s">
        <v>65277</v>
      </c>
      <c r="H22679" s="3" t="s">
        <v>65300</v>
      </c>
      <c r="I22679" t="s">
        <v>918</v>
      </c>
      <c r="J22679" t="s">
        <v>64366</v>
      </c>
    </row>
    <row r="22680" spans="1:10" ht="16" x14ac:dyDescent="0.2">
      <c r="A22680" t="s">
        <v>64749</v>
      </c>
      <c r="B22680" t="s">
        <v>65285</v>
      </c>
      <c r="C22680" t="s">
        <v>65286</v>
      </c>
      <c r="D22680">
        <v>1</v>
      </c>
      <c r="E22680" t="s">
        <v>65276</v>
      </c>
      <c r="F22680" t="s">
        <v>13</v>
      </c>
      <c r="G22680" t="s">
        <v>65277</v>
      </c>
      <c r="H22680" s="3" t="s">
        <v>65283</v>
      </c>
      <c r="I22680" t="s">
        <v>918</v>
      </c>
      <c r="J22680" t="s">
        <v>64752</v>
      </c>
    </row>
    <row r="22681" spans="1:10" ht="32" x14ac:dyDescent="0.2">
      <c r="A22681" t="s">
        <v>64722</v>
      </c>
      <c r="B22681" t="s">
        <v>65290</v>
      </c>
      <c r="C22681" t="s">
        <v>65291</v>
      </c>
      <c r="D22681">
        <v>2</v>
      </c>
      <c r="E22681" t="s">
        <v>65276</v>
      </c>
      <c r="F22681" t="s">
        <v>13</v>
      </c>
      <c r="G22681" t="s">
        <v>65277</v>
      </c>
      <c r="H22681" s="3" t="s">
        <v>65287</v>
      </c>
      <c r="I22681" t="s">
        <v>918</v>
      </c>
      <c r="J22681" t="s">
        <v>64723</v>
      </c>
    </row>
    <row r="22682" spans="1:10" ht="16" x14ac:dyDescent="0.2">
      <c r="A22682" t="s">
        <v>65323</v>
      </c>
      <c r="B22682" t="s">
        <v>22299</v>
      </c>
      <c r="C22682" t="s">
        <v>22300</v>
      </c>
      <c r="D22682">
        <v>1</v>
      </c>
      <c r="E22682" t="s">
        <v>65276</v>
      </c>
      <c r="F22682" t="s">
        <v>13</v>
      </c>
      <c r="G22682" t="s">
        <v>65277</v>
      </c>
      <c r="H22682" s="3" t="s">
        <v>65300</v>
      </c>
      <c r="I22682" t="s">
        <v>918</v>
      </c>
      <c r="J22682" t="s">
        <v>65324</v>
      </c>
    </row>
    <row r="22683" spans="1:10" ht="16" x14ac:dyDescent="0.2">
      <c r="A22683" t="s">
        <v>65323</v>
      </c>
      <c r="B22683" t="s">
        <v>65302</v>
      </c>
      <c r="C22683" t="s">
        <v>65303</v>
      </c>
      <c r="D22683">
        <v>3</v>
      </c>
      <c r="E22683" t="s">
        <v>65276</v>
      </c>
      <c r="F22683" t="s">
        <v>13</v>
      </c>
      <c r="G22683" t="s">
        <v>65277</v>
      </c>
      <c r="H22683" s="3" t="s">
        <v>65300</v>
      </c>
      <c r="I22683" t="s">
        <v>918</v>
      </c>
      <c r="J22683" t="s">
        <v>65324</v>
      </c>
    </row>
    <row r="22684" spans="1:10" ht="32" x14ac:dyDescent="0.2">
      <c r="A22684" t="s">
        <v>64722</v>
      </c>
      <c r="B22684" t="s">
        <v>65416</v>
      </c>
      <c r="C22684" t="s">
        <v>65417</v>
      </c>
      <c r="D22684">
        <v>7</v>
      </c>
      <c r="E22684" t="s">
        <v>65276</v>
      </c>
      <c r="F22684" t="s">
        <v>13</v>
      </c>
      <c r="G22684" t="s">
        <v>65277</v>
      </c>
      <c r="H22684" s="3" t="s">
        <v>65287</v>
      </c>
      <c r="I22684" t="s">
        <v>918</v>
      </c>
      <c r="J22684" t="s">
        <v>64723</v>
      </c>
    </row>
    <row r="22685" spans="1:10" ht="16" x14ac:dyDescent="0.2">
      <c r="A22685" t="s">
        <v>65385</v>
      </c>
      <c r="B22685" t="s">
        <v>65418</v>
      </c>
      <c r="C22685" t="s">
        <v>65419</v>
      </c>
      <c r="D22685">
        <v>2</v>
      </c>
      <c r="E22685" t="s">
        <v>65276</v>
      </c>
      <c r="F22685" t="s">
        <v>13</v>
      </c>
      <c r="G22685" t="s">
        <v>65277</v>
      </c>
      <c r="H22685" s="3" t="s">
        <v>65300</v>
      </c>
      <c r="I22685" t="s">
        <v>918</v>
      </c>
      <c r="J22685" t="s">
        <v>65387</v>
      </c>
    </row>
    <row r="22686" spans="1:10" ht="16" x14ac:dyDescent="0.2">
      <c r="A22686" t="s">
        <v>45633</v>
      </c>
      <c r="B22686" t="s">
        <v>36520</v>
      </c>
      <c r="C22686" t="s">
        <v>36521</v>
      </c>
      <c r="D22686">
        <v>2</v>
      </c>
      <c r="E22686" t="s">
        <v>65276</v>
      </c>
      <c r="F22686" t="s">
        <v>13</v>
      </c>
      <c r="G22686" t="s">
        <v>65277</v>
      </c>
      <c r="H22686" s="3" t="s">
        <v>65300</v>
      </c>
      <c r="I22686" t="s">
        <v>918</v>
      </c>
      <c r="J22686" t="s">
        <v>45636</v>
      </c>
    </row>
    <row r="22687" spans="1:10" ht="16" x14ac:dyDescent="0.2">
      <c r="A22687" t="s">
        <v>65273</v>
      </c>
      <c r="B22687" t="s">
        <v>65420</v>
      </c>
      <c r="C22687" t="s">
        <v>65421</v>
      </c>
      <c r="D22687">
        <v>4</v>
      </c>
      <c r="E22687" t="s">
        <v>65276</v>
      </c>
      <c r="F22687" t="s">
        <v>13</v>
      </c>
      <c r="G22687" t="s">
        <v>65277</v>
      </c>
      <c r="H22687" s="3" t="s">
        <v>65278</v>
      </c>
      <c r="I22687" t="s">
        <v>918</v>
      </c>
      <c r="J22687" t="s">
        <v>65279</v>
      </c>
    </row>
    <row r="22688" spans="1:10" ht="16" x14ac:dyDescent="0.2">
      <c r="A22688" t="s">
        <v>19797</v>
      </c>
      <c r="B22688" t="s">
        <v>65422</v>
      </c>
      <c r="C22688" t="s">
        <v>65423</v>
      </c>
      <c r="D22688">
        <v>4</v>
      </c>
      <c r="E22688" t="s">
        <v>65276</v>
      </c>
      <c r="F22688" t="s">
        <v>13</v>
      </c>
      <c r="G22688" t="s">
        <v>65277</v>
      </c>
      <c r="H22688" s="3" t="s">
        <v>65333</v>
      </c>
      <c r="I22688" t="s">
        <v>918</v>
      </c>
      <c r="J22688" t="s">
        <v>19801</v>
      </c>
    </row>
    <row r="22689" spans="1:10" ht="16" x14ac:dyDescent="0.2">
      <c r="A22689" t="s">
        <v>65424</v>
      </c>
      <c r="B22689" t="s">
        <v>65425</v>
      </c>
      <c r="C22689" t="s">
        <v>65426</v>
      </c>
      <c r="D22689">
        <v>4</v>
      </c>
      <c r="E22689" t="s">
        <v>65276</v>
      </c>
      <c r="F22689" t="s">
        <v>13</v>
      </c>
      <c r="G22689" t="s">
        <v>65277</v>
      </c>
      <c r="H22689" s="3" t="s">
        <v>65427</v>
      </c>
      <c r="I22689" t="s">
        <v>918</v>
      </c>
      <c r="J22689" t="s">
        <v>65428</v>
      </c>
    </row>
    <row r="22690" spans="1:10" ht="16" x14ac:dyDescent="0.2">
      <c r="A22690" t="s">
        <v>65424</v>
      </c>
      <c r="B22690" t="s">
        <v>65429</v>
      </c>
      <c r="C22690" t="s">
        <v>65430</v>
      </c>
      <c r="D22690">
        <v>5</v>
      </c>
      <c r="E22690" t="s">
        <v>65276</v>
      </c>
      <c r="F22690" t="s">
        <v>13</v>
      </c>
      <c r="G22690" t="s">
        <v>65277</v>
      </c>
      <c r="H22690" s="3" t="s">
        <v>65427</v>
      </c>
      <c r="I22690" t="s">
        <v>918</v>
      </c>
      <c r="J22690" t="s">
        <v>65428</v>
      </c>
    </row>
    <row r="22691" spans="1:10" ht="16" x14ac:dyDescent="0.2">
      <c r="A22691" t="s">
        <v>65403</v>
      </c>
      <c r="B22691" t="s">
        <v>65302</v>
      </c>
      <c r="C22691" t="s">
        <v>65303</v>
      </c>
      <c r="D22691">
        <v>2</v>
      </c>
      <c r="E22691" t="s">
        <v>65276</v>
      </c>
      <c r="F22691" t="s">
        <v>13</v>
      </c>
      <c r="G22691" t="s">
        <v>65277</v>
      </c>
      <c r="H22691" s="3" t="s">
        <v>65283</v>
      </c>
      <c r="I22691" t="s">
        <v>918</v>
      </c>
      <c r="J22691" t="s">
        <v>65404</v>
      </c>
    </row>
    <row r="22692" spans="1:10" ht="16" x14ac:dyDescent="0.2">
      <c r="A22692" t="s">
        <v>61973</v>
      </c>
      <c r="B22692" t="s">
        <v>65431</v>
      </c>
      <c r="C22692" t="s">
        <v>65432</v>
      </c>
      <c r="D22692">
        <v>6</v>
      </c>
      <c r="E22692" t="s">
        <v>65276</v>
      </c>
      <c r="F22692" t="s">
        <v>13</v>
      </c>
      <c r="G22692" t="s">
        <v>65277</v>
      </c>
      <c r="H22692" s="3" t="s">
        <v>65433</v>
      </c>
      <c r="I22692" t="s">
        <v>918</v>
      </c>
      <c r="J22692" t="s">
        <v>61976</v>
      </c>
    </row>
    <row r="22693" spans="1:10" ht="16" x14ac:dyDescent="0.2">
      <c r="A22693" t="s">
        <v>61973</v>
      </c>
      <c r="B22693" t="s">
        <v>65434</v>
      </c>
      <c r="C22693" t="s">
        <v>65435</v>
      </c>
      <c r="D22693">
        <v>5</v>
      </c>
      <c r="E22693" t="s">
        <v>65276</v>
      </c>
      <c r="F22693" t="s">
        <v>13</v>
      </c>
      <c r="G22693" t="s">
        <v>65277</v>
      </c>
      <c r="H22693" s="3" t="s">
        <v>65433</v>
      </c>
      <c r="I22693" t="s">
        <v>918</v>
      </c>
      <c r="J22693" t="s">
        <v>61976</v>
      </c>
    </row>
    <row r="22694" spans="1:10" ht="16" x14ac:dyDescent="0.2">
      <c r="A22694" t="s">
        <v>65413</v>
      </c>
      <c r="B22694" t="s">
        <v>65281</v>
      </c>
      <c r="C22694" t="s">
        <v>65282</v>
      </c>
      <c r="D22694">
        <v>1</v>
      </c>
      <c r="E22694" t="s">
        <v>65276</v>
      </c>
      <c r="F22694" t="s">
        <v>13</v>
      </c>
      <c r="G22694" t="s">
        <v>65277</v>
      </c>
      <c r="H22694" s="3" t="s">
        <v>65300</v>
      </c>
      <c r="I22694" t="s">
        <v>918</v>
      </c>
      <c r="J22694" t="s">
        <v>65414</v>
      </c>
    </row>
    <row r="22695" spans="1:10" ht="16" x14ac:dyDescent="0.2">
      <c r="A22695" t="s">
        <v>19797</v>
      </c>
      <c r="B22695" t="s">
        <v>65436</v>
      </c>
      <c r="C22695" t="s">
        <v>65437</v>
      </c>
      <c r="D22695">
        <v>3</v>
      </c>
      <c r="E22695" t="s">
        <v>65276</v>
      </c>
      <c r="F22695" t="s">
        <v>13</v>
      </c>
      <c r="G22695" t="s">
        <v>65277</v>
      </c>
      <c r="H22695" s="3" t="s">
        <v>65333</v>
      </c>
      <c r="I22695" t="s">
        <v>918</v>
      </c>
      <c r="J22695" t="s">
        <v>19801</v>
      </c>
    </row>
    <row r="22696" spans="1:10" ht="16" x14ac:dyDescent="0.2">
      <c r="A22696" t="s">
        <v>64690</v>
      </c>
      <c r="B22696" t="s">
        <v>65285</v>
      </c>
      <c r="C22696" t="s">
        <v>65286</v>
      </c>
      <c r="D22696">
        <v>1</v>
      </c>
      <c r="E22696" t="s">
        <v>65276</v>
      </c>
      <c r="F22696" t="s">
        <v>13</v>
      </c>
      <c r="G22696" t="s">
        <v>65277</v>
      </c>
      <c r="H22696" s="3" t="s">
        <v>65438</v>
      </c>
      <c r="I22696" t="s">
        <v>918</v>
      </c>
      <c r="J22696" t="s">
        <v>64691</v>
      </c>
    </row>
    <row r="22697" spans="1:10" ht="16" x14ac:dyDescent="0.2">
      <c r="A22697" t="s">
        <v>65424</v>
      </c>
      <c r="B22697" t="s">
        <v>65439</v>
      </c>
      <c r="C22697" t="s">
        <v>65440</v>
      </c>
      <c r="D22697">
        <v>1</v>
      </c>
      <c r="E22697" t="s">
        <v>65276</v>
      </c>
      <c r="F22697" t="s">
        <v>13</v>
      </c>
      <c r="G22697" t="s">
        <v>65277</v>
      </c>
      <c r="H22697" s="3" t="s">
        <v>65427</v>
      </c>
      <c r="I22697" t="s">
        <v>918</v>
      </c>
      <c r="J22697" t="s">
        <v>65428</v>
      </c>
    </row>
    <row r="22698" spans="1:10" ht="16" x14ac:dyDescent="0.2">
      <c r="A22698" t="s">
        <v>19797</v>
      </c>
      <c r="B22698" t="s">
        <v>65347</v>
      </c>
      <c r="C22698" t="s">
        <v>65348</v>
      </c>
      <c r="D22698">
        <v>5</v>
      </c>
      <c r="E22698" t="s">
        <v>65276</v>
      </c>
      <c r="F22698" t="s">
        <v>13</v>
      </c>
      <c r="G22698" t="s">
        <v>65277</v>
      </c>
      <c r="H22698" s="3" t="s">
        <v>65333</v>
      </c>
      <c r="I22698" t="s">
        <v>918</v>
      </c>
      <c r="J22698" t="s">
        <v>19801</v>
      </c>
    </row>
    <row r="22699" spans="1:10" ht="16" x14ac:dyDescent="0.2">
      <c r="A22699" t="s">
        <v>19835</v>
      </c>
      <c r="B22699" t="s">
        <v>65285</v>
      </c>
      <c r="C22699" t="s">
        <v>65286</v>
      </c>
      <c r="D22699">
        <v>3</v>
      </c>
      <c r="E22699" t="s">
        <v>65276</v>
      </c>
      <c r="F22699" t="s">
        <v>13</v>
      </c>
      <c r="G22699" t="s">
        <v>65277</v>
      </c>
      <c r="H22699" s="3" t="s">
        <v>65283</v>
      </c>
      <c r="I22699" t="s">
        <v>918</v>
      </c>
      <c r="J22699" t="s">
        <v>19836</v>
      </c>
    </row>
    <row r="22700" spans="1:10" ht="16" x14ac:dyDescent="0.2">
      <c r="A22700" t="s">
        <v>65424</v>
      </c>
      <c r="B22700" t="s">
        <v>65441</v>
      </c>
      <c r="C22700" t="s">
        <v>65442</v>
      </c>
      <c r="D22700">
        <v>2</v>
      </c>
      <c r="E22700" t="s">
        <v>65276</v>
      </c>
      <c r="F22700" t="s">
        <v>13</v>
      </c>
      <c r="G22700" t="s">
        <v>65277</v>
      </c>
      <c r="H22700" s="3" t="s">
        <v>65427</v>
      </c>
      <c r="I22700" t="s">
        <v>918</v>
      </c>
      <c r="J22700" t="s">
        <v>65428</v>
      </c>
    </row>
    <row r="22701" spans="1:10" ht="16" x14ac:dyDescent="0.2">
      <c r="A22701" t="s">
        <v>19797</v>
      </c>
      <c r="B22701" t="s">
        <v>65327</v>
      </c>
      <c r="C22701" t="s">
        <v>65328</v>
      </c>
      <c r="D22701">
        <v>2</v>
      </c>
      <c r="E22701" t="s">
        <v>65276</v>
      </c>
      <c r="F22701" t="s">
        <v>13</v>
      </c>
      <c r="G22701" t="s">
        <v>65277</v>
      </c>
      <c r="H22701" s="3" t="s">
        <v>65333</v>
      </c>
      <c r="I22701" t="s">
        <v>918</v>
      </c>
      <c r="J22701" t="s">
        <v>19801</v>
      </c>
    </row>
    <row r="22702" spans="1:10" ht="16" x14ac:dyDescent="0.2">
      <c r="A22702" t="s">
        <v>30011</v>
      </c>
      <c r="B22702" t="s">
        <v>65285</v>
      </c>
      <c r="C22702" t="s">
        <v>65286</v>
      </c>
      <c r="D22702">
        <v>1</v>
      </c>
      <c r="E22702" t="s">
        <v>65276</v>
      </c>
      <c r="F22702" t="s">
        <v>13</v>
      </c>
      <c r="G22702" t="s">
        <v>65277</v>
      </c>
      <c r="H22702" s="3" t="s">
        <v>65300</v>
      </c>
      <c r="I22702" t="s">
        <v>918</v>
      </c>
      <c r="J22702" t="s">
        <v>30015</v>
      </c>
    </row>
    <row r="22703" spans="1:10" ht="16" x14ac:dyDescent="0.2">
      <c r="A22703" t="s">
        <v>65405</v>
      </c>
      <c r="B22703" t="s">
        <v>65353</v>
      </c>
      <c r="C22703" t="s">
        <v>65286</v>
      </c>
      <c r="D22703">
        <v>3</v>
      </c>
      <c r="E22703" t="s">
        <v>65276</v>
      </c>
      <c r="F22703" t="s">
        <v>13</v>
      </c>
      <c r="G22703" t="s">
        <v>65277</v>
      </c>
      <c r="H22703" s="3" t="s">
        <v>65283</v>
      </c>
      <c r="I22703" t="s">
        <v>918</v>
      </c>
      <c r="J22703" t="s">
        <v>65408</v>
      </c>
    </row>
    <row r="22704" spans="1:10" ht="16" x14ac:dyDescent="0.2">
      <c r="A22704" t="s">
        <v>65405</v>
      </c>
      <c r="B22704" t="s">
        <v>65443</v>
      </c>
      <c r="C22704" t="s">
        <v>65444</v>
      </c>
      <c r="D22704">
        <v>5</v>
      </c>
      <c r="E22704" t="s">
        <v>65276</v>
      </c>
      <c r="F22704" t="s">
        <v>13</v>
      </c>
      <c r="G22704" t="s">
        <v>65277</v>
      </c>
      <c r="H22704" s="3" t="s">
        <v>65283</v>
      </c>
      <c r="I22704" t="s">
        <v>918</v>
      </c>
      <c r="J22704" t="s">
        <v>65408</v>
      </c>
    </row>
    <row r="22705" spans="1:10" ht="16" x14ac:dyDescent="0.2">
      <c r="A22705" t="s">
        <v>64481</v>
      </c>
      <c r="B22705" t="s">
        <v>65285</v>
      </c>
      <c r="C22705" t="s">
        <v>65286</v>
      </c>
      <c r="D22705">
        <v>1</v>
      </c>
      <c r="E22705" t="s">
        <v>65276</v>
      </c>
      <c r="F22705" t="s">
        <v>13</v>
      </c>
      <c r="G22705" t="s">
        <v>65277</v>
      </c>
      <c r="H22705" s="3" t="s">
        <v>65300</v>
      </c>
      <c r="I22705" t="s">
        <v>918</v>
      </c>
      <c r="J22705" t="s">
        <v>64482</v>
      </c>
    </row>
    <row r="22706" spans="1:10" ht="16" x14ac:dyDescent="0.2">
      <c r="A22706" t="s">
        <v>64390</v>
      </c>
      <c r="B22706" t="s">
        <v>65445</v>
      </c>
      <c r="C22706" t="s">
        <v>65446</v>
      </c>
      <c r="D22706">
        <v>2</v>
      </c>
      <c r="E22706" t="s">
        <v>65276</v>
      </c>
      <c r="F22706" t="s">
        <v>13</v>
      </c>
      <c r="G22706" t="s">
        <v>65277</v>
      </c>
      <c r="H22706" s="3" t="s">
        <v>65447</v>
      </c>
      <c r="I22706" t="s">
        <v>918</v>
      </c>
      <c r="J22706" t="s">
        <v>64395</v>
      </c>
    </row>
    <row r="22707" spans="1:10" ht="32" x14ac:dyDescent="0.2">
      <c r="A22707" t="s">
        <v>65448</v>
      </c>
      <c r="B22707" t="s">
        <v>65285</v>
      </c>
      <c r="C22707" t="s">
        <v>65286</v>
      </c>
      <c r="D22707">
        <v>1</v>
      </c>
      <c r="E22707" t="s">
        <v>65276</v>
      </c>
      <c r="F22707" t="s">
        <v>13</v>
      </c>
      <c r="G22707" t="s">
        <v>65277</v>
      </c>
      <c r="H22707" s="3" t="s">
        <v>65319</v>
      </c>
      <c r="I22707" t="s">
        <v>918</v>
      </c>
      <c r="J22707" t="s">
        <v>65449</v>
      </c>
    </row>
    <row r="22708" spans="1:10" ht="16" x14ac:dyDescent="0.2">
      <c r="A22708" t="s">
        <v>65450</v>
      </c>
      <c r="B22708" t="s">
        <v>65451</v>
      </c>
      <c r="C22708" t="s">
        <v>65322</v>
      </c>
      <c r="D22708">
        <v>1</v>
      </c>
      <c r="E22708" t="s">
        <v>65276</v>
      </c>
      <c r="F22708" t="s">
        <v>13</v>
      </c>
      <c r="G22708" t="s">
        <v>65277</v>
      </c>
      <c r="H22708" s="3" t="s">
        <v>65333</v>
      </c>
      <c r="I22708" t="s">
        <v>918</v>
      </c>
      <c r="J22708" t="s">
        <v>65452</v>
      </c>
    </row>
    <row r="22709" spans="1:10" ht="16" x14ac:dyDescent="0.2">
      <c r="A22709" t="s">
        <v>10373</v>
      </c>
      <c r="B22709" t="s">
        <v>65285</v>
      </c>
      <c r="C22709" t="s">
        <v>65286</v>
      </c>
      <c r="D22709">
        <v>1</v>
      </c>
      <c r="E22709" t="s">
        <v>65276</v>
      </c>
      <c r="F22709" t="s">
        <v>13</v>
      </c>
      <c r="G22709" t="s">
        <v>65277</v>
      </c>
      <c r="H22709" s="3" t="s">
        <v>65333</v>
      </c>
      <c r="I22709" t="s">
        <v>918</v>
      </c>
      <c r="J22709" t="s">
        <v>10376</v>
      </c>
    </row>
    <row r="22710" spans="1:10" ht="16" x14ac:dyDescent="0.2">
      <c r="A22710" t="s">
        <v>65413</v>
      </c>
      <c r="B22710" t="s">
        <v>65321</v>
      </c>
      <c r="C22710" t="s">
        <v>65322</v>
      </c>
      <c r="D22710">
        <v>3</v>
      </c>
      <c r="E22710" t="s">
        <v>65276</v>
      </c>
      <c r="F22710" t="s">
        <v>13</v>
      </c>
      <c r="G22710" t="s">
        <v>65277</v>
      </c>
      <c r="H22710" s="3" t="s">
        <v>65300</v>
      </c>
      <c r="I22710" t="s">
        <v>918</v>
      </c>
      <c r="J22710" t="s">
        <v>65414</v>
      </c>
    </row>
    <row r="22711" spans="1:10" ht="16" x14ac:dyDescent="0.2">
      <c r="A22711" t="s">
        <v>65360</v>
      </c>
      <c r="B22711" t="s">
        <v>65453</v>
      </c>
      <c r="C22711" t="s">
        <v>65454</v>
      </c>
      <c r="D22711">
        <v>1</v>
      </c>
      <c r="E22711" t="s">
        <v>65276</v>
      </c>
      <c r="F22711" t="s">
        <v>13</v>
      </c>
      <c r="G22711" t="s">
        <v>65277</v>
      </c>
      <c r="H22711" s="3" t="s">
        <v>65295</v>
      </c>
      <c r="I22711" t="s">
        <v>918</v>
      </c>
      <c r="J22711" t="s">
        <v>65363</v>
      </c>
    </row>
    <row r="22712" spans="1:10" ht="32" x14ac:dyDescent="0.2">
      <c r="A22712" t="s">
        <v>65455</v>
      </c>
      <c r="B22712" t="s">
        <v>65321</v>
      </c>
      <c r="C22712" t="s">
        <v>65322</v>
      </c>
      <c r="D22712">
        <v>3</v>
      </c>
      <c r="E22712" t="s">
        <v>65276</v>
      </c>
      <c r="F22712" t="s">
        <v>13</v>
      </c>
      <c r="G22712" t="s">
        <v>65277</v>
      </c>
      <c r="H22712" s="3" t="s">
        <v>65456</v>
      </c>
      <c r="I22712" t="s">
        <v>918</v>
      </c>
      <c r="J22712" t="s">
        <v>65457</v>
      </c>
    </row>
    <row r="22713" spans="1:10" ht="16" x14ac:dyDescent="0.2">
      <c r="A22713" t="s">
        <v>65458</v>
      </c>
      <c r="B22713" t="s">
        <v>65459</v>
      </c>
      <c r="C22713" t="s">
        <v>65460</v>
      </c>
      <c r="D22713">
        <v>1</v>
      </c>
      <c r="E22713" t="s">
        <v>65276</v>
      </c>
      <c r="F22713" t="s">
        <v>13</v>
      </c>
      <c r="G22713" t="s">
        <v>65277</v>
      </c>
      <c r="H22713" s="3" t="s">
        <v>65300</v>
      </c>
      <c r="I22713" t="s">
        <v>918</v>
      </c>
      <c r="J22713" t="s">
        <v>65461</v>
      </c>
    </row>
    <row r="22714" spans="1:10" ht="16" x14ac:dyDescent="0.2">
      <c r="A22714" t="s">
        <v>64745</v>
      </c>
      <c r="B22714" t="s">
        <v>65321</v>
      </c>
      <c r="C22714" t="s">
        <v>65322</v>
      </c>
      <c r="D22714">
        <v>1</v>
      </c>
      <c r="E22714" t="s">
        <v>65276</v>
      </c>
      <c r="F22714" t="s">
        <v>13</v>
      </c>
      <c r="G22714" t="s">
        <v>65277</v>
      </c>
      <c r="H22714" s="3" t="s">
        <v>65333</v>
      </c>
      <c r="I22714" t="s">
        <v>918</v>
      </c>
      <c r="J22714" t="s">
        <v>64748</v>
      </c>
    </row>
    <row r="22715" spans="1:10" ht="16" x14ac:dyDescent="0.2">
      <c r="A22715" t="s">
        <v>65462</v>
      </c>
      <c r="B22715" t="s">
        <v>65463</v>
      </c>
      <c r="C22715" t="s">
        <v>65464</v>
      </c>
      <c r="D22715">
        <v>2</v>
      </c>
      <c r="E22715" t="s">
        <v>65276</v>
      </c>
      <c r="F22715" t="s">
        <v>13</v>
      </c>
      <c r="G22715" t="s">
        <v>65277</v>
      </c>
      <c r="H22715" s="3" t="s">
        <v>65465</v>
      </c>
      <c r="I22715" t="s">
        <v>918</v>
      </c>
      <c r="J22715" t="s">
        <v>65466</v>
      </c>
    </row>
    <row r="22716" spans="1:10" ht="16" x14ac:dyDescent="0.2">
      <c r="A22716" t="s">
        <v>36519</v>
      </c>
      <c r="B22716" t="s">
        <v>65381</v>
      </c>
      <c r="C22716" t="s">
        <v>65382</v>
      </c>
      <c r="D22716">
        <v>3</v>
      </c>
      <c r="E22716" t="s">
        <v>65276</v>
      </c>
      <c r="F22716" t="s">
        <v>13</v>
      </c>
      <c r="G22716" t="s">
        <v>65277</v>
      </c>
      <c r="H22716" s="3" t="s">
        <v>65300</v>
      </c>
      <c r="I22716" t="s">
        <v>918</v>
      </c>
      <c r="J22716" t="s">
        <v>36522</v>
      </c>
    </row>
    <row r="22717" spans="1:10" ht="16" x14ac:dyDescent="0.2">
      <c r="A22717" t="s">
        <v>65455</v>
      </c>
      <c r="B22717" t="s">
        <v>65467</v>
      </c>
      <c r="C22717" t="s">
        <v>65468</v>
      </c>
      <c r="D22717">
        <v>2</v>
      </c>
      <c r="E22717" t="s">
        <v>65276</v>
      </c>
      <c r="F22717" t="s">
        <v>13</v>
      </c>
      <c r="G22717" t="s">
        <v>65277</v>
      </c>
      <c r="H22717" s="3" t="s">
        <v>65469</v>
      </c>
      <c r="I22717" t="s">
        <v>918</v>
      </c>
      <c r="J22717" t="s">
        <v>65457</v>
      </c>
    </row>
    <row r="22718" spans="1:10" ht="16" x14ac:dyDescent="0.2">
      <c r="A22718" t="s">
        <v>65470</v>
      </c>
      <c r="B22718" t="s">
        <v>65471</v>
      </c>
      <c r="C22718" t="s">
        <v>65472</v>
      </c>
      <c r="D22718">
        <v>1</v>
      </c>
      <c r="E22718" t="s">
        <v>65276</v>
      </c>
      <c r="F22718" t="s">
        <v>13</v>
      </c>
      <c r="G22718" t="s">
        <v>65277</v>
      </c>
      <c r="H22718" s="3" t="s">
        <v>65473</v>
      </c>
      <c r="I22718" t="s">
        <v>918</v>
      </c>
      <c r="J22718" t="s">
        <v>65474</v>
      </c>
    </row>
    <row r="22719" spans="1:10" ht="16" x14ac:dyDescent="0.2">
      <c r="A22719" t="s">
        <v>36519</v>
      </c>
      <c r="B22719" t="s">
        <v>65475</v>
      </c>
      <c r="C22719" t="s">
        <v>65476</v>
      </c>
      <c r="D22719">
        <v>5</v>
      </c>
      <c r="E22719" t="s">
        <v>65276</v>
      </c>
      <c r="F22719" t="s">
        <v>13</v>
      </c>
      <c r="G22719" t="s">
        <v>65277</v>
      </c>
      <c r="H22719" s="3" t="s">
        <v>65300</v>
      </c>
      <c r="I22719" t="s">
        <v>918</v>
      </c>
      <c r="J22719" t="s">
        <v>36522</v>
      </c>
    </row>
    <row r="22720" spans="1:10" ht="32" x14ac:dyDescent="0.2">
      <c r="A22720" t="s">
        <v>65477</v>
      </c>
      <c r="B22720" t="s">
        <v>65478</v>
      </c>
      <c r="C22720" t="s">
        <v>65479</v>
      </c>
      <c r="D22720">
        <v>3</v>
      </c>
      <c r="E22720" t="s">
        <v>65276</v>
      </c>
      <c r="F22720" t="s">
        <v>13</v>
      </c>
      <c r="G22720" t="s">
        <v>65277</v>
      </c>
      <c r="H22720" s="3" t="s">
        <v>65480</v>
      </c>
      <c r="I22720" t="s">
        <v>918</v>
      </c>
      <c r="J22720" t="s">
        <v>65481</v>
      </c>
    </row>
    <row r="22721" spans="1:10" ht="32" x14ac:dyDescent="0.2">
      <c r="A22721" t="s">
        <v>65477</v>
      </c>
      <c r="B22721" t="s">
        <v>65463</v>
      </c>
      <c r="C22721" t="s">
        <v>65464</v>
      </c>
      <c r="D22721">
        <v>2</v>
      </c>
      <c r="E22721" t="s">
        <v>65276</v>
      </c>
      <c r="F22721" t="s">
        <v>13</v>
      </c>
      <c r="G22721" t="s">
        <v>65277</v>
      </c>
      <c r="H22721" s="3" t="s">
        <v>65482</v>
      </c>
      <c r="I22721" t="s">
        <v>918</v>
      </c>
      <c r="J22721" t="s">
        <v>65481</v>
      </c>
    </row>
    <row r="22722" spans="1:10" ht="16" x14ac:dyDescent="0.2">
      <c r="A22722" t="s">
        <v>65477</v>
      </c>
      <c r="B22722" t="s">
        <v>65483</v>
      </c>
      <c r="C22722" t="s">
        <v>65484</v>
      </c>
      <c r="D22722">
        <v>1</v>
      </c>
      <c r="E22722" t="s">
        <v>65276</v>
      </c>
      <c r="F22722" t="s">
        <v>13</v>
      </c>
      <c r="G22722" t="s">
        <v>65277</v>
      </c>
      <c r="H22722" s="3" t="s">
        <v>65485</v>
      </c>
      <c r="I22722" t="s">
        <v>918</v>
      </c>
      <c r="J22722" t="s">
        <v>65481</v>
      </c>
    </row>
    <row r="22723" spans="1:10" ht="16" x14ac:dyDescent="0.2">
      <c r="A22723" t="s">
        <v>65354</v>
      </c>
      <c r="B22723" t="s">
        <v>65370</v>
      </c>
      <c r="C22723" t="s">
        <v>65371</v>
      </c>
      <c r="D22723">
        <v>1</v>
      </c>
      <c r="E22723" t="s">
        <v>65276</v>
      </c>
      <c r="F22723" t="s">
        <v>13</v>
      </c>
      <c r="G22723" t="s">
        <v>65277</v>
      </c>
      <c r="H22723" s="3" t="s">
        <v>65300</v>
      </c>
      <c r="I22723" t="s">
        <v>918</v>
      </c>
      <c r="J22723" t="s">
        <v>65355</v>
      </c>
    </row>
    <row r="22724" spans="1:10" ht="16" x14ac:dyDescent="0.2">
      <c r="A22724" t="s">
        <v>19825</v>
      </c>
      <c r="B22724" t="s">
        <v>65321</v>
      </c>
      <c r="C22724" t="s">
        <v>65322</v>
      </c>
      <c r="D22724">
        <v>3</v>
      </c>
      <c r="E22724" t="s">
        <v>65276</v>
      </c>
      <c r="F22724" t="s">
        <v>13</v>
      </c>
      <c r="G22724" t="s">
        <v>65277</v>
      </c>
      <c r="H22724" s="3" t="s">
        <v>65300</v>
      </c>
      <c r="I22724" t="s">
        <v>918</v>
      </c>
      <c r="J22724" t="s">
        <v>19826</v>
      </c>
    </row>
    <row r="22725" spans="1:10" ht="16" x14ac:dyDescent="0.2">
      <c r="A22725" t="s">
        <v>65462</v>
      </c>
      <c r="B22725" t="s">
        <v>65486</v>
      </c>
      <c r="C22725" t="s">
        <v>65487</v>
      </c>
      <c r="D22725">
        <v>1</v>
      </c>
      <c r="E22725" t="s">
        <v>65276</v>
      </c>
      <c r="F22725" t="s">
        <v>13</v>
      </c>
      <c r="G22725" t="s">
        <v>65277</v>
      </c>
      <c r="H22725" s="3" t="s">
        <v>65283</v>
      </c>
      <c r="I22725" t="s">
        <v>918</v>
      </c>
      <c r="J22725" t="s">
        <v>65466</v>
      </c>
    </row>
    <row r="22726" spans="1:10" ht="16" x14ac:dyDescent="0.2">
      <c r="A22726" t="s">
        <v>65458</v>
      </c>
      <c r="B22726" t="s">
        <v>65285</v>
      </c>
      <c r="C22726" t="s">
        <v>65286</v>
      </c>
      <c r="D22726">
        <v>2</v>
      </c>
      <c r="E22726" t="s">
        <v>65276</v>
      </c>
      <c r="F22726" t="s">
        <v>13</v>
      </c>
      <c r="G22726" t="s">
        <v>65277</v>
      </c>
      <c r="H22726" s="3" t="s">
        <v>65300</v>
      </c>
      <c r="I22726" t="s">
        <v>918</v>
      </c>
      <c r="J22726" t="s">
        <v>65461</v>
      </c>
    </row>
    <row r="22727" spans="1:10" ht="16" x14ac:dyDescent="0.2">
      <c r="A22727" t="s">
        <v>65369</v>
      </c>
      <c r="B22727" t="s">
        <v>65285</v>
      </c>
      <c r="C22727" t="s">
        <v>65286</v>
      </c>
      <c r="D22727">
        <v>1</v>
      </c>
      <c r="E22727" t="s">
        <v>65276</v>
      </c>
      <c r="F22727" t="s">
        <v>13</v>
      </c>
      <c r="G22727" t="s">
        <v>65277</v>
      </c>
      <c r="H22727" s="3" t="s">
        <v>65300</v>
      </c>
      <c r="I22727" t="s">
        <v>918</v>
      </c>
      <c r="J22727" t="s">
        <v>65372</v>
      </c>
    </row>
    <row r="22728" spans="1:10" ht="16" x14ac:dyDescent="0.2">
      <c r="A22728" t="s">
        <v>19825</v>
      </c>
      <c r="B22728" t="s">
        <v>65436</v>
      </c>
      <c r="C22728" t="s">
        <v>65437</v>
      </c>
      <c r="D22728">
        <v>4</v>
      </c>
      <c r="E22728" t="s">
        <v>65276</v>
      </c>
      <c r="F22728" t="s">
        <v>13</v>
      </c>
      <c r="G22728" t="s">
        <v>65277</v>
      </c>
      <c r="H22728" s="3" t="s">
        <v>65488</v>
      </c>
      <c r="I22728" t="s">
        <v>918</v>
      </c>
      <c r="J22728" t="s">
        <v>19826</v>
      </c>
    </row>
    <row r="22729" spans="1:10" ht="16" x14ac:dyDescent="0.2">
      <c r="A22729" t="s">
        <v>65470</v>
      </c>
      <c r="B22729" t="s">
        <v>65489</v>
      </c>
      <c r="C22729" t="s">
        <v>65490</v>
      </c>
      <c r="D22729">
        <v>2</v>
      </c>
      <c r="E22729" t="s">
        <v>65276</v>
      </c>
      <c r="F22729" t="s">
        <v>13</v>
      </c>
      <c r="G22729" t="s">
        <v>65277</v>
      </c>
      <c r="H22729" s="3" t="s">
        <v>65473</v>
      </c>
      <c r="I22729" t="s">
        <v>918</v>
      </c>
      <c r="J22729" t="s">
        <v>65474</v>
      </c>
    </row>
    <row r="22730" spans="1:10" ht="16" x14ac:dyDescent="0.2">
      <c r="A22730" t="s">
        <v>65405</v>
      </c>
      <c r="B22730" t="s">
        <v>65491</v>
      </c>
      <c r="C22730" t="s">
        <v>65492</v>
      </c>
      <c r="D22730">
        <v>2</v>
      </c>
      <c r="E22730" t="s">
        <v>65276</v>
      </c>
      <c r="F22730" t="s">
        <v>13</v>
      </c>
      <c r="G22730" t="s">
        <v>65277</v>
      </c>
      <c r="H22730" s="3" t="s">
        <v>65283</v>
      </c>
      <c r="I22730" t="s">
        <v>918</v>
      </c>
      <c r="J22730" t="s">
        <v>65408</v>
      </c>
    </row>
    <row r="22731" spans="1:10" ht="16" x14ac:dyDescent="0.2">
      <c r="A22731" t="s">
        <v>65405</v>
      </c>
      <c r="B22731" t="s">
        <v>65336</v>
      </c>
      <c r="C22731" t="s">
        <v>65322</v>
      </c>
      <c r="D22731">
        <v>1</v>
      </c>
      <c r="E22731" t="s">
        <v>65276</v>
      </c>
      <c r="F22731" t="s">
        <v>13</v>
      </c>
      <c r="G22731" t="s">
        <v>65277</v>
      </c>
      <c r="H22731" s="3" t="s">
        <v>65283</v>
      </c>
      <c r="I22731" t="s">
        <v>918</v>
      </c>
      <c r="J22731" t="s">
        <v>65408</v>
      </c>
    </row>
    <row r="22732" spans="1:10" ht="16" x14ac:dyDescent="0.2">
      <c r="A22732" t="s">
        <v>65477</v>
      </c>
      <c r="B22732" t="s">
        <v>65493</v>
      </c>
      <c r="C22732" t="s">
        <v>65494</v>
      </c>
      <c r="D22732">
        <v>4</v>
      </c>
      <c r="E22732" t="s">
        <v>65276</v>
      </c>
      <c r="F22732" t="s">
        <v>13</v>
      </c>
      <c r="G22732" t="s">
        <v>65277</v>
      </c>
      <c r="H22732" s="3" t="s">
        <v>65300</v>
      </c>
      <c r="I22732" t="s">
        <v>918</v>
      </c>
      <c r="J22732" t="s">
        <v>65481</v>
      </c>
    </row>
    <row r="22733" spans="1:10" ht="16" x14ac:dyDescent="0.2">
      <c r="A22733" t="s">
        <v>64481</v>
      </c>
      <c r="B22733" t="s">
        <v>64750</v>
      </c>
      <c r="C22733" t="s">
        <v>64751</v>
      </c>
      <c r="D22733">
        <v>4</v>
      </c>
      <c r="E22733" t="s">
        <v>65276</v>
      </c>
      <c r="F22733" t="s">
        <v>13</v>
      </c>
      <c r="G22733" t="s">
        <v>65277</v>
      </c>
      <c r="H22733" s="3" t="s">
        <v>65300</v>
      </c>
      <c r="I22733" t="s">
        <v>918</v>
      </c>
      <c r="J22733" t="s">
        <v>64482</v>
      </c>
    </row>
    <row r="22734" spans="1:10" ht="16" x14ac:dyDescent="0.2">
      <c r="A22734" t="s">
        <v>64481</v>
      </c>
      <c r="B22734" t="s">
        <v>65290</v>
      </c>
      <c r="C22734" t="s">
        <v>65291</v>
      </c>
      <c r="D22734">
        <v>2</v>
      </c>
      <c r="E22734" t="s">
        <v>65276</v>
      </c>
      <c r="F22734" t="s">
        <v>13</v>
      </c>
      <c r="G22734" t="s">
        <v>65277</v>
      </c>
      <c r="H22734" s="3" t="s">
        <v>65391</v>
      </c>
      <c r="I22734" t="s">
        <v>918</v>
      </c>
      <c r="J22734" t="s">
        <v>64482</v>
      </c>
    </row>
    <row r="22735" spans="1:10" ht="16" x14ac:dyDescent="0.2">
      <c r="A22735" t="s">
        <v>65369</v>
      </c>
      <c r="B22735" t="s">
        <v>65495</v>
      </c>
      <c r="C22735" t="s">
        <v>65496</v>
      </c>
      <c r="D22735">
        <v>4</v>
      </c>
      <c r="E22735" t="s">
        <v>65276</v>
      </c>
      <c r="F22735" t="s">
        <v>13</v>
      </c>
      <c r="G22735" t="s">
        <v>65277</v>
      </c>
      <c r="H22735" s="3" t="s">
        <v>65300</v>
      </c>
      <c r="I22735" t="s">
        <v>918</v>
      </c>
      <c r="J22735" t="s">
        <v>65372</v>
      </c>
    </row>
    <row r="22736" spans="1:10" ht="16" x14ac:dyDescent="0.2">
      <c r="A22736" t="s">
        <v>65497</v>
      </c>
      <c r="B22736" t="s">
        <v>65498</v>
      </c>
      <c r="C22736" t="s">
        <v>65499</v>
      </c>
      <c r="D22736">
        <v>1</v>
      </c>
      <c r="E22736" t="s">
        <v>65276</v>
      </c>
      <c r="F22736" t="s">
        <v>13</v>
      </c>
      <c r="G22736" t="s">
        <v>65277</v>
      </c>
      <c r="H22736" s="3" t="s">
        <v>65500</v>
      </c>
      <c r="I22736" t="s">
        <v>918</v>
      </c>
      <c r="J22736" t="s">
        <v>65501</v>
      </c>
    </row>
    <row r="22737" spans="1:10" ht="16" x14ac:dyDescent="0.2">
      <c r="A22737" t="s">
        <v>65497</v>
      </c>
      <c r="B22737" t="s">
        <v>65502</v>
      </c>
      <c r="C22737" t="s">
        <v>65503</v>
      </c>
      <c r="D22737">
        <v>2</v>
      </c>
      <c r="E22737" t="s">
        <v>65276</v>
      </c>
      <c r="F22737" t="s">
        <v>13</v>
      </c>
      <c r="G22737" t="s">
        <v>65277</v>
      </c>
      <c r="H22737" s="3" t="s">
        <v>65500</v>
      </c>
      <c r="I22737" t="s">
        <v>918</v>
      </c>
      <c r="J22737" t="s">
        <v>65501</v>
      </c>
    </row>
    <row r="22738" spans="1:10" ht="16" x14ac:dyDescent="0.2">
      <c r="A22738" t="s">
        <v>65504</v>
      </c>
      <c r="B22738" t="s">
        <v>65285</v>
      </c>
      <c r="C22738" t="s">
        <v>65286</v>
      </c>
      <c r="D22738">
        <v>2</v>
      </c>
      <c r="E22738" t="s">
        <v>65276</v>
      </c>
      <c r="F22738" t="s">
        <v>13</v>
      </c>
      <c r="G22738" t="s">
        <v>65277</v>
      </c>
      <c r="H22738" s="3" t="s">
        <v>65300</v>
      </c>
      <c r="I22738" t="s">
        <v>918</v>
      </c>
      <c r="J22738" t="s">
        <v>65505</v>
      </c>
    </row>
    <row r="22739" spans="1:10" ht="16" x14ac:dyDescent="0.2">
      <c r="A22739" t="s">
        <v>30011</v>
      </c>
      <c r="B22739" t="s">
        <v>64750</v>
      </c>
      <c r="C22739" t="s">
        <v>64751</v>
      </c>
      <c r="D22739">
        <v>3</v>
      </c>
      <c r="E22739" t="s">
        <v>65276</v>
      </c>
      <c r="F22739" t="s">
        <v>13</v>
      </c>
      <c r="G22739" t="s">
        <v>65277</v>
      </c>
      <c r="H22739" s="3" t="s">
        <v>65300</v>
      </c>
      <c r="I22739" t="s">
        <v>918</v>
      </c>
      <c r="J22739" t="s">
        <v>30015</v>
      </c>
    </row>
    <row r="22740" spans="1:10" ht="16" x14ac:dyDescent="0.2">
      <c r="A22740" t="s">
        <v>19825</v>
      </c>
      <c r="B22740" t="s">
        <v>65285</v>
      </c>
      <c r="C22740" t="s">
        <v>65286</v>
      </c>
      <c r="D22740">
        <v>1</v>
      </c>
      <c r="E22740" t="s">
        <v>65276</v>
      </c>
      <c r="F22740" t="s">
        <v>13</v>
      </c>
      <c r="G22740" t="s">
        <v>65277</v>
      </c>
      <c r="H22740" s="3" t="s">
        <v>65300</v>
      </c>
      <c r="I22740" t="s">
        <v>918</v>
      </c>
      <c r="J22740" t="s">
        <v>19826</v>
      </c>
    </row>
    <row r="22741" spans="1:10" ht="16" x14ac:dyDescent="0.2">
      <c r="A22741" t="s">
        <v>19805</v>
      </c>
      <c r="B22741" t="s">
        <v>65436</v>
      </c>
      <c r="C22741" t="s">
        <v>65437</v>
      </c>
      <c r="D22741">
        <v>4</v>
      </c>
      <c r="E22741" t="s">
        <v>65276</v>
      </c>
      <c r="F22741" t="s">
        <v>13</v>
      </c>
      <c r="G22741" t="s">
        <v>65277</v>
      </c>
      <c r="H22741" s="3" t="s">
        <v>65283</v>
      </c>
      <c r="I22741" t="s">
        <v>918</v>
      </c>
      <c r="J22741" t="s">
        <v>19807</v>
      </c>
    </row>
    <row r="22742" spans="1:10" ht="16" x14ac:dyDescent="0.2">
      <c r="A22742" t="s">
        <v>43547</v>
      </c>
      <c r="B22742" t="s">
        <v>65506</v>
      </c>
      <c r="C22742" t="s">
        <v>65507</v>
      </c>
      <c r="D22742">
        <v>4</v>
      </c>
      <c r="E22742" t="s">
        <v>65276</v>
      </c>
      <c r="F22742" t="s">
        <v>13</v>
      </c>
      <c r="G22742" t="s">
        <v>65277</v>
      </c>
      <c r="H22742" s="3" t="s">
        <v>65427</v>
      </c>
      <c r="I22742" t="s">
        <v>918</v>
      </c>
      <c r="J22742" t="s">
        <v>43552</v>
      </c>
    </row>
    <row r="22743" spans="1:10" ht="16" x14ac:dyDescent="0.2">
      <c r="A22743" t="s">
        <v>65497</v>
      </c>
      <c r="B22743" t="s">
        <v>65508</v>
      </c>
      <c r="C22743" t="s">
        <v>65509</v>
      </c>
      <c r="D22743">
        <v>3</v>
      </c>
      <c r="E22743" t="s">
        <v>65276</v>
      </c>
      <c r="F22743" t="s">
        <v>13</v>
      </c>
      <c r="G22743" t="s">
        <v>65277</v>
      </c>
      <c r="H22743" s="3" t="s">
        <v>65427</v>
      </c>
      <c r="I22743" t="s">
        <v>918</v>
      </c>
      <c r="J22743" t="s">
        <v>65501</v>
      </c>
    </row>
    <row r="22744" spans="1:10" ht="16" x14ac:dyDescent="0.2">
      <c r="A22744" t="s">
        <v>22013</v>
      </c>
      <c r="B22744" t="s">
        <v>33670</v>
      </c>
      <c r="C22744" t="s">
        <v>33671</v>
      </c>
      <c r="D22744">
        <v>4</v>
      </c>
      <c r="E22744" t="s">
        <v>65276</v>
      </c>
      <c r="F22744" t="s">
        <v>13</v>
      </c>
      <c r="G22744" t="s">
        <v>65277</v>
      </c>
      <c r="H22744" s="3" t="s">
        <v>65333</v>
      </c>
      <c r="I22744" t="s">
        <v>918</v>
      </c>
      <c r="J22744" t="s">
        <v>22014</v>
      </c>
    </row>
    <row r="22745" spans="1:10" ht="16" x14ac:dyDescent="0.2">
      <c r="A22745" t="s">
        <v>65369</v>
      </c>
      <c r="B22745" t="s">
        <v>65510</v>
      </c>
      <c r="C22745" t="s">
        <v>65511</v>
      </c>
      <c r="D22745">
        <v>3</v>
      </c>
      <c r="E22745" t="s">
        <v>65276</v>
      </c>
      <c r="F22745" t="s">
        <v>13</v>
      </c>
      <c r="G22745" t="s">
        <v>65277</v>
      </c>
      <c r="H22745" s="3" t="s">
        <v>65300</v>
      </c>
      <c r="I22745" t="s">
        <v>918</v>
      </c>
      <c r="J22745" t="s">
        <v>65372</v>
      </c>
    </row>
    <row r="22746" spans="1:10" ht="16" x14ac:dyDescent="0.2">
      <c r="A22746" t="s">
        <v>36519</v>
      </c>
      <c r="B22746" t="s">
        <v>65304</v>
      </c>
      <c r="C22746" t="s">
        <v>65305</v>
      </c>
      <c r="D22746">
        <v>2</v>
      </c>
      <c r="E22746" t="s">
        <v>65276</v>
      </c>
      <c r="F22746" t="s">
        <v>13</v>
      </c>
      <c r="G22746" t="s">
        <v>65277</v>
      </c>
      <c r="H22746" s="3" t="s">
        <v>65512</v>
      </c>
      <c r="I22746" t="s">
        <v>918</v>
      </c>
      <c r="J22746" t="s">
        <v>36522</v>
      </c>
    </row>
    <row r="22747" spans="1:10" ht="16" x14ac:dyDescent="0.2">
      <c r="A22747" t="s">
        <v>65340</v>
      </c>
      <c r="B22747" t="s">
        <v>65334</v>
      </c>
      <c r="C22747" t="s">
        <v>65335</v>
      </c>
      <c r="D22747">
        <v>1</v>
      </c>
      <c r="E22747" t="s">
        <v>65276</v>
      </c>
      <c r="F22747" t="s">
        <v>13</v>
      </c>
      <c r="G22747" t="s">
        <v>65277</v>
      </c>
      <c r="H22747" s="3" t="s">
        <v>65300</v>
      </c>
      <c r="I22747" t="s">
        <v>918</v>
      </c>
      <c r="J22747" t="s">
        <v>65342</v>
      </c>
    </row>
    <row r="22748" spans="1:10" ht="16" x14ac:dyDescent="0.2">
      <c r="A22748" t="s">
        <v>19805</v>
      </c>
      <c r="B22748" t="s">
        <v>65513</v>
      </c>
      <c r="C22748" t="s">
        <v>65514</v>
      </c>
      <c r="D22748">
        <v>5</v>
      </c>
      <c r="E22748" t="s">
        <v>65276</v>
      </c>
      <c r="F22748" t="s">
        <v>13</v>
      </c>
      <c r="G22748" t="s">
        <v>65277</v>
      </c>
      <c r="H22748" s="3" t="s">
        <v>65283</v>
      </c>
      <c r="I22748" t="s">
        <v>918</v>
      </c>
      <c r="J22748" t="s">
        <v>19807</v>
      </c>
    </row>
    <row r="22749" spans="1:10" ht="16" x14ac:dyDescent="0.2">
      <c r="A22749" t="s">
        <v>65345</v>
      </c>
      <c r="B22749" t="s">
        <v>65334</v>
      </c>
      <c r="C22749" t="s">
        <v>65335</v>
      </c>
      <c r="D22749">
        <v>2</v>
      </c>
      <c r="E22749" t="s">
        <v>65276</v>
      </c>
      <c r="F22749" t="s">
        <v>13</v>
      </c>
      <c r="G22749" t="s">
        <v>65277</v>
      </c>
      <c r="H22749" s="3" t="s">
        <v>65300</v>
      </c>
      <c r="I22749" t="s">
        <v>918</v>
      </c>
      <c r="J22749" t="s">
        <v>65346</v>
      </c>
    </row>
    <row r="22750" spans="1:10" ht="16" x14ac:dyDescent="0.2">
      <c r="A22750" t="s">
        <v>65448</v>
      </c>
      <c r="B22750" t="s">
        <v>65377</v>
      </c>
      <c r="C22750" t="s">
        <v>65378</v>
      </c>
      <c r="D22750">
        <v>2</v>
      </c>
      <c r="E22750" t="s">
        <v>65276</v>
      </c>
      <c r="F22750" t="s">
        <v>13</v>
      </c>
      <c r="G22750" t="s">
        <v>65277</v>
      </c>
      <c r="H22750" s="3" t="s">
        <v>65300</v>
      </c>
      <c r="I22750" t="s">
        <v>918</v>
      </c>
      <c r="J22750" t="s">
        <v>65449</v>
      </c>
    </row>
    <row r="22751" spans="1:10" ht="16" x14ac:dyDescent="0.2">
      <c r="A22751" t="s">
        <v>65450</v>
      </c>
      <c r="B22751" t="s">
        <v>65393</v>
      </c>
      <c r="C22751" t="s">
        <v>65394</v>
      </c>
      <c r="D22751">
        <v>2</v>
      </c>
      <c r="E22751" t="s">
        <v>65276</v>
      </c>
      <c r="F22751" t="s">
        <v>13</v>
      </c>
      <c r="G22751" t="s">
        <v>65277</v>
      </c>
      <c r="H22751" s="3" t="s">
        <v>65333</v>
      </c>
      <c r="I22751" t="s">
        <v>918</v>
      </c>
      <c r="J22751" t="s">
        <v>65452</v>
      </c>
    </row>
    <row r="22752" spans="1:10" ht="16" x14ac:dyDescent="0.2">
      <c r="A22752" t="s">
        <v>64481</v>
      </c>
      <c r="B22752" t="s">
        <v>65321</v>
      </c>
      <c r="C22752" t="s">
        <v>65322</v>
      </c>
      <c r="D22752">
        <v>5</v>
      </c>
      <c r="E22752" t="s">
        <v>65276</v>
      </c>
      <c r="F22752" t="s">
        <v>13</v>
      </c>
      <c r="G22752" t="s">
        <v>65277</v>
      </c>
      <c r="H22752" s="3" t="s">
        <v>65300</v>
      </c>
      <c r="I22752" t="s">
        <v>918</v>
      </c>
      <c r="J22752" t="s">
        <v>64482</v>
      </c>
    </row>
    <row r="22753" spans="1:10" ht="16" x14ac:dyDescent="0.2">
      <c r="A22753" t="s">
        <v>61905</v>
      </c>
      <c r="B22753" t="s">
        <v>65515</v>
      </c>
      <c r="C22753" t="s">
        <v>65516</v>
      </c>
      <c r="D22753">
        <v>6</v>
      </c>
      <c r="E22753" t="s">
        <v>65276</v>
      </c>
      <c r="F22753" t="s">
        <v>13</v>
      </c>
      <c r="G22753" t="s">
        <v>65277</v>
      </c>
      <c r="H22753" s="3" t="s">
        <v>65333</v>
      </c>
      <c r="I22753" t="s">
        <v>918</v>
      </c>
      <c r="J22753" t="s">
        <v>61908</v>
      </c>
    </row>
    <row r="22754" spans="1:10" ht="16" x14ac:dyDescent="0.2">
      <c r="A22754" t="s">
        <v>45633</v>
      </c>
      <c r="B22754" t="s">
        <v>65436</v>
      </c>
      <c r="C22754" t="s">
        <v>65437</v>
      </c>
      <c r="D22754">
        <v>5</v>
      </c>
      <c r="E22754" t="s">
        <v>65276</v>
      </c>
      <c r="F22754" t="s">
        <v>13</v>
      </c>
      <c r="G22754" t="s">
        <v>65277</v>
      </c>
      <c r="H22754" s="3" t="s">
        <v>65300</v>
      </c>
      <c r="I22754" t="s">
        <v>918</v>
      </c>
      <c r="J22754" t="s">
        <v>45636</v>
      </c>
    </row>
    <row r="22755" spans="1:10" ht="16" x14ac:dyDescent="0.2">
      <c r="A22755" t="s">
        <v>45633</v>
      </c>
      <c r="B22755" t="s">
        <v>65321</v>
      </c>
      <c r="C22755" t="s">
        <v>65322</v>
      </c>
      <c r="D22755">
        <v>4</v>
      </c>
      <c r="E22755" t="s">
        <v>65276</v>
      </c>
      <c r="F22755" t="s">
        <v>13</v>
      </c>
      <c r="G22755" t="s">
        <v>65277</v>
      </c>
      <c r="H22755" s="3" t="s">
        <v>65300</v>
      </c>
      <c r="I22755" t="s">
        <v>918</v>
      </c>
      <c r="J22755" t="s">
        <v>45636</v>
      </c>
    </row>
    <row r="22756" spans="1:10" ht="16" x14ac:dyDescent="0.2">
      <c r="A22756" t="s">
        <v>65360</v>
      </c>
      <c r="B22756" t="s">
        <v>65304</v>
      </c>
      <c r="C22756" t="s">
        <v>65305</v>
      </c>
      <c r="D22756">
        <v>2</v>
      </c>
      <c r="E22756" t="s">
        <v>65276</v>
      </c>
      <c r="F22756" t="s">
        <v>13</v>
      </c>
      <c r="G22756" t="s">
        <v>65277</v>
      </c>
      <c r="H22756" s="3" t="s">
        <v>65295</v>
      </c>
      <c r="I22756" t="s">
        <v>918</v>
      </c>
      <c r="J22756" t="s">
        <v>65363</v>
      </c>
    </row>
    <row r="22757" spans="1:10" ht="16" x14ac:dyDescent="0.2">
      <c r="A22757" t="s">
        <v>33669</v>
      </c>
      <c r="B22757" t="s">
        <v>65517</v>
      </c>
      <c r="C22757" t="s">
        <v>65303</v>
      </c>
      <c r="D22757">
        <v>2</v>
      </c>
      <c r="E22757" t="s">
        <v>65276</v>
      </c>
      <c r="F22757" t="s">
        <v>13</v>
      </c>
      <c r="G22757" t="s">
        <v>65277</v>
      </c>
      <c r="H22757" s="3" t="s">
        <v>65333</v>
      </c>
      <c r="I22757" t="s">
        <v>918</v>
      </c>
      <c r="J22757" t="s">
        <v>33673</v>
      </c>
    </row>
    <row r="22758" spans="1:10" ht="16" x14ac:dyDescent="0.2">
      <c r="A22758" t="s">
        <v>33669</v>
      </c>
      <c r="B22758" t="s">
        <v>65285</v>
      </c>
      <c r="C22758" t="s">
        <v>65286</v>
      </c>
      <c r="D22758">
        <v>1</v>
      </c>
      <c r="E22758" t="s">
        <v>65276</v>
      </c>
      <c r="F22758" t="s">
        <v>13</v>
      </c>
      <c r="G22758" t="s">
        <v>65277</v>
      </c>
      <c r="H22758" s="3" t="s">
        <v>65333</v>
      </c>
      <c r="I22758" t="s">
        <v>918</v>
      </c>
      <c r="J22758" t="s">
        <v>33673</v>
      </c>
    </row>
    <row r="22759" spans="1:10" ht="16" x14ac:dyDescent="0.2">
      <c r="A22759" t="s">
        <v>64477</v>
      </c>
      <c r="B22759" t="s">
        <v>64750</v>
      </c>
      <c r="C22759" t="s">
        <v>64751</v>
      </c>
      <c r="D22759">
        <v>4</v>
      </c>
      <c r="E22759" t="s">
        <v>65276</v>
      </c>
      <c r="F22759" t="s">
        <v>13</v>
      </c>
      <c r="G22759" t="s">
        <v>65277</v>
      </c>
      <c r="H22759" s="3" t="s">
        <v>65283</v>
      </c>
      <c r="I22759" t="s">
        <v>918</v>
      </c>
      <c r="J22759" t="s">
        <v>64478</v>
      </c>
    </row>
    <row r="22760" spans="1:10" ht="16" x14ac:dyDescent="0.2">
      <c r="A22760" t="s">
        <v>65462</v>
      </c>
      <c r="B22760" t="s">
        <v>65383</v>
      </c>
      <c r="C22760" t="s">
        <v>65384</v>
      </c>
      <c r="D22760">
        <v>3</v>
      </c>
      <c r="E22760" t="s">
        <v>65276</v>
      </c>
      <c r="F22760" t="s">
        <v>13</v>
      </c>
      <c r="G22760" t="s">
        <v>65277</v>
      </c>
      <c r="H22760" s="3" t="s">
        <v>65283</v>
      </c>
      <c r="I22760" t="s">
        <v>918</v>
      </c>
      <c r="J22760" t="s">
        <v>65466</v>
      </c>
    </row>
    <row r="22761" spans="1:10" ht="32" x14ac:dyDescent="0.2">
      <c r="A22761" t="s">
        <v>65455</v>
      </c>
      <c r="B22761" t="s">
        <v>65491</v>
      </c>
      <c r="C22761" t="s">
        <v>65492</v>
      </c>
      <c r="D22761">
        <v>1</v>
      </c>
      <c r="E22761" t="s">
        <v>65276</v>
      </c>
      <c r="F22761" t="s">
        <v>13</v>
      </c>
      <c r="G22761" t="s">
        <v>65277</v>
      </c>
      <c r="H22761" s="3" t="s">
        <v>65456</v>
      </c>
      <c r="I22761" t="s">
        <v>918</v>
      </c>
      <c r="J22761" t="s">
        <v>65457</v>
      </c>
    </row>
    <row r="22762" spans="1:10" ht="16" x14ac:dyDescent="0.2">
      <c r="A22762" t="s">
        <v>65504</v>
      </c>
      <c r="B22762" t="s">
        <v>65281</v>
      </c>
      <c r="C22762" t="s">
        <v>65282</v>
      </c>
      <c r="D22762">
        <v>1</v>
      </c>
      <c r="E22762" t="s">
        <v>65276</v>
      </c>
      <c r="F22762" t="s">
        <v>13</v>
      </c>
      <c r="G22762" t="s">
        <v>65277</v>
      </c>
      <c r="H22762" s="3" t="s">
        <v>65300</v>
      </c>
      <c r="I22762" t="s">
        <v>918</v>
      </c>
      <c r="J22762" t="s">
        <v>65505</v>
      </c>
    </row>
    <row r="22763" spans="1:10" ht="32" x14ac:dyDescent="0.2">
      <c r="A22763" t="s">
        <v>65364</v>
      </c>
      <c r="B22763" t="s">
        <v>65518</v>
      </c>
      <c r="C22763" t="s">
        <v>65519</v>
      </c>
      <c r="D22763">
        <v>1</v>
      </c>
      <c r="E22763" t="s">
        <v>13</v>
      </c>
      <c r="F22763" t="s">
        <v>13</v>
      </c>
      <c r="G22763" t="s">
        <v>65520</v>
      </c>
      <c r="H22763" s="3" t="s">
        <v>65521</v>
      </c>
      <c r="I22763" t="s">
        <v>106</v>
      </c>
      <c r="J22763" t="s">
        <v>65368</v>
      </c>
    </row>
    <row r="22764" spans="1:10" ht="16" x14ac:dyDescent="0.2">
      <c r="A22764" t="s">
        <v>65522</v>
      </c>
      <c r="B22764" t="s">
        <v>65523</v>
      </c>
      <c r="C22764" t="s">
        <v>65524</v>
      </c>
      <c r="D22764">
        <v>2</v>
      </c>
      <c r="E22764" t="s">
        <v>1280</v>
      </c>
      <c r="F22764" t="s">
        <v>13</v>
      </c>
      <c r="G22764" t="s">
        <v>65525</v>
      </c>
      <c r="H22764" s="3" t="s">
        <v>65526</v>
      </c>
      <c r="I22764" t="s">
        <v>918</v>
      </c>
      <c r="J22764" t="s">
        <v>65527</v>
      </c>
    </row>
    <row r="22765" spans="1:10" ht="16" x14ac:dyDescent="0.2">
      <c r="A22765" t="s">
        <v>65522</v>
      </c>
      <c r="B22765" t="s">
        <v>65528</v>
      </c>
      <c r="C22765" t="s">
        <v>65529</v>
      </c>
      <c r="D22765">
        <v>3</v>
      </c>
      <c r="E22765" t="s">
        <v>1280</v>
      </c>
      <c r="F22765" t="s">
        <v>13</v>
      </c>
      <c r="G22765" t="s">
        <v>65525</v>
      </c>
      <c r="H22765" s="3" t="s">
        <v>65526</v>
      </c>
      <c r="I22765" t="s">
        <v>918</v>
      </c>
      <c r="J22765" t="s">
        <v>65527</v>
      </c>
    </row>
    <row r="22766" spans="1:10" ht="16" x14ac:dyDescent="0.2">
      <c r="A22766" t="s">
        <v>65522</v>
      </c>
      <c r="B22766" t="s">
        <v>43699</v>
      </c>
      <c r="C22766" t="s">
        <v>65530</v>
      </c>
      <c r="D22766">
        <v>4</v>
      </c>
      <c r="E22766" t="s">
        <v>1280</v>
      </c>
      <c r="F22766" t="s">
        <v>13</v>
      </c>
      <c r="G22766" t="s">
        <v>65525</v>
      </c>
      <c r="H22766" s="3" t="s">
        <v>65531</v>
      </c>
      <c r="I22766" t="s">
        <v>918</v>
      </c>
      <c r="J22766" t="s">
        <v>65527</v>
      </c>
    </row>
    <row r="22767" spans="1:10" ht="16" x14ac:dyDescent="0.2">
      <c r="A22767" t="s">
        <v>65532</v>
      </c>
      <c r="B22767" t="s">
        <v>65533</v>
      </c>
      <c r="C22767" t="s">
        <v>65534</v>
      </c>
      <c r="D22767">
        <v>1</v>
      </c>
      <c r="E22767" t="s">
        <v>1280</v>
      </c>
      <c r="F22767" t="s">
        <v>13</v>
      </c>
      <c r="G22767" t="s">
        <v>65525</v>
      </c>
      <c r="H22767" s="3" t="s">
        <v>65531</v>
      </c>
      <c r="I22767" t="s">
        <v>918</v>
      </c>
      <c r="J22767" t="s">
        <v>65535</v>
      </c>
    </row>
    <row r="22768" spans="1:10" ht="16" x14ac:dyDescent="0.2">
      <c r="A22768" t="s">
        <v>65536</v>
      </c>
      <c r="B22768" t="s">
        <v>65537</v>
      </c>
      <c r="C22768" t="s">
        <v>65538</v>
      </c>
      <c r="D22768">
        <v>4</v>
      </c>
      <c r="E22768" t="s">
        <v>1280</v>
      </c>
      <c r="F22768" t="s">
        <v>13</v>
      </c>
      <c r="G22768" t="s">
        <v>65525</v>
      </c>
      <c r="H22768" s="3" t="s">
        <v>65539</v>
      </c>
      <c r="I22768" t="s">
        <v>918</v>
      </c>
      <c r="J22768" t="s">
        <v>65540</v>
      </c>
    </row>
    <row r="22769" spans="1:10" ht="16" x14ac:dyDescent="0.2">
      <c r="A22769" t="s">
        <v>65536</v>
      </c>
      <c r="B22769" t="s">
        <v>65541</v>
      </c>
      <c r="C22769" t="s">
        <v>65542</v>
      </c>
      <c r="D22769">
        <v>3</v>
      </c>
      <c r="E22769" t="s">
        <v>1280</v>
      </c>
      <c r="F22769" t="s">
        <v>13</v>
      </c>
      <c r="G22769" t="s">
        <v>65525</v>
      </c>
      <c r="H22769" s="3" t="s">
        <v>65531</v>
      </c>
      <c r="I22769" t="s">
        <v>918</v>
      </c>
      <c r="J22769" t="s">
        <v>65540</v>
      </c>
    </row>
    <row r="22770" spans="1:10" ht="32" x14ac:dyDescent="0.2">
      <c r="A22770" t="s">
        <v>65532</v>
      </c>
      <c r="B22770" t="s">
        <v>65543</v>
      </c>
      <c r="C22770" t="s">
        <v>65544</v>
      </c>
      <c r="D22770">
        <v>2</v>
      </c>
      <c r="E22770" t="s">
        <v>1280</v>
      </c>
      <c r="F22770" t="s">
        <v>13</v>
      </c>
      <c r="G22770" t="s">
        <v>65525</v>
      </c>
      <c r="H22770" s="3" t="s">
        <v>65545</v>
      </c>
      <c r="I22770" t="s">
        <v>918</v>
      </c>
      <c r="J22770" t="s">
        <v>65535</v>
      </c>
    </row>
    <row r="22771" spans="1:10" ht="16" x14ac:dyDescent="0.2">
      <c r="A22771" t="s">
        <v>65536</v>
      </c>
      <c r="B22771" t="s">
        <v>65546</v>
      </c>
      <c r="C22771" t="s">
        <v>65547</v>
      </c>
      <c r="D22771">
        <v>2</v>
      </c>
      <c r="E22771" t="s">
        <v>1280</v>
      </c>
      <c r="F22771" t="s">
        <v>13</v>
      </c>
      <c r="G22771" t="s">
        <v>65525</v>
      </c>
      <c r="H22771" s="3" t="s">
        <v>65531</v>
      </c>
      <c r="I22771" t="s">
        <v>918</v>
      </c>
      <c r="J22771" t="s">
        <v>65540</v>
      </c>
    </row>
    <row r="22772" spans="1:10" ht="16" x14ac:dyDescent="0.2">
      <c r="A22772" t="s">
        <v>65522</v>
      </c>
      <c r="B22772" t="s">
        <v>65548</v>
      </c>
      <c r="C22772" t="s">
        <v>65549</v>
      </c>
      <c r="D22772">
        <v>1</v>
      </c>
      <c r="E22772" t="s">
        <v>1280</v>
      </c>
      <c r="F22772" t="s">
        <v>13</v>
      </c>
      <c r="G22772" t="s">
        <v>65525</v>
      </c>
      <c r="H22772" s="3" t="s">
        <v>65526</v>
      </c>
      <c r="I22772" t="s">
        <v>918</v>
      </c>
      <c r="J22772" t="s">
        <v>65527</v>
      </c>
    </row>
    <row r="22773" spans="1:10" ht="16" x14ac:dyDescent="0.2">
      <c r="A22773" t="s">
        <v>6166</v>
      </c>
      <c r="B22773" t="s">
        <v>65523</v>
      </c>
      <c r="C22773" t="s">
        <v>65524</v>
      </c>
      <c r="D22773">
        <v>1</v>
      </c>
      <c r="E22773" t="s">
        <v>1280</v>
      </c>
      <c r="F22773" t="s">
        <v>13</v>
      </c>
      <c r="G22773" t="s">
        <v>65525</v>
      </c>
      <c r="H22773" s="3" t="s">
        <v>65526</v>
      </c>
      <c r="I22773" t="s">
        <v>918</v>
      </c>
      <c r="J22773" t="s">
        <v>6171</v>
      </c>
    </row>
    <row r="22774" spans="1:10" ht="16" x14ac:dyDescent="0.2">
      <c r="A22774" t="s">
        <v>64190</v>
      </c>
      <c r="B22774" t="s">
        <v>65550</v>
      </c>
      <c r="C22774" t="s">
        <v>65551</v>
      </c>
      <c r="D22774">
        <v>2</v>
      </c>
      <c r="E22774" t="s">
        <v>1280</v>
      </c>
      <c r="F22774" t="s">
        <v>13</v>
      </c>
      <c r="G22774" t="s">
        <v>65525</v>
      </c>
      <c r="H22774" s="3" t="s">
        <v>65539</v>
      </c>
      <c r="I22774" t="s">
        <v>918</v>
      </c>
      <c r="J22774" t="s">
        <v>64194</v>
      </c>
    </row>
    <row r="22775" spans="1:10" ht="16" x14ac:dyDescent="0.2">
      <c r="A22775" t="s">
        <v>65536</v>
      </c>
      <c r="B22775" t="s">
        <v>65552</v>
      </c>
      <c r="C22775" t="s">
        <v>65553</v>
      </c>
      <c r="D22775">
        <v>1</v>
      </c>
      <c r="E22775" t="s">
        <v>1280</v>
      </c>
      <c r="F22775" t="s">
        <v>13</v>
      </c>
      <c r="G22775" t="s">
        <v>65525</v>
      </c>
      <c r="H22775" s="3" t="s">
        <v>65531</v>
      </c>
      <c r="I22775" t="s">
        <v>918</v>
      </c>
      <c r="J22775" t="s">
        <v>65540</v>
      </c>
    </row>
    <row r="22776" spans="1:10" ht="16" x14ac:dyDescent="0.2">
      <c r="A22776" t="s">
        <v>65554</v>
      </c>
      <c r="B22776" t="s">
        <v>65523</v>
      </c>
      <c r="C22776" t="s">
        <v>65524</v>
      </c>
      <c r="D22776">
        <v>1</v>
      </c>
      <c r="E22776" t="s">
        <v>1280</v>
      </c>
      <c r="F22776" t="s">
        <v>13</v>
      </c>
      <c r="G22776" t="s">
        <v>65525</v>
      </c>
      <c r="H22776" s="3" t="s">
        <v>65526</v>
      </c>
      <c r="I22776" t="s">
        <v>918</v>
      </c>
      <c r="J22776" t="s">
        <v>65555</v>
      </c>
    </row>
    <row r="22777" spans="1:10" ht="16" x14ac:dyDescent="0.2">
      <c r="A22777" t="s">
        <v>6166</v>
      </c>
      <c r="B22777" t="s">
        <v>65528</v>
      </c>
      <c r="C22777" t="s">
        <v>65529</v>
      </c>
      <c r="D22777">
        <v>2</v>
      </c>
      <c r="E22777" t="s">
        <v>1280</v>
      </c>
      <c r="F22777" t="s">
        <v>13</v>
      </c>
      <c r="G22777" t="s">
        <v>65525</v>
      </c>
      <c r="H22777" s="3" t="s">
        <v>65526</v>
      </c>
      <c r="I22777" t="s">
        <v>918</v>
      </c>
      <c r="J22777" t="s">
        <v>6171</v>
      </c>
    </row>
    <row r="22778" spans="1:10" ht="16" x14ac:dyDescent="0.2">
      <c r="A22778" t="s">
        <v>6166</v>
      </c>
      <c r="B22778" t="s">
        <v>65556</v>
      </c>
      <c r="C22778" t="s">
        <v>65557</v>
      </c>
      <c r="D22778">
        <v>5</v>
      </c>
      <c r="E22778" t="s">
        <v>1280</v>
      </c>
      <c r="F22778" t="s">
        <v>13</v>
      </c>
      <c r="G22778" t="s">
        <v>65525</v>
      </c>
      <c r="H22778" s="3" t="s">
        <v>65526</v>
      </c>
      <c r="I22778" t="s">
        <v>918</v>
      </c>
      <c r="J22778" t="s">
        <v>6171</v>
      </c>
    </row>
    <row r="22779" spans="1:10" ht="16" x14ac:dyDescent="0.2">
      <c r="A22779" t="s">
        <v>65558</v>
      </c>
      <c r="B22779" t="s">
        <v>65556</v>
      </c>
      <c r="C22779" t="s">
        <v>65557</v>
      </c>
      <c r="D22779">
        <v>5</v>
      </c>
      <c r="E22779" t="s">
        <v>1280</v>
      </c>
      <c r="F22779" t="s">
        <v>13</v>
      </c>
      <c r="G22779" t="s">
        <v>65525</v>
      </c>
      <c r="H22779" s="3" t="s">
        <v>65539</v>
      </c>
      <c r="I22779" t="s">
        <v>918</v>
      </c>
      <c r="J22779" t="s">
        <v>65559</v>
      </c>
    </row>
    <row r="22780" spans="1:10" ht="16" x14ac:dyDescent="0.2">
      <c r="A22780" t="s">
        <v>6166</v>
      </c>
      <c r="B22780" t="s">
        <v>65548</v>
      </c>
      <c r="C22780" t="s">
        <v>65549</v>
      </c>
      <c r="D22780">
        <v>6</v>
      </c>
      <c r="E22780" t="s">
        <v>1280</v>
      </c>
      <c r="F22780" t="s">
        <v>13</v>
      </c>
      <c r="G22780" t="s">
        <v>65525</v>
      </c>
      <c r="H22780" s="3" t="s">
        <v>65526</v>
      </c>
      <c r="I22780" t="s">
        <v>918</v>
      </c>
      <c r="J22780" t="s">
        <v>6171</v>
      </c>
    </row>
    <row r="22781" spans="1:10" ht="16" x14ac:dyDescent="0.2">
      <c r="A22781" t="s">
        <v>6166</v>
      </c>
      <c r="B22781" t="s">
        <v>43699</v>
      </c>
      <c r="C22781" t="s">
        <v>65530</v>
      </c>
      <c r="D22781">
        <v>3</v>
      </c>
      <c r="E22781" t="s">
        <v>1280</v>
      </c>
      <c r="F22781" t="s">
        <v>13</v>
      </c>
      <c r="G22781" t="s">
        <v>65525</v>
      </c>
      <c r="H22781" s="3" t="s">
        <v>65531</v>
      </c>
      <c r="I22781" t="s">
        <v>918</v>
      </c>
      <c r="J22781" t="s">
        <v>6171</v>
      </c>
    </row>
    <row r="22782" spans="1:10" ht="16" x14ac:dyDescent="0.2">
      <c r="A22782" t="s">
        <v>65554</v>
      </c>
      <c r="B22782" t="s">
        <v>65548</v>
      </c>
      <c r="C22782" t="s">
        <v>65549</v>
      </c>
      <c r="D22782">
        <v>2</v>
      </c>
      <c r="E22782" t="s">
        <v>1280</v>
      </c>
      <c r="F22782" t="s">
        <v>13</v>
      </c>
      <c r="G22782" t="s">
        <v>65525</v>
      </c>
      <c r="H22782" s="3" t="s">
        <v>65526</v>
      </c>
      <c r="I22782" t="s">
        <v>918</v>
      </c>
      <c r="J22782" t="s">
        <v>65555</v>
      </c>
    </row>
    <row r="22783" spans="1:10" ht="16" x14ac:dyDescent="0.2">
      <c r="A22783" t="s">
        <v>65560</v>
      </c>
      <c r="B22783" t="s">
        <v>65561</v>
      </c>
      <c r="C22783" t="s">
        <v>65562</v>
      </c>
      <c r="D22783">
        <v>2</v>
      </c>
      <c r="E22783" t="s">
        <v>1280</v>
      </c>
      <c r="F22783" t="s">
        <v>13</v>
      </c>
      <c r="G22783" t="s">
        <v>65525</v>
      </c>
      <c r="H22783" s="3" t="s">
        <v>65526</v>
      </c>
      <c r="I22783" t="s">
        <v>918</v>
      </c>
      <c r="J22783" t="s">
        <v>65563</v>
      </c>
    </row>
    <row r="22784" spans="1:10" ht="16" x14ac:dyDescent="0.2">
      <c r="A22784" t="s">
        <v>65564</v>
      </c>
      <c r="B22784" t="s">
        <v>65565</v>
      </c>
      <c r="C22784" t="s">
        <v>65566</v>
      </c>
      <c r="D22784">
        <v>1</v>
      </c>
      <c r="E22784" t="s">
        <v>1280</v>
      </c>
      <c r="F22784" t="s">
        <v>13</v>
      </c>
      <c r="G22784" t="s">
        <v>65525</v>
      </c>
      <c r="H22784" s="3" t="s">
        <v>65539</v>
      </c>
      <c r="I22784" t="s">
        <v>918</v>
      </c>
      <c r="J22784" t="s">
        <v>65567</v>
      </c>
    </row>
    <row r="22785" spans="1:10" ht="16" x14ac:dyDescent="0.2">
      <c r="A22785" t="s">
        <v>6166</v>
      </c>
      <c r="B22785" t="s">
        <v>65568</v>
      </c>
      <c r="C22785" t="s">
        <v>65569</v>
      </c>
      <c r="D22785">
        <v>4</v>
      </c>
      <c r="E22785" t="s">
        <v>1280</v>
      </c>
      <c r="F22785" t="s">
        <v>13</v>
      </c>
      <c r="G22785" t="s">
        <v>65525</v>
      </c>
      <c r="H22785" s="3" t="s">
        <v>65526</v>
      </c>
      <c r="I22785" t="s">
        <v>918</v>
      </c>
      <c r="J22785" t="s">
        <v>6171</v>
      </c>
    </row>
    <row r="22786" spans="1:10" ht="16" x14ac:dyDescent="0.2">
      <c r="A22786" t="s">
        <v>65570</v>
      </c>
      <c r="B22786" t="s">
        <v>65523</v>
      </c>
      <c r="C22786" t="s">
        <v>65524</v>
      </c>
      <c r="D22786">
        <v>1</v>
      </c>
      <c r="E22786" t="s">
        <v>1280</v>
      </c>
      <c r="F22786" t="s">
        <v>13</v>
      </c>
      <c r="G22786" t="s">
        <v>65525</v>
      </c>
      <c r="H22786" s="3" t="s">
        <v>65526</v>
      </c>
      <c r="I22786" t="s">
        <v>918</v>
      </c>
      <c r="J22786" t="s">
        <v>65571</v>
      </c>
    </row>
    <row r="22787" spans="1:10" ht="16" x14ac:dyDescent="0.2">
      <c r="A22787" t="s">
        <v>65570</v>
      </c>
      <c r="B22787" t="s">
        <v>65528</v>
      </c>
      <c r="C22787" t="s">
        <v>65529</v>
      </c>
      <c r="D22787">
        <v>2</v>
      </c>
      <c r="E22787" t="s">
        <v>1280</v>
      </c>
      <c r="F22787" t="s">
        <v>13</v>
      </c>
      <c r="G22787" t="s">
        <v>65525</v>
      </c>
      <c r="H22787" s="3" t="s">
        <v>65526</v>
      </c>
      <c r="I22787" t="s">
        <v>918</v>
      </c>
      <c r="J22787" t="s">
        <v>65571</v>
      </c>
    </row>
    <row r="22788" spans="1:10" ht="16" x14ac:dyDescent="0.2">
      <c r="A22788" t="s">
        <v>64190</v>
      </c>
      <c r="B22788" t="s">
        <v>65565</v>
      </c>
      <c r="C22788" t="s">
        <v>65566</v>
      </c>
      <c r="D22788">
        <v>1</v>
      </c>
      <c r="E22788" t="s">
        <v>1280</v>
      </c>
      <c r="F22788" t="s">
        <v>13</v>
      </c>
      <c r="G22788" t="s">
        <v>65525</v>
      </c>
      <c r="H22788" s="3" t="s">
        <v>65539</v>
      </c>
      <c r="I22788" t="s">
        <v>918</v>
      </c>
      <c r="J22788" t="s">
        <v>64194</v>
      </c>
    </row>
    <row r="22789" spans="1:10" ht="16" x14ac:dyDescent="0.2">
      <c r="A22789" t="s">
        <v>65570</v>
      </c>
      <c r="B22789" t="s">
        <v>65568</v>
      </c>
      <c r="C22789" t="s">
        <v>65569</v>
      </c>
      <c r="D22789">
        <v>3</v>
      </c>
      <c r="E22789" t="s">
        <v>1280</v>
      </c>
      <c r="F22789" t="s">
        <v>13</v>
      </c>
      <c r="G22789" t="s">
        <v>65525</v>
      </c>
      <c r="H22789" s="3" t="s">
        <v>65526</v>
      </c>
      <c r="I22789" t="s">
        <v>918</v>
      </c>
      <c r="J22789" t="s">
        <v>65571</v>
      </c>
    </row>
    <row r="22790" spans="1:10" ht="16" x14ac:dyDescent="0.2">
      <c r="A22790" t="s">
        <v>65560</v>
      </c>
      <c r="B22790" t="s">
        <v>65543</v>
      </c>
      <c r="C22790" t="s">
        <v>65544</v>
      </c>
      <c r="D22790">
        <v>1</v>
      </c>
      <c r="E22790" t="s">
        <v>1280</v>
      </c>
      <c r="F22790" t="s">
        <v>13</v>
      </c>
      <c r="G22790" t="s">
        <v>65525</v>
      </c>
      <c r="H22790" s="3" t="s">
        <v>65526</v>
      </c>
      <c r="I22790" t="s">
        <v>918</v>
      </c>
      <c r="J22790" t="s">
        <v>65563</v>
      </c>
    </row>
    <row r="22791" spans="1:10" ht="16" x14ac:dyDescent="0.2">
      <c r="A22791" t="s">
        <v>43573</v>
      </c>
      <c r="B22791" t="s">
        <v>65572</v>
      </c>
      <c r="C22791" t="s">
        <v>65573</v>
      </c>
      <c r="D22791">
        <v>4</v>
      </c>
      <c r="E22791" t="s">
        <v>1280</v>
      </c>
      <c r="F22791" t="s">
        <v>13</v>
      </c>
      <c r="G22791" t="s">
        <v>65525</v>
      </c>
      <c r="H22791" s="3" t="s">
        <v>65526</v>
      </c>
      <c r="I22791" t="s">
        <v>918</v>
      </c>
      <c r="J22791" t="s">
        <v>43576</v>
      </c>
    </row>
    <row r="22792" spans="1:10" ht="16" x14ac:dyDescent="0.2">
      <c r="A22792" t="s">
        <v>65574</v>
      </c>
      <c r="B22792" t="s">
        <v>65575</v>
      </c>
      <c r="C22792" t="s">
        <v>65576</v>
      </c>
      <c r="D22792">
        <v>1</v>
      </c>
      <c r="E22792">
        <f>137</f>
        <v>137</v>
      </c>
      <c r="F22792" t="s">
        <v>13</v>
      </c>
      <c r="G22792" t="s">
        <v>65577</v>
      </c>
      <c r="H22792" s="3" t="s">
        <v>65578</v>
      </c>
      <c r="I22792" t="s">
        <v>918</v>
      </c>
      <c r="J22792" t="s">
        <v>65579</v>
      </c>
    </row>
    <row r="22793" spans="1:10" ht="16" x14ac:dyDescent="0.2">
      <c r="A22793" t="s">
        <v>65580</v>
      </c>
      <c r="B22793" t="s">
        <v>65581</v>
      </c>
      <c r="C22793" t="s">
        <v>65582</v>
      </c>
      <c r="D22793">
        <v>3</v>
      </c>
      <c r="E22793">
        <f>137</f>
        <v>137</v>
      </c>
      <c r="F22793" t="s">
        <v>13</v>
      </c>
      <c r="G22793" t="s">
        <v>65577</v>
      </c>
      <c r="H22793" s="3" t="s">
        <v>65583</v>
      </c>
      <c r="I22793" t="s">
        <v>918</v>
      </c>
      <c r="J22793" t="s">
        <v>65584</v>
      </c>
    </row>
    <row r="22794" spans="1:10" ht="16" x14ac:dyDescent="0.2">
      <c r="A22794" t="s">
        <v>65580</v>
      </c>
      <c r="B22794" t="s">
        <v>65585</v>
      </c>
      <c r="C22794" t="s">
        <v>65586</v>
      </c>
      <c r="D22794">
        <v>2</v>
      </c>
      <c r="E22794">
        <f>137</f>
        <v>137</v>
      </c>
      <c r="F22794" t="s">
        <v>13</v>
      </c>
      <c r="G22794" t="s">
        <v>65577</v>
      </c>
      <c r="H22794" s="3" t="s">
        <v>65583</v>
      </c>
      <c r="I22794" t="s">
        <v>918</v>
      </c>
      <c r="J22794" t="s">
        <v>65584</v>
      </c>
    </row>
    <row r="22795" spans="1:10" ht="16" x14ac:dyDescent="0.2">
      <c r="A22795" t="s">
        <v>65587</v>
      </c>
      <c r="B22795" t="s">
        <v>65575</v>
      </c>
      <c r="C22795" t="s">
        <v>65576</v>
      </c>
      <c r="D22795">
        <v>1</v>
      </c>
      <c r="E22795">
        <f>137</f>
        <v>137</v>
      </c>
      <c r="F22795" t="s">
        <v>13</v>
      </c>
      <c r="G22795" t="s">
        <v>65577</v>
      </c>
      <c r="H22795" s="3" t="s">
        <v>65588</v>
      </c>
      <c r="I22795" t="s">
        <v>918</v>
      </c>
      <c r="J22795" t="s">
        <v>65589</v>
      </c>
    </row>
    <row r="22796" spans="1:10" ht="16" x14ac:dyDescent="0.2">
      <c r="A22796" t="s">
        <v>65590</v>
      </c>
      <c r="B22796" t="s">
        <v>65591</v>
      </c>
      <c r="C22796" t="s">
        <v>65592</v>
      </c>
      <c r="D22796">
        <v>1</v>
      </c>
      <c r="E22796">
        <f>137</f>
        <v>137</v>
      </c>
      <c r="F22796" t="s">
        <v>13</v>
      </c>
      <c r="G22796" t="s">
        <v>65577</v>
      </c>
      <c r="H22796" s="3" t="s">
        <v>65593</v>
      </c>
      <c r="I22796" t="s">
        <v>918</v>
      </c>
      <c r="J22796" t="s">
        <v>65594</v>
      </c>
    </row>
    <row r="22797" spans="1:10" ht="16" x14ac:dyDescent="0.2">
      <c r="A22797" t="s">
        <v>65580</v>
      </c>
      <c r="B22797" t="s">
        <v>65595</v>
      </c>
      <c r="C22797" t="s">
        <v>65596</v>
      </c>
      <c r="D22797">
        <v>1</v>
      </c>
      <c r="E22797">
        <f>137</f>
        <v>137</v>
      </c>
      <c r="F22797" t="s">
        <v>13</v>
      </c>
      <c r="G22797" t="s">
        <v>65577</v>
      </c>
      <c r="H22797" s="3" t="s">
        <v>65583</v>
      </c>
      <c r="I22797" t="s">
        <v>918</v>
      </c>
      <c r="J22797" t="s">
        <v>65584</v>
      </c>
    </row>
    <row r="22798" spans="1:10" ht="16" x14ac:dyDescent="0.2">
      <c r="A22798" t="s">
        <v>65597</v>
      </c>
      <c r="B22798" t="s">
        <v>65598</v>
      </c>
      <c r="C22798" t="s">
        <v>65599</v>
      </c>
      <c r="D22798">
        <v>2</v>
      </c>
      <c r="E22798">
        <f>137</f>
        <v>137</v>
      </c>
      <c r="F22798" t="s">
        <v>13</v>
      </c>
      <c r="G22798" t="s">
        <v>65577</v>
      </c>
      <c r="H22798" s="3" t="s">
        <v>65600</v>
      </c>
      <c r="I22798" t="s">
        <v>918</v>
      </c>
      <c r="J22798" t="s">
        <v>65601</v>
      </c>
    </row>
    <row r="22799" spans="1:10" ht="16" x14ac:dyDescent="0.2">
      <c r="A22799" t="s">
        <v>6498</v>
      </c>
      <c r="B22799" t="s">
        <v>29654</v>
      </c>
      <c r="C22799" t="s">
        <v>29655</v>
      </c>
      <c r="D22799">
        <v>3</v>
      </c>
      <c r="E22799">
        <f>137</f>
        <v>137</v>
      </c>
      <c r="F22799" t="s">
        <v>13</v>
      </c>
      <c r="G22799" t="s">
        <v>65577</v>
      </c>
      <c r="H22799" s="3" t="s">
        <v>65602</v>
      </c>
      <c r="I22799" t="s">
        <v>918</v>
      </c>
      <c r="J22799" t="s">
        <v>6499</v>
      </c>
    </row>
    <row r="22800" spans="1:10" ht="16" x14ac:dyDescent="0.2">
      <c r="A22800" t="s">
        <v>6488</v>
      </c>
      <c r="B22800" t="s">
        <v>65575</v>
      </c>
      <c r="C22800" t="s">
        <v>65576</v>
      </c>
      <c r="D22800">
        <v>1</v>
      </c>
      <c r="E22800">
        <f>137</f>
        <v>137</v>
      </c>
      <c r="F22800" t="s">
        <v>13</v>
      </c>
      <c r="G22800" t="s">
        <v>65577</v>
      </c>
      <c r="H22800" s="3" t="s">
        <v>65588</v>
      </c>
      <c r="I22800" t="s">
        <v>918</v>
      </c>
      <c r="J22800" t="s">
        <v>6493</v>
      </c>
    </row>
    <row r="22801" spans="1:10" ht="16" x14ac:dyDescent="0.2">
      <c r="A22801" t="s">
        <v>65603</v>
      </c>
      <c r="B22801" t="s">
        <v>65604</v>
      </c>
      <c r="C22801" t="s">
        <v>65605</v>
      </c>
      <c r="D22801">
        <v>1</v>
      </c>
      <c r="E22801">
        <f>137</f>
        <v>137</v>
      </c>
      <c r="F22801" t="s">
        <v>13</v>
      </c>
      <c r="G22801" t="s">
        <v>65577</v>
      </c>
      <c r="H22801" s="3" t="s">
        <v>65606</v>
      </c>
      <c r="I22801" t="s">
        <v>918</v>
      </c>
      <c r="J22801" t="s">
        <v>65607</v>
      </c>
    </row>
    <row r="22802" spans="1:10" ht="16" x14ac:dyDescent="0.2">
      <c r="A22802" t="s">
        <v>1159</v>
      </c>
      <c r="B22802" t="s">
        <v>65608</v>
      </c>
      <c r="C22802" t="s">
        <v>65609</v>
      </c>
      <c r="D22802">
        <v>2</v>
      </c>
      <c r="E22802">
        <f>137</f>
        <v>137</v>
      </c>
      <c r="F22802" t="s">
        <v>13</v>
      </c>
      <c r="G22802" t="s">
        <v>65577</v>
      </c>
      <c r="H22802" s="3" t="s">
        <v>65593</v>
      </c>
      <c r="I22802" t="s">
        <v>918</v>
      </c>
      <c r="J22802" t="s">
        <v>1164</v>
      </c>
    </row>
    <row r="22803" spans="1:10" ht="16" x14ac:dyDescent="0.2">
      <c r="A22803" t="s">
        <v>65610</v>
      </c>
      <c r="B22803" t="s">
        <v>65611</v>
      </c>
      <c r="C22803" t="s">
        <v>65612</v>
      </c>
      <c r="D22803">
        <v>1</v>
      </c>
      <c r="E22803">
        <f>137</f>
        <v>137</v>
      </c>
      <c r="F22803" t="s">
        <v>13</v>
      </c>
      <c r="G22803" t="s">
        <v>65577</v>
      </c>
      <c r="H22803" s="3" t="s">
        <v>65578</v>
      </c>
      <c r="I22803" t="s">
        <v>918</v>
      </c>
      <c r="J22803" t="s">
        <v>65613</v>
      </c>
    </row>
    <row r="22804" spans="1:10" ht="16" x14ac:dyDescent="0.2">
      <c r="A22804" t="s">
        <v>65610</v>
      </c>
      <c r="B22804" t="s">
        <v>65614</v>
      </c>
      <c r="C22804" t="s">
        <v>65615</v>
      </c>
      <c r="D22804">
        <v>2</v>
      </c>
      <c r="E22804">
        <f>137</f>
        <v>137</v>
      </c>
      <c r="F22804" t="s">
        <v>13</v>
      </c>
      <c r="G22804" t="s">
        <v>65577</v>
      </c>
      <c r="H22804" s="3" t="s">
        <v>65578</v>
      </c>
      <c r="I22804" t="s">
        <v>918</v>
      </c>
      <c r="J22804" t="s">
        <v>65613</v>
      </c>
    </row>
    <row r="22805" spans="1:10" ht="16" x14ac:dyDescent="0.2">
      <c r="A22805" t="s">
        <v>29644</v>
      </c>
      <c r="B22805" t="s">
        <v>65616</v>
      </c>
      <c r="C22805" t="s">
        <v>65592</v>
      </c>
      <c r="D22805">
        <v>2</v>
      </c>
      <c r="E22805">
        <f>137</f>
        <v>137</v>
      </c>
      <c r="F22805" t="s">
        <v>13</v>
      </c>
      <c r="G22805" t="s">
        <v>65577</v>
      </c>
      <c r="H22805" s="3" t="s">
        <v>65593</v>
      </c>
      <c r="I22805" t="s">
        <v>918</v>
      </c>
      <c r="J22805" t="s">
        <v>29648</v>
      </c>
    </row>
    <row r="22806" spans="1:10" ht="16" x14ac:dyDescent="0.2">
      <c r="A22806" t="s">
        <v>43146</v>
      </c>
      <c r="B22806" t="s">
        <v>65617</v>
      </c>
      <c r="C22806" t="s">
        <v>65618</v>
      </c>
      <c r="D22806">
        <v>3</v>
      </c>
      <c r="E22806">
        <f>137</f>
        <v>137</v>
      </c>
      <c r="F22806" t="s">
        <v>13</v>
      </c>
      <c r="G22806" t="s">
        <v>65577</v>
      </c>
      <c r="H22806" s="3" t="s">
        <v>65593</v>
      </c>
      <c r="I22806" t="s">
        <v>918</v>
      </c>
      <c r="J22806" t="s">
        <v>43150</v>
      </c>
    </row>
    <row r="22807" spans="1:10" ht="16" x14ac:dyDescent="0.2">
      <c r="A22807" t="s">
        <v>65619</v>
      </c>
      <c r="B22807" t="s">
        <v>65614</v>
      </c>
      <c r="C22807" t="s">
        <v>65615</v>
      </c>
      <c r="D22807">
        <v>2</v>
      </c>
      <c r="E22807">
        <f>137</f>
        <v>137</v>
      </c>
      <c r="F22807" t="s">
        <v>13</v>
      </c>
      <c r="G22807" t="s">
        <v>65577</v>
      </c>
      <c r="H22807" s="3" t="s">
        <v>65620</v>
      </c>
      <c r="I22807" t="s">
        <v>918</v>
      </c>
      <c r="J22807" t="s">
        <v>65621</v>
      </c>
    </row>
    <row r="22808" spans="1:10" ht="16" x14ac:dyDescent="0.2">
      <c r="A22808" t="s">
        <v>65622</v>
      </c>
      <c r="B22808" t="s">
        <v>65575</v>
      </c>
      <c r="C22808" t="s">
        <v>65576</v>
      </c>
      <c r="D22808">
        <v>1</v>
      </c>
      <c r="E22808">
        <f>137</f>
        <v>137</v>
      </c>
      <c r="F22808" t="s">
        <v>13</v>
      </c>
      <c r="G22808" t="s">
        <v>65577</v>
      </c>
      <c r="H22808" s="3" t="s">
        <v>65588</v>
      </c>
      <c r="I22808" t="s">
        <v>918</v>
      </c>
      <c r="J22808" t="s">
        <v>65623</v>
      </c>
    </row>
    <row r="22809" spans="1:10" ht="16" x14ac:dyDescent="0.2">
      <c r="A22809" t="s">
        <v>29662</v>
      </c>
      <c r="B22809" t="s">
        <v>65624</v>
      </c>
      <c r="C22809" t="s">
        <v>65625</v>
      </c>
      <c r="D22809">
        <v>2</v>
      </c>
      <c r="E22809">
        <f>137</f>
        <v>137</v>
      </c>
      <c r="F22809" t="s">
        <v>13</v>
      </c>
      <c r="G22809" t="s">
        <v>65577</v>
      </c>
      <c r="H22809" s="3" t="s">
        <v>65626</v>
      </c>
      <c r="I22809" t="s">
        <v>918</v>
      </c>
      <c r="J22809" t="s">
        <v>29664</v>
      </c>
    </row>
    <row r="22810" spans="1:10" ht="16" x14ac:dyDescent="0.2">
      <c r="A22810" t="s">
        <v>65590</v>
      </c>
      <c r="B22810" t="s">
        <v>65627</v>
      </c>
      <c r="C22810" t="s">
        <v>65628</v>
      </c>
      <c r="D22810">
        <v>2</v>
      </c>
      <c r="E22810">
        <f>137</f>
        <v>137</v>
      </c>
      <c r="F22810" t="s">
        <v>13</v>
      </c>
      <c r="G22810" t="s">
        <v>65577</v>
      </c>
      <c r="H22810" s="3" t="s">
        <v>65629</v>
      </c>
      <c r="I22810" t="s">
        <v>918</v>
      </c>
      <c r="J22810" t="s">
        <v>65594</v>
      </c>
    </row>
    <row r="22811" spans="1:10" ht="16" x14ac:dyDescent="0.2">
      <c r="A22811" t="s">
        <v>65630</v>
      </c>
      <c r="B22811" t="s">
        <v>65631</v>
      </c>
      <c r="C22811" t="s">
        <v>65632</v>
      </c>
      <c r="D22811">
        <v>4</v>
      </c>
      <c r="E22811">
        <f>137</f>
        <v>137</v>
      </c>
      <c r="F22811" t="s">
        <v>13</v>
      </c>
      <c r="G22811" t="s">
        <v>65577</v>
      </c>
      <c r="H22811" s="3" t="s">
        <v>65593</v>
      </c>
      <c r="I22811" t="s">
        <v>918</v>
      </c>
      <c r="J22811" t="s">
        <v>65633</v>
      </c>
    </row>
    <row r="22812" spans="1:10" ht="16" x14ac:dyDescent="0.2">
      <c r="A22812" t="s">
        <v>43146</v>
      </c>
      <c r="B22812" t="s">
        <v>65634</v>
      </c>
      <c r="C22812" t="s">
        <v>65635</v>
      </c>
      <c r="D22812">
        <v>1</v>
      </c>
      <c r="E22812">
        <f>137</f>
        <v>137</v>
      </c>
      <c r="F22812" t="s">
        <v>13</v>
      </c>
      <c r="G22812" t="s">
        <v>65577</v>
      </c>
      <c r="H22812" s="3" t="s">
        <v>65593</v>
      </c>
      <c r="I22812" t="s">
        <v>918</v>
      </c>
      <c r="J22812" t="s">
        <v>43150</v>
      </c>
    </row>
    <row r="22813" spans="1:10" ht="16" x14ac:dyDescent="0.2">
      <c r="A22813" t="s">
        <v>65619</v>
      </c>
      <c r="B22813" t="s">
        <v>20922</v>
      </c>
      <c r="C22813" t="s">
        <v>20923</v>
      </c>
      <c r="D22813">
        <v>1</v>
      </c>
      <c r="E22813">
        <f>137</f>
        <v>137</v>
      </c>
      <c r="F22813" t="s">
        <v>13</v>
      </c>
      <c r="G22813" t="s">
        <v>65577</v>
      </c>
      <c r="H22813" s="3" t="s">
        <v>65593</v>
      </c>
      <c r="I22813" t="s">
        <v>918</v>
      </c>
      <c r="J22813" t="s">
        <v>65621</v>
      </c>
    </row>
    <row r="22814" spans="1:10" ht="16" x14ac:dyDescent="0.2">
      <c r="A22814" t="s">
        <v>65636</v>
      </c>
      <c r="B22814" t="s">
        <v>65637</v>
      </c>
      <c r="C22814" t="s">
        <v>65638</v>
      </c>
      <c r="D22814">
        <v>1</v>
      </c>
      <c r="E22814">
        <f>137</f>
        <v>137</v>
      </c>
      <c r="F22814" t="s">
        <v>13</v>
      </c>
      <c r="G22814" t="s">
        <v>65577</v>
      </c>
      <c r="H22814" s="3" t="s">
        <v>65578</v>
      </c>
      <c r="I22814" t="s">
        <v>918</v>
      </c>
      <c r="J22814" t="s">
        <v>65639</v>
      </c>
    </row>
    <row r="22815" spans="1:10" ht="16" x14ac:dyDescent="0.2">
      <c r="A22815" t="s">
        <v>65640</v>
      </c>
      <c r="B22815" t="s">
        <v>65575</v>
      </c>
      <c r="C22815" t="s">
        <v>65576</v>
      </c>
      <c r="D22815">
        <v>1</v>
      </c>
      <c r="E22815">
        <f>137</f>
        <v>137</v>
      </c>
      <c r="F22815" t="s">
        <v>13</v>
      </c>
      <c r="G22815" t="s">
        <v>65577</v>
      </c>
      <c r="H22815" s="3" t="s">
        <v>65578</v>
      </c>
      <c r="I22815" t="s">
        <v>918</v>
      </c>
      <c r="J22815" t="s">
        <v>65641</v>
      </c>
    </row>
    <row r="22816" spans="1:10" ht="16" x14ac:dyDescent="0.2">
      <c r="A22816" t="s">
        <v>65590</v>
      </c>
      <c r="B22816" t="s">
        <v>65642</v>
      </c>
      <c r="C22816" t="s">
        <v>65643</v>
      </c>
      <c r="D22816">
        <v>3</v>
      </c>
      <c r="E22816">
        <f>137</f>
        <v>137</v>
      </c>
      <c r="F22816" t="s">
        <v>13</v>
      </c>
      <c r="G22816" t="s">
        <v>65577</v>
      </c>
      <c r="H22816" s="3" t="s">
        <v>65593</v>
      </c>
      <c r="I22816" t="s">
        <v>918</v>
      </c>
      <c r="J22816" t="s">
        <v>65594</v>
      </c>
    </row>
    <row r="22817" spans="1:10" ht="16" x14ac:dyDescent="0.2">
      <c r="A22817" t="s">
        <v>64338</v>
      </c>
      <c r="B22817" t="s">
        <v>65644</v>
      </c>
      <c r="C22817" t="s">
        <v>65645</v>
      </c>
      <c r="D22817">
        <v>1</v>
      </c>
      <c r="E22817">
        <f>137</f>
        <v>137</v>
      </c>
      <c r="F22817" t="s">
        <v>13</v>
      </c>
      <c r="G22817" t="s">
        <v>65577</v>
      </c>
      <c r="H22817" s="3" t="s">
        <v>65578</v>
      </c>
      <c r="I22817" t="s">
        <v>918</v>
      </c>
      <c r="J22817" t="s">
        <v>64341</v>
      </c>
    </row>
    <row r="22818" spans="1:10" ht="16" x14ac:dyDescent="0.2">
      <c r="A22818" t="s">
        <v>65646</v>
      </c>
      <c r="B22818" t="s">
        <v>65647</v>
      </c>
      <c r="C22818" t="s">
        <v>65648</v>
      </c>
      <c r="D22818">
        <v>2</v>
      </c>
      <c r="E22818">
        <f>137</f>
        <v>137</v>
      </c>
      <c r="F22818" t="s">
        <v>13</v>
      </c>
      <c r="G22818" t="s">
        <v>65577</v>
      </c>
      <c r="H22818" s="3" t="s">
        <v>65649</v>
      </c>
      <c r="I22818" t="s">
        <v>918</v>
      </c>
      <c r="J22818" t="s">
        <v>65650</v>
      </c>
    </row>
    <row r="22819" spans="1:10" ht="16" x14ac:dyDescent="0.2">
      <c r="A22819" t="s">
        <v>65651</v>
      </c>
      <c r="B22819" t="s">
        <v>65575</v>
      </c>
      <c r="C22819" t="s">
        <v>65576</v>
      </c>
      <c r="D22819">
        <v>1</v>
      </c>
      <c r="E22819">
        <f>137</f>
        <v>137</v>
      </c>
      <c r="F22819" t="s">
        <v>13</v>
      </c>
      <c r="G22819" t="s">
        <v>65577</v>
      </c>
      <c r="H22819" s="3" t="s">
        <v>65588</v>
      </c>
      <c r="I22819" t="s">
        <v>918</v>
      </c>
      <c r="J22819" t="s">
        <v>65652</v>
      </c>
    </row>
    <row r="22820" spans="1:10" ht="16" x14ac:dyDescent="0.2">
      <c r="A22820" t="s">
        <v>25206</v>
      </c>
      <c r="B22820" t="s">
        <v>65653</v>
      </c>
      <c r="C22820" t="s">
        <v>65654</v>
      </c>
      <c r="D22820">
        <v>3</v>
      </c>
      <c r="E22820">
        <f>137</f>
        <v>137</v>
      </c>
      <c r="F22820" t="s">
        <v>13</v>
      </c>
      <c r="G22820" t="s">
        <v>65577</v>
      </c>
      <c r="H22820" s="3" t="s">
        <v>65649</v>
      </c>
      <c r="I22820" t="s">
        <v>918</v>
      </c>
      <c r="J22820" t="s">
        <v>25211</v>
      </c>
    </row>
    <row r="22821" spans="1:10" ht="16" x14ac:dyDescent="0.2">
      <c r="A22821" t="s">
        <v>40511</v>
      </c>
      <c r="B22821" t="s">
        <v>65655</v>
      </c>
      <c r="C22821" t="s">
        <v>65656</v>
      </c>
      <c r="D22821">
        <v>4</v>
      </c>
      <c r="E22821">
        <f>137</f>
        <v>137</v>
      </c>
      <c r="F22821" t="s">
        <v>13</v>
      </c>
      <c r="G22821" t="s">
        <v>65577</v>
      </c>
      <c r="H22821" s="3" t="s">
        <v>65657</v>
      </c>
      <c r="I22821" t="s">
        <v>918</v>
      </c>
      <c r="J22821" t="s">
        <v>40514</v>
      </c>
    </row>
    <row r="22822" spans="1:10" ht="16" x14ac:dyDescent="0.2">
      <c r="A22822" t="s">
        <v>25206</v>
      </c>
      <c r="B22822" t="s">
        <v>65658</v>
      </c>
      <c r="C22822" t="s">
        <v>65659</v>
      </c>
      <c r="D22822">
        <v>2</v>
      </c>
      <c r="E22822">
        <f>137</f>
        <v>137</v>
      </c>
      <c r="F22822" t="s">
        <v>13</v>
      </c>
      <c r="G22822" t="s">
        <v>65577</v>
      </c>
      <c r="H22822" s="3" t="s">
        <v>65593</v>
      </c>
      <c r="I22822" t="s">
        <v>918</v>
      </c>
      <c r="J22822" t="s">
        <v>25211</v>
      </c>
    </row>
    <row r="22823" spans="1:10" ht="16" x14ac:dyDescent="0.2">
      <c r="A22823" t="s">
        <v>30416</v>
      </c>
      <c r="B22823" t="s">
        <v>65660</v>
      </c>
      <c r="C22823" t="s">
        <v>65661</v>
      </c>
      <c r="D22823">
        <v>4</v>
      </c>
      <c r="E22823">
        <f>137</f>
        <v>137</v>
      </c>
      <c r="F22823" t="s">
        <v>13</v>
      </c>
      <c r="G22823" t="s">
        <v>65577</v>
      </c>
      <c r="H22823" s="3" t="s">
        <v>65588</v>
      </c>
      <c r="I22823" t="s">
        <v>918</v>
      </c>
      <c r="J22823" t="s">
        <v>30419</v>
      </c>
    </row>
    <row r="22824" spans="1:10" ht="16" x14ac:dyDescent="0.2">
      <c r="A22824" t="s">
        <v>65424</v>
      </c>
      <c r="B22824" t="s">
        <v>65662</v>
      </c>
      <c r="C22824" t="s">
        <v>65663</v>
      </c>
      <c r="D22824">
        <v>3</v>
      </c>
      <c r="E22824">
        <f>137</f>
        <v>137</v>
      </c>
      <c r="F22824" t="s">
        <v>13</v>
      </c>
      <c r="G22824" t="s">
        <v>65577</v>
      </c>
      <c r="H22824" s="3" t="s">
        <v>65664</v>
      </c>
      <c r="I22824" t="s">
        <v>918</v>
      </c>
      <c r="J22824" t="s">
        <v>65428</v>
      </c>
    </row>
    <row r="22825" spans="1:10" ht="16" x14ac:dyDescent="0.2">
      <c r="A22825" t="s">
        <v>65665</v>
      </c>
      <c r="B22825" t="s">
        <v>26681</v>
      </c>
      <c r="C22825" t="s">
        <v>65666</v>
      </c>
      <c r="D22825">
        <v>1</v>
      </c>
      <c r="E22825">
        <f>137</f>
        <v>137</v>
      </c>
      <c r="F22825" t="s">
        <v>13</v>
      </c>
      <c r="G22825" t="s">
        <v>65577</v>
      </c>
      <c r="H22825" s="3" t="s">
        <v>65578</v>
      </c>
      <c r="I22825" t="s">
        <v>918</v>
      </c>
      <c r="J22825" t="s">
        <v>65667</v>
      </c>
    </row>
    <row r="22826" spans="1:10" ht="16" x14ac:dyDescent="0.2">
      <c r="A22826" t="s">
        <v>65665</v>
      </c>
      <c r="B22826" t="s">
        <v>1627</v>
      </c>
      <c r="C22826" t="s">
        <v>65668</v>
      </c>
      <c r="D22826">
        <v>2</v>
      </c>
      <c r="E22826">
        <f>137</f>
        <v>137</v>
      </c>
      <c r="F22826" t="s">
        <v>13</v>
      </c>
      <c r="G22826" t="s">
        <v>65577</v>
      </c>
      <c r="H22826" s="3" t="s">
        <v>65578</v>
      </c>
      <c r="I22826" t="s">
        <v>918</v>
      </c>
      <c r="J22826" t="s">
        <v>65667</v>
      </c>
    </row>
    <row r="22827" spans="1:10" ht="16" x14ac:dyDescent="0.2">
      <c r="A22827" t="s">
        <v>65669</v>
      </c>
      <c r="B22827" t="s">
        <v>65670</v>
      </c>
      <c r="C22827" t="s">
        <v>65671</v>
      </c>
      <c r="D22827">
        <v>1</v>
      </c>
      <c r="E22827">
        <f>137</f>
        <v>137</v>
      </c>
      <c r="F22827" t="s">
        <v>13</v>
      </c>
      <c r="G22827" t="s">
        <v>65577</v>
      </c>
      <c r="H22827" s="3" t="s">
        <v>65578</v>
      </c>
      <c r="I22827" t="s">
        <v>918</v>
      </c>
      <c r="J22827" t="s">
        <v>65672</v>
      </c>
    </row>
    <row r="22828" spans="1:10" ht="16" x14ac:dyDescent="0.2">
      <c r="A22828" t="s">
        <v>27308</v>
      </c>
      <c r="B22828" t="s">
        <v>65673</v>
      </c>
      <c r="C22828" t="s">
        <v>65674</v>
      </c>
      <c r="D22828">
        <v>4</v>
      </c>
      <c r="E22828">
        <f>137</f>
        <v>137</v>
      </c>
      <c r="F22828" t="s">
        <v>13</v>
      </c>
      <c r="G22828" t="s">
        <v>65577</v>
      </c>
      <c r="H22828" s="3" t="s">
        <v>65593</v>
      </c>
      <c r="I22828" t="s">
        <v>918</v>
      </c>
      <c r="J22828" t="s">
        <v>27313</v>
      </c>
    </row>
    <row r="22829" spans="1:10" ht="16" x14ac:dyDescent="0.2">
      <c r="A22829" t="s">
        <v>65675</v>
      </c>
      <c r="B22829" t="s">
        <v>6489</v>
      </c>
      <c r="C22829" t="s">
        <v>6490</v>
      </c>
      <c r="D22829">
        <v>1</v>
      </c>
      <c r="E22829">
        <f>137</f>
        <v>137</v>
      </c>
      <c r="F22829" t="s">
        <v>13</v>
      </c>
      <c r="G22829" t="s">
        <v>65577</v>
      </c>
      <c r="H22829" s="3" t="s">
        <v>65676</v>
      </c>
      <c r="I22829" t="s">
        <v>918</v>
      </c>
      <c r="J22829" t="s">
        <v>65677</v>
      </c>
    </row>
    <row r="22830" spans="1:10" ht="16" x14ac:dyDescent="0.2">
      <c r="A22830" t="s">
        <v>65675</v>
      </c>
      <c r="B22830" t="s">
        <v>65575</v>
      </c>
      <c r="C22830" t="s">
        <v>65576</v>
      </c>
      <c r="D22830">
        <v>2</v>
      </c>
      <c r="E22830">
        <f>137</f>
        <v>137</v>
      </c>
      <c r="F22830" t="s">
        <v>13</v>
      </c>
      <c r="G22830" t="s">
        <v>65577</v>
      </c>
      <c r="H22830" s="3" t="s">
        <v>65678</v>
      </c>
      <c r="I22830" t="s">
        <v>918</v>
      </c>
      <c r="J22830" t="s">
        <v>65677</v>
      </c>
    </row>
    <row r="22831" spans="1:10" ht="16" x14ac:dyDescent="0.2">
      <c r="A22831" t="s">
        <v>6498</v>
      </c>
      <c r="B22831" t="s">
        <v>65575</v>
      </c>
      <c r="C22831" t="s">
        <v>65576</v>
      </c>
      <c r="D22831">
        <v>2</v>
      </c>
      <c r="E22831">
        <f>137</f>
        <v>137</v>
      </c>
      <c r="F22831" t="s">
        <v>13</v>
      </c>
      <c r="G22831" t="s">
        <v>65577</v>
      </c>
      <c r="H22831" s="3" t="s">
        <v>65588</v>
      </c>
      <c r="I22831" t="s">
        <v>918</v>
      </c>
      <c r="J22831" t="s">
        <v>6499</v>
      </c>
    </row>
    <row r="22832" spans="1:10" ht="16" x14ac:dyDescent="0.2">
      <c r="A22832" t="s">
        <v>64338</v>
      </c>
      <c r="B22832" t="s">
        <v>65679</v>
      </c>
      <c r="C22832" t="s">
        <v>65680</v>
      </c>
      <c r="D22832">
        <v>3</v>
      </c>
      <c r="E22832">
        <f>137</f>
        <v>137</v>
      </c>
      <c r="F22832" t="s">
        <v>13</v>
      </c>
      <c r="G22832" t="s">
        <v>65577</v>
      </c>
      <c r="H22832" s="3" t="s">
        <v>65578</v>
      </c>
      <c r="I22832" t="s">
        <v>918</v>
      </c>
      <c r="J22832" t="s">
        <v>64341</v>
      </c>
    </row>
    <row r="22833" spans="1:10" ht="16" x14ac:dyDescent="0.2">
      <c r="A22833" t="s">
        <v>65630</v>
      </c>
      <c r="B22833" t="s">
        <v>65681</v>
      </c>
      <c r="C22833" t="s">
        <v>65682</v>
      </c>
      <c r="D22833">
        <v>2</v>
      </c>
      <c r="E22833">
        <f>137</f>
        <v>137</v>
      </c>
      <c r="F22833" t="s">
        <v>13</v>
      </c>
      <c r="G22833" t="s">
        <v>65577</v>
      </c>
      <c r="H22833" s="3" t="s">
        <v>65593</v>
      </c>
      <c r="I22833" t="s">
        <v>918</v>
      </c>
      <c r="J22833" t="s">
        <v>65633</v>
      </c>
    </row>
    <row r="22834" spans="1:10" ht="16" x14ac:dyDescent="0.2">
      <c r="A22834" t="s">
        <v>65630</v>
      </c>
      <c r="B22834" t="s">
        <v>65614</v>
      </c>
      <c r="C22834" t="s">
        <v>65615</v>
      </c>
      <c r="D22834">
        <v>3</v>
      </c>
      <c r="E22834">
        <f>137</f>
        <v>137</v>
      </c>
      <c r="F22834" t="s">
        <v>13</v>
      </c>
      <c r="G22834" t="s">
        <v>65577</v>
      </c>
      <c r="H22834" s="3" t="s">
        <v>65593</v>
      </c>
      <c r="I22834" t="s">
        <v>918</v>
      </c>
      <c r="J22834" t="s">
        <v>65633</v>
      </c>
    </row>
    <row r="22835" spans="1:10" ht="16" x14ac:dyDescent="0.2">
      <c r="A22835" t="s">
        <v>65597</v>
      </c>
      <c r="B22835" t="s">
        <v>65683</v>
      </c>
      <c r="C22835" t="s">
        <v>65684</v>
      </c>
      <c r="D22835">
        <v>1</v>
      </c>
      <c r="E22835">
        <f>137</f>
        <v>137</v>
      </c>
      <c r="F22835" t="s">
        <v>13</v>
      </c>
      <c r="G22835" t="s">
        <v>65577</v>
      </c>
      <c r="H22835" s="3" t="s">
        <v>65600</v>
      </c>
      <c r="I22835" t="s">
        <v>918</v>
      </c>
      <c r="J22835" t="s">
        <v>65601</v>
      </c>
    </row>
    <row r="22836" spans="1:10" ht="16" x14ac:dyDescent="0.2">
      <c r="A22836" t="s">
        <v>64805</v>
      </c>
      <c r="B22836" t="s">
        <v>65685</v>
      </c>
      <c r="C22836" t="s">
        <v>65686</v>
      </c>
      <c r="D22836">
        <v>4</v>
      </c>
      <c r="E22836">
        <f>137</f>
        <v>137</v>
      </c>
      <c r="F22836" t="s">
        <v>13</v>
      </c>
      <c r="G22836" t="s">
        <v>65577</v>
      </c>
      <c r="H22836" s="3" t="s">
        <v>65687</v>
      </c>
      <c r="I22836" t="s">
        <v>918</v>
      </c>
      <c r="J22836" t="s">
        <v>64808</v>
      </c>
    </row>
    <row r="22837" spans="1:10" ht="16" x14ac:dyDescent="0.2">
      <c r="A22837" t="s">
        <v>29662</v>
      </c>
      <c r="B22837" t="s">
        <v>65575</v>
      </c>
      <c r="C22837" t="s">
        <v>65576</v>
      </c>
      <c r="D22837">
        <v>1</v>
      </c>
      <c r="E22837">
        <f>137</f>
        <v>137</v>
      </c>
      <c r="F22837" t="s">
        <v>13</v>
      </c>
      <c r="G22837" t="s">
        <v>65577</v>
      </c>
      <c r="H22837" s="3" t="s">
        <v>65626</v>
      </c>
      <c r="I22837" t="s">
        <v>918</v>
      </c>
      <c r="J22837" t="s">
        <v>29664</v>
      </c>
    </row>
    <row r="22838" spans="1:10" ht="16" x14ac:dyDescent="0.2">
      <c r="A22838" t="s">
        <v>65688</v>
      </c>
      <c r="B22838" t="s">
        <v>65575</v>
      </c>
      <c r="C22838" t="s">
        <v>65576</v>
      </c>
      <c r="D22838">
        <v>1</v>
      </c>
      <c r="E22838">
        <f>137</f>
        <v>137</v>
      </c>
      <c r="F22838" t="s">
        <v>13</v>
      </c>
      <c r="G22838" t="s">
        <v>65577</v>
      </c>
      <c r="H22838" s="3" t="s">
        <v>65578</v>
      </c>
      <c r="I22838" t="s">
        <v>918</v>
      </c>
      <c r="J22838" t="s">
        <v>65689</v>
      </c>
    </row>
    <row r="22839" spans="1:10" ht="16" x14ac:dyDescent="0.2">
      <c r="A22839" t="s">
        <v>65690</v>
      </c>
      <c r="B22839" t="s">
        <v>65575</v>
      </c>
      <c r="C22839" t="s">
        <v>65576</v>
      </c>
      <c r="D22839">
        <v>1</v>
      </c>
      <c r="E22839">
        <f>137</f>
        <v>137</v>
      </c>
      <c r="F22839" t="s">
        <v>13</v>
      </c>
      <c r="G22839" t="s">
        <v>65577</v>
      </c>
      <c r="H22839" s="3" t="s">
        <v>65578</v>
      </c>
      <c r="I22839" t="s">
        <v>918</v>
      </c>
      <c r="J22839" t="s">
        <v>65691</v>
      </c>
    </row>
    <row r="22840" spans="1:10" ht="16" x14ac:dyDescent="0.2">
      <c r="A22840" t="s">
        <v>65630</v>
      </c>
      <c r="B22840" t="s">
        <v>65692</v>
      </c>
      <c r="C22840" t="s">
        <v>65693</v>
      </c>
      <c r="D22840">
        <v>1</v>
      </c>
      <c r="E22840">
        <f>137</f>
        <v>137</v>
      </c>
      <c r="F22840" t="s">
        <v>13</v>
      </c>
      <c r="G22840" t="s">
        <v>65577</v>
      </c>
      <c r="H22840" s="3" t="s">
        <v>65593</v>
      </c>
      <c r="I22840" t="s">
        <v>918</v>
      </c>
      <c r="J22840" t="s">
        <v>65633</v>
      </c>
    </row>
    <row r="22841" spans="1:10" ht="32" x14ac:dyDescent="0.2">
      <c r="A22841" t="s">
        <v>40511</v>
      </c>
      <c r="B22841" t="s">
        <v>65694</v>
      </c>
      <c r="C22841" t="s">
        <v>65695</v>
      </c>
      <c r="D22841">
        <v>1</v>
      </c>
      <c r="E22841" t="s">
        <v>13</v>
      </c>
      <c r="F22841" t="s">
        <v>13</v>
      </c>
      <c r="G22841" t="s">
        <v>65696</v>
      </c>
      <c r="H22841" s="3" t="s">
        <v>65697</v>
      </c>
      <c r="I22841" t="s">
        <v>714</v>
      </c>
      <c r="J22841" t="s">
        <v>40514</v>
      </c>
    </row>
    <row r="22842" spans="1:10" ht="32" x14ac:dyDescent="0.2">
      <c r="A22842" t="s">
        <v>65646</v>
      </c>
      <c r="B22842" t="s">
        <v>65698</v>
      </c>
      <c r="C22842" t="s">
        <v>65699</v>
      </c>
      <c r="D22842">
        <v>1</v>
      </c>
      <c r="E22842" t="s">
        <v>13</v>
      </c>
      <c r="F22842" t="s">
        <v>13</v>
      </c>
      <c r="G22842" t="s">
        <v>65700</v>
      </c>
      <c r="H22842" s="3" t="s">
        <v>65701</v>
      </c>
      <c r="I22842" t="s">
        <v>1208</v>
      </c>
      <c r="J22842" t="s">
        <v>65650</v>
      </c>
    </row>
    <row r="22843" spans="1:10" ht="32" x14ac:dyDescent="0.2">
      <c r="A22843" t="s">
        <v>30416</v>
      </c>
      <c r="B22843" t="s">
        <v>65702</v>
      </c>
      <c r="C22843" t="s">
        <v>65703</v>
      </c>
      <c r="D22843">
        <v>5</v>
      </c>
      <c r="E22843" t="s">
        <v>13</v>
      </c>
      <c r="F22843" t="s">
        <v>13</v>
      </c>
      <c r="G22843" t="s">
        <v>65704</v>
      </c>
      <c r="H22843" s="3" t="s">
        <v>65705</v>
      </c>
      <c r="I22843" t="s">
        <v>714</v>
      </c>
      <c r="J22843" t="s">
        <v>30419</v>
      </c>
    </row>
    <row r="22844" spans="1:10" ht="32" x14ac:dyDescent="0.2">
      <c r="A22844" t="s">
        <v>27308</v>
      </c>
      <c r="B22844" t="s">
        <v>65706</v>
      </c>
      <c r="C22844" t="s">
        <v>65707</v>
      </c>
      <c r="D22844">
        <v>3</v>
      </c>
      <c r="E22844" t="s">
        <v>13</v>
      </c>
      <c r="F22844" t="s">
        <v>13</v>
      </c>
      <c r="G22844" t="s">
        <v>65708</v>
      </c>
      <c r="H22844" s="3" t="s">
        <v>65709</v>
      </c>
      <c r="I22844" t="s">
        <v>918</v>
      </c>
      <c r="J22844" t="s">
        <v>27313</v>
      </c>
    </row>
    <row r="22845" spans="1:10" ht="16" x14ac:dyDescent="0.2">
      <c r="A22845" t="s">
        <v>65710</v>
      </c>
      <c r="B22845" t="s">
        <v>65711</v>
      </c>
      <c r="C22845" t="s">
        <v>65712</v>
      </c>
      <c r="D22845">
        <v>3</v>
      </c>
      <c r="E22845" t="s">
        <v>13</v>
      </c>
      <c r="F22845" t="s">
        <v>13</v>
      </c>
      <c r="G22845" t="s">
        <v>65713</v>
      </c>
      <c r="H22845" s="3" t="s">
        <v>65714</v>
      </c>
      <c r="I22845" t="s">
        <v>918</v>
      </c>
      <c r="J22845" t="s">
        <v>65715</v>
      </c>
    </row>
    <row r="22846" spans="1:10" ht="16" x14ac:dyDescent="0.2">
      <c r="A22846" t="s">
        <v>49818</v>
      </c>
      <c r="B22846" t="s">
        <v>55347</v>
      </c>
      <c r="C22846" t="s">
        <v>55348</v>
      </c>
      <c r="D22846">
        <v>4</v>
      </c>
      <c r="E22846" t="s">
        <v>13</v>
      </c>
      <c r="F22846" t="s">
        <v>13</v>
      </c>
      <c r="G22846" t="s">
        <v>65713</v>
      </c>
      <c r="H22846" s="3" t="s">
        <v>65716</v>
      </c>
      <c r="I22846" t="s">
        <v>918</v>
      </c>
      <c r="J22846" t="s">
        <v>49819</v>
      </c>
    </row>
    <row r="22847" spans="1:10" ht="16" x14ac:dyDescent="0.2">
      <c r="A22847" t="s">
        <v>65710</v>
      </c>
      <c r="B22847" t="s">
        <v>65717</v>
      </c>
      <c r="C22847" t="s">
        <v>65718</v>
      </c>
      <c r="D22847">
        <v>6</v>
      </c>
      <c r="E22847" t="s">
        <v>13</v>
      </c>
      <c r="F22847" t="s">
        <v>13</v>
      </c>
      <c r="G22847" t="s">
        <v>65713</v>
      </c>
      <c r="H22847" s="3" t="s">
        <v>65714</v>
      </c>
      <c r="I22847" t="s">
        <v>918</v>
      </c>
      <c r="J22847" t="s">
        <v>65715</v>
      </c>
    </row>
    <row r="22848" spans="1:10" ht="16" x14ac:dyDescent="0.2">
      <c r="A22848" t="s">
        <v>65710</v>
      </c>
      <c r="B22848" t="s">
        <v>65719</v>
      </c>
      <c r="C22848" t="s">
        <v>65720</v>
      </c>
      <c r="D22848">
        <v>5</v>
      </c>
      <c r="E22848" t="s">
        <v>13</v>
      </c>
      <c r="F22848" t="s">
        <v>13</v>
      </c>
      <c r="G22848" t="s">
        <v>65713</v>
      </c>
      <c r="H22848" s="3" t="s">
        <v>65714</v>
      </c>
      <c r="I22848" t="s">
        <v>918</v>
      </c>
      <c r="J22848" t="s">
        <v>65715</v>
      </c>
    </row>
    <row r="22849" spans="1:10" ht="16" x14ac:dyDescent="0.2">
      <c r="A22849" t="s">
        <v>65710</v>
      </c>
      <c r="B22849" t="s">
        <v>65721</v>
      </c>
      <c r="C22849" t="s">
        <v>65722</v>
      </c>
      <c r="D22849">
        <v>4</v>
      </c>
      <c r="E22849" t="s">
        <v>13</v>
      </c>
      <c r="F22849" t="s">
        <v>13</v>
      </c>
      <c r="G22849" t="s">
        <v>65713</v>
      </c>
      <c r="H22849" s="3" t="s">
        <v>65714</v>
      </c>
      <c r="I22849" t="s">
        <v>918</v>
      </c>
      <c r="J22849" t="s">
        <v>65715</v>
      </c>
    </row>
    <row r="22850" spans="1:10" ht="16" x14ac:dyDescent="0.2">
      <c r="A22850" t="s">
        <v>65710</v>
      </c>
      <c r="B22850" t="s">
        <v>65723</v>
      </c>
      <c r="C22850" t="s">
        <v>65724</v>
      </c>
      <c r="D22850">
        <v>2</v>
      </c>
      <c r="E22850" t="s">
        <v>13</v>
      </c>
      <c r="F22850" t="s">
        <v>13</v>
      </c>
      <c r="G22850" t="s">
        <v>65713</v>
      </c>
      <c r="H22850" s="3" t="s">
        <v>65714</v>
      </c>
      <c r="I22850" t="s">
        <v>918</v>
      </c>
      <c r="J22850" t="s">
        <v>65715</v>
      </c>
    </row>
    <row r="22851" spans="1:10" ht="16" x14ac:dyDescent="0.2">
      <c r="A22851" t="s">
        <v>22443</v>
      </c>
      <c r="B22851" t="s">
        <v>65725</v>
      </c>
      <c r="C22851" t="s">
        <v>65726</v>
      </c>
      <c r="D22851">
        <v>4</v>
      </c>
      <c r="E22851" t="s">
        <v>13</v>
      </c>
      <c r="F22851" t="s">
        <v>13</v>
      </c>
      <c r="G22851" t="s">
        <v>65713</v>
      </c>
      <c r="H22851" s="3" t="s">
        <v>65716</v>
      </c>
      <c r="I22851" t="s">
        <v>918</v>
      </c>
      <c r="J22851" t="s">
        <v>22444</v>
      </c>
    </row>
    <row r="22852" spans="1:10" ht="16" x14ac:dyDescent="0.2">
      <c r="A22852" t="s">
        <v>65710</v>
      </c>
      <c r="B22852" t="s">
        <v>65727</v>
      </c>
      <c r="C22852" t="s">
        <v>65728</v>
      </c>
      <c r="D22852">
        <v>1</v>
      </c>
      <c r="E22852" t="s">
        <v>13</v>
      </c>
      <c r="F22852" t="s">
        <v>13</v>
      </c>
      <c r="G22852" t="s">
        <v>65713</v>
      </c>
      <c r="H22852" s="3" t="s">
        <v>65714</v>
      </c>
      <c r="I22852" t="s">
        <v>918</v>
      </c>
      <c r="J22852" t="s">
        <v>65715</v>
      </c>
    </row>
    <row r="22853" spans="1:10" ht="16" x14ac:dyDescent="0.2">
      <c r="A22853" t="s">
        <v>65729</v>
      </c>
      <c r="B22853" t="s">
        <v>65730</v>
      </c>
      <c r="C22853" t="s">
        <v>65731</v>
      </c>
      <c r="D22853">
        <v>2</v>
      </c>
      <c r="E22853" t="s">
        <v>13</v>
      </c>
      <c r="F22853" t="s">
        <v>13</v>
      </c>
      <c r="G22853" t="s">
        <v>65732</v>
      </c>
      <c r="H22853" s="3" t="s">
        <v>65733</v>
      </c>
      <c r="I22853" t="s">
        <v>918</v>
      </c>
      <c r="J22853" t="s">
        <v>65734</v>
      </c>
    </row>
    <row r="22854" spans="1:10" ht="16" x14ac:dyDescent="0.2">
      <c r="A22854" t="s">
        <v>65729</v>
      </c>
      <c r="B22854" t="s">
        <v>65735</v>
      </c>
      <c r="C22854" t="s">
        <v>65736</v>
      </c>
      <c r="D22854">
        <v>1</v>
      </c>
      <c r="E22854" t="s">
        <v>13</v>
      </c>
      <c r="F22854" t="s">
        <v>13</v>
      </c>
      <c r="G22854" t="s">
        <v>65732</v>
      </c>
      <c r="H22854" s="3" t="s">
        <v>65733</v>
      </c>
      <c r="I22854" t="s">
        <v>918</v>
      </c>
      <c r="J22854" t="s">
        <v>65734</v>
      </c>
    </row>
    <row r="22855" spans="1:10" ht="16" x14ac:dyDescent="0.2">
      <c r="A22855" t="s">
        <v>65008</v>
      </c>
      <c r="B22855" t="s">
        <v>65737</v>
      </c>
      <c r="C22855" t="s">
        <v>64879</v>
      </c>
      <c r="D22855">
        <v>4</v>
      </c>
      <c r="E22855" t="s">
        <v>13</v>
      </c>
      <c r="F22855" t="s">
        <v>13</v>
      </c>
      <c r="G22855" t="s">
        <v>65732</v>
      </c>
      <c r="H22855" s="3" t="s">
        <v>65733</v>
      </c>
      <c r="I22855" t="s">
        <v>918</v>
      </c>
      <c r="J22855" t="s">
        <v>65012</v>
      </c>
    </row>
    <row r="22856" spans="1:10" ht="16" x14ac:dyDescent="0.2">
      <c r="A22856" t="s">
        <v>65738</v>
      </c>
      <c r="B22856" t="s">
        <v>65739</v>
      </c>
      <c r="C22856" t="s">
        <v>65740</v>
      </c>
      <c r="D22856">
        <v>4</v>
      </c>
      <c r="E22856" t="s">
        <v>13</v>
      </c>
      <c r="F22856" t="s">
        <v>13</v>
      </c>
      <c r="G22856" t="s">
        <v>65741</v>
      </c>
      <c r="H22856" s="3" t="s">
        <v>65742</v>
      </c>
      <c r="I22856" t="s">
        <v>918</v>
      </c>
      <c r="J22856" t="s">
        <v>65743</v>
      </c>
    </row>
    <row r="22857" spans="1:10" ht="16" x14ac:dyDescent="0.2">
      <c r="A22857" t="s">
        <v>65744</v>
      </c>
      <c r="B22857" t="s">
        <v>65745</v>
      </c>
      <c r="C22857" t="s">
        <v>65746</v>
      </c>
      <c r="D22857">
        <v>3</v>
      </c>
      <c r="E22857" t="s">
        <v>13</v>
      </c>
      <c r="F22857" t="s">
        <v>13</v>
      </c>
      <c r="G22857" t="s">
        <v>65741</v>
      </c>
      <c r="H22857" s="3" t="s">
        <v>65742</v>
      </c>
      <c r="I22857" t="s">
        <v>918</v>
      </c>
      <c r="J22857" t="s">
        <v>65747</v>
      </c>
    </row>
    <row r="22858" spans="1:10" ht="16" x14ac:dyDescent="0.2">
      <c r="A22858" t="s">
        <v>65744</v>
      </c>
      <c r="B22858" t="s">
        <v>65748</v>
      </c>
      <c r="C22858" t="s">
        <v>65749</v>
      </c>
      <c r="D22858">
        <v>1</v>
      </c>
      <c r="E22858" t="s">
        <v>13</v>
      </c>
      <c r="F22858" t="s">
        <v>13</v>
      </c>
      <c r="G22858" t="s">
        <v>65741</v>
      </c>
      <c r="H22858" s="3" t="s">
        <v>65742</v>
      </c>
      <c r="I22858" t="s">
        <v>918</v>
      </c>
      <c r="J22858" t="s">
        <v>65747</v>
      </c>
    </row>
    <row r="22859" spans="1:10" ht="16" x14ac:dyDescent="0.2">
      <c r="A22859" t="s">
        <v>65750</v>
      </c>
      <c r="B22859" t="s">
        <v>65748</v>
      </c>
      <c r="C22859" t="s">
        <v>65749</v>
      </c>
      <c r="D22859">
        <v>1</v>
      </c>
      <c r="E22859" t="s">
        <v>13</v>
      </c>
      <c r="F22859" t="s">
        <v>13</v>
      </c>
      <c r="G22859" t="s">
        <v>65741</v>
      </c>
      <c r="H22859" s="3" t="s">
        <v>65742</v>
      </c>
      <c r="I22859" t="s">
        <v>918</v>
      </c>
      <c r="J22859" t="s">
        <v>65751</v>
      </c>
    </row>
    <row r="22860" spans="1:10" ht="16" x14ac:dyDescent="0.2">
      <c r="A22860" t="s">
        <v>65750</v>
      </c>
      <c r="B22860" t="s">
        <v>65745</v>
      </c>
      <c r="C22860" t="s">
        <v>65746</v>
      </c>
      <c r="D22860">
        <v>3</v>
      </c>
      <c r="E22860" t="s">
        <v>13</v>
      </c>
      <c r="F22860" t="s">
        <v>13</v>
      </c>
      <c r="G22860" t="s">
        <v>65741</v>
      </c>
      <c r="H22860" s="3" t="s">
        <v>65742</v>
      </c>
      <c r="I22860" t="s">
        <v>918</v>
      </c>
      <c r="J22860" t="s">
        <v>65751</v>
      </c>
    </row>
    <row r="22861" spans="1:10" ht="16" x14ac:dyDescent="0.2">
      <c r="A22861" t="s">
        <v>65752</v>
      </c>
      <c r="B22861" t="s">
        <v>65753</v>
      </c>
      <c r="C22861" t="s">
        <v>65754</v>
      </c>
      <c r="D22861">
        <v>1</v>
      </c>
      <c r="E22861" t="s">
        <v>13</v>
      </c>
      <c r="F22861" t="s">
        <v>13</v>
      </c>
      <c r="G22861" t="s">
        <v>65741</v>
      </c>
      <c r="H22861" s="3" t="s">
        <v>65755</v>
      </c>
      <c r="I22861" t="s">
        <v>918</v>
      </c>
      <c r="J22861" t="s">
        <v>65756</v>
      </c>
    </row>
    <row r="22862" spans="1:10" ht="16" x14ac:dyDescent="0.2">
      <c r="A22862" t="s">
        <v>55037</v>
      </c>
      <c r="B22862" t="s">
        <v>65757</v>
      </c>
      <c r="C22862" t="s">
        <v>65758</v>
      </c>
      <c r="D22862">
        <v>1</v>
      </c>
      <c r="E22862" t="s">
        <v>13</v>
      </c>
      <c r="F22862" t="s">
        <v>13</v>
      </c>
      <c r="G22862" t="s">
        <v>65741</v>
      </c>
      <c r="H22862" s="3" t="s">
        <v>65755</v>
      </c>
      <c r="I22862" t="s">
        <v>918</v>
      </c>
      <c r="J22862" t="s">
        <v>55040</v>
      </c>
    </row>
    <row r="22863" spans="1:10" ht="16" x14ac:dyDescent="0.2">
      <c r="A22863" t="s">
        <v>65738</v>
      </c>
      <c r="B22863" t="s">
        <v>65759</v>
      </c>
      <c r="C22863" t="s">
        <v>65760</v>
      </c>
      <c r="D22863">
        <v>3</v>
      </c>
      <c r="E22863" t="s">
        <v>13</v>
      </c>
      <c r="F22863" t="s">
        <v>13</v>
      </c>
      <c r="G22863" t="s">
        <v>65741</v>
      </c>
      <c r="H22863" s="3" t="s">
        <v>65742</v>
      </c>
      <c r="I22863" t="s">
        <v>918</v>
      </c>
      <c r="J22863" t="s">
        <v>65743</v>
      </c>
    </row>
    <row r="22864" spans="1:10" ht="16" x14ac:dyDescent="0.2">
      <c r="A22864" t="s">
        <v>65738</v>
      </c>
      <c r="B22864" t="s">
        <v>65761</v>
      </c>
      <c r="C22864" t="s">
        <v>65762</v>
      </c>
      <c r="D22864">
        <v>1</v>
      </c>
      <c r="E22864" t="s">
        <v>13</v>
      </c>
      <c r="F22864" t="s">
        <v>13</v>
      </c>
      <c r="G22864" t="s">
        <v>65741</v>
      </c>
      <c r="H22864" s="3" t="s">
        <v>65742</v>
      </c>
      <c r="I22864" t="s">
        <v>918</v>
      </c>
      <c r="J22864" t="s">
        <v>65743</v>
      </c>
    </row>
    <row r="22865" spans="1:10" ht="16" x14ac:dyDescent="0.2">
      <c r="A22865" t="s">
        <v>55037</v>
      </c>
      <c r="B22865" t="s">
        <v>65763</v>
      </c>
      <c r="C22865" t="s">
        <v>65764</v>
      </c>
      <c r="D22865">
        <v>4</v>
      </c>
      <c r="E22865" t="s">
        <v>13</v>
      </c>
      <c r="F22865" t="s">
        <v>13</v>
      </c>
      <c r="G22865" t="s">
        <v>65741</v>
      </c>
      <c r="H22865" s="3" t="s">
        <v>65755</v>
      </c>
      <c r="I22865" t="s">
        <v>918</v>
      </c>
      <c r="J22865" t="s">
        <v>55040</v>
      </c>
    </row>
    <row r="22866" spans="1:10" ht="16" x14ac:dyDescent="0.2">
      <c r="A22866" t="s">
        <v>65738</v>
      </c>
      <c r="B22866" t="s">
        <v>65765</v>
      </c>
      <c r="C22866" t="s">
        <v>65766</v>
      </c>
      <c r="D22866">
        <v>2</v>
      </c>
      <c r="E22866" t="s">
        <v>13</v>
      </c>
      <c r="F22866" t="s">
        <v>13</v>
      </c>
      <c r="G22866" t="s">
        <v>65741</v>
      </c>
      <c r="H22866" s="3" t="s">
        <v>65742</v>
      </c>
      <c r="I22866" t="s">
        <v>918</v>
      </c>
      <c r="J22866" t="s">
        <v>65743</v>
      </c>
    </row>
    <row r="22867" spans="1:10" ht="16" x14ac:dyDescent="0.2">
      <c r="A22867" t="s">
        <v>65752</v>
      </c>
      <c r="B22867" t="s">
        <v>65767</v>
      </c>
      <c r="C22867" t="s">
        <v>65768</v>
      </c>
      <c r="D22867">
        <v>2</v>
      </c>
      <c r="E22867" t="s">
        <v>13</v>
      </c>
      <c r="F22867" t="s">
        <v>13</v>
      </c>
      <c r="G22867" t="s">
        <v>65741</v>
      </c>
      <c r="H22867" s="3" t="s">
        <v>65755</v>
      </c>
      <c r="I22867" t="s">
        <v>918</v>
      </c>
      <c r="J22867" t="s">
        <v>65756</v>
      </c>
    </row>
    <row r="22868" spans="1:10" ht="16" x14ac:dyDescent="0.2">
      <c r="A22868" t="s">
        <v>55037</v>
      </c>
      <c r="B22868" t="s">
        <v>65769</v>
      </c>
      <c r="C22868" t="s">
        <v>65770</v>
      </c>
      <c r="D22868">
        <v>5</v>
      </c>
      <c r="E22868" t="s">
        <v>13</v>
      </c>
      <c r="F22868" t="s">
        <v>13</v>
      </c>
      <c r="G22868" t="s">
        <v>65741</v>
      </c>
      <c r="H22868" s="3" t="s">
        <v>65755</v>
      </c>
      <c r="I22868" t="s">
        <v>918</v>
      </c>
      <c r="J22868" t="s">
        <v>55040</v>
      </c>
    </row>
    <row r="22869" spans="1:10" ht="16" x14ac:dyDescent="0.2">
      <c r="A22869" t="s">
        <v>22245</v>
      </c>
      <c r="B22869" t="s">
        <v>65771</v>
      </c>
      <c r="C22869" t="s">
        <v>65772</v>
      </c>
      <c r="D22869">
        <v>2</v>
      </c>
      <c r="E22869" t="s">
        <v>1280</v>
      </c>
      <c r="F22869" t="s">
        <v>13</v>
      </c>
      <c r="G22869" t="s">
        <v>65773</v>
      </c>
      <c r="H22869" s="3" t="s">
        <v>65774</v>
      </c>
      <c r="I22869" t="s">
        <v>918</v>
      </c>
      <c r="J22869" t="s">
        <v>22250</v>
      </c>
    </row>
    <row r="22870" spans="1:10" ht="16" x14ac:dyDescent="0.2">
      <c r="A22870" t="s">
        <v>65775</v>
      </c>
      <c r="B22870" t="s">
        <v>65776</v>
      </c>
      <c r="C22870" t="s">
        <v>65777</v>
      </c>
      <c r="D22870">
        <v>3</v>
      </c>
      <c r="E22870" t="s">
        <v>1280</v>
      </c>
      <c r="F22870" t="s">
        <v>13</v>
      </c>
      <c r="G22870" t="s">
        <v>65773</v>
      </c>
      <c r="H22870" s="3" t="s">
        <v>65778</v>
      </c>
      <c r="I22870" t="s">
        <v>918</v>
      </c>
      <c r="J22870" t="s">
        <v>65779</v>
      </c>
    </row>
    <row r="22871" spans="1:10" ht="16" x14ac:dyDescent="0.2">
      <c r="A22871" t="s">
        <v>55077</v>
      </c>
      <c r="B22871" t="s">
        <v>65780</v>
      </c>
      <c r="C22871" t="s">
        <v>65772</v>
      </c>
      <c r="D22871">
        <v>4</v>
      </c>
      <c r="E22871" t="s">
        <v>1280</v>
      </c>
      <c r="F22871" t="s">
        <v>13</v>
      </c>
      <c r="G22871" t="s">
        <v>65773</v>
      </c>
      <c r="H22871" s="3" t="s">
        <v>65781</v>
      </c>
      <c r="I22871" t="s">
        <v>918</v>
      </c>
      <c r="J22871" t="s">
        <v>55079</v>
      </c>
    </row>
    <row r="22872" spans="1:10" ht="16" x14ac:dyDescent="0.2">
      <c r="A22872" t="s">
        <v>1115</v>
      </c>
      <c r="B22872" t="s">
        <v>65782</v>
      </c>
      <c r="C22872" t="s">
        <v>65772</v>
      </c>
      <c r="D22872">
        <v>1</v>
      </c>
      <c r="E22872" t="s">
        <v>1280</v>
      </c>
      <c r="F22872" t="s">
        <v>13</v>
      </c>
      <c r="G22872" t="s">
        <v>65773</v>
      </c>
      <c r="H22872" s="3" t="s">
        <v>65774</v>
      </c>
      <c r="I22872" t="s">
        <v>918</v>
      </c>
      <c r="J22872" t="s">
        <v>1119</v>
      </c>
    </row>
    <row r="22873" spans="1:10" ht="16" x14ac:dyDescent="0.2">
      <c r="A22873" t="s">
        <v>65783</v>
      </c>
      <c r="B22873" t="s">
        <v>65776</v>
      </c>
      <c r="C22873" t="s">
        <v>65777</v>
      </c>
      <c r="D22873">
        <v>6</v>
      </c>
      <c r="E22873" t="s">
        <v>1280</v>
      </c>
      <c r="F22873" t="s">
        <v>13</v>
      </c>
      <c r="G22873" t="s">
        <v>65773</v>
      </c>
      <c r="H22873" s="3" t="s">
        <v>65778</v>
      </c>
      <c r="I22873" t="s">
        <v>918</v>
      </c>
      <c r="J22873" t="s">
        <v>65784</v>
      </c>
    </row>
    <row r="22874" spans="1:10" ht="16" x14ac:dyDescent="0.2">
      <c r="A22874" t="s">
        <v>22245</v>
      </c>
      <c r="B22874" t="s">
        <v>65785</v>
      </c>
      <c r="C22874" t="s">
        <v>65786</v>
      </c>
      <c r="D22874">
        <v>3</v>
      </c>
      <c r="E22874" t="s">
        <v>1280</v>
      </c>
      <c r="F22874" t="s">
        <v>13</v>
      </c>
      <c r="G22874" t="s">
        <v>65773</v>
      </c>
      <c r="H22874" s="3" t="s">
        <v>65774</v>
      </c>
      <c r="I22874" t="s">
        <v>918</v>
      </c>
      <c r="J22874" t="s">
        <v>22250</v>
      </c>
    </row>
    <row r="22875" spans="1:10" ht="16" x14ac:dyDescent="0.2">
      <c r="A22875" t="s">
        <v>65787</v>
      </c>
      <c r="B22875" t="s">
        <v>65788</v>
      </c>
      <c r="C22875" t="s">
        <v>65789</v>
      </c>
      <c r="D22875">
        <v>2</v>
      </c>
      <c r="E22875" t="s">
        <v>13</v>
      </c>
      <c r="F22875" t="s">
        <v>13</v>
      </c>
      <c r="G22875" t="s">
        <v>65790</v>
      </c>
      <c r="H22875" s="3" t="s">
        <v>65791</v>
      </c>
      <c r="I22875" t="s">
        <v>54769</v>
      </c>
      <c r="J22875" t="s">
        <v>65792</v>
      </c>
    </row>
    <row r="22876" spans="1:10" ht="16" x14ac:dyDescent="0.2">
      <c r="A22876" t="s">
        <v>65787</v>
      </c>
      <c r="B22876" t="s">
        <v>65793</v>
      </c>
      <c r="C22876" t="s">
        <v>65794</v>
      </c>
      <c r="D22876">
        <v>1</v>
      </c>
      <c r="E22876" t="s">
        <v>13</v>
      </c>
      <c r="F22876" t="s">
        <v>13</v>
      </c>
      <c r="G22876" t="s">
        <v>65790</v>
      </c>
      <c r="H22876" s="3" t="s">
        <v>65791</v>
      </c>
      <c r="I22876" t="s">
        <v>54769</v>
      </c>
      <c r="J22876" t="s">
        <v>65792</v>
      </c>
    </row>
    <row r="22877" spans="1:10" ht="16" x14ac:dyDescent="0.2">
      <c r="A22877" t="s">
        <v>65795</v>
      </c>
      <c r="B22877" t="s">
        <v>30557</v>
      </c>
      <c r="C22877" t="s">
        <v>30558</v>
      </c>
      <c r="D22877">
        <v>2</v>
      </c>
      <c r="E22877" t="s">
        <v>13</v>
      </c>
      <c r="F22877" t="s">
        <v>13</v>
      </c>
      <c r="G22877" t="s">
        <v>65790</v>
      </c>
      <c r="H22877" s="3" t="s">
        <v>65791</v>
      </c>
      <c r="I22877" t="s">
        <v>54769</v>
      </c>
      <c r="J22877" t="s">
        <v>65796</v>
      </c>
    </row>
    <row r="22878" spans="1:10" ht="16" x14ac:dyDescent="0.2">
      <c r="A22878" t="s">
        <v>65797</v>
      </c>
      <c r="B22878" t="s">
        <v>65798</v>
      </c>
      <c r="C22878" t="s">
        <v>65799</v>
      </c>
      <c r="D22878">
        <v>1</v>
      </c>
      <c r="E22878" t="s">
        <v>13</v>
      </c>
      <c r="F22878" t="s">
        <v>13</v>
      </c>
      <c r="G22878" t="s">
        <v>65790</v>
      </c>
      <c r="H22878" s="3" t="s">
        <v>65791</v>
      </c>
      <c r="I22878" t="s">
        <v>54769</v>
      </c>
      <c r="J22878" t="s">
        <v>65800</v>
      </c>
    </row>
    <row r="22879" spans="1:10" ht="16" x14ac:dyDescent="0.2">
      <c r="A22879" t="s">
        <v>65795</v>
      </c>
      <c r="B22879" t="s">
        <v>65801</v>
      </c>
      <c r="C22879" t="s">
        <v>65802</v>
      </c>
      <c r="D22879">
        <v>1</v>
      </c>
      <c r="E22879" t="s">
        <v>13</v>
      </c>
      <c r="F22879" t="s">
        <v>13</v>
      </c>
      <c r="G22879" t="s">
        <v>65790</v>
      </c>
      <c r="H22879" s="3" t="s">
        <v>65791</v>
      </c>
      <c r="I22879" t="s">
        <v>54769</v>
      </c>
      <c r="J22879" t="s">
        <v>65796</v>
      </c>
    </row>
    <row r="22880" spans="1:10" ht="16" x14ac:dyDescent="0.2">
      <c r="A22880" t="s">
        <v>65797</v>
      </c>
      <c r="B22880" t="s">
        <v>30557</v>
      </c>
      <c r="C22880" t="s">
        <v>30558</v>
      </c>
      <c r="D22880">
        <v>2</v>
      </c>
      <c r="E22880" t="s">
        <v>13</v>
      </c>
      <c r="F22880" t="s">
        <v>13</v>
      </c>
      <c r="G22880" t="s">
        <v>65790</v>
      </c>
      <c r="H22880" s="3" t="s">
        <v>65791</v>
      </c>
      <c r="I22880" t="s">
        <v>54769</v>
      </c>
      <c r="J22880" t="s">
        <v>65800</v>
      </c>
    </row>
    <row r="22881" spans="1:10" ht="16" x14ac:dyDescent="0.2">
      <c r="A22881" t="s">
        <v>65803</v>
      </c>
      <c r="B22881" t="s">
        <v>65804</v>
      </c>
      <c r="C22881" t="s">
        <v>65805</v>
      </c>
      <c r="D22881">
        <v>5</v>
      </c>
      <c r="E22881" t="s">
        <v>65806</v>
      </c>
      <c r="F22881" t="s">
        <v>13</v>
      </c>
      <c r="G22881" t="s">
        <v>65807</v>
      </c>
      <c r="H22881" s="3" t="s">
        <v>65808</v>
      </c>
      <c r="I22881" t="s">
        <v>918</v>
      </c>
      <c r="J22881" t="s">
        <v>65809</v>
      </c>
    </row>
    <row r="22882" spans="1:10" ht="16" x14ac:dyDescent="0.2">
      <c r="A22882" t="s">
        <v>65810</v>
      </c>
      <c r="B22882" t="s">
        <v>65811</v>
      </c>
      <c r="C22882" t="s">
        <v>65812</v>
      </c>
      <c r="D22882">
        <v>5</v>
      </c>
      <c r="E22882" t="s">
        <v>65806</v>
      </c>
      <c r="F22882" t="s">
        <v>13</v>
      </c>
      <c r="G22882" t="s">
        <v>65807</v>
      </c>
      <c r="H22882" s="3" t="s">
        <v>65808</v>
      </c>
      <c r="I22882" t="s">
        <v>918</v>
      </c>
      <c r="J22882" t="s">
        <v>65813</v>
      </c>
    </row>
    <row r="22883" spans="1:10" ht="16" x14ac:dyDescent="0.2">
      <c r="A22883" t="s">
        <v>54780</v>
      </c>
      <c r="B22883" t="s">
        <v>65814</v>
      </c>
      <c r="C22883" t="s">
        <v>65815</v>
      </c>
      <c r="D22883">
        <v>1</v>
      </c>
      <c r="E22883" t="s">
        <v>65806</v>
      </c>
      <c r="F22883" t="s">
        <v>13</v>
      </c>
      <c r="G22883" t="s">
        <v>65807</v>
      </c>
      <c r="H22883" s="3" t="s">
        <v>65816</v>
      </c>
      <c r="I22883" t="s">
        <v>918</v>
      </c>
      <c r="J22883" t="s">
        <v>54783</v>
      </c>
    </row>
    <row r="22884" spans="1:10" ht="16" x14ac:dyDescent="0.2">
      <c r="A22884" t="s">
        <v>64961</v>
      </c>
      <c r="B22884" t="s">
        <v>65817</v>
      </c>
      <c r="C22884" t="s">
        <v>65818</v>
      </c>
      <c r="D22884">
        <v>3</v>
      </c>
      <c r="E22884" t="s">
        <v>65806</v>
      </c>
      <c r="F22884" t="s">
        <v>13</v>
      </c>
      <c r="G22884" t="s">
        <v>65807</v>
      </c>
      <c r="H22884" s="3" t="s">
        <v>65816</v>
      </c>
      <c r="I22884" t="s">
        <v>918</v>
      </c>
      <c r="J22884" t="s">
        <v>64962</v>
      </c>
    </row>
    <row r="22885" spans="1:10" ht="16" x14ac:dyDescent="0.2">
      <c r="A22885" t="s">
        <v>61691</v>
      </c>
      <c r="B22885" t="s">
        <v>65819</v>
      </c>
      <c r="C22885" t="s">
        <v>65820</v>
      </c>
      <c r="D22885">
        <v>3</v>
      </c>
      <c r="E22885" t="s">
        <v>65806</v>
      </c>
      <c r="F22885" t="s">
        <v>13</v>
      </c>
      <c r="G22885" t="s">
        <v>65807</v>
      </c>
      <c r="H22885" s="3" t="s">
        <v>65808</v>
      </c>
      <c r="I22885" t="s">
        <v>918</v>
      </c>
      <c r="J22885" t="s">
        <v>61696</v>
      </c>
    </row>
    <row r="22886" spans="1:10" ht="16" x14ac:dyDescent="0.2">
      <c r="A22886" t="s">
        <v>65821</v>
      </c>
      <c r="B22886" t="s">
        <v>65822</v>
      </c>
      <c r="C22886" t="s">
        <v>65823</v>
      </c>
      <c r="D22886">
        <v>1</v>
      </c>
      <c r="E22886" t="s">
        <v>65806</v>
      </c>
      <c r="F22886" t="s">
        <v>13</v>
      </c>
      <c r="G22886" t="s">
        <v>65807</v>
      </c>
      <c r="H22886" s="3" t="s">
        <v>65816</v>
      </c>
      <c r="I22886" t="s">
        <v>918</v>
      </c>
      <c r="J22886" t="s">
        <v>65824</v>
      </c>
    </row>
    <row r="22887" spans="1:10" ht="16" x14ac:dyDescent="0.2">
      <c r="A22887" t="s">
        <v>65253</v>
      </c>
      <c r="B22887" t="s">
        <v>65825</v>
      </c>
      <c r="C22887" t="s">
        <v>65826</v>
      </c>
      <c r="D22887">
        <v>3</v>
      </c>
      <c r="E22887" t="s">
        <v>65806</v>
      </c>
      <c r="F22887" t="s">
        <v>13</v>
      </c>
      <c r="G22887" t="s">
        <v>65807</v>
      </c>
      <c r="H22887" s="3" t="s">
        <v>65816</v>
      </c>
      <c r="I22887" t="s">
        <v>918</v>
      </c>
      <c r="J22887" t="s">
        <v>65257</v>
      </c>
    </row>
    <row r="22888" spans="1:10" ht="16" x14ac:dyDescent="0.2">
      <c r="A22888" t="s">
        <v>10786</v>
      </c>
      <c r="B22888" t="s">
        <v>65827</v>
      </c>
      <c r="C22888" t="s">
        <v>65828</v>
      </c>
      <c r="D22888">
        <v>5</v>
      </c>
      <c r="E22888" t="s">
        <v>65806</v>
      </c>
      <c r="F22888" t="s">
        <v>13</v>
      </c>
      <c r="G22888" t="s">
        <v>65807</v>
      </c>
      <c r="H22888" s="3" t="s">
        <v>65816</v>
      </c>
      <c r="I22888" t="s">
        <v>918</v>
      </c>
      <c r="J22888" t="s">
        <v>10791</v>
      </c>
    </row>
    <row r="22889" spans="1:10" ht="16" x14ac:dyDescent="0.2">
      <c r="A22889" t="s">
        <v>61706</v>
      </c>
      <c r="B22889" t="s">
        <v>65829</v>
      </c>
      <c r="C22889" t="s">
        <v>65830</v>
      </c>
      <c r="D22889">
        <v>2</v>
      </c>
      <c r="E22889" t="s">
        <v>65806</v>
      </c>
      <c r="F22889" t="s">
        <v>13</v>
      </c>
      <c r="G22889" t="s">
        <v>65807</v>
      </c>
      <c r="H22889" s="3" t="s">
        <v>65831</v>
      </c>
      <c r="I22889" t="s">
        <v>918</v>
      </c>
      <c r="J22889" t="s">
        <v>61708</v>
      </c>
    </row>
    <row r="22890" spans="1:10" ht="16" x14ac:dyDescent="0.2">
      <c r="A22890" t="s">
        <v>65821</v>
      </c>
      <c r="B22890" t="s">
        <v>65832</v>
      </c>
      <c r="C22890" t="s">
        <v>65833</v>
      </c>
      <c r="D22890">
        <v>3</v>
      </c>
      <c r="E22890" t="s">
        <v>65806</v>
      </c>
      <c r="F22890" t="s">
        <v>13</v>
      </c>
      <c r="G22890" t="s">
        <v>65807</v>
      </c>
      <c r="H22890" s="3" t="s">
        <v>65834</v>
      </c>
      <c r="I22890" t="s">
        <v>918</v>
      </c>
      <c r="J22890" t="s">
        <v>65824</v>
      </c>
    </row>
    <row r="22891" spans="1:10" ht="16" x14ac:dyDescent="0.2">
      <c r="A22891" t="s">
        <v>50773</v>
      </c>
      <c r="B22891" t="s">
        <v>65835</v>
      </c>
      <c r="C22891" t="s">
        <v>65836</v>
      </c>
      <c r="D22891">
        <v>3</v>
      </c>
      <c r="E22891" t="s">
        <v>65806</v>
      </c>
      <c r="F22891" t="s">
        <v>13</v>
      </c>
      <c r="G22891" t="s">
        <v>65807</v>
      </c>
      <c r="H22891" s="3" t="s">
        <v>65808</v>
      </c>
      <c r="I22891" t="s">
        <v>918</v>
      </c>
      <c r="J22891" t="s">
        <v>50776</v>
      </c>
    </row>
    <row r="22892" spans="1:10" ht="16" x14ac:dyDescent="0.2">
      <c r="A22892" t="s">
        <v>61691</v>
      </c>
      <c r="B22892" t="s">
        <v>65829</v>
      </c>
      <c r="C22892" t="s">
        <v>65830</v>
      </c>
      <c r="D22892">
        <v>2</v>
      </c>
      <c r="E22892" t="s">
        <v>65806</v>
      </c>
      <c r="F22892" t="s">
        <v>13</v>
      </c>
      <c r="G22892" t="s">
        <v>65807</v>
      </c>
      <c r="H22892" s="3" t="s">
        <v>65808</v>
      </c>
      <c r="I22892" t="s">
        <v>918</v>
      </c>
      <c r="J22892" t="s">
        <v>61696</v>
      </c>
    </row>
    <row r="22893" spans="1:10" ht="16" x14ac:dyDescent="0.2">
      <c r="A22893" t="s">
        <v>64952</v>
      </c>
      <c r="B22893" t="s">
        <v>65837</v>
      </c>
      <c r="C22893" t="s">
        <v>65838</v>
      </c>
      <c r="D22893">
        <v>4</v>
      </c>
      <c r="E22893" t="s">
        <v>65806</v>
      </c>
      <c r="F22893" t="s">
        <v>13</v>
      </c>
      <c r="G22893" t="s">
        <v>65807</v>
      </c>
      <c r="H22893" s="3" t="s">
        <v>65816</v>
      </c>
      <c r="I22893" t="s">
        <v>918</v>
      </c>
      <c r="J22893" t="s">
        <v>64955</v>
      </c>
    </row>
    <row r="22894" spans="1:10" ht="16" x14ac:dyDescent="0.2">
      <c r="A22894" t="s">
        <v>64952</v>
      </c>
      <c r="B22894" t="s">
        <v>65839</v>
      </c>
      <c r="C22894" t="s">
        <v>65840</v>
      </c>
      <c r="D22894">
        <v>1</v>
      </c>
      <c r="E22894" t="s">
        <v>65806</v>
      </c>
      <c r="F22894" t="s">
        <v>13</v>
      </c>
      <c r="G22894" t="s">
        <v>65807</v>
      </c>
      <c r="H22894" s="3" t="s">
        <v>65816</v>
      </c>
      <c r="I22894" t="s">
        <v>918</v>
      </c>
      <c r="J22894" t="s">
        <v>64955</v>
      </c>
    </row>
    <row r="22895" spans="1:10" ht="16" x14ac:dyDescent="0.2">
      <c r="A22895" t="s">
        <v>65744</v>
      </c>
      <c r="B22895" t="s">
        <v>65841</v>
      </c>
      <c r="C22895" t="s">
        <v>65842</v>
      </c>
      <c r="D22895">
        <v>4</v>
      </c>
      <c r="E22895" t="s">
        <v>65806</v>
      </c>
      <c r="F22895" t="s">
        <v>13</v>
      </c>
      <c r="G22895" t="s">
        <v>65807</v>
      </c>
      <c r="H22895" s="3" t="s">
        <v>65843</v>
      </c>
      <c r="I22895" t="s">
        <v>918</v>
      </c>
      <c r="J22895" t="s">
        <v>65747</v>
      </c>
    </row>
    <row r="22896" spans="1:10" ht="16" x14ac:dyDescent="0.2">
      <c r="A22896" t="s">
        <v>31834</v>
      </c>
      <c r="B22896" t="s">
        <v>65844</v>
      </c>
      <c r="C22896" t="s">
        <v>65845</v>
      </c>
      <c r="D22896">
        <v>3</v>
      </c>
      <c r="E22896" t="s">
        <v>65806</v>
      </c>
      <c r="F22896" t="s">
        <v>13</v>
      </c>
      <c r="G22896" t="s">
        <v>65807</v>
      </c>
      <c r="H22896" s="3" t="s">
        <v>65843</v>
      </c>
      <c r="I22896" t="s">
        <v>918</v>
      </c>
      <c r="J22896" t="s">
        <v>31838</v>
      </c>
    </row>
    <row r="22897" spans="1:10" ht="16" x14ac:dyDescent="0.2">
      <c r="A22897" t="s">
        <v>65846</v>
      </c>
      <c r="B22897" t="s">
        <v>65847</v>
      </c>
      <c r="C22897" t="s">
        <v>65848</v>
      </c>
      <c r="D22897">
        <v>2</v>
      </c>
      <c r="E22897" t="s">
        <v>65806</v>
      </c>
      <c r="F22897" t="s">
        <v>13</v>
      </c>
      <c r="G22897" t="s">
        <v>65807</v>
      </c>
      <c r="H22897" s="3" t="s">
        <v>65849</v>
      </c>
      <c r="I22897" t="s">
        <v>918</v>
      </c>
      <c r="J22897" t="s">
        <v>65850</v>
      </c>
    </row>
    <row r="22898" spans="1:10" ht="16" x14ac:dyDescent="0.2">
      <c r="A22898" t="s">
        <v>65750</v>
      </c>
      <c r="B22898" t="s">
        <v>65841</v>
      </c>
      <c r="C22898" t="s">
        <v>65842</v>
      </c>
      <c r="D22898">
        <v>4</v>
      </c>
      <c r="E22898" t="s">
        <v>65806</v>
      </c>
      <c r="F22898" t="s">
        <v>13</v>
      </c>
      <c r="G22898" t="s">
        <v>65807</v>
      </c>
      <c r="H22898" s="3" t="s">
        <v>65851</v>
      </c>
      <c r="I22898" t="s">
        <v>918</v>
      </c>
      <c r="J22898" t="s">
        <v>65751</v>
      </c>
    </row>
    <row r="22899" spans="1:10" ht="16" x14ac:dyDescent="0.2">
      <c r="A22899" t="s">
        <v>31834</v>
      </c>
      <c r="B22899" t="s">
        <v>64409</v>
      </c>
      <c r="C22899" t="s">
        <v>65852</v>
      </c>
      <c r="D22899">
        <v>2</v>
      </c>
      <c r="E22899" t="s">
        <v>65806</v>
      </c>
      <c r="F22899" t="s">
        <v>13</v>
      </c>
      <c r="G22899" t="s">
        <v>65807</v>
      </c>
      <c r="H22899" s="3" t="s">
        <v>65843</v>
      </c>
      <c r="I22899" t="s">
        <v>918</v>
      </c>
      <c r="J22899" t="s">
        <v>31838</v>
      </c>
    </row>
    <row r="22900" spans="1:10" ht="16" x14ac:dyDescent="0.2">
      <c r="A22900" t="s">
        <v>65853</v>
      </c>
      <c r="B22900" t="s">
        <v>65854</v>
      </c>
      <c r="C22900" t="s">
        <v>65855</v>
      </c>
      <c r="D22900">
        <v>1</v>
      </c>
      <c r="E22900" t="s">
        <v>65806</v>
      </c>
      <c r="F22900" t="s">
        <v>13</v>
      </c>
      <c r="G22900" t="s">
        <v>65807</v>
      </c>
      <c r="H22900" s="3" t="s">
        <v>65816</v>
      </c>
      <c r="I22900" t="s">
        <v>918</v>
      </c>
      <c r="J22900" t="s">
        <v>65856</v>
      </c>
    </row>
    <row r="22901" spans="1:10" ht="16" x14ac:dyDescent="0.2">
      <c r="A22901" t="s">
        <v>65744</v>
      </c>
      <c r="B22901" t="s">
        <v>65857</v>
      </c>
      <c r="C22901" t="s">
        <v>65858</v>
      </c>
      <c r="D22901">
        <v>2</v>
      </c>
      <c r="E22901" t="s">
        <v>65806</v>
      </c>
      <c r="F22901" t="s">
        <v>13</v>
      </c>
      <c r="G22901" t="s">
        <v>65807</v>
      </c>
      <c r="H22901" s="3" t="s">
        <v>65843</v>
      </c>
      <c r="I22901" t="s">
        <v>918</v>
      </c>
      <c r="J22901" t="s">
        <v>65747</v>
      </c>
    </row>
    <row r="22902" spans="1:10" ht="16" x14ac:dyDescent="0.2">
      <c r="A22902" t="s">
        <v>65345</v>
      </c>
      <c r="B22902" t="s">
        <v>65859</v>
      </c>
      <c r="C22902" t="s">
        <v>65860</v>
      </c>
      <c r="D22902">
        <v>3</v>
      </c>
      <c r="E22902" t="s">
        <v>65806</v>
      </c>
      <c r="F22902" t="s">
        <v>13</v>
      </c>
      <c r="G22902" t="s">
        <v>65807</v>
      </c>
      <c r="H22902" s="3" t="s">
        <v>65843</v>
      </c>
      <c r="I22902" t="s">
        <v>918</v>
      </c>
      <c r="J22902" t="s">
        <v>65346</v>
      </c>
    </row>
    <row r="22903" spans="1:10" ht="16" x14ac:dyDescent="0.2">
      <c r="A22903" t="s">
        <v>65861</v>
      </c>
      <c r="B22903" t="s">
        <v>65862</v>
      </c>
      <c r="C22903" t="s">
        <v>65863</v>
      </c>
      <c r="D22903">
        <v>2</v>
      </c>
      <c r="E22903" t="s">
        <v>65806</v>
      </c>
      <c r="F22903" t="s">
        <v>13</v>
      </c>
      <c r="G22903" t="s">
        <v>65807</v>
      </c>
      <c r="H22903" s="3" t="s">
        <v>65864</v>
      </c>
      <c r="I22903" t="s">
        <v>918</v>
      </c>
      <c r="J22903" t="s">
        <v>65865</v>
      </c>
    </row>
    <row r="22904" spans="1:10" ht="16" x14ac:dyDescent="0.2">
      <c r="A22904" t="s">
        <v>65866</v>
      </c>
      <c r="B22904" t="s">
        <v>65867</v>
      </c>
      <c r="C22904" t="s">
        <v>65868</v>
      </c>
      <c r="D22904">
        <v>6</v>
      </c>
      <c r="E22904" t="s">
        <v>65806</v>
      </c>
      <c r="F22904" t="s">
        <v>13</v>
      </c>
      <c r="G22904" t="s">
        <v>65807</v>
      </c>
      <c r="H22904" s="3" t="s">
        <v>65808</v>
      </c>
      <c r="I22904" t="s">
        <v>918</v>
      </c>
      <c r="J22904" t="s">
        <v>65869</v>
      </c>
    </row>
    <row r="22905" spans="1:10" ht="16" x14ac:dyDescent="0.2">
      <c r="A22905" t="s">
        <v>65870</v>
      </c>
      <c r="B22905" t="s">
        <v>65871</v>
      </c>
      <c r="C22905" t="s">
        <v>65872</v>
      </c>
      <c r="D22905">
        <v>4</v>
      </c>
      <c r="E22905" t="s">
        <v>65806</v>
      </c>
      <c r="F22905" t="s">
        <v>13</v>
      </c>
      <c r="G22905" t="s">
        <v>65807</v>
      </c>
      <c r="H22905" s="3" t="s">
        <v>65873</v>
      </c>
      <c r="I22905" t="s">
        <v>918</v>
      </c>
      <c r="J22905" t="s">
        <v>65874</v>
      </c>
    </row>
    <row r="22906" spans="1:10" ht="16" x14ac:dyDescent="0.2">
      <c r="A22906" t="s">
        <v>38186</v>
      </c>
      <c r="B22906" t="s">
        <v>65875</v>
      </c>
      <c r="C22906" t="s">
        <v>65876</v>
      </c>
      <c r="D22906">
        <v>2</v>
      </c>
      <c r="E22906" t="s">
        <v>65806</v>
      </c>
      <c r="F22906" t="s">
        <v>13</v>
      </c>
      <c r="G22906" t="s">
        <v>65807</v>
      </c>
      <c r="H22906" s="3" t="s">
        <v>65877</v>
      </c>
      <c r="I22906" t="s">
        <v>918</v>
      </c>
      <c r="J22906" t="s">
        <v>38190</v>
      </c>
    </row>
    <row r="22907" spans="1:10" ht="16" x14ac:dyDescent="0.2">
      <c r="A22907" t="s">
        <v>64190</v>
      </c>
      <c r="B22907" t="s">
        <v>65878</v>
      </c>
      <c r="C22907" t="s">
        <v>65879</v>
      </c>
      <c r="D22907">
        <v>4</v>
      </c>
      <c r="E22907" t="s">
        <v>65806</v>
      </c>
      <c r="F22907" t="s">
        <v>13</v>
      </c>
      <c r="G22907" t="s">
        <v>65807</v>
      </c>
      <c r="H22907" s="3" t="s">
        <v>65808</v>
      </c>
      <c r="I22907" t="s">
        <v>918</v>
      </c>
      <c r="J22907" t="s">
        <v>64194</v>
      </c>
    </row>
    <row r="22908" spans="1:10" ht="16" x14ac:dyDescent="0.2">
      <c r="A22908" t="s">
        <v>61699</v>
      </c>
      <c r="B22908" t="s">
        <v>65880</v>
      </c>
      <c r="C22908" t="s">
        <v>65881</v>
      </c>
      <c r="D22908">
        <v>3</v>
      </c>
      <c r="E22908" t="s">
        <v>65806</v>
      </c>
      <c r="F22908" t="s">
        <v>13</v>
      </c>
      <c r="G22908" t="s">
        <v>65807</v>
      </c>
      <c r="H22908" s="3" t="s">
        <v>65843</v>
      </c>
      <c r="I22908" t="s">
        <v>918</v>
      </c>
      <c r="J22908" t="s">
        <v>61700</v>
      </c>
    </row>
    <row r="22909" spans="1:10" ht="16" x14ac:dyDescent="0.2">
      <c r="A22909" t="s">
        <v>65810</v>
      </c>
      <c r="B22909" t="s">
        <v>65882</v>
      </c>
      <c r="C22909" t="s">
        <v>65883</v>
      </c>
      <c r="D22909">
        <v>1</v>
      </c>
      <c r="E22909" t="s">
        <v>65806</v>
      </c>
      <c r="F22909" t="s">
        <v>13</v>
      </c>
      <c r="G22909" t="s">
        <v>65807</v>
      </c>
      <c r="H22909" s="3" t="s">
        <v>65884</v>
      </c>
      <c r="I22909" t="s">
        <v>918</v>
      </c>
      <c r="J22909" t="s">
        <v>65813</v>
      </c>
    </row>
    <row r="22910" spans="1:10" ht="16" x14ac:dyDescent="0.2">
      <c r="A22910" t="s">
        <v>65885</v>
      </c>
      <c r="B22910" t="s">
        <v>65886</v>
      </c>
      <c r="C22910" t="s">
        <v>65887</v>
      </c>
      <c r="D22910">
        <v>1</v>
      </c>
      <c r="E22910" t="s">
        <v>65806</v>
      </c>
      <c r="F22910" t="s">
        <v>13</v>
      </c>
      <c r="G22910" t="s">
        <v>65807</v>
      </c>
      <c r="H22910" s="3" t="s">
        <v>65888</v>
      </c>
      <c r="I22910" t="s">
        <v>918</v>
      </c>
      <c r="J22910" t="s">
        <v>65889</v>
      </c>
    </row>
    <row r="22911" spans="1:10" ht="16" x14ac:dyDescent="0.2">
      <c r="A22911" t="s">
        <v>65775</v>
      </c>
      <c r="B22911" t="s">
        <v>65890</v>
      </c>
      <c r="C22911" t="s">
        <v>65891</v>
      </c>
      <c r="D22911">
        <v>8</v>
      </c>
      <c r="E22911" t="s">
        <v>65806</v>
      </c>
      <c r="F22911" t="s">
        <v>13</v>
      </c>
      <c r="G22911" t="s">
        <v>65807</v>
      </c>
      <c r="H22911" s="3" t="s">
        <v>65816</v>
      </c>
      <c r="I22911" t="s">
        <v>918</v>
      </c>
      <c r="J22911" t="s">
        <v>65779</v>
      </c>
    </row>
    <row r="22912" spans="1:10" ht="16" x14ac:dyDescent="0.2">
      <c r="A22912" t="s">
        <v>65775</v>
      </c>
      <c r="B22912" t="s">
        <v>65892</v>
      </c>
      <c r="C22912" t="s">
        <v>65893</v>
      </c>
      <c r="D22912">
        <v>7</v>
      </c>
      <c r="E22912" t="s">
        <v>65806</v>
      </c>
      <c r="F22912" t="s">
        <v>13</v>
      </c>
      <c r="G22912" t="s">
        <v>65807</v>
      </c>
      <c r="H22912" s="3" t="s">
        <v>65816</v>
      </c>
      <c r="I22912" t="s">
        <v>918</v>
      </c>
      <c r="J22912" t="s">
        <v>65779</v>
      </c>
    </row>
    <row r="22913" spans="1:10" ht="16" x14ac:dyDescent="0.2">
      <c r="A22913" t="s">
        <v>65861</v>
      </c>
      <c r="B22913" t="s">
        <v>65894</v>
      </c>
      <c r="C22913" t="s">
        <v>65895</v>
      </c>
      <c r="D22913">
        <v>1</v>
      </c>
      <c r="E22913" t="s">
        <v>65806</v>
      </c>
      <c r="F22913" t="s">
        <v>13</v>
      </c>
      <c r="G22913" t="s">
        <v>65807</v>
      </c>
      <c r="H22913" s="3" t="s">
        <v>65864</v>
      </c>
      <c r="I22913" t="s">
        <v>918</v>
      </c>
      <c r="J22913" t="s">
        <v>65865</v>
      </c>
    </row>
    <row r="22914" spans="1:10" ht="16" x14ac:dyDescent="0.2">
      <c r="A22914" t="s">
        <v>65896</v>
      </c>
      <c r="B22914" t="s">
        <v>65897</v>
      </c>
      <c r="C22914" t="s">
        <v>65898</v>
      </c>
      <c r="D22914">
        <v>2</v>
      </c>
      <c r="E22914" t="s">
        <v>65806</v>
      </c>
      <c r="F22914" t="s">
        <v>13</v>
      </c>
      <c r="G22914" t="s">
        <v>65807</v>
      </c>
      <c r="H22914" s="3" t="s">
        <v>65899</v>
      </c>
      <c r="I22914" t="s">
        <v>918</v>
      </c>
      <c r="J22914" t="s">
        <v>65900</v>
      </c>
    </row>
    <row r="22915" spans="1:10" ht="16" x14ac:dyDescent="0.2">
      <c r="A22915" t="s">
        <v>65775</v>
      </c>
      <c r="B22915" t="s">
        <v>65901</v>
      </c>
      <c r="C22915" t="s">
        <v>65902</v>
      </c>
      <c r="D22915">
        <v>5</v>
      </c>
      <c r="E22915" t="s">
        <v>65806</v>
      </c>
      <c r="F22915" t="s">
        <v>13</v>
      </c>
      <c r="G22915" t="s">
        <v>65807</v>
      </c>
      <c r="H22915" s="3" t="s">
        <v>65816</v>
      </c>
      <c r="I22915" t="s">
        <v>918</v>
      </c>
      <c r="J22915" t="s">
        <v>65779</v>
      </c>
    </row>
    <row r="22916" spans="1:10" ht="16" x14ac:dyDescent="0.2">
      <c r="A22916" t="s">
        <v>65775</v>
      </c>
      <c r="B22916" t="s">
        <v>65903</v>
      </c>
      <c r="C22916" t="s">
        <v>65904</v>
      </c>
      <c r="D22916">
        <v>4</v>
      </c>
      <c r="E22916" t="s">
        <v>65806</v>
      </c>
      <c r="F22916" t="s">
        <v>13</v>
      </c>
      <c r="G22916" t="s">
        <v>65807</v>
      </c>
      <c r="H22916" s="3" t="s">
        <v>65905</v>
      </c>
      <c r="I22916" t="s">
        <v>918</v>
      </c>
      <c r="J22916" t="s">
        <v>65779</v>
      </c>
    </row>
    <row r="22917" spans="1:10" ht="32" x14ac:dyDescent="0.2">
      <c r="A22917" t="s">
        <v>44119</v>
      </c>
      <c r="B22917" t="s">
        <v>65906</v>
      </c>
      <c r="C22917" t="s">
        <v>65907</v>
      </c>
      <c r="D22917">
        <v>1</v>
      </c>
      <c r="E22917" t="s">
        <v>13</v>
      </c>
      <c r="F22917" t="s">
        <v>13</v>
      </c>
      <c r="G22917" t="s">
        <v>65807</v>
      </c>
      <c r="H22917" s="3" t="s">
        <v>65908</v>
      </c>
      <c r="I22917" t="s">
        <v>126</v>
      </c>
      <c r="J22917" t="s">
        <v>44123</v>
      </c>
    </row>
    <row r="22918" spans="1:10" ht="16" x14ac:dyDescent="0.2">
      <c r="A22918" t="s">
        <v>65775</v>
      </c>
      <c r="B22918" t="s">
        <v>65909</v>
      </c>
      <c r="C22918" t="s">
        <v>65910</v>
      </c>
      <c r="D22918">
        <v>2</v>
      </c>
      <c r="E22918" t="s">
        <v>65806</v>
      </c>
      <c r="F22918" t="s">
        <v>13</v>
      </c>
      <c r="G22918" t="s">
        <v>65807</v>
      </c>
      <c r="H22918" s="3" t="s">
        <v>65816</v>
      </c>
      <c r="I22918" t="s">
        <v>918</v>
      </c>
      <c r="J22918" t="s">
        <v>65779</v>
      </c>
    </row>
    <row r="22919" spans="1:10" ht="16" x14ac:dyDescent="0.2">
      <c r="A22919" t="s">
        <v>31834</v>
      </c>
      <c r="B22919" t="s">
        <v>65911</v>
      </c>
      <c r="C22919" t="s">
        <v>65912</v>
      </c>
      <c r="D22919">
        <v>1</v>
      </c>
      <c r="E22919" t="s">
        <v>65806</v>
      </c>
      <c r="F22919" t="s">
        <v>13</v>
      </c>
      <c r="G22919" t="s">
        <v>65807</v>
      </c>
      <c r="H22919" s="3" t="s">
        <v>65843</v>
      </c>
      <c r="I22919" t="s">
        <v>918</v>
      </c>
      <c r="J22919" t="s">
        <v>31838</v>
      </c>
    </row>
    <row r="22920" spans="1:10" ht="16" x14ac:dyDescent="0.2">
      <c r="A22920" t="s">
        <v>65775</v>
      </c>
      <c r="B22920" t="s">
        <v>28162</v>
      </c>
      <c r="C22920" t="s">
        <v>65913</v>
      </c>
      <c r="D22920">
        <v>1</v>
      </c>
      <c r="E22920" t="s">
        <v>65806</v>
      </c>
      <c r="F22920" t="s">
        <v>13</v>
      </c>
      <c r="G22920" t="s">
        <v>65807</v>
      </c>
      <c r="H22920" s="3" t="s">
        <v>65816</v>
      </c>
      <c r="I22920" t="s">
        <v>918</v>
      </c>
      <c r="J22920" t="s">
        <v>65779</v>
      </c>
    </row>
    <row r="22921" spans="1:10" ht="32" x14ac:dyDescent="0.2">
      <c r="A22921" t="s">
        <v>65861</v>
      </c>
      <c r="B22921" t="s">
        <v>65914</v>
      </c>
      <c r="C22921" t="s">
        <v>65915</v>
      </c>
      <c r="D22921">
        <v>4</v>
      </c>
      <c r="E22921" t="s">
        <v>65806</v>
      </c>
      <c r="F22921" t="s">
        <v>13</v>
      </c>
      <c r="G22921" t="s">
        <v>65807</v>
      </c>
      <c r="H22921" s="3" t="s">
        <v>65916</v>
      </c>
      <c r="I22921" t="s">
        <v>918</v>
      </c>
      <c r="J22921" t="s">
        <v>65865</v>
      </c>
    </row>
    <row r="22922" spans="1:10" ht="16" x14ac:dyDescent="0.2">
      <c r="A22922" t="s">
        <v>65803</v>
      </c>
      <c r="B22922" t="s">
        <v>65917</v>
      </c>
      <c r="C22922" t="s">
        <v>65918</v>
      </c>
      <c r="D22922">
        <v>3</v>
      </c>
      <c r="E22922" t="s">
        <v>65806</v>
      </c>
      <c r="F22922" t="s">
        <v>13</v>
      </c>
      <c r="G22922" t="s">
        <v>65807</v>
      </c>
      <c r="H22922" s="3" t="s">
        <v>65808</v>
      </c>
      <c r="I22922" t="s">
        <v>918</v>
      </c>
      <c r="J22922" t="s">
        <v>65809</v>
      </c>
    </row>
    <row r="22923" spans="1:10" ht="16" x14ac:dyDescent="0.2">
      <c r="A22923" t="s">
        <v>65861</v>
      </c>
      <c r="B22923" t="s">
        <v>65919</v>
      </c>
      <c r="C22923" t="s">
        <v>65920</v>
      </c>
      <c r="D22923">
        <v>3</v>
      </c>
      <c r="E22923" t="s">
        <v>65806</v>
      </c>
      <c r="F22923" t="s">
        <v>13</v>
      </c>
      <c r="G22923" t="s">
        <v>65807</v>
      </c>
      <c r="H22923" s="3" t="s">
        <v>65905</v>
      </c>
      <c r="I22923" t="s">
        <v>918</v>
      </c>
      <c r="J22923" t="s">
        <v>65865</v>
      </c>
    </row>
    <row r="22924" spans="1:10" ht="16" x14ac:dyDescent="0.2">
      <c r="A22924" t="s">
        <v>65775</v>
      </c>
      <c r="B22924" t="s">
        <v>65921</v>
      </c>
      <c r="C22924" t="s">
        <v>65922</v>
      </c>
      <c r="D22924">
        <v>6</v>
      </c>
      <c r="E22924" t="s">
        <v>65806</v>
      </c>
      <c r="F22924" t="s">
        <v>13</v>
      </c>
      <c r="G22924" t="s">
        <v>65807</v>
      </c>
      <c r="H22924" s="3" t="s">
        <v>65816</v>
      </c>
      <c r="I22924" t="s">
        <v>918</v>
      </c>
      <c r="J22924" t="s">
        <v>65779</v>
      </c>
    </row>
    <row r="22925" spans="1:10" ht="16" x14ac:dyDescent="0.2">
      <c r="A22925" t="s">
        <v>65896</v>
      </c>
      <c r="B22925" t="s">
        <v>65923</v>
      </c>
      <c r="C22925" t="s">
        <v>65924</v>
      </c>
      <c r="D22925">
        <v>1</v>
      </c>
      <c r="E22925" t="s">
        <v>65806</v>
      </c>
      <c r="F22925" t="s">
        <v>13</v>
      </c>
      <c r="G22925" t="s">
        <v>65807</v>
      </c>
      <c r="H22925" s="3" t="s">
        <v>65899</v>
      </c>
      <c r="I22925" t="s">
        <v>918</v>
      </c>
      <c r="J22925" t="s">
        <v>65900</v>
      </c>
    </row>
    <row r="22926" spans="1:10" ht="16" x14ac:dyDescent="0.2">
      <c r="A22926" t="s">
        <v>65558</v>
      </c>
      <c r="B22926" t="s">
        <v>65925</v>
      </c>
      <c r="C22926" t="s">
        <v>65926</v>
      </c>
      <c r="D22926">
        <v>3</v>
      </c>
      <c r="E22926" t="s">
        <v>65806</v>
      </c>
      <c r="F22926" t="s">
        <v>13</v>
      </c>
      <c r="G22926" t="s">
        <v>65807</v>
      </c>
      <c r="H22926" s="3" t="s">
        <v>65816</v>
      </c>
      <c r="I22926" t="s">
        <v>918</v>
      </c>
      <c r="J22926" t="s">
        <v>65559</v>
      </c>
    </row>
    <row r="22927" spans="1:10" ht="16" x14ac:dyDescent="0.2">
      <c r="A22927" t="s">
        <v>65846</v>
      </c>
      <c r="B22927" t="s">
        <v>65927</v>
      </c>
      <c r="C22927" t="s">
        <v>65928</v>
      </c>
      <c r="D22927">
        <v>1</v>
      </c>
      <c r="E22927" t="s">
        <v>65806</v>
      </c>
      <c r="F22927" t="s">
        <v>13</v>
      </c>
      <c r="G22927" t="s">
        <v>65807</v>
      </c>
      <c r="H22927" s="3" t="s">
        <v>65816</v>
      </c>
      <c r="I22927" t="s">
        <v>918</v>
      </c>
      <c r="J22927" t="s">
        <v>65850</v>
      </c>
    </row>
    <row r="22928" spans="1:10" ht="16" x14ac:dyDescent="0.2">
      <c r="A22928" t="s">
        <v>65929</v>
      </c>
      <c r="B22928" t="s">
        <v>65854</v>
      </c>
      <c r="C22928" t="s">
        <v>65855</v>
      </c>
      <c r="D22928">
        <v>1</v>
      </c>
      <c r="E22928" t="s">
        <v>65806</v>
      </c>
      <c r="F22928" t="s">
        <v>13</v>
      </c>
      <c r="G22928" t="s">
        <v>65807</v>
      </c>
      <c r="H22928" s="3" t="s">
        <v>65816</v>
      </c>
      <c r="I22928" t="s">
        <v>918</v>
      </c>
      <c r="J22928" t="s">
        <v>65930</v>
      </c>
    </row>
    <row r="22929" spans="1:10" ht="16" x14ac:dyDescent="0.2">
      <c r="A22929" t="s">
        <v>65803</v>
      </c>
      <c r="B22929" t="s">
        <v>21714</v>
      </c>
      <c r="C22929" t="s">
        <v>65931</v>
      </c>
      <c r="D22929">
        <v>1</v>
      </c>
      <c r="E22929" t="s">
        <v>65806</v>
      </c>
      <c r="F22929" t="s">
        <v>13</v>
      </c>
      <c r="G22929" t="s">
        <v>65807</v>
      </c>
      <c r="H22929" s="3" t="s">
        <v>65808</v>
      </c>
      <c r="I22929" t="s">
        <v>918</v>
      </c>
      <c r="J22929" t="s">
        <v>65809</v>
      </c>
    </row>
    <row r="22930" spans="1:10" ht="16" x14ac:dyDescent="0.2">
      <c r="A22930" t="s">
        <v>65810</v>
      </c>
      <c r="B22930" t="s">
        <v>65932</v>
      </c>
      <c r="C22930" t="s">
        <v>65933</v>
      </c>
      <c r="D22930">
        <v>2</v>
      </c>
      <c r="E22930" t="s">
        <v>65806</v>
      </c>
      <c r="F22930" t="s">
        <v>13</v>
      </c>
      <c r="G22930" t="s">
        <v>65807</v>
      </c>
      <c r="H22930" s="3" t="s">
        <v>65899</v>
      </c>
      <c r="I22930" t="s">
        <v>918</v>
      </c>
      <c r="J22930" t="s">
        <v>65813</v>
      </c>
    </row>
    <row r="22931" spans="1:10" ht="16" x14ac:dyDescent="0.2">
      <c r="A22931" t="s">
        <v>65253</v>
      </c>
      <c r="B22931" t="s">
        <v>65932</v>
      </c>
      <c r="C22931" t="s">
        <v>65933</v>
      </c>
      <c r="D22931">
        <v>1</v>
      </c>
      <c r="E22931" t="s">
        <v>65806</v>
      </c>
      <c r="F22931" t="s">
        <v>13</v>
      </c>
      <c r="G22931" t="s">
        <v>65807</v>
      </c>
      <c r="H22931" s="3" t="s">
        <v>65899</v>
      </c>
      <c r="I22931" t="s">
        <v>918</v>
      </c>
      <c r="J22931" t="s">
        <v>65257</v>
      </c>
    </row>
    <row r="22932" spans="1:10" ht="16" x14ac:dyDescent="0.2">
      <c r="A22932" t="s">
        <v>64629</v>
      </c>
      <c r="B22932" t="s">
        <v>65934</v>
      </c>
      <c r="C22932" t="s">
        <v>65935</v>
      </c>
      <c r="D22932">
        <v>4</v>
      </c>
      <c r="E22932" t="s">
        <v>65806</v>
      </c>
      <c r="F22932" t="s">
        <v>13</v>
      </c>
      <c r="G22932" t="s">
        <v>65807</v>
      </c>
      <c r="H22932" s="3" t="s">
        <v>65816</v>
      </c>
      <c r="I22932" t="s">
        <v>918</v>
      </c>
      <c r="J22932" t="s">
        <v>64632</v>
      </c>
    </row>
    <row r="22933" spans="1:10" ht="16" x14ac:dyDescent="0.2">
      <c r="A22933" t="s">
        <v>64904</v>
      </c>
      <c r="B22933" t="s">
        <v>65817</v>
      </c>
      <c r="C22933" t="s">
        <v>65818</v>
      </c>
      <c r="D22933">
        <v>5</v>
      </c>
      <c r="E22933" t="s">
        <v>65806</v>
      </c>
      <c r="F22933" t="s">
        <v>13</v>
      </c>
      <c r="G22933" t="s">
        <v>65807</v>
      </c>
      <c r="H22933" s="3" t="s">
        <v>65816</v>
      </c>
      <c r="I22933" t="s">
        <v>918</v>
      </c>
      <c r="J22933" t="s">
        <v>64908</v>
      </c>
    </row>
    <row r="22934" spans="1:10" ht="16" x14ac:dyDescent="0.2">
      <c r="A22934" t="s">
        <v>64952</v>
      </c>
      <c r="B22934" t="s">
        <v>65936</v>
      </c>
      <c r="C22934" t="s">
        <v>65937</v>
      </c>
      <c r="D22934">
        <v>5</v>
      </c>
      <c r="E22934" t="s">
        <v>65806</v>
      </c>
      <c r="F22934" t="s">
        <v>13</v>
      </c>
      <c r="G22934" t="s">
        <v>65807</v>
      </c>
      <c r="H22934" s="3" t="s">
        <v>65816</v>
      </c>
      <c r="I22934" t="s">
        <v>918</v>
      </c>
      <c r="J22934" t="s">
        <v>64955</v>
      </c>
    </row>
    <row r="22935" spans="1:10" ht="16" x14ac:dyDescent="0.2">
      <c r="A22935" t="s">
        <v>36528</v>
      </c>
      <c r="B22935" t="s">
        <v>65938</v>
      </c>
      <c r="C22935" t="s">
        <v>65939</v>
      </c>
      <c r="D22935">
        <v>3</v>
      </c>
      <c r="E22935" t="s">
        <v>65806</v>
      </c>
      <c r="F22935" t="s">
        <v>13</v>
      </c>
      <c r="G22935" t="s">
        <v>65807</v>
      </c>
      <c r="H22935" s="3" t="s">
        <v>65940</v>
      </c>
      <c r="I22935" t="s">
        <v>918</v>
      </c>
      <c r="J22935" t="s">
        <v>36532</v>
      </c>
    </row>
    <row r="22936" spans="1:10" ht="16" x14ac:dyDescent="0.2">
      <c r="A22936" t="s">
        <v>65810</v>
      </c>
      <c r="B22936" t="s">
        <v>65941</v>
      </c>
      <c r="C22936" t="s">
        <v>65942</v>
      </c>
      <c r="D22936">
        <v>3</v>
      </c>
      <c r="E22936" t="s">
        <v>65806</v>
      </c>
      <c r="F22936" t="s">
        <v>13</v>
      </c>
      <c r="G22936" t="s">
        <v>65807</v>
      </c>
      <c r="H22936" s="3" t="s">
        <v>65808</v>
      </c>
      <c r="I22936" t="s">
        <v>918</v>
      </c>
      <c r="J22936" t="s">
        <v>65813</v>
      </c>
    </row>
    <row r="22937" spans="1:10" ht="16" x14ac:dyDescent="0.2">
      <c r="A22937" t="s">
        <v>54780</v>
      </c>
      <c r="B22937" t="s">
        <v>65943</v>
      </c>
      <c r="C22937" t="s">
        <v>65944</v>
      </c>
      <c r="D22937">
        <v>2</v>
      </c>
      <c r="E22937" t="s">
        <v>65806</v>
      </c>
      <c r="F22937" t="s">
        <v>13</v>
      </c>
      <c r="G22937" t="s">
        <v>65807</v>
      </c>
      <c r="H22937" s="3" t="s">
        <v>65816</v>
      </c>
      <c r="I22937" t="s">
        <v>918</v>
      </c>
      <c r="J22937" t="s">
        <v>54783</v>
      </c>
    </row>
    <row r="22938" spans="1:10" ht="16" x14ac:dyDescent="0.2">
      <c r="A22938" t="s">
        <v>65783</v>
      </c>
      <c r="B22938" t="s">
        <v>65909</v>
      </c>
      <c r="C22938" t="s">
        <v>65910</v>
      </c>
      <c r="D22938">
        <v>3</v>
      </c>
      <c r="E22938" t="s">
        <v>65806</v>
      </c>
      <c r="F22938" t="s">
        <v>13</v>
      </c>
      <c r="G22938" t="s">
        <v>65807</v>
      </c>
      <c r="H22938" s="3" t="s">
        <v>65816</v>
      </c>
      <c r="I22938" t="s">
        <v>918</v>
      </c>
      <c r="J22938" t="s">
        <v>65784</v>
      </c>
    </row>
    <row r="22939" spans="1:10" ht="16" x14ac:dyDescent="0.2">
      <c r="A22939" t="s">
        <v>65783</v>
      </c>
      <c r="B22939" t="s">
        <v>65921</v>
      </c>
      <c r="C22939" t="s">
        <v>65922</v>
      </c>
      <c r="D22939">
        <v>2</v>
      </c>
      <c r="E22939" t="s">
        <v>65806</v>
      </c>
      <c r="F22939" t="s">
        <v>13</v>
      </c>
      <c r="G22939" t="s">
        <v>65807</v>
      </c>
      <c r="H22939" s="3" t="s">
        <v>65816</v>
      </c>
      <c r="I22939" t="s">
        <v>918</v>
      </c>
      <c r="J22939" t="s">
        <v>65784</v>
      </c>
    </row>
    <row r="22940" spans="1:10" ht="16" x14ac:dyDescent="0.2">
      <c r="A22940" t="s">
        <v>65783</v>
      </c>
      <c r="B22940" t="s">
        <v>28162</v>
      </c>
      <c r="C22940" t="s">
        <v>65913</v>
      </c>
      <c r="D22940">
        <v>5</v>
      </c>
      <c r="E22940" t="s">
        <v>65806</v>
      </c>
      <c r="F22940" t="s">
        <v>13</v>
      </c>
      <c r="G22940" t="s">
        <v>65807</v>
      </c>
      <c r="H22940" s="3" t="s">
        <v>65816</v>
      </c>
      <c r="I22940" t="s">
        <v>918</v>
      </c>
      <c r="J22940" t="s">
        <v>65784</v>
      </c>
    </row>
    <row r="22941" spans="1:10" ht="16" x14ac:dyDescent="0.2">
      <c r="A22941" t="s">
        <v>65945</v>
      </c>
      <c r="B22941" t="s">
        <v>65334</v>
      </c>
      <c r="C22941" t="s">
        <v>65335</v>
      </c>
      <c r="D22941">
        <v>1</v>
      </c>
      <c r="E22941" t="s">
        <v>65806</v>
      </c>
      <c r="F22941" t="s">
        <v>13</v>
      </c>
      <c r="G22941" t="s">
        <v>65807</v>
      </c>
      <c r="H22941" s="3" t="s">
        <v>65946</v>
      </c>
      <c r="I22941" t="s">
        <v>918</v>
      </c>
      <c r="J22941" t="s">
        <v>65947</v>
      </c>
    </row>
    <row r="22942" spans="1:10" ht="16" x14ac:dyDescent="0.2">
      <c r="A22942" t="s">
        <v>65810</v>
      </c>
      <c r="B22942" t="s">
        <v>65948</v>
      </c>
      <c r="C22942" t="s">
        <v>65949</v>
      </c>
      <c r="D22942">
        <v>4</v>
      </c>
      <c r="E22942" t="s">
        <v>65806</v>
      </c>
      <c r="F22942" t="s">
        <v>13</v>
      </c>
      <c r="G22942" t="s">
        <v>65807</v>
      </c>
      <c r="H22942" s="3" t="s">
        <v>65808</v>
      </c>
      <c r="I22942" t="s">
        <v>918</v>
      </c>
      <c r="J22942" t="s">
        <v>65813</v>
      </c>
    </row>
    <row r="22943" spans="1:10" ht="16" x14ac:dyDescent="0.2">
      <c r="A22943" t="s">
        <v>65783</v>
      </c>
      <c r="B22943" t="s">
        <v>65890</v>
      </c>
      <c r="C22943" t="s">
        <v>65891</v>
      </c>
      <c r="D22943">
        <v>7</v>
      </c>
      <c r="E22943" t="s">
        <v>65806</v>
      </c>
      <c r="F22943" t="s">
        <v>13</v>
      </c>
      <c r="G22943" t="s">
        <v>65807</v>
      </c>
      <c r="H22943" s="3" t="s">
        <v>65816</v>
      </c>
      <c r="I22943" t="s">
        <v>918</v>
      </c>
      <c r="J22943" t="s">
        <v>65784</v>
      </c>
    </row>
    <row r="22944" spans="1:10" ht="16" x14ac:dyDescent="0.2">
      <c r="A22944" t="s">
        <v>65710</v>
      </c>
      <c r="B22944" t="s">
        <v>65950</v>
      </c>
      <c r="C22944" t="s">
        <v>65951</v>
      </c>
      <c r="D22944">
        <v>7</v>
      </c>
      <c r="E22944" t="s">
        <v>65806</v>
      </c>
      <c r="F22944" t="s">
        <v>13</v>
      </c>
      <c r="G22944" t="s">
        <v>65807</v>
      </c>
      <c r="H22944" s="3" t="s">
        <v>65808</v>
      </c>
      <c r="I22944" t="s">
        <v>918</v>
      </c>
      <c r="J22944" t="s">
        <v>65715</v>
      </c>
    </row>
    <row r="22945" spans="1:10" ht="16" x14ac:dyDescent="0.2">
      <c r="A22945" t="s">
        <v>65952</v>
      </c>
      <c r="B22945" t="s">
        <v>65948</v>
      </c>
      <c r="C22945" t="s">
        <v>65949</v>
      </c>
      <c r="D22945">
        <v>5</v>
      </c>
      <c r="E22945" t="s">
        <v>65806</v>
      </c>
      <c r="F22945" t="s">
        <v>13</v>
      </c>
      <c r="G22945" t="s">
        <v>65807</v>
      </c>
      <c r="H22945" s="3" t="s">
        <v>65808</v>
      </c>
      <c r="I22945" t="s">
        <v>918</v>
      </c>
      <c r="J22945" t="s">
        <v>65953</v>
      </c>
    </row>
    <row r="22946" spans="1:10" ht="16" x14ac:dyDescent="0.2">
      <c r="A22946" t="s">
        <v>65952</v>
      </c>
      <c r="B22946" t="s">
        <v>65882</v>
      </c>
      <c r="C22946" t="s">
        <v>65883</v>
      </c>
      <c r="D22946">
        <v>4</v>
      </c>
      <c r="E22946" t="s">
        <v>65806</v>
      </c>
      <c r="F22946" t="s">
        <v>13</v>
      </c>
      <c r="G22946" t="s">
        <v>65807</v>
      </c>
      <c r="H22946" s="3" t="s">
        <v>65884</v>
      </c>
      <c r="I22946" t="s">
        <v>918</v>
      </c>
      <c r="J22946" t="s">
        <v>65953</v>
      </c>
    </row>
    <row r="22947" spans="1:10" ht="16" x14ac:dyDescent="0.2">
      <c r="A22947" t="s">
        <v>65952</v>
      </c>
      <c r="B22947" t="s">
        <v>65954</v>
      </c>
      <c r="C22947" t="s">
        <v>65955</v>
      </c>
      <c r="D22947">
        <v>3</v>
      </c>
      <c r="E22947" t="s">
        <v>65806</v>
      </c>
      <c r="F22947" t="s">
        <v>13</v>
      </c>
      <c r="G22947" t="s">
        <v>65807</v>
      </c>
      <c r="H22947" s="3" t="s">
        <v>65808</v>
      </c>
      <c r="I22947" t="s">
        <v>918</v>
      </c>
      <c r="J22947" t="s">
        <v>65953</v>
      </c>
    </row>
    <row r="22948" spans="1:10" ht="16" x14ac:dyDescent="0.2">
      <c r="A22948" t="s">
        <v>65783</v>
      </c>
      <c r="B22948" t="s">
        <v>65892</v>
      </c>
      <c r="C22948" t="s">
        <v>65893</v>
      </c>
      <c r="D22948">
        <v>4</v>
      </c>
      <c r="E22948" t="s">
        <v>65806</v>
      </c>
      <c r="F22948" t="s">
        <v>13</v>
      </c>
      <c r="G22948" t="s">
        <v>65807</v>
      </c>
      <c r="H22948" s="3" t="s">
        <v>65816</v>
      </c>
      <c r="I22948" t="s">
        <v>918</v>
      </c>
      <c r="J22948" t="s">
        <v>65784</v>
      </c>
    </row>
    <row r="22949" spans="1:10" ht="16" x14ac:dyDescent="0.2">
      <c r="A22949" t="s">
        <v>65853</v>
      </c>
      <c r="B22949" t="s">
        <v>65956</v>
      </c>
      <c r="C22949" t="s">
        <v>65957</v>
      </c>
      <c r="D22949">
        <v>2</v>
      </c>
      <c r="E22949" t="s">
        <v>65806</v>
      </c>
      <c r="F22949" t="s">
        <v>13</v>
      </c>
      <c r="G22949" t="s">
        <v>65807</v>
      </c>
      <c r="H22949" s="3" t="s">
        <v>65849</v>
      </c>
      <c r="I22949" t="s">
        <v>918</v>
      </c>
      <c r="J22949" t="s">
        <v>65856</v>
      </c>
    </row>
    <row r="22950" spans="1:10" ht="16" x14ac:dyDescent="0.2">
      <c r="A22950" t="s">
        <v>65803</v>
      </c>
      <c r="B22950" t="s">
        <v>65958</v>
      </c>
      <c r="C22950" t="s">
        <v>65959</v>
      </c>
      <c r="D22950">
        <v>2</v>
      </c>
      <c r="E22950" t="s">
        <v>65806</v>
      </c>
      <c r="F22950" t="s">
        <v>13</v>
      </c>
      <c r="G22950" t="s">
        <v>65807</v>
      </c>
      <c r="H22950" s="3" t="s">
        <v>65808</v>
      </c>
      <c r="I22950" t="s">
        <v>918</v>
      </c>
      <c r="J22950" t="s">
        <v>65809</v>
      </c>
    </row>
    <row r="22951" spans="1:10" ht="16" x14ac:dyDescent="0.2">
      <c r="A22951" t="s">
        <v>65960</v>
      </c>
      <c r="B22951" t="s">
        <v>65961</v>
      </c>
      <c r="C22951" t="s">
        <v>65962</v>
      </c>
      <c r="D22951">
        <v>1</v>
      </c>
      <c r="E22951" t="s">
        <v>65806</v>
      </c>
      <c r="F22951" t="s">
        <v>13</v>
      </c>
      <c r="G22951" t="s">
        <v>65807</v>
      </c>
      <c r="H22951" s="3" t="s">
        <v>65963</v>
      </c>
      <c r="I22951" t="s">
        <v>918</v>
      </c>
      <c r="J22951" t="s">
        <v>65964</v>
      </c>
    </row>
    <row r="22952" spans="1:10" ht="16" x14ac:dyDescent="0.2">
      <c r="A22952" t="s">
        <v>38186</v>
      </c>
      <c r="B22952" t="s">
        <v>65965</v>
      </c>
      <c r="C22952" t="s">
        <v>65966</v>
      </c>
      <c r="D22952">
        <v>4</v>
      </c>
      <c r="E22952" t="s">
        <v>65806</v>
      </c>
      <c r="F22952" t="s">
        <v>13</v>
      </c>
      <c r="G22952" t="s">
        <v>65807</v>
      </c>
      <c r="H22952" s="3" t="s">
        <v>65877</v>
      </c>
      <c r="I22952" t="s">
        <v>918</v>
      </c>
      <c r="J22952" t="s">
        <v>38190</v>
      </c>
    </row>
    <row r="22953" spans="1:10" ht="16" x14ac:dyDescent="0.2">
      <c r="A22953" t="s">
        <v>65340</v>
      </c>
      <c r="B22953" t="s">
        <v>65859</v>
      </c>
      <c r="C22953" t="s">
        <v>65860</v>
      </c>
      <c r="D22953">
        <v>3</v>
      </c>
      <c r="E22953" t="s">
        <v>65806</v>
      </c>
      <c r="F22953" t="s">
        <v>13</v>
      </c>
      <c r="G22953" t="s">
        <v>65807</v>
      </c>
      <c r="H22953" s="3" t="s">
        <v>65816</v>
      </c>
      <c r="I22953" t="s">
        <v>918</v>
      </c>
      <c r="J22953" t="s">
        <v>65342</v>
      </c>
    </row>
    <row r="22954" spans="1:10" ht="16" x14ac:dyDescent="0.2">
      <c r="A22954" t="s">
        <v>43573</v>
      </c>
      <c r="B22954" t="s">
        <v>65967</v>
      </c>
      <c r="C22954" t="s">
        <v>65968</v>
      </c>
      <c r="D22954">
        <v>2</v>
      </c>
      <c r="E22954" t="s">
        <v>65806</v>
      </c>
      <c r="F22954" t="s">
        <v>13</v>
      </c>
      <c r="G22954" t="s">
        <v>65807</v>
      </c>
      <c r="H22954" s="3" t="s">
        <v>65969</v>
      </c>
      <c r="I22954" t="s">
        <v>918</v>
      </c>
      <c r="J22954" t="s">
        <v>43576</v>
      </c>
    </row>
    <row r="22955" spans="1:10" ht="16" x14ac:dyDescent="0.2">
      <c r="A22955" t="s">
        <v>65929</v>
      </c>
      <c r="B22955" t="s">
        <v>65956</v>
      </c>
      <c r="C22955" t="s">
        <v>65957</v>
      </c>
      <c r="D22955">
        <v>2</v>
      </c>
      <c r="E22955" t="s">
        <v>65806</v>
      </c>
      <c r="F22955" t="s">
        <v>13</v>
      </c>
      <c r="G22955" t="s">
        <v>65807</v>
      </c>
      <c r="H22955" s="3" t="s">
        <v>65849</v>
      </c>
      <c r="I22955" t="s">
        <v>918</v>
      </c>
      <c r="J22955" t="s">
        <v>65930</v>
      </c>
    </row>
    <row r="22956" spans="1:10" ht="16" x14ac:dyDescent="0.2">
      <c r="A22956" t="s">
        <v>65750</v>
      </c>
      <c r="B22956" t="s">
        <v>65857</v>
      </c>
      <c r="C22956" t="s">
        <v>65858</v>
      </c>
      <c r="D22956">
        <v>2</v>
      </c>
      <c r="E22956" t="s">
        <v>65806</v>
      </c>
      <c r="F22956" t="s">
        <v>13</v>
      </c>
      <c r="G22956" t="s">
        <v>65807</v>
      </c>
      <c r="H22956" s="3" t="s">
        <v>65843</v>
      </c>
      <c r="I22956" t="s">
        <v>918</v>
      </c>
      <c r="J22956" t="s">
        <v>65751</v>
      </c>
    </row>
    <row r="22957" spans="1:10" ht="16" x14ac:dyDescent="0.2">
      <c r="A22957" t="s">
        <v>65885</v>
      </c>
      <c r="B22957" t="s">
        <v>65970</v>
      </c>
      <c r="C22957" t="s">
        <v>65971</v>
      </c>
      <c r="D22957">
        <v>2</v>
      </c>
      <c r="E22957" t="s">
        <v>65806</v>
      </c>
      <c r="F22957" t="s">
        <v>13</v>
      </c>
      <c r="G22957" t="s">
        <v>65807</v>
      </c>
      <c r="H22957" s="3" t="s">
        <v>65888</v>
      </c>
      <c r="I22957" t="s">
        <v>918</v>
      </c>
      <c r="J22957" t="s">
        <v>65889</v>
      </c>
    </row>
    <row r="22958" spans="1:10" ht="16" x14ac:dyDescent="0.2">
      <c r="A22958" t="s">
        <v>65669</v>
      </c>
      <c r="B22958" t="s">
        <v>65972</v>
      </c>
      <c r="C22958" t="s">
        <v>65973</v>
      </c>
      <c r="D22958">
        <v>2</v>
      </c>
      <c r="E22958" t="s">
        <v>65806</v>
      </c>
      <c r="F22958" t="s">
        <v>13</v>
      </c>
      <c r="G22958" t="s">
        <v>65807</v>
      </c>
      <c r="H22958" s="3" t="s">
        <v>65816</v>
      </c>
      <c r="I22958" t="s">
        <v>918</v>
      </c>
      <c r="J22958" t="s">
        <v>65672</v>
      </c>
    </row>
    <row r="22959" spans="1:10" ht="32" x14ac:dyDescent="0.2">
      <c r="A22959" t="s">
        <v>65945</v>
      </c>
      <c r="B22959" t="s">
        <v>65285</v>
      </c>
      <c r="C22959" t="s">
        <v>65286</v>
      </c>
      <c r="D22959">
        <v>2</v>
      </c>
      <c r="E22959" t="s">
        <v>65806</v>
      </c>
      <c r="F22959" t="s">
        <v>13</v>
      </c>
      <c r="G22959" t="s">
        <v>65807</v>
      </c>
      <c r="H22959" s="3" t="s">
        <v>65974</v>
      </c>
      <c r="I22959" t="s">
        <v>918</v>
      </c>
      <c r="J22959" t="s">
        <v>65947</v>
      </c>
    </row>
    <row r="22960" spans="1:10" ht="16" x14ac:dyDescent="0.2">
      <c r="A22960" t="s">
        <v>38186</v>
      </c>
      <c r="B22960" t="s">
        <v>65975</v>
      </c>
      <c r="C22960" t="s">
        <v>65976</v>
      </c>
      <c r="D22960">
        <v>3</v>
      </c>
      <c r="E22960" t="s">
        <v>65806</v>
      </c>
      <c r="F22960" t="s">
        <v>13</v>
      </c>
      <c r="G22960" t="s">
        <v>65807</v>
      </c>
      <c r="H22960" s="3" t="s">
        <v>65877</v>
      </c>
      <c r="I22960" t="s">
        <v>918</v>
      </c>
      <c r="J22960" t="s">
        <v>38190</v>
      </c>
    </row>
    <row r="22961" spans="1:10" ht="16" x14ac:dyDescent="0.2">
      <c r="A22961" t="s">
        <v>36528</v>
      </c>
      <c r="B22961" t="s">
        <v>65977</v>
      </c>
      <c r="C22961" t="s">
        <v>65978</v>
      </c>
      <c r="D22961">
        <v>4</v>
      </c>
      <c r="E22961" t="s">
        <v>65806</v>
      </c>
      <c r="F22961" t="s">
        <v>13</v>
      </c>
      <c r="G22961" t="s">
        <v>65807</v>
      </c>
      <c r="H22961" s="3" t="s">
        <v>65940</v>
      </c>
      <c r="I22961" t="s">
        <v>918</v>
      </c>
      <c r="J22961" t="s">
        <v>36532</v>
      </c>
    </row>
    <row r="22962" spans="1:10" ht="16" x14ac:dyDescent="0.2">
      <c r="A22962" t="s">
        <v>65945</v>
      </c>
      <c r="B22962" t="s">
        <v>65979</v>
      </c>
      <c r="C22962" t="s">
        <v>65980</v>
      </c>
      <c r="D22962">
        <v>4</v>
      </c>
      <c r="E22962" t="s">
        <v>65806</v>
      </c>
      <c r="F22962" t="s">
        <v>13</v>
      </c>
      <c r="G22962" t="s">
        <v>65807</v>
      </c>
      <c r="H22962" s="3" t="s">
        <v>65946</v>
      </c>
      <c r="I22962" t="s">
        <v>918</v>
      </c>
      <c r="J22962" t="s">
        <v>65947</v>
      </c>
    </row>
    <row r="22963" spans="1:10" ht="16" x14ac:dyDescent="0.2">
      <c r="A22963" t="s">
        <v>65870</v>
      </c>
      <c r="B22963" t="s">
        <v>65981</v>
      </c>
      <c r="C22963" t="s">
        <v>65982</v>
      </c>
      <c r="D22963">
        <v>1</v>
      </c>
      <c r="E22963" t="s">
        <v>65806</v>
      </c>
      <c r="F22963" t="s">
        <v>13</v>
      </c>
      <c r="G22963" t="s">
        <v>65807</v>
      </c>
      <c r="H22963" s="3" t="s">
        <v>65816</v>
      </c>
      <c r="I22963" t="s">
        <v>918</v>
      </c>
      <c r="J22963" t="s">
        <v>65874</v>
      </c>
    </row>
    <row r="22964" spans="1:10" ht="16" x14ac:dyDescent="0.2">
      <c r="A22964" t="s">
        <v>65558</v>
      </c>
      <c r="B22964" t="s">
        <v>65983</v>
      </c>
      <c r="C22964" t="s">
        <v>65984</v>
      </c>
      <c r="D22964">
        <v>4</v>
      </c>
      <c r="E22964" t="s">
        <v>65806</v>
      </c>
      <c r="F22964" t="s">
        <v>13</v>
      </c>
      <c r="G22964" t="s">
        <v>65807</v>
      </c>
      <c r="H22964" s="3" t="s">
        <v>65816</v>
      </c>
      <c r="I22964" t="s">
        <v>918</v>
      </c>
      <c r="J22964" t="s">
        <v>65559</v>
      </c>
    </row>
    <row r="22965" spans="1:10" ht="16" x14ac:dyDescent="0.2">
      <c r="A22965" t="s">
        <v>65985</v>
      </c>
      <c r="B22965" t="s">
        <v>65986</v>
      </c>
      <c r="C22965" t="s">
        <v>65987</v>
      </c>
      <c r="D22965">
        <v>6</v>
      </c>
      <c r="E22965" t="s">
        <v>65806</v>
      </c>
      <c r="F22965" t="s">
        <v>13</v>
      </c>
      <c r="G22965" t="s">
        <v>65807</v>
      </c>
      <c r="H22965" s="3" t="s">
        <v>65816</v>
      </c>
      <c r="I22965" t="s">
        <v>918</v>
      </c>
      <c r="J22965" t="s">
        <v>65988</v>
      </c>
    </row>
    <row r="22966" spans="1:10" ht="16" x14ac:dyDescent="0.2">
      <c r="A22966" t="s">
        <v>65989</v>
      </c>
      <c r="B22966" t="s">
        <v>65990</v>
      </c>
      <c r="C22966" t="s">
        <v>65991</v>
      </c>
      <c r="D22966">
        <v>1</v>
      </c>
      <c r="E22966" t="s">
        <v>65806</v>
      </c>
      <c r="F22966" t="s">
        <v>13</v>
      </c>
      <c r="G22966" t="s">
        <v>65807</v>
      </c>
      <c r="H22966" s="3" t="s">
        <v>65877</v>
      </c>
      <c r="I22966" t="s">
        <v>918</v>
      </c>
      <c r="J22966" t="s">
        <v>65992</v>
      </c>
    </row>
    <row r="22967" spans="1:10" ht="16" x14ac:dyDescent="0.2">
      <c r="A22967" t="s">
        <v>65249</v>
      </c>
      <c r="B22967" t="s">
        <v>65993</v>
      </c>
      <c r="C22967" t="s">
        <v>65994</v>
      </c>
      <c r="D22967">
        <v>1</v>
      </c>
      <c r="E22967" t="s">
        <v>65806</v>
      </c>
      <c r="F22967" t="s">
        <v>13</v>
      </c>
      <c r="G22967" t="s">
        <v>65807</v>
      </c>
      <c r="H22967" s="3" t="s">
        <v>65843</v>
      </c>
      <c r="I22967" t="s">
        <v>918</v>
      </c>
      <c r="J22967" t="s">
        <v>65252</v>
      </c>
    </row>
    <row r="22968" spans="1:10" ht="16" x14ac:dyDescent="0.2">
      <c r="A22968" t="s">
        <v>65995</v>
      </c>
      <c r="B22968" t="s">
        <v>65996</v>
      </c>
      <c r="C22968" t="s">
        <v>65997</v>
      </c>
      <c r="D22968">
        <v>1</v>
      </c>
      <c r="E22968" t="s">
        <v>65806</v>
      </c>
      <c r="F22968" t="s">
        <v>13</v>
      </c>
      <c r="G22968" t="s">
        <v>65807</v>
      </c>
      <c r="H22968" s="3" t="s">
        <v>65816</v>
      </c>
      <c r="I22968" t="s">
        <v>918</v>
      </c>
      <c r="J22968" t="s">
        <v>65998</v>
      </c>
    </row>
    <row r="22969" spans="1:10" ht="16" x14ac:dyDescent="0.2">
      <c r="A22969" t="s">
        <v>65995</v>
      </c>
      <c r="B22969" t="s">
        <v>65999</v>
      </c>
      <c r="C22969" t="s">
        <v>66000</v>
      </c>
      <c r="D22969">
        <v>2</v>
      </c>
      <c r="E22969" t="s">
        <v>65806</v>
      </c>
      <c r="F22969" t="s">
        <v>13</v>
      </c>
      <c r="G22969" t="s">
        <v>65807</v>
      </c>
      <c r="H22969" s="3" t="s">
        <v>65816</v>
      </c>
      <c r="I22969" t="s">
        <v>918</v>
      </c>
      <c r="J22969" t="s">
        <v>65998</v>
      </c>
    </row>
    <row r="22970" spans="1:10" ht="16" x14ac:dyDescent="0.2">
      <c r="A22970" t="s">
        <v>59673</v>
      </c>
      <c r="B22970" t="s">
        <v>66001</v>
      </c>
      <c r="C22970" t="s">
        <v>66002</v>
      </c>
      <c r="D22970">
        <v>5</v>
      </c>
      <c r="E22970" t="s">
        <v>65806</v>
      </c>
      <c r="F22970" t="s">
        <v>13</v>
      </c>
      <c r="G22970" t="s">
        <v>65807</v>
      </c>
      <c r="H22970" s="3" t="s">
        <v>65816</v>
      </c>
      <c r="I22970" t="s">
        <v>918</v>
      </c>
      <c r="J22970" t="s">
        <v>59678</v>
      </c>
    </row>
    <row r="22971" spans="1:10" ht="16" x14ac:dyDescent="0.2">
      <c r="A22971" t="s">
        <v>36528</v>
      </c>
      <c r="B22971" t="s">
        <v>66003</v>
      </c>
      <c r="C22971" t="s">
        <v>66004</v>
      </c>
      <c r="D22971">
        <v>5</v>
      </c>
      <c r="E22971" t="s">
        <v>65806</v>
      </c>
      <c r="F22971" t="s">
        <v>13</v>
      </c>
      <c r="G22971" t="s">
        <v>65807</v>
      </c>
      <c r="H22971" s="3" t="s">
        <v>65940</v>
      </c>
      <c r="I22971" t="s">
        <v>918</v>
      </c>
      <c r="J22971" t="s">
        <v>36532</v>
      </c>
    </row>
    <row r="22972" spans="1:10" ht="16" x14ac:dyDescent="0.2">
      <c r="A22972" t="s">
        <v>65558</v>
      </c>
      <c r="B22972" t="s">
        <v>66005</v>
      </c>
      <c r="C22972" t="s">
        <v>66006</v>
      </c>
      <c r="D22972">
        <v>2</v>
      </c>
      <c r="E22972" t="s">
        <v>65806</v>
      </c>
      <c r="F22972" t="s">
        <v>13</v>
      </c>
      <c r="G22972" t="s">
        <v>65807</v>
      </c>
      <c r="H22972" s="3" t="s">
        <v>65888</v>
      </c>
      <c r="I22972" t="s">
        <v>918</v>
      </c>
      <c r="J22972" t="s">
        <v>65559</v>
      </c>
    </row>
    <row r="22973" spans="1:10" ht="16" x14ac:dyDescent="0.2">
      <c r="A22973" t="s">
        <v>66007</v>
      </c>
      <c r="B22973" t="s">
        <v>66008</v>
      </c>
      <c r="C22973" t="s">
        <v>66009</v>
      </c>
      <c r="D22973">
        <v>3</v>
      </c>
      <c r="E22973" t="s">
        <v>65806</v>
      </c>
      <c r="F22973" t="s">
        <v>13</v>
      </c>
      <c r="G22973" t="s">
        <v>65807</v>
      </c>
      <c r="H22973" s="3" t="s">
        <v>65808</v>
      </c>
      <c r="I22973" t="s">
        <v>918</v>
      </c>
      <c r="J22973" t="s">
        <v>66010</v>
      </c>
    </row>
    <row r="22974" spans="1:10" ht="16" x14ac:dyDescent="0.2">
      <c r="A22974" t="s">
        <v>62215</v>
      </c>
      <c r="B22974" t="s">
        <v>66011</v>
      </c>
      <c r="C22974" t="s">
        <v>66012</v>
      </c>
      <c r="D22974">
        <v>4</v>
      </c>
      <c r="E22974" t="s">
        <v>65806</v>
      </c>
      <c r="F22974" t="s">
        <v>13</v>
      </c>
      <c r="G22974" t="s">
        <v>65807</v>
      </c>
      <c r="H22974" s="3" t="s">
        <v>65816</v>
      </c>
      <c r="I22974" t="s">
        <v>918</v>
      </c>
      <c r="J22974" t="s">
        <v>62219</v>
      </c>
    </row>
    <row r="22975" spans="1:10" ht="16" x14ac:dyDescent="0.2">
      <c r="A22975" t="s">
        <v>34088</v>
      </c>
      <c r="B22975" t="s">
        <v>66013</v>
      </c>
      <c r="C22975" t="s">
        <v>66014</v>
      </c>
      <c r="D22975">
        <v>4</v>
      </c>
      <c r="E22975" t="s">
        <v>65806</v>
      </c>
      <c r="F22975" t="s">
        <v>13</v>
      </c>
      <c r="G22975" t="s">
        <v>65807</v>
      </c>
      <c r="H22975" s="3" t="s">
        <v>65864</v>
      </c>
      <c r="I22975" t="s">
        <v>918</v>
      </c>
      <c r="J22975" t="s">
        <v>34091</v>
      </c>
    </row>
    <row r="22976" spans="1:10" ht="16" x14ac:dyDescent="0.2">
      <c r="A22976" t="s">
        <v>66007</v>
      </c>
      <c r="B22976" t="s">
        <v>66015</v>
      </c>
      <c r="C22976" t="s">
        <v>66016</v>
      </c>
      <c r="D22976">
        <v>2</v>
      </c>
      <c r="E22976" t="s">
        <v>65806</v>
      </c>
      <c r="F22976" t="s">
        <v>13</v>
      </c>
      <c r="G22976" t="s">
        <v>65807</v>
      </c>
      <c r="H22976" s="3" t="s">
        <v>65808</v>
      </c>
      <c r="I22976" t="s">
        <v>918</v>
      </c>
      <c r="J22976" t="s">
        <v>66010</v>
      </c>
    </row>
    <row r="22977" spans="1:10" ht="16" x14ac:dyDescent="0.2">
      <c r="A22977" t="s">
        <v>66017</v>
      </c>
      <c r="B22977" t="s">
        <v>65919</v>
      </c>
      <c r="C22977" t="s">
        <v>65920</v>
      </c>
      <c r="D22977">
        <v>3</v>
      </c>
      <c r="E22977" t="s">
        <v>65806</v>
      </c>
      <c r="F22977" t="s">
        <v>13</v>
      </c>
      <c r="G22977" t="s">
        <v>65807</v>
      </c>
      <c r="H22977" s="3" t="s">
        <v>65905</v>
      </c>
      <c r="I22977" t="s">
        <v>918</v>
      </c>
      <c r="J22977" t="s">
        <v>66018</v>
      </c>
    </row>
    <row r="22978" spans="1:10" ht="16" x14ac:dyDescent="0.2">
      <c r="A22978" t="s">
        <v>65945</v>
      </c>
      <c r="B22978" t="s">
        <v>65859</v>
      </c>
      <c r="C22978" t="s">
        <v>65860</v>
      </c>
      <c r="D22978">
        <v>3</v>
      </c>
      <c r="E22978" t="s">
        <v>65806</v>
      </c>
      <c r="F22978" t="s">
        <v>13</v>
      </c>
      <c r="G22978" t="s">
        <v>65807</v>
      </c>
      <c r="H22978" s="3" t="s">
        <v>65816</v>
      </c>
      <c r="I22978" t="s">
        <v>918</v>
      </c>
      <c r="J22978" t="s">
        <v>65947</v>
      </c>
    </row>
    <row r="22979" spans="1:10" ht="16" x14ac:dyDescent="0.2">
      <c r="A22979" t="s">
        <v>66017</v>
      </c>
      <c r="B22979" t="s">
        <v>66019</v>
      </c>
      <c r="C22979" t="s">
        <v>66020</v>
      </c>
      <c r="D22979">
        <v>4</v>
      </c>
      <c r="E22979" t="s">
        <v>65806</v>
      </c>
      <c r="F22979" t="s">
        <v>13</v>
      </c>
      <c r="G22979" t="s">
        <v>65807</v>
      </c>
      <c r="H22979" s="3" t="s">
        <v>65843</v>
      </c>
      <c r="I22979" t="s">
        <v>918</v>
      </c>
      <c r="J22979" t="s">
        <v>66018</v>
      </c>
    </row>
    <row r="22980" spans="1:10" ht="16" x14ac:dyDescent="0.2">
      <c r="A22980" t="s">
        <v>66017</v>
      </c>
      <c r="B22980" t="s">
        <v>66021</v>
      </c>
      <c r="C22980" t="s">
        <v>66022</v>
      </c>
      <c r="D22980">
        <v>5</v>
      </c>
      <c r="E22980" t="s">
        <v>65806</v>
      </c>
      <c r="F22980" t="s">
        <v>13</v>
      </c>
      <c r="G22980" t="s">
        <v>65807</v>
      </c>
      <c r="H22980" s="3" t="s">
        <v>65843</v>
      </c>
      <c r="I22980" t="s">
        <v>918</v>
      </c>
      <c r="J22980" t="s">
        <v>66018</v>
      </c>
    </row>
    <row r="22981" spans="1:10" ht="16" x14ac:dyDescent="0.2">
      <c r="A22981" t="s">
        <v>36528</v>
      </c>
      <c r="B22981" t="s">
        <v>66023</v>
      </c>
      <c r="C22981" t="s">
        <v>66024</v>
      </c>
      <c r="D22981">
        <v>2</v>
      </c>
      <c r="E22981" t="s">
        <v>65806</v>
      </c>
      <c r="F22981" t="s">
        <v>13</v>
      </c>
      <c r="G22981" t="s">
        <v>65807</v>
      </c>
      <c r="H22981" s="3" t="s">
        <v>65940</v>
      </c>
      <c r="I22981" t="s">
        <v>918</v>
      </c>
      <c r="J22981" t="s">
        <v>36532</v>
      </c>
    </row>
    <row r="22982" spans="1:10" ht="16" x14ac:dyDescent="0.2">
      <c r="A22982" t="s">
        <v>61714</v>
      </c>
      <c r="B22982" t="s">
        <v>66025</v>
      </c>
      <c r="C22982" t="s">
        <v>65830</v>
      </c>
      <c r="D22982">
        <v>2</v>
      </c>
      <c r="E22982" t="s">
        <v>65806</v>
      </c>
      <c r="F22982" t="s">
        <v>13</v>
      </c>
      <c r="G22982" t="s">
        <v>65807</v>
      </c>
      <c r="H22982" s="3" t="s">
        <v>65808</v>
      </c>
      <c r="I22982" t="s">
        <v>918</v>
      </c>
      <c r="J22982" t="s">
        <v>61715</v>
      </c>
    </row>
    <row r="22983" spans="1:10" ht="16" x14ac:dyDescent="0.2">
      <c r="A22983" t="s">
        <v>65870</v>
      </c>
      <c r="B22983" t="s">
        <v>65817</v>
      </c>
      <c r="C22983" t="s">
        <v>65818</v>
      </c>
      <c r="D22983">
        <v>3</v>
      </c>
      <c r="E22983" t="s">
        <v>65806</v>
      </c>
      <c r="F22983" t="s">
        <v>13</v>
      </c>
      <c r="G22983" t="s">
        <v>65807</v>
      </c>
      <c r="H22983" s="3" t="s">
        <v>65816</v>
      </c>
      <c r="I22983" t="s">
        <v>918</v>
      </c>
      <c r="J22983" t="s">
        <v>65874</v>
      </c>
    </row>
    <row r="22984" spans="1:10" ht="16" x14ac:dyDescent="0.2">
      <c r="A22984" t="s">
        <v>65870</v>
      </c>
      <c r="B22984" t="s">
        <v>66026</v>
      </c>
      <c r="C22984" t="s">
        <v>66027</v>
      </c>
      <c r="D22984">
        <v>2</v>
      </c>
      <c r="E22984" t="s">
        <v>65806</v>
      </c>
      <c r="F22984" t="s">
        <v>13</v>
      </c>
      <c r="G22984" t="s">
        <v>65807</v>
      </c>
      <c r="H22984" s="3" t="s">
        <v>65816</v>
      </c>
      <c r="I22984" t="s">
        <v>918</v>
      </c>
      <c r="J22984" t="s">
        <v>65874</v>
      </c>
    </row>
    <row r="22985" spans="1:10" ht="16" x14ac:dyDescent="0.2">
      <c r="A22985" t="s">
        <v>66028</v>
      </c>
      <c r="B22985" t="s">
        <v>66029</v>
      </c>
      <c r="C22985" t="s">
        <v>66030</v>
      </c>
      <c r="D22985">
        <v>2</v>
      </c>
      <c r="E22985" t="s">
        <v>65806</v>
      </c>
      <c r="F22985" t="s">
        <v>13</v>
      </c>
      <c r="G22985" t="s">
        <v>65807</v>
      </c>
      <c r="H22985" s="3" t="s">
        <v>65843</v>
      </c>
      <c r="I22985" t="s">
        <v>918</v>
      </c>
      <c r="J22985" t="s">
        <v>66031</v>
      </c>
    </row>
    <row r="22986" spans="1:10" ht="16" x14ac:dyDescent="0.2">
      <c r="A22986" t="s">
        <v>61714</v>
      </c>
      <c r="B22986" t="s">
        <v>66032</v>
      </c>
      <c r="C22986" t="s">
        <v>66033</v>
      </c>
      <c r="D22986">
        <v>3</v>
      </c>
      <c r="E22986" t="s">
        <v>65806</v>
      </c>
      <c r="F22986" t="s">
        <v>13</v>
      </c>
      <c r="G22986" t="s">
        <v>65807</v>
      </c>
      <c r="H22986" s="3" t="s">
        <v>65808</v>
      </c>
      <c r="I22986" t="s">
        <v>918</v>
      </c>
      <c r="J22986" t="s">
        <v>61715</v>
      </c>
    </row>
    <row r="22987" spans="1:10" ht="16" x14ac:dyDescent="0.2">
      <c r="A22987" t="s">
        <v>65995</v>
      </c>
      <c r="B22987" t="s">
        <v>66034</v>
      </c>
      <c r="C22987" t="s">
        <v>66035</v>
      </c>
      <c r="D22987">
        <v>3</v>
      </c>
      <c r="E22987" t="s">
        <v>65806</v>
      </c>
      <c r="F22987" t="s">
        <v>13</v>
      </c>
      <c r="G22987" t="s">
        <v>65807</v>
      </c>
      <c r="H22987" s="3" t="s">
        <v>65816</v>
      </c>
      <c r="I22987" t="s">
        <v>918</v>
      </c>
      <c r="J22987" t="s">
        <v>65998</v>
      </c>
    </row>
    <row r="22988" spans="1:10" ht="16" x14ac:dyDescent="0.2">
      <c r="A22988" t="s">
        <v>65985</v>
      </c>
      <c r="B22988" t="s">
        <v>66036</v>
      </c>
      <c r="C22988" t="s">
        <v>66037</v>
      </c>
      <c r="D22988">
        <v>5</v>
      </c>
      <c r="E22988" t="s">
        <v>65806</v>
      </c>
      <c r="F22988" t="s">
        <v>13</v>
      </c>
      <c r="G22988" t="s">
        <v>65807</v>
      </c>
      <c r="H22988" s="3" t="s">
        <v>65816</v>
      </c>
      <c r="I22988" t="s">
        <v>918</v>
      </c>
      <c r="J22988" t="s">
        <v>65988</v>
      </c>
    </row>
    <row r="22989" spans="1:10" ht="16" x14ac:dyDescent="0.2">
      <c r="A22989" t="s">
        <v>65558</v>
      </c>
      <c r="B22989" t="s">
        <v>65854</v>
      </c>
      <c r="C22989" t="s">
        <v>65855</v>
      </c>
      <c r="D22989">
        <v>1</v>
      </c>
      <c r="E22989" t="s">
        <v>65806</v>
      </c>
      <c r="F22989" t="s">
        <v>13</v>
      </c>
      <c r="G22989" t="s">
        <v>65807</v>
      </c>
      <c r="H22989" s="3" t="s">
        <v>65816</v>
      </c>
      <c r="I22989" t="s">
        <v>918</v>
      </c>
      <c r="J22989" t="s">
        <v>65559</v>
      </c>
    </row>
    <row r="22990" spans="1:10" ht="16" x14ac:dyDescent="0.2">
      <c r="A22990" t="s">
        <v>66007</v>
      </c>
      <c r="B22990" t="s">
        <v>66038</v>
      </c>
      <c r="C22990" t="s">
        <v>66039</v>
      </c>
      <c r="D22990">
        <v>1</v>
      </c>
      <c r="E22990" t="s">
        <v>65806</v>
      </c>
      <c r="F22990" t="s">
        <v>13</v>
      </c>
      <c r="G22990" t="s">
        <v>65807</v>
      </c>
      <c r="H22990" s="3" t="s">
        <v>65808</v>
      </c>
      <c r="I22990" t="s">
        <v>918</v>
      </c>
      <c r="J22990" t="s">
        <v>66010</v>
      </c>
    </row>
    <row r="22991" spans="1:10" ht="16" x14ac:dyDescent="0.2">
      <c r="A22991" t="s">
        <v>65985</v>
      </c>
      <c r="B22991" t="s">
        <v>66040</v>
      </c>
      <c r="C22991" t="s">
        <v>66041</v>
      </c>
      <c r="D22991">
        <v>4</v>
      </c>
      <c r="E22991" t="s">
        <v>65806</v>
      </c>
      <c r="F22991" t="s">
        <v>13</v>
      </c>
      <c r="G22991" t="s">
        <v>65807</v>
      </c>
      <c r="H22991" s="3" t="s">
        <v>65816</v>
      </c>
      <c r="I22991" t="s">
        <v>918</v>
      </c>
      <c r="J22991" t="s">
        <v>65988</v>
      </c>
    </row>
    <row r="22992" spans="1:10" ht="16" x14ac:dyDescent="0.2">
      <c r="A22992" t="s">
        <v>64961</v>
      </c>
      <c r="B22992" t="s">
        <v>66026</v>
      </c>
      <c r="C22992" t="s">
        <v>66027</v>
      </c>
      <c r="D22992">
        <v>2</v>
      </c>
      <c r="E22992" t="s">
        <v>65806</v>
      </c>
      <c r="F22992" t="s">
        <v>13</v>
      </c>
      <c r="G22992" t="s">
        <v>65807</v>
      </c>
      <c r="H22992" s="3" t="s">
        <v>65816</v>
      </c>
      <c r="I22992" t="s">
        <v>918</v>
      </c>
      <c r="J22992" t="s">
        <v>64962</v>
      </c>
    </row>
    <row r="22993" spans="1:10" ht="16" x14ac:dyDescent="0.2">
      <c r="A22993" t="s">
        <v>30980</v>
      </c>
      <c r="B22993" t="s">
        <v>65841</v>
      </c>
      <c r="C22993" t="s">
        <v>65842</v>
      </c>
      <c r="D22993">
        <v>3</v>
      </c>
      <c r="E22993" t="s">
        <v>65806</v>
      </c>
      <c r="F22993" t="s">
        <v>13</v>
      </c>
      <c r="G22993" t="s">
        <v>65807</v>
      </c>
      <c r="H22993" s="3" t="s">
        <v>65899</v>
      </c>
      <c r="I22993" t="s">
        <v>918</v>
      </c>
      <c r="J22993" t="s">
        <v>30984</v>
      </c>
    </row>
    <row r="22994" spans="1:10" ht="16" x14ac:dyDescent="0.2">
      <c r="A22994" t="s">
        <v>30980</v>
      </c>
      <c r="B22994" t="s">
        <v>65857</v>
      </c>
      <c r="C22994" t="s">
        <v>65858</v>
      </c>
      <c r="D22994">
        <v>1</v>
      </c>
      <c r="E22994" t="s">
        <v>65806</v>
      </c>
      <c r="F22994" t="s">
        <v>13</v>
      </c>
      <c r="G22994" t="s">
        <v>65807</v>
      </c>
      <c r="H22994" s="3" t="s">
        <v>65899</v>
      </c>
      <c r="I22994" t="s">
        <v>918</v>
      </c>
      <c r="J22994" t="s">
        <v>30984</v>
      </c>
    </row>
    <row r="22995" spans="1:10" ht="16" x14ac:dyDescent="0.2">
      <c r="A22995" t="s">
        <v>41735</v>
      </c>
      <c r="B22995" t="s">
        <v>66042</v>
      </c>
      <c r="C22995" t="s">
        <v>66043</v>
      </c>
      <c r="D22995">
        <v>7</v>
      </c>
      <c r="E22995" t="s">
        <v>65806</v>
      </c>
      <c r="F22995" t="s">
        <v>13</v>
      </c>
      <c r="G22995" t="s">
        <v>65807</v>
      </c>
      <c r="H22995" s="3" t="s">
        <v>66044</v>
      </c>
      <c r="I22995" t="s">
        <v>918</v>
      </c>
      <c r="J22995" t="s">
        <v>41739</v>
      </c>
    </row>
    <row r="22996" spans="1:10" ht="16" x14ac:dyDescent="0.2">
      <c r="A22996" t="s">
        <v>41735</v>
      </c>
      <c r="B22996" t="s">
        <v>65832</v>
      </c>
      <c r="C22996" t="s">
        <v>65833</v>
      </c>
      <c r="D22996">
        <v>5</v>
      </c>
      <c r="E22996" t="s">
        <v>65806</v>
      </c>
      <c r="F22996" t="s">
        <v>13</v>
      </c>
      <c r="G22996" t="s">
        <v>65807</v>
      </c>
      <c r="H22996" s="3" t="s">
        <v>65843</v>
      </c>
      <c r="I22996" t="s">
        <v>918</v>
      </c>
      <c r="J22996" t="s">
        <v>41739</v>
      </c>
    </row>
    <row r="22997" spans="1:10" ht="16" x14ac:dyDescent="0.2">
      <c r="A22997" t="s">
        <v>66045</v>
      </c>
      <c r="B22997" t="s">
        <v>65027</v>
      </c>
      <c r="C22997" t="s">
        <v>65028</v>
      </c>
      <c r="D22997">
        <v>3</v>
      </c>
      <c r="E22997" t="s">
        <v>65806</v>
      </c>
      <c r="F22997" t="s">
        <v>13</v>
      </c>
      <c r="G22997" t="s">
        <v>65807</v>
      </c>
      <c r="H22997" s="3" t="s">
        <v>66046</v>
      </c>
      <c r="I22997" t="s">
        <v>918</v>
      </c>
      <c r="J22997" t="s">
        <v>66047</v>
      </c>
    </row>
    <row r="22998" spans="1:10" ht="16" x14ac:dyDescent="0.2">
      <c r="A22998" t="s">
        <v>66045</v>
      </c>
      <c r="B22998" t="s">
        <v>66048</v>
      </c>
      <c r="C22998" t="s">
        <v>66049</v>
      </c>
      <c r="D22998">
        <v>1</v>
      </c>
      <c r="E22998" t="s">
        <v>65806</v>
      </c>
      <c r="F22998" t="s">
        <v>13</v>
      </c>
      <c r="G22998" t="s">
        <v>65807</v>
      </c>
      <c r="H22998" s="3" t="s">
        <v>66046</v>
      </c>
      <c r="I22998" t="s">
        <v>918</v>
      </c>
      <c r="J22998" t="s">
        <v>66047</v>
      </c>
    </row>
    <row r="22999" spans="1:10" ht="16" x14ac:dyDescent="0.2">
      <c r="A22999" t="s">
        <v>41735</v>
      </c>
      <c r="B22999" t="s">
        <v>66050</v>
      </c>
      <c r="C22999" t="s">
        <v>66051</v>
      </c>
      <c r="D22999">
        <v>4</v>
      </c>
      <c r="E22999" t="s">
        <v>65806</v>
      </c>
      <c r="F22999" t="s">
        <v>13</v>
      </c>
      <c r="G22999" t="s">
        <v>65807</v>
      </c>
      <c r="H22999" s="3" t="s">
        <v>66044</v>
      </c>
      <c r="I22999" t="s">
        <v>918</v>
      </c>
      <c r="J22999" t="s">
        <v>41739</v>
      </c>
    </row>
    <row r="23000" spans="1:10" ht="16" x14ac:dyDescent="0.2">
      <c r="A23000" t="s">
        <v>10786</v>
      </c>
      <c r="B23000" t="s">
        <v>66052</v>
      </c>
      <c r="C23000" t="s">
        <v>66053</v>
      </c>
      <c r="D23000">
        <v>2</v>
      </c>
      <c r="E23000" t="s">
        <v>65806</v>
      </c>
      <c r="F23000" t="s">
        <v>13</v>
      </c>
      <c r="G23000" t="s">
        <v>65807</v>
      </c>
      <c r="H23000" s="3" t="s">
        <v>65816</v>
      </c>
      <c r="I23000" t="s">
        <v>918</v>
      </c>
      <c r="J23000" t="s">
        <v>10791</v>
      </c>
    </row>
    <row r="23001" spans="1:10" ht="16" x14ac:dyDescent="0.2">
      <c r="A23001" t="s">
        <v>62761</v>
      </c>
      <c r="B23001" t="s">
        <v>65923</v>
      </c>
      <c r="C23001" t="s">
        <v>65924</v>
      </c>
      <c r="D23001">
        <v>3</v>
      </c>
      <c r="E23001" t="s">
        <v>65806</v>
      </c>
      <c r="F23001" t="s">
        <v>13</v>
      </c>
      <c r="G23001" t="s">
        <v>65807</v>
      </c>
      <c r="H23001" s="3" t="s">
        <v>66054</v>
      </c>
      <c r="I23001" t="s">
        <v>918</v>
      </c>
      <c r="J23001" t="s">
        <v>62766</v>
      </c>
    </row>
    <row r="23002" spans="1:10" ht="16" x14ac:dyDescent="0.2">
      <c r="A23002" t="s">
        <v>62108</v>
      </c>
      <c r="B23002" t="s">
        <v>66015</v>
      </c>
      <c r="C23002" t="s">
        <v>66016</v>
      </c>
      <c r="D23002">
        <v>5</v>
      </c>
      <c r="E23002" t="s">
        <v>65806</v>
      </c>
      <c r="F23002" t="s">
        <v>13</v>
      </c>
      <c r="G23002" t="s">
        <v>65807</v>
      </c>
      <c r="H23002" s="3" t="s">
        <v>65843</v>
      </c>
      <c r="I23002" t="s">
        <v>918</v>
      </c>
      <c r="J23002" t="s">
        <v>62111</v>
      </c>
    </row>
    <row r="23003" spans="1:10" ht="16" x14ac:dyDescent="0.2">
      <c r="A23003" t="s">
        <v>65846</v>
      </c>
      <c r="B23003" t="s">
        <v>66055</v>
      </c>
      <c r="C23003" t="s">
        <v>66056</v>
      </c>
      <c r="D23003">
        <v>3</v>
      </c>
      <c r="E23003" t="s">
        <v>65806</v>
      </c>
      <c r="F23003" t="s">
        <v>13</v>
      </c>
      <c r="G23003" t="s">
        <v>65807</v>
      </c>
      <c r="H23003" s="3" t="s">
        <v>65849</v>
      </c>
      <c r="I23003" t="s">
        <v>918</v>
      </c>
      <c r="J23003" t="s">
        <v>65850</v>
      </c>
    </row>
    <row r="23004" spans="1:10" ht="16" x14ac:dyDescent="0.2">
      <c r="A23004" t="s">
        <v>10786</v>
      </c>
      <c r="B23004" t="s">
        <v>66057</v>
      </c>
      <c r="C23004" t="s">
        <v>66058</v>
      </c>
      <c r="D23004">
        <v>4</v>
      </c>
      <c r="E23004" t="s">
        <v>65806</v>
      </c>
      <c r="F23004" t="s">
        <v>13</v>
      </c>
      <c r="G23004" t="s">
        <v>65807</v>
      </c>
      <c r="H23004" s="3" t="s">
        <v>65816</v>
      </c>
      <c r="I23004" t="s">
        <v>918</v>
      </c>
      <c r="J23004" t="s">
        <v>10791</v>
      </c>
    </row>
    <row r="23005" spans="1:10" ht="16" x14ac:dyDescent="0.2">
      <c r="A23005" t="s">
        <v>61691</v>
      </c>
      <c r="B23005" t="s">
        <v>66059</v>
      </c>
      <c r="C23005" t="s">
        <v>66060</v>
      </c>
      <c r="D23005">
        <v>5</v>
      </c>
      <c r="E23005" t="s">
        <v>65806</v>
      </c>
      <c r="F23005" t="s">
        <v>13</v>
      </c>
      <c r="G23005" t="s">
        <v>65807</v>
      </c>
      <c r="H23005" s="3" t="s">
        <v>65808</v>
      </c>
      <c r="I23005" t="s">
        <v>918</v>
      </c>
      <c r="J23005" t="s">
        <v>61696</v>
      </c>
    </row>
    <row r="23006" spans="1:10" ht="16" x14ac:dyDescent="0.2">
      <c r="A23006" t="s">
        <v>65783</v>
      </c>
      <c r="B23006" t="s">
        <v>65901</v>
      </c>
      <c r="C23006" t="s">
        <v>65902</v>
      </c>
      <c r="D23006">
        <v>1</v>
      </c>
      <c r="E23006" t="s">
        <v>65806</v>
      </c>
      <c r="F23006" t="s">
        <v>13</v>
      </c>
      <c r="G23006" t="s">
        <v>65807</v>
      </c>
      <c r="H23006" s="3" t="s">
        <v>65816</v>
      </c>
      <c r="I23006" t="s">
        <v>918</v>
      </c>
      <c r="J23006" t="s">
        <v>65784</v>
      </c>
    </row>
    <row r="23007" spans="1:10" ht="16" x14ac:dyDescent="0.2">
      <c r="A23007" t="s">
        <v>50839</v>
      </c>
      <c r="B23007" t="s">
        <v>66061</v>
      </c>
      <c r="C23007" t="s">
        <v>66062</v>
      </c>
      <c r="D23007">
        <v>3</v>
      </c>
      <c r="E23007" t="s">
        <v>65806</v>
      </c>
      <c r="F23007" t="s">
        <v>13</v>
      </c>
      <c r="G23007" t="s">
        <v>65807</v>
      </c>
      <c r="H23007" s="3" t="s">
        <v>65816</v>
      </c>
      <c r="I23007" t="s">
        <v>918</v>
      </c>
      <c r="J23007" t="s">
        <v>50843</v>
      </c>
    </row>
    <row r="23008" spans="1:10" ht="16" x14ac:dyDescent="0.2">
      <c r="A23008" t="s">
        <v>66017</v>
      </c>
      <c r="B23008" t="s">
        <v>65894</v>
      </c>
      <c r="C23008" t="s">
        <v>65895</v>
      </c>
      <c r="D23008">
        <v>1</v>
      </c>
      <c r="E23008" t="s">
        <v>65806</v>
      </c>
      <c r="F23008" t="s">
        <v>13</v>
      </c>
      <c r="G23008" t="s">
        <v>65807</v>
      </c>
      <c r="H23008" s="3" t="s">
        <v>65843</v>
      </c>
      <c r="I23008" t="s">
        <v>918</v>
      </c>
      <c r="J23008" t="s">
        <v>66018</v>
      </c>
    </row>
    <row r="23009" spans="1:10" ht="16" x14ac:dyDescent="0.2">
      <c r="A23009" t="s">
        <v>66063</v>
      </c>
      <c r="B23009" t="s">
        <v>65894</v>
      </c>
      <c r="C23009" t="s">
        <v>65895</v>
      </c>
      <c r="D23009">
        <v>1</v>
      </c>
      <c r="E23009" t="s">
        <v>65806</v>
      </c>
      <c r="F23009" t="s">
        <v>13</v>
      </c>
      <c r="G23009" t="s">
        <v>65807</v>
      </c>
      <c r="H23009" s="3" t="s">
        <v>65864</v>
      </c>
      <c r="I23009" t="s">
        <v>918</v>
      </c>
      <c r="J23009" t="s">
        <v>66064</v>
      </c>
    </row>
    <row r="23010" spans="1:10" ht="16" x14ac:dyDescent="0.2">
      <c r="A23010" t="s">
        <v>65952</v>
      </c>
      <c r="B23010" t="s">
        <v>65941</v>
      </c>
      <c r="C23010" t="s">
        <v>65942</v>
      </c>
      <c r="D23010">
        <v>2</v>
      </c>
      <c r="E23010" t="s">
        <v>65806</v>
      </c>
      <c r="F23010" t="s">
        <v>13</v>
      </c>
      <c r="G23010" t="s">
        <v>65807</v>
      </c>
      <c r="H23010" s="3" t="s">
        <v>65808</v>
      </c>
      <c r="I23010" t="s">
        <v>918</v>
      </c>
      <c r="J23010" t="s">
        <v>65953</v>
      </c>
    </row>
    <row r="23011" spans="1:10" ht="16" x14ac:dyDescent="0.2">
      <c r="A23011" t="s">
        <v>65249</v>
      </c>
      <c r="B23011" t="s">
        <v>66065</v>
      </c>
      <c r="C23011" t="s">
        <v>66066</v>
      </c>
      <c r="D23011">
        <v>4</v>
      </c>
      <c r="E23011" t="s">
        <v>65806</v>
      </c>
      <c r="F23011" t="s">
        <v>13</v>
      </c>
      <c r="G23011" t="s">
        <v>65807</v>
      </c>
      <c r="H23011" s="3" t="s">
        <v>65899</v>
      </c>
      <c r="I23011" t="s">
        <v>918</v>
      </c>
      <c r="J23011" t="s">
        <v>65252</v>
      </c>
    </row>
    <row r="23012" spans="1:10" ht="16" x14ac:dyDescent="0.2">
      <c r="A23012" t="s">
        <v>59901</v>
      </c>
      <c r="B23012" t="s">
        <v>66067</v>
      </c>
      <c r="C23012" t="s">
        <v>66068</v>
      </c>
      <c r="D23012">
        <v>3</v>
      </c>
      <c r="E23012" t="s">
        <v>65806</v>
      </c>
      <c r="F23012" t="s">
        <v>13</v>
      </c>
      <c r="G23012" t="s">
        <v>65807</v>
      </c>
      <c r="H23012" s="3" t="s">
        <v>65843</v>
      </c>
      <c r="I23012" t="s">
        <v>918</v>
      </c>
      <c r="J23012" t="s">
        <v>59906</v>
      </c>
    </row>
    <row r="23013" spans="1:10" ht="16" x14ac:dyDescent="0.2">
      <c r="A23013" t="s">
        <v>65249</v>
      </c>
      <c r="B23013" t="s">
        <v>65841</v>
      </c>
      <c r="C23013" t="s">
        <v>65842</v>
      </c>
      <c r="D23013">
        <v>3</v>
      </c>
      <c r="E23013" t="s">
        <v>65806</v>
      </c>
      <c r="F23013" t="s">
        <v>13</v>
      </c>
      <c r="G23013" t="s">
        <v>65807</v>
      </c>
      <c r="H23013" s="3" t="s">
        <v>65899</v>
      </c>
      <c r="I23013" t="s">
        <v>918</v>
      </c>
      <c r="J23013" t="s">
        <v>65252</v>
      </c>
    </row>
    <row r="23014" spans="1:10" ht="16" x14ac:dyDescent="0.2">
      <c r="A23014" t="s">
        <v>65985</v>
      </c>
      <c r="B23014" t="s">
        <v>66069</v>
      </c>
      <c r="C23014" t="s">
        <v>66070</v>
      </c>
      <c r="D23014">
        <v>2</v>
      </c>
      <c r="E23014" t="s">
        <v>65806</v>
      </c>
      <c r="F23014" t="s">
        <v>13</v>
      </c>
      <c r="G23014" t="s">
        <v>65807</v>
      </c>
      <c r="H23014" s="3" t="s">
        <v>66071</v>
      </c>
      <c r="I23014" t="s">
        <v>918</v>
      </c>
      <c r="J23014" t="s">
        <v>65988</v>
      </c>
    </row>
    <row r="23015" spans="1:10" ht="16" x14ac:dyDescent="0.2">
      <c r="A23015" t="s">
        <v>59901</v>
      </c>
      <c r="B23015" t="s">
        <v>66072</v>
      </c>
      <c r="C23015" t="s">
        <v>66073</v>
      </c>
      <c r="D23015">
        <v>1</v>
      </c>
      <c r="E23015" t="s">
        <v>65806</v>
      </c>
      <c r="F23015" t="s">
        <v>13</v>
      </c>
      <c r="G23015" t="s">
        <v>65807</v>
      </c>
      <c r="H23015" s="3" t="s">
        <v>65843</v>
      </c>
      <c r="I23015" t="s">
        <v>918</v>
      </c>
      <c r="J23015" t="s">
        <v>59906</v>
      </c>
    </row>
    <row r="23016" spans="1:10" ht="16" x14ac:dyDescent="0.2">
      <c r="A23016" t="s">
        <v>28136</v>
      </c>
      <c r="B23016" t="s">
        <v>66074</v>
      </c>
      <c r="C23016" t="s">
        <v>66075</v>
      </c>
      <c r="D23016">
        <v>2</v>
      </c>
      <c r="E23016" t="s">
        <v>65806</v>
      </c>
      <c r="F23016" t="s">
        <v>13</v>
      </c>
      <c r="G23016" t="s">
        <v>65807</v>
      </c>
      <c r="H23016" s="3" t="s">
        <v>66076</v>
      </c>
      <c r="I23016" t="s">
        <v>918</v>
      </c>
      <c r="J23016" t="s">
        <v>28140</v>
      </c>
    </row>
    <row r="23017" spans="1:10" ht="16" x14ac:dyDescent="0.2">
      <c r="A23017" t="s">
        <v>65985</v>
      </c>
      <c r="B23017" t="s">
        <v>66077</v>
      </c>
      <c r="C23017" t="s">
        <v>66078</v>
      </c>
      <c r="D23017">
        <v>3</v>
      </c>
      <c r="E23017" t="s">
        <v>65806</v>
      </c>
      <c r="F23017" t="s">
        <v>13</v>
      </c>
      <c r="G23017" t="s">
        <v>65807</v>
      </c>
      <c r="H23017" s="3" t="s">
        <v>65816</v>
      </c>
      <c r="I23017" t="s">
        <v>918</v>
      </c>
      <c r="J23017" t="s">
        <v>65988</v>
      </c>
    </row>
    <row r="23018" spans="1:10" ht="16" x14ac:dyDescent="0.2">
      <c r="A23018" t="s">
        <v>66017</v>
      </c>
      <c r="B23018" t="s">
        <v>65862</v>
      </c>
      <c r="C23018" t="s">
        <v>65863</v>
      </c>
      <c r="D23018">
        <v>2</v>
      </c>
      <c r="E23018" t="s">
        <v>65806</v>
      </c>
      <c r="F23018" t="s">
        <v>13</v>
      </c>
      <c r="G23018" t="s">
        <v>65807</v>
      </c>
      <c r="H23018" s="3" t="s">
        <v>65843</v>
      </c>
      <c r="I23018" t="s">
        <v>918</v>
      </c>
      <c r="J23018" t="s">
        <v>66018</v>
      </c>
    </row>
    <row r="23019" spans="1:10" ht="16" x14ac:dyDescent="0.2">
      <c r="A23019" t="s">
        <v>66045</v>
      </c>
      <c r="B23019" t="s">
        <v>66036</v>
      </c>
      <c r="C23019" t="s">
        <v>66037</v>
      </c>
      <c r="D23019">
        <v>2</v>
      </c>
      <c r="E23019" t="s">
        <v>65806</v>
      </c>
      <c r="F23019" t="s">
        <v>13</v>
      </c>
      <c r="G23019" t="s">
        <v>65807</v>
      </c>
      <c r="H23019" s="3" t="s">
        <v>66046</v>
      </c>
      <c r="I23019" t="s">
        <v>918</v>
      </c>
      <c r="J23019" t="s">
        <v>66047</v>
      </c>
    </row>
    <row r="23020" spans="1:10" ht="16" x14ac:dyDescent="0.2">
      <c r="A23020" t="s">
        <v>65952</v>
      </c>
      <c r="B23020" t="s">
        <v>65932</v>
      </c>
      <c r="C23020" t="s">
        <v>65933</v>
      </c>
      <c r="D23020">
        <v>1</v>
      </c>
      <c r="E23020" t="s">
        <v>65806</v>
      </c>
      <c r="F23020" t="s">
        <v>13</v>
      </c>
      <c r="G23020" t="s">
        <v>65807</v>
      </c>
      <c r="H23020" s="3" t="s">
        <v>65899</v>
      </c>
      <c r="I23020" t="s">
        <v>918</v>
      </c>
      <c r="J23020" t="s">
        <v>65953</v>
      </c>
    </row>
    <row r="23021" spans="1:10" ht="16" x14ac:dyDescent="0.2">
      <c r="A23021" t="s">
        <v>66028</v>
      </c>
      <c r="B23021" t="s">
        <v>65822</v>
      </c>
      <c r="C23021" t="s">
        <v>65823</v>
      </c>
      <c r="D23021">
        <v>1</v>
      </c>
      <c r="E23021" t="s">
        <v>65806</v>
      </c>
      <c r="F23021" t="s">
        <v>13</v>
      </c>
      <c r="G23021" t="s">
        <v>65807</v>
      </c>
      <c r="H23021" s="3" t="s">
        <v>65843</v>
      </c>
      <c r="I23021" t="s">
        <v>918</v>
      </c>
      <c r="J23021" t="s">
        <v>66031</v>
      </c>
    </row>
    <row r="23022" spans="1:10" ht="16" x14ac:dyDescent="0.2">
      <c r="A23022" t="s">
        <v>65989</v>
      </c>
      <c r="B23022" t="s">
        <v>66079</v>
      </c>
      <c r="C23022" t="s">
        <v>66080</v>
      </c>
      <c r="D23022">
        <v>2</v>
      </c>
      <c r="E23022" t="s">
        <v>65806</v>
      </c>
      <c r="F23022" t="s">
        <v>13</v>
      </c>
      <c r="G23022" t="s">
        <v>65807</v>
      </c>
      <c r="H23022" s="3" t="s">
        <v>65877</v>
      </c>
      <c r="I23022" t="s">
        <v>918</v>
      </c>
      <c r="J23022" t="s">
        <v>65992</v>
      </c>
    </row>
    <row r="23023" spans="1:10" ht="16" x14ac:dyDescent="0.2">
      <c r="A23023" t="s">
        <v>5266</v>
      </c>
      <c r="B23023" t="s">
        <v>66081</v>
      </c>
      <c r="C23023" t="s">
        <v>66082</v>
      </c>
      <c r="D23023">
        <v>3</v>
      </c>
      <c r="E23023" t="s">
        <v>65806</v>
      </c>
      <c r="F23023" t="s">
        <v>13</v>
      </c>
      <c r="G23023" t="s">
        <v>65807</v>
      </c>
      <c r="H23023" s="3" t="s">
        <v>66083</v>
      </c>
      <c r="I23023" t="s">
        <v>918</v>
      </c>
      <c r="J23023" t="s">
        <v>5269</v>
      </c>
    </row>
    <row r="23024" spans="1:10" ht="16" x14ac:dyDescent="0.2">
      <c r="A23024" t="s">
        <v>43573</v>
      </c>
      <c r="B23024" t="s">
        <v>66084</v>
      </c>
      <c r="C23024" t="s">
        <v>66085</v>
      </c>
      <c r="D23024">
        <v>5</v>
      </c>
      <c r="E23024" t="s">
        <v>65806</v>
      </c>
      <c r="F23024" t="s">
        <v>13</v>
      </c>
      <c r="G23024" t="s">
        <v>65807</v>
      </c>
      <c r="H23024" s="3" t="s">
        <v>66086</v>
      </c>
      <c r="I23024" t="s">
        <v>918</v>
      </c>
      <c r="J23024" t="s">
        <v>43576</v>
      </c>
    </row>
    <row r="23025" spans="1:10" ht="16" x14ac:dyDescent="0.2">
      <c r="A23025" t="s">
        <v>64961</v>
      </c>
      <c r="B23025" t="s">
        <v>65981</v>
      </c>
      <c r="C23025" t="s">
        <v>65982</v>
      </c>
      <c r="D23025">
        <v>1</v>
      </c>
      <c r="E23025" t="s">
        <v>65806</v>
      </c>
      <c r="F23025" t="s">
        <v>13</v>
      </c>
      <c r="G23025" t="s">
        <v>65807</v>
      </c>
      <c r="H23025" s="3" t="s">
        <v>65816</v>
      </c>
      <c r="I23025" t="s">
        <v>918</v>
      </c>
      <c r="J23025" t="s">
        <v>64962</v>
      </c>
    </row>
    <row r="23026" spans="1:10" ht="16" x14ac:dyDescent="0.2">
      <c r="A23026" t="s">
        <v>66087</v>
      </c>
      <c r="B23026" t="s">
        <v>66088</v>
      </c>
      <c r="C23026" t="s">
        <v>66089</v>
      </c>
      <c r="D23026">
        <v>3</v>
      </c>
      <c r="E23026" t="s">
        <v>65806</v>
      </c>
      <c r="F23026" t="s">
        <v>13</v>
      </c>
      <c r="G23026" t="s">
        <v>65807</v>
      </c>
      <c r="H23026" s="3" t="s">
        <v>65843</v>
      </c>
      <c r="I23026" t="s">
        <v>918</v>
      </c>
      <c r="J23026" t="s">
        <v>66090</v>
      </c>
    </row>
    <row r="23027" spans="1:10" ht="16" x14ac:dyDescent="0.2">
      <c r="A23027" t="s">
        <v>65995</v>
      </c>
      <c r="B23027" t="s">
        <v>66091</v>
      </c>
      <c r="C23027" t="s">
        <v>66092</v>
      </c>
      <c r="D23027">
        <v>4</v>
      </c>
      <c r="E23027" t="s">
        <v>65806</v>
      </c>
      <c r="F23027" t="s">
        <v>13</v>
      </c>
      <c r="G23027" t="s">
        <v>65807</v>
      </c>
      <c r="H23027" s="3" t="s">
        <v>65816</v>
      </c>
      <c r="I23027" t="s">
        <v>918</v>
      </c>
      <c r="J23027" t="s">
        <v>65998</v>
      </c>
    </row>
    <row r="23028" spans="1:10" ht="16" x14ac:dyDescent="0.2">
      <c r="A23028" t="s">
        <v>65215</v>
      </c>
      <c r="B23028" t="s">
        <v>66093</v>
      </c>
      <c r="C23028" t="s">
        <v>66094</v>
      </c>
      <c r="D23028">
        <v>3</v>
      </c>
      <c r="E23028" t="s">
        <v>65806</v>
      </c>
      <c r="F23028" t="s">
        <v>13</v>
      </c>
      <c r="G23028" t="s">
        <v>65807</v>
      </c>
      <c r="H23028" s="3" t="s">
        <v>66095</v>
      </c>
      <c r="I23028" t="s">
        <v>918</v>
      </c>
      <c r="J23028" t="s">
        <v>65216</v>
      </c>
    </row>
    <row r="23029" spans="1:10" ht="16" x14ac:dyDescent="0.2">
      <c r="A23029" t="s">
        <v>64353</v>
      </c>
      <c r="B23029" t="s">
        <v>66096</v>
      </c>
      <c r="C23029" t="s">
        <v>66097</v>
      </c>
      <c r="D23029">
        <v>2</v>
      </c>
      <c r="E23029" t="s">
        <v>65806</v>
      </c>
      <c r="F23029" t="s">
        <v>13</v>
      </c>
      <c r="G23029" t="s">
        <v>65807</v>
      </c>
      <c r="H23029" s="3" t="s">
        <v>65808</v>
      </c>
      <c r="I23029" t="s">
        <v>918</v>
      </c>
      <c r="J23029" t="s">
        <v>64356</v>
      </c>
    </row>
    <row r="23030" spans="1:10" ht="32" x14ac:dyDescent="0.2">
      <c r="A23030" t="s">
        <v>65866</v>
      </c>
      <c r="B23030" t="s">
        <v>66098</v>
      </c>
      <c r="C23030" t="s">
        <v>65812</v>
      </c>
      <c r="D23030">
        <v>1</v>
      </c>
      <c r="E23030" t="s">
        <v>65806</v>
      </c>
      <c r="F23030" t="s">
        <v>13</v>
      </c>
      <c r="G23030" t="s">
        <v>65807</v>
      </c>
      <c r="H23030" s="3" t="s">
        <v>66099</v>
      </c>
      <c r="I23030" t="s">
        <v>918</v>
      </c>
      <c r="J23030" t="s">
        <v>65869</v>
      </c>
    </row>
    <row r="23031" spans="1:10" ht="16" x14ac:dyDescent="0.2">
      <c r="A23031" t="s">
        <v>65144</v>
      </c>
      <c r="B23031" t="s">
        <v>66100</v>
      </c>
      <c r="C23031" t="s">
        <v>66101</v>
      </c>
      <c r="D23031">
        <v>2</v>
      </c>
      <c r="E23031" t="s">
        <v>65806</v>
      </c>
      <c r="F23031" t="s">
        <v>13</v>
      </c>
      <c r="G23031" t="s">
        <v>65807</v>
      </c>
      <c r="H23031" s="3" t="s">
        <v>66102</v>
      </c>
      <c r="I23031" t="s">
        <v>918</v>
      </c>
      <c r="J23031" t="s">
        <v>65148</v>
      </c>
    </row>
    <row r="23032" spans="1:10" ht="16" x14ac:dyDescent="0.2">
      <c r="A23032" t="s">
        <v>62121</v>
      </c>
      <c r="B23032" t="s">
        <v>65948</v>
      </c>
      <c r="C23032" t="s">
        <v>66103</v>
      </c>
      <c r="D23032">
        <v>2</v>
      </c>
      <c r="E23032" t="s">
        <v>65806</v>
      </c>
      <c r="F23032" t="s">
        <v>13</v>
      </c>
      <c r="G23032" t="s">
        <v>65807</v>
      </c>
      <c r="H23032" s="3" t="s">
        <v>65808</v>
      </c>
      <c r="I23032" t="s">
        <v>918</v>
      </c>
      <c r="J23032" t="s">
        <v>62124</v>
      </c>
    </row>
    <row r="23033" spans="1:10" ht="32" x14ac:dyDescent="0.2">
      <c r="A23033" t="s">
        <v>66063</v>
      </c>
      <c r="B23033" t="s">
        <v>66104</v>
      </c>
      <c r="C23033" t="s">
        <v>65915</v>
      </c>
      <c r="D23033">
        <v>4</v>
      </c>
      <c r="E23033" t="s">
        <v>65806</v>
      </c>
      <c r="F23033" t="s">
        <v>13</v>
      </c>
      <c r="G23033" t="s">
        <v>65807</v>
      </c>
      <c r="H23033" s="3" t="s">
        <v>65916</v>
      </c>
      <c r="I23033" t="s">
        <v>918</v>
      </c>
      <c r="J23033" t="s">
        <v>66064</v>
      </c>
    </row>
    <row r="23034" spans="1:10" ht="16" x14ac:dyDescent="0.2">
      <c r="A23034" t="s">
        <v>30481</v>
      </c>
      <c r="B23034" t="s">
        <v>66105</v>
      </c>
      <c r="C23034" t="s">
        <v>66106</v>
      </c>
      <c r="D23034">
        <v>3</v>
      </c>
      <c r="E23034" t="s">
        <v>65806</v>
      </c>
      <c r="F23034" t="s">
        <v>13</v>
      </c>
      <c r="G23034" t="s">
        <v>65807</v>
      </c>
      <c r="H23034" s="3" t="s">
        <v>65899</v>
      </c>
      <c r="I23034" t="s">
        <v>918</v>
      </c>
      <c r="J23034" t="s">
        <v>30484</v>
      </c>
    </row>
    <row r="23035" spans="1:10" ht="32" x14ac:dyDescent="0.2">
      <c r="A23035" t="s">
        <v>65866</v>
      </c>
      <c r="B23035" t="s">
        <v>65932</v>
      </c>
      <c r="C23035" t="s">
        <v>65933</v>
      </c>
      <c r="D23035">
        <v>3</v>
      </c>
      <c r="E23035" t="s">
        <v>65806</v>
      </c>
      <c r="F23035" t="s">
        <v>13</v>
      </c>
      <c r="G23035" t="s">
        <v>65807</v>
      </c>
      <c r="H23035" s="3" t="s">
        <v>66099</v>
      </c>
      <c r="I23035" t="s">
        <v>918</v>
      </c>
      <c r="J23035" t="s">
        <v>65869</v>
      </c>
    </row>
    <row r="23036" spans="1:10" ht="16" x14ac:dyDescent="0.2">
      <c r="A23036" t="s">
        <v>65866</v>
      </c>
      <c r="B23036" t="s">
        <v>65948</v>
      </c>
      <c r="C23036" t="s">
        <v>65949</v>
      </c>
      <c r="D23036">
        <v>4</v>
      </c>
      <c r="E23036" t="s">
        <v>65806</v>
      </c>
      <c r="F23036" t="s">
        <v>13</v>
      </c>
      <c r="G23036" t="s">
        <v>65807</v>
      </c>
      <c r="H23036" s="3" t="s">
        <v>65808</v>
      </c>
      <c r="I23036" t="s">
        <v>918</v>
      </c>
      <c r="J23036" t="s">
        <v>65869</v>
      </c>
    </row>
    <row r="23037" spans="1:10" ht="16" x14ac:dyDescent="0.2">
      <c r="A23037" t="s">
        <v>59673</v>
      </c>
      <c r="B23037" t="s">
        <v>66107</v>
      </c>
      <c r="C23037" t="s">
        <v>66108</v>
      </c>
      <c r="D23037">
        <v>3</v>
      </c>
      <c r="E23037" t="s">
        <v>65806</v>
      </c>
      <c r="F23037" t="s">
        <v>13</v>
      </c>
      <c r="G23037" t="s">
        <v>65807</v>
      </c>
      <c r="H23037" s="3" t="s">
        <v>65816</v>
      </c>
      <c r="I23037" t="s">
        <v>918</v>
      </c>
      <c r="J23037" t="s">
        <v>59678</v>
      </c>
    </row>
    <row r="23038" spans="1:10" ht="16" x14ac:dyDescent="0.2">
      <c r="A23038" t="s">
        <v>65866</v>
      </c>
      <c r="B23038" t="s">
        <v>66109</v>
      </c>
      <c r="C23038" t="s">
        <v>65883</v>
      </c>
      <c r="D23038">
        <v>5</v>
      </c>
      <c r="E23038" t="s">
        <v>65806</v>
      </c>
      <c r="F23038" t="s">
        <v>13</v>
      </c>
      <c r="G23038" t="s">
        <v>65807</v>
      </c>
      <c r="H23038" s="3" t="s">
        <v>65884</v>
      </c>
      <c r="I23038" t="s">
        <v>918</v>
      </c>
      <c r="J23038" t="s">
        <v>65869</v>
      </c>
    </row>
    <row r="23039" spans="1:10" ht="16" x14ac:dyDescent="0.2">
      <c r="A23039" t="s">
        <v>38186</v>
      </c>
      <c r="B23039" t="s">
        <v>66110</v>
      </c>
      <c r="C23039" t="s">
        <v>66111</v>
      </c>
      <c r="D23039">
        <v>1</v>
      </c>
      <c r="E23039" t="s">
        <v>65806</v>
      </c>
      <c r="F23039" t="s">
        <v>13</v>
      </c>
      <c r="G23039" t="s">
        <v>65807</v>
      </c>
      <c r="H23039" s="3" t="s">
        <v>65877</v>
      </c>
      <c r="I23039" t="s">
        <v>918</v>
      </c>
      <c r="J23039" t="s">
        <v>38190</v>
      </c>
    </row>
    <row r="23040" spans="1:10" ht="16" x14ac:dyDescent="0.2">
      <c r="A23040" t="s">
        <v>54780</v>
      </c>
      <c r="B23040" t="s">
        <v>66112</v>
      </c>
      <c r="C23040" t="s">
        <v>66113</v>
      </c>
      <c r="D23040">
        <v>3</v>
      </c>
      <c r="E23040" t="s">
        <v>65806</v>
      </c>
      <c r="F23040" t="s">
        <v>13</v>
      </c>
      <c r="G23040" t="s">
        <v>65807</v>
      </c>
      <c r="H23040" s="3" t="s">
        <v>65816</v>
      </c>
      <c r="I23040" t="s">
        <v>918</v>
      </c>
      <c r="J23040" t="s">
        <v>54783</v>
      </c>
    </row>
    <row r="23041" spans="1:10" ht="16" x14ac:dyDescent="0.2">
      <c r="A23041" t="s">
        <v>60825</v>
      </c>
      <c r="B23041" t="s">
        <v>66114</v>
      </c>
      <c r="C23041" t="s">
        <v>66115</v>
      </c>
      <c r="D23041">
        <v>4</v>
      </c>
      <c r="E23041" t="s">
        <v>65806</v>
      </c>
      <c r="F23041" t="s">
        <v>13</v>
      </c>
      <c r="G23041" t="s">
        <v>65807</v>
      </c>
      <c r="H23041" s="3" t="s">
        <v>65808</v>
      </c>
      <c r="I23041" t="s">
        <v>918</v>
      </c>
      <c r="J23041" t="s">
        <v>60828</v>
      </c>
    </row>
    <row r="23042" spans="1:10" ht="16" x14ac:dyDescent="0.2">
      <c r="A23042" t="s">
        <v>60825</v>
      </c>
      <c r="B23042" t="s">
        <v>66116</v>
      </c>
      <c r="C23042" t="s">
        <v>66117</v>
      </c>
      <c r="D23042">
        <v>3</v>
      </c>
      <c r="E23042" t="s">
        <v>65806</v>
      </c>
      <c r="F23042" t="s">
        <v>13</v>
      </c>
      <c r="G23042" t="s">
        <v>65807</v>
      </c>
      <c r="H23042" s="3" t="s">
        <v>65808</v>
      </c>
      <c r="I23042" t="s">
        <v>918</v>
      </c>
      <c r="J23042" t="s">
        <v>60828</v>
      </c>
    </row>
    <row r="23043" spans="1:10" ht="16" x14ac:dyDescent="0.2">
      <c r="A23043" t="s">
        <v>62121</v>
      </c>
      <c r="B23043" t="s">
        <v>66015</v>
      </c>
      <c r="C23043" t="s">
        <v>66016</v>
      </c>
      <c r="D23043">
        <v>4</v>
      </c>
      <c r="E23043" t="s">
        <v>65806</v>
      </c>
      <c r="F23043" t="s">
        <v>13</v>
      </c>
      <c r="G23043" t="s">
        <v>65807</v>
      </c>
      <c r="H23043" s="3" t="s">
        <v>65808</v>
      </c>
      <c r="I23043" t="s">
        <v>918</v>
      </c>
      <c r="J23043" t="s">
        <v>62124</v>
      </c>
    </row>
    <row r="23044" spans="1:10" ht="16" x14ac:dyDescent="0.2">
      <c r="A23044" t="s">
        <v>65866</v>
      </c>
      <c r="B23044" t="s">
        <v>65941</v>
      </c>
      <c r="C23044" t="s">
        <v>65942</v>
      </c>
      <c r="D23044">
        <v>2</v>
      </c>
      <c r="E23044" t="s">
        <v>65806</v>
      </c>
      <c r="F23044" t="s">
        <v>13</v>
      </c>
      <c r="G23044" t="s">
        <v>65807</v>
      </c>
      <c r="H23044" s="3" t="s">
        <v>65808</v>
      </c>
      <c r="I23044" t="s">
        <v>918</v>
      </c>
      <c r="J23044" t="s">
        <v>65869</v>
      </c>
    </row>
    <row r="23045" spans="1:10" ht="16" x14ac:dyDescent="0.2">
      <c r="A23045" t="s">
        <v>66045</v>
      </c>
      <c r="B23045" t="s">
        <v>66118</v>
      </c>
      <c r="C23045" t="s">
        <v>66119</v>
      </c>
      <c r="D23045">
        <v>4</v>
      </c>
      <c r="E23045" t="s">
        <v>65806</v>
      </c>
      <c r="F23045" t="s">
        <v>13</v>
      </c>
      <c r="G23045" t="s">
        <v>65807</v>
      </c>
      <c r="H23045" s="3" t="s">
        <v>66046</v>
      </c>
      <c r="I23045" t="s">
        <v>918</v>
      </c>
      <c r="J23045" t="s">
        <v>66047</v>
      </c>
    </row>
    <row r="23046" spans="1:10" ht="16" x14ac:dyDescent="0.2">
      <c r="A23046" t="s">
        <v>65995</v>
      </c>
      <c r="B23046" t="s">
        <v>66120</v>
      </c>
      <c r="C23046" t="s">
        <v>66121</v>
      </c>
      <c r="D23046">
        <v>5</v>
      </c>
      <c r="E23046" t="s">
        <v>65806</v>
      </c>
      <c r="F23046" t="s">
        <v>13</v>
      </c>
      <c r="G23046" t="s">
        <v>65807</v>
      </c>
      <c r="H23046" s="3" t="s">
        <v>65816</v>
      </c>
      <c r="I23046" t="s">
        <v>918</v>
      </c>
      <c r="J23046" t="s">
        <v>65998</v>
      </c>
    </row>
    <row r="23047" spans="1:10" ht="16" x14ac:dyDescent="0.2">
      <c r="A23047" t="s">
        <v>64904</v>
      </c>
      <c r="B23047" t="s">
        <v>66026</v>
      </c>
      <c r="C23047" t="s">
        <v>66027</v>
      </c>
      <c r="D23047">
        <v>2</v>
      </c>
      <c r="E23047" t="s">
        <v>65806</v>
      </c>
      <c r="F23047" t="s">
        <v>13</v>
      </c>
      <c r="G23047" t="s">
        <v>65807</v>
      </c>
      <c r="H23047" s="3" t="s">
        <v>65816</v>
      </c>
      <c r="I23047" t="s">
        <v>918</v>
      </c>
      <c r="J23047" t="s">
        <v>64908</v>
      </c>
    </row>
    <row r="23048" spans="1:10" ht="16" x14ac:dyDescent="0.2">
      <c r="A23048" t="s">
        <v>65985</v>
      </c>
      <c r="B23048" t="s">
        <v>66122</v>
      </c>
      <c r="C23048" t="s">
        <v>66123</v>
      </c>
      <c r="D23048">
        <v>1</v>
      </c>
      <c r="E23048" t="s">
        <v>65806</v>
      </c>
      <c r="F23048" t="s">
        <v>13</v>
      </c>
      <c r="G23048" t="s">
        <v>65807</v>
      </c>
      <c r="H23048" s="3" t="s">
        <v>65816</v>
      </c>
      <c r="I23048" t="s">
        <v>918</v>
      </c>
      <c r="J23048" t="s">
        <v>65988</v>
      </c>
    </row>
    <row r="23049" spans="1:10" ht="16" x14ac:dyDescent="0.2">
      <c r="A23049" t="s">
        <v>65952</v>
      </c>
      <c r="B23049" t="s">
        <v>66124</v>
      </c>
      <c r="C23049" t="s">
        <v>66125</v>
      </c>
      <c r="D23049">
        <v>6</v>
      </c>
      <c r="E23049" t="s">
        <v>65806</v>
      </c>
      <c r="F23049" t="s">
        <v>13</v>
      </c>
      <c r="G23049" t="s">
        <v>65807</v>
      </c>
      <c r="H23049" s="3" t="s">
        <v>65899</v>
      </c>
      <c r="I23049" t="s">
        <v>918</v>
      </c>
      <c r="J23049" t="s">
        <v>65953</v>
      </c>
    </row>
    <row r="23050" spans="1:10" ht="16" x14ac:dyDescent="0.2">
      <c r="A23050" t="s">
        <v>64904</v>
      </c>
      <c r="B23050" t="s">
        <v>66126</v>
      </c>
      <c r="C23050" t="s">
        <v>65982</v>
      </c>
      <c r="D23050">
        <v>1</v>
      </c>
      <c r="E23050" t="s">
        <v>65806</v>
      </c>
      <c r="F23050" t="s">
        <v>13</v>
      </c>
      <c r="G23050" t="s">
        <v>65807</v>
      </c>
      <c r="H23050" s="3" t="s">
        <v>65816</v>
      </c>
      <c r="I23050" t="s">
        <v>918</v>
      </c>
      <c r="J23050" t="s">
        <v>64908</v>
      </c>
    </row>
    <row r="23051" spans="1:10" ht="16" x14ac:dyDescent="0.2">
      <c r="A23051" t="s">
        <v>64353</v>
      </c>
      <c r="B23051" t="s">
        <v>66127</v>
      </c>
      <c r="C23051" t="s">
        <v>66128</v>
      </c>
      <c r="D23051">
        <v>4</v>
      </c>
      <c r="E23051" t="s">
        <v>65806</v>
      </c>
      <c r="F23051" t="s">
        <v>13</v>
      </c>
      <c r="G23051" t="s">
        <v>65807</v>
      </c>
      <c r="H23051" s="3" t="s">
        <v>65808</v>
      </c>
      <c r="I23051" t="s">
        <v>918</v>
      </c>
      <c r="J23051" t="s">
        <v>64356</v>
      </c>
    </row>
    <row r="23052" spans="1:10" ht="16" x14ac:dyDescent="0.2">
      <c r="A23052" t="s">
        <v>64353</v>
      </c>
      <c r="B23052" t="s">
        <v>61870</v>
      </c>
      <c r="C23052" t="s">
        <v>66129</v>
      </c>
      <c r="D23052">
        <v>3</v>
      </c>
      <c r="E23052" t="s">
        <v>65806</v>
      </c>
      <c r="F23052" t="s">
        <v>13</v>
      </c>
      <c r="G23052" t="s">
        <v>65807</v>
      </c>
      <c r="H23052" s="3" t="s">
        <v>65808</v>
      </c>
      <c r="I23052" t="s">
        <v>918</v>
      </c>
      <c r="J23052" t="s">
        <v>64356</v>
      </c>
    </row>
    <row r="23053" spans="1:10" ht="16" x14ac:dyDescent="0.2">
      <c r="A23053" t="s">
        <v>66063</v>
      </c>
      <c r="B23053" t="s">
        <v>65862</v>
      </c>
      <c r="C23053" t="s">
        <v>65863</v>
      </c>
      <c r="D23053">
        <v>2</v>
      </c>
      <c r="E23053" t="s">
        <v>65806</v>
      </c>
      <c r="F23053" t="s">
        <v>13</v>
      </c>
      <c r="G23053" t="s">
        <v>65807</v>
      </c>
      <c r="H23053" s="3" t="s">
        <v>65864</v>
      </c>
      <c r="I23053" t="s">
        <v>918</v>
      </c>
      <c r="J23053" t="s">
        <v>66064</v>
      </c>
    </row>
    <row r="23054" spans="1:10" ht="16" x14ac:dyDescent="0.2">
      <c r="A23054" t="s">
        <v>66087</v>
      </c>
      <c r="B23054" t="s">
        <v>66130</v>
      </c>
      <c r="C23054" t="s">
        <v>66131</v>
      </c>
      <c r="D23054">
        <v>1</v>
      </c>
      <c r="E23054" t="s">
        <v>65806</v>
      </c>
      <c r="F23054" t="s">
        <v>13</v>
      </c>
      <c r="G23054" t="s">
        <v>65807</v>
      </c>
      <c r="H23054" s="3" t="s">
        <v>65843</v>
      </c>
      <c r="I23054" t="s">
        <v>918</v>
      </c>
      <c r="J23054" t="s">
        <v>66090</v>
      </c>
    </row>
    <row r="23055" spans="1:10" ht="16" x14ac:dyDescent="0.2">
      <c r="A23055" t="s">
        <v>61714</v>
      </c>
      <c r="B23055" t="s">
        <v>66132</v>
      </c>
      <c r="C23055" t="s">
        <v>66133</v>
      </c>
      <c r="D23055">
        <v>4</v>
      </c>
      <c r="E23055" t="s">
        <v>65806</v>
      </c>
      <c r="F23055" t="s">
        <v>13</v>
      </c>
      <c r="G23055" t="s">
        <v>65807</v>
      </c>
      <c r="H23055" s="3" t="s">
        <v>65808</v>
      </c>
      <c r="I23055" t="s">
        <v>918</v>
      </c>
      <c r="J23055" t="s">
        <v>61715</v>
      </c>
    </row>
    <row r="23056" spans="1:10" ht="16" x14ac:dyDescent="0.2">
      <c r="A23056" t="s">
        <v>59673</v>
      </c>
      <c r="B23056" t="s">
        <v>28162</v>
      </c>
      <c r="C23056" t="s">
        <v>65913</v>
      </c>
      <c r="D23056">
        <v>2</v>
      </c>
      <c r="E23056" t="s">
        <v>65806</v>
      </c>
      <c r="F23056" t="s">
        <v>13</v>
      </c>
      <c r="G23056" t="s">
        <v>65807</v>
      </c>
      <c r="H23056" s="3" t="s">
        <v>65816</v>
      </c>
      <c r="I23056" t="s">
        <v>918</v>
      </c>
      <c r="J23056" t="s">
        <v>59678</v>
      </c>
    </row>
    <row r="23057" spans="1:10" ht="16" x14ac:dyDescent="0.2">
      <c r="A23057" t="s">
        <v>34088</v>
      </c>
      <c r="B23057" t="s">
        <v>66134</v>
      </c>
      <c r="C23057" t="s">
        <v>66135</v>
      </c>
      <c r="D23057">
        <v>3</v>
      </c>
      <c r="E23057" t="s">
        <v>65806</v>
      </c>
      <c r="F23057" t="s">
        <v>13</v>
      </c>
      <c r="G23057" t="s">
        <v>65807</v>
      </c>
      <c r="H23057" s="3" t="s">
        <v>65864</v>
      </c>
      <c r="I23057" t="s">
        <v>918</v>
      </c>
      <c r="J23057" t="s">
        <v>34091</v>
      </c>
    </row>
    <row r="23058" spans="1:10" ht="16" x14ac:dyDescent="0.2">
      <c r="A23058" t="s">
        <v>65885</v>
      </c>
      <c r="B23058" t="s">
        <v>66136</v>
      </c>
      <c r="C23058" t="s">
        <v>66137</v>
      </c>
      <c r="D23058">
        <v>3</v>
      </c>
      <c r="E23058" t="s">
        <v>65806</v>
      </c>
      <c r="F23058" t="s">
        <v>13</v>
      </c>
      <c r="G23058" t="s">
        <v>65807</v>
      </c>
      <c r="H23058" s="3" t="s">
        <v>65888</v>
      </c>
      <c r="I23058" t="s">
        <v>918</v>
      </c>
      <c r="J23058" t="s">
        <v>65889</v>
      </c>
    </row>
    <row r="23059" spans="1:10" ht="16" x14ac:dyDescent="0.2">
      <c r="A23059" t="s">
        <v>64353</v>
      </c>
      <c r="B23059" t="s">
        <v>66138</v>
      </c>
      <c r="C23059" t="s">
        <v>66139</v>
      </c>
      <c r="D23059">
        <v>5</v>
      </c>
      <c r="E23059" t="s">
        <v>65806</v>
      </c>
      <c r="F23059" t="s">
        <v>13</v>
      </c>
      <c r="G23059" t="s">
        <v>65807</v>
      </c>
      <c r="H23059" s="3" t="s">
        <v>65808</v>
      </c>
      <c r="I23059" t="s">
        <v>918</v>
      </c>
      <c r="J23059" t="s">
        <v>64356</v>
      </c>
    </row>
    <row r="23060" spans="1:10" ht="16" x14ac:dyDescent="0.2">
      <c r="A23060" t="s">
        <v>66063</v>
      </c>
      <c r="B23060" t="s">
        <v>65919</v>
      </c>
      <c r="C23060" t="s">
        <v>65920</v>
      </c>
      <c r="D23060">
        <v>3</v>
      </c>
      <c r="E23060" t="s">
        <v>65806</v>
      </c>
      <c r="F23060" t="s">
        <v>13</v>
      </c>
      <c r="G23060" t="s">
        <v>65807</v>
      </c>
      <c r="H23060" s="3" t="s">
        <v>65905</v>
      </c>
      <c r="I23060" t="s">
        <v>918</v>
      </c>
      <c r="J23060" t="s">
        <v>66064</v>
      </c>
    </row>
    <row r="23061" spans="1:10" ht="16" x14ac:dyDescent="0.2">
      <c r="A23061" t="s">
        <v>41735</v>
      </c>
      <c r="B23061" t="s">
        <v>66140</v>
      </c>
      <c r="C23061" t="s">
        <v>66141</v>
      </c>
      <c r="D23061">
        <v>2</v>
      </c>
      <c r="E23061" t="s">
        <v>65806</v>
      </c>
      <c r="F23061" t="s">
        <v>13</v>
      </c>
      <c r="G23061" t="s">
        <v>65807</v>
      </c>
      <c r="H23061" s="3" t="s">
        <v>65843</v>
      </c>
      <c r="I23061" t="s">
        <v>918</v>
      </c>
      <c r="J23061" t="s">
        <v>41739</v>
      </c>
    </row>
    <row r="23062" spans="1:10" ht="16" x14ac:dyDescent="0.2">
      <c r="A23062" t="s">
        <v>66087</v>
      </c>
      <c r="B23062" t="s">
        <v>66142</v>
      </c>
      <c r="C23062" t="s">
        <v>66143</v>
      </c>
      <c r="D23062">
        <v>2</v>
      </c>
      <c r="E23062" t="s">
        <v>65806</v>
      </c>
      <c r="F23062" t="s">
        <v>13</v>
      </c>
      <c r="G23062" t="s">
        <v>65807</v>
      </c>
      <c r="H23062" s="3" t="s">
        <v>65843</v>
      </c>
      <c r="I23062" t="s">
        <v>918</v>
      </c>
      <c r="J23062" t="s">
        <v>66090</v>
      </c>
    </row>
    <row r="23063" spans="1:10" ht="16" x14ac:dyDescent="0.2">
      <c r="A23063" t="s">
        <v>62132</v>
      </c>
      <c r="B23063" t="s">
        <v>66144</v>
      </c>
      <c r="C23063" t="s">
        <v>66145</v>
      </c>
      <c r="D23063">
        <v>5</v>
      </c>
      <c r="E23063" t="s">
        <v>65806</v>
      </c>
      <c r="F23063" t="s">
        <v>13</v>
      </c>
      <c r="G23063" t="s">
        <v>65807</v>
      </c>
      <c r="H23063" s="3" t="s">
        <v>65816</v>
      </c>
      <c r="I23063" t="s">
        <v>918</v>
      </c>
      <c r="J23063" t="s">
        <v>62135</v>
      </c>
    </row>
    <row r="23064" spans="1:10" ht="16" x14ac:dyDescent="0.2">
      <c r="A23064" t="s">
        <v>34088</v>
      </c>
      <c r="B23064" t="s">
        <v>66146</v>
      </c>
      <c r="C23064" t="s">
        <v>66147</v>
      </c>
      <c r="D23064">
        <v>1</v>
      </c>
      <c r="E23064" t="s">
        <v>65806</v>
      </c>
      <c r="F23064" t="s">
        <v>13</v>
      </c>
      <c r="G23064" t="s">
        <v>65807</v>
      </c>
      <c r="H23064" s="3" t="s">
        <v>65864</v>
      </c>
      <c r="I23064" t="s">
        <v>918</v>
      </c>
      <c r="J23064" t="s">
        <v>34091</v>
      </c>
    </row>
    <row r="23065" spans="1:10" ht="16" x14ac:dyDescent="0.2">
      <c r="A23065" t="s">
        <v>41735</v>
      </c>
      <c r="B23065" t="s">
        <v>66148</v>
      </c>
      <c r="C23065" t="s">
        <v>66149</v>
      </c>
      <c r="D23065">
        <v>1</v>
      </c>
      <c r="E23065" t="s">
        <v>65806</v>
      </c>
      <c r="F23065" t="s">
        <v>13</v>
      </c>
      <c r="G23065" t="s">
        <v>65807</v>
      </c>
      <c r="H23065" s="3" t="s">
        <v>66044</v>
      </c>
      <c r="I23065" t="s">
        <v>918</v>
      </c>
      <c r="J23065" t="s">
        <v>41739</v>
      </c>
    </row>
    <row r="23066" spans="1:10" ht="16" x14ac:dyDescent="0.2">
      <c r="A23066" t="s">
        <v>65885</v>
      </c>
      <c r="B23066" t="s">
        <v>66150</v>
      </c>
      <c r="C23066" t="s">
        <v>66151</v>
      </c>
      <c r="D23066">
        <v>4</v>
      </c>
      <c r="E23066" t="s">
        <v>65806</v>
      </c>
      <c r="F23066" t="s">
        <v>13</v>
      </c>
      <c r="G23066" t="s">
        <v>65807</v>
      </c>
      <c r="H23066" s="3" t="s">
        <v>65888</v>
      </c>
      <c r="I23066" t="s">
        <v>918</v>
      </c>
      <c r="J23066" t="s">
        <v>65889</v>
      </c>
    </row>
    <row r="23067" spans="1:10" ht="16" x14ac:dyDescent="0.2">
      <c r="A23067" t="s">
        <v>3644</v>
      </c>
      <c r="B23067" t="s">
        <v>66152</v>
      </c>
      <c r="C23067" t="s">
        <v>66153</v>
      </c>
      <c r="D23067">
        <v>1</v>
      </c>
      <c r="E23067" t="s">
        <v>65806</v>
      </c>
      <c r="F23067" t="s">
        <v>13</v>
      </c>
      <c r="G23067" t="s">
        <v>65807</v>
      </c>
      <c r="H23067" s="3" t="s">
        <v>65816</v>
      </c>
      <c r="I23067" t="s">
        <v>918</v>
      </c>
      <c r="J23067" t="s">
        <v>3647</v>
      </c>
    </row>
    <row r="23068" spans="1:10" ht="16" x14ac:dyDescent="0.2">
      <c r="A23068" t="s">
        <v>64961</v>
      </c>
      <c r="B23068" t="s">
        <v>65871</v>
      </c>
      <c r="C23068" t="s">
        <v>65872</v>
      </c>
      <c r="D23068">
        <v>4</v>
      </c>
      <c r="E23068" t="s">
        <v>65806</v>
      </c>
      <c r="F23068" t="s">
        <v>13</v>
      </c>
      <c r="G23068" t="s">
        <v>65807</v>
      </c>
      <c r="H23068" s="3" t="s">
        <v>65873</v>
      </c>
      <c r="I23068" t="s">
        <v>918</v>
      </c>
      <c r="J23068" t="s">
        <v>64962</v>
      </c>
    </row>
    <row r="23069" spans="1:10" ht="16" x14ac:dyDescent="0.2">
      <c r="A23069" t="s">
        <v>65821</v>
      </c>
      <c r="B23069" t="s">
        <v>66029</v>
      </c>
      <c r="C23069" t="s">
        <v>66030</v>
      </c>
      <c r="D23069">
        <v>2</v>
      </c>
      <c r="E23069" t="s">
        <v>65806</v>
      </c>
      <c r="F23069" t="s">
        <v>13</v>
      </c>
      <c r="G23069" t="s">
        <v>65807</v>
      </c>
      <c r="H23069" s="3" t="s">
        <v>65834</v>
      </c>
      <c r="I23069" t="s">
        <v>918</v>
      </c>
      <c r="J23069" t="s">
        <v>65824</v>
      </c>
    </row>
    <row r="23070" spans="1:10" ht="16" x14ac:dyDescent="0.2">
      <c r="A23070" t="s">
        <v>66063</v>
      </c>
      <c r="B23070" t="s">
        <v>66021</v>
      </c>
      <c r="C23070" t="s">
        <v>66022</v>
      </c>
      <c r="D23070">
        <v>5</v>
      </c>
      <c r="E23070" t="s">
        <v>65806</v>
      </c>
      <c r="F23070" t="s">
        <v>13</v>
      </c>
      <c r="G23070" t="s">
        <v>65807</v>
      </c>
      <c r="H23070" s="3" t="s">
        <v>65864</v>
      </c>
      <c r="I23070" t="s">
        <v>918</v>
      </c>
      <c r="J23070" t="s">
        <v>66064</v>
      </c>
    </row>
    <row r="23071" spans="1:10" ht="16" x14ac:dyDescent="0.2">
      <c r="A23071" t="s">
        <v>65870</v>
      </c>
      <c r="B23071" t="s">
        <v>66154</v>
      </c>
      <c r="C23071" t="s">
        <v>66155</v>
      </c>
      <c r="D23071">
        <v>5</v>
      </c>
      <c r="E23071" t="s">
        <v>66156</v>
      </c>
      <c r="F23071" t="s">
        <v>13</v>
      </c>
      <c r="G23071" t="s">
        <v>66157</v>
      </c>
      <c r="H23071" s="3" t="s">
        <v>66158</v>
      </c>
      <c r="I23071" t="s">
        <v>918</v>
      </c>
      <c r="J23071" t="s">
        <v>65874</v>
      </c>
    </row>
    <row r="23072" spans="1:10" ht="16" x14ac:dyDescent="0.2">
      <c r="A23072" t="s">
        <v>19744</v>
      </c>
      <c r="B23072" t="s">
        <v>66159</v>
      </c>
      <c r="C23072" t="s">
        <v>66160</v>
      </c>
      <c r="D23072">
        <v>4</v>
      </c>
      <c r="E23072" t="s">
        <v>66156</v>
      </c>
      <c r="F23072" t="s">
        <v>13</v>
      </c>
      <c r="G23072" t="s">
        <v>66157</v>
      </c>
      <c r="H23072" s="3" t="s">
        <v>66161</v>
      </c>
      <c r="I23072" t="s">
        <v>918</v>
      </c>
      <c r="J23072" t="s">
        <v>19748</v>
      </c>
    </row>
    <row r="23073" spans="1:10" ht="16" x14ac:dyDescent="0.2">
      <c r="A23073" t="s">
        <v>64867</v>
      </c>
      <c r="B23073" t="s">
        <v>66162</v>
      </c>
      <c r="C23073" t="s">
        <v>66163</v>
      </c>
      <c r="D23073">
        <v>6</v>
      </c>
      <c r="E23073" t="s">
        <v>66156</v>
      </c>
      <c r="F23073" t="s">
        <v>13</v>
      </c>
      <c r="G23073" t="s">
        <v>66157</v>
      </c>
      <c r="H23073" s="3" t="s">
        <v>66164</v>
      </c>
      <c r="I23073" t="s">
        <v>918</v>
      </c>
      <c r="J23073" t="s">
        <v>64870</v>
      </c>
    </row>
    <row r="23074" spans="1:10" ht="16" x14ac:dyDescent="0.2">
      <c r="A23074" t="s">
        <v>64241</v>
      </c>
      <c r="B23074" t="s">
        <v>66165</v>
      </c>
      <c r="C23074" t="s">
        <v>66166</v>
      </c>
      <c r="D23074">
        <v>3</v>
      </c>
      <c r="E23074" t="s">
        <v>66156</v>
      </c>
      <c r="F23074" t="s">
        <v>13</v>
      </c>
      <c r="G23074" t="s">
        <v>66157</v>
      </c>
      <c r="H23074" s="3" t="s">
        <v>66167</v>
      </c>
      <c r="I23074" t="s">
        <v>918</v>
      </c>
      <c r="J23074" t="s">
        <v>64245</v>
      </c>
    </row>
    <row r="23075" spans="1:10" ht="16" x14ac:dyDescent="0.2">
      <c r="A23075" t="s">
        <v>66168</v>
      </c>
      <c r="B23075" t="s">
        <v>66169</v>
      </c>
      <c r="C23075" t="s">
        <v>66170</v>
      </c>
      <c r="D23075">
        <v>1</v>
      </c>
      <c r="E23075" t="s">
        <v>66156</v>
      </c>
      <c r="F23075" t="s">
        <v>13</v>
      </c>
      <c r="G23075" t="s">
        <v>66157</v>
      </c>
      <c r="H23075" s="3" t="s">
        <v>66171</v>
      </c>
      <c r="I23075" t="s">
        <v>918</v>
      </c>
      <c r="J23075" t="s">
        <v>66172</v>
      </c>
    </row>
    <row r="23076" spans="1:10" ht="16" x14ac:dyDescent="0.2">
      <c r="A23076" t="s">
        <v>64904</v>
      </c>
      <c r="B23076" t="s">
        <v>66173</v>
      </c>
      <c r="C23076" t="s">
        <v>66155</v>
      </c>
      <c r="D23076">
        <v>7</v>
      </c>
      <c r="E23076" t="s">
        <v>66156</v>
      </c>
      <c r="F23076" t="s">
        <v>13</v>
      </c>
      <c r="G23076" t="s">
        <v>66157</v>
      </c>
      <c r="H23076" s="3" t="s">
        <v>66158</v>
      </c>
      <c r="I23076" t="s">
        <v>918</v>
      </c>
      <c r="J23076" t="s">
        <v>64908</v>
      </c>
    </row>
    <row r="23077" spans="1:10" ht="16" x14ac:dyDescent="0.2">
      <c r="A23077" t="s">
        <v>66168</v>
      </c>
      <c r="B23077" t="s">
        <v>66174</v>
      </c>
      <c r="C23077" t="s">
        <v>66175</v>
      </c>
      <c r="D23077">
        <v>3</v>
      </c>
      <c r="E23077" t="s">
        <v>66156</v>
      </c>
      <c r="F23077" t="s">
        <v>13</v>
      </c>
      <c r="G23077" t="s">
        <v>66157</v>
      </c>
      <c r="H23077" s="3" t="s">
        <v>66171</v>
      </c>
      <c r="I23077" t="s">
        <v>918</v>
      </c>
      <c r="J23077" t="s">
        <v>66172</v>
      </c>
    </row>
    <row r="23078" spans="1:10" ht="16" x14ac:dyDescent="0.2">
      <c r="A23078" t="s">
        <v>43556</v>
      </c>
      <c r="B23078" t="s">
        <v>3637</v>
      </c>
      <c r="C23078" t="s">
        <v>3638</v>
      </c>
      <c r="D23078">
        <v>2</v>
      </c>
      <c r="E23078" t="s">
        <v>66156</v>
      </c>
      <c r="F23078" t="s">
        <v>13</v>
      </c>
      <c r="G23078" t="s">
        <v>66157</v>
      </c>
      <c r="H23078" s="3" t="s">
        <v>66176</v>
      </c>
      <c r="I23078" t="s">
        <v>918</v>
      </c>
      <c r="J23078" t="s">
        <v>43560</v>
      </c>
    </row>
    <row r="23079" spans="1:10" ht="16" x14ac:dyDescent="0.2">
      <c r="A23079" t="s">
        <v>66168</v>
      </c>
      <c r="B23079" t="s">
        <v>66177</v>
      </c>
      <c r="C23079" t="s">
        <v>66178</v>
      </c>
      <c r="D23079">
        <v>2</v>
      </c>
      <c r="E23079" t="s">
        <v>66156</v>
      </c>
      <c r="F23079" t="s">
        <v>13</v>
      </c>
      <c r="G23079" t="s">
        <v>66157</v>
      </c>
      <c r="H23079" s="3" t="s">
        <v>66171</v>
      </c>
      <c r="I23079" t="s">
        <v>918</v>
      </c>
      <c r="J23079" t="s">
        <v>66172</v>
      </c>
    </row>
    <row r="23080" spans="1:10" ht="16" x14ac:dyDescent="0.2">
      <c r="A23080" t="s">
        <v>43556</v>
      </c>
      <c r="B23080" t="s">
        <v>22123</v>
      </c>
      <c r="C23080" t="s">
        <v>22124</v>
      </c>
      <c r="D23080">
        <v>1</v>
      </c>
      <c r="E23080" t="s">
        <v>66156</v>
      </c>
      <c r="F23080" t="s">
        <v>13</v>
      </c>
      <c r="G23080" t="s">
        <v>66157</v>
      </c>
      <c r="H23080" s="3" t="s">
        <v>66176</v>
      </c>
      <c r="I23080" t="s">
        <v>918</v>
      </c>
      <c r="J23080" t="s">
        <v>43560</v>
      </c>
    </row>
    <row r="23081" spans="1:10" ht="16" x14ac:dyDescent="0.2">
      <c r="A23081" t="s">
        <v>43566</v>
      </c>
      <c r="B23081" t="s">
        <v>3637</v>
      </c>
      <c r="C23081" t="s">
        <v>3638</v>
      </c>
      <c r="D23081">
        <v>2</v>
      </c>
      <c r="E23081" t="s">
        <v>66156</v>
      </c>
      <c r="F23081" t="s">
        <v>13</v>
      </c>
      <c r="G23081" t="s">
        <v>66157</v>
      </c>
      <c r="H23081" s="3" t="s">
        <v>66176</v>
      </c>
      <c r="I23081" t="s">
        <v>918</v>
      </c>
      <c r="J23081" t="s">
        <v>43568</v>
      </c>
    </row>
    <row r="23082" spans="1:10" ht="16" x14ac:dyDescent="0.2">
      <c r="A23082" t="s">
        <v>66179</v>
      </c>
      <c r="B23082" t="s">
        <v>66180</v>
      </c>
      <c r="C23082" t="s">
        <v>66181</v>
      </c>
      <c r="D23082">
        <v>4</v>
      </c>
      <c r="E23082" t="s">
        <v>66156</v>
      </c>
      <c r="F23082" t="s">
        <v>13</v>
      </c>
      <c r="G23082" t="s">
        <v>66157</v>
      </c>
      <c r="H23082" s="3" t="s">
        <v>66182</v>
      </c>
      <c r="I23082" t="s">
        <v>918</v>
      </c>
      <c r="J23082" t="s">
        <v>66183</v>
      </c>
    </row>
    <row r="23083" spans="1:10" ht="16" x14ac:dyDescent="0.2">
      <c r="A23083" t="s">
        <v>65603</v>
      </c>
      <c r="B23083" t="s">
        <v>66184</v>
      </c>
      <c r="C23083" t="s">
        <v>66185</v>
      </c>
      <c r="D23083">
        <v>2</v>
      </c>
      <c r="E23083" t="s">
        <v>66156</v>
      </c>
      <c r="F23083" t="s">
        <v>13</v>
      </c>
      <c r="G23083" t="s">
        <v>66157</v>
      </c>
      <c r="H23083" s="3" t="s">
        <v>66186</v>
      </c>
      <c r="I23083" t="s">
        <v>918</v>
      </c>
      <c r="J23083" t="s">
        <v>65607</v>
      </c>
    </row>
    <row r="23084" spans="1:10" ht="16" x14ac:dyDescent="0.2">
      <c r="A23084" t="s">
        <v>66179</v>
      </c>
      <c r="B23084" t="s">
        <v>66187</v>
      </c>
      <c r="C23084" t="s">
        <v>66188</v>
      </c>
      <c r="D23084">
        <v>2</v>
      </c>
      <c r="E23084" t="s">
        <v>66156</v>
      </c>
      <c r="F23084" t="s">
        <v>13</v>
      </c>
      <c r="G23084" t="s">
        <v>66157</v>
      </c>
      <c r="H23084" s="3" t="s">
        <v>66189</v>
      </c>
      <c r="I23084" t="s">
        <v>918</v>
      </c>
      <c r="J23084" t="s">
        <v>66183</v>
      </c>
    </row>
    <row r="23085" spans="1:10" ht="16" x14ac:dyDescent="0.2">
      <c r="A23085" t="s">
        <v>66179</v>
      </c>
      <c r="B23085" t="s">
        <v>66190</v>
      </c>
      <c r="C23085" t="s">
        <v>66191</v>
      </c>
      <c r="D23085">
        <v>3</v>
      </c>
      <c r="E23085" t="s">
        <v>66156</v>
      </c>
      <c r="F23085" t="s">
        <v>13</v>
      </c>
      <c r="G23085" t="s">
        <v>66157</v>
      </c>
      <c r="H23085" s="3" t="s">
        <v>66182</v>
      </c>
      <c r="I23085" t="s">
        <v>918</v>
      </c>
      <c r="J23085" t="s">
        <v>66183</v>
      </c>
    </row>
    <row r="23086" spans="1:10" ht="16" x14ac:dyDescent="0.2">
      <c r="A23086" t="s">
        <v>19744</v>
      </c>
      <c r="B23086" t="s">
        <v>66192</v>
      </c>
      <c r="C23086" t="s">
        <v>66193</v>
      </c>
      <c r="D23086">
        <v>1</v>
      </c>
      <c r="E23086" t="s">
        <v>66156</v>
      </c>
      <c r="F23086" t="s">
        <v>13</v>
      </c>
      <c r="G23086" t="s">
        <v>66157</v>
      </c>
      <c r="H23086" s="3" t="s">
        <v>66161</v>
      </c>
      <c r="I23086" t="s">
        <v>918</v>
      </c>
      <c r="J23086" t="s">
        <v>19748</v>
      </c>
    </row>
    <row r="23087" spans="1:10" ht="16" x14ac:dyDescent="0.2">
      <c r="A23087" t="s">
        <v>43566</v>
      </c>
      <c r="B23087" t="s">
        <v>22123</v>
      </c>
      <c r="C23087" t="s">
        <v>22124</v>
      </c>
      <c r="D23087">
        <v>1</v>
      </c>
      <c r="E23087" t="s">
        <v>66156</v>
      </c>
      <c r="F23087" t="s">
        <v>13</v>
      </c>
      <c r="G23087" t="s">
        <v>66157</v>
      </c>
      <c r="H23087" s="3" t="s">
        <v>66176</v>
      </c>
      <c r="I23087" t="s">
        <v>918</v>
      </c>
      <c r="J23087" t="s">
        <v>43568</v>
      </c>
    </row>
    <row r="23088" spans="1:10" ht="16" x14ac:dyDescent="0.2">
      <c r="A23088" t="s">
        <v>66179</v>
      </c>
      <c r="B23088" t="s">
        <v>66194</v>
      </c>
      <c r="C23088" t="s">
        <v>66195</v>
      </c>
      <c r="D23088">
        <v>1</v>
      </c>
      <c r="E23088" t="s">
        <v>66156</v>
      </c>
      <c r="F23088" t="s">
        <v>13</v>
      </c>
      <c r="G23088" t="s">
        <v>66157</v>
      </c>
      <c r="H23088" s="3" t="s">
        <v>66189</v>
      </c>
      <c r="I23088" t="s">
        <v>918</v>
      </c>
      <c r="J23088" t="s">
        <v>66183</v>
      </c>
    </row>
    <row r="23089" spans="1:10" ht="16" x14ac:dyDescent="0.2">
      <c r="A23089" t="s">
        <v>60833</v>
      </c>
      <c r="B23089" t="s">
        <v>66196</v>
      </c>
      <c r="C23089" t="s">
        <v>66197</v>
      </c>
      <c r="D23089">
        <v>4</v>
      </c>
      <c r="E23089" t="s">
        <v>66156</v>
      </c>
      <c r="F23089" t="s">
        <v>13</v>
      </c>
      <c r="G23089" t="s">
        <v>66157</v>
      </c>
      <c r="H23089" s="3" t="s">
        <v>66198</v>
      </c>
      <c r="I23089" t="s">
        <v>918</v>
      </c>
      <c r="J23089" t="s">
        <v>60838</v>
      </c>
    </row>
    <row r="23090" spans="1:10" ht="16" x14ac:dyDescent="0.2">
      <c r="A23090" t="s">
        <v>19744</v>
      </c>
      <c r="B23090" t="s">
        <v>66199</v>
      </c>
      <c r="C23090" t="s">
        <v>66200</v>
      </c>
      <c r="D23090">
        <v>2</v>
      </c>
      <c r="E23090" t="s">
        <v>66156</v>
      </c>
      <c r="F23090" t="s">
        <v>13</v>
      </c>
      <c r="G23090" t="s">
        <v>66157</v>
      </c>
      <c r="H23090" s="3" t="s">
        <v>66161</v>
      </c>
      <c r="I23090" t="s">
        <v>918</v>
      </c>
      <c r="J23090" t="s">
        <v>19748</v>
      </c>
    </row>
    <row r="23091" spans="1:10" ht="16" x14ac:dyDescent="0.2">
      <c r="A23091" t="s">
        <v>66201</v>
      </c>
      <c r="B23091" t="s">
        <v>66202</v>
      </c>
      <c r="C23091" t="s">
        <v>66203</v>
      </c>
      <c r="D23091">
        <v>3</v>
      </c>
      <c r="E23091" t="s">
        <v>66156</v>
      </c>
      <c r="F23091" t="s">
        <v>13</v>
      </c>
      <c r="G23091" t="s">
        <v>66157</v>
      </c>
      <c r="H23091" s="3" t="s">
        <v>66204</v>
      </c>
      <c r="I23091" t="s">
        <v>918</v>
      </c>
      <c r="J23091" t="s">
        <v>66205</v>
      </c>
    </row>
    <row r="23092" spans="1:10" ht="16" x14ac:dyDescent="0.2">
      <c r="A23092" t="s">
        <v>66201</v>
      </c>
      <c r="B23092" t="s">
        <v>66206</v>
      </c>
      <c r="C23092" t="s">
        <v>66207</v>
      </c>
      <c r="D23092">
        <v>2</v>
      </c>
      <c r="E23092" t="s">
        <v>66156</v>
      </c>
      <c r="F23092" t="s">
        <v>13</v>
      </c>
      <c r="G23092" t="s">
        <v>66157</v>
      </c>
      <c r="H23092" s="3" t="s">
        <v>66204</v>
      </c>
      <c r="I23092" t="s">
        <v>918</v>
      </c>
      <c r="J23092" t="s">
        <v>66205</v>
      </c>
    </row>
    <row r="23093" spans="1:10" ht="16" x14ac:dyDescent="0.2">
      <c r="A23093" t="s">
        <v>64961</v>
      </c>
      <c r="B23093" t="s">
        <v>66154</v>
      </c>
      <c r="C23093" t="s">
        <v>66155</v>
      </c>
      <c r="D23093">
        <v>5</v>
      </c>
      <c r="E23093" t="s">
        <v>66156</v>
      </c>
      <c r="F23093" t="s">
        <v>13</v>
      </c>
      <c r="G23093" t="s">
        <v>66157</v>
      </c>
      <c r="H23093" s="3" t="s">
        <v>66158</v>
      </c>
      <c r="I23093" t="s">
        <v>918</v>
      </c>
      <c r="J23093" t="s">
        <v>64962</v>
      </c>
    </row>
    <row r="23094" spans="1:10" ht="16" x14ac:dyDescent="0.2">
      <c r="A23094" t="s">
        <v>66179</v>
      </c>
      <c r="B23094" t="s">
        <v>66208</v>
      </c>
      <c r="C23094" t="s">
        <v>66209</v>
      </c>
      <c r="D23094">
        <v>5</v>
      </c>
      <c r="E23094" t="s">
        <v>66156</v>
      </c>
      <c r="F23094" t="s">
        <v>13</v>
      </c>
      <c r="G23094" t="s">
        <v>66157</v>
      </c>
      <c r="H23094" s="3" t="s">
        <v>66210</v>
      </c>
      <c r="I23094" t="s">
        <v>918</v>
      </c>
      <c r="J23094" t="s">
        <v>66183</v>
      </c>
    </row>
    <row r="23095" spans="1:10" ht="16" x14ac:dyDescent="0.2">
      <c r="A23095" t="s">
        <v>19744</v>
      </c>
      <c r="B23095" t="s">
        <v>66211</v>
      </c>
      <c r="C23095" t="s">
        <v>66212</v>
      </c>
      <c r="D23095">
        <v>3</v>
      </c>
      <c r="E23095" t="s">
        <v>66156</v>
      </c>
      <c r="F23095" t="s">
        <v>13</v>
      </c>
      <c r="G23095" t="s">
        <v>66157</v>
      </c>
      <c r="H23095" s="3" t="s">
        <v>66161</v>
      </c>
      <c r="I23095" t="s">
        <v>918</v>
      </c>
      <c r="J23095" t="s">
        <v>19748</v>
      </c>
    </row>
    <row r="23096" spans="1:10" ht="16" x14ac:dyDescent="0.2">
      <c r="A23096" t="s">
        <v>1894</v>
      </c>
      <c r="B23096" t="s">
        <v>66213</v>
      </c>
      <c r="C23096" t="s">
        <v>66214</v>
      </c>
      <c r="D23096">
        <v>6</v>
      </c>
      <c r="E23096">
        <f>307</f>
        <v>307</v>
      </c>
      <c r="F23096" t="s">
        <v>13</v>
      </c>
      <c r="G23096" t="s">
        <v>66215</v>
      </c>
      <c r="H23096" s="3" t="s">
        <v>66216</v>
      </c>
      <c r="I23096" t="s">
        <v>918</v>
      </c>
      <c r="J23096" t="s">
        <v>1899</v>
      </c>
    </row>
    <row r="23097" spans="1:10" ht="16" x14ac:dyDescent="0.2">
      <c r="A23097" t="s">
        <v>65803</v>
      </c>
      <c r="B23097" t="s">
        <v>66217</v>
      </c>
      <c r="C23097" t="s">
        <v>66218</v>
      </c>
      <c r="D23097">
        <v>4</v>
      </c>
      <c r="E23097" t="s">
        <v>17045</v>
      </c>
      <c r="F23097" t="s">
        <v>13</v>
      </c>
      <c r="G23097" t="s">
        <v>66219</v>
      </c>
      <c r="H23097" s="3" t="s">
        <v>66220</v>
      </c>
      <c r="I23097" t="s">
        <v>918</v>
      </c>
      <c r="J23097" t="s">
        <v>65809</v>
      </c>
    </row>
    <row r="23098" spans="1:10" ht="16" x14ac:dyDescent="0.2">
      <c r="A23098" t="s">
        <v>26033</v>
      </c>
      <c r="B23098" t="s">
        <v>66221</v>
      </c>
      <c r="C23098" t="s">
        <v>66222</v>
      </c>
      <c r="D23098">
        <v>1</v>
      </c>
      <c r="E23098" t="s">
        <v>17045</v>
      </c>
      <c r="F23098" t="s">
        <v>13</v>
      </c>
      <c r="G23098" t="s">
        <v>66219</v>
      </c>
      <c r="H23098" s="3" t="s">
        <v>66223</v>
      </c>
      <c r="I23098" t="s">
        <v>918</v>
      </c>
      <c r="J23098" t="s">
        <v>26036</v>
      </c>
    </row>
    <row r="23099" spans="1:10" ht="16" x14ac:dyDescent="0.2">
      <c r="A23099" t="s">
        <v>66224</v>
      </c>
      <c r="B23099" t="s">
        <v>66225</v>
      </c>
      <c r="C23099" t="s">
        <v>66226</v>
      </c>
      <c r="D23099">
        <v>1</v>
      </c>
      <c r="E23099" t="s">
        <v>1246</v>
      </c>
      <c r="F23099" t="s">
        <v>13</v>
      </c>
      <c r="G23099" t="s">
        <v>66227</v>
      </c>
      <c r="H23099" s="3" t="s">
        <v>66228</v>
      </c>
      <c r="I23099" t="s">
        <v>918</v>
      </c>
      <c r="J23099" t="s">
        <v>66229</v>
      </c>
    </row>
    <row r="23100" spans="1:10" ht="16" x14ac:dyDescent="0.2">
      <c r="A23100" t="s">
        <v>66224</v>
      </c>
      <c r="B23100" t="s">
        <v>66230</v>
      </c>
      <c r="C23100" t="s">
        <v>66231</v>
      </c>
      <c r="D23100">
        <v>2</v>
      </c>
      <c r="E23100" t="s">
        <v>1246</v>
      </c>
      <c r="F23100" t="s">
        <v>13</v>
      </c>
      <c r="G23100" t="s">
        <v>66227</v>
      </c>
      <c r="H23100" s="3" t="s">
        <v>66228</v>
      </c>
      <c r="I23100" t="s">
        <v>918</v>
      </c>
      <c r="J23100" t="s">
        <v>66229</v>
      </c>
    </row>
    <row r="23101" spans="1:10" ht="16" x14ac:dyDescent="0.2">
      <c r="A23101" t="s">
        <v>66232</v>
      </c>
      <c r="B23101" t="s">
        <v>64815</v>
      </c>
      <c r="C23101" t="s">
        <v>66233</v>
      </c>
      <c r="D23101">
        <v>1</v>
      </c>
      <c r="E23101" t="s">
        <v>13</v>
      </c>
      <c r="F23101" t="s">
        <v>13</v>
      </c>
      <c r="G23101" t="s">
        <v>66234</v>
      </c>
      <c r="H23101" s="3" t="s">
        <v>66235</v>
      </c>
      <c r="I23101" t="s">
        <v>918</v>
      </c>
      <c r="J23101" t="s">
        <v>66236</v>
      </c>
    </row>
    <row r="23102" spans="1:10" ht="16" x14ac:dyDescent="0.2">
      <c r="A23102" t="s">
        <v>66237</v>
      </c>
      <c r="B23102" t="s">
        <v>66238</v>
      </c>
      <c r="C23102" t="s">
        <v>66239</v>
      </c>
      <c r="D23102">
        <v>3</v>
      </c>
      <c r="E23102" t="s">
        <v>13</v>
      </c>
      <c r="F23102" t="s">
        <v>13</v>
      </c>
      <c r="G23102" t="s">
        <v>66234</v>
      </c>
      <c r="H23102" s="3" t="s">
        <v>66235</v>
      </c>
      <c r="I23102" t="s">
        <v>918</v>
      </c>
      <c r="J23102" t="s">
        <v>66240</v>
      </c>
    </row>
    <row r="23103" spans="1:10" ht="16" x14ac:dyDescent="0.2">
      <c r="A23103" t="s">
        <v>66237</v>
      </c>
      <c r="B23103" t="s">
        <v>66241</v>
      </c>
      <c r="C23103" t="s">
        <v>66242</v>
      </c>
      <c r="D23103">
        <v>2</v>
      </c>
      <c r="E23103" t="s">
        <v>13</v>
      </c>
      <c r="F23103" t="s">
        <v>13</v>
      </c>
      <c r="G23103" t="s">
        <v>66234</v>
      </c>
      <c r="H23103" s="3" t="s">
        <v>66235</v>
      </c>
      <c r="I23103" t="s">
        <v>918</v>
      </c>
      <c r="J23103" t="s">
        <v>66240</v>
      </c>
    </row>
    <row r="23104" spans="1:10" ht="16" x14ac:dyDescent="0.2">
      <c r="A23104" t="s">
        <v>66243</v>
      </c>
      <c r="B23104" t="s">
        <v>66244</v>
      </c>
      <c r="C23104" t="s">
        <v>66245</v>
      </c>
      <c r="D23104">
        <v>1</v>
      </c>
      <c r="E23104" t="s">
        <v>13</v>
      </c>
      <c r="F23104" t="s">
        <v>13</v>
      </c>
      <c r="G23104" t="s">
        <v>66234</v>
      </c>
      <c r="H23104" s="3" t="s">
        <v>66246</v>
      </c>
      <c r="I23104" t="s">
        <v>918</v>
      </c>
      <c r="J23104" t="s">
        <v>66247</v>
      </c>
    </row>
    <row r="23105" spans="1:10" ht="16" x14ac:dyDescent="0.2">
      <c r="A23105" t="s">
        <v>66243</v>
      </c>
      <c r="B23105" t="s">
        <v>66248</v>
      </c>
      <c r="C23105" t="s">
        <v>66249</v>
      </c>
      <c r="D23105">
        <v>2</v>
      </c>
      <c r="E23105" t="s">
        <v>13</v>
      </c>
      <c r="F23105" t="s">
        <v>13</v>
      </c>
      <c r="G23105" t="s">
        <v>66234</v>
      </c>
      <c r="H23105" s="3" t="s">
        <v>66246</v>
      </c>
      <c r="I23105" t="s">
        <v>918</v>
      </c>
      <c r="J23105" t="s">
        <v>66247</v>
      </c>
    </row>
    <row r="23106" spans="1:10" ht="16" x14ac:dyDescent="0.2">
      <c r="A23106" t="s">
        <v>66237</v>
      </c>
      <c r="B23106" t="s">
        <v>66250</v>
      </c>
      <c r="C23106" t="s">
        <v>66251</v>
      </c>
      <c r="D23106">
        <v>1</v>
      </c>
      <c r="E23106" t="s">
        <v>13</v>
      </c>
      <c r="F23106" t="s">
        <v>13</v>
      </c>
      <c r="G23106" t="s">
        <v>66234</v>
      </c>
      <c r="H23106" s="3" t="s">
        <v>66235</v>
      </c>
      <c r="I23106" t="s">
        <v>918</v>
      </c>
      <c r="J23106" t="s">
        <v>66240</v>
      </c>
    </row>
    <row r="23107" spans="1:10" ht="16" x14ac:dyDescent="0.2">
      <c r="A23107" t="s">
        <v>66252</v>
      </c>
      <c r="B23107" t="s">
        <v>66253</v>
      </c>
      <c r="C23107" t="s">
        <v>66254</v>
      </c>
      <c r="D23107">
        <v>1</v>
      </c>
      <c r="E23107" t="s">
        <v>13</v>
      </c>
      <c r="F23107" t="s">
        <v>13</v>
      </c>
      <c r="G23107" t="s">
        <v>66234</v>
      </c>
      <c r="H23107" s="3" t="s">
        <v>66255</v>
      </c>
      <c r="I23107" t="s">
        <v>918</v>
      </c>
      <c r="J23107" t="s">
        <v>66256</v>
      </c>
    </row>
    <row r="23108" spans="1:10" ht="16" x14ac:dyDescent="0.2">
      <c r="A23108" t="s">
        <v>66252</v>
      </c>
      <c r="B23108" t="s">
        <v>66238</v>
      </c>
      <c r="C23108" t="s">
        <v>66239</v>
      </c>
      <c r="D23108">
        <v>3</v>
      </c>
      <c r="E23108" t="s">
        <v>13</v>
      </c>
      <c r="F23108" t="s">
        <v>13</v>
      </c>
      <c r="G23108" t="s">
        <v>66234</v>
      </c>
      <c r="H23108" s="3" t="s">
        <v>66255</v>
      </c>
      <c r="I23108" t="s">
        <v>918</v>
      </c>
      <c r="J23108" t="s">
        <v>66256</v>
      </c>
    </row>
    <row r="23109" spans="1:10" ht="16" x14ac:dyDescent="0.2">
      <c r="A23109" t="s">
        <v>66257</v>
      </c>
      <c r="B23109" t="s">
        <v>66253</v>
      </c>
      <c r="C23109" t="s">
        <v>66254</v>
      </c>
      <c r="D23109">
        <v>1</v>
      </c>
      <c r="E23109" t="s">
        <v>13</v>
      </c>
      <c r="F23109" t="s">
        <v>13</v>
      </c>
      <c r="G23109" t="s">
        <v>66234</v>
      </c>
      <c r="H23109" s="3" t="s">
        <v>66235</v>
      </c>
      <c r="I23109" t="s">
        <v>918</v>
      </c>
      <c r="J23109" t="s">
        <v>66258</v>
      </c>
    </row>
    <row r="23110" spans="1:10" ht="16" x14ac:dyDescent="0.2">
      <c r="A23110" t="s">
        <v>66232</v>
      </c>
      <c r="B23110" t="s">
        <v>66259</v>
      </c>
      <c r="C23110" t="s">
        <v>66260</v>
      </c>
      <c r="D23110">
        <v>2</v>
      </c>
      <c r="E23110" t="s">
        <v>13</v>
      </c>
      <c r="F23110" t="s">
        <v>13</v>
      </c>
      <c r="G23110" t="s">
        <v>66234</v>
      </c>
      <c r="H23110" s="3" t="s">
        <v>66235</v>
      </c>
      <c r="I23110" t="s">
        <v>918</v>
      </c>
      <c r="J23110" t="s">
        <v>66236</v>
      </c>
    </row>
    <row r="23111" spans="1:10" ht="16" x14ac:dyDescent="0.2">
      <c r="A23111" t="s">
        <v>66252</v>
      </c>
      <c r="B23111" t="s">
        <v>66261</v>
      </c>
      <c r="C23111" t="s">
        <v>66262</v>
      </c>
      <c r="D23111">
        <v>2</v>
      </c>
      <c r="E23111" t="s">
        <v>13</v>
      </c>
      <c r="F23111" t="s">
        <v>13</v>
      </c>
      <c r="G23111" t="s">
        <v>66234</v>
      </c>
      <c r="H23111" s="3" t="s">
        <v>66255</v>
      </c>
      <c r="I23111" t="s">
        <v>918</v>
      </c>
      <c r="J23111" t="s">
        <v>66256</v>
      </c>
    </row>
    <row r="23112" spans="1:10" ht="32" x14ac:dyDescent="0.2">
      <c r="A23112" t="s">
        <v>64135</v>
      </c>
      <c r="B23112" t="s">
        <v>66263</v>
      </c>
      <c r="C23112" t="s">
        <v>66264</v>
      </c>
      <c r="D23112">
        <v>2</v>
      </c>
      <c r="E23112" t="s">
        <v>13</v>
      </c>
      <c r="F23112" t="s">
        <v>13</v>
      </c>
      <c r="G23112" t="s">
        <v>66234</v>
      </c>
      <c r="H23112" s="3" t="s">
        <v>66265</v>
      </c>
      <c r="I23112" t="s">
        <v>918</v>
      </c>
      <c r="J23112" t="s">
        <v>64136</v>
      </c>
    </row>
    <row r="23113" spans="1:10" ht="16" x14ac:dyDescent="0.2">
      <c r="A23113" t="s">
        <v>66237</v>
      </c>
      <c r="B23113" t="s">
        <v>66266</v>
      </c>
      <c r="C23113" t="s">
        <v>66267</v>
      </c>
      <c r="D23113">
        <v>4</v>
      </c>
      <c r="E23113" t="s">
        <v>13</v>
      </c>
      <c r="F23113" t="s">
        <v>13</v>
      </c>
      <c r="G23113" t="s">
        <v>66234</v>
      </c>
      <c r="H23113" s="3" t="s">
        <v>66235</v>
      </c>
      <c r="I23113" t="s">
        <v>918</v>
      </c>
      <c r="J23113" t="s">
        <v>66240</v>
      </c>
    </row>
    <row r="23114" spans="1:10" ht="16" x14ac:dyDescent="0.2">
      <c r="A23114" t="s">
        <v>66232</v>
      </c>
      <c r="B23114" t="s">
        <v>66268</v>
      </c>
      <c r="C23114" t="s">
        <v>66269</v>
      </c>
      <c r="D23114">
        <v>3</v>
      </c>
      <c r="E23114" t="s">
        <v>13</v>
      </c>
      <c r="F23114" t="s">
        <v>13</v>
      </c>
      <c r="G23114" t="s">
        <v>66234</v>
      </c>
      <c r="H23114" s="3" t="s">
        <v>66235</v>
      </c>
      <c r="I23114" t="s">
        <v>918</v>
      </c>
      <c r="J23114" t="s">
        <v>66236</v>
      </c>
    </row>
    <row r="23115" spans="1:10" ht="16" x14ac:dyDescent="0.2">
      <c r="A23115" t="s">
        <v>64629</v>
      </c>
      <c r="B23115" t="s">
        <v>66270</v>
      </c>
      <c r="C23115" t="s">
        <v>66271</v>
      </c>
      <c r="D23115">
        <v>1</v>
      </c>
      <c r="E23115" t="s">
        <v>1246</v>
      </c>
      <c r="F23115" t="s">
        <v>13</v>
      </c>
      <c r="G23115" t="s">
        <v>66272</v>
      </c>
      <c r="H23115" s="3" t="s">
        <v>66273</v>
      </c>
      <c r="I23115" t="s">
        <v>918</v>
      </c>
      <c r="J23115" t="s">
        <v>64632</v>
      </c>
    </row>
    <row r="23116" spans="1:10" ht="16" x14ac:dyDescent="0.2">
      <c r="A23116" t="s">
        <v>61699</v>
      </c>
      <c r="B23116" t="s">
        <v>66274</v>
      </c>
      <c r="C23116" t="s">
        <v>66275</v>
      </c>
      <c r="D23116">
        <v>2</v>
      </c>
      <c r="E23116" t="s">
        <v>1246</v>
      </c>
      <c r="F23116" t="s">
        <v>13</v>
      </c>
      <c r="G23116" t="s">
        <v>66272</v>
      </c>
      <c r="H23116" s="3" t="s">
        <v>66276</v>
      </c>
      <c r="I23116" t="s">
        <v>918</v>
      </c>
      <c r="J23116" t="s">
        <v>61700</v>
      </c>
    </row>
    <row r="23117" spans="1:10" ht="16" x14ac:dyDescent="0.2">
      <c r="A23117" t="s">
        <v>66277</v>
      </c>
      <c r="B23117" t="s">
        <v>66278</v>
      </c>
      <c r="C23117" t="s">
        <v>66279</v>
      </c>
      <c r="D23117">
        <v>1</v>
      </c>
      <c r="E23117" t="s">
        <v>1246</v>
      </c>
      <c r="F23117" t="s">
        <v>13</v>
      </c>
      <c r="G23117" t="s">
        <v>66272</v>
      </c>
      <c r="H23117" s="3" t="s">
        <v>66276</v>
      </c>
      <c r="I23117" t="s">
        <v>918</v>
      </c>
      <c r="J23117" t="s">
        <v>66280</v>
      </c>
    </row>
    <row r="23118" spans="1:10" ht="16" x14ac:dyDescent="0.2">
      <c r="A23118" t="s">
        <v>66281</v>
      </c>
      <c r="B23118" t="s">
        <v>66282</v>
      </c>
      <c r="C23118" t="s">
        <v>54632</v>
      </c>
      <c r="D23118">
        <v>1</v>
      </c>
      <c r="E23118" t="s">
        <v>1246</v>
      </c>
      <c r="F23118" t="s">
        <v>13</v>
      </c>
      <c r="G23118" t="s">
        <v>66272</v>
      </c>
      <c r="H23118" s="3" t="s">
        <v>66283</v>
      </c>
      <c r="I23118" t="s">
        <v>918</v>
      </c>
      <c r="J23118" t="s">
        <v>66284</v>
      </c>
    </row>
    <row r="23119" spans="1:10" ht="16" x14ac:dyDescent="0.2">
      <c r="A23119" t="s">
        <v>65174</v>
      </c>
      <c r="B23119" t="s">
        <v>66285</v>
      </c>
      <c r="C23119" t="s">
        <v>66286</v>
      </c>
      <c r="D23119">
        <v>3</v>
      </c>
      <c r="E23119" t="s">
        <v>1246</v>
      </c>
      <c r="F23119" t="s">
        <v>13</v>
      </c>
      <c r="G23119" t="s">
        <v>66272</v>
      </c>
      <c r="H23119" s="3" t="s">
        <v>66287</v>
      </c>
      <c r="I23119" t="s">
        <v>918</v>
      </c>
      <c r="J23119" t="s">
        <v>65177</v>
      </c>
    </row>
    <row r="23120" spans="1:10" ht="16" x14ac:dyDescent="0.2">
      <c r="A23120" t="s">
        <v>40299</v>
      </c>
      <c r="B23120" t="s">
        <v>66288</v>
      </c>
      <c r="C23120" t="s">
        <v>66289</v>
      </c>
      <c r="D23120">
        <v>3</v>
      </c>
      <c r="E23120" t="s">
        <v>1246</v>
      </c>
      <c r="F23120" t="s">
        <v>13</v>
      </c>
      <c r="G23120" t="s">
        <v>66272</v>
      </c>
      <c r="H23120" s="3" t="s">
        <v>66276</v>
      </c>
      <c r="I23120" t="s">
        <v>918</v>
      </c>
      <c r="J23120" t="s">
        <v>40304</v>
      </c>
    </row>
    <row r="23121" spans="1:10" ht="16" x14ac:dyDescent="0.2">
      <c r="A23121" t="s">
        <v>65311</v>
      </c>
      <c r="B23121" t="s">
        <v>66290</v>
      </c>
      <c r="C23121" t="s">
        <v>66291</v>
      </c>
      <c r="D23121">
        <v>2</v>
      </c>
      <c r="E23121" t="s">
        <v>1246</v>
      </c>
      <c r="F23121" t="s">
        <v>13</v>
      </c>
      <c r="G23121" t="s">
        <v>66272</v>
      </c>
      <c r="H23121" s="3" t="s">
        <v>66276</v>
      </c>
      <c r="I23121" t="s">
        <v>918</v>
      </c>
      <c r="J23121" t="s">
        <v>65314</v>
      </c>
    </row>
    <row r="23122" spans="1:10" ht="16" x14ac:dyDescent="0.2">
      <c r="A23122" t="s">
        <v>30511</v>
      </c>
      <c r="B23122" t="s">
        <v>66292</v>
      </c>
      <c r="C23122" t="s">
        <v>66293</v>
      </c>
      <c r="D23122">
        <v>3</v>
      </c>
      <c r="E23122" t="s">
        <v>1246</v>
      </c>
      <c r="F23122" t="s">
        <v>13</v>
      </c>
      <c r="G23122" t="s">
        <v>66272</v>
      </c>
      <c r="H23122" s="3" t="s">
        <v>66276</v>
      </c>
      <c r="I23122" t="s">
        <v>918</v>
      </c>
      <c r="J23122" t="s">
        <v>30512</v>
      </c>
    </row>
    <row r="23123" spans="1:10" ht="16" x14ac:dyDescent="0.2">
      <c r="A23123" t="s">
        <v>54646</v>
      </c>
      <c r="B23123" t="s">
        <v>66294</v>
      </c>
      <c r="C23123" t="s">
        <v>66295</v>
      </c>
      <c r="D23123">
        <v>1</v>
      </c>
      <c r="E23123" t="s">
        <v>1246</v>
      </c>
      <c r="F23123" t="s">
        <v>13</v>
      </c>
      <c r="G23123" t="s">
        <v>66272</v>
      </c>
      <c r="H23123" s="3" t="s">
        <v>66273</v>
      </c>
      <c r="I23123" t="s">
        <v>918</v>
      </c>
      <c r="J23123" t="s">
        <v>54649</v>
      </c>
    </row>
    <row r="23124" spans="1:10" ht="16" x14ac:dyDescent="0.2">
      <c r="A23124" t="s">
        <v>66296</v>
      </c>
      <c r="B23124" t="s">
        <v>66297</v>
      </c>
      <c r="C23124" t="s">
        <v>66298</v>
      </c>
      <c r="D23124">
        <v>1</v>
      </c>
      <c r="E23124" t="s">
        <v>1246</v>
      </c>
      <c r="F23124" t="s">
        <v>13</v>
      </c>
      <c r="G23124" t="s">
        <v>66272</v>
      </c>
      <c r="H23124" s="3" t="s">
        <v>66299</v>
      </c>
      <c r="I23124" t="s">
        <v>918</v>
      </c>
      <c r="J23124" t="s">
        <v>66300</v>
      </c>
    </row>
    <row r="23125" spans="1:10" ht="16" x14ac:dyDescent="0.2">
      <c r="A23125" t="s">
        <v>65311</v>
      </c>
      <c r="B23125" t="s">
        <v>66301</v>
      </c>
      <c r="C23125" t="s">
        <v>66302</v>
      </c>
      <c r="D23125">
        <v>3</v>
      </c>
      <c r="E23125" t="s">
        <v>1246</v>
      </c>
      <c r="F23125" t="s">
        <v>13</v>
      </c>
      <c r="G23125" t="s">
        <v>66272</v>
      </c>
      <c r="H23125" s="3" t="s">
        <v>66273</v>
      </c>
      <c r="I23125" t="s">
        <v>918</v>
      </c>
      <c r="J23125" t="s">
        <v>65314</v>
      </c>
    </row>
    <row r="23126" spans="1:10" ht="16" x14ac:dyDescent="0.2">
      <c r="A23126" t="s">
        <v>65311</v>
      </c>
      <c r="B23126" t="s">
        <v>66288</v>
      </c>
      <c r="C23126" t="s">
        <v>66289</v>
      </c>
      <c r="D23126">
        <v>1</v>
      </c>
      <c r="E23126" t="s">
        <v>1246</v>
      </c>
      <c r="F23126" t="s">
        <v>13</v>
      </c>
      <c r="G23126" t="s">
        <v>66272</v>
      </c>
      <c r="H23126" s="3" t="s">
        <v>66273</v>
      </c>
      <c r="I23126" t="s">
        <v>918</v>
      </c>
      <c r="J23126" t="s">
        <v>65314</v>
      </c>
    </row>
    <row r="23127" spans="1:10" ht="16" x14ac:dyDescent="0.2">
      <c r="A23127" t="s">
        <v>66303</v>
      </c>
      <c r="B23127" t="s">
        <v>66304</v>
      </c>
      <c r="C23127" t="s">
        <v>66305</v>
      </c>
      <c r="D23127">
        <v>1</v>
      </c>
      <c r="E23127" t="s">
        <v>1246</v>
      </c>
      <c r="F23127" t="s">
        <v>13</v>
      </c>
      <c r="G23127" t="s">
        <v>66272</v>
      </c>
      <c r="H23127" s="3" t="s">
        <v>66306</v>
      </c>
      <c r="I23127" t="s">
        <v>918</v>
      </c>
      <c r="J23127" t="s">
        <v>66307</v>
      </c>
    </row>
    <row r="23128" spans="1:10" ht="16" x14ac:dyDescent="0.2">
      <c r="A23128" t="s">
        <v>66303</v>
      </c>
      <c r="B23128" t="s">
        <v>66308</v>
      </c>
      <c r="C23128" t="s">
        <v>66309</v>
      </c>
      <c r="D23128">
        <v>2</v>
      </c>
      <c r="E23128" t="s">
        <v>1246</v>
      </c>
      <c r="F23128" t="s">
        <v>13</v>
      </c>
      <c r="G23128" t="s">
        <v>66272</v>
      </c>
      <c r="H23128" s="3" t="s">
        <v>66306</v>
      </c>
      <c r="I23128" t="s">
        <v>918</v>
      </c>
      <c r="J23128" t="s">
        <v>66307</v>
      </c>
    </row>
    <row r="23129" spans="1:10" ht="16" x14ac:dyDescent="0.2">
      <c r="A23129" t="s">
        <v>66296</v>
      </c>
      <c r="B23129" t="s">
        <v>66310</v>
      </c>
      <c r="C23129" t="s">
        <v>66311</v>
      </c>
      <c r="D23129">
        <v>2</v>
      </c>
      <c r="E23129" t="s">
        <v>1246</v>
      </c>
      <c r="F23129" t="s">
        <v>13</v>
      </c>
      <c r="G23129" t="s">
        <v>66272</v>
      </c>
      <c r="H23129" s="3" t="s">
        <v>66312</v>
      </c>
      <c r="I23129" t="s">
        <v>918</v>
      </c>
      <c r="J23129" t="s">
        <v>66300</v>
      </c>
    </row>
    <row r="23130" spans="1:10" ht="16" x14ac:dyDescent="0.2">
      <c r="A23130" t="s">
        <v>30511</v>
      </c>
      <c r="B23130" t="s">
        <v>30449</v>
      </c>
      <c r="C23130" t="s">
        <v>30450</v>
      </c>
      <c r="D23130">
        <v>4</v>
      </c>
      <c r="E23130" t="s">
        <v>1246</v>
      </c>
      <c r="F23130" t="s">
        <v>13</v>
      </c>
      <c r="G23130" t="s">
        <v>66272</v>
      </c>
      <c r="H23130" s="3" t="s">
        <v>66276</v>
      </c>
      <c r="I23130" t="s">
        <v>918</v>
      </c>
      <c r="J23130" t="s">
        <v>30512</v>
      </c>
    </row>
    <row r="23131" spans="1:10" ht="16" x14ac:dyDescent="0.2">
      <c r="A23131" t="s">
        <v>65221</v>
      </c>
      <c r="B23131" t="s">
        <v>66313</v>
      </c>
      <c r="C23131" t="s">
        <v>66286</v>
      </c>
      <c r="D23131">
        <v>4</v>
      </c>
      <c r="E23131" t="s">
        <v>1246</v>
      </c>
      <c r="F23131" t="s">
        <v>13</v>
      </c>
      <c r="G23131" t="s">
        <v>66272</v>
      </c>
      <c r="H23131" s="3" t="s">
        <v>66299</v>
      </c>
      <c r="I23131" t="s">
        <v>918</v>
      </c>
      <c r="J23131" t="s">
        <v>65222</v>
      </c>
    </row>
    <row r="23132" spans="1:10" ht="16" x14ac:dyDescent="0.2">
      <c r="A23132" t="s">
        <v>55047</v>
      </c>
      <c r="B23132" t="s">
        <v>66314</v>
      </c>
      <c r="C23132" t="s">
        <v>66315</v>
      </c>
      <c r="D23132">
        <v>4</v>
      </c>
      <c r="E23132" t="s">
        <v>1246</v>
      </c>
      <c r="F23132" t="s">
        <v>13</v>
      </c>
      <c r="G23132" t="s">
        <v>66272</v>
      </c>
      <c r="H23132" s="3" t="s">
        <v>66276</v>
      </c>
      <c r="I23132" t="s">
        <v>918</v>
      </c>
      <c r="J23132" t="s">
        <v>55050</v>
      </c>
    </row>
    <row r="23133" spans="1:10" ht="16" x14ac:dyDescent="0.2">
      <c r="A23133" t="s">
        <v>54646</v>
      </c>
      <c r="B23133" t="s">
        <v>66316</v>
      </c>
      <c r="C23133" t="s">
        <v>66317</v>
      </c>
      <c r="D23133">
        <v>4</v>
      </c>
      <c r="E23133" t="s">
        <v>1246</v>
      </c>
      <c r="F23133" t="s">
        <v>13</v>
      </c>
      <c r="G23133" t="s">
        <v>66272</v>
      </c>
      <c r="H23133" s="3" t="s">
        <v>66273</v>
      </c>
      <c r="I23133" t="s">
        <v>918</v>
      </c>
      <c r="J23133" t="s">
        <v>54649</v>
      </c>
    </row>
    <row r="23134" spans="1:10" ht="16" x14ac:dyDescent="0.2">
      <c r="A23134" t="s">
        <v>66201</v>
      </c>
      <c r="B23134" t="s">
        <v>66318</v>
      </c>
      <c r="C23134" t="s">
        <v>66319</v>
      </c>
      <c r="D23134">
        <v>4</v>
      </c>
      <c r="E23134" t="s">
        <v>1246</v>
      </c>
      <c r="F23134" t="s">
        <v>13</v>
      </c>
      <c r="G23134" t="s">
        <v>66272</v>
      </c>
      <c r="H23134" s="3" t="s">
        <v>66273</v>
      </c>
      <c r="I23134" t="s">
        <v>918</v>
      </c>
      <c r="J23134" t="s">
        <v>66205</v>
      </c>
    </row>
    <row r="23135" spans="1:10" ht="16" x14ac:dyDescent="0.2">
      <c r="A23135" t="s">
        <v>40299</v>
      </c>
      <c r="B23135" t="s">
        <v>66320</v>
      </c>
      <c r="C23135" t="s">
        <v>66321</v>
      </c>
      <c r="D23135">
        <v>4</v>
      </c>
      <c r="E23135" t="s">
        <v>1246</v>
      </c>
      <c r="F23135" t="s">
        <v>13</v>
      </c>
      <c r="G23135" t="s">
        <v>66272</v>
      </c>
      <c r="H23135" s="3" t="s">
        <v>66276</v>
      </c>
      <c r="I23135" t="s">
        <v>918</v>
      </c>
      <c r="J23135" t="s">
        <v>40304</v>
      </c>
    </row>
    <row r="23136" spans="1:10" ht="16" x14ac:dyDescent="0.2">
      <c r="A23136" t="s">
        <v>30561</v>
      </c>
      <c r="B23136" t="s">
        <v>30449</v>
      </c>
      <c r="C23136" t="s">
        <v>30450</v>
      </c>
      <c r="D23136">
        <v>3</v>
      </c>
      <c r="E23136" t="s">
        <v>1246</v>
      </c>
      <c r="F23136" t="s">
        <v>13</v>
      </c>
      <c r="G23136" t="s">
        <v>66272</v>
      </c>
      <c r="H23136" s="3" t="s">
        <v>66276</v>
      </c>
      <c r="I23136" t="s">
        <v>918</v>
      </c>
      <c r="J23136" t="s">
        <v>30562</v>
      </c>
    </row>
    <row r="23137" spans="1:10" ht="16" x14ac:dyDescent="0.2">
      <c r="A23137" t="s">
        <v>54646</v>
      </c>
      <c r="B23137" t="s">
        <v>66322</v>
      </c>
      <c r="C23137" t="s">
        <v>66323</v>
      </c>
      <c r="D23137">
        <v>2</v>
      </c>
      <c r="E23137" t="s">
        <v>1246</v>
      </c>
      <c r="F23137" t="s">
        <v>13</v>
      </c>
      <c r="G23137" t="s">
        <v>66272</v>
      </c>
      <c r="H23137" s="3" t="s">
        <v>66273</v>
      </c>
      <c r="I23137" t="s">
        <v>918</v>
      </c>
      <c r="J23137" t="s">
        <v>54649</v>
      </c>
    </row>
    <row r="23138" spans="1:10" ht="16" x14ac:dyDescent="0.2">
      <c r="A23138" t="s">
        <v>66303</v>
      </c>
      <c r="B23138" t="s">
        <v>66324</v>
      </c>
      <c r="C23138" t="s">
        <v>66325</v>
      </c>
      <c r="D23138">
        <v>3</v>
      </c>
      <c r="E23138" t="s">
        <v>1246</v>
      </c>
      <c r="F23138" t="s">
        <v>13</v>
      </c>
      <c r="G23138" t="s">
        <v>66272</v>
      </c>
      <c r="H23138" s="3" t="s">
        <v>66306</v>
      </c>
      <c r="I23138" t="s">
        <v>918</v>
      </c>
      <c r="J23138" t="s">
        <v>66307</v>
      </c>
    </row>
    <row r="23139" spans="1:10" ht="16" x14ac:dyDescent="0.2">
      <c r="A23139" t="s">
        <v>29437</v>
      </c>
      <c r="B23139" t="s">
        <v>66326</v>
      </c>
      <c r="C23139" t="s">
        <v>66327</v>
      </c>
      <c r="D23139">
        <v>1</v>
      </c>
      <c r="E23139" t="s">
        <v>1246</v>
      </c>
      <c r="F23139" t="s">
        <v>13</v>
      </c>
      <c r="G23139" t="s">
        <v>66272</v>
      </c>
      <c r="H23139" s="3" t="s">
        <v>66276</v>
      </c>
      <c r="I23139" t="s">
        <v>918</v>
      </c>
      <c r="J23139" t="s">
        <v>29441</v>
      </c>
    </row>
    <row r="23140" spans="1:10" ht="16" x14ac:dyDescent="0.2">
      <c r="A23140" t="s">
        <v>66281</v>
      </c>
      <c r="B23140" t="s">
        <v>66328</v>
      </c>
      <c r="C23140" t="s">
        <v>66329</v>
      </c>
      <c r="D23140">
        <v>4</v>
      </c>
      <c r="E23140" t="s">
        <v>1246</v>
      </c>
      <c r="F23140" t="s">
        <v>13</v>
      </c>
      <c r="G23140" t="s">
        <v>66272</v>
      </c>
      <c r="H23140" s="3" t="s">
        <v>66283</v>
      </c>
      <c r="I23140" t="s">
        <v>918</v>
      </c>
      <c r="J23140" t="s">
        <v>66284</v>
      </c>
    </row>
    <row r="23141" spans="1:10" ht="16" x14ac:dyDescent="0.2">
      <c r="A23141" t="s">
        <v>66277</v>
      </c>
      <c r="B23141" t="s">
        <v>66330</v>
      </c>
      <c r="C23141" t="s">
        <v>66331</v>
      </c>
      <c r="D23141">
        <v>2</v>
      </c>
      <c r="E23141" t="s">
        <v>1246</v>
      </c>
      <c r="F23141" t="s">
        <v>13</v>
      </c>
      <c r="G23141" t="s">
        <v>66272</v>
      </c>
      <c r="H23141" s="3" t="s">
        <v>66276</v>
      </c>
      <c r="I23141" t="s">
        <v>918</v>
      </c>
      <c r="J23141" t="s">
        <v>66280</v>
      </c>
    </row>
    <row r="23142" spans="1:10" ht="16" x14ac:dyDescent="0.2">
      <c r="A23142" t="s">
        <v>66281</v>
      </c>
      <c r="B23142" t="s">
        <v>66332</v>
      </c>
      <c r="C23142" t="s">
        <v>66333</v>
      </c>
      <c r="D23142">
        <v>3</v>
      </c>
      <c r="E23142" t="s">
        <v>1246</v>
      </c>
      <c r="F23142" t="s">
        <v>13</v>
      </c>
      <c r="G23142" t="s">
        <v>66272</v>
      </c>
      <c r="H23142" s="3" t="s">
        <v>66283</v>
      </c>
      <c r="I23142" t="s">
        <v>918</v>
      </c>
      <c r="J23142" t="s">
        <v>66284</v>
      </c>
    </row>
    <row r="23143" spans="1:10" ht="16" x14ac:dyDescent="0.2">
      <c r="A23143" t="s">
        <v>66281</v>
      </c>
      <c r="B23143" t="s">
        <v>66334</v>
      </c>
      <c r="C23143" t="s">
        <v>66335</v>
      </c>
      <c r="D23143">
        <v>2</v>
      </c>
      <c r="E23143" t="s">
        <v>1246</v>
      </c>
      <c r="F23143" t="s">
        <v>13</v>
      </c>
      <c r="G23143" t="s">
        <v>66272</v>
      </c>
      <c r="H23143" s="3" t="s">
        <v>66283</v>
      </c>
      <c r="I23143" t="s">
        <v>918</v>
      </c>
      <c r="J23143" t="s">
        <v>66284</v>
      </c>
    </row>
    <row r="23144" spans="1:10" ht="16" x14ac:dyDescent="0.2">
      <c r="A23144" t="s">
        <v>66296</v>
      </c>
      <c r="B23144" t="s">
        <v>66336</v>
      </c>
      <c r="C23144" t="s">
        <v>66337</v>
      </c>
      <c r="D23144">
        <v>3</v>
      </c>
      <c r="E23144" t="s">
        <v>1246</v>
      </c>
      <c r="F23144" t="s">
        <v>13</v>
      </c>
      <c r="G23144" t="s">
        <v>66272</v>
      </c>
      <c r="H23144" s="3" t="s">
        <v>66312</v>
      </c>
      <c r="I23144" t="s">
        <v>918</v>
      </c>
      <c r="J23144" t="s">
        <v>66300</v>
      </c>
    </row>
    <row r="23145" spans="1:10" ht="16" x14ac:dyDescent="0.2">
      <c r="A23145" t="s">
        <v>54646</v>
      </c>
      <c r="B23145" t="s">
        <v>66338</v>
      </c>
      <c r="C23145" t="s">
        <v>66339</v>
      </c>
      <c r="D23145">
        <v>3</v>
      </c>
      <c r="E23145" t="s">
        <v>1246</v>
      </c>
      <c r="F23145" t="s">
        <v>13</v>
      </c>
      <c r="G23145" t="s">
        <v>66272</v>
      </c>
      <c r="H23145" s="3" t="s">
        <v>66273</v>
      </c>
      <c r="I23145" t="s">
        <v>918</v>
      </c>
      <c r="J23145" t="s">
        <v>54649</v>
      </c>
    </row>
    <row r="23146" spans="1:10" ht="16" x14ac:dyDescent="0.2">
      <c r="A23146" t="s">
        <v>55047</v>
      </c>
      <c r="B23146" t="s">
        <v>55102</v>
      </c>
      <c r="C23146" t="s">
        <v>55103</v>
      </c>
      <c r="D23146">
        <v>1</v>
      </c>
      <c r="E23146" t="s">
        <v>1246</v>
      </c>
      <c r="F23146" t="s">
        <v>13</v>
      </c>
      <c r="G23146" t="s">
        <v>66272</v>
      </c>
      <c r="H23146" s="3" t="s">
        <v>66276</v>
      </c>
      <c r="I23146" t="s">
        <v>918</v>
      </c>
      <c r="J23146" t="s">
        <v>55050</v>
      </c>
    </row>
    <row r="23147" spans="1:10" ht="16" x14ac:dyDescent="0.2">
      <c r="A23147" t="s">
        <v>3019</v>
      </c>
      <c r="B23147" t="s">
        <v>30449</v>
      </c>
      <c r="C23147" t="s">
        <v>30450</v>
      </c>
      <c r="D23147">
        <v>4</v>
      </c>
      <c r="E23147" t="s">
        <v>1246</v>
      </c>
      <c r="F23147" t="s">
        <v>13</v>
      </c>
      <c r="G23147" t="s">
        <v>66272</v>
      </c>
      <c r="H23147" s="3" t="s">
        <v>66276</v>
      </c>
      <c r="I23147" t="s">
        <v>918</v>
      </c>
      <c r="J23147" t="s">
        <v>3023</v>
      </c>
    </row>
    <row r="23148" spans="1:10" ht="32" x14ac:dyDescent="0.2">
      <c r="A23148" t="s">
        <v>66201</v>
      </c>
      <c r="B23148" t="s">
        <v>66340</v>
      </c>
      <c r="C23148" t="s">
        <v>66341</v>
      </c>
      <c r="D23148">
        <v>1</v>
      </c>
      <c r="E23148" t="s">
        <v>1246</v>
      </c>
      <c r="F23148" t="s">
        <v>13</v>
      </c>
      <c r="G23148" t="s">
        <v>66342</v>
      </c>
      <c r="H23148" s="3" t="s">
        <v>66343</v>
      </c>
      <c r="I23148" t="s">
        <v>918</v>
      </c>
      <c r="J23148" t="s">
        <v>66205</v>
      </c>
    </row>
    <row r="23149" spans="1:10" ht="16" x14ac:dyDescent="0.2">
      <c r="A23149" t="s">
        <v>66344</v>
      </c>
      <c r="B23149" t="s">
        <v>66345</v>
      </c>
      <c r="C23149" t="s">
        <v>66346</v>
      </c>
      <c r="D23149">
        <v>1</v>
      </c>
      <c r="E23149">
        <f>538</f>
        <v>538</v>
      </c>
      <c r="F23149" t="s">
        <v>13</v>
      </c>
      <c r="G23149" t="s">
        <v>66347</v>
      </c>
      <c r="H23149" s="3" t="s">
        <v>66348</v>
      </c>
      <c r="I23149" t="s">
        <v>918</v>
      </c>
      <c r="J23149" t="s">
        <v>66349</v>
      </c>
    </row>
    <row r="23150" spans="1:10" ht="16" x14ac:dyDescent="0.2">
      <c r="A23150" t="s">
        <v>52447</v>
      </c>
      <c r="B23150" t="s">
        <v>66350</v>
      </c>
      <c r="C23150" t="s">
        <v>66351</v>
      </c>
      <c r="D23150">
        <v>2</v>
      </c>
      <c r="E23150">
        <f>538</f>
        <v>538</v>
      </c>
      <c r="F23150" t="s">
        <v>13</v>
      </c>
      <c r="G23150" t="s">
        <v>66347</v>
      </c>
      <c r="H23150" s="3" t="s">
        <v>66352</v>
      </c>
      <c r="I23150" t="s">
        <v>918</v>
      </c>
      <c r="J23150" t="s">
        <v>52450</v>
      </c>
    </row>
    <row r="23151" spans="1:10" ht="16" x14ac:dyDescent="0.2">
      <c r="A23151" t="s">
        <v>66353</v>
      </c>
      <c r="B23151" t="s">
        <v>66354</v>
      </c>
      <c r="C23151" t="s">
        <v>66355</v>
      </c>
      <c r="D23151">
        <v>3</v>
      </c>
      <c r="E23151">
        <f>538</f>
        <v>538</v>
      </c>
      <c r="F23151" t="s">
        <v>13</v>
      </c>
      <c r="G23151" t="s">
        <v>66347</v>
      </c>
      <c r="H23151" s="3" t="s">
        <v>66356</v>
      </c>
      <c r="I23151" t="s">
        <v>918</v>
      </c>
      <c r="J23151" t="s">
        <v>66357</v>
      </c>
    </row>
    <row r="23152" spans="1:10" ht="16" x14ac:dyDescent="0.2">
      <c r="A23152" t="s">
        <v>64314</v>
      </c>
      <c r="B23152" t="s">
        <v>32273</v>
      </c>
      <c r="C23152" t="s">
        <v>66358</v>
      </c>
      <c r="D23152">
        <v>1</v>
      </c>
      <c r="E23152">
        <f>538</f>
        <v>538</v>
      </c>
      <c r="F23152" t="s">
        <v>13</v>
      </c>
      <c r="G23152" t="s">
        <v>66347</v>
      </c>
      <c r="H23152" s="3" t="s">
        <v>66348</v>
      </c>
      <c r="I23152" t="s">
        <v>918</v>
      </c>
      <c r="J23152" t="s">
        <v>64317</v>
      </c>
    </row>
    <row r="23153" spans="1:10" ht="16" x14ac:dyDescent="0.2">
      <c r="A23153" t="s">
        <v>66359</v>
      </c>
      <c r="B23153" t="s">
        <v>66360</v>
      </c>
      <c r="C23153" t="s">
        <v>66361</v>
      </c>
      <c r="D23153">
        <v>2</v>
      </c>
      <c r="E23153">
        <f>538</f>
        <v>538</v>
      </c>
      <c r="F23153" t="s">
        <v>13</v>
      </c>
      <c r="G23153" t="s">
        <v>66347</v>
      </c>
      <c r="H23153" s="3" t="s">
        <v>66362</v>
      </c>
      <c r="I23153" t="s">
        <v>918</v>
      </c>
      <c r="J23153" t="s">
        <v>66363</v>
      </c>
    </row>
    <row r="23154" spans="1:10" ht="16" x14ac:dyDescent="0.2">
      <c r="A23154" t="s">
        <v>66364</v>
      </c>
      <c r="B23154" t="s">
        <v>66365</v>
      </c>
      <c r="C23154" t="s">
        <v>66366</v>
      </c>
      <c r="D23154">
        <v>1</v>
      </c>
      <c r="E23154">
        <f>538</f>
        <v>538</v>
      </c>
      <c r="F23154" t="s">
        <v>13</v>
      </c>
      <c r="G23154" t="s">
        <v>66347</v>
      </c>
      <c r="H23154" s="3" t="s">
        <v>66362</v>
      </c>
      <c r="I23154" t="s">
        <v>918</v>
      </c>
      <c r="J23154" t="s">
        <v>66367</v>
      </c>
    </row>
    <row r="23155" spans="1:10" ht="16" x14ac:dyDescent="0.2">
      <c r="A23155" t="s">
        <v>66368</v>
      </c>
      <c r="B23155" t="s">
        <v>66369</v>
      </c>
      <c r="C23155" t="s">
        <v>66370</v>
      </c>
      <c r="D23155">
        <v>1</v>
      </c>
      <c r="E23155">
        <f>538</f>
        <v>538</v>
      </c>
      <c r="F23155" t="s">
        <v>13</v>
      </c>
      <c r="G23155" t="s">
        <v>66347</v>
      </c>
      <c r="H23155" s="3" t="s">
        <v>66362</v>
      </c>
      <c r="I23155" t="s">
        <v>918</v>
      </c>
      <c r="J23155" t="s">
        <v>66371</v>
      </c>
    </row>
    <row r="23156" spans="1:10" ht="16" x14ac:dyDescent="0.2">
      <c r="A23156" t="s">
        <v>66372</v>
      </c>
      <c r="B23156" t="s">
        <v>66373</v>
      </c>
      <c r="C23156" t="s">
        <v>66374</v>
      </c>
      <c r="D23156">
        <v>1</v>
      </c>
      <c r="E23156">
        <f>538</f>
        <v>538</v>
      </c>
      <c r="F23156" t="s">
        <v>13</v>
      </c>
      <c r="G23156" t="s">
        <v>66347</v>
      </c>
      <c r="H23156" s="3" t="s">
        <v>66362</v>
      </c>
      <c r="I23156" t="s">
        <v>918</v>
      </c>
      <c r="J23156" t="s">
        <v>66375</v>
      </c>
    </row>
    <row r="23157" spans="1:10" ht="16" x14ac:dyDescent="0.2">
      <c r="A23157" t="s">
        <v>43611</v>
      </c>
      <c r="B23157" t="s">
        <v>66376</v>
      </c>
      <c r="C23157" t="s">
        <v>66377</v>
      </c>
      <c r="D23157">
        <v>2</v>
      </c>
      <c r="E23157">
        <f>538</f>
        <v>538</v>
      </c>
      <c r="F23157" t="s">
        <v>13</v>
      </c>
      <c r="G23157" t="s">
        <v>66347</v>
      </c>
      <c r="H23157" s="3" t="s">
        <v>66348</v>
      </c>
      <c r="I23157" t="s">
        <v>918</v>
      </c>
      <c r="J23157" t="s">
        <v>43615</v>
      </c>
    </row>
    <row r="23158" spans="1:10" ht="16" x14ac:dyDescent="0.2">
      <c r="A23158" t="s">
        <v>66372</v>
      </c>
      <c r="B23158" t="s">
        <v>66378</v>
      </c>
      <c r="C23158" t="s">
        <v>66379</v>
      </c>
      <c r="D23158">
        <v>2</v>
      </c>
      <c r="E23158">
        <f>538</f>
        <v>538</v>
      </c>
      <c r="F23158" t="s">
        <v>13</v>
      </c>
      <c r="G23158" t="s">
        <v>66347</v>
      </c>
      <c r="H23158" s="3" t="s">
        <v>66362</v>
      </c>
      <c r="I23158" t="s">
        <v>918</v>
      </c>
      <c r="J23158" t="s">
        <v>66375</v>
      </c>
    </row>
    <row r="23159" spans="1:10" ht="16" x14ac:dyDescent="0.2">
      <c r="A23159" t="s">
        <v>66380</v>
      </c>
      <c r="B23159" t="s">
        <v>66381</v>
      </c>
      <c r="C23159" t="s">
        <v>66382</v>
      </c>
      <c r="D23159">
        <v>2</v>
      </c>
      <c r="E23159">
        <f>538</f>
        <v>538</v>
      </c>
      <c r="F23159" t="s">
        <v>13</v>
      </c>
      <c r="G23159" t="s">
        <v>66347</v>
      </c>
      <c r="H23159" s="3" t="s">
        <v>66383</v>
      </c>
      <c r="I23159" t="s">
        <v>918</v>
      </c>
      <c r="J23159" t="s">
        <v>66384</v>
      </c>
    </row>
    <row r="23160" spans="1:10" ht="16" x14ac:dyDescent="0.2">
      <c r="A23160" t="s">
        <v>43611</v>
      </c>
      <c r="B23160" t="s">
        <v>66385</v>
      </c>
      <c r="C23160" t="s">
        <v>66386</v>
      </c>
      <c r="D23160">
        <v>1</v>
      </c>
      <c r="E23160">
        <f>538</f>
        <v>538</v>
      </c>
      <c r="F23160" t="s">
        <v>13</v>
      </c>
      <c r="G23160" t="s">
        <v>66347</v>
      </c>
      <c r="H23160" s="3" t="s">
        <v>66348</v>
      </c>
      <c r="I23160" t="s">
        <v>918</v>
      </c>
      <c r="J23160" t="s">
        <v>43615</v>
      </c>
    </row>
    <row r="23161" spans="1:10" ht="16" x14ac:dyDescent="0.2">
      <c r="A23161" t="s">
        <v>66387</v>
      </c>
      <c r="B23161" t="s">
        <v>64217</v>
      </c>
      <c r="C23161" t="s">
        <v>66388</v>
      </c>
      <c r="D23161">
        <v>2</v>
      </c>
      <c r="E23161">
        <f>538</f>
        <v>538</v>
      </c>
      <c r="F23161" t="s">
        <v>13</v>
      </c>
      <c r="G23161" t="s">
        <v>66347</v>
      </c>
      <c r="H23161" s="3" t="s">
        <v>66389</v>
      </c>
      <c r="I23161" t="s">
        <v>918</v>
      </c>
      <c r="J23161" t="s">
        <v>66390</v>
      </c>
    </row>
    <row r="23162" spans="1:10" ht="16" x14ac:dyDescent="0.2">
      <c r="A23162" t="s">
        <v>65189</v>
      </c>
      <c r="B23162" t="s">
        <v>66391</v>
      </c>
      <c r="C23162" t="s">
        <v>66392</v>
      </c>
      <c r="D23162">
        <v>1</v>
      </c>
      <c r="E23162">
        <f>538</f>
        <v>538</v>
      </c>
      <c r="F23162" t="s">
        <v>13</v>
      </c>
      <c r="G23162" t="s">
        <v>66347</v>
      </c>
      <c r="H23162" s="3" t="s">
        <v>66393</v>
      </c>
      <c r="I23162" t="s">
        <v>918</v>
      </c>
      <c r="J23162" t="s">
        <v>65193</v>
      </c>
    </row>
    <row r="23163" spans="1:10" ht="16" x14ac:dyDescent="0.2">
      <c r="A23163" t="s">
        <v>66364</v>
      </c>
      <c r="B23163" t="s">
        <v>66394</v>
      </c>
      <c r="C23163" t="s">
        <v>66395</v>
      </c>
      <c r="D23163">
        <v>3</v>
      </c>
      <c r="E23163">
        <f>538</f>
        <v>538</v>
      </c>
      <c r="F23163" t="s">
        <v>13</v>
      </c>
      <c r="G23163" t="s">
        <v>66347</v>
      </c>
      <c r="H23163" s="3" t="s">
        <v>66362</v>
      </c>
      <c r="I23163" t="s">
        <v>918</v>
      </c>
      <c r="J23163" t="s">
        <v>66367</v>
      </c>
    </row>
    <row r="23164" spans="1:10" ht="16" x14ac:dyDescent="0.2">
      <c r="A23164" t="s">
        <v>66353</v>
      </c>
      <c r="B23164" t="s">
        <v>66396</v>
      </c>
      <c r="C23164" t="s">
        <v>66397</v>
      </c>
      <c r="D23164">
        <v>2</v>
      </c>
      <c r="E23164">
        <f>538</f>
        <v>538</v>
      </c>
      <c r="F23164" t="s">
        <v>13</v>
      </c>
      <c r="G23164" t="s">
        <v>66347</v>
      </c>
      <c r="H23164" s="3" t="s">
        <v>66356</v>
      </c>
      <c r="I23164" t="s">
        <v>918</v>
      </c>
      <c r="J23164" t="s">
        <v>66357</v>
      </c>
    </row>
    <row r="23165" spans="1:10" ht="16" x14ac:dyDescent="0.2">
      <c r="A23165" t="s">
        <v>66398</v>
      </c>
      <c r="B23165" t="s">
        <v>66360</v>
      </c>
      <c r="C23165" t="s">
        <v>66361</v>
      </c>
      <c r="D23165">
        <v>2</v>
      </c>
      <c r="E23165">
        <f>538</f>
        <v>538</v>
      </c>
      <c r="F23165" t="s">
        <v>13</v>
      </c>
      <c r="G23165" t="s">
        <v>66347</v>
      </c>
      <c r="H23165" s="3" t="s">
        <v>66362</v>
      </c>
      <c r="I23165" t="s">
        <v>918</v>
      </c>
      <c r="J23165" t="s">
        <v>66399</v>
      </c>
    </row>
    <row r="23166" spans="1:10" ht="16" x14ac:dyDescent="0.2">
      <c r="A23166" t="s">
        <v>66368</v>
      </c>
      <c r="B23166" t="s">
        <v>66400</v>
      </c>
      <c r="C23166" t="s">
        <v>66401</v>
      </c>
      <c r="D23166">
        <v>2</v>
      </c>
      <c r="E23166">
        <f>538</f>
        <v>538</v>
      </c>
      <c r="F23166" t="s">
        <v>13</v>
      </c>
      <c r="G23166" t="s">
        <v>66347</v>
      </c>
      <c r="H23166" s="3" t="s">
        <v>66362</v>
      </c>
      <c r="I23166" t="s">
        <v>918</v>
      </c>
      <c r="J23166" t="s">
        <v>66371</v>
      </c>
    </row>
    <row r="23167" spans="1:10" ht="16" x14ac:dyDescent="0.2">
      <c r="A23167" t="s">
        <v>33412</v>
      </c>
      <c r="B23167" t="s">
        <v>66402</v>
      </c>
      <c r="C23167" t="s">
        <v>66403</v>
      </c>
      <c r="D23167">
        <v>2</v>
      </c>
      <c r="E23167">
        <f>538</f>
        <v>538</v>
      </c>
      <c r="F23167" t="s">
        <v>13</v>
      </c>
      <c r="G23167" t="s">
        <v>66347</v>
      </c>
      <c r="H23167" s="3" t="s">
        <v>66404</v>
      </c>
      <c r="I23167" t="s">
        <v>918</v>
      </c>
      <c r="J23167" t="s">
        <v>33416</v>
      </c>
    </row>
    <row r="23168" spans="1:10" ht="16" x14ac:dyDescent="0.2">
      <c r="A23168" t="s">
        <v>66405</v>
      </c>
      <c r="B23168" t="s">
        <v>66406</v>
      </c>
      <c r="C23168" t="s">
        <v>66407</v>
      </c>
      <c r="D23168">
        <v>3</v>
      </c>
      <c r="E23168">
        <f>538</f>
        <v>538</v>
      </c>
      <c r="F23168" t="s">
        <v>13</v>
      </c>
      <c r="G23168" t="s">
        <v>66347</v>
      </c>
      <c r="H23168" s="3" t="s">
        <v>66408</v>
      </c>
      <c r="I23168" t="s">
        <v>918</v>
      </c>
      <c r="J23168" t="s">
        <v>66409</v>
      </c>
    </row>
    <row r="23169" spans="1:10" ht="16" x14ac:dyDescent="0.2">
      <c r="A23169" t="s">
        <v>43611</v>
      </c>
      <c r="B23169" t="s">
        <v>66410</v>
      </c>
      <c r="C23169" t="s">
        <v>66411</v>
      </c>
      <c r="D23169">
        <v>3</v>
      </c>
      <c r="E23169">
        <f>538</f>
        <v>538</v>
      </c>
      <c r="F23169" t="s">
        <v>13</v>
      </c>
      <c r="G23169" t="s">
        <v>66347</v>
      </c>
      <c r="H23169" s="3" t="s">
        <v>66348</v>
      </c>
      <c r="I23169" t="s">
        <v>918</v>
      </c>
      <c r="J23169" t="s">
        <v>43615</v>
      </c>
    </row>
    <row r="23170" spans="1:10" ht="16" x14ac:dyDescent="0.2">
      <c r="A23170" t="s">
        <v>66372</v>
      </c>
      <c r="B23170" t="s">
        <v>66412</v>
      </c>
      <c r="C23170" t="s">
        <v>66413</v>
      </c>
      <c r="D23170">
        <v>3</v>
      </c>
      <c r="E23170">
        <f>538</f>
        <v>538</v>
      </c>
      <c r="F23170" t="s">
        <v>13</v>
      </c>
      <c r="G23170" t="s">
        <v>66347</v>
      </c>
      <c r="H23170" s="3" t="s">
        <v>66362</v>
      </c>
      <c r="I23170" t="s">
        <v>918</v>
      </c>
      <c r="J23170" t="s">
        <v>66375</v>
      </c>
    </row>
    <row r="23171" spans="1:10" ht="16" x14ac:dyDescent="0.2">
      <c r="A23171" t="s">
        <v>66368</v>
      </c>
      <c r="B23171" t="s">
        <v>66396</v>
      </c>
      <c r="C23171" t="s">
        <v>66397</v>
      </c>
      <c r="D23171">
        <v>3</v>
      </c>
      <c r="E23171">
        <f>538</f>
        <v>538</v>
      </c>
      <c r="F23171" t="s">
        <v>13</v>
      </c>
      <c r="G23171" t="s">
        <v>66347</v>
      </c>
      <c r="H23171" s="3" t="s">
        <v>66362</v>
      </c>
      <c r="I23171" t="s">
        <v>918</v>
      </c>
      <c r="J23171" t="s">
        <v>66371</v>
      </c>
    </row>
    <row r="23172" spans="1:10" ht="16" x14ac:dyDescent="0.2">
      <c r="A23172" t="s">
        <v>66414</v>
      </c>
      <c r="B23172" t="s">
        <v>66415</v>
      </c>
      <c r="C23172" t="s">
        <v>66416</v>
      </c>
      <c r="D23172">
        <v>1</v>
      </c>
      <c r="E23172">
        <f>538</f>
        <v>538</v>
      </c>
      <c r="F23172" t="s">
        <v>13</v>
      </c>
      <c r="G23172" t="s">
        <v>66347</v>
      </c>
      <c r="H23172" s="3" t="s">
        <v>66417</v>
      </c>
      <c r="I23172" t="s">
        <v>918</v>
      </c>
      <c r="J23172" t="s">
        <v>66418</v>
      </c>
    </row>
    <row r="23173" spans="1:10" ht="16" x14ac:dyDescent="0.2">
      <c r="A23173" t="s">
        <v>66364</v>
      </c>
      <c r="B23173" t="s">
        <v>66419</v>
      </c>
      <c r="C23173" t="s">
        <v>66420</v>
      </c>
      <c r="D23173">
        <v>2</v>
      </c>
      <c r="E23173">
        <f>538</f>
        <v>538</v>
      </c>
      <c r="F23173" t="s">
        <v>13</v>
      </c>
      <c r="G23173" t="s">
        <v>66347</v>
      </c>
      <c r="H23173" s="3" t="s">
        <v>66362</v>
      </c>
      <c r="I23173" t="s">
        <v>918</v>
      </c>
      <c r="J23173" t="s">
        <v>66367</v>
      </c>
    </row>
    <row r="23174" spans="1:10" ht="16" x14ac:dyDescent="0.2">
      <c r="A23174" t="s">
        <v>66387</v>
      </c>
      <c r="B23174" t="s">
        <v>66421</v>
      </c>
      <c r="C23174" t="s">
        <v>66422</v>
      </c>
      <c r="D23174">
        <v>4</v>
      </c>
      <c r="E23174">
        <f>538</f>
        <v>538</v>
      </c>
      <c r="F23174" t="s">
        <v>13</v>
      </c>
      <c r="G23174" t="s">
        <v>66347</v>
      </c>
      <c r="H23174" s="3" t="s">
        <v>66423</v>
      </c>
      <c r="I23174" t="s">
        <v>918</v>
      </c>
      <c r="J23174" t="s">
        <v>66390</v>
      </c>
    </row>
    <row r="23175" spans="1:10" ht="16" x14ac:dyDescent="0.2">
      <c r="A23175" t="s">
        <v>66398</v>
      </c>
      <c r="B23175" t="s">
        <v>66424</v>
      </c>
      <c r="C23175" t="s">
        <v>66425</v>
      </c>
      <c r="D23175">
        <v>1</v>
      </c>
      <c r="E23175">
        <f>538</f>
        <v>538</v>
      </c>
      <c r="F23175" t="s">
        <v>13</v>
      </c>
      <c r="G23175" t="s">
        <v>66347</v>
      </c>
      <c r="H23175" s="3" t="s">
        <v>66362</v>
      </c>
      <c r="I23175" t="s">
        <v>918</v>
      </c>
      <c r="J23175" t="s">
        <v>66399</v>
      </c>
    </row>
    <row r="23176" spans="1:10" ht="16" x14ac:dyDescent="0.2">
      <c r="A23176" t="s">
        <v>66359</v>
      </c>
      <c r="B23176" t="s">
        <v>66426</v>
      </c>
      <c r="C23176" t="s">
        <v>66427</v>
      </c>
      <c r="D23176">
        <v>3</v>
      </c>
      <c r="E23176">
        <f>538</f>
        <v>538</v>
      </c>
      <c r="F23176" t="s">
        <v>13</v>
      </c>
      <c r="G23176" t="s">
        <v>66347</v>
      </c>
      <c r="H23176" s="3" t="s">
        <v>66362</v>
      </c>
      <c r="I23176" t="s">
        <v>918</v>
      </c>
      <c r="J23176" t="s">
        <v>66363</v>
      </c>
    </row>
    <row r="23177" spans="1:10" ht="32" x14ac:dyDescent="0.2">
      <c r="A23177" t="s">
        <v>66428</v>
      </c>
      <c r="B23177" t="s">
        <v>66429</v>
      </c>
      <c r="C23177" t="s">
        <v>66430</v>
      </c>
      <c r="D23177">
        <v>4</v>
      </c>
      <c r="E23177">
        <f>538</f>
        <v>538</v>
      </c>
      <c r="F23177" t="s">
        <v>13</v>
      </c>
      <c r="G23177" t="s">
        <v>66347</v>
      </c>
      <c r="H23177" s="3" t="s">
        <v>66431</v>
      </c>
      <c r="I23177" t="s">
        <v>918</v>
      </c>
      <c r="J23177" t="s">
        <v>66432</v>
      </c>
    </row>
    <row r="23178" spans="1:10" ht="16" x14ac:dyDescent="0.2">
      <c r="A23178" t="s">
        <v>66353</v>
      </c>
      <c r="B23178" t="s">
        <v>66400</v>
      </c>
      <c r="C23178" t="s">
        <v>66401</v>
      </c>
      <c r="D23178">
        <v>1</v>
      </c>
      <c r="E23178">
        <f>538</f>
        <v>538</v>
      </c>
      <c r="F23178" t="s">
        <v>13</v>
      </c>
      <c r="G23178" t="s">
        <v>66347</v>
      </c>
      <c r="H23178" s="3" t="s">
        <v>66356</v>
      </c>
      <c r="I23178" t="s">
        <v>918</v>
      </c>
      <c r="J23178" t="s">
        <v>66357</v>
      </c>
    </row>
    <row r="23179" spans="1:10" ht="16" x14ac:dyDescent="0.2">
      <c r="A23179" t="s">
        <v>50826</v>
      </c>
      <c r="B23179" t="s">
        <v>66433</v>
      </c>
      <c r="C23179" t="s">
        <v>66434</v>
      </c>
      <c r="D23179">
        <v>3</v>
      </c>
      <c r="E23179">
        <f>538</f>
        <v>538</v>
      </c>
      <c r="F23179" t="s">
        <v>13</v>
      </c>
      <c r="G23179" t="s">
        <v>66347</v>
      </c>
      <c r="H23179" s="3" t="s">
        <v>66352</v>
      </c>
      <c r="I23179" t="s">
        <v>918</v>
      </c>
      <c r="J23179" t="s">
        <v>50830</v>
      </c>
    </row>
    <row r="23180" spans="1:10" ht="16" x14ac:dyDescent="0.2">
      <c r="A23180" t="s">
        <v>47498</v>
      </c>
      <c r="B23180" t="s">
        <v>66435</v>
      </c>
      <c r="C23180" t="s">
        <v>66436</v>
      </c>
      <c r="D23180">
        <v>1</v>
      </c>
      <c r="E23180">
        <f>538</f>
        <v>538</v>
      </c>
      <c r="F23180" t="s">
        <v>13</v>
      </c>
      <c r="G23180" t="s">
        <v>66347</v>
      </c>
      <c r="H23180" s="3" t="s">
        <v>66348</v>
      </c>
      <c r="I23180" t="s">
        <v>918</v>
      </c>
      <c r="J23180" t="s">
        <v>47503</v>
      </c>
    </row>
    <row r="23181" spans="1:10" ht="16" x14ac:dyDescent="0.2">
      <c r="A23181" t="s">
        <v>66414</v>
      </c>
      <c r="B23181" t="s">
        <v>66437</v>
      </c>
      <c r="C23181" t="s">
        <v>66438</v>
      </c>
      <c r="D23181">
        <v>2</v>
      </c>
      <c r="E23181">
        <f>538</f>
        <v>538</v>
      </c>
      <c r="F23181" t="s">
        <v>13</v>
      </c>
      <c r="G23181" t="s">
        <v>66347</v>
      </c>
      <c r="H23181" s="3" t="s">
        <v>66417</v>
      </c>
      <c r="I23181" t="s">
        <v>918</v>
      </c>
      <c r="J23181" t="s">
        <v>66418</v>
      </c>
    </row>
    <row r="23182" spans="1:10" ht="16" x14ac:dyDescent="0.2">
      <c r="A23182" t="s">
        <v>66439</v>
      </c>
      <c r="B23182" t="s">
        <v>66440</v>
      </c>
      <c r="C23182" t="s">
        <v>66441</v>
      </c>
      <c r="D23182">
        <v>1</v>
      </c>
      <c r="E23182">
        <f>538</f>
        <v>538</v>
      </c>
      <c r="F23182" t="s">
        <v>13</v>
      </c>
      <c r="G23182" t="s">
        <v>66347</v>
      </c>
      <c r="H23182" s="3" t="s">
        <v>66352</v>
      </c>
      <c r="I23182" t="s">
        <v>918</v>
      </c>
      <c r="J23182" t="s">
        <v>66442</v>
      </c>
    </row>
    <row r="23183" spans="1:10" ht="16" x14ac:dyDescent="0.2">
      <c r="A23183" t="s">
        <v>66428</v>
      </c>
      <c r="B23183" t="s">
        <v>66443</v>
      </c>
      <c r="C23183" t="s">
        <v>66444</v>
      </c>
      <c r="D23183">
        <v>5</v>
      </c>
      <c r="E23183">
        <f>538</f>
        <v>538</v>
      </c>
      <c r="F23183" t="s">
        <v>13</v>
      </c>
      <c r="G23183" t="s">
        <v>66347</v>
      </c>
      <c r="H23183" s="3" t="s">
        <v>66408</v>
      </c>
      <c r="I23183" t="s">
        <v>918</v>
      </c>
      <c r="J23183" t="s">
        <v>66432</v>
      </c>
    </row>
    <row r="23184" spans="1:10" ht="16" x14ac:dyDescent="0.2">
      <c r="A23184" t="s">
        <v>66445</v>
      </c>
      <c r="B23184" t="s">
        <v>66446</v>
      </c>
      <c r="C23184" t="s">
        <v>66447</v>
      </c>
      <c r="D23184">
        <v>1</v>
      </c>
      <c r="E23184">
        <f>538</f>
        <v>538</v>
      </c>
      <c r="F23184" t="s">
        <v>13</v>
      </c>
      <c r="G23184" t="s">
        <v>66347</v>
      </c>
      <c r="H23184" s="3" t="s">
        <v>66348</v>
      </c>
      <c r="I23184" t="s">
        <v>918</v>
      </c>
      <c r="J23184" t="s">
        <v>66448</v>
      </c>
    </row>
    <row r="23185" spans="1:10" ht="16" x14ac:dyDescent="0.2">
      <c r="A23185" t="s">
        <v>64749</v>
      </c>
      <c r="B23185" t="s">
        <v>65416</v>
      </c>
      <c r="C23185" t="s">
        <v>65417</v>
      </c>
      <c r="D23185">
        <v>3</v>
      </c>
      <c r="E23185">
        <f>538</f>
        <v>538</v>
      </c>
      <c r="F23185" t="s">
        <v>13</v>
      </c>
      <c r="G23185" t="s">
        <v>66347</v>
      </c>
      <c r="H23185" s="3" t="s">
        <v>66348</v>
      </c>
      <c r="I23185" t="s">
        <v>918</v>
      </c>
      <c r="J23185" t="s">
        <v>64752</v>
      </c>
    </row>
    <row r="23186" spans="1:10" ht="16" x14ac:dyDescent="0.2">
      <c r="A23186" t="s">
        <v>7500</v>
      </c>
      <c r="B23186" t="s">
        <v>66449</v>
      </c>
      <c r="C23186" t="s">
        <v>66450</v>
      </c>
      <c r="D23186">
        <v>1</v>
      </c>
      <c r="E23186">
        <f>538</f>
        <v>538</v>
      </c>
      <c r="F23186" t="s">
        <v>13</v>
      </c>
      <c r="G23186" t="s">
        <v>66347</v>
      </c>
      <c r="H23186" s="3" t="s">
        <v>66417</v>
      </c>
      <c r="I23186" t="s">
        <v>918</v>
      </c>
      <c r="J23186" t="s">
        <v>7506</v>
      </c>
    </row>
    <row r="23187" spans="1:10" ht="16" x14ac:dyDescent="0.2">
      <c r="A23187" t="s">
        <v>66428</v>
      </c>
      <c r="B23187" t="s">
        <v>66381</v>
      </c>
      <c r="C23187" t="s">
        <v>66382</v>
      </c>
      <c r="D23187">
        <v>3</v>
      </c>
      <c r="E23187">
        <f>538</f>
        <v>538</v>
      </c>
      <c r="F23187" t="s">
        <v>13</v>
      </c>
      <c r="G23187" t="s">
        <v>66347</v>
      </c>
      <c r="H23187" s="3" t="s">
        <v>66383</v>
      </c>
      <c r="I23187" t="s">
        <v>918</v>
      </c>
      <c r="J23187" t="s">
        <v>66432</v>
      </c>
    </row>
    <row r="23188" spans="1:10" ht="32" x14ac:dyDescent="0.2">
      <c r="A23188" t="s">
        <v>66428</v>
      </c>
      <c r="B23188" t="s">
        <v>66451</v>
      </c>
      <c r="C23188" t="s">
        <v>66452</v>
      </c>
      <c r="D23188">
        <v>2</v>
      </c>
      <c r="E23188">
        <f>538</f>
        <v>538</v>
      </c>
      <c r="F23188" t="s">
        <v>13</v>
      </c>
      <c r="G23188" t="s">
        <v>66347</v>
      </c>
      <c r="H23188" s="3" t="s">
        <v>66453</v>
      </c>
      <c r="I23188" t="s">
        <v>918</v>
      </c>
      <c r="J23188" t="s">
        <v>66432</v>
      </c>
    </row>
    <row r="23189" spans="1:10" ht="16" x14ac:dyDescent="0.2">
      <c r="A23189" t="s">
        <v>66439</v>
      </c>
      <c r="B23189" t="s">
        <v>66454</v>
      </c>
      <c r="C23189" t="s">
        <v>66455</v>
      </c>
      <c r="D23189">
        <v>2</v>
      </c>
      <c r="E23189">
        <f>538</f>
        <v>538</v>
      </c>
      <c r="F23189" t="s">
        <v>13</v>
      </c>
      <c r="G23189" t="s">
        <v>66347</v>
      </c>
      <c r="H23189" s="3" t="s">
        <v>66352</v>
      </c>
      <c r="I23189" t="s">
        <v>918</v>
      </c>
      <c r="J23189" t="s">
        <v>66442</v>
      </c>
    </row>
    <row r="23190" spans="1:10" ht="16" x14ac:dyDescent="0.2">
      <c r="A23190" t="s">
        <v>66445</v>
      </c>
      <c r="B23190" t="s">
        <v>66456</v>
      </c>
      <c r="C23190" t="s">
        <v>66457</v>
      </c>
      <c r="D23190">
        <v>2</v>
      </c>
      <c r="E23190">
        <f>538</f>
        <v>538</v>
      </c>
      <c r="F23190" t="s">
        <v>13</v>
      </c>
      <c r="G23190" t="s">
        <v>66347</v>
      </c>
      <c r="H23190" s="3" t="s">
        <v>66348</v>
      </c>
      <c r="I23190" t="s">
        <v>918</v>
      </c>
      <c r="J23190" t="s">
        <v>66448</v>
      </c>
    </row>
    <row r="23191" spans="1:10" ht="16" x14ac:dyDescent="0.2">
      <c r="A23191" t="s">
        <v>66458</v>
      </c>
      <c r="B23191" t="s">
        <v>66459</v>
      </c>
      <c r="C23191" t="s">
        <v>66460</v>
      </c>
      <c r="D23191">
        <v>1</v>
      </c>
      <c r="E23191">
        <f>538</f>
        <v>538</v>
      </c>
      <c r="F23191" t="s">
        <v>13</v>
      </c>
      <c r="G23191" t="s">
        <v>66347</v>
      </c>
      <c r="H23191" s="3" t="s">
        <v>66461</v>
      </c>
      <c r="I23191" t="s">
        <v>918</v>
      </c>
      <c r="J23191" t="s">
        <v>66462</v>
      </c>
    </row>
    <row r="23192" spans="1:10" ht="16" x14ac:dyDescent="0.2">
      <c r="A23192" t="s">
        <v>66344</v>
      </c>
      <c r="B23192" t="s">
        <v>66463</v>
      </c>
      <c r="C23192" t="s">
        <v>66464</v>
      </c>
      <c r="D23192">
        <v>3</v>
      </c>
      <c r="E23192">
        <f>538</f>
        <v>538</v>
      </c>
      <c r="F23192" t="s">
        <v>13</v>
      </c>
      <c r="G23192" t="s">
        <v>66347</v>
      </c>
      <c r="H23192" s="3" t="s">
        <v>66465</v>
      </c>
      <c r="I23192" t="s">
        <v>918</v>
      </c>
      <c r="J23192" t="s">
        <v>66349</v>
      </c>
    </row>
    <row r="23193" spans="1:10" ht="32" x14ac:dyDescent="0.2">
      <c r="A23193" t="s">
        <v>65989</v>
      </c>
      <c r="B23193" t="s">
        <v>66466</v>
      </c>
      <c r="C23193" t="s">
        <v>66467</v>
      </c>
      <c r="D23193">
        <v>3</v>
      </c>
      <c r="E23193">
        <f>538</f>
        <v>538</v>
      </c>
      <c r="F23193" t="s">
        <v>13</v>
      </c>
      <c r="G23193" t="s">
        <v>66347</v>
      </c>
      <c r="H23193" s="3" t="s">
        <v>66468</v>
      </c>
      <c r="I23193" t="s">
        <v>918</v>
      </c>
      <c r="J23193" t="s">
        <v>65992</v>
      </c>
    </row>
    <row r="23194" spans="1:10" ht="16" x14ac:dyDescent="0.2">
      <c r="A23194" t="s">
        <v>66344</v>
      </c>
      <c r="B23194" t="s">
        <v>66469</v>
      </c>
      <c r="C23194" t="s">
        <v>66470</v>
      </c>
      <c r="D23194">
        <v>2</v>
      </c>
      <c r="E23194">
        <f>538</f>
        <v>538</v>
      </c>
      <c r="F23194" t="s">
        <v>13</v>
      </c>
      <c r="G23194" t="s">
        <v>66347</v>
      </c>
      <c r="H23194" s="3" t="s">
        <v>66465</v>
      </c>
      <c r="I23194" t="s">
        <v>918</v>
      </c>
      <c r="J23194" t="s">
        <v>66349</v>
      </c>
    </row>
    <row r="23195" spans="1:10" ht="16" x14ac:dyDescent="0.2">
      <c r="A23195" t="s">
        <v>66359</v>
      </c>
      <c r="B23195" t="s">
        <v>66471</v>
      </c>
      <c r="C23195" t="s">
        <v>66472</v>
      </c>
      <c r="D23195">
        <v>1</v>
      </c>
      <c r="E23195">
        <f>538</f>
        <v>538</v>
      </c>
      <c r="F23195" t="s">
        <v>13</v>
      </c>
      <c r="G23195" t="s">
        <v>66347</v>
      </c>
      <c r="H23195" s="3" t="s">
        <v>66362</v>
      </c>
      <c r="I23195" t="s">
        <v>918</v>
      </c>
      <c r="J23195" t="s">
        <v>66363</v>
      </c>
    </row>
    <row r="23196" spans="1:10" ht="16" x14ac:dyDescent="0.2">
      <c r="A23196" t="s">
        <v>66445</v>
      </c>
      <c r="B23196" t="s">
        <v>66473</v>
      </c>
      <c r="C23196" t="s">
        <v>66474</v>
      </c>
      <c r="D23196">
        <v>3</v>
      </c>
      <c r="E23196">
        <f>538</f>
        <v>538</v>
      </c>
      <c r="F23196" t="s">
        <v>13</v>
      </c>
      <c r="G23196" t="s">
        <v>66347</v>
      </c>
      <c r="H23196" s="3" t="s">
        <v>66348</v>
      </c>
      <c r="I23196" t="s">
        <v>918</v>
      </c>
      <c r="J23196" t="s">
        <v>66448</v>
      </c>
    </row>
    <row r="23197" spans="1:10" ht="16" x14ac:dyDescent="0.2">
      <c r="A23197" t="s">
        <v>66405</v>
      </c>
      <c r="B23197" t="s">
        <v>66475</v>
      </c>
      <c r="C23197" t="s">
        <v>66476</v>
      </c>
      <c r="D23197">
        <v>2</v>
      </c>
      <c r="E23197">
        <f>538</f>
        <v>538</v>
      </c>
      <c r="F23197" t="s">
        <v>13</v>
      </c>
      <c r="G23197" t="s">
        <v>66347</v>
      </c>
      <c r="H23197" s="3" t="s">
        <v>66408</v>
      </c>
      <c r="I23197" t="s">
        <v>918</v>
      </c>
      <c r="J23197" t="s">
        <v>66409</v>
      </c>
    </row>
    <row r="23198" spans="1:10" ht="16" x14ac:dyDescent="0.2">
      <c r="A23198" t="s">
        <v>66387</v>
      </c>
      <c r="B23198" t="s">
        <v>66459</v>
      </c>
      <c r="C23198" t="s">
        <v>66460</v>
      </c>
      <c r="D23198">
        <v>1</v>
      </c>
      <c r="E23198">
        <f>538</f>
        <v>538</v>
      </c>
      <c r="F23198" t="s">
        <v>13</v>
      </c>
      <c r="G23198" t="s">
        <v>66347</v>
      </c>
      <c r="H23198" s="3" t="s">
        <v>66477</v>
      </c>
      <c r="I23198" t="s">
        <v>918</v>
      </c>
      <c r="J23198" t="s">
        <v>66390</v>
      </c>
    </row>
    <row r="23199" spans="1:10" ht="16" x14ac:dyDescent="0.2">
      <c r="A23199" t="s">
        <v>66478</v>
      </c>
      <c r="B23199" t="s">
        <v>66479</v>
      </c>
      <c r="C23199" t="s">
        <v>66480</v>
      </c>
      <c r="D23199">
        <v>3</v>
      </c>
      <c r="E23199">
        <f>538</f>
        <v>538</v>
      </c>
      <c r="F23199" t="s">
        <v>13</v>
      </c>
      <c r="G23199" t="s">
        <v>66347</v>
      </c>
      <c r="H23199" s="3" t="s">
        <v>66362</v>
      </c>
      <c r="I23199" t="s">
        <v>918</v>
      </c>
      <c r="J23199" t="s">
        <v>66481</v>
      </c>
    </row>
    <row r="23200" spans="1:10" ht="16" x14ac:dyDescent="0.2">
      <c r="A23200" t="s">
        <v>52415</v>
      </c>
      <c r="B23200" t="s">
        <v>66482</v>
      </c>
      <c r="C23200" t="s">
        <v>66483</v>
      </c>
      <c r="D23200">
        <v>3</v>
      </c>
      <c r="E23200">
        <f>538</f>
        <v>538</v>
      </c>
      <c r="F23200" t="s">
        <v>13</v>
      </c>
      <c r="G23200" t="s">
        <v>66347</v>
      </c>
      <c r="H23200" s="3" t="s">
        <v>66484</v>
      </c>
      <c r="I23200" t="s">
        <v>918</v>
      </c>
      <c r="J23200" t="s">
        <v>52420</v>
      </c>
    </row>
    <row r="23201" spans="1:10" ht="16" x14ac:dyDescent="0.2">
      <c r="A23201" t="s">
        <v>4222</v>
      </c>
      <c r="B23201" t="s">
        <v>66485</v>
      </c>
      <c r="C23201" t="s">
        <v>66486</v>
      </c>
      <c r="D23201">
        <v>2</v>
      </c>
      <c r="E23201">
        <f>538</f>
        <v>538</v>
      </c>
      <c r="F23201" t="s">
        <v>13</v>
      </c>
      <c r="G23201" t="s">
        <v>66347</v>
      </c>
      <c r="H23201" s="3" t="s">
        <v>66461</v>
      </c>
      <c r="I23201" t="s">
        <v>918</v>
      </c>
      <c r="J23201" t="s">
        <v>4225</v>
      </c>
    </row>
    <row r="23202" spans="1:10" ht="16" x14ac:dyDescent="0.2">
      <c r="A23202" t="s">
        <v>52415</v>
      </c>
      <c r="B23202" t="s">
        <v>66487</v>
      </c>
      <c r="C23202" t="s">
        <v>66403</v>
      </c>
      <c r="D23202">
        <v>2</v>
      </c>
      <c r="E23202">
        <f>538</f>
        <v>538</v>
      </c>
      <c r="F23202" t="s">
        <v>13</v>
      </c>
      <c r="G23202" t="s">
        <v>66347</v>
      </c>
      <c r="H23202" s="3" t="s">
        <v>66484</v>
      </c>
      <c r="I23202" t="s">
        <v>918</v>
      </c>
      <c r="J23202" t="s">
        <v>52420</v>
      </c>
    </row>
    <row r="23203" spans="1:10" ht="16" x14ac:dyDescent="0.2">
      <c r="A23203" t="s">
        <v>65564</v>
      </c>
      <c r="B23203" t="s">
        <v>66488</v>
      </c>
      <c r="C23203" t="s">
        <v>66489</v>
      </c>
      <c r="D23203">
        <v>7</v>
      </c>
      <c r="E23203">
        <f>538</f>
        <v>538</v>
      </c>
      <c r="F23203" t="s">
        <v>13</v>
      </c>
      <c r="G23203" t="s">
        <v>66347</v>
      </c>
      <c r="H23203" s="3" t="s">
        <v>66348</v>
      </c>
      <c r="I23203" t="s">
        <v>918</v>
      </c>
      <c r="J23203" t="s">
        <v>65567</v>
      </c>
    </row>
    <row r="23204" spans="1:10" ht="16" x14ac:dyDescent="0.2">
      <c r="A23204" t="s">
        <v>65564</v>
      </c>
      <c r="B23204" t="s">
        <v>66490</v>
      </c>
      <c r="C23204" t="s">
        <v>66491</v>
      </c>
      <c r="D23204">
        <v>3</v>
      </c>
      <c r="E23204">
        <f>538</f>
        <v>538</v>
      </c>
      <c r="F23204" t="s">
        <v>13</v>
      </c>
      <c r="G23204" t="s">
        <v>66347</v>
      </c>
      <c r="H23204" s="3" t="s">
        <v>66404</v>
      </c>
      <c r="I23204" t="s">
        <v>918</v>
      </c>
      <c r="J23204" t="s">
        <v>65567</v>
      </c>
    </row>
    <row r="23205" spans="1:10" ht="16" x14ac:dyDescent="0.2">
      <c r="A23205" t="s">
        <v>66492</v>
      </c>
      <c r="B23205" t="s">
        <v>66493</v>
      </c>
      <c r="C23205" t="s">
        <v>66494</v>
      </c>
      <c r="D23205">
        <v>2</v>
      </c>
      <c r="E23205">
        <f>538</f>
        <v>538</v>
      </c>
      <c r="F23205" t="s">
        <v>13</v>
      </c>
      <c r="G23205" t="s">
        <v>66347</v>
      </c>
      <c r="H23205" s="3" t="s">
        <v>66362</v>
      </c>
      <c r="I23205" t="s">
        <v>918</v>
      </c>
      <c r="J23205" t="s">
        <v>66495</v>
      </c>
    </row>
    <row r="23206" spans="1:10" ht="16" x14ac:dyDescent="0.2">
      <c r="A23206" t="s">
        <v>66496</v>
      </c>
      <c r="B23206" t="s">
        <v>66497</v>
      </c>
      <c r="C23206" t="s">
        <v>66498</v>
      </c>
      <c r="D23206">
        <v>3</v>
      </c>
      <c r="E23206">
        <f>538</f>
        <v>538</v>
      </c>
      <c r="F23206" t="s">
        <v>13</v>
      </c>
      <c r="G23206" t="s">
        <v>66347</v>
      </c>
      <c r="H23206" s="3" t="s">
        <v>66499</v>
      </c>
      <c r="I23206" t="s">
        <v>918</v>
      </c>
      <c r="J23206" t="s">
        <v>66500</v>
      </c>
    </row>
    <row r="23207" spans="1:10" ht="32" x14ac:dyDescent="0.2">
      <c r="A23207" t="s">
        <v>66492</v>
      </c>
      <c r="B23207" t="s">
        <v>66501</v>
      </c>
      <c r="C23207" t="s">
        <v>66502</v>
      </c>
      <c r="D23207">
        <v>3</v>
      </c>
      <c r="E23207">
        <f>538</f>
        <v>538</v>
      </c>
      <c r="F23207" t="s">
        <v>13</v>
      </c>
      <c r="G23207" t="s">
        <v>66347</v>
      </c>
      <c r="H23207" s="3" t="s">
        <v>66503</v>
      </c>
      <c r="I23207" t="s">
        <v>918</v>
      </c>
      <c r="J23207" t="s">
        <v>66495</v>
      </c>
    </row>
    <row r="23208" spans="1:10" ht="16" x14ac:dyDescent="0.2">
      <c r="A23208" t="s">
        <v>66387</v>
      </c>
      <c r="B23208" t="s">
        <v>66504</v>
      </c>
      <c r="C23208" t="s">
        <v>66505</v>
      </c>
      <c r="D23208">
        <v>3</v>
      </c>
      <c r="E23208">
        <f>538</f>
        <v>538</v>
      </c>
      <c r="F23208" t="s">
        <v>13</v>
      </c>
      <c r="G23208" t="s">
        <v>66347</v>
      </c>
      <c r="H23208" s="3" t="s">
        <v>66389</v>
      </c>
      <c r="I23208" t="s">
        <v>918</v>
      </c>
      <c r="J23208" t="s">
        <v>66390</v>
      </c>
    </row>
    <row r="23209" spans="1:10" ht="16" x14ac:dyDescent="0.2">
      <c r="A23209" t="s">
        <v>66496</v>
      </c>
      <c r="B23209" t="s">
        <v>66400</v>
      </c>
      <c r="C23209" t="s">
        <v>66401</v>
      </c>
      <c r="D23209">
        <v>1</v>
      </c>
      <c r="E23209">
        <f>538</f>
        <v>538</v>
      </c>
      <c r="F23209" t="s">
        <v>13</v>
      </c>
      <c r="G23209" t="s">
        <v>66347</v>
      </c>
      <c r="H23209" s="3" t="s">
        <v>66506</v>
      </c>
      <c r="I23209" t="s">
        <v>918</v>
      </c>
      <c r="J23209" t="s">
        <v>66500</v>
      </c>
    </row>
    <row r="23210" spans="1:10" ht="16" x14ac:dyDescent="0.2">
      <c r="A23210" t="s">
        <v>66507</v>
      </c>
      <c r="B23210" t="s">
        <v>66459</v>
      </c>
      <c r="C23210" t="s">
        <v>66460</v>
      </c>
      <c r="D23210">
        <v>1</v>
      </c>
      <c r="E23210">
        <f>538</f>
        <v>538</v>
      </c>
      <c r="F23210" t="s">
        <v>13</v>
      </c>
      <c r="G23210" t="s">
        <v>66347</v>
      </c>
      <c r="H23210" s="3" t="s">
        <v>66352</v>
      </c>
      <c r="I23210" t="s">
        <v>918</v>
      </c>
      <c r="J23210" t="s">
        <v>66508</v>
      </c>
    </row>
    <row r="23211" spans="1:10" ht="16" x14ac:dyDescent="0.2">
      <c r="A23211" t="s">
        <v>7124</v>
      </c>
      <c r="B23211" t="s">
        <v>66509</v>
      </c>
      <c r="C23211" t="s">
        <v>66510</v>
      </c>
      <c r="D23211">
        <v>4</v>
      </c>
      <c r="E23211">
        <f>538</f>
        <v>538</v>
      </c>
      <c r="F23211" t="s">
        <v>13</v>
      </c>
      <c r="G23211" t="s">
        <v>66347</v>
      </c>
      <c r="H23211" s="3" t="s">
        <v>66417</v>
      </c>
      <c r="I23211" t="s">
        <v>918</v>
      </c>
      <c r="J23211" t="s">
        <v>7129</v>
      </c>
    </row>
    <row r="23212" spans="1:10" ht="16" x14ac:dyDescent="0.2">
      <c r="A23212" t="s">
        <v>65564</v>
      </c>
      <c r="B23212" t="s">
        <v>66511</v>
      </c>
      <c r="C23212" t="s">
        <v>66512</v>
      </c>
      <c r="D23212">
        <v>5</v>
      </c>
      <c r="E23212">
        <f>538</f>
        <v>538</v>
      </c>
      <c r="F23212" t="s">
        <v>13</v>
      </c>
      <c r="G23212" t="s">
        <v>66347</v>
      </c>
      <c r="H23212" s="3" t="s">
        <v>66513</v>
      </c>
      <c r="I23212" t="s">
        <v>918</v>
      </c>
      <c r="J23212" t="s">
        <v>65567</v>
      </c>
    </row>
    <row r="23213" spans="1:10" ht="16" x14ac:dyDescent="0.2">
      <c r="A23213" t="s">
        <v>66478</v>
      </c>
      <c r="B23213" t="s">
        <v>66424</v>
      </c>
      <c r="C23213" t="s">
        <v>66425</v>
      </c>
      <c r="D23213">
        <v>5</v>
      </c>
      <c r="E23213">
        <f>538</f>
        <v>538</v>
      </c>
      <c r="F23213" t="s">
        <v>13</v>
      </c>
      <c r="G23213" t="s">
        <v>66347</v>
      </c>
      <c r="H23213" s="3" t="s">
        <v>66362</v>
      </c>
      <c r="I23213" t="s">
        <v>918</v>
      </c>
      <c r="J23213" t="s">
        <v>66481</v>
      </c>
    </row>
    <row r="23214" spans="1:10" ht="32" x14ac:dyDescent="0.2">
      <c r="A23214" t="s">
        <v>66405</v>
      </c>
      <c r="B23214" t="s">
        <v>66381</v>
      </c>
      <c r="C23214" t="s">
        <v>66382</v>
      </c>
      <c r="D23214">
        <v>4</v>
      </c>
      <c r="E23214">
        <f>538</f>
        <v>538</v>
      </c>
      <c r="F23214" t="s">
        <v>13</v>
      </c>
      <c r="G23214" t="s">
        <v>66347</v>
      </c>
      <c r="H23214" s="3" t="s">
        <v>66514</v>
      </c>
      <c r="I23214" t="s">
        <v>918</v>
      </c>
      <c r="J23214" t="s">
        <v>66409</v>
      </c>
    </row>
    <row r="23215" spans="1:10" ht="16" x14ac:dyDescent="0.2">
      <c r="A23215" t="s">
        <v>60833</v>
      </c>
      <c r="B23215" t="s">
        <v>66515</v>
      </c>
      <c r="C23215" t="s">
        <v>66516</v>
      </c>
      <c r="D23215">
        <v>3</v>
      </c>
      <c r="E23215">
        <f>538</f>
        <v>538</v>
      </c>
      <c r="F23215" t="s">
        <v>13</v>
      </c>
      <c r="G23215" t="s">
        <v>66347</v>
      </c>
      <c r="H23215" s="3" t="s">
        <v>66517</v>
      </c>
      <c r="I23215" t="s">
        <v>918</v>
      </c>
      <c r="J23215" t="s">
        <v>60838</v>
      </c>
    </row>
    <row r="23216" spans="1:10" ht="16" x14ac:dyDescent="0.2">
      <c r="A23216" t="s">
        <v>24550</v>
      </c>
      <c r="B23216" t="s">
        <v>66518</v>
      </c>
      <c r="C23216" t="s">
        <v>66519</v>
      </c>
      <c r="D23216">
        <v>3</v>
      </c>
      <c r="E23216">
        <f>538</f>
        <v>538</v>
      </c>
      <c r="F23216" t="s">
        <v>13</v>
      </c>
      <c r="G23216" t="s">
        <v>66347</v>
      </c>
      <c r="H23216" s="3" t="s">
        <v>66352</v>
      </c>
      <c r="I23216" t="s">
        <v>918</v>
      </c>
      <c r="J23216" t="s">
        <v>24555</v>
      </c>
    </row>
    <row r="23217" spans="1:10" ht="16" x14ac:dyDescent="0.2">
      <c r="A23217" t="s">
        <v>66405</v>
      </c>
      <c r="B23217" t="s">
        <v>66451</v>
      </c>
      <c r="C23217" t="s">
        <v>66452</v>
      </c>
      <c r="D23217">
        <v>5</v>
      </c>
      <c r="E23217">
        <f>538</f>
        <v>538</v>
      </c>
      <c r="F23217" t="s">
        <v>13</v>
      </c>
      <c r="G23217" t="s">
        <v>66347</v>
      </c>
      <c r="H23217" s="3" t="s">
        <v>66383</v>
      </c>
      <c r="I23217" t="s">
        <v>918</v>
      </c>
      <c r="J23217" t="s">
        <v>66409</v>
      </c>
    </row>
    <row r="23218" spans="1:10" ht="16" x14ac:dyDescent="0.2">
      <c r="A23218" t="s">
        <v>64940</v>
      </c>
      <c r="B23218" t="s">
        <v>66520</v>
      </c>
      <c r="C23218" t="s">
        <v>66521</v>
      </c>
      <c r="D23218">
        <v>2</v>
      </c>
      <c r="E23218">
        <f>538</f>
        <v>538</v>
      </c>
      <c r="F23218" t="s">
        <v>13</v>
      </c>
      <c r="G23218" t="s">
        <v>66347</v>
      </c>
      <c r="H23218" s="3" t="s">
        <v>66522</v>
      </c>
      <c r="I23218" t="s">
        <v>918</v>
      </c>
      <c r="J23218" t="s">
        <v>64944</v>
      </c>
    </row>
    <row r="23219" spans="1:10" ht="16" x14ac:dyDescent="0.2">
      <c r="A23219" t="s">
        <v>65564</v>
      </c>
      <c r="B23219" t="s">
        <v>66402</v>
      </c>
      <c r="C23219" t="s">
        <v>66403</v>
      </c>
      <c r="D23219">
        <v>4</v>
      </c>
      <c r="E23219">
        <f>538</f>
        <v>538</v>
      </c>
      <c r="F23219" t="s">
        <v>13</v>
      </c>
      <c r="G23219" t="s">
        <v>66347</v>
      </c>
      <c r="H23219" s="3" t="s">
        <v>66404</v>
      </c>
      <c r="I23219" t="s">
        <v>918</v>
      </c>
      <c r="J23219" t="s">
        <v>65567</v>
      </c>
    </row>
    <row r="23220" spans="1:10" ht="16" x14ac:dyDescent="0.2">
      <c r="A23220" t="s">
        <v>66405</v>
      </c>
      <c r="B23220" t="s">
        <v>66523</v>
      </c>
      <c r="C23220" t="s">
        <v>66524</v>
      </c>
      <c r="D23220">
        <v>1</v>
      </c>
      <c r="E23220">
        <f>538</f>
        <v>538</v>
      </c>
      <c r="F23220" t="s">
        <v>13</v>
      </c>
      <c r="G23220" t="s">
        <v>66347</v>
      </c>
      <c r="H23220" s="3" t="s">
        <v>66408</v>
      </c>
      <c r="I23220" t="s">
        <v>918</v>
      </c>
      <c r="J23220" t="s">
        <v>66409</v>
      </c>
    </row>
    <row r="23221" spans="1:10" ht="16" x14ac:dyDescent="0.2">
      <c r="A23221" t="s">
        <v>65564</v>
      </c>
      <c r="B23221" t="s">
        <v>66525</v>
      </c>
      <c r="C23221" t="s">
        <v>66526</v>
      </c>
      <c r="D23221">
        <v>6</v>
      </c>
      <c r="E23221">
        <f>538</f>
        <v>538</v>
      </c>
      <c r="F23221" t="s">
        <v>13</v>
      </c>
      <c r="G23221" t="s">
        <v>66347</v>
      </c>
      <c r="H23221" s="3" t="s">
        <v>66513</v>
      </c>
      <c r="I23221" t="s">
        <v>918</v>
      </c>
      <c r="J23221" t="s">
        <v>65567</v>
      </c>
    </row>
    <row r="23222" spans="1:10" ht="16" x14ac:dyDescent="0.2">
      <c r="A23222" t="s">
        <v>65564</v>
      </c>
      <c r="B23222" t="s">
        <v>66527</v>
      </c>
      <c r="C23222" t="s">
        <v>66528</v>
      </c>
      <c r="D23222">
        <v>2</v>
      </c>
      <c r="E23222">
        <f>538</f>
        <v>538</v>
      </c>
      <c r="F23222" t="s">
        <v>13</v>
      </c>
      <c r="G23222" t="s">
        <v>66347</v>
      </c>
      <c r="H23222" s="3" t="s">
        <v>66404</v>
      </c>
      <c r="I23222" t="s">
        <v>918</v>
      </c>
      <c r="J23222" t="s">
        <v>65567</v>
      </c>
    </row>
    <row r="23223" spans="1:10" ht="16" x14ac:dyDescent="0.2">
      <c r="A23223" t="s">
        <v>66387</v>
      </c>
      <c r="B23223" t="s">
        <v>66529</v>
      </c>
      <c r="C23223" t="s">
        <v>66530</v>
      </c>
      <c r="D23223">
        <v>5</v>
      </c>
      <c r="E23223">
        <f>538</f>
        <v>538</v>
      </c>
      <c r="F23223" t="s">
        <v>13</v>
      </c>
      <c r="G23223" t="s">
        <v>66347</v>
      </c>
      <c r="H23223" s="3" t="s">
        <v>66531</v>
      </c>
      <c r="I23223" t="s">
        <v>918</v>
      </c>
      <c r="J23223" t="s">
        <v>66390</v>
      </c>
    </row>
    <row r="23224" spans="1:10" ht="16" x14ac:dyDescent="0.2">
      <c r="A23224" t="s">
        <v>62088</v>
      </c>
      <c r="B23224" t="s">
        <v>23061</v>
      </c>
      <c r="C23224" t="s">
        <v>23062</v>
      </c>
      <c r="D23224">
        <v>2</v>
      </c>
      <c r="E23224">
        <f>538</f>
        <v>538</v>
      </c>
      <c r="F23224" t="s">
        <v>13</v>
      </c>
      <c r="G23224" t="s">
        <v>66347</v>
      </c>
      <c r="H23224" s="3" t="s">
        <v>66417</v>
      </c>
      <c r="I23224" t="s">
        <v>918</v>
      </c>
      <c r="J23224" t="s">
        <v>62091</v>
      </c>
    </row>
    <row r="23225" spans="1:10" ht="16" x14ac:dyDescent="0.2">
      <c r="A23225" t="s">
        <v>20</v>
      </c>
      <c r="B23225" t="s">
        <v>66532</v>
      </c>
      <c r="C23225" t="s">
        <v>66533</v>
      </c>
      <c r="D23225">
        <v>2</v>
      </c>
      <c r="E23225">
        <f>538</f>
        <v>538</v>
      </c>
      <c r="F23225" t="s">
        <v>13</v>
      </c>
      <c r="G23225" t="s">
        <v>66347</v>
      </c>
      <c r="H23225" s="3" t="s">
        <v>66534</v>
      </c>
      <c r="I23225" t="s">
        <v>918</v>
      </c>
      <c r="J23225" t="s">
        <v>24</v>
      </c>
    </row>
    <row r="23226" spans="1:10" ht="16" x14ac:dyDescent="0.2">
      <c r="A23226" t="s">
        <v>64314</v>
      </c>
      <c r="B23226" t="s">
        <v>1627</v>
      </c>
      <c r="C23226" t="s">
        <v>66535</v>
      </c>
      <c r="D23226">
        <v>3</v>
      </c>
      <c r="E23226">
        <f>538</f>
        <v>538</v>
      </c>
      <c r="F23226" t="s">
        <v>13</v>
      </c>
      <c r="G23226" t="s">
        <v>66347</v>
      </c>
      <c r="H23226" s="3" t="s">
        <v>66513</v>
      </c>
      <c r="I23226" t="s">
        <v>918</v>
      </c>
      <c r="J23226" t="s">
        <v>64317</v>
      </c>
    </row>
    <row r="23227" spans="1:10" ht="16" x14ac:dyDescent="0.2">
      <c r="A23227" t="s">
        <v>66536</v>
      </c>
      <c r="B23227" t="s">
        <v>66537</v>
      </c>
      <c r="C23227" t="s">
        <v>66538</v>
      </c>
      <c r="D23227">
        <v>1</v>
      </c>
      <c r="E23227">
        <f>538</f>
        <v>538</v>
      </c>
      <c r="F23227" t="s">
        <v>13</v>
      </c>
      <c r="G23227" t="s">
        <v>66347</v>
      </c>
      <c r="H23227" s="3" t="s">
        <v>66461</v>
      </c>
      <c r="I23227" t="s">
        <v>918</v>
      </c>
      <c r="J23227" t="s">
        <v>66539</v>
      </c>
    </row>
    <row r="23228" spans="1:10" ht="16" x14ac:dyDescent="0.2">
      <c r="A23228" t="s">
        <v>66398</v>
      </c>
      <c r="B23228" t="s">
        <v>66479</v>
      </c>
      <c r="C23228" t="s">
        <v>66480</v>
      </c>
      <c r="D23228">
        <v>3</v>
      </c>
      <c r="E23228">
        <f>538</f>
        <v>538</v>
      </c>
      <c r="F23228" t="s">
        <v>13</v>
      </c>
      <c r="G23228" t="s">
        <v>66347</v>
      </c>
      <c r="H23228" s="3" t="s">
        <v>66362</v>
      </c>
      <c r="I23228" t="s">
        <v>918</v>
      </c>
      <c r="J23228" t="s">
        <v>66399</v>
      </c>
    </row>
    <row r="23229" spans="1:10" ht="16" x14ac:dyDescent="0.2">
      <c r="A23229" t="s">
        <v>66428</v>
      </c>
      <c r="B23229" t="s">
        <v>66540</v>
      </c>
      <c r="C23229" t="s">
        <v>66541</v>
      </c>
      <c r="D23229">
        <v>1</v>
      </c>
      <c r="E23229">
        <f>538</f>
        <v>538</v>
      </c>
      <c r="F23229" t="s">
        <v>13</v>
      </c>
      <c r="G23229" t="s">
        <v>66347</v>
      </c>
      <c r="H23229" s="3" t="s">
        <v>66408</v>
      </c>
      <c r="I23229" t="s">
        <v>918</v>
      </c>
      <c r="J23229" t="s">
        <v>66432</v>
      </c>
    </row>
    <row r="23230" spans="1:10" ht="16" x14ac:dyDescent="0.2">
      <c r="A23230" t="s">
        <v>66439</v>
      </c>
      <c r="B23230" t="s">
        <v>66542</v>
      </c>
      <c r="C23230" t="s">
        <v>66543</v>
      </c>
      <c r="D23230">
        <v>3</v>
      </c>
      <c r="E23230">
        <f>538</f>
        <v>538</v>
      </c>
      <c r="F23230" t="s">
        <v>13</v>
      </c>
      <c r="G23230" t="s">
        <v>66347</v>
      </c>
      <c r="H23230" s="3" t="s">
        <v>66352</v>
      </c>
      <c r="I23230" t="s">
        <v>918</v>
      </c>
      <c r="J23230" t="s">
        <v>66442</v>
      </c>
    </row>
    <row r="23231" spans="1:10" ht="16" x14ac:dyDescent="0.2">
      <c r="A23231" t="s">
        <v>64314</v>
      </c>
      <c r="B23231" t="s">
        <v>66544</v>
      </c>
      <c r="C23231" t="s">
        <v>24552</v>
      </c>
      <c r="D23231">
        <v>2</v>
      </c>
      <c r="E23231">
        <f>538</f>
        <v>538</v>
      </c>
      <c r="F23231" t="s">
        <v>13</v>
      </c>
      <c r="G23231" t="s">
        <v>66347</v>
      </c>
      <c r="H23231" s="3" t="s">
        <v>66348</v>
      </c>
      <c r="I23231" t="s">
        <v>918</v>
      </c>
      <c r="J23231" t="s">
        <v>64317</v>
      </c>
    </row>
    <row r="23232" spans="1:10" ht="16" x14ac:dyDescent="0.2">
      <c r="A23232" t="s">
        <v>66478</v>
      </c>
      <c r="B23232" t="s">
        <v>66545</v>
      </c>
      <c r="C23232" t="s">
        <v>66427</v>
      </c>
      <c r="D23232">
        <v>4</v>
      </c>
      <c r="E23232">
        <f>538</f>
        <v>538</v>
      </c>
      <c r="F23232" t="s">
        <v>13</v>
      </c>
      <c r="G23232" t="s">
        <v>66347</v>
      </c>
      <c r="H23232" s="3" t="s">
        <v>66362</v>
      </c>
      <c r="I23232" t="s">
        <v>918</v>
      </c>
      <c r="J23232" t="s">
        <v>66481</v>
      </c>
    </row>
    <row r="23233" spans="1:10" ht="16" x14ac:dyDescent="0.2">
      <c r="A23233" t="s">
        <v>66398</v>
      </c>
      <c r="B23233" t="s">
        <v>66545</v>
      </c>
      <c r="C23233" t="s">
        <v>66427</v>
      </c>
      <c r="D23233">
        <v>4</v>
      </c>
      <c r="E23233">
        <f>538</f>
        <v>538</v>
      </c>
      <c r="F23233" t="s">
        <v>13</v>
      </c>
      <c r="G23233" t="s">
        <v>66347</v>
      </c>
      <c r="H23233" s="3" t="s">
        <v>66362</v>
      </c>
      <c r="I23233" t="s">
        <v>918</v>
      </c>
      <c r="J23233" t="s">
        <v>66399</v>
      </c>
    </row>
    <row r="23234" spans="1:10" ht="16" x14ac:dyDescent="0.2">
      <c r="A23234" t="s">
        <v>32869</v>
      </c>
      <c r="B23234" t="s">
        <v>66546</v>
      </c>
      <c r="C23234" t="s">
        <v>66547</v>
      </c>
      <c r="D23234">
        <v>5</v>
      </c>
      <c r="E23234">
        <f>538</f>
        <v>538</v>
      </c>
      <c r="F23234" t="s">
        <v>13</v>
      </c>
      <c r="G23234" t="s">
        <v>66347</v>
      </c>
      <c r="H23234" s="3" t="s">
        <v>66352</v>
      </c>
      <c r="I23234" t="s">
        <v>918</v>
      </c>
      <c r="J23234" t="s">
        <v>32873</v>
      </c>
    </row>
    <row r="23235" spans="1:10" ht="16" x14ac:dyDescent="0.2">
      <c r="A23235" t="s">
        <v>33412</v>
      </c>
      <c r="B23235" t="s">
        <v>66548</v>
      </c>
      <c r="C23235" t="s">
        <v>66549</v>
      </c>
      <c r="D23235">
        <v>1</v>
      </c>
      <c r="E23235">
        <f>538</f>
        <v>538</v>
      </c>
      <c r="F23235" t="s">
        <v>13</v>
      </c>
      <c r="G23235" t="s">
        <v>66347</v>
      </c>
      <c r="H23235" s="3" t="s">
        <v>66404</v>
      </c>
      <c r="I23235" t="s">
        <v>918</v>
      </c>
      <c r="J23235" t="s">
        <v>33416</v>
      </c>
    </row>
    <row r="23236" spans="1:10" ht="16" x14ac:dyDescent="0.2">
      <c r="A23236" t="s">
        <v>66536</v>
      </c>
      <c r="B23236" t="s">
        <v>66497</v>
      </c>
      <c r="C23236" t="s">
        <v>66498</v>
      </c>
      <c r="D23236">
        <v>2</v>
      </c>
      <c r="E23236">
        <f>538</f>
        <v>538</v>
      </c>
      <c r="F23236" t="s">
        <v>13</v>
      </c>
      <c r="G23236" t="s">
        <v>66347</v>
      </c>
      <c r="H23236" s="3" t="s">
        <v>66461</v>
      </c>
      <c r="I23236" t="s">
        <v>918</v>
      </c>
      <c r="J23236" t="s">
        <v>66539</v>
      </c>
    </row>
    <row r="23237" spans="1:10" ht="32" x14ac:dyDescent="0.2">
      <c r="A23237" t="s">
        <v>66380</v>
      </c>
      <c r="B23237" t="s">
        <v>66451</v>
      </c>
      <c r="C23237" t="s">
        <v>66452</v>
      </c>
      <c r="D23237">
        <v>3</v>
      </c>
      <c r="E23237">
        <f>538</f>
        <v>538</v>
      </c>
      <c r="F23237" t="s">
        <v>13</v>
      </c>
      <c r="G23237" t="s">
        <v>66347</v>
      </c>
      <c r="H23237" s="3" t="s">
        <v>66453</v>
      </c>
      <c r="I23237" t="s">
        <v>918</v>
      </c>
      <c r="J23237" t="s">
        <v>66384</v>
      </c>
    </row>
    <row r="23238" spans="1:10" ht="16" x14ac:dyDescent="0.2">
      <c r="A23238" t="s">
        <v>65003</v>
      </c>
      <c r="B23238" t="s">
        <v>66550</v>
      </c>
      <c r="C23238" t="s">
        <v>66464</v>
      </c>
      <c r="D23238">
        <v>1</v>
      </c>
      <c r="E23238">
        <f>538</f>
        <v>538</v>
      </c>
      <c r="F23238" t="s">
        <v>13</v>
      </c>
      <c r="G23238" t="s">
        <v>66347</v>
      </c>
      <c r="H23238" s="3" t="s">
        <v>66465</v>
      </c>
      <c r="I23238" t="s">
        <v>918</v>
      </c>
      <c r="J23238" t="s">
        <v>65007</v>
      </c>
    </row>
    <row r="23239" spans="1:10" ht="16" x14ac:dyDescent="0.2">
      <c r="A23239" t="s">
        <v>66398</v>
      </c>
      <c r="B23239" t="s">
        <v>66551</v>
      </c>
      <c r="C23239" t="s">
        <v>66552</v>
      </c>
      <c r="D23239">
        <v>5</v>
      </c>
      <c r="E23239">
        <f>538</f>
        <v>538</v>
      </c>
      <c r="F23239" t="s">
        <v>13</v>
      </c>
      <c r="G23239" t="s">
        <v>66347</v>
      </c>
      <c r="H23239" s="3" t="s">
        <v>66356</v>
      </c>
      <c r="I23239" t="s">
        <v>918</v>
      </c>
      <c r="J23239" t="s">
        <v>66399</v>
      </c>
    </row>
    <row r="23240" spans="1:10" ht="16" x14ac:dyDescent="0.2">
      <c r="A23240" t="s">
        <v>46992</v>
      </c>
      <c r="B23240" t="s">
        <v>66553</v>
      </c>
      <c r="C23240" t="s">
        <v>66554</v>
      </c>
      <c r="D23240">
        <v>2</v>
      </c>
      <c r="E23240">
        <f>538</f>
        <v>538</v>
      </c>
      <c r="F23240" t="s">
        <v>13</v>
      </c>
      <c r="G23240" t="s">
        <v>66347</v>
      </c>
      <c r="H23240" s="3" t="s">
        <v>66362</v>
      </c>
      <c r="I23240" t="s">
        <v>918</v>
      </c>
      <c r="J23240" t="s">
        <v>46997</v>
      </c>
    </row>
    <row r="23241" spans="1:10" ht="16" x14ac:dyDescent="0.2">
      <c r="A23241" t="s">
        <v>66478</v>
      </c>
      <c r="B23241" t="s">
        <v>66360</v>
      </c>
      <c r="C23241" t="s">
        <v>66361</v>
      </c>
      <c r="D23241">
        <v>1</v>
      </c>
      <c r="E23241">
        <f>538</f>
        <v>538</v>
      </c>
      <c r="F23241" t="s">
        <v>13</v>
      </c>
      <c r="G23241" t="s">
        <v>66347</v>
      </c>
      <c r="H23241" s="3" t="s">
        <v>66362</v>
      </c>
      <c r="I23241" t="s">
        <v>918</v>
      </c>
      <c r="J23241" t="s">
        <v>66481</v>
      </c>
    </row>
    <row r="23242" spans="1:10" ht="16" x14ac:dyDescent="0.2">
      <c r="A23242" t="s">
        <v>66478</v>
      </c>
      <c r="B23242" t="s">
        <v>66555</v>
      </c>
      <c r="C23242" t="s">
        <v>66556</v>
      </c>
      <c r="D23242">
        <v>2</v>
      </c>
      <c r="E23242">
        <f>538</f>
        <v>538</v>
      </c>
      <c r="F23242" t="s">
        <v>13</v>
      </c>
      <c r="G23242" t="s">
        <v>66347</v>
      </c>
      <c r="H23242" s="3" t="s">
        <v>66356</v>
      </c>
      <c r="I23242" t="s">
        <v>918</v>
      </c>
      <c r="J23242" t="s">
        <v>66481</v>
      </c>
    </row>
    <row r="23243" spans="1:10" ht="16" x14ac:dyDescent="0.2">
      <c r="A23243" t="s">
        <v>66496</v>
      </c>
      <c r="B23243" t="s">
        <v>66396</v>
      </c>
      <c r="C23243" t="s">
        <v>66397</v>
      </c>
      <c r="D23243">
        <v>2</v>
      </c>
      <c r="E23243">
        <f>538</f>
        <v>538</v>
      </c>
      <c r="F23243" t="s">
        <v>13</v>
      </c>
      <c r="G23243" t="s">
        <v>66347</v>
      </c>
      <c r="H23243" s="3" t="s">
        <v>66506</v>
      </c>
      <c r="I23243" t="s">
        <v>918</v>
      </c>
      <c r="J23243" t="s">
        <v>66500</v>
      </c>
    </row>
    <row r="23244" spans="1:10" ht="16" x14ac:dyDescent="0.2">
      <c r="A23244" t="s">
        <v>66557</v>
      </c>
      <c r="B23244" t="s">
        <v>66360</v>
      </c>
      <c r="C23244" t="s">
        <v>66361</v>
      </c>
      <c r="D23244">
        <v>1</v>
      </c>
      <c r="E23244">
        <f>538</f>
        <v>538</v>
      </c>
      <c r="F23244" t="s">
        <v>13</v>
      </c>
      <c r="G23244" t="s">
        <v>66347</v>
      </c>
      <c r="H23244" s="3" t="s">
        <v>66558</v>
      </c>
      <c r="I23244" t="s">
        <v>918</v>
      </c>
      <c r="J23244" t="s">
        <v>66559</v>
      </c>
    </row>
    <row r="23245" spans="1:10" ht="16" x14ac:dyDescent="0.2">
      <c r="A23245" t="s">
        <v>65003</v>
      </c>
      <c r="B23245" t="s">
        <v>66469</v>
      </c>
      <c r="C23245" t="s">
        <v>66470</v>
      </c>
      <c r="D23245">
        <v>3</v>
      </c>
      <c r="E23245">
        <f>538</f>
        <v>538</v>
      </c>
      <c r="F23245" t="s">
        <v>13</v>
      </c>
      <c r="G23245" t="s">
        <v>66347</v>
      </c>
      <c r="H23245" s="3" t="s">
        <v>66465</v>
      </c>
      <c r="I23245" t="s">
        <v>918</v>
      </c>
      <c r="J23245" t="s">
        <v>65007</v>
      </c>
    </row>
    <row r="23246" spans="1:10" ht="16" x14ac:dyDescent="0.2">
      <c r="A23246" t="s">
        <v>66380</v>
      </c>
      <c r="B23246" t="s">
        <v>66560</v>
      </c>
      <c r="C23246" t="s">
        <v>66561</v>
      </c>
      <c r="D23246">
        <v>1</v>
      </c>
      <c r="E23246">
        <f>538</f>
        <v>538</v>
      </c>
      <c r="F23246" t="s">
        <v>13</v>
      </c>
      <c r="G23246" t="s">
        <v>66347</v>
      </c>
      <c r="H23246" s="3" t="s">
        <v>66408</v>
      </c>
      <c r="I23246" t="s">
        <v>918</v>
      </c>
      <c r="J23246" t="s">
        <v>66384</v>
      </c>
    </row>
    <row r="23247" spans="1:10" ht="16" x14ac:dyDescent="0.2">
      <c r="A23247" t="s">
        <v>66380</v>
      </c>
      <c r="B23247" t="s">
        <v>66540</v>
      </c>
      <c r="C23247" t="s">
        <v>66541</v>
      </c>
      <c r="D23247">
        <v>4</v>
      </c>
      <c r="E23247">
        <f>538</f>
        <v>538</v>
      </c>
      <c r="F23247" t="s">
        <v>13</v>
      </c>
      <c r="G23247" t="s">
        <v>66347</v>
      </c>
      <c r="H23247" s="3" t="s">
        <v>66408</v>
      </c>
      <c r="I23247" t="s">
        <v>918</v>
      </c>
      <c r="J23247" t="s">
        <v>66384</v>
      </c>
    </row>
    <row r="23248" spans="1:10" ht="16" x14ac:dyDescent="0.2">
      <c r="A23248" t="s">
        <v>33412</v>
      </c>
      <c r="B23248" t="s">
        <v>66562</v>
      </c>
      <c r="C23248" t="s">
        <v>66563</v>
      </c>
      <c r="D23248">
        <v>3</v>
      </c>
      <c r="E23248">
        <f>538</f>
        <v>538</v>
      </c>
      <c r="F23248" t="s">
        <v>13</v>
      </c>
      <c r="G23248" t="s">
        <v>66347</v>
      </c>
      <c r="H23248" s="3" t="s">
        <v>66352</v>
      </c>
      <c r="I23248" t="s">
        <v>918</v>
      </c>
      <c r="J23248" t="s">
        <v>33416</v>
      </c>
    </row>
    <row r="23249" spans="1:10" ht="16" x14ac:dyDescent="0.2">
      <c r="A23249" t="s">
        <v>55580</v>
      </c>
      <c r="B23249" t="s">
        <v>66564</v>
      </c>
      <c r="C23249" t="s">
        <v>66565</v>
      </c>
      <c r="D23249">
        <v>2</v>
      </c>
      <c r="E23249">
        <f>538</f>
        <v>538</v>
      </c>
      <c r="F23249" t="s">
        <v>13</v>
      </c>
      <c r="G23249" t="s">
        <v>66347</v>
      </c>
      <c r="H23249" s="3" t="s">
        <v>66393</v>
      </c>
      <c r="I23249" t="s">
        <v>918</v>
      </c>
      <c r="J23249" t="s">
        <v>55583</v>
      </c>
    </row>
    <row r="23250" spans="1:10" ht="16" x14ac:dyDescent="0.2">
      <c r="A23250" t="s">
        <v>47498</v>
      </c>
      <c r="B23250" t="s">
        <v>66566</v>
      </c>
      <c r="C23250" t="s">
        <v>66567</v>
      </c>
      <c r="D23250">
        <v>4</v>
      </c>
      <c r="E23250">
        <f>538</f>
        <v>538</v>
      </c>
      <c r="F23250" t="s">
        <v>13</v>
      </c>
      <c r="G23250" t="s">
        <v>66568</v>
      </c>
      <c r="H23250" s="3" t="s">
        <v>66569</v>
      </c>
      <c r="I23250" t="s">
        <v>1489</v>
      </c>
      <c r="J23250" t="s">
        <v>47503</v>
      </c>
    </row>
    <row r="23251" spans="1:10" ht="32" x14ac:dyDescent="0.2">
      <c r="A23251" t="s">
        <v>66380</v>
      </c>
      <c r="B23251" t="s">
        <v>66570</v>
      </c>
      <c r="C23251" t="s">
        <v>66571</v>
      </c>
      <c r="D23251">
        <v>5</v>
      </c>
      <c r="E23251">
        <f>538</f>
        <v>538</v>
      </c>
      <c r="F23251" t="s">
        <v>13</v>
      </c>
      <c r="G23251" t="s">
        <v>66572</v>
      </c>
      <c r="H23251" s="3" t="s">
        <v>66573</v>
      </c>
      <c r="I23251" t="s">
        <v>918</v>
      </c>
      <c r="J23251" t="s">
        <v>66384</v>
      </c>
    </row>
    <row r="23252" spans="1:10" ht="32" x14ac:dyDescent="0.2">
      <c r="A23252" t="s">
        <v>66492</v>
      </c>
      <c r="B23252" t="s">
        <v>66574</v>
      </c>
      <c r="C23252" t="s">
        <v>66575</v>
      </c>
      <c r="D23252">
        <v>1</v>
      </c>
      <c r="E23252">
        <f>538</f>
        <v>538</v>
      </c>
      <c r="F23252" t="s">
        <v>13</v>
      </c>
      <c r="G23252" t="s">
        <v>66576</v>
      </c>
      <c r="H23252" s="3" t="s">
        <v>66577</v>
      </c>
      <c r="I23252" t="s">
        <v>547</v>
      </c>
      <c r="J23252" t="s">
        <v>66495</v>
      </c>
    </row>
    <row r="23253" spans="1:10" ht="32" x14ac:dyDescent="0.2">
      <c r="A23253" t="s">
        <v>47498</v>
      </c>
      <c r="B23253" t="s">
        <v>66578</v>
      </c>
      <c r="C23253" t="s">
        <v>66579</v>
      </c>
      <c r="D23253">
        <v>2</v>
      </c>
      <c r="E23253">
        <f>538</f>
        <v>538</v>
      </c>
      <c r="F23253" t="s">
        <v>13</v>
      </c>
      <c r="G23253" t="s">
        <v>66576</v>
      </c>
      <c r="H23253" s="3" t="s">
        <v>66580</v>
      </c>
      <c r="I23253" t="s">
        <v>3608</v>
      </c>
      <c r="J23253" t="s">
        <v>47503</v>
      </c>
    </row>
    <row r="23254" spans="1:10" ht="16" x14ac:dyDescent="0.2">
      <c r="A23254" t="s">
        <v>1423</v>
      </c>
      <c r="B23254" t="s">
        <v>66581</v>
      </c>
      <c r="C23254" t="s">
        <v>1425</v>
      </c>
      <c r="D23254">
        <v>6</v>
      </c>
      <c r="E23254" t="s">
        <v>13</v>
      </c>
      <c r="F23254" t="s">
        <v>13</v>
      </c>
      <c r="G23254" t="s">
        <v>66582</v>
      </c>
      <c r="H23254" s="3" t="s">
        <v>66583</v>
      </c>
      <c r="I23254" t="s">
        <v>106</v>
      </c>
      <c r="J23254" t="s">
        <v>1428</v>
      </c>
    </row>
    <row r="23255" spans="1:10" ht="16" x14ac:dyDescent="0.2">
      <c r="A23255" t="s">
        <v>1423</v>
      </c>
      <c r="B23255" t="s">
        <v>66584</v>
      </c>
      <c r="C23255" t="s">
        <v>66585</v>
      </c>
      <c r="D23255">
        <v>2</v>
      </c>
      <c r="E23255" t="s">
        <v>13</v>
      </c>
      <c r="F23255" t="s">
        <v>13</v>
      </c>
      <c r="G23255" t="s">
        <v>66582</v>
      </c>
      <c r="H23255" s="3" t="s">
        <v>66586</v>
      </c>
      <c r="I23255" t="s">
        <v>106</v>
      </c>
      <c r="J23255" t="s">
        <v>1428</v>
      </c>
    </row>
    <row r="23256" spans="1:10" ht="16" x14ac:dyDescent="0.2">
      <c r="A23256" t="s">
        <v>1423</v>
      </c>
      <c r="B23256" t="s">
        <v>62094</v>
      </c>
      <c r="C23256" t="s">
        <v>66587</v>
      </c>
      <c r="D23256">
        <v>5</v>
      </c>
      <c r="E23256" t="s">
        <v>13</v>
      </c>
      <c r="F23256" t="s">
        <v>13</v>
      </c>
      <c r="G23256" t="s">
        <v>66582</v>
      </c>
      <c r="H23256" s="3" t="s">
        <v>66583</v>
      </c>
      <c r="I23256" t="s">
        <v>106</v>
      </c>
      <c r="J23256" t="s">
        <v>1428</v>
      </c>
    </row>
    <row r="23257" spans="1:10" ht="16" x14ac:dyDescent="0.2">
      <c r="A23257" t="s">
        <v>1423</v>
      </c>
      <c r="B23257" t="s">
        <v>66588</v>
      </c>
      <c r="C23257" t="s">
        <v>66589</v>
      </c>
      <c r="D23257">
        <v>7</v>
      </c>
      <c r="E23257" t="s">
        <v>13</v>
      </c>
      <c r="F23257" t="s">
        <v>13</v>
      </c>
      <c r="G23257" t="s">
        <v>66582</v>
      </c>
      <c r="H23257" s="3" t="s">
        <v>66583</v>
      </c>
      <c r="I23257" t="s">
        <v>106</v>
      </c>
      <c r="J23257" t="s">
        <v>1428</v>
      </c>
    </row>
    <row r="23258" spans="1:10" ht="16" x14ac:dyDescent="0.2">
      <c r="A23258" t="s">
        <v>1423</v>
      </c>
      <c r="B23258" t="s">
        <v>66590</v>
      </c>
      <c r="C23258" t="s">
        <v>66591</v>
      </c>
      <c r="D23258">
        <v>3</v>
      </c>
      <c r="E23258" t="s">
        <v>13</v>
      </c>
      <c r="F23258" t="s">
        <v>13</v>
      </c>
      <c r="G23258" t="s">
        <v>66582</v>
      </c>
      <c r="H23258" s="3" t="s">
        <v>66586</v>
      </c>
      <c r="I23258" t="s">
        <v>106</v>
      </c>
      <c r="J23258" t="s">
        <v>1428</v>
      </c>
    </row>
    <row r="23259" spans="1:10" ht="16" x14ac:dyDescent="0.2">
      <c r="A23259" t="s">
        <v>22167</v>
      </c>
      <c r="B23259" t="s">
        <v>66592</v>
      </c>
      <c r="C23259" t="s">
        <v>66593</v>
      </c>
      <c r="D23259">
        <v>2</v>
      </c>
      <c r="E23259" t="s">
        <v>13</v>
      </c>
      <c r="F23259" t="s">
        <v>13</v>
      </c>
      <c r="G23259" t="s">
        <v>66594</v>
      </c>
      <c r="H23259" s="3" t="s">
        <v>66595</v>
      </c>
      <c r="I23259" t="s">
        <v>7872</v>
      </c>
      <c r="J23259" t="s">
        <v>22172</v>
      </c>
    </row>
    <row r="23260" spans="1:10" ht="16" x14ac:dyDescent="0.2">
      <c r="A23260" t="s">
        <v>32869</v>
      </c>
      <c r="B23260" t="s">
        <v>66596</v>
      </c>
      <c r="C23260" t="s">
        <v>66597</v>
      </c>
      <c r="D23260">
        <v>6</v>
      </c>
      <c r="E23260" t="s">
        <v>13</v>
      </c>
      <c r="F23260" t="s">
        <v>13</v>
      </c>
      <c r="G23260" t="s">
        <v>66598</v>
      </c>
      <c r="H23260" s="3" t="s">
        <v>66599</v>
      </c>
      <c r="I23260" t="s">
        <v>31705</v>
      </c>
      <c r="J23260" t="s">
        <v>32873</v>
      </c>
    </row>
    <row r="23261" spans="1:10" ht="16" x14ac:dyDescent="0.2">
      <c r="A23261" t="s">
        <v>43789</v>
      </c>
      <c r="B23261" t="s">
        <v>2022</v>
      </c>
      <c r="C23261" t="s">
        <v>66600</v>
      </c>
      <c r="D23261">
        <v>1</v>
      </c>
      <c r="E23261" t="s">
        <v>13</v>
      </c>
      <c r="F23261" t="s">
        <v>13</v>
      </c>
      <c r="G23261" t="s">
        <v>66601</v>
      </c>
      <c r="H23261" s="3" t="s">
        <v>66602</v>
      </c>
      <c r="I23261" t="s">
        <v>69</v>
      </c>
      <c r="J23261" t="s">
        <v>43793</v>
      </c>
    </row>
    <row r="23262" spans="1:10" ht="16" x14ac:dyDescent="0.2">
      <c r="A23262" t="s">
        <v>64338</v>
      </c>
      <c r="B23262" t="s">
        <v>66603</v>
      </c>
      <c r="C23262" t="s">
        <v>66604</v>
      </c>
      <c r="D23262">
        <v>2</v>
      </c>
      <c r="E23262" t="s">
        <v>13</v>
      </c>
      <c r="F23262" t="s">
        <v>13</v>
      </c>
      <c r="G23262" t="s">
        <v>66605</v>
      </c>
      <c r="H23262" s="3" t="s">
        <v>66606</v>
      </c>
      <c r="I23262" t="s">
        <v>918</v>
      </c>
      <c r="J23262" t="s">
        <v>64341</v>
      </c>
    </row>
    <row r="23263" spans="1:10" ht="16" x14ac:dyDescent="0.2">
      <c r="A23263" t="s">
        <v>64338</v>
      </c>
      <c r="B23263" t="s">
        <v>66607</v>
      </c>
      <c r="C23263" t="s">
        <v>66608</v>
      </c>
      <c r="D23263">
        <v>4</v>
      </c>
      <c r="E23263" t="s">
        <v>13</v>
      </c>
      <c r="F23263" t="s">
        <v>13</v>
      </c>
      <c r="G23263" t="s">
        <v>66605</v>
      </c>
      <c r="H23263" s="3" t="s">
        <v>66606</v>
      </c>
      <c r="I23263" t="s">
        <v>918</v>
      </c>
      <c r="J23263" t="s">
        <v>64341</v>
      </c>
    </row>
    <row r="23264" spans="1:10" ht="16" x14ac:dyDescent="0.2">
      <c r="A23264" t="s">
        <v>66609</v>
      </c>
      <c r="B23264" t="s">
        <v>66610</v>
      </c>
      <c r="C23264" t="s">
        <v>66611</v>
      </c>
      <c r="D23264">
        <v>2</v>
      </c>
      <c r="E23264">
        <f>292</f>
        <v>292</v>
      </c>
      <c r="F23264" t="s">
        <v>13</v>
      </c>
      <c r="G23264" t="s">
        <v>66612</v>
      </c>
      <c r="H23264" s="3" t="s">
        <v>66613</v>
      </c>
      <c r="I23264" t="s">
        <v>810</v>
      </c>
      <c r="J23264" t="s">
        <v>66614</v>
      </c>
    </row>
    <row r="23265" spans="1:10" ht="16" x14ac:dyDescent="0.2">
      <c r="A23265" t="s">
        <v>66609</v>
      </c>
      <c r="B23265" t="s">
        <v>40358</v>
      </c>
      <c r="C23265" t="s">
        <v>66615</v>
      </c>
      <c r="D23265">
        <v>3</v>
      </c>
      <c r="E23265">
        <f>292</f>
        <v>292</v>
      </c>
      <c r="F23265" t="s">
        <v>13</v>
      </c>
      <c r="G23265" t="s">
        <v>66612</v>
      </c>
      <c r="H23265" s="3" t="s">
        <v>66613</v>
      </c>
      <c r="I23265" t="s">
        <v>810</v>
      </c>
      <c r="J23265" t="s">
        <v>66614</v>
      </c>
    </row>
    <row r="23266" spans="1:10" ht="16" x14ac:dyDescent="0.2">
      <c r="A23266" t="s">
        <v>66616</v>
      </c>
      <c r="B23266" t="s">
        <v>66617</v>
      </c>
      <c r="C23266" t="s">
        <v>66618</v>
      </c>
      <c r="D23266">
        <v>2</v>
      </c>
      <c r="E23266">
        <f>292</f>
        <v>292</v>
      </c>
      <c r="F23266" t="s">
        <v>13</v>
      </c>
      <c r="G23266" t="s">
        <v>66612</v>
      </c>
      <c r="H23266" s="3" t="s">
        <v>66619</v>
      </c>
      <c r="I23266" t="s">
        <v>810</v>
      </c>
      <c r="J23266" t="s">
        <v>66620</v>
      </c>
    </row>
    <row r="23267" spans="1:10" ht="16" x14ac:dyDescent="0.2">
      <c r="A23267" t="s">
        <v>66609</v>
      </c>
      <c r="B23267" t="s">
        <v>66621</v>
      </c>
      <c r="C23267" t="s">
        <v>66622</v>
      </c>
      <c r="D23267">
        <v>1</v>
      </c>
      <c r="E23267">
        <f>292</f>
        <v>292</v>
      </c>
      <c r="F23267" t="s">
        <v>13</v>
      </c>
      <c r="G23267" t="s">
        <v>66612</v>
      </c>
      <c r="H23267" s="3" t="s">
        <v>66613</v>
      </c>
      <c r="I23267" t="s">
        <v>810</v>
      </c>
      <c r="J23267" t="s">
        <v>66614</v>
      </c>
    </row>
    <row r="23268" spans="1:10" ht="16" x14ac:dyDescent="0.2">
      <c r="A23268" t="s">
        <v>66623</v>
      </c>
      <c r="B23268" t="s">
        <v>66624</v>
      </c>
      <c r="C23268" t="s">
        <v>66625</v>
      </c>
      <c r="D23268">
        <v>2</v>
      </c>
      <c r="E23268">
        <f>171</f>
        <v>171</v>
      </c>
      <c r="F23268" t="s">
        <v>13</v>
      </c>
      <c r="G23268" t="s">
        <v>66626</v>
      </c>
      <c r="H23268" s="3" t="s">
        <v>66627</v>
      </c>
      <c r="I23268" t="s">
        <v>810</v>
      </c>
      <c r="J23268" t="s">
        <v>66628</v>
      </c>
    </row>
    <row r="23269" spans="1:10" ht="16" x14ac:dyDescent="0.2">
      <c r="A23269" t="s">
        <v>36801</v>
      </c>
      <c r="B23269" t="s">
        <v>66629</v>
      </c>
      <c r="C23269" t="s">
        <v>66630</v>
      </c>
      <c r="D23269">
        <v>1</v>
      </c>
      <c r="E23269">
        <f>171</f>
        <v>171</v>
      </c>
      <c r="F23269" t="s">
        <v>13</v>
      </c>
      <c r="G23269" t="s">
        <v>66626</v>
      </c>
      <c r="H23269" s="3" t="s">
        <v>66631</v>
      </c>
      <c r="I23269" t="s">
        <v>810</v>
      </c>
      <c r="J23269" t="s">
        <v>36805</v>
      </c>
    </row>
    <row r="23270" spans="1:10" ht="16" x14ac:dyDescent="0.2">
      <c r="A23270" t="s">
        <v>66623</v>
      </c>
      <c r="B23270" t="s">
        <v>66632</v>
      </c>
      <c r="C23270" t="s">
        <v>66633</v>
      </c>
      <c r="D23270">
        <v>1</v>
      </c>
      <c r="E23270">
        <f>171</f>
        <v>171</v>
      </c>
      <c r="F23270" t="s">
        <v>13</v>
      </c>
      <c r="G23270" t="s">
        <v>66626</v>
      </c>
      <c r="H23270" s="3" t="s">
        <v>66627</v>
      </c>
      <c r="I23270" t="s">
        <v>810</v>
      </c>
      <c r="J23270" t="s">
        <v>66628</v>
      </c>
    </row>
    <row r="23271" spans="1:10" ht="16" x14ac:dyDescent="0.2">
      <c r="A23271" t="s">
        <v>66623</v>
      </c>
      <c r="B23271" t="s">
        <v>66634</v>
      </c>
      <c r="C23271" t="s">
        <v>66635</v>
      </c>
      <c r="D23271">
        <v>3</v>
      </c>
      <c r="E23271">
        <f>171</f>
        <v>171</v>
      </c>
      <c r="F23271" t="s">
        <v>13</v>
      </c>
      <c r="G23271" t="s">
        <v>66626</v>
      </c>
      <c r="H23271" s="3" t="s">
        <v>66627</v>
      </c>
      <c r="I23271" t="s">
        <v>810</v>
      </c>
      <c r="J23271" t="s">
        <v>66628</v>
      </c>
    </row>
    <row r="23272" spans="1:10" ht="32" x14ac:dyDescent="0.2">
      <c r="A23272" t="s">
        <v>2435</v>
      </c>
      <c r="B23272" t="s">
        <v>66636</v>
      </c>
      <c r="C23272" t="s">
        <v>66637</v>
      </c>
      <c r="D23272">
        <v>2</v>
      </c>
      <c r="E23272" t="s">
        <v>13</v>
      </c>
      <c r="F23272" t="s">
        <v>13</v>
      </c>
      <c r="G23272" t="s">
        <v>66638</v>
      </c>
      <c r="H23272" s="3" t="s">
        <v>66639</v>
      </c>
      <c r="I23272" t="s">
        <v>1276</v>
      </c>
      <c r="J23272" t="s">
        <v>2440</v>
      </c>
    </row>
    <row r="23273" spans="1:10" ht="16" x14ac:dyDescent="0.2">
      <c r="A23273" t="s">
        <v>66640</v>
      </c>
      <c r="B23273" t="s">
        <v>52964</v>
      </c>
      <c r="C23273" t="s">
        <v>52965</v>
      </c>
      <c r="D23273">
        <v>1</v>
      </c>
      <c r="E23273" t="s">
        <v>13</v>
      </c>
      <c r="F23273" t="s">
        <v>13</v>
      </c>
      <c r="G23273" t="s">
        <v>66638</v>
      </c>
      <c r="H23273" s="3" t="s">
        <v>66641</v>
      </c>
      <c r="I23273" t="s">
        <v>404</v>
      </c>
      <c r="J23273" t="s">
        <v>66642</v>
      </c>
    </row>
    <row r="23274" spans="1:10" ht="16" x14ac:dyDescent="0.2">
      <c r="A23274" t="s">
        <v>34151</v>
      </c>
      <c r="B23274" t="s">
        <v>66643</v>
      </c>
      <c r="C23274" t="s">
        <v>66644</v>
      </c>
      <c r="D23274">
        <v>3</v>
      </c>
      <c r="E23274" t="s">
        <v>13</v>
      </c>
      <c r="F23274" t="s">
        <v>13</v>
      </c>
      <c r="G23274" t="s">
        <v>66638</v>
      </c>
      <c r="H23274" s="3" t="s">
        <v>66645</v>
      </c>
      <c r="I23274" t="s">
        <v>404</v>
      </c>
      <c r="J23274" t="s">
        <v>34152</v>
      </c>
    </row>
    <row r="23275" spans="1:10" ht="32" x14ac:dyDescent="0.2">
      <c r="A23275" t="s">
        <v>66646</v>
      </c>
      <c r="B23275" t="s">
        <v>66647</v>
      </c>
      <c r="C23275" t="s">
        <v>66648</v>
      </c>
      <c r="D23275">
        <v>1</v>
      </c>
      <c r="E23275" t="s">
        <v>13</v>
      </c>
      <c r="F23275" t="s">
        <v>13</v>
      </c>
      <c r="G23275" t="s">
        <v>66638</v>
      </c>
      <c r="H23275" s="3" t="s">
        <v>66649</v>
      </c>
      <c r="I23275" t="s">
        <v>404</v>
      </c>
      <c r="J23275" t="s">
        <v>66650</v>
      </c>
    </row>
    <row r="23276" spans="1:10" ht="16" x14ac:dyDescent="0.2">
      <c r="A23276" t="s">
        <v>66651</v>
      </c>
      <c r="B23276" t="s">
        <v>66647</v>
      </c>
      <c r="C23276" t="s">
        <v>66648</v>
      </c>
      <c r="D23276">
        <v>1</v>
      </c>
      <c r="E23276" t="s">
        <v>13</v>
      </c>
      <c r="F23276" t="s">
        <v>13</v>
      </c>
      <c r="G23276" t="s">
        <v>66638</v>
      </c>
      <c r="H23276" s="3" t="s">
        <v>66652</v>
      </c>
      <c r="I23276" t="s">
        <v>404</v>
      </c>
      <c r="J23276" t="s">
        <v>66653</v>
      </c>
    </row>
    <row r="23277" spans="1:10" ht="16" x14ac:dyDescent="0.2">
      <c r="A23277" t="s">
        <v>5628</v>
      </c>
      <c r="B23277" t="s">
        <v>49934</v>
      </c>
      <c r="C23277" t="s">
        <v>66654</v>
      </c>
      <c r="D23277">
        <v>2</v>
      </c>
      <c r="E23277" t="s">
        <v>13</v>
      </c>
      <c r="F23277" t="s">
        <v>13</v>
      </c>
      <c r="G23277" t="s">
        <v>66638</v>
      </c>
      <c r="H23277" s="3" t="s">
        <v>66641</v>
      </c>
      <c r="I23277" t="s">
        <v>404</v>
      </c>
      <c r="J23277" t="s">
        <v>5631</v>
      </c>
    </row>
    <row r="23278" spans="1:10" ht="16" x14ac:dyDescent="0.2">
      <c r="A23278" t="s">
        <v>66655</v>
      </c>
      <c r="B23278" t="s">
        <v>66656</v>
      </c>
      <c r="C23278" t="s">
        <v>66657</v>
      </c>
      <c r="D23278">
        <v>2</v>
      </c>
      <c r="E23278" t="s">
        <v>13</v>
      </c>
      <c r="F23278" t="s">
        <v>13</v>
      </c>
      <c r="G23278" t="s">
        <v>66638</v>
      </c>
      <c r="H23278" s="3" t="s">
        <v>66641</v>
      </c>
      <c r="I23278" t="s">
        <v>404</v>
      </c>
      <c r="J23278" t="s">
        <v>66658</v>
      </c>
    </row>
    <row r="23279" spans="1:10" ht="16" x14ac:dyDescent="0.2">
      <c r="A23279" t="s">
        <v>37799</v>
      </c>
      <c r="B23279" t="s">
        <v>66659</v>
      </c>
      <c r="C23279" t="s">
        <v>66660</v>
      </c>
      <c r="D23279">
        <v>3</v>
      </c>
      <c r="E23279" t="s">
        <v>13</v>
      </c>
      <c r="F23279" t="s">
        <v>13</v>
      </c>
      <c r="G23279" t="s">
        <v>66638</v>
      </c>
      <c r="H23279" s="3" t="s">
        <v>66661</v>
      </c>
      <c r="I23279" t="s">
        <v>404</v>
      </c>
      <c r="J23279" t="s">
        <v>37803</v>
      </c>
    </row>
    <row r="23280" spans="1:10" ht="16" x14ac:dyDescent="0.2">
      <c r="A23280" t="s">
        <v>66662</v>
      </c>
      <c r="B23280" t="s">
        <v>66663</v>
      </c>
      <c r="C23280" t="s">
        <v>66664</v>
      </c>
      <c r="D23280">
        <v>1</v>
      </c>
      <c r="E23280" t="s">
        <v>13</v>
      </c>
      <c r="F23280" t="s">
        <v>13</v>
      </c>
      <c r="G23280" t="s">
        <v>66638</v>
      </c>
      <c r="H23280" s="3" t="s">
        <v>66641</v>
      </c>
      <c r="I23280" t="s">
        <v>404</v>
      </c>
      <c r="J23280" t="s">
        <v>66665</v>
      </c>
    </row>
    <row r="23281" spans="1:10" ht="16" x14ac:dyDescent="0.2">
      <c r="A23281" t="s">
        <v>35049</v>
      </c>
      <c r="B23281" t="s">
        <v>66666</v>
      </c>
      <c r="C23281" t="s">
        <v>66667</v>
      </c>
      <c r="D23281">
        <v>3</v>
      </c>
      <c r="E23281" t="s">
        <v>13</v>
      </c>
      <c r="F23281" t="s">
        <v>13</v>
      </c>
      <c r="G23281" t="s">
        <v>66638</v>
      </c>
      <c r="H23281" s="3" t="s">
        <v>66668</v>
      </c>
      <c r="I23281" t="s">
        <v>404</v>
      </c>
      <c r="J23281" t="s">
        <v>35053</v>
      </c>
    </row>
    <row r="23282" spans="1:10" ht="16" x14ac:dyDescent="0.2">
      <c r="A23282" t="s">
        <v>35049</v>
      </c>
      <c r="B23282" t="s">
        <v>66669</v>
      </c>
      <c r="C23282" t="s">
        <v>66670</v>
      </c>
      <c r="D23282">
        <v>2</v>
      </c>
      <c r="E23282" t="s">
        <v>13</v>
      </c>
      <c r="F23282" t="s">
        <v>13</v>
      </c>
      <c r="G23282" t="s">
        <v>66638</v>
      </c>
      <c r="H23282" s="3" t="s">
        <v>66668</v>
      </c>
      <c r="I23282" t="s">
        <v>404</v>
      </c>
      <c r="J23282" t="s">
        <v>35053</v>
      </c>
    </row>
    <row r="23283" spans="1:10" ht="16" x14ac:dyDescent="0.2">
      <c r="A23283" t="s">
        <v>66655</v>
      </c>
      <c r="B23283" t="s">
        <v>8213</v>
      </c>
      <c r="C23283" t="s">
        <v>66671</v>
      </c>
      <c r="D23283">
        <v>1</v>
      </c>
      <c r="E23283" t="s">
        <v>13</v>
      </c>
      <c r="F23283" t="s">
        <v>13</v>
      </c>
      <c r="G23283" t="s">
        <v>66638</v>
      </c>
      <c r="H23283" s="3" t="s">
        <v>66641</v>
      </c>
      <c r="I23283" t="s">
        <v>404</v>
      </c>
      <c r="J23283" t="s">
        <v>66658</v>
      </c>
    </row>
    <row r="23284" spans="1:10" ht="16" x14ac:dyDescent="0.2">
      <c r="A23284" t="s">
        <v>66655</v>
      </c>
      <c r="B23284" t="s">
        <v>4622</v>
      </c>
      <c r="C23284" t="s">
        <v>66672</v>
      </c>
      <c r="D23284">
        <v>4</v>
      </c>
      <c r="E23284" t="s">
        <v>13</v>
      </c>
      <c r="F23284" t="s">
        <v>13</v>
      </c>
      <c r="G23284" t="s">
        <v>66638</v>
      </c>
      <c r="H23284" s="3" t="s">
        <v>66641</v>
      </c>
      <c r="I23284" t="s">
        <v>404</v>
      </c>
      <c r="J23284" t="s">
        <v>66658</v>
      </c>
    </row>
    <row r="23285" spans="1:10" ht="16" x14ac:dyDescent="0.2">
      <c r="A23285" t="s">
        <v>66673</v>
      </c>
      <c r="B23285" t="s">
        <v>66674</v>
      </c>
      <c r="C23285" t="s">
        <v>66675</v>
      </c>
      <c r="D23285">
        <v>1</v>
      </c>
      <c r="E23285" t="s">
        <v>13</v>
      </c>
      <c r="F23285" t="s">
        <v>13</v>
      </c>
      <c r="G23285" t="s">
        <v>66638</v>
      </c>
      <c r="H23285" s="3" t="s">
        <v>66676</v>
      </c>
      <c r="I23285" t="s">
        <v>404</v>
      </c>
      <c r="J23285" t="s">
        <v>66677</v>
      </c>
    </row>
    <row r="23286" spans="1:10" ht="16" x14ac:dyDescent="0.2">
      <c r="A23286" t="s">
        <v>66678</v>
      </c>
      <c r="B23286" t="s">
        <v>54884</v>
      </c>
      <c r="C23286" t="s">
        <v>54885</v>
      </c>
      <c r="D23286">
        <v>2</v>
      </c>
      <c r="E23286" t="s">
        <v>13</v>
      </c>
      <c r="F23286" t="s">
        <v>13</v>
      </c>
      <c r="G23286" t="s">
        <v>66638</v>
      </c>
      <c r="H23286" s="3" t="s">
        <v>66641</v>
      </c>
      <c r="I23286" t="s">
        <v>404</v>
      </c>
      <c r="J23286" t="s">
        <v>66679</v>
      </c>
    </row>
    <row r="23287" spans="1:10" ht="16" x14ac:dyDescent="0.2">
      <c r="A23287" t="s">
        <v>66655</v>
      </c>
      <c r="B23287" t="s">
        <v>8144</v>
      </c>
      <c r="C23287" t="s">
        <v>66680</v>
      </c>
      <c r="D23287">
        <v>3</v>
      </c>
      <c r="E23287" t="s">
        <v>13</v>
      </c>
      <c r="F23287" t="s">
        <v>13</v>
      </c>
      <c r="G23287" t="s">
        <v>66638</v>
      </c>
      <c r="H23287" s="3" t="s">
        <v>66641</v>
      </c>
      <c r="I23287" t="s">
        <v>404</v>
      </c>
      <c r="J23287" t="s">
        <v>66658</v>
      </c>
    </row>
    <row r="23288" spans="1:10" ht="16" x14ac:dyDescent="0.2">
      <c r="A23288" t="s">
        <v>15800</v>
      </c>
      <c r="B23288" t="s">
        <v>17239</v>
      </c>
      <c r="C23288" t="s">
        <v>17240</v>
      </c>
      <c r="D23288">
        <v>3</v>
      </c>
      <c r="E23288" t="s">
        <v>13</v>
      </c>
      <c r="F23288" t="s">
        <v>13</v>
      </c>
      <c r="G23288" t="s">
        <v>66638</v>
      </c>
      <c r="H23288" s="3" t="s">
        <v>66681</v>
      </c>
      <c r="I23288" t="s">
        <v>404</v>
      </c>
      <c r="J23288" t="s">
        <v>15805</v>
      </c>
    </row>
    <row r="23289" spans="1:10" ht="16" x14ac:dyDescent="0.2">
      <c r="A23289" t="s">
        <v>66655</v>
      </c>
      <c r="B23289" t="s">
        <v>11566</v>
      </c>
      <c r="C23289" t="s">
        <v>66682</v>
      </c>
      <c r="D23289">
        <v>5</v>
      </c>
      <c r="E23289" t="s">
        <v>13</v>
      </c>
      <c r="F23289" t="s">
        <v>13</v>
      </c>
      <c r="G23289" t="s">
        <v>66638</v>
      </c>
      <c r="H23289" s="3" t="s">
        <v>66641</v>
      </c>
      <c r="I23289" t="s">
        <v>404</v>
      </c>
      <c r="J23289" t="s">
        <v>66658</v>
      </c>
    </row>
    <row r="23290" spans="1:10" ht="16" x14ac:dyDescent="0.2">
      <c r="A23290" t="s">
        <v>33397</v>
      </c>
      <c r="B23290" t="s">
        <v>66683</v>
      </c>
      <c r="C23290" t="s">
        <v>66684</v>
      </c>
      <c r="D23290">
        <v>4</v>
      </c>
      <c r="E23290" t="s">
        <v>13</v>
      </c>
      <c r="F23290" t="s">
        <v>13</v>
      </c>
      <c r="G23290" t="s">
        <v>66685</v>
      </c>
      <c r="H23290" s="3" t="s">
        <v>66686</v>
      </c>
      <c r="I23290" t="s">
        <v>69</v>
      </c>
      <c r="J23290" t="s">
        <v>33401</v>
      </c>
    </row>
    <row r="23291" spans="1:10" ht="16" x14ac:dyDescent="0.2">
      <c r="A23291" t="s">
        <v>25069</v>
      </c>
      <c r="B23291" t="s">
        <v>66683</v>
      </c>
      <c r="C23291" t="s">
        <v>66684</v>
      </c>
      <c r="D23291">
        <v>5</v>
      </c>
      <c r="E23291" t="s">
        <v>13</v>
      </c>
      <c r="F23291" t="s">
        <v>13</v>
      </c>
      <c r="G23291" t="s">
        <v>66685</v>
      </c>
      <c r="H23291" s="3" t="s">
        <v>66687</v>
      </c>
      <c r="I23291" t="s">
        <v>69</v>
      </c>
      <c r="J23291" t="s">
        <v>25074</v>
      </c>
    </row>
    <row r="23292" spans="1:10" ht="16" x14ac:dyDescent="0.2">
      <c r="A23292" t="s">
        <v>66688</v>
      </c>
      <c r="B23292" t="s">
        <v>66689</v>
      </c>
      <c r="C23292" t="s">
        <v>66690</v>
      </c>
      <c r="D23292">
        <v>3</v>
      </c>
      <c r="E23292" t="s">
        <v>13</v>
      </c>
      <c r="F23292" t="s">
        <v>13</v>
      </c>
      <c r="G23292" t="s">
        <v>66691</v>
      </c>
      <c r="H23292" s="3" t="s">
        <v>66692</v>
      </c>
      <c r="I23292" t="s">
        <v>1276</v>
      </c>
      <c r="J23292" t="s">
        <v>66693</v>
      </c>
    </row>
    <row r="23293" spans="1:10" ht="16" x14ac:dyDescent="0.2">
      <c r="A23293" t="s">
        <v>66688</v>
      </c>
      <c r="B23293" t="s">
        <v>66694</v>
      </c>
      <c r="C23293" t="s">
        <v>66695</v>
      </c>
      <c r="D23293">
        <v>1</v>
      </c>
      <c r="E23293" t="s">
        <v>13</v>
      </c>
      <c r="F23293" t="s">
        <v>13</v>
      </c>
      <c r="G23293" t="s">
        <v>66691</v>
      </c>
      <c r="H23293" s="3" t="s">
        <v>66692</v>
      </c>
      <c r="I23293" t="s">
        <v>1276</v>
      </c>
      <c r="J23293" t="s">
        <v>66693</v>
      </c>
    </row>
    <row r="23294" spans="1:10" ht="16" x14ac:dyDescent="0.2">
      <c r="A23294" t="s">
        <v>66688</v>
      </c>
      <c r="B23294" t="s">
        <v>66696</v>
      </c>
      <c r="C23294" t="s">
        <v>66697</v>
      </c>
      <c r="D23294">
        <v>2</v>
      </c>
      <c r="E23294" t="s">
        <v>13</v>
      </c>
      <c r="F23294" t="s">
        <v>13</v>
      </c>
      <c r="G23294" t="s">
        <v>66691</v>
      </c>
      <c r="H23294" s="3" t="s">
        <v>66692</v>
      </c>
      <c r="I23294" t="s">
        <v>1276</v>
      </c>
      <c r="J23294" t="s">
        <v>66693</v>
      </c>
    </row>
    <row r="23295" spans="1:10" ht="16" x14ac:dyDescent="0.2">
      <c r="A23295" t="s">
        <v>66698</v>
      </c>
      <c r="B23295" t="s">
        <v>66699</v>
      </c>
      <c r="C23295" t="s">
        <v>66700</v>
      </c>
      <c r="D23295">
        <v>2</v>
      </c>
      <c r="E23295" t="s">
        <v>13</v>
      </c>
      <c r="F23295" t="s">
        <v>13</v>
      </c>
      <c r="G23295" t="s">
        <v>66691</v>
      </c>
      <c r="H23295" s="3" t="s">
        <v>66692</v>
      </c>
      <c r="I23295" t="s">
        <v>1276</v>
      </c>
      <c r="J23295" t="s">
        <v>66701</v>
      </c>
    </row>
    <row r="23296" spans="1:10" ht="16" x14ac:dyDescent="0.2">
      <c r="A23296" t="s">
        <v>66698</v>
      </c>
      <c r="B23296" t="s">
        <v>66702</v>
      </c>
      <c r="C23296" t="s">
        <v>66703</v>
      </c>
      <c r="D23296">
        <v>1</v>
      </c>
      <c r="E23296" t="s">
        <v>13</v>
      </c>
      <c r="F23296" t="s">
        <v>13</v>
      </c>
      <c r="G23296" t="s">
        <v>66691</v>
      </c>
      <c r="H23296" s="3" t="s">
        <v>66692</v>
      </c>
      <c r="I23296" t="s">
        <v>1276</v>
      </c>
      <c r="J23296" t="s">
        <v>66701</v>
      </c>
    </row>
    <row r="23297" spans="1:10" ht="16" x14ac:dyDescent="0.2">
      <c r="A23297" t="s">
        <v>938</v>
      </c>
      <c r="B23297" t="s">
        <v>66704</v>
      </c>
      <c r="C23297" t="s">
        <v>66705</v>
      </c>
      <c r="D23297">
        <v>1</v>
      </c>
      <c r="E23297" t="s">
        <v>13</v>
      </c>
      <c r="F23297" t="s">
        <v>13</v>
      </c>
      <c r="G23297" t="s">
        <v>66706</v>
      </c>
      <c r="H23297" s="3" t="s">
        <v>66707</v>
      </c>
      <c r="I23297" t="s">
        <v>926</v>
      </c>
      <c r="J23297" t="s">
        <v>942</v>
      </c>
    </row>
    <row r="23298" spans="1:10" ht="16" x14ac:dyDescent="0.2">
      <c r="A23298" t="s">
        <v>938</v>
      </c>
      <c r="B23298" t="s">
        <v>66708</v>
      </c>
      <c r="C23298" t="s">
        <v>66709</v>
      </c>
      <c r="D23298">
        <v>3</v>
      </c>
      <c r="E23298" t="s">
        <v>13</v>
      </c>
      <c r="F23298" t="s">
        <v>13</v>
      </c>
      <c r="G23298" t="s">
        <v>66706</v>
      </c>
      <c r="H23298" s="3" t="s">
        <v>66707</v>
      </c>
      <c r="I23298" t="s">
        <v>926</v>
      </c>
      <c r="J23298" t="s">
        <v>942</v>
      </c>
    </row>
    <row r="23299" spans="1:10" ht="16" x14ac:dyDescent="0.2">
      <c r="A23299" t="s">
        <v>43390</v>
      </c>
      <c r="B23299" t="s">
        <v>66710</v>
      </c>
      <c r="C23299" t="s">
        <v>66711</v>
      </c>
      <c r="D23299">
        <v>2</v>
      </c>
      <c r="E23299" t="s">
        <v>13</v>
      </c>
      <c r="F23299" t="s">
        <v>13</v>
      </c>
      <c r="G23299" t="s">
        <v>66712</v>
      </c>
      <c r="H23299" s="3" t="s">
        <v>66713</v>
      </c>
      <c r="I23299" t="s">
        <v>253</v>
      </c>
      <c r="J23299" t="s">
        <v>43393</v>
      </c>
    </row>
    <row r="23300" spans="1:10" ht="16" x14ac:dyDescent="0.2">
      <c r="A23300" t="s">
        <v>43394</v>
      </c>
      <c r="B23300" t="s">
        <v>66710</v>
      </c>
      <c r="C23300" t="s">
        <v>66711</v>
      </c>
      <c r="D23300">
        <v>1</v>
      </c>
      <c r="E23300" t="s">
        <v>13</v>
      </c>
      <c r="F23300" t="s">
        <v>13</v>
      </c>
      <c r="G23300" t="s">
        <v>66712</v>
      </c>
      <c r="H23300" s="3" t="s">
        <v>66713</v>
      </c>
      <c r="I23300" t="s">
        <v>253</v>
      </c>
      <c r="J23300" t="s">
        <v>43396</v>
      </c>
    </row>
    <row r="23301" spans="1:10" ht="16" x14ac:dyDescent="0.2">
      <c r="A23301" t="s">
        <v>66714</v>
      </c>
      <c r="B23301" t="s">
        <v>66715</v>
      </c>
      <c r="C23301" t="s">
        <v>66716</v>
      </c>
      <c r="D23301">
        <v>1</v>
      </c>
      <c r="E23301" t="s">
        <v>13</v>
      </c>
      <c r="F23301" t="s">
        <v>13</v>
      </c>
      <c r="G23301" t="s">
        <v>66717</v>
      </c>
      <c r="H23301" s="3" t="s">
        <v>66718</v>
      </c>
      <c r="I23301" t="s">
        <v>3744</v>
      </c>
      <c r="J23301" t="s">
        <v>66719</v>
      </c>
    </row>
    <row r="23302" spans="1:10" ht="16" x14ac:dyDescent="0.2">
      <c r="A23302" t="s">
        <v>66720</v>
      </c>
      <c r="B23302" t="s">
        <v>66721</v>
      </c>
      <c r="C23302" t="s">
        <v>66722</v>
      </c>
      <c r="D23302">
        <v>1</v>
      </c>
      <c r="E23302" t="s">
        <v>13</v>
      </c>
      <c r="F23302" t="s">
        <v>13</v>
      </c>
      <c r="G23302" t="s">
        <v>66723</v>
      </c>
      <c r="H23302" s="3" t="s">
        <v>66724</v>
      </c>
      <c r="I23302" t="s">
        <v>3744</v>
      </c>
      <c r="J23302" t="s">
        <v>66725</v>
      </c>
    </row>
    <row r="23303" spans="1:10" ht="16" x14ac:dyDescent="0.2">
      <c r="A23303" t="s">
        <v>25069</v>
      </c>
      <c r="B23303" t="s">
        <v>66726</v>
      </c>
      <c r="C23303" t="s">
        <v>66727</v>
      </c>
      <c r="D23303">
        <v>4</v>
      </c>
      <c r="E23303" t="s">
        <v>13</v>
      </c>
      <c r="F23303" t="s">
        <v>13</v>
      </c>
      <c r="G23303" t="s">
        <v>66728</v>
      </c>
      <c r="H23303" s="3" t="s">
        <v>66729</v>
      </c>
      <c r="I23303" t="s">
        <v>69</v>
      </c>
      <c r="J23303" t="s">
        <v>25074</v>
      </c>
    </row>
    <row r="23304" spans="1:10" ht="16" x14ac:dyDescent="0.2">
      <c r="A23304" t="s">
        <v>60833</v>
      </c>
      <c r="B23304" t="s">
        <v>66730</v>
      </c>
      <c r="C23304" t="s">
        <v>66731</v>
      </c>
      <c r="D23304">
        <v>2</v>
      </c>
      <c r="E23304" t="s">
        <v>13</v>
      </c>
      <c r="F23304" t="s">
        <v>13</v>
      </c>
      <c r="G23304" t="s">
        <v>66732</v>
      </c>
      <c r="H23304" s="3" t="s">
        <v>66733</v>
      </c>
      <c r="I23304" t="s">
        <v>1040</v>
      </c>
      <c r="J23304" t="s">
        <v>60838</v>
      </c>
    </row>
    <row r="23305" spans="1:10" ht="16" x14ac:dyDescent="0.2">
      <c r="A23305" t="s">
        <v>48191</v>
      </c>
      <c r="B23305" t="s">
        <v>66734</v>
      </c>
      <c r="C23305" t="s">
        <v>66735</v>
      </c>
      <c r="D23305">
        <v>2</v>
      </c>
      <c r="E23305" t="s">
        <v>13</v>
      </c>
      <c r="F23305" t="s">
        <v>13</v>
      </c>
      <c r="G23305" t="s">
        <v>66736</v>
      </c>
      <c r="H23305" s="3" t="s">
        <v>66737</v>
      </c>
      <c r="I23305" t="s">
        <v>817</v>
      </c>
      <c r="J23305" t="s">
        <v>48196</v>
      </c>
    </row>
    <row r="23306" spans="1:10" ht="32" x14ac:dyDescent="0.2">
      <c r="A23306" t="s">
        <v>66738</v>
      </c>
      <c r="B23306" t="s">
        <v>66739</v>
      </c>
      <c r="C23306" t="s">
        <v>66740</v>
      </c>
      <c r="D23306">
        <v>4</v>
      </c>
      <c r="E23306" t="s">
        <v>13</v>
      </c>
      <c r="F23306" t="s">
        <v>13</v>
      </c>
      <c r="G23306" t="s">
        <v>66741</v>
      </c>
      <c r="H23306" s="3" t="s">
        <v>66742</v>
      </c>
      <c r="I23306" t="s">
        <v>4995</v>
      </c>
      <c r="J23306" t="s">
        <v>66743</v>
      </c>
    </row>
    <row r="23307" spans="1:10" ht="16" x14ac:dyDescent="0.2">
      <c r="A23307" t="s">
        <v>13584</v>
      </c>
      <c r="B23307" t="s">
        <v>66744</v>
      </c>
      <c r="C23307" t="s">
        <v>66745</v>
      </c>
      <c r="D23307">
        <v>6</v>
      </c>
      <c r="E23307" t="s">
        <v>13</v>
      </c>
      <c r="F23307" t="s">
        <v>13</v>
      </c>
      <c r="G23307" t="s">
        <v>66746</v>
      </c>
      <c r="H23307" s="3" t="s">
        <v>66747</v>
      </c>
      <c r="I23307" t="s">
        <v>1540</v>
      </c>
      <c r="J23307" t="s">
        <v>13585</v>
      </c>
    </row>
    <row r="23308" spans="1:10" ht="16" x14ac:dyDescent="0.2">
      <c r="A23308" t="s">
        <v>13573</v>
      </c>
      <c r="B23308" t="s">
        <v>66744</v>
      </c>
      <c r="C23308" t="s">
        <v>66745</v>
      </c>
      <c r="D23308">
        <v>6</v>
      </c>
      <c r="E23308" t="s">
        <v>13</v>
      </c>
      <c r="F23308" t="s">
        <v>13</v>
      </c>
      <c r="G23308" t="s">
        <v>66746</v>
      </c>
      <c r="H23308" s="3" t="s">
        <v>66747</v>
      </c>
      <c r="I23308" t="s">
        <v>1540</v>
      </c>
      <c r="J23308" t="s">
        <v>13578</v>
      </c>
    </row>
    <row r="23309" spans="1:10" ht="16" x14ac:dyDescent="0.2">
      <c r="A23309" t="s">
        <v>55037</v>
      </c>
      <c r="B23309" t="s">
        <v>64822</v>
      </c>
      <c r="C23309" t="s">
        <v>64823</v>
      </c>
      <c r="D23309">
        <v>3</v>
      </c>
      <c r="E23309">
        <f>159</f>
        <v>159</v>
      </c>
      <c r="F23309" t="s">
        <v>13</v>
      </c>
      <c r="G23309" t="s">
        <v>66748</v>
      </c>
      <c r="H23309" s="3" t="s">
        <v>66749</v>
      </c>
      <c r="I23309" t="s">
        <v>918</v>
      </c>
      <c r="J23309" t="s">
        <v>55040</v>
      </c>
    </row>
    <row r="23310" spans="1:10" ht="16" x14ac:dyDescent="0.2">
      <c r="A23310" t="s">
        <v>66750</v>
      </c>
      <c r="B23310" t="s">
        <v>66751</v>
      </c>
      <c r="C23310" t="s">
        <v>66752</v>
      </c>
      <c r="D23310">
        <v>2</v>
      </c>
      <c r="E23310" t="s">
        <v>13</v>
      </c>
      <c r="F23310" t="s">
        <v>13</v>
      </c>
      <c r="G23310" t="s">
        <v>66753</v>
      </c>
      <c r="H23310" s="3" t="s">
        <v>66754</v>
      </c>
      <c r="I23310" t="s">
        <v>918</v>
      </c>
      <c r="J23310" t="s">
        <v>66755</v>
      </c>
    </row>
    <row r="23311" spans="1:10" ht="16" x14ac:dyDescent="0.2">
      <c r="A23311" t="s">
        <v>66750</v>
      </c>
      <c r="B23311" t="s">
        <v>66756</v>
      </c>
      <c r="C23311" t="s">
        <v>66757</v>
      </c>
      <c r="D23311">
        <v>1</v>
      </c>
      <c r="E23311" t="s">
        <v>13</v>
      </c>
      <c r="F23311" t="s">
        <v>13</v>
      </c>
      <c r="G23311" t="s">
        <v>66753</v>
      </c>
      <c r="H23311" s="3" t="s">
        <v>66754</v>
      </c>
      <c r="I23311" t="s">
        <v>918</v>
      </c>
      <c r="J23311" t="s">
        <v>66755</v>
      </c>
    </row>
    <row r="23312" spans="1:10" ht="16" x14ac:dyDescent="0.2">
      <c r="A23312" t="s">
        <v>38818</v>
      </c>
      <c r="B23312" t="s">
        <v>66758</v>
      </c>
      <c r="C23312" t="s">
        <v>66759</v>
      </c>
      <c r="D23312">
        <v>4</v>
      </c>
      <c r="E23312" t="s">
        <v>13</v>
      </c>
      <c r="F23312" t="s">
        <v>13</v>
      </c>
      <c r="G23312" t="s">
        <v>66760</v>
      </c>
      <c r="H23312" s="3" t="s">
        <v>66761</v>
      </c>
      <c r="I23312" t="s">
        <v>2961</v>
      </c>
      <c r="J23312" t="s">
        <v>38821</v>
      </c>
    </row>
    <row r="23313" spans="1:10" ht="16" x14ac:dyDescent="0.2">
      <c r="A23313" t="s">
        <v>66762</v>
      </c>
      <c r="B23313" t="s">
        <v>66763</v>
      </c>
      <c r="C23313" t="s">
        <v>56535</v>
      </c>
      <c r="D23313">
        <v>2</v>
      </c>
      <c r="E23313" t="s">
        <v>13</v>
      </c>
      <c r="F23313" t="s">
        <v>13</v>
      </c>
      <c r="G23313" t="s">
        <v>66764</v>
      </c>
      <c r="H23313" s="3" t="s">
        <v>66765</v>
      </c>
      <c r="I23313" t="s">
        <v>246</v>
      </c>
      <c r="J23313" t="s">
        <v>66766</v>
      </c>
    </row>
    <row r="23314" spans="1:10" ht="16" x14ac:dyDescent="0.2">
      <c r="A23314" t="s">
        <v>66762</v>
      </c>
      <c r="B23314" t="s">
        <v>66767</v>
      </c>
      <c r="C23314" t="s">
        <v>66768</v>
      </c>
      <c r="D23314">
        <v>3</v>
      </c>
      <c r="E23314" t="s">
        <v>13</v>
      </c>
      <c r="F23314" t="s">
        <v>13</v>
      </c>
      <c r="G23314" t="s">
        <v>66764</v>
      </c>
      <c r="H23314" s="3" t="s">
        <v>66765</v>
      </c>
      <c r="I23314" t="s">
        <v>246</v>
      </c>
      <c r="J23314" t="s">
        <v>66766</v>
      </c>
    </row>
    <row r="23315" spans="1:10" ht="16" x14ac:dyDescent="0.2">
      <c r="A23315" t="s">
        <v>66762</v>
      </c>
      <c r="B23315" t="s">
        <v>66769</v>
      </c>
      <c r="C23315" t="s">
        <v>66770</v>
      </c>
      <c r="D23315">
        <v>4</v>
      </c>
      <c r="E23315" t="s">
        <v>13</v>
      </c>
      <c r="F23315" t="s">
        <v>13</v>
      </c>
      <c r="G23315" t="s">
        <v>66764</v>
      </c>
      <c r="H23315" s="3" t="s">
        <v>66765</v>
      </c>
      <c r="I23315" t="s">
        <v>246</v>
      </c>
      <c r="J23315" t="s">
        <v>66766</v>
      </c>
    </row>
    <row r="23316" spans="1:10" ht="16" x14ac:dyDescent="0.2">
      <c r="A23316" t="s">
        <v>66762</v>
      </c>
      <c r="B23316" t="s">
        <v>66771</v>
      </c>
      <c r="C23316" t="s">
        <v>66772</v>
      </c>
      <c r="D23316">
        <v>6</v>
      </c>
      <c r="E23316" t="s">
        <v>13</v>
      </c>
      <c r="F23316" t="s">
        <v>13</v>
      </c>
      <c r="G23316" t="s">
        <v>66764</v>
      </c>
      <c r="H23316" s="3" t="s">
        <v>66765</v>
      </c>
      <c r="I23316" t="s">
        <v>246</v>
      </c>
      <c r="J23316" t="s">
        <v>66766</v>
      </c>
    </row>
    <row r="23317" spans="1:10" ht="16" x14ac:dyDescent="0.2">
      <c r="A23317" t="s">
        <v>66762</v>
      </c>
      <c r="B23317" t="s">
        <v>66773</v>
      </c>
      <c r="C23317" t="s">
        <v>56881</v>
      </c>
      <c r="D23317">
        <v>1</v>
      </c>
      <c r="E23317" t="s">
        <v>13</v>
      </c>
      <c r="F23317" t="s">
        <v>13</v>
      </c>
      <c r="G23317" t="s">
        <v>66764</v>
      </c>
      <c r="H23317" s="3" t="s">
        <v>66765</v>
      </c>
      <c r="I23317" t="s">
        <v>246</v>
      </c>
      <c r="J23317" t="s">
        <v>66766</v>
      </c>
    </row>
    <row r="23318" spans="1:10" ht="16" x14ac:dyDescent="0.2">
      <c r="A23318" t="s">
        <v>66762</v>
      </c>
      <c r="B23318" t="s">
        <v>66774</v>
      </c>
      <c r="C23318" t="s">
        <v>66775</v>
      </c>
      <c r="D23318">
        <v>5</v>
      </c>
      <c r="E23318" t="s">
        <v>13</v>
      </c>
      <c r="F23318" t="s">
        <v>13</v>
      </c>
      <c r="G23318" t="s">
        <v>66764</v>
      </c>
      <c r="H23318" s="3" t="s">
        <v>66765</v>
      </c>
      <c r="I23318" t="s">
        <v>246</v>
      </c>
      <c r="J23318" t="s">
        <v>66766</v>
      </c>
    </row>
    <row r="23319" spans="1:10" ht="16" x14ac:dyDescent="0.2">
      <c r="A23319" t="s">
        <v>8900</v>
      </c>
      <c r="B23319" t="s">
        <v>45210</v>
      </c>
      <c r="C23319" t="s">
        <v>45211</v>
      </c>
      <c r="D23319">
        <v>5</v>
      </c>
      <c r="E23319" t="s">
        <v>13</v>
      </c>
      <c r="F23319" t="s">
        <v>13</v>
      </c>
      <c r="G23319" t="s">
        <v>66776</v>
      </c>
      <c r="H23319" s="3" t="s">
        <v>66777</v>
      </c>
      <c r="I23319" t="s">
        <v>62</v>
      </c>
      <c r="J23319" t="s">
        <v>8905</v>
      </c>
    </row>
    <row r="23320" spans="1:10" ht="16" x14ac:dyDescent="0.2">
      <c r="A23320" t="s">
        <v>66778</v>
      </c>
      <c r="B23320" t="s">
        <v>66779</v>
      </c>
      <c r="C23320" t="s">
        <v>7724</v>
      </c>
      <c r="D23320">
        <v>3</v>
      </c>
      <c r="E23320" t="s">
        <v>13</v>
      </c>
      <c r="F23320" t="s">
        <v>13</v>
      </c>
      <c r="G23320" t="s">
        <v>66780</v>
      </c>
      <c r="H23320" s="3" t="s">
        <v>7726</v>
      </c>
      <c r="I23320" t="s">
        <v>62</v>
      </c>
      <c r="J23320" t="s">
        <v>66781</v>
      </c>
    </row>
    <row r="23321" spans="1:10" ht="16" x14ac:dyDescent="0.2">
      <c r="A23321" t="s">
        <v>66778</v>
      </c>
      <c r="B23321" t="s">
        <v>66782</v>
      </c>
      <c r="C23321" t="s">
        <v>66783</v>
      </c>
      <c r="D23321">
        <v>2</v>
      </c>
      <c r="E23321" t="s">
        <v>13</v>
      </c>
      <c r="F23321" t="s">
        <v>13</v>
      </c>
      <c r="G23321" t="s">
        <v>66784</v>
      </c>
      <c r="H23321" s="3" t="s">
        <v>7726</v>
      </c>
      <c r="I23321" t="s">
        <v>62</v>
      </c>
      <c r="J23321" t="s">
        <v>66781</v>
      </c>
    </row>
    <row r="23322" spans="1:10" ht="16" x14ac:dyDescent="0.2">
      <c r="A23322" t="s">
        <v>7722</v>
      </c>
      <c r="B23322" t="s">
        <v>66785</v>
      </c>
      <c r="C23322" t="s">
        <v>66783</v>
      </c>
      <c r="D23322">
        <v>2</v>
      </c>
      <c r="E23322" t="s">
        <v>13</v>
      </c>
      <c r="F23322" t="s">
        <v>13</v>
      </c>
      <c r="G23322" t="s">
        <v>66786</v>
      </c>
      <c r="H23322" s="3" t="s">
        <v>7726</v>
      </c>
      <c r="I23322" t="s">
        <v>62</v>
      </c>
      <c r="J23322" t="s">
        <v>7727</v>
      </c>
    </row>
    <row r="23323" spans="1:10" ht="16" x14ac:dyDescent="0.2">
      <c r="A23323" t="s">
        <v>15744</v>
      </c>
      <c r="B23323" t="s">
        <v>66787</v>
      </c>
      <c r="C23323" t="s">
        <v>66788</v>
      </c>
      <c r="D23323">
        <v>1</v>
      </c>
      <c r="E23323" t="s">
        <v>13</v>
      </c>
      <c r="F23323" t="s">
        <v>13066</v>
      </c>
      <c r="G23323" t="s">
        <v>66789</v>
      </c>
      <c r="H23323" s="3" t="s">
        <v>66790</v>
      </c>
      <c r="I23323" t="s">
        <v>62</v>
      </c>
      <c r="J23323" t="s">
        <v>15747</v>
      </c>
    </row>
    <row r="23324" spans="1:10" ht="16" x14ac:dyDescent="0.2">
      <c r="A23324" t="s">
        <v>4562</v>
      </c>
      <c r="B23324" t="s">
        <v>66791</v>
      </c>
      <c r="C23324" t="s">
        <v>66792</v>
      </c>
      <c r="D23324">
        <v>1</v>
      </c>
      <c r="E23324" t="s">
        <v>13</v>
      </c>
      <c r="F23324" t="s">
        <v>13</v>
      </c>
      <c r="G23324" t="s">
        <v>66793</v>
      </c>
      <c r="H23324" s="3" t="s">
        <v>17802</v>
      </c>
      <c r="I23324" t="s">
        <v>817</v>
      </c>
      <c r="J23324" t="s">
        <v>4567</v>
      </c>
    </row>
    <row r="23325" spans="1:10" ht="16" x14ac:dyDescent="0.2">
      <c r="A23325" t="s">
        <v>4562</v>
      </c>
      <c r="B23325" t="s">
        <v>66794</v>
      </c>
      <c r="C23325" t="s">
        <v>66795</v>
      </c>
      <c r="D23325">
        <v>4</v>
      </c>
      <c r="E23325" t="s">
        <v>13</v>
      </c>
      <c r="F23325" t="s">
        <v>13</v>
      </c>
      <c r="G23325" t="s">
        <v>66796</v>
      </c>
      <c r="H23325" s="3" t="s">
        <v>17802</v>
      </c>
      <c r="I23325" t="s">
        <v>817</v>
      </c>
      <c r="J23325" t="s">
        <v>4567</v>
      </c>
    </row>
    <row r="23326" spans="1:10" ht="16" x14ac:dyDescent="0.2">
      <c r="A23326" t="s">
        <v>4562</v>
      </c>
      <c r="B23326" t="s">
        <v>66797</v>
      </c>
      <c r="C23326" t="s">
        <v>66798</v>
      </c>
      <c r="D23326">
        <v>2</v>
      </c>
      <c r="E23326" t="s">
        <v>13</v>
      </c>
      <c r="F23326" t="s">
        <v>13</v>
      </c>
      <c r="G23326" t="s">
        <v>66799</v>
      </c>
      <c r="H23326" s="3" t="s">
        <v>17802</v>
      </c>
      <c r="I23326" t="s">
        <v>817</v>
      </c>
      <c r="J23326" t="s">
        <v>4567</v>
      </c>
    </row>
    <row r="23327" spans="1:10" ht="16" x14ac:dyDescent="0.2">
      <c r="A23327" t="s">
        <v>4562</v>
      </c>
      <c r="B23327" t="s">
        <v>66800</v>
      </c>
      <c r="C23327" t="s">
        <v>66801</v>
      </c>
      <c r="D23327">
        <v>5</v>
      </c>
      <c r="E23327" t="s">
        <v>13</v>
      </c>
      <c r="F23327" t="s">
        <v>13</v>
      </c>
      <c r="G23327" t="s">
        <v>66802</v>
      </c>
      <c r="H23327" s="3" t="s">
        <v>17802</v>
      </c>
      <c r="I23327" t="s">
        <v>817</v>
      </c>
      <c r="J23327" t="s">
        <v>4567</v>
      </c>
    </row>
    <row r="23328" spans="1:10" ht="16" x14ac:dyDescent="0.2">
      <c r="A23328" t="s">
        <v>66803</v>
      </c>
      <c r="B23328" t="s">
        <v>66804</v>
      </c>
      <c r="C23328" t="s">
        <v>66805</v>
      </c>
      <c r="D23328">
        <v>4</v>
      </c>
      <c r="E23328" t="s">
        <v>13</v>
      </c>
      <c r="F23328" t="s">
        <v>13</v>
      </c>
      <c r="G23328" t="s">
        <v>66806</v>
      </c>
      <c r="H23328" s="3" t="s">
        <v>24431</v>
      </c>
      <c r="I23328" t="s">
        <v>62</v>
      </c>
      <c r="J23328" t="s">
        <v>66807</v>
      </c>
    </row>
    <row r="23329" spans="1:10" ht="16" x14ac:dyDescent="0.2">
      <c r="A23329" t="s">
        <v>57611</v>
      </c>
      <c r="B23329" t="s">
        <v>24428</v>
      </c>
      <c r="C23329" t="s">
        <v>24429</v>
      </c>
      <c r="D23329">
        <v>2</v>
      </c>
      <c r="E23329" t="s">
        <v>13</v>
      </c>
      <c r="F23329" t="s">
        <v>13</v>
      </c>
      <c r="G23329" t="s">
        <v>66806</v>
      </c>
      <c r="H23329" s="3" t="s">
        <v>24431</v>
      </c>
      <c r="I23329" t="s">
        <v>62</v>
      </c>
      <c r="J23329" t="s">
        <v>57612</v>
      </c>
    </row>
    <row r="23330" spans="1:10" ht="16" x14ac:dyDescent="0.2">
      <c r="A23330" t="s">
        <v>51285</v>
      </c>
      <c r="B23330" t="s">
        <v>25109</v>
      </c>
      <c r="C23330" t="s">
        <v>25110</v>
      </c>
      <c r="D23330">
        <v>3</v>
      </c>
      <c r="E23330" t="s">
        <v>13</v>
      </c>
      <c r="F23330" t="s">
        <v>13</v>
      </c>
      <c r="G23330" t="s">
        <v>66808</v>
      </c>
      <c r="H23330" s="3" t="s">
        <v>66809</v>
      </c>
      <c r="I23330" t="s">
        <v>404</v>
      </c>
      <c r="J23330" t="s">
        <v>51286</v>
      </c>
    </row>
    <row r="23331" spans="1:10" ht="16" x14ac:dyDescent="0.2">
      <c r="A23331" t="s">
        <v>32354</v>
      </c>
      <c r="B23331" t="s">
        <v>27110</v>
      </c>
      <c r="C23331" t="s">
        <v>27111</v>
      </c>
      <c r="D23331">
        <v>3</v>
      </c>
      <c r="E23331" t="s">
        <v>13</v>
      </c>
      <c r="F23331" t="s">
        <v>13</v>
      </c>
      <c r="G23331" t="s">
        <v>66810</v>
      </c>
      <c r="H23331" s="3" t="s">
        <v>27113</v>
      </c>
      <c r="I23331" t="s">
        <v>7108</v>
      </c>
      <c r="J23331" t="s">
        <v>32355</v>
      </c>
    </row>
    <row r="23332" spans="1:10" ht="16" x14ac:dyDescent="0.2">
      <c r="A23332" t="s">
        <v>23383</v>
      </c>
      <c r="B23332" t="s">
        <v>66811</v>
      </c>
      <c r="C23332" t="s">
        <v>66812</v>
      </c>
      <c r="D23332">
        <v>2</v>
      </c>
      <c r="E23332" t="s">
        <v>13</v>
      </c>
      <c r="F23332" t="s">
        <v>13</v>
      </c>
      <c r="G23332" t="s">
        <v>66813</v>
      </c>
      <c r="H23332" s="3" t="s">
        <v>28887</v>
      </c>
      <c r="I23332" t="s">
        <v>62</v>
      </c>
      <c r="J23332" t="s">
        <v>23388</v>
      </c>
    </row>
    <row r="23333" spans="1:10" ht="16" x14ac:dyDescent="0.2">
      <c r="A23333" t="s">
        <v>37355</v>
      </c>
      <c r="B23333" t="s">
        <v>66814</v>
      </c>
      <c r="C23333" t="s">
        <v>66815</v>
      </c>
      <c r="D23333">
        <v>2</v>
      </c>
      <c r="E23333" t="s">
        <v>13</v>
      </c>
      <c r="F23333" t="s">
        <v>13</v>
      </c>
      <c r="G23333" t="s">
        <v>66816</v>
      </c>
      <c r="H23333" s="3" t="s">
        <v>37358</v>
      </c>
      <c r="I23333" t="s">
        <v>126</v>
      </c>
      <c r="J23333" t="s">
        <v>37359</v>
      </c>
    </row>
    <row r="23334" spans="1:10" ht="32" x14ac:dyDescent="0.2">
      <c r="A23334" t="s">
        <v>20255</v>
      </c>
      <c r="B23334" t="s">
        <v>66817</v>
      </c>
      <c r="C23334" t="s">
        <v>66818</v>
      </c>
      <c r="D23334">
        <v>5</v>
      </c>
      <c r="E23334" t="s">
        <v>13</v>
      </c>
      <c r="F23334" t="s">
        <v>13</v>
      </c>
      <c r="G23334" t="s">
        <v>66819</v>
      </c>
      <c r="H23334" s="3" t="s">
        <v>66820</v>
      </c>
      <c r="I23334" t="s">
        <v>1676</v>
      </c>
      <c r="J23334" t="s">
        <v>20260</v>
      </c>
    </row>
    <row r="23335" spans="1:10" ht="16" x14ac:dyDescent="0.2">
      <c r="A23335" t="s">
        <v>21550</v>
      </c>
      <c r="B23335" t="s">
        <v>43057</v>
      </c>
      <c r="C23335" t="s">
        <v>43058</v>
      </c>
      <c r="D23335">
        <v>2</v>
      </c>
      <c r="E23335" t="s">
        <v>13</v>
      </c>
      <c r="F23335" t="s">
        <v>13</v>
      </c>
      <c r="G23335" t="s">
        <v>66821</v>
      </c>
      <c r="H23335" s="3" t="s">
        <v>26456</v>
      </c>
      <c r="I23335" t="s">
        <v>1489</v>
      </c>
      <c r="J23335" t="s">
        <v>21551</v>
      </c>
    </row>
    <row r="23336" spans="1:10" ht="16" x14ac:dyDescent="0.2">
      <c r="A23336" t="s">
        <v>66822</v>
      </c>
      <c r="B23336" t="s">
        <v>66823</v>
      </c>
      <c r="C23336" t="s">
        <v>66824</v>
      </c>
      <c r="D23336">
        <v>4</v>
      </c>
      <c r="E23336" t="s">
        <v>13</v>
      </c>
      <c r="F23336" t="s">
        <v>13</v>
      </c>
      <c r="G23336" t="s">
        <v>66825</v>
      </c>
      <c r="H23336" s="3" t="s">
        <v>66826</v>
      </c>
      <c r="I23336" t="s">
        <v>404</v>
      </c>
      <c r="J23336" t="s">
        <v>66827</v>
      </c>
    </row>
    <row r="23337" spans="1:10" ht="16" x14ac:dyDescent="0.2">
      <c r="A23337" t="s">
        <v>7455</v>
      </c>
      <c r="B23337" t="s">
        <v>66828</v>
      </c>
      <c r="C23337" t="s">
        <v>66829</v>
      </c>
      <c r="D23337">
        <v>5</v>
      </c>
      <c r="E23337" t="s">
        <v>13</v>
      </c>
      <c r="F23337" t="s">
        <v>13</v>
      </c>
      <c r="G23337" t="s">
        <v>66830</v>
      </c>
      <c r="H23337" s="3" t="s">
        <v>54864</v>
      </c>
      <c r="I23337" t="s">
        <v>62</v>
      </c>
      <c r="J23337" t="s">
        <v>7458</v>
      </c>
    </row>
    <row r="23338" spans="1:10" ht="16" x14ac:dyDescent="0.2">
      <c r="A23338" t="s">
        <v>66831</v>
      </c>
      <c r="B23338" t="s">
        <v>66832</v>
      </c>
      <c r="C23338" t="s">
        <v>66833</v>
      </c>
      <c r="D23338">
        <v>2</v>
      </c>
      <c r="E23338" t="s">
        <v>13</v>
      </c>
      <c r="F23338" t="s">
        <v>13</v>
      </c>
      <c r="G23338" t="s">
        <v>66834</v>
      </c>
      <c r="H23338" s="3" t="s">
        <v>66835</v>
      </c>
      <c r="I23338" t="s">
        <v>7872</v>
      </c>
      <c r="J23338" t="s">
        <v>66836</v>
      </c>
    </row>
    <row r="23339" spans="1:10" ht="16" x14ac:dyDescent="0.2">
      <c r="A23339" t="s">
        <v>66831</v>
      </c>
      <c r="B23339" t="s">
        <v>66837</v>
      </c>
      <c r="C23339" t="s">
        <v>66838</v>
      </c>
      <c r="D23339">
        <v>3</v>
      </c>
      <c r="E23339" t="s">
        <v>13</v>
      </c>
      <c r="F23339" t="s">
        <v>13</v>
      </c>
      <c r="G23339" t="s">
        <v>66834</v>
      </c>
      <c r="H23339" s="3" t="s">
        <v>66835</v>
      </c>
      <c r="I23339" t="s">
        <v>7872</v>
      </c>
      <c r="J23339" t="s">
        <v>66836</v>
      </c>
    </row>
    <row r="23340" spans="1:10" ht="16" x14ac:dyDescent="0.2">
      <c r="A23340" t="s">
        <v>66831</v>
      </c>
      <c r="B23340" t="s">
        <v>66839</v>
      </c>
      <c r="C23340" t="s">
        <v>66840</v>
      </c>
      <c r="D23340">
        <v>1</v>
      </c>
      <c r="E23340" t="s">
        <v>13</v>
      </c>
      <c r="F23340" t="s">
        <v>13</v>
      </c>
      <c r="G23340" t="s">
        <v>66834</v>
      </c>
      <c r="H23340" s="3" t="s">
        <v>66835</v>
      </c>
      <c r="I23340" t="s">
        <v>7872</v>
      </c>
      <c r="J23340" t="s">
        <v>66836</v>
      </c>
    </row>
    <row r="23341" spans="1:10" ht="16" x14ac:dyDescent="0.2">
      <c r="A23341" t="s">
        <v>50902</v>
      </c>
      <c r="B23341" t="s">
        <v>66841</v>
      </c>
      <c r="C23341" t="s">
        <v>66842</v>
      </c>
      <c r="D23341">
        <v>1</v>
      </c>
      <c r="E23341" t="s">
        <v>1280</v>
      </c>
      <c r="F23341" t="s">
        <v>13</v>
      </c>
      <c r="G23341" t="s">
        <v>66843</v>
      </c>
      <c r="H23341" s="3" t="s">
        <v>66844</v>
      </c>
      <c r="I23341" t="s">
        <v>467</v>
      </c>
      <c r="J23341" t="s">
        <v>50907</v>
      </c>
    </row>
    <row r="23342" spans="1:10" ht="16" x14ac:dyDescent="0.2">
      <c r="A23342" t="s">
        <v>66845</v>
      </c>
      <c r="B23342" t="s">
        <v>66846</v>
      </c>
      <c r="C23342" t="s">
        <v>66847</v>
      </c>
      <c r="D23342">
        <v>1</v>
      </c>
      <c r="E23342" t="s">
        <v>1280</v>
      </c>
      <c r="F23342" t="s">
        <v>13</v>
      </c>
      <c r="G23342" t="s">
        <v>66843</v>
      </c>
      <c r="H23342" s="3" t="s">
        <v>66848</v>
      </c>
      <c r="I23342" t="s">
        <v>467</v>
      </c>
      <c r="J23342" t="s">
        <v>66849</v>
      </c>
    </row>
    <row r="23343" spans="1:10" ht="16" x14ac:dyDescent="0.2">
      <c r="A23343" t="s">
        <v>66845</v>
      </c>
      <c r="B23343" t="s">
        <v>66850</v>
      </c>
      <c r="C23343" t="s">
        <v>66851</v>
      </c>
      <c r="D23343">
        <v>2</v>
      </c>
      <c r="E23343" t="s">
        <v>1280</v>
      </c>
      <c r="F23343" t="s">
        <v>13</v>
      </c>
      <c r="G23343" t="s">
        <v>66843</v>
      </c>
      <c r="H23343" s="3" t="s">
        <v>66848</v>
      </c>
      <c r="I23343" t="s">
        <v>467</v>
      </c>
      <c r="J23343" t="s">
        <v>66849</v>
      </c>
    </row>
    <row r="23344" spans="1:10" ht="16" x14ac:dyDescent="0.2">
      <c r="A23344" t="s">
        <v>50902</v>
      </c>
      <c r="B23344" t="s">
        <v>66852</v>
      </c>
      <c r="C23344" t="s">
        <v>66853</v>
      </c>
      <c r="D23344">
        <v>4</v>
      </c>
      <c r="E23344" t="s">
        <v>1280</v>
      </c>
      <c r="F23344" t="s">
        <v>13</v>
      </c>
      <c r="G23344" t="s">
        <v>66843</v>
      </c>
      <c r="H23344" s="3" t="s">
        <v>66844</v>
      </c>
      <c r="I23344" t="s">
        <v>467</v>
      </c>
      <c r="J23344" t="s">
        <v>50907</v>
      </c>
    </row>
    <row r="23345" spans="1:10" ht="16" x14ac:dyDescent="0.2">
      <c r="A23345" t="s">
        <v>66845</v>
      </c>
      <c r="B23345" t="s">
        <v>66854</v>
      </c>
      <c r="C23345" t="s">
        <v>66855</v>
      </c>
      <c r="D23345">
        <v>3</v>
      </c>
      <c r="E23345" t="s">
        <v>1280</v>
      </c>
      <c r="F23345" t="s">
        <v>13</v>
      </c>
      <c r="G23345" t="s">
        <v>66843</v>
      </c>
      <c r="H23345" s="3" t="s">
        <v>66848</v>
      </c>
      <c r="I23345" t="s">
        <v>467</v>
      </c>
      <c r="J23345" t="s">
        <v>66849</v>
      </c>
    </row>
    <row r="23346" spans="1:10" ht="32" x14ac:dyDescent="0.2">
      <c r="A23346" t="s">
        <v>50902</v>
      </c>
      <c r="B23346" t="s">
        <v>66856</v>
      </c>
      <c r="C23346" t="s">
        <v>66857</v>
      </c>
      <c r="D23346">
        <v>2</v>
      </c>
      <c r="E23346" t="s">
        <v>1280</v>
      </c>
      <c r="F23346" t="s">
        <v>13</v>
      </c>
      <c r="G23346" t="s">
        <v>66843</v>
      </c>
      <c r="H23346" s="3" t="s">
        <v>66858</v>
      </c>
      <c r="I23346" t="s">
        <v>467</v>
      </c>
      <c r="J23346" t="s">
        <v>50907</v>
      </c>
    </row>
    <row r="23347" spans="1:10" ht="16" x14ac:dyDescent="0.2">
      <c r="A23347" t="s">
        <v>39324</v>
      </c>
      <c r="B23347" t="s">
        <v>66859</v>
      </c>
      <c r="C23347" t="s">
        <v>66860</v>
      </c>
      <c r="D23347">
        <v>5</v>
      </c>
      <c r="E23347" t="s">
        <v>13</v>
      </c>
      <c r="F23347" t="s">
        <v>13</v>
      </c>
      <c r="G23347" t="s">
        <v>66861</v>
      </c>
      <c r="H23347" s="3" t="s">
        <v>66862</v>
      </c>
      <c r="I23347" t="s">
        <v>918</v>
      </c>
      <c r="J23347" t="s">
        <v>39329</v>
      </c>
    </row>
    <row r="23348" spans="1:10" ht="16" x14ac:dyDescent="0.2">
      <c r="A23348" t="s">
        <v>35975</v>
      </c>
      <c r="B23348" t="s">
        <v>66863</v>
      </c>
      <c r="C23348" t="s">
        <v>66864</v>
      </c>
      <c r="D23348">
        <v>1</v>
      </c>
      <c r="E23348" t="s">
        <v>13</v>
      </c>
      <c r="F23348" t="s">
        <v>13</v>
      </c>
      <c r="G23348" t="s">
        <v>66865</v>
      </c>
      <c r="H23348" s="3" t="s">
        <v>66866</v>
      </c>
      <c r="I23348" t="s">
        <v>62</v>
      </c>
      <c r="J23348" t="s">
        <v>35976</v>
      </c>
    </row>
    <row r="23349" spans="1:10" ht="16" x14ac:dyDescent="0.2">
      <c r="A23349" t="s">
        <v>66867</v>
      </c>
      <c r="B23349" t="s">
        <v>66868</v>
      </c>
      <c r="C23349" t="s">
        <v>66869</v>
      </c>
      <c r="D23349">
        <v>2</v>
      </c>
      <c r="E23349" t="s">
        <v>65806</v>
      </c>
      <c r="F23349" t="s">
        <v>13</v>
      </c>
      <c r="G23349" t="s">
        <v>66870</v>
      </c>
      <c r="H23349" s="3" t="s">
        <v>66871</v>
      </c>
      <c r="I23349" t="s">
        <v>918</v>
      </c>
      <c r="J23349" t="s">
        <v>66872</v>
      </c>
    </row>
    <row r="23350" spans="1:10" ht="16" x14ac:dyDescent="0.2">
      <c r="A23350" t="s">
        <v>66867</v>
      </c>
      <c r="B23350" t="s">
        <v>66873</v>
      </c>
      <c r="C23350" t="s">
        <v>66012</v>
      </c>
      <c r="D23350">
        <v>3</v>
      </c>
      <c r="E23350" t="s">
        <v>65806</v>
      </c>
      <c r="F23350" t="s">
        <v>13</v>
      </c>
      <c r="G23350" t="s">
        <v>66870</v>
      </c>
      <c r="H23350" s="3" t="s">
        <v>66871</v>
      </c>
      <c r="I23350" t="s">
        <v>918</v>
      </c>
      <c r="J23350" t="s">
        <v>66872</v>
      </c>
    </row>
    <row r="23351" spans="1:10" ht="16" x14ac:dyDescent="0.2">
      <c r="A23351" t="s">
        <v>66867</v>
      </c>
      <c r="B23351" t="s">
        <v>66874</v>
      </c>
      <c r="C23351" t="s">
        <v>66875</v>
      </c>
      <c r="D23351">
        <v>1</v>
      </c>
      <c r="E23351" t="s">
        <v>65806</v>
      </c>
      <c r="F23351" t="s">
        <v>13</v>
      </c>
      <c r="G23351" t="s">
        <v>66870</v>
      </c>
      <c r="H23351" s="3" t="s">
        <v>66871</v>
      </c>
      <c r="I23351" t="s">
        <v>918</v>
      </c>
      <c r="J23351" t="s">
        <v>66872</v>
      </c>
    </row>
    <row r="23352" spans="1:10" ht="16" x14ac:dyDescent="0.2">
      <c r="A23352" t="s">
        <v>34024</v>
      </c>
      <c r="B23352" t="s">
        <v>47037</v>
      </c>
      <c r="C23352" t="s">
        <v>66876</v>
      </c>
      <c r="D23352">
        <v>2</v>
      </c>
      <c r="E23352">
        <f>491</f>
        <v>491</v>
      </c>
      <c r="F23352" t="s">
        <v>13</v>
      </c>
      <c r="G23352" t="s">
        <v>66877</v>
      </c>
      <c r="H23352" s="3" t="s">
        <v>66878</v>
      </c>
      <c r="I23352" t="s">
        <v>62</v>
      </c>
      <c r="J23352" t="s">
        <v>34026</v>
      </c>
    </row>
    <row r="23353" spans="1:10" ht="16" x14ac:dyDescent="0.2">
      <c r="A23353" t="s">
        <v>40454</v>
      </c>
      <c r="B23353" t="s">
        <v>66879</v>
      </c>
      <c r="C23353" t="s">
        <v>66880</v>
      </c>
      <c r="D23353">
        <v>1</v>
      </c>
      <c r="E23353">
        <f>491</f>
        <v>491</v>
      </c>
      <c r="F23353" t="s">
        <v>13</v>
      </c>
      <c r="G23353" t="s">
        <v>66877</v>
      </c>
      <c r="H23353" s="3" t="s">
        <v>66881</v>
      </c>
      <c r="I23353" t="s">
        <v>62</v>
      </c>
      <c r="J23353" t="s">
        <v>40456</v>
      </c>
    </row>
    <row r="23354" spans="1:10" ht="16" x14ac:dyDescent="0.2">
      <c r="A23354" t="s">
        <v>38532</v>
      </c>
      <c r="B23354" t="s">
        <v>47037</v>
      </c>
      <c r="C23354" t="s">
        <v>66876</v>
      </c>
      <c r="D23354">
        <v>1</v>
      </c>
      <c r="E23354">
        <f>491</f>
        <v>491</v>
      </c>
      <c r="F23354" t="s">
        <v>13</v>
      </c>
      <c r="G23354" t="s">
        <v>66877</v>
      </c>
      <c r="H23354" s="3" t="s">
        <v>66878</v>
      </c>
      <c r="I23354" t="s">
        <v>62</v>
      </c>
      <c r="J23354" t="s">
        <v>38535</v>
      </c>
    </row>
    <row r="23355" spans="1:10" ht="16" x14ac:dyDescent="0.2">
      <c r="A23355" t="s">
        <v>9970</v>
      </c>
      <c r="B23355" t="s">
        <v>47037</v>
      </c>
      <c r="C23355" t="s">
        <v>66876</v>
      </c>
      <c r="D23355">
        <v>5</v>
      </c>
      <c r="E23355">
        <f>491</f>
        <v>491</v>
      </c>
      <c r="F23355" t="s">
        <v>13</v>
      </c>
      <c r="G23355" t="s">
        <v>66877</v>
      </c>
      <c r="H23355" s="3" t="s">
        <v>66882</v>
      </c>
      <c r="I23355" t="s">
        <v>62</v>
      </c>
      <c r="J23355" t="s">
        <v>9973</v>
      </c>
    </row>
    <row r="23356" spans="1:10" ht="16" x14ac:dyDescent="0.2">
      <c r="A23356" t="s">
        <v>34027</v>
      </c>
      <c r="B23356" t="s">
        <v>47037</v>
      </c>
      <c r="C23356" t="s">
        <v>66876</v>
      </c>
      <c r="D23356">
        <v>1</v>
      </c>
      <c r="E23356">
        <f>491</f>
        <v>491</v>
      </c>
      <c r="F23356" t="s">
        <v>13</v>
      </c>
      <c r="G23356" t="s">
        <v>66877</v>
      </c>
      <c r="H23356" s="3" t="s">
        <v>66882</v>
      </c>
      <c r="I23356" t="s">
        <v>62</v>
      </c>
      <c r="J23356" t="s">
        <v>34028</v>
      </c>
    </row>
    <row r="23357" spans="1:10" ht="16" x14ac:dyDescent="0.2">
      <c r="A23357" t="s">
        <v>4226</v>
      </c>
      <c r="B23357" t="s">
        <v>45484</v>
      </c>
      <c r="C23357" t="s">
        <v>45485</v>
      </c>
      <c r="D23357">
        <v>2</v>
      </c>
      <c r="E23357">
        <f>491</f>
        <v>491</v>
      </c>
      <c r="F23357" t="s">
        <v>13</v>
      </c>
      <c r="G23357" t="s">
        <v>66877</v>
      </c>
      <c r="H23357" s="3" t="s">
        <v>66878</v>
      </c>
      <c r="I23357" t="s">
        <v>62</v>
      </c>
      <c r="J23357" t="s">
        <v>4231</v>
      </c>
    </row>
    <row r="23358" spans="1:10" ht="16" x14ac:dyDescent="0.2">
      <c r="A23358" t="s">
        <v>66883</v>
      </c>
      <c r="B23358" t="s">
        <v>45484</v>
      </c>
      <c r="C23358" t="s">
        <v>45485</v>
      </c>
      <c r="D23358">
        <v>1</v>
      </c>
      <c r="E23358">
        <f>491</f>
        <v>491</v>
      </c>
      <c r="F23358" t="s">
        <v>13</v>
      </c>
      <c r="G23358" t="s">
        <v>66877</v>
      </c>
      <c r="H23358" s="3" t="s">
        <v>66878</v>
      </c>
      <c r="I23358" t="s">
        <v>62</v>
      </c>
      <c r="J23358" t="s">
        <v>66884</v>
      </c>
    </row>
    <row r="23359" spans="1:10" ht="16" x14ac:dyDescent="0.2">
      <c r="A23359" t="s">
        <v>14791</v>
      </c>
      <c r="B23359" t="s">
        <v>6848</v>
      </c>
      <c r="C23359" t="s">
        <v>6849</v>
      </c>
      <c r="D23359">
        <v>3</v>
      </c>
      <c r="E23359">
        <f>491</f>
        <v>491</v>
      </c>
      <c r="F23359" t="s">
        <v>13</v>
      </c>
      <c r="G23359" t="s">
        <v>66877</v>
      </c>
      <c r="H23359" s="3" t="s">
        <v>66882</v>
      </c>
      <c r="I23359" t="s">
        <v>62</v>
      </c>
      <c r="J23359" t="s">
        <v>14792</v>
      </c>
    </row>
    <row r="23360" spans="1:10" ht="16" x14ac:dyDescent="0.2">
      <c r="A23360" t="s">
        <v>40454</v>
      </c>
      <c r="B23360" t="s">
        <v>66885</v>
      </c>
      <c r="C23360" t="s">
        <v>66886</v>
      </c>
      <c r="D23360">
        <v>3</v>
      </c>
      <c r="E23360">
        <f>491</f>
        <v>491</v>
      </c>
      <c r="F23360" t="s">
        <v>13</v>
      </c>
      <c r="G23360" t="s">
        <v>66877</v>
      </c>
      <c r="H23360" s="3" t="s">
        <v>66887</v>
      </c>
      <c r="I23360" t="s">
        <v>62</v>
      </c>
      <c r="J23360" t="s">
        <v>40456</v>
      </c>
    </row>
    <row r="23361" spans="1:10" ht="16" x14ac:dyDescent="0.2">
      <c r="A23361" t="s">
        <v>30803</v>
      </c>
      <c r="B23361" t="s">
        <v>47037</v>
      </c>
      <c r="C23361" t="s">
        <v>66876</v>
      </c>
      <c r="D23361">
        <v>1</v>
      </c>
      <c r="E23361">
        <f>491</f>
        <v>491</v>
      </c>
      <c r="F23361" t="s">
        <v>13</v>
      </c>
      <c r="G23361" t="s">
        <v>66877</v>
      </c>
      <c r="H23361" s="3" t="s">
        <v>66882</v>
      </c>
      <c r="I23361" t="s">
        <v>62</v>
      </c>
      <c r="J23361" t="s">
        <v>30807</v>
      </c>
    </row>
    <row r="23362" spans="1:10" ht="16" x14ac:dyDescent="0.2">
      <c r="A23362" t="s">
        <v>37084</v>
      </c>
      <c r="B23362" t="s">
        <v>47037</v>
      </c>
      <c r="C23362" t="s">
        <v>66876</v>
      </c>
      <c r="D23362">
        <v>1</v>
      </c>
      <c r="E23362">
        <f>491</f>
        <v>491</v>
      </c>
      <c r="F23362" t="s">
        <v>13</v>
      </c>
      <c r="G23362" t="s">
        <v>66877</v>
      </c>
      <c r="H23362" s="3" t="s">
        <v>66878</v>
      </c>
      <c r="I23362" t="s">
        <v>62</v>
      </c>
      <c r="J23362" t="s">
        <v>37085</v>
      </c>
    </row>
    <row r="23363" spans="1:10" ht="16" x14ac:dyDescent="0.2">
      <c r="A23363" t="s">
        <v>37084</v>
      </c>
      <c r="B23363" t="s">
        <v>66888</v>
      </c>
      <c r="C23363" t="s">
        <v>66889</v>
      </c>
      <c r="D23363">
        <v>5</v>
      </c>
      <c r="E23363">
        <f>491</f>
        <v>491</v>
      </c>
      <c r="F23363" t="s">
        <v>13</v>
      </c>
      <c r="G23363" t="s">
        <v>66877</v>
      </c>
      <c r="H23363" s="3" t="s">
        <v>66878</v>
      </c>
      <c r="I23363" t="s">
        <v>62</v>
      </c>
      <c r="J23363" t="s">
        <v>37085</v>
      </c>
    </row>
    <row r="23364" spans="1:10" ht="16" x14ac:dyDescent="0.2">
      <c r="A23364" t="s">
        <v>4226</v>
      </c>
      <c r="B23364" t="s">
        <v>66890</v>
      </c>
      <c r="C23364" t="s">
        <v>66891</v>
      </c>
      <c r="D23364">
        <v>1</v>
      </c>
      <c r="E23364">
        <f>491</f>
        <v>491</v>
      </c>
      <c r="F23364" t="s">
        <v>13</v>
      </c>
      <c r="G23364" t="s">
        <v>66877</v>
      </c>
      <c r="H23364" s="3" t="s">
        <v>66892</v>
      </c>
      <c r="I23364" t="s">
        <v>62</v>
      </c>
      <c r="J23364" t="s">
        <v>4231</v>
      </c>
    </row>
    <row r="23365" spans="1:10" ht="16" x14ac:dyDescent="0.2">
      <c r="A23365" t="s">
        <v>66893</v>
      </c>
      <c r="B23365" t="s">
        <v>14548</v>
      </c>
      <c r="C23365" t="s">
        <v>14549</v>
      </c>
      <c r="D23365">
        <v>1</v>
      </c>
      <c r="E23365">
        <f>491</f>
        <v>491</v>
      </c>
      <c r="F23365" t="s">
        <v>13</v>
      </c>
      <c r="G23365" t="s">
        <v>66877</v>
      </c>
      <c r="H23365" s="3" t="s">
        <v>66894</v>
      </c>
      <c r="I23365" t="s">
        <v>62</v>
      </c>
      <c r="J23365" t="s">
        <v>66895</v>
      </c>
    </row>
    <row r="23366" spans="1:10" ht="16" x14ac:dyDescent="0.2">
      <c r="A23366" t="s">
        <v>34027</v>
      </c>
      <c r="B23366" t="s">
        <v>20915</v>
      </c>
      <c r="C23366" t="s">
        <v>66896</v>
      </c>
      <c r="D23366">
        <v>4</v>
      </c>
      <c r="E23366">
        <f>491</f>
        <v>491</v>
      </c>
      <c r="F23366" t="s">
        <v>13</v>
      </c>
      <c r="G23366" t="s">
        <v>66877</v>
      </c>
      <c r="H23366" s="3" t="s">
        <v>66882</v>
      </c>
      <c r="I23366" t="s">
        <v>62</v>
      </c>
      <c r="J23366" t="s">
        <v>34028</v>
      </c>
    </row>
    <row r="23367" spans="1:10" ht="16" x14ac:dyDescent="0.2">
      <c r="A23367" t="s">
        <v>46192</v>
      </c>
      <c r="B23367" t="s">
        <v>47037</v>
      </c>
      <c r="C23367" t="s">
        <v>66876</v>
      </c>
      <c r="D23367">
        <v>2</v>
      </c>
      <c r="E23367">
        <f>491</f>
        <v>491</v>
      </c>
      <c r="F23367" t="s">
        <v>13</v>
      </c>
      <c r="G23367" t="s">
        <v>66877</v>
      </c>
      <c r="H23367" s="3" t="s">
        <v>66882</v>
      </c>
      <c r="I23367" t="s">
        <v>62</v>
      </c>
      <c r="J23367" t="s">
        <v>46195</v>
      </c>
    </row>
    <row r="23368" spans="1:10" ht="16" x14ac:dyDescent="0.2">
      <c r="A23368" t="s">
        <v>46247</v>
      </c>
      <c r="B23368" t="s">
        <v>47037</v>
      </c>
      <c r="C23368" t="s">
        <v>66876</v>
      </c>
      <c r="D23368">
        <v>2</v>
      </c>
      <c r="E23368">
        <f>491</f>
        <v>491</v>
      </c>
      <c r="F23368" t="s">
        <v>13</v>
      </c>
      <c r="G23368" t="s">
        <v>66877</v>
      </c>
      <c r="H23368" s="3" t="s">
        <v>66878</v>
      </c>
      <c r="I23368" t="s">
        <v>62</v>
      </c>
      <c r="J23368" t="s">
        <v>46248</v>
      </c>
    </row>
    <row r="23369" spans="1:10" ht="32" x14ac:dyDescent="0.2">
      <c r="A23369" t="s">
        <v>37611</v>
      </c>
      <c r="B23369" t="s">
        <v>66897</v>
      </c>
      <c r="C23369" t="s">
        <v>36596</v>
      </c>
      <c r="D23369">
        <v>2</v>
      </c>
      <c r="E23369">
        <f>491</f>
        <v>491</v>
      </c>
      <c r="F23369" t="s">
        <v>13</v>
      </c>
      <c r="G23369" t="s">
        <v>66877</v>
      </c>
      <c r="H23369" s="3" t="s">
        <v>66898</v>
      </c>
      <c r="I23369" t="s">
        <v>62</v>
      </c>
      <c r="J23369" t="s">
        <v>37613</v>
      </c>
    </row>
    <row r="23370" spans="1:10" ht="16" x14ac:dyDescent="0.2">
      <c r="A23370" t="s">
        <v>37053</v>
      </c>
      <c r="B23370" t="s">
        <v>47037</v>
      </c>
      <c r="C23370" t="s">
        <v>66876</v>
      </c>
      <c r="D23370">
        <v>2</v>
      </c>
      <c r="E23370">
        <f>491</f>
        <v>491</v>
      </c>
      <c r="F23370" t="s">
        <v>13</v>
      </c>
      <c r="G23370" t="s">
        <v>66877</v>
      </c>
      <c r="H23370" s="3" t="s">
        <v>66878</v>
      </c>
      <c r="I23370" t="s">
        <v>62</v>
      </c>
      <c r="J23370" t="s">
        <v>37055</v>
      </c>
    </row>
    <row r="23371" spans="1:10" ht="32" x14ac:dyDescent="0.2">
      <c r="A23371" t="s">
        <v>37611</v>
      </c>
      <c r="B23371" t="s">
        <v>66899</v>
      </c>
      <c r="C23371" t="s">
        <v>66900</v>
      </c>
      <c r="D23371">
        <v>1</v>
      </c>
      <c r="E23371">
        <f>491</f>
        <v>491</v>
      </c>
      <c r="F23371" t="s">
        <v>13</v>
      </c>
      <c r="G23371" t="s">
        <v>66877</v>
      </c>
      <c r="H23371" s="3" t="s">
        <v>66898</v>
      </c>
      <c r="I23371" t="s">
        <v>62</v>
      </c>
      <c r="J23371" t="s">
        <v>37613</v>
      </c>
    </row>
    <row r="23372" spans="1:10" ht="16" x14ac:dyDescent="0.2">
      <c r="A23372" t="s">
        <v>66901</v>
      </c>
      <c r="B23372" t="s">
        <v>66902</v>
      </c>
      <c r="C23372" t="s">
        <v>66903</v>
      </c>
      <c r="D23372">
        <v>3</v>
      </c>
      <c r="E23372" t="s">
        <v>13</v>
      </c>
      <c r="F23372" t="s">
        <v>13</v>
      </c>
      <c r="G23372" t="s">
        <v>66904</v>
      </c>
      <c r="H23372" s="3" t="s">
        <v>66905</v>
      </c>
      <c r="I23372" t="s">
        <v>2961</v>
      </c>
      <c r="J23372" t="s">
        <v>66906</v>
      </c>
    </row>
    <row r="23373" spans="1:10" ht="32" x14ac:dyDescent="0.2">
      <c r="A23373" t="s">
        <v>66907</v>
      </c>
      <c r="B23373" t="s">
        <v>66908</v>
      </c>
      <c r="C23373" t="s">
        <v>66909</v>
      </c>
      <c r="D23373">
        <v>3</v>
      </c>
      <c r="E23373" t="s">
        <v>13</v>
      </c>
      <c r="F23373" t="s">
        <v>13</v>
      </c>
      <c r="G23373" t="s">
        <v>66904</v>
      </c>
      <c r="H23373" s="3" t="s">
        <v>66910</v>
      </c>
      <c r="I23373" t="s">
        <v>2961</v>
      </c>
      <c r="J23373" t="s">
        <v>66911</v>
      </c>
    </row>
    <row r="23374" spans="1:10" ht="16" x14ac:dyDescent="0.2">
      <c r="A23374" t="s">
        <v>13137</v>
      </c>
      <c r="B23374" t="s">
        <v>66912</v>
      </c>
      <c r="C23374" t="s">
        <v>66913</v>
      </c>
      <c r="D23374">
        <v>1</v>
      </c>
      <c r="E23374" t="s">
        <v>13</v>
      </c>
      <c r="F23374" t="s">
        <v>13</v>
      </c>
      <c r="G23374" t="s">
        <v>66904</v>
      </c>
      <c r="H23374" s="3" t="s">
        <v>66914</v>
      </c>
      <c r="I23374" t="s">
        <v>2961</v>
      </c>
      <c r="J23374" t="s">
        <v>13141</v>
      </c>
    </row>
    <row r="23375" spans="1:10" ht="16" x14ac:dyDescent="0.2">
      <c r="A23375" t="s">
        <v>66915</v>
      </c>
      <c r="B23375" t="s">
        <v>66916</v>
      </c>
      <c r="C23375" t="s">
        <v>66917</v>
      </c>
      <c r="D23375">
        <v>1</v>
      </c>
      <c r="E23375" t="s">
        <v>13</v>
      </c>
      <c r="F23375" t="s">
        <v>13</v>
      </c>
      <c r="G23375" t="s">
        <v>66904</v>
      </c>
      <c r="H23375" s="3" t="s">
        <v>66918</v>
      </c>
      <c r="I23375" t="s">
        <v>2961</v>
      </c>
      <c r="J23375" t="s">
        <v>66919</v>
      </c>
    </row>
    <row r="23376" spans="1:10" ht="16" x14ac:dyDescent="0.2">
      <c r="A23376" t="s">
        <v>11056</v>
      </c>
      <c r="B23376" t="s">
        <v>66920</v>
      </c>
      <c r="C23376" t="s">
        <v>66921</v>
      </c>
      <c r="D23376">
        <v>2</v>
      </c>
      <c r="E23376" t="s">
        <v>13</v>
      </c>
      <c r="F23376" t="s">
        <v>13</v>
      </c>
      <c r="G23376" t="s">
        <v>66904</v>
      </c>
      <c r="H23376" s="3" t="s">
        <v>66922</v>
      </c>
      <c r="I23376" t="s">
        <v>2961</v>
      </c>
      <c r="J23376" t="s">
        <v>11059</v>
      </c>
    </row>
    <row r="23377" spans="1:10" ht="16" x14ac:dyDescent="0.2">
      <c r="A23377" t="s">
        <v>22392</v>
      </c>
      <c r="B23377" t="s">
        <v>66923</v>
      </c>
      <c r="C23377" t="s">
        <v>66924</v>
      </c>
      <c r="D23377">
        <v>3</v>
      </c>
      <c r="E23377" t="s">
        <v>13</v>
      </c>
      <c r="F23377" t="s">
        <v>13</v>
      </c>
      <c r="G23377" t="s">
        <v>66925</v>
      </c>
      <c r="H23377" s="3" t="s">
        <v>66926</v>
      </c>
      <c r="I23377" t="s">
        <v>2961</v>
      </c>
      <c r="J23377" t="s">
        <v>22397</v>
      </c>
    </row>
    <row r="23378" spans="1:10" ht="16" x14ac:dyDescent="0.2">
      <c r="A23378" t="s">
        <v>66915</v>
      </c>
      <c r="B23378" t="s">
        <v>66927</v>
      </c>
      <c r="C23378" t="s">
        <v>66928</v>
      </c>
      <c r="D23378">
        <v>3</v>
      </c>
      <c r="E23378" t="s">
        <v>13</v>
      </c>
      <c r="F23378" t="s">
        <v>13</v>
      </c>
      <c r="G23378" t="s">
        <v>66925</v>
      </c>
      <c r="H23378" s="3" t="s">
        <v>66929</v>
      </c>
      <c r="I23378" t="s">
        <v>2961</v>
      </c>
      <c r="J23378" t="s">
        <v>66919</v>
      </c>
    </row>
    <row r="23379" spans="1:10" ht="16" x14ac:dyDescent="0.2">
      <c r="A23379" t="s">
        <v>66915</v>
      </c>
      <c r="B23379" t="s">
        <v>66930</v>
      </c>
      <c r="C23379" t="s">
        <v>66931</v>
      </c>
      <c r="D23379">
        <v>2</v>
      </c>
      <c r="E23379" t="s">
        <v>13</v>
      </c>
      <c r="F23379" t="s">
        <v>13</v>
      </c>
      <c r="G23379" t="s">
        <v>66925</v>
      </c>
      <c r="H23379" s="3" t="s">
        <v>66926</v>
      </c>
      <c r="I23379" t="s">
        <v>2961</v>
      </c>
      <c r="J23379" t="s">
        <v>66919</v>
      </c>
    </row>
    <row r="23380" spans="1:10" ht="16" x14ac:dyDescent="0.2">
      <c r="A23380" t="s">
        <v>31384</v>
      </c>
      <c r="B23380" t="s">
        <v>66932</v>
      </c>
      <c r="C23380" t="s">
        <v>66933</v>
      </c>
      <c r="D23380">
        <v>3</v>
      </c>
      <c r="E23380" t="s">
        <v>13</v>
      </c>
      <c r="F23380" t="s">
        <v>13</v>
      </c>
      <c r="G23380" t="s">
        <v>66925</v>
      </c>
      <c r="H23380" s="3" t="s">
        <v>66934</v>
      </c>
      <c r="I23380" t="s">
        <v>2961</v>
      </c>
      <c r="J23380" t="s">
        <v>31388</v>
      </c>
    </row>
    <row r="23381" spans="1:10" ht="16" x14ac:dyDescent="0.2">
      <c r="A23381" t="s">
        <v>26625</v>
      </c>
      <c r="B23381" t="s">
        <v>26346</v>
      </c>
      <c r="C23381" t="s">
        <v>66935</v>
      </c>
      <c r="D23381">
        <v>3</v>
      </c>
      <c r="E23381" t="s">
        <v>66936</v>
      </c>
      <c r="F23381" t="s">
        <v>13</v>
      </c>
      <c r="G23381" t="s">
        <v>66937</v>
      </c>
      <c r="H23381" s="3" t="s">
        <v>66938</v>
      </c>
      <c r="I23381" t="s">
        <v>404</v>
      </c>
      <c r="J23381" t="s">
        <v>26628</v>
      </c>
    </row>
    <row r="23382" spans="1:10" ht="32" x14ac:dyDescent="0.2">
      <c r="A23382" t="s">
        <v>4921</v>
      </c>
      <c r="B23382" t="s">
        <v>66939</v>
      </c>
      <c r="C23382" t="s">
        <v>66940</v>
      </c>
      <c r="D23382">
        <v>3</v>
      </c>
      <c r="E23382" t="s">
        <v>13</v>
      </c>
      <c r="F23382" t="s">
        <v>13</v>
      </c>
      <c r="G23382" t="s">
        <v>66941</v>
      </c>
      <c r="H23382" s="3" t="s">
        <v>66942</v>
      </c>
      <c r="I23382" t="s">
        <v>4926</v>
      </c>
      <c r="J23382" t="s">
        <v>4927</v>
      </c>
    </row>
    <row r="23383" spans="1:10" ht="16" x14ac:dyDescent="0.2">
      <c r="A23383" t="s">
        <v>13057</v>
      </c>
      <c r="B23383" t="s">
        <v>66943</v>
      </c>
      <c r="C23383" t="s">
        <v>66944</v>
      </c>
      <c r="D23383">
        <v>3</v>
      </c>
      <c r="E23383" t="s">
        <v>13</v>
      </c>
      <c r="F23383" t="s">
        <v>13</v>
      </c>
      <c r="G23383" t="s">
        <v>66941</v>
      </c>
      <c r="H23383" s="3" t="s">
        <v>66945</v>
      </c>
      <c r="I23383" t="s">
        <v>4926</v>
      </c>
      <c r="J23383" t="s">
        <v>13062</v>
      </c>
    </row>
    <row r="23384" spans="1:10" ht="16" x14ac:dyDescent="0.2">
      <c r="A23384" t="s">
        <v>66946</v>
      </c>
      <c r="B23384" t="s">
        <v>66947</v>
      </c>
      <c r="C23384" t="s">
        <v>66948</v>
      </c>
      <c r="D23384">
        <v>2</v>
      </c>
      <c r="E23384" t="s">
        <v>13</v>
      </c>
      <c r="F23384" t="s">
        <v>13</v>
      </c>
      <c r="G23384" t="s">
        <v>66941</v>
      </c>
      <c r="H23384" s="3" t="s">
        <v>66949</v>
      </c>
      <c r="I23384" t="s">
        <v>4926</v>
      </c>
      <c r="J23384" t="s">
        <v>66950</v>
      </c>
    </row>
    <row r="23385" spans="1:10" ht="16" x14ac:dyDescent="0.2">
      <c r="A23385" t="s">
        <v>66946</v>
      </c>
      <c r="B23385" t="s">
        <v>66951</v>
      </c>
      <c r="C23385" t="s">
        <v>66952</v>
      </c>
      <c r="D23385">
        <v>1</v>
      </c>
      <c r="E23385" t="s">
        <v>13</v>
      </c>
      <c r="F23385" t="s">
        <v>13</v>
      </c>
      <c r="G23385" t="s">
        <v>66941</v>
      </c>
      <c r="H23385" s="3" t="s">
        <v>66949</v>
      </c>
      <c r="I23385" t="s">
        <v>4926</v>
      </c>
      <c r="J23385" t="s">
        <v>66950</v>
      </c>
    </row>
    <row r="23386" spans="1:10" ht="16" x14ac:dyDescent="0.2">
      <c r="A23386" t="s">
        <v>66946</v>
      </c>
      <c r="B23386" t="s">
        <v>66953</v>
      </c>
      <c r="C23386" t="s">
        <v>66954</v>
      </c>
      <c r="D23386">
        <v>3</v>
      </c>
      <c r="E23386" t="s">
        <v>13</v>
      </c>
      <c r="F23386" t="s">
        <v>13</v>
      </c>
      <c r="G23386" t="s">
        <v>66941</v>
      </c>
      <c r="H23386" s="3" t="s">
        <v>66949</v>
      </c>
      <c r="I23386" t="s">
        <v>4926</v>
      </c>
      <c r="J23386" t="s">
        <v>66950</v>
      </c>
    </row>
    <row r="23387" spans="1:10" ht="16" x14ac:dyDescent="0.2">
      <c r="A23387" t="s">
        <v>13057</v>
      </c>
      <c r="B23387" t="s">
        <v>66955</v>
      </c>
      <c r="C23387" t="s">
        <v>66956</v>
      </c>
      <c r="D23387">
        <v>2</v>
      </c>
      <c r="E23387" t="s">
        <v>13</v>
      </c>
      <c r="F23387" t="s">
        <v>13</v>
      </c>
      <c r="G23387" t="s">
        <v>66941</v>
      </c>
      <c r="H23387" s="3" t="s">
        <v>66945</v>
      </c>
      <c r="I23387" t="s">
        <v>4926</v>
      </c>
      <c r="J23387" t="s">
        <v>13062</v>
      </c>
    </row>
    <row r="23388" spans="1:10" ht="16" x14ac:dyDescent="0.2">
      <c r="A23388" t="s">
        <v>13057</v>
      </c>
      <c r="B23388" t="s">
        <v>66957</v>
      </c>
      <c r="C23388" t="s">
        <v>66948</v>
      </c>
      <c r="D23388">
        <v>4</v>
      </c>
      <c r="E23388" t="s">
        <v>13</v>
      </c>
      <c r="F23388" t="s">
        <v>13</v>
      </c>
      <c r="G23388" t="s">
        <v>66941</v>
      </c>
      <c r="H23388" s="3" t="s">
        <v>66945</v>
      </c>
      <c r="I23388" t="s">
        <v>4926</v>
      </c>
      <c r="J23388" t="s">
        <v>13062</v>
      </c>
    </row>
    <row r="23389" spans="1:10" ht="16" x14ac:dyDescent="0.2">
      <c r="A23389" t="s">
        <v>13057</v>
      </c>
      <c r="B23389" t="s">
        <v>66958</v>
      </c>
      <c r="C23389" t="s">
        <v>66959</v>
      </c>
      <c r="D23389">
        <v>5</v>
      </c>
      <c r="E23389" t="s">
        <v>13</v>
      </c>
      <c r="F23389" t="s">
        <v>13</v>
      </c>
      <c r="G23389" t="s">
        <v>66941</v>
      </c>
      <c r="H23389" s="3" t="s">
        <v>66945</v>
      </c>
      <c r="I23389" t="s">
        <v>4926</v>
      </c>
      <c r="J23389" t="s">
        <v>13062</v>
      </c>
    </row>
    <row r="23390" spans="1:10" ht="16" x14ac:dyDescent="0.2">
      <c r="A23390" t="s">
        <v>66946</v>
      </c>
      <c r="B23390" t="s">
        <v>66960</v>
      </c>
      <c r="C23390" t="s">
        <v>66961</v>
      </c>
      <c r="D23390">
        <v>4</v>
      </c>
      <c r="E23390" t="s">
        <v>13</v>
      </c>
      <c r="F23390" t="s">
        <v>13</v>
      </c>
      <c r="G23390" t="s">
        <v>66941</v>
      </c>
      <c r="H23390" s="3" t="s">
        <v>66949</v>
      </c>
      <c r="I23390" t="s">
        <v>4926</v>
      </c>
      <c r="J23390" t="s">
        <v>66950</v>
      </c>
    </row>
    <row r="23391" spans="1:10" ht="16" x14ac:dyDescent="0.2">
      <c r="A23391" t="s">
        <v>13057</v>
      </c>
      <c r="B23391" t="s">
        <v>66962</v>
      </c>
      <c r="C23391" t="s">
        <v>66963</v>
      </c>
      <c r="D23391">
        <v>1</v>
      </c>
      <c r="E23391" t="s">
        <v>13</v>
      </c>
      <c r="F23391" t="s">
        <v>13</v>
      </c>
      <c r="G23391" t="s">
        <v>66941</v>
      </c>
      <c r="H23391" s="3" t="s">
        <v>66945</v>
      </c>
      <c r="I23391" t="s">
        <v>4926</v>
      </c>
      <c r="J23391" t="s">
        <v>13062</v>
      </c>
    </row>
    <row r="23392" spans="1:10" ht="16" x14ac:dyDescent="0.2">
      <c r="A23392" t="s">
        <v>55761</v>
      </c>
      <c r="B23392" t="s">
        <v>66964</v>
      </c>
      <c r="C23392" t="s">
        <v>66965</v>
      </c>
      <c r="D23392">
        <v>2</v>
      </c>
      <c r="E23392" t="s">
        <v>13</v>
      </c>
      <c r="F23392" t="s">
        <v>13</v>
      </c>
      <c r="G23392" t="s">
        <v>66966</v>
      </c>
      <c r="H23392" s="3" t="s">
        <v>66967</v>
      </c>
      <c r="I23392" t="s">
        <v>423</v>
      </c>
      <c r="J23392" t="s">
        <v>55767</v>
      </c>
    </row>
    <row r="23393" spans="1:10" ht="16" x14ac:dyDescent="0.2">
      <c r="A23393" t="s">
        <v>55694</v>
      </c>
      <c r="B23393" t="s">
        <v>66968</v>
      </c>
      <c r="C23393" t="s">
        <v>66969</v>
      </c>
      <c r="D23393">
        <v>3</v>
      </c>
      <c r="E23393" t="s">
        <v>13</v>
      </c>
      <c r="F23393" t="s">
        <v>13</v>
      </c>
      <c r="G23393" t="s">
        <v>66970</v>
      </c>
      <c r="H23393" s="3" t="s">
        <v>66971</v>
      </c>
      <c r="I23393" t="s">
        <v>714</v>
      </c>
      <c r="J23393" t="s">
        <v>55699</v>
      </c>
    </row>
    <row r="23394" spans="1:10" ht="16" x14ac:dyDescent="0.2">
      <c r="A23394" t="s">
        <v>39168</v>
      </c>
      <c r="B23394" t="s">
        <v>37208</v>
      </c>
      <c r="C23394" t="s">
        <v>66972</v>
      </c>
      <c r="D23394">
        <v>2</v>
      </c>
      <c r="E23394" t="s">
        <v>13</v>
      </c>
      <c r="F23394" t="s">
        <v>13</v>
      </c>
      <c r="G23394" t="s">
        <v>66970</v>
      </c>
      <c r="H23394" s="3" t="s">
        <v>66973</v>
      </c>
      <c r="I23394" t="s">
        <v>714</v>
      </c>
      <c r="J23394" t="s">
        <v>39173</v>
      </c>
    </row>
    <row r="23395" spans="1:10" ht="16" x14ac:dyDescent="0.2">
      <c r="A23395" t="s">
        <v>55694</v>
      </c>
      <c r="B23395" t="s">
        <v>66974</v>
      </c>
      <c r="C23395" t="s">
        <v>66975</v>
      </c>
      <c r="D23395">
        <v>1</v>
      </c>
      <c r="E23395" t="s">
        <v>13</v>
      </c>
      <c r="F23395" t="s">
        <v>13</v>
      </c>
      <c r="G23395" t="s">
        <v>66970</v>
      </c>
      <c r="H23395" s="3" t="s">
        <v>66971</v>
      </c>
      <c r="I23395" t="s">
        <v>714</v>
      </c>
      <c r="J23395" t="s">
        <v>55699</v>
      </c>
    </row>
    <row r="23396" spans="1:10" ht="16" x14ac:dyDescent="0.2">
      <c r="A23396" t="s">
        <v>678</v>
      </c>
      <c r="B23396" t="s">
        <v>4622</v>
      </c>
      <c r="C23396" t="s">
        <v>38879</v>
      </c>
      <c r="D23396">
        <v>1</v>
      </c>
      <c r="E23396" t="s">
        <v>52464</v>
      </c>
      <c r="F23396" t="s">
        <v>13</v>
      </c>
      <c r="G23396" t="s">
        <v>66976</v>
      </c>
      <c r="H23396" s="3" t="s">
        <v>66977</v>
      </c>
      <c r="I23396" t="s">
        <v>126</v>
      </c>
      <c r="J23396" t="s">
        <v>683</v>
      </c>
    </row>
    <row r="23397" spans="1:10" ht="16" x14ac:dyDescent="0.2">
      <c r="A23397" t="s">
        <v>678</v>
      </c>
      <c r="B23397" t="s">
        <v>66978</v>
      </c>
      <c r="C23397" t="s">
        <v>66979</v>
      </c>
      <c r="D23397">
        <v>2</v>
      </c>
      <c r="E23397" t="s">
        <v>52464</v>
      </c>
      <c r="F23397" t="s">
        <v>13</v>
      </c>
      <c r="G23397" t="s">
        <v>66976</v>
      </c>
      <c r="H23397" s="3" t="s">
        <v>66977</v>
      </c>
      <c r="I23397" t="s">
        <v>126</v>
      </c>
      <c r="J23397" t="s">
        <v>683</v>
      </c>
    </row>
    <row r="23398" spans="1:10" ht="16" x14ac:dyDescent="0.2">
      <c r="A23398" t="s">
        <v>15637</v>
      </c>
      <c r="B23398" t="s">
        <v>66980</v>
      </c>
      <c r="C23398" t="s">
        <v>66981</v>
      </c>
      <c r="D23398">
        <v>2</v>
      </c>
      <c r="E23398" t="s">
        <v>13</v>
      </c>
      <c r="F23398" t="s">
        <v>13</v>
      </c>
      <c r="G23398" t="s">
        <v>66982</v>
      </c>
      <c r="H23398" s="3" t="s">
        <v>66983</v>
      </c>
      <c r="I23398" t="s">
        <v>126</v>
      </c>
      <c r="J23398" t="s">
        <v>15641</v>
      </c>
    </row>
    <row r="23399" spans="1:10" ht="16" x14ac:dyDescent="0.2">
      <c r="A23399" t="s">
        <v>8958</v>
      </c>
      <c r="B23399" t="s">
        <v>7662</v>
      </c>
      <c r="C23399" t="s">
        <v>66984</v>
      </c>
      <c r="D23399">
        <v>1</v>
      </c>
      <c r="E23399" t="s">
        <v>13</v>
      </c>
      <c r="F23399" t="s">
        <v>13</v>
      </c>
      <c r="G23399" t="s">
        <v>66985</v>
      </c>
      <c r="H23399" s="3" t="s">
        <v>66986</v>
      </c>
      <c r="I23399" t="s">
        <v>355</v>
      </c>
      <c r="J23399" t="s">
        <v>8961</v>
      </c>
    </row>
    <row r="23400" spans="1:10" ht="16" x14ac:dyDescent="0.2">
      <c r="A23400" t="s">
        <v>66987</v>
      </c>
      <c r="B23400" t="s">
        <v>66988</v>
      </c>
      <c r="C23400" t="s">
        <v>66989</v>
      </c>
      <c r="D23400">
        <v>3</v>
      </c>
      <c r="E23400" t="s">
        <v>13</v>
      </c>
      <c r="F23400" t="s">
        <v>13</v>
      </c>
      <c r="G23400" t="s">
        <v>66990</v>
      </c>
      <c r="H23400" s="3" t="s">
        <v>66991</v>
      </c>
      <c r="I23400" t="s">
        <v>1314</v>
      </c>
      <c r="J23400" t="s">
        <v>66992</v>
      </c>
    </row>
    <row r="23401" spans="1:10" ht="16" x14ac:dyDescent="0.2">
      <c r="A23401" t="s">
        <v>66987</v>
      </c>
      <c r="B23401" t="s">
        <v>66993</v>
      </c>
      <c r="C23401" t="s">
        <v>66994</v>
      </c>
      <c r="D23401">
        <v>2</v>
      </c>
      <c r="E23401" t="s">
        <v>13</v>
      </c>
      <c r="F23401" t="s">
        <v>13</v>
      </c>
      <c r="G23401" t="s">
        <v>66990</v>
      </c>
      <c r="H23401" s="3" t="s">
        <v>66995</v>
      </c>
      <c r="I23401" t="s">
        <v>1314</v>
      </c>
      <c r="J23401" t="s">
        <v>66992</v>
      </c>
    </row>
    <row r="23402" spans="1:10" ht="16" x14ac:dyDescent="0.2">
      <c r="A23402" t="s">
        <v>66996</v>
      </c>
      <c r="B23402" t="s">
        <v>66997</v>
      </c>
      <c r="C23402" t="s">
        <v>66998</v>
      </c>
      <c r="D23402">
        <v>1</v>
      </c>
      <c r="E23402" t="s">
        <v>13</v>
      </c>
      <c r="F23402" t="s">
        <v>13</v>
      </c>
      <c r="G23402" t="s">
        <v>66990</v>
      </c>
      <c r="H23402" s="3" t="s">
        <v>66999</v>
      </c>
      <c r="I23402" t="s">
        <v>1314</v>
      </c>
      <c r="J23402" t="s">
        <v>67000</v>
      </c>
    </row>
    <row r="23403" spans="1:10" ht="16" x14ac:dyDescent="0.2">
      <c r="A23403" t="s">
        <v>66987</v>
      </c>
      <c r="B23403" t="s">
        <v>67001</v>
      </c>
      <c r="C23403" t="s">
        <v>67002</v>
      </c>
      <c r="D23403">
        <v>1</v>
      </c>
      <c r="E23403" t="s">
        <v>13</v>
      </c>
      <c r="F23403" t="s">
        <v>13</v>
      </c>
      <c r="G23403" t="s">
        <v>66990</v>
      </c>
      <c r="H23403" s="3" t="s">
        <v>67003</v>
      </c>
      <c r="I23403" t="s">
        <v>1314</v>
      </c>
      <c r="J23403" t="s">
        <v>66992</v>
      </c>
    </row>
    <row r="23404" spans="1:10" ht="16" x14ac:dyDescent="0.2">
      <c r="A23404" t="s">
        <v>52607</v>
      </c>
      <c r="B23404" t="s">
        <v>52522</v>
      </c>
      <c r="C23404" t="s">
        <v>52523</v>
      </c>
      <c r="D23404">
        <v>1</v>
      </c>
      <c r="E23404" t="s">
        <v>1088</v>
      </c>
      <c r="F23404" t="s">
        <v>13</v>
      </c>
      <c r="G23404" t="s">
        <v>67004</v>
      </c>
      <c r="H23404" s="3" t="s">
        <v>67005</v>
      </c>
      <c r="I23404" t="s">
        <v>62</v>
      </c>
      <c r="J23404" t="s">
        <v>52608</v>
      </c>
    </row>
    <row r="23405" spans="1:10" ht="16" x14ac:dyDescent="0.2">
      <c r="A23405" t="s">
        <v>5574</v>
      </c>
      <c r="B23405" t="s">
        <v>67006</v>
      </c>
      <c r="C23405" t="s">
        <v>67007</v>
      </c>
      <c r="D23405">
        <v>1</v>
      </c>
      <c r="E23405" t="s">
        <v>1088</v>
      </c>
      <c r="F23405" t="s">
        <v>13</v>
      </c>
      <c r="G23405" t="s">
        <v>67004</v>
      </c>
      <c r="H23405" s="3" t="s">
        <v>67008</v>
      </c>
      <c r="I23405" t="s">
        <v>62</v>
      </c>
      <c r="J23405" t="s">
        <v>5579</v>
      </c>
    </row>
    <row r="23406" spans="1:10" ht="16" x14ac:dyDescent="0.2">
      <c r="A23406" t="s">
        <v>24099</v>
      </c>
      <c r="B23406" t="s">
        <v>67009</v>
      </c>
      <c r="C23406" t="s">
        <v>67010</v>
      </c>
      <c r="D23406">
        <v>2</v>
      </c>
      <c r="E23406" t="s">
        <v>1088</v>
      </c>
      <c r="F23406" t="s">
        <v>13</v>
      </c>
      <c r="G23406" t="s">
        <v>67004</v>
      </c>
      <c r="H23406" s="3" t="s">
        <v>67011</v>
      </c>
      <c r="I23406" t="s">
        <v>62</v>
      </c>
      <c r="J23406" t="s">
        <v>24100</v>
      </c>
    </row>
    <row r="23407" spans="1:10" ht="16" x14ac:dyDescent="0.2">
      <c r="A23407" t="s">
        <v>13698</v>
      </c>
      <c r="B23407" t="s">
        <v>35584</v>
      </c>
      <c r="C23407" t="s">
        <v>35585</v>
      </c>
      <c r="D23407">
        <v>1</v>
      </c>
      <c r="E23407" t="s">
        <v>1088</v>
      </c>
      <c r="F23407" t="s">
        <v>13</v>
      </c>
      <c r="G23407" t="s">
        <v>67004</v>
      </c>
      <c r="H23407" s="3" t="s">
        <v>67012</v>
      </c>
      <c r="I23407" t="s">
        <v>62</v>
      </c>
      <c r="J23407" t="s">
        <v>13701</v>
      </c>
    </row>
    <row r="23408" spans="1:10" ht="16" x14ac:dyDescent="0.2">
      <c r="A23408" t="s">
        <v>67013</v>
      </c>
      <c r="B23408" t="s">
        <v>67014</v>
      </c>
      <c r="C23408" t="s">
        <v>67015</v>
      </c>
      <c r="D23408">
        <v>1</v>
      </c>
      <c r="E23408" t="s">
        <v>1088</v>
      </c>
      <c r="F23408" t="s">
        <v>13</v>
      </c>
      <c r="G23408" t="s">
        <v>67004</v>
      </c>
      <c r="H23408" s="3" t="s">
        <v>67016</v>
      </c>
      <c r="I23408" t="s">
        <v>62</v>
      </c>
      <c r="J23408" t="s">
        <v>67017</v>
      </c>
    </row>
    <row r="23409" spans="1:10" ht="16" x14ac:dyDescent="0.2">
      <c r="A23409" t="s">
        <v>67018</v>
      </c>
      <c r="B23409" t="s">
        <v>35584</v>
      </c>
      <c r="C23409" t="s">
        <v>35585</v>
      </c>
      <c r="D23409">
        <v>2</v>
      </c>
      <c r="E23409" t="s">
        <v>1088</v>
      </c>
      <c r="F23409" t="s">
        <v>13</v>
      </c>
      <c r="G23409" t="s">
        <v>67004</v>
      </c>
      <c r="H23409" s="3" t="s">
        <v>67019</v>
      </c>
      <c r="I23409" t="s">
        <v>62</v>
      </c>
      <c r="J23409" t="s">
        <v>67020</v>
      </c>
    </row>
    <row r="23410" spans="1:10" ht="16" x14ac:dyDescent="0.2">
      <c r="A23410" t="s">
        <v>52344</v>
      </c>
      <c r="B23410" t="s">
        <v>35584</v>
      </c>
      <c r="C23410" t="s">
        <v>35585</v>
      </c>
      <c r="D23410">
        <v>2</v>
      </c>
      <c r="E23410" t="s">
        <v>1088</v>
      </c>
      <c r="F23410" t="s">
        <v>13</v>
      </c>
      <c r="G23410" t="s">
        <v>67004</v>
      </c>
      <c r="H23410" s="3" t="s">
        <v>67021</v>
      </c>
      <c r="I23410" t="s">
        <v>62</v>
      </c>
      <c r="J23410" t="s">
        <v>52345</v>
      </c>
    </row>
    <row r="23411" spans="1:10" ht="16" x14ac:dyDescent="0.2">
      <c r="A23411" t="s">
        <v>67022</v>
      </c>
      <c r="B23411" t="s">
        <v>67023</v>
      </c>
      <c r="C23411" t="s">
        <v>67024</v>
      </c>
      <c r="D23411">
        <v>1</v>
      </c>
      <c r="E23411" t="s">
        <v>1088</v>
      </c>
      <c r="F23411" t="s">
        <v>13</v>
      </c>
      <c r="G23411" t="s">
        <v>67004</v>
      </c>
      <c r="H23411" s="3" t="s">
        <v>67025</v>
      </c>
      <c r="I23411" t="s">
        <v>62</v>
      </c>
      <c r="J23411" t="s">
        <v>67026</v>
      </c>
    </row>
    <row r="23412" spans="1:10" ht="16" x14ac:dyDescent="0.2">
      <c r="A23412" t="s">
        <v>67013</v>
      </c>
      <c r="B23412" t="s">
        <v>54693</v>
      </c>
      <c r="C23412" t="s">
        <v>54694</v>
      </c>
      <c r="D23412">
        <v>2</v>
      </c>
      <c r="E23412" t="s">
        <v>1088</v>
      </c>
      <c r="F23412" t="s">
        <v>13</v>
      </c>
      <c r="G23412" t="s">
        <v>67004</v>
      </c>
      <c r="H23412" s="3" t="s">
        <v>67016</v>
      </c>
      <c r="I23412" t="s">
        <v>62</v>
      </c>
      <c r="J23412" t="s">
        <v>67017</v>
      </c>
    </row>
    <row r="23413" spans="1:10" ht="16" x14ac:dyDescent="0.2">
      <c r="A23413" t="s">
        <v>67027</v>
      </c>
      <c r="B23413" t="s">
        <v>67009</v>
      </c>
      <c r="C23413" t="s">
        <v>67010</v>
      </c>
      <c r="D23413">
        <v>5</v>
      </c>
      <c r="E23413" t="s">
        <v>1088</v>
      </c>
      <c r="F23413" t="s">
        <v>13</v>
      </c>
      <c r="G23413" t="s">
        <v>67004</v>
      </c>
      <c r="H23413" s="3" t="s">
        <v>67028</v>
      </c>
      <c r="I23413" t="s">
        <v>62</v>
      </c>
      <c r="J23413" t="s">
        <v>67029</v>
      </c>
    </row>
    <row r="23414" spans="1:10" ht="16" x14ac:dyDescent="0.2">
      <c r="A23414" t="s">
        <v>10353</v>
      </c>
      <c r="B23414" t="s">
        <v>54684</v>
      </c>
      <c r="C23414" t="s">
        <v>54685</v>
      </c>
      <c r="D23414">
        <v>4</v>
      </c>
      <c r="E23414" t="s">
        <v>1088</v>
      </c>
      <c r="F23414" t="s">
        <v>13</v>
      </c>
      <c r="G23414" t="s">
        <v>67030</v>
      </c>
      <c r="H23414" s="3" t="s">
        <v>37657</v>
      </c>
      <c r="I23414" t="s">
        <v>62</v>
      </c>
      <c r="J23414" t="s">
        <v>10356</v>
      </c>
    </row>
    <row r="23415" spans="1:10" ht="16" x14ac:dyDescent="0.2">
      <c r="A23415" t="s">
        <v>7847</v>
      </c>
      <c r="B23415" t="s">
        <v>67031</v>
      </c>
      <c r="C23415" t="s">
        <v>67032</v>
      </c>
      <c r="D23415">
        <v>7</v>
      </c>
      <c r="E23415" t="s">
        <v>1088</v>
      </c>
      <c r="F23415" t="s">
        <v>13</v>
      </c>
      <c r="G23415" t="s">
        <v>67033</v>
      </c>
      <c r="H23415" s="3" t="s">
        <v>67034</v>
      </c>
      <c r="I23415" t="s">
        <v>62</v>
      </c>
      <c r="J23415" t="s">
        <v>7853</v>
      </c>
    </row>
    <row r="23416" spans="1:10" ht="16" x14ac:dyDescent="0.2">
      <c r="A23416" t="s">
        <v>67035</v>
      </c>
      <c r="B23416" t="s">
        <v>67036</v>
      </c>
      <c r="C23416" t="s">
        <v>67037</v>
      </c>
      <c r="D23416">
        <v>1</v>
      </c>
      <c r="E23416" t="s">
        <v>13</v>
      </c>
      <c r="F23416" t="s">
        <v>13</v>
      </c>
      <c r="G23416" t="s">
        <v>67038</v>
      </c>
      <c r="H23416" s="3" t="s">
        <v>67039</v>
      </c>
      <c r="I23416" t="s">
        <v>62</v>
      </c>
      <c r="J23416" t="s">
        <v>67040</v>
      </c>
    </row>
    <row r="23417" spans="1:10" ht="16" x14ac:dyDescent="0.2">
      <c r="A23417" t="s">
        <v>67035</v>
      </c>
      <c r="B23417" t="s">
        <v>30133</v>
      </c>
      <c r="C23417" t="s">
        <v>67041</v>
      </c>
      <c r="D23417">
        <v>2</v>
      </c>
      <c r="E23417" t="s">
        <v>13</v>
      </c>
      <c r="F23417" t="s">
        <v>13</v>
      </c>
      <c r="G23417" t="s">
        <v>67038</v>
      </c>
      <c r="H23417" s="3" t="s">
        <v>67042</v>
      </c>
      <c r="I23417" t="s">
        <v>62</v>
      </c>
      <c r="J23417" t="s">
        <v>67040</v>
      </c>
    </row>
    <row r="23418" spans="1:10" ht="16" x14ac:dyDescent="0.2">
      <c r="A23418" t="s">
        <v>11199</v>
      </c>
      <c r="B23418" t="s">
        <v>67043</v>
      </c>
      <c r="C23418" t="s">
        <v>67044</v>
      </c>
      <c r="D23418">
        <v>6</v>
      </c>
      <c r="E23418" t="s">
        <v>67045</v>
      </c>
      <c r="F23418" t="s">
        <v>13</v>
      </c>
      <c r="G23418" t="s">
        <v>67046</v>
      </c>
      <c r="H23418" s="3" t="s">
        <v>67047</v>
      </c>
      <c r="I23418" t="s">
        <v>817</v>
      </c>
      <c r="J23418" t="s">
        <v>11204</v>
      </c>
    </row>
    <row r="23419" spans="1:10" ht="16" x14ac:dyDescent="0.2">
      <c r="A23419" t="s">
        <v>67048</v>
      </c>
      <c r="B23419" t="s">
        <v>67049</v>
      </c>
      <c r="C23419" t="s">
        <v>67050</v>
      </c>
      <c r="D23419">
        <v>3</v>
      </c>
      <c r="E23419" t="s">
        <v>67045</v>
      </c>
      <c r="F23419" t="s">
        <v>13</v>
      </c>
      <c r="G23419" t="s">
        <v>67046</v>
      </c>
      <c r="H23419" s="3" t="s">
        <v>67051</v>
      </c>
      <c r="I23419" t="s">
        <v>817</v>
      </c>
      <c r="J23419" t="s">
        <v>67052</v>
      </c>
    </row>
    <row r="23420" spans="1:10" ht="16" x14ac:dyDescent="0.2">
      <c r="A23420" t="s">
        <v>67048</v>
      </c>
      <c r="B23420" t="s">
        <v>67053</v>
      </c>
      <c r="C23420" t="s">
        <v>67054</v>
      </c>
      <c r="D23420">
        <v>1</v>
      </c>
      <c r="E23420" t="s">
        <v>67045</v>
      </c>
      <c r="F23420" t="s">
        <v>13</v>
      </c>
      <c r="G23420" t="s">
        <v>67046</v>
      </c>
      <c r="H23420" s="3" t="s">
        <v>67055</v>
      </c>
      <c r="I23420" t="s">
        <v>817</v>
      </c>
      <c r="J23420" t="s">
        <v>67052</v>
      </c>
    </row>
    <row r="23421" spans="1:10" ht="16" x14ac:dyDescent="0.2">
      <c r="A23421" t="s">
        <v>30349</v>
      </c>
      <c r="B23421" t="s">
        <v>67056</v>
      </c>
      <c r="C23421" t="s">
        <v>67057</v>
      </c>
      <c r="D23421">
        <v>2</v>
      </c>
      <c r="E23421" t="s">
        <v>67045</v>
      </c>
      <c r="F23421" t="s">
        <v>13</v>
      </c>
      <c r="G23421" t="s">
        <v>67046</v>
      </c>
      <c r="H23421" s="3" t="s">
        <v>67058</v>
      </c>
      <c r="I23421" t="s">
        <v>817</v>
      </c>
      <c r="J23421" t="s">
        <v>30354</v>
      </c>
    </row>
    <row r="23422" spans="1:10" ht="16" x14ac:dyDescent="0.2">
      <c r="A23422" t="s">
        <v>11199</v>
      </c>
      <c r="B23422" t="s">
        <v>67059</v>
      </c>
      <c r="C23422" t="s">
        <v>67060</v>
      </c>
      <c r="D23422">
        <v>5</v>
      </c>
      <c r="E23422" t="s">
        <v>67045</v>
      </c>
      <c r="F23422" t="s">
        <v>13</v>
      </c>
      <c r="G23422" t="s">
        <v>67046</v>
      </c>
      <c r="H23422" s="3" t="s">
        <v>67047</v>
      </c>
      <c r="I23422" t="s">
        <v>817</v>
      </c>
      <c r="J23422" t="s">
        <v>11204</v>
      </c>
    </row>
    <row r="23423" spans="1:10" ht="16" x14ac:dyDescent="0.2">
      <c r="A23423" t="s">
        <v>10732</v>
      </c>
      <c r="B23423" t="s">
        <v>67061</v>
      </c>
      <c r="C23423" t="s">
        <v>67062</v>
      </c>
      <c r="D23423">
        <v>2</v>
      </c>
      <c r="E23423" t="s">
        <v>67045</v>
      </c>
      <c r="F23423" t="s">
        <v>13</v>
      </c>
      <c r="G23423" t="s">
        <v>67046</v>
      </c>
      <c r="H23423" s="3" t="s">
        <v>67063</v>
      </c>
      <c r="I23423" t="s">
        <v>817</v>
      </c>
      <c r="J23423" t="s">
        <v>10735</v>
      </c>
    </row>
    <row r="23424" spans="1:10" ht="16" x14ac:dyDescent="0.2">
      <c r="A23424" t="s">
        <v>30349</v>
      </c>
      <c r="B23424" t="s">
        <v>67064</v>
      </c>
      <c r="C23424" t="s">
        <v>67065</v>
      </c>
      <c r="D23424">
        <v>5</v>
      </c>
      <c r="E23424" t="s">
        <v>67045</v>
      </c>
      <c r="F23424" t="s">
        <v>13</v>
      </c>
      <c r="G23424" t="s">
        <v>67046</v>
      </c>
      <c r="H23424" s="3" t="s">
        <v>67066</v>
      </c>
      <c r="I23424" t="s">
        <v>817</v>
      </c>
      <c r="J23424" t="s">
        <v>30354</v>
      </c>
    </row>
    <row r="23425" spans="1:10" ht="16" x14ac:dyDescent="0.2">
      <c r="A23425" t="s">
        <v>67048</v>
      </c>
      <c r="B23425" t="s">
        <v>67067</v>
      </c>
      <c r="C23425" t="s">
        <v>67068</v>
      </c>
      <c r="D23425">
        <v>4</v>
      </c>
      <c r="E23425" t="s">
        <v>67045</v>
      </c>
      <c r="F23425" t="s">
        <v>13</v>
      </c>
      <c r="G23425" t="s">
        <v>67046</v>
      </c>
      <c r="H23425" s="3" t="s">
        <v>67069</v>
      </c>
      <c r="I23425" t="s">
        <v>817</v>
      </c>
      <c r="J23425" t="s">
        <v>67052</v>
      </c>
    </row>
    <row r="23426" spans="1:10" ht="16" x14ac:dyDescent="0.2">
      <c r="A23426" t="s">
        <v>55430</v>
      </c>
      <c r="B23426" t="s">
        <v>67070</v>
      </c>
      <c r="C23426" t="s">
        <v>67071</v>
      </c>
      <c r="D23426">
        <v>7</v>
      </c>
      <c r="E23426" t="s">
        <v>67045</v>
      </c>
      <c r="F23426" t="s">
        <v>13</v>
      </c>
      <c r="G23426" t="s">
        <v>67046</v>
      </c>
      <c r="H23426" s="3" t="s">
        <v>67047</v>
      </c>
      <c r="I23426" t="s">
        <v>817</v>
      </c>
      <c r="J23426" t="s">
        <v>55435</v>
      </c>
    </row>
    <row r="23427" spans="1:10" ht="32" x14ac:dyDescent="0.2">
      <c r="A23427" t="s">
        <v>11199</v>
      </c>
      <c r="B23427" t="s">
        <v>67070</v>
      </c>
      <c r="C23427" t="s">
        <v>67071</v>
      </c>
      <c r="D23427">
        <v>7</v>
      </c>
      <c r="E23427" t="s">
        <v>67045</v>
      </c>
      <c r="F23427" t="s">
        <v>13</v>
      </c>
      <c r="G23427" t="s">
        <v>67046</v>
      </c>
      <c r="H23427" s="3" t="s">
        <v>67072</v>
      </c>
      <c r="I23427" t="s">
        <v>817</v>
      </c>
      <c r="J23427" t="s">
        <v>11204</v>
      </c>
    </row>
    <row r="23428" spans="1:10" ht="16" x14ac:dyDescent="0.2">
      <c r="A23428" t="s">
        <v>67048</v>
      </c>
      <c r="B23428" t="s">
        <v>67073</v>
      </c>
      <c r="C23428" t="s">
        <v>67074</v>
      </c>
      <c r="D23428">
        <v>2</v>
      </c>
      <c r="E23428" t="s">
        <v>67045</v>
      </c>
      <c r="F23428" t="s">
        <v>13</v>
      </c>
      <c r="G23428" t="s">
        <v>67046</v>
      </c>
      <c r="H23428" s="3" t="s">
        <v>67075</v>
      </c>
      <c r="I23428" t="s">
        <v>817</v>
      </c>
      <c r="J23428" t="s">
        <v>67052</v>
      </c>
    </row>
    <row r="23429" spans="1:10" ht="32" x14ac:dyDescent="0.2">
      <c r="A23429" t="s">
        <v>55430</v>
      </c>
      <c r="B23429" t="s">
        <v>67076</v>
      </c>
      <c r="C23429" t="s">
        <v>67077</v>
      </c>
      <c r="D23429">
        <v>2</v>
      </c>
      <c r="E23429" t="s">
        <v>67045</v>
      </c>
      <c r="F23429" t="s">
        <v>13</v>
      </c>
      <c r="G23429" t="s">
        <v>67046</v>
      </c>
      <c r="H23429" s="3" t="s">
        <v>67078</v>
      </c>
      <c r="I23429" t="s">
        <v>817</v>
      </c>
      <c r="J23429" t="s">
        <v>55435</v>
      </c>
    </row>
    <row r="23430" spans="1:10" ht="16" x14ac:dyDescent="0.2">
      <c r="A23430" t="s">
        <v>11199</v>
      </c>
      <c r="B23430" t="s">
        <v>67076</v>
      </c>
      <c r="C23430" t="s">
        <v>67077</v>
      </c>
      <c r="D23430">
        <v>1</v>
      </c>
      <c r="E23430" t="s">
        <v>67045</v>
      </c>
      <c r="F23430" t="s">
        <v>13</v>
      </c>
      <c r="G23430" t="s">
        <v>67046</v>
      </c>
      <c r="H23430" s="3" t="s">
        <v>67047</v>
      </c>
      <c r="I23430" t="s">
        <v>817</v>
      </c>
      <c r="J23430" t="s">
        <v>11204</v>
      </c>
    </row>
    <row r="23431" spans="1:10" ht="16" x14ac:dyDescent="0.2">
      <c r="A23431" t="s">
        <v>55430</v>
      </c>
      <c r="B23431" t="s">
        <v>67079</v>
      </c>
      <c r="C23431" t="s">
        <v>67080</v>
      </c>
      <c r="D23431">
        <v>4</v>
      </c>
      <c r="E23431" t="s">
        <v>67045</v>
      </c>
      <c r="F23431" t="s">
        <v>13</v>
      </c>
      <c r="G23431" t="s">
        <v>67046</v>
      </c>
      <c r="H23431" s="3" t="s">
        <v>67047</v>
      </c>
      <c r="I23431" t="s">
        <v>817</v>
      </c>
      <c r="J23431" t="s">
        <v>55435</v>
      </c>
    </row>
    <row r="23432" spans="1:10" ht="16" x14ac:dyDescent="0.2">
      <c r="A23432" t="s">
        <v>20004</v>
      </c>
      <c r="B23432" t="s">
        <v>67081</v>
      </c>
      <c r="C23432" t="s">
        <v>67082</v>
      </c>
      <c r="D23432">
        <v>3</v>
      </c>
      <c r="E23432" t="s">
        <v>13</v>
      </c>
      <c r="F23432" t="s">
        <v>13</v>
      </c>
      <c r="G23432" t="s">
        <v>67083</v>
      </c>
      <c r="H23432" s="3" t="s">
        <v>67084</v>
      </c>
      <c r="I23432" t="s">
        <v>1540</v>
      </c>
      <c r="J23432" t="s">
        <v>20007</v>
      </c>
    </row>
    <row r="23433" spans="1:10" ht="16" x14ac:dyDescent="0.2">
      <c r="A23433" t="s">
        <v>8312</v>
      </c>
      <c r="B23433" t="s">
        <v>67085</v>
      </c>
      <c r="C23433" t="s">
        <v>67086</v>
      </c>
      <c r="D23433">
        <v>2</v>
      </c>
      <c r="E23433" t="s">
        <v>13</v>
      </c>
      <c r="F23433" t="s">
        <v>13</v>
      </c>
      <c r="G23433" t="s">
        <v>67087</v>
      </c>
      <c r="H23433" s="3" t="s">
        <v>67088</v>
      </c>
      <c r="I23433" t="s">
        <v>69</v>
      </c>
      <c r="J23433" t="s">
        <v>8317</v>
      </c>
    </row>
    <row r="23434" spans="1:10" ht="16" x14ac:dyDescent="0.2">
      <c r="A23434" t="s">
        <v>21680</v>
      </c>
      <c r="B23434" t="s">
        <v>67089</v>
      </c>
      <c r="C23434" t="s">
        <v>67090</v>
      </c>
      <c r="D23434">
        <v>7</v>
      </c>
      <c r="E23434" t="s">
        <v>13</v>
      </c>
      <c r="F23434" t="s">
        <v>13</v>
      </c>
      <c r="G23434" t="s">
        <v>67087</v>
      </c>
      <c r="H23434" s="3" t="s">
        <v>67091</v>
      </c>
      <c r="I23434" t="s">
        <v>69</v>
      </c>
      <c r="J23434" t="s">
        <v>21685</v>
      </c>
    </row>
    <row r="23435" spans="1:10" ht="16" x14ac:dyDescent="0.2">
      <c r="A23435" t="s">
        <v>22319</v>
      </c>
      <c r="B23435" t="s">
        <v>67092</v>
      </c>
      <c r="C23435" t="s">
        <v>67093</v>
      </c>
      <c r="D23435">
        <v>3</v>
      </c>
      <c r="E23435" t="s">
        <v>13</v>
      </c>
      <c r="F23435" t="s">
        <v>13</v>
      </c>
      <c r="G23435" t="s">
        <v>67094</v>
      </c>
      <c r="H23435" s="3" t="s">
        <v>67095</v>
      </c>
      <c r="I23435" t="s">
        <v>1676</v>
      </c>
      <c r="J23435" t="s">
        <v>22323</v>
      </c>
    </row>
    <row r="23436" spans="1:10" ht="48" x14ac:dyDescent="0.2">
      <c r="A23436" t="s">
        <v>44889</v>
      </c>
      <c r="B23436" t="s">
        <v>43708</v>
      </c>
      <c r="C23436" t="s">
        <v>43709</v>
      </c>
      <c r="D23436">
        <v>4</v>
      </c>
      <c r="E23436" t="s">
        <v>13</v>
      </c>
      <c r="F23436" t="s">
        <v>13</v>
      </c>
      <c r="G23436" t="s">
        <v>67096</v>
      </c>
      <c r="H23436" s="3" t="s">
        <v>67097</v>
      </c>
      <c r="I23436" t="s">
        <v>315</v>
      </c>
      <c r="J23436" t="s">
        <v>44890</v>
      </c>
    </row>
    <row r="23437" spans="1:10" ht="16" x14ac:dyDescent="0.2">
      <c r="A23437" t="s">
        <v>67098</v>
      </c>
      <c r="B23437" t="s">
        <v>67099</v>
      </c>
      <c r="C23437" t="s">
        <v>67100</v>
      </c>
      <c r="D23437">
        <v>1</v>
      </c>
      <c r="E23437" t="s">
        <v>13</v>
      </c>
      <c r="F23437" t="s">
        <v>13</v>
      </c>
      <c r="G23437" t="s">
        <v>67101</v>
      </c>
      <c r="H23437" s="3" t="s">
        <v>67102</v>
      </c>
      <c r="I23437" t="s">
        <v>3744</v>
      </c>
      <c r="J23437" t="s">
        <v>67103</v>
      </c>
    </row>
    <row r="23438" spans="1:10" ht="16" x14ac:dyDescent="0.2">
      <c r="A23438" t="s">
        <v>67098</v>
      </c>
      <c r="B23438" t="s">
        <v>67104</v>
      </c>
      <c r="C23438" t="s">
        <v>67105</v>
      </c>
      <c r="D23438">
        <v>2</v>
      </c>
      <c r="E23438" t="s">
        <v>13</v>
      </c>
      <c r="F23438" t="s">
        <v>13</v>
      </c>
      <c r="G23438" t="s">
        <v>67101</v>
      </c>
      <c r="H23438" s="3" t="s">
        <v>67102</v>
      </c>
      <c r="I23438" t="s">
        <v>3744</v>
      </c>
      <c r="J23438" t="s">
        <v>67103</v>
      </c>
    </row>
    <row r="23439" spans="1:10" ht="16" x14ac:dyDescent="0.2">
      <c r="A23439" t="s">
        <v>67106</v>
      </c>
      <c r="B23439" t="s">
        <v>67107</v>
      </c>
      <c r="C23439" t="s">
        <v>67108</v>
      </c>
      <c r="D23439">
        <v>1</v>
      </c>
      <c r="E23439" t="s">
        <v>13</v>
      </c>
      <c r="F23439" t="s">
        <v>13</v>
      </c>
      <c r="G23439" t="s">
        <v>67109</v>
      </c>
      <c r="H23439" s="3" t="s">
        <v>67110</v>
      </c>
      <c r="I23439" t="s">
        <v>4995</v>
      </c>
      <c r="J23439" t="s">
        <v>67111</v>
      </c>
    </row>
    <row r="23440" spans="1:10" ht="16" x14ac:dyDescent="0.2">
      <c r="A23440" t="s">
        <v>67106</v>
      </c>
      <c r="B23440" t="s">
        <v>67112</v>
      </c>
      <c r="C23440" t="s">
        <v>67113</v>
      </c>
      <c r="D23440">
        <v>2</v>
      </c>
      <c r="E23440" t="s">
        <v>13</v>
      </c>
      <c r="F23440" t="s">
        <v>13</v>
      </c>
      <c r="G23440" t="s">
        <v>67109</v>
      </c>
      <c r="H23440" s="3" t="s">
        <v>67114</v>
      </c>
      <c r="I23440" t="s">
        <v>4995</v>
      </c>
      <c r="J23440" t="s">
        <v>67111</v>
      </c>
    </row>
    <row r="23441" spans="1:10" ht="16" x14ac:dyDescent="0.2">
      <c r="A23441" t="s">
        <v>67115</v>
      </c>
      <c r="B23441" t="s">
        <v>67116</v>
      </c>
      <c r="C23441" t="s">
        <v>67117</v>
      </c>
      <c r="D23441">
        <v>1</v>
      </c>
      <c r="E23441">
        <f>285</f>
        <v>285</v>
      </c>
      <c r="F23441" t="s">
        <v>13</v>
      </c>
      <c r="G23441" t="s">
        <v>67118</v>
      </c>
      <c r="H23441" s="3" t="s">
        <v>67119</v>
      </c>
      <c r="I23441" t="s">
        <v>62</v>
      </c>
      <c r="J23441" t="s">
        <v>67120</v>
      </c>
    </row>
    <row r="23442" spans="1:10" ht="16" x14ac:dyDescent="0.2">
      <c r="A23442" t="s">
        <v>67115</v>
      </c>
      <c r="B23442" t="s">
        <v>67121</v>
      </c>
      <c r="C23442" t="s">
        <v>67122</v>
      </c>
      <c r="D23442">
        <v>2</v>
      </c>
      <c r="E23442">
        <f>285</f>
        <v>285</v>
      </c>
      <c r="F23442" t="s">
        <v>13</v>
      </c>
      <c r="G23442" t="s">
        <v>67118</v>
      </c>
      <c r="H23442" s="3" t="s">
        <v>67119</v>
      </c>
      <c r="I23442" t="s">
        <v>62</v>
      </c>
      <c r="J23442" t="s">
        <v>67120</v>
      </c>
    </row>
    <row r="23443" spans="1:10" ht="16" x14ac:dyDescent="0.2">
      <c r="A23443" t="s">
        <v>6384</v>
      </c>
      <c r="B23443" t="s">
        <v>6410</v>
      </c>
      <c r="C23443" t="s">
        <v>6411</v>
      </c>
      <c r="D23443">
        <v>1</v>
      </c>
      <c r="E23443">
        <f>285</f>
        <v>285</v>
      </c>
      <c r="F23443" t="s">
        <v>13</v>
      </c>
      <c r="G23443" t="s">
        <v>67118</v>
      </c>
      <c r="H23443" s="3" t="s">
        <v>67123</v>
      </c>
      <c r="I23443" t="s">
        <v>62</v>
      </c>
      <c r="J23443" t="s">
        <v>6385</v>
      </c>
    </row>
    <row r="23444" spans="1:10" ht="16" x14ac:dyDescent="0.2">
      <c r="A23444" t="s">
        <v>67115</v>
      </c>
      <c r="B23444" t="s">
        <v>67124</v>
      </c>
      <c r="C23444" t="s">
        <v>67125</v>
      </c>
      <c r="D23444">
        <v>4</v>
      </c>
      <c r="E23444">
        <f>285</f>
        <v>285</v>
      </c>
      <c r="F23444" t="s">
        <v>13</v>
      </c>
      <c r="G23444" t="s">
        <v>67118</v>
      </c>
      <c r="H23444" s="3" t="s">
        <v>67119</v>
      </c>
      <c r="I23444" t="s">
        <v>62</v>
      </c>
      <c r="J23444" t="s">
        <v>67120</v>
      </c>
    </row>
    <row r="23445" spans="1:10" ht="16" x14ac:dyDescent="0.2">
      <c r="A23445" t="s">
        <v>67115</v>
      </c>
      <c r="B23445" t="s">
        <v>67126</v>
      </c>
      <c r="C23445" t="s">
        <v>67127</v>
      </c>
      <c r="D23445">
        <v>5</v>
      </c>
      <c r="E23445">
        <f>285</f>
        <v>285</v>
      </c>
      <c r="F23445" t="s">
        <v>13</v>
      </c>
      <c r="G23445" t="s">
        <v>67118</v>
      </c>
      <c r="H23445" s="3" t="s">
        <v>67119</v>
      </c>
      <c r="I23445" t="s">
        <v>62</v>
      </c>
      <c r="J23445" t="s">
        <v>67120</v>
      </c>
    </row>
    <row r="23446" spans="1:10" ht="16" x14ac:dyDescent="0.2">
      <c r="A23446" t="s">
        <v>16307</v>
      </c>
      <c r="B23446" t="s">
        <v>52590</v>
      </c>
      <c r="C23446" t="s">
        <v>52566</v>
      </c>
      <c r="D23446">
        <v>1</v>
      </c>
      <c r="E23446">
        <f>285</f>
        <v>285</v>
      </c>
      <c r="F23446" t="s">
        <v>13</v>
      </c>
      <c r="G23446" t="s">
        <v>67118</v>
      </c>
      <c r="H23446" s="3" t="s">
        <v>67128</v>
      </c>
      <c r="I23446" t="s">
        <v>62</v>
      </c>
      <c r="J23446" t="s">
        <v>16310</v>
      </c>
    </row>
    <row r="23447" spans="1:10" ht="16" x14ac:dyDescent="0.2">
      <c r="A23447" t="s">
        <v>6395</v>
      </c>
      <c r="B23447" t="s">
        <v>6410</v>
      </c>
      <c r="C23447" t="s">
        <v>6411</v>
      </c>
      <c r="D23447">
        <v>1</v>
      </c>
      <c r="E23447">
        <f>285</f>
        <v>285</v>
      </c>
      <c r="F23447" t="s">
        <v>13</v>
      </c>
      <c r="G23447" t="s">
        <v>67118</v>
      </c>
      <c r="H23447" s="3" t="s">
        <v>67123</v>
      </c>
      <c r="I23447" t="s">
        <v>62</v>
      </c>
      <c r="J23447" t="s">
        <v>6399</v>
      </c>
    </row>
    <row r="23448" spans="1:10" ht="16" x14ac:dyDescent="0.2">
      <c r="A23448" t="s">
        <v>67115</v>
      </c>
      <c r="B23448" t="s">
        <v>67129</v>
      </c>
      <c r="C23448" t="s">
        <v>67130</v>
      </c>
      <c r="D23448">
        <v>3</v>
      </c>
      <c r="E23448">
        <f>285</f>
        <v>285</v>
      </c>
      <c r="F23448" t="s">
        <v>13</v>
      </c>
      <c r="G23448" t="s">
        <v>67118</v>
      </c>
      <c r="H23448" s="3" t="s">
        <v>67119</v>
      </c>
      <c r="I23448" t="s">
        <v>62</v>
      </c>
      <c r="J23448" t="s">
        <v>67120</v>
      </c>
    </row>
    <row r="23449" spans="1:10" ht="16" x14ac:dyDescent="0.2">
      <c r="A23449" t="s">
        <v>23389</v>
      </c>
      <c r="B23449" t="s">
        <v>67131</v>
      </c>
      <c r="C23449" t="s">
        <v>67132</v>
      </c>
      <c r="D23449">
        <v>4</v>
      </c>
      <c r="E23449">
        <f>410</f>
        <v>410</v>
      </c>
      <c r="F23449" t="s">
        <v>13</v>
      </c>
      <c r="G23449" t="s">
        <v>67133</v>
      </c>
      <c r="H23449" s="3" t="s">
        <v>67134</v>
      </c>
      <c r="I23449" t="s">
        <v>62</v>
      </c>
      <c r="J23449" t="s">
        <v>23392</v>
      </c>
    </row>
    <row r="23450" spans="1:10" ht="16" x14ac:dyDescent="0.2">
      <c r="A23450" t="s">
        <v>23389</v>
      </c>
      <c r="B23450" t="s">
        <v>67135</v>
      </c>
      <c r="C23450" t="s">
        <v>67136</v>
      </c>
      <c r="D23450">
        <v>3</v>
      </c>
      <c r="E23450">
        <f>410</f>
        <v>410</v>
      </c>
      <c r="F23450" t="s">
        <v>13</v>
      </c>
      <c r="G23450" t="s">
        <v>67133</v>
      </c>
      <c r="H23450" s="3" t="s">
        <v>67134</v>
      </c>
      <c r="I23450" t="s">
        <v>62</v>
      </c>
      <c r="J23450" t="s">
        <v>23392</v>
      </c>
    </row>
    <row r="23451" spans="1:10" ht="16" x14ac:dyDescent="0.2">
      <c r="A23451" t="s">
        <v>67137</v>
      </c>
      <c r="B23451" t="s">
        <v>67131</v>
      </c>
      <c r="C23451" t="s">
        <v>67132</v>
      </c>
      <c r="D23451">
        <v>3</v>
      </c>
      <c r="E23451">
        <f>410</f>
        <v>410</v>
      </c>
      <c r="F23451" t="s">
        <v>13</v>
      </c>
      <c r="G23451" t="s">
        <v>67133</v>
      </c>
      <c r="H23451" s="3" t="s">
        <v>67138</v>
      </c>
      <c r="I23451" t="s">
        <v>62</v>
      </c>
      <c r="J23451" t="s">
        <v>67139</v>
      </c>
    </row>
    <row r="23452" spans="1:10" ht="16" x14ac:dyDescent="0.2">
      <c r="A23452" t="s">
        <v>4201</v>
      </c>
      <c r="B23452" t="s">
        <v>67140</v>
      </c>
      <c r="C23452" t="s">
        <v>67141</v>
      </c>
      <c r="D23452">
        <v>7</v>
      </c>
      <c r="E23452">
        <f>410</f>
        <v>410</v>
      </c>
      <c r="F23452" t="s">
        <v>13</v>
      </c>
      <c r="G23452" t="s">
        <v>67133</v>
      </c>
      <c r="H23452" s="3" t="s">
        <v>67142</v>
      </c>
      <c r="I23452" t="s">
        <v>62</v>
      </c>
      <c r="J23452" t="s">
        <v>4205</v>
      </c>
    </row>
    <row r="23453" spans="1:10" ht="16" x14ac:dyDescent="0.2">
      <c r="A23453" t="s">
        <v>67137</v>
      </c>
      <c r="B23453" t="s">
        <v>53134</v>
      </c>
      <c r="C23453" t="s">
        <v>53135</v>
      </c>
      <c r="D23453">
        <v>1</v>
      </c>
      <c r="E23453">
        <f>410</f>
        <v>410</v>
      </c>
      <c r="F23453" t="s">
        <v>13</v>
      </c>
      <c r="G23453" t="s">
        <v>67133</v>
      </c>
      <c r="H23453" s="3" t="s">
        <v>67138</v>
      </c>
      <c r="I23453" t="s">
        <v>62</v>
      </c>
      <c r="J23453" t="s">
        <v>67139</v>
      </c>
    </row>
    <row r="23454" spans="1:10" ht="16" x14ac:dyDescent="0.2">
      <c r="A23454" t="s">
        <v>67137</v>
      </c>
      <c r="B23454" t="s">
        <v>67143</v>
      </c>
      <c r="C23454" t="s">
        <v>67144</v>
      </c>
      <c r="D23454">
        <v>2</v>
      </c>
      <c r="E23454">
        <f>410</f>
        <v>410</v>
      </c>
      <c r="F23454" t="s">
        <v>13</v>
      </c>
      <c r="G23454" t="s">
        <v>67133</v>
      </c>
      <c r="H23454" s="3" t="s">
        <v>67145</v>
      </c>
      <c r="I23454" t="s">
        <v>62</v>
      </c>
      <c r="J23454" t="s">
        <v>67139</v>
      </c>
    </row>
    <row r="23455" spans="1:10" ht="16" x14ac:dyDescent="0.2">
      <c r="A23455" t="s">
        <v>23389</v>
      </c>
      <c r="B23455" t="s">
        <v>67146</v>
      </c>
      <c r="C23455" t="s">
        <v>53135</v>
      </c>
      <c r="D23455">
        <v>2</v>
      </c>
      <c r="E23455">
        <f>410</f>
        <v>410</v>
      </c>
      <c r="F23455" t="s">
        <v>13</v>
      </c>
      <c r="G23455" t="s">
        <v>67133</v>
      </c>
      <c r="H23455" s="3" t="s">
        <v>67134</v>
      </c>
      <c r="I23455" t="s">
        <v>62</v>
      </c>
      <c r="J23455" t="s">
        <v>23392</v>
      </c>
    </row>
    <row r="23456" spans="1:10" ht="16" x14ac:dyDescent="0.2">
      <c r="A23456" t="s">
        <v>20267</v>
      </c>
      <c r="B23456" t="s">
        <v>67147</v>
      </c>
      <c r="C23456" t="s">
        <v>67148</v>
      </c>
      <c r="D23456">
        <v>1</v>
      </c>
      <c r="E23456">
        <f>410</f>
        <v>410</v>
      </c>
      <c r="F23456" t="s">
        <v>13</v>
      </c>
      <c r="G23456" t="s">
        <v>67133</v>
      </c>
      <c r="H23456" s="3" t="s">
        <v>67149</v>
      </c>
      <c r="I23456" t="s">
        <v>62</v>
      </c>
      <c r="J23456" t="s">
        <v>20272</v>
      </c>
    </row>
    <row r="23457" spans="1:10" ht="16" x14ac:dyDescent="0.2">
      <c r="A23457" t="s">
        <v>46517</v>
      </c>
      <c r="B23457" t="s">
        <v>53532</v>
      </c>
      <c r="C23457" t="s">
        <v>67150</v>
      </c>
      <c r="D23457">
        <v>3</v>
      </c>
      <c r="E23457" t="s">
        <v>13</v>
      </c>
      <c r="F23457" t="s">
        <v>13</v>
      </c>
      <c r="G23457" t="s">
        <v>67151</v>
      </c>
      <c r="H23457" s="3" t="s">
        <v>67152</v>
      </c>
      <c r="I23457" t="s">
        <v>62</v>
      </c>
      <c r="J23457" t="s">
        <v>46521</v>
      </c>
    </row>
    <row r="23458" spans="1:10" ht="16" x14ac:dyDescent="0.2">
      <c r="A23458" t="s">
        <v>67153</v>
      </c>
      <c r="B23458" t="s">
        <v>46518</v>
      </c>
      <c r="C23458" t="s">
        <v>46519</v>
      </c>
      <c r="D23458">
        <v>2</v>
      </c>
      <c r="E23458" t="s">
        <v>13</v>
      </c>
      <c r="F23458" t="s">
        <v>13</v>
      </c>
      <c r="G23458" t="s">
        <v>67151</v>
      </c>
      <c r="H23458" s="3" t="s">
        <v>67154</v>
      </c>
      <c r="I23458" t="s">
        <v>62</v>
      </c>
      <c r="J23458" t="s">
        <v>67155</v>
      </c>
    </row>
    <row r="23459" spans="1:10" ht="16" x14ac:dyDescent="0.2">
      <c r="A23459" t="s">
        <v>46517</v>
      </c>
      <c r="B23459" t="s">
        <v>67156</v>
      </c>
      <c r="C23459" t="s">
        <v>67157</v>
      </c>
      <c r="D23459">
        <v>1</v>
      </c>
      <c r="E23459" t="s">
        <v>13</v>
      </c>
      <c r="F23459" t="s">
        <v>13</v>
      </c>
      <c r="G23459" t="s">
        <v>67151</v>
      </c>
      <c r="H23459" s="3" t="s">
        <v>67152</v>
      </c>
      <c r="I23459" t="s">
        <v>62</v>
      </c>
      <c r="J23459" t="s">
        <v>46521</v>
      </c>
    </row>
    <row r="23460" spans="1:10" ht="16" x14ac:dyDescent="0.2">
      <c r="A23460" t="s">
        <v>67153</v>
      </c>
      <c r="B23460" t="s">
        <v>67156</v>
      </c>
      <c r="C23460" t="s">
        <v>67157</v>
      </c>
      <c r="D23460">
        <v>1</v>
      </c>
      <c r="E23460" t="s">
        <v>13</v>
      </c>
      <c r="F23460" t="s">
        <v>13</v>
      </c>
      <c r="G23460" t="s">
        <v>67151</v>
      </c>
      <c r="H23460" s="3" t="s">
        <v>67154</v>
      </c>
      <c r="I23460" t="s">
        <v>62</v>
      </c>
      <c r="J23460" t="s">
        <v>67155</v>
      </c>
    </row>
    <row r="23461" spans="1:10" ht="16" x14ac:dyDescent="0.2">
      <c r="A23461" t="s">
        <v>46517</v>
      </c>
      <c r="B23461" t="s">
        <v>67158</v>
      </c>
      <c r="C23461" t="s">
        <v>67159</v>
      </c>
      <c r="D23461">
        <v>4</v>
      </c>
      <c r="E23461" t="s">
        <v>13</v>
      </c>
      <c r="F23461" t="s">
        <v>13</v>
      </c>
      <c r="G23461" t="s">
        <v>67151</v>
      </c>
      <c r="H23461" s="3" t="s">
        <v>67152</v>
      </c>
      <c r="I23461" t="s">
        <v>62</v>
      </c>
      <c r="J23461" t="s">
        <v>46521</v>
      </c>
    </row>
    <row r="23462" spans="1:10" ht="32" x14ac:dyDescent="0.2">
      <c r="A23462" t="s">
        <v>33041</v>
      </c>
      <c r="B23462" t="s">
        <v>67160</v>
      </c>
      <c r="C23462" t="s">
        <v>67161</v>
      </c>
      <c r="D23462">
        <v>3</v>
      </c>
      <c r="E23462" t="s">
        <v>13</v>
      </c>
      <c r="F23462" t="s">
        <v>137</v>
      </c>
      <c r="G23462" t="s">
        <v>67162</v>
      </c>
      <c r="H23462" s="3" t="s">
        <v>67163</v>
      </c>
      <c r="I23462" t="s">
        <v>7603</v>
      </c>
      <c r="J23462" t="s">
        <v>33044</v>
      </c>
    </row>
    <row r="23463" spans="1:10" ht="16" x14ac:dyDescent="0.2">
      <c r="A23463" t="s">
        <v>67164</v>
      </c>
      <c r="B23463" t="s">
        <v>67165</v>
      </c>
      <c r="C23463" t="s">
        <v>67166</v>
      </c>
      <c r="D23463">
        <v>1</v>
      </c>
      <c r="E23463" t="s">
        <v>5635</v>
      </c>
      <c r="F23463" t="s">
        <v>13</v>
      </c>
      <c r="G23463" t="s">
        <v>67167</v>
      </c>
      <c r="H23463" s="3" t="s">
        <v>67168</v>
      </c>
      <c r="I23463" t="s">
        <v>1314</v>
      </c>
      <c r="J23463" t="s">
        <v>67169</v>
      </c>
    </row>
    <row r="23464" spans="1:10" ht="16" x14ac:dyDescent="0.2">
      <c r="A23464" t="s">
        <v>12030</v>
      </c>
      <c r="B23464" t="s">
        <v>67170</v>
      </c>
      <c r="C23464" t="s">
        <v>67171</v>
      </c>
      <c r="D23464">
        <v>1</v>
      </c>
      <c r="E23464" t="s">
        <v>5635</v>
      </c>
      <c r="F23464" t="s">
        <v>13</v>
      </c>
      <c r="G23464" t="s">
        <v>67167</v>
      </c>
      <c r="H23464" s="3" t="s">
        <v>67172</v>
      </c>
      <c r="I23464" t="s">
        <v>1314</v>
      </c>
      <c r="J23464" t="s">
        <v>12035</v>
      </c>
    </row>
    <row r="23465" spans="1:10" ht="16" x14ac:dyDescent="0.2">
      <c r="A23465" t="s">
        <v>67173</v>
      </c>
      <c r="B23465" t="s">
        <v>67174</v>
      </c>
      <c r="C23465" t="s">
        <v>67175</v>
      </c>
      <c r="D23465">
        <v>2</v>
      </c>
      <c r="E23465" t="s">
        <v>5635</v>
      </c>
      <c r="F23465" t="s">
        <v>13</v>
      </c>
      <c r="G23465" t="s">
        <v>67167</v>
      </c>
      <c r="H23465" s="3" t="s">
        <v>67176</v>
      </c>
      <c r="I23465" t="s">
        <v>1314</v>
      </c>
      <c r="J23465" t="s">
        <v>67177</v>
      </c>
    </row>
    <row r="23466" spans="1:10" ht="16" x14ac:dyDescent="0.2">
      <c r="A23466" t="s">
        <v>16790</v>
      </c>
      <c r="B23466" t="s">
        <v>67165</v>
      </c>
      <c r="C23466" t="s">
        <v>67166</v>
      </c>
      <c r="D23466">
        <v>1</v>
      </c>
      <c r="E23466" t="s">
        <v>5635</v>
      </c>
      <c r="F23466" t="s">
        <v>13</v>
      </c>
      <c r="G23466" t="s">
        <v>67167</v>
      </c>
      <c r="H23466" s="3" t="s">
        <v>67168</v>
      </c>
      <c r="I23466" t="s">
        <v>1314</v>
      </c>
      <c r="J23466" t="s">
        <v>16793</v>
      </c>
    </row>
    <row r="23467" spans="1:10" ht="16" x14ac:dyDescent="0.2">
      <c r="A23467" t="s">
        <v>67173</v>
      </c>
      <c r="B23467" t="s">
        <v>67178</v>
      </c>
      <c r="C23467" t="s">
        <v>67179</v>
      </c>
      <c r="D23467">
        <v>1</v>
      </c>
      <c r="E23467" t="s">
        <v>5635</v>
      </c>
      <c r="F23467" t="s">
        <v>13</v>
      </c>
      <c r="G23467" t="s">
        <v>67167</v>
      </c>
      <c r="H23467" s="3" t="s">
        <v>67176</v>
      </c>
      <c r="I23467" t="s">
        <v>1314</v>
      </c>
      <c r="J23467" t="s">
        <v>67177</v>
      </c>
    </row>
    <row r="23468" spans="1:10" ht="16" x14ac:dyDescent="0.2">
      <c r="A23468" t="s">
        <v>16581</v>
      </c>
      <c r="B23468" t="s">
        <v>67180</v>
      </c>
      <c r="C23468" t="s">
        <v>67181</v>
      </c>
      <c r="D23468">
        <v>1</v>
      </c>
      <c r="E23468" t="s">
        <v>5635</v>
      </c>
      <c r="F23468" t="s">
        <v>13</v>
      </c>
      <c r="G23468" t="s">
        <v>67182</v>
      </c>
      <c r="H23468" s="3" t="s">
        <v>67183</v>
      </c>
      <c r="I23468" t="s">
        <v>926</v>
      </c>
      <c r="J23468" t="s">
        <v>16586</v>
      </c>
    </row>
    <row r="23469" spans="1:10" ht="16" x14ac:dyDescent="0.2">
      <c r="A23469" t="s">
        <v>67184</v>
      </c>
      <c r="B23469" t="s">
        <v>67185</v>
      </c>
      <c r="C23469" t="s">
        <v>67186</v>
      </c>
      <c r="D23469">
        <v>2</v>
      </c>
      <c r="E23469" t="s">
        <v>5635</v>
      </c>
      <c r="F23469" t="s">
        <v>13</v>
      </c>
      <c r="G23469" t="s">
        <v>67187</v>
      </c>
      <c r="H23469" s="3" t="s">
        <v>67188</v>
      </c>
      <c r="I23469" t="s">
        <v>926</v>
      </c>
      <c r="J23469" t="s">
        <v>67189</v>
      </c>
    </row>
    <row r="23470" spans="1:10" ht="16" x14ac:dyDescent="0.2">
      <c r="A23470" t="s">
        <v>67190</v>
      </c>
      <c r="B23470" t="s">
        <v>67191</v>
      </c>
      <c r="C23470" t="s">
        <v>67192</v>
      </c>
      <c r="D23470">
        <v>4</v>
      </c>
      <c r="E23470" t="s">
        <v>5635</v>
      </c>
      <c r="F23470" t="s">
        <v>13</v>
      </c>
      <c r="G23470" t="s">
        <v>67187</v>
      </c>
      <c r="H23470" s="3" t="s">
        <v>67193</v>
      </c>
      <c r="I23470" t="s">
        <v>926</v>
      </c>
      <c r="J23470" t="s">
        <v>67194</v>
      </c>
    </row>
    <row r="23471" spans="1:10" ht="16" x14ac:dyDescent="0.2">
      <c r="A23471" t="s">
        <v>46446</v>
      </c>
      <c r="B23471" t="s">
        <v>67195</v>
      </c>
      <c r="C23471" t="s">
        <v>67196</v>
      </c>
      <c r="D23471">
        <v>1</v>
      </c>
      <c r="E23471" t="s">
        <v>5635</v>
      </c>
      <c r="F23471" t="s">
        <v>13</v>
      </c>
      <c r="G23471" t="s">
        <v>67187</v>
      </c>
      <c r="H23471" s="3" t="s">
        <v>67197</v>
      </c>
      <c r="I23471" t="s">
        <v>926</v>
      </c>
      <c r="J23471" t="s">
        <v>46449</v>
      </c>
    </row>
    <row r="23472" spans="1:10" ht="16" x14ac:dyDescent="0.2">
      <c r="A23472" t="s">
        <v>67198</v>
      </c>
      <c r="B23472" t="s">
        <v>67199</v>
      </c>
      <c r="C23472" t="s">
        <v>67200</v>
      </c>
      <c r="D23472">
        <v>1</v>
      </c>
      <c r="E23472" t="s">
        <v>5635</v>
      </c>
      <c r="F23472" t="s">
        <v>13</v>
      </c>
      <c r="G23472" t="s">
        <v>67187</v>
      </c>
      <c r="H23472" s="3" t="s">
        <v>67201</v>
      </c>
      <c r="I23472" t="s">
        <v>926</v>
      </c>
      <c r="J23472" t="s">
        <v>67202</v>
      </c>
    </row>
    <row r="23473" spans="1:10" ht="16" x14ac:dyDescent="0.2">
      <c r="A23473" t="s">
        <v>11868</v>
      </c>
      <c r="B23473" t="s">
        <v>67203</v>
      </c>
      <c r="C23473" t="s">
        <v>67204</v>
      </c>
      <c r="D23473">
        <v>3</v>
      </c>
      <c r="E23473" t="s">
        <v>5635</v>
      </c>
      <c r="F23473" t="s">
        <v>13</v>
      </c>
      <c r="G23473" t="s">
        <v>67187</v>
      </c>
      <c r="H23473" s="3" t="s">
        <v>67193</v>
      </c>
      <c r="I23473" t="s">
        <v>926</v>
      </c>
      <c r="J23473" t="s">
        <v>11872</v>
      </c>
    </row>
    <row r="23474" spans="1:10" ht="16" x14ac:dyDescent="0.2">
      <c r="A23474" t="s">
        <v>67184</v>
      </c>
      <c r="B23474" t="s">
        <v>67205</v>
      </c>
      <c r="C23474" t="s">
        <v>67206</v>
      </c>
      <c r="D23474">
        <v>1</v>
      </c>
      <c r="E23474" t="s">
        <v>5635</v>
      </c>
      <c r="F23474" t="s">
        <v>13</v>
      </c>
      <c r="G23474" t="s">
        <v>67187</v>
      </c>
      <c r="H23474" s="3" t="s">
        <v>67188</v>
      </c>
      <c r="I23474" t="s">
        <v>926</v>
      </c>
      <c r="J23474" t="s">
        <v>67189</v>
      </c>
    </row>
    <row r="23475" spans="1:10" ht="16" x14ac:dyDescent="0.2">
      <c r="A23475" t="s">
        <v>67190</v>
      </c>
      <c r="B23475" t="s">
        <v>67207</v>
      </c>
      <c r="C23475" t="s">
        <v>67208</v>
      </c>
      <c r="D23475">
        <v>2</v>
      </c>
      <c r="E23475" t="s">
        <v>5635</v>
      </c>
      <c r="F23475" t="s">
        <v>13</v>
      </c>
      <c r="G23475" t="s">
        <v>67187</v>
      </c>
      <c r="H23475" s="3" t="s">
        <v>67209</v>
      </c>
      <c r="I23475" t="s">
        <v>926</v>
      </c>
      <c r="J23475" t="s">
        <v>67194</v>
      </c>
    </row>
    <row r="23476" spans="1:10" ht="16" x14ac:dyDescent="0.2">
      <c r="A23476" t="s">
        <v>67210</v>
      </c>
      <c r="B23476" t="s">
        <v>67211</v>
      </c>
      <c r="C23476" t="s">
        <v>67212</v>
      </c>
      <c r="D23476">
        <v>2</v>
      </c>
      <c r="E23476" t="s">
        <v>5635</v>
      </c>
      <c r="F23476" t="s">
        <v>13</v>
      </c>
      <c r="G23476" t="s">
        <v>67187</v>
      </c>
      <c r="H23476" s="3" t="s">
        <v>67213</v>
      </c>
      <c r="I23476" t="s">
        <v>926</v>
      </c>
      <c r="J23476" t="s">
        <v>67214</v>
      </c>
    </row>
    <row r="23477" spans="1:10" ht="16" x14ac:dyDescent="0.2">
      <c r="A23477" t="s">
        <v>17781</v>
      </c>
      <c r="B23477" t="s">
        <v>67215</v>
      </c>
      <c r="C23477" t="s">
        <v>67216</v>
      </c>
      <c r="D23477">
        <v>5</v>
      </c>
      <c r="E23477" t="s">
        <v>5635</v>
      </c>
      <c r="F23477" t="s">
        <v>13</v>
      </c>
      <c r="G23477" t="s">
        <v>67187</v>
      </c>
      <c r="H23477" s="3" t="s">
        <v>67197</v>
      </c>
      <c r="I23477" t="s">
        <v>926</v>
      </c>
      <c r="J23477" t="s">
        <v>17785</v>
      </c>
    </row>
    <row r="23478" spans="1:10" ht="16" x14ac:dyDescent="0.2">
      <c r="A23478" t="s">
        <v>43540</v>
      </c>
      <c r="B23478" t="s">
        <v>67217</v>
      </c>
      <c r="C23478" t="s">
        <v>67218</v>
      </c>
      <c r="D23478">
        <v>3</v>
      </c>
      <c r="E23478" t="s">
        <v>5635</v>
      </c>
      <c r="F23478" t="s">
        <v>13</v>
      </c>
      <c r="G23478" t="s">
        <v>67187</v>
      </c>
      <c r="H23478" s="3" t="s">
        <v>67201</v>
      </c>
      <c r="I23478" t="s">
        <v>926</v>
      </c>
      <c r="J23478" t="s">
        <v>43544</v>
      </c>
    </row>
    <row r="23479" spans="1:10" ht="16" x14ac:dyDescent="0.2">
      <c r="A23479" t="s">
        <v>67190</v>
      </c>
      <c r="B23479" t="s">
        <v>67219</v>
      </c>
      <c r="C23479" t="s">
        <v>67220</v>
      </c>
      <c r="D23479">
        <v>3</v>
      </c>
      <c r="E23479" t="s">
        <v>5635</v>
      </c>
      <c r="F23479" t="s">
        <v>13</v>
      </c>
      <c r="G23479" t="s">
        <v>67187</v>
      </c>
      <c r="H23479" s="3" t="s">
        <v>67193</v>
      </c>
      <c r="I23479" t="s">
        <v>926</v>
      </c>
      <c r="J23479" t="s">
        <v>67194</v>
      </c>
    </row>
    <row r="23480" spans="1:10" ht="16" x14ac:dyDescent="0.2">
      <c r="A23480" t="s">
        <v>67198</v>
      </c>
      <c r="B23480" t="s">
        <v>67221</v>
      </c>
      <c r="C23480" t="s">
        <v>67222</v>
      </c>
      <c r="D23480">
        <v>3</v>
      </c>
      <c r="E23480" t="s">
        <v>5635</v>
      </c>
      <c r="F23480" t="s">
        <v>13</v>
      </c>
      <c r="G23480" t="s">
        <v>67187</v>
      </c>
      <c r="H23480" s="3" t="s">
        <v>67201</v>
      </c>
      <c r="I23480" t="s">
        <v>926</v>
      </c>
      <c r="J23480" t="s">
        <v>67202</v>
      </c>
    </row>
    <row r="23481" spans="1:10" ht="16" x14ac:dyDescent="0.2">
      <c r="A23481" t="s">
        <v>67190</v>
      </c>
      <c r="B23481" t="s">
        <v>67223</v>
      </c>
      <c r="C23481" t="s">
        <v>67224</v>
      </c>
      <c r="D23481">
        <v>5</v>
      </c>
      <c r="E23481" t="s">
        <v>5635</v>
      </c>
      <c r="F23481" t="s">
        <v>13</v>
      </c>
      <c r="G23481" t="s">
        <v>67187</v>
      </c>
      <c r="H23481" s="3" t="s">
        <v>67225</v>
      </c>
      <c r="I23481" t="s">
        <v>926</v>
      </c>
      <c r="J23481" t="s">
        <v>67194</v>
      </c>
    </row>
    <row r="23482" spans="1:10" ht="16" x14ac:dyDescent="0.2">
      <c r="A23482" t="s">
        <v>67210</v>
      </c>
      <c r="B23482" t="s">
        <v>67226</v>
      </c>
      <c r="C23482" t="s">
        <v>67227</v>
      </c>
      <c r="D23482">
        <v>1</v>
      </c>
      <c r="E23482" t="s">
        <v>5635</v>
      </c>
      <c r="F23482" t="s">
        <v>13</v>
      </c>
      <c r="G23482" t="s">
        <v>67187</v>
      </c>
      <c r="H23482" s="3" t="s">
        <v>67228</v>
      </c>
      <c r="I23482" t="s">
        <v>926</v>
      </c>
      <c r="J23482" t="s">
        <v>67214</v>
      </c>
    </row>
    <row r="23483" spans="1:10" ht="16" x14ac:dyDescent="0.2">
      <c r="A23483" t="s">
        <v>67198</v>
      </c>
      <c r="B23483" t="s">
        <v>67229</v>
      </c>
      <c r="C23483" t="s">
        <v>67230</v>
      </c>
      <c r="D23483">
        <v>2</v>
      </c>
      <c r="E23483" t="s">
        <v>5635</v>
      </c>
      <c r="F23483" t="s">
        <v>13</v>
      </c>
      <c r="G23483" t="s">
        <v>67187</v>
      </c>
      <c r="H23483" s="3" t="s">
        <v>67201</v>
      </c>
      <c r="I23483" t="s">
        <v>926</v>
      </c>
      <c r="J23483" t="s">
        <v>67202</v>
      </c>
    </row>
    <row r="23484" spans="1:10" ht="16" x14ac:dyDescent="0.2">
      <c r="A23484" t="s">
        <v>67190</v>
      </c>
      <c r="B23484" t="s">
        <v>67231</v>
      </c>
      <c r="C23484" t="s">
        <v>67232</v>
      </c>
      <c r="D23484">
        <v>1</v>
      </c>
      <c r="E23484" t="s">
        <v>5635</v>
      </c>
      <c r="F23484" t="s">
        <v>13</v>
      </c>
      <c r="G23484" t="s">
        <v>67187</v>
      </c>
      <c r="H23484" s="3" t="s">
        <v>67193</v>
      </c>
      <c r="I23484" t="s">
        <v>926</v>
      </c>
      <c r="J23484" t="s">
        <v>67194</v>
      </c>
    </row>
    <row r="23485" spans="1:10" ht="16" x14ac:dyDescent="0.2">
      <c r="A23485" t="s">
        <v>6338</v>
      </c>
      <c r="B23485" t="s">
        <v>67203</v>
      </c>
      <c r="C23485" t="s">
        <v>67204</v>
      </c>
      <c r="D23485">
        <v>4</v>
      </c>
      <c r="E23485" t="s">
        <v>5635</v>
      </c>
      <c r="F23485" t="s">
        <v>13</v>
      </c>
      <c r="G23485" t="s">
        <v>67187</v>
      </c>
      <c r="H23485" s="3" t="s">
        <v>67193</v>
      </c>
      <c r="I23485" t="s">
        <v>926</v>
      </c>
      <c r="J23485" t="s">
        <v>6341</v>
      </c>
    </row>
    <row r="23486" spans="1:10" ht="16" x14ac:dyDescent="0.2">
      <c r="A23486" t="s">
        <v>3917</v>
      </c>
      <c r="B23486" t="s">
        <v>67233</v>
      </c>
      <c r="C23486" t="s">
        <v>67234</v>
      </c>
      <c r="D23486">
        <v>2</v>
      </c>
      <c r="E23486" t="s">
        <v>13</v>
      </c>
      <c r="F23486" t="s">
        <v>13</v>
      </c>
      <c r="G23486" t="s">
        <v>67235</v>
      </c>
      <c r="H23486" s="3" t="s">
        <v>67236</v>
      </c>
      <c r="I23486" t="s">
        <v>355</v>
      </c>
      <c r="J23486" t="s">
        <v>3922</v>
      </c>
    </row>
    <row r="23487" spans="1:10" ht="16" x14ac:dyDescent="0.2">
      <c r="A23487" t="s">
        <v>3917</v>
      </c>
      <c r="B23487" t="s">
        <v>4217</v>
      </c>
      <c r="C23487" t="s">
        <v>67237</v>
      </c>
      <c r="D23487">
        <v>1</v>
      </c>
      <c r="E23487" t="s">
        <v>13</v>
      </c>
      <c r="F23487" t="s">
        <v>13</v>
      </c>
      <c r="G23487" t="s">
        <v>67235</v>
      </c>
      <c r="H23487" s="3" t="s">
        <v>67236</v>
      </c>
      <c r="I23487" t="s">
        <v>355</v>
      </c>
      <c r="J23487" t="s">
        <v>3922</v>
      </c>
    </row>
    <row r="23488" spans="1:10" ht="16" x14ac:dyDescent="0.2">
      <c r="A23488" t="s">
        <v>67238</v>
      </c>
      <c r="B23488" t="s">
        <v>67239</v>
      </c>
      <c r="C23488" t="s">
        <v>67240</v>
      </c>
      <c r="D23488">
        <v>1</v>
      </c>
      <c r="E23488" t="s">
        <v>13</v>
      </c>
      <c r="F23488" t="s">
        <v>13</v>
      </c>
      <c r="G23488" t="s">
        <v>67241</v>
      </c>
      <c r="H23488" s="3" t="s">
        <v>67242</v>
      </c>
      <c r="I23488" t="s">
        <v>62</v>
      </c>
      <c r="J23488" t="s">
        <v>67243</v>
      </c>
    </row>
    <row r="23489" spans="1:10" ht="16" x14ac:dyDescent="0.2">
      <c r="A23489" t="s">
        <v>350</v>
      </c>
      <c r="B23489" t="s">
        <v>67244</v>
      </c>
      <c r="C23489" t="s">
        <v>67245</v>
      </c>
      <c r="D23489">
        <v>4</v>
      </c>
      <c r="E23489" t="s">
        <v>13</v>
      </c>
      <c r="F23489" t="s">
        <v>13</v>
      </c>
      <c r="G23489" t="s">
        <v>67246</v>
      </c>
      <c r="H23489" s="3" t="s">
        <v>67247</v>
      </c>
      <c r="I23489" t="s">
        <v>355</v>
      </c>
      <c r="J23489" t="s">
        <v>356</v>
      </c>
    </row>
    <row r="23490" spans="1:10" ht="16" x14ac:dyDescent="0.2">
      <c r="A23490" t="s">
        <v>67248</v>
      </c>
      <c r="B23490" t="s">
        <v>52436</v>
      </c>
      <c r="C23490" t="s">
        <v>67249</v>
      </c>
      <c r="D23490">
        <v>4</v>
      </c>
      <c r="E23490" t="s">
        <v>13</v>
      </c>
      <c r="F23490" t="s">
        <v>13</v>
      </c>
      <c r="G23490" t="s">
        <v>67246</v>
      </c>
      <c r="H23490" s="3" t="s">
        <v>67250</v>
      </c>
      <c r="I23490" t="s">
        <v>355</v>
      </c>
      <c r="J23490" t="s">
        <v>67251</v>
      </c>
    </row>
    <row r="23491" spans="1:10" ht="16" x14ac:dyDescent="0.2">
      <c r="A23491" t="s">
        <v>67252</v>
      </c>
      <c r="B23491" t="s">
        <v>67253</v>
      </c>
      <c r="C23491" t="s">
        <v>67254</v>
      </c>
      <c r="D23491">
        <v>2</v>
      </c>
      <c r="E23491" t="s">
        <v>13</v>
      </c>
      <c r="F23491" t="s">
        <v>13</v>
      </c>
      <c r="G23491" t="s">
        <v>67255</v>
      </c>
      <c r="H23491" s="3" t="s">
        <v>67256</v>
      </c>
      <c r="I23491" t="s">
        <v>959</v>
      </c>
      <c r="J23491" t="s">
        <v>67257</v>
      </c>
    </row>
    <row r="23492" spans="1:10" ht="16" x14ac:dyDescent="0.2">
      <c r="A23492" t="s">
        <v>67252</v>
      </c>
      <c r="B23492" t="s">
        <v>67258</v>
      </c>
      <c r="C23492" t="s">
        <v>67259</v>
      </c>
      <c r="D23492">
        <v>1</v>
      </c>
      <c r="E23492" t="s">
        <v>13</v>
      </c>
      <c r="F23492" t="s">
        <v>13</v>
      </c>
      <c r="G23492" t="s">
        <v>67255</v>
      </c>
      <c r="H23492" s="3" t="s">
        <v>67260</v>
      </c>
      <c r="I23492" t="s">
        <v>959</v>
      </c>
      <c r="J23492" t="s">
        <v>67257</v>
      </c>
    </row>
    <row r="23493" spans="1:10" ht="16" x14ac:dyDescent="0.2">
      <c r="A23493" t="s">
        <v>67261</v>
      </c>
      <c r="B23493" t="s">
        <v>67262</v>
      </c>
      <c r="C23493" t="s">
        <v>67263</v>
      </c>
      <c r="D23493">
        <v>3</v>
      </c>
      <c r="E23493" t="s">
        <v>4513</v>
      </c>
      <c r="F23493" t="s">
        <v>13</v>
      </c>
      <c r="G23493" t="s">
        <v>67264</v>
      </c>
      <c r="H23493" s="3" t="s">
        <v>67265</v>
      </c>
      <c r="I23493" t="s">
        <v>404</v>
      </c>
      <c r="J23493" t="s">
        <v>67266</v>
      </c>
    </row>
    <row r="23494" spans="1:10" ht="16" x14ac:dyDescent="0.2">
      <c r="A23494" t="s">
        <v>17255</v>
      </c>
      <c r="B23494" t="s">
        <v>67267</v>
      </c>
      <c r="C23494" t="s">
        <v>67268</v>
      </c>
      <c r="D23494">
        <v>2</v>
      </c>
      <c r="E23494" t="s">
        <v>4513</v>
      </c>
      <c r="F23494" t="s">
        <v>13</v>
      </c>
      <c r="G23494" t="s">
        <v>67264</v>
      </c>
      <c r="H23494" s="3" t="s">
        <v>67265</v>
      </c>
      <c r="I23494" t="s">
        <v>404</v>
      </c>
      <c r="J23494" t="s">
        <v>17257</v>
      </c>
    </row>
    <row r="23495" spans="1:10" ht="16" x14ac:dyDescent="0.2">
      <c r="A23495" t="s">
        <v>35041</v>
      </c>
      <c r="B23495" t="s">
        <v>67269</v>
      </c>
      <c r="C23495" t="s">
        <v>67270</v>
      </c>
      <c r="D23495">
        <v>2</v>
      </c>
      <c r="E23495" t="s">
        <v>4513</v>
      </c>
      <c r="F23495" t="s">
        <v>13</v>
      </c>
      <c r="G23495" t="s">
        <v>67264</v>
      </c>
      <c r="H23495" s="3" t="s">
        <v>67271</v>
      </c>
      <c r="I23495" t="s">
        <v>404</v>
      </c>
      <c r="J23495" t="s">
        <v>35044</v>
      </c>
    </row>
    <row r="23496" spans="1:10" ht="16" x14ac:dyDescent="0.2">
      <c r="A23496" t="s">
        <v>17250</v>
      </c>
      <c r="B23496" t="s">
        <v>67272</v>
      </c>
      <c r="C23496" t="s">
        <v>67273</v>
      </c>
      <c r="D23496">
        <v>2</v>
      </c>
      <c r="E23496" t="s">
        <v>4513</v>
      </c>
      <c r="F23496" t="s">
        <v>13</v>
      </c>
      <c r="G23496" t="s">
        <v>67264</v>
      </c>
      <c r="H23496" s="3" t="s">
        <v>67265</v>
      </c>
      <c r="I23496" t="s">
        <v>404</v>
      </c>
      <c r="J23496" t="s">
        <v>17252</v>
      </c>
    </row>
    <row r="23497" spans="1:10" ht="16" x14ac:dyDescent="0.2">
      <c r="A23497" t="s">
        <v>31315</v>
      </c>
      <c r="B23497" t="s">
        <v>67274</v>
      </c>
      <c r="C23497" t="s">
        <v>67275</v>
      </c>
      <c r="D23497">
        <v>1</v>
      </c>
      <c r="E23497" t="s">
        <v>23008</v>
      </c>
      <c r="F23497" t="s">
        <v>13</v>
      </c>
      <c r="G23497" t="s">
        <v>67276</v>
      </c>
      <c r="H23497" s="3" t="s">
        <v>67277</v>
      </c>
      <c r="I23497" t="s">
        <v>47</v>
      </c>
      <c r="J23497" t="s">
        <v>31319</v>
      </c>
    </row>
    <row r="23498" spans="1:10" ht="16" x14ac:dyDescent="0.2">
      <c r="A23498" t="s">
        <v>36016</v>
      </c>
      <c r="B23498" t="s">
        <v>67278</v>
      </c>
      <c r="C23498" t="s">
        <v>67279</v>
      </c>
      <c r="D23498">
        <v>1</v>
      </c>
      <c r="E23498" t="s">
        <v>23008</v>
      </c>
      <c r="F23498" t="s">
        <v>13</v>
      </c>
      <c r="G23498" t="s">
        <v>67276</v>
      </c>
      <c r="H23498" s="3" t="s">
        <v>67280</v>
      </c>
      <c r="I23498" t="s">
        <v>29020</v>
      </c>
      <c r="J23498" t="s">
        <v>36020</v>
      </c>
    </row>
    <row r="23499" spans="1:10" ht="16" x14ac:dyDescent="0.2">
      <c r="A23499" t="s">
        <v>40431</v>
      </c>
      <c r="B23499" t="s">
        <v>67281</v>
      </c>
      <c r="C23499" t="s">
        <v>67282</v>
      </c>
      <c r="D23499">
        <v>1</v>
      </c>
      <c r="E23499" t="s">
        <v>23008</v>
      </c>
      <c r="F23499" t="s">
        <v>13</v>
      </c>
      <c r="G23499" t="s">
        <v>67276</v>
      </c>
      <c r="H23499" s="3" t="s">
        <v>67283</v>
      </c>
      <c r="I23499" t="s">
        <v>47</v>
      </c>
      <c r="J23499" t="s">
        <v>40434</v>
      </c>
    </row>
    <row r="23500" spans="1:10" ht="16" x14ac:dyDescent="0.2">
      <c r="A23500" t="s">
        <v>67284</v>
      </c>
      <c r="B23500" t="s">
        <v>67285</v>
      </c>
      <c r="C23500" t="s">
        <v>67286</v>
      </c>
      <c r="D23500">
        <v>3</v>
      </c>
      <c r="E23500" t="s">
        <v>23008</v>
      </c>
      <c r="F23500" t="s">
        <v>13</v>
      </c>
      <c r="G23500" t="s">
        <v>67276</v>
      </c>
      <c r="H23500" s="3" t="s">
        <v>67287</v>
      </c>
      <c r="I23500" t="s">
        <v>47</v>
      </c>
      <c r="J23500" t="s">
        <v>67288</v>
      </c>
    </row>
    <row r="23501" spans="1:10" ht="16" x14ac:dyDescent="0.2">
      <c r="A23501" t="s">
        <v>31315</v>
      </c>
      <c r="B23501" t="s">
        <v>67289</v>
      </c>
      <c r="C23501" t="s">
        <v>67290</v>
      </c>
      <c r="D23501">
        <v>3</v>
      </c>
      <c r="E23501" t="s">
        <v>23008</v>
      </c>
      <c r="F23501" t="s">
        <v>13</v>
      </c>
      <c r="G23501" t="s">
        <v>67276</v>
      </c>
      <c r="H23501" s="3" t="s">
        <v>67291</v>
      </c>
      <c r="I23501" t="s">
        <v>47</v>
      </c>
      <c r="J23501" t="s">
        <v>31319</v>
      </c>
    </row>
    <row r="23502" spans="1:10" ht="16" x14ac:dyDescent="0.2">
      <c r="A23502" t="s">
        <v>30632</v>
      </c>
      <c r="B23502" t="s">
        <v>67292</v>
      </c>
      <c r="C23502" t="s">
        <v>67293</v>
      </c>
      <c r="D23502">
        <v>3</v>
      </c>
      <c r="E23502" t="s">
        <v>13</v>
      </c>
      <c r="F23502" t="s">
        <v>13</v>
      </c>
      <c r="G23502" t="s">
        <v>67294</v>
      </c>
      <c r="H23502" s="3" t="s">
        <v>67295</v>
      </c>
      <c r="I23502" t="s">
        <v>30642</v>
      </c>
      <c r="J23502" t="s">
        <v>30637</v>
      </c>
    </row>
    <row r="23503" spans="1:10" ht="16" x14ac:dyDescent="0.2">
      <c r="A23503" t="s">
        <v>66738</v>
      </c>
      <c r="B23503" t="s">
        <v>67296</v>
      </c>
      <c r="C23503" t="s">
        <v>67297</v>
      </c>
      <c r="D23503">
        <v>2</v>
      </c>
      <c r="E23503">
        <f>126</f>
        <v>126</v>
      </c>
      <c r="F23503" t="s">
        <v>13</v>
      </c>
      <c r="G23503" t="s">
        <v>67298</v>
      </c>
      <c r="H23503" s="3" t="s">
        <v>67299</v>
      </c>
      <c r="I23503" t="s">
        <v>4995</v>
      </c>
      <c r="J23503" t="s">
        <v>66743</v>
      </c>
    </row>
    <row r="23504" spans="1:10" ht="16" x14ac:dyDescent="0.2">
      <c r="A23504" t="s">
        <v>14642</v>
      </c>
      <c r="B23504" t="s">
        <v>67300</v>
      </c>
      <c r="C23504" t="s">
        <v>67301</v>
      </c>
      <c r="D23504">
        <v>2</v>
      </c>
      <c r="E23504">
        <f>126</f>
        <v>126</v>
      </c>
      <c r="F23504" t="s">
        <v>13</v>
      </c>
      <c r="G23504" t="s">
        <v>67298</v>
      </c>
      <c r="H23504" s="3" t="s">
        <v>67302</v>
      </c>
      <c r="I23504" t="s">
        <v>4995</v>
      </c>
      <c r="J23504" t="s">
        <v>14647</v>
      </c>
    </row>
    <row r="23505" spans="1:10" ht="16" x14ac:dyDescent="0.2">
      <c r="A23505" t="s">
        <v>66738</v>
      </c>
      <c r="B23505" t="s">
        <v>67303</v>
      </c>
      <c r="C23505" t="s">
        <v>67304</v>
      </c>
      <c r="D23505">
        <v>1</v>
      </c>
      <c r="E23505">
        <f>126</f>
        <v>126</v>
      </c>
      <c r="F23505" t="s">
        <v>13</v>
      </c>
      <c r="G23505" t="s">
        <v>67298</v>
      </c>
      <c r="H23505" s="3" t="s">
        <v>67299</v>
      </c>
      <c r="I23505" t="s">
        <v>4995</v>
      </c>
      <c r="J23505" t="s">
        <v>66743</v>
      </c>
    </row>
    <row r="23506" spans="1:10" ht="16" x14ac:dyDescent="0.2">
      <c r="A23506" t="s">
        <v>67305</v>
      </c>
      <c r="B23506" t="s">
        <v>67306</v>
      </c>
      <c r="C23506" t="s">
        <v>67307</v>
      </c>
      <c r="D23506">
        <v>2</v>
      </c>
      <c r="E23506">
        <f>126</f>
        <v>126</v>
      </c>
      <c r="F23506" t="s">
        <v>13</v>
      </c>
      <c r="G23506" t="s">
        <v>67298</v>
      </c>
      <c r="H23506" s="3" t="s">
        <v>67308</v>
      </c>
      <c r="I23506" t="s">
        <v>4995</v>
      </c>
      <c r="J23506" t="s">
        <v>67309</v>
      </c>
    </row>
    <row r="23507" spans="1:10" ht="16" x14ac:dyDescent="0.2">
      <c r="A23507" t="s">
        <v>66738</v>
      </c>
      <c r="B23507" t="s">
        <v>67310</v>
      </c>
      <c r="C23507" t="s">
        <v>67311</v>
      </c>
      <c r="D23507">
        <v>5</v>
      </c>
      <c r="E23507">
        <f>126</f>
        <v>126</v>
      </c>
      <c r="F23507" t="s">
        <v>13</v>
      </c>
      <c r="G23507" t="s">
        <v>67298</v>
      </c>
      <c r="H23507" s="3" t="s">
        <v>67312</v>
      </c>
      <c r="I23507" t="s">
        <v>4995</v>
      </c>
      <c r="J23507" t="s">
        <v>66743</v>
      </c>
    </row>
    <row r="23508" spans="1:10" ht="16" x14ac:dyDescent="0.2">
      <c r="A23508" t="s">
        <v>66738</v>
      </c>
      <c r="B23508" t="s">
        <v>67313</v>
      </c>
      <c r="C23508" t="s">
        <v>67314</v>
      </c>
      <c r="D23508">
        <v>3</v>
      </c>
      <c r="E23508">
        <f>126</f>
        <v>126</v>
      </c>
      <c r="F23508" t="s">
        <v>13</v>
      </c>
      <c r="G23508" t="s">
        <v>67298</v>
      </c>
      <c r="H23508" s="3" t="s">
        <v>67299</v>
      </c>
      <c r="I23508" t="s">
        <v>4995</v>
      </c>
      <c r="J23508" t="s">
        <v>66743</v>
      </c>
    </row>
    <row r="23509" spans="1:10" ht="16" x14ac:dyDescent="0.2">
      <c r="A23509" t="s">
        <v>66738</v>
      </c>
      <c r="B23509" t="s">
        <v>67315</v>
      </c>
      <c r="C23509" t="s">
        <v>67316</v>
      </c>
      <c r="D23509">
        <v>6</v>
      </c>
      <c r="E23509">
        <f>126</f>
        <v>126</v>
      </c>
      <c r="F23509" t="s">
        <v>13</v>
      </c>
      <c r="G23509" t="s">
        <v>67298</v>
      </c>
      <c r="H23509" s="3" t="s">
        <v>67299</v>
      </c>
      <c r="I23509" t="s">
        <v>4995</v>
      </c>
      <c r="J23509" t="s">
        <v>66743</v>
      </c>
    </row>
    <row r="23510" spans="1:10" ht="16" x14ac:dyDescent="0.2">
      <c r="A23510" t="s">
        <v>67317</v>
      </c>
      <c r="B23510" t="s">
        <v>67318</v>
      </c>
      <c r="C23510" t="s">
        <v>67319</v>
      </c>
      <c r="D23510">
        <v>1</v>
      </c>
      <c r="E23510" t="s">
        <v>67320</v>
      </c>
      <c r="F23510" t="s">
        <v>13</v>
      </c>
      <c r="G23510" t="s">
        <v>67321</v>
      </c>
      <c r="H23510" s="3" t="s">
        <v>67322</v>
      </c>
      <c r="I23510" t="s">
        <v>404</v>
      </c>
      <c r="J23510" t="s">
        <v>67323</v>
      </c>
    </row>
    <row r="23511" spans="1:10" ht="16" x14ac:dyDescent="0.2">
      <c r="A23511" t="s">
        <v>6511</v>
      </c>
      <c r="B23511" t="s">
        <v>67324</v>
      </c>
      <c r="C23511" t="s">
        <v>67325</v>
      </c>
      <c r="D23511">
        <v>2</v>
      </c>
      <c r="E23511" t="s">
        <v>67320</v>
      </c>
      <c r="F23511" t="s">
        <v>13</v>
      </c>
      <c r="G23511" t="s">
        <v>67321</v>
      </c>
      <c r="H23511" s="3" t="s">
        <v>67326</v>
      </c>
      <c r="I23511" t="s">
        <v>404</v>
      </c>
      <c r="J23511" t="s">
        <v>6516</v>
      </c>
    </row>
    <row r="23512" spans="1:10" ht="16" x14ac:dyDescent="0.2">
      <c r="A23512" t="s">
        <v>67327</v>
      </c>
      <c r="B23512" t="s">
        <v>67328</v>
      </c>
      <c r="C23512" t="s">
        <v>67329</v>
      </c>
      <c r="D23512">
        <v>1</v>
      </c>
      <c r="E23512" t="s">
        <v>67320</v>
      </c>
      <c r="F23512" t="s">
        <v>13</v>
      </c>
      <c r="G23512" t="s">
        <v>67321</v>
      </c>
      <c r="H23512" s="3" t="s">
        <v>67330</v>
      </c>
      <c r="I23512" t="s">
        <v>404</v>
      </c>
      <c r="J23512" t="s">
        <v>67331</v>
      </c>
    </row>
    <row r="23513" spans="1:10" ht="16" x14ac:dyDescent="0.2">
      <c r="A23513" t="s">
        <v>67332</v>
      </c>
      <c r="B23513" t="s">
        <v>67328</v>
      </c>
      <c r="C23513" t="s">
        <v>67329</v>
      </c>
      <c r="D23513">
        <v>2</v>
      </c>
      <c r="E23513" t="s">
        <v>67320</v>
      </c>
      <c r="F23513" t="s">
        <v>13</v>
      </c>
      <c r="G23513" t="s">
        <v>67321</v>
      </c>
      <c r="H23513" s="3" t="s">
        <v>67333</v>
      </c>
      <c r="I23513" t="s">
        <v>404</v>
      </c>
      <c r="J23513" t="s">
        <v>67334</v>
      </c>
    </row>
    <row r="23514" spans="1:10" ht="16" x14ac:dyDescent="0.2">
      <c r="A23514" t="s">
        <v>11088</v>
      </c>
      <c r="B23514" t="s">
        <v>67335</v>
      </c>
      <c r="C23514" t="s">
        <v>67336</v>
      </c>
      <c r="D23514">
        <v>2</v>
      </c>
      <c r="E23514" t="s">
        <v>67320</v>
      </c>
      <c r="F23514" t="s">
        <v>13</v>
      </c>
      <c r="G23514" t="s">
        <v>67321</v>
      </c>
      <c r="H23514" s="3" t="s">
        <v>67337</v>
      </c>
      <c r="I23514" t="s">
        <v>404</v>
      </c>
      <c r="J23514" t="s">
        <v>11089</v>
      </c>
    </row>
    <row r="23515" spans="1:10" ht="16" x14ac:dyDescent="0.2">
      <c r="A23515" t="s">
        <v>16478</v>
      </c>
      <c r="B23515" t="s">
        <v>67324</v>
      </c>
      <c r="C23515" t="s">
        <v>67325</v>
      </c>
      <c r="D23515">
        <v>3</v>
      </c>
      <c r="E23515" t="s">
        <v>67320</v>
      </c>
      <c r="F23515" t="s">
        <v>13</v>
      </c>
      <c r="G23515" t="s">
        <v>67321</v>
      </c>
      <c r="H23515" s="3" t="s">
        <v>67326</v>
      </c>
      <c r="I23515" t="s">
        <v>404</v>
      </c>
      <c r="J23515" t="s">
        <v>16481</v>
      </c>
    </row>
    <row r="23516" spans="1:10" ht="16" x14ac:dyDescent="0.2">
      <c r="A23516" t="s">
        <v>67338</v>
      </c>
      <c r="B23516" t="s">
        <v>67335</v>
      </c>
      <c r="C23516" t="s">
        <v>67336</v>
      </c>
      <c r="D23516">
        <v>2</v>
      </c>
      <c r="E23516" t="s">
        <v>67320</v>
      </c>
      <c r="F23516" t="s">
        <v>13</v>
      </c>
      <c r="G23516" t="s">
        <v>67321</v>
      </c>
      <c r="H23516" s="3" t="s">
        <v>67337</v>
      </c>
      <c r="I23516" t="s">
        <v>404</v>
      </c>
      <c r="J23516" t="s">
        <v>67339</v>
      </c>
    </row>
    <row r="23517" spans="1:10" ht="16" x14ac:dyDescent="0.2">
      <c r="A23517" t="s">
        <v>67338</v>
      </c>
      <c r="B23517" t="s">
        <v>11080</v>
      </c>
      <c r="C23517" t="s">
        <v>11081</v>
      </c>
      <c r="D23517">
        <v>1</v>
      </c>
      <c r="E23517" t="s">
        <v>67320</v>
      </c>
      <c r="F23517" t="s">
        <v>13</v>
      </c>
      <c r="G23517" t="s">
        <v>67321</v>
      </c>
      <c r="H23517" s="3" t="s">
        <v>67337</v>
      </c>
      <c r="I23517" t="s">
        <v>404</v>
      </c>
      <c r="J23517" t="s">
        <v>67339</v>
      </c>
    </row>
    <row r="23518" spans="1:10" ht="16" x14ac:dyDescent="0.2">
      <c r="A23518" t="s">
        <v>24671</v>
      </c>
      <c r="B23518" t="s">
        <v>67318</v>
      </c>
      <c r="C23518" t="s">
        <v>67319</v>
      </c>
      <c r="D23518">
        <v>2</v>
      </c>
      <c r="E23518" t="s">
        <v>67320</v>
      </c>
      <c r="F23518" t="s">
        <v>13</v>
      </c>
      <c r="G23518" t="s">
        <v>67321</v>
      </c>
      <c r="H23518" s="3" t="s">
        <v>67322</v>
      </c>
      <c r="I23518" t="s">
        <v>404</v>
      </c>
      <c r="J23518" t="s">
        <v>24676</v>
      </c>
    </row>
    <row r="23519" spans="1:10" ht="16" x14ac:dyDescent="0.2">
      <c r="A23519" t="s">
        <v>7437</v>
      </c>
      <c r="B23519" t="s">
        <v>67328</v>
      </c>
      <c r="C23519" t="s">
        <v>67340</v>
      </c>
      <c r="D23519">
        <v>5</v>
      </c>
      <c r="E23519" t="s">
        <v>67320</v>
      </c>
      <c r="F23519" t="s">
        <v>13</v>
      </c>
      <c r="G23519" t="s">
        <v>67321</v>
      </c>
      <c r="H23519" s="3" t="s">
        <v>67330</v>
      </c>
      <c r="I23519" t="s">
        <v>404</v>
      </c>
      <c r="J23519" t="s">
        <v>7438</v>
      </c>
    </row>
    <row r="23520" spans="1:10" ht="16" x14ac:dyDescent="0.2">
      <c r="A23520" t="s">
        <v>6511</v>
      </c>
      <c r="B23520" t="s">
        <v>67341</v>
      </c>
      <c r="C23520" t="s">
        <v>67342</v>
      </c>
      <c r="D23520">
        <v>4</v>
      </c>
      <c r="E23520" t="s">
        <v>67320</v>
      </c>
      <c r="F23520" t="s">
        <v>13</v>
      </c>
      <c r="G23520" t="s">
        <v>67321</v>
      </c>
      <c r="H23520" s="3" t="s">
        <v>67343</v>
      </c>
      <c r="I23520" t="s">
        <v>404</v>
      </c>
      <c r="J23520" t="s">
        <v>6516</v>
      </c>
    </row>
    <row r="23521" spans="1:10" ht="16" x14ac:dyDescent="0.2">
      <c r="A23521" t="s">
        <v>41065</v>
      </c>
      <c r="B23521" t="s">
        <v>2574</v>
      </c>
      <c r="C23521" t="s">
        <v>67344</v>
      </c>
      <c r="D23521">
        <v>1</v>
      </c>
      <c r="E23521" t="s">
        <v>67320</v>
      </c>
      <c r="F23521" t="s">
        <v>13</v>
      </c>
      <c r="G23521" t="s">
        <v>67321</v>
      </c>
      <c r="H23521" s="3" t="s">
        <v>67330</v>
      </c>
      <c r="I23521" t="s">
        <v>404</v>
      </c>
      <c r="J23521" t="s">
        <v>41069</v>
      </c>
    </row>
    <row r="23522" spans="1:10" ht="16" x14ac:dyDescent="0.2">
      <c r="A23522" t="s">
        <v>67345</v>
      </c>
      <c r="B23522" t="s">
        <v>67346</v>
      </c>
      <c r="C23522" t="s">
        <v>67347</v>
      </c>
      <c r="D23522">
        <v>1</v>
      </c>
      <c r="E23522" t="s">
        <v>67320</v>
      </c>
      <c r="F23522" t="s">
        <v>13</v>
      </c>
      <c r="G23522" t="s">
        <v>67321</v>
      </c>
      <c r="H23522" s="3" t="s">
        <v>67337</v>
      </c>
      <c r="I23522" t="s">
        <v>404</v>
      </c>
      <c r="J23522" t="s">
        <v>67348</v>
      </c>
    </row>
    <row r="23523" spans="1:10" ht="16" x14ac:dyDescent="0.2">
      <c r="A23523" t="s">
        <v>7377</v>
      </c>
      <c r="B23523" t="s">
        <v>67328</v>
      </c>
      <c r="C23523" t="s">
        <v>67340</v>
      </c>
      <c r="D23523">
        <v>5</v>
      </c>
      <c r="E23523" t="s">
        <v>67320</v>
      </c>
      <c r="F23523" t="s">
        <v>13</v>
      </c>
      <c r="G23523" t="s">
        <v>67321</v>
      </c>
      <c r="H23523" s="3" t="s">
        <v>67330</v>
      </c>
      <c r="I23523" t="s">
        <v>404</v>
      </c>
      <c r="J23523" t="s">
        <v>7381</v>
      </c>
    </row>
    <row r="23524" spans="1:10" ht="16" x14ac:dyDescent="0.2">
      <c r="A23524" t="s">
        <v>22239</v>
      </c>
      <c r="B23524" t="s">
        <v>67349</v>
      </c>
      <c r="C23524" t="s">
        <v>67350</v>
      </c>
      <c r="D23524">
        <v>1</v>
      </c>
      <c r="E23524" t="s">
        <v>67320</v>
      </c>
      <c r="F23524" t="s">
        <v>13</v>
      </c>
      <c r="G23524" t="s">
        <v>67321</v>
      </c>
      <c r="H23524" s="3" t="s">
        <v>67351</v>
      </c>
      <c r="I23524" t="s">
        <v>404</v>
      </c>
      <c r="J23524" t="s">
        <v>22244</v>
      </c>
    </row>
    <row r="23525" spans="1:10" ht="16" x14ac:dyDescent="0.2">
      <c r="A23525" t="s">
        <v>67352</v>
      </c>
      <c r="B23525" t="s">
        <v>67353</v>
      </c>
      <c r="C23525" t="s">
        <v>67354</v>
      </c>
      <c r="D23525">
        <v>1</v>
      </c>
      <c r="E23525" t="s">
        <v>67320</v>
      </c>
      <c r="F23525" t="s">
        <v>13</v>
      </c>
      <c r="G23525" t="s">
        <v>67321</v>
      </c>
      <c r="H23525" s="3" t="s">
        <v>67355</v>
      </c>
      <c r="I23525" t="s">
        <v>404</v>
      </c>
      <c r="J23525" t="s">
        <v>67356</v>
      </c>
    </row>
    <row r="23526" spans="1:10" ht="16" x14ac:dyDescent="0.2">
      <c r="A23526" t="s">
        <v>6511</v>
      </c>
      <c r="B23526" t="s">
        <v>67357</v>
      </c>
      <c r="C23526" t="s">
        <v>67358</v>
      </c>
      <c r="D23526">
        <v>1</v>
      </c>
      <c r="E23526" t="s">
        <v>67320</v>
      </c>
      <c r="F23526" t="s">
        <v>13</v>
      </c>
      <c r="G23526" t="s">
        <v>67321</v>
      </c>
      <c r="H23526" s="3" t="s">
        <v>67343</v>
      </c>
      <c r="I23526" t="s">
        <v>404</v>
      </c>
      <c r="J23526" t="s">
        <v>6516</v>
      </c>
    </row>
    <row r="23527" spans="1:10" ht="16" x14ac:dyDescent="0.2">
      <c r="A23527" t="s">
        <v>54046</v>
      </c>
      <c r="B23527" t="s">
        <v>67359</v>
      </c>
      <c r="C23527" t="s">
        <v>67360</v>
      </c>
      <c r="D23527">
        <v>2</v>
      </c>
      <c r="E23527" t="s">
        <v>67320</v>
      </c>
      <c r="F23527" t="s">
        <v>13</v>
      </c>
      <c r="G23527" t="s">
        <v>67321</v>
      </c>
      <c r="H23527" s="3" t="s">
        <v>67361</v>
      </c>
      <c r="I23527" t="s">
        <v>404</v>
      </c>
      <c r="J23527" t="s">
        <v>54048</v>
      </c>
    </row>
    <row r="23528" spans="1:10" ht="16" x14ac:dyDescent="0.2">
      <c r="A23528" t="s">
        <v>67317</v>
      </c>
      <c r="B23528" t="s">
        <v>24672</v>
      </c>
      <c r="C23528" t="s">
        <v>24673</v>
      </c>
      <c r="D23528">
        <v>2</v>
      </c>
      <c r="E23528" t="s">
        <v>67320</v>
      </c>
      <c r="F23528" t="s">
        <v>13</v>
      </c>
      <c r="G23528" t="s">
        <v>67321</v>
      </c>
      <c r="H23528" s="3" t="s">
        <v>67322</v>
      </c>
      <c r="I23528" t="s">
        <v>404</v>
      </c>
      <c r="J23528" t="s">
        <v>67323</v>
      </c>
    </row>
    <row r="23529" spans="1:10" ht="16" x14ac:dyDescent="0.2">
      <c r="A23529" t="s">
        <v>67362</v>
      </c>
      <c r="B23529" t="s">
        <v>67363</v>
      </c>
      <c r="C23529" t="s">
        <v>67364</v>
      </c>
      <c r="D23529">
        <v>2</v>
      </c>
      <c r="E23529" t="s">
        <v>13</v>
      </c>
      <c r="F23529" t="s">
        <v>13</v>
      </c>
      <c r="G23529" t="s">
        <v>67365</v>
      </c>
      <c r="H23529" s="3" t="s">
        <v>67366</v>
      </c>
      <c r="I23529" t="s">
        <v>315</v>
      </c>
      <c r="J23529" t="s">
        <v>67367</v>
      </c>
    </row>
    <row r="23530" spans="1:10" ht="16" x14ac:dyDescent="0.2">
      <c r="A23530" t="s">
        <v>67368</v>
      </c>
      <c r="B23530" t="s">
        <v>67369</v>
      </c>
      <c r="C23530" t="s">
        <v>67370</v>
      </c>
      <c r="D23530">
        <v>2</v>
      </c>
      <c r="E23530" t="s">
        <v>13</v>
      </c>
      <c r="F23530" t="s">
        <v>13</v>
      </c>
      <c r="G23530" t="s">
        <v>67371</v>
      </c>
      <c r="H23530" s="3" t="s">
        <v>67372</v>
      </c>
      <c r="I23530" t="s">
        <v>6004</v>
      </c>
      <c r="J23530" t="s">
        <v>67373</v>
      </c>
    </row>
    <row r="23531" spans="1:10" ht="16" x14ac:dyDescent="0.2">
      <c r="A23531" t="s">
        <v>67368</v>
      </c>
      <c r="B23531" t="s">
        <v>67374</v>
      </c>
      <c r="C23531" t="s">
        <v>67375</v>
      </c>
      <c r="D23531">
        <v>1</v>
      </c>
      <c r="E23531" t="s">
        <v>13</v>
      </c>
      <c r="F23531" t="s">
        <v>13</v>
      </c>
      <c r="G23531" t="s">
        <v>67371</v>
      </c>
      <c r="H23531" s="3" t="s">
        <v>67372</v>
      </c>
      <c r="I23531" t="s">
        <v>6004</v>
      </c>
      <c r="J23531" t="s">
        <v>67373</v>
      </c>
    </row>
    <row r="23532" spans="1:10" ht="16" x14ac:dyDescent="0.2">
      <c r="A23532" t="s">
        <v>67368</v>
      </c>
      <c r="B23532" t="s">
        <v>67376</v>
      </c>
      <c r="C23532" t="s">
        <v>67377</v>
      </c>
      <c r="D23532">
        <v>3</v>
      </c>
      <c r="E23532" t="s">
        <v>13</v>
      </c>
      <c r="F23532" t="s">
        <v>13</v>
      </c>
      <c r="G23532" t="s">
        <v>67371</v>
      </c>
      <c r="H23532" s="3" t="s">
        <v>67372</v>
      </c>
      <c r="I23532" t="s">
        <v>6004</v>
      </c>
      <c r="J23532" t="s">
        <v>67373</v>
      </c>
    </row>
    <row r="23533" spans="1:10" ht="16" x14ac:dyDescent="0.2">
      <c r="A23533" t="s">
        <v>6583</v>
      </c>
      <c r="B23533" t="s">
        <v>67378</v>
      </c>
      <c r="C23533" t="s">
        <v>67379</v>
      </c>
      <c r="D23533">
        <v>2</v>
      </c>
      <c r="E23533" t="s">
        <v>8486</v>
      </c>
      <c r="F23533" t="s">
        <v>13</v>
      </c>
      <c r="G23533" t="s">
        <v>67380</v>
      </c>
      <c r="H23533" s="3" t="s">
        <v>67381</v>
      </c>
      <c r="I23533" t="s">
        <v>404</v>
      </c>
      <c r="J23533" t="s">
        <v>6587</v>
      </c>
    </row>
    <row r="23534" spans="1:10" ht="16" x14ac:dyDescent="0.2">
      <c r="A23534" t="s">
        <v>67382</v>
      </c>
      <c r="B23534" t="s">
        <v>67383</v>
      </c>
      <c r="C23534" t="s">
        <v>67384</v>
      </c>
      <c r="D23534">
        <v>1</v>
      </c>
      <c r="E23534" t="s">
        <v>8486</v>
      </c>
      <c r="F23534" t="s">
        <v>13</v>
      </c>
      <c r="G23534" t="s">
        <v>67380</v>
      </c>
      <c r="H23534" s="3" t="s">
        <v>67385</v>
      </c>
      <c r="I23534" t="s">
        <v>404</v>
      </c>
      <c r="J23534" t="s">
        <v>67386</v>
      </c>
    </row>
    <row r="23535" spans="1:10" ht="16" x14ac:dyDescent="0.2">
      <c r="A23535" t="s">
        <v>11181</v>
      </c>
      <c r="B23535" t="s">
        <v>67383</v>
      </c>
      <c r="C23535" t="s">
        <v>67384</v>
      </c>
      <c r="D23535">
        <v>1</v>
      </c>
      <c r="E23535" t="s">
        <v>8486</v>
      </c>
      <c r="F23535" t="s">
        <v>13</v>
      </c>
      <c r="G23535" t="s">
        <v>67380</v>
      </c>
      <c r="H23535" s="3" t="s">
        <v>67381</v>
      </c>
      <c r="I23535" t="s">
        <v>404</v>
      </c>
      <c r="J23535" t="s">
        <v>11186</v>
      </c>
    </row>
    <row r="23536" spans="1:10" ht="16" x14ac:dyDescent="0.2">
      <c r="A23536" t="s">
        <v>67387</v>
      </c>
      <c r="B23536" t="s">
        <v>67388</v>
      </c>
      <c r="C23536" t="s">
        <v>67389</v>
      </c>
      <c r="D23536">
        <v>1</v>
      </c>
      <c r="E23536" t="s">
        <v>67390</v>
      </c>
      <c r="F23536" t="s">
        <v>13</v>
      </c>
      <c r="G23536" t="s">
        <v>67391</v>
      </c>
      <c r="H23536" s="3" t="s">
        <v>67392</v>
      </c>
      <c r="I23536" t="s">
        <v>404</v>
      </c>
      <c r="J23536" t="s">
        <v>67393</v>
      </c>
    </row>
    <row r="23537" spans="1:10" ht="16" x14ac:dyDescent="0.2">
      <c r="A23537" t="s">
        <v>9281</v>
      </c>
      <c r="B23537" t="s">
        <v>67394</v>
      </c>
      <c r="C23537" t="s">
        <v>67395</v>
      </c>
      <c r="D23537">
        <v>1</v>
      </c>
      <c r="E23537" t="s">
        <v>67390</v>
      </c>
      <c r="F23537" t="s">
        <v>13</v>
      </c>
      <c r="G23537" t="s">
        <v>67391</v>
      </c>
      <c r="H23537" s="3" t="s">
        <v>67396</v>
      </c>
      <c r="I23537" t="s">
        <v>404</v>
      </c>
      <c r="J23537" t="s">
        <v>9284</v>
      </c>
    </row>
    <row r="23538" spans="1:10" ht="16" x14ac:dyDescent="0.2">
      <c r="A23538" t="s">
        <v>67397</v>
      </c>
      <c r="B23538" t="s">
        <v>67398</v>
      </c>
      <c r="C23538" t="s">
        <v>67399</v>
      </c>
      <c r="D23538">
        <v>3</v>
      </c>
      <c r="E23538" t="s">
        <v>67390</v>
      </c>
      <c r="F23538" t="s">
        <v>13</v>
      </c>
      <c r="G23538" t="s">
        <v>67391</v>
      </c>
      <c r="H23538" s="3" t="s">
        <v>67400</v>
      </c>
      <c r="I23538" t="s">
        <v>404</v>
      </c>
      <c r="J23538" t="s">
        <v>67401</v>
      </c>
    </row>
    <row r="23539" spans="1:10" ht="16" x14ac:dyDescent="0.2">
      <c r="A23539" t="s">
        <v>67402</v>
      </c>
      <c r="B23539" t="s">
        <v>67403</v>
      </c>
      <c r="C23539" t="s">
        <v>67404</v>
      </c>
      <c r="D23539">
        <v>1</v>
      </c>
      <c r="E23539" t="s">
        <v>67390</v>
      </c>
      <c r="F23539" t="s">
        <v>13</v>
      </c>
      <c r="G23539" t="s">
        <v>67391</v>
      </c>
      <c r="H23539" s="3" t="s">
        <v>67405</v>
      </c>
      <c r="I23539" t="s">
        <v>404</v>
      </c>
      <c r="J23539" t="s">
        <v>67406</v>
      </c>
    </row>
    <row r="23540" spans="1:10" ht="16" x14ac:dyDescent="0.2">
      <c r="A23540" t="s">
        <v>18160</v>
      </c>
      <c r="B23540" t="s">
        <v>18166</v>
      </c>
      <c r="C23540" t="s">
        <v>18167</v>
      </c>
      <c r="D23540">
        <v>1</v>
      </c>
      <c r="E23540" t="s">
        <v>67390</v>
      </c>
      <c r="F23540" t="s">
        <v>13</v>
      </c>
      <c r="G23540" t="s">
        <v>67391</v>
      </c>
      <c r="H23540" s="3" t="s">
        <v>67407</v>
      </c>
      <c r="I23540" t="s">
        <v>404</v>
      </c>
      <c r="J23540" t="s">
        <v>18163</v>
      </c>
    </row>
    <row r="23541" spans="1:10" ht="16" x14ac:dyDescent="0.2">
      <c r="A23541" t="s">
        <v>9882</v>
      </c>
      <c r="B23541" t="s">
        <v>67408</v>
      </c>
      <c r="C23541" t="s">
        <v>67409</v>
      </c>
      <c r="D23541">
        <v>2</v>
      </c>
      <c r="E23541" t="s">
        <v>67390</v>
      </c>
      <c r="F23541" t="s">
        <v>13</v>
      </c>
      <c r="G23541" t="s">
        <v>67391</v>
      </c>
      <c r="H23541" s="3" t="s">
        <v>67410</v>
      </c>
      <c r="I23541" t="s">
        <v>404</v>
      </c>
      <c r="J23541" t="s">
        <v>9887</v>
      </c>
    </row>
    <row r="23542" spans="1:10" ht="16" x14ac:dyDescent="0.2">
      <c r="A23542" t="s">
        <v>67387</v>
      </c>
      <c r="B23542" t="s">
        <v>67411</v>
      </c>
      <c r="C23542" t="s">
        <v>67412</v>
      </c>
      <c r="D23542">
        <v>3</v>
      </c>
      <c r="E23542" t="s">
        <v>67390</v>
      </c>
      <c r="F23542" t="s">
        <v>13</v>
      </c>
      <c r="G23542" t="s">
        <v>67391</v>
      </c>
      <c r="H23542" s="3" t="s">
        <v>67392</v>
      </c>
      <c r="I23542" t="s">
        <v>404</v>
      </c>
      <c r="J23542" t="s">
        <v>67393</v>
      </c>
    </row>
    <row r="23543" spans="1:10" ht="16" x14ac:dyDescent="0.2">
      <c r="A23543" t="s">
        <v>67413</v>
      </c>
      <c r="B23543" t="s">
        <v>67414</v>
      </c>
      <c r="C23543" t="s">
        <v>67415</v>
      </c>
      <c r="D23543">
        <v>1</v>
      </c>
      <c r="E23543" t="s">
        <v>67390</v>
      </c>
      <c r="F23543" t="s">
        <v>13</v>
      </c>
      <c r="G23543" t="s">
        <v>67391</v>
      </c>
      <c r="H23543" s="3" t="s">
        <v>67416</v>
      </c>
      <c r="I23543" t="s">
        <v>404</v>
      </c>
      <c r="J23543" t="s">
        <v>67417</v>
      </c>
    </row>
    <row r="23544" spans="1:10" ht="16" x14ac:dyDescent="0.2">
      <c r="A23544" t="s">
        <v>67387</v>
      </c>
      <c r="B23544" t="s">
        <v>67418</v>
      </c>
      <c r="C23544" t="s">
        <v>67419</v>
      </c>
      <c r="D23544">
        <v>2</v>
      </c>
      <c r="E23544" t="s">
        <v>67390</v>
      </c>
      <c r="F23544" t="s">
        <v>13</v>
      </c>
      <c r="G23544" t="s">
        <v>67391</v>
      </c>
      <c r="H23544" s="3" t="s">
        <v>67392</v>
      </c>
      <c r="I23544" t="s">
        <v>404</v>
      </c>
      <c r="J23544" t="s">
        <v>67393</v>
      </c>
    </row>
    <row r="23545" spans="1:10" ht="16" x14ac:dyDescent="0.2">
      <c r="A23545" t="s">
        <v>25093</v>
      </c>
      <c r="B23545" t="s">
        <v>67420</v>
      </c>
      <c r="C23545" t="s">
        <v>67421</v>
      </c>
      <c r="D23545">
        <v>5</v>
      </c>
      <c r="E23545" t="s">
        <v>67390</v>
      </c>
      <c r="F23545" t="s">
        <v>13</v>
      </c>
      <c r="G23545" t="s">
        <v>67391</v>
      </c>
      <c r="H23545" s="3" t="s">
        <v>67392</v>
      </c>
      <c r="I23545" t="s">
        <v>404</v>
      </c>
      <c r="J23545" t="s">
        <v>25098</v>
      </c>
    </row>
    <row r="23546" spans="1:10" ht="16" x14ac:dyDescent="0.2">
      <c r="A23546" t="s">
        <v>67413</v>
      </c>
      <c r="B23546" t="s">
        <v>67422</v>
      </c>
      <c r="C23546" t="s">
        <v>67423</v>
      </c>
      <c r="D23546">
        <v>3</v>
      </c>
      <c r="E23546" t="s">
        <v>67390</v>
      </c>
      <c r="F23546" t="s">
        <v>13</v>
      </c>
      <c r="G23546" t="s">
        <v>67391</v>
      </c>
      <c r="H23546" s="3" t="s">
        <v>67416</v>
      </c>
      <c r="I23546" t="s">
        <v>404</v>
      </c>
      <c r="J23546" t="s">
        <v>67417</v>
      </c>
    </row>
    <row r="23547" spans="1:10" ht="16" x14ac:dyDescent="0.2">
      <c r="A23547" t="s">
        <v>67397</v>
      </c>
      <c r="B23547" t="s">
        <v>67424</v>
      </c>
      <c r="C23547" t="s">
        <v>67425</v>
      </c>
      <c r="D23547">
        <v>2</v>
      </c>
      <c r="E23547" t="s">
        <v>67390</v>
      </c>
      <c r="F23547" t="s">
        <v>13</v>
      </c>
      <c r="G23547" t="s">
        <v>67391</v>
      </c>
      <c r="H23547" s="3" t="s">
        <v>67400</v>
      </c>
      <c r="I23547" t="s">
        <v>404</v>
      </c>
      <c r="J23547" t="s">
        <v>67401</v>
      </c>
    </row>
    <row r="23548" spans="1:10" ht="16" x14ac:dyDescent="0.2">
      <c r="A23548" t="s">
        <v>67397</v>
      </c>
      <c r="B23548" t="s">
        <v>33817</v>
      </c>
      <c r="C23548" t="s">
        <v>33818</v>
      </c>
      <c r="D23548">
        <v>1</v>
      </c>
      <c r="E23548" t="s">
        <v>67390</v>
      </c>
      <c r="F23548" t="s">
        <v>13</v>
      </c>
      <c r="G23548" t="s">
        <v>67391</v>
      </c>
      <c r="H23548" s="3" t="s">
        <v>67400</v>
      </c>
      <c r="I23548" t="s">
        <v>404</v>
      </c>
      <c r="J23548" t="s">
        <v>67401</v>
      </c>
    </row>
    <row r="23549" spans="1:10" ht="16" x14ac:dyDescent="0.2">
      <c r="A23549" t="s">
        <v>67413</v>
      </c>
      <c r="B23549" t="s">
        <v>67426</v>
      </c>
      <c r="C23549" t="s">
        <v>67427</v>
      </c>
      <c r="D23549">
        <v>2</v>
      </c>
      <c r="E23549" t="s">
        <v>67390</v>
      </c>
      <c r="F23549" t="s">
        <v>13</v>
      </c>
      <c r="G23549" t="s">
        <v>67391</v>
      </c>
      <c r="H23549" s="3" t="s">
        <v>67416</v>
      </c>
      <c r="I23549" t="s">
        <v>404</v>
      </c>
      <c r="J23549" t="s">
        <v>67417</v>
      </c>
    </row>
    <row r="23550" spans="1:10" ht="16" x14ac:dyDescent="0.2">
      <c r="A23550" t="s">
        <v>25093</v>
      </c>
      <c r="B23550" t="s">
        <v>67428</v>
      </c>
      <c r="C23550" t="s">
        <v>7189</v>
      </c>
      <c r="D23550">
        <v>2</v>
      </c>
      <c r="E23550" t="s">
        <v>67390</v>
      </c>
      <c r="F23550" t="s">
        <v>13</v>
      </c>
      <c r="G23550" t="s">
        <v>67391</v>
      </c>
      <c r="H23550" s="3" t="s">
        <v>67392</v>
      </c>
      <c r="I23550" t="s">
        <v>404</v>
      </c>
      <c r="J23550" t="s">
        <v>25098</v>
      </c>
    </row>
    <row r="23551" spans="1:10" ht="16" x14ac:dyDescent="0.2">
      <c r="A23551" t="s">
        <v>67397</v>
      </c>
      <c r="B23551" t="s">
        <v>67429</v>
      </c>
      <c r="C23551" t="s">
        <v>67430</v>
      </c>
      <c r="D23551">
        <v>4</v>
      </c>
      <c r="E23551" t="s">
        <v>67390</v>
      </c>
      <c r="F23551" t="s">
        <v>13</v>
      </c>
      <c r="G23551" t="s">
        <v>67391</v>
      </c>
      <c r="H23551" s="3" t="s">
        <v>67431</v>
      </c>
      <c r="I23551" t="s">
        <v>404</v>
      </c>
      <c r="J23551" t="s">
        <v>67401</v>
      </c>
    </row>
    <row r="23552" spans="1:10" ht="16" x14ac:dyDescent="0.2">
      <c r="A23552" t="s">
        <v>67432</v>
      </c>
      <c r="B23552" t="s">
        <v>67433</v>
      </c>
      <c r="C23552" t="s">
        <v>67434</v>
      </c>
      <c r="D23552">
        <v>1</v>
      </c>
      <c r="E23552">
        <f>34</f>
        <v>34</v>
      </c>
      <c r="F23552" t="s">
        <v>13</v>
      </c>
      <c r="G23552" t="s">
        <v>67435</v>
      </c>
      <c r="H23552" s="3" t="s">
        <v>67436</v>
      </c>
      <c r="I23552" t="s">
        <v>817</v>
      </c>
      <c r="J23552" t="s">
        <v>67437</v>
      </c>
    </row>
    <row r="23553" spans="1:10" ht="16" x14ac:dyDescent="0.2">
      <c r="A23553" t="s">
        <v>67438</v>
      </c>
      <c r="B23553" t="s">
        <v>67439</v>
      </c>
      <c r="C23553" t="s">
        <v>67434</v>
      </c>
      <c r="D23553">
        <v>2</v>
      </c>
      <c r="E23553">
        <f>34</f>
        <v>34</v>
      </c>
      <c r="F23553" t="s">
        <v>13</v>
      </c>
      <c r="G23553" t="s">
        <v>67435</v>
      </c>
      <c r="H23553" s="3" t="s">
        <v>67440</v>
      </c>
      <c r="I23553" t="s">
        <v>817</v>
      </c>
      <c r="J23553" t="s">
        <v>67441</v>
      </c>
    </row>
    <row r="23554" spans="1:10" ht="16" x14ac:dyDescent="0.2">
      <c r="A23554" t="s">
        <v>67442</v>
      </c>
      <c r="B23554" t="s">
        <v>67433</v>
      </c>
      <c r="C23554" t="s">
        <v>67434</v>
      </c>
      <c r="D23554">
        <v>1</v>
      </c>
      <c r="E23554">
        <f>34</f>
        <v>34</v>
      </c>
      <c r="F23554" t="s">
        <v>13</v>
      </c>
      <c r="G23554" t="s">
        <v>67435</v>
      </c>
      <c r="H23554" s="3" t="s">
        <v>67440</v>
      </c>
      <c r="I23554" t="s">
        <v>817</v>
      </c>
      <c r="J23554" t="s">
        <v>67443</v>
      </c>
    </row>
    <row r="23555" spans="1:10" ht="16" x14ac:dyDescent="0.2">
      <c r="A23555" t="s">
        <v>67444</v>
      </c>
      <c r="B23555" t="s">
        <v>67433</v>
      </c>
      <c r="C23555" t="s">
        <v>67434</v>
      </c>
      <c r="D23555">
        <v>1</v>
      </c>
      <c r="E23555">
        <f>34</f>
        <v>34</v>
      </c>
      <c r="F23555" t="s">
        <v>13</v>
      </c>
      <c r="G23555" t="s">
        <v>67435</v>
      </c>
      <c r="H23555" s="3" t="s">
        <v>67445</v>
      </c>
      <c r="I23555" t="s">
        <v>817</v>
      </c>
      <c r="J23555" t="s">
        <v>67446</v>
      </c>
    </row>
    <row r="23556" spans="1:10" ht="16" x14ac:dyDescent="0.2">
      <c r="A23556" t="s">
        <v>67432</v>
      </c>
      <c r="B23556" t="s">
        <v>67447</v>
      </c>
      <c r="C23556" t="s">
        <v>67448</v>
      </c>
      <c r="D23556">
        <v>2</v>
      </c>
      <c r="E23556">
        <f>34</f>
        <v>34</v>
      </c>
      <c r="F23556" t="s">
        <v>13</v>
      </c>
      <c r="G23556" t="s">
        <v>67435</v>
      </c>
      <c r="H23556" s="3" t="s">
        <v>67436</v>
      </c>
      <c r="I23556" t="s">
        <v>817</v>
      </c>
      <c r="J23556" t="s">
        <v>67437</v>
      </c>
    </row>
    <row r="23557" spans="1:10" ht="16" x14ac:dyDescent="0.2">
      <c r="A23557" t="s">
        <v>67444</v>
      </c>
      <c r="B23557" t="s">
        <v>67447</v>
      </c>
      <c r="C23557" t="s">
        <v>67448</v>
      </c>
      <c r="D23557">
        <v>2</v>
      </c>
      <c r="E23557">
        <f>34</f>
        <v>34</v>
      </c>
      <c r="F23557" t="s">
        <v>13</v>
      </c>
      <c r="G23557" t="s">
        <v>67435</v>
      </c>
      <c r="H23557" s="3" t="s">
        <v>67445</v>
      </c>
      <c r="I23557" t="s">
        <v>817</v>
      </c>
      <c r="J23557" t="s">
        <v>67446</v>
      </c>
    </row>
    <row r="23558" spans="1:10" ht="16" x14ac:dyDescent="0.2">
      <c r="A23558" t="s">
        <v>47596</v>
      </c>
      <c r="B23558" t="s">
        <v>67449</v>
      </c>
      <c r="C23558" t="s">
        <v>67450</v>
      </c>
      <c r="D23558">
        <v>3</v>
      </c>
      <c r="E23558" t="s">
        <v>13</v>
      </c>
      <c r="F23558" t="s">
        <v>13</v>
      </c>
      <c r="G23558" t="s">
        <v>67451</v>
      </c>
      <c r="H23558" s="3" t="s">
        <v>67452</v>
      </c>
      <c r="I23558" t="s">
        <v>42051</v>
      </c>
      <c r="J23558" t="s">
        <v>47601</v>
      </c>
    </row>
    <row r="23559" spans="1:10" ht="16" x14ac:dyDescent="0.2">
      <c r="A23559" t="s">
        <v>47596</v>
      </c>
      <c r="B23559" t="s">
        <v>67453</v>
      </c>
      <c r="C23559" t="s">
        <v>67454</v>
      </c>
      <c r="D23559">
        <v>2</v>
      </c>
      <c r="E23559" t="s">
        <v>13</v>
      </c>
      <c r="F23559" t="s">
        <v>13</v>
      </c>
      <c r="G23559" t="s">
        <v>67451</v>
      </c>
      <c r="H23559" s="3" t="s">
        <v>67455</v>
      </c>
      <c r="I23559" t="s">
        <v>42051</v>
      </c>
      <c r="J23559" t="s">
        <v>47601</v>
      </c>
    </row>
    <row r="23560" spans="1:10" ht="16" x14ac:dyDescent="0.2">
      <c r="A23560" t="s">
        <v>67456</v>
      </c>
      <c r="B23560" t="s">
        <v>67457</v>
      </c>
      <c r="C23560" t="s">
        <v>67458</v>
      </c>
      <c r="D23560">
        <v>3</v>
      </c>
      <c r="E23560" t="s">
        <v>13</v>
      </c>
      <c r="F23560" t="s">
        <v>13</v>
      </c>
      <c r="G23560" t="s">
        <v>67451</v>
      </c>
      <c r="H23560" s="3" t="s">
        <v>67459</v>
      </c>
      <c r="I23560" t="s">
        <v>42051</v>
      </c>
      <c r="J23560" t="s">
        <v>67460</v>
      </c>
    </row>
    <row r="23561" spans="1:10" ht="16" x14ac:dyDescent="0.2">
      <c r="A23561" t="s">
        <v>1588</v>
      </c>
      <c r="B23561" t="s">
        <v>67461</v>
      </c>
      <c r="C23561" t="s">
        <v>67462</v>
      </c>
      <c r="D23561">
        <v>4</v>
      </c>
      <c r="E23561" t="s">
        <v>13</v>
      </c>
      <c r="F23561" t="s">
        <v>13</v>
      </c>
      <c r="G23561" t="s">
        <v>67463</v>
      </c>
      <c r="H23561" s="3" t="s">
        <v>67464</v>
      </c>
      <c r="I23561" t="s">
        <v>16</v>
      </c>
      <c r="J23561" t="s">
        <v>1591</v>
      </c>
    </row>
    <row r="23562" spans="1:10" ht="16" x14ac:dyDescent="0.2">
      <c r="A23562" t="s">
        <v>13621</v>
      </c>
      <c r="B23562" t="s">
        <v>67465</v>
      </c>
      <c r="C23562" t="s">
        <v>67466</v>
      </c>
      <c r="D23562">
        <v>4</v>
      </c>
      <c r="E23562" t="s">
        <v>13</v>
      </c>
      <c r="F23562" t="s">
        <v>13</v>
      </c>
      <c r="G23562" t="s">
        <v>67467</v>
      </c>
      <c r="H23562" s="3" t="s">
        <v>67468</v>
      </c>
      <c r="I23562" t="s">
        <v>1563</v>
      </c>
      <c r="J23562" t="s">
        <v>13627</v>
      </c>
    </row>
    <row r="23563" spans="1:10" ht="16" x14ac:dyDescent="0.2">
      <c r="A23563" t="s">
        <v>54307</v>
      </c>
      <c r="B23563" t="s">
        <v>67469</v>
      </c>
      <c r="C23563" t="s">
        <v>67470</v>
      </c>
      <c r="D23563">
        <v>7</v>
      </c>
      <c r="E23563" t="s">
        <v>13</v>
      </c>
      <c r="F23563" t="s">
        <v>13</v>
      </c>
      <c r="G23563" t="s">
        <v>67471</v>
      </c>
      <c r="H23563" s="3" t="s">
        <v>67472</v>
      </c>
      <c r="I23563" t="s">
        <v>714</v>
      </c>
      <c r="J23563" t="s">
        <v>54310</v>
      </c>
    </row>
    <row r="23564" spans="1:10" ht="16" x14ac:dyDescent="0.2">
      <c r="A23564" t="s">
        <v>67473</v>
      </c>
      <c r="B23564" t="s">
        <v>67474</v>
      </c>
      <c r="C23564" t="s">
        <v>67475</v>
      </c>
      <c r="D23564">
        <v>5</v>
      </c>
      <c r="E23564" t="s">
        <v>13</v>
      </c>
      <c r="F23564" t="s">
        <v>13</v>
      </c>
      <c r="G23564" t="s">
        <v>67471</v>
      </c>
      <c r="H23564" s="3" t="s">
        <v>67476</v>
      </c>
      <c r="I23564" t="s">
        <v>714</v>
      </c>
      <c r="J23564" t="s">
        <v>67477</v>
      </c>
    </row>
    <row r="23565" spans="1:10" ht="16" x14ac:dyDescent="0.2">
      <c r="A23565" t="s">
        <v>67473</v>
      </c>
      <c r="B23565" t="s">
        <v>67478</v>
      </c>
      <c r="C23565" t="s">
        <v>67479</v>
      </c>
      <c r="D23565">
        <v>2</v>
      </c>
      <c r="E23565" t="s">
        <v>13</v>
      </c>
      <c r="F23565" t="s">
        <v>13</v>
      </c>
      <c r="G23565" t="s">
        <v>67471</v>
      </c>
      <c r="H23565" s="3" t="s">
        <v>67480</v>
      </c>
      <c r="I23565" t="s">
        <v>714</v>
      </c>
      <c r="J23565" t="s">
        <v>67477</v>
      </c>
    </row>
    <row r="23566" spans="1:10" ht="16" x14ac:dyDescent="0.2">
      <c r="A23566" t="s">
        <v>67473</v>
      </c>
      <c r="B23566" t="s">
        <v>67481</v>
      </c>
      <c r="C23566" t="s">
        <v>67482</v>
      </c>
      <c r="D23566">
        <v>3</v>
      </c>
      <c r="E23566" t="s">
        <v>13</v>
      </c>
      <c r="F23566" t="s">
        <v>13</v>
      </c>
      <c r="G23566" t="s">
        <v>67471</v>
      </c>
      <c r="H23566" s="3" t="s">
        <v>67480</v>
      </c>
      <c r="I23566" t="s">
        <v>714</v>
      </c>
      <c r="J23566" t="s">
        <v>67477</v>
      </c>
    </row>
    <row r="23567" spans="1:10" ht="16" x14ac:dyDescent="0.2">
      <c r="A23567" t="s">
        <v>67473</v>
      </c>
      <c r="B23567" t="s">
        <v>67483</v>
      </c>
      <c r="C23567" t="s">
        <v>67484</v>
      </c>
      <c r="D23567">
        <v>1</v>
      </c>
      <c r="E23567" t="s">
        <v>13</v>
      </c>
      <c r="F23567" t="s">
        <v>13</v>
      </c>
      <c r="G23567" t="s">
        <v>67471</v>
      </c>
      <c r="H23567" s="3" t="s">
        <v>67476</v>
      </c>
      <c r="I23567" t="s">
        <v>714</v>
      </c>
      <c r="J23567" t="s">
        <v>67477</v>
      </c>
    </row>
    <row r="23568" spans="1:10" ht="16" x14ac:dyDescent="0.2">
      <c r="A23568" t="s">
        <v>67473</v>
      </c>
      <c r="B23568" t="s">
        <v>67485</v>
      </c>
      <c r="C23568" t="s">
        <v>67486</v>
      </c>
      <c r="D23568">
        <v>9</v>
      </c>
      <c r="E23568" t="s">
        <v>13</v>
      </c>
      <c r="F23568" t="s">
        <v>13</v>
      </c>
      <c r="G23568" t="s">
        <v>67471</v>
      </c>
      <c r="H23568" s="3" t="s">
        <v>67487</v>
      </c>
      <c r="I23568" t="s">
        <v>714</v>
      </c>
      <c r="J23568" t="s">
        <v>67477</v>
      </c>
    </row>
    <row r="23569" spans="1:10" ht="16" x14ac:dyDescent="0.2">
      <c r="A23569" t="s">
        <v>67473</v>
      </c>
      <c r="B23569" t="s">
        <v>67488</v>
      </c>
      <c r="C23569" t="s">
        <v>67489</v>
      </c>
      <c r="D23569">
        <v>6</v>
      </c>
      <c r="E23569" t="s">
        <v>13</v>
      </c>
      <c r="F23569" t="s">
        <v>13</v>
      </c>
      <c r="G23569" t="s">
        <v>67471</v>
      </c>
      <c r="H23569" s="3" t="s">
        <v>67476</v>
      </c>
      <c r="I23569" t="s">
        <v>714</v>
      </c>
      <c r="J23569" t="s">
        <v>67477</v>
      </c>
    </row>
    <row r="23570" spans="1:10" ht="16" x14ac:dyDescent="0.2">
      <c r="A23570" t="s">
        <v>13331</v>
      </c>
      <c r="B23570" t="s">
        <v>67490</v>
      </c>
      <c r="C23570" t="s">
        <v>67491</v>
      </c>
      <c r="D23570">
        <v>3</v>
      </c>
      <c r="E23570" t="s">
        <v>13</v>
      </c>
      <c r="F23570" t="s">
        <v>13</v>
      </c>
      <c r="G23570" t="s">
        <v>67471</v>
      </c>
      <c r="H23570" s="3" t="s">
        <v>67492</v>
      </c>
      <c r="I23570" t="s">
        <v>714</v>
      </c>
      <c r="J23570" t="s">
        <v>13336</v>
      </c>
    </row>
    <row r="23571" spans="1:10" ht="16" x14ac:dyDescent="0.2">
      <c r="A23571" t="s">
        <v>67493</v>
      </c>
      <c r="B23571" t="s">
        <v>67494</v>
      </c>
      <c r="C23571" t="s">
        <v>67495</v>
      </c>
      <c r="D23571">
        <v>3</v>
      </c>
      <c r="E23571" t="s">
        <v>13</v>
      </c>
      <c r="F23571" t="s">
        <v>13</v>
      </c>
      <c r="G23571" t="s">
        <v>67471</v>
      </c>
      <c r="H23571" s="3" t="s">
        <v>67496</v>
      </c>
      <c r="I23571" t="s">
        <v>714</v>
      </c>
      <c r="J23571" t="s">
        <v>67497</v>
      </c>
    </row>
    <row r="23572" spans="1:10" ht="16" x14ac:dyDescent="0.2">
      <c r="A23572" t="s">
        <v>16599</v>
      </c>
      <c r="B23572" t="s">
        <v>67498</v>
      </c>
      <c r="C23572" t="s">
        <v>67499</v>
      </c>
      <c r="D23572">
        <v>4</v>
      </c>
      <c r="E23572" t="s">
        <v>13</v>
      </c>
      <c r="F23572" t="s">
        <v>13</v>
      </c>
      <c r="G23572" t="s">
        <v>67471</v>
      </c>
      <c r="H23572" s="3" t="s">
        <v>67500</v>
      </c>
      <c r="I23572" t="s">
        <v>714</v>
      </c>
      <c r="J23572" t="s">
        <v>16603</v>
      </c>
    </row>
    <row r="23573" spans="1:10" ht="16" x14ac:dyDescent="0.2">
      <c r="A23573" t="s">
        <v>13331</v>
      </c>
      <c r="B23573" t="s">
        <v>67501</v>
      </c>
      <c r="C23573" t="s">
        <v>67502</v>
      </c>
      <c r="D23573">
        <v>1</v>
      </c>
      <c r="E23573" t="s">
        <v>13</v>
      </c>
      <c r="F23573" t="s">
        <v>13</v>
      </c>
      <c r="G23573" t="s">
        <v>67471</v>
      </c>
      <c r="H23573" s="3" t="s">
        <v>67503</v>
      </c>
      <c r="I23573" t="s">
        <v>714</v>
      </c>
      <c r="J23573" t="s">
        <v>13336</v>
      </c>
    </row>
    <row r="23574" spans="1:10" ht="16" x14ac:dyDescent="0.2">
      <c r="A23574" t="s">
        <v>67473</v>
      </c>
      <c r="B23574" t="s">
        <v>67504</v>
      </c>
      <c r="C23574" t="s">
        <v>67505</v>
      </c>
      <c r="D23574">
        <v>8</v>
      </c>
      <c r="E23574" t="s">
        <v>13</v>
      </c>
      <c r="F23574" t="s">
        <v>13</v>
      </c>
      <c r="G23574" t="s">
        <v>67471</v>
      </c>
      <c r="H23574" s="3" t="s">
        <v>67506</v>
      </c>
      <c r="I23574" t="s">
        <v>714</v>
      </c>
      <c r="J23574" t="s">
        <v>67477</v>
      </c>
    </row>
    <row r="23575" spans="1:10" ht="32" x14ac:dyDescent="0.2">
      <c r="A23575" t="s">
        <v>27006</v>
      </c>
      <c r="B23575" t="s">
        <v>67507</v>
      </c>
      <c r="C23575" t="s">
        <v>67508</v>
      </c>
      <c r="D23575">
        <v>8</v>
      </c>
      <c r="E23575" t="s">
        <v>13</v>
      </c>
      <c r="F23575" t="s">
        <v>13</v>
      </c>
      <c r="G23575" t="s">
        <v>67471</v>
      </c>
      <c r="H23575" s="3" t="s">
        <v>67509</v>
      </c>
      <c r="I23575" t="s">
        <v>62</v>
      </c>
      <c r="J23575" t="s">
        <v>27010</v>
      </c>
    </row>
    <row r="23576" spans="1:10" ht="16" x14ac:dyDescent="0.2">
      <c r="A23576" t="s">
        <v>67473</v>
      </c>
      <c r="B23576" t="s">
        <v>67510</v>
      </c>
      <c r="C23576" t="s">
        <v>67511</v>
      </c>
      <c r="D23576">
        <v>7</v>
      </c>
      <c r="E23576" t="s">
        <v>13</v>
      </c>
      <c r="F23576" t="s">
        <v>13</v>
      </c>
      <c r="G23576" t="s">
        <v>67471</v>
      </c>
      <c r="H23576" s="3" t="s">
        <v>67480</v>
      </c>
      <c r="I23576" t="s">
        <v>714</v>
      </c>
      <c r="J23576" t="s">
        <v>67477</v>
      </c>
    </row>
    <row r="23577" spans="1:10" ht="16" x14ac:dyDescent="0.2">
      <c r="A23577" t="s">
        <v>54307</v>
      </c>
      <c r="B23577" t="s">
        <v>67512</v>
      </c>
      <c r="C23577" t="s">
        <v>67513</v>
      </c>
      <c r="D23577">
        <v>3</v>
      </c>
      <c r="E23577" t="s">
        <v>13</v>
      </c>
      <c r="F23577" t="s">
        <v>13</v>
      </c>
      <c r="G23577" t="s">
        <v>67471</v>
      </c>
      <c r="H23577" s="3" t="s">
        <v>67514</v>
      </c>
      <c r="I23577" t="s">
        <v>714</v>
      </c>
      <c r="J23577" t="s">
        <v>54310</v>
      </c>
    </row>
    <row r="23578" spans="1:10" ht="16" x14ac:dyDescent="0.2">
      <c r="A23578" t="s">
        <v>67473</v>
      </c>
      <c r="B23578" t="s">
        <v>67515</v>
      </c>
      <c r="C23578" t="s">
        <v>67516</v>
      </c>
      <c r="D23578">
        <v>4</v>
      </c>
      <c r="E23578" t="s">
        <v>13</v>
      </c>
      <c r="F23578" t="s">
        <v>13</v>
      </c>
      <c r="G23578" t="s">
        <v>67471</v>
      </c>
      <c r="H23578" s="3" t="s">
        <v>67487</v>
      </c>
      <c r="I23578" t="s">
        <v>714</v>
      </c>
      <c r="J23578" t="s">
        <v>67477</v>
      </c>
    </row>
    <row r="23579" spans="1:10" ht="16" x14ac:dyDescent="0.2">
      <c r="A23579" t="s">
        <v>54307</v>
      </c>
      <c r="B23579" t="s">
        <v>67517</v>
      </c>
      <c r="C23579" t="s">
        <v>67518</v>
      </c>
      <c r="D23579">
        <v>1</v>
      </c>
      <c r="E23579" t="s">
        <v>13</v>
      </c>
      <c r="F23579" t="s">
        <v>13</v>
      </c>
      <c r="G23579" t="s">
        <v>67471</v>
      </c>
      <c r="H23579" s="3" t="s">
        <v>67472</v>
      </c>
      <c r="I23579" t="s">
        <v>714</v>
      </c>
      <c r="J23579" t="s">
        <v>54310</v>
      </c>
    </row>
    <row r="23580" spans="1:10" ht="16" x14ac:dyDescent="0.2">
      <c r="A23580" t="s">
        <v>67493</v>
      </c>
      <c r="B23580" t="s">
        <v>67519</v>
      </c>
      <c r="C23580" t="s">
        <v>67520</v>
      </c>
      <c r="D23580">
        <v>2</v>
      </c>
      <c r="E23580" t="s">
        <v>13</v>
      </c>
      <c r="F23580" t="s">
        <v>13</v>
      </c>
      <c r="G23580" t="s">
        <v>67471</v>
      </c>
      <c r="H23580" s="3" t="s">
        <v>67521</v>
      </c>
      <c r="I23580" t="s">
        <v>714</v>
      </c>
      <c r="J23580" t="s">
        <v>67497</v>
      </c>
    </row>
    <row r="23581" spans="1:10" ht="16" x14ac:dyDescent="0.2">
      <c r="A23581" t="s">
        <v>67493</v>
      </c>
      <c r="B23581" t="s">
        <v>67522</v>
      </c>
      <c r="C23581" t="s">
        <v>67523</v>
      </c>
      <c r="D23581">
        <v>1</v>
      </c>
      <c r="E23581" t="s">
        <v>13</v>
      </c>
      <c r="F23581" t="s">
        <v>13</v>
      </c>
      <c r="G23581" t="s">
        <v>67471</v>
      </c>
      <c r="H23581" s="3" t="s">
        <v>67496</v>
      </c>
      <c r="I23581" t="s">
        <v>714</v>
      </c>
      <c r="J23581" t="s">
        <v>67497</v>
      </c>
    </row>
    <row r="23582" spans="1:10" ht="16" x14ac:dyDescent="0.2">
      <c r="A23582" t="s">
        <v>54307</v>
      </c>
      <c r="B23582" t="s">
        <v>67524</v>
      </c>
      <c r="C23582" t="s">
        <v>67525</v>
      </c>
      <c r="D23582">
        <v>5</v>
      </c>
      <c r="E23582" t="s">
        <v>13</v>
      </c>
      <c r="F23582" t="s">
        <v>13</v>
      </c>
      <c r="G23582" t="s">
        <v>67471</v>
      </c>
      <c r="H23582" s="3" t="s">
        <v>67472</v>
      </c>
      <c r="I23582" t="s">
        <v>714</v>
      </c>
      <c r="J23582" t="s">
        <v>54310</v>
      </c>
    </row>
    <row r="23583" spans="1:10" ht="16" x14ac:dyDescent="0.2">
      <c r="A23583" t="s">
        <v>67493</v>
      </c>
      <c r="B23583" t="s">
        <v>67526</v>
      </c>
      <c r="C23583" t="s">
        <v>67527</v>
      </c>
      <c r="D23583">
        <v>4</v>
      </c>
      <c r="E23583" t="s">
        <v>13</v>
      </c>
      <c r="F23583" t="s">
        <v>13</v>
      </c>
      <c r="G23583" t="s">
        <v>67471</v>
      </c>
      <c r="H23583" s="3" t="s">
        <v>67496</v>
      </c>
      <c r="I23583" t="s">
        <v>714</v>
      </c>
      <c r="J23583" t="s">
        <v>67497</v>
      </c>
    </row>
    <row r="23584" spans="1:10" ht="16" x14ac:dyDescent="0.2">
      <c r="A23584" t="s">
        <v>67528</v>
      </c>
      <c r="B23584" t="s">
        <v>67529</v>
      </c>
      <c r="C23584" t="s">
        <v>67530</v>
      </c>
      <c r="D23584">
        <v>4</v>
      </c>
      <c r="E23584" t="s">
        <v>13</v>
      </c>
      <c r="F23584" t="s">
        <v>13</v>
      </c>
      <c r="G23584" t="s">
        <v>67471</v>
      </c>
      <c r="H23584" s="3" t="s">
        <v>67531</v>
      </c>
      <c r="I23584" t="s">
        <v>714</v>
      </c>
      <c r="J23584" t="s">
        <v>67532</v>
      </c>
    </row>
    <row r="23585" spans="1:10" ht="16" x14ac:dyDescent="0.2">
      <c r="A23585" t="s">
        <v>13331</v>
      </c>
      <c r="B23585" t="s">
        <v>67533</v>
      </c>
      <c r="C23585" t="s">
        <v>67534</v>
      </c>
      <c r="D23585">
        <v>5</v>
      </c>
      <c r="E23585" t="s">
        <v>13</v>
      </c>
      <c r="F23585" t="s">
        <v>13</v>
      </c>
      <c r="G23585" t="s">
        <v>67471</v>
      </c>
      <c r="H23585" s="3" t="s">
        <v>67535</v>
      </c>
      <c r="I23585" t="s">
        <v>714</v>
      </c>
      <c r="J23585" t="s">
        <v>13336</v>
      </c>
    </row>
    <row r="23586" spans="1:10" ht="16" x14ac:dyDescent="0.2">
      <c r="A23586" t="s">
        <v>67473</v>
      </c>
      <c r="B23586" t="s">
        <v>67536</v>
      </c>
      <c r="C23586" t="s">
        <v>67537</v>
      </c>
      <c r="D23586">
        <v>10</v>
      </c>
      <c r="E23586" t="s">
        <v>13</v>
      </c>
      <c r="F23586" t="s">
        <v>13</v>
      </c>
      <c r="G23586" t="s">
        <v>67471</v>
      </c>
      <c r="H23586" s="3" t="s">
        <v>67480</v>
      </c>
      <c r="I23586" t="s">
        <v>714</v>
      </c>
      <c r="J23586" t="s">
        <v>67477</v>
      </c>
    </row>
    <row r="23587" spans="1:10" ht="16" x14ac:dyDescent="0.2">
      <c r="A23587" t="s">
        <v>13331</v>
      </c>
      <c r="B23587" t="s">
        <v>67538</v>
      </c>
      <c r="C23587" t="s">
        <v>67539</v>
      </c>
      <c r="D23587">
        <v>4</v>
      </c>
      <c r="E23587" t="s">
        <v>13</v>
      </c>
      <c r="F23587" t="s">
        <v>13</v>
      </c>
      <c r="G23587" t="s">
        <v>67471</v>
      </c>
      <c r="H23587" s="3" t="s">
        <v>67540</v>
      </c>
      <c r="I23587" t="s">
        <v>714</v>
      </c>
      <c r="J23587" t="s">
        <v>13336</v>
      </c>
    </row>
    <row r="23588" spans="1:10" ht="16" x14ac:dyDescent="0.2">
      <c r="A23588" t="s">
        <v>67473</v>
      </c>
      <c r="B23588" t="s">
        <v>67541</v>
      </c>
      <c r="C23588" t="s">
        <v>67542</v>
      </c>
      <c r="D23588">
        <v>11</v>
      </c>
      <c r="E23588" t="s">
        <v>13</v>
      </c>
      <c r="F23588" t="s">
        <v>13</v>
      </c>
      <c r="G23588" t="s">
        <v>67471</v>
      </c>
      <c r="H23588" s="3" t="s">
        <v>67476</v>
      </c>
      <c r="I23588" t="s">
        <v>714</v>
      </c>
      <c r="J23588" t="s">
        <v>67477</v>
      </c>
    </row>
    <row r="23589" spans="1:10" ht="16" x14ac:dyDescent="0.2">
      <c r="A23589" t="s">
        <v>54307</v>
      </c>
      <c r="B23589" t="s">
        <v>67543</v>
      </c>
      <c r="C23589" t="s">
        <v>67544</v>
      </c>
      <c r="D23589">
        <v>4</v>
      </c>
      <c r="E23589" t="s">
        <v>13</v>
      </c>
      <c r="F23589" t="s">
        <v>13</v>
      </c>
      <c r="G23589" t="s">
        <v>67471</v>
      </c>
      <c r="H23589" s="3" t="s">
        <v>67472</v>
      </c>
      <c r="I23589" t="s">
        <v>714</v>
      </c>
      <c r="J23589" t="s">
        <v>54310</v>
      </c>
    </row>
    <row r="23590" spans="1:10" ht="16" x14ac:dyDescent="0.2">
      <c r="A23590" t="s">
        <v>13331</v>
      </c>
      <c r="B23590" t="s">
        <v>67545</v>
      </c>
      <c r="C23590" t="s">
        <v>67546</v>
      </c>
      <c r="D23590">
        <v>7</v>
      </c>
      <c r="E23590" t="s">
        <v>13</v>
      </c>
      <c r="F23590" t="s">
        <v>13</v>
      </c>
      <c r="G23590" t="s">
        <v>67471</v>
      </c>
      <c r="H23590" s="3" t="s">
        <v>67535</v>
      </c>
      <c r="I23590" t="s">
        <v>714</v>
      </c>
      <c r="J23590" t="s">
        <v>13336</v>
      </c>
    </row>
    <row r="23591" spans="1:10" ht="16" x14ac:dyDescent="0.2">
      <c r="A23591" t="s">
        <v>54307</v>
      </c>
      <c r="B23591" t="s">
        <v>67547</v>
      </c>
      <c r="C23591" t="s">
        <v>67548</v>
      </c>
      <c r="D23591">
        <v>6</v>
      </c>
      <c r="E23591" t="s">
        <v>13</v>
      </c>
      <c r="F23591" t="s">
        <v>13</v>
      </c>
      <c r="G23591" t="s">
        <v>67471</v>
      </c>
      <c r="H23591" s="3" t="s">
        <v>67472</v>
      </c>
      <c r="I23591" t="s">
        <v>714</v>
      </c>
      <c r="J23591" t="s">
        <v>54310</v>
      </c>
    </row>
    <row r="23592" spans="1:10" ht="16" x14ac:dyDescent="0.2">
      <c r="A23592" t="s">
        <v>67493</v>
      </c>
      <c r="B23592" t="s">
        <v>67549</v>
      </c>
      <c r="C23592" t="s">
        <v>67550</v>
      </c>
      <c r="D23592">
        <v>5</v>
      </c>
      <c r="E23592" t="s">
        <v>13</v>
      </c>
      <c r="F23592" t="s">
        <v>13</v>
      </c>
      <c r="G23592" t="s">
        <v>67471</v>
      </c>
      <c r="H23592" s="3" t="s">
        <v>67496</v>
      </c>
      <c r="I23592" t="s">
        <v>714</v>
      </c>
      <c r="J23592" t="s">
        <v>67497</v>
      </c>
    </row>
    <row r="23593" spans="1:10" ht="16" x14ac:dyDescent="0.2">
      <c r="A23593" t="s">
        <v>13331</v>
      </c>
      <c r="B23593" t="s">
        <v>67551</v>
      </c>
      <c r="C23593" t="s">
        <v>67552</v>
      </c>
      <c r="D23593">
        <v>2</v>
      </c>
      <c r="E23593" t="s">
        <v>13</v>
      </c>
      <c r="F23593" t="s">
        <v>13</v>
      </c>
      <c r="G23593" t="s">
        <v>67471</v>
      </c>
      <c r="H23593" s="3" t="s">
        <v>67535</v>
      </c>
      <c r="I23593" t="s">
        <v>714</v>
      </c>
      <c r="J23593" t="s">
        <v>13336</v>
      </c>
    </row>
    <row r="23594" spans="1:10" ht="16" x14ac:dyDescent="0.2">
      <c r="A23594" t="s">
        <v>31389</v>
      </c>
      <c r="B23594" t="s">
        <v>67553</v>
      </c>
      <c r="C23594" t="s">
        <v>67554</v>
      </c>
      <c r="D23594">
        <v>2</v>
      </c>
      <c r="E23594" t="s">
        <v>1246</v>
      </c>
      <c r="F23594" t="s">
        <v>13</v>
      </c>
      <c r="G23594" t="s">
        <v>67555</v>
      </c>
      <c r="H23594" s="3" t="s">
        <v>67556</v>
      </c>
      <c r="I23594" t="s">
        <v>69</v>
      </c>
      <c r="J23594" t="s">
        <v>31392</v>
      </c>
    </row>
    <row r="23595" spans="1:10" ht="16" x14ac:dyDescent="0.2">
      <c r="A23595" t="s">
        <v>41675</v>
      </c>
      <c r="B23595" t="s">
        <v>17395</v>
      </c>
      <c r="C23595" t="s">
        <v>67557</v>
      </c>
      <c r="D23595">
        <v>3</v>
      </c>
      <c r="E23595" t="s">
        <v>67558</v>
      </c>
      <c r="F23595" t="s">
        <v>13</v>
      </c>
      <c r="G23595" t="s">
        <v>67559</v>
      </c>
      <c r="H23595" s="3" t="s">
        <v>67560</v>
      </c>
      <c r="I23595" t="s">
        <v>817</v>
      </c>
      <c r="J23595" t="s">
        <v>41677</v>
      </c>
    </row>
    <row r="23596" spans="1:10" ht="16" x14ac:dyDescent="0.2">
      <c r="A23596" t="s">
        <v>11413</v>
      </c>
      <c r="B23596" t="s">
        <v>67561</v>
      </c>
      <c r="C23596" t="s">
        <v>67562</v>
      </c>
      <c r="D23596">
        <v>4</v>
      </c>
      <c r="E23596" t="s">
        <v>13</v>
      </c>
      <c r="F23596" t="s">
        <v>13</v>
      </c>
      <c r="G23596" t="s">
        <v>67559</v>
      </c>
      <c r="H23596" s="3" t="s">
        <v>67563</v>
      </c>
      <c r="I23596" t="s">
        <v>62</v>
      </c>
      <c r="J23596" t="s">
        <v>11417</v>
      </c>
    </row>
    <row r="23597" spans="1:10" ht="16" x14ac:dyDescent="0.2">
      <c r="A23597" t="s">
        <v>67564</v>
      </c>
      <c r="B23597" t="s">
        <v>22732</v>
      </c>
      <c r="C23597" t="s">
        <v>67565</v>
      </c>
      <c r="D23597">
        <v>1</v>
      </c>
      <c r="E23597" t="s">
        <v>67558</v>
      </c>
      <c r="F23597" t="s">
        <v>13</v>
      </c>
      <c r="G23597" t="s">
        <v>67559</v>
      </c>
      <c r="H23597" s="3" t="s">
        <v>67560</v>
      </c>
      <c r="I23597" t="s">
        <v>817</v>
      </c>
      <c r="J23597" t="s">
        <v>67566</v>
      </c>
    </row>
    <row r="23598" spans="1:10" ht="16" x14ac:dyDescent="0.2">
      <c r="A23598" t="s">
        <v>41675</v>
      </c>
      <c r="B23598" t="s">
        <v>67567</v>
      </c>
      <c r="C23598" t="s">
        <v>67568</v>
      </c>
      <c r="D23598">
        <v>2</v>
      </c>
      <c r="E23598" t="s">
        <v>67558</v>
      </c>
      <c r="F23598" t="s">
        <v>13</v>
      </c>
      <c r="G23598" t="s">
        <v>67559</v>
      </c>
      <c r="H23598" s="3" t="s">
        <v>67560</v>
      </c>
      <c r="I23598" t="s">
        <v>817</v>
      </c>
      <c r="J23598" t="s">
        <v>41677</v>
      </c>
    </row>
    <row r="23599" spans="1:10" ht="16" x14ac:dyDescent="0.2">
      <c r="A23599" t="s">
        <v>67569</v>
      </c>
      <c r="B23599" t="s">
        <v>17395</v>
      </c>
      <c r="C23599" t="s">
        <v>67557</v>
      </c>
      <c r="D23599">
        <v>2</v>
      </c>
      <c r="E23599" t="s">
        <v>67558</v>
      </c>
      <c r="F23599" t="s">
        <v>13</v>
      </c>
      <c r="G23599" t="s">
        <v>67559</v>
      </c>
      <c r="H23599" s="3" t="s">
        <v>67570</v>
      </c>
      <c r="I23599" t="s">
        <v>817</v>
      </c>
      <c r="J23599" t="s">
        <v>67571</v>
      </c>
    </row>
    <row r="23600" spans="1:10" ht="16" x14ac:dyDescent="0.2">
      <c r="A23600" t="s">
        <v>11413</v>
      </c>
      <c r="B23600" t="s">
        <v>67572</v>
      </c>
      <c r="C23600" t="s">
        <v>67573</v>
      </c>
      <c r="D23600">
        <v>3</v>
      </c>
      <c r="E23600" t="s">
        <v>67558</v>
      </c>
      <c r="F23600" t="s">
        <v>13</v>
      </c>
      <c r="G23600" t="s">
        <v>67559</v>
      </c>
      <c r="H23600" s="3" t="s">
        <v>67574</v>
      </c>
      <c r="I23600" t="s">
        <v>817</v>
      </c>
      <c r="J23600" t="s">
        <v>11417</v>
      </c>
    </row>
    <row r="23601" spans="1:10" ht="16" x14ac:dyDescent="0.2">
      <c r="A23601" t="s">
        <v>35853</v>
      </c>
      <c r="B23601" t="s">
        <v>67575</v>
      </c>
      <c r="C23601" t="s">
        <v>67576</v>
      </c>
      <c r="D23601">
        <v>1</v>
      </c>
      <c r="E23601" t="s">
        <v>67558</v>
      </c>
      <c r="F23601" t="s">
        <v>13</v>
      </c>
      <c r="G23601" t="s">
        <v>67559</v>
      </c>
      <c r="H23601" s="3" t="s">
        <v>67560</v>
      </c>
      <c r="I23601" t="s">
        <v>817</v>
      </c>
      <c r="J23601" t="s">
        <v>35856</v>
      </c>
    </row>
    <row r="23602" spans="1:10" s="4" customFormat="1" ht="16" x14ac:dyDescent="0.2">
      <c r="A23602" s="4" t="s">
        <v>67569</v>
      </c>
      <c r="B23602" s="4" t="s">
        <v>67567</v>
      </c>
      <c r="C23602" s="4" t="s">
        <v>67568</v>
      </c>
      <c r="D23602" s="4">
        <v>1</v>
      </c>
      <c r="E23602" s="4" t="s">
        <v>67558</v>
      </c>
      <c r="F23602" s="4" t="s">
        <v>13</v>
      </c>
      <c r="G23602" s="4" t="s">
        <v>67559</v>
      </c>
      <c r="H23602" s="5" t="s">
        <v>67570</v>
      </c>
      <c r="I23602" s="4" t="s">
        <v>817</v>
      </c>
      <c r="J23602" s="4" t="s">
        <v>67571</v>
      </c>
    </row>
    <row r="23603" spans="1:10" ht="16" x14ac:dyDescent="0.2">
      <c r="A23603" t="s">
        <v>67577</v>
      </c>
      <c r="B23603" t="s">
        <v>67578</v>
      </c>
      <c r="C23603" t="s">
        <v>67579</v>
      </c>
      <c r="D23603">
        <v>3</v>
      </c>
      <c r="E23603">
        <v>10</v>
      </c>
      <c r="F23603" t="s">
        <v>13</v>
      </c>
      <c r="G23603" t="s">
        <v>67580</v>
      </c>
      <c r="H23603" s="3" t="s">
        <v>67581</v>
      </c>
      <c r="I23603" t="s">
        <v>62</v>
      </c>
      <c r="J23603" t="s">
        <v>67582</v>
      </c>
    </row>
    <row r="23604" spans="1:10" ht="16" x14ac:dyDescent="0.2">
      <c r="A23604" t="s">
        <v>7487</v>
      </c>
      <c r="B23604" t="s">
        <v>67583</v>
      </c>
      <c r="C23604" t="s">
        <v>67584</v>
      </c>
      <c r="D23604">
        <v>1</v>
      </c>
      <c r="E23604">
        <f>404</f>
        <v>404</v>
      </c>
      <c r="F23604" t="s">
        <v>13</v>
      </c>
      <c r="G23604" t="s">
        <v>67580</v>
      </c>
      <c r="H23604" s="3" t="s">
        <v>67585</v>
      </c>
      <c r="I23604" t="s">
        <v>62</v>
      </c>
      <c r="J23604" t="s">
        <v>7490</v>
      </c>
    </row>
    <row r="23605" spans="1:10" ht="16" x14ac:dyDescent="0.2">
      <c r="A23605" t="s">
        <v>54908</v>
      </c>
      <c r="B23605" t="s">
        <v>67586</v>
      </c>
      <c r="C23605" t="s">
        <v>67587</v>
      </c>
      <c r="D23605">
        <v>1</v>
      </c>
      <c r="E23605">
        <v>29</v>
      </c>
      <c r="F23605" t="s">
        <v>13</v>
      </c>
      <c r="G23605" t="s">
        <v>67580</v>
      </c>
      <c r="H23605" s="3" t="s">
        <v>67588</v>
      </c>
      <c r="I23605" t="s">
        <v>62</v>
      </c>
      <c r="J23605" t="s">
        <v>54912</v>
      </c>
    </row>
    <row r="23606" spans="1:10" ht="16" x14ac:dyDescent="0.2">
      <c r="A23606" t="s">
        <v>67577</v>
      </c>
      <c r="B23606" t="s">
        <v>67589</v>
      </c>
      <c r="C23606" t="s">
        <v>67590</v>
      </c>
      <c r="D23606">
        <v>2</v>
      </c>
      <c r="E23606">
        <v>10</v>
      </c>
      <c r="F23606" t="s">
        <v>13</v>
      </c>
      <c r="G23606" t="s">
        <v>67580</v>
      </c>
      <c r="H23606" s="3" t="s">
        <v>67581</v>
      </c>
      <c r="I23606" t="s">
        <v>62</v>
      </c>
      <c r="J23606" t="s">
        <v>67582</v>
      </c>
    </row>
    <row r="23607" spans="1:10" ht="16" x14ac:dyDescent="0.2">
      <c r="A23607" t="s">
        <v>67591</v>
      </c>
      <c r="B23607" t="s">
        <v>67592</v>
      </c>
      <c r="C23607" t="s">
        <v>67593</v>
      </c>
      <c r="D23607">
        <v>1</v>
      </c>
      <c r="E23607">
        <v>29</v>
      </c>
      <c r="F23607" t="s">
        <v>13</v>
      </c>
      <c r="G23607" t="s">
        <v>67580</v>
      </c>
      <c r="H23607" s="3" t="s">
        <v>67594</v>
      </c>
      <c r="I23607" t="s">
        <v>62</v>
      </c>
      <c r="J23607" t="s">
        <v>67595</v>
      </c>
    </row>
    <row r="23608" spans="1:10" ht="32" x14ac:dyDescent="0.2">
      <c r="A23608" t="s">
        <v>24738</v>
      </c>
      <c r="B23608" t="s">
        <v>67596</v>
      </c>
      <c r="C23608" t="s">
        <v>67597</v>
      </c>
      <c r="D23608">
        <v>1</v>
      </c>
      <c r="E23608">
        <f>132</f>
        <v>132</v>
      </c>
      <c r="F23608" t="s">
        <v>13</v>
      </c>
      <c r="G23608" t="s">
        <v>67580</v>
      </c>
      <c r="H23608" s="3" t="s">
        <v>67598</v>
      </c>
      <c r="I23608" t="s">
        <v>62</v>
      </c>
      <c r="J23608" t="s">
        <v>24739</v>
      </c>
    </row>
    <row r="23609" spans="1:10" ht="16" x14ac:dyDescent="0.2">
      <c r="A23609" t="s">
        <v>51972</v>
      </c>
      <c r="B23609" t="s">
        <v>67599</v>
      </c>
      <c r="C23609" t="s">
        <v>67600</v>
      </c>
      <c r="D23609">
        <v>3</v>
      </c>
      <c r="E23609">
        <v>62</v>
      </c>
      <c r="F23609" t="s">
        <v>13</v>
      </c>
      <c r="G23609" t="s">
        <v>67580</v>
      </c>
      <c r="H23609" s="3" t="s">
        <v>67601</v>
      </c>
      <c r="I23609" t="s">
        <v>62</v>
      </c>
      <c r="J23609" t="s">
        <v>51977</v>
      </c>
    </row>
    <row r="23610" spans="1:10" ht="16" x14ac:dyDescent="0.2">
      <c r="A23610" t="s">
        <v>67602</v>
      </c>
      <c r="B23610" t="s">
        <v>67603</v>
      </c>
      <c r="C23610" t="s">
        <v>67604</v>
      </c>
      <c r="D23610">
        <v>1</v>
      </c>
      <c r="E23610">
        <v>10</v>
      </c>
      <c r="F23610" t="s">
        <v>13</v>
      </c>
      <c r="G23610" t="s">
        <v>67580</v>
      </c>
      <c r="H23610" s="3" t="s">
        <v>67605</v>
      </c>
      <c r="I23610" t="s">
        <v>62</v>
      </c>
      <c r="J23610" t="s">
        <v>67606</v>
      </c>
    </row>
    <row r="23611" spans="1:10" ht="16" x14ac:dyDescent="0.2">
      <c r="A23611" t="s">
        <v>14584</v>
      </c>
      <c r="B23611" t="s">
        <v>46551</v>
      </c>
      <c r="C23611" t="s">
        <v>67607</v>
      </c>
      <c r="D23611">
        <v>3</v>
      </c>
      <c r="E23611">
        <v>29</v>
      </c>
      <c r="F23611" t="s">
        <v>13</v>
      </c>
      <c r="G23611" t="s">
        <v>67580</v>
      </c>
      <c r="H23611" s="3" t="s">
        <v>67608</v>
      </c>
      <c r="I23611" t="s">
        <v>62</v>
      </c>
      <c r="J23611" t="s">
        <v>14589</v>
      </c>
    </row>
    <row r="23612" spans="1:10" ht="16" x14ac:dyDescent="0.2">
      <c r="A23612" t="s">
        <v>31184</v>
      </c>
      <c r="B23612" t="s">
        <v>11434</v>
      </c>
      <c r="C23612" t="s">
        <v>67609</v>
      </c>
      <c r="D23612">
        <v>4</v>
      </c>
      <c r="E23612" s="6">
        <v>29</v>
      </c>
      <c r="F23612" t="s">
        <v>13</v>
      </c>
      <c r="G23612" t="s">
        <v>67580</v>
      </c>
      <c r="H23612" s="3" t="s">
        <v>67610</v>
      </c>
      <c r="I23612" t="s">
        <v>62</v>
      </c>
      <c r="J23612" t="s">
        <v>31188</v>
      </c>
    </row>
    <row r="23613" spans="1:10" ht="16" x14ac:dyDescent="0.2">
      <c r="A23613" t="s">
        <v>67611</v>
      </c>
      <c r="B23613" t="s">
        <v>34818</v>
      </c>
      <c r="C23613" t="s">
        <v>34819</v>
      </c>
      <c r="D23613">
        <v>1</v>
      </c>
      <c r="E23613">
        <v>10</v>
      </c>
      <c r="F23613" t="s">
        <v>13</v>
      </c>
      <c r="G23613" t="s">
        <v>67580</v>
      </c>
      <c r="H23613" s="3" t="s">
        <v>67612</v>
      </c>
      <c r="I23613" t="s">
        <v>62</v>
      </c>
      <c r="J23613" t="s">
        <v>67613</v>
      </c>
    </row>
    <row r="23614" spans="1:10" ht="16" x14ac:dyDescent="0.2">
      <c r="A23614" t="s">
        <v>67614</v>
      </c>
      <c r="B23614" t="s">
        <v>35649</v>
      </c>
      <c r="C23614" t="s">
        <v>35650</v>
      </c>
      <c r="D23614">
        <v>1</v>
      </c>
      <c r="E23614">
        <f>404</f>
        <v>404</v>
      </c>
      <c r="F23614" t="s">
        <v>13</v>
      </c>
      <c r="G23614" t="s">
        <v>67580</v>
      </c>
      <c r="H23614" s="3" t="s">
        <v>67585</v>
      </c>
      <c r="I23614" t="s">
        <v>62</v>
      </c>
      <c r="J23614" t="s">
        <v>67615</v>
      </c>
    </row>
    <row r="23615" spans="1:10" ht="16" x14ac:dyDescent="0.2">
      <c r="A23615" t="s">
        <v>31184</v>
      </c>
      <c r="B23615" t="s">
        <v>67616</v>
      </c>
      <c r="C23615" t="s">
        <v>67617</v>
      </c>
      <c r="D23615">
        <v>3</v>
      </c>
      <c r="E23615">
        <v>29</v>
      </c>
      <c r="F23615" t="s">
        <v>13</v>
      </c>
      <c r="G23615" t="s">
        <v>67580</v>
      </c>
      <c r="H23615" s="3" t="s">
        <v>67618</v>
      </c>
      <c r="I23615" t="s">
        <v>62</v>
      </c>
      <c r="J23615" t="s">
        <v>31188</v>
      </c>
    </row>
    <row r="23616" spans="1:10" ht="16" x14ac:dyDescent="0.2">
      <c r="A23616" t="s">
        <v>12409</v>
      </c>
      <c r="B23616" t="s">
        <v>54929</v>
      </c>
      <c r="C23616" t="s">
        <v>54930</v>
      </c>
      <c r="D23616">
        <v>1</v>
      </c>
      <c r="E23616" s="6">
        <v>29</v>
      </c>
      <c r="F23616" t="s">
        <v>13</v>
      </c>
      <c r="G23616" t="s">
        <v>67580</v>
      </c>
      <c r="H23616" s="3" t="s">
        <v>67594</v>
      </c>
      <c r="I23616" t="s">
        <v>62</v>
      </c>
      <c r="J23616" t="s">
        <v>12410</v>
      </c>
    </row>
    <row r="23617" spans="1:10" ht="16" x14ac:dyDescent="0.2">
      <c r="A23617" t="s">
        <v>24738</v>
      </c>
      <c r="B23617" t="s">
        <v>67619</v>
      </c>
      <c r="C23617" t="s">
        <v>67620</v>
      </c>
      <c r="D23617">
        <v>8</v>
      </c>
      <c r="E23617">
        <f>132</f>
        <v>132</v>
      </c>
      <c r="F23617" t="s">
        <v>13</v>
      </c>
      <c r="G23617" t="s">
        <v>67580</v>
      </c>
      <c r="H23617" s="3" t="s">
        <v>67621</v>
      </c>
      <c r="I23617" t="s">
        <v>62</v>
      </c>
      <c r="J23617" t="s">
        <v>24739</v>
      </c>
    </row>
    <row r="23618" spans="1:10" ht="16" x14ac:dyDescent="0.2">
      <c r="A23618" t="s">
        <v>36871</v>
      </c>
      <c r="B23618" t="s">
        <v>44340</v>
      </c>
      <c r="C23618" t="s">
        <v>67622</v>
      </c>
      <c r="D23618">
        <v>3</v>
      </c>
      <c r="E23618">
        <f>332</f>
        <v>332</v>
      </c>
      <c r="F23618" t="s">
        <v>13</v>
      </c>
      <c r="G23618" t="s">
        <v>67580</v>
      </c>
      <c r="H23618" s="3" t="s">
        <v>67623</v>
      </c>
      <c r="I23618" t="s">
        <v>62</v>
      </c>
      <c r="J23618" t="s">
        <v>36875</v>
      </c>
    </row>
    <row r="23619" spans="1:10" ht="16" x14ac:dyDescent="0.2">
      <c r="A23619" t="s">
        <v>67624</v>
      </c>
      <c r="B23619" t="s">
        <v>67625</v>
      </c>
      <c r="C23619" t="s">
        <v>67626</v>
      </c>
      <c r="D23619">
        <v>1</v>
      </c>
      <c r="E23619">
        <v>62</v>
      </c>
      <c r="F23619" t="s">
        <v>13</v>
      </c>
      <c r="G23619" t="s">
        <v>67580</v>
      </c>
      <c r="H23619" s="3" t="s">
        <v>67601</v>
      </c>
      <c r="I23619" t="s">
        <v>62</v>
      </c>
      <c r="J23619" t="s">
        <v>67627</v>
      </c>
    </row>
    <row r="23620" spans="1:10" ht="16" x14ac:dyDescent="0.2">
      <c r="A23620" t="s">
        <v>67628</v>
      </c>
      <c r="B23620" t="s">
        <v>54846</v>
      </c>
      <c r="C23620" t="s">
        <v>54847</v>
      </c>
      <c r="D23620">
        <v>1</v>
      </c>
      <c r="E23620" s="6">
        <v>268</v>
      </c>
      <c r="F23620" t="s">
        <v>13</v>
      </c>
      <c r="G23620" t="s">
        <v>67580</v>
      </c>
      <c r="H23620" s="3" t="s">
        <v>67629</v>
      </c>
      <c r="I23620" t="s">
        <v>62</v>
      </c>
      <c r="J23620" t="s">
        <v>67630</v>
      </c>
    </row>
    <row r="23621" spans="1:10" ht="16" x14ac:dyDescent="0.2">
      <c r="A23621" t="s">
        <v>67631</v>
      </c>
      <c r="B23621" t="s">
        <v>67632</v>
      </c>
      <c r="C23621" t="s">
        <v>67633</v>
      </c>
      <c r="D23621">
        <v>1</v>
      </c>
      <c r="E23621">
        <f>132</f>
        <v>132</v>
      </c>
      <c r="F23621" t="s">
        <v>13</v>
      </c>
      <c r="G23621" t="s">
        <v>67580</v>
      </c>
      <c r="H23621" s="3" t="s">
        <v>67634</v>
      </c>
      <c r="I23621" t="s">
        <v>62</v>
      </c>
      <c r="J23621" t="s">
        <v>67635</v>
      </c>
    </row>
    <row r="23622" spans="1:10" ht="16" x14ac:dyDescent="0.2">
      <c r="A23622" t="s">
        <v>67636</v>
      </c>
      <c r="B23622" t="s">
        <v>67637</v>
      </c>
      <c r="C23622" t="s">
        <v>67638</v>
      </c>
      <c r="D23622">
        <v>4</v>
      </c>
      <c r="E23622">
        <f>132</f>
        <v>132</v>
      </c>
      <c r="F23622" t="s">
        <v>13</v>
      </c>
      <c r="G23622" t="s">
        <v>67580</v>
      </c>
      <c r="H23622" s="3" t="s">
        <v>67639</v>
      </c>
      <c r="I23622" t="s">
        <v>62</v>
      </c>
      <c r="J23622" t="s">
        <v>67640</v>
      </c>
    </row>
    <row r="23623" spans="1:10" ht="16" x14ac:dyDescent="0.2">
      <c r="A23623" t="s">
        <v>22161</v>
      </c>
      <c r="B23623" t="s">
        <v>67641</v>
      </c>
      <c r="C23623" t="s">
        <v>67642</v>
      </c>
      <c r="D23623">
        <v>1</v>
      </c>
      <c r="E23623" s="6">
        <v>268</v>
      </c>
      <c r="F23623" t="s">
        <v>13</v>
      </c>
      <c r="G23623" t="s">
        <v>67580</v>
      </c>
      <c r="H23623" s="3" t="s">
        <v>67643</v>
      </c>
      <c r="I23623" t="s">
        <v>62</v>
      </c>
      <c r="J23623" t="s">
        <v>22166</v>
      </c>
    </row>
    <row r="23624" spans="1:10" ht="16" x14ac:dyDescent="0.2">
      <c r="A23624" t="s">
        <v>24727</v>
      </c>
      <c r="B23624" t="s">
        <v>49404</v>
      </c>
      <c r="C23624" t="s">
        <v>67644</v>
      </c>
      <c r="D23624">
        <v>5</v>
      </c>
      <c r="E23624">
        <f>132</f>
        <v>132</v>
      </c>
      <c r="F23624" t="s">
        <v>13</v>
      </c>
      <c r="G23624" t="s">
        <v>67580</v>
      </c>
      <c r="H23624" s="3" t="s">
        <v>67645</v>
      </c>
      <c r="I23624" t="s">
        <v>62</v>
      </c>
      <c r="J23624" t="s">
        <v>24732</v>
      </c>
    </row>
    <row r="23625" spans="1:10" ht="16" x14ac:dyDescent="0.2">
      <c r="A23625" t="s">
        <v>12368</v>
      </c>
      <c r="B23625" t="s">
        <v>54929</v>
      </c>
      <c r="C23625" t="s">
        <v>54930</v>
      </c>
      <c r="D23625">
        <v>1</v>
      </c>
      <c r="E23625" s="6">
        <v>29</v>
      </c>
      <c r="F23625" t="s">
        <v>13</v>
      </c>
      <c r="G23625" t="s">
        <v>67580</v>
      </c>
      <c r="H23625" s="3" t="s">
        <v>67594</v>
      </c>
      <c r="I23625" t="s">
        <v>62</v>
      </c>
      <c r="J23625" t="s">
        <v>12370</v>
      </c>
    </row>
    <row r="23626" spans="1:10" ht="16" x14ac:dyDescent="0.2">
      <c r="A23626" t="s">
        <v>67636</v>
      </c>
      <c r="B23626" t="s">
        <v>67646</v>
      </c>
      <c r="C23626" t="s">
        <v>67647</v>
      </c>
      <c r="D23626">
        <v>2</v>
      </c>
      <c r="E23626">
        <f>132</f>
        <v>132</v>
      </c>
      <c r="F23626" t="s">
        <v>13</v>
      </c>
      <c r="G23626" t="s">
        <v>67580</v>
      </c>
      <c r="H23626" s="3" t="s">
        <v>67639</v>
      </c>
      <c r="I23626" t="s">
        <v>62</v>
      </c>
      <c r="J23626" t="s">
        <v>67640</v>
      </c>
    </row>
    <row r="23627" spans="1:10" ht="16" x14ac:dyDescent="0.2">
      <c r="A23627" t="s">
        <v>67636</v>
      </c>
      <c r="B23627" t="s">
        <v>67583</v>
      </c>
      <c r="C23627" t="s">
        <v>67584</v>
      </c>
      <c r="D23627">
        <v>1</v>
      </c>
      <c r="E23627">
        <f>404</f>
        <v>404</v>
      </c>
      <c r="F23627" t="s">
        <v>13</v>
      </c>
      <c r="G23627" t="s">
        <v>67580</v>
      </c>
      <c r="H23627" s="3" t="s">
        <v>67585</v>
      </c>
      <c r="I23627" t="s">
        <v>62</v>
      </c>
      <c r="J23627" t="s">
        <v>67640</v>
      </c>
    </row>
    <row r="23628" spans="1:10" ht="16" x14ac:dyDescent="0.2">
      <c r="A23628" t="s">
        <v>67648</v>
      </c>
      <c r="B23628" t="s">
        <v>67649</v>
      </c>
      <c r="C23628" t="s">
        <v>67650</v>
      </c>
      <c r="D23628">
        <v>3</v>
      </c>
      <c r="E23628" s="6">
        <v>62</v>
      </c>
      <c r="F23628" t="s">
        <v>13</v>
      </c>
      <c r="G23628" t="s">
        <v>67580</v>
      </c>
      <c r="H23628" s="3" t="s">
        <v>67601</v>
      </c>
      <c r="I23628" t="s">
        <v>62</v>
      </c>
      <c r="J23628" t="s">
        <v>67651</v>
      </c>
    </row>
    <row r="23629" spans="1:10" ht="16" x14ac:dyDescent="0.2">
      <c r="A23629" t="s">
        <v>41652</v>
      </c>
      <c r="B23629" t="s">
        <v>67652</v>
      </c>
      <c r="C23629" t="s">
        <v>67653</v>
      </c>
      <c r="D23629">
        <v>12</v>
      </c>
      <c r="E23629" s="6">
        <v>10</v>
      </c>
      <c r="F23629" t="s">
        <v>13</v>
      </c>
      <c r="G23629" t="s">
        <v>67580</v>
      </c>
      <c r="H23629" s="3" t="s">
        <v>67654</v>
      </c>
      <c r="I23629" t="s">
        <v>62</v>
      </c>
      <c r="J23629" t="s">
        <v>41657</v>
      </c>
    </row>
    <row r="23630" spans="1:10" ht="16" x14ac:dyDescent="0.2">
      <c r="A23630" t="s">
        <v>67655</v>
      </c>
      <c r="B23630" t="s">
        <v>67656</v>
      </c>
      <c r="C23630" t="s">
        <v>67657</v>
      </c>
      <c r="D23630">
        <v>2</v>
      </c>
      <c r="E23630" s="6">
        <v>29</v>
      </c>
      <c r="F23630" t="s">
        <v>13</v>
      </c>
      <c r="G23630" t="s">
        <v>67580</v>
      </c>
      <c r="H23630" s="3" t="s">
        <v>67608</v>
      </c>
      <c r="I23630" t="s">
        <v>62</v>
      </c>
      <c r="J23630" t="s">
        <v>67658</v>
      </c>
    </row>
    <row r="23631" spans="1:10" ht="16" x14ac:dyDescent="0.2">
      <c r="A23631" t="s">
        <v>24738</v>
      </c>
      <c r="B23631" t="s">
        <v>67659</v>
      </c>
      <c r="C23631" t="s">
        <v>67660</v>
      </c>
      <c r="D23631">
        <v>6</v>
      </c>
      <c r="E23631">
        <f>132</f>
        <v>132</v>
      </c>
      <c r="F23631" t="s">
        <v>13</v>
      </c>
      <c r="G23631" t="s">
        <v>67580</v>
      </c>
      <c r="H23631" s="3" t="s">
        <v>67661</v>
      </c>
      <c r="I23631" t="s">
        <v>62</v>
      </c>
      <c r="J23631" t="s">
        <v>24739</v>
      </c>
    </row>
    <row r="23632" spans="1:10" ht="16" x14ac:dyDescent="0.2">
      <c r="A23632" t="s">
        <v>67662</v>
      </c>
      <c r="B23632" t="s">
        <v>67663</v>
      </c>
      <c r="C23632" t="s">
        <v>67664</v>
      </c>
      <c r="D23632">
        <v>1</v>
      </c>
      <c r="E23632">
        <v>29</v>
      </c>
      <c r="F23632" t="s">
        <v>13</v>
      </c>
      <c r="G23632" t="s">
        <v>67580</v>
      </c>
      <c r="H23632" s="3" t="s">
        <v>67594</v>
      </c>
      <c r="I23632" t="s">
        <v>62</v>
      </c>
      <c r="J23632" t="s">
        <v>67665</v>
      </c>
    </row>
    <row r="23633" spans="1:10" ht="16" x14ac:dyDescent="0.2">
      <c r="A23633" t="s">
        <v>24727</v>
      </c>
      <c r="B23633" t="s">
        <v>67596</v>
      </c>
      <c r="C23633" t="s">
        <v>67597</v>
      </c>
      <c r="D23633">
        <v>1</v>
      </c>
      <c r="E23633">
        <f>132</f>
        <v>132</v>
      </c>
      <c r="F23633" t="s">
        <v>13</v>
      </c>
      <c r="G23633" t="s">
        <v>67580</v>
      </c>
      <c r="H23633" s="3" t="s">
        <v>67645</v>
      </c>
      <c r="I23633" t="s">
        <v>62</v>
      </c>
      <c r="J23633" t="s">
        <v>24732</v>
      </c>
    </row>
    <row r="23634" spans="1:10" ht="32" x14ac:dyDescent="0.2">
      <c r="A23634" t="s">
        <v>24738</v>
      </c>
      <c r="B23634" t="s">
        <v>54960</v>
      </c>
      <c r="C23634" t="s">
        <v>54961</v>
      </c>
      <c r="D23634">
        <v>12</v>
      </c>
      <c r="E23634">
        <f>132</f>
        <v>132</v>
      </c>
      <c r="F23634" t="s">
        <v>13</v>
      </c>
      <c r="G23634" t="s">
        <v>67580</v>
      </c>
      <c r="H23634" s="3" t="s">
        <v>67666</v>
      </c>
      <c r="I23634" t="s">
        <v>62</v>
      </c>
      <c r="J23634" t="s">
        <v>24739</v>
      </c>
    </row>
    <row r="23635" spans="1:10" ht="16" x14ac:dyDescent="0.2">
      <c r="A23635" t="s">
        <v>15371</v>
      </c>
      <c r="B23635" t="s">
        <v>67667</v>
      </c>
      <c r="C23635" t="s">
        <v>67668</v>
      </c>
      <c r="D23635">
        <v>5</v>
      </c>
      <c r="E23635" s="6">
        <v>10</v>
      </c>
      <c r="F23635" t="s">
        <v>13</v>
      </c>
      <c r="G23635" t="s">
        <v>67580</v>
      </c>
      <c r="H23635" s="3" t="s">
        <v>67669</v>
      </c>
      <c r="I23635" t="s">
        <v>62</v>
      </c>
      <c r="J23635" t="s">
        <v>15375</v>
      </c>
    </row>
    <row r="23636" spans="1:10" ht="16" x14ac:dyDescent="0.2">
      <c r="A23636" t="s">
        <v>49208</v>
      </c>
      <c r="B23636" t="s">
        <v>67670</v>
      </c>
      <c r="C23636" t="s">
        <v>67671</v>
      </c>
      <c r="D23636">
        <v>3</v>
      </c>
      <c r="E23636" s="6">
        <v>10</v>
      </c>
      <c r="F23636" t="s">
        <v>13</v>
      </c>
      <c r="G23636" t="s">
        <v>67580</v>
      </c>
      <c r="H23636" s="3" t="s">
        <v>67672</v>
      </c>
      <c r="I23636" t="s">
        <v>62</v>
      </c>
      <c r="J23636" t="s">
        <v>49212</v>
      </c>
    </row>
    <row r="23637" spans="1:10" ht="16" x14ac:dyDescent="0.2">
      <c r="A23637" t="s">
        <v>67673</v>
      </c>
      <c r="B23637" t="s">
        <v>67674</v>
      </c>
      <c r="C23637" t="s">
        <v>67675</v>
      </c>
      <c r="D23637">
        <v>1</v>
      </c>
      <c r="E23637">
        <f>132</f>
        <v>132</v>
      </c>
      <c r="F23637" t="s">
        <v>13</v>
      </c>
      <c r="G23637" t="s">
        <v>67580</v>
      </c>
      <c r="H23637" s="3" t="s">
        <v>67639</v>
      </c>
      <c r="I23637" t="s">
        <v>62</v>
      </c>
      <c r="J23637" t="s">
        <v>67676</v>
      </c>
    </row>
    <row r="23638" spans="1:10" ht="16" x14ac:dyDescent="0.2">
      <c r="A23638" t="s">
        <v>24727</v>
      </c>
      <c r="B23638" t="s">
        <v>55015</v>
      </c>
      <c r="C23638" t="s">
        <v>55016</v>
      </c>
      <c r="D23638">
        <v>6</v>
      </c>
      <c r="E23638">
        <f>132</f>
        <v>132</v>
      </c>
      <c r="F23638" t="s">
        <v>13</v>
      </c>
      <c r="G23638" t="s">
        <v>67580</v>
      </c>
      <c r="H23638" s="3" t="s">
        <v>67645</v>
      </c>
      <c r="I23638" t="s">
        <v>62</v>
      </c>
      <c r="J23638" t="s">
        <v>24732</v>
      </c>
    </row>
    <row r="23639" spans="1:10" ht="16" x14ac:dyDescent="0.2">
      <c r="A23639" t="s">
        <v>67677</v>
      </c>
      <c r="B23639" t="s">
        <v>67678</v>
      </c>
      <c r="C23639" t="s">
        <v>67679</v>
      </c>
      <c r="D23639">
        <v>1</v>
      </c>
      <c r="E23639" s="6">
        <v>29</v>
      </c>
      <c r="F23639" t="s">
        <v>13</v>
      </c>
      <c r="G23639" t="s">
        <v>67580</v>
      </c>
      <c r="H23639" s="3" t="s">
        <v>67680</v>
      </c>
      <c r="I23639" t="s">
        <v>62</v>
      </c>
      <c r="J23639" t="s">
        <v>67681</v>
      </c>
    </row>
    <row r="23640" spans="1:10" ht="16" x14ac:dyDescent="0.2">
      <c r="A23640" t="s">
        <v>67682</v>
      </c>
      <c r="B23640" t="s">
        <v>67683</v>
      </c>
      <c r="C23640" t="s">
        <v>67684</v>
      </c>
      <c r="D23640">
        <v>1</v>
      </c>
      <c r="E23640" s="6">
        <v>29</v>
      </c>
      <c r="F23640" t="s">
        <v>13</v>
      </c>
      <c r="G23640" t="s">
        <v>67580</v>
      </c>
      <c r="H23640" s="3" t="s">
        <v>67594</v>
      </c>
      <c r="I23640" t="s">
        <v>62</v>
      </c>
      <c r="J23640" t="s">
        <v>67685</v>
      </c>
    </row>
    <row r="23641" spans="1:10" ht="16" x14ac:dyDescent="0.2">
      <c r="A23641" t="s">
        <v>4418</v>
      </c>
      <c r="B23641" t="s">
        <v>67686</v>
      </c>
      <c r="C23641" t="s">
        <v>67687</v>
      </c>
      <c r="D23641">
        <v>5</v>
      </c>
      <c r="E23641">
        <v>62</v>
      </c>
      <c r="F23641" t="s">
        <v>13</v>
      </c>
      <c r="G23641" t="s">
        <v>67580</v>
      </c>
      <c r="H23641" s="3" t="s">
        <v>67601</v>
      </c>
      <c r="I23641" t="s">
        <v>62</v>
      </c>
      <c r="J23641" t="s">
        <v>4422</v>
      </c>
    </row>
    <row r="23642" spans="1:10" ht="32" x14ac:dyDescent="0.2">
      <c r="A23642" t="s">
        <v>24738</v>
      </c>
      <c r="B23642" t="s">
        <v>67688</v>
      </c>
      <c r="C23642" t="s">
        <v>67689</v>
      </c>
      <c r="D23642">
        <v>11</v>
      </c>
      <c r="E23642">
        <f>132</f>
        <v>132</v>
      </c>
      <c r="F23642" t="s">
        <v>13</v>
      </c>
      <c r="G23642" t="s">
        <v>67580</v>
      </c>
      <c r="H23642" s="3" t="s">
        <v>67690</v>
      </c>
      <c r="I23642" t="s">
        <v>62</v>
      </c>
      <c r="J23642" t="s">
        <v>24739</v>
      </c>
    </row>
    <row r="23643" spans="1:10" ht="16" x14ac:dyDescent="0.2">
      <c r="A23643" t="s">
        <v>19506</v>
      </c>
      <c r="B23643" t="s">
        <v>2045</v>
      </c>
      <c r="C23643" t="s">
        <v>37906</v>
      </c>
      <c r="D23643">
        <v>1</v>
      </c>
      <c r="E23643" s="6">
        <v>10</v>
      </c>
      <c r="F23643" t="s">
        <v>13</v>
      </c>
      <c r="G23643" t="s">
        <v>67580</v>
      </c>
      <c r="H23643" s="3" t="s">
        <v>67691</v>
      </c>
      <c r="I23643" t="s">
        <v>62</v>
      </c>
      <c r="J23643" t="s">
        <v>19510</v>
      </c>
    </row>
    <row r="23644" spans="1:10" ht="16" x14ac:dyDescent="0.2">
      <c r="A23644" t="s">
        <v>67692</v>
      </c>
      <c r="B23644" t="s">
        <v>67693</v>
      </c>
      <c r="C23644" t="s">
        <v>67694</v>
      </c>
      <c r="D23644">
        <v>2</v>
      </c>
      <c r="E23644" s="6">
        <v>29</v>
      </c>
      <c r="F23644" t="s">
        <v>13</v>
      </c>
      <c r="G23644" t="s">
        <v>67580</v>
      </c>
      <c r="H23644" s="3" t="s">
        <v>67594</v>
      </c>
      <c r="I23644" t="s">
        <v>62</v>
      </c>
      <c r="J23644" t="s">
        <v>67695</v>
      </c>
    </row>
    <row r="23645" spans="1:10" ht="16" x14ac:dyDescent="0.2">
      <c r="A23645" t="s">
        <v>570</v>
      </c>
      <c r="B23645" t="s">
        <v>67696</v>
      </c>
      <c r="C23645" t="s">
        <v>67697</v>
      </c>
      <c r="D23645">
        <v>2</v>
      </c>
      <c r="E23645" s="6">
        <v>29</v>
      </c>
      <c r="F23645" t="s">
        <v>13</v>
      </c>
      <c r="G23645" t="s">
        <v>67580</v>
      </c>
      <c r="H23645" s="3" t="s">
        <v>67698</v>
      </c>
      <c r="I23645" t="s">
        <v>62</v>
      </c>
      <c r="J23645" t="s">
        <v>575</v>
      </c>
    </row>
    <row r="23646" spans="1:10" ht="16" x14ac:dyDescent="0.2">
      <c r="A23646" t="s">
        <v>35086</v>
      </c>
      <c r="B23646" t="s">
        <v>67699</v>
      </c>
      <c r="C23646" t="s">
        <v>67700</v>
      </c>
      <c r="D23646">
        <v>1</v>
      </c>
      <c r="E23646">
        <v>163</v>
      </c>
      <c r="F23646" t="s">
        <v>13</v>
      </c>
      <c r="G23646" t="s">
        <v>67580</v>
      </c>
      <c r="H23646" s="3" t="s">
        <v>67701</v>
      </c>
      <c r="I23646" t="s">
        <v>62</v>
      </c>
      <c r="J23646" t="s">
        <v>35089</v>
      </c>
    </row>
    <row r="23647" spans="1:10" ht="16" x14ac:dyDescent="0.2">
      <c r="A23647" t="s">
        <v>11543</v>
      </c>
      <c r="B23647" t="s">
        <v>67702</v>
      </c>
      <c r="C23647" t="s">
        <v>67703</v>
      </c>
      <c r="D23647">
        <v>1</v>
      </c>
      <c r="E23647">
        <f>132</f>
        <v>132</v>
      </c>
      <c r="F23647" t="s">
        <v>13</v>
      </c>
      <c r="G23647" t="s">
        <v>67580</v>
      </c>
      <c r="H23647" s="3" t="s">
        <v>67634</v>
      </c>
      <c r="I23647" t="s">
        <v>62</v>
      </c>
      <c r="J23647" t="s">
        <v>11546</v>
      </c>
    </row>
    <row r="23648" spans="1:10" ht="16" x14ac:dyDescent="0.2">
      <c r="A23648" t="s">
        <v>35060</v>
      </c>
      <c r="B23648" t="s">
        <v>67704</v>
      </c>
      <c r="C23648" t="s">
        <v>67705</v>
      </c>
      <c r="D23648">
        <v>3</v>
      </c>
      <c r="E23648" s="6">
        <v>10</v>
      </c>
      <c r="F23648" t="s">
        <v>13</v>
      </c>
      <c r="G23648" t="s">
        <v>67580</v>
      </c>
      <c r="H23648" s="3" t="s">
        <v>67706</v>
      </c>
      <c r="I23648" t="s">
        <v>62</v>
      </c>
      <c r="J23648" t="s">
        <v>35063</v>
      </c>
    </row>
    <row r="23649" spans="1:10" ht="16" x14ac:dyDescent="0.2">
      <c r="A23649" t="s">
        <v>54986</v>
      </c>
      <c r="B23649" t="s">
        <v>67707</v>
      </c>
      <c r="C23649" t="s">
        <v>67708</v>
      </c>
      <c r="D23649">
        <v>1</v>
      </c>
      <c r="E23649">
        <f>132</f>
        <v>132</v>
      </c>
      <c r="F23649" t="s">
        <v>13</v>
      </c>
      <c r="G23649" t="s">
        <v>67580</v>
      </c>
      <c r="H23649" s="3" t="s">
        <v>67709</v>
      </c>
      <c r="I23649" t="s">
        <v>62</v>
      </c>
      <c r="J23649" t="s">
        <v>54987</v>
      </c>
    </row>
    <row r="23650" spans="1:10" ht="16" x14ac:dyDescent="0.2">
      <c r="A23650" t="s">
        <v>46607</v>
      </c>
      <c r="B23650" t="s">
        <v>67710</v>
      </c>
      <c r="C23650" t="s">
        <v>67711</v>
      </c>
      <c r="D23650">
        <v>2</v>
      </c>
      <c r="E23650">
        <f>332</f>
        <v>332</v>
      </c>
      <c r="F23650" t="s">
        <v>13</v>
      </c>
      <c r="G23650" t="s">
        <v>67580</v>
      </c>
      <c r="H23650" s="3" t="s">
        <v>67623</v>
      </c>
      <c r="I23650" t="s">
        <v>62</v>
      </c>
      <c r="J23650" t="s">
        <v>46612</v>
      </c>
    </row>
    <row r="23651" spans="1:10" ht="16" x14ac:dyDescent="0.2">
      <c r="A23651" t="s">
        <v>54828</v>
      </c>
      <c r="B23651" t="s">
        <v>67712</v>
      </c>
      <c r="C23651" t="s">
        <v>67713</v>
      </c>
      <c r="D23651">
        <v>7</v>
      </c>
      <c r="E23651" s="6">
        <v>268</v>
      </c>
      <c r="F23651" t="s">
        <v>13</v>
      </c>
      <c r="G23651" t="s">
        <v>67580</v>
      </c>
      <c r="H23651" s="3" t="s">
        <v>67643</v>
      </c>
      <c r="I23651" t="s">
        <v>62</v>
      </c>
      <c r="J23651" t="s">
        <v>54833</v>
      </c>
    </row>
    <row r="23652" spans="1:10" ht="16" x14ac:dyDescent="0.2">
      <c r="A23652" t="s">
        <v>33607</v>
      </c>
      <c r="B23652" t="s">
        <v>67714</v>
      </c>
      <c r="C23652" t="s">
        <v>67715</v>
      </c>
      <c r="D23652">
        <v>2</v>
      </c>
      <c r="E23652">
        <v>268</v>
      </c>
      <c r="F23652" t="s">
        <v>13</v>
      </c>
      <c r="G23652" t="s">
        <v>67580</v>
      </c>
      <c r="H23652" s="3" t="s">
        <v>67716</v>
      </c>
      <c r="I23652" t="s">
        <v>62</v>
      </c>
      <c r="J23652" t="s">
        <v>33611</v>
      </c>
    </row>
    <row r="23653" spans="1:10" ht="16" x14ac:dyDescent="0.2">
      <c r="A23653" t="s">
        <v>10509</v>
      </c>
      <c r="B23653" t="s">
        <v>4622</v>
      </c>
      <c r="C23653" t="s">
        <v>17493</v>
      </c>
      <c r="D23653">
        <v>1</v>
      </c>
      <c r="E23653">
        <f>404</f>
        <v>404</v>
      </c>
      <c r="F23653" t="s">
        <v>13</v>
      </c>
      <c r="G23653" t="s">
        <v>67580</v>
      </c>
      <c r="H23653" s="3" t="s">
        <v>67585</v>
      </c>
      <c r="I23653" t="s">
        <v>62</v>
      </c>
      <c r="J23653" t="s">
        <v>10513</v>
      </c>
    </row>
    <row r="23654" spans="1:10" ht="16" x14ac:dyDescent="0.2">
      <c r="A23654" t="s">
        <v>10537</v>
      </c>
      <c r="B23654" t="s">
        <v>67717</v>
      </c>
      <c r="C23654" t="s">
        <v>67718</v>
      </c>
      <c r="D23654">
        <v>2</v>
      </c>
      <c r="E23654" s="6">
        <v>29</v>
      </c>
      <c r="F23654" t="s">
        <v>13</v>
      </c>
      <c r="G23654" t="s">
        <v>67580</v>
      </c>
      <c r="H23654" s="3" t="s">
        <v>67719</v>
      </c>
      <c r="I23654" t="s">
        <v>62</v>
      </c>
      <c r="J23654" t="s">
        <v>10541</v>
      </c>
    </row>
    <row r="23655" spans="1:10" ht="32" x14ac:dyDescent="0.2">
      <c r="A23655" t="s">
        <v>42550</v>
      </c>
      <c r="B23655" t="s">
        <v>67720</v>
      </c>
      <c r="C23655" t="s">
        <v>67721</v>
      </c>
      <c r="D23655">
        <v>2</v>
      </c>
      <c r="E23655">
        <v>29</v>
      </c>
      <c r="F23655" t="s">
        <v>13</v>
      </c>
      <c r="G23655" t="s">
        <v>67580</v>
      </c>
      <c r="H23655" s="3" t="s">
        <v>67722</v>
      </c>
      <c r="I23655" t="s">
        <v>62</v>
      </c>
      <c r="J23655" t="s">
        <v>42552</v>
      </c>
    </row>
    <row r="23656" spans="1:10" ht="16" x14ac:dyDescent="0.2">
      <c r="A23656" t="s">
        <v>67628</v>
      </c>
      <c r="B23656" t="s">
        <v>54851</v>
      </c>
      <c r="C23656" t="s">
        <v>54852</v>
      </c>
      <c r="D23656">
        <v>2</v>
      </c>
      <c r="E23656">
        <f>268</f>
        <v>268</v>
      </c>
      <c r="F23656" t="s">
        <v>13</v>
      </c>
      <c r="G23656" t="s">
        <v>67580</v>
      </c>
      <c r="H23656" s="3" t="s">
        <v>67629</v>
      </c>
      <c r="I23656" t="s">
        <v>62</v>
      </c>
      <c r="J23656" t="s">
        <v>67630</v>
      </c>
    </row>
    <row r="23657" spans="1:10" ht="16" x14ac:dyDescent="0.2">
      <c r="A23657" t="s">
        <v>42554</v>
      </c>
      <c r="B23657" t="s">
        <v>67723</v>
      </c>
      <c r="C23657" t="s">
        <v>67724</v>
      </c>
      <c r="D23657">
        <v>5</v>
      </c>
      <c r="E23657">
        <v>29</v>
      </c>
      <c r="F23657" t="s">
        <v>13</v>
      </c>
      <c r="G23657" t="s">
        <v>67580</v>
      </c>
      <c r="H23657" s="3" t="s">
        <v>67594</v>
      </c>
      <c r="I23657" t="s">
        <v>62</v>
      </c>
      <c r="J23657" t="s">
        <v>42556</v>
      </c>
    </row>
    <row r="23658" spans="1:10" ht="16" x14ac:dyDescent="0.2">
      <c r="A23658" t="s">
        <v>32140</v>
      </c>
      <c r="B23658" t="s">
        <v>67725</v>
      </c>
      <c r="C23658" t="s">
        <v>67726</v>
      </c>
      <c r="D23658">
        <v>1</v>
      </c>
      <c r="E23658" s="6">
        <v>10</v>
      </c>
      <c r="F23658" t="s">
        <v>13</v>
      </c>
      <c r="G23658" t="s">
        <v>67580</v>
      </c>
      <c r="H23658" s="3" t="s">
        <v>67581</v>
      </c>
      <c r="I23658" t="s">
        <v>62</v>
      </c>
      <c r="J23658" t="s">
        <v>32143</v>
      </c>
    </row>
    <row r="23659" spans="1:10" ht="16" x14ac:dyDescent="0.2">
      <c r="A23659" t="s">
        <v>42554</v>
      </c>
      <c r="B23659" t="s">
        <v>67727</v>
      </c>
      <c r="C23659" t="s">
        <v>67728</v>
      </c>
      <c r="D23659">
        <v>7</v>
      </c>
      <c r="E23659" s="6">
        <v>29</v>
      </c>
      <c r="F23659" t="s">
        <v>13</v>
      </c>
      <c r="G23659" t="s">
        <v>67580</v>
      </c>
      <c r="H23659" s="3" t="s">
        <v>67594</v>
      </c>
      <c r="I23659" t="s">
        <v>62</v>
      </c>
      <c r="J23659" t="s">
        <v>42556</v>
      </c>
    </row>
    <row r="23660" spans="1:10" ht="16" x14ac:dyDescent="0.2">
      <c r="A23660" t="s">
        <v>67729</v>
      </c>
      <c r="B23660" t="s">
        <v>67730</v>
      </c>
      <c r="C23660" t="s">
        <v>67731</v>
      </c>
      <c r="D23660">
        <v>1</v>
      </c>
      <c r="E23660">
        <f>132</f>
        <v>132</v>
      </c>
      <c r="F23660" t="s">
        <v>13</v>
      </c>
      <c r="G23660" t="s">
        <v>67580</v>
      </c>
      <c r="H23660" s="3" t="s">
        <v>67732</v>
      </c>
      <c r="I23660" t="s">
        <v>62</v>
      </c>
      <c r="J23660" t="s">
        <v>67733</v>
      </c>
    </row>
    <row r="23661" spans="1:10" ht="16" x14ac:dyDescent="0.2">
      <c r="A23661" t="s">
        <v>7328</v>
      </c>
      <c r="B23661" t="s">
        <v>67734</v>
      </c>
      <c r="C23661" t="s">
        <v>67735</v>
      </c>
      <c r="D23661">
        <v>3</v>
      </c>
      <c r="E23661">
        <f>132</f>
        <v>132</v>
      </c>
      <c r="F23661" t="s">
        <v>13</v>
      </c>
      <c r="G23661" t="s">
        <v>67580</v>
      </c>
      <c r="H23661" s="3" t="s">
        <v>67634</v>
      </c>
      <c r="I23661" t="s">
        <v>62</v>
      </c>
      <c r="J23661" t="s">
        <v>7333</v>
      </c>
    </row>
    <row r="23662" spans="1:10" ht="16" x14ac:dyDescent="0.2">
      <c r="A23662" t="s">
        <v>54828</v>
      </c>
      <c r="B23662" t="s">
        <v>67736</v>
      </c>
      <c r="C23662" t="s">
        <v>67737</v>
      </c>
      <c r="D23662">
        <v>8</v>
      </c>
      <c r="E23662">
        <f>268</f>
        <v>268</v>
      </c>
      <c r="F23662" t="s">
        <v>13</v>
      </c>
      <c r="G23662" t="s">
        <v>67580</v>
      </c>
      <c r="H23662" s="3" t="s">
        <v>67738</v>
      </c>
      <c r="I23662" t="s">
        <v>62</v>
      </c>
      <c r="J23662" t="s">
        <v>54833</v>
      </c>
    </row>
    <row r="23663" spans="1:10" ht="16" x14ac:dyDescent="0.2">
      <c r="A23663" t="s">
        <v>33900</v>
      </c>
      <c r="B23663" t="s">
        <v>67739</v>
      </c>
      <c r="C23663" t="s">
        <v>67740</v>
      </c>
      <c r="D23663">
        <v>2</v>
      </c>
      <c r="E23663">
        <f>332</f>
        <v>332</v>
      </c>
      <c r="F23663" t="s">
        <v>13</v>
      </c>
      <c r="G23663" t="s">
        <v>67580</v>
      </c>
      <c r="H23663" s="3" t="s">
        <v>67741</v>
      </c>
      <c r="I23663" t="s">
        <v>62</v>
      </c>
      <c r="J23663" t="s">
        <v>33904</v>
      </c>
    </row>
    <row r="23664" spans="1:10" ht="32" x14ac:dyDescent="0.2">
      <c r="A23664" t="s">
        <v>24727</v>
      </c>
      <c r="B23664" t="s">
        <v>24743</v>
      </c>
      <c r="C23664" t="s">
        <v>67742</v>
      </c>
      <c r="D23664">
        <v>14</v>
      </c>
      <c r="E23664" t="s">
        <v>13</v>
      </c>
      <c r="F23664" t="s">
        <v>13</v>
      </c>
      <c r="G23664" t="s">
        <v>67580</v>
      </c>
      <c r="H23664" s="3" t="s">
        <v>67743</v>
      </c>
      <c r="I23664" t="s">
        <v>146</v>
      </c>
      <c r="J23664" t="s">
        <v>24732</v>
      </c>
    </row>
    <row r="23665" spans="1:10" ht="16" x14ac:dyDescent="0.2">
      <c r="A23665" t="s">
        <v>57601</v>
      </c>
      <c r="B23665" t="s">
        <v>67744</v>
      </c>
      <c r="C23665" t="s">
        <v>67745</v>
      </c>
      <c r="D23665">
        <v>2</v>
      </c>
      <c r="E23665" s="6">
        <v>10</v>
      </c>
      <c r="F23665" t="s">
        <v>13</v>
      </c>
      <c r="G23665" t="s">
        <v>67580</v>
      </c>
      <c r="H23665" s="3" t="s">
        <v>67746</v>
      </c>
      <c r="I23665" t="s">
        <v>62</v>
      </c>
      <c r="J23665" t="s">
        <v>57606</v>
      </c>
    </row>
    <row r="23666" spans="1:10" ht="16" x14ac:dyDescent="0.2">
      <c r="A23666" t="s">
        <v>7305</v>
      </c>
      <c r="B23666" t="s">
        <v>67747</v>
      </c>
      <c r="C23666" t="s">
        <v>67748</v>
      </c>
      <c r="D23666">
        <v>5</v>
      </c>
      <c r="E23666" s="6">
        <v>10</v>
      </c>
      <c r="F23666" t="s">
        <v>13</v>
      </c>
      <c r="G23666" t="s">
        <v>67580</v>
      </c>
      <c r="H23666" s="3" t="s">
        <v>67706</v>
      </c>
      <c r="I23666" t="s">
        <v>62</v>
      </c>
      <c r="J23666" t="s">
        <v>7310</v>
      </c>
    </row>
    <row r="23667" spans="1:10" ht="16" x14ac:dyDescent="0.2">
      <c r="A23667" t="s">
        <v>55594</v>
      </c>
      <c r="B23667" t="s">
        <v>52755</v>
      </c>
      <c r="C23667" t="s">
        <v>67749</v>
      </c>
      <c r="D23667">
        <v>5</v>
      </c>
      <c r="E23667">
        <f>268</f>
        <v>268</v>
      </c>
      <c r="F23667" t="s">
        <v>13</v>
      </c>
      <c r="G23667" t="s">
        <v>67580</v>
      </c>
      <c r="H23667" s="3" t="s">
        <v>67750</v>
      </c>
      <c r="I23667" t="s">
        <v>62</v>
      </c>
      <c r="J23667" t="s">
        <v>55599</v>
      </c>
    </row>
    <row r="23668" spans="1:10" ht="16" x14ac:dyDescent="0.2">
      <c r="A23668" t="s">
        <v>3829</v>
      </c>
      <c r="B23668" t="s">
        <v>67751</v>
      </c>
      <c r="C23668" t="s">
        <v>67752</v>
      </c>
      <c r="D23668">
        <v>3</v>
      </c>
      <c r="E23668">
        <v>29</v>
      </c>
      <c r="F23668" t="s">
        <v>13</v>
      </c>
      <c r="G23668" t="s">
        <v>67580</v>
      </c>
      <c r="H23668" s="3" t="s">
        <v>67594</v>
      </c>
      <c r="I23668" t="s">
        <v>62</v>
      </c>
      <c r="J23668" t="s">
        <v>3834</v>
      </c>
    </row>
    <row r="23669" spans="1:10" ht="16" x14ac:dyDescent="0.2">
      <c r="A23669" t="s">
        <v>4437</v>
      </c>
      <c r="B23669" t="s">
        <v>67686</v>
      </c>
      <c r="C23669" t="s">
        <v>67687</v>
      </c>
      <c r="D23669">
        <v>2</v>
      </c>
      <c r="E23669">
        <v>62</v>
      </c>
      <c r="F23669" t="s">
        <v>13</v>
      </c>
      <c r="G23669" t="s">
        <v>67580</v>
      </c>
      <c r="H23669" s="3" t="s">
        <v>67601</v>
      </c>
      <c r="I23669" t="s">
        <v>62</v>
      </c>
      <c r="J23669" t="s">
        <v>4439</v>
      </c>
    </row>
    <row r="23670" spans="1:10" ht="16" x14ac:dyDescent="0.2">
      <c r="A23670" t="s">
        <v>7487</v>
      </c>
      <c r="B23670" t="s">
        <v>67753</v>
      </c>
      <c r="C23670" t="s">
        <v>67754</v>
      </c>
      <c r="D23670">
        <v>3</v>
      </c>
      <c r="E23670">
        <f>404</f>
        <v>404</v>
      </c>
      <c r="F23670" t="s">
        <v>13</v>
      </c>
      <c r="G23670" t="s">
        <v>67580</v>
      </c>
      <c r="H23670" s="3" t="s">
        <v>67585</v>
      </c>
      <c r="I23670" t="s">
        <v>62</v>
      </c>
      <c r="J23670" t="s">
        <v>7490</v>
      </c>
    </row>
    <row r="23671" spans="1:10" ht="16" x14ac:dyDescent="0.2">
      <c r="A23671" t="s">
        <v>67755</v>
      </c>
      <c r="B23671" t="s">
        <v>67756</v>
      </c>
      <c r="C23671" t="s">
        <v>67757</v>
      </c>
      <c r="D23671">
        <v>1</v>
      </c>
      <c r="E23671" s="6">
        <v>29</v>
      </c>
      <c r="F23671" t="s">
        <v>13</v>
      </c>
      <c r="G23671" t="s">
        <v>67580</v>
      </c>
      <c r="H23671" s="3" t="s">
        <v>67594</v>
      </c>
      <c r="I23671" t="s">
        <v>62</v>
      </c>
      <c r="J23671" t="s">
        <v>67758</v>
      </c>
    </row>
    <row r="23672" spans="1:10" ht="16" x14ac:dyDescent="0.2">
      <c r="A23672" t="s">
        <v>7487</v>
      </c>
      <c r="B23672" t="s">
        <v>67759</v>
      </c>
      <c r="C23672" t="s">
        <v>67760</v>
      </c>
      <c r="D23672">
        <v>4</v>
      </c>
      <c r="E23672">
        <f>132</f>
        <v>132</v>
      </c>
      <c r="F23672" t="s">
        <v>13</v>
      </c>
      <c r="G23672" t="s">
        <v>67580</v>
      </c>
      <c r="H23672" s="3" t="s">
        <v>67639</v>
      </c>
      <c r="I23672" t="s">
        <v>62</v>
      </c>
      <c r="J23672" t="s">
        <v>7490</v>
      </c>
    </row>
    <row r="23673" spans="1:10" ht="16" x14ac:dyDescent="0.2">
      <c r="A23673" t="s">
        <v>32481</v>
      </c>
      <c r="B23673" t="s">
        <v>11573</v>
      </c>
      <c r="C23673" t="s">
        <v>67761</v>
      </c>
      <c r="D23673">
        <v>3</v>
      </c>
      <c r="E23673">
        <f>404</f>
        <v>404</v>
      </c>
      <c r="F23673" t="s">
        <v>13</v>
      </c>
      <c r="G23673" t="s">
        <v>67580</v>
      </c>
      <c r="H23673" s="3" t="s">
        <v>67585</v>
      </c>
      <c r="I23673" t="s">
        <v>62</v>
      </c>
      <c r="J23673" t="s">
        <v>32484</v>
      </c>
    </row>
    <row r="23674" spans="1:10" ht="16" x14ac:dyDescent="0.2">
      <c r="A23674" t="s">
        <v>24727</v>
      </c>
      <c r="B23674" t="s">
        <v>67762</v>
      </c>
      <c r="C23674" t="s">
        <v>67620</v>
      </c>
      <c r="D23674">
        <v>9</v>
      </c>
      <c r="E23674">
        <f>132</f>
        <v>132</v>
      </c>
      <c r="F23674" t="s">
        <v>13</v>
      </c>
      <c r="G23674" t="s">
        <v>67580</v>
      </c>
      <c r="H23674" s="3" t="s">
        <v>67763</v>
      </c>
      <c r="I23674" t="s">
        <v>62</v>
      </c>
      <c r="J23674" t="s">
        <v>24732</v>
      </c>
    </row>
    <row r="23675" spans="1:10" ht="16" x14ac:dyDescent="0.2">
      <c r="A23675" t="s">
        <v>67648</v>
      </c>
      <c r="B23675" t="s">
        <v>67764</v>
      </c>
      <c r="C23675" t="s">
        <v>67765</v>
      </c>
      <c r="D23675">
        <v>1</v>
      </c>
      <c r="E23675">
        <f>132</f>
        <v>132</v>
      </c>
      <c r="F23675" t="s">
        <v>13</v>
      </c>
      <c r="G23675" t="s">
        <v>67580</v>
      </c>
      <c r="H23675" s="3" t="s">
        <v>67766</v>
      </c>
      <c r="I23675" t="s">
        <v>62</v>
      </c>
      <c r="J23675" t="s">
        <v>67651</v>
      </c>
    </row>
    <row r="23676" spans="1:10" ht="16" x14ac:dyDescent="0.2">
      <c r="A23676" t="s">
        <v>67655</v>
      </c>
      <c r="B23676" t="s">
        <v>67767</v>
      </c>
      <c r="C23676" t="s">
        <v>67768</v>
      </c>
      <c r="D23676">
        <v>1</v>
      </c>
      <c r="E23676" s="6">
        <v>29</v>
      </c>
      <c r="F23676" t="s">
        <v>13</v>
      </c>
      <c r="G23676" t="s">
        <v>67580</v>
      </c>
      <c r="H23676" s="3" t="s">
        <v>67608</v>
      </c>
      <c r="I23676" t="s">
        <v>62</v>
      </c>
      <c r="J23676" t="s">
        <v>67658</v>
      </c>
    </row>
    <row r="23677" spans="1:10" ht="16" x14ac:dyDescent="0.2">
      <c r="A23677" t="s">
        <v>10293</v>
      </c>
      <c r="B23677" t="s">
        <v>67769</v>
      </c>
      <c r="C23677" t="s">
        <v>67770</v>
      </c>
      <c r="D23677">
        <v>2</v>
      </c>
      <c r="E23677" s="6">
        <v>10</v>
      </c>
      <c r="F23677" t="s">
        <v>13</v>
      </c>
      <c r="G23677" t="s">
        <v>67580</v>
      </c>
      <c r="H23677" s="3" t="s">
        <v>67581</v>
      </c>
      <c r="I23677" t="s">
        <v>62</v>
      </c>
      <c r="J23677" t="s">
        <v>10297</v>
      </c>
    </row>
    <row r="23678" spans="1:10" ht="16" x14ac:dyDescent="0.2">
      <c r="A23678" t="s">
        <v>54991</v>
      </c>
      <c r="B23678" t="s">
        <v>67771</v>
      </c>
      <c r="C23678" t="s">
        <v>67772</v>
      </c>
      <c r="D23678">
        <v>3</v>
      </c>
      <c r="E23678">
        <f>132</f>
        <v>132</v>
      </c>
      <c r="F23678" t="s">
        <v>13</v>
      </c>
      <c r="G23678" t="s">
        <v>67580</v>
      </c>
      <c r="H23678" s="3" t="s">
        <v>67581</v>
      </c>
      <c r="I23678" t="s">
        <v>62</v>
      </c>
      <c r="J23678" t="s">
        <v>54995</v>
      </c>
    </row>
    <row r="23679" spans="1:10" ht="16" x14ac:dyDescent="0.2">
      <c r="A23679" t="s">
        <v>46607</v>
      </c>
      <c r="B23679" t="s">
        <v>67773</v>
      </c>
      <c r="C23679" t="s">
        <v>67774</v>
      </c>
      <c r="D23679">
        <v>1</v>
      </c>
      <c r="E23679">
        <f>332</f>
        <v>332</v>
      </c>
      <c r="F23679" t="s">
        <v>13</v>
      </c>
      <c r="G23679" t="s">
        <v>67580</v>
      </c>
      <c r="H23679" s="3" t="s">
        <v>67623</v>
      </c>
      <c r="I23679" t="s">
        <v>62</v>
      </c>
      <c r="J23679" t="s">
        <v>46612</v>
      </c>
    </row>
    <row r="23680" spans="1:10" ht="16" x14ac:dyDescent="0.2">
      <c r="A23680" t="s">
        <v>67636</v>
      </c>
      <c r="B23680" t="s">
        <v>67775</v>
      </c>
      <c r="C23680" t="s">
        <v>67776</v>
      </c>
      <c r="D23680">
        <v>3</v>
      </c>
      <c r="E23680">
        <f>132</f>
        <v>132</v>
      </c>
      <c r="F23680" t="s">
        <v>13</v>
      </c>
      <c r="G23680" t="s">
        <v>67580</v>
      </c>
      <c r="H23680" s="3" t="s">
        <v>67639</v>
      </c>
      <c r="I23680" t="s">
        <v>62</v>
      </c>
      <c r="J23680" t="s">
        <v>67640</v>
      </c>
    </row>
    <row r="23681" spans="1:10" ht="32" x14ac:dyDescent="0.2">
      <c r="A23681" t="s">
        <v>24738</v>
      </c>
      <c r="B23681" t="s">
        <v>67777</v>
      </c>
      <c r="C23681" t="s">
        <v>67778</v>
      </c>
      <c r="D23681">
        <v>5</v>
      </c>
      <c r="E23681">
        <f>132</f>
        <v>132</v>
      </c>
      <c r="F23681" t="s">
        <v>13</v>
      </c>
      <c r="G23681" t="s">
        <v>67779</v>
      </c>
      <c r="H23681" s="3" t="s">
        <v>67780</v>
      </c>
      <c r="I23681" t="s">
        <v>7603</v>
      </c>
      <c r="J23681" t="s">
        <v>24739</v>
      </c>
    </row>
    <row r="23682" spans="1:10" ht="16" x14ac:dyDescent="0.2">
      <c r="A23682" t="s">
        <v>24738</v>
      </c>
      <c r="B23682" t="s">
        <v>67781</v>
      </c>
      <c r="C23682" t="s">
        <v>67782</v>
      </c>
      <c r="D23682">
        <v>2</v>
      </c>
      <c r="E23682" t="s">
        <v>13</v>
      </c>
      <c r="F23682" t="s">
        <v>13</v>
      </c>
      <c r="G23682" t="s">
        <v>67783</v>
      </c>
      <c r="H23682" s="3" t="s">
        <v>67784</v>
      </c>
      <c r="I23682" t="s">
        <v>62</v>
      </c>
      <c r="J23682" t="s">
        <v>24739</v>
      </c>
    </row>
    <row r="23683" spans="1:10" ht="16" x14ac:dyDescent="0.2">
      <c r="A23683" t="s">
        <v>27895</v>
      </c>
      <c r="B23683" t="s">
        <v>54978</v>
      </c>
      <c r="C23683" t="s">
        <v>54979</v>
      </c>
      <c r="D23683">
        <v>5</v>
      </c>
      <c r="E23683" t="s">
        <v>13</v>
      </c>
      <c r="F23683" t="s">
        <v>13</v>
      </c>
      <c r="G23683" t="s">
        <v>67783</v>
      </c>
      <c r="H23683" s="3" t="s">
        <v>67784</v>
      </c>
      <c r="I23683" t="s">
        <v>62</v>
      </c>
      <c r="J23683" t="s">
        <v>27898</v>
      </c>
    </row>
    <row r="23684" spans="1:10" ht="32" x14ac:dyDescent="0.2">
      <c r="A23684" t="s">
        <v>67785</v>
      </c>
      <c r="B23684" t="s">
        <v>67786</v>
      </c>
      <c r="C23684" t="s">
        <v>67787</v>
      </c>
      <c r="D23684">
        <v>2</v>
      </c>
      <c r="E23684" t="s">
        <v>67788</v>
      </c>
      <c r="F23684" t="s">
        <v>13</v>
      </c>
      <c r="G23684" t="s">
        <v>67789</v>
      </c>
      <c r="H23684" s="3" t="s">
        <v>67790</v>
      </c>
      <c r="I23684" t="s">
        <v>404</v>
      </c>
      <c r="J23684" t="s">
        <v>67791</v>
      </c>
    </row>
    <row r="23685" spans="1:10" ht="32" x14ac:dyDescent="0.2">
      <c r="A23685" t="s">
        <v>67792</v>
      </c>
      <c r="B23685" t="s">
        <v>67793</v>
      </c>
      <c r="C23685" t="s">
        <v>67794</v>
      </c>
      <c r="D23685">
        <v>2</v>
      </c>
      <c r="E23685" t="s">
        <v>67788</v>
      </c>
      <c r="F23685" t="s">
        <v>13</v>
      </c>
      <c r="G23685" t="s">
        <v>67789</v>
      </c>
      <c r="H23685" s="3" t="s">
        <v>67795</v>
      </c>
      <c r="I23685" t="s">
        <v>404</v>
      </c>
      <c r="J23685" t="s">
        <v>67796</v>
      </c>
    </row>
    <row r="23686" spans="1:10" ht="32" x14ac:dyDescent="0.2">
      <c r="A23686" t="s">
        <v>67785</v>
      </c>
      <c r="B23686" t="s">
        <v>10619</v>
      </c>
      <c r="C23686" t="s">
        <v>10620</v>
      </c>
      <c r="D23686">
        <v>5</v>
      </c>
      <c r="E23686" t="s">
        <v>67788</v>
      </c>
      <c r="F23686" t="s">
        <v>13</v>
      </c>
      <c r="G23686" t="s">
        <v>67789</v>
      </c>
      <c r="H23686" s="3" t="s">
        <v>67797</v>
      </c>
      <c r="I23686" t="s">
        <v>62</v>
      </c>
      <c r="J23686" t="s">
        <v>67791</v>
      </c>
    </row>
    <row r="23687" spans="1:10" ht="32" x14ac:dyDescent="0.2">
      <c r="A23687" t="s">
        <v>67785</v>
      </c>
      <c r="B23687" t="s">
        <v>67798</v>
      </c>
      <c r="C23687" t="s">
        <v>67799</v>
      </c>
      <c r="D23687">
        <v>4</v>
      </c>
      <c r="E23687" t="s">
        <v>67788</v>
      </c>
      <c r="F23687" t="s">
        <v>13</v>
      </c>
      <c r="G23687" t="s">
        <v>67789</v>
      </c>
      <c r="H23687" s="3" t="s">
        <v>67800</v>
      </c>
      <c r="I23687" t="s">
        <v>253</v>
      </c>
      <c r="J23687" t="s">
        <v>67791</v>
      </c>
    </row>
    <row r="23688" spans="1:10" ht="32" x14ac:dyDescent="0.2">
      <c r="A23688" t="s">
        <v>67792</v>
      </c>
      <c r="B23688" t="s">
        <v>67801</v>
      </c>
      <c r="C23688" t="s">
        <v>67802</v>
      </c>
      <c r="D23688">
        <v>1</v>
      </c>
      <c r="E23688" t="s">
        <v>67788</v>
      </c>
      <c r="F23688" t="s">
        <v>13</v>
      </c>
      <c r="G23688" t="s">
        <v>67789</v>
      </c>
      <c r="H23688" s="3" t="s">
        <v>67803</v>
      </c>
      <c r="I23688" t="s">
        <v>62</v>
      </c>
      <c r="J23688" t="s">
        <v>67796</v>
      </c>
    </row>
    <row r="23689" spans="1:10" ht="32" x14ac:dyDescent="0.2">
      <c r="A23689" t="s">
        <v>67785</v>
      </c>
      <c r="B23689" t="s">
        <v>67804</v>
      </c>
      <c r="C23689" t="s">
        <v>67805</v>
      </c>
      <c r="D23689">
        <v>1</v>
      </c>
      <c r="E23689" t="s">
        <v>67788</v>
      </c>
      <c r="F23689" t="s">
        <v>13</v>
      </c>
      <c r="G23689" t="s">
        <v>67789</v>
      </c>
      <c r="H23689" s="3" t="s">
        <v>67797</v>
      </c>
      <c r="I23689" t="s">
        <v>62</v>
      </c>
      <c r="J23689" t="s">
        <v>67791</v>
      </c>
    </row>
    <row r="23690" spans="1:10" ht="32" x14ac:dyDescent="0.2">
      <c r="A23690" t="s">
        <v>67785</v>
      </c>
      <c r="B23690" t="s">
        <v>67806</v>
      </c>
      <c r="C23690" t="s">
        <v>67807</v>
      </c>
      <c r="D23690">
        <v>3</v>
      </c>
      <c r="E23690" t="s">
        <v>67788</v>
      </c>
      <c r="F23690" t="s">
        <v>13</v>
      </c>
      <c r="G23690" t="s">
        <v>67808</v>
      </c>
      <c r="H23690" s="3" t="s">
        <v>67809</v>
      </c>
      <c r="I23690" t="s">
        <v>856</v>
      </c>
      <c r="J23690" t="s">
        <v>67791</v>
      </c>
    </row>
    <row r="23691" spans="1:10" ht="16" x14ac:dyDescent="0.2">
      <c r="A23691" t="s">
        <v>60647</v>
      </c>
      <c r="B23691" t="s">
        <v>67810</v>
      </c>
      <c r="C23691" t="s">
        <v>67811</v>
      </c>
      <c r="D23691">
        <v>2</v>
      </c>
      <c r="E23691">
        <f>421</f>
        <v>421</v>
      </c>
      <c r="F23691" t="s">
        <v>13</v>
      </c>
      <c r="G23691" t="s">
        <v>67812</v>
      </c>
      <c r="H23691" s="3" t="s">
        <v>67813</v>
      </c>
      <c r="I23691" t="s">
        <v>126</v>
      </c>
      <c r="J23691" t="s">
        <v>60651</v>
      </c>
    </row>
    <row r="23692" spans="1:10" ht="16" x14ac:dyDescent="0.2">
      <c r="A23692" t="s">
        <v>60647</v>
      </c>
      <c r="B23692" t="s">
        <v>67814</v>
      </c>
      <c r="C23692" t="s">
        <v>67815</v>
      </c>
      <c r="D23692">
        <v>3</v>
      </c>
      <c r="E23692">
        <f>421</f>
        <v>421</v>
      </c>
      <c r="F23692" t="s">
        <v>13</v>
      </c>
      <c r="G23692" t="s">
        <v>67812</v>
      </c>
      <c r="H23692" s="3" t="s">
        <v>67813</v>
      </c>
      <c r="I23692" t="s">
        <v>126</v>
      </c>
      <c r="J23692" t="s">
        <v>60651</v>
      </c>
    </row>
    <row r="23693" spans="1:10" ht="16" x14ac:dyDescent="0.2">
      <c r="A23693" t="s">
        <v>65181</v>
      </c>
      <c r="B23693" t="s">
        <v>67816</v>
      </c>
      <c r="C23693" t="s">
        <v>67817</v>
      </c>
      <c r="D23693">
        <v>2</v>
      </c>
      <c r="E23693">
        <f>421</f>
        <v>421</v>
      </c>
      <c r="F23693" t="s">
        <v>13</v>
      </c>
      <c r="G23693" t="s">
        <v>67812</v>
      </c>
      <c r="H23693" s="3" t="s">
        <v>67818</v>
      </c>
      <c r="I23693" t="s">
        <v>126</v>
      </c>
      <c r="J23693" t="s">
        <v>65184</v>
      </c>
    </row>
    <row r="23694" spans="1:10" ht="16" x14ac:dyDescent="0.2">
      <c r="A23694" t="s">
        <v>9287</v>
      </c>
      <c r="B23694" t="s">
        <v>16568</v>
      </c>
      <c r="C23694" t="s">
        <v>67819</v>
      </c>
      <c r="D23694">
        <v>4</v>
      </c>
      <c r="E23694">
        <f>421</f>
        <v>421</v>
      </c>
      <c r="F23694" t="s">
        <v>13</v>
      </c>
      <c r="G23694" t="s">
        <v>67812</v>
      </c>
      <c r="H23694" s="3" t="s">
        <v>67820</v>
      </c>
      <c r="I23694" t="s">
        <v>126</v>
      </c>
      <c r="J23694" t="s">
        <v>9289</v>
      </c>
    </row>
    <row r="23695" spans="1:10" ht="16" x14ac:dyDescent="0.2">
      <c r="A23695" t="s">
        <v>67821</v>
      </c>
      <c r="B23695" t="s">
        <v>67822</v>
      </c>
      <c r="C23695" t="s">
        <v>67823</v>
      </c>
      <c r="D23695">
        <v>2</v>
      </c>
      <c r="E23695" t="s">
        <v>13</v>
      </c>
      <c r="F23695" t="s">
        <v>13</v>
      </c>
      <c r="G23695" t="s">
        <v>67824</v>
      </c>
      <c r="H23695" s="3" t="s">
        <v>67825</v>
      </c>
      <c r="I23695" t="s">
        <v>3377</v>
      </c>
      <c r="J23695" t="s">
        <v>67826</v>
      </c>
    </row>
    <row r="23696" spans="1:10" ht="16" x14ac:dyDescent="0.2">
      <c r="A23696" t="s">
        <v>67821</v>
      </c>
      <c r="B23696" t="s">
        <v>8208</v>
      </c>
      <c r="C23696" t="s">
        <v>67827</v>
      </c>
      <c r="D23696">
        <v>3</v>
      </c>
      <c r="E23696" t="s">
        <v>13</v>
      </c>
      <c r="F23696" t="s">
        <v>13</v>
      </c>
      <c r="G23696" t="s">
        <v>67824</v>
      </c>
      <c r="H23696" s="3" t="s">
        <v>67825</v>
      </c>
      <c r="I23696" t="s">
        <v>3377</v>
      </c>
      <c r="J23696" t="s">
        <v>67826</v>
      </c>
    </row>
    <row r="23697" spans="1:10" ht="16" x14ac:dyDescent="0.2">
      <c r="A23697" t="s">
        <v>67828</v>
      </c>
      <c r="B23697" t="s">
        <v>67829</v>
      </c>
      <c r="C23697" t="s">
        <v>67830</v>
      </c>
      <c r="D23697">
        <v>1</v>
      </c>
      <c r="E23697" t="s">
        <v>13</v>
      </c>
      <c r="F23697" t="s">
        <v>13</v>
      </c>
      <c r="G23697" t="s">
        <v>67824</v>
      </c>
      <c r="H23697" s="3" t="s">
        <v>67825</v>
      </c>
      <c r="I23697" t="s">
        <v>3377</v>
      </c>
      <c r="J23697" t="s">
        <v>67831</v>
      </c>
    </row>
    <row r="23698" spans="1:10" ht="16" x14ac:dyDescent="0.2">
      <c r="A23698" t="s">
        <v>67832</v>
      </c>
      <c r="B23698" t="s">
        <v>67829</v>
      </c>
      <c r="C23698" t="s">
        <v>67830</v>
      </c>
      <c r="D23698">
        <v>2</v>
      </c>
      <c r="E23698" t="s">
        <v>13</v>
      </c>
      <c r="F23698" t="s">
        <v>13</v>
      </c>
      <c r="G23698" t="s">
        <v>67824</v>
      </c>
      <c r="H23698" s="3" t="s">
        <v>67833</v>
      </c>
      <c r="I23698" t="s">
        <v>3377</v>
      </c>
      <c r="J23698" t="s">
        <v>67834</v>
      </c>
    </row>
    <row r="23699" spans="1:10" ht="16" x14ac:dyDescent="0.2">
      <c r="A23699" t="s">
        <v>26615</v>
      </c>
      <c r="B23699" t="s">
        <v>67829</v>
      </c>
      <c r="C23699" t="s">
        <v>67830</v>
      </c>
      <c r="D23699">
        <v>1</v>
      </c>
      <c r="E23699" t="s">
        <v>13</v>
      </c>
      <c r="F23699" t="s">
        <v>13</v>
      </c>
      <c r="G23699" t="s">
        <v>67824</v>
      </c>
      <c r="H23699" s="3" t="s">
        <v>67835</v>
      </c>
      <c r="I23699" t="s">
        <v>3377</v>
      </c>
      <c r="J23699" t="s">
        <v>26619</v>
      </c>
    </row>
    <row r="23700" spans="1:10" ht="16" x14ac:dyDescent="0.2">
      <c r="A23700" t="s">
        <v>67821</v>
      </c>
      <c r="B23700" t="s">
        <v>67836</v>
      </c>
      <c r="C23700" t="s">
        <v>67837</v>
      </c>
      <c r="D23700">
        <v>1</v>
      </c>
      <c r="E23700" t="s">
        <v>13</v>
      </c>
      <c r="F23700" t="s">
        <v>13</v>
      </c>
      <c r="G23700" t="s">
        <v>67824</v>
      </c>
      <c r="H23700" s="3" t="s">
        <v>67825</v>
      </c>
      <c r="I23700" t="s">
        <v>3377</v>
      </c>
      <c r="J23700" t="s">
        <v>67826</v>
      </c>
    </row>
    <row r="23701" spans="1:10" ht="16" x14ac:dyDescent="0.2">
      <c r="A23701" t="s">
        <v>67838</v>
      </c>
      <c r="B23701" t="s">
        <v>67829</v>
      </c>
      <c r="C23701" t="s">
        <v>67830</v>
      </c>
      <c r="D23701">
        <v>1</v>
      </c>
      <c r="E23701" t="s">
        <v>13</v>
      </c>
      <c r="F23701" t="s">
        <v>13</v>
      </c>
      <c r="G23701" t="s">
        <v>67824</v>
      </c>
      <c r="H23701" s="3" t="s">
        <v>67833</v>
      </c>
      <c r="I23701" t="s">
        <v>3377</v>
      </c>
      <c r="J23701" t="s">
        <v>67839</v>
      </c>
    </row>
    <row r="23702" spans="1:10" ht="16" x14ac:dyDescent="0.2">
      <c r="A23702" t="s">
        <v>7023</v>
      </c>
      <c r="B23702" t="s">
        <v>67829</v>
      </c>
      <c r="C23702" t="s">
        <v>67830</v>
      </c>
      <c r="D23702">
        <v>1</v>
      </c>
      <c r="E23702" t="s">
        <v>13</v>
      </c>
      <c r="F23702" t="s">
        <v>13</v>
      </c>
      <c r="G23702" t="s">
        <v>67824</v>
      </c>
      <c r="H23702" s="3" t="s">
        <v>67835</v>
      </c>
      <c r="I23702" t="s">
        <v>3377</v>
      </c>
      <c r="J23702" t="s">
        <v>7027</v>
      </c>
    </row>
    <row r="23703" spans="1:10" ht="16" x14ac:dyDescent="0.2">
      <c r="A23703" t="s">
        <v>67840</v>
      </c>
      <c r="B23703" t="s">
        <v>67829</v>
      </c>
      <c r="C23703" t="s">
        <v>67830</v>
      </c>
      <c r="D23703">
        <v>1</v>
      </c>
      <c r="E23703" t="s">
        <v>13</v>
      </c>
      <c r="F23703" t="s">
        <v>13</v>
      </c>
      <c r="G23703" t="s">
        <v>67824</v>
      </c>
      <c r="H23703" s="3" t="s">
        <v>67833</v>
      </c>
      <c r="I23703" t="s">
        <v>3377</v>
      </c>
      <c r="J23703" t="s">
        <v>67841</v>
      </c>
    </row>
    <row r="23704" spans="1:10" ht="16" x14ac:dyDescent="0.2">
      <c r="A23704" t="s">
        <v>67828</v>
      </c>
      <c r="B23704" t="s">
        <v>67842</v>
      </c>
      <c r="C23704" t="s">
        <v>67843</v>
      </c>
      <c r="D23704">
        <v>2</v>
      </c>
      <c r="E23704" t="s">
        <v>13</v>
      </c>
      <c r="F23704" t="s">
        <v>13</v>
      </c>
      <c r="G23704" t="s">
        <v>67824</v>
      </c>
      <c r="H23704" s="3" t="s">
        <v>67844</v>
      </c>
      <c r="I23704" t="s">
        <v>3377</v>
      </c>
      <c r="J23704" t="s">
        <v>67831</v>
      </c>
    </row>
    <row r="23705" spans="1:10" ht="16" x14ac:dyDescent="0.2">
      <c r="A23705" t="s">
        <v>67845</v>
      </c>
      <c r="B23705" t="s">
        <v>67829</v>
      </c>
      <c r="C23705" t="s">
        <v>67830</v>
      </c>
      <c r="D23705">
        <v>1</v>
      </c>
      <c r="E23705" t="s">
        <v>13</v>
      </c>
      <c r="F23705" t="s">
        <v>13</v>
      </c>
      <c r="G23705" t="s">
        <v>67824</v>
      </c>
      <c r="H23705" s="3" t="s">
        <v>67835</v>
      </c>
      <c r="I23705" t="s">
        <v>3377</v>
      </c>
      <c r="J23705" t="s">
        <v>67846</v>
      </c>
    </row>
    <row r="23706" spans="1:10" ht="16" x14ac:dyDescent="0.2">
      <c r="A23706" t="s">
        <v>67847</v>
      </c>
      <c r="B23706" t="s">
        <v>67848</v>
      </c>
      <c r="C23706" t="s">
        <v>67849</v>
      </c>
      <c r="D23706">
        <v>1</v>
      </c>
      <c r="E23706" t="s">
        <v>13</v>
      </c>
      <c r="F23706" t="s">
        <v>13</v>
      </c>
      <c r="G23706" t="s">
        <v>67850</v>
      </c>
      <c r="H23706" s="3" t="s">
        <v>67851</v>
      </c>
      <c r="I23706" t="s">
        <v>2961</v>
      </c>
      <c r="J23706" t="s">
        <v>67852</v>
      </c>
    </row>
    <row r="23707" spans="1:10" ht="16" x14ac:dyDescent="0.2">
      <c r="A23707" t="s">
        <v>67853</v>
      </c>
      <c r="B23707" t="s">
        <v>67854</v>
      </c>
      <c r="C23707" t="s">
        <v>67855</v>
      </c>
      <c r="D23707">
        <v>1</v>
      </c>
      <c r="E23707" t="s">
        <v>13</v>
      </c>
      <c r="F23707" t="s">
        <v>13</v>
      </c>
      <c r="G23707" t="s">
        <v>67850</v>
      </c>
      <c r="H23707" s="3" t="s">
        <v>67851</v>
      </c>
      <c r="I23707" t="s">
        <v>2961</v>
      </c>
      <c r="J23707" t="s">
        <v>67856</v>
      </c>
    </row>
    <row r="23708" spans="1:10" ht="16" x14ac:dyDescent="0.2">
      <c r="A23708" t="s">
        <v>67857</v>
      </c>
      <c r="B23708" t="s">
        <v>67858</v>
      </c>
      <c r="C23708" t="s">
        <v>67859</v>
      </c>
      <c r="D23708">
        <v>2</v>
      </c>
      <c r="E23708" t="s">
        <v>13</v>
      </c>
      <c r="F23708" t="s">
        <v>13</v>
      </c>
      <c r="G23708" t="s">
        <v>67850</v>
      </c>
      <c r="H23708" s="3" t="s">
        <v>67860</v>
      </c>
      <c r="I23708" t="s">
        <v>2961</v>
      </c>
      <c r="J23708" t="s">
        <v>67861</v>
      </c>
    </row>
    <row r="23709" spans="1:10" ht="16" x14ac:dyDescent="0.2">
      <c r="A23709" t="s">
        <v>67862</v>
      </c>
      <c r="B23709" t="s">
        <v>67863</v>
      </c>
      <c r="C23709" t="s">
        <v>67864</v>
      </c>
      <c r="D23709">
        <v>3</v>
      </c>
      <c r="E23709" t="s">
        <v>13</v>
      </c>
      <c r="F23709" t="s">
        <v>13</v>
      </c>
      <c r="G23709" t="s">
        <v>67850</v>
      </c>
      <c r="H23709" s="3" t="s">
        <v>67851</v>
      </c>
      <c r="I23709" t="s">
        <v>2961</v>
      </c>
      <c r="J23709" t="s">
        <v>67865</v>
      </c>
    </row>
    <row r="23710" spans="1:10" ht="16" x14ac:dyDescent="0.2">
      <c r="A23710" t="s">
        <v>67862</v>
      </c>
      <c r="B23710" t="s">
        <v>67854</v>
      </c>
      <c r="C23710" t="s">
        <v>67855</v>
      </c>
      <c r="D23710">
        <v>2</v>
      </c>
      <c r="E23710" t="s">
        <v>13</v>
      </c>
      <c r="F23710" t="s">
        <v>13</v>
      </c>
      <c r="G23710" t="s">
        <v>67850</v>
      </c>
      <c r="H23710" s="3" t="s">
        <v>67851</v>
      </c>
      <c r="I23710" t="s">
        <v>2961</v>
      </c>
      <c r="J23710" t="s">
        <v>67865</v>
      </c>
    </row>
    <row r="23711" spans="1:10" ht="16" x14ac:dyDescent="0.2">
      <c r="A23711" t="s">
        <v>67862</v>
      </c>
      <c r="B23711" t="s">
        <v>67848</v>
      </c>
      <c r="C23711" t="s">
        <v>67849</v>
      </c>
      <c r="D23711">
        <v>1</v>
      </c>
      <c r="E23711" t="s">
        <v>13</v>
      </c>
      <c r="F23711" t="s">
        <v>13</v>
      </c>
      <c r="G23711" t="s">
        <v>67850</v>
      </c>
      <c r="H23711" s="3" t="s">
        <v>67851</v>
      </c>
      <c r="I23711" t="s">
        <v>2961</v>
      </c>
      <c r="J23711" t="s">
        <v>67865</v>
      </c>
    </row>
    <row r="23712" spans="1:10" ht="16" x14ac:dyDescent="0.2">
      <c r="A23712" t="s">
        <v>67857</v>
      </c>
      <c r="B23712" t="s">
        <v>67866</v>
      </c>
      <c r="C23712" t="s">
        <v>26153</v>
      </c>
      <c r="D23712">
        <v>3</v>
      </c>
      <c r="E23712" t="s">
        <v>13</v>
      </c>
      <c r="F23712" t="s">
        <v>13</v>
      </c>
      <c r="G23712" t="s">
        <v>67850</v>
      </c>
      <c r="H23712" s="3" t="s">
        <v>67860</v>
      </c>
      <c r="I23712" t="s">
        <v>2961</v>
      </c>
      <c r="J23712" t="s">
        <v>67861</v>
      </c>
    </row>
    <row r="23713" spans="1:10" ht="16" x14ac:dyDescent="0.2">
      <c r="A23713" t="s">
        <v>176</v>
      </c>
      <c r="B23713" t="s">
        <v>67854</v>
      </c>
      <c r="C23713" t="s">
        <v>67855</v>
      </c>
      <c r="D23713">
        <v>3</v>
      </c>
      <c r="E23713" t="s">
        <v>13</v>
      </c>
      <c r="F23713" t="s">
        <v>13</v>
      </c>
      <c r="G23713" t="s">
        <v>67850</v>
      </c>
      <c r="H23713" s="3" t="s">
        <v>67860</v>
      </c>
      <c r="I23713" t="s">
        <v>2961</v>
      </c>
      <c r="J23713" t="s">
        <v>179</v>
      </c>
    </row>
    <row r="23714" spans="1:10" ht="16" x14ac:dyDescent="0.2">
      <c r="A23714" t="s">
        <v>8977</v>
      </c>
      <c r="B23714" t="s">
        <v>67867</v>
      </c>
      <c r="C23714" t="s">
        <v>67868</v>
      </c>
      <c r="D23714">
        <v>2</v>
      </c>
      <c r="E23714" t="s">
        <v>13</v>
      </c>
      <c r="F23714" t="s">
        <v>13</v>
      </c>
      <c r="G23714" t="s">
        <v>67850</v>
      </c>
      <c r="H23714" s="3" t="s">
        <v>67869</v>
      </c>
      <c r="I23714" t="s">
        <v>2961</v>
      </c>
      <c r="J23714" t="s">
        <v>8978</v>
      </c>
    </row>
    <row r="23715" spans="1:10" ht="16" x14ac:dyDescent="0.2">
      <c r="A23715" t="s">
        <v>33512</v>
      </c>
      <c r="B23715" t="s">
        <v>67870</v>
      </c>
      <c r="C23715" t="s">
        <v>67871</v>
      </c>
      <c r="D23715">
        <v>1</v>
      </c>
      <c r="E23715" t="s">
        <v>13</v>
      </c>
      <c r="F23715" t="s">
        <v>13</v>
      </c>
      <c r="G23715" t="s">
        <v>67850</v>
      </c>
      <c r="H23715" s="3" t="s">
        <v>67872</v>
      </c>
      <c r="I23715" t="s">
        <v>2961</v>
      </c>
      <c r="J23715" t="s">
        <v>33515</v>
      </c>
    </row>
    <row r="23716" spans="1:10" ht="16" x14ac:dyDescent="0.2">
      <c r="A23716" t="s">
        <v>11441</v>
      </c>
      <c r="B23716" t="s">
        <v>67873</v>
      </c>
      <c r="C23716" t="s">
        <v>67874</v>
      </c>
      <c r="D23716">
        <v>3</v>
      </c>
      <c r="E23716" t="s">
        <v>13</v>
      </c>
      <c r="F23716" t="s">
        <v>13</v>
      </c>
      <c r="G23716" t="s">
        <v>67850</v>
      </c>
      <c r="H23716" s="3" t="s">
        <v>67875</v>
      </c>
      <c r="I23716" t="s">
        <v>2961</v>
      </c>
      <c r="J23716" t="s">
        <v>11445</v>
      </c>
    </row>
    <row r="23717" spans="1:10" ht="16" x14ac:dyDescent="0.2">
      <c r="A23717" t="s">
        <v>33512</v>
      </c>
      <c r="B23717" t="s">
        <v>67876</v>
      </c>
      <c r="C23717" t="s">
        <v>67877</v>
      </c>
      <c r="D23717">
        <v>3</v>
      </c>
      <c r="E23717" t="s">
        <v>13</v>
      </c>
      <c r="F23717" t="s">
        <v>13</v>
      </c>
      <c r="G23717" t="s">
        <v>67850</v>
      </c>
      <c r="H23717" s="3" t="s">
        <v>67878</v>
      </c>
      <c r="I23717" t="s">
        <v>2961</v>
      </c>
      <c r="J23717" t="s">
        <v>33515</v>
      </c>
    </row>
    <row r="23718" spans="1:10" ht="16" x14ac:dyDescent="0.2">
      <c r="A23718" t="s">
        <v>67857</v>
      </c>
      <c r="B23718" t="s">
        <v>67879</v>
      </c>
      <c r="C23718" t="s">
        <v>67880</v>
      </c>
      <c r="D23718">
        <v>1</v>
      </c>
      <c r="E23718" t="s">
        <v>13</v>
      </c>
      <c r="F23718" t="s">
        <v>13</v>
      </c>
      <c r="G23718" t="s">
        <v>67850</v>
      </c>
      <c r="H23718" s="3" t="s">
        <v>67860</v>
      </c>
      <c r="I23718" t="s">
        <v>2961</v>
      </c>
      <c r="J23718" t="s">
        <v>67861</v>
      </c>
    </row>
    <row r="23719" spans="1:10" ht="16" x14ac:dyDescent="0.2">
      <c r="A23719" t="s">
        <v>30060</v>
      </c>
      <c r="B23719" t="s">
        <v>67881</v>
      </c>
      <c r="C23719" t="s">
        <v>67882</v>
      </c>
      <c r="D23719">
        <v>1</v>
      </c>
      <c r="E23719" t="s">
        <v>13</v>
      </c>
      <c r="F23719" t="s">
        <v>13</v>
      </c>
      <c r="G23719" t="s">
        <v>67850</v>
      </c>
      <c r="H23719" s="3" t="s">
        <v>67883</v>
      </c>
      <c r="I23719" t="s">
        <v>2961</v>
      </c>
      <c r="J23719" t="s">
        <v>30064</v>
      </c>
    </row>
    <row r="23720" spans="1:10" ht="16" x14ac:dyDescent="0.2">
      <c r="A23720" t="s">
        <v>67884</v>
      </c>
      <c r="B23720" t="s">
        <v>67885</v>
      </c>
      <c r="C23720" t="s">
        <v>67886</v>
      </c>
      <c r="D23720">
        <v>1</v>
      </c>
      <c r="E23720" t="s">
        <v>13</v>
      </c>
      <c r="F23720" t="s">
        <v>13</v>
      </c>
      <c r="G23720" t="s">
        <v>67850</v>
      </c>
      <c r="H23720" s="3" t="s">
        <v>67851</v>
      </c>
      <c r="I23720" t="s">
        <v>2961</v>
      </c>
      <c r="J23720" t="s">
        <v>67887</v>
      </c>
    </row>
    <row r="23721" spans="1:10" ht="16" x14ac:dyDescent="0.2">
      <c r="A23721" t="s">
        <v>67853</v>
      </c>
      <c r="B23721" t="s">
        <v>67888</v>
      </c>
      <c r="C23721" t="s">
        <v>67889</v>
      </c>
      <c r="D23721">
        <v>2</v>
      </c>
      <c r="E23721" t="s">
        <v>13</v>
      </c>
      <c r="F23721" t="s">
        <v>13</v>
      </c>
      <c r="G23721" t="s">
        <v>67850</v>
      </c>
      <c r="H23721" s="3" t="s">
        <v>67890</v>
      </c>
      <c r="I23721" t="s">
        <v>2961</v>
      </c>
      <c r="J23721" t="s">
        <v>67856</v>
      </c>
    </row>
    <row r="23722" spans="1:10" ht="16" x14ac:dyDescent="0.2">
      <c r="A23722" t="s">
        <v>67891</v>
      </c>
      <c r="B23722" t="s">
        <v>67892</v>
      </c>
      <c r="C23722" t="s">
        <v>67893</v>
      </c>
      <c r="D23722">
        <v>1</v>
      </c>
      <c r="E23722" t="s">
        <v>13</v>
      </c>
      <c r="F23722" t="s">
        <v>13</v>
      </c>
      <c r="G23722" t="s">
        <v>67850</v>
      </c>
      <c r="H23722" s="3" t="s">
        <v>67894</v>
      </c>
      <c r="I23722" t="s">
        <v>2961</v>
      </c>
      <c r="J23722" t="s">
        <v>67895</v>
      </c>
    </row>
    <row r="23723" spans="1:10" ht="16" x14ac:dyDescent="0.2">
      <c r="A23723" t="s">
        <v>11441</v>
      </c>
      <c r="B23723" t="s">
        <v>67896</v>
      </c>
      <c r="C23723" t="s">
        <v>67897</v>
      </c>
      <c r="D23723">
        <v>4</v>
      </c>
      <c r="E23723" t="s">
        <v>13</v>
      </c>
      <c r="F23723" t="s">
        <v>13</v>
      </c>
      <c r="G23723" t="s">
        <v>67850</v>
      </c>
      <c r="H23723" s="3" t="s">
        <v>67875</v>
      </c>
      <c r="I23723" t="s">
        <v>2961</v>
      </c>
      <c r="J23723" t="s">
        <v>11445</v>
      </c>
    </row>
    <row r="23724" spans="1:10" ht="16" x14ac:dyDescent="0.2">
      <c r="A23724" t="s">
        <v>67857</v>
      </c>
      <c r="B23724" t="s">
        <v>67898</v>
      </c>
      <c r="C23724" t="s">
        <v>67899</v>
      </c>
      <c r="D23724">
        <v>4</v>
      </c>
      <c r="E23724" t="s">
        <v>13</v>
      </c>
      <c r="F23724" t="s">
        <v>13</v>
      </c>
      <c r="G23724" t="s">
        <v>67850</v>
      </c>
      <c r="H23724" s="3" t="s">
        <v>67860</v>
      </c>
      <c r="I23724" t="s">
        <v>2961</v>
      </c>
      <c r="J23724" t="s">
        <v>67861</v>
      </c>
    </row>
    <row r="23725" spans="1:10" ht="16" x14ac:dyDescent="0.2">
      <c r="A23725" t="s">
        <v>67853</v>
      </c>
      <c r="B23725" t="s">
        <v>67900</v>
      </c>
      <c r="C23725" t="s">
        <v>67901</v>
      </c>
      <c r="D23725">
        <v>3</v>
      </c>
      <c r="E23725" t="s">
        <v>13</v>
      </c>
      <c r="F23725" t="s">
        <v>13</v>
      </c>
      <c r="G23725" t="s">
        <v>67850</v>
      </c>
      <c r="H23725" s="3" t="s">
        <v>67851</v>
      </c>
      <c r="I23725" t="s">
        <v>2961</v>
      </c>
      <c r="J23725" t="s">
        <v>67856</v>
      </c>
    </row>
    <row r="23726" spans="1:10" ht="16" x14ac:dyDescent="0.2">
      <c r="A23726" t="s">
        <v>6919</v>
      </c>
      <c r="B23726" t="s">
        <v>67902</v>
      </c>
      <c r="C23726" t="s">
        <v>67903</v>
      </c>
      <c r="D23726">
        <v>2</v>
      </c>
      <c r="E23726" t="s">
        <v>13</v>
      </c>
      <c r="F23726" t="s">
        <v>13</v>
      </c>
      <c r="G23726" t="s">
        <v>67850</v>
      </c>
      <c r="H23726" s="3" t="s">
        <v>67904</v>
      </c>
      <c r="I23726" t="s">
        <v>2961</v>
      </c>
      <c r="J23726" t="s">
        <v>6924</v>
      </c>
    </row>
    <row r="23727" spans="1:10" ht="16" x14ac:dyDescent="0.2">
      <c r="A23727" t="s">
        <v>7877</v>
      </c>
      <c r="B23727" t="s">
        <v>67848</v>
      </c>
      <c r="C23727" t="s">
        <v>67849</v>
      </c>
      <c r="D23727">
        <v>3</v>
      </c>
      <c r="E23727" t="s">
        <v>13</v>
      </c>
      <c r="F23727" t="s">
        <v>13</v>
      </c>
      <c r="G23727" t="s">
        <v>67850</v>
      </c>
      <c r="H23727" s="3" t="s">
        <v>67851</v>
      </c>
      <c r="I23727" t="s">
        <v>2961</v>
      </c>
      <c r="J23727" t="s">
        <v>7882</v>
      </c>
    </row>
    <row r="23728" spans="1:10" ht="16" x14ac:dyDescent="0.2">
      <c r="A23728" t="s">
        <v>10698</v>
      </c>
      <c r="B23728" t="s">
        <v>67885</v>
      </c>
      <c r="C23728" t="s">
        <v>67886</v>
      </c>
      <c r="D23728">
        <v>3</v>
      </c>
      <c r="E23728" t="s">
        <v>13</v>
      </c>
      <c r="F23728" t="s">
        <v>13</v>
      </c>
      <c r="G23728" t="s">
        <v>67850</v>
      </c>
      <c r="H23728" s="3" t="s">
        <v>67851</v>
      </c>
      <c r="I23728" t="s">
        <v>2961</v>
      </c>
      <c r="J23728" t="s">
        <v>10703</v>
      </c>
    </row>
    <row r="23729" spans="1:10" ht="16" x14ac:dyDescent="0.2">
      <c r="A23729" t="s">
        <v>33512</v>
      </c>
      <c r="B23729" t="s">
        <v>67905</v>
      </c>
      <c r="C23729" t="s">
        <v>67906</v>
      </c>
      <c r="D23729">
        <v>4</v>
      </c>
      <c r="E23729" t="s">
        <v>13</v>
      </c>
      <c r="F23729" t="s">
        <v>13</v>
      </c>
      <c r="G23729" t="s">
        <v>67850</v>
      </c>
      <c r="H23729" s="3" t="s">
        <v>67907</v>
      </c>
      <c r="I23729" t="s">
        <v>2961</v>
      </c>
      <c r="J23729" t="s">
        <v>33515</v>
      </c>
    </row>
    <row r="23730" spans="1:10" ht="16" x14ac:dyDescent="0.2">
      <c r="A23730" t="s">
        <v>67891</v>
      </c>
      <c r="B23730" t="s">
        <v>67908</v>
      </c>
      <c r="C23730" t="s">
        <v>67909</v>
      </c>
      <c r="D23730">
        <v>2</v>
      </c>
      <c r="E23730" t="s">
        <v>13</v>
      </c>
      <c r="F23730" t="s">
        <v>13</v>
      </c>
      <c r="G23730" t="s">
        <v>67850</v>
      </c>
      <c r="H23730" s="3" t="s">
        <v>67894</v>
      </c>
      <c r="I23730" t="s">
        <v>2961</v>
      </c>
      <c r="J23730" t="s">
        <v>67895</v>
      </c>
    </row>
    <row r="23731" spans="1:10" ht="16" x14ac:dyDescent="0.2">
      <c r="A23731" t="s">
        <v>6919</v>
      </c>
      <c r="B23731" t="s">
        <v>67910</v>
      </c>
      <c r="C23731" t="s">
        <v>67911</v>
      </c>
      <c r="D23731">
        <v>4</v>
      </c>
      <c r="E23731" t="s">
        <v>13</v>
      </c>
      <c r="F23731" t="s">
        <v>13</v>
      </c>
      <c r="G23731" t="s">
        <v>67850</v>
      </c>
      <c r="H23731" s="3" t="s">
        <v>67904</v>
      </c>
      <c r="I23731" t="s">
        <v>2961</v>
      </c>
      <c r="J23731" t="s">
        <v>6924</v>
      </c>
    </row>
    <row r="23732" spans="1:10" ht="16" x14ac:dyDescent="0.2">
      <c r="A23732" t="s">
        <v>67891</v>
      </c>
      <c r="B23732" t="s">
        <v>67858</v>
      </c>
      <c r="C23732" t="s">
        <v>67859</v>
      </c>
      <c r="D23732">
        <v>3</v>
      </c>
      <c r="E23732" t="s">
        <v>13</v>
      </c>
      <c r="F23732" t="s">
        <v>13</v>
      </c>
      <c r="G23732" t="s">
        <v>67850</v>
      </c>
      <c r="H23732" s="3" t="s">
        <v>67894</v>
      </c>
      <c r="I23732" t="s">
        <v>2961</v>
      </c>
      <c r="J23732" t="s">
        <v>67895</v>
      </c>
    </row>
    <row r="23733" spans="1:10" ht="16" x14ac:dyDescent="0.2">
      <c r="A23733" t="s">
        <v>6919</v>
      </c>
      <c r="B23733" t="s">
        <v>67912</v>
      </c>
      <c r="C23733" t="s">
        <v>67913</v>
      </c>
      <c r="D23733">
        <v>3</v>
      </c>
      <c r="E23733" t="s">
        <v>13</v>
      </c>
      <c r="F23733" t="s">
        <v>13</v>
      </c>
      <c r="G23733" t="s">
        <v>67850</v>
      </c>
      <c r="H23733" s="3" t="s">
        <v>67914</v>
      </c>
      <c r="I23733" t="s">
        <v>2961</v>
      </c>
      <c r="J23733" t="s">
        <v>6924</v>
      </c>
    </row>
    <row r="23734" spans="1:10" ht="16" x14ac:dyDescent="0.2">
      <c r="A23734" t="s">
        <v>67884</v>
      </c>
      <c r="B23734" t="s">
        <v>67915</v>
      </c>
      <c r="C23734" t="s">
        <v>67916</v>
      </c>
      <c r="D23734">
        <v>3</v>
      </c>
      <c r="E23734" t="s">
        <v>13</v>
      </c>
      <c r="F23734" t="s">
        <v>13</v>
      </c>
      <c r="G23734" t="s">
        <v>67850</v>
      </c>
      <c r="H23734" s="3" t="s">
        <v>67851</v>
      </c>
      <c r="I23734" t="s">
        <v>2961</v>
      </c>
      <c r="J23734" t="s">
        <v>67887</v>
      </c>
    </row>
    <row r="23735" spans="1:10" ht="16" x14ac:dyDescent="0.2">
      <c r="A23735" t="s">
        <v>67884</v>
      </c>
      <c r="B23735" t="s">
        <v>67917</v>
      </c>
      <c r="C23735" t="s">
        <v>67918</v>
      </c>
      <c r="D23735">
        <v>2</v>
      </c>
      <c r="E23735" t="s">
        <v>13</v>
      </c>
      <c r="F23735" t="s">
        <v>13</v>
      </c>
      <c r="G23735" t="s">
        <v>67850</v>
      </c>
      <c r="H23735" s="3" t="s">
        <v>67875</v>
      </c>
      <c r="I23735" t="s">
        <v>2961</v>
      </c>
      <c r="J23735" t="s">
        <v>67887</v>
      </c>
    </row>
    <row r="23736" spans="1:10" ht="16" x14ac:dyDescent="0.2">
      <c r="A23736" t="s">
        <v>7877</v>
      </c>
      <c r="B23736" t="s">
        <v>67900</v>
      </c>
      <c r="C23736" t="s">
        <v>67901</v>
      </c>
      <c r="D23736">
        <v>2</v>
      </c>
      <c r="E23736" t="s">
        <v>13</v>
      </c>
      <c r="F23736" t="s">
        <v>13</v>
      </c>
      <c r="G23736" t="s">
        <v>67850</v>
      </c>
      <c r="H23736" s="3" t="s">
        <v>67851</v>
      </c>
      <c r="I23736" t="s">
        <v>2961</v>
      </c>
      <c r="J23736" t="s">
        <v>7882</v>
      </c>
    </row>
    <row r="23737" spans="1:10" ht="16" x14ac:dyDescent="0.2">
      <c r="A23737" t="s">
        <v>67919</v>
      </c>
      <c r="B23737" t="s">
        <v>67900</v>
      </c>
      <c r="C23737" t="s">
        <v>67901</v>
      </c>
      <c r="D23737">
        <v>2</v>
      </c>
      <c r="E23737" t="s">
        <v>13</v>
      </c>
      <c r="F23737" t="s">
        <v>13</v>
      </c>
      <c r="G23737" t="s">
        <v>67850</v>
      </c>
      <c r="H23737" s="3" t="s">
        <v>67920</v>
      </c>
      <c r="I23737" t="s">
        <v>2961</v>
      </c>
      <c r="J23737" t="s">
        <v>67921</v>
      </c>
    </row>
    <row r="23738" spans="1:10" ht="16" x14ac:dyDescent="0.2">
      <c r="A23738" t="s">
        <v>67919</v>
      </c>
      <c r="B23738" t="s">
        <v>67888</v>
      </c>
      <c r="C23738" t="s">
        <v>67889</v>
      </c>
      <c r="D23738">
        <v>3</v>
      </c>
      <c r="E23738" t="s">
        <v>13</v>
      </c>
      <c r="F23738" t="s">
        <v>13</v>
      </c>
      <c r="G23738" t="s">
        <v>67850</v>
      </c>
      <c r="H23738" s="3" t="s">
        <v>67920</v>
      </c>
      <c r="I23738" t="s">
        <v>2961</v>
      </c>
      <c r="J23738" t="s">
        <v>67921</v>
      </c>
    </row>
    <row r="23739" spans="1:10" ht="16" x14ac:dyDescent="0.2">
      <c r="A23739" t="s">
        <v>67922</v>
      </c>
      <c r="B23739" t="s">
        <v>67923</v>
      </c>
      <c r="C23739" t="s">
        <v>67924</v>
      </c>
      <c r="D23739">
        <v>1</v>
      </c>
      <c r="E23739" t="s">
        <v>13</v>
      </c>
      <c r="F23739" t="s">
        <v>13</v>
      </c>
      <c r="G23739" t="s">
        <v>67850</v>
      </c>
      <c r="H23739" s="3" t="s">
        <v>67851</v>
      </c>
      <c r="I23739" t="s">
        <v>2961</v>
      </c>
      <c r="J23739" t="s">
        <v>67925</v>
      </c>
    </row>
    <row r="23740" spans="1:10" ht="16" x14ac:dyDescent="0.2">
      <c r="A23740" t="s">
        <v>67922</v>
      </c>
      <c r="B23740" t="s">
        <v>67900</v>
      </c>
      <c r="C23740" t="s">
        <v>67901</v>
      </c>
      <c r="D23740">
        <v>2</v>
      </c>
      <c r="E23740" t="s">
        <v>13</v>
      </c>
      <c r="F23740" t="s">
        <v>13</v>
      </c>
      <c r="G23740" t="s">
        <v>67850</v>
      </c>
      <c r="H23740" s="3" t="s">
        <v>67926</v>
      </c>
      <c r="I23740" t="s">
        <v>2961</v>
      </c>
      <c r="J23740" t="s">
        <v>67925</v>
      </c>
    </row>
    <row r="23741" spans="1:10" ht="16" x14ac:dyDescent="0.2">
      <c r="A23741" t="s">
        <v>67922</v>
      </c>
      <c r="B23741" t="s">
        <v>67927</v>
      </c>
      <c r="C23741" t="s">
        <v>67928</v>
      </c>
      <c r="D23741">
        <v>3</v>
      </c>
      <c r="E23741" t="s">
        <v>13</v>
      </c>
      <c r="F23741" t="s">
        <v>13</v>
      </c>
      <c r="G23741" t="s">
        <v>67850</v>
      </c>
      <c r="H23741" s="3" t="s">
        <v>67929</v>
      </c>
      <c r="I23741" t="s">
        <v>2961</v>
      </c>
      <c r="J23741" t="s">
        <v>67925</v>
      </c>
    </row>
    <row r="23742" spans="1:10" ht="16" x14ac:dyDescent="0.2">
      <c r="A23742" t="s">
        <v>67919</v>
      </c>
      <c r="B23742" t="s">
        <v>67854</v>
      </c>
      <c r="C23742" t="s">
        <v>67855</v>
      </c>
      <c r="D23742">
        <v>1</v>
      </c>
      <c r="E23742" t="s">
        <v>13</v>
      </c>
      <c r="F23742" t="s">
        <v>13</v>
      </c>
      <c r="G23742" t="s">
        <v>67850</v>
      </c>
      <c r="H23742" s="3" t="s">
        <v>67920</v>
      </c>
      <c r="I23742" t="s">
        <v>2961</v>
      </c>
      <c r="J23742" t="s">
        <v>67921</v>
      </c>
    </row>
    <row r="23743" spans="1:10" ht="16" x14ac:dyDescent="0.2">
      <c r="A23743" t="s">
        <v>47823</v>
      </c>
      <c r="B23743" t="s">
        <v>67930</v>
      </c>
      <c r="C23743" t="s">
        <v>67931</v>
      </c>
      <c r="D23743">
        <v>5</v>
      </c>
      <c r="E23743" t="s">
        <v>13</v>
      </c>
      <c r="F23743" t="s">
        <v>13</v>
      </c>
      <c r="G23743" t="s">
        <v>67850</v>
      </c>
      <c r="H23743" s="3" t="s">
        <v>67932</v>
      </c>
      <c r="I23743" t="s">
        <v>2961</v>
      </c>
      <c r="J23743" t="s">
        <v>47826</v>
      </c>
    </row>
    <row r="23744" spans="1:10" ht="16" x14ac:dyDescent="0.2">
      <c r="A23744" t="s">
        <v>47853</v>
      </c>
      <c r="B23744" t="s">
        <v>15638</v>
      </c>
      <c r="C23744" t="s">
        <v>15639</v>
      </c>
      <c r="D23744">
        <v>2</v>
      </c>
      <c r="E23744" t="s">
        <v>13</v>
      </c>
      <c r="F23744" t="s">
        <v>13</v>
      </c>
      <c r="G23744" t="s">
        <v>67850</v>
      </c>
      <c r="H23744" s="3" t="s">
        <v>67878</v>
      </c>
      <c r="I23744" t="s">
        <v>2961</v>
      </c>
      <c r="J23744" t="s">
        <v>47857</v>
      </c>
    </row>
    <row r="23745" spans="1:10" ht="16" x14ac:dyDescent="0.2">
      <c r="A23745" t="s">
        <v>67933</v>
      </c>
      <c r="B23745" t="s">
        <v>67934</v>
      </c>
      <c r="C23745" t="s">
        <v>67935</v>
      </c>
      <c r="D23745">
        <v>1</v>
      </c>
      <c r="E23745">
        <f>173</f>
        <v>173</v>
      </c>
      <c r="F23745" t="s">
        <v>13</v>
      </c>
      <c r="G23745" t="s">
        <v>67936</v>
      </c>
      <c r="H23745" s="3" t="s">
        <v>67937</v>
      </c>
      <c r="I23745" t="s">
        <v>7603</v>
      </c>
      <c r="J23745" t="s">
        <v>67938</v>
      </c>
    </row>
    <row r="23746" spans="1:10" ht="16" x14ac:dyDescent="0.2">
      <c r="A23746" t="s">
        <v>67939</v>
      </c>
      <c r="B23746" t="s">
        <v>67940</v>
      </c>
      <c r="C23746" t="s">
        <v>67941</v>
      </c>
      <c r="D23746">
        <v>1</v>
      </c>
      <c r="E23746">
        <f>173</f>
        <v>173</v>
      </c>
      <c r="F23746" t="s">
        <v>13</v>
      </c>
      <c r="G23746" t="s">
        <v>67936</v>
      </c>
      <c r="H23746" s="3" t="s">
        <v>67942</v>
      </c>
      <c r="I23746" t="s">
        <v>7603</v>
      </c>
      <c r="J23746" t="s">
        <v>67943</v>
      </c>
    </row>
    <row r="23747" spans="1:10" ht="32" x14ac:dyDescent="0.2">
      <c r="A23747" t="s">
        <v>15561</v>
      </c>
      <c r="B23747" t="s">
        <v>67944</v>
      </c>
      <c r="C23747" t="s">
        <v>67945</v>
      </c>
      <c r="D23747">
        <v>1</v>
      </c>
      <c r="E23747">
        <f>173</f>
        <v>173</v>
      </c>
      <c r="F23747" t="s">
        <v>13</v>
      </c>
      <c r="G23747" t="s">
        <v>67936</v>
      </c>
      <c r="H23747" s="3" t="s">
        <v>67946</v>
      </c>
      <c r="I23747" t="s">
        <v>7603</v>
      </c>
      <c r="J23747" t="s">
        <v>15565</v>
      </c>
    </row>
    <row r="23748" spans="1:10" ht="16" x14ac:dyDescent="0.2">
      <c r="A23748" t="s">
        <v>7606</v>
      </c>
      <c r="B23748" t="s">
        <v>67947</v>
      </c>
      <c r="C23748" t="s">
        <v>67948</v>
      </c>
      <c r="D23748">
        <v>1</v>
      </c>
      <c r="E23748">
        <f>173</f>
        <v>173</v>
      </c>
      <c r="F23748" t="s">
        <v>13</v>
      </c>
      <c r="G23748" t="s">
        <v>67936</v>
      </c>
      <c r="H23748" s="3" t="s">
        <v>67949</v>
      </c>
      <c r="I23748" t="s">
        <v>7603</v>
      </c>
      <c r="J23748" t="s">
        <v>7610</v>
      </c>
    </row>
    <row r="23749" spans="1:10" ht="16" x14ac:dyDescent="0.2">
      <c r="A23749" t="s">
        <v>67950</v>
      </c>
      <c r="B23749" t="s">
        <v>67934</v>
      </c>
      <c r="C23749" t="s">
        <v>67935</v>
      </c>
      <c r="D23749">
        <v>1</v>
      </c>
      <c r="E23749">
        <f>173</f>
        <v>173</v>
      </c>
      <c r="F23749" t="s">
        <v>13</v>
      </c>
      <c r="G23749" t="s">
        <v>67936</v>
      </c>
      <c r="H23749" s="3" t="s">
        <v>67951</v>
      </c>
      <c r="I23749" t="s">
        <v>7603</v>
      </c>
      <c r="J23749" t="s">
        <v>67952</v>
      </c>
    </row>
    <row r="23750" spans="1:10" ht="16" x14ac:dyDescent="0.2">
      <c r="A23750" t="s">
        <v>67939</v>
      </c>
      <c r="B23750" t="s">
        <v>67953</v>
      </c>
      <c r="C23750" t="s">
        <v>67954</v>
      </c>
      <c r="D23750">
        <v>3</v>
      </c>
      <c r="E23750">
        <f>173</f>
        <v>173</v>
      </c>
      <c r="F23750" t="s">
        <v>13</v>
      </c>
      <c r="G23750" t="s">
        <v>67936</v>
      </c>
      <c r="H23750" s="3" t="s">
        <v>67942</v>
      </c>
      <c r="I23750" t="s">
        <v>7603</v>
      </c>
      <c r="J23750" t="s">
        <v>67943</v>
      </c>
    </row>
    <row r="23751" spans="1:10" ht="16" x14ac:dyDescent="0.2">
      <c r="A23751" t="s">
        <v>67939</v>
      </c>
      <c r="B23751" t="s">
        <v>67955</v>
      </c>
      <c r="C23751" t="s">
        <v>67956</v>
      </c>
      <c r="D23751">
        <v>2</v>
      </c>
      <c r="E23751">
        <f>173</f>
        <v>173</v>
      </c>
      <c r="F23751" t="s">
        <v>13</v>
      </c>
      <c r="G23751" t="s">
        <v>67936</v>
      </c>
      <c r="H23751" s="3" t="s">
        <v>67942</v>
      </c>
      <c r="I23751" t="s">
        <v>7603</v>
      </c>
      <c r="J23751" t="s">
        <v>67943</v>
      </c>
    </row>
    <row r="23752" spans="1:10" ht="16" x14ac:dyDescent="0.2">
      <c r="A23752" t="s">
        <v>12504</v>
      </c>
      <c r="B23752" t="s">
        <v>67957</v>
      </c>
      <c r="C23752" t="s">
        <v>67958</v>
      </c>
      <c r="D23752">
        <v>2</v>
      </c>
      <c r="E23752">
        <f>173</f>
        <v>173</v>
      </c>
      <c r="F23752" t="s">
        <v>13</v>
      </c>
      <c r="G23752" t="s">
        <v>67936</v>
      </c>
      <c r="H23752" s="3" t="s">
        <v>67959</v>
      </c>
      <c r="I23752" t="s">
        <v>7603</v>
      </c>
      <c r="J23752" t="s">
        <v>12508</v>
      </c>
    </row>
    <row r="23753" spans="1:10" ht="16" x14ac:dyDescent="0.2">
      <c r="A23753" t="s">
        <v>67960</v>
      </c>
      <c r="B23753" t="s">
        <v>67961</v>
      </c>
      <c r="C23753" t="s">
        <v>67962</v>
      </c>
      <c r="D23753">
        <v>1</v>
      </c>
      <c r="E23753">
        <f>173</f>
        <v>173</v>
      </c>
      <c r="F23753" t="s">
        <v>13</v>
      </c>
      <c r="G23753" t="s">
        <v>67936</v>
      </c>
      <c r="H23753" s="3" t="s">
        <v>67951</v>
      </c>
      <c r="I23753" t="s">
        <v>7603</v>
      </c>
      <c r="J23753" t="s">
        <v>67963</v>
      </c>
    </row>
    <row r="23754" spans="1:10" ht="16" x14ac:dyDescent="0.2">
      <c r="A23754" t="s">
        <v>67964</v>
      </c>
      <c r="B23754" t="s">
        <v>67965</v>
      </c>
      <c r="C23754" t="s">
        <v>67966</v>
      </c>
      <c r="D23754">
        <v>1</v>
      </c>
      <c r="E23754">
        <f>173</f>
        <v>173</v>
      </c>
      <c r="F23754" t="s">
        <v>13</v>
      </c>
      <c r="G23754" t="s">
        <v>67936</v>
      </c>
      <c r="H23754" s="3" t="s">
        <v>67967</v>
      </c>
      <c r="I23754" t="s">
        <v>7603</v>
      </c>
      <c r="J23754" t="s">
        <v>67968</v>
      </c>
    </row>
    <row r="23755" spans="1:10" ht="16" x14ac:dyDescent="0.2">
      <c r="A23755" t="s">
        <v>67964</v>
      </c>
      <c r="B23755" t="s">
        <v>67969</v>
      </c>
      <c r="C23755" t="s">
        <v>67970</v>
      </c>
      <c r="D23755">
        <v>2</v>
      </c>
      <c r="E23755">
        <f>173</f>
        <v>173</v>
      </c>
      <c r="F23755" t="s">
        <v>13</v>
      </c>
      <c r="G23755" t="s">
        <v>67936</v>
      </c>
      <c r="H23755" s="3" t="s">
        <v>67967</v>
      </c>
      <c r="I23755" t="s">
        <v>7603</v>
      </c>
      <c r="J23755" t="s">
        <v>67968</v>
      </c>
    </row>
    <row r="23756" spans="1:10" ht="16" x14ac:dyDescent="0.2">
      <c r="A23756" t="s">
        <v>67971</v>
      </c>
      <c r="B23756" t="s">
        <v>67972</v>
      </c>
      <c r="C23756" t="s">
        <v>67973</v>
      </c>
      <c r="D23756">
        <v>1</v>
      </c>
      <c r="E23756">
        <f>173</f>
        <v>173</v>
      </c>
      <c r="F23756" t="s">
        <v>13</v>
      </c>
      <c r="G23756" t="s">
        <v>67936</v>
      </c>
      <c r="H23756" s="3" t="s">
        <v>67951</v>
      </c>
      <c r="I23756" t="s">
        <v>7603</v>
      </c>
      <c r="J23756" t="s">
        <v>67974</v>
      </c>
    </row>
    <row r="23757" spans="1:10" ht="16" x14ac:dyDescent="0.2">
      <c r="A23757" t="s">
        <v>22472</v>
      </c>
      <c r="B23757" t="s">
        <v>67975</v>
      </c>
      <c r="C23757" t="s">
        <v>67976</v>
      </c>
      <c r="D23757">
        <v>2</v>
      </c>
      <c r="E23757">
        <f>173</f>
        <v>173</v>
      </c>
      <c r="F23757" t="s">
        <v>13</v>
      </c>
      <c r="G23757" t="s">
        <v>67936</v>
      </c>
      <c r="H23757" s="3" t="s">
        <v>67977</v>
      </c>
      <c r="I23757" t="s">
        <v>7603</v>
      </c>
      <c r="J23757" t="s">
        <v>12642</v>
      </c>
    </row>
    <row r="23758" spans="1:10" ht="16" x14ac:dyDescent="0.2">
      <c r="A23758" t="s">
        <v>67960</v>
      </c>
      <c r="B23758" t="s">
        <v>67978</v>
      </c>
      <c r="C23758" t="s">
        <v>67979</v>
      </c>
      <c r="D23758">
        <v>2</v>
      </c>
      <c r="E23758">
        <f>173</f>
        <v>173</v>
      </c>
      <c r="F23758" t="s">
        <v>13</v>
      </c>
      <c r="G23758" t="s">
        <v>67936</v>
      </c>
      <c r="H23758" s="3" t="s">
        <v>67951</v>
      </c>
      <c r="I23758" t="s">
        <v>7603</v>
      </c>
      <c r="J23758" t="s">
        <v>67963</v>
      </c>
    </row>
    <row r="23759" spans="1:10" ht="32" x14ac:dyDescent="0.2">
      <c r="A23759" t="s">
        <v>13026</v>
      </c>
      <c r="B23759" t="s">
        <v>67980</v>
      </c>
      <c r="C23759" t="s">
        <v>67981</v>
      </c>
      <c r="D23759">
        <v>1</v>
      </c>
      <c r="E23759" t="s">
        <v>13</v>
      </c>
      <c r="F23759" t="s">
        <v>13</v>
      </c>
      <c r="G23759" t="s">
        <v>67982</v>
      </c>
      <c r="H23759" s="3" t="s">
        <v>67983</v>
      </c>
      <c r="I23759" t="s">
        <v>11514</v>
      </c>
      <c r="J23759" t="s">
        <v>13030</v>
      </c>
    </row>
    <row r="23760" spans="1:10" ht="16" x14ac:dyDescent="0.2">
      <c r="A23760" t="s">
        <v>67984</v>
      </c>
      <c r="B23760" t="s">
        <v>67985</v>
      </c>
      <c r="C23760" t="s">
        <v>67986</v>
      </c>
      <c r="D23760">
        <v>2</v>
      </c>
      <c r="E23760" t="s">
        <v>13</v>
      </c>
      <c r="F23760" t="s">
        <v>13</v>
      </c>
      <c r="G23760" t="s">
        <v>67982</v>
      </c>
      <c r="H23760" s="3" t="s">
        <v>67987</v>
      </c>
      <c r="I23760" t="s">
        <v>11514</v>
      </c>
      <c r="J23760" t="s">
        <v>67988</v>
      </c>
    </row>
    <row r="23761" spans="1:10" ht="16" x14ac:dyDescent="0.2">
      <c r="A23761" t="s">
        <v>67989</v>
      </c>
      <c r="B23761" t="s">
        <v>67990</v>
      </c>
      <c r="C23761" t="s">
        <v>67991</v>
      </c>
      <c r="D23761">
        <v>2</v>
      </c>
      <c r="E23761" t="s">
        <v>13</v>
      </c>
      <c r="F23761" t="s">
        <v>13</v>
      </c>
      <c r="G23761" t="s">
        <v>67992</v>
      </c>
      <c r="H23761" s="3" t="s">
        <v>67993</v>
      </c>
      <c r="I23761" t="s">
        <v>62</v>
      </c>
      <c r="J23761" t="s">
        <v>67994</v>
      </c>
    </row>
    <row r="23762" spans="1:10" ht="16" x14ac:dyDescent="0.2">
      <c r="A23762" t="s">
        <v>67995</v>
      </c>
      <c r="B23762" t="s">
        <v>67996</v>
      </c>
      <c r="C23762" t="s">
        <v>67997</v>
      </c>
      <c r="D23762">
        <v>5</v>
      </c>
      <c r="E23762">
        <f>593</f>
        <v>593</v>
      </c>
      <c r="F23762" t="s">
        <v>13</v>
      </c>
      <c r="G23762" t="s">
        <v>67998</v>
      </c>
      <c r="H23762" s="3" t="s">
        <v>67999</v>
      </c>
      <c r="I23762" t="s">
        <v>62</v>
      </c>
      <c r="J23762" t="s">
        <v>68000</v>
      </c>
    </row>
    <row r="23763" spans="1:10" ht="16" x14ac:dyDescent="0.2">
      <c r="A23763" t="s">
        <v>25256</v>
      </c>
      <c r="B23763" t="s">
        <v>68001</v>
      </c>
      <c r="C23763" t="s">
        <v>68002</v>
      </c>
      <c r="D23763">
        <v>1</v>
      </c>
      <c r="E23763">
        <f>593</f>
        <v>593</v>
      </c>
      <c r="F23763" t="s">
        <v>13</v>
      </c>
      <c r="G23763" t="s">
        <v>67998</v>
      </c>
      <c r="H23763" s="3" t="s">
        <v>68003</v>
      </c>
      <c r="I23763" t="s">
        <v>62</v>
      </c>
      <c r="J23763" t="s">
        <v>25260</v>
      </c>
    </row>
    <row r="23764" spans="1:10" ht="16" x14ac:dyDescent="0.2">
      <c r="A23764" t="s">
        <v>68004</v>
      </c>
      <c r="B23764" t="s">
        <v>68005</v>
      </c>
      <c r="C23764" t="s">
        <v>68006</v>
      </c>
      <c r="D23764">
        <v>2</v>
      </c>
      <c r="E23764">
        <f>593</f>
        <v>593</v>
      </c>
      <c r="F23764" t="s">
        <v>13</v>
      </c>
      <c r="G23764" t="s">
        <v>67998</v>
      </c>
      <c r="H23764" s="3" t="s">
        <v>68007</v>
      </c>
      <c r="I23764" t="s">
        <v>62</v>
      </c>
      <c r="J23764" t="s">
        <v>68008</v>
      </c>
    </row>
    <row r="23765" spans="1:10" ht="16" x14ac:dyDescent="0.2">
      <c r="A23765" t="s">
        <v>67995</v>
      </c>
      <c r="B23765" t="s">
        <v>68009</v>
      </c>
      <c r="C23765" t="s">
        <v>68010</v>
      </c>
      <c r="D23765">
        <v>4</v>
      </c>
      <c r="E23765">
        <f>593</f>
        <v>593</v>
      </c>
      <c r="F23765" t="s">
        <v>13</v>
      </c>
      <c r="G23765" t="s">
        <v>67998</v>
      </c>
      <c r="H23765" s="3" t="s">
        <v>67999</v>
      </c>
      <c r="I23765" t="s">
        <v>62</v>
      </c>
      <c r="J23765" t="s">
        <v>68000</v>
      </c>
    </row>
    <row r="23766" spans="1:10" ht="16" x14ac:dyDescent="0.2">
      <c r="A23766" t="s">
        <v>68011</v>
      </c>
      <c r="B23766" t="s">
        <v>12883</v>
      </c>
      <c r="C23766" t="s">
        <v>68012</v>
      </c>
      <c r="D23766">
        <v>4</v>
      </c>
      <c r="E23766">
        <f>593</f>
        <v>593</v>
      </c>
      <c r="F23766" t="s">
        <v>13</v>
      </c>
      <c r="G23766" t="s">
        <v>67998</v>
      </c>
      <c r="H23766" s="3" t="s">
        <v>68013</v>
      </c>
      <c r="I23766" t="s">
        <v>62</v>
      </c>
      <c r="J23766" t="s">
        <v>68014</v>
      </c>
    </row>
    <row r="23767" spans="1:10" ht="16" x14ac:dyDescent="0.2">
      <c r="A23767" t="s">
        <v>67995</v>
      </c>
      <c r="B23767" t="s">
        <v>68015</v>
      </c>
      <c r="C23767" t="s">
        <v>68016</v>
      </c>
      <c r="D23767">
        <v>3</v>
      </c>
      <c r="E23767">
        <f>593</f>
        <v>593</v>
      </c>
      <c r="F23767" t="s">
        <v>13</v>
      </c>
      <c r="G23767" t="s">
        <v>67998</v>
      </c>
      <c r="H23767" s="3" t="s">
        <v>67999</v>
      </c>
      <c r="I23767" t="s">
        <v>62</v>
      </c>
      <c r="J23767" t="s">
        <v>68000</v>
      </c>
    </row>
    <row r="23768" spans="1:10" ht="32" x14ac:dyDescent="0.2">
      <c r="A23768" t="s">
        <v>68017</v>
      </c>
      <c r="B23768" t="s">
        <v>68018</v>
      </c>
      <c r="C23768" t="s">
        <v>68019</v>
      </c>
      <c r="D23768">
        <v>1</v>
      </c>
      <c r="E23768">
        <f>593</f>
        <v>593</v>
      </c>
      <c r="F23768" t="s">
        <v>13</v>
      </c>
      <c r="G23768" t="s">
        <v>67998</v>
      </c>
      <c r="H23768" s="3" t="s">
        <v>68020</v>
      </c>
      <c r="I23768" t="s">
        <v>62</v>
      </c>
      <c r="J23768" t="s">
        <v>68021</v>
      </c>
    </row>
    <row r="23769" spans="1:10" ht="16" x14ac:dyDescent="0.2">
      <c r="A23769" t="s">
        <v>67995</v>
      </c>
      <c r="B23769" t="s">
        <v>68022</v>
      </c>
      <c r="C23769" t="s">
        <v>68023</v>
      </c>
      <c r="D23769">
        <v>1</v>
      </c>
      <c r="E23769">
        <f>593</f>
        <v>593</v>
      </c>
      <c r="F23769" t="s">
        <v>13</v>
      </c>
      <c r="G23769" t="s">
        <v>67998</v>
      </c>
      <c r="H23769" s="3" t="s">
        <v>67999</v>
      </c>
      <c r="I23769" t="s">
        <v>62</v>
      </c>
      <c r="J23769" t="s">
        <v>68000</v>
      </c>
    </row>
    <row r="23770" spans="1:10" ht="16" x14ac:dyDescent="0.2">
      <c r="A23770" t="s">
        <v>14452</v>
      </c>
      <c r="B23770" t="s">
        <v>68024</v>
      </c>
      <c r="C23770" t="s">
        <v>68025</v>
      </c>
      <c r="D23770">
        <v>4</v>
      </c>
      <c r="E23770">
        <f>593</f>
        <v>593</v>
      </c>
      <c r="F23770" t="s">
        <v>13</v>
      </c>
      <c r="G23770" t="s">
        <v>67998</v>
      </c>
      <c r="H23770" s="3" t="s">
        <v>67999</v>
      </c>
      <c r="I23770" t="s">
        <v>62</v>
      </c>
      <c r="J23770" t="s">
        <v>14456</v>
      </c>
    </row>
    <row r="23771" spans="1:10" ht="16" x14ac:dyDescent="0.2">
      <c r="A23771" t="s">
        <v>67995</v>
      </c>
      <c r="B23771" t="s">
        <v>68026</v>
      </c>
      <c r="C23771" t="s">
        <v>68027</v>
      </c>
      <c r="D23771">
        <v>2</v>
      </c>
      <c r="E23771">
        <f>593</f>
        <v>593</v>
      </c>
      <c r="F23771" t="s">
        <v>13</v>
      </c>
      <c r="G23771" t="s">
        <v>67998</v>
      </c>
      <c r="H23771" s="3" t="s">
        <v>67999</v>
      </c>
      <c r="I23771" t="s">
        <v>62</v>
      </c>
      <c r="J23771" t="s">
        <v>68000</v>
      </c>
    </row>
    <row r="23772" spans="1:10" ht="16" x14ac:dyDescent="0.2">
      <c r="A23772" t="s">
        <v>68028</v>
      </c>
      <c r="B23772" t="s">
        <v>68029</v>
      </c>
      <c r="C23772" t="s">
        <v>68030</v>
      </c>
      <c r="D23772">
        <v>1</v>
      </c>
      <c r="E23772">
        <f>593</f>
        <v>593</v>
      </c>
      <c r="F23772" t="s">
        <v>13</v>
      </c>
      <c r="G23772" t="s">
        <v>67998</v>
      </c>
      <c r="H23772" s="3" t="s">
        <v>67999</v>
      </c>
      <c r="I23772" t="s">
        <v>62</v>
      </c>
      <c r="J23772" t="s">
        <v>68031</v>
      </c>
    </row>
    <row r="23773" spans="1:10" ht="16" x14ac:dyDescent="0.2">
      <c r="A23773" t="s">
        <v>10457</v>
      </c>
      <c r="B23773" t="s">
        <v>68032</v>
      </c>
      <c r="C23773" t="s">
        <v>68033</v>
      </c>
      <c r="D23773">
        <v>2</v>
      </c>
      <c r="E23773">
        <f>593</f>
        <v>593</v>
      </c>
      <c r="F23773" t="s">
        <v>13</v>
      </c>
      <c r="G23773" t="s">
        <v>67998</v>
      </c>
      <c r="H23773" s="3" t="s">
        <v>67999</v>
      </c>
      <c r="I23773" t="s">
        <v>62</v>
      </c>
      <c r="J23773" t="s">
        <v>10463</v>
      </c>
    </row>
    <row r="23774" spans="1:10" ht="16" x14ac:dyDescent="0.2">
      <c r="A23774" t="s">
        <v>68028</v>
      </c>
      <c r="B23774" t="s">
        <v>68018</v>
      </c>
      <c r="C23774" t="s">
        <v>68019</v>
      </c>
      <c r="D23774">
        <v>2</v>
      </c>
      <c r="E23774">
        <f>593</f>
        <v>593</v>
      </c>
      <c r="F23774" t="s">
        <v>13</v>
      </c>
      <c r="G23774" t="s">
        <v>67998</v>
      </c>
      <c r="H23774" s="3" t="s">
        <v>68034</v>
      </c>
      <c r="I23774" t="s">
        <v>62</v>
      </c>
      <c r="J23774" t="s">
        <v>68031</v>
      </c>
    </row>
    <row r="23775" spans="1:10" ht="16" x14ac:dyDescent="0.2">
      <c r="A23775" t="s">
        <v>15275</v>
      </c>
      <c r="B23775" t="s">
        <v>26161</v>
      </c>
      <c r="C23775" t="s">
        <v>26162</v>
      </c>
      <c r="D23775">
        <v>1</v>
      </c>
      <c r="E23775" t="s">
        <v>1088</v>
      </c>
      <c r="F23775" t="s">
        <v>13</v>
      </c>
      <c r="G23775" t="s">
        <v>68035</v>
      </c>
      <c r="H23775" s="3" t="s">
        <v>68036</v>
      </c>
      <c r="I23775" t="s">
        <v>404</v>
      </c>
      <c r="J23775" t="s">
        <v>15280</v>
      </c>
    </row>
    <row r="23776" spans="1:10" ht="16" x14ac:dyDescent="0.2">
      <c r="A23776" t="s">
        <v>41480</v>
      </c>
      <c r="B23776" t="s">
        <v>68037</v>
      </c>
      <c r="C23776" t="s">
        <v>68038</v>
      </c>
      <c r="D23776">
        <v>2</v>
      </c>
      <c r="E23776" t="s">
        <v>1280</v>
      </c>
      <c r="F23776" t="s">
        <v>13</v>
      </c>
      <c r="G23776" t="s">
        <v>68039</v>
      </c>
      <c r="H23776" s="3" t="s">
        <v>68040</v>
      </c>
      <c r="I23776" t="s">
        <v>62</v>
      </c>
      <c r="J23776" t="s">
        <v>41485</v>
      </c>
    </row>
    <row r="23777" spans="1:10" ht="16" x14ac:dyDescent="0.2">
      <c r="A23777" t="s">
        <v>41480</v>
      </c>
      <c r="B23777" t="s">
        <v>68041</v>
      </c>
      <c r="C23777" t="s">
        <v>68042</v>
      </c>
      <c r="D23777">
        <v>1</v>
      </c>
      <c r="E23777" t="s">
        <v>1280</v>
      </c>
      <c r="F23777" t="s">
        <v>13</v>
      </c>
      <c r="G23777" t="s">
        <v>68039</v>
      </c>
      <c r="H23777" s="3" t="s">
        <v>68040</v>
      </c>
      <c r="I23777" t="s">
        <v>62</v>
      </c>
      <c r="J23777" t="s">
        <v>41485</v>
      </c>
    </row>
    <row r="23778" spans="1:10" ht="16" x14ac:dyDescent="0.2">
      <c r="A23778" t="s">
        <v>14553</v>
      </c>
      <c r="B23778" t="s">
        <v>68043</v>
      </c>
      <c r="C23778" t="s">
        <v>68044</v>
      </c>
      <c r="D23778">
        <v>5</v>
      </c>
      <c r="E23778" t="s">
        <v>13</v>
      </c>
      <c r="F23778" t="s">
        <v>13</v>
      </c>
      <c r="G23778" t="s">
        <v>68045</v>
      </c>
      <c r="H23778" s="3" t="s">
        <v>68046</v>
      </c>
      <c r="I23778" t="s">
        <v>355</v>
      </c>
      <c r="J23778" t="s">
        <v>14557</v>
      </c>
    </row>
    <row r="23779" spans="1:10" ht="16" x14ac:dyDescent="0.2">
      <c r="A23779" t="s">
        <v>68047</v>
      </c>
      <c r="B23779" t="s">
        <v>68048</v>
      </c>
      <c r="C23779" t="s">
        <v>68049</v>
      </c>
      <c r="D23779">
        <v>3</v>
      </c>
      <c r="E23779" t="s">
        <v>13</v>
      </c>
      <c r="F23779" t="s">
        <v>13</v>
      </c>
      <c r="G23779" t="s">
        <v>68045</v>
      </c>
      <c r="H23779" s="3" t="s">
        <v>68050</v>
      </c>
      <c r="I23779" t="s">
        <v>355</v>
      </c>
      <c r="J23779" t="s">
        <v>68051</v>
      </c>
    </row>
    <row r="23780" spans="1:10" ht="16" x14ac:dyDescent="0.2">
      <c r="A23780" t="s">
        <v>542</v>
      </c>
      <c r="B23780" t="s">
        <v>18937</v>
      </c>
      <c r="C23780" t="s">
        <v>43975</v>
      </c>
      <c r="D23780">
        <v>1</v>
      </c>
      <c r="E23780" t="s">
        <v>13</v>
      </c>
      <c r="F23780" t="s">
        <v>13</v>
      </c>
      <c r="G23780" t="s">
        <v>68052</v>
      </c>
      <c r="H23780" s="3" t="s">
        <v>68053</v>
      </c>
      <c r="I23780" t="s">
        <v>547</v>
      </c>
      <c r="J23780" t="s">
        <v>548</v>
      </c>
    </row>
    <row r="23781" spans="1:10" ht="16" x14ac:dyDescent="0.2">
      <c r="A23781" t="s">
        <v>68054</v>
      </c>
      <c r="B23781" t="s">
        <v>68055</v>
      </c>
      <c r="C23781" t="s">
        <v>68056</v>
      </c>
      <c r="D23781">
        <v>1</v>
      </c>
      <c r="E23781" t="s">
        <v>13</v>
      </c>
      <c r="F23781" t="s">
        <v>13</v>
      </c>
      <c r="G23781" t="s">
        <v>68052</v>
      </c>
      <c r="H23781" s="3" t="s">
        <v>68057</v>
      </c>
      <c r="I23781" t="s">
        <v>547</v>
      </c>
      <c r="J23781" t="s">
        <v>68058</v>
      </c>
    </row>
    <row r="23782" spans="1:10" ht="16" x14ac:dyDescent="0.2">
      <c r="A23782" t="s">
        <v>68059</v>
      </c>
      <c r="B23782" t="s">
        <v>68060</v>
      </c>
      <c r="C23782" t="s">
        <v>68061</v>
      </c>
      <c r="D23782">
        <v>1</v>
      </c>
      <c r="E23782" t="s">
        <v>13</v>
      </c>
      <c r="F23782" t="s">
        <v>13</v>
      </c>
      <c r="G23782" t="s">
        <v>68052</v>
      </c>
      <c r="H23782" s="3" t="s">
        <v>68053</v>
      </c>
      <c r="I23782" t="s">
        <v>547</v>
      </c>
      <c r="J23782" t="s">
        <v>68062</v>
      </c>
    </row>
    <row r="23783" spans="1:10" ht="16" x14ac:dyDescent="0.2">
      <c r="A23783" t="s">
        <v>47237</v>
      </c>
      <c r="B23783" t="s">
        <v>23191</v>
      </c>
      <c r="C23783" t="s">
        <v>68063</v>
      </c>
      <c r="D23783">
        <v>2</v>
      </c>
      <c r="E23783" t="s">
        <v>13</v>
      </c>
      <c r="F23783" t="s">
        <v>13</v>
      </c>
      <c r="G23783" t="s">
        <v>68064</v>
      </c>
      <c r="H23783" s="3" t="s">
        <v>68065</v>
      </c>
      <c r="I23783" t="s">
        <v>547</v>
      </c>
      <c r="J23783" t="s">
        <v>47241</v>
      </c>
    </row>
    <row r="23784" spans="1:10" ht="16" x14ac:dyDescent="0.2">
      <c r="A23784" t="s">
        <v>40775</v>
      </c>
      <c r="B23784" t="s">
        <v>12377</v>
      </c>
      <c r="C23784" t="s">
        <v>68066</v>
      </c>
      <c r="D23784">
        <v>2</v>
      </c>
      <c r="E23784" t="s">
        <v>13</v>
      </c>
      <c r="F23784" t="s">
        <v>13</v>
      </c>
      <c r="G23784" t="s">
        <v>68064</v>
      </c>
      <c r="H23784" s="3" t="s">
        <v>68067</v>
      </c>
      <c r="I23784" t="s">
        <v>547</v>
      </c>
      <c r="J23784" t="s">
        <v>40779</v>
      </c>
    </row>
    <row r="23785" spans="1:10" ht="16" x14ac:dyDescent="0.2">
      <c r="A23785" t="s">
        <v>18874</v>
      </c>
      <c r="B23785" t="s">
        <v>68068</v>
      </c>
      <c r="C23785" t="s">
        <v>68069</v>
      </c>
      <c r="D23785">
        <v>3</v>
      </c>
      <c r="E23785" t="s">
        <v>13</v>
      </c>
      <c r="F23785" t="s">
        <v>13</v>
      </c>
      <c r="G23785" t="s">
        <v>68070</v>
      </c>
      <c r="H23785" s="3" t="s">
        <v>68071</v>
      </c>
      <c r="I23785" t="s">
        <v>959</v>
      </c>
      <c r="J23785" t="s">
        <v>18877</v>
      </c>
    </row>
    <row r="23786" spans="1:10" ht="16" x14ac:dyDescent="0.2">
      <c r="A23786" t="s">
        <v>36009</v>
      </c>
      <c r="B23786" t="s">
        <v>68072</v>
      </c>
      <c r="C23786" t="s">
        <v>68073</v>
      </c>
      <c r="D23786">
        <v>1</v>
      </c>
      <c r="E23786" t="s">
        <v>13</v>
      </c>
      <c r="F23786" t="s">
        <v>13</v>
      </c>
      <c r="G23786" t="s">
        <v>68070</v>
      </c>
      <c r="H23786" s="3" t="s">
        <v>68074</v>
      </c>
      <c r="I23786" t="s">
        <v>959</v>
      </c>
      <c r="J23786" t="s">
        <v>36013</v>
      </c>
    </row>
    <row r="23787" spans="1:10" ht="16" x14ac:dyDescent="0.2">
      <c r="A23787" t="s">
        <v>36009</v>
      </c>
      <c r="B23787" t="s">
        <v>68075</v>
      </c>
      <c r="C23787" t="s">
        <v>68076</v>
      </c>
      <c r="D23787">
        <v>2</v>
      </c>
      <c r="E23787" t="s">
        <v>13</v>
      </c>
      <c r="F23787" t="s">
        <v>13</v>
      </c>
      <c r="G23787" t="s">
        <v>68070</v>
      </c>
      <c r="H23787" s="3" t="s">
        <v>68074</v>
      </c>
      <c r="I23787" t="s">
        <v>959</v>
      </c>
      <c r="J23787" t="s">
        <v>36013</v>
      </c>
    </row>
    <row r="23788" spans="1:10" ht="16" x14ac:dyDescent="0.2">
      <c r="A23788" t="s">
        <v>4572</v>
      </c>
      <c r="B23788" t="s">
        <v>68068</v>
      </c>
      <c r="C23788" t="s">
        <v>68069</v>
      </c>
      <c r="D23788">
        <v>3</v>
      </c>
      <c r="E23788" t="s">
        <v>13</v>
      </c>
      <c r="F23788" t="s">
        <v>13</v>
      </c>
      <c r="G23788" t="s">
        <v>68070</v>
      </c>
      <c r="H23788" s="3" t="s">
        <v>68071</v>
      </c>
      <c r="I23788" t="s">
        <v>959</v>
      </c>
      <c r="J23788" t="s">
        <v>4577</v>
      </c>
    </row>
    <row r="23789" spans="1:10" ht="16" x14ac:dyDescent="0.2">
      <c r="A23789" t="s">
        <v>30889</v>
      </c>
      <c r="B23789" t="s">
        <v>68077</v>
      </c>
      <c r="C23789" t="s">
        <v>68078</v>
      </c>
      <c r="D23789">
        <v>2</v>
      </c>
      <c r="E23789" t="s">
        <v>13</v>
      </c>
      <c r="F23789" t="s">
        <v>13</v>
      </c>
      <c r="G23789" t="s">
        <v>68079</v>
      </c>
      <c r="H23789" s="3" t="s">
        <v>68080</v>
      </c>
      <c r="I23789" t="s">
        <v>3744</v>
      </c>
      <c r="J23789" t="s">
        <v>30893</v>
      </c>
    </row>
    <row r="23790" spans="1:10" ht="16" x14ac:dyDescent="0.2">
      <c r="A23790" t="s">
        <v>7722</v>
      </c>
      <c r="B23790" t="s">
        <v>68081</v>
      </c>
      <c r="C23790" t="s">
        <v>68082</v>
      </c>
      <c r="D23790">
        <v>1</v>
      </c>
      <c r="E23790" t="s">
        <v>20885</v>
      </c>
      <c r="F23790" t="s">
        <v>13</v>
      </c>
      <c r="G23790" t="s">
        <v>68083</v>
      </c>
      <c r="H23790" s="3" t="s">
        <v>68084</v>
      </c>
      <c r="I23790" t="s">
        <v>62</v>
      </c>
      <c r="J23790" t="s">
        <v>7727</v>
      </c>
    </row>
    <row r="23791" spans="1:10" ht="16" x14ac:dyDescent="0.2">
      <c r="A23791" t="s">
        <v>29331</v>
      </c>
      <c r="B23791" t="s">
        <v>68085</v>
      </c>
      <c r="C23791" t="s">
        <v>68086</v>
      </c>
      <c r="D23791">
        <v>1</v>
      </c>
      <c r="E23791" t="s">
        <v>20885</v>
      </c>
      <c r="F23791" t="s">
        <v>13</v>
      </c>
      <c r="G23791" t="s">
        <v>68083</v>
      </c>
      <c r="H23791" s="3" t="s">
        <v>68087</v>
      </c>
      <c r="I23791" t="s">
        <v>62</v>
      </c>
      <c r="J23791" t="s">
        <v>29335</v>
      </c>
    </row>
    <row r="23792" spans="1:10" ht="16" x14ac:dyDescent="0.2">
      <c r="A23792" t="s">
        <v>8916</v>
      </c>
      <c r="B23792" t="s">
        <v>68088</v>
      </c>
      <c r="C23792" t="s">
        <v>68089</v>
      </c>
      <c r="D23792">
        <v>5</v>
      </c>
      <c r="E23792" t="s">
        <v>20885</v>
      </c>
      <c r="F23792" t="s">
        <v>13</v>
      </c>
      <c r="G23792" t="s">
        <v>68083</v>
      </c>
      <c r="H23792" s="3" t="s">
        <v>68090</v>
      </c>
      <c r="I23792" t="s">
        <v>62</v>
      </c>
      <c r="J23792" t="s">
        <v>8921</v>
      </c>
    </row>
    <row r="23793" spans="1:10" ht="16" x14ac:dyDescent="0.2">
      <c r="A23793" t="s">
        <v>68091</v>
      </c>
      <c r="B23793" t="s">
        <v>68092</v>
      </c>
      <c r="C23793" t="s">
        <v>68093</v>
      </c>
      <c r="D23793">
        <v>1</v>
      </c>
      <c r="E23793" t="s">
        <v>20885</v>
      </c>
      <c r="F23793" t="s">
        <v>13</v>
      </c>
      <c r="G23793" t="s">
        <v>68083</v>
      </c>
      <c r="H23793" s="3" t="s">
        <v>68094</v>
      </c>
      <c r="I23793" t="s">
        <v>62</v>
      </c>
      <c r="J23793" t="s">
        <v>68095</v>
      </c>
    </row>
    <row r="23794" spans="1:10" ht="16" x14ac:dyDescent="0.2">
      <c r="A23794" t="s">
        <v>1565</v>
      </c>
      <c r="B23794" t="s">
        <v>68096</v>
      </c>
      <c r="C23794" t="s">
        <v>68097</v>
      </c>
      <c r="D23794">
        <v>6</v>
      </c>
      <c r="E23794" t="s">
        <v>20885</v>
      </c>
      <c r="F23794" t="s">
        <v>13</v>
      </c>
      <c r="G23794" t="s">
        <v>68083</v>
      </c>
      <c r="H23794" s="3" t="s">
        <v>68094</v>
      </c>
      <c r="I23794" t="s">
        <v>62</v>
      </c>
      <c r="J23794" t="s">
        <v>1570</v>
      </c>
    </row>
    <row r="23795" spans="1:10" ht="16" x14ac:dyDescent="0.2">
      <c r="A23795" t="s">
        <v>68098</v>
      </c>
      <c r="B23795" t="s">
        <v>68099</v>
      </c>
      <c r="C23795" t="s">
        <v>68100</v>
      </c>
      <c r="D23795">
        <v>1</v>
      </c>
      <c r="E23795" t="s">
        <v>20885</v>
      </c>
      <c r="F23795" t="s">
        <v>13</v>
      </c>
      <c r="G23795" t="s">
        <v>68083</v>
      </c>
      <c r="H23795" s="3" t="s">
        <v>68101</v>
      </c>
      <c r="I23795" t="s">
        <v>62</v>
      </c>
      <c r="J23795" t="s">
        <v>68102</v>
      </c>
    </row>
    <row r="23796" spans="1:10" ht="16" x14ac:dyDescent="0.2">
      <c r="A23796" t="s">
        <v>66778</v>
      </c>
      <c r="B23796" t="s">
        <v>68081</v>
      </c>
      <c r="C23796" t="s">
        <v>68082</v>
      </c>
      <c r="D23796">
        <v>1</v>
      </c>
      <c r="E23796" t="s">
        <v>20885</v>
      </c>
      <c r="F23796" t="s">
        <v>13</v>
      </c>
      <c r="G23796" t="s">
        <v>68083</v>
      </c>
      <c r="H23796" s="3" t="s">
        <v>68084</v>
      </c>
      <c r="I23796" t="s">
        <v>62</v>
      </c>
      <c r="J23796" t="s">
        <v>66781</v>
      </c>
    </row>
    <row r="23797" spans="1:10" ht="16" x14ac:dyDescent="0.2">
      <c r="A23797" t="s">
        <v>29331</v>
      </c>
      <c r="B23797" t="s">
        <v>68081</v>
      </c>
      <c r="C23797" t="s">
        <v>68082</v>
      </c>
      <c r="D23797">
        <v>3</v>
      </c>
      <c r="E23797" t="s">
        <v>20885</v>
      </c>
      <c r="F23797" t="s">
        <v>13</v>
      </c>
      <c r="G23797" t="s">
        <v>68083</v>
      </c>
      <c r="H23797" s="3" t="s">
        <v>68084</v>
      </c>
      <c r="I23797" t="s">
        <v>62</v>
      </c>
      <c r="J23797" t="s">
        <v>29335</v>
      </c>
    </row>
    <row r="23798" spans="1:10" ht="16" x14ac:dyDescent="0.2">
      <c r="A23798" t="s">
        <v>8916</v>
      </c>
      <c r="B23798" t="s">
        <v>68103</v>
      </c>
      <c r="C23798" t="s">
        <v>68104</v>
      </c>
      <c r="D23798">
        <v>12</v>
      </c>
      <c r="E23798" t="s">
        <v>20885</v>
      </c>
      <c r="F23798" t="s">
        <v>13</v>
      </c>
      <c r="G23798" t="s">
        <v>68083</v>
      </c>
      <c r="H23798" s="3" t="s">
        <v>68090</v>
      </c>
      <c r="I23798" t="s">
        <v>62</v>
      </c>
      <c r="J23798" t="s">
        <v>8921</v>
      </c>
    </row>
    <row r="23799" spans="1:10" ht="16" x14ac:dyDescent="0.2">
      <c r="A23799" t="s">
        <v>5536</v>
      </c>
      <c r="B23799" t="s">
        <v>68105</v>
      </c>
      <c r="C23799" t="s">
        <v>68106</v>
      </c>
      <c r="D23799">
        <v>2</v>
      </c>
      <c r="E23799" t="s">
        <v>13</v>
      </c>
      <c r="F23799" t="s">
        <v>13</v>
      </c>
      <c r="G23799" t="s">
        <v>68107</v>
      </c>
      <c r="H23799" s="3" t="s">
        <v>68108</v>
      </c>
      <c r="I23799" t="s">
        <v>11228</v>
      </c>
      <c r="J23799" t="s">
        <v>5537</v>
      </c>
    </row>
    <row r="23800" spans="1:10" ht="16" x14ac:dyDescent="0.2">
      <c r="A23800" t="s">
        <v>68109</v>
      </c>
      <c r="B23800" t="s">
        <v>68110</v>
      </c>
      <c r="C23800" t="s">
        <v>68111</v>
      </c>
      <c r="D23800">
        <v>1</v>
      </c>
      <c r="E23800">
        <f>351</f>
        <v>351</v>
      </c>
      <c r="F23800" t="s">
        <v>13</v>
      </c>
      <c r="G23800" t="s">
        <v>68112</v>
      </c>
      <c r="H23800" s="3" t="s">
        <v>68113</v>
      </c>
      <c r="I23800" t="s">
        <v>1489</v>
      </c>
      <c r="J23800" t="s">
        <v>68114</v>
      </c>
    </row>
    <row r="23801" spans="1:10" ht="16" x14ac:dyDescent="0.2">
      <c r="A23801" t="s">
        <v>59253</v>
      </c>
      <c r="B23801" t="s">
        <v>59200</v>
      </c>
      <c r="C23801" t="s">
        <v>68111</v>
      </c>
      <c r="D23801">
        <v>3</v>
      </c>
      <c r="E23801">
        <f>351</f>
        <v>351</v>
      </c>
      <c r="F23801" t="s">
        <v>13</v>
      </c>
      <c r="G23801" t="s">
        <v>68112</v>
      </c>
      <c r="H23801" s="3" t="s">
        <v>68113</v>
      </c>
      <c r="I23801" t="s">
        <v>1489</v>
      </c>
      <c r="J23801" t="s">
        <v>59257</v>
      </c>
    </row>
    <row r="23802" spans="1:10" ht="16" x14ac:dyDescent="0.2">
      <c r="A23802" t="s">
        <v>68109</v>
      </c>
      <c r="B23802" t="s">
        <v>68115</v>
      </c>
      <c r="C23802" t="s">
        <v>68116</v>
      </c>
      <c r="D23802">
        <v>2</v>
      </c>
      <c r="E23802">
        <f>351</f>
        <v>351</v>
      </c>
      <c r="F23802" t="s">
        <v>13</v>
      </c>
      <c r="G23802" t="s">
        <v>68112</v>
      </c>
      <c r="H23802" s="3" t="s">
        <v>68113</v>
      </c>
      <c r="I23802" t="s">
        <v>1489</v>
      </c>
      <c r="J23802" t="s">
        <v>68114</v>
      </c>
    </row>
    <row r="23803" spans="1:10" ht="16" x14ac:dyDescent="0.2">
      <c r="A23803" t="s">
        <v>68117</v>
      </c>
      <c r="B23803" t="s">
        <v>68110</v>
      </c>
      <c r="C23803" t="s">
        <v>68111</v>
      </c>
      <c r="D23803">
        <v>1</v>
      </c>
      <c r="E23803">
        <f>351</f>
        <v>351</v>
      </c>
      <c r="F23803" t="s">
        <v>13</v>
      </c>
      <c r="G23803" t="s">
        <v>68112</v>
      </c>
      <c r="H23803" s="3" t="s">
        <v>68113</v>
      </c>
      <c r="I23803" t="s">
        <v>1489</v>
      </c>
      <c r="J23803" t="s">
        <v>68118</v>
      </c>
    </row>
    <row r="23804" spans="1:10" ht="16" x14ac:dyDescent="0.2">
      <c r="A23804" t="s">
        <v>44092</v>
      </c>
      <c r="B23804" t="s">
        <v>68119</v>
      </c>
      <c r="C23804" t="s">
        <v>68120</v>
      </c>
      <c r="D23804">
        <v>6</v>
      </c>
      <c r="E23804" t="s">
        <v>730</v>
      </c>
      <c r="F23804" t="s">
        <v>13</v>
      </c>
      <c r="G23804" t="s">
        <v>68121</v>
      </c>
      <c r="H23804" s="3" t="s">
        <v>68122</v>
      </c>
      <c r="I23804" t="s">
        <v>35619</v>
      </c>
      <c r="J23804" t="s">
        <v>44097</v>
      </c>
    </row>
    <row r="23805" spans="1:10" ht="16" x14ac:dyDescent="0.2">
      <c r="A23805" t="s">
        <v>68123</v>
      </c>
      <c r="B23805" t="s">
        <v>68124</v>
      </c>
      <c r="C23805" t="s">
        <v>68125</v>
      </c>
      <c r="D23805">
        <v>1</v>
      </c>
      <c r="E23805" t="s">
        <v>730</v>
      </c>
      <c r="F23805" t="s">
        <v>13</v>
      </c>
      <c r="G23805" t="s">
        <v>68121</v>
      </c>
      <c r="H23805" s="3" t="s">
        <v>68126</v>
      </c>
      <c r="I23805" t="s">
        <v>35619</v>
      </c>
      <c r="J23805" t="s">
        <v>68127</v>
      </c>
    </row>
    <row r="23806" spans="1:10" ht="16" x14ac:dyDescent="0.2">
      <c r="A23806" t="s">
        <v>68128</v>
      </c>
      <c r="B23806" t="s">
        <v>68129</v>
      </c>
      <c r="C23806" t="s">
        <v>68130</v>
      </c>
      <c r="D23806">
        <v>1</v>
      </c>
      <c r="E23806" t="s">
        <v>730</v>
      </c>
      <c r="F23806" t="s">
        <v>13</v>
      </c>
      <c r="G23806" t="s">
        <v>68121</v>
      </c>
      <c r="H23806" s="3" t="s">
        <v>68126</v>
      </c>
      <c r="I23806" t="s">
        <v>35619</v>
      </c>
      <c r="J23806" t="s">
        <v>68131</v>
      </c>
    </row>
    <row r="23807" spans="1:10" ht="16" x14ac:dyDescent="0.2">
      <c r="A23807" t="s">
        <v>44092</v>
      </c>
      <c r="B23807" t="s">
        <v>68132</v>
      </c>
      <c r="C23807" t="s">
        <v>68133</v>
      </c>
      <c r="D23807">
        <v>3</v>
      </c>
      <c r="E23807" t="s">
        <v>730</v>
      </c>
      <c r="F23807" t="s">
        <v>13</v>
      </c>
      <c r="G23807" t="s">
        <v>68121</v>
      </c>
      <c r="H23807" s="3" t="s">
        <v>68122</v>
      </c>
      <c r="I23807" t="s">
        <v>35619</v>
      </c>
      <c r="J23807" t="s">
        <v>44097</v>
      </c>
    </row>
    <row r="23808" spans="1:10" ht="16" x14ac:dyDescent="0.2">
      <c r="A23808" t="s">
        <v>28878</v>
      </c>
      <c r="B23808" t="s">
        <v>26351</v>
      </c>
      <c r="C23808" t="s">
        <v>26352</v>
      </c>
      <c r="D23808">
        <v>2</v>
      </c>
      <c r="E23808" t="s">
        <v>23008</v>
      </c>
      <c r="F23808" t="s">
        <v>13</v>
      </c>
      <c r="G23808" t="s">
        <v>68134</v>
      </c>
      <c r="H23808" s="3" t="s">
        <v>68135</v>
      </c>
      <c r="I23808" t="s">
        <v>62</v>
      </c>
      <c r="J23808" t="s">
        <v>28883</v>
      </c>
    </row>
    <row r="23809" spans="1:10" ht="16" x14ac:dyDescent="0.2">
      <c r="A23809" t="s">
        <v>68136</v>
      </c>
      <c r="B23809" t="s">
        <v>68137</v>
      </c>
      <c r="C23809" t="s">
        <v>68138</v>
      </c>
      <c r="D23809">
        <v>1</v>
      </c>
      <c r="E23809" t="s">
        <v>23008</v>
      </c>
      <c r="F23809" t="s">
        <v>13</v>
      </c>
      <c r="G23809" t="s">
        <v>68134</v>
      </c>
      <c r="H23809" s="3" t="s">
        <v>68139</v>
      </c>
      <c r="I23809" t="s">
        <v>62</v>
      </c>
      <c r="J23809" t="s">
        <v>68140</v>
      </c>
    </row>
    <row r="23810" spans="1:10" ht="16" x14ac:dyDescent="0.2">
      <c r="A23810" t="s">
        <v>68136</v>
      </c>
      <c r="B23810" t="s">
        <v>68141</v>
      </c>
      <c r="C23810" t="s">
        <v>68142</v>
      </c>
      <c r="D23810">
        <v>3</v>
      </c>
      <c r="E23810" t="s">
        <v>23008</v>
      </c>
      <c r="F23810" t="s">
        <v>13</v>
      </c>
      <c r="G23810" t="s">
        <v>68134</v>
      </c>
      <c r="H23810" s="3" t="s">
        <v>68139</v>
      </c>
      <c r="I23810" t="s">
        <v>62</v>
      </c>
      <c r="J23810" t="s">
        <v>68140</v>
      </c>
    </row>
    <row r="23811" spans="1:10" ht="16" x14ac:dyDescent="0.2">
      <c r="A23811" t="s">
        <v>3686</v>
      </c>
      <c r="B23811" t="s">
        <v>68143</v>
      </c>
      <c r="C23811" t="s">
        <v>68144</v>
      </c>
      <c r="D23811">
        <v>3</v>
      </c>
      <c r="E23811" t="s">
        <v>23008</v>
      </c>
      <c r="F23811" t="s">
        <v>13</v>
      </c>
      <c r="G23811" t="s">
        <v>68134</v>
      </c>
      <c r="H23811" s="3" t="s">
        <v>68139</v>
      </c>
      <c r="I23811" t="s">
        <v>62</v>
      </c>
      <c r="J23811" t="s">
        <v>3691</v>
      </c>
    </row>
    <row r="23812" spans="1:10" ht="16" x14ac:dyDescent="0.2">
      <c r="A23812" t="s">
        <v>68136</v>
      </c>
      <c r="B23812" t="s">
        <v>68145</v>
      </c>
      <c r="C23812" t="s">
        <v>68146</v>
      </c>
      <c r="D23812">
        <v>4</v>
      </c>
      <c r="E23812" t="s">
        <v>23008</v>
      </c>
      <c r="F23812" t="s">
        <v>13</v>
      </c>
      <c r="G23812" t="s">
        <v>68134</v>
      </c>
      <c r="H23812" s="3" t="s">
        <v>68139</v>
      </c>
      <c r="I23812" t="s">
        <v>62</v>
      </c>
      <c r="J23812" t="s">
        <v>68140</v>
      </c>
    </row>
    <row r="23813" spans="1:10" ht="16" x14ac:dyDescent="0.2">
      <c r="A23813" t="s">
        <v>68147</v>
      </c>
      <c r="B23813" t="s">
        <v>68148</v>
      </c>
      <c r="C23813" t="s">
        <v>68149</v>
      </c>
      <c r="D23813">
        <v>4</v>
      </c>
      <c r="E23813" t="s">
        <v>23008</v>
      </c>
      <c r="F23813" t="s">
        <v>13</v>
      </c>
      <c r="G23813" t="s">
        <v>68134</v>
      </c>
      <c r="H23813" s="3" t="s">
        <v>68150</v>
      </c>
      <c r="I23813" t="s">
        <v>62</v>
      </c>
      <c r="J23813" t="s">
        <v>68151</v>
      </c>
    </row>
    <row r="23814" spans="1:10" ht="16" x14ac:dyDescent="0.2">
      <c r="A23814" t="s">
        <v>68147</v>
      </c>
      <c r="B23814" t="s">
        <v>68152</v>
      </c>
      <c r="C23814" t="s">
        <v>68153</v>
      </c>
      <c r="D23814">
        <v>2</v>
      </c>
      <c r="E23814" t="s">
        <v>23008</v>
      </c>
      <c r="F23814" t="s">
        <v>13</v>
      </c>
      <c r="G23814" t="s">
        <v>68134</v>
      </c>
      <c r="H23814" s="3" t="s">
        <v>68150</v>
      </c>
      <c r="I23814" t="s">
        <v>62</v>
      </c>
      <c r="J23814" t="s">
        <v>68151</v>
      </c>
    </row>
    <row r="23815" spans="1:10" ht="16" x14ac:dyDescent="0.2">
      <c r="A23815" t="s">
        <v>68147</v>
      </c>
      <c r="B23815" t="s">
        <v>68154</v>
      </c>
      <c r="C23815" t="s">
        <v>68155</v>
      </c>
      <c r="D23815">
        <v>1</v>
      </c>
      <c r="E23815" t="s">
        <v>23008</v>
      </c>
      <c r="F23815" t="s">
        <v>13</v>
      </c>
      <c r="G23815" t="s">
        <v>68134</v>
      </c>
      <c r="H23815" s="3" t="s">
        <v>68150</v>
      </c>
      <c r="I23815" t="s">
        <v>62</v>
      </c>
      <c r="J23815" t="s">
        <v>68151</v>
      </c>
    </row>
    <row r="23816" spans="1:10" ht="16" x14ac:dyDescent="0.2">
      <c r="A23816" t="s">
        <v>68136</v>
      </c>
      <c r="B23816" t="s">
        <v>68156</v>
      </c>
      <c r="C23816" t="s">
        <v>68157</v>
      </c>
      <c r="D23816">
        <v>2</v>
      </c>
      <c r="E23816" t="s">
        <v>23008</v>
      </c>
      <c r="F23816" t="s">
        <v>13</v>
      </c>
      <c r="G23816" t="s">
        <v>68134</v>
      </c>
      <c r="H23816" s="3" t="s">
        <v>68139</v>
      </c>
      <c r="I23816" t="s">
        <v>62</v>
      </c>
      <c r="J23816" t="s">
        <v>68140</v>
      </c>
    </row>
    <row r="23817" spans="1:10" ht="16" x14ac:dyDescent="0.2">
      <c r="A23817" t="s">
        <v>68147</v>
      </c>
      <c r="B23817" t="s">
        <v>68158</v>
      </c>
      <c r="C23817" t="s">
        <v>53506</v>
      </c>
      <c r="D23817">
        <v>5</v>
      </c>
      <c r="E23817" t="s">
        <v>23008</v>
      </c>
      <c r="F23817" t="s">
        <v>13</v>
      </c>
      <c r="G23817" t="s">
        <v>68134</v>
      </c>
      <c r="H23817" s="3" t="s">
        <v>68150</v>
      </c>
      <c r="I23817" t="s">
        <v>62</v>
      </c>
      <c r="J23817" t="s">
        <v>68151</v>
      </c>
    </row>
    <row r="23818" spans="1:10" ht="16" x14ac:dyDescent="0.2">
      <c r="A23818" t="s">
        <v>68159</v>
      </c>
      <c r="B23818" t="s">
        <v>68154</v>
      </c>
      <c r="C23818" t="s">
        <v>68155</v>
      </c>
      <c r="D23818">
        <v>3</v>
      </c>
      <c r="E23818" t="s">
        <v>13</v>
      </c>
      <c r="F23818" t="s">
        <v>13</v>
      </c>
      <c r="G23818" t="s">
        <v>68160</v>
      </c>
      <c r="H23818" s="3" t="s">
        <v>68161</v>
      </c>
      <c r="I23818" t="s">
        <v>62</v>
      </c>
      <c r="J23818" t="s">
        <v>68162</v>
      </c>
    </row>
    <row r="23819" spans="1:10" ht="16" x14ac:dyDescent="0.2">
      <c r="A23819" t="s">
        <v>44605</v>
      </c>
      <c r="B23819" t="s">
        <v>68163</v>
      </c>
      <c r="C23819" t="s">
        <v>68164</v>
      </c>
      <c r="D23819">
        <v>5</v>
      </c>
      <c r="E23819" t="s">
        <v>13</v>
      </c>
      <c r="F23819" t="s">
        <v>13</v>
      </c>
      <c r="G23819" t="s">
        <v>68160</v>
      </c>
      <c r="H23819" s="3" t="s">
        <v>68165</v>
      </c>
      <c r="I23819" t="s">
        <v>62</v>
      </c>
      <c r="J23819" t="s">
        <v>44610</v>
      </c>
    </row>
    <row r="23820" spans="1:10" ht="16" x14ac:dyDescent="0.2">
      <c r="A23820" t="s">
        <v>68159</v>
      </c>
      <c r="B23820" t="s">
        <v>68158</v>
      </c>
      <c r="C23820" t="s">
        <v>53506</v>
      </c>
      <c r="D23820">
        <v>6</v>
      </c>
      <c r="E23820" t="s">
        <v>13</v>
      </c>
      <c r="F23820" t="s">
        <v>13</v>
      </c>
      <c r="G23820" t="s">
        <v>68160</v>
      </c>
      <c r="H23820" s="3" t="s">
        <v>68161</v>
      </c>
      <c r="I23820" t="s">
        <v>62</v>
      </c>
      <c r="J23820" t="s">
        <v>68162</v>
      </c>
    </row>
    <row r="23821" spans="1:10" ht="16" x14ac:dyDescent="0.2">
      <c r="A23821" t="s">
        <v>68159</v>
      </c>
      <c r="B23821" t="s">
        <v>68166</v>
      </c>
      <c r="C23821" t="s">
        <v>68167</v>
      </c>
      <c r="D23821">
        <v>2</v>
      </c>
      <c r="E23821" t="s">
        <v>13</v>
      </c>
      <c r="F23821" t="s">
        <v>13</v>
      </c>
      <c r="G23821" t="s">
        <v>68160</v>
      </c>
      <c r="H23821" s="3" t="s">
        <v>68161</v>
      </c>
      <c r="I23821" t="s">
        <v>62</v>
      </c>
      <c r="J23821" t="s">
        <v>68162</v>
      </c>
    </row>
    <row r="23822" spans="1:10" ht="16" x14ac:dyDescent="0.2">
      <c r="A23822" t="s">
        <v>44605</v>
      </c>
      <c r="B23822" t="s">
        <v>68168</v>
      </c>
      <c r="C23822" t="s">
        <v>68169</v>
      </c>
      <c r="D23822">
        <v>1</v>
      </c>
      <c r="E23822" t="s">
        <v>13</v>
      </c>
      <c r="F23822" t="s">
        <v>13</v>
      </c>
      <c r="G23822" t="s">
        <v>68160</v>
      </c>
      <c r="H23822" s="3" t="s">
        <v>68165</v>
      </c>
      <c r="I23822" t="s">
        <v>62</v>
      </c>
      <c r="J23822" t="s">
        <v>44610</v>
      </c>
    </row>
    <row r="23823" spans="1:10" ht="16" x14ac:dyDescent="0.2">
      <c r="A23823" t="s">
        <v>44107</v>
      </c>
      <c r="B23823" t="s">
        <v>68170</v>
      </c>
      <c r="C23823" t="s">
        <v>68171</v>
      </c>
      <c r="D23823">
        <v>4</v>
      </c>
      <c r="E23823">
        <f>264</f>
        <v>264</v>
      </c>
      <c r="F23823" t="s">
        <v>13</v>
      </c>
      <c r="G23823" t="s">
        <v>68172</v>
      </c>
      <c r="H23823" s="3" t="s">
        <v>68173</v>
      </c>
      <c r="I23823" t="s">
        <v>62</v>
      </c>
      <c r="J23823" t="s">
        <v>44111</v>
      </c>
    </row>
    <row r="23824" spans="1:10" ht="16" x14ac:dyDescent="0.2">
      <c r="A23824" t="s">
        <v>68174</v>
      </c>
      <c r="B23824" t="s">
        <v>68175</v>
      </c>
      <c r="C23824" t="s">
        <v>68176</v>
      </c>
      <c r="D23824">
        <v>1</v>
      </c>
      <c r="E23824">
        <f>264</f>
        <v>264</v>
      </c>
      <c r="F23824" t="s">
        <v>13</v>
      </c>
      <c r="G23824" t="s">
        <v>68172</v>
      </c>
      <c r="H23824" s="3" t="s">
        <v>68177</v>
      </c>
      <c r="I23824" t="s">
        <v>62</v>
      </c>
      <c r="J23824" t="s">
        <v>68178</v>
      </c>
    </row>
    <row r="23825" spans="1:10" ht="16" x14ac:dyDescent="0.2">
      <c r="A23825" t="s">
        <v>68174</v>
      </c>
      <c r="B23825" t="s">
        <v>68179</v>
      </c>
      <c r="C23825" t="s">
        <v>68180</v>
      </c>
      <c r="D23825">
        <v>3</v>
      </c>
      <c r="E23825">
        <f>264</f>
        <v>264</v>
      </c>
      <c r="F23825" t="s">
        <v>13</v>
      </c>
      <c r="G23825" t="s">
        <v>68172</v>
      </c>
      <c r="H23825" s="3" t="s">
        <v>68177</v>
      </c>
      <c r="I23825" t="s">
        <v>62</v>
      </c>
      <c r="J23825" t="s">
        <v>68178</v>
      </c>
    </row>
    <row r="23826" spans="1:10" ht="16" x14ac:dyDescent="0.2">
      <c r="A23826" t="s">
        <v>68174</v>
      </c>
      <c r="B23826" t="s">
        <v>68181</v>
      </c>
      <c r="C23826" t="s">
        <v>68182</v>
      </c>
      <c r="D23826">
        <v>2</v>
      </c>
      <c r="E23826">
        <f>264</f>
        <v>264</v>
      </c>
      <c r="F23826" t="s">
        <v>13</v>
      </c>
      <c r="G23826" t="s">
        <v>68172</v>
      </c>
      <c r="H23826" s="3" t="s">
        <v>68177</v>
      </c>
      <c r="I23826" t="s">
        <v>62</v>
      </c>
      <c r="J23826" t="s">
        <v>68178</v>
      </c>
    </row>
    <row r="23827" spans="1:10" ht="16" x14ac:dyDescent="0.2">
      <c r="A23827" t="s">
        <v>29310</v>
      </c>
      <c r="B23827" t="s">
        <v>68183</v>
      </c>
      <c r="C23827" t="s">
        <v>68184</v>
      </c>
      <c r="D23827">
        <v>1</v>
      </c>
      <c r="E23827">
        <f>264</f>
        <v>264</v>
      </c>
      <c r="F23827" t="s">
        <v>13</v>
      </c>
      <c r="G23827" t="s">
        <v>68172</v>
      </c>
      <c r="H23827" s="3" t="s">
        <v>68177</v>
      </c>
      <c r="I23827" t="s">
        <v>62</v>
      </c>
      <c r="J23827" t="s">
        <v>29313</v>
      </c>
    </row>
    <row r="23828" spans="1:10" ht="16" x14ac:dyDescent="0.2">
      <c r="A23828" t="s">
        <v>68185</v>
      </c>
      <c r="B23828" t="s">
        <v>68186</v>
      </c>
      <c r="C23828" t="s">
        <v>68187</v>
      </c>
      <c r="D23828">
        <v>2</v>
      </c>
      <c r="E23828" t="s">
        <v>23008</v>
      </c>
      <c r="F23828" t="s">
        <v>13</v>
      </c>
      <c r="G23828" t="s">
        <v>68188</v>
      </c>
      <c r="H23828" s="3" t="s">
        <v>68189</v>
      </c>
      <c r="I23828" t="s">
        <v>62</v>
      </c>
      <c r="J23828" t="s">
        <v>68190</v>
      </c>
    </row>
    <row r="23829" spans="1:10" ht="16" x14ac:dyDescent="0.2">
      <c r="A23829" t="s">
        <v>52691</v>
      </c>
      <c r="B23829" t="s">
        <v>68191</v>
      </c>
      <c r="C23829" t="s">
        <v>68192</v>
      </c>
      <c r="D23829">
        <v>1</v>
      </c>
      <c r="E23829" t="s">
        <v>23008</v>
      </c>
      <c r="F23829" t="s">
        <v>13</v>
      </c>
      <c r="G23829" t="s">
        <v>68188</v>
      </c>
      <c r="H23829" s="3" t="s">
        <v>68189</v>
      </c>
      <c r="I23829" t="s">
        <v>62</v>
      </c>
      <c r="J23829" t="s">
        <v>52694</v>
      </c>
    </row>
    <row r="23830" spans="1:10" ht="32" x14ac:dyDescent="0.2">
      <c r="A23830" t="s">
        <v>60385</v>
      </c>
      <c r="B23830" t="s">
        <v>68193</v>
      </c>
      <c r="C23830" t="s">
        <v>68194</v>
      </c>
      <c r="D23830">
        <v>2</v>
      </c>
      <c r="E23830" t="s">
        <v>13</v>
      </c>
      <c r="F23830" t="s">
        <v>13</v>
      </c>
      <c r="G23830" t="s">
        <v>68195</v>
      </c>
      <c r="H23830" s="3" t="s">
        <v>68196</v>
      </c>
      <c r="I23830" t="s">
        <v>62</v>
      </c>
      <c r="J23830" t="s">
        <v>60389</v>
      </c>
    </row>
    <row r="23831" spans="1:10" ht="16" x14ac:dyDescent="0.2">
      <c r="A23831" t="s">
        <v>35451</v>
      </c>
      <c r="B23831" t="s">
        <v>68197</v>
      </c>
      <c r="C23831" t="s">
        <v>9999</v>
      </c>
      <c r="D23831">
        <v>1</v>
      </c>
      <c r="E23831">
        <f>444</f>
        <v>444</v>
      </c>
      <c r="F23831" t="s">
        <v>13</v>
      </c>
      <c r="G23831" t="s">
        <v>68198</v>
      </c>
      <c r="H23831" s="3" t="s">
        <v>68199</v>
      </c>
      <c r="I23831" t="s">
        <v>62</v>
      </c>
      <c r="J23831" t="s">
        <v>35454</v>
      </c>
    </row>
    <row r="23832" spans="1:10" ht="16" x14ac:dyDescent="0.2">
      <c r="A23832" t="s">
        <v>41568</v>
      </c>
      <c r="B23832" t="s">
        <v>52571</v>
      </c>
      <c r="C23832" t="s">
        <v>52572</v>
      </c>
      <c r="D23832">
        <v>4</v>
      </c>
      <c r="E23832">
        <f>444</f>
        <v>444</v>
      </c>
      <c r="F23832" t="s">
        <v>13</v>
      </c>
      <c r="G23832" t="s">
        <v>68198</v>
      </c>
      <c r="H23832" s="3" t="s">
        <v>68200</v>
      </c>
      <c r="I23832" t="s">
        <v>62</v>
      </c>
      <c r="J23832" t="s">
        <v>41570</v>
      </c>
    </row>
    <row r="23833" spans="1:10" ht="16" x14ac:dyDescent="0.2">
      <c r="A23833" t="s">
        <v>16307</v>
      </c>
      <c r="B23833" t="s">
        <v>52571</v>
      </c>
      <c r="C23833" t="s">
        <v>52572</v>
      </c>
      <c r="D23833">
        <v>3</v>
      </c>
      <c r="E23833">
        <f>444</f>
        <v>444</v>
      </c>
      <c r="F23833" t="s">
        <v>13</v>
      </c>
      <c r="G23833" t="s">
        <v>68198</v>
      </c>
      <c r="H23833" s="3" t="s">
        <v>68201</v>
      </c>
      <c r="I23833" t="s">
        <v>62</v>
      </c>
      <c r="J23833" t="s">
        <v>16310</v>
      </c>
    </row>
    <row r="23834" spans="1:10" ht="16" x14ac:dyDescent="0.2">
      <c r="A23834" t="s">
        <v>36382</v>
      </c>
      <c r="B23834" t="s">
        <v>68202</v>
      </c>
      <c r="C23834" t="s">
        <v>68203</v>
      </c>
      <c r="D23834">
        <v>3</v>
      </c>
      <c r="E23834">
        <f>444</f>
        <v>444</v>
      </c>
      <c r="F23834" t="s">
        <v>13</v>
      </c>
      <c r="G23834" t="s">
        <v>68198</v>
      </c>
      <c r="H23834" s="3" t="s">
        <v>68204</v>
      </c>
      <c r="I23834" t="s">
        <v>62</v>
      </c>
      <c r="J23834" t="s">
        <v>36385</v>
      </c>
    </row>
    <row r="23835" spans="1:10" ht="16" x14ac:dyDescent="0.2">
      <c r="A23835" t="s">
        <v>24727</v>
      </c>
      <c r="B23835" t="s">
        <v>37258</v>
      </c>
      <c r="C23835" t="s">
        <v>37259</v>
      </c>
      <c r="D23835">
        <v>13</v>
      </c>
      <c r="E23835">
        <f>444</f>
        <v>444</v>
      </c>
      <c r="F23835" t="s">
        <v>13</v>
      </c>
      <c r="G23835" t="s">
        <v>68198</v>
      </c>
      <c r="H23835" s="3" t="s">
        <v>68205</v>
      </c>
      <c r="I23835" t="s">
        <v>62</v>
      </c>
      <c r="J23835" t="s">
        <v>24732</v>
      </c>
    </row>
    <row r="23836" spans="1:10" ht="16" x14ac:dyDescent="0.2">
      <c r="A23836" t="s">
        <v>10744</v>
      </c>
      <c r="B23836" t="s">
        <v>68206</v>
      </c>
      <c r="C23836" t="s">
        <v>68207</v>
      </c>
      <c r="D23836">
        <v>5</v>
      </c>
      <c r="E23836" t="s">
        <v>1045</v>
      </c>
      <c r="F23836" t="s">
        <v>13</v>
      </c>
      <c r="G23836" t="s">
        <v>68208</v>
      </c>
      <c r="H23836" s="3" t="s">
        <v>68209</v>
      </c>
      <c r="I23836" t="s">
        <v>467</v>
      </c>
      <c r="J23836" t="s">
        <v>10747</v>
      </c>
    </row>
    <row r="23837" spans="1:10" ht="16" x14ac:dyDescent="0.2">
      <c r="A23837" t="s">
        <v>68210</v>
      </c>
      <c r="B23837" t="s">
        <v>68211</v>
      </c>
      <c r="C23837" t="s">
        <v>68212</v>
      </c>
      <c r="D23837">
        <v>1</v>
      </c>
      <c r="E23837" t="s">
        <v>1045</v>
      </c>
      <c r="F23837" t="s">
        <v>13</v>
      </c>
      <c r="G23837" t="s">
        <v>68208</v>
      </c>
      <c r="H23837" s="3" t="s">
        <v>68213</v>
      </c>
      <c r="I23837" t="s">
        <v>467</v>
      </c>
      <c r="J23837" t="s">
        <v>68214</v>
      </c>
    </row>
    <row r="23838" spans="1:10" ht="16" x14ac:dyDescent="0.2">
      <c r="A23838" t="s">
        <v>36287</v>
      </c>
      <c r="B23838" t="s">
        <v>68215</v>
      </c>
      <c r="C23838" t="s">
        <v>68216</v>
      </c>
      <c r="D23838">
        <v>2</v>
      </c>
      <c r="E23838" t="s">
        <v>1045</v>
      </c>
      <c r="F23838" t="s">
        <v>13</v>
      </c>
      <c r="G23838" t="s">
        <v>68208</v>
      </c>
      <c r="H23838" s="3" t="s">
        <v>68217</v>
      </c>
      <c r="I23838" t="s">
        <v>467</v>
      </c>
      <c r="J23838" t="s">
        <v>36291</v>
      </c>
    </row>
    <row r="23839" spans="1:10" ht="16" x14ac:dyDescent="0.2">
      <c r="A23839" t="s">
        <v>68218</v>
      </c>
      <c r="B23839" t="s">
        <v>68219</v>
      </c>
      <c r="C23839" t="s">
        <v>68220</v>
      </c>
      <c r="D23839">
        <v>3</v>
      </c>
      <c r="E23839" t="s">
        <v>1045</v>
      </c>
      <c r="F23839" t="s">
        <v>13</v>
      </c>
      <c r="G23839" t="s">
        <v>68208</v>
      </c>
      <c r="H23839" s="3" t="s">
        <v>68213</v>
      </c>
      <c r="I23839" t="s">
        <v>467</v>
      </c>
      <c r="J23839" t="s">
        <v>68221</v>
      </c>
    </row>
    <row r="23840" spans="1:10" ht="16" x14ac:dyDescent="0.2">
      <c r="A23840" t="s">
        <v>68222</v>
      </c>
      <c r="B23840" t="s">
        <v>68211</v>
      </c>
      <c r="C23840" t="s">
        <v>68212</v>
      </c>
      <c r="D23840">
        <v>1</v>
      </c>
      <c r="E23840" t="s">
        <v>1045</v>
      </c>
      <c r="F23840" t="s">
        <v>13</v>
      </c>
      <c r="G23840" t="s">
        <v>68208</v>
      </c>
      <c r="H23840" s="3" t="s">
        <v>68209</v>
      </c>
      <c r="I23840" t="s">
        <v>467</v>
      </c>
      <c r="J23840" t="s">
        <v>68223</v>
      </c>
    </row>
    <row r="23841" spans="1:10" ht="16" x14ac:dyDescent="0.2">
      <c r="A23841" t="s">
        <v>68218</v>
      </c>
      <c r="B23841" t="s">
        <v>68224</v>
      </c>
      <c r="C23841" t="s">
        <v>68225</v>
      </c>
      <c r="D23841">
        <v>2</v>
      </c>
      <c r="E23841" t="s">
        <v>1045</v>
      </c>
      <c r="F23841" t="s">
        <v>13</v>
      </c>
      <c r="G23841" t="s">
        <v>68208</v>
      </c>
      <c r="H23841" s="3" t="s">
        <v>68213</v>
      </c>
      <c r="I23841" t="s">
        <v>467</v>
      </c>
      <c r="J23841" t="s">
        <v>68221</v>
      </c>
    </row>
    <row r="23842" spans="1:10" ht="16" x14ac:dyDescent="0.2">
      <c r="A23842" t="s">
        <v>6963</v>
      </c>
      <c r="B23842" t="s">
        <v>68226</v>
      </c>
      <c r="C23842" t="s">
        <v>68227</v>
      </c>
      <c r="D23842">
        <v>8</v>
      </c>
      <c r="E23842" t="s">
        <v>1045</v>
      </c>
      <c r="F23842" t="s">
        <v>13</v>
      </c>
      <c r="G23842" t="s">
        <v>68208</v>
      </c>
      <c r="H23842" s="3" t="s">
        <v>68213</v>
      </c>
      <c r="I23842" t="s">
        <v>467</v>
      </c>
      <c r="J23842" t="s">
        <v>6968</v>
      </c>
    </row>
    <row r="23843" spans="1:10" ht="16" x14ac:dyDescent="0.2">
      <c r="A23843" t="s">
        <v>68218</v>
      </c>
      <c r="B23843" t="s">
        <v>68211</v>
      </c>
      <c r="C23843" t="s">
        <v>68212</v>
      </c>
      <c r="D23843">
        <v>1</v>
      </c>
      <c r="E23843" t="s">
        <v>1045</v>
      </c>
      <c r="F23843" t="s">
        <v>13</v>
      </c>
      <c r="G23843" t="s">
        <v>68208</v>
      </c>
      <c r="H23843" s="3" t="s">
        <v>68213</v>
      </c>
      <c r="I23843" t="s">
        <v>467</v>
      </c>
      <c r="J23843" t="s">
        <v>68221</v>
      </c>
    </row>
    <row r="23844" spans="1:10" ht="16" x14ac:dyDescent="0.2">
      <c r="A23844" t="s">
        <v>68222</v>
      </c>
      <c r="B23844" t="s">
        <v>68224</v>
      </c>
      <c r="C23844" t="s">
        <v>68225</v>
      </c>
      <c r="D23844">
        <v>2</v>
      </c>
      <c r="E23844" t="s">
        <v>1045</v>
      </c>
      <c r="F23844" t="s">
        <v>13</v>
      </c>
      <c r="G23844" t="s">
        <v>68208</v>
      </c>
      <c r="H23844" s="3" t="s">
        <v>68209</v>
      </c>
      <c r="I23844" t="s">
        <v>467</v>
      </c>
      <c r="J23844" t="s">
        <v>68223</v>
      </c>
    </row>
    <row r="23845" spans="1:10" ht="16" x14ac:dyDescent="0.2">
      <c r="A23845" t="s">
        <v>68218</v>
      </c>
      <c r="B23845" t="s">
        <v>68228</v>
      </c>
      <c r="C23845" t="s">
        <v>68229</v>
      </c>
      <c r="D23845">
        <v>4</v>
      </c>
      <c r="E23845" t="s">
        <v>1045</v>
      </c>
      <c r="F23845" t="s">
        <v>13</v>
      </c>
      <c r="G23845" t="s">
        <v>68208</v>
      </c>
      <c r="H23845" s="3" t="s">
        <v>68213</v>
      </c>
      <c r="I23845" t="s">
        <v>467</v>
      </c>
      <c r="J23845" t="s">
        <v>68221</v>
      </c>
    </row>
    <row r="23846" spans="1:10" ht="16" x14ac:dyDescent="0.2">
      <c r="A23846" t="s">
        <v>68222</v>
      </c>
      <c r="B23846" t="s">
        <v>68230</v>
      </c>
      <c r="C23846" t="s">
        <v>68231</v>
      </c>
      <c r="D23846">
        <v>3</v>
      </c>
      <c r="E23846" t="s">
        <v>1045</v>
      </c>
      <c r="F23846" t="s">
        <v>13</v>
      </c>
      <c r="G23846" t="s">
        <v>68208</v>
      </c>
      <c r="H23846" s="3" t="s">
        <v>68209</v>
      </c>
      <c r="I23846" t="s">
        <v>467</v>
      </c>
      <c r="J23846" t="s">
        <v>68223</v>
      </c>
    </row>
    <row r="23847" spans="1:10" ht="16" x14ac:dyDescent="0.2">
      <c r="A23847" t="s">
        <v>36287</v>
      </c>
      <c r="B23847" t="s">
        <v>68232</v>
      </c>
      <c r="C23847" t="s">
        <v>68233</v>
      </c>
      <c r="D23847">
        <v>1</v>
      </c>
      <c r="E23847" t="s">
        <v>1045</v>
      </c>
      <c r="F23847" t="s">
        <v>13</v>
      </c>
      <c r="G23847" t="s">
        <v>68208</v>
      </c>
      <c r="H23847" s="3" t="s">
        <v>68217</v>
      </c>
      <c r="I23847" t="s">
        <v>467</v>
      </c>
      <c r="J23847" t="s">
        <v>36291</v>
      </c>
    </row>
    <row r="23848" spans="1:10" ht="16" x14ac:dyDescent="0.2">
      <c r="A23848" t="s">
        <v>68218</v>
      </c>
      <c r="B23848" t="s">
        <v>68234</v>
      </c>
      <c r="C23848" t="s">
        <v>68235</v>
      </c>
      <c r="D23848">
        <v>5</v>
      </c>
      <c r="E23848" t="s">
        <v>1045</v>
      </c>
      <c r="F23848" t="s">
        <v>13</v>
      </c>
      <c r="G23848" t="s">
        <v>68208</v>
      </c>
      <c r="H23848" s="3" t="s">
        <v>68213</v>
      </c>
      <c r="I23848" t="s">
        <v>467</v>
      </c>
      <c r="J23848" t="s">
        <v>68221</v>
      </c>
    </row>
    <row r="23849" spans="1:10" ht="32" x14ac:dyDescent="0.2">
      <c r="A23849" t="s">
        <v>6645</v>
      </c>
      <c r="B23849" t="s">
        <v>68236</v>
      </c>
      <c r="C23849" t="s">
        <v>68237</v>
      </c>
      <c r="D23849">
        <v>1</v>
      </c>
      <c r="E23849" t="s">
        <v>1045</v>
      </c>
      <c r="F23849" t="s">
        <v>13</v>
      </c>
      <c r="G23849" t="s">
        <v>68208</v>
      </c>
      <c r="H23849" s="3" t="s">
        <v>68238</v>
      </c>
      <c r="I23849" t="s">
        <v>467</v>
      </c>
      <c r="J23849" t="s">
        <v>6649</v>
      </c>
    </row>
    <row r="23850" spans="1:10" ht="16" x14ac:dyDescent="0.2">
      <c r="A23850" t="s">
        <v>27174</v>
      </c>
      <c r="B23850" t="s">
        <v>68239</v>
      </c>
      <c r="C23850" t="s">
        <v>68240</v>
      </c>
      <c r="D23850">
        <v>7</v>
      </c>
      <c r="E23850" t="s">
        <v>1045</v>
      </c>
      <c r="F23850" t="s">
        <v>13</v>
      </c>
      <c r="G23850" t="s">
        <v>68208</v>
      </c>
      <c r="H23850" s="3" t="s">
        <v>68241</v>
      </c>
      <c r="I23850" t="s">
        <v>467</v>
      </c>
      <c r="J23850" t="s">
        <v>27177</v>
      </c>
    </row>
    <row r="23851" spans="1:10" ht="16" x14ac:dyDescent="0.2">
      <c r="A23851" t="s">
        <v>68210</v>
      </c>
      <c r="B23851" t="s">
        <v>68242</v>
      </c>
      <c r="C23851" t="s">
        <v>68243</v>
      </c>
      <c r="D23851">
        <v>3</v>
      </c>
      <c r="E23851" t="s">
        <v>1045</v>
      </c>
      <c r="F23851" t="s">
        <v>13</v>
      </c>
      <c r="G23851" t="s">
        <v>68208</v>
      </c>
      <c r="H23851" s="3" t="s">
        <v>68213</v>
      </c>
      <c r="I23851" t="s">
        <v>467</v>
      </c>
      <c r="J23851" t="s">
        <v>68214</v>
      </c>
    </row>
    <row r="23852" spans="1:10" ht="16" x14ac:dyDescent="0.2">
      <c r="A23852" t="s">
        <v>6963</v>
      </c>
      <c r="B23852" t="s">
        <v>68244</v>
      </c>
      <c r="C23852" t="s">
        <v>68245</v>
      </c>
      <c r="D23852">
        <v>6</v>
      </c>
      <c r="E23852" t="s">
        <v>1045</v>
      </c>
      <c r="F23852" t="s">
        <v>13</v>
      </c>
      <c r="G23852" t="s">
        <v>68208</v>
      </c>
      <c r="H23852" s="3" t="s">
        <v>68213</v>
      </c>
      <c r="I23852" t="s">
        <v>467</v>
      </c>
      <c r="J23852" t="s">
        <v>6968</v>
      </c>
    </row>
    <row r="23853" spans="1:10" ht="16" x14ac:dyDescent="0.2">
      <c r="A23853" t="s">
        <v>6645</v>
      </c>
      <c r="B23853" t="s">
        <v>68246</v>
      </c>
      <c r="C23853" t="s">
        <v>68247</v>
      </c>
      <c r="D23853">
        <v>4</v>
      </c>
      <c r="E23853" t="s">
        <v>1045</v>
      </c>
      <c r="F23853" t="s">
        <v>13</v>
      </c>
      <c r="G23853" t="s">
        <v>68208</v>
      </c>
      <c r="H23853" s="3" t="s">
        <v>68213</v>
      </c>
      <c r="I23853" t="s">
        <v>467</v>
      </c>
      <c r="J23853" t="s">
        <v>6649</v>
      </c>
    </row>
    <row r="23854" spans="1:10" ht="16" x14ac:dyDescent="0.2">
      <c r="A23854" t="s">
        <v>68222</v>
      </c>
      <c r="B23854" t="s">
        <v>68248</v>
      </c>
      <c r="C23854" t="s">
        <v>68249</v>
      </c>
      <c r="D23854">
        <v>4</v>
      </c>
      <c r="E23854" t="s">
        <v>1045</v>
      </c>
      <c r="F23854" t="s">
        <v>13</v>
      </c>
      <c r="G23854" t="s">
        <v>68208</v>
      </c>
      <c r="H23854" s="3" t="s">
        <v>68209</v>
      </c>
      <c r="I23854" t="s">
        <v>467</v>
      </c>
      <c r="J23854" t="s">
        <v>68223</v>
      </c>
    </row>
    <row r="23855" spans="1:10" ht="16" x14ac:dyDescent="0.2">
      <c r="A23855" t="s">
        <v>10744</v>
      </c>
      <c r="B23855" t="s">
        <v>68250</v>
      </c>
      <c r="C23855" t="s">
        <v>68251</v>
      </c>
      <c r="D23855">
        <v>7</v>
      </c>
      <c r="E23855" t="s">
        <v>1045</v>
      </c>
      <c r="F23855" t="s">
        <v>13</v>
      </c>
      <c r="G23855" t="s">
        <v>68208</v>
      </c>
      <c r="H23855" s="3" t="s">
        <v>68217</v>
      </c>
      <c r="I23855" t="s">
        <v>467</v>
      </c>
      <c r="J23855" t="s">
        <v>10747</v>
      </c>
    </row>
    <row r="23856" spans="1:10" ht="16" x14ac:dyDescent="0.2">
      <c r="A23856" t="s">
        <v>27174</v>
      </c>
      <c r="B23856" t="s">
        <v>68206</v>
      </c>
      <c r="C23856" t="s">
        <v>68207</v>
      </c>
      <c r="D23856">
        <v>6</v>
      </c>
      <c r="E23856" t="s">
        <v>1045</v>
      </c>
      <c r="F23856" t="s">
        <v>13</v>
      </c>
      <c r="G23856" t="s">
        <v>68208</v>
      </c>
      <c r="H23856" s="3" t="s">
        <v>68241</v>
      </c>
      <c r="I23856" t="s">
        <v>467</v>
      </c>
      <c r="J23856" t="s">
        <v>27177</v>
      </c>
    </row>
    <row r="23857" spans="1:10" ht="16" x14ac:dyDescent="0.2">
      <c r="A23857" t="s">
        <v>6963</v>
      </c>
      <c r="B23857" t="s">
        <v>68206</v>
      </c>
      <c r="C23857" t="s">
        <v>68207</v>
      </c>
      <c r="D23857">
        <v>1</v>
      </c>
      <c r="E23857" t="s">
        <v>1045</v>
      </c>
      <c r="F23857" t="s">
        <v>13</v>
      </c>
      <c r="G23857" t="s">
        <v>68208</v>
      </c>
      <c r="H23857" s="3" t="s">
        <v>68213</v>
      </c>
      <c r="I23857" t="s">
        <v>467</v>
      </c>
      <c r="J23857" t="s">
        <v>6968</v>
      </c>
    </row>
    <row r="23858" spans="1:10" ht="16" x14ac:dyDescent="0.2">
      <c r="A23858" t="s">
        <v>6692</v>
      </c>
      <c r="B23858" t="s">
        <v>68252</v>
      </c>
      <c r="C23858" t="s">
        <v>68253</v>
      </c>
      <c r="D23858">
        <v>4</v>
      </c>
      <c r="E23858" t="s">
        <v>1045</v>
      </c>
      <c r="F23858" t="s">
        <v>13</v>
      </c>
      <c r="G23858" t="s">
        <v>68208</v>
      </c>
      <c r="H23858" s="3" t="s">
        <v>68213</v>
      </c>
      <c r="I23858" t="s">
        <v>467</v>
      </c>
      <c r="J23858" t="s">
        <v>6696</v>
      </c>
    </row>
    <row r="23859" spans="1:10" ht="16" x14ac:dyDescent="0.2">
      <c r="A23859" t="s">
        <v>68210</v>
      </c>
      <c r="B23859" t="s">
        <v>68254</v>
      </c>
      <c r="C23859" t="s">
        <v>68255</v>
      </c>
      <c r="D23859">
        <v>4</v>
      </c>
      <c r="E23859" t="s">
        <v>1045</v>
      </c>
      <c r="F23859" t="s">
        <v>13</v>
      </c>
      <c r="G23859" t="s">
        <v>68208</v>
      </c>
      <c r="H23859" s="3" t="s">
        <v>68256</v>
      </c>
      <c r="I23859" t="s">
        <v>467</v>
      </c>
      <c r="J23859" t="s">
        <v>68214</v>
      </c>
    </row>
    <row r="23860" spans="1:10" ht="16" x14ac:dyDescent="0.2">
      <c r="A23860" t="s">
        <v>68210</v>
      </c>
      <c r="B23860" t="s">
        <v>68230</v>
      </c>
      <c r="C23860" t="s">
        <v>68231</v>
      </c>
      <c r="D23860">
        <v>2</v>
      </c>
      <c r="E23860" t="s">
        <v>1045</v>
      </c>
      <c r="F23860" t="s">
        <v>13</v>
      </c>
      <c r="G23860" t="s">
        <v>68208</v>
      </c>
      <c r="H23860" s="3" t="s">
        <v>68213</v>
      </c>
      <c r="I23860" t="s">
        <v>467</v>
      </c>
      <c r="J23860" t="s">
        <v>68214</v>
      </c>
    </row>
    <row r="23861" spans="1:10" ht="16" x14ac:dyDescent="0.2">
      <c r="A23861" t="s">
        <v>68257</v>
      </c>
      <c r="B23861" t="s">
        <v>68258</v>
      </c>
      <c r="C23861" t="s">
        <v>68259</v>
      </c>
      <c r="D23861">
        <v>1</v>
      </c>
      <c r="E23861" t="s">
        <v>13</v>
      </c>
      <c r="F23861" t="s">
        <v>13</v>
      </c>
      <c r="G23861" t="s">
        <v>68260</v>
      </c>
      <c r="H23861" s="3" t="s">
        <v>68261</v>
      </c>
      <c r="I23861" t="s">
        <v>524</v>
      </c>
      <c r="J23861" t="s">
        <v>68262</v>
      </c>
    </row>
    <row r="23862" spans="1:10" ht="16" x14ac:dyDescent="0.2">
      <c r="A23862" t="s">
        <v>48182</v>
      </c>
      <c r="B23862" t="s">
        <v>49652</v>
      </c>
      <c r="C23862" t="s">
        <v>49653</v>
      </c>
      <c r="D23862">
        <v>1</v>
      </c>
      <c r="E23862" t="s">
        <v>13</v>
      </c>
      <c r="F23862" t="s">
        <v>13</v>
      </c>
      <c r="G23862" t="s">
        <v>68260</v>
      </c>
      <c r="H23862" s="3" t="s">
        <v>68261</v>
      </c>
      <c r="I23862" t="s">
        <v>524</v>
      </c>
      <c r="J23862" t="s">
        <v>48187</v>
      </c>
    </row>
    <row r="23863" spans="1:10" ht="16" x14ac:dyDescent="0.2">
      <c r="A23863" t="s">
        <v>48182</v>
      </c>
      <c r="B23863" t="s">
        <v>68263</v>
      </c>
      <c r="C23863" t="s">
        <v>68264</v>
      </c>
      <c r="D23863">
        <v>2</v>
      </c>
      <c r="E23863" t="s">
        <v>13</v>
      </c>
      <c r="F23863" t="s">
        <v>13</v>
      </c>
      <c r="G23863" t="s">
        <v>68260</v>
      </c>
      <c r="H23863" s="3" t="s">
        <v>68265</v>
      </c>
      <c r="I23863" t="s">
        <v>524</v>
      </c>
      <c r="J23863" t="s">
        <v>48187</v>
      </c>
    </row>
    <row r="23864" spans="1:10" ht="16" x14ac:dyDescent="0.2">
      <c r="A23864" t="s">
        <v>48182</v>
      </c>
      <c r="B23864" t="s">
        <v>68266</v>
      </c>
      <c r="C23864" t="s">
        <v>68267</v>
      </c>
      <c r="D23864">
        <v>4</v>
      </c>
      <c r="E23864" t="s">
        <v>13</v>
      </c>
      <c r="F23864" t="s">
        <v>13</v>
      </c>
      <c r="G23864" t="s">
        <v>68260</v>
      </c>
      <c r="H23864" s="3" t="s">
        <v>68265</v>
      </c>
      <c r="I23864" t="s">
        <v>524</v>
      </c>
      <c r="J23864" t="s">
        <v>48187</v>
      </c>
    </row>
    <row r="23865" spans="1:10" ht="16" x14ac:dyDescent="0.2">
      <c r="A23865" t="s">
        <v>68257</v>
      </c>
      <c r="B23865" t="s">
        <v>68268</v>
      </c>
      <c r="C23865" t="s">
        <v>68269</v>
      </c>
      <c r="D23865">
        <v>5</v>
      </c>
      <c r="E23865" t="s">
        <v>13</v>
      </c>
      <c r="F23865" t="s">
        <v>13</v>
      </c>
      <c r="G23865" t="s">
        <v>68260</v>
      </c>
      <c r="H23865" s="3" t="s">
        <v>68261</v>
      </c>
      <c r="I23865" t="s">
        <v>524</v>
      </c>
      <c r="J23865" t="s">
        <v>68262</v>
      </c>
    </row>
    <row r="23866" spans="1:10" ht="16" x14ac:dyDescent="0.2">
      <c r="A23866" t="s">
        <v>68257</v>
      </c>
      <c r="B23866" t="s">
        <v>68270</v>
      </c>
      <c r="C23866" t="s">
        <v>68271</v>
      </c>
      <c r="D23866">
        <v>4</v>
      </c>
      <c r="E23866" t="s">
        <v>13</v>
      </c>
      <c r="F23866" t="s">
        <v>13</v>
      </c>
      <c r="G23866" t="s">
        <v>68260</v>
      </c>
      <c r="H23866" s="3" t="s">
        <v>68261</v>
      </c>
      <c r="I23866" t="s">
        <v>524</v>
      </c>
      <c r="J23866" t="s">
        <v>68262</v>
      </c>
    </row>
    <row r="23867" spans="1:10" ht="16" x14ac:dyDescent="0.2">
      <c r="A23867" t="s">
        <v>43017</v>
      </c>
      <c r="B23867" t="s">
        <v>68272</v>
      </c>
      <c r="C23867" t="s">
        <v>68273</v>
      </c>
      <c r="D23867">
        <v>3</v>
      </c>
      <c r="E23867" t="s">
        <v>13</v>
      </c>
      <c r="F23867" t="s">
        <v>13</v>
      </c>
      <c r="G23867" t="s">
        <v>68260</v>
      </c>
      <c r="H23867" s="3" t="s">
        <v>68274</v>
      </c>
      <c r="I23867" t="s">
        <v>524</v>
      </c>
      <c r="J23867" t="s">
        <v>43022</v>
      </c>
    </row>
    <row r="23868" spans="1:10" ht="16" x14ac:dyDescent="0.2">
      <c r="A23868" t="s">
        <v>68257</v>
      </c>
      <c r="B23868" t="s">
        <v>68275</v>
      </c>
      <c r="C23868" t="s">
        <v>68276</v>
      </c>
      <c r="D23868">
        <v>3</v>
      </c>
      <c r="E23868" t="s">
        <v>13</v>
      </c>
      <c r="F23868" t="s">
        <v>13</v>
      </c>
      <c r="G23868" t="s">
        <v>68260</v>
      </c>
      <c r="H23868" s="3" t="s">
        <v>68261</v>
      </c>
      <c r="I23868" t="s">
        <v>524</v>
      </c>
      <c r="J23868" t="s">
        <v>68262</v>
      </c>
    </row>
    <row r="23869" spans="1:10" ht="16" x14ac:dyDescent="0.2">
      <c r="A23869" t="s">
        <v>12080</v>
      </c>
      <c r="B23869" t="s">
        <v>68277</v>
      </c>
      <c r="C23869" t="s">
        <v>68278</v>
      </c>
      <c r="D23869">
        <v>6</v>
      </c>
      <c r="E23869" t="s">
        <v>13</v>
      </c>
      <c r="F23869" t="s">
        <v>13</v>
      </c>
      <c r="G23869" t="s">
        <v>68260</v>
      </c>
      <c r="H23869" s="3" t="s">
        <v>68279</v>
      </c>
      <c r="I23869" t="s">
        <v>524</v>
      </c>
      <c r="J23869" t="s">
        <v>12085</v>
      </c>
    </row>
    <row r="23870" spans="1:10" ht="16" x14ac:dyDescent="0.2">
      <c r="A23870" t="s">
        <v>68257</v>
      </c>
      <c r="B23870" t="s">
        <v>68280</v>
      </c>
      <c r="C23870" t="s">
        <v>68281</v>
      </c>
      <c r="D23870">
        <v>2</v>
      </c>
      <c r="E23870" t="s">
        <v>13</v>
      </c>
      <c r="F23870" t="s">
        <v>13</v>
      </c>
      <c r="G23870" t="s">
        <v>68260</v>
      </c>
      <c r="H23870" s="3" t="s">
        <v>68282</v>
      </c>
      <c r="I23870" t="s">
        <v>524</v>
      </c>
      <c r="J23870" t="s">
        <v>68262</v>
      </c>
    </row>
    <row r="23871" spans="1:10" ht="16" x14ac:dyDescent="0.2">
      <c r="A23871" t="s">
        <v>68283</v>
      </c>
      <c r="B23871" t="s">
        <v>68284</v>
      </c>
      <c r="C23871" t="s">
        <v>68285</v>
      </c>
      <c r="D23871">
        <v>1</v>
      </c>
      <c r="E23871" t="s">
        <v>68286</v>
      </c>
      <c r="F23871" t="s">
        <v>13</v>
      </c>
      <c r="G23871" t="s">
        <v>68287</v>
      </c>
      <c r="H23871" s="3" t="s">
        <v>68288</v>
      </c>
      <c r="I23871" t="s">
        <v>11228</v>
      </c>
      <c r="J23871" t="s">
        <v>68289</v>
      </c>
    </row>
    <row r="23872" spans="1:10" ht="16" x14ac:dyDescent="0.2">
      <c r="A23872" t="s">
        <v>68283</v>
      </c>
      <c r="B23872" t="s">
        <v>68290</v>
      </c>
      <c r="C23872" t="s">
        <v>68291</v>
      </c>
      <c r="D23872">
        <v>2</v>
      </c>
      <c r="E23872" t="s">
        <v>68286</v>
      </c>
      <c r="F23872" t="s">
        <v>13</v>
      </c>
      <c r="G23872" t="s">
        <v>68287</v>
      </c>
      <c r="H23872" s="3" t="s">
        <v>68292</v>
      </c>
      <c r="I23872" t="s">
        <v>11228</v>
      </c>
      <c r="J23872" t="s">
        <v>68289</v>
      </c>
    </row>
    <row r="23873" spans="1:10" ht="16" x14ac:dyDescent="0.2">
      <c r="A23873" t="s">
        <v>68283</v>
      </c>
      <c r="B23873" t="s">
        <v>68293</v>
      </c>
      <c r="C23873" t="s">
        <v>68294</v>
      </c>
      <c r="D23873">
        <v>3</v>
      </c>
      <c r="E23873" t="s">
        <v>68286</v>
      </c>
      <c r="F23873" t="s">
        <v>13</v>
      </c>
      <c r="G23873" t="s">
        <v>68287</v>
      </c>
      <c r="H23873" s="3" t="s">
        <v>68292</v>
      </c>
      <c r="I23873" t="s">
        <v>11228</v>
      </c>
      <c r="J23873" t="s">
        <v>68289</v>
      </c>
    </row>
    <row r="23874" spans="1:10" ht="32" x14ac:dyDescent="0.2">
      <c r="A23874" t="s">
        <v>68283</v>
      </c>
      <c r="B23874" t="s">
        <v>68295</v>
      </c>
      <c r="C23874" t="s">
        <v>68296</v>
      </c>
      <c r="D23874">
        <v>4</v>
      </c>
      <c r="E23874" t="s">
        <v>13</v>
      </c>
      <c r="F23874" t="s">
        <v>13</v>
      </c>
      <c r="G23874" t="s">
        <v>68297</v>
      </c>
      <c r="H23874" s="3" t="s">
        <v>68298</v>
      </c>
      <c r="I23874" t="s">
        <v>7108</v>
      </c>
      <c r="J23874" t="s">
        <v>68289</v>
      </c>
    </row>
    <row r="23875" spans="1:10" ht="16" x14ac:dyDescent="0.2">
      <c r="A23875" t="s">
        <v>6656</v>
      </c>
      <c r="B23875" t="s">
        <v>68299</v>
      </c>
      <c r="C23875" t="s">
        <v>68300</v>
      </c>
      <c r="D23875">
        <v>2</v>
      </c>
      <c r="E23875" t="s">
        <v>13</v>
      </c>
      <c r="F23875" t="s">
        <v>13</v>
      </c>
      <c r="G23875" t="s">
        <v>68301</v>
      </c>
      <c r="H23875" s="3" t="s">
        <v>68302</v>
      </c>
      <c r="I23875" t="s">
        <v>509</v>
      </c>
      <c r="J23875" t="s">
        <v>6660</v>
      </c>
    </row>
    <row r="23876" spans="1:10" ht="16" x14ac:dyDescent="0.2">
      <c r="A23876" t="s">
        <v>68303</v>
      </c>
      <c r="B23876" t="s">
        <v>68304</v>
      </c>
      <c r="C23876" t="s">
        <v>68305</v>
      </c>
      <c r="D23876">
        <v>1</v>
      </c>
      <c r="E23876" t="s">
        <v>13</v>
      </c>
      <c r="F23876" t="s">
        <v>13</v>
      </c>
      <c r="G23876" t="s">
        <v>68306</v>
      </c>
      <c r="H23876" s="3" t="s">
        <v>68307</v>
      </c>
      <c r="I23876" t="s">
        <v>315</v>
      </c>
      <c r="J23876" t="s">
        <v>68308</v>
      </c>
    </row>
    <row r="23877" spans="1:10" ht="16" x14ac:dyDescent="0.2">
      <c r="A23877" t="s">
        <v>50586</v>
      </c>
      <c r="B23877" t="s">
        <v>68309</v>
      </c>
      <c r="C23877" t="s">
        <v>68310</v>
      </c>
      <c r="D23877">
        <v>1</v>
      </c>
      <c r="E23877" t="s">
        <v>13</v>
      </c>
      <c r="F23877" t="s">
        <v>13</v>
      </c>
      <c r="G23877" t="s">
        <v>68311</v>
      </c>
      <c r="H23877" s="3" t="s">
        <v>68312</v>
      </c>
      <c r="I23877" t="s">
        <v>2813</v>
      </c>
      <c r="J23877" t="s">
        <v>50591</v>
      </c>
    </row>
    <row r="23878" spans="1:10" ht="16" x14ac:dyDescent="0.2">
      <c r="A23878" t="s">
        <v>49393</v>
      </c>
      <c r="B23878" t="s">
        <v>68313</v>
      </c>
      <c r="C23878" t="s">
        <v>68314</v>
      </c>
      <c r="D23878">
        <v>3</v>
      </c>
      <c r="E23878" t="s">
        <v>13</v>
      </c>
      <c r="F23878" t="s">
        <v>13</v>
      </c>
      <c r="G23878" t="s">
        <v>68311</v>
      </c>
      <c r="H23878" s="3" t="s">
        <v>68315</v>
      </c>
      <c r="I23878" t="s">
        <v>2813</v>
      </c>
      <c r="J23878" t="s">
        <v>49397</v>
      </c>
    </row>
    <row r="23879" spans="1:10" ht="32" x14ac:dyDescent="0.2">
      <c r="A23879" t="s">
        <v>49418</v>
      </c>
      <c r="B23879" t="s">
        <v>68313</v>
      </c>
      <c r="C23879" t="s">
        <v>68314</v>
      </c>
      <c r="D23879">
        <v>3</v>
      </c>
      <c r="E23879" t="s">
        <v>13</v>
      </c>
      <c r="F23879" t="s">
        <v>13</v>
      </c>
      <c r="G23879" t="s">
        <v>68311</v>
      </c>
      <c r="H23879" s="3" t="s">
        <v>68316</v>
      </c>
      <c r="I23879" t="s">
        <v>2813</v>
      </c>
      <c r="J23879" t="s">
        <v>49420</v>
      </c>
    </row>
    <row r="23880" spans="1:10" ht="16" x14ac:dyDescent="0.2">
      <c r="A23880" t="s">
        <v>68317</v>
      </c>
      <c r="B23880" t="s">
        <v>68318</v>
      </c>
      <c r="C23880" t="s">
        <v>68319</v>
      </c>
      <c r="D23880">
        <v>1</v>
      </c>
      <c r="E23880" t="s">
        <v>13</v>
      </c>
      <c r="F23880" t="s">
        <v>13</v>
      </c>
      <c r="G23880" t="s">
        <v>68311</v>
      </c>
      <c r="H23880" s="3" t="s">
        <v>68320</v>
      </c>
      <c r="I23880" t="s">
        <v>2813</v>
      </c>
      <c r="J23880" t="s">
        <v>68321</v>
      </c>
    </row>
    <row r="23881" spans="1:10" ht="32" x14ac:dyDescent="0.2">
      <c r="A23881" t="s">
        <v>68322</v>
      </c>
      <c r="B23881" t="s">
        <v>68323</v>
      </c>
      <c r="C23881" t="s">
        <v>68324</v>
      </c>
      <c r="D23881">
        <v>1</v>
      </c>
      <c r="E23881" t="s">
        <v>13</v>
      </c>
      <c r="F23881" t="s">
        <v>13</v>
      </c>
      <c r="G23881" t="s">
        <v>68325</v>
      </c>
      <c r="H23881" s="3" t="s">
        <v>68326</v>
      </c>
      <c r="I23881" t="s">
        <v>14105</v>
      </c>
      <c r="J23881" t="s">
        <v>68327</v>
      </c>
    </row>
    <row r="23882" spans="1:10" ht="16" x14ac:dyDescent="0.2">
      <c r="A23882" t="s">
        <v>23794</v>
      </c>
      <c r="B23882" t="s">
        <v>68323</v>
      </c>
      <c r="C23882" t="s">
        <v>68324</v>
      </c>
      <c r="D23882">
        <v>2</v>
      </c>
      <c r="E23882" t="s">
        <v>13</v>
      </c>
      <c r="F23882" t="s">
        <v>13</v>
      </c>
      <c r="G23882" t="s">
        <v>68328</v>
      </c>
      <c r="H23882" s="3" t="s">
        <v>68329</v>
      </c>
      <c r="I23882" t="s">
        <v>14105</v>
      </c>
      <c r="J23882" t="s">
        <v>23798</v>
      </c>
    </row>
    <row r="23883" spans="1:10" ht="16" x14ac:dyDescent="0.2">
      <c r="A23883" t="s">
        <v>68330</v>
      </c>
      <c r="B23883" t="s">
        <v>68331</v>
      </c>
      <c r="C23883" t="s">
        <v>68332</v>
      </c>
      <c r="D23883">
        <v>3</v>
      </c>
      <c r="E23883" t="s">
        <v>13</v>
      </c>
      <c r="F23883" t="s">
        <v>13</v>
      </c>
      <c r="G23883" t="s">
        <v>68333</v>
      </c>
      <c r="H23883" s="3" t="s">
        <v>68334</v>
      </c>
      <c r="I23883" t="s">
        <v>106</v>
      </c>
      <c r="J23883" t="s">
        <v>68335</v>
      </c>
    </row>
    <row r="23884" spans="1:10" ht="16" x14ac:dyDescent="0.2">
      <c r="A23884" t="s">
        <v>68330</v>
      </c>
      <c r="B23884" t="s">
        <v>68336</v>
      </c>
      <c r="C23884" t="s">
        <v>68337</v>
      </c>
      <c r="D23884">
        <v>2</v>
      </c>
      <c r="E23884" t="s">
        <v>13</v>
      </c>
      <c r="F23884" t="s">
        <v>13</v>
      </c>
      <c r="G23884" t="s">
        <v>68333</v>
      </c>
      <c r="H23884" s="3" t="s">
        <v>68334</v>
      </c>
      <c r="I23884" t="s">
        <v>106</v>
      </c>
      <c r="J23884" t="s">
        <v>68335</v>
      </c>
    </row>
    <row r="23885" spans="1:10" ht="16" x14ac:dyDescent="0.2">
      <c r="A23885" t="s">
        <v>68330</v>
      </c>
      <c r="B23885" t="s">
        <v>68338</v>
      </c>
      <c r="C23885" t="s">
        <v>68339</v>
      </c>
      <c r="D23885">
        <v>1</v>
      </c>
      <c r="E23885" t="s">
        <v>13</v>
      </c>
      <c r="F23885" t="s">
        <v>13</v>
      </c>
      <c r="G23885" t="s">
        <v>68333</v>
      </c>
      <c r="H23885" s="3" t="s">
        <v>68334</v>
      </c>
      <c r="I23885" t="s">
        <v>106</v>
      </c>
      <c r="J23885" t="s">
        <v>68335</v>
      </c>
    </row>
    <row r="23886" spans="1:10" ht="16" x14ac:dyDescent="0.2">
      <c r="A23886" t="s">
        <v>68330</v>
      </c>
      <c r="B23886" t="s">
        <v>68340</v>
      </c>
      <c r="C23886" t="s">
        <v>68341</v>
      </c>
      <c r="D23886">
        <v>4</v>
      </c>
      <c r="E23886" t="s">
        <v>13</v>
      </c>
      <c r="F23886" t="s">
        <v>13</v>
      </c>
      <c r="G23886" t="s">
        <v>68333</v>
      </c>
      <c r="H23886" s="3" t="s">
        <v>68334</v>
      </c>
      <c r="I23886" t="s">
        <v>106</v>
      </c>
      <c r="J23886" t="s">
        <v>68335</v>
      </c>
    </row>
    <row r="23887" spans="1:10" ht="16" x14ac:dyDescent="0.2">
      <c r="A23887" t="s">
        <v>47332</v>
      </c>
      <c r="B23887" t="s">
        <v>68342</v>
      </c>
      <c r="C23887" t="s">
        <v>68343</v>
      </c>
      <c r="D23887">
        <v>3</v>
      </c>
      <c r="E23887" t="s">
        <v>13</v>
      </c>
      <c r="F23887" t="s">
        <v>13</v>
      </c>
      <c r="G23887" t="s">
        <v>68344</v>
      </c>
      <c r="H23887" s="3" t="s">
        <v>68345</v>
      </c>
      <c r="I23887" t="s">
        <v>62</v>
      </c>
      <c r="J23887" t="s">
        <v>47336</v>
      </c>
    </row>
    <row r="23888" spans="1:10" ht="16" x14ac:dyDescent="0.2">
      <c r="A23888" t="s">
        <v>68346</v>
      </c>
      <c r="B23888" t="s">
        <v>68347</v>
      </c>
      <c r="C23888" t="s">
        <v>68348</v>
      </c>
      <c r="D23888">
        <v>1</v>
      </c>
      <c r="E23888" t="s">
        <v>13</v>
      </c>
      <c r="F23888" t="s">
        <v>13</v>
      </c>
      <c r="G23888" t="s">
        <v>68344</v>
      </c>
      <c r="H23888" s="3" t="s">
        <v>68349</v>
      </c>
      <c r="I23888" t="s">
        <v>62</v>
      </c>
      <c r="J23888" t="s">
        <v>68350</v>
      </c>
    </row>
    <row r="23889" spans="1:10" ht="16" x14ac:dyDescent="0.2">
      <c r="A23889" t="s">
        <v>29321</v>
      </c>
      <c r="B23889" t="s">
        <v>68351</v>
      </c>
      <c r="C23889" t="s">
        <v>68352</v>
      </c>
      <c r="D23889">
        <v>3</v>
      </c>
      <c r="E23889">
        <f>498</f>
        <v>498</v>
      </c>
      <c r="F23889" t="s">
        <v>13</v>
      </c>
      <c r="G23889" t="s">
        <v>68353</v>
      </c>
      <c r="H23889" s="3" t="s">
        <v>68354</v>
      </c>
      <c r="I23889" t="s">
        <v>62</v>
      </c>
      <c r="J23889" t="s">
        <v>29325</v>
      </c>
    </row>
    <row r="23890" spans="1:10" ht="16" x14ac:dyDescent="0.2">
      <c r="A23890" t="s">
        <v>29321</v>
      </c>
      <c r="B23890" t="s">
        <v>68355</v>
      </c>
      <c r="C23890" t="s">
        <v>68356</v>
      </c>
      <c r="D23890">
        <v>2</v>
      </c>
      <c r="E23890">
        <f>498</f>
        <v>498</v>
      </c>
      <c r="F23890" t="s">
        <v>13</v>
      </c>
      <c r="G23890" t="s">
        <v>68353</v>
      </c>
      <c r="H23890" s="3" t="s">
        <v>68357</v>
      </c>
      <c r="I23890" t="s">
        <v>62</v>
      </c>
      <c r="J23890" t="s">
        <v>29325</v>
      </c>
    </row>
    <row r="23891" spans="1:10" ht="16" x14ac:dyDescent="0.2">
      <c r="A23891" t="s">
        <v>34240</v>
      </c>
      <c r="B23891" t="s">
        <v>68355</v>
      </c>
      <c r="C23891" t="s">
        <v>68356</v>
      </c>
      <c r="D23891">
        <v>1</v>
      </c>
      <c r="E23891">
        <f>498</f>
        <v>498</v>
      </c>
      <c r="F23891" t="s">
        <v>13</v>
      </c>
      <c r="G23891" t="s">
        <v>68353</v>
      </c>
      <c r="H23891" s="3" t="s">
        <v>68357</v>
      </c>
      <c r="I23891" t="s">
        <v>62</v>
      </c>
      <c r="J23891" t="s">
        <v>34244</v>
      </c>
    </row>
    <row r="23892" spans="1:10" ht="16" x14ac:dyDescent="0.2">
      <c r="A23892" t="s">
        <v>34240</v>
      </c>
      <c r="B23892" t="s">
        <v>68358</v>
      </c>
      <c r="C23892" t="s">
        <v>68359</v>
      </c>
      <c r="D23892">
        <v>3</v>
      </c>
      <c r="E23892">
        <f>498</f>
        <v>498</v>
      </c>
      <c r="F23892" t="s">
        <v>13</v>
      </c>
      <c r="G23892" t="s">
        <v>68353</v>
      </c>
      <c r="H23892" s="3" t="s">
        <v>68357</v>
      </c>
      <c r="I23892" t="s">
        <v>62</v>
      </c>
      <c r="J23892" t="s">
        <v>34244</v>
      </c>
    </row>
    <row r="23893" spans="1:10" ht="16" x14ac:dyDescent="0.2">
      <c r="A23893" t="s">
        <v>14027</v>
      </c>
      <c r="B23893" t="s">
        <v>68360</v>
      </c>
      <c r="C23893" t="s">
        <v>68361</v>
      </c>
      <c r="D23893">
        <v>1</v>
      </c>
      <c r="E23893">
        <f>498</f>
        <v>498</v>
      </c>
      <c r="F23893" t="s">
        <v>13</v>
      </c>
      <c r="G23893" t="s">
        <v>68353</v>
      </c>
      <c r="H23893" s="3" t="s">
        <v>68362</v>
      </c>
      <c r="I23893" t="s">
        <v>62</v>
      </c>
      <c r="J23893" t="s">
        <v>14032</v>
      </c>
    </row>
    <row r="23894" spans="1:10" ht="16" x14ac:dyDescent="0.2">
      <c r="A23894" t="s">
        <v>36687</v>
      </c>
      <c r="B23894" t="s">
        <v>68363</v>
      </c>
      <c r="C23894" t="s">
        <v>68364</v>
      </c>
      <c r="D23894">
        <v>1</v>
      </c>
      <c r="E23894">
        <f>498</f>
        <v>498</v>
      </c>
      <c r="F23894" t="s">
        <v>13</v>
      </c>
      <c r="G23894" t="s">
        <v>68353</v>
      </c>
      <c r="H23894" s="3" t="s">
        <v>68365</v>
      </c>
      <c r="I23894" t="s">
        <v>62</v>
      </c>
      <c r="J23894" t="s">
        <v>36691</v>
      </c>
    </row>
    <row r="23895" spans="1:10" ht="16" x14ac:dyDescent="0.2">
      <c r="A23895" t="s">
        <v>68366</v>
      </c>
      <c r="B23895" t="s">
        <v>68367</v>
      </c>
      <c r="C23895" t="s">
        <v>68361</v>
      </c>
      <c r="D23895">
        <v>1</v>
      </c>
      <c r="E23895" t="s">
        <v>13</v>
      </c>
      <c r="F23895" t="s">
        <v>13</v>
      </c>
      <c r="G23895" t="s">
        <v>68353</v>
      </c>
      <c r="H23895" s="3" t="s">
        <v>68368</v>
      </c>
      <c r="J23895" t="s">
        <v>68369</v>
      </c>
    </row>
    <row r="23896" spans="1:10" ht="16" x14ac:dyDescent="0.2">
      <c r="A23896" t="s">
        <v>41090</v>
      </c>
      <c r="B23896" t="s">
        <v>68370</v>
      </c>
      <c r="C23896" t="s">
        <v>68371</v>
      </c>
      <c r="D23896">
        <v>1</v>
      </c>
      <c r="E23896">
        <f>498</f>
        <v>498</v>
      </c>
      <c r="F23896" t="s">
        <v>13</v>
      </c>
      <c r="G23896" t="s">
        <v>68353</v>
      </c>
      <c r="H23896" s="3" t="s">
        <v>68365</v>
      </c>
      <c r="I23896" t="s">
        <v>62</v>
      </c>
      <c r="J23896" t="s">
        <v>41094</v>
      </c>
    </row>
    <row r="23897" spans="1:10" ht="16" x14ac:dyDescent="0.2">
      <c r="A23897" t="s">
        <v>68372</v>
      </c>
      <c r="B23897" t="s">
        <v>13965</v>
      </c>
      <c r="C23897" t="s">
        <v>13966</v>
      </c>
      <c r="D23897">
        <v>1</v>
      </c>
      <c r="E23897">
        <f>407</f>
        <v>407</v>
      </c>
      <c r="F23897" t="s">
        <v>13</v>
      </c>
      <c r="G23897" t="s">
        <v>68373</v>
      </c>
      <c r="H23897" s="3" t="s">
        <v>68374</v>
      </c>
      <c r="I23897" t="s">
        <v>69</v>
      </c>
      <c r="J23897" t="s">
        <v>68375</v>
      </c>
    </row>
    <row r="23898" spans="1:10" ht="16" x14ac:dyDescent="0.2">
      <c r="A23898" t="s">
        <v>68376</v>
      </c>
      <c r="B23898" t="s">
        <v>68377</v>
      </c>
      <c r="C23898" t="s">
        <v>68378</v>
      </c>
      <c r="D23898">
        <v>1</v>
      </c>
      <c r="E23898">
        <f>407</f>
        <v>407</v>
      </c>
      <c r="F23898" t="s">
        <v>13</v>
      </c>
      <c r="G23898" t="s">
        <v>68373</v>
      </c>
      <c r="H23898" s="3" t="s">
        <v>68374</v>
      </c>
      <c r="I23898" t="s">
        <v>69</v>
      </c>
      <c r="J23898" t="s">
        <v>68379</v>
      </c>
    </row>
    <row r="23899" spans="1:10" ht="16" x14ac:dyDescent="0.2">
      <c r="A23899" t="s">
        <v>22896</v>
      </c>
      <c r="B23899" t="s">
        <v>6987</v>
      </c>
      <c r="C23899" t="s">
        <v>15957</v>
      </c>
      <c r="D23899">
        <v>1</v>
      </c>
      <c r="E23899">
        <f>407</f>
        <v>407</v>
      </c>
      <c r="F23899" t="s">
        <v>13</v>
      </c>
      <c r="G23899" t="s">
        <v>68373</v>
      </c>
      <c r="H23899" s="3" t="s">
        <v>68380</v>
      </c>
      <c r="I23899" t="s">
        <v>69</v>
      </c>
      <c r="J23899" t="s">
        <v>22900</v>
      </c>
    </row>
    <row r="23900" spans="1:10" ht="16" x14ac:dyDescent="0.2">
      <c r="A23900" t="s">
        <v>68372</v>
      </c>
      <c r="B23900" t="s">
        <v>13968</v>
      </c>
      <c r="C23900" t="s">
        <v>13969</v>
      </c>
      <c r="D23900">
        <v>2</v>
      </c>
      <c r="E23900">
        <f>407</f>
        <v>407</v>
      </c>
      <c r="F23900" t="s">
        <v>13</v>
      </c>
      <c r="G23900" t="s">
        <v>68373</v>
      </c>
      <c r="H23900" s="3" t="s">
        <v>68374</v>
      </c>
      <c r="I23900" t="s">
        <v>69</v>
      </c>
      <c r="J23900" t="s">
        <v>68375</v>
      </c>
    </row>
    <row r="23901" spans="1:10" ht="16" x14ac:dyDescent="0.2">
      <c r="A23901" t="s">
        <v>68376</v>
      </c>
      <c r="B23901" t="s">
        <v>68381</v>
      </c>
      <c r="C23901" t="s">
        <v>68382</v>
      </c>
      <c r="D23901">
        <v>2</v>
      </c>
      <c r="E23901">
        <f>407</f>
        <v>407</v>
      </c>
      <c r="F23901" t="s">
        <v>13</v>
      </c>
      <c r="G23901" t="s">
        <v>68373</v>
      </c>
      <c r="H23901" s="3" t="s">
        <v>68374</v>
      </c>
      <c r="I23901" t="s">
        <v>69</v>
      </c>
      <c r="J23901" t="s">
        <v>68379</v>
      </c>
    </row>
    <row r="23902" spans="1:10" ht="16" x14ac:dyDescent="0.2">
      <c r="A23902" t="s">
        <v>22896</v>
      </c>
      <c r="B23902" t="s">
        <v>68383</v>
      </c>
      <c r="C23902" t="s">
        <v>68384</v>
      </c>
      <c r="D23902">
        <v>3</v>
      </c>
      <c r="E23902">
        <f>407</f>
        <v>407</v>
      </c>
      <c r="F23902" t="s">
        <v>13</v>
      </c>
      <c r="G23902" t="s">
        <v>68373</v>
      </c>
      <c r="H23902" s="3" t="s">
        <v>68380</v>
      </c>
      <c r="I23902" t="s">
        <v>69</v>
      </c>
      <c r="J23902" t="s">
        <v>22900</v>
      </c>
    </row>
    <row r="23903" spans="1:10" ht="16" x14ac:dyDescent="0.2">
      <c r="A23903" t="s">
        <v>68385</v>
      </c>
      <c r="B23903" t="s">
        <v>68386</v>
      </c>
      <c r="C23903" t="s">
        <v>68387</v>
      </c>
      <c r="D23903">
        <v>1</v>
      </c>
      <c r="E23903" t="s">
        <v>1088</v>
      </c>
      <c r="F23903" t="s">
        <v>13</v>
      </c>
      <c r="G23903" t="s">
        <v>68388</v>
      </c>
      <c r="H23903" s="3" t="s">
        <v>68389</v>
      </c>
      <c r="I23903" t="s">
        <v>62</v>
      </c>
      <c r="J23903" t="s">
        <v>68390</v>
      </c>
    </row>
    <row r="23904" spans="1:10" ht="16" x14ac:dyDescent="0.2">
      <c r="A23904" t="s">
        <v>6388</v>
      </c>
      <c r="B23904" t="s">
        <v>14447</v>
      </c>
      <c r="C23904" t="s">
        <v>68391</v>
      </c>
      <c r="D23904">
        <v>2</v>
      </c>
      <c r="E23904" t="s">
        <v>1088</v>
      </c>
      <c r="F23904" t="s">
        <v>13</v>
      </c>
      <c r="G23904" t="s">
        <v>68388</v>
      </c>
      <c r="H23904" s="3" t="s">
        <v>68389</v>
      </c>
      <c r="I23904" t="s">
        <v>62</v>
      </c>
      <c r="J23904" t="s">
        <v>6392</v>
      </c>
    </row>
    <row r="23905" spans="1:10" ht="16" x14ac:dyDescent="0.2">
      <c r="A23905" t="s">
        <v>52267</v>
      </c>
      <c r="B23905" t="s">
        <v>68392</v>
      </c>
      <c r="C23905" t="s">
        <v>68393</v>
      </c>
      <c r="D23905">
        <v>2</v>
      </c>
      <c r="E23905" t="s">
        <v>1088</v>
      </c>
      <c r="F23905" t="s">
        <v>13</v>
      </c>
      <c r="G23905" t="s">
        <v>68388</v>
      </c>
      <c r="H23905" s="3" t="s">
        <v>68389</v>
      </c>
      <c r="I23905" t="s">
        <v>62</v>
      </c>
      <c r="J23905" t="s">
        <v>52271</v>
      </c>
    </row>
    <row r="23906" spans="1:10" ht="16" x14ac:dyDescent="0.2">
      <c r="A23906" t="s">
        <v>68394</v>
      </c>
      <c r="B23906" t="s">
        <v>68395</v>
      </c>
      <c r="C23906" t="s">
        <v>68396</v>
      </c>
      <c r="D23906">
        <v>2</v>
      </c>
      <c r="E23906" t="s">
        <v>730</v>
      </c>
      <c r="F23906" t="s">
        <v>13</v>
      </c>
      <c r="G23906" t="s">
        <v>68397</v>
      </c>
      <c r="H23906" s="3" t="s">
        <v>68398</v>
      </c>
      <c r="I23906" t="s">
        <v>404</v>
      </c>
      <c r="J23906" t="s">
        <v>68399</v>
      </c>
    </row>
    <row r="23907" spans="1:10" ht="16" x14ac:dyDescent="0.2">
      <c r="A23907" t="s">
        <v>68394</v>
      </c>
      <c r="B23907" t="s">
        <v>68400</v>
      </c>
      <c r="C23907" t="s">
        <v>68401</v>
      </c>
      <c r="D23907">
        <v>3</v>
      </c>
      <c r="E23907" t="s">
        <v>730</v>
      </c>
      <c r="F23907" t="s">
        <v>13</v>
      </c>
      <c r="G23907" t="s">
        <v>68397</v>
      </c>
      <c r="H23907" s="3" t="s">
        <v>68398</v>
      </c>
      <c r="I23907" t="s">
        <v>404</v>
      </c>
      <c r="J23907" t="s">
        <v>68399</v>
      </c>
    </row>
    <row r="23908" spans="1:10" ht="16" x14ac:dyDescent="0.2">
      <c r="A23908" t="s">
        <v>68394</v>
      </c>
      <c r="B23908" t="s">
        <v>28855</v>
      </c>
      <c r="C23908" t="s">
        <v>68402</v>
      </c>
      <c r="D23908">
        <v>1</v>
      </c>
      <c r="E23908" t="s">
        <v>730</v>
      </c>
      <c r="F23908" t="s">
        <v>13</v>
      </c>
      <c r="G23908" t="s">
        <v>68397</v>
      </c>
      <c r="H23908" s="3" t="s">
        <v>68398</v>
      </c>
      <c r="I23908" t="s">
        <v>404</v>
      </c>
      <c r="J23908" t="s">
        <v>68399</v>
      </c>
    </row>
    <row r="23909" spans="1:10" ht="16" x14ac:dyDescent="0.2">
      <c r="A23909" t="s">
        <v>51142</v>
      </c>
      <c r="B23909" t="s">
        <v>12613</v>
      </c>
      <c r="C23909" t="s">
        <v>12614</v>
      </c>
      <c r="D23909">
        <v>2</v>
      </c>
      <c r="E23909" t="s">
        <v>13</v>
      </c>
      <c r="F23909" t="s">
        <v>13</v>
      </c>
      <c r="G23909" t="s">
        <v>68403</v>
      </c>
      <c r="H23909" s="3" t="s">
        <v>68404</v>
      </c>
      <c r="I23909" t="s">
        <v>3711</v>
      </c>
      <c r="J23909" t="s">
        <v>51143</v>
      </c>
    </row>
    <row r="23910" spans="1:10" ht="16" x14ac:dyDescent="0.2">
      <c r="A23910" t="s">
        <v>68405</v>
      </c>
      <c r="B23910" t="s">
        <v>68406</v>
      </c>
      <c r="C23910" t="s">
        <v>68407</v>
      </c>
      <c r="D23910">
        <v>1</v>
      </c>
      <c r="E23910" t="s">
        <v>13</v>
      </c>
      <c r="F23910" t="s">
        <v>13</v>
      </c>
      <c r="G23910" t="s">
        <v>68408</v>
      </c>
      <c r="H23910" s="3" t="s">
        <v>68409</v>
      </c>
      <c r="I23910" t="s">
        <v>62</v>
      </c>
      <c r="J23910" t="s">
        <v>68410</v>
      </c>
    </row>
    <row r="23911" spans="1:10" ht="16" x14ac:dyDescent="0.2">
      <c r="A23911" t="s">
        <v>68411</v>
      </c>
      <c r="B23911" t="s">
        <v>68406</v>
      </c>
      <c r="C23911" t="s">
        <v>68407</v>
      </c>
      <c r="D23911">
        <v>1</v>
      </c>
      <c r="E23911" t="s">
        <v>13</v>
      </c>
      <c r="F23911" t="s">
        <v>13</v>
      </c>
      <c r="G23911" t="s">
        <v>68408</v>
      </c>
      <c r="H23911" s="3" t="s">
        <v>68409</v>
      </c>
      <c r="I23911" t="s">
        <v>62</v>
      </c>
      <c r="J23911" t="s">
        <v>68412</v>
      </c>
    </row>
    <row r="23912" spans="1:10" ht="16" x14ac:dyDescent="0.2">
      <c r="A23912" t="s">
        <v>68405</v>
      </c>
      <c r="B23912" t="s">
        <v>68413</v>
      </c>
      <c r="C23912" t="s">
        <v>68414</v>
      </c>
      <c r="D23912">
        <v>3</v>
      </c>
      <c r="E23912" t="s">
        <v>13</v>
      </c>
      <c r="F23912" t="s">
        <v>13</v>
      </c>
      <c r="G23912" t="s">
        <v>68408</v>
      </c>
      <c r="H23912" s="3" t="s">
        <v>68415</v>
      </c>
      <c r="I23912" t="s">
        <v>62</v>
      </c>
      <c r="J23912" t="s">
        <v>68410</v>
      </c>
    </row>
    <row r="23913" spans="1:10" ht="16" x14ac:dyDescent="0.2">
      <c r="A23913" t="s">
        <v>68405</v>
      </c>
      <c r="B23913" t="s">
        <v>68416</v>
      </c>
      <c r="C23913" t="s">
        <v>68417</v>
      </c>
      <c r="D23913">
        <v>2</v>
      </c>
      <c r="E23913" t="s">
        <v>13</v>
      </c>
      <c r="F23913" t="s">
        <v>13</v>
      </c>
      <c r="G23913" t="s">
        <v>68408</v>
      </c>
      <c r="H23913" s="3" t="s">
        <v>68409</v>
      </c>
      <c r="I23913" t="s">
        <v>62</v>
      </c>
      <c r="J23913" t="s">
        <v>68410</v>
      </c>
    </row>
    <row r="23914" spans="1:10" ht="16" x14ac:dyDescent="0.2">
      <c r="A23914" t="s">
        <v>68418</v>
      </c>
      <c r="B23914" t="s">
        <v>68406</v>
      </c>
      <c r="C23914" t="s">
        <v>68407</v>
      </c>
      <c r="D23914">
        <v>1</v>
      </c>
      <c r="E23914" t="s">
        <v>13</v>
      </c>
      <c r="F23914" t="s">
        <v>13</v>
      </c>
      <c r="G23914" t="s">
        <v>68408</v>
      </c>
      <c r="H23914" s="3" t="s">
        <v>68409</v>
      </c>
      <c r="I23914" t="s">
        <v>62</v>
      </c>
      <c r="J23914" t="s">
        <v>68419</v>
      </c>
    </row>
    <row r="23915" spans="1:10" ht="16" x14ac:dyDescent="0.2">
      <c r="A23915" t="s">
        <v>18389</v>
      </c>
      <c r="B23915" t="s">
        <v>68420</v>
      </c>
      <c r="C23915" t="s">
        <v>68421</v>
      </c>
      <c r="D23915">
        <v>2</v>
      </c>
      <c r="E23915" t="s">
        <v>20885</v>
      </c>
      <c r="F23915" t="s">
        <v>13</v>
      </c>
      <c r="G23915" t="s">
        <v>68422</v>
      </c>
      <c r="H23915" s="3" t="s">
        <v>68423</v>
      </c>
      <c r="I23915" t="s">
        <v>959</v>
      </c>
      <c r="J23915" t="s">
        <v>18390</v>
      </c>
    </row>
    <row r="23916" spans="1:10" ht="16" x14ac:dyDescent="0.2">
      <c r="A23916" t="s">
        <v>32577</v>
      </c>
      <c r="B23916" t="s">
        <v>68424</v>
      </c>
      <c r="C23916" t="s">
        <v>68425</v>
      </c>
      <c r="D23916">
        <v>5</v>
      </c>
      <c r="E23916" t="s">
        <v>20885</v>
      </c>
      <c r="F23916" t="s">
        <v>13</v>
      </c>
      <c r="G23916" t="s">
        <v>68422</v>
      </c>
      <c r="H23916" s="3" t="s">
        <v>68426</v>
      </c>
      <c r="I23916" t="s">
        <v>959</v>
      </c>
      <c r="J23916" t="s">
        <v>32580</v>
      </c>
    </row>
    <row r="23917" spans="1:10" ht="16" x14ac:dyDescent="0.2">
      <c r="A23917" t="s">
        <v>18461</v>
      </c>
      <c r="B23917" t="s">
        <v>68420</v>
      </c>
      <c r="C23917" t="s">
        <v>68421</v>
      </c>
      <c r="D23917">
        <v>2</v>
      </c>
      <c r="E23917" t="s">
        <v>20885</v>
      </c>
      <c r="F23917" t="s">
        <v>13</v>
      </c>
      <c r="G23917" t="s">
        <v>68422</v>
      </c>
      <c r="H23917" s="3" t="s">
        <v>68423</v>
      </c>
      <c r="I23917" t="s">
        <v>959</v>
      </c>
      <c r="J23917" t="s">
        <v>18462</v>
      </c>
    </row>
    <row r="23918" spans="1:10" ht="16" x14ac:dyDescent="0.2">
      <c r="A23918" t="s">
        <v>32577</v>
      </c>
      <c r="B23918" t="s">
        <v>64315</v>
      </c>
      <c r="C23918" t="s">
        <v>68427</v>
      </c>
      <c r="D23918">
        <v>3</v>
      </c>
      <c r="E23918" t="s">
        <v>20885</v>
      </c>
      <c r="F23918" t="s">
        <v>13</v>
      </c>
      <c r="G23918" t="s">
        <v>68422</v>
      </c>
      <c r="H23918" s="3" t="s">
        <v>68426</v>
      </c>
      <c r="I23918" t="s">
        <v>959</v>
      </c>
      <c r="J23918" t="s">
        <v>32580</v>
      </c>
    </row>
    <row r="23919" spans="1:10" ht="16" x14ac:dyDescent="0.2">
      <c r="A23919" t="s">
        <v>68428</v>
      </c>
      <c r="B23919" t="s">
        <v>68429</v>
      </c>
      <c r="C23919" t="s">
        <v>68430</v>
      </c>
      <c r="D23919">
        <v>3</v>
      </c>
      <c r="E23919" t="s">
        <v>20885</v>
      </c>
      <c r="F23919" t="s">
        <v>13</v>
      </c>
      <c r="G23919" t="s">
        <v>68422</v>
      </c>
      <c r="H23919" s="3" t="s">
        <v>68431</v>
      </c>
      <c r="I23919" t="s">
        <v>959</v>
      </c>
      <c r="J23919" t="s">
        <v>68432</v>
      </c>
    </row>
    <row r="23920" spans="1:10" ht="16" x14ac:dyDescent="0.2">
      <c r="A23920" t="s">
        <v>68433</v>
      </c>
      <c r="B23920" t="s">
        <v>68434</v>
      </c>
      <c r="C23920" t="s">
        <v>68435</v>
      </c>
      <c r="D23920">
        <v>1</v>
      </c>
      <c r="E23920" t="s">
        <v>20885</v>
      </c>
      <c r="F23920" t="s">
        <v>13</v>
      </c>
      <c r="G23920" t="s">
        <v>68422</v>
      </c>
      <c r="H23920" s="3" t="s">
        <v>68436</v>
      </c>
      <c r="I23920" t="s">
        <v>959</v>
      </c>
      <c r="J23920" t="s">
        <v>68437</v>
      </c>
    </row>
    <row r="23921" spans="1:10" ht="16" x14ac:dyDescent="0.2">
      <c r="A23921" t="s">
        <v>32577</v>
      </c>
      <c r="B23921" t="s">
        <v>68438</v>
      </c>
      <c r="C23921" t="s">
        <v>68439</v>
      </c>
      <c r="D23921">
        <v>2</v>
      </c>
      <c r="E23921" t="s">
        <v>20885</v>
      </c>
      <c r="F23921" t="s">
        <v>13</v>
      </c>
      <c r="G23921" t="s">
        <v>68422</v>
      </c>
      <c r="H23921" s="3" t="s">
        <v>68426</v>
      </c>
      <c r="I23921" t="s">
        <v>959</v>
      </c>
      <c r="J23921" t="s">
        <v>32580</v>
      </c>
    </row>
    <row r="23922" spans="1:10" ht="16" x14ac:dyDescent="0.2">
      <c r="A23922" t="s">
        <v>68428</v>
      </c>
      <c r="B23922" t="s">
        <v>68440</v>
      </c>
      <c r="C23922" t="s">
        <v>68441</v>
      </c>
      <c r="D23922">
        <v>1</v>
      </c>
      <c r="E23922" t="s">
        <v>20885</v>
      </c>
      <c r="F23922" t="s">
        <v>13</v>
      </c>
      <c r="G23922" t="s">
        <v>68422</v>
      </c>
      <c r="H23922" s="3" t="s">
        <v>68431</v>
      </c>
      <c r="I23922" t="s">
        <v>959</v>
      </c>
      <c r="J23922" t="s">
        <v>68432</v>
      </c>
    </row>
    <row r="23923" spans="1:10" ht="16" x14ac:dyDescent="0.2">
      <c r="A23923" t="s">
        <v>52139</v>
      </c>
      <c r="B23923" t="s">
        <v>68442</v>
      </c>
      <c r="C23923" t="s">
        <v>68443</v>
      </c>
      <c r="D23923">
        <v>2</v>
      </c>
      <c r="E23923" t="s">
        <v>20885</v>
      </c>
      <c r="F23923" t="s">
        <v>13</v>
      </c>
      <c r="G23923" t="s">
        <v>68422</v>
      </c>
      <c r="H23923" s="3" t="s">
        <v>68444</v>
      </c>
      <c r="I23923" t="s">
        <v>959</v>
      </c>
      <c r="J23923" t="s">
        <v>52144</v>
      </c>
    </row>
    <row r="23924" spans="1:10" ht="16" x14ac:dyDescent="0.2">
      <c r="A23924" t="s">
        <v>68428</v>
      </c>
      <c r="B23924" t="s">
        <v>68445</v>
      </c>
      <c r="C23924" t="s">
        <v>68446</v>
      </c>
      <c r="D23924">
        <v>2</v>
      </c>
      <c r="E23924" t="s">
        <v>20885</v>
      </c>
      <c r="F23924" t="s">
        <v>13</v>
      </c>
      <c r="G23924" t="s">
        <v>68422</v>
      </c>
      <c r="H23924" s="3" t="s">
        <v>68431</v>
      </c>
      <c r="I23924" t="s">
        <v>959</v>
      </c>
      <c r="J23924" t="s">
        <v>68432</v>
      </c>
    </row>
    <row r="23925" spans="1:10" ht="16" x14ac:dyDescent="0.2">
      <c r="A23925" t="s">
        <v>68433</v>
      </c>
      <c r="B23925" t="s">
        <v>68447</v>
      </c>
      <c r="C23925" t="s">
        <v>68448</v>
      </c>
      <c r="D23925">
        <v>2</v>
      </c>
      <c r="E23925" t="s">
        <v>20885</v>
      </c>
      <c r="F23925" t="s">
        <v>13</v>
      </c>
      <c r="G23925" t="s">
        <v>68422</v>
      </c>
      <c r="H23925" s="3" t="s">
        <v>68436</v>
      </c>
      <c r="I23925" t="s">
        <v>959</v>
      </c>
      <c r="J23925" t="s">
        <v>68437</v>
      </c>
    </row>
    <row r="23926" spans="1:10" ht="32" x14ac:dyDescent="0.2">
      <c r="A23926" t="s">
        <v>32577</v>
      </c>
      <c r="B23926" t="s">
        <v>68449</v>
      </c>
      <c r="C23926" t="s">
        <v>68450</v>
      </c>
      <c r="D23926">
        <v>1</v>
      </c>
      <c r="E23926" t="s">
        <v>13</v>
      </c>
      <c r="F23926" t="s">
        <v>13</v>
      </c>
      <c r="G23926" t="s">
        <v>68451</v>
      </c>
      <c r="H23926" s="3" t="s">
        <v>68452</v>
      </c>
      <c r="I23926" t="s">
        <v>959</v>
      </c>
      <c r="J23926" t="s">
        <v>32580</v>
      </c>
    </row>
    <row r="23927" spans="1:10" ht="16" x14ac:dyDescent="0.2">
      <c r="A23927" t="s">
        <v>68453</v>
      </c>
      <c r="B23927" t="s">
        <v>68454</v>
      </c>
      <c r="C23927" t="s">
        <v>68455</v>
      </c>
      <c r="D23927">
        <v>1</v>
      </c>
      <c r="E23927" t="s">
        <v>13</v>
      </c>
      <c r="F23927" t="s">
        <v>13</v>
      </c>
      <c r="G23927" t="s">
        <v>68456</v>
      </c>
      <c r="H23927" s="3" t="s">
        <v>68457</v>
      </c>
      <c r="I23927" t="s">
        <v>15501</v>
      </c>
      <c r="J23927" t="s">
        <v>68458</v>
      </c>
    </row>
    <row r="23928" spans="1:10" ht="16" x14ac:dyDescent="0.2">
      <c r="A23928" t="s">
        <v>68453</v>
      </c>
      <c r="B23928" t="s">
        <v>68459</v>
      </c>
      <c r="C23928" t="s">
        <v>68460</v>
      </c>
      <c r="D23928">
        <v>2</v>
      </c>
      <c r="E23928" t="s">
        <v>13</v>
      </c>
      <c r="F23928" t="s">
        <v>13</v>
      </c>
      <c r="G23928" t="s">
        <v>68456</v>
      </c>
      <c r="H23928" s="3" t="s">
        <v>68457</v>
      </c>
      <c r="I23928" t="s">
        <v>15501</v>
      </c>
      <c r="J23928" t="s">
        <v>68458</v>
      </c>
    </row>
    <row r="23929" spans="1:10" ht="32" x14ac:dyDescent="0.2">
      <c r="A23929" t="s">
        <v>68461</v>
      </c>
      <c r="B23929" t="s">
        <v>68462</v>
      </c>
      <c r="C23929" t="s">
        <v>68463</v>
      </c>
      <c r="D23929">
        <v>3</v>
      </c>
      <c r="E23929" t="s">
        <v>13</v>
      </c>
      <c r="F23929" t="s">
        <v>13</v>
      </c>
      <c r="G23929" t="s">
        <v>68464</v>
      </c>
      <c r="H23929" s="3" t="s">
        <v>68465</v>
      </c>
      <c r="I23929" t="s">
        <v>42051</v>
      </c>
      <c r="J23929" t="s">
        <v>68466</v>
      </c>
    </row>
    <row r="23930" spans="1:10" ht="16" x14ac:dyDescent="0.2">
      <c r="A23930" t="s">
        <v>68467</v>
      </c>
      <c r="B23930" t="s">
        <v>68468</v>
      </c>
      <c r="C23930" t="s">
        <v>68469</v>
      </c>
      <c r="D23930">
        <v>2</v>
      </c>
      <c r="E23930" t="s">
        <v>13</v>
      </c>
      <c r="F23930" t="s">
        <v>13</v>
      </c>
      <c r="G23930" t="s">
        <v>68464</v>
      </c>
      <c r="H23930" s="3" t="s">
        <v>68470</v>
      </c>
      <c r="I23930" t="s">
        <v>42051</v>
      </c>
      <c r="J23930" t="s">
        <v>68471</v>
      </c>
    </row>
    <row r="23931" spans="1:10" ht="16" x14ac:dyDescent="0.2">
      <c r="A23931" t="s">
        <v>68461</v>
      </c>
      <c r="B23931" t="s">
        <v>68472</v>
      </c>
      <c r="C23931" t="s">
        <v>68473</v>
      </c>
      <c r="D23931">
        <v>1</v>
      </c>
      <c r="E23931" t="s">
        <v>13</v>
      </c>
      <c r="F23931" t="s">
        <v>13</v>
      </c>
      <c r="G23931" t="s">
        <v>68464</v>
      </c>
      <c r="H23931" s="3" t="s">
        <v>68474</v>
      </c>
      <c r="I23931" t="s">
        <v>42051</v>
      </c>
      <c r="J23931" t="s">
        <v>68466</v>
      </c>
    </row>
    <row r="23932" spans="1:10" ht="32" x14ac:dyDescent="0.2">
      <c r="A23932" t="s">
        <v>68475</v>
      </c>
      <c r="B23932" t="s">
        <v>68476</v>
      </c>
      <c r="C23932" t="s">
        <v>68477</v>
      </c>
      <c r="D23932">
        <v>1</v>
      </c>
      <c r="E23932" t="s">
        <v>13</v>
      </c>
      <c r="F23932" t="s">
        <v>13</v>
      </c>
      <c r="G23932" t="s">
        <v>68464</v>
      </c>
      <c r="H23932" s="3" t="s">
        <v>68478</v>
      </c>
      <c r="I23932" t="s">
        <v>42051</v>
      </c>
      <c r="J23932" t="s">
        <v>68479</v>
      </c>
    </row>
    <row r="23933" spans="1:10" ht="32" x14ac:dyDescent="0.2">
      <c r="A23933" t="s">
        <v>68475</v>
      </c>
      <c r="B23933" t="s">
        <v>68480</v>
      </c>
      <c r="C23933" t="s">
        <v>68481</v>
      </c>
      <c r="D23933">
        <v>2</v>
      </c>
      <c r="E23933" t="s">
        <v>13</v>
      </c>
      <c r="F23933" t="s">
        <v>13</v>
      </c>
      <c r="G23933" t="s">
        <v>68464</v>
      </c>
      <c r="H23933" s="3" t="s">
        <v>68478</v>
      </c>
      <c r="I23933" t="s">
        <v>42051</v>
      </c>
      <c r="J23933" t="s">
        <v>68479</v>
      </c>
    </row>
    <row r="23934" spans="1:10" ht="16" x14ac:dyDescent="0.2">
      <c r="A23934" t="s">
        <v>68461</v>
      </c>
      <c r="B23934" t="s">
        <v>68482</v>
      </c>
      <c r="C23934" t="s">
        <v>68483</v>
      </c>
      <c r="D23934">
        <v>2</v>
      </c>
      <c r="E23934" t="s">
        <v>13</v>
      </c>
      <c r="F23934" t="s">
        <v>13</v>
      </c>
      <c r="G23934" t="s">
        <v>68464</v>
      </c>
      <c r="H23934" s="3" t="s">
        <v>68474</v>
      </c>
      <c r="I23934" t="s">
        <v>42051</v>
      </c>
      <c r="J23934" t="s">
        <v>68466</v>
      </c>
    </row>
    <row r="23935" spans="1:10" ht="16" x14ac:dyDescent="0.2">
      <c r="A23935" t="s">
        <v>68484</v>
      </c>
      <c r="B23935" t="s">
        <v>68485</v>
      </c>
      <c r="C23935" t="s">
        <v>68486</v>
      </c>
      <c r="D23935">
        <v>1</v>
      </c>
      <c r="E23935" t="s">
        <v>13</v>
      </c>
      <c r="F23935" t="s">
        <v>13</v>
      </c>
      <c r="G23935" t="s">
        <v>68464</v>
      </c>
      <c r="H23935" s="3" t="s">
        <v>68470</v>
      </c>
      <c r="I23935" t="s">
        <v>42051</v>
      </c>
      <c r="J23935" t="s">
        <v>68487</v>
      </c>
    </row>
    <row r="23936" spans="1:10" ht="16" x14ac:dyDescent="0.2">
      <c r="A23936" t="s">
        <v>68484</v>
      </c>
      <c r="B23936" t="s">
        <v>68488</v>
      </c>
      <c r="C23936" t="s">
        <v>68489</v>
      </c>
      <c r="D23936">
        <v>4</v>
      </c>
      <c r="E23936" t="s">
        <v>13</v>
      </c>
      <c r="F23936" t="s">
        <v>13</v>
      </c>
      <c r="G23936" t="s">
        <v>68464</v>
      </c>
      <c r="H23936" s="3" t="s">
        <v>68490</v>
      </c>
      <c r="I23936" t="s">
        <v>42051</v>
      </c>
      <c r="J23936" t="s">
        <v>68487</v>
      </c>
    </row>
    <row r="23937" spans="1:10" ht="16" x14ac:dyDescent="0.2">
      <c r="A23937" t="s">
        <v>68491</v>
      </c>
      <c r="B23937" t="s">
        <v>68462</v>
      </c>
      <c r="C23937" t="s">
        <v>68463</v>
      </c>
      <c r="D23937">
        <v>3</v>
      </c>
      <c r="E23937" t="s">
        <v>13</v>
      </c>
      <c r="F23937" t="s">
        <v>13</v>
      </c>
      <c r="G23937" t="s">
        <v>68464</v>
      </c>
      <c r="H23937" s="3" t="s">
        <v>68492</v>
      </c>
      <c r="I23937" t="s">
        <v>42051</v>
      </c>
      <c r="J23937" t="s">
        <v>68493</v>
      </c>
    </row>
    <row r="23938" spans="1:10" ht="16" x14ac:dyDescent="0.2">
      <c r="A23938" t="s">
        <v>68491</v>
      </c>
      <c r="B23938" t="s">
        <v>68472</v>
      </c>
      <c r="C23938" t="s">
        <v>68473</v>
      </c>
      <c r="D23938">
        <v>2</v>
      </c>
      <c r="E23938" t="s">
        <v>13</v>
      </c>
      <c r="F23938" t="s">
        <v>13</v>
      </c>
      <c r="G23938" t="s">
        <v>68464</v>
      </c>
      <c r="H23938" s="3" t="s">
        <v>68492</v>
      </c>
      <c r="I23938" t="s">
        <v>42051</v>
      </c>
      <c r="J23938" t="s">
        <v>68493</v>
      </c>
    </row>
    <row r="23939" spans="1:10" ht="16" x14ac:dyDescent="0.2">
      <c r="A23939" t="s">
        <v>68484</v>
      </c>
      <c r="B23939" t="s">
        <v>68494</v>
      </c>
      <c r="C23939" t="s">
        <v>68495</v>
      </c>
      <c r="D23939">
        <v>2</v>
      </c>
      <c r="E23939" t="s">
        <v>13</v>
      </c>
      <c r="F23939" t="s">
        <v>13</v>
      </c>
      <c r="G23939" t="s">
        <v>68464</v>
      </c>
      <c r="H23939" s="3" t="s">
        <v>68496</v>
      </c>
      <c r="I23939" t="s">
        <v>42051</v>
      </c>
      <c r="J23939" t="s">
        <v>68487</v>
      </c>
    </row>
    <row r="23940" spans="1:10" ht="16" x14ac:dyDescent="0.2">
      <c r="A23940" t="s">
        <v>68467</v>
      </c>
      <c r="B23940" t="s">
        <v>68485</v>
      </c>
      <c r="C23940" t="s">
        <v>68486</v>
      </c>
      <c r="D23940">
        <v>1</v>
      </c>
      <c r="E23940" t="s">
        <v>13</v>
      </c>
      <c r="F23940" t="s">
        <v>13</v>
      </c>
      <c r="G23940" t="s">
        <v>68464</v>
      </c>
      <c r="H23940" s="3" t="s">
        <v>68470</v>
      </c>
      <c r="I23940" t="s">
        <v>42051</v>
      </c>
      <c r="J23940" t="s">
        <v>68471</v>
      </c>
    </row>
    <row r="23941" spans="1:10" ht="16" x14ac:dyDescent="0.2">
      <c r="A23941" t="s">
        <v>68467</v>
      </c>
      <c r="B23941" t="s">
        <v>68497</v>
      </c>
      <c r="C23941" t="s">
        <v>68498</v>
      </c>
      <c r="D23941">
        <v>3</v>
      </c>
      <c r="E23941" t="s">
        <v>13</v>
      </c>
      <c r="F23941" t="s">
        <v>13</v>
      </c>
      <c r="G23941" t="s">
        <v>68464</v>
      </c>
      <c r="H23941" s="3" t="s">
        <v>68470</v>
      </c>
      <c r="I23941" t="s">
        <v>42051</v>
      </c>
      <c r="J23941" t="s">
        <v>68471</v>
      </c>
    </row>
    <row r="23942" spans="1:10" ht="16" x14ac:dyDescent="0.2">
      <c r="A23942" t="s">
        <v>19566</v>
      </c>
      <c r="B23942" t="s">
        <v>68499</v>
      </c>
      <c r="C23942" t="s">
        <v>68500</v>
      </c>
      <c r="D23942">
        <v>2</v>
      </c>
      <c r="E23942" t="s">
        <v>1246</v>
      </c>
      <c r="F23942" t="s">
        <v>13</v>
      </c>
      <c r="G23942" t="s">
        <v>68501</v>
      </c>
      <c r="H23942" s="3" t="s">
        <v>68502</v>
      </c>
      <c r="I23942" t="s">
        <v>423</v>
      </c>
      <c r="J23942" t="s">
        <v>19571</v>
      </c>
    </row>
    <row r="23943" spans="1:10" ht="16" x14ac:dyDescent="0.2">
      <c r="A23943" t="s">
        <v>19566</v>
      </c>
      <c r="B23943" t="s">
        <v>68503</v>
      </c>
      <c r="C23943" t="s">
        <v>68504</v>
      </c>
      <c r="D23943">
        <v>5</v>
      </c>
      <c r="E23943" t="s">
        <v>1246</v>
      </c>
      <c r="F23943" t="s">
        <v>13</v>
      </c>
      <c r="G23943" t="s">
        <v>68501</v>
      </c>
      <c r="H23943" s="3" t="s">
        <v>68505</v>
      </c>
      <c r="I23943" t="s">
        <v>423</v>
      </c>
      <c r="J23943" t="s">
        <v>19571</v>
      </c>
    </row>
    <row r="23944" spans="1:10" ht="16" x14ac:dyDescent="0.2">
      <c r="A23944" t="s">
        <v>448</v>
      </c>
      <c r="B23944" t="s">
        <v>68506</v>
      </c>
      <c r="C23944" t="s">
        <v>68507</v>
      </c>
      <c r="D23944">
        <v>3</v>
      </c>
      <c r="E23944" t="s">
        <v>1246</v>
      </c>
      <c r="F23944" t="s">
        <v>13</v>
      </c>
      <c r="G23944" t="s">
        <v>68501</v>
      </c>
      <c r="H23944" s="3" t="s">
        <v>68502</v>
      </c>
      <c r="I23944" t="s">
        <v>423</v>
      </c>
      <c r="J23944" t="s">
        <v>452</v>
      </c>
    </row>
    <row r="23945" spans="1:10" ht="16" x14ac:dyDescent="0.2">
      <c r="A23945" t="s">
        <v>68508</v>
      </c>
      <c r="B23945" t="s">
        <v>68509</v>
      </c>
      <c r="C23945" t="s">
        <v>68510</v>
      </c>
      <c r="D23945">
        <v>1</v>
      </c>
      <c r="E23945" t="s">
        <v>13</v>
      </c>
      <c r="F23945" t="s">
        <v>13</v>
      </c>
      <c r="G23945" t="s">
        <v>68511</v>
      </c>
      <c r="H23945" s="3" t="s">
        <v>68512</v>
      </c>
      <c r="I23945" t="s">
        <v>7872</v>
      </c>
      <c r="J23945" t="s">
        <v>68513</v>
      </c>
    </row>
    <row r="23946" spans="1:10" ht="16" x14ac:dyDescent="0.2">
      <c r="A23946" t="s">
        <v>68508</v>
      </c>
      <c r="B23946" t="s">
        <v>68514</v>
      </c>
      <c r="C23946" t="s">
        <v>68515</v>
      </c>
      <c r="D23946">
        <v>2</v>
      </c>
      <c r="E23946" t="s">
        <v>13</v>
      </c>
      <c r="F23946" t="s">
        <v>13</v>
      </c>
      <c r="G23946" t="s">
        <v>68511</v>
      </c>
      <c r="H23946" s="3" t="s">
        <v>68512</v>
      </c>
      <c r="I23946" t="s">
        <v>7872</v>
      </c>
      <c r="J23946" t="s">
        <v>68513</v>
      </c>
    </row>
    <row r="23947" spans="1:10" ht="16" x14ac:dyDescent="0.2">
      <c r="A23947" t="s">
        <v>68516</v>
      </c>
      <c r="B23947" t="s">
        <v>68517</v>
      </c>
      <c r="C23947" t="s">
        <v>68518</v>
      </c>
      <c r="D23947">
        <v>2</v>
      </c>
      <c r="E23947">
        <f>441</f>
        <v>441</v>
      </c>
      <c r="F23947" t="s">
        <v>13</v>
      </c>
      <c r="G23947" t="s">
        <v>68519</v>
      </c>
      <c r="H23947" s="3" t="s">
        <v>68520</v>
      </c>
      <c r="I23947" t="s">
        <v>404</v>
      </c>
      <c r="J23947" t="s">
        <v>68521</v>
      </c>
    </row>
    <row r="23948" spans="1:10" ht="16" x14ac:dyDescent="0.2">
      <c r="A23948" t="s">
        <v>68522</v>
      </c>
      <c r="B23948" t="s">
        <v>68523</v>
      </c>
      <c r="C23948" t="s">
        <v>68524</v>
      </c>
      <c r="D23948">
        <v>5</v>
      </c>
      <c r="E23948" t="s">
        <v>637</v>
      </c>
      <c r="F23948" t="s">
        <v>13</v>
      </c>
      <c r="G23948" t="s">
        <v>68525</v>
      </c>
      <c r="H23948" s="3" t="s">
        <v>68526</v>
      </c>
      <c r="I23948" t="s">
        <v>404</v>
      </c>
      <c r="J23948" t="s">
        <v>68527</v>
      </c>
    </row>
    <row r="23949" spans="1:10" ht="16" x14ac:dyDescent="0.2">
      <c r="A23949" t="s">
        <v>68528</v>
      </c>
      <c r="B23949" t="s">
        <v>68529</v>
      </c>
      <c r="C23949" t="s">
        <v>68530</v>
      </c>
      <c r="D23949">
        <v>4</v>
      </c>
      <c r="E23949" t="s">
        <v>637</v>
      </c>
      <c r="F23949" t="s">
        <v>13</v>
      </c>
      <c r="G23949" t="s">
        <v>68525</v>
      </c>
      <c r="H23949" s="3" t="s">
        <v>68526</v>
      </c>
      <c r="I23949" t="s">
        <v>404</v>
      </c>
      <c r="J23949" t="s">
        <v>68531</v>
      </c>
    </row>
    <row r="23950" spans="1:10" ht="16" x14ac:dyDescent="0.2">
      <c r="A23950" t="s">
        <v>68522</v>
      </c>
      <c r="B23950" t="s">
        <v>68532</v>
      </c>
      <c r="C23950" t="s">
        <v>68533</v>
      </c>
      <c r="D23950">
        <v>4</v>
      </c>
      <c r="E23950" t="s">
        <v>637</v>
      </c>
      <c r="F23950" t="s">
        <v>13</v>
      </c>
      <c r="G23950" t="s">
        <v>68525</v>
      </c>
      <c r="H23950" s="3" t="s">
        <v>68534</v>
      </c>
      <c r="I23950" t="s">
        <v>404</v>
      </c>
      <c r="J23950" t="s">
        <v>68527</v>
      </c>
    </row>
    <row r="23951" spans="1:10" ht="32" x14ac:dyDescent="0.2">
      <c r="A23951" t="s">
        <v>68522</v>
      </c>
      <c r="B23951" t="s">
        <v>68535</v>
      </c>
      <c r="C23951" t="s">
        <v>68536</v>
      </c>
      <c r="D23951">
        <v>2</v>
      </c>
      <c r="E23951" t="s">
        <v>637</v>
      </c>
      <c r="F23951" t="s">
        <v>13</v>
      </c>
      <c r="G23951" t="s">
        <v>68525</v>
      </c>
      <c r="H23951" s="3" t="s">
        <v>68537</v>
      </c>
      <c r="I23951" t="s">
        <v>404</v>
      </c>
      <c r="J23951" t="s">
        <v>68527</v>
      </c>
    </row>
    <row r="23952" spans="1:10" ht="16" x14ac:dyDescent="0.2">
      <c r="A23952" t="s">
        <v>68522</v>
      </c>
      <c r="B23952" t="s">
        <v>68538</v>
      </c>
      <c r="C23952" t="s">
        <v>68539</v>
      </c>
      <c r="D23952">
        <v>3</v>
      </c>
      <c r="E23952" t="s">
        <v>637</v>
      </c>
      <c r="F23952" t="s">
        <v>13</v>
      </c>
      <c r="G23952" t="s">
        <v>68525</v>
      </c>
      <c r="H23952" s="3" t="s">
        <v>68534</v>
      </c>
      <c r="I23952" t="s">
        <v>404</v>
      </c>
      <c r="J23952" t="s">
        <v>68527</v>
      </c>
    </row>
    <row r="23953" spans="1:10" ht="32" x14ac:dyDescent="0.2">
      <c r="A23953" t="s">
        <v>68522</v>
      </c>
      <c r="B23953" t="s">
        <v>68540</v>
      </c>
      <c r="C23953" t="s">
        <v>68541</v>
      </c>
      <c r="D23953">
        <v>1</v>
      </c>
      <c r="E23953" t="s">
        <v>637</v>
      </c>
      <c r="F23953" t="s">
        <v>13</v>
      </c>
      <c r="G23953" t="s">
        <v>68525</v>
      </c>
      <c r="H23953" s="3" t="s">
        <v>68542</v>
      </c>
      <c r="I23953" t="s">
        <v>404</v>
      </c>
      <c r="J23953" t="s">
        <v>68527</v>
      </c>
    </row>
    <row r="23954" spans="1:10" ht="16" x14ac:dyDescent="0.2">
      <c r="A23954" t="s">
        <v>19919</v>
      </c>
      <c r="B23954" t="s">
        <v>68543</v>
      </c>
      <c r="C23954" t="s">
        <v>68544</v>
      </c>
      <c r="D23954">
        <v>6</v>
      </c>
      <c r="E23954" t="s">
        <v>13</v>
      </c>
      <c r="F23954" t="s">
        <v>13</v>
      </c>
      <c r="G23954" t="s">
        <v>68545</v>
      </c>
      <c r="H23954" s="3" t="s">
        <v>68546</v>
      </c>
      <c r="I23954" t="s">
        <v>36480</v>
      </c>
      <c r="J23954" t="s">
        <v>19922</v>
      </c>
    </row>
    <row r="23955" spans="1:10" ht="16" x14ac:dyDescent="0.2">
      <c r="A23955" t="s">
        <v>68547</v>
      </c>
      <c r="B23955" t="s">
        <v>68548</v>
      </c>
      <c r="C23955" t="s">
        <v>68549</v>
      </c>
      <c r="D23955">
        <v>1</v>
      </c>
      <c r="E23955" t="s">
        <v>13</v>
      </c>
      <c r="F23955" t="s">
        <v>13</v>
      </c>
      <c r="G23955" t="s">
        <v>68545</v>
      </c>
      <c r="H23955" s="3" t="s">
        <v>68546</v>
      </c>
      <c r="I23955" t="s">
        <v>36480</v>
      </c>
      <c r="J23955" t="s">
        <v>68550</v>
      </c>
    </row>
    <row r="23956" spans="1:10" ht="16" x14ac:dyDescent="0.2">
      <c r="A23956" t="s">
        <v>68551</v>
      </c>
      <c r="B23956" t="s">
        <v>68552</v>
      </c>
      <c r="C23956" t="s">
        <v>68553</v>
      </c>
      <c r="D23956">
        <v>1</v>
      </c>
      <c r="E23956" t="s">
        <v>13</v>
      </c>
      <c r="F23956" t="s">
        <v>13</v>
      </c>
      <c r="G23956" t="s">
        <v>68545</v>
      </c>
      <c r="H23956" s="3" t="s">
        <v>68554</v>
      </c>
      <c r="I23956" t="s">
        <v>3979</v>
      </c>
      <c r="J23956" t="s">
        <v>68555</v>
      </c>
    </row>
    <row r="23957" spans="1:10" ht="16" x14ac:dyDescent="0.2">
      <c r="A23957" t="s">
        <v>68556</v>
      </c>
      <c r="B23957" t="s">
        <v>68552</v>
      </c>
      <c r="C23957" t="s">
        <v>68553</v>
      </c>
      <c r="D23957">
        <v>1</v>
      </c>
      <c r="E23957" t="s">
        <v>13</v>
      </c>
      <c r="F23957" t="s">
        <v>13</v>
      </c>
      <c r="G23957" t="s">
        <v>68545</v>
      </c>
      <c r="H23957" s="3" t="s">
        <v>68557</v>
      </c>
      <c r="I23957" t="s">
        <v>3979</v>
      </c>
      <c r="J23957" t="s">
        <v>68558</v>
      </c>
    </row>
    <row r="23958" spans="1:10" ht="16" x14ac:dyDescent="0.2">
      <c r="A23958" t="s">
        <v>68559</v>
      </c>
      <c r="B23958" t="s">
        <v>68560</v>
      </c>
      <c r="C23958" t="s">
        <v>68561</v>
      </c>
      <c r="D23958">
        <v>1</v>
      </c>
      <c r="E23958" t="s">
        <v>13</v>
      </c>
      <c r="F23958" t="s">
        <v>13</v>
      </c>
      <c r="G23958" t="s">
        <v>68562</v>
      </c>
      <c r="H23958" s="3" t="s">
        <v>68563</v>
      </c>
      <c r="I23958" t="s">
        <v>1540</v>
      </c>
      <c r="J23958" t="s">
        <v>68564</v>
      </c>
    </row>
    <row r="23959" spans="1:10" ht="16" x14ac:dyDescent="0.2">
      <c r="A23959" t="s">
        <v>68556</v>
      </c>
      <c r="B23959" t="s">
        <v>68565</v>
      </c>
      <c r="C23959" t="s">
        <v>68566</v>
      </c>
      <c r="D23959">
        <v>3</v>
      </c>
      <c r="E23959" t="s">
        <v>13</v>
      </c>
      <c r="F23959" t="s">
        <v>13</v>
      </c>
      <c r="G23959" t="s">
        <v>68567</v>
      </c>
      <c r="H23959" s="3" t="s">
        <v>68568</v>
      </c>
      <c r="I23959" t="s">
        <v>3979</v>
      </c>
      <c r="J23959" t="s">
        <v>68558</v>
      </c>
    </row>
    <row r="23960" spans="1:10" ht="16" x14ac:dyDescent="0.2">
      <c r="A23960" t="s">
        <v>68556</v>
      </c>
      <c r="B23960" t="s">
        <v>68569</v>
      </c>
      <c r="C23960" t="s">
        <v>68570</v>
      </c>
      <c r="D23960">
        <v>2</v>
      </c>
      <c r="E23960" t="s">
        <v>13</v>
      </c>
      <c r="F23960" t="s">
        <v>13</v>
      </c>
      <c r="G23960" t="s">
        <v>68567</v>
      </c>
      <c r="H23960" s="3" t="s">
        <v>68568</v>
      </c>
      <c r="I23960" t="s">
        <v>3979</v>
      </c>
      <c r="J23960" t="s">
        <v>68558</v>
      </c>
    </row>
    <row r="23961" spans="1:10" ht="16" x14ac:dyDescent="0.2">
      <c r="A23961" t="s">
        <v>29506</v>
      </c>
      <c r="B23961" t="s">
        <v>68571</v>
      </c>
      <c r="C23961" t="s">
        <v>68572</v>
      </c>
      <c r="D23961">
        <v>3</v>
      </c>
      <c r="E23961" t="s">
        <v>13</v>
      </c>
      <c r="F23961" t="s">
        <v>13</v>
      </c>
      <c r="G23961" t="s">
        <v>68573</v>
      </c>
      <c r="H23961" s="3" t="s">
        <v>68574</v>
      </c>
      <c r="I23961" t="s">
        <v>1540</v>
      </c>
      <c r="J23961" t="s">
        <v>29510</v>
      </c>
    </row>
    <row r="23962" spans="1:10" ht="16" x14ac:dyDescent="0.2">
      <c r="A23962" t="s">
        <v>68575</v>
      </c>
      <c r="B23962" t="s">
        <v>68576</v>
      </c>
      <c r="C23962" t="s">
        <v>68577</v>
      </c>
      <c r="D23962">
        <v>3</v>
      </c>
      <c r="E23962" t="s">
        <v>13</v>
      </c>
      <c r="F23962" t="s">
        <v>13</v>
      </c>
      <c r="G23962" t="s">
        <v>68573</v>
      </c>
      <c r="H23962" s="3" t="s">
        <v>68578</v>
      </c>
      <c r="I23962" t="s">
        <v>1540</v>
      </c>
      <c r="J23962" t="s">
        <v>68579</v>
      </c>
    </row>
    <row r="23963" spans="1:10" ht="16" x14ac:dyDescent="0.2">
      <c r="A23963" t="s">
        <v>32082</v>
      </c>
      <c r="B23963" t="s">
        <v>36262</v>
      </c>
      <c r="C23963" t="s">
        <v>36263</v>
      </c>
      <c r="D23963">
        <v>1</v>
      </c>
      <c r="E23963" t="s">
        <v>13</v>
      </c>
      <c r="F23963" t="s">
        <v>13</v>
      </c>
      <c r="G23963" t="s">
        <v>68573</v>
      </c>
      <c r="H23963" s="3" t="s">
        <v>68580</v>
      </c>
      <c r="I23963" t="s">
        <v>1540</v>
      </c>
      <c r="J23963" t="s">
        <v>32085</v>
      </c>
    </row>
    <row r="23964" spans="1:10" ht="16" x14ac:dyDescent="0.2">
      <c r="A23964" t="s">
        <v>68575</v>
      </c>
      <c r="B23964" t="s">
        <v>68581</v>
      </c>
      <c r="C23964" t="s">
        <v>68582</v>
      </c>
      <c r="D23964">
        <v>1</v>
      </c>
      <c r="E23964" t="s">
        <v>13</v>
      </c>
      <c r="F23964" t="s">
        <v>13</v>
      </c>
      <c r="G23964" t="s">
        <v>68573</v>
      </c>
      <c r="H23964" s="3" t="s">
        <v>68578</v>
      </c>
      <c r="I23964" t="s">
        <v>1540</v>
      </c>
      <c r="J23964" t="s">
        <v>68579</v>
      </c>
    </row>
    <row r="23965" spans="1:10" ht="16" x14ac:dyDescent="0.2">
      <c r="A23965" t="s">
        <v>68575</v>
      </c>
      <c r="B23965" t="s">
        <v>68583</v>
      </c>
      <c r="C23965" t="s">
        <v>68584</v>
      </c>
      <c r="D23965">
        <v>2</v>
      </c>
      <c r="E23965" t="s">
        <v>13</v>
      </c>
      <c r="F23965" t="s">
        <v>13</v>
      </c>
      <c r="G23965" t="s">
        <v>68573</v>
      </c>
      <c r="H23965" s="3" t="s">
        <v>68578</v>
      </c>
      <c r="I23965" t="s">
        <v>1540</v>
      </c>
      <c r="J23965" t="s">
        <v>68579</v>
      </c>
    </row>
    <row r="23966" spans="1:10" ht="16" x14ac:dyDescent="0.2">
      <c r="A23966" t="s">
        <v>68585</v>
      </c>
      <c r="B23966" t="s">
        <v>68586</v>
      </c>
      <c r="C23966" t="s">
        <v>68587</v>
      </c>
      <c r="D23966">
        <v>2</v>
      </c>
      <c r="E23966" t="s">
        <v>13</v>
      </c>
      <c r="F23966" t="s">
        <v>13</v>
      </c>
      <c r="G23966" t="s">
        <v>68573</v>
      </c>
      <c r="H23966" s="3" t="s">
        <v>68578</v>
      </c>
      <c r="I23966" t="s">
        <v>1540</v>
      </c>
      <c r="J23966" t="s">
        <v>68588</v>
      </c>
    </row>
    <row r="23967" spans="1:10" ht="16" x14ac:dyDescent="0.2">
      <c r="A23967" t="s">
        <v>15240</v>
      </c>
      <c r="B23967" t="s">
        <v>36262</v>
      </c>
      <c r="C23967" t="s">
        <v>36263</v>
      </c>
      <c r="D23967">
        <v>1</v>
      </c>
      <c r="E23967" t="s">
        <v>13</v>
      </c>
      <c r="F23967" t="s">
        <v>13</v>
      </c>
      <c r="G23967" t="s">
        <v>68573</v>
      </c>
      <c r="H23967" s="3" t="s">
        <v>68580</v>
      </c>
      <c r="I23967" t="s">
        <v>1540</v>
      </c>
      <c r="J23967" t="s">
        <v>15245</v>
      </c>
    </row>
    <row r="23968" spans="1:10" ht="16" x14ac:dyDescent="0.2">
      <c r="A23968" t="s">
        <v>68589</v>
      </c>
      <c r="B23968" t="s">
        <v>68590</v>
      </c>
      <c r="C23968" t="s">
        <v>68591</v>
      </c>
      <c r="D23968">
        <v>2</v>
      </c>
      <c r="E23968" t="s">
        <v>13</v>
      </c>
      <c r="F23968" t="s">
        <v>13</v>
      </c>
      <c r="G23968" t="s">
        <v>68573</v>
      </c>
      <c r="H23968" s="3" t="s">
        <v>68578</v>
      </c>
      <c r="I23968" t="s">
        <v>1540</v>
      </c>
      <c r="J23968" t="s">
        <v>68592</v>
      </c>
    </row>
    <row r="23969" spans="1:10" ht="16" x14ac:dyDescent="0.2">
      <c r="A23969" t="s">
        <v>68589</v>
      </c>
      <c r="B23969" t="s">
        <v>68593</v>
      </c>
      <c r="C23969" t="s">
        <v>68594</v>
      </c>
      <c r="D23969">
        <v>1</v>
      </c>
      <c r="E23969" t="s">
        <v>13</v>
      </c>
      <c r="F23969" t="s">
        <v>13</v>
      </c>
      <c r="G23969" t="s">
        <v>68573</v>
      </c>
      <c r="H23969" s="3" t="s">
        <v>68578</v>
      </c>
      <c r="I23969" t="s">
        <v>1540</v>
      </c>
      <c r="J23969" t="s">
        <v>68592</v>
      </c>
    </row>
    <row r="23970" spans="1:10" ht="16" x14ac:dyDescent="0.2">
      <c r="A23970" t="s">
        <v>68595</v>
      </c>
      <c r="B23970" t="s">
        <v>68571</v>
      </c>
      <c r="C23970" t="s">
        <v>68572</v>
      </c>
      <c r="D23970">
        <v>2</v>
      </c>
      <c r="E23970" t="s">
        <v>13</v>
      </c>
      <c r="F23970" t="s">
        <v>13</v>
      </c>
      <c r="G23970" t="s">
        <v>68573</v>
      </c>
      <c r="H23970" s="3" t="s">
        <v>68596</v>
      </c>
      <c r="I23970" t="s">
        <v>1540</v>
      </c>
      <c r="J23970" t="s">
        <v>68597</v>
      </c>
    </row>
    <row r="23971" spans="1:10" ht="16" x14ac:dyDescent="0.2">
      <c r="A23971" t="s">
        <v>48257</v>
      </c>
      <c r="B23971" t="s">
        <v>68571</v>
      </c>
      <c r="C23971" t="s">
        <v>68572</v>
      </c>
      <c r="D23971">
        <v>2</v>
      </c>
      <c r="E23971" t="s">
        <v>13</v>
      </c>
      <c r="F23971" t="s">
        <v>13</v>
      </c>
      <c r="G23971" t="s">
        <v>68573</v>
      </c>
      <c r="H23971" s="3" t="s">
        <v>68596</v>
      </c>
      <c r="I23971" t="s">
        <v>1540</v>
      </c>
      <c r="J23971" t="s">
        <v>48262</v>
      </c>
    </row>
    <row r="23972" spans="1:10" ht="16" x14ac:dyDescent="0.2">
      <c r="A23972" t="s">
        <v>48257</v>
      </c>
      <c r="B23972" t="s">
        <v>68598</v>
      </c>
      <c r="C23972" t="s">
        <v>68599</v>
      </c>
      <c r="D23972">
        <v>4</v>
      </c>
      <c r="E23972" t="s">
        <v>13</v>
      </c>
      <c r="F23972" t="s">
        <v>13</v>
      </c>
      <c r="G23972" t="s">
        <v>68573</v>
      </c>
      <c r="H23972" s="3" t="s">
        <v>68596</v>
      </c>
      <c r="I23972" t="s">
        <v>1540</v>
      </c>
      <c r="J23972" t="s">
        <v>48262</v>
      </c>
    </row>
    <row r="23973" spans="1:10" ht="16" x14ac:dyDescent="0.2">
      <c r="A23973" t="s">
        <v>68595</v>
      </c>
      <c r="B23973" t="s">
        <v>68600</v>
      </c>
      <c r="C23973" t="s">
        <v>68601</v>
      </c>
      <c r="D23973">
        <v>1</v>
      </c>
      <c r="E23973" t="s">
        <v>13</v>
      </c>
      <c r="F23973" t="s">
        <v>13</v>
      </c>
      <c r="G23973" t="s">
        <v>68573</v>
      </c>
      <c r="H23973" s="3" t="s">
        <v>68602</v>
      </c>
      <c r="I23973" t="s">
        <v>1540</v>
      </c>
      <c r="J23973" t="s">
        <v>68597</v>
      </c>
    </row>
    <row r="23974" spans="1:10" ht="16" x14ac:dyDescent="0.2">
      <c r="A23974" t="s">
        <v>32324</v>
      </c>
      <c r="B23974" t="s">
        <v>68603</v>
      </c>
      <c r="C23974" t="s">
        <v>68604</v>
      </c>
      <c r="D23974">
        <v>2</v>
      </c>
      <c r="E23974" t="s">
        <v>13</v>
      </c>
      <c r="F23974" t="s">
        <v>13</v>
      </c>
      <c r="G23974" t="s">
        <v>68573</v>
      </c>
      <c r="H23974" s="3" t="s">
        <v>68578</v>
      </c>
      <c r="I23974" t="s">
        <v>1540</v>
      </c>
      <c r="J23974" t="s">
        <v>32327</v>
      </c>
    </row>
    <row r="23975" spans="1:10" ht="16" x14ac:dyDescent="0.2">
      <c r="A23975" t="s">
        <v>68585</v>
      </c>
      <c r="B23975" t="s">
        <v>68571</v>
      </c>
      <c r="C23975" t="s">
        <v>68572</v>
      </c>
      <c r="D23975">
        <v>1</v>
      </c>
      <c r="E23975" t="s">
        <v>13</v>
      </c>
      <c r="F23975" t="s">
        <v>13</v>
      </c>
      <c r="G23975" t="s">
        <v>68573</v>
      </c>
      <c r="H23975" s="3" t="s">
        <v>68578</v>
      </c>
      <c r="I23975" t="s">
        <v>1540</v>
      </c>
      <c r="J23975" t="s">
        <v>68588</v>
      </c>
    </row>
    <row r="23976" spans="1:10" ht="16" x14ac:dyDescent="0.2">
      <c r="A23976" t="s">
        <v>68585</v>
      </c>
      <c r="B23976" t="s">
        <v>68598</v>
      </c>
      <c r="C23976" t="s">
        <v>68599</v>
      </c>
      <c r="D23976">
        <v>3</v>
      </c>
      <c r="E23976" t="s">
        <v>13</v>
      </c>
      <c r="F23976" t="s">
        <v>13</v>
      </c>
      <c r="G23976" t="s">
        <v>68573</v>
      </c>
      <c r="H23976" s="3" t="s">
        <v>68578</v>
      </c>
      <c r="I23976" t="s">
        <v>1540</v>
      </c>
      <c r="J23976" t="s">
        <v>68588</v>
      </c>
    </row>
    <row r="23977" spans="1:10" ht="16" x14ac:dyDescent="0.2">
      <c r="A23977" t="s">
        <v>23246</v>
      </c>
      <c r="B23977" t="s">
        <v>36262</v>
      </c>
      <c r="C23977" t="s">
        <v>36263</v>
      </c>
      <c r="D23977">
        <v>1</v>
      </c>
      <c r="E23977" t="s">
        <v>13</v>
      </c>
      <c r="F23977" t="s">
        <v>13</v>
      </c>
      <c r="G23977" t="s">
        <v>68573</v>
      </c>
      <c r="H23977" s="3" t="s">
        <v>68580</v>
      </c>
      <c r="I23977" t="s">
        <v>1540</v>
      </c>
      <c r="J23977" t="s">
        <v>23251</v>
      </c>
    </row>
    <row r="23978" spans="1:10" ht="16" x14ac:dyDescent="0.2">
      <c r="A23978" t="s">
        <v>68605</v>
      </c>
      <c r="B23978" t="s">
        <v>68600</v>
      </c>
      <c r="C23978" t="s">
        <v>68601</v>
      </c>
      <c r="D23978">
        <v>1</v>
      </c>
      <c r="E23978" t="s">
        <v>13</v>
      </c>
      <c r="F23978" t="s">
        <v>13</v>
      </c>
      <c r="G23978" t="s">
        <v>68573</v>
      </c>
      <c r="H23978" s="3" t="s">
        <v>68602</v>
      </c>
      <c r="I23978" t="s">
        <v>1540</v>
      </c>
      <c r="J23978" t="s">
        <v>68606</v>
      </c>
    </row>
    <row r="23979" spans="1:10" ht="16" x14ac:dyDescent="0.2">
      <c r="A23979" t="s">
        <v>68605</v>
      </c>
      <c r="B23979" t="s">
        <v>68571</v>
      </c>
      <c r="C23979" t="s">
        <v>68572</v>
      </c>
      <c r="D23979">
        <v>2</v>
      </c>
      <c r="E23979" t="s">
        <v>13</v>
      </c>
      <c r="F23979" t="s">
        <v>13</v>
      </c>
      <c r="G23979" t="s">
        <v>68573</v>
      </c>
      <c r="H23979" s="3" t="s">
        <v>68596</v>
      </c>
      <c r="I23979" t="s">
        <v>1540</v>
      </c>
      <c r="J23979" t="s">
        <v>68606</v>
      </c>
    </row>
    <row r="23980" spans="1:10" ht="16" x14ac:dyDescent="0.2">
      <c r="A23980" t="s">
        <v>68607</v>
      </c>
      <c r="B23980" t="s">
        <v>68608</v>
      </c>
      <c r="C23980" t="s">
        <v>68609</v>
      </c>
      <c r="D23980">
        <v>1</v>
      </c>
      <c r="E23980" t="s">
        <v>13</v>
      </c>
      <c r="F23980" t="s">
        <v>13</v>
      </c>
      <c r="G23980" t="s">
        <v>68610</v>
      </c>
      <c r="H23980" s="3" t="s">
        <v>68611</v>
      </c>
      <c r="I23980" t="s">
        <v>509</v>
      </c>
      <c r="J23980" t="s">
        <v>68612</v>
      </c>
    </row>
    <row r="23981" spans="1:10" ht="32" x14ac:dyDescent="0.2">
      <c r="A23981" t="s">
        <v>68607</v>
      </c>
      <c r="B23981" t="s">
        <v>68613</v>
      </c>
      <c r="C23981" t="s">
        <v>68614</v>
      </c>
      <c r="D23981">
        <v>4</v>
      </c>
      <c r="E23981" t="s">
        <v>13</v>
      </c>
      <c r="F23981" t="s">
        <v>13</v>
      </c>
      <c r="G23981" t="s">
        <v>68610</v>
      </c>
      <c r="H23981" s="3" t="s">
        <v>68615</v>
      </c>
      <c r="I23981" t="s">
        <v>404</v>
      </c>
      <c r="J23981" t="s">
        <v>68612</v>
      </c>
    </row>
    <row r="23982" spans="1:10" ht="16" x14ac:dyDescent="0.2">
      <c r="A23982" t="s">
        <v>42067</v>
      </c>
      <c r="B23982" t="s">
        <v>68616</v>
      </c>
      <c r="C23982" t="s">
        <v>68617</v>
      </c>
      <c r="D23982">
        <v>4</v>
      </c>
      <c r="E23982" t="s">
        <v>13</v>
      </c>
      <c r="F23982" t="s">
        <v>13</v>
      </c>
      <c r="G23982" t="s">
        <v>68610</v>
      </c>
      <c r="H23982" s="3" t="s">
        <v>68618</v>
      </c>
      <c r="I23982" t="s">
        <v>509</v>
      </c>
      <c r="J23982" t="s">
        <v>42070</v>
      </c>
    </row>
    <row r="23983" spans="1:10" ht="16" x14ac:dyDescent="0.2">
      <c r="A23983" t="s">
        <v>68607</v>
      </c>
      <c r="B23983" t="s">
        <v>68619</v>
      </c>
      <c r="C23983" t="s">
        <v>68620</v>
      </c>
      <c r="D23983">
        <v>3</v>
      </c>
      <c r="E23983" t="s">
        <v>13</v>
      </c>
      <c r="F23983" t="s">
        <v>13</v>
      </c>
      <c r="G23983" t="s">
        <v>68610</v>
      </c>
      <c r="H23983" s="3" t="s">
        <v>68611</v>
      </c>
      <c r="I23983" t="s">
        <v>509</v>
      </c>
      <c r="J23983" t="s">
        <v>68612</v>
      </c>
    </row>
    <row r="23984" spans="1:10" ht="16" x14ac:dyDescent="0.2">
      <c r="A23984" t="s">
        <v>3417</v>
      </c>
      <c r="B23984" t="s">
        <v>53906</v>
      </c>
      <c r="C23984" t="s">
        <v>68621</v>
      </c>
      <c r="D23984">
        <v>4</v>
      </c>
      <c r="E23984" t="s">
        <v>13</v>
      </c>
      <c r="F23984" t="s">
        <v>13</v>
      </c>
      <c r="G23984" t="s">
        <v>68610</v>
      </c>
      <c r="H23984" s="3" t="s">
        <v>68622</v>
      </c>
      <c r="I23984" t="s">
        <v>509</v>
      </c>
      <c r="J23984" t="s">
        <v>3420</v>
      </c>
    </row>
    <row r="23985" spans="1:10" ht="16" x14ac:dyDescent="0.2">
      <c r="A23985" t="s">
        <v>68607</v>
      </c>
      <c r="B23985" t="s">
        <v>68623</v>
      </c>
      <c r="C23985" t="s">
        <v>68624</v>
      </c>
      <c r="D23985">
        <v>2</v>
      </c>
      <c r="E23985" t="s">
        <v>13</v>
      </c>
      <c r="F23985" t="s">
        <v>13</v>
      </c>
      <c r="G23985" t="s">
        <v>68610</v>
      </c>
      <c r="H23985" s="3" t="s">
        <v>68611</v>
      </c>
      <c r="I23985" t="s">
        <v>509</v>
      </c>
      <c r="J23985" t="s">
        <v>68612</v>
      </c>
    </row>
    <row r="23986" spans="1:10" ht="16" x14ac:dyDescent="0.2">
      <c r="A23986" t="s">
        <v>3434</v>
      </c>
      <c r="B23986" t="s">
        <v>53906</v>
      </c>
      <c r="C23986" t="s">
        <v>68621</v>
      </c>
      <c r="D23986">
        <v>5</v>
      </c>
      <c r="E23986" t="s">
        <v>13</v>
      </c>
      <c r="F23986" t="s">
        <v>13</v>
      </c>
      <c r="G23986" t="s">
        <v>68610</v>
      </c>
      <c r="H23986" s="3" t="s">
        <v>68625</v>
      </c>
      <c r="I23986" t="s">
        <v>509</v>
      </c>
      <c r="J23986" t="s">
        <v>3435</v>
      </c>
    </row>
    <row r="23987" spans="1:10" ht="16" x14ac:dyDescent="0.2">
      <c r="A23987" t="s">
        <v>19083</v>
      </c>
      <c r="B23987" t="s">
        <v>68626</v>
      </c>
      <c r="C23987" t="s">
        <v>68627</v>
      </c>
      <c r="D23987">
        <v>5</v>
      </c>
      <c r="E23987" t="s">
        <v>13</v>
      </c>
      <c r="F23987" t="s">
        <v>13</v>
      </c>
      <c r="G23987" t="s">
        <v>68610</v>
      </c>
      <c r="H23987" s="3" t="s">
        <v>68628</v>
      </c>
      <c r="I23987" t="s">
        <v>509</v>
      </c>
      <c r="J23987" t="s">
        <v>19087</v>
      </c>
    </row>
    <row r="23988" spans="1:10" ht="16" x14ac:dyDescent="0.2">
      <c r="A23988" t="s">
        <v>24588</v>
      </c>
      <c r="B23988" t="s">
        <v>68616</v>
      </c>
      <c r="C23988" t="s">
        <v>68617</v>
      </c>
      <c r="D23988">
        <v>1</v>
      </c>
      <c r="E23988" t="s">
        <v>13</v>
      </c>
      <c r="F23988" t="s">
        <v>13</v>
      </c>
      <c r="G23988" t="s">
        <v>68610</v>
      </c>
      <c r="H23988" s="3" t="s">
        <v>68629</v>
      </c>
      <c r="I23988" t="s">
        <v>509</v>
      </c>
      <c r="J23988" t="s">
        <v>24590</v>
      </c>
    </row>
    <row r="23989" spans="1:10" ht="16" x14ac:dyDescent="0.2">
      <c r="A23989" t="s">
        <v>68630</v>
      </c>
      <c r="B23989" t="s">
        <v>68616</v>
      </c>
      <c r="C23989" t="s">
        <v>68617</v>
      </c>
      <c r="D23989">
        <v>2</v>
      </c>
      <c r="E23989" t="s">
        <v>13</v>
      </c>
      <c r="F23989" t="s">
        <v>13</v>
      </c>
      <c r="G23989" t="s">
        <v>68610</v>
      </c>
      <c r="H23989" s="3" t="s">
        <v>68618</v>
      </c>
      <c r="I23989" t="s">
        <v>509</v>
      </c>
      <c r="J23989" t="s">
        <v>68631</v>
      </c>
    </row>
    <row r="23990" spans="1:10" ht="16" x14ac:dyDescent="0.2">
      <c r="A23990" t="s">
        <v>68632</v>
      </c>
      <c r="B23990" t="s">
        <v>68633</v>
      </c>
      <c r="C23990" t="s">
        <v>68634</v>
      </c>
      <c r="D23990">
        <v>1</v>
      </c>
      <c r="E23990" t="s">
        <v>13</v>
      </c>
      <c r="F23990" t="s">
        <v>13</v>
      </c>
      <c r="G23990" t="s">
        <v>68635</v>
      </c>
      <c r="H23990" s="3" t="s">
        <v>68636</v>
      </c>
      <c r="I23990" t="s">
        <v>3979</v>
      </c>
      <c r="J23990" t="s">
        <v>68637</v>
      </c>
    </row>
    <row r="23991" spans="1:10" ht="16" x14ac:dyDescent="0.2">
      <c r="A23991" t="s">
        <v>68638</v>
      </c>
      <c r="B23991" t="s">
        <v>68633</v>
      </c>
      <c r="C23991" t="s">
        <v>68634</v>
      </c>
      <c r="D23991">
        <v>1</v>
      </c>
      <c r="E23991" t="s">
        <v>13</v>
      </c>
      <c r="F23991" t="s">
        <v>13</v>
      </c>
      <c r="G23991" t="s">
        <v>68635</v>
      </c>
      <c r="H23991" s="3" t="s">
        <v>68636</v>
      </c>
      <c r="I23991" t="s">
        <v>3979</v>
      </c>
      <c r="J23991" t="s">
        <v>68639</v>
      </c>
    </row>
    <row r="23992" spans="1:10" ht="16" x14ac:dyDescent="0.2">
      <c r="A23992" t="s">
        <v>68640</v>
      </c>
      <c r="B23992" t="s">
        <v>68633</v>
      </c>
      <c r="C23992" t="s">
        <v>68634</v>
      </c>
      <c r="D23992">
        <v>1</v>
      </c>
      <c r="E23992" t="s">
        <v>13</v>
      </c>
      <c r="F23992" t="s">
        <v>13</v>
      </c>
      <c r="G23992" t="s">
        <v>68635</v>
      </c>
      <c r="H23992" s="3" t="s">
        <v>68636</v>
      </c>
      <c r="I23992" t="s">
        <v>3979</v>
      </c>
      <c r="J23992" t="s">
        <v>68641</v>
      </c>
    </row>
    <row r="23993" spans="1:10" ht="16" x14ac:dyDescent="0.2">
      <c r="A23993" t="s">
        <v>68642</v>
      </c>
      <c r="B23993" t="s">
        <v>68643</v>
      </c>
      <c r="C23993" t="s">
        <v>68644</v>
      </c>
      <c r="D23993">
        <v>2</v>
      </c>
      <c r="E23993" t="s">
        <v>13</v>
      </c>
      <c r="F23993" t="s">
        <v>13</v>
      </c>
      <c r="G23993" t="s">
        <v>68635</v>
      </c>
      <c r="H23993" s="3" t="s">
        <v>68636</v>
      </c>
      <c r="I23993" t="s">
        <v>3979</v>
      </c>
      <c r="J23993" t="s">
        <v>68645</v>
      </c>
    </row>
    <row r="23994" spans="1:10" ht="16" x14ac:dyDescent="0.2">
      <c r="A23994" t="s">
        <v>68642</v>
      </c>
      <c r="B23994" t="s">
        <v>68633</v>
      </c>
      <c r="C23994" t="s">
        <v>68634</v>
      </c>
      <c r="D23994">
        <v>1</v>
      </c>
      <c r="E23994" t="s">
        <v>13</v>
      </c>
      <c r="F23994" t="s">
        <v>13</v>
      </c>
      <c r="G23994" t="s">
        <v>68635</v>
      </c>
      <c r="H23994" s="3" t="s">
        <v>68636</v>
      </c>
      <c r="I23994" t="s">
        <v>3979</v>
      </c>
      <c r="J23994" t="s">
        <v>68645</v>
      </c>
    </row>
    <row r="23995" spans="1:10" ht="16" x14ac:dyDescent="0.2">
      <c r="A23995" t="s">
        <v>63481</v>
      </c>
      <c r="B23995" t="s">
        <v>68646</v>
      </c>
      <c r="C23995" t="s">
        <v>68647</v>
      </c>
      <c r="D23995">
        <v>3</v>
      </c>
      <c r="E23995" t="s">
        <v>13</v>
      </c>
      <c r="F23995" t="s">
        <v>13</v>
      </c>
      <c r="G23995" t="s">
        <v>68635</v>
      </c>
      <c r="H23995" s="3" t="s">
        <v>68636</v>
      </c>
      <c r="I23995" t="s">
        <v>3979</v>
      </c>
      <c r="J23995" t="s">
        <v>63482</v>
      </c>
    </row>
    <row r="23996" spans="1:10" ht="16" x14ac:dyDescent="0.2">
      <c r="A23996" t="s">
        <v>68648</v>
      </c>
      <c r="B23996" t="s">
        <v>46837</v>
      </c>
      <c r="C23996" t="s">
        <v>68649</v>
      </c>
      <c r="D23996">
        <v>1</v>
      </c>
      <c r="E23996" t="s">
        <v>13</v>
      </c>
      <c r="F23996" t="s">
        <v>13</v>
      </c>
      <c r="G23996" t="s">
        <v>68650</v>
      </c>
      <c r="H23996" s="3" t="s">
        <v>68651</v>
      </c>
      <c r="I23996" t="s">
        <v>355</v>
      </c>
      <c r="J23996" t="s">
        <v>68652</v>
      </c>
    </row>
    <row r="23997" spans="1:10" ht="16" x14ac:dyDescent="0.2">
      <c r="A23997" t="s">
        <v>3923</v>
      </c>
      <c r="B23997" t="s">
        <v>68653</v>
      </c>
      <c r="C23997" t="s">
        <v>68654</v>
      </c>
      <c r="D23997">
        <v>4</v>
      </c>
      <c r="E23997" t="s">
        <v>13</v>
      </c>
      <c r="F23997" t="s">
        <v>13</v>
      </c>
      <c r="G23997" t="s">
        <v>68650</v>
      </c>
      <c r="H23997" s="3" t="s">
        <v>68655</v>
      </c>
      <c r="I23997" t="s">
        <v>355</v>
      </c>
      <c r="J23997" t="s">
        <v>3926</v>
      </c>
    </row>
    <row r="23998" spans="1:10" ht="16" x14ac:dyDescent="0.2">
      <c r="A23998" t="s">
        <v>7149</v>
      </c>
      <c r="B23998" t="s">
        <v>68656</v>
      </c>
      <c r="C23998" t="s">
        <v>68657</v>
      </c>
      <c r="D23998">
        <v>2</v>
      </c>
      <c r="E23998" t="s">
        <v>13</v>
      </c>
      <c r="F23998" t="s">
        <v>13</v>
      </c>
      <c r="G23998" t="s">
        <v>68650</v>
      </c>
      <c r="H23998" s="3" t="s">
        <v>68658</v>
      </c>
      <c r="I23998" t="s">
        <v>355</v>
      </c>
      <c r="J23998" t="s">
        <v>7153</v>
      </c>
    </row>
    <row r="23999" spans="1:10" ht="16" x14ac:dyDescent="0.2">
      <c r="A23999" t="s">
        <v>68648</v>
      </c>
      <c r="B23999" t="s">
        <v>68659</v>
      </c>
      <c r="C23999" t="s">
        <v>68660</v>
      </c>
      <c r="D23999">
        <v>2</v>
      </c>
      <c r="E23999" t="s">
        <v>13</v>
      </c>
      <c r="F23999" t="s">
        <v>13</v>
      </c>
      <c r="G23999" t="s">
        <v>68650</v>
      </c>
      <c r="H23999" s="3" t="s">
        <v>68651</v>
      </c>
      <c r="I23999" t="s">
        <v>355</v>
      </c>
      <c r="J23999" t="s">
        <v>68652</v>
      </c>
    </row>
    <row r="24000" spans="1:10" ht="16" x14ac:dyDescent="0.2">
      <c r="A24000" t="s">
        <v>68661</v>
      </c>
      <c r="B24000" t="s">
        <v>68662</v>
      </c>
      <c r="C24000" t="s">
        <v>68663</v>
      </c>
      <c r="D24000">
        <v>1</v>
      </c>
      <c r="E24000" t="s">
        <v>13</v>
      </c>
      <c r="F24000" t="s">
        <v>13</v>
      </c>
      <c r="G24000" t="s">
        <v>68664</v>
      </c>
      <c r="H24000" s="3" t="s">
        <v>68665</v>
      </c>
      <c r="I24000" t="s">
        <v>3744</v>
      </c>
      <c r="J24000" t="s">
        <v>68666</v>
      </c>
    </row>
    <row r="24001" spans="1:10" ht="16" x14ac:dyDescent="0.2">
      <c r="A24001" t="s">
        <v>68667</v>
      </c>
      <c r="B24001" t="s">
        <v>68668</v>
      </c>
      <c r="C24001" t="s">
        <v>68669</v>
      </c>
      <c r="D24001">
        <v>4</v>
      </c>
      <c r="E24001" t="s">
        <v>13</v>
      </c>
      <c r="F24001" t="s">
        <v>13</v>
      </c>
      <c r="G24001" t="s">
        <v>68670</v>
      </c>
      <c r="H24001" s="3" t="s">
        <v>68671</v>
      </c>
      <c r="I24001" t="s">
        <v>888</v>
      </c>
      <c r="J24001" t="s">
        <v>68672</v>
      </c>
    </row>
    <row r="24002" spans="1:10" ht="16" x14ac:dyDescent="0.2">
      <c r="A24002" t="s">
        <v>68667</v>
      </c>
      <c r="B24002" t="s">
        <v>68673</v>
      </c>
      <c r="C24002" t="s">
        <v>68674</v>
      </c>
      <c r="D24002">
        <v>3</v>
      </c>
      <c r="E24002" t="s">
        <v>13</v>
      </c>
      <c r="F24002" t="s">
        <v>13</v>
      </c>
      <c r="G24002" t="s">
        <v>68670</v>
      </c>
      <c r="H24002" s="3" t="s">
        <v>68675</v>
      </c>
      <c r="I24002" t="s">
        <v>888</v>
      </c>
      <c r="J24002" t="s">
        <v>68672</v>
      </c>
    </row>
    <row r="24003" spans="1:10" ht="16" x14ac:dyDescent="0.2">
      <c r="A24003" t="s">
        <v>68667</v>
      </c>
      <c r="B24003" t="s">
        <v>68676</v>
      </c>
      <c r="C24003" t="s">
        <v>68677</v>
      </c>
      <c r="D24003">
        <v>1</v>
      </c>
      <c r="E24003" t="s">
        <v>13</v>
      </c>
      <c r="F24003" t="s">
        <v>13</v>
      </c>
      <c r="G24003" t="s">
        <v>68670</v>
      </c>
      <c r="H24003" s="3" t="s">
        <v>68675</v>
      </c>
      <c r="I24003" t="s">
        <v>888</v>
      </c>
      <c r="J24003" t="s">
        <v>68672</v>
      </c>
    </row>
    <row r="24004" spans="1:10" ht="16" x14ac:dyDescent="0.2">
      <c r="A24004" t="s">
        <v>68667</v>
      </c>
      <c r="B24004" t="s">
        <v>68678</v>
      </c>
      <c r="C24004" t="s">
        <v>68679</v>
      </c>
      <c r="D24004">
        <v>2</v>
      </c>
      <c r="E24004" t="s">
        <v>13</v>
      </c>
      <c r="F24004" t="s">
        <v>13</v>
      </c>
      <c r="G24004" t="s">
        <v>68670</v>
      </c>
      <c r="H24004" s="3" t="s">
        <v>68671</v>
      </c>
      <c r="I24004" t="s">
        <v>888</v>
      </c>
      <c r="J24004" t="s">
        <v>68672</v>
      </c>
    </row>
    <row r="24005" spans="1:10" ht="16" x14ac:dyDescent="0.2">
      <c r="A24005" t="s">
        <v>68667</v>
      </c>
      <c r="B24005" t="s">
        <v>68680</v>
      </c>
      <c r="C24005" t="s">
        <v>68681</v>
      </c>
      <c r="D24005">
        <v>5</v>
      </c>
      <c r="E24005" t="s">
        <v>13</v>
      </c>
      <c r="F24005" t="s">
        <v>13</v>
      </c>
      <c r="G24005" t="s">
        <v>68670</v>
      </c>
      <c r="H24005" s="3" t="s">
        <v>68682</v>
      </c>
      <c r="I24005" t="s">
        <v>888</v>
      </c>
      <c r="J24005" t="s">
        <v>68672</v>
      </c>
    </row>
    <row r="24006" spans="1:10" ht="16" x14ac:dyDescent="0.2">
      <c r="A24006" t="s">
        <v>68667</v>
      </c>
      <c r="B24006" t="s">
        <v>68683</v>
      </c>
      <c r="C24006" t="s">
        <v>68684</v>
      </c>
      <c r="D24006">
        <v>6</v>
      </c>
      <c r="E24006" t="s">
        <v>13</v>
      </c>
      <c r="F24006" t="s">
        <v>13</v>
      </c>
      <c r="G24006" t="s">
        <v>68670</v>
      </c>
      <c r="H24006" s="3" t="s">
        <v>68671</v>
      </c>
      <c r="I24006" t="s">
        <v>888</v>
      </c>
      <c r="J24006" t="s">
        <v>68672</v>
      </c>
    </row>
    <row r="24007" spans="1:10" ht="32" x14ac:dyDescent="0.2">
      <c r="A24007" t="s">
        <v>9927</v>
      </c>
      <c r="B24007" t="s">
        <v>68685</v>
      </c>
      <c r="C24007" t="s">
        <v>68686</v>
      </c>
      <c r="D24007">
        <v>2</v>
      </c>
      <c r="E24007" t="s">
        <v>13</v>
      </c>
      <c r="F24007" t="s">
        <v>13</v>
      </c>
      <c r="G24007" t="s">
        <v>68687</v>
      </c>
      <c r="H24007" s="3" t="s">
        <v>68688</v>
      </c>
      <c r="I24007" t="s">
        <v>547</v>
      </c>
      <c r="J24007" t="s">
        <v>9931</v>
      </c>
    </row>
    <row r="24008" spans="1:10" ht="16" x14ac:dyDescent="0.2">
      <c r="A24008" t="s">
        <v>9927</v>
      </c>
      <c r="B24008" t="s">
        <v>68689</v>
      </c>
      <c r="C24008" t="s">
        <v>68690</v>
      </c>
      <c r="D24008">
        <v>10</v>
      </c>
      <c r="E24008" t="s">
        <v>13</v>
      </c>
      <c r="F24008" t="s">
        <v>13</v>
      </c>
      <c r="G24008" t="s">
        <v>68687</v>
      </c>
      <c r="H24008" s="3" t="s">
        <v>68691</v>
      </c>
      <c r="I24008" t="s">
        <v>547</v>
      </c>
      <c r="J24008" t="s">
        <v>9931</v>
      </c>
    </row>
    <row r="24009" spans="1:10" ht="16" x14ac:dyDescent="0.2">
      <c r="A24009" t="s">
        <v>47823</v>
      </c>
      <c r="B24009" t="s">
        <v>68692</v>
      </c>
      <c r="C24009" t="s">
        <v>68693</v>
      </c>
      <c r="D24009">
        <v>4</v>
      </c>
      <c r="E24009" t="s">
        <v>13</v>
      </c>
      <c r="F24009" t="s">
        <v>13</v>
      </c>
      <c r="G24009" t="s">
        <v>68687</v>
      </c>
      <c r="H24009" s="3" t="s">
        <v>68694</v>
      </c>
      <c r="I24009" t="s">
        <v>547</v>
      </c>
      <c r="J24009" t="s">
        <v>47826</v>
      </c>
    </row>
    <row r="24010" spans="1:10" ht="16" x14ac:dyDescent="0.2">
      <c r="A24010" t="s">
        <v>9927</v>
      </c>
      <c r="B24010" t="s">
        <v>68695</v>
      </c>
      <c r="C24010" t="s">
        <v>68696</v>
      </c>
      <c r="D24010">
        <v>9</v>
      </c>
      <c r="E24010" t="s">
        <v>13</v>
      </c>
      <c r="F24010" t="s">
        <v>13</v>
      </c>
      <c r="G24010" t="s">
        <v>68687</v>
      </c>
      <c r="H24010" s="3" t="s">
        <v>68691</v>
      </c>
      <c r="I24010" t="s">
        <v>547</v>
      </c>
      <c r="J24010" t="s">
        <v>9931</v>
      </c>
    </row>
    <row r="24011" spans="1:10" ht="16" x14ac:dyDescent="0.2">
      <c r="A24011" t="s">
        <v>9927</v>
      </c>
      <c r="B24011" t="s">
        <v>4583</v>
      </c>
      <c r="C24011" t="s">
        <v>68697</v>
      </c>
      <c r="D24011">
        <v>8</v>
      </c>
      <c r="E24011" t="s">
        <v>13</v>
      </c>
      <c r="F24011" t="s">
        <v>13</v>
      </c>
      <c r="G24011" t="s">
        <v>68687</v>
      </c>
      <c r="H24011" s="3" t="s">
        <v>68691</v>
      </c>
      <c r="I24011" t="s">
        <v>547</v>
      </c>
      <c r="J24011" t="s">
        <v>9931</v>
      </c>
    </row>
    <row r="24012" spans="1:10" ht="32" x14ac:dyDescent="0.2">
      <c r="A24012" t="s">
        <v>21930</v>
      </c>
      <c r="B24012" t="s">
        <v>68698</v>
      </c>
      <c r="C24012" t="s">
        <v>68699</v>
      </c>
      <c r="D24012">
        <v>1</v>
      </c>
      <c r="E24012" t="s">
        <v>13</v>
      </c>
      <c r="F24012" t="s">
        <v>13</v>
      </c>
      <c r="G24012" t="s">
        <v>68687</v>
      </c>
      <c r="H24012" s="3" t="s">
        <v>68700</v>
      </c>
      <c r="I24012" t="s">
        <v>547</v>
      </c>
      <c r="J24012" t="s">
        <v>21935</v>
      </c>
    </row>
    <row r="24013" spans="1:10" ht="16" x14ac:dyDescent="0.2">
      <c r="A24013" t="s">
        <v>9927</v>
      </c>
      <c r="B24013" t="s">
        <v>40552</v>
      </c>
      <c r="C24013" t="s">
        <v>68701</v>
      </c>
      <c r="D24013">
        <v>1</v>
      </c>
      <c r="E24013" t="s">
        <v>13</v>
      </c>
      <c r="F24013" t="s">
        <v>13</v>
      </c>
      <c r="G24013" t="s">
        <v>68687</v>
      </c>
      <c r="H24013" s="3" t="s">
        <v>68691</v>
      </c>
      <c r="I24013" t="s">
        <v>547</v>
      </c>
      <c r="J24013" t="s">
        <v>9931</v>
      </c>
    </row>
    <row r="24014" spans="1:10" ht="16" x14ac:dyDescent="0.2">
      <c r="A24014" t="s">
        <v>68702</v>
      </c>
      <c r="B24014" t="s">
        <v>68703</v>
      </c>
      <c r="C24014" t="s">
        <v>68704</v>
      </c>
      <c r="D24014">
        <v>1</v>
      </c>
      <c r="E24014" t="s">
        <v>13</v>
      </c>
      <c r="F24014" t="s">
        <v>13</v>
      </c>
      <c r="G24014" t="s">
        <v>68705</v>
      </c>
      <c r="H24014" s="3" t="s">
        <v>68706</v>
      </c>
      <c r="I24014" t="s">
        <v>2961</v>
      </c>
      <c r="J24014" t="s">
        <v>68707</v>
      </c>
    </row>
    <row r="24015" spans="1:10" ht="16" x14ac:dyDescent="0.2">
      <c r="A24015" t="s">
        <v>31577</v>
      </c>
      <c r="B24015" t="s">
        <v>68708</v>
      </c>
      <c r="C24015" t="s">
        <v>68709</v>
      </c>
      <c r="D24015">
        <v>1</v>
      </c>
      <c r="E24015" t="s">
        <v>68710</v>
      </c>
      <c r="F24015" t="s">
        <v>13</v>
      </c>
      <c r="G24015" t="s">
        <v>68711</v>
      </c>
      <c r="H24015" s="3" t="s">
        <v>68712</v>
      </c>
      <c r="I24015" t="s">
        <v>404</v>
      </c>
      <c r="J24015" t="s">
        <v>31581</v>
      </c>
    </row>
    <row r="24016" spans="1:10" ht="16" x14ac:dyDescent="0.2">
      <c r="A24016" t="s">
        <v>31577</v>
      </c>
      <c r="B24016" t="s">
        <v>68713</v>
      </c>
      <c r="C24016" t="s">
        <v>68714</v>
      </c>
      <c r="D24016">
        <v>2</v>
      </c>
      <c r="E24016" t="s">
        <v>68710</v>
      </c>
      <c r="F24016" t="s">
        <v>13</v>
      </c>
      <c r="G24016" t="s">
        <v>68711</v>
      </c>
      <c r="H24016" s="3" t="s">
        <v>68712</v>
      </c>
      <c r="I24016" t="s">
        <v>404</v>
      </c>
      <c r="J24016" t="s">
        <v>31581</v>
      </c>
    </row>
    <row r="24017" spans="1:10" ht="16" x14ac:dyDescent="0.2">
      <c r="A24017" t="s">
        <v>26938</v>
      </c>
      <c r="B24017" t="s">
        <v>68715</v>
      </c>
      <c r="C24017" t="s">
        <v>68716</v>
      </c>
      <c r="D24017">
        <v>1</v>
      </c>
      <c r="E24017" t="s">
        <v>68710</v>
      </c>
      <c r="F24017" t="s">
        <v>13</v>
      </c>
      <c r="G24017" t="s">
        <v>68711</v>
      </c>
      <c r="H24017" s="3" t="s">
        <v>68717</v>
      </c>
      <c r="I24017" t="s">
        <v>404</v>
      </c>
      <c r="J24017" t="s">
        <v>26942</v>
      </c>
    </row>
    <row r="24018" spans="1:10" ht="16" x14ac:dyDescent="0.2">
      <c r="A24018" t="s">
        <v>46903</v>
      </c>
      <c r="B24018" t="s">
        <v>68718</v>
      </c>
      <c r="C24018" t="s">
        <v>68719</v>
      </c>
      <c r="D24018">
        <v>1</v>
      </c>
      <c r="E24018" t="s">
        <v>68710</v>
      </c>
      <c r="F24018" t="s">
        <v>13</v>
      </c>
      <c r="G24018" t="s">
        <v>68711</v>
      </c>
      <c r="H24018" s="3" t="s">
        <v>68720</v>
      </c>
      <c r="I24018" t="s">
        <v>404</v>
      </c>
      <c r="J24018" t="s">
        <v>46908</v>
      </c>
    </row>
    <row r="24019" spans="1:10" ht="16" x14ac:dyDescent="0.2">
      <c r="A24019" t="s">
        <v>67345</v>
      </c>
      <c r="B24019" t="s">
        <v>68721</v>
      </c>
      <c r="C24019" t="s">
        <v>68722</v>
      </c>
      <c r="D24019">
        <v>2</v>
      </c>
      <c r="E24019" t="s">
        <v>68710</v>
      </c>
      <c r="F24019" t="s">
        <v>13</v>
      </c>
      <c r="G24019" t="s">
        <v>68711</v>
      </c>
      <c r="H24019" s="3" t="s">
        <v>68723</v>
      </c>
      <c r="I24019" t="s">
        <v>404</v>
      </c>
      <c r="J24019" t="s">
        <v>67348</v>
      </c>
    </row>
    <row r="24020" spans="1:10" ht="16" x14ac:dyDescent="0.2">
      <c r="A24020" t="s">
        <v>68724</v>
      </c>
      <c r="B24020" t="s">
        <v>68715</v>
      </c>
      <c r="C24020" t="s">
        <v>68716</v>
      </c>
      <c r="D24020">
        <v>1</v>
      </c>
      <c r="E24020" t="s">
        <v>68710</v>
      </c>
      <c r="F24020" t="s">
        <v>13</v>
      </c>
      <c r="G24020" t="s">
        <v>68711</v>
      </c>
      <c r="H24020" s="3" t="s">
        <v>68717</v>
      </c>
      <c r="I24020" t="s">
        <v>404</v>
      </c>
      <c r="J24020" t="s">
        <v>68725</v>
      </c>
    </row>
    <row r="24021" spans="1:10" ht="32" x14ac:dyDescent="0.2">
      <c r="A24021" t="s">
        <v>68726</v>
      </c>
      <c r="B24021" t="s">
        <v>68727</v>
      </c>
      <c r="C24021" t="s">
        <v>68728</v>
      </c>
      <c r="D24021">
        <v>1</v>
      </c>
      <c r="E24021" t="s">
        <v>68710</v>
      </c>
      <c r="F24021" t="s">
        <v>13</v>
      </c>
      <c r="G24021" t="s">
        <v>68711</v>
      </c>
      <c r="H24021" s="3" t="s">
        <v>68729</v>
      </c>
      <c r="I24021" t="s">
        <v>404</v>
      </c>
      <c r="J24021" t="s">
        <v>68730</v>
      </c>
    </row>
    <row r="24022" spans="1:10" ht="16" x14ac:dyDescent="0.2">
      <c r="A24022" t="s">
        <v>26938</v>
      </c>
      <c r="B24022" t="s">
        <v>68731</v>
      </c>
      <c r="C24022" t="s">
        <v>68732</v>
      </c>
      <c r="D24022">
        <v>3</v>
      </c>
      <c r="E24022" t="s">
        <v>68710</v>
      </c>
      <c r="F24022" t="s">
        <v>13</v>
      </c>
      <c r="G24022" t="s">
        <v>68711</v>
      </c>
      <c r="H24022" s="3" t="s">
        <v>68717</v>
      </c>
      <c r="I24022" t="s">
        <v>404</v>
      </c>
      <c r="J24022" t="s">
        <v>26942</v>
      </c>
    </row>
    <row r="24023" spans="1:10" ht="16" x14ac:dyDescent="0.2">
      <c r="A24023" t="s">
        <v>24532</v>
      </c>
      <c r="B24023" t="s">
        <v>68733</v>
      </c>
      <c r="C24023" t="s">
        <v>68734</v>
      </c>
      <c r="D24023">
        <v>1</v>
      </c>
      <c r="E24023" t="s">
        <v>13</v>
      </c>
      <c r="F24023" t="s">
        <v>13</v>
      </c>
      <c r="G24023" t="s">
        <v>68735</v>
      </c>
      <c r="H24023" s="3" t="s">
        <v>68736</v>
      </c>
      <c r="I24023" t="s">
        <v>502</v>
      </c>
      <c r="J24023" t="s">
        <v>24537</v>
      </c>
    </row>
    <row r="24024" spans="1:10" ht="16" x14ac:dyDescent="0.2">
      <c r="A24024" t="s">
        <v>68737</v>
      </c>
      <c r="B24024" t="s">
        <v>68738</v>
      </c>
      <c r="C24024" t="s">
        <v>68739</v>
      </c>
      <c r="D24024">
        <v>2</v>
      </c>
      <c r="E24024" t="s">
        <v>13</v>
      </c>
      <c r="F24024" t="s">
        <v>13</v>
      </c>
      <c r="G24024" t="s">
        <v>68740</v>
      </c>
      <c r="H24024" s="3" t="s">
        <v>68741</v>
      </c>
      <c r="I24024" t="s">
        <v>62</v>
      </c>
      <c r="J24024" t="s">
        <v>68742</v>
      </c>
    </row>
    <row r="24025" spans="1:10" ht="16" x14ac:dyDescent="0.2">
      <c r="A24025" t="s">
        <v>68737</v>
      </c>
      <c r="B24025" t="s">
        <v>68743</v>
      </c>
      <c r="C24025" t="s">
        <v>68744</v>
      </c>
      <c r="D24025">
        <v>3</v>
      </c>
      <c r="E24025" t="s">
        <v>13</v>
      </c>
      <c r="F24025" t="s">
        <v>13</v>
      </c>
      <c r="G24025" t="s">
        <v>68740</v>
      </c>
      <c r="H24025" s="3" t="s">
        <v>68745</v>
      </c>
      <c r="I24025" t="s">
        <v>62</v>
      </c>
      <c r="J24025" t="s">
        <v>68742</v>
      </c>
    </row>
    <row r="24026" spans="1:10" ht="16" x14ac:dyDescent="0.2">
      <c r="A24026" t="s">
        <v>68746</v>
      </c>
      <c r="B24026" t="s">
        <v>68747</v>
      </c>
      <c r="C24026" t="s">
        <v>68748</v>
      </c>
      <c r="D24026">
        <v>2</v>
      </c>
      <c r="E24026" t="s">
        <v>68749</v>
      </c>
      <c r="F24026" t="s">
        <v>13</v>
      </c>
      <c r="G24026" t="s">
        <v>68750</v>
      </c>
      <c r="H24026" s="3" t="s">
        <v>68751</v>
      </c>
      <c r="I24026" t="s">
        <v>404</v>
      </c>
      <c r="J24026" t="s">
        <v>68752</v>
      </c>
    </row>
    <row r="24027" spans="1:10" ht="16" x14ac:dyDescent="0.2">
      <c r="A24027" t="s">
        <v>29992</v>
      </c>
      <c r="B24027" t="s">
        <v>68753</v>
      </c>
      <c r="C24027" t="s">
        <v>68754</v>
      </c>
      <c r="D24027">
        <v>2</v>
      </c>
      <c r="E24027" t="s">
        <v>68749</v>
      </c>
      <c r="F24027" t="s">
        <v>13</v>
      </c>
      <c r="G24027" t="s">
        <v>68750</v>
      </c>
      <c r="H24027" s="3" t="s">
        <v>68755</v>
      </c>
      <c r="I24027" t="s">
        <v>404</v>
      </c>
      <c r="J24027" t="s">
        <v>29996</v>
      </c>
    </row>
    <row r="24028" spans="1:10" ht="16" x14ac:dyDescent="0.2">
      <c r="A24028" t="s">
        <v>68746</v>
      </c>
      <c r="B24028" t="s">
        <v>68756</v>
      </c>
      <c r="C24028" t="s">
        <v>68757</v>
      </c>
      <c r="D24028">
        <v>1</v>
      </c>
      <c r="E24028" t="s">
        <v>68749</v>
      </c>
      <c r="F24028" t="s">
        <v>13</v>
      </c>
      <c r="G24028" t="s">
        <v>68750</v>
      </c>
      <c r="H24028" s="3" t="s">
        <v>68751</v>
      </c>
      <c r="I24028" t="s">
        <v>404</v>
      </c>
      <c r="J24028" t="s">
        <v>68752</v>
      </c>
    </row>
    <row r="24029" spans="1:10" ht="16" x14ac:dyDescent="0.2">
      <c r="A24029" t="s">
        <v>68746</v>
      </c>
      <c r="B24029" t="s">
        <v>68758</v>
      </c>
      <c r="C24029" t="s">
        <v>68759</v>
      </c>
      <c r="D24029">
        <v>3</v>
      </c>
      <c r="E24029" t="s">
        <v>68749</v>
      </c>
      <c r="F24029" t="s">
        <v>13</v>
      </c>
      <c r="G24029" t="s">
        <v>68750</v>
      </c>
      <c r="H24029" s="3" t="s">
        <v>68751</v>
      </c>
      <c r="I24029" t="s">
        <v>404</v>
      </c>
      <c r="J24029" t="s">
        <v>68752</v>
      </c>
    </row>
    <row r="24030" spans="1:10" ht="16" x14ac:dyDescent="0.2">
      <c r="A24030" t="s">
        <v>68760</v>
      </c>
      <c r="B24030" t="s">
        <v>68761</v>
      </c>
      <c r="C24030" t="s">
        <v>68762</v>
      </c>
      <c r="D24030">
        <v>1</v>
      </c>
      <c r="E24030" t="s">
        <v>13</v>
      </c>
      <c r="F24030" t="s">
        <v>13</v>
      </c>
      <c r="G24030" t="s">
        <v>68763</v>
      </c>
      <c r="H24030" s="3" t="s">
        <v>68764</v>
      </c>
      <c r="I24030" t="s">
        <v>509</v>
      </c>
      <c r="J24030" t="s">
        <v>68765</v>
      </c>
    </row>
    <row r="24031" spans="1:10" ht="16" x14ac:dyDescent="0.2">
      <c r="A24031" t="s">
        <v>68760</v>
      </c>
      <c r="B24031" t="s">
        <v>68766</v>
      </c>
      <c r="C24031" t="s">
        <v>68767</v>
      </c>
      <c r="D24031">
        <v>8</v>
      </c>
      <c r="E24031" t="s">
        <v>13</v>
      </c>
      <c r="F24031" t="s">
        <v>13</v>
      </c>
      <c r="G24031" t="s">
        <v>68763</v>
      </c>
      <c r="H24031" s="3" t="s">
        <v>68764</v>
      </c>
      <c r="I24031" t="s">
        <v>509</v>
      </c>
      <c r="J24031" t="s">
        <v>68765</v>
      </c>
    </row>
    <row r="24032" spans="1:10" ht="16" x14ac:dyDescent="0.2">
      <c r="A24032" t="s">
        <v>68760</v>
      </c>
      <c r="B24032" t="s">
        <v>68768</v>
      </c>
      <c r="C24032" t="s">
        <v>68769</v>
      </c>
      <c r="D24032">
        <v>2</v>
      </c>
      <c r="E24032" t="s">
        <v>13</v>
      </c>
      <c r="F24032" t="s">
        <v>13</v>
      </c>
      <c r="G24032" t="s">
        <v>68763</v>
      </c>
      <c r="H24032" s="3" t="s">
        <v>68764</v>
      </c>
      <c r="I24032" t="s">
        <v>509</v>
      </c>
      <c r="J24032" t="s">
        <v>68765</v>
      </c>
    </row>
    <row r="24033" spans="1:10" ht="16" x14ac:dyDescent="0.2">
      <c r="A24033" t="s">
        <v>68760</v>
      </c>
      <c r="B24033" t="s">
        <v>68770</v>
      </c>
      <c r="C24033" t="s">
        <v>68771</v>
      </c>
      <c r="D24033">
        <v>6</v>
      </c>
      <c r="E24033" t="s">
        <v>13</v>
      </c>
      <c r="F24033" t="s">
        <v>13</v>
      </c>
      <c r="G24033" t="s">
        <v>68763</v>
      </c>
      <c r="H24033" s="3" t="s">
        <v>68764</v>
      </c>
      <c r="I24033" t="s">
        <v>509</v>
      </c>
      <c r="J24033" t="s">
        <v>68765</v>
      </c>
    </row>
    <row r="24034" spans="1:10" ht="16" x14ac:dyDescent="0.2">
      <c r="A24034" t="s">
        <v>68760</v>
      </c>
      <c r="B24034" t="s">
        <v>68772</v>
      </c>
      <c r="C24034" t="s">
        <v>68773</v>
      </c>
      <c r="D24034">
        <v>3</v>
      </c>
      <c r="E24034" t="s">
        <v>13</v>
      </c>
      <c r="F24034" t="s">
        <v>13</v>
      </c>
      <c r="G24034" t="s">
        <v>68763</v>
      </c>
      <c r="H24034" s="3" t="s">
        <v>68764</v>
      </c>
      <c r="I24034" t="s">
        <v>509</v>
      </c>
      <c r="J24034" t="s">
        <v>68765</v>
      </c>
    </row>
    <row r="24035" spans="1:10" ht="16" x14ac:dyDescent="0.2">
      <c r="A24035" t="s">
        <v>68760</v>
      </c>
      <c r="B24035" t="s">
        <v>68774</v>
      </c>
      <c r="C24035" t="s">
        <v>68775</v>
      </c>
      <c r="D24035">
        <v>4</v>
      </c>
      <c r="E24035" t="s">
        <v>13</v>
      </c>
      <c r="F24035" t="s">
        <v>13</v>
      </c>
      <c r="G24035" t="s">
        <v>68763</v>
      </c>
      <c r="H24035" s="3" t="s">
        <v>68764</v>
      </c>
      <c r="I24035" t="s">
        <v>509</v>
      </c>
      <c r="J24035" t="s">
        <v>68765</v>
      </c>
    </row>
    <row r="24036" spans="1:10" ht="16" x14ac:dyDescent="0.2">
      <c r="A24036" t="s">
        <v>68760</v>
      </c>
      <c r="B24036" t="s">
        <v>68776</v>
      </c>
      <c r="C24036" t="s">
        <v>68777</v>
      </c>
      <c r="D24036">
        <v>7</v>
      </c>
      <c r="E24036" t="s">
        <v>13</v>
      </c>
      <c r="F24036" t="s">
        <v>13</v>
      </c>
      <c r="G24036" t="s">
        <v>68763</v>
      </c>
      <c r="H24036" s="3" t="s">
        <v>68764</v>
      </c>
      <c r="I24036" t="s">
        <v>509</v>
      </c>
      <c r="J24036" t="s">
        <v>68765</v>
      </c>
    </row>
    <row r="24037" spans="1:10" ht="16" x14ac:dyDescent="0.2">
      <c r="A24037" t="s">
        <v>68760</v>
      </c>
      <c r="B24037" t="s">
        <v>68778</v>
      </c>
      <c r="C24037" t="s">
        <v>68779</v>
      </c>
      <c r="D24037">
        <v>5</v>
      </c>
      <c r="E24037" t="s">
        <v>13</v>
      </c>
      <c r="F24037" t="s">
        <v>13</v>
      </c>
      <c r="G24037" t="s">
        <v>68763</v>
      </c>
      <c r="H24037" s="3" t="s">
        <v>68764</v>
      </c>
      <c r="I24037" t="s">
        <v>509</v>
      </c>
      <c r="J24037" t="s">
        <v>68765</v>
      </c>
    </row>
    <row r="24038" spans="1:10" ht="16" x14ac:dyDescent="0.2">
      <c r="A24038" t="s">
        <v>11358</v>
      </c>
      <c r="B24038" t="s">
        <v>68780</v>
      </c>
      <c r="C24038" t="s">
        <v>68781</v>
      </c>
      <c r="D24038">
        <v>5</v>
      </c>
      <c r="E24038" t="s">
        <v>13</v>
      </c>
      <c r="F24038" t="s">
        <v>13</v>
      </c>
      <c r="G24038" t="s">
        <v>68782</v>
      </c>
      <c r="H24038" s="3" t="s">
        <v>68783</v>
      </c>
      <c r="I24038" t="s">
        <v>253</v>
      </c>
      <c r="J24038" t="s">
        <v>11363</v>
      </c>
    </row>
    <row r="24039" spans="1:10" ht="16" x14ac:dyDescent="0.2">
      <c r="A24039" t="s">
        <v>13463</v>
      </c>
      <c r="B24039" t="s">
        <v>68784</v>
      </c>
      <c r="C24039" t="s">
        <v>68785</v>
      </c>
      <c r="D24039">
        <v>4</v>
      </c>
      <c r="E24039" t="s">
        <v>13</v>
      </c>
      <c r="F24039" t="s">
        <v>13</v>
      </c>
      <c r="G24039" t="s">
        <v>68787</v>
      </c>
      <c r="H24039" s="3" t="s">
        <v>68788</v>
      </c>
      <c r="I24039" t="s">
        <v>62</v>
      </c>
      <c r="J24039" t="s">
        <v>13468</v>
      </c>
    </row>
    <row r="24040" spans="1:10" ht="16" x14ac:dyDescent="0.2">
      <c r="A24040" t="s">
        <v>68789</v>
      </c>
      <c r="B24040" t="s">
        <v>68790</v>
      </c>
      <c r="C24040" t="s">
        <v>68791</v>
      </c>
      <c r="D24040">
        <v>3</v>
      </c>
      <c r="E24040" t="s">
        <v>68786</v>
      </c>
      <c r="F24040" t="s">
        <v>13</v>
      </c>
      <c r="G24040" t="s">
        <v>68792</v>
      </c>
      <c r="H24040" s="3" t="s">
        <v>68793</v>
      </c>
      <c r="I24040" t="s">
        <v>62</v>
      </c>
      <c r="J24040" t="s">
        <v>68794</v>
      </c>
    </row>
    <row r="24041" spans="1:10" ht="16" x14ac:dyDescent="0.2">
      <c r="A24041" t="s">
        <v>9871</v>
      </c>
      <c r="B24041" t="s">
        <v>68795</v>
      </c>
      <c r="C24041" t="s">
        <v>68796</v>
      </c>
      <c r="D24041">
        <v>2</v>
      </c>
      <c r="E24041" t="s">
        <v>68786</v>
      </c>
      <c r="F24041" t="s">
        <v>13</v>
      </c>
      <c r="G24041" t="s">
        <v>68792</v>
      </c>
      <c r="H24041" s="3" t="s">
        <v>68797</v>
      </c>
      <c r="I24041" t="s">
        <v>62</v>
      </c>
      <c r="J24041" t="s">
        <v>9874</v>
      </c>
    </row>
    <row r="24042" spans="1:10" ht="16" x14ac:dyDescent="0.2">
      <c r="A24042" t="s">
        <v>68789</v>
      </c>
      <c r="B24042" t="s">
        <v>68798</v>
      </c>
      <c r="C24042" t="s">
        <v>68799</v>
      </c>
      <c r="D24042">
        <v>2</v>
      </c>
      <c r="E24042" t="s">
        <v>68786</v>
      </c>
      <c r="F24042" t="s">
        <v>13</v>
      </c>
      <c r="G24042" t="s">
        <v>68792</v>
      </c>
      <c r="H24042" s="3" t="s">
        <v>68793</v>
      </c>
      <c r="I24042" t="s">
        <v>62</v>
      </c>
      <c r="J24042" t="s">
        <v>68794</v>
      </c>
    </row>
    <row r="24043" spans="1:10" ht="16" x14ac:dyDescent="0.2">
      <c r="A24043" t="s">
        <v>15360</v>
      </c>
      <c r="B24043" t="s">
        <v>68800</v>
      </c>
      <c r="C24043" t="s">
        <v>68801</v>
      </c>
      <c r="D24043">
        <v>5</v>
      </c>
      <c r="E24043" t="s">
        <v>68786</v>
      </c>
      <c r="F24043" t="s">
        <v>13</v>
      </c>
      <c r="G24043" t="s">
        <v>68792</v>
      </c>
      <c r="H24043" s="3" t="s">
        <v>68802</v>
      </c>
      <c r="I24043" t="s">
        <v>62</v>
      </c>
      <c r="J24043" t="s">
        <v>15365</v>
      </c>
    </row>
    <row r="24044" spans="1:10" ht="16" x14ac:dyDescent="0.2">
      <c r="A24044" t="s">
        <v>31163</v>
      </c>
      <c r="B24044" t="s">
        <v>68803</v>
      </c>
      <c r="C24044" t="s">
        <v>68804</v>
      </c>
      <c r="D24044">
        <v>3</v>
      </c>
      <c r="E24044" t="s">
        <v>68786</v>
      </c>
      <c r="F24044" t="s">
        <v>13</v>
      </c>
      <c r="G24044" t="s">
        <v>68792</v>
      </c>
      <c r="H24044" s="3" t="s">
        <v>68797</v>
      </c>
      <c r="I24044" t="s">
        <v>62</v>
      </c>
      <c r="J24044" t="s">
        <v>31167</v>
      </c>
    </row>
    <row r="24045" spans="1:10" ht="16" x14ac:dyDescent="0.2">
      <c r="A24045" t="s">
        <v>17042</v>
      </c>
      <c r="B24045" t="s">
        <v>68798</v>
      </c>
      <c r="C24045" t="s">
        <v>68799</v>
      </c>
      <c r="D24045">
        <v>2</v>
      </c>
      <c r="E24045" t="s">
        <v>68786</v>
      </c>
      <c r="F24045" t="s">
        <v>13</v>
      </c>
      <c r="G24045" t="s">
        <v>68792</v>
      </c>
      <c r="H24045" s="3" t="s">
        <v>68805</v>
      </c>
      <c r="I24045" t="s">
        <v>62</v>
      </c>
      <c r="J24045" t="s">
        <v>17048</v>
      </c>
    </row>
    <row r="24046" spans="1:10" ht="16" x14ac:dyDescent="0.2">
      <c r="A24046" t="s">
        <v>68806</v>
      </c>
      <c r="B24046" t="s">
        <v>68807</v>
      </c>
      <c r="C24046" t="s">
        <v>68808</v>
      </c>
      <c r="D24046">
        <v>1</v>
      </c>
      <c r="E24046" t="s">
        <v>68786</v>
      </c>
      <c r="F24046" t="s">
        <v>13</v>
      </c>
      <c r="G24046" t="s">
        <v>68792</v>
      </c>
      <c r="H24046" s="3" t="s">
        <v>68805</v>
      </c>
      <c r="I24046" t="s">
        <v>62</v>
      </c>
      <c r="J24046" t="s">
        <v>68809</v>
      </c>
    </row>
    <row r="24047" spans="1:10" ht="16" x14ac:dyDescent="0.2">
      <c r="A24047" t="s">
        <v>29944</v>
      </c>
      <c r="B24047" t="s">
        <v>68810</v>
      </c>
      <c r="C24047" t="s">
        <v>68811</v>
      </c>
      <c r="D24047">
        <v>1</v>
      </c>
      <c r="E24047" t="s">
        <v>68786</v>
      </c>
      <c r="F24047" t="s">
        <v>13</v>
      </c>
      <c r="G24047" t="s">
        <v>68792</v>
      </c>
      <c r="H24047" s="3" t="s">
        <v>68812</v>
      </c>
      <c r="I24047" t="s">
        <v>62</v>
      </c>
      <c r="J24047" t="s">
        <v>29949</v>
      </c>
    </row>
    <row r="24048" spans="1:10" ht="16" x14ac:dyDescent="0.2">
      <c r="A24048" t="s">
        <v>17079</v>
      </c>
      <c r="B24048" t="s">
        <v>68813</v>
      </c>
      <c r="C24048" t="s">
        <v>68814</v>
      </c>
      <c r="D24048">
        <v>3</v>
      </c>
      <c r="E24048" t="s">
        <v>68786</v>
      </c>
      <c r="F24048" t="s">
        <v>13</v>
      </c>
      <c r="G24048" t="s">
        <v>68792</v>
      </c>
      <c r="H24048" s="3" t="s">
        <v>68797</v>
      </c>
      <c r="I24048" t="s">
        <v>62</v>
      </c>
      <c r="J24048" t="s">
        <v>17081</v>
      </c>
    </row>
    <row r="24049" spans="1:10" ht="32" x14ac:dyDescent="0.2">
      <c r="A24049" t="s">
        <v>17057</v>
      </c>
      <c r="B24049" t="s">
        <v>68815</v>
      </c>
      <c r="C24049" t="s">
        <v>68799</v>
      </c>
      <c r="D24049">
        <v>1</v>
      </c>
      <c r="E24049" t="s">
        <v>68786</v>
      </c>
      <c r="F24049" t="s">
        <v>13</v>
      </c>
      <c r="G24049" t="s">
        <v>68792</v>
      </c>
      <c r="H24049" s="3" t="s">
        <v>68816</v>
      </c>
      <c r="I24049" t="s">
        <v>62</v>
      </c>
      <c r="J24049" t="s">
        <v>17058</v>
      </c>
    </row>
    <row r="24050" spans="1:10" ht="16" x14ac:dyDescent="0.2">
      <c r="A24050" t="s">
        <v>68806</v>
      </c>
      <c r="B24050" t="s">
        <v>68815</v>
      </c>
      <c r="C24050" t="s">
        <v>68799</v>
      </c>
      <c r="D24050">
        <v>2</v>
      </c>
      <c r="E24050" t="s">
        <v>68786</v>
      </c>
      <c r="F24050" t="s">
        <v>13</v>
      </c>
      <c r="G24050" t="s">
        <v>68792</v>
      </c>
      <c r="H24050" s="3" t="s">
        <v>68793</v>
      </c>
      <c r="I24050" t="s">
        <v>62</v>
      </c>
      <c r="J24050" t="s">
        <v>68809</v>
      </c>
    </row>
    <row r="24051" spans="1:10" ht="16" x14ac:dyDescent="0.2">
      <c r="A24051" t="s">
        <v>68817</v>
      </c>
      <c r="B24051" t="s">
        <v>68813</v>
      </c>
      <c r="C24051" t="s">
        <v>68814</v>
      </c>
      <c r="D24051">
        <v>2</v>
      </c>
      <c r="E24051" t="s">
        <v>68786</v>
      </c>
      <c r="F24051" t="s">
        <v>13</v>
      </c>
      <c r="G24051" t="s">
        <v>68792</v>
      </c>
      <c r="H24051" s="3" t="s">
        <v>68818</v>
      </c>
      <c r="I24051" t="s">
        <v>62</v>
      </c>
      <c r="J24051" t="s">
        <v>68819</v>
      </c>
    </row>
    <row r="24052" spans="1:10" ht="16" x14ac:dyDescent="0.2">
      <c r="A24052" t="s">
        <v>24738</v>
      </c>
      <c r="B24052" t="s">
        <v>68820</v>
      </c>
      <c r="C24052" t="s">
        <v>68821</v>
      </c>
      <c r="D24052">
        <v>7</v>
      </c>
      <c r="E24052" t="s">
        <v>68786</v>
      </c>
      <c r="F24052" t="s">
        <v>13</v>
      </c>
      <c r="G24052" t="s">
        <v>68792</v>
      </c>
      <c r="H24052" s="3" t="s">
        <v>68822</v>
      </c>
      <c r="I24052" t="s">
        <v>62</v>
      </c>
      <c r="J24052" t="s">
        <v>24739</v>
      </c>
    </row>
    <row r="24053" spans="1:10" ht="16" x14ac:dyDescent="0.2">
      <c r="A24053" t="s">
        <v>17042</v>
      </c>
      <c r="B24053" t="s">
        <v>68823</v>
      </c>
      <c r="C24053" t="s">
        <v>68824</v>
      </c>
      <c r="D24053">
        <v>3</v>
      </c>
      <c r="E24053" t="s">
        <v>68786</v>
      </c>
      <c r="F24053" t="s">
        <v>13</v>
      </c>
      <c r="G24053" t="s">
        <v>68792</v>
      </c>
      <c r="H24053" s="3" t="s">
        <v>68805</v>
      </c>
      <c r="I24053" t="s">
        <v>62</v>
      </c>
      <c r="J24053" t="s">
        <v>17048</v>
      </c>
    </row>
    <row r="24054" spans="1:10" ht="16" x14ac:dyDescent="0.2">
      <c r="A24054" t="s">
        <v>68825</v>
      </c>
      <c r="B24054" t="s">
        <v>68826</v>
      </c>
      <c r="C24054" t="s">
        <v>68827</v>
      </c>
      <c r="D24054">
        <v>2</v>
      </c>
      <c r="E24054" t="s">
        <v>68786</v>
      </c>
      <c r="F24054" t="s">
        <v>13</v>
      </c>
      <c r="G24054" t="s">
        <v>68792</v>
      </c>
      <c r="H24054" s="3" t="s">
        <v>68793</v>
      </c>
      <c r="I24054" t="s">
        <v>62</v>
      </c>
      <c r="J24054" t="s">
        <v>68828</v>
      </c>
    </row>
    <row r="24055" spans="1:10" ht="16" x14ac:dyDescent="0.2">
      <c r="A24055" t="s">
        <v>68829</v>
      </c>
      <c r="B24055" t="s">
        <v>68830</v>
      </c>
      <c r="C24055" t="s">
        <v>68831</v>
      </c>
      <c r="D24055">
        <v>1</v>
      </c>
      <c r="E24055" t="s">
        <v>68786</v>
      </c>
      <c r="F24055" t="s">
        <v>13</v>
      </c>
      <c r="G24055" t="s">
        <v>68792</v>
      </c>
      <c r="H24055" s="3" t="s">
        <v>68832</v>
      </c>
      <c r="I24055" t="s">
        <v>62</v>
      </c>
      <c r="J24055" t="s">
        <v>68833</v>
      </c>
    </row>
    <row r="24056" spans="1:10" ht="16" x14ac:dyDescent="0.2">
      <c r="A24056" t="s">
        <v>68825</v>
      </c>
      <c r="B24056" t="s">
        <v>68834</v>
      </c>
      <c r="C24056" t="s">
        <v>68835</v>
      </c>
      <c r="D24056">
        <v>1</v>
      </c>
      <c r="E24056" t="s">
        <v>68786</v>
      </c>
      <c r="F24056" t="s">
        <v>13</v>
      </c>
      <c r="G24056" t="s">
        <v>68792</v>
      </c>
      <c r="H24056" s="3" t="s">
        <v>68793</v>
      </c>
      <c r="I24056" t="s">
        <v>62</v>
      </c>
      <c r="J24056" t="s">
        <v>68828</v>
      </c>
    </row>
    <row r="24057" spans="1:10" ht="16" x14ac:dyDescent="0.2">
      <c r="A24057" t="s">
        <v>68825</v>
      </c>
      <c r="B24057" t="s">
        <v>68836</v>
      </c>
      <c r="C24057" t="s">
        <v>68837</v>
      </c>
      <c r="D24057">
        <v>4</v>
      </c>
      <c r="E24057" t="s">
        <v>68786</v>
      </c>
      <c r="F24057" t="s">
        <v>13</v>
      </c>
      <c r="G24057" t="s">
        <v>68792</v>
      </c>
      <c r="H24057" s="3" t="s">
        <v>68793</v>
      </c>
      <c r="I24057" t="s">
        <v>62</v>
      </c>
      <c r="J24057" t="s">
        <v>68828</v>
      </c>
    </row>
    <row r="24058" spans="1:10" ht="16" x14ac:dyDescent="0.2">
      <c r="A24058" t="s">
        <v>17079</v>
      </c>
      <c r="B24058" t="s">
        <v>68798</v>
      </c>
      <c r="C24058" t="s">
        <v>68799</v>
      </c>
      <c r="D24058">
        <v>1</v>
      </c>
      <c r="E24058" t="s">
        <v>68786</v>
      </c>
      <c r="F24058" t="s">
        <v>13</v>
      </c>
      <c r="G24058" t="s">
        <v>68792</v>
      </c>
      <c r="H24058" s="3" t="s">
        <v>68797</v>
      </c>
      <c r="I24058" t="s">
        <v>62</v>
      </c>
      <c r="J24058" t="s">
        <v>17081</v>
      </c>
    </row>
    <row r="24059" spans="1:10" ht="16" x14ac:dyDescent="0.2">
      <c r="A24059" t="s">
        <v>31163</v>
      </c>
      <c r="B24059" t="s">
        <v>68838</v>
      </c>
      <c r="C24059" t="s">
        <v>68839</v>
      </c>
      <c r="D24059">
        <v>1</v>
      </c>
      <c r="E24059" t="s">
        <v>68786</v>
      </c>
      <c r="F24059" t="s">
        <v>13</v>
      </c>
      <c r="G24059" t="s">
        <v>68792</v>
      </c>
      <c r="H24059" s="3" t="s">
        <v>68797</v>
      </c>
      <c r="I24059" t="s">
        <v>62</v>
      </c>
      <c r="J24059" t="s">
        <v>31167</v>
      </c>
    </row>
    <row r="24060" spans="1:10" ht="16" x14ac:dyDescent="0.2">
      <c r="A24060" t="s">
        <v>68817</v>
      </c>
      <c r="B24060" t="s">
        <v>68815</v>
      </c>
      <c r="C24060" t="s">
        <v>68799</v>
      </c>
      <c r="D24060">
        <v>1</v>
      </c>
      <c r="E24060" t="s">
        <v>68786</v>
      </c>
      <c r="F24060" t="s">
        <v>13</v>
      </c>
      <c r="G24060" t="s">
        <v>68792</v>
      </c>
      <c r="H24060" s="3" t="s">
        <v>68818</v>
      </c>
      <c r="I24060" t="s">
        <v>62</v>
      </c>
      <c r="J24060" t="s">
        <v>68819</v>
      </c>
    </row>
    <row r="24061" spans="1:10" ht="16" x14ac:dyDescent="0.2">
      <c r="A24061" t="s">
        <v>68825</v>
      </c>
      <c r="B24061" t="s">
        <v>68840</v>
      </c>
      <c r="C24061" t="s">
        <v>68841</v>
      </c>
      <c r="D24061">
        <v>3</v>
      </c>
      <c r="E24061" t="s">
        <v>68786</v>
      </c>
      <c r="F24061" t="s">
        <v>13</v>
      </c>
      <c r="G24061" t="s">
        <v>68792</v>
      </c>
      <c r="H24061" s="3" t="s">
        <v>68793</v>
      </c>
      <c r="I24061" t="s">
        <v>62</v>
      </c>
      <c r="J24061" t="s">
        <v>68828</v>
      </c>
    </row>
    <row r="24062" spans="1:10" ht="16" x14ac:dyDescent="0.2">
      <c r="A24062" t="s">
        <v>170</v>
      </c>
      <c r="B24062" t="s">
        <v>68842</v>
      </c>
      <c r="C24062" t="s">
        <v>68843</v>
      </c>
      <c r="D24062">
        <v>1</v>
      </c>
      <c r="E24062" t="s">
        <v>68786</v>
      </c>
      <c r="F24062" t="s">
        <v>13</v>
      </c>
      <c r="G24062" t="s">
        <v>68792</v>
      </c>
      <c r="H24062" s="3" t="s">
        <v>68844</v>
      </c>
      <c r="I24062" t="s">
        <v>62</v>
      </c>
      <c r="J24062" t="s">
        <v>173</v>
      </c>
    </row>
    <row r="24063" spans="1:10" ht="16" x14ac:dyDescent="0.2">
      <c r="A24063" t="s">
        <v>68845</v>
      </c>
      <c r="B24063" t="s">
        <v>68846</v>
      </c>
      <c r="C24063" t="s">
        <v>68847</v>
      </c>
      <c r="D24063">
        <v>2</v>
      </c>
      <c r="E24063" t="s">
        <v>13</v>
      </c>
      <c r="F24063" t="s">
        <v>13</v>
      </c>
      <c r="G24063" t="s">
        <v>68848</v>
      </c>
      <c r="H24063" s="3" t="s">
        <v>68849</v>
      </c>
      <c r="I24063" t="s">
        <v>7603</v>
      </c>
      <c r="J24063" t="s">
        <v>68850</v>
      </c>
    </row>
    <row r="24064" spans="1:10" ht="16" x14ac:dyDescent="0.2">
      <c r="A24064" t="s">
        <v>36208</v>
      </c>
      <c r="B24064" t="s">
        <v>68851</v>
      </c>
      <c r="C24064" t="s">
        <v>68852</v>
      </c>
      <c r="D24064">
        <v>1</v>
      </c>
      <c r="E24064" t="s">
        <v>13</v>
      </c>
      <c r="F24064" t="s">
        <v>13</v>
      </c>
      <c r="G24064" t="s">
        <v>68848</v>
      </c>
      <c r="H24064" s="3" t="s">
        <v>68853</v>
      </c>
      <c r="I24064" t="s">
        <v>7603</v>
      </c>
      <c r="J24064" t="s">
        <v>36212</v>
      </c>
    </row>
    <row r="24065" spans="1:10" ht="16" x14ac:dyDescent="0.2">
      <c r="A24065" t="s">
        <v>68854</v>
      </c>
      <c r="B24065" t="s">
        <v>68855</v>
      </c>
      <c r="C24065" t="s">
        <v>68856</v>
      </c>
      <c r="D24065">
        <v>1</v>
      </c>
      <c r="E24065" t="s">
        <v>13</v>
      </c>
      <c r="F24065" t="s">
        <v>13</v>
      </c>
      <c r="G24065" t="s">
        <v>68848</v>
      </c>
      <c r="H24065" s="3" t="s">
        <v>68857</v>
      </c>
      <c r="I24065" t="s">
        <v>7603</v>
      </c>
      <c r="J24065" t="s">
        <v>68858</v>
      </c>
    </row>
    <row r="24066" spans="1:10" ht="16" x14ac:dyDescent="0.2">
      <c r="A24066" t="s">
        <v>19436</v>
      </c>
      <c r="B24066" t="s">
        <v>68859</v>
      </c>
      <c r="C24066" t="s">
        <v>68860</v>
      </c>
      <c r="D24066">
        <v>4</v>
      </c>
      <c r="E24066" t="s">
        <v>13</v>
      </c>
      <c r="F24066" t="s">
        <v>13</v>
      </c>
      <c r="G24066" t="s">
        <v>68848</v>
      </c>
      <c r="H24066" s="3" t="s">
        <v>68861</v>
      </c>
      <c r="I24066" t="s">
        <v>7603</v>
      </c>
      <c r="J24066" t="s">
        <v>19440</v>
      </c>
    </row>
    <row r="24067" spans="1:10" ht="16" x14ac:dyDescent="0.2">
      <c r="A24067" t="s">
        <v>68862</v>
      </c>
      <c r="B24067" t="s">
        <v>68863</v>
      </c>
      <c r="C24067" t="s">
        <v>68864</v>
      </c>
      <c r="D24067">
        <v>1</v>
      </c>
      <c r="E24067" t="s">
        <v>13</v>
      </c>
      <c r="F24067" t="s">
        <v>13</v>
      </c>
      <c r="G24067" t="s">
        <v>68848</v>
      </c>
      <c r="H24067" s="3" t="s">
        <v>68849</v>
      </c>
      <c r="I24067" t="s">
        <v>7603</v>
      </c>
      <c r="J24067" t="s">
        <v>68865</v>
      </c>
    </row>
    <row r="24068" spans="1:10" ht="32" x14ac:dyDescent="0.2">
      <c r="A24068" t="s">
        <v>15316</v>
      </c>
      <c r="B24068" t="s">
        <v>68866</v>
      </c>
      <c r="C24068" t="s">
        <v>68867</v>
      </c>
      <c r="D24068">
        <v>4</v>
      </c>
      <c r="E24068" t="s">
        <v>13</v>
      </c>
      <c r="F24068" t="s">
        <v>13</v>
      </c>
      <c r="G24068" t="s">
        <v>68848</v>
      </c>
      <c r="H24068" s="3" t="s">
        <v>68868</v>
      </c>
      <c r="I24068" t="s">
        <v>369</v>
      </c>
      <c r="J24068" t="s">
        <v>15320</v>
      </c>
    </row>
    <row r="24069" spans="1:10" ht="16" x14ac:dyDescent="0.2">
      <c r="A24069" t="s">
        <v>68862</v>
      </c>
      <c r="B24069" t="s">
        <v>68869</v>
      </c>
      <c r="C24069" t="s">
        <v>68870</v>
      </c>
      <c r="D24069">
        <v>2</v>
      </c>
      <c r="E24069" t="s">
        <v>13</v>
      </c>
      <c r="F24069" t="s">
        <v>13</v>
      </c>
      <c r="G24069" t="s">
        <v>68848</v>
      </c>
      <c r="H24069" s="3" t="s">
        <v>68849</v>
      </c>
      <c r="I24069" t="s">
        <v>7603</v>
      </c>
      <c r="J24069" t="s">
        <v>68865</v>
      </c>
    </row>
    <row r="24070" spans="1:10" ht="16" x14ac:dyDescent="0.2">
      <c r="A24070" t="s">
        <v>68845</v>
      </c>
      <c r="B24070" t="s">
        <v>68871</v>
      </c>
      <c r="C24070" t="s">
        <v>68872</v>
      </c>
      <c r="D24070">
        <v>1</v>
      </c>
      <c r="E24070" t="s">
        <v>13</v>
      </c>
      <c r="F24070" t="s">
        <v>13</v>
      </c>
      <c r="G24070" t="s">
        <v>68848</v>
      </c>
      <c r="H24070" s="3" t="s">
        <v>68849</v>
      </c>
      <c r="I24070" t="s">
        <v>7603</v>
      </c>
      <c r="J24070" t="s">
        <v>68850</v>
      </c>
    </row>
    <row r="24071" spans="1:10" ht="16" x14ac:dyDescent="0.2">
      <c r="A24071" t="s">
        <v>68873</v>
      </c>
      <c r="B24071" t="s">
        <v>67112</v>
      </c>
      <c r="C24071" t="s">
        <v>67113</v>
      </c>
      <c r="D24071">
        <v>1</v>
      </c>
      <c r="E24071" t="s">
        <v>13</v>
      </c>
      <c r="F24071" t="s">
        <v>13</v>
      </c>
      <c r="G24071" t="s">
        <v>68874</v>
      </c>
      <c r="H24071" s="3" t="s">
        <v>68875</v>
      </c>
      <c r="I24071" t="s">
        <v>4995</v>
      </c>
      <c r="J24071" t="s">
        <v>68876</v>
      </c>
    </row>
    <row r="24072" spans="1:10" ht="16" x14ac:dyDescent="0.2">
      <c r="A24072" t="s">
        <v>68877</v>
      </c>
      <c r="B24072" t="s">
        <v>67112</v>
      </c>
      <c r="C24072" t="s">
        <v>67113</v>
      </c>
      <c r="D24072">
        <v>2</v>
      </c>
      <c r="E24072" t="s">
        <v>13</v>
      </c>
      <c r="F24072" t="s">
        <v>13</v>
      </c>
      <c r="G24072" t="s">
        <v>68874</v>
      </c>
      <c r="H24072" s="3" t="s">
        <v>68878</v>
      </c>
      <c r="I24072" t="s">
        <v>4995</v>
      </c>
      <c r="J24072" t="s">
        <v>68879</v>
      </c>
    </row>
    <row r="24073" spans="1:10" ht="16" x14ac:dyDescent="0.2">
      <c r="A24073" t="s">
        <v>30988</v>
      </c>
      <c r="B24073" t="s">
        <v>68880</v>
      </c>
      <c r="C24073" t="s">
        <v>68881</v>
      </c>
      <c r="D24073">
        <v>1</v>
      </c>
      <c r="E24073" t="s">
        <v>13</v>
      </c>
      <c r="F24073" t="s">
        <v>13</v>
      </c>
      <c r="G24073" t="s">
        <v>68874</v>
      </c>
      <c r="H24073" s="3" t="s">
        <v>68882</v>
      </c>
      <c r="I24073" t="s">
        <v>4995</v>
      </c>
      <c r="J24073" t="s">
        <v>30991</v>
      </c>
    </row>
    <row r="24074" spans="1:10" ht="16" x14ac:dyDescent="0.2">
      <c r="A24074" t="s">
        <v>55305</v>
      </c>
      <c r="B24074" t="s">
        <v>67112</v>
      </c>
      <c r="C24074" t="s">
        <v>67113</v>
      </c>
      <c r="D24074">
        <v>1</v>
      </c>
      <c r="E24074" t="s">
        <v>13</v>
      </c>
      <c r="F24074" t="s">
        <v>13</v>
      </c>
      <c r="G24074" t="s">
        <v>68874</v>
      </c>
      <c r="H24074" s="3" t="s">
        <v>68875</v>
      </c>
      <c r="I24074" t="s">
        <v>4995</v>
      </c>
      <c r="J24074" t="s">
        <v>55308</v>
      </c>
    </row>
    <row r="24075" spans="1:10" ht="16" x14ac:dyDescent="0.2">
      <c r="A24075" t="s">
        <v>55305</v>
      </c>
      <c r="B24075" t="s">
        <v>68883</v>
      </c>
      <c r="C24075" t="s">
        <v>68884</v>
      </c>
      <c r="D24075">
        <v>2</v>
      </c>
      <c r="E24075" t="s">
        <v>13</v>
      </c>
      <c r="F24075" t="s">
        <v>13</v>
      </c>
      <c r="G24075" t="s">
        <v>68874</v>
      </c>
      <c r="H24075" s="3" t="s">
        <v>68875</v>
      </c>
      <c r="I24075" t="s">
        <v>4995</v>
      </c>
      <c r="J24075" t="s">
        <v>55308</v>
      </c>
    </row>
    <row r="24076" spans="1:10" ht="16" x14ac:dyDescent="0.2">
      <c r="A24076" t="s">
        <v>997</v>
      </c>
      <c r="B24076" t="s">
        <v>68885</v>
      </c>
      <c r="C24076" t="s">
        <v>68886</v>
      </c>
      <c r="D24076">
        <v>2</v>
      </c>
      <c r="E24076" t="s">
        <v>13</v>
      </c>
      <c r="F24076" t="s">
        <v>13</v>
      </c>
      <c r="G24076" t="s">
        <v>68887</v>
      </c>
      <c r="H24076" s="3" t="s">
        <v>68888</v>
      </c>
      <c r="I24076" t="s">
        <v>423</v>
      </c>
      <c r="J24076" t="s">
        <v>1003</v>
      </c>
    </row>
    <row r="24077" spans="1:10" ht="16" x14ac:dyDescent="0.2">
      <c r="A24077" t="s">
        <v>997</v>
      </c>
      <c r="B24077" t="s">
        <v>68889</v>
      </c>
      <c r="C24077" t="s">
        <v>68890</v>
      </c>
      <c r="D24077">
        <v>3</v>
      </c>
      <c r="E24077" t="s">
        <v>13</v>
      </c>
      <c r="F24077" t="s">
        <v>13</v>
      </c>
      <c r="G24077" t="s">
        <v>68887</v>
      </c>
      <c r="H24077" s="3" t="s">
        <v>68888</v>
      </c>
      <c r="I24077" t="s">
        <v>423</v>
      </c>
      <c r="J24077" t="s">
        <v>1003</v>
      </c>
    </row>
    <row r="24078" spans="1:10" ht="16" x14ac:dyDescent="0.2">
      <c r="A24078" t="s">
        <v>68891</v>
      </c>
      <c r="B24078" t="s">
        <v>68892</v>
      </c>
      <c r="C24078" t="s">
        <v>68893</v>
      </c>
      <c r="D24078">
        <v>2</v>
      </c>
      <c r="E24078" t="s">
        <v>13</v>
      </c>
      <c r="F24078" t="s">
        <v>13</v>
      </c>
      <c r="G24078" t="s">
        <v>68894</v>
      </c>
      <c r="H24078" s="3" t="s">
        <v>68895</v>
      </c>
      <c r="I24078" t="s">
        <v>1725</v>
      </c>
      <c r="J24078" t="s">
        <v>68896</v>
      </c>
    </row>
    <row r="24079" spans="1:10" ht="16" x14ac:dyDescent="0.2">
      <c r="A24079" t="s">
        <v>68891</v>
      </c>
      <c r="B24079" t="s">
        <v>68897</v>
      </c>
      <c r="C24079" t="s">
        <v>68898</v>
      </c>
      <c r="D24079">
        <v>1</v>
      </c>
      <c r="E24079" t="s">
        <v>13</v>
      </c>
      <c r="F24079" t="s">
        <v>13</v>
      </c>
      <c r="G24079" t="s">
        <v>68894</v>
      </c>
      <c r="H24079" s="3" t="s">
        <v>68895</v>
      </c>
      <c r="I24079" t="s">
        <v>1725</v>
      </c>
      <c r="J24079" t="s">
        <v>68896</v>
      </c>
    </row>
    <row r="24080" spans="1:10" ht="16" x14ac:dyDescent="0.2">
      <c r="A24080" t="s">
        <v>68891</v>
      </c>
      <c r="B24080" t="s">
        <v>68899</v>
      </c>
      <c r="C24080" t="s">
        <v>68900</v>
      </c>
      <c r="D24080">
        <v>4</v>
      </c>
      <c r="E24080" t="s">
        <v>13</v>
      </c>
      <c r="F24080" t="s">
        <v>13</v>
      </c>
      <c r="G24080" t="s">
        <v>68894</v>
      </c>
      <c r="H24080" s="3" t="s">
        <v>68895</v>
      </c>
      <c r="I24080" t="s">
        <v>1725</v>
      </c>
      <c r="J24080" t="s">
        <v>68896</v>
      </c>
    </row>
    <row r="24081" spans="1:10" ht="16" x14ac:dyDescent="0.2">
      <c r="A24081" t="s">
        <v>46674</v>
      </c>
      <c r="B24081" t="s">
        <v>68901</v>
      </c>
      <c r="C24081" t="s">
        <v>68902</v>
      </c>
      <c r="D24081">
        <v>2</v>
      </c>
      <c r="E24081" t="s">
        <v>13</v>
      </c>
      <c r="F24081" t="s">
        <v>13</v>
      </c>
      <c r="G24081" t="s">
        <v>68894</v>
      </c>
      <c r="H24081" s="3" t="s">
        <v>68903</v>
      </c>
      <c r="I24081" t="s">
        <v>1725</v>
      </c>
      <c r="J24081" t="s">
        <v>46677</v>
      </c>
    </row>
    <row r="24082" spans="1:10" ht="16" x14ac:dyDescent="0.2">
      <c r="A24082" t="s">
        <v>68891</v>
      </c>
      <c r="B24082" t="s">
        <v>68904</v>
      </c>
      <c r="C24082" t="s">
        <v>68905</v>
      </c>
      <c r="D24082">
        <v>3</v>
      </c>
      <c r="E24082" t="s">
        <v>13</v>
      </c>
      <c r="F24082" t="s">
        <v>13</v>
      </c>
      <c r="G24082" t="s">
        <v>68894</v>
      </c>
      <c r="H24082" s="3" t="s">
        <v>68895</v>
      </c>
      <c r="I24082" t="s">
        <v>1725</v>
      </c>
      <c r="J24082" t="s">
        <v>68896</v>
      </c>
    </row>
    <row r="24083" spans="1:10" ht="16" x14ac:dyDescent="0.2">
      <c r="A24083" t="s">
        <v>66616</v>
      </c>
      <c r="B24083" t="s">
        <v>68906</v>
      </c>
      <c r="C24083" t="s">
        <v>68907</v>
      </c>
      <c r="D24083">
        <v>4</v>
      </c>
      <c r="E24083" t="s">
        <v>68908</v>
      </c>
      <c r="F24083" t="s">
        <v>13</v>
      </c>
      <c r="G24083" t="s">
        <v>68909</v>
      </c>
      <c r="H24083" s="3" t="s">
        <v>68910</v>
      </c>
      <c r="I24083" t="s">
        <v>810</v>
      </c>
      <c r="J24083" t="s">
        <v>66620</v>
      </c>
    </row>
    <row r="24084" spans="1:10" ht="16" x14ac:dyDescent="0.2">
      <c r="A24084" t="s">
        <v>68911</v>
      </c>
      <c r="B24084" t="s">
        <v>68912</v>
      </c>
      <c r="C24084" t="s">
        <v>68913</v>
      </c>
      <c r="D24084">
        <v>2</v>
      </c>
      <c r="E24084" t="s">
        <v>68908</v>
      </c>
      <c r="F24084" t="s">
        <v>13</v>
      </c>
      <c r="G24084" t="s">
        <v>68909</v>
      </c>
      <c r="H24084" s="3" t="s">
        <v>68914</v>
      </c>
      <c r="I24084" t="s">
        <v>810</v>
      </c>
      <c r="J24084" t="s">
        <v>68915</v>
      </c>
    </row>
    <row r="24085" spans="1:10" ht="16" x14ac:dyDescent="0.2">
      <c r="A24085" t="s">
        <v>68911</v>
      </c>
      <c r="B24085" t="s">
        <v>68916</v>
      </c>
      <c r="C24085" t="s">
        <v>68917</v>
      </c>
      <c r="D24085">
        <v>1</v>
      </c>
      <c r="E24085" t="s">
        <v>68908</v>
      </c>
      <c r="F24085" t="s">
        <v>13</v>
      </c>
      <c r="G24085" t="s">
        <v>68909</v>
      </c>
      <c r="H24085" s="3" t="s">
        <v>68914</v>
      </c>
      <c r="I24085" t="s">
        <v>810</v>
      </c>
      <c r="J24085" t="s">
        <v>68915</v>
      </c>
    </row>
    <row r="24086" spans="1:10" ht="16" x14ac:dyDescent="0.2">
      <c r="A24086" t="s">
        <v>11294</v>
      </c>
      <c r="B24086" t="s">
        <v>68918</v>
      </c>
      <c r="C24086" t="s">
        <v>68919</v>
      </c>
      <c r="D24086">
        <v>1</v>
      </c>
      <c r="E24086" t="s">
        <v>68908</v>
      </c>
      <c r="F24086" t="s">
        <v>13</v>
      </c>
      <c r="G24086" t="s">
        <v>68909</v>
      </c>
      <c r="H24086" s="3" t="s">
        <v>68920</v>
      </c>
      <c r="I24086" t="s">
        <v>810</v>
      </c>
      <c r="J24086" t="s">
        <v>11299</v>
      </c>
    </row>
    <row r="24087" spans="1:10" ht="16" x14ac:dyDescent="0.2">
      <c r="A24087" t="s">
        <v>68921</v>
      </c>
      <c r="B24087" t="s">
        <v>68922</v>
      </c>
      <c r="C24087" t="s">
        <v>68923</v>
      </c>
      <c r="D24087">
        <v>6</v>
      </c>
      <c r="E24087">
        <f>514</f>
        <v>514</v>
      </c>
      <c r="F24087" t="s">
        <v>13</v>
      </c>
      <c r="G24087" t="s">
        <v>68924</v>
      </c>
      <c r="H24087" s="3" t="s">
        <v>68925</v>
      </c>
      <c r="I24087" t="s">
        <v>62</v>
      </c>
      <c r="J24087" t="s">
        <v>68926</v>
      </c>
    </row>
    <row r="24088" spans="1:10" ht="16" x14ac:dyDescent="0.2">
      <c r="A24088" t="s">
        <v>68921</v>
      </c>
      <c r="B24088" t="s">
        <v>68927</v>
      </c>
      <c r="C24088" t="s">
        <v>68928</v>
      </c>
      <c r="D24088">
        <v>5</v>
      </c>
      <c r="E24088">
        <f>514</f>
        <v>514</v>
      </c>
      <c r="F24088" t="s">
        <v>13</v>
      </c>
      <c r="G24088" t="s">
        <v>68924</v>
      </c>
      <c r="H24088" s="3" t="s">
        <v>68929</v>
      </c>
      <c r="I24088" t="s">
        <v>62</v>
      </c>
      <c r="J24088" t="s">
        <v>68926</v>
      </c>
    </row>
    <row r="24089" spans="1:10" ht="16" x14ac:dyDescent="0.2">
      <c r="A24089" t="s">
        <v>68930</v>
      </c>
      <c r="B24089" t="s">
        <v>68931</v>
      </c>
      <c r="C24089" t="s">
        <v>68932</v>
      </c>
      <c r="D24089">
        <v>6</v>
      </c>
      <c r="E24089">
        <f>514</f>
        <v>514</v>
      </c>
      <c r="F24089" t="s">
        <v>13</v>
      </c>
      <c r="G24089" t="s">
        <v>68924</v>
      </c>
      <c r="H24089" s="3" t="s">
        <v>68925</v>
      </c>
      <c r="I24089" t="s">
        <v>62</v>
      </c>
      <c r="J24089" t="s">
        <v>68933</v>
      </c>
    </row>
    <row r="24090" spans="1:10" ht="16" x14ac:dyDescent="0.2">
      <c r="A24090" t="s">
        <v>29803</v>
      </c>
      <c r="B24090" t="s">
        <v>68934</v>
      </c>
      <c r="C24090" t="s">
        <v>68935</v>
      </c>
      <c r="D24090">
        <v>2</v>
      </c>
      <c r="E24090">
        <f>514</f>
        <v>514</v>
      </c>
      <c r="F24090" t="s">
        <v>13</v>
      </c>
      <c r="G24090" t="s">
        <v>68924</v>
      </c>
      <c r="H24090" s="3" t="s">
        <v>68925</v>
      </c>
      <c r="I24090" t="s">
        <v>62</v>
      </c>
      <c r="J24090" t="s">
        <v>29806</v>
      </c>
    </row>
    <row r="24091" spans="1:10" ht="16" x14ac:dyDescent="0.2">
      <c r="A24091" t="s">
        <v>24051</v>
      </c>
      <c r="B24091" t="s">
        <v>68936</v>
      </c>
      <c r="C24091" t="s">
        <v>68937</v>
      </c>
      <c r="D24091">
        <v>2</v>
      </c>
      <c r="E24091">
        <f>514</f>
        <v>514</v>
      </c>
      <c r="F24091" t="s">
        <v>13</v>
      </c>
      <c r="G24091" t="s">
        <v>68924</v>
      </c>
      <c r="H24091" s="3" t="s">
        <v>68938</v>
      </c>
      <c r="I24091" t="s">
        <v>62</v>
      </c>
      <c r="J24091" t="s">
        <v>24053</v>
      </c>
    </row>
    <row r="24092" spans="1:10" ht="16" x14ac:dyDescent="0.2">
      <c r="A24092" t="s">
        <v>68939</v>
      </c>
      <c r="B24092" t="s">
        <v>54711</v>
      </c>
      <c r="C24092" t="s">
        <v>54712</v>
      </c>
      <c r="D24092">
        <v>3</v>
      </c>
      <c r="E24092">
        <f>514</f>
        <v>514</v>
      </c>
      <c r="F24092" t="s">
        <v>13</v>
      </c>
      <c r="G24092" t="s">
        <v>68924</v>
      </c>
      <c r="H24092" s="3" t="s">
        <v>68925</v>
      </c>
      <c r="I24092" t="s">
        <v>62</v>
      </c>
      <c r="J24092" t="s">
        <v>68940</v>
      </c>
    </row>
    <row r="24093" spans="1:10" ht="16" x14ac:dyDescent="0.2">
      <c r="A24093" t="s">
        <v>68941</v>
      </c>
      <c r="B24093" t="s">
        <v>10354</v>
      </c>
      <c r="C24093" t="s">
        <v>10355</v>
      </c>
      <c r="D24093">
        <v>2</v>
      </c>
      <c r="E24093">
        <f>514</f>
        <v>514</v>
      </c>
      <c r="F24093" t="s">
        <v>13</v>
      </c>
      <c r="G24093" t="s">
        <v>68924</v>
      </c>
      <c r="H24093" s="3" t="s">
        <v>68925</v>
      </c>
      <c r="I24093" t="s">
        <v>62</v>
      </c>
      <c r="J24093" t="s">
        <v>68942</v>
      </c>
    </row>
    <row r="24094" spans="1:10" ht="16" x14ac:dyDescent="0.2">
      <c r="A24094" t="s">
        <v>68939</v>
      </c>
      <c r="B24094" t="s">
        <v>68943</v>
      </c>
      <c r="C24094" t="s">
        <v>68944</v>
      </c>
      <c r="D24094">
        <v>4</v>
      </c>
      <c r="E24094">
        <f>514</f>
        <v>514</v>
      </c>
      <c r="F24094" t="s">
        <v>13</v>
      </c>
      <c r="G24094" t="s">
        <v>68924</v>
      </c>
      <c r="H24094" s="3" t="s">
        <v>68925</v>
      </c>
      <c r="I24094" t="s">
        <v>62</v>
      </c>
      <c r="J24094" t="s">
        <v>68940</v>
      </c>
    </row>
    <row r="24095" spans="1:10" ht="16" x14ac:dyDescent="0.2">
      <c r="A24095" t="s">
        <v>15991</v>
      </c>
      <c r="B24095" t="s">
        <v>68945</v>
      </c>
      <c r="C24095" t="s">
        <v>68946</v>
      </c>
      <c r="D24095">
        <v>2</v>
      </c>
      <c r="E24095">
        <f>514</f>
        <v>514</v>
      </c>
      <c r="F24095" t="s">
        <v>13</v>
      </c>
      <c r="G24095" t="s">
        <v>68924</v>
      </c>
      <c r="H24095" s="3" t="s">
        <v>68925</v>
      </c>
      <c r="I24095" t="s">
        <v>62</v>
      </c>
      <c r="J24095" t="s">
        <v>15996</v>
      </c>
    </row>
    <row r="24096" spans="1:10" ht="16" x14ac:dyDescent="0.2">
      <c r="A24096" t="s">
        <v>68947</v>
      </c>
      <c r="B24096" t="s">
        <v>10346</v>
      </c>
      <c r="C24096" t="s">
        <v>10347</v>
      </c>
      <c r="D24096">
        <v>1</v>
      </c>
      <c r="E24096">
        <f>514</f>
        <v>514</v>
      </c>
      <c r="F24096" t="s">
        <v>13</v>
      </c>
      <c r="G24096" t="s">
        <v>68924</v>
      </c>
      <c r="H24096" s="3" t="s">
        <v>68938</v>
      </c>
      <c r="I24096" t="s">
        <v>62</v>
      </c>
      <c r="J24096" t="s">
        <v>68948</v>
      </c>
    </row>
    <row r="24097" spans="1:10" ht="16" x14ac:dyDescent="0.2">
      <c r="A24097" t="s">
        <v>9952</v>
      </c>
      <c r="B24097" t="s">
        <v>52883</v>
      </c>
      <c r="C24097" t="s">
        <v>52866</v>
      </c>
      <c r="D24097">
        <v>3</v>
      </c>
      <c r="E24097">
        <f>514</f>
        <v>514</v>
      </c>
      <c r="F24097" t="s">
        <v>13</v>
      </c>
      <c r="G24097" t="s">
        <v>68924</v>
      </c>
      <c r="H24097" s="3" t="s">
        <v>68925</v>
      </c>
      <c r="I24097" t="s">
        <v>62</v>
      </c>
      <c r="J24097" t="s">
        <v>9956</v>
      </c>
    </row>
    <row r="24098" spans="1:10" ht="16" x14ac:dyDescent="0.2">
      <c r="A24098" t="s">
        <v>68921</v>
      </c>
      <c r="B24098" t="s">
        <v>10359</v>
      </c>
      <c r="C24098" t="s">
        <v>10360</v>
      </c>
      <c r="D24098">
        <v>1</v>
      </c>
      <c r="E24098">
        <f>514</f>
        <v>514</v>
      </c>
      <c r="F24098" t="s">
        <v>13</v>
      </c>
      <c r="G24098" t="s">
        <v>68924</v>
      </c>
      <c r="H24098" s="3" t="s">
        <v>68938</v>
      </c>
      <c r="I24098" t="s">
        <v>62</v>
      </c>
      <c r="J24098" t="s">
        <v>68926</v>
      </c>
    </row>
    <row r="24099" spans="1:10" ht="16" x14ac:dyDescent="0.2">
      <c r="A24099" t="s">
        <v>36388</v>
      </c>
      <c r="B24099" t="s">
        <v>68949</v>
      </c>
      <c r="C24099" t="s">
        <v>68950</v>
      </c>
      <c r="D24099">
        <v>1</v>
      </c>
      <c r="E24099">
        <f>514</f>
        <v>514</v>
      </c>
      <c r="F24099" t="s">
        <v>13</v>
      </c>
      <c r="G24099" t="s">
        <v>68924</v>
      </c>
      <c r="H24099" s="3" t="s">
        <v>68951</v>
      </c>
      <c r="I24099" t="s">
        <v>62</v>
      </c>
      <c r="J24099" t="s">
        <v>36392</v>
      </c>
    </row>
    <row r="24100" spans="1:10" ht="16" x14ac:dyDescent="0.2">
      <c r="A24100" t="s">
        <v>68930</v>
      </c>
      <c r="B24100" t="s">
        <v>68952</v>
      </c>
      <c r="C24100" t="s">
        <v>68953</v>
      </c>
      <c r="D24100">
        <v>5</v>
      </c>
      <c r="E24100">
        <f>514</f>
        <v>514</v>
      </c>
      <c r="F24100" t="s">
        <v>13</v>
      </c>
      <c r="G24100" t="s">
        <v>68924</v>
      </c>
      <c r="H24100" s="3" t="s">
        <v>68925</v>
      </c>
      <c r="I24100" t="s">
        <v>62</v>
      </c>
      <c r="J24100" t="s">
        <v>68933</v>
      </c>
    </row>
    <row r="24101" spans="1:10" ht="16" x14ac:dyDescent="0.2">
      <c r="A24101" t="s">
        <v>68954</v>
      </c>
      <c r="B24101" t="s">
        <v>10354</v>
      </c>
      <c r="C24101" t="s">
        <v>10355</v>
      </c>
      <c r="D24101">
        <v>3</v>
      </c>
      <c r="E24101">
        <f>514</f>
        <v>514</v>
      </c>
      <c r="F24101" t="s">
        <v>13</v>
      </c>
      <c r="G24101" t="s">
        <v>68924</v>
      </c>
      <c r="H24101" s="3" t="s">
        <v>68925</v>
      </c>
      <c r="I24101" t="s">
        <v>62</v>
      </c>
      <c r="J24101" t="s">
        <v>68955</v>
      </c>
    </row>
    <row r="24102" spans="1:10" ht="16" x14ac:dyDescent="0.2">
      <c r="A24102" t="s">
        <v>68930</v>
      </c>
      <c r="B24102" t="s">
        <v>68956</v>
      </c>
      <c r="C24102" t="s">
        <v>68957</v>
      </c>
      <c r="D24102">
        <v>3</v>
      </c>
      <c r="E24102">
        <f>514</f>
        <v>514</v>
      </c>
      <c r="F24102" t="s">
        <v>13</v>
      </c>
      <c r="G24102" t="s">
        <v>68924</v>
      </c>
      <c r="H24102" s="3" t="s">
        <v>68925</v>
      </c>
      <c r="I24102" t="s">
        <v>62</v>
      </c>
      <c r="J24102" t="s">
        <v>68933</v>
      </c>
    </row>
    <row r="24103" spans="1:10" ht="16" x14ac:dyDescent="0.2">
      <c r="A24103" t="s">
        <v>68958</v>
      </c>
      <c r="B24103" t="s">
        <v>68959</v>
      </c>
      <c r="C24103" t="s">
        <v>68960</v>
      </c>
      <c r="D24103">
        <v>1</v>
      </c>
      <c r="E24103">
        <f>514</f>
        <v>514</v>
      </c>
      <c r="F24103" t="s">
        <v>13</v>
      </c>
      <c r="G24103" t="s">
        <v>68924</v>
      </c>
      <c r="H24103" s="3" t="s">
        <v>68925</v>
      </c>
      <c r="I24103" t="s">
        <v>62</v>
      </c>
      <c r="J24103" t="s">
        <v>68961</v>
      </c>
    </row>
    <row r="24104" spans="1:10" ht="16" x14ac:dyDescent="0.2">
      <c r="A24104" t="s">
        <v>68930</v>
      </c>
      <c r="B24104" t="s">
        <v>68962</v>
      </c>
      <c r="C24104" t="s">
        <v>68963</v>
      </c>
      <c r="D24104">
        <v>7</v>
      </c>
      <c r="E24104">
        <f>514</f>
        <v>514</v>
      </c>
      <c r="F24104" t="s">
        <v>13</v>
      </c>
      <c r="G24104" t="s">
        <v>68924</v>
      </c>
      <c r="H24104" s="3" t="s">
        <v>68925</v>
      </c>
      <c r="I24104" t="s">
        <v>62</v>
      </c>
      <c r="J24104" t="s">
        <v>68933</v>
      </c>
    </row>
    <row r="24105" spans="1:10" ht="16" x14ac:dyDescent="0.2">
      <c r="A24105" t="s">
        <v>24097</v>
      </c>
      <c r="B24105" t="s">
        <v>10354</v>
      </c>
      <c r="C24105" t="s">
        <v>10355</v>
      </c>
      <c r="D24105">
        <v>2</v>
      </c>
      <c r="E24105">
        <f>514</f>
        <v>514</v>
      </c>
      <c r="F24105" t="s">
        <v>13</v>
      </c>
      <c r="G24105" t="s">
        <v>68924</v>
      </c>
      <c r="H24105" s="3" t="s">
        <v>68964</v>
      </c>
      <c r="I24105" t="s">
        <v>62</v>
      </c>
      <c r="J24105" t="s">
        <v>24098</v>
      </c>
    </row>
    <row r="24106" spans="1:10" ht="16" x14ac:dyDescent="0.2">
      <c r="A24106" t="s">
        <v>14584</v>
      </c>
      <c r="B24106" t="s">
        <v>68965</v>
      </c>
      <c r="C24106" t="s">
        <v>68966</v>
      </c>
      <c r="D24106">
        <v>1</v>
      </c>
      <c r="E24106">
        <f>514</f>
        <v>514</v>
      </c>
      <c r="F24106" t="s">
        <v>13</v>
      </c>
      <c r="G24106" t="s">
        <v>68924</v>
      </c>
      <c r="H24106" s="3" t="s">
        <v>68925</v>
      </c>
      <c r="I24106" t="s">
        <v>62</v>
      </c>
      <c r="J24106" t="s">
        <v>14589</v>
      </c>
    </row>
    <row r="24107" spans="1:10" ht="16" x14ac:dyDescent="0.2">
      <c r="A24107" t="s">
        <v>67692</v>
      </c>
      <c r="B24107" t="s">
        <v>68967</v>
      </c>
      <c r="C24107" t="s">
        <v>68968</v>
      </c>
      <c r="D24107">
        <v>1</v>
      </c>
      <c r="E24107">
        <f>514</f>
        <v>514</v>
      </c>
      <c r="F24107" t="s">
        <v>13</v>
      </c>
      <c r="G24107" t="s">
        <v>68924</v>
      </c>
      <c r="H24107" s="3" t="s">
        <v>68925</v>
      </c>
      <c r="I24107" t="s">
        <v>62</v>
      </c>
      <c r="J24107" t="s">
        <v>67695</v>
      </c>
    </row>
    <row r="24108" spans="1:10" ht="16" x14ac:dyDescent="0.2">
      <c r="A24108" t="s">
        <v>53442</v>
      </c>
      <c r="B24108" t="s">
        <v>68969</v>
      </c>
      <c r="C24108" t="s">
        <v>68970</v>
      </c>
      <c r="D24108">
        <v>2</v>
      </c>
      <c r="E24108">
        <f>514</f>
        <v>514</v>
      </c>
      <c r="F24108" t="s">
        <v>13</v>
      </c>
      <c r="G24108" t="s">
        <v>68924</v>
      </c>
      <c r="H24108" s="3" t="s">
        <v>68951</v>
      </c>
      <c r="I24108" t="s">
        <v>62</v>
      </c>
      <c r="J24108" t="s">
        <v>53447</v>
      </c>
    </row>
    <row r="24109" spans="1:10" ht="16" x14ac:dyDescent="0.2">
      <c r="A24109" t="s">
        <v>46272</v>
      </c>
      <c r="B24109" t="s">
        <v>68971</v>
      </c>
      <c r="C24109" t="s">
        <v>68972</v>
      </c>
      <c r="D24109">
        <v>3</v>
      </c>
      <c r="E24109">
        <f>514</f>
        <v>514</v>
      </c>
      <c r="F24109" t="s">
        <v>13</v>
      </c>
      <c r="G24109" t="s">
        <v>68924</v>
      </c>
      <c r="H24109" s="3" t="s">
        <v>68951</v>
      </c>
      <c r="I24109" t="s">
        <v>62</v>
      </c>
      <c r="J24109" t="s">
        <v>46273</v>
      </c>
    </row>
    <row r="24110" spans="1:10" ht="16" x14ac:dyDescent="0.2">
      <c r="A24110" t="s">
        <v>3353</v>
      </c>
      <c r="B24110" t="s">
        <v>68973</v>
      </c>
      <c r="C24110" t="s">
        <v>68974</v>
      </c>
      <c r="D24110">
        <v>3</v>
      </c>
      <c r="E24110">
        <f>514</f>
        <v>514</v>
      </c>
      <c r="F24110" t="s">
        <v>13</v>
      </c>
      <c r="G24110" t="s">
        <v>68924</v>
      </c>
      <c r="H24110" s="3" t="s">
        <v>68929</v>
      </c>
      <c r="I24110" t="s">
        <v>62</v>
      </c>
      <c r="J24110" t="s">
        <v>3357</v>
      </c>
    </row>
    <row r="24111" spans="1:10" ht="16" x14ac:dyDescent="0.2">
      <c r="A24111" t="s">
        <v>3353</v>
      </c>
      <c r="B24111" t="s">
        <v>68975</v>
      </c>
      <c r="C24111" t="s">
        <v>68976</v>
      </c>
      <c r="D24111">
        <v>1</v>
      </c>
      <c r="E24111">
        <f>514</f>
        <v>514</v>
      </c>
      <c r="F24111" t="s">
        <v>13</v>
      </c>
      <c r="G24111" t="s">
        <v>68924</v>
      </c>
      <c r="H24111" s="3" t="s">
        <v>68929</v>
      </c>
      <c r="I24111" t="s">
        <v>62</v>
      </c>
      <c r="J24111" t="s">
        <v>3357</v>
      </c>
    </row>
    <row r="24112" spans="1:10" ht="16" x14ac:dyDescent="0.2">
      <c r="A24112" t="s">
        <v>68930</v>
      </c>
      <c r="B24112" t="s">
        <v>68977</v>
      </c>
      <c r="C24112" t="s">
        <v>68978</v>
      </c>
      <c r="D24112">
        <v>2</v>
      </c>
      <c r="E24112">
        <f>514</f>
        <v>514</v>
      </c>
      <c r="F24112" t="s">
        <v>13</v>
      </c>
      <c r="G24112" t="s">
        <v>68924</v>
      </c>
      <c r="H24112" s="3" t="s">
        <v>68925</v>
      </c>
      <c r="I24112" t="s">
        <v>62</v>
      </c>
      <c r="J24112" t="s">
        <v>68933</v>
      </c>
    </row>
    <row r="24113" spans="1:10" ht="16" x14ac:dyDescent="0.2">
      <c r="A24113" t="s">
        <v>24097</v>
      </c>
      <c r="B24113" t="s">
        <v>68979</v>
      </c>
      <c r="C24113" t="s">
        <v>68980</v>
      </c>
      <c r="D24113">
        <v>3</v>
      </c>
      <c r="E24113">
        <f>514</f>
        <v>514</v>
      </c>
      <c r="F24113" t="s">
        <v>13</v>
      </c>
      <c r="G24113" t="s">
        <v>68924</v>
      </c>
      <c r="H24113" s="3" t="s">
        <v>68938</v>
      </c>
      <c r="I24113" t="s">
        <v>62</v>
      </c>
      <c r="J24113" t="s">
        <v>24098</v>
      </c>
    </row>
    <row r="24114" spans="1:10" ht="16" x14ac:dyDescent="0.2">
      <c r="A24114" t="s">
        <v>11166</v>
      </c>
      <c r="B24114" t="s">
        <v>68981</v>
      </c>
      <c r="C24114" t="s">
        <v>24136</v>
      </c>
      <c r="D24114">
        <v>3</v>
      </c>
      <c r="E24114">
        <f>514</f>
        <v>514</v>
      </c>
      <c r="F24114" t="s">
        <v>13</v>
      </c>
      <c r="G24114" t="s">
        <v>68924</v>
      </c>
      <c r="H24114" s="3" t="s">
        <v>68982</v>
      </c>
      <c r="I24114" t="s">
        <v>62</v>
      </c>
      <c r="J24114" t="s">
        <v>11170</v>
      </c>
    </row>
    <row r="24115" spans="1:10" ht="16" x14ac:dyDescent="0.2">
      <c r="A24115" t="s">
        <v>36388</v>
      </c>
      <c r="B24115" t="s">
        <v>53443</v>
      </c>
      <c r="C24115" t="s">
        <v>53444</v>
      </c>
      <c r="D24115">
        <v>2</v>
      </c>
      <c r="E24115">
        <f>514</f>
        <v>514</v>
      </c>
      <c r="F24115" t="s">
        <v>13</v>
      </c>
      <c r="G24115" t="s">
        <v>68924</v>
      </c>
      <c r="H24115" s="3" t="s">
        <v>68951</v>
      </c>
      <c r="I24115" t="s">
        <v>62</v>
      </c>
      <c r="J24115" t="s">
        <v>36392</v>
      </c>
    </row>
    <row r="24116" spans="1:10" ht="16" x14ac:dyDescent="0.2">
      <c r="A24116" t="s">
        <v>36388</v>
      </c>
      <c r="B24116" t="s">
        <v>44863</v>
      </c>
      <c r="C24116" t="s">
        <v>68983</v>
      </c>
      <c r="D24116">
        <v>3</v>
      </c>
      <c r="E24116">
        <f>514</f>
        <v>514</v>
      </c>
      <c r="F24116" t="s">
        <v>13</v>
      </c>
      <c r="G24116" t="s">
        <v>68924</v>
      </c>
      <c r="H24116" s="3" t="s">
        <v>68984</v>
      </c>
      <c r="I24116" t="s">
        <v>62</v>
      </c>
      <c r="J24116" t="s">
        <v>36392</v>
      </c>
    </row>
    <row r="24117" spans="1:10" ht="16" x14ac:dyDescent="0.2">
      <c r="A24117" t="s">
        <v>15581</v>
      </c>
      <c r="B24117" t="s">
        <v>68965</v>
      </c>
      <c r="C24117" t="s">
        <v>68966</v>
      </c>
      <c r="D24117">
        <v>1</v>
      </c>
      <c r="E24117">
        <f>514</f>
        <v>514</v>
      </c>
      <c r="F24117" t="s">
        <v>13</v>
      </c>
      <c r="G24117" t="s">
        <v>68924</v>
      </c>
      <c r="H24117" s="3" t="s">
        <v>68925</v>
      </c>
      <c r="I24117" t="s">
        <v>62</v>
      </c>
      <c r="J24117" t="s">
        <v>15586</v>
      </c>
    </row>
    <row r="24118" spans="1:10" ht="16" x14ac:dyDescent="0.2">
      <c r="A24118" t="s">
        <v>68930</v>
      </c>
      <c r="B24118" t="s">
        <v>9771</v>
      </c>
      <c r="C24118" t="s">
        <v>68985</v>
      </c>
      <c r="D24118">
        <v>8</v>
      </c>
      <c r="E24118">
        <f>514</f>
        <v>514</v>
      </c>
      <c r="F24118" t="s">
        <v>13</v>
      </c>
      <c r="G24118" t="s">
        <v>68924</v>
      </c>
      <c r="H24118" s="3" t="s">
        <v>68925</v>
      </c>
      <c r="I24118" t="s">
        <v>62</v>
      </c>
      <c r="J24118" t="s">
        <v>68933</v>
      </c>
    </row>
    <row r="24119" spans="1:10" ht="16" x14ac:dyDescent="0.2">
      <c r="A24119" t="s">
        <v>14537</v>
      </c>
      <c r="B24119" t="s">
        <v>68981</v>
      </c>
      <c r="C24119" t="s">
        <v>24136</v>
      </c>
      <c r="D24119">
        <v>1</v>
      </c>
      <c r="E24119">
        <f>514</f>
        <v>514</v>
      </c>
      <c r="F24119" t="s">
        <v>13</v>
      </c>
      <c r="G24119" t="s">
        <v>68924</v>
      </c>
      <c r="H24119" s="3" t="s">
        <v>68982</v>
      </c>
      <c r="I24119" t="s">
        <v>62</v>
      </c>
      <c r="J24119" t="s">
        <v>14540</v>
      </c>
    </row>
    <row r="24120" spans="1:10" ht="16" x14ac:dyDescent="0.2">
      <c r="A24120" t="s">
        <v>52516</v>
      </c>
      <c r="B24120" t="s">
        <v>68979</v>
      </c>
      <c r="C24120" t="s">
        <v>68980</v>
      </c>
      <c r="D24120">
        <v>2</v>
      </c>
      <c r="E24120">
        <f>514</f>
        <v>514</v>
      </c>
      <c r="F24120" t="s">
        <v>13</v>
      </c>
      <c r="G24120" t="s">
        <v>68924</v>
      </c>
      <c r="H24120" s="3" t="s">
        <v>68938</v>
      </c>
      <c r="I24120" t="s">
        <v>62</v>
      </c>
      <c r="J24120" t="s">
        <v>52519</v>
      </c>
    </row>
    <row r="24121" spans="1:10" ht="16" x14ac:dyDescent="0.2">
      <c r="A24121" t="s">
        <v>68986</v>
      </c>
      <c r="B24121" t="s">
        <v>10346</v>
      </c>
      <c r="C24121" t="s">
        <v>10347</v>
      </c>
      <c r="D24121">
        <v>2</v>
      </c>
      <c r="E24121">
        <f>514</f>
        <v>514</v>
      </c>
      <c r="F24121" t="s">
        <v>13</v>
      </c>
      <c r="G24121" t="s">
        <v>68924</v>
      </c>
      <c r="H24121" s="3" t="s">
        <v>68925</v>
      </c>
      <c r="I24121" t="s">
        <v>62</v>
      </c>
      <c r="J24121" t="s">
        <v>68987</v>
      </c>
    </row>
    <row r="24122" spans="1:10" ht="16" x14ac:dyDescent="0.2">
      <c r="A24122" t="s">
        <v>68988</v>
      </c>
      <c r="B24122" t="s">
        <v>10346</v>
      </c>
      <c r="C24122" t="s">
        <v>10347</v>
      </c>
      <c r="D24122">
        <v>4</v>
      </c>
      <c r="E24122">
        <f>514</f>
        <v>514</v>
      </c>
      <c r="F24122" t="s">
        <v>13</v>
      </c>
      <c r="G24122" t="s">
        <v>68924</v>
      </c>
      <c r="H24122" s="3" t="s">
        <v>68925</v>
      </c>
      <c r="I24122" t="s">
        <v>62</v>
      </c>
      <c r="J24122" t="s">
        <v>68989</v>
      </c>
    </row>
    <row r="24123" spans="1:10" ht="16" x14ac:dyDescent="0.2">
      <c r="A24123" t="s">
        <v>68954</v>
      </c>
      <c r="B24123" t="s">
        <v>10346</v>
      </c>
      <c r="C24123" t="s">
        <v>10347</v>
      </c>
      <c r="D24123">
        <v>2</v>
      </c>
      <c r="E24123">
        <f>514</f>
        <v>514</v>
      </c>
      <c r="F24123" t="s">
        <v>13</v>
      </c>
      <c r="G24123" t="s">
        <v>68924</v>
      </c>
      <c r="H24123" s="3" t="s">
        <v>68925</v>
      </c>
      <c r="I24123" t="s">
        <v>62</v>
      </c>
      <c r="J24123" t="s">
        <v>68955</v>
      </c>
    </row>
    <row r="24124" spans="1:10" ht="16" x14ac:dyDescent="0.2">
      <c r="A24124" t="s">
        <v>68990</v>
      </c>
      <c r="B24124" t="s">
        <v>68991</v>
      </c>
      <c r="C24124" t="s">
        <v>68985</v>
      </c>
      <c r="D24124">
        <v>3</v>
      </c>
      <c r="E24124">
        <f>514</f>
        <v>514</v>
      </c>
      <c r="F24124" t="s">
        <v>13</v>
      </c>
      <c r="G24124" t="s">
        <v>68924</v>
      </c>
      <c r="H24124" s="3" t="s">
        <v>68992</v>
      </c>
      <c r="I24124" t="s">
        <v>62</v>
      </c>
      <c r="J24124" t="s">
        <v>68993</v>
      </c>
    </row>
    <row r="24125" spans="1:10" ht="16" x14ac:dyDescent="0.2">
      <c r="A24125" t="s">
        <v>68930</v>
      </c>
      <c r="B24125" t="s">
        <v>68994</v>
      </c>
      <c r="C24125" t="s">
        <v>68995</v>
      </c>
      <c r="D24125">
        <v>4</v>
      </c>
      <c r="E24125">
        <f>514</f>
        <v>514</v>
      </c>
      <c r="F24125" t="s">
        <v>13</v>
      </c>
      <c r="G24125" t="s">
        <v>68924</v>
      </c>
      <c r="H24125" s="3" t="s">
        <v>68925</v>
      </c>
      <c r="I24125" t="s">
        <v>62</v>
      </c>
      <c r="J24125" t="s">
        <v>68933</v>
      </c>
    </row>
    <row r="24126" spans="1:10" ht="16" x14ac:dyDescent="0.2">
      <c r="A24126" t="s">
        <v>47308</v>
      </c>
      <c r="B24126" t="s">
        <v>52883</v>
      </c>
      <c r="C24126" t="s">
        <v>52866</v>
      </c>
      <c r="D24126">
        <v>3</v>
      </c>
      <c r="E24126">
        <f>514</f>
        <v>514</v>
      </c>
      <c r="F24126" t="s">
        <v>13</v>
      </c>
      <c r="G24126" t="s">
        <v>68924</v>
      </c>
      <c r="H24126" s="3" t="s">
        <v>68938</v>
      </c>
      <c r="I24126" t="s">
        <v>62</v>
      </c>
      <c r="J24126" t="s">
        <v>47311</v>
      </c>
    </row>
    <row r="24127" spans="1:10" ht="16" x14ac:dyDescent="0.2">
      <c r="A24127" t="s">
        <v>68996</v>
      </c>
      <c r="B24127" t="s">
        <v>10354</v>
      </c>
      <c r="C24127" t="s">
        <v>68997</v>
      </c>
      <c r="D24127">
        <v>1</v>
      </c>
      <c r="E24127">
        <f>514</f>
        <v>514</v>
      </c>
      <c r="F24127" t="s">
        <v>13</v>
      </c>
      <c r="G24127" t="s">
        <v>68924</v>
      </c>
      <c r="H24127" s="3" t="s">
        <v>68925</v>
      </c>
      <c r="I24127" t="s">
        <v>62</v>
      </c>
      <c r="J24127" t="s">
        <v>68998</v>
      </c>
    </row>
    <row r="24128" spans="1:10" ht="16" x14ac:dyDescent="0.2">
      <c r="A24128" t="s">
        <v>32682</v>
      </c>
      <c r="B24128" t="s">
        <v>68999</v>
      </c>
      <c r="C24128" t="s">
        <v>24117</v>
      </c>
      <c r="D24128">
        <v>2</v>
      </c>
      <c r="E24128">
        <f>514</f>
        <v>514</v>
      </c>
      <c r="F24128" t="s">
        <v>13</v>
      </c>
      <c r="G24128" t="s">
        <v>68924</v>
      </c>
      <c r="H24128" s="3" t="s">
        <v>68938</v>
      </c>
      <c r="I24128" t="s">
        <v>62</v>
      </c>
      <c r="J24128" t="s">
        <v>32686</v>
      </c>
    </row>
    <row r="24129" spans="1:10" ht="16" x14ac:dyDescent="0.2">
      <c r="A24129" t="s">
        <v>48478</v>
      </c>
      <c r="B24129" t="s">
        <v>24116</v>
      </c>
      <c r="C24129" t="s">
        <v>24117</v>
      </c>
      <c r="D24129">
        <v>2</v>
      </c>
      <c r="E24129">
        <f>514</f>
        <v>514</v>
      </c>
      <c r="F24129" t="s">
        <v>13</v>
      </c>
      <c r="G24129" t="s">
        <v>68924</v>
      </c>
      <c r="H24129" s="3" t="s">
        <v>69000</v>
      </c>
      <c r="I24129" t="s">
        <v>62</v>
      </c>
      <c r="J24129" t="s">
        <v>48481</v>
      </c>
    </row>
    <row r="24130" spans="1:10" ht="16" x14ac:dyDescent="0.2">
      <c r="A24130" t="s">
        <v>24051</v>
      </c>
      <c r="B24130" t="s">
        <v>10354</v>
      </c>
      <c r="C24130" t="s">
        <v>10355</v>
      </c>
      <c r="D24130">
        <v>3</v>
      </c>
      <c r="E24130">
        <f>514</f>
        <v>514</v>
      </c>
      <c r="F24130" t="s">
        <v>13</v>
      </c>
      <c r="G24130" t="s">
        <v>68924</v>
      </c>
      <c r="H24130" s="3" t="s">
        <v>68938</v>
      </c>
      <c r="I24130" t="s">
        <v>62</v>
      </c>
      <c r="J24130" t="s">
        <v>24053</v>
      </c>
    </row>
    <row r="24131" spans="1:10" ht="16" x14ac:dyDescent="0.2">
      <c r="A24131" t="s">
        <v>69001</v>
      </c>
      <c r="B24131" t="s">
        <v>68979</v>
      </c>
      <c r="C24131" t="s">
        <v>68980</v>
      </c>
      <c r="D24131">
        <v>1</v>
      </c>
      <c r="E24131">
        <f>514</f>
        <v>514</v>
      </c>
      <c r="F24131" t="s">
        <v>13</v>
      </c>
      <c r="G24131" t="s">
        <v>68924</v>
      </c>
      <c r="H24131" s="3" t="s">
        <v>68982</v>
      </c>
      <c r="I24131" t="s">
        <v>62</v>
      </c>
      <c r="J24131" t="s">
        <v>69002</v>
      </c>
    </row>
    <row r="24132" spans="1:10" ht="16" x14ac:dyDescent="0.2">
      <c r="A24132" t="s">
        <v>24086</v>
      </c>
      <c r="B24132" t="s">
        <v>10354</v>
      </c>
      <c r="C24132" t="s">
        <v>10355</v>
      </c>
      <c r="D24132">
        <v>3</v>
      </c>
      <c r="E24132">
        <f>514</f>
        <v>514</v>
      </c>
      <c r="F24132" t="s">
        <v>13</v>
      </c>
      <c r="G24132" t="s">
        <v>68924</v>
      </c>
      <c r="H24132" s="3" t="s">
        <v>68938</v>
      </c>
      <c r="I24132" t="s">
        <v>62</v>
      </c>
      <c r="J24132" t="s">
        <v>24087</v>
      </c>
    </row>
    <row r="24133" spans="1:10" ht="16" x14ac:dyDescent="0.2">
      <c r="A24133" t="s">
        <v>36388</v>
      </c>
      <c r="B24133" t="s">
        <v>69003</v>
      </c>
      <c r="C24133" t="s">
        <v>69004</v>
      </c>
      <c r="D24133">
        <v>4</v>
      </c>
      <c r="E24133">
        <f>514</f>
        <v>514</v>
      </c>
      <c r="F24133" t="s">
        <v>13</v>
      </c>
      <c r="G24133" t="s">
        <v>68924</v>
      </c>
      <c r="H24133" s="3" t="s">
        <v>68951</v>
      </c>
      <c r="I24133" t="s">
        <v>62</v>
      </c>
      <c r="J24133" t="s">
        <v>36392</v>
      </c>
    </row>
    <row r="24134" spans="1:10" ht="16" x14ac:dyDescent="0.2">
      <c r="A24134" t="s">
        <v>68947</v>
      </c>
      <c r="B24134" t="s">
        <v>10354</v>
      </c>
      <c r="C24134" t="s">
        <v>10355</v>
      </c>
      <c r="D24134">
        <v>2</v>
      </c>
      <c r="E24134">
        <f>514</f>
        <v>514</v>
      </c>
      <c r="F24134" t="s">
        <v>13</v>
      </c>
      <c r="G24134" t="s">
        <v>68924</v>
      </c>
      <c r="H24134" s="3" t="s">
        <v>68938</v>
      </c>
      <c r="I24134" t="s">
        <v>62</v>
      </c>
      <c r="J24134" t="s">
        <v>68948</v>
      </c>
    </row>
    <row r="24135" spans="1:10" ht="16" x14ac:dyDescent="0.2">
      <c r="A24135" t="s">
        <v>20924</v>
      </c>
      <c r="B24135" t="s">
        <v>10354</v>
      </c>
      <c r="C24135" t="s">
        <v>10355</v>
      </c>
      <c r="D24135">
        <v>3</v>
      </c>
      <c r="E24135">
        <f>514</f>
        <v>514</v>
      </c>
      <c r="F24135" t="s">
        <v>13</v>
      </c>
      <c r="G24135" t="s">
        <v>68924</v>
      </c>
      <c r="H24135" s="3" t="s">
        <v>68938</v>
      </c>
      <c r="I24135" t="s">
        <v>62</v>
      </c>
      <c r="J24135" t="s">
        <v>20925</v>
      </c>
    </row>
    <row r="24136" spans="1:10" ht="16" x14ac:dyDescent="0.2">
      <c r="A24136" t="s">
        <v>3328</v>
      </c>
      <c r="B24136" t="s">
        <v>69005</v>
      </c>
      <c r="C24136" t="s">
        <v>69006</v>
      </c>
      <c r="D24136">
        <v>1</v>
      </c>
      <c r="E24136">
        <f>514</f>
        <v>514</v>
      </c>
      <c r="F24136" t="s">
        <v>13</v>
      </c>
      <c r="G24136" t="s">
        <v>68924</v>
      </c>
      <c r="H24136" s="3" t="s">
        <v>68925</v>
      </c>
      <c r="I24136" t="s">
        <v>62</v>
      </c>
      <c r="J24136" t="s">
        <v>3333</v>
      </c>
    </row>
    <row r="24137" spans="1:10" ht="16" x14ac:dyDescent="0.2">
      <c r="A24137" t="s">
        <v>68939</v>
      </c>
      <c r="B24137" t="s">
        <v>54706</v>
      </c>
      <c r="C24137" t="s">
        <v>54707</v>
      </c>
      <c r="D24137">
        <v>1</v>
      </c>
      <c r="E24137">
        <f>514</f>
        <v>514</v>
      </c>
      <c r="F24137" t="s">
        <v>13</v>
      </c>
      <c r="G24137" t="s">
        <v>68924</v>
      </c>
      <c r="H24137" s="3" t="s">
        <v>68925</v>
      </c>
      <c r="I24137" t="s">
        <v>62</v>
      </c>
      <c r="J24137" t="s">
        <v>68940</v>
      </c>
    </row>
    <row r="24138" spans="1:10" ht="16" x14ac:dyDescent="0.2">
      <c r="A24138" t="s">
        <v>69007</v>
      </c>
      <c r="B24138" t="s">
        <v>54711</v>
      </c>
      <c r="C24138" t="s">
        <v>54712</v>
      </c>
      <c r="D24138">
        <v>2</v>
      </c>
      <c r="E24138">
        <f>514</f>
        <v>514</v>
      </c>
      <c r="F24138" t="s">
        <v>13</v>
      </c>
      <c r="G24138" t="s">
        <v>68924</v>
      </c>
      <c r="H24138" s="3" t="s">
        <v>68925</v>
      </c>
      <c r="I24138" t="s">
        <v>62</v>
      </c>
      <c r="J24138" t="s">
        <v>69008</v>
      </c>
    </row>
    <row r="24139" spans="1:10" ht="16" x14ac:dyDescent="0.2">
      <c r="A24139" t="s">
        <v>69009</v>
      </c>
      <c r="B24139" t="s">
        <v>68979</v>
      </c>
      <c r="C24139" t="s">
        <v>68980</v>
      </c>
      <c r="D24139">
        <v>2</v>
      </c>
      <c r="E24139">
        <f>514</f>
        <v>514</v>
      </c>
      <c r="F24139" t="s">
        <v>13</v>
      </c>
      <c r="G24139" t="s">
        <v>68924</v>
      </c>
      <c r="H24139" s="3" t="s">
        <v>68925</v>
      </c>
      <c r="I24139" t="s">
        <v>62</v>
      </c>
      <c r="J24139" t="s">
        <v>69010</v>
      </c>
    </row>
    <row r="24140" spans="1:10" ht="16" x14ac:dyDescent="0.2">
      <c r="A24140" t="s">
        <v>51598</v>
      </c>
      <c r="B24140" t="s">
        <v>51564</v>
      </c>
      <c r="C24140" t="s">
        <v>51611</v>
      </c>
      <c r="D24140">
        <v>2</v>
      </c>
      <c r="E24140">
        <f>514</f>
        <v>514</v>
      </c>
      <c r="F24140" t="s">
        <v>13</v>
      </c>
      <c r="G24140" t="s">
        <v>68924</v>
      </c>
      <c r="H24140" s="3" t="s">
        <v>68938</v>
      </c>
      <c r="I24140" t="s">
        <v>62</v>
      </c>
      <c r="J24140" t="s">
        <v>51603</v>
      </c>
    </row>
    <row r="24141" spans="1:10" ht="16" x14ac:dyDescent="0.2">
      <c r="A24141" t="s">
        <v>68921</v>
      </c>
      <c r="B24141" t="s">
        <v>69011</v>
      </c>
      <c r="C24141" t="s">
        <v>69012</v>
      </c>
      <c r="D24141">
        <v>4</v>
      </c>
      <c r="E24141">
        <f>514</f>
        <v>514</v>
      </c>
      <c r="F24141" t="s">
        <v>13</v>
      </c>
      <c r="G24141" t="s">
        <v>68924</v>
      </c>
      <c r="H24141" s="3" t="s">
        <v>68929</v>
      </c>
      <c r="I24141" t="s">
        <v>62</v>
      </c>
      <c r="J24141" t="s">
        <v>68926</v>
      </c>
    </row>
    <row r="24142" spans="1:10" ht="16" x14ac:dyDescent="0.2">
      <c r="A24142" t="s">
        <v>69013</v>
      </c>
      <c r="B24142" t="s">
        <v>10354</v>
      </c>
      <c r="C24142" t="s">
        <v>10355</v>
      </c>
      <c r="D24142">
        <v>2</v>
      </c>
      <c r="E24142">
        <f>514</f>
        <v>514</v>
      </c>
      <c r="F24142" t="s">
        <v>13</v>
      </c>
      <c r="G24142" t="s">
        <v>68924</v>
      </c>
      <c r="H24142" s="3" t="s">
        <v>68938</v>
      </c>
      <c r="I24142" t="s">
        <v>62</v>
      </c>
      <c r="J24142" t="s">
        <v>69014</v>
      </c>
    </row>
    <row r="24143" spans="1:10" ht="16" x14ac:dyDescent="0.2">
      <c r="A24143" t="s">
        <v>68988</v>
      </c>
      <c r="B24143" t="s">
        <v>10354</v>
      </c>
      <c r="C24143" t="s">
        <v>10355</v>
      </c>
      <c r="D24143">
        <v>2</v>
      </c>
      <c r="E24143">
        <f>514</f>
        <v>514</v>
      </c>
      <c r="F24143" t="s">
        <v>13</v>
      </c>
      <c r="G24143" t="s">
        <v>68924</v>
      </c>
      <c r="H24143" s="3" t="s">
        <v>68925</v>
      </c>
      <c r="I24143" t="s">
        <v>62</v>
      </c>
      <c r="J24143" t="s">
        <v>68989</v>
      </c>
    </row>
    <row r="24144" spans="1:10" ht="16" x14ac:dyDescent="0.2">
      <c r="A24144" t="s">
        <v>27221</v>
      </c>
      <c r="B24144" t="s">
        <v>69015</v>
      </c>
      <c r="C24144" t="s">
        <v>69016</v>
      </c>
      <c r="D24144">
        <v>1</v>
      </c>
      <c r="E24144">
        <f>514</f>
        <v>514</v>
      </c>
      <c r="F24144" t="s">
        <v>13</v>
      </c>
      <c r="G24144" t="s">
        <v>68924</v>
      </c>
      <c r="H24144" s="3" t="s">
        <v>68925</v>
      </c>
      <c r="I24144" t="s">
        <v>62</v>
      </c>
      <c r="J24144" t="s">
        <v>27226</v>
      </c>
    </row>
    <row r="24145" spans="1:10" ht="16" x14ac:dyDescent="0.2">
      <c r="A24145" t="s">
        <v>69017</v>
      </c>
      <c r="B24145" t="s">
        <v>68979</v>
      </c>
      <c r="C24145" t="s">
        <v>68980</v>
      </c>
      <c r="D24145">
        <v>1</v>
      </c>
      <c r="E24145">
        <f>514</f>
        <v>514</v>
      </c>
      <c r="F24145" t="s">
        <v>13</v>
      </c>
      <c r="G24145" t="s">
        <v>68924</v>
      </c>
      <c r="H24145" s="3" t="s">
        <v>68982</v>
      </c>
      <c r="I24145" t="s">
        <v>62</v>
      </c>
      <c r="J24145" t="s">
        <v>69018</v>
      </c>
    </row>
    <row r="24146" spans="1:10" ht="16" x14ac:dyDescent="0.2">
      <c r="A24146" t="s">
        <v>53473</v>
      </c>
      <c r="B24146" t="s">
        <v>69019</v>
      </c>
      <c r="C24146" t="s">
        <v>69020</v>
      </c>
      <c r="D24146">
        <v>4</v>
      </c>
      <c r="E24146">
        <f>514</f>
        <v>514</v>
      </c>
      <c r="F24146" t="s">
        <v>13</v>
      </c>
      <c r="G24146" t="s">
        <v>68924</v>
      </c>
      <c r="H24146" s="3" t="s">
        <v>68925</v>
      </c>
      <c r="I24146" t="s">
        <v>62</v>
      </c>
      <c r="J24146" t="s">
        <v>53474</v>
      </c>
    </row>
    <row r="24147" spans="1:10" ht="16" x14ac:dyDescent="0.2">
      <c r="A24147" t="s">
        <v>3328</v>
      </c>
      <c r="B24147" t="s">
        <v>69021</v>
      </c>
      <c r="C24147" t="s">
        <v>69022</v>
      </c>
      <c r="D24147">
        <v>4</v>
      </c>
      <c r="E24147">
        <f>514</f>
        <v>514</v>
      </c>
      <c r="F24147" t="s">
        <v>13</v>
      </c>
      <c r="G24147" t="s">
        <v>68924</v>
      </c>
      <c r="H24147" s="3" t="s">
        <v>68925</v>
      </c>
      <c r="I24147" t="s">
        <v>62</v>
      </c>
      <c r="J24147" t="s">
        <v>3333</v>
      </c>
    </row>
    <row r="24148" spans="1:10" ht="16" x14ac:dyDescent="0.2">
      <c r="A24148" t="s">
        <v>3328</v>
      </c>
      <c r="B24148" t="s">
        <v>69023</v>
      </c>
      <c r="C24148" t="s">
        <v>69024</v>
      </c>
      <c r="D24148">
        <v>3</v>
      </c>
      <c r="E24148">
        <f>514</f>
        <v>514</v>
      </c>
      <c r="F24148" t="s">
        <v>13</v>
      </c>
      <c r="G24148" t="s">
        <v>68924</v>
      </c>
      <c r="H24148" s="3" t="s">
        <v>69025</v>
      </c>
      <c r="I24148" t="s">
        <v>62</v>
      </c>
      <c r="J24148" t="s">
        <v>3333</v>
      </c>
    </row>
    <row r="24149" spans="1:10" ht="16" x14ac:dyDescent="0.2">
      <c r="A24149" t="s">
        <v>68990</v>
      </c>
      <c r="B24149" t="s">
        <v>69026</v>
      </c>
      <c r="C24149" t="s">
        <v>69027</v>
      </c>
      <c r="D24149">
        <v>2</v>
      </c>
      <c r="E24149">
        <f>514</f>
        <v>514</v>
      </c>
      <c r="F24149" t="s">
        <v>13</v>
      </c>
      <c r="G24149" t="s">
        <v>68924</v>
      </c>
      <c r="H24149" s="3" t="s">
        <v>69028</v>
      </c>
      <c r="I24149" t="s">
        <v>62</v>
      </c>
      <c r="J24149" t="s">
        <v>68993</v>
      </c>
    </row>
    <row r="24150" spans="1:10" ht="16" x14ac:dyDescent="0.2">
      <c r="A24150" t="s">
        <v>41678</v>
      </c>
      <c r="B24150" t="s">
        <v>69029</v>
      </c>
      <c r="C24150" t="s">
        <v>69030</v>
      </c>
      <c r="D24150">
        <v>3</v>
      </c>
      <c r="E24150">
        <f>514</f>
        <v>514</v>
      </c>
      <c r="F24150" t="s">
        <v>13</v>
      </c>
      <c r="G24150" t="s">
        <v>68924</v>
      </c>
      <c r="H24150" s="3" t="s">
        <v>68925</v>
      </c>
      <c r="I24150" t="s">
        <v>62</v>
      </c>
      <c r="J24150" t="s">
        <v>41679</v>
      </c>
    </row>
    <row r="24151" spans="1:10" ht="16" x14ac:dyDescent="0.2">
      <c r="A24151" t="s">
        <v>68941</v>
      </c>
      <c r="B24151" t="s">
        <v>68979</v>
      </c>
      <c r="C24151" t="s">
        <v>68980</v>
      </c>
      <c r="D24151">
        <v>1</v>
      </c>
      <c r="E24151">
        <f>514</f>
        <v>514</v>
      </c>
      <c r="F24151" t="s">
        <v>13</v>
      </c>
      <c r="G24151" t="s">
        <v>68924</v>
      </c>
      <c r="H24151" s="3" t="s">
        <v>68925</v>
      </c>
      <c r="I24151" t="s">
        <v>62</v>
      </c>
      <c r="J24151" t="s">
        <v>68942</v>
      </c>
    </row>
    <row r="24152" spans="1:10" ht="16" x14ac:dyDescent="0.2">
      <c r="A24152" t="s">
        <v>69031</v>
      </c>
      <c r="B24152" t="s">
        <v>10346</v>
      </c>
      <c r="C24152" t="s">
        <v>10347</v>
      </c>
      <c r="D24152">
        <v>1</v>
      </c>
      <c r="E24152">
        <f>514</f>
        <v>514</v>
      </c>
      <c r="F24152" t="s">
        <v>13</v>
      </c>
      <c r="G24152" t="s">
        <v>68924</v>
      </c>
      <c r="H24152" s="3" t="s">
        <v>68982</v>
      </c>
      <c r="I24152" t="s">
        <v>62</v>
      </c>
      <c r="J24152" t="s">
        <v>69032</v>
      </c>
    </row>
    <row r="24153" spans="1:10" ht="16" x14ac:dyDescent="0.2">
      <c r="A24153" t="s">
        <v>69033</v>
      </c>
      <c r="B24153" t="s">
        <v>68959</v>
      </c>
      <c r="C24153" t="s">
        <v>68960</v>
      </c>
      <c r="D24153">
        <v>3</v>
      </c>
      <c r="E24153">
        <f>514</f>
        <v>514</v>
      </c>
      <c r="F24153" t="s">
        <v>13</v>
      </c>
      <c r="G24153" t="s">
        <v>68924</v>
      </c>
      <c r="H24153" s="3" t="s">
        <v>68925</v>
      </c>
      <c r="I24153" t="s">
        <v>62</v>
      </c>
      <c r="J24153" t="s">
        <v>69034</v>
      </c>
    </row>
    <row r="24154" spans="1:10" ht="16" x14ac:dyDescent="0.2">
      <c r="A24154" t="s">
        <v>10345</v>
      </c>
      <c r="B24154" t="s">
        <v>69035</v>
      </c>
      <c r="C24154" t="s">
        <v>69036</v>
      </c>
      <c r="D24154">
        <v>3</v>
      </c>
      <c r="E24154">
        <f>514</f>
        <v>514</v>
      </c>
      <c r="F24154" t="s">
        <v>13</v>
      </c>
      <c r="G24154" t="s">
        <v>68924</v>
      </c>
      <c r="H24154" s="3" t="s">
        <v>69037</v>
      </c>
      <c r="I24154" t="s">
        <v>62</v>
      </c>
      <c r="J24154" t="s">
        <v>10350</v>
      </c>
    </row>
    <row r="24155" spans="1:10" ht="16" x14ac:dyDescent="0.2">
      <c r="A24155" t="s">
        <v>24022</v>
      </c>
      <c r="B24155" t="s">
        <v>69038</v>
      </c>
      <c r="C24155" t="s">
        <v>52564</v>
      </c>
      <c r="D24155">
        <v>2</v>
      </c>
      <c r="E24155">
        <f>514</f>
        <v>514</v>
      </c>
      <c r="F24155" t="s">
        <v>13</v>
      </c>
      <c r="G24155" t="s">
        <v>68924</v>
      </c>
      <c r="H24155" s="3" t="s">
        <v>68925</v>
      </c>
      <c r="I24155" t="s">
        <v>62</v>
      </c>
      <c r="J24155" t="s">
        <v>24026</v>
      </c>
    </row>
    <row r="24156" spans="1:10" ht="16" x14ac:dyDescent="0.2">
      <c r="A24156" t="s">
        <v>69009</v>
      </c>
      <c r="B24156" t="s">
        <v>10354</v>
      </c>
      <c r="C24156" t="s">
        <v>10355</v>
      </c>
      <c r="D24156">
        <v>1</v>
      </c>
      <c r="E24156">
        <f>514</f>
        <v>514</v>
      </c>
      <c r="F24156" t="s">
        <v>13</v>
      </c>
      <c r="G24156" t="s">
        <v>68924</v>
      </c>
      <c r="H24156" s="3" t="s">
        <v>68925</v>
      </c>
      <c r="I24156" t="s">
        <v>62</v>
      </c>
      <c r="J24156" t="s">
        <v>69010</v>
      </c>
    </row>
    <row r="24157" spans="1:10" ht="16" x14ac:dyDescent="0.2">
      <c r="A24157" t="s">
        <v>69039</v>
      </c>
      <c r="B24157" t="s">
        <v>8068</v>
      </c>
      <c r="C24157" t="s">
        <v>24052</v>
      </c>
      <c r="D24157">
        <v>1</v>
      </c>
      <c r="E24157">
        <f>514</f>
        <v>514</v>
      </c>
      <c r="F24157" t="s">
        <v>13</v>
      </c>
      <c r="G24157" t="s">
        <v>68924</v>
      </c>
      <c r="H24157" s="3" t="s">
        <v>68938</v>
      </c>
      <c r="I24157" t="s">
        <v>62</v>
      </c>
      <c r="J24157" t="s">
        <v>69040</v>
      </c>
    </row>
    <row r="24158" spans="1:10" ht="16" x14ac:dyDescent="0.2">
      <c r="A24158" t="s">
        <v>51608</v>
      </c>
      <c r="B24158" t="s">
        <v>51564</v>
      </c>
      <c r="C24158" t="s">
        <v>51611</v>
      </c>
      <c r="D24158">
        <v>2</v>
      </c>
      <c r="E24158">
        <f>514</f>
        <v>514</v>
      </c>
      <c r="F24158" t="s">
        <v>13</v>
      </c>
      <c r="G24158" t="s">
        <v>68924</v>
      </c>
      <c r="H24158" s="3" t="s">
        <v>68938</v>
      </c>
      <c r="I24158" t="s">
        <v>62</v>
      </c>
      <c r="J24158" t="s">
        <v>51609</v>
      </c>
    </row>
    <row r="24159" spans="1:10" ht="16" x14ac:dyDescent="0.2">
      <c r="A24159" t="s">
        <v>69041</v>
      </c>
      <c r="B24159" t="s">
        <v>68969</v>
      </c>
      <c r="C24159" t="s">
        <v>68970</v>
      </c>
      <c r="D24159">
        <v>1</v>
      </c>
      <c r="E24159">
        <f>514</f>
        <v>514</v>
      </c>
      <c r="F24159" t="s">
        <v>13</v>
      </c>
      <c r="G24159" t="s">
        <v>68924</v>
      </c>
      <c r="H24159" s="3" t="s">
        <v>68951</v>
      </c>
      <c r="I24159" t="s">
        <v>62</v>
      </c>
      <c r="J24159" t="s">
        <v>69042</v>
      </c>
    </row>
    <row r="24160" spans="1:10" ht="16" x14ac:dyDescent="0.2">
      <c r="A24160" t="s">
        <v>68921</v>
      </c>
      <c r="B24160" t="s">
        <v>69043</v>
      </c>
      <c r="C24160" t="s">
        <v>69044</v>
      </c>
      <c r="D24160">
        <v>2</v>
      </c>
      <c r="E24160">
        <f>514</f>
        <v>514</v>
      </c>
      <c r="F24160" t="s">
        <v>13</v>
      </c>
      <c r="G24160" t="s">
        <v>68924</v>
      </c>
      <c r="H24160" s="3" t="s">
        <v>68929</v>
      </c>
      <c r="I24160" t="s">
        <v>62</v>
      </c>
      <c r="J24160" t="s">
        <v>68926</v>
      </c>
    </row>
    <row r="24161" spans="1:10" ht="16" x14ac:dyDescent="0.2">
      <c r="A24161" t="s">
        <v>27227</v>
      </c>
      <c r="B24161" t="s">
        <v>69015</v>
      </c>
      <c r="C24161" t="s">
        <v>69016</v>
      </c>
      <c r="D24161">
        <v>1</v>
      </c>
      <c r="E24161">
        <f>514</f>
        <v>514</v>
      </c>
      <c r="F24161" t="s">
        <v>13</v>
      </c>
      <c r="G24161" t="s">
        <v>68924</v>
      </c>
      <c r="H24161" s="3" t="s">
        <v>68925</v>
      </c>
      <c r="I24161" t="s">
        <v>62</v>
      </c>
      <c r="J24161" t="s">
        <v>27230</v>
      </c>
    </row>
    <row r="24162" spans="1:10" ht="16" x14ac:dyDescent="0.2">
      <c r="A24162" t="s">
        <v>10439</v>
      </c>
      <c r="B24162" t="s">
        <v>69045</v>
      </c>
      <c r="C24162" t="s">
        <v>69046</v>
      </c>
      <c r="D24162">
        <v>1</v>
      </c>
      <c r="E24162">
        <f>514</f>
        <v>514</v>
      </c>
      <c r="F24162" t="s">
        <v>13</v>
      </c>
      <c r="G24162" t="s">
        <v>68924</v>
      </c>
      <c r="H24162" s="3" t="s">
        <v>68982</v>
      </c>
      <c r="I24162" t="s">
        <v>62</v>
      </c>
      <c r="J24162" t="s">
        <v>10444</v>
      </c>
    </row>
    <row r="24163" spans="1:10" ht="16" x14ac:dyDescent="0.2">
      <c r="A24163" t="s">
        <v>53473</v>
      </c>
      <c r="B24163" t="s">
        <v>69047</v>
      </c>
      <c r="C24163" t="s">
        <v>69048</v>
      </c>
      <c r="D24163">
        <v>3</v>
      </c>
      <c r="E24163">
        <f>514</f>
        <v>514</v>
      </c>
      <c r="F24163" t="s">
        <v>13</v>
      </c>
      <c r="G24163" t="s">
        <v>68924</v>
      </c>
      <c r="H24163" s="3" t="s">
        <v>68925</v>
      </c>
      <c r="I24163" t="s">
        <v>62</v>
      </c>
      <c r="J24163" t="s">
        <v>53474</v>
      </c>
    </row>
    <row r="24164" spans="1:10" ht="16" x14ac:dyDescent="0.2">
      <c r="A24164" t="s">
        <v>3358</v>
      </c>
      <c r="B24164" t="s">
        <v>69043</v>
      </c>
      <c r="C24164" t="s">
        <v>69044</v>
      </c>
      <c r="D24164">
        <v>3</v>
      </c>
      <c r="E24164">
        <f>514</f>
        <v>514</v>
      </c>
      <c r="F24164" t="s">
        <v>13</v>
      </c>
      <c r="G24164" t="s">
        <v>68924</v>
      </c>
      <c r="H24164" s="3" t="s">
        <v>68929</v>
      </c>
      <c r="I24164" t="s">
        <v>62</v>
      </c>
      <c r="J24164" t="s">
        <v>3360</v>
      </c>
    </row>
    <row r="24165" spans="1:10" ht="16" x14ac:dyDescent="0.2">
      <c r="A24165" t="s">
        <v>24099</v>
      </c>
      <c r="B24165" t="s">
        <v>69038</v>
      </c>
      <c r="C24165" t="s">
        <v>52564</v>
      </c>
      <c r="D24165">
        <v>4</v>
      </c>
      <c r="E24165">
        <f>514</f>
        <v>514</v>
      </c>
      <c r="F24165" t="s">
        <v>13</v>
      </c>
      <c r="G24165" t="s">
        <v>68924</v>
      </c>
      <c r="H24165" s="3" t="s">
        <v>68925</v>
      </c>
      <c r="I24165" t="s">
        <v>62</v>
      </c>
      <c r="J24165" t="s">
        <v>24100</v>
      </c>
    </row>
    <row r="24166" spans="1:10" ht="16" x14ac:dyDescent="0.2">
      <c r="A24166" t="s">
        <v>69049</v>
      </c>
      <c r="B24166" t="s">
        <v>10354</v>
      </c>
      <c r="C24166" t="s">
        <v>10355</v>
      </c>
      <c r="D24166">
        <v>2</v>
      </c>
      <c r="E24166">
        <f>514</f>
        <v>514</v>
      </c>
      <c r="F24166" t="s">
        <v>13</v>
      </c>
      <c r="G24166" t="s">
        <v>68924</v>
      </c>
      <c r="H24166" s="3" t="s">
        <v>68925</v>
      </c>
      <c r="I24166" t="s">
        <v>62</v>
      </c>
      <c r="J24166" t="s">
        <v>69050</v>
      </c>
    </row>
    <row r="24167" spans="1:10" ht="16" x14ac:dyDescent="0.2">
      <c r="A24167" t="s">
        <v>3361</v>
      </c>
      <c r="B24167" t="s">
        <v>68975</v>
      </c>
      <c r="C24167" t="s">
        <v>68976</v>
      </c>
      <c r="D24167">
        <v>1</v>
      </c>
      <c r="E24167">
        <f>514</f>
        <v>514</v>
      </c>
      <c r="F24167" t="s">
        <v>13</v>
      </c>
      <c r="G24167" t="s">
        <v>68924</v>
      </c>
      <c r="H24167" s="3" t="s">
        <v>68929</v>
      </c>
      <c r="I24167" t="s">
        <v>62</v>
      </c>
      <c r="J24167" t="s">
        <v>3362</v>
      </c>
    </row>
    <row r="24168" spans="1:10" ht="16" x14ac:dyDescent="0.2">
      <c r="A24168" t="s">
        <v>69051</v>
      </c>
      <c r="B24168" t="s">
        <v>69052</v>
      </c>
      <c r="C24168" t="s">
        <v>69053</v>
      </c>
      <c r="D24168">
        <v>4</v>
      </c>
      <c r="E24168">
        <f>514</f>
        <v>514</v>
      </c>
      <c r="F24168" t="s">
        <v>13</v>
      </c>
      <c r="G24168" t="s">
        <v>68924</v>
      </c>
      <c r="H24168" s="3" t="s">
        <v>68925</v>
      </c>
      <c r="I24168" t="s">
        <v>62</v>
      </c>
      <c r="J24168" t="s">
        <v>69054</v>
      </c>
    </row>
    <row r="24169" spans="1:10" ht="16" x14ac:dyDescent="0.2">
      <c r="A24169" t="s">
        <v>3353</v>
      </c>
      <c r="B24169" t="s">
        <v>69055</v>
      </c>
      <c r="C24169" t="s">
        <v>69056</v>
      </c>
      <c r="D24169">
        <v>4</v>
      </c>
      <c r="E24169">
        <f>514</f>
        <v>514</v>
      </c>
      <c r="F24169" t="s">
        <v>13</v>
      </c>
      <c r="G24169" t="s">
        <v>68924</v>
      </c>
      <c r="H24169" s="3" t="s">
        <v>68929</v>
      </c>
      <c r="I24169" t="s">
        <v>62</v>
      </c>
      <c r="J24169" t="s">
        <v>3357</v>
      </c>
    </row>
    <row r="24170" spans="1:10" ht="16" x14ac:dyDescent="0.2">
      <c r="A24170" t="s">
        <v>69057</v>
      </c>
      <c r="B24170" t="s">
        <v>68969</v>
      </c>
      <c r="C24170" t="s">
        <v>68970</v>
      </c>
      <c r="D24170">
        <v>1</v>
      </c>
      <c r="E24170">
        <f>514</f>
        <v>514</v>
      </c>
      <c r="F24170" t="s">
        <v>13</v>
      </c>
      <c r="G24170" t="s">
        <v>68924</v>
      </c>
      <c r="H24170" s="3" t="s">
        <v>68925</v>
      </c>
      <c r="I24170" t="s">
        <v>62</v>
      </c>
      <c r="J24170" t="s">
        <v>69058</v>
      </c>
    </row>
    <row r="24171" spans="1:10" ht="16" x14ac:dyDescent="0.2">
      <c r="A24171" t="s">
        <v>52529</v>
      </c>
      <c r="B24171" t="s">
        <v>10354</v>
      </c>
      <c r="C24171" t="s">
        <v>10355</v>
      </c>
      <c r="D24171">
        <v>2</v>
      </c>
      <c r="E24171">
        <f>514</f>
        <v>514</v>
      </c>
      <c r="F24171" t="s">
        <v>13</v>
      </c>
      <c r="G24171" t="s">
        <v>68924</v>
      </c>
      <c r="H24171" s="3" t="s">
        <v>68925</v>
      </c>
      <c r="I24171" t="s">
        <v>62</v>
      </c>
      <c r="J24171" t="s">
        <v>52530</v>
      </c>
    </row>
    <row r="24172" spans="1:10" ht="16" x14ac:dyDescent="0.2">
      <c r="A24172" t="s">
        <v>68930</v>
      </c>
      <c r="B24172" t="s">
        <v>69059</v>
      </c>
      <c r="C24172" t="s">
        <v>69060</v>
      </c>
      <c r="D24172">
        <v>1</v>
      </c>
      <c r="E24172">
        <f>514</f>
        <v>514</v>
      </c>
      <c r="F24172" t="s">
        <v>13</v>
      </c>
      <c r="G24172" t="s">
        <v>68924</v>
      </c>
      <c r="H24172" s="3" t="s">
        <v>68925</v>
      </c>
      <c r="I24172" t="s">
        <v>62</v>
      </c>
      <c r="J24172" t="s">
        <v>68933</v>
      </c>
    </row>
    <row r="24173" spans="1:10" ht="16" x14ac:dyDescent="0.2">
      <c r="A24173" t="s">
        <v>69057</v>
      </c>
      <c r="B24173" t="s">
        <v>68971</v>
      </c>
      <c r="C24173" t="s">
        <v>68972</v>
      </c>
      <c r="D24173">
        <v>3</v>
      </c>
      <c r="E24173">
        <f>514</f>
        <v>514</v>
      </c>
      <c r="F24173" t="s">
        <v>13</v>
      </c>
      <c r="G24173" t="s">
        <v>68924</v>
      </c>
      <c r="H24173" s="3" t="s">
        <v>68925</v>
      </c>
      <c r="I24173" t="s">
        <v>62</v>
      </c>
      <c r="J24173" t="s">
        <v>69058</v>
      </c>
    </row>
    <row r="24174" spans="1:10" ht="16" x14ac:dyDescent="0.2">
      <c r="A24174" t="s">
        <v>69061</v>
      </c>
      <c r="B24174" t="s">
        <v>69062</v>
      </c>
      <c r="C24174" t="s">
        <v>68970</v>
      </c>
      <c r="D24174">
        <v>1</v>
      </c>
      <c r="E24174">
        <f>514</f>
        <v>514</v>
      </c>
      <c r="F24174" t="s">
        <v>13</v>
      </c>
      <c r="G24174" t="s">
        <v>68924</v>
      </c>
      <c r="H24174" s="3" t="s">
        <v>68925</v>
      </c>
      <c r="I24174" t="s">
        <v>62</v>
      </c>
      <c r="J24174" t="s">
        <v>69063</v>
      </c>
    </row>
    <row r="24175" spans="1:10" ht="16" x14ac:dyDescent="0.2">
      <c r="A24175" t="s">
        <v>13696</v>
      </c>
      <c r="B24175" t="s">
        <v>24116</v>
      </c>
      <c r="C24175" t="s">
        <v>24117</v>
      </c>
      <c r="D24175">
        <v>1</v>
      </c>
      <c r="E24175">
        <f>514</f>
        <v>514</v>
      </c>
      <c r="F24175" t="s">
        <v>13</v>
      </c>
      <c r="G24175" t="s">
        <v>68924</v>
      </c>
      <c r="H24175" s="3" t="s">
        <v>68925</v>
      </c>
      <c r="I24175" t="s">
        <v>62</v>
      </c>
      <c r="J24175" t="s">
        <v>13697</v>
      </c>
    </row>
    <row r="24176" spans="1:10" ht="16" x14ac:dyDescent="0.2">
      <c r="A24176" t="s">
        <v>69064</v>
      </c>
      <c r="B24176" t="s">
        <v>68979</v>
      </c>
      <c r="C24176" t="s">
        <v>68980</v>
      </c>
      <c r="D24176">
        <v>1</v>
      </c>
      <c r="E24176">
        <f>514</f>
        <v>514</v>
      </c>
      <c r="F24176" t="s">
        <v>13</v>
      </c>
      <c r="G24176" t="s">
        <v>68924</v>
      </c>
      <c r="H24176" s="3" t="s">
        <v>68938</v>
      </c>
      <c r="I24176" t="s">
        <v>62</v>
      </c>
      <c r="J24176" t="s">
        <v>69065</v>
      </c>
    </row>
    <row r="24177" spans="1:10" ht="16" x14ac:dyDescent="0.2">
      <c r="A24177" t="s">
        <v>51478</v>
      </c>
      <c r="B24177" t="s">
        <v>38571</v>
      </c>
      <c r="C24177" t="s">
        <v>38572</v>
      </c>
      <c r="D24177">
        <v>3</v>
      </c>
      <c r="E24177">
        <f>514</f>
        <v>514</v>
      </c>
      <c r="F24177" t="s">
        <v>13</v>
      </c>
      <c r="G24177" t="s">
        <v>68924</v>
      </c>
      <c r="H24177" s="3" t="s">
        <v>68925</v>
      </c>
      <c r="I24177" t="s">
        <v>62</v>
      </c>
      <c r="J24177" t="s">
        <v>51479</v>
      </c>
    </row>
    <row r="24178" spans="1:10" ht="16" x14ac:dyDescent="0.2">
      <c r="A24178" t="s">
        <v>68921</v>
      </c>
      <c r="B24178" t="s">
        <v>51490</v>
      </c>
      <c r="C24178" t="s">
        <v>51491</v>
      </c>
      <c r="D24178">
        <v>3</v>
      </c>
      <c r="E24178">
        <f>514</f>
        <v>514</v>
      </c>
      <c r="F24178" t="s">
        <v>13</v>
      </c>
      <c r="G24178" t="s">
        <v>68924</v>
      </c>
      <c r="H24178" s="3" t="s">
        <v>68938</v>
      </c>
      <c r="I24178" t="s">
        <v>62</v>
      </c>
      <c r="J24178" t="s">
        <v>68926</v>
      </c>
    </row>
    <row r="24179" spans="1:10" ht="16" x14ac:dyDescent="0.2">
      <c r="A24179" t="s">
        <v>67027</v>
      </c>
      <c r="B24179" t="s">
        <v>24116</v>
      </c>
      <c r="C24179" t="s">
        <v>24117</v>
      </c>
      <c r="D24179">
        <v>2</v>
      </c>
      <c r="E24179">
        <f>514</f>
        <v>514</v>
      </c>
      <c r="F24179" t="s">
        <v>13</v>
      </c>
      <c r="G24179" t="s">
        <v>68924</v>
      </c>
      <c r="H24179" s="3" t="s">
        <v>68925</v>
      </c>
      <c r="I24179" t="s">
        <v>62</v>
      </c>
      <c r="J24179" t="s">
        <v>67029</v>
      </c>
    </row>
    <row r="24180" spans="1:10" ht="16" x14ac:dyDescent="0.2">
      <c r="A24180" t="s">
        <v>24159</v>
      </c>
      <c r="B24180" t="s">
        <v>68936</v>
      </c>
      <c r="C24180" t="s">
        <v>68937</v>
      </c>
      <c r="D24180">
        <v>1</v>
      </c>
      <c r="E24180">
        <f>514</f>
        <v>514</v>
      </c>
      <c r="F24180" t="s">
        <v>13</v>
      </c>
      <c r="G24180" t="s">
        <v>68924</v>
      </c>
      <c r="H24180" s="3" t="s">
        <v>68938</v>
      </c>
      <c r="I24180" t="s">
        <v>62</v>
      </c>
      <c r="J24180" t="s">
        <v>24160</v>
      </c>
    </row>
    <row r="24181" spans="1:10" ht="16" x14ac:dyDescent="0.2">
      <c r="A24181" t="s">
        <v>69051</v>
      </c>
      <c r="B24181" t="s">
        <v>69066</v>
      </c>
      <c r="C24181" t="s">
        <v>69067</v>
      </c>
      <c r="D24181">
        <v>5</v>
      </c>
      <c r="E24181">
        <f>514</f>
        <v>514</v>
      </c>
      <c r="F24181" t="s">
        <v>13</v>
      </c>
      <c r="G24181" t="s">
        <v>68924</v>
      </c>
      <c r="H24181" s="3" t="s">
        <v>68925</v>
      </c>
      <c r="I24181" t="s">
        <v>62</v>
      </c>
      <c r="J24181" t="s">
        <v>69054</v>
      </c>
    </row>
    <row r="24182" spans="1:10" ht="16" x14ac:dyDescent="0.2">
      <c r="A24182" t="s">
        <v>3358</v>
      </c>
      <c r="B24182" t="s">
        <v>69068</v>
      </c>
      <c r="C24182" t="s">
        <v>69056</v>
      </c>
      <c r="D24182">
        <v>6</v>
      </c>
      <c r="E24182">
        <f>514</f>
        <v>514</v>
      </c>
      <c r="F24182" t="s">
        <v>13</v>
      </c>
      <c r="G24182" t="s">
        <v>68924</v>
      </c>
      <c r="H24182" s="3" t="s">
        <v>68929</v>
      </c>
      <c r="I24182" t="s">
        <v>62</v>
      </c>
      <c r="J24182" t="s">
        <v>3360</v>
      </c>
    </row>
    <row r="24183" spans="1:10" ht="16" x14ac:dyDescent="0.2">
      <c r="A24183" t="s">
        <v>37592</v>
      </c>
      <c r="B24183" t="s">
        <v>69069</v>
      </c>
      <c r="C24183" t="s">
        <v>69070</v>
      </c>
      <c r="D24183">
        <v>5</v>
      </c>
      <c r="E24183">
        <f>514</f>
        <v>514</v>
      </c>
      <c r="F24183" t="s">
        <v>13</v>
      </c>
      <c r="G24183" t="s">
        <v>68924</v>
      </c>
      <c r="H24183" s="3" t="s">
        <v>69071</v>
      </c>
      <c r="I24183" t="s">
        <v>62</v>
      </c>
      <c r="J24183" t="s">
        <v>37597</v>
      </c>
    </row>
    <row r="24184" spans="1:10" ht="16" x14ac:dyDescent="0.2">
      <c r="A24184" t="s">
        <v>69072</v>
      </c>
      <c r="B24184" t="s">
        <v>24116</v>
      </c>
      <c r="C24184" t="s">
        <v>24117</v>
      </c>
      <c r="D24184">
        <v>2</v>
      </c>
      <c r="E24184">
        <f>514</f>
        <v>514</v>
      </c>
      <c r="F24184" t="s">
        <v>13</v>
      </c>
      <c r="G24184" t="s">
        <v>68924</v>
      </c>
      <c r="H24184" s="3" t="s">
        <v>69073</v>
      </c>
      <c r="I24184" t="s">
        <v>62</v>
      </c>
      <c r="J24184" t="s">
        <v>69074</v>
      </c>
    </row>
    <row r="24185" spans="1:10" ht="16" x14ac:dyDescent="0.2">
      <c r="A24185" t="s">
        <v>52878</v>
      </c>
      <c r="B24185" t="s">
        <v>10359</v>
      </c>
      <c r="C24185" t="s">
        <v>10360</v>
      </c>
      <c r="D24185">
        <v>3</v>
      </c>
      <c r="E24185">
        <f>514</f>
        <v>514</v>
      </c>
      <c r="F24185" t="s">
        <v>13</v>
      </c>
      <c r="G24185" t="s">
        <v>68924</v>
      </c>
      <c r="H24185" s="3" t="s">
        <v>68925</v>
      </c>
      <c r="I24185" t="s">
        <v>62</v>
      </c>
      <c r="J24185" t="s">
        <v>52882</v>
      </c>
    </row>
    <row r="24186" spans="1:10" ht="16" x14ac:dyDescent="0.2">
      <c r="A24186" t="s">
        <v>22039</v>
      </c>
      <c r="B24186" t="s">
        <v>51494</v>
      </c>
      <c r="C24186" t="s">
        <v>51495</v>
      </c>
      <c r="D24186">
        <v>3</v>
      </c>
      <c r="E24186">
        <f>514</f>
        <v>514</v>
      </c>
      <c r="F24186" t="s">
        <v>13</v>
      </c>
      <c r="G24186" t="s">
        <v>68924</v>
      </c>
      <c r="H24186" s="3" t="s">
        <v>68925</v>
      </c>
      <c r="I24186" t="s">
        <v>62</v>
      </c>
      <c r="J24186" t="s">
        <v>22040</v>
      </c>
    </row>
    <row r="24187" spans="1:10" ht="16" x14ac:dyDescent="0.2">
      <c r="A24187" t="s">
        <v>67027</v>
      </c>
      <c r="B24187" t="s">
        <v>69075</v>
      </c>
      <c r="C24187" t="s">
        <v>69076</v>
      </c>
      <c r="D24187">
        <v>4</v>
      </c>
      <c r="E24187">
        <f>514</f>
        <v>514</v>
      </c>
      <c r="F24187" t="s">
        <v>13</v>
      </c>
      <c r="G24187" t="s">
        <v>68924</v>
      </c>
      <c r="H24187" s="3" t="s">
        <v>68925</v>
      </c>
      <c r="I24187" t="s">
        <v>62</v>
      </c>
      <c r="J24187" t="s">
        <v>67029</v>
      </c>
    </row>
    <row r="24188" spans="1:10" ht="16" x14ac:dyDescent="0.2">
      <c r="A24188" t="s">
        <v>69077</v>
      </c>
      <c r="B24188" t="s">
        <v>9035</v>
      </c>
      <c r="C24188" t="s">
        <v>69078</v>
      </c>
      <c r="D24188">
        <v>1</v>
      </c>
      <c r="E24188">
        <f>514</f>
        <v>514</v>
      </c>
      <c r="F24188" t="s">
        <v>13</v>
      </c>
      <c r="G24188" t="s">
        <v>68924</v>
      </c>
      <c r="H24188" s="3" t="s">
        <v>68925</v>
      </c>
      <c r="I24188" t="s">
        <v>62</v>
      </c>
      <c r="J24188" t="s">
        <v>69079</v>
      </c>
    </row>
    <row r="24189" spans="1:10" ht="16" x14ac:dyDescent="0.2">
      <c r="A24189" t="s">
        <v>69080</v>
      </c>
      <c r="B24189" t="s">
        <v>68979</v>
      </c>
      <c r="C24189" t="s">
        <v>68980</v>
      </c>
      <c r="D24189">
        <v>2</v>
      </c>
      <c r="E24189">
        <f>514</f>
        <v>514</v>
      </c>
      <c r="F24189" t="s">
        <v>13</v>
      </c>
      <c r="G24189" t="s">
        <v>68924</v>
      </c>
      <c r="H24189" s="3" t="s">
        <v>68982</v>
      </c>
      <c r="I24189" t="s">
        <v>62</v>
      </c>
      <c r="J24189" t="s">
        <v>69081</v>
      </c>
    </row>
    <row r="24190" spans="1:10" ht="16" x14ac:dyDescent="0.2">
      <c r="A24190" t="s">
        <v>69082</v>
      </c>
      <c r="B24190" t="s">
        <v>24116</v>
      </c>
      <c r="C24190" t="s">
        <v>24117</v>
      </c>
      <c r="D24190">
        <v>1</v>
      </c>
      <c r="E24190">
        <f>514</f>
        <v>514</v>
      </c>
      <c r="F24190" t="s">
        <v>13</v>
      </c>
      <c r="G24190" t="s">
        <v>68924</v>
      </c>
      <c r="H24190" s="3" t="s">
        <v>68938</v>
      </c>
      <c r="I24190" t="s">
        <v>62</v>
      </c>
      <c r="J24190" t="s">
        <v>69083</v>
      </c>
    </row>
    <row r="24191" spans="1:10" ht="32" x14ac:dyDescent="0.2">
      <c r="A24191" t="s">
        <v>37592</v>
      </c>
      <c r="B24191" t="s">
        <v>69084</v>
      </c>
      <c r="C24191" t="s">
        <v>69085</v>
      </c>
      <c r="D24191">
        <v>1</v>
      </c>
      <c r="E24191" t="s">
        <v>13</v>
      </c>
      <c r="F24191" t="s">
        <v>13</v>
      </c>
      <c r="G24191" t="s">
        <v>68924</v>
      </c>
      <c r="H24191" s="3" t="s">
        <v>69086</v>
      </c>
      <c r="I24191" t="s">
        <v>824</v>
      </c>
      <c r="J24191" t="s">
        <v>37597</v>
      </c>
    </row>
    <row r="24192" spans="1:10" ht="16" x14ac:dyDescent="0.2">
      <c r="A24192" t="s">
        <v>37592</v>
      </c>
      <c r="B24192" t="s">
        <v>69087</v>
      </c>
      <c r="C24192" t="s">
        <v>69088</v>
      </c>
      <c r="D24192">
        <v>2</v>
      </c>
      <c r="E24192">
        <f>514</f>
        <v>514</v>
      </c>
      <c r="F24192" t="s">
        <v>13</v>
      </c>
      <c r="G24192" t="s">
        <v>68924</v>
      </c>
      <c r="H24192" s="3" t="s">
        <v>69071</v>
      </c>
      <c r="I24192" t="s">
        <v>62</v>
      </c>
      <c r="J24192" t="s">
        <v>37597</v>
      </c>
    </row>
    <row r="24193" spans="1:10" ht="16" x14ac:dyDescent="0.2">
      <c r="A24193" t="s">
        <v>69051</v>
      </c>
      <c r="B24193" t="s">
        <v>10354</v>
      </c>
      <c r="C24193" t="s">
        <v>10355</v>
      </c>
      <c r="D24193">
        <v>2</v>
      </c>
      <c r="E24193">
        <f>514</f>
        <v>514</v>
      </c>
      <c r="F24193" t="s">
        <v>13</v>
      </c>
      <c r="G24193" t="s">
        <v>68924</v>
      </c>
      <c r="H24193" s="3" t="s">
        <v>68925</v>
      </c>
      <c r="I24193" t="s">
        <v>62</v>
      </c>
      <c r="J24193" t="s">
        <v>69054</v>
      </c>
    </row>
    <row r="24194" spans="1:10" ht="16" x14ac:dyDescent="0.2">
      <c r="A24194" t="s">
        <v>67027</v>
      </c>
      <c r="B24194" t="s">
        <v>69038</v>
      </c>
      <c r="C24194" t="s">
        <v>52564</v>
      </c>
      <c r="D24194">
        <v>3</v>
      </c>
      <c r="E24194">
        <f>514</f>
        <v>514</v>
      </c>
      <c r="F24194" t="s">
        <v>13</v>
      </c>
      <c r="G24194" t="s">
        <v>68924</v>
      </c>
      <c r="H24194" s="3" t="s">
        <v>68925</v>
      </c>
      <c r="I24194" t="s">
        <v>62</v>
      </c>
      <c r="J24194" t="s">
        <v>67029</v>
      </c>
    </row>
    <row r="24195" spans="1:10" ht="16" x14ac:dyDescent="0.2">
      <c r="A24195" t="s">
        <v>53473</v>
      </c>
      <c r="B24195" t="s">
        <v>69089</v>
      </c>
      <c r="C24195" t="s">
        <v>68950</v>
      </c>
      <c r="D24195">
        <v>2</v>
      </c>
      <c r="E24195">
        <f>514</f>
        <v>514</v>
      </c>
      <c r="F24195" t="s">
        <v>13</v>
      </c>
      <c r="G24195" t="s">
        <v>68924</v>
      </c>
      <c r="H24195" s="3" t="s">
        <v>68925</v>
      </c>
      <c r="I24195" t="s">
        <v>62</v>
      </c>
      <c r="J24195" t="s">
        <v>53474</v>
      </c>
    </row>
    <row r="24196" spans="1:10" ht="16" x14ac:dyDescent="0.2">
      <c r="A24196" t="s">
        <v>3358</v>
      </c>
      <c r="B24196" t="s">
        <v>69090</v>
      </c>
      <c r="C24196" t="s">
        <v>69091</v>
      </c>
      <c r="D24196">
        <v>5</v>
      </c>
      <c r="E24196">
        <f>514</f>
        <v>514</v>
      </c>
      <c r="F24196" t="s">
        <v>13</v>
      </c>
      <c r="G24196" t="s">
        <v>68924</v>
      </c>
      <c r="H24196" s="3" t="s">
        <v>69092</v>
      </c>
      <c r="I24196" t="s">
        <v>62</v>
      </c>
      <c r="J24196" t="s">
        <v>3360</v>
      </c>
    </row>
    <row r="24197" spans="1:10" ht="16" x14ac:dyDescent="0.2">
      <c r="A24197" t="s">
        <v>49760</v>
      </c>
      <c r="B24197" t="s">
        <v>68979</v>
      </c>
      <c r="C24197" t="s">
        <v>68980</v>
      </c>
      <c r="D24197">
        <v>2</v>
      </c>
      <c r="E24197">
        <f>514</f>
        <v>514</v>
      </c>
      <c r="F24197" t="s">
        <v>13</v>
      </c>
      <c r="G24197" t="s">
        <v>68924</v>
      </c>
      <c r="H24197" s="3" t="s">
        <v>68938</v>
      </c>
      <c r="I24197" t="s">
        <v>62</v>
      </c>
      <c r="J24197" t="s">
        <v>49761</v>
      </c>
    </row>
    <row r="24198" spans="1:10" ht="16" x14ac:dyDescent="0.2">
      <c r="A24198" t="s">
        <v>69064</v>
      </c>
      <c r="B24198" t="s">
        <v>23080</v>
      </c>
      <c r="C24198" t="s">
        <v>69093</v>
      </c>
      <c r="D24198">
        <v>2</v>
      </c>
      <c r="E24198">
        <f>514</f>
        <v>514</v>
      </c>
      <c r="F24198" t="s">
        <v>13</v>
      </c>
      <c r="G24198" t="s">
        <v>68924</v>
      </c>
      <c r="H24198" s="3" t="s">
        <v>68925</v>
      </c>
      <c r="I24198" t="s">
        <v>62</v>
      </c>
      <c r="J24198" t="s">
        <v>69065</v>
      </c>
    </row>
    <row r="24199" spans="1:10" ht="16" x14ac:dyDescent="0.2">
      <c r="A24199" t="s">
        <v>69051</v>
      </c>
      <c r="B24199" t="s">
        <v>68936</v>
      </c>
      <c r="C24199" t="s">
        <v>68937</v>
      </c>
      <c r="D24199">
        <v>1</v>
      </c>
      <c r="E24199">
        <f>514</f>
        <v>514</v>
      </c>
      <c r="F24199" t="s">
        <v>13</v>
      </c>
      <c r="G24199" t="s">
        <v>68924</v>
      </c>
      <c r="H24199" s="3" t="s">
        <v>68925</v>
      </c>
      <c r="I24199" t="s">
        <v>62</v>
      </c>
      <c r="J24199" t="s">
        <v>69054</v>
      </c>
    </row>
    <row r="24200" spans="1:10" ht="16" x14ac:dyDescent="0.2">
      <c r="A24200" t="s">
        <v>46272</v>
      </c>
      <c r="B24200" t="s">
        <v>68969</v>
      </c>
      <c r="C24200" t="s">
        <v>68970</v>
      </c>
      <c r="D24200">
        <v>1</v>
      </c>
      <c r="E24200">
        <f>514</f>
        <v>514</v>
      </c>
      <c r="F24200" t="s">
        <v>13</v>
      </c>
      <c r="G24200" t="s">
        <v>68924</v>
      </c>
      <c r="H24200" s="3" t="s">
        <v>68951</v>
      </c>
      <c r="I24200" t="s">
        <v>62</v>
      </c>
      <c r="J24200" t="s">
        <v>46273</v>
      </c>
    </row>
    <row r="24201" spans="1:10" ht="16" x14ac:dyDescent="0.2">
      <c r="A24201" t="s">
        <v>69033</v>
      </c>
      <c r="B24201" t="s">
        <v>69094</v>
      </c>
      <c r="C24201" t="s">
        <v>69095</v>
      </c>
      <c r="D24201">
        <v>4</v>
      </c>
      <c r="E24201">
        <f>514</f>
        <v>514</v>
      </c>
      <c r="F24201" t="s">
        <v>13</v>
      </c>
      <c r="G24201" t="s">
        <v>68924</v>
      </c>
      <c r="H24201" s="3" t="s">
        <v>69096</v>
      </c>
      <c r="I24201" t="s">
        <v>62</v>
      </c>
      <c r="J24201" t="s">
        <v>69034</v>
      </c>
    </row>
    <row r="24202" spans="1:10" ht="16" x14ac:dyDescent="0.2">
      <c r="A24202" t="s">
        <v>24198</v>
      </c>
      <c r="B24202" t="s">
        <v>68979</v>
      </c>
      <c r="C24202" t="s">
        <v>68980</v>
      </c>
      <c r="D24202">
        <v>2</v>
      </c>
      <c r="E24202">
        <f>514</f>
        <v>514</v>
      </c>
      <c r="F24202" t="s">
        <v>13</v>
      </c>
      <c r="G24202" t="s">
        <v>68924</v>
      </c>
      <c r="H24202" s="3" t="s">
        <v>68938</v>
      </c>
      <c r="I24202" t="s">
        <v>62</v>
      </c>
      <c r="J24202" t="s">
        <v>24199</v>
      </c>
    </row>
    <row r="24203" spans="1:10" ht="16" x14ac:dyDescent="0.2">
      <c r="A24203" t="s">
        <v>24142</v>
      </c>
      <c r="B24203" t="s">
        <v>69097</v>
      </c>
      <c r="C24203" t="s">
        <v>69098</v>
      </c>
      <c r="D24203">
        <v>4</v>
      </c>
      <c r="E24203">
        <f>514</f>
        <v>514</v>
      </c>
      <c r="F24203" t="s">
        <v>13</v>
      </c>
      <c r="G24203" t="s">
        <v>68924</v>
      </c>
      <c r="H24203" s="3" t="s">
        <v>68925</v>
      </c>
      <c r="I24203" t="s">
        <v>62</v>
      </c>
      <c r="J24203" t="s">
        <v>24145</v>
      </c>
    </row>
    <row r="24204" spans="1:10" ht="32" x14ac:dyDescent="0.2">
      <c r="A24204" t="s">
        <v>69099</v>
      </c>
      <c r="B24204" t="s">
        <v>69100</v>
      </c>
      <c r="C24204" t="s">
        <v>69101</v>
      </c>
      <c r="D24204">
        <v>2</v>
      </c>
      <c r="E24204">
        <f>514</f>
        <v>514</v>
      </c>
      <c r="F24204" t="s">
        <v>13</v>
      </c>
      <c r="G24204" t="s">
        <v>68924</v>
      </c>
      <c r="H24204" s="3" t="s">
        <v>69102</v>
      </c>
      <c r="I24204" t="s">
        <v>62</v>
      </c>
      <c r="J24204" t="s">
        <v>69103</v>
      </c>
    </row>
    <row r="24205" spans="1:10" ht="16" x14ac:dyDescent="0.2">
      <c r="A24205" t="s">
        <v>52878</v>
      </c>
      <c r="B24205" t="s">
        <v>69104</v>
      </c>
      <c r="C24205" t="s">
        <v>69105</v>
      </c>
      <c r="D24205">
        <v>1</v>
      </c>
      <c r="E24205">
        <f>514</f>
        <v>514</v>
      </c>
      <c r="F24205" t="s">
        <v>13</v>
      </c>
      <c r="G24205" t="s">
        <v>68924</v>
      </c>
      <c r="H24205" s="3" t="s">
        <v>68925</v>
      </c>
      <c r="I24205" t="s">
        <v>62</v>
      </c>
      <c r="J24205" t="s">
        <v>52882</v>
      </c>
    </row>
    <row r="24206" spans="1:10" ht="16" x14ac:dyDescent="0.2">
      <c r="A24206" t="s">
        <v>24099</v>
      </c>
      <c r="B24206" t="s">
        <v>69106</v>
      </c>
      <c r="C24206" t="s">
        <v>69107</v>
      </c>
      <c r="D24206">
        <v>6</v>
      </c>
      <c r="E24206">
        <f>514</f>
        <v>514</v>
      </c>
      <c r="F24206" t="s">
        <v>13</v>
      </c>
      <c r="G24206" t="s">
        <v>68924</v>
      </c>
      <c r="H24206" s="3" t="s">
        <v>68925</v>
      </c>
      <c r="I24206" t="s">
        <v>62</v>
      </c>
      <c r="J24206" t="s">
        <v>24100</v>
      </c>
    </row>
    <row r="24207" spans="1:10" ht="16" x14ac:dyDescent="0.2">
      <c r="A24207" t="s">
        <v>13696</v>
      </c>
      <c r="B24207" t="s">
        <v>69108</v>
      </c>
      <c r="C24207" t="s">
        <v>69109</v>
      </c>
      <c r="D24207">
        <v>3</v>
      </c>
      <c r="E24207">
        <f>514</f>
        <v>514</v>
      </c>
      <c r="F24207" t="s">
        <v>13</v>
      </c>
      <c r="G24207" t="s">
        <v>68924</v>
      </c>
      <c r="H24207" s="3" t="s">
        <v>68925</v>
      </c>
      <c r="I24207" t="s">
        <v>62</v>
      </c>
      <c r="J24207" t="s">
        <v>13697</v>
      </c>
    </row>
    <row r="24208" spans="1:10" ht="16" x14ac:dyDescent="0.2">
      <c r="A24208" t="s">
        <v>68806</v>
      </c>
      <c r="B24208" t="s">
        <v>68823</v>
      </c>
      <c r="C24208" t="s">
        <v>68824</v>
      </c>
      <c r="D24208">
        <v>3</v>
      </c>
      <c r="E24208">
        <f>514</f>
        <v>514</v>
      </c>
      <c r="F24208" t="s">
        <v>13</v>
      </c>
      <c r="G24208" t="s">
        <v>68924</v>
      </c>
      <c r="H24208" s="3" t="s">
        <v>68925</v>
      </c>
      <c r="I24208" t="s">
        <v>62</v>
      </c>
      <c r="J24208" t="s">
        <v>68809</v>
      </c>
    </row>
    <row r="24209" spans="1:10" ht="16" x14ac:dyDescent="0.2">
      <c r="A24209" t="s">
        <v>69051</v>
      </c>
      <c r="B24209" t="s">
        <v>69110</v>
      </c>
      <c r="C24209" t="s">
        <v>68935</v>
      </c>
      <c r="D24209">
        <v>3</v>
      </c>
      <c r="E24209">
        <f>514</f>
        <v>514</v>
      </c>
      <c r="F24209" t="s">
        <v>13</v>
      </c>
      <c r="G24209" t="s">
        <v>68924</v>
      </c>
      <c r="H24209" s="3" t="s">
        <v>68925</v>
      </c>
      <c r="I24209" t="s">
        <v>62</v>
      </c>
      <c r="J24209" t="s">
        <v>69054</v>
      </c>
    </row>
    <row r="24210" spans="1:10" ht="16" x14ac:dyDescent="0.2">
      <c r="A24210" t="s">
        <v>3358</v>
      </c>
      <c r="B24210" t="s">
        <v>68975</v>
      </c>
      <c r="C24210" t="s">
        <v>68976</v>
      </c>
      <c r="D24210">
        <v>1</v>
      </c>
      <c r="E24210">
        <f>514</f>
        <v>514</v>
      </c>
      <c r="F24210" t="s">
        <v>13</v>
      </c>
      <c r="G24210" t="s">
        <v>68924</v>
      </c>
      <c r="H24210" s="3" t="s">
        <v>68929</v>
      </c>
      <c r="I24210" t="s">
        <v>62</v>
      </c>
      <c r="J24210" t="s">
        <v>3360</v>
      </c>
    </row>
    <row r="24211" spans="1:10" ht="16" x14ac:dyDescent="0.2">
      <c r="A24211" t="s">
        <v>24073</v>
      </c>
      <c r="B24211" t="s">
        <v>54711</v>
      </c>
      <c r="C24211" t="s">
        <v>54712</v>
      </c>
      <c r="D24211">
        <v>2</v>
      </c>
      <c r="E24211">
        <f>514</f>
        <v>514</v>
      </c>
      <c r="F24211" t="s">
        <v>13</v>
      </c>
      <c r="G24211" t="s">
        <v>68924</v>
      </c>
      <c r="H24211" s="3" t="s">
        <v>68925</v>
      </c>
      <c r="I24211" t="s">
        <v>62</v>
      </c>
      <c r="J24211" t="s">
        <v>24075</v>
      </c>
    </row>
    <row r="24212" spans="1:10" ht="16" x14ac:dyDescent="0.2">
      <c r="A24212" t="s">
        <v>27088</v>
      </c>
      <c r="B24212" t="s">
        <v>69111</v>
      </c>
      <c r="C24212" t="s">
        <v>69112</v>
      </c>
      <c r="D24212">
        <v>3</v>
      </c>
      <c r="E24212">
        <f>514</f>
        <v>514</v>
      </c>
      <c r="F24212" t="s">
        <v>13</v>
      </c>
      <c r="G24212" t="s">
        <v>68924</v>
      </c>
      <c r="H24212" s="3" t="s">
        <v>68925</v>
      </c>
      <c r="I24212" t="s">
        <v>62</v>
      </c>
      <c r="J24212" t="s">
        <v>27091</v>
      </c>
    </row>
    <row r="24213" spans="1:10" ht="32" x14ac:dyDescent="0.2">
      <c r="A24213" t="s">
        <v>69099</v>
      </c>
      <c r="B24213" t="s">
        <v>69113</v>
      </c>
      <c r="C24213" t="s">
        <v>69114</v>
      </c>
      <c r="D24213">
        <v>1</v>
      </c>
      <c r="E24213">
        <f>514</f>
        <v>514</v>
      </c>
      <c r="F24213" t="s">
        <v>13</v>
      </c>
      <c r="G24213" t="s">
        <v>68924</v>
      </c>
      <c r="H24213" s="3" t="s">
        <v>69102</v>
      </c>
      <c r="I24213" t="s">
        <v>62</v>
      </c>
      <c r="J24213" t="s">
        <v>69103</v>
      </c>
    </row>
    <row r="24214" spans="1:10" ht="16" x14ac:dyDescent="0.2">
      <c r="A24214" t="s">
        <v>69077</v>
      </c>
      <c r="B24214" t="s">
        <v>10354</v>
      </c>
      <c r="C24214" t="s">
        <v>10355</v>
      </c>
      <c r="D24214">
        <v>2</v>
      </c>
      <c r="E24214">
        <f>514</f>
        <v>514</v>
      </c>
      <c r="F24214" t="s">
        <v>13</v>
      </c>
      <c r="G24214" t="s">
        <v>68924</v>
      </c>
      <c r="H24214" s="3" t="s">
        <v>68925</v>
      </c>
      <c r="I24214" t="s">
        <v>62</v>
      </c>
      <c r="J24214" t="s">
        <v>69079</v>
      </c>
    </row>
    <row r="24215" spans="1:10" ht="16" x14ac:dyDescent="0.2">
      <c r="A24215" t="s">
        <v>69115</v>
      </c>
      <c r="B24215" t="s">
        <v>68967</v>
      </c>
      <c r="C24215" t="s">
        <v>68968</v>
      </c>
      <c r="D24215">
        <v>1</v>
      </c>
      <c r="E24215">
        <f>514</f>
        <v>514</v>
      </c>
      <c r="F24215" t="s">
        <v>13</v>
      </c>
      <c r="G24215" t="s">
        <v>68924</v>
      </c>
      <c r="H24215" s="3" t="s">
        <v>69116</v>
      </c>
      <c r="I24215" t="s">
        <v>62</v>
      </c>
      <c r="J24215" t="s">
        <v>69117</v>
      </c>
    </row>
    <row r="24216" spans="1:10" ht="16" x14ac:dyDescent="0.2">
      <c r="A24216" t="s">
        <v>3358</v>
      </c>
      <c r="B24216" t="s">
        <v>69118</v>
      </c>
      <c r="C24216" t="s">
        <v>69119</v>
      </c>
      <c r="D24216">
        <v>4</v>
      </c>
      <c r="E24216">
        <f>514</f>
        <v>514</v>
      </c>
      <c r="F24216" t="s">
        <v>13</v>
      </c>
      <c r="G24216" t="s">
        <v>68924</v>
      </c>
      <c r="H24216" s="3" t="s">
        <v>68929</v>
      </c>
      <c r="I24216" t="s">
        <v>62</v>
      </c>
      <c r="J24216" t="s">
        <v>3360</v>
      </c>
    </row>
    <row r="24217" spans="1:10" ht="16" x14ac:dyDescent="0.2">
      <c r="A24217" t="s">
        <v>3368</v>
      </c>
      <c r="B24217" t="s">
        <v>67009</v>
      </c>
      <c r="C24217" t="s">
        <v>67010</v>
      </c>
      <c r="D24217">
        <v>3</v>
      </c>
      <c r="E24217">
        <f>514</f>
        <v>514</v>
      </c>
      <c r="F24217" t="s">
        <v>13</v>
      </c>
      <c r="G24217" t="s">
        <v>68924</v>
      </c>
      <c r="H24217" s="3" t="s">
        <v>68938</v>
      </c>
      <c r="I24217" t="s">
        <v>62</v>
      </c>
      <c r="J24217" t="s">
        <v>3371</v>
      </c>
    </row>
    <row r="24218" spans="1:10" ht="16" x14ac:dyDescent="0.2">
      <c r="A24218" t="s">
        <v>69033</v>
      </c>
      <c r="B24218" t="s">
        <v>68981</v>
      </c>
      <c r="C24218" t="s">
        <v>24136</v>
      </c>
      <c r="D24218">
        <v>2</v>
      </c>
      <c r="E24218">
        <f>514</f>
        <v>514</v>
      </c>
      <c r="F24218" t="s">
        <v>13</v>
      </c>
      <c r="G24218" t="s">
        <v>68924</v>
      </c>
      <c r="H24218" s="3" t="s">
        <v>68925</v>
      </c>
      <c r="I24218" t="s">
        <v>62</v>
      </c>
      <c r="J24218" t="s">
        <v>69034</v>
      </c>
    </row>
    <row r="24219" spans="1:10" ht="16" x14ac:dyDescent="0.2">
      <c r="A24219" t="s">
        <v>24200</v>
      </c>
      <c r="B24219" t="s">
        <v>69120</v>
      </c>
      <c r="C24219" t="s">
        <v>69121</v>
      </c>
      <c r="D24219">
        <v>3</v>
      </c>
      <c r="E24219">
        <f>514</f>
        <v>514</v>
      </c>
      <c r="F24219" t="s">
        <v>13</v>
      </c>
      <c r="G24219" t="s">
        <v>68924</v>
      </c>
      <c r="H24219" s="3" t="s">
        <v>68925</v>
      </c>
      <c r="I24219" t="s">
        <v>62</v>
      </c>
      <c r="J24219" t="s">
        <v>24201</v>
      </c>
    </row>
    <row r="24220" spans="1:10" ht="16" x14ac:dyDescent="0.2">
      <c r="A24220" t="s">
        <v>69072</v>
      </c>
      <c r="B24220" t="s">
        <v>10354</v>
      </c>
      <c r="C24220" t="s">
        <v>10355</v>
      </c>
      <c r="D24220">
        <v>1</v>
      </c>
      <c r="E24220">
        <f>514</f>
        <v>514</v>
      </c>
      <c r="F24220" t="s">
        <v>13</v>
      </c>
      <c r="G24220" t="s">
        <v>68924</v>
      </c>
      <c r="H24220" s="3" t="s">
        <v>68938</v>
      </c>
      <c r="I24220" t="s">
        <v>62</v>
      </c>
      <c r="J24220" t="s">
        <v>69074</v>
      </c>
    </row>
    <row r="24221" spans="1:10" ht="16" x14ac:dyDescent="0.2">
      <c r="A24221" t="s">
        <v>69033</v>
      </c>
      <c r="B24221" t="s">
        <v>68927</v>
      </c>
      <c r="C24221" t="s">
        <v>68928</v>
      </c>
      <c r="D24221">
        <v>5</v>
      </c>
      <c r="E24221">
        <f>514</f>
        <v>514</v>
      </c>
      <c r="F24221" t="s">
        <v>13</v>
      </c>
      <c r="G24221" t="s">
        <v>68924</v>
      </c>
      <c r="H24221" s="3" t="s">
        <v>68925</v>
      </c>
      <c r="I24221" t="s">
        <v>62</v>
      </c>
      <c r="J24221" t="s">
        <v>69034</v>
      </c>
    </row>
    <row r="24222" spans="1:10" ht="16" x14ac:dyDescent="0.2">
      <c r="A24222" t="s">
        <v>27088</v>
      </c>
      <c r="B24222" t="s">
        <v>68949</v>
      </c>
      <c r="C24222" t="s">
        <v>68950</v>
      </c>
      <c r="D24222">
        <v>1</v>
      </c>
      <c r="E24222">
        <f>514</f>
        <v>514</v>
      </c>
      <c r="F24222" t="s">
        <v>13</v>
      </c>
      <c r="G24222" t="s">
        <v>68924</v>
      </c>
      <c r="H24222" s="3" t="s">
        <v>68925</v>
      </c>
      <c r="I24222" t="s">
        <v>62</v>
      </c>
      <c r="J24222" t="s">
        <v>27091</v>
      </c>
    </row>
    <row r="24223" spans="1:10" ht="16" x14ac:dyDescent="0.2">
      <c r="A24223" t="s">
        <v>69033</v>
      </c>
      <c r="B24223" t="s">
        <v>51490</v>
      </c>
      <c r="C24223" t="s">
        <v>51491</v>
      </c>
      <c r="D24223">
        <v>6</v>
      </c>
      <c r="E24223">
        <f>514</f>
        <v>514</v>
      </c>
      <c r="F24223" t="s">
        <v>13</v>
      </c>
      <c r="G24223" t="s">
        <v>68924</v>
      </c>
      <c r="H24223" s="3" t="s">
        <v>68925</v>
      </c>
      <c r="I24223" t="s">
        <v>62</v>
      </c>
      <c r="J24223" t="s">
        <v>69034</v>
      </c>
    </row>
    <row r="24224" spans="1:10" ht="16" x14ac:dyDescent="0.2">
      <c r="A24224" t="s">
        <v>69080</v>
      </c>
      <c r="B24224" t="s">
        <v>8068</v>
      </c>
      <c r="C24224" t="s">
        <v>24052</v>
      </c>
      <c r="D24224">
        <v>1</v>
      </c>
      <c r="E24224">
        <f>514</f>
        <v>514</v>
      </c>
      <c r="F24224" t="s">
        <v>13</v>
      </c>
      <c r="G24224" t="s">
        <v>68924</v>
      </c>
      <c r="H24224" s="3" t="s">
        <v>68982</v>
      </c>
      <c r="I24224" t="s">
        <v>62</v>
      </c>
      <c r="J24224" t="s">
        <v>69081</v>
      </c>
    </row>
    <row r="24225" spans="1:10" ht="16" x14ac:dyDescent="0.2">
      <c r="A24225" t="s">
        <v>69077</v>
      </c>
      <c r="B24225" t="s">
        <v>69122</v>
      </c>
      <c r="C24225" t="s">
        <v>69121</v>
      </c>
      <c r="D24225">
        <v>3</v>
      </c>
      <c r="E24225">
        <f>514</f>
        <v>514</v>
      </c>
      <c r="F24225" t="s">
        <v>13</v>
      </c>
      <c r="G24225" t="s">
        <v>68924</v>
      </c>
      <c r="H24225" s="3" t="s">
        <v>68925</v>
      </c>
      <c r="I24225" t="s">
        <v>62</v>
      </c>
      <c r="J24225" t="s">
        <v>69079</v>
      </c>
    </row>
    <row r="24226" spans="1:10" ht="16" x14ac:dyDescent="0.2">
      <c r="A24226" t="s">
        <v>30153</v>
      </c>
      <c r="B24226" t="s">
        <v>10346</v>
      </c>
      <c r="C24226" t="s">
        <v>10347</v>
      </c>
      <c r="D24226">
        <v>1</v>
      </c>
      <c r="E24226">
        <f>514</f>
        <v>514</v>
      </c>
      <c r="F24226" t="s">
        <v>13</v>
      </c>
      <c r="G24226" t="s">
        <v>68924</v>
      </c>
      <c r="H24226" s="3" t="s">
        <v>68938</v>
      </c>
      <c r="I24226" t="s">
        <v>62</v>
      </c>
      <c r="J24226" t="s">
        <v>30156</v>
      </c>
    </row>
    <row r="24227" spans="1:10" ht="16" x14ac:dyDescent="0.2">
      <c r="A24227" t="s">
        <v>3361</v>
      </c>
      <c r="B24227" t="s">
        <v>6439</v>
      </c>
      <c r="C24227" t="s">
        <v>6440</v>
      </c>
      <c r="D24227">
        <v>3</v>
      </c>
      <c r="E24227">
        <f>514</f>
        <v>514</v>
      </c>
      <c r="F24227" t="s">
        <v>13</v>
      </c>
      <c r="G24227" t="s">
        <v>68924</v>
      </c>
      <c r="H24227" s="3" t="s">
        <v>68929</v>
      </c>
      <c r="I24227" t="s">
        <v>62</v>
      </c>
      <c r="J24227" t="s">
        <v>3362</v>
      </c>
    </row>
    <row r="24228" spans="1:10" ht="16" x14ac:dyDescent="0.2">
      <c r="A24228" t="s">
        <v>69033</v>
      </c>
      <c r="B24228" t="s">
        <v>24116</v>
      </c>
      <c r="C24228" t="s">
        <v>24117</v>
      </c>
      <c r="D24228">
        <v>1</v>
      </c>
      <c r="E24228">
        <f>514</f>
        <v>514</v>
      </c>
      <c r="F24228" t="s">
        <v>13</v>
      </c>
      <c r="G24228" t="s">
        <v>68924</v>
      </c>
      <c r="H24228" s="3" t="s">
        <v>68925</v>
      </c>
      <c r="I24228" t="s">
        <v>62</v>
      </c>
      <c r="J24228" t="s">
        <v>69034</v>
      </c>
    </row>
    <row r="24229" spans="1:10" ht="16" x14ac:dyDescent="0.2">
      <c r="A24229" t="s">
        <v>24200</v>
      </c>
      <c r="B24229" t="s">
        <v>10354</v>
      </c>
      <c r="C24229" t="s">
        <v>10355</v>
      </c>
      <c r="D24229">
        <v>2</v>
      </c>
      <c r="E24229">
        <f>514</f>
        <v>514</v>
      </c>
      <c r="F24229" t="s">
        <v>13</v>
      </c>
      <c r="G24229" t="s">
        <v>68924</v>
      </c>
      <c r="H24229" s="3" t="s">
        <v>68925</v>
      </c>
      <c r="I24229" t="s">
        <v>62</v>
      </c>
      <c r="J24229" t="s">
        <v>24201</v>
      </c>
    </row>
    <row r="24230" spans="1:10" ht="16" x14ac:dyDescent="0.2">
      <c r="A24230" t="s">
        <v>24073</v>
      </c>
      <c r="B24230" t="s">
        <v>69123</v>
      </c>
      <c r="C24230" t="s">
        <v>54707</v>
      </c>
      <c r="D24230">
        <v>3</v>
      </c>
      <c r="E24230">
        <f>514</f>
        <v>514</v>
      </c>
      <c r="F24230" t="s">
        <v>13</v>
      </c>
      <c r="G24230" t="s">
        <v>68924</v>
      </c>
      <c r="H24230" s="3" t="s">
        <v>68925</v>
      </c>
      <c r="I24230" t="s">
        <v>62</v>
      </c>
      <c r="J24230" t="s">
        <v>24075</v>
      </c>
    </row>
    <row r="24231" spans="1:10" ht="16" x14ac:dyDescent="0.2">
      <c r="A24231" t="s">
        <v>20906</v>
      </c>
      <c r="B24231" t="s">
        <v>10354</v>
      </c>
      <c r="C24231" t="s">
        <v>10355</v>
      </c>
      <c r="D24231">
        <v>4</v>
      </c>
      <c r="E24231">
        <f>514</f>
        <v>514</v>
      </c>
      <c r="F24231" t="s">
        <v>13</v>
      </c>
      <c r="G24231" t="s">
        <v>68924</v>
      </c>
      <c r="H24231" s="3" t="s">
        <v>68938</v>
      </c>
      <c r="I24231" t="s">
        <v>62</v>
      </c>
      <c r="J24231" t="s">
        <v>3065</v>
      </c>
    </row>
    <row r="24232" spans="1:10" ht="16" x14ac:dyDescent="0.2">
      <c r="A24232" t="s">
        <v>69124</v>
      </c>
      <c r="B24232" t="s">
        <v>10354</v>
      </c>
      <c r="C24232" t="s">
        <v>10355</v>
      </c>
      <c r="D24232">
        <v>1</v>
      </c>
      <c r="E24232">
        <f>514</f>
        <v>514</v>
      </c>
      <c r="F24232" t="s">
        <v>13</v>
      </c>
      <c r="G24232" t="s">
        <v>68924</v>
      </c>
      <c r="H24232" s="3" t="s">
        <v>68925</v>
      </c>
      <c r="I24232" t="s">
        <v>62</v>
      </c>
      <c r="J24232" t="s">
        <v>69125</v>
      </c>
    </row>
    <row r="24233" spans="1:10" ht="16" x14ac:dyDescent="0.2">
      <c r="A24233" t="s">
        <v>69061</v>
      </c>
      <c r="B24233" t="s">
        <v>51492</v>
      </c>
      <c r="C24233" t="s">
        <v>51493</v>
      </c>
      <c r="D24233">
        <v>3</v>
      </c>
      <c r="E24233">
        <f>514</f>
        <v>514</v>
      </c>
      <c r="F24233" t="s">
        <v>13</v>
      </c>
      <c r="G24233" t="s">
        <v>69126</v>
      </c>
      <c r="H24233" s="3" t="s">
        <v>69127</v>
      </c>
      <c r="I24233" t="s">
        <v>62</v>
      </c>
      <c r="J24233" t="s">
        <v>69063</v>
      </c>
    </row>
    <row r="24234" spans="1:10" ht="16" x14ac:dyDescent="0.2">
      <c r="A24234" t="s">
        <v>69128</v>
      </c>
      <c r="B24234" t="s">
        <v>10346</v>
      </c>
      <c r="C24234" t="s">
        <v>10347</v>
      </c>
      <c r="D24234">
        <v>2</v>
      </c>
      <c r="E24234">
        <f>514</f>
        <v>514</v>
      </c>
      <c r="F24234" t="s">
        <v>13</v>
      </c>
      <c r="G24234" t="s">
        <v>69129</v>
      </c>
      <c r="H24234" s="3" t="s">
        <v>69130</v>
      </c>
      <c r="I24234" t="s">
        <v>62</v>
      </c>
      <c r="J24234" t="s">
        <v>69131</v>
      </c>
    </row>
    <row r="24235" spans="1:10" ht="16" x14ac:dyDescent="0.2">
      <c r="A24235" t="s">
        <v>49753</v>
      </c>
      <c r="B24235" t="s">
        <v>10354</v>
      </c>
      <c r="C24235" t="s">
        <v>10355</v>
      </c>
      <c r="D24235">
        <v>3</v>
      </c>
      <c r="E24235">
        <f>514</f>
        <v>514</v>
      </c>
      <c r="F24235" t="s">
        <v>13</v>
      </c>
      <c r="G24235" t="s">
        <v>69129</v>
      </c>
      <c r="H24235" s="3" t="s">
        <v>69130</v>
      </c>
      <c r="I24235" t="s">
        <v>62</v>
      </c>
      <c r="J24235" t="s">
        <v>49754</v>
      </c>
    </row>
    <row r="24236" spans="1:10" ht="16" x14ac:dyDescent="0.2">
      <c r="A24236" t="s">
        <v>69132</v>
      </c>
      <c r="B24236" t="s">
        <v>69133</v>
      </c>
      <c r="C24236" t="s">
        <v>69134</v>
      </c>
      <c r="D24236">
        <v>3</v>
      </c>
      <c r="E24236">
        <f>514</f>
        <v>514</v>
      </c>
      <c r="F24236" t="s">
        <v>13</v>
      </c>
      <c r="G24236" t="s">
        <v>69129</v>
      </c>
      <c r="H24236" s="3" t="s">
        <v>69130</v>
      </c>
      <c r="I24236" t="s">
        <v>62</v>
      </c>
      <c r="J24236" t="s">
        <v>69135</v>
      </c>
    </row>
    <row r="24237" spans="1:10" ht="16" x14ac:dyDescent="0.2">
      <c r="A24237" t="s">
        <v>69136</v>
      </c>
      <c r="B24237" t="s">
        <v>10354</v>
      </c>
      <c r="C24237" t="s">
        <v>10355</v>
      </c>
      <c r="D24237">
        <v>2</v>
      </c>
      <c r="E24237">
        <f>514</f>
        <v>514</v>
      </c>
      <c r="F24237" t="s">
        <v>13</v>
      </c>
      <c r="G24237" t="s">
        <v>69129</v>
      </c>
      <c r="H24237" s="3" t="s">
        <v>69130</v>
      </c>
      <c r="I24237" t="s">
        <v>62</v>
      </c>
      <c r="J24237" t="s">
        <v>69137</v>
      </c>
    </row>
    <row r="24238" spans="1:10" ht="16" x14ac:dyDescent="0.2">
      <c r="A24238" t="s">
        <v>15571</v>
      </c>
      <c r="B24238" t="s">
        <v>10354</v>
      </c>
      <c r="C24238" t="s">
        <v>10355</v>
      </c>
      <c r="D24238">
        <v>3</v>
      </c>
      <c r="E24238">
        <f>514</f>
        <v>514</v>
      </c>
      <c r="F24238" t="s">
        <v>13</v>
      </c>
      <c r="G24238" t="s">
        <v>69129</v>
      </c>
      <c r="H24238" s="3" t="s">
        <v>69130</v>
      </c>
      <c r="I24238" t="s">
        <v>62</v>
      </c>
      <c r="J24238" t="s">
        <v>15575</v>
      </c>
    </row>
    <row r="24239" spans="1:10" ht="16" x14ac:dyDescent="0.2">
      <c r="A24239" t="s">
        <v>15571</v>
      </c>
      <c r="B24239" t="s">
        <v>52870</v>
      </c>
      <c r="C24239" t="s">
        <v>52871</v>
      </c>
      <c r="D24239">
        <v>1</v>
      </c>
      <c r="E24239">
        <f>514</f>
        <v>514</v>
      </c>
      <c r="F24239" t="s">
        <v>13</v>
      </c>
      <c r="G24239" t="s">
        <v>69129</v>
      </c>
      <c r="H24239" s="3" t="s">
        <v>69130</v>
      </c>
      <c r="I24239" t="s">
        <v>62</v>
      </c>
      <c r="J24239" t="s">
        <v>15575</v>
      </c>
    </row>
    <row r="24240" spans="1:10" ht="16" x14ac:dyDescent="0.2">
      <c r="A24240" t="s">
        <v>69138</v>
      </c>
      <c r="B24240" t="s">
        <v>69038</v>
      </c>
      <c r="C24240" t="s">
        <v>52564</v>
      </c>
      <c r="D24240">
        <v>2</v>
      </c>
      <c r="E24240">
        <f>514</f>
        <v>514</v>
      </c>
      <c r="F24240" t="s">
        <v>13</v>
      </c>
      <c r="G24240" t="s">
        <v>69129</v>
      </c>
      <c r="H24240" s="3" t="s">
        <v>69130</v>
      </c>
      <c r="I24240" t="s">
        <v>62</v>
      </c>
      <c r="J24240" t="s">
        <v>69139</v>
      </c>
    </row>
    <row r="24241" spans="1:10" ht="16" x14ac:dyDescent="0.2">
      <c r="A24241" t="s">
        <v>69140</v>
      </c>
      <c r="B24241" t="s">
        <v>10354</v>
      </c>
      <c r="C24241" t="s">
        <v>10355</v>
      </c>
      <c r="D24241">
        <v>2</v>
      </c>
      <c r="E24241">
        <f>514</f>
        <v>514</v>
      </c>
      <c r="F24241" t="s">
        <v>13</v>
      </c>
      <c r="G24241" t="s">
        <v>69129</v>
      </c>
      <c r="H24241" s="3" t="s">
        <v>69130</v>
      </c>
      <c r="I24241" t="s">
        <v>62</v>
      </c>
      <c r="J24241" t="s">
        <v>69141</v>
      </c>
    </row>
    <row r="24242" spans="1:10" ht="16" x14ac:dyDescent="0.2">
      <c r="A24242" t="s">
        <v>69142</v>
      </c>
      <c r="B24242" t="s">
        <v>10354</v>
      </c>
      <c r="C24242" t="s">
        <v>10355</v>
      </c>
      <c r="D24242">
        <v>2</v>
      </c>
      <c r="E24242">
        <f>514</f>
        <v>514</v>
      </c>
      <c r="F24242" t="s">
        <v>13</v>
      </c>
      <c r="G24242" t="s">
        <v>69129</v>
      </c>
      <c r="H24242" s="3" t="s">
        <v>69130</v>
      </c>
      <c r="I24242" t="s">
        <v>62</v>
      </c>
      <c r="J24242" t="s">
        <v>69143</v>
      </c>
    </row>
    <row r="24243" spans="1:10" ht="16" x14ac:dyDescent="0.2">
      <c r="A24243" t="s">
        <v>69144</v>
      </c>
      <c r="B24243" t="s">
        <v>69045</v>
      </c>
      <c r="C24243" t="s">
        <v>69046</v>
      </c>
      <c r="D24243">
        <v>2</v>
      </c>
      <c r="E24243">
        <f>514</f>
        <v>514</v>
      </c>
      <c r="F24243" t="s">
        <v>13</v>
      </c>
      <c r="G24243" t="s">
        <v>69129</v>
      </c>
      <c r="H24243" s="3" t="s">
        <v>69130</v>
      </c>
      <c r="I24243" t="s">
        <v>62</v>
      </c>
      <c r="J24243" t="s">
        <v>69145</v>
      </c>
    </row>
    <row r="24244" spans="1:10" ht="16" x14ac:dyDescent="0.2">
      <c r="A24244" t="s">
        <v>69140</v>
      </c>
      <c r="B24244" t="s">
        <v>69133</v>
      </c>
      <c r="C24244" t="s">
        <v>69134</v>
      </c>
      <c r="D24244">
        <v>3</v>
      </c>
      <c r="E24244">
        <f>514</f>
        <v>514</v>
      </c>
      <c r="F24244" t="s">
        <v>13</v>
      </c>
      <c r="G24244" t="s">
        <v>69129</v>
      </c>
      <c r="H24244" s="3" t="s">
        <v>69130</v>
      </c>
      <c r="I24244" t="s">
        <v>62</v>
      </c>
      <c r="J24244" t="s">
        <v>69141</v>
      </c>
    </row>
    <row r="24245" spans="1:10" ht="16" x14ac:dyDescent="0.2">
      <c r="A24245" t="s">
        <v>22076</v>
      </c>
      <c r="B24245" t="s">
        <v>69104</v>
      </c>
      <c r="C24245" t="s">
        <v>69105</v>
      </c>
      <c r="D24245">
        <v>4</v>
      </c>
      <c r="E24245">
        <f>514</f>
        <v>514</v>
      </c>
      <c r="F24245" t="s">
        <v>13</v>
      </c>
      <c r="G24245" t="s">
        <v>69129</v>
      </c>
      <c r="H24245" s="3" t="s">
        <v>69146</v>
      </c>
      <c r="I24245" t="s">
        <v>62</v>
      </c>
      <c r="J24245" t="s">
        <v>22080</v>
      </c>
    </row>
    <row r="24246" spans="1:10" ht="16" x14ac:dyDescent="0.2">
      <c r="A24246" t="s">
        <v>69147</v>
      </c>
      <c r="B24246" t="s">
        <v>10354</v>
      </c>
      <c r="C24246" t="s">
        <v>10355</v>
      </c>
      <c r="D24246">
        <v>2</v>
      </c>
      <c r="E24246">
        <f>514</f>
        <v>514</v>
      </c>
      <c r="F24246" t="s">
        <v>13</v>
      </c>
      <c r="G24246" t="s">
        <v>69129</v>
      </c>
      <c r="H24246" s="3" t="s">
        <v>69130</v>
      </c>
      <c r="I24246" t="s">
        <v>62</v>
      </c>
      <c r="J24246" t="s">
        <v>69148</v>
      </c>
    </row>
    <row r="24247" spans="1:10" ht="16" x14ac:dyDescent="0.2">
      <c r="A24247" t="s">
        <v>43833</v>
      </c>
      <c r="B24247" t="s">
        <v>68999</v>
      </c>
      <c r="C24247" t="s">
        <v>24117</v>
      </c>
      <c r="D24247">
        <v>3</v>
      </c>
      <c r="E24247">
        <f>514</f>
        <v>514</v>
      </c>
      <c r="F24247" t="s">
        <v>13</v>
      </c>
      <c r="G24247" t="s">
        <v>69129</v>
      </c>
      <c r="H24247" s="3" t="s">
        <v>69130</v>
      </c>
      <c r="I24247" t="s">
        <v>62</v>
      </c>
      <c r="J24247" t="s">
        <v>43834</v>
      </c>
    </row>
    <row r="24248" spans="1:10" ht="16" x14ac:dyDescent="0.2">
      <c r="A24248" t="s">
        <v>43810</v>
      </c>
      <c r="B24248" t="s">
        <v>24116</v>
      </c>
      <c r="C24248" t="s">
        <v>24117</v>
      </c>
      <c r="D24248">
        <v>3</v>
      </c>
      <c r="E24248">
        <f>514</f>
        <v>514</v>
      </c>
      <c r="F24248" t="s">
        <v>13</v>
      </c>
      <c r="G24248" t="s">
        <v>69129</v>
      </c>
      <c r="H24248" s="3" t="s">
        <v>69130</v>
      </c>
      <c r="I24248" t="s">
        <v>62</v>
      </c>
      <c r="J24248" t="s">
        <v>43814</v>
      </c>
    </row>
    <row r="24249" spans="1:10" ht="16" x14ac:dyDescent="0.2">
      <c r="A24249" t="s">
        <v>69132</v>
      </c>
      <c r="B24249" t="s">
        <v>10346</v>
      </c>
      <c r="C24249" t="s">
        <v>10347</v>
      </c>
      <c r="D24249">
        <v>1</v>
      </c>
      <c r="E24249">
        <f>514</f>
        <v>514</v>
      </c>
      <c r="F24249" t="s">
        <v>13</v>
      </c>
      <c r="G24249" t="s">
        <v>69129</v>
      </c>
      <c r="H24249" s="3" t="s">
        <v>69130</v>
      </c>
      <c r="I24249" t="s">
        <v>62</v>
      </c>
      <c r="J24249" t="s">
        <v>69135</v>
      </c>
    </row>
    <row r="24250" spans="1:10" ht="16" x14ac:dyDescent="0.2">
      <c r="A24250" t="s">
        <v>69132</v>
      </c>
      <c r="B24250" t="s">
        <v>10354</v>
      </c>
      <c r="C24250" t="s">
        <v>10355</v>
      </c>
      <c r="D24250">
        <v>2</v>
      </c>
      <c r="E24250">
        <f>514</f>
        <v>514</v>
      </c>
      <c r="F24250" t="s">
        <v>13</v>
      </c>
      <c r="G24250" t="s">
        <v>69129</v>
      </c>
      <c r="H24250" s="3" t="s">
        <v>69130</v>
      </c>
      <c r="I24250" t="s">
        <v>62</v>
      </c>
      <c r="J24250" t="s">
        <v>69135</v>
      </c>
    </row>
    <row r="24251" spans="1:10" ht="16" x14ac:dyDescent="0.2">
      <c r="A24251" t="s">
        <v>69140</v>
      </c>
      <c r="B24251" t="s">
        <v>10346</v>
      </c>
      <c r="C24251" t="s">
        <v>10347</v>
      </c>
      <c r="D24251">
        <v>1</v>
      </c>
      <c r="E24251">
        <f>514</f>
        <v>514</v>
      </c>
      <c r="F24251" t="s">
        <v>13</v>
      </c>
      <c r="G24251" t="s">
        <v>69129</v>
      </c>
      <c r="H24251" s="3" t="s">
        <v>69130</v>
      </c>
      <c r="I24251" t="s">
        <v>62</v>
      </c>
      <c r="J24251" t="s">
        <v>69141</v>
      </c>
    </row>
    <row r="24252" spans="1:10" ht="16" x14ac:dyDescent="0.2">
      <c r="A24252" t="s">
        <v>22076</v>
      </c>
      <c r="B24252" t="s">
        <v>10359</v>
      </c>
      <c r="C24252" t="s">
        <v>10360</v>
      </c>
      <c r="D24252">
        <v>5</v>
      </c>
      <c r="E24252">
        <f>514</f>
        <v>514</v>
      </c>
      <c r="F24252" t="s">
        <v>13</v>
      </c>
      <c r="G24252" t="s">
        <v>69129</v>
      </c>
      <c r="H24252" s="3" t="s">
        <v>69146</v>
      </c>
      <c r="I24252" t="s">
        <v>62</v>
      </c>
      <c r="J24252" t="s">
        <v>22080</v>
      </c>
    </row>
    <row r="24253" spans="1:10" ht="16" x14ac:dyDescent="0.2">
      <c r="A24253" t="s">
        <v>69136</v>
      </c>
      <c r="B24253" t="s">
        <v>8068</v>
      </c>
      <c r="C24253" t="s">
        <v>24052</v>
      </c>
      <c r="D24253">
        <v>1</v>
      </c>
      <c r="E24253">
        <f>514</f>
        <v>514</v>
      </c>
      <c r="F24253" t="s">
        <v>13</v>
      </c>
      <c r="G24253" t="s">
        <v>69129</v>
      </c>
      <c r="H24253" s="3" t="s">
        <v>69130</v>
      </c>
      <c r="I24253" t="s">
        <v>62</v>
      </c>
      <c r="J24253" t="s">
        <v>69137</v>
      </c>
    </row>
    <row r="24254" spans="1:10" ht="16" x14ac:dyDescent="0.2">
      <c r="A24254" t="s">
        <v>69039</v>
      </c>
      <c r="B24254" t="s">
        <v>68979</v>
      </c>
      <c r="C24254" t="s">
        <v>68980</v>
      </c>
      <c r="D24254">
        <v>2</v>
      </c>
      <c r="E24254">
        <f>514</f>
        <v>514</v>
      </c>
      <c r="F24254" t="s">
        <v>13</v>
      </c>
      <c r="G24254" t="s">
        <v>69129</v>
      </c>
      <c r="H24254" s="3" t="s">
        <v>69130</v>
      </c>
      <c r="I24254" t="s">
        <v>62</v>
      </c>
      <c r="J24254" t="s">
        <v>69040</v>
      </c>
    </row>
    <row r="24255" spans="1:10" ht="16" x14ac:dyDescent="0.2">
      <c r="A24255" t="s">
        <v>22076</v>
      </c>
      <c r="B24255" t="s">
        <v>69149</v>
      </c>
      <c r="C24255" t="s">
        <v>69046</v>
      </c>
      <c r="D24255">
        <v>2</v>
      </c>
      <c r="E24255">
        <f>514</f>
        <v>514</v>
      </c>
      <c r="F24255" t="s">
        <v>13</v>
      </c>
      <c r="G24255" t="s">
        <v>69129</v>
      </c>
      <c r="H24255" s="3" t="s">
        <v>69146</v>
      </c>
      <c r="I24255" t="s">
        <v>62</v>
      </c>
      <c r="J24255" t="s">
        <v>22080</v>
      </c>
    </row>
    <row r="24256" spans="1:10" ht="16" x14ac:dyDescent="0.2">
      <c r="A24256" t="s">
        <v>49753</v>
      </c>
      <c r="B24256" t="s">
        <v>68979</v>
      </c>
      <c r="C24256" t="s">
        <v>68980</v>
      </c>
      <c r="D24256">
        <v>2</v>
      </c>
      <c r="E24256">
        <f>514</f>
        <v>514</v>
      </c>
      <c r="F24256" t="s">
        <v>13</v>
      </c>
      <c r="G24256" t="s">
        <v>69129</v>
      </c>
      <c r="H24256" s="3" t="s">
        <v>69130</v>
      </c>
      <c r="I24256" t="s">
        <v>62</v>
      </c>
      <c r="J24256" t="s">
        <v>49754</v>
      </c>
    </row>
    <row r="24257" spans="1:10" ht="16" x14ac:dyDescent="0.2">
      <c r="A24257" t="s">
        <v>30181</v>
      </c>
      <c r="B24257" t="s">
        <v>10346</v>
      </c>
      <c r="C24257" t="s">
        <v>10347</v>
      </c>
      <c r="D24257">
        <v>2</v>
      </c>
      <c r="E24257">
        <f>514</f>
        <v>514</v>
      </c>
      <c r="F24257" t="s">
        <v>13</v>
      </c>
      <c r="G24257" t="s">
        <v>69129</v>
      </c>
      <c r="H24257" s="3" t="s">
        <v>69130</v>
      </c>
      <c r="I24257" t="s">
        <v>62</v>
      </c>
      <c r="J24257" t="s">
        <v>30182</v>
      </c>
    </row>
    <row r="24258" spans="1:10" ht="16" x14ac:dyDescent="0.2">
      <c r="A24258" t="s">
        <v>69138</v>
      </c>
      <c r="B24258" t="s">
        <v>69150</v>
      </c>
      <c r="C24258" t="s">
        <v>69151</v>
      </c>
      <c r="D24258">
        <v>1</v>
      </c>
      <c r="E24258">
        <f>514</f>
        <v>514</v>
      </c>
      <c r="F24258" t="s">
        <v>13</v>
      </c>
      <c r="G24258" t="s">
        <v>69129</v>
      </c>
      <c r="H24258" s="3" t="s">
        <v>69130</v>
      </c>
      <c r="I24258" t="s">
        <v>62</v>
      </c>
      <c r="J24258" t="s">
        <v>69139</v>
      </c>
    </row>
    <row r="24259" spans="1:10" ht="32" x14ac:dyDescent="0.2">
      <c r="A24259" t="s">
        <v>29736</v>
      </c>
      <c r="B24259" t="s">
        <v>51564</v>
      </c>
      <c r="C24259" t="s">
        <v>51611</v>
      </c>
      <c r="D24259">
        <v>2</v>
      </c>
      <c r="E24259" t="s">
        <v>13</v>
      </c>
      <c r="F24259" t="s">
        <v>13</v>
      </c>
      <c r="G24259" t="s">
        <v>69152</v>
      </c>
      <c r="H24259" s="3" t="s">
        <v>69153</v>
      </c>
      <c r="I24259" t="s">
        <v>62</v>
      </c>
      <c r="J24259" t="s">
        <v>29737</v>
      </c>
    </row>
    <row r="24260" spans="1:10" ht="32" x14ac:dyDescent="0.2">
      <c r="A24260" t="s">
        <v>69154</v>
      </c>
      <c r="B24260" t="s">
        <v>10354</v>
      </c>
      <c r="C24260" t="s">
        <v>10355</v>
      </c>
      <c r="D24260">
        <v>2</v>
      </c>
      <c r="E24260" t="s">
        <v>13</v>
      </c>
      <c r="F24260" t="s">
        <v>13</v>
      </c>
      <c r="G24260" t="s">
        <v>69152</v>
      </c>
      <c r="H24260" s="3" t="s">
        <v>69153</v>
      </c>
      <c r="I24260" t="s">
        <v>62</v>
      </c>
      <c r="J24260" t="s">
        <v>69155</v>
      </c>
    </row>
    <row r="24261" spans="1:10" ht="32" x14ac:dyDescent="0.2">
      <c r="A24261" t="s">
        <v>7347</v>
      </c>
      <c r="B24261" t="s">
        <v>69104</v>
      </c>
      <c r="C24261" t="s">
        <v>69105</v>
      </c>
      <c r="D24261">
        <v>2</v>
      </c>
      <c r="E24261" t="s">
        <v>13</v>
      </c>
      <c r="F24261" t="s">
        <v>13</v>
      </c>
      <c r="G24261" t="s">
        <v>69152</v>
      </c>
      <c r="H24261" s="3" t="s">
        <v>69153</v>
      </c>
      <c r="I24261" t="s">
        <v>62</v>
      </c>
      <c r="J24261" t="s">
        <v>7351</v>
      </c>
    </row>
    <row r="24262" spans="1:10" ht="32" x14ac:dyDescent="0.2">
      <c r="A24262" t="s">
        <v>69156</v>
      </c>
      <c r="B24262" t="s">
        <v>10354</v>
      </c>
      <c r="C24262" t="s">
        <v>10355</v>
      </c>
      <c r="D24262">
        <v>2</v>
      </c>
      <c r="E24262" t="s">
        <v>13</v>
      </c>
      <c r="F24262" t="s">
        <v>13</v>
      </c>
      <c r="G24262" t="s">
        <v>69152</v>
      </c>
      <c r="H24262" s="3" t="s">
        <v>69153</v>
      </c>
      <c r="I24262" t="s">
        <v>62</v>
      </c>
      <c r="J24262" t="s">
        <v>69157</v>
      </c>
    </row>
    <row r="24263" spans="1:10" ht="16" x14ac:dyDescent="0.2">
      <c r="A24263" t="s">
        <v>31661</v>
      </c>
      <c r="B24263" t="s">
        <v>69158</v>
      </c>
      <c r="C24263" t="s">
        <v>69159</v>
      </c>
      <c r="D24263">
        <v>2</v>
      </c>
      <c r="E24263" t="s">
        <v>5635</v>
      </c>
      <c r="F24263" t="s">
        <v>13</v>
      </c>
      <c r="G24263" t="s">
        <v>69160</v>
      </c>
      <c r="H24263" s="3" t="s">
        <v>69161</v>
      </c>
      <c r="I24263" t="s">
        <v>2961</v>
      </c>
      <c r="J24263" t="s">
        <v>31665</v>
      </c>
    </row>
    <row r="24264" spans="1:10" ht="16" x14ac:dyDescent="0.2">
      <c r="A24264" t="s">
        <v>69162</v>
      </c>
      <c r="B24264" t="s">
        <v>38778</v>
      </c>
      <c r="C24264" t="s">
        <v>38779</v>
      </c>
      <c r="D24264">
        <v>1</v>
      </c>
      <c r="E24264" t="s">
        <v>5635</v>
      </c>
      <c r="F24264" t="s">
        <v>13</v>
      </c>
      <c r="G24264" t="s">
        <v>69160</v>
      </c>
      <c r="H24264" s="3" t="s">
        <v>69163</v>
      </c>
      <c r="I24264" t="s">
        <v>2961</v>
      </c>
      <c r="J24264" t="s">
        <v>69164</v>
      </c>
    </row>
    <row r="24265" spans="1:10" ht="16" x14ac:dyDescent="0.2">
      <c r="A24265" t="s">
        <v>69165</v>
      </c>
      <c r="B24265" t="s">
        <v>38778</v>
      </c>
      <c r="C24265" t="s">
        <v>38779</v>
      </c>
      <c r="D24265">
        <v>3</v>
      </c>
      <c r="E24265" t="s">
        <v>5635</v>
      </c>
      <c r="F24265" t="s">
        <v>13</v>
      </c>
      <c r="G24265" t="s">
        <v>69160</v>
      </c>
      <c r="H24265" s="3" t="s">
        <v>69163</v>
      </c>
      <c r="I24265" t="s">
        <v>2961</v>
      </c>
      <c r="J24265" t="s">
        <v>69166</v>
      </c>
    </row>
    <row r="24266" spans="1:10" ht="16" x14ac:dyDescent="0.2">
      <c r="A24266" t="s">
        <v>25636</v>
      </c>
      <c r="B24266" t="s">
        <v>69167</v>
      </c>
      <c r="C24266" t="s">
        <v>69168</v>
      </c>
      <c r="D24266">
        <v>1</v>
      </c>
      <c r="E24266" t="s">
        <v>5635</v>
      </c>
      <c r="F24266" t="s">
        <v>13</v>
      </c>
      <c r="G24266" t="s">
        <v>69160</v>
      </c>
      <c r="H24266" s="3" t="s">
        <v>69169</v>
      </c>
      <c r="I24266" t="s">
        <v>2961</v>
      </c>
      <c r="J24266" t="s">
        <v>25639</v>
      </c>
    </row>
    <row r="24267" spans="1:10" ht="16" x14ac:dyDescent="0.2">
      <c r="A24267" t="s">
        <v>25636</v>
      </c>
      <c r="B24267" t="s">
        <v>69170</v>
      </c>
      <c r="C24267" t="s">
        <v>69171</v>
      </c>
      <c r="D24267">
        <v>2</v>
      </c>
      <c r="E24267" t="s">
        <v>5635</v>
      </c>
      <c r="F24267" t="s">
        <v>13</v>
      </c>
      <c r="G24267" t="s">
        <v>69160</v>
      </c>
      <c r="H24267" s="3" t="s">
        <v>69169</v>
      </c>
      <c r="I24267" t="s">
        <v>2961</v>
      </c>
      <c r="J24267" t="s">
        <v>25639</v>
      </c>
    </row>
    <row r="24268" spans="1:10" ht="16" x14ac:dyDescent="0.2">
      <c r="A24268" t="s">
        <v>37939</v>
      </c>
      <c r="B24268" t="s">
        <v>69172</v>
      </c>
      <c r="C24268" t="s">
        <v>69173</v>
      </c>
      <c r="D24268">
        <v>3</v>
      </c>
      <c r="E24268" t="s">
        <v>5635</v>
      </c>
      <c r="F24268" t="s">
        <v>13</v>
      </c>
      <c r="G24268" t="s">
        <v>69160</v>
      </c>
      <c r="H24268" s="3" t="s">
        <v>69174</v>
      </c>
      <c r="I24268" t="s">
        <v>2961</v>
      </c>
      <c r="J24268" t="s">
        <v>37944</v>
      </c>
    </row>
    <row r="24269" spans="1:10" ht="16" x14ac:dyDescent="0.2">
      <c r="A24269" t="s">
        <v>38777</v>
      </c>
      <c r="B24269" t="s">
        <v>69175</v>
      </c>
      <c r="C24269" t="s">
        <v>69176</v>
      </c>
      <c r="D24269">
        <v>3</v>
      </c>
      <c r="E24269" t="s">
        <v>5635</v>
      </c>
      <c r="F24269" t="s">
        <v>13</v>
      </c>
      <c r="G24269" t="s">
        <v>69160</v>
      </c>
      <c r="H24269" s="3" t="s">
        <v>69163</v>
      </c>
      <c r="I24269" t="s">
        <v>2961</v>
      </c>
      <c r="J24269" t="s">
        <v>38782</v>
      </c>
    </row>
    <row r="24270" spans="1:10" ht="16" x14ac:dyDescent="0.2">
      <c r="A24270" t="s">
        <v>69177</v>
      </c>
      <c r="B24270" t="s">
        <v>22347</v>
      </c>
      <c r="C24270" t="s">
        <v>69178</v>
      </c>
      <c r="D24270">
        <v>1</v>
      </c>
      <c r="E24270" t="s">
        <v>5635</v>
      </c>
      <c r="F24270" t="s">
        <v>13</v>
      </c>
      <c r="G24270" t="s">
        <v>69160</v>
      </c>
      <c r="H24270" s="3" t="s">
        <v>69179</v>
      </c>
      <c r="I24270" t="s">
        <v>2961</v>
      </c>
      <c r="J24270" t="s">
        <v>69180</v>
      </c>
    </row>
    <row r="24271" spans="1:10" ht="16" x14ac:dyDescent="0.2">
      <c r="A24271" t="s">
        <v>2867</v>
      </c>
      <c r="B24271" t="s">
        <v>69181</v>
      </c>
      <c r="C24271" t="s">
        <v>69182</v>
      </c>
      <c r="D24271">
        <v>7</v>
      </c>
      <c r="E24271" t="s">
        <v>5635</v>
      </c>
      <c r="F24271" t="s">
        <v>13</v>
      </c>
      <c r="G24271" t="s">
        <v>69160</v>
      </c>
      <c r="H24271" s="3" t="s">
        <v>69183</v>
      </c>
      <c r="I24271" t="s">
        <v>2961</v>
      </c>
      <c r="J24271" t="s">
        <v>2873</v>
      </c>
    </row>
    <row r="24272" spans="1:10" ht="16" x14ac:dyDescent="0.2">
      <c r="A24272" t="s">
        <v>25636</v>
      </c>
      <c r="B24272" t="s">
        <v>69184</v>
      </c>
      <c r="C24272" t="s">
        <v>69185</v>
      </c>
      <c r="D24272">
        <v>3</v>
      </c>
      <c r="E24272" t="s">
        <v>5635</v>
      </c>
      <c r="F24272" t="s">
        <v>13</v>
      </c>
      <c r="G24272" t="s">
        <v>69160</v>
      </c>
      <c r="H24272" s="3" t="s">
        <v>69169</v>
      </c>
      <c r="I24272" t="s">
        <v>2961</v>
      </c>
      <c r="J24272" t="s">
        <v>25639</v>
      </c>
    </row>
    <row r="24273" spans="1:10" ht="16" x14ac:dyDescent="0.2">
      <c r="A24273" t="s">
        <v>69177</v>
      </c>
      <c r="B24273" t="s">
        <v>69186</v>
      </c>
      <c r="C24273" t="s">
        <v>69187</v>
      </c>
      <c r="D24273">
        <v>2</v>
      </c>
      <c r="E24273" t="s">
        <v>5635</v>
      </c>
      <c r="F24273" t="s">
        <v>13</v>
      </c>
      <c r="G24273" t="s">
        <v>69160</v>
      </c>
      <c r="H24273" s="3" t="s">
        <v>69179</v>
      </c>
      <c r="I24273" t="s">
        <v>2961</v>
      </c>
      <c r="J24273" t="s">
        <v>69180</v>
      </c>
    </row>
    <row r="24274" spans="1:10" ht="16" x14ac:dyDescent="0.2">
      <c r="A24274" t="s">
        <v>37939</v>
      </c>
      <c r="B24274" t="s">
        <v>69188</v>
      </c>
      <c r="C24274" t="s">
        <v>69189</v>
      </c>
      <c r="D24274">
        <v>2</v>
      </c>
      <c r="E24274" t="s">
        <v>5635</v>
      </c>
      <c r="F24274" t="s">
        <v>13</v>
      </c>
      <c r="G24274" t="s">
        <v>69160</v>
      </c>
      <c r="H24274" s="3" t="s">
        <v>69169</v>
      </c>
      <c r="I24274" t="s">
        <v>2961</v>
      </c>
      <c r="J24274" t="s">
        <v>37944</v>
      </c>
    </row>
    <row r="24275" spans="1:10" ht="16" x14ac:dyDescent="0.2">
      <c r="A24275" t="s">
        <v>23051</v>
      </c>
      <c r="B24275" t="s">
        <v>69190</v>
      </c>
      <c r="C24275" t="s">
        <v>69191</v>
      </c>
      <c r="D24275">
        <v>1</v>
      </c>
      <c r="E24275" t="s">
        <v>5635</v>
      </c>
      <c r="F24275" t="s">
        <v>13</v>
      </c>
      <c r="G24275" t="s">
        <v>69160</v>
      </c>
      <c r="H24275" s="3" t="s">
        <v>69163</v>
      </c>
      <c r="I24275" t="s">
        <v>2961</v>
      </c>
      <c r="J24275" t="s">
        <v>23055</v>
      </c>
    </row>
    <row r="24276" spans="1:10" ht="16" x14ac:dyDescent="0.2">
      <c r="A24276" t="s">
        <v>11441</v>
      </c>
      <c r="B24276" t="s">
        <v>69192</v>
      </c>
      <c r="C24276" t="s">
        <v>69193</v>
      </c>
      <c r="D24276">
        <v>2</v>
      </c>
      <c r="E24276" t="s">
        <v>5635</v>
      </c>
      <c r="F24276" t="s">
        <v>13</v>
      </c>
      <c r="G24276" t="s">
        <v>69160</v>
      </c>
      <c r="H24276" s="3" t="s">
        <v>69194</v>
      </c>
      <c r="I24276" t="s">
        <v>2961</v>
      </c>
      <c r="J24276" t="s">
        <v>11445</v>
      </c>
    </row>
    <row r="24277" spans="1:10" ht="16" x14ac:dyDescent="0.2">
      <c r="A24277" t="s">
        <v>69195</v>
      </c>
      <c r="B24277" t="s">
        <v>69196</v>
      </c>
      <c r="C24277" t="s">
        <v>69197</v>
      </c>
      <c r="D24277">
        <v>1</v>
      </c>
      <c r="E24277" t="s">
        <v>5635</v>
      </c>
      <c r="F24277" t="s">
        <v>13</v>
      </c>
      <c r="G24277" t="s">
        <v>69160</v>
      </c>
      <c r="H24277" s="3" t="s">
        <v>69198</v>
      </c>
      <c r="I24277" t="s">
        <v>2961</v>
      </c>
      <c r="J24277" t="s">
        <v>69199</v>
      </c>
    </row>
    <row r="24278" spans="1:10" ht="16" x14ac:dyDescent="0.2">
      <c r="A24278" t="s">
        <v>69200</v>
      </c>
      <c r="B24278" t="s">
        <v>69201</v>
      </c>
      <c r="C24278" t="s">
        <v>69202</v>
      </c>
      <c r="D24278">
        <v>1</v>
      </c>
      <c r="E24278" t="s">
        <v>5635</v>
      </c>
      <c r="F24278" t="s">
        <v>13</v>
      </c>
      <c r="G24278" t="s">
        <v>69160</v>
      </c>
      <c r="H24278" s="3" t="s">
        <v>69203</v>
      </c>
      <c r="I24278" t="s">
        <v>2961</v>
      </c>
      <c r="J24278" t="s">
        <v>69204</v>
      </c>
    </row>
    <row r="24279" spans="1:10" ht="16" x14ac:dyDescent="0.2">
      <c r="A24279" t="s">
        <v>69205</v>
      </c>
      <c r="B24279" t="s">
        <v>69206</v>
      </c>
      <c r="C24279" t="s">
        <v>69207</v>
      </c>
      <c r="D24279">
        <v>2</v>
      </c>
      <c r="E24279" t="s">
        <v>5635</v>
      </c>
      <c r="F24279" t="s">
        <v>13</v>
      </c>
      <c r="G24279" t="s">
        <v>69160</v>
      </c>
      <c r="H24279" s="3" t="s">
        <v>69208</v>
      </c>
      <c r="I24279" t="s">
        <v>2961</v>
      </c>
      <c r="J24279" t="s">
        <v>69209</v>
      </c>
    </row>
    <row r="24280" spans="1:10" ht="16" x14ac:dyDescent="0.2">
      <c r="A24280" t="s">
        <v>69205</v>
      </c>
      <c r="B24280" t="s">
        <v>69210</v>
      </c>
      <c r="C24280" t="s">
        <v>69211</v>
      </c>
      <c r="D24280">
        <v>1</v>
      </c>
      <c r="E24280" t="s">
        <v>5635</v>
      </c>
      <c r="F24280" t="s">
        <v>13</v>
      </c>
      <c r="G24280" t="s">
        <v>69160</v>
      </c>
      <c r="H24280" s="3" t="s">
        <v>69208</v>
      </c>
      <c r="I24280" t="s">
        <v>2961</v>
      </c>
      <c r="J24280" t="s">
        <v>69209</v>
      </c>
    </row>
    <row r="24281" spans="1:10" ht="16" x14ac:dyDescent="0.2">
      <c r="A24281" t="s">
        <v>5757</v>
      </c>
      <c r="B24281" t="s">
        <v>69212</v>
      </c>
      <c r="C24281" t="s">
        <v>69213</v>
      </c>
      <c r="D24281">
        <v>3</v>
      </c>
      <c r="E24281" t="s">
        <v>5635</v>
      </c>
      <c r="F24281" t="s">
        <v>13</v>
      </c>
      <c r="G24281" t="s">
        <v>69160</v>
      </c>
      <c r="H24281" s="3" t="s">
        <v>69214</v>
      </c>
      <c r="I24281" t="s">
        <v>2961</v>
      </c>
      <c r="J24281" t="s">
        <v>5760</v>
      </c>
    </row>
    <row r="24282" spans="1:10" ht="16" x14ac:dyDescent="0.2">
      <c r="A24282" t="s">
        <v>69200</v>
      </c>
      <c r="B24282" t="s">
        <v>69215</v>
      </c>
      <c r="C24282" t="s">
        <v>69216</v>
      </c>
      <c r="D24282">
        <v>2</v>
      </c>
      <c r="E24282" t="s">
        <v>5635</v>
      </c>
      <c r="F24282" t="s">
        <v>13</v>
      </c>
      <c r="G24282" t="s">
        <v>69160</v>
      </c>
      <c r="H24282" s="3" t="s">
        <v>69203</v>
      </c>
      <c r="I24282" t="s">
        <v>2961</v>
      </c>
      <c r="J24282" t="s">
        <v>69204</v>
      </c>
    </row>
    <row r="24283" spans="1:10" ht="16" x14ac:dyDescent="0.2">
      <c r="A24283" t="s">
        <v>42067</v>
      </c>
      <c r="B24283" t="s">
        <v>69217</v>
      </c>
      <c r="C24283" t="s">
        <v>69218</v>
      </c>
      <c r="D24283">
        <v>3</v>
      </c>
      <c r="E24283" t="s">
        <v>5635</v>
      </c>
      <c r="F24283" t="s">
        <v>13</v>
      </c>
      <c r="G24283" t="s">
        <v>69160</v>
      </c>
      <c r="H24283" s="3" t="s">
        <v>69194</v>
      </c>
      <c r="I24283" t="s">
        <v>2961</v>
      </c>
      <c r="J24283" t="s">
        <v>42070</v>
      </c>
    </row>
    <row r="24284" spans="1:10" ht="16" x14ac:dyDescent="0.2">
      <c r="A24284" t="s">
        <v>69219</v>
      </c>
      <c r="B24284" t="s">
        <v>69220</v>
      </c>
      <c r="C24284" t="s">
        <v>69221</v>
      </c>
      <c r="D24284">
        <v>3</v>
      </c>
      <c r="E24284" t="s">
        <v>5635</v>
      </c>
      <c r="F24284" t="s">
        <v>13</v>
      </c>
      <c r="G24284" t="s">
        <v>69160</v>
      </c>
      <c r="H24284" s="3" t="s">
        <v>69222</v>
      </c>
      <c r="I24284" t="s">
        <v>2961</v>
      </c>
      <c r="J24284" t="s">
        <v>69223</v>
      </c>
    </row>
    <row r="24285" spans="1:10" ht="16" x14ac:dyDescent="0.2">
      <c r="A24285" t="s">
        <v>37939</v>
      </c>
      <c r="B24285" t="s">
        <v>69167</v>
      </c>
      <c r="C24285" t="s">
        <v>69168</v>
      </c>
      <c r="D24285">
        <v>1</v>
      </c>
      <c r="E24285" t="s">
        <v>5635</v>
      </c>
      <c r="F24285" t="s">
        <v>13</v>
      </c>
      <c r="G24285" t="s">
        <v>69160</v>
      </c>
      <c r="H24285" s="3" t="s">
        <v>69169</v>
      </c>
      <c r="I24285" t="s">
        <v>2961</v>
      </c>
      <c r="J24285" t="s">
        <v>37944</v>
      </c>
    </row>
    <row r="24286" spans="1:10" ht="16" x14ac:dyDescent="0.2">
      <c r="A24286" t="s">
        <v>66907</v>
      </c>
      <c r="B24286" t="s">
        <v>69224</v>
      </c>
      <c r="C24286" t="s">
        <v>69225</v>
      </c>
      <c r="D24286">
        <v>1</v>
      </c>
      <c r="E24286" t="s">
        <v>5635</v>
      </c>
      <c r="F24286" t="s">
        <v>13</v>
      </c>
      <c r="G24286" t="s">
        <v>69160</v>
      </c>
      <c r="H24286" s="3" t="s">
        <v>69174</v>
      </c>
      <c r="I24286" t="s">
        <v>2961</v>
      </c>
      <c r="J24286" t="s">
        <v>66911</v>
      </c>
    </row>
    <row r="24287" spans="1:10" ht="16" x14ac:dyDescent="0.2">
      <c r="A24287" t="s">
        <v>69177</v>
      </c>
      <c r="B24287" t="s">
        <v>69226</v>
      </c>
      <c r="C24287" t="s">
        <v>69227</v>
      </c>
      <c r="D24287">
        <v>3</v>
      </c>
      <c r="E24287" t="s">
        <v>5635</v>
      </c>
      <c r="F24287" t="s">
        <v>13</v>
      </c>
      <c r="G24287" t="s">
        <v>69160</v>
      </c>
      <c r="H24287" s="3" t="s">
        <v>69179</v>
      </c>
      <c r="I24287" t="s">
        <v>2961</v>
      </c>
      <c r="J24287" t="s">
        <v>69180</v>
      </c>
    </row>
    <row r="24288" spans="1:10" ht="16" x14ac:dyDescent="0.2">
      <c r="A24288" t="s">
        <v>69228</v>
      </c>
      <c r="B24288" t="s">
        <v>69229</v>
      </c>
      <c r="C24288" t="s">
        <v>69230</v>
      </c>
      <c r="D24288">
        <v>3</v>
      </c>
      <c r="E24288" t="s">
        <v>5635</v>
      </c>
      <c r="F24288" t="s">
        <v>13</v>
      </c>
      <c r="G24288" t="s">
        <v>69160</v>
      </c>
      <c r="H24288" s="3" t="s">
        <v>69169</v>
      </c>
      <c r="I24288" t="s">
        <v>2961</v>
      </c>
      <c r="J24288" t="s">
        <v>69231</v>
      </c>
    </row>
    <row r="24289" spans="1:10" ht="16" x14ac:dyDescent="0.2">
      <c r="A24289" t="s">
        <v>69232</v>
      </c>
      <c r="B24289" t="s">
        <v>69233</v>
      </c>
      <c r="C24289" t="s">
        <v>69234</v>
      </c>
      <c r="D24289">
        <v>1</v>
      </c>
      <c r="E24289" t="s">
        <v>5635</v>
      </c>
      <c r="F24289" t="s">
        <v>13</v>
      </c>
      <c r="G24289" t="s">
        <v>69160</v>
      </c>
      <c r="H24289" s="3" t="s">
        <v>69198</v>
      </c>
      <c r="I24289" t="s">
        <v>2961</v>
      </c>
      <c r="J24289" t="s">
        <v>69235</v>
      </c>
    </row>
    <row r="24290" spans="1:10" ht="16" x14ac:dyDescent="0.2">
      <c r="A24290" t="s">
        <v>25616</v>
      </c>
      <c r="B24290" t="s">
        <v>69236</v>
      </c>
      <c r="C24290" t="s">
        <v>69237</v>
      </c>
      <c r="D24290">
        <v>2</v>
      </c>
      <c r="E24290" t="s">
        <v>5635</v>
      </c>
      <c r="F24290" t="s">
        <v>13</v>
      </c>
      <c r="G24290" t="s">
        <v>69160</v>
      </c>
      <c r="H24290" s="3" t="s">
        <v>69163</v>
      </c>
      <c r="I24290" t="s">
        <v>2961</v>
      </c>
      <c r="J24290" t="s">
        <v>25617</v>
      </c>
    </row>
    <row r="24291" spans="1:10" ht="16" x14ac:dyDescent="0.2">
      <c r="A24291" t="s">
        <v>69238</v>
      </c>
      <c r="B24291" t="s">
        <v>69239</v>
      </c>
      <c r="C24291" t="s">
        <v>69240</v>
      </c>
      <c r="D24291">
        <v>3</v>
      </c>
      <c r="E24291" t="s">
        <v>5635</v>
      </c>
      <c r="F24291" t="s">
        <v>13</v>
      </c>
      <c r="G24291" t="s">
        <v>69160</v>
      </c>
      <c r="H24291" s="3" t="s">
        <v>69198</v>
      </c>
      <c r="I24291" t="s">
        <v>2961</v>
      </c>
      <c r="J24291" t="s">
        <v>69241</v>
      </c>
    </row>
    <row r="24292" spans="1:10" ht="16" x14ac:dyDescent="0.2">
      <c r="A24292" t="s">
        <v>69238</v>
      </c>
      <c r="B24292" t="s">
        <v>69242</v>
      </c>
      <c r="C24292" t="s">
        <v>69243</v>
      </c>
      <c r="D24292">
        <v>2</v>
      </c>
      <c r="E24292" t="s">
        <v>5635</v>
      </c>
      <c r="F24292" t="s">
        <v>13</v>
      </c>
      <c r="G24292" t="s">
        <v>69160</v>
      </c>
      <c r="H24292" s="3" t="s">
        <v>69198</v>
      </c>
      <c r="I24292" t="s">
        <v>2961</v>
      </c>
      <c r="J24292" t="s">
        <v>69241</v>
      </c>
    </row>
    <row r="24293" spans="1:10" ht="16" x14ac:dyDescent="0.2">
      <c r="A24293" t="s">
        <v>15620</v>
      </c>
      <c r="B24293" t="s">
        <v>69244</v>
      </c>
      <c r="C24293" t="s">
        <v>69245</v>
      </c>
      <c r="D24293">
        <v>3</v>
      </c>
      <c r="E24293" t="s">
        <v>5635</v>
      </c>
      <c r="F24293" t="s">
        <v>13</v>
      </c>
      <c r="G24293" t="s">
        <v>69160</v>
      </c>
      <c r="H24293" s="3" t="s">
        <v>69163</v>
      </c>
      <c r="I24293" t="s">
        <v>2961</v>
      </c>
      <c r="J24293" t="s">
        <v>15625</v>
      </c>
    </row>
    <row r="24294" spans="1:10" ht="16" x14ac:dyDescent="0.2">
      <c r="A24294" t="s">
        <v>69200</v>
      </c>
      <c r="B24294" t="s">
        <v>69246</v>
      </c>
      <c r="C24294" t="s">
        <v>69247</v>
      </c>
      <c r="D24294">
        <v>4</v>
      </c>
      <c r="E24294" t="s">
        <v>5635</v>
      </c>
      <c r="F24294" t="s">
        <v>13</v>
      </c>
      <c r="G24294" t="s">
        <v>69160</v>
      </c>
      <c r="H24294" s="3" t="s">
        <v>69248</v>
      </c>
      <c r="I24294" t="s">
        <v>2961</v>
      </c>
      <c r="J24294" t="s">
        <v>69204</v>
      </c>
    </row>
    <row r="24295" spans="1:10" ht="16" x14ac:dyDescent="0.2">
      <c r="A24295" t="s">
        <v>69200</v>
      </c>
      <c r="B24295" t="s">
        <v>69249</v>
      </c>
      <c r="C24295" t="s">
        <v>69250</v>
      </c>
      <c r="D24295">
        <v>3</v>
      </c>
      <c r="E24295" t="s">
        <v>5635</v>
      </c>
      <c r="F24295" t="s">
        <v>13</v>
      </c>
      <c r="G24295" t="s">
        <v>69160</v>
      </c>
      <c r="H24295" s="3" t="s">
        <v>69248</v>
      </c>
      <c r="I24295" t="s">
        <v>2961</v>
      </c>
      <c r="J24295" t="s">
        <v>69204</v>
      </c>
    </row>
    <row r="24296" spans="1:10" ht="16" x14ac:dyDescent="0.2">
      <c r="A24296" t="s">
        <v>69238</v>
      </c>
      <c r="B24296" t="s">
        <v>69233</v>
      </c>
      <c r="C24296" t="s">
        <v>69234</v>
      </c>
      <c r="D24296">
        <v>1</v>
      </c>
      <c r="E24296" t="s">
        <v>5635</v>
      </c>
      <c r="F24296" t="s">
        <v>13</v>
      </c>
      <c r="G24296" t="s">
        <v>69160</v>
      </c>
      <c r="H24296" s="3" t="s">
        <v>69198</v>
      </c>
      <c r="I24296" t="s">
        <v>2961</v>
      </c>
      <c r="J24296" t="s">
        <v>69241</v>
      </c>
    </row>
    <row r="24297" spans="1:10" ht="16" x14ac:dyDescent="0.2">
      <c r="A24297" t="s">
        <v>20273</v>
      </c>
      <c r="B24297" t="s">
        <v>69181</v>
      </c>
      <c r="C24297" t="s">
        <v>69182</v>
      </c>
      <c r="D24297">
        <v>5</v>
      </c>
      <c r="E24297" t="s">
        <v>5635</v>
      </c>
      <c r="F24297" t="s">
        <v>13</v>
      </c>
      <c r="G24297" t="s">
        <v>69160</v>
      </c>
      <c r="H24297" s="3" t="s">
        <v>69208</v>
      </c>
      <c r="I24297" t="s">
        <v>2961</v>
      </c>
      <c r="J24297" t="s">
        <v>20278</v>
      </c>
    </row>
    <row r="24298" spans="1:10" ht="16" x14ac:dyDescent="0.2">
      <c r="A24298" t="s">
        <v>69228</v>
      </c>
      <c r="B24298" t="s">
        <v>69167</v>
      </c>
      <c r="C24298" t="s">
        <v>69168</v>
      </c>
      <c r="D24298">
        <v>1</v>
      </c>
      <c r="E24298" t="s">
        <v>5635</v>
      </c>
      <c r="F24298" t="s">
        <v>13</v>
      </c>
      <c r="G24298" t="s">
        <v>69160</v>
      </c>
      <c r="H24298" s="3" t="s">
        <v>69169</v>
      </c>
      <c r="I24298" t="s">
        <v>2961</v>
      </c>
      <c r="J24298" t="s">
        <v>69231</v>
      </c>
    </row>
    <row r="24299" spans="1:10" ht="16" x14ac:dyDescent="0.2">
      <c r="A24299" t="s">
        <v>13137</v>
      </c>
      <c r="B24299" t="s">
        <v>69251</v>
      </c>
      <c r="C24299" t="s">
        <v>69252</v>
      </c>
      <c r="D24299">
        <v>3</v>
      </c>
      <c r="E24299" t="s">
        <v>5635</v>
      </c>
      <c r="F24299" t="s">
        <v>13</v>
      </c>
      <c r="G24299" t="s">
        <v>69160</v>
      </c>
      <c r="H24299" s="3" t="s">
        <v>69208</v>
      </c>
      <c r="I24299" t="s">
        <v>2961</v>
      </c>
      <c r="J24299" t="s">
        <v>13141</v>
      </c>
    </row>
    <row r="24300" spans="1:10" ht="16" x14ac:dyDescent="0.2">
      <c r="A24300" t="s">
        <v>52595</v>
      </c>
      <c r="B24300" t="s">
        <v>69253</v>
      </c>
      <c r="C24300" t="s">
        <v>69254</v>
      </c>
      <c r="D24300">
        <v>2</v>
      </c>
      <c r="E24300" t="s">
        <v>5635</v>
      </c>
      <c r="F24300" t="s">
        <v>13</v>
      </c>
      <c r="G24300" t="s">
        <v>69160</v>
      </c>
      <c r="H24300" s="3" t="s">
        <v>69255</v>
      </c>
      <c r="I24300" t="s">
        <v>2961</v>
      </c>
      <c r="J24300" t="s">
        <v>52596</v>
      </c>
    </row>
    <row r="24301" spans="1:10" ht="16" x14ac:dyDescent="0.2">
      <c r="A24301" t="s">
        <v>69256</v>
      </c>
      <c r="B24301" t="s">
        <v>69224</v>
      </c>
      <c r="C24301" t="s">
        <v>69225</v>
      </c>
      <c r="D24301">
        <v>2</v>
      </c>
      <c r="E24301" t="s">
        <v>5635</v>
      </c>
      <c r="F24301" t="s">
        <v>13</v>
      </c>
      <c r="G24301" t="s">
        <v>69160</v>
      </c>
      <c r="H24301" s="3" t="s">
        <v>69169</v>
      </c>
      <c r="I24301" t="s">
        <v>2961</v>
      </c>
      <c r="J24301" t="s">
        <v>69257</v>
      </c>
    </row>
    <row r="24302" spans="1:10" ht="16" x14ac:dyDescent="0.2">
      <c r="A24302" t="s">
        <v>69256</v>
      </c>
      <c r="B24302" t="s">
        <v>69258</v>
      </c>
      <c r="C24302" t="s">
        <v>69259</v>
      </c>
      <c r="D24302">
        <v>1</v>
      </c>
      <c r="E24302" t="s">
        <v>5635</v>
      </c>
      <c r="F24302" t="s">
        <v>13</v>
      </c>
      <c r="G24302" t="s">
        <v>69160</v>
      </c>
      <c r="H24302" s="3" t="s">
        <v>69169</v>
      </c>
      <c r="I24302" t="s">
        <v>2961</v>
      </c>
      <c r="J24302" t="s">
        <v>69257</v>
      </c>
    </row>
    <row r="24303" spans="1:10" ht="16" x14ac:dyDescent="0.2">
      <c r="A24303" t="s">
        <v>29176</v>
      </c>
      <c r="B24303" t="s">
        <v>69260</v>
      </c>
      <c r="C24303" t="s">
        <v>69261</v>
      </c>
      <c r="D24303">
        <v>1</v>
      </c>
      <c r="E24303" t="s">
        <v>5635</v>
      </c>
      <c r="F24303" t="s">
        <v>13</v>
      </c>
      <c r="G24303" t="s">
        <v>69160</v>
      </c>
      <c r="H24303" s="3" t="s">
        <v>69179</v>
      </c>
      <c r="I24303" t="s">
        <v>2961</v>
      </c>
      <c r="J24303" t="s">
        <v>29180</v>
      </c>
    </row>
    <row r="24304" spans="1:10" ht="16" x14ac:dyDescent="0.2">
      <c r="A24304" t="s">
        <v>69256</v>
      </c>
      <c r="B24304" t="s">
        <v>69262</v>
      </c>
      <c r="C24304" t="s">
        <v>69263</v>
      </c>
      <c r="D24304">
        <v>4</v>
      </c>
      <c r="E24304" t="s">
        <v>5635</v>
      </c>
      <c r="F24304" t="s">
        <v>13</v>
      </c>
      <c r="G24304" t="s">
        <v>69160</v>
      </c>
      <c r="H24304" s="3" t="s">
        <v>69198</v>
      </c>
      <c r="I24304" t="s">
        <v>2961</v>
      </c>
      <c r="J24304" t="s">
        <v>69257</v>
      </c>
    </row>
    <row r="24305" spans="1:10" ht="16" x14ac:dyDescent="0.2">
      <c r="A24305" t="s">
        <v>69195</v>
      </c>
      <c r="B24305" t="s">
        <v>69264</v>
      </c>
      <c r="C24305" t="s">
        <v>69265</v>
      </c>
      <c r="D24305">
        <v>3</v>
      </c>
      <c r="E24305" t="s">
        <v>5635</v>
      </c>
      <c r="F24305" t="s">
        <v>13</v>
      </c>
      <c r="G24305" t="s">
        <v>69160</v>
      </c>
      <c r="H24305" s="3" t="s">
        <v>69198</v>
      </c>
      <c r="I24305" t="s">
        <v>2961</v>
      </c>
      <c r="J24305" t="s">
        <v>69199</v>
      </c>
    </row>
    <row r="24306" spans="1:10" ht="16" x14ac:dyDescent="0.2">
      <c r="A24306" t="s">
        <v>69266</v>
      </c>
      <c r="B24306" t="s">
        <v>69264</v>
      </c>
      <c r="C24306" t="s">
        <v>69265</v>
      </c>
      <c r="D24306">
        <v>3</v>
      </c>
      <c r="E24306" t="s">
        <v>5635</v>
      </c>
      <c r="F24306" t="s">
        <v>13</v>
      </c>
      <c r="G24306" t="s">
        <v>69160</v>
      </c>
      <c r="H24306" s="3" t="s">
        <v>69267</v>
      </c>
      <c r="I24306" t="s">
        <v>2961</v>
      </c>
      <c r="J24306" t="s">
        <v>69268</v>
      </c>
    </row>
    <row r="24307" spans="1:10" ht="16" x14ac:dyDescent="0.2">
      <c r="A24307" t="s">
        <v>69266</v>
      </c>
      <c r="B24307" t="s">
        <v>69262</v>
      </c>
      <c r="C24307" t="s">
        <v>69263</v>
      </c>
      <c r="D24307">
        <v>2</v>
      </c>
      <c r="E24307" t="s">
        <v>5635</v>
      </c>
      <c r="F24307" t="s">
        <v>13</v>
      </c>
      <c r="G24307" t="s">
        <v>69160</v>
      </c>
      <c r="H24307" s="3" t="s">
        <v>69267</v>
      </c>
      <c r="I24307" t="s">
        <v>2961</v>
      </c>
      <c r="J24307" t="s">
        <v>69268</v>
      </c>
    </row>
    <row r="24308" spans="1:10" ht="16" x14ac:dyDescent="0.2">
      <c r="A24308" t="s">
        <v>69195</v>
      </c>
      <c r="B24308" t="s">
        <v>69262</v>
      </c>
      <c r="C24308" t="s">
        <v>69263</v>
      </c>
      <c r="D24308">
        <v>2</v>
      </c>
      <c r="E24308" t="s">
        <v>5635</v>
      </c>
      <c r="F24308" t="s">
        <v>13</v>
      </c>
      <c r="G24308" t="s">
        <v>69160</v>
      </c>
      <c r="H24308" s="3" t="s">
        <v>69198</v>
      </c>
      <c r="I24308" t="s">
        <v>2961</v>
      </c>
      <c r="J24308" t="s">
        <v>69199</v>
      </c>
    </row>
    <row r="24309" spans="1:10" ht="16" x14ac:dyDescent="0.2">
      <c r="A24309" t="s">
        <v>13125</v>
      </c>
      <c r="B24309" t="s">
        <v>69269</v>
      </c>
      <c r="C24309" t="s">
        <v>69270</v>
      </c>
      <c r="D24309">
        <v>4</v>
      </c>
      <c r="E24309" t="s">
        <v>5635</v>
      </c>
      <c r="F24309" t="s">
        <v>13</v>
      </c>
      <c r="G24309" t="s">
        <v>69160</v>
      </c>
      <c r="H24309" s="3" t="s">
        <v>69271</v>
      </c>
      <c r="I24309" t="s">
        <v>2961</v>
      </c>
      <c r="J24309" t="s">
        <v>13129</v>
      </c>
    </row>
    <row r="24310" spans="1:10" ht="16" x14ac:dyDescent="0.2">
      <c r="A24310" t="s">
        <v>28914</v>
      </c>
      <c r="B24310" t="s">
        <v>69272</v>
      </c>
      <c r="C24310" t="s">
        <v>69273</v>
      </c>
      <c r="D24310">
        <v>3</v>
      </c>
      <c r="E24310" t="s">
        <v>5635</v>
      </c>
      <c r="F24310" t="s">
        <v>13</v>
      </c>
      <c r="G24310" t="s">
        <v>69160</v>
      </c>
      <c r="H24310" s="3" t="s">
        <v>69274</v>
      </c>
      <c r="I24310" t="s">
        <v>2961</v>
      </c>
      <c r="J24310" t="s">
        <v>28918</v>
      </c>
    </row>
    <row r="24311" spans="1:10" ht="16" x14ac:dyDescent="0.2">
      <c r="A24311" t="s">
        <v>69228</v>
      </c>
      <c r="B24311" t="s">
        <v>69275</v>
      </c>
      <c r="C24311" t="s">
        <v>69276</v>
      </c>
      <c r="D24311">
        <v>2</v>
      </c>
      <c r="E24311" t="s">
        <v>5635</v>
      </c>
      <c r="F24311" t="s">
        <v>13</v>
      </c>
      <c r="G24311" t="s">
        <v>69160</v>
      </c>
      <c r="H24311" s="3" t="s">
        <v>69169</v>
      </c>
      <c r="I24311" t="s">
        <v>2961</v>
      </c>
      <c r="J24311" t="s">
        <v>69231</v>
      </c>
    </row>
    <row r="24312" spans="1:10" ht="16" x14ac:dyDescent="0.2">
      <c r="A24312" t="s">
        <v>69256</v>
      </c>
      <c r="B24312" t="s">
        <v>69277</v>
      </c>
      <c r="C24312" t="s">
        <v>69278</v>
      </c>
      <c r="D24312">
        <v>3</v>
      </c>
      <c r="E24312" t="s">
        <v>5635</v>
      </c>
      <c r="F24312" t="s">
        <v>13</v>
      </c>
      <c r="G24312" t="s">
        <v>69160</v>
      </c>
      <c r="H24312" s="3" t="s">
        <v>69169</v>
      </c>
      <c r="I24312" t="s">
        <v>2961</v>
      </c>
      <c r="J24312" t="s">
        <v>69257</v>
      </c>
    </row>
    <row r="24313" spans="1:10" ht="16" x14ac:dyDescent="0.2">
      <c r="A24313" t="s">
        <v>69279</v>
      </c>
      <c r="B24313" t="s">
        <v>69280</v>
      </c>
      <c r="C24313" t="s">
        <v>69281</v>
      </c>
      <c r="D24313">
        <v>1</v>
      </c>
      <c r="E24313" t="s">
        <v>5635</v>
      </c>
      <c r="F24313" t="s">
        <v>13</v>
      </c>
      <c r="G24313" t="s">
        <v>69160</v>
      </c>
      <c r="H24313" s="3" t="s">
        <v>69282</v>
      </c>
      <c r="I24313" t="s">
        <v>2961</v>
      </c>
      <c r="J24313" t="s">
        <v>69283</v>
      </c>
    </row>
    <row r="24314" spans="1:10" ht="16" x14ac:dyDescent="0.2">
      <c r="A24314" t="s">
        <v>69266</v>
      </c>
      <c r="B24314" t="s">
        <v>69196</v>
      </c>
      <c r="C24314" t="s">
        <v>69197</v>
      </c>
      <c r="D24314">
        <v>1</v>
      </c>
      <c r="E24314" t="s">
        <v>5635</v>
      </c>
      <c r="F24314" t="s">
        <v>13</v>
      </c>
      <c r="G24314" t="s">
        <v>69160</v>
      </c>
      <c r="H24314" s="3" t="s">
        <v>69267</v>
      </c>
      <c r="I24314" t="s">
        <v>2961</v>
      </c>
      <c r="J24314" t="s">
        <v>69268</v>
      </c>
    </row>
    <row r="24315" spans="1:10" ht="16" x14ac:dyDescent="0.2">
      <c r="A24315" t="s">
        <v>6747</v>
      </c>
      <c r="B24315" t="s">
        <v>69284</v>
      </c>
      <c r="C24315" t="s">
        <v>69285</v>
      </c>
      <c r="D24315">
        <v>7</v>
      </c>
      <c r="E24315">
        <f>76</f>
        <v>76</v>
      </c>
      <c r="F24315" t="s">
        <v>13</v>
      </c>
      <c r="G24315" t="s">
        <v>69286</v>
      </c>
      <c r="H24315" s="3" t="s">
        <v>69287</v>
      </c>
      <c r="I24315" t="s">
        <v>404</v>
      </c>
      <c r="J24315" t="s">
        <v>6751</v>
      </c>
    </row>
    <row r="24316" spans="1:10" ht="16" x14ac:dyDescent="0.2">
      <c r="A24316" t="s">
        <v>48457</v>
      </c>
      <c r="B24316" t="s">
        <v>4818</v>
      </c>
      <c r="C24316" t="s">
        <v>69288</v>
      </c>
      <c r="D24316">
        <v>1</v>
      </c>
      <c r="E24316">
        <f>76</f>
        <v>76</v>
      </c>
      <c r="F24316" t="s">
        <v>13</v>
      </c>
      <c r="G24316" t="s">
        <v>69286</v>
      </c>
      <c r="H24316" s="3" t="s">
        <v>69289</v>
      </c>
      <c r="I24316" t="s">
        <v>404</v>
      </c>
      <c r="J24316" t="s">
        <v>48461</v>
      </c>
    </row>
    <row r="24317" spans="1:10" ht="16" x14ac:dyDescent="0.2">
      <c r="A24317" t="s">
        <v>69290</v>
      </c>
      <c r="B24317" t="s">
        <v>577</v>
      </c>
      <c r="C24317" t="s">
        <v>578</v>
      </c>
      <c r="D24317">
        <v>3</v>
      </c>
      <c r="E24317" t="s">
        <v>13</v>
      </c>
      <c r="F24317" t="s">
        <v>13</v>
      </c>
      <c r="G24317" t="s">
        <v>69286</v>
      </c>
      <c r="H24317" s="3" t="s">
        <v>69291</v>
      </c>
      <c r="I24317" t="s">
        <v>461</v>
      </c>
      <c r="J24317" t="s">
        <v>69292</v>
      </c>
    </row>
    <row r="24318" spans="1:10" ht="16" x14ac:dyDescent="0.2">
      <c r="A24318" t="s">
        <v>69293</v>
      </c>
      <c r="B24318" t="s">
        <v>69294</v>
      </c>
      <c r="C24318" t="s">
        <v>69295</v>
      </c>
      <c r="D24318">
        <v>1</v>
      </c>
      <c r="E24318">
        <f>76</f>
        <v>76</v>
      </c>
      <c r="F24318" t="s">
        <v>13</v>
      </c>
      <c r="G24318" t="s">
        <v>69286</v>
      </c>
      <c r="H24318" s="3" t="s">
        <v>69289</v>
      </c>
      <c r="I24318" t="s">
        <v>404</v>
      </c>
      <c r="J24318" t="s">
        <v>69296</v>
      </c>
    </row>
    <row r="24319" spans="1:10" ht="16" x14ac:dyDescent="0.2">
      <c r="A24319" t="s">
        <v>15659</v>
      </c>
      <c r="B24319" t="s">
        <v>69297</v>
      </c>
      <c r="C24319" t="s">
        <v>69298</v>
      </c>
      <c r="D24319">
        <v>1</v>
      </c>
      <c r="E24319">
        <f>76</f>
        <v>76</v>
      </c>
      <c r="F24319" t="s">
        <v>13</v>
      </c>
      <c r="G24319" t="s">
        <v>69286</v>
      </c>
      <c r="H24319" s="3" t="s">
        <v>69299</v>
      </c>
      <c r="I24319" t="s">
        <v>404</v>
      </c>
      <c r="J24319" t="s">
        <v>15664</v>
      </c>
    </row>
    <row r="24320" spans="1:10" ht="16" x14ac:dyDescent="0.2">
      <c r="A24320" t="s">
        <v>69300</v>
      </c>
      <c r="B24320" t="s">
        <v>69301</v>
      </c>
      <c r="C24320" t="s">
        <v>69302</v>
      </c>
      <c r="D24320">
        <v>3</v>
      </c>
      <c r="E24320">
        <f>76</f>
        <v>76</v>
      </c>
      <c r="F24320" t="s">
        <v>13</v>
      </c>
      <c r="G24320" t="s">
        <v>69286</v>
      </c>
      <c r="H24320" s="3" t="s">
        <v>69289</v>
      </c>
      <c r="I24320" t="s">
        <v>404</v>
      </c>
      <c r="J24320" t="s">
        <v>69303</v>
      </c>
    </row>
    <row r="24321" spans="1:10" ht="16" x14ac:dyDescent="0.2">
      <c r="A24321" t="s">
        <v>69300</v>
      </c>
      <c r="B24321" t="s">
        <v>8622</v>
      </c>
      <c r="C24321" t="s">
        <v>69304</v>
      </c>
      <c r="D24321">
        <v>1</v>
      </c>
      <c r="E24321">
        <f>76</f>
        <v>76</v>
      </c>
      <c r="F24321" t="s">
        <v>13</v>
      </c>
      <c r="G24321" t="s">
        <v>69286</v>
      </c>
      <c r="H24321" s="3" t="s">
        <v>69289</v>
      </c>
      <c r="I24321" t="s">
        <v>404</v>
      </c>
      <c r="J24321" t="s">
        <v>69303</v>
      </c>
    </row>
    <row r="24322" spans="1:10" ht="16" x14ac:dyDescent="0.2">
      <c r="A24322" t="s">
        <v>69300</v>
      </c>
      <c r="B24322" t="s">
        <v>69305</v>
      </c>
      <c r="C24322" t="s">
        <v>69306</v>
      </c>
      <c r="D24322">
        <v>2</v>
      </c>
      <c r="E24322">
        <f>76</f>
        <v>76</v>
      </c>
      <c r="F24322" t="s">
        <v>13</v>
      </c>
      <c r="G24322" t="s">
        <v>69286</v>
      </c>
      <c r="H24322" s="3" t="s">
        <v>69289</v>
      </c>
      <c r="I24322" t="s">
        <v>404</v>
      </c>
      <c r="J24322" t="s">
        <v>69303</v>
      </c>
    </row>
    <row r="24323" spans="1:10" ht="16" x14ac:dyDescent="0.2">
      <c r="A24323" t="s">
        <v>69307</v>
      </c>
      <c r="B24323" t="s">
        <v>69308</v>
      </c>
      <c r="C24323" t="s">
        <v>69309</v>
      </c>
      <c r="D24323">
        <v>2</v>
      </c>
      <c r="E24323" t="s">
        <v>13</v>
      </c>
      <c r="F24323" t="s">
        <v>13</v>
      </c>
      <c r="G24323" t="s">
        <v>69310</v>
      </c>
      <c r="H24323" s="3" t="s">
        <v>69311</v>
      </c>
      <c r="I24323" t="s">
        <v>404</v>
      </c>
      <c r="J24323" t="s">
        <v>69312</v>
      </c>
    </row>
    <row r="24324" spans="1:10" ht="16" x14ac:dyDescent="0.2">
      <c r="A24324" t="s">
        <v>46544</v>
      </c>
      <c r="B24324" t="s">
        <v>69313</v>
      </c>
      <c r="C24324" t="s">
        <v>69314</v>
      </c>
      <c r="D24324">
        <v>2</v>
      </c>
      <c r="E24324" t="s">
        <v>13</v>
      </c>
      <c r="F24324" t="s">
        <v>13</v>
      </c>
      <c r="G24324" t="s">
        <v>69315</v>
      </c>
      <c r="H24324" s="3" t="s">
        <v>69316</v>
      </c>
      <c r="I24324" t="s">
        <v>626</v>
      </c>
      <c r="J24324" t="s">
        <v>46549</v>
      </c>
    </row>
    <row r="24325" spans="1:10" ht="16" x14ac:dyDescent="0.2">
      <c r="A24325" t="s">
        <v>46544</v>
      </c>
      <c r="B24325" t="s">
        <v>69317</v>
      </c>
      <c r="C24325" t="s">
        <v>69318</v>
      </c>
      <c r="D24325">
        <v>6</v>
      </c>
      <c r="E24325" t="s">
        <v>13</v>
      </c>
      <c r="F24325" t="s">
        <v>13</v>
      </c>
      <c r="G24325" t="s">
        <v>69315</v>
      </c>
      <c r="H24325" s="3" t="s">
        <v>69316</v>
      </c>
      <c r="I24325" t="s">
        <v>626</v>
      </c>
      <c r="J24325" t="s">
        <v>46549</v>
      </c>
    </row>
    <row r="24326" spans="1:10" ht="16" x14ac:dyDescent="0.2">
      <c r="A24326" t="s">
        <v>46550</v>
      </c>
      <c r="B24326" t="s">
        <v>69313</v>
      </c>
      <c r="C24326" t="s">
        <v>69314</v>
      </c>
      <c r="D24326">
        <v>6</v>
      </c>
      <c r="E24326" t="s">
        <v>13</v>
      </c>
      <c r="F24326" t="s">
        <v>13</v>
      </c>
      <c r="G24326" t="s">
        <v>69315</v>
      </c>
      <c r="H24326" s="3" t="s">
        <v>69316</v>
      </c>
      <c r="I24326" t="s">
        <v>626</v>
      </c>
      <c r="J24326" t="s">
        <v>46554</v>
      </c>
    </row>
    <row r="24327" spans="1:10" ht="16" x14ac:dyDescent="0.2">
      <c r="A24327" t="s">
        <v>46550</v>
      </c>
      <c r="B24327" t="s">
        <v>69317</v>
      </c>
      <c r="C24327" t="s">
        <v>69318</v>
      </c>
      <c r="D24327">
        <v>5</v>
      </c>
      <c r="E24327" t="s">
        <v>13</v>
      </c>
      <c r="F24327" t="s">
        <v>13</v>
      </c>
      <c r="G24327" t="s">
        <v>69315</v>
      </c>
      <c r="H24327" s="3" t="s">
        <v>69316</v>
      </c>
      <c r="I24327" t="s">
        <v>626</v>
      </c>
      <c r="J24327" t="s">
        <v>46554</v>
      </c>
    </row>
    <row r="24328" spans="1:10" ht="16" x14ac:dyDescent="0.2">
      <c r="A24328" t="s">
        <v>67261</v>
      </c>
      <c r="B24328" t="s">
        <v>69319</v>
      </c>
      <c r="C24328" t="s">
        <v>69320</v>
      </c>
      <c r="D24328">
        <v>1</v>
      </c>
      <c r="E24328" t="s">
        <v>13</v>
      </c>
      <c r="F24328" t="s">
        <v>13</v>
      </c>
      <c r="G24328" t="s">
        <v>69321</v>
      </c>
      <c r="H24328" s="3" t="s">
        <v>69322</v>
      </c>
      <c r="I24328" t="s">
        <v>404</v>
      </c>
      <c r="J24328" t="s">
        <v>67266</v>
      </c>
    </row>
    <row r="24329" spans="1:10" ht="16" x14ac:dyDescent="0.2">
      <c r="A24329" t="s">
        <v>67261</v>
      </c>
      <c r="B24329" t="s">
        <v>26393</v>
      </c>
      <c r="C24329" t="s">
        <v>26394</v>
      </c>
      <c r="D24329">
        <v>2</v>
      </c>
      <c r="E24329" t="s">
        <v>13</v>
      </c>
      <c r="F24329" t="s">
        <v>13</v>
      </c>
      <c r="G24329" t="s">
        <v>69321</v>
      </c>
      <c r="H24329" s="3" t="s">
        <v>69322</v>
      </c>
      <c r="I24329" t="s">
        <v>404</v>
      </c>
      <c r="J24329" t="s">
        <v>67266</v>
      </c>
    </row>
    <row r="24330" spans="1:10" ht="16" x14ac:dyDescent="0.2">
      <c r="A24330" t="s">
        <v>42067</v>
      </c>
      <c r="B24330" t="s">
        <v>69323</v>
      </c>
      <c r="C24330" t="s">
        <v>69324</v>
      </c>
      <c r="D24330">
        <v>5</v>
      </c>
      <c r="E24330" t="s">
        <v>7743</v>
      </c>
      <c r="F24330" t="s">
        <v>13</v>
      </c>
      <c r="G24330" t="s">
        <v>69325</v>
      </c>
      <c r="H24330" s="3" t="s">
        <v>69326</v>
      </c>
      <c r="I24330" t="s">
        <v>404</v>
      </c>
      <c r="J24330" t="s">
        <v>42070</v>
      </c>
    </row>
    <row r="24331" spans="1:10" ht="16" x14ac:dyDescent="0.2">
      <c r="A24331" t="s">
        <v>67845</v>
      </c>
      <c r="B24331" t="s">
        <v>69327</v>
      </c>
      <c r="C24331" t="s">
        <v>69328</v>
      </c>
      <c r="D24331">
        <v>3</v>
      </c>
      <c r="E24331" t="s">
        <v>7743</v>
      </c>
      <c r="F24331" t="s">
        <v>13</v>
      </c>
      <c r="G24331" t="s">
        <v>69325</v>
      </c>
      <c r="H24331" s="3" t="s">
        <v>69329</v>
      </c>
      <c r="I24331" t="s">
        <v>404</v>
      </c>
      <c r="J24331" t="s">
        <v>67846</v>
      </c>
    </row>
    <row r="24332" spans="1:10" ht="16" x14ac:dyDescent="0.2">
      <c r="A24332" t="s">
        <v>67845</v>
      </c>
      <c r="B24332" t="s">
        <v>69330</v>
      </c>
      <c r="C24332" t="s">
        <v>69331</v>
      </c>
      <c r="D24332">
        <v>2</v>
      </c>
      <c r="E24332" t="s">
        <v>7743</v>
      </c>
      <c r="F24332" t="s">
        <v>13</v>
      </c>
      <c r="G24332" t="s">
        <v>69325</v>
      </c>
      <c r="H24332" s="3" t="s">
        <v>69332</v>
      </c>
      <c r="I24332" t="s">
        <v>404</v>
      </c>
      <c r="J24332" t="s">
        <v>67846</v>
      </c>
    </row>
    <row r="24333" spans="1:10" ht="16" x14ac:dyDescent="0.2">
      <c r="A24333" t="s">
        <v>45725</v>
      </c>
      <c r="B24333" t="s">
        <v>69333</v>
      </c>
      <c r="C24333" t="s">
        <v>69334</v>
      </c>
      <c r="D24333">
        <v>3</v>
      </c>
      <c r="E24333" t="s">
        <v>7743</v>
      </c>
      <c r="F24333" t="s">
        <v>13</v>
      </c>
      <c r="G24333" t="s">
        <v>69325</v>
      </c>
      <c r="H24333" s="3" t="s">
        <v>69335</v>
      </c>
      <c r="I24333" t="s">
        <v>404</v>
      </c>
      <c r="J24333" t="s">
        <v>45728</v>
      </c>
    </row>
    <row r="24334" spans="1:10" ht="32" x14ac:dyDescent="0.2">
      <c r="A24334" t="s">
        <v>42067</v>
      </c>
      <c r="B24334" t="s">
        <v>24584</v>
      </c>
      <c r="C24334" t="s">
        <v>24585</v>
      </c>
      <c r="D24334">
        <v>1</v>
      </c>
      <c r="E24334" t="s">
        <v>13</v>
      </c>
      <c r="F24334" t="s">
        <v>13</v>
      </c>
      <c r="G24334" t="s">
        <v>69336</v>
      </c>
      <c r="H24334" s="3" t="s">
        <v>69337</v>
      </c>
      <c r="I24334" t="s">
        <v>509</v>
      </c>
      <c r="J24334" t="s">
        <v>42070</v>
      </c>
    </row>
    <row r="24335" spans="1:10" ht="32" x14ac:dyDescent="0.2">
      <c r="A24335" t="s">
        <v>68630</v>
      </c>
      <c r="B24335" t="s">
        <v>24584</v>
      </c>
      <c r="C24335" t="s">
        <v>24585</v>
      </c>
      <c r="D24335">
        <v>1</v>
      </c>
      <c r="E24335" t="s">
        <v>13</v>
      </c>
      <c r="F24335" t="s">
        <v>13</v>
      </c>
      <c r="G24335" t="s">
        <v>69338</v>
      </c>
      <c r="H24335" s="3" t="s">
        <v>69339</v>
      </c>
      <c r="I24335" t="s">
        <v>509</v>
      </c>
      <c r="J24335" t="s">
        <v>68631</v>
      </c>
    </row>
    <row r="24336" spans="1:10" ht="16" x14ac:dyDescent="0.2">
      <c r="A24336" t="s">
        <v>17100</v>
      </c>
      <c r="B24336" t="s">
        <v>69340</v>
      </c>
      <c r="C24336" t="s">
        <v>69341</v>
      </c>
      <c r="D24336">
        <v>1</v>
      </c>
      <c r="E24336" t="s">
        <v>13</v>
      </c>
      <c r="F24336" t="s">
        <v>13</v>
      </c>
      <c r="G24336" t="s">
        <v>69342</v>
      </c>
      <c r="H24336" s="3" t="s">
        <v>69343</v>
      </c>
      <c r="I24336" t="s">
        <v>355</v>
      </c>
      <c r="J24336" t="s">
        <v>17103</v>
      </c>
    </row>
    <row r="24337" spans="1:10" ht="16" x14ac:dyDescent="0.2">
      <c r="A24337" t="s">
        <v>69344</v>
      </c>
      <c r="B24337" t="s">
        <v>69345</v>
      </c>
      <c r="C24337" t="s">
        <v>69346</v>
      </c>
      <c r="D24337">
        <v>1</v>
      </c>
      <c r="E24337" t="s">
        <v>13</v>
      </c>
      <c r="F24337" t="s">
        <v>13</v>
      </c>
      <c r="G24337" t="s">
        <v>69342</v>
      </c>
      <c r="H24337" s="3" t="s">
        <v>69347</v>
      </c>
      <c r="I24337" t="s">
        <v>69</v>
      </c>
      <c r="J24337" t="s">
        <v>69348</v>
      </c>
    </row>
    <row r="24338" spans="1:10" ht="16" x14ac:dyDescent="0.2">
      <c r="A24338" t="s">
        <v>69344</v>
      </c>
      <c r="B24338" t="s">
        <v>69349</v>
      </c>
      <c r="C24338" t="s">
        <v>69350</v>
      </c>
      <c r="D24338">
        <v>2</v>
      </c>
      <c r="E24338" t="s">
        <v>13</v>
      </c>
      <c r="F24338" t="s">
        <v>13</v>
      </c>
      <c r="G24338" t="s">
        <v>69342</v>
      </c>
      <c r="H24338" s="3" t="s">
        <v>69347</v>
      </c>
      <c r="I24338" t="s">
        <v>69</v>
      </c>
      <c r="J24338" t="s">
        <v>69348</v>
      </c>
    </row>
    <row r="24339" spans="1:10" ht="16" x14ac:dyDescent="0.2">
      <c r="A24339" t="s">
        <v>15892</v>
      </c>
      <c r="B24339" t="s">
        <v>38944</v>
      </c>
      <c r="C24339" t="s">
        <v>38945</v>
      </c>
      <c r="D24339">
        <v>3</v>
      </c>
      <c r="E24339" t="s">
        <v>13</v>
      </c>
      <c r="F24339" t="s">
        <v>13</v>
      </c>
      <c r="G24339" t="s">
        <v>69342</v>
      </c>
      <c r="H24339" s="3" t="s">
        <v>69351</v>
      </c>
      <c r="I24339" t="s">
        <v>355</v>
      </c>
      <c r="J24339" t="s">
        <v>15895</v>
      </c>
    </row>
    <row r="24340" spans="1:10" ht="16" x14ac:dyDescent="0.2">
      <c r="A24340" t="s">
        <v>69352</v>
      </c>
      <c r="B24340" t="s">
        <v>69353</v>
      </c>
      <c r="C24340" t="s">
        <v>69354</v>
      </c>
      <c r="D24340">
        <v>1</v>
      </c>
      <c r="E24340" t="s">
        <v>13</v>
      </c>
      <c r="F24340" t="s">
        <v>13</v>
      </c>
      <c r="G24340" t="s">
        <v>69355</v>
      </c>
      <c r="H24340" s="3" t="s">
        <v>69356</v>
      </c>
      <c r="I24340" t="s">
        <v>1540</v>
      </c>
      <c r="J24340" t="s">
        <v>69357</v>
      </c>
    </row>
    <row r="24341" spans="1:10" ht="16" x14ac:dyDescent="0.2">
      <c r="A24341" t="s">
        <v>15883</v>
      </c>
      <c r="B24341" t="s">
        <v>20331</v>
      </c>
      <c r="C24341" t="s">
        <v>69358</v>
      </c>
      <c r="D24341">
        <v>3</v>
      </c>
      <c r="E24341" t="s">
        <v>13</v>
      </c>
      <c r="F24341" t="s">
        <v>13</v>
      </c>
      <c r="G24341" t="s">
        <v>69359</v>
      </c>
      <c r="H24341" s="3" t="s">
        <v>69360</v>
      </c>
      <c r="I24341" t="s">
        <v>1208</v>
      </c>
      <c r="J24341" t="s">
        <v>15886</v>
      </c>
    </row>
    <row r="24342" spans="1:10" ht="16" x14ac:dyDescent="0.2">
      <c r="A24342" t="s">
        <v>4264</v>
      </c>
      <c r="B24342" t="s">
        <v>4206</v>
      </c>
      <c r="C24342" t="s">
        <v>69361</v>
      </c>
      <c r="D24342">
        <v>1</v>
      </c>
      <c r="E24342" t="s">
        <v>13</v>
      </c>
      <c r="F24342" t="s">
        <v>13</v>
      </c>
      <c r="G24342" t="s">
        <v>69359</v>
      </c>
      <c r="H24342" s="3" t="s">
        <v>69360</v>
      </c>
      <c r="I24342" t="s">
        <v>1208</v>
      </c>
      <c r="J24342" t="s">
        <v>4268</v>
      </c>
    </row>
    <row r="24343" spans="1:10" ht="16" x14ac:dyDescent="0.2">
      <c r="A24343" t="s">
        <v>15871</v>
      </c>
      <c r="B24343" t="s">
        <v>20331</v>
      </c>
      <c r="C24343" t="s">
        <v>69358</v>
      </c>
      <c r="D24343">
        <v>1</v>
      </c>
      <c r="E24343" t="s">
        <v>13</v>
      </c>
      <c r="F24343" t="s">
        <v>13</v>
      </c>
      <c r="G24343" t="s">
        <v>69359</v>
      </c>
      <c r="H24343" s="3" t="s">
        <v>69362</v>
      </c>
      <c r="I24343" t="s">
        <v>1208</v>
      </c>
      <c r="J24343" t="s">
        <v>15876</v>
      </c>
    </row>
    <row r="24344" spans="1:10" ht="16" x14ac:dyDescent="0.2">
      <c r="A24344" t="s">
        <v>4264</v>
      </c>
      <c r="B24344" t="s">
        <v>69363</v>
      </c>
      <c r="C24344" t="s">
        <v>69364</v>
      </c>
      <c r="D24344">
        <v>3</v>
      </c>
      <c r="E24344" t="s">
        <v>13</v>
      </c>
      <c r="F24344" t="s">
        <v>13</v>
      </c>
      <c r="G24344" t="s">
        <v>69359</v>
      </c>
      <c r="H24344" s="3" t="s">
        <v>69360</v>
      </c>
      <c r="I24344" t="s">
        <v>1208</v>
      </c>
      <c r="J24344" t="s">
        <v>4268</v>
      </c>
    </row>
    <row r="24345" spans="1:10" ht="16" x14ac:dyDescent="0.2">
      <c r="A24345" t="s">
        <v>44175</v>
      </c>
      <c r="B24345" t="s">
        <v>69365</v>
      </c>
      <c r="C24345" t="s">
        <v>69366</v>
      </c>
      <c r="D24345">
        <v>1</v>
      </c>
      <c r="E24345" t="s">
        <v>7141</v>
      </c>
      <c r="F24345" t="s">
        <v>13</v>
      </c>
      <c r="G24345" t="s">
        <v>69367</v>
      </c>
      <c r="H24345" s="3" t="s">
        <v>69368</v>
      </c>
      <c r="I24345" t="s">
        <v>2796</v>
      </c>
      <c r="J24345" t="s">
        <v>44180</v>
      </c>
    </row>
    <row r="24346" spans="1:10" ht="16" x14ac:dyDescent="0.2">
      <c r="A24346" t="s">
        <v>69369</v>
      </c>
      <c r="B24346" t="s">
        <v>69370</v>
      </c>
      <c r="C24346" t="s">
        <v>69371</v>
      </c>
      <c r="D24346">
        <v>1</v>
      </c>
      <c r="E24346" t="s">
        <v>7141</v>
      </c>
      <c r="F24346" t="s">
        <v>13</v>
      </c>
      <c r="G24346" t="s">
        <v>69367</v>
      </c>
      <c r="H24346" s="3" t="s">
        <v>69372</v>
      </c>
      <c r="I24346" t="s">
        <v>2796</v>
      </c>
      <c r="J24346" t="s">
        <v>69373</v>
      </c>
    </row>
    <row r="24347" spans="1:10" ht="16" x14ac:dyDescent="0.2">
      <c r="A24347" t="s">
        <v>10389</v>
      </c>
      <c r="B24347" t="s">
        <v>69374</v>
      </c>
      <c r="C24347" t="s">
        <v>69375</v>
      </c>
      <c r="D24347">
        <v>2</v>
      </c>
      <c r="E24347" t="s">
        <v>7141</v>
      </c>
      <c r="F24347" t="s">
        <v>13</v>
      </c>
      <c r="G24347" t="s">
        <v>69367</v>
      </c>
      <c r="H24347" s="3" t="s">
        <v>69376</v>
      </c>
      <c r="I24347" t="s">
        <v>2796</v>
      </c>
      <c r="J24347" t="s">
        <v>10394</v>
      </c>
    </row>
    <row r="24348" spans="1:10" ht="16" x14ac:dyDescent="0.2">
      <c r="A24348" t="s">
        <v>51246</v>
      </c>
      <c r="B24348" t="s">
        <v>69377</v>
      </c>
      <c r="C24348" t="s">
        <v>69378</v>
      </c>
      <c r="D24348">
        <v>2</v>
      </c>
      <c r="E24348" t="s">
        <v>7141</v>
      </c>
      <c r="F24348" t="s">
        <v>13</v>
      </c>
      <c r="G24348" t="s">
        <v>69367</v>
      </c>
      <c r="H24348" s="3" t="s">
        <v>69379</v>
      </c>
      <c r="I24348" t="s">
        <v>2796</v>
      </c>
      <c r="J24348" t="s">
        <v>51252</v>
      </c>
    </row>
    <row r="24349" spans="1:10" ht="16" x14ac:dyDescent="0.2">
      <c r="A24349" t="s">
        <v>28756</v>
      </c>
      <c r="B24349" t="s">
        <v>69380</v>
      </c>
      <c r="C24349" t="s">
        <v>69381</v>
      </c>
      <c r="D24349">
        <v>4</v>
      </c>
      <c r="E24349" t="s">
        <v>7141</v>
      </c>
      <c r="F24349" t="s">
        <v>13</v>
      </c>
      <c r="G24349" t="s">
        <v>69367</v>
      </c>
      <c r="H24349" s="3" t="s">
        <v>69382</v>
      </c>
      <c r="I24349" t="s">
        <v>2796</v>
      </c>
      <c r="J24349" t="s">
        <v>28760</v>
      </c>
    </row>
    <row r="24350" spans="1:10" ht="16" x14ac:dyDescent="0.2">
      <c r="A24350" t="s">
        <v>69369</v>
      </c>
      <c r="B24350" t="s">
        <v>69383</v>
      </c>
      <c r="C24350" t="s">
        <v>69384</v>
      </c>
      <c r="D24350">
        <v>2</v>
      </c>
      <c r="E24350" t="s">
        <v>7141</v>
      </c>
      <c r="F24350" t="s">
        <v>13</v>
      </c>
      <c r="G24350" t="s">
        <v>69367</v>
      </c>
      <c r="H24350" s="3" t="s">
        <v>69385</v>
      </c>
      <c r="I24350" t="s">
        <v>2796</v>
      </c>
      <c r="J24350" t="s">
        <v>69373</v>
      </c>
    </row>
    <row r="24351" spans="1:10" ht="16" x14ac:dyDescent="0.2">
      <c r="A24351" t="s">
        <v>13236</v>
      </c>
      <c r="B24351" t="s">
        <v>69386</v>
      </c>
      <c r="C24351" t="s">
        <v>69387</v>
      </c>
      <c r="D24351">
        <v>5</v>
      </c>
      <c r="E24351" t="s">
        <v>13</v>
      </c>
      <c r="F24351" t="s">
        <v>13</v>
      </c>
      <c r="G24351" t="s">
        <v>69388</v>
      </c>
      <c r="H24351" s="3" t="s">
        <v>69389</v>
      </c>
      <c r="I24351" t="s">
        <v>62</v>
      </c>
      <c r="J24351" t="s">
        <v>13241</v>
      </c>
    </row>
    <row r="24352" spans="1:10" ht="16" x14ac:dyDescent="0.2">
      <c r="A24352" t="s">
        <v>13236</v>
      </c>
      <c r="B24352" t="s">
        <v>69390</v>
      </c>
      <c r="C24352" t="s">
        <v>69391</v>
      </c>
      <c r="D24352">
        <v>4</v>
      </c>
      <c r="E24352" t="s">
        <v>13</v>
      </c>
      <c r="F24352" t="s">
        <v>13</v>
      </c>
      <c r="G24352" t="s">
        <v>69388</v>
      </c>
      <c r="H24352" s="3" t="s">
        <v>69389</v>
      </c>
      <c r="I24352" t="s">
        <v>62</v>
      </c>
      <c r="J24352" t="s">
        <v>13241</v>
      </c>
    </row>
    <row r="24353" spans="1:10" ht="16" x14ac:dyDescent="0.2">
      <c r="A24353" t="s">
        <v>13236</v>
      </c>
      <c r="B24353" t="s">
        <v>69392</v>
      </c>
      <c r="C24353" t="s">
        <v>69393</v>
      </c>
      <c r="D24353">
        <v>3</v>
      </c>
      <c r="E24353" t="s">
        <v>13</v>
      </c>
      <c r="F24353" t="s">
        <v>13</v>
      </c>
      <c r="G24353" t="s">
        <v>69388</v>
      </c>
      <c r="H24353" s="3" t="s">
        <v>69389</v>
      </c>
      <c r="I24353" t="s">
        <v>62</v>
      </c>
      <c r="J24353" t="s">
        <v>13241</v>
      </c>
    </row>
    <row r="24354" spans="1:10" ht="16" x14ac:dyDescent="0.2">
      <c r="A24354" t="s">
        <v>13236</v>
      </c>
      <c r="B24354" t="s">
        <v>69394</v>
      </c>
      <c r="C24354" t="s">
        <v>69395</v>
      </c>
      <c r="D24354">
        <v>1</v>
      </c>
      <c r="E24354" t="s">
        <v>13</v>
      </c>
      <c r="F24354" t="s">
        <v>13</v>
      </c>
      <c r="G24354" t="s">
        <v>69388</v>
      </c>
      <c r="H24354" s="3" t="s">
        <v>69389</v>
      </c>
      <c r="I24354" t="s">
        <v>62</v>
      </c>
      <c r="J24354" t="s">
        <v>13241</v>
      </c>
    </row>
    <row r="24355" spans="1:10" ht="16" x14ac:dyDescent="0.2">
      <c r="A24355" t="s">
        <v>13236</v>
      </c>
      <c r="B24355" t="s">
        <v>69396</v>
      </c>
      <c r="C24355" t="s">
        <v>69397</v>
      </c>
      <c r="D24355">
        <v>2</v>
      </c>
      <c r="E24355" t="s">
        <v>13</v>
      </c>
      <c r="F24355" t="s">
        <v>13</v>
      </c>
      <c r="G24355" t="s">
        <v>69388</v>
      </c>
      <c r="H24355" s="3" t="s">
        <v>69389</v>
      </c>
      <c r="I24355" t="s">
        <v>62</v>
      </c>
      <c r="J24355" t="s">
        <v>13241</v>
      </c>
    </row>
    <row r="24356" spans="1:10" ht="16" x14ac:dyDescent="0.2">
      <c r="A24356" t="s">
        <v>10932</v>
      </c>
      <c r="B24356" t="s">
        <v>69398</v>
      </c>
      <c r="C24356" t="s">
        <v>69399</v>
      </c>
      <c r="D24356">
        <v>3</v>
      </c>
      <c r="E24356" t="s">
        <v>69400</v>
      </c>
      <c r="F24356" t="s">
        <v>13</v>
      </c>
      <c r="G24356" t="s">
        <v>69401</v>
      </c>
      <c r="H24356" s="3" t="s">
        <v>69402</v>
      </c>
      <c r="I24356" t="s">
        <v>62</v>
      </c>
      <c r="J24356" t="s">
        <v>10937</v>
      </c>
    </row>
    <row r="24357" spans="1:10" ht="16" x14ac:dyDescent="0.2">
      <c r="A24357" t="s">
        <v>42387</v>
      </c>
      <c r="B24357" t="s">
        <v>16439</v>
      </c>
      <c r="C24357" t="s">
        <v>69403</v>
      </c>
      <c r="D24357">
        <v>2</v>
      </c>
      <c r="E24357" t="s">
        <v>69400</v>
      </c>
      <c r="F24357" t="s">
        <v>13</v>
      </c>
      <c r="G24357" t="s">
        <v>69401</v>
      </c>
      <c r="H24357" s="3" t="s">
        <v>69404</v>
      </c>
      <c r="I24357" t="s">
        <v>62</v>
      </c>
      <c r="J24357" t="s">
        <v>42388</v>
      </c>
    </row>
    <row r="24358" spans="1:10" ht="16" x14ac:dyDescent="0.2">
      <c r="A24358" t="s">
        <v>42387</v>
      </c>
      <c r="B24358" t="s">
        <v>8939</v>
      </c>
      <c r="C24358" t="s">
        <v>69405</v>
      </c>
      <c r="D24358">
        <v>1</v>
      </c>
      <c r="E24358" t="s">
        <v>69400</v>
      </c>
      <c r="F24358" t="s">
        <v>13</v>
      </c>
      <c r="G24358" t="s">
        <v>69401</v>
      </c>
      <c r="H24358" s="3" t="s">
        <v>69406</v>
      </c>
      <c r="I24358" t="s">
        <v>62</v>
      </c>
      <c r="J24358" t="s">
        <v>42388</v>
      </c>
    </row>
    <row r="24359" spans="1:10" ht="16" x14ac:dyDescent="0.2">
      <c r="A24359" t="s">
        <v>42343</v>
      </c>
      <c r="B24359" t="s">
        <v>8939</v>
      </c>
      <c r="C24359" t="s">
        <v>69405</v>
      </c>
      <c r="D24359">
        <v>1</v>
      </c>
      <c r="E24359" t="s">
        <v>69400</v>
      </c>
      <c r="F24359" t="s">
        <v>13</v>
      </c>
      <c r="G24359" t="s">
        <v>69401</v>
      </c>
      <c r="H24359" s="3" t="s">
        <v>69406</v>
      </c>
      <c r="I24359" t="s">
        <v>62</v>
      </c>
      <c r="J24359" t="s">
        <v>42347</v>
      </c>
    </row>
    <row r="24360" spans="1:10" ht="16" x14ac:dyDescent="0.2">
      <c r="A24360" t="s">
        <v>42343</v>
      </c>
      <c r="B24360" t="s">
        <v>27632</v>
      </c>
      <c r="C24360" t="s">
        <v>69407</v>
      </c>
      <c r="D24360">
        <v>3</v>
      </c>
      <c r="E24360" t="s">
        <v>69400</v>
      </c>
      <c r="F24360" t="s">
        <v>13</v>
      </c>
      <c r="G24360" t="s">
        <v>69401</v>
      </c>
      <c r="H24360" s="3" t="s">
        <v>69406</v>
      </c>
      <c r="I24360" t="s">
        <v>62</v>
      </c>
      <c r="J24360" t="s">
        <v>42347</v>
      </c>
    </row>
    <row r="24361" spans="1:10" ht="16" x14ac:dyDescent="0.2">
      <c r="A24361" t="s">
        <v>60670</v>
      </c>
      <c r="B24361" t="s">
        <v>69408</v>
      </c>
      <c r="C24361" t="s">
        <v>69409</v>
      </c>
      <c r="D24361">
        <v>3</v>
      </c>
      <c r="E24361" t="s">
        <v>13</v>
      </c>
      <c r="F24361" t="s">
        <v>13</v>
      </c>
      <c r="G24361" t="s">
        <v>69410</v>
      </c>
      <c r="H24361" s="3" t="s">
        <v>69411</v>
      </c>
      <c r="I24361" t="s">
        <v>106</v>
      </c>
      <c r="J24361" t="s">
        <v>60675</v>
      </c>
    </row>
    <row r="24362" spans="1:10" ht="16" x14ac:dyDescent="0.2">
      <c r="A24362" t="s">
        <v>1097</v>
      </c>
      <c r="B24362" t="s">
        <v>32076</v>
      </c>
      <c r="C24362" t="s">
        <v>32077</v>
      </c>
      <c r="D24362">
        <v>3</v>
      </c>
      <c r="E24362" t="s">
        <v>13</v>
      </c>
      <c r="F24362" t="s">
        <v>13</v>
      </c>
      <c r="G24362" t="s">
        <v>69412</v>
      </c>
      <c r="H24362" s="3" t="s">
        <v>69413</v>
      </c>
      <c r="I24362" t="s">
        <v>390</v>
      </c>
      <c r="J24362" t="s">
        <v>1099</v>
      </c>
    </row>
    <row r="24363" spans="1:10" ht="16" x14ac:dyDescent="0.2">
      <c r="A24363" t="s">
        <v>69414</v>
      </c>
      <c r="B24363" t="s">
        <v>69415</v>
      </c>
      <c r="C24363" t="s">
        <v>69416</v>
      </c>
      <c r="D24363">
        <v>2</v>
      </c>
      <c r="E24363" t="s">
        <v>14617</v>
      </c>
      <c r="F24363" t="s">
        <v>13</v>
      </c>
      <c r="G24363" t="s">
        <v>69417</v>
      </c>
      <c r="H24363" s="3" t="s">
        <v>69418</v>
      </c>
      <c r="I24363" t="s">
        <v>62</v>
      </c>
      <c r="J24363" t="s">
        <v>69419</v>
      </c>
    </row>
    <row r="24364" spans="1:10" ht="16" x14ac:dyDescent="0.2">
      <c r="A24364" t="s">
        <v>22037</v>
      </c>
      <c r="B24364" t="s">
        <v>69420</v>
      </c>
      <c r="C24364" t="s">
        <v>69421</v>
      </c>
      <c r="D24364">
        <v>2</v>
      </c>
      <c r="E24364" t="s">
        <v>14617</v>
      </c>
      <c r="F24364" t="s">
        <v>13</v>
      </c>
      <c r="G24364" t="s">
        <v>69417</v>
      </c>
      <c r="H24364" s="3" t="s">
        <v>69422</v>
      </c>
      <c r="I24364" t="s">
        <v>62</v>
      </c>
      <c r="J24364" t="s">
        <v>22038</v>
      </c>
    </row>
    <row r="24365" spans="1:10" ht="16" x14ac:dyDescent="0.2">
      <c r="A24365" t="s">
        <v>69423</v>
      </c>
      <c r="B24365" t="s">
        <v>69424</v>
      </c>
      <c r="C24365" t="s">
        <v>69425</v>
      </c>
      <c r="D24365">
        <v>3</v>
      </c>
      <c r="E24365" t="s">
        <v>14617</v>
      </c>
      <c r="F24365" t="s">
        <v>13</v>
      </c>
      <c r="G24365" t="s">
        <v>69417</v>
      </c>
      <c r="H24365" s="3" t="s">
        <v>69418</v>
      </c>
      <c r="I24365" t="s">
        <v>62</v>
      </c>
      <c r="J24365" t="s">
        <v>69426</v>
      </c>
    </row>
    <row r="24366" spans="1:10" ht="16" x14ac:dyDescent="0.2">
      <c r="A24366" t="s">
        <v>69423</v>
      </c>
      <c r="B24366" t="s">
        <v>69427</v>
      </c>
      <c r="C24366" t="s">
        <v>69428</v>
      </c>
      <c r="D24366">
        <v>2</v>
      </c>
      <c r="E24366" t="s">
        <v>14617</v>
      </c>
      <c r="F24366" t="s">
        <v>13</v>
      </c>
      <c r="G24366" t="s">
        <v>69417</v>
      </c>
      <c r="H24366" s="3" t="s">
        <v>69418</v>
      </c>
      <c r="I24366" t="s">
        <v>62</v>
      </c>
      <c r="J24366" t="s">
        <v>69426</v>
      </c>
    </row>
    <row r="24367" spans="1:10" ht="16" x14ac:dyDescent="0.2">
      <c r="A24367" t="s">
        <v>68366</v>
      </c>
      <c r="B24367" t="s">
        <v>69429</v>
      </c>
      <c r="C24367" t="s">
        <v>69430</v>
      </c>
      <c r="D24367">
        <v>2</v>
      </c>
      <c r="E24367" t="s">
        <v>13</v>
      </c>
      <c r="F24367" t="s">
        <v>13</v>
      </c>
      <c r="G24367" t="s">
        <v>69417</v>
      </c>
      <c r="H24367" s="3" t="s">
        <v>69431</v>
      </c>
      <c r="J24367" t="s">
        <v>68369</v>
      </c>
    </row>
    <row r="24368" spans="1:10" ht="16" x14ac:dyDescent="0.2">
      <c r="A24368" t="s">
        <v>69414</v>
      </c>
      <c r="B24368" t="s">
        <v>69432</v>
      </c>
      <c r="C24368" t="s">
        <v>69433</v>
      </c>
      <c r="D24368">
        <v>1</v>
      </c>
      <c r="E24368" t="s">
        <v>14617</v>
      </c>
      <c r="F24368" t="s">
        <v>13</v>
      </c>
      <c r="G24368" t="s">
        <v>69417</v>
      </c>
      <c r="H24368" s="3" t="s">
        <v>69418</v>
      </c>
      <c r="I24368" t="s">
        <v>62</v>
      </c>
      <c r="J24368" t="s">
        <v>69419</v>
      </c>
    </row>
    <row r="24369" spans="1:10" ht="16" x14ac:dyDescent="0.2">
      <c r="A24369" t="s">
        <v>69434</v>
      </c>
      <c r="B24369" t="s">
        <v>69424</v>
      </c>
      <c r="C24369" t="s">
        <v>69425</v>
      </c>
      <c r="D24369">
        <v>2</v>
      </c>
      <c r="E24369" t="s">
        <v>14617</v>
      </c>
      <c r="F24369" t="s">
        <v>13</v>
      </c>
      <c r="G24369" t="s">
        <v>69417</v>
      </c>
      <c r="H24369" s="3" t="s">
        <v>69418</v>
      </c>
      <c r="I24369" t="s">
        <v>62</v>
      </c>
      <c r="J24369" t="s">
        <v>69435</v>
      </c>
    </row>
    <row r="24370" spans="1:10" ht="16" x14ac:dyDescent="0.2">
      <c r="A24370" t="s">
        <v>22037</v>
      </c>
      <c r="B24370" t="s">
        <v>69436</v>
      </c>
      <c r="C24370" t="s">
        <v>69437</v>
      </c>
      <c r="D24370">
        <v>1</v>
      </c>
      <c r="E24370" t="s">
        <v>14617</v>
      </c>
      <c r="F24370" t="s">
        <v>13</v>
      </c>
      <c r="G24370" t="s">
        <v>69417</v>
      </c>
      <c r="H24370" s="3" t="s">
        <v>69438</v>
      </c>
      <c r="I24370" t="s">
        <v>62</v>
      </c>
      <c r="J24370" t="s">
        <v>22038</v>
      </c>
    </row>
    <row r="24371" spans="1:10" ht="16" x14ac:dyDescent="0.2">
      <c r="A24371" t="s">
        <v>69434</v>
      </c>
      <c r="B24371" t="s">
        <v>69427</v>
      </c>
      <c r="C24371" t="s">
        <v>69428</v>
      </c>
      <c r="D24371">
        <v>1</v>
      </c>
      <c r="E24371" t="s">
        <v>14617</v>
      </c>
      <c r="F24371" t="s">
        <v>13</v>
      </c>
      <c r="G24371" t="s">
        <v>69417</v>
      </c>
      <c r="H24371" s="3" t="s">
        <v>69418</v>
      </c>
      <c r="I24371" t="s">
        <v>62</v>
      </c>
      <c r="J24371" t="s">
        <v>69435</v>
      </c>
    </row>
    <row r="24372" spans="1:10" ht="16" x14ac:dyDescent="0.2">
      <c r="A24372" t="s">
        <v>22037</v>
      </c>
      <c r="B24372" t="s">
        <v>69439</v>
      </c>
      <c r="C24372" t="s">
        <v>69440</v>
      </c>
      <c r="D24372">
        <v>5</v>
      </c>
      <c r="E24372" t="s">
        <v>14617</v>
      </c>
      <c r="F24372" t="s">
        <v>13</v>
      </c>
      <c r="G24372" t="s">
        <v>69417</v>
      </c>
      <c r="H24372" s="3" t="s">
        <v>69422</v>
      </c>
      <c r="I24372" t="s">
        <v>62</v>
      </c>
      <c r="J24372" t="s">
        <v>22038</v>
      </c>
    </row>
    <row r="24373" spans="1:10" ht="16" x14ac:dyDescent="0.2">
      <c r="A24373" t="s">
        <v>7418</v>
      </c>
      <c r="B24373" t="s">
        <v>69441</v>
      </c>
      <c r="C24373" t="s">
        <v>69442</v>
      </c>
      <c r="D24373">
        <v>4</v>
      </c>
      <c r="E24373" t="s">
        <v>14617</v>
      </c>
      <c r="F24373" t="s">
        <v>13</v>
      </c>
      <c r="G24373" t="s">
        <v>69417</v>
      </c>
      <c r="H24373" s="3" t="s">
        <v>69418</v>
      </c>
      <c r="I24373" t="s">
        <v>62</v>
      </c>
      <c r="J24373" t="s">
        <v>7421</v>
      </c>
    </row>
    <row r="24374" spans="1:10" ht="16" x14ac:dyDescent="0.2">
      <c r="A24374" t="s">
        <v>69423</v>
      </c>
      <c r="B24374" t="s">
        <v>69443</v>
      </c>
      <c r="C24374" t="s">
        <v>69444</v>
      </c>
      <c r="D24374">
        <v>1</v>
      </c>
      <c r="E24374" t="s">
        <v>14617</v>
      </c>
      <c r="F24374" t="s">
        <v>13</v>
      </c>
      <c r="G24374" t="s">
        <v>69417</v>
      </c>
      <c r="H24374" s="3" t="s">
        <v>69418</v>
      </c>
      <c r="I24374" t="s">
        <v>62</v>
      </c>
      <c r="J24374" t="s">
        <v>69426</v>
      </c>
    </row>
    <row r="24375" spans="1:10" ht="16" x14ac:dyDescent="0.2">
      <c r="A24375" t="s">
        <v>20089</v>
      </c>
      <c r="B24375" t="s">
        <v>69445</v>
      </c>
      <c r="C24375" t="s">
        <v>69446</v>
      </c>
      <c r="D24375">
        <v>2</v>
      </c>
      <c r="E24375" t="s">
        <v>13</v>
      </c>
      <c r="F24375" t="s">
        <v>13</v>
      </c>
      <c r="G24375" t="s">
        <v>69447</v>
      </c>
      <c r="H24375" s="3" t="s">
        <v>69448</v>
      </c>
      <c r="I24375" t="s">
        <v>62</v>
      </c>
      <c r="J24375" t="s">
        <v>20091</v>
      </c>
    </row>
    <row r="24376" spans="1:10" ht="16" x14ac:dyDescent="0.2">
      <c r="A24376" t="s">
        <v>4706</v>
      </c>
      <c r="B24376" t="s">
        <v>4622</v>
      </c>
      <c r="C24376" t="s">
        <v>69449</v>
      </c>
      <c r="D24376">
        <v>3</v>
      </c>
      <c r="E24376">
        <f>523</f>
        <v>523</v>
      </c>
      <c r="F24376" t="s">
        <v>13</v>
      </c>
      <c r="G24376" t="s">
        <v>69450</v>
      </c>
      <c r="H24376" s="3" t="s">
        <v>69451</v>
      </c>
      <c r="I24376" t="s">
        <v>404</v>
      </c>
      <c r="J24376" t="s">
        <v>4711</v>
      </c>
    </row>
    <row r="24377" spans="1:10" ht="16" x14ac:dyDescent="0.2">
      <c r="A24377" t="s">
        <v>69452</v>
      </c>
      <c r="B24377" t="s">
        <v>69453</v>
      </c>
      <c r="C24377" t="s">
        <v>69454</v>
      </c>
      <c r="D24377">
        <v>3</v>
      </c>
      <c r="E24377" t="s">
        <v>1246</v>
      </c>
      <c r="F24377" t="s">
        <v>13</v>
      </c>
      <c r="G24377" t="s">
        <v>69455</v>
      </c>
      <c r="H24377" s="3" t="s">
        <v>69456</v>
      </c>
      <c r="I24377" t="s">
        <v>69</v>
      </c>
      <c r="J24377" t="s">
        <v>69457</v>
      </c>
    </row>
    <row r="24378" spans="1:10" ht="16" x14ac:dyDescent="0.2">
      <c r="A24378" t="s">
        <v>69458</v>
      </c>
      <c r="B24378" t="s">
        <v>69459</v>
      </c>
      <c r="C24378" t="s">
        <v>69460</v>
      </c>
      <c r="D24378">
        <v>1</v>
      </c>
      <c r="E24378" t="s">
        <v>1246</v>
      </c>
      <c r="F24378" t="s">
        <v>13</v>
      </c>
      <c r="G24378" t="s">
        <v>69455</v>
      </c>
      <c r="H24378" s="3" t="s">
        <v>69461</v>
      </c>
      <c r="I24378" t="s">
        <v>69</v>
      </c>
      <c r="J24378" t="s">
        <v>69462</v>
      </c>
    </row>
    <row r="24379" spans="1:10" ht="16" x14ac:dyDescent="0.2">
      <c r="A24379" t="s">
        <v>44482</v>
      </c>
      <c r="B24379" t="s">
        <v>69463</v>
      </c>
      <c r="C24379" t="s">
        <v>69464</v>
      </c>
      <c r="D24379">
        <v>2</v>
      </c>
      <c r="E24379" t="s">
        <v>1246</v>
      </c>
      <c r="F24379" t="s">
        <v>13</v>
      </c>
      <c r="G24379" t="s">
        <v>69455</v>
      </c>
      <c r="H24379" s="3" t="s">
        <v>69461</v>
      </c>
      <c r="I24379" t="s">
        <v>69</v>
      </c>
      <c r="J24379" t="s">
        <v>44483</v>
      </c>
    </row>
    <row r="24380" spans="1:10" ht="16" x14ac:dyDescent="0.2">
      <c r="A24380" t="s">
        <v>69452</v>
      </c>
      <c r="B24380" t="s">
        <v>69465</v>
      </c>
      <c r="C24380" t="s">
        <v>69466</v>
      </c>
      <c r="D24380">
        <v>2</v>
      </c>
      <c r="E24380" t="s">
        <v>1246</v>
      </c>
      <c r="F24380" t="s">
        <v>13</v>
      </c>
      <c r="G24380" t="s">
        <v>69455</v>
      </c>
      <c r="H24380" s="3" t="s">
        <v>69456</v>
      </c>
      <c r="I24380" t="s">
        <v>69</v>
      </c>
      <c r="J24380" t="s">
        <v>69457</v>
      </c>
    </row>
    <row r="24381" spans="1:10" ht="16" x14ac:dyDescent="0.2">
      <c r="A24381" t="s">
        <v>9456</v>
      </c>
      <c r="B24381" t="s">
        <v>69467</v>
      </c>
      <c r="C24381" t="s">
        <v>69468</v>
      </c>
      <c r="D24381">
        <v>2</v>
      </c>
      <c r="E24381" t="s">
        <v>1246</v>
      </c>
      <c r="F24381" t="s">
        <v>13</v>
      </c>
      <c r="G24381" t="s">
        <v>69455</v>
      </c>
      <c r="H24381" s="3" t="s">
        <v>69461</v>
      </c>
      <c r="I24381" t="s">
        <v>69</v>
      </c>
      <c r="J24381" t="s">
        <v>9460</v>
      </c>
    </row>
    <row r="24382" spans="1:10" ht="16" x14ac:dyDescent="0.2">
      <c r="A24382" t="s">
        <v>69469</v>
      </c>
      <c r="B24382" t="s">
        <v>69470</v>
      </c>
      <c r="C24382" t="s">
        <v>69471</v>
      </c>
      <c r="D24382">
        <v>2</v>
      </c>
      <c r="E24382" t="s">
        <v>1246</v>
      </c>
      <c r="F24382" t="s">
        <v>13</v>
      </c>
      <c r="G24382" t="s">
        <v>69455</v>
      </c>
      <c r="H24382" s="3" t="s">
        <v>69472</v>
      </c>
      <c r="I24382" t="s">
        <v>69</v>
      </c>
      <c r="J24382" t="s">
        <v>69473</v>
      </c>
    </row>
    <row r="24383" spans="1:10" ht="16" x14ac:dyDescent="0.2">
      <c r="A24383" t="s">
        <v>69452</v>
      </c>
      <c r="B24383" t="s">
        <v>69474</v>
      </c>
      <c r="C24383" t="s">
        <v>69475</v>
      </c>
      <c r="D24383">
        <v>1</v>
      </c>
      <c r="E24383" t="s">
        <v>1246</v>
      </c>
      <c r="F24383" t="s">
        <v>13</v>
      </c>
      <c r="G24383" t="s">
        <v>69455</v>
      </c>
      <c r="H24383" s="3" t="s">
        <v>69456</v>
      </c>
      <c r="I24383" t="s">
        <v>69</v>
      </c>
      <c r="J24383" t="s">
        <v>69457</v>
      </c>
    </row>
    <row r="24384" spans="1:10" ht="16" x14ac:dyDescent="0.2">
      <c r="A24384" t="s">
        <v>69469</v>
      </c>
      <c r="B24384" t="s">
        <v>69476</v>
      </c>
      <c r="C24384" t="s">
        <v>69477</v>
      </c>
      <c r="D24384">
        <v>1</v>
      </c>
      <c r="E24384" t="s">
        <v>1246</v>
      </c>
      <c r="F24384" t="s">
        <v>13</v>
      </c>
      <c r="G24384" t="s">
        <v>69455</v>
      </c>
      <c r="H24384" s="3" t="s">
        <v>69472</v>
      </c>
      <c r="I24384" t="s">
        <v>69</v>
      </c>
      <c r="J24384" t="s">
        <v>69473</v>
      </c>
    </row>
    <row r="24385" spans="1:10" ht="16" x14ac:dyDescent="0.2">
      <c r="A24385" t="s">
        <v>69469</v>
      </c>
      <c r="B24385" t="s">
        <v>69478</v>
      </c>
      <c r="C24385" t="s">
        <v>69479</v>
      </c>
      <c r="D24385">
        <v>3</v>
      </c>
      <c r="E24385" t="s">
        <v>1246</v>
      </c>
      <c r="F24385" t="s">
        <v>13</v>
      </c>
      <c r="G24385" t="s">
        <v>69455</v>
      </c>
      <c r="H24385" s="3" t="s">
        <v>69472</v>
      </c>
      <c r="I24385" t="s">
        <v>69</v>
      </c>
      <c r="J24385" t="s">
        <v>69473</v>
      </c>
    </row>
    <row r="24386" spans="1:10" ht="16" x14ac:dyDescent="0.2">
      <c r="A24386" t="s">
        <v>69480</v>
      </c>
      <c r="B24386" t="s">
        <v>69481</v>
      </c>
      <c r="C24386" t="s">
        <v>69482</v>
      </c>
      <c r="D24386">
        <v>6</v>
      </c>
      <c r="E24386" t="s">
        <v>1045</v>
      </c>
      <c r="F24386" t="s">
        <v>13</v>
      </c>
      <c r="G24386" t="s">
        <v>69483</v>
      </c>
      <c r="H24386" s="3" t="s">
        <v>69484</v>
      </c>
      <c r="I24386" t="s">
        <v>714</v>
      </c>
      <c r="J24386" t="s">
        <v>69485</v>
      </c>
    </row>
    <row r="24387" spans="1:10" ht="16" x14ac:dyDescent="0.2">
      <c r="A24387" t="s">
        <v>69480</v>
      </c>
      <c r="B24387" t="s">
        <v>69486</v>
      </c>
      <c r="C24387" t="s">
        <v>69487</v>
      </c>
      <c r="D24387">
        <v>4</v>
      </c>
      <c r="E24387" t="s">
        <v>1045</v>
      </c>
      <c r="F24387" t="s">
        <v>13</v>
      </c>
      <c r="G24387" t="s">
        <v>69483</v>
      </c>
      <c r="H24387" s="3" t="s">
        <v>69484</v>
      </c>
      <c r="I24387" t="s">
        <v>714</v>
      </c>
      <c r="J24387" t="s">
        <v>69485</v>
      </c>
    </row>
    <row r="24388" spans="1:10" ht="16" x14ac:dyDescent="0.2">
      <c r="A24388" t="s">
        <v>69480</v>
      </c>
      <c r="B24388" t="s">
        <v>69488</v>
      </c>
      <c r="C24388" t="s">
        <v>69489</v>
      </c>
      <c r="D24388">
        <v>5</v>
      </c>
      <c r="E24388" t="s">
        <v>1045</v>
      </c>
      <c r="F24388" t="s">
        <v>13</v>
      </c>
      <c r="G24388" t="s">
        <v>69483</v>
      </c>
      <c r="H24388" s="3" t="s">
        <v>69484</v>
      </c>
      <c r="I24388" t="s">
        <v>714</v>
      </c>
      <c r="J24388" t="s">
        <v>69485</v>
      </c>
    </row>
    <row r="24389" spans="1:10" ht="16" x14ac:dyDescent="0.2">
      <c r="A24389" t="s">
        <v>69490</v>
      </c>
      <c r="B24389" t="s">
        <v>69491</v>
      </c>
      <c r="C24389" t="s">
        <v>69492</v>
      </c>
      <c r="D24389">
        <v>2</v>
      </c>
      <c r="E24389" t="s">
        <v>1045</v>
      </c>
      <c r="F24389" t="s">
        <v>13</v>
      </c>
      <c r="G24389" t="s">
        <v>69483</v>
      </c>
      <c r="H24389" s="3" t="s">
        <v>69493</v>
      </c>
      <c r="I24389" t="s">
        <v>714</v>
      </c>
      <c r="J24389" t="s">
        <v>69494</v>
      </c>
    </row>
    <row r="24390" spans="1:10" ht="16" x14ac:dyDescent="0.2">
      <c r="A24390" t="s">
        <v>69490</v>
      </c>
      <c r="B24390" t="s">
        <v>69495</v>
      </c>
      <c r="C24390" t="s">
        <v>69496</v>
      </c>
      <c r="D24390">
        <v>1</v>
      </c>
      <c r="E24390" t="s">
        <v>1045</v>
      </c>
      <c r="F24390" t="s">
        <v>13</v>
      </c>
      <c r="G24390" t="s">
        <v>69483</v>
      </c>
      <c r="H24390" s="3" t="s">
        <v>69493</v>
      </c>
      <c r="I24390" t="s">
        <v>714</v>
      </c>
      <c r="J24390" t="s">
        <v>69494</v>
      </c>
    </row>
    <row r="24391" spans="1:10" ht="16" x14ac:dyDescent="0.2">
      <c r="A24391" t="s">
        <v>69497</v>
      </c>
      <c r="B24391" t="s">
        <v>69486</v>
      </c>
      <c r="C24391" t="s">
        <v>69487</v>
      </c>
      <c r="D24391">
        <v>1</v>
      </c>
      <c r="E24391" t="s">
        <v>1045</v>
      </c>
      <c r="F24391" t="s">
        <v>13</v>
      </c>
      <c r="G24391" t="s">
        <v>69483</v>
      </c>
      <c r="H24391" s="3" t="s">
        <v>69484</v>
      </c>
      <c r="I24391" t="s">
        <v>714</v>
      </c>
      <c r="J24391" t="s">
        <v>69485</v>
      </c>
    </row>
    <row r="24392" spans="1:10" ht="16" x14ac:dyDescent="0.2">
      <c r="A24392" t="s">
        <v>44311</v>
      </c>
      <c r="B24392" t="s">
        <v>69498</v>
      </c>
      <c r="C24392" t="s">
        <v>69499</v>
      </c>
      <c r="D24392">
        <v>2</v>
      </c>
      <c r="E24392" t="s">
        <v>1045</v>
      </c>
      <c r="F24392" t="s">
        <v>13</v>
      </c>
      <c r="G24392" t="s">
        <v>69483</v>
      </c>
      <c r="H24392" s="3" t="s">
        <v>69500</v>
      </c>
      <c r="I24392" t="s">
        <v>714</v>
      </c>
      <c r="J24392" t="s">
        <v>44312</v>
      </c>
    </row>
    <row r="24393" spans="1:10" ht="16" x14ac:dyDescent="0.2">
      <c r="A24393" t="s">
        <v>69501</v>
      </c>
      <c r="B24393" t="s">
        <v>69486</v>
      </c>
      <c r="C24393" t="s">
        <v>69487</v>
      </c>
      <c r="D24393">
        <v>1</v>
      </c>
      <c r="E24393" t="s">
        <v>1045</v>
      </c>
      <c r="F24393" t="s">
        <v>13</v>
      </c>
      <c r="G24393" t="s">
        <v>69483</v>
      </c>
      <c r="H24393" s="3" t="s">
        <v>69484</v>
      </c>
      <c r="I24393" t="s">
        <v>714</v>
      </c>
      <c r="J24393" t="s">
        <v>69502</v>
      </c>
    </row>
    <row r="24394" spans="1:10" ht="16" x14ac:dyDescent="0.2">
      <c r="A24394" t="s">
        <v>69501</v>
      </c>
      <c r="B24394" t="s">
        <v>69488</v>
      </c>
      <c r="C24394" t="s">
        <v>69489</v>
      </c>
      <c r="D24394">
        <v>2</v>
      </c>
      <c r="E24394" t="s">
        <v>1045</v>
      </c>
      <c r="F24394" t="s">
        <v>13</v>
      </c>
      <c r="G24394" t="s">
        <v>69483</v>
      </c>
      <c r="H24394" s="3" t="s">
        <v>69484</v>
      </c>
      <c r="I24394" t="s">
        <v>714</v>
      </c>
      <c r="J24394" t="s">
        <v>69502</v>
      </c>
    </row>
    <row r="24395" spans="1:10" ht="16" x14ac:dyDescent="0.2">
      <c r="A24395" t="s">
        <v>69501</v>
      </c>
      <c r="B24395" t="s">
        <v>69481</v>
      </c>
      <c r="C24395" t="s">
        <v>69482</v>
      </c>
      <c r="D24395">
        <v>3</v>
      </c>
      <c r="E24395" t="s">
        <v>1045</v>
      </c>
      <c r="F24395" t="s">
        <v>13</v>
      </c>
      <c r="G24395" t="s">
        <v>69483</v>
      </c>
      <c r="H24395" s="3" t="s">
        <v>69484</v>
      </c>
      <c r="I24395" t="s">
        <v>714</v>
      </c>
      <c r="J24395" t="s">
        <v>69502</v>
      </c>
    </row>
    <row r="24396" spans="1:10" ht="16" x14ac:dyDescent="0.2">
      <c r="A24396" t="s">
        <v>69497</v>
      </c>
      <c r="B24396" t="s">
        <v>69488</v>
      </c>
      <c r="C24396" t="s">
        <v>69489</v>
      </c>
      <c r="D24396">
        <v>2</v>
      </c>
      <c r="E24396" t="s">
        <v>1045</v>
      </c>
      <c r="F24396" t="s">
        <v>13</v>
      </c>
      <c r="G24396" t="s">
        <v>69483</v>
      </c>
      <c r="H24396" s="3" t="s">
        <v>69484</v>
      </c>
      <c r="I24396" t="s">
        <v>714</v>
      </c>
      <c r="J24396" t="s">
        <v>69485</v>
      </c>
    </row>
    <row r="24397" spans="1:10" ht="16" x14ac:dyDescent="0.2">
      <c r="A24397" t="s">
        <v>27880</v>
      </c>
      <c r="B24397" t="s">
        <v>69503</v>
      </c>
      <c r="C24397" t="s">
        <v>69504</v>
      </c>
      <c r="D24397">
        <v>2</v>
      </c>
      <c r="E24397" t="s">
        <v>1045</v>
      </c>
      <c r="F24397" t="s">
        <v>13</v>
      </c>
      <c r="G24397" t="s">
        <v>69483</v>
      </c>
      <c r="H24397" s="3" t="s">
        <v>69505</v>
      </c>
      <c r="I24397" t="s">
        <v>714</v>
      </c>
      <c r="J24397" t="s">
        <v>27885</v>
      </c>
    </row>
    <row r="24398" spans="1:10" ht="16" x14ac:dyDescent="0.2">
      <c r="A24398" t="s">
        <v>27880</v>
      </c>
      <c r="B24398" t="s">
        <v>69506</v>
      </c>
      <c r="C24398" t="s">
        <v>69507</v>
      </c>
      <c r="D24398">
        <v>4</v>
      </c>
      <c r="E24398" t="s">
        <v>1045</v>
      </c>
      <c r="F24398" t="s">
        <v>13</v>
      </c>
      <c r="G24398" t="s">
        <v>69483</v>
      </c>
      <c r="H24398" s="3" t="s">
        <v>69505</v>
      </c>
      <c r="I24398" t="s">
        <v>714</v>
      </c>
      <c r="J24398" t="s">
        <v>27885</v>
      </c>
    </row>
    <row r="24399" spans="1:10" ht="16" x14ac:dyDescent="0.2">
      <c r="A24399" t="s">
        <v>203</v>
      </c>
      <c r="B24399" t="s">
        <v>69491</v>
      </c>
      <c r="C24399" t="s">
        <v>69492</v>
      </c>
      <c r="D24399">
        <v>3</v>
      </c>
      <c r="E24399" t="s">
        <v>1045</v>
      </c>
      <c r="F24399" t="s">
        <v>13</v>
      </c>
      <c r="G24399" t="s">
        <v>69483</v>
      </c>
      <c r="H24399" s="3" t="s">
        <v>69493</v>
      </c>
      <c r="I24399" t="s">
        <v>714</v>
      </c>
      <c r="J24399" t="s">
        <v>209</v>
      </c>
    </row>
    <row r="24400" spans="1:10" ht="16" x14ac:dyDescent="0.2">
      <c r="A24400" t="s">
        <v>203</v>
      </c>
      <c r="B24400" t="s">
        <v>69508</v>
      </c>
      <c r="C24400" t="s">
        <v>69509</v>
      </c>
      <c r="D24400">
        <v>2</v>
      </c>
      <c r="E24400" t="s">
        <v>1045</v>
      </c>
      <c r="F24400" t="s">
        <v>13</v>
      </c>
      <c r="G24400" t="s">
        <v>69483</v>
      </c>
      <c r="H24400" s="3" t="s">
        <v>69493</v>
      </c>
      <c r="I24400" t="s">
        <v>714</v>
      </c>
      <c r="J24400" t="s">
        <v>209</v>
      </c>
    </row>
    <row r="24401" spans="1:10" ht="16" x14ac:dyDescent="0.2">
      <c r="A24401" t="s">
        <v>69490</v>
      </c>
      <c r="B24401" t="s">
        <v>69510</v>
      </c>
      <c r="C24401" t="s">
        <v>69511</v>
      </c>
      <c r="D24401">
        <v>3</v>
      </c>
      <c r="E24401" t="s">
        <v>1045</v>
      </c>
      <c r="F24401" t="s">
        <v>13</v>
      </c>
      <c r="G24401" t="s">
        <v>69483</v>
      </c>
      <c r="H24401" s="3" t="s">
        <v>69493</v>
      </c>
      <c r="I24401" t="s">
        <v>714</v>
      </c>
      <c r="J24401" t="s">
        <v>69494</v>
      </c>
    </row>
    <row r="24402" spans="1:10" ht="16" x14ac:dyDescent="0.2">
      <c r="A24402" t="s">
        <v>54634</v>
      </c>
      <c r="B24402" t="s">
        <v>69512</v>
      </c>
      <c r="C24402" t="s">
        <v>69513</v>
      </c>
      <c r="D24402">
        <v>4</v>
      </c>
      <c r="E24402" t="s">
        <v>1045</v>
      </c>
      <c r="F24402" t="s">
        <v>13</v>
      </c>
      <c r="G24402" t="s">
        <v>69483</v>
      </c>
      <c r="H24402" s="3" t="s">
        <v>69514</v>
      </c>
      <c r="I24402" t="s">
        <v>714</v>
      </c>
      <c r="J24402" t="s">
        <v>54638</v>
      </c>
    </row>
    <row r="24403" spans="1:10" ht="16" x14ac:dyDescent="0.2">
      <c r="A24403" t="s">
        <v>69497</v>
      </c>
      <c r="B24403" t="s">
        <v>69481</v>
      </c>
      <c r="C24403" t="s">
        <v>69482</v>
      </c>
      <c r="D24403">
        <v>3</v>
      </c>
      <c r="E24403" t="s">
        <v>1045</v>
      </c>
      <c r="F24403" t="s">
        <v>13</v>
      </c>
      <c r="G24403" t="s">
        <v>69483</v>
      </c>
      <c r="H24403" s="3" t="s">
        <v>69484</v>
      </c>
      <c r="I24403" t="s">
        <v>714</v>
      </c>
      <c r="J24403" t="s">
        <v>69485</v>
      </c>
    </row>
    <row r="24404" spans="1:10" ht="16" x14ac:dyDescent="0.2">
      <c r="A24404" t="s">
        <v>3884</v>
      </c>
      <c r="B24404" t="s">
        <v>69515</v>
      </c>
      <c r="C24404" t="s">
        <v>69516</v>
      </c>
      <c r="D24404">
        <v>2</v>
      </c>
      <c r="E24404" t="s">
        <v>1045</v>
      </c>
      <c r="F24404" t="s">
        <v>13</v>
      </c>
      <c r="G24404" t="s">
        <v>69483</v>
      </c>
      <c r="H24404" s="3" t="s">
        <v>69517</v>
      </c>
      <c r="I24404" t="s">
        <v>714</v>
      </c>
      <c r="J24404" t="s">
        <v>3887</v>
      </c>
    </row>
    <row r="24405" spans="1:10" ht="16" x14ac:dyDescent="0.2">
      <c r="A24405" t="s">
        <v>69518</v>
      </c>
      <c r="B24405" t="s">
        <v>69519</v>
      </c>
      <c r="C24405" t="s">
        <v>69520</v>
      </c>
      <c r="D24405">
        <v>2</v>
      </c>
      <c r="E24405" t="s">
        <v>730</v>
      </c>
      <c r="F24405" t="s">
        <v>13</v>
      </c>
      <c r="G24405" t="s">
        <v>69521</v>
      </c>
      <c r="H24405" s="3" t="s">
        <v>69522</v>
      </c>
      <c r="I24405" t="s">
        <v>62</v>
      </c>
      <c r="J24405" t="s">
        <v>69523</v>
      </c>
    </row>
    <row r="24406" spans="1:10" ht="16" x14ac:dyDescent="0.2">
      <c r="A24406" t="s">
        <v>69524</v>
      </c>
      <c r="B24406" t="s">
        <v>69525</v>
      </c>
      <c r="C24406" t="s">
        <v>69526</v>
      </c>
      <c r="D24406">
        <v>1</v>
      </c>
      <c r="E24406" t="s">
        <v>730</v>
      </c>
      <c r="F24406" t="s">
        <v>13</v>
      </c>
      <c r="G24406" t="s">
        <v>69521</v>
      </c>
      <c r="H24406" s="3" t="s">
        <v>69522</v>
      </c>
      <c r="I24406" t="s">
        <v>62</v>
      </c>
      <c r="J24406" t="s">
        <v>69527</v>
      </c>
    </row>
    <row r="24407" spans="1:10" ht="16" x14ac:dyDescent="0.2">
      <c r="A24407" t="s">
        <v>40360</v>
      </c>
      <c r="B24407" t="s">
        <v>69528</v>
      </c>
      <c r="C24407" t="s">
        <v>69529</v>
      </c>
      <c r="D24407">
        <v>1</v>
      </c>
      <c r="E24407" t="s">
        <v>730</v>
      </c>
      <c r="F24407" t="s">
        <v>13</v>
      </c>
      <c r="G24407" t="s">
        <v>69521</v>
      </c>
      <c r="H24407" s="3" t="s">
        <v>69530</v>
      </c>
      <c r="I24407" t="s">
        <v>62</v>
      </c>
      <c r="J24407" t="s">
        <v>40364</v>
      </c>
    </row>
    <row r="24408" spans="1:10" ht="16" x14ac:dyDescent="0.2">
      <c r="A24408" t="s">
        <v>69518</v>
      </c>
      <c r="B24408" t="s">
        <v>69531</v>
      </c>
      <c r="C24408" t="s">
        <v>69532</v>
      </c>
      <c r="D24408">
        <v>3</v>
      </c>
      <c r="E24408" t="s">
        <v>730</v>
      </c>
      <c r="F24408" t="s">
        <v>13</v>
      </c>
      <c r="G24408" t="s">
        <v>69521</v>
      </c>
      <c r="H24408" s="3" t="s">
        <v>69522</v>
      </c>
      <c r="I24408" t="s">
        <v>62</v>
      </c>
      <c r="J24408" t="s">
        <v>69523</v>
      </c>
    </row>
    <row r="24409" spans="1:10" ht="16" x14ac:dyDescent="0.2">
      <c r="A24409" t="s">
        <v>69518</v>
      </c>
      <c r="B24409" t="s">
        <v>69533</v>
      </c>
      <c r="C24409" t="s">
        <v>69534</v>
      </c>
      <c r="D24409">
        <v>1</v>
      </c>
      <c r="E24409" t="s">
        <v>730</v>
      </c>
      <c r="F24409" t="s">
        <v>13</v>
      </c>
      <c r="G24409" t="s">
        <v>69521</v>
      </c>
      <c r="H24409" s="3" t="s">
        <v>69522</v>
      </c>
      <c r="I24409" t="s">
        <v>62</v>
      </c>
      <c r="J24409" t="s">
        <v>69523</v>
      </c>
    </row>
    <row r="24410" spans="1:10" ht="16" x14ac:dyDescent="0.2">
      <c r="A24410" t="s">
        <v>40360</v>
      </c>
      <c r="B24410" t="s">
        <v>69519</v>
      </c>
      <c r="C24410" t="s">
        <v>69520</v>
      </c>
      <c r="D24410">
        <v>2</v>
      </c>
      <c r="E24410" t="s">
        <v>730</v>
      </c>
      <c r="F24410" t="s">
        <v>13</v>
      </c>
      <c r="G24410" t="s">
        <v>69521</v>
      </c>
      <c r="H24410" s="3" t="s">
        <v>69530</v>
      </c>
      <c r="I24410" t="s">
        <v>62</v>
      </c>
      <c r="J24410" t="s">
        <v>40364</v>
      </c>
    </row>
    <row r="24411" spans="1:10" ht="16" x14ac:dyDescent="0.2">
      <c r="A24411" t="s">
        <v>69535</v>
      </c>
      <c r="B24411" t="s">
        <v>69525</v>
      </c>
      <c r="C24411" t="s">
        <v>69526</v>
      </c>
      <c r="D24411">
        <v>1</v>
      </c>
      <c r="E24411" t="s">
        <v>730</v>
      </c>
      <c r="F24411" t="s">
        <v>13</v>
      </c>
      <c r="G24411" t="s">
        <v>69521</v>
      </c>
      <c r="H24411" s="3" t="s">
        <v>69536</v>
      </c>
      <c r="I24411" t="s">
        <v>62</v>
      </c>
      <c r="J24411" t="s">
        <v>69537</v>
      </c>
    </row>
    <row r="24412" spans="1:10" ht="16" x14ac:dyDescent="0.2">
      <c r="A24412" t="s">
        <v>14434</v>
      </c>
      <c r="B24412" t="s">
        <v>35378</v>
      </c>
      <c r="C24412" t="s">
        <v>35379</v>
      </c>
      <c r="D24412">
        <v>3</v>
      </c>
      <c r="E24412" t="s">
        <v>730</v>
      </c>
      <c r="F24412" t="s">
        <v>13</v>
      </c>
      <c r="G24412" t="s">
        <v>69521</v>
      </c>
      <c r="H24412" s="3" t="s">
        <v>69538</v>
      </c>
      <c r="I24412" t="s">
        <v>62</v>
      </c>
      <c r="J24412" t="s">
        <v>14438</v>
      </c>
    </row>
    <row r="24413" spans="1:10" ht="16" x14ac:dyDescent="0.2">
      <c r="A24413" t="s">
        <v>69539</v>
      </c>
      <c r="B24413" t="s">
        <v>69528</v>
      </c>
      <c r="C24413" t="s">
        <v>69529</v>
      </c>
      <c r="D24413">
        <v>1</v>
      </c>
      <c r="E24413" t="s">
        <v>730</v>
      </c>
      <c r="F24413" t="s">
        <v>13</v>
      </c>
      <c r="G24413" t="s">
        <v>69521</v>
      </c>
      <c r="H24413" s="3" t="s">
        <v>69540</v>
      </c>
      <c r="I24413" t="s">
        <v>62</v>
      </c>
      <c r="J24413" t="s">
        <v>69541</v>
      </c>
    </row>
    <row r="24414" spans="1:10" ht="16" x14ac:dyDescent="0.2">
      <c r="A24414" t="s">
        <v>69542</v>
      </c>
      <c r="B24414" t="s">
        <v>69528</v>
      </c>
      <c r="C24414" t="s">
        <v>69529</v>
      </c>
      <c r="D24414">
        <v>2</v>
      </c>
      <c r="E24414" t="s">
        <v>730</v>
      </c>
      <c r="F24414" t="s">
        <v>13</v>
      </c>
      <c r="G24414" t="s">
        <v>69521</v>
      </c>
      <c r="H24414" s="3" t="s">
        <v>69540</v>
      </c>
      <c r="I24414" t="s">
        <v>62</v>
      </c>
      <c r="J24414" t="s">
        <v>69543</v>
      </c>
    </row>
    <row r="24415" spans="1:10" ht="16" x14ac:dyDescent="0.2">
      <c r="A24415" t="s">
        <v>14434</v>
      </c>
      <c r="B24415" t="s">
        <v>25269</v>
      </c>
      <c r="C24415" t="s">
        <v>35414</v>
      </c>
      <c r="D24415">
        <v>2</v>
      </c>
      <c r="E24415" t="s">
        <v>730</v>
      </c>
      <c r="F24415" t="s">
        <v>13</v>
      </c>
      <c r="G24415" t="s">
        <v>69521</v>
      </c>
      <c r="H24415" s="3" t="s">
        <v>69538</v>
      </c>
      <c r="I24415" t="s">
        <v>62</v>
      </c>
      <c r="J24415" t="s">
        <v>14438</v>
      </c>
    </row>
    <row r="24416" spans="1:10" ht="16" x14ac:dyDescent="0.2">
      <c r="A24416" t="s">
        <v>69544</v>
      </c>
      <c r="B24416" t="s">
        <v>69545</v>
      </c>
      <c r="C24416" t="s">
        <v>69546</v>
      </c>
      <c r="D24416">
        <v>2</v>
      </c>
      <c r="E24416" t="s">
        <v>1045</v>
      </c>
      <c r="F24416" t="s">
        <v>13</v>
      </c>
      <c r="G24416" t="s">
        <v>69547</v>
      </c>
      <c r="H24416" s="3" t="s">
        <v>69548</v>
      </c>
      <c r="I24416" t="s">
        <v>62</v>
      </c>
      <c r="J24416" t="s">
        <v>69549</v>
      </c>
    </row>
    <row r="24417" spans="1:10" ht="16" x14ac:dyDescent="0.2">
      <c r="A24417" t="s">
        <v>52738</v>
      </c>
      <c r="B24417" t="s">
        <v>69550</v>
      </c>
      <c r="C24417" t="s">
        <v>69551</v>
      </c>
      <c r="D24417">
        <v>5</v>
      </c>
      <c r="E24417" t="s">
        <v>13</v>
      </c>
      <c r="F24417" t="s">
        <v>13</v>
      </c>
      <c r="G24417" t="s">
        <v>69552</v>
      </c>
      <c r="H24417" s="3" t="s">
        <v>69553</v>
      </c>
      <c r="I24417" t="s">
        <v>62</v>
      </c>
      <c r="J24417" t="s">
        <v>52742</v>
      </c>
    </row>
    <row r="24418" spans="1:10" ht="16" x14ac:dyDescent="0.2">
      <c r="A24418" t="s">
        <v>52738</v>
      </c>
      <c r="B24418" t="s">
        <v>69554</v>
      </c>
      <c r="C24418" t="s">
        <v>69555</v>
      </c>
      <c r="D24418">
        <v>4</v>
      </c>
      <c r="E24418" t="s">
        <v>13</v>
      </c>
      <c r="F24418" t="s">
        <v>13</v>
      </c>
      <c r="G24418" t="s">
        <v>69552</v>
      </c>
      <c r="H24418" s="3" t="s">
        <v>69553</v>
      </c>
      <c r="I24418" t="s">
        <v>62</v>
      </c>
      <c r="J24418" t="s">
        <v>52742</v>
      </c>
    </row>
    <row r="24419" spans="1:10" ht="16" x14ac:dyDescent="0.2">
      <c r="A24419" t="s">
        <v>52738</v>
      </c>
      <c r="B24419" t="s">
        <v>69556</v>
      </c>
      <c r="C24419" t="s">
        <v>69557</v>
      </c>
      <c r="D24419">
        <v>6</v>
      </c>
      <c r="E24419" t="s">
        <v>13</v>
      </c>
      <c r="F24419" t="s">
        <v>13</v>
      </c>
      <c r="G24419" t="s">
        <v>69552</v>
      </c>
      <c r="H24419" s="3" t="s">
        <v>69553</v>
      </c>
      <c r="I24419" t="s">
        <v>62</v>
      </c>
      <c r="J24419" t="s">
        <v>52742</v>
      </c>
    </row>
    <row r="24420" spans="1:10" ht="16" x14ac:dyDescent="0.2">
      <c r="A24420" t="s">
        <v>46169</v>
      </c>
      <c r="B24420" t="s">
        <v>69558</v>
      </c>
      <c r="C24420" t="s">
        <v>69559</v>
      </c>
      <c r="D24420">
        <v>1</v>
      </c>
      <c r="E24420" t="s">
        <v>69560</v>
      </c>
      <c r="F24420" t="s">
        <v>13</v>
      </c>
      <c r="G24420" t="s">
        <v>69561</v>
      </c>
      <c r="H24420" s="3" t="s">
        <v>69562</v>
      </c>
      <c r="I24420" t="s">
        <v>62</v>
      </c>
      <c r="J24420" t="s">
        <v>46174</v>
      </c>
    </row>
    <row r="24421" spans="1:10" ht="16" x14ac:dyDescent="0.2">
      <c r="A24421" t="s">
        <v>69563</v>
      </c>
      <c r="B24421" t="s">
        <v>69564</v>
      </c>
      <c r="C24421" t="s">
        <v>69565</v>
      </c>
      <c r="D24421">
        <v>2</v>
      </c>
      <c r="E24421" t="s">
        <v>69560</v>
      </c>
      <c r="F24421" t="s">
        <v>13</v>
      </c>
      <c r="G24421" t="s">
        <v>69561</v>
      </c>
      <c r="H24421" s="3" t="s">
        <v>69566</v>
      </c>
      <c r="I24421" t="s">
        <v>62</v>
      </c>
      <c r="J24421" t="s">
        <v>69567</v>
      </c>
    </row>
    <row r="24422" spans="1:10" ht="16" x14ac:dyDescent="0.2">
      <c r="A24422" t="s">
        <v>69568</v>
      </c>
      <c r="B24422" t="s">
        <v>68175</v>
      </c>
      <c r="C24422" t="s">
        <v>69569</v>
      </c>
      <c r="D24422">
        <v>1</v>
      </c>
      <c r="E24422" t="s">
        <v>69560</v>
      </c>
      <c r="F24422" t="s">
        <v>13</v>
      </c>
      <c r="G24422" t="s">
        <v>69561</v>
      </c>
      <c r="H24422" s="3" t="s">
        <v>69570</v>
      </c>
      <c r="I24422" t="s">
        <v>62</v>
      </c>
      <c r="J24422" t="s">
        <v>69571</v>
      </c>
    </row>
    <row r="24423" spans="1:10" ht="16" x14ac:dyDescent="0.2">
      <c r="A24423" t="s">
        <v>69568</v>
      </c>
      <c r="B24423" t="s">
        <v>69572</v>
      </c>
      <c r="C24423" t="s">
        <v>69573</v>
      </c>
      <c r="D24423">
        <v>2</v>
      </c>
      <c r="E24423" t="s">
        <v>69560</v>
      </c>
      <c r="F24423" t="s">
        <v>13</v>
      </c>
      <c r="G24423" t="s">
        <v>69561</v>
      </c>
      <c r="H24423" s="3" t="s">
        <v>69570</v>
      </c>
      <c r="I24423" t="s">
        <v>62</v>
      </c>
      <c r="J24423" t="s">
        <v>69571</v>
      </c>
    </row>
    <row r="24424" spans="1:10" ht="16" x14ac:dyDescent="0.2">
      <c r="A24424" t="s">
        <v>53067</v>
      </c>
      <c r="B24424" t="s">
        <v>69574</v>
      </c>
      <c r="C24424" t="s">
        <v>69575</v>
      </c>
      <c r="D24424">
        <v>3</v>
      </c>
      <c r="E24424" t="s">
        <v>69560</v>
      </c>
      <c r="F24424" t="s">
        <v>13</v>
      </c>
      <c r="G24424" t="s">
        <v>69561</v>
      </c>
      <c r="H24424" s="3" t="s">
        <v>69576</v>
      </c>
      <c r="I24424" t="s">
        <v>62</v>
      </c>
      <c r="J24424" t="s">
        <v>53068</v>
      </c>
    </row>
    <row r="24425" spans="1:10" ht="16" x14ac:dyDescent="0.2">
      <c r="A24425" t="s">
        <v>69563</v>
      </c>
      <c r="B24425" t="s">
        <v>69577</v>
      </c>
      <c r="C24425" t="s">
        <v>69578</v>
      </c>
      <c r="D24425">
        <v>1</v>
      </c>
      <c r="E24425" t="s">
        <v>69560</v>
      </c>
      <c r="F24425" t="s">
        <v>13</v>
      </c>
      <c r="G24425" t="s">
        <v>69561</v>
      </c>
      <c r="H24425" s="3" t="s">
        <v>69579</v>
      </c>
      <c r="I24425" t="s">
        <v>62</v>
      </c>
      <c r="J24425" t="s">
        <v>69567</v>
      </c>
    </row>
    <row r="24426" spans="1:10" ht="16" x14ac:dyDescent="0.2">
      <c r="A24426" t="s">
        <v>69580</v>
      </c>
      <c r="B24426" t="s">
        <v>69581</v>
      </c>
      <c r="C24426" t="s">
        <v>69582</v>
      </c>
      <c r="D24426">
        <v>3</v>
      </c>
      <c r="E24426" t="s">
        <v>69560</v>
      </c>
      <c r="F24426" t="s">
        <v>13</v>
      </c>
      <c r="G24426" t="s">
        <v>69561</v>
      </c>
      <c r="H24426" s="3" t="s">
        <v>69576</v>
      </c>
      <c r="I24426" t="s">
        <v>62</v>
      </c>
      <c r="J24426" t="s">
        <v>69583</v>
      </c>
    </row>
    <row r="24427" spans="1:10" ht="16" x14ac:dyDescent="0.2">
      <c r="A24427" t="s">
        <v>69580</v>
      </c>
      <c r="B24427" t="s">
        <v>69584</v>
      </c>
      <c r="C24427" t="s">
        <v>68966</v>
      </c>
      <c r="D24427">
        <v>1</v>
      </c>
      <c r="E24427" t="s">
        <v>69560</v>
      </c>
      <c r="F24427" t="s">
        <v>13</v>
      </c>
      <c r="G24427" t="s">
        <v>69561</v>
      </c>
      <c r="H24427" s="3" t="s">
        <v>69576</v>
      </c>
      <c r="I24427" t="s">
        <v>62</v>
      </c>
      <c r="J24427" t="s">
        <v>69583</v>
      </c>
    </row>
    <row r="24428" spans="1:10" ht="16" x14ac:dyDescent="0.2">
      <c r="A24428" t="s">
        <v>69580</v>
      </c>
      <c r="B24428" t="s">
        <v>69585</v>
      </c>
      <c r="C24428" t="s">
        <v>69586</v>
      </c>
      <c r="D24428">
        <v>2</v>
      </c>
      <c r="E24428" t="s">
        <v>69560</v>
      </c>
      <c r="F24428" t="s">
        <v>13</v>
      </c>
      <c r="G24428" t="s">
        <v>69561</v>
      </c>
      <c r="H24428" s="3" t="s">
        <v>69576</v>
      </c>
      <c r="I24428" t="s">
        <v>62</v>
      </c>
      <c r="J24428" t="s">
        <v>69583</v>
      </c>
    </row>
    <row r="24429" spans="1:10" ht="16" x14ac:dyDescent="0.2">
      <c r="A24429" t="s">
        <v>69563</v>
      </c>
      <c r="B24429" t="s">
        <v>69587</v>
      </c>
      <c r="C24429" t="s">
        <v>69588</v>
      </c>
      <c r="D24429">
        <v>3</v>
      </c>
      <c r="E24429" t="s">
        <v>69560</v>
      </c>
      <c r="F24429" t="s">
        <v>13</v>
      </c>
      <c r="G24429" t="s">
        <v>69561</v>
      </c>
      <c r="H24429" s="3" t="s">
        <v>69579</v>
      </c>
      <c r="I24429" t="s">
        <v>62</v>
      </c>
      <c r="J24429" t="s">
        <v>69567</v>
      </c>
    </row>
    <row r="24430" spans="1:10" ht="16" x14ac:dyDescent="0.2">
      <c r="A24430" t="s">
        <v>69589</v>
      </c>
      <c r="B24430" t="s">
        <v>69558</v>
      </c>
      <c r="C24430" t="s">
        <v>69559</v>
      </c>
      <c r="D24430">
        <v>1</v>
      </c>
      <c r="E24430" t="s">
        <v>69560</v>
      </c>
      <c r="F24430" t="s">
        <v>13</v>
      </c>
      <c r="G24430" t="s">
        <v>69561</v>
      </c>
      <c r="H24430" s="3" t="s">
        <v>69570</v>
      </c>
      <c r="I24430" t="s">
        <v>62</v>
      </c>
      <c r="J24430" t="s">
        <v>69590</v>
      </c>
    </row>
    <row r="24431" spans="1:10" ht="16" x14ac:dyDescent="0.2">
      <c r="A24431" t="s">
        <v>15366</v>
      </c>
      <c r="B24431" t="s">
        <v>69558</v>
      </c>
      <c r="C24431" t="s">
        <v>69559</v>
      </c>
      <c r="D24431">
        <v>1</v>
      </c>
      <c r="E24431" t="s">
        <v>69560</v>
      </c>
      <c r="F24431" t="s">
        <v>13</v>
      </c>
      <c r="G24431" t="s">
        <v>69561</v>
      </c>
      <c r="H24431" s="3" t="s">
        <v>69591</v>
      </c>
      <c r="I24431" t="s">
        <v>62</v>
      </c>
      <c r="J24431" t="s">
        <v>15370</v>
      </c>
    </row>
    <row r="24432" spans="1:10" ht="16" x14ac:dyDescent="0.2">
      <c r="A24432" t="s">
        <v>38570</v>
      </c>
      <c r="B24432" t="s">
        <v>69558</v>
      </c>
      <c r="C24432" t="s">
        <v>69559</v>
      </c>
      <c r="D24432">
        <v>2</v>
      </c>
      <c r="E24432" t="s">
        <v>69560</v>
      </c>
      <c r="F24432" t="s">
        <v>13</v>
      </c>
      <c r="G24432" t="s">
        <v>69561</v>
      </c>
      <c r="H24432" s="3" t="s">
        <v>69570</v>
      </c>
      <c r="I24432" t="s">
        <v>62</v>
      </c>
      <c r="J24432" t="s">
        <v>38574</v>
      </c>
    </row>
    <row r="24433" spans="1:10" ht="16" x14ac:dyDescent="0.2">
      <c r="A24433" t="s">
        <v>69592</v>
      </c>
      <c r="B24433" t="s">
        <v>69593</v>
      </c>
      <c r="C24433" t="s">
        <v>69573</v>
      </c>
      <c r="D24433">
        <v>1</v>
      </c>
      <c r="E24433" t="s">
        <v>69560</v>
      </c>
      <c r="F24433" t="s">
        <v>13</v>
      </c>
      <c r="G24433" t="s">
        <v>69561</v>
      </c>
      <c r="H24433" s="3" t="s">
        <v>69570</v>
      </c>
      <c r="I24433" t="s">
        <v>62</v>
      </c>
      <c r="J24433" t="s">
        <v>69594</v>
      </c>
    </row>
    <row r="24434" spans="1:10" ht="16" x14ac:dyDescent="0.2">
      <c r="A24434" t="s">
        <v>35444</v>
      </c>
      <c r="B24434" t="s">
        <v>69595</v>
      </c>
      <c r="C24434" t="s">
        <v>69596</v>
      </c>
      <c r="D24434">
        <v>2</v>
      </c>
      <c r="E24434" t="s">
        <v>69560</v>
      </c>
      <c r="F24434" t="s">
        <v>13</v>
      </c>
      <c r="G24434" t="s">
        <v>69561</v>
      </c>
      <c r="H24434" s="3" t="s">
        <v>69597</v>
      </c>
      <c r="I24434" t="s">
        <v>62</v>
      </c>
      <c r="J24434" t="s">
        <v>35446</v>
      </c>
    </row>
    <row r="24435" spans="1:10" ht="16" x14ac:dyDescent="0.2">
      <c r="A24435" t="s">
        <v>69598</v>
      </c>
      <c r="B24435" t="s">
        <v>69599</v>
      </c>
      <c r="C24435" t="s">
        <v>69600</v>
      </c>
      <c r="D24435">
        <v>1</v>
      </c>
      <c r="E24435" t="s">
        <v>69560</v>
      </c>
      <c r="F24435" t="s">
        <v>13</v>
      </c>
      <c r="G24435" t="s">
        <v>69561</v>
      </c>
      <c r="H24435" s="3" t="s">
        <v>69601</v>
      </c>
      <c r="I24435" t="s">
        <v>62</v>
      </c>
      <c r="J24435" t="s">
        <v>69602</v>
      </c>
    </row>
    <row r="24436" spans="1:10" ht="16" x14ac:dyDescent="0.2">
      <c r="A24436" t="s">
        <v>69598</v>
      </c>
      <c r="B24436" t="s">
        <v>69603</v>
      </c>
      <c r="C24436" t="s">
        <v>69604</v>
      </c>
      <c r="D24436">
        <v>2</v>
      </c>
      <c r="E24436" t="s">
        <v>69560</v>
      </c>
      <c r="F24436" t="s">
        <v>13</v>
      </c>
      <c r="G24436" t="s">
        <v>69561</v>
      </c>
      <c r="H24436" s="3" t="s">
        <v>69605</v>
      </c>
      <c r="I24436" t="s">
        <v>62</v>
      </c>
      <c r="J24436" t="s">
        <v>69602</v>
      </c>
    </row>
    <row r="24437" spans="1:10" ht="16" x14ac:dyDescent="0.2">
      <c r="A24437" t="s">
        <v>69606</v>
      </c>
      <c r="B24437" t="s">
        <v>69558</v>
      </c>
      <c r="C24437" t="s">
        <v>69559</v>
      </c>
      <c r="D24437">
        <v>1</v>
      </c>
      <c r="E24437" t="s">
        <v>69560</v>
      </c>
      <c r="F24437" t="s">
        <v>13</v>
      </c>
      <c r="G24437" t="s">
        <v>69561</v>
      </c>
      <c r="H24437" s="3" t="s">
        <v>69591</v>
      </c>
      <c r="I24437" t="s">
        <v>62</v>
      </c>
      <c r="J24437" t="s">
        <v>69607</v>
      </c>
    </row>
    <row r="24438" spans="1:10" ht="16" x14ac:dyDescent="0.2">
      <c r="A24438" t="s">
        <v>6953</v>
      </c>
      <c r="B24438" t="s">
        <v>69608</v>
      </c>
      <c r="C24438" t="s">
        <v>69609</v>
      </c>
      <c r="D24438">
        <v>2</v>
      </c>
      <c r="E24438" t="s">
        <v>69560</v>
      </c>
      <c r="F24438" t="s">
        <v>13</v>
      </c>
      <c r="G24438" t="s">
        <v>69561</v>
      </c>
      <c r="H24438" s="3" t="s">
        <v>69610</v>
      </c>
      <c r="I24438" t="s">
        <v>62</v>
      </c>
      <c r="J24438" t="s">
        <v>6956</v>
      </c>
    </row>
    <row r="24439" spans="1:10" ht="32" x14ac:dyDescent="0.2">
      <c r="A24439" t="s">
        <v>19693</v>
      </c>
      <c r="B24439" t="s">
        <v>69611</v>
      </c>
      <c r="C24439" t="s">
        <v>69612</v>
      </c>
      <c r="D24439">
        <v>2</v>
      </c>
      <c r="E24439" t="s">
        <v>13</v>
      </c>
      <c r="F24439" t="s">
        <v>13</v>
      </c>
      <c r="G24439" t="s">
        <v>69561</v>
      </c>
      <c r="H24439" s="3" t="s">
        <v>69613</v>
      </c>
      <c r="I24439" t="s">
        <v>404</v>
      </c>
      <c r="J24439" t="s">
        <v>19699</v>
      </c>
    </row>
    <row r="24440" spans="1:10" ht="16" x14ac:dyDescent="0.2">
      <c r="A24440" t="s">
        <v>69614</v>
      </c>
      <c r="B24440" t="s">
        <v>69581</v>
      </c>
      <c r="C24440" t="s">
        <v>69582</v>
      </c>
      <c r="D24440">
        <v>1</v>
      </c>
      <c r="E24440" t="s">
        <v>69560</v>
      </c>
      <c r="F24440" t="s">
        <v>13</v>
      </c>
      <c r="G24440" t="s">
        <v>69561</v>
      </c>
      <c r="H24440" s="3" t="s">
        <v>69576</v>
      </c>
      <c r="I24440" t="s">
        <v>62</v>
      </c>
      <c r="J24440" t="s">
        <v>69615</v>
      </c>
    </row>
    <row r="24441" spans="1:10" ht="16" x14ac:dyDescent="0.2">
      <c r="A24441" t="s">
        <v>53110</v>
      </c>
      <c r="B24441" t="s">
        <v>69581</v>
      </c>
      <c r="C24441" t="s">
        <v>69582</v>
      </c>
      <c r="D24441">
        <v>5</v>
      </c>
      <c r="E24441" t="s">
        <v>69560</v>
      </c>
      <c r="F24441" t="s">
        <v>13</v>
      </c>
      <c r="G24441" t="s">
        <v>69561</v>
      </c>
      <c r="H24441" s="3" t="s">
        <v>69576</v>
      </c>
      <c r="I24441" t="s">
        <v>62</v>
      </c>
      <c r="J24441" t="s">
        <v>53111</v>
      </c>
    </row>
    <row r="24442" spans="1:10" ht="16" x14ac:dyDescent="0.2">
      <c r="A24442" t="s">
        <v>69616</v>
      </c>
      <c r="B24442" t="s">
        <v>27098</v>
      </c>
      <c r="C24442" t="s">
        <v>69617</v>
      </c>
      <c r="D24442">
        <v>3</v>
      </c>
      <c r="E24442" t="s">
        <v>69560</v>
      </c>
      <c r="F24442" t="s">
        <v>13</v>
      </c>
      <c r="G24442" t="s">
        <v>69561</v>
      </c>
      <c r="H24442" s="3" t="s">
        <v>69576</v>
      </c>
      <c r="I24442" t="s">
        <v>62</v>
      </c>
      <c r="J24442" t="s">
        <v>69618</v>
      </c>
    </row>
    <row r="24443" spans="1:10" ht="16" x14ac:dyDescent="0.2">
      <c r="A24443" t="s">
        <v>30593</v>
      </c>
      <c r="B24443" t="s">
        <v>69558</v>
      </c>
      <c r="C24443" t="s">
        <v>69559</v>
      </c>
      <c r="D24443">
        <v>4</v>
      </c>
      <c r="E24443" t="s">
        <v>69560</v>
      </c>
      <c r="F24443" t="s">
        <v>13</v>
      </c>
      <c r="G24443" t="s">
        <v>69561</v>
      </c>
      <c r="H24443" s="3" t="s">
        <v>69591</v>
      </c>
      <c r="I24443" t="s">
        <v>62</v>
      </c>
      <c r="J24443" t="s">
        <v>30595</v>
      </c>
    </row>
    <row r="24444" spans="1:10" ht="16" x14ac:dyDescent="0.2">
      <c r="A24444" t="s">
        <v>15366</v>
      </c>
      <c r="B24444" t="s">
        <v>69619</v>
      </c>
      <c r="C24444" t="s">
        <v>69620</v>
      </c>
      <c r="D24444">
        <v>3</v>
      </c>
      <c r="E24444" t="s">
        <v>69560</v>
      </c>
      <c r="F24444" t="s">
        <v>13</v>
      </c>
      <c r="G24444" t="s">
        <v>69561</v>
      </c>
      <c r="H24444" s="3" t="s">
        <v>69621</v>
      </c>
      <c r="I24444" t="s">
        <v>62</v>
      </c>
      <c r="J24444" t="s">
        <v>15370</v>
      </c>
    </row>
    <row r="24445" spans="1:10" ht="16" x14ac:dyDescent="0.2">
      <c r="A24445" t="s">
        <v>7390</v>
      </c>
      <c r="B24445" t="s">
        <v>69622</v>
      </c>
      <c r="C24445" t="s">
        <v>69623</v>
      </c>
      <c r="D24445">
        <v>8</v>
      </c>
      <c r="E24445" t="s">
        <v>69560</v>
      </c>
      <c r="F24445" t="s">
        <v>13</v>
      </c>
      <c r="G24445" t="s">
        <v>69561</v>
      </c>
      <c r="H24445" s="3" t="s">
        <v>69570</v>
      </c>
      <c r="I24445" t="s">
        <v>62</v>
      </c>
      <c r="J24445" t="s">
        <v>7394</v>
      </c>
    </row>
    <row r="24446" spans="1:10" ht="16" x14ac:dyDescent="0.2">
      <c r="A24446" t="s">
        <v>51478</v>
      </c>
      <c r="B24446" t="s">
        <v>69558</v>
      </c>
      <c r="C24446" t="s">
        <v>69559</v>
      </c>
      <c r="D24446">
        <v>1</v>
      </c>
      <c r="E24446" t="s">
        <v>69560</v>
      </c>
      <c r="F24446" t="s">
        <v>13</v>
      </c>
      <c r="G24446" t="s">
        <v>69561</v>
      </c>
      <c r="H24446" s="3" t="s">
        <v>69591</v>
      </c>
      <c r="I24446" t="s">
        <v>62</v>
      </c>
      <c r="J24446" t="s">
        <v>51479</v>
      </c>
    </row>
    <row r="24447" spans="1:10" ht="16" x14ac:dyDescent="0.2">
      <c r="A24447" t="s">
        <v>22049</v>
      </c>
      <c r="B24447" t="s">
        <v>69558</v>
      </c>
      <c r="C24447" t="s">
        <v>69559</v>
      </c>
      <c r="D24447">
        <v>4</v>
      </c>
      <c r="E24447" t="s">
        <v>69560</v>
      </c>
      <c r="F24447" t="s">
        <v>13</v>
      </c>
      <c r="G24447" t="s">
        <v>69561</v>
      </c>
      <c r="H24447" s="3" t="s">
        <v>69591</v>
      </c>
      <c r="I24447" t="s">
        <v>62</v>
      </c>
      <c r="J24447" t="s">
        <v>22050</v>
      </c>
    </row>
    <row r="24448" spans="1:10" ht="16" x14ac:dyDescent="0.2">
      <c r="A24448" t="s">
        <v>53123</v>
      </c>
      <c r="B24448" t="s">
        <v>69581</v>
      </c>
      <c r="C24448" t="s">
        <v>69582</v>
      </c>
      <c r="D24448">
        <v>1</v>
      </c>
      <c r="E24448" t="s">
        <v>69560</v>
      </c>
      <c r="F24448" t="s">
        <v>13</v>
      </c>
      <c r="G24448" t="s">
        <v>69561</v>
      </c>
      <c r="H24448" s="3" t="s">
        <v>69576</v>
      </c>
      <c r="I24448" t="s">
        <v>62</v>
      </c>
      <c r="J24448" t="s">
        <v>53124</v>
      </c>
    </row>
    <row r="24449" spans="1:10" ht="16" x14ac:dyDescent="0.2">
      <c r="A24449" t="s">
        <v>69624</v>
      </c>
      <c r="B24449" t="s">
        <v>69558</v>
      </c>
      <c r="C24449" t="s">
        <v>69559</v>
      </c>
      <c r="D24449">
        <v>1</v>
      </c>
      <c r="E24449" t="s">
        <v>69560</v>
      </c>
      <c r="F24449" t="s">
        <v>13</v>
      </c>
      <c r="G24449" t="s">
        <v>69561</v>
      </c>
      <c r="H24449" s="3" t="s">
        <v>69591</v>
      </c>
      <c r="I24449" t="s">
        <v>62</v>
      </c>
      <c r="J24449" t="s">
        <v>69625</v>
      </c>
    </row>
    <row r="24450" spans="1:10" ht="16" x14ac:dyDescent="0.2">
      <c r="A24450" t="s">
        <v>69614</v>
      </c>
      <c r="B24450" t="s">
        <v>28577</v>
      </c>
      <c r="C24450" t="s">
        <v>69626</v>
      </c>
      <c r="D24450">
        <v>2</v>
      </c>
      <c r="E24450" t="s">
        <v>69560</v>
      </c>
      <c r="F24450" t="s">
        <v>13</v>
      </c>
      <c r="G24450" t="s">
        <v>69561</v>
      </c>
      <c r="H24450" s="3" t="s">
        <v>69576</v>
      </c>
      <c r="I24450" t="s">
        <v>62</v>
      </c>
      <c r="J24450" t="s">
        <v>69615</v>
      </c>
    </row>
    <row r="24451" spans="1:10" ht="16" x14ac:dyDescent="0.2">
      <c r="A24451" t="s">
        <v>51478</v>
      </c>
      <c r="B24451" t="s">
        <v>69619</v>
      </c>
      <c r="C24451" t="s">
        <v>69620</v>
      </c>
      <c r="D24451">
        <v>4</v>
      </c>
      <c r="E24451" t="s">
        <v>69560</v>
      </c>
      <c r="F24451" t="s">
        <v>13</v>
      </c>
      <c r="G24451" t="s">
        <v>69561</v>
      </c>
      <c r="H24451" s="3" t="s">
        <v>69621</v>
      </c>
      <c r="I24451" t="s">
        <v>62</v>
      </c>
      <c r="J24451" t="s">
        <v>51479</v>
      </c>
    </row>
    <row r="24452" spans="1:10" ht="16" x14ac:dyDescent="0.2">
      <c r="A24452" t="s">
        <v>52180</v>
      </c>
      <c r="B24452" t="s">
        <v>69581</v>
      </c>
      <c r="C24452" t="s">
        <v>69582</v>
      </c>
      <c r="D24452">
        <v>4</v>
      </c>
      <c r="E24452" t="s">
        <v>69560</v>
      </c>
      <c r="F24452" t="s">
        <v>13</v>
      </c>
      <c r="G24452" t="s">
        <v>69561</v>
      </c>
      <c r="H24452" s="3" t="s">
        <v>69570</v>
      </c>
      <c r="I24452" t="s">
        <v>62</v>
      </c>
      <c r="J24452" t="s">
        <v>52184</v>
      </c>
    </row>
    <row r="24453" spans="1:10" ht="16" x14ac:dyDescent="0.2">
      <c r="A24453" t="s">
        <v>69627</v>
      </c>
      <c r="B24453" t="s">
        <v>69628</v>
      </c>
      <c r="C24453" t="s">
        <v>69629</v>
      </c>
      <c r="D24453">
        <v>1</v>
      </c>
      <c r="E24453" t="s">
        <v>69560</v>
      </c>
      <c r="F24453" t="s">
        <v>13</v>
      </c>
      <c r="G24453" t="s">
        <v>69561</v>
      </c>
      <c r="H24453" s="3" t="s">
        <v>69570</v>
      </c>
      <c r="I24453" t="s">
        <v>62</v>
      </c>
      <c r="J24453" t="s">
        <v>69630</v>
      </c>
    </row>
    <row r="24454" spans="1:10" ht="16" x14ac:dyDescent="0.2">
      <c r="A24454" t="s">
        <v>69631</v>
      </c>
      <c r="B24454" t="s">
        <v>69558</v>
      </c>
      <c r="C24454" t="s">
        <v>69559</v>
      </c>
      <c r="D24454">
        <v>2</v>
      </c>
      <c r="E24454" t="s">
        <v>69560</v>
      </c>
      <c r="F24454" t="s">
        <v>13</v>
      </c>
      <c r="G24454" t="s">
        <v>69561</v>
      </c>
      <c r="H24454" s="3" t="s">
        <v>69591</v>
      </c>
      <c r="I24454" t="s">
        <v>62</v>
      </c>
      <c r="J24454" t="s">
        <v>69632</v>
      </c>
    </row>
    <row r="24455" spans="1:10" ht="16" x14ac:dyDescent="0.2">
      <c r="A24455" t="s">
        <v>69633</v>
      </c>
      <c r="B24455" t="s">
        <v>69619</v>
      </c>
      <c r="C24455" t="s">
        <v>69620</v>
      </c>
      <c r="D24455">
        <v>3</v>
      </c>
      <c r="E24455" t="s">
        <v>69560</v>
      </c>
      <c r="F24455" t="s">
        <v>13</v>
      </c>
      <c r="G24455" t="s">
        <v>69561</v>
      </c>
      <c r="H24455" s="3" t="s">
        <v>69621</v>
      </c>
      <c r="I24455" t="s">
        <v>62</v>
      </c>
      <c r="J24455" t="s">
        <v>69634</v>
      </c>
    </row>
    <row r="24456" spans="1:10" ht="16" x14ac:dyDescent="0.2">
      <c r="A24456" t="s">
        <v>69614</v>
      </c>
      <c r="B24456" t="s">
        <v>27098</v>
      </c>
      <c r="C24456" t="s">
        <v>69617</v>
      </c>
      <c r="D24456">
        <v>3</v>
      </c>
      <c r="E24456" t="s">
        <v>69560</v>
      </c>
      <c r="F24456" t="s">
        <v>13</v>
      </c>
      <c r="G24456" t="s">
        <v>69561</v>
      </c>
      <c r="H24456" s="3" t="s">
        <v>69576</v>
      </c>
      <c r="I24456" t="s">
        <v>62</v>
      </c>
      <c r="J24456" t="s">
        <v>69615</v>
      </c>
    </row>
    <row r="24457" spans="1:10" ht="16" x14ac:dyDescent="0.2">
      <c r="A24457" t="s">
        <v>69635</v>
      </c>
      <c r="B24457" t="s">
        <v>69581</v>
      </c>
      <c r="C24457" t="s">
        <v>69582</v>
      </c>
      <c r="D24457">
        <v>1</v>
      </c>
      <c r="E24457" t="s">
        <v>69560</v>
      </c>
      <c r="F24457" t="s">
        <v>13</v>
      </c>
      <c r="G24457" t="s">
        <v>69561</v>
      </c>
      <c r="H24457" s="3" t="s">
        <v>69570</v>
      </c>
      <c r="I24457" t="s">
        <v>62</v>
      </c>
      <c r="J24457" t="s">
        <v>69636</v>
      </c>
    </row>
    <row r="24458" spans="1:10" ht="16" x14ac:dyDescent="0.2">
      <c r="A24458" t="s">
        <v>6452</v>
      </c>
      <c r="B24458" t="s">
        <v>69637</v>
      </c>
      <c r="C24458" t="s">
        <v>69638</v>
      </c>
      <c r="D24458">
        <v>3</v>
      </c>
      <c r="E24458" t="s">
        <v>69560</v>
      </c>
      <c r="F24458" t="s">
        <v>13</v>
      </c>
      <c r="G24458" t="s">
        <v>69561</v>
      </c>
      <c r="H24458" s="3" t="s">
        <v>69566</v>
      </c>
      <c r="I24458" t="s">
        <v>62</v>
      </c>
      <c r="J24458" t="s">
        <v>6455</v>
      </c>
    </row>
    <row r="24459" spans="1:10" ht="16" x14ac:dyDescent="0.2">
      <c r="A24459" t="s">
        <v>69616</v>
      </c>
      <c r="B24459" t="s">
        <v>28577</v>
      </c>
      <c r="C24459" t="s">
        <v>69626</v>
      </c>
      <c r="D24459">
        <v>2</v>
      </c>
      <c r="E24459" t="s">
        <v>69560</v>
      </c>
      <c r="F24459" t="s">
        <v>13</v>
      </c>
      <c r="G24459" t="s">
        <v>69561</v>
      </c>
      <c r="H24459" s="3" t="s">
        <v>69576</v>
      </c>
      <c r="I24459" t="s">
        <v>62</v>
      </c>
      <c r="J24459" t="s">
        <v>69618</v>
      </c>
    </row>
    <row r="24460" spans="1:10" ht="16" x14ac:dyDescent="0.2">
      <c r="A24460" t="s">
        <v>69639</v>
      </c>
      <c r="B24460" t="s">
        <v>69640</v>
      </c>
      <c r="C24460" t="s">
        <v>69641</v>
      </c>
      <c r="D24460">
        <v>2</v>
      </c>
      <c r="E24460" t="s">
        <v>69560</v>
      </c>
      <c r="F24460" t="s">
        <v>13</v>
      </c>
      <c r="G24460" t="s">
        <v>69561</v>
      </c>
      <c r="H24460" s="3" t="s">
        <v>69591</v>
      </c>
      <c r="I24460" t="s">
        <v>62</v>
      </c>
      <c r="J24460" t="s">
        <v>69642</v>
      </c>
    </row>
    <row r="24461" spans="1:10" ht="16" x14ac:dyDescent="0.2">
      <c r="A24461" t="s">
        <v>69544</v>
      </c>
      <c r="B24461" t="s">
        <v>69558</v>
      </c>
      <c r="C24461" t="s">
        <v>69559</v>
      </c>
      <c r="D24461">
        <v>1</v>
      </c>
      <c r="E24461" t="s">
        <v>69560</v>
      </c>
      <c r="F24461" t="s">
        <v>13</v>
      </c>
      <c r="G24461" t="s">
        <v>69561</v>
      </c>
      <c r="H24461" s="3" t="s">
        <v>69591</v>
      </c>
      <c r="I24461" t="s">
        <v>62</v>
      </c>
      <c r="J24461" t="s">
        <v>69549</v>
      </c>
    </row>
    <row r="24462" spans="1:10" ht="16" x14ac:dyDescent="0.2">
      <c r="A24462" t="s">
        <v>42010</v>
      </c>
      <c r="B24462" t="s">
        <v>69643</v>
      </c>
      <c r="C24462" t="s">
        <v>69644</v>
      </c>
      <c r="D24462">
        <v>1</v>
      </c>
      <c r="E24462" t="s">
        <v>69560</v>
      </c>
      <c r="F24462" t="s">
        <v>13</v>
      </c>
      <c r="G24462" t="s">
        <v>69561</v>
      </c>
      <c r="H24462" s="3" t="s">
        <v>69570</v>
      </c>
      <c r="I24462" t="s">
        <v>62</v>
      </c>
      <c r="J24462" t="s">
        <v>42015</v>
      </c>
    </row>
    <row r="24463" spans="1:10" ht="16" x14ac:dyDescent="0.2">
      <c r="A24463" t="s">
        <v>7390</v>
      </c>
      <c r="B24463" t="s">
        <v>69645</v>
      </c>
      <c r="C24463" t="s">
        <v>69646</v>
      </c>
      <c r="D24463">
        <v>7</v>
      </c>
      <c r="E24463" t="s">
        <v>69560</v>
      </c>
      <c r="F24463" t="s">
        <v>13</v>
      </c>
      <c r="G24463" t="s">
        <v>69561</v>
      </c>
      <c r="H24463" s="3" t="s">
        <v>69570</v>
      </c>
      <c r="I24463" t="s">
        <v>62</v>
      </c>
      <c r="J24463" t="s">
        <v>7394</v>
      </c>
    </row>
    <row r="24464" spans="1:10" ht="16" x14ac:dyDescent="0.2">
      <c r="A24464" t="s">
        <v>53014</v>
      </c>
      <c r="B24464" t="s">
        <v>69574</v>
      </c>
      <c r="C24464" t="s">
        <v>69575</v>
      </c>
      <c r="D24464">
        <v>2</v>
      </c>
      <c r="E24464" t="s">
        <v>13</v>
      </c>
      <c r="F24464" t="s">
        <v>13</v>
      </c>
      <c r="G24464" t="s">
        <v>69561</v>
      </c>
      <c r="H24464" s="3" t="s">
        <v>69647</v>
      </c>
      <c r="I24464" t="s">
        <v>824</v>
      </c>
      <c r="J24464" t="s">
        <v>53019</v>
      </c>
    </row>
    <row r="24465" spans="1:10" ht="32" x14ac:dyDescent="0.2">
      <c r="A24465" t="s">
        <v>69616</v>
      </c>
      <c r="B24465" t="s">
        <v>69581</v>
      </c>
      <c r="C24465" t="s">
        <v>69582</v>
      </c>
      <c r="D24465">
        <v>1</v>
      </c>
      <c r="E24465" t="s">
        <v>69560</v>
      </c>
      <c r="F24465" t="s">
        <v>13</v>
      </c>
      <c r="G24465" t="s">
        <v>69561</v>
      </c>
      <c r="H24465" s="3" t="s">
        <v>69648</v>
      </c>
      <c r="I24465" t="s">
        <v>62</v>
      </c>
      <c r="J24465" t="s">
        <v>69618</v>
      </c>
    </row>
    <row r="24466" spans="1:10" ht="16" x14ac:dyDescent="0.2">
      <c r="A24466" t="s">
        <v>69633</v>
      </c>
      <c r="B24466" t="s">
        <v>69558</v>
      </c>
      <c r="C24466" t="s">
        <v>69559</v>
      </c>
      <c r="D24466">
        <v>1</v>
      </c>
      <c r="E24466" t="s">
        <v>69560</v>
      </c>
      <c r="F24466" t="s">
        <v>13</v>
      </c>
      <c r="G24466" t="s">
        <v>69561</v>
      </c>
      <c r="H24466" s="3" t="s">
        <v>69591</v>
      </c>
      <c r="I24466" t="s">
        <v>62</v>
      </c>
      <c r="J24466" t="s">
        <v>69634</v>
      </c>
    </row>
    <row r="24467" spans="1:10" ht="16" x14ac:dyDescent="0.2">
      <c r="A24467" t="s">
        <v>69639</v>
      </c>
      <c r="B24467" t="s">
        <v>69558</v>
      </c>
      <c r="C24467" t="s">
        <v>69559</v>
      </c>
      <c r="D24467">
        <v>1</v>
      </c>
      <c r="E24467" t="s">
        <v>69560</v>
      </c>
      <c r="F24467" t="s">
        <v>13</v>
      </c>
      <c r="G24467" t="s">
        <v>69561</v>
      </c>
      <c r="H24467" s="3" t="s">
        <v>69591</v>
      </c>
      <c r="I24467" t="s">
        <v>62</v>
      </c>
      <c r="J24467" t="s">
        <v>69642</v>
      </c>
    </row>
    <row r="24468" spans="1:10" ht="32" x14ac:dyDescent="0.2">
      <c r="A24468" t="s">
        <v>53118</v>
      </c>
      <c r="B24468" t="s">
        <v>69574</v>
      </c>
      <c r="C24468" t="s">
        <v>69575</v>
      </c>
      <c r="D24468">
        <v>2</v>
      </c>
      <c r="E24468" t="s">
        <v>13</v>
      </c>
      <c r="F24468" t="s">
        <v>13</v>
      </c>
      <c r="G24468" t="s">
        <v>69649</v>
      </c>
      <c r="H24468" s="3" t="s">
        <v>69650</v>
      </c>
      <c r="I24468" t="s">
        <v>824</v>
      </c>
      <c r="J24468" t="s">
        <v>53119</v>
      </c>
    </row>
    <row r="24469" spans="1:10" ht="32" x14ac:dyDescent="0.2">
      <c r="A24469" t="s">
        <v>53071</v>
      </c>
      <c r="B24469" t="s">
        <v>69574</v>
      </c>
      <c r="C24469" t="s">
        <v>69575</v>
      </c>
      <c r="D24469">
        <v>2</v>
      </c>
      <c r="E24469" t="s">
        <v>13</v>
      </c>
      <c r="F24469" t="s">
        <v>13</v>
      </c>
      <c r="G24469" t="s">
        <v>69651</v>
      </c>
      <c r="H24469" s="3" t="s">
        <v>69652</v>
      </c>
      <c r="I24469" t="s">
        <v>62</v>
      </c>
      <c r="J24469" t="s">
        <v>53073</v>
      </c>
    </row>
    <row r="24470" spans="1:10" ht="16" x14ac:dyDescent="0.2">
      <c r="A24470" t="s">
        <v>17617</v>
      </c>
      <c r="B24470" t="s">
        <v>69653</v>
      </c>
      <c r="C24470" t="s">
        <v>69654</v>
      </c>
      <c r="D24470">
        <v>1</v>
      </c>
      <c r="E24470">
        <f>323</f>
        <v>323</v>
      </c>
      <c r="F24470" t="s">
        <v>13</v>
      </c>
      <c r="G24470" t="s">
        <v>69655</v>
      </c>
      <c r="H24470" s="3" t="s">
        <v>69656</v>
      </c>
      <c r="I24470" t="s">
        <v>62</v>
      </c>
      <c r="J24470" t="s">
        <v>17621</v>
      </c>
    </row>
    <row r="24471" spans="1:10" ht="16" x14ac:dyDescent="0.2">
      <c r="A24471" t="s">
        <v>27227</v>
      </c>
      <c r="B24471" t="s">
        <v>69657</v>
      </c>
      <c r="C24471" t="s">
        <v>69658</v>
      </c>
      <c r="D24471">
        <v>4</v>
      </c>
      <c r="E24471">
        <f>323</f>
        <v>323</v>
      </c>
      <c r="F24471" t="s">
        <v>13</v>
      </c>
      <c r="G24471" t="s">
        <v>69655</v>
      </c>
      <c r="H24471" s="3" t="s">
        <v>69659</v>
      </c>
      <c r="I24471" t="s">
        <v>62</v>
      </c>
      <c r="J24471" t="s">
        <v>27230</v>
      </c>
    </row>
    <row r="24472" spans="1:10" ht="16" x14ac:dyDescent="0.2">
      <c r="A24472" t="s">
        <v>52161</v>
      </c>
      <c r="B24472" t="s">
        <v>69660</v>
      </c>
      <c r="C24472" t="s">
        <v>69661</v>
      </c>
      <c r="D24472">
        <v>2</v>
      </c>
      <c r="E24472">
        <f>323</f>
        <v>323</v>
      </c>
      <c r="F24472" t="s">
        <v>13</v>
      </c>
      <c r="G24472" t="s">
        <v>69655</v>
      </c>
      <c r="H24472" s="3" t="s">
        <v>69662</v>
      </c>
      <c r="I24472" t="s">
        <v>62</v>
      </c>
      <c r="J24472" t="s">
        <v>52164</v>
      </c>
    </row>
    <row r="24473" spans="1:10" ht="16" x14ac:dyDescent="0.2">
      <c r="A24473" t="s">
        <v>14452</v>
      </c>
      <c r="B24473" t="s">
        <v>69663</v>
      </c>
      <c r="C24473" t="s">
        <v>69664</v>
      </c>
      <c r="D24473">
        <v>3</v>
      </c>
      <c r="E24473">
        <f>323</f>
        <v>323</v>
      </c>
      <c r="F24473" t="s">
        <v>13</v>
      </c>
      <c r="G24473" t="s">
        <v>69655</v>
      </c>
      <c r="H24473" s="3" t="s">
        <v>69665</v>
      </c>
      <c r="I24473" t="s">
        <v>62</v>
      </c>
      <c r="J24473" t="s">
        <v>14456</v>
      </c>
    </row>
    <row r="24474" spans="1:10" ht="16" x14ac:dyDescent="0.2">
      <c r="A24474" t="s">
        <v>33786</v>
      </c>
      <c r="B24474" t="s">
        <v>69666</v>
      </c>
      <c r="C24474" t="s">
        <v>69667</v>
      </c>
      <c r="D24474">
        <v>2</v>
      </c>
      <c r="E24474">
        <f>323</f>
        <v>323</v>
      </c>
      <c r="F24474" t="s">
        <v>13</v>
      </c>
      <c r="G24474" t="s">
        <v>69655</v>
      </c>
      <c r="H24474" s="3" t="s">
        <v>69668</v>
      </c>
      <c r="I24474" t="s">
        <v>62</v>
      </c>
      <c r="J24474" t="s">
        <v>33789</v>
      </c>
    </row>
    <row r="24475" spans="1:10" ht="16" x14ac:dyDescent="0.2">
      <c r="A24475" t="s">
        <v>17617</v>
      </c>
      <c r="B24475" t="s">
        <v>69669</v>
      </c>
      <c r="C24475" t="s">
        <v>69670</v>
      </c>
      <c r="D24475">
        <v>3</v>
      </c>
      <c r="E24475">
        <f>323</f>
        <v>323</v>
      </c>
      <c r="F24475" t="s">
        <v>13</v>
      </c>
      <c r="G24475" t="s">
        <v>69655</v>
      </c>
      <c r="H24475" s="3" t="s">
        <v>69656</v>
      </c>
      <c r="I24475" t="s">
        <v>62</v>
      </c>
      <c r="J24475" t="s">
        <v>17621</v>
      </c>
    </row>
    <row r="24476" spans="1:10" ht="16" x14ac:dyDescent="0.2">
      <c r="A24476" t="s">
        <v>69671</v>
      </c>
      <c r="B24476" t="s">
        <v>69672</v>
      </c>
      <c r="C24476" t="s">
        <v>69673</v>
      </c>
      <c r="D24476">
        <v>1</v>
      </c>
      <c r="E24476">
        <f>323</f>
        <v>323</v>
      </c>
      <c r="F24476" t="s">
        <v>13</v>
      </c>
      <c r="G24476" t="s">
        <v>69655</v>
      </c>
      <c r="H24476" s="3" t="s">
        <v>69674</v>
      </c>
      <c r="I24476" t="s">
        <v>62</v>
      </c>
      <c r="J24476" t="s">
        <v>69675</v>
      </c>
    </row>
    <row r="24477" spans="1:10" ht="16" x14ac:dyDescent="0.2">
      <c r="A24477" t="s">
        <v>69676</v>
      </c>
      <c r="B24477" t="s">
        <v>69677</v>
      </c>
      <c r="C24477" t="s">
        <v>69678</v>
      </c>
      <c r="D24477">
        <v>3</v>
      </c>
      <c r="E24477" t="s">
        <v>13</v>
      </c>
      <c r="F24477" t="s">
        <v>13</v>
      </c>
      <c r="G24477" t="s">
        <v>69679</v>
      </c>
      <c r="H24477" s="3" t="s">
        <v>69680</v>
      </c>
      <c r="I24477" t="s">
        <v>714</v>
      </c>
      <c r="J24477" t="s">
        <v>69681</v>
      </c>
    </row>
    <row r="24478" spans="1:10" ht="16" x14ac:dyDescent="0.2">
      <c r="A24478" t="s">
        <v>33349</v>
      </c>
      <c r="B24478" t="s">
        <v>69682</v>
      </c>
      <c r="C24478" t="s">
        <v>69683</v>
      </c>
      <c r="D24478">
        <v>2</v>
      </c>
      <c r="E24478" t="s">
        <v>13</v>
      </c>
      <c r="F24478" t="s">
        <v>13</v>
      </c>
      <c r="G24478" t="s">
        <v>69679</v>
      </c>
      <c r="H24478" s="3" t="s">
        <v>69680</v>
      </c>
      <c r="I24478" t="s">
        <v>714</v>
      </c>
      <c r="J24478" t="s">
        <v>33352</v>
      </c>
    </row>
    <row r="24479" spans="1:10" ht="16" x14ac:dyDescent="0.2">
      <c r="A24479" t="s">
        <v>69676</v>
      </c>
      <c r="B24479" t="s">
        <v>69684</v>
      </c>
      <c r="C24479" t="s">
        <v>69685</v>
      </c>
      <c r="D24479">
        <v>2</v>
      </c>
      <c r="E24479" t="s">
        <v>13</v>
      </c>
      <c r="F24479" t="s">
        <v>13</v>
      </c>
      <c r="G24479" t="s">
        <v>69679</v>
      </c>
      <c r="H24479" s="3" t="s">
        <v>69680</v>
      </c>
      <c r="I24479" t="s">
        <v>714</v>
      </c>
      <c r="J24479" t="s">
        <v>69681</v>
      </c>
    </row>
    <row r="24480" spans="1:10" ht="16" x14ac:dyDescent="0.2">
      <c r="A24480" t="s">
        <v>69676</v>
      </c>
      <c r="B24480" t="s">
        <v>69686</v>
      </c>
      <c r="C24480" t="s">
        <v>69687</v>
      </c>
      <c r="D24480">
        <v>4</v>
      </c>
      <c r="E24480" t="s">
        <v>13</v>
      </c>
      <c r="F24480" t="s">
        <v>13</v>
      </c>
      <c r="G24480" t="s">
        <v>69679</v>
      </c>
      <c r="H24480" s="3" t="s">
        <v>69680</v>
      </c>
      <c r="I24480" t="s">
        <v>714</v>
      </c>
      <c r="J24480" t="s">
        <v>69681</v>
      </c>
    </row>
    <row r="24481" spans="1:10" ht="16" x14ac:dyDescent="0.2">
      <c r="A24481" t="s">
        <v>30924</v>
      </c>
      <c r="B24481" t="s">
        <v>69688</v>
      </c>
      <c r="C24481" t="s">
        <v>69689</v>
      </c>
      <c r="D24481">
        <v>2</v>
      </c>
      <c r="E24481" t="s">
        <v>13</v>
      </c>
      <c r="F24481" t="s">
        <v>13</v>
      </c>
      <c r="G24481" t="s">
        <v>69679</v>
      </c>
      <c r="H24481" s="3" t="s">
        <v>69680</v>
      </c>
      <c r="I24481" t="s">
        <v>714</v>
      </c>
      <c r="J24481" t="s">
        <v>30928</v>
      </c>
    </row>
    <row r="24482" spans="1:10" ht="16" x14ac:dyDescent="0.2">
      <c r="A24482" t="s">
        <v>69676</v>
      </c>
      <c r="B24482" t="s">
        <v>69690</v>
      </c>
      <c r="C24482" t="s">
        <v>69691</v>
      </c>
      <c r="D24482">
        <v>1</v>
      </c>
      <c r="E24482" t="s">
        <v>13</v>
      </c>
      <c r="F24482" t="s">
        <v>13</v>
      </c>
      <c r="G24482" t="s">
        <v>69679</v>
      </c>
      <c r="H24482" s="3" t="s">
        <v>69680</v>
      </c>
      <c r="I24482" t="s">
        <v>714</v>
      </c>
      <c r="J24482" t="s">
        <v>69681</v>
      </c>
    </row>
    <row r="24483" spans="1:10" ht="16" x14ac:dyDescent="0.2">
      <c r="A24483" t="s">
        <v>69676</v>
      </c>
      <c r="B24483" t="s">
        <v>69692</v>
      </c>
      <c r="C24483" t="s">
        <v>69693</v>
      </c>
      <c r="D24483">
        <v>5</v>
      </c>
      <c r="E24483" t="s">
        <v>13</v>
      </c>
      <c r="F24483" t="s">
        <v>13</v>
      </c>
      <c r="G24483" t="s">
        <v>69679</v>
      </c>
      <c r="H24483" s="3" t="s">
        <v>69680</v>
      </c>
      <c r="I24483" t="s">
        <v>714</v>
      </c>
      <c r="J24483" t="s">
        <v>69681</v>
      </c>
    </row>
    <row r="24484" spans="1:10" ht="16" x14ac:dyDescent="0.2">
      <c r="A24484" t="s">
        <v>69694</v>
      </c>
      <c r="B24484" t="s">
        <v>69695</v>
      </c>
      <c r="C24484" t="s">
        <v>69696</v>
      </c>
      <c r="D24484">
        <v>1</v>
      </c>
      <c r="E24484" t="s">
        <v>13</v>
      </c>
      <c r="F24484" t="s">
        <v>13</v>
      </c>
      <c r="G24484" t="s">
        <v>69697</v>
      </c>
      <c r="H24484" s="3" t="s">
        <v>69698</v>
      </c>
      <c r="I24484" t="s">
        <v>62</v>
      </c>
      <c r="J24484" t="s">
        <v>69699</v>
      </c>
    </row>
    <row r="24485" spans="1:10" ht="16" x14ac:dyDescent="0.2">
      <c r="A24485" t="s">
        <v>31168</v>
      </c>
      <c r="B24485" t="s">
        <v>31169</v>
      </c>
      <c r="C24485" t="s">
        <v>69700</v>
      </c>
      <c r="D24485">
        <v>1</v>
      </c>
      <c r="E24485" t="s">
        <v>13</v>
      </c>
      <c r="F24485" t="s">
        <v>13</v>
      </c>
      <c r="G24485" t="s">
        <v>69697</v>
      </c>
      <c r="H24485" s="3" t="s">
        <v>69701</v>
      </c>
      <c r="I24485" t="s">
        <v>62</v>
      </c>
      <c r="J24485" t="s">
        <v>31171</v>
      </c>
    </row>
    <row r="24486" spans="1:10" ht="16" x14ac:dyDescent="0.2">
      <c r="A24486" t="s">
        <v>7652</v>
      </c>
      <c r="B24486" t="s">
        <v>18217</v>
      </c>
      <c r="C24486" t="s">
        <v>69702</v>
      </c>
      <c r="D24486">
        <v>1</v>
      </c>
      <c r="E24486" t="s">
        <v>1280</v>
      </c>
      <c r="F24486" t="s">
        <v>13</v>
      </c>
      <c r="G24486" t="s">
        <v>69703</v>
      </c>
      <c r="H24486" s="3" t="s">
        <v>69704</v>
      </c>
      <c r="I24486" t="s">
        <v>547</v>
      </c>
      <c r="J24486" t="s">
        <v>7655</v>
      </c>
    </row>
    <row r="24487" spans="1:10" ht="16" x14ac:dyDescent="0.2">
      <c r="A24487" t="s">
        <v>69705</v>
      </c>
      <c r="B24487" t="s">
        <v>17959</v>
      </c>
      <c r="C24487" t="s">
        <v>69706</v>
      </c>
      <c r="D24487">
        <v>3</v>
      </c>
      <c r="E24487" t="s">
        <v>1280</v>
      </c>
      <c r="F24487" t="s">
        <v>13</v>
      </c>
      <c r="G24487" t="s">
        <v>69703</v>
      </c>
      <c r="H24487" s="3" t="s">
        <v>69707</v>
      </c>
      <c r="I24487" t="s">
        <v>547</v>
      </c>
      <c r="J24487" t="s">
        <v>69708</v>
      </c>
    </row>
    <row r="24488" spans="1:10" ht="16" x14ac:dyDescent="0.2">
      <c r="A24488" t="s">
        <v>68059</v>
      </c>
      <c r="B24488" t="s">
        <v>69709</v>
      </c>
      <c r="C24488" t="s">
        <v>69710</v>
      </c>
      <c r="D24488">
        <v>3</v>
      </c>
      <c r="E24488" t="s">
        <v>1280</v>
      </c>
      <c r="F24488" t="s">
        <v>13</v>
      </c>
      <c r="G24488" t="s">
        <v>69703</v>
      </c>
      <c r="H24488" s="3" t="s">
        <v>69711</v>
      </c>
      <c r="I24488" t="s">
        <v>547</v>
      </c>
      <c r="J24488" t="s">
        <v>68062</v>
      </c>
    </row>
    <row r="24489" spans="1:10" ht="16" x14ac:dyDescent="0.2">
      <c r="A24489" t="s">
        <v>68059</v>
      </c>
      <c r="B24489" t="s">
        <v>69712</v>
      </c>
      <c r="C24489" t="s">
        <v>69713</v>
      </c>
      <c r="D24489">
        <v>2</v>
      </c>
      <c r="E24489" t="s">
        <v>1280</v>
      </c>
      <c r="F24489" t="s">
        <v>13</v>
      </c>
      <c r="G24489" t="s">
        <v>69703</v>
      </c>
      <c r="H24489" s="3" t="s">
        <v>69711</v>
      </c>
      <c r="I24489" t="s">
        <v>547</v>
      </c>
      <c r="J24489" t="s">
        <v>68062</v>
      </c>
    </row>
    <row r="24490" spans="1:10" ht="16" x14ac:dyDescent="0.2">
      <c r="A24490" t="s">
        <v>69705</v>
      </c>
      <c r="B24490" t="s">
        <v>30185</v>
      </c>
      <c r="C24490" t="s">
        <v>69714</v>
      </c>
      <c r="D24490">
        <v>2</v>
      </c>
      <c r="E24490" t="s">
        <v>1280</v>
      </c>
      <c r="F24490" t="s">
        <v>13</v>
      </c>
      <c r="G24490" t="s">
        <v>69703</v>
      </c>
      <c r="H24490" s="3" t="s">
        <v>69707</v>
      </c>
      <c r="I24490" t="s">
        <v>547</v>
      </c>
      <c r="J24490" t="s">
        <v>69708</v>
      </c>
    </row>
    <row r="24491" spans="1:10" ht="16" x14ac:dyDescent="0.2">
      <c r="A24491" t="s">
        <v>38950</v>
      </c>
      <c r="B24491" t="s">
        <v>2666</v>
      </c>
      <c r="C24491" t="s">
        <v>69715</v>
      </c>
      <c r="D24491">
        <v>2</v>
      </c>
      <c r="E24491" t="s">
        <v>1280</v>
      </c>
      <c r="F24491" t="s">
        <v>13</v>
      </c>
      <c r="G24491" t="s">
        <v>69703</v>
      </c>
      <c r="H24491" s="3" t="s">
        <v>69711</v>
      </c>
      <c r="I24491" t="s">
        <v>547</v>
      </c>
      <c r="J24491" t="s">
        <v>38951</v>
      </c>
    </row>
    <row r="24492" spans="1:10" ht="32" x14ac:dyDescent="0.2">
      <c r="A24492" t="s">
        <v>7652</v>
      </c>
      <c r="B24492" t="s">
        <v>12872</v>
      </c>
      <c r="C24492" t="s">
        <v>69716</v>
      </c>
      <c r="D24492">
        <v>3</v>
      </c>
      <c r="E24492" t="s">
        <v>1280</v>
      </c>
      <c r="F24492" t="s">
        <v>13</v>
      </c>
      <c r="G24492" t="s">
        <v>69703</v>
      </c>
      <c r="H24492" s="3" t="s">
        <v>69717</v>
      </c>
      <c r="I24492" t="s">
        <v>547</v>
      </c>
      <c r="J24492" t="s">
        <v>7655</v>
      </c>
    </row>
    <row r="24493" spans="1:10" ht="16" x14ac:dyDescent="0.2">
      <c r="A24493" t="s">
        <v>69718</v>
      </c>
      <c r="B24493" t="s">
        <v>69719</v>
      </c>
      <c r="C24493" t="s">
        <v>69720</v>
      </c>
      <c r="D24493">
        <v>2</v>
      </c>
      <c r="E24493" t="s">
        <v>1280</v>
      </c>
      <c r="F24493" t="s">
        <v>13</v>
      </c>
      <c r="G24493" t="s">
        <v>69703</v>
      </c>
      <c r="H24493" s="3" t="s">
        <v>69707</v>
      </c>
      <c r="I24493" t="s">
        <v>547</v>
      </c>
      <c r="J24493" t="s">
        <v>69721</v>
      </c>
    </row>
    <row r="24494" spans="1:10" ht="32" x14ac:dyDescent="0.2">
      <c r="A24494" t="s">
        <v>38950</v>
      </c>
      <c r="B24494" t="s">
        <v>42341</v>
      </c>
      <c r="C24494" t="s">
        <v>44649</v>
      </c>
      <c r="D24494">
        <v>1</v>
      </c>
      <c r="E24494" t="s">
        <v>1280</v>
      </c>
      <c r="F24494" t="s">
        <v>13</v>
      </c>
      <c r="G24494" t="s">
        <v>69703</v>
      </c>
      <c r="H24494" s="3" t="s">
        <v>69722</v>
      </c>
      <c r="I24494" t="s">
        <v>547</v>
      </c>
      <c r="J24494" t="s">
        <v>38951</v>
      </c>
    </row>
    <row r="24495" spans="1:10" ht="16" x14ac:dyDescent="0.2">
      <c r="A24495" t="s">
        <v>47576</v>
      </c>
      <c r="B24495" t="s">
        <v>69723</v>
      </c>
      <c r="C24495" t="s">
        <v>69724</v>
      </c>
      <c r="D24495">
        <v>2</v>
      </c>
      <c r="E24495" t="s">
        <v>1280</v>
      </c>
      <c r="F24495" t="s">
        <v>13</v>
      </c>
      <c r="G24495" t="s">
        <v>69703</v>
      </c>
      <c r="H24495" s="3" t="s">
        <v>69707</v>
      </c>
      <c r="I24495" t="s">
        <v>547</v>
      </c>
      <c r="J24495" t="s">
        <v>47577</v>
      </c>
    </row>
    <row r="24496" spans="1:10" ht="16" x14ac:dyDescent="0.2">
      <c r="A24496" t="s">
        <v>69718</v>
      </c>
      <c r="B24496" t="s">
        <v>27702</v>
      </c>
      <c r="C24496" t="s">
        <v>69725</v>
      </c>
      <c r="D24496">
        <v>3</v>
      </c>
      <c r="E24496" t="s">
        <v>1280</v>
      </c>
      <c r="F24496" t="s">
        <v>13</v>
      </c>
      <c r="G24496" t="s">
        <v>69703</v>
      </c>
      <c r="H24496" s="3" t="s">
        <v>69707</v>
      </c>
      <c r="I24496" t="s">
        <v>547</v>
      </c>
      <c r="J24496" t="s">
        <v>69721</v>
      </c>
    </row>
    <row r="24497" spans="1:10" ht="32" x14ac:dyDescent="0.2">
      <c r="A24497" t="s">
        <v>69705</v>
      </c>
      <c r="B24497" t="s">
        <v>42341</v>
      </c>
      <c r="C24497" t="s">
        <v>44649</v>
      </c>
      <c r="D24497">
        <v>1</v>
      </c>
      <c r="E24497" t="s">
        <v>1280</v>
      </c>
      <c r="F24497" t="s">
        <v>13</v>
      </c>
      <c r="G24497" t="s">
        <v>69703</v>
      </c>
      <c r="H24497" s="3" t="s">
        <v>69722</v>
      </c>
      <c r="I24497" t="s">
        <v>547</v>
      </c>
      <c r="J24497" t="s">
        <v>69708</v>
      </c>
    </row>
    <row r="24498" spans="1:10" ht="16" x14ac:dyDescent="0.2">
      <c r="A24498" t="s">
        <v>68059</v>
      </c>
      <c r="B24498" t="s">
        <v>9249</v>
      </c>
      <c r="C24498" t="s">
        <v>69726</v>
      </c>
      <c r="D24498">
        <v>4</v>
      </c>
      <c r="E24498" t="s">
        <v>1280</v>
      </c>
      <c r="F24498" t="s">
        <v>13</v>
      </c>
      <c r="G24498" t="s">
        <v>69703</v>
      </c>
      <c r="H24498" s="3" t="s">
        <v>69711</v>
      </c>
      <c r="I24498" t="s">
        <v>547</v>
      </c>
      <c r="J24498" t="s">
        <v>68062</v>
      </c>
    </row>
    <row r="24499" spans="1:10" ht="32" x14ac:dyDescent="0.2">
      <c r="A24499" t="s">
        <v>69727</v>
      </c>
      <c r="B24499" t="s">
        <v>42341</v>
      </c>
      <c r="C24499" t="s">
        <v>44649</v>
      </c>
      <c r="D24499">
        <v>1</v>
      </c>
      <c r="E24499" t="s">
        <v>1280</v>
      </c>
      <c r="F24499" t="s">
        <v>13</v>
      </c>
      <c r="G24499" t="s">
        <v>69703</v>
      </c>
      <c r="H24499" s="3" t="s">
        <v>69722</v>
      </c>
      <c r="I24499" t="s">
        <v>547</v>
      </c>
      <c r="J24499" t="s">
        <v>69728</v>
      </c>
    </row>
    <row r="24500" spans="1:10" ht="16" x14ac:dyDescent="0.2">
      <c r="A24500" t="s">
        <v>7652</v>
      </c>
      <c r="B24500" t="s">
        <v>69729</v>
      </c>
      <c r="C24500" t="s">
        <v>69730</v>
      </c>
      <c r="D24500">
        <v>2</v>
      </c>
      <c r="E24500" t="s">
        <v>1280</v>
      </c>
      <c r="F24500" t="s">
        <v>13</v>
      </c>
      <c r="G24500" t="s">
        <v>69703</v>
      </c>
      <c r="H24500" s="3" t="s">
        <v>69704</v>
      </c>
      <c r="I24500" t="s">
        <v>547</v>
      </c>
      <c r="J24500" t="s">
        <v>7655</v>
      </c>
    </row>
    <row r="24501" spans="1:10" ht="16" x14ac:dyDescent="0.2">
      <c r="A24501" t="s">
        <v>7656</v>
      </c>
      <c r="B24501" t="s">
        <v>9060</v>
      </c>
      <c r="C24501" t="s">
        <v>69731</v>
      </c>
      <c r="D24501">
        <v>2</v>
      </c>
      <c r="E24501" t="s">
        <v>1280</v>
      </c>
      <c r="F24501" t="s">
        <v>13</v>
      </c>
      <c r="G24501" t="s">
        <v>69703</v>
      </c>
      <c r="H24501" s="3" t="s">
        <v>69704</v>
      </c>
      <c r="I24501" t="s">
        <v>547</v>
      </c>
      <c r="J24501" t="s">
        <v>7658</v>
      </c>
    </row>
    <row r="24502" spans="1:10" ht="16" x14ac:dyDescent="0.2">
      <c r="A24502" t="s">
        <v>69732</v>
      </c>
      <c r="B24502" t="s">
        <v>7653</v>
      </c>
      <c r="C24502" t="s">
        <v>7654</v>
      </c>
      <c r="D24502">
        <v>3</v>
      </c>
      <c r="E24502" t="s">
        <v>1280</v>
      </c>
      <c r="F24502" t="s">
        <v>13</v>
      </c>
      <c r="G24502" t="s">
        <v>69703</v>
      </c>
      <c r="H24502" s="3" t="s">
        <v>69733</v>
      </c>
      <c r="I24502" t="s">
        <v>547</v>
      </c>
      <c r="J24502" t="s">
        <v>69734</v>
      </c>
    </row>
    <row r="24503" spans="1:10" ht="16" x14ac:dyDescent="0.2">
      <c r="A24503" t="s">
        <v>4748</v>
      </c>
      <c r="B24503" t="s">
        <v>69735</v>
      </c>
      <c r="C24503" t="s">
        <v>69736</v>
      </c>
      <c r="D24503">
        <v>4</v>
      </c>
      <c r="E24503" t="s">
        <v>1280</v>
      </c>
      <c r="F24503" t="s">
        <v>13</v>
      </c>
      <c r="G24503" t="s">
        <v>69703</v>
      </c>
      <c r="H24503" s="3" t="s">
        <v>69711</v>
      </c>
      <c r="I24503" t="s">
        <v>547</v>
      </c>
      <c r="J24503" t="s">
        <v>4751</v>
      </c>
    </row>
    <row r="24504" spans="1:10" ht="32" x14ac:dyDescent="0.2">
      <c r="A24504" t="s">
        <v>69737</v>
      </c>
      <c r="B24504" t="s">
        <v>42341</v>
      </c>
      <c r="C24504" t="s">
        <v>44649</v>
      </c>
      <c r="D24504">
        <v>1</v>
      </c>
      <c r="E24504" t="s">
        <v>1280</v>
      </c>
      <c r="F24504" t="s">
        <v>13</v>
      </c>
      <c r="G24504" t="s">
        <v>69703</v>
      </c>
      <c r="H24504" s="3" t="s">
        <v>69722</v>
      </c>
      <c r="I24504" t="s">
        <v>547</v>
      </c>
      <c r="J24504" t="s">
        <v>69738</v>
      </c>
    </row>
    <row r="24505" spans="1:10" ht="16" x14ac:dyDescent="0.2">
      <c r="A24505" t="s">
        <v>69739</v>
      </c>
      <c r="B24505" t="s">
        <v>69719</v>
      </c>
      <c r="C24505" t="s">
        <v>69720</v>
      </c>
      <c r="D24505">
        <v>2</v>
      </c>
      <c r="E24505" t="s">
        <v>1280</v>
      </c>
      <c r="F24505" t="s">
        <v>13</v>
      </c>
      <c r="G24505" t="s">
        <v>69703</v>
      </c>
      <c r="H24505" s="3" t="s">
        <v>69707</v>
      </c>
      <c r="I24505" t="s">
        <v>547</v>
      </c>
      <c r="J24505" t="s">
        <v>69740</v>
      </c>
    </row>
    <row r="24506" spans="1:10" ht="16" x14ac:dyDescent="0.2">
      <c r="A24506" t="s">
        <v>69739</v>
      </c>
      <c r="B24506" t="s">
        <v>42341</v>
      </c>
      <c r="C24506" t="s">
        <v>44649</v>
      </c>
      <c r="D24506">
        <v>1</v>
      </c>
      <c r="E24506" t="s">
        <v>1280</v>
      </c>
      <c r="F24506" t="s">
        <v>13</v>
      </c>
      <c r="G24506" t="s">
        <v>69703</v>
      </c>
      <c r="H24506" s="3" t="s">
        <v>69707</v>
      </c>
      <c r="I24506" t="s">
        <v>547</v>
      </c>
      <c r="J24506" t="s">
        <v>69740</v>
      </c>
    </row>
    <row r="24507" spans="1:10" ht="16" x14ac:dyDescent="0.2">
      <c r="A24507" t="s">
        <v>69741</v>
      </c>
      <c r="B24507" t="s">
        <v>4737</v>
      </c>
      <c r="C24507" t="s">
        <v>4738</v>
      </c>
      <c r="D24507">
        <v>3</v>
      </c>
      <c r="E24507" t="s">
        <v>1280</v>
      </c>
      <c r="F24507" t="s">
        <v>13</v>
      </c>
      <c r="G24507" t="s">
        <v>69703</v>
      </c>
      <c r="H24507" s="3" t="s">
        <v>69704</v>
      </c>
      <c r="I24507" t="s">
        <v>547</v>
      </c>
      <c r="J24507" t="s">
        <v>69742</v>
      </c>
    </row>
    <row r="24508" spans="1:10" ht="16" x14ac:dyDescent="0.2">
      <c r="A24508" t="s">
        <v>69741</v>
      </c>
      <c r="B24508" t="s">
        <v>69743</v>
      </c>
      <c r="C24508" t="s">
        <v>69744</v>
      </c>
      <c r="D24508">
        <v>1</v>
      </c>
      <c r="E24508" t="s">
        <v>1280</v>
      </c>
      <c r="F24508" t="s">
        <v>13</v>
      </c>
      <c r="G24508" t="s">
        <v>69703</v>
      </c>
      <c r="H24508" s="3" t="s">
        <v>69733</v>
      </c>
      <c r="I24508" t="s">
        <v>547</v>
      </c>
      <c r="J24508" t="s">
        <v>69742</v>
      </c>
    </row>
    <row r="24509" spans="1:10" ht="16" x14ac:dyDescent="0.2">
      <c r="A24509" t="s">
        <v>69741</v>
      </c>
      <c r="B24509" t="s">
        <v>7653</v>
      </c>
      <c r="C24509" t="s">
        <v>7654</v>
      </c>
      <c r="D24509">
        <v>2</v>
      </c>
      <c r="E24509" t="s">
        <v>1280</v>
      </c>
      <c r="F24509" t="s">
        <v>13</v>
      </c>
      <c r="G24509" t="s">
        <v>69703</v>
      </c>
      <c r="H24509" s="3" t="s">
        <v>69704</v>
      </c>
      <c r="I24509" t="s">
        <v>547</v>
      </c>
      <c r="J24509" t="s">
        <v>69742</v>
      </c>
    </row>
    <row r="24510" spans="1:10" ht="16" x14ac:dyDescent="0.2">
      <c r="A24510" t="s">
        <v>69737</v>
      </c>
      <c r="B24510" t="s">
        <v>8783</v>
      </c>
      <c r="C24510" t="s">
        <v>17111</v>
      </c>
      <c r="D24510">
        <v>2</v>
      </c>
      <c r="E24510" t="s">
        <v>1280</v>
      </c>
      <c r="F24510" t="s">
        <v>13</v>
      </c>
      <c r="G24510" t="s">
        <v>69703</v>
      </c>
      <c r="H24510" s="3" t="s">
        <v>69707</v>
      </c>
      <c r="I24510" t="s">
        <v>547</v>
      </c>
      <c r="J24510" t="s">
        <v>69738</v>
      </c>
    </row>
    <row r="24511" spans="1:10" ht="32" x14ac:dyDescent="0.2">
      <c r="A24511" t="s">
        <v>69718</v>
      </c>
      <c r="B24511" t="s">
        <v>42341</v>
      </c>
      <c r="C24511" t="s">
        <v>44649</v>
      </c>
      <c r="D24511">
        <v>1</v>
      </c>
      <c r="E24511" t="s">
        <v>1280</v>
      </c>
      <c r="F24511" t="s">
        <v>13</v>
      </c>
      <c r="G24511" t="s">
        <v>69703</v>
      </c>
      <c r="H24511" s="3" t="s">
        <v>69722</v>
      </c>
      <c r="I24511" t="s">
        <v>547</v>
      </c>
      <c r="J24511" t="s">
        <v>69721</v>
      </c>
    </row>
    <row r="24512" spans="1:10" ht="16" x14ac:dyDescent="0.2">
      <c r="A24512" t="s">
        <v>69727</v>
      </c>
      <c r="B24512" t="s">
        <v>69719</v>
      </c>
      <c r="C24512" t="s">
        <v>69720</v>
      </c>
      <c r="D24512">
        <v>2</v>
      </c>
      <c r="E24512" t="s">
        <v>1280</v>
      </c>
      <c r="F24512" t="s">
        <v>13</v>
      </c>
      <c r="G24512" t="s">
        <v>69703</v>
      </c>
      <c r="H24512" s="3" t="s">
        <v>69707</v>
      </c>
      <c r="I24512" t="s">
        <v>547</v>
      </c>
      <c r="J24512" t="s">
        <v>69728</v>
      </c>
    </row>
    <row r="24513" spans="1:10" ht="16" x14ac:dyDescent="0.2">
      <c r="A24513" t="s">
        <v>47569</v>
      </c>
      <c r="B24513" t="s">
        <v>48709</v>
      </c>
      <c r="C24513" t="s">
        <v>69745</v>
      </c>
      <c r="D24513">
        <v>2</v>
      </c>
      <c r="E24513" t="s">
        <v>1280</v>
      </c>
      <c r="F24513" t="s">
        <v>13</v>
      </c>
      <c r="G24513" t="s">
        <v>69703</v>
      </c>
      <c r="H24513" s="3" t="s">
        <v>69746</v>
      </c>
      <c r="I24513" t="s">
        <v>547</v>
      </c>
      <c r="J24513" t="s">
        <v>47573</v>
      </c>
    </row>
    <row r="24514" spans="1:10" ht="16" x14ac:dyDescent="0.2">
      <c r="A24514" t="s">
        <v>69747</v>
      </c>
      <c r="B24514" t="s">
        <v>4652</v>
      </c>
      <c r="C24514" t="s">
        <v>69748</v>
      </c>
      <c r="D24514">
        <v>1</v>
      </c>
      <c r="E24514" t="s">
        <v>1280</v>
      </c>
      <c r="F24514" t="s">
        <v>13</v>
      </c>
      <c r="G24514" t="s">
        <v>69703</v>
      </c>
      <c r="H24514" s="3" t="s">
        <v>69704</v>
      </c>
      <c r="I24514" t="s">
        <v>547</v>
      </c>
      <c r="J24514" t="s">
        <v>69749</v>
      </c>
    </row>
    <row r="24515" spans="1:10" ht="32" x14ac:dyDescent="0.2">
      <c r="A24515" t="s">
        <v>47569</v>
      </c>
      <c r="B24515" t="s">
        <v>42341</v>
      </c>
      <c r="C24515" t="s">
        <v>44649</v>
      </c>
      <c r="D24515">
        <v>1</v>
      </c>
      <c r="E24515" t="s">
        <v>1280</v>
      </c>
      <c r="F24515" t="s">
        <v>13</v>
      </c>
      <c r="G24515" t="s">
        <v>69703</v>
      </c>
      <c r="H24515" s="3" t="s">
        <v>69750</v>
      </c>
      <c r="I24515" t="s">
        <v>547</v>
      </c>
      <c r="J24515" t="s">
        <v>47573</v>
      </c>
    </row>
    <row r="24516" spans="1:10" ht="16" x14ac:dyDescent="0.2">
      <c r="A24516" t="s">
        <v>53919</v>
      </c>
      <c r="B24516" t="s">
        <v>69743</v>
      </c>
      <c r="C24516" t="s">
        <v>69744</v>
      </c>
      <c r="D24516">
        <v>1</v>
      </c>
      <c r="E24516" t="s">
        <v>1280</v>
      </c>
      <c r="F24516" t="s">
        <v>13</v>
      </c>
      <c r="G24516" t="s">
        <v>69703</v>
      </c>
      <c r="H24516" s="3" t="s">
        <v>69733</v>
      </c>
      <c r="I24516" t="s">
        <v>547</v>
      </c>
      <c r="J24516" t="s">
        <v>53924</v>
      </c>
    </row>
    <row r="24517" spans="1:10" ht="16" x14ac:dyDescent="0.2">
      <c r="A24517" t="s">
        <v>3188</v>
      </c>
      <c r="B24517" t="s">
        <v>68060</v>
      </c>
      <c r="C24517" t="s">
        <v>69751</v>
      </c>
      <c r="D24517">
        <v>1</v>
      </c>
      <c r="E24517" t="s">
        <v>1280</v>
      </c>
      <c r="F24517" t="s">
        <v>13</v>
      </c>
      <c r="G24517" t="s">
        <v>69703</v>
      </c>
      <c r="H24517" s="3" t="s">
        <v>69704</v>
      </c>
      <c r="I24517" t="s">
        <v>547</v>
      </c>
      <c r="J24517" t="s">
        <v>3192</v>
      </c>
    </row>
    <row r="24518" spans="1:10" ht="16" x14ac:dyDescent="0.2">
      <c r="A24518" t="s">
        <v>69752</v>
      </c>
      <c r="B24518" t="s">
        <v>3203</v>
      </c>
      <c r="C24518" t="s">
        <v>69753</v>
      </c>
      <c r="D24518">
        <v>4</v>
      </c>
      <c r="E24518" t="s">
        <v>1280</v>
      </c>
      <c r="F24518" t="s">
        <v>13</v>
      </c>
      <c r="G24518" t="s">
        <v>69703</v>
      </c>
      <c r="H24518" s="3" t="s">
        <v>69704</v>
      </c>
      <c r="I24518" t="s">
        <v>547</v>
      </c>
      <c r="J24518" t="s">
        <v>69754</v>
      </c>
    </row>
    <row r="24519" spans="1:10" ht="16" x14ac:dyDescent="0.2">
      <c r="A24519" t="s">
        <v>69752</v>
      </c>
      <c r="B24519" t="s">
        <v>38514</v>
      </c>
      <c r="C24519" t="s">
        <v>69755</v>
      </c>
      <c r="D24519">
        <v>3</v>
      </c>
      <c r="E24519" t="s">
        <v>1280</v>
      </c>
      <c r="F24519" t="s">
        <v>13</v>
      </c>
      <c r="G24519" t="s">
        <v>69703</v>
      </c>
      <c r="H24519" s="3" t="s">
        <v>69704</v>
      </c>
      <c r="I24519" t="s">
        <v>547</v>
      </c>
      <c r="J24519" t="s">
        <v>69754</v>
      </c>
    </row>
    <row r="24520" spans="1:10" ht="16" x14ac:dyDescent="0.2">
      <c r="A24520" t="s">
        <v>69752</v>
      </c>
      <c r="B24520" t="s">
        <v>18074</v>
      </c>
      <c r="C24520" t="s">
        <v>69756</v>
      </c>
      <c r="D24520">
        <v>2</v>
      </c>
      <c r="E24520" t="s">
        <v>1280</v>
      </c>
      <c r="F24520" t="s">
        <v>13</v>
      </c>
      <c r="G24520" t="s">
        <v>69703</v>
      </c>
      <c r="H24520" s="3" t="s">
        <v>69704</v>
      </c>
      <c r="I24520" t="s">
        <v>547</v>
      </c>
      <c r="J24520" t="s">
        <v>69754</v>
      </c>
    </row>
    <row r="24521" spans="1:10" ht="16" x14ac:dyDescent="0.2">
      <c r="A24521" t="s">
        <v>17887</v>
      </c>
      <c r="B24521" t="s">
        <v>69757</v>
      </c>
      <c r="C24521" t="s">
        <v>69758</v>
      </c>
      <c r="D24521">
        <v>1</v>
      </c>
      <c r="E24521" t="s">
        <v>1280</v>
      </c>
      <c r="F24521" t="s">
        <v>13</v>
      </c>
      <c r="G24521" t="s">
        <v>69703</v>
      </c>
      <c r="H24521" s="3" t="s">
        <v>69704</v>
      </c>
      <c r="I24521" t="s">
        <v>547</v>
      </c>
      <c r="J24521" t="s">
        <v>17891</v>
      </c>
    </row>
    <row r="24522" spans="1:10" ht="16" x14ac:dyDescent="0.2">
      <c r="A24522" t="s">
        <v>4640</v>
      </c>
      <c r="B24522" t="s">
        <v>69759</v>
      </c>
      <c r="C24522" t="s">
        <v>69760</v>
      </c>
      <c r="D24522">
        <v>3</v>
      </c>
      <c r="E24522" t="s">
        <v>1280</v>
      </c>
      <c r="F24522" t="s">
        <v>13</v>
      </c>
      <c r="G24522" t="s">
        <v>69703</v>
      </c>
      <c r="H24522" s="3" t="s">
        <v>69704</v>
      </c>
      <c r="I24522" t="s">
        <v>547</v>
      </c>
      <c r="J24522" t="s">
        <v>4645</v>
      </c>
    </row>
    <row r="24523" spans="1:10" ht="16" x14ac:dyDescent="0.2">
      <c r="A24523" t="s">
        <v>47574</v>
      </c>
      <c r="B24523" t="s">
        <v>42341</v>
      </c>
      <c r="C24523" t="s">
        <v>44649</v>
      </c>
      <c r="D24523">
        <v>1</v>
      </c>
      <c r="E24523" t="s">
        <v>1280</v>
      </c>
      <c r="F24523" t="s">
        <v>13</v>
      </c>
      <c r="G24523" t="s">
        <v>69703</v>
      </c>
      <c r="H24523" s="3" t="s">
        <v>69707</v>
      </c>
      <c r="I24523" t="s">
        <v>547</v>
      </c>
      <c r="J24523" t="s">
        <v>47575</v>
      </c>
    </row>
    <row r="24524" spans="1:10" ht="16" x14ac:dyDescent="0.2">
      <c r="A24524" t="s">
        <v>47574</v>
      </c>
      <c r="B24524" t="s">
        <v>17549</v>
      </c>
      <c r="C24524" t="s">
        <v>69761</v>
      </c>
      <c r="D24524">
        <v>2</v>
      </c>
      <c r="E24524" t="s">
        <v>1280</v>
      </c>
      <c r="F24524" t="s">
        <v>13</v>
      </c>
      <c r="G24524" t="s">
        <v>69703</v>
      </c>
      <c r="H24524" s="3" t="s">
        <v>69707</v>
      </c>
      <c r="I24524" t="s">
        <v>547</v>
      </c>
      <c r="J24524" t="s">
        <v>47575</v>
      </c>
    </row>
    <row r="24525" spans="1:10" ht="16" x14ac:dyDescent="0.2">
      <c r="A24525" t="s">
        <v>7656</v>
      </c>
      <c r="B24525" t="s">
        <v>69743</v>
      </c>
      <c r="C24525" t="s">
        <v>69744</v>
      </c>
      <c r="D24525">
        <v>1</v>
      </c>
      <c r="E24525" t="s">
        <v>1280</v>
      </c>
      <c r="F24525" t="s">
        <v>13</v>
      </c>
      <c r="G24525" t="s">
        <v>69703</v>
      </c>
      <c r="H24525" s="3" t="s">
        <v>69704</v>
      </c>
      <c r="I24525" t="s">
        <v>547</v>
      </c>
      <c r="J24525" t="s">
        <v>7658</v>
      </c>
    </row>
    <row r="24526" spans="1:10" ht="16" x14ac:dyDescent="0.2">
      <c r="A24526" t="s">
        <v>47574</v>
      </c>
      <c r="B24526" t="s">
        <v>69762</v>
      </c>
      <c r="C24526" t="s">
        <v>69763</v>
      </c>
      <c r="D24526">
        <v>5</v>
      </c>
      <c r="E24526" t="s">
        <v>1280</v>
      </c>
      <c r="F24526" t="s">
        <v>13</v>
      </c>
      <c r="G24526" t="s">
        <v>69703</v>
      </c>
      <c r="H24526" s="3" t="s">
        <v>69707</v>
      </c>
      <c r="I24526" t="s">
        <v>547</v>
      </c>
      <c r="J24526" t="s">
        <v>47575</v>
      </c>
    </row>
    <row r="24527" spans="1:10" ht="16" x14ac:dyDescent="0.2">
      <c r="A24527" t="s">
        <v>69732</v>
      </c>
      <c r="B24527" t="s">
        <v>69764</v>
      </c>
      <c r="C24527" t="s">
        <v>69765</v>
      </c>
      <c r="D24527">
        <v>2</v>
      </c>
      <c r="E24527" t="s">
        <v>1280</v>
      </c>
      <c r="F24527" t="s">
        <v>13</v>
      </c>
      <c r="G24527" t="s">
        <v>69703</v>
      </c>
      <c r="H24527" s="3" t="s">
        <v>69733</v>
      </c>
      <c r="I24527" t="s">
        <v>547</v>
      </c>
      <c r="J24527" t="s">
        <v>69734</v>
      </c>
    </row>
    <row r="24528" spans="1:10" ht="16" x14ac:dyDescent="0.2">
      <c r="A24528" t="s">
        <v>4748</v>
      </c>
      <c r="B24528" t="s">
        <v>8611</v>
      </c>
      <c r="C24528" t="s">
        <v>69766</v>
      </c>
      <c r="D24528">
        <v>3</v>
      </c>
      <c r="E24528" t="s">
        <v>1280</v>
      </c>
      <c r="F24528" t="s">
        <v>13</v>
      </c>
      <c r="G24528" t="s">
        <v>69703</v>
      </c>
      <c r="H24528" s="3" t="s">
        <v>69711</v>
      </c>
      <c r="I24528" t="s">
        <v>547</v>
      </c>
      <c r="J24528" t="s">
        <v>4751</v>
      </c>
    </row>
    <row r="24529" spans="1:10" ht="16" x14ac:dyDescent="0.2">
      <c r="A24529" t="s">
        <v>69732</v>
      </c>
      <c r="B24529" t="s">
        <v>26681</v>
      </c>
      <c r="C24529" t="s">
        <v>69767</v>
      </c>
      <c r="D24529">
        <v>1</v>
      </c>
      <c r="E24529" t="s">
        <v>1280</v>
      </c>
      <c r="F24529" t="s">
        <v>13</v>
      </c>
      <c r="G24529" t="s">
        <v>69703</v>
      </c>
      <c r="H24529" s="3" t="s">
        <v>69733</v>
      </c>
      <c r="I24529" t="s">
        <v>547</v>
      </c>
      <c r="J24529" t="s">
        <v>69734</v>
      </c>
    </row>
    <row r="24530" spans="1:10" ht="32" x14ac:dyDescent="0.2">
      <c r="A24530" t="s">
        <v>38920</v>
      </c>
      <c r="B24530" t="s">
        <v>42341</v>
      </c>
      <c r="C24530" t="s">
        <v>44649</v>
      </c>
      <c r="D24530">
        <v>1</v>
      </c>
      <c r="E24530" t="s">
        <v>1280</v>
      </c>
      <c r="F24530" t="s">
        <v>13</v>
      </c>
      <c r="G24530" t="s">
        <v>69703</v>
      </c>
      <c r="H24530" s="3" t="s">
        <v>69722</v>
      </c>
      <c r="I24530" t="s">
        <v>547</v>
      </c>
      <c r="J24530" t="s">
        <v>38924</v>
      </c>
    </row>
    <row r="24531" spans="1:10" ht="16" x14ac:dyDescent="0.2">
      <c r="A24531" t="s">
        <v>38920</v>
      </c>
      <c r="B24531" t="s">
        <v>9047</v>
      </c>
      <c r="C24531" t="s">
        <v>69768</v>
      </c>
      <c r="D24531">
        <v>2</v>
      </c>
      <c r="E24531" t="s">
        <v>1280</v>
      </c>
      <c r="F24531" t="s">
        <v>13</v>
      </c>
      <c r="G24531" t="s">
        <v>69703</v>
      </c>
      <c r="H24531" s="3" t="s">
        <v>69707</v>
      </c>
      <c r="I24531" t="s">
        <v>547</v>
      </c>
      <c r="J24531" t="s">
        <v>38924</v>
      </c>
    </row>
    <row r="24532" spans="1:10" ht="16" x14ac:dyDescent="0.2">
      <c r="A24532" t="s">
        <v>38920</v>
      </c>
      <c r="B24532" t="s">
        <v>69719</v>
      </c>
      <c r="C24532" t="s">
        <v>69720</v>
      </c>
      <c r="D24532">
        <v>3</v>
      </c>
      <c r="E24532" t="s">
        <v>1280</v>
      </c>
      <c r="F24532" t="s">
        <v>13</v>
      </c>
      <c r="G24532" t="s">
        <v>69703</v>
      </c>
      <c r="H24532" s="3" t="s">
        <v>69707</v>
      </c>
      <c r="I24532" t="s">
        <v>547</v>
      </c>
      <c r="J24532" t="s">
        <v>38924</v>
      </c>
    </row>
    <row r="24533" spans="1:10" ht="16" x14ac:dyDescent="0.2">
      <c r="A24533" t="s">
        <v>69752</v>
      </c>
      <c r="B24533" t="s">
        <v>44905</v>
      </c>
      <c r="C24533" t="s">
        <v>69769</v>
      </c>
      <c r="D24533">
        <v>1</v>
      </c>
      <c r="E24533" t="s">
        <v>1280</v>
      </c>
      <c r="F24533" t="s">
        <v>13</v>
      </c>
      <c r="G24533" t="s">
        <v>69703</v>
      </c>
      <c r="H24533" s="3" t="s">
        <v>69704</v>
      </c>
      <c r="I24533" t="s">
        <v>547</v>
      </c>
      <c r="J24533" t="s">
        <v>69754</v>
      </c>
    </row>
    <row r="24534" spans="1:10" ht="32" x14ac:dyDescent="0.2">
      <c r="A24534" t="s">
        <v>47576</v>
      </c>
      <c r="B24534" t="s">
        <v>42341</v>
      </c>
      <c r="C24534" t="s">
        <v>44649</v>
      </c>
      <c r="D24534">
        <v>1</v>
      </c>
      <c r="E24534" t="s">
        <v>1280</v>
      </c>
      <c r="F24534" t="s">
        <v>13</v>
      </c>
      <c r="G24534" t="s">
        <v>69703</v>
      </c>
      <c r="H24534" s="3" t="s">
        <v>69722</v>
      </c>
      <c r="I24534" t="s">
        <v>547</v>
      </c>
      <c r="J24534" t="s">
        <v>47577</v>
      </c>
    </row>
    <row r="24535" spans="1:10" ht="16" x14ac:dyDescent="0.2">
      <c r="A24535" t="s">
        <v>17887</v>
      </c>
      <c r="B24535" t="s">
        <v>69770</v>
      </c>
      <c r="C24535" t="s">
        <v>69771</v>
      </c>
      <c r="D24535">
        <v>3</v>
      </c>
      <c r="E24535" t="s">
        <v>1280</v>
      </c>
      <c r="F24535" t="s">
        <v>13</v>
      </c>
      <c r="G24535" t="s">
        <v>69703</v>
      </c>
      <c r="H24535" s="3" t="s">
        <v>69704</v>
      </c>
      <c r="I24535" t="s">
        <v>547</v>
      </c>
      <c r="J24535" t="s">
        <v>17891</v>
      </c>
    </row>
    <row r="24536" spans="1:10" ht="16" x14ac:dyDescent="0.2">
      <c r="A24536" t="s">
        <v>53919</v>
      </c>
      <c r="B24536" t="s">
        <v>69772</v>
      </c>
      <c r="C24536" t="s">
        <v>69773</v>
      </c>
      <c r="D24536">
        <v>2</v>
      </c>
      <c r="E24536" t="s">
        <v>1280</v>
      </c>
      <c r="F24536" t="s">
        <v>13</v>
      </c>
      <c r="G24536" t="s">
        <v>69703</v>
      </c>
      <c r="H24536" s="3" t="s">
        <v>69733</v>
      </c>
      <c r="I24536" t="s">
        <v>547</v>
      </c>
      <c r="J24536" t="s">
        <v>53924</v>
      </c>
    </row>
    <row r="24537" spans="1:10" ht="16" x14ac:dyDescent="0.2">
      <c r="A24537" t="s">
        <v>29780</v>
      </c>
      <c r="B24537" t="s">
        <v>69774</v>
      </c>
      <c r="C24537" t="s">
        <v>69775</v>
      </c>
      <c r="D24537">
        <v>3</v>
      </c>
      <c r="E24537" t="s">
        <v>1280</v>
      </c>
      <c r="F24537" t="s">
        <v>13</v>
      </c>
      <c r="G24537" t="s">
        <v>69703</v>
      </c>
      <c r="H24537" s="3" t="s">
        <v>69733</v>
      </c>
      <c r="I24537" t="s">
        <v>547</v>
      </c>
      <c r="J24537" t="s">
        <v>29783</v>
      </c>
    </row>
    <row r="24538" spans="1:10" ht="16" x14ac:dyDescent="0.2">
      <c r="A24538" t="s">
        <v>29780</v>
      </c>
      <c r="B24538" t="s">
        <v>54853</v>
      </c>
      <c r="C24538" t="s">
        <v>69776</v>
      </c>
      <c r="D24538">
        <v>2</v>
      </c>
      <c r="E24538" t="s">
        <v>1280</v>
      </c>
      <c r="F24538" t="s">
        <v>13</v>
      </c>
      <c r="G24538" t="s">
        <v>69703</v>
      </c>
      <c r="H24538" s="3" t="s">
        <v>69733</v>
      </c>
      <c r="I24538" t="s">
        <v>547</v>
      </c>
      <c r="J24538" t="s">
        <v>29783</v>
      </c>
    </row>
    <row r="24539" spans="1:10" ht="16" x14ac:dyDescent="0.2">
      <c r="A24539" t="s">
        <v>4603</v>
      </c>
      <c r="B24539" t="s">
        <v>23181</v>
      </c>
      <c r="C24539" t="s">
        <v>69777</v>
      </c>
      <c r="D24539">
        <v>3</v>
      </c>
      <c r="E24539" t="s">
        <v>1280</v>
      </c>
      <c r="F24539" t="s">
        <v>13</v>
      </c>
      <c r="G24539" t="s">
        <v>69703</v>
      </c>
      <c r="H24539" s="3" t="s">
        <v>69707</v>
      </c>
      <c r="I24539" t="s">
        <v>547</v>
      </c>
      <c r="J24539" t="s">
        <v>4606</v>
      </c>
    </row>
    <row r="24540" spans="1:10" ht="16" x14ac:dyDescent="0.2">
      <c r="A24540" t="s">
        <v>8217</v>
      </c>
      <c r="B24540" t="s">
        <v>30104</v>
      </c>
      <c r="C24540" t="s">
        <v>69778</v>
      </c>
      <c r="D24540">
        <v>2</v>
      </c>
      <c r="E24540" t="s">
        <v>1280</v>
      </c>
      <c r="F24540" t="s">
        <v>13</v>
      </c>
      <c r="G24540" t="s">
        <v>69703</v>
      </c>
      <c r="H24540" s="3" t="s">
        <v>69707</v>
      </c>
      <c r="I24540" t="s">
        <v>547</v>
      </c>
      <c r="J24540" t="s">
        <v>8221</v>
      </c>
    </row>
    <row r="24541" spans="1:10" ht="16" x14ac:dyDescent="0.2">
      <c r="A24541" t="s">
        <v>21708</v>
      </c>
      <c r="B24541" t="s">
        <v>69779</v>
      </c>
      <c r="C24541" t="s">
        <v>69780</v>
      </c>
      <c r="D24541">
        <v>3</v>
      </c>
      <c r="E24541" t="s">
        <v>730</v>
      </c>
      <c r="F24541" t="s">
        <v>13</v>
      </c>
      <c r="G24541" t="s">
        <v>69781</v>
      </c>
      <c r="H24541" s="3" t="s">
        <v>69782</v>
      </c>
      <c r="I24541" t="s">
        <v>461</v>
      </c>
      <c r="J24541" t="s">
        <v>21713</v>
      </c>
    </row>
    <row r="24542" spans="1:10" ht="16" x14ac:dyDescent="0.2">
      <c r="A24542" t="s">
        <v>21708</v>
      </c>
      <c r="B24542" t="s">
        <v>69783</v>
      </c>
      <c r="C24542" t="s">
        <v>69784</v>
      </c>
      <c r="D24542">
        <v>4</v>
      </c>
      <c r="E24542" t="s">
        <v>730</v>
      </c>
      <c r="F24542" t="s">
        <v>13</v>
      </c>
      <c r="G24542" t="s">
        <v>69781</v>
      </c>
      <c r="H24542" s="3" t="s">
        <v>69782</v>
      </c>
      <c r="I24542" t="s">
        <v>461</v>
      </c>
      <c r="J24542" t="s">
        <v>21713</v>
      </c>
    </row>
    <row r="24543" spans="1:10" ht="16" x14ac:dyDescent="0.2">
      <c r="A24543" t="s">
        <v>21708</v>
      </c>
      <c r="B24543" t="s">
        <v>69785</v>
      </c>
      <c r="C24543" t="s">
        <v>69786</v>
      </c>
      <c r="D24543">
        <v>2</v>
      </c>
      <c r="E24543" t="s">
        <v>730</v>
      </c>
      <c r="F24543" t="s">
        <v>13</v>
      </c>
      <c r="G24543" t="s">
        <v>69781</v>
      </c>
      <c r="H24543" s="3" t="s">
        <v>69782</v>
      </c>
      <c r="I24543" t="s">
        <v>461</v>
      </c>
      <c r="J24543" t="s">
        <v>21713</v>
      </c>
    </row>
    <row r="24544" spans="1:10" ht="16" x14ac:dyDescent="0.2">
      <c r="A24544" t="s">
        <v>3434</v>
      </c>
      <c r="B24544" t="s">
        <v>69787</v>
      </c>
      <c r="C24544" t="s">
        <v>69788</v>
      </c>
      <c r="D24544">
        <v>3</v>
      </c>
      <c r="E24544">
        <f>491</f>
        <v>491</v>
      </c>
      <c r="F24544" t="s">
        <v>13</v>
      </c>
      <c r="G24544" t="s">
        <v>69789</v>
      </c>
      <c r="H24544" s="3" t="s">
        <v>69790</v>
      </c>
      <c r="I24544" t="s">
        <v>62</v>
      </c>
      <c r="J24544" t="s">
        <v>3435</v>
      </c>
    </row>
    <row r="24545" spans="1:10" ht="16" x14ac:dyDescent="0.2">
      <c r="A24545" t="s">
        <v>38746</v>
      </c>
      <c r="B24545" t="s">
        <v>69791</v>
      </c>
      <c r="C24545" t="s">
        <v>69792</v>
      </c>
      <c r="D24545">
        <v>1</v>
      </c>
      <c r="E24545">
        <f>491</f>
        <v>491</v>
      </c>
      <c r="F24545" t="s">
        <v>13</v>
      </c>
      <c r="G24545" t="s">
        <v>69789</v>
      </c>
      <c r="H24545" s="3" t="s">
        <v>69793</v>
      </c>
      <c r="I24545" t="s">
        <v>62</v>
      </c>
      <c r="J24545" t="s">
        <v>38751</v>
      </c>
    </row>
    <row r="24546" spans="1:10" ht="16" x14ac:dyDescent="0.2">
      <c r="A24546" t="s">
        <v>51708</v>
      </c>
      <c r="B24546" t="s">
        <v>69794</v>
      </c>
      <c r="C24546" t="s">
        <v>69795</v>
      </c>
      <c r="D24546">
        <v>2</v>
      </c>
      <c r="E24546">
        <f>491</f>
        <v>491</v>
      </c>
      <c r="F24546" t="s">
        <v>13</v>
      </c>
      <c r="G24546" t="s">
        <v>69789</v>
      </c>
      <c r="H24546" s="3" t="s">
        <v>69796</v>
      </c>
      <c r="I24546" t="s">
        <v>62</v>
      </c>
      <c r="J24546" t="s">
        <v>51713</v>
      </c>
    </row>
    <row r="24547" spans="1:10" ht="16" x14ac:dyDescent="0.2">
      <c r="A24547" t="s">
        <v>2897</v>
      </c>
      <c r="B24547" t="s">
        <v>69797</v>
      </c>
      <c r="C24547" t="s">
        <v>69798</v>
      </c>
      <c r="D24547">
        <v>2</v>
      </c>
      <c r="E24547">
        <f>491</f>
        <v>491</v>
      </c>
      <c r="F24547" t="s">
        <v>13</v>
      </c>
      <c r="G24547" t="s">
        <v>69789</v>
      </c>
      <c r="H24547" s="3" t="s">
        <v>69796</v>
      </c>
      <c r="I24547" t="s">
        <v>62</v>
      </c>
      <c r="J24547" t="s">
        <v>2898</v>
      </c>
    </row>
    <row r="24548" spans="1:10" ht="32" x14ac:dyDescent="0.2">
      <c r="A24548" t="s">
        <v>37692</v>
      </c>
      <c r="B24548" t="s">
        <v>69799</v>
      </c>
      <c r="C24548" t="s">
        <v>69800</v>
      </c>
      <c r="D24548">
        <v>2</v>
      </c>
      <c r="E24548">
        <f>491</f>
        <v>491</v>
      </c>
      <c r="F24548" t="s">
        <v>13</v>
      </c>
      <c r="G24548" t="s">
        <v>69789</v>
      </c>
      <c r="H24548" s="3" t="s">
        <v>69801</v>
      </c>
      <c r="I24548" t="s">
        <v>62</v>
      </c>
      <c r="J24548" t="s">
        <v>37696</v>
      </c>
    </row>
    <row r="24549" spans="1:10" ht="16" x14ac:dyDescent="0.2">
      <c r="A24549" t="s">
        <v>49309</v>
      </c>
      <c r="B24549" t="s">
        <v>69802</v>
      </c>
      <c r="C24549" t="s">
        <v>69803</v>
      </c>
      <c r="D24549">
        <v>1</v>
      </c>
      <c r="E24549">
        <f>491</f>
        <v>491</v>
      </c>
      <c r="F24549" t="s">
        <v>13</v>
      </c>
      <c r="G24549" t="s">
        <v>69789</v>
      </c>
      <c r="H24549" s="3" t="s">
        <v>69804</v>
      </c>
      <c r="I24549" t="s">
        <v>62</v>
      </c>
      <c r="J24549" t="s">
        <v>49314</v>
      </c>
    </row>
    <row r="24550" spans="1:10" ht="16" x14ac:dyDescent="0.2">
      <c r="A24550" t="s">
        <v>35615</v>
      </c>
      <c r="B24550" t="s">
        <v>69805</v>
      </c>
      <c r="C24550" t="s">
        <v>69806</v>
      </c>
      <c r="D24550">
        <v>1</v>
      </c>
      <c r="E24550" t="s">
        <v>13</v>
      </c>
      <c r="F24550" t="s">
        <v>13</v>
      </c>
      <c r="G24550" t="s">
        <v>69807</v>
      </c>
      <c r="H24550" s="3" t="s">
        <v>69808</v>
      </c>
      <c r="I24550" t="s">
        <v>35619</v>
      </c>
      <c r="J24550" t="s">
        <v>35620</v>
      </c>
    </row>
    <row r="24551" spans="1:10" ht="16" x14ac:dyDescent="0.2">
      <c r="A24551" t="s">
        <v>69809</v>
      </c>
      <c r="B24551" t="s">
        <v>69810</v>
      </c>
      <c r="C24551" t="s">
        <v>69811</v>
      </c>
      <c r="D24551">
        <v>1</v>
      </c>
      <c r="E24551" t="s">
        <v>13</v>
      </c>
      <c r="F24551" t="s">
        <v>13</v>
      </c>
      <c r="G24551" t="s">
        <v>69807</v>
      </c>
      <c r="H24551" s="3" t="s">
        <v>69812</v>
      </c>
      <c r="I24551" t="s">
        <v>35619</v>
      </c>
      <c r="J24551" t="s">
        <v>69813</v>
      </c>
    </row>
    <row r="24552" spans="1:10" ht="16" x14ac:dyDescent="0.2">
      <c r="A24552" t="s">
        <v>35615</v>
      </c>
      <c r="B24552" t="s">
        <v>69814</v>
      </c>
      <c r="C24552" t="s">
        <v>69815</v>
      </c>
      <c r="D24552">
        <v>2</v>
      </c>
      <c r="E24552" t="s">
        <v>13</v>
      </c>
      <c r="F24552" t="s">
        <v>13</v>
      </c>
      <c r="G24552" t="s">
        <v>69807</v>
      </c>
      <c r="H24552" s="3" t="s">
        <v>69816</v>
      </c>
      <c r="I24552" t="s">
        <v>35619</v>
      </c>
      <c r="J24552" t="s">
        <v>35620</v>
      </c>
    </row>
    <row r="24553" spans="1:10" ht="16" x14ac:dyDescent="0.2">
      <c r="A24553" t="s">
        <v>69809</v>
      </c>
      <c r="B24553" t="s">
        <v>69817</v>
      </c>
      <c r="C24553" t="s">
        <v>69818</v>
      </c>
      <c r="D24553">
        <v>2</v>
      </c>
      <c r="E24553" t="s">
        <v>13</v>
      </c>
      <c r="F24553" t="s">
        <v>13</v>
      </c>
      <c r="G24553" t="s">
        <v>69807</v>
      </c>
      <c r="H24553" s="3" t="s">
        <v>69812</v>
      </c>
      <c r="I24553" t="s">
        <v>35619</v>
      </c>
      <c r="J24553" t="s">
        <v>69813</v>
      </c>
    </row>
    <row r="24554" spans="1:10" ht="16" x14ac:dyDescent="0.2">
      <c r="A24554" t="s">
        <v>69819</v>
      </c>
      <c r="B24554" t="s">
        <v>69820</v>
      </c>
      <c r="C24554" t="s">
        <v>69821</v>
      </c>
      <c r="D24554">
        <v>4</v>
      </c>
      <c r="E24554" t="s">
        <v>13</v>
      </c>
      <c r="F24554" t="s">
        <v>13</v>
      </c>
      <c r="G24554" t="s">
        <v>69822</v>
      </c>
      <c r="H24554" s="3" t="s">
        <v>69823</v>
      </c>
      <c r="I24554" t="s">
        <v>69</v>
      </c>
      <c r="J24554" t="s">
        <v>69824</v>
      </c>
    </row>
    <row r="24555" spans="1:10" ht="16" x14ac:dyDescent="0.2">
      <c r="A24555" t="s">
        <v>69819</v>
      </c>
      <c r="B24555" t="s">
        <v>12136</v>
      </c>
      <c r="C24555" t="s">
        <v>69825</v>
      </c>
      <c r="D24555">
        <v>2</v>
      </c>
      <c r="E24555" t="s">
        <v>13</v>
      </c>
      <c r="F24555" t="s">
        <v>13</v>
      </c>
      <c r="G24555" t="s">
        <v>69822</v>
      </c>
      <c r="H24555" s="3" t="s">
        <v>69826</v>
      </c>
      <c r="I24555" t="s">
        <v>69</v>
      </c>
      <c r="J24555" t="s">
        <v>69824</v>
      </c>
    </row>
    <row r="24556" spans="1:10" ht="16" x14ac:dyDescent="0.2">
      <c r="A24556" t="s">
        <v>69827</v>
      </c>
      <c r="B24556" t="s">
        <v>12136</v>
      </c>
      <c r="C24556" t="s">
        <v>69825</v>
      </c>
      <c r="D24556">
        <v>1</v>
      </c>
      <c r="E24556" t="s">
        <v>13</v>
      </c>
      <c r="F24556" t="s">
        <v>13</v>
      </c>
      <c r="G24556" t="s">
        <v>69822</v>
      </c>
      <c r="H24556" s="3" t="s">
        <v>69828</v>
      </c>
      <c r="I24556" t="s">
        <v>69</v>
      </c>
      <c r="J24556" t="s">
        <v>69829</v>
      </c>
    </row>
    <row r="24557" spans="1:10" ht="16" x14ac:dyDescent="0.2">
      <c r="A24557" t="s">
        <v>31213</v>
      </c>
      <c r="B24557" t="s">
        <v>69830</v>
      </c>
      <c r="C24557" t="s">
        <v>69831</v>
      </c>
      <c r="D24557">
        <v>6</v>
      </c>
      <c r="E24557" t="s">
        <v>13</v>
      </c>
      <c r="F24557" t="s">
        <v>13</v>
      </c>
      <c r="G24557" t="s">
        <v>69822</v>
      </c>
      <c r="H24557" s="3" t="s">
        <v>69832</v>
      </c>
      <c r="I24557" t="s">
        <v>69</v>
      </c>
      <c r="J24557" t="s">
        <v>31217</v>
      </c>
    </row>
    <row r="24558" spans="1:10" ht="16" x14ac:dyDescent="0.2">
      <c r="A24558" t="s">
        <v>16821</v>
      </c>
      <c r="B24558" t="s">
        <v>69833</v>
      </c>
      <c r="C24558" t="s">
        <v>69834</v>
      </c>
      <c r="D24558">
        <v>3</v>
      </c>
      <c r="E24558" t="s">
        <v>13</v>
      </c>
      <c r="F24558" t="s">
        <v>13</v>
      </c>
      <c r="G24558" t="s">
        <v>69822</v>
      </c>
      <c r="H24558" s="3" t="s">
        <v>69835</v>
      </c>
      <c r="I24558" t="s">
        <v>69</v>
      </c>
      <c r="J24558" t="s">
        <v>16826</v>
      </c>
    </row>
    <row r="24559" spans="1:10" ht="16" x14ac:dyDescent="0.2">
      <c r="A24559" t="s">
        <v>69819</v>
      </c>
      <c r="B24559" t="s">
        <v>2144</v>
      </c>
      <c r="C24559" t="s">
        <v>69836</v>
      </c>
      <c r="D24559">
        <v>3</v>
      </c>
      <c r="E24559" t="s">
        <v>13</v>
      </c>
      <c r="F24559" t="s">
        <v>13</v>
      </c>
      <c r="G24559" t="s">
        <v>69822</v>
      </c>
      <c r="H24559" s="3" t="s">
        <v>69828</v>
      </c>
      <c r="I24559" t="s">
        <v>69</v>
      </c>
      <c r="J24559" t="s">
        <v>69824</v>
      </c>
    </row>
    <row r="24560" spans="1:10" ht="16" x14ac:dyDescent="0.2">
      <c r="A24560" t="s">
        <v>16830</v>
      </c>
      <c r="B24560" t="s">
        <v>69833</v>
      </c>
      <c r="C24560" t="s">
        <v>69834</v>
      </c>
      <c r="D24560">
        <v>3</v>
      </c>
      <c r="E24560" t="s">
        <v>13</v>
      </c>
      <c r="F24560" t="s">
        <v>13</v>
      </c>
      <c r="G24560" t="s">
        <v>69822</v>
      </c>
      <c r="H24560" s="3" t="s">
        <v>69835</v>
      </c>
      <c r="I24560" t="s">
        <v>69</v>
      </c>
      <c r="J24560" t="s">
        <v>16833</v>
      </c>
    </row>
    <row r="24561" spans="1:10" ht="16" x14ac:dyDescent="0.2">
      <c r="A24561" t="s">
        <v>69827</v>
      </c>
      <c r="B24561" t="s">
        <v>69820</v>
      </c>
      <c r="C24561" t="s">
        <v>69821</v>
      </c>
      <c r="D24561">
        <v>3</v>
      </c>
      <c r="E24561" t="s">
        <v>13</v>
      </c>
      <c r="F24561" t="s">
        <v>13</v>
      </c>
      <c r="G24561" t="s">
        <v>69822</v>
      </c>
      <c r="H24561" s="3" t="s">
        <v>69823</v>
      </c>
      <c r="I24561" t="s">
        <v>69</v>
      </c>
      <c r="J24561" t="s">
        <v>69829</v>
      </c>
    </row>
    <row r="24562" spans="1:10" ht="16" x14ac:dyDescent="0.2">
      <c r="A24562" t="s">
        <v>69827</v>
      </c>
      <c r="B24562" t="s">
        <v>2144</v>
      </c>
      <c r="C24562" t="s">
        <v>69836</v>
      </c>
      <c r="D24562">
        <v>2</v>
      </c>
      <c r="E24562" t="s">
        <v>13</v>
      </c>
      <c r="F24562" t="s">
        <v>13</v>
      </c>
      <c r="G24562" t="s">
        <v>69822</v>
      </c>
      <c r="H24562" s="3" t="s">
        <v>69828</v>
      </c>
      <c r="I24562" t="s">
        <v>69</v>
      </c>
      <c r="J24562" t="s">
        <v>69829</v>
      </c>
    </row>
    <row r="24563" spans="1:10" ht="16" x14ac:dyDescent="0.2">
      <c r="A24563" t="s">
        <v>31213</v>
      </c>
      <c r="B24563" t="s">
        <v>69837</v>
      </c>
      <c r="C24563" t="s">
        <v>69838</v>
      </c>
      <c r="D24563">
        <v>7</v>
      </c>
      <c r="E24563" t="s">
        <v>13</v>
      </c>
      <c r="F24563" t="s">
        <v>13</v>
      </c>
      <c r="G24563" t="s">
        <v>69822</v>
      </c>
      <c r="H24563" s="3" t="s">
        <v>69832</v>
      </c>
      <c r="I24563" t="s">
        <v>69</v>
      </c>
      <c r="J24563" t="s">
        <v>31217</v>
      </c>
    </row>
    <row r="24564" spans="1:10" ht="16" x14ac:dyDescent="0.2">
      <c r="A24564" t="s">
        <v>69819</v>
      </c>
      <c r="B24564" t="s">
        <v>69839</v>
      </c>
      <c r="C24564" t="s">
        <v>69840</v>
      </c>
      <c r="D24564">
        <v>1</v>
      </c>
      <c r="E24564" t="s">
        <v>13</v>
      </c>
      <c r="F24564" t="s">
        <v>13</v>
      </c>
      <c r="G24564" t="s">
        <v>69822</v>
      </c>
      <c r="H24564" s="3" t="s">
        <v>69828</v>
      </c>
      <c r="I24564" t="s">
        <v>69</v>
      </c>
      <c r="J24564" t="s">
        <v>69824</v>
      </c>
    </row>
    <row r="24565" spans="1:10" ht="16" x14ac:dyDescent="0.2">
      <c r="A24565" t="s">
        <v>69841</v>
      </c>
      <c r="B24565" t="s">
        <v>69842</v>
      </c>
      <c r="C24565" t="s">
        <v>69843</v>
      </c>
      <c r="D24565">
        <v>1</v>
      </c>
      <c r="E24565" t="s">
        <v>13</v>
      </c>
      <c r="F24565" t="s">
        <v>13</v>
      </c>
      <c r="G24565" t="s">
        <v>69844</v>
      </c>
      <c r="H24565" s="3" t="s">
        <v>69845</v>
      </c>
      <c r="I24565" t="s">
        <v>1208</v>
      </c>
      <c r="J24565" t="s">
        <v>69846</v>
      </c>
    </row>
    <row r="24566" spans="1:10" ht="16" x14ac:dyDescent="0.2">
      <c r="A24566" t="s">
        <v>69847</v>
      </c>
      <c r="B24566" t="s">
        <v>69848</v>
      </c>
      <c r="C24566" t="s">
        <v>69849</v>
      </c>
      <c r="D24566">
        <v>1</v>
      </c>
      <c r="E24566" t="s">
        <v>13</v>
      </c>
      <c r="F24566" t="s">
        <v>13</v>
      </c>
      <c r="G24566" t="s">
        <v>69844</v>
      </c>
      <c r="H24566" s="3" t="s">
        <v>69845</v>
      </c>
      <c r="I24566" t="s">
        <v>1208</v>
      </c>
      <c r="J24566" t="s">
        <v>69850</v>
      </c>
    </row>
    <row r="24567" spans="1:10" ht="16" x14ac:dyDescent="0.2">
      <c r="A24567" t="s">
        <v>62772</v>
      </c>
      <c r="B24567" t="s">
        <v>69851</v>
      </c>
      <c r="C24567" t="s">
        <v>69852</v>
      </c>
      <c r="D24567">
        <v>5</v>
      </c>
      <c r="E24567" t="s">
        <v>13</v>
      </c>
      <c r="F24567" t="s">
        <v>13</v>
      </c>
      <c r="G24567" t="s">
        <v>69853</v>
      </c>
      <c r="H24567" s="3" t="s">
        <v>69854</v>
      </c>
      <c r="I24567" t="s">
        <v>106</v>
      </c>
      <c r="J24567" t="s">
        <v>62775</v>
      </c>
    </row>
    <row r="24568" spans="1:10" ht="16" x14ac:dyDescent="0.2">
      <c r="A24568" t="s">
        <v>62772</v>
      </c>
      <c r="B24568" t="s">
        <v>69855</v>
      </c>
      <c r="C24568" t="s">
        <v>69856</v>
      </c>
      <c r="D24568">
        <v>6</v>
      </c>
      <c r="E24568" t="s">
        <v>13</v>
      </c>
      <c r="F24568" t="s">
        <v>13</v>
      </c>
      <c r="G24568" t="s">
        <v>69853</v>
      </c>
      <c r="H24568" s="3" t="s">
        <v>69854</v>
      </c>
      <c r="I24568" t="s">
        <v>106</v>
      </c>
      <c r="J24568" t="s">
        <v>62775</v>
      </c>
    </row>
    <row r="24569" spans="1:10" ht="16" x14ac:dyDescent="0.2">
      <c r="A24569" t="s">
        <v>62772</v>
      </c>
      <c r="B24569" t="s">
        <v>60953</v>
      </c>
      <c r="C24569" t="s">
        <v>60954</v>
      </c>
      <c r="D24569">
        <v>4</v>
      </c>
      <c r="E24569" t="s">
        <v>13</v>
      </c>
      <c r="F24569" t="s">
        <v>13</v>
      </c>
      <c r="G24569" t="s">
        <v>69853</v>
      </c>
      <c r="H24569" s="3" t="s">
        <v>69854</v>
      </c>
      <c r="I24569" t="s">
        <v>106</v>
      </c>
      <c r="J24569" t="s">
        <v>62775</v>
      </c>
    </row>
    <row r="24570" spans="1:10" ht="16" x14ac:dyDescent="0.2">
      <c r="A24570" t="s">
        <v>22370</v>
      </c>
      <c r="B24570" t="s">
        <v>69855</v>
      </c>
      <c r="C24570" t="s">
        <v>69856</v>
      </c>
      <c r="D24570">
        <v>6</v>
      </c>
      <c r="E24570" t="s">
        <v>13</v>
      </c>
      <c r="F24570" t="s">
        <v>13</v>
      </c>
      <c r="G24570" t="s">
        <v>69853</v>
      </c>
      <c r="H24570" s="3" t="s">
        <v>69854</v>
      </c>
      <c r="I24570" t="s">
        <v>106</v>
      </c>
      <c r="J24570" t="s">
        <v>22375</v>
      </c>
    </row>
    <row r="24571" spans="1:10" ht="16" x14ac:dyDescent="0.2">
      <c r="A24571" t="s">
        <v>22370</v>
      </c>
      <c r="B24571" t="s">
        <v>69857</v>
      </c>
      <c r="C24571" t="s">
        <v>69858</v>
      </c>
      <c r="D24571">
        <v>7</v>
      </c>
      <c r="E24571" t="s">
        <v>13</v>
      </c>
      <c r="F24571" t="s">
        <v>13</v>
      </c>
      <c r="G24571" t="s">
        <v>69853</v>
      </c>
      <c r="H24571" s="3" t="s">
        <v>69854</v>
      </c>
      <c r="I24571" t="s">
        <v>106</v>
      </c>
      <c r="J24571" t="s">
        <v>22375</v>
      </c>
    </row>
    <row r="24572" spans="1:10" ht="16" x14ac:dyDescent="0.2">
      <c r="A24572" t="s">
        <v>69859</v>
      </c>
      <c r="B24572" t="s">
        <v>10967</v>
      </c>
      <c r="C24572" t="s">
        <v>10968</v>
      </c>
      <c r="D24572">
        <v>1</v>
      </c>
      <c r="E24572" t="s">
        <v>69860</v>
      </c>
      <c r="F24572" t="s">
        <v>13</v>
      </c>
      <c r="G24572" t="s">
        <v>69861</v>
      </c>
      <c r="H24572" s="3" t="s">
        <v>69862</v>
      </c>
      <c r="I24572" t="s">
        <v>7603</v>
      </c>
      <c r="J24572" t="s">
        <v>69863</v>
      </c>
    </row>
    <row r="24573" spans="1:10" ht="16" x14ac:dyDescent="0.2">
      <c r="A24573" t="s">
        <v>40890</v>
      </c>
      <c r="B24573" t="s">
        <v>10236</v>
      </c>
      <c r="C24573" t="s">
        <v>10237</v>
      </c>
      <c r="D24573">
        <v>1</v>
      </c>
      <c r="E24573" t="s">
        <v>69860</v>
      </c>
      <c r="F24573" t="s">
        <v>13</v>
      </c>
      <c r="G24573" t="s">
        <v>69861</v>
      </c>
      <c r="H24573" s="3" t="s">
        <v>69864</v>
      </c>
      <c r="I24573" t="s">
        <v>7603</v>
      </c>
      <c r="J24573" t="s">
        <v>40893</v>
      </c>
    </row>
    <row r="24574" spans="1:10" ht="16" x14ac:dyDescent="0.2">
      <c r="A24574" t="s">
        <v>69865</v>
      </c>
      <c r="B24574" t="s">
        <v>69866</v>
      </c>
      <c r="C24574" t="s">
        <v>69867</v>
      </c>
      <c r="D24574">
        <v>1</v>
      </c>
      <c r="E24574" t="s">
        <v>69860</v>
      </c>
      <c r="F24574" t="s">
        <v>13</v>
      </c>
      <c r="G24574" t="s">
        <v>69861</v>
      </c>
      <c r="H24574" s="3" t="s">
        <v>69868</v>
      </c>
      <c r="I24574" t="s">
        <v>7603</v>
      </c>
      <c r="J24574" t="s">
        <v>69869</v>
      </c>
    </row>
    <row r="24575" spans="1:10" ht="16" x14ac:dyDescent="0.2">
      <c r="A24575" t="s">
        <v>69870</v>
      </c>
      <c r="B24575" t="s">
        <v>69871</v>
      </c>
      <c r="C24575" t="s">
        <v>69872</v>
      </c>
      <c r="D24575">
        <v>2</v>
      </c>
      <c r="E24575" t="s">
        <v>69860</v>
      </c>
      <c r="F24575" t="s">
        <v>13</v>
      </c>
      <c r="G24575" t="s">
        <v>69861</v>
      </c>
      <c r="H24575" s="3" t="s">
        <v>69873</v>
      </c>
      <c r="I24575" t="s">
        <v>7603</v>
      </c>
      <c r="J24575" t="s">
        <v>69874</v>
      </c>
    </row>
    <row r="24576" spans="1:10" ht="16" x14ac:dyDescent="0.2">
      <c r="A24576" t="s">
        <v>69875</v>
      </c>
      <c r="B24576" t="s">
        <v>10967</v>
      </c>
      <c r="C24576" t="s">
        <v>10968</v>
      </c>
      <c r="D24576">
        <v>1</v>
      </c>
      <c r="E24576" t="s">
        <v>69860</v>
      </c>
      <c r="F24576" t="s">
        <v>13</v>
      </c>
      <c r="G24576" t="s">
        <v>69861</v>
      </c>
      <c r="H24576" s="3" t="s">
        <v>69862</v>
      </c>
      <c r="I24576" t="s">
        <v>7603</v>
      </c>
      <c r="J24576" t="s">
        <v>69876</v>
      </c>
    </row>
    <row r="24577" spans="1:10" ht="16" x14ac:dyDescent="0.2">
      <c r="A24577" t="s">
        <v>69877</v>
      </c>
      <c r="B24577" t="s">
        <v>69878</v>
      </c>
      <c r="C24577" t="s">
        <v>69879</v>
      </c>
      <c r="D24577">
        <v>1</v>
      </c>
      <c r="E24577" t="s">
        <v>69860</v>
      </c>
      <c r="F24577" t="s">
        <v>13</v>
      </c>
      <c r="G24577" t="s">
        <v>69861</v>
      </c>
      <c r="H24577" s="3" t="s">
        <v>69864</v>
      </c>
      <c r="I24577" t="s">
        <v>7603</v>
      </c>
      <c r="J24577" t="s">
        <v>69880</v>
      </c>
    </row>
    <row r="24578" spans="1:10" ht="16" x14ac:dyDescent="0.2">
      <c r="A24578" t="s">
        <v>36269</v>
      </c>
      <c r="B24578" t="s">
        <v>69881</v>
      </c>
      <c r="C24578" t="s">
        <v>69882</v>
      </c>
      <c r="D24578">
        <v>2</v>
      </c>
      <c r="E24578" t="s">
        <v>69860</v>
      </c>
      <c r="F24578" t="s">
        <v>13</v>
      </c>
      <c r="G24578" t="s">
        <v>69861</v>
      </c>
      <c r="H24578" s="3" t="s">
        <v>69862</v>
      </c>
      <c r="I24578" t="s">
        <v>7603</v>
      </c>
      <c r="J24578" t="s">
        <v>36272</v>
      </c>
    </row>
    <row r="24579" spans="1:10" ht="16" x14ac:dyDescent="0.2">
      <c r="A24579" t="s">
        <v>69883</v>
      </c>
      <c r="B24579" t="s">
        <v>69884</v>
      </c>
      <c r="C24579" t="s">
        <v>69885</v>
      </c>
      <c r="D24579">
        <v>2</v>
      </c>
      <c r="E24579" t="s">
        <v>69860</v>
      </c>
      <c r="F24579" t="s">
        <v>13</v>
      </c>
      <c r="G24579" t="s">
        <v>69861</v>
      </c>
      <c r="H24579" s="3" t="s">
        <v>69873</v>
      </c>
      <c r="I24579" t="s">
        <v>7603</v>
      </c>
      <c r="J24579" t="s">
        <v>69886</v>
      </c>
    </row>
    <row r="24580" spans="1:10" ht="16" x14ac:dyDescent="0.2">
      <c r="A24580" t="s">
        <v>69887</v>
      </c>
      <c r="B24580" t="s">
        <v>69888</v>
      </c>
      <c r="C24580" t="s">
        <v>69889</v>
      </c>
      <c r="D24580">
        <v>1</v>
      </c>
      <c r="E24580" t="s">
        <v>69860</v>
      </c>
      <c r="F24580" t="s">
        <v>13</v>
      </c>
      <c r="G24580" t="s">
        <v>69861</v>
      </c>
      <c r="H24580" s="3" t="s">
        <v>69890</v>
      </c>
      <c r="I24580" t="s">
        <v>7603</v>
      </c>
      <c r="J24580" t="s">
        <v>69891</v>
      </c>
    </row>
    <row r="24581" spans="1:10" ht="16" x14ac:dyDescent="0.2">
      <c r="A24581" t="s">
        <v>69892</v>
      </c>
      <c r="B24581" t="s">
        <v>69893</v>
      </c>
      <c r="C24581" t="s">
        <v>69882</v>
      </c>
      <c r="D24581">
        <v>2</v>
      </c>
      <c r="E24581" t="s">
        <v>69860</v>
      </c>
      <c r="F24581" t="s">
        <v>13</v>
      </c>
      <c r="G24581" t="s">
        <v>69861</v>
      </c>
      <c r="H24581" s="3" t="s">
        <v>69862</v>
      </c>
      <c r="I24581" t="s">
        <v>7603</v>
      </c>
      <c r="J24581" t="s">
        <v>69894</v>
      </c>
    </row>
    <row r="24582" spans="1:10" ht="32" x14ac:dyDescent="0.2">
      <c r="A24582" t="s">
        <v>68467</v>
      </c>
      <c r="B24582" t="s">
        <v>69895</v>
      </c>
      <c r="C24582" t="s">
        <v>69896</v>
      </c>
      <c r="D24582">
        <v>4</v>
      </c>
      <c r="E24582" t="s">
        <v>13</v>
      </c>
      <c r="F24582" t="s">
        <v>13</v>
      </c>
      <c r="G24582" t="s">
        <v>69861</v>
      </c>
      <c r="H24582" s="3" t="s">
        <v>69897</v>
      </c>
      <c r="I24582" t="s">
        <v>1563</v>
      </c>
      <c r="J24582" t="s">
        <v>68471</v>
      </c>
    </row>
    <row r="24583" spans="1:10" ht="16" x14ac:dyDescent="0.2">
      <c r="A24583" t="s">
        <v>53030</v>
      </c>
      <c r="B24583" t="s">
        <v>25123</v>
      </c>
      <c r="C24583" t="s">
        <v>69898</v>
      </c>
      <c r="D24583">
        <v>2</v>
      </c>
      <c r="E24583" t="s">
        <v>69860</v>
      </c>
      <c r="F24583" t="s">
        <v>13</v>
      </c>
      <c r="G24583" t="s">
        <v>69861</v>
      </c>
      <c r="H24583" s="3" t="s">
        <v>69873</v>
      </c>
      <c r="I24583" t="s">
        <v>7603</v>
      </c>
      <c r="J24583" t="s">
        <v>53034</v>
      </c>
    </row>
    <row r="24584" spans="1:10" ht="16" x14ac:dyDescent="0.2">
      <c r="A24584" t="s">
        <v>69865</v>
      </c>
      <c r="B24584" t="s">
        <v>69899</v>
      </c>
      <c r="C24584" t="s">
        <v>69900</v>
      </c>
      <c r="D24584">
        <v>2</v>
      </c>
      <c r="E24584" t="s">
        <v>69860</v>
      </c>
      <c r="F24584" t="s">
        <v>13</v>
      </c>
      <c r="G24584" t="s">
        <v>69861</v>
      </c>
      <c r="H24584" s="3" t="s">
        <v>69868</v>
      </c>
      <c r="I24584" t="s">
        <v>7603</v>
      </c>
      <c r="J24584" t="s">
        <v>69869</v>
      </c>
    </row>
    <row r="24585" spans="1:10" ht="16" x14ac:dyDescent="0.2">
      <c r="A24585" t="s">
        <v>69901</v>
      </c>
      <c r="B24585" t="s">
        <v>69902</v>
      </c>
      <c r="C24585" t="s">
        <v>69903</v>
      </c>
      <c r="D24585">
        <v>1</v>
      </c>
      <c r="E24585" t="s">
        <v>69860</v>
      </c>
      <c r="F24585" t="s">
        <v>13</v>
      </c>
      <c r="G24585" t="s">
        <v>69861</v>
      </c>
      <c r="H24585" s="3" t="s">
        <v>69904</v>
      </c>
      <c r="I24585" t="s">
        <v>7603</v>
      </c>
      <c r="J24585" t="s">
        <v>69905</v>
      </c>
    </row>
    <row r="24586" spans="1:10" ht="16" x14ac:dyDescent="0.2">
      <c r="A24586" t="s">
        <v>69906</v>
      </c>
      <c r="B24586" t="s">
        <v>69907</v>
      </c>
      <c r="C24586" t="s">
        <v>69908</v>
      </c>
      <c r="D24586">
        <v>2</v>
      </c>
      <c r="E24586" t="s">
        <v>69860</v>
      </c>
      <c r="F24586" t="s">
        <v>13</v>
      </c>
      <c r="G24586" t="s">
        <v>69861</v>
      </c>
      <c r="H24586" s="3" t="s">
        <v>69864</v>
      </c>
      <c r="I24586" t="s">
        <v>7603</v>
      </c>
      <c r="J24586" t="s">
        <v>69909</v>
      </c>
    </row>
    <row r="24587" spans="1:10" ht="16" x14ac:dyDescent="0.2">
      <c r="A24587" t="s">
        <v>69906</v>
      </c>
      <c r="B24587" t="s">
        <v>69910</v>
      </c>
      <c r="C24587" t="s">
        <v>69911</v>
      </c>
      <c r="D24587">
        <v>1</v>
      </c>
      <c r="E24587" t="s">
        <v>69860</v>
      </c>
      <c r="F24587" t="s">
        <v>13</v>
      </c>
      <c r="G24587" t="s">
        <v>69861</v>
      </c>
      <c r="H24587" s="3" t="s">
        <v>69864</v>
      </c>
      <c r="I24587" t="s">
        <v>7603</v>
      </c>
      <c r="J24587" t="s">
        <v>69909</v>
      </c>
    </row>
    <row r="24588" spans="1:10" ht="16" x14ac:dyDescent="0.2">
      <c r="A24588" t="s">
        <v>69912</v>
      </c>
      <c r="B24588" t="s">
        <v>69913</v>
      </c>
      <c r="C24588" t="s">
        <v>69914</v>
      </c>
      <c r="D24588">
        <v>2</v>
      </c>
      <c r="E24588" t="s">
        <v>69860</v>
      </c>
      <c r="F24588" t="s">
        <v>13</v>
      </c>
      <c r="G24588" t="s">
        <v>69861</v>
      </c>
      <c r="H24588" s="3" t="s">
        <v>69915</v>
      </c>
      <c r="I24588" t="s">
        <v>7603</v>
      </c>
      <c r="J24588" t="s">
        <v>69916</v>
      </c>
    </row>
    <row r="24589" spans="1:10" ht="16" x14ac:dyDescent="0.2">
      <c r="A24589" t="s">
        <v>35032</v>
      </c>
      <c r="B24589" t="s">
        <v>69917</v>
      </c>
      <c r="C24589" t="s">
        <v>69918</v>
      </c>
      <c r="D24589">
        <v>1</v>
      </c>
      <c r="E24589" t="s">
        <v>69860</v>
      </c>
      <c r="F24589" t="s">
        <v>13</v>
      </c>
      <c r="G24589" t="s">
        <v>69861</v>
      </c>
      <c r="H24589" s="3" t="s">
        <v>69919</v>
      </c>
      <c r="I24589" t="s">
        <v>7603</v>
      </c>
      <c r="J24589" t="s">
        <v>35036</v>
      </c>
    </row>
    <row r="24590" spans="1:10" ht="16" x14ac:dyDescent="0.2">
      <c r="A24590" t="s">
        <v>69920</v>
      </c>
      <c r="B24590" t="s">
        <v>69921</v>
      </c>
      <c r="C24590" t="s">
        <v>69922</v>
      </c>
      <c r="D24590">
        <v>2</v>
      </c>
      <c r="E24590" t="s">
        <v>69860</v>
      </c>
      <c r="F24590" t="s">
        <v>13</v>
      </c>
      <c r="G24590" t="s">
        <v>69861</v>
      </c>
      <c r="H24590" s="3" t="s">
        <v>69923</v>
      </c>
      <c r="I24590" t="s">
        <v>7603</v>
      </c>
      <c r="J24590" t="s">
        <v>69924</v>
      </c>
    </row>
    <row r="24591" spans="1:10" ht="16" x14ac:dyDescent="0.2">
      <c r="A24591" t="s">
        <v>69925</v>
      </c>
      <c r="B24591" t="s">
        <v>69926</v>
      </c>
      <c r="C24591" t="s">
        <v>69927</v>
      </c>
      <c r="D24591">
        <v>2</v>
      </c>
      <c r="E24591" t="s">
        <v>69860</v>
      </c>
      <c r="F24591" t="s">
        <v>13</v>
      </c>
      <c r="G24591" t="s">
        <v>69861</v>
      </c>
      <c r="H24591" s="3" t="s">
        <v>69864</v>
      </c>
      <c r="I24591" t="s">
        <v>7603</v>
      </c>
      <c r="J24591" t="s">
        <v>69928</v>
      </c>
    </row>
    <row r="24592" spans="1:10" ht="16" x14ac:dyDescent="0.2">
      <c r="A24592" t="s">
        <v>69859</v>
      </c>
      <c r="B24592" t="s">
        <v>69929</v>
      </c>
      <c r="C24592" t="s">
        <v>69930</v>
      </c>
      <c r="D24592">
        <v>2</v>
      </c>
      <c r="E24592" t="s">
        <v>69860</v>
      </c>
      <c r="F24592" t="s">
        <v>13</v>
      </c>
      <c r="G24592" t="s">
        <v>69861</v>
      </c>
      <c r="H24592" s="3" t="s">
        <v>69862</v>
      </c>
      <c r="I24592" t="s">
        <v>7603</v>
      </c>
      <c r="J24592" t="s">
        <v>69863</v>
      </c>
    </row>
    <row r="24593" spans="1:10" ht="16" x14ac:dyDescent="0.2">
      <c r="A24593" t="s">
        <v>49403</v>
      </c>
      <c r="B24593" t="s">
        <v>25123</v>
      </c>
      <c r="C24593" t="s">
        <v>69898</v>
      </c>
      <c r="D24593">
        <v>1</v>
      </c>
      <c r="E24593" t="s">
        <v>69860</v>
      </c>
      <c r="F24593" t="s">
        <v>13</v>
      </c>
      <c r="G24593" t="s">
        <v>69861</v>
      </c>
      <c r="H24593" s="3" t="s">
        <v>69873</v>
      </c>
      <c r="I24593" t="s">
        <v>7603</v>
      </c>
      <c r="J24593" t="s">
        <v>49407</v>
      </c>
    </row>
    <row r="24594" spans="1:10" ht="16" x14ac:dyDescent="0.2">
      <c r="A24594" t="s">
        <v>69883</v>
      </c>
      <c r="B24594" t="s">
        <v>69871</v>
      </c>
      <c r="C24594" t="s">
        <v>69872</v>
      </c>
      <c r="D24594">
        <v>1</v>
      </c>
      <c r="E24594" t="s">
        <v>69860</v>
      </c>
      <c r="F24594" t="s">
        <v>13</v>
      </c>
      <c r="G24594" t="s">
        <v>69861</v>
      </c>
      <c r="H24594" s="3" t="s">
        <v>69873</v>
      </c>
      <c r="I24594" t="s">
        <v>7603</v>
      </c>
      <c r="J24594" t="s">
        <v>69886</v>
      </c>
    </row>
    <row r="24595" spans="1:10" ht="16" x14ac:dyDescent="0.2">
      <c r="A24595" t="s">
        <v>12509</v>
      </c>
      <c r="B24595" t="s">
        <v>69931</v>
      </c>
      <c r="C24595" t="s">
        <v>69932</v>
      </c>
      <c r="D24595">
        <v>1</v>
      </c>
      <c r="E24595" t="s">
        <v>69860</v>
      </c>
      <c r="F24595" t="s">
        <v>13</v>
      </c>
      <c r="G24595" t="s">
        <v>69861</v>
      </c>
      <c r="H24595" s="3" t="s">
        <v>69933</v>
      </c>
      <c r="I24595" t="s">
        <v>7603</v>
      </c>
      <c r="J24595" t="s">
        <v>12513</v>
      </c>
    </row>
    <row r="24596" spans="1:10" ht="16" x14ac:dyDescent="0.2">
      <c r="A24596" t="s">
        <v>69925</v>
      </c>
      <c r="B24596" t="s">
        <v>69934</v>
      </c>
      <c r="C24596" t="s">
        <v>69935</v>
      </c>
      <c r="D24596">
        <v>1</v>
      </c>
      <c r="E24596" t="s">
        <v>69860</v>
      </c>
      <c r="F24596" t="s">
        <v>13</v>
      </c>
      <c r="G24596" t="s">
        <v>69861</v>
      </c>
      <c r="H24596" s="3" t="s">
        <v>69864</v>
      </c>
      <c r="I24596" t="s">
        <v>7603</v>
      </c>
      <c r="J24596" t="s">
        <v>69928</v>
      </c>
    </row>
    <row r="24597" spans="1:10" ht="16" x14ac:dyDescent="0.2">
      <c r="A24597" t="s">
        <v>69936</v>
      </c>
      <c r="B24597" t="s">
        <v>69937</v>
      </c>
      <c r="C24597" t="s">
        <v>69938</v>
      </c>
      <c r="D24597">
        <v>1</v>
      </c>
      <c r="E24597" t="s">
        <v>69860</v>
      </c>
      <c r="F24597" t="s">
        <v>13</v>
      </c>
      <c r="G24597" t="s">
        <v>69861</v>
      </c>
      <c r="H24597" s="3" t="s">
        <v>69939</v>
      </c>
      <c r="I24597" t="s">
        <v>7603</v>
      </c>
      <c r="J24597" t="s">
        <v>69940</v>
      </c>
    </row>
    <row r="24598" spans="1:10" ht="16" x14ac:dyDescent="0.2">
      <c r="A24598" t="s">
        <v>10164</v>
      </c>
      <c r="B24598" t="s">
        <v>69941</v>
      </c>
      <c r="C24598" t="s">
        <v>69942</v>
      </c>
      <c r="D24598">
        <v>2</v>
      </c>
      <c r="E24598" t="s">
        <v>69860</v>
      </c>
      <c r="F24598" t="s">
        <v>13</v>
      </c>
      <c r="G24598" t="s">
        <v>69861</v>
      </c>
      <c r="H24598" s="3" t="s">
        <v>69943</v>
      </c>
      <c r="I24598" t="s">
        <v>7603</v>
      </c>
      <c r="J24598" t="s">
        <v>10169</v>
      </c>
    </row>
    <row r="24599" spans="1:10" ht="16" x14ac:dyDescent="0.2">
      <c r="A24599" t="s">
        <v>69859</v>
      </c>
      <c r="B24599" t="s">
        <v>69944</v>
      </c>
      <c r="C24599" t="s">
        <v>69945</v>
      </c>
      <c r="D24599">
        <v>3</v>
      </c>
      <c r="E24599" t="s">
        <v>69860</v>
      </c>
      <c r="F24599" t="s">
        <v>13</v>
      </c>
      <c r="G24599" t="s">
        <v>69861</v>
      </c>
      <c r="H24599" s="3" t="s">
        <v>69946</v>
      </c>
      <c r="I24599" t="s">
        <v>7603</v>
      </c>
      <c r="J24599" t="s">
        <v>69863</v>
      </c>
    </row>
    <row r="24600" spans="1:10" ht="16" x14ac:dyDescent="0.2">
      <c r="A24600" t="s">
        <v>69947</v>
      </c>
      <c r="B24600" t="s">
        <v>69899</v>
      </c>
      <c r="C24600" t="s">
        <v>69900</v>
      </c>
      <c r="D24600">
        <v>2</v>
      </c>
      <c r="E24600" t="s">
        <v>69860</v>
      </c>
      <c r="F24600" t="s">
        <v>13</v>
      </c>
      <c r="G24600" t="s">
        <v>69861</v>
      </c>
      <c r="H24600" s="3" t="s">
        <v>69868</v>
      </c>
      <c r="I24600" t="s">
        <v>7603</v>
      </c>
      <c r="J24600" t="s">
        <v>69948</v>
      </c>
    </row>
    <row r="24601" spans="1:10" ht="16" x14ac:dyDescent="0.2">
      <c r="A24601" t="s">
        <v>69949</v>
      </c>
      <c r="B24601" t="s">
        <v>69950</v>
      </c>
      <c r="C24601" t="s">
        <v>69951</v>
      </c>
      <c r="D24601">
        <v>1</v>
      </c>
      <c r="E24601" t="s">
        <v>69860</v>
      </c>
      <c r="F24601" t="s">
        <v>13</v>
      </c>
      <c r="G24601" t="s">
        <v>69861</v>
      </c>
      <c r="H24601" s="3" t="s">
        <v>69952</v>
      </c>
      <c r="I24601" t="s">
        <v>7603</v>
      </c>
      <c r="J24601" t="s">
        <v>69953</v>
      </c>
    </row>
    <row r="24602" spans="1:10" ht="16" x14ac:dyDescent="0.2">
      <c r="A24602" t="s">
        <v>69949</v>
      </c>
      <c r="B24602" t="s">
        <v>69954</v>
      </c>
      <c r="C24602" t="s">
        <v>69955</v>
      </c>
      <c r="D24602">
        <v>2</v>
      </c>
      <c r="E24602" t="s">
        <v>69860</v>
      </c>
      <c r="F24602" t="s">
        <v>13</v>
      </c>
      <c r="G24602" t="s">
        <v>69861</v>
      </c>
      <c r="H24602" s="3" t="s">
        <v>69952</v>
      </c>
      <c r="I24602" t="s">
        <v>7603</v>
      </c>
      <c r="J24602" t="s">
        <v>69953</v>
      </c>
    </row>
    <row r="24603" spans="1:10" ht="16" x14ac:dyDescent="0.2">
      <c r="A24603" t="s">
        <v>69947</v>
      </c>
      <c r="B24603" t="s">
        <v>69866</v>
      </c>
      <c r="C24603" t="s">
        <v>69867</v>
      </c>
      <c r="D24603">
        <v>1</v>
      </c>
      <c r="E24603" t="s">
        <v>69860</v>
      </c>
      <c r="F24603" t="s">
        <v>13</v>
      </c>
      <c r="G24603" t="s">
        <v>69861</v>
      </c>
      <c r="H24603" s="3" t="s">
        <v>69868</v>
      </c>
      <c r="I24603" t="s">
        <v>7603</v>
      </c>
      <c r="J24603" t="s">
        <v>69948</v>
      </c>
    </row>
    <row r="24604" spans="1:10" ht="16" x14ac:dyDescent="0.2">
      <c r="A24604" t="s">
        <v>49403</v>
      </c>
      <c r="B24604" t="s">
        <v>69956</v>
      </c>
      <c r="C24604" t="s">
        <v>69957</v>
      </c>
      <c r="D24604">
        <v>3</v>
      </c>
      <c r="E24604" t="s">
        <v>69860</v>
      </c>
      <c r="F24604" t="s">
        <v>13</v>
      </c>
      <c r="G24604" t="s">
        <v>69861</v>
      </c>
      <c r="H24604" s="3" t="s">
        <v>69873</v>
      </c>
      <c r="I24604" t="s">
        <v>7603</v>
      </c>
      <c r="J24604" t="s">
        <v>49407</v>
      </c>
    </row>
    <row r="24605" spans="1:10" ht="16" x14ac:dyDescent="0.2">
      <c r="A24605" t="s">
        <v>49403</v>
      </c>
      <c r="B24605" t="s">
        <v>69871</v>
      </c>
      <c r="C24605" t="s">
        <v>69872</v>
      </c>
      <c r="D24605">
        <v>2</v>
      </c>
      <c r="E24605" t="s">
        <v>69860</v>
      </c>
      <c r="F24605" t="s">
        <v>13</v>
      </c>
      <c r="G24605" t="s">
        <v>69861</v>
      </c>
      <c r="H24605" s="3" t="s">
        <v>69873</v>
      </c>
      <c r="I24605" t="s">
        <v>7603</v>
      </c>
      <c r="J24605" t="s">
        <v>49407</v>
      </c>
    </row>
    <row r="24606" spans="1:10" ht="32" x14ac:dyDescent="0.2">
      <c r="A24606" t="s">
        <v>69887</v>
      </c>
      <c r="B24606" t="s">
        <v>69958</v>
      </c>
      <c r="C24606" t="s">
        <v>69959</v>
      </c>
      <c r="D24606">
        <v>3</v>
      </c>
      <c r="E24606" t="s">
        <v>13</v>
      </c>
      <c r="F24606" t="s">
        <v>13</v>
      </c>
      <c r="G24606" t="s">
        <v>69960</v>
      </c>
      <c r="H24606" s="3" t="s">
        <v>69961</v>
      </c>
      <c r="I24606" t="s">
        <v>626</v>
      </c>
      <c r="J24606" t="s">
        <v>69891</v>
      </c>
    </row>
    <row r="24607" spans="1:10" ht="32" x14ac:dyDescent="0.2">
      <c r="A24607" t="s">
        <v>69887</v>
      </c>
      <c r="B24607" t="s">
        <v>69962</v>
      </c>
      <c r="C24607" t="s">
        <v>69963</v>
      </c>
      <c r="D24607">
        <v>2</v>
      </c>
      <c r="E24607" t="s">
        <v>13</v>
      </c>
      <c r="F24607" t="s">
        <v>13</v>
      </c>
      <c r="G24607" t="s">
        <v>69964</v>
      </c>
      <c r="H24607" s="3" t="s">
        <v>69965</v>
      </c>
      <c r="I24607" t="s">
        <v>626</v>
      </c>
      <c r="J24607" t="s">
        <v>69891</v>
      </c>
    </row>
    <row r="24608" spans="1:10" ht="16" x14ac:dyDescent="0.2">
      <c r="A24608" t="s">
        <v>67602</v>
      </c>
      <c r="B24608" t="s">
        <v>69966</v>
      </c>
      <c r="C24608" t="s">
        <v>69967</v>
      </c>
      <c r="D24608">
        <v>2</v>
      </c>
      <c r="E24608" t="s">
        <v>13</v>
      </c>
      <c r="F24608" t="s">
        <v>13</v>
      </c>
      <c r="G24608" t="s">
        <v>69968</v>
      </c>
      <c r="H24608" s="3" t="s">
        <v>69969</v>
      </c>
      <c r="I24608" t="s">
        <v>126</v>
      </c>
      <c r="J24608" t="s">
        <v>67606</v>
      </c>
    </row>
    <row r="24609" spans="1:10" ht="16" x14ac:dyDescent="0.2">
      <c r="A24609" t="s">
        <v>997</v>
      </c>
      <c r="B24609" t="s">
        <v>69970</v>
      </c>
      <c r="C24609" t="s">
        <v>69971</v>
      </c>
      <c r="D24609">
        <v>6</v>
      </c>
      <c r="E24609">
        <f>498</f>
        <v>498</v>
      </c>
      <c r="F24609" t="s">
        <v>13</v>
      </c>
      <c r="G24609" t="s">
        <v>69972</v>
      </c>
      <c r="H24609" s="3" t="s">
        <v>69973</v>
      </c>
      <c r="I24609" t="s">
        <v>1002</v>
      </c>
      <c r="J24609" t="s">
        <v>1003</v>
      </c>
    </row>
    <row r="24610" spans="1:10" ht="16" x14ac:dyDescent="0.2">
      <c r="A24610" t="s">
        <v>972</v>
      </c>
      <c r="B24610" t="s">
        <v>69974</v>
      </c>
      <c r="C24610" t="s">
        <v>69975</v>
      </c>
      <c r="D24610">
        <v>1</v>
      </c>
      <c r="E24610" t="s">
        <v>1045</v>
      </c>
      <c r="F24610" t="s">
        <v>13</v>
      </c>
      <c r="G24610" t="s">
        <v>69976</v>
      </c>
      <c r="H24610" s="3" t="s">
        <v>69977</v>
      </c>
      <c r="I24610" t="s">
        <v>714</v>
      </c>
      <c r="J24610" t="s">
        <v>977</v>
      </c>
    </row>
    <row r="24611" spans="1:10" ht="16" x14ac:dyDescent="0.2">
      <c r="A24611" t="s">
        <v>69978</v>
      </c>
      <c r="B24611" t="s">
        <v>69979</v>
      </c>
      <c r="C24611" t="s">
        <v>69980</v>
      </c>
      <c r="D24611">
        <v>1</v>
      </c>
      <c r="E24611" t="s">
        <v>1045</v>
      </c>
      <c r="F24611" t="s">
        <v>13</v>
      </c>
      <c r="G24611" t="s">
        <v>69976</v>
      </c>
      <c r="H24611" s="3" t="s">
        <v>69981</v>
      </c>
      <c r="I24611" t="s">
        <v>714</v>
      </c>
      <c r="J24611" t="s">
        <v>69982</v>
      </c>
    </row>
    <row r="24612" spans="1:10" ht="16" x14ac:dyDescent="0.2">
      <c r="A24612" t="s">
        <v>69983</v>
      </c>
      <c r="B24612" t="s">
        <v>69984</v>
      </c>
      <c r="C24612" t="s">
        <v>69985</v>
      </c>
      <c r="D24612">
        <v>2</v>
      </c>
      <c r="E24612">
        <f>446</f>
        <v>446</v>
      </c>
      <c r="F24612" t="s">
        <v>13</v>
      </c>
      <c r="G24612" t="s">
        <v>69986</v>
      </c>
      <c r="H24612" s="3" t="s">
        <v>69987</v>
      </c>
      <c r="I24612" t="s">
        <v>292</v>
      </c>
      <c r="J24612" t="s">
        <v>69988</v>
      </c>
    </row>
    <row r="24613" spans="1:10" ht="16" x14ac:dyDescent="0.2">
      <c r="A24613" t="s">
        <v>69983</v>
      </c>
      <c r="B24613" t="s">
        <v>69989</v>
      </c>
      <c r="C24613" t="s">
        <v>69990</v>
      </c>
      <c r="D24613">
        <v>3</v>
      </c>
      <c r="E24613">
        <f>446</f>
        <v>446</v>
      </c>
      <c r="F24613" t="s">
        <v>13</v>
      </c>
      <c r="G24613" t="s">
        <v>69986</v>
      </c>
      <c r="H24613" s="3" t="s">
        <v>69991</v>
      </c>
      <c r="I24613" t="s">
        <v>292</v>
      </c>
      <c r="J24613" t="s">
        <v>69988</v>
      </c>
    </row>
    <row r="24614" spans="1:10" ht="16" x14ac:dyDescent="0.2">
      <c r="A24614" t="s">
        <v>69992</v>
      </c>
      <c r="B24614" t="s">
        <v>69989</v>
      </c>
      <c r="C24614" t="s">
        <v>69990</v>
      </c>
      <c r="D24614">
        <v>3</v>
      </c>
      <c r="E24614">
        <f>446</f>
        <v>446</v>
      </c>
      <c r="F24614" t="s">
        <v>13</v>
      </c>
      <c r="G24614" t="s">
        <v>69986</v>
      </c>
      <c r="H24614" s="3" t="s">
        <v>69991</v>
      </c>
      <c r="I24614" t="s">
        <v>292</v>
      </c>
      <c r="J24614" t="s">
        <v>69993</v>
      </c>
    </row>
    <row r="24615" spans="1:10" ht="16" x14ac:dyDescent="0.2">
      <c r="A24615" t="s">
        <v>23453</v>
      </c>
      <c r="B24615" t="s">
        <v>69994</v>
      </c>
      <c r="C24615" t="s">
        <v>69995</v>
      </c>
      <c r="D24615">
        <v>2</v>
      </c>
      <c r="E24615">
        <f>446</f>
        <v>446</v>
      </c>
      <c r="F24615" t="s">
        <v>13</v>
      </c>
      <c r="G24615" t="s">
        <v>69986</v>
      </c>
      <c r="H24615" s="3" t="s">
        <v>69991</v>
      </c>
      <c r="I24615" t="s">
        <v>292</v>
      </c>
      <c r="J24615" t="s">
        <v>23456</v>
      </c>
    </row>
    <row r="24616" spans="1:10" ht="16" x14ac:dyDescent="0.2">
      <c r="A24616" t="s">
        <v>69996</v>
      </c>
      <c r="B24616" t="s">
        <v>69997</v>
      </c>
      <c r="C24616" t="s">
        <v>69998</v>
      </c>
      <c r="D24616">
        <v>1</v>
      </c>
      <c r="E24616">
        <f>446</f>
        <v>446</v>
      </c>
      <c r="F24616" t="s">
        <v>13</v>
      </c>
      <c r="G24616" t="s">
        <v>69986</v>
      </c>
      <c r="H24616" s="3" t="s">
        <v>69999</v>
      </c>
      <c r="I24616" t="s">
        <v>292</v>
      </c>
      <c r="J24616" t="s">
        <v>70000</v>
      </c>
    </row>
    <row r="24617" spans="1:10" ht="16" x14ac:dyDescent="0.2">
      <c r="A24617" t="s">
        <v>69996</v>
      </c>
      <c r="B24617" t="s">
        <v>70001</v>
      </c>
      <c r="C24617" t="s">
        <v>70002</v>
      </c>
      <c r="D24617">
        <v>2</v>
      </c>
      <c r="E24617">
        <f>446</f>
        <v>446</v>
      </c>
      <c r="F24617" t="s">
        <v>13</v>
      </c>
      <c r="G24617" t="s">
        <v>69986</v>
      </c>
      <c r="H24617" s="3" t="s">
        <v>69987</v>
      </c>
      <c r="I24617" t="s">
        <v>292</v>
      </c>
      <c r="J24617" t="s">
        <v>70000</v>
      </c>
    </row>
    <row r="24618" spans="1:10" ht="16" x14ac:dyDescent="0.2">
      <c r="A24618" t="s">
        <v>69996</v>
      </c>
      <c r="B24618" t="s">
        <v>69984</v>
      </c>
      <c r="C24618" t="s">
        <v>69985</v>
      </c>
      <c r="D24618">
        <v>3</v>
      </c>
      <c r="E24618">
        <f>446</f>
        <v>446</v>
      </c>
      <c r="F24618" t="s">
        <v>13</v>
      </c>
      <c r="G24618" t="s">
        <v>69986</v>
      </c>
      <c r="H24618" s="3" t="s">
        <v>69987</v>
      </c>
      <c r="I24618" t="s">
        <v>292</v>
      </c>
      <c r="J24618" t="s">
        <v>70000</v>
      </c>
    </row>
    <row r="24619" spans="1:10" ht="16" x14ac:dyDescent="0.2">
      <c r="A24619" t="s">
        <v>1678</v>
      </c>
      <c r="B24619" t="s">
        <v>33445</v>
      </c>
      <c r="C24619" t="s">
        <v>33446</v>
      </c>
      <c r="D24619">
        <v>2</v>
      </c>
      <c r="E24619">
        <f>446</f>
        <v>446</v>
      </c>
      <c r="F24619" t="s">
        <v>13</v>
      </c>
      <c r="G24619" t="s">
        <v>69986</v>
      </c>
      <c r="H24619" s="3" t="s">
        <v>69987</v>
      </c>
      <c r="I24619" t="s">
        <v>292</v>
      </c>
      <c r="J24619" t="s">
        <v>1682</v>
      </c>
    </row>
    <row r="24620" spans="1:10" ht="16" x14ac:dyDescent="0.2">
      <c r="A24620" t="s">
        <v>69992</v>
      </c>
      <c r="B24620" t="s">
        <v>69984</v>
      </c>
      <c r="C24620" t="s">
        <v>69985</v>
      </c>
      <c r="D24620">
        <v>2</v>
      </c>
      <c r="E24620">
        <f>446</f>
        <v>446</v>
      </c>
      <c r="F24620" t="s">
        <v>13</v>
      </c>
      <c r="G24620" t="s">
        <v>69986</v>
      </c>
      <c r="H24620" s="3" t="s">
        <v>69987</v>
      </c>
      <c r="I24620" t="s">
        <v>292</v>
      </c>
      <c r="J24620" t="s">
        <v>69993</v>
      </c>
    </row>
    <row r="24621" spans="1:10" ht="16" x14ac:dyDescent="0.2">
      <c r="A24621" t="s">
        <v>2918</v>
      </c>
      <c r="B24621" t="s">
        <v>70003</v>
      </c>
      <c r="C24621" t="s">
        <v>70004</v>
      </c>
      <c r="D24621">
        <v>1</v>
      </c>
      <c r="E24621">
        <f>446</f>
        <v>446</v>
      </c>
      <c r="F24621" t="s">
        <v>13</v>
      </c>
      <c r="G24621" t="s">
        <v>69986</v>
      </c>
      <c r="H24621" s="3" t="s">
        <v>70005</v>
      </c>
      <c r="I24621" t="s">
        <v>292</v>
      </c>
      <c r="J24621" t="s">
        <v>2922</v>
      </c>
    </row>
    <row r="24622" spans="1:10" ht="16" x14ac:dyDescent="0.2">
      <c r="A24622" t="s">
        <v>69983</v>
      </c>
      <c r="B24622" t="s">
        <v>69997</v>
      </c>
      <c r="C24622" t="s">
        <v>69998</v>
      </c>
      <c r="D24622">
        <v>1</v>
      </c>
      <c r="E24622">
        <f>446</f>
        <v>446</v>
      </c>
      <c r="F24622" t="s">
        <v>13</v>
      </c>
      <c r="G24622" t="s">
        <v>69986</v>
      </c>
      <c r="H24622" s="3" t="s">
        <v>69999</v>
      </c>
      <c r="I24622" t="s">
        <v>292</v>
      </c>
      <c r="J24622" t="s">
        <v>69988</v>
      </c>
    </row>
    <row r="24623" spans="1:10" ht="16" x14ac:dyDescent="0.2">
      <c r="A24623" t="s">
        <v>23453</v>
      </c>
      <c r="B24623" t="s">
        <v>69989</v>
      </c>
      <c r="C24623" t="s">
        <v>69990</v>
      </c>
      <c r="D24623">
        <v>4</v>
      </c>
      <c r="E24623">
        <f>446</f>
        <v>446</v>
      </c>
      <c r="F24623" t="s">
        <v>13</v>
      </c>
      <c r="G24623" t="s">
        <v>69986</v>
      </c>
      <c r="H24623" s="3" t="s">
        <v>69991</v>
      </c>
      <c r="I24623" t="s">
        <v>292</v>
      </c>
      <c r="J24623" t="s">
        <v>23456</v>
      </c>
    </row>
    <row r="24624" spans="1:10" ht="16" x14ac:dyDescent="0.2">
      <c r="A24624" t="s">
        <v>69992</v>
      </c>
      <c r="B24624" t="s">
        <v>69997</v>
      </c>
      <c r="C24624" t="s">
        <v>69998</v>
      </c>
      <c r="D24624">
        <v>1</v>
      </c>
      <c r="E24624">
        <f>446</f>
        <v>446</v>
      </c>
      <c r="F24624" t="s">
        <v>13</v>
      </c>
      <c r="G24624" t="s">
        <v>69986</v>
      </c>
      <c r="H24624" s="3" t="s">
        <v>69999</v>
      </c>
      <c r="I24624" t="s">
        <v>292</v>
      </c>
      <c r="J24624" t="s">
        <v>69993</v>
      </c>
    </row>
    <row r="24625" spans="1:10" ht="16" x14ac:dyDescent="0.2">
      <c r="A24625" t="s">
        <v>23441</v>
      </c>
      <c r="B24625" t="s">
        <v>70006</v>
      </c>
      <c r="C24625" t="s">
        <v>70007</v>
      </c>
      <c r="D24625">
        <v>2</v>
      </c>
      <c r="E24625">
        <f>446</f>
        <v>446</v>
      </c>
      <c r="F24625" t="s">
        <v>13</v>
      </c>
      <c r="G24625" t="s">
        <v>69986</v>
      </c>
      <c r="H24625" s="3" t="s">
        <v>69987</v>
      </c>
      <c r="I24625" t="s">
        <v>292</v>
      </c>
      <c r="J24625" t="s">
        <v>23446</v>
      </c>
    </row>
    <row r="24626" spans="1:10" ht="16" x14ac:dyDescent="0.2">
      <c r="A24626" t="s">
        <v>70008</v>
      </c>
      <c r="B24626" t="s">
        <v>69989</v>
      </c>
      <c r="C24626" t="s">
        <v>69990</v>
      </c>
      <c r="D24626">
        <v>1</v>
      </c>
      <c r="E24626">
        <f>446</f>
        <v>446</v>
      </c>
      <c r="F24626" t="s">
        <v>13</v>
      </c>
      <c r="G24626" t="s">
        <v>69986</v>
      </c>
      <c r="H24626" s="3" t="s">
        <v>69987</v>
      </c>
      <c r="I24626" t="s">
        <v>292</v>
      </c>
      <c r="J24626" t="s">
        <v>70009</v>
      </c>
    </row>
    <row r="24627" spans="1:10" ht="16" x14ac:dyDescent="0.2">
      <c r="A24627" t="s">
        <v>70010</v>
      </c>
      <c r="B24627" t="s">
        <v>18016</v>
      </c>
      <c r="C24627" t="s">
        <v>18017</v>
      </c>
      <c r="D24627">
        <v>2</v>
      </c>
      <c r="E24627" t="s">
        <v>13</v>
      </c>
      <c r="F24627" t="s">
        <v>13</v>
      </c>
      <c r="G24627" t="s">
        <v>70011</v>
      </c>
      <c r="H24627" s="3" t="s">
        <v>70012</v>
      </c>
      <c r="I24627" t="s">
        <v>292</v>
      </c>
      <c r="J24627" t="s">
        <v>70013</v>
      </c>
    </row>
    <row r="24628" spans="1:10" ht="32" x14ac:dyDescent="0.2">
      <c r="A24628" t="s">
        <v>70008</v>
      </c>
      <c r="B24628" t="s">
        <v>69994</v>
      </c>
      <c r="C24628" t="s">
        <v>69995</v>
      </c>
      <c r="D24628">
        <v>2</v>
      </c>
      <c r="E24628" t="s">
        <v>13</v>
      </c>
      <c r="F24628" t="s">
        <v>13</v>
      </c>
      <c r="G24628" t="s">
        <v>70014</v>
      </c>
      <c r="H24628" s="3" t="s">
        <v>70015</v>
      </c>
      <c r="I24628" t="s">
        <v>292</v>
      </c>
      <c r="J24628" t="s">
        <v>70009</v>
      </c>
    </row>
    <row r="24629" spans="1:10" ht="16" x14ac:dyDescent="0.2">
      <c r="A24629" t="s">
        <v>70010</v>
      </c>
      <c r="B24629" t="s">
        <v>18020</v>
      </c>
      <c r="C24629" t="s">
        <v>18021</v>
      </c>
      <c r="D24629">
        <v>1</v>
      </c>
      <c r="E24629" t="s">
        <v>13</v>
      </c>
      <c r="F24629" t="s">
        <v>13</v>
      </c>
      <c r="G24629" t="s">
        <v>70016</v>
      </c>
      <c r="H24629" s="3" t="s">
        <v>70012</v>
      </c>
      <c r="I24629" t="s">
        <v>292</v>
      </c>
      <c r="J24629" t="s">
        <v>70013</v>
      </c>
    </row>
    <row r="24630" spans="1:10" ht="16" x14ac:dyDescent="0.2">
      <c r="A24630" t="s">
        <v>70017</v>
      </c>
      <c r="B24630" t="s">
        <v>70018</v>
      </c>
      <c r="C24630" t="s">
        <v>70019</v>
      </c>
      <c r="D24630">
        <v>3</v>
      </c>
      <c r="E24630">
        <f>410</f>
        <v>410</v>
      </c>
      <c r="F24630" t="s">
        <v>13</v>
      </c>
      <c r="G24630" t="s">
        <v>70020</v>
      </c>
      <c r="H24630" s="3" t="s">
        <v>70021</v>
      </c>
      <c r="I24630" t="s">
        <v>62</v>
      </c>
      <c r="J24630" t="s">
        <v>70022</v>
      </c>
    </row>
    <row r="24631" spans="1:10" ht="16" x14ac:dyDescent="0.2">
      <c r="A24631" t="s">
        <v>70023</v>
      </c>
      <c r="B24631" t="s">
        <v>46551</v>
      </c>
      <c r="C24631" t="s">
        <v>67607</v>
      </c>
      <c r="D24631">
        <v>1</v>
      </c>
      <c r="E24631">
        <f>410</f>
        <v>410</v>
      </c>
      <c r="F24631" t="s">
        <v>13</v>
      </c>
      <c r="G24631" t="s">
        <v>70020</v>
      </c>
      <c r="H24631" s="3" t="s">
        <v>70024</v>
      </c>
      <c r="I24631" t="s">
        <v>62</v>
      </c>
      <c r="J24631" t="s">
        <v>70025</v>
      </c>
    </row>
    <row r="24632" spans="1:10" ht="16" x14ac:dyDescent="0.2">
      <c r="A24632" t="s">
        <v>12327</v>
      </c>
      <c r="B24632" t="s">
        <v>70026</v>
      </c>
      <c r="C24632" t="s">
        <v>70027</v>
      </c>
      <c r="D24632">
        <v>2</v>
      </c>
      <c r="E24632">
        <f>410</f>
        <v>410</v>
      </c>
      <c r="F24632" t="s">
        <v>13</v>
      </c>
      <c r="G24632" t="s">
        <v>70020</v>
      </c>
      <c r="H24632" s="3" t="s">
        <v>70024</v>
      </c>
      <c r="I24632" t="s">
        <v>62</v>
      </c>
      <c r="J24632" t="s">
        <v>12332</v>
      </c>
    </row>
    <row r="24633" spans="1:10" ht="16" x14ac:dyDescent="0.2">
      <c r="A24633" t="s">
        <v>53469</v>
      </c>
      <c r="B24633" t="s">
        <v>70028</v>
      </c>
      <c r="C24633" t="s">
        <v>70029</v>
      </c>
      <c r="D24633">
        <v>3</v>
      </c>
      <c r="E24633">
        <f>410</f>
        <v>410</v>
      </c>
      <c r="F24633" t="s">
        <v>13</v>
      </c>
      <c r="G24633" t="s">
        <v>70020</v>
      </c>
      <c r="H24633" s="3" t="s">
        <v>70030</v>
      </c>
      <c r="I24633" t="s">
        <v>62</v>
      </c>
      <c r="J24633" t="s">
        <v>53470</v>
      </c>
    </row>
    <row r="24634" spans="1:10" ht="16" x14ac:dyDescent="0.2">
      <c r="A24634" t="s">
        <v>53697</v>
      </c>
      <c r="B24634" t="s">
        <v>70031</v>
      </c>
      <c r="C24634" t="s">
        <v>70032</v>
      </c>
      <c r="D24634">
        <v>3</v>
      </c>
      <c r="E24634">
        <f>410</f>
        <v>410</v>
      </c>
      <c r="F24634" t="s">
        <v>13</v>
      </c>
      <c r="G24634" t="s">
        <v>70020</v>
      </c>
      <c r="H24634" s="3" t="s">
        <v>70033</v>
      </c>
      <c r="I24634" t="s">
        <v>62</v>
      </c>
      <c r="J24634" t="s">
        <v>53700</v>
      </c>
    </row>
    <row r="24635" spans="1:10" ht="16" x14ac:dyDescent="0.2">
      <c r="A24635" t="s">
        <v>13308</v>
      </c>
      <c r="B24635" t="s">
        <v>70034</v>
      </c>
      <c r="C24635" t="s">
        <v>70035</v>
      </c>
      <c r="D24635">
        <v>1</v>
      </c>
      <c r="E24635">
        <f>410</f>
        <v>410</v>
      </c>
      <c r="F24635" t="s">
        <v>13</v>
      </c>
      <c r="G24635" t="s">
        <v>70020</v>
      </c>
      <c r="H24635" s="3" t="s">
        <v>70036</v>
      </c>
      <c r="I24635" t="s">
        <v>62</v>
      </c>
      <c r="J24635" t="s">
        <v>13312</v>
      </c>
    </row>
    <row r="24636" spans="1:10" ht="16" x14ac:dyDescent="0.2">
      <c r="A24636" t="s">
        <v>53469</v>
      </c>
      <c r="B24636" t="s">
        <v>7480</v>
      </c>
      <c r="C24636" t="s">
        <v>7481</v>
      </c>
      <c r="D24636">
        <v>1</v>
      </c>
      <c r="E24636">
        <f>410</f>
        <v>410</v>
      </c>
      <c r="F24636" t="s">
        <v>13</v>
      </c>
      <c r="G24636" t="s">
        <v>70020</v>
      </c>
      <c r="H24636" s="3" t="s">
        <v>70030</v>
      </c>
      <c r="I24636" t="s">
        <v>62</v>
      </c>
      <c r="J24636" t="s">
        <v>53470</v>
      </c>
    </row>
    <row r="24637" spans="1:10" ht="16" x14ac:dyDescent="0.2">
      <c r="A24637" t="s">
        <v>7479</v>
      </c>
      <c r="B24637" t="s">
        <v>41663</v>
      </c>
      <c r="C24637" t="s">
        <v>35171</v>
      </c>
      <c r="D24637">
        <v>4</v>
      </c>
      <c r="E24637">
        <f>410</f>
        <v>410</v>
      </c>
      <c r="F24637" t="s">
        <v>13</v>
      </c>
      <c r="G24637" t="s">
        <v>70020</v>
      </c>
      <c r="H24637" s="3" t="s">
        <v>70030</v>
      </c>
      <c r="I24637" t="s">
        <v>62</v>
      </c>
      <c r="J24637" t="s">
        <v>7483</v>
      </c>
    </row>
    <row r="24638" spans="1:10" ht="16" x14ac:dyDescent="0.2">
      <c r="A24638" t="s">
        <v>53707</v>
      </c>
      <c r="B24638" t="s">
        <v>70037</v>
      </c>
      <c r="C24638" t="s">
        <v>70032</v>
      </c>
      <c r="D24638">
        <v>2</v>
      </c>
      <c r="E24638">
        <f>410</f>
        <v>410</v>
      </c>
      <c r="F24638" t="s">
        <v>13</v>
      </c>
      <c r="G24638" t="s">
        <v>70020</v>
      </c>
      <c r="H24638" s="3" t="s">
        <v>70033</v>
      </c>
      <c r="I24638" t="s">
        <v>62</v>
      </c>
      <c r="J24638" t="s">
        <v>53708</v>
      </c>
    </row>
    <row r="24639" spans="1:10" ht="16" x14ac:dyDescent="0.2">
      <c r="A24639" t="s">
        <v>70038</v>
      </c>
      <c r="B24639" t="s">
        <v>70039</v>
      </c>
      <c r="C24639" t="s">
        <v>70040</v>
      </c>
      <c r="D24639">
        <v>2</v>
      </c>
      <c r="E24639">
        <f>410</f>
        <v>410</v>
      </c>
      <c r="F24639" t="s">
        <v>13</v>
      </c>
      <c r="G24639" t="s">
        <v>70020</v>
      </c>
      <c r="H24639" s="3" t="s">
        <v>70041</v>
      </c>
      <c r="I24639" t="s">
        <v>62</v>
      </c>
      <c r="J24639" t="s">
        <v>70042</v>
      </c>
    </row>
    <row r="24640" spans="1:10" ht="16" x14ac:dyDescent="0.2">
      <c r="A24640" t="s">
        <v>37523</v>
      </c>
      <c r="B24640" t="s">
        <v>53449</v>
      </c>
      <c r="C24640" t="s">
        <v>53450</v>
      </c>
      <c r="D24640">
        <v>1</v>
      </c>
      <c r="E24640">
        <f>410</f>
        <v>410</v>
      </c>
      <c r="F24640" t="s">
        <v>13</v>
      </c>
      <c r="G24640" t="s">
        <v>70020</v>
      </c>
      <c r="H24640" s="3" t="s">
        <v>70024</v>
      </c>
      <c r="I24640" t="s">
        <v>62</v>
      </c>
      <c r="J24640" t="s">
        <v>37524</v>
      </c>
    </row>
    <row r="24641" spans="1:10" ht="16" x14ac:dyDescent="0.2">
      <c r="A24641" t="s">
        <v>53071</v>
      </c>
      <c r="B24641" t="s">
        <v>70043</v>
      </c>
      <c r="C24641" t="s">
        <v>67607</v>
      </c>
      <c r="D24641">
        <v>4</v>
      </c>
      <c r="E24641">
        <f>410</f>
        <v>410</v>
      </c>
      <c r="F24641" t="s">
        <v>13</v>
      </c>
      <c r="G24641" t="s">
        <v>70020</v>
      </c>
      <c r="H24641" s="3" t="s">
        <v>70024</v>
      </c>
      <c r="I24641" t="s">
        <v>62</v>
      </c>
      <c r="J24641" t="s">
        <v>53073</v>
      </c>
    </row>
    <row r="24642" spans="1:10" ht="16" x14ac:dyDescent="0.2">
      <c r="A24642" t="s">
        <v>34154</v>
      </c>
      <c r="B24642" t="s">
        <v>70044</v>
      </c>
      <c r="C24642" t="s">
        <v>70045</v>
      </c>
      <c r="D24642">
        <v>4</v>
      </c>
      <c r="E24642">
        <f>410</f>
        <v>410</v>
      </c>
      <c r="F24642" t="s">
        <v>13</v>
      </c>
      <c r="G24642" t="s">
        <v>70020</v>
      </c>
      <c r="H24642" s="3" t="s">
        <v>70046</v>
      </c>
      <c r="I24642" t="s">
        <v>62</v>
      </c>
      <c r="J24642" t="s">
        <v>33988</v>
      </c>
    </row>
    <row r="24643" spans="1:10" ht="16" x14ac:dyDescent="0.2">
      <c r="A24643" t="s">
        <v>37279</v>
      </c>
      <c r="B24643" t="s">
        <v>70047</v>
      </c>
      <c r="C24643" t="s">
        <v>70048</v>
      </c>
      <c r="D24643">
        <v>5</v>
      </c>
      <c r="E24643">
        <f>410</f>
        <v>410</v>
      </c>
      <c r="F24643" t="s">
        <v>13</v>
      </c>
      <c r="G24643" t="s">
        <v>70020</v>
      </c>
      <c r="H24643" s="3" t="s">
        <v>70049</v>
      </c>
      <c r="I24643" t="s">
        <v>62</v>
      </c>
      <c r="J24643" t="s">
        <v>37283</v>
      </c>
    </row>
    <row r="24644" spans="1:10" ht="16" x14ac:dyDescent="0.2">
      <c r="A24644" t="s">
        <v>70050</v>
      </c>
      <c r="B24644" t="s">
        <v>70051</v>
      </c>
      <c r="C24644" t="s">
        <v>70052</v>
      </c>
      <c r="D24644">
        <v>1</v>
      </c>
      <c r="E24644">
        <f>410</f>
        <v>410</v>
      </c>
      <c r="F24644" t="s">
        <v>13</v>
      </c>
      <c r="G24644" t="s">
        <v>70020</v>
      </c>
      <c r="H24644" s="3" t="s">
        <v>70030</v>
      </c>
      <c r="I24644" t="s">
        <v>62</v>
      </c>
      <c r="J24644" t="s">
        <v>70053</v>
      </c>
    </row>
    <row r="24645" spans="1:10" ht="32" x14ac:dyDescent="0.2">
      <c r="A24645" t="s">
        <v>53697</v>
      </c>
      <c r="B24645" t="s">
        <v>70054</v>
      </c>
      <c r="C24645" t="s">
        <v>70055</v>
      </c>
      <c r="D24645">
        <v>1</v>
      </c>
      <c r="E24645">
        <f>410</f>
        <v>410</v>
      </c>
      <c r="F24645" t="s">
        <v>13</v>
      </c>
      <c r="G24645" t="s">
        <v>70020</v>
      </c>
      <c r="H24645" s="3" t="s">
        <v>70056</v>
      </c>
      <c r="I24645" t="s">
        <v>62</v>
      </c>
      <c r="J24645" t="s">
        <v>53700</v>
      </c>
    </row>
    <row r="24646" spans="1:10" ht="16" x14ac:dyDescent="0.2">
      <c r="A24646" t="s">
        <v>70057</v>
      </c>
      <c r="B24646" t="s">
        <v>34752</v>
      </c>
      <c r="C24646" t="s">
        <v>34753</v>
      </c>
      <c r="D24646">
        <v>1</v>
      </c>
      <c r="E24646">
        <f>410</f>
        <v>410</v>
      </c>
      <c r="F24646" t="s">
        <v>13</v>
      </c>
      <c r="G24646" t="s">
        <v>70020</v>
      </c>
      <c r="H24646" s="3" t="s">
        <v>70058</v>
      </c>
      <c r="I24646" t="s">
        <v>62</v>
      </c>
      <c r="J24646" t="s">
        <v>70059</v>
      </c>
    </row>
    <row r="24647" spans="1:10" ht="16" x14ac:dyDescent="0.2">
      <c r="A24647" t="s">
        <v>70060</v>
      </c>
      <c r="B24647" t="s">
        <v>70061</v>
      </c>
      <c r="C24647" t="s">
        <v>70062</v>
      </c>
      <c r="D24647">
        <v>1</v>
      </c>
      <c r="E24647">
        <f>410</f>
        <v>410</v>
      </c>
      <c r="F24647" t="s">
        <v>13</v>
      </c>
      <c r="G24647" t="s">
        <v>70020</v>
      </c>
      <c r="H24647" s="3" t="s">
        <v>70024</v>
      </c>
      <c r="I24647" t="s">
        <v>62</v>
      </c>
      <c r="J24647" t="s">
        <v>70063</v>
      </c>
    </row>
    <row r="24648" spans="1:10" ht="16" x14ac:dyDescent="0.2">
      <c r="A24648" t="s">
        <v>53707</v>
      </c>
      <c r="B24648" t="s">
        <v>70054</v>
      </c>
      <c r="C24648" t="s">
        <v>70055</v>
      </c>
      <c r="D24648">
        <v>4</v>
      </c>
      <c r="E24648">
        <f>410</f>
        <v>410</v>
      </c>
      <c r="F24648" t="s">
        <v>13</v>
      </c>
      <c r="G24648" t="s">
        <v>70020</v>
      </c>
      <c r="H24648" s="3" t="s">
        <v>70033</v>
      </c>
      <c r="I24648" t="s">
        <v>62</v>
      </c>
      <c r="J24648" t="s">
        <v>53708</v>
      </c>
    </row>
    <row r="24649" spans="1:10" ht="16" x14ac:dyDescent="0.2">
      <c r="A24649" t="s">
        <v>70038</v>
      </c>
      <c r="B24649" t="s">
        <v>70064</v>
      </c>
      <c r="C24649" t="s">
        <v>70065</v>
      </c>
      <c r="D24649">
        <v>1</v>
      </c>
      <c r="E24649">
        <f>410</f>
        <v>410</v>
      </c>
      <c r="F24649" t="s">
        <v>13</v>
      </c>
      <c r="G24649" t="s">
        <v>70020</v>
      </c>
      <c r="H24649" s="3" t="s">
        <v>70041</v>
      </c>
      <c r="I24649" t="s">
        <v>62</v>
      </c>
      <c r="J24649" t="s">
        <v>70042</v>
      </c>
    </row>
    <row r="24650" spans="1:10" ht="16" x14ac:dyDescent="0.2">
      <c r="A24650" t="s">
        <v>70050</v>
      </c>
      <c r="B24650" t="s">
        <v>70066</v>
      </c>
      <c r="C24650" t="s">
        <v>70067</v>
      </c>
      <c r="D24650">
        <v>2</v>
      </c>
      <c r="E24650">
        <f>410</f>
        <v>410</v>
      </c>
      <c r="F24650" t="s">
        <v>13</v>
      </c>
      <c r="G24650" t="s">
        <v>70020</v>
      </c>
      <c r="H24650" s="3" t="s">
        <v>70030</v>
      </c>
      <c r="I24650" t="s">
        <v>62</v>
      </c>
      <c r="J24650" t="s">
        <v>70053</v>
      </c>
    </row>
    <row r="24651" spans="1:10" ht="16" x14ac:dyDescent="0.2">
      <c r="A24651" t="s">
        <v>12327</v>
      </c>
      <c r="B24651" t="s">
        <v>70068</v>
      </c>
      <c r="C24651" t="s">
        <v>70069</v>
      </c>
      <c r="D24651">
        <v>3</v>
      </c>
      <c r="E24651">
        <f>410</f>
        <v>410</v>
      </c>
      <c r="F24651" t="s">
        <v>13</v>
      </c>
      <c r="G24651" t="s">
        <v>70020</v>
      </c>
      <c r="H24651" s="3" t="s">
        <v>70024</v>
      </c>
      <c r="I24651" t="s">
        <v>62</v>
      </c>
      <c r="J24651" t="s">
        <v>12332</v>
      </c>
    </row>
    <row r="24652" spans="1:10" ht="16" x14ac:dyDescent="0.2">
      <c r="A24652" t="s">
        <v>70017</v>
      </c>
      <c r="B24652" t="s">
        <v>70070</v>
      </c>
      <c r="C24652" t="s">
        <v>70071</v>
      </c>
      <c r="D24652">
        <v>1</v>
      </c>
      <c r="E24652">
        <f>410</f>
        <v>410</v>
      </c>
      <c r="F24652" t="s">
        <v>13</v>
      </c>
      <c r="G24652" t="s">
        <v>70020</v>
      </c>
      <c r="H24652" s="3" t="s">
        <v>70024</v>
      </c>
      <c r="I24652" t="s">
        <v>62</v>
      </c>
      <c r="J24652" t="s">
        <v>70022</v>
      </c>
    </row>
    <row r="24653" spans="1:10" ht="16" x14ac:dyDescent="0.2">
      <c r="A24653" t="s">
        <v>70017</v>
      </c>
      <c r="B24653" t="s">
        <v>7480</v>
      </c>
      <c r="C24653" t="s">
        <v>7481</v>
      </c>
      <c r="D24653">
        <v>2</v>
      </c>
      <c r="E24653">
        <f>410</f>
        <v>410</v>
      </c>
      <c r="F24653" t="s">
        <v>13</v>
      </c>
      <c r="G24653" t="s">
        <v>70020</v>
      </c>
      <c r="H24653" s="3" t="s">
        <v>70024</v>
      </c>
      <c r="I24653" t="s">
        <v>62</v>
      </c>
      <c r="J24653" t="s">
        <v>70022</v>
      </c>
    </row>
    <row r="24654" spans="1:10" ht="16" x14ac:dyDescent="0.2">
      <c r="A24654" t="s">
        <v>70072</v>
      </c>
      <c r="B24654" t="s">
        <v>70073</v>
      </c>
      <c r="C24654" t="s">
        <v>70074</v>
      </c>
      <c r="D24654">
        <v>2</v>
      </c>
      <c r="E24654">
        <f>410</f>
        <v>410</v>
      </c>
      <c r="F24654" t="s">
        <v>13</v>
      </c>
      <c r="G24654" t="s">
        <v>70020</v>
      </c>
      <c r="H24654" s="3" t="s">
        <v>70024</v>
      </c>
      <c r="I24654" t="s">
        <v>62</v>
      </c>
      <c r="J24654" t="s">
        <v>70075</v>
      </c>
    </row>
    <row r="24655" spans="1:10" ht="16" x14ac:dyDescent="0.2">
      <c r="A24655" t="s">
        <v>52900</v>
      </c>
      <c r="B24655" t="s">
        <v>46551</v>
      </c>
      <c r="C24655" t="s">
        <v>67607</v>
      </c>
      <c r="D24655">
        <v>2</v>
      </c>
      <c r="E24655">
        <f>410</f>
        <v>410</v>
      </c>
      <c r="F24655" t="s">
        <v>13</v>
      </c>
      <c r="G24655" t="s">
        <v>70020</v>
      </c>
      <c r="H24655" s="3" t="s">
        <v>70024</v>
      </c>
      <c r="I24655" t="s">
        <v>62</v>
      </c>
      <c r="J24655" t="s">
        <v>52902</v>
      </c>
    </row>
    <row r="24656" spans="1:10" ht="16" x14ac:dyDescent="0.2">
      <c r="A24656" t="s">
        <v>52910</v>
      </c>
      <c r="B24656" t="s">
        <v>46551</v>
      </c>
      <c r="C24656" t="s">
        <v>67607</v>
      </c>
      <c r="D24656">
        <v>1</v>
      </c>
      <c r="E24656">
        <f>410</f>
        <v>410</v>
      </c>
      <c r="F24656" t="s">
        <v>13</v>
      </c>
      <c r="G24656" t="s">
        <v>70020</v>
      </c>
      <c r="H24656" s="3" t="s">
        <v>70024</v>
      </c>
      <c r="I24656" t="s">
        <v>62</v>
      </c>
      <c r="J24656" t="s">
        <v>52911</v>
      </c>
    </row>
    <row r="24657" spans="1:10" ht="16" x14ac:dyDescent="0.2">
      <c r="A24657" t="s">
        <v>68185</v>
      </c>
      <c r="B24657" t="s">
        <v>70076</v>
      </c>
      <c r="C24657" t="s">
        <v>70077</v>
      </c>
      <c r="D24657">
        <v>1</v>
      </c>
      <c r="E24657">
        <f>410</f>
        <v>410</v>
      </c>
      <c r="F24657" t="s">
        <v>13</v>
      </c>
      <c r="G24657" t="s">
        <v>70020</v>
      </c>
      <c r="H24657" s="3" t="s">
        <v>70024</v>
      </c>
      <c r="I24657" t="s">
        <v>62</v>
      </c>
      <c r="J24657" t="s">
        <v>68190</v>
      </c>
    </row>
    <row r="24658" spans="1:10" ht="16" x14ac:dyDescent="0.2">
      <c r="A24658" t="s">
        <v>51703</v>
      </c>
      <c r="B24658" t="s">
        <v>70078</v>
      </c>
      <c r="C24658" t="s">
        <v>70079</v>
      </c>
      <c r="D24658">
        <v>1</v>
      </c>
      <c r="E24658">
        <f>410</f>
        <v>410</v>
      </c>
      <c r="F24658" t="s">
        <v>13</v>
      </c>
      <c r="G24658" t="s">
        <v>70020</v>
      </c>
      <c r="H24658" s="3" t="s">
        <v>70021</v>
      </c>
      <c r="I24658" t="s">
        <v>62</v>
      </c>
      <c r="J24658" t="s">
        <v>51705</v>
      </c>
    </row>
    <row r="24659" spans="1:10" ht="16" x14ac:dyDescent="0.2">
      <c r="A24659" t="s">
        <v>70080</v>
      </c>
      <c r="B24659" t="s">
        <v>70070</v>
      </c>
      <c r="C24659" t="s">
        <v>70071</v>
      </c>
      <c r="D24659">
        <v>1</v>
      </c>
      <c r="E24659">
        <f>410</f>
        <v>410</v>
      </c>
      <c r="F24659" t="s">
        <v>13</v>
      </c>
      <c r="G24659" t="s">
        <v>70020</v>
      </c>
      <c r="H24659" s="3" t="s">
        <v>70030</v>
      </c>
      <c r="I24659" t="s">
        <v>62</v>
      </c>
      <c r="J24659" t="s">
        <v>70081</v>
      </c>
    </row>
    <row r="24660" spans="1:10" ht="16" x14ac:dyDescent="0.2">
      <c r="A24660" t="s">
        <v>43887</v>
      </c>
      <c r="B24660" t="s">
        <v>70082</v>
      </c>
      <c r="C24660" t="s">
        <v>70083</v>
      </c>
      <c r="D24660">
        <v>2</v>
      </c>
      <c r="E24660">
        <f>410</f>
        <v>410</v>
      </c>
      <c r="F24660" t="s">
        <v>13</v>
      </c>
      <c r="G24660" t="s">
        <v>70020</v>
      </c>
      <c r="H24660" s="3" t="s">
        <v>70036</v>
      </c>
      <c r="I24660" t="s">
        <v>62</v>
      </c>
      <c r="J24660" t="s">
        <v>43890</v>
      </c>
    </row>
    <row r="24661" spans="1:10" ht="16" x14ac:dyDescent="0.2">
      <c r="A24661" t="s">
        <v>53448</v>
      </c>
      <c r="B24661" t="s">
        <v>7480</v>
      </c>
      <c r="C24661" t="s">
        <v>7481</v>
      </c>
      <c r="D24661">
        <v>2</v>
      </c>
      <c r="E24661">
        <f>410</f>
        <v>410</v>
      </c>
      <c r="F24661" t="s">
        <v>13</v>
      </c>
      <c r="G24661" t="s">
        <v>70020</v>
      </c>
      <c r="H24661" s="3" t="s">
        <v>70030</v>
      </c>
      <c r="I24661" t="s">
        <v>62</v>
      </c>
      <c r="J24661" t="s">
        <v>53451</v>
      </c>
    </row>
    <row r="24662" spans="1:10" ht="16" x14ac:dyDescent="0.2">
      <c r="A24662" t="s">
        <v>29291</v>
      </c>
      <c r="B24662" t="s">
        <v>34752</v>
      </c>
      <c r="C24662" t="s">
        <v>34753</v>
      </c>
      <c r="D24662">
        <v>1</v>
      </c>
      <c r="E24662">
        <f>410</f>
        <v>410</v>
      </c>
      <c r="F24662" t="s">
        <v>13</v>
      </c>
      <c r="G24662" t="s">
        <v>70020</v>
      </c>
      <c r="H24662" s="3" t="s">
        <v>70030</v>
      </c>
      <c r="I24662" t="s">
        <v>62</v>
      </c>
      <c r="J24662" t="s">
        <v>29296</v>
      </c>
    </row>
    <row r="24663" spans="1:10" ht="16" x14ac:dyDescent="0.2">
      <c r="A24663" t="s">
        <v>52511</v>
      </c>
      <c r="B24663" t="s">
        <v>70084</v>
      </c>
      <c r="C24663" t="s">
        <v>70085</v>
      </c>
      <c r="D24663">
        <v>2</v>
      </c>
      <c r="E24663">
        <f>410</f>
        <v>410</v>
      </c>
      <c r="F24663" t="s">
        <v>13</v>
      </c>
      <c r="G24663" t="s">
        <v>70020</v>
      </c>
      <c r="H24663" s="3" t="s">
        <v>70086</v>
      </c>
      <c r="I24663" t="s">
        <v>62</v>
      </c>
      <c r="J24663" t="s">
        <v>52514</v>
      </c>
    </row>
    <row r="24664" spans="1:10" ht="16" x14ac:dyDescent="0.2">
      <c r="A24664" t="s">
        <v>70087</v>
      </c>
      <c r="B24664" t="s">
        <v>53449</v>
      </c>
      <c r="C24664" t="s">
        <v>53450</v>
      </c>
      <c r="D24664">
        <v>2</v>
      </c>
      <c r="E24664">
        <f>410</f>
        <v>410</v>
      </c>
      <c r="F24664" t="s">
        <v>13</v>
      </c>
      <c r="G24664" t="s">
        <v>70020</v>
      </c>
      <c r="H24664" s="3" t="s">
        <v>70030</v>
      </c>
      <c r="I24664" t="s">
        <v>62</v>
      </c>
      <c r="J24664" t="s">
        <v>70088</v>
      </c>
    </row>
    <row r="24665" spans="1:10" ht="16" x14ac:dyDescent="0.2">
      <c r="A24665" t="s">
        <v>70089</v>
      </c>
      <c r="B24665" t="s">
        <v>70044</v>
      </c>
      <c r="C24665" t="s">
        <v>70045</v>
      </c>
      <c r="D24665">
        <v>3</v>
      </c>
      <c r="E24665">
        <f>410</f>
        <v>410</v>
      </c>
      <c r="F24665" t="s">
        <v>13</v>
      </c>
      <c r="G24665" t="s">
        <v>70020</v>
      </c>
      <c r="H24665" s="3" t="s">
        <v>70090</v>
      </c>
      <c r="I24665" t="s">
        <v>62</v>
      </c>
      <c r="J24665" t="s">
        <v>70091</v>
      </c>
    </row>
    <row r="24666" spans="1:10" ht="16" x14ac:dyDescent="0.2">
      <c r="A24666" t="s">
        <v>70092</v>
      </c>
      <c r="B24666" t="s">
        <v>70093</v>
      </c>
      <c r="C24666" t="s">
        <v>70094</v>
      </c>
      <c r="D24666">
        <v>2</v>
      </c>
      <c r="E24666">
        <f>410</f>
        <v>410</v>
      </c>
      <c r="F24666" t="s">
        <v>13</v>
      </c>
      <c r="G24666" t="s">
        <v>70020</v>
      </c>
      <c r="H24666" s="3" t="s">
        <v>70030</v>
      </c>
      <c r="I24666" t="s">
        <v>62</v>
      </c>
      <c r="J24666" t="s">
        <v>70095</v>
      </c>
    </row>
    <row r="24667" spans="1:10" ht="16" x14ac:dyDescent="0.2">
      <c r="A24667" t="s">
        <v>52511</v>
      </c>
      <c r="B24667" t="s">
        <v>70096</v>
      </c>
      <c r="C24667" t="s">
        <v>70097</v>
      </c>
      <c r="D24667">
        <v>3</v>
      </c>
      <c r="E24667">
        <f>410</f>
        <v>410</v>
      </c>
      <c r="F24667" t="s">
        <v>13</v>
      </c>
      <c r="G24667" t="s">
        <v>70020</v>
      </c>
      <c r="H24667" s="3" t="s">
        <v>70086</v>
      </c>
      <c r="I24667" t="s">
        <v>62</v>
      </c>
      <c r="J24667" t="s">
        <v>52514</v>
      </c>
    </row>
    <row r="24668" spans="1:10" ht="16" x14ac:dyDescent="0.2">
      <c r="A24668" t="s">
        <v>33985</v>
      </c>
      <c r="B24668" t="s">
        <v>70044</v>
      </c>
      <c r="C24668" t="s">
        <v>70045</v>
      </c>
      <c r="D24668">
        <v>1</v>
      </c>
      <c r="E24668">
        <f>410</f>
        <v>410</v>
      </c>
      <c r="F24668" t="s">
        <v>13</v>
      </c>
      <c r="G24668" t="s">
        <v>70020</v>
      </c>
      <c r="H24668" s="3" t="s">
        <v>70046</v>
      </c>
      <c r="I24668" t="s">
        <v>62</v>
      </c>
      <c r="J24668" t="s">
        <v>33988</v>
      </c>
    </row>
    <row r="24669" spans="1:10" ht="16" x14ac:dyDescent="0.2">
      <c r="A24669" t="s">
        <v>27088</v>
      </c>
      <c r="B24669" t="s">
        <v>70098</v>
      </c>
      <c r="C24669" t="s">
        <v>36390</v>
      </c>
      <c r="D24669">
        <v>2</v>
      </c>
      <c r="E24669">
        <f>410</f>
        <v>410</v>
      </c>
      <c r="F24669" t="s">
        <v>13</v>
      </c>
      <c r="G24669" t="s">
        <v>70020</v>
      </c>
      <c r="H24669" s="3" t="s">
        <v>70099</v>
      </c>
      <c r="I24669" t="s">
        <v>62</v>
      </c>
      <c r="J24669" t="s">
        <v>27091</v>
      </c>
    </row>
    <row r="24670" spans="1:10" ht="16" x14ac:dyDescent="0.2">
      <c r="A24670" t="s">
        <v>70087</v>
      </c>
      <c r="B24670" t="s">
        <v>7480</v>
      </c>
      <c r="C24670" t="s">
        <v>7481</v>
      </c>
      <c r="D24670">
        <v>1</v>
      </c>
      <c r="E24670">
        <f>410</f>
        <v>410</v>
      </c>
      <c r="F24670" t="s">
        <v>13</v>
      </c>
      <c r="G24670" t="s">
        <v>70020</v>
      </c>
      <c r="H24670" s="3" t="s">
        <v>70030</v>
      </c>
      <c r="I24670" t="s">
        <v>62</v>
      </c>
      <c r="J24670" t="s">
        <v>70088</v>
      </c>
    </row>
    <row r="24671" spans="1:10" ht="16" x14ac:dyDescent="0.2">
      <c r="A24671" t="s">
        <v>70072</v>
      </c>
      <c r="B24671" t="s">
        <v>70100</v>
      </c>
      <c r="C24671" t="s">
        <v>70101</v>
      </c>
      <c r="D24671">
        <v>3</v>
      </c>
      <c r="E24671">
        <f>410</f>
        <v>410</v>
      </c>
      <c r="F24671" t="s">
        <v>13</v>
      </c>
      <c r="G24671" t="s">
        <v>70020</v>
      </c>
      <c r="H24671" s="3" t="s">
        <v>70102</v>
      </c>
      <c r="I24671" t="s">
        <v>62</v>
      </c>
      <c r="J24671" t="s">
        <v>70075</v>
      </c>
    </row>
    <row r="24672" spans="1:10" ht="16" x14ac:dyDescent="0.2">
      <c r="A24672" t="s">
        <v>70060</v>
      </c>
      <c r="B24672" t="s">
        <v>70103</v>
      </c>
      <c r="C24672" t="s">
        <v>70104</v>
      </c>
      <c r="D24672">
        <v>2</v>
      </c>
      <c r="E24672">
        <f>410</f>
        <v>410</v>
      </c>
      <c r="F24672" t="s">
        <v>13</v>
      </c>
      <c r="G24672" t="s">
        <v>70020</v>
      </c>
      <c r="H24672" s="3" t="s">
        <v>70024</v>
      </c>
      <c r="I24672" t="s">
        <v>62</v>
      </c>
      <c r="J24672" t="s">
        <v>70063</v>
      </c>
    </row>
    <row r="24673" spans="1:10" ht="16" x14ac:dyDescent="0.2">
      <c r="A24673" t="s">
        <v>70072</v>
      </c>
      <c r="B24673" t="s">
        <v>70051</v>
      </c>
      <c r="C24673" t="s">
        <v>70052</v>
      </c>
      <c r="D24673">
        <v>1</v>
      </c>
      <c r="E24673">
        <f>410</f>
        <v>410</v>
      </c>
      <c r="F24673" t="s">
        <v>13</v>
      </c>
      <c r="G24673" t="s">
        <v>70020</v>
      </c>
      <c r="H24673" s="3" t="s">
        <v>70102</v>
      </c>
      <c r="I24673" t="s">
        <v>62</v>
      </c>
      <c r="J24673" t="s">
        <v>70075</v>
      </c>
    </row>
    <row r="24674" spans="1:10" ht="16" x14ac:dyDescent="0.2">
      <c r="A24674" t="s">
        <v>70092</v>
      </c>
      <c r="B24674" t="s">
        <v>70105</v>
      </c>
      <c r="C24674" t="s">
        <v>70106</v>
      </c>
      <c r="D24674">
        <v>1</v>
      </c>
      <c r="E24674">
        <f>410</f>
        <v>410</v>
      </c>
      <c r="F24674" t="s">
        <v>13</v>
      </c>
      <c r="G24674" t="s">
        <v>70020</v>
      </c>
      <c r="H24674" s="3" t="s">
        <v>70030</v>
      </c>
      <c r="I24674" t="s">
        <v>62</v>
      </c>
      <c r="J24674" t="s">
        <v>70095</v>
      </c>
    </row>
    <row r="24675" spans="1:10" ht="16" x14ac:dyDescent="0.2">
      <c r="A24675" t="s">
        <v>53685</v>
      </c>
      <c r="B24675" t="s">
        <v>70054</v>
      </c>
      <c r="C24675" t="s">
        <v>70055</v>
      </c>
      <c r="D24675">
        <v>4</v>
      </c>
      <c r="E24675">
        <f>410</f>
        <v>410</v>
      </c>
      <c r="F24675" t="s">
        <v>13</v>
      </c>
      <c r="G24675" t="s">
        <v>70020</v>
      </c>
      <c r="H24675" s="3" t="s">
        <v>70033</v>
      </c>
      <c r="I24675" t="s">
        <v>62</v>
      </c>
      <c r="J24675" t="s">
        <v>53688</v>
      </c>
    </row>
    <row r="24676" spans="1:10" ht="16" x14ac:dyDescent="0.2">
      <c r="A24676" t="s">
        <v>53685</v>
      </c>
      <c r="B24676" t="s">
        <v>70037</v>
      </c>
      <c r="C24676" t="s">
        <v>70032</v>
      </c>
      <c r="D24676">
        <v>2</v>
      </c>
      <c r="E24676">
        <f>410</f>
        <v>410</v>
      </c>
      <c r="F24676" t="s">
        <v>13</v>
      </c>
      <c r="G24676" t="s">
        <v>70020</v>
      </c>
      <c r="H24676" s="3" t="s">
        <v>70033</v>
      </c>
      <c r="I24676" t="s">
        <v>62</v>
      </c>
      <c r="J24676" t="s">
        <v>53688</v>
      </c>
    </row>
    <row r="24677" spans="1:10" ht="16" x14ac:dyDescent="0.2">
      <c r="A24677" t="s">
        <v>37279</v>
      </c>
      <c r="B24677" t="s">
        <v>70107</v>
      </c>
      <c r="C24677" t="s">
        <v>70108</v>
      </c>
      <c r="D24677">
        <v>3</v>
      </c>
      <c r="E24677" t="s">
        <v>13</v>
      </c>
      <c r="F24677" t="s">
        <v>13</v>
      </c>
      <c r="G24677" t="s">
        <v>70109</v>
      </c>
      <c r="H24677" s="3" t="s">
        <v>70110</v>
      </c>
      <c r="I24677" t="s">
        <v>62</v>
      </c>
      <c r="J24677" t="s">
        <v>37283</v>
      </c>
    </row>
    <row r="24678" spans="1:10" ht="16" x14ac:dyDescent="0.2">
      <c r="A24678" t="s">
        <v>28832</v>
      </c>
      <c r="B24678" t="s">
        <v>70111</v>
      </c>
      <c r="C24678" t="s">
        <v>70112</v>
      </c>
      <c r="D24678">
        <v>7</v>
      </c>
      <c r="E24678" t="s">
        <v>13</v>
      </c>
      <c r="F24678" t="s">
        <v>13</v>
      </c>
      <c r="G24678" t="s">
        <v>70109</v>
      </c>
      <c r="H24678" s="3" t="s">
        <v>70113</v>
      </c>
      <c r="I24678" t="s">
        <v>62</v>
      </c>
      <c r="J24678" t="s">
        <v>28836</v>
      </c>
    </row>
    <row r="24679" spans="1:10" ht="16" x14ac:dyDescent="0.2">
      <c r="A24679" t="s">
        <v>37279</v>
      </c>
      <c r="B24679" t="s">
        <v>70114</v>
      </c>
      <c r="C24679" t="s">
        <v>70115</v>
      </c>
      <c r="D24679">
        <v>4</v>
      </c>
      <c r="E24679" t="s">
        <v>13</v>
      </c>
      <c r="F24679" t="s">
        <v>13</v>
      </c>
      <c r="G24679" t="s">
        <v>70109</v>
      </c>
      <c r="H24679" s="3" t="s">
        <v>70110</v>
      </c>
      <c r="I24679" t="s">
        <v>62</v>
      </c>
      <c r="J24679" t="s">
        <v>37283</v>
      </c>
    </row>
    <row r="24680" spans="1:10" ht="16" x14ac:dyDescent="0.2">
      <c r="A24680" t="s">
        <v>37279</v>
      </c>
      <c r="B24680" t="s">
        <v>70116</v>
      </c>
      <c r="C24680" t="s">
        <v>70117</v>
      </c>
      <c r="D24680">
        <v>1</v>
      </c>
      <c r="E24680" t="s">
        <v>13</v>
      </c>
      <c r="F24680" t="s">
        <v>13</v>
      </c>
      <c r="G24680" t="s">
        <v>70109</v>
      </c>
      <c r="H24680" s="3" t="s">
        <v>70110</v>
      </c>
      <c r="I24680" t="s">
        <v>62</v>
      </c>
      <c r="J24680" t="s">
        <v>37283</v>
      </c>
    </row>
    <row r="24681" spans="1:10" ht="16" x14ac:dyDescent="0.2">
      <c r="A24681" t="s">
        <v>3960</v>
      </c>
      <c r="B24681" t="s">
        <v>70118</v>
      </c>
      <c r="C24681" t="s">
        <v>70119</v>
      </c>
      <c r="D24681">
        <v>2</v>
      </c>
      <c r="E24681" t="s">
        <v>730</v>
      </c>
      <c r="F24681" t="s">
        <v>13</v>
      </c>
      <c r="G24681" t="s">
        <v>70120</v>
      </c>
      <c r="H24681" s="3" t="s">
        <v>70121</v>
      </c>
      <c r="I24681" t="s">
        <v>355</v>
      </c>
      <c r="J24681" t="s">
        <v>3964</v>
      </c>
    </row>
    <row r="24682" spans="1:10" ht="16" x14ac:dyDescent="0.2">
      <c r="A24682" t="s">
        <v>70122</v>
      </c>
      <c r="B24682" t="s">
        <v>70123</v>
      </c>
      <c r="C24682" t="s">
        <v>70124</v>
      </c>
      <c r="D24682">
        <v>1</v>
      </c>
      <c r="E24682" t="s">
        <v>13</v>
      </c>
      <c r="F24682" t="s">
        <v>13</v>
      </c>
      <c r="G24682" t="s">
        <v>70125</v>
      </c>
      <c r="H24682" s="3" t="s">
        <v>70126</v>
      </c>
      <c r="I24682" t="s">
        <v>69</v>
      </c>
      <c r="J24682" t="s">
        <v>70127</v>
      </c>
    </row>
    <row r="24683" spans="1:10" ht="16" x14ac:dyDescent="0.2">
      <c r="A24683" t="s">
        <v>70122</v>
      </c>
      <c r="B24683" t="s">
        <v>70128</v>
      </c>
      <c r="C24683" t="s">
        <v>70129</v>
      </c>
      <c r="D24683">
        <v>2</v>
      </c>
      <c r="E24683" t="s">
        <v>13</v>
      </c>
      <c r="F24683" t="s">
        <v>13</v>
      </c>
      <c r="G24683" t="s">
        <v>70125</v>
      </c>
      <c r="H24683" s="3" t="s">
        <v>70126</v>
      </c>
      <c r="I24683" t="s">
        <v>69</v>
      </c>
      <c r="J24683" t="s">
        <v>70127</v>
      </c>
    </row>
    <row r="24684" spans="1:10" ht="16" x14ac:dyDescent="0.2">
      <c r="A24684" t="s">
        <v>70130</v>
      </c>
      <c r="B24684" t="s">
        <v>70131</v>
      </c>
      <c r="C24684" t="s">
        <v>70132</v>
      </c>
      <c r="D24684">
        <v>2</v>
      </c>
      <c r="E24684" t="s">
        <v>13</v>
      </c>
      <c r="F24684" t="s">
        <v>13</v>
      </c>
      <c r="G24684" t="s">
        <v>70125</v>
      </c>
      <c r="H24684" s="3" t="s">
        <v>70133</v>
      </c>
      <c r="I24684" t="s">
        <v>69</v>
      </c>
      <c r="J24684" t="s">
        <v>70134</v>
      </c>
    </row>
    <row r="24685" spans="1:10" ht="16" x14ac:dyDescent="0.2">
      <c r="A24685" t="s">
        <v>70135</v>
      </c>
      <c r="B24685" t="s">
        <v>70136</v>
      </c>
      <c r="C24685" t="s">
        <v>70137</v>
      </c>
      <c r="D24685">
        <v>1</v>
      </c>
      <c r="E24685" t="s">
        <v>13</v>
      </c>
      <c r="F24685" t="s">
        <v>13</v>
      </c>
      <c r="G24685" t="s">
        <v>70125</v>
      </c>
      <c r="H24685" s="3" t="s">
        <v>70138</v>
      </c>
      <c r="I24685" t="s">
        <v>69</v>
      </c>
      <c r="J24685" t="s">
        <v>70139</v>
      </c>
    </row>
    <row r="24686" spans="1:10" ht="16" x14ac:dyDescent="0.2">
      <c r="A24686" t="s">
        <v>8336</v>
      </c>
      <c r="B24686" t="s">
        <v>70140</v>
      </c>
      <c r="C24686" t="s">
        <v>70141</v>
      </c>
      <c r="D24686">
        <v>2</v>
      </c>
      <c r="E24686" t="s">
        <v>13</v>
      </c>
      <c r="F24686" t="s">
        <v>13</v>
      </c>
      <c r="G24686" t="s">
        <v>70125</v>
      </c>
      <c r="H24686" s="3" t="s">
        <v>70142</v>
      </c>
      <c r="I24686" t="s">
        <v>69</v>
      </c>
      <c r="J24686" t="s">
        <v>8339</v>
      </c>
    </row>
    <row r="24687" spans="1:10" ht="16" x14ac:dyDescent="0.2">
      <c r="A24687" t="s">
        <v>70143</v>
      </c>
      <c r="B24687" t="s">
        <v>70144</v>
      </c>
      <c r="C24687" t="s">
        <v>70145</v>
      </c>
      <c r="D24687">
        <v>1</v>
      </c>
      <c r="E24687" t="s">
        <v>13</v>
      </c>
      <c r="F24687" t="s">
        <v>13</v>
      </c>
      <c r="G24687" t="s">
        <v>70125</v>
      </c>
      <c r="H24687" s="3" t="s">
        <v>70126</v>
      </c>
      <c r="I24687" t="s">
        <v>69</v>
      </c>
      <c r="J24687" t="s">
        <v>70146</v>
      </c>
    </row>
    <row r="24688" spans="1:10" ht="16" x14ac:dyDescent="0.2">
      <c r="A24688" t="s">
        <v>70143</v>
      </c>
      <c r="B24688" t="s">
        <v>70147</v>
      </c>
      <c r="C24688" t="s">
        <v>70148</v>
      </c>
      <c r="D24688">
        <v>4</v>
      </c>
      <c r="E24688" t="s">
        <v>13</v>
      </c>
      <c r="F24688" t="s">
        <v>13</v>
      </c>
      <c r="G24688" t="s">
        <v>70125</v>
      </c>
      <c r="H24688" s="3" t="s">
        <v>70126</v>
      </c>
      <c r="I24688" t="s">
        <v>69</v>
      </c>
      <c r="J24688" t="s">
        <v>70146</v>
      </c>
    </row>
    <row r="24689" spans="1:10" ht="16" x14ac:dyDescent="0.2">
      <c r="A24689" t="s">
        <v>70143</v>
      </c>
      <c r="B24689" t="s">
        <v>70149</v>
      </c>
      <c r="C24689" t="s">
        <v>70150</v>
      </c>
      <c r="D24689">
        <v>2</v>
      </c>
      <c r="E24689" t="s">
        <v>13</v>
      </c>
      <c r="F24689" t="s">
        <v>13</v>
      </c>
      <c r="G24689" t="s">
        <v>70125</v>
      </c>
      <c r="H24689" s="3" t="s">
        <v>70126</v>
      </c>
      <c r="I24689" t="s">
        <v>69</v>
      </c>
      <c r="J24689" t="s">
        <v>70146</v>
      </c>
    </row>
    <row r="24690" spans="1:10" ht="16" x14ac:dyDescent="0.2">
      <c r="A24690" t="s">
        <v>70130</v>
      </c>
      <c r="B24690" t="s">
        <v>70151</v>
      </c>
      <c r="C24690" t="s">
        <v>70152</v>
      </c>
      <c r="D24690">
        <v>1</v>
      </c>
      <c r="E24690" t="s">
        <v>13</v>
      </c>
      <c r="F24690" t="s">
        <v>13</v>
      </c>
      <c r="G24690" t="s">
        <v>70125</v>
      </c>
      <c r="H24690" s="3" t="s">
        <v>70133</v>
      </c>
      <c r="I24690" t="s">
        <v>69</v>
      </c>
      <c r="J24690" t="s">
        <v>70134</v>
      </c>
    </row>
    <row r="24691" spans="1:10" ht="16" x14ac:dyDescent="0.2">
      <c r="A24691" t="s">
        <v>10050</v>
      </c>
      <c r="B24691" t="s">
        <v>70136</v>
      </c>
      <c r="C24691" t="s">
        <v>70137</v>
      </c>
      <c r="D24691">
        <v>1</v>
      </c>
      <c r="E24691" t="s">
        <v>13</v>
      </c>
      <c r="F24691" t="s">
        <v>13</v>
      </c>
      <c r="G24691" t="s">
        <v>70125</v>
      </c>
      <c r="H24691" s="3" t="s">
        <v>70138</v>
      </c>
      <c r="I24691" t="s">
        <v>69</v>
      </c>
      <c r="J24691" t="s">
        <v>10055</v>
      </c>
    </row>
    <row r="24692" spans="1:10" ht="16" x14ac:dyDescent="0.2">
      <c r="A24692" t="s">
        <v>70143</v>
      </c>
      <c r="B24692" t="s">
        <v>70153</v>
      </c>
      <c r="C24692" t="s">
        <v>70154</v>
      </c>
      <c r="D24692">
        <v>3</v>
      </c>
      <c r="E24692" t="s">
        <v>13</v>
      </c>
      <c r="F24692" t="s">
        <v>13</v>
      </c>
      <c r="G24692" t="s">
        <v>70125</v>
      </c>
      <c r="H24692" s="3" t="s">
        <v>70126</v>
      </c>
      <c r="I24692" t="s">
        <v>69</v>
      </c>
      <c r="J24692" t="s">
        <v>70146</v>
      </c>
    </row>
    <row r="24693" spans="1:10" ht="16" x14ac:dyDescent="0.2">
      <c r="A24693" t="s">
        <v>37636</v>
      </c>
      <c r="B24693" t="s">
        <v>70155</v>
      </c>
      <c r="C24693" t="s">
        <v>70156</v>
      </c>
      <c r="D24693">
        <v>4</v>
      </c>
      <c r="E24693" t="s">
        <v>13</v>
      </c>
      <c r="F24693" t="s">
        <v>13</v>
      </c>
      <c r="G24693" t="s">
        <v>70125</v>
      </c>
      <c r="H24693" s="3" t="s">
        <v>70126</v>
      </c>
      <c r="I24693" t="s">
        <v>69</v>
      </c>
      <c r="J24693" t="s">
        <v>37640</v>
      </c>
    </row>
    <row r="24694" spans="1:10" ht="16" x14ac:dyDescent="0.2">
      <c r="A24694" t="s">
        <v>70157</v>
      </c>
      <c r="B24694" t="s">
        <v>70158</v>
      </c>
      <c r="C24694" t="s">
        <v>70159</v>
      </c>
      <c r="D24694">
        <v>1</v>
      </c>
      <c r="E24694" t="s">
        <v>13</v>
      </c>
      <c r="F24694" t="s">
        <v>13</v>
      </c>
      <c r="G24694" t="s">
        <v>70160</v>
      </c>
      <c r="H24694" s="3" t="s">
        <v>70161</v>
      </c>
      <c r="I24694" t="s">
        <v>35619</v>
      </c>
      <c r="J24694" t="s">
        <v>70162</v>
      </c>
    </row>
    <row r="24695" spans="1:10" ht="16" x14ac:dyDescent="0.2">
      <c r="A24695" t="s">
        <v>70157</v>
      </c>
      <c r="B24695" t="s">
        <v>70163</v>
      </c>
      <c r="C24695" t="s">
        <v>70164</v>
      </c>
      <c r="D24695">
        <v>2</v>
      </c>
      <c r="E24695" t="s">
        <v>13</v>
      </c>
      <c r="F24695" t="s">
        <v>13</v>
      </c>
      <c r="G24695" t="s">
        <v>70160</v>
      </c>
      <c r="H24695" s="3" t="s">
        <v>70161</v>
      </c>
      <c r="I24695" t="s">
        <v>35619</v>
      </c>
      <c r="J24695" t="s">
        <v>70162</v>
      </c>
    </row>
    <row r="24696" spans="1:10" ht="16" x14ac:dyDescent="0.2">
      <c r="A24696" t="s">
        <v>70165</v>
      </c>
      <c r="B24696" t="s">
        <v>70166</v>
      </c>
      <c r="C24696" t="s">
        <v>70167</v>
      </c>
      <c r="D24696">
        <v>2</v>
      </c>
      <c r="E24696" t="s">
        <v>13</v>
      </c>
      <c r="F24696" t="s">
        <v>13</v>
      </c>
      <c r="G24696" t="s">
        <v>70160</v>
      </c>
      <c r="H24696" s="3" t="s">
        <v>70168</v>
      </c>
      <c r="I24696" t="s">
        <v>35619</v>
      </c>
      <c r="J24696" t="s">
        <v>70169</v>
      </c>
    </row>
    <row r="24697" spans="1:10" ht="16" x14ac:dyDescent="0.2">
      <c r="A24697" t="s">
        <v>70165</v>
      </c>
      <c r="B24697" t="s">
        <v>70170</v>
      </c>
      <c r="C24697" t="s">
        <v>70171</v>
      </c>
      <c r="D24697">
        <v>1</v>
      </c>
      <c r="E24697" t="s">
        <v>13</v>
      </c>
      <c r="F24697" t="s">
        <v>13</v>
      </c>
      <c r="G24697" t="s">
        <v>70160</v>
      </c>
      <c r="H24697" s="3" t="s">
        <v>70168</v>
      </c>
      <c r="I24697" t="s">
        <v>35619</v>
      </c>
      <c r="J24697" t="s">
        <v>70169</v>
      </c>
    </row>
    <row r="24698" spans="1:10" ht="16" x14ac:dyDescent="0.2">
      <c r="A24698" t="s">
        <v>70172</v>
      </c>
      <c r="B24698" t="s">
        <v>70173</v>
      </c>
      <c r="C24698" t="s">
        <v>70174</v>
      </c>
      <c r="D24698">
        <v>1</v>
      </c>
      <c r="E24698">
        <f>336</f>
        <v>336</v>
      </c>
      <c r="F24698" t="s">
        <v>13</v>
      </c>
      <c r="G24698" t="s">
        <v>70175</v>
      </c>
      <c r="H24698" s="3" t="s">
        <v>70176</v>
      </c>
      <c r="I24698" t="s">
        <v>404</v>
      </c>
      <c r="J24698" t="s">
        <v>70177</v>
      </c>
    </row>
    <row r="24699" spans="1:10" ht="16" x14ac:dyDescent="0.2">
      <c r="A24699" t="s">
        <v>70178</v>
      </c>
      <c r="B24699" t="s">
        <v>70179</v>
      </c>
      <c r="C24699" t="s">
        <v>70180</v>
      </c>
      <c r="D24699">
        <v>1</v>
      </c>
      <c r="E24699">
        <f>336</f>
        <v>336</v>
      </c>
      <c r="F24699" t="s">
        <v>13</v>
      </c>
      <c r="G24699" t="s">
        <v>70175</v>
      </c>
      <c r="H24699" s="3" t="s">
        <v>70181</v>
      </c>
      <c r="I24699" t="s">
        <v>404</v>
      </c>
      <c r="J24699" t="s">
        <v>70182</v>
      </c>
    </row>
    <row r="24700" spans="1:10" ht="16" x14ac:dyDescent="0.2">
      <c r="A24700" t="s">
        <v>70183</v>
      </c>
      <c r="B24700" t="s">
        <v>31141</v>
      </c>
      <c r="C24700" t="s">
        <v>70184</v>
      </c>
      <c r="D24700">
        <v>1</v>
      </c>
      <c r="E24700">
        <f>336</f>
        <v>336</v>
      </c>
      <c r="F24700" t="s">
        <v>13</v>
      </c>
      <c r="G24700" t="s">
        <v>70175</v>
      </c>
      <c r="H24700" s="3" t="s">
        <v>70185</v>
      </c>
      <c r="I24700" t="s">
        <v>404</v>
      </c>
      <c r="J24700" t="s">
        <v>70186</v>
      </c>
    </row>
    <row r="24701" spans="1:10" ht="16" x14ac:dyDescent="0.2">
      <c r="A24701" t="s">
        <v>70187</v>
      </c>
      <c r="B24701" t="s">
        <v>31141</v>
      </c>
      <c r="C24701" t="s">
        <v>70184</v>
      </c>
      <c r="D24701">
        <v>1</v>
      </c>
      <c r="E24701">
        <f>336</f>
        <v>336</v>
      </c>
      <c r="F24701" t="s">
        <v>13</v>
      </c>
      <c r="G24701" t="s">
        <v>70175</v>
      </c>
      <c r="H24701" s="3" t="s">
        <v>70181</v>
      </c>
      <c r="I24701" t="s">
        <v>404</v>
      </c>
      <c r="J24701" t="s">
        <v>70188</v>
      </c>
    </row>
    <row r="24702" spans="1:10" ht="16" x14ac:dyDescent="0.2">
      <c r="A24702" t="s">
        <v>70189</v>
      </c>
      <c r="B24702" t="s">
        <v>70179</v>
      </c>
      <c r="C24702" t="s">
        <v>70180</v>
      </c>
      <c r="D24702">
        <v>1</v>
      </c>
      <c r="E24702">
        <f>336</f>
        <v>336</v>
      </c>
      <c r="F24702" t="s">
        <v>13</v>
      </c>
      <c r="G24702" t="s">
        <v>70175</v>
      </c>
      <c r="H24702" s="3" t="s">
        <v>70185</v>
      </c>
      <c r="I24702" t="s">
        <v>404</v>
      </c>
      <c r="J24702" t="s">
        <v>70190</v>
      </c>
    </row>
    <row r="24703" spans="1:10" ht="16" x14ac:dyDescent="0.2">
      <c r="A24703" t="s">
        <v>70191</v>
      </c>
      <c r="B24703" t="s">
        <v>70192</v>
      </c>
      <c r="C24703" t="s">
        <v>70193</v>
      </c>
      <c r="D24703">
        <v>1</v>
      </c>
      <c r="E24703" t="s">
        <v>334</v>
      </c>
      <c r="F24703" t="s">
        <v>13</v>
      </c>
      <c r="G24703" t="s">
        <v>70194</v>
      </c>
      <c r="H24703" s="3" t="s">
        <v>70195</v>
      </c>
      <c r="I24703" t="s">
        <v>62</v>
      </c>
      <c r="J24703" t="s">
        <v>70196</v>
      </c>
    </row>
    <row r="24704" spans="1:10" ht="16" x14ac:dyDescent="0.2">
      <c r="A24704" t="s">
        <v>54559</v>
      </c>
      <c r="B24704" t="s">
        <v>70197</v>
      </c>
      <c r="C24704" t="s">
        <v>70198</v>
      </c>
      <c r="D24704">
        <v>2</v>
      </c>
      <c r="E24704" t="s">
        <v>334</v>
      </c>
      <c r="F24704" t="s">
        <v>13</v>
      </c>
      <c r="G24704" t="s">
        <v>70194</v>
      </c>
      <c r="H24704" s="3" t="s">
        <v>70199</v>
      </c>
      <c r="I24704" t="s">
        <v>62</v>
      </c>
      <c r="J24704" t="s">
        <v>54565</v>
      </c>
    </row>
    <row r="24705" spans="1:10" ht="16" x14ac:dyDescent="0.2">
      <c r="A24705" t="s">
        <v>70200</v>
      </c>
      <c r="B24705" t="s">
        <v>70201</v>
      </c>
      <c r="C24705" t="s">
        <v>70202</v>
      </c>
      <c r="D24705">
        <v>1</v>
      </c>
      <c r="E24705" t="s">
        <v>334</v>
      </c>
      <c r="F24705" t="s">
        <v>13</v>
      </c>
      <c r="G24705" t="s">
        <v>70194</v>
      </c>
      <c r="H24705" s="3" t="s">
        <v>70203</v>
      </c>
      <c r="I24705" t="s">
        <v>62</v>
      </c>
      <c r="J24705" t="s">
        <v>70204</v>
      </c>
    </row>
    <row r="24706" spans="1:10" ht="16" x14ac:dyDescent="0.2">
      <c r="A24706" t="s">
        <v>34439</v>
      </c>
      <c r="B24706" t="s">
        <v>70205</v>
      </c>
      <c r="C24706" t="s">
        <v>70206</v>
      </c>
      <c r="D24706">
        <v>1</v>
      </c>
      <c r="E24706" t="s">
        <v>334</v>
      </c>
      <c r="F24706" t="s">
        <v>13</v>
      </c>
      <c r="G24706" t="s">
        <v>70194</v>
      </c>
      <c r="H24706" s="3" t="s">
        <v>70207</v>
      </c>
      <c r="I24706" t="s">
        <v>62</v>
      </c>
      <c r="J24706" t="s">
        <v>34442</v>
      </c>
    </row>
    <row r="24707" spans="1:10" ht="16" x14ac:dyDescent="0.2">
      <c r="A24707" t="s">
        <v>41532</v>
      </c>
      <c r="B24707" t="s">
        <v>70208</v>
      </c>
      <c r="C24707" t="s">
        <v>70209</v>
      </c>
      <c r="D24707">
        <v>2</v>
      </c>
      <c r="E24707" t="s">
        <v>334</v>
      </c>
      <c r="F24707" t="s">
        <v>13</v>
      </c>
      <c r="G24707" t="s">
        <v>70194</v>
      </c>
      <c r="H24707" s="3" t="s">
        <v>70210</v>
      </c>
      <c r="I24707" t="s">
        <v>62</v>
      </c>
      <c r="J24707" t="s">
        <v>41533</v>
      </c>
    </row>
    <row r="24708" spans="1:10" ht="16" x14ac:dyDescent="0.2">
      <c r="A24708" t="s">
        <v>3344</v>
      </c>
      <c r="B24708" t="s">
        <v>70211</v>
      </c>
      <c r="C24708" t="s">
        <v>70212</v>
      </c>
      <c r="D24708">
        <v>1</v>
      </c>
      <c r="E24708" t="s">
        <v>334</v>
      </c>
      <c r="F24708" t="s">
        <v>13</v>
      </c>
      <c r="G24708" t="s">
        <v>70194</v>
      </c>
      <c r="H24708" s="3" t="s">
        <v>70213</v>
      </c>
      <c r="I24708" t="s">
        <v>62</v>
      </c>
      <c r="J24708" t="s">
        <v>3347</v>
      </c>
    </row>
    <row r="24709" spans="1:10" ht="16" x14ac:dyDescent="0.2">
      <c r="A24709" t="s">
        <v>3344</v>
      </c>
      <c r="B24709" t="s">
        <v>38897</v>
      </c>
      <c r="C24709" t="s">
        <v>70214</v>
      </c>
      <c r="D24709">
        <v>2</v>
      </c>
      <c r="E24709" t="s">
        <v>334</v>
      </c>
      <c r="F24709" t="s">
        <v>13</v>
      </c>
      <c r="G24709" t="s">
        <v>70194</v>
      </c>
      <c r="H24709" s="3" t="s">
        <v>70213</v>
      </c>
      <c r="I24709" t="s">
        <v>62</v>
      </c>
      <c r="J24709" t="s">
        <v>3347</v>
      </c>
    </row>
    <row r="24710" spans="1:10" ht="16" x14ac:dyDescent="0.2">
      <c r="A24710" t="s">
        <v>3176</v>
      </c>
      <c r="B24710" t="s">
        <v>70215</v>
      </c>
      <c r="C24710" t="s">
        <v>70216</v>
      </c>
      <c r="D24710">
        <v>3</v>
      </c>
      <c r="E24710" t="s">
        <v>13</v>
      </c>
      <c r="F24710" t="s">
        <v>13</v>
      </c>
      <c r="G24710" t="s">
        <v>70217</v>
      </c>
      <c r="H24710" s="3" t="s">
        <v>70218</v>
      </c>
      <c r="I24710" t="s">
        <v>69</v>
      </c>
      <c r="J24710" t="s">
        <v>3181</v>
      </c>
    </row>
    <row r="24711" spans="1:10" ht="16" x14ac:dyDescent="0.2">
      <c r="A24711" t="s">
        <v>24757</v>
      </c>
      <c r="B24711" t="s">
        <v>70219</v>
      </c>
      <c r="C24711" t="s">
        <v>70220</v>
      </c>
      <c r="D24711">
        <v>2</v>
      </c>
      <c r="E24711" t="s">
        <v>13</v>
      </c>
      <c r="F24711" t="s">
        <v>13</v>
      </c>
      <c r="G24711" t="s">
        <v>70217</v>
      </c>
      <c r="H24711" s="3" t="s">
        <v>70218</v>
      </c>
      <c r="I24711" t="s">
        <v>69</v>
      </c>
      <c r="J24711" t="s">
        <v>24762</v>
      </c>
    </row>
    <row r="24712" spans="1:10" ht="16" x14ac:dyDescent="0.2">
      <c r="A24712" t="s">
        <v>24757</v>
      </c>
      <c r="B24712" t="s">
        <v>70221</v>
      </c>
      <c r="C24712" t="s">
        <v>70222</v>
      </c>
      <c r="D24712">
        <v>3</v>
      </c>
      <c r="E24712" t="s">
        <v>13</v>
      </c>
      <c r="F24712" t="s">
        <v>13</v>
      </c>
      <c r="G24712" t="s">
        <v>70217</v>
      </c>
      <c r="H24712" s="3" t="s">
        <v>70218</v>
      </c>
      <c r="I24712" t="s">
        <v>69</v>
      </c>
      <c r="J24712" t="s">
        <v>24762</v>
      </c>
    </row>
    <row r="24713" spans="1:10" ht="16" x14ac:dyDescent="0.2">
      <c r="A24713" t="s">
        <v>70223</v>
      </c>
      <c r="B24713" t="s">
        <v>70224</v>
      </c>
      <c r="C24713" t="s">
        <v>70225</v>
      </c>
      <c r="D24713">
        <v>1</v>
      </c>
      <c r="E24713" t="s">
        <v>13</v>
      </c>
      <c r="F24713" t="s">
        <v>13</v>
      </c>
      <c r="G24713" t="s">
        <v>70226</v>
      </c>
      <c r="H24713" s="3" t="s">
        <v>70227</v>
      </c>
      <c r="I24713" t="s">
        <v>1314</v>
      </c>
      <c r="J24713" t="s">
        <v>70228</v>
      </c>
    </row>
    <row r="24714" spans="1:10" ht="16" x14ac:dyDescent="0.2">
      <c r="A24714" t="s">
        <v>70223</v>
      </c>
      <c r="B24714" t="s">
        <v>70229</v>
      </c>
      <c r="C24714" t="s">
        <v>70230</v>
      </c>
      <c r="D24714">
        <v>3</v>
      </c>
      <c r="E24714" t="s">
        <v>13</v>
      </c>
      <c r="F24714" t="s">
        <v>13</v>
      </c>
      <c r="G24714" t="s">
        <v>70226</v>
      </c>
      <c r="H24714" s="3" t="s">
        <v>70227</v>
      </c>
      <c r="I24714" t="s">
        <v>1314</v>
      </c>
      <c r="J24714" t="s">
        <v>70228</v>
      </c>
    </row>
    <row r="24715" spans="1:10" ht="16" x14ac:dyDescent="0.2">
      <c r="A24715" t="s">
        <v>70223</v>
      </c>
      <c r="B24715" t="s">
        <v>70231</v>
      </c>
      <c r="C24715" t="s">
        <v>70232</v>
      </c>
      <c r="D24715">
        <v>2</v>
      </c>
      <c r="E24715" t="s">
        <v>13</v>
      </c>
      <c r="F24715" t="s">
        <v>13</v>
      </c>
      <c r="G24715" t="s">
        <v>70226</v>
      </c>
      <c r="H24715" s="3" t="s">
        <v>70227</v>
      </c>
      <c r="I24715" t="s">
        <v>1314</v>
      </c>
      <c r="J24715" t="s">
        <v>70228</v>
      </c>
    </row>
    <row r="24716" spans="1:10" ht="16" x14ac:dyDescent="0.2">
      <c r="A24716" t="s">
        <v>70233</v>
      </c>
      <c r="B24716" t="s">
        <v>70234</v>
      </c>
      <c r="C24716" t="s">
        <v>70235</v>
      </c>
      <c r="D24716">
        <v>5</v>
      </c>
      <c r="E24716" t="s">
        <v>1045</v>
      </c>
      <c r="F24716" t="s">
        <v>13</v>
      </c>
      <c r="G24716" t="s">
        <v>70236</v>
      </c>
      <c r="H24716" s="3" t="s">
        <v>70237</v>
      </c>
      <c r="I24716" t="s">
        <v>47</v>
      </c>
      <c r="J24716" t="s">
        <v>70238</v>
      </c>
    </row>
    <row r="24717" spans="1:10" ht="16" x14ac:dyDescent="0.2">
      <c r="A24717" t="s">
        <v>70233</v>
      </c>
      <c r="B24717" t="s">
        <v>70239</v>
      </c>
      <c r="C24717" t="s">
        <v>70240</v>
      </c>
      <c r="D24717">
        <v>3</v>
      </c>
      <c r="E24717" t="s">
        <v>1045</v>
      </c>
      <c r="F24717" t="s">
        <v>13</v>
      </c>
      <c r="G24717" t="s">
        <v>70236</v>
      </c>
      <c r="H24717" s="3" t="s">
        <v>70237</v>
      </c>
      <c r="I24717" t="s">
        <v>47</v>
      </c>
      <c r="J24717" t="s">
        <v>70238</v>
      </c>
    </row>
    <row r="24718" spans="1:10" ht="16" x14ac:dyDescent="0.2">
      <c r="A24718" t="s">
        <v>70233</v>
      </c>
      <c r="B24718" t="s">
        <v>70241</v>
      </c>
      <c r="C24718" t="s">
        <v>70242</v>
      </c>
      <c r="D24718">
        <v>7</v>
      </c>
      <c r="E24718" t="s">
        <v>1045</v>
      </c>
      <c r="F24718" t="s">
        <v>13</v>
      </c>
      <c r="G24718" t="s">
        <v>70236</v>
      </c>
      <c r="H24718" s="3" t="s">
        <v>70237</v>
      </c>
      <c r="I24718" t="s">
        <v>47</v>
      </c>
      <c r="J24718" t="s">
        <v>70238</v>
      </c>
    </row>
    <row r="24719" spans="1:10" ht="16" x14ac:dyDescent="0.2">
      <c r="A24719" t="s">
        <v>70233</v>
      </c>
      <c r="B24719" t="s">
        <v>70243</v>
      </c>
      <c r="C24719" t="s">
        <v>70244</v>
      </c>
      <c r="D24719">
        <v>6</v>
      </c>
      <c r="E24719" t="s">
        <v>1045</v>
      </c>
      <c r="F24719" t="s">
        <v>13</v>
      </c>
      <c r="G24719" t="s">
        <v>70236</v>
      </c>
      <c r="H24719" s="3" t="s">
        <v>70237</v>
      </c>
      <c r="I24719" t="s">
        <v>47</v>
      </c>
      <c r="J24719" t="s">
        <v>70238</v>
      </c>
    </row>
    <row r="24720" spans="1:10" ht="16" x14ac:dyDescent="0.2">
      <c r="A24720" t="s">
        <v>70233</v>
      </c>
      <c r="B24720" t="s">
        <v>70245</v>
      </c>
      <c r="C24720" t="s">
        <v>70246</v>
      </c>
      <c r="D24720">
        <v>4</v>
      </c>
      <c r="E24720" t="s">
        <v>1045</v>
      </c>
      <c r="F24720" t="s">
        <v>13</v>
      </c>
      <c r="G24720" t="s">
        <v>70236</v>
      </c>
      <c r="H24720" s="3" t="s">
        <v>70237</v>
      </c>
      <c r="I24720" t="s">
        <v>47</v>
      </c>
      <c r="J24720" t="s">
        <v>70238</v>
      </c>
    </row>
    <row r="24721" spans="1:10" ht="16" x14ac:dyDescent="0.2">
      <c r="A24721" t="s">
        <v>70233</v>
      </c>
      <c r="B24721" t="s">
        <v>70247</v>
      </c>
      <c r="C24721" t="s">
        <v>70248</v>
      </c>
      <c r="D24721">
        <v>1</v>
      </c>
      <c r="E24721" t="s">
        <v>1045</v>
      </c>
      <c r="F24721" t="s">
        <v>13</v>
      </c>
      <c r="G24721" t="s">
        <v>70236</v>
      </c>
      <c r="H24721" s="3" t="s">
        <v>70237</v>
      </c>
      <c r="I24721" t="s">
        <v>47</v>
      </c>
      <c r="J24721" t="s">
        <v>70238</v>
      </c>
    </row>
    <row r="24722" spans="1:10" ht="16" x14ac:dyDescent="0.2">
      <c r="A24722" t="s">
        <v>70233</v>
      </c>
      <c r="B24722" t="s">
        <v>70249</v>
      </c>
      <c r="C24722" t="s">
        <v>70250</v>
      </c>
      <c r="D24722">
        <v>2</v>
      </c>
      <c r="E24722" t="s">
        <v>1045</v>
      </c>
      <c r="F24722" t="s">
        <v>13</v>
      </c>
      <c r="G24722" t="s">
        <v>70236</v>
      </c>
      <c r="H24722" s="3" t="s">
        <v>70237</v>
      </c>
      <c r="I24722" t="s">
        <v>47</v>
      </c>
      <c r="J24722" t="s">
        <v>70238</v>
      </c>
    </row>
    <row r="24723" spans="1:10" ht="16" x14ac:dyDescent="0.2">
      <c r="A24723" t="s">
        <v>70251</v>
      </c>
      <c r="B24723" t="s">
        <v>70252</v>
      </c>
      <c r="C24723" t="s">
        <v>70253</v>
      </c>
      <c r="D24723">
        <v>1</v>
      </c>
      <c r="E24723" t="s">
        <v>1280</v>
      </c>
      <c r="F24723" t="s">
        <v>13</v>
      </c>
      <c r="G24723" t="s">
        <v>70254</v>
      </c>
      <c r="H24723" s="3" t="s">
        <v>70255</v>
      </c>
      <c r="I24723" t="s">
        <v>1314</v>
      </c>
      <c r="J24723" t="s">
        <v>70256</v>
      </c>
    </row>
    <row r="24724" spans="1:10" ht="16" x14ac:dyDescent="0.2">
      <c r="A24724" t="s">
        <v>70257</v>
      </c>
      <c r="B24724" t="s">
        <v>70258</v>
      </c>
      <c r="C24724" t="s">
        <v>70259</v>
      </c>
      <c r="D24724">
        <v>2</v>
      </c>
      <c r="E24724" t="s">
        <v>1280</v>
      </c>
      <c r="F24724" t="s">
        <v>13</v>
      </c>
      <c r="G24724" t="s">
        <v>70254</v>
      </c>
      <c r="H24724" s="3" t="s">
        <v>70255</v>
      </c>
      <c r="I24724" t="s">
        <v>1314</v>
      </c>
      <c r="J24724" t="s">
        <v>70260</v>
      </c>
    </row>
    <row r="24725" spans="1:10" ht="16" x14ac:dyDescent="0.2">
      <c r="A24725" t="s">
        <v>70251</v>
      </c>
      <c r="B24725" t="s">
        <v>70261</v>
      </c>
      <c r="C24725" t="s">
        <v>70262</v>
      </c>
      <c r="D24725">
        <v>2</v>
      </c>
      <c r="E24725" t="s">
        <v>1280</v>
      </c>
      <c r="F24725" t="s">
        <v>13</v>
      </c>
      <c r="G24725" t="s">
        <v>70254</v>
      </c>
      <c r="H24725" s="3" t="s">
        <v>70255</v>
      </c>
      <c r="I24725" t="s">
        <v>1314</v>
      </c>
      <c r="J24725" t="s">
        <v>70256</v>
      </c>
    </row>
    <row r="24726" spans="1:10" ht="16" x14ac:dyDescent="0.2">
      <c r="A24726" t="s">
        <v>70251</v>
      </c>
      <c r="B24726" t="s">
        <v>70263</v>
      </c>
      <c r="C24726" t="s">
        <v>70264</v>
      </c>
      <c r="D24726">
        <v>3</v>
      </c>
      <c r="E24726" t="s">
        <v>1280</v>
      </c>
      <c r="F24726" t="s">
        <v>13</v>
      </c>
      <c r="G24726" t="s">
        <v>70254</v>
      </c>
      <c r="H24726" s="3" t="s">
        <v>70255</v>
      </c>
      <c r="I24726" t="s">
        <v>1314</v>
      </c>
      <c r="J24726" t="s">
        <v>70256</v>
      </c>
    </row>
    <row r="24727" spans="1:10" ht="16" x14ac:dyDescent="0.2">
      <c r="A24727" t="s">
        <v>70257</v>
      </c>
      <c r="B24727" t="s">
        <v>70265</v>
      </c>
      <c r="C24727" t="s">
        <v>70266</v>
      </c>
      <c r="D24727">
        <v>1</v>
      </c>
      <c r="E24727" t="s">
        <v>1280</v>
      </c>
      <c r="F24727" t="s">
        <v>13</v>
      </c>
      <c r="G24727" t="s">
        <v>70254</v>
      </c>
      <c r="H24727" s="3" t="s">
        <v>70255</v>
      </c>
      <c r="I24727" t="s">
        <v>1314</v>
      </c>
      <c r="J24727" t="s">
        <v>70260</v>
      </c>
    </row>
    <row r="24728" spans="1:10" ht="16" x14ac:dyDescent="0.2">
      <c r="A24728" t="s">
        <v>70257</v>
      </c>
      <c r="B24728" t="s">
        <v>70267</v>
      </c>
      <c r="C24728" t="s">
        <v>70268</v>
      </c>
      <c r="D24728">
        <v>3</v>
      </c>
      <c r="E24728" t="s">
        <v>1280</v>
      </c>
      <c r="F24728" t="s">
        <v>13</v>
      </c>
      <c r="G24728" t="s">
        <v>70254</v>
      </c>
      <c r="H24728" s="3" t="s">
        <v>70255</v>
      </c>
      <c r="I24728" t="s">
        <v>1314</v>
      </c>
      <c r="J24728" t="s">
        <v>70260</v>
      </c>
    </row>
    <row r="24729" spans="1:10" ht="16" x14ac:dyDescent="0.2">
      <c r="A24729" t="s">
        <v>1874</v>
      </c>
      <c r="B24729" t="s">
        <v>70269</v>
      </c>
      <c r="C24729" t="s">
        <v>70270</v>
      </c>
      <c r="D24729">
        <v>5</v>
      </c>
      <c r="E24729" t="s">
        <v>1280</v>
      </c>
      <c r="F24729" t="s">
        <v>13</v>
      </c>
      <c r="G24729" t="s">
        <v>70254</v>
      </c>
      <c r="H24729" s="3" t="s">
        <v>70271</v>
      </c>
      <c r="I24729" t="s">
        <v>1314</v>
      </c>
      <c r="J24729" t="s">
        <v>1878</v>
      </c>
    </row>
    <row r="24730" spans="1:10" ht="16" x14ac:dyDescent="0.2">
      <c r="A24730" t="s">
        <v>70272</v>
      </c>
      <c r="B24730" t="s">
        <v>70273</v>
      </c>
      <c r="C24730" t="s">
        <v>70274</v>
      </c>
      <c r="D24730">
        <v>2</v>
      </c>
      <c r="E24730" t="s">
        <v>13</v>
      </c>
      <c r="F24730" t="s">
        <v>13</v>
      </c>
      <c r="G24730" t="s">
        <v>70275</v>
      </c>
      <c r="H24730" s="3" t="s">
        <v>70276</v>
      </c>
      <c r="I24730" t="s">
        <v>1676</v>
      </c>
      <c r="J24730" t="s">
        <v>70277</v>
      </c>
    </row>
    <row r="24731" spans="1:10" ht="16" x14ac:dyDescent="0.2">
      <c r="A24731" t="s">
        <v>70272</v>
      </c>
      <c r="B24731" t="s">
        <v>70278</v>
      </c>
      <c r="C24731" t="s">
        <v>70279</v>
      </c>
      <c r="D24731">
        <v>1</v>
      </c>
      <c r="E24731" t="s">
        <v>13</v>
      </c>
      <c r="F24731" t="s">
        <v>13</v>
      </c>
      <c r="G24731" t="s">
        <v>70275</v>
      </c>
      <c r="H24731" s="3" t="s">
        <v>70276</v>
      </c>
      <c r="I24731" t="s">
        <v>1676</v>
      </c>
      <c r="J24731" t="s">
        <v>70277</v>
      </c>
    </row>
    <row r="24732" spans="1:10" ht="16" x14ac:dyDescent="0.2">
      <c r="A24732" t="s">
        <v>70280</v>
      </c>
      <c r="B24732" t="s">
        <v>70281</v>
      </c>
      <c r="C24732" t="s">
        <v>70282</v>
      </c>
      <c r="D24732">
        <v>2</v>
      </c>
      <c r="E24732" t="s">
        <v>3000</v>
      </c>
      <c r="F24732" t="s">
        <v>13</v>
      </c>
      <c r="G24732" t="s">
        <v>70283</v>
      </c>
      <c r="H24732" s="3" t="s">
        <v>70284</v>
      </c>
      <c r="I24732" t="s">
        <v>7603</v>
      </c>
      <c r="J24732" t="s">
        <v>70285</v>
      </c>
    </row>
    <row r="24733" spans="1:10" ht="16" x14ac:dyDescent="0.2">
      <c r="A24733" t="s">
        <v>70286</v>
      </c>
      <c r="B24733" t="s">
        <v>70287</v>
      </c>
      <c r="C24733" t="s">
        <v>70288</v>
      </c>
      <c r="D24733">
        <v>2</v>
      </c>
      <c r="E24733" t="s">
        <v>3000</v>
      </c>
      <c r="F24733" t="s">
        <v>13</v>
      </c>
      <c r="G24733" t="s">
        <v>70283</v>
      </c>
      <c r="H24733" s="3" t="s">
        <v>70289</v>
      </c>
      <c r="I24733" t="s">
        <v>7603</v>
      </c>
      <c r="J24733" t="s">
        <v>70290</v>
      </c>
    </row>
    <row r="24734" spans="1:10" ht="16" x14ac:dyDescent="0.2">
      <c r="A24734" t="s">
        <v>70291</v>
      </c>
      <c r="B24734" t="s">
        <v>70292</v>
      </c>
      <c r="C24734" t="s">
        <v>70293</v>
      </c>
      <c r="D24734">
        <v>1</v>
      </c>
      <c r="E24734" t="s">
        <v>3000</v>
      </c>
      <c r="F24734" t="s">
        <v>13</v>
      </c>
      <c r="G24734" t="s">
        <v>70283</v>
      </c>
      <c r="H24734" s="3" t="s">
        <v>70294</v>
      </c>
      <c r="I24734" t="s">
        <v>7603</v>
      </c>
      <c r="J24734" t="s">
        <v>70295</v>
      </c>
    </row>
    <row r="24735" spans="1:10" ht="16" x14ac:dyDescent="0.2">
      <c r="A24735" t="s">
        <v>70296</v>
      </c>
      <c r="B24735" t="s">
        <v>70297</v>
      </c>
      <c r="C24735" t="s">
        <v>70298</v>
      </c>
      <c r="D24735">
        <v>3</v>
      </c>
      <c r="E24735" t="s">
        <v>3000</v>
      </c>
      <c r="F24735" t="s">
        <v>13</v>
      </c>
      <c r="G24735" t="s">
        <v>70283</v>
      </c>
      <c r="H24735" s="3" t="s">
        <v>70299</v>
      </c>
      <c r="I24735" t="s">
        <v>7603</v>
      </c>
      <c r="J24735" t="s">
        <v>70300</v>
      </c>
    </row>
    <row r="24736" spans="1:10" ht="16" x14ac:dyDescent="0.2">
      <c r="A24736" t="s">
        <v>40799</v>
      </c>
      <c r="B24736" t="s">
        <v>70301</v>
      </c>
      <c r="C24736" t="s">
        <v>48391</v>
      </c>
      <c r="D24736">
        <v>1</v>
      </c>
      <c r="E24736" t="s">
        <v>3000</v>
      </c>
      <c r="F24736" t="s">
        <v>13</v>
      </c>
      <c r="G24736" t="s">
        <v>70283</v>
      </c>
      <c r="H24736" s="3" t="s">
        <v>70302</v>
      </c>
      <c r="I24736" t="s">
        <v>7603</v>
      </c>
      <c r="J24736" t="s">
        <v>40804</v>
      </c>
    </row>
    <row r="24737" spans="1:10" ht="16" x14ac:dyDescent="0.2">
      <c r="A24737" t="s">
        <v>70303</v>
      </c>
      <c r="B24737" t="s">
        <v>48390</v>
      </c>
      <c r="C24737" t="s">
        <v>48391</v>
      </c>
      <c r="D24737">
        <v>1</v>
      </c>
      <c r="E24737" t="s">
        <v>3000</v>
      </c>
      <c r="F24737" t="s">
        <v>13</v>
      </c>
      <c r="G24737" t="s">
        <v>70283</v>
      </c>
      <c r="H24737" s="3" t="s">
        <v>70304</v>
      </c>
      <c r="I24737" t="s">
        <v>7603</v>
      </c>
      <c r="J24737" t="s">
        <v>70305</v>
      </c>
    </row>
    <row r="24738" spans="1:10" ht="16" x14ac:dyDescent="0.2">
      <c r="A24738" t="s">
        <v>11041</v>
      </c>
      <c r="B24738" t="s">
        <v>70306</v>
      </c>
      <c r="C24738" t="s">
        <v>70307</v>
      </c>
      <c r="D24738">
        <v>1</v>
      </c>
      <c r="E24738" t="s">
        <v>3000</v>
      </c>
      <c r="F24738" t="s">
        <v>13</v>
      </c>
      <c r="G24738" t="s">
        <v>70283</v>
      </c>
      <c r="H24738" s="3" t="s">
        <v>70308</v>
      </c>
      <c r="I24738" t="s">
        <v>7603</v>
      </c>
      <c r="J24738" t="s">
        <v>11046</v>
      </c>
    </row>
    <row r="24739" spans="1:10" ht="16" x14ac:dyDescent="0.2">
      <c r="A24739" t="s">
        <v>70309</v>
      </c>
      <c r="B24739" t="s">
        <v>70310</v>
      </c>
      <c r="C24739" t="s">
        <v>70311</v>
      </c>
      <c r="D24739">
        <v>2</v>
      </c>
      <c r="E24739" t="s">
        <v>3000</v>
      </c>
      <c r="F24739" t="s">
        <v>13</v>
      </c>
      <c r="G24739" t="s">
        <v>70283</v>
      </c>
      <c r="H24739" s="3" t="s">
        <v>70304</v>
      </c>
      <c r="I24739" t="s">
        <v>7603</v>
      </c>
      <c r="J24739" t="s">
        <v>70312</v>
      </c>
    </row>
    <row r="24740" spans="1:10" ht="16" x14ac:dyDescent="0.2">
      <c r="A24740" t="s">
        <v>70280</v>
      </c>
      <c r="B24740" t="s">
        <v>70313</v>
      </c>
      <c r="C24740" t="s">
        <v>70314</v>
      </c>
      <c r="D24740">
        <v>3</v>
      </c>
      <c r="E24740" t="s">
        <v>3000</v>
      </c>
      <c r="F24740" t="s">
        <v>13</v>
      </c>
      <c r="G24740" t="s">
        <v>70283</v>
      </c>
      <c r="H24740" s="3" t="s">
        <v>70315</v>
      </c>
      <c r="I24740" t="s">
        <v>7603</v>
      </c>
      <c r="J24740" t="s">
        <v>70285</v>
      </c>
    </row>
    <row r="24741" spans="1:10" ht="16" x14ac:dyDescent="0.2">
      <c r="A24741" t="s">
        <v>70309</v>
      </c>
      <c r="B24741" t="s">
        <v>70316</v>
      </c>
      <c r="C24741" t="s">
        <v>70317</v>
      </c>
      <c r="D24741">
        <v>3</v>
      </c>
      <c r="E24741" t="s">
        <v>3000</v>
      </c>
      <c r="F24741" t="s">
        <v>13</v>
      </c>
      <c r="G24741" t="s">
        <v>70283</v>
      </c>
      <c r="H24741" s="3" t="s">
        <v>70304</v>
      </c>
      <c r="I24741" t="s">
        <v>7603</v>
      </c>
      <c r="J24741" t="s">
        <v>70312</v>
      </c>
    </row>
    <row r="24742" spans="1:10" ht="16" x14ac:dyDescent="0.2">
      <c r="A24742" t="s">
        <v>11041</v>
      </c>
      <c r="B24742" t="s">
        <v>70318</v>
      </c>
      <c r="C24742" t="s">
        <v>70319</v>
      </c>
      <c r="D24742">
        <v>2</v>
      </c>
      <c r="E24742" t="s">
        <v>3000</v>
      </c>
      <c r="F24742" t="s">
        <v>13</v>
      </c>
      <c r="G24742" t="s">
        <v>70283</v>
      </c>
      <c r="H24742" s="3" t="s">
        <v>70289</v>
      </c>
      <c r="I24742" t="s">
        <v>7603</v>
      </c>
      <c r="J24742" t="s">
        <v>11046</v>
      </c>
    </row>
    <row r="24743" spans="1:10" ht="16" x14ac:dyDescent="0.2">
      <c r="A24743" t="s">
        <v>70320</v>
      </c>
      <c r="B24743" t="s">
        <v>70321</v>
      </c>
      <c r="C24743" t="s">
        <v>70322</v>
      </c>
      <c r="D24743">
        <v>1</v>
      </c>
      <c r="E24743" t="s">
        <v>3000</v>
      </c>
      <c r="F24743" t="s">
        <v>13</v>
      </c>
      <c r="G24743" t="s">
        <v>70283</v>
      </c>
      <c r="H24743" s="3" t="s">
        <v>70323</v>
      </c>
      <c r="I24743" t="s">
        <v>7603</v>
      </c>
      <c r="J24743" t="s">
        <v>70324</v>
      </c>
    </row>
    <row r="24744" spans="1:10" ht="16" x14ac:dyDescent="0.2">
      <c r="A24744" t="s">
        <v>70325</v>
      </c>
      <c r="B24744" t="s">
        <v>70326</v>
      </c>
      <c r="C24744" t="s">
        <v>70327</v>
      </c>
      <c r="D24744">
        <v>1</v>
      </c>
      <c r="E24744" t="s">
        <v>3000</v>
      </c>
      <c r="F24744" t="s">
        <v>13</v>
      </c>
      <c r="G24744" t="s">
        <v>70283</v>
      </c>
      <c r="H24744" s="3" t="s">
        <v>70304</v>
      </c>
      <c r="I24744" t="s">
        <v>7603</v>
      </c>
      <c r="J24744" t="s">
        <v>70328</v>
      </c>
    </row>
    <row r="24745" spans="1:10" ht="16" x14ac:dyDescent="0.2">
      <c r="A24745" t="s">
        <v>70309</v>
      </c>
      <c r="B24745" t="s">
        <v>70329</v>
      </c>
      <c r="C24745" t="s">
        <v>70330</v>
      </c>
      <c r="D24745">
        <v>1</v>
      </c>
      <c r="E24745" t="s">
        <v>3000</v>
      </c>
      <c r="F24745" t="s">
        <v>13</v>
      </c>
      <c r="G24745" t="s">
        <v>70283</v>
      </c>
      <c r="H24745" s="3" t="s">
        <v>70304</v>
      </c>
      <c r="I24745" t="s">
        <v>7603</v>
      </c>
      <c r="J24745" t="s">
        <v>70312</v>
      </c>
    </row>
    <row r="24746" spans="1:10" ht="16" x14ac:dyDescent="0.2">
      <c r="A24746" t="s">
        <v>70331</v>
      </c>
      <c r="B24746" t="s">
        <v>70332</v>
      </c>
      <c r="C24746" t="s">
        <v>70333</v>
      </c>
      <c r="D24746">
        <v>1</v>
      </c>
      <c r="E24746" t="s">
        <v>3000</v>
      </c>
      <c r="F24746" t="s">
        <v>13</v>
      </c>
      <c r="G24746" t="s">
        <v>70283</v>
      </c>
      <c r="H24746" s="3" t="s">
        <v>70304</v>
      </c>
      <c r="I24746" t="s">
        <v>7603</v>
      </c>
      <c r="J24746" t="s">
        <v>70334</v>
      </c>
    </row>
    <row r="24747" spans="1:10" ht="16" x14ac:dyDescent="0.2">
      <c r="A24747" t="s">
        <v>69912</v>
      </c>
      <c r="B24747" t="s">
        <v>70335</v>
      </c>
      <c r="C24747" t="s">
        <v>70336</v>
      </c>
      <c r="D24747">
        <v>1</v>
      </c>
      <c r="E24747" t="s">
        <v>3000</v>
      </c>
      <c r="F24747" t="s">
        <v>13</v>
      </c>
      <c r="G24747" t="s">
        <v>70283</v>
      </c>
      <c r="H24747" s="3" t="s">
        <v>70337</v>
      </c>
      <c r="I24747" t="s">
        <v>7603</v>
      </c>
      <c r="J24747" t="s">
        <v>69916</v>
      </c>
    </row>
    <row r="24748" spans="1:10" ht="16" x14ac:dyDescent="0.2">
      <c r="A24748" t="s">
        <v>70338</v>
      </c>
      <c r="B24748" t="s">
        <v>70339</v>
      </c>
      <c r="C24748" t="s">
        <v>70340</v>
      </c>
      <c r="D24748">
        <v>3</v>
      </c>
      <c r="E24748" t="s">
        <v>3000</v>
      </c>
      <c r="F24748" t="s">
        <v>13</v>
      </c>
      <c r="G24748" t="s">
        <v>70283</v>
      </c>
      <c r="H24748" s="3" t="s">
        <v>70341</v>
      </c>
      <c r="I24748" t="s">
        <v>7603</v>
      </c>
      <c r="J24748" t="s">
        <v>70342</v>
      </c>
    </row>
    <row r="24749" spans="1:10" ht="16" x14ac:dyDescent="0.2">
      <c r="A24749" t="s">
        <v>70296</v>
      </c>
      <c r="B24749" t="s">
        <v>70343</v>
      </c>
      <c r="C24749" t="s">
        <v>70344</v>
      </c>
      <c r="D24749">
        <v>2</v>
      </c>
      <c r="E24749" t="s">
        <v>3000</v>
      </c>
      <c r="F24749" t="s">
        <v>13</v>
      </c>
      <c r="G24749" t="s">
        <v>70283</v>
      </c>
      <c r="H24749" s="3" t="s">
        <v>70299</v>
      </c>
      <c r="I24749" t="s">
        <v>7603</v>
      </c>
      <c r="J24749" t="s">
        <v>70300</v>
      </c>
    </row>
    <row r="24750" spans="1:10" ht="16" x14ac:dyDescent="0.2">
      <c r="A24750" t="s">
        <v>70280</v>
      </c>
      <c r="B24750" t="s">
        <v>70345</v>
      </c>
      <c r="C24750" t="s">
        <v>70346</v>
      </c>
      <c r="D24750">
        <v>1</v>
      </c>
      <c r="E24750" t="s">
        <v>3000</v>
      </c>
      <c r="F24750" t="s">
        <v>13</v>
      </c>
      <c r="G24750" t="s">
        <v>70283</v>
      </c>
      <c r="H24750" s="3" t="s">
        <v>70284</v>
      </c>
      <c r="I24750" t="s">
        <v>7603</v>
      </c>
      <c r="J24750" t="s">
        <v>70285</v>
      </c>
    </row>
    <row r="24751" spans="1:10" ht="16" x14ac:dyDescent="0.2">
      <c r="A24751" t="s">
        <v>70347</v>
      </c>
      <c r="B24751" t="s">
        <v>70348</v>
      </c>
      <c r="C24751" t="s">
        <v>70349</v>
      </c>
      <c r="D24751">
        <v>1</v>
      </c>
      <c r="E24751" t="s">
        <v>3000</v>
      </c>
      <c r="F24751" t="s">
        <v>13</v>
      </c>
      <c r="G24751" t="s">
        <v>70283</v>
      </c>
      <c r="H24751" s="3" t="s">
        <v>70304</v>
      </c>
      <c r="I24751" t="s">
        <v>7603</v>
      </c>
      <c r="J24751" t="s">
        <v>70350</v>
      </c>
    </row>
    <row r="24752" spans="1:10" ht="16" x14ac:dyDescent="0.2">
      <c r="A24752" t="s">
        <v>364</v>
      </c>
      <c r="B24752" t="s">
        <v>70351</v>
      </c>
      <c r="C24752" t="s">
        <v>70352</v>
      </c>
      <c r="D24752">
        <v>9</v>
      </c>
      <c r="E24752" t="s">
        <v>3000</v>
      </c>
      <c r="F24752" t="s">
        <v>13</v>
      </c>
      <c r="G24752" t="s">
        <v>70283</v>
      </c>
      <c r="H24752" s="3" t="s">
        <v>70353</v>
      </c>
      <c r="I24752" t="s">
        <v>7603</v>
      </c>
      <c r="J24752" t="s">
        <v>370</v>
      </c>
    </row>
    <row r="24753" spans="1:10" ht="16" x14ac:dyDescent="0.2">
      <c r="A24753" t="s">
        <v>70338</v>
      </c>
      <c r="B24753" t="s">
        <v>70343</v>
      </c>
      <c r="C24753" t="s">
        <v>70344</v>
      </c>
      <c r="D24753">
        <v>1</v>
      </c>
      <c r="E24753" t="s">
        <v>3000</v>
      </c>
      <c r="F24753" t="s">
        <v>13</v>
      </c>
      <c r="G24753" t="s">
        <v>70283</v>
      </c>
      <c r="H24753" s="3" t="s">
        <v>70341</v>
      </c>
      <c r="I24753" t="s">
        <v>7603</v>
      </c>
      <c r="J24753" t="s">
        <v>70342</v>
      </c>
    </row>
    <row r="24754" spans="1:10" ht="16" x14ac:dyDescent="0.2">
      <c r="A24754" t="s">
        <v>70291</v>
      </c>
      <c r="B24754" t="s">
        <v>70354</v>
      </c>
      <c r="C24754" t="s">
        <v>70355</v>
      </c>
      <c r="D24754">
        <v>2</v>
      </c>
      <c r="E24754" t="s">
        <v>3000</v>
      </c>
      <c r="F24754" t="s">
        <v>13</v>
      </c>
      <c r="G24754" t="s">
        <v>70283</v>
      </c>
      <c r="H24754" s="3" t="s">
        <v>70294</v>
      </c>
      <c r="I24754" t="s">
        <v>7603</v>
      </c>
      <c r="J24754" t="s">
        <v>70295</v>
      </c>
    </row>
    <row r="24755" spans="1:10" ht="16" x14ac:dyDescent="0.2">
      <c r="A24755" t="s">
        <v>12516</v>
      </c>
      <c r="B24755" t="s">
        <v>70356</v>
      </c>
      <c r="C24755" t="s">
        <v>70357</v>
      </c>
      <c r="D24755">
        <v>2</v>
      </c>
      <c r="E24755" t="s">
        <v>3000</v>
      </c>
      <c r="F24755" t="s">
        <v>13</v>
      </c>
      <c r="G24755" t="s">
        <v>70283</v>
      </c>
      <c r="H24755" s="3" t="s">
        <v>70304</v>
      </c>
      <c r="I24755" t="s">
        <v>7603</v>
      </c>
      <c r="J24755" t="s">
        <v>12519</v>
      </c>
    </row>
    <row r="24756" spans="1:10" ht="16" x14ac:dyDescent="0.2">
      <c r="A24756" t="s">
        <v>70296</v>
      </c>
      <c r="B24756" t="s">
        <v>70358</v>
      </c>
      <c r="C24756" t="s">
        <v>70359</v>
      </c>
      <c r="D24756">
        <v>1</v>
      </c>
      <c r="E24756" t="s">
        <v>3000</v>
      </c>
      <c r="F24756" t="s">
        <v>13</v>
      </c>
      <c r="G24756" t="s">
        <v>70283</v>
      </c>
      <c r="H24756" s="3" t="s">
        <v>70299</v>
      </c>
      <c r="I24756" t="s">
        <v>7603</v>
      </c>
      <c r="J24756" t="s">
        <v>70300</v>
      </c>
    </row>
    <row r="24757" spans="1:10" ht="16" x14ac:dyDescent="0.2">
      <c r="A24757" t="s">
        <v>70309</v>
      </c>
      <c r="B24757" t="s">
        <v>70360</v>
      </c>
      <c r="C24757" t="s">
        <v>70361</v>
      </c>
      <c r="D24757">
        <v>4</v>
      </c>
      <c r="E24757" t="s">
        <v>3000</v>
      </c>
      <c r="F24757" t="s">
        <v>13</v>
      </c>
      <c r="G24757" t="s">
        <v>70283</v>
      </c>
      <c r="H24757" s="3" t="s">
        <v>70304</v>
      </c>
      <c r="I24757" t="s">
        <v>7603</v>
      </c>
      <c r="J24757" t="s">
        <v>70312</v>
      </c>
    </row>
    <row r="24758" spans="1:10" ht="16" x14ac:dyDescent="0.2">
      <c r="A24758" t="s">
        <v>70362</v>
      </c>
      <c r="B24758" t="s">
        <v>70363</v>
      </c>
      <c r="C24758" t="s">
        <v>70364</v>
      </c>
      <c r="D24758">
        <v>2</v>
      </c>
      <c r="E24758" t="s">
        <v>3000</v>
      </c>
      <c r="F24758" t="s">
        <v>13</v>
      </c>
      <c r="G24758" t="s">
        <v>70283</v>
      </c>
      <c r="H24758" s="3" t="s">
        <v>70365</v>
      </c>
      <c r="I24758" t="s">
        <v>7603</v>
      </c>
      <c r="J24758" t="s">
        <v>70366</v>
      </c>
    </row>
    <row r="24759" spans="1:10" ht="16" x14ac:dyDescent="0.2">
      <c r="A24759" t="s">
        <v>7885</v>
      </c>
      <c r="B24759" t="s">
        <v>70318</v>
      </c>
      <c r="C24759" t="s">
        <v>70319</v>
      </c>
      <c r="D24759">
        <v>3</v>
      </c>
      <c r="E24759" t="s">
        <v>3000</v>
      </c>
      <c r="F24759" t="s">
        <v>13</v>
      </c>
      <c r="G24759" t="s">
        <v>70283</v>
      </c>
      <c r="H24759" s="3" t="s">
        <v>70289</v>
      </c>
      <c r="I24759" t="s">
        <v>7603</v>
      </c>
      <c r="J24759" t="s">
        <v>7888</v>
      </c>
    </row>
    <row r="24760" spans="1:10" ht="16" x14ac:dyDescent="0.2">
      <c r="A24760" t="s">
        <v>5563</v>
      </c>
      <c r="B24760" t="s">
        <v>70367</v>
      </c>
      <c r="C24760" t="s">
        <v>70368</v>
      </c>
      <c r="D24760">
        <v>1</v>
      </c>
      <c r="E24760" t="s">
        <v>3000</v>
      </c>
      <c r="F24760" t="s">
        <v>13</v>
      </c>
      <c r="G24760" t="s">
        <v>70283</v>
      </c>
      <c r="H24760" s="3" t="s">
        <v>70315</v>
      </c>
      <c r="I24760" t="s">
        <v>7603</v>
      </c>
      <c r="J24760" t="s">
        <v>5567</v>
      </c>
    </row>
    <row r="24761" spans="1:10" ht="16" x14ac:dyDescent="0.2">
      <c r="A24761" t="s">
        <v>70286</v>
      </c>
      <c r="B24761" t="s">
        <v>70326</v>
      </c>
      <c r="C24761" t="s">
        <v>70327</v>
      </c>
      <c r="D24761">
        <v>1</v>
      </c>
      <c r="E24761" t="s">
        <v>3000</v>
      </c>
      <c r="F24761" t="s">
        <v>13</v>
      </c>
      <c r="G24761" t="s">
        <v>70283</v>
      </c>
      <c r="H24761" s="3" t="s">
        <v>70289</v>
      </c>
      <c r="I24761" t="s">
        <v>7603</v>
      </c>
      <c r="J24761" t="s">
        <v>70290</v>
      </c>
    </row>
    <row r="24762" spans="1:10" ht="16" x14ac:dyDescent="0.2">
      <c r="A24762" t="s">
        <v>70331</v>
      </c>
      <c r="B24762" t="s">
        <v>70369</v>
      </c>
      <c r="C24762" t="s">
        <v>70370</v>
      </c>
      <c r="D24762">
        <v>2</v>
      </c>
      <c r="E24762" t="s">
        <v>3000</v>
      </c>
      <c r="F24762" t="s">
        <v>13</v>
      </c>
      <c r="G24762" t="s">
        <v>70283</v>
      </c>
      <c r="H24762" s="3" t="s">
        <v>70304</v>
      </c>
      <c r="I24762" t="s">
        <v>7603</v>
      </c>
      <c r="J24762" t="s">
        <v>70334</v>
      </c>
    </row>
    <row r="24763" spans="1:10" ht="16" x14ac:dyDescent="0.2">
      <c r="A24763" t="s">
        <v>70362</v>
      </c>
      <c r="B24763" t="s">
        <v>70371</v>
      </c>
      <c r="C24763" t="s">
        <v>70372</v>
      </c>
      <c r="D24763">
        <v>1</v>
      </c>
      <c r="E24763" t="s">
        <v>3000</v>
      </c>
      <c r="F24763" t="s">
        <v>13</v>
      </c>
      <c r="G24763" t="s">
        <v>70283</v>
      </c>
      <c r="H24763" s="3" t="s">
        <v>70365</v>
      </c>
      <c r="I24763" t="s">
        <v>7603</v>
      </c>
      <c r="J24763" t="s">
        <v>70366</v>
      </c>
    </row>
    <row r="24764" spans="1:10" ht="16" x14ac:dyDescent="0.2">
      <c r="A24764" t="s">
        <v>8541</v>
      </c>
      <c r="B24764" t="s">
        <v>70373</v>
      </c>
      <c r="C24764" t="s">
        <v>70374</v>
      </c>
      <c r="D24764">
        <v>2</v>
      </c>
      <c r="E24764" t="s">
        <v>3000</v>
      </c>
      <c r="F24764" t="s">
        <v>13</v>
      </c>
      <c r="G24764" t="s">
        <v>70283</v>
      </c>
      <c r="H24764" s="3" t="s">
        <v>70304</v>
      </c>
      <c r="I24764" t="s">
        <v>7603</v>
      </c>
      <c r="J24764" t="s">
        <v>8542</v>
      </c>
    </row>
    <row r="24765" spans="1:10" ht="16" x14ac:dyDescent="0.2">
      <c r="A24765" t="s">
        <v>70338</v>
      </c>
      <c r="B24765" t="s">
        <v>70375</v>
      </c>
      <c r="C24765" t="s">
        <v>70359</v>
      </c>
      <c r="D24765">
        <v>2</v>
      </c>
      <c r="E24765" t="s">
        <v>3000</v>
      </c>
      <c r="F24765" t="s">
        <v>13</v>
      </c>
      <c r="G24765" t="s">
        <v>70283</v>
      </c>
      <c r="H24765" s="3" t="s">
        <v>70341</v>
      </c>
      <c r="I24765" t="s">
        <v>7603</v>
      </c>
      <c r="J24765" t="s">
        <v>70342</v>
      </c>
    </row>
    <row r="24766" spans="1:10" ht="16" x14ac:dyDescent="0.2">
      <c r="A24766" t="s">
        <v>70325</v>
      </c>
      <c r="B24766" t="s">
        <v>70287</v>
      </c>
      <c r="C24766" t="s">
        <v>70288</v>
      </c>
      <c r="D24766">
        <v>2</v>
      </c>
      <c r="E24766" t="s">
        <v>3000</v>
      </c>
      <c r="F24766" t="s">
        <v>13</v>
      </c>
      <c r="G24766" t="s">
        <v>70283</v>
      </c>
      <c r="H24766" s="3" t="s">
        <v>70304</v>
      </c>
      <c r="I24766" t="s">
        <v>7603</v>
      </c>
      <c r="J24766" t="s">
        <v>70328</v>
      </c>
    </row>
    <row r="24767" spans="1:10" ht="16" x14ac:dyDescent="0.2">
      <c r="A24767" t="s">
        <v>5563</v>
      </c>
      <c r="B24767" t="s">
        <v>70318</v>
      </c>
      <c r="C24767" t="s">
        <v>70319</v>
      </c>
      <c r="D24767">
        <v>2</v>
      </c>
      <c r="E24767" t="s">
        <v>3000</v>
      </c>
      <c r="F24767" t="s">
        <v>13</v>
      </c>
      <c r="G24767" t="s">
        <v>70283</v>
      </c>
      <c r="H24767" s="3" t="s">
        <v>70376</v>
      </c>
      <c r="I24767" t="s">
        <v>7603</v>
      </c>
      <c r="J24767" t="s">
        <v>5567</v>
      </c>
    </row>
    <row r="24768" spans="1:10" ht="32" x14ac:dyDescent="0.2">
      <c r="A24768" t="s">
        <v>41326</v>
      </c>
      <c r="B24768" t="s">
        <v>70377</v>
      </c>
      <c r="C24768" t="s">
        <v>70378</v>
      </c>
      <c r="D24768">
        <v>3</v>
      </c>
      <c r="E24768" t="s">
        <v>3000</v>
      </c>
      <c r="F24768" t="s">
        <v>13</v>
      </c>
      <c r="G24768" t="s">
        <v>70283</v>
      </c>
      <c r="H24768" s="3" t="s">
        <v>70379</v>
      </c>
      <c r="I24768" t="s">
        <v>7603</v>
      </c>
      <c r="J24768" t="s">
        <v>41331</v>
      </c>
    </row>
    <row r="24769" spans="1:10" ht="16" x14ac:dyDescent="0.2">
      <c r="A24769" t="s">
        <v>41326</v>
      </c>
      <c r="B24769" t="s">
        <v>70380</v>
      </c>
      <c r="C24769" t="s">
        <v>70381</v>
      </c>
      <c r="D24769">
        <v>1</v>
      </c>
      <c r="E24769" t="s">
        <v>3000</v>
      </c>
      <c r="F24769" t="s">
        <v>13</v>
      </c>
      <c r="G24769" t="s">
        <v>70283</v>
      </c>
      <c r="H24769" s="3" t="s">
        <v>70382</v>
      </c>
      <c r="I24769" t="s">
        <v>7603</v>
      </c>
      <c r="J24769" t="s">
        <v>41331</v>
      </c>
    </row>
    <row r="24770" spans="1:10" ht="16" x14ac:dyDescent="0.2">
      <c r="A24770" t="s">
        <v>7885</v>
      </c>
      <c r="B24770" t="s">
        <v>70356</v>
      </c>
      <c r="C24770" t="s">
        <v>70357</v>
      </c>
      <c r="D24770">
        <v>2</v>
      </c>
      <c r="E24770" t="s">
        <v>3000</v>
      </c>
      <c r="F24770" t="s">
        <v>13</v>
      </c>
      <c r="G24770" t="s">
        <v>70283</v>
      </c>
      <c r="H24770" s="3" t="s">
        <v>70289</v>
      </c>
      <c r="I24770" t="s">
        <v>7603</v>
      </c>
      <c r="J24770" t="s">
        <v>7888</v>
      </c>
    </row>
    <row r="24771" spans="1:10" ht="48" x14ac:dyDescent="0.2">
      <c r="A24771" t="s">
        <v>41326</v>
      </c>
      <c r="B24771" t="s">
        <v>70383</v>
      </c>
      <c r="C24771" t="s">
        <v>70384</v>
      </c>
      <c r="D24771">
        <v>2</v>
      </c>
      <c r="E24771" t="s">
        <v>3000</v>
      </c>
      <c r="F24771" t="s">
        <v>13</v>
      </c>
      <c r="G24771" t="s">
        <v>70283</v>
      </c>
      <c r="H24771" s="3" t="s">
        <v>70385</v>
      </c>
      <c r="I24771" t="s">
        <v>7603</v>
      </c>
      <c r="J24771" t="s">
        <v>41331</v>
      </c>
    </row>
    <row r="24772" spans="1:10" ht="16" x14ac:dyDescent="0.2">
      <c r="A24772" t="s">
        <v>69912</v>
      </c>
      <c r="B24772" t="s">
        <v>70386</v>
      </c>
      <c r="C24772" t="s">
        <v>70387</v>
      </c>
      <c r="D24772">
        <v>3</v>
      </c>
      <c r="E24772" t="s">
        <v>3000</v>
      </c>
      <c r="F24772" t="s">
        <v>13</v>
      </c>
      <c r="G24772" t="s">
        <v>70283</v>
      </c>
      <c r="H24772" s="3" t="s">
        <v>70284</v>
      </c>
      <c r="I24772" t="s">
        <v>7603</v>
      </c>
      <c r="J24772" t="s">
        <v>69916</v>
      </c>
    </row>
    <row r="24773" spans="1:10" ht="16" x14ac:dyDescent="0.2">
      <c r="A24773" t="s">
        <v>70388</v>
      </c>
      <c r="B24773" t="s">
        <v>70389</v>
      </c>
      <c r="C24773" t="s">
        <v>70390</v>
      </c>
      <c r="D24773">
        <v>1</v>
      </c>
      <c r="E24773" t="s">
        <v>13</v>
      </c>
      <c r="F24773" t="s">
        <v>13</v>
      </c>
      <c r="G24773" t="s">
        <v>70391</v>
      </c>
      <c r="H24773" s="3" t="s">
        <v>70392</v>
      </c>
      <c r="I24773" t="s">
        <v>62</v>
      </c>
      <c r="J24773" t="s">
        <v>70393</v>
      </c>
    </row>
    <row r="24774" spans="1:10" ht="16" x14ac:dyDescent="0.2">
      <c r="A24774" t="s">
        <v>70394</v>
      </c>
      <c r="B24774" t="s">
        <v>9901</v>
      </c>
      <c r="C24774" t="s">
        <v>70395</v>
      </c>
      <c r="D24774">
        <v>3</v>
      </c>
      <c r="E24774" t="s">
        <v>13</v>
      </c>
      <c r="F24774" t="s">
        <v>13</v>
      </c>
      <c r="G24774" t="s">
        <v>70391</v>
      </c>
      <c r="H24774" s="3" t="s">
        <v>70396</v>
      </c>
      <c r="I24774" t="s">
        <v>62</v>
      </c>
      <c r="J24774" t="s">
        <v>70397</v>
      </c>
    </row>
    <row r="24775" spans="1:10" ht="16" x14ac:dyDescent="0.2">
      <c r="A24775" t="s">
        <v>70394</v>
      </c>
      <c r="B24775" t="s">
        <v>70398</v>
      </c>
      <c r="C24775" t="s">
        <v>70399</v>
      </c>
      <c r="D24775">
        <v>2</v>
      </c>
      <c r="E24775" t="s">
        <v>13</v>
      </c>
      <c r="F24775" t="s">
        <v>13</v>
      </c>
      <c r="G24775" t="s">
        <v>70391</v>
      </c>
      <c r="H24775" s="3" t="s">
        <v>70396</v>
      </c>
      <c r="I24775" t="s">
        <v>62</v>
      </c>
      <c r="J24775" t="s">
        <v>70397</v>
      </c>
    </row>
    <row r="24776" spans="1:10" ht="16" x14ac:dyDescent="0.2">
      <c r="A24776" t="s">
        <v>19096</v>
      </c>
      <c r="B24776" t="s">
        <v>2541</v>
      </c>
      <c r="C24776" t="s">
        <v>70400</v>
      </c>
      <c r="D24776">
        <v>3</v>
      </c>
      <c r="E24776" t="s">
        <v>13</v>
      </c>
      <c r="F24776" t="s">
        <v>13</v>
      </c>
      <c r="G24776" t="s">
        <v>70391</v>
      </c>
      <c r="H24776" s="3" t="s">
        <v>70401</v>
      </c>
      <c r="I24776" t="s">
        <v>62</v>
      </c>
      <c r="J24776" t="s">
        <v>19098</v>
      </c>
    </row>
    <row r="24777" spans="1:10" ht="16" x14ac:dyDescent="0.2">
      <c r="A24777" t="s">
        <v>70394</v>
      </c>
      <c r="B24777" t="s">
        <v>47892</v>
      </c>
      <c r="C24777" t="s">
        <v>70402</v>
      </c>
      <c r="D24777">
        <v>1</v>
      </c>
      <c r="E24777" t="s">
        <v>13</v>
      </c>
      <c r="F24777" t="s">
        <v>13</v>
      </c>
      <c r="G24777" t="s">
        <v>70391</v>
      </c>
      <c r="H24777" s="3" t="s">
        <v>70396</v>
      </c>
      <c r="I24777" t="s">
        <v>62</v>
      </c>
      <c r="J24777" t="s">
        <v>70397</v>
      </c>
    </row>
    <row r="24778" spans="1:10" ht="16" x14ac:dyDescent="0.2">
      <c r="A24778" t="s">
        <v>39416</v>
      </c>
      <c r="B24778" t="s">
        <v>70403</v>
      </c>
      <c r="C24778" t="s">
        <v>70404</v>
      </c>
      <c r="D24778">
        <v>1</v>
      </c>
      <c r="E24778" t="s">
        <v>13</v>
      </c>
      <c r="F24778" t="s">
        <v>13</v>
      </c>
      <c r="G24778" t="s">
        <v>70405</v>
      </c>
      <c r="H24778" s="3" t="s">
        <v>70406</v>
      </c>
      <c r="I24778" t="s">
        <v>509</v>
      </c>
      <c r="J24778" t="s">
        <v>39419</v>
      </c>
    </row>
    <row r="24779" spans="1:10" ht="16" x14ac:dyDescent="0.2">
      <c r="A24779" t="s">
        <v>504</v>
      </c>
      <c r="B24779" t="s">
        <v>70407</v>
      </c>
      <c r="C24779" t="s">
        <v>70408</v>
      </c>
      <c r="D24779">
        <v>3</v>
      </c>
      <c r="E24779" t="s">
        <v>13</v>
      </c>
      <c r="F24779" t="s">
        <v>13</v>
      </c>
      <c r="G24779" t="s">
        <v>70405</v>
      </c>
      <c r="H24779" s="3" t="s">
        <v>70409</v>
      </c>
      <c r="I24779" t="s">
        <v>509</v>
      </c>
      <c r="J24779" t="s">
        <v>510</v>
      </c>
    </row>
    <row r="24780" spans="1:10" ht="16" x14ac:dyDescent="0.2">
      <c r="A24780" t="s">
        <v>39416</v>
      </c>
      <c r="B24780" t="s">
        <v>70410</v>
      </c>
      <c r="C24780" t="s">
        <v>70411</v>
      </c>
      <c r="D24780">
        <v>6</v>
      </c>
      <c r="E24780" t="s">
        <v>13</v>
      </c>
      <c r="F24780" t="s">
        <v>13</v>
      </c>
      <c r="G24780" t="s">
        <v>70405</v>
      </c>
      <c r="H24780" s="3" t="s">
        <v>70406</v>
      </c>
      <c r="I24780" t="s">
        <v>509</v>
      </c>
      <c r="J24780" t="s">
        <v>39419</v>
      </c>
    </row>
    <row r="24781" spans="1:10" ht="16" x14ac:dyDescent="0.2">
      <c r="A24781" t="s">
        <v>33252</v>
      </c>
      <c r="B24781" t="s">
        <v>70412</v>
      </c>
      <c r="C24781" t="s">
        <v>70413</v>
      </c>
      <c r="D24781">
        <v>7</v>
      </c>
      <c r="E24781" t="s">
        <v>1045</v>
      </c>
      <c r="F24781" t="s">
        <v>13</v>
      </c>
      <c r="G24781" t="s">
        <v>70414</v>
      </c>
      <c r="H24781" s="3" t="s">
        <v>70415</v>
      </c>
      <c r="I24781" t="s">
        <v>714</v>
      </c>
      <c r="J24781" t="s">
        <v>33256</v>
      </c>
    </row>
    <row r="24782" spans="1:10" ht="16" x14ac:dyDescent="0.2">
      <c r="A24782" t="s">
        <v>70416</v>
      </c>
      <c r="B24782" t="s">
        <v>70417</v>
      </c>
      <c r="C24782" t="s">
        <v>70418</v>
      </c>
      <c r="D24782">
        <v>2</v>
      </c>
      <c r="E24782" t="s">
        <v>1045</v>
      </c>
      <c r="F24782" t="s">
        <v>13</v>
      </c>
      <c r="G24782" t="s">
        <v>70414</v>
      </c>
      <c r="H24782" s="3" t="s">
        <v>70419</v>
      </c>
      <c r="I24782" t="s">
        <v>714</v>
      </c>
      <c r="J24782" t="s">
        <v>70420</v>
      </c>
    </row>
    <row r="24783" spans="1:10" ht="16" x14ac:dyDescent="0.2">
      <c r="A24783" t="s">
        <v>10416</v>
      </c>
      <c r="B24783" t="s">
        <v>70421</v>
      </c>
      <c r="C24783" t="s">
        <v>70422</v>
      </c>
      <c r="D24783">
        <v>3</v>
      </c>
      <c r="E24783" t="s">
        <v>1045</v>
      </c>
      <c r="F24783" t="s">
        <v>13</v>
      </c>
      <c r="G24783" t="s">
        <v>70414</v>
      </c>
      <c r="H24783" s="3" t="s">
        <v>70423</v>
      </c>
      <c r="I24783" t="s">
        <v>714</v>
      </c>
      <c r="J24783" t="s">
        <v>10419</v>
      </c>
    </row>
    <row r="24784" spans="1:10" ht="16" x14ac:dyDescent="0.2">
      <c r="A24784" t="s">
        <v>70416</v>
      </c>
      <c r="B24784" t="s">
        <v>70424</v>
      </c>
      <c r="C24784" t="s">
        <v>70425</v>
      </c>
      <c r="D24784">
        <v>1</v>
      </c>
      <c r="E24784" t="s">
        <v>1045</v>
      </c>
      <c r="F24784" t="s">
        <v>13</v>
      </c>
      <c r="G24784" t="s">
        <v>70414</v>
      </c>
      <c r="H24784" s="3" t="s">
        <v>70419</v>
      </c>
      <c r="I24784" t="s">
        <v>714</v>
      </c>
      <c r="J24784" t="s">
        <v>70420</v>
      </c>
    </row>
    <row r="24785" spans="1:10" ht="16" x14ac:dyDescent="0.2">
      <c r="A24785" t="s">
        <v>10975</v>
      </c>
      <c r="B24785" t="s">
        <v>70426</v>
      </c>
      <c r="C24785" t="s">
        <v>11027</v>
      </c>
      <c r="D24785">
        <v>4</v>
      </c>
      <c r="E24785" t="s">
        <v>1045</v>
      </c>
      <c r="F24785" t="s">
        <v>13</v>
      </c>
      <c r="G24785" t="s">
        <v>70414</v>
      </c>
      <c r="H24785" s="3" t="s">
        <v>70427</v>
      </c>
      <c r="I24785" t="s">
        <v>714</v>
      </c>
      <c r="J24785" t="s">
        <v>10979</v>
      </c>
    </row>
    <row r="24786" spans="1:10" ht="16" x14ac:dyDescent="0.2">
      <c r="A24786" t="s">
        <v>70428</v>
      </c>
      <c r="B24786" t="s">
        <v>70429</v>
      </c>
      <c r="C24786" t="s">
        <v>70430</v>
      </c>
      <c r="D24786">
        <v>1</v>
      </c>
      <c r="E24786" t="s">
        <v>1045</v>
      </c>
      <c r="F24786" t="s">
        <v>13</v>
      </c>
      <c r="G24786" t="s">
        <v>70414</v>
      </c>
      <c r="H24786" s="3" t="s">
        <v>70419</v>
      </c>
      <c r="I24786" t="s">
        <v>714</v>
      </c>
      <c r="J24786" t="s">
        <v>70431</v>
      </c>
    </row>
    <row r="24787" spans="1:10" ht="16" x14ac:dyDescent="0.2">
      <c r="A24787" t="s">
        <v>36545</v>
      </c>
      <c r="B24787" t="s">
        <v>70432</v>
      </c>
      <c r="C24787" t="s">
        <v>70433</v>
      </c>
      <c r="D24787">
        <v>1</v>
      </c>
      <c r="E24787" t="s">
        <v>1045</v>
      </c>
      <c r="F24787" t="s">
        <v>13</v>
      </c>
      <c r="G24787" t="s">
        <v>70414</v>
      </c>
      <c r="H24787" s="3" t="s">
        <v>70434</v>
      </c>
      <c r="I24787" t="s">
        <v>714</v>
      </c>
      <c r="J24787" t="s">
        <v>36549</v>
      </c>
    </row>
    <row r="24788" spans="1:10" ht="16" x14ac:dyDescent="0.2">
      <c r="A24788" t="s">
        <v>4827</v>
      </c>
      <c r="B24788" t="s">
        <v>70435</v>
      </c>
      <c r="C24788" t="s">
        <v>70436</v>
      </c>
      <c r="D24788">
        <v>2</v>
      </c>
      <c r="E24788" t="s">
        <v>1045</v>
      </c>
      <c r="F24788" t="s">
        <v>13</v>
      </c>
      <c r="G24788" t="s">
        <v>70414</v>
      </c>
      <c r="H24788" s="3" t="s">
        <v>70437</v>
      </c>
      <c r="I24788" t="s">
        <v>714</v>
      </c>
      <c r="J24788" t="s">
        <v>4832</v>
      </c>
    </row>
    <row r="24789" spans="1:10" ht="16" x14ac:dyDescent="0.2">
      <c r="A24789" t="s">
        <v>1108</v>
      </c>
      <c r="B24789" t="s">
        <v>70438</v>
      </c>
      <c r="C24789" t="s">
        <v>70439</v>
      </c>
      <c r="D24789">
        <v>2</v>
      </c>
      <c r="E24789" t="s">
        <v>1045</v>
      </c>
      <c r="F24789" t="s">
        <v>13</v>
      </c>
      <c r="G24789" t="s">
        <v>70414</v>
      </c>
      <c r="H24789" s="3" t="s">
        <v>70423</v>
      </c>
      <c r="I24789" t="s">
        <v>714</v>
      </c>
      <c r="J24789" t="s">
        <v>1114</v>
      </c>
    </row>
    <row r="24790" spans="1:10" ht="16" x14ac:dyDescent="0.2">
      <c r="A24790" t="s">
        <v>70428</v>
      </c>
      <c r="B24790" t="s">
        <v>70440</v>
      </c>
      <c r="C24790" t="s">
        <v>70441</v>
      </c>
      <c r="D24790">
        <v>2</v>
      </c>
      <c r="E24790" t="s">
        <v>1045</v>
      </c>
      <c r="F24790" t="s">
        <v>13</v>
      </c>
      <c r="G24790" t="s">
        <v>70414</v>
      </c>
      <c r="H24790" s="3" t="s">
        <v>70419</v>
      </c>
      <c r="I24790" t="s">
        <v>714</v>
      </c>
      <c r="J24790" t="s">
        <v>70431</v>
      </c>
    </row>
    <row r="24791" spans="1:10" ht="16" x14ac:dyDescent="0.2">
      <c r="A24791" t="s">
        <v>39003</v>
      </c>
      <c r="B24791" t="s">
        <v>70442</v>
      </c>
      <c r="C24791" t="s">
        <v>51207</v>
      </c>
      <c r="D24791">
        <v>4</v>
      </c>
      <c r="E24791" t="s">
        <v>13</v>
      </c>
      <c r="F24791" t="s">
        <v>13</v>
      </c>
      <c r="G24791" t="s">
        <v>70443</v>
      </c>
      <c r="H24791" s="3" t="s">
        <v>70444</v>
      </c>
      <c r="I24791" t="s">
        <v>16</v>
      </c>
      <c r="J24791" t="s">
        <v>39007</v>
      </c>
    </row>
    <row r="24792" spans="1:10" ht="16" x14ac:dyDescent="0.2">
      <c r="A24792" t="s">
        <v>39003</v>
      </c>
      <c r="B24792" t="s">
        <v>70445</v>
      </c>
      <c r="C24792" t="s">
        <v>70446</v>
      </c>
      <c r="D24792">
        <v>2</v>
      </c>
      <c r="E24792" t="s">
        <v>730</v>
      </c>
      <c r="F24792" t="s">
        <v>13</v>
      </c>
      <c r="G24792" t="s">
        <v>70443</v>
      </c>
      <c r="H24792" s="3" t="s">
        <v>70447</v>
      </c>
      <c r="I24792" t="s">
        <v>355</v>
      </c>
      <c r="J24792" t="s">
        <v>39007</v>
      </c>
    </row>
    <row r="24793" spans="1:10" ht="16" x14ac:dyDescent="0.2">
      <c r="A24793" t="s">
        <v>67933</v>
      </c>
      <c r="B24793" t="s">
        <v>10254</v>
      </c>
      <c r="C24793" t="s">
        <v>10255</v>
      </c>
      <c r="D24793">
        <v>3</v>
      </c>
      <c r="E24793" t="s">
        <v>730</v>
      </c>
      <c r="F24793" t="s">
        <v>13</v>
      </c>
      <c r="G24793" t="s">
        <v>70443</v>
      </c>
      <c r="H24793" s="3" t="s">
        <v>70447</v>
      </c>
      <c r="I24793" t="s">
        <v>355</v>
      </c>
      <c r="J24793" t="s">
        <v>67938</v>
      </c>
    </row>
    <row r="24794" spans="1:10" ht="16" x14ac:dyDescent="0.2">
      <c r="A24794" t="s">
        <v>6963</v>
      </c>
      <c r="B24794" t="s">
        <v>70448</v>
      </c>
      <c r="C24794" t="s">
        <v>70449</v>
      </c>
      <c r="D24794">
        <v>7</v>
      </c>
      <c r="E24794" t="s">
        <v>730</v>
      </c>
      <c r="F24794" t="s">
        <v>13</v>
      </c>
      <c r="G24794" t="s">
        <v>70443</v>
      </c>
      <c r="H24794" s="3" t="s">
        <v>70447</v>
      </c>
      <c r="I24794" t="s">
        <v>355</v>
      </c>
      <c r="J24794" t="s">
        <v>6968</v>
      </c>
    </row>
    <row r="24795" spans="1:10" ht="16" x14ac:dyDescent="0.2">
      <c r="A24795" t="s">
        <v>52433</v>
      </c>
      <c r="B24795" t="s">
        <v>48365</v>
      </c>
      <c r="C24795" t="s">
        <v>48366</v>
      </c>
      <c r="D24795">
        <v>2</v>
      </c>
      <c r="E24795" t="s">
        <v>730</v>
      </c>
      <c r="F24795" t="s">
        <v>13</v>
      </c>
      <c r="G24795" t="s">
        <v>70443</v>
      </c>
      <c r="H24795" s="3" t="s">
        <v>70447</v>
      </c>
      <c r="I24795" t="s">
        <v>355</v>
      </c>
      <c r="J24795" t="s">
        <v>52435</v>
      </c>
    </row>
    <row r="24796" spans="1:10" ht="16" x14ac:dyDescent="0.2">
      <c r="A24796" t="s">
        <v>70450</v>
      </c>
      <c r="B24796" t="s">
        <v>10254</v>
      </c>
      <c r="C24796" t="s">
        <v>10255</v>
      </c>
      <c r="D24796">
        <v>1</v>
      </c>
      <c r="E24796" t="s">
        <v>730</v>
      </c>
      <c r="F24796" t="s">
        <v>13</v>
      </c>
      <c r="G24796" t="s">
        <v>70443</v>
      </c>
      <c r="H24796" s="3" t="s">
        <v>70447</v>
      </c>
      <c r="I24796" t="s">
        <v>355</v>
      </c>
      <c r="J24796" t="s">
        <v>70451</v>
      </c>
    </row>
    <row r="24797" spans="1:10" ht="16" x14ac:dyDescent="0.2">
      <c r="A24797" t="s">
        <v>10247</v>
      </c>
      <c r="B24797" t="s">
        <v>10254</v>
      </c>
      <c r="C24797" t="s">
        <v>10255</v>
      </c>
      <c r="D24797">
        <v>1</v>
      </c>
      <c r="E24797" t="s">
        <v>730</v>
      </c>
      <c r="F24797" t="s">
        <v>13</v>
      </c>
      <c r="G24797" t="s">
        <v>70443</v>
      </c>
      <c r="H24797" s="3" t="s">
        <v>70447</v>
      </c>
      <c r="I24797" t="s">
        <v>355</v>
      </c>
      <c r="J24797" t="s">
        <v>10252</v>
      </c>
    </row>
    <row r="24798" spans="1:10" ht="16" x14ac:dyDescent="0.2">
      <c r="A24798" t="s">
        <v>6595</v>
      </c>
      <c r="B24798" t="s">
        <v>70452</v>
      </c>
      <c r="C24798" t="s">
        <v>70453</v>
      </c>
      <c r="D24798">
        <v>1</v>
      </c>
      <c r="E24798" t="s">
        <v>730</v>
      </c>
      <c r="F24798" t="s">
        <v>13</v>
      </c>
      <c r="G24798" t="s">
        <v>70443</v>
      </c>
      <c r="H24798" s="3" t="s">
        <v>70447</v>
      </c>
      <c r="I24798" t="s">
        <v>355</v>
      </c>
      <c r="J24798" t="s">
        <v>6600</v>
      </c>
    </row>
    <row r="24799" spans="1:10" ht="16" x14ac:dyDescent="0.2">
      <c r="A24799" t="s">
        <v>39003</v>
      </c>
      <c r="B24799" t="s">
        <v>51193</v>
      </c>
      <c r="C24799" t="s">
        <v>51194</v>
      </c>
      <c r="D24799">
        <v>6</v>
      </c>
      <c r="E24799" t="s">
        <v>730</v>
      </c>
      <c r="F24799" t="s">
        <v>13</v>
      </c>
      <c r="G24799" t="s">
        <v>70443</v>
      </c>
      <c r="H24799" s="3" t="s">
        <v>70447</v>
      </c>
      <c r="I24799" t="s">
        <v>355</v>
      </c>
      <c r="J24799" t="s">
        <v>39007</v>
      </c>
    </row>
    <row r="24800" spans="1:10" ht="16" x14ac:dyDescent="0.2">
      <c r="A24800" t="s">
        <v>70454</v>
      </c>
      <c r="B24800" t="s">
        <v>10254</v>
      </c>
      <c r="C24800" t="s">
        <v>10255</v>
      </c>
      <c r="D24800">
        <v>1</v>
      </c>
      <c r="E24800" t="s">
        <v>730</v>
      </c>
      <c r="F24800" t="s">
        <v>13</v>
      </c>
      <c r="G24800" t="s">
        <v>70443</v>
      </c>
      <c r="H24800" s="3" t="s">
        <v>70447</v>
      </c>
      <c r="I24800" t="s">
        <v>355</v>
      </c>
      <c r="J24800" t="s">
        <v>70455</v>
      </c>
    </row>
    <row r="24801" spans="1:10" ht="16" x14ac:dyDescent="0.2">
      <c r="A24801" t="s">
        <v>66822</v>
      </c>
      <c r="B24801" t="s">
        <v>65502</v>
      </c>
      <c r="C24801" t="s">
        <v>70456</v>
      </c>
      <c r="D24801">
        <v>1</v>
      </c>
      <c r="E24801" t="s">
        <v>730</v>
      </c>
      <c r="F24801" t="s">
        <v>13</v>
      </c>
      <c r="G24801" t="s">
        <v>70443</v>
      </c>
      <c r="H24801" s="3" t="s">
        <v>70447</v>
      </c>
      <c r="I24801" t="s">
        <v>355</v>
      </c>
      <c r="J24801" t="s">
        <v>66827</v>
      </c>
    </row>
    <row r="24802" spans="1:10" ht="16" x14ac:dyDescent="0.2">
      <c r="A24802" t="s">
        <v>51205</v>
      </c>
      <c r="B24802" t="s">
        <v>65502</v>
      </c>
      <c r="C24802" t="s">
        <v>70456</v>
      </c>
      <c r="D24802">
        <v>2</v>
      </c>
      <c r="E24802" t="s">
        <v>730</v>
      </c>
      <c r="F24802" t="s">
        <v>13</v>
      </c>
      <c r="G24802" t="s">
        <v>70443</v>
      </c>
      <c r="H24802" s="3" t="s">
        <v>70447</v>
      </c>
      <c r="I24802" t="s">
        <v>355</v>
      </c>
      <c r="J24802" t="s">
        <v>51209</v>
      </c>
    </row>
    <row r="24803" spans="1:10" ht="16" x14ac:dyDescent="0.2">
      <c r="A24803" t="s">
        <v>51205</v>
      </c>
      <c r="B24803" t="s">
        <v>17131</v>
      </c>
      <c r="C24803" t="s">
        <v>70457</v>
      </c>
      <c r="D24803">
        <v>1</v>
      </c>
      <c r="E24803" t="s">
        <v>730</v>
      </c>
      <c r="F24803" t="s">
        <v>13</v>
      </c>
      <c r="G24803" t="s">
        <v>70443</v>
      </c>
      <c r="H24803" s="3" t="s">
        <v>70447</v>
      </c>
      <c r="I24803" t="s">
        <v>355</v>
      </c>
      <c r="J24803" t="s">
        <v>51209</v>
      </c>
    </row>
    <row r="24804" spans="1:10" ht="16" x14ac:dyDescent="0.2">
      <c r="A24804" t="s">
        <v>66822</v>
      </c>
      <c r="B24804" t="s">
        <v>70458</v>
      </c>
      <c r="C24804" t="s">
        <v>70459</v>
      </c>
      <c r="D24804">
        <v>3</v>
      </c>
      <c r="E24804" t="s">
        <v>730</v>
      </c>
      <c r="F24804" t="s">
        <v>13</v>
      </c>
      <c r="G24804" t="s">
        <v>70443</v>
      </c>
      <c r="H24804" s="3" t="s">
        <v>70447</v>
      </c>
      <c r="I24804" t="s">
        <v>355</v>
      </c>
      <c r="J24804" t="s">
        <v>66827</v>
      </c>
    </row>
    <row r="24805" spans="1:10" ht="16" x14ac:dyDescent="0.2">
      <c r="A24805" t="s">
        <v>6595</v>
      </c>
      <c r="B24805" t="s">
        <v>65502</v>
      </c>
      <c r="C24805" t="s">
        <v>70456</v>
      </c>
      <c r="D24805">
        <v>2</v>
      </c>
      <c r="E24805" t="s">
        <v>730</v>
      </c>
      <c r="F24805" t="s">
        <v>13</v>
      </c>
      <c r="G24805" t="s">
        <v>70443</v>
      </c>
      <c r="H24805" s="3" t="s">
        <v>70447</v>
      </c>
      <c r="I24805" t="s">
        <v>355</v>
      </c>
      <c r="J24805" t="s">
        <v>6600</v>
      </c>
    </row>
    <row r="24806" spans="1:10" ht="16" x14ac:dyDescent="0.2">
      <c r="A24806" t="s">
        <v>66822</v>
      </c>
      <c r="B24806" t="s">
        <v>70442</v>
      </c>
      <c r="C24806" t="s">
        <v>51207</v>
      </c>
      <c r="D24806">
        <v>2</v>
      </c>
      <c r="E24806" t="s">
        <v>13</v>
      </c>
      <c r="F24806" t="s">
        <v>13</v>
      </c>
      <c r="G24806" t="s">
        <v>70460</v>
      </c>
      <c r="H24806" s="3" t="s">
        <v>70461</v>
      </c>
      <c r="I24806" t="s">
        <v>547</v>
      </c>
      <c r="J24806" t="s">
        <v>66827</v>
      </c>
    </row>
    <row r="24807" spans="1:10" ht="16" x14ac:dyDescent="0.2">
      <c r="A24807" t="s">
        <v>52006</v>
      </c>
      <c r="B24807" t="s">
        <v>7662</v>
      </c>
      <c r="C24807" t="s">
        <v>7663</v>
      </c>
      <c r="D24807">
        <v>4</v>
      </c>
      <c r="E24807" t="s">
        <v>13</v>
      </c>
      <c r="F24807" t="s">
        <v>13</v>
      </c>
      <c r="G24807" t="s">
        <v>70462</v>
      </c>
      <c r="H24807" s="3" t="s">
        <v>70463</v>
      </c>
      <c r="I24807" t="s">
        <v>355</v>
      </c>
      <c r="J24807" t="s">
        <v>52007</v>
      </c>
    </row>
    <row r="24808" spans="1:10" ht="16" x14ac:dyDescent="0.2">
      <c r="A24808" t="s">
        <v>17791</v>
      </c>
      <c r="B24808" t="s">
        <v>7662</v>
      </c>
      <c r="C24808" t="s">
        <v>7663</v>
      </c>
      <c r="D24808">
        <v>4</v>
      </c>
      <c r="E24808" t="s">
        <v>13</v>
      </c>
      <c r="F24808" t="s">
        <v>13</v>
      </c>
      <c r="G24808" t="s">
        <v>70462</v>
      </c>
      <c r="H24808" s="3" t="s">
        <v>70464</v>
      </c>
      <c r="I24808" t="s">
        <v>355</v>
      </c>
      <c r="J24808" t="s">
        <v>17794</v>
      </c>
    </row>
    <row r="24809" spans="1:10" ht="16" x14ac:dyDescent="0.2">
      <c r="A24809" t="s">
        <v>7661</v>
      </c>
      <c r="B24809" t="s">
        <v>18727</v>
      </c>
      <c r="C24809" t="s">
        <v>18728</v>
      </c>
      <c r="D24809">
        <v>3</v>
      </c>
      <c r="E24809" t="s">
        <v>13</v>
      </c>
      <c r="F24809" t="s">
        <v>13</v>
      </c>
      <c r="G24809" t="s">
        <v>70462</v>
      </c>
      <c r="H24809" s="3" t="s">
        <v>70465</v>
      </c>
      <c r="I24809" t="s">
        <v>355</v>
      </c>
      <c r="J24809" t="s">
        <v>7666</v>
      </c>
    </row>
    <row r="24810" spans="1:10" ht="32" x14ac:dyDescent="0.2">
      <c r="A24810" t="s">
        <v>52006</v>
      </c>
      <c r="B24810" t="s">
        <v>18727</v>
      </c>
      <c r="C24810" t="s">
        <v>18728</v>
      </c>
      <c r="D24810">
        <v>1</v>
      </c>
      <c r="E24810" t="s">
        <v>13</v>
      </c>
      <c r="F24810" t="s">
        <v>13</v>
      </c>
      <c r="G24810" t="s">
        <v>70466</v>
      </c>
      <c r="H24810" s="3" t="s">
        <v>70467</v>
      </c>
      <c r="I24810" t="s">
        <v>3035</v>
      </c>
      <c r="J24810" t="s">
        <v>52007</v>
      </c>
    </row>
    <row r="24811" spans="1:10" ht="16" x14ac:dyDescent="0.2">
      <c r="A24811" t="s">
        <v>68528</v>
      </c>
      <c r="B24811" t="s">
        <v>70468</v>
      </c>
      <c r="C24811" t="s">
        <v>70469</v>
      </c>
      <c r="D24811">
        <v>3</v>
      </c>
      <c r="E24811" t="s">
        <v>26372</v>
      </c>
      <c r="F24811" t="s">
        <v>13</v>
      </c>
      <c r="G24811" t="s">
        <v>70470</v>
      </c>
      <c r="H24811" s="3" t="s">
        <v>70471</v>
      </c>
      <c r="I24811" t="s">
        <v>404</v>
      </c>
      <c r="J24811" t="s">
        <v>68531</v>
      </c>
    </row>
    <row r="24812" spans="1:10" ht="16" x14ac:dyDescent="0.2">
      <c r="A24812" t="s">
        <v>25093</v>
      </c>
      <c r="B24812" t="s">
        <v>70468</v>
      </c>
      <c r="C24812" t="s">
        <v>70469</v>
      </c>
      <c r="D24812">
        <v>7</v>
      </c>
      <c r="E24812" t="s">
        <v>26372</v>
      </c>
      <c r="F24812" t="s">
        <v>13</v>
      </c>
      <c r="G24812" t="s">
        <v>70470</v>
      </c>
      <c r="H24812" s="3" t="s">
        <v>70471</v>
      </c>
      <c r="I24812" t="s">
        <v>404</v>
      </c>
      <c r="J24812" t="s">
        <v>25098</v>
      </c>
    </row>
    <row r="24813" spans="1:10" ht="16" x14ac:dyDescent="0.2">
      <c r="A24813" t="s">
        <v>28256</v>
      </c>
      <c r="B24813" t="s">
        <v>70472</v>
      </c>
      <c r="C24813" t="s">
        <v>28243</v>
      </c>
      <c r="D24813">
        <v>3</v>
      </c>
      <c r="E24813" t="s">
        <v>26372</v>
      </c>
      <c r="F24813" t="s">
        <v>13</v>
      </c>
      <c r="G24813" t="s">
        <v>70470</v>
      </c>
      <c r="H24813" s="3" t="s">
        <v>70473</v>
      </c>
      <c r="I24813" t="s">
        <v>404</v>
      </c>
      <c r="J24813" t="s">
        <v>28258</v>
      </c>
    </row>
    <row r="24814" spans="1:10" ht="16" x14ac:dyDescent="0.2">
      <c r="A24814" t="s">
        <v>28254</v>
      </c>
      <c r="B24814" t="s">
        <v>28242</v>
      </c>
      <c r="C24814" t="s">
        <v>28243</v>
      </c>
      <c r="D24814">
        <v>1</v>
      </c>
      <c r="E24814" t="s">
        <v>26372</v>
      </c>
      <c r="F24814" t="s">
        <v>13</v>
      </c>
      <c r="G24814" t="s">
        <v>70470</v>
      </c>
      <c r="H24814" s="3" t="s">
        <v>70474</v>
      </c>
      <c r="I24814" t="s">
        <v>404</v>
      </c>
      <c r="J24814" t="s">
        <v>28255</v>
      </c>
    </row>
    <row r="24815" spans="1:10" ht="16" x14ac:dyDescent="0.2">
      <c r="A24815" t="s">
        <v>34544</v>
      </c>
      <c r="B24815" t="s">
        <v>70475</v>
      </c>
      <c r="C24815" t="s">
        <v>70476</v>
      </c>
      <c r="D24815">
        <v>2</v>
      </c>
      <c r="E24815" t="s">
        <v>26372</v>
      </c>
      <c r="F24815" t="s">
        <v>13</v>
      </c>
      <c r="G24815" t="s">
        <v>70470</v>
      </c>
      <c r="H24815" s="3" t="s">
        <v>70477</v>
      </c>
      <c r="I24815" t="s">
        <v>404</v>
      </c>
      <c r="J24815" t="s">
        <v>34547</v>
      </c>
    </row>
    <row r="24816" spans="1:10" ht="16" x14ac:dyDescent="0.2">
      <c r="A24816" t="s">
        <v>55398</v>
      </c>
      <c r="B24816" t="s">
        <v>70478</v>
      </c>
      <c r="C24816" t="s">
        <v>70479</v>
      </c>
      <c r="D24816">
        <v>2</v>
      </c>
      <c r="E24816" t="s">
        <v>26372</v>
      </c>
      <c r="F24816" t="s">
        <v>13</v>
      </c>
      <c r="G24816" t="s">
        <v>70470</v>
      </c>
      <c r="H24816" s="3" t="s">
        <v>70471</v>
      </c>
      <c r="I24816" t="s">
        <v>404</v>
      </c>
      <c r="J24816" t="s">
        <v>55402</v>
      </c>
    </row>
    <row r="24817" spans="1:10" ht="16" x14ac:dyDescent="0.2">
      <c r="A24817" t="s">
        <v>70480</v>
      </c>
      <c r="B24817" t="s">
        <v>28242</v>
      </c>
      <c r="C24817" t="s">
        <v>28243</v>
      </c>
      <c r="D24817">
        <v>1</v>
      </c>
      <c r="E24817" t="s">
        <v>26372</v>
      </c>
      <c r="F24817" t="s">
        <v>13</v>
      </c>
      <c r="G24817" t="s">
        <v>70470</v>
      </c>
      <c r="H24817" s="3" t="s">
        <v>70474</v>
      </c>
      <c r="I24817" t="s">
        <v>404</v>
      </c>
      <c r="J24817" t="s">
        <v>70481</v>
      </c>
    </row>
    <row r="24818" spans="1:10" ht="16" x14ac:dyDescent="0.2">
      <c r="A24818" t="s">
        <v>24576</v>
      </c>
      <c r="B24818" t="s">
        <v>70482</v>
      </c>
      <c r="C24818" t="s">
        <v>70483</v>
      </c>
      <c r="D24818">
        <v>2</v>
      </c>
      <c r="E24818" t="s">
        <v>26372</v>
      </c>
      <c r="F24818" t="s">
        <v>13</v>
      </c>
      <c r="G24818" t="s">
        <v>70470</v>
      </c>
      <c r="H24818" s="3" t="s">
        <v>70471</v>
      </c>
      <c r="I24818" t="s">
        <v>404</v>
      </c>
      <c r="J24818" t="s">
        <v>24582</v>
      </c>
    </row>
    <row r="24819" spans="1:10" ht="16" x14ac:dyDescent="0.2">
      <c r="A24819" t="s">
        <v>68528</v>
      </c>
      <c r="B24819" t="s">
        <v>26382</v>
      </c>
      <c r="C24819" t="s">
        <v>26383</v>
      </c>
      <c r="D24819">
        <v>2</v>
      </c>
      <c r="E24819" t="s">
        <v>26372</v>
      </c>
      <c r="F24819" t="s">
        <v>13</v>
      </c>
      <c r="G24819" t="s">
        <v>70470</v>
      </c>
      <c r="H24819" s="3" t="s">
        <v>70471</v>
      </c>
      <c r="I24819" t="s">
        <v>404</v>
      </c>
      <c r="J24819" t="s">
        <v>68531</v>
      </c>
    </row>
    <row r="24820" spans="1:10" ht="16" x14ac:dyDescent="0.2">
      <c r="A24820" t="s">
        <v>25093</v>
      </c>
      <c r="B24820" t="s">
        <v>26382</v>
      </c>
      <c r="C24820" t="s">
        <v>26383</v>
      </c>
      <c r="D24820">
        <v>6</v>
      </c>
      <c r="E24820" t="s">
        <v>26372</v>
      </c>
      <c r="F24820" t="s">
        <v>13</v>
      </c>
      <c r="G24820" t="s">
        <v>70470</v>
      </c>
      <c r="H24820" s="3" t="s">
        <v>70471</v>
      </c>
      <c r="I24820" t="s">
        <v>404</v>
      </c>
      <c r="J24820" t="s">
        <v>25098</v>
      </c>
    </row>
    <row r="24821" spans="1:10" ht="16" x14ac:dyDescent="0.2">
      <c r="A24821" t="s">
        <v>28249</v>
      </c>
      <c r="B24821" t="s">
        <v>28242</v>
      </c>
      <c r="C24821" t="s">
        <v>28243</v>
      </c>
      <c r="D24821">
        <v>3</v>
      </c>
      <c r="E24821" t="s">
        <v>26372</v>
      </c>
      <c r="F24821" t="s">
        <v>13</v>
      </c>
      <c r="G24821" t="s">
        <v>70470</v>
      </c>
      <c r="H24821" s="3" t="s">
        <v>70474</v>
      </c>
      <c r="I24821" t="s">
        <v>404</v>
      </c>
      <c r="J24821" t="s">
        <v>28251</v>
      </c>
    </row>
    <row r="24822" spans="1:10" ht="16" x14ac:dyDescent="0.2">
      <c r="A24822" t="s">
        <v>68528</v>
      </c>
      <c r="B24822" t="s">
        <v>26376</v>
      </c>
      <c r="C24822" t="s">
        <v>26377</v>
      </c>
      <c r="D24822">
        <v>1</v>
      </c>
      <c r="E24822" t="s">
        <v>26372</v>
      </c>
      <c r="F24822" t="s">
        <v>13</v>
      </c>
      <c r="G24822" t="s">
        <v>70470</v>
      </c>
      <c r="H24822" s="3" t="s">
        <v>70471</v>
      </c>
      <c r="I24822" t="s">
        <v>404</v>
      </c>
      <c r="J24822" t="s">
        <v>68531</v>
      </c>
    </row>
    <row r="24823" spans="1:10" ht="16" x14ac:dyDescent="0.2">
      <c r="A24823" t="s">
        <v>41135</v>
      </c>
      <c r="B24823" t="s">
        <v>70484</v>
      </c>
      <c r="C24823" t="s">
        <v>70485</v>
      </c>
      <c r="D24823">
        <v>2</v>
      </c>
      <c r="E24823" t="s">
        <v>13</v>
      </c>
      <c r="F24823" t="s">
        <v>13</v>
      </c>
      <c r="G24823" t="s">
        <v>70486</v>
      </c>
      <c r="H24823" s="3" t="s">
        <v>70487</v>
      </c>
      <c r="I24823" t="s">
        <v>423</v>
      </c>
      <c r="J24823" t="s">
        <v>41136</v>
      </c>
    </row>
    <row r="24824" spans="1:10" ht="16" x14ac:dyDescent="0.2">
      <c r="A24824" t="s">
        <v>41105</v>
      </c>
      <c r="B24824" t="s">
        <v>70484</v>
      </c>
      <c r="C24824" t="s">
        <v>70485</v>
      </c>
      <c r="D24824">
        <v>2</v>
      </c>
      <c r="E24824" t="s">
        <v>13</v>
      </c>
      <c r="F24824" t="s">
        <v>13</v>
      </c>
      <c r="G24824" t="s">
        <v>70486</v>
      </c>
      <c r="H24824" s="3" t="s">
        <v>70487</v>
      </c>
      <c r="I24824" t="s">
        <v>423</v>
      </c>
      <c r="J24824" t="s">
        <v>41109</v>
      </c>
    </row>
    <row r="24825" spans="1:10" ht="16" x14ac:dyDescent="0.2">
      <c r="A24825" t="s">
        <v>15731</v>
      </c>
      <c r="B24825" t="s">
        <v>70488</v>
      </c>
      <c r="C24825" t="s">
        <v>70489</v>
      </c>
      <c r="D24825">
        <v>2</v>
      </c>
      <c r="E24825">
        <f>272</f>
        <v>272</v>
      </c>
      <c r="F24825" t="s">
        <v>13</v>
      </c>
      <c r="G24825" t="s">
        <v>70490</v>
      </c>
      <c r="H24825" s="3" t="s">
        <v>70491</v>
      </c>
      <c r="I24825" t="s">
        <v>404</v>
      </c>
      <c r="J24825" t="s">
        <v>15734</v>
      </c>
    </row>
    <row r="24826" spans="1:10" ht="16" x14ac:dyDescent="0.2">
      <c r="A24826" t="s">
        <v>70492</v>
      </c>
      <c r="B24826" t="s">
        <v>70493</v>
      </c>
      <c r="C24826" t="s">
        <v>70494</v>
      </c>
      <c r="D24826">
        <v>1</v>
      </c>
      <c r="E24826">
        <f>272</f>
        <v>272</v>
      </c>
      <c r="F24826" t="s">
        <v>13</v>
      </c>
      <c r="G24826" t="s">
        <v>70490</v>
      </c>
      <c r="H24826" s="3" t="s">
        <v>70495</v>
      </c>
      <c r="I24826" t="s">
        <v>404</v>
      </c>
      <c r="J24826" t="s">
        <v>70496</v>
      </c>
    </row>
    <row r="24827" spans="1:10" ht="16" x14ac:dyDescent="0.2">
      <c r="A24827" t="s">
        <v>70497</v>
      </c>
      <c r="B24827" t="s">
        <v>70498</v>
      </c>
      <c r="C24827" t="s">
        <v>70499</v>
      </c>
      <c r="D24827">
        <v>1</v>
      </c>
      <c r="E24827">
        <f>272</f>
        <v>272</v>
      </c>
      <c r="F24827" t="s">
        <v>13</v>
      </c>
      <c r="G24827" t="s">
        <v>70490</v>
      </c>
      <c r="H24827" s="3" t="s">
        <v>70500</v>
      </c>
      <c r="I24827" t="s">
        <v>404</v>
      </c>
      <c r="J24827" t="s">
        <v>70501</v>
      </c>
    </row>
    <row r="24828" spans="1:10" ht="16" x14ac:dyDescent="0.2">
      <c r="A24828" t="s">
        <v>70502</v>
      </c>
      <c r="B24828" t="s">
        <v>10798</v>
      </c>
      <c r="C24828" t="s">
        <v>10799</v>
      </c>
      <c r="D24828">
        <v>1</v>
      </c>
      <c r="E24828">
        <f>272</f>
        <v>272</v>
      </c>
      <c r="F24828" t="s">
        <v>13</v>
      </c>
      <c r="G24828" t="s">
        <v>70490</v>
      </c>
      <c r="H24828" s="3" t="s">
        <v>70495</v>
      </c>
      <c r="I24828" t="s">
        <v>404</v>
      </c>
      <c r="J24828" t="s">
        <v>70503</v>
      </c>
    </row>
    <row r="24829" spans="1:10" ht="16" x14ac:dyDescent="0.2">
      <c r="A24829" t="s">
        <v>19109</v>
      </c>
      <c r="B24829" t="s">
        <v>70504</v>
      </c>
      <c r="C24829" t="s">
        <v>70505</v>
      </c>
      <c r="D24829">
        <v>6</v>
      </c>
      <c r="E24829">
        <f>272</f>
        <v>272</v>
      </c>
      <c r="F24829" t="s">
        <v>13</v>
      </c>
      <c r="G24829" t="s">
        <v>70490</v>
      </c>
      <c r="H24829" s="3" t="s">
        <v>70495</v>
      </c>
      <c r="I24829" t="s">
        <v>404</v>
      </c>
      <c r="J24829" t="s">
        <v>19114</v>
      </c>
    </row>
    <row r="24830" spans="1:10" ht="16" x14ac:dyDescent="0.2">
      <c r="A24830" t="s">
        <v>948</v>
      </c>
      <c r="B24830" t="s">
        <v>70506</v>
      </c>
      <c r="C24830" t="s">
        <v>70507</v>
      </c>
      <c r="D24830">
        <v>2</v>
      </c>
      <c r="E24830" t="s">
        <v>13</v>
      </c>
      <c r="F24830" t="s">
        <v>13</v>
      </c>
      <c r="G24830" t="s">
        <v>70508</v>
      </c>
      <c r="H24830" s="3" t="s">
        <v>70509</v>
      </c>
      <c r="I24830" t="s">
        <v>36412</v>
      </c>
      <c r="J24830" t="s">
        <v>953</v>
      </c>
    </row>
    <row r="24831" spans="1:10" ht="16" x14ac:dyDescent="0.2">
      <c r="A24831" t="s">
        <v>70510</v>
      </c>
      <c r="B24831" t="s">
        <v>70511</v>
      </c>
      <c r="C24831" t="s">
        <v>70512</v>
      </c>
      <c r="D24831">
        <v>1</v>
      </c>
      <c r="E24831" t="s">
        <v>13</v>
      </c>
      <c r="F24831" t="s">
        <v>13</v>
      </c>
      <c r="G24831" t="s">
        <v>70513</v>
      </c>
      <c r="H24831" s="3" t="s">
        <v>70514</v>
      </c>
      <c r="I24831" t="s">
        <v>817</v>
      </c>
      <c r="J24831" t="s">
        <v>70515</v>
      </c>
    </row>
    <row r="24832" spans="1:10" ht="16" x14ac:dyDescent="0.2">
      <c r="A24832" t="s">
        <v>70510</v>
      </c>
      <c r="B24832" t="s">
        <v>70516</v>
      </c>
      <c r="C24832" t="s">
        <v>70517</v>
      </c>
      <c r="D24832">
        <v>2</v>
      </c>
      <c r="E24832" t="s">
        <v>13</v>
      </c>
      <c r="F24832" t="s">
        <v>13</v>
      </c>
      <c r="G24832" t="s">
        <v>70513</v>
      </c>
      <c r="H24832" s="3" t="s">
        <v>70514</v>
      </c>
      <c r="I24832" t="s">
        <v>817</v>
      </c>
      <c r="J24832" t="s">
        <v>70515</v>
      </c>
    </row>
    <row r="24833" spans="1:10" ht="16" x14ac:dyDescent="0.2">
      <c r="A24833" t="s">
        <v>70518</v>
      </c>
      <c r="B24833" t="s">
        <v>70519</v>
      </c>
      <c r="C24833" t="s">
        <v>70520</v>
      </c>
      <c r="D24833">
        <v>3</v>
      </c>
      <c r="E24833" t="s">
        <v>13</v>
      </c>
      <c r="F24833" t="s">
        <v>13</v>
      </c>
      <c r="G24833" t="s">
        <v>70513</v>
      </c>
      <c r="H24833" s="3" t="s">
        <v>70514</v>
      </c>
      <c r="I24833" t="s">
        <v>817</v>
      </c>
      <c r="J24833" t="s">
        <v>70521</v>
      </c>
    </row>
    <row r="24834" spans="1:10" ht="16" x14ac:dyDescent="0.2">
      <c r="A24834" t="s">
        <v>70518</v>
      </c>
      <c r="B24834" t="s">
        <v>70522</v>
      </c>
      <c r="C24834" t="s">
        <v>70523</v>
      </c>
      <c r="D24834">
        <v>1</v>
      </c>
      <c r="E24834" t="s">
        <v>13</v>
      </c>
      <c r="F24834" t="s">
        <v>13</v>
      </c>
      <c r="G24834" t="s">
        <v>70513</v>
      </c>
      <c r="H24834" s="3" t="s">
        <v>70514</v>
      </c>
      <c r="I24834" t="s">
        <v>817</v>
      </c>
      <c r="J24834" t="s">
        <v>70521</v>
      </c>
    </row>
    <row r="24835" spans="1:10" ht="16" x14ac:dyDescent="0.2">
      <c r="A24835" t="s">
        <v>70518</v>
      </c>
      <c r="B24835" t="s">
        <v>70524</v>
      </c>
      <c r="C24835" t="s">
        <v>70525</v>
      </c>
      <c r="D24835">
        <v>2</v>
      </c>
      <c r="E24835" t="s">
        <v>13</v>
      </c>
      <c r="F24835" t="s">
        <v>13</v>
      </c>
      <c r="G24835" t="s">
        <v>70513</v>
      </c>
      <c r="H24835" s="3" t="s">
        <v>70514</v>
      </c>
      <c r="I24835" t="s">
        <v>817</v>
      </c>
      <c r="J24835" t="s">
        <v>70521</v>
      </c>
    </row>
    <row r="24836" spans="1:10" ht="16" x14ac:dyDescent="0.2">
      <c r="A24836" t="s">
        <v>70526</v>
      </c>
      <c r="B24836" t="s">
        <v>70527</v>
      </c>
      <c r="C24836" t="s">
        <v>70528</v>
      </c>
      <c r="D24836">
        <v>1</v>
      </c>
      <c r="E24836" t="s">
        <v>13</v>
      </c>
      <c r="F24836" t="s">
        <v>13</v>
      </c>
      <c r="G24836" t="s">
        <v>70529</v>
      </c>
      <c r="H24836" s="3" t="s">
        <v>70530</v>
      </c>
      <c r="I24836" t="s">
        <v>62</v>
      </c>
      <c r="J24836" t="s">
        <v>70531</v>
      </c>
    </row>
    <row r="24837" spans="1:10" ht="16" x14ac:dyDescent="0.2">
      <c r="A24837" t="s">
        <v>70532</v>
      </c>
      <c r="B24837" t="s">
        <v>70533</v>
      </c>
      <c r="C24837" t="s">
        <v>70534</v>
      </c>
      <c r="D24837">
        <v>1</v>
      </c>
      <c r="E24837" t="s">
        <v>13</v>
      </c>
      <c r="F24837" t="s">
        <v>13</v>
      </c>
      <c r="G24837" t="s">
        <v>70535</v>
      </c>
      <c r="H24837" s="3" t="s">
        <v>70536</v>
      </c>
      <c r="I24837" t="s">
        <v>959</v>
      </c>
      <c r="J24837" t="s">
        <v>70537</v>
      </c>
    </row>
    <row r="24838" spans="1:10" ht="16" x14ac:dyDescent="0.2">
      <c r="A24838" t="s">
        <v>66616</v>
      </c>
      <c r="B24838" t="s">
        <v>70538</v>
      </c>
      <c r="C24838" t="s">
        <v>70539</v>
      </c>
      <c r="D24838">
        <v>3</v>
      </c>
      <c r="E24838" t="s">
        <v>70540</v>
      </c>
      <c r="F24838" t="s">
        <v>13</v>
      </c>
      <c r="G24838" t="s">
        <v>70541</v>
      </c>
      <c r="H24838" s="3" t="s">
        <v>70542</v>
      </c>
      <c r="I24838" t="s">
        <v>810</v>
      </c>
      <c r="J24838" t="s">
        <v>66620</v>
      </c>
    </row>
    <row r="24839" spans="1:10" ht="16" x14ac:dyDescent="0.2">
      <c r="A24839" t="s">
        <v>70543</v>
      </c>
      <c r="B24839" t="s">
        <v>70544</v>
      </c>
      <c r="C24839" t="s">
        <v>70545</v>
      </c>
      <c r="D24839">
        <v>2</v>
      </c>
      <c r="E24839" t="s">
        <v>13</v>
      </c>
      <c r="F24839" t="s">
        <v>13</v>
      </c>
      <c r="G24839" t="s">
        <v>70546</v>
      </c>
      <c r="H24839" s="3" t="s">
        <v>70547</v>
      </c>
      <c r="I24839" t="s">
        <v>7603</v>
      </c>
      <c r="J24839" t="s">
        <v>70548</v>
      </c>
    </row>
    <row r="24840" spans="1:10" ht="16" x14ac:dyDescent="0.2">
      <c r="A24840" t="s">
        <v>70549</v>
      </c>
      <c r="B24840" t="s">
        <v>70550</v>
      </c>
      <c r="C24840" t="s">
        <v>70551</v>
      </c>
      <c r="D24840">
        <v>1</v>
      </c>
      <c r="E24840" t="s">
        <v>13</v>
      </c>
      <c r="F24840" t="s">
        <v>13</v>
      </c>
      <c r="G24840" t="s">
        <v>70546</v>
      </c>
      <c r="H24840" s="3" t="s">
        <v>70552</v>
      </c>
      <c r="I24840" t="s">
        <v>7603</v>
      </c>
      <c r="J24840" t="s">
        <v>70553</v>
      </c>
    </row>
    <row r="24841" spans="1:10" ht="16" x14ac:dyDescent="0.2">
      <c r="A24841" t="s">
        <v>70554</v>
      </c>
      <c r="B24841" t="s">
        <v>70550</v>
      </c>
      <c r="C24841" t="s">
        <v>70551</v>
      </c>
      <c r="D24841">
        <v>1</v>
      </c>
      <c r="E24841" t="s">
        <v>13</v>
      </c>
      <c r="F24841" t="s">
        <v>13</v>
      </c>
      <c r="G24841" t="s">
        <v>70546</v>
      </c>
      <c r="H24841" s="3" t="s">
        <v>70552</v>
      </c>
      <c r="I24841" t="s">
        <v>7603</v>
      </c>
      <c r="J24841" t="s">
        <v>70555</v>
      </c>
    </row>
    <row r="24842" spans="1:10" ht="16" x14ac:dyDescent="0.2">
      <c r="A24842" t="s">
        <v>70554</v>
      </c>
      <c r="B24842" t="s">
        <v>70556</v>
      </c>
      <c r="C24842" t="s">
        <v>70557</v>
      </c>
      <c r="D24842">
        <v>2</v>
      </c>
      <c r="E24842" t="s">
        <v>13</v>
      </c>
      <c r="F24842" t="s">
        <v>13</v>
      </c>
      <c r="G24842" t="s">
        <v>70546</v>
      </c>
      <c r="H24842" s="3" t="s">
        <v>70552</v>
      </c>
      <c r="I24842" t="s">
        <v>7603</v>
      </c>
      <c r="J24842" t="s">
        <v>70555</v>
      </c>
    </row>
    <row r="24843" spans="1:10" ht="16" x14ac:dyDescent="0.2">
      <c r="A24843" t="s">
        <v>70558</v>
      </c>
      <c r="B24843" t="s">
        <v>70559</v>
      </c>
      <c r="C24843" t="s">
        <v>48397</v>
      </c>
      <c r="D24843">
        <v>1</v>
      </c>
      <c r="E24843" t="s">
        <v>13</v>
      </c>
      <c r="F24843" t="s">
        <v>13</v>
      </c>
      <c r="G24843" t="s">
        <v>70546</v>
      </c>
      <c r="H24843" s="3" t="s">
        <v>70560</v>
      </c>
      <c r="I24843" t="s">
        <v>7603</v>
      </c>
      <c r="J24843" t="s">
        <v>70561</v>
      </c>
    </row>
    <row r="24844" spans="1:10" ht="16" x14ac:dyDescent="0.2">
      <c r="A24844" t="s">
        <v>70543</v>
      </c>
      <c r="B24844" t="s">
        <v>70562</v>
      </c>
      <c r="C24844" t="s">
        <v>70563</v>
      </c>
      <c r="D24844">
        <v>1</v>
      </c>
      <c r="E24844" t="s">
        <v>13</v>
      </c>
      <c r="F24844" t="s">
        <v>13</v>
      </c>
      <c r="G24844" t="s">
        <v>70546</v>
      </c>
      <c r="H24844" s="3" t="s">
        <v>70547</v>
      </c>
      <c r="I24844" t="s">
        <v>7603</v>
      </c>
      <c r="J24844" t="s">
        <v>70548</v>
      </c>
    </row>
    <row r="24845" spans="1:10" ht="16" x14ac:dyDescent="0.2">
      <c r="A24845" t="s">
        <v>2475</v>
      </c>
      <c r="B24845" t="s">
        <v>70564</v>
      </c>
      <c r="C24845" t="s">
        <v>70565</v>
      </c>
      <c r="D24845">
        <v>5</v>
      </c>
      <c r="E24845" t="s">
        <v>637</v>
      </c>
      <c r="F24845" t="s">
        <v>13</v>
      </c>
      <c r="G24845" t="s">
        <v>70566</v>
      </c>
      <c r="H24845" s="3" t="s">
        <v>70567</v>
      </c>
      <c r="I24845" t="s">
        <v>404</v>
      </c>
      <c r="J24845" t="s">
        <v>2480</v>
      </c>
    </row>
    <row r="24846" spans="1:10" ht="16" x14ac:dyDescent="0.2">
      <c r="A24846" t="s">
        <v>2475</v>
      </c>
      <c r="B24846" t="s">
        <v>70568</v>
      </c>
      <c r="C24846" t="s">
        <v>70569</v>
      </c>
      <c r="D24846">
        <v>8</v>
      </c>
      <c r="E24846" t="s">
        <v>637</v>
      </c>
      <c r="F24846" t="s">
        <v>13</v>
      </c>
      <c r="G24846" t="s">
        <v>70566</v>
      </c>
      <c r="H24846" s="3" t="s">
        <v>70567</v>
      </c>
      <c r="I24846" t="s">
        <v>404</v>
      </c>
      <c r="J24846" t="s">
        <v>2480</v>
      </c>
    </row>
    <row r="24847" spans="1:10" ht="16" x14ac:dyDescent="0.2">
      <c r="A24847" t="s">
        <v>70570</v>
      </c>
      <c r="B24847" t="s">
        <v>4622</v>
      </c>
      <c r="C24847" t="s">
        <v>70571</v>
      </c>
      <c r="D24847">
        <v>1</v>
      </c>
      <c r="E24847" t="s">
        <v>637</v>
      </c>
      <c r="F24847" t="s">
        <v>13</v>
      </c>
      <c r="G24847" t="s">
        <v>70566</v>
      </c>
      <c r="H24847" s="3" t="s">
        <v>70572</v>
      </c>
      <c r="I24847" t="s">
        <v>404</v>
      </c>
      <c r="J24847" t="s">
        <v>70573</v>
      </c>
    </row>
    <row r="24848" spans="1:10" ht="16" x14ac:dyDescent="0.2">
      <c r="A24848" t="s">
        <v>2475</v>
      </c>
      <c r="B24848" t="s">
        <v>70574</v>
      </c>
      <c r="C24848" t="s">
        <v>70575</v>
      </c>
      <c r="D24848">
        <v>7</v>
      </c>
      <c r="E24848" t="s">
        <v>637</v>
      </c>
      <c r="F24848" t="s">
        <v>13</v>
      </c>
      <c r="G24848" t="s">
        <v>70566</v>
      </c>
      <c r="H24848" s="3" t="s">
        <v>70576</v>
      </c>
      <c r="I24848" t="s">
        <v>404</v>
      </c>
      <c r="J24848" t="s">
        <v>2480</v>
      </c>
    </row>
    <row r="24849" spans="1:10" ht="16" x14ac:dyDescent="0.2">
      <c r="A24849" t="s">
        <v>2475</v>
      </c>
      <c r="B24849" t="s">
        <v>70577</v>
      </c>
      <c r="C24849" t="s">
        <v>70578</v>
      </c>
      <c r="D24849">
        <v>6</v>
      </c>
      <c r="E24849" t="s">
        <v>637</v>
      </c>
      <c r="F24849" t="s">
        <v>13</v>
      </c>
      <c r="G24849" t="s">
        <v>70566</v>
      </c>
      <c r="H24849" s="3" t="s">
        <v>70576</v>
      </c>
      <c r="I24849" t="s">
        <v>404</v>
      </c>
      <c r="J24849" t="s">
        <v>2480</v>
      </c>
    </row>
    <row r="24850" spans="1:10" ht="16" x14ac:dyDescent="0.2">
      <c r="A24850" t="s">
        <v>2475</v>
      </c>
      <c r="B24850" t="s">
        <v>70579</v>
      </c>
      <c r="C24850" t="s">
        <v>70580</v>
      </c>
      <c r="D24850">
        <v>1</v>
      </c>
      <c r="E24850" t="s">
        <v>637</v>
      </c>
      <c r="F24850" t="s">
        <v>13</v>
      </c>
      <c r="G24850" t="s">
        <v>70566</v>
      </c>
      <c r="H24850" s="3" t="s">
        <v>70581</v>
      </c>
      <c r="I24850" t="s">
        <v>404</v>
      </c>
      <c r="J24850" t="s">
        <v>2480</v>
      </c>
    </row>
    <row r="24851" spans="1:10" ht="16" x14ac:dyDescent="0.2">
      <c r="A24851" t="s">
        <v>2475</v>
      </c>
      <c r="B24851" t="s">
        <v>70582</v>
      </c>
      <c r="C24851" t="s">
        <v>70583</v>
      </c>
      <c r="D24851">
        <v>3</v>
      </c>
      <c r="E24851" t="s">
        <v>637</v>
      </c>
      <c r="F24851" t="s">
        <v>13</v>
      </c>
      <c r="G24851" t="s">
        <v>70566</v>
      </c>
      <c r="H24851" s="3" t="s">
        <v>70584</v>
      </c>
      <c r="I24851" t="s">
        <v>404</v>
      </c>
      <c r="J24851" t="s">
        <v>2480</v>
      </c>
    </row>
    <row r="24852" spans="1:10" ht="16" x14ac:dyDescent="0.2">
      <c r="A24852" t="s">
        <v>26163</v>
      </c>
      <c r="B24852" t="s">
        <v>70585</v>
      </c>
      <c r="C24852" t="s">
        <v>70586</v>
      </c>
      <c r="D24852">
        <v>1</v>
      </c>
      <c r="E24852">
        <f>176</f>
        <v>176</v>
      </c>
      <c r="F24852" t="s">
        <v>13</v>
      </c>
      <c r="G24852" t="s">
        <v>70587</v>
      </c>
      <c r="H24852" s="3" t="s">
        <v>70588</v>
      </c>
      <c r="I24852" t="s">
        <v>404</v>
      </c>
      <c r="J24852" t="s">
        <v>26169</v>
      </c>
    </row>
    <row r="24853" spans="1:10" ht="16" x14ac:dyDescent="0.2">
      <c r="A24853" t="s">
        <v>70589</v>
      </c>
      <c r="B24853" t="s">
        <v>70590</v>
      </c>
      <c r="C24853" t="s">
        <v>70591</v>
      </c>
      <c r="D24853">
        <v>1</v>
      </c>
      <c r="E24853">
        <f>176</f>
        <v>176</v>
      </c>
      <c r="F24853" t="s">
        <v>13</v>
      </c>
      <c r="G24853" t="s">
        <v>70587</v>
      </c>
      <c r="H24853" s="3" t="s">
        <v>70592</v>
      </c>
      <c r="I24853" t="s">
        <v>404</v>
      </c>
      <c r="J24853" t="s">
        <v>70593</v>
      </c>
    </row>
    <row r="24854" spans="1:10" ht="16" x14ac:dyDescent="0.2">
      <c r="A24854" t="s">
        <v>70594</v>
      </c>
      <c r="B24854" t="s">
        <v>70595</v>
      </c>
      <c r="C24854" t="s">
        <v>70596</v>
      </c>
      <c r="D24854">
        <v>1</v>
      </c>
      <c r="E24854">
        <f>176</f>
        <v>176</v>
      </c>
      <c r="F24854" t="s">
        <v>13</v>
      </c>
      <c r="G24854" t="s">
        <v>70587</v>
      </c>
      <c r="H24854" s="3" t="s">
        <v>70588</v>
      </c>
      <c r="I24854" t="s">
        <v>404</v>
      </c>
      <c r="J24854" t="s">
        <v>70597</v>
      </c>
    </row>
    <row r="24855" spans="1:10" ht="16" x14ac:dyDescent="0.2">
      <c r="A24855" t="s">
        <v>25983</v>
      </c>
      <c r="B24855" t="s">
        <v>70598</v>
      </c>
      <c r="C24855" t="s">
        <v>70599</v>
      </c>
      <c r="D24855">
        <v>1</v>
      </c>
      <c r="E24855">
        <f>176</f>
        <v>176</v>
      </c>
      <c r="F24855" t="s">
        <v>13</v>
      </c>
      <c r="G24855" t="s">
        <v>70587</v>
      </c>
      <c r="H24855" s="3" t="s">
        <v>70592</v>
      </c>
      <c r="I24855" t="s">
        <v>404</v>
      </c>
      <c r="J24855" t="s">
        <v>25988</v>
      </c>
    </row>
    <row r="24856" spans="1:10" ht="16" x14ac:dyDescent="0.2">
      <c r="A24856" t="s">
        <v>26163</v>
      </c>
      <c r="B24856" t="s">
        <v>70600</v>
      </c>
      <c r="C24856" t="s">
        <v>70601</v>
      </c>
      <c r="D24856">
        <v>2</v>
      </c>
      <c r="E24856">
        <f>176</f>
        <v>176</v>
      </c>
      <c r="F24856" t="s">
        <v>13</v>
      </c>
      <c r="G24856" t="s">
        <v>70587</v>
      </c>
      <c r="H24856" s="3" t="s">
        <v>70588</v>
      </c>
      <c r="I24856" t="s">
        <v>404</v>
      </c>
      <c r="J24856" t="s">
        <v>26169</v>
      </c>
    </row>
    <row r="24857" spans="1:10" ht="16" x14ac:dyDescent="0.2">
      <c r="A24857" t="s">
        <v>25983</v>
      </c>
      <c r="B24857" t="s">
        <v>70602</v>
      </c>
      <c r="C24857" t="s">
        <v>70603</v>
      </c>
      <c r="D24857">
        <v>3</v>
      </c>
      <c r="E24857">
        <f>176</f>
        <v>176</v>
      </c>
      <c r="F24857" t="s">
        <v>13</v>
      </c>
      <c r="G24857" t="s">
        <v>70587</v>
      </c>
      <c r="H24857" s="3" t="s">
        <v>70592</v>
      </c>
      <c r="I24857" t="s">
        <v>404</v>
      </c>
      <c r="J24857" t="s">
        <v>25988</v>
      </c>
    </row>
    <row r="24858" spans="1:10" ht="16" x14ac:dyDescent="0.2">
      <c r="A24858" t="s">
        <v>26163</v>
      </c>
      <c r="B24858" t="s">
        <v>70604</v>
      </c>
      <c r="C24858" t="s">
        <v>70605</v>
      </c>
      <c r="D24858">
        <v>4</v>
      </c>
      <c r="E24858">
        <f>176</f>
        <v>176</v>
      </c>
      <c r="F24858" t="s">
        <v>13</v>
      </c>
      <c r="G24858" t="s">
        <v>70587</v>
      </c>
      <c r="H24858" s="3" t="s">
        <v>70588</v>
      </c>
      <c r="I24858" t="s">
        <v>404</v>
      </c>
      <c r="J24858" t="s">
        <v>26169</v>
      </c>
    </row>
    <row r="24859" spans="1:10" ht="16" x14ac:dyDescent="0.2">
      <c r="A24859" t="s">
        <v>70606</v>
      </c>
      <c r="B24859" t="s">
        <v>70607</v>
      </c>
      <c r="C24859" t="s">
        <v>70608</v>
      </c>
      <c r="D24859">
        <v>1</v>
      </c>
      <c r="E24859" t="s">
        <v>5635</v>
      </c>
      <c r="F24859" t="s">
        <v>13</v>
      </c>
      <c r="G24859" t="s">
        <v>70609</v>
      </c>
      <c r="H24859" s="3" t="s">
        <v>70610</v>
      </c>
      <c r="I24859" t="s">
        <v>3979</v>
      </c>
      <c r="J24859" t="s">
        <v>70611</v>
      </c>
    </row>
    <row r="24860" spans="1:10" ht="16" x14ac:dyDescent="0.2">
      <c r="A24860" t="s">
        <v>70612</v>
      </c>
      <c r="B24860" t="s">
        <v>70613</v>
      </c>
      <c r="C24860" t="s">
        <v>70614</v>
      </c>
      <c r="D24860">
        <v>2</v>
      </c>
      <c r="E24860" t="s">
        <v>5635</v>
      </c>
      <c r="F24860" t="s">
        <v>13</v>
      </c>
      <c r="G24860" t="s">
        <v>70609</v>
      </c>
      <c r="H24860" s="3" t="s">
        <v>70610</v>
      </c>
      <c r="I24860" t="s">
        <v>3979</v>
      </c>
      <c r="J24860" t="s">
        <v>70615</v>
      </c>
    </row>
    <row r="24861" spans="1:10" ht="16" x14ac:dyDescent="0.2">
      <c r="A24861" t="s">
        <v>70616</v>
      </c>
      <c r="B24861" t="s">
        <v>70617</v>
      </c>
      <c r="C24861" t="s">
        <v>70618</v>
      </c>
      <c r="D24861">
        <v>1</v>
      </c>
      <c r="E24861" t="s">
        <v>5635</v>
      </c>
      <c r="F24861" t="s">
        <v>13</v>
      </c>
      <c r="G24861" t="s">
        <v>70609</v>
      </c>
      <c r="H24861" s="3" t="s">
        <v>70619</v>
      </c>
      <c r="I24861" t="s">
        <v>3979</v>
      </c>
      <c r="J24861" t="s">
        <v>70620</v>
      </c>
    </row>
    <row r="24862" spans="1:10" ht="16" x14ac:dyDescent="0.2">
      <c r="A24862" t="s">
        <v>70616</v>
      </c>
      <c r="B24862" t="s">
        <v>70621</v>
      </c>
      <c r="C24862" t="s">
        <v>70622</v>
      </c>
      <c r="D24862">
        <v>2</v>
      </c>
      <c r="E24862" t="s">
        <v>5635</v>
      </c>
      <c r="F24862" t="s">
        <v>13</v>
      </c>
      <c r="G24862" t="s">
        <v>70609</v>
      </c>
      <c r="H24862" s="3" t="s">
        <v>70619</v>
      </c>
      <c r="I24862" t="s">
        <v>3979</v>
      </c>
      <c r="J24862" t="s">
        <v>70620</v>
      </c>
    </row>
    <row r="24863" spans="1:10" ht="16" x14ac:dyDescent="0.2">
      <c r="A24863" t="s">
        <v>70606</v>
      </c>
      <c r="B24863" t="s">
        <v>70623</v>
      </c>
      <c r="C24863" t="s">
        <v>70624</v>
      </c>
      <c r="D24863">
        <v>2</v>
      </c>
      <c r="E24863" t="s">
        <v>5635</v>
      </c>
      <c r="F24863" t="s">
        <v>13</v>
      </c>
      <c r="G24863" t="s">
        <v>70609</v>
      </c>
      <c r="H24863" s="3" t="s">
        <v>70625</v>
      </c>
      <c r="I24863" t="s">
        <v>3979</v>
      </c>
      <c r="J24863" t="s">
        <v>70611</v>
      </c>
    </row>
    <row r="24864" spans="1:10" ht="16" x14ac:dyDescent="0.2">
      <c r="A24864" t="s">
        <v>70612</v>
      </c>
      <c r="B24864" t="s">
        <v>70626</v>
      </c>
      <c r="C24864" t="s">
        <v>70627</v>
      </c>
      <c r="D24864">
        <v>1</v>
      </c>
      <c r="E24864" t="s">
        <v>5635</v>
      </c>
      <c r="F24864" t="s">
        <v>13</v>
      </c>
      <c r="G24864" t="s">
        <v>70609</v>
      </c>
      <c r="H24864" s="3" t="s">
        <v>70610</v>
      </c>
      <c r="I24864" t="s">
        <v>3979</v>
      </c>
      <c r="J24864" t="s">
        <v>70615</v>
      </c>
    </row>
    <row r="24865" spans="1:10" ht="16" x14ac:dyDescent="0.2">
      <c r="A24865" t="s">
        <v>49563</v>
      </c>
      <c r="B24865" t="s">
        <v>70628</v>
      </c>
      <c r="C24865" t="s">
        <v>70629</v>
      </c>
      <c r="D24865">
        <v>1</v>
      </c>
      <c r="E24865" t="s">
        <v>5635</v>
      </c>
      <c r="F24865" t="s">
        <v>13</v>
      </c>
      <c r="G24865" t="s">
        <v>70609</v>
      </c>
      <c r="H24865" s="3" t="s">
        <v>70630</v>
      </c>
      <c r="I24865" t="s">
        <v>3979</v>
      </c>
      <c r="J24865" t="s">
        <v>49568</v>
      </c>
    </row>
    <row r="24866" spans="1:10" ht="16" x14ac:dyDescent="0.2">
      <c r="A24866" t="s">
        <v>70631</v>
      </c>
      <c r="B24866" t="s">
        <v>70632</v>
      </c>
      <c r="C24866" t="s">
        <v>70633</v>
      </c>
      <c r="D24866">
        <v>1</v>
      </c>
      <c r="E24866" t="s">
        <v>5635</v>
      </c>
      <c r="F24866" t="s">
        <v>13</v>
      </c>
      <c r="G24866" t="s">
        <v>70609</v>
      </c>
      <c r="H24866" s="3" t="s">
        <v>70634</v>
      </c>
      <c r="I24866" t="s">
        <v>3979</v>
      </c>
      <c r="J24866" t="s">
        <v>70635</v>
      </c>
    </row>
    <row r="24867" spans="1:10" ht="16" x14ac:dyDescent="0.2">
      <c r="A24867" t="s">
        <v>70636</v>
      </c>
      <c r="B24867" t="s">
        <v>70637</v>
      </c>
      <c r="C24867" t="s">
        <v>70638</v>
      </c>
      <c r="D24867">
        <v>3</v>
      </c>
      <c r="E24867" t="s">
        <v>13</v>
      </c>
      <c r="F24867" t="s">
        <v>13</v>
      </c>
      <c r="G24867" t="s">
        <v>70639</v>
      </c>
      <c r="H24867" s="3" t="s">
        <v>70640</v>
      </c>
      <c r="I24867" t="s">
        <v>37943</v>
      </c>
      <c r="J24867" t="s">
        <v>70641</v>
      </c>
    </row>
    <row r="24868" spans="1:10" ht="16" x14ac:dyDescent="0.2">
      <c r="A24868" t="s">
        <v>29494</v>
      </c>
      <c r="B24868" t="s">
        <v>70642</v>
      </c>
      <c r="C24868" t="s">
        <v>70643</v>
      </c>
      <c r="D24868">
        <v>2</v>
      </c>
      <c r="E24868">
        <f>328</f>
        <v>328</v>
      </c>
      <c r="F24868" t="s">
        <v>13</v>
      </c>
      <c r="G24868" t="s">
        <v>70644</v>
      </c>
      <c r="H24868" s="3" t="s">
        <v>70645</v>
      </c>
      <c r="I24868" t="s">
        <v>404</v>
      </c>
      <c r="J24868" t="s">
        <v>29498</v>
      </c>
    </row>
    <row r="24869" spans="1:10" ht="16" x14ac:dyDescent="0.2">
      <c r="A24869" t="s">
        <v>7289</v>
      </c>
      <c r="B24869" t="s">
        <v>70646</v>
      </c>
      <c r="C24869" t="s">
        <v>70647</v>
      </c>
      <c r="D24869">
        <v>1</v>
      </c>
      <c r="E24869" t="s">
        <v>13</v>
      </c>
      <c r="F24869" t="s">
        <v>13</v>
      </c>
      <c r="G24869" t="s">
        <v>70644</v>
      </c>
      <c r="H24869" s="3" t="s">
        <v>70648</v>
      </c>
      <c r="I24869" t="s">
        <v>1282</v>
      </c>
      <c r="J24869" t="s">
        <v>7294</v>
      </c>
    </row>
    <row r="24870" spans="1:10" ht="16" x14ac:dyDescent="0.2">
      <c r="A24870" t="s">
        <v>42324</v>
      </c>
      <c r="B24870" t="s">
        <v>16439</v>
      </c>
      <c r="C24870" t="s">
        <v>70649</v>
      </c>
      <c r="D24870">
        <v>3</v>
      </c>
      <c r="E24870">
        <f>328</f>
        <v>328</v>
      </c>
      <c r="F24870" t="s">
        <v>13</v>
      </c>
      <c r="G24870" t="s">
        <v>70644</v>
      </c>
      <c r="H24870" s="3" t="s">
        <v>70650</v>
      </c>
      <c r="I24870" t="s">
        <v>404</v>
      </c>
      <c r="J24870" t="s">
        <v>42328</v>
      </c>
    </row>
    <row r="24871" spans="1:10" ht="16" x14ac:dyDescent="0.2">
      <c r="A24871" t="s">
        <v>3208</v>
      </c>
      <c r="B24871" t="s">
        <v>70651</v>
      </c>
      <c r="C24871" t="s">
        <v>70652</v>
      </c>
      <c r="D24871">
        <v>1</v>
      </c>
      <c r="E24871">
        <f>328</f>
        <v>328</v>
      </c>
      <c r="F24871" t="s">
        <v>13</v>
      </c>
      <c r="G24871" t="s">
        <v>70644</v>
      </c>
      <c r="H24871" s="3" t="s">
        <v>70653</v>
      </c>
      <c r="I24871" t="s">
        <v>404</v>
      </c>
      <c r="J24871" t="s">
        <v>3212</v>
      </c>
    </row>
    <row r="24872" spans="1:10" ht="16" x14ac:dyDescent="0.2">
      <c r="A24872" t="s">
        <v>67755</v>
      </c>
      <c r="B24872" t="s">
        <v>70654</v>
      </c>
      <c r="C24872" t="s">
        <v>70655</v>
      </c>
      <c r="D24872">
        <v>2</v>
      </c>
      <c r="E24872">
        <f>328</f>
        <v>328</v>
      </c>
      <c r="F24872" t="s">
        <v>13</v>
      </c>
      <c r="G24872" t="s">
        <v>70644</v>
      </c>
      <c r="H24872" s="3" t="s">
        <v>70645</v>
      </c>
      <c r="I24872" t="s">
        <v>404</v>
      </c>
      <c r="J24872" t="s">
        <v>67758</v>
      </c>
    </row>
    <row r="24873" spans="1:10" ht="16" x14ac:dyDescent="0.2">
      <c r="A24873" t="s">
        <v>16625</v>
      </c>
      <c r="B24873" t="s">
        <v>70656</v>
      </c>
      <c r="C24873" t="s">
        <v>70657</v>
      </c>
      <c r="D24873">
        <v>1</v>
      </c>
      <c r="E24873" t="s">
        <v>13</v>
      </c>
      <c r="F24873" t="s">
        <v>13</v>
      </c>
      <c r="G24873" t="s">
        <v>70658</v>
      </c>
      <c r="H24873" s="3" t="s">
        <v>70659</v>
      </c>
      <c r="I24873" t="s">
        <v>62</v>
      </c>
      <c r="J24873" t="s">
        <v>16628</v>
      </c>
    </row>
    <row r="24874" spans="1:10" ht="16" x14ac:dyDescent="0.2">
      <c r="A24874" t="s">
        <v>6172</v>
      </c>
      <c r="B24874" t="s">
        <v>70660</v>
      </c>
      <c r="C24874" t="s">
        <v>70661</v>
      </c>
      <c r="D24874">
        <v>2</v>
      </c>
      <c r="E24874" t="s">
        <v>13</v>
      </c>
      <c r="F24874" t="s">
        <v>13</v>
      </c>
      <c r="G24874" t="s">
        <v>70658</v>
      </c>
      <c r="H24874" s="3" t="s">
        <v>70662</v>
      </c>
      <c r="I24874" t="s">
        <v>62</v>
      </c>
      <c r="J24874" t="s">
        <v>6177</v>
      </c>
    </row>
    <row r="24875" spans="1:10" ht="16" x14ac:dyDescent="0.2">
      <c r="A24875" t="s">
        <v>22033</v>
      </c>
      <c r="B24875" t="s">
        <v>70663</v>
      </c>
      <c r="C24875" t="s">
        <v>70664</v>
      </c>
      <c r="D24875">
        <v>3</v>
      </c>
      <c r="E24875" t="s">
        <v>730</v>
      </c>
      <c r="F24875" t="s">
        <v>13</v>
      </c>
      <c r="G24875" t="s">
        <v>70665</v>
      </c>
      <c r="H24875" s="3" t="s">
        <v>70666</v>
      </c>
      <c r="I24875" t="s">
        <v>62</v>
      </c>
      <c r="J24875" t="s">
        <v>22036</v>
      </c>
    </row>
    <row r="24876" spans="1:10" ht="16" x14ac:dyDescent="0.2">
      <c r="A24876" t="s">
        <v>70667</v>
      </c>
      <c r="B24876" t="s">
        <v>12537</v>
      </c>
      <c r="C24876" t="s">
        <v>70668</v>
      </c>
      <c r="D24876">
        <v>1</v>
      </c>
      <c r="E24876" t="s">
        <v>13</v>
      </c>
      <c r="F24876" t="s">
        <v>13</v>
      </c>
      <c r="G24876" t="s">
        <v>70669</v>
      </c>
      <c r="H24876" s="3" t="s">
        <v>70670</v>
      </c>
      <c r="I24876" t="s">
        <v>69</v>
      </c>
      <c r="J24876" t="s">
        <v>70671</v>
      </c>
    </row>
    <row r="24877" spans="1:10" ht="16" x14ac:dyDescent="0.2">
      <c r="A24877" t="s">
        <v>70667</v>
      </c>
      <c r="B24877" t="s">
        <v>70672</v>
      </c>
      <c r="C24877" t="s">
        <v>70673</v>
      </c>
      <c r="D24877">
        <v>2</v>
      </c>
      <c r="E24877" t="s">
        <v>13</v>
      </c>
      <c r="F24877" t="s">
        <v>13</v>
      </c>
      <c r="G24877" t="s">
        <v>70669</v>
      </c>
      <c r="H24877" s="3" t="s">
        <v>70670</v>
      </c>
      <c r="I24877" t="s">
        <v>69</v>
      </c>
      <c r="J24877" t="s">
        <v>70671</v>
      </c>
    </row>
    <row r="24878" spans="1:10" ht="16" x14ac:dyDescent="0.2">
      <c r="A24878" t="s">
        <v>12246</v>
      </c>
      <c r="B24878" t="s">
        <v>14979</v>
      </c>
      <c r="C24878" t="s">
        <v>70674</v>
      </c>
      <c r="D24878">
        <v>1</v>
      </c>
      <c r="E24878" t="s">
        <v>13</v>
      </c>
      <c r="F24878" t="s">
        <v>13</v>
      </c>
      <c r="G24878" t="s">
        <v>70669</v>
      </c>
      <c r="H24878" s="3" t="s">
        <v>70675</v>
      </c>
      <c r="I24878" t="s">
        <v>69</v>
      </c>
      <c r="J24878" t="s">
        <v>12251</v>
      </c>
    </row>
    <row r="24879" spans="1:10" ht="16" x14ac:dyDescent="0.2">
      <c r="A24879" t="s">
        <v>16042</v>
      </c>
      <c r="B24879" t="s">
        <v>70676</v>
      </c>
      <c r="C24879" t="s">
        <v>70677</v>
      </c>
      <c r="D24879">
        <v>1</v>
      </c>
      <c r="E24879" t="s">
        <v>13</v>
      </c>
      <c r="F24879" t="s">
        <v>13</v>
      </c>
      <c r="G24879" t="s">
        <v>70669</v>
      </c>
      <c r="H24879" s="3" t="s">
        <v>70678</v>
      </c>
      <c r="I24879" t="s">
        <v>69</v>
      </c>
      <c r="J24879" t="s">
        <v>16045</v>
      </c>
    </row>
    <row r="24880" spans="1:10" ht="16" x14ac:dyDescent="0.2">
      <c r="A24880" t="s">
        <v>70679</v>
      </c>
      <c r="B24880" t="s">
        <v>70680</v>
      </c>
      <c r="C24880" t="s">
        <v>70681</v>
      </c>
      <c r="D24880">
        <v>2</v>
      </c>
      <c r="E24880" t="s">
        <v>70682</v>
      </c>
      <c r="F24880" t="s">
        <v>13</v>
      </c>
      <c r="G24880" t="s">
        <v>70683</v>
      </c>
      <c r="H24880" s="3" t="s">
        <v>70684</v>
      </c>
      <c r="I24880" t="s">
        <v>6814</v>
      </c>
      <c r="J24880" t="s">
        <v>70685</v>
      </c>
    </row>
    <row r="24881" spans="1:10" ht="16" x14ac:dyDescent="0.2">
      <c r="A24881" t="s">
        <v>70686</v>
      </c>
      <c r="B24881" t="s">
        <v>70687</v>
      </c>
      <c r="C24881" t="s">
        <v>70688</v>
      </c>
      <c r="D24881">
        <v>2</v>
      </c>
      <c r="E24881" t="s">
        <v>70682</v>
      </c>
      <c r="F24881" t="s">
        <v>13</v>
      </c>
      <c r="G24881" t="s">
        <v>70683</v>
      </c>
      <c r="H24881" s="3" t="s">
        <v>70689</v>
      </c>
      <c r="I24881" t="s">
        <v>6814</v>
      </c>
      <c r="J24881" t="s">
        <v>70690</v>
      </c>
    </row>
    <row r="24882" spans="1:10" ht="16" x14ac:dyDescent="0.2">
      <c r="A24882" t="s">
        <v>46670</v>
      </c>
      <c r="B24882" t="s">
        <v>70691</v>
      </c>
      <c r="C24882" t="s">
        <v>70692</v>
      </c>
      <c r="D24882">
        <v>2</v>
      </c>
      <c r="E24882" t="s">
        <v>70682</v>
      </c>
      <c r="F24882" t="s">
        <v>13</v>
      </c>
      <c r="G24882" t="s">
        <v>70683</v>
      </c>
      <c r="H24882" s="3" t="s">
        <v>70689</v>
      </c>
      <c r="I24882" t="s">
        <v>6814</v>
      </c>
      <c r="J24882" t="s">
        <v>46673</v>
      </c>
    </row>
    <row r="24883" spans="1:10" ht="16" x14ac:dyDescent="0.2">
      <c r="A24883" t="s">
        <v>70686</v>
      </c>
      <c r="B24883" t="s">
        <v>70693</v>
      </c>
      <c r="C24883" t="s">
        <v>70694</v>
      </c>
      <c r="D24883">
        <v>3</v>
      </c>
      <c r="E24883" t="s">
        <v>70682</v>
      </c>
      <c r="F24883" t="s">
        <v>13</v>
      </c>
      <c r="G24883" t="s">
        <v>70683</v>
      </c>
      <c r="H24883" s="3" t="s">
        <v>70689</v>
      </c>
      <c r="I24883" t="s">
        <v>6814</v>
      </c>
      <c r="J24883" t="s">
        <v>70690</v>
      </c>
    </row>
    <row r="24884" spans="1:10" ht="32" x14ac:dyDescent="0.2">
      <c r="A24884" t="s">
        <v>29974</v>
      </c>
      <c r="B24884" t="s">
        <v>70695</v>
      </c>
      <c r="C24884" t="s">
        <v>70696</v>
      </c>
      <c r="D24884">
        <v>4</v>
      </c>
      <c r="E24884" t="s">
        <v>13</v>
      </c>
      <c r="F24884" t="s">
        <v>13</v>
      </c>
      <c r="G24884" t="s">
        <v>70683</v>
      </c>
      <c r="H24884" s="3" t="s">
        <v>70697</v>
      </c>
      <c r="I24884" t="s">
        <v>404</v>
      </c>
      <c r="J24884" t="s">
        <v>29979</v>
      </c>
    </row>
    <row r="24885" spans="1:10" ht="16" x14ac:dyDescent="0.2">
      <c r="A24885" t="s">
        <v>70686</v>
      </c>
      <c r="B24885" t="s">
        <v>70698</v>
      </c>
      <c r="C24885" t="s">
        <v>70699</v>
      </c>
      <c r="D24885">
        <v>1</v>
      </c>
      <c r="E24885" t="s">
        <v>70682</v>
      </c>
      <c r="F24885" t="s">
        <v>13</v>
      </c>
      <c r="G24885" t="s">
        <v>70683</v>
      </c>
      <c r="H24885" s="3" t="s">
        <v>70689</v>
      </c>
      <c r="I24885" t="s">
        <v>6814</v>
      </c>
      <c r="J24885" t="s">
        <v>70690</v>
      </c>
    </row>
    <row r="24886" spans="1:10" ht="16" x14ac:dyDescent="0.2">
      <c r="A24886" t="s">
        <v>70679</v>
      </c>
      <c r="B24886" t="s">
        <v>70700</v>
      </c>
      <c r="C24886" t="s">
        <v>70701</v>
      </c>
      <c r="D24886">
        <v>1</v>
      </c>
      <c r="E24886" t="s">
        <v>70682</v>
      </c>
      <c r="F24886" t="s">
        <v>13</v>
      </c>
      <c r="G24886" t="s">
        <v>70683</v>
      </c>
      <c r="H24886" s="3" t="s">
        <v>70684</v>
      </c>
      <c r="I24886" t="s">
        <v>6814</v>
      </c>
      <c r="J24886" t="s">
        <v>70685</v>
      </c>
    </row>
    <row r="24887" spans="1:10" ht="16" x14ac:dyDescent="0.2">
      <c r="A24887" t="s">
        <v>10042</v>
      </c>
      <c r="B24887" t="s">
        <v>70702</v>
      </c>
      <c r="C24887" t="s">
        <v>70703</v>
      </c>
      <c r="D24887">
        <v>1</v>
      </c>
      <c r="E24887" t="s">
        <v>13</v>
      </c>
      <c r="F24887" t="s">
        <v>13</v>
      </c>
      <c r="G24887" t="s">
        <v>70704</v>
      </c>
      <c r="H24887" s="3" t="s">
        <v>70705</v>
      </c>
      <c r="I24887" t="s">
        <v>62</v>
      </c>
      <c r="J24887" t="s">
        <v>10046</v>
      </c>
    </row>
    <row r="24888" spans="1:10" ht="16" x14ac:dyDescent="0.2">
      <c r="A24888" t="s">
        <v>27641</v>
      </c>
      <c r="B24888" t="s">
        <v>70706</v>
      </c>
      <c r="C24888" t="s">
        <v>70707</v>
      </c>
      <c r="D24888">
        <v>2</v>
      </c>
      <c r="E24888" t="s">
        <v>13</v>
      </c>
      <c r="F24888" t="s">
        <v>13</v>
      </c>
      <c r="G24888" t="s">
        <v>70708</v>
      </c>
      <c r="H24888" s="3" t="s">
        <v>70709</v>
      </c>
      <c r="I24888" t="s">
        <v>9899</v>
      </c>
      <c r="J24888" t="s">
        <v>27646</v>
      </c>
    </row>
    <row r="24889" spans="1:10" ht="16" x14ac:dyDescent="0.2">
      <c r="A24889" t="s">
        <v>27641</v>
      </c>
      <c r="B24889" t="s">
        <v>4737</v>
      </c>
      <c r="C24889" t="s">
        <v>70710</v>
      </c>
      <c r="D24889">
        <v>4</v>
      </c>
      <c r="E24889" t="s">
        <v>13</v>
      </c>
      <c r="F24889" t="s">
        <v>13</v>
      </c>
      <c r="G24889" t="s">
        <v>70708</v>
      </c>
      <c r="H24889" s="3" t="s">
        <v>70709</v>
      </c>
      <c r="I24889" t="s">
        <v>9899</v>
      </c>
      <c r="J24889" t="s">
        <v>27646</v>
      </c>
    </row>
    <row r="24890" spans="1:10" ht="16" x14ac:dyDescent="0.2">
      <c r="A24890" t="s">
        <v>26820</v>
      </c>
      <c r="B24890" t="s">
        <v>70711</v>
      </c>
      <c r="C24890" t="s">
        <v>70712</v>
      </c>
      <c r="D24890">
        <v>2</v>
      </c>
      <c r="E24890" t="s">
        <v>13</v>
      </c>
      <c r="F24890" t="s">
        <v>13</v>
      </c>
      <c r="G24890" t="s">
        <v>70713</v>
      </c>
      <c r="H24890" s="3" t="s">
        <v>70714</v>
      </c>
      <c r="I24890" t="s">
        <v>461</v>
      </c>
      <c r="J24890" t="s">
        <v>26823</v>
      </c>
    </row>
    <row r="24891" spans="1:10" ht="16" x14ac:dyDescent="0.2">
      <c r="A24891" t="s">
        <v>26820</v>
      </c>
      <c r="B24891" t="s">
        <v>70715</v>
      </c>
      <c r="C24891" t="s">
        <v>70716</v>
      </c>
      <c r="D24891">
        <v>1</v>
      </c>
      <c r="E24891" t="s">
        <v>13</v>
      </c>
      <c r="F24891" t="s">
        <v>13</v>
      </c>
      <c r="G24891" t="s">
        <v>70713</v>
      </c>
      <c r="H24891" s="3" t="s">
        <v>70714</v>
      </c>
      <c r="I24891" t="s">
        <v>461</v>
      </c>
      <c r="J24891" t="s">
        <v>26823</v>
      </c>
    </row>
    <row r="24892" spans="1:10" ht="16" x14ac:dyDescent="0.2">
      <c r="A24892" t="s">
        <v>870</v>
      </c>
      <c r="B24892" t="s">
        <v>70717</v>
      </c>
      <c r="C24892" t="s">
        <v>70718</v>
      </c>
      <c r="D24892">
        <v>4</v>
      </c>
      <c r="E24892" t="s">
        <v>13</v>
      </c>
      <c r="F24892" t="s">
        <v>13</v>
      </c>
      <c r="G24892" t="s">
        <v>70713</v>
      </c>
      <c r="H24892" s="3" t="s">
        <v>70719</v>
      </c>
      <c r="I24892" t="s">
        <v>461</v>
      </c>
      <c r="J24892" t="s">
        <v>874</v>
      </c>
    </row>
    <row r="24893" spans="1:10" ht="16" x14ac:dyDescent="0.2">
      <c r="A24893" t="s">
        <v>70720</v>
      </c>
      <c r="B24893" t="s">
        <v>70721</v>
      </c>
      <c r="C24893" t="s">
        <v>70722</v>
      </c>
      <c r="D24893">
        <v>3</v>
      </c>
      <c r="E24893" t="s">
        <v>13</v>
      </c>
      <c r="F24893" t="s">
        <v>13</v>
      </c>
      <c r="G24893" t="s">
        <v>70723</v>
      </c>
      <c r="H24893" s="3" t="s">
        <v>70724</v>
      </c>
      <c r="I24893" t="s">
        <v>106</v>
      </c>
      <c r="J24893" t="s">
        <v>70725</v>
      </c>
    </row>
    <row r="24894" spans="1:10" ht="16" x14ac:dyDescent="0.2">
      <c r="A24894" t="s">
        <v>70720</v>
      </c>
      <c r="B24894" t="s">
        <v>70726</v>
      </c>
      <c r="C24894" t="s">
        <v>70727</v>
      </c>
      <c r="D24894">
        <v>2</v>
      </c>
      <c r="E24894" t="s">
        <v>13</v>
      </c>
      <c r="F24894" t="s">
        <v>13</v>
      </c>
      <c r="G24894" t="s">
        <v>70723</v>
      </c>
      <c r="H24894" s="3" t="s">
        <v>70724</v>
      </c>
      <c r="I24894" t="s">
        <v>106</v>
      </c>
      <c r="J24894" t="s">
        <v>70725</v>
      </c>
    </row>
    <row r="24895" spans="1:10" ht="16" x14ac:dyDescent="0.2">
      <c r="A24895" t="s">
        <v>70720</v>
      </c>
      <c r="B24895" t="s">
        <v>70728</v>
      </c>
      <c r="C24895" t="s">
        <v>70729</v>
      </c>
      <c r="D24895">
        <v>1</v>
      </c>
      <c r="E24895" t="s">
        <v>13</v>
      </c>
      <c r="F24895" t="s">
        <v>13</v>
      </c>
      <c r="G24895" t="s">
        <v>70723</v>
      </c>
      <c r="H24895" s="3" t="s">
        <v>70724</v>
      </c>
      <c r="I24895" t="s">
        <v>106</v>
      </c>
      <c r="J24895" t="s">
        <v>70725</v>
      </c>
    </row>
    <row r="24896" spans="1:10" ht="16" x14ac:dyDescent="0.2">
      <c r="A24896" t="s">
        <v>4491</v>
      </c>
      <c r="B24896" t="s">
        <v>70730</v>
      </c>
      <c r="C24896" t="s">
        <v>70731</v>
      </c>
      <c r="D24896">
        <v>3</v>
      </c>
      <c r="E24896">
        <f>278</f>
        <v>278</v>
      </c>
      <c r="F24896" t="s">
        <v>13</v>
      </c>
      <c r="G24896" t="s">
        <v>70732</v>
      </c>
      <c r="H24896" s="3" t="s">
        <v>70733</v>
      </c>
      <c r="I24896" t="s">
        <v>62</v>
      </c>
      <c r="J24896" t="s">
        <v>4492</v>
      </c>
    </row>
    <row r="24897" spans="1:10" ht="16" x14ac:dyDescent="0.2">
      <c r="A24897" t="s">
        <v>67248</v>
      </c>
      <c r="B24897" t="s">
        <v>70734</v>
      </c>
      <c r="C24897" t="s">
        <v>70735</v>
      </c>
      <c r="D24897">
        <v>5</v>
      </c>
      <c r="E24897" t="s">
        <v>13</v>
      </c>
      <c r="F24897" t="s">
        <v>13</v>
      </c>
      <c r="G24897" t="s">
        <v>70736</v>
      </c>
      <c r="H24897" s="3" t="s">
        <v>70737</v>
      </c>
      <c r="I24897" t="s">
        <v>355</v>
      </c>
      <c r="J24897" t="s">
        <v>67251</v>
      </c>
    </row>
    <row r="24898" spans="1:10" ht="16" x14ac:dyDescent="0.2">
      <c r="A24898" t="s">
        <v>180</v>
      </c>
      <c r="B24898" t="s">
        <v>70738</v>
      </c>
      <c r="C24898" t="s">
        <v>70739</v>
      </c>
      <c r="D24898">
        <v>13</v>
      </c>
      <c r="E24898" t="s">
        <v>13</v>
      </c>
      <c r="F24898" t="s">
        <v>13</v>
      </c>
      <c r="G24898" t="s">
        <v>70740</v>
      </c>
      <c r="H24898" s="3" t="s">
        <v>70741</v>
      </c>
      <c r="I24898" t="s">
        <v>28098</v>
      </c>
      <c r="J24898" t="s">
        <v>183</v>
      </c>
    </row>
    <row r="24899" spans="1:10" ht="16" x14ac:dyDescent="0.2">
      <c r="A24899" t="s">
        <v>180</v>
      </c>
      <c r="B24899" t="s">
        <v>70742</v>
      </c>
      <c r="C24899" t="s">
        <v>70743</v>
      </c>
      <c r="D24899">
        <v>2</v>
      </c>
      <c r="E24899" t="s">
        <v>13</v>
      </c>
      <c r="F24899" t="s">
        <v>13</v>
      </c>
      <c r="G24899" t="s">
        <v>70740</v>
      </c>
      <c r="H24899" s="3" t="s">
        <v>70741</v>
      </c>
      <c r="I24899" t="s">
        <v>28098</v>
      </c>
      <c r="J24899" t="s">
        <v>183</v>
      </c>
    </row>
    <row r="24900" spans="1:10" ht="16" x14ac:dyDescent="0.2">
      <c r="A24900" t="s">
        <v>28093</v>
      </c>
      <c r="B24900" t="s">
        <v>70744</v>
      </c>
      <c r="C24900" t="s">
        <v>70745</v>
      </c>
      <c r="D24900">
        <v>3</v>
      </c>
      <c r="E24900" t="s">
        <v>13</v>
      </c>
      <c r="F24900" t="s">
        <v>13</v>
      </c>
      <c r="G24900" t="s">
        <v>70740</v>
      </c>
      <c r="H24900" s="3" t="s">
        <v>70746</v>
      </c>
      <c r="I24900" t="s">
        <v>28098</v>
      </c>
      <c r="J24900" t="s">
        <v>28099</v>
      </c>
    </row>
    <row r="24901" spans="1:10" ht="16" x14ac:dyDescent="0.2">
      <c r="A24901" t="s">
        <v>180</v>
      </c>
      <c r="B24901" t="s">
        <v>70747</v>
      </c>
      <c r="C24901" t="s">
        <v>70748</v>
      </c>
      <c r="D24901">
        <v>16</v>
      </c>
      <c r="E24901" t="s">
        <v>13</v>
      </c>
      <c r="F24901" t="s">
        <v>13</v>
      </c>
      <c r="G24901" t="s">
        <v>70740</v>
      </c>
      <c r="H24901" s="3" t="s">
        <v>70741</v>
      </c>
      <c r="I24901" t="s">
        <v>28098</v>
      </c>
      <c r="J24901" t="s">
        <v>183</v>
      </c>
    </row>
    <row r="24902" spans="1:10" ht="16" x14ac:dyDescent="0.2">
      <c r="A24902" t="s">
        <v>31590</v>
      </c>
      <c r="B24902" t="s">
        <v>70749</v>
      </c>
      <c r="C24902" t="s">
        <v>70750</v>
      </c>
      <c r="D24902">
        <v>2</v>
      </c>
      <c r="E24902">
        <f>65</f>
        <v>65</v>
      </c>
      <c r="F24902" t="s">
        <v>13</v>
      </c>
      <c r="G24902" t="s">
        <v>70751</v>
      </c>
      <c r="H24902" s="3" t="s">
        <v>70752</v>
      </c>
      <c r="I24902" t="s">
        <v>918</v>
      </c>
      <c r="J24902" t="s">
        <v>31594</v>
      </c>
    </row>
    <row r="24903" spans="1:10" ht="16" x14ac:dyDescent="0.2">
      <c r="A24903" t="s">
        <v>31590</v>
      </c>
      <c r="B24903" t="s">
        <v>70753</v>
      </c>
      <c r="C24903" t="s">
        <v>70754</v>
      </c>
      <c r="D24903">
        <v>3</v>
      </c>
      <c r="E24903">
        <f>65</f>
        <v>65</v>
      </c>
      <c r="F24903" t="s">
        <v>13</v>
      </c>
      <c r="G24903" t="s">
        <v>70751</v>
      </c>
      <c r="H24903" s="3" t="s">
        <v>70752</v>
      </c>
      <c r="I24903" t="s">
        <v>918</v>
      </c>
      <c r="J24903" t="s">
        <v>31594</v>
      </c>
    </row>
    <row r="24904" spans="1:10" ht="16" x14ac:dyDescent="0.2">
      <c r="A24904" t="s">
        <v>48373</v>
      </c>
      <c r="B24904" t="s">
        <v>11220</v>
      </c>
      <c r="C24904" t="s">
        <v>11221</v>
      </c>
      <c r="D24904">
        <v>4</v>
      </c>
      <c r="E24904" t="s">
        <v>13</v>
      </c>
      <c r="F24904" t="s">
        <v>13</v>
      </c>
      <c r="G24904" t="s">
        <v>70755</v>
      </c>
      <c r="H24904" s="3" t="s">
        <v>70756</v>
      </c>
      <c r="I24904" t="s">
        <v>355</v>
      </c>
      <c r="J24904" t="s">
        <v>48375</v>
      </c>
    </row>
    <row r="24905" spans="1:10" ht="16" x14ac:dyDescent="0.2">
      <c r="A24905" t="s">
        <v>48364</v>
      </c>
      <c r="B24905" t="s">
        <v>11220</v>
      </c>
      <c r="C24905" t="s">
        <v>11221</v>
      </c>
      <c r="D24905">
        <v>3</v>
      </c>
      <c r="E24905" t="s">
        <v>13</v>
      </c>
      <c r="F24905" t="s">
        <v>13</v>
      </c>
      <c r="G24905" t="s">
        <v>70755</v>
      </c>
      <c r="H24905" s="3" t="s">
        <v>70756</v>
      </c>
      <c r="I24905" t="s">
        <v>355</v>
      </c>
      <c r="J24905" t="s">
        <v>48369</v>
      </c>
    </row>
    <row r="24906" spans="1:10" ht="16" x14ac:dyDescent="0.2">
      <c r="A24906" t="s">
        <v>70757</v>
      </c>
      <c r="B24906" t="s">
        <v>70758</v>
      </c>
      <c r="C24906" t="s">
        <v>70759</v>
      </c>
      <c r="D24906">
        <v>1</v>
      </c>
      <c r="E24906" t="s">
        <v>13</v>
      </c>
      <c r="F24906" t="s">
        <v>13</v>
      </c>
      <c r="G24906" t="s">
        <v>70755</v>
      </c>
      <c r="H24906" s="3" t="s">
        <v>70760</v>
      </c>
      <c r="I24906" t="s">
        <v>355</v>
      </c>
      <c r="J24906" t="s">
        <v>70761</v>
      </c>
    </row>
    <row r="24907" spans="1:10" ht="16" x14ac:dyDescent="0.2">
      <c r="A24907" t="s">
        <v>3417</v>
      </c>
      <c r="B24907" t="s">
        <v>70762</v>
      </c>
      <c r="C24907" t="s">
        <v>70763</v>
      </c>
      <c r="D24907">
        <v>1</v>
      </c>
      <c r="E24907" t="s">
        <v>13</v>
      </c>
      <c r="F24907" t="s">
        <v>13</v>
      </c>
      <c r="G24907" t="s">
        <v>70755</v>
      </c>
      <c r="H24907" s="3" t="s">
        <v>70764</v>
      </c>
      <c r="I24907" t="s">
        <v>509</v>
      </c>
      <c r="J24907" t="s">
        <v>3420</v>
      </c>
    </row>
    <row r="24908" spans="1:10" ht="16" x14ac:dyDescent="0.2">
      <c r="A24908" t="s">
        <v>3434</v>
      </c>
      <c r="B24908" t="s">
        <v>70762</v>
      </c>
      <c r="C24908" t="s">
        <v>70763</v>
      </c>
      <c r="D24908">
        <v>2</v>
      </c>
      <c r="E24908" t="s">
        <v>13</v>
      </c>
      <c r="F24908" t="s">
        <v>13</v>
      </c>
      <c r="G24908" t="s">
        <v>70755</v>
      </c>
      <c r="H24908" s="3" t="s">
        <v>70764</v>
      </c>
      <c r="I24908" t="s">
        <v>509</v>
      </c>
      <c r="J24908" t="s">
        <v>3435</v>
      </c>
    </row>
    <row r="24909" spans="1:10" ht="16" x14ac:dyDescent="0.2">
      <c r="A24909" t="s">
        <v>52421</v>
      </c>
      <c r="B24909" t="s">
        <v>11220</v>
      </c>
      <c r="C24909" t="s">
        <v>11221</v>
      </c>
      <c r="D24909">
        <v>4</v>
      </c>
      <c r="E24909" t="s">
        <v>13</v>
      </c>
      <c r="F24909" t="s">
        <v>13</v>
      </c>
      <c r="G24909" t="s">
        <v>70755</v>
      </c>
      <c r="H24909" s="3" t="s">
        <v>70756</v>
      </c>
      <c r="I24909" t="s">
        <v>355</v>
      </c>
      <c r="J24909" t="s">
        <v>52424</v>
      </c>
    </row>
    <row r="24910" spans="1:10" ht="16" x14ac:dyDescent="0.2">
      <c r="A24910" t="s">
        <v>70757</v>
      </c>
      <c r="B24910" t="s">
        <v>70765</v>
      </c>
      <c r="C24910" t="s">
        <v>70766</v>
      </c>
      <c r="D24910">
        <v>2</v>
      </c>
      <c r="E24910" t="s">
        <v>13</v>
      </c>
      <c r="F24910" t="s">
        <v>13</v>
      </c>
      <c r="G24910" t="s">
        <v>70755</v>
      </c>
      <c r="H24910" s="3" t="s">
        <v>70760</v>
      </c>
      <c r="I24910" t="s">
        <v>355</v>
      </c>
      <c r="J24910" t="s">
        <v>70761</v>
      </c>
    </row>
    <row r="24911" spans="1:10" ht="16" x14ac:dyDescent="0.2">
      <c r="A24911" t="s">
        <v>6207</v>
      </c>
      <c r="B24911" t="s">
        <v>70767</v>
      </c>
      <c r="C24911" t="s">
        <v>70768</v>
      </c>
      <c r="D24911">
        <v>4</v>
      </c>
      <c r="E24911" t="s">
        <v>7743</v>
      </c>
      <c r="F24911" t="s">
        <v>13</v>
      </c>
      <c r="G24911" t="s">
        <v>70769</v>
      </c>
      <c r="H24911" s="3" t="s">
        <v>70770</v>
      </c>
      <c r="I24911" t="s">
        <v>817</v>
      </c>
      <c r="J24911" t="s">
        <v>6212</v>
      </c>
    </row>
    <row r="24912" spans="1:10" ht="16" x14ac:dyDescent="0.2">
      <c r="A24912" t="s">
        <v>7541</v>
      </c>
      <c r="B24912" t="s">
        <v>70771</v>
      </c>
      <c r="C24912" t="s">
        <v>70772</v>
      </c>
      <c r="D24912">
        <v>2</v>
      </c>
      <c r="E24912" t="s">
        <v>7743</v>
      </c>
      <c r="F24912" t="s">
        <v>13</v>
      </c>
      <c r="G24912" t="s">
        <v>70769</v>
      </c>
      <c r="H24912" s="3" t="s">
        <v>70773</v>
      </c>
      <c r="I24912" t="s">
        <v>817</v>
      </c>
      <c r="J24912" t="s">
        <v>7543</v>
      </c>
    </row>
    <row r="24913" spans="1:10" ht="16" x14ac:dyDescent="0.2">
      <c r="A24913" t="s">
        <v>29176</v>
      </c>
      <c r="B24913" t="s">
        <v>70774</v>
      </c>
      <c r="C24913" t="s">
        <v>70775</v>
      </c>
      <c r="D24913">
        <v>3</v>
      </c>
      <c r="E24913" t="s">
        <v>7743</v>
      </c>
      <c r="F24913" t="s">
        <v>13</v>
      </c>
      <c r="G24913" t="s">
        <v>70769</v>
      </c>
      <c r="H24913" s="3" t="s">
        <v>70770</v>
      </c>
      <c r="I24913" t="s">
        <v>817</v>
      </c>
      <c r="J24913" t="s">
        <v>29180</v>
      </c>
    </row>
    <row r="24914" spans="1:10" ht="16" x14ac:dyDescent="0.2">
      <c r="A24914" t="s">
        <v>6213</v>
      </c>
      <c r="B24914" t="s">
        <v>70767</v>
      </c>
      <c r="C24914" t="s">
        <v>70768</v>
      </c>
      <c r="D24914">
        <v>6</v>
      </c>
      <c r="E24914" t="s">
        <v>7743</v>
      </c>
      <c r="F24914" t="s">
        <v>13</v>
      </c>
      <c r="G24914" t="s">
        <v>70769</v>
      </c>
      <c r="H24914" s="3" t="s">
        <v>70770</v>
      </c>
      <c r="I24914" t="s">
        <v>817</v>
      </c>
      <c r="J24914" t="s">
        <v>6214</v>
      </c>
    </row>
    <row r="24915" spans="1:10" ht="16" x14ac:dyDescent="0.2">
      <c r="A24915" t="s">
        <v>41675</v>
      </c>
      <c r="B24915" t="s">
        <v>70767</v>
      </c>
      <c r="C24915" t="s">
        <v>70768</v>
      </c>
      <c r="D24915">
        <v>1</v>
      </c>
      <c r="E24915" t="s">
        <v>7743</v>
      </c>
      <c r="F24915" t="s">
        <v>13</v>
      </c>
      <c r="G24915" t="s">
        <v>70769</v>
      </c>
      <c r="H24915" s="3" t="s">
        <v>70770</v>
      </c>
      <c r="I24915" t="s">
        <v>817</v>
      </c>
      <c r="J24915" t="s">
        <v>41677</v>
      </c>
    </row>
    <row r="24916" spans="1:10" ht="16" x14ac:dyDescent="0.2">
      <c r="A24916" t="s">
        <v>29199</v>
      </c>
      <c r="B24916" t="s">
        <v>70776</v>
      </c>
      <c r="C24916" t="s">
        <v>70777</v>
      </c>
      <c r="D24916">
        <v>1</v>
      </c>
      <c r="E24916" t="s">
        <v>7743</v>
      </c>
      <c r="F24916" t="s">
        <v>13</v>
      </c>
      <c r="G24916" t="s">
        <v>70769</v>
      </c>
      <c r="H24916" s="3" t="s">
        <v>70773</v>
      </c>
      <c r="I24916" t="s">
        <v>817</v>
      </c>
      <c r="J24916" t="s">
        <v>29202</v>
      </c>
    </row>
    <row r="24917" spans="1:10" ht="16" x14ac:dyDescent="0.2">
      <c r="A24917" t="s">
        <v>70778</v>
      </c>
      <c r="B24917" t="s">
        <v>70779</v>
      </c>
      <c r="C24917" t="s">
        <v>70780</v>
      </c>
      <c r="D24917">
        <v>2</v>
      </c>
      <c r="E24917" t="s">
        <v>7743</v>
      </c>
      <c r="F24917" t="s">
        <v>13</v>
      </c>
      <c r="G24917" t="s">
        <v>70769</v>
      </c>
      <c r="H24917" s="3" t="s">
        <v>70781</v>
      </c>
      <c r="I24917" t="s">
        <v>817</v>
      </c>
      <c r="J24917" t="s">
        <v>70782</v>
      </c>
    </row>
    <row r="24918" spans="1:10" ht="16" x14ac:dyDescent="0.2">
      <c r="A24918" t="s">
        <v>6213</v>
      </c>
      <c r="B24918" t="s">
        <v>70783</v>
      </c>
      <c r="C24918" t="s">
        <v>70784</v>
      </c>
      <c r="D24918">
        <v>3</v>
      </c>
      <c r="E24918" t="s">
        <v>7743</v>
      </c>
      <c r="F24918" t="s">
        <v>13</v>
      </c>
      <c r="G24918" t="s">
        <v>70769</v>
      </c>
      <c r="H24918" s="3" t="s">
        <v>70785</v>
      </c>
      <c r="I24918" t="s">
        <v>817</v>
      </c>
      <c r="J24918" t="s">
        <v>6214</v>
      </c>
    </row>
    <row r="24919" spans="1:10" ht="16" x14ac:dyDescent="0.2">
      <c r="A24919" t="s">
        <v>67442</v>
      </c>
      <c r="B24919" t="s">
        <v>70776</v>
      </c>
      <c r="C24919" t="s">
        <v>70777</v>
      </c>
      <c r="D24919">
        <v>2</v>
      </c>
      <c r="E24919" t="s">
        <v>7743</v>
      </c>
      <c r="F24919" t="s">
        <v>13</v>
      </c>
      <c r="G24919" t="s">
        <v>70769</v>
      </c>
      <c r="H24919" s="3" t="s">
        <v>70773</v>
      </c>
      <c r="I24919" t="s">
        <v>817</v>
      </c>
      <c r="J24919" t="s">
        <v>67443</v>
      </c>
    </row>
    <row r="24920" spans="1:10" ht="32" x14ac:dyDescent="0.2">
      <c r="A24920" t="s">
        <v>6213</v>
      </c>
      <c r="B24920" t="s">
        <v>31130</v>
      </c>
      <c r="C24920" t="s">
        <v>31131</v>
      </c>
      <c r="D24920">
        <v>1</v>
      </c>
      <c r="E24920" t="s">
        <v>7743</v>
      </c>
      <c r="F24920" t="s">
        <v>13</v>
      </c>
      <c r="G24920" t="s">
        <v>70769</v>
      </c>
      <c r="H24920" s="3" t="s">
        <v>70786</v>
      </c>
      <c r="I24920" t="s">
        <v>817</v>
      </c>
      <c r="J24920" t="s">
        <v>6214</v>
      </c>
    </row>
    <row r="24921" spans="1:10" ht="16" x14ac:dyDescent="0.2">
      <c r="A24921" t="s">
        <v>7541</v>
      </c>
      <c r="B24921" t="s">
        <v>70776</v>
      </c>
      <c r="C24921" t="s">
        <v>70777</v>
      </c>
      <c r="D24921">
        <v>4</v>
      </c>
      <c r="E24921" t="s">
        <v>7743</v>
      </c>
      <c r="F24921" t="s">
        <v>13</v>
      </c>
      <c r="G24921" t="s">
        <v>70769</v>
      </c>
      <c r="H24921" s="3" t="s">
        <v>70773</v>
      </c>
      <c r="I24921" t="s">
        <v>817</v>
      </c>
      <c r="J24921" t="s">
        <v>7543</v>
      </c>
    </row>
    <row r="24922" spans="1:10" ht="16" x14ac:dyDescent="0.2">
      <c r="A24922" t="s">
        <v>6213</v>
      </c>
      <c r="B24922" t="s">
        <v>70787</v>
      </c>
      <c r="C24922" t="s">
        <v>70788</v>
      </c>
      <c r="D24922">
        <v>4</v>
      </c>
      <c r="E24922" t="s">
        <v>7743</v>
      </c>
      <c r="F24922" t="s">
        <v>13</v>
      </c>
      <c r="G24922" t="s">
        <v>70769</v>
      </c>
      <c r="H24922" s="3" t="s">
        <v>70789</v>
      </c>
      <c r="I24922" t="s">
        <v>817</v>
      </c>
      <c r="J24922" t="s">
        <v>6214</v>
      </c>
    </row>
    <row r="24923" spans="1:10" ht="16" x14ac:dyDescent="0.2">
      <c r="A24923" t="s">
        <v>6207</v>
      </c>
      <c r="B24923" t="s">
        <v>70790</v>
      </c>
      <c r="C24923" t="s">
        <v>70791</v>
      </c>
      <c r="D24923">
        <v>5</v>
      </c>
      <c r="E24923" t="s">
        <v>7743</v>
      </c>
      <c r="F24923" t="s">
        <v>13</v>
      </c>
      <c r="G24923" t="s">
        <v>70769</v>
      </c>
      <c r="H24923" s="3" t="s">
        <v>70792</v>
      </c>
      <c r="I24923" t="s">
        <v>817</v>
      </c>
      <c r="J24923" t="s">
        <v>6212</v>
      </c>
    </row>
    <row r="24924" spans="1:10" ht="32" x14ac:dyDescent="0.2">
      <c r="A24924" t="s">
        <v>70793</v>
      </c>
      <c r="B24924" t="s">
        <v>70794</v>
      </c>
      <c r="C24924" t="s">
        <v>70795</v>
      </c>
      <c r="D24924">
        <v>2</v>
      </c>
      <c r="E24924" t="s">
        <v>7743</v>
      </c>
      <c r="F24924" t="s">
        <v>13</v>
      </c>
      <c r="G24924" t="s">
        <v>70769</v>
      </c>
      <c r="H24924" s="3" t="s">
        <v>70796</v>
      </c>
      <c r="I24924" t="s">
        <v>817</v>
      </c>
      <c r="J24924" t="s">
        <v>70797</v>
      </c>
    </row>
    <row r="24925" spans="1:10" ht="16" x14ac:dyDescent="0.2">
      <c r="A24925" t="s">
        <v>30611</v>
      </c>
      <c r="B24925" t="s">
        <v>70798</v>
      </c>
      <c r="C24925" t="s">
        <v>70799</v>
      </c>
      <c r="D24925">
        <v>2</v>
      </c>
      <c r="E24925" t="s">
        <v>7743</v>
      </c>
      <c r="F24925" t="s">
        <v>13</v>
      </c>
      <c r="G24925" t="s">
        <v>70769</v>
      </c>
      <c r="H24925" s="3" t="s">
        <v>70773</v>
      </c>
      <c r="I24925" t="s">
        <v>817</v>
      </c>
      <c r="J24925" t="s">
        <v>30612</v>
      </c>
    </row>
    <row r="24926" spans="1:10" ht="16" x14ac:dyDescent="0.2">
      <c r="A24926" t="s">
        <v>67438</v>
      </c>
      <c r="B24926" t="s">
        <v>70776</v>
      </c>
      <c r="C24926" t="s">
        <v>70777</v>
      </c>
      <c r="D24926">
        <v>1</v>
      </c>
      <c r="E24926" t="s">
        <v>7743</v>
      </c>
      <c r="F24926" t="s">
        <v>13</v>
      </c>
      <c r="G24926" t="s">
        <v>70769</v>
      </c>
      <c r="H24926" s="3" t="s">
        <v>70773</v>
      </c>
      <c r="I24926" t="s">
        <v>817</v>
      </c>
      <c r="J24926" t="s">
        <v>67441</v>
      </c>
    </row>
    <row r="24927" spans="1:10" ht="16" x14ac:dyDescent="0.2">
      <c r="A24927" t="s">
        <v>6207</v>
      </c>
      <c r="B24927" t="s">
        <v>70783</v>
      </c>
      <c r="C24927" t="s">
        <v>70784</v>
      </c>
      <c r="D24927">
        <v>2</v>
      </c>
      <c r="E24927" t="s">
        <v>7743</v>
      </c>
      <c r="F24927" t="s">
        <v>13</v>
      </c>
      <c r="G24927" t="s">
        <v>70769</v>
      </c>
      <c r="H24927" s="3" t="s">
        <v>70785</v>
      </c>
      <c r="I24927" t="s">
        <v>817</v>
      </c>
      <c r="J24927" t="s">
        <v>6212</v>
      </c>
    </row>
    <row r="24928" spans="1:10" ht="32" x14ac:dyDescent="0.2">
      <c r="A24928" t="s">
        <v>6207</v>
      </c>
      <c r="B24928" t="s">
        <v>70800</v>
      </c>
      <c r="C24928" t="s">
        <v>70801</v>
      </c>
      <c r="D24928">
        <v>3</v>
      </c>
      <c r="E24928" t="s">
        <v>7743</v>
      </c>
      <c r="F24928" t="s">
        <v>13</v>
      </c>
      <c r="G24928" t="s">
        <v>70769</v>
      </c>
      <c r="H24928" s="3" t="s">
        <v>70802</v>
      </c>
      <c r="I24928" t="s">
        <v>817</v>
      </c>
      <c r="J24928" t="s">
        <v>6212</v>
      </c>
    </row>
    <row r="24929" spans="1:10" ht="16" x14ac:dyDescent="0.2">
      <c r="A24929" t="s">
        <v>70778</v>
      </c>
      <c r="B24929" t="s">
        <v>70800</v>
      </c>
      <c r="C24929" t="s">
        <v>70801</v>
      </c>
      <c r="D24929">
        <v>3</v>
      </c>
      <c r="E24929" t="s">
        <v>7743</v>
      </c>
      <c r="F24929" t="s">
        <v>13</v>
      </c>
      <c r="G24929" t="s">
        <v>70769</v>
      </c>
      <c r="H24929" s="3" t="s">
        <v>70803</v>
      </c>
      <c r="I24929" t="s">
        <v>817</v>
      </c>
      <c r="J24929" t="s">
        <v>70782</v>
      </c>
    </row>
    <row r="24930" spans="1:10" ht="16" x14ac:dyDescent="0.2">
      <c r="A24930" t="s">
        <v>70778</v>
      </c>
      <c r="B24930" t="s">
        <v>70783</v>
      </c>
      <c r="C24930" t="s">
        <v>70784</v>
      </c>
      <c r="D24930">
        <v>4</v>
      </c>
      <c r="E24930" t="s">
        <v>7743</v>
      </c>
      <c r="F24930" t="s">
        <v>13</v>
      </c>
      <c r="G24930" t="s">
        <v>70769</v>
      </c>
      <c r="H24930" s="3" t="s">
        <v>70785</v>
      </c>
      <c r="I24930" t="s">
        <v>817</v>
      </c>
      <c r="J24930" t="s">
        <v>70782</v>
      </c>
    </row>
    <row r="24931" spans="1:10" ht="32" x14ac:dyDescent="0.2">
      <c r="A24931" t="s">
        <v>70793</v>
      </c>
      <c r="B24931" t="s">
        <v>31130</v>
      </c>
      <c r="C24931" t="s">
        <v>31131</v>
      </c>
      <c r="D24931">
        <v>5</v>
      </c>
      <c r="E24931" t="s">
        <v>7743</v>
      </c>
      <c r="F24931" t="s">
        <v>13</v>
      </c>
      <c r="G24931" t="s">
        <v>70769</v>
      </c>
      <c r="H24931" s="3" t="s">
        <v>70804</v>
      </c>
      <c r="I24931" t="s">
        <v>817</v>
      </c>
      <c r="J24931" t="s">
        <v>70797</v>
      </c>
    </row>
    <row r="24932" spans="1:10" ht="16" x14ac:dyDescent="0.2">
      <c r="A24932" t="s">
        <v>67569</v>
      </c>
      <c r="B24932" t="s">
        <v>70767</v>
      </c>
      <c r="C24932" t="s">
        <v>70768</v>
      </c>
      <c r="D24932">
        <v>3</v>
      </c>
      <c r="E24932" t="s">
        <v>7743</v>
      </c>
      <c r="F24932" t="s">
        <v>13</v>
      </c>
      <c r="G24932" t="s">
        <v>70769</v>
      </c>
      <c r="H24932" s="3" t="s">
        <v>70805</v>
      </c>
      <c r="I24932" t="s">
        <v>817</v>
      </c>
      <c r="J24932" t="s">
        <v>67571</v>
      </c>
    </row>
    <row r="24933" spans="1:10" ht="32" x14ac:dyDescent="0.2">
      <c r="A24933" t="s">
        <v>70793</v>
      </c>
      <c r="B24933" t="s">
        <v>70806</v>
      </c>
      <c r="C24933" t="s">
        <v>70807</v>
      </c>
      <c r="D24933">
        <v>3</v>
      </c>
      <c r="E24933" t="s">
        <v>13</v>
      </c>
      <c r="F24933" t="s">
        <v>13</v>
      </c>
      <c r="G24933" t="s">
        <v>70769</v>
      </c>
      <c r="H24933" s="3" t="s">
        <v>70808</v>
      </c>
      <c r="J24933" t="s">
        <v>70797</v>
      </c>
    </row>
    <row r="24934" spans="1:10" ht="16" x14ac:dyDescent="0.2">
      <c r="A24934" t="s">
        <v>70793</v>
      </c>
      <c r="B24934" t="s">
        <v>70809</v>
      </c>
      <c r="C24934" t="s">
        <v>70810</v>
      </c>
      <c r="D24934">
        <v>4</v>
      </c>
      <c r="E24934" t="s">
        <v>7743</v>
      </c>
      <c r="F24934" t="s">
        <v>13</v>
      </c>
      <c r="G24934" t="s">
        <v>70769</v>
      </c>
      <c r="H24934" s="3" t="s">
        <v>70811</v>
      </c>
      <c r="I24934" t="s">
        <v>817</v>
      </c>
      <c r="J24934" t="s">
        <v>70797</v>
      </c>
    </row>
    <row r="24935" spans="1:10" ht="32" x14ac:dyDescent="0.2">
      <c r="A24935" t="s">
        <v>70778</v>
      </c>
      <c r="B24935" t="s">
        <v>31130</v>
      </c>
      <c r="C24935" t="s">
        <v>31131</v>
      </c>
      <c r="D24935">
        <v>1</v>
      </c>
      <c r="E24935" t="s">
        <v>7743</v>
      </c>
      <c r="F24935" t="s">
        <v>13</v>
      </c>
      <c r="G24935" t="s">
        <v>70769</v>
      </c>
      <c r="H24935" s="3" t="s">
        <v>70812</v>
      </c>
      <c r="I24935" t="s">
        <v>817</v>
      </c>
      <c r="J24935" t="s">
        <v>70782</v>
      </c>
    </row>
    <row r="24936" spans="1:10" ht="16" x14ac:dyDescent="0.2">
      <c r="A24936" t="s">
        <v>70793</v>
      </c>
      <c r="B24936" t="s">
        <v>70813</v>
      </c>
      <c r="C24936" t="s">
        <v>70814</v>
      </c>
      <c r="D24936">
        <v>1</v>
      </c>
      <c r="E24936" t="s">
        <v>7743</v>
      </c>
      <c r="F24936" t="s">
        <v>13</v>
      </c>
      <c r="G24936" t="s">
        <v>70769</v>
      </c>
      <c r="H24936" s="3" t="s">
        <v>70805</v>
      </c>
      <c r="I24936" t="s">
        <v>817</v>
      </c>
      <c r="J24936" t="s">
        <v>70797</v>
      </c>
    </row>
    <row r="24937" spans="1:10" ht="32" x14ac:dyDescent="0.2">
      <c r="A24937" t="s">
        <v>6213</v>
      </c>
      <c r="B24937" t="s">
        <v>70800</v>
      </c>
      <c r="C24937" t="s">
        <v>70801</v>
      </c>
      <c r="D24937">
        <v>2</v>
      </c>
      <c r="E24937" t="s">
        <v>7743</v>
      </c>
      <c r="F24937" t="s">
        <v>13</v>
      </c>
      <c r="G24937" t="s">
        <v>70769</v>
      </c>
      <c r="H24937" s="3" t="s">
        <v>70802</v>
      </c>
      <c r="I24937" t="s">
        <v>817</v>
      </c>
      <c r="J24937" t="s">
        <v>6214</v>
      </c>
    </row>
    <row r="24938" spans="1:10" ht="32" x14ac:dyDescent="0.2">
      <c r="A24938" t="s">
        <v>6207</v>
      </c>
      <c r="B24938" t="s">
        <v>31130</v>
      </c>
      <c r="C24938" t="s">
        <v>31131</v>
      </c>
      <c r="D24938">
        <v>1</v>
      </c>
      <c r="E24938" t="s">
        <v>7743</v>
      </c>
      <c r="F24938" t="s">
        <v>13</v>
      </c>
      <c r="G24938" t="s">
        <v>70769</v>
      </c>
      <c r="H24938" s="3" t="s">
        <v>70786</v>
      </c>
      <c r="I24938" t="s">
        <v>817</v>
      </c>
      <c r="J24938" t="s">
        <v>6212</v>
      </c>
    </row>
    <row r="24939" spans="1:10" ht="16" x14ac:dyDescent="0.2">
      <c r="A24939" t="s">
        <v>70815</v>
      </c>
      <c r="B24939" t="s">
        <v>36326</v>
      </c>
      <c r="C24939" t="s">
        <v>36327</v>
      </c>
      <c r="D24939">
        <v>1</v>
      </c>
      <c r="E24939" t="s">
        <v>4822</v>
      </c>
      <c r="F24939" t="s">
        <v>13</v>
      </c>
      <c r="G24939" t="s">
        <v>70816</v>
      </c>
      <c r="H24939" s="3" t="s">
        <v>70817</v>
      </c>
      <c r="I24939" t="s">
        <v>62</v>
      </c>
      <c r="J24939" t="s">
        <v>70818</v>
      </c>
    </row>
    <row r="24940" spans="1:10" ht="16" x14ac:dyDescent="0.2">
      <c r="A24940" t="s">
        <v>10101</v>
      </c>
      <c r="B24940" t="s">
        <v>19526</v>
      </c>
      <c r="C24940" t="s">
        <v>70819</v>
      </c>
      <c r="D24940">
        <v>3</v>
      </c>
      <c r="E24940">
        <f>169</f>
        <v>169</v>
      </c>
      <c r="F24940" t="s">
        <v>13</v>
      </c>
      <c r="G24940" t="s">
        <v>70816</v>
      </c>
      <c r="H24940" s="3" t="s">
        <v>70820</v>
      </c>
      <c r="I24940" t="s">
        <v>62</v>
      </c>
      <c r="J24940" t="s">
        <v>10106</v>
      </c>
    </row>
    <row r="24941" spans="1:10" ht="16" x14ac:dyDescent="0.2">
      <c r="A24941" t="s">
        <v>53085</v>
      </c>
      <c r="B24941" t="s">
        <v>70821</v>
      </c>
      <c r="C24941" t="s">
        <v>70822</v>
      </c>
      <c r="D24941">
        <v>1</v>
      </c>
      <c r="E24941" t="s">
        <v>4822</v>
      </c>
      <c r="F24941" t="s">
        <v>13</v>
      </c>
      <c r="G24941" t="s">
        <v>70816</v>
      </c>
      <c r="H24941" s="3" t="s">
        <v>70817</v>
      </c>
      <c r="I24941" t="s">
        <v>62</v>
      </c>
      <c r="J24941" t="s">
        <v>53086</v>
      </c>
    </row>
    <row r="24942" spans="1:10" ht="16" x14ac:dyDescent="0.2">
      <c r="A24942" t="s">
        <v>7463</v>
      </c>
      <c r="B24942" t="s">
        <v>70823</v>
      </c>
      <c r="C24942" t="s">
        <v>70824</v>
      </c>
      <c r="D24942">
        <v>1</v>
      </c>
      <c r="E24942" t="s">
        <v>4822</v>
      </c>
      <c r="F24942" t="s">
        <v>13</v>
      </c>
      <c r="G24942" t="s">
        <v>70816</v>
      </c>
      <c r="H24942" s="3" t="s">
        <v>70820</v>
      </c>
      <c r="I24942" t="s">
        <v>62</v>
      </c>
      <c r="J24942" t="s">
        <v>7466</v>
      </c>
    </row>
    <row r="24943" spans="1:10" ht="16" x14ac:dyDescent="0.2">
      <c r="A24943" t="s">
        <v>10101</v>
      </c>
      <c r="B24943" t="s">
        <v>35009</v>
      </c>
      <c r="C24943" t="s">
        <v>70825</v>
      </c>
      <c r="D24943">
        <v>1</v>
      </c>
      <c r="E24943">
        <f>169</f>
        <v>169</v>
      </c>
      <c r="F24943" t="s">
        <v>13</v>
      </c>
      <c r="G24943" t="s">
        <v>70816</v>
      </c>
      <c r="H24943" s="3" t="s">
        <v>70820</v>
      </c>
      <c r="I24943" t="s">
        <v>62</v>
      </c>
      <c r="J24943" t="s">
        <v>10106</v>
      </c>
    </row>
    <row r="24944" spans="1:10" ht="16" x14ac:dyDescent="0.2">
      <c r="A24944" t="s">
        <v>10101</v>
      </c>
      <c r="B24944" t="s">
        <v>70826</v>
      </c>
      <c r="C24944" t="s">
        <v>70827</v>
      </c>
      <c r="D24944">
        <v>4</v>
      </c>
      <c r="E24944">
        <f>169</f>
        <v>169</v>
      </c>
      <c r="F24944" t="s">
        <v>13</v>
      </c>
      <c r="G24944" t="s">
        <v>70816</v>
      </c>
      <c r="H24944" s="3" t="s">
        <v>70820</v>
      </c>
      <c r="I24944" t="s">
        <v>62</v>
      </c>
      <c r="J24944" t="s">
        <v>10106</v>
      </c>
    </row>
    <row r="24945" spans="1:10" ht="16" x14ac:dyDescent="0.2">
      <c r="A24945" t="s">
        <v>10101</v>
      </c>
      <c r="B24945" t="s">
        <v>28637</v>
      </c>
      <c r="C24945" t="s">
        <v>70828</v>
      </c>
      <c r="D24945">
        <v>5</v>
      </c>
      <c r="E24945">
        <f>169</f>
        <v>169</v>
      </c>
      <c r="F24945" t="s">
        <v>13</v>
      </c>
      <c r="G24945" t="s">
        <v>70816</v>
      </c>
      <c r="H24945" s="3" t="s">
        <v>70820</v>
      </c>
      <c r="I24945" t="s">
        <v>62</v>
      </c>
      <c r="J24945" t="s">
        <v>10106</v>
      </c>
    </row>
    <row r="24946" spans="1:10" ht="16" x14ac:dyDescent="0.2">
      <c r="A24946" t="s">
        <v>70829</v>
      </c>
      <c r="B24946" t="s">
        <v>20915</v>
      </c>
      <c r="C24946" t="s">
        <v>34455</v>
      </c>
      <c r="D24946">
        <v>4</v>
      </c>
      <c r="E24946">
        <f>169</f>
        <v>169</v>
      </c>
      <c r="F24946" t="s">
        <v>13</v>
      </c>
      <c r="G24946" t="s">
        <v>70816</v>
      </c>
      <c r="H24946" s="3" t="s">
        <v>70830</v>
      </c>
      <c r="I24946" t="s">
        <v>62</v>
      </c>
      <c r="J24946" t="s">
        <v>70831</v>
      </c>
    </row>
    <row r="24947" spans="1:10" ht="16" x14ac:dyDescent="0.2">
      <c r="A24947" t="s">
        <v>18787</v>
      </c>
      <c r="B24947" t="s">
        <v>38479</v>
      </c>
      <c r="C24947" t="s">
        <v>70824</v>
      </c>
      <c r="D24947">
        <v>3</v>
      </c>
      <c r="E24947" t="s">
        <v>4822</v>
      </c>
      <c r="F24947" t="s">
        <v>13</v>
      </c>
      <c r="G24947" t="s">
        <v>70816</v>
      </c>
      <c r="H24947" s="3" t="s">
        <v>70832</v>
      </c>
      <c r="I24947" t="s">
        <v>62</v>
      </c>
      <c r="J24947" t="s">
        <v>18791</v>
      </c>
    </row>
    <row r="24948" spans="1:10" ht="16" x14ac:dyDescent="0.2">
      <c r="A24948" t="s">
        <v>7463</v>
      </c>
      <c r="B24948" t="s">
        <v>36326</v>
      </c>
      <c r="C24948" t="s">
        <v>36327</v>
      </c>
      <c r="D24948">
        <v>5</v>
      </c>
      <c r="E24948">
        <f>169</f>
        <v>169</v>
      </c>
      <c r="F24948" t="s">
        <v>13</v>
      </c>
      <c r="G24948" t="s">
        <v>70816</v>
      </c>
      <c r="H24948" s="3" t="s">
        <v>70820</v>
      </c>
      <c r="I24948" t="s">
        <v>62</v>
      </c>
      <c r="J24948" t="s">
        <v>7466</v>
      </c>
    </row>
    <row r="24949" spans="1:10" ht="16" x14ac:dyDescent="0.2">
      <c r="A24949" t="s">
        <v>20093</v>
      </c>
      <c r="B24949" t="s">
        <v>70833</v>
      </c>
      <c r="C24949" t="s">
        <v>70834</v>
      </c>
      <c r="D24949">
        <v>2</v>
      </c>
      <c r="E24949">
        <f>169</f>
        <v>169</v>
      </c>
      <c r="F24949" t="s">
        <v>13</v>
      </c>
      <c r="G24949" t="s">
        <v>70816</v>
      </c>
      <c r="H24949" s="3" t="s">
        <v>70820</v>
      </c>
      <c r="I24949" t="s">
        <v>62</v>
      </c>
      <c r="J24949" t="s">
        <v>20094</v>
      </c>
    </row>
    <row r="24950" spans="1:10" ht="16" x14ac:dyDescent="0.2">
      <c r="A24950" t="s">
        <v>70835</v>
      </c>
      <c r="B24950" t="s">
        <v>70836</v>
      </c>
      <c r="C24950" t="s">
        <v>70837</v>
      </c>
      <c r="D24950">
        <v>6</v>
      </c>
      <c r="E24950" t="s">
        <v>4822</v>
      </c>
      <c r="F24950" t="s">
        <v>13</v>
      </c>
      <c r="G24950" t="s">
        <v>70816</v>
      </c>
      <c r="H24950" s="3" t="s">
        <v>70838</v>
      </c>
      <c r="I24950" t="s">
        <v>62</v>
      </c>
      <c r="J24950" t="s">
        <v>70839</v>
      </c>
    </row>
    <row r="24951" spans="1:10" ht="16" x14ac:dyDescent="0.2">
      <c r="A24951" t="s">
        <v>70815</v>
      </c>
      <c r="B24951" t="s">
        <v>70840</v>
      </c>
      <c r="C24951" t="s">
        <v>70841</v>
      </c>
      <c r="D24951">
        <v>4</v>
      </c>
      <c r="E24951" t="s">
        <v>4822</v>
      </c>
      <c r="F24951" t="s">
        <v>13</v>
      </c>
      <c r="G24951" t="s">
        <v>70816</v>
      </c>
      <c r="H24951" s="3" t="s">
        <v>70817</v>
      </c>
      <c r="I24951" t="s">
        <v>62</v>
      </c>
      <c r="J24951" t="s">
        <v>70818</v>
      </c>
    </row>
    <row r="24952" spans="1:10" ht="16" x14ac:dyDescent="0.2">
      <c r="A24952" t="s">
        <v>46259</v>
      </c>
      <c r="B24952" t="s">
        <v>36326</v>
      </c>
      <c r="C24952" t="s">
        <v>36327</v>
      </c>
      <c r="D24952">
        <v>4</v>
      </c>
      <c r="E24952">
        <f>169</f>
        <v>169</v>
      </c>
      <c r="F24952" t="s">
        <v>13</v>
      </c>
      <c r="G24952" t="s">
        <v>70816</v>
      </c>
      <c r="H24952" s="3" t="s">
        <v>70820</v>
      </c>
      <c r="I24952" t="s">
        <v>62</v>
      </c>
      <c r="J24952" t="s">
        <v>46260</v>
      </c>
    </row>
    <row r="24953" spans="1:10" ht="16" x14ac:dyDescent="0.2">
      <c r="A24953" t="s">
        <v>70842</v>
      </c>
      <c r="B24953" t="s">
        <v>70843</v>
      </c>
      <c r="C24953" t="s">
        <v>70844</v>
      </c>
      <c r="D24953">
        <v>2</v>
      </c>
      <c r="E24953" t="s">
        <v>4822</v>
      </c>
      <c r="F24953" t="s">
        <v>13</v>
      </c>
      <c r="G24953" t="s">
        <v>70816</v>
      </c>
      <c r="H24953" s="3" t="s">
        <v>70817</v>
      </c>
      <c r="I24953" t="s">
        <v>62</v>
      </c>
      <c r="J24953" t="s">
        <v>70845</v>
      </c>
    </row>
    <row r="24954" spans="1:10" ht="16" x14ac:dyDescent="0.2">
      <c r="A24954" t="s">
        <v>46259</v>
      </c>
      <c r="B24954" t="s">
        <v>70823</v>
      </c>
      <c r="C24954" t="s">
        <v>70824</v>
      </c>
      <c r="D24954">
        <v>1</v>
      </c>
      <c r="E24954">
        <f>169</f>
        <v>169</v>
      </c>
      <c r="F24954" t="s">
        <v>13</v>
      </c>
      <c r="G24954" t="s">
        <v>70816</v>
      </c>
      <c r="H24954" s="3" t="s">
        <v>70820</v>
      </c>
      <c r="I24954" t="s">
        <v>62</v>
      </c>
      <c r="J24954" t="s">
        <v>46260</v>
      </c>
    </row>
    <row r="24955" spans="1:10" ht="16" x14ac:dyDescent="0.2">
      <c r="A24955" t="s">
        <v>12927</v>
      </c>
      <c r="B24955" t="s">
        <v>20085</v>
      </c>
      <c r="C24955" t="s">
        <v>20086</v>
      </c>
      <c r="D24955">
        <v>3</v>
      </c>
      <c r="E24955" t="s">
        <v>4822</v>
      </c>
      <c r="F24955" t="s">
        <v>13</v>
      </c>
      <c r="G24955" t="s">
        <v>70816</v>
      </c>
      <c r="H24955" s="3" t="s">
        <v>70838</v>
      </c>
      <c r="I24955" t="s">
        <v>62</v>
      </c>
      <c r="J24955" t="s">
        <v>12931</v>
      </c>
    </row>
    <row r="24956" spans="1:10" ht="16" x14ac:dyDescent="0.2">
      <c r="A24956" t="s">
        <v>70835</v>
      </c>
      <c r="B24956" t="s">
        <v>70846</v>
      </c>
      <c r="C24956" t="s">
        <v>70847</v>
      </c>
      <c r="D24956">
        <v>3</v>
      </c>
      <c r="E24956" t="s">
        <v>4822</v>
      </c>
      <c r="F24956" t="s">
        <v>13</v>
      </c>
      <c r="G24956" t="s">
        <v>70816</v>
      </c>
      <c r="H24956" s="3" t="s">
        <v>70838</v>
      </c>
      <c r="I24956" t="s">
        <v>62</v>
      </c>
      <c r="J24956" t="s">
        <v>70839</v>
      </c>
    </row>
    <row r="24957" spans="1:10" ht="16" x14ac:dyDescent="0.2">
      <c r="A24957" t="s">
        <v>70835</v>
      </c>
      <c r="B24957" t="s">
        <v>70848</v>
      </c>
      <c r="C24957" t="s">
        <v>70849</v>
      </c>
      <c r="D24957">
        <v>4</v>
      </c>
      <c r="E24957" t="s">
        <v>4822</v>
      </c>
      <c r="F24957" t="s">
        <v>13</v>
      </c>
      <c r="G24957" t="s">
        <v>70816</v>
      </c>
      <c r="H24957" s="3" t="s">
        <v>70838</v>
      </c>
      <c r="I24957" t="s">
        <v>62</v>
      </c>
      <c r="J24957" t="s">
        <v>70839</v>
      </c>
    </row>
    <row r="24958" spans="1:10" ht="16" x14ac:dyDescent="0.2">
      <c r="A24958" t="s">
        <v>70850</v>
      </c>
      <c r="B24958" t="s">
        <v>20915</v>
      </c>
      <c r="C24958" t="s">
        <v>34455</v>
      </c>
      <c r="D24958">
        <v>1</v>
      </c>
      <c r="E24958">
        <f>169</f>
        <v>169</v>
      </c>
      <c r="F24958" t="s">
        <v>13</v>
      </c>
      <c r="G24958" t="s">
        <v>70816</v>
      </c>
      <c r="H24958" s="3" t="s">
        <v>70820</v>
      </c>
      <c r="I24958" t="s">
        <v>62</v>
      </c>
      <c r="J24958" t="s">
        <v>70851</v>
      </c>
    </row>
    <row r="24959" spans="1:10" ht="16" x14ac:dyDescent="0.2">
      <c r="A24959" t="s">
        <v>70835</v>
      </c>
      <c r="B24959" t="s">
        <v>70852</v>
      </c>
      <c r="C24959" t="s">
        <v>70853</v>
      </c>
      <c r="D24959">
        <v>5</v>
      </c>
      <c r="E24959" t="s">
        <v>4822</v>
      </c>
      <c r="F24959" t="s">
        <v>13</v>
      </c>
      <c r="G24959" t="s">
        <v>70816</v>
      </c>
      <c r="H24959" s="3" t="s">
        <v>70838</v>
      </c>
      <c r="I24959" t="s">
        <v>62</v>
      </c>
      <c r="J24959" t="s">
        <v>70839</v>
      </c>
    </row>
    <row r="24960" spans="1:10" ht="16" x14ac:dyDescent="0.2">
      <c r="A24960" t="s">
        <v>70815</v>
      </c>
      <c r="B24960" t="s">
        <v>70854</v>
      </c>
      <c r="C24960" t="s">
        <v>70855</v>
      </c>
      <c r="D24960">
        <v>2</v>
      </c>
      <c r="E24960" t="s">
        <v>4822</v>
      </c>
      <c r="F24960" t="s">
        <v>13</v>
      </c>
      <c r="G24960" t="s">
        <v>70816</v>
      </c>
      <c r="H24960" s="3" t="s">
        <v>70817</v>
      </c>
      <c r="I24960" t="s">
        <v>62</v>
      </c>
      <c r="J24960" t="s">
        <v>70818</v>
      </c>
    </row>
    <row r="24961" spans="1:10" ht="16" x14ac:dyDescent="0.2">
      <c r="A24961" t="s">
        <v>70815</v>
      </c>
      <c r="B24961" t="s">
        <v>70856</v>
      </c>
      <c r="C24961" t="s">
        <v>70857</v>
      </c>
      <c r="D24961">
        <v>3</v>
      </c>
      <c r="E24961" t="s">
        <v>4822</v>
      </c>
      <c r="F24961" t="s">
        <v>13</v>
      </c>
      <c r="G24961" t="s">
        <v>70816</v>
      </c>
      <c r="H24961" s="3" t="s">
        <v>70817</v>
      </c>
      <c r="I24961" t="s">
        <v>62</v>
      </c>
      <c r="J24961" t="s">
        <v>70818</v>
      </c>
    </row>
    <row r="24962" spans="1:10" ht="16" x14ac:dyDescent="0.2">
      <c r="A24962" t="s">
        <v>70829</v>
      </c>
      <c r="B24962" t="s">
        <v>70858</v>
      </c>
      <c r="C24962" t="s">
        <v>70859</v>
      </c>
      <c r="D24962">
        <v>1</v>
      </c>
      <c r="E24962">
        <f>169</f>
        <v>169</v>
      </c>
      <c r="F24962" t="s">
        <v>13</v>
      </c>
      <c r="G24962" t="s">
        <v>70816</v>
      </c>
      <c r="H24962" s="3" t="s">
        <v>70830</v>
      </c>
      <c r="I24962" t="s">
        <v>62</v>
      </c>
      <c r="J24962" t="s">
        <v>70831</v>
      </c>
    </row>
    <row r="24963" spans="1:10" ht="16" x14ac:dyDescent="0.2">
      <c r="A24963" t="s">
        <v>9976</v>
      </c>
      <c r="B24963" t="s">
        <v>36326</v>
      </c>
      <c r="C24963" t="s">
        <v>36327</v>
      </c>
      <c r="D24963">
        <v>4</v>
      </c>
      <c r="E24963" t="s">
        <v>4822</v>
      </c>
      <c r="F24963" t="s">
        <v>13</v>
      </c>
      <c r="G24963" t="s">
        <v>70816</v>
      </c>
      <c r="H24963" s="3" t="s">
        <v>70838</v>
      </c>
      <c r="I24963" t="s">
        <v>62</v>
      </c>
      <c r="J24963" t="s">
        <v>9977</v>
      </c>
    </row>
    <row r="24964" spans="1:10" ht="32" x14ac:dyDescent="0.2">
      <c r="A24964" t="s">
        <v>70829</v>
      </c>
      <c r="B24964" t="s">
        <v>70860</v>
      </c>
      <c r="C24964" t="s">
        <v>70861</v>
      </c>
      <c r="D24964">
        <v>3</v>
      </c>
      <c r="E24964">
        <f>169</f>
        <v>169</v>
      </c>
      <c r="F24964" t="s">
        <v>13</v>
      </c>
      <c r="G24964" t="s">
        <v>70816</v>
      </c>
      <c r="H24964" s="3" t="s">
        <v>70862</v>
      </c>
      <c r="I24964" t="s">
        <v>62</v>
      </c>
      <c r="J24964" t="s">
        <v>70831</v>
      </c>
    </row>
    <row r="24965" spans="1:10" ht="16" x14ac:dyDescent="0.2">
      <c r="A24965" t="s">
        <v>26488</v>
      </c>
      <c r="B24965" t="s">
        <v>34014</v>
      </c>
      <c r="C24965" t="s">
        <v>34015</v>
      </c>
      <c r="D24965">
        <v>4</v>
      </c>
      <c r="E24965" t="s">
        <v>4822</v>
      </c>
      <c r="F24965" t="s">
        <v>13</v>
      </c>
      <c r="G24965" t="s">
        <v>70816</v>
      </c>
      <c r="H24965" s="3" t="s">
        <v>70838</v>
      </c>
      <c r="I24965" t="s">
        <v>62</v>
      </c>
      <c r="J24965" t="s">
        <v>26493</v>
      </c>
    </row>
    <row r="24966" spans="1:10" ht="16" x14ac:dyDescent="0.2">
      <c r="A24966" t="s">
        <v>12937</v>
      </c>
      <c r="B24966" t="s">
        <v>20085</v>
      </c>
      <c r="C24966" t="s">
        <v>20086</v>
      </c>
      <c r="D24966">
        <v>3</v>
      </c>
      <c r="E24966" t="s">
        <v>4822</v>
      </c>
      <c r="F24966" t="s">
        <v>13</v>
      </c>
      <c r="G24966" t="s">
        <v>70816</v>
      </c>
      <c r="H24966" s="3" t="s">
        <v>70832</v>
      </c>
      <c r="I24966" t="s">
        <v>62</v>
      </c>
      <c r="J24966" t="s">
        <v>12938</v>
      </c>
    </row>
    <row r="24967" spans="1:10" ht="16" x14ac:dyDescent="0.2">
      <c r="A24967" t="s">
        <v>52262</v>
      </c>
      <c r="B24967" t="s">
        <v>70863</v>
      </c>
      <c r="C24967" t="s">
        <v>70864</v>
      </c>
      <c r="D24967">
        <v>4</v>
      </c>
      <c r="E24967" t="s">
        <v>4822</v>
      </c>
      <c r="F24967" t="s">
        <v>13</v>
      </c>
      <c r="G24967" t="s">
        <v>70816</v>
      </c>
      <c r="H24967" s="3" t="s">
        <v>70817</v>
      </c>
      <c r="I24967" t="s">
        <v>62</v>
      </c>
      <c r="J24967" t="s">
        <v>52264</v>
      </c>
    </row>
    <row r="24968" spans="1:10" ht="16" x14ac:dyDescent="0.2">
      <c r="A24968" t="s">
        <v>70835</v>
      </c>
      <c r="B24968" t="s">
        <v>70865</v>
      </c>
      <c r="C24968" t="s">
        <v>70866</v>
      </c>
      <c r="D24968">
        <v>2</v>
      </c>
      <c r="E24968" t="s">
        <v>4822</v>
      </c>
      <c r="F24968" t="s">
        <v>13</v>
      </c>
      <c r="G24968" t="s">
        <v>70816</v>
      </c>
      <c r="H24968" s="3" t="s">
        <v>70838</v>
      </c>
      <c r="I24968" t="s">
        <v>62</v>
      </c>
      <c r="J24968" t="s">
        <v>70839</v>
      </c>
    </row>
    <row r="24969" spans="1:10" ht="16" x14ac:dyDescent="0.2">
      <c r="A24969" t="s">
        <v>68789</v>
      </c>
      <c r="B24969" t="s">
        <v>20915</v>
      </c>
      <c r="C24969" t="s">
        <v>34455</v>
      </c>
      <c r="D24969">
        <v>1</v>
      </c>
      <c r="E24969" t="s">
        <v>4822</v>
      </c>
      <c r="F24969" t="s">
        <v>13</v>
      </c>
      <c r="G24969" t="s">
        <v>70816</v>
      </c>
      <c r="H24969" s="3" t="s">
        <v>70867</v>
      </c>
      <c r="I24969" t="s">
        <v>62</v>
      </c>
      <c r="J24969" t="s">
        <v>68794</v>
      </c>
    </row>
    <row r="24970" spans="1:10" ht="16" x14ac:dyDescent="0.2">
      <c r="A24970" t="s">
        <v>70868</v>
      </c>
      <c r="B24970" t="s">
        <v>20915</v>
      </c>
      <c r="C24970" t="s">
        <v>34455</v>
      </c>
      <c r="D24970">
        <v>1</v>
      </c>
      <c r="E24970">
        <f>169</f>
        <v>169</v>
      </c>
      <c r="F24970" t="s">
        <v>13</v>
      </c>
      <c r="G24970" t="s">
        <v>70816</v>
      </c>
      <c r="H24970" s="3" t="s">
        <v>70820</v>
      </c>
      <c r="I24970" t="s">
        <v>62</v>
      </c>
      <c r="J24970" t="s">
        <v>70869</v>
      </c>
    </row>
    <row r="24971" spans="1:10" ht="16" x14ac:dyDescent="0.2">
      <c r="A24971" t="s">
        <v>52262</v>
      </c>
      <c r="B24971" t="s">
        <v>70870</v>
      </c>
      <c r="C24971" t="s">
        <v>70871</v>
      </c>
      <c r="D24971">
        <v>3</v>
      </c>
      <c r="E24971" t="s">
        <v>4822</v>
      </c>
      <c r="F24971" t="s">
        <v>13</v>
      </c>
      <c r="G24971" t="s">
        <v>70816</v>
      </c>
      <c r="H24971" s="3" t="s">
        <v>70817</v>
      </c>
      <c r="I24971" t="s">
        <v>62</v>
      </c>
      <c r="J24971" t="s">
        <v>52264</v>
      </c>
    </row>
    <row r="24972" spans="1:10" ht="16" x14ac:dyDescent="0.2">
      <c r="A24972" t="s">
        <v>70872</v>
      </c>
      <c r="B24972" t="s">
        <v>70840</v>
      </c>
      <c r="C24972" t="s">
        <v>70841</v>
      </c>
      <c r="D24972">
        <v>4</v>
      </c>
      <c r="E24972" t="s">
        <v>4822</v>
      </c>
      <c r="F24972" t="s">
        <v>13</v>
      </c>
      <c r="G24972" t="s">
        <v>70816</v>
      </c>
      <c r="H24972" s="3" t="s">
        <v>70817</v>
      </c>
      <c r="I24972" t="s">
        <v>62</v>
      </c>
      <c r="J24972" t="s">
        <v>70873</v>
      </c>
    </row>
    <row r="24973" spans="1:10" ht="16" x14ac:dyDescent="0.2">
      <c r="A24973" t="s">
        <v>29346</v>
      </c>
      <c r="B24973" t="s">
        <v>36326</v>
      </c>
      <c r="C24973" t="s">
        <v>36327</v>
      </c>
      <c r="D24973">
        <v>4</v>
      </c>
      <c r="E24973" t="s">
        <v>4822</v>
      </c>
      <c r="F24973" t="s">
        <v>13</v>
      </c>
      <c r="G24973" t="s">
        <v>70816</v>
      </c>
      <c r="H24973" s="3" t="s">
        <v>70838</v>
      </c>
      <c r="I24973" t="s">
        <v>62</v>
      </c>
      <c r="J24973" t="s">
        <v>29347</v>
      </c>
    </row>
    <row r="24974" spans="1:10" ht="16" x14ac:dyDescent="0.2">
      <c r="A24974" t="s">
        <v>38222</v>
      </c>
      <c r="B24974" t="s">
        <v>70874</v>
      </c>
      <c r="C24974" t="s">
        <v>70855</v>
      </c>
      <c r="D24974">
        <v>3</v>
      </c>
      <c r="E24974" t="s">
        <v>4822</v>
      </c>
      <c r="F24974" t="s">
        <v>13</v>
      </c>
      <c r="G24974" t="s">
        <v>70816</v>
      </c>
      <c r="H24974" s="3" t="s">
        <v>70817</v>
      </c>
      <c r="I24974" t="s">
        <v>62</v>
      </c>
      <c r="J24974" t="s">
        <v>38226</v>
      </c>
    </row>
    <row r="24975" spans="1:10" ht="16" x14ac:dyDescent="0.2">
      <c r="A24975" t="s">
        <v>70835</v>
      </c>
      <c r="B24975" t="s">
        <v>70875</v>
      </c>
      <c r="C24975" t="s">
        <v>70876</v>
      </c>
      <c r="D24975">
        <v>1</v>
      </c>
      <c r="E24975" t="s">
        <v>4822</v>
      </c>
      <c r="F24975" t="s">
        <v>13</v>
      </c>
      <c r="G24975" t="s">
        <v>70816</v>
      </c>
      <c r="H24975" s="3" t="s">
        <v>70838</v>
      </c>
      <c r="I24975" t="s">
        <v>62</v>
      </c>
      <c r="J24975" t="s">
        <v>70839</v>
      </c>
    </row>
    <row r="24976" spans="1:10" ht="16" x14ac:dyDescent="0.2">
      <c r="A24976" t="s">
        <v>29346</v>
      </c>
      <c r="B24976" t="s">
        <v>38479</v>
      </c>
      <c r="C24976" t="s">
        <v>70824</v>
      </c>
      <c r="D24976">
        <v>3</v>
      </c>
      <c r="E24976" t="s">
        <v>4822</v>
      </c>
      <c r="F24976" t="s">
        <v>13</v>
      </c>
      <c r="G24976" t="s">
        <v>70816</v>
      </c>
      <c r="H24976" s="3" t="s">
        <v>70838</v>
      </c>
      <c r="I24976" t="s">
        <v>62</v>
      </c>
      <c r="J24976" t="s">
        <v>29347</v>
      </c>
    </row>
    <row r="24977" spans="1:10" ht="16" x14ac:dyDescent="0.2">
      <c r="A24977" t="s">
        <v>70868</v>
      </c>
      <c r="B24977" t="s">
        <v>70858</v>
      </c>
      <c r="C24977" t="s">
        <v>70859</v>
      </c>
      <c r="D24977">
        <v>2</v>
      </c>
      <c r="E24977">
        <f>169</f>
        <v>169</v>
      </c>
      <c r="F24977" t="s">
        <v>13</v>
      </c>
      <c r="G24977" t="s">
        <v>70816</v>
      </c>
      <c r="H24977" s="3" t="s">
        <v>70820</v>
      </c>
      <c r="I24977" t="s">
        <v>62</v>
      </c>
      <c r="J24977" t="s">
        <v>70869</v>
      </c>
    </row>
    <row r="24978" spans="1:10" ht="16" x14ac:dyDescent="0.2">
      <c r="A24978" t="s">
        <v>69147</v>
      </c>
      <c r="B24978" t="s">
        <v>20915</v>
      </c>
      <c r="C24978" t="s">
        <v>34455</v>
      </c>
      <c r="D24978">
        <v>3</v>
      </c>
      <c r="E24978">
        <f>169</f>
        <v>169</v>
      </c>
      <c r="F24978" t="s">
        <v>13</v>
      </c>
      <c r="G24978" t="s">
        <v>70816</v>
      </c>
      <c r="H24978" s="3" t="s">
        <v>70867</v>
      </c>
      <c r="I24978" t="s">
        <v>62</v>
      </c>
      <c r="J24978" t="s">
        <v>69148</v>
      </c>
    </row>
    <row r="24979" spans="1:10" ht="16" x14ac:dyDescent="0.2">
      <c r="A24979" t="s">
        <v>70868</v>
      </c>
      <c r="B24979" t="s">
        <v>70877</v>
      </c>
      <c r="C24979" t="s">
        <v>70878</v>
      </c>
      <c r="D24979">
        <v>3</v>
      </c>
      <c r="E24979">
        <f>169</f>
        <v>169</v>
      </c>
      <c r="F24979" t="s">
        <v>13</v>
      </c>
      <c r="G24979" t="s">
        <v>70816</v>
      </c>
      <c r="H24979" s="3" t="s">
        <v>70830</v>
      </c>
      <c r="I24979" t="s">
        <v>62</v>
      </c>
      <c r="J24979" t="s">
        <v>70869</v>
      </c>
    </row>
    <row r="24980" spans="1:10" ht="16" x14ac:dyDescent="0.2">
      <c r="A24980" t="s">
        <v>70872</v>
      </c>
      <c r="B24980" t="s">
        <v>45480</v>
      </c>
      <c r="C24980" t="s">
        <v>45481</v>
      </c>
      <c r="D24980">
        <v>1</v>
      </c>
      <c r="E24980" t="s">
        <v>4822</v>
      </c>
      <c r="F24980" t="s">
        <v>13</v>
      </c>
      <c r="G24980" t="s">
        <v>70816</v>
      </c>
      <c r="H24980" s="3" t="s">
        <v>70817</v>
      </c>
      <c r="I24980" t="s">
        <v>62</v>
      </c>
      <c r="J24980" t="s">
        <v>70873</v>
      </c>
    </row>
    <row r="24981" spans="1:10" ht="16" x14ac:dyDescent="0.2">
      <c r="A24981" t="s">
        <v>70872</v>
      </c>
      <c r="B24981" t="s">
        <v>70879</v>
      </c>
      <c r="C24981" t="s">
        <v>70880</v>
      </c>
      <c r="D24981">
        <v>2</v>
      </c>
      <c r="E24981" t="s">
        <v>4822</v>
      </c>
      <c r="F24981" t="s">
        <v>13</v>
      </c>
      <c r="G24981" t="s">
        <v>70816</v>
      </c>
      <c r="H24981" s="3" t="s">
        <v>70817</v>
      </c>
      <c r="I24981" t="s">
        <v>62</v>
      </c>
      <c r="J24981" t="s">
        <v>70873</v>
      </c>
    </row>
    <row r="24982" spans="1:10" ht="16" x14ac:dyDescent="0.2">
      <c r="A24982" t="s">
        <v>70881</v>
      </c>
      <c r="B24982" t="s">
        <v>70882</v>
      </c>
      <c r="C24982" t="s">
        <v>70883</v>
      </c>
      <c r="D24982">
        <v>1</v>
      </c>
      <c r="E24982" t="s">
        <v>4822</v>
      </c>
      <c r="F24982" t="s">
        <v>13</v>
      </c>
      <c r="G24982" t="s">
        <v>70816</v>
      </c>
      <c r="H24982" s="3" t="s">
        <v>70817</v>
      </c>
      <c r="I24982" t="s">
        <v>62</v>
      </c>
      <c r="J24982" t="s">
        <v>70884</v>
      </c>
    </row>
    <row r="24983" spans="1:10" ht="32" x14ac:dyDescent="0.2">
      <c r="A24983" t="s">
        <v>70885</v>
      </c>
      <c r="B24983" t="s">
        <v>70886</v>
      </c>
      <c r="C24983" t="s">
        <v>70887</v>
      </c>
      <c r="D24983">
        <v>1</v>
      </c>
      <c r="E24983">
        <f>169</f>
        <v>169</v>
      </c>
      <c r="F24983" t="s">
        <v>13</v>
      </c>
      <c r="G24983" t="s">
        <v>70816</v>
      </c>
      <c r="H24983" s="3" t="s">
        <v>70888</v>
      </c>
      <c r="I24983" t="s">
        <v>62</v>
      </c>
      <c r="J24983" t="s">
        <v>70889</v>
      </c>
    </row>
    <row r="24984" spans="1:10" ht="16" x14ac:dyDescent="0.2">
      <c r="A24984" t="s">
        <v>70829</v>
      </c>
      <c r="B24984" t="s">
        <v>70890</v>
      </c>
      <c r="C24984" t="s">
        <v>70891</v>
      </c>
      <c r="D24984">
        <v>2</v>
      </c>
      <c r="E24984">
        <f>169</f>
        <v>169</v>
      </c>
      <c r="F24984" t="s">
        <v>13</v>
      </c>
      <c r="G24984" t="s">
        <v>70816</v>
      </c>
      <c r="H24984" s="3" t="s">
        <v>70830</v>
      </c>
      <c r="I24984" t="s">
        <v>62</v>
      </c>
      <c r="J24984" t="s">
        <v>70831</v>
      </c>
    </row>
    <row r="24985" spans="1:10" ht="16" x14ac:dyDescent="0.2">
      <c r="A24985" t="s">
        <v>52262</v>
      </c>
      <c r="B24985" t="s">
        <v>3394</v>
      </c>
      <c r="C24985" t="s">
        <v>70892</v>
      </c>
      <c r="D24985">
        <v>1</v>
      </c>
      <c r="E24985" t="s">
        <v>4822</v>
      </c>
      <c r="F24985" t="s">
        <v>13</v>
      </c>
      <c r="G24985" t="s">
        <v>70816</v>
      </c>
      <c r="H24985" s="3" t="s">
        <v>70817</v>
      </c>
      <c r="I24985" t="s">
        <v>62</v>
      </c>
      <c r="J24985" t="s">
        <v>52264</v>
      </c>
    </row>
    <row r="24986" spans="1:10" ht="16" x14ac:dyDescent="0.2">
      <c r="A24986" t="s">
        <v>70885</v>
      </c>
      <c r="B24986" t="s">
        <v>70893</v>
      </c>
      <c r="C24986" t="s">
        <v>70859</v>
      </c>
      <c r="D24986">
        <v>2</v>
      </c>
      <c r="E24986">
        <f>169</f>
        <v>169</v>
      </c>
      <c r="F24986" t="s">
        <v>13</v>
      </c>
      <c r="G24986" t="s">
        <v>70816</v>
      </c>
      <c r="H24986" s="3" t="s">
        <v>70894</v>
      </c>
      <c r="I24986" t="s">
        <v>62</v>
      </c>
      <c r="J24986" t="s">
        <v>70889</v>
      </c>
    </row>
    <row r="24987" spans="1:10" ht="16" x14ac:dyDescent="0.2">
      <c r="A24987" t="s">
        <v>20261</v>
      </c>
      <c r="B24987" t="s">
        <v>20915</v>
      </c>
      <c r="C24987" t="s">
        <v>34455</v>
      </c>
      <c r="D24987">
        <v>1</v>
      </c>
      <c r="E24987">
        <f>169</f>
        <v>169</v>
      </c>
      <c r="F24987" t="s">
        <v>13</v>
      </c>
      <c r="G24987" t="s">
        <v>70816</v>
      </c>
      <c r="H24987" s="3" t="s">
        <v>70820</v>
      </c>
      <c r="I24987" t="s">
        <v>62</v>
      </c>
      <c r="J24987" t="s">
        <v>20266</v>
      </c>
    </row>
    <row r="24988" spans="1:10" ht="32" x14ac:dyDescent="0.2">
      <c r="A24988" t="s">
        <v>70895</v>
      </c>
      <c r="B24988" t="s">
        <v>70860</v>
      </c>
      <c r="C24988" t="s">
        <v>70861</v>
      </c>
      <c r="D24988">
        <v>3</v>
      </c>
      <c r="E24988">
        <f>169</f>
        <v>169</v>
      </c>
      <c r="F24988" t="s">
        <v>13</v>
      </c>
      <c r="G24988" t="s">
        <v>70816</v>
      </c>
      <c r="H24988" s="3" t="s">
        <v>70896</v>
      </c>
      <c r="I24988" t="s">
        <v>62</v>
      </c>
      <c r="J24988" t="s">
        <v>70897</v>
      </c>
    </row>
    <row r="24989" spans="1:10" ht="16" x14ac:dyDescent="0.2">
      <c r="A24989" t="s">
        <v>17691</v>
      </c>
      <c r="B24989" t="s">
        <v>70898</v>
      </c>
      <c r="C24989" t="s">
        <v>70899</v>
      </c>
      <c r="D24989">
        <v>4</v>
      </c>
      <c r="E24989">
        <f>169</f>
        <v>169</v>
      </c>
      <c r="F24989" t="s">
        <v>13</v>
      </c>
      <c r="G24989" t="s">
        <v>70816</v>
      </c>
      <c r="H24989" s="3" t="s">
        <v>70900</v>
      </c>
      <c r="I24989" t="s">
        <v>62</v>
      </c>
      <c r="J24989" t="s">
        <v>17696</v>
      </c>
    </row>
    <row r="24990" spans="1:10" ht="16" x14ac:dyDescent="0.2">
      <c r="A24990" t="s">
        <v>69154</v>
      </c>
      <c r="B24990" t="s">
        <v>20915</v>
      </c>
      <c r="C24990" t="s">
        <v>34455</v>
      </c>
      <c r="D24990">
        <v>3</v>
      </c>
      <c r="E24990">
        <f>169</f>
        <v>169</v>
      </c>
      <c r="F24990" t="s">
        <v>13</v>
      </c>
      <c r="G24990" t="s">
        <v>70816</v>
      </c>
      <c r="H24990" s="3" t="s">
        <v>70867</v>
      </c>
      <c r="I24990" t="s">
        <v>62</v>
      </c>
      <c r="J24990" t="s">
        <v>69155</v>
      </c>
    </row>
    <row r="24991" spans="1:10" ht="16" x14ac:dyDescent="0.2">
      <c r="A24991" t="s">
        <v>70901</v>
      </c>
      <c r="B24991" t="s">
        <v>20915</v>
      </c>
      <c r="C24991" t="s">
        <v>34455</v>
      </c>
      <c r="D24991">
        <v>1</v>
      </c>
      <c r="E24991">
        <f>169</f>
        <v>169</v>
      </c>
      <c r="F24991" t="s">
        <v>13</v>
      </c>
      <c r="G24991" t="s">
        <v>70816</v>
      </c>
      <c r="H24991" s="3" t="s">
        <v>70902</v>
      </c>
      <c r="I24991" t="s">
        <v>62</v>
      </c>
      <c r="J24991" t="s">
        <v>70903</v>
      </c>
    </row>
    <row r="24992" spans="1:10" ht="16" x14ac:dyDescent="0.2">
      <c r="A24992" t="s">
        <v>7463</v>
      </c>
      <c r="B24992" t="s">
        <v>70904</v>
      </c>
      <c r="C24992" t="s">
        <v>70905</v>
      </c>
      <c r="D24992">
        <v>6</v>
      </c>
      <c r="E24992">
        <f>169</f>
        <v>169</v>
      </c>
      <c r="F24992" t="s">
        <v>13</v>
      </c>
      <c r="G24992" t="s">
        <v>70816</v>
      </c>
      <c r="H24992" s="3" t="s">
        <v>70820</v>
      </c>
      <c r="I24992" t="s">
        <v>62</v>
      </c>
      <c r="J24992" t="s">
        <v>7466</v>
      </c>
    </row>
    <row r="24993" spans="1:10" ht="16" x14ac:dyDescent="0.2">
      <c r="A24993" t="s">
        <v>17617</v>
      </c>
      <c r="B24993" t="s">
        <v>70906</v>
      </c>
      <c r="C24993" t="s">
        <v>70907</v>
      </c>
      <c r="D24993">
        <v>4</v>
      </c>
      <c r="E24993">
        <f>169</f>
        <v>169</v>
      </c>
      <c r="F24993" t="s">
        <v>13</v>
      </c>
      <c r="G24993" t="s">
        <v>70816</v>
      </c>
      <c r="H24993" s="3" t="s">
        <v>70908</v>
      </c>
      <c r="I24993" t="s">
        <v>62</v>
      </c>
      <c r="J24993" t="s">
        <v>17621</v>
      </c>
    </row>
    <row r="24994" spans="1:10" ht="16" x14ac:dyDescent="0.2">
      <c r="A24994" t="s">
        <v>70909</v>
      </c>
      <c r="B24994" t="s">
        <v>20915</v>
      </c>
      <c r="C24994" t="s">
        <v>34455</v>
      </c>
      <c r="D24994">
        <v>1</v>
      </c>
      <c r="E24994">
        <f>169</f>
        <v>169</v>
      </c>
      <c r="F24994" t="s">
        <v>13</v>
      </c>
      <c r="G24994" t="s">
        <v>70816</v>
      </c>
      <c r="H24994" s="3" t="s">
        <v>70894</v>
      </c>
      <c r="I24994" t="s">
        <v>62</v>
      </c>
      <c r="J24994" t="s">
        <v>70910</v>
      </c>
    </row>
    <row r="24995" spans="1:10" ht="16" x14ac:dyDescent="0.2">
      <c r="A24995" t="s">
        <v>69013</v>
      </c>
      <c r="B24995" t="s">
        <v>52002</v>
      </c>
      <c r="C24995" t="s">
        <v>70911</v>
      </c>
      <c r="D24995">
        <v>3</v>
      </c>
      <c r="E24995">
        <f>169</f>
        <v>169</v>
      </c>
      <c r="F24995" t="s">
        <v>13</v>
      </c>
      <c r="G24995" t="s">
        <v>70816</v>
      </c>
      <c r="H24995" s="3" t="s">
        <v>70820</v>
      </c>
      <c r="I24995" t="s">
        <v>62</v>
      </c>
      <c r="J24995" t="s">
        <v>69014</v>
      </c>
    </row>
    <row r="24996" spans="1:10" ht="16" x14ac:dyDescent="0.2">
      <c r="A24996" t="s">
        <v>70912</v>
      </c>
      <c r="B24996" t="s">
        <v>36326</v>
      </c>
      <c r="C24996" t="s">
        <v>36327</v>
      </c>
      <c r="D24996">
        <v>1</v>
      </c>
      <c r="E24996" t="s">
        <v>4822</v>
      </c>
      <c r="F24996" t="s">
        <v>13</v>
      </c>
      <c r="G24996" t="s">
        <v>70816</v>
      </c>
      <c r="H24996" s="3" t="s">
        <v>70817</v>
      </c>
      <c r="I24996" t="s">
        <v>62</v>
      </c>
      <c r="J24996" t="s">
        <v>70913</v>
      </c>
    </row>
    <row r="24997" spans="1:10" ht="32" x14ac:dyDescent="0.2">
      <c r="A24997" t="s">
        <v>57601</v>
      </c>
      <c r="B24997" t="s">
        <v>70914</v>
      </c>
      <c r="C24997" t="s">
        <v>70915</v>
      </c>
      <c r="D24997">
        <v>1</v>
      </c>
      <c r="E24997">
        <f>169</f>
        <v>169</v>
      </c>
      <c r="F24997" t="s">
        <v>13</v>
      </c>
      <c r="G24997" t="s">
        <v>70816</v>
      </c>
      <c r="H24997" s="3" t="s">
        <v>70916</v>
      </c>
      <c r="I24997" t="s">
        <v>62</v>
      </c>
      <c r="J24997" t="s">
        <v>57606</v>
      </c>
    </row>
    <row r="24998" spans="1:10" ht="16" x14ac:dyDescent="0.2">
      <c r="A24998" t="s">
        <v>70917</v>
      </c>
      <c r="B24998" t="s">
        <v>70918</v>
      </c>
      <c r="C24998" t="s">
        <v>70919</v>
      </c>
      <c r="D24998">
        <v>1</v>
      </c>
      <c r="E24998">
        <f>169</f>
        <v>169</v>
      </c>
      <c r="F24998" t="s">
        <v>13</v>
      </c>
      <c r="G24998" t="s">
        <v>70816</v>
      </c>
      <c r="H24998" s="3" t="s">
        <v>70894</v>
      </c>
      <c r="I24998" t="s">
        <v>62</v>
      </c>
      <c r="J24998" t="s">
        <v>70920</v>
      </c>
    </row>
    <row r="24999" spans="1:10" ht="16" x14ac:dyDescent="0.2">
      <c r="A24999" t="s">
        <v>70917</v>
      </c>
      <c r="B24999" t="s">
        <v>70858</v>
      </c>
      <c r="C24999" t="s">
        <v>70859</v>
      </c>
      <c r="D24999">
        <v>2</v>
      </c>
      <c r="E24999">
        <f>169</f>
        <v>169</v>
      </c>
      <c r="F24999" t="s">
        <v>13</v>
      </c>
      <c r="G24999" t="s">
        <v>70816</v>
      </c>
      <c r="H24999" s="3" t="s">
        <v>70894</v>
      </c>
      <c r="I24999" t="s">
        <v>62</v>
      </c>
      <c r="J24999" t="s">
        <v>70920</v>
      </c>
    </row>
    <row r="25000" spans="1:10" ht="16" x14ac:dyDescent="0.2">
      <c r="A25000" t="s">
        <v>45479</v>
      </c>
      <c r="B25000" t="s">
        <v>34014</v>
      </c>
      <c r="C25000" t="s">
        <v>34015</v>
      </c>
      <c r="D25000">
        <v>3</v>
      </c>
      <c r="E25000" t="s">
        <v>4822</v>
      </c>
      <c r="F25000" t="s">
        <v>13</v>
      </c>
      <c r="G25000" t="s">
        <v>70816</v>
      </c>
      <c r="H25000" s="3" t="s">
        <v>70838</v>
      </c>
      <c r="I25000" t="s">
        <v>62</v>
      </c>
      <c r="J25000" t="s">
        <v>45482</v>
      </c>
    </row>
    <row r="25001" spans="1:10" ht="32" x14ac:dyDescent="0.2">
      <c r="A25001" t="s">
        <v>70895</v>
      </c>
      <c r="B25001" t="s">
        <v>70858</v>
      </c>
      <c r="C25001" t="s">
        <v>70859</v>
      </c>
      <c r="D25001">
        <v>1</v>
      </c>
      <c r="E25001">
        <f>169</f>
        <v>169</v>
      </c>
      <c r="F25001" t="s">
        <v>13</v>
      </c>
      <c r="G25001" t="s">
        <v>70816</v>
      </c>
      <c r="H25001" s="3" t="s">
        <v>70896</v>
      </c>
      <c r="I25001" t="s">
        <v>62</v>
      </c>
      <c r="J25001" t="s">
        <v>70897</v>
      </c>
    </row>
    <row r="25002" spans="1:10" ht="16" x14ac:dyDescent="0.2">
      <c r="A25002" t="s">
        <v>70881</v>
      </c>
      <c r="B25002" t="s">
        <v>70921</v>
      </c>
      <c r="C25002" t="s">
        <v>70922</v>
      </c>
      <c r="D25002">
        <v>2</v>
      </c>
      <c r="E25002" t="s">
        <v>4822</v>
      </c>
      <c r="F25002" t="s">
        <v>13</v>
      </c>
      <c r="G25002" t="s">
        <v>70816</v>
      </c>
      <c r="H25002" s="3" t="s">
        <v>70817</v>
      </c>
      <c r="I25002" t="s">
        <v>62</v>
      </c>
      <c r="J25002" t="s">
        <v>70884</v>
      </c>
    </row>
    <row r="25003" spans="1:10" ht="16" x14ac:dyDescent="0.2">
      <c r="A25003" t="s">
        <v>70923</v>
      </c>
      <c r="B25003" t="s">
        <v>70924</v>
      </c>
      <c r="C25003" t="s">
        <v>70925</v>
      </c>
      <c r="D25003">
        <v>2</v>
      </c>
      <c r="E25003">
        <f>169</f>
        <v>169</v>
      </c>
      <c r="F25003" t="s">
        <v>13</v>
      </c>
      <c r="G25003" t="s">
        <v>70816</v>
      </c>
      <c r="H25003" s="3" t="s">
        <v>70894</v>
      </c>
      <c r="I25003" t="s">
        <v>62</v>
      </c>
      <c r="J25003" t="s">
        <v>70926</v>
      </c>
    </row>
    <row r="25004" spans="1:10" ht="16" x14ac:dyDescent="0.2">
      <c r="A25004" t="s">
        <v>34867</v>
      </c>
      <c r="B25004" t="s">
        <v>20915</v>
      </c>
      <c r="C25004" t="s">
        <v>34455</v>
      </c>
      <c r="D25004">
        <v>2</v>
      </c>
      <c r="E25004">
        <f>169</f>
        <v>169</v>
      </c>
      <c r="F25004" t="s">
        <v>13</v>
      </c>
      <c r="G25004" t="s">
        <v>70816</v>
      </c>
      <c r="H25004" s="3" t="s">
        <v>70820</v>
      </c>
      <c r="I25004" t="s">
        <v>62</v>
      </c>
      <c r="J25004" t="s">
        <v>34869</v>
      </c>
    </row>
    <row r="25005" spans="1:10" ht="16" x14ac:dyDescent="0.2">
      <c r="A25005" t="s">
        <v>70927</v>
      </c>
      <c r="B25005" t="s">
        <v>20915</v>
      </c>
      <c r="C25005" t="s">
        <v>34455</v>
      </c>
      <c r="D25005">
        <v>1</v>
      </c>
      <c r="E25005" t="s">
        <v>4822</v>
      </c>
      <c r="F25005" t="s">
        <v>13</v>
      </c>
      <c r="G25005" t="s">
        <v>70816</v>
      </c>
      <c r="H25005" s="3" t="s">
        <v>70894</v>
      </c>
      <c r="I25005" t="s">
        <v>62</v>
      </c>
      <c r="J25005" t="s">
        <v>70928</v>
      </c>
    </row>
    <row r="25006" spans="1:10" ht="16" x14ac:dyDescent="0.2">
      <c r="A25006" t="s">
        <v>7479</v>
      </c>
      <c r="B25006" t="s">
        <v>35385</v>
      </c>
      <c r="C25006" t="s">
        <v>35386</v>
      </c>
      <c r="D25006">
        <v>8</v>
      </c>
      <c r="E25006" t="s">
        <v>4822</v>
      </c>
      <c r="F25006" t="s">
        <v>13</v>
      </c>
      <c r="G25006" t="s">
        <v>70816</v>
      </c>
      <c r="H25006" s="3" t="s">
        <v>70929</v>
      </c>
      <c r="I25006" t="s">
        <v>62</v>
      </c>
      <c r="J25006" t="s">
        <v>7483</v>
      </c>
    </row>
    <row r="25007" spans="1:10" ht="32" x14ac:dyDescent="0.2">
      <c r="A25007" t="s">
        <v>70917</v>
      </c>
      <c r="B25007" t="s">
        <v>70860</v>
      </c>
      <c r="C25007" t="s">
        <v>70861</v>
      </c>
      <c r="D25007">
        <v>3</v>
      </c>
      <c r="E25007" t="s">
        <v>4822</v>
      </c>
      <c r="F25007" t="s">
        <v>13</v>
      </c>
      <c r="G25007" t="s">
        <v>70816</v>
      </c>
      <c r="H25007" s="3" t="s">
        <v>70862</v>
      </c>
      <c r="I25007" t="s">
        <v>62</v>
      </c>
      <c r="J25007" t="s">
        <v>70920</v>
      </c>
    </row>
    <row r="25008" spans="1:10" ht="16" x14ac:dyDescent="0.2">
      <c r="A25008" t="s">
        <v>46257</v>
      </c>
      <c r="B25008" t="s">
        <v>70874</v>
      </c>
      <c r="C25008" t="s">
        <v>70855</v>
      </c>
      <c r="D25008">
        <v>2</v>
      </c>
      <c r="E25008" t="s">
        <v>4822</v>
      </c>
      <c r="F25008" t="s">
        <v>13</v>
      </c>
      <c r="G25008" t="s">
        <v>70816</v>
      </c>
      <c r="H25008" s="3" t="s">
        <v>70817</v>
      </c>
      <c r="I25008" t="s">
        <v>62</v>
      </c>
      <c r="J25008" t="s">
        <v>46258</v>
      </c>
    </row>
    <row r="25009" spans="1:10" ht="32" x14ac:dyDescent="0.2">
      <c r="A25009" t="s">
        <v>70895</v>
      </c>
      <c r="B25009" t="s">
        <v>20915</v>
      </c>
      <c r="C25009" t="s">
        <v>34455</v>
      </c>
      <c r="D25009">
        <v>2</v>
      </c>
      <c r="E25009">
        <f>169</f>
        <v>169</v>
      </c>
      <c r="F25009" t="s">
        <v>13</v>
      </c>
      <c r="G25009" t="s">
        <v>70816</v>
      </c>
      <c r="H25009" s="3" t="s">
        <v>70896</v>
      </c>
      <c r="I25009" t="s">
        <v>62</v>
      </c>
      <c r="J25009" t="s">
        <v>70897</v>
      </c>
    </row>
    <row r="25010" spans="1:10" ht="16" x14ac:dyDescent="0.2">
      <c r="A25010" t="s">
        <v>70927</v>
      </c>
      <c r="B25010" t="s">
        <v>70930</v>
      </c>
      <c r="C25010" t="s">
        <v>70931</v>
      </c>
      <c r="D25010">
        <v>2</v>
      </c>
      <c r="E25010">
        <f>169</f>
        <v>169</v>
      </c>
      <c r="F25010" t="s">
        <v>13</v>
      </c>
      <c r="G25010" t="s">
        <v>70816</v>
      </c>
      <c r="H25010" s="3" t="s">
        <v>70830</v>
      </c>
      <c r="I25010" t="s">
        <v>62</v>
      </c>
      <c r="J25010" t="s">
        <v>70928</v>
      </c>
    </row>
    <row r="25011" spans="1:10" ht="16" x14ac:dyDescent="0.2">
      <c r="A25011" t="s">
        <v>28559</v>
      </c>
      <c r="B25011" t="s">
        <v>70874</v>
      </c>
      <c r="C25011" t="s">
        <v>70855</v>
      </c>
      <c r="D25011">
        <v>2</v>
      </c>
      <c r="E25011" t="s">
        <v>4822</v>
      </c>
      <c r="F25011" t="s">
        <v>13</v>
      </c>
      <c r="G25011" t="s">
        <v>70816</v>
      </c>
      <c r="H25011" s="3" t="s">
        <v>70817</v>
      </c>
      <c r="I25011" t="s">
        <v>62</v>
      </c>
      <c r="J25011" t="s">
        <v>28564</v>
      </c>
    </row>
    <row r="25012" spans="1:10" ht="16" x14ac:dyDescent="0.2">
      <c r="A25012" t="s">
        <v>70932</v>
      </c>
      <c r="B25012" t="s">
        <v>70933</v>
      </c>
      <c r="C25012" t="s">
        <v>70934</v>
      </c>
      <c r="D25012">
        <v>7</v>
      </c>
      <c r="E25012">
        <f>169</f>
        <v>169</v>
      </c>
      <c r="F25012" t="s">
        <v>13</v>
      </c>
      <c r="G25012" t="s">
        <v>70816</v>
      </c>
      <c r="H25012" s="3" t="s">
        <v>70820</v>
      </c>
      <c r="I25012" t="s">
        <v>62</v>
      </c>
      <c r="J25012" t="s">
        <v>70935</v>
      </c>
    </row>
    <row r="25013" spans="1:10" ht="16" x14ac:dyDescent="0.2">
      <c r="A25013" t="s">
        <v>70872</v>
      </c>
      <c r="B25013" t="s">
        <v>34014</v>
      </c>
      <c r="C25013" t="s">
        <v>34015</v>
      </c>
      <c r="D25013">
        <v>3</v>
      </c>
      <c r="E25013" t="s">
        <v>4822</v>
      </c>
      <c r="F25013" t="s">
        <v>13</v>
      </c>
      <c r="G25013" t="s">
        <v>70816</v>
      </c>
      <c r="H25013" s="3" t="s">
        <v>70817</v>
      </c>
      <c r="I25013" t="s">
        <v>62</v>
      </c>
      <c r="J25013" t="s">
        <v>70873</v>
      </c>
    </row>
    <row r="25014" spans="1:10" ht="16" x14ac:dyDescent="0.2">
      <c r="A25014" t="s">
        <v>20089</v>
      </c>
      <c r="B25014" t="s">
        <v>36326</v>
      </c>
      <c r="C25014" t="s">
        <v>36327</v>
      </c>
      <c r="D25014">
        <v>3</v>
      </c>
      <c r="E25014">
        <f>169</f>
        <v>169</v>
      </c>
      <c r="F25014" t="s">
        <v>13</v>
      </c>
      <c r="G25014" t="s">
        <v>70816</v>
      </c>
      <c r="H25014" s="3" t="s">
        <v>70820</v>
      </c>
      <c r="I25014" t="s">
        <v>62</v>
      </c>
      <c r="J25014" t="s">
        <v>20091</v>
      </c>
    </row>
    <row r="25015" spans="1:10" ht="16" x14ac:dyDescent="0.2">
      <c r="A25015" t="s">
        <v>70932</v>
      </c>
      <c r="B25015" t="s">
        <v>70936</v>
      </c>
      <c r="C25015" t="s">
        <v>70937</v>
      </c>
      <c r="D25015">
        <v>1</v>
      </c>
      <c r="E25015">
        <f>169</f>
        <v>169</v>
      </c>
      <c r="F25015" t="s">
        <v>13</v>
      </c>
      <c r="G25015" t="s">
        <v>70816</v>
      </c>
      <c r="H25015" s="3" t="s">
        <v>70820</v>
      </c>
      <c r="I25015" t="s">
        <v>62</v>
      </c>
      <c r="J25015" t="s">
        <v>70935</v>
      </c>
    </row>
    <row r="25016" spans="1:10" ht="16" x14ac:dyDescent="0.2">
      <c r="A25016" t="s">
        <v>28559</v>
      </c>
      <c r="B25016" t="s">
        <v>70856</v>
      </c>
      <c r="C25016" t="s">
        <v>70857</v>
      </c>
      <c r="D25016">
        <v>1</v>
      </c>
      <c r="E25016" t="s">
        <v>4822</v>
      </c>
      <c r="F25016" t="s">
        <v>13</v>
      </c>
      <c r="G25016" t="s">
        <v>70816</v>
      </c>
      <c r="H25016" s="3" t="s">
        <v>70817</v>
      </c>
      <c r="I25016" t="s">
        <v>62</v>
      </c>
      <c r="J25016" t="s">
        <v>28564</v>
      </c>
    </row>
    <row r="25017" spans="1:10" ht="16" x14ac:dyDescent="0.2">
      <c r="A25017" t="s">
        <v>70912</v>
      </c>
      <c r="B25017" t="s">
        <v>70874</v>
      </c>
      <c r="C25017" t="s">
        <v>70855</v>
      </c>
      <c r="D25017">
        <v>2</v>
      </c>
      <c r="E25017" t="s">
        <v>4822</v>
      </c>
      <c r="F25017" t="s">
        <v>13</v>
      </c>
      <c r="G25017" t="s">
        <v>70816</v>
      </c>
      <c r="H25017" s="3" t="s">
        <v>70817</v>
      </c>
      <c r="I25017" t="s">
        <v>62</v>
      </c>
      <c r="J25017" t="s">
        <v>70913</v>
      </c>
    </row>
    <row r="25018" spans="1:10" ht="16" x14ac:dyDescent="0.2">
      <c r="A25018" t="s">
        <v>70932</v>
      </c>
      <c r="B25018" t="s">
        <v>70938</v>
      </c>
      <c r="C25018" t="s">
        <v>70939</v>
      </c>
      <c r="D25018">
        <v>6</v>
      </c>
      <c r="E25018">
        <f>169</f>
        <v>169</v>
      </c>
      <c r="F25018" t="s">
        <v>13</v>
      </c>
      <c r="G25018" t="s">
        <v>70816</v>
      </c>
      <c r="H25018" s="3" t="s">
        <v>70820</v>
      </c>
      <c r="I25018" t="s">
        <v>62</v>
      </c>
      <c r="J25018" t="s">
        <v>70935</v>
      </c>
    </row>
    <row r="25019" spans="1:10" ht="16" x14ac:dyDescent="0.2">
      <c r="A25019" t="s">
        <v>70932</v>
      </c>
      <c r="B25019" t="s">
        <v>20915</v>
      </c>
      <c r="C25019" t="s">
        <v>34455</v>
      </c>
      <c r="D25019">
        <v>4</v>
      </c>
      <c r="E25019">
        <f>169</f>
        <v>169</v>
      </c>
      <c r="F25019" t="s">
        <v>13</v>
      </c>
      <c r="G25019" t="s">
        <v>70816</v>
      </c>
      <c r="H25019" s="3" t="s">
        <v>70820</v>
      </c>
      <c r="I25019" t="s">
        <v>62</v>
      </c>
      <c r="J25019" t="s">
        <v>70935</v>
      </c>
    </row>
    <row r="25020" spans="1:10" ht="16" x14ac:dyDescent="0.2">
      <c r="A25020" t="s">
        <v>70940</v>
      </c>
      <c r="B25020" t="s">
        <v>70941</v>
      </c>
      <c r="C25020" t="s">
        <v>70942</v>
      </c>
      <c r="D25020">
        <v>2</v>
      </c>
      <c r="E25020">
        <f>169</f>
        <v>169</v>
      </c>
      <c r="F25020" t="s">
        <v>13</v>
      </c>
      <c r="G25020" t="s">
        <v>70816</v>
      </c>
      <c r="H25020" s="3" t="s">
        <v>70820</v>
      </c>
      <c r="I25020" t="s">
        <v>62</v>
      </c>
      <c r="J25020" t="s">
        <v>70943</v>
      </c>
    </row>
    <row r="25021" spans="1:10" ht="16" x14ac:dyDescent="0.2">
      <c r="A25021" t="s">
        <v>70944</v>
      </c>
      <c r="B25021" t="s">
        <v>70874</v>
      </c>
      <c r="C25021" t="s">
        <v>70855</v>
      </c>
      <c r="D25021">
        <v>2</v>
      </c>
      <c r="E25021" t="s">
        <v>4822</v>
      </c>
      <c r="F25021" t="s">
        <v>13</v>
      </c>
      <c r="G25021" t="s">
        <v>70816</v>
      </c>
      <c r="H25021" s="3" t="s">
        <v>70817</v>
      </c>
      <c r="I25021" t="s">
        <v>62</v>
      </c>
      <c r="J25021" t="s">
        <v>70945</v>
      </c>
    </row>
    <row r="25022" spans="1:10" ht="16" x14ac:dyDescent="0.2">
      <c r="A25022" t="s">
        <v>70944</v>
      </c>
      <c r="B25022" t="s">
        <v>70821</v>
      </c>
      <c r="C25022" t="s">
        <v>70822</v>
      </c>
      <c r="D25022">
        <v>1</v>
      </c>
      <c r="E25022" t="s">
        <v>4822</v>
      </c>
      <c r="F25022" t="s">
        <v>13</v>
      </c>
      <c r="G25022" t="s">
        <v>70816</v>
      </c>
      <c r="H25022" s="3" t="s">
        <v>70817</v>
      </c>
      <c r="I25022" t="s">
        <v>62</v>
      </c>
      <c r="J25022" t="s">
        <v>70945</v>
      </c>
    </row>
    <row r="25023" spans="1:10" ht="16" x14ac:dyDescent="0.2">
      <c r="A25023" t="s">
        <v>70946</v>
      </c>
      <c r="B25023" t="s">
        <v>70947</v>
      </c>
      <c r="C25023" t="s">
        <v>70948</v>
      </c>
      <c r="D25023">
        <v>4</v>
      </c>
      <c r="E25023" t="s">
        <v>4822</v>
      </c>
      <c r="F25023" t="s">
        <v>13</v>
      </c>
      <c r="G25023" t="s">
        <v>70816</v>
      </c>
      <c r="H25023" s="3" t="s">
        <v>70817</v>
      </c>
      <c r="I25023" t="s">
        <v>62</v>
      </c>
      <c r="J25023" t="s">
        <v>70949</v>
      </c>
    </row>
    <row r="25024" spans="1:10" ht="16" x14ac:dyDescent="0.2">
      <c r="A25024" t="s">
        <v>70950</v>
      </c>
      <c r="B25024" t="s">
        <v>70924</v>
      </c>
      <c r="C25024" t="s">
        <v>70925</v>
      </c>
      <c r="D25024">
        <v>1</v>
      </c>
      <c r="E25024">
        <f>169</f>
        <v>169</v>
      </c>
      <c r="F25024" t="s">
        <v>13</v>
      </c>
      <c r="G25024" t="s">
        <v>70816</v>
      </c>
      <c r="H25024" s="3" t="s">
        <v>70830</v>
      </c>
      <c r="I25024" t="s">
        <v>62</v>
      </c>
      <c r="J25024" t="s">
        <v>70951</v>
      </c>
    </row>
    <row r="25025" spans="1:10" ht="16" x14ac:dyDescent="0.2">
      <c r="A25025" t="s">
        <v>18787</v>
      </c>
      <c r="B25025" t="s">
        <v>36326</v>
      </c>
      <c r="C25025" t="s">
        <v>36327</v>
      </c>
      <c r="D25025">
        <v>5</v>
      </c>
      <c r="E25025" t="s">
        <v>4822</v>
      </c>
      <c r="F25025" t="s">
        <v>13</v>
      </c>
      <c r="G25025" t="s">
        <v>70816</v>
      </c>
      <c r="H25025" s="3" t="s">
        <v>70832</v>
      </c>
      <c r="I25025" t="s">
        <v>62</v>
      </c>
      <c r="J25025" t="s">
        <v>18791</v>
      </c>
    </row>
    <row r="25026" spans="1:10" ht="16" x14ac:dyDescent="0.2">
      <c r="A25026" t="s">
        <v>70932</v>
      </c>
      <c r="B25026" t="s">
        <v>70952</v>
      </c>
      <c r="C25026" t="s">
        <v>70953</v>
      </c>
      <c r="D25026">
        <v>3</v>
      </c>
      <c r="E25026">
        <f>169</f>
        <v>169</v>
      </c>
      <c r="F25026" t="s">
        <v>13</v>
      </c>
      <c r="G25026" t="s">
        <v>70816</v>
      </c>
      <c r="H25026" s="3" t="s">
        <v>70820</v>
      </c>
      <c r="I25026" t="s">
        <v>62</v>
      </c>
      <c r="J25026" t="s">
        <v>70935</v>
      </c>
    </row>
    <row r="25027" spans="1:10" ht="16" x14ac:dyDescent="0.2">
      <c r="A25027" t="s">
        <v>70912</v>
      </c>
      <c r="B25027" t="s">
        <v>70856</v>
      </c>
      <c r="C25027" t="s">
        <v>70857</v>
      </c>
      <c r="D25027">
        <v>3</v>
      </c>
      <c r="E25027" t="s">
        <v>4822</v>
      </c>
      <c r="F25027" t="s">
        <v>13</v>
      </c>
      <c r="G25027" t="s">
        <v>70816</v>
      </c>
      <c r="H25027" s="3" t="s">
        <v>70817</v>
      </c>
      <c r="I25027" t="s">
        <v>62</v>
      </c>
      <c r="J25027" t="s">
        <v>70913</v>
      </c>
    </row>
    <row r="25028" spans="1:10" ht="16" x14ac:dyDescent="0.2">
      <c r="A25028" t="s">
        <v>70946</v>
      </c>
      <c r="B25028" t="s">
        <v>70954</v>
      </c>
      <c r="C25028" t="s">
        <v>70955</v>
      </c>
      <c r="D25028">
        <v>2</v>
      </c>
      <c r="E25028" t="s">
        <v>4822</v>
      </c>
      <c r="F25028" t="s">
        <v>13</v>
      </c>
      <c r="G25028" t="s">
        <v>70816</v>
      </c>
      <c r="H25028" s="3" t="s">
        <v>70817</v>
      </c>
      <c r="I25028" t="s">
        <v>62</v>
      </c>
      <c r="J25028" t="s">
        <v>70949</v>
      </c>
    </row>
    <row r="25029" spans="1:10" ht="16" x14ac:dyDescent="0.2">
      <c r="A25029" t="s">
        <v>70946</v>
      </c>
      <c r="B25029" t="s">
        <v>70956</v>
      </c>
      <c r="C25029" t="s">
        <v>70957</v>
      </c>
      <c r="D25029">
        <v>3</v>
      </c>
      <c r="E25029" t="s">
        <v>4822</v>
      </c>
      <c r="F25029" t="s">
        <v>13</v>
      </c>
      <c r="G25029" t="s">
        <v>70816</v>
      </c>
      <c r="H25029" s="3" t="s">
        <v>70817</v>
      </c>
      <c r="I25029" t="s">
        <v>62</v>
      </c>
      <c r="J25029" t="s">
        <v>70949</v>
      </c>
    </row>
    <row r="25030" spans="1:10" ht="16" x14ac:dyDescent="0.2">
      <c r="A25030" t="s">
        <v>70946</v>
      </c>
      <c r="B25030" t="s">
        <v>70958</v>
      </c>
      <c r="C25030" t="s">
        <v>70959</v>
      </c>
      <c r="D25030">
        <v>1</v>
      </c>
      <c r="E25030" t="s">
        <v>4822</v>
      </c>
      <c r="F25030" t="s">
        <v>13</v>
      </c>
      <c r="G25030" t="s">
        <v>70816</v>
      </c>
      <c r="H25030" s="3" t="s">
        <v>70817</v>
      </c>
      <c r="I25030" t="s">
        <v>62</v>
      </c>
      <c r="J25030" t="s">
        <v>70949</v>
      </c>
    </row>
    <row r="25031" spans="1:10" ht="16" x14ac:dyDescent="0.2">
      <c r="A25031" t="s">
        <v>12941</v>
      </c>
      <c r="B25031" t="s">
        <v>70960</v>
      </c>
      <c r="C25031" t="s">
        <v>70961</v>
      </c>
      <c r="D25031">
        <v>4</v>
      </c>
      <c r="E25031" t="s">
        <v>4822</v>
      </c>
      <c r="F25031" t="s">
        <v>13</v>
      </c>
      <c r="G25031" t="s">
        <v>70816</v>
      </c>
      <c r="H25031" s="3" t="s">
        <v>70838</v>
      </c>
      <c r="I25031" t="s">
        <v>62</v>
      </c>
      <c r="J25031" t="s">
        <v>12942</v>
      </c>
    </row>
    <row r="25032" spans="1:10" ht="16" x14ac:dyDescent="0.2">
      <c r="A25032" t="s">
        <v>70962</v>
      </c>
      <c r="B25032" t="s">
        <v>70963</v>
      </c>
      <c r="C25032" t="s">
        <v>70964</v>
      </c>
      <c r="D25032">
        <v>2</v>
      </c>
      <c r="E25032" t="s">
        <v>4822</v>
      </c>
      <c r="F25032" t="s">
        <v>13</v>
      </c>
      <c r="G25032" t="s">
        <v>70816</v>
      </c>
      <c r="H25032" s="3" t="s">
        <v>70817</v>
      </c>
      <c r="I25032" t="s">
        <v>62</v>
      </c>
      <c r="J25032" t="s">
        <v>70965</v>
      </c>
    </row>
    <row r="25033" spans="1:10" ht="16" x14ac:dyDescent="0.2">
      <c r="A25033" t="s">
        <v>67577</v>
      </c>
      <c r="B25033" t="s">
        <v>44650</v>
      </c>
      <c r="C25033" t="s">
        <v>70966</v>
      </c>
      <c r="D25033">
        <v>1</v>
      </c>
      <c r="E25033" t="s">
        <v>4822</v>
      </c>
      <c r="F25033" t="s">
        <v>13</v>
      </c>
      <c r="G25033" t="s">
        <v>70816</v>
      </c>
      <c r="H25033" s="3" t="s">
        <v>70820</v>
      </c>
      <c r="I25033" t="s">
        <v>62</v>
      </c>
      <c r="J25033" t="s">
        <v>67582</v>
      </c>
    </row>
    <row r="25034" spans="1:10" ht="16" x14ac:dyDescent="0.2">
      <c r="A25034" t="s">
        <v>70962</v>
      </c>
      <c r="B25034" t="s">
        <v>70967</v>
      </c>
      <c r="C25034" t="s">
        <v>70968</v>
      </c>
      <c r="D25034">
        <v>1</v>
      </c>
      <c r="E25034">
        <f>169</f>
        <v>169</v>
      </c>
      <c r="F25034" t="s">
        <v>13</v>
      </c>
      <c r="G25034" t="s">
        <v>70816</v>
      </c>
      <c r="H25034" s="3" t="s">
        <v>70817</v>
      </c>
      <c r="I25034" t="s">
        <v>62</v>
      </c>
      <c r="J25034" t="s">
        <v>70965</v>
      </c>
    </row>
    <row r="25035" spans="1:10" ht="16" x14ac:dyDescent="0.2">
      <c r="A25035" t="s">
        <v>70969</v>
      </c>
      <c r="B25035" t="s">
        <v>20915</v>
      </c>
      <c r="C25035" t="s">
        <v>34455</v>
      </c>
      <c r="D25035">
        <v>1</v>
      </c>
      <c r="E25035">
        <f>169</f>
        <v>169</v>
      </c>
      <c r="F25035" t="s">
        <v>13</v>
      </c>
      <c r="G25035" t="s">
        <v>70816</v>
      </c>
      <c r="H25035" s="3" t="s">
        <v>70820</v>
      </c>
      <c r="I25035" t="s">
        <v>62</v>
      </c>
      <c r="J25035" t="s">
        <v>70970</v>
      </c>
    </row>
    <row r="25036" spans="1:10" ht="16" x14ac:dyDescent="0.2">
      <c r="A25036" t="s">
        <v>69013</v>
      </c>
      <c r="B25036" t="s">
        <v>20915</v>
      </c>
      <c r="C25036" t="s">
        <v>34455</v>
      </c>
      <c r="D25036">
        <v>1</v>
      </c>
      <c r="E25036">
        <f>169</f>
        <v>169</v>
      </c>
      <c r="F25036" t="s">
        <v>13</v>
      </c>
      <c r="G25036" t="s">
        <v>70816</v>
      </c>
      <c r="H25036" s="3" t="s">
        <v>70830</v>
      </c>
      <c r="I25036" t="s">
        <v>62</v>
      </c>
      <c r="J25036" t="s">
        <v>69014</v>
      </c>
    </row>
    <row r="25037" spans="1:10" ht="16" x14ac:dyDescent="0.2">
      <c r="A25037" t="s">
        <v>70932</v>
      </c>
      <c r="B25037" t="s">
        <v>70971</v>
      </c>
      <c r="C25037" t="s">
        <v>70972</v>
      </c>
      <c r="D25037">
        <v>5</v>
      </c>
      <c r="E25037">
        <f>169</f>
        <v>169</v>
      </c>
      <c r="F25037" t="s">
        <v>13</v>
      </c>
      <c r="G25037" t="s">
        <v>70816</v>
      </c>
      <c r="H25037" s="3" t="s">
        <v>70820</v>
      </c>
      <c r="I25037" t="s">
        <v>62</v>
      </c>
      <c r="J25037" t="s">
        <v>70935</v>
      </c>
    </row>
    <row r="25038" spans="1:10" ht="16" x14ac:dyDescent="0.2">
      <c r="A25038" t="s">
        <v>70950</v>
      </c>
      <c r="B25038" t="s">
        <v>70930</v>
      </c>
      <c r="C25038" t="s">
        <v>70931</v>
      </c>
      <c r="D25038">
        <v>2</v>
      </c>
      <c r="E25038">
        <f>169</f>
        <v>169</v>
      </c>
      <c r="F25038" t="s">
        <v>13</v>
      </c>
      <c r="G25038" t="s">
        <v>70816</v>
      </c>
      <c r="H25038" s="3" t="s">
        <v>70830</v>
      </c>
      <c r="I25038" t="s">
        <v>62</v>
      </c>
      <c r="J25038" t="s">
        <v>70951</v>
      </c>
    </row>
    <row r="25039" spans="1:10" ht="32" x14ac:dyDescent="0.2">
      <c r="A25039" t="s">
        <v>70885</v>
      </c>
      <c r="B25039" t="s">
        <v>70918</v>
      </c>
      <c r="C25039" t="s">
        <v>70919</v>
      </c>
      <c r="D25039">
        <v>3</v>
      </c>
      <c r="E25039">
        <f>169</f>
        <v>169</v>
      </c>
      <c r="F25039" t="s">
        <v>13</v>
      </c>
      <c r="G25039" t="s">
        <v>70973</v>
      </c>
      <c r="H25039" s="3" t="s">
        <v>70974</v>
      </c>
      <c r="I25039" t="s">
        <v>1676</v>
      </c>
      <c r="J25039" t="s">
        <v>70889</v>
      </c>
    </row>
    <row r="25040" spans="1:10" ht="16" x14ac:dyDescent="0.2">
      <c r="A25040" t="s">
        <v>70932</v>
      </c>
      <c r="B25040" t="s">
        <v>70975</v>
      </c>
      <c r="C25040" t="s">
        <v>70976</v>
      </c>
      <c r="D25040">
        <v>2</v>
      </c>
      <c r="E25040" t="s">
        <v>13</v>
      </c>
      <c r="F25040" t="s">
        <v>13</v>
      </c>
      <c r="G25040" t="s">
        <v>70977</v>
      </c>
      <c r="H25040" s="3" t="s">
        <v>70978</v>
      </c>
      <c r="I25040" t="s">
        <v>62</v>
      </c>
      <c r="J25040" t="s">
        <v>70935</v>
      </c>
    </row>
    <row r="25041" spans="1:10" ht="16" x14ac:dyDescent="0.2">
      <c r="A25041" t="s">
        <v>70979</v>
      </c>
      <c r="B25041" t="s">
        <v>70980</v>
      </c>
      <c r="C25041" t="s">
        <v>70981</v>
      </c>
      <c r="D25041">
        <v>3</v>
      </c>
      <c r="E25041" t="s">
        <v>13</v>
      </c>
      <c r="F25041" t="s">
        <v>13</v>
      </c>
      <c r="G25041" t="s">
        <v>70982</v>
      </c>
      <c r="H25041" s="3" t="s">
        <v>70983</v>
      </c>
      <c r="I25041" t="s">
        <v>62</v>
      </c>
      <c r="J25041" t="s">
        <v>70984</v>
      </c>
    </row>
    <row r="25042" spans="1:10" ht="16" x14ac:dyDescent="0.2">
      <c r="A25042" t="s">
        <v>70979</v>
      </c>
      <c r="B25042" t="s">
        <v>70985</v>
      </c>
      <c r="C25042" t="s">
        <v>70986</v>
      </c>
      <c r="D25042">
        <v>1</v>
      </c>
      <c r="E25042" t="s">
        <v>13</v>
      </c>
      <c r="F25042" t="s">
        <v>13</v>
      </c>
      <c r="G25042" t="s">
        <v>70982</v>
      </c>
      <c r="H25042" s="3" t="s">
        <v>70983</v>
      </c>
      <c r="I25042" t="s">
        <v>62</v>
      </c>
      <c r="J25042" t="s">
        <v>70984</v>
      </c>
    </row>
    <row r="25043" spans="1:10" ht="16" x14ac:dyDescent="0.2">
      <c r="A25043" t="s">
        <v>70979</v>
      </c>
      <c r="B25043" t="s">
        <v>70987</v>
      </c>
      <c r="C25043" t="s">
        <v>70988</v>
      </c>
      <c r="D25043">
        <v>2</v>
      </c>
      <c r="E25043" t="s">
        <v>13</v>
      </c>
      <c r="F25043" t="s">
        <v>13</v>
      </c>
      <c r="G25043" t="s">
        <v>70982</v>
      </c>
      <c r="H25043" s="3" t="s">
        <v>70983</v>
      </c>
      <c r="I25043" t="s">
        <v>62</v>
      </c>
      <c r="J25043" t="s">
        <v>70984</v>
      </c>
    </row>
    <row r="25044" spans="1:10" ht="16" x14ac:dyDescent="0.2">
      <c r="A25044" t="s">
        <v>70989</v>
      </c>
      <c r="B25044" t="s">
        <v>70990</v>
      </c>
      <c r="C25044" t="s">
        <v>70991</v>
      </c>
      <c r="D25044">
        <v>2</v>
      </c>
      <c r="E25044" t="s">
        <v>1246</v>
      </c>
      <c r="F25044" t="s">
        <v>13</v>
      </c>
      <c r="G25044" t="s">
        <v>70992</v>
      </c>
      <c r="H25044" s="3" t="s">
        <v>70993</v>
      </c>
      <c r="I25044" t="s">
        <v>62</v>
      </c>
      <c r="J25044" t="s">
        <v>70994</v>
      </c>
    </row>
    <row r="25045" spans="1:10" ht="16" x14ac:dyDescent="0.2">
      <c r="A25045" t="s">
        <v>70995</v>
      </c>
      <c r="B25045" t="s">
        <v>4622</v>
      </c>
      <c r="C25045" t="s">
        <v>70571</v>
      </c>
      <c r="D25045">
        <v>1</v>
      </c>
      <c r="E25045" t="s">
        <v>1246</v>
      </c>
      <c r="F25045" t="s">
        <v>13</v>
      </c>
      <c r="G25045" t="s">
        <v>70992</v>
      </c>
      <c r="H25045" s="3" t="s">
        <v>70993</v>
      </c>
      <c r="I25045" t="s">
        <v>62</v>
      </c>
      <c r="J25045" t="s">
        <v>70996</v>
      </c>
    </row>
    <row r="25046" spans="1:10" ht="16" x14ac:dyDescent="0.2">
      <c r="A25046" t="s">
        <v>70995</v>
      </c>
      <c r="B25046" t="s">
        <v>70997</v>
      </c>
      <c r="C25046" t="s">
        <v>70998</v>
      </c>
      <c r="D25046">
        <v>3</v>
      </c>
      <c r="E25046" t="s">
        <v>1246</v>
      </c>
      <c r="F25046" t="s">
        <v>13</v>
      </c>
      <c r="G25046" t="s">
        <v>70992</v>
      </c>
      <c r="H25046" s="3" t="s">
        <v>70993</v>
      </c>
      <c r="I25046" t="s">
        <v>62</v>
      </c>
      <c r="J25046" t="s">
        <v>70996</v>
      </c>
    </row>
    <row r="25047" spans="1:10" ht="16" x14ac:dyDescent="0.2">
      <c r="A25047" t="s">
        <v>70999</v>
      </c>
      <c r="B25047" t="s">
        <v>4622</v>
      </c>
      <c r="C25047" t="s">
        <v>70571</v>
      </c>
      <c r="D25047">
        <v>1</v>
      </c>
      <c r="E25047" t="s">
        <v>1246</v>
      </c>
      <c r="F25047" t="s">
        <v>13</v>
      </c>
      <c r="G25047" t="s">
        <v>70992</v>
      </c>
      <c r="H25047" s="3" t="s">
        <v>70993</v>
      </c>
      <c r="I25047" t="s">
        <v>62</v>
      </c>
      <c r="J25047" t="s">
        <v>71000</v>
      </c>
    </row>
    <row r="25048" spans="1:10" ht="16" x14ac:dyDescent="0.2">
      <c r="A25048" t="s">
        <v>70989</v>
      </c>
      <c r="B25048" t="s">
        <v>70997</v>
      </c>
      <c r="C25048" t="s">
        <v>70998</v>
      </c>
      <c r="D25048">
        <v>3</v>
      </c>
      <c r="E25048" t="s">
        <v>1246</v>
      </c>
      <c r="F25048" t="s">
        <v>13</v>
      </c>
      <c r="G25048" t="s">
        <v>70992</v>
      </c>
      <c r="H25048" s="3" t="s">
        <v>70993</v>
      </c>
      <c r="I25048" t="s">
        <v>62</v>
      </c>
      <c r="J25048" t="s">
        <v>70994</v>
      </c>
    </row>
    <row r="25049" spans="1:10" ht="16" x14ac:dyDescent="0.2">
      <c r="A25049" t="s">
        <v>70995</v>
      </c>
      <c r="B25049" t="s">
        <v>71001</v>
      </c>
      <c r="C25049" t="s">
        <v>71002</v>
      </c>
      <c r="D25049">
        <v>2</v>
      </c>
      <c r="E25049" t="s">
        <v>1246</v>
      </c>
      <c r="F25049" t="s">
        <v>13</v>
      </c>
      <c r="G25049" t="s">
        <v>70992</v>
      </c>
      <c r="H25049" s="3" t="s">
        <v>70993</v>
      </c>
      <c r="I25049" t="s">
        <v>62</v>
      </c>
      <c r="J25049" t="s">
        <v>70996</v>
      </c>
    </row>
    <row r="25050" spans="1:10" ht="16" x14ac:dyDescent="0.2">
      <c r="A25050" t="s">
        <v>3509</v>
      </c>
      <c r="B25050" t="s">
        <v>51512</v>
      </c>
      <c r="C25050" t="s">
        <v>71003</v>
      </c>
      <c r="D25050">
        <v>1</v>
      </c>
      <c r="E25050" t="s">
        <v>1246</v>
      </c>
      <c r="F25050" t="s">
        <v>13</v>
      </c>
      <c r="G25050" t="s">
        <v>70992</v>
      </c>
      <c r="H25050" s="3" t="s">
        <v>71004</v>
      </c>
      <c r="I25050" t="s">
        <v>62</v>
      </c>
      <c r="J25050" t="s">
        <v>3514</v>
      </c>
    </row>
    <row r="25051" spans="1:10" ht="16" x14ac:dyDescent="0.2">
      <c r="A25051" t="s">
        <v>71005</v>
      </c>
      <c r="B25051" t="s">
        <v>71006</v>
      </c>
      <c r="C25051" t="s">
        <v>71007</v>
      </c>
      <c r="D25051">
        <v>1</v>
      </c>
      <c r="E25051" t="s">
        <v>1246</v>
      </c>
      <c r="F25051" t="s">
        <v>13</v>
      </c>
      <c r="G25051" t="s">
        <v>70992</v>
      </c>
      <c r="H25051" s="3" t="s">
        <v>71008</v>
      </c>
      <c r="I25051" t="s">
        <v>62</v>
      </c>
      <c r="J25051" t="s">
        <v>71009</v>
      </c>
    </row>
    <row r="25052" spans="1:10" ht="16" x14ac:dyDescent="0.2">
      <c r="A25052" t="s">
        <v>71010</v>
      </c>
      <c r="B25052" t="s">
        <v>4622</v>
      </c>
      <c r="C25052" t="s">
        <v>70571</v>
      </c>
      <c r="D25052">
        <v>1</v>
      </c>
      <c r="E25052" t="s">
        <v>1246</v>
      </c>
      <c r="F25052" t="s">
        <v>13</v>
      </c>
      <c r="G25052" t="s">
        <v>70992</v>
      </c>
      <c r="H25052" s="3" t="s">
        <v>70993</v>
      </c>
      <c r="I25052" t="s">
        <v>62</v>
      </c>
      <c r="J25052" t="s">
        <v>71011</v>
      </c>
    </row>
    <row r="25053" spans="1:10" ht="16" x14ac:dyDescent="0.2">
      <c r="A25053" t="s">
        <v>71010</v>
      </c>
      <c r="B25053" t="s">
        <v>70997</v>
      </c>
      <c r="C25053" t="s">
        <v>70998</v>
      </c>
      <c r="D25053">
        <v>3</v>
      </c>
      <c r="E25053" t="s">
        <v>1246</v>
      </c>
      <c r="F25053" t="s">
        <v>13</v>
      </c>
      <c r="G25053" t="s">
        <v>70992</v>
      </c>
      <c r="H25053" s="3" t="s">
        <v>70993</v>
      </c>
      <c r="I25053" t="s">
        <v>62</v>
      </c>
      <c r="J25053" t="s">
        <v>71011</v>
      </c>
    </row>
    <row r="25054" spans="1:10" ht="16" x14ac:dyDescent="0.2">
      <c r="A25054" t="s">
        <v>70999</v>
      </c>
      <c r="B25054" t="s">
        <v>70997</v>
      </c>
      <c r="C25054" t="s">
        <v>70998</v>
      </c>
      <c r="D25054">
        <v>3</v>
      </c>
      <c r="E25054" t="s">
        <v>1246</v>
      </c>
      <c r="F25054" t="s">
        <v>13</v>
      </c>
      <c r="G25054" t="s">
        <v>70992</v>
      </c>
      <c r="H25054" s="3" t="s">
        <v>70993</v>
      </c>
      <c r="I25054" t="s">
        <v>62</v>
      </c>
      <c r="J25054" t="s">
        <v>71000</v>
      </c>
    </row>
    <row r="25055" spans="1:10" ht="16" x14ac:dyDescent="0.2">
      <c r="A25055" t="s">
        <v>70999</v>
      </c>
      <c r="B25055" t="s">
        <v>71001</v>
      </c>
      <c r="C25055" t="s">
        <v>71002</v>
      </c>
      <c r="D25055">
        <v>2</v>
      </c>
      <c r="E25055" t="s">
        <v>1246</v>
      </c>
      <c r="F25055" t="s">
        <v>13</v>
      </c>
      <c r="G25055" t="s">
        <v>70992</v>
      </c>
      <c r="H25055" s="3" t="s">
        <v>70993</v>
      </c>
      <c r="I25055" t="s">
        <v>62</v>
      </c>
      <c r="J25055" t="s">
        <v>71000</v>
      </c>
    </row>
    <row r="25056" spans="1:10" ht="16" x14ac:dyDescent="0.2">
      <c r="A25056" t="s">
        <v>3509</v>
      </c>
      <c r="B25056" t="s">
        <v>71012</v>
      </c>
      <c r="C25056" t="s">
        <v>71013</v>
      </c>
      <c r="D25056">
        <v>3</v>
      </c>
      <c r="E25056" t="s">
        <v>1246</v>
      </c>
      <c r="F25056" t="s">
        <v>13</v>
      </c>
      <c r="G25056" t="s">
        <v>70992</v>
      </c>
      <c r="H25056" s="3" t="s">
        <v>71014</v>
      </c>
      <c r="I25056" t="s">
        <v>62</v>
      </c>
      <c r="J25056" t="s">
        <v>3514</v>
      </c>
    </row>
    <row r="25057" spans="1:10" ht="16" x14ac:dyDescent="0.2">
      <c r="A25057" t="s">
        <v>71010</v>
      </c>
      <c r="B25057" t="s">
        <v>71001</v>
      </c>
      <c r="C25057" t="s">
        <v>71002</v>
      </c>
      <c r="D25057">
        <v>2</v>
      </c>
      <c r="E25057" t="s">
        <v>1246</v>
      </c>
      <c r="F25057" t="s">
        <v>13</v>
      </c>
      <c r="G25057" t="s">
        <v>70992</v>
      </c>
      <c r="H25057" s="3" t="s">
        <v>70993</v>
      </c>
      <c r="I25057" t="s">
        <v>62</v>
      </c>
      <c r="J25057" t="s">
        <v>71011</v>
      </c>
    </row>
    <row r="25058" spans="1:10" ht="16" x14ac:dyDescent="0.2">
      <c r="A25058" t="s">
        <v>3509</v>
      </c>
      <c r="B25058" t="s">
        <v>71015</v>
      </c>
      <c r="C25058" t="s">
        <v>71016</v>
      </c>
      <c r="D25058">
        <v>2</v>
      </c>
      <c r="E25058" t="s">
        <v>1246</v>
      </c>
      <c r="F25058" t="s">
        <v>13</v>
      </c>
      <c r="G25058" t="s">
        <v>70992</v>
      </c>
      <c r="H25058" s="3" t="s">
        <v>71014</v>
      </c>
      <c r="I25058" t="s">
        <v>62</v>
      </c>
      <c r="J25058" t="s">
        <v>3514</v>
      </c>
    </row>
    <row r="25059" spans="1:10" ht="16" x14ac:dyDescent="0.2">
      <c r="A25059" t="s">
        <v>70989</v>
      </c>
      <c r="B25059" t="s">
        <v>4622</v>
      </c>
      <c r="C25059" t="s">
        <v>70571</v>
      </c>
      <c r="D25059">
        <v>1</v>
      </c>
      <c r="E25059" t="s">
        <v>1246</v>
      </c>
      <c r="F25059" t="s">
        <v>13</v>
      </c>
      <c r="G25059" t="s">
        <v>70992</v>
      </c>
      <c r="H25059" s="3" t="s">
        <v>70993</v>
      </c>
      <c r="I25059" t="s">
        <v>62</v>
      </c>
      <c r="J25059" t="s">
        <v>70994</v>
      </c>
    </row>
    <row r="25060" spans="1:10" ht="16" x14ac:dyDescent="0.2">
      <c r="A25060" t="s">
        <v>71005</v>
      </c>
      <c r="B25060" t="s">
        <v>71017</v>
      </c>
      <c r="C25060" t="s">
        <v>71018</v>
      </c>
      <c r="D25060">
        <v>2</v>
      </c>
      <c r="E25060" t="s">
        <v>1246</v>
      </c>
      <c r="F25060" t="s">
        <v>13</v>
      </c>
      <c r="G25060" t="s">
        <v>70992</v>
      </c>
      <c r="H25060" s="3" t="s">
        <v>71008</v>
      </c>
      <c r="I25060" t="s">
        <v>62</v>
      </c>
      <c r="J25060" t="s">
        <v>71009</v>
      </c>
    </row>
    <row r="25061" spans="1:10" ht="16" x14ac:dyDescent="0.2">
      <c r="A25061" t="s">
        <v>25671</v>
      </c>
      <c r="B25061" t="s">
        <v>71019</v>
      </c>
      <c r="C25061" t="s">
        <v>71020</v>
      </c>
      <c r="D25061">
        <v>1</v>
      </c>
      <c r="E25061" t="s">
        <v>71021</v>
      </c>
      <c r="F25061" t="s">
        <v>13</v>
      </c>
      <c r="G25061" t="s">
        <v>71022</v>
      </c>
      <c r="H25061" s="3" t="s">
        <v>71023</v>
      </c>
      <c r="I25061" t="s">
        <v>62</v>
      </c>
      <c r="J25061" t="s">
        <v>25676</v>
      </c>
    </row>
    <row r="25062" spans="1:10" ht="32" x14ac:dyDescent="0.2">
      <c r="A25062" t="s">
        <v>70570</v>
      </c>
      <c r="B25062" t="s">
        <v>70997</v>
      </c>
      <c r="C25062" t="s">
        <v>70998</v>
      </c>
      <c r="D25062">
        <v>2</v>
      </c>
      <c r="E25062" t="s">
        <v>1246</v>
      </c>
      <c r="F25062" t="s">
        <v>13</v>
      </c>
      <c r="G25062" t="s">
        <v>71024</v>
      </c>
      <c r="H25062" s="3" t="s">
        <v>71025</v>
      </c>
      <c r="I25062" t="s">
        <v>62</v>
      </c>
      <c r="J25062" t="s">
        <v>70573</v>
      </c>
    </row>
    <row r="25063" spans="1:10" ht="32" x14ac:dyDescent="0.2">
      <c r="A25063" t="s">
        <v>70570</v>
      </c>
      <c r="B25063" t="s">
        <v>71001</v>
      </c>
      <c r="C25063" t="s">
        <v>71002</v>
      </c>
      <c r="D25063">
        <v>3</v>
      </c>
      <c r="E25063" t="s">
        <v>1246</v>
      </c>
      <c r="F25063" t="s">
        <v>13</v>
      </c>
      <c r="G25063" t="s">
        <v>71024</v>
      </c>
      <c r="H25063" s="3" t="s">
        <v>71025</v>
      </c>
      <c r="I25063" t="s">
        <v>62</v>
      </c>
      <c r="J25063" t="s">
        <v>70573</v>
      </c>
    </row>
    <row r="25064" spans="1:10" ht="32" x14ac:dyDescent="0.2">
      <c r="A25064" t="s">
        <v>55527</v>
      </c>
      <c r="B25064" t="s">
        <v>33465</v>
      </c>
      <c r="C25064" t="s">
        <v>33466</v>
      </c>
      <c r="D25064">
        <v>1</v>
      </c>
      <c r="E25064" t="s">
        <v>13</v>
      </c>
      <c r="F25064" t="s">
        <v>13</v>
      </c>
      <c r="G25064" t="s">
        <v>71026</v>
      </c>
      <c r="H25064" s="3" t="s">
        <v>71027</v>
      </c>
      <c r="I25064" t="s">
        <v>62</v>
      </c>
      <c r="J25064" t="s">
        <v>55532</v>
      </c>
    </row>
    <row r="25065" spans="1:10" ht="16" x14ac:dyDescent="0.2">
      <c r="A25065" t="s">
        <v>4550</v>
      </c>
      <c r="B25065" t="s">
        <v>71028</v>
      </c>
      <c r="C25065" t="s">
        <v>71029</v>
      </c>
      <c r="D25065">
        <v>8</v>
      </c>
      <c r="E25065" t="s">
        <v>13</v>
      </c>
      <c r="F25065" t="s">
        <v>13</v>
      </c>
      <c r="G25065" t="s">
        <v>71026</v>
      </c>
      <c r="H25065" s="3" t="s">
        <v>71030</v>
      </c>
      <c r="I25065" t="s">
        <v>62</v>
      </c>
      <c r="J25065" t="s">
        <v>4555</v>
      </c>
    </row>
    <row r="25066" spans="1:10" ht="16" x14ac:dyDescent="0.2">
      <c r="A25066" t="s">
        <v>4550</v>
      </c>
      <c r="B25066" t="s">
        <v>71031</v>
      </c>
      <c r="C25066" t="s">
        <v>71032</v>
      </c>
      <c r="D25066">
        <v>7</v>
      </c>
      <c r="E25066" t="s">
        <v>13</v>
      </c>
      <c r="F25066" t="s">
        <v>13</v>
      </c>
      <c r="G25066" t="s">
        <v>71026</v>
      </c>
      <c r="H25066" s="3" t="s">
        <v>71030</v>
      </c>
      <c r="I25066" t="s">
        <v>62</v>
      </c>
      <c r="J25066" t="s">
        <v>4555</v>
      </c>
    </row>
    <row r="25067" spans="1:10" ht="16" x14ac:dyDescent="0.2">
      <c r="A25067" t="s">
        <v>45576</v>
      </c>
      <c r="B25067" t="s">
        <v>71033</v>
      </c>
      <c r="C25067" t="s">
        <v>71034</v>
      </c>
      <c r="D25067">
        <v>3</v>
      </c>
      <c r="E25067" t="s">
        <v>71021</v>
      </c>
      <c r="F25067" t="s">
        <v>13</v>
      </c>
      <c r="G25067" t="s">
        <v>71035</v>
      </c>
      <c r="H25067" s="3" t="s">
        <v>71036</v>
      </c>
      <c r="I25067" t="s">
        <v>62</v>
      </c>
      <c r="J25067" t="s">
        <v>45579</v>
      </c>
    </row>
    <row r="25068" spans="1:10" ht="16" x14ac:dyDescent="0.2">
      <c r="A25068" t="s">
        <v>17366</v>
      </c>
      <c r="B25068" t="s">
        <v>71033</v>
      </c>
      <c r="C25068" t="s">
        <v>71034</v>
      </c>
      <c r="D25068">
        <v>3</v>
      </c>
      <c r="E25068" t="s">
        <v>71021</v>
      </c>
      <c r="F25068" t="s">
        <v>13</v>
      </c>
      <c r="G25068" t="s">
        <v>71035</v>
      </c>
      <c r="H25068" s="3" t="s">
        <v>71036</v>
      </c>
      <c r="I25068" t="s">
        <v>62</v>
      </c>
      <c r="J25068" t="s">
        <v>17371</v>
      </c>
    </row>
    <row r="25069" spans="1:10" ht="16" x14ac:dyDescent="0.2">
      <c r="A25069" t="s">
        <v>5029</v>
      </c>
      <c r="B25069" t="s">
        <v>71033</v>
      </c>
      <c r="C25069" t="s">
        <v>71034</v>
      </c>
      <c r="D25069">
        <v>3</v>
      </c>
      <c r="E25069" t="s">
        <v>71021</v>
      </c>
      <c r="F25069" t="s">
        <v>13</v>
      </c>
      <c r="G25069" t="s">
        <v>71035</v>
      </c>
      <c r="H25069" s="3" t="s">
        <v>71036</v>
      </c>
      <c r="I25069" t="s">
        <v>62</v>
      </c>
      <c r="J25069" t="s">
        <v>5034</v>
      </c>
    </row>
    <row r="25070" spans="1:10" ht="16" x14ac:dyDescent="0.2">
      <c r="A25070" t="s">
        <v>45590</v>
      </c>
      <c r="B25070" t="s">
        <v>71033</v>
      </c>
      <c r="C25070" t="s">
        <v>71034</v>
      </c>
      <c r="D25070">
        <v>3</v>
      </c>
      <c r="E25070" t="s">
        <v>71021</v>
      </c>
      <c r="F25070" t="s">
        <v>13</v>
      </c>
      <c r="G25070" t="s">
        <v>71035</v>
      </c>
      <c r="H25070" s="3" t="s">
        <v>71036</v>
      </c>
      <c r="I25070" t="s">
        <v>62</v>
      </c>
      <c r="J25070" t="s">
        <v>45591</v>
      </c>
    </row>
    <row r="25071" spans="1:10" ht="16" x14ac:dyDescent="0.2">
      <c r="A25071" t="s">
        <v>40674</v>
      </c>
      <c r="B25071" t="s">
        <v>37873</v>
      </c>
      <c r="C25071" t="s">
        <v>41565</v>
      </c>
      <c r="D25071">
        <v>1</v>
      </c>
      <c r="E25071" t="s">
        <v>1246</v>
      </c>
      <c r="F25071" t="s">
        <v>13</v>
      </c>
      <c r="G25071" t="s">
        <v>71037</v>
      </c>
      <c r="H25071" s="3" t="s">
        <v>71038</v>
      </c>
      <c r="I25071" t="s">
        <v>62</v>
      </c>
      <c r="J25071" t="s">
        <v>40679</v>
      </c>
    </row>
    <row r="25072" spans="1:10" ht="16" x14ac:dyDescent="0.2">
      <c r="A25072" t="s">
        <v>69694</v>
      </c>
      <c r="B25072" t="s">
        <v>71039</v>
      </c>
      <c r="C25072" t="s">
        <v>71040</v>
      </c>
      <c r="D25072">
        <v>3</v>
      </c>
      <c r="E25072" t="s">
        <v>1246</v>
      </c>
      <c r="F25072" t="s">
        <v>13</v>
      </c>
      <c r="G25072" t="s">
        <v>71037</v>
      </c>
      <c r="H25072" s="3" t="s">
        <v>71041</v>
      </c>
      <c r="I25072" t="s">
        <v>62</v>
      </c>
      <c r="J25072" t="s">
        <v>69699</v>
      </c>
    </row>
    <row r="25073" spans="1:10" ht="16" x14ac:dyDescent="0.2">
      <c r="A25073" t="s">
        <v>71042</v>
      </c>
      <c r="B25073" t="s">
        <v>69695</v>
      </c>
      <c r="C25073" t="s">
        <v>69696</v>
      </c>
      <c r="D25073">
        <v>3</v>
      </c>
      <c r="E25073" t="s">
        <v>1246</v>
      </c>
      <c r="F25073" t="s">
        <v>13</v>
      </c>
      <c r="G25073" t="s">
        <v>71037</v>
      </c>
      <c r="H25073" s="3" t="s">
        <v>71041</v>
      </c>
      <c r="I25073" t="s">
        <v>62</v>
      </c>
      <c r="J25073" t="s">
        <v>71043</v>
      </c>
    </row>
    <row r="25074" spans="1:10" ht="16" x14ac:dyDescent="0.2">
      <c r="A25074" t="s">
        <v>69694</v>
      </c>
      <c r="B25074" t="s">
        <v>71044</v>
      </c>
      <c r="C25074" t="s">
        <v>71045</v>
      </c>
      <c r="D25074">
        <v>4</v>
      </c>
      <c r="E25074" t="s">
        <v>1246</v>
      </c>
      <c r="F25074" t="s">
        <v>13</v>
      </c>
      <c r="G25074" t="s">
        <v>71037</v>
      </c>
      <c r="H25074" s="3" t="s">
        <v>71041</v>
      </c>
      <c r="I25074" t="s">
        <v>62</v>
      </c>
      <c r="J25074" t="s">
        <v>69699</v>
      </c>
    </row>
    <row r="25075" spans="1:10" ht="16" x14ac:dyDescent="0.2">
      <c r="A25075" t="s">
        <v>71046</v>
      </c>
      <c r="B25075" t="s">
        <v>71047</v>
      </c>
      <c r="C25075" t="s">
        <v>71048</v>
      </c>
      <c r="D25075">
        <v>1</v>
      </c>
      <c r="E25075" t="s">
        <v>1246</v>
      </c>
      <c r="F25075" t="s">
        <v>13</v>
      </c>
      <c r="G25075" t="s">
        <v>71037</v>
      </c>
      <c r="H25075" s="3" t="s">
        <v>71049</v>
      </c>
      <c r="I25075" t="s">
        <v>62</v>
      </c>
      <c r="J25075" t="s">
        <v>71050</v>
      </c>
    </row>
    <row r="25076" spans="1:10" ht="16" x14ac:dyDescent="0.2">
      <c r="A25076" t="s">
        <v>69694</v>
      </c>
      <c r="B25076" t="s">
        <v>71051</v>
      </c>
      <c r="C25076" t="s">
        <v>71052</v>
      </c>
      <c r="D25076">
        <v>2</v>
      </c>
      <c r="E25076" t="s">
        <v>1246</v>
      </c>
      <c r="F25076" t="s">
        <v>13</v>
      </c>
      <c r="G25076" t="s">
        <v>71037</v>
      </c>
      <c r="H25076" s="3" t="s">
        <v>71053</v>
      </c>
      <c r="I25076" t="s">
        <v>62</v>
      </c>
      <c r="J25076" t="s">
        <v>69699</v>
      </c>
    </row>
    <row r="25077" spans="1:10" ht="16" x14ac:dyDescent="0.2">
      <c r="A25077" t="s">
        <v>71054</v>
      </c>
      <c r="B25077" t="s">
        <v>71055</v>
      </c>
      <c r="C25077" t="s">
        <v>71048</v>
      </c>
      <c r="D25077">
        <v>1</v>
      </c>
      <c r="E25077" t="s">
        <v>1246</v>
      </c>
      <c r="F25077" t="s">
        <v>13</v>
      </c>
      <c r="G25077" t="s">
        <v>71037</v>
      </c>
      <c r="H25077" s="3" t="s">
        <v>71056</v>
      </c>
      <c r="I25077" t="s">
        <v>62</v>
      </c>
      <c r="J25077" t="s">
        <v>71057</v>
      </c>
    </row>
    <row r="25078" spans="1:10" ht="16" x14ac:dyDescent="0.2">
      <c r="A25078" t="s">
        <v>71042</v>
      </c>
      <c r="B25078" t="s">
        <v>71039</v>
      </c>
      <c r="C25078" t="s">
        <v>71040</v>
      </c>
      <c r="D25078">
        <v>2</v>
      </c>
      <c r="E25078" t="s">
        <v>1246</v>
      </c>
      <c r="F25078" t="s">
        <v>13</v>
      </c>
      <c r="G25078" t="s">
        <v>71037</v>
      </c>
      <c r="H25078" s="3" t="s">
        <v>71041</v>
      </c>
      <c r="I25078" t="s">
        <v>62</v>
      </c>
      <c r="J25078" t="s">
        <v>71043</v>
      </c>
    </row>
    <row r="25079" spans="1:10" ht="16" x14ac:dyDescent="0.2">
      <c r="A25079" t="s">
        <v>71042</v>
      </c>
      <c r="B25079" t="s">
        <v>71051</v>
      </c>
      <c r="C25079" t="s">
        <v>71052</v>
      </c>
      <c r="D25079">
        <v>1</v>
      </c>
      <c r="E25079" t="s">
        <v>1246</v>
      </c>
      <c r="F25079" t="s">
        <v>13</v>
      </c>
      <c r="G25079" t="s">
        <v>71037</v>
      </c>
      <c r="H25079" s="3" t="s">
        <v>71053</v>
      </c>
      <c r="I25079" t="s">
        <v>62</v>
      </c>
      <c r="J25079" t="s">
        <v>71043</v>
      </c>
    </row>
    <row r="25080" spans="1:10" ht="16" x14ac:dyDescent="0.2">
      <c r="A25080" t="s">
        <v>71058</v>
      </c>
      <c r="B25080" t="s">
        <v>71059</v>
      </c>
      <c r="C25080" t="s">
        <v>71060</v>
      </c>
      <c r="D25080">
        <v>2</v>
      </c>
      <c r="E25080" t="s">
        <v>1045</v>
      </c>
      <c r="F25080" t="s">
        <v>13</v>
      </c>
      <c r="G25080" t="s">
        <v>71061</v>
      </c>
      <c r="H25080" s="3" t="s">
        <v>71062</v>
      </c>
      <c r="I25080" t="s">
        <v>106</v>
      </c>
      <c r="J25080" t="s">
        <v>71063</v>
      </c>
    </row>
    <row r="25081" spans="1:10" ht="16" x14ac:dyDescent="0.2">
      <c r="A25081" t="s">
        <v>71058</v>
      </c>
      <c r="B25081" t="s">
        <v>71064</v>
      </c>
      <c r="C25081" t="s">
        <v>71065</v>
      </c>
      <c r="D25081">
        <v>3</v>
      </c>
      <c r="E25081" t="s">
        <v>1045</v>
      </c>
      <c r="F25081" t="s">
        <v>13</v>
      </c>
      <c r="G25081" t="s">
        <v>71061</v>
      </c>
      <c r="H25081" s="3" t="s">
        <v>71062</v>
      </c>
      <c r="I25081" t="s">
        <v>106</v>
      </c>
      <c r="J25081" t="s">
        <v>71063</v>
      </c>
    </row>
    <row r="25082" spans="1:10" ht="16" x14ac:dyDescent="0.2">
      <c r="A25082" t="s">
        <v>71058</v>
      </c>
      <c r="B25082" t="s">
        <v>71066</v>
      </c>
      <c r="C25082" t="s">
        <v>71067</v>
      </c>
      <c r="D25082">
        <v>1</v>
      </c>
      <c r="E25082" t="s">
        <v>1045</v>
      </c>
      <c r="F25082" t="s">
        <v>13</v>
      </c>
      <c r="G25082" t="s">
        <v>71061</v>
      </c>
      <c r="H25082" s="3" t="s">
        <v>71062</v>
      </c>
      <c r="I25082" t="s">
        <v>106</v>
      </c>
      <c r="J25082" t="s">
        <v>71063</v>
      </c>
    </row>
    <row r="25083" spans="1:10" ht="16" x14ac:dyDescent="0.2">
      <c r="A25083" t="s">
        <v>71068</v>
      </c>
      <c r="B25083" t="s">
        <v>71069</v>
      </c>
      <c r="C25083" t="s">
        <v>71070</v>
      </c>
      <c r="D25083">
        <v>1</v>
      </c>
      <c r="E25083" t="s">
        <v>13</v>
      </c>
      <c r="F25083" t="s">
        <v>13</v>
      </c>
      <c r="G25083" t="s">
        <v>71071</v>
      </c>
      <c r="H25083" s="3" t="s">
        <v>71072</v>
      </c>
      <c r="I25083" t="s">
        <v>71073</v>
      </c>
      <c r="J25083" t="s">
        <v>71074</v>
      </c>
    </row>
    <row r="25084" spans="1:10" ht="16" x14ac:dyDescent="0.2">
      <c r="A25084" t="s">
        <v>58232</v>
      </c>
      <c r="B25084" t="s">
        <v>71075</v>
      </c>
      <c r="C25084" t="s">
        <v>71076</v>
      </c>
      <c r="D25084">
        <v>2</v>
      </c>
      <c r="E25084" t="s">
        <v>13</v>
      </c>
      <c r="F25084" t="s">
        <v>13</v>
      </c>
      <c r="G25084" t="s">
        <v>71077</v>
      </c>
      <c r="H25084" s="3" t="s">
        <v>71078</v>
      </c>
      <c r="I25084" t="s">
        <v>28773</v>
      </c>
      <c r="J25084" t="s">
        <v>58236</v>
      </c>
    </row>
    <row r="25085" spans="1:10" ht="32" x14ac:dyDescent="0.2">
      <c r="A25085" t="s">
        <v>29122</v>
      </c>
      <c r="B25085" t="s">
        <v>16508</v>
      </c>
      <c r="C25085" t="s">
        <v>71079</v>
      </c>
      <c r="D25085">
        <v>4</v>
      </c>
      <c r="E25085" t="s">
        <v>71080</v>
      </c>
      <c r="F25085" t="s">
        <v>13</v>
      </c>
      <c r="G25085" t="s">
        <v>71081</v>
      </c>
      <c r="H25085" s="3" t="s">
        <v>71082</v>
      </c>
      <c r="I25085" t="s">
        <v>126</v>
      </c>
      <c r="J25085" t="s">
        <v>29125</v>
      </c>
    </row>
    <row r="25086" spans="1:10" ht="16" x14ac:dyDescent="0.2">
      <c r="A25086" t="s">
        <v>71083</v>
      </c>
      <c r="B25086" t="s">
        <v>71084</v>
      </c>
      <c r="C25086" t="s">
        <v>71085</v>
      </c>
      <c r="D25086">
        <v>1</v>
      </c>
      <c r="E25086" t="s">
        <v>71080</v>
      </c>
      <c r="F25086" t="s">
        <v>13</v>
      </c>
      <c r="G25086" t="s">
        <v>71081</v>
      </c>
      <c r="H25086" s="3" t="s">
        <v>71086</v>
      </c>
      <c r="I25086" t="s">
        <v>126</v>
      </c>
      <c r="J25086" t="s">
        <v>71087</v>
      </c>
    </row>
    <row r="25087" spans="1:10" ht="16" x14ac:dyDescent="0.2">
      <c r="A25087" t="s">
        <v>2904</v>
      </c>
      <c r="B25087" t="s">
        <v>71088</v>
      </c>
      <c r="C25087" t="s">
        <v>71089</v>
      </c>
      <c r="D25087">
        <v>1</v>
      </c>
      <c r="E25087" t="s">
        <v>71080</v>
      </c>
      <c r="F25087" t="s">
        <v>13</v>
      </c>
      <c r="G25087" t="s">
        <v>71081</v>
      </c>
      <c r="H25087" s="3" t="s">
        <v>71090</v>
      </c>
      <c r="I25087" t="s">
        <v>126</v>
      </c>
      <c r="J25087" t="s">
        <v>2908</v>
      </c>
    </row>
    <row r="25088" spans="1:10" ht="16" x14ac:dyDescent="0.2">
      <c r="A25088" t="s">
        <v>71083</v>
      </c>
      <c r="B25088" t="s">
        <v>71091</v>
      </c>
      <c r="C25088" t="s">
        <v>71092</v>
      </c>
      <c r="D25088">
        <v>2</v>
      </c>
      <c r="E25088" t="s">
        <v>71080</v>
      </c>
      <c r="F25088" t="s">
        <v>13</v>
      </c>
      <c r="G25088" t="s">
        <v>71081</v>
      </c>
      <c r="H25088" s="3" t="s">
        <v>71086</v>
      </c>
      <c r="I25088" t="s">
        <v>126</v>
      </c>
      <c r="J25088" t="s">
        <v>71087</v>
      </c>
    </row>
    <row r="25089" spans="1:10" ht="16" x14ac:dyDescent="0.2">
      <c r="A25089" t="s">
        <v>44296</v>
      </c>
      <c r="B25089" t="s">
        <v>71093</v>
      </c>
      <c r="C25089" t="s">
        <v>71094</v>
      </c>
      <c r="D25089">
        <v>3</v>
      </c>
      <c r="E25089" t="s">
        <v>71080</v>
      </c>
      <c r="F25089" t="s">
        <v>13</v>
      </c>
      <c r="G25089" t="s">
        <v>71081</v>
      </c>
      <c r="H25089" s="3" t="s">
        <v>71095</v>
      </c>
      <c r="I25089" t="s">
        <v>126</v>
      </c>
      <c r="J25089" t="s">
        <v>44297</v>
      </c>
    </row>
    <row r="25090" spans="1:10" ht="16" x14ac:dyDescent="0.2">
      <c r="A25090" t="s">
        <v>2904</v>
      </c>
      <c r="B25090" t="s">
        <v>71096</v>
      </c>
      <c r="C25090" t="s">
        <v>71097</v>
      </c>
      <c r="D25090">
        <v>5</v>
      </c>
      <c r="E25090" t="s">
        <v>71080</v>
      </c>
      <c r="F25090" t="s">
        <v>13</v>
      </c>
      <c r="G25090" t="s">
        <v>71081</v>
      </c>
      <c r="H25090" s="3" t="s">
        <v>71090</v>
      </c>
      <c r="I25090" t="s">
        <v>126</v>
      </c>
      <c r="J25090" t="s">
        <v>2908</v>
      </c>
    </row>
    <row r="25091" spans="1:10" ht="16" x14ac:dyDescent="0.2">
      <c r="A25091" t="s">
        <v>51842</v>
      </c>
      <c r="B25091" t="s">
        <v>71098</v>
      </c>
      <c r="C25091" t="s">
        <v>71099</v>
      </c>
      <c r="D25091">
        <v>2</v>
      </c>
      <c r="E25091" t="s">
        <v>71080</v>
      </c>
      <c r="F25091" t="s">
        <v>13</v>
      </c>
      <c r="G25091" t="s">
        <v>71081</v>
      </c>
      <c r="H25091" s="3" t="s">
        <v>71100</v>
      </c>
      <c r="I25091" t="s">
        <v>126</v>
      </c>
      <c r="J25091" t="s">
        <v>51846</v>
      </c>
    </row>
    <row r="25092" spans="1:10" ht="16" x14ac:dyDescent="0.2">
      <c r="A25092" t="s">
        <v>47976</v>
      </c>
      <c r="B25092" t="s">
        <v>44683</v>
      </c>
      <c r="C25092" t="s">
        <v>71101</v>
      </c>
      <c r="D25092">
        <v>3</v>
      </c>
      <c r="E25092" t="s">
        <v>71080</v>
      </c>
      <c r="F25092" t="s">
        <v>13</v>
      </c>
      <c r="G25092" t="s">
        <v>71081</v>
      </c>
      <c r="H25092" s="3" t="s">
        <v>71102</v>
      </c>
      <c r="I25092" t="s">
        <v>126</v>
      </c>
      <c r="J25092" t="s">
        <v>47979</v>
      </c>
    </row>
    <row r="25093" spans="1:10" ht="16" x14ac:dyDescent="0.2">
      <c r="A25093" t="s">
        <v>71103</v>
      </c>
      <c r="B25093" t="s">
        <v>71104</v>
      </c>
      <c r="C25093" t="s">
        <v>71105</v>
      </c>
      <c r="D25093">
        <v>3</v>
      </c>
      <c r="E25093" t="s">
        <v>71080</v>
      </c>
      <c r="F25093" t="s">
        <v>13</v>
      </c>
      <c r="G25093" t="s">
        <v>71081</v>
      </c>
      <c r="H25093" s="3" t="s">
        <v>71106</v>
      </c>
      <c r="I25093" t="s">
        <v>126</v>
      </c>
      <c r="J25093" t="s">
        <v>71107</v>
      </c>
    </row>
    <row r="25094" spans="1:10" ht="16" x14ac:dyDescent="0.2">
      <c r="A25094" t="s">
        <v>29992</v>
      </c>
      <c r="B25094" t="s">
        <v>71108</v>
      </c>
      <c r="C25094" t="s">
        <v>71109</v>
      </c>
      <c r="D25094">
        <v>3</v>
      </c>
      <c r="E25094" t="s">
        <v>71080</v>
      </c>
      <c r="F25094" t="s">
        <v>13</v>
      </c>
      <c r="G25094" t="s">
        <v>71081</v>
      </c>
      <c r="H25094" s="3" t="s">
        <v>71102</v>
      </c>
      <c r="I25094" t="s">
        <v>126</v>
      </c>
      <c r="J25094" t="s">
        <v>29996</v>
      </c>
    </row>
    <row r="25095" spans="1:10" ht="32" x14ac:dyDescent="0.2">
      <c r="A25095" t="s">
        <v>29122</v>
      </c>
      <c r="B25095" t="s">
        <v>8991</v>
      </c>
      <c r="C25095" t="s">
        <v>71110</v>
      </c>
      <c r="D25095">
        <v>2</v>
      </c>
      <c r="E25095" t="s">
        <v>71080</v>
      </c>
      <c r="F25095" t="s">
        <v>13</v>
      </c>
      <c r="G25095" t="s">
        <v>71081</v>
      </c>
      <c r="H25095" s="3" t="s">
        <v>71111</v>
      </c>
      <c r="I25095" t="s">
        <v>126</v>
      </c>
      <c r="J25095" t="s">
        <v>29125</v>
      </c>
    </row>
    <row r="25096" spans="1:10" ht="16" x14ac:dyDescent="0.2">
      <c r="A25096" t="s">
        <v>53730</v>
      </c>
      <c r="B25096" t="s">
        <v>71112</v>
      </c>
      <c r="C25096" t="s">
        <v>71113</v>
      </c>
      <c r="D25096">
        <v>1</v>
      </c>
      <c r="E25096" t="s">
        <v>71080</v>
      </c>
      <c r="F25096" t="s">
        <v>13</v>
      </c>
      <c r="G25096" t="s">
        <v>71081</v>
      </c>
      <c r="H25096" s="3" t="s">
        <v>71114</v>
      </c>
      <c r="I25096" t="s">
        <v>126</v>
      </c>
      <c r="J25096" t="s">
        <v>53734</v>
      </c>
    </row>
    <row r="25097" spans="1:10" ht="32" x14ac:dyDescent="0.2">
      <c r="A25097" t="s">
        <v>20163</v>
      </c>
      <c r="B25097" t="s">
        <v>71115</v>
      </c>
      <c r="C25097" t="s">
        <v>71116</v>
      </c>
      <c r="D25097">
        <v>2</v>
      </c>
      <c r="E25097" t="s">
        <v>1280</v>
      </c>
      <c r="F25097" t="s">
        <v>13</v>
      </c>
      <c r="G25097" t="s">
        <v>71117</v>
      </c>
      <c r="H25097" s="3" t="s">
        <v>71118</v>
      </c>
      <c r="I25097" t="s">
        <v>62</v>
      </c>
      <c r="J25097" t="s">
        <v>20165</v>
      </c>
    </row>
    <row r="25098" spans="1:10" ht="16" x14ac:dyDescent="0.2">
      <c r="A25098" t="s">
        <v>10139</v>
      </c>
      <c r="B25098" t="s">
        <v>71119</v>
      </c>
      <c r="C25098" t="s">
        <v>71120</v>
      </c>
      <c r="D25098">
        <v>1</v>
      </c>
      <c r="E25098" t="s">
        <v>1280</v>
      </c>
      <c r="F25098" t="s">
        <v>13</v>
      </c>
      <c r="G25098" t="s">
        <v>71117</v>
      </c>
      <c r="H25098" s="3" t="s">
        <v>71121</v>
      </c>
      <c r="I25098" t="s">
        <v>62</v>
      </c>
      <c r="J25098" t="s">
        <v>10144</v>
      </c>
    </row>
    <row r="25099" spans="1:10" ht="16" x14ac:dyDescent="0.2">
      <c r="A25099" t="s">
        <v>20170</v>
      </c>
      <c r="B25099" t="s">
        <v>71122</v>
      </c>
      <c r="C25099" t="s">
        <v>71123</v>
      </c>
      <c r="D25099">
        <v>2</v>
      </c>
      <c r="E25099" t="s">
        <v>1280</v>
      </c>
      <c r="F25099" t="s">
        <v>13</v>
      </c>
      <c r="G25099" t="s">
        <v>71117</v>
      </c>
      <c r="H25099" s="3" t="s">
        <v>71124</v>
      </c>
      <c r="I25099" t="s">
        <v>62</v>
      </c>
      <c r="J25099" t="s">
        <v>20171</v>
      </c>
    </row>
    <row r="25100" spans="1:10" ht="16" x14ac:dyDescent="0.2">
      <c r="A25100" t="s">
        <v>18599</v>
      </c>
      <c r="B25100" t="s">
        <v>71125</v>
      </c>
      <c r="C25100" t="s">
        <v>71126</v>
      </c>
      <c r="D25100">
        <v>3</v>
      </c>
      <c r="E25100" t="s">
        <v>1280</v>
      </c>
      <c r="F25100" t="s">
        <v>13</v>
      </c>
      <c r="G25100" t="s">
        <v>71117</v>
      </c>
      <c r="H25100" s="3" t="s">
        <v>71124</v>
      </c>
      <c r="I25100" t="s">
        <v>62</v>
      </c>
      <c r="J25100" t="s">
        <v>18603</v>
      </c>
    </row>
    <row r="25101" spans="1:10" ht="16" x14ac:dyDescent="0.2">
      <c r="A25101" t="s">
        <v>71127</v>
      </c>
      <c r="B25101" t="s">
        <v>71128</v>
      </c>
      <c r="C25101" t="s">
        <v>71129</v>
      </c>
      <c r="D25101">
        <v>2</v>
      </c>
      <c r="E25101" t="s">
        <v>1280</v>
      </c>
      <c r="F25101" t="s">
        <v>13</v>
      </c>
      <c r="G25101" t="s">
        <v>71117</v>
      </c>
      <c r="H25101" s="3" t="s">
        <v>71124</v>
      </c>
      <c r="I25101" t="s">
        <v>62</v>
      </c>
      <c r="J25101" t="s">
        <v>71130</v>
      </c>
    </row>
    <row r="25102" spans="1:10" ht="16" x14ac:dyDescent="0.2">
      <c r="A25102" t="s">
        <v>71131</v>
      </c>
      <c r="B25102" t="s">
        <v>20128</v>
      </c>
      <c r="C25102" t="s">
        <v>20129</v>
      </c>
      <c r="D25102">
        <v>1</v>
      </c>
      <c r="E25102" t="s">
        <v>1280</v>
      </c>
      <c r="F25102" t="s">
        <v>13</v>
      </c>
      <c r="G25102" t="s">
        <v>71117</v>
      </c>
      <c r="H25102" s="3" t="s">
        <v>71132</v>
      </c>
      <c r="I25102" t="s">
        <v>62</v>
      </c>
      <c r="J25102" t="s">
        <v>71133</v>
      </c>
    </row>
    <row r="25103" spans="1:10" ht="16" x14ac:dyDescent="0.2">
      <c r="A25103" t="s">
        <v>71127</v>
      </c>
      <c r="B25103" t="s">
        <v>71134</v>
      </c>
      <c r="C25103" t="s">
        <v>71135</v>
      </c>
      <c r="D25103">
        <v>1</v>
      </c>
      <c r="E25103" t="s">
        <v>1280</v>
      </c>
      <c r="F25103" t="s">
        <v>13</v>
      </c>
      <c r="G25103" t="s">
        <v>71117</v>
      </c>
      <c r="H25103" s="3" t="s">
        <v>71124</v>
      </c>
      <c r="I25103" t="s">
        <v>62</v>
      </c>
      <c r="J25103" t="s">
        <v>71130</v>
      </c>
    </row>
    <row r="25104" spans="1:10" ht="16" x14ac:dyDescent="0.2">
      <c r="A25104" t="s">
        <v>4568</v>
      </c>
      <c r="B25104" t="s">
        <v>71136</v>
      </c>
      <c r="C25104" t="s">
        <v>71137</v>
      </c>
      <c r="D25104">
        <v>1</v>
      </c>
      <c r="E25104" t="s">
        <v>13</v>
      </c>
      <c r="F25104" t="s">
        <v>13</v>
      </c>
      <c r="G25104" t="s">
        <v>71138</v>
      </c>
      <c r="H25104" s="3" t="s">
        <v>71139</v>
      </c>
      <c r="I25104" t="s">
        <v>106</v>
      </c>
      <c r="J25104" t="s">
        <v>4571</v>
      </c>
    </row>
    <row r="25105" spans="1:10" ht="16" x14ac:dyDescent="0.2">
      <c r="A25105" t="s">
        <v>71140</v>
      </c>
      <c r="B25105" t="s">
        <v>71141</v>
      </c>
      <c r="C25105" t="s">
        <v>71142</v>
      </c>
      <c r="D25105">
        <v>4</v>
      </c>
      <c r="E25105">
        <f>278</f>
        <v>278</v>
      </c>
      <c r="F25105" t="s">
        <v>13</v>
      </c>
      <c r="G25105" t="s">
        <v>71143</v>
      </c>
      <c r="H25105" s="3" t="s">
        <v>71144</v>
      </c>
      <c r="I25105" t="s">
        <v>62</v>
      </c>
      <c r="J25105" t="s">
        <v>71145</v>
      </c>
    </row>
    <row r="25106" spans="1:10" ht="16" x14ac:dyDescent="0.2">
      <c r="A25106" t="s">
        <v>33624</v>
      </c>
      <c r="B25106" t="s">
        <v>71146</v>
      </c>
      <c r="C25106" t="s">
        <v>71147</v>
      </c>
      <c r="D25106">
        <v>3</v>
      </c>
      <c r="E25106">
        <f>278</f>
        <v>278</v>
      </c>
      <c r="F25106" t="s">
        <v>13</v>
      </c>
      <c r="G25106" t="s">
        <v>71143</v>
      </c>
      <c r="H25106" s="3" t="s">
        <v>71144</v>
      </c>
      <c r="I25106" t="s">
        <v>62</v>
      </c>
      <c r="J25106" t="s">
        <v>33628</v>
      </c>
    </row>
    <row r="25107" spans="1:10" ht="16" x14ac:dyDescent="0.2">
      <c r="A25107" t="s">
        <v>68185</v>
      </c>
      <c r="B25107" t="s">
        <v>71148</v>
      </c>
      <c r="C25107" t="s">
        <v>71149</v>
      </c>
      <c r="D25107">
        <v>3</v>
      </c>
      <c r="E25107">
        <f>278</f>
        <v>278</v>
      </c>
      <c r="F25107" t="s">
        <v>13</v>
      </c>
      <c r="G25107" t="s">
        <v>71143</v>
      </c>
      <c r="H25107" s="3" t="s">
        <v>71150</v>
      </c>
      <c r="I25107" t="s">
        <v>62</v>
      </c>
      <c r="J25107" t="s">
        <v>68190</v>
      </c>
    </row>
    <row r="25108" spans="1:10" ht="16" x14ac:dyDescent="0.2">
      <c r="A25108" t="s">
        <v>71140</v>
      </c>
      <c r="B25108" t="s">
        <v>71151</v>
      </c>
      <c r="C25108" t="s">
        <v>71152</v>
      </c>
      <c r="D25108">
        <v>1</v>
      </c>
      <c r="E25108">
        <f>278</f>
        <v>278</v>
      </c>
      <c r="F25108" t="s">
        <v>13</v>
      </c>
      <c r="G25108" t="s">
        <v>71143</v>
      </c>
      <c r="H25108" s="3" t="s">
        <v>71144</v>
      </c>
      <c r="I25108" t="s">
        <v>62</v>
      </c>
      <c r="J25108" t="s">
        <v>71145</v>
      </c>
    </row>
    <row r="25109" spans="1:10" ht="16" x14ac:dyDescent="0.2">
      <c r="A25109" t="s">
        <v>33624</v>
      </c>
      <c r="B25109" t="s">
        <v>71153</v>
      </c>
      <c r="C25109" t="s">
        <v>71154</v>
      </c>
      <c r="D25109">
        <v>2</v>
      </c>
      <c r="E25109">
        <f>278</f>
        <v>278</v>
      </c>
      <c r="F25109" t="s">
        <v>13</v>
      </c>
      <c r="G25109" t="s">
        <v>71143</v>
      </c>
      <c r="H25109" s="3" t="s">
        <v>71144</v>
      </c>
      <c r="I25109" t="s">
        <v>62</v>
      </c>
      <c r="J25109" t="s">
        <v>33628</v>
      </c>
    </row>
    <row r="25110" spans="1:10" ht="16" x14ac:dyDescent="0.2">
      <c r="A25110" t="s">
        <v>71140</v>
      </c>
      <c r="B25110" t="s">
        <v>71155</v>
      </c>
      <c r="C25110" t="s">
        <v>71156</v>
      </c>
      <c r="D25110">
        <v>2</v>
      </c>
      <c r="E25110">
        <f>278</f>
        <v>278</v>
      </c>
      <c r="F25110" t="s">
        <v>13</v>
      </c>
      <c r="G25110" t="s">
        <v>71143</v>
      </c>
      <c r="H25110" s="3" t="s">
        <v>71144</v>
      </c>
      <c r="I25110" t="s">
        <v>62</v>
      </c>
      <c r="J25110" t="s">
        <v>71145</v>
      </c>
    </row>
    <row r="25111" spans="1:10" ht="32" x14ac:dyDescent="0.2">
      <c r="A25111" t="s">
        <v>33624</v>
      </c>
      <c r="B25111" t="s">
        <v>71157</v>
      </c>
      <c r="C25111" t="s">
        <v>71158</v>
      </c>
      <c r="D25111">
        <v>1</v>
      </c>
      <c r="E25111">
        <f>278</f>
        <v>278</v>
      </c>
      <c r="F25111" t="s">
        <v>13</v>
      </c>
      <c r="G25111" t="s">
        <v>71143</v>
      </c>
      <c r="H25111" s="3" t="s">
        <v>71159</v>
      </c>
      <c r="I25111" t="s">
        <v>62</v>
      </c>
      <c r="J25111" t="s">
        <v>33628</v>
      </c>
    </row>
    <row r="25112" spans="1:10" ht="16" x14ac:dyDescent="0.2">
      <c r="A25112" t="s">
        <v>71140</v>
      </c>
      <c r="B25112" t="s">
        <v>71160</v>
      </c>
      <c r="C25112" t="s">
        <v>71161</v>
      </c>
      <c r="D25112">
        <v>3</v>
      </c>
      <c r="E25112">
        <f>278</f>
        <v>278</v>
      </c>
      <c r="F25112" t="s">
        <v>13</v>
      </c>
      <c r="G25112" t="s">
        <v>71143</v>
      </c>
      <c r="H25112" s="3" t="s">
        <v>71144</v>
      </c>
      <c r="I25112" t="s">
        <v>62</v>
      </c>
      <c r="J25112" t="s">
        <v>71145</v>
      </c>
    </row>
    <row r="25113" spans="1:10" ht="16" x14ac:dyDescent="0.2">
      <c r="A25113" t="s">
        <v>33624</v>
      </c>
      <c r="B25113" t="s">
        <v>71162</v>
      </c>
      <c r="C25113" t="s">
        <v>71163</v>
      </c>
      <c r="D25113">
        <v>4</v>
      </c>
      <c r="E25113">
        <f>278</f>
        <v>278</v>
      </c>
      <c r="F25113" t="s">
        <v>13</v>
      </c>
      <c r="G25113" t="s">
        <v>71143</v>
      </c>
      <c r="H25113" s="3" t="s">
        <v>71144</v>
      </c>
      <c r="I25113" t="s">
        <v>62</v>
      </c>
      <c r="J25113" t="s">
        <v>33628</v>
      </c>
    </row>
    <row r="25114" spans="1:10" ht="16" x14ac:dyDescent="0.2">
      <c r="A25114" t="s">
        <v>71164</v>
      </c>
      <c r="B25114" t="s">
        <v>71165</v>
      </c>
      <c r="C25114" t="s">
        <v>71166</v>
      </c>
      <c r="D25114">
        <v>1</v>
      </c>
      <c r="E25114">
        <v>33</v>
      </c>
      <c r="F25114" t="s">
        <v>13</v>
      </c>
      <c r="G25114" t="s">
        <v>71167</v>
      </c>
      <c r="H25114" s="3" t="s">
        <v>71168</v>
      </c>
      <c r="I25114" t="s">
        <v>62</v>
      </c>
      <c r="J25114" t="s">
        <v>71169</v>
      </c>
    </row>
    <row r="25115" spans="1:10" ht="16" x14ac:dyDescent="0.2">
      <c r="A25115" t="s">
        <v>71164</v>
      </c>
      <c r="B25115" t="s">
        <v>71170</v>
      </c>
      <c r="C25115" t="s">
        <v>71171</v>
      </c>
      <c r="D25115">
        <v>2</v>
      </c>
      <c r="E25115">
        <v>33</v>
      </c>
      <c r="F25115" t="s">
        <v>13</v>
      </c>
      <c r="G25115" t="s">
        <v>71167</v>
      </c>
      <c r="H25115" s="3" t="s">
        <v>71172</v>
      </c>
      <c r="I25115" t="s">
        <v>62</v>
      </c>
      <c r="J25115" t="s">
        <v>71169</v>
      </c>
    </row>
    <row r="25116" spans="1:10" ht="32" x14ac:dyDescent="0.2">
      <c r="A25116" t="s">
        <v>12390</v>
      </c>
      <c r="B25116" t="s">
        <v>71173</v>
      </c>
      <c r="C25116" t="s">
        <v>71174</v>
      </c>
      <c r="D25116">
        <v>2</v>
      </c>
      <c r="E25116">
        <v>33</v>
      </c>
      <c r="F25116" t="s">
        <v>13</v>
      </c>
      <c r="G25116" t="s">
        <v>71167</v>
      </c>
      <c r="H25116" s="3" t="s">
        <v>71175</v>
      </c>
      <c r="I25116" t="s">
        <v>62</v>
      </c>
      <c r="J25116" t="s">
        <v>12393</v>
      </c>
    </row>
    <row r="25117" spans="1:10" ht="16" x14ac:dyDescent="0.2">
      <c r="A25117" t="s">
        <v>54954</v>
      </c>
      <c r="B25117" t="s">
        <v>71176</v>
      </c>
      <c r="C25117" t="s">
        <v>71177</v>
      </c>
      <c r="D25117">
        <v>4</v>
      </c>
      <c r="E25117">
        <v>33</v>
      </c>
      <c r="F25117" t="s">
        <v>13</v>
      </c>
      <c r="G25117" t="s">
        <v>71167</v>
      </c>
      <c r="H25117" s="3" t="s">
        <v>71178</v>
      </c>
      <c r="I25117" t="s">
        <v>62</v>
      </c>
      <c r="J25117" t="s">
        <v>54959</v>
      </c>
    </row>
    <row r="25118" spans="1:10" ht="16" x14ac:dyDescent="0.2">
      <c r="A25118" t="s">
        <v>71179</v>
      </c>
      <c r="B25118" t="s">
        <v>71180</v>
      </c>
      <c r="C25118" t="s">
        <v>71181</v>
      </c>
      <c r="D25118">
        <v>3</v>
      </c>
      <c r="E25118">
        <v>33</v>
      </c>
      <c r="F25118" t="s">
        <v>13</v>
      </c>
      <c r="G25118" t="s">
        <v>71167</v>
      </c>
      <c r="H25118" s="3" t="s">
        <v>71182</v>
      </c>
      <c r="I25118" t="s">
        <v>62</v>
      </c>
      <c r="J25118" t="s">
        <v>34966</v>
      </c>
    </row>
    <row r="25119" spans="1:10" ht="16" x14ac:dyDescent="0.2">
      <c r="A25119" t="s">
        <v>35138</v>
      </c>
      <c r="B25119" t="s">
        <v>71183</v>
      </c>
      <c r="C25119" t="s">
        <v>71184</v>
      </c>
      <c r="D25119">
        <v>1</v>
      </c>
      <c r="E25119">
        <v>33</v>
      </c>
      <c r="F25119" t="s">
        <v>13</v>
      </c>
      <c r="G25119" t="s">
        <v>71167</v>
      </c>
      <c r="H25119" s="3" t="s">
        <v>71185</v>
      </c>
      <c r="I25119" t="s">
        <v>62</v>
      </c>
      <c r="J25119" t="s">
        <v>35141</v>
      </c>
    </row>
    <row r="25120" spans="1:10" ht="32" x14ac:dyDescent="0.2">
      <c r="A25120" t="s">
        <v>15497</v>
      </c>
      <c r="B25120" t="s">
        <v>47827</v>
      </c>
      <c r="C25120" t="s">
        <v>71186</v>
      </c>
      <c r="D25120">
        <v>2</v>
      </c>
      <c r="E25120">
        <v>33</v>
      </c>
      <c r="F25120" t="s">
        <v>13</v>
      </c>
      <c r="G25120" t="s">
        <v>71167</v>
      </c>
      <c r="H25120" s="3" t="s">
        <v>71187</v>
      </c>
      <c r="I25120" t="s">
        <v>62</v>
      </c>
      <c r="J25120" t="s">
        <v>15502</v>
      </c>
    </row>
    <row r="25121" spans="1:10" ht="16" x14ac:dyDescent="0.2">
      <c r="A25121" t="s">
        <v>10854</v>
      </c>
      <c r="B25121" t="s">
        <v>10849</v>
      </c>
      <c r="C25121" t="s">
        <v>10850</v>
      </c>
      <c r="D25121">
        <v>2</v>
      </c>
      <c r="E25121">
        <v>33</v>
      </c>
      <c r="F25121" t="s">
        <v>13</v>
      </c>
      <c r="G25121" t="s">
        <v>71167</v>
      </c>
      <c r="H25121" s="3" t="s">
        <v>71188</v>
      </c>
      <c r="I25121" t="s">
        <v>62</v>
      </c>
      <c r="J25121" t="s">
        <v>10857</v>
      </c>
    </row>
    <row r="25122" spans="1:10" ht="16" x14ac:dyDescent="0.2">
      <c r="A25122" t="s">
        <v>38047</v>
      </c>
      <c r="B25122" t="s">
        <v>71189</v>
      </c>
      <c r="C25122" t="s">
        <v>71190</v>
      </c>
      <c r="D25122">
        <v>2</v>
      </c>
      <c r="E25122">
        <v>33</v>
      </c>
      <c r="F25122" t="s">
        <v>13</v>
      </c>
      <c r="G25122" t="s">
        <v>71167</v>
      </c>
      <c r="H25122" s="3" t="s">
        <v>71191</v>
      </c>
      <c r="I25122" t="s">
        <v>62</v>
      </c>
      <c r="J25122" t="s">
        <v>38051</v>
      </c>
    </row>
    <row r="25123" spans="1:10" ht="16" x14ac:dyDescent="0.2">
      <c r="A25123" t="s">
        <v>71192</v>
      </c>
      <c r="B25123" t="s">
        <v>71193</v>
      </c>
      <c r="C25123" t="s">
        <v>71194</v>
      </c>
      <c r="D25123">
        <v>1</v>
      </c>
      <c r="E25123">
        <v>33</v>
      </c>
      <c r="F25123" t="s">
        <v>13</v>
      </c>
      <c r="G25123" t="s">
        <v>71167</v>
      </c>
      <c r="H25123" s="3" t="s">
        <v>71185</v>
      </c>
      <c r="I25123" t="s">
        <v>62</v>
      </c>
      <c r="J25123" t="s">
        <v>71195</v>
      </c>
    </row>
    <row r="25124" spans="1:10" ht="16" x14ac:dyDescent="0.2">
      <c r="A25124" t="s">
        <v>5922</v>
      </c>
      <c r="B25124" t="s">
        <v>71196</v>
      </c>
      <c r="C25124" t="s">
        <v>71197</v>
      </c>
      <c r="D25124">
        <v>7</v>
      </c>
      <c r="E25124">
        <v>33</v>
      </c>
      <c r="F25124" t="s">
        <v>13</v>
      </c>
      <c r="G25124" t="s">
        <v>71167</v>
      </c>
      <c r="H25124" s="3" t="s">
        <v>71198</v>
      </c>
      <c r="I25124" t="s">
        <v>62</v>
      </c>
      <c r="J25124" t="s">
        <v>5926</v>
      </c>
    </row>
    <row r="25125" spans="1:10" ht="16" x14ac:dyDescent="0.2">
      <c r="A25125" t="s">
        <v>71199</v>
      </c>
      <c r="B25125" t="s">
        <v>71200</v>
      </c>
      <c r="C25125" t="s">
        <v>71201</v>
      </c>
      <c r="D25125">
        <v>2</v>
      </c>
      <c r="E25125">
        <v>33</v>
      </c>
      <c r="F25125" t="s">
        <v>13</v>
      </c>
      <c r="G25125" t="s">
        <v>71167</v>
      </c>
      <c r="H25125" s="3" t="s">
        <v>71202</v>
      </c>
      <c r="I25125" t="s">
        <v>62</v>
      </c>
      <c r="J25125" t="s">
        <v>71203</v>
      </c>
    </row>
    <row r="25126" spans="1:10" ht="16" x14ac:dyDescent="0.2">
      <c r="A25126" t="s">
        <v>5922</v>
      </c>
      <c r="B25126" t="s">
        <v>71204</v>
      </c>
      <c r="C25126" t="s">
        <v>71205</v>
      </c>
      <c r="D25126">
        <v>5</v>
      </c>
      <c r="E25126">
        <v>33</v>
      </c>
      <c r="F25126" t="s">
        <v>13</v>
      </c>
      <c r="G25126" t="s">
        <v>71167</v>
      </c>
      <c r="H25126" s="3" t="s">
        <v>71198</v>
      </c>
      <c r="I25126" t="s">
        <v>62</v>
      </c>
      <c r="J25126" t="s">
        <v>5926</v>
      </c>
    </row>
    <row r="25127" spans="1:10" ht="16" x14ac:dyDescent="0.2">
      <c r="A25127" t="s">
        <v>71164</v>
      </c>
      <c r="B25127" t="s">
        <v>71206</v>
      </c>
      <c r="C25127" t="s">
        <v>71207</v>
      </c>
      <c r="D25127">
        <v>3</v>
      </c>
      <c r="E25127">
        <v>33</v>
      </c>
      <c r="F25127" t="s">
        <v>13</v>
      </c>
      <c r="G25127" t="s">
        <v>71167</v>
      </c>
      <c r="H25127" s="3" t="s">
        <v>71172</v>
      </c>
      <c r="I25127" t="s">
        <v>62</v>
      </c>
      <c r="J25127" t="s">
        <v>71169</v>
      </c>
    </row>
    <row r="25128" spans="1:10" ht="16" x14ac:dyDescent="0.2">
      <c r="A25128" t="s">
        <v>71164</v>
      </c>
      <c r="B25128" t="s">
        <v>71208</v>
      </c>
      <c r="C25128" t="s">
        <v>71209</v>
      </c>
      <c r="D25128">
        <v>4</v>
      </c>
      <c r="E25128">
        <v>33</v>
      </c>
      <c r="F25128" t="s">
        <v>13</v>
      </c>
      <c r="G25128" t="s">
        <v>71167</v>
      </c>
      <c r="H25128" s="3" t="s">
        <v>71172</v>
      </c>
      <c r="I25128" t="s">
        <v>62</v>
      </c>
      <c r="J25128" t="s">
        <v>71169</v>
      </c>
    </row>
    <row r="25129" spans="1:10" ht="16" x14ac:dyDescent="0.2">
      <c r="A25129" t="s">
        <v>22936</v>
      </c>
      <c r="B25129" t="s">
        <v>47827</v>
      </c>
      <c r="C25129" t="s">
        <v>71186</v>
      </c>
      <c r="D25129">
        <v>3</v>
      </c>
      <c r="E25129">
        <v>33</v>
      </c>
      <c r="F25129" t="s">
        <v>13</v>
      </c>
      <c r="G25129" t="s">
        <v>71167</v>
      </c>
      <c r="H25129" s="3" t="s">
        <v>71185</v>
      </c>
      <c r="I25129" t="s">
        <v>62</v>
      </c>
      <c r="J25129" t="s">
        <v>22941</v>
      </c>
    </row>
    <row r="25130" spans="1:10" ht="16" x14ac:dyDescent="0.2">
      <c r="A25130" t="s">
        <v>34139</v>
      </c>
      <c r="B25130" t="s">
        <v>47827</v>
      </c>
      <c r="C25130" t="s">
        <v>71186</v>
      </c>
      <c r="D25130">
        <v>2</v>
      </c>
      <c r="E25130">
        <v>33</v>
      </c>
      <c r="F25130" t="s">
        <v>13</v>
      </c>
      <c r="G25130" t="s">
        <v>71167</v>
      </c>
      <c r="H25130" s="3" t="s">
        <v>71210</v>
      </c>
      <c r="I25130" t="s">
        <v>62</v>
      </c>
      <c r="J25130" t="s">
        <v>34140</v>
      </c>
    </row>
    <row r="25131" spans="1:10" ht="16" x14ac:dyDescent="0.2">
      <c r="A25131" t="s">
        <v>71192</v>
      </c>
      <c r="B25131" t="s">
        <v>71211</v>
      </c>
      <c r="C25131" t="s">
        <v>71212</v>
      </c>
      <c r="D25131">
        <v>3</v>
      </c>
      <c r="E25131">
        <v>33</v>
      </c>
      <c r="F25131" t="s">
        <v>13</v>
      </c>
      <c r="G25131" t="s">
        <v>71167</v>
      </c>
      <c r="H25131" s="3" t="s">
        <v>71185</v>
      </c>
      <c r="I25131" t="s">
        <v>62</v>
      </c>
      <c r="J25131" t="s">
        <v>71195</v>
      </c>
    </row>
    <row r="25132" spans="1:10" ht="16" x14ac:dyDescent="0.2">
      <c r="A25132" t="s">
        <v>5922</v>
      </c>
      <c r="B25132" t="s">
        <v>71213</v>
      </c>
      <c r="C25132" t="s">
        <v>71214</v>
      </c>
      <c r="D25132">
        <v>12</v>
      </c>
      <c r="E25132">
        <v>33</v>
      </c>
      <c r="F25132" t="s">
        <v>13</v>
      </c>
      <c r="G25132" t="s">
        <v>71167</v>
      </c>
      <c r="H25132" s="3" t="s">
        <v>71198</v>
      </c>
      <c r="I25132" t="s">
        <v>62</v>
      </c>
      <c r="J25132" t="s">
        <v>5926</v>
      </c>
    </row>
    <row r="25133" spans="1:10" ht="16" x14ac:dyDescent="0.2">
      <c r="A25133" t="s">
        <v>31520</v>
      </c>
      <c r="B25133" t="s">
        <v>71215</v>
      </c>
      <c r="C25133" t="s">
        <v>71216</v>
      </c>
      <c r="D25133">
        <v>7</v>
      </c>
      <c r="E25133">
        <v>33</v>
      </c>
      <c r="F25133" t="s">
        <v>13</v>
      </c>
      <c r="G25133" t="s">
        <v>71167</v>
      </c>
      <c r="H25133" s="3" t="s">
        <v>71217</v>
      </c>
      <c r="I25133" t="s">
        <v>62</v>
      </c>
      <c r="J25133" t="s">
        <v>31524</v>
      </c>
    </row>
    <row r="25134" spans="1:10" ht="16" x14ac:dyDescent="0.2">
      <c r="A25134" t="s">
        <v>38047</v>
      </c>
      <c r="B25134" t="s">
        <v>71218</v>
      </c>
      <c r="C25134" t="s">
        <v>71219</v>
      </c>
      <c r="D25134">
        <v>3</v>
      </c>
      <c r="E25134">
        <v>33</v>
      </c>
      <c r="F25134" t="s">
        <v>13</v>
      </c>
      <c r="G25134" t="s">
        <v>71167</v>
      </c>
      <c r="H25134" s="3" t="s">
        <v>71220</v>
      </c>
      <c r="I25134" t="s">
        <v>62</v>
      </c>
      <c r="J25134" t="s">
        <v>38051</v>
      </c>
    </row>
    <row r="25135" spans="1:10" ht="16" x14ac:dyDescent="0.2">
      <c r="A25135" t="s">
        <v>71192</v>
      </c>
      <c r="B25135" t="s">
        <v>71221</v>
      </c>
      <c r="C25135" t="s">
        <v>71222</v>
      </c>
      <c r="D25135">
        <v>2</v>
      </c>
      <c r="E25135">
        <v>33</v>
      </c>
      <c r="F25135" t="s">
        <v>13</v>
      </c>
      <c r="G25135" t="s">
        <v>71167</v>
      </c>
      <c r="H25135" s="3" t="s">
        <v>71185</v>
      </c>
      <c r="I25135" t="s">
        <v>62</v>
      </c>
      <c r="J25135" t="s">
        <v>71195</v>
      </c>
    </row>
    <row r="25136" spans="1:10" ht="16" x14ac:dyDescent="0.2">
      <c r="A25136" t="s">
        <v>5922</v>
      </c>
      <c r="B25136" t="s">
        <v>71223</v>
      </c>
      <c r="C25136" t="s">
        <v>71224</v>
      </c>
      <c r="D25136">
        <v>14</v>
      </c>
      <c r="E25136">
        <v>33</v>
      </c>
      <c r="F25136" t="s">
        <v>13</v>
      </c>
      <c r="G25136" t="s">
        <v>71167</v>
      </c>
      <c r="H25136" s="3" t="s">
        <v>71178</v>
      </c>
      <c r="I25136" t="s">
        <v>62</v>
      </c>
      <c r="J25136" t="s">
        <v>5926</v>
      </c>
    </row>
    <row r="25137" spans="1:10" ht="16" x14ac:dyDescent="0.2">
      <c r="A25137" t="s">
        <v>5922</v>
      </c>
      <c r="B25137" t="s">
        <v>71225</v>
      </c>
      <c r="C25137" t="s">
        <v>71226</v>
      </c>
      <c r="D25137">
        <v>3</v>
      </c>
      <c r="E25137">
        <v>33</v>
      </c>
      <c r="F25137" t="s">
        <v>13</v>
      </c>
      <c r="G25137" t="s">
        <v>71167</v>
      </c>
      <c r="H25137" s="3" t="s">
        <v>71198</v>
      </c>
      <c r="I25137" t="s">
        <v>62</v>
      </c>
      <c r="J25137" t="s">
        <v>5926</v>
      </c>
    </row>
    <row r="25138" spans="1:10" ht="16" x14ac:dyDescent="0.2">
      <c r="A25138" t="s">
        <v>10686</v>
      </c>
      <c r="B25138" t="s">
        <v>71227</v>
      </c>
      <c r="C25138" t="s">
        <v>71228</v>
      </c>
      <c r="D25138">
        <v>1</v>
      </c>
      <c r="E25138">
        <v>33</v>
      </c>
      <c r="F25138" t="s">
        <v>13</v>
      </c>
      <c r="G25138" t="s">
        <v>71167</v>
      </c>
      <c r="H25138" s="3" t="s">
        <v>71172</v>
      </c>
      <c r="I25138" t="s">
        <v>62</v>
      </c>
      <c r="J25138" t="s">
        <v>10687</v>
      </c>
    </row>
    <row r="25139" spans="1:10" ht="16" x14ac:dyDescent="0.2">
      <c r="A25139" t="s">
        <v>71164</v>
      </c>
      <c r="B25139" t="s">
        <v>71229</v>
      </c>
      <c r="C25139" t="s">
        <v>71230</v>
      </c>
      <c r="D25139">
        <v>5</v>
      </c>
      <c r="E25139">
        <v>33</v>
      </c>
      <c r="F25139" t="s">
        <v>13</v>
      </c>
      <c r="G25139" t="s">
        <v>71167</v>
      </c>
      <c r="H25139" s="3" t="s">
        <v>71231</v>
      </c>
      <c r="I25139" t="s">
        <v>62</v>
      </c>
      <c r="J25139" t="s">
        <v>71169</v>
      </c>
    </row>
    <row r="25140" spans="1:10" ht="16" x14ac:dyDescent="0.2">
      <c r="A25140" t="s">
        <v>31533</v>
      </c>
      <c r="B25140" t="s">
        <v>71200</v>
      </c>
      <c r="C25140" t="s">
        <v>71201</v>
      </c>
      <c r="D25140">
        <v>2</v>
      </c>
      <c r="E25140">
        <v>33</v>
      </c>
      <c r="F25140" t="s">
        <v>13</v>
      </c>
      <c r="G25140" t="s">
        <v>71167</v>
      </c>
      <c r="H25140" s="3" t="s">
        <v>71232</v>
      </c>
      <c r="I25140" t="s">
        <v>62</v>
      </c>
      <c r="J25140" t="s">
        <v>31537</v>
      </c>
    </row>
    <row r="25141" spans="1:10" ht="16" x14ac:dyDescent="0.2">
      <c r="A25141" t="s">
        <v>54971</v>
      </c>
      <c r="B25141" t="s">
        <v>71176</v>
      </c>
      <c r="C25141" t="s">
        <v>71177</v>
      </c>
      <c r="D25141">
        <v>5</v>
      </c>
      <c r="E25141">
        <v>33</v>
      </c>
      <c r="F25141" t="s">
        <v>13</v>
      </c>
      <c r="G25141" t="s">
        <v>71167</v>
      </c>
      <c r="H25141" s="3" t="s">
        <v>71178</v>
      </c>
      <c r="I25141" t="s">
        <v>62</v>
      </c>
      <c r="J25141" t="s">
        <v>54972</v>
      </c>
    </row>
    <row r="25142" spans="1:10" ht="16" x14ac:dyDescent="0.2">
      <c r="A25142" t="s">
        <v>7832</v>
      </c>
      <c r="B25142" t="s">
        <v>71233</v>
      </c>
      <c r="C25142" t="s">
        <v>71234</v>
      </c>
      <c r="D25142">
        <v>4</v>
      </c>
      <c r="E25142">
        <v>33</v>
      </c>
      <c r="F25142" t="s">
        <v>13</v>
      </c>
      <c r="G25142" t="s">
        <v>71167</v>
      </c>
      <c r="H25142" s="3" t="s">
        <v>71210</v>
      </c>
      <c r="I25142" t="s">
        <v>62</v>
      </c>
      <c r="J25142" t="s">
        <v>7834</v>
      </c>
    </row>
    <row r="25143" spans="1:10" ht="32" x14ac:dyDescent="0.2">
      <c r="A25143" t="s">
        <v>38047</v>
      </c>
      <c r="B25143" t="s">
        <v>71235</v>
      </c>
      <c r="C25143" t="s">
        <v>71236</v>
      </c>
      <c r="D25143">
        <v>1</v>
      </c>
      <c r="E25143">
        <v>33</v>
      </c>
      <c r="F25143" t="s">
        <v>13</v>
      </c>
      <c r="G25143" t="s">
        <v>71167</v>
      </c>
      <c r="H25143" s="3" t="s">
        <v>71237</v>
      </c>
      <c r="I25143" t="s">
        <v>62</v>
      </c>
      <c r="J25143" t="s">
        <v>38051</v>
      </c>
    </row>
    <row r="25144" spans="1:10" ht="16" x14ac:dyDescent="0.2">
      <c r="A25144" t="s">
        <v>69001</v>
      </c>
      <c r="B25144" t="s">
        <v>71238</v>
      </c>
      <c r="C25144" t="s">
        <v>71239</v>
      </c>
      <c r="D25144">
        <v>2</v>
      </c>
      <c r="E25144">
        <v>33</v>
      </c>
      <c r="F25144" t="s">
        <v>13</v>
      </c>
      <c r="G25144" t="s">
        <v>71167</v>
      </c>
      <c r="H25144" s="3" t="s">
        <v>71240</v>
      </c>
      <c r="I25144" t="s">
        <v>62</v>
      </c>
      <c r="J25144" t="s">
        <v>69002</v>
      </c>
    </row>
    <row r="25145" spans="1:10" ht="16" x14ac:dyDescent="0.2">
      <c r="A25145" t="s">
        <v>71241</v>
      </c>
      <c r="B25145" t="s">
        <v>71193</v>
      </c>
      <c r="C25145" t="s">
        <v>71194</v>
      </c>
      <c r="D25145">
        <v>2</v>
      </c>
      <c r="E25145">
        <v>33</v>
      </c>
      <c r="F25145" t="s">
        <v>13</v>
      </c>
      <c r="G25145" t="s">
        <v>71167</v>
      </c>
      <c r="H25145" s="3" t="s">
        <v>71185</v>
      </c>
      <c r="I25145" t="s">
        <v>62</v>
      </c>
      <c r="J25145" t="s">
        <v>71242</v>
      </c>
    </row>
    <row r="25146" spans="1:10" ht="16" x14ac:dyDescent="0.2">
      <c r="A25146" t="s">
        <v>5773</v>
      </c>
      <c r="B25146" t="s">
        <v>71243</v>
      </c>
      <c r="C25146" t="s">
        <v>71177</v>
      </c>
      <c r="D25146">
        <v>6</v>
      </c>
      <c r="E25146">
        <v>33</v>
      </c>
      <c r="F25146" t="s">
        <v>13</v>
      </c>
      <c r="G25146" t="s">
        <v>71167</v>
      </c>
      <c r="H25146" s="3" t="s">
        <v>71244</v>
      </c>
      <c r="I25146" t="s">
        <v>62</v>
      </c>
      <c r="J25146" t="s">
        <v>5778</v>
      </c>
    </row>
    <row r="25147" spans="1:10" ht="16" x14ac:dyDescent="0.2">
      <c r="A25147" t="s">
        <v>5773</v>
      </c>
      <c r="B25147" t="s">
        <v>28278</v>
      </c>
      <c r="C25147" t="s">
        <v>71245</v>
      </c>
      <c r="D25147">
        <v>1</v>
      </c>
      <c r="E25147">
        <v>33</v>
      </c>
      <c r="F25147" t="s">
        <v>13</v>
      </c>
      <c r="G25147" t="s">
        <v>71167</v>
      </c>
      <c r="H25147" s="3" t="s">
        <v>71246</v>
      </c>
      <c r="I25147" t="s">
        <v>62</v>
      </c>
      <c r="J25147" t="s">
        <v>5778</v>
      </c>
    </row>
    <row r="25148" spans="1:10" ht="16" x14ac:dyDescent="0.2">
      <c r="A25148" t="s">
        <v>53108</v>
      </c>
      <c r="B25148" t="s">
        <v>41682</v>
      </c>
      <c r="C25148" t="s">
        <v>37842</v>
      </c>
      <c r="D25148">
        <v>2</v>
      </c>
      <c r="E25148">
        <v>33</v>
      </c>
      <c r="F25148" t="s">
        <v>13</v>
      </c>
      <c r="G25148" t="s">
        <v>71167</v>
      </c>
      <c r="H25148" s="3" t="s">
        <v>71247</v>
      </c>
      <c r="I25148" t="s">
        <v>62</v>
      </c>
      <c r="J25148" t="s">
        <v>53109</v>
      </c>
    </row>
    <row r="25149" spans="1:10" ht="32" x14ac:dyDescent="0.2">
      <c r="A25149" t="s">
        <v>31520</v>
      </c>
      <c r="B25149" t="s">
        <v>71248</v>
      </c>
      <c r="C25149" t="s">
        <v>71249</v>
      </c>
      <c r="D25149">
        <v>3</v>
      </c>
      <c r="E25149">
        <v>33</v>
      </c>
      <c r="F25149" t="s">
        <v>13</v>
      </c>
      <c r="G25149" t="s">
        <v>71167</v>
      </c>
      <c r="H25149" s="3" t="s">
        <v>71250</v>
      </c>
      <c r="I25149" t="s">
        <v>62</v>
      </c>
      <c r="J25149" t="s">
        <v>31524</v>
      </c>
    </row>
    <row r="25150" spans="1:10" ht="16" x14ac:dyDescent="0.2">
      <c r="A25150" t="s">
        <v>33503</v>
      </c>
      <c r="B25150" t="s">
        <v>71251</v>
      </c>
      <c r="C25150" t="s">
        <v>71252</v>
      </c>
      <c r="D25150">
        <v>4</v>
      </c>
      <c r="E25150">
        <v>33</v>
      </c>
      <c r="F25150" t="s">
        <v>13</v>
      </c>
      <c r="G25150" t="s">
        <v>71167</v>
      </c>
      <c r="H25150" s="3" t="s">
        <v>71185</v>
      </c>
      <c r="I25150" t="s">
        <v>62</v>
      </c>
      <c r="J25150" t="s">
        <v>33506</v>
      </c>
    </row>
    <row r="25151" spans="1:10" ht="16" x14ac:dyDescent="0.2">
      <c r="A25151" t="s">
        <v>31417</v>
      </c>
      <c r="B25151" t="s">
        <v>71176</v>
      </c>
      <c r="C25151" t="s">
        <v>71177</v>
      </c>
      <c r="D25151">
        <v>3</v>
      </c>
      <c r="E25151">
        <v>33</v>
      </c>
      <c r="F25151" t="s">
        <v>13</v>
      </c>
      <c r="G25151" t="s">
        <v>71167</v>
      </c>
      <c r="H25151" s="3" t="s">
        <v>71178</v>
      </c>
      <c r="I25151" t="s">
        <v>62</v>
      </c>
      <c r="J25151" t="s">
        <v>31421</v>
      </c>
    </row>
    <row r="25152" spans="1:10" ht="16" x14ac:dyDescent="0.2">
      <c r="A25152" t="s">
        <v>18781</v>
      </c>
      <c r="B25152" t="s">
        <v>71253</v>
      </c>
      <c r="C25152" t="s">
        <v>71254</v>
      </c>
      <c r="D25152">
        <v>3</v>
      </c>
      <c r="E25152">
        <v>33</v>
      </c>
      <c r="F25152" t="s">
        <v>13</v>
      </c>
      <c r="G25152" t="s">
        <v>71167</v>
      </c>
      <c r="H25152" s="3" t="s">
        <v>71255</v>
      </c>
      <c r="I25152" t="s">
        <v>62</v>
      </c>
      <c r="J25152" t="s">
        <v>18786</v>
      </c>
    </row>
    <row r="25153" spans="1:10" ht="16" x14ac:dyDescent="0.2">
      <c r="A25153" t="s">
        <v>48169</v>
      </c>
      <c r="B25153" t="s">
        <v>4690</v>
      </c>
      <c r="C25153" t="s">
        <v>27061</v>
      </c>
      <c r="D25153">
        <v>2</v>
      </c>
      <c r="E25153">
        <v>33</v>
      </c>
      <c r="F25153" t="s">
        <v>13</v>
      </c>
      <c r="G25153" t="s">
        <v>71167</v>
      </c>
      <c r="H25153" s="3" t="s">
        <v>71247</v>
      </c>
      <c r="I25153" t="s">
        <v>62</v>
      </c>
      <c r="J25153" t="s">
        <v>48171</v>
      </c>
    </row>
    <row r="25154" spans="1:10" ht="16" x14ac:dyDescent="0.2">
      <c r="A25154" t="s">
        <v>38047</v>
      </c>
      <c r="B25154" t="s">
        <v>71256</v>
      </c>
      <c r="C25154" t="s">
        <v>71257</v>
      </c>
      <c r="D25154">
        <v>6</v>
      </c>
      <c r="E25154">
        <v>33</v>
      </c>
      <c r="F25154" t="s">
        <v>13</v>
      </c>
      <c r="G25154" t="s">
        <v>71167</v>
      </c>
      <c r="H25154" s="3" t="s">
        <v>71258</v>
      </c>
      <c r="I25154" t="s">
        <v>62</v>
      </c>
      <c r="J25154" t="s">
        <v>38051</v>
      </c>
    </row>
    <row r="25155" spans="1:10" ht="16" x14ac:dyDescent="0.2">
      <c r="A25155" t="s">
        <v>29537</v>
      </c>
      <c r="B25155" t="s">
        <v>71227</v>
      </c>
      <c r="C25155" t="s">
        <v>71228</v>
      </c>
      <c r="D25155">
        <v>1</v>
      </c>
      <c r="E25155">
        <v>33</v>
      </c>
      <c r="F25155" t="s">
        <v>13</v>
      </c>
      <c r="G25155" t="s">
        <v>71167</v>
      </c>
      <c r="H25155" s="3" t="s">
        <v>71178</v>
      </c>
      <c r="I25155" t="s">
        <v>62</v>
      </c>
      <c r="J25155" t="s">
        <v>29538</v>
      </c>
    </row>
    <row r="25156" spans="1:10" ht="32" x14ac:dyDescent="0.2">
      <c r="A25156" t="s">
        <v>18781</v>
      </c>
      <c r="B25156" t="s">
        <v>71259</v>
      </c>
      <c r="C25156" t="s">
        <v>71260</v>
      </c>
      <c r="D25156">
        <v>2</v>
      </c>
      <c r="E25156">
        <v>33</v>
      </c>
      <c r="F25156" t="s">
        <v>13</v>
      </c>
      <c r="G25156" t="s">
        <v>71167</v>
      </c>
      <c r="H25156" s="3" t="s">
        <v>71261</v>
      </c>
      <c r="I25156" t="s">
        <v>62</v>
      </c>
      <c r="J25156" t="s">
        <v>18786</v>
      </c>
    </row>
    <row r="25157" spans="1:10" ht="16" x14ac:dyDescent="0.2">
      <c r="A25157" t="s">
        <v>71262</v>
      </c>
      <c r="B25157" t="s">
        <v>7480</v>
      </c>
      <c r="C25157" t="s">
        <v>7481</v>
      </c>
      <c r="D25157">
        <v>1</v>
      </c>
      <c r="E25157">
        <v>33</v>
      </c>
      <c r="F25157" t="s">
        <v>13</v>
      </c>
      <c r="G25157" t="s">
        <v>71167</v>
      </c>
      <c r="H25157" s="3" t="s">
        <v>71185</v>
      </c>
      <c r="I25157" t="s">
        <v>62</v>
      </c>
      <c r="J25157" t="s">
        <v>71263</v>
      </c>
    </row>
    <row r="25158" spans="1:10" ht="16" x14ac:dyDescent="0.2">
      <c r="A25158" t="s">
        <v>71262</v>
      </c>
      <c r="B25158" t="s">
        <v>71264</v>
      </c>
      <c r="C25158" t="s">
        <v>71265</v>
      </c>
      <c r="D25158">
        <v>3</v>
      </c>
      <c r="E25158">
        <v>33</v>
      </c>
      <c r="F25158" t="s">
        <v>13</v>
      </c>
      <c r="G25158" t="s">
        <v>71167</v>
      </c>
      <c r="H25158" s="3" t="s">
        <v>71185</v>
      </c>
      <c r="I25158" t="s">
        <v>62</v>
      </c>
      <c r="J25158" t="s">
        <v>71263</v>
      </c>
    </row>
    <row r="25159" spans="1:10" ht="16" x14ac:dyDescent="0.2">
      <c r="A25159" t="s">
        <v>31520</v>
      </c>
      <c r="B25159" t="s">
        <v>71266</v>
      </c>
      <c r="C25159" t="s">
        <v>71267</v>
      </c>
      <c r="D25159">
        <v>1</v>
      </c>
      <c r="E25159">
        <v>33</v>
      </c>
      <c r="F25159" t="s">
        <v>13</v>
      </c>
      <c r="G25159" t="s">
        <v>71167</v>
      </c>
      <c r="H25159" s="3" t="s">
        <v>71268</v>
      </c>
      <c r="I25159" t="s">
        <v>62</v>
      </c>
      <c r="J25159" t="s">
        <v>31524</v>
      </c>
    </row>
    <row r="25160" spans="1:10" ht="16" x14ac:dyDescent="0.2">
      <c r="A25160" t="s">
        <v>31520</v>
      </c>
      <c r="B25160" t="s">
        <v>45521</v>
      </c>
      <c r="C25160" t="s">
        <v>71269</v>
      </c>
      <c r="D25160">
        <v>2</v>
      </c>
      <c r="E25160">
        <v>33</v>
      </c>
      <c r="F25160" t="s">
        <v>13</v>
      </c>
      <c r="G25160" t="s">
        <v>71167</v>
      </c>
      <c r="H25160" s="3" t="s">
        <v>71217</v>
      </c>
      <c r="I25160" t="s">
        <v>62</v>
      </c>
      <c r="J25160" t="s">
        <v>31524</v>
      </c>
    </row>
    <row r="25161" spans="1:10" ht="16" x14ac:dyDescent="0.2">
      <c r="A25161" t="s">
        <v>37807</v>
      </c>
      <c r="B25161" t="s">
        <v>71270</v>
      </c>
      <c r="C25161" t="s">
        <v>71271</v>
      </c>
      <c r="D25161">
        <v>4</v>
      </c>
      <c r="E25161">
        <v>33</v>
      </c>
      <c r="F25161" t="s">
        <v>13</v>
      </c>
      <c r="G25161" t="s">
        <v>71167</v>
      </c>
      <c r="H25161" s="3" t="s">
        <v>71272</v>
      </c>
      <c r="I25161" t="s">
        <v>62</v>
      </c>
      <c r="J25161" t="s">
        <v>37812</v>
      </c>
    </row>
    <row r="25162" spans="1:10" ht="16" x14ac:dyDescent="0.2">
      <c r="A25162" t="s">
        <v>53076</v>
      </c>
      <c r="B25162" t="s">
        <v>41682</v>
      </c>
      <c r="C25162" t="s">
        <v>37842</v>
      </c>
      <c r="D25162">
        <v>3</v>
      </c>
      <c r="E25162">
        <v>33</v>
      </c>
      <c r="F25162" t="s">
        <v>13</v>
      </c>
      <c r="G25162" t="s">
        <v>71167</v>
      </c>
      <c r="H25162" s="3" t="s">
        <v>71247</v>
      </c>
      <c r="I25162" t="s">
        <v>62</v>
      </c>
      <c r="J25162" t="s">
        <v>53080</v>
      </c>
    </row>
    <row r="25163" spans="1:10" ht="16" x14ac:dyDescent="0.2">
      <c r="A25163" t="s">
        <v>53360</v>
      </c>
      <c r="B25163" t="s">
        <v>7480</v>
      </c>
      <c r="C25163" t="s">
        <v>7481</v>
      </c>
      <c r="D25163">
        <v>2</v>
      </c>
      <c r="E25163">
        <v>33</v>
      </c>
      <c r="F25163" t="s">
        <v>13</v>
      </c>
      <c r="G25163" t="s">
        <v>71167</v>
      </c>
      <c r="H25163" s="3" t="s">
        <v>71185</v>
      </c>
      <c r="I25163" t="s">
        <v>62</v>
      </c>
      <c r="J25163" t="s">
        <v>53362</v>
      </c>
    </row>
    <row r="25164" spans="1:10" ht="16" x14ac:dyDescent="0.2">
      <c r="A25164" t="s">
        <v>71262</v>
      </c>
      <c r="B25164" t="s">
        <v>71183</v>
      </c>
      <c r="C25164" t="s">
        <v>71184</v>
      </c>
      <c r="D25164">
        <v>2</v>
      </c>
      <c r="E25164">
        <v>33</v>
      </c>
      <c r="F25164" t="s">
        <v>13</v>
      </c>
      <c r="G25164" t="s">
        <v>71167</v>
      </c>
      <c r="H25164" s="3" t="s">
        <v>71185</v>
      </c>
      <c r="I25164" t="s">
        <v>62</v>
      </c>
      <c r="J25164" t="s">
        <v>71263</v>
      </c>
    </row>
    <row r="25165" spans="1:10" ht="16" x14ac:dyDescent="0.2">
      <c r="A25165" t="s">
        <v>71273</v>
      </c>
      <c r="B25165" t="s">
        <v>7480</v>
      </c>
      <c r="C25165" t="s">
        <v>7481</v>
      </c>
      <c r="D25165">
        <v>1</v>
      </c>
      <c r="E25165">
        <v>33</v>
      </c>
      <c r="F25165" t="s">
        <v>13</v>
      </c>
      <c r="G25165" t="s">
        <v>71167</v>
      </c>
      <c r="H25165" s="3" t="s">
        <v>71247</v>
      </c>
      <c r="I25165" t="s">
        <v>62</v>
      </c>
      <c r="J25165" t="s">
        <v>71274</v>
      </c>
    </row>
    <row r="25166" spans="1:10" ht="16" x14ac:dyDescent="0.2">
      <c r="A25166" t="s">
        <v>35060</v>
      </c>
      <c r="B25166" t="s">
        <v>71275</v>
      </c>
      <c r="C25166" t="s">
        <v>71276</v>
      </c>
      <c r="D25166">
        <v>2</v>
      </c>
      <c r="E25166">
        <v>33</v>
      </c>
      <c r="F25166" t="s">
        <v>13</v>
      </c>
      <c r="G25166" t="s">
        <v>71167</v>
      </c>
      <c r="H25166" s="3" t="s">
        <v>71185</v>
      </c>
      <c r="I25166" t="s">
        <v>62</v>
      </c>
      <c r="J25166" t="s">
        <v>35063</v>
      </c>
    </row>
    <row r="25167" spans="1:10" ht="16" x14ac:dyDescent="0.2">
      <c r="A25167" t="s">
        <v>5922</v>
      </c>
      <c r="B25167" t="s">
        <v>71277</v>
      </c>
      <c r="C25167" t="s">
        <v>71278</v>
      </c>
      <c r="D25167">
        <v>6</v>
      </c>
      <c r="E25167">
        <v>33</v>
      </c>
      <c r="F25167" t="s">
        <v>13</v>
      </c>
      <c r="G25167" t="s">
        <v>71167</v>
      </c>
      <c r="H25167" s="3" t="s">
        <v>71198</v>
      </c>
      <c r="I25167" t="s">
        <v>62</v>
      </c>
      <c r="J25167" t="s">
        <v>5926</v>
      </c>
    </row>
    <row r="25168" spans="1:10" ht="16" x14ac:dyDescent="0.2">
      <c r="A25168" t="s">
        <v>5922</v>
      </c>
      <c r="B25168" t="s">
        <v>71279</v>
      </c>
      <c r="C25168" t="s">
        <v>71280</v>
      </c>
      <c r="D25168">
        <v>1</v>
      </c>
      <c r="E25168">
        <v>33</v>
      </c>
      <c r="F25168" t="s">
        <v>13</v>
      </c>
      <c r="G25168" t="s">
        <v>71167</v>
      </c>
      <c r="H25168" s="3" t="s">
        <v>71198</v>
      </c>
      <c r="I25168" t="s">
        <v>62</v>
      </c>
      <c r="J25168" t="s">
        <v>5926</v>
      </c>
    </row>
    <row r="25169" spans="1:10" ht="16" x14ac:dyDescent="0.2">
      <c r="A25169" t="s">
        <v>23627</v>
      </c>
      <c r="B25169" t="s">
        <v>71281</v>
      </c>
      <c r="C25169" t="s">
        <v>71282</v>
      </c>
      <c r="D25169">
        <v>1</v>
      </c>
      <c r="E25169">
        <v>33</v>
      </c>
      <c r="F25169" t="s">
        <v>13</v>
      </c>
      <c r="G25169" t="s">
        <v>71167</v>
      </c>
      <c r="H25169" s="3" t="s">
        <v>71283</v>
      </c>
      <c r="I25169" t="s">
        <v>62</v>
      </c>
      <c r="J25169" t="s">
        <v>23631</v>
      </c>
    </row>
    <row r="25170" spans="1:10" ht="32" x14ac:dyDescent="0.2">
      <c r="A25170" t="s">
        <v>15240</v>
      </c>
      <c r="B25170" t="s">
        <v>18782</v>
      </c>
      <c r="C25170" t="s">
        <v>18783</v>
      </c>
      <c r="D25170">
        <v>3</v>
      </c>
      <c r="E25170">
        <v>33</v>
      </c>
      <c r="F25170" t="s">
        <v>13</v>
      </c>
      <c r="G25170" t="s">
        <v>71167</v>
      </c>
      <c r="H25170" s="3" t="s">
        <v>71284</v>
      </c>
      <c r="I25170" t="s">
        <v>62</v>
      </c>
      <c r="J25170" t="s">
        <v>15245</v>
      </c>
    </row>
    <row r="25171" spans="1:10" ht="16" x14ac:dyDescent="0.2">
      <c r="A25171" t="s">
        <v>22954</v>
      </c>
      <c r="B25171" t="s">
        <v>47827</v>
      </c>
      <c r="C25171" t="s">
        <v>71186</v>
      </c>
      <c r="D25171">
        <v>3</v>
      </c>
      <c r="E25171">
        <v>33</v>
      </c>
      <c r="F25171" t="s">
        <v>13</v>
      </c>
      <c r="G25171" t="s">
        <v>71167</v>
      </c>
      <c r="H25171" s="3" t="s">
        <v>71185</v>
      </c>
      <c r="I25171" t="s">
        <v>62</v>
      </c>
      <c r="J25171" t="s">
        <v>22955</v>
      </c>
    </row>
    <row r="25172" spans="1:10" ht="16" x14ac:dyDescent="0.2">
      <c r="A25172" t="s">
        <v>38047</v>
      </c>
      <c r="B25172" t="s">
        <v>71285</v>
      </c>
      <c r="C25172" t="s">
        <v>71286</v>
      </c>
      <c r="D25172">
        <v>4</v>
      </c>
      <c r="E25172">
        <v>33</v>
      </c>
      <c r="F25172" t="s">
        <v>13</v>
      </c>
      <c r="G25172" t="s">
        <v>71167</v>
      </c>
      <c r="H25172" s="3" t="s">
        <v>71232</v>
      </c>
      <c r="I25172" t="s">
        <v>62</v>
      </c>
      <c r="J25172" t="s">
        <v>38051</v>
      </c>
    </row>
    <row r="25173" spans="1:10" ht="16" x14ac:dyDescent="0.2">
      <c r="A25173" t="s">
        <v>32219</v>
      </c>
      <c r="B25173" t="s">
        <v>71176</v>
      </c>
      <c r="C25173" t="s">
        <v>71177</v>
      </c>
      <c r="D25173">
        <v>7</v>
      </c>
      <c r="E25173">
        <v>33</v>
      </c>
      <c r="F25173" t="s">
        <v>13</v>
      </c>
      <c r="G25173" t="s">
        <v>71167</v>
      </c>
      <c r="H25173" s="3" t="s">
        <v>71172</v>
      </c>
      <c r="I25173" t="s">
        <v>62</v>
      </c>
      <c r="J25173" t="s">
        <v>32222</v>
      </c>
    </row>
    <row r="25174" spans="1:10" ht="16" x14ac:dyDescent="0.2">
      <c r="A25174" t="s">
        <v>38047</v>
      </c>
      <c r="B25174" t="s">
        <v>3837</v>
      </c>
      <c r="C25174" t="s">
        <v>71287</v>
      </c>
      <c r="D25174">
        <v>5</v>
      </c>
      <c r="E25174">
        <v>33</v>
      </c>
      <c r="F25174" t="s">
        <v>13</v>
      </c>
      <c r="G25174" t="s">
        <v>71167</v>
      </c>
      <c r="H25174" s="3" t="s">
        <v>71232</v>
      </c>
      <c r="I25174" t="s">
        <v>62</v>
      </c>
      <c r="J25174" t="s">
        <v>38051</v>
      </c>
    </row>
    <row r="25175" spans="1:10" ht="16" x14ac:dyDescent="0.2">
      <c r="A25175" t="s">
        <v>53170</v>
      </c>
      <c r="B25175" t="s">
        <v>7480</v>
      </c>
      <c r="C25175" t="s">
        <v>7481</v>
      </c>
      <c r="D25175">
        <v>2</v>
      </c>
      <c r="E25175">
        <v>33</v>
      </c>
      <c r="F25175" t="s">
        <v>13</v>
      </c>
      <c r="G25175" t="s">
        <v>71167</v>
      </c>
      <c r="H25175" s="3" t="s">
        <v>71247</v>
      </c>
      <c r="I25175" t="s">
        <v>62</v>
      </c>
      <c r="J25175" t="s">
        <v>53171</v>
      </c>
    </row>
    <row r="25176" spans="1:10" ht="16" x14ac:dyDescent="0.2">
      <c r="A25176" t="s">
        <v>29297</v>
      </c>
      <c r="B25176" t="s">
        <v>71288</v>
      </c>
      <c r="C25176" t="s">
        <v>71289</v>
      </c>
      <c r="D25176">
        <v>4</v>
      </c>
      <c r="E25176">
        <v>33</v>
      </c>
      <c r="F25176" t="s">
        <v>13</v>
      </c>
      <c r="G25176" t="s">
        <v>71167</v>
      </c>
      <c r="H25176" s="3" t="s">
        <v>71185</v>
      </c>
      <c r="I25176" t="s">
        <v>62</v>
      </c>
      <c r="J25176" t="s">
        <v>29302</v>
      </c>
    </row>
    <row r="25177" spans="1:10" ht="16" x14ac:dyDescent="0.2">
      <c r="A25177" t="s">
        <v>29297</v>
      </c>
      <c r="B25177" t="s">
        <v>71290</v>
      </c>
      <c r="C25177" t="s">
        <v>71291</v>
      </c>
      <c r="D25177">
        <v>1</v>
      </c>
      <c r="E25177">
        <v>33</v>
      </c>
      <c r="F25177" t="s">
        <v>13</v>
      </c>
      <c r="G25177" t="s">
        <v>71167</v>
      </c>
      <c r="H25177" s="3" t="s">
        <v>71185</v>
      </c>
      <c r="I25177" t="s">
        <v>62</v>
      </c>
      <c r="J25177" t="s">
        <v>29302</v>
      </c>
    </row>
    <row r="25178" spans="1:10" ht="16" x14ac:dyDescent="0.2">
      <c r="A25178" t="s">
        <v>37807</v>
      </c>
      <c r="B25178" t="s">
        <v>71292</v>
      </c>
      <c r="C25178" t="s">
        <v>71293</v>
      </c>
      <c r="D25178">
        <v>1</v>
      </c>
      <c r="E25178">
        <v>33</v>
      </c>
      <c r="F25178" t="s">
        <v>13</v>
      </c>
      <c r="G25178" t="s">
        <v>71167</v>
      </c>
      <c r="H25178" s="3" t="s">
        <v>71272</v>
      </c>
      <c r="I25178" t="s">
        <v>62</v>
      </c>
      <c r="J25178" t="s">
        <v>37812</v>
      </c>
    </row>
    <row r="25179" spans="1:10" ht="16" x14ac:dyDescent="0.2">
      <c r="A25179" t="s">
        <v>37807</v>
      </c>
      <c r="B25179" t="s">
        <v>71294</v>
      </c>
      <c r="C25179" t="s">
        <v>71295</v>
      </c>
      <c r="D25179">
        <v>2</v>
      </c>
      <c r="E25179">
        <v>33</v>
      </c>
      <c r="F25179" t="s">
        <v>13</v>
      </c>
      <c r="G25179" t="s">
        <v>71167</v>
      </c>
      <c r="H25179" s="3" t="s">
        <v>71272</v>
      </c>
      <c r="I25179" t="s">
        <v>62</v>
      </c>
      <c r="J25179" t="s">
        <v>37812</v>
      </c>
    </row>
    <row r="25180" spans="1:10" ht="16" x14ac:dyDescent="0.2">
      <c r="A25180" t="s">
        <v>71296</v>
      </c>
      <c r="B25180" t="s">
        <v>71297</v>
      </c>
      <c r="C25180" t="s">
        <v>71298</v>
      </c>
      <c r="D25180">
        <v>1</v>
      </c>
      <c r="E25180">
        <v>33</v>
      </c>
      <c r="F25180" t="s">
        <v>13</v>
      </c>
      <c r="G25180" t="s">
        <v>71167</v>
      </c>
      <c r="H25180" s="3" t="s">
        <v>71299</v>
      </c>
      <c r="I25180" t="s">
        <v>62</v>
      </c>
      <c r="J25180" t="s">
        <v>71300</v>
      </c>
    </row>
    <row r="25181" spans="1:10" ht="16" x14ac:dyDescent="0.2">
      <c r="A25181" t="s">
        <v>14366</v>
      </c>
      <c r="B25181" t="s">
        <v>71301</v>
      </c>
      <c r="C25181" t="s">
        <v>71302</v>
      </c>
      <c r="D25181">
        <v>2</v>
      </c>
      <c r="E25181" t="s">
        <v>13</v>
      </c>
      <c r="F25181" t="s">
        <v>13</v>
      </c>
      <c r="G25181" t="s">
        <v>71303</v>
      </c>
      <c r="H25181" s="3" t="s">
        <v>71304</v>
      </c>
      <c r="I25181" t="s">
        <v>62</v>
      </c>
      <c r="J25181" t="s">
        <v>14370</v>
      </c>
    </row>
    <row r="25182" spans="1:10" ht="16" x14ac:dyDescent="0.2">
      <c r="A25182" t="s">
        <v>71305</v>
      </c>
      <c r="B25182" t="s">
        <v>71306</v>
      </c>
      <c r="C25182" t="s">
        <v>71307</v>
      </c>
      <c r="D25182">
        <v>1</v>
      </c>
      <c r="E25182" t="s">
        <v>13</v>
      </c>
      <c r="F25182" t="s">
        <v>13</v>
      </c>
      <c r="G25182" t="s">
        <v>71303</v>
      </c>
      <c r="H25182" s="3" t="s">
        <v>71308</v>
      </c>
      <c r="I25182" t="s">
        <v>62</v>
      </c>
      <c r="J25182" t="s">
        <v>71309</v>
      </c>
    </row>
    <row r="25183" spans="1:10" ht="16" x14ac:dyDescent="0.2">
      <c r="A25183" t="s">
        <v>71310</v>
      </c>
      <c r="B25183" t="s">
        <v>71311</v>
      </c>
      <c r="C25183" t="s">
        <v>71312</v>
      </c>
      <c r="D25183">
        <v>1</v>
      </c>
      <c r="E25183">
        <v>195</v>
      </c>
      <c r="F25183" t="s">
        <v>13</v>
      </c>
      <c r="G25183" t="s">
        <v>71313</v>
      </c>
      <c r="H25183" s="3" t="s">
        <v>71314</v>
      </c>
      <c r="I25183" t="s">
        <v>62</v>
      </c>
      <c r="J25183" t="s">
        <v>71315</v>
      </c>
    </row>
    <row r="25184" spans="1:10" ht="16" x14ac:dyDescent="0.2">
      <c r="A25184" t="s">
        <v>71316</v>
      </c>
      <c r="B25184" t="s">
        <v>71317</v>
      </c>
      <c r="C25184" t="s">
        <v>71318</v>
      </c>
      <c r="D25184">
        <v>7</v>
      </c>
      <c r="E25184">
        <v>195</v>
      </c>
      <c r="F25184" t="s">
        <v>13</v>
      </c>
      <c r="G25184" t="s">
        <v>71313</v>
      </c>
      <c r="H25184" s="3" t="s">
        <v>71314</v>
      </c>
      <c r="I25184" t="s">
        <v>62</v>
      </c>
      <c r="J25184" t="s">
        <v>71319</v>
      </c>
    </row>
    <row r="25185" spans="1:10" ht="16" x14ac:dyDescent="0.2">
      <c r="A25185" t="s">
        <v>71316</v>
      </c>
      <c r="B25185" t="s">
        <v>71320</v>
      </c>
      <c r="C25185" t="s">
        <v>71321</v>
      </c>
      <c r="D25185">
        <v>3</v>
      </c>
      <c r="E25185">
        <v>195</v>
      </c>
      <c r="F25185" t="s">
        <v>13</v>
      </c>
      <c r="G25185" t="s">
        <v>71313</v>
      </c>
      <c r="H25185" s="3" t="s">
        <v>71314</v>
      </c>
      <c r="I25185" t="s">
        <v>62</v>
      </c>
      <c r="J25185" t="s">
        <v>71319</v>
      </c>
    </row>
    <row r="25186" spans="1:10" ht="16" x14ac:dyDescent="0.2">
      <c r="A25186" t="s">
        <v>9932</v>
      </c>
      <c r="B25186" t="s">
        <v>7767</v>
      </c>
      <c r="C25186" t="s">
        <v>7768</v>
      </c>
      <c r="D25186">
        <v>4</v>
      </c>
      <c r="E25186">
        <v>195</v>
      </c>
      <c r="F25186" t="s">
        <v>13</v>
      </c>
      <c r="G25186" t="s">
        <v>71313</v>
      </c>
      <c r="H25186" s="3" t="s">
        <v>71314</v>
      </c>
      <c r="I25186" t="s">
        <v>62</v>
      </c>
      <c r="J25186" t="s">
        <v>9937</v>
      </c>
    </row>
    <row r="25187" spans="1:10" ht="16" x14ac:dyDescent="0.2">
      <c r="A25187" t="s">
        <v>71316</v>
      </c>
      <c r="B25187" t="s">
        <v>71322</v>
      </c>
      <c r="C25187" t="s">
        <v>71323</v>
      </c>
      <c r="D25187">
        <v>1</v>
      </c>
      <c r="E25187">
        <v>195</v>
      </c>
      <c r="F25187" t="s">
        <v>13</v>
      </c>
      <c r="G25187" t="s">
        <v>71313</v>
      </c>
      <c r="H25187" s="3" t="s">
        <v>71314</v>
      </c>
      <c r="I25187" t="s">
        <v>62</v>
      </c>
      <c r="J25187" t="s">
        <v>71319</v>
      </c>
    </row>
    <row r="25188" spans="1:10" ht="16" x14ac:dyDescent="0.2">
      <c r="A25188" t="s">
        <v>4678</v>
      </c>
      <c r="B25188" t="s">
        <v>10120</v>
      </c>
      <c r="C25188" t="s">
        <v>10121</v>
      </c>
      <c r="D25188">
        <v>3</v>
      </c>
      <c r="E25188">
        <v>195</v>
      </c>
      <c r="F25188" t="s">
        <v>13</v>
      </c>
      <c r="G25188" t="s">
        <v>71313</v>
      </c>
      <c r="H25188" s="3" t="s">
        <v>71314</v>
      </c>
      <c r="I25188" t="s">
        <v>62</v>
      </c>
      <c r="J25188" t="s">
        <v>4681</v>
      </c>
    </row>
    <row r="25189" spans="1:10" ht="16" x14ac:dyDescent="0.2">
      <c r="A25189" t="s">
        <v>37795</v>
      </c>
      <c r="B25189" t="s">
        <v>49184</v>
      </c>
      <c r="C25189" t="s">
        <v>49185</v>
      </c>
      <c r="D25189">
        <v>1</v>
      </c>
      <c r="E25189">
        <v>195</v>
      </c>
      <c r="F25189" t="s">
        <v>13</v>
      </c>
      <c r="G25189" t="s">
        <v>71313</v>
      </c>
      <c r="H25189" s="3" t="s">
        <v>71314</v>
      </c>
      <c r="I25189" t="s">
        <v>62</v>
      </c>
      <c r="J25189" t="s">
        <v>37796</v>
      </c>
    </row>
    <row r="25190" spans="1:10" ht="16" x14ac:dyDescent="0.2">
      <c r="A25190" t="s">
        <v>71316</v>
      </c>
      <c r="B25190" t="s">
        <v>71324</v>
      </c>
      <c r="C25190" t="s">
        <v>71325</v>
      </c>
      <c r="D25190">
        <v>5</v>
      </c>
      <c r="E25190">
        <v>195</v>
      </c>
      <c r="F25190" t="s">
        <v>13</v>
      </c>
      <c r="G25190" t="s">
        <v>71313</v>
      </c>
      <c r="H25190" s="3" t="s">
        <v>71314</v>
      </c>
      <c r="I25190" t="s">
        <v>62</v>
      </c>
      <c r="J25190" t="s">
        <v>71319</v>
      </c>
    </row>
    <row r="25191" spans="1:10" ht="16" x14ac:dyDescent="0.2">
      <c r="A25191" t="s">
        <v>52601</v>
      </c>
      <c r="B25191" t="s">
        <v>10120</v>
      </c>
      <c r="C25191" t="s">
        <v>10121</v>
      </c>
      <c r="D25191">
        <v>4</v>
      </c>
      <c r="E25191">
        <v>195</v>
      </c>
      <c r="F25191" t="s">
        <v>13</v>
      </c>
      <c r="G25191" t="s">
        <v>71313</v>
      </c>
      <c r="H25191" s="3" t="s">
        <v>71314</v>
      </c>
      <c r="I25191" t="s">
        <v>62</v>
      </c>
      <c r="J25191" t="s">
        <v>52602</v>
      </c>
    </row>
    <row r="25192" spans="1:10" ht="16" x14ac:dyDescent="0.2">
      <c r="A25192" t="s">
        <v>32094</v>
      </c>
      <c r="B25192" t="s">
        <v>71326</v>
      </c>
      <c r="C25192" t="s">
        <v>71327</v>
      </c>
      <c r="D25192">
        <v>8</v>
      </c>
      <c r="E25192">
        <v>195</v>
      </c>
      <c r="F25192" t="s">
        <v>13</v>
      </c>
      <c r="G25192" t="s">
        <v>71313</v>
      </c>
      <c r="H25192" s="3" t="s">
        <v>71328</v>
      </c>
      <c r="I25192" t="s">
        <v>62</v>
      </c>
      <c r="J25192" t="s">
        <v>32098</v>
      </c>
    </row>
    <row r="25193" spans="1:10" ht="16" x14ac:dyDescent="0.2">
      <c r="A25193" t="s">
        <v>32094</v>
      </c>
      <c r="B25193" t="s">
        <v>71329</v>
      </c>
      <c r="C25193" t="s">
        <v>71330</v>
      </c>
      <c r="D25193">
        <v>2</v>
      </c>
      <c r="E25193">
        <v>195</v>
      </c>
      <c r="F25193" t="s">
        <v>13</v>
      </c>
      <c r="G25193" t="s">
        <v>71313</v>
      </c>
      <c r="H25193" s="3" t="s">
        <v>71314</v>
      </c>
      <c r="I25193" t="s">
        <v>62</v>
      </c>
      <c r="J25193" t="s">
        <v>32098</v>
      </c>
    </row>
    <row r="25194" spans="1:10" ht="16" x14ac:dyDescent="0.2">
      <c r="A25194" t="s">
        <v>71316</v>
      </c>
      <c r="B25194" t="s">
        <v>71331</v>
      </c>
      <c r="C25194" t="s">
        <v>71332</v>
      </c>
      <c r="D25194">
        <v>2</v>
      </c>
      <c r="E25194">
        <v>195</v>
      </c>
      <c r="F25194" t="s">
        <v>13</v>
      </c>
      <c r="G25194" t="s">
        <v>71313</v>
      </c>
      <c r="H25194" s="3" t="s">
        <v>71314</v>
      </c>
      <c r="I25194" t="s">
        <v>62</v>
      </c>
      <c r="J25194" t="s">
        <v>71319</v>
      </c>
    </row>
    <row r="25195" spans="1:10" ht="16" x14ac:dyDescent="0.2">
      <c r="A25195" t="s">
        <v>71333</v>
      </c>
      <c r="B25195" t="s">
        <v>71334</v>
      </c>
      <c r="C25195" t="s">
        <v>71335</v>
      </c>
      <c r="D25195">
        <v>1</v>
      </c>
      <c r="E25195">
        <v>195</v>
      </c>
      <c r="F25195" t="s">
        <v>13</v>
      </c>
      <c r="G25195" t="s">
        <v>71313</v>
      </c>
      <c r="H25195" s="3" t="s">
        <v>71314</v>
      </c>
      <c r="I25195" t="s">
        <v>62</v>
      </c>
      <c r="J25195" t="s">
        <v>71336</v>
      </c>
    </row>
    <row r="25196" spans="1:10" ht="16" x14ac:dyDescent="0.2">
      <c r="A25196" t="s">
        <v>71316</v>
      </c>
      <c r="B25196" t="s">
        <v>71337</v>
      </c>
      <c r="C25196" t="s">
        <v>71338</v>
      </c>
      <c r="D25196">
        <v>6</v>
      </c>
      <c r="E25196">
        <v>195</v>
      </c>
      <c r="F25196" t="s">
        <v>13</v>
      </c>
      <c r="G25196" t="s">
        <v>71313</v>
      </c>
      <c r="H25196" s="3" t="s">
        <v>71314</v>
      </c>
      <c r="I25196" t="s">
        <v>62</v>
      </c>
      <c r="J25196" t="s">
        <v>71319</v>
      </c>
    </row>
    <row r="25197" spans="1:10" ht="16" x14ac:dyDescent="0.2">
      <c r="A25197" t="s">
        <v>71339</v>
      </c>
      <c r="B25197" t="s">
        <v>71334</v>
      </c>
      <c r="C25197" t="s">
        <v>71335</v>
      </c>
      <c r="D25197">
        <v>2</v>
      </c>
      <c r="E25197">
        <v>195</v>
      </c>
      <c r="F25197" t="s">
        <v>13</v>
      </c>
      <c r="G25197" t="s">
        <v>71313</v>
      </c>
      <c r="H25197" s="3" t="s">
        <v>71314</v>
      </c>
      <c r="I25197" t="s">
        <v>62</v>
      </c>
      <c r="J25197" t="s">
        <v>71340</v>
      </c>
    </row>
    <row r="25198" spans="1:10" ht="16" x14ac:dyDescent="0.2">
      <c r="A25198" t="s">
        <v>71339</v>
      </c>
      <c r="B25198" t="s">
        <v>71341</v>
      </c>
      <c r="C25198" t="s">
        <v>71325</v>
      </c>
      <c r="D25198">
        <v>3</v>
      </c>
      <c r="E25198">
        <v>195</v>
      </c>
      <c r="F25198" t="s">
        <v>13</v>
      </c>
      <c r="G25198" t="s">
        <v>71313</v>
      </c>
      <c r="H25198" s="3" t="s">
        <v>71314</v>
      </c>
      <c r="I25198" t="s">
        <v>62</v>
      </c>
      <c r="J25198" t="s">
        <v>71340</v>
      </c>
    </row>
    <row r="25199" spans="1:10" ht="16" x14ac:dyDescent="0.2">
      <c r="A25199" t="s">
        <v>71333</v>
      </c>
      <c r="B25199" t="s">
        <v>71342</v>
      </c>
      <c r="C25199" t="s">
        <v>71343</v>
      </c>
      <c r="D25199">
        <v>2</v>
      </c>
      <c r="E25199">
        <v>195</v>
      </c>
      <c r="F25199" t="s">
        <v>13</v>
      </c>
      <c r="G25199" t="s">
        <v>71313</v>
      </c>
      <c r="H25199" s="3" t="s">
        <v>71314</v>
      </c>
      <c r="I25199" t="s">
        <v>62</v>
      </c>
      <c r="J25199" t="s">
        <v>71336</v>
      </c>
    </row>
    <row r="25200" spans="1:10" ht="16" x14ac:dyDescent="0.2">
      <c r="A25200" t="s">
        <v>71316</v>
      </c>
      <c r="B25200" t="s">
        <v>71344</v>
      </c>
      <c r="C25200" t="s">
        <v>71345</v>
      </c>
      <c r="D25200">
        <v>4</v>
      </c>
      <c r="E25200">
        <v>195</v>
      </c>
      <c r="F25200" t="s">
        <v>13</v>
      </c>
      <c r="G25200" t="s">
        <v>71313</v>
      </c>
      <c r="H25200" s="3" t="s">
        <v>71314</v>
      </c>
      <c r="I25200" t="s">
        <v>62</v>
      </c>
      <c r="J25200" t="s">
        <v>71319</v>
      </c>
    </row>
    <row r="25201" spans="1:10" ht="16" x14ac:dyDescent="0.2">
      <c r="A25201" t="s">
        <v>71333</v>
      </c>
      <c r="B25201" t="s">
        <v>71346</v>
      </c>
      <c r="C25201" t="s">
        <v>71347</v>
      </c>
      <c r="D25201">
        <v>3</v>
      </c>
      <c r="E25201">
        <v>195</v>
      </c>
      <c r="F25201" t="s">
        <v>13</v>
      </c>
      <c r="G25201" t="s">
        <v>71313</v>
      </c>
      <c r="H25201" s="3" t="s">
        <v>71314</v>
      </c>
      <c r="I25201" t="s">
        <v>62</v>
      </c>
      <c r="J25201" t="s">
        <v>71336</v>
      </c>
    </row>
    <row r="25202" spans="1:10" ht="16" x14ac:dyDescent="0.2">
      <c r="A25202" t="s">
        <v>71348</v>
      </c>
      <c r="B25202" t="s">
        <v>71311</v>
      </c>
      <c r="C25202" t="s">
        <v>71312</v>
      </c>
      <c r="D25202">
        <v>1</v>
      </c>
      <c r="E25202">
        <v>195</v>
      </c>
      <c r="F25202" t="s">
        <v>13</v>
      </c>
      <c r="G25202" t="s">
        <v>71313</v>
      </c>
      <c r="H25202" s="3" t="s">
        <v>71314</v>
      </c>
      <c r="I25202" t="s">
        <v>62</v>
      </c>
      <c r="J25202" t="s">
        <v>71349</v>
      </c>
    </row>
    <row r="25203" spans="1:10" ht="16" x14ac:dyDescent="0.2">
      <c r="A25203" t="s">
        <v>71339</v>
      </c>
      <c r="B25203" t="s">
        <v>70898</v>
      </c>
      <c r="C25203" t="s">
        <v>71350</v>
      </c>
      <c r="D25203">
        <v>4</v>
      </c>
      <c r="E25203">
        <v>195</v>
      </c>
      <c r="F25203" t="s">
        <v>13</v>
      </c>
      <c r="G25203" t="s">
        <v>71313</v>
      </c>
      <c r="H25203" s="3" t="s">
        <v>71314</v>
      </c>
      <c r="I25203" t="s">
        <v>62</v>
      </c>
      <c r="J25203" t="s">
        <v>71340</v>
      </c>
    </row>
    <row r="25204" spans="1:10" ht="16" x14ac:dyDescent="0.2">
      <c r="A25204" t="s">
        <v>71339</v>
      </c>
      <c r="B25204" t="s">
        <v>71351</v>
      </c>
      <c r="C25204" t="s">
        <v>71352</v>
      </c>
      <c r="D25204">
        <v>1</v>
      </c>
      <c r="E25204">
        <v>195</v>
      </c>
      <c r="F25204" t="s">
        <v>13</v>
      </c>
      <c r="G25204" t="s">
        <v>71313</v>
      </c>
      <c r="H25204" s="3" t="s">
        <v>71314</v>
      </c>
      <c r="I25204" t="s">
        <v>62</v>
      </c>
      <c r="J25204" t="s">
        <v>71340</v>
      </c>
    </row>
    <row r="25205" spans="1:10" ht="16" x14ac:dyDescent="0.2">
      <c r="A25205" t="s">
        <v>71353</v>
      </c>
      <c r="B25205" t="s">
        <v>71354</v>
      </c>
      <c r="C25205" t="s">
        <v>71355</v>
      </c>
      <c r="D25205">
        <v>2</v>
      </c>
      <c r="E25205">
        <v>195</v>
      </c>
      <c r="F25205" t="s">
        <v>13</v>
      </c>
      <c r="G25205" t="s">
        <v>71313</v>
      </c>
      <c r="H25205" s="3" t="s">
        <v>71314</v>
      </c>
      <c r="I25205" t="s">
        <v>62</v>
      </c>
      <c r="J25205" t="s">
        <v>71356</v>
      </c>
    </row>
    <row r="25206" spans="1:10" ht="16" x14ac:dyDescent="0.2">
      <c r="A25206" t="s">
        <v>71357</v>
      </c>
      <c r="B25206" t="s">
        <v>10120</v>
      </c>
      <c r="C25206" t="s">
        <v>10121</v>
      </c>
      <c r="D25206">
        <v>2</v>
      </c>
      <c r="E25206">
        <v>195</v>
      </c>
      <c r="F25206" t="s">
        <v>13</v>
      </c>
      <c r="G25206" t="s">
        <v>71313</v>
      </c>
      <c r="H25206" s="3" t="s">
        <v>71314</v>
      </c>
      <c r="I25206" t="s">
        <v>62</v>
      </c>
      <c r="J25206" t="s">
        <v>71358</v>
      </c>
    </row>
    <row r="25207" spans="1:10" ht="16" x14ac:dyDescent="0.2">
      <c r="A25207" t="s">
        <v>71359</v>
      </c>
      <c r="B25207" t="s">
        <v>71322</v>
      </c>
      <c r="C25207" t="s">
        <v>71323</v>
      </c>
      <c r="D25207">
        <v>2</v>
      </c>
      <c r="E25207">
        <v>195</v>
      </c>
      <c r="F25207" t="s">
        <v>13</v>
      </c>
      <c r="G25207" t="s">
        <v>71313</v>
      </c>
      <c r="H25207" s="3" t="s">
        <v>71314</v>
      </c>
      <c r="I25207" t="s">
        <v>62</v>
      </c>
      <c r="J25207" t="s">
        <v>71360</v>
      </c>
    </row>
    <row r="25208" spans="1:10" ht="16" x14ac:dyDescent="0.2">
      <c r="A25208" t="s">
        <v>71361</v>
      </c>
      <c r="B25208" t="s">
        <v>71362</v>
      </c>
      <c r="C25208" t="s">
        <v>71363</v>
      </c>
      <c r="D25208">
        <v>2</v>
      </c>
      <c r="E25208">
        <v>195</v>
      </c>
      <c r="F25208" t="s">
        <v>13</v>
      </c>
      <c r="G25208" t="s">
        <v>71313</v>
      </c>
      <c r="H25208" s="3" t="s">
        <v>71314</v>
      </c>
      <c r="I25208" t="s">
        <v>62</v>
      </c>
      <c r="J25208" t="s">
        <v>71364</v>
      </c>
    </row>
    <row r="25209" spans="1:10" ht="16" x14ac:dyDescent="0.2">
      <c r="A25209" t="s">
        <v>52558</v>
      </c>
      <c r="B25209" t="s">
        <v>10120</v>
      </c>
      <c r="C25209" t="s">
        <v>10121</v>
      </c>
      <c r="D25209">
        <v>3</v>
      </c>
      <c r="E25209">
        <v>195</v>
      </c>
      <c r="F25209" t="s">
        <v>13</v>
      </c>
      <c r="G25209" t="s">
        <v>71313</v>
      </c>
      <c r="H25209" s="3" t="s">
        <v>71314</v>
      </c>
      <c r="I25209" t="s">
        <v>62</v>
      </c>
      <c r="J25209" t="s">
        <v>52562</v>
      </c>
    </row>
    <row r="25210" spans="1:10" ht="16" x14ac:dyDescent="0.2">
      <c r="A25210" t="s">
        <v>32094</v>
      </c>
      <c r="B25210" t="s">
        <v>71365</v>
      </c>
      <c r="C25210" t="s">
        <v>71366</v>
      </c>
      <c r="D25210">
        <v>3</v>
      </c>
      <c r="E25210">
        <v>195</v>
      </c>
      <c r="F25210" t="s">
        <v>13</v>
      </c>
      <c r="G25210" t="s">
        <v>71313</v>
      </c>
      <c r="H25210" s="3" t="s">
        <v>71367</v>
      </c>
      <c r="I25210" t="s">
        <v>62</v>
      </c>
      <c r="J25210" t="s">
        <v>32098</v>
      </c>
    </row>
    <row r="25211" spans="1:10" ht="16" x14ac:dyDescent="0.2">
      <c r="A25211" t="s">
        <v>53469</v>
      </c>
      <c r="B25211" t="s">
        <v>10120</v>
      </c>
      <c r="C25211" t="s">
        <v>10121</v>
      </c>
      <c r="D25211">
        <v>4</v>
      </c>
      <c r="E25211">
        <v>195</v>
      </c>
      <c r="F25211" t="s">
        <v>13</v>
      </c>
      <c r="G25211" t="s">
        <v>71313</v>
      </c>
      <c r="H25211" s="3" t="s">
        <v>71314</v>
      </c>
      <c r="I25211" t="s">
        <v>62</v>
      </c>
      <c r="J25211" t="s">
        <v>53470</v>
      </c>
    </row>
    <row r="25212" spans="1:10" ht="16" x14ac:dyDescent="0.2">
      <c r="A25212" t="s">
        <v>2915</v>
      </c>
      <c r="B25212" t="s">
        <v>71368</v>
      </c>
      <c r="C25212" t="s">
        <v>71369</v>
      </c>
      <c r="D25212">
        <v>1</v>
      </c>
      <c r="E25212">
        <v>195</v>
      </c>
      <c r="F25212" t="s">
        <v>13</v>
      </c>
      <c r="G25212" t="s">
        <v>71313</v>
      </c>
      <c r="H25212" s="3" t="s">
        <v>71314</v>
      </c>
      <c r="I25212" t="s">
        <v>62</v>
      </c>
      <c r="J25212" t="s">
        <v>2917</v>
      </c>
    </row>
    <row r="25213" spans="1:10" ht="16" x14ac:dyDescent="0.2">
      <c r="A25213" t="s">
        <v>52521</v>
      </c>
      <c r="B25213" t="s">
        <v>10135</v>
      </c>
      <c r="C25213" t="s">
        <v>10136</v>
      </c>
      <c r="D25213">
        <v>6</v>
      </c>
      <c r="E25213">
        <v>195</v>
      </c>
      <c r="F25213" t="s">
        <v>13</v>
      </c>
      <c r="G25213" t="s">
        <v>71313</v>
      </c>
      <c r="H25213" s="3" t="s">
        <v>71314</v>
      </c>
      <c r="I25213" t="s">
        <v>62</v>
      </c>
      <c r="J25213" t="s">
        <v>52524</v>
      </c>
    </row>
    <row r="25214" spans="1:10" ht="16" x14ac:dyDescent="0.2">
      <c r="A25214" t="s">
        <v>71370</v>
      </c>
      <c r="B25214" t="s">
        <v>71371</v>
      </c>
      <c r="C25214" t="s">
        <v>71372</v>
      </c>
      <c r="D25214">
        <v>1</v>
      </c>
      <c r="E25214">
        <v>195</v>
      </c>
      <c r="F25214" t="s">
        <v>13</v>
      </c>
      <c r="G25214" t="s">
        <v>71313</v>
      </c>
      <c r="H25214" s="3" t="s">
        <v>71314</v>
      </c>
      <c r="I25214" t="s">
        <v>62</v>
      </c>
      <c r="J25214" t="s">
        <v>71373</v>
      </c>
    </row>
    <row r="25215" spans="1:10" ht="16" x14ac:dyDescent="0.2">
      <c r="A25215" t="s">
        <v>16307</v>
      </c>
      <c r="B25215" t="s">
        <v>10120</v>
      </c>
      <c r="C25215" t="s">
        <v>10121</v>
      </c>
      <c r="D25215">
        <v>2</v>
      </c>
      <c r="E25215">
        <v>195</v>
      </c>
      <c r="F25215" t="s">
        <v>13</v>
      </c>
      <c r="G25215" t="s">
        <v>71313</v>
      </c>
      <c r="H25215" s="3" t="s">
        <v>71314</v>
      </c>
      <c r="I25215" t="s">
        <v>62</v>
      </c>
      <c r="J25215" t="s">
        <v>16310</v>
      </c>
    </row>
    <row r="25216" spans="1:10" ht="16" x14ac:dyDescent="0.2">
      <c r="A25216" t="s">
        <v>71370</v>
      </c>
      <c r="B25216" t="s">
        <v>71374</v>
      </c>
      <c r="C25216" t="s">
        <v>71375</v>
      </c>
      <c r="D25216">
        <v>3</v>
      </c>
      <c r="E25216">
        <v>195</v>
      </c>
      <c r="F25216" t="s">
        <v>13</v>
      </c>
      <c r="G25216" t="s">
        <v>71313</v>
      </c>
      <c r="H25216" s="3" t="s">
        <v>71314</v>
      </c>
      <c r="I25216" t="s">
        <v>62</v>
      </c>
      <c r="J25216" t="s">
        <v>71373</v>
      </c>
    </row>
    <row r="25217" spans="1:10" ht="16" x14ac:dyDescent="0.2">
      <c r="A25217" t="s">
        <v>2915</v>
      </c>
      <c r="B25217" t="s">
        <v>71376</v>
      </c>
      <c r="C25217" t="s">
        <v>71377</v>
      </c>
      <c r="D25217">
        <v>3</v>
      </c>
      <c r="E25217">
        <v>195</v>
      </c>
      <c r="F25217" t="s">
        <v>13</v>
      </c>
      <c r="G25217" t="s">
        <v>71313</v>
      </c>
      <c r="H25217" s="3" t="s">
        <v>71314</v>
      </c>
      <c r="I25217" t="s">
        <v>62</v>
      </c>
      <c r="J25217" t="s">
        <v>2917</v>
      </c>
    </row>
    <row r="25218" spans="1:10" ht="16" x14ac:dyDescent="0.2">
      <c r="A25218" t="s">
        <v>2915</v>
      </c>
      <c r="B25218" t="s">
        <v>10135</v>
      </c>
      <c r="C25218" t="s">
        <v>10136</v>
      </c>
      <c r="D25218">
        <v>6</v>
      </c>
      <c r="E25218">
        <v>195</v>
      </c>
      <c r="F25218" t="s">
        <v>13</v>
      </c>
      <c r="G25218" t="s">
        <v>71313</v>
      </c>
      <c r="H25218" s="3" t="s">
        <v>71314</v>
      </c>
      <c r="I25218" t="s">
        <v>62</v>
      </c>
      <c r="J25218" t="s">
        <v>2917</v>
      </c>
    </row>
    <row r="25219" spans="1:10" ht="16" x14ac:dyDescent="0.2">
      <c r="A25219" t="s">
        <v>2915</v>
      </c>
      <c r="B25219" t="s">
        <v>71378</v>
      </c>
      <c r="C25219" t="s">
        <v>71379</v>
      </c>
      <c r="D25219">
        <v>4</v>
      </c>
      <c r="E25219">
        <v>195</v>
      </c>
      <c r="F25219" t="s">
        <v>13</v>
      </c>
      <c r="G25219" t="s">
        <v>71313</v>
      </c>
      <c r="H25219" s="3" t="s">
        <v>71314</v>
      </c>
      <c r="I25219" t="s">
        <v>62</v>
      </c>
      <c r="J25219" t="s">
        <v>2917</v>
      </c>
    </row>
    <row r="25220" spans="1:10" ht="16" x14ac:dyDescent="0.2">
      <c r="A25220" t="s">
        <v>30712</v>
      </c>
      <c r="B25220" t="s">
        <v>10120</v>
      </c>
      <c r="C25220" t="s">
        <v>10121</v>
      </c>
      <c r="D25220">
        <v>4</v>
      </c>
      <c r="E25220">
        <v>195</v>
      </c>
      <c r="F25220" t="s">
        <v>13</v>
      </c>
      <c r="G25220" t="s">
        <v>71313</v>
      </c>
      <c r="H25220" s="3" t="s">
        <v>71314</v>
      </c>
      <c r="I25220" t="s">
        <v>62</v>
      </c>
      <c r="J25220" t="s">
        <v>30715</v>
      </c>
    </row>
    <row r="25221" spans="1:10" ht="16" x14ac:dyDescent="0.2">
      <c r="A25221" t="s">
        <v>9939</v>
      </c>
      <c r="B25221" t="s">
        <v>71380</v>
      </c>
      <c r="C25221" t="s">
        <v>7775</v>
      </c>
      <c r="D25221">
        <v>3</v>
      </c>
      <c r="E25221">
        <v>195</v>
      </c>
      <c r="F25221" t="s">
        <v>13</v>
      </c>
      <c r="G25221" t="s">
        <v>71313</v>
      </c>
      <c r="H25221" s="3" t="s">
        <v>71314</v>
      </c>
      <c r="I25221" t="s">
        <v>62</v>
      </c>
      <c r="J25221" t="s">
        <v>9940</v>
      </c>
    </row>
    <row r="25222" spans="1:10" ht="16" x14ac:dyDescent="0.2">
      <c r="A25222" t="s">
        <v>22057</v>
      </c>
      <c r="B25222" t="s">
        <v>71381</v>
      </c>
      <c r="C25222" t="s">
        <v>71382</v>
      </c>
      <c r="D25222">
        <v>2</v>
      </c>
      <c r="E25222">
        <v>195</v>
      </c>
      <c r="F25222" t="s">
        <v>13</v>
      </c>
      <c r="G25222" t="s">
        <v>71313</v>
      </c>
      <c r="H25222" s="3" t="s">
        <v>71314</v>
      </c>
      <c r="I25222" t="s">
        <v>62</v>
      </c>
      <c r="J25222" t="s">
        <v>22058</v>
      </c>
    </row>
    <row r="25223" spans="1:10" ht="16" x14ac:dyDescent="0.2">
      <c r="A25223" t="s">
        <v>71370</v>
      </c>
      <c r="B25223" t="s">
        <v>71331</v>
      </c>
      <c r="C25223" t="s">
        <v>71383</v>
      </c>
      <c r="D25223">
        <v>2</v>
      </c>
      <c r="E25223">
        <v>195</v>
      </c>
      <c r="F25223" t="s">
        <v>13</v>
      </c>
      <c r="G25223" t="s">
        <v>71313</v>
      </c>
      <c r="H25223" s="3" t="s">
        <v>71314</v>
      </c>
      <c r="I25223" t="s">
        <v>62</v>
      </c>
      <c r="J25223" t="s">
        <v>71373</v>
      </c>
    </row>
    <row r="25224" spans="1:10" ht="16" x14ac:dyDescent="0.2">
      <c r="A25224" t="s">
        <v>19769</v>
      </c>
      <c r="B25224" t="s">
        <v>71384</v>
      </c>
      <c r="C25224" t="s">
        <v>71385</v>
      </c>
      <c r="D25224">
        <v>1</v>
      </c>
      <c r="E25224">
        <v>195</v>
      </c>
      <c r="F25224" t="s">
        <v>13</v>
      </c>
      <c r="G25224" t="s">
        <v>71313</v>
      </c>
      <c r="H25224" s="3" t="s">
        <v>71386</v>
      </c>
      <c r="I25224" t="s">
        <v>62</v>
      </c>
      <c r="J25224" t="s">
        <v>19773</v>
      </c>
    </row>
    <row r="25225" spans="1:10" ht="16" x14ac:dyDescent="0.2">
      <c r="A25225" t="s">
        <v>71359</v>
      </c>
      <c r="B25225" t="s">
        <v>71387</v>
      </c>
      <c r="C25225" t="s">
        <v>71332</v>
      </c>
      <c r="D25225">
        <v>1</v>
      </c>
      <c r="E25225">
        <v>195</v>
      </c>
      <c r="F25225" t="s">
        <v>13</v>
      </c>
      <c r="G25225" t="s">
        <v>71313</v>
      </c>
      <c r="H25225" s="3" t="s">
        <v>71314</v>
      </c>
      <c r="I25225" t="s">
        <v>62</v>
      </c>
      <c r="J25225" t="s">
        <v>71360</v>
      </c>
    </row>
    <row r="25226" spans="1:10" ht="16" x14ac:dyDescent="0.2">
      <c r="A25226" t="s">
        <v>71370</v>
      </c>
      <c r="B25226" t="s">
        <v>10120</v>
      </c>
      <c r="C25226" t="s">
        <v>10121</v>
      </c>
      <c r="D25226">
        <v>4</v>
      </c>
      <c r="E25226">
        <v>195</v>
      </c>
      <c r="F25226" t="s">
        <v>13</v>
      </c>
      <c r="G25226" t="s">
        <v>71313</v>
      </c>
      <c r="H25226" s="3" t="s">
        <v>71314</v>
      </c>
      <c r="I25226" t="s">
        <v>62</v>
      </c>
      <c r="J25226" t="s">
        <v>71373</v>
      </c>
    </row>
    <row r="25227" spans="1:10" ht="16" x14ac:dyDescent="0.2">
      <c r="A25227" t="s">
        <v>9932</v>
      </c>
      <c r="B25227" t="s">
        <v>7774</v>
      </c>
      <c r="C25227" t="s">
        <v>7775</v>
      </c>
      <c r="D25227">
        <v>3</v>
      </c>
      <c r="E25227">
        <v>195</v>
      </c>
      <c r="F25227" t="s">
        <v>13</v>
      </c>
      <c r="G25227" t="s">
        <v>71313</v>
      </c>
      <c r="H25227" s="3" t="s">
        <v>71314</v>
      </c>
      <c r="I25227" t="s">
        <v>62</v>
      </c>
      <c r="J25227" t="s">
        <v>9937</v>
      </c>
    </row>
    <row r="25228" spans="1:10" ht="16" x14ac:dyDescent="0.2">
      <c r="A25228" t="s">
        <v>71357</v>
      </c>
      <c r="B25228" t="s">
        <v>71388</v>
      </c>
      <c r="C25228" t="s">
        <v>71389</v>
      </c>
      <c r="D25228">
        <v>3</v>
      </c>
      <c r="E25228">
        <v>195</v>
      </c>
      <c r="F25228" t="s">
        <v>13</v>
      </c>
      <c r="G25228" t="s">
        <v>71313</v>
      </c>
      <c r="H25228" s="3" t="s">
        <v>71314</v>
      </c>
      <c r="I25228" t="s">
        <v>62</v>
      </c>
      <c r="J25228" t="s">
        <v>71358</v>
      </c>
    </row>
    <row r="25229" spans="1:10" ht="16" x14ac:dyDescent="0.2">
      <c r="A25229" t="s">
        <v>52554</v>
      </c>
      <c r="B25229" t="s">
        <v>10120</v>
      </c>
      <c r="C25229" t="s">
        <v>10121</v>
      </c>
      <c r="D25229">
        <v>2</v>
      </c>
      <c r="E25229">
        <v>195</v>
      </c>
      <c r="F25229" t="s">
        <v>13</v>
      </c>
      <c r="G25229" t="s">
        <v>71313</v>
      </c>
      <c r="H25229" s="3" t="s">
        <v>71314</v>
      </c>
      <c r="I25229" t="s">
        <v>62</v>
      </c>
      <c r="J25229" t="s">
        <v>52557</v>
      </c>
    </row>
    <row r="25230" spans="1:10" ht="16" x14ac:dyDescent="0.2">
      <c r="A25230" t="s">
        <v>34913</v>
      </c>
      <c r="B25230" t="s">
        <v>71390</v>
      </c>
      <c r="C25230" t="s">
        <v>71391</v>
      </c>
      <c r="D25230">
        <v>3</v>
      </c>
      <c r="E25230">
        <v>195</v>
      </c>
      <c r="F25230" t="s">
        <v>13</v>
      </c>
      <c r="G25230" t="s">
        <v>71313</v>
      </c>
      <c r="H25230" s="3" t="s">
        <v>71314</v>
      </c>
      <c r="I25230" t="s">
        <v>62</v>
      </c>
      <c r="J25230" t="s">
        <v>34917</v>
      </c>
    </row>
    <row r="25231" spans="1:10" ht="16" x14ac:dyDescent="0.2">
      <c r="A25231" t="s">
        <v>71353</v>
      </c>
      <c r="B25231" t="s">
        <v>71392</v>
      </c>
      <c r="C25231" t="s">
        <v>71393</v>
      </c>
      <c r="D25231">
        <v>1</v>
      </c>
      <c r="E25231">
        <v>195</v>
      </c>
      <c r="F25231" t="s">
        <v>13</v>
      </c>
      <c r="G25231" t="s">
        <v>71313</v>
      </c>
      <c r="H25231" s="3" t="s">
        <v>71314</v>
      </c>
      <c r="I25231" t="s">
        <v>62</v>
      </c>
      <c r="J25231" t="s">
        <v>71356</v>
      </c>
    </row>
    <row r="25232" spans="1:10" ht="16" x14ac:dyDescent="0.2">
      <c r="A25232" t="s">
        <v>34913</v>
      </c>
      <c r="B25232" t="s">
        <v>71394</v>
      </c>
      <c r="C25232" t="s">
        <v>71395</v>
      </c>
      <c r="D25232">
        <v>4</v>
      </c>
      <c r="E25232">
        <v>195</v>
      </c>
      <c r="F25232" t="s">
        <v>13</v>
      </c>
      <c r="G25232" t="s">
        <v>71313</v>
      </c>
      <c r="H25232" s="3" t="s">
        <v>71314</v>
      </c>
      <c r="I25232" t="s">
        <v>62</v>
      </c>
      <c r="J25232" t="s">
        <v>34917</v>
      </c>
    </row>
    <row r="25233" spans="1:10" ht="16" x14ac:dyDescent="0.2">
      <c r="A25233" t="s">
        <v>19769</v>
      </c>
      <c r="B25233" t="s">
        <v>71381</v>
      </c>
      <c r="C25233" t="s">
        <v>71382</v>
      </c>
      <c r="D25233">
        <v>2</v>
      </c>
      <c r="E25233">
        <v>195</v>
      </c>
      <c r="F25233" t="s">
        <v>13</v>
      </c>
      <c r="G25233" t="s">
        <v>71313</v>
      </c>
      <c r="H25233" s="3" t="s">
        <v>71314</v>
      </c>
      <c r="I25233" t="s">
        <v>62</v>
      </c>
      <c r="J25233" t="s">
        <v>19773</v>
      </c>
    </row>
    <row r="25234" spans="1:10" ht="16" x14ac:dyDescent="0.2">
      <c r="A25234" t="s">
        <v>71339</v>
      </c>
      <c r="B25234" t="s">
        <v>71396</v>
      </c>
      <c r="C25234" t="s">
        <v>71397</v>
      </c>
      <c r="D25234">
        <v>5</v>
      </c>
      <c r="E25234">
        <v>195</v>
      </c>
      <c r="F25234" t="s">
        <v>13</v>
      </c>
      <c r="G25234" t="s">
        <v>71313</v>
      </c>
      <c r="H25234" s="3" t="s">
        <v>71314</v>
      </c>
      <c r="I25234" t="s">
        <v>62</v>
      </c>
      <c r="J25234" t="s">
        <v>71340</v>
      </c>
    </row>
    <row r="25235" spans="1:10" ht="16" x14ac:dyDescent="0.2">
      <c r="A25235" t="s">
        <v>71348</v>
      </c>
      <c r="B25235" t="s">
        <v>71398</v>
      </c>
      <c r="C25235" t="s">
        <v>71399</v>
      </c>
      <c r="D25235">
        <v>2</v>
      </c>
      <c r="E25235">
        <v>195</v>
      </c>
      <c r="F25235" t="s">
        <v>13</v>
      </c>
      <c r="G25235" t="s">
        <v>71313</v>
      </c>
      <c r="H25235" s="3" t="s">
        <v>71314</v>
      </c>
      <c r="I25235" t="s">
        <v>62</v>
      </c>
      <c r="J25235" t="s">
        <v>71349</v>
      </c>
    </row>
    <row r="25236" spans="1:10" ht="16" x14ac:dyDescent="0.2">
      <c r="A25236" t="s">
        <v>32094</v>
      </c>
      <c r="B25236" t="s">
        <v>71400</v>
      </c>
      <c r="C25236" t="s">
        <v>71401</v>
      </c>
      <c r="D25236">
        <v>7</v>
      </c>
      <c r="E25236">
        <v>195</v>
      </c>
      <c r="F25236" t="s">
        <v>13</v>
      </c>
      <c r="G25236" t="s">
        <v>71402</v>
      </c>
      <c r="H25236" s="3" t="s">
        <v>71403</v>
      </c>
      <c r="I25236" t="s">
        <v>62</v>
      </c>
      <c r="J25236" t="s">
        <v>32098</v>
      </c>
    </row>
    <row r="25237" spans="1:10" ht="16" x14ac:dyDescent="0.2">
      <c r="A25237" t="s">
        <v>32094</v>
      </c>
      <c r="B25237" t="s">
        <v>71404</v>
      </c>
      <c r="C25237" t="s">
        <v>71405</v>
      </c>
      <c r="D25237">
        <v>4</v>
      </c>
      <c r="E25237">
        <v>195</v>
      </c>
      <c r="F25237" t="s">
        <v>13</v>
      </c>
      <c r="G25237" t="s">
        <v>71406</v>
      </c>
      <c r="H25237" s="3" t="s">
        <v>32097</v>
      </c>
      <c r="I25237" t="s">
        <v>62</v>
      </c>
      <c r="J25237" t="s">
        <v>32098</v>
      </c>
    </row>
    <row r="25238" spans="1:10" ht="16" x14ac:dyDescent="0.2">
      <c r="A25238" t="s">
        <v>71407</v>
      </c>
      <c r="B25238" t="s">
        <v>71408</v>
      </c>
      <c r="C25238" t="s">
        <v>71409</v>
      </c>
      <c r="D25238">
        <v>1</v>
      </c>
      <c r="E25238" t="s">
        <v>71410</v>
      </c>
      <c r="F25238" t="s">
        <v>13</v>
      </c>
      <c r="G25238" t="s">
        <v>71411</v>
      </c>
      <c r="H25238" s="3" t="s">
        <v>71412</v>
      </c>
      <c r="I25238" t="s">
        <v>62</v>
      </c>
      <c r="J25238" t="s">
        <v>71413</v>
      </c>
    </row>
    <row r="25239" spans="1:10" ht="16" x14ac:dyDescent="0.2">
      <c r="A25239" t="s">
        <v>42544</v>
      </c>
      <c r="B25239" t="s">
        <v>71414</v>
      </c>
      <c r="C25239" t="s">
        <v>71415</v>
      </c>
      <c r="D25239">
        <v>2</v>
      </c>
      <c r="E25239" t="s">
        <v>71410</v>
      </c>
      <c r="F25239" t="s">
        <v>13</v>
      </c>
      <c r="G25239" t="s">
        <v>71411</v>
      </c>
      <c r="H25239" s="3" t="s">
        <v>71416</v>
      </c>
      <c r="I25239" t="s">
        <v>62</v>
      </c>
      <c r="J25239" t="s">
        <v>42549</v>
      </c>
    </row>
    <row r="25240" spans="1:10" ht="16" x14ac:dyDescent="0.2">
      <c r="A25240" t="s">
        <v>71417</v>
      </c>
      <c r="B25240" t="s">
        <v>71418</v>
      </c>
      <c r="C25240" t="s">
        <v>71419</v>
      </c>
      <c r="D25240">
        <v>2</v>
      </c>
      <c r="E25240" t="s">
        <v>71410</v>
      </c>
      <c r="F25240" t="s">
        <v>13</v>
      </c>
      <c r="G25240" t="s">
        <v>71411</v>
      </c>
      <c r="H25240" s="3" t="s">
        <v>71420</v>
      </c>
      <c r="I25240" t="s">
        <v>62</v>
      </c>
      <c r="J25240" t="s">
        <v>71421</v>
      </c>
    </row>
    <row r="25241" spans="1:10" ht="16" x14ac:dyDescent="0.2">
      <c r="A25241" t="s">
        <v>33330</v>
      </c>
      <c r="B25241" t="s">
        <v>71422</v>
      </c>
      <c r="C25241" t="s">
        <v>71423</v>
      </c>
      <c r="D25241">
        <v>6</v>
      </c>
      <c r="E25241" t="s">
        <v>71410</v>
      </c>
      <c r="F25241" t="s">
        <v>13</v>
      </c>
      <c r="G25241" t="s">
        <v>71411</v>
      </c>
      <c r="H25241" s="3" t="s">
        <v>71424</v>
      </c>
      <c r="I25241" t="s">
        <v>62</v>
      </c>
      <c r="J25241" t="s">
        <v>33333</v>
      </c>
    </row>
    <row r="25242" spans="1:10" ht="16" x14ac:dyDescent="0.2">
      <c r="A25242" t="s">
        <v>71425</v>
      </c>
      <c r="B25242" t="s">
        <v>71426</v>
      </c>
      <c r="C25242" t="s">
        <v>71427</v>
      </c>
      <c r="D25242">
        <v>2</v>
      </c>
      <c r="E25242" t="s">
        <v>71410</v>
      </c>
      <c r="F25242" t="s">
        <v>13</v>
      </c>
      <c r="G25242" t="s">
        <v>71411</v>
      </c>
      <c r="H25242" s="3" t="s">
        <v>71424</v>
      </c>
      <c r="I25242" t="s">
        <v>62</v>
      </c>
      <c r="J25242" t="s">
        <v>71428</v>
      </c>
    </row>
    <row r="25243" spans="1:10" ht="16" x14ac:dyDescent="0.2">
      <c r="A25243" t="s">
        <v>71425</v>
      </c>
      <c r="B25243" t="s">
        <v>71381</v>
      </c>
      <c r="C25243" t="s">
        <v>71382</v>
      </c>
      <c r="D25243">
        <v>1</v>
      </c>
      <c r="E25243" t="s">
        <v>71410</v>
      </c>
      <c r="F25243" t="s">
        <v>13</v>
      </c>
      <c r="G25243" t="s">
        <v>71411</v>
      </c>
      <c r="H25243" s="3" t="s">
        <v>71424</v>
      </c>
      <c r="I25243" t="s">
        <v>62</v>
      </c>
      <c r="J25243" t="s">
        <v>71428</v>
      </c>
    </row>
    <row r="25244" spans="1:10" ht="16" x14ac:dyDescent="0.2">
      <c r="A25244" t="s">
        <v>71417</v>
      </c>
      <c r="B25244" t="s">
        <v>71429</v>
      </c>
      <c r="C25244" t="s">
        <v>71430</v>
      </c>
      <c r="D25244">
        <v>1</v>
      </c>
      <c r="E25244" t="s">
        <v>71410</v>
      </c>
      <c r="F25244" t="s">
        <v>13</v>
      </c>
      <c r="G25244" t="s">
        <v>71411</v>
      </c>
      <c r="H25244" s="3" t="s">
        <v>71420</v>
      </c>
      <c r="I25244" t="s">
        <v>62</v>
      </c>
      <c r="J25244" t="s">
        <v>71421</v>
      </c>
    </row>
    <row r="25245" spans="1:10" ht="16" x14ac:dyDescent="0.2">
      <c r="A25245" t="s">
        <v>71431</v>
      </c>
      <c r="B25245" t="s">
        <v>71432</v>
      </c>
      <c r="C25245" t="s">
        <v>71433</v>
      </c>
      <c r="D25245">
        <v>2</v>
      </c>
      <c r="E25245" t="s">
        <v>71410</v>
      </c>
      <c r="F25245" t="s">
        <v>13</v>
      </c>
      <c r="G25245" t="s">
        <v>71411</v>
      </c>
      <c r="H25245" s="3" t="s">
        <v>71434</v>
      </c>
      <c r="I25245" t="s">
        <v>62</v>
      </c>
      <c r="J25245" t="s">
        <v>71435</v>
      </c>
    </row>
    <row r="25246" spans="1:10" ht="16" x14ac:dyDescent="0.2">
      <c r="A25246" t="s">
        <v>71436</v>
      </c>
      <c r="B25246" t="s">
        <v>71437</v>
      </c>
      <c r="C25246" t="s">
        <v>71438</v>
      </c>
      <c r="D25246">
        <v>1</v>
      </c>
      <c r="E25246" t="s">
        <v>71410</v>
      </c>
      <c r="F25246" t="s">
        <v>13</v>
      </c>
      <c r="G25246" t="s">
        <v>71411</v>
      </c>
      <c r="H25246" s="3" t="s">
        <v>71439</v>
      </c>
      <c r="I25246" t="s">
        <v>62</v>
      </c>
      <c r="J25246" t="s">
        <v>71440</v>
      </c>
    </row>
    <row r="25247" spans="1:10" ht="16" x14ac:dyDescent="0.2">
      <c r="A25247" t="s">
        <v>33330</v>
      </c>
      <c r="B25247" t="s">
        <v>71311</v>
      </c>
      <c r="C25247" t="s">
        <v>71312</v>
      </c>
      <c r="D25247">
        <v>5</v>
      </c>
      <c r="E25247" t="s">
        <v>71410</v>
      </c>
      <c r="F25247" t="s">
        <v>13</v>
      </c>
      <c r="G25247" t="s">
        <v>71411</v>
      </c>
      <c r="H25247" s="3" t="s">
        <v>71424</v>
      </c>
      <c r="I25247" t="s">
        <v>62</v>
      </c>
      <c r="J25247" t="s">
        <v>33333</v>
      </c>
    </row>
    <row r="25248" spans="1:10" ht="16" x14ac:dyDescent="0.2">
      <c r="A25248" t="s">
        <v>71441</v>
      </c>
      <c r="B25248" t="s">
        <v>71381</v>
      </c>
      <c r="C25248" t="s">
        <v>71382</v>
      </c>
      <c r="D25248">
        <v>1</v>
      </c>
      <c r="E25248" t="s">
        <v>71410</v>
      </c>
      <c r="F25248" t="s">
        <v>13</v>
      </c>
      <c r="G25248" t="s">
        <v>71411</v>
      </c>
      <c r="H25248" s="3" t="s">
        <v>71424</v>
      </c>
      <c r="I25248" t="s">
        <v>62</v>
      </c>
      <c r="J25248" t="s">
        <v>71442</v>
      </c>
    </row>
    <row r="25249" spans="1:10" ht="16" x14ac:dyDescent="0.2">
      <c r="A25249" t="s">
        <v>71443</v>
      </c>
      <c r="B25249" t="s">
        <v>71444</v>
      </c>
      <c r="C25249" t="s">
        <v>71445</v>
      </c>
      <c r="D25249">
        <v>3</v>
      </c>
      <c r="E25249" t="s">
        <v>71410</v>
      </c>
      <c r="F25249" t="s">
        <v>13</v>
      </c>
      <c r="G25249" t="s">
        <v>71411</v>
      </c>
      <c r="H25249" s="3" t="s">
        <v>71424</v>
      </c>
      <c r="I25249" t="s">
        <v>62</v>
      </c>
      <c r="J25249" t="s">
        <v>71446</v>
      </c>
    </row>
    <row r="25250" spans="1:10" ht="16" x14ac:dyDescent="0.2">
      <c r="A25250" t="s">
        <v>33330</v>
      </c>
      <c r="B25250" t="s">
        <v>10120</v>
      </c>
      <c r="C25250" t="s">
        <v>10121</v>
      </c>
      <c r="D25250">
        <v>1</v>
      </c>
      <c r="E25250" t="s">
        <v>71410</v>
      </c>
      <c r="F25250" t="s">
        <v>13</v>
      </c>
      <c r="G25250" t="s">
        <v>71411</v>
      </c>
      <c r="H25250" s="3" t="s">
        <v>71424</v>
      </c>
      <c r="I25250" t="s">
        <v>62</v>
      </c>
      <c r="J25250" t="s">
        <v>33333</v>
      </c>
    </row>
    <row r="25251" spans="1:10" ht="16" x14ac:dyDescent="0.2">
      <c r="A25251" t="s">
        <v>2915</v>
      </c>
      <c r="B25251" t="s">
        <v>10120</v>
      </c>
      <c r="C25251" t="s">
        <v>10121</v>
      </c>
      <c r="D25251">
        <v>5</v>
      </c>
      <c r="E25251" t="s">
        <v>71410</v>
      </c>
      <c r="F25251" t="s">
        <v>13</v>
      </c>
      <c r="G25251" t="s">
        <v>71411</v>
      </c>
      <c r="H25251" s="3" t="s">
        <v>71424</v>
      </c>
      <c r="I25251" t="s">
        <v>62</v>
      </c>
      <c r="J25251" t="s">
        <v>2917</v>
      </c>
    </row>
    <row r="25252" spans="1:10" ht="16" x14ac:dyDescent="0.2">
      <c r="A25252" t="s">
        <v>31184</v>
      </c>
      <c r="B25252" t="s">
        <v>10120</v>
      </c>
      <c r="C25252" t="s">
        <v>10121</v>
      </c>
      <c r="D25252">
        <v>5</v>
      </c>
      <c r="E25252" t="s">
        <v>71410</v>
      </c>
      <c r="F25252" t="s">
        <v>13</v>
      </c>
      <c r="G25252" t="s">
        <v>71411</v>
      </c>
      <c r="H25252" s="3" t="s">
        <v>71424</v>
      </c>
      <c r="I25252" t="s">
        <v>62</v>
      </c>
      <c r="J25252" t="s">
        <v>31188</v>
      </c>
    </row>
    <row r="25253" spans="1:10" ht="16" x14ac:dyDescent="0.2">
      <c r="A25253" t="s">
        <v>71431</v>
      </c>
      <c r="B25253" t="s">
        <v>71447</v>
      </c>
      <c r="C25253" t="s">
        <v>71448</v>
      </c>
      <c r="D25253">
        <v>3</v>
      </c>
      <c r="E25253" t="s">
        <v>71410</v>
      </c>
      <c r="F25253" t="s">
        <v>13</v>
      </c>
      <c r="G25253" t="s">
        <v>71411</v>
      </c>
      <c r="H25253" s="3" t="s">
        <v>71424</v>
      </c>
      <c r="I25253" t="s">
        <v>62</v>
      </c>
      <c r="J25253" t="s">
        <v>71435</v>
      </c>
    </row>
    <row r="25254" spans="1:10" ht="16" x14ac:dyDescent="0.2">
      <c r="A25254" t="s">
        <v>41568</v>
      </c>
      <c r="B25254" t="s">
        <v>10120</v>
      </c>
      <c r="C25254" t="s">
        <v>10121</v>
      </c>
      <c r="D25254">
        <v>2</v>
      </c>
      <c r="E25254" t="s">
        <v>71410</v>
      </c>
      <c r="F25254" t="s">
        <v>13</v>
      </c>
      <c r="G25254" t="s">
        <v>71411</v>
      </c>
      <c r="H25254" s="3" t="s">
        <v>71424</v>
      </c>
      <c r="I25254" t="s">
        <v>62</v>
      </c>
      <c r="J25254" t="s">
        <v>41570</v>
      </c>
    </row>
    <row r="25255" spans="1:10" ht="16" x14ac:dyDescent="0.2">
      <c r="A25255" t="s">
        <v>52042</v>
      </c>
      <c r="B25255" t="s">
        <v>71384</v>
      </c>
      <c r="C25255" t="s">
        <v>71385</v>
      </c>
      <c r="D25255">
        <v>2</v>
      </c>
      <c r="E25255" t="s">
        <v>71410</v>
      </c>
      <c r="F25255" t="s">
        <v>13</v>
      </c>
      <c r="G25255" t="s">
        <v>71411</v>
      </c>
      <c r="H25255" s="3" t="s">
        <v>71424</v>
      </c>
      <c r="I25255" t="s">
        <v>62</v>
      </c>
      <c r="J25255" t="s">
        <v>52045</v>
      </c>
    </row>
    <row r="25256" spans="1:10" ht="16" x14ac:dyDescent="0.2">
      <c r="A25256" t="s">
        <v>71441</v>
      </c>
      <c r="B25256" t="s">
        <v>71447</v>
      </c>
      <c r="C25256" t="s">
        <v>71448</v>
      </c>
      <c r="D25256">
        <v>2</v>
      </c>
      <c r="E25256" t="s">
        <v>71410</v>
      </c>
      <c r="F25256" t="s">
        <v>13</v>
      </c>
      <c r="G25256" t="s">
        <v>71411</v>
      </c>
      <c r="H25256" s="3" t="s">
        <v>71424</v>
      </c>
      <c r="I25256" t="s">
        <v>62</v>
      </c>
      <c r="J25256" t="s">
        <v>71442</v>
      </c>
    </row>
    <row r="25257" spans="1:10" ht="16" x14ac:dyDescent="0.2">
      <c r="A25257" t="s">
        <v>52607</v>
      </c>
      <c r="B25257" t="s">
        <v>10120</v>
      </c>
      <c r="C25257" t="s">
        <v>10121</v>
      </c>
      <c r="D25257">
        <v>3</v>
      </c>
      <c r="E25257" t="s">
        <v>71410</v>
      </c>
      <c r="F25257" t="s">
        <v>13</v>
      </c>
      <c r="G25257" t="s">
        <v>71411</v>
      </c>
      <c r="H25257" s="3" t="s">
        <v>71424</v>
      </c>
      <c r="I25257" t="s">
        <v>62</v>
      </c>
      <c r="J25257" t="s">
        <v>52608</v>
      </c>
    </row>
    <row r="25258" spans="1:10" ht="16" x14ac:dyDescent="0.2">
      <c r="A25258" t="s">
        <v>49559</v>
      </c>
      <c r="B25258" t="s">
        <v>10120</v>
      </c>
      <c r="C25258" t="s">
        <v>10121</v>
      </c>
      <c r="D25258">
        <v>1</v>
      </c>
      <c r="E25258" t="s">
        <v>71410</v>
      </c>
      <c r="F25258" t="s">
        <v>13</v>
      </c>
      <c r="G25258" t="s">
        <v>71411</v>
      </c>
      <c r="H25258" s="3" t="s">
        <v>71424</v>
      </c>
      <c r="I25258" t="s">
        <v>62</v>
      </c>
      <c r="J25258" t="s">
        <v>49562</v>
      </c>
    </row>
    <row r="25259" spans="1:10" ht="16" x14ac:dyDescent="0.2">
      <c r="A25259" t="s">
        <v>71449</v>
      </c>
      <c r="B25259" t="s">
        <v>71450</v>
      </c>
      <c r="C25259" t="s">
        <v>71451</v>
      </c>
      <c r="D25259">
        <v>2</v>
      </c>
      <c r="E25259" t="s">
        <v>71410</v>
      </c>
      <c r="F25259" t="s">
        <v>13</v>
      </c>
      <c r="G25259" t="s">
        <v>71411</v>
      </c>
      <c r="H25259" s="3" t="s">
        <v>71424</v>
      </c>
      <c r="I25259" t="s">
        <v>62</v>
      </c>
      <c r="J25259" t="s">
        <v>71452</v>
      </c>
    </row>
    <row r="25260" spans="1:10" ht="16" x14ac:dyDescent="0.2">
      <c r="A25260" t="s">
        <v>37795</v>
      </c>
      <c r="B25260" t="s">
        <v>4622</v>
      </c>
      <c r="C25260" t="s">
        <v>71453</v>
      </c>
      <c r="D25260">
        <v>2</v>
      </c>
      <c r="E25260" t="s">
        <v>71410</v>
      </c>
      <c r="F25260" t="s">
        <v>13</v>
      </c>
      <c r="G25260" t="s">
        <v>71411</v>
      </c>
      <c r="H25260" s="3" t="s">
        <v>71424</v>
      </c>
      <c r="I25260" t="s">
        <v>62</v>
      </c>
      <c r="J25260" t="s">
        <v>37796</v>
      </c>
    </row>
    <row r="25261" spans="1:10" ht="16" x14ac:dyDescent="0.2">
      <c r="A25261" t="s">
        <v>71454</v>
      </c>
      <c r="B25261" t="s">
        <v>71354</v>
      </c>
      <c r="C25261" t="s">
        <v>71355</v>
      </c>
      <c r="D25261">
        <v>1</v>
      </c>
      <c r="E25261" t="s">
        <v>71410</v>
      </c>
      <c r="F25261" t="s">
        <v>13</v>
      </c>
      <c r="G25261" t="s">
        <v>71411</v>
      </c>
      <c r="H25261" s="3" t="s">
        <v>71424</v>
      </c>
      <c r="I25261" t="s">
        <v>62</v>
      </c>
      <c r="J25261" t="s">
        <v>71455</v>
      </c>
    </row>
    <row r="25262" spans="1:10" ht="16" x14ac:dyDescent="0.2">
      <c r="A25262" t="s">
        <v>71449</v>
      </c>
      <c r="B25262" t="s">
        <v>71381</v>
      </c>
      <c r="C25262" t="s">
        <v>71382</v>
      </c>
      <c r="D25262">
        <v>1</v>
      </c>
      <c r="E25262" t="s">
        <v>71410</v>
      </c>
      <c r="F25262" t="s">
        <v>13</v>
      </c>
      <c r="G25262" t="s">
        <v>71411</v>
      </c>
      <c r="H25262" s="3" t="s">
        <v>71424</v>
      </c>
      <c r="I25262" t="s">
        <v>62</v>
      </c>
      <c r="J25262" t="s">
        <v>71452</v>
      </c>
    </row>
    <row r="25263" spans="1:10" ht="16" x14ac:dyDescent="0.2">
      <c r="A25263" t="s">
        <v>71443</v>
      </c>
      <c r="B25263" t="s">
        <v>71456</v>
      </c>
      <c r="C25263" t="s">
        <v>71457</v>
      </c>
      <c r="D25263">
        <v>1</v>
      </c>
      <c r="E25263" t="s">
        <v>71410</v>
      </c>
      <c r="F25263" t="s">
        <v>13</v>
      </c>
      <c r="G25263" t="s">
        <v>71411</v>
      </c>
      <c r="H25263" s="3" t="s">
        <v>71424</v>
      </c>
      <c r="I25263" t="s">
        <v>62</v>
      </c>
      <c r="J25263" t="s">
        <v>71446</v>
      </c>
    </row>
    <row r="25264" spans="1:10" ht="16" x14ac:dyDescent="0.2">
      <c r="A25264" t="s">
        <v>52042</v>
      </c>
      <c r="B25264" t="s">
        <v>71381</v>
      </c>
      <c r="C25264" t="s">
        <v>71382</v>
      </c>
      <c r="D25264">
        <v>1</v>
      </c>
      <c r="E25264" t="s">
        <v>71410</v>
      </c>
      <c r="F25264" t="s">
        <v>13</v>
      </c>
      <c r="G25264" t="s">
        <v>71411</v>
      </c>
      <c r="H25264" s="3" t="s">
        <v>71424</v>
      </c>
      <c r="I25264" t="s">
        <v>62</v>
      </c>
      <c r="J25264" t="s">
        <v>52045</v>
      </c>
    </row>
    <row r="25265" spans="1:10" ht="16" x14ac:dyDescent="0.2">
      <c r="A25265" t="s">
        <v>71458</v>
      </c>
      <c r="B25265" t="s">
        <v>71459</v>
      </c>
      <c r="C25265" t="s">
        <v>71460</v>
      </c>
      <c r="D25265">
        <v>3</v>
      </c>
      <c r="E25265" t="s">
        <v>71410</v>
      </c>
      <c r="F25265" t="s">
        <v>13</v>
      </c>
      <c r="G25265" t="s">
        <v>71411</v>
      </c>
      <c r="H25265" s="3" t="s">
        <v>71461</v>
      </c>
      <c r="I25265" t="s">
        <v>62</v>
      </c>
      <c r="J25265" t="s">
        <v>71462</v>
      </c>
    </row>
    <row r="25266" spans="1:10" ht="16" x14ac:dyDescent="0.2">
      <c r="A25266" t="s">
        <v>71463</v>
      </c>
      <c r="B25266" t="s">
        <v>71464</v>
      </c>
      <c r="C25266" t="s">
        <v>71457</v>
      </c>
      <c r="D25266">
        <v>1</v>
      </c>
      <c r="E25266" t="s">
        <v>71410</v>
      </c>
      <c r="F25266" t="s">
        <v>13</v>
      </c>
      <c r="G25266" t="s">
        <v>71411</v>
      </c>
      <c r="H25266" s="3" t="s">
        <v>71424</v>
      </c>
      <c r="I25266" t="s">
        <v>62</v>
      </c>
      <c r="J25266" t="s">
        <v>71465</v>
      </c>
    </row>
    <row r="25267" spans="1:10" ht="16" x14ac:dyDescent="0.2">
      <c r="A25267" t="s">
        <v>71458</v>
      </c>
      <c r="B25267" t="s">
        <v>71466</v>
      </c>
      <c r="C25267" t="s">
        <v>71467</v>
      </c>
      <c r="D25267">
        <v>2</v>
      </c>
      <c r="E25267" t="s">
        <v>71410</v>
      </c>
      <c r="F25267" t="s">
        <v>13</v>
      </c>
      <c r="G25267" t="s">
        <v>71411</v>
      </c>
      <c r="H25267" s="3" t="s">
        <v>71468</v>
      </c>
      <c r="I25267" t="s">
        <v>62</v>
      </c>
      <c r="J25267" t="s">
        <v>71462</v>
      </c>
    </row>
    <row r="25268" spans="1:10" ht="16" x14ac:dyDescent="0.2">
      <c r="A25268" t="s">
        <v>71469</v>
      </c>
      <c r="B25268" t="s">
        <v>71381</v>
      </c>
      <c r="C25268" t="s">
        <v>71382</v>
      </c>
      <c r="D25268">
        <v>1</v>
      </c>
      <c r="E25268" t="s">
        <v>71410</v>
      </c>
      <c r="F25268" t="s">
        <v>13</v>
      </c>
      <c r="G25268" t="s">
        <v>71411</v>
      </c>
      <c r="H25268" s="3" t="s">
        <v>71424</v>
      </c>
      <c r="I25268" t="s">
        <v>62</v>
      </c>
      <c r="J25268" t="s">
        <v>71470</v>
      </c>
    </row>
    <row r="25269" spans="1:10" ht="16" x14ac:dyDescent="0.2">
      <c r="A25269" t="s">
        <v>47300</v>
      </c>
      <c r="B25269" t="s">
        <v>8087</v>
      </c>
      <c r="C25269" t="s">
        <v>71471</v>
      </c>
      <c r="D25269">
        <v>5</v>
      </c>
      <c r="E25269" t="s">
        <v>71410</v>
      </c>
      <c r="F25269" t="s">
        <v>13</v>
      </c>
      <c r="G25269" t="s">
        <v>71411</v>
      </c>
      <c r="H25269" s="3" t="s">
        <v>71416</v>
      </c>
      <c r="I25269" t="s">
        <v>62</v>
      </c>
      <c r="J25269" t="s">
        <v>47304</v>
      </c>
    </row>
    <row r="25270" spans="1:10" ht="16" x14ac:dyDescent="0.2">
      <c r="A25270" t="s">
        <v>71431</v>
      </c>
      <c r="B25270" t="s">
        <v>71381</v>
      </c>
      <c r="C25270" t="s">
        <v>71382</v>
      </c>
      <c r="D25270">
        <v>1</v>
      </c>
      <c r="E25270" t="s">
        <v>71410</v>
      </c>
      <c r="F25270" t="s">
        <v>13</v>
      </c>
      <c r="G25270" t="s">
        <v>71411</v>
      </c>
      <c r="H25270" s="3" t="s">
        <v>71424</v>
      </c>
      <c r="I25270" t="s">
        <v>62</v>
      </c>
      <c r="J25270" t="s">
        <v>71435</v>
      </c>
    </row>
    <row r="25271" spans="1:10" ht="16" x14ac:dyDescent="0.2">
      <c r="A25271" t="s">
        <v>71458</v>
      </c>
      <c r="B25271" t="s">
        <v>71472</v>
      </c>
      <c r="C25271" t="s">
        <v>71473</v>
      </c>
      <c r="D25271">
        <v>1</v>
      </c>
      <c r="E25271" t="s">
        <v>71410</v>
      </c>
      <c r="F25271" t="s">
        <v>13</v>
      </c>
      <c r="G25271" t="s">
        <v>71411</v>
      </c>
      <c r="H25271" s="3" t="s">
        <v>71468</v>
      </c>
      <c r="I25271" t="s">
        <v>62</v>
      </c>
      <c r="J25271" t="s">
        <v>71462</v>
      </c>
    </row>
    <row r="25272" spans="1:10" ht="16" x14ac:dyDescent="0.2">
      <c r="A25272" t="s">
        <v>71474</v>
      </c>
      <c r="B25272" t="s">
        <v>71384</v>
      </c>
      <c r="C25272" t="s">
        <v>71385</v>
      </c>
      <c r="D25272">
        <v>2</v>
      </c>
      <c r="E25272" t="s">
        <v>71410</v>
      </c>
      <c r="F25272" t="s">
        <v>13</v>
      </c>
      <c r="G25272" t="s">
        <v>71411</v>
      </c>
      <c r="H25272" s="3" t="s">
        <v>71424</v>
      </c>
      <c r="I25272" t="s">
        <v>62</v>
      </c>
      <c r="J25272" t="s">
        <v>71475</v>
      </c>
    </row>
    <row r="25273" spans="1:10" ht="16" x14ac:dyDescent="0.2">
      <c r="A25273" t="s">
        <v>25282</v>
      </c>
      <c r="B25273" t="s">
        <v>10120</v>
      </c>
      <c r="C25273" t="s">
        <v>10121</v>
      </c>
      <c r="D25273">
        <v>3</v>
      </c>
      <c r="E25273" t="s">
        <v>71410</v>
      </c>
      <c r="F25273" t="s">
        <v>13</v>
      </c>
      <c r="G25273" t="s">
        <v>71411</v>
      </c>
      <c r="H25273" s="3" t="s">
        <v>71424</v>
      </c>
      <c r="I25273" t="s">
        <v>62</v>
      </c>
      <c r="J25273" t="s">
        <v>25287</v>
      </c>
    </row>
    <row r="25274" spans="1:10" ht="16" x14ac:dyDescent="0.2">
      <c r="A25274" t="s">
        <v>71463</v>
      </c>
      <c r="B25274" t="s">
        <v>71476</v>
      </c>
      <c r="C25274" t="s">
        <v>71477</v>
      </c>
      <c r="D25274">
        <v>2</v>
      </c>
      <c r="E25274" t="s">
        <v>71410</v>
      </c>
      <c r="F25274" t="s">
        <v>13</v>
      </c>
      <c r="G25274" t="s">
        <v>71411</v>
      </c>
      <c r="H25274" s="3" t="s">
        <v>71424</v>
      </c>
      <c r="I25274" t="s">
        <v>62</v>
      </c>
      <c r="J25274" t="s">
        <v>71465</v>
      </c>
    </row>
    <row r="25275" spans="1:10" ht="16" x14ac:dyDescent="0.2">
      <c r="A25275" t="s">
        <v>71474</v>
      </c>
      <c r="B25275" t="s">
        <v>10120</v>
      </c>
      <c r="C25275" t="s">
        <v>10121</v>
      </c>
      <c r="D25275">
        <v>1</v>
      </c>
      <c r="E25275" t="s">
        <v>71410</v>
      </c>
      <c r="F25275" t="s">
        <v>13</v>
      </c>
      <c r="G25275" t="s">
        <v>71411</v>
      </c>
      <c r="H25275" s="3" t="s">
        <v>71424</v>
      </c>
      <c r="I25275" t="s">
        <v>62</v>
      </c>
      <c r="J25275" t="s">
        <v>71475</v>
      </c>
    </row>
    <row r="25276" spans="1:10" ht="16" x14ac:dyDescent="0.2">
      <c r="A25276" t="s">
        <v>71443</v>
      </c>
      <c r="B25276" t="s">
        <v>71478</v>
      </c>
      <c r="C25276" t="s">
        <v>71479</v>
      </c>
      <c r="D25276">
        <v>2</v>
      </c>
      <c r="E25276" t="s">
        <v>71410</v>
      </c>
      <c r="F25276" t="s">
        <v>13</v>
      </c>
      <c r="G25276" t="s">
        <v>71411</v>
      </c>
      <c r="H25276" s="3" t="s">
        <v>71424</v>
      </c>
      <c r="I25276" t="s">
        <v>62</v>
      </c>
      <c r="J25276" t="s">
        <v>71446</v>
      </c>
    </row>
    <row r="25277" spans="1:10" ht="16" x14ac:dyDescent="0.2">
      <c r="A25277" t="s">
        <v>71480</v>
      </c>
      <c r="B25277" t="s">
        <v>71481</v>
      </c>
      <c r="C25277" t="s">
        <v>71482</v>
      </c>
      <c r="D25277">
        <v>1</v>
      </c>
      <c r="E25277" t="s">
        <v>730</v>
      </c>
      <c r="F25277" t="s">
        <v>13</v>
      </c>
      <c r="G25277" t="s">
        <v>71483</v>
      </c>
      <c r="H25277" s="3" t="s">
        <v>71484</v>
      </c>
      <c r="I25277" t="s">
        <v>62</v>
      </c>
      <c r="J25277" t="s">
        <v>71485</v>
      </c>
    </row>
    <row r="25278" spans="1:10" ht="16" x14ac:dyDescent="0.2">
      <c r="A25278" t="s">
        <v>71480</v>
      </c>
      <c r="B25278" t="s">
        <v>71486</v>
      </c>
      <c r="C25278" t="s">
        <v>71487</v>
      </c>
      <c r="D25278">
        <v>2</v>
      </c>
      <c r="E25278" t="s">
        <v>730</v>
      </c>
      <c r="F25278" t="s">
        <v>13</v>
      </c>
      <c r="G25278" t="s">
        <v>71483</v>
      </c>
      <c r="H25278" s="3" t="s">
        <v>71488</v>
      </c>
      <c r="I25278" t="s">
        <v>62</v>
      </c>
      <c r="J25278" t="s">
        <v>71485</v>
      </c>
    </row>
    <row r="25279" spans="1:10" ht="16" x14ac:dyDescent="0.2">
      <c r="A25279" t="s">
        <v>69124</v>
      </c>
      <c r="B25279" t="s">
        <v>71489</v>
      </c>
      <c r="C25279" t="s">
        <v>71490</v>
      </c>
      <c r="D25279">
        <v>2</v>
      </c>
      <c r="E25279" t="s">
        <v>730</v>
      </c>
      <c r="F25279" t="s">
        <v>13</v>
      </c>
      <c r="G25279" t="s">
        <v>71483</v>
      </c>
      <c r="H25279" s="3" t="s">
        <v>71491</v>
      </c>
      <c r="I25279" t="s">
        <v>62</v>
      </c>
      <c r="J25279" t="s">
        <v>69125</v>
      </c>
    </row>
    <row r="25280" spans="1:10" ht="32" x14ac:dyDescent="0.2">
      <c r="A25280" t="s">
        <v>71492</v>
      </c>
      <c r="B25280" t="s">
        <v>71493</v>
      </c>
      <c r="C25280" t="s">
        <v>71494</v>
      </c>
      <c r="D25280">
        <v>1</v>
      </c>
      <c r="E25280" t="s">
        <v>730</v>
      </c>
      <c r="F25280" t="s">
        <v>13</v>
      </c>
      <c r="G25280" t="s">
        <v>71483</v>
      </c>
      <c r="H25280" s="3" t="s">
        <v>71495</v>
      </c>
      <c r="I25280" t="s">
        <v>62</v>
      </c>
      <c r="J25280" t="s">
        <v>71496</v>
      </c>
    </row>
    <row r="25281" spans="1:10" ht="16" x14ac:dyDescent="0.2">
      <c r="A25281" t="s">
        <v>27103</v>
      </c>
      <c r="B25281" t="s">
        <v>27074</v>
      </c>
      <c r="C25281" t="s">
        <v>27075</v>
      </c>
      <c r="D25281">
        <v>4</v>
      </c>
      <c r="E25281" t="s">
        <v>730</v>
      </c>
      <c r="F25281" t="s">
        <v>13</v>
      </c>
      <c r="G25281" t="s">
        <v>71483</v>
      </c>
      <c r="H25281" s="3" t="s">
        <v>71491</v>
      </c>
      <c r="I25281" t="s">
        <v>62</v>
      </c>
      <c r="J25281" t="s">
        <v>27104</v>
      </c>
    </row>
    <row r="25282" spans="1:10" ht="16" x14ac:dyDescent="0.2">
      <c r="A25282" t="s">
        <v>27077</v>
      </c>
      <c r="B25282" t="s">
        <v>71497</v>
      </c>
      <c r="C25282" t="s">
        <v>71498</v>
      </c>
      <c r="D25282">
        <v>5</v>
      </c>
      <c r="E25282" t="s">
        <v>730</v>
      </c>
      <c r="F25282" t="s">
        <v>13</v>
      </c>
      <c r="G25282" t="s">
        <v>71483</v>
      </c>
      <c r="H25282" s="3" t="s">
        <v>71499</v>
      </c>
      <c r="I25282" t="s">
        <v>62</v>
      </c>
      <c r="J25282" t="s">
        <v>27080</v>
      </c>
    </row>
    <row r="25283" spans="1:10" ht="16" x14ac:dyDescent="0.2">
      <c r="A25283" t="s">
        <v>7803</v>
      </c>
      <c r="B25283" t="s">
        <v>71500</v>
      </c>
      <c r="C25283" t="s">
        <v>71501</v>
      </c>
      <c r="D25283">
        <v>3</v>
      </c>
      <c r="E25283" t="s">
        <v>730</v>
      </c>
      <c r="F25283" t="s">
        <v>13</v>
      </c>
      <c r="G25283" t="s">
        <v>71483</v>
      </c>
      <c r="H25283" s="3" t="s">
        <v>71488</v>
      </c>
      <c r="I25283" t="s">
        <v>62</v>
      </c>
      <c r="J25283" t="s">
        <v>7807</v>
      </c>
    </row>
    <row r="25284" spans="1:10" ht="16" x14ac:dyDescent="0.2">
      <c r="A25284" t="s">
        <v>27077</v>
      </c>
      <c r="B25284" t="s">
        <v>53488</v>
      </c>
      <c r="C25284" t="s">
        <v>71502</v>
      </c>
      <c r="D25284">
        <v>4</v>
      </c>
      <c r="E25284" t="s">
        <v>730</v>
      </c>
      <c r="F25284" t="s">
        <v>13</v>
      </c>
      <c r="G25284" t="s">
        <v>71483</v>
      </c>
      <c r="H25284" s="3" t="s">
        <v>71499</v>
      </c>
      <c r="I25284" t="s">
        <v>62</v>
      </c>
      <c r="J25284" t="s">
        <v>27080</v>
      </c>
    </row>
    <row r="25285" spans="1:10" ht="16" x14ac:dyDescent="0.2">
      <c r="A25285" t="s">
        <v>27097</v>
      </c>
      <c r="B25285" t="s">
        <v>27074</v>
      </c>
      <c r="C25285" t="s">
        <v>27075</v>
      </c>
      <c r="D25285">
        <v>6</v>
      </c>
      <c r="E25285" t="s">
        <v>730</v>
      </c>
      <c r="F25285" t="s">
        <v>13</v>
      </c>
      <c r="G25285" t="s">
        <v>71483</v>
      </c>
      <c r="H25285" s="3" t="s">
        <v>71499</v>
      </c>
      <c r="I25285" t="s">
        <v>62</v>
      </c>
      <c r="J25285" t="s">
        <v>27100</v>
      </c>
    </row>
    <row r="25286" spans="1:10" ht="16" x14ac:dyDescent="0.2">
      <c r="A25286" t="s">
        <v>71480</v>
      </c>
      <c r="B25286" t="s">
        <v>45521</v>
      </c>
      <c r="C25286" t="s">
        <v>71503</v>
      </c>
      <c r="D25286">
        <v>5</v>
      </c>
      <c r="E25286" t="s">
        <v>730</v>
      </c>
      <c r="F25286" t="s">
        <v>13</v>
      </c>
      <c r="G25286" t="s">
        <v>71483</v>
      </c>
      <c r="H25286" s="3" t="s">
        <v>71488</v>
      </c>
      <c r="I25286" t="s">
        <v>62</v>
      </c>
      <c r="J25286" t="s">
        <v>71485</v>
      </c>
    </row>
    <row r="25287" spans="1:10" ht="16" x14ac:dyDescent="0.2">
      <c r="A25287" t="s">
        <v>71480</v>
      </c>
      <c r="B25287" t="s">
        <v>71504</v>
      </c>
      <c r="C25287" t="s">
        <v>71505</v>
      </c>
      <c r="D25287">
        <v>3</v>
      </c>
      <c r="E25287" t="s">
        <v>730</v>
      </c>
      <c r="F25287" t="s">
        <v>13</v>
      </c>
      <c r="G25287" t="s">
        <v>71483</v>
      </c>
      <c r="H25287" s="3" t="s">
        <v>71488</v>
      </c>
      <c r="I25287" t="s">
        <v>62</v>
      </c>
      <c r="J25287" t="s">
        <v>71485</v>
      </c>
    </row>
    <row r="25288" spans="1:10" ht="16" x14ac:dyDescent="0.2">
      <c r="A25288" t="s">
        <v>69633</v>
      </c>
      <c r="B25288" t="s">
        <v>71489</v>
      </c>
      <c r="C25288" t="s">
        <v>71490</v>
      </c>
      <c r="D25288">
        <v>2</v>
      </c>
      <c r="E25288" t="s">
        <v>730</v>
      </c>
      <c r="F25288" t="s">
        <v>13</v>
      </c>
      <c r="G25288" t="s">
        <v>71483</v>
      </c>
      <c r="H25288" s="3" t="s">
        <v>71491</v>
      </c>
      <c r="I25288" t="s">
        <v>62</v>
      </c>
      <c r="J25288" t="s">
        <v>69634</v>
      </c>
    </row>
    <row r="25289" spans="1:10" ht="16" x14ac:dyDescent="0.2">
      <c r="A25289" t="s">
        <v>27077</v>
      </c>
      <c r="B25289" t="s">
        <v>27074</v>
      </c>
      <c r="C25289" t="s">
        <v>27075</v>
      </c>
      <c r="D25289">
        <v>1</v>
      </c>
      <c r="E25289" t="s">
        <v>730</v>
      </c>
      <c r="F25289" t="s">
        <v>13</v>
      </c>
      <c r="G25289" t="s">
        <v>71483</v>
      </c>
      <c r="H25289" s="3" t="s">
        <v>71499</v>
      </c>
      <c r="I25289" t="s">
        <v>62</v>
      </c>
      <c r="J25289" t="s">
        <v>27080</v>
      </c>
    </row>
    <row r="25290" spans="1:10" ht="16" x14ac:dyDescent="0.2">
      <c r="A25290" t="s">
        <v>71480</v>
      </c>
      <c r="B25290" t="s">
        <v>71506</v>
      </c>
      <c r="C25290" t="s">
        <v>71507</v>
      </c>
      <c r="D25290">
        <v>4</v>
      </c>
      <c r="E25290" t="s">
        <v>730</v>
      </c>
      <c r="F25290" t="s">
        <v>13</v>
      </c>
      <c r="G25290" t="s">
        <v>71483</v>
      </c>
      <c r="H25290" s="3" t="s">
        <v>71488</v>
      </c>
      <c r="I25290" t="s">
        <v>62</v>
      </c>
      <c r="J25290" t="s">
        <v>71485</v>
      </c>
    </row>
    <row r="25291" spans="1:10" ht="16" x14ac:dyDescent="0.2">
      <c r="A25291" t="s">
        <v>71480</v>
      </c>
      <c r="B25291" t="s">
        <v>71508</v>
      </c>
      <c r="C25291" t="s">
        <v>71509</v>
      </c>
      <c r="D25291">
        <v>7</v>
      </c>
      <c r="E25291" t="s">
        <v>730</v>
      </c>
      <c r="F25291" t="s">
        <v>13</v>
      </c>
      <c r="G25291" t="s">
        <v>71483</v>
      </c>
      <c r="H25291" s="3" t="s">
        <v>71488</v>
      </c>
      <c r="I25291" t="s">
        <v>62</v>
      </c>
      <c r="J25291" t="s">
        <v>71485</v>
      </c>
    </row>
    <row r="25292" spans="1:10" ht="16" x14ac:dyDescent="0.2">
      <c r="A25292" t="s">
        <v>71480</v>
      </c>
      <c r="B25292" t="s">
        <v>71510</v>
      </c>
      <c r="C25292" t="s">
        <v>71511</v>
      </c>
      <c r="D25292">
        <v>6</v>
      </c>
      <c r="E25292" t="s">
        <v>730</v>
      </c>
      <c r="F25292" t="s">
        <v>13</v>
      </c>
      <c r="G25292" t="s">
        <v>71483</v>
      </c>
      <c r="H25292" s="3" t="s">
        <v>71488</v>
      </c>
      <c r="I25292" t="s">
        <v>62</v>
      </c>
      <c r="J25292" t="s">
        <v>71485</v>
      </c>
    </row>
    <row r="25293" spans="1:10" ht="16" x14ac:dyDescent="0.2">
      <c r="A25293" t="s">
        <v>71480</v>
      </c>
      <c r="B25293" t="s">
        <v>71512</v>
      </c>
      <c r="C25293" t="s">
        <v>71513</v>
      </c>
      <c r="D25293">
        <v>8</v>
      </c>
      <c r="E25293" t="s">
        <v>730</v>
      </c>
      <c r="F25293" t="s">
        <v>13</v>
      </c>
      <c r="G25293" t="s">
        <v>71483</v>
      </c>
      <c r="H25293" s="3" t="s">
        <v>71484</v>
      </c>
      <c r="I25293" t="s">
        <v>62</v>
      </c>
      <c r="J25293" t="s">
        <v>71485</v>
      </c>
    </row>
    <row r="25294" spans="1:10" ht="32" x14ac:dyDescent="0.2">
      <c r="A25294" t="s">
        <v>71492</v>
      </c>
      <c r="B25294" t="s">
        <v>71514</v>
      </c>
      <c r="C25294" t="s">
        <v>71515</v>
      </c>
      <c r="D25294">
        <v>3</v>
      </c>
      <c r="E25294" t="s">
        <v>13</v>
      </c>
      <c r="F25294" t="s">
        <v>13</v>
      </c>
      <c r="G25294" t="s">
        <v>71516</v>
      </c>
      <c r="H25294" s="3" t="s">
        <v>71517</v>
      </c>
      <c r="I25294" t="s">
        <v>62</v>
      </c>
      <c r="J25294" t="s">
        <v>71496</v>
      </c>
    </row>
    <row r="25295" spans="1:10" ht="32" x14ac:dyDescent="0.2">
      <c r="A25295" t="s">
        <v>71492</v>
      </c>
      <c r="B25295" t="s">
        <v>71518</v>
      </c>
      <c r="C25295" t="s">
        <v>71519</v>
      </c>
      <c r="D25295">
        <v>5</v>
      </c>
      <c r="E25295" t="s">
        <v>13</v>
      </c>
      <c r="F25295" t="s">
        <v>13</v>
      </c>
      <c r="G25295" t="s">
        <v>71516</v>
      </c>
      <c r="H25295" s="3" t="s">
        <v>71517</v>
      </c>
      <c r="I25295" t="s">
        <v>62</v>
      </c>
      <c r="J25295" t="s">
        <v>71496</v>
      </c>
    </row>
    <row r="25296" spans="1:10" ht="16" x14ac:dyDescent="0.2">
      <c r="A25296" t="s">
        <v>71492</v>
      </c>
      <c r="B25296" t="s">
        <v>71520</v>
      </c>
      <c r="C25296" t="s">
        <v>71521</v>
      </c>
      <c r="D25296">
        <v>4</v>
      </c>
      <c r="E25296" t="s">
        <v>13</v>
      </c>
      <c r="F25296" t="s">
        <v>13</v>
      </c>
      <c r="G25296" t="s">
        <v>71516</v>
      </c>
      <c r="H25296" s="3" t="s">
        <v>71522</v>
      </c>
      <c r="I25296" t="s">
        <v>62</v>
      </c>
      <c r="J25296" t="s">
        <v>71496</v>
      </c>
    </row>
    <row r="25297" spans="1:10" ht="32" x14ac:dyDescent="0.2">
      <c r="A25297" t="s">
        <v>71492</v>
      </c>
      <c r="B25297" t="s">
        <v>71523</v>
      </c>
      <c r="C25297" t="s">
        <v>71524</v>
      </c>
      <c r="D25297">
        <v>2</v>
      </c>
      <c r="E25297" t="s">
        <v>13</v>
      </c>
      <c r="F25297" t="s">
        <v>13</v>
      </c>
      <c r="G25297" t="s">
        <v>71516</v>
      </c>
      <c r="H25297" s="3" t="s">
        <v>71517</v>
      </c>
      <c r="I25297" t="s">
        <v>62</v>
      </c>
      <c r="J25297" t="s">
        <v>71496</v>
      </c>
    </row>
    <row r="25298" spans="1:10" ht="16" x14ac:dyDescent="0.2">
      <c r="A25298" t="s">
        <v>43863</v>
      </c>
      <c r="B25298" t="s">
        <v>71525</v>
      </c>
      <c r="C25298" t="s">
        <v>71526</v>
      </c>
      <c r="D25298">
        <v>2</v>
      </c>
      <c r="E25298">
        <f>586</f>
        <v>586</v>
      </c>
      <c r="F25298" t="s">
        <v>13</v>
      </c>
      <c r="G25298" t="s">
        <v>71527</v>
      </c>
      <c r="H25298" s="3" t="s">
        <v>71528</v>
      </c>
      <c r="I25298" t="s">
        <v>62</v>
      </c>
      <c r="J25298" t="s">
        <v>43866</v>
      </c>
    </row>
    <row r="25299" spans="1:10" ht="16" x14ac:dyDescent="0.2">
      <c r="A25299" t="s">
        <v>8156</v>
      </c>
      <c r="B25299" t="s">
        <v>71529</v>
      </c>
      <c r="C25299" t="s">
        <v>71530</v>
      </c>
      <c r="D25299">
        <v>1</v>
      </c>
      <c r="E25299">
        <f>586</f>
        <v>586</v>
      </c>
      <c r="F25299" t="s">
        <v>13</v>
      </c>
      <c r="G25299" t="s">
        <v>71527</v>
      </c>
      <c r="H25299" s="3" t="s">
        <v>71531</v>
      </c>
      <c r="I25299" t="s">
        <v>62</v>
      </c>
      <c r="J25299" t="s">
        <v>8160</v>
      </c>
    </row>
    <row r="25300" spans="1:10" ht="16" x14ac:dyDescent="0.2">
      <c r="A25300" t="s">
        <v>22087</v>
      </c>
      <c r="B25300" t="s">
        <v>52242</v>
      </c>
      <c r="C25300" t="s">
        <v>52243</v>
      </c>
      <c r="D25300">
        <v>2</v>
      </c>
      <c r="E25300">
        <f>586</f>
        <v>586</v>
      </c>
      <c r="F25300" t="s">
        <v>13</v>
      </c>
      <c r="G25300" t="s">
        <v>71527</v>
      </c>
      <c r="H25300" s="3" t="s">
        <v>71528</v>
      </c>
      <c r="I25300" t="s">
        <v>62</v>
      </c>
      <c r="J25300" t="s">
        <v>22088</v>
      </c>
    </row>
    <row r="25301" spans="1:10" ht="16" x14ac:dyDescent="0.2">
      <c r="A25301" t="s">
        <v>71532</v>
      </c>
      <c r="B25301" t="s">
        <v>71533</v>
      </c>
      <c r="C25301" t="s">
        <v>71534</v>
      </c>
      <c r="D25301">
        <v>3</v>
      </c>
      <c r="E25301">
        <f>586</f>
        <v>586</v>
      </c>
      <c r="F25301" t="s">
        <v>13</v>
      </c>
      <c r="G25301" t="s">
        <v>71527</v>
      </c>
      <c r="H25301" s="3" t="s">
        <v>71528</v>
      </c>
      <c r="I25301" t="s">
        <v>62</v>
      </c>
      <c r="J25301" t="s">
        <v>71535</v>
      </c>
    </row>
    <row r="25302" spans="1:10" ht="16" x14ac:dyDescent="0.2">
      <c r="A25302" t="s">
        <v>24082</v>
      </c>
      <c r="B25302" t="s">
        <v>68979</v>
      </c>
      <c r="C25302" t="s">
        <v>68980</v>
      </c>
      <c r="D25302">
        <v>1</v>
      </c>
      <c r="E25302">
        <f>586</f>
        <v>586</v>
      </c>
      <c r="F25302" t="s">
        <v>13</v>
      </c>
      <c r="G25302" t="s">
        <v>71527</v>
      </c>
      <c r="H25302" s="3" t="s">
        <v>71528</v>
      </c>
      <c r="I25302" t="s">
        <v>62</v>
      </c>
      <c r="J25302" t="s">
        <v>24083</v>
      </c>
    </row>
    <row r="25303" spans="1:10" ht="16" x14ac:dyDescent="0.2">
      <c r="A25303" t="s">
        <v>52327</v>
      </c>
      <c r="B25303" t="s">
        <v>71536</v>
      </c>
      <c r="C25303" t="s">
        <v>71537</v>
      </c>
      <c r="D25303">
        <v>5</v>
      </c>
      <c r="E25303">
        <f>586</f>
        <v>586</v>
      </c>
      <c r="F25303" t="s">
        <v>13</v>
      </c>
      <c r="G25303" t="s">
        <v>71527</v>
      </c>
      <c r="H25303" s="3" t="s">
        <v>71538</v>
      </c>
      <c r="I25303" t="s">
        <v>62</v>
      </c>
      <c r="J25303" t="s">
        <v>52329</v>
      </c>
    </row>
    <row r="25304" spans="1:10" ht="16" x14ac:dyDescent="0.2">
      <c r="A25304" t="s">
        <v>71539</v>
      </c>
      <c r="B25304" t="s">
        <v>71540</v>
      </c>
      <c r="C25304" t="s">
        <v>71541</v>
      </c>
      <c r="D25304">
        <v>1</v>
      </c>
      <c r="E25304">
        <f>586</f>
        <v>586</v>
      </c>
      <c r="F25304" t="s">
        <v>13</v>
      </c>
      <c r="G25304" t="s">
        <v>71527</v>
      </c>
      <c r="H25304" s="3" t="s">
        <v>71542</v>
      </c>
      <c r="I25304" t="s">
        <v>62</v>
      </c>
      <c r="J25304" t="s">
        <v>71543</v>
      </c>
    </row>
    <row r="25305" spans="1:10" ht="16" x14ac:dyDescent="0.2">
      <c r="A25305" t="s">
        <v>71532</v>
      </c>
      <c r="B25305" t="s">
        <v>71544</v>
      </c>
      <c r="C25305" t="s">
        <v>71545</v>
      </c>
      <c r="D25305">
        <v>4</v>
      </c>
      <c r="E25305">
        <f>586</f>
        <v>586</v>
      </c>
      <c r="F25305" t="s">
        <v>13</v>
      </c>
      <c r="G25305" t="s">
        <v>71527</v>
      </c>
      <c r="H25305" s="3" t="s">
        <v>71528</v>
      </c>
      <c r="I25305" t="s">
        <v>62</v>
      </c>
      <c r="J25305" t="s">
        <v>71535</v>
      </c>
    </row>
    <row r="25306" spans="1:10" ht="16" x14ac:dyDescent="0.2">
      <c r="A25306" t="s">
        <v>71241</v>
      </c>
      <c r="B25306" t="s">
        <v>71546</v>
      </c>
      <c r="C25306" t="s">
        <v>71547</v>
      </c>
      <c r="D25306">
        <v>1</v>
      </c>
      <c r="E25306">
        <f>586</f>
        <v>586</v>
      </c>
      <c r="F25306" t="s">
        <v>13</v>
      </c>
      <c r="G25306" t="s">
        <v>71527</v>
      </c>
      <c r="H25306" s="3" t="s">
        <v>71548</v>
      </c>
      <c r="I25306" t="s">
        <v>62</v>
      </c>
      <c r="J25306" t="s">
        <v>71242</v>
      </c>
    </row>
    <row r="25307" spans="1:10" ht="16" x14ac:dyDescent="0.2">
      <c r="A25307" t="s">
        <v>71549</v>
      </c>
      <c r="B25307" t="s">
        <v>71550</v>
      </c>
      <c r="C25307" t="s">
        <v>71551</v>
      </c>
      <c r="D25307">
        <v>1</v>
      </c>
      <c r="E25307">
        <f>586</f>
        <v>586</v>
      </c>
      <c r="F25307" t="s">
        <v>13</v>
      </c>
      <c r="G25307" t="s">
        <v>71527</v>
      </c>
      <c r="H25307" s="3" t="s">
        <v>71552</v>
      </c>
      <c r="I25307" t="s">
        <v>62</v>
      </c>
      <c r="J25307" t="s">
        <v>71553</v>
      </c>
    </row>
    <row r="25308" spans="1:10" ht="16" x14ac:dyDescent="0.2">
      <c r="A25308" t="s">
        <v>71532</v>
      </c>
      <c r="B25308" t="s">
        <v>6608</v>
      </c>
      <c r="C25308" t="s">
        <v>6609</v>
      </c>
      <c r="D25308">
        <v>1</v>
      </c>
      <c r="E25308">
        <f>586</f>
        <v>586</v>
      </c>
      <c r="F25308" t="s">
        <v>13</v>
      </c>
      <c r="G25308" t="s">
        <v>71527</v>
      </c>
      <c r="H25308" s="3" t="s">
        <v>71528</v>
      </c>
      <c r="I25308" t="s">
        <v>62</v>
      </c>
      <c r="J25308" t="s">
        <v>71535</v>
      </c>
    </row>
    <row r="25309" spans="1:10" ht="16" x14ac:dyDescent="0.2">
      <c r="A25309" t="s">
        <v>69082</v>
      </c>
      <c r="B25309" t="s">
        <v>71554</v>
      </c>
      <c r="C25309" t="s">
        <v>71555</v>
      </c>
      <c r="D25309">
        <v>2</v>
      </c>
      <c r="E25309">
        <f>586</f>
        <v>586</v>
      </c>
      <c r="F25309" t="s">
        <v>13</v>
      </c>
      <c r="G25309" t="s">
        <v>71527</v>
      </c>
      <c r="H25309" s="3" t="s">
        <v>71528</v>
      </c>
      <c r="I25309" t="s">
        <v>62</v>
      </c>
      <c r="J25309" t="s">
        <v>69083</v>
      </c>
    </row>
    <row r="25310" spans="1:10" ht="16" x14ac:dyDescent="0.2">
      <c r="A25310" t="s">
        <v>22011</v>
      </c>
      <c r="B25310" t="s">
        <v>52242</v>
      </c>
      <c r="C25310" t="s">
        <v>52243</v>
      </c>
      <c r="D25310">
        <v>2</v>
      </c>
      <c r="E25310">
        <f>586</f>
        <v>586</v>
      </c>
      <c r="F25310" t="s">
        <v>13</v>
      </c>
      <c r="G25310" t="s">
        <v>71527</v>
      </c>
      <c r="H25310" s="3" t="s">
        <v>71528</v>
      </c>
      <c r="I25310" t="s">
        <v>62</v>
      </c>
      <c r="J25310" t="s">
        <v>22012</v>
      </c>
    </row>
    <row r="25311" spans="1:10" ht="16" x14ac:dyDescent="0.2">
      <c r="A25311" t="s">
        <v>71556</v>
      </c>
      <c r="B25311" t="s">
        <v>71557</v>
      </c>
      <c r="C25311" t="s">
        <v>71555</v>
      </c>
      <c r="D25311">
        <v>2</v>
      </c>
      <c r="E25311">
        <f>586</f>
        <v>586</v>
      </c>
      <c r="F25311" t="s">
        <v>13</v>
      </c>
      <c r="G25311" t="s">
        <v>71527</v>
      </c>
      <c r="H25311" s="3" t="s">
        <v>71531</v>
      </c>
      <c r="I25311" t="s">
        <v>62</v>
      </c>
      <c r="J25311" t="s">
        <v>71558</v>
      </c>
    </row>
    <row r="25312" spans="1:10" ht="16" x14ac:dyDescent="0.2">
      <c r="A25312" t="s">
        <v>71532</v>
      </c>
      <c r="B25312" t="s">
        <v>51624</v>
      </c>
      <c r="C25312" t="s">
        <v>51616</v>
      </c>
      <c r="D25312">
        <v>2</v>
      </c>
      <c r="E25312">
        <f>586</f>
        <v>586</v>
      </c>
      <c r="F25312" t="s">
        <v>13</v>
      </c>
      <c r="G25312" t="s">
        <v>71527</v>
      </c>
      <c r="H25312" s="3" t="s">
        <v>71528</v>
      </c>
      <c r="I25312" t="s">
        <v>62</v>
      </c>
      <c r="J25312" t="s">
        <v>71535</v>
      </c>
    </row>
    <row r="25313" spans="1:10" ht="16" x14ac:dyDescent="0.2">
      <c r="A25313" t="s">
        <v>47318</v>
      </c>
      <c r="B25313" t="s">
        <v>68979</v>
      </c>
      <c r="C25313" t="s">
        <v>68980</v>
      </c>
      <c r="D25313">
        <v>1</v>
      </c>
      <c r="E25313">
        <f>586</f>
        <v>586</v>
      </c>
      <c r="F25313" t="s">
        <v>13</v>
      </c>
      <c r="G25313" t="s">
        <v>71527</v>
      </c>
      <c r="H25313" s="3" t="s">
        <v>71559</v>
      </c>
      <c r="I25313" t="s">
        <v>62</v>
      </c>
      <c r="J25313" t="s">
        <v>47319</v>
      </c>
    </row>
    <row r="25314" spans="1:10" ht="16" x14ac:dyDescent="0.2">
      <c r="A25314" t="s">
        <v>69142</v>
      </c>
      <c r="B25314" t="s">
        <v>68979</v>
      </c>
      <c r="C25314" t="s">
        <v>68980</v>
      </c>
      <c r="D25314">
        <v>1</v>
      </c>
      <c r="E25314">
        <f>586</f>
        <v>586</v>
      </c>
      <c r="F25314" t="s">
        <v>13</v>
      </c>
      <c r="G25314" t="s">
        <v>71527</v>
      </c>
      <c r="H25314" s="3" t="s">
        <v>71531</v>
      </c>
      <c r="I25314" t="s">
        <v>62</v>
      </c>
      <c r="J25314" t="s">
        <v>69143</v>
      </c>
    </row>
    <row r="25315" spans="1:10" ht="16" x14ac:dyDescent="0.2">
      <c r="A25315" t="s">
        <v>71560</v>
      </c>
      <c r="B25315" t="s">
        <v>68979</v>
      </c>
      <c r="C25315" t="s">
        <v>68980</v>
      </c>
      <c r="D25315">
        <v>1</v>
      </c>
      <c r="E25315">
        <f>586</f>
        <v>586</v>
      </c>
      <c r="F25315" t="s">
        <v>13</v>
      </c>
      <c r="G25315" t="s">
        <v>71527</v>
      </c>
      <c r="H25315" s="3" t="s">
        <v>71531</v>
      </c>
      <c r="I25315" t="s">
        <v>62</v>
      </c>
      <c r="J25315" t="s">
        <v>71561</v>
      </c>
    </row>
    <row r="25316" spans="1:10" ht="16" x14ac:dyDescent="0.2">
      <c r="A25316" t="s">
        <v>71562</v>
      </c>
      <c r="B25316" t="s">
        <v>71529</v>
      </c>
      <c r="C25316" t="s">
        <v>71530</v>
      </c>
      <c r="D25316">
        <v>2</v>
      </c>
      <c r="E25316">
        <f>586</f>
        <v>586</v>
      </c>
      <c r="F25316" t="s">
        <v>13</v>
      </c>
      <c r="G25316" t="s">
        <v>71527</v>
      </c>
      <c r="H25316" s="3" t="s">
        <v>71563</v>
      </c>
      <c r="I25316" t="s">
        <v>62</v>
      </c>
      <c r="J25316" t="s">
        <v>71564</v>
      </c>
    </row>
    <row r="25317" spans="1:10" ht="16" x14ac:dyDescent="0.2">
      <c r="A25317" t="s">
        <v>71565</v>
      </c>
      <c r="B25317" t="s">
        <v>68979</v>
      </c>
      <c r="C25317" t="s">
        <v>68980</v>
      </c>
      <c r="D25317">
        <v>1</v>
      </c>
      <c r="E25317">
        <f>586</f>
        <v>586</v>
      </c>
      <c r="F25317" t="s">
        <v>13</v>
      </c>
      <c r="G25317" t="s">
        <v>71527</v>
      </c>
      <c r="H25317" s="3" t="s">
        <v>71528</v>
      </c>
      <c r="I25317" t="s">
        <v>62</v>
      </c>
      <c r="J25317" t="s">
        <v>71566</v>
      </c>
    </row>
    <row r="25318" spans="1:10" ht="16" x14ac:dyDescent="0.2">
      <c r="A25318" t="s">
        <v>69049</v>
      </c>
      <c r="B25318" t="s">
        <v>68979</v>
      </c>
      <c r="C25318" t="s">
        <v>68980</v>
      </c>
      <c r="D25318">
        <v>1</v>
      </c>
      <c r="E25318">
        <f>586</f>
        <v>586</v>
      </c>
      <c r="F25318" t="s">
        <v>13</v>
      </c>
      <c r="G25318" t="s">
        <v>71527</v>
      </c>
      <c r="H25318" s="3" t="s">
        <v>71528</v>
      </c>
      <c r="I25318" t="s">
        <v>62</v>
      </c>
      <c r="J25318" t="s">
        <v>69050</v>
      </c>
    </row>
    <row r="25319" spans="1:10" ht="16" x14ac:dyDescent="0.2">
      <c r="A25319" t="s">
        <v>71567</v>
      </c>
      <c r="B25319" t="s">
        <v>71529</v>
      </c>
      <c r="C25319" t="s">
        <v>71530</v>
      </c>
      <c r="D25319">
        <v>2</v>
      </c>
      <c r="E25319">
        <f>586</f>
        <v>586</v>
      </c>
      <c r="F25319" t="s">
        <v>13</v>
      </c>
      <c r="G25319" t="s">
        <v>71527</v>
      </c>
      <c r="H25319" s="3" t="s">
        <v>71528</v>
      </c>
      <c r="I25319" t="s">
        <v>62</v>
      </c>
      <c r="J25319" t="s">
        <v>71568</v>
      </c>
    </row>
    <row r="25320" spans="1:10" ht="16" x14ac:dyDescent="0.2">
      <c r="A25320" t="s">
        <v>71569</v>
      </c>
      <c r="B25320" t="s">
        <v>71529</v>
      </c>
      <c r="C25320" t="s">
        <v>71530</v>
      </c>
      <c r="D25320">
        <v>1</v>
      </c>
      <c r="E25320">
        <f>586</f>
        <v>586</v>
      </c>
      <c r="F25320" t="s">
        <v>13</v>
      </c>
      <c r="G25320" t="s">
        <v>71527</v>
      </c>
      <c r="H25320" s="3" t="s">
        <v>71528</v>
      </c>
      <c r="I25320" t="s">
        <v>62</v>
      </c>
      <c r="J25320" t="s">
        <v>71570</v>
      </c>
    </row>
    <row r="25321" spans="1:10" ht="16" x14ac:dyDescent="0.2">
      <c r="A25321" t="s">
        <v>43830</v>
      </c>
      <c r="B25321" t="s">
        <v>71571</v>
      </c>
      <c r="C25321" t="s">
        <v>71572</v>
      </c>
      <c r="D25321">
        <v>3</v>
      </c>
      <c r="E25321">
        <f>586</f>
        <v>586</v>
      </c>
      <c r="F25321" t="s">
        <v>13</v>
      </c>
      <c r="G25321" t="s">
        <v>71527</v>
      </c>
      <c r="H25321" s="3" t="s">
        <v>71573</v>
      </c>
      <c r="I25321" t="s">
        <v>62</v>
      </c>
      <c r="J25321" t="s">
        <v>43832</v>
      </c>
    </row>
    <row r="25322" spans="1:10" ht="16" x14ac:dyDescent="0.2">
      <c r="A25322" t="s">
        <v>29753</v>
      </c>
      <c r="B25322" t="s">
        <v>71554</v>
      </c>
      <c r="C25322" t="s">
        <v>71555</v>
      </c>
      <c r="D25322">
        <v>2</v>
      </c>
      <c r="E25322">
        <f>586</f>
        <v>586</v>
      </c>
      <c r="F25322" t="s">
        <v>13</v>
      </c>
      <c r="G25322" t="s">
        <v>71527</v>
      </c>
      <c r="H25322" s="3" t="s">
        <v>71574</v>
      </c>
      <c r="I25322" t="s">
        <v>62</v>
      </c>
      <c r="J25322" t="s">
        <v>29755</v>
      </c>
    </row>
    <row r="25323" spans="1:10" ht="16" x14ac:dyDescent="0.2">
      <c r="A25323" t="s">
        <v>71575</v>
      </c>
      <c r="B25323" t="s">
        <v>68979</v>
      </c>
      <c r="C25323" t="s">
        <v>68980</v>
      </c>
      <c r="D25323">
        <v>1</v>
      </c>
      <c r="E25323">
        <f>586</f>
        <v>586</v>
      </c>
      <c r="F25323" t="s">
        <v>13</v>
      </c>
      <c r="G25323" t="s">
        <v>71527</v>
      </c>
      <c r="H25323" s="3" t="s">
        <v>71531</v>
      </c>
      <c r="I25323" t="s">
        <v>62</v>
      </c>
      <c r="J25323" t="s">
        <v>71576</v>
      </c>
    </row>
    <row r="25324" spans="1:10" ht="16" x14ac:dyDescent="0.2">
      <c r="A25324" t="s">
        <v>29756</v>
      </c>
      <c r="B25324" t="s">
        <v>71557</v>
      </c>
      <c r="C25324" t="s">
        <v>71555</v>
      </c>
      <c r="D25324">
        <v>3</v>
      </c>
      <c r="E25324">
        <f>586</f>
        <v>586</v>
      </c>
      <c r="F25324" t="s">
        <v>13</v>
      </c>
      <c r="G25324" t="s">
        <v>71527</v>
      </c>
      <c r="H25324" s="3" t="s">
        <v>71531</v>
      </c>
      <c r="I25324" t="s">
        <v>62</v>
      </c>
      <c r="J25324" t="s">
        <v>29757</v>
      </c>
    </row>
    <row r="25325" spans="1:10" ht="16" x14ac:dyDescent="0.2">
      <c r="A25325" t="s">
        <v>29751</v>
      </c>
      <c r="B25325" t="s">
        <v>71557</v>
      </c>
      <c r="C25325" t="s">
        <v>71555</v>
      </c>
      <c r="D25325">
        <v>2</v>
      </c>
      <c r="E25325">
        <f>586</f>
        <v>586</v>
      </c>
      <c r="F25325" t="s">
        <v>13</v>
      </c>
      <c r="G25325" t="s">
        <v>71527</v>
      </c>
      <c r="H25325" s="3" t="s">
        <v>71531</v>
      </c>
      <c r="I25325" t="s">
        <v>62</v>
      </c>
      <c r="J25325" t="s">
        <v>29752</v>
      </c>
    </row>
    <row r="25326" spans="1:10" ht="16" x14ac:dyDescent="0.2">
      <c r="A25326" t="s">
        <v>51610</v>
      </c>
      <c r="B25326" t="s">
        <v>68979</v>
      </c>
      <c r="C25326" t="s">
        <v>68980</v>
      </c>
      <c r="D25326">
        <v>1</v>
      </c>
      <c r="E25326">
        <f>586</f>
        <v>586</v>
      </c>
      <c r="F25326" t="s">
        <v>13</v>
      </c>
      <c r="G25326" t="s">
        <v>71527</v>
      </c>
      <c r="H25326" s="3" t="s">
        <v>71531</v>
      </c>
      <c r="I25326" t="s">
        <v>62</v>
      </c>
      <c r="J25326" t="s">
        <v>51613</v>
      </c>
    </row>
    <row r="25327" spans="1:10" ht="16" x14ac:dyDescent="0.2">
      <c r="A25327" t="s">
        <v>53542</v>
      </c>
      <c r="B25327" t="s">
        <v>71577</v>
      </c>
      <c r="C25327" t="s">
        <v>71578</v>
      </c>
      <c r="D25327">
        <v>2</v>
      </c>
      <c r="E25327">
        <f>586</f>
        <v>586</v>
      </c>
      <c r="F25327" t="s">
        <v>13</v>
      </c>
      <c r="G25327" t="s">
        <v>71527</v>
      </c>
      <c r="H25327" s="3" t="s">
        <v>71528</v>
      </c>
      <c r="I25327" t="s">
        <v>62</v>
      </c>
      <c r="J25327" t="s">
        <v>53546</v>
      </c>
    </row>
    <row r="25328" spans="1:10" ht="16" x14ac:dyDescent="0.2">
      <c r="A25328" t="s">
        <v>71579</v>
      </c>
      <c r="B25328" t="s">
        <v>71550</v>
      </c>
      <c r="C25328" t="s">
        <v>71551</v>
      </c>
      <c r="D25328">
        <v>3</v>
      </c>
      <c r="E25328">
        <f>586</f>
        <v>586</v>
      </c>
      <c r="F25328" t="s">
        <v>13</v>
      </c>
      <c r="G25328" t="s">
        <v>71527</v>
      </c>
      <c r="H25328" s="3" t="s">
        <v>71580</v>
      </c>
      <c r="I25328" t="s">
        <v>62</v>
      </c>
      <c r="J25328" t="s">
        <v>71581</v>
      </c>
    </row>
    <row r="25329" spans="1:10" ht="16" x14ac:dyDescent="0.2">
      <c r="A25329" t="s">
        <v>71579</v>
      </c>
      <c r="B25329" t="s">
        <v>71582</v>
      </c>
      <c r="C25329" t="s">
        <v>71583</v>
      </c>
      <c r="D25329">
        <v>2</v>
      </c>
      <c r="E25329">
        <f>586</f>
        <v>586</v>
      </c>
      <c r="F25329" t="s">
        <v>13</v>
      </c>
      <c r="G25329" t="s">
        <v>71527</v>
      </c>
      <c r="H25329" s="3" t="s">
        <v>71584</v>
      </c>
      <c r="I25329" t="s">
        <v>62</v>
      </c>
      <c r="J25329" t="s">
        <v>71581</v>
      </c>
    </row>
    <row r="25330" spans="1:10" ht="16" x14ac:dyDescent="0.2">
      <c r="A25330" t="s">
        <v>71579</v>
      </c>
      <c r="B25330" t="s">
        <v>71585</v>
      </c>
      <c r="C25330" t="s">
        <v>71586</v>
      </c>
      <c r="D25330">
        <v>1</v>
      </c>
      <c r="E25330">
        <f>586</f>
        <v>586</v>
      </c>
      <c r="F25330" t="s">
        <v>13</v>
      </c>
      <c r="G25330" t="s">
        <v>71527</v>
      </c>
      <c r="H25330" s="3" t="s">
        <v>71584</v>
      </c>
      <c r="I25330" t="s">
        <v>62</v>
      </c>
      <c r="J25330" t="s">
        <v>71581</v>
      </c>
    </row>
    <row r="25331" spans="1:10" ht="16" x14ac:dyDescent="0.2">
      <c r="A25331" t="s">
        <v>68011</v>
      </c>
      <c r="B25331" t="s">
        <v>71587</v>
      </c>
      <c r="C25331" t="s">
        <v>71588</v>
      </c>
      <c r="D25331">
        <v>1</v>
      </c>
      <c r="E25331">
        <f>586</f>
        <v>586</v>
      </c>
      <c r="F25331" t="s">
        <v>13</v>
      </c>
      <c r="G25331" t="s">
        <v>71527</v>
      </c>
      <c r="H25331" s="3" t="s">
        <v>71589</v>
      </c>
      <c r="I25331" t="s">
        <v>62</v>
      </c>
      <c r="J25331" t="s">
        <v>68014</v>
      </c>
    </row>
    <row r="25332" spans="1:10" ht="16" x14ac:dyDescent="0.2">
      <c r="A25332" t="s">
        <v>69156</v>
      </c>
      <c r="B25332" t="s">
        <v>68979</v>
      </c>
      <c r="C25332" t="s">
        <v>68980</v>
      </c>
      <c r="D25332">
        <v>1</v>
      </c>
      <c r="E25332">
        <f>586</f>
        <v>586</v>
      </c>
      <c r="F25332" t="s">
        <v>13</v>
      </c>
      <c r="G25332" t="s">
        <v>71527</v>
      </c>
      <c r="H25332" s="3" t="s">
        <v>71531</v>
      </c>
      <c r="I25332" t="s">
        <v>62</v>
      </c>
      <c r="J25332" t="s">
        <v>69157</v>
      </c>
    </row>
    <row r="25333" spans="1:10" ht="16" x14ac:dyDescent="0.2">
      <c r="A25333" t="s">
        <v>68011</v>
      </c>
      <c r="B25333" t="s">
        <v>71590</v>
      </c>
      <c r="C25333" t="s">
        <v>71591</v>
      </c>
      <c r="D25333">
        <v>2</v>
      </c>
      <c r="E25333">
        <f>586</f>
        <v>586</v>
      </c>
      <c r="F25333" t="s">
        <v>13</v>
      </c>
      <c r="G25333" t="s">
        <v>71527</v>
      </c>
      <c r="H25333" s="3" t="s">
        <v>71589</v>
      </c>
      <c r="I25333" t="s">
        <v>62</v>
      </c>
      <c r="J25333" t="s">
        <v>68014</v>
      </c>
    </row>
    <row r="25334" spans="1:10" ht="16" x14ac:dyDescent="0.2">
      <c r="A25334" t="s">
        <v>29749</v>
      </c>
      <c r="B25334" t="s">
        <v>71557</v>
      </c>
      <c r="C25334" t="s">
        <v>71555</v>
      </c>
      <c r="D25334">
        <v>1</v>
      </c>
      <c r="E25334">
        <f>586</f>
        <v>586</v>
      </c>
      <c r="F25334" t="s">
        <v>13</v>
      </c>
      <c r="G25334" t="s">
        <v>71527</v>
      </c>
      <c r="H25334" s="3" t="s">
        <v>71531</v>
      </c>
      <c r="I25334" t="s">
        <v>62</v>
      </c>
      <c r="J25334" t="s">
        <v>29750</v>
      </c>
    </row>
    <row r="25335" spans="1:10" ht="16" x14ac:dyDescent="0.2">
      <c r="A25335" t="s">
        <v>54695</v>
      </c>
      <c r="B25335" t="s">
        <v>68979</v>
      </c>
      <c r="C25335" t="s">
        <v>68980</v>
      </c>
      <c r="D25335">
        <v>1</v>
      </c>
      <c r="E25335">
        <f>586</f>
        <v>586</v>
      </c>
      <c r="F25335" t="s">
        <v>13</v>
      </c>
      <c r="G25335" t="s">
        <v>71527</v>
      </c>
      <c r="H25335" s="3" t="s">
        <v>71531</v>
      </c>
      <c r="I25335" t="s">
        <v>62</v>
      </c>
      <c r="J25335" t="s">
        <v>54696</v>
      </c>
    </row>
    <row r="25336" spans="1:10" ht="16" x14ac:dyDescent="0.2">
      <c r="A25336" t="s">
        <v>71592</v>
      </c>
      <c r="B25336" t="s">
        <v>68979</v>
      </c>
      <c r="C25336" t="s">
        <v>68980</v>
      </c>
      <c r="D25336">
        <v>1</v>
      </c>
      <c r="E25336">
        <f>586</f>
        <v>586</v>
      </c>
      <c r="F25336" t="s">
        <v>13</v>
      </c>
      <c r="G25336" t="s">
        <v>71527</v>
      </c>
      <c r="H25336" s="3" t="s">
        <v>71531</v>
      </c>
      <c r="I25336" t="s">
        <v>62</v>
      </c>
      <c r="J25336" t="s">
        <v>71593</v>
      </c>
    </row>
    <row r="25337" spans="1:10" ht="16" x14ac:dyDescent="0.2">
      <c r="A25337" t="s">
        <v>71579</v>
      </c>
      <c r="B25337" t="s">
        <v>71594</v>
      </c>
      <c r="C25337" t="s">
        <v>71595</v>
      </c>
      <c r="D25337">
        <v>4</v>
      </c>
      <c r="E25337">
        <f>586</f>
        <v>586</v>
      </c>
      <c r="F25337" t="s">
        <v>13</v>
      </c>
      <c r="G25337" t="s">
        <v>71527</v>
      </c>
      <c r="H25337" s="3" t="s">
        <v>71552</v>
      </c>
      <c r="I25337" t="s">
        <v>62</v>
      </c>
      <c r="J25337" t="s">
        <v>71581</v>
      </c>
    </row>
    <row r="25338" spans="1:10" ht="16" x14ac:dyDescent="0.2">
      <c r="A25338" t="s">
        <v>51675</v>
      </c>
      <c r="B25338" t="s">
        <v>71596</v>
      </c>
      <c r="C25338" t="s">
        <v>71597</v>
      </c>
      <c r="D25338">
        <v>2</v>
      </c>
      <c r="E25338">
        <f>586</f>
        <v>586</v>
      </c>
      <c r="F25338" t="s">
        <v>13</v>
      </c>
      <c r="G25338" t="s">
        <v>71527</v>
      </c>
      <c r="H25338" s="3" t="s">
        <v>71598</v>
      </c>
      <c r="I25338" t="s">
        <v>62</v>
      </c>
      <c r="J25338" t="s">
        <v>51676</v>
      </c>
    </row>
    <row r="25339" spans="1:10" ht="16" x14ac:dyDescent="0.2">
      <c r="A25339" t="s">
        <v>43810</v>
      </c>
      <c r="B25339" t="s">
        <v>71557</v>
      </c>
      <c r="C25339" t="s">
        <v>71555</v>
      </c>
      <c r="D25339">
        <v>1</v>
      </c>
      <c r="E25339">
        <f>586</f>
        <v>586</v>
      </c>
      <c r="F25339" t="s">
        <v>13</v>
      </c>
      <c r="G25339" t="s">
        <v>71527</v>
      </c>
      <c r="H25339" s="3" t="s">
        <v>71528</v>
      </c>
      <c r="I25339" t="s">
        <v>62</v>
      </c>
      <c r="J25339" t="s">
        <v>43814</v>
      </c>
    </row>
    <row r="25340" spans="1:10" ht="16" x14ac:dyDescent="0.2">
      <c r="A25340" t="s">
        <v>48478</v>
      </c>
      <c r="B25340" t="s">
        <v>71557</v>
      </c>
      <c r="C25340" t="s">
        <v>71555</v>
      </c>
      <c r="D25340">
        <v>3</v>
      </c>
      <c r="E25340">
        <f>586</f>
        <v>586</v>
      </c>
      <c r="F25340" t="s">
        <v>13</v>
      </c>
      <c r="G25340" t="s">
        <v>71527</v>
      </c>
      <c r="H25340" s="3" t="s">
        <v>71531</v>
      </c>
      <c r="I25340" t="s">
        <v>62</v>
      </c>
      <c r="J25340" t="s">
        <v>48481</v>
      </c>
    </row>
    <row r="25341" spans="1:10" ht="16" x14ac:dyDescent="0.2">
      <c r="A25341" t="s">
        <v>69007</v>
      </c>
      <c r="B25341" t="s">
        <v>68979</v>
      </c>
      <c r="C25341" t="s">
        <v>68980</v>
      </c>
      <c r="D25341">
        <v>1</v>
      </c>
      <c r="E25341">
        <f>586</f>
        <v>586</v>
      </c>
      <c r="F25341" t="s">
        <v>13</v>
      </c>
      <c r="G25341" t="s">
        <v>71527</v>
      </c>
      <c r="H25341" s="3" t="s">
        <v>71528</v>
      </c>
      <c r="I25341" t="s">
        <v>62</v>
      </c>
      <c r="J25341" t="s">
        <v>69008</v>
      </c>
    </row>
    <row r="25342" spans="1:10" ht="16" x14ac:dyDescent="0.2">
      <c r="A25342" t="s">
        <v>53542</v>
      </c>
      <c r="B25342" t="s">
        <v>71599</v>
      </c>
      <c r="C25342" t="s">
        <v>71600</v>
      </c>
      <c r="D25342">
        <v>1</v>
      </c>
      <c r="E25342">
        <f>586</f>
        <v>586</v>
      </c>
      <c r="F25342" t="s">
        <v>13</v>
      </c>
      <c r="G25342" t="s">
        <v>71527</v>
      </c>
      <c r="H25342" s="3" t="s">
        <v>71528</v>
      </c>
      <c r="I25342" t="s">
        <v>62</v>
      </c>
      <c r="J25342" t="s">
        <v>53546</v>
      </c>
    </row>
    <row r="25343" spans="1:10" ht="16" x14ac:dyDescent="0.2">
      <c r="A25343" t="s">
        <v>29000</v>
      </c>
      <c r="B25343" t="s">
        <v>71601</v>
      </c>
      <c r="C25343" t="s">
        <v>71551</v>
      </c>
      <c r="D25343">
        <v>1</v>
      </c>
      <c r="E25343">
        <f>586</f>
        <v>586</v>
      </c>
      <c r="F25343" t="s">
        <v>13</v>
      </c>
      <c r="G25343" t="s">
        <v>71527</v>
      </c>
      <c r="H25343" s="3" t="s">
        <v>71528</v>
      </c>
      <c r="I25343" t="s">
        <v>62</v>
      </c>
      <c r="J25343" t="s">
        <v>29002</v>
      </c>
    </row>
    <row r="25344" spans="1:10" ht="16" x14ac:dyDescent="0.2">
      <c r="A25344" t="s">
        <v>54703</v>
      </c>
      <c r="B25344" t="s">
        <v>71602</v>
      </c>
      <c r="C25344" t="s">
        <v>71603</v>
      </c>
      <c r="D25344">
        <v>2</v>
      </c>
      <c r="E25344">
        <f>586</f>
        <v>586</v>
      </c>
      <c r="F25344" t="s">
        <v>13</v>
      </c>
      <c r="G25344" t="s">
        <v>71527</v>
      </c>
      <c r="H25344" s="3" t="s">
        <v>71531</v>
      </c>
      <c r="I25344" t="s">
        <v>62</v>
      </c>
      <c r="J25344" t="s">
        <v>54704</v>
      </c>
    </row>
    <row r="25345" spans="1:10" ht="16" x14ac:dyDescent="0.2">
      <c r="A25345" t="s">
        <v>68011</v>
      </c>
      <c r="B25345" t="s">
        <v>71604</v>
      </c>
      <c r="C25345" t="s">
        <v>71605</v>
      </c>
      <c r="D25345">
        <v>3</v>
      </c>
      <c r="E25345">
        <f>586</f>
        <v>586</v>
      </c>
      <c r="F25345" t="s">
        <v>13</v>
      </c>
      <c r="G25345" t="s">
        <v>71527</v>
      </c>
      <c r="H25345" s="3" t="s">
        <v>71589</v>
      </c>
      <c r="I25345" t="s">
        <v>62</v>
      </c>
      <c r="J25345" t="s">
        <v>68014</v>
      </c>
    </row>
    <row r="25346" spans="1:10" ht="16" x14ac:dyDescent="0.2">
      <c r="A25346" t="s">
        <v>69147</v>
      </c>
      <c r="B25346" t="s">
        <v>68979</v>
      </c>
      <c r="C25346" t="s">
        <v>68980</v>
      </c>
      <c r="D25346">
        <v>1</v>
      </c>
      <c r="E25346">
        <f>586</f>
        <v>586</v>
      </c>
      <c r="F25346" t="s">
        <v>13</v>
      </c>
      <c r="G25346" t="s">
        <v>71527</v>
      </c>
      <c r="H25346" s="3" t="s">
        <v>71531</v>
      </c>
      <c r="I25346" t="s">
        <v>62</v>
      </c>
      <c r="J25346" t="s">
        <v>69148</v>
      </c>
    </row>
    <row r="25347" spans="1:10" ht="16" x14ac:dyDescent="0.2">
      <c r="A25347" t="s">
        <v>68011</v>
      </c>
      <c r="B25347" t="s">
        <v>71606</v>
      </c>
      <c r="C25347" t="s">
        <v>71607</v>
      </c>
      <c r="D25347">
        <v>5</v>
      </c>
      <c r="E25347">
        <f>586</f>
        <v>586</v>
      </c>
      <c r="F25347" t="s">
        <v>13</v>
      </c>
      <c r="G25347" t="s">
        <v>71527</v>
      </c>
      <c r="H25347" s="3" t="s">
        <v>71608</v>
      </c>
      <c r="I25347" t="s">
        <v>62</v>
      </c>
      <c r="J25347" t="s">
        <v>68014</v>
      </c>
    </row>
    <row r="25348" spans="1:10" ht="16" x14ac:dyDescent="0.2">
      <c r="A25348" t="s">
        <v>38321</v>
      </c>
      <c r="B25348" t="s">
        <v>71609</v>
      </c>
      <c r="C25348" t="s">
        <v>71610</v>
      </c>
      <c r="D25348">
        <v>2</v>
      </c>
      <c r="E25348" t="s">
        <v>1280</v>
      </c>
      <c r="F25348" t="s">
        <v>13</v>
      </c>
      <c r="G25348" t="s">
        <v>71611</v>
      </c>
      <c r="H25348" s="3" t="s">
        <v>71612</v>
      </c>
      <c r="I25348" t="s">
        <v>62</v>
      </c>
      <c r="J25348" t="s">
        <v>38325</v>
      </c>
    </row>
    <row r="25349" spans="1:10" ht="16" x14ac:dyDescent="0.2">
      <c r="A25349" t="s">
        <v>20273</v>
      </c>
      <c r="B25349" t="s">
        <v>35375</v>
      </c>
      <c r="C25349" t="s">
        <v>35383</v>
      </c>
      <c r="D25349">
        <v>11</v>
      </c>
      <c r="E25349" t="s">
        <v>1280</v>
      </c>
      <c r="F25349" t="s">
        <v>13</v>
      </c>
      <c r="G25349" t="s">
        <v>71611</v>
      </c>
      <c r="H25349" s="3" t="s">
        <v>71613</v>
      </c>
      <c r="I25349" t="s">
        <v>62</v>
      </c>
      <c r="J25349" t="s">
        <v>20278</v>
      </c>
    </row>
    <row r="25350" spans="1:10" ht="32" x14ac:dyDescent="0.2">
      <c r="A25350" t="s">
        <v>71614</v>
      </c>
      <c r="B25350" t="s">
        <v>35382</v>
      </c>
      <c r="C25350" t="s">
        <v>35383</v>
      </c>
      <c r="D25350">
        <v>1</v>
      </c>
      <c r="E25350" t="s">
        <v>1280</v>
      </c>
      <c r="F25350" t="s">
        <v>13</v>
      </c>
      <c r="G25350" t="s">
        <v>71611</v>
      </c>
      <c r="H25350" s="3" t="s">
        <v>71615</v>
      </c>
      <c r="I25350" t="s">
        <v>62</v>
      </c>
      <c r="J25350" t="s">
        <v>71616</v>
      </c>
    </row>
    <row r="25351" spans="1:10" ht="16" x14ac:dyDescent="0.2">
      <c r="A25351" t="s">
        <v>38321</v>
      </c>
      <c r="B25351" t="s">
        <v>35375</v>
      </c>
      <c r="C25351" t="s">
        <v>35383</v>
      </c>
      <c r="D25351">
        <v>1</v>
      </c>
      <c r="E25351" t="s">
        <v>1280</v>
      </c>
      <c r="F25351" t="s">
        <v>13</v>
      </c>
      <c r="G25351" t="s">
        <v>71611</v>
      </c>
      <c r="H25351" s="3" t="s">
        <v>71613</v>
      </c>
      <c r="I25351" t="s">
        <v>62</v>
      </c>
      <c r="J25351" t="s">
        <v>38325</v>
      </c>
    </row>
    <row r="25352" spans="1:10" ht="16" x14ac:dyDescent="0.2">
      <c r="A25352" t="s">
        <v>2899</v>
      </c>
      <c r="B25352" t="s">
        <v>71617</v>
      </c>
      <c r="C25352" t="s">
        <v>71618</v>
      </c>
      <c r="D25352">
        <v>5</v>
      </c>
      <c r="E25352" t="s">
        <v>1280</v>
      </c>
      <c r="F25352" t="s">
        <v>13</v>
      </c>
      <c r="G25352" t="s">
        <v>71611</v>
      </c>
      <c r="H25352" s="3" t="s">
        <v>71619</v>
      </c>
      <c r="I25352" t="s">
        <v>62</v>
      </c>
      <c r="J25352" t="s">
        <v>2903</v>
      </c>
    </row>
    <row r="25353" spans="1:10" ht="16" x14ac:dyDescent="0.2">
      <c r="A25353" t="s">
        <v>20737</v>
      </c>
      <c r="B25353" t="s">
        <v>71620</v>
      </c>
      <c r="C25353" t="s">
        <v>71621</v>
      </c>
      <c r="D25353">
        <v>9</v>
      </c>
      <c r="E25353" t="s">
        <v>1280</v>
      </c>
      <c r="F25353" t="s">
        <v>13</v>
      </c>
      <c r="G25353" t="s">
        <v>71611</v>
      </c>
      <c r="H25353" s="3" t="s">
        <v>71622</v>
      </c>
      <c r="I25353" t="s">
        <v>62</v>
      </c>
      <c r="J25353" t="s">
        <v>20741</v>
      </c>
    </row>
    <row r="25354" spans="1:10" ht="16" x14ac:dyDescent="0.2">
      <c r="A25354" t="s">
        <v>71614</v>
      </c>
      <c r="B25354" t="s">
        <v>67394</v>
      </c>
      <c r="C25354" t="s">
        <v>71623</v>
      </c>
      <c r="D25354">
        <v>3</v>
      </c>
      <c r="E25354" t="s">
        <v>1280</v>
      </c>
      <c r="F25354" t="s">
        <v>13</v>
      </c>
      <c r="G25354" t="s">
        <v>71611</v>
      </c>
      <c r="H25354" s="3" t="s">
        <v>71624</v>
      </c>
      <c r="I25354" t="s">
        <v>62</v>
      </c>
      <c r="J25354" t="s">
        <v>71616</v>
      </c>
    </row>
    <row r="25355" spans="1:10" ht="16" x14ac:dyDescent="0.2">
      <c r="A25355" t="s">
        <v>6087</v>
      </c>
      <c r="B25355" t="s">
        <v>35382</v>
      </c>
      <c r="C25355" t="s">
        <v>35383</v>
      </c>
      <c r="D25355">
        <v>3</v>
      </c>
      <c r="E25355" t="s">
        <v>1280</v>
      </c>
      <c r="F25355" t="s">
        <v>13</v>
      </c>
      <c r="G25355" t="s">
        <v>71611</v>
      </c>
      <c r="H25355" s="3" t="s">
        <v>71613</v>
      </c>
      <c r="I25355" t="s">
        <v>62</v>
      </c>
      <c r="J25355" t="s">
        <v>6092</v>
      </c>
    </row>
    <row r="25356" spans="1:10" ht="16" x14ac:dyDescent="0.2">
      <c r="A25356" t="s">
        <v>71625</v>
      </c>
      <c r="B25356" t="s">
        <v>67394</v>
      </c>
      <c r="C25356" t="s">
        <v>71623</v>
      </c>
      <c r="D25356">
        <v>1</v>
      </c>
      <c r="E25356" t="s">
        <v>1280</v>
      </c>
      <c r="F25356" t="s">
        <v>13</v>
      </c>
      <c r="G25356" t="s">
        <v>71611</v>
      </c>
      <c r="H25356" s="3" t="s">
        <v>71613</v>
      </c>
      <c r="I25356" t="s">
        <v>62</v>
      </c>
      <c r="J25356" t="s">
        <v>71626</v>
      </c>
    </row>
    <row r="25357" spans="1:10" ht="16" x14ac:dyDescent="0.2">
      <c r="A25357" t="s">
        <v>3474</v>
      </c>
      <c r="B25357" t="s">
        <v>71601</v>
      </c>
      <c r="C25357" t="s">
        <v>71551</v>
      </c>
      <c r="D25357">
        <v>1</v>
      </c>
      <c r="E25357" t="s">
        <v>1280</v>
      </c>
      <c r="F25357" t="s">
        <v>13</v>
      </c>
      <c r="G25357" t="s">
        <v>71611</v>
      </c>
      <c r="H25357" s="3" t="s">
        <v>71613</v>
      </c>
      <c r="I25357" t="s">
        <v>62</v>
      </c>
      <c r="J25357" t="s">
        <v>3477</v>
      </c>
    </row>
    <row r="25358" spans="1:10" ht="16" x14ac:dyDescent="0.2">
      <c r="A25358" t="s">
        <v>46247</v>
      </c>
      <c r="B25358" t="s">
        <v>35382</v>
      </c>
      <c r="C25358" t="s">
        <v>35383</v>
      </c>
      <c r="D25358">
        <v>3</v>
      </c>
      <c r="E25358" t="s">
        <v>1280</v>
      </c>
      <c r="F25358" t="s">
        <v>13</v>
      </c>
      <c r="G25358" t="s">
        <v>71611</v>
      </c>
      <c r="H25358" s="3" t="s">
        <v>71613</v>
      </c>
      <c r="I25358" t="s">
        <v>62</v>
      </c>
      <c r="J25358" t="s">
        <v>46248</v>
      </c>
    </row>
    <row r="25359" spans="1:10" ht="16" x14ac:dyDescent="0.2">
      <c r="A25359" t="s">
        <v>3474</v>
      </c>
      <c r="B25359" t="s">
        <v>35375</v>
      </c>
      <c r="C25359" t="s">
        <v>35383</v>
      </c>
      <c r="D25359">
        <v>2</v>
      </c>
      <c r="E25359" t="s">
        <v>1280</v>
      </c>
      <c r="F25359" t="s">
        <v>13</v>
      </c>
      <c r="G25359" t="s">
        <v>71611</v>
      </c>
      <c r="H25359" s="3" t="s">
        <v>71613</v>
      </c>
      <c r="I25359" t="s">
        <v>62</v>
      </c>
      <c r="J25359" t="s">
        <v>3477</v>
      </c>
    </row>
    <row r="25360" spans="1:10" ht="16" x14ac:dyDescent="0.2">
      <c r="A25360" t="s">
        <v>5855</v>
      </c>
      <c r="B25360" t="s">
        <v>71627</v>
      </c>
      <c r="C25360" t="s">
        <v>71628</v>
      </c>
      <c r="D25360">
        <v>4</v>
      </c>
      <c r="E25360" t="s">
        <v>1280</v>
      </c>
      <c r="F25360" t="s">
        <v>13</v>
      </c>
      <c r="G25360" t="s">
        <v>71611</v>
      </c>
      <c r="H25360" s="3" t="s">
        <v>71624</v>
      </c>
      <c r="I25360" t="s">
        <v>62</v>
      </c>
      <c r="J25360" t="s">
        <v>5858</v>
      </c>
    </row>
    <row r="25361" spans="1:10" ht="16" x14ac:dyDescent="0.2">
      <c r="A25361" t="s">
        <v>53046</v>
      </c>
      <c r="B25361" t="s">
        <v>35375</v>
      </c>
      <c r="C25361" t="s">
        <v>35383</v>
      </c>
      <c r="D25361">
        <v>1</v>
      </c>
      <c r="E25361" t="s">
        <v>1280</v>
      </c>
      <c r="F25361" t="s">
        <v>13</v>
      </c>
      <c r="G25361" t="s">
        <v>71611</v>
      </c>
      <c r="H25361" s="3" t="s">
        <v>71613</v>
      </c>
      <c r="I25361" t="s">
        <v>62</v>
      </c>
      <c r="J25361" t="s">
        <v>53047</v>
      </c>
    </row>
    <row r="25362" spans="1:10" ht="16" x14ac:dyDescent="0.2">
      <c r="A25362" t="s">
        <v>7479</v>
      </c>
      <c r="B25362" t="s">
        <v>35366</v>
      </c>
      <c r="C25362" t="s">
        <v>35367</v>
      </c>
      <c r="D25362">
        <v>1</v>
      </c>
      <c r="E25362" t="s">
        <v>1280</v>
      </c>
      <c r="F25362" t="s">
        <v>13</v>
      </c>
      <c r="G25362" t="s">
        <v>71611</v>
      </c>
      <c r="H25362" s="3" t="s">
        <v>71624</v>
      </c>
      <c r="I25362" t="s">
        <v>62</v>
      </c>
      <c r="J25362" t="s">
        <v>7483</v>
      </c>
    </row>
    <row r="25363" spans="1:10" ht="16" x14ac:dyDescent="0.2">
      <c r="A25363" t="s">
        <v>34751</v>
      </c>
      <c r="B25363" t="s">
        <v>35382</v>
      </c>
      <c r="C25363" t="s">
        <v>35383</v>
      </c>
      <c r="D25363">
        <v>1</v>
      </c>
      <c r="E25363" t="s">
        <v>1280</v>
      </c>
      <c r="F25363" t="s">
        <v>13</v>
      </c>
      <c r="G25363" t="s">
        <v>71611</v>
      </c>
      <c r="H25363" s="3" t="s">
        <v>71624</v>
      </c>
      <c r="I25363" t="s">
        <v>62</v>
      </c>
      <c r="J25363" t="s">
        <v>34754</v>
      </c>
    </row>
    <row r="25364" spans="1:10" ht="16" x14ac:dyDescent="0.2">
      <c r="A25364" t="s">
        <v>71629</v>
      </c>
      <c r="B25364" t="s">
        <v>35375</v>
      </c>
      <c r="C25364" t="s">
        <v>35383</v>
      </c>
      <c r="D25364">
        <v>2</v>
      </c>
      <c r="E25364" t="s">
        <v>1280</v>
      </c>
      <c r="F25364" t="s">
        <v>13</v>
      </c>
      <c r="G25364" t="s">
        <v>71630</v>
      </c>
      <c r="H25364" s="3" t="s">
        <v>71631</v>
      </c>
      <c r="I25364" t="s">
        <v>62</v>
      </c>
      <c r="J25364" t="s">
        <v>71632</v>
      </c>
    </row>
    <row r="25365" spans="1:10" ht="32" x14ac:dyDescent="0.2">
      <c r="A25365" t="s">
        <v>5855</v>
      </c>
      <c r="B25365" t="s">
        <v>35375</v>
      </c>
      <c r="C25365" t="s">
        <v>35383</v>
      </c>
      <c r="D25365">
        <v>1</v>
      </c>
      <c r="E25365" t="s">
        <v>1280</v>
      </c>
      <c r="F25365" t="s">
        <v>13</v>
      </c>
      <c r="G25365" t="s">
        <v>71630</v>
      </c>
      <c r="H25365" s="3" t="s">
        <v>71633</v>
      </c>
      <c r="I25365" t="s">
        <v>62</v>
      </c>
      <c r="J25365" t="s">
        <v>5858</v>
      </c>
    </row>
    <row r="25366" spans="1:10" ht="32" x14ac:dyDescent="0.2">
      <c r="A25366" t="s">
        <v>29000</v>
      </c>
      <c r="B25366" t="s">
        <v>35375</v>
      </c>
      <c r="C25366" t="s">
        <v>35383</v>
      </c>
      <c r="D25366">
        <v>2</v>
      </c>
      <c r="E25366" t="s">
        <v>1280</v>
      </c>
      <c r="F25366" t="s">
        <v>13</v>
      </c>
      <c r="G25366" t="s">
        <v>71634</v>
      </c>
      <c r="H25366" s="3" t="s">
        <v>71635</v>
      </c>
      <c r="I25366" t="s">
        <v>62</v>
      </c>
      <c r="J25366" t="s">
        <v>29002</v>
      </c>
    </row>
    <row r="25367" spans="1:10" ht="16" x14ac:dyDescent="0.2">
      <c r="A25367" t="s">
        <v>71636</v>
      </c>
      <c r="B25367" t="s">
        <v>35382</v>
      </c>
      <c r="C25367" t="s">
        <v>35383</v>
      </c>
      <c r="D25367">
        <v>1</v>
      </c>
      <c r="E25367" t="s">
        <v>1280</v>
      </c>
      <c r="F25367" t="s">
        <v>13</v>
      </c>
      <c r="G25367" t="s">
        <v>71634</v>
      </c>
      <c r="H25367" s="3" t="s">
        <v>71637</v>
      </c>
      <c r="I25367" t="s">
        <v>62</v>
      </c>
      <c r="J25367" t="s">
        <v>71638</v>
      </c>
    </row>
    <row r="25368" spans="1:10" ht="32" x14ac:dyDescent="0.2">
      <c r="A25368" t="s">
        <v>18787</v>
      </c>
      <c r="B25368" t="s">
        <v>35375</v>
      </c>
      <c r="C25368" t="s">
        <v>35383</v>
      </c>
      <c r="D25368">
        <v>2</v>
      </c>
      <c r="E25368" t="s">
        <v>1280</v>
      </c>
      <c r="F25368" t="s">
        <v>13</v>
      </c>
      <c r="G25368" t="s">
        <v>71639</v>
      </c>
      <c r="H25368" s="3" t="s">
        <v>71640</v>
      </c>
      <c r="I25368" t="s">
        <v>62</v>
      </c>
      <c r="J25368" t="s">
        <v>18791</v>
      </c>
    </row>
    <row r="25369" spans="1:10" ht="32" x14ac:dyDescent="0.2">
      <c r="A25369" t="s">
        <v>46257</v>
      </c>
      <c r="B25369" t="s">
        <v>35375</v>
      </c>
      <c r="C25369" t="s">
        <v>35383</v>
      </c>
      <c r="D25369">
        <v>1</v>
      </c>
      <c r="E25369" t="s">
        <v>1280</v>
      </c>
      <c r="F25369" t="s">
        <v>13</v>
      </c>
      <c r="G25369" t="s">
        <v>71641</v>
      </c>
      <c r="H25369" s="3" t="s">
        <v>71640</v>
      </c>
      <c r="I25369" t="s">
        <v>62</v>
      </c>
      <c r="J25369" t="s">
        <v>46258</v>
      </c>
    </row>
    <row r="25370" spans="1:10" ht="16" x14ac:dyDescent="0.2">
      <c r="A25370" t="s">
        <v>53707</v>
      </c>
      <c r="B25370" t="s">
        <v>71642</v>
      </c>
      <c r="C25370" t="s">
        <v>71643</v>
      </c>
      <c r="D25370">
        <v>1</v>
      </c>
      <c r="E25370" t="s">
        <v>1280</v>
      </c>
      <c r="F25370" t="s">
        <v>13</v>
      </c>
      <c r="G25370" t="s">
        <v>71644</v>
      </c>
      <c r="H25370" s="3" t="s">
        <v>71645</v>
      </c>
      <c r="I25370" t="s">
        <v>62</v>
      </c>
      <c r="J25370" t="s">
        <v>53708</v>
      </c>
    </row>
    <row r="25371" spans="1:10" ht="16" x14ac:dyDescent="0.2">
      <c r="A25371" t="s">
        <v>53685</v>
      </c>
      <c r="B25371" t="s">
        <v>71642</v>
      </c>
      <c r="C25371" t="s">
        <v>71643</v>
      </c>
      <c r="D25371">
        <v>1</v>
      </c>
      <c r="E25371" t="s">
        <v>1280</v>
      </c>
      <c r="F25371" t="s">
        <v>13</v>
      </c>
      <c r="G25371" t="s">
        <v>71644</v>
      </c>
      <c r="H25371" s="3" t="s">
        <v>71645</v>
      </c>
      <c r="I25371" t="s">
        <v>62</v>
      </c>
      <c r="J25371" t="s">
        <v>53688</v>
      </c>
    </row>
    <row r="25372" spans="1:10" ht="16" x14ac:dyDescent="0.2">
      <c r="A25372" t="s">
        <v>53697</v>
      </c>
      <c r="B25372" t="s">
        <v>71642</v>
      </c>
      <c r="C25372" t="s">
        <v>71643</v>
      </c>
      <c r="D25372">
        <v>2</v>
      </c>
      <c r="E25372" t="s">
        <v>1280</v>
      </c>
      <c r="F25372" t="s">
        <v>13</v>
      </c>
      <c r="G25372" t="s">
        <v>71644</v>
      </c>
      <c r="H25372" s="3" t="s">
        <v>71645</v>
      </c>
      <c r="I25372" t="s">
        <v>62</v>
      </c>
      <c r="J25372" t="s">
        <v>53700</v>
      </c>
    </row>
    <row r="25373" spans="1:10" ht="16" x14ac:dyDescent="0.2">
      <c r="A25373" t="s">
        <v>21219</v>
      </c>
      <c r="B25373" t="s">
        <v>71646</v>
      </c>
      <c r="C25373" t="s">
        <v>71647</v>
      </c>
      <c r="D25373">
        <v>5</v>
      </c>
      <c r="E25373" t="s">
        <v>13</v>
      </c>
      <c r="F25373" t="s">
        <v>13</v>
      </c>
      <c r="G25373" t="s">
        <v>71648</v>
      </c>
      <c r="H25373" s="3" t="s">
        <v>71649</v>
      </c>
      <c r="I25373" t="s">
        <v>817</v>
      </c>
      <c r="J25373" t="s">
        <v>21224</v>
      </c>
    </row>
    <row r="25374" spans="1:10" ht="16" x14ac:dyDescent="0.2">
      <c r="A25374" t="s">
        <v>10451</v>
      </c>
      <c r="B25374" t="s">
        <v>71650</v>
      </c>
      <c r="C25374" t="s">
        <v>71651</v>
      </c>
      <c r="D25374">
        <v>2</v>
      </c>
      <c r="E25374" t="s">
        <v>13</v>
      </c>
      <c r="F25374" t="s">
        <v>13</v>
      </c>
      <c r="G25374" t="s">
        <v>71648</v>
      </c>
      <c r="H25374" s="3" t="s">
        <v>71652</v>
      </c>
      <c r="I25374" t="s">
        <v>817</v>
      </c>
      <c r="J25374" t="s">
        <v>10456</v>
      </c>
    </row>
    <row r="25375" spans="1:10" ht="16" x14ac:dyDescent="0.2">
      <c r="A25375" t="s">
        <v>71653</v>
      </c>
      <c r="B25375" t="s">
        <v>71650</v>
      </c>
      <c r="C25375" t="s">
        <v>71651</v>
      </c>
      <c r="D25375">
        <v>2</v>
      </c>
      <c r="E25375" t="s">
        <v>13</v>
      </c>
      <c r="F25375" t="s">
        <v>13</v>
      </c>
      <c r="G25375" t="s">
        <v>71648</v>
      </c>
      <c r="H25375" s="3" t="s">
        <v>71654</v>
      </c>
      <c r="I25375" t="s">
        <v>817</v>
      </c>
      <c r="J25375" t="s">
        <v>71655</v>
      </c>
    </row>
    <row r="25376" spans="1:10" ht="16" x14ac:dyDescent="0.2">
      <c r="A25376" t="s">
        <v>71656</v>
      </c>
      <c r="B25376" t="s">
        <v>71650</v>
      </c>
      <c r="C25376" t="s">
        <v>71651</v>
      </c>
      <c r="D25376">
        <v>2</v>
      </c>
      <c r="E25376" t="s">
        <v>13</v>
      </c>
      <c r="F25376" t="s">
        <v>13</v>
      </c>
      <c r="G25376" t="s">
        <v>71648</v>
      </c>
      <c r="H25376" s="3" t="s">
        <v>71652</v>
      </c>
      <c r="I25376" t="s">
        <v>817</v>
      </c>
      <c r="J25376" t="s">
        <v>71657</v>
      </c>
    </row>
    <row r="25377" spans="1:10" ht="16" x14ac:dyDescent="0.2">
      <c r="A25377" t="s">
        <v>71656</v>
      </c>
      <c r="B25377" t="s">
        <v>10452</v>
      </c>
      <c r="C25377" t="s">
        <v>10453</v>
      </c>
      <c r="D25377">
        <v>3</v>
      </c>
      <c r="E25377" t="s">
        <v>13</v>
      </c>
      <c r="F25377" t="s">
        <v>13</v>
      </c>
      <c r="G25377" t="s">
        <v>71648</v>
      </c>
      <c r="H25377" s="3" t="s">
        <v>71652</v>
      </c>
      <c r="I25377" t="s">
        <v>817</v>
      </c>
      <c r="J25377" t="s">
        <v>71657</v>
      </c>
    </row>
    <row r="25378" spans="1:10" ht="32" x14ac:dyDescent="0.2">
      <c r="A25378" t="s">
        <v>6207</v>
      </c>
      <c r="B25378" t="s">
        <v>71658</v>
      </c>
      <c r="C25378" t="s">
        <v>71659</v>
      </c>
      <c r="D25378">
        <v>6</v>
      </c>
      <c r="E25378" t="s">
        <v>13</v>
      </c>
      <c r="F25378" t="s">
        <v>13</v>
      </c>
      <c r="G25378" t="s">
        <v>71648</v>
      </c>
      <c r="H25378" s="3" t="s">
        <v>71660</v>
      </c>
      <c r="I25378" t="s">
        <v>817</v>
      </c>
      <c r="J25378" t="s">
        <v>6212</v>
      </c>
    </row>
    <row r="25379" spans="1:10" ht="16" x14ac:dyDescent="0.2">
      <c r="A25379" t="s">
        <v>71661</v>
      </c>
      <c r="B25379" t="s">
        <v>71662</v>
      </c>
      <c r="C25379" t="s">
        <v>71663</v>
      </c>
      <c r="D25379">
        <v>7</v>
      </c>
      <c r="E25379" t="s">
        <v>13</v>
      </c>
      <c r="F25379" t="s">
        <v>13</v>
      </c>
      <c r="G25379" t="s">
        <v>71664</v>
      </c>
      <c r="H25379" s="3" t="s">
        <v>71665</v>
      </c>
      <c r="I25379" t="s">
        <v>35619</v>
      </c>
      <c r="J25379" t="s">
        <v>71666</v>
      </c>
    </row>
    <row r="25380" spans="1:10" ht="16" x14ac:dyDescent="0.2">
      <c r="A25380" t="s">
        <v>46125</v>
      </c>
      <c r="B25380" t="s">
        <v>71667</v>
      </c>
      <c r="C25380" t="s">
        <v>71668</v>
      </c>
      <c r="D25380">
        <v>2</v>
      </c>
      <c r="E25380" t="s">
        <v>13</v>
      </c>
      <c r="F25380" t="s">
        <v>13</v>
      </c>
      <c r="G25380" t="s">
        <v>71664</v>
      </c>
      <c r="H25380" s="3" t="s">
        <v>71665</v>
      </c>
      <c r="I25380" t="s">
        <v>35619</v>
      </c>
      <c r="J25380" t="s">
        <v>46129</v>
      </c>
    </row>
    <row r="25381" spans="1:10" ht="16" x14ac:dyDescent="0.2">
      <c r="A25381" t="s">
        <v>53999</v>
      </c>
      <c r="B25381" t="s">
        <v>71669</v>
      </c>
      <c r="C25381" t="s">
        <v>71670</v>
      </c>
      <c r="D25381">
        <v>1</v>
      </c>
      <c r="E25381" t="s">
        <v>13</v>
      </c>
      <c r="F25381" t="s">
        <v>13</v>
      </c>
      <c r="G25381" t="s">
        <v>71671</v>
      </c>
      <c r="H25381" s="3" t="s">
        <v>71672</v>
      </c>
      <c r="I25381" t="s">
        <v>1314</v>
      </c>
      <c r="J25381" t="s">
        <v>54004</v>
      </c>
    </row>
    <row r="25382" spans="1:10" ht="16" x14ac:dyDescent="0.2">
      <c r="A25382" t="s">
        <v>68491</v>
      </c>
      <c r="B25382" t="s">
        <v>71673</v>
      </c>
      <c r="C25382" t="s">
        <v>71674</v>
      </c>
      <c r="D25382">
        <v>1</v>
      </c>
      <c r="E25382" t="s">
        <v>13</v>
      </c>
      <c r="F25382" t="s">
        <v>13</v>
      </c>
      <c r="G25382" t="s">
        <v>71675</v>
      </c>
      <c r="H25382" s="3" t="s">
        <v>71676</v>
      </c>
      <c r="I25382" t="s">
        <v>71677</v>
      </c>
      <c r="J25382" t="s">
        <v>68493</v>
      </c>
    </row>
    <row r="25383" spans="1:10" ht="16" x14ac:dyDescent="0.2">
      <c r="A25383" t="s">
        <v>36968</v>
      </c>
      <c r="B25383" t="s">
        <v>71678</v>
      </c>
      <c r="C25383" t="s">
        <v>71679</v>
      </c>
      <c r="D25383">
        <v>4</v>
      </c>
      <c r="E25383" t="s">
        <v>13</v>
      </c>
      <c r="F25383" t="s">
        <v>13</v>
      </c>
      <c r="G25383" t="s">
        <v>71680</v>
      </c>
      <c r="H25383" s="3" t="s">
        <v>71681</v>
      </c>
      <c r="I25383" t="s">
        <v>19692</v>
      </c>
      <c r="J25383" t="s">
        <v>36972</v>
      </c>
    </row>
    <row r="25384" spans="1:10" ht="16" x14ac:dyDescent="0.2">
      <c r="A25384" t="s">
        <v>20172</v>
      </c>
      <c r="B25384" t="s">
        <v>40968</v>
      </c>
      <c r="C25384" t="s">
        <v>40969</v>
      </c>
      <c r="D25384">
        <v>2</v>
      </c>
      <c r="E25384" t="s">
        <v>13</v>
      </c>
      <c r="F25384" t="s">
        <v>13</v>
      </c>
      <c r="G25384" t="s">
        <v>71682</v>
      </c>
      <c r="H25384" s="3" t="s">
        <v>71683</v>
      </c>
      <c r="I25384" t="s">
        <v>62</v>
      </c>
      <c r="J25384" t="s">
        <v>20173</v>
      </c>
    </row>
    <row r="25385" spans="1:10" ht="16" x14ac:dyDescent="0.2">
      <c r="A25385" t="s">
        <v>71684</v>
      </c>
      <c r="B25385" t="s">
        <v>71685</v>
      </c>
      <c r="C25385" t="s">
        <v>71686</v>
      </c>
      <c r="D25385">
        <v>2</v>
      </c>
      <c r="E25385" t="s">
        <v>13</v>
      </c>
      <c r="F25385" t="s">
        <v>13</v>
      </c>
      <c r="G25385" t="s">
        <v>71687</v>
      </c>
      <c r="H25385" s="3" t="s">
        <v>71688</v>
      </c>
      <c r="I25385" t="s">
        <v>7603</v>
      </c>
      <c r="J25385" t="s">
        <v>71689</v>
      </c>
    </row>
    <row r="25386" spans="1:10" ht="16" x14ac:dyDescent="0.2">
      <c r="A25386" t="s">
        <v>54483</v>
      </c>
      <c r="B25386" t="s">
        <v>71690</v>
      </c>
      <c r="C25386" t="s">
        <v>71691</v>
      </c>
      <c r="D25386">
        <v>2</v>
      </c>
      <c r="E25386" t="s">
        <v>13</v>
      </c>
      <c r="F25386" t="s">
        <v>13</v>
      </c>
      <c r="G25386" t="s">
        <v>71687</v>
      </c>
      <c r="H25386" s="3" t="s">
        <v>71692</v>
      </c>
      <c r="I25386" t="s">
        <v>7603</v>
      </c>
      <c r="J25386" t="s">
        <v>54486</v>
      </c>
    </row>
    <row r="25387" spans="1:10" ht="16" x14ac:dyDescent="0.2">
      <c r="A25387" t="s">
        <v>71684</v>
      </c>
      <c r="B25387" t="s">
        <v>71693</v>
      </c>
      <c r="C25387" t="s">
        <v>71694</v>
      </c>
      <c r="D25387">
        <v>1</v>
      </c>
      <c r="E25387" t="s">
        <v>13</v>
      </c>
      <c r="F25387" t="s">
        <v>13</v>
      </c>
      <c r="G25387" t="s">
        <v>71687</v>
      </c>
      <c r="H25387" s="3" t="s">
        <v>71688</v>
      </c>
      <c r="I25387" t="s">
        <v>7603</v>
      </c>
      <c r="J25387" t="s">
        <v>71689</v>
      </c>
    </row>
    <row r="25388" spans="1:10" ht="16" x14ac:dyDescent="0.2">
      <c r="A25388" t="s">
        <v>40846</v>
      </c>
      <c r="B25388" t="s">
        <v>6864</v>
      </c>
      <c r="C25388" t="s">
        <v>71695</v>
      </c>
      <c r="D25388">
        <v>2</v>
      </c>
      <c r="E25388" t="s">
        <v>13</v>
      </c>
      <c r="F25388" t="s">
        <v>13</v>
      </c>
      <c r="G25388" t="s">
        <v>71687</v>
      </c>
      <c r="H25388" s="3" t="s">
        <v>71696</v>
      </c>
      <c r="I25388" t="s">
        <v>7603</v>
      </c>
      <c r="J25388" t="s">
        <v>40851</v>
      </c>
    </row>
    <row r="25389" spans="1:10" ht="16" x14ac:dyDescent="0.2">
      <c r="A25389" t="s">
        <v>20824</v>
      </c>
      <c r="B25389" t="s">
        <v>61505</v>
      </c>
      <c r="C25389" t="s">
        <v>61506</v>
      </c>
      <c r="D25389">
        <v>2</v>
      </c>
      <c r="E25389" t="s">
        <v>13</v>
      </c>
      <c r="F25389" t="s">
        <v>13</v>
      </c>
      <c r="G25389" t="s">
        <v>71697</v>
      </c>
      <c r="H25389" s="3" t="s">
        <v>71698</v>
      </c>
      <c r="I25389" t="s">
        <v>106</v>
      </c>
      <c r="J25389" t="s">
        <v>20829</v>
      </c>
    </row>
    <row r="25390" spans="1:10" ht="16" x14ac:dyDescent="0.2">
      <c r="A25390" t="s">
        <v>20824</v>
      </c>
      <c r="B25390" t="s">
        <v>61531</v>
      </c>
      <c r="C25390" t="s">
        <v>61532</v>
      </c>
      <c r="D25390">
        <v>1</v>
      </c>
      <c r="E25390" t="s">
        <v>13</v>
      </c>
      <c r="F25390" t="s">
        <v>13</v>
      </c>
      <c r="G25390" t="s">
        <v>71697</v>
      </c>
      <c r="H25390" s="3" t="s">
        <v>71698</v>
      </c>
      <c r="I25390" t="s">
        <v>106</v>
      </c>
      <c r="J25390" t="s">
        <v>20829</v>
      </c>
    </row>
    <row r="25391" spans="1:10" ht="32" x14ac:dyDescent="0.2">
      <c r="A25391" t="s">
        <v>33382</v>
      </c>
      <c r="B25391" t="s">
        <v>71699</v>
      </c>
      <c r="C25391" t="s">
        <v>71700</v>
      </c>
      <c r="D25391">
        <v>2</v>
      </c>
      <c r="E25391" t="s">
        <v>13</v>
      </c>
      <c r="F25391" t="s">
        <v>13</v>
      </c>
      <c r="G25391" t="s">
        <v>71701</v>
      </c>
      <c r="H25391" s="3" t="s">
        <v>71702</v>
      </c>
      <c r="I25391" t="s">
        <v>106</v>
      </c>
      <c r="J25391" t="s">
        <v>33386</v>
      </c>
    </row>
    <row r="25392" spans="1:10" ht="16" x14ac:dyDescent="0.2">
      <c r="A25392" t="s">
        <v>59210</v>
      </c>
      <c r="B25392" t="s">
        <v>71703</v>
      </c>
      <c r="C25392" t="s">
        <v>71704</v>
      </c>
      <c r="D25392">
        <v>4</v>
      </c>
      <c r="E25392" t="s">
        <v>13</v>
      </c>
      <c r="F25392" t="s">
        <v>13</v>
      </c>
      <c r="G25392" t="s">
        <v>71705</v>
      </c>
      <c r="H25392" s="3" t="s">
        <v>71706</v>
      </c>
      <c r="I25392" t="s">
        <v>106</v>
      </c>
      <c r="J25392" t="s">
        <v>59216</v>
      </c>
    </row>
    <row r="25393" spans="1:10" ht="16" x14ac:dyDescent="0.2">
      <c r="A25393" t="s">
        <v>59210</v>
      </c>
      <c r="B25393" t="s">
        <v>71707</v>
      </c>
      <c r="C25393" t="s">
        <v>71708</v>
      </c>
      <c r="D25393">
        <v>5</v>
      </c>
      <c r="E25393" t="s">
        <v>13</v>
      </c>
      <c r="F25393" t="s">
        <v>13</v>
      </c>
      <c r="G25393" t="s">
        <v>71705</v>
      </c>
      <c r="H25393" s="3" t="s">
        <v>71706</v>
      </c>
      <c r="I25393" t="s">
        <v>106</v>
      </c>
      <c r="J25393" t="s">
        <v>59216</v>
      </c>
    </row>
    <row r="25394" spans="1:10" ht="16" x14ac:dyDescent="0.2">
      <c r="A25394" t="s">
        <v>59210</v>
      </c>
      <c r="B25394" t="s">
        <v>71709</v>
      </c>
      <c r="C25394" t="s">
        <v>71710</v>
      </c>
      <c r="D25394">
        <v>1</v>
      </c>
      <c r="E25394" t="s">
        <v>13</v>
      </c>
      <c r="F25394" t="s">
        <v>13</v>
      </c>
      <c r="G25394" t="s">
        <v>71705</v>
      </c>
      <c r="H25394" s="3" t="s">
        <v>71706</v>
      </c>
      <c r="I25394" t="s">
        <v>106</v>
      </c>
      <c r="J25394" t="s">
        <v>59216</v>
      </c>
    </row>
    <row r="25395" spans="1:10" ht="16" x14ac:dyDescent="0.2">
      <c r="A25395" t="s">
        <v>59210</v>
      </c>
      <c r="B25395" t="s">
        <v>71711</v>
      </c>
      <c r="C25395" t="s">
        <v>71712</v>
      </c>
      <c r="D25395">
        <v>2</v>
      </c>
      <c r="E25395" t="s">
        <v>13</v>
      </c>
      <c r="F25395" t="s">
        <v>13</v>
      </c>
      <c r="G25395" t="s">
        <v>71705</v>
      </c>
      <c r="H25395" s="3" t="s">
        <v>71706</v>
      </c>
      <c r="I25395" t="s">
        <v>106</v>
      </c>
      <c r="J25395" t="s">
        <v>59216</v>
      </c>
    </row>
    <row r="25396" spans="1:10" ht="16" x14ac:dyDescent="0.2">
      <c r="A25396" t="s">
        <v>71713</v>
      </c>
      <c r="B25396" t="s">
        <v>61478</v>
      </c>
      <c r="C25396" t="s">
        <v>61479</v>
      </c>
      <c r="D25396">
        <v>1</v>
      </c>
      <c r="E25396" t="s">
        <v>13</v>
      </c>
      <c r="F25396" t="s">
        <v>13</v>
      </c>
      <c r="G25396" t="s">
        <v>71714</v>
      </c>
      <c r="H25396" s="3" t="s">
        <v>71715</v>
      </c>
      <c r="I25396" t="s">
        <v>106</v>
      </c>
      <c r="J25396" t="s">
        <v>71716</v>
      </c>
    </row>
    <row r="25397" spans="1:10" ht="16" x14ac:dyDescent="0.2">
      <c r="A25397" t="s">
        <v>71713</v>
      </c>
      <c r="B25397" t="s">
        <v>61483</v>
      </c>
      <c r="C25397" t="s">
        <v>61484</v>
      </c>
      <c r="D25397">
        <v>2</v>
      </c>
      <c r="E25397" t="s">
        <v>13</v>
      </c>
      <c r="F25397" t="s">
        <v>13</v>
      </c>
      <c r="G25397" t="s">
        <v>71714</v>
      </c>
      <c r="H25397" s="3" t="s">
        <v>71715</v>
      </c>
      <c r="I25397" t="s">
        <v>106</v>
      </c>
      <c r="J25397" t="s">
        <v>71716</v>
      </c>
    </row>
    <row r="25398" spans="1:10" ht="16" x14ac:dyDescent="0.2">
      <c r="A25398" t="s">
        <v>8025</v>
      </c>
      <c r="B25398" t="s">
        <v>61485</v>
      </c>
      <c r="C25398" t="s">
        <v>61486</v>
      </c>
      <c r="D25398">
        <v>5</v>
      </c>
      <c r="E25398" t="s">
        <v>13</v>
      </c>
      <c r="F25398" t="s">
        <v>13</v>
      </c>
      <c r="G25398" t="s">
        <v>71717</v>
      </c>
      <c r="H25398" s="3" t="s">
        <v>71718</v>
      </c>
      <c r="I25398" t="s">
        <v>106</v>
      </c>
      <c r="J25398" t="s">
        <v>8030</v>
      </c>
    </row>
    <row r="25399" spans="1:10" ht="16" x14ac:dyDescent="0.2">
      <c r="A25399" t="s">
        <v>8025</v>
      </c>
      <c r="B25399" t="s">
        <v>71719</v>
      </c>
      <c r="C25399" t="s">
        <v>71720</v>
      </c>
      <c r="D25399">
        <v>3</v>
      </c>
      <c r="E25399" t="s">
        <v>13</v>
      </c>
      <c r="F25399" t="s">
        <v>13</v>
      </c>
      <c r="G25399" t="s">
        <v>71717</v>
      </c>
      <c r="H25399" s="3" t="s">
        <v>71718</v>
      </c>
      <c r="I25399" t="s">
        <v>106</v>
      </c>
      <c r="J25399" t="s">
        <v>8030</v>
      </c>
    </row>
    <row r="25400" spans="1:10" ht="16" x14ac:dyDescent="0.2">
      <c r="A25400" t="s">
        <v>8025</v>
      </c>
      <c r="B25400" t="s">
        <v>71721</v>
      </c>
      <c r="C25400" t="s">
        <v>71722</v>
      </c>
      <c r="D25400">
        <v>6</v>
      </c>
      <c r="E25400" t="s">
        <v>13</v>
      </c>
      <c r="F25400" t="s">
        <v>13</v>
      </c>
      <c r="G25400" t="s">
        <v>71717</v>
      </c>
      <c r="H25400" s="3" t="s">
        <v>71718</v>
      </c>
      <c r="I25400" t="s">
        <v>106</v>
      </c>
      <c r="J25400" t="s">
        <v>8030</v>
      </c>
    </row>
    <row r="25401" spans="1:10" ht="16" x14ac:dyDescent="0.2">
      <c r="A25401" t="s">
        <v>8025</v>
      </c>
      <c r="B25401" t="s">
        <v>71723</v>
      </c>
      <c r="C25401" t="s">
        <v>71724</v>
      </c>
      <c r="D25401">
        <v>7</v>
      </c>
      <c r="E25401" t="s">
        <v>13</v>
      </c>
      <c r="F25401" t="s">
        <v>13</v>
      </c>
      <c r="G25401" t="s">
        <v>71717</v>
      </c>
      <c r="H25401" s="3" t="s">
        <v>71718</v>
      </c>
      <c r="I25401" t="s">
        <v>106</v>
      </c>
      <c r="J25401" t="s">
        <v>8030</v>
      </c>
    </row>
    <row r="25402" spans="1:10" ht="16" x14ac:dyDescent="0.2">
      <c r="A25402" t="s">
        <v>8025</v>
      </c>
      <c r="B25402" t="s">
        <v>71725</v>
      </c>
      <c r="C25402" t="s">
        <v>71726</v>
      </c>
      <c r="D25402">
        <v>2</v>
      </c>
      <c r="E25402" t="s">
        <v>13</v>
      </c>
      <c r="F25402" t="s">
        <v>13</v>
      </c>
      <c r="G25402" t="s">
        <v>71717</v>
      </c>
      <c r="H25402" s="3" t="s">
        <v>71718</v>
      </c>
      <c r="I25402" t="s">
        <v>106</v>
      </c>
      <c r="J25402" t="s">
        <v>8030</v>
      </c>
    </row>
    <row r="25403" spans="1:10" ht="16" x14ac:dyDescent="0.2">
      <c r="A25403" t="s">
        <v>8025</v>
      </c>
      <c r="B25403" t="s">
        <v>71727</v>
      </c>
      <c r="C25403" t="s">
        <v>71728</v>
      </c>
      <c r="D25403">
        <v>1</v>
      </c>
      <c r="E25403" t="s">
        <v>13</v>
      </c>
      <c r="F25403" t="s">
        <v>13</v>
      </c>
      <c r="G25403" t="s">
        <v>71717</v>
      </c>
      <c r="H25403" s="3" t="s">
        <v>71718</v>
      </c>
      <c r="I25403" t="s">
        <v>106</v>
      </c>
      <c r="J25403" t="s">
        <v>8030</v>
      </c>
    </row>
    <row r="25404" spans="1:10" ht="16" x14ac:dyDescent="0.2">
      <c r="A25404" t="s">
        <v>71729</v>
      </c>
      <c r="B25404" t="s">
        <v>61531</v>
      </c>
      <c r="C25404" t="s">
        <v>61532</v>
      </c>
      <c r="D25404">
        <v>1</v>
      </c>
      <c r="E25404" t="s">
        <v>13</v>
      </c>
      <c r="F25404" t="s">
        <v>13</v>
      </c>
      <c r="G25404" t="s">
        <v>71730</v>
      </c>
      <c r="H25404" s="3" t="s">
        <v>71731</v>
      </c>
      <c r="I25404" t="s">
        <v>106</v>
      </c>
      <c r="J25404" t="s">
        <v>71732</v>
      </c>
    </row>
    <row r="25405" spans="1:10" ht="16" x14ac:dyDescent="0.2">
      <c r="A25405" t="s">
        <v>71733</v>
      </c>
      <c r="B25405" t="s">
        <v>16835</v>
      </c>
      <c r="C25405" t="s">
        <v>16836</v>
      </c>
      <c r="D25405">
        <v>1</v>
      </c>
      <c r="E25405" t="s">
        <v>923</v>
      </c>
      <c r="F25405" t="s">
        <v>13</v>
      </c>
      <c r="G25405" t="s">
        <v>71734</v>
      </c>
      <c r="H25405" s="3" t="s">
        <v>71735</v>
      </c>
      <c r="I25405" t="s">
        <v>69</v>
      </c>
      <c r="J25405" t="s">
        <v>71736</v>
      </c>
    </row>
    <row r="25406" spans="1:10" ht="16" x14ac:dyDescent="0.2">
      <c r="A25406" t="s">
        <v>5054</v>
      </c>
      <c r="B25406" t="s">
        <v>71737</v>
      </c>
      <c r="C25406" t="s">
        <v>71738</v>
      </c>
      <c r="D25406">
        <v>3</v>
      </c>
      <c r="E25406" t="s">
        <v>923</v>
      </c>
      <c r="F25406" t="s">
        <v>13</v>
      </c>
      <c r="G25406" t="s">
        <v>71734</v>
      </c>
      <c r="H25406" s="3" t="s">
        <v>71739</v>
      </c>
      <c r="I25406" t="s">
        <v>69</v>
      </c>
      <c r="J25406" t="s">
        <v>5057</v>
      </c>
    </row>
    <row r="25407" spans="1:10" ht="16" x14ac:dyDescent="0.2">
      <c r="A25407" t="s">
        <v>11636</v>
      </c>
      <c r="B25407" t="s">
        <v>71740</v>
      </c>
      <c r="C25407" t="s">
        <v>71741</v>
      </c>
      <c r="D25407">
        <v>4</v>
      </c>
      <c r="E25407" t="s">
        <v>13</v>
      </c>
      <c r="F25407" t="s">
        <v>13</v>
      </c>
      <c r="G25407" t="s">
        <v>71742</v>
      </c>
      <c r="H25407" s="3" t="s">
        <v>71743</v>
      </c>
      <c r="I25407" t="s">
        <v>69</v>
      </c>
      <c r="J25407" t="s">
        <v>11639</v>
      </c>
    </row>
    <row r="25408" spans="1:10" ht="16" x14ac:dyDescent="0.2">
      <c r="A25408" t="s">
        <v>54937</v>
      </c>
      <c r="B25408" t="s">
        <v>54945</v>
      </c>
      <c r="C25408" t="s">
        <v>54946</v>
      </c>
      <c r="D25408">
        <v>2</v>
      </c>
      <c r="E25408" t="s">
        <v>13</v>
      </c>
      <c r="F25408" t="s">
        <v>13</v>
      </c>
      <c r="G25408" t="s">
        <v>71744</v>
      </c>
      <c r="H25408" s="3" t="s">
        <v>71745</v>
      </c>
      <c r="I25408" t="s">
        <v>315</v>
      </c>
      <c r="J25408" t="s">
        <v>54942</v>
      </c>
    </row>
    <row r="25409" spans="1:10" ht="16" x14ac:dyDescent="0.2">
      <c r="A25409" t="s">
        <v>54943</v>
      </c>
      <c r="B25409" t="s">
        <v>71746</v>
      </c>
      <c r="C25409" t="s">
        <v>71747</v>
      </c>
      <c r="D25409">
        <v>3</v>
      </c>
      <c r="E25409" t="s">
        <v>13</v>
      </c>
      <c r="F25409" t="s">
        <v>13</v>
      </c>
      <c r="G25409" t="s">
        <v>71744</v>
      </c>
      <c r="H25409" s="3" t="s">
        <v>71748</v>
      </c>
      <c r="I25409" t="s">
        <v>315</v>
      </c>
      <c r="J25409" t="s">
        <v>54944</v>
      </c>
    </row>
    <row r="25410" spans="1:10" ht="16" x14ac:dyDescent="0.2">
      <c r="A25410" t="s">
        <v>71749</v>
      </c>
      <c r="B25410" t="s">
        <v>71750</v>
      </c>
      <c r="C25410" t="s">
        <v>71751</v>
      </c>
      <c r="D25410">
        <v>1</v>
      </c>
      <c r="E25410" t="s">
        <v>13</v>
      </c>
      <c r="F25410" t="s">
        <v>13</v>
      </c>
      <c r="G25410" t="s">
        <v>71744</v>
      </c>
      <c r="H25410" s="3" t="s">
        <v>71752</v>
      </c>
      <c r="I25410" t="s">
        <v>315</v>
      </c>
      <c r="J25410" t="s">
        <v>71753</v>
      </c>
    </row>
    <row r="25411" spans="1:10" ht="16" x14ac:dyDescent="0.2">
      <c r="A25411" t="s">
        <v>54937</v>
      </c>
      <c r="B25411" t="s">
        <v>71746</v>
      </c>
      <c r="C25411" t="s">
        <v>71747</v>
      </c>
      <c r="D25411">
        <v>3</v>
      </c>
      <c r="E25411" t="s">
        <v>13</v>
      </c>
      <c r="F25411" t="s">
        <v>13</v>
      </c>
      <c r="G25411" t="s">
        <v>71744</v>
      </c>
      <c r="H25411" s="3" t="s">
        <v>71748</v>
      </c>
      <c r="I25411" t="s">
        <v>315</v>
      </c>
      <c r="J25411" t="s">
        <v>54942</v>
      </c>
    </row>
    <row r="25412" spans="1:10" ht="16" x14ac:dyDescent="0.2">
      <c r="A25412" t="s">
        <v>71754</v>
      </c>
      <c r="B25412" t="s">
        <v>71755</v>
      </c>
      <c r="C25412" t="s">
        <v>71756</v>
      </c>
      <c r="D25412">
        <v>2</v>
      </c>
      <c r="E25412" t="s">
        <v>13</v>
      </c>
      <c r="F25412" t="s">
        <v>13</v>
      </c>
      <c r="G25412" t="s">
        <v>71744</v>
      </c>
      <c r="H25412" s="3" t="s">
        <v>71757</v>
      </c>
      <c r="I25412" t="s">
        <v>315</v>
      </c>
      <c r="J25412" t="s">
        <v>71758</v>
      </c>
    </row>
    <row r="25413" spans="1:10" ht="16" x14ac:dyDescent="0.2">
      <c r="A25413" t="s">
        <v>71754</v>
      </c>
      <c r="B25413" t="s">
        <v>71759</v>
      </c>
      <c r="C25413" t="s">
        <v>71760</v>
      </c>
      <c r="D25413">
        <v>1</v>
      </c>
      <c r="E25413" t="s">
        <v>13</v>
      </c>
      <c r="F25413" t="s">
        <v>13</v>
      </c>
      <c r="G25413" t="s">
        <v>71744</v>
      </c>
      <c r="H25413" s="3" t="s">
        <v>71757</v>
      </c>
      <c r="I25413" t="s">
        <v>315</v>
      </c>
      <c r="J25413" t="s">
        <v>71758</v>
      </c>
    </row>
    <row r="25414" spans="1:10" ht="16" x14ac:dyDescent="0.2">
      <c r="A25414" t="s">
        <v>71749</v>
      </c>
      <c r="B25414" t="s">
        <v>71761</v>
      </c>
      <c r="C25414" t="s">
        <v>71762</v>
      </c>
      <c r="D25414">
        <v>2</v>
      </c>
      <c r="E25414" t="s">
        <v>13</v>
      </c>
      <c r="F25414" t="s">
        <v>13</v>
      </c>
      <c r="G25414" t="s">
        <v>71744</v>
      </c>
      <c r="H25414" s="3" t="s">
        <v>71752</v>
      </c>
      <c r="I25414" t="s">
        <v>315</v>
      </c>
      <c r="J25414" t="s">
        <v>71753</v>
      </c>
    </row>
    <row r="25415" spans="1:10" ht="16" x14ac:dyDescent="0.2">
      <c r="A25415" t="s">
        <v>10361</v>
      </c>
      <c r="B25415" t="s">
        <v>71763</v>
      </c>
      <c r="C25415" t="s">
        <v>71764</v>
      </c>
      <c r="D25415">
        <v>2</v>
      </c>
      <c r="E25415" t="s">
        <v>730</v>
      </c>
      <c r="F25415" t="s">
        <v>13</v>
      </c>
      <c r="G25415" t="s">
        <v>71765</v>
      </c>
      <c r="H25415" s="3" t="s">
        <v>71766</v>
      </c>
      <c r="I25415" t="s">
        <v>146</v>
      </c>
      <c r="J25415" t="s">
        <v>10366</v>
      </c>
    </row>
    <row r="25416" spans="1:10" ht="16" x14ac:dyDescent="0.2">
      <c r="A25416" t="s">
        <v>641</v>
      </c>
      <c r="B25416" t="s">
        <v>71767</v>
      </c>
      <c r="C25416" t="s">
        <v>71768</v>
      </c>
      <c r="D25416">
        <v>11</v>
      </c>
      <c r="E25416" t="s">
        <v>730</v>
      </c>
      <c r="F25416" t="s">
        <v>13</v>
      </c>
      <c r="G25416" t="s">
        <v>71765</v>
      </c>
      <c r="H25416" s="3" t="s">
        <v>71769</v>
      </c>
      <c r="I25416" t="s">
        <v>146</v>
      </c>
      <c r="J25416" t="s">
        <v>645</v>
      </c>
    </row>
    <row r="25417" spans="1:10" ht="16" x14ac:dyDescent="0.2">
      <c r="A25417" t="s">
        <v>71770</v>
      </c>
      <c r="B25417" t="s">
        <v>71771</v>
      </c>
      <c r="C25417" t="s">
        <v>71772</v>
      </c>
      <c r="D25417">
        <v>1</v>
      </c>
      <c r="E25417" t="s">
        <v>730</v>
      </c>
      <c r="F25417" t="s">
        <v>13</v>
      </c>
      <c r="G25417" t="s">
        <v>71765</v>
      </c>
      <c r="H25417" s="3" t="s">
        <v>71773</v>
      </c>
      <c r="I25417" t="s">
        <v>146</v>
      </c>
      <c r="J25417" t="s">
        <v>71774</v>
      </c>
    </row>
    <row r="25418" spans="1:10" ht="16" x14ac:dyDescent="0.2">
      <c r="A25418" t="s">
        <v>716</v>
      </c>
      <c r="B25418" t="s">
        <v>71775</v>
      </c>
      <c r="C25418" t="s">
        <v>71776</v>
      </c>
      <c r="D25418">
        <v>2</v>
      </c>
      <c r="E25418" t="s">
        <v>730</v>
      </c>
      <c r="F25418" t="s">
        <v>13</v>
      </c>
      <c r="G25418" t="s">
        <v>71765</v>
      </c>
      <c r="H25418" s="3" t="s">
        <v>71777</v>
      </c>
      <c r="I25418" t="s">
        <v>146</v>
      </c>
      <c r="J25418" t="s">
        <v>721</v>
      </c>
    </row>
    <row r="25419" spans="1:10" ht="16" x14ac:dyDescent="0.2">
      <c r="A25419" t="s">
        <v>71770</v>
      </c>
      <c r="B25419" t="s">
        <v>71778</v>
      </c>
      <c r="C25419" t="s">
        <v>71779</v>
      </c>
      <c r="D25419">
        <v>2</v>
      </c>
      <c r="E25419" t="s">
        <v>730</v>
      </c>
      <c r="F25419" t="s">
        <v>13</v>
      </c>
      <c r="G25419" t="s">
        <v>71765</v>
      </c>
      <c r="H25419" s="3" t="s">
        <v>71773</v>
      </c>
      <c r="I25419" t="s">
        <v>146</v>
      </c>
      <c r="J25419" t="s">
        <v>71774</v>
      </c>
    </row>
    <row r="25420" spans="1:10" ht="16" x14ac:dyDescent="0.2">
      <c r="A25420" t="s">
        <v>71770</v>
      </c>
      <c r="B25420" t="s">
        <v>71780</v>
      </c>
      <c r="C25420" t="s">
        <v>71781</v>
      </c>
      <c r="D25420">
        <v>3</v>
      </c>
      <c r="E25420" t="s">
        <v>730</v>
      </c>
      <c r="F25420" t="s">
        <v>13</v>
      </c>
      <c r="G25420" t="s">
        <v>71765</v>
      </c>
      <c r="H25420" s="3" t="s">
        <v>71773</v>
      </c>
      <c r="I25420" t="s">
        <v>146</v>
      </c>
      <c r="J25420" t="s">
        <v>71774</v>
      </c>
    </row>
    <row r="25421" spans="1:10" ht="16" x14ac:dyDescent="0.2">
      <c r="A25421" t="s">
        <v>10361</v>
      </c>
      <c r="B25421" t="s">
        <v>71782</v>
      </c>
      <c r="C25421" t="s">
        <v>71783</v>
      </c>
      <c r="D25421">
        <v>1</v>
      </c>
      <c r="E25421" t="s">
        <v>730</v>
      </c>
      <c r="F25421" t="s">
        <v>13</v>
      </c>
      <c r="G25421" t="s">
        <v>71765</v>
      </c>
      <c r="H25421" s="3" t="s">
        <v>71766</v>
      </c>
      <c r="I25421" t="s">
        <v>146</v>
      </c>
      <c r="J25421" t="s">
        <v>10366</v>
      </c>
    </row>
    <row r="25422" spans="1:10" ht="16" x14ac:dyDescent="0.2">
      <c r="A25422" t="s">
        <v>641</v>
      </c>
      <c r="B25422" t="s">
        <v>71784</v>
      </c>
      <c r="C25422" t="s">
        <v>71785</v>
      </c>
      <c r="D25422">
        <v>12</v>
      </c>
      <c r="E25422" t="s">
        <v>730</v>
      </c>
      <c r="F25422" t="s">
        <v>13</v>
      </c>
      <c r="G25422" t="s">
        <v>71765</v>
      </c>
      <c r="H25422" s="3" t="s">
        <v>71769</v>
      </c>
      <c r="I25422" t="s">
        <v>146</v>
      </c>
      <c r="J25422" t="s">
        <v>645</v>
      </c>
    </row>
    <row r="25423" spans="1:10" ht="16" x14ac:dyDescent="0.2">
      <c r="A25423" t="s">
        <v>10361</v>
      </c>
      <c r="B25423" t="s">
        <v>71786</v>
      </c>
      <c r="C25423" t="s">
        <v>71787</v>
      </c>
      <c r="D25423">
        <v>4</v>
      </c>
      <c r="E25423" t="s">
        <v>730</v>
      </c>
      <c r="F25423" t="s">
        <v>13</v>
      </c>
      <c r="G25423" t="s">
        <v>71765</v>
      </c>
      <c r="H25423" s="3" t="s">
        <v>71788</v>
      </c>
      <c r="I25423" t="s">
        <v>146</v>
      </c>
      <c r="J25423" t="s">
        <v>10366</v>
      </c>
    </row>
    <row r="25424" spans="1:10" ht="16" x14ac:dyDescent="0.2">
      <c r="A25424" t="s">
        <v>67456</v>
      </c>
      <c r="B25424" t="s">
        <v>71789</v>
      </c>
      <c r="C25424" t="s">
        <v>38846</v>
      </c>
      <c r="D25424">
        <v>1</v>
      </c>
      <c r="E25424" t="s">
        <v>13</v>
      </c>
      <c r="F25424" t="s">
        <v>13</v>
      </c>
      <c r="G25424" t="s">
        <v>71790</v>
      </c>
      <c r="H25424" s="3" t="s">
        <v>71791</v>
      </c>
      <c r="I25424" t="s">
        <v>33124</v>
      </c>
      <c r="J25424" t="s">
        <v>67460</v>
      </c>
    </row>
    <row r="25425" spans="1:10" ht="16" x14ac:dyDescent="0.2">
      <c r="A25425" t="s">
        <v>38842</v>
      </c>
      <c r="B25425" t="s">
        <v>71789</v>
      </c>
      <c r="C25425" t="s">
        <v>38846</v>
      </c>
      <c r="D25425">
        <v>2</v>
      </c>
      <c r="E25425" t="s">
        <v>13</v>
      </c>
      <c r="F25425" t="s">
        <v>13</v>
      </c>
      <c r="G25425" t="s">
        <v>71790</v>
      </c>
      <c r="H25425" s="3" t="s">
        <v>71791</v>
      </c>
      <c r="I25425" t="s">
        <v>33124</v>
      </c>
      <c r="J25425" t="s">
        <v>38844</v>
      </c>
    </row>
    <row r="25426" spans="1:10" ht="16" x14ac:dyDescent="0.2">
      <c r="A25426" t="s">
        <v>38842</v>
      </c>
      <c r="B25426" t="s">
        <v>71792</v>
      </c>
      <c r="C25426" t="s">
        <v>71793</v>
      </c>
      <c r="D25426">
        <v>1</v>
      </c>
      <c r="E25426" t="s">
        <v>13</v>
      </c>
      <c r="F25426" t="s">
        <v>13</v>
      </c>
      <c r="G25426" t="s">
        <v>71790</v>
      </c>
      <c r="H25426" s="3" t="s">
        <v>71794</v>
      </c>
      <c r="I25426" t="s">
        <v>33124</v>
      </c>
      <c r="J25426" t="s">
        <v>38844</v>
      </c>
    </row>
    <row r="25427" spans="1:10" ht="16" x14ac:dyDescent="0.2">
      <c r="A25427" t="s">
        <v>33120</v>
      </c>
      <c r="B25427" t="s">
        <v>71795</v>
      </c>
      <c r="C25427" t="s">
        <v>71796</v>
      </c>
      <c r="D25427">
        <v>2</v>
      </c>
      <c r="E25427" t="s">
        <v>13</v>
      </c>
      <c r="F25427" t="s">
        <v>13</v>
      </c>
      <c r="G25427" t="s">
        <v>71790</v>
      </c>
      <c r="H25427" s="3" t="s">
        <v>71791</v>
      </c>
      <c r="I25427" t="s">
        <v>33124</v>
      </c>
      <c r="J25427" t="s">
        <v>33125</v>
      </c>
    </row>
    <row r="25428" spans="1:10" ht="16" x14ac:dyDescent="0.2">
      <c r="A25428" t="s">
        <v>67456</v>
      </c>
      <c r="B25428" t="s">
        <v>71797</v>
      </c>
      <c r="C25428" t="s">
        <v>71798</v>
      </c>
      <c r="D25428">
        <v>2</v>
      </c>
      <c r="E25428" t="s">
        <v>13</v>
      </c>
      <c r="F25428" t="s">
        <v>13</v>
      </c>
      <c r="G25428" t="s">
        <v>71790</v>
      </c>
      <c r="H25428" s="3" t="s">
        <v>71799</v>
      </c>
      <c r="I25428" t="s">
        <v>33124</v>
      </c>
      <c r="J25428" t="s">
        <v>67460</v>
      </c>
    </row>
    <row r="25429" spans="1:10" ht="16" x14ac:dyDescent="0.2">
      <c r="A25429" t="s">
        <v>71800</v>
      </c>
      <c r="B25429" t="s">
        <v>71801</v>
      </c>
      <c r="C25429" t="s">
        <v>71802</v>
      </c>
      <c r="D25429">
        <v>1</v>
      </c>
      <c r="E25429" t="s">
        <v>13</v>
      </c>
      <c r="F25429" t="s">
        <v>13</v>
      </c>
      <c r="G25429" t="s">
        <v>71803</v>
      </c>
      <c r="H25429" s="3" t="s">
        <v>71804</v>
      </c>
      <c r="I25429" t="s">
        <v>404</v>
      </c>
      <c r="J25429" t="s">
        <v>71805</v>
      </c>
    </row>
    <row r="25430" spans="1:10" ht="16" x14ac:dyDescent="0.2">
      <c r="A25430" t="s">
        <v>71806</v>
      </c>
      <c r="B25430" t="s">
        <v>71807</v>
      </c>
      <c r="C25430" t="s">
        <v>71808</v>
      </c>
      <c r="D25430">
        <v>1</v>
      </c>
      <c r="E25430" t="s">
        <v>13</v>
      </c>
      <c r="F25430" t="s">
        <v>13</v>
      </c>
      <c r="G25430" t="s">
        <v>71809</v>
      </c>
      <c r="H25430" s="3" t="s">
        <v>71810</v>
      </c>
      <c r="I25430" t="s">
        <v>106</v>
      </c>
      <c r="J25430" t="s">
        <v>71811</v>
      </c>
    </row>
    <row r="25431" spans="1:10" ht="16" x14ac:dyDescent="0.2">
      <c r="A25431" t="s">
        <v>71812</v>
      </c>
      <c r="B25431" t="s">
        <v>71813</v>
      </c>
      <c r="C25431" t="s">
        <v>71814</v>
      </c>
      <c r="D25431">
        <v>1</v>
      </c>
      <c r="E25431" t="s">
        <v>13</v>
      </c>
      <c r="F25431" t="s">
        <v>13</v>
      </c>
      <c r="G25431" t="s">
        <v>71815</v>
      </c>
      <c r="H25431" s="3" t="s">
        <v>71816</v>
      </c>
      <c r="I25431" t="s">
        <v>36480</v>
      </c>
      <c r="J25431" t="s">
        <v>71817</v>
      </c>
    </row>
    <row r="25432" spans="1:10" ht="16" x14ac:dyDescent="0.2">
      <c r="A25432" t="s">
        <v>6530</v>
      </c>
      <c r="B25432" t="s">
        <v>71818</v>
      </c>
      <c r="C25432" t="s">
        <v>71819</v>
      </c>
      <c r="D25432">
        <v>8</v>
      </c>
      <c r="E25432" t="s">
        <v>13</v>
      </c>
      <c r="F25432" t="s">
        <v>13</v>
      </c>
      <c r="G25432" t="s">
        <v>71820</v>
      </c>
      <c r="H25432" s="3" t="s">
        <v>71821</v>
      </c>
      <c r="I25432" t="s">
        <v>62</v>
      </c>
      <c r="J25432" t="s">
        <v>6535</v>
      </c>
    </row>
    <row r="25433" spans="1:10" ht="16" x14ac:dyDescent="0.2">
      <c r="A25433" t="s">
        <v>6530</v>
      </c>
      <c r="B25433" t="s">
        <v>71822</v>
      </c>
      <c r="C25433" t="s">
        <v>71823</v>
      </c>
      <c r="D25433">
        <v>7</v>
      </c>
      <c r="E25433" t="s">
        <v>13</v>
      </c>
      <c r="F25433" t="s">
        <v>13</v>
      </c>
      <c r="G25433" t="s">
        <v>71820</v>
      </c>
      <c r="H25433" s="3" t="s">
        <v>71821</v>
      </c>
      <c r="I25433" t="s">
        <v>62</v>
      </c>
      <c r="J25433" t="s">
        <v>6535</v>
      </c>
    </row>
    <row r="25434" spans="1:10" ht="16" x14ac:dyDescent="0.2">
      <c r="A25434" t="s">
        <v>34180</v>
      </c>
      <c r="B25434" t="s">
        <v>71824</v>
      </c>
      <c r="C25434" t="s">
        <v>71825</v>
      </c>
      <c r="D25434">
        <v>4</v>
      </c>
      <c r="E25434" t="s">
        <v>13</v>
      </c>
      <c r="F25434" t="s">
        <v>13</v>
      </c>
      <c r="G25434" t="s">
        <v>71820</v>
      </c>
      <c r="H25434" s="3" t="s">
        <v>71826</v>
      </c>
      <c r="I25434" t="s">
        <v>62</v>
      </c>
      <c r="J25434" t="s">
        <v>34184</v>
      </c>
    </row>
    <row r="25435" spans="1:10" ht="16" x14ac:dyDescent="0.2">
      <c r="A25435" t="s">
        <v>34180</v>
      </c>
      <c r="B25435" t="s">
        <v>71827</v>
      </c>
      <c r="C25435" t="s">
        <v>71828</v>
      </c>
      <c r="D25435">
        <v>5</v>
      </c>
      <c r="E25435" t="s">
        <v>13</v>
      </c>
      <c r="F25435" t="s">
        <v>13</v>
      </c>
      <c r="G25435" t="s">
        <v>71820</v>
      </c>
      <c r="H25435" s="3" t="s">
        <v>71826</v>
      </c>
      <c r="I25435" t="s">
        <v>62</v>
      </c>
      <c r="J25435" t="s">
        <v>34184</v>
      </c>
    </row>
    <row r="25436" spans="1:10" ht="16" x14ac:dyDescent="0.2">
      <c r="A25436" t="s">
        <v>34180</v>
      </c>
      <c r="B25436" t="s">
        <v>39379</v>
      </c>
      <c r="C25436" t="s">
        <v>39380</v>
      </c>
      <c r="D25436">
        <v>1</v>
      </c>
      <c r="E25436" t="s">
        <v>13</v>
      </c>
      <c r="F25436" t="s">
        <v>13</v>
      </c>
      <c r="G25436" t="s">
        <v>71820</v>
      </c>
      <c r="H25436" s="3" t="s">
        <v>71826</v>
      </c>
      <c r="I25436" t="s">
        <v>62</v>
      </c>
      <c r="J25436" t="s">
        <v>34184</v>
      </c>
    </row>
    <row r="25437" spans="1:10" ht="16" x14ac:dyDescent="0.2">
      <c r="A25437" t="s">
        <v>34180</v>
      </c>
      <c r="B25437" t="s">
        <v>71829</v>
      </c>
      <c r="C25437" t="s">
        <v>71830</v>
      </c>
      <c r="D25437">
        <v>3</v>
      </c>
      <c r="E25437" t="s">
        <v>13</v>
      </c>
      <c r="F25437" t="s">
        <v>13</v>
      </c>
      <c r="G25437" t="s">
        <v>71820</v>
      </c>
      <c r="H25437" s="3" t="s">
        <v>71826</v>
      </c>
      <c r="I25437" t="s">
        <v>62</v>
      </c>
      <c r="J25437" t="s">
        <v>34184</v>
      </c>
    </row>
    <row r="25438" spans="1:10" ht="16" x14ac:dyDescent="0.2">
      <c r="A25438" t="s">
        <v>6530</v>
      </c>
      <c r="B25438" t="s">
        <v>71831</v>
      </c>
      <c r="C25438" t="s">
        <v>71832</v>
      </c>
      <c r="D25438">
        <v>2</v>
      </c>
      <c r="E25438" t="s">
        <v>13</v>
      </c>
      <c r="F25438" t="s">
        <v>13</v>
      </c>
      <c r="G25438" t="s">
        <v>71820</v>
      </c>
      <c r="H25438" s="3" t="s">
        <v>71821</v>
      </c>
      <c r="I25438" t="s">
        <v>62</v>
      </c>
      <c r="J25438" t="s">
        <v>6535</v>
      </c>
    </row>
    <row r="25439" spans="1:10" ht="16" x14ac:dyDescent="0.2">
      <c r="A25439" t="s">
        <v>28832</v>
      </c>
      <c r="B25439" t="s">
        <v>10433</v>
      </c>
      <c r="C25439" t="s">
        <v>10434</v>
      </c>
      <c r="D25439">
        <v>1</v>
      </c>
      <c r="E25439" t="s">
        <v>13</v>
      </c>
      <c r="F25439" t="s">
        <v>13</v>
      </c>
      <c r="G25439" t="s">
        <v>71820</v>
      </c>
      <c r="H25439" s="3" t="s">
        <v>71833</v>
      </c>
      <c r="I25439" t="s">
        <v>62</v>
      </c>
      <c r="J25439" t="s">
        <v>28836</v>
      </c>
    </row>
    <row r="25440" spans="1:10" ht="16" x14ac:dyDescent="0.2">
      <c r="A25440" t="s">
        <v>34180</v>
      </c>
      <c r="B25440" t="s">
        <v>71834</v>
      </c>
      <c r="C25440" t="s">
        <v>71835</v>
      </c>
      <c r="D25440">
        <v>2</v>
      </c>
      <c r="E25440" t="s">
        <v>13</v>
      </c>
      <c r="F25440" t="s">
        <v>13</v>
      </c>
      <c r="G25440" t="s">
        <v>71820</v>
      </c>
      <c r="H25440" s="3" t="s">
        <v>71826</v>
      </c>
      <c r="I25440" t="s">
        <v>62</v>
      </c>
      <c r="J25440" t="s">
        <v>34184</v>
      </c>
    </row>
    <row r="25441" spans="1:10" ht="16" x14ac:dyDescent="0.2">
      <c r="A25441" t="s">
        <v>10425</v>
      </c>
      <c r="B25441" t="s">
        <v>71836</v>
      </c>
      <c r="C25441" t="s">
        <v>71837</v>
      </c>
      <c r="D25441">
        <v>4</v>
      </c>
      <c r="E25441" t="s">
        <v>13</v>
      </c>
      <c r="F25441" t="s">
        <v>13</v>
      </c>
      <c r="G25441" t="s">
        <v>71820</v>
      </c>
      <c r="H25441" s="3" t="s">
        <v>71821</v>
      </c>
      <c r="I25441" t="s">
        <v>62</v>
      </c>
      <c r="J25441" t="s">
        <v>10430</v>
      </c>
    </row>
    <row r="25442" spans="1:10" ht="16" x14ac:dyDescent="0.2">
      <c r="A25442" t="s">
        <v>6530</v>
      </c>
      <c r="B25442" t="s">
        <v>71838</v>
      </c>
      <c r="C25442" t="s">
        <v>71839</v>
      </c>
      <c r="D25442">
        <v>5</v>
      </c>
      <c r="E25442" t="s">
        <v>13</v>
      </c>
      <c r="F25442" t="s">
        <v>13</v>
      </c>
      <c r="G25442" t="s">
        <v>71820</v>
      </c>
      <c r="H25442" s="3" t="s">
        <v>71821</v>
      </c>
      <c r="I25442" t="s">
        <v>62</v>
      </c>
      <c r="J25442" t="s">
        <v>6535</v>
      </c>
    </row>
    <row r="25443" spans="1:10" ht="16" x14ac:dyDescent="0.2">
      <c r="A25443" t="s">
        <v>10425</v>
      </c>
      <c r="B25443" t="s">
        <v>71840</v>
      </c>
      <c r="C25443" t="s">
        <v>71841</v>
      </c>
      <c r="D25443">
        <v>3</v>
      </c>
      <c r="E25443" t="s">
        <v>13</v>
      </c>
      <c r="F25443" t="s">
        <v>13</v>
      </c>
      <c r="G25443" t="s">
        <v>71820</v>
      </c>
      <c r="H25443" s="3" t="s">
        <v>71842</v>
      </c>
      <c r="I25443" t="s">
        <v>62</v>
      </c>
      <c r="J25443" t="s">
        <v>10430</v>
      </c>
    </row>
    <row r="25444" spans="1:10" ht="16" x14ac:dyDescent="0.2">
      <c r="A25444" t="s">
        <v>1565</v>
      </c>
      <c r="B25444" t="s">
        <v>35331</v>
      </c>
      <c r="C25444" t="s">
        <v>35332</v>
      </c>
      <c r="D25444">
        <v>8</v>
      </c>
      <c r="E25444" t="s">
        <v>13</v>
      </c>
      <c r="F25444" t="s">
        <v>13</v>
      </c>
      <c r="G25444" t="s">
        <v>71843</v>
      </c>
      <c r="H25444" s="3" t="s">
        <v>71844</v>
      </c>
      <c r="I25444" t="s">
        <v>62</v>
      </c>
      <c r="J25444" t="s">
        <v>1570</v>
      </c>
    </row>
    <row r="25445" spans="1:10" ht="16" x14ac:dyDescent="0.2">
      <c r="A25445" t="s">
        <v>71845</v>
      </c>
      <c r="B25445" t="s">
        <v>35331</v>
      </c>
      <c r="C25445" t="s">
        <v>35332</v>
      </c>
      <c r="D25445">
        <v>1</v>
      </c>
      <c r="E25445" t="s">
        <v>13</v>
      </c>
      <c r="F25445" t="s">
        <v>13</v>
      </c>
      <c r="G25445" t="s">
        <v>71843</v>
      </c>
      <c r="H25445" s="3" t="s">
        <v>71846</v>
      </c>
      <c r="I25445" t="s">
        <v>62</v>
      </c>
      <c r="J25445" t="s">
        <v>71847</v>
      </c>
    </row>
    <row r="25446" spans="1:10" ht="16" x14ac:dyDescent="0.2">
      <c r="A25446" t="s">
        <v>11164</v>
      </c>
      <c r="B25446" t="s">
        <v>71848</v>
      </c>
      <c r="C25446" t="s">
        <v>71849</v>
      </c>
      <c r="D25446">
        <v>1</v>
      </c>
      <c r="E25446" t="s">
        <v>13</v>
      </c>
      <c r="F25446" t="s">
        <v>13</v>
      </c>
      <c r="G25446" t="s">
        <v>71843</v>
      </c>
      <c r="H25446" s="3" t="s">
        <v>71850</v>
      </c>
      <c r="I25446" t="s">
        <v>62</v>
      </c>
      <c r="J25446" t="s">
        <v>11165</v>
      </c>
    </row>
    <row r="25447" spans="1:10" ht="32" x14ac:dyDescent="0.2">
      <c r="A25447" t="s">
        <v>71851</v>
      </c>
      <c r="B25447" t="s">
        <v>35331</v>
      </c>
      <c r="C25447" t="s">
        <v>35332</v>
      </c>
      <c r="D25447">
        <v>1</v>
      </c>
      <c r="E25447" t="s">
        <v>13</v>
      </c>
      <c r="F25447" t="s">
        <v>13</v>
      </c>
      <c r="G25447" t="s">
        <v>71843</v>
      </c>
      <c r="H25447" s="3" t="s">
        <v>71852</v>
      </c>
      <c r="I25447" t="s">
        <v>62</v>
      </c>
      <c r="J25447" t="s">
        <v>71853</v>
      </c>
    </row>
    <row r="25448" spans="1:10" ht="16" x14ac:dyDescent="0.2">
      <c r="A25448" t="s">
        <v>71854</v>
      </c>
      <c r="B25448" t="s">
        <v>35331</v>
      </c>
      <c r="C25448" t="s">
        <v>35332</v>
      </c>
      <c r="D25448">
        <v>2</v>
      </c>
      <c r="E25448" t="s">
        <v>13</v>
      </c>
      <c r="F25448" t="s">
        <v>13</v>
      </c>
      <c r="G25448" t="s">
        <v>71843</v>
      </c>
      <c r="H25448" s="3" t="s">
        <v>71846</v>
      </c>
      <c r="I25448" t="s">
        <v>62</v>
      </c>
      <c r="J25448" t="s">
        <v>71855</v>
      </c>
    </row>
    <row r="25449" spans="1:10" ht="16" x14ac:dyDescent="0.2">
      <c r="A25449" t="s">
        <v>71856</v>
      </c>
      <c r="B25449" t="s">
        <v>35331</v>
      </c>
      <c r="C25449" t="s">
        <v>35332</v>
      </c>
      <c r="D25449">
        <v>1</v>
      </c>
      <c r="E25449" t="s">
        <v>13</v>
      </c>
      <c r="F25449" t="s">
        <v>13</v>
      </c>
      <c r="G25449" t="s">
        <v>71843</v>
      </c>
      <c r="H25449" s="3" t="s">
        <v>71846</v>
      </c>
      <c r="I25449" t="s">
        <v>62</v>
      </c>
      <c r="J25449" t="s">
        <v>71857</v>
      </c>
    </row>
    <row r="25450" spans="1:10" ht="16" x14ac:dyDescent="0.2">
      <c r="A25450" t="s">
        <v>3515</v>
      </c>
      <c r="B25450" t="s">
        <v>35331</v>
      </c>
      <c r="C25450" t="s">
        <v>35332</v>
      </c>
      <c r="D25450">
        <v>3</v>
      </c>
      <c r="E25450" t="s">
        <v>13</v>
      </c>
      <c r="F25450" t="s">
        <v>13</v>
      </c>
      <c r="G25450" t="s">
        <v>71843</v>
      </c>
      <c r="H25450" s="3" t="s">
        <v>71846</v>
      </c>
      <c r="I25450" t="s">
        <v>62</v>
      </c>
      <c r="J25450" t="s">
        <v>3520</v>
      </c>
    </row>
    <row r="25451" spans="1:10" ht="16" x14ac:dyDescent="0.2">
      <c r="A25451" t="s">
        <v>71858</v>
      </c>
      <c r="B25451" t="s">
        <v>71859</v>
      </c>
      <c r="C25451" t="s">
        <v>71860</v>
      </c>
      <c r="D25451">
        <v>1</v>
      </c>
      <c r="E25451" t="s">
        <v>13</v>
      </c>
      <c r="F25451" t="s">
        <v>13</v>
      </c>
      <c r="G25451" t="s">
        <v>71861</v>
      </c>
      <c r="H25451" s="3" t="s">
        <v>71862</v>
      </c>
      <c r="I25451" t="s">
        <v>62</v>
      </c>
      <c r="J25451" t="s">
        <v>71863</v>
      </c>
    </row>
    <row r="25452" spans="1:10" ht="16" x14ac:dyDescent="0.2">
      <c r="A25452" t="s">
        <v>3515</v>
      </c>
      <c r="B25452" t="s">
        <v>35578</v>
      </c>
      <c r="C25452" t="s">
        <v>35579</v>
      </c>
      <c r="D25452">
        <v>1</v>
      </c>
      <c r="E25452" t="s">
        <v>13</v>
      </c>
      <c r="F25452" t="s">
        <v>13</v>
      </c>
      <c r="G25452" t="s">
        <v>71864</v>
      </c>
      <c r="H25452" s="3" t="s">
        <v>71865</v>
      </c>
      <c r="I25452" t="s">
        <v>62</v>
      </c>
      <c r="J25452" t="s">
        <v>3520</v>
      </c>
    </row>
    <row r="25453" spans="1:10" ht="16" x14ac:dyDescent="0.2">
      <c r="A25453" t="s">
        <v>34691</v>
      </c>
      <c r="B25453" t="s">
        <v>71866</v>
      </c>
      <c r="C25453" t="s">
        <v>71867</v>
      </c>
      <c r="D25453">
        <v>1</v>
      </c>
      <c r="E25453" t="s">
        <v>13</v>
      </c>
      <c r="F25453" t="s">
        <v>13</v>
      </c>
      <c r="G25453" t="s">
        <v>71864</v>
      </c>
      <c r="H25453" s="3" t="s">
        <v>71868</v>
      </c>
      <c r="I25453" t="s">
        <v>62</v>
      </c>
      <c r="J25453" t="s">
        <v>34695</v>
      </c>
    </row>
    <row r="25454" spans="1:10" ht="16" x14ac:dyDescent="0.2">
      <c r="A25454" t="s">
        <v>71869</v>
      </c>
      <c r="B25454" t="s">
        <v>71870</v>
      </c>
      <c r="C25454" t="s">
        <v>71871</v>
      </c>
      <c r="D25454">
        <v>1</v>
      </c>
      <c r="E25454" t="s">
        <v>13</v>
      </c>
      <c r="F25454" t="s">
        <v>13</v>
      </c>
      <c r="G25454" t="s">
        <v>71864</v>
      </c>
      <c r="H25454" s="3" t="s">
        <v>71865</v>
      </c>
      <c r="I25454" t="s">
        <v>62</v>
      </c>
      <c r="J25454" t="s">
        <v>71872</v>
      </c>
    </row>
    <row r="25455" spans="1:10" ht="16" x14ac:dyDescent="0.2">
      <c r="A25455" t="s">
        <v>71851</v>
      </c>
      <c r="B25455" t="s">
        <v>71873</v>
      </c>
      <c r="C25455" t="s">
        <v>71874</v>
      </c>
      <c r="D25455">
        <v>2</v>
      </c>
      <c r="E25455" t="s">
        <v>13</v>
      </c>
      <c r="F25455" t="s">
        <v>13</v>
      </c>
      <c r="G25455" t="s">
        <v>71864</v>
      </c>
      <c r="H25455" s="3" t="s">
        <v>71875</v>
      </c>
      <c r="I25455" t="s">
        <v>62</v>
      </c>
      <c r="J25455" t="s">
        <v>71853</v>
      </c>
    </row>
    <row r="25456" spans="1:10" ht="16" x14ac:dyDescent="0.2">
      <c r="A25456" t="s">
        <v>71869</v>
      </c>
      <c r="B25456" t="s">
        <v>35578</v>
      </c>
      <c r="C25456" t="s">
        <v>35579</v>
      </c>
      <c r="D25456">
        <v>2</v>
      </c>
      <c r="E25456" t="s">
        <v>13</v>
      </c>
      <c r="F25456" t="s">
        <v>13</v>
      </c>
      <c r="G25456" t="s">
        <v>71864</v>
      </c>
      <c r="H25456" s="3" t="s">
        <v>71865</v>
      </c>
      <c r="I25456" t="s">
        <v>62</v>
      </c>
      <c r="J25456" t="s">
        <v>71872</v>
      </c>
    </row>
    <row r="25457" spans="1:10" ht="16" x14ac:dyDescent="0.2">
      <c r="A25457" t="s">
        <v>26603</v>
      </c>
      <c r="B25457" t="s">
        <v>71876</v>
      </c>
      <c r="C25457" t="s">
        <v>71877</v>
      </c>
      <c r="D25457">
        <v>9</v>
      </c>
      <c r="E25457" t="s">
        <v>13</v>
      </c>
      <c r="F25457" t="s">
        <v>13</v>
      </c>
      <c r="G25457" t="s">
        <v>71864</v>
      </c>
      <c r="H25457" s="3" t="s">
        <v>71878</v>
      </c>
      <c r="I25457" t="s">
        <v>62</v>
      </c>
      <c r="J25457" t="s">
        <v>26608</v>
      </c>
    </row>
    <row r="25458" spans="1:10" ht="16" x14ac:dyDescent="0.2">
      <c r="A25458" t="s">
        <v>26603</v>
      </c>
      <c r="B25458" t="s">
        <v>71879</v>
      </c>
      <c r="C25458" t="s">
        <v>71880</v>
      </c>
      <c r="D25458">
        <v>6</v>
      </c>
      <c r="E25458" t="s">
        <v>13</v>
      </c>
      <c r="F25458" t="s">
        <v>13</v>
      </c>
      <c r="G25458" t="s">
        <v>71864</v>
      </c>
      <c r="H25458" s="3" t="s">
        <v>71881</v>
      </c>
      <c r="I25458" t="s">
        <v>62</v>
      </c>
      <c r="J25458" t="s">
        <v>26608</v>
      </c>
    </row>
    <row r="25459" spans="1:10" ht="16" x14ac:dyDescent="0.2">
      <c r="A25459" t="s">
        <v>14485</v>
      </c>
      <c r="B25459" t="s">
        <v>33649</v>
      </c>
      <c r="C25459" t="s">
        <v>33650</v>
      </c>
      <c r="D25459">
        <v>1</v>
      </c>
      <c r="E25459" t="s">
        <v>13</v>
      </c>
      <c r="F25459" t="s">
        <v>13</v>
      </c>
      <c r="G25459" t="s">
        <v>71864</v>
      </c>
      <c r="H25459" s="3" t="s">
        <v>71882</v>
      </c>
      <c r="I25459" t="s">
        <v>62</v>
      </c>
      <c r="J25459" t="s">
        <v>14490</v>
      </c>
    </row>
    <row r="25460" spans="1:10" ht="32" x14ac:dyDescent="0.2">
      <c r="A25460" t="s">
        <v>26603</v>
      </c>
      <c r="B25460" t="s">
        <v>68834</v>
      </c>
      <c r="C25460" t="s">
        <v>68835</v>
      </c>
      <c r="D25460">
        <v>3</v>
      </c>
      <c r="E25460" t="s">
        <v>13</v>
      </c>
      <c r="F25460" t="s">
        <v>13</v>
      </c>
      <c r="G25460" t="s">
        <v>71864</v>
      </c>
      <c r="H25460" s="3" t="s">
        <v>71883</v>
      </c>
      <c r="I25460" t="s">
        <v>62</v>
      </c>
      <c r="J25460" t="s">
        <v>26608</v>
      </c>
    </row>
    <row r="25461" spans="1:10" ht="16" x14ac:dyDescent="0.2">
      <c r="A25461" t="s">
        <v>51024</v>
      </c>
      <c r="B25461" t="s">
        <v>35578</v>
      </c>
      <c r="C25461" t="s">
        <v>35579</v>
      </c>
      <c r="D25461">
        <v>3</v>
      </c>
      <c r="E25461" t="s">
        <v>13</v>
      </c>
      <c r="F25461" t="s">
        <v>13</v>
      </c>
      <c r="G25461" t="s">
        <v>71864</v>
      </c>
      <c r="H25461" s="3" t="s">
        <v>71865</v>
      </c>
      <c r="I25461" t="s">
        <v>62</v>
      </c>
      <c r="J25461" t="s">
        <v>51026</v>
      </c>
    </row>
    <row r="25462" spans="1:10" ht="32" x14ac:dyDescent="0.2">
      <c r="A25462" t="s">
        <v>26603</v>
      </c>
      <c r="B25462" t="s">
        <v>71884</v>
      </c>
      <c r="C25462" t="s">
        <v>71885</v>
      </c>
      <c r="D25462">
        <v>1</v>
      </c>
      <c r="E25462" t="s">
        <v>13</v>
      </c>
      <c r="F25462" t="s">
        <v>13</v>
      </c>
      <c r="G25462" t="s">
        <v>71864</v>
      </c>
      <c r="H25462" s="3" t="s">
        <v>71886</v>
      </c>
      <c r="I25462" t="s">
        <v>62</v>
      </c>
      <c r="J25462" t="s">
        <v>26608</v>
      </c>
    </row>
    <row r="25463" spans="1:10" ht="16" x14ac:dyDescent="0.2">
      <c r="A25463" t="s">
        <v>4484</v>
      </c>
      <c r="B25463" t="s">
        <v>33649</v>
      </c>
      <c r="C25463" t="s">
        <v>33650</v>
      </c>
      <c r="D25463">
        <v>2</v>
      </c>
      <c r="E25463" t="s">
        <v>13</v>
      </c>
      <c r="F25463" t="s">
        <v>13</v>
      </c>
      <c r="G25463" t="s">
        <v>71864</v>
      </c>
      <c r="H25463" s="3" t="s">
        <v>71887</v>
      </c>
      <c r="I25463" t="s">
        <v>62</v>
      </c>
      <c r="J25463" t="s">
        <v>4488</v>
      </c>
    </row>
    <row r="25464" spans="1:10" ht="16" x14ac:dyDescent="0.2">
      <c r="A25464" t="s">
        <v>26603</v>
      </c>
      <c r="B25464" t="s">
        <v>71888</v>
      </c>
      <c r="C25464" t="s">
        <v>71889</v>
      </c>
      <c r="D25464">
        <v>2</v>
      </c>
      <c r="E25464" t="s">
        <v>13</v>
      </c>
      <c r="F25464" t="s">
        <v>13</v>
      </c>
      <c r="G25464" t="s">
        <v>71864</v>
      </c>
      <c r="H25464" s="3" t="s">
        <v>71881</v>
      </c>
      <c r="I25464" t="s">
        <v>62</v>
      </c>
      <c r="J25464" t="s">
        <v>26608</v>
      </c>
    </row>
    <row r="25465" spans="1:10" ht="16" x14ac:dyDescent="0.2">
      <c r="A25465" t="s">
        <v>71890</v>
      </c>
      <c r="B25465" t="s">
        <v>71891</v>
      </c>
      <c r="C25465" t="s">
        <v>71892</v>
      </c>
      <c r="D25465">
        <v>1</v>
      </c>
      <c r="E25465" t="s">
        <v>13</v>
      </c>
      <c r="F25465" t="s">
        <v>13</v>
      </c>
      <c r="G25465" t="s">
        <v>71864</v>
      </c>
      <c r="H25465" s="3" t="s">
        <v>71893</v>
      </c>
      <c r="I25465" t="s">
        <v>62</v>
      </c>
      <c r="J25465" t="s">
        <v>71894</v>
      </c>
    </row>
    <row r="25466" spans="1:10" ht="16" x14ac:dyDescent="0.2">
      <c r="A25466" t="s">
        <v>1565</v>
      </c>
      <c r="B25466" t="s">
        <v>35879</v>
      </c>
      <c r="C25466" t="s">
        <v>35579</v>
      </c>
      <c r="D25466">
        <v>1</v>
      </c>
      <c r="E25466" t="s">
        <v>13</v>
      </c>
      <c r="F25466" t="s">
        <v>13</v>
      </c>
      <c r="G25466" t="s">
        <v>71864</v>
      </c>
      <c r="H25466" s="3" t="s">
        <v>71865</v>
      </c>
      <c r="I25466" t="s">
        <v>62</v>
      </c>
      <c r="J25466" t="s">
        <v>1570</v>
      </c>
    </row>
    <row r="25467" spans="1:10" ht="16" x14ac:dyDescent="0.2">
      <c r="A25467" t="s">
        <v>49061</v>
      </c>
      <c r="B25467" t="s">
        <v>35578</v>
      </c>
      <c r="C25467" t="s">
        <v>35579</v>
      </c>
      <c r="D25467">
        <v>1</v>
      </c>
      <c r="E25467" t="s">
        <v>13</v>
      </c>
      <c r="F25467" t="s">
        <v>13</v>
      </c>
      <c r="G25467" t="s">
        <v>71864</v>
      </c>
      <c r="H25467" s="3" t="s">
        <v>71875</v>
      </c>
      <c r="I25467" t="s">
        <v>62</v>
      </c>
      <c r="J25467" t="s">
        <v>49066</v>
      </c>
    </row>
    <row r="25468" spans="1:10" ht="16" x14ac:dyDescent="0.2">
      <c r="A25468" t="s">
        <v>3521</v>
      </c>
      <c r="B25468" t="s">
        <v>35578</v>
      </c>
      <c r="C25468" t="s">
        <v>35579</v>
      </c>
      <c r="D25468">
        <v>2</v>
      </c>
      <c r="E25468" t="s">
        <v>13</v>
      </c>
      <c r="F25468" t="s">
        <v>13</v>
      </c>
      <c r="G25468" t="s">
        <v>71864</v>
      </c>
      <c r="H25468" s="3" t="s">
        <v>71875</v>
      </c>
      <c r="I25468" t="s">
        <v>62</v>
      </c>
      <c r="J25468" t="s">
        <v>3522</v>
      </c>
    </row>
    <row r="25469" spans="1:10" ht="16" x14ac:dyDescent="0.2">
      <c r="A25469" t="s">
        <v>49073</v>
      </c>
      <c r="B25469" t="s">
        <v>35879</v>
      </c>
      <c r="C25469" t="s">
        <v>35579</v>
      </c>
      <c r="D25469">
        <v>1</v>
      </c>
      <c r="E25469" t="s">
        <v>13</v>
      </c>
      <c r="F25469" t="s">
        <v>13</v>
      </c>
      <c r="G25469" t="s">
        <v>71864</v>
      </c>
      <c r="H25469" s="3" t="s">
        <v>71865</v>
      </c>
      <c r="I25469" t="s">
        <v>62</v>
      </c>
      <c r="J25469" t="s">
        <v>49075</v>
      </c>
    </row>
    <row r="25470" spans="1:10" ht="16" x14ac:dyDescent="0.2">
      <c r="A25470" t="s">
        <v>71854</v>
      </c>
      <c r="B25470" t="s">
        <v>35578</v>
      </c>
      <c r="C25470" t="s">
        <v>35579</v>
      </c>
      <c r="D25470">
        <v>1</v>
      </c>
      <c r="E25470" t="s">
        <v>13</v>
      </c>
      <c r="F25470" t="s">
        <v>13</v>
      </c>
      <c r="G25470" t="s">
        <v>71864</v>
      </c>
      <c r="H25470" s="3" t="s">
        <v>71865</v>
      </c>
      <c r="I25470" t="s">
        <v>62</v>
      </c>
      <c r="J25470" t="s">
        <v>71855</v>
      </c>
    </row>
    <row r="25471" spans="1:10" ht="16" x14ac:dyDescent="0.2">
      <c r="A25471" t="s">
        <v>31645</v>
      </c>
      <c r="B25471" t="s">
        <v>71895</v>
      </c>
      <c r="C25471" t="s">
        <v>71896</v>
      </c>
      <c r="D25471">
        <v>2</v>
      </c>
      <c r="E25471" t="s">
        <v>13</v>
      </c>
      <c r="F25471" t="s">
        <v>13</v>
      </c>
      <c r="G25471" t="s">
        <v>71864</v>
      </c>
      <c r="H25471" s="3" t="s">
        <v>71897</v>
      </c>
      <c r="I25471" t="s">
        <v>62</v>
      </c>
      <c r="J25471" t="s">
        <v>31649</v>
      </c>
    </row>
    <row r="25472" spans="1:10" ht="16" x14ac:dyDescent="0.2">
      <c r="A25472" t="s">
        <v>71898</v>
      </c>
      <c r="B25472" t="s">
        <v>71899</v>
      </c>
      <c r="C25472" t="s">
        <v>71900</v>
      </c>
      <c r="D25472">
        <v>1</v>
      </c>
      <c r="E25472" t="s">
        <v>13</v>
      </c>
      <c r="F25472" t="s">
        <v>13</v>
      </c>
      <c r="G25472" t="s">
        <v>71864</v>
      </c>
      <c r="H25472" s="3" t="s">
        <v>71901</v>
      </c>
      <c r="I25472" t="s">
        <v>856</v>
      </c>
      <c r="J25472" t="s">
        <v>71902</v>
      </c>
    </row>
    <row r="25473" spans="1:10" ht="16" x14ac:dyDescent="0.2">
      <c r="A25473" t="s">
        <v>23239</v>
      </c>
      <c r="B25473" t="s">
        <v>35578</v>
      </c>
      <c r="C25473" t="s">
        <v>35579</v>
      </c>
      <c r="D25473">
        <v>3</v>
      </c>
      <c r="E25473" t="s">
        <v>13</v>
      </c>
      <c r="F25473" t="s">
        <v>13</v>
      </c>
      <c r="G25473" t="s">
        <v>71864</v>
      </c>
      <c r="H25473" s="3" t="s">
        <v>71865</v>
      </c>
      <c r="I25473" t="s">
        <v>62</v>
      </c>
      <c r="J25473" t="s">
        <v>23242</v>
      </c>
    </row>
    <row r="25474" spans="1:10" ht="16" x14ac:dyDescent="0.2">
      <c r="A25474" t="s">
        <v>14336</v>
      </c>
      <c r="B25474" t="s">
        <v>35578</v>
      </c>
      <c r="C25474" t="s">
        <v>35579</v>
      </c>
      <c r="D25474">
        <v>2</v>
      </c>
      <c r="E25474" t="s">
        <v>13</v>
      </c>
      <c r="F25474" t="s">
        <v>13</v>
      </c>
      <c r="G25474" t="s">
        <v>71864</v>
      </c>
      <c r="H25474" s="3" t="s">
        <v>71865</v>
      </c>
      <c r="I25474" t="s">
        <v>62</v>
      </c>
      <c r="J25474" t="s">
        <v>14337</v>
      </c>
    </row>
    <row r="25475" spans="1:10" ht="16" x14ac:dyDescent="0.2">
      <c r="A25475" t="s">
        <v>71890</v>
      </c>
      <c r="B25475" t="s">
        <v>71903</v>
      </c>
      <c r="C25475" t="s">
        <v>71904</v>
      </c>
      <c r="D25475">
        <v>2</v>
      </c>
      <c r="E25475" t="s">
        <v>13</v>
      </c>
      <c r="F25475" t="s">
        <v>13</v>
      </c>
      <c r="G25475" t="s">
        <v>71864</v>
      </c>
      <c r="H25475" s="3" t="s">
        <v>71893</v>
      </c>
      <c r="I25475" t="s">
        <v>62</v>
      </c>
      <c r="J25475" t="s">
        <v>71894</v>
      </c>
    </row>
    <row r="25476" spans="1:10" ht="16" x14ac:dyDescent="0.2">
      <c r="A25476" t="s">
        <v>49069</v>
      </c>
      <c r="B25476" t="s">
        <v>35578</v>
      </c>
      <c r="C25476" t="s">
        <v>35579</v>
      </c>
      <c r="D25476">
        <v>2</v>
      </c>
      <c r="E25476" t="s">
        <v>13</v>
      </c>
      <c r="F25476" t="s">
        <v>13</v>
      </c>
      <c r="G25476" t="s">
        <v>71864</v>
      </c>
      <c r="H25476" s="3" t="s">
        <v>71875</v>
      </c>
      <c r="I25476" t="s">
        <v>62</v>
      </c>
      <c r="J25476" t="s">
        <v>49072</v>
      </c>
    </row>
    <row r="25477" spans="1:10" ht="16" x14ac:dyDescent="0.2">
      <c r="A25477" t="s">
        <v>71905</v>
      </c>
      <c r="B25477" t="s">
        <v>34977</v>
      </c>
      <c r="C25477" t="s">
        <v>71906</v>
      </c>
      <c r="D25477">
        <v>1</v>
      </c>
      <c r="E25477" t="s">
        <v>13</v>
      </c>
      <c r="F25477" t="s">
        <v>13</v>
      </c>
      <c r="G25477" t="s">
        <v>71864</v>
      </c>
      <c r="H25477" s="3" t="s">
        <v>71875</v>
      </c>
      <c r="I25477" t="s">
        <v>62</v>
      </c>
      <c r="J25477" t="s">
        <v>71907</v>
      </c>
    </row>
    <row r="25478" spans="1:10" ht="16" x14ac:dyDescent="0.2">
      <c r="A25478" t="s">
        <v>71845</v>
      </c>
      <c r="B25478" t="s">
        <v>35578</v>
      </c>
      <c r="C25478" t="s">
        <v>35579</v>
      </c>
      <c r="D25478">
        <v>2</v>
      </c>
      <c r="E25478" t="s">
        <v>13</v>
      </c>
      <c r="F25478" t="s">
        <v>13</v>
      </c>
      <c r="G25478" t="s">
        <v>71864</v>
      </c>
      <c r="H25478" s="3" t="s">
        <v>71865</v>
      </c>
      <c r="I25478" t="s">
        <v>62</v>
      </c>
      <c r="J25478" t="s">
        <v>71847</v>
      </c>
    </row>
    <row r="25479" spans="1:10" ht="16" x14ac:dyDescent="0.2">
      <c r="A25479" t="s">
        <v>22534</v>
      </c>
      <c r="B25479" t="s">
        <v>35578</v>
      </c>
      <c r="C25479" t="s">
        <v>35579</v>
      </c>
      <c r="D25479">
        <v>1</v>
      </c>
      <c r="E25479" t="s">
        <v>13</v>
      </c>
      <c r="F25479" t="s">
        <v>13</v>
      </c>
      <c r="G25479" t="s">
        <v>71864</v>
      </c>
      <c r="H25479" s="3" t="s">
        <v>71875</v>
      </c>
      <c r="I25479" t="s">
        <v>62</v>
      </c>
      <c r="J25479" t="s">
        <v>22539</v>
      </c>
    </row>
    <row r="25480" spans="1:10" ht="32" x14ac:dyDescent="0.2">
      <c r="A25480" t="s">
        <v>26603</v>
      </c>
      <c r="B25480" t="s">
        <v>47371</v>
      </c>
      <c r="C25480" t="s">
        <v>71908</v>
      </c>
      <c r="D25480">
        <v>5</v>
      </c>
      <c r="E25480" t="s">
        <v>13</v>
      </c>
      <c r="F25480" t="s">
        <v>13</v>
      </c>
      <c r="G25480" t="s">
        <v>71864</v>
      </c>
      <c r="H25480" s="3" t="s">
        <v>71909</v>
      </c>
      <c r="I25480" t="s">
        <v>62</v>
      </c>
      <c r="J25480" t="s">
        <v>26608</v>
      </c>
    </row>
    <row r="25481" spans="1:10" ht="16" x14ac:dyDescent="0.2">
      <c r="A25481" t="s">
        <v>26603</v>
      </c>
      <c r="B25481" t="s">
        <v>71910</v>
      </c>
      <c r="C25481" t="s">
        <v>71911</v>
      </c>
      <c r="D25481">
        <v>4</v>
      </c>
      <c r="E25481" t="s">
        <v>13</v>
      </c>
      <c r="F25481" t="s">
        <v>13</v>
      </c>
      <c r="G25481" t="s">
        <v>71912</v>
      </c>
      <c r="H25481" s="3" t="s">
        <v>71913</v>
      </c>
      <c r="I25481" t="s">
        <v>62</v>
      </c>
      <c r="J25481" t="s">
        <v>26608</v>
      </c>
    </row>
    <row r="25482" spans="1:10" ht="16" x14ac:dyDescent="0.2">
      <c r="A25482" t="s">
        <v>14388</v>
      </c>
      <c r="B25482" t="s">
        <v>71914</v>
      </c>
      <c r="C25482" t="s">
        <v>71915</v>
      </c>
      <c r="D25482">
        <v>6</v>
      </c>
      <c r="E25482" t="s">
        <v>13</v>
      </c>
      <c r="F25482" t="s">
        <v>13</v>
      </c>
      <c r="G25482" t="s">
        <v>71916</v>
      </c>
      <c r="H25482" s="3" t="s">
        <v>71917</v>
      </c>
      <c r="I25482" t="s">
        <v>62</v>
      </c>
      <c r="J25482" t="s">
        <v>14391</v>
      </c>
    </row>
    <row r="25483" spans="1:10" ht="16" x14ac:dyDescent="0.2">
      <c r="A25483" t="s">
        <v>14388</v>
      </c>
      <c r="B25483" t="s">
        <v>9891</v>
      </c>
      <c r="C25483" t="s">
        <v>71918</v>
      </c>
      <c r="D25483">
        <v>2</v>
      </c>
      <c r="E25483" t="s">
        <v>13</v>
      </c>
      <c r="F25483" t="s">
        <v>13</v>
      </c>
      <c r="G25483" t="s">
        <v>71916</v>
      </c>
      <c r="H25483" s="3" t="s">
        <v>71917</v>
      </c>
      <c r="I25483" t="s">
        <v>62</v>
      </c>
      <c r="J25483" t="s">
        <v>14391</v>
      </c>
    </row>
    <row r="25484" spans="1:10" ht="16" x14ac:dyDescent="0.2">
      <c r="A25484" t="s">
        <v>71919</v>
      </c>
      <c r="B25484" t="s">
        <v>71920</v>
      </c>
      <c r="C25484" t="s">
        <v>71921</v>
      </c>
      <c r="D25484">
        <v>1</v>
      </c>
      <c r="E25484" t="s">
        <v>13</v>
      </c>
      <c r="F25484" t="s">
        <v>13</v>
      </c>
      <c r="G25484" t="s">
        <v>71916</v>
      </c>
      <c r="H25484" s="3" t="s">
        <v>71922</v>
      </c>
      <c r="I25484" t="s">
        <v>62</v>
      </c>
      <c r="J25484" t="s">
        <v>71923</v>
      </c>
    </row>
    <row r="25485" spans="1:10" ht="16" x14ac:dyDescent="0.2">
      <c r="A25485" t="s">
        <v>71919</v>
      </c>
      <c r="B25485" t="s">
        <v>71924</v>
      </c>
      <c r="C25485" t="s">
        <v>71925</v>
      </c>
      <c r="D25485">
        <v>2</v>
      </c>
      <c r="E25485" t="s">
        <v>13</v>
      </c>
      <c r="F25485" t="s">
        <v>13</v>
      </c>
      <c r="G25485" t="s">
        <v>71916</v>
      </c>
      <c r="H25485" s="3" t="s">
        <v>71926</v>
      </c>
      <c r="I25485" t="s">
        <v>62</v>
      </c>
      <c r="J25485" t="s">
        <v>71923</v>
      </c>
    </row>
    <row r="25486" spans="1:10" ht="16" x14ac:dyDescent="0.2">
      <c r="A25486" t="s">
        <v>48635</v>
      </c>
      <c r="B25486" t="s">
        <v>71927</v>
      </c>
      <c r="C25486" t="s">
        <v>71928</v>
      </c>
      <c r="D25486">
        <v>2</v>
      </c>
      <c r="E25486" t="s">
        <v>13</v>
      </c>
      <c r="F25486" t="s">
        <v>13</v>
      </c>
      <c r="G25486" t="s">
        <v>71916</v>
      </c>
      <c r="H25486" s="3" t="s">
        <v>71917</v>
      </c>
      <c r="I25486" t="s">
        <v>62</v>
      </c>
      <c r="J25486" t="s">
        <v>48638</v>
      </c>
    </row>
    <row r="25487" spans="1:10" ht="16" x14ac:dyDescent="0.2">
      <c r="A25487" t="s">
        <v>14388</v>
      </c>
      <c r="B25487" t="s">
        <v>71929</v>
      </c>
      <c r="C25487" t="s">
        <v>71930</v>
      </c>
      <c r="D25487">
        <v>1</v>
      </c>
      <c r="E25487" t="s">
        <v>13</v>
      </c>
      <c r="F25487" t="s">
        <v>13</v>
      </c>
      <c r="G25487" t="s">
        <v>71916</v>
      </c>
      <c r="H25487" s="3" t="s">
        <v>71917</v>
      </c>
      <c r="I25487" t="s">
        <v>62</v>
      </c>
      <c r="J25487" t="s">
        <v>14391</v>
      </c>
    </row>
    <row r="25488" spans="1:10" ht="16" x14ac:dyDescent="0.2">
      <c r="A25488" t="s">
        <v>71931</v>
      </c>
      <c r="B25488" t="s">
        <v>71932</v>
      </c>
      <c r="C25488" t="s">
        <v>71933</v>
      </c>
      <c r="D25488">
        <v>1</v>
      </c>
      <c r="E25488" t="s">
        <v>13</v>
      </c>
      <c r="F25488" t="s">
        <v>13</v>
      </c>
      <c r="G25488" t="s">
        <v>71916</v>
      </c>
      <c r="H25488" s="3" t="s">
        <v>71934</v>
      </c>
      <c r="I25488" t="s">
        <v>62</v>
      </c>
      <c r="J25488" t="s">
        <v>71935</v>
      </c>
    </row>
    <row r="25489" spans="1:10" ht="16" x14ac:dyDescent="0.2">
      <c r="A25489" t="s">
        <v>47332</v>
      </c>
      <c r="B25489" t="s">
        <v>17505</v>
      </c>
      <c r="C25489" t="s">
        <v>71936</v>
      </c>
      <c r="D25489">
        <v>2</v>
      </c>
      <c r="E25489" t="s">
        <v>13</v>
      </c>
      <c r="F25489" t="s">
        <v>13</v>
      </c>
      <c r="G25489" t="s">
        <v>71916</v>
      </c>
      <c r="H25489" s="3" t="s">
        <v>71934</v>
      </c>
      <c r="I25489" t="s">
        <v>62</v>
      </c>
      <c r="J25489" t="s">
        <v>47336</v>
      </c>
    </row>
    <row r="25490" spans="1:10" ht="16" x14ac:dyDescent="0.2">
      <c r="A25490" t="s">
        <v>71937</v>
      </c>
      <c r="B25490" t="s">
        <v>71938</v>
      </c>
      <c r="C25490" t="s">
        <v>71939</v>
      </c>
      <c r="D25490">
        <v>2</v>
      </c>
      <c r="E25490" t="s">
        <v>13</v>
      </c>
      <c r="F25490" t="s">
        <v>13</v>
      </c>
      <c r="G25490" t="s">
        <v>71916</v>
      </c>
      <c r="H25490" s="3" t="s">
        <v>71940</v>
      </c>
      <c r="I25490" t="s">
        <v>62</v>
      </c>
      <c r="J25490" t="s">
        <v>71941</v>
      </c>
    </row>
    <row r="25491" spans="1:10" ht="16" x14ac:dyDescent="0.2">
      <c r="A25491" t="s">
        <v>71931</v>
      </c>
      <c r="B25491" t="s">
        <v>71942</v>
      </c>
      <c r="C25491" t="s">
        <v>71943</v>
      </c>
      <c r="D25491">
        <v>3</v>
      </c>
      <c r="E25491" t="s">
        <v>13</v>
      </c>
      <c r="F25491" t="s">
        <v>13</v>
      </c>
      <c r="G25491" t="s">
        <v>71916</v>
      </c>
      <c r="H25491" s="3" t="s">
        <v>71934</v>
      </c>
      <c r="I25491" t="s">
        <v>62</v>
      </c>
      <c r="J25491" t="s">
        <v>71935</v>
      </c>
    </row>
    <row r="25492" spans="1:10" ht="16" x14ac:dyDescent="0.2">
      <c r="A25492" t="s">
        <v>71937</v>
      </c>
      <c r="B25492" t="s">
        <v>71944</v>
      </c>
      <c r="C25492" t="s">
        <v>71945</v>
      </c>
      <c r="D25492">
        <v>3</v>
      </c>
      <c r="E25492" t="s">
        <v>13</v>
      </c>
      <c r="F25492" t="s">
        <v>13</v>
      </c>
      <c r="G25492" t="s">
        <v>71916</v>
      </c>
      <c r="H25492" s="3" t="s">
        <v>71934</v>
      </c>
      <c r="I25492" t="s">
        <v>62</v>
      </c>
      <c r="J25492" t="s">
        <v>71941</v>
      </c>
    </row>
    <row r="25493" spans="1:10" ht="16" x14ac:dyDescent="0.2">
      <c r="A25493" t="s">
        <v>71931</v>
      </c>
      <c r="B25493" t="s">
        <v>71946</v>
      </c>
      <c r="C25493" t="s">
        <v>71947</v>
      </c>
      <c r="D25493">
        <v>2</v>
      </c>
      <c r="E25493" t="s">
        <v>13</v>
      </c>
      <c r="F25493" t="s">
        <v>13</v>
      </c>
      <c r="G25493" t="s">
        <v>71916</v>
      </c>
      <c r="H25493" s="3" t="s">
        <v>71934</v>
      </c>
      <c r="I25493" t="s">
        <v>62</v>
      </c>
      <c r="J25493" t="s">
        <v>71935</v>
      </c>
    </row>
    <row r="25494" spans="1:10" ht="16" x14ac:dyDescent="0.2">
      <c r="A25494" t="s">
        <v>71937</v>
      </c>
      <c r="B25494" t="s">
        <v>71948</v>
      </c>
      <c r="C25494" t="s">
        <v>71949</v>
      </c>
      <c r="D25494">
        <v>1</v>
      </c>
      <c r="E25494" t="s">
        <v>13</v>
      </c>
      <c r="F25494" t="s">
        <v>13</v>
      </c>
      <c r="G25494" t="s">
        <v>71916</v>
      </c>
      <c r="H25494" s="3" t="s">
        <v>71934</v>
      </c>
      <c r="I25494" t="s">
        <v>62</v>
      </c>
      <c r="J25494" t="s">
        <v>71941</v>
      </c>
    </row>
    <row r="25495" spans="1:10" ht="16" x14ac:dyDescent="0.2">
      <c r="A25495" t="s">
        <v>71950</v>
      </c>
      <c r="B25495" t="s">
        <v>71951</v>
      </c>
      <c r="C25495" t="s">
        <v>71952</v>
      </c>
      <c r="D25495">
        <v>1</v>
      </c>
      <c r="E25495" t="s">
        <v>4822</v>
      </c>
      <c r="F25495" t="s">
        <v>13</v>
      </c>
      <c r="G25495" t="s">
        <v>71953</v>
      </c>
      <c r="H25495" s="3" t="s">
        <v>71954</v>
      </c>
      <c r="I25495" t="s">
        <v>817</v>
      </c>
      <c r="J25495" t="s">
        <v>71955</v>
      </c>
    </row>
    <row r="25496" spans="1:10" ht="32" x14ac:dyDescent="0.2">
      <c r="A25496" t="s">
        <v>71950</v>
      </c>
      <c r="B25496" t="s">
        <v>1572</v>
      </c>
      <c r="C25496" t="s">
        <v>1573</v>
      </c>
      <c r="D25496">
        <v>3</v>
      </c>
      <c r="E25496" t="s">
        <v>4822</v>
      </c>
      <c r="F25496" t="s">
        <v>13</v>
      </c>
      <c r="G25496" t="s">
        <v>71953</v>
      </c>
      <c r="H25496" s="3" t="s">
        <v>71956</v>
      </c>
      <c r="I25496" t="s">
        <v>817</v>
      </c>
      <c r="J25496" t="s">
        <v>71955</v>
      </c>
    </row>
    <row r="25497" spans="1:10" ht="16" x14ac:dyDescent="0.2">
      <c r="A25497" t="s">
        <v>71950</v>
      </c>
      <c r="B25497" t="s">
        <v>442</v>
      </c>
      <c r="C25497" t="s">
        <v>71957</v>
      </c>
      <c r="D25497">
        <v>2</v>
      </c>
      <c r="E25497" t="s">
        <v>4822</v>
      </c>
      <c r="F25497" t="s">
        <v>13</v>
      </c>
      <c r="G25497" t="s">
        <v>71953</v>
      </c>
      <c r="H25497" s="3" t="s">
        <v>71954</v>
      </c>
      <c r="I25497" t="s">
        <v>817</v>
      </c>
      <c r="J25497" t="s">
        <v>71955</v>
      </c>
    </row>
    <row r="25498" spans="1:10" ht="16" x14ac:dyDescent="0.2">
      <c r="A25498" t="s">
        <v>71958</v>
      </c>
      <c r="B25498" t="s">
        <v>71959</v>
      </c>
      <c r="C25498" t="s">
        <v>71960</v>
      </c>
      <c r="D25498">
        <v>3</v>
      </c>
      <c r="E25498" t="s">
        <v>5635</v>
      </c>
      <c r="F25498" t="s">
        <v>13</v>
      </c>
      <c r="G25498" t="s">
        <v>71961</v>
      </c>
      <c r="H25498" s="3" t="s">
        <v>71962</v>
      </c>
      <c r="I25498" t="s">
        <v>126</v>
      </c>
      <c r="J25498" t="s">
        <v>71963</v>
      </c>
    </row>
    <row r="25499" spans="1:10" ht="16" x14ac:dyDescent="0.2">
      <c r="A25499" t="s">
        <v>71964</v>
      </c>
      <c r="B25499" t="s">
        <v>71965</v>
      </c>
      <c r="C25499" t="s">
        <v>71966</v>
      </c>
      <c r="D25499">
        <v>2</v>
      </c>
      <c r="E25499" t="s">
        <v>5635</v>
      </c>
      <c r="F25499" t="s">
        <v>13</v>
      </c>
      <c r="G25499" t="s">
        <v>71961</v>
      </c>
      <c r="H25499" s="3" t="s">
        <v>71967</v>
      </c>
      <c r="I25499" t="s">
        <v>126</v>
      </c>
      <c r="J25499" t="s">
        <v>71968</v>
      </c>
    </row>
    <row r="25500" spans="1:10" ht="32" x14ac:dyDescent="0.2">
      <c r="A25500" t="s">
        <v>71964</v>
      </c>
      <c r="B25500" t="s">
        <v>53249</v>
      </c>
      <c r="C25500" t="s">
        <v>53250</v>
      </c>
      <c r="D25500">
        <v>1</v>
      </c>
      <c r="E25500" t="s">
        <v>5635</v>
      </c>
      <c r="F25500" t="s">
        <v>13</v>
      </c>
      <c r="G25500" t="s">
        <v>71961</v>
      </c>
      <c r="H25500" s="3" t="s">
        <v>71969</v>
      </c>
      <c r="I25500" t="s">
        <v>2961</v>
      </c>
      <c r="J25500" t="s">
        <v>71968</v>
      </c>
    </row>
    <row r="25501" spans="1:10" ht="16" x14ac:dyDescent="0.2">
      <c r="A25501" t="s">
        <v>71964</v>
      </c>
      <c r="B25501" t="s">
        <v>71959</v>
      </c>
      <c r="C25501" t="s">
        <v>71960</v>
      </c>
      <c r="D25501">
        <v>3</v>
      </c>
      <c r="E25501" t="s">
        <v>5635</v>
      </c>
      <c r="F25501" t="s">
        <v>13</v>
      </c>
      <c r="G25501" t="s">
        <v>71961</v>
      </c>
      <c r="H25501" s="3" t="s">
        <v>71967</v>
      </c>
      <c r="I25501" t="s">
        <v>126</v>
      </c>
      <c r="J25501" t="s">
        <v>71968</v>
      </c>
    </row>
    <row r="25502" spans="1:10" ht="16" x14ac:dyDescent="0.2">
      <c r="A25502" t="s">
        <v>71970</v>
      </c>
      <c r="B25502" t="s">
        <v>71959</v>
      </c>
      <c r="C25502" t="s">
        <v>71960</v>
      </c>
      <c r="D25502">
        <v>3</v>
      </c>
      <c r="E25502" t="s">
        <v>5635</v>
      </c>
      <c r="F25502" t="s">
        <v>13</v>
      </c>
      <c r="G25502" t="s">
        <v>71961</v>
      </c>
      <c r="H25502" s="3" t="s">
        <v>71962</v>
      </c>
      <c r="I25502" t="s">
        <v>126</v>
      </c>
      <c r="J25502" t="s">
        <v>71971</v>
      </c>
    </row>
    <row r="25503" spans="1:10" ht="16" x14ac:dyDescent="0.2">
      <c r="A25503" t="s">
        <v>71958</v>
      </c>
      <c r="B25503" t="s">
        <v>71965</v>
      </c>
      <c r="C25503" t="s">
        <v>71966</v>
      </c>
      <c r="D25503">
        <v>2</v>
      </c>
      <c r="E25503" t="s">
        <v>5635</v>
      </c>
      <c r="F25503" t="s">
        <v>13</v>
      </c>
      <c r="G25503" t="s">
        <v>71961</v>
      </c>
      <c r="H25503" s="3" t="s">
        <v>71962</v>
      </c>
      <c r="I25503" t="s">
        <v>126</v>
      </c>
      <c r="J25503" t="s">
        <v>71963</v>
      </c>
    </row>
    <row r="25504" spans="1:10" ht="16" x14ac:dyDescent="0.2">
      <c r="A25504" t="s">
        <v>71970</v>
      </c>
      <c r="B25504" t="s">
        <v>71965</v>
      </c>
      <c r="C25504" t="s">
        <v>71966</v>
      </c>
      <c r="D25504">
        <v>2</v>
      </c>
      <c r="E25504" t="s">
        <v>5635</v>
      </c>
      <c r="F25504" t="s">
        <v>13</v>
      </c>
      <c r="G25504" t="s">
        <v>71961</v>
      </c>
      <c r="H25504" s="3" t="s">
        <v>71962</v>
      </c>
      <c r="I25504" t="s">
        <v>126</v>
      </c>
      <c r="J25504" t="s">
        <v>71971</v>
      </c>
    </row>
    <row r="25505" spans="1:10" ht="16" x14ac:dyDescent="0.2">
      <c r="A25505" t="s">
        <v>53312</v>
      </c>
      <c r="B25505" t="s">
        <v>71965</v>
      </c>
      <c r="C25505" t="s">
        <v>71966</v>
      </c>
      <c r="D25505">
        <v>1</v>
      </c>
      <c r="E25505" t="s">
        <v>5635</v>
      </c>
      <c r="F25505" t="s">
        <v>13</v>
      </c>
      <c r="G25505" t="s">
        <v>71961</v>
      </c>
      <c r="H25505" s="3" t="s">
        <v>71967</v>
      </c>
      <c r="I25505" t="s">
        <v>126</v>
      </c>
      <c r="J25505" t="s">
        <v>53313</v>
      </c>
    </row>
    <row r="25506" spans="1:10" ht="32" x14ac:dyDescent="0.2">
      <c r="A25506" t="s">
        <v>71970</v>
      </c>
      <c r="B25506" t="s">
        <v>53249</v>
      </c>
      <c r="C25506" t="s">
        <v>53250</v>
      </c>
      <c r="D25506">
        <v>1</v>
      </c>
      <c r="E25506" t="s">
        <v>5635</v>
      </c>
      <c r="F25506" t="s">
        <v>13</v>
      </c>
      <c r="G25506" t="s">
        <v>71972</v>
      </c>
      <c r="H25506" s="3" t="s">
        <v>71973</v>
      </c>
      <c r="I25506" t="s">
        <v>2961</v>
      </c>
      <c r="J25506" t="s">
        <v>71971</v>
      </c>
    </row>
    <row r="25507" spans="1:10" ht="32" x14ac:dyDescent="0.2">
      <c r="A25507" t="s">
        <v>71958</v>
      </c>
      <c r="B25507" t="s">
        <v>53249</v>
      </c>
      <c r="C25507" t="s">
        <v>53250</v>
      </c>
      <c r="D25507">
        <v>1</v>
      </c>
      <c r="E25507" t="s">
        <v>5635</v>
      </c>
      <c r="F25507" t="s">
        <v>13</v>
      </c>
      <c r="G25507" t="s">
        <v>71972</v>
      </c>
      <c r="H25507" s="3" t="s">
        <v>71973</v>
      </c>
      <c r="I25507" t="s">
        <v>2961</v>
      </c>
      <c r="J25507" t="s">
        <v>71963</v>
      </c>
    </row>
    <row r="25508" spans="1:10" ht="16" x14ac:dyDescent="0.2">
      <c r="A25508" t="s">
        <v>66803</v>
      </c>
      <c r="B25508" t="s">
        <v>71974</v>
      </c>
      <c r="C25508" t="s">
        <v>71975</v>
      </c>
      <c r="D25508">
        <v>1</v>
      </c>
      <c r="E25508" t="s">
        <v>13</v>
      </c>
      <c r="F25508" t="s">
        <v>13</v>
      </c>
      <c r="G25508" t="s">
        <v>71976</v>
      </c>
      <c r="H25508" s="3" t="s">
        <v>71977</v>
      </c>
      <c r="I25508" t="s">
        <v>62</v>
      </c>
      <c r="J25508" t="s">
        <v>66807</v>
      </c>
    </row>
    <row r="25509" spans="1:10" ht="16" x14ac:dyDescent="0.2">
      <c r="A25509" t="s">
        <v>36928</v>
      </c>
      <c r="B25509" t="s">
        <v>71978</v>
      </c>
      <c r="C25509" t="s">
        <v>71979</v>
      </c>
      <c r="D25509">
        <v>3</v>
      </c>
      <c r="E25509" t="s">
        <v>13</v>
      </c>
      <c r="F25509" t="s">
        <v>13</v>
      </c>
      <c r="G25509" t="s">
        <v>71980</v>
      </c>
      <c r="H25509" s="3" t="s">
        <v>71981</v>
      </c>
      <c r="I25509" t="s">
        <v>62</v>
      </c>
      <c r="J25509" t="s">
        <v>36932</v>
      </c>
    </row>
    <row r="25510" spans="1:10" ht="16" x14ac:dyDescent="0.2">
      <c r="A25510" t="s">
        <v>71982</v>
      </c>
      <c r="B25510" t="s">
        <v>71983</v>
      </c>
      <c r="C25510" t="s">
        <v>71984</v>
      </c>
      <c r="D25510">
        <v>2</v>
      </c>
      <c r="E25510" t="s">
        <v>13</v>
      </c>
      <c r="F25510" t="s">
        <v>13</v>
      </c>
      <c r="G25510" t="s">
        <v>71980</v>
      </c>
      <c r="H25510" s="3" t="s">
        <v>71985</v>
      </c>
      <c r="I25510" t="s">
        <v>62</v>
      </c>
      <c r="J25510" t="s">
        <v>71986</v>
      </c>
    </row>
    <row r="25511" spans="1:10" ht="16" x14ac:dyDescent="0.2">
      <c r="A25511" t="s">
        <v>4465</v>
      </c>
      <c r="B25511" t="s">
        <v>71987</v>
      </c>
      <c r="C25511" t="s">
        <v>71988</v>
      </c>
      <c r="D25511">
        <v>4</v>
      </c>
      <c r="E25511" t="s">
        <v>13</v>
      </c>
      <c r="F25511" t="s">
        <v>13</v>
      </c>
      <c r="G25511" t="s">
        <v>71980</v>
      </c>
      <c r="H25511" s="3" t="s">
        <v>71981</v>
      </c>
      <c r="I25511" t="s">
        <v>62</v>
      </c>
      <c r="J25511" t="s">
        <v>4470</v>
      </c>
    </row>
    <row r="25512" spans="1:10" ht="16" x14ac:dyDescent="0.2">
      <c r="A25512" t="s">
        <v>71982</v>
      </c>
      <c r="B25512" t="s">
        <v>71989</v>
      </c>
      <c r="C25512" t="s">
        <v>71990</v>
      </c>
      <c r="D25512">
        <v>4</v>
      </c>
      <c r="E25512" t="s">
        <v>13</v>
      </c>
      <c r="F25512" t="s">
        <v>13</v>
      </c>
      <c r="G25512" t="s">
        <v>71980</v>
      </c>
      <c r="H25512" s="3" t="s">
        <v>71985</v>
      </c>
      <c r="I25512" t="s">
        <v>62</v>
      </c>
      <c r="J25512" t="s">
        <v>71986</v>
      </c>
    </row>
    <row r="25513" spans="1:10" ht="16" x14ac:dyDescent="0.2">
      <c r="A25513" t="s">
        <v>71982</v>
      </c>
      <c r="B25513" t="s">
        <v>71987</v>
      </c>
      <c r="C25513" t="s">
        <v>71988</v>
      </c>
      <c r="D25513">
        <v>3</v>
      </c>
      <c r="E25513" t="s">
        <v>13</v>
      </c>
      <c r="F25513" t="s">
        <v>13</v>
      </c>
      <c r="G25513" t="s">
        <v>71980</v>
      </c>
      <c r="H25513" s="3" t="s">
        <v>71985</v>
      </c>
      <c r="I25513" t="s">
        <v>62</v>
      </c>
      <c r="J25513" t="s">
        <v>71986</v>
      </c>
    </row>
    <row r="25514" spans="1:10" ht="16" x14ac:dyDescent="0.2">
      <c r="A25514" t="s">
        <v>11868</v>
      </c>
      <c r="B25514" t="s">
        <v>71987</v>
      </c>
      <c r="C25514" t="s">
        <v>71988</v>
      </c>
      <c r="D25514">
        <v>1</v>
      </c>
      <c r="E25514" t="s">
        <v>13</v>
      </c>
      <c r="F25514" t="s">
        <v>13</v>
      </c>
      <c r="G25514" t="s">
        <v>71980</v>
      </c>
      <c r="H25514" s="3" t="s">
        <v>71991</v>
      </c>
      <c r="I25514" t="s">
        <v>62</v>
      </c>
      <c r="J25514" t="s">
        <v>11872</v>
      </c>
    </row>
    <row r="25515" spans="1:10" ht="16" x14ac:dyDescent="0.2">
      <c r="A25515" t="s">
        <v>71982</v>
      </c>
      <c r="B25515" t="s">
        <v>71992</v>
      </c>
      <c r="C25515" t="s">
        <v>71993</v>
      </c>
      <c r="D25515">
        <v>1</v>
      </c>
      <c r="E25515" t="s">
        <v>13</v>
      </c>
      <c r="F25515" t="s">
        <v>13</v>
      </c>
      <c r="G25515" t="s">
        <v>71980</v>
      </c>
      <c r="H25515" s="3" t="s">
        <v>71985</v>
      </c>
      <c r="I25515" t="s">
        <v>62</v>
      </c>
      <c r="J25515" t="s">
        <v>71986</v>
      </c>
    </row>
    <row r="25516" spans="1:10" ht="16" x14ac:dyDescent="0.2">
      <c r="A25516" t="s">
        <v>40689</v>
      </c>
      <c r="B25516" t="s">
        <v>71994</v>
      </c>
      <c r="C25516" t="s">
        <v>71995</v>
      </c>
      <c r="D25516">
        <v>1</v>
      </c>
      <c r="E25516" t="s">
        <v>13</v>
      </c>
      <c r="F25516" t="s">
        <v>13</v>
      </c>
      <c r="G25516" t="s">
        <v>71996</v>
      </c>
      <c r="H25516" s="3" t="s">
        <v>71997</v>
      </c>
      <c r="I25516" t="s">
        <v>11228</v>
      </c>
      <c r="J25516" t="s">
        <v>40693</v>
      </c>
    </row>
    <row r="25517" spans="1:10" ht="16" x14ac:dyDescent="0.2">
      <c r="A25517" t="s">
        <v>17979</v>
      </c>
      <c r="B25517" t="s">
        <v>71998</v>
      </c>
      <c r="C25517" t="s">
        <v>71999</v>
      </c>
      <c r="D25517">
        <v>2</v>
      </c>
      <c r="E25517" t="s">
        <v>13</v>
      </c>
      <c r="F25517" t="s">
        <v>13</v>
      </c>
      <c r="G25517" t="s">
        <v>71996</v>
      </c>
      <c r="H25517" s="3" t="s">
        <v>72000</v>
      </c>
      <c r="I25517" t="s">
        <v>11228</v>
      </c>
      <c r="J25517" t="s">
        <v>17984</v>
      </c>
    </row>
    <row r="25518" spans="1:10" ht="16" x14ac:dyDescent="0.2">
      <c r="A25518" t="s">
        <v>257</v>
      </c>
      <c r="B25518" t="s">
        <v>72001</v>
      </c>
      <c r="C25518" t="s">
        <v>72002</v>
      </c>
      <c r="D25518">
        <v>4</v>
      </c>
      <c r="E25518" t="s">
        <v>13</v>
      </c>
      <c r="F25518" t="s">
        <v>13</v>
      </c>
      <c r="G25518" t="s">
        <v>71996</v>
      </c>
      <c r="H25518" s="3" t="s">
        <v>72003</v>
      </c>
      <c r="I25518" t="s">
        <v>11228</v>
      </c>
      <c r="J25518" t="s">
        <v>263</v>
      </c>
    </row>
    <row r="25519" spans="1:10" ht="16" x14ac:dyDescent="0.2">
      <c r="A25519" t="s">
        <v>13648</v>
      </c>
      <c r="B25519" t="s">
        <v>72004</v>
      </c>
      <c r="C25519" t="s">
        <v>72005</v>
      </c>
      <c r="D25519">
        <v>3</v>
      </c>
      <c r="E25519" t="s">
        <v>13</v>
      </c>
      <c r="F25519" t="s">
        <v>13</v>
      </c>
      <c r="G25519" t="s">
        <v>71996</v>
      </c>
      <c r="H25519" s="3" t="s">
        <v>72006</v>
      </c>
      <c r="I25519" t="s">
        <v>11228</v>
      </c>
      <c r="J25519" t="s">
        <v>13653</v>
      </c>
    </row>
    <row r="25520" spans="1:10" ht="16" x14ac:dyDescent="0.2">
      <c r="A25520" t="s">
        <v>40689</v>
      </c>
      <c r="B25520" t="s">
        <v>72007</v>
      </c>
      <c r="C25520" t="s">
        <v>72008</v>
      </c>
      <c r="D25520">
        <v>2</v>
      </c>
      <c r="E25520" t="s">
        <v>13</v>
      </c>
      <c r="F25520" t="s">
        <v>13</v>
      </c>
      <c r="G25520" t="s">
        <v>71996</v>
      </c>
      <c r="H25520" s="3" t="s">
        <v>71997</v>
      </c>
      <c r="I25520" t="s">
        <v>11228</v>
      </c>
      <c r="J25520" t="s">
        <v>40693</v>
      </c>
    </row>
    <row r="25521" spans="1:10" ht="16" x14ac:dyDescent="0.2">
      <c r="A25521" t="s">
        <v>17979</v>
      </c>
      <c r="B25521" t="s">
        <v>72009</v>
      </c>
      <c r="C25521" t="s">
        <v>72010</v>
      </c>
      <c r="D25521">
        <v>1</v>
      </c>
      <c r="E25521" t="s">
        <v>13</v>
      </c>
      <c r="F25521" t="s">
        <v>13</v>
      </c>
      <c r="G25521" t="s">
        <v>71996</v>
      </c>
      <c r="H25521" s="3" t="s">
        <v>72000</v>
      </c>
      <c r="I25521" t="s">
        <v>11228</v>
      </c>
      <c r="J25521" t="s">
        <v>17984</v>
      </c>
    </row>
    <row r="25522" spans="1:10" ht="16" x14ac:dyDescent="0.2">
      <c r="A25522" t="s">
        <v>13149</v>
      </c>
      <c r="B25522" t="s">
        <v>72011</v>
      </c>
      <c r="C25522" t="s">
        <v>72012</v>
      </c>
      <c r="D25522">
        <v>1</v>
      </c>
      <c r="E25522" t="s">
        <v>13</v>
      </c>
      <c r="F25522" t="s">
        <v>13</v>
      </c>
      <c r="G25522" t="s">
        <v>72013</v>
      </c>
      <c r="H25522" s="3" t="s">
        <v>72014</v>
      </c>
      <c r="I25522" t="s">
        <v>714</v>
      </c>
      <c r="J25522" t="s">
        <v>13154</v>
      </c>
    </row>
    <row r="25523" spans="1:10" ht="16" x14ac:dyDescent="0.2">
      <c r="A25523" t="s">
        <v>13149</v>
      </c>
      <c r="B25523" t="s">
        <v>72015</v>
      </c>
      <c r="C25523" t="s">
        <v>72016</v>
      </c>
      <c r="D25523">
        <v>4</v>
      </c>
      <c r="E25523" t="s">
        <v>13</v>
      </c>
      <c r="F25523" t="s">
        <v>13</v>
      </c>
      <c r="G25523" t="s">
        <v>72013</v>
      </c>
      <c r="H25523" s="3" t="s">
        <v>72014</v>
      </c>
      <c r="I25523" t="s">
        <v>714</v>
      </c>
      <c r="J25523" t="s">
        <v>13154</v>
      </c>
    </row>
    <row r="25524" spans="1:10" ht="16" x14ac:dyDescent="0.2">
      <c r="A25524" t="s">
        <v>72017</v>
      </c>
      <c r="B25524" t="s">
        <v>72018</v>
      </c>
      <c r="C25524" t="s">
        <v>72019</v>
      </c>
      <c r="D25524">
        <v>1</v>
      </c>
      <c r="E25524" t="s">
        <v>13</v>
      </c>
      <c r="F25524" t="s">
        <v>13</v>
      </c>
      <c r="G25524" t="s">
        <v>72013</v>
      </c>
      <c r="H25524" s="3" t="s">
        <v>72020</v>
      </c>
      <c r="I25524" t="s">
        <v>714</v>
      </c>
      <c r="J25524" t="s">
        <v>72021</v>
      </c>
    </row>
    <row r="25525" spans="1:10" ht="16" x14ac:dyDescent="0.2">
      <c r="A25525" t="s">
        <v>72022</v>
      </c>
      <c r="B25525" t="s">
        <v>72023</v>
      </c>
      <c r="C25525" t="s">
        <v>72024</v>
      </c>
      <c r="D25525">
        <v>2</v>
      </c>
      <c r="E25525" t="s">
        <v>13</v>
      </c>
      <c r="F25525" t="s">
        <v>13</v>
      </c>
      <c r="G25525" t="s">
        <v>72013</v>
      </c>
      <c r="H25525" s="3" t="s">
        <v>72025</v>
      </c>
      <c r="I25525" t="s">
        <v>714</v>
      </c>
      <c r="J25525" t="s">
        <v>72026</v>
      </c>
    </row>
    <row r="25526" spans="1:10" ht="16" x14ac:dyDescent="0.2">
      <c r="A25526" t="s">
        <v>69920</v>
      </c>
      <c r="B25526" t="s">
        <v>72027</v>
      </c>
      <c r="C25526" t="s">
        <v>72028</v>
      </c>
      <c r="D25526">
        <v>1</v>
      </c>
      <c r="E25526" t="s">
        <v>13</v>
      </c>
      <c r="F25526" t="s">
        <v>13</v>
      </c>
      <c r="G25526" t="s">
        <v>72013</v>
      </c>
      <c r="H25526" s="3" t="s">
        <v>72029</v>
      </c>
      <c r="I25526" t="s">
        <v>714</v>
      </c>
      <c r="J25526" t="s">
        <v>69924</v>
      </c>
    </row>
    <row r="25527" spans="1:10" ht="16" x14ac:dyDescent="0.2">
      <c r="A25527" t="s">
        <v>67528</v>
      </c>
      <c r="B25527" t="s">
        <v>72030</v>
      </c>
      <c r="C25527" t="s">
        <v>72031</v>
      </c>
      <c r="D25527">
        <v>2</v>
      </c>
      <c r="E25527" t="s">
        <v>13</v>
      </c>
      <c r="F25527" t="s">
        <v>13</v>
      </c>
      <c r="G25527" t="s">
        <v>72013</v>
      </c>
      <c r="H25527" s="3" t="s">
        <v>72032</v>
      </c>
      <c r="I25527" t="s">
        <v>714</v>
      </c>
      <c r="J25527" t="s">
        <v>67532</v>
      </c>
    </row>
    <row r="25528" spans="1:10" ht="16" x14ac:dyDescent="0.2">
      <c r="A25528" t="s">
        <v>67528</v>
      </c>
      <c r="B25528" t="s">
        <v>72033</v>
      </c>
      <c r="C25528" t="s">
        <v>72034</v>
      </c>
      <c r="D25528">
        <v>6</v>
      </c>
      <c r="E25528" t="s">
        <v>13</v>
      </c>
      <c r="F25528" t="s">
        <v>13</v>
      </c>
      <c r="G25528" t="s">
        <v>72013</v>
      </c>
      <c r="H25528" s="3" t="s">
        <v>72035</v>
      </c>
      <c r="I25528" t="s">
        <v>714</v>
      </c>
      <c r="J25528" t="s">
        <v>67532</v>
      </c>
    </row>
    <row r="25529" spans="1:10" ht="16" x14ac:dyDescent="0.2">
      <c r="A25529" t="s">
        <v>13149</v>
      </c>
      <c r="B25529" t="s">
        <v>72036</v>
      </c>
      <c r="C25529" t="s">
        <v>72037</v>
      </c>
      <c r="D25529">
        <v>3</v>
      </c>
      <c r="E25529" t="s">
        <v>13</v>
      </c>
      <c r="F25529" t="s">
        <v>13</v>
      </c>
      <c r="G25529" t="s">
        <v>72013</v>
      </c>
      <c r="H25529" s="3" t="s">
        <v>72014</v>
      </c>
      <c r="I25529" t="s">
        <v>714</v>
      </c>
      <c r="J25529" t="s">
        <v>13154</v>
      </c>
    </row>
    <row r="25530" spans="1:10" ht="16" x14ac:dyDescent="0.2">
      <c r="A25530" t="s">
        <v>72038</v>
      </c>
      <c r="B25530" t="s">
        <v>72039</v>
      </c>
      <c r="C25530" t="s">
        <v>72040</v>
      </c>
      <c r="D25530">
        <v>3</v>
      </c>
      <c r="E25530" t="s">
        <v>13</v>
      </c>
      <c r="F25530" t="s">
        <v>13</v>
      </c>
      <c r="G25530" t="s">
        <v>72013</v>
      </c>
      <c r="H25530" s="3" t="s">
        <v>72041</v>
      </c>
      <c r="I25530" t="s">
        <v>714</v>
      </c>
      <c r="J25530" t="s">
        <v>72042</v>
      </c>
    </row>
    <row r="25531" spans="1:10" ht="16" x14ac:dyDescent="0.2">
      <c r="A25531" t="s">
        <v>67528</v>
      </c>
      <c r="B25531" t="s">
        <v>72043</v>
      </c>
      <c r="C25531" t="s">
        <v>72044</v>
      </c>
      <c r="D25531">
        <v>7</v>
      </c>
      <c r="E25531" t="s">
        <v>13</v>
      </c>
      <c r="F25531" t="s">
        <v>13</v>
      </c>
      <c r="G25531" t="s">
        <v>72013</v>
      </c>
      <c r="H25531" s="3" t="s">
        <v>72035</v>
      </c>
      <c r="I25531" t="s">
        <v>714</v>
      </c>
      <c r="J25531" t="s">
        <v>67532</v>
      </c>
    </row>
    <row r="25532" spans="1:10" ht="16" x14ac:dyDescent="0.2">
      <c r="A25532" t="s">
        <v>72038</v>
      </c>
      <c r="B25532" t="s">
        <v>72045</v>
      </c>
      <c r="C25532" t="s">
        <v>72046</v>
      </c>
      <c r="D25532">
        <v>4</v>
      </c>
      <c r="E25532" t="s">
        <v>13</v>
      </c>
      <c r="F25532" t="s">
        <v>13</v>
      </c>
      <c r="G25532" t="s">
        <v>72013</v>
      </c>
      <c r="H25532" s="3" t="s">
        <v>72041</v>
      </c>
      <c r="I25532" t="s">
        <v>714</v>
      </c>
      <c r="J25532" t="s">
        <v>72042</v>
      </c>
    </row>
    <row r="25533" spans="1:10" ht="16" x14ac:dyDescent="0.2">
      <c r="A25533" t="s">
        <v>67528</v>
      </c>
      <c r="B25533" t="s">
        <v>72047</v>
      </c>
      <c r="C25533" t="s">
        <v>72048</v>
      </c>
      <c r="D25533">
        <v>5</v>
      </c>
      <c r="E25533" t="s">
        <v>13</v>
      </c>
      <c r="F25533" t="s">
        <v>13</v>
      </c>
      <c r="G25533" t="s">
        <v>72013</v>
      </c>
      <c r="H25533" s="3" t="s">
        <v>72035</v>
      </c>
      <c r="I25533" t="s">
        <v>714</v>
      </c>
      <c r="J25533" t="s">
        <v>67532</v>
      </c>
    </row>
    <row r="25534" spans="1:10" ht="16" x14ac:dyDescent="0.2">
      <c r="A25534" t="s">
        <v>72038</v>
      </c>
      <c r="B25534" t="s">
        <v>72049</v>
      </c>
      <c r="C25534" t="s">
        <v>72050</v>
      </c>
      <c r="D25534">
        <v>2</v>
      </c>
      <c r="E25534" t="s">
        <v>13</v>
      </c>
      <c r="F25534" t="s">
        <v>13</v>
      </c>
      <c r="G25534" t="s">
        <v>72013</v>
      </c>
      <c r="H25534" s="3" t="s">
        <v>72041</v>
      </c>
      <c r="I25534" t="s">
        <v>714</v>
      </c>
      <c r="J25534" t="s">
        <v>72042</v>
      </c>
    </row>
    <row r="25535" spans="1:10" ht="16" x14ac:dyDescent="0.2">
      <c r="A25535" t="s">
        <v>72022</v>
      </c>
      <c r="B25535" t="s">
        <v>72051</v>
      </c>
      <c r="C25535" t="s">
        <v>72052</v>
      </c>
      <c r="D25535">
        <v>3</v>
      </c>
      <c r="E25535" t="s">
        <v>13</v>
      </c>
      <c r="F25535" t="s">
        <v>13</v>
      </c>
      <c r="G25535" t="s">
        <v>72013</v>
      </c>
      <c r="H25535" s="3" t="s">
        <v>72025</v>
      </c>
      <c r="I25535" t="s">
        <v>714</v>
      </c>
      <c r="J25535" t="s">
        <v>72026</v>
      </c>
    </row>
    <row r="25536" spans="1:10" ht="16" x14ac:dyDescent="0.2">
      <c r="A25536" t="s">
        <v>72038</v>
      </c>
      <c r="B25536" t="s">
        <v>72053</v>
      </c>
      <c r="C25536" t="s">
        <v>72054</v>
      </c>
      <c r="D25536">
        <v>1</v>
      </c>
      <c r="E25536" t="s">
        <v>13</v>
      </c>
      <c r="F25536" t="s">
        <v>13</v>
      </c>
      <c r="G25536" t="s">
        <v>72013</v>
      </c>
      <c r="H25536" s="3" t="s">
        <v>72041</v>
      </c>
      <c r="I25536" t="s">
        <v>714</v>
      </c>
      <c r="J25536" t="s">
        <v>72042</v>
      </c>
    </row>
    <row r="25537" spans="1:10" ht="16" x14ac:dyDescent="0.2">
      <c r="A25537" t="s">
        <v>67528</v>
      </c>
      <c r="B25537" t="s">
        <v>72055</v>
      </c>
      <c r="C25537" t="s">
        <v>72056</v>
      </c>
      <c r="D25537">
        <v>1</v>
      </c>
      <c r="E25537" t="s">
        <v>13</v>
      </c>
      <c r="F25537" t="s">
        <v>13</v>
      </c>
      <c r="G25537" t="s">
        <v>72013</v>
      </c>
      <c r="H25537" s="3" t="s">
        <v>72020</v>
      </c>
      <c r="I25537" t="s">
        <v>714</v>
      </c>
      <c r="J25537" t="s">
        <v>67532</v>
      </c>
    </row>
    <row r="25538" spans="1:10" ht="16" x14ac:dyDescent="0.2">
      <c r="A25538" t="s">
        <v>12990</v>
      </c>
      <c r="B25538" t="s">
        <v>72057</v>
      </c>
      <c r="C25538" t="s">
        <v>72058</v>
      </c>
      <c r="D25538">
        <v>3</v>
      </c>
      <c r="E25538" t="s">
        <v>13</v>
      </c>
      <c r="F25538" t="s">
        <v>13</v>
      </c>
      <c r="G25538" t="s">
        <v>72013</v>
      </c>
      <c r="H25538" s="3" t="s">
        <v>72059</v>
      </c>
      <c r="I25538" t="s">
        <v>714</v>
      </c>
      <c r="J25538" t="s">
        <v>12995</v>
      </c>
    </row>
    <row r="25539" spans="1:10" ht="16" x14ac:dyDescent="0.2">
      <c r="A25539" t="s">
        <v>67528</v>
      </c>
      <c r="B25539" t="s">
        <v>72060</v>
      </c>
      <c r="C25539" t="s">
        <v>72061</v>
      </c>
      <c r="D25539">
        <v>3</v>
      </c>
      <c r="E25539" t="s">
        <v>13</v>
      </c>
      <c r="F25539" t="s">
        <v>13</v>
      </c>
      <c r="G25539" t="s">
        <v>72013</v>
      </c>
      <c r="H25539" s="3" t="s">
        <v>72035</v>
      </c>
      <c r="I25539" t="s">
        <v>714</v>
      </c>
      <c r="J25539" t="s">
        <v>67532</v>
      </c>
    </row>
    <row r="25540" spans="1:10" ht="16" x14ac:dyDescent="0.2">
      <c r="A25540" t="s">
        <v>72062</v>
      </c>
      <c r="B25540" t="s">
        <v>72063</v>
      </c>
      <c r="C25540" t="s">
        <v>72064</v>
      </c>
      <c r="D25540">
        <v>2</v>
      </c>
      <c r="E25540" t="s">
        <v>13</v>
      </c>
      <c r="F25540" t="s">
        <v>13</v>
      </c>
      <c r="G25540" t="s">
        <v>72013</v>
      </c>
      <c r="H25540" s="3" t="s">
        <v>72029</v>
      </c>
      <c r="I25540" t="s">
        <v>714</v>
      </c>
      <c r="J25540" t="s">
        <v>72065</v>
      </c>
    </row>
    <row r="25541" spans="1:10" ht="32" x14ac:dyDescent="0.2">
      <c r="A25541" t="s">
        <v>12990</v>
      </c>
      <c r="B25541" t="s">
        <v>72066</v>
      </c>
      <c r="C25541" t="s">
        <v>72067</v>
      </c>
      <c r="D25541">
        <v>1</v>
      </c>
      <c r="E25541" t="s">
        <v>13</v>
      </c>
      <c r="F25541" t="s">
        <v>13</v>
      </c>
      <c r="G25541" t="s">
        <v>72013</v>
      </c>
      <c r="H25541" s="3" t="s">
        <v>72068</v>
      </c>
      <c r="I25541" t="s">
        <v>714</v>
      </c>
      <c r="J25541" t="s">
        <v>12995</v>
      </c>
    </row>
    <row r="25542" spans="1:10" ht="16" x14ac:dyDescent="0.2">
      <c r="A25542" t="s">
        <v>72069</v>
      </c>
      <c r="B25542" t="s">
        <v>72070</v>
      </c>
      <c r="C25542" t="s">
        <v>72071</v>
      </c>
      <c r="D25542">
        <v>3</v>
      </c>
      <c r="E25542" t="s">
        <v>13</v>
      </c>
      <c r="F25542" t="s">
        <v>13</v>
      </c>
      <c r="G25542" t="s">
        <v>72013</v>
      </c>
      <c r="H25542" s="3" t="s">
        <v>72072</v>
      </c>
      <c r="I25542" t="s">
        <v>714</v>
      </c>
      <c r="J25542" t="s">
        <v>72073</v>
      </c>
    </row>
    <row r="25543" spans="1:10" ht="16" x14ac:dyDescent="0.2">
      <c r="A25543" t="s">
        <v>72074</v>
      </c>
      <c r="B25543" t="s">
        <v>72075</v>
      </c>
      <c r="C25543" t="s">
        <v>72071</v>
      </c>
      <c r="D25543">
        <v>3</v>
      </c>
      <c r="E25543" t="s">
        <v>13</v>
      </c>
      <c r="F25543" t="s">
        <v>13</v>
      </c>
      <c r="G25543" t="s">
        <v>72013</v>
      </c>
      <c r="H25543" s="3" t="s">
        <v>72029</v>
      </c>
      <c r="I25543" t="s">
        <v>714</v>
      </c>
      <c r="J25543" t="s">
        <v>72076</v>
      </c>
    </row>
    <row r="25544" spans="1:10" ht="16" x14ac:dyDescent="0.2">
      <c r="A25544" t="s">
        <v>72069</v>
      </c>
      <c r="B25544" t="s">
        <v>72077</v>
      </c>
      <c r="C25544" t="s">
        <v>72078</v>
      </c>
      <c r="D25544">
        <v>4</v>
      </c>
      <c r="E25544" t="s">
        <v>13</v>
      </c>
      <c r="F25544" t="s">
        <v>13</v>
      </c>
      <c r="G25544" t="s">
        <v>72013</v>
      </c>
      <c r="H25544" s="3" t="s">
        <v>72072</v>
      </c>
      <c r="I25544" t="s">
        <v>714</v>
      </c>
      <c r="J25544" t="s">
        <v>72073</v>
      </c>
    </row>
    <row r="25545" spans="1:10" ht="16" x14ac:dyDescent="0.2">
      <c r="A25545" t="s">
        <v>72074</v>
      </c>
      <c r="B25545" t="s">
        <v>72079</v>
      </c>
      <c r="C25545" t="s">
        <v>72078</v>
      </c>
      <c r="D25545">
        <v>4</v>
      </c>
      <c r="E25545" t="s">
        <v>13</v>
      </c>
      <c r="F25545" t="s">
        <v>13</v>
      </c>
      <c r="G25545" t="s">
        <v>72013</v>
      </c>
      <c r="H25545" s="3" t="s">
        <v>72029</v>
      </c>
      <c r="I25545" t="s">
        <v>714</v>
      </c>
      <c r="J25545" t="s">
        <v>72076</v>
      </c>
    </row>
    <row r="25546" spans="1:10" ht="16" x14ac:dyDescent="0.2">
      <c r="A25546" t="s">
        <v>72069</v>
      </c>
      <c r="B25546" t="s">
        <v>72080</v>
      </c>
      <c r="C25546" t="s">
        <v>72028</v>
      </c>
      <c r="D25546">
        <v>1</v>
      </c>
      <c r="E25546" t="s">
        <v>13</v>
      </c>
      <c r="F25546" t="s">
        <v>13</v>
      </c>
      <c r="G25546" t="s">
        <v>72013</v>
      </c>
      <c r="H25546" s="3" t="s">
        <v>72072</v>
      </c>
      <c r="I25546" t="s">
        <v>714</v>
      </c>
      <c r="J25546" t="s">
        <v>72073</v>
      </c>
    </row>
    <row r="25547" spans="1:10" ht="16" x14ac:dyDescent="0.2">
      <c r="A25547" t="s">
        <v>72062</v>
      </c>
      <c r="B25547" t="s">
        <v>72081</v>
      </c>
      <c r="C25547" t="s">
        <v>72082</v>
      </c>
      <c r="D25547">
        <v>4</v>
      </c>
      <c r="E25547" t="s">
        <v>13</v>
      </c>
      <c r="F25547" t="s">
        <v>13</v>
      </c>
      <c r="G25547" t="s">
        <v>72013</v>
      </c>
      <c r="H25547" s="3" t="s">
        <v>72029</v>
      </c>
      <c r="I25547" t="s">
        <v>714</v>
      </c>
      <c r="J25547" t="s">
        <v>72065</v>
      </c>
    </row>
    <row r="25548" spans="1:10" ht="16" x14ac:dyDescent="0.2">
      <c r="A25548" t="s">
        <v>72069</v>
      </c>
      <c r="B25548" t="s">
        <v>72083</v>
      </c>
      <c r="C25548" t="s">
        <v>72084</v>
      </c>
      <c r="D25548">
        <v>2</v>
      </c>
      <c r="E25548" t="s">
        <v>13</v>
      </c>
      <c r="F25548" t="s">
        <v>13</v>
      </c>
      <c r="G25548" t="s">
        <v>72013</v>
      </c>
      <c r="H25548" s="3" t="s">
        <v>72072</v>
      </c>
      <c r="I25548" t="s">
        <v>714</v>
      </c>
      <c r="J25548" t="s">
        <v>72073</v>
      </c>
    </row>
    <row r="25549" spans="1:10" ht="16" x14ac:dyDescent="0.2">
      <c r="A25549" t="s">
        <v>72074</v>
      </c>
      <c r="B25549" t="s">
        <v>72085</v>
      </c>
      <c r="C25549" t="s">
        <v>72086</v>
      </c>
      <c r="D25549">
        <v>5</v>
      </c>
      <c r="E25549" t="s">
        <v>13</v>
      </c>
      <c r="F25549" t="s">
        <v>13</v>
      </c>
      <c r="G25549" t="s">
        <v>72013</v>
      </c>
      <c r="H25549" s="3" t="s">
        <v>72029</v>
      </c>
      <c r="I25549" t="s">
        <v>714</v>
      </c>
      <c r="J25549" t="s">
        <v>72076</v>
      </c>
    </row>
    <row r="25550" spans="1:10" ht="16" x14ac:dyDescent="0.2">
      <c r="A25550" t="s">
        <v>72062</v>
      </c>
      <c r="B25550" t="s">
        <v>72087</v>
      </c>
      <c r="C25550" t="s">
        <v>72088</v>
      </c>
      <c r="D25550">
        <v>3</v>
      </c>
      <c r="E25550" t="s">
        <v>13</v>
      </c>
      <c r="F25550" t="s">
        <v>13</v>
      </c>
      <c r="G25550" t="s">
        <v>72013</v>
      </c>
      <c r="H25550" s="3" t="s">
        <v>72029</v>
      </c>
      <c r="I25550" t="s">
        <v>714</v>
      </c>
      <c r="J25550" t="s">
        <v>72065</v>
      </c>
    </row>
    <row r="25551" spans="1:10" ht="16" x14ac:dyDescent="0.2">
      <c r="A25551" t="s">
        <v>72022</v>
      </c>
      <c r="B25551" t="s">
        <v>72089</v>
      </c>
      <c r="C25551" t="s">
        <v>72090</v>
      </c>
      <c r="D25551">
        <v>5</v>
      </c>
      <c r="E25551" t="s">
        <v>13</v>
      </c>
      <c r="F25551" t="s">
        <v>13</v>
      </c>
      <c r="G25551" t="s">
        <v>72013</v>
      </c>
      <c r="H25551" s="3" t="s">
        <v>72091</v>
      </c>
      <c r="I25551" t="s">
        <v>714</v>
      </c>
      <c r="J25551" t="s">
        <v>72026</v>
      </c>
    </row>
    <row r="25552" spans="1:10" ht="16" x14ac:dyDescent="0.2">
      <c r="A25552" t="s">
        <v>72074</v>
      </c>
      <c r="B25552" t="s">
        <v>72027</v>
      </c>
      <c r="C25552" t="s">
        <v>72028</v>
      </c>
      <c r="D25552">
        <v>1</v>
      </c>
      <c r="E25552" t="s">
        <v>13</v>
      </c>
      <c r="F25552" t="s">
        <v>13</v>
      </c>
      <c r="G25552" t="s">
        <v>72013</v>
      </c>
      <c r="H25552" s="3" t="s">
        <v>72029</v>
      </c>
      <c r="I25552" t="s">
        <v>714</v>
      </c>
      <c r="J25552" t="s">
        <v>72076</v>
      </c>
    </row>
    <row r="25553" spans="1:10" ht="16" x14ac:dyDescent="0.2">
      <c r="A25553" t="s">
        <v>72022</v>
      </c>
      <c r="B25553" t="s">
        <v>72092</v>
      </c>
      <c r="C25553" t="s">
        <v>72093</v>
      </c>
      <c r="D25553">
        <v>4</v>
      </c>
      <c r="E25553" t="s">
        <v>13</v>
      </c>
      <c r="F25553" t="s">
        <v>13</v>
      </c>
      <c r="G25553" t="s">
        <v>72013</v>
      </c>
      <c r="H25553" s="3" t="s">
        <v>72025</v>
      </c>
      <c r="I25553" t="s">
        <v>714</v>
      </c>
      <c r="J25553" t="s">
        <v>72026</v>
      </c>
    </row>
    <row r="25554" spans="1:10" ht="16" x14ac:dyDescent="0.2">
      <c r="A25554" t="s">
        <v>72017</v>
      </c>
      <c r="B25554" t="s">
        <v>72094</v>
      </c>
      <c r="C25554" t="s">
        <v>72095</v>
      </c>
      <c r="D25554">
        <v>2</v>
      </c>
      <c r="E25554" t="s">
        <v>13</v>
      </c>
      <c r="F25554" t="s">
        <v>13</v>
      </c>
      <c r="G25554" t="s">
        <v>72013</v>
      </c>
      <c r="H25554" s="3" t="s">
        <v>72096</v>
      </c>
      <c r="I25554" t="s">
        <v>714</v>
      </c>
      <c r="J25554" t="s">
        <v>72021</v>
      </c>
    </row>
    <row r="25555" spans="1:10" ht="16" x14ac:dyDescent="0.2">
      <c r="A25555" t="s">
        <v>12990</v>
      </c>
      <c r="B25555" t="s">
        <v>72097</v>
      </c>
      <c r="C25555" t="s">
        <v>72098</v>
      </c>
      <c r="D25555">
        <v>4</v>
      </c>
      <c r="E25555" t="s">
        <v>13</v>
      </c>
      <c r="F25555" t="s">
        <v>13</v>
      </c>
      <c r="G25555" t="s">
        <v>72013</v>
      </c>
      <c r="H25555" s="3" t="s">
        <v>72059</v>
      </c>
      <c r="I25555" t="s">
        <v>714</v>
      </c>
      <c r="J25555" t="s">
        <v>12995</v>
      </c>
    </row>
    <row r="25556" spans="1:10" ht="16" x14ac:dyDescent="0.2">
      <c r="A25556" t="s">
        <v>72038</v>
      </c>
      <c r="B25556" t="s">
        <v>72099</v>
      </c>
      <c r="C25556" t="s">
        <v>72100</v>
      </c>
      <c r="D25556">
        <v>5</v>
      </c>
      <c r="E25556" t="s">
        <v>13</v>
      </c>
      <c r="F25556" t="s">
        <v>13</v>
      </c>
      <c r="G25556" t="s">
        <v>72013</v>
      </c>
      <c r="H25556" s="3" t="s">
        <v>72041</v>
      </c>
      <c r="I25556" t="s">
        <v>714</v>
      </c>
      <c r="J25556" t="s">
        <v>72042</v>
      </c>
    </row>
    <row r="25557" spans="1:10" ht="16" x14ac:dyDescent="0.2">
      <c r="A25557" t="s">
        <v>72022</v>
      </c>
      <c r="B25557" t="s">
        <v>72101</v>
      </c>
      <c r="C25557" t="s">
        <v>72102</v>
      </c>
      <c r="D25557">
        <v>1</v>
      </c>
      <c r="E25557" t="s">
        <v>13</v>
      </c>
      <c r="F25557" t="s">
        <v>13</v>
      </c>
      <c r="G25557" t="s">
        <v>72013</v>
      </c>
      <c r="H25557" s="3" t="s">
        <v>72025</v>
      </c>
      <c r="I25557" t="s">
        <v>714</v>
      </c>
      <c r="J25557" t="s">
        <v>72026</v>
      </c>
    </row>
    <row r="25558" spans="1:10" ht="16" x14ac:dyDescent="0.2">
      <c r="A25558" t="s">
        <v>72074</v>
      </c>
      <c r="B25558" t="s">
        <v>72103</v>
      </c>
      <c r="C25558" t="s">
        <v>72104</v>
      </c>
      <c r="D25558">
        <v>2</v>
      </c>
      <c r="E25558" t="s">
        <v>13</v>
      </c>
      <c r="F25558" t="s">
        <v>13</v>
      </c>
      <c r="G25558" t="s">
        <v>72013</v>
      </c>
      <c r="H25558" s="3" t="s">
        <v>72029</v>
      </c>
      <c r="I25558" t="s">
        <v>714</v>
      </c>
      <c r="J25558" t="s">
        <v>72076</v>
      </c>
    </row>
    <row r="25559" spans="1:10" ht="32" x14ac:dyDescent="0.2">
      <c r="A25559" t="s">
        <v>72062</v>
      </c>
      <c r="B25559" t="s">
        <v>72105</v>
      </c>
      <c r="C25559" t="s">
        <v>72106</v>
      </c>
      <c r="D25559">
        <v>1</v>
      </c>
      <c r="E25559" t="s">
        <v>13</v>
      </c>
      <c r="F25559" t="s">
        <v>13</v>
      </c>
      <c r="G25559" t="s">
        <v>72107</v>
      </c>
      <c r="H25559" s="3" t="s">
        <v>72108</v>
      </c>
      <c r="I25559" t="s">
        <v>714</v>
      </c>
      <c r="J25559" t="s">
        <v>72065</v>
      </c>
    </row>
    <row r="25560" spans="1:10" ht="16" x14ac:dyDescent="0.2">
      <c r="A25560" t="s">
        <v>72109</v>
      </c>
      <c r="B25560" t="s">
        <v>72110</v>
      </c>
      <c r="C25560" t="s">
        <v>72111</v>
      </c>
      <c r="D25560">
        <v>4</v>
      </c>
      <c r="E25560" t="s">
        <v>1280</v>
      </c>
      <c r="F25560" t="s">
        <v>13</v>
      </c>
      <c r="G25560" t="s">
        <v>72112</v>
      </c>
      <c r="H25560" s="3" t="s">
        <v>72113</v>
      </c>
      <c r="I25560" t="s">
        <v>47</v>
      </c>
      <c r="J25560" t="s">
        <v>72114</v>
      </c>
    </row>
    <row r="25561" spans="1:10" ht="16" x14ac:dyDescent="0.2">
      <c r="A25561" t="s">
        <v>72109</v>
      </c>
      <c r="B25561" t="s">
        <v>72115</v>
      </c>
      <c r="C25561" t="s">
        <v>72116</v>
      </c>
      <c r="D25561">
        <v>1</v>
      </c>
      <c r="E25561" t="s">
        <v>1280</v>
      </c>
      <c r="F25561" t="s">
        <v>13</v>
      </c>
      <c r="G25561" t="s">
        <v>72112</v>
      </c>
      <c r="H25561" s="3" t="s">
        <v>72113</v>
      </c>
      <c r="I25561" t="s">
        <v>47</v>
      </c>
      <c r="J25561" t="s">
        <v>72114</v>
      </c>
    </row>
    <row r="25562" spans="1:10" ht="16" x14ac:dyDescent="0.2">
      <c r="A25562" t="s">
        <v>72109</v>
      </c>
      <c r="B25562" t="s">
        <v>72117</v>
      </c>
      <c r="C25562" t="s">
        <v>72118</v>
      </c>
      <c r="D25562">
        <v>2</v>
      </c>
      <c r="E25562" t="s">
        <v>1280</v>
      </c>
      <c r="F25562" t="s">
        <v>13</v>
      </c>
      <c r="G25562" t="s">
        <v>72112</v>
      </c>
      <c r="H25562" s="3" t="s">
        <v>72113</v>
      </c>
      <c r="I25562" t="s">
        <v>47</v>
      </c>
      <c r="J25562" t="s">
        <v>72114</v>
      </c>
    </row>
    <row r="25563" spans="1:10" ht="16" x14ac:dyDescent="0.2">
      <c r="A25563" t="s">
        <v>72109</v>
      </c>
      <c r="B25563" t="s">
        <v>72119</v>
      </c>
      <c r="C25563" t="s">
        <v>72120</v>
      </c>
      <c r="D25563">
        <v>5</v>
      </c>
      <c r="E25563" t="s">
        <v>1280</v>
      </c>
      <c r="F25563" t="s">
        <v>13</v>
      </c>
      <c r="G25563" t="s">
        <v>72112</v>
      </c>
      <c r="H25563" s="3" t="s">
        <v>72113</v>
      </c>
      <c r="I25563" t="s">
        <v>47</v>
      </c>
      <c r="J25563" t="s">
        <v>72114</v>
      </c>
    </row>
    <row r="25564" spans="1:10" ht="16" x14ac:dyDescent="0.2">
      <c r="A25564" t="s">
        <v>72109</v>
      </c>
      <c r="B25564" t="s">
        <v>72121</v>
      </c>
      <c r="C25564" t="s">
        <v>72122</v>
      </c>
      <c r="D25564">
        <v>3</v>
      </c>
      <c r="E25564" t="s">
        <v>1280</v>
      </c>
      <c r="F25564" t="s">
        <v>13</v>
      </c>
      <c r="G25564" t="s">
        <v>72112</v>
      </c>
      <c r="H25564" s="3" t="s">
        <v>72113</v>
      </c>
      <c r="I25564" t="s">
        <v>47</v>
      </c>
      <c r="J25564" t="s">
        <v>72114</v>
      </c>
    </row>
    <row r="25565" spans="1:10" ht="32" x14ac:dyDescent="0.2">
      <c r="A25565" t="s">
        <v>55215</v>
      </c>
      <c r="B25565" t="s">
        <v>72123</v>
      </c>
      <c r="C25565" t="s">
        <v>72124</v>
      </c>
      <c r="D25565">
        <v>3</v>
      </c>
      <c r="E25565" t="s">
        <v>13</v>
      </c>
      <c r="F25565" t="s">
        <v>13</v>
      </c>
      <c r="G25565" t="s">
        <v>72125</v>
      </c>
      <c r="H25565" s="3" t="s">
        <v>72126</v>
      </c>
      <c r="I25565" t="s">
        <v>62</v>
      </c>
      <c r="J25565" t="s">
        <v>55220</v>
      </c>
    </row>
    <row r="25566" spans="1:10" ht="16" x14ac:dyDescent="0.2">
      <c r="A25566" t="s">
        <v>49309</v>
      </c>
      <c r="B25566" t="s">
        <v>72127</v>
      </c>
      <c r="C25566" t="s">
        <v>72128</v>
      </c>
      <c r="D25566">
        <v>2</v>
      </c>
      <c r="E25566" t="s">
        <v>13</v>
      </c>
      <c r="F25566" t="s">
        <v>13</v>
      </c>
      <c r="G25566" t="s">
        <v>72129</v>
      </c>
      <c r="H25566" s="3" t="s">
        <v>72130</v>
      </c>
      <c r="I25566" t="s">
        <v>62</v>
      </c>
      <c r="J25566" t="s">
        <v>49314</v>
      </c>
    </row>
    <row r="25567" spans="1:10" ht="16" x14ac:dyDescent="0.2">
      <c r="A25567" t="s">
        <v>70842</v>
      </c>
      <c r="B25567" t="s">
        <v>70821</v>
      </c>
      <c r="C25567" t="s">
        <v>70822</v>
      </c>
      <c r="D25567">
        <v>1</v>
      </c>
      <c r="E25567" t="s">
        <v>13</v>
      </c>
      <c r="F25567" t="s">
        <v>13</v>
      </c>
      <c r="G25567" t="s">
        <v>72131</v>
      </c>
      <c r="H25567" s="3" t="s">
        <v>72132</v>
      </c>
      <c r="I25567" t="s">
        <v>62</v>
      </c>
      <c r="J25567" t="s">
        <v>70845</v>
      </c>
    </row>
    <row r="25568" spans="1:10" ht="16" x14ac:dyDescent="0.2">
      <c r="A25568" t="s">
        <v>55604</v>
      </c>
      <c r="B25568" t="s">
        <v>72133</v>
      </c>
      <c r="C25568" t="s">
        <v>72134</v>
      </c>
      <c r="D25568">
        <v>3</v>
      </c>
      <c r="E25568" t="s">
        <v>13</v>
      </c>
      <c r="F25568" t="s">
        <v>13</v>
      </c>
      <c r="G25568" t="s">
        <v>72131</v>
      </c>
      <c r="H25568" s="3" t="s">
        <v>72135</v>
      </c>
      <c r="I25568" t="s">
        <v>62</v>
      </c>
      <c r="J25568" t="s">
        <v>55609</v>
      </c>
    </row>
    <row r="25569" spans="1:10" ht="16" x14ac:dyDescent="0.2">
      <c r="A25569" t="s">
        <v>72136</v>
      </c>
      <c r="B25569" t="s">
        <v>72137</v>
      </c>
      <c r="C25569" t="s">
        <v>72138</v>
      </c>
      <c r="D25569">
        <v>1</v>
      </c>
      <c r="E25569" t="s">
        <v>68786</v>
      </c>
      <c r="F25569" t="s">
        <v>13</v>
      </c>
      <c r="G25569" t="s">
        <v>72139</v>
      </c>
      <c r="H25569" s="3" t="s">
        <v>72140</v>
      </c>
      <c r="I25569" t="s">
        <v>62</v>
      </c>
      <c r="J25569" t="s">
        <v>72141</v>
      </c>
    </row>
    <row r="25570" spans="1:10" ht="16" x14ac:dyDescent="0.2">
      <c r="A25570" t="s">
        <v>20139</v>
      </c>
      <c r="B25570" t="s">
        <v>72142</v>
      </c>
      <c r="C25570" t="s">
        <v>72143</v>
      </c>
      <c r="D25570">
        <v>1</v>
      </c>
      <c r="E25570" t="s">
        <v>68786</v>
      </c>
      <c r="F25570" t="s">
        <v>13</v>
      </c>
      <c r="G25570" t="s">
        <v>72139</v>
      </c>
      <c r="H25570" s="3" t="s">
        <v>72144</v>
      </c>
      <c r="I25570" t="s">
        <v>62</v>
      </c>
      <c r="J25570" t="s">
        <v>20141</v>
      </c>
    </row>
    <row r="25571" spans="1:10" ht="16" x14ac:dyDescent="0.2">
      <c r="A25571" t="s">
        <v>44186</v>
      </c>
      <c r="B25571" t="s">
        <v>23016</v>
      </c>
      <c r="C25571" t="s">
        <v>72145</v>
      </c>
      <c r="D25571">
        <v>2</v>
      </c>
      <c r="E25571" t="s">
        <v>68786</v>
      </c>
      <c r="F25571" t="s">
        <v>13</v>
      </c>
      <c r="G25571" t="s">
        <v>72139</v>
      </c>
      <c r="H25571" s="3" t="s">
        <v>72146</v>
      </c>
      <c r="I25571" t="s">
        <v>62</v>
      </c>
      <c r="J25571" t="s">
        <v>44191</v>
      </c>
    </row>
    <row r="25572" spans="1:10" ht="16" x14ac:dyDescent="0.2">
      <c r="A25572" t="s">
        <v>69128</v>
      </c>
      <c r="B25572" t="s">
        <v>72147</v>
      </c>
      <c r="C25572" t="s">
        <v>72148</v>
      </c>
      <c r="D25572">
        <v>1</v>
      </c>
      <c r="E25572" t="s">
        <v>13</v>
      </c>
      <c r="F25572" t="s">
        <v>13</v>
      </c>
      <c r="G25572" t="s">
        <v>72149</v>
      </c>
      <c r="H25572" s="3" t="s">
        <v>72150</v>
      </c>
      <c r="I25572" t="s">
        <v>62</v>
      </c>
      <c r="J25572" t="s">
        <v>69131</v>
      </c>
    </row>
    <row r="25573" spans="1:10" ht="16" x14ac:dyDescent="0.2">
      <c r="A25573" t="s">
        <v>30153</v>
      </c>
      <c r="B25573" t="s">
        <v>72151</v>
      </c>
      <c r="C25573" t="s">
        <v>72152</v>
      </c>
      <c r="D25573">
        <v>2</v>
      </c>
      <c r="E25573" t="s">
        <v>13</v>
      </c>
      <c r="F25573" t="s">
        <v>13</v>
      </c>
      <c r="G25573" t="s">
        <v>72149</v>
      </c>
      <c r="H25573" s="3" t="s">
        <v>72153</v>
      </c>
      <c r="I25573" t="s">
        <v>62</v>
      </c>
      <c r="J25573" t="s">
        <v>30156</v>
      </c>
    </row>
    <row r="25574" spans="1:10" ht="16" x14ac:dyDescent="0.2">
      <c r="A25574" t="s">
        <v>46143</v>
      </c>
      <c r="B25574" t="s">
        <v>8275</v>
      </c>
      <c r="C25574" t="s">
        <v>72154</v>
      </c>
      <c r="D25574">
        <v>1</v>
      </c>
      <c r="E25574" t="s">
        <v>730</v>
      </c>
      <c r="F25574" t="s">
        <v>13</v>
      </c>
      <c r="G25574" t="s">
        <v>72155</v>
      </c>
      <c r="H25574" s="3" t="s">
        <v>72156</v>
      </c>
      <c r="I25574" t="s">
        <v>62</v>
      </c>
      <c r="J25574" t="s">
        <v>46148</v>
      </c>
    </row>
    <row r="25575" spans="1:10" ht="16" x14ac:dyDescent="0.2">
      <c r="A25575" t="s">
        <v>46143</v>
      </c>
      <c r="B25575" t="s">
        <v>72157</v>
      </c>
      <c r="C25575" t="s">
        <v>72158</v>
      </c>
      <c r="D25575">
        <v>5</v>
      </c>
      <c r="E25575" t="s">
        <v>730</v>
      </c>
      <c r="F25575" t="s">
        <v>13</v>
      </c>
      <c r="G25575" t="s">
        <v>72155</v>
      </c>
      <c r="H25575" s="3" t="s">
        <v>72156</v>
      </c>
      <c r="I25575" t="s">
        <v>62</v>
      </c>
      <c r="J25575" t="s">
        <v>46148</v>
      </c>
    </row>
    <row r="25576" spans="1:10" ht="16" x14ac:dyDescent="0.2">
      <c r="A25576" t="s">
        <v>32223</v>
      </c>
      <c r="B25576" t="s">
        <v>72159</v>
      </c>
      <c r="C25576" t="s">
        <v>72160</v>
      </c>
      <c r="D25576">
        <v>2</v>
      </c>
      <c r="E25576" t="s">
        <v>730</v>
      </c>
      <c r="F25576" t="s">
        <v>13</v>
      </c>
      <c r="G25576" t="s">
        <v>72155</v>
      </c>
      <c r="H25576" s="3" t="s">
        <v>72156</v>
      </c>
      <c r="I25576" t="s">
        <v>62</v>
      </c>
      <c r="J25576" t="s">
        <v>32227</v>
      </c>
    </row>
    <row r="25577" spans="1:10" ht="16" x14ac:dyDescent="0.2">
      <c r="A25577" t="s">
        <v>20168</v>
      </c>
      <c r="B25577" t="s">
        <v>72161</v>
      </c>
      <c r="C25577" t="s">
        <v>72162</v>
      </c>
      <c r="D25577">
        <v>2</v>
      </c>
      <c r="E25577" t="s">
        <v>730</v>
      </c>
      <c r="F25577" t="s">
        <v>13</v>
      </c>
      <c r="G25577" t="s">
        <v>72155</v>
      </c>
      <c r="H25577" s="3" t="s">
        <v>72163</v>
      </c>
      <c r="I25577" t="s">
        <v>62</v>
      </c>
      <c r="J25577" t="s">
        <v>20169</v>
      </c>
    </row>
    <row r="25578" spans="1:10" ht="16" x14ac:dyDescent="0.2">
      <c r="A25578" t="s">
        <v>72164</v>
      </c>
      <c r="B25578" t="s">
        <v>72165</v>
      </c>
      <c r="C25578" t="s">
        <v>72166</v>
      </c>
      <c r="D25578">
        <v>2</v>
      </c>
      <c r="E25578" t="s">
        <v>730</v>
      </c>
      <c r="F25578" t="s">
        <v>13</v>
      </c>
      <c r="G25578" t="s">
        <v>72155</v>
      </c>
      <c r="H25578" s="3" t="s">
        <v>72167</v>
      </c>
      <c r="I25578" t="s">
        <v>62</v>
      </c>
      <c r="J25578" t="s">
        <v>72168</v>
      </c>
    </row>
    <row r="25579" spans="1:10" ht="16" x14ac:dyDescent="0.2">
      <c r="A25579" t="s">
        <v>72169</v>
      </c>
      <c r="B25579" t="s">
        <v>8275</v>
      </c>
      <c r="C25579" t="s">
        <v>72154</v>
      </c>
      <c r="D25579">
        <v>1</v>
      </c>
      <c r="E25579" t="s">
        <v>730</v>
      </c>
      <c r="F25579" t="s">
        <v>13</v>
      </c>
      <c r="G25579" t="s">
        <v>72155</v>
      </c>
      <c r="H25579" s="3" t="s">
        <v>72156</v>
      </c>
      <c r="I25579" t="s">
        <v>62</v>
      </c>
      <c r="J25579" t="s">
        <v>72170</v>
      </c>
    </row>
    <row r="25580" spans="1:10" ht="16" x14ac:dyDescent="0.2">
      <c r="A25580" t="s">
        <v>1067</v>
      </c>
      <c r="B25580" t="s">
        <v>72161</v>
      </c>
      <c r="C25580" t="s">
        <v>72162</v>
      </c>
      <c r="D25580">
        <v>3</v>
      </c>
      <c r="E25580" t="s">
        <v>730</v>
      </c>
      <c r="F25580" t="s">
        <v>13</v>
      </c>
      <c r="G25580" t="s">
        <v>72155</v>
      </c>
      <c r="H25580" s="3" t="s">
        <v>72156</v>
      </c>
      <c r="I25580" t="s">
        <v>62</v>
      </c>
      <c r="J25580" t="s">
        <v>1071</v>
      </c>
    </row>
    <row r="25581" spans="1:10" ht="16" x14ac:dyDescent="0.2">
      <c r="A25581" t="s">
        <v>72171</v>
      </c>
      <c r="B25581" t="s">
        <v>72172</v>
      </c>
      <c r="C25581" t="s">
        <v>72173</v>
      </c>
      <c r="D25581">
        <v>1</v>
      </c>
      <c r="E25581" t="s">
        <v>730</v>
      </c>
      <c r="F25581" t="s">
        <v>13</v>
      </c>
      <c r="G25581" t="s">
        <v>72155</v>
      </c>
      <c r="H25581" s="3" t="s">
        <v>72156</v>
      </c>
      <c r="I25581" t="s">
        <v>62</v>
      </c>
      <c r="J25581" t="s">
        <v>72174</v>
      </c>
    </row>
    <row r="25582" spans="1:10" ht="16" x14ac:dyDescent="0.2">
      <c r="A25582" t="s">
        <v>72169</v>
      </c>
      <c r="B25582" t="s">
        <v>72175</v>
      </c>
      <c r="C25582" t="s">
        <v>72176</v>
      </c>
      <c r="D25582">
        <v>3</v>
      </c>
      <c r="E25582" t="s">
        <v>730</v>
      </c>
      <c r="F25582" t="s">
        <v>13</v>
      </c>
      <c r="G25582" t="s">
        <v>72155</v>
      </c>
      <c r="H25582" s="3" t="s">
        <v>72156</v>
      </c>
      <c r="I25582" t="s">
        <v>62</v>
      </c>
      <c r="J25582" t="s">
        <v>72170</v>
      </c>
    </row>
    <row r="25583" spans="1:10" ht="16" x14ac:dyDescent="0.2">
      <c r="A25583" t="s">
        <v>72164</v>
      </c>
      <c r="B25583" t="s">
        <v>72177</v>
      </c>
      <c r="C25583" t="s">
        <v>72178</v>
      </c>
      <c r="D25583">
        <v>1</v>
      </c>
      <c r="E25583" t="s">
        <v>730</v>
      </c>
      <c r="F25583" t="s">
        <v>13</v>
      </c>
      <c r="G25583" t="s">
        <v>72155</v>
      </c>
      <c r="H25583" s="3" t="s">
        <v>72167</v>
      </c>
      <c r="I25583" t="s">
        <v>62</v>
      </c>
      <c r="J25583" t="s">
        <v>72168</v>
      </c>
    </row>
    <row r="25584" spans="1:10" ht="16" x14ac:dyDescent="0.2">
      <c r="A25584" t="s">
        <v>7523</v>
      </c>
      <c r="B25584" t="s">
        <v>72179</v>
      </c>
      <c r="C25584" t="s">
        <v>72180</v>
      </c>
      <c r="D25584">
        <v>3</v>
      </c>
      <c r="E25584" t="s">
        <v>730</v>
      </c>
      <c r="F25584" t="s">
        <v>13</v>
      </c>
      <c r="G25584" t="s">
        <v>72155</v>
      </c>
      <c r="H25584" s="3" t="s">
        <v>72181</v>
      </c>
      <c r="I25584" t="s">
        <v>62</v>
      </c>
      <c r="J25584" t="s">
        <v>7528</v>
      </c>
    </row>
    <row r="25585" spans="1:10" ht="16" x14ac:dyDescent="0.2">
      <c r="A25585" t="s">
        <v>46143</v>
      </c>
      <c r="B25585" t="s">
        <v>72182</v>
      </c>
      <c r="C25585" t="s">
        <v>72183</v>
      </c>
      <c r="D25585">
        <v>2</v>
      </c>
      <c r="E25585" t="s">
        <v>730</v>
      </c>
      <c r="F25585" t="s">
        <v>13</v>
      </c>
      <c r="G25585" t="s">
        <v>72155</v>
      </c>
      <c r="H25585" s="3" t="s">
        <v>72156</v>
      </c>
      <c r="I25585" t="s">
        <v>62</v>
      </c>
      <c r="J25585" t="s">
        <v>46148</v>
      </c>
    </row>
    <row r="25586" spans="1:10" ht="16" x14ac:dyDescent="0.2">
      <c r="A25586" t="s">
        <v>55533</v>
      </c>
      <c r="B25586" t="s">
        <v>72172</v>
      </c>
      <c r="C25586" t="s">
        <v>72173</v>
      </c>
      <c r="D25586">
        <v>1</v>
      </c>
      <c r="E25586" t="s">
        <v>730</v>
      </c>
      <c r="F25586" t="s">
        <v>13</v>
      </c>
      <c r="G25586" t="s">
        <v>72155</v>
      </c>
      <c r="H25586" s="3" t="s">
        <v>72156</v>
      </c>
      <c r="I25586" t="s">
        <v>62</v>
      </c>
      <c r="J25586" t="s">
        <v>55537</v>
      </c>
    </row>
    <row r="25587" spans="1:10" ht="16" x14ac:dyDescent="0.2">
      <c r="A25587" t="s">
        <v>29840</v>
      </c>
      <c r="B25587" t="s">
        <v>72184</v>
      </c>
      <c r="C25587" t="s">
        <v>72185</v>
      </c>
      <c r="D25587">
        <v>1</v>
      </c>
      <c r="E25587" t="s">
        <v>730</v>
      </c>
      <c r="F25587" t="s">
        <v>13</v>
      </c>
      <c r="G25587" t="s">
        <v>72155</v>
      </c>
      <c r="H25587" s="3" t="s">
        <v>72156</v>
      </c>
      <c r="I25587" t="s">
        <v>62</v>
      </c>
      <c r="J25587" t="s">
        <v>29844</v>
      </c>
    </row>
    <row r="25588" spans="1:10" ht="16" x14ac:dyDescent="0.2">
      <c r="A25588" t="s">
        <v>72169</v>
      </c>
      <c r="B25588" t="s">
        <v>72186</v>
      </c>
      <c r="C25588" t="s">
        <v>72187</v>
      </c>
      <c r="D25588">
        <v>2</v>
      </c>
      <c r="E25588" t="s">
        <v>730</v>
      </c>
      <c r="F25588" t="s">
        <v>13</v>
      </c>
      <c r="G25588" t="s">
        <v>72155</v>
      </c>
      <c r="H25588" s="3" t="s">
        <v>72156</v>
      </c>
      <c r="I25588" t="s">
        <v>62</v>
      </c>
      <c r="J25588" t="s">
        <v>72170</v>
      </c>
    </row>
    <row r="25589" spans="1:10" ht="16" x14ac:dyDescent="0.2">
      <c r="A25589" t="s">
        <v>14406</v>
      </c>
      <c r="B25589" t="s">
        <v>12377</v>
      </c>
      <c r="C25589" t="s">
        <v>51633</v>
      </c>
      <c r="D25589">
        <v>3</v>
      </c>
      <c r="E25589" t="s">
        <v>730</v>
      </c>
      <c r="F25589" t="s">
        <v>13</v>
      </c>
      <c r="G25589" t="s">
        <v>72155</v>
      </c>
      <c r="H25589" s="3" t="s">
        <v>72188</v>
      </c>
      <c r="I25589" t="s">
        <v>62</v>
      </c>
      <c r="J25589" t="s">
        <v>14409</v>
      </c>
    </row>
    <row r="25590" spans="1:10" ht="16" x14ac:dyDescent="0.2">
      <c r="A25590" t="s">
        <v>46143</v>
      </c>
      <c r="B25590" t="s">
        <v>72175</v>
      </c>
      <c r="C25590" t="s">
        <v>72176</v>
      </c>
      <c r="D25590">
        <v>3</v>
      </c>
      <c r="E25590" t="s">
        <v>730</v>
      </c>
      <c r="F25590" t="s">
        <v>13</v>
      </c>
      <c r="G25590" t="s">
        <v>72155</v>
      </c>
      <c r="H25590" s="3" t="s">
        <v>72156</v>
      </c>
      <c r="I25590" t="s">
        <v>62</v>
      </c>
      <c r="J25590" t="s">
        <v>46148</v>
      </c>
    </row>
    <row r="25591" spans="1:10" ht="16" x14ac:dyDescent="0.2">
      <c r="A25591" t="s">
        <v>72189</v>
      </c>
      <c r="B25591" t="s">
        <v>72172</v>
      </c>
      <c r="C25591" t="s">
        <v>72173</v>
      </c>
      <c r="D25591">
        <v>1</v>
      </c>
      <c r="E25591" t="s">
        <v>13</v>
      </c>
      <c r="F25591" t="s">
        <v>13</v>
      </c>
      <c r="G25591" t="s">
        <v>72190</v>
      </c>
      <c r="H25591" s="3" t="s">
        <v>72191</v>
      </c>
      <c r="I25591" t="s">
        <v>62</v>
      </c>
      <c r="J25591" t="s">
        <v>72192</v>
      </c>
    </row>
    <row r="25592" spans="1:10" ht="16" x14ac:dyDescent="0.2">
      <c r="A25592" t="s">
        <v>72193</v>
      </c>
      <c r="B25592" t="s">
        <v>72172</v>
      </c>
      <c r="C25592" t="s">
        <v>72173</v>
      </c>
      <c r="D25592">
        <v>1</v>
      </c>
      <c r="E25592" t="s">
        <v>13</v>
      </c>
      <c r="F25592" t="s">
        <v>13</v>
      </c>
      <c r="G25592" t="s">
        <v>72190</v>
      </c>
      <c r="H25592" s="3" t="s">
        <v>72191</v>
      </c>
      <c r="I25592" t="s">
        <v>62</v>
      </c>
      <c r="J25592" t="s">
        <v>72194</v>
      </c>
    </row>
    <row r="25593" spans="1:10" ht="16" x14ac:dyDescent="0.2">
      <c r="A25593" t="s">
        <v>28254</v>
      </c>
      <c r="B25593" t="s">
        <v>72195</v>
      </c>
      <c r="C25593" t="s">
        <v>72196</v>
      </c>
      <c r="D25593">
        <v>4</v>
      </c>
      <c r="E25593" t="s">
        <v>730</v>
      </c>
      <c r="F25593" t="s">
        <v>13</v>
      </c>
      <c r="G25593" t="s">
        <v>72197</v>
      </c>
      <c r="H25593" s="3" t="s">
        <v>72198</v>
      </c>
      <c r="I25593" t="s">
        <v>404</v>
      </c>
      <c r="J25593" t="s">
        <v>28255</v>
      </c>
    </row>
    <row r="25594" spans="1:10" ht="16" x14ac:dyDescent="0.2">
      <c r="A25594" t="s">
        <v>68990</v>
      </c>
      <c r="B25594" t="s">
        <v>69059</v>
      </c>
      <c r="C25594" t="s">
        <v>69060</v>
      </c>
      <c r="D25594">
        <v>1</v>
      </c>
      <c r="E25594" t="s">
        <v>23008</v>
      </c>
      <c r="F25594" t="s">
        <v>13</v>
      </c>
      <c r="G25594" t="s">
        <v>72199</v>
      </c>
      <c r="H25594" s="3" t="s">
        <v>72200</v>
      </c>
      <c r="I25594" t="s">
        <v>62</v>
      </c>
      <c r="J25594" t="s">
        <v>68993</v>
      </c>
    </row>
    <row r="25595" spans="1:10" ht="16" x14ac:dyDescent="0.2">
      <c r="A25595" t="s">
        <v>10181</v>
      </c>
      <c r="B25595" t="s">
        <v>72201</v>
      </c>
      <c r="C25595" t="s">
        <v>72202</v>
      </c>
      <c r="D25595">
        <v>1</v>
      </c>
      <c r="E25595" t="s">
        <v>23008</v>
      </c>
      <c r="F25595" t="s">
        <v>13</v>
      </c>
      <c r="G25595" t="s">
        <v>72199</v>
      </c>
      <c r="H25595" s="3" t="s">
        <v>72203</v>
      </c>
      <c r="I25595" t="s">
        <v>62</v>
      </c>
      <c r="J25595" t="s">
        <v>10185</v>
      </c>
    </row>
    <row r="25596" spans="1:10" ht="16" x14ac:dyDescent="0.2">
      <c r="A25596" t="s">
        <v>40441</v>
      </c>
      <c r="B25596" t="s">
        <v>72204</v>
      </c>
      <c r="C25596" t="s">
        <v>72205</v>
      </c>
      <c r="D25596">
        <v>1</v>
      </c>
      <c r="E25596" t="s">
        <v>13</v>
      </c>
      <c r="F25596" t="s">
        <v>13</v>
      </c>
      <c r="G25596" t="s">
        <v>72206</v>
      </c>
      <c r="H25596" s="3" t="s">
        <v>72207</v>
      </c>
      <c r="I25596" t="s">
        <v>404</v>
      </c>
      <c r="J25596" t="s">
        <v>40445</v>
      </c>
    </row>
    <row r="25597" spans="1:10" ht="32" x14ac:dyDescent="0.2">
      <c r="A25597" t="s">
        <v>46446</v>
      </c>
      <c r="B25597" t="s">
        <v>72208</v>
      </c>
      <c r="C25597" t="s">
        <v>72209</v>
      </c>
      <c r="D25597">
        <v>2</v>
      </c>
      <c r="E25597" t="s">
        <v>13</v>
      </c>
      <c r="F25597" t="s">
        <v>13</v>
      </c>
      <c r="G25597" t="s">
        <v>72206</v>
      </c>
      <c r="H25597" s="3" t="s">
        <v>72210</v>
      </c>
      <c r="I25597" t="s">
        <v>4915</v>
      </c>
      <c r="J25597" t="s">
        <v>46449</v>
      </c>
    </row>
    <row r="25598" spans="1:10" ht="16" x14ac:dyDescent="0.2">
      <c r="A25598" t="s">
        <v>24864</v>
      </c>
      <c r="B25598" t="s">
        <v>40457</v>
      </c>
      <c r="C25598" t="s">
        <v>40458</v>
      </c>
      <c r="D25598">
        <v>4</v>
      </c>
      <c r="E25598" t="s">
        <v>13</v>
      </c>
      <c r="F25598" t="s">
        <v>13</v>
      </c>
      <c r="G25598" t="s">
        <v>72206</v>
      </c>
      <c r="H25598" s="3" t="s">
        <v>72211</v>
      </c>
      <c r="I25598" t="s">
        <v>404</v>
      </c>
      <c r="J25598" t="s">
        <v>24867</v>
      </c>
    </row>
    <row r="25599" spans="1:10" ht="16" x14ac:dyDescent="0.2">
      <c r="A25599" t="s">
        <v>3213</v>
      </c>
      <c r="B25599" t="s">
        <v>72212</v>
      </c>
      <c r="C25599" t="s">
        <v>72213</v>
      </c>
      <c r="D25599">
        <v>1</v>
      </c>
      <c r="E25599" t="s">
        <v>13</v>
      </c>
      <c r="F25599" t="s">
        <v>13</v>
      </c>
      <c r="G25599" t="s">
        <v>72206</v>
      </c>
      <c r="H25599" s="3" t="s">
        <v>72214</v>
      </c>
      <c r="I25599" t="s">
        <v>404</v>
      </c>
      <c r="J25599" t="s">
        <v>3217</v>
      </c>
    </row>
    <row r="25600" spans="1:10" ht="16" x14ac:dyDescent="0.2">
      <c r="A25600" t="s">
        <v>24864</v>
      </c>
      <c r="B25600" t="s">
        <v>17748</v>
      </c>
      <c r="C25600" t="s">
        <v>24897</v>
      </c>
      <c r="D25600">
        <v>2</v>
      </c>
      <c r="E25600" t="s">
        <v>13</v>
      </c>
      <c r="F25600" t="s">
        <v>13</v>
      </c>
      <c r="G25600" t="s">
        <v>72206</v>
      </c>
      <c r="H25600" s="3" t="s">
        <v>72211</v>
      </c>
      <c r="I25600" t="s">
        <v>404</v>
      </c>
      <c r="J25600" t="s">
        <v>24867</v>
      </c>
    </row>
    <row r="25601" spans="1:10" ht="16" x14ac:dyDescent="0.2">
      <c r="A25601" t="s">
        <v>3213</v>
      </c>
      <c r="B25601" t="s">
        <v>70918</v>
      </c>
      <c r="C25601" t="s">
        <v>72215</v>
      </c>
      <c r="D25601">
        <v>5</v>
      </c>
      <c r="E25601" t="s">
        <v>13</v>
      </c>
      <c r="F25601" t="s">
        <v>13</v>
      </c>
      <c r="G25601" t="s">
        <v>72206</v>
      </c>
      <c r="H25601" s="3" t="s">
        <v>72214</v>
      </c>
      <c r="I25601" t="s">
        <v>404</v>
      </c>
      <c r="J25601" t="s">
        <v>3217</v>
      </c>
    </row>
    <row r="25602" spans="1:10" ht="16" x14ac:dyDescent="0.2">
      <c r="A25602" t="s">
        <v>31978</v>
      </c>
      <c r="B25602" t="s">
        <v>72216</v>
      </c>
      <c r="C25602" t="s">
        <v>72217</v>
      </c>
      <c r="D25602">
        <v>2</v>
      </c>
      <c r="E25602">
        <f>304</f>
        <v>304</v>
      </c>
      <c r="F25602" t="s">
        <v>13</v>
      </c>
      <c r="G25602" t="s">
        <v>72218</v>
      </c>
      <c r="H25602" s="3" t="s">
        <v>72219</v>
      </c>
      <c r="I25602" t="s">
        <v>62</v>
      </c>
      <c r="J25602" t="s">
        <v>31982</v>
      </c>
    </row>
    <row r="25603" spans="1:10" ht="16" x14ac:dyDescent="0.2">
      <c r="A25603" t="s">
        <v>72220</v>
      </c>
      <c r="B25603" t="s">
        <v>72221</v>
      </c>
      <c r="C25603" t="s">
        <v>72222</v>
      </c>
      <c r="D25603">
        <v>1</v>
      </c>
      <c r="E25603">
        <f>100</f>
        <v>100</v>
      </c>
      <c r="F25603" t="s">
        <v>13</v>
      </c>
      <c r="G25603" t="s">
        <v>72223</v>
      </c>
      <c r="H25603" s="3" t="s">
        <v>72224</v>
      </c>
      <c r="I25603" t="s">
        <v>404</v>
      </c>
      <c r="J25603" t="s">
        <v>72225</v>
      </c>
    </row>
    <row r="25604" spans="1:10" ht="16" x14ac:dyDescent="0.2">
      <c r="A25604" t="s">
        <v>24576</v>
      </c>
      <c r="B25604" t="s">
        <v>72226</v>
      </c>
      <c r="C25604" t="s">
        <v>72227</v>
      </c>
      <c r="D25604">
        <v>5</v>
      </c>
      <c r="E25604">
        <f>100</f>
        <v>100</v>
      </c>
      <c r="F25604" t="s">
        <v>13</v>
      </c>
      <c r="G25604" t="s">
        <v>72223</v>
      </c>
      <c r="H25604" s="3" t="s">
        <v>72228</v>
      </c>
      <c r="I25604" t="s">
        <v>404</v>
      </c>
      <c r="J25604" t="s">
        <v>24582</v>
      </c>
    </row>
    <row r="25605" spans="1:10" ht="16" x14ac:dyDescent="0.2">
      <c r="A25605" t="s">
        <v>66646</v>
      </c>
      <c r="B25605" t="s">
        <v>34977</v>
      </c>
      <c r="C25605" t="s">
        <v>72229</v>
      </c>
      <c r="D25605">
        <v>3</v>
      </c>
      <c r="E25605">
        <f>100</f>
        <v>100</v>
      </c>
      <c r="F25605" t="s">
        <v>13</v>
      </c>
      <c r="G25605" t="s">
        <v>72223</v>
      </c>
      <c r="H25605" s="3" t="s">
        <v>72230</v>
      </c>
      <c r="I25605" t="s">
        <v>404</v>
      </c>
      <c r="J25605" t="s">
        <v>66650</v>
      </c>
    </row>
    <row r="25606" spans="1:10" ht="16" x14ac:dyDescent="0.2">
      <c r="A25606" t="s">
        <v>72231</v>
      </c>
      <c r="B25606" t="s">
        <v>34977</v>
      </c>
      <c r="C25606" t="s">
        <v>72229</v>
      </c>
      <c r="D25606">
        <v>2</v>
      </c>
      <c r="E25606">
        <f>100</f>
        <v>100</v>
      </c>
      <c r="F25606" t="s">
        <v>13</v>
      </c>
      <c r="G25606" t="s">
        <v>72223</v>
      </c>
      <c r="H25606" s="3" t="s">
        <v>72230</v>
      </c>
      <c r="I25606" t="s">
        <v>404</v>
      </c>
      <c r="J25606" t="s">
        <v>72232</v>
      </c>
    </row>
    <row r="25607" spans="1:10" ht="16" x14ac:dyDescent="0.2">
      <c r="A25607" t="s">
        <v>72233</v>
      </c>
      <c r="B25607" t="s">
        <v>72234</v>
      </c>
      <c r="C25607" t="s">
        <v>72235</v>
      </c>
      <c r="D25607">
        <v>1</v>
      </c>
      <c r="E25607">
        <f>100</f>
        <v>100</v>
      </c>
      <c r="F25607" t="s">
        <v>13</v>
      </c>
      <c r="G25607" t="s">
        <v>72223</v>
      </c>
      <c r="H25607" s="3" t="s">
        <v>72230</v>
      </c>
      <c r="I25607" t="s">
        <v>404</v>
      </c>
      <c r="J25607" t="s">
        <v>72236</v>
      </c>
    </row>
    <row r="25608" spans="1:10" ht="16" x14ac:dyDescent="0.2">
      <c r="A25608" t="s">
        <v>41721</v>
      </c>
      <c r="B25608" t="s">
        <v>72237</v>
      </c>
      <c r="C25608" t="s">
        <v>72238</v>
      </c>
      <c r="D25608">
        <v>3</v>
      </c>
      <c r="E25608">
        <f>100</f>
        <v>100</v>
      </c>
      <c r="F25608" t="s">
        <v>13</v>
      </c>
      <c r="G25608" t="s">
        <v>72223</v>
      </c>
      <c r="H25608" s="3" t="s">
        <v>72224</v>
      </c>
      <c r="I25608" t="s">
        <v>404</v>
      </c>
      <c r="J25608" t="s">
        <v>41726</v>
      </c>
    </row>
    <row r="25609" spans="1:10" ht="32" x14ac:dyDescent="0.2">
      <c r="A25609" t="s">
        <v>72233</v>
      </c>
      <c r="B25609" t="s">
        <v>34977</v>
      </c>
      <c r="C25609" t="s">
        <v>72229</v>
      </c>
      <c r="D25609">
        <v>2</v>
      </c>
      <c r="E25609">
        <f>100</f>
        <v>100</v>
      </c>
      <c r="F25609" t="s">
        <v>13</v>
      </c>
      <c r="G25609" t="s">
        <v>72223</v>
      </c>
      <c r="H25609" s="3" t="s">
        <v>72239</v>
      </c>
      <c r="I25609" t="s">
        <v>404</v>
      </c>
      <c r="J25609" t="s">
        <v>72236</v>
      </c>
    </row>
    <row r="25610" spans="1:10" ht="32" x14ac:dyDescent="0.2">
      <c r="A25610" t="s">
        <v>72240</v>
      </c>
      <c r="B25610" t="s">
        <v>72234</v>
      </c>
      <c r="C25610" t="s">
        <v>72235</v>
      </c>
      <c r="D25610">
        <v>1</v>
      </c>
      <c r="E25610">
        <f>100</f>
        <v>100</v>
      </c>
      <c r="F25610" t="s">
        <v>13</v>
      </c>
      <c r="G25610" t="s">
        <v>72223</v>
      </c>
      <c r="H25610" s="3" t="s">
        <v>72241</v>
      </c>
      <c r="I25610" t="s">
        <v>404</v>
      </c>
      <c r="J25610" t="s">
        <v>72242</v>
      </c>
    </row>
    <row r="25611" spans="1:10" ht="16" x14ac:dyDescent="0.2">
      <c r="A25611" t="s">
        <v>72240</v>
      </c>
      <c r="B25611" t="s">
        <v>72243</v>
      </c>
      <c r="C25611" t="s">
        <v>72229</v>
      </c>
      <c r="D25611">
        <v>2</v>
      </c>
      <c r="E25611">
        <f>100</f>
        <v>100</v>
      </c>
      <c r="F25611" t="s">
        <v>13</v>
      </c>
      <c r="G25611" t="s">
        <v>72223</v>
      </c>
      <c r="H25611" s="3" t="s">
        <v>72244</v>
      </c>
      <c r="I25611" t="s">
        <v>404</v>
      </c>
      <c r="J25611" t="s">
        <v>72242</v>
      </c>
    </row>
    <row r="25612" spans="1:10" ht="16" x14ac:dyDescent="0.2">
      <c r="A25612" t="s">
        <v>66646</v>
      </c>
      <c r="B25612" t="s">
        <v>72234</v>
      </c>
      <c r="C25612" t="s">
        <v>72235</v>
      </c>
      <c r="D25612">
        <v>2</v>
      </c>
      <c r="E25612">
        <f>100</f>
        <v>100</v>
      </c>
      <c r="F25612" t="s">
        <v>13</v>
      </c>
      <c r="G25612" t="s">
        <v>72223</v>
      </c>
      <c r="H25612" s="3" t="s">
        <v>72230</v>
      </c>
      <c r="I25612" t="s">
        <v>404</v>
      </c>
      <c r="J25612" t="s">
        <v>66650</v>
      </c>
    </row>
    <row r="25613" spans="1:10" ht="16" x14ac:dyDescent="0.2">
      <c r="A25613" t="s">
        <v>72231</v>
      </c>
      <c r="B25613" t="s">
        <v>72234</v>
      </c>
      <c r="C25613" t="s">
        <v>72235</v>
      </c>
      <c r="D25613">
        <v>1</v>
      </c>
      <c r="E25613">
        <f>100</f>
        <v>100</v>
      </c>
      <c r="F25613" t="s">
        <v>13</v>
      </c>
      <c r="G25613" t="s">
        <v>72223</v>
      </c>
      <c r="H25613" s="3" t="s">
        <v>72230</v>
      </c>
      <c r="I25613" t="s">
        <v>404</v>
      </c>
      <c r="J25613" t="s">
        <v>72232</v>
      </c>
    </row>
    <row r="25614" spans="1:10" ht="16" x14ac:dyDescent="0.2">
      <c r="A25614" t="s">
        <v>66651</v>
      </c>
      <c r="B25614" t="s">
        <v>72234</v>
      </c>
      <c r="C25614" t="s">
        <v>72235</v>
      </c>
      <c r="D25614">
        <v>2</v>
      </c>
      <c r="E25614">
        <f>100</f>
        <v>100</v>
      </c>
      <c r="F25614" t="s">
        <v>13</v>
      </c>
      <c r="G25614" t="s">
        <v>72223</v>
      </c>
      <c r="H25614" s="3" t="s">
        <v>72224</v>
      </c>
      <c r="I25614" t="s">
        <v>404</v>
      </c>
      <c r="J25614" t="s">
        <v>66653</v>
      </c>
    </row>
    <row r="25615" spans="1:10" ht="16" x14ac:dyDescent="0.2">
      <c r="A25615" t="s">
        <v>24576</v>
      </c>
      <c r="B25615" t="s">
        <v>67414</v>
      </c>
      <c r="C25615" t="s">
        <v>67415</v>
      </c>
      <c r="D25615">
        <v>1</v>
      </c>
      <c r="E25615">
        <f>100</f>
        <v>100</v>
      </c>
      <c r="F25615" t="s">
        <v>13</v>
      </c>
      <c r="G25615" t="s">
        <v>72223</v>
      </c>
      <c r="H25615" s="3" t="s">
        <v>72228</v>
      </c>
      <c r="I25615" t="s">
        <v>404</v>
      </c>
      <c r="J25615" t="s">
        <v>24582</v>
      </c>
    </row>
    <row r="25616" spans="1:10" ht="16" x14ac:dyDescent="0.2">
      <c r="A25616" t="s">
        <v>49813</v>
      </c>
      <c r="B25616" t="s">
        <v>72245</v>
      </c>
      <c r="C25616" t="s">
        <v>72246</v>
      </c>
      <c r="D25616">
        <v>2</v>
      </c>
      <c r="E25616">
        <f>100</f>
        <v>100</v>
      </c>
      <c r="F25616" t="s">
        <v>13</v>
      </c>
      <c r="G25616" t="s">
        <v>72223</v>
      </c>
      <c r="H25616" s="3" t="s">
        <v>72224</v>
      </c>
      <c r="I25616" t="s">
        <v>404</v>
      </c>
      <c r="J25616" t="s">
        <v>49815</v>
      </c>
    </row>
    <row r="25617" spans="1:10" ht="16" x14ac:dyDescent="0.2">
      <c r="A25617" t="s">
        <v>72247</v>
      </c>
      <c r="B25617" t="s">
        <v>72248</v>
      </c>
      <c r="C25617" t="s">
        <v>72249</v>
      </c>
      <c r="D25617">
        <v>2</v>
      </c>
      <c r="E25617">
        <f>100</f>
        <v>100</v>
      </c>
      <c r="F25617" t="s">
        <v>13</v>
      </c>
      <c r="G25617" t="s">
        <v>72223</v>
      </c>
      <c r="H25617" s="3" t="s">
        <v>72244</v>
      </c>
      <c r="I25617" t="s">
        <v>404</v>
      </c>
      <c r="J25617" t="s">
        <v>72250</v>
      </c>
    </row>
    <row r="25618" spans="1:10" ht="16" x14ac:dyDescent="0.2">
      <c r="A25618" t="s">
        <v>72251</v>
      </c>
      <c r="B25618" t="s">
        <v>72252</v>
      </c>
      <c r="C25618" t="s">
        <v>72253</v>
      </c>
      <c r="D25618">
        <v>1</v>
      </c>
      <c r="E25618">
        <f>100</f>
        <v>100</v>
      </c>
      <c r="F25618" t="s">
        <v>13</v>
      </c>
      <c r="G25618" t="s">
        <v>72223</v>
      </c>
      <c r="H25618" s="3" t="s">
        <v>72224</v>
      </c>
      <c r="I25618" t="s">
        <v>404</v>
      </c>
      <c r="J25618" t="s">
        <v>72254</v>
      </c>
    </row>
    <row r="25619" spans="1:10" ht="16" x14ac:dyDescent="0.2">
      <c r="A25619" t="s">
        <v>72255</v>
      </c>
      <c r="B25619" t="s">
        <v>72234</v>
      </c>
      <c r="C25619" t="s">
        <v>72235</v>
      </c>
      <c r="D25619">
        <v>1</v>
      </c>
      <c r="E25619">
        <f>100</f>
        <v>100</v>
      </c>
      <c r="F25619" t="s">
        <v>13</v>
      </c>
      <c r="G25619" t="s">
        <v>72223</v>
      </c>
      <c r="H25619" s="3" t="s">
        <v>72244</v>
      </c>
      <c r="I25619" t="s">
        <v>404</v>
      </c>
      <c r="J25619" t="s">
        <v>72256</v>
      </c>
    </row>
    <row r="25620" spans="1:10" ht="16" x14ac:dyDescent="0.2">
      <c r="A25620" t="s">
        <v>72257</v>
      </c>
      <c r="B25620" t="s">
        <v>72258</v>
      </c>
      <c r="C25620" t="s">
        <v>72259</v>
      </c>
      <c r="D25620">
        <v>2</v>
      </c>
      <c r="E25620">
        <f>100</f>
        <v>100</v>
      </c>
      <c r="F25620" t="s">
        <v>13</v>
      </c>
      <c r="G25620" t="s">
        <v>72223</v>
      </c>
      <c r="H25620" s="3" t="s">
        <v>72260</v>
      </c>
      <c r="I25620" t="s">
        <v>404</v>
      </c>
      <c r="J25620" t="s">
        <v>72261</v>
      </c>
    </row>
    <row r="25621" spans="1:10" ht="16" x14ac:dyDescent="0.2">
      <c r="A25621" t="s">
        <v>72257</v>
      </c>
      <c r="B25621" t="s">
        <v>72262</v>
      </c>
      <c r="C25621" t="s">
        <v>72263</v>
      </c>
      <c r="D25621">
        <v>1</v>
      </c>
      <c r="E25621">
        <f>100</f>
        <v>100</v>
      </c>
      <c r="F25621" t="s">
        <v>13</v>
      </c>
      <c r="G25621" t="s">
        <v>72223</v>
      </c>
      <c r="H25621" s="3" t="s">
        <v>72260</v>
      </c>
      <c r="I25621" t="s">
        <v>404</v>
      </c>
      <c r="J25621" t="s">
        <v>72261</v>
      </c>
    </row>
    <row r="25622" spans="1:10" ht="16" x14ac:dyDescent="0.2">
      <c r="A25622" t="s">
        <v>72247</v>
      </c>
      <c r="B25622" t="s">
        <v>72234</v>
      </c>
      <c r="C25622" t="s">
        <v>72235</v>
      </c>
      <c r="D25622">
        <v>1</v>
      </c>
      <c r="E25622">
        <f>100</f>
        <v>100</v>
      </c>
      <c r="F25622" t="s">
        <v>13</v>
      </c>
      <c r="G25622" t="s">
        <v>72223</v>
      </c>
      <c r="H25622" s="3" t="s">
        <v>72230</v>
      </c>
      <c r="I25622" t="s">
        <v>404</v>
      </c>
      <c r="J25622" t="s">
        <v>72250</v>
      </c>
    </row>
    <row r="25623" spans="1:10" ht="16" x14ac:dyDescent="0.2">
      <c r="A25623" t="s">
        <v>72264</v>
      </c>
      <c r="B25623" t="s">
        <v>12560</v>
      </c>
      <c r="C25623" t="s">
        <v>12561</v>
      </c>
      <c r="D25623">
        <v>1</v>
      </c>
      <c r="E25623">
        <f>100</f>
        <v>100</v>
      </c>
      <c r="F25623" t="s">
        <v>13</v>
      </c>
      <c r="G25623" t="s">
        <v>72223</v>
      </c>
      <c r="H25623" s="3" t="s">
        <v>72228</v>
      </c>
      <c r="I25623" t="s">
        <v>404</v>
      </c>
      <c r="J25623" t="s">
        <v>72265</v>
      </c>
    </row>
    <row r="25624" spans="1:10" ht="16" x14ac:dyDescent="0.2">
      <c r="A25624" t="s">
        <v>25093</v>
      </c>
      <c r="B25624" t="s">
        <v>26376</v>
      </c>
      <c r="C25624" t="s">
        <v>26377</v>
      </c>
      <c r="D25624">
        <v>1</v>
      </c>
      <c r="E25624">
        <f>100</f>
        <v>100</v>
      </c>
      <c r="F25624" t="s">
        <v>13</v>
      </c>
      <c r="G25624" t="s">
        <v>72223</v>
      </c>
      <c r="H25624" s="3" t="s">
        <v>72224</v>
      </c>
      <c r="I25624" t="s">
        <v>404</v>
      </c>
      <c r="J25624" t="s">
        <v>25098</v>
      </c>
    </row>
    <row r="25625" spans="1:10" ht="16" x14ac:dyDescent="0.2">
      <c r="A25625" t="s">
        <v>49800</v>
      </c>
      <c r="B25625" t="s">
        <v>72245</v>
      </c>
      <c r="C25625" t="s">
        <v>72246</v>
      </c>
      <c r="D25625">
        <v>2</v>
      </c>
      <c r="E25625">
        <f>100</f>
        <v>100</v>
      </c>
      <c r="F25625" t="s">
        <v>13</v>
      </c>
      <c r="G25625" t="s">
        <v>72223</v>
      </c>
      <c r="H25625" s="3" t="s">
        <v>72224</v>
      </c>
      <c r="I25625" t="s">
        <v>404</v>
      </c>
      <c r="J25625" t="s">
        <v>49804</v>
      </c>
    </row>
    <row r="25626" spans="1:10" ht="16" x14ac:dyDescent="0.2">
      <c r="A25626" t="s">
        <v>6590</v>
      </c>
      <c r="B25626" t="s">
        <v>72266</v>
      </c>
      <c r="C25626" t="s">
        <v>72267</v>
      </c>
      <c r="D25626">
        <v>1</v>
      </c>
      <c r="E25626" t="s">
        <v>730</v>
      </c>
      <c r="F25626" t="s">
        <v>13</v>
      </c>
      <c r="G25626" t="s">
        <v>72268</v>
      </c>
      <c r="H25626" s="3" t="s">
        <v>72269</v>
      </c>
      <c r="I25626" t="s">
        <v>47</v>
      </c>
      <c r="J25626" t="s">
        <v>6594</v>
      </c>
    </row>
    <row r="25627" spans="1:10" ht="16" x14ac:dyDescent="0.2">
      <c r="A25627" t="s">
        <v>6590</v>
      </c>
      <c r="B25627" t="s">
        <v>72270</v>
      </c>
      <c r="C25627" t="s">
        <v>72271</v>
      </c>
      <c r="D25627">
        <v>4</v>
      </c>
      <c r="E25627" t="s">
        <v>730</v>
      </c>
      <c r="F25627" t="s">
        <v>13</v>
      </c>
      <c r="G25627" t="s">
        <v>72268</v>
      </c>
      <c r="H25627" s="3" t="s">
        <v>72269</v>
      </c>
      <c r="I25627" t="s">
        <v>47</v>
      </c>
      <c r="J25627" t="s">
        <v>6594</v>
      </c>
    </row>
    <row r="25628" spans="1:10" ht="16" x14ac:dyDescent="0.2">
      <c r="A25628" t="s">
        <v>6590</v>
      </c>
      <c r="B25628" t="s">
        <v>72272</v>
      </c>
      <c r="C25628" t="s">
        <v>72273</v>
      </c>
      <c r="D25628">
        <v>3</v>
      </c>
      <c r="E25628" t="s">
        <v>730</v>
      </c>
      <c r="F25628" t="s">
        <v>13</v>
      </c>
      <c r="G25628" t="s">
        <v>72268</v>
      </c>
      <c r="H25628" s="3" t="s">
        <v>72269</v>
      </c>
      <c r="I25628" t="s">
        <v>47</v>
      </c>
      <c r="J25628" t="s">
        <v>6594</v>
      </c>
    </row>
    <row r="25629" spans="1:10" ht="16" x14ac:dyDescent="0.2">
      <c r="A25629" t="s">
        <v>52845</v>
      </c>
      <c r="B25629" t="s">
        <v>72274</v>
      </c>
      <c r="C25629" t="s">
        <v>72275</v>
      </c>
      <c r="D25629">
        <v>2</v>
      </c>
      <c r="E25629" t="s">
        <v>1045</v>
      </c>
      <c r="F25629" t="s">
        <v>13</v>
      </c>
      <c r="G25629" t="s">
        <v>72276</v>
      </c>
      <c r="H25629" s="3" t="s">
        <v>72277</v>
      </c>
      <c r="I25629" t="s">
        <v>467</v>
      </c>
      <c r="J25629" t="s">
        <v>52848</v>
      </c>
    </row>
    <row r="25630" spans="1:10" ht="16" x14ac:dyDescent="0.2">
      <c r="A25630" t="s">
        <v>21466</v>
      </c>
      <c r="B25630" t="s">
        <v>72278</v>
      </c>
      <c r="C25630" t="s">
        <v>72279</v>
      </c>
      <c r="D25630">
        <v>4</v>
      </c>
      <c r="E25630" t="s">
        <v>1045</v>
      </c>
      <c r="F25630" t="s">
        <v>13</v>
      </c>
      <c r="G25630" t="s">
        <v>72276</v>
      </c>
      <c r="H25630" s="3" t="s">
        <v>72280</v>
      </c>
      <c r="I25630" t="s">
        <v>467</v>
      </c>
      <c r="J25630" t="s">
        <v>21471</v>
      </c>
    </row>
    <row r="25631" spans="1:10" ht="16" x14ac:dyDescent="0.2">
      <c r="A25631" t="s">
        <v>72281</v>
      </c>
      <c r="B25631" t="s">
        <v>72278</v>
      </c>
      <c r="C25631" t="s">
        <v>72279</v>
      </c>
      <c r="D25631">
        <v>1</v>
      </c>
      <c r="E25631" t="s">
        <v>1045</v>
      </c>
      <c r="F25631" t="s">
        <v>13</v>
      </c>
      <c r="G25631" t="s">
        <v>72276</v>
      </c>
      <c r="H25631" s="3" t="s">
        <v>72280</v>
      </c>
      <c r="I25631" t="s">
        <v>467</v>
      </c>
      <c r="J25631" t="s">
        <v>72282</v>
      </c>
    </row>
    <row r="25632" spans="1:10" ht="16" x14ac:dyDescent="0.2">
      <c r="A25632" t="s">
        <v>52845</v>
      </c>
      <c r="B25632" t="s">
        <v>72283</v>
      </c>
      <c r="C25632" t="s">
        <v>72284</v>
      </c>
      <c r="D25632">
        <v>3</v>
      </c>
      <c r="E25632" t="s">
        <v>1045</v>
      </c>
      <c r="F25632" t="s">
        <v>13</v>
      </c>
      <c r="G25632" t="s">
        <v>72276</v>
      </c>
      <c r="H25632" s="3" t="s">
        <v>72277</v>
      </c>
      <c r="I25632" t="s">
        <v>467</v>
      </c>
      <c r="J25632" t="s">
        <v>52848</v>
      </c>
    </row>
    <row r="25633" spans="1:10" ht="16" x14ac:dyDescent="0.2">
      <c r="A25633" t="s">
        <v>24099</v>
      </c>
      <c r="B25633" t="s">
        <v>72285</v>
      </c>
      <c r="C25633" t="s">
        <v>72286</v>
      </c>
      <c r="D25633">
        <v>1</v>
      </c>
      <c r="E25633" t="s">
        <v>23008</v>
      </c>
      <c r="F25633" t="s">
        <v>13</v>
      </c>
      <c r="G25633" t="s">
        <v>72287</v>
      </c>
      <c r="H25633" s="3" t="s">
        <v>72288</v>
      </c>
      <c r="I25633" t="s">
        <v>62</v>
      </c>
      <c r="J25633" t="s">
        <v>24100</v>
      </c>
    </row>
    <row r="25634" spans="1:10" ht="16" x14ac:dyDescent="0.2">
      <c r="A25634" t="s">
        <v>24099</v>
      </c>
      <c r="B25634" t="s">
        <v>72289</v>
      </c>
      <c r="C25634" t="s">
        <v>72290</v>
      </c>
      <c r="D25634">
        <v>7</v>
      </c>
      <c r="E25634" t="s">
        <v>23008</v>
      </c>
      <c r="F25634" t="s">
        <v>13</v>
      </c>
      <c r="G25634" t="s">
        <v>72287</v>
      </c>
      <c r="H25634" s="3" t="s">
        <v>72288</v>
      </c>
      <c r="I25634" t="s">
        <v>62</v>
      </c>
      <c r="J25634" t="s">
        <v>24100</v>
      </c>
    </row>
    <row r="25635" spans="1:10" ht="16" x14ac:dyDescent="0.2">
      <c r="A25635" t="s">
        <v>31465</v>
      </c>
      <c r="B25635" t="s">
        <v>72291</v>
      </c>
      <c r="C25635" t="s">
        <v>72292</v>
      </c>
      <c r="D25635">
        <v>3</v>
      </c>
      <c r="E25635" t="s">
        <v>72293</v>
      </c>
      <c r="F25635" t="s">
        <v>13</v>
      </c>
      <c r="G25635" t="s">
        <v>72294</v>
      </c>
      <c r="H25635" s="3" t="s">
        <v>72295</v>
      </c>
      <c r="I25635" t="s">
        <v>3377</v>
      </c>
      <c r="J25635" t="s">
        <v>31469</v>
      </c>
    </row>
    <row r="25636" spans="1:10" ht="16" x14ac:dyDescent="0.2">
      <c r="A25636" t="s">
        <v>72296</v>
      </c>
      <c r="B25636" t="s">
        <v>72297</v>
      </c>
      <c r="C25636" t="s">
        <v>72298</v>
      </c>
      <c r="D25636">
        <v>1</v>
      </c>
      <c r="E25636" t="s">
        <v>72293</v>
      </c>
      <c r="F25636" t="s">
        <v>13</v>
      </c>
      <c r="G25636" t="s">
        <v>72294</v>
      </c>
      <c r="H25636" s="3" t="s">
        <v>72299</v>
      </c>
      <c r="I25636" t="s">
        <v>3377</v>
      </c>
      <c r="J25636" t="s">
        <v>72300</v>
      </c>
    </row>
    <row r="25637" spans="1:10" ht="16" x14ac:dyDescent="0.2">
      <c r="A25637" t="s">
        <v>18004</v>
      </c>
      <c r="B25637" t="s">
        <v>72301</v>
      </c>
      <c r="C25637" t="s">
        <v>72302</v>
      </c>
      <c r="D25637">
        <v>3</v>
      </c>
      <c r="E25637" t="s">
        <v>72293</v>
      </c>
      <c r="F25637" t="s">
        <v>13</v>
      </c>
      <c r="G25637" t="s">
        <v>72294</v>
      </c>
      <c r="H25637" s="3" t="s">
        <v>72303</v>
      </c>
      <c r="I25637" t="s">
        <v>3377</v>
      </c>
      <c r="J25637" t="s">
        <v>18008</v>
      </c>
    </row>
    <row r="25638" spans="1:10" ht="16" x14ac:dyDescent="0.2">
      <c r="A25638" t="s">
        <v>38022</v>
      </c>
      <c r="B25638" t="s">
        <v>72304</v>
      </c>
      <c r="C25638" t="s">
        <v>72305</v>
      </c>
      <c r="D25638">
        <v>5</v>
      </c>
      <c r="E25638" t="s">
        <v>72293</v>
      </c>
      <c r="F25638" t="s">
        <v>13</v>
      </c>
      <c r="G25638" t="s">
        <v>72294</v>
      </c>
      <c r="H25638" s="3" t="s">
        <v>72306</v>
      </c>
      <c r="I25638" t="s">
        <v>3377</v>
      </c>
      <c r="J25638" t="s">
        <v>38026</v>
      </c>
    </row>
    <row r="25639" spans="1:10" ht="16" x14ac:dyDescent="0.2">
      <c r="A25639" t="s">
        <v>27653</v>
      </c>
      <c r="B25639" t="s">
        <v>41722</v>
      </c>
      <c r="C25639" t="s">
        <v>41723</v>
      </c>
      <c r="D25639">
        <v>1</v>
      </c>
      <c r="E25639" t="s">
        <v>72293</v>
      </c>
      <c r="F25639" t="s">
        <v>13</v>
      </c>
      <c r="G25639" t="s">
        <v>72294</v>
      </c>
      <c r="H25639" s="3" t="s">
        <v>72307</v>
      </c>
      <c r="I25639" t="s">
        <v>3377</v>
      </c>
      <c r="J25639" t="s">
        <v>27658</v>
      </c>
    </row>
    <row r="25640" spans="1:10" ht="16" x14ac:dyDescent="0.2">
      <c r="A25640" t="s">
        <v>18004</v>
      </c>
      <c r="B25640" t="s">
        <v>72308</v>
      </c>
      <c r="C25640" t="s">
        <v>72309</v>
      </c>
      <c r="D25640">
        <v>2</v>
      </c>
      <c r="E25640" t="s">
        <v>72293</v>
      </c>
      <c r="F25640" t="s">
        <v>13</v>
      </c>
      <c r="G25640" t="s">
        <v>72294</v>
      </c>
      <c r="H25640" s="3" t="s">
        <v>72303</v>
      </c>
      <c r="I25640" t="s">
        <v>3377</v>
      </c>
      <c r="J25640" t="s">
        <v>18008</v>
      </c>
    </row>
    <row r="25641" spans="1:10" ht="16" x14ac:dyDescent="0.2">
      <c r="A25641" t="s">
        <v>38022</v>
      </c>
      <c r="B25641" t="s">
        <v>72310</v>
      </c>
      <c r="C25641" t="s">
        <v>72311</v>
      </c>
      <c r="D25641">
        <v>8</v>
      </c>
      <c r="E25641" t="s">
        <v>72293</v>
      </c>
      <c r="F25641" t="s">
        <v>13</v>
      </c>
      <c r="G25641" t="s">
        <v>72294</v>
      </c>
      <c r="H25641" s="3" t="s">
        <v>72312</v>
      </c>
      <c r="I25641" t="s">
        <v>3377</v>
      </c>
      <c r="J25641" t="s">
        <v>38026</v>
      </c>
    </row>
    <row r="25642" spans="1:10" ht="16" x14ac:dyDescent="0.2">
      <c r="A25642" t="s">
        <v>72313</v>
      </c>
      <c r="B25642" t="s">
        <v>72314</v>
      </c>
      <c r="C25642" t="s">
        <v>72315</v>
      </c>
      <c r="D25642">
        <v>2</v>
      </c>
      <c r="E25642" t="s">
        <v>72293</v>
      </c>
      <c r="F25642" t="s">
        <v>13</v>
      </c>
      <c r="G25642" t="s">
        <v>72294</v>
      </c>
      <c r="H25642" s="3" t="s">
        <v>72316</v>
      </c>
      <c r="I25642" t="s">
        <v>3377</v>
      </c>
      <c r="J25642" t="s">
        <v>72317</v>
      </c>
    </row>
    <row r="25643" spans="1:10" ht="16" x14ac:dyDescent="0.2">
      <c r="A25643" t="s">
        <v>32099</v>
      </c>
      <c r="B25643" t="s">
        <v>72318</v>
      </c>
      <c r="C25643" t="s">
        <v>72319</v>
      </c>
      <c r="D25643">
        <v>1</v>
      </c>
      <c r="E25643" t="s">
        <v>72293</v>
      </c>
      <c r="F25643" t="s">
        <v>13</v>
      </c>
      <c r="G25643" t="s">
        <v>72294</v>
      </c>
      <c r="H25643" s="3" t="s">
        <v>72295</v>
      </c>
      <c r="I25643" t="s">
        <v>3377</v>
      </c>
      <c r="J25643" t="s">
        <v>32100</v>
      </c>
    </row>
    <row r="25644" spans="1:10" ht="16" x14ac:dyDescent="0.2">
      <c r="A25644" t="s">
        <v>72320</v>
      </c>
      <c r="B25644" t="s">
        <v>72291</v>
      </c>
      <c r="C25644" t="s">
        <v>72292</v>
      </c>
      <c r="D25644">
        <v>2</v>
      </c>
      <c r="E25644" t="s">
        <v>72293</v>
      </c>
      <c r="F25644" t="s">
        <v>13</v>
      </c>
      <c r="G25644" t="s">
        <v>72294</v>
      </c>
      <c r="H25644" s="3" t="s">
        <v>72295</v>
      </c>
      <c r="I25644" t="s">
        <v>3377</v>
      </c>
      <c r="J25644" t="s">
        <v>72321</v>
      </c>
    </row>
    <row r="25645" spans="1:10" ht="16" x14ac:dyDescent="0.2">
      <c r="A25645" t="s">
        <v>32099</v>
      </c>
      <c r="B25645" t="s">
        <v>72322</v>
      </c>
      <c r="C25645" t="s">
        <v>72323</v>
      </c>
      <c r="D25645">
        <v>4</v>
      </c>
      <c r="E25645" t="s">
        <v>72293</v>
      </c>
      <c r="F25645" t="s">
        <v>13</v>
      </c>
      <c r="G25645" t="s">
        <v>72294</v>
      </c>
      <c r="H25645" s="3" t="s">
        <v>72295</v>
      </c>
      <c r="I25645" t="s">
        <v>3377</v>
      </c>
      <c r="J25645" t="s">
        <v>32100</v>
      </c>
    </row>
    <row r="25646" spans="1:10" ht="16" x14ac:dyDescent="0.2">
      <c r="A25646" t="s">
        <v>32099</v>
      </c>
      <c r="B25646" t="s">
        <v>72291</v>
      </c>
      <c r="C25646" t="s">
        <v>72292</v>
      </c>
      <c r="D25646">
        <v>3</v>
      </c>
      <c r="E25646" t="s">
        <v>72293</v>
      </c>
      <c r="F25646" t="s">
        <v>13</v>
      </c>
      <c r="G25646" t="s">
        <v>72294</v>
      </c>
      <c r="H25646" s="3" t="s">
        <v>72295</v>
      </c>
      <c r="I25646" t="s">
        <v>3377</v>
      </c>
      <c r="J25646" t="s">
        <v>32100</v>
      </c>
    </row>
    <row r="25647" spans="1:10" ht="16" x14ac:dyDescent="0.2">
      <c r="A25647" t="s">
        <v>72313</v>
      </c>
      <c r="B25647" t="s">
        <v>72324</v>
      </c>
      <c r="C25647" t="s">
        <v>72325</v>
      </c>
      <c r="D25647">
        <v>1</v>
      </c>
      <c r="E25647" t="s">
        <v>72293</v>
      </c>
      <c r="F25647" t="s">
        <v>13</v>
      </c>
      <c r="G25647" t="s">
        <v>72294</v>
      </c>
      <c r="H25647" s="3" t="s">
        <v>72316</v>
      </c>
      <c r="I25647" t="s">
        <v>3377</v>
      </c>
      <c r="J25647" t="s">
        <v>72317</v>
      </c>
    </row>
    <row r="25648" spans="1:10" ht="16" x14ac:dyDescent="0.2">
      <c r="A25648" t="s">
        <v>72320</v>
      </c>
      <c r="B25648" t="s">
        <v>72326</v>
      </c>
      <c r="C25648" t="s">
        <v>72327</v>
      </c>
      <c r="D25648">
        <v>1</v>
      </c>
      <c r="E25648" t="s">
        <v>72293</v>
      </c>
      <c r="F25648" t="s">
        <v>13</v>
      </c>
      <c r="G25648" t="s">
        <v>72294</v>
      </c>
      <c r="H25648" s="3" t="s">
        <v>72295</v>
      </c>
      <c r="I25648" t="s">
        <v>3377</v>
      </c>
      <c r="J25648" t="s">
        <v>72321</v>
      </c>
    </row>
    <row r="25649" spans="1:10" ht="16" x14ac:dyDescent="0.2">
      <c r="A25649" t="s">
        <v>72296</v>
      </c>
      <c r="B25649" t="s">
        <v>72328</v>
      </c>
      <c r="C25649" t="s">
        <v>72329</v>
      </c>
      <c r="D25649">
        <v>2</v>
      </c>
      <c r="E25649" t="s">
        <v>72293</v>
      </c>
      <c r="F25649" t="s">
        <v>13</v>
      </c>
      <c r="G25649" t="s">
        <v>72294</v>
      </c>
      <c r="H25649" s="3" t="s">
        <v>72299</v>
      </c>
      <c r="I25649" t="s">
        <v>3377</v>
      </c>
      <c r="J25649" t="s">
        <v>72300</v>
      </c>
    </row>
    <row r="25650" spans="1:10" ht="16" x14ac:dyDescent="0.2">
      <c r="A25650" t="s">
        <v>31465</v>
      </c>
      <c r="B25650" t="s">
        <v>72318</v>
      </c>
      <c r="C25650" t="s">
        <v>72319</v>
      </c>
      <c r="D25650">
        <v>1</v>
      </c>
      <c r="E25650" t="s">
        <v>72293</v>
      </c>
      <c r="F25650" t="s">
        <v>13</v>
      </c>
      <c r="G25650" t="s">
        <v>72294</v>
      </c>
      <c r="H25650" s="3" t="s">
        <v>72295</v>
      </c>
      <c r="I25650" t="s">
        <v>3377</v>
      </c>
      <c r="J25650" t="s">
        <v>31469</v>
      </c>
    </row>
    <row r="25651" spans="1:10" ht="16" x14ac:dyDescent="0.2">
      <c r="A25651" t="s">
        <v>72296</v>
      </c>
      <c r="B25651" t="s">
        <v>72330</v>
      </c>
      <c r="C25651" t="s">
        <v>72331</v>
      </c>
      <c r="D25651">
        <v>3</v>
      </c>
      <c r="E25651" t="s">
        <v>72293</v>
      </c>
      <c r="F25651" t="s">
        <v>13</v>
      </c>
      <c r="G25651" t="s">
        <v>72294</v>
      </c>
      <c r="H25651" s="3" t="s">
        <v>72299</v>
      </c>
      <c r="I25651" t="s">
        <v>3377</v>
      </c>
      <c r="J25651" t="s">
        <v>72300</v>
      </c>
    </row>
    <row r="25652" spans="1:10" ht="16" x14ac:dyDescent="0.2">
      <c r="A25652" t="s">
        <v>31465</v>
      </c>
      <c r="B25652" t="s">
        <v>72322</v>
      </c>
      <c r="C25652" t="s">
        <v>72323</v>
      </c>
      <c r="D25652">
        <v>4</v>
      </c>
      <c r="E25652" t="s">
        <v>72293</v>
      </c>
      <c r="F25652" t="s">
        <v>13</v>
      </c>
      <c r="G25652" t="s">
        <v>72294</v>
      </c>
      <c r="H25652" s="3" t="s">
        <v>72295</v>
      </c>
      <c r="I25652" t="s">
        <v>3377</v>
      </c>
      <c r="J25652" t="s">
        <v>31469</v>
      </c>
    </row>
    <row r="25653" spans="1:10" ht="32" x14ac:dyDescent="0.2">
      <c r="A25653" t="s">
        <v>38022</v>
      </c>
      <c r="B25653" t="s">
        <v>72332</v>
      </c>
      <c r="C25653" t="s">
        <v>72333</v>
      </c>
      <c r="D25653">
        <v>1</v>
      </c>
      <c r="E25653" t="s">
        <v>13</v>
      </c>
      <c r="F25653" t="s">
        <v>13</v>
      </c>
      <c r="G25653" t="s">
        <v>72334</v>
      </c>
      <c r="H25653" s="3" t="s">
        <v>72335</v>
      </c>
      <c r="I25653" t="s">
        <v>106</v>
      </c>
      <c r="J25653" t="s">
        <v>38026</v>
      </c>
    </row>
    <row r="25654" spans="1:10" ht="16" x14ac:dyDescent="0.2">
      <c r="A25654" t="s">
        <v>72336</v>
      </c>
      <c r="B25654" t="s">
        <v>51281</v>
      </c>
      <c r="C25654" t="s">
        <v>51282</v>
      </c>
      <c r="D25654">
        <v>3</v>
      </c>
      <c r="E25654">
        <f>203</f>
        <v>203</v>
      </c>
      <c r="F25654" t="s">
        <v>13</v>
      </c>
      <c r="G25654" t="s">
        <v>72337</v>
      </c>
      <c r="H25654" s="3" t="s">
        <v>72338</v>
      </c>
      <c r="I25654" t="s">
        <v>817</v>
      </c>
      <c r="J25654" t="s">
        <v>72339</v>
      </c>
    </row>
    <row r="25655" spans="1:10" ht="16" x14ac:dyDescent="0.2">
      <c r="A25655" t="s">
        <v>72336</v>
      </c>
      <c r="B25655" t="s">
        <v>51277</v>
      </c>
      <c r="C25655" t="s">
        <v>51278</v>
      </c>
      <c r="D25655">
        <v>2</v>
      </c>
      <c r="E25655">
        <f>203</f>
        <v>203</v>
      </c>
      <c r="F25655" t="s">
        <v>13</v>
      </c>
      <c r="G25655" t="s">
        <v>72337</v>
      </c>
      <c r="H25655" s="3" t="s">
        <v>72338</v>
      </c>
      <c r="I25655" t="s">
        <v>817</v>
      </c>
      <c r="J25655" t="s">
        <v>72339</v>
      </c>
    </row>
    <row r="25656" spans="1:10" ht="16" x14ac:dyDescent="0.2">
      <c r="A25656" t="s">
        <v>72340</v>
      </c>
      <c r="B25656" t="s">
        <v>72341</v>
      </c>
      <c r="C25656" t="s">
        <v>72342</v>
      </c>
      <c r="D25656">
        <v>1</v>
      </c>
      <c r="E25656">
        <f>203</f>
        <v>203</v>
      </c>
      <c r="F25656" t="s">
        <v>13</v>
      </c>
      <c r="G25656" t="s">
        <v>72337</v>
      </c>
      <c r="H25656" s="3" t="s">
        <v>72343</v>
      </c>
      <c r="I25656" t="s">
        <v>817</v>
      </c>
      <c r="J25656" t="s">
        <v>72344</v>
      </c>
    </row>
    <row r="25657" spans="1:10" ht="16" x14ac:dyDescent="0.2">
      <c r="A25657" t="s">
        <v>7328</v>
      </c>
      <c r="B25657" t="s">
        <v>72345</v>
      </c>
      <c r="C25657" t="s">
        <v>72346</v>
      </c>
      <c r="D25657">
        <v>4</v>
      </c>
      <c r="E25657">
        <f>203</f>
        <v>203</v>
      </c>
      <c r="F25657" t="s">
        <v>13</v>
      </c>
      <c r="G25657" t="s">
        <v>72337</v>
      </c>
      <c r="H25657" s="3" t="s">
        <v>72347</v>
      </c>
      <c r="I25657" t="s">
        <v>817</v>
      </c>
      <c r="J25657" t="s">
        <v>7333</v>
      </c>
    </row>
    <row r="25658" spans="1:10" ht="16" x14ac:dyDescent="0.2">
      <c r="A25658" t="s">
        <v>72348</v>
      </c>
      <c r="B25658" t="s">
        <v>35649</v>
      </c>
      <c r="C25658" t="s">
        <v>35650</v>
      </c>
      <c r="D25658">
        <v>1</v>
      </c>
      <c r="E25658">
        <f>203</f>
        <v>203</v>
      </c>
      <c r="F25658" t="s">
        <v>13</v>
      </c>
      <c r="G25658" t="s">
        <v>72337</v>
      </c>
      <c r="H25658" s="3" t="s">
        <v>72338</v>
      </c>
      <c r="I25658" t="s">
        <v>817</v>
      </c>
      <c r="J25658" t="s">
        <v>72349</v>
      </c>
    </row>
    <row r="25659" spans="1:10" ht="16" x14ac:dyDescent="0.2">
      <c r="A25659" t="s">
        <v>11193</v>
      </c>
      <c r="B25659" t="s">
        <v>72350</v>
      </c>
      <c r="C25659" t="s">
        <v>72351</v>
      </c>
      <c r="D25659">
        <v>2</v>
      </c>
      <c r="E25659">
        <f>203</f>
        <v>203</v>
      </c>
      <c r="F25659" t="s">
        <v>13</v>
      </c>
      <c r="G25659" t="s">
        <v>72337</v>
      </c>
      <c r="H25659" s="3" t="s">
        <v>72352</v>
      </c>
      <c r="I25659" t="s">
        <v>817</v>
      </c>
      <c r="J25659" t="s">
        <v>11198</v>
      </c>
    </row>
    <row r="25660" spans="1:10" ht="32" x14ac:dyDescent="0.2">
      <c r="A25660" t="s">
        <v>72353</v>
      </c>
      <c r="B25660" t="s">
        <v>72354</v>
      </c>
      <c r="C25660" t="s">
        <v>72355</v>
      </c>
      <c r="D25660">
        <v>5</v>
      </c>
      <c r="E25660">
        <v>3</v>
      </c>
      <c r="F25660" t="s">
        <v>13</v>
      </c>
      <c r="G25660" t="s">
        <v>72356</v>
      </c>
      <c r="H25660" s="3" t="s">
        <v>72357</v>
      </c>
      <c r="I25660" t="s">
        <v>3744</v>
      </c>
      <c r="J25660" t="s">
        <v>72358</v>
      </c>
    </row>
    <row r="25661" spans="1:10" ht="32" x14ac:dyDescent="0.2">
      <c r="A25661" t="s">
        <v>15350</v>
      </c>
      <c r="B25661" t="s">
        <v>52814</v>
      </c>
      <c r="C25661" t="s">
        <v>52815</v>
      </c>
      <c r="D25661">
        <v>3</v>
      </c>
      <c r="E25661">
        <v>3</v>
      </c>
      <c r="F25661" t="s">
        <v>13</v>
      </c>
      <c r="G25661" t="s">
        <v>72356</v>
      </c>
      <c r="H25661" s="3" t="s">
        <v>72359</v>
      </c>
      <c r="I25661" t="s">
        <v>7603</v>
      </c>
      <c r="J25661" t="s">
        <v>15355</v>
      </c>
    </row>
    <row r="25662" spans="1:10" ht="16" x14ac:dyDescent="0.2">
      <c r="A25662" t="s">
        <v>66678</v>
      </c>
      <c r="B25662" t="s">
        <v>17239</v>
      </c>
      <c r="C25662" t="s">
        <v>17240</v>
      </c>
      <c r="D25662">
        <v>1</v>
      </c>
      <c r="E25662">
        <v>3</v>
      </c>
      <c r="F25662" t="s">
        <v>13</v>
      </c>
      <c r="G25662" t="s">
        <v>72356</v>
      </c>
      <c r="H25662" s="3" t="s">
        <v>72360</v>
      </c>
      <c r="I25662" t="s">
        <v>404</v>
      </c>
      <c r="J25662" t="s">
        <v>66679</v>
      </c>
    </row>
    <row r="25663" spans="1:10" ht="32" x14ac:dyDescent="0.2">
      <c r="A25663" t="s">
        <v>72361</v>
      </c>
      <c r="B25663" t="s">
        <v>30098</v>
      </c>
      <c r="C25663" t="s">
        <v>30099</v>
      </c>
      <c r="D25663">
        <v>1</v>
      </c>
      <c r="E25663">
        <v>3</v>
      </c>
      <c r="F25663" t="s">
        <v>13</v>
      </c>
      <c r="G25663" t="s">
        <v>72356</v>
      </c>
      <c r="H25663" s="3" t="s">
        <v>72362</v>
      </c>
      <c r="I25663" t="s">
        <v>126</v>
      </c>
      <c r="J25663" t="s">
        <v>72363</v>
      </c>
    </row>
    <row r="25664" spans="1:10" ht="32" x14ac:dyDescent="0.2">
      <c r="A25664" t="s">
        <v>72364</v>
      </c>
      <c r="B25664" t="s">
        <v>30098</v>
      </c>
      <c r="C25664" t="s">
        <v>30099</v>
      </c>
      <c r="D25664">
        <v>1</v>
      </c>
      <c r="E25664">
        <v>3</v>
      </c>
      <c r="F25664" t="s">
        <v>13</v>
      </c>
      <c r="G25664" t="s">
        <v>72356</v>
      </c>
      <c r="H25664" s="3" t="s">
        <v>72362</v>
      </c>
      <c r="I25664" t="s">
        <v>126</v>
      </c>
      <c r="J25664" t="s">
        <v>72365</v>
      </c>
    </row>
    <row r="25665" spans="1:10" ht="16" x14ac:dyDescent="0.2">
      <c r="A25665" t="s">
        <v>72353</v>
      </c>
      <c r="B25665" t="s">
        <v>27733</v>
      </c>
      <c r="C25665" t="s">
        <v>72366</v>
      </c>
      <c r="D25665">
        <v>1</v>
      </c>
      <c r="E25665">
        <v>3</v>
      </c>
      <c r="F25665" t="s">
        <v>13</v>
      </c>
      <c r="G25665" t="s">
        <v>72356</v>
      </c>
      <c r="H25665" s="3" t="s">
        <v>72367</v>
      </c>
      <c r="I25665" t="s">
        <v>404</v>
      </c>
      <c r="J25665" t="s">
        <v>72358</v>
      </c>
    </row>
    <row r="25666" spans="1:10" ht="32" x14ac:dyDescent="0.2">
      <c r="A25666" t="s">
        <v>15316</v>
      </c>
      <c r="B25666" t="s">
        <v>41781</v>
      </c>
      <c r="C25666" t="s">
        <v>41782</v>
      </c>
      <c r="D25666">
        <v>2</v>
      </c>
      <c r="E25666">
        <v>3</v>
      </c>
      <c r="F25666" t="s">
        <v>13</v>
      </c>
      <c r="G25666" t="s">
        <v>72356</v>
      </c>
      <c r="H25666" s="3" t="s">
        <v>72368</v>
      </c>
      <c r="I25666" t="s">
        <v>7603</v>
      </c>
      <c r="J25666" t="s">
        <v>15320</v>
      </c>
    </row>
    <row r="25667" spans="1:10" ht="32" x14ac:dyDescent="0.2">
      <c r="A25667" t="s">
        <v>72353</v>
      </c>
      <c r="B25667" t="s">
        <v>50415</v>
      </c>
      <c r="C25667" t="s">
        <v>50416</v>
      </c>
      <c r="D25667">
        <v>4</v>
      </c>
      <c r="E25667">
        <v>3</v>
      </c>
      <c r="F25667" t="s">
        <v>13</v>
      </c>
      <c r="G25667" t="s">
        <v>72356</v>
      </c>
      <c r="H25667" s="3" t="s">
        <v>72357</v>
      </c>
      <c r="I25667" t="s">
        <v>3744</v>
      </c>
      <c r="J25667" t="s">
        <v>72358</v>
      </c>
    </row>
    <row r="25668" spans="1:10" ht="16" x14ac:dyDescent="0.2">
      <c r="A25668" t="s">
        <v>52821</v>
      </c>
      <c r="B25668" t="s">
        <v>72354</v>
      </c>
      <c r="C25668" t="s">
        <v>72355</v>
      </c>
      <c r="D25668">
        <v>1</v>
      </c>
      <c r="E25668">
        <v>3</v>
      </c>
      <c r="F25668" t="s">
        <v>13</v>
      </c>
      <c r="G25668" t="s">
        <v>72356</v>
      </c>
      <c r="H25668" s="3" t="s">
        <v>72369</v>
      </c>
      <c r="I25668" t="s">
        <v>3744</v>
      </c>
      <c r="J25668" t="s">
        <v>52824</v>
      </c>
    </row>
    <row r="25669" spans="1:10" ht="16" x14ac:dyDescent="0.2">
      <c r="A25669" t="s">
        <v>49189</v>
      </c>
      <c r="B25669" t="s">
        <v>67663</v>
      </c>
      <c r="C25669" t="s">
        <v>72370</v>
      </c>
      <c r="D25669">
        <v>4</v>
      </c>
      <c r="E25669">
        <v>3</v>
      </c>
      <c r="F25669" t="s">
        <v>13</v>
      </c>
      <c r="G25669" t="s">
        <v>72356</v>
      </c>
      <c r="H25669" s="3" t="s">
        <v>72360</v>
      </c>
      <c r="I25669" t="s">
        <v>404</v>
      </c>
      <c r="J25669" t="s">
        <v>49190</v>
      </c>
    </row>
    <row r="25670" spans="1:10" ht="32" x14ac:dyDescent="0.2">
      <c r="A25670" t="s">
        <v>72371</v>
      </c>
      <c r="B25670" t="s">
        <v>30098</v>
      </c>
      <c r="C25670" t="s">
        <v>30099</v>
      </c>
      <c r="D25670">
        <v>1</v>
      </c>
      <c r="E25670">
        <v>3</v>
      </c>
      <c r="F25670" t="s">
        <v>13</v>
      </c>
      <c r="G25670" t="s">
        <v>72356</v>
      </c>
      <c r="H25670" s="3" t="s">
        <v>72362</v>
      </c>
      <c r="I25670" t="s">
        <v>126</v>
      </c>
      <c r="J25670" t="s">
        <v>72372</v>
      </c>
    </row>
    <row r="25671" spans="1:10" ht="16" x14ac:dyDescent="0.2">
      <c r="A25671" t="s">
        <v>38333</v>
      </c>
      <c r="B25671" t="s">
        <v>72373</v>
      </c>
      <c r="C25671" t="s">
        <v>72374</v>
      </c>
      <c r="D25671">
        <v>1</v>
      </c>
      <c r="E25671">
        <v>3</v>
      </c>
      <c r="F25671" t="s">
        <v>13</v>
      </c>
      <c r="G25671" t="s">
        <v>72356</v>
      </c>
      <c r="H25671" s="3" t="s">
        <v>72360</v>
      </c>
      <c r="I25671" t="s">
        <v>404</v>
      </c>
      <c r="J25671" t="s">
        <v>38337</v>
      </c>
    </row>
    <row r="25672" spans="1:10" ht="32" x14ac:dyDescent="0.2">
      <c r="A25672" t="s">
        <v>72375</v>
      </c>
      <c r="B25672" t="s">
        <v>30098</v>
      </c>
      <c r="C25672" t="s">
        <v>30099</v>
      </c>
      <c r="D25672">
        <v>1</v>
      </c>
      <c r="E25672">
        <v>3</v>
      </c>
      <c r="F25672" t="s">
        <v>13</v>
      </c>
      <c r="G25672" t="s">
        <v>72356</v>
      </c>
      <c r="H25672" s="3" t="s">
        <v>72362</v>
      </c>
      <c r="I25672" t="s">
        <v>126</v>
      </c>
      <c r="J25672" t="s">
        <v>72376</v>
      </c>
    </row>
    <row r="25673" spans="1:10" ht="16" x14ac:dyDescent="0.2">
      <c r="A25673" t="s">
        <v>72353</v>
      </c>
      <c r="B25673" t="s">
        <v>12887</v>
      </c>
      <c r="C25673" t="s">
        <v>72377</v>
      </c>
      <c r="D25673">
        <v>2</v>
      </c>
      <c r="E25673">
        <v>3</v>
      </c>
      <c r="F25673" t="s">
        <v>13</v>
      </c>
      <c r="G25673" t="s">
        <v>72356</v>
      </c>
      <c r="H25673" s="3" t="s">
        <v>72367</v>
      </c>
      <c r="I25673" t="s">
        <v>404</v>
      </c>
      <c r="J25673" t="s">
        <v>72358</v>
      </c>
    </row>
    <row r="25674" spans="1:10" ht="16" x14ac:dyDescent="0.2">
      <c r="A25674" t="s">
        <v>41775</v>
      </c>
      <c r="B25674" t="s">
        <v>72378</v>
      </c>
      <c r="C25674" t="s">
        <v>72379</v>
      </c>
      <c r="D25674">
        <v>6</v>
      </c>
      <c r="E25674">
        <v>3</v>
      </c>
      <c r="F25674" t="s">
        <v>13</v>
      </c>
      <c r="G25674" t="s">
        <v>72356</v>
      </c>
      <c r="H25674" s="3" t="s">
        <v>72360</v>
      </c>
      <c r="I25674" t="s">
        <v>404</v>
      </c>
      <c r="J25674" t="s">
        <v>30101</v>
      </c>
    </row>
    <row r="25675" spans="1:10" ht="16" x14ac:dyDescent="0.2">
      <c r="A25675" t="s">
        <v>15350</v>
      </c>
      <c r="B25675" t="s">
        <v>15317</v>
      </c>
      <c r="C25675" t="s">
        <v>15318</v>
      </c>
      <c r="D25675">
        <v>1</v>
      </c>
      <c r="E25675">
        <v>3</v>
      </c>
      <c r="F25675" t="s">
        <v>13</v>
      </c>
      <c r="G25675" t="s">
        <v>72356</v>
      </c>
      <c r="H25675" s="3" t="s">
        <v>72380</v>
      </c>
      <c r="I25675" t="s">
        <v>404</v>
      </c>
      <c r="J25675" t="s">
        <v>15355</v>
      </c>
    </row>
    <row r="25676" spans="1:10" ht="32" x14ac:dyDescent="0.2">
      <c r="A25676" t="s">
        <v>72381</v>
      </c>
      <c r="B25676" t="s">
        <v>72382</v>
      </c>
      <c r="C25676" t="s">
        <v>72383</v>
      </c>
      <c r="D25676">
        <v>1</v>
      </c>
      <c r="E25676">
        <v>3</v>
      </c>
      <c r="F25676" t="s">
        <v>13</v>
      </c>
      <c r="G25676" t="s">
        <v>72356</v>
      </c>
      <c r="H25676" s="3" t="s">
        <v>72384</v>
      </c>
      <c r="I25676" t="s">
        <v>404</v>
      </c>
      <c r="J25676" t="s">
        <v>72385</v>
      </c>
    </row>
    <row r="25677" spans="1:10" ht="16" x14ac:dyDescent="0.2">
      <c r="A25677" t="s">
        <v>72353</v>
      </c>
      <c r="B25677" t="s">
        <v>72386</v>
      </c>
      <c r="C25677" t="s">
        <v>72387</v>
      </c>
      <c r="D25677">
        <v>3</v>
      </c>
      <c r="E25677">
        <v>3</v>
      </c>
      <c r="F25677" t="s">
        <v>13</v>
      </c>
      <c r="G25677" t="s">
        <v>72356</v>
      </c>
      <c r="H25677" s="3" t="s">
        <v>72367</v>
      </c>
      <c r="I25677" t="s">
        <v>404</v>
      </c>
      <c r="J25677" t="s">
        <v>72358</v>
      </c>
    </row>
    <row r="25678" spans="1:10" ht="16" x14ac:dyDescent="0.2">
      <c r="A25678" t="s">
        <v>72388</v>
      </c>
      <c r="B25678" t="s">
        <v>41779</v>
      </c>
      <c r="C25678" t="s">
        <v>41780</v>
      </c>
      <c r="D25678">
        <v>1</v>
      </c>
      <c r="E25678">
        <v>3</v>
      </c>
      <c r="F25678" t="s">
        <v>13</v>
      </c>
      <c r="G25678" t="s">
        <v>72356</v>
      </c>
      <c r="H25678" s="3" t="s">
        <v>72389</v>
      </c>
      <c r="I25678" t="s">
        <v>404</v>
      </c>
      <c r="J25678" t="s">
        <v>72390</v>
      </c>
    </row>
    <row r="25679" spans="1:10" ht="16" x14ac:dyDescent="0.2">
      <c r="A25679" t="s">
        <v>52821</v>
      </c>
      <c r="B25679" t="s">
        <v>50415</v>
      </c>
      <c r="C25679" t="s">
        <v>50416</v>
      </c>
      <c r="D25679">
        <v>3</v>
      </c>
      <c r="E25679">
        <v>3</v>
      </c>
      <c r="F25679" t="s">
        <v>13</v>
      </c>
      <c r="G25679" t="s">
        <v>72356</v>
      </c>
      <c r="H25679" s="3" t="s">
        <v>72369</v>
      </c>
      <c r="I25679" t="s">
        <v>3744</v>
      </c>
      <c r="J25679" t="s">
        <v>52824</v>
      </c>
    </row>
    <row r="25680" spans="1:10" ht="16" x14ac:dyDescent="0.2">
      <c r="A25680" t="s">
        <v>15350</v>
      </c>
      <c r="B25680" t="s">
        <v>41776</v>
      </c>
      <c r="C25680" t="s">
        <v>41777</v>
      </c>
      <c r="D25680">
        <v>4</v>
      </c>
      <c r="E25680">
        <v>3</v>
      </c>
      <c r="F25680" t="s">
        <v>13</v>
      </c>
      <c r="G25680" t="s">
        <v>72356</v>
      </c>
      <c r="H25680" s="3" t="s">
        <v>72380</v>
      </c>
      <c r="I25680" t="s">
        <v>404</v>
      </c>
      <c r="J25680" t="s">
        <v>15355</v>
      </c>
    </row>
    <row r="25681" spans="1:10" ht="16" x14ac:dyDescent="0.2">
      <c r="A25681" t="s">
        <v>20248</v>
      </c>
      <c r="B25681" t="s">
        <v>72391</v>
      </c>
      <c r="C25681" t="s">
        <v>72392</v>
      </c>
      <c r="D25681">
        <v>3</v>
      </c>
      <c r="E25681">
        <v>3</v>
      </c>
      <c r="F25681" t="s">
        <v>13</v>
      </c>
      <c r="G25681" t="s">
        <v>72356</v>
      </c>
      <c r="H25681" s="3" t="s">
        <v>72360</v>
      </c>
      <c r="I25681" t="s">
        <v>404</v>
      </c>
      <c r="J25681" t="s">
        <v>20254</v>
      </c>
    </row>
    <row r="25682" spans="1:10" ht="16" x14ac:dyDescent="0.2">
      <c r="A25682" t="s">
        <v>15474</v>
      </c>
      <c r="B25682" t="s">
        <v>72393</v>
      </c>
      <c r="C25682" t="s">
        <v>72394</v>
      </c>
      <c r="D25682">
        <v>2</v>
      </c>
      <c r="E25682">
        <v>3</v>
      </c>
      <c r="F25682" t="s">
        <v>13</v>
      </c>
      <c r="G25682" t="s">
        <v>72356</v>
      </c>
      <c r="H25682" s="3" t="s">
        <v>72395</v>
      </c>
      <c r="I25682" t="s">
        <v>404</v>
      </c>
      <c r="J25682" t="s">
        <v>15476</v>
      </c>
    </row>
    <row r="25683" spans="1:10" ht="16" x14ac:dyDescent="0.2">
      <c r="A25683" t="s">
        <v>72396</v>
      </c>
      <c r="B25683" t="s">
        <v>72397</v>
      </c>
      <c r="C25683" t="s">
        <v>72398</v>
      </c>
      <c r="D25683">
        <v>2</v>
      </c>
      <c r="E25683">
        <v>3</v>
      </c>
      <c r="F25683" t="s">
        <v>13</v>
      </c>
      <c r="G25683" t="s">
        <v>72356</v>
      </c>
      <c r="H25683" s="3" t="s">
        <v>72399</v>
      </c>
      <c r="I25683" t="s">
        <v>404</v>
      </c>
      <c r="J25683" t="s">
        <v>72400</v>
      </c>
    </row>
    <row r="25684" spans="1:10" ht="16" x14ac:dyDescent="0.2">
      <c r="A25684" t="s">
        <v>72401</v>
      </c>
      <c r="B25684" t="s">
        <v>72402</v>
      </c>
      <c r="C25684" t="s">
        <v>72403</v>
      </c>
      <c r="D25684">
        <v>1</v>
      </c>
      <c r="E25684">
        <v>3</v>
      </c>
      <c r="F25684" t="s">
        <v>13</v>
      </c>
      <c r="G25684" t="s">
        <v>72356</v>
      </c>
      <c r="H25684" s="3" t="s">
        <v>72404</v>
      </c>
      <c r="I25684" t="s">
        <v>404</v>
      </c>
      <c r="J25684" t="s">
        <v>72405</v>
      </c>
    </row>
    <row r="25685" spans="1:10" ht="16" x14ac:dyDescent="0.2">
      <c r="A25685" t="s">
        <v>31779</v>
      </c>
      <c r="B25685" t="s">
        <v>72406</v>
      </c>
      <c r="C25685" t="s">
        <v>72407</v>
      </c>
      <c r="D25685">
        <v>1</v>
      </c>
      <c r="E25685">
        <v>3</v>
      </c>
      <c r="F25685" t="s">
        <v>13</v>
      </c>
      <c r="G25685" t="s">
        <v>72356</v>
      </c>
      <c r="H25685" s="3" t="s">
        <v>72408</v>
      </c>
      <c r="I25685" t="s">
        <v>404</v>
      </c>
      <c r="J25685" t="s">
        <v>31783</v>
      </c>
    </row>
    <row r="25686" spans="1:10" ht="16" x14ac:dyDescent="0.2">
      <c r="A25686" t="s">
        <v>41772</v>
      </c>
      <c r="B25686" t="s">
        <v>72378</v>
      </c>
      <c r="C25686" t="s">
        <v>72379</v>
      </c>
      <c r="D25686">
        <v>3</v>
      </c>
      <c r="E25686">
        <v>3</v>
      </c>
      <c r="F25686" t="s">
        <v>13</v>
      </c>
      <c r="G25686" t="s">
        <v>72356</v>
      </c>
      <c r="H25686" s="3" t="s">
        <v>72360</v>
      </c>
      <c r="I25686" t="s">
        <v>404</v>
      </c>
      <c r="J25686" t="s">
        <v>30101</v>
      </c>
    </row>
    <row r="25687" spans="1:10" ht="16" x14ac:dyDescent="0.2">
      <c r="A25687" t="s">
        <v>72396</v>
      </c>
      <c r="B25687" t="s">
        <v>72409</v>
      </c>
      <c r="C25687" t="s">
        <v>72410</v>
      </c>
      <c r="D25687">
        <v>1</v>
      </c>
      <c r="E25687">
        <v>3</v>
      </c>
      <c r="F25687" t="s">
        <v>13</v>
      </c>
      <c r="G25687" t="s">
        <v>72356</v>
      </c>
      <c r="H25687" s="3" t="s">
        <v>72399</v>
      </c>
      <c r="I25687" t="s">
        <v>404</v>
      </c>
      <c r="J25687" t="s">
        <v>72400</v>
      </c>
    </row>
    <row r="25688" spans="1:10" ht="32" x14ac:dyDescent="0.2">
      <c r="A25688" t="s">
        <v>31934</v>
      </c>
      <c r="B25688" t="s">
        <v>50415</v>
      </c>
      <c r="C25688" t="s">
        <v>50416</v>
      </c>
      <c r="D25688">
        <v>5</v>
      </c>
      <c r="E25688">
        <v>3</v>
      </c>
      <c r="F25688" t="s">
        <v>13</v>
      </c>
      <c r="G25688" t="s">
        <v>72411</v>
      </c>
      <c r="H25688" s="3" t="s">
        <v>72412</v>
      </c>
      <c r="I25688" t="s">
        <v>3744</v>
      </c>
      <c r="J25688" t="s">
        <v>31938</v>
      </c>
    </row>
    <row r="25689" spans="1:10" ht="32" x14ac:dyDescent="0.2">
      <c r="A25689" t="s">
        <v>31934</v>
      </c>
      <c r="B25689" t="s">
        <v>50425</v>
      </c>
      <c r="C25689" t="s">
        <v>50426</v>
      </c>
      <c r="D25689">
        <v>1</v>
      </c>
      <c r="E25689">
        <v>3</v>
      </c>
      <c r="F25689" t="s">
        <v>13</v>
      </c>
      <c r="G25689" t="s">
        <v>72411</v>
      </c>
      <c r="H25689" s="3" t="s">
        <v>72412</v>
      </c>
      <c r="I25689" t="s">
        <v>3744</v>
      </c>
      <c r="J25689" t="s">
        <v>31938</v>
      </c>
    </row>
    <row r="25690" spans="1:10" ht="32" x14ac:dyDescent="0.2">
      <c r="A25690" t="s">
        <v>15350</v>
      </c>
      <c r="B25690" t="s">
        <v>41781</v>
      </c>
      <c r="C25690" t="s">
        <v>41782</v>
      </c>
      <c r="D25690">
        <v>2</v>
      </c>
      <c r="E25690">
        <v>3</v>
      </c>
      <c r="F25690" t="s">
        <v>13</v>
      </c>
      <c r="G25690" t="s">
        <v>72413</v>
      </c>
      <c r="H25690" s="3" t="s">
        <v>72414</v>
      </c>
      <c r="I25690" t="s">
        <v>7603</v>
      </c>
      <c r="J25690" t="s">
        <v>15355</v>
      </c>
    </row>
    <row r="25691" spans="1:10" ht="16" x14ac:dyDescent="0.2">
      <c r="A25691" t="s">
        <v>920</v>
      </c>
      <c r="B25691" t="s">
        <v>72415</v>
      </c>
      <c r="C25691" t="s">
        <v>72416</v>
      </c>
      <c r="D25691">
        <v>1</v>
      </c>
      <c r="E25691" t="s">
        <v>13</v>
      </c>
      <c r="F25691" t="s">
        <v>13</v>
      </c>
      <c r="G25691" t="s">
        <v>72417</v>
      </c>
      <c r="H25691" s="3" t="s">
        <v>72418</v>
      </c>
      <c r="I25691" t="s">
        <v>1276</v>
      </c>
      <c r="J25691" t="s">
        <v>927</v>
      </c>
    </row>
    <row r="25692" spans="1:10" ht="16" x14ac:dyDescent="0.2">
      <c r="A25692" t="s">
        <v>40234</v>
      </c>
      <c r="B25692" t="s">
        <v>72419</v>
      </c>
      <c r="C25692" t="s">
        <v>72420</v>
      </c>
      <c r="D25692">
        <v>5</v>
      </c>
      <c r="E25692" t="s">
        <v>1820</v>
      </c>
      <c r="F25692" t="s">
        <v>13</v>
      </c>
      <c r="G25692" t="s">
        <v>72421</v>
      </c>
      <c r="H25692" s="3" t="s">
        <v>72422</v>
      </c>
      <c r="I25692" t="s">
        <v>461</v>
      </c>
      <c r="J25692" t="s">
        <v>40239</v>
      </c>
    </row>
    <row r="25693" spans="1:10" ht="16" x14ac:dyDescent="0.2">
      <c r="A25693" t="s">
        <v>53236</v>
      </c>
      <c r="B25693" t="s">
        <v>72423</v>
      </c>
      <c r="C25693" t="s">
        <v>72424</v>
      </c>
      <c r="D25693">
        <v>1</v>
      </c>
      <c r="E25693" t="s">
        <v>53227</v>
      </c>
      <c r="F25693" t="s">
        <v>13</v>
      </c>
      <c r="G25693" t="s">
        <v>72425</v>
      </c>
      <c r="H25693" s="3" t="s">
        <v>72426</v>
      </c>
      <c r="I25693" t="s">
        <v>62</v>
      </c>
      <c r="J25693" t="s">
        <v>53237</v>
      </c>
    </row>
    <row r="25694" spans="1:10" ht="48" x14ac:dyDescent="0.2">
      <c r="A25694" t="s">
        <v>72427</v>
      </c>
      <c r="B25694" t="s">
        <v>35203</v>
      </c>
      <c r="C25694" t="s">
        <v>35204</v>
      </c>
      <c r="D25694">
        <v>1</v>
      </c>
      <c r="E25694" t="s">
        <v>53227</v>
      </c>
      <c r="F25694" t="s">
        <v>13</v>
      </c>
      <c r="G25694" t="s">
        <v>72425</v>
      </c>
      <c r="H25694" s="3" t="s">
        <v>72428</v>
      </c>
      <c r="I25694" t="s">
        <v>62</v>
      </c>
      <c r="J25694" t="s">
        <v>72429</v>
      </c>
    </row>
    <row r="25695" spans="1:10" ht="32" x14ac:dyDescent="0.2">
      <c r="A25695" t="s">
        <v>15404</v>
      </c>
      <c r="B25695" t="s">
        <v>35203</v>
      </c>
      <c r="C25695" t="s">
        <v>35204</v>
      </c>
      <c r="D25695">
        <v>3</v>
      </c>
      <c r="E25695" t="s">
        <v>53227</v>
      </c>
      <c r="F25695" t="s">
        <v>13</v>
      </c>
      <c r="G25695" t="s">
        <v>72425</v>
      </c>
      <c r="H25695" s="3" t="s">
        <v>72430</v>
      </c>
      <c r="I25695" t="s">
        <v>62</v>
      </c>
      <c r="J25695" t="s">
        <v>15406</v>
      </c>
    </row>
    <row r="25696" spans="1:10" ht="48" x14ac:dyDescent="0.2">
      <c r="A25696" t="s">
        <v>51879</v>
      </c>
      <c r="B25696" t="s">
        <v>72431</v>
      </c>
      <c r="C25696" t="s">
        <v>72432</v>
      </c>
      <c r="D25696">
        <v>3</v>
      </c>
      <c r="E25696" t="s">
        <v>53227</v>
      </c>
      <c r="F25696" t="s">
        <v>13</v>
      </c>
      <c r="G25696" t="s">
        <v>72425</v>
      </c>
      <c r="H25696" s="3" t="s">
        <v>72433</v>
      </c>
      <c r="I25696" t="s">
        <v>62</v>
      </c>
      <c r="J25696" t="s">
        <v>51884</v>
      </c>
    </row>
    <row r="25697" spans="1:10" ht="16" x14ac:dyDescent="0.2">
      <c r="A25697" t="s">
        <v>17361</v>
      </c>
      <c r="B25697" t="s">
        <v>35203</v>
      </c>
      <c r="C25697" t="s">
        <v>35204</v>
      </c>
      <c r="D25697">
        <v>2</v>
      </c>
      <c r="E25697" t="s">
        <v>53227</v>
      </c>
      <c r="F25697" t="s">
        <v>13</v>
      </c>
      <c r="G25697" t="s">
        <v>72425</v>
      </c>
      <c r="H25697" s="3" t="s">
        <v>72434</v>
      </c>
      <c r="I25697" t="s">
        <v>62</v>
      </c>
      <c r="J25697" t="s">
        <v>17363</v>
      </c>
    </row>
    <row r="25698" spans="1:10" ht="16" x14ac:dyDescent="0.2">
      <c r="A25698" t="s">
        <v>17567</v>
      </c>
      <c r="B25698" t="s">
        <v>72435</v>
      </c>
      <c r="C25698" t="s">
        <v>72436</v>
      </c>
      <c r="D25698">
        <v>3</v>
      </c>
      <c r="E25698" t="s">
        <v>53227</v>
      </c>
      <c r="F25698" t="s">
        <v>13</v>
      </c>
      <c r="G25698" t="s">
        <v>72425</v>
      </c>
      <c r="H25698" s="3" t="s">
        <v>72426</v>
      </c>
      <c r="I25698" t="s">
        <v>62</v>
      </c>
      <c r="J25698" t="s">
        <v>17570</v>
      </c>
    </row>
    <row r="25699" spans="1:10" ht="16" x14ac:dyDescent="0.2">
      <c r="A25699" t="s">
        <v>28602</v>
      </c>
      <c r="B25699" t="s">
        <v>55223</v>
      </c>
      <c r="C25699" t="s">
        <v>55224</v>
      </c>
      <c r="D25699">
        <v>19</v>
      </c>
      <c r="E25699" t="s">
        <v>53227</v>
      </c>
      <c r="F25699" t="s">
        <v>13</v>
      </c>
      <c r="G25699" t="s">
        <v>72425</v>
      </c>
      <c r="H25699" s="3" t="s">
        <v>72437</v>
      </c>
      <c r="I25699" t="s">
        <v>62</v>
      </c>
      <c r="J25699" t="s">
        <v>28607</v>
      </c>
    </row>
    <row r="25700" spans="1:10" ht="32" x14ac:dyDescent="0.2">
      <c r="A25700" t="s">
        <v>51879</v>
      </c>
      <c r="B25700" t="s">
        <v>72438</v>
      </c>
      <c r="C25700" t="s">
        <v>72439</v>
      </c>
      <c r="D25700">
        <v>2</v>
      </c>
      <c r="E25700" t="s">
        <v>53227</v>
      </c>
      <c r="F25700" t="s">
        <v>13</v>
      </c>
      <c r="G25700" t="s">
        <v>72425</v>
      </c>
      <c r="H25700" s="3" t="s">
        <v>72440</v>
      </c>
      <c r="I25700" t="s">
        <v>62</v>
      </c>
      <c r="J25700" t="s">
        <v>51884</v>
      </c>
    </row>
    <row r="25701" spans="1:10" ht="16" x14ac:dyDescent="0.2">
      <c r="A25701" t="s">
        <v>38540</v>
      </c>
      <c r="B25701" t="s">
        <v>35203</v>
      </c>
      <c r="C25701" t="s">
        <v>35204</v>
      </c>
      <c r="D25701">
        <v>2</v>
      </c>
      <c r="E25701" t="s">
        <v>53227</v>
      </c>
      <c r="F25701" t="s">
        <v>13</v>
      </c>
      <c r="G25701" t="s">
        <v>72425</v>
      </c>
      <c r="H25701" s="3" t="s">
        <v>72441</v>
      </c>
      <c r="I25701" t="s">
        <v>62</v>
      </c>
      <c r="J25701" t="s">
        <v>38543</v>
      </c>
    </row>
    <row r="25702" spans="1:10" ht="16" x14ac:dyDescent="0.2">
      <c r="A25702" t="s">
        <v>51945</v>
      </c>
      <c r="B25702" t="s">
        <v>35203</v>
      </c>
      <c r="C25702" t="s">
        <v>35204</v>
      </c>
      <c r="D25702">
        <v>2</v>
      </c>
      <c r="E25702" t="s">
        <v>53227</v>
      </c>
      <c r="F25702" t="s">
        <v>13</v>
      </c>
      <c r="G25702" t="s">
        <v>72425</v>
      </c>
      <c r="H25702" s="3" t="s">
        <v>72441</v>
      </c>
      <c r="I25702" t="s">
        <v>62</v>
      </c>
      <c r="J25702" t="s">
        <v>51946</v>
      </c>
    </row>
    <row r="25703" spans="1:10" ht="16" x14ac:dyDescent="0.2">
      <c r="A25703" t="s">
        <v>11917</v>
      </c>
      <c r="B25703" t="s">
        <v>72442</v>
      </c>
      <c r="C25703" t="s">
        <v>72443</v>
      </c>
      <c r="D25703">
        <v>2</v>
      </c>
      <c r="E25703" t="s">
        <v>53227</v>
      </c>
      <c r="F25703" t="s">
        <v>13</v>
      </c>
      <c r="G25703" t="s">
        <v>72425</v>
      </c>
      <c r="H25703" s="3" t="s">
        <v>72444</v>
      </c>
      <c r="I25703" t="s">
        <v>62</v>
      </c>
      <c r="J25703" t="s">
        <v>11922</v>
      </c>
    </row>
    <row r="25704" spans="1:10" ht="16" x14ac:dyDescent="0.2">
      <c r="A25704" t="s">
        <v>72445</v>
      </c>
      <c r="B25704" t="s">
        <v>72446</v>
      </c>
      <c r="C25704" t="s">
        <v>72447</v>
      </c>
      <c r="D25704">
        <v>2</v>
      </c>
      <c r="E25704" t="s">
        <v>53227</v>
      </c>
      <c r="F25704" t="s">
        <v>13</v>
      </c>
      <c r="G25704" t="s">
        <v>72425</v>
      </c>
      <c r="H25704" s="3" t="s">
        <v>72448</v>
      </c>
      <c r="I25704" t="s">
        <v>62</v>
      </c>
      <c r="J25704" t="s">
        <v>72449</v>
      </c>
    </row>
    <row r="25705" spans="1:10" ht="48" x14ac:dyDescent="0.2">
      <c r="A25705" t="s">
        <v>72450</v>
      </c>
      <c r="B25705" t="s">
        <v>35203</v>
      </c>
      <c r="C25705" t="s">
        <v>35204</v>
      </c>
      <c r="D25705">
        <v>1</v>
      </c>
      <c r="E25705" t="s">
        <v>53227</v>
      </c>
      <c r="F25705" t="s">
        <v>13</v>
      </c>
      <c r="G25705" t="s">
        <v>72425</v>
      </c>
      <c r="H25705" s="3" t="s">
        <v>72428</v>
      </c>
      <c r="I25705" t="s">
        <v>62</v>
      </c>
      <c r="J25705" t="s">
        <v>72451</v>
      </c>
    </row>
    <row r="25706" spans="1:10" ht="16" x14ac:dyDescent="0.2">
      <c r="A25706" t="s">
        <v>72452</v>
      </c>
      <c r="B25706" t="s">
        <v>72453</v>
      </c>
      <c r="C25706" t="s">
        <v>72454</v>
      </c>
      <c r="D25706">
        <v>1</v>
      </c>
      <c r="E25706" t="s">
        <v>53227</v>
      </c>
      <c r="F25706" t="s">
        <v>13</v>
      </c>
      <c r="G25706" t="s">
        <v>72425</v>
      </c>
      <c r="H25706" s="3" t="s">
        <v>72455</v>
      </c>
      <c r="I25706" t="s">
        <v>62</v>
      </c>
      <c r="J25706" t="s">
        <v>72456</v>
      </c>
    </row>
    <row r="25707" spans="1:10" ht="16" x14ac:dyDescent="0.2">
      <c r="A25707" t="s">
        <v>35694</v>
      </c>
      <c r="B25707" t="s">
        <v>72423</v>
      </c>
      <c r="C25707" t="s">
        <v>72424</v>
      </c>
      <c r="D25707">
        <v>3</v>
      </c>
      <c r="E25707" t="s">
        <v>53227</v>
      </c>
      <c r="F25707" t="s">
        <v>13</v>
      </c>
      <c r="G25707" t="s">
        <v>72425</v>
      </c>
      <c r="H25707" s="3" t="s">
        <v>72457</v>
      </c>
      <c r="I25707" t="s">
        <v>62</v>
      </c>
      <c r="J25707" t="s">
        <v>35695</v>
      </c>
    </row>
    <row r="25708" spans="1:10" ht="16" x14ac:dyDescent="0.2">
      <c r="A25708" t="s">
        <v>72458</v>
      </c>
      <c r="B25708" t="s">
        <v>72459</v>
      </c>
      <c r="C25708" t="s">
        <v>72460</v>
      </c>
      <c r="D25708">
        <v>1</v>
      </c>
      <c r="E25708" t="s">
        <v>53227</v>
      </c>
      <c r="F25708" t="s">
        <v>13</v>
      </c>
      <c r="G25708" t="s">
        <v>72425</v>
      </c>
      <c r="H25708" s="3" t="s">
        <v>72441</v>
      </c>
      <c r="I25708" t="s">
        <v>62</v>
      </c>
      <c r="J25708" t="s">
        <v>72461</v>
      </c>
    </row>
    <row r="25709" spans="1:10" ht="16" x14ac:dyDescent="0.2">
      <c r="A25709" t="s">
        <v>72445</v>
      </c>
      <c r="B25709" t="s">
        <v>72453</v>
      </c>
      <c r="C25709" t="s">
        <v>72454</v>
      </c>
      <c r="D25709">
        <v>1</v>
      </c>
      <c r="E25709" t="s">
        <v>53227</v>
      </c>
      <c r="F25709" t="s">
        <v>13</v>
      </c>
      <c r="G25709" t="s">
        <v>72425</v>
      </c>
      <c r="H25709" s="3" t="s">
        <v>72448</v>
      </c>
      <c r="I25709" t="s">
        <v>62</v>
      </c>
      <c r="J25709" t="s">
        <v>72449</v>
      </c>
    </row>
    <row r="25710" spans="1:10" ht="16" x14ac:dyDescent="0.2">
      <c r="A25710" t="s">
        <v>17354</v>
      </c>
      <c r="B25710" t="s">
        <v>35203</v>
      </c>
      <c r="C25710" t="s">
        <v>35204</v>
      </c>
      <c r="D25710">
        <v>2</v>
      </c>
      <c r="E25710" t="s">
        <v>53227</v>
      </c>
      <c r="F25710" t="s">
        <v>13</v>
      </c>
      <c r="G25710" t="s">
        <v>72425</v>
      </c>
      <c r="H25710" s="3" t="s">
        <v>72462</v>
      </c>
      <c r="I25710" t="s">
        <v>62</v>
      </c>
      <c r="J25710" t="s">
        <v>17356</v>
      </c>
    </row>
    <row r="25711" spans="1:10" ht="48" x14ac:dyDescent="0.2">
      <c r="A25711" t="s">
        <v>72450</v>
      </c>
      <c r="B25711" t="s">
        <v>11533</v>
      </c>
      <c r="C25711" t="s">
        <v>11534</v>
      </c>
      <c r="D25711">
        <v>2</v>
      </c>
      <c r="E25711" t="s">
        <v>53227</v>
      </c>
      <c r="F25711" t="s">
        <v>13</v>
      </c>
      <c r="G25711" t="s">
        <v>72425</v>
      </c>
      <c r="H25711" s="3" t="s">
        <v>72463</v>
      </c>
      <c r="I25711" t="s">
        <v>62</v>
      </c>
      <c r="J25711" t="s">
        <v>72451</v>
      </c>
    </row>
    <row r="25712" spans="1:10" ht="48" x14ac:dyDescent="0.2">
      <c r="A25712" t="s">
        <v>72427</v>
      </c>
      <c r="B25712" t="s">
        <v>11533</v>
      </c>
      <c r="C25712" t="s">
        <v>11534</v>
      </c>
      <c r="D25712">
        <v>2</v>
      </c>
      <c r="E25712" t="s">
        <v>53227</v>
      </c>
      <c r="F25712" t="s">
        <v>13</v>
      </c>
      <c r="G25712" t="s">
        <v>72425</v>
      </c>
      <c r="H25712" s="3" t="s">
        <v>72463</v>
      </c>
      <c r="I25712" t="s">
        <v>62</v>
      </c>
      <c r="J25712" t="s">
        <v>72429</v>
      </c>
    </row>
    <row r="25713" spans="1:10" ht="48" x14ac:dyDescent="0.2">
      <c r="A25713" t="s">
        <v>1844</v>
      </c>
      <c r="B25713" t="s">
        <v>35203</v>
      </c>
      <c r="C25713" t="s">
        <v>35204</v>
      </c>
      <c r="D25713">
        <v>2</v>
      </c>
      <c r="E25713" t="s">
        <v>53227</v>
      </c>
      <c r="F25713" t="s">
        <v>13</v>
      </c>
      <c r="G25713" t="s">
        <v>72425</v>
      </c>
      <c r="H25713" s="3" t="s">
        <v>72428</v>
      </c>
      <c r="I25713" t="s">
        <v>62</v>
      </c>
      <c r="J25713" t="s">
        <v>1848</v>
      </c>
    </row>
    <row r="25714" spans="1:10" ht="16" x14ac:dyDescent="0.2">
      <c r="A25714" t="s">
        <v>26992</v>
      </c>
      <c r="B25714" t="s">
        <v>72423</v>
      </c>
      <c r="C25714" t="s">
        <v>72424</v>
      </c>
      <c r="D25714">
        <v>4</v>
      </c>
      <c r="E25714" t="s">
        <v>53227</v>
      </c>
      <c r="F25714" t="s">
        <v>13</v>
      </c>
      <c r="G25714" t="s">
        <v>72425</v>
      </c>
      <c r="H25714" s="3" t="s">
        <v>72464</v>
      </c>
      <c r="I25714" t="s">
        <v>62</v>
      </c>
      <c r="J25714" t="s">
        <v>26996</v>
      </c>
    </row>
    <row r="25715" spans="1:10" ht="16" x14ac:dyDescent="0.2">
      <c r="A25715" t="s">
        <v>72452</v>
      </c>
      <c r="B25715" t="s">
        <v>72465</v>
      </c>
      <c r="C25715" t="s">
        <v>72466</v>
      </c>
      <c r="D25715">
        <v>2</v>
      </c>
      <c r="E25715" t="s">
        <v>53227</v>
      </c>
      <c r="F25715" t="s">
        <v>13</v>
      </c>
      <c r="G25715" t="s">
        <v>72425</v>
      </c>
      <c r="H25715" s="3" t="s">
        <v>72467</v>
      </c>
      <c r="I25715" t="s">
        <v>62</v>
      </c>
      <c r="J25715" t="s">
        <v>72456</v>
      </c>
    </row>
    <row r="25716" spans="1:10" ht="32" x14ac:dyDescent="0.2">
      <c r="A25716" t="s">
        <v>72468</v>
      </c>
      <c r="B25716" t="s">
        <v>72469</v>
      </c>
      <c r="C25716" t="s">
        <v>72470</v>
      </c>
      <c r="D25716">
        <v>1</v>
      </c>
      <c r="E25716" t="s">
        <v>53227</v>
      </c>
      <c r="F25716" t="s">
        <v>13</v>
      </c>
      <c r="G25716" t="s">
        <v>72425</v>
      </c>
      <c r="H25716" s="3" t="s">
        <v>72471</v>
      </c>
      <c r="I25716" t="s">
        <v>62</v>
      </c>
      <c r="J25716" t="s">
        <v>72472</v>
      </c>
    </row>
    <row r="25717" spans="1:10" ht="16" x14ac:dyDescent="0.2">
      <c r="A25717" t="s">
        <v>11538</v>
      </c>
      <c r="B25717" t="s">
        <v>35203</v>
      </c>
      <c r="C25717" t="s">
        <v>35204</v>
      </c>
      <c r="D25717">
        <v>2</v>
      </c>
      <c r="E25717" t="s">
        <v>53227</v>
      </c>
      <c r="F25717" t="s">
        <v>13</v>
      </c>
      <c r="G25717" t="s">
        <v>72425</v>
      </c>
      <c r="H25717" s="3" t="s">
        <v>72462</v>
      </c>
      <c r="I25717" t="s">
        <v>62</v>
      </c>
      <c r="J25717" t="s">
        <v>11540</v>
      </c>
    </row>
    <row r="25718" spans="1:10" ht="16" x14ac:dyDescent="0.2">
      <c r="A25718" t="s">
        <v>72445</v>
      </c>
      <c r="B25718" t="s">
        <v>72473</v>
      </c>
      <c r="C25718" t="s">
        <v>72474</v>
      </c>
      <c r="D25718">
        <v>3</v>
      </c>
      <c r="E25718" t="s">
        <v>53227</v>
      </c>
      <c r="F25718" t="s">
        <v>13</v>
      </c>
      <c r="G25718" t="s">
        <v>72425</v>
      </c>
      <c r="H25718" s="3" t="s">
        <v>72448</v>
      </c>
      <c r="I25718" t="s">
        <v>62</v>
      </c>
      <c r="J25718" t="s">
        <v>72449</v>
      </c>
    </row>
    <row r="25719" spans="1:10" ht="48" x14ac:dyDescent="0.2">
      <c r="A25719" t="s">
        <v>72475</v>
      </c>
      <c r="B25719" t="s">
        <v>11533</v>
      </c>
      <c r="C25719" t="s">
        <v>11534</v>
      </c>
      <c r="D25719">
        <v>2</v>
      </c>
      <c r="E25719" t="s">
        <v>53227</v>
      </c>
      <c r="F25719" t="s">
        <v>13</v>
      </c>
      <c r="G25719" t="s">
        <v>72425</v>
      </c>
      <c r="H25719" s="3" t="s">
        <v>72463</v>
      </c>
      <c r="I25719" t="s">
        <v>62</v>
      </c>
      <c r="J25719" t="s">
        <v>72476</v>
      </c>
    </row>
    <row r="25720" spans="1:10" ht="16" x14ac:dyDescent="0.2">
      <c r="A25720" t="s">
        <v>6388</v>
      </c>
      <c r="B25720" t="s">
        <v>72477</v>
      </c>
      <c r="C25720" t="s">
        <v>72478</v>
      </c>
      <c r="D25720">
        <v>1</v>
      </c>
      <c r="E25720" t="s">
        <v>53227</v>
      </c>
      <c r="F25720" t="s">
        <v>13</v>
      </c>
      <c r="G25720" t="s">
        <v>72425</v>
      </c>
      <c r="H25720" s="3" t="s">
        <v>72479</v>
      </c>
      <c r="I25720" t="s">
        <v>62</v>
      </c>
      <c r="J25720" t="s">
        <v>6392</v>
      </c>
    </row>
    <row r="25721" spans="1:10" ht="32" x14ac:dyDescent="0.2">
      <c r="A25721" t="s">
        <v>24727</v>
      </c>
      <c r="B25721" t="s">
        <v>55223</v>
      </c>
      <c r="C25721" t="s">
        <v>55224</v>
      </c>
      <c r="D25721">
        <v>10</v>
      </c>
      <c r="E25721" t="s">
        <v>53227</v>
      </c>
      <c r="F25721" t="s">
        <v>13</v>
      </c>
      <c r="G25721" t="s">
        <v>72425</v>
      </c>
      <c r="H25721" s="3" t="s">
        <v>72480</v>
      </c>
      <c r="I25721" t="s">
        <v>62</v>
      </c>
      <c r="J25721" t="s">
        <v>24732</v>
      </c>
    </row>
    <row r="25722" spans="1:10" ht="16" x14ac:dyDescent="0.2">
      <c r="A25722" t="s">
        <v>722</v>
      </c>
      <c r="B25722" t="s">
        <v>72481</v>
      </c>
      <c r="C25722" t="s">
        <v>72482</v>
      </c>
      <c r="D25722">
        <v>3</v>
      </c>
      <c r="E25722" t="s">
        <v>53227</v>
      </c>
      <c r="F25722" t="s">
        <v>13</v>
      </c>
      <c r="G25722" t="s">
        <v>72425</v>
      </c>
      <c r="H25722" s="3" t="s">
        <v>72483</v>
      </c>
      <c r="I25722" t="s">
        <v>62</v>
      </c>
      <c r="J25722" t="s">
        <v>726</v>
      </c>
    </row>
    <row r="25723" spans="1:10" ht="32" x14ac:dyDescent="0.2">
      <c r="A25723" t="s">
        <v>17567</v>
      </c>
      <c r="B25723" t="s">
        <v>35203</v>
      </c>
      <c r="C25723" t="s">
        <v>35204</v>
      </c>
      <c r="D25723">
        <v>2</v>
      </c>
      <c r="E25723" t="s">
        <v>53227</v>
      </c>
      <c r="F25723" t="s">
        <v>13</v>
      </c>
      <c r="G25723" t="s">
        <v>72425</v>
      </c>
      <c r="H25723" s="3" t="s">
        <v>72484</v>
      </c>
      <c r="I25723" t="s">
        <v>62</v>
      </c>
      <c r="J25723" t="s">
        <v>17570</v>
      </c>
    </row>
    <row r="25724" spans="1:10" ht="16" x14ac:dyDescent="0.2">
      <c r="A25724" t="s">
        <v>72485</v>
      </c>
      <c r="B25724" t="s">
        <v>72486</v>
      </c>
      <c r="C25724" t="s">
        <v>72487</v>
      </c>
      <c r="D25724">
        <v>1</v>
      </c>
      <c r="E25724" t="s">
        <v>53227</v>
      </c>
      <c r="F25724" t="s">
        <v>13</v>
      </c>
      <c r="G25724" t="s">
        <v>72425</v>
      </c>
      <c r="H25724" s="3" t="s">
        <v>72488</v>
      </c>
      <c r="I25724" t="s">
        <v>62</v>
      </c>
      <c r="J25724" t="s">
        <v>72489</v>
      </c>
    </row>
    <row r="25725" spans="1:10" ht="16" x14ac:dyDescent="0.2">
      <c r="A25725" t="s">
        <v>31043</v>
      </c>
      <c r="B25725" t="s">
        <v>72453</v>
      </c>
      <c r="C25725" t="s">
        <v>72454</v>
      </c>
      <c r="D25725">
        <v>1</v>
      </c>
      <c r="E25725" t="s">
        <v>53227</v>
      </c>
      <c r="F25725" t="s">
        <v>13</v>
      </c>
      <c r="G25725" t="s">
        <v>72425</v>
      </c>
      <c r="H25725" s="3" t="s">
        <v>72448</v>
      </c>
      <c r="I25725" t="s">
        <v>62</v>
      </c>
      <c r="J25725" t="s">
        <v>31047</v>
      </c>
    </row>
    <row r="25726" spans="1:10" ht="32" x14ac:dyDescent="0.2">
      <c r="A25726" t="s">
        <v>17580</v>
      </c>
      <c r="B25726" t="s">
        <v>72490</v>
      </c>
      <c r="C25726" t="s">
        <v>72491</v>
      </c>
      <c r="D25726">
        <v>3</v>
      </c>
      <c r="E25726" t="s">
        <v>53227</v>
      </c>
      <c r="F25726" t="s">
        <v>13</v>
      </c>
      <c r="G25726" t="s">
        <v>72425</v>
      </c>
      <c r="H25726" s="3" t="s">
        <v>72492</v>
      </c>
      <c r="I25726" t="s">
        <v>62</v>
      </c>
      <c r="J25726" t="s">
        <v>17584</v>
      </c>
    </row>
    <row r="25727" spans="1:10" ht="32" x14ac:dyDescent="0.2">
      <c r="A25727" t="s">
        <v>37261</v>
      </c>
      <c r="B25727" t="s">
        <v>72493</v>
      </c>
      <c r="C25727" t="s">
        <v>72494</v>
      </c>
      <c r="D25727">
        <v>2</v>
      </c>
      <c r="E25727" t="s">
        <v>53227</v>
      </c>
      <c r="F25727" t="s">
        <v>13</v>
      </c>
      <c r="G25727" t="s">
        <v>72425</v>
      </c>
      <c r="H25727" s="3" t="s">
        <v>72495</v>
      </c>
      <c r="I25727" t="s">
        <v>62</v>
      </c>
      <c r="J25727" t="s">
        <v>37265</v>
      </c>
    </row>
    <row r="25728" spans="1:10" ht="16" x14ac:dyDescent="0.2">
      <c r="A25728" t="s">
        <v>13667</v>
      </c>
      <c r="B25728" t="s">
        <v>55223</v>
      </c>
      <c r="C25728" t="s">
        <v>55224</v>
      </c>
      <c r="D25728">
        <v>11</v>
      </c>
      <c r="E25728" t="s">
        <v>53227</v>
      </c>
      <c r="F25728" t="s">
        <v>13</v>
      </c>
      <c r="G25728" t="s">
        <v>72425</v>
      </c>
      <c r="H25728" s="3" t="s">
        <v>72496</v>
      </c>
      <c r="I25728" t="s">
        <v>62</v>
      </c>
      <c r="J25728" t="s">
        <v>13672</v>
      </c>
    </row>
    <row r="25729" spans="1:10" ht="48" x14ac:dyDescent="0.2">
      <c r="A25729" t="s">
        <v>72475</v>
      </c>
      <c r="B25729" t="s">
        <v>35203</v>
      </c>
      <c r="C25729" t="s">
        <v>35204</v>
      </c>
      <c r="D25729">
        <v>1</v>
      </c>
      <c r="E25729" t="s">
        <v>53227</v>
      </c>
      <c r="F25729" t="s">
        <v>13</v>
      </c>
      <c r="G25729" t="s">
        <v>72425</v>
      </c>
      <c r="H25729" s="3" t="s">
        <v>72428</v>
      </c>
      <c r="I25729" t="s">
        <v>62</v>
      </c>
      <c r="J25729" t="s">
        <v>72476</v>
      </c>
    </row>
    <row r="25730" spans="1:10" ht="32" x14ac:dyDescent="0.2">
      <c r="A25730" t="s">
        <v>55382</v>
      </c>
      <c r="B25730" t="s">
        <v>72497</v>
      </c>
      <c r="C25730" t="s">
        <v>72498</v>
      </c>
      <c r="D25730">
        <v>3</v>
      </c>
      <c r="E25730" t="s">
        <v>53227</v>
      </c>
      <c r="F25730" t="s">
        <v>13</v>
      </c>
      <c r="G25730" t="s">
        <v>72425</v>
      </c>
      <c r="H25730" s="3" t="s">
        <v>72499</v>
      </c>
      <c r="I25730" t="s">
        <v>62</v>
      </c>
      <c r="J25730" t="s">
        <v>55387</v>
      </c>
    </row>
    <row r="25731" spans="1:10" ht="32" x14ac:dyDescent="0.2">
      <c r="A25731" t="s">
        <v>15412</v>
      </c>
      <c r="B25731" t="s">
        <v>35203</v>
      </c>
      <c r="C25731" t="s">
        <v>35204</v>
      </c>
      <c r="D25731">
        <v>3</v>
      </c>
      <c r="E25731" t="s">
        <v>53227</v>
      </c>
      <c r="F25731" t="s">
        <v>13</v>
      </c>
      <c r="G25731" t="s">
        <v>72425</v>
      </c>
      <c r="H25731" s="3" t="s">
        <v>72495</v>
      </c>
      <c r="I25731" t="s">
        <v>62</v>
      </c>
      <c r="J25731" t="s">
        <v>15414</v>
      </c>
    </row>
    <row r="25732" spans="1:10" ht="16" x14ac:dyDescent="0.2">
      <c r="A25732" t="s">
        <v>38012</v>
      </c>
      <c r="B25732" t="s">
        <v>72500</v>
      </c>
      <c r="C25732" t="s">
        <v>72501</v>
      </c>
      <c r="D25732">
        <v>2</v>
      </c>
      <c r="E25732" t="s">
        <v>13</v>
      </c>
      <c r="F25732" t="s">
        <v>13</v>
      </c>
      <c r="G25732" t="s">
        <v>72502</v>
      </c>
      <c r="H25732" s="3" t="s">
        <v>72503</v>
      </c>
      <c r="I25732" t="s">
        <v>1658</v>
      </c>
      <c r="J25732" t="s">
        <v>38017</v>
      </c>
    </row>
    <row r="25733" spans="1:10" ht="16" x14ac:dyDescent="0.2">
      <c r="A25733" t="s">
        <v>72504</v>
      </c>
      <c r="B25733" t="s">
        <v>72505</v>
      </c>
      <c r="C25733" t="s">
        <v>72506</v>
      </c>
      <c r="D25733">
        <v>2</v>
      </c>
      <c r="E25733" t="s">
        <v>1280</v>
      </c>
      <c r="F25733" t="s">
        <v>13</v>
      </c>
      <c r="G25733" t="s">
        <v>72507</v>
      </c>
      <c r="H25733" s="3" t="s">
        <v>72508</v>
      </c>
      <c r="I25733" t="s">
        <v>35619</v>
      </c>
      <c r="J25733" t="s">
        <v>72509</v>
      </c>
    </row>
    <row r="25734" spans="1:10" ht="16" x14ac:dyDescent="0.2">
      <c r="A25734" t="s">
        <v>9645</v>
      </c>
      <c r="B25734" t="s">
        <v>72510</v>
      </c>
      <c r="C25734" t="s">
        <v>72511</v>
      </c>
      <c r="D25734">
        <v>11</v>
      </c>
      <c r="E25734" t="s">
        <v>1280</v>
      </c>
      <c r="F25734" t="s">
        <v>13</v>
      </c>
      <c r="G25734" t="s">
        <v>72507</v>
      </c>
      <c r="H25734" s="3" t="s">
        <v>72512</v>
      </c>
      <c r="I25734" t="s">
        <v>35619</v>
      </c>
      <c r="J25734" t="s">
        <v>9650</v>
      </c>
    </row>
    <row r="25735" spans="1:10" ht="16" x14ac:dyDescent="0.2">
      <c r="A25735" t="s">
        <v>72504</v>
      </c>
      <c r="B25735" t="s">
        <v>72513</v>
      </c>
      <c r="C25735" t="s">
        <v>72514</v>
      </c>
      <c r="D25735">
        <v>1</v>
      </c>
      <c r="E25735" t="s">
        <v>1280</v>
      </c>
      <c r="F25735" t="s">
        <v>13</v>
      </c>
      <c r="G25735" t="s">
        <v>72507</v>
      </c>
      <c r="H25735" s="3" t="s">
        <v>72515</v>
      </c>
      <c r="I25735" t="s">
        <v>35619</v>
      </c>
      <c r="J25735" t="s">
        <v>72509</v>
      </c>
    </row>
    <row r="25736" spans="1:10" ht="16" x14ac:dyDescent="0.2">
      <c r="A25736" t="s">
        <v>1364</v>
      </c>
      <c r="B25736" t="s">
        <v>72516</v>
      </c>
      <c r="C25736" t="s">
        <v>72517</v>
      </c>
      <c r="D25736">
        <v>1</v>
      </c>
      <c r="E25736" t="s">
        <v>13</v>
      </c>
      <c r="F25736" t="s">
        <v>13</v>
      </c>
      <c r="G25736" t="s">
        <v>72518</v>
      </c>
      <c r="H25736" s="3" t="s">
        <v>72519</v>
      </c>
      <c r="I25736" t="s">
        <v>1002</v>
      </c>
      <c r="J25736" t="s">
        <v>1368</v>
      </c>
    </row>
    <row r="25737" spans="1:10" ht="16" x14ac:dyDescent="0.2">
      <c r="A25737" t="s">
        <v>1159</v>
      </c>
      <c r="B25737" t="s">
        <v>19763</v>
      </c>
      <c r="C25737" t="s">
        <v>19764</v>
      </c>
      <c r="D25737">
        <v>9</v>
      </c>
      <c r="E25737" t="s">
        <v>13</v>
      </c>
      <c r="F25737" t="s">
        <v>13</v>
      </c>
      <c r="G25737" t="s">
        <v>72518</v>
      </c>
      <c r="H25737" s="3" t="s">
        <v>72520</v>
      </c>
      <c r="I25737" t="s">
        <v>1002</v>
      </c>
      <c r="J25737" t="s">
        <v>1164</v>
      </c>
    </row>
    <row r="25738" spans="1:10" ht="16" x14ac:dyDescent="0.2">
      <c r="A25738" t="s">
        <v>72521</v>
      </c>
      <c r="B25738" t="s">
        <v>72522</v>
      </c>
      <c r="C25738" t="s">
        <v>72523</v>
      </c>
      <c r="D25738">
        <v>1</v>
      </c>
      <c r="E25738" t="s">
        <v>13</v>
      </c>
      <c r="F25738" t="s">
        <v>13</v>
      </c>
      <c r="G25738" t="s">
        <v>72518</v>
      </c>
      <c r="H25738" s="3" t="s">
        <v>72524</v>
      </c>
      <c r="I25738" t="s">
        <v>1002</v>
      </c>
      <c r="J25738" t="s">
        <v>72525</v>
      </c>
    </row>
    <row r="25739" spans="1:10" ht="16" x14ac:dyDescent="0.2">
      <c r="A25739" t="s">
        <v>17781</v>
      </c>
      <c r="B25739" t="s">
        <v>72526</v>
      </c>
      <c r="C25739" t="s">
        <v>72527</v>
      </c>
      <c r="D25739">
        <v>1</v>
      </c>
      <c r="E25739" t="s">
        <v>13</v>
      </c>
      <c r="F25739" t="s">
        <v>13</v>
      </c>
      <c r="G25739" t="s">
        <v>72518</v>
      </c>
      <c r="H25739" s="3" t="s">
        <v>72524</v>
      </c>
      <c r="I25739" t="s">
        <v>1002</v>
      </c>
      <c r="J25739" t="s">
        <v>17785</v>
      </c>
    </row>
    <row r="25740" spans="1:10" ht="16" x14ac:dyDescent="0.2">
      <c r="A25740" t="s">
        <v>17781</v>
      </c>
      <c r="B25740" t="s">
        <v>72522</v>
      </c>
      <c r="C25740" t="s">
        <v>72523</v>
      </c>
      <c r="D25740">
        <v>2</v>
      </c>
      <c r="E25740" t="s">
        <v>13</v>
      </c>
      <c r="F25740" t="s">
        <v>13</v>
      </c>
      <c r="G25740" t="s">
        <v>72518</v>
      </c>
      <c r="H25740" s="3" t="s">
        <v>72524</v>
      </c>
      <c r="I25740" t="s">
        <v>1002</v>
      </c>
      <c r="J25740" t="s">
        <v>17785</v>
      </c>
    </row>
    <row r="25741" spans="1:10" ht="16" x14ac:dyDescent="0.2">
      <c r="A25741" t="s">
        <v>72521</v>
      </c>
      <c r="B25741" t="s">
        <v>72528</v>
      </c>
      <c r="C25741" t="s">
        <v>72529</v>
      </c>
      <c r="D25741">
        <v>2</v>
      </c>
      <c r="E25741" t="s">
        <v>13</v>
      </c>
      <c r="F25741" t="s">
        <v>13</v>
      </c>
      <c r="G25741" t="s">
        <v>72518</v>
      </c>
      <c r="H25741" s="3" t="s">
        <v>72524</v>
      </c>
      <c r="I25741" t="s">
        <v>1002</v>
      </c>
      <c r="J25741" t="s">
        <v>72525</v>
      </c>
    </row>
    <row r="25742" spans="1:10" ht="16" x14ac:dyDescent="0.2">
      <c r="A25742" t="s">
        <v>16058</v>
      </c>
      <c r="B25742" t="s">
        <v>72530</v>
      </c>
      <c r="C25742" t="s">
        <v>72531</v>
      </c>
      <c r="D25742">
        <v>1</v>
      </c>
      <c r="E25742" t="s">
        <v>1088</v>
      </c>
      <c r="F25742" t="s">
        <v>13</v>
      </c>
      <c r="G25742" t="s">
        <v>72532</v>
      </c>
      <c r="H25742" s="3" t="s">
        <v>72533</v>
      </c>
      <c r="I25742" t="s">
        <v>69</v>
      </c>
      <c r="J25742" t="s">
        <v>16061</v>
      </c>
    </row>
    <row r="25743" spans="1:10" ht="16" x14ac:dyDescent="0.2">
      <c r="A25743" t="s">
        <v>15867</v>
      </c>
      <c r="B25743" t="s">
        <v>16018</v>
      </c>
      <c r="C25743" t="s">
        <v>16019</v>
      </c>
      <c r="D25743">
        <v>3</v>
      </c>
      <c r="E25743" t="s">
        <v>1088</v>
      </c>
      <c r="F25743" t="s">
        <v>13</v>
      </c>
      <c r="G25743" t="s">
        <v>72532</v>
      </c>
      <c r="H25743" s="3" t="s">
        <v>72534</v>
      </c>
      <c r="I25743" t="s">
        <v>69</v>
      </c>
      <c r="J25743" t="s">
        <v>15870</v>
      </c>
    </row>
    <row r="25744" spans="1:10" ht="16" x14ac:dyDescent="0.2">
      <c r="A25744" t="s">
        <v>15134</v>
      </c>
      <c r="B25744" t="s">
        <v>72535</v>
      </c>
      <c r="C25744" t="s">
        <v>72536</v>
      </c>
      <c r="D25744">
        <v>1</v>
      </c>
      <c r="E25744" t="s">
        <v>1088</v>
      </c>
      <c r="F25744" t="s">
        <v>13</v>
      </c>
      <c r="G25744" t="s">
        <v>72532</v>
      </c>
      <c r="H25744" s="3" t="s">
        <v>72537</v>
      </c>
      <c r="I25744" t="s">
        <v>69</v>
      </c>
      <c r="J25744" t="s">
        <v>15139</v>
      </c>
    </row>
    <row r="25745" spans="1:10" ht="16" x14ac:dyDescent="0.2">
      <c r="A25745" t="s">
        <v>72538</v>
      </c>
      <c r="B25745" t="s">
        <v>16018</v>
      </c>
      <c r="C25745" t="s">
        <v>16019</v>
      </c>
      <c r="D25745">
        <v>1</v>
      </c>
      <c r="E25745" t="s">
        <v>1088</v>
      </c>
      <c r="F25745" t="s">
        <v>13</v>
      </c>
      <c r="G25745" t="s">
        <v>72532</v>
      </c>
      <c r="H25745" s="3" t="s">
        <v>72539</v>
      </c>
      <c r="I25745" t="s">
        <v>69</v>
      </c>
      <c r="J25745" t="s">
        <v>72540</v>
      </c>
    </row>
    <row r="25746" spans="1:10" ht="16" x14ac:dyDescent="0.2">
      <c r="A25746" t="s">
        <v>16017</v>
      </c>
      <c r="B25746" t="s">
        <v>31092</v>
      </c>
      <c r="C25746" t="s">
        <v>72541</v>
      </c>
      <c r="D25746">
        <v>2</v>
      </c>
      <c r="E25746" t="s">
        <v>1088</v>
      </c>
      <c r="F25746" t="s">
        <v>13</v>
      </c>
      <c r="G25746" t="s">
        <v>72532</v>
      </c>
      <c r="H25746" s="3" t="s">
        <v>72533</v>
      </c>
      <c r="I25746" t="s">
        <v>69</v>
      </c>
      <c r="J25746" t="s">
        <v>16020</v>
      </c>
    </row>
    <row r="25747" spans="1:10" ht="16" x14ac:dyDescent="0.2">
      <c r="A25747" t="s">
        <v>72542</v>
      </c>
      <c r="B25747" t="s">
        <v>16018</v>
      </c>
      <c r="C25747" t="s">
        <v>16019</v>
      </c>
      <c r="D25747">
        <v>1</v>
      </c>
      <c r="E25747" t="s">
        <v>1088</v>
      </c>
      <c r="F25747" t="s">
        <v>13</v>
      </c>
      <c r="G25747" t="s">
        <v>72532</v>
      </c>
      <c r="H25747" s="3" t="s">
        <v>72533</v>
      </c>
      <c r="I25747" t="s">
        <v>69</v>
      </c>
      <c r="J25747" t="s">
        <v>72543</v>
      </c>
    </row>
    <row r="25748" spans="1:10" ht="16" x14ac:dyDescent="0.2">
      <c r="A25748" t="s">
        <v>72544</v>
      </c>
      <c r="B25748" t="s">
        <v>72545</v>
      </c>
      <c r="C25748" t="s">
        <v>72546</v>
      </c>
      <c r="D25748">
        <v>1</v>
      </c>
      <c r="E25748" t="s">
        <v>1088</v>
      </c>
      <c r="F25748" t="s">
        <v>13</v>
      </c>
      <c r="G25748" t="s">
        <v>72532</v>
      </c>
      <c r="H25748" s="3" t="s">
        <v>72533</v>
      </c>
      <c r="I25748" t="s">
        <v>69</v>
      </c>
      <c r="J25748" t="s">
        <v>72547</v>
      </c>
    </row>
    <row r="25749" spans="1:10" ht="16" x14ac:dyDescent="0.2">
      <c r="A25749" t="s">
        <v>16058</v>
      </c>
      <c r="B25749" t="s">
        <v>31092</v>
      </c>
      <c r="C25749" t="s">
        <v>72541</v>
      </c>
      <c r="D25749">
        <v>3</v>
      </c>
      <c r="E25749" t="s">
        <v>1088</v>
      </c>
      <c r="F25749" t="s">
        <v>13</v>
      </c>
      <c r="G25749" t="s">
        <v>72532</v>
      </c>
      <c r="H25749" s="3" t="s">
        <v>72533</v>
      </c>
      <c r="I25749" t="s">
        <v>69</v>
      </c>
      <c r="J25749" t="s">
        <v>16061</v>
      </c>
    </row>
    <row r="25750" spans="1:10" ht="16" x14ac:dyDescent="0.2">
      <c r="A25750" t="s">
        <v>72544</v>
      </c>
      <c r="B25750" t="s">
        <v>72548</v>
      </c>
      <c r="C25750" t="s">
        <v>72549</v>
      </c>
      <c r="D25750">
        <v>2</v>
      </c>
      <c r="E25750" t="s">
        <v>1088</v>
      </c>
      <c r="F25750" t="s">
        <v>13</v>
      </c>
      <c r="G25750" t="s">
        <v>72532</v>
      </c>
      <c r="H25750" s="3" t="s">
        <v>72533</v>
      </c>
      <c r="I25750" t="s">
        <v>69</v>
      </c>
      <c r="J25750" t="s">
        <v>72547</v>
      </c>
    </row>
    <row r="25751" spans="1:10" ht="16" x14ac:dyDescent="0.2">
      <c r="A25751" t="s">
        <v>72544</v>
      </c>
      <c r="B25751" t="s">
        <v>72550</v>
      </c>
      <c r="C25751" t="s">
        <v>72551</v>
      </c>
      <c r="D25751">
        <v>3</v>
      </c>
      <c r="E25751" t="s">
        <v>1088</v>
      </c>
      <c r="F25751" t="s">
        <v>13</v>
      </c>
      <c r="G25751" t="s">
        <v>72532</v>
      </c>
      <c r="H25751" s="3" t="s">
        <v>72533</v>
      </c>
      <c r="I25751" t="s">
        <v>69</v>
      </c>
      <c r="J25751" t="s">
        <v>72547</v>
      </c>
    </row>
    <row r="25752" spans="1:10" ht="16" x14ac:dyDescent="0.2">
      <c r="A25752" t="s">
        <v>72544</v>
      </c>
      <c r="B25752" t="s">
        <v>72552</v>
      </c>
      <c r="C25752" t="s">
        <v>72553</v>
      </c>
      <c r="D25752">
        <v>4</v>
      </c>
      <c r="E25752" t="s">
        <v>1088</v>
      </c>
      <c r="F25752" t="s">
        <v>13</v>
      </c>
      <c r="G25752" t="s">
        <v>72532</v>
      </c>
      <c r="H25752" s="3" t="s">
        <v>72533</v>
      </c>
      <c r="I25752" t="s">
        <v>69</v>
      </c>
      <c r="J25752" t="s">
        <v>72547</v>
      </c>
    </row>
    <row r="25753" spans="1:10" ht="16" x14ac:dyDescent="0.2">
      <c r="A25753" t="s">
        <v>72554</v>
      </c>
      <c r="B25753" t="s">
        <v>72555</v>
      </c>
      <c r="C25753" t="s">
        <v>72556</v>
      </c>
      <c r="D25753">
        <v>1</v>
      </c>
      <c r="E25753" t="s">
        <v>1088</v>
      </c>
      <c r="F25753" t="s">
        <v>13</v>
      </c>
      <c r="G25753" t="s">
        <v>72532</v>
      </c>
      <c r="H25753" s="3" t="s">
        <v>72557</v>
      </c>
      <c r="I25753" t="s">
        <v>126</v>
      </c>
      <c r="J25753" t="s">
        <v>72558</v>
      </c>
    </row>
    <row r="25754" spans="1:10" ht="16" x14ac:dyDescent="0.2">
      <c r="A25754" t="s">
        <v>39636</v>
      </c>
      <c r="B25754" t="s">
        <v>72559</v>
      </c>
      <c r="C25754" t="s">
        <v>72560</v>
      </c>
      <c r="D25754">
        <v>2</v>
      </c>
      <c r="E25754" t="s">
        <v>1088</v>
      </c>
      <c r="F25754" t="s">
        <v>13</v>
      </c>
      <c r="G25754" t="s">
        <v>72532</v>
      </c>
      <c r="H25754" s="3" t="s">
        <v>72533</v>
      </c>
      <c r="I25754" t="s">
        <v>69</v>
      </c>
      <c r="J25754" t="s">
        <v>39640</v>
      </c>
    </row>
    <row r="25755" spans="1:10" ht="16" x14ac:dyDescent="0.2">
      <c r="A25755" t="s">
        <v>16017</v>
      </c>
      <c r="B25755" t="s">
        <v>72530</v>
      </c>
      <c r="C25755" t="s">
        <v>72531</v>
      </c>
      <c r="D25755">
        <v>1</v>
      </c>
      <c r="E25755" t="s">
        <v>1088</v>
      </c>
      <c r="F25755" t="s">
        <v>13</v>
      </c>
      <c r="G25755" t="s">
        <v>72532</v>
      </c>
      <c r="H25755" s="3" t="s">
        <v>72533</v>
      </c>
      <c r="I25755" t="s">
        <v>69</v>
      </c>
      <c r="J25755" t="s">
        <v>16020</v>
      </c>
    </row>
    <row r="25756" spans="1:10" ht="16" x14ac:dyDescent="0.2">
      <c r="A25756" t="s">
        <v>72554</v>
      </c>
      <c r="B25756" t="s">
        <v>2033</v>
      </c>
      <c r="C25756" t="s">
        <v>72561</v>
      </c>
      <c r="D25756">
        <v>2</v>
      </c>
      <c r="E25756" t="s">
        <v>1088</v>
      </c>
      <c r="F25756" t="s">
        <v>13</v>
      </c>
      <c r="G25756" t="s">
        <v>72532</v>
      </c>
      <c r="H25756" s="3" t="s">
        <v>72557</v>
      </c>
      <c r="I25756" t="s">
        <v>126</v>
      </c>
      <c r="J25756" t="s">
        <v>72558</v>
      </c>
    </row>
    <row r="25757" spans="1:10" ht="16" x14ac:dyDescent="0.2">
      <c r="A25757" t="s">
        <v>72544</v>
      </c>
      <c r="B25757" t="s">
        <v>8566</v>
      </c>
      <c r="C25757" t="s">
        <v>72562</v>
      </c>
      <c r="D25757">
        <v>5</v>
      </c>
      <c r="E25757" t="s">
        <v>1088</v>
      </c>
      <c r="F25757" t="s">
        <v>13</v>
      </c>
      <c r="G25757" t="s">
        <v>72532</v>
      </c>
      <c r="H25757" s="3" t="s">
        <v>72533</v>
      </c>
      <c r="I25757" t="s">
        <v>69</v>
      </c>
      <c r="J25757" t="s">
        <v>72547</v>
      </c>
    </row>
    <row r="25758" spans="1:10" ht="16" x14ac:dyDescent="0.2">
      <c r="A25758" t="s">
        <v>39636</v>
      </c>
      <c r="B25758" t="s">
        <v>3143</v>
      </c>
      <c r="C25758" t="s">
        <v>72563</v>
      </c>
      <c r="D25758">
        <v>1</v>
      </c>
      <c r="E25758" t="s">
        <v>1088</v>
      </c>
      <c r="F25758" t="s">
        <v>13</v>
      </c>
      <c r="G25758" t="s">
        <v>72532</v>
      </c>
      <c r="H25758" s="3" t="s">
        <v>72533</v>
      </c>
      <c r="I25758" t="s">
        <v>69</v>
      </c>
      <c r="J25758" t="s">
        <v>39640</v>
      </c>
    </row>
    <row r="25759" spans="1:10" ht="16" x14ac:dyDescent="0.2">
      <c r="A25759" t="s">
        <v>72564</v>
      </c>
      <c r="B25759" t="s">
        <v>72565</v>
      </c>
      <c r="C25759" t="s">
        <v>72566</v>
      </c>
      <c r="D25759">
        <v>1</v>
      </c>
      <c r="E25759" t="s">
        <v>13</v>
      </c>
      <c r="F25759" t="s">
        <v>13</v>
      </c>
      <c r="G25759" t="s">
        <v>72567</v>
      </c>
      <c r="H25759" s="3" t="s">
        <v>72568</v>
      </c>
      <c r="I25759" t="s">
        <v>62</v>
      </c>
      <c r="J25759" t="s">
        <v>72569</v>
      </c>
    </row>
    <row r="25760" spans="1:10" ht="32" x14ac:dyDescent="0.2">
      <c r="A25760" t="s">
        <v>3322</v>
      </c>
      <c r="B25760" t="s">
        <v>72570</v>
      </c>
      <c r="C25760" t="s">
        <v>72571</v>
      </c>
      <c r="D25760">
        <v>1</v>
      </c>
      <c r="E25760" t="s">
        <v>13</v>
      </c>
      <c r="F25760" t="s">
        <v>13</v>
      </c>
      <c r="G25760" t="s">
        <v>72572</v>
      </c>
      <c r="H25760" s="3" t="s">
        <v>72573</v>
      </c>
      <c r="I25760" t="s">
        <v>461</v>
      </c>
      <c r="J25760" t="s">
        <v>3327</v>
      </c>
    </row>
    <row r="25761" spans="1:10" ht="16" x14ac:dyDescent="0.2">
      <c r="A25761" t="s">
        <v>72574</v>
      </c>
      <c r="B25761" t="s">
        <v>72575</v>
      </c>
      <c r="C25761" t="s">
        <v>72576</v>
      </c>
      <c r="D25761">
        <v>1</v>
      </c>
      <c r="E25761" t="s">
        <v>13</v>
      </c>
      <c r="F25761" t="s">
        <v>13</v>
      </c>
      <c r="G25761" t="s">
        <v>72572</v>
      </c>
      <c r="H25761" s="3" t="s">
        <v>72577</v>
      </c>
      <c r="I25761" t="s">
        <v>461</v>
      </c>
      <c r="J25761" t="s">
        <v>72578</v>
      </c>
    </row>
    <row r="25762" spans="1:10" ht="16" x14ac:dyDescent="0.2">
      <c r="A25762" t="s">
        <v>69290</v>
      </c>
      <c r="B25762" t="s">
        <v>72570</v>
      </c>
      <c r="C25762" t="s">
        <v>72571</v>
      </c>
      <c r="D25762">
        <v>2</v>
      </c>
      <c r="E25762" t="s">
        <v>13</v>
      </c>
      <c r="F25762" t="s">
        <v>13</v>
      </c>
      <c r="G25762" t="s">
        <v>72572</v>
      </c>
      <c r="H25762" s="3" t="s">
        <v>72579</v>
      </c>
      <c r="I25762" t="s">
        <v>461</v>
      </c>
      <c r="J25762" t="s">
        <v>69292</v>
      </c>
    </row>
    <row r="25763" spans="1:10" ht="32" x14ac:dyDescent="0.2">
      <c r="A25763" t="s">
        <v>72580</v>
      </c>
      <c r="B25763" t="s">
        <v>72581</v>
      </c>
      <c r="C25763" t="s">
        <v>72582</v>
      </c>
      <c r="D25763">
        <v>1</v>
      </c>
      <c r="E25763" t="s">
        <v>13</v>
      </c>
      <c r="F25763" t="s">
        <v>13</v>
      </c>
      <c r="G25763" t="s">
        <v>72572</v>
      </c>
      <c r="H25763" s="3" t="s">
        <v>72583</v>
      </c>
      <c r="I25763" t="s">
        <v>461</v>
      </c>
      <c r="J25763" t="s">
        <v>72584</v>
      </c>
    </row>
    <row r="25764" spans="1:10" ht="16" x14ac:dyDescent="0.2">
      <c r="A25764" t="s">
        <v>69290</v>
      </c>
      <c r="B25764" t="s">
        <v>72581</v>
      </c>
      <c r="C25764" t="s">
        <v>72582</v>
      </c>
      <c r="D25764">
        <v>1</v>
      </c>
      <c r="E25764" t="s">
        <v>13</v>
      </c>
      <c r="F25764" t="s">
        <v>13</v>
      </c>
      <c r="G25764" t="s">
        <v>72572</v>
      </c>
      <c r="H25764" s="3" t="s">
        <v>72579</v>
      </c>
      <c r="I25764" t="s">
        <v>461</v>
      </c>
      <c r="J25764" t="s">
        <v>69292</v>
      </c>
    </row>
    <row r="25765" spans="1:10" ht="16" x14ac:dyDescent="0.2">
      <c r="A25765" t="s">
        <v>72585</v>
      </c>
      <c r="B25765" t="s">
        <v>72581</v>
      </c>
      <c r="C25765" t="s">
        <v>72582</v>
      </c>
      <c r="D25765">
        <v>1</v>
      </c>
      <c r="E25765" t="s">
        <v>13</v>
      </c>
      <c r="F25765" t="s">
        <v>13</v>
      </c>
      <c r="G25765" t="s">
        <v>72572</v>
      </c>
      <c r="H25765" s="3" t="s">
        <v>72586</v>
      </c>
      <c r="I25765" t="s">
        <v>461</v>
      </c>
      <c r="J25765" t="s">
        <v>72587</v>
      </c>
    </row>
    <row r="25766" spans="1:10" ht="16" x14ac:dyDescent="0.2">
      <c r="A25766" t="s">
        <v>72588</v>
      </c>
      <c r="B25766" t="s">
        <v>72589</v>
      </c>
      <c r="C25766" t="s">
        <v>72590</v>
      </c>
      <c r="D25766">
        <v>3</v>
      </c>
      <c r="E25766" t="s">
        <v>13</v>
      </c>
      <c r="F25766" t="s">
        <v>13</v>
      </c>
      <c r="G25766" t="s">
        <v>72572</v>
      </c>
      <c r="H25766" s="3" t="s">
        <v>72591</v>
      </c>
      <c r="I25766" t="s">
        <v>461</v>
      </c>
      <c r="J25766" t="s">
        <v>72592</v>
      </c>
    </row>
    <row r="25767" spans="1:10" ht="16" x14ac:dyDescent="0.2">
      <c r="A25767" t="s">
        <v>72588</v>
      </c>
      <c r="B25767" t="s">
        <v>72593</v>
      </c>
      <c r="C25767" t="s">
        <v>72594</v>
      </c>
      <c r="D25767">
        <v>2</v>
      </c>
      <c r="E25767" t="s">
        <v>13</v>
      </c>
      <c r="F25767" t="s">
        <v>13</v>
      </c>
      <c r="G25767" t="s">
        <v>72572</v>
      </c>
      <c r="H25767" s="3" t="s">
        <v>72591</v>
      </c>
      <c r="I25767" t="s">
        <v>461</v>
      </c>
      <c r="J25767" t="s">
        <v>72592</v>
      </c>
    </row>
    <row r="25768" spans="1:10" ht="16" x14ac:dyDescent="0.2">
      <c r="A25768" t="s">
        <v>72588</v>
      </c>
      <c r="B25768" t="s">
        <v>72595</v>
      </c>
      <c r="C25768" t="s">
        <v>72596</v>
      </c>
      <c r="D25768">
        <v>1</v>
      </c>
      <c r="E25768" t="s">
        <v>13</v>
      </c>
      <c r="F25768" t="s">
        <v>13</v>
      </c>
      <c r="G25768" t="s">
        <v>72572</v>
      </c>
      <c r="H25768" s="3" t="s">
        <v>72591</v>
      </c>
      <c r="I25768" t="s">
        <v>461</v>
      </c>
      <c r="J25768" t="s">
        <v>72592</v>
      </c>
    </row>
    <row r="25769" spans="1:10" ht="16" x14ac:dyDescent="0.2">
      <c r="A25769" t="s">
        <v>72574</v>
      </c>
      <c r="B25769" t="s">
        <v>72597</v>
      </c>
      <c r="C25769" t="s">
        <v>72598</v>
      </c>
      <c r="D25769">
        <v>2</v>
      </c>
      <c r="E25769" t="s">
        <v>13</v>
      </c>
      <c r="F25769" t="s">
        <v>13</v>
      </c>
      <c r="G25769" t="s">
        <v>72572</v>
      </c>
      <c r="H25769" s="3" t="s">
        <v>72577</v>
      </c>
      <c r="I25769" t="s">
        <v>461</v>
      </c>
      <c r="J25769" t="s">
        <v>72578</v>
      </c>
    </row>
    <row r="25770" spans="1:10" ht="32" x14ac:dyDescent="0.2">
      <c r="A25770" t="s">
        <v>72599</v>
      </c>
      <c r="B25770" t="s">
        <v>72600</v>
      </c>
      <c r="C25770" t="s">
        <v>72601</v>
      </c>
      <c r="D25770">
        <v>2</v>
      </c>
      <c r="E25770">
        <f>222</f>
        <v>222</v>
      </c>
      <c r="F25770" t="s">
        <v>13</v>
      </c>
      <c r="G25770" t="s">
        <v>72602</v>
      </c>
      <c r="H25770" s="3" t="s">
        <v>72603</v>
      </c>
      <c r="I25770" t="s">
        <v>62</v>
      </c>
      <c r="J25770" t="s">
        <v>72604</v>
      </c>
    </row>
    <row r="25771" spans="1:10" ht="16" x14ac:dyDescent="0.2">
      <c r="A25771" t="s">
        <v>37598</v>
      </c>
      <c r="B25771" t="s">
        <v>72605</v>
      </c>
      <c r="C25771" t="s">
        <v>72606</v>
      </c>
      <c r="D25771">
        <v>6</v>
      </c>
      <c r="E25771">
        <f>222</f>
        <v>222</v>
      </c>
      <c r="F25771" t="s">
        <v>13</v>
      </c>
      <c r="G25771" t="s">
        <v>72602</v>
      </c>
      <c r="H25771" s="3" t="s">
        <v>72607</v>
      </c>
      <c r="I25771" t="s">
        <v>62</v>
      </c>
      <c r="J25771" t="s">
        <v>37602</v>
      </c>
    </row>
    <row r="25772" spans="1:10" ht="32" x14ac:dyDescent="0.2">
      <c r="A25772" t="s">
        <v>72599</v>
      </c>
      <c r="B25772" t="s">
        <v>72608</v>
      </c>
      <c r="C25772" t="s">
        <v>72609</v>
      </c>
      <c r="D25772">
        <v>1</v>
      </c>
      <c r="E25772">
        <f>222</f>
        <v>222</v>
      </c>
      <c r="F25772" t="s">
        <v>13</v>
      </c>
      <c r="G25772" t="s">
        <v>72602</v>
      </c>
      <c r="H25772" s="3" t="s">
        <v>72603</v>
      </c>
      <c r="I25772" t="s">
        <v>62</v>
      </c>
      <c r="J25772" t="s">
        <v>72604</v>
      </c>
    </row>
    <row r="25773" spans="1:10" ht="32" x14ac:dyDescent="0.2">
      <c r="A25773" t="s">
        <v>72610</v>
      </c>
      <c r="B25773" t="s">
        <v>72611</v>
      </c>
      <c r="C25773" t="s">
        <v>72612</v>
      </c>
      <c r="D25773">
        <v>3</v>
      </c>
      <c r="E25773">
        <f>222</f>
        <v>222</v>
      </c>
      <c r="F25773" t="s">
        <v>13</v>
      </c>
      <c r="G25773" t="s">
        <v>72602</v>
      </c>
      <c r="H25773" s="3" t="s">
        <v>72603</v>
      </c>
      <c r="I25773" t="s">
        <v>62</v>
      </c>
      <c r="J25773" t="s">
        <v>72613</v>
      </c>
    </row>
    <row r="25774" spans="1:10" ht="16" x14ac:dyDescent="0.2">
      <c r="A25774" t="s">
        <v>72614</v>
      </c>
      <c r="B25774" t="s">
        <v>72615</v>
      </c>
      <c r="C25774" t="s">
        <v>72616</v>
      </c>
      <c r="D25774">
        <v>2</v>
      </c>
      <c r="E25774">
        <f>222</f>
        <v>222</v>
      </c>
      <c r="F25774" t="s">
        <v>13</v>
      </c>
      <c r="G25774" t="s">
        <v>72602</v>
      </c>
      <c r="H25774" s="3" t="s">
        <v>72617</v>
      </c>
      <c r="I25774" t="s">
        <v>62</v>
      </c>
      <c r="J25774" t="s">
        <v>72618</v>
      </c>
    </row>
    <row r="25775" spans="1:10" ht="16" x14ac:dyDescent="0.2">
      <c r="A25775" t="s">
        <v>55795</v>
      </c>
      <c r="B25775" t="s">
        <v>72619</v>
      </c>
      <c r="C25775" t="s">
        <v>72620</v>
      </c>
      <c r="D25775">
        <v>4</v>
      </c>
      <c r="E25775">
        <f>222</f>
        <v>222</v>
      </c>
      <c r="F25775" t="s">
        <v>13</v>
      </c>
      <c r="G25775" t="s">
        <v>72602</v>
      </c>
      <c r="H25775" s="3" t="s">
        <v>72621</v>
      </c>
      <c r="I25775" t="s">
        <v>62</v>
      </c>
      <c r="J25775" t="s">
        <v>55799</v>
      </c>
    </row>
    <row r="25776" spans="1:10" ht="16" x14ac:dyDescent="0.2">
      <c r="A25776" t="s">
        <v>28261</v>
      </c>
      <c r="B25776" t="s">
        <v>72622</v>
      </c>
      <c r="C25776" t="s">
        <v>72623</v>
      </c>
      <c r="D25776">
        <v>2</v>
      </c>
      <c r="E25776">
        <f>222</f>
        <v>222</v>
      </c>
      <c r="F25776" t="s">
        <v>13</v>
      </c>
      <c r="G25776" t="s">
        <v>72602</v>
      </c>
      <c r="H25776" s="3" t="s">
        <v>72624</v>
      </c>
      <c r="I25776" t="s">
        <v>62</v>
      </c>
      <c r="J25776" t="s">
        <v>28266</v>
      </c>
    </row>
    <row r="25777" spans="1:10" ht="16" x14ac:dyDescent="0.2">
      <c r="A25777" t="s">
        <v>20689</v>
      </c>
      <c r="B25777" t="s">
        <v>72625</v>
      </c>
      <c r="C25777" t="s">
        <v>72626</v>
      </c>
      <c r="D25777">
        <v>7</v>
      </c>
      <c r="E25777">
        <f>222</f>
        <v>222</v>
      </c>
      <c r="F25777" t="s">
        <v>13</v>
      </c>
      <c r="G25777" t="s">
        <v>72602</v>
      </c>
      <c r="H25777" s="3" t="s">
        <v>72627</v>
      </c>
      <c r="I25777" t="s">
        <v>62</v>
      </c>
      <c r="J25777" t="s">
        <v>20693</v>
      </c>
    </row>
    <row r="25778" spans="1:10" ht="32" x14ac:dyDescent="0.2">
      <c r="A25778" t="s">
        <v>72599</v>
      </c>
      <c r="B25778" t="s">
        <v>72628</v>
      </c>
      <c r="C25778" t="s">
        <v>72629</v>
      </c>
      <c r="D25778">
        <v>4</v>
      </c>
      <c r="E25778">
        <f>222</f>
        <v>222</v>
      </c>
      <c r="F25778" t="s">
        <v>13</v>
      </c>
      <c r="G25778" t="s">
        <v>72602</v>
      </c>
      <c r="H25778" s="3" t="s">
        <v>72603</v>
      </c>
      <c r="I25778" t="s">
        <v>62</v>
      </c>
      <c r="J25778" t="s">
        <v>72604</v>
      </c>
    </row>
    <row r="25779" spans="1:10" ht="16" x14ac:dyDescent="0.2">
      <c r="A25779" t="s">
        <v>72610</v>
      </c>
      <c r="B25779" t="s">
        <v>72630</v>
      </c>
      <c r="C25779" t="s">
        <v>72631</v>
      </c>
      <c r="D25779">
        <v>4</v>
      </c>
      <c r="E25779">
        <f>222</f>
        <v>222</v>
      </c>
      <c r="F25779" t="s">
        <v>13</v>
      </c>
      <c r="G25779" t="s">
        <v>72602</v>
      </c>
      <c r="H25779" s="3" t="s">
        <v>72632</v>
      </c>
      <c r="I25779" t="s">
        <v>62</v>
      </c>
      <c r="J25779" t="s">
        <v>72613</v>
      </c>
    </row>
    <row r="25780" spans="1:10" ht="32" x14ac:dyDescent="0.2">
      <c r="A25780" t="s">
        <v>72599</v>
      </c>
      <c r="B25780" t="s">
        <v>72633</v>
      </c>
      <c r="C25780" t="s">
        <v>72634</v>
      </c>
      <c r="D25780">
        <v>5</v>
      </c>
      <c r="E25780">
        <f>222</f>
        <v>222</v>
      </c>
      <c r="F25780" t="s">
        <v>13</v>
      </c>
      <c r="G25780" t="s">
        <v>72602</v>
      </c>
      <c r="H25780" s="3" t="s">
        <v>72603</v>
      </c>
      <c r="I25780" t="s">
        <v>62</v>
      </c>
      <c r="J25780" t="s">
        <v>72604</v>
      </c>
    </row>
    <row r="25781" spans="1:10" ht="16" x14ac:dyDescent="0.2">
      <c r="A25781" t="s">
        <v>37598</v>
      </c>
      <c r="B25781" t="s">
        <v>72635</v>
      </c>
      <c r="C25781" t="s">
        <v>72636</v>
      </c>
      <c r="D25781">
        <v>4</v>
      </c>
      <c r="E25781">
        <f>222</f>
        <v>222</v>
      </c>
      <c r="F25781" t="s">
        <v>13</v>
      </c>
      <c r="G25781" t="s">
        <v>72602</v>
      </c>
      <c r="H25781" s="3" t="s">
        <v>72637</v>
      </c>
      <c r="I25781" t="s">
        <v>62</v>
      </c>
      <c r="J25781" t="s">
        <v>37602</v>
      </c>
    </row>
    <row r="25782" spans="1:10" ht="32" x14ac:dyDescent="0.2">
      <c r="A25782" t="s">
        <v>72610</v>
      </c>
      <c r="B25782" t="s">
        <v>72638</v>
      </c>
      <c r="C25782" t="s">
        <v>72639</v>
      </c>
      <c r="D25782">
        <v>1</v>
      </c>
      <c r="E25782">
        <f>222</f>
        <v>222</v>
      </c>
      <c r="F25782" t="s">
        <v>13</v>
      </c>
      <c r="G25782" t="s">
        <v>72602</v>
      </c>
      <c r="H25782" s="3" t="s">
        <v>72603</v>
      </c>
      <c r="I25782" t="s">
        <v>62</v>
      </c>
      <c r="J25782" t="s">
        <v>72613</v>
      </c>
    </row>
    <row r="25783" spans="1:10" ht="16" x14ac:dyDescent="0.2">
      <c r="A25783" t="s">
        <v>28261</v>
      </c>
      <c r="B25783" t="s">
        <v>72640</v>
      </c>
      <c r="C25783" t="s">
        <v>72641</v>
      </c>
      <c r="D25783">
        <v>5</v>
      </c>
      <c r="E25783">
        <f>222</f>
        <v>222</v>
      </c>
      <c r="F25783" t="s">
        <v>13</v>
      </c>
      <c r="G25783" t="s">
        <v>72602</v>
      </c>
      <c r="H25783" s="3" t="s">
        <v>72624</v>
      </c>
      <c r="I25783" t="s">
        <v>62</v>
      </c>
      <c r="J25783" t="s">
        <v>28266</v>
      </c>
    </row>
    <row r="25784" spans="1:10" ht="16" x14ac:dyDescent="0.2">
      <c r="A25784" t="s">
        <v>71614</v>
      </c>
      <c r="B25784" t="s">
        <v>70105</v>
      </c>
      <c r="C25784" t="s">
        <v>70106</v>
      </c>
      <c r="D25784">
        <v>4</v>
      </c>
      <c r="E25784">
        <f>222</f>
        <v>222</v>
      </c>
      <c r="F25784" t="s">
        <v>13</v>
      </c>
      <c r="G25784" t="s">
        <v>72602</v>
      </c>
      <c r="H25784" s="3" t="s">
        <v>72617</v>
      </c>
      <c r="I25784" t="s">
        <v>62</v>
      </c>
      <c r="J25784" t="s">
        <v>71616</v>
      </c>
    </row>
    <row r="25785" spans="1:10" ht="32" x14ac:dyDescent="0.2">
      <c r="A25785" t="s">
        <v>72610</v>
      </c>
      <c r="B25785" t="s">
        <v>72642</v>
      </c>
      <c r="C25785" t="s">
        <v>72643</v>
      </c>
      <c r="D25785">
        <v>2</v>
      </c>
      <c r="E25785">
        <f>222</f>
        <v>222</v>
      </c>
      <c r="F25785" t="s">
        <v>13</v>
      </c>
      <c r="G25785" t="s">
        <v>72602</v>
      </c>
      <c r="H25785" s="3" t="s">
        <v>72603</v>
      </c>
      <c r="I25785" t="s">
        <v>62</v>
      </c>
      <c r="J25785" t="s">
        <v>72613</v>
      </c>
    </row>
    <row r="25786" spans="1:10" ht="32" x14ac:dyDescent="0.2">
      <c r="A25786" t="s">
        <v>72610</v>
      </c>
      <c r="B25786" t="s">
        <v>72644</v>
      </c>
      <c r="C25786" t="s">
        <v>72645</v>
      </c>
      <c r="D25786">
        <v>5</v>
      </c>
      <c r="E25786">
        <f>222</f>
        <v>222</v>
      </c>
      <c r="F25786" t="s">
        <v>13</v>
      </c>
      <c r="G25786" t="s">
        <v>72602</v>
      </c>
      <c r="H25786" s="3" t="s">
        <v>72646</v>
      </c>
      <c r="I25786" t="s">
        <v>62</v>
      </c>
      <c r="J25786" t="s">
        <v>72613</v>
      </c>
    </row>
    <row r="25787" spans="1:10" ht="32" x14ac:dyDescent="0.2">
      <c r="A25787" t="s">
        <v>37598</v>
      </c>
      <c r="B25787" t="s">
        <v>72647</v>
      </c>
      <c r="C25787" t="s">
        <v>72648</v>
      </c>
      <c r="D25787">
        <v>1</v>
      </c>
      <c r="E25787">
        <f>222</f>
        <v>222</v>
      </c>
      <c r="F25787" t="s">
        <v>13</v>
      </c>
      <c r="G25787" t="s">
        <v>72602</v>
      </c>
      <c r="H25787" s="3" t="s">
        <v>72649</v>
      </c>
      <c r="I25787" t="s">
        <v>62</v>
      </c>
      <c r="J25787" t="s">
        <v>37602</v>
      </c>
    </row>
    <row r="25788" spans="1:10" ht="16" x14ac:dyDescent="0.2">
      <c r="A25788" t="s">
        <v>37598</v>
      </c>
      <c r="B25788" t="s">
        <v>72650</v>
      </c>
      <c r="C25788" t="s">
        <v>72651</v>
      </c>
      <c r="D25788">
        <v>3</v>
      </c>
      <c r="E25788">
        <f>222</f>
        <v>222</v>
      </c>
      <c r="F25788" t="s">
        <v>13</v>
      </c>
      <c r="G25788" t="s">
        <v>72602</v>
      </c>
      <c r="H25788" s="3" t="s">
        <v>72652</v>
      </c>
      <c r="I25788" t="s">
        <v>62</v>
      </c>
      <c r="J25788" t="s">
        <v>37602</v>
      </c>
    </row>
    <row r="25789" spans="1:10" ht="16" x14ac:dyDescent="0.2">
      <c r="A25789" t="s">
        <v>37598</v>
      </c>
      <c r="B25789" t="s">
        <v>72653</v>
      </c>
      <c r="C25789" t="s">
        <v>72654</v>
      </c>
      <c r="D25789">
        <v>2</v>
      </c>
      <c r="E25789">
        <f>222</f>
        <v>222</v>
      </c>
      <c r="F25789" t="s">
        <v>13</v>
      </c>
      <c r="G25789" t="s">
        <v>72602</v>
      </c>
      <c r="H25789" s="3" t="s">
        <v>72607</v>
      </c>
      <c r="I25789" t="s">
        <v>62</v>
      </c>
      <c r="J25789" t="s">
        <v>37602</v>
      </c>
    </row>
    <row r="25790" spans="1:10" ht="16" x14ac:dyDescent="0.2">
      <c r="A25790" t="s">
        <v>72655</v>
      </c>
      <c r="B25790" t="s">
        <v>72656</v>
      </c>
      <c r="C25790" t="s">
        <v>72657</v>
      </c>
      <c r="D25790">
        <v>2</v>
      </c>
      <c r="E25790">
        <f>561</f>
        <v>561</v>
      </c>
      <c r="F25790" t="s">
        <v>13</v>
      </c>
      <c r="G25790" t="s">
        <v>72658</v>
      </c>
      <c r="H25790" s="3" t="s">
        <v>72659</v>
      </c>
      <c r="I25790" t="s">
        <v>404</v>
      </c>
      <c r="J25790" t="s">
        <v>72660</v>
      </c>
    </row>
    <row r="25791" spans="1:10" ht="16" x14ac:dyDescent="0.2">
      <c r="A25791" t="s">
        <v>72655</v>
      </c>
      <c r="B25791" t="s">
        <v>72661</v>
      </c>
      <c r="C25791" t="s">
        <v>72662</v>
      </c>
      <c r="D25791">
        <v>4</v>
      </c>
      <c r="E25791">
        <f>561</f>
        <v>561</v>
      </c>
      <c r="F25791" t="s">
        <v>13</v>
      </c>
      <c r="G25791" t="s">
        <v>72658</v>
      </c>
      <c r="H25791" s="3" t="s">
        <v>72659</v>
      </c>
      <c r="I25791" t="s">
        <v>404</v>
      </c>
      <c r="J25791" t="s">
        <v>72660</v>
      </c>
    </row>
    <row r="25792" spans="1:10" ht="16" x14ac:dyDescent="0.2">
      <c r="A25792" t="s">
        <v>68128</v>
      </c>
      <c r="B25792" t="s">
        <v>72663</v>
      </c>
      <c r="C25792" t="s">
        <v>72664</v>
      </c>
      <c r="D25792">
        <v>2</v>
      </c>
      <c r="E25792">
        <f>561</f>
        <v>561</v>
      </c>
      <c r="F25792" t="s">
        <v>13</v>
      </c>
      <c r="G25792" t="s">
        <v>72658</v>
      </c>
      <c r="H25792" s="3" t="s">
        <v>72665</v>
      </c>
      <c r="I25792" t="s">
        <v>404</v>
      </c>
      <c r="J25792" t="s">
        <v>68131</v>
      </c>
    </row>
    <row r="25793" spans="1:10" ht="16" x14ac:dyDescent="0.2">
      <c r="A25793" t="s">
        <v>46903</v>
      </c>
      <c r="B25793" t="s">
        <v>72666</v>
      </c>
      <c r="C25793" t="s">
        <v>72667</v>
      </c>
      <c r="D25793">
        <v>2</v>
      </c>
      <c r="E25793">
        <f>561</f>
        <v>561</v>
      </c>
      <c r="F25793" t="s">
        <v>13</v>
      </c>
      <c r="G25793" t="s">
        <v>72658</v>
      </c>
      <c r="H25793" s="3" t="s">
        <v>72668</v>
      </c>
      <c r="I25793" t="s">
        <v>404</v>
      </c>
      <c r="J25793" t="s">
        <v>46908</v>
      </c>
    </row>
    <row r="25794" spans="1:10" ht="16" x14ac:dyDescent="0.2">
      <c r="A25794" t="s">
        <v>72655</v>
      </c>
      <c r="B25794" t="s">
        <v>72669</v>
      </c>
      <c r="C25794" t="s">
        <v>72670</v>
      </c>
      <c r="D25794">
        <v>1</v>
      </c>
      <c r="E25794">
        <f>561</f>
        <v>561</v>
      </c>
      <c r="F25794" t="s">
        <v>13</v>
      </c>
      <c r="G25794" t="s">
        <v>72658</v>
      </c>
      <c r="H25794" s="3" t="s">
        <v>72659</v>
      </c>
      <c r="I25794" t="s">
        <v>404</v>
      </c>
      <c r="J25794" t="s">
        <v>72660</v>
      </c>
    </row>
    <row r="25795" spans="1:10" ht="16" x14ac:dyDescent="0.2">
      <c r="A25795" t="s">
        <v>72655</v>
      </c>
      <c r="B25795" t="s">
        <v>72671</v>
      </c>
      <c r="C25795" t="s">
        <v>72672</v>
      </c>
      <c r="D25795">
        <v>3</v>
      </c>
      <c r="E25795">
        <f>561</f>
        <v>561</v>
      </c>
      <c r="F25795" t="s">
        <v>13</v>
      </c>
      <c r="G25795" t="s">
        <v>72658</v>
      </c>
      <c r="H25795" s="3" t="s">
        <v>72659</v>
      </c>
      <c r="I25795" t="s">
        <v>404</v>
      </c>
      <c r="J25795" t="s">
        <v>72660</v>
      </c>
    </row>
    <row r="25796" spans="1:10" ht="16" x14ac:dyDescent="0.2">
      <c r="A25796" t="s">
        <v>826</v>
      </c>
      <c r="B25796" t="s">
        <v>72673</v>
      </c>
      <c r="C25796" t="s">
        <v>72674</v>
      </c>
      <c r="D25796">
        <v>3</v>
      </c>
      <c r="E25796" t="s">
        <v>13</v>
      </c>
      <c r="F25796" t="s">
        <v>13</v>
      </c>
      <c r="G25796" t="s">
        <v>72675</v>
      </c>
      <c r="H25796" s="3" t="s">
        <v>72676</v>
      </c>
      <c r="I25796" t="s">
        <v>714</v>
      </c>
      <c r="J25796" t="s">
        <v>831</v>
      </c>
    </row>
    <row r="25797" spans="1:10" ht="16" x14ac:dyDescent="0.2">
      <c r="A25797" t="s">
        <v>57133</v>
      </c>
      <c r="B25797" t="s">
        <v>72677</v>
      </c>
      <c r="C25797" t="s">
        <v>72678</v>
      </c>
      <c r="D25797">
        <v>3</v>
      </c>
      <c r="E25797" t="s">
        <v>13</v>
      </c>
      <c r="F25797" t="s">
        <v>13</v>
      </c>
      <c r="G25797" t="s">
        <v>72679</v>
      </c>
      <c r="H25797" s="3" t="s">
        <v>72680</v>
      </c>
      <c r="I25797" t="s">
        <v>62</v>
      </c>
      <c r="J25797" t="s">
        <v>57138</v>
      </c>
    </row>
    <row r="25798" spans="1:10" ht="16" x14ac:dyDescent="0.2">
      <c r="A25798" t="s">
        <v>19380</v>
      </c>
      <c r="B25798" t="s">
        <v>72681</v>
      </c>
      <c r="C25798" t="s">
        <v>72682</v>
      </c>
      <c r="D25798">
        <v>7</v>
      </c>
      <c r="E25798">
        <f>502</f>
        <v>502</v>
      </c>
      <c r="F25798" t="s">
        <v>13</v>
      </c>
      <c r="G25798" t="s">
        <v>72683</v>
      </c>
      <c r="H25798" s="3" t="s">
        <v>72684</v>
      </c>
      <c r="I25798" t="s">
        <v>404</v>
      </c>
      <c r="J25798" t="s">
        <v>19385</v>
      </c>
    </row>
    <row r="25799" spans="1:10" ht="16" x14ac:dyDescent="0.2">
      <c r="A25799" t="s">
        <v>40809</v>
      </c>
      <c r="B25799" t="s">
        <v>72685</v>
      </c>
      <c r="C25799" t="s">
        <v>72686</v>
      </c>
      <c r="D25799">
        <v>2</v>
      </c>
      <c r="E25799" t="s">
        <v>13</v>
      </c>
      <c r="F25799" t="s">
        <v>13</v>
      </c>
      <c r="G25799" t="s">
        <v>72687</v>
      </c>
      <c r="H25799" s="3" t="s">
        <v>72688</v>
      </c>
      <c r="I25799" t="s">
        <v>253</v>
      </c>
      <c r="J25799" t="s">
        <v>40812</v>
      </c>
    </row>
    <row r="25800" spans="1:10" ht="16" x14ac:dyDescent="0.2">
      <c r="A25800" t="s">
        <v>27360</v>
      </c>
      <c r="B25800" t="s">
        <v>72689</v>
      </c>
      <c r="C25800" t="s">
        <v>72690</v>
      </c>
      <c r="D25800">
        <v>4</v>
      </c>
      <c r="E25800" t="s">
        <v>13</v>
      </c>
      <c r="F25800" t="s">
        <v>13</v>
      </c>
      <c r="G25800" t="s">
        <v>72691</v>
      </c>
      <c r="H25800" s="3" t="s">
        <v>72692</v>
      </c>
      <c r="I25800" t="s">
        <v>1540</v>
      </c>
      <c r="J25800" t="s">
        <v>27364</v>
      </c>
    </row>
    <row r="25801" spans="1:10" ht="16" x14ac:dyDescent="0.2">
      <c r="A25801" t="s">
        <v>72693</v>
      </c>
      <c r="B25801" t="s">
        <v>72694</v>
      </c>
      <c r="C25801" t="s">
        <v>72695</v>
      </c>
      <c r="D25801">
        <v>1</v>
      </c>
      <c r="E25801" t="s">
        <v>13</v>
      </c>
      <c r="F25801" t="s">
        <v>13</v>
      </c>
      <c r="G25801" t="s">
        <v>72691</v>
      </c>
      <c r="H25801" s="3" t="s">
        <v>72696</v>
      </c>
      <c r="I25801" t="s">
        <v>1540</v>
      </c>
      <c r="J25801" t="s">
        <v>72697</v>
      </c>
    </row>
    <row r="25802" spans="1:10" ht="16" x14ac:dyDescent="0.2">
      <c r="A25802" t="s">
        <v>8726</v>
      </c>
      <c r="B25802" t="s">
        <v>72698</v>
      </c>
      <c r="C25802" t="s">
        <v>72699</v>
      </c>
      <c r="D25802">
        <v>3</v>
      </c>
      <c r="E25802" t="s">
        <v>13</v>
      </c>
      <c r="F25802" t="s">
        <v>13</v>
      </c>
      <c r="G25802" t="s">
        <v>72691</v>
      </c>
      <c r="H25802" s="3" t="s">
        <v>72696</v>
      </c>
      <c r="I25802" t="s">
        <v>1540</v>
      </c>
      <c r="J25802" t="s">
        <v>8731</v>
      </c>
    </row>
    <row r="25803" spans="1:10" ht="16" x14ac:dyDescent="0.2">
      <c r="A25803" t="s">
        <v>6215</v>
      </c>
      <c r="B25803" t="s">
        <v>72700</v>
      </c>
      <c r="C25803" t="s">
        <v>72701</v>
      </c>
      <c r="D25803">
        <v>4</v>
      </c>
      <c r="E25803" t="s">
        <v>13</v>
      </c>
      <c r="F25803" t="s">
        <v>13</v>
      </c>
      <c r="G25803" t="s">
        <v>72691</v>
      </c>
      <c r="H25803" s="3" t="s">
        <v>72702</v>
      </c>
      <c r="I25803" t="s">
        <v>1540</v>
      </c>
      <c r="J25803" t="s">
        <v>6218</v>
      </c>
    </row>
    <row r="25804" spans="1:10" ht="16" x14ac:dyDescent="0.2">
      <c r="A25804" t="s">
        <v>50918</v>
      </c>
      <c r="B25804" t="s">
        <v>72703</v>
      </c>
      <c r="C25804" t="s">
        <v>72704</v>
      </c>
      <c r="D25804">
        <v>4</v>
      </c>
      <c r="E25804" t="s">
        <v>13</v>
      </c>
      <c r="F25804" t="s">
        <v>13</v>
      </c>
      <c r="G25804" t="s">
        <v>72691</v>
      </c>
      <c r="H25804" s="3" t="s">
        <v>72705</v>
      </c>
      <c r="I25804" t="s">
        <v>1540</v>
      </c>
      <c r="J25804" t="s">
        <v>50922</v>
      </c>
    </row>
    <row r="25805" spans="1:10" ht="16" x14ac:dyDescent="0.2">
      <c r="A25805" t="s">
        <v>72706</v>
      </c>
      <c r="B25805" t="s">
        <v>72698</v>
      </c>
      <c r="C25805" t="s">
        <v>72699</v>
      </c>
      <c r="D25805">
        <v>2</v>
      </c>
      <c r="E25805" t="s">
        <v>13</v>
      </c>
      <c r="F25805" t="s">
        <v>13</v>
      </c>
      <c r="G25805" t="s">
        <v>72691</v>
      </c>
      <c r="H25805" s="3" t="s">
        <v>72696</v>
      </c>
      <c r="I25805" t="s">
        <v>1540</v>
      </c>
      <c r="J25805" t="s">
        <v>72707</v>
      </c>
    </row>
    <row r="25806" spans="1:10" ht="16" x14ac:dyDescent="0.2">
      <c r="A25806" t="s">
        <v>72706</v>
      </c>
      <c r="B25806" t="s">
        <v>72708</v>
      </c>
      <c r="C25806" t="s">
        <v>72709</v>
      </c>
      <c r="D25806">
        <v>1</v>
      </c>
      <c r="E25806" t="s">
        <v>13</v>
      </c>
      <c r="F25806" t="s">
        <v>13</v>
      </c>
      <c r="G25806" t="s">
        <v>72691</v>
      </c>
      <c r="H25806" s="3" t="s">
        <v>72696</v>
      </c>
      <c r="I25806" t="s">
        <v>1540</v>
      </c>
      <c r="J25806" t="s">
        <v>72707</v>
      </c>
    </row>
    <row r="25807" spans="1:10" ht="32" x14ac:dyDescent="0.2">
      <c r="A25807" t="s">
        <v>8726</v>
      </c>
      <c r="B25807" t="s">
        <v>72708</v>
      </c>
      <c r="C25807" t="s">
        <v>72709</v>
      </c>
      <c r="D25807">
        <v>1</v>
      </c>
      <c r="E25807" t="s">
        <v>13</v>
      </c>
      <c r="F25807" t="s">
        <v>13</v>
      </c>
      <c r="G25807" t="s">
        <v>72710</v>
      </c>
      <c r="H25807" s="3" t="s">
        <v>72711</v>
      </c>
      <c r="I25807" t="s">
        <v>253</v>
      </c>
      <c r="J25807" t="s">
        <v>8731</v>
      </c>
    </row>
    <row r="25808" spans="1:10" ht="48" x14ac:dyDescent="0.2">
      <c r="A25808" t="s">
        <v>72693</v>
      </c>
      <c r="B25808" t="s">
        <v>72708</v>
      </c>
      <c r="C25808" t="s">
        <v>72709</v>
      </c>
      <c r="D25808">
        <v>2</v>
      </c>
      <c r="E25808" t="s">
        <v>13</v>
      </c>
      <c r="F25808" t="s">
        <v>13</v>
      </c>
      <c r="G25808" t="s">
        <v>72712</v>
      </c>
      <c r="H25808" s="3" t="s">
        <v>72713</v>
      </c>
      <c r="I25808" t="s">
        <v>292</v>
      </c>
      <c r="J25808" t="s">
        <v>72697</v>
      </c>
    </row>
    <row r="25809" spans="1:10" ht="16" x14ac:dyDescent="0.2">
      <c r="A25809" t="s">
        <v>28645</v>
      </c>
      <c r="B25809" t="s">
        <v>28674</v>
      </c>
      <c r="C25809" t="s">
        <v>28675</v>
      </c>
      <c r="D25809">
        <v>3</v>
      </c>
      <c r="E25809">
        <f>323</f>
        <v>323</v>
      </c>
      <c r="F25809" t="s">
        <v>13</v>
      </c>
      <c r="G25809" t="s">
        <v>72714</v>
      </c>
      <c r="H25809" s="3" t="s">
        <v>72715</v>
      </c>
      <c r="I25809" t="s">
        <v>7603</v>
      </c>
      <c r="J25809" t="s">
        <v>28648</v>
      </c>
    </row>
    <row r="25810" spans="1:10" ht="16" x14ac:dyDescent="0.2">
      <c r="A25810" t="s">
        <v>72716</v>
      </c>
      <c r="B25810" t="s">
        <v>72717</v>
      </c>
      <c r="C25810" t="s">
        <v>72718</v>
      </c>
      <c r="D25810">
        <v>1</v>
      </c>
      <c r="E25810">
        <f>323</f>
        <v>323</v>
      </c>
      <c r="F25810" t="s">
        <v>13</v>
      </c>
      <c r="G25810" t="s">
        <v>72714</v>
      </c>
      <c r="H25810" s="3" t="s">
        <v>72719</v>
      </c>
      <c r="I25810" t="s">
        <v>7603</v>
      </c>
      <c r="J25810" t="s">
        <v>72720</v>
      </c>
    </row>
    <row r="25811" spans="1:10" ht="16" x14ac:dyDescent="0.2">
      <c r="A25811" t="s">
        <v>72721</v>
      </c>
      <c r="B25811" t="s">
        <v>72722</v>
      </c>
      <c r="C25811" t="s">
        <v>72723</v>
      </c>
      <c r="D25811">
        <v>2</v>
      </c>
      <c r="E25811">
        <f>323</f>
        <v>323</v>
      </c>
      <c r="F25811" t="s">
        <v>13</v>
      </c>
      <c r="G25811" t="s">
        <v>72714</v>
      </c>
      <c r="H25811" s="3" t="s">
        <v>72724</v>
      </c>
      <c r="I25811" t="s">
        <v>7603</v>
      </c>
      <c r="J25811" t="s">
        <v>72725</v>
      </c>
    </row>
    <row r="25812" spans="1:10" ht="16" x14ac:dyDescent="0.2">
      <c r="A25812" t="s">
        <v>72726</v>
      </c>
      <c r="B25812" t="s">
        <v>72727</v>
      </c>
      <c r="C25812" t="s">
        <v>72728</v>
      </c>
      <c r="D25812">
        <v>1</v>
      </c>
      <c r="E25812">
        <f>323</f>
        <v>323</v>
      </c>
      <c r="F25812" t="s">
        <v>13</v>
      </c>
      <c r="G25812" t="s">
        <v>72714</v>
      </c>
      <c r="H25812" s="3" t="s">
        <v>72729</v>
      </c>
      <c r="I25812" t="s">
        <v>7603</v>
      </c>
      <c r="J25812" t="s">
        <v>72730</v>
      </c>
    </row>
    <row r="25813" spans="1:10" ht="16" x14ac:dyDescent="0.2">
      <c r="A25813" t="s">
        <v>72726</v>
      </c>
      <c r="B25813" t="s">
        <v>72731</v>
      </c>
      <c r="C25813" t="s">
        <v>72732</v>
      </c>
      <c r="D25813">
        <v>2</v>
      </c>
      <c r="E25813">
        <f>323</f>
        <v>323</v>
      </c>
      <c r="F25813" t="s">
        <v>13</v>
      </c>
      <c r="G25813" t="s">
        <v>72714</v>
      </c>
      <c r="H25813" s="3" t="s">
        <v>72729</v>
      </c>
      <c r="I25813" t="s">
        <v>7603</v>
      </c>
      <c r="J25813" t="s">
        <v>72730</v>
      </c>
    </row>
    <row r="25814" spans="1:10" ht="16" x14ac:dyDescent="0.2">
      <c r="A25814" t="s">
        <v>663</v>
      </c>
      <c r="B25814" t="s">
        <v>72733</v>
      </c>
      <c r="C25814" t="s">
        <v>72734</v>
      </c>
      <c r="D25814">
        <v>4</v>
      </c>
      <c r="E25814">
        <f>323</f>
        <v>323</v>
      </c>
      <c r="F25814" t="s">
        <v>13</v>
      </c>
      <c r="G25814" t="s">
        <v>72714</v>
      </c>
      <c r="H25814" s="3" t="s">
        <v>72719</v>
      </c>
      <c r="I25814" t="s">
        <v>7603</v>
      </c>
      <c r="J25814" t="s">
        <v>666</v>
      </c>
    </row>
    <row r="25815" spans="1:10" ht="16" x14ac:dyDescent="0.2">
      <c r="A25815" t="s">
        <v>72735</v>
      </c>
      <c r="B25815" t="s">
        <v>72736</v>
      </c>
      <c r="C25815" t="s">
        <v>72737</v>
      </c>
      <c r="D25815">
        <v>2</v>
      </c>
      <c r="E25815">
        <f>323</f>
        <v>323</v>
      </c>
      <c r="F25815" t="s">
        <v>13</v>
      </c>
      <c r="G25815" t="s">
        <v>72714</v>
      </c>
      <c r="H25815" s="3" t="s">
        <v>72738</v>
      </c>
      <c r="I25815" t="s">
        <v>7603</v>
      </c>
      <c r="J25815" t="s">
        <v>72739</v>
      </c>
    </row>
    <row r="25816" spans="1:10" ht="16" x14ac:dyDescent="0.2">
      <c r="A25816" t="s">
        <v>72740</v>
      </c>
      <c r="B25816" t="s">
        <v>72741</v>
      </c>
      <c r="C25816" t="s">
        <v>72742</v>
      </c>
      <c r="D25816">
        <v>2</v>
      </c>
      <c r="E25816">
        <f>323</f>
        <v>323</v>
      </c>
      <c r="F25816" t="s">
        <v>13</v>
      </c>
      <c r="G25816" t="s">
        <v>72714</v>
      </c>
      <c r="H25816" s="3" t="s">
        <v>72715</v>
      </c>
      <c r="I25816" t="s">
        <v>7603</v>
      </c>
      <c r="J25816" t="s">
        <v>72743</v>
      </c>
    </row>
    <row r="25817" spans="1:10" ht="16" x14ac:dyDescent="0.2">
      <c r="A25817" t="s">
        <v>72744</v>
      </c>
      <c r="B25817" t="s">
        <v>72745</v>
      </c>
      <c r="C25817" t="s">
        <v>72746</v>
      </c>
      <c r="D25817">
        <v>1</v>
      </c>
      <c r="E25817">
        <f>323</f>
        <v>323</v>
      </c>
      <c r="F25817" t="s">
        <v>13</v>
      </c>
      <c r="G25817" t="s">
        <v>72714</v>
      </c>
      <c r="H25817" s="3" t="s">
        <v>72747</v>
      </c>
      <c r="I25817" t="s">
        <v>7603</v>
      </c>
      <c r="J25817" t="s">
        <v>72748</v>
      </c>
    </row>
    <row r="25818" spans="1:10" ht="16" x14ac:dyDescent="0.2">
      <c r="A25818" t="s">
        <v>72740</v>
      </c>
      <c r="B25818" t="s">
        <v>72749</v>
      </c>
      <c r="C25818" t="s">
        <v>72750</v>
      </c>
      <c r="D25818">
        <v>3</v>
      </c>
      <c r="E25818">
        <f>323</f>
        <v>323</v>
      </c>
      <c r="F25818" t="s">
        <v>13</v>
      </c>
      <c r="G25818" t="s">
        <v>72714</v>
      </c>
      <c r="H25818" s="3" t="s">
        <v>72751</v>
      </c>
      <c r="I25818" t="s">
        <v>7603</v>
      </c>
      <c r="J25818" t="s">
        <v>72743</v>
      </c>
    </row>
    <row r="25819" spans="1:10" ht="16" x14ac:dyDescent="0.2">
      <c r="A25819" t="s">
        <v>72735</v>
      </c>
      <c r="B25819" t="s">
        <v>72752</v>
      </c>
      <c r="C25819" t="s">
        <v>72753</v>
      </c>
      <c r="D25819">
        <v>1</v>
      </c>
      <c r="E25819">
        <f>323</f>
        <v>323</v>
      </c>
      <c r="F25819" t="s">
        <v>13</v>
      </c>
      <c r="G25819" t="s">
        <v>72714</v>
      </c>
      <c r="H25819" s="3" t="s">
        <v>72738</v>
      </c>
      <c r="I25819" t="s">
        <v>7603</v>
      </c>
      <c r="J25819" t="s">
        <v>72739</v>
      </c>
    </row>
    <row r="25820" spans="1:10" ht="16" x14ac:dyDescent="0.2">
      <c r="A25820" t="s">
        <v>72740</v>
      </c>
      <c r="B25820" t="s">
        <v>72754</v>
      </c>
      <c r="C25820" t="s">
        <v>72755</v>
      </c>
      <c r="D25820">
        <v>1</v>
      </c>
      <c r="E25820">
        <f>323</f>
        <v>323</v>
      </c>
      <c r="F25820" t="s">
        <v>13</v>
      </c>
      <c r="G25820" t="s">
        <v>72714</v>
      </c>
      <c r="H25820" s="3" t="s">
        <v>72715</v>
      </c>
      <c r="I25820" t="s">
        <v>7603</v>
      </c>
      <c r="J25820" t="s">
        <v>72743</v>
      </c>
    </row>
    <row r="25821" spans="1:10" ht="16" x14ac:dyDescent="0.2">
      <c r="A25821" t="s">
        <v>69870</v>
      </c>
      <c r="B25821" t="s">
        <v>72756</v>
      </c>
      <c r="C25821" t="s">
        <v>72757</v>
      </c>
      <c r="D25821">
        <v>1</v>
      </c>
      <c r="E25821">
        <f>323</f>
        <v>323</v>
      </c>
      <c r="F25821" t="s">
        <v>13</v>
      </c>
      <c r="G25821" t="s">
        <v>72714</v>
      </c>
      <c r="H25821" s="3" t="s">
        <v>72758</v>
      </c>
      <c r="I25821" t="s">
        <v>7603</v>
      </c>
      <c r="J25821" t="s">
        <v>69874</v>
      </c>
    </row>
    <row r="25822" spans="1:10" ht="32" x14ac:dyDescent="0.2">
      <c r="A25822" t="s">
        <v>364</v>
      </c>
      <c r="B25822" t="s">
        <v>383</v>
      </c>
      <c r="C25822" t="s">
        <v>72759</v>
      </c>
      <c r="D25822">
        <v>10</v>
      </c>
      <c r="E25822">
        <f>323</f>
        <v>323</v>
      </c>
      <c r="F25822" t="s">
        <v>13</v>
      </c>
      <c r="G25822" t="s">
        <v>72714</v>
      </c>
      <c r="H25822" s="3" t="s">
        <v>72760</v>
      </c>
      <c r="I25822" t="s">
        <v>7603</v>
      </c>
      <c r="J25822" t="s">
        <v>370</v>
      </c>
    </row>
    <row r="25823" spans="1:10" ht="16" x14ac:dyDescent="0.2">
      <c r="A25823" t="s">
        <v>72761</v>
      </c>
      <c r="B25823" t="s">
        <v>28674</v>
      </c>
      <c r="C25823" t="s">
        <v>28675</v>
      </c>
      <c r="D25823">
        <v>1</v>
      </c>
      <c r="E25823">
        <f>323</f>
        <v>323</v>
      </c>
      <c r="F25823" t="s">
        <v>13</v>
      </c>
      <c r="G25823" t="s">
        <v>72714</v>
      </c>
      <c r="H25823" s="3" t="s">
        <v>72715</v>
      </c>
      <c r="I25823" t="s">
        <v>7603</v>
      </c>
      <c r="J25823" t="s">
        <v>72762</v>
      </c>
    </row>
    <row r="25824" spans="1:10" ht="32" x14ac:dyDescent="0.2">
      <c r="A25824" t="s">
        <v>663</v>
      </c>
      <c r="B25824" t="s">
        <v>72763</v>
      </c>
      <c r="C25824" t="s">
        <v>72764</v>
      </c>
      <c r="D25824">
        <v>6</v>
      </c>
      <c r="E25824">
        <f>323</f>
        <v>323</v>
      </c>
      <c r="F25824" t="s">
        <v>13</v>
      </c>
      <c r="G25824" t="s">
        <v>72714</v>
      </c>
      <c r="H25824" s="3" t="s">
        <v>72765</v>
      </c>
      <c r="I25824" t="s">
        <v>7603</v>
      </c>
      <c r="J25824" t="s">
        <v>666</v>
      </c>
    </row>
    <row r="25825" spans="1:10" ht="32" x14ac:dyDescent="0.2">
      <c r="A25825" t="s">
        <v>21896</v>
      </c>
      <c r="B25825" t="s">
        <v>72766</v>
      </c>
      <c r="C25825" t="s">
        <v>72767</v>
      </c>
      <c r="D25825">
        <v>3</v>
      </c>
      <c r="E25825" t="s">
        <v>730</v>
      </c>
      <c r="F25825" t="s">
        <v>13</v>
      </c>
      <c r="G25825" t="s">
        <v>72768</v>
      </c>
      <c r="H25825" s="3" t="s">
        <v>72769</v>
      </c>
      <c r="I25825" t="s">
        <v>13210</v>
      </c>
      <c r="J25825" t="s">
        <v>21901</v>
      </c>
    </row>
    <row r="25826" spans="1:10" ht="16" x14ac:dyDescent="0.2">
      <c r="A25826" t="s">
        <v>8696</v>
      </c>
      <c r="B25826" t="s">
        <v>72770</v>
      </c>
      <c r="C25826" t="s">
        <v>72771</v>
      </c>
      <c r="D25826">
        <v>1</v>
      </c>
      <c r="E25826" t="s">
        <v>730</v>
      </c>
      <c r="F25826" t="s">
        <v>13</v>
      </c>
      <c r="G25826" t="s">
        <v>72768</v>
      </c>
      <c r="H25826" s="3" t="s">
        <v>72772</v>
      </c>
      <c r="I25826" t="s">
        <v>13210</v>
      </c>
      <c r="J25826" t="s">
        <v>8701</v>
      </c>
    </row>
    <row r="25827" spans="1:10" ht="16" x14ac:dyDescent="0.2">
      <c r="A25827" t="s">
        <v>28905</v>
      </c>
      <c r="B25827" t="s">
        <v>72773</v>
      </c>
      <c r="C25827" t="s">
        <v>72774</v>
      </c>
      <c r="D25827">
        <v>3</v>
      </c>
      <c r="E25827" t="s">
        <v>13</v>
      </c>
      <c r="F25827" t="s">
        <v>13</v>
      </c>
      <c r="G25827" t="s">
        <v>72775</v>
      </c>
      <c r="H25827" s="3" t="s">
        <v>72776</v>
      </c>
      <c r="I25827" t="s">
        <v>817</v>
      </c>
      <c r="J25827" t="s">
        <v>28908</v>
      </c>
    </row>
    <row r="25828" spans="1:10" ht="16" x14ac:dyDescent="0.2">
      <c r="A25828" t="s">
        <v>13155</v>
      </c>
      <c r="B25828" t="s">
        <v>72777</v>
      </c>
      <c r="C25828" t="s">
        <v>72778</v>
      </c>
      <c r="D25828">
        <v>3</v>
      </c>
      <c r="E25828" t="s">
        <v>13</v>
      </c>
      <c r="F25828" t="s">
        <v>13</v>
      </c>
      <c r="G25828" t="s">
        <v>72779</v>
      </c>
      <c r="H25828" s="3" t="s">
        <v>72780</v>
      </c>
      <c r="I25828" t="s">
        <v>2961</v>
      </c>
      <c r="J25828" t="s">
        <v>13160</v>
      </c>
    </row>
    <row r="25829" spans="1:10" ht="16" x14ac:dyDescent="0.2">
      <c r="A25829" t="s">
        <v>69165</v>
      </c>
      <c r="B25829" t="s">
        <v>72781</v>
      </c>
      <c r="C25829" t="s">
        <v>72782</v>
      </c>
      <c r="D25829">
        <v>2</v>
      </c>
      <c r="E25829" t="s">
        <v>13</v>
      </c>
      <c r="F25829" t="s">
        <v>13</v>
      </c>
      <c r="G25829" t="s">
        <v>72779</v>
      </c>
      <c r="H25829" s="3" t="s">
        <v>72783</v>
      </c>
      <c r="I25829" t="s">
        <v>2961</v>
      </c>
      <c r="J25829" t="s">
        <v>69166</v>
      </c>
    </row>
    <row r="25830" spans="1:10" ht="16" x14ac:dyDescent="0.2">
      <c r="A25830" t="s">
        <v>72784</v>
      </c>
      <c r="B25830" t="s">
        <v>72785</v>
      </c>
      <c r="C25830" t="s">
        <v>72786</v>
      </c>
      <c r="D25830">
        <v>1</v>
      </c>
      <c r="E25830" t="s">
        <v>13</v>
      </c>
      <c r="F25830" t="s">
        <v>13</v>
      </c>
      <c r="G25830" t="s">
        <v>72779</v>
      </c>
      <c r="H25830" s="3" t="s">
        <v>72787</v>
      </c>
      <c r="I25830" t="s">
        <v>2961</v>
      </c>
      <c r="J25830" t="s">
        <v>72788</v>
      </c>
    </row>
    <row r="25831" spans="1:10" ht="16" x14ac:dyDescent="0.2">
      <c r="A25831" t="s">
        <v>72784</v>
      </c>
      <c r="B25831" t="s">
        <v>72789</v>
      </c>
      <c r="C25831" t="s">
        <v>72790</v>
      </c>
      <c r="D25831">
        <v>3</v>
      </c>
      <c r="E25831" t="s">
        <v>13</v>
      </c>
      <c r="F25831" t="s">
        <v>13</v>
      </c>
      <c r="G25831" t="s">
        <v>72779</v>
      </c>
      <c r="H25831" s="3" t="s">
        <v>72791</v>
      </c>
      <c r="I25831" t="s">
        <v>2961</v>
      </c>
      <c r="J25831" t="s">
        <v>72788</v>
      </c>
    </row>
    <row r="25832" spans="1:10" ht="16" x14ac:dyDescent="0.2">
      <c r="A25832" t="s">
        <v>69165</v>
      </c>
      <c r="B25832" t="s">
        <v>72792</v>
      </c>
      <c r="C25832" t="s">
        <v>72793</v>
      </c>
      <c r="D25832">
        <v>1</v>
      </c>
      <c r="E25832" t="s">
        <v>13</v>
      </c>
      <c r="F25832" t="s">
        <v>13</v>
      </c>
      <c r="G25832" t="s">
        <v>72779</v>
      </c>
      <c r="H25832" s="3" t="s">
        <v>72783</v>
      </c>
      <c r="I25832" t="s">
        <v>2961</v>
      </c>
      <c r="J25832" t="s">
        <v>69166</v>
      </c>
    </row>
    <row r="25833" spans="1:10" ht="16" x14ac:dyDescent="0.2">
      <c r="A25833" t="s">
        <v>72784</v>
      </c>
      <c r="B25833" t="s">
        <v>72794</v>
      </c>
      <c r="C25833" t="s">
        <v>72795</v>
      </c>
      <c r="D25833">
        <v>2</v>
      </c>
      <c r="E25833" t="s">
        <v>13</v>
      </c>
      <c r="F25833" t="s">
        <v>13</v>
      </c>
      <c r="G25833" t="s">
        <v>72779</v>
      </c>
      <c r="H25833" s="3" t="s">
        <v>72791</v>
      </c>
      <c r="I25833" t="s">
        <v>2961</v>
      </c>
      <c r="J25833" t="s">
        <v>72788</v>
      </c>
    </row>
    <row r="25834" spans="1:10" ht="16" x14ac:dyDescent="0.2">
      <c r="A25834" t="s">
        <v>69165</v>
      </c>
      <c r="B25834" t="s">
        <v>72796</v>
      </c>
      <c r="C25834" t="s">
        <v>72797</v>
      </c>
      <c r="D25834">
        <v>4</v>
      </c>
      <c r="E25834" t="s">
        <v>13</v>
      </c>
      <c r="F25834" t="s">
        <v>13</v>
      </c>
      <c r="G25834" t="s">
        <v>72779</v>
      </c>
      <c r="H25834" s="3" t="s">
        <v>72783</v>
      </c>
      <c r="I25834" t="s">
        <v>2961</v>
      </c>
      <c r="J25834" t="s">
        <v>69166</v>
      </c>
    </row>
    <row r="25835" spans="1:10" ht="16" x14ac:dyDescent="0.2">
      <c r="A25835" t="s">
        <v>47100</v>
      </c>
      <c r="B25835" t="s">
        <v>52559</v>
      </c>
      <c r="C25835" t="s">
        <v>52560</v>
      </c>
      <c r="D25835">
        <v>1</v>
      </c>
      <c r="E25835" t="s">
        <v>13</v>
      </c>
      <c r="F25835" t="s">
        <v>13</v>
      </c>
      <c r="G25835" t="s">
        <v>72798</v>
      </c>
      <c r="H25835" s="3" t="s">
        <v>72799</v>
      </c>
      <c r="I25835" t="s">
        <v>62</v>
      </c>
      <c r="J25835" t="s">
        <v>47101</v>
      </c>
    </row>
    <row r="25836" spans="1:10" ht="16" x14ac:dyDescent="0.2">
      <c r="A25836" t="s">
        <v>72800</v>
      </c>
      <c r="B25836" t="s">
        <v>72801</v>
      </c>
      <c r="C25836" t="s">
        <v>72802</v>
      </c>
      <c r="D25836">
        <v>3</v>
      </c>
      <c r="E25836" t="s">
        <v>1246</v>
      </c>
      <c r="F25836" t="s">
        <v>13</v>
      </c>
      <c r="G25836" t="s">
        <v>72803</v>
      </c>
      <c r="H25836" s="3" t="s">
        <v>72804</v>
      </c>
      <c r="I25836" t="s">
        <v>6730</v>
      </c>
      <c r="J25836" t="s">
        <v>72805</v>
      </c>
    </row>
    <row r="25837" spans="1:10" ht="16" x14ac:dyDescent="0.2">
      <c r="A25837" t="s">
        <v>72800</v>
      </c>
      <c r="B25837" t="s">
        <v>72806</v>
      </c>
      <c r="C25837" t="s">
        <v>72807</v>
      </c>
      <c r="D25837">
        <v>4</v>
      </c>
      <c r="E25837" t="s">
        <v>1246</v>
      </c>
      <c r="F25837" t="s">
        <v>13</v>
      </c>
      <c r="G25837" t="s">
        <v>72803</v>
      </c>
      <c r="H25837" s="3" t="s">
        <v>72804</v>
      </c>
      <c r="I25837" t="s">
        <v>6730</v>
      </c>
      <c r="J25837" t="s">
        <v>72805</v>
      </c>
    </row>
    <row r="25838" spans="1:10" ht="16" x14ac:dyDescent="0.2">
      <c r="A25838" t="s">
        <v>72800</v>
      </c>
      <c r="B25838" t="s">
        <v>72808</v>
      </c>
      <c r="C25838" t="s">
        <v>72809</v>
      </c>
      <c r="D25838">
        <v>1</v>
      </c>
      <c r="E25838" t="s">
        <v>1246</v>
      </c>
      <c r="F25838" t="s">
        <v>13</v>
      </c>
      <c r="G25838" t="s">
        <v>72803</v>
      </c>
      <c r="H25838" s="3" t="s">
        <v>72810</v>
      </c>
      <c r="I25838" t="s">
        <v>6730</v>
      </c>
      <c r="J25838" t="s">
        <v>72805</v>
      </c>
    </row>
    <row r="25839" spans="1:10" ht="16" x14ac:dyDescent="0.2">
      <c r="A25839" t="s">
        <v>72811</v>
      </c>
      <c r="B25839" t="s">
        <v>72812</v>
      </c>
      <c r="C25839" t="s">
        <v>72813</v>
      </c>
      <c r="D25839">
        <v>1</v>
      </c>
      <c r="E25839" t="s">
        <v>1246</v>
      </c>
      <c r="F25839" t="s">
        <v>13</v>
      </c>
      <c r="G25839" t="s">
        <v>72803</v>
      </c>
      <c r="H25839" s="3" t="s">
        <v>72810</v>
      </c>
      <c r="I25839" t="s">
        <v>6730</v>
      </c>
      <c r="J25839" t="s">
        <v>72814</v>
      </c>
    </row>
    <row r="25840" spans="1:10" ht="16" x14ac:dyDescent="0.2">
      <c r="A25840" t="s">
        <v>72811</v>
      </c>
      <c r="B25840" t="s">
        <v>72815</v>
      </c>
      <c r="C25840" t="s">
        <v>72816</v>
      </c>
      <c r="D25840">
        <v>2</v>
      </c>
      <c r="E25840" t="s">
        <v>1246</v>
      </c>
      <c r="F25840" t="s">
        <v>13</v>
      </c>
      <c r="G25840" t="s">
        <v>72803</v>
      </c>
      <c r="H25840" s="3" t="s">
        <v>72810</v>
      </c>
      <c r="I25840" t="s">
        <v>6730</v>
      </c>
      <c r="J25840" t="s">
        <v>72814</v>
      </c>
    </row>
    <row r="25841" spans="1:10" ht="16" x14ac:dyDescent="0.2">
      <c r="A25841" t="s">
        <v>72800</v>
      </c>
      <c r="B25841" t="s">
        <v>72817</v>
      </c>
      <c r="C25841" t="s">
        <v>72818</v>
      </c>
      <c r="D25841">
        <v>5</v>
      </c>
      <c r="E25841" t="s">
        <v>1246</v>
      </c>
      <c r="F25841" t="s">
        <v>13</v>
      </c>
      <c r="G25841" t="s">
        <v>72803</v>
      </c>
      <c r="H25841" s="3" t="s">
        <v>72804</v>
      </c>
      <c r="I25841" t="s">
        <v>6730</v>
      </c>
      <c r="J25841" t="s">
        <v>72805</v>
      </c>
    </row>
    <row r="25842" spans="1:10" ht="16" x14ac:dyDescent="0.2">
      <c r="A25842" t="s">
        <v>72800</v>
      </c>
      <c r="B25842" t="s">
        <v>72819</v>
      </c>
      <c r="C25842" t="s">
        <v>72820</v>
      </c>
      <c r="D25842">
        <v>2</v>
      </c>
      <c r="E25842" t="s">
        <v>1246</v>
      </c>
      <c r="F25842" t="s">
        <v>13</v>
      </c>
      <c r="G25842" t="s">
        <v>72803</v>
      </c>
      <c r="H25842" s="3" t="s">
        <v>72810</v>
      </c>
      <c r="I25842" t="s">
        <v>6730</v>
      </c>
      <c r="J25842" t="s">
        <v>72805</v>
      </c>
    </row>
    <row r="25843" spans="1:10" ht="16" x14ac:dyDescent="0.2">
      <c r="A25843" t="s">
        <v>72800</v>
      </c>
      <c r="B25843" t="s">
        <v>31681</v>
      </c>
      <c r="C25843" t="s">
        <v>31682</v>
      </c>
      <c r="D25843">
        <v>6</v>
      </c>
      <c r="E25843" t="s">
        <v>1246</v>
      </c>
      <c r="F25843" t="s">
        <v>13</v>
      </c>
      <c r="G25843" t="s">
        <v>72803</v>
      </c>
      <c r="H25843" s="3" t="s">
        <v>72810</v>
      </c>
      <c r="I25843" t="s">
        <v>6730</v>
      </c>
      <c r="J25843" t="s">
        <v>72805</v>
      </c>
    </row>
    <row r="25844" spans="1:10" ht="16" x14ac:dyDescent="0.2">
      <c r="A25844" t="s">
        <v>42727</v>
      </c>
      <c r="B25844" t="s">
        <v>72821</v>
      </c>
      <c r="C25844" t="s">
        <v>72822</v>
      </c>
      <c r="D25844">
        <v>3</v>
      </c>
      <c r="E25844" t="s">
        <v>13</v>
      </c>
      <c r="F25844" t="s">
        <v>13</v>
      </c>
      <c r="G25844" t="s">
        <v>72823</v>
      </c>
      <c r="H25844" s="3" t="s">
        <v>72824</v>
      </c>
      <c r="I25844" t="s">
        <v>69</v>
      </c>
      <c r="J25844" t="s">
        <v>42732</v>
      </c>
    </row>
    <row r="25845" spans="1:10" ht="16" x14ac:dyDescent="0.2">
      <c r="A25845" t="s">
        <v>72825</v>
      </c>
      <c r="B25845" t="s">
        <v>20520</v>
      </c>
      <c r="C25845" t="s">
        <v>20521</v>
      </c>
      <c r="D25845">
        <v>1</v>
      </c>
      <c r="E25845" t="s">
        <v>13</v>
      </c>
      <c r="F25845" t="s">
        <v>13</v>
      </c>
      <c r="G25845" t="s">
        <v>72823</v>
      </c>
      <c r="H25845" s="3" t="s">
        <v>72826</v>
      </c>
      <c r="I25845" t="s">
        <v>69</v>
      </c>
      <c r="J25845" t="s">
        <v>72827</v>
      </c>
    </row>
    <row r="25846" spans="1:10" ht="16" x14ac:dyDescent="0.2">
      <c r="A25846" t="s">
        <v>72828</v>
      </c>
      <c r="B25846" t="s">
        <v>7150</v>
      </c>
      <c r="C25846" t="s">
        <v>72829</v>
      </c>
      <c r="D25846">
        <v>1</v>
      </c>
      <c r="E25846" t="s">
        <v>1045</v>
      </c>
      <c r="F25846" t="s">
        <v>13</v>
      </c>
      <c r="G25846" t="s">
        <v>72830</v>
      </c>
      <c r="H25846" s="3" t="s">
        <v>72831</v>
      </c>
      <c r="I25846" t="s">
        <v>959</v>
      </c>
      <c r="J25846" t="s">
        <v>72832</v>
      </c>
    </row>
    <row r="25847" spans="1:10" ht="16" x14ac:dyDescent="0.2">
      <c r="A25847" t="s">
        <v>72833</v>
      </c>
      <c r="B25847" t="s">
        <v>7150</v>
      </c>
      <c r="C25847" t="s">
        <v>72829</v>
      </c>
      <c r="D25847">
        <v>1</v>
      </c>
      <c r="E25847" t="s">
        <v>13</v>
      </c>
      <c r="F25847" t="s">
        <v>13</v>
      </c>
      <c r="G25847" t="s">
        <v>72834</v>
      </c>
      <c r="H25847" s="3" t="s">
        <v>72835</v>
      </c>
      <c r="I25847" t="s">
        <v>126</v>
      </c>
      <c r="J25847" t="s">
        <v>72836</v>
      </c>
    </row>
    <row r="25848" spans="1:10" ht="16" x14ac:dyDescent="0.2">
      <c r="A25848" t="s">
        <v>72837</v>
      </c>
      <c r="B25848" t="s">
        <v>72838</v>
      </c>
      <c r="C25848" t="s">
        <v>72839</v>
      </c>
      <c r="D25848">
        <v>1</v>
      </c>
      <c r="E25848">
        <f>169</f>
        <v>169</v>
      </c>
      <c r="F25848" t="s">
        <v>13</v>
      </c>
      <c r="G25848" t="s">
        <v>72840</v>
      </c>
      <c r="H25848" s="3" t="s">
        <v>72841</v>
      </c>
      <c r="I25848" t="s">
        <v>404</v>
      </c>
      <c r="J25848" t="s">
        <v>72842</v>
      </c>
    </row>
    <row r="25849" spans="1:10" ht="32" x14ac:dyDescent="0.2">
      <c r="A25849" t="s">
        <v>33112</v>
      </c>
      <c r="B25849" t="s">
        <v>72843</v>
      </c>
      <c r="C25849" t="s">
        <v>72844</v>
      </c>
      <c r="D25849">
        <v>1</v>
      </c>
      <c r="E25849" t="s">
        <v>6771</v>
      </c>
      <c r="F25849" t="s">
        <v>13</v>
      </c>
      <c r="G25849" t="s">
        <v>72845</v>
      </c>
      <c r="H25849" s="3" t="s">
        <v>72846</v>
      </c>
      <c r="I25849" t="s">
        <v>315</v>
      </c>
      <c r="J25849" t="s">
        <v>33116</v>
      </c>
    </row>
    <row r="25850" spans="1:10" ht="16" x14ac:dyDescent="0.2">
      <c r="A25850" t="s">
        <v>19718</v>
      </c>
      <c r="B25850" t="s">
        <v>72847</v>
      </c>
      <c r="C25850" t="s">
        <v>72848</v>
      </c>
      <c r="D25850">
        <v>3</v>
      </c>
      <c r="E25850" t="s">
        <v>730</v>
      </c>
      <c r="F25850" t="s">
        <v>13</v>
      </c>
      <c r="G25850" t="s">
        <v>72849</v>
      </c>
      <c r="H25850" s="3" t="s">
        <v>72850</v>
      </c>
      <c r="I25850" t="s">
        <v>817</v>
      </c>
      <c r="J25850" t="s">
        <v>19723</v>
      </c>
    </row>
    <row r="25851" spans="1:10" ht="16" x14ac:dyDescent="0.2">
      <c r="A25851" t="s">
        <v>20993</v>
      </c>
      <c r="B25851" t="s">
        <v>72851</v>
      </c>
      <c r="C25851" t="s">
        <v>72848</v>
      </c>
      <c r="D25851">
        <v>3</v>
      </c>
      <c r="E25851" t="s">
        <v>730</v>
      </c>
      <c r="F25851" t="s">
        <v>13</v>
      </c>
      <c r="G25851" t="s">
        <v>72849</v>
      </c>
      <c r="H25851" s="3" t="s">
        <v>72850</v>
      </c>
      <c r="I25851" t="s">
        <v>817</v>
      </c>
      <c r="J25851" t="s">
        <v>20997</v>
      </c>
    </row>
    <row r="25852" spans="1:10" ht="16" x14ac:dyDescent="0.2">
      <c r="A25852" t="s">
        <v>4662</v>
      </c>
      <c r="B25852" t="s">
        <v>72852</v>
      </c>
      <c r="C25852" t="s">
        <v>72853</v>
      </c>
      <c r="D25852">
        <v>2</v>
      </c>
      <c r="E25852" t="s">
        <v>730</v>
      </c>
      <c r="F25852" t="s">
        <v>13</v>
      </c>
      <c r="G25852" t="s">
        <v>72849</v>
      </c>
      <c r="H25852" s="3" t="s">
        <v>72854</v>
      </c>
      <c r="I25852" t="s">
        <v>817</v>
      </c>
      <c r="J25852" t="s">
        <v>4666</v>
      </c>
    </row>
    <row r="25853" spans="1:10" ht="16" x14ac:dyDescent="0.2">
      <c r="A25853" t="s">
        <v>17548</v>
      </c>
      <c r="B25853" t="s">
        <v>72855</v>
      </c>
      <c r="C25853" t="s">
        <v>72856</v>
      </c>
      <c r="D25853">
        <v>4</v>
      </c>
      <c r="E25853" t="s">
        <v>730</v>
      </c>
      <c r="F25853" t="s">
        <v>13</v>
      </c>
      <c r="G25853" t="s">
        <v>72857</v>
      </c>
      <c r="H25853" s="3" t="s">
        <v>72858</v>
      </c>
      <c r="I25853" t="s">
        <v>62</v>
      </c>
      <c r="J25853" t="s">
        <v>17551</v>
      </c>
    </row>
    <row r="25854" spans="1:10" ht="16" x14ac:dyDescent="0.2">
      <c r="A25854" t="s">
        <v>52531</v>
      </c>
      <c r="B25854" t="s">
        <v>72855</v>
      </c>
      <c r="C25854" t="s">
        <v>72856</v>
      </c>
      <c r="D25854">
        <v>3</v>
      </c>
      <c r="E25854" t="s">
        <v>730</v>
      </c>
      <c r="F25854" t="s">
        <v>13</v>
      </c>
      <c r="G25854" t="s">
        <v>72857</v>
      </c>
      <c r="H25854" s="3" t="s">
        <v>72859</v>
      </c>
      <c r="I25854" t="s">
        <v>62</v>
      </c>
      <c r="J25854" t="s">
        <v>52533</v>
      </c>
    </row>
    <row r="25855" spans="1:10" ht="16" x14ac:dyDescent="0.2">
      <c r="A25855" t="s">
        <v>47980</v>
      </c>
      <c r="B25855" t="s">
        <v>72860</v>
      </c>
      <c r="C25855" t="s">
        <v>72861</v>
      </c>
      <c r="D25855">
        <v>2</v>
      </c>
      <c r="E25855" t="s">
        <v>730</v>
      </c>
      <c r="F25855" t="s">
        <v>13</v>
      </c>
      <c r="G25855" t="s">
        <v>72857</v>
      </c>
      <c r="H25855" s="3" t="s">
        <v>72859</v>
      </c>
      <c r="I25855" t="s">
        <v>62</v>
      </c>
      <c r="J25855" t="s">
        <v>47981</v>
      </c>
    </row>
    <row r="25856" spans="1:10" ht="16" x14ac:dyDescent="0.2">
      <c r="A25856" t="s">
        <v>52558</v>
      </c>
      <c r="B25856" t="s">
        <v>72860</v>
      </c>
      <c r="C25856" t="s">
        <v>72861</v>
      </c>
      <c r="D25856">
        <v>1</v>
      </c>
      <c r="E25856" t="s">
        <v>730</v>
      </c>
      <c r="F25856" t="s">
        <v>13</v>
      </c>
      <c r="G25856" t="s">
        <v>72857</v>
      </c>
      <c r="H25856" s="3" t="s">
        <v>72858</v>
      </c>
      <c r="I25856" t="s">
        <v>62</v>
      </c>
      <c r="J25856" t="s">
        <v>52562</v>
      </c>
    </row>
    <row r="25857" spans="1:10" ht="16" x14ac:dyDescent="0.2">
      <c r="A25857" t="s">
        <v>48728</v>
      </c>
      <c r="B25857" t="s">
        <v>72860</v>
      </c>
      <c r="C25857" t="s">
        <v>72861</v>
      </c>
      <c r="D25857">
        <v>3</v>
      </c>
      <c r="E25857" t="s">
        <v>730</v>
      </c>
      <c r="F25857" t="s">
        <v>13</v>
      </c>
      <c r="G25857" t="s">
        <v>72857</v>
      </c>
      <c r="H25857" s="3" t="s">
        <v>72862</v>
      </c>
      <c r="I25857" t="s">
        <v>62</v>
      </c>
      <c r="J25857" t="s">
        <v>48730</v>
      </c>
    </row>
    <row r="25858" spans="1:10" ht="16" x14ac:dyDescent="0.2">
      <c r="A25858" t="s">
        <v>70995</v>
      </c>
      <c r="B25858" t="s">
        <v>72860</v>
      </c>
      <c r="C25858" t="s">
        <v>72861</v>
      </c>
      <c r="D25858">
        <v>5</v>
      </c>
      <c r="E25858" t="s">
        <v>730</v>
      </c>
      <c r="F25858" t="s">
        <v>13</v>
      </c>
      <c r="G25858" t="s">
        <v>72857</v>
      </c>
      <c r="H25858" s="3" t="s">
        <v>72858</v>
      </c>
      <c r="I25858" t="s">
        <v>62</v>
      </c>
      <c r="J25858" t="s">
        <v>70996</v>
      </c>
    </row>
    <row r="25859" spans="1:10" ht="16" x14ac:dyDescent="0.2">
      <c r="A25859" t="s">
        <v>8169</v>
      </c>
      <c r="B25859" t="s">
        <v>72860</v>
      </c>
      <c r="C25859" t="s">
        <v>72861</v>
      </c>
      <c r="D25859">
        <v>2</v>
      </c>
      <c r="E25859" t="s">
        <v>730</v>
      </c>
      <c r="F25859" t="s">
        <v>13</v>
      </c>
      <c r="G25859" t="s">
        <v>72857</v>
      </c>
      <c r="H25859" s="3" t="s">
        <v>72858</v>
      </c>
      <c r="I25859" t="s">
        <v>62</v>
      </c>
      <c r="J25859" t="s">
        <v>8173</v>
      </c>
    </row>
    <row r="25860" spans="1:10" ht="16" x14ac:dyDescent="0.2">
      <c r="A25860" t="s">
        <v>32755</v>
      </c>
      <c r="B25860" t="s">
        <v>72855</v>
      </c>
      <c r="C25860" t="s">
        <v>72856</v>
      </c>
      <c r="D25860">
        <v>1</v>
      </c>
      <c r="E25860" t="s">
        <v>730</v>
      </c>
      <c r="F25860" t="s">
        <v>13</v>
      </c>
      <c r="G25860" t="s">
        <v>72857</v>
      </c>
      <c r="H25860" s="3" t="s">
        <v>72862</v>
      </c>
      <c r="I25860" t="s">
        <v>62</v>
      </c>
      <c r="J25860" t="s">
        <v>32757</v>
      </c>
    </row>
    <row r="25861" spans="1:10" ht="16" x14ac:dyDescent="0.2">
      <c r="A25861" t="s">
        <v>44671</v>
      </c>
      <c r="B25861" t="s">
        <v>72855</v>
      </c>
      <c r="C25861" t="s">
        <v>72856</v>
      </c>
      <c r="D25861">
        <v>3</v>
      </c>
      <c r="E25861" t="s">
        <v>730</v>
      </c>
      <c r="F25861" t="s">
        <v>13</v>
      </c>
      <c r="G25861" t="s">
        <v>72857</v>
      </c>
      <c r="H25861" s="3" t="s">
        <v>72859</v>
      </c>
      <c r="I25861" t="s">
        <v>62</v>
      </c>
      <c r="J25861" t="s">
        <v>44674</v>
      </c>
    </row>
    <row r="25862" spans="1:10" ht="16" x14ac:dyDescent="0.2">
      <c r="A25862" t="s">
        <v>72863</v>
      </c>
      <c r="B25862" t="s">
        <v>72860</v>
      </c>
      <c r="C25862" t="s">
        <v>72861</v>
      </c>
      <c r="D25862">
        <v>1</v>
      </c>
      <c r="E25862" t="s">
        <v>730</v>
      </c>
      <c r="F25862" t="s">
        <v>13</v>
      </c>
      <c r="G25862" t="s">
        <v>72857</v>
      </c>
      <c r="H25862" s="3" t="s">
        <v>72858</v>
      </c>
      <c r="I25862" t="s">
        <v>62</v>
      </c>
      <c r="J25862" t="s">
        <v>72864</v>
      </c>
    </row>
    <row r="25863" spans="1:10" ht="16" x14ac:dyDescent="0.2">
      <c r="A25863" t="s">
        <v>71562</v>
      </c>
      <c r="B25863" t="s">
        <v>72860</v>
      </c>
      <c r="C25863" t="s">
        <v>72861</v>
      </c>
      <c r="D25863">
        <v>1</v>
      </c>
      <c r="E25863" t="s">
        <v>730</v>
      </c>
      <c r="F25863" t="s">
        <v>13</v>
      </c>
      <c r="G25863" t="s">
        <v>72857</v>
      </c>
      <c r="H25863" s="3" t="s">
        <v>72859</v>
      </c>
      <c r="I25863" t="s">
        <v>62</v>
      </c>
      <c r="J25863" t="s">
        <v>71564</v>
      </c>
    </row>
    <row r="25864" spans="1:10" ht="16" x14ac:dyDescent="0.2">
      <c r="A25864" t="s">
        <v>44671</v>
      </c>
      <c r="B25864" t="s">
        <v>72860</v>
      </c>
      <c r="C25864" t="s">
        <v>72861</v>
      </c>
      <c r="D25864">
        <v>2</v>
      </c>
      <c r="E25864" t="s">
        <v>730</v>
      </c>
      <c r="F25864" t="s">
        <v>13</v>
      </c>
      <c r="G25864" t="s">
        <v>72857</v>
      </c>
      <c r="H25864" s="3" t="s">
        <v>72859</v>
      </c>
      <c r="I25864" t="s">
        <v>62</v>
      </c>
      <c r="J25864" t="s">
        <v>44674</v>
      </c>
    </row>
    <row r="25865" spans="1:10" ht="16" x14ac:dyDescent="0.2">
      <c r="A25865" t="s">
        <v>70999</v>
      </c>
      <c r="B25865" t="s">
        <v>72860</v>
      </c>
      <c r="C25865" t="s">
        <v>72861</v>
      </c>
      <c r="D25865">
        <v>4</v>
      </c>
      <c r="E25865" t="s">
        <v>730</v>
      </c>
      <c r="F25865" t="s">
        <v>13</v>
      </c>
      <c r="G25865" t="s">
        <v>72857</v>
      </c>
      <c r="H25865" s="3" t="s">
        <v>72858</v>
      </c>
      <c r="I25865" t="s">
        <v>62</v>
      </c>
      <c r="J25865" t="s">
        <v>71000</v>
      </c>
    </row>
    <row r="25866" spans="1:10" ht="16" x14ac:dyDescent="0.2">
      <c r="A25866" t="s">
        <v>69727</v>
      </c>
      <c r="B25866" t="s">
        <v>72860</v>
      </c>
      <c r="C25866" t="s">
        <v>72861</v>
      </c>
      <c r="D25866">
        <v>3</v>
      </c>
      <c r="E25866" t="s">
        <v>730</v>
      </c>
      <c r="F25866" t="s">
        <v>13</v>
      </c>
      <c r="G25866" t="s">
        <v>72857</v>
      </c>
      <c r="H25866" s="3" t="s">
        <v>72859</v>
      </c>
      <c r="I25866" t="s">
        <v>62</v>
      </c>
      <c r="J25866" t="s">
        <v>69728</v>
      </c>
    </row>
    <row r="25867" spans="1:10" ht="16" x14ac:dyDescent="0.2">
      <c r="A25867" t="s">
        <v>48746</v>
      </c>
      <c r="B25867" t="s">
        <v>72860</v>
      </c>
      <c r="C25867" t="s">
        <v>72861</v>
      </c>
      <c r="D25867">
        <v>3</v>
      </c>
      <c r="E25867" t="s">
        <v>730</v>
      </c>
      <c r="F25867" t="s">
        <v>13</v>
      </c>
      <c r="G25867" t="s">
        <v>72857</v>
      </c>
      <c r="H25867" s="3" t="s">
        <v>72859</v>
      </c>
      <c r="I25867" t="s">
        <v>62</v>
      </c>
      <c r="J25867" t="s">
        <v>48747</v>
      </c>
    </row>
    <row r="25868" spans="1:10" ht="16" x14ac:dyDescent="0.2">
      <c r="A25868" t="s">
        <v>52327</v>
      </c>
      <c r="B25868" t="s">
        <v>72860</v>
      </c>
      <c r="C25868" t="s">
        <v>72861</v>
      </c>
      <c r="D25868">
        <v>1</v>
      </c>
      <c r="E25868" t="s">
        <v>730</v>
      </c>
      <c r="F25868" t="s">
        <v>13</v>
      </c>
      <c r="G25868" t="s">
        <v>72857</v>
      </c>
      <c r="H25868" s="3" t="s">
        <v>72858</v>
      </c>
      <c r="I25868" t="s">
        <v>62</v>
      </c>
      <c r="J25868" t="s">
        <v>52329</v>
      </c>
    </row>
    <row r="25869" spans="1:10" ht="16" x14ac:dyDescent="0.2">
      <c r="A25869" t="s">
        <v>44634</v>
      </c>
      <c r="B25869" t="s">
        <v>72860</v>
      </c>
      <c r="C25869" t="s">
        <v>72861</v>
      </c>
      <c r="D25869">
        <v>1</v>
      </c>
      <c r="E25869" t="s">
        <v>730</v>
      </c>
      <c r="F25869" t="s">
        <v>13</v>
      </c>
      <c r="G25869" t="s">
        <v>72857</v>
      </c>
      <c r="H25869" s="3" t="s">
        <v>72858</v>
      </c>
      <c r="I25869" t="s">
        <v>62</v>
      </c>
      <c r="J25869" t="s">
        <v>44638</v>
      </c>
    </row>
    <row r="25870" spans="1:10" ht="16" x14ac:dyDescent="0.2">
      <c r="A25870" t="s">
        <v>49746</v>
      </c>
      <c r="B25870" t="s">
        <v>72860</v>
      </c>
      <c r="C25870" t="s">
        <v>72861</v>
      </c>
      <c r="D25870">
        <v>2</v>
      </c>
      <c r="E25870" t="s">
        <v>730</v>
      </c>
      <c r="F25870" t="s">
        <v>13</v>
      </c>
      <c r="G25870" t="s">
        <v>72857</v>
      </c>
      <c r="H25870" s="3" t="s">
        <v>72859</v>
      </c>
      <c r="I25870" t="s">
        <v>62</v>
      </c>
      <c r="J25870" t="s">
        <v>49749</v>
      </c>
    </row>
    <row r="25871" spans="1:10" ht="16" x14ac:dyDescent="0.2">
      <c r="A25871" t="s">
        <v>20427</v>
      </c>
      <c r="B25871" t="s">
        <v>72860</v>
      </c>
      <c r="C25871" t="s">
        <v>72861</v>
      </c>
      <c r="D25871">
        <v>1</v>
      </c>
      <c r="E25871" t="s">
        <v>730</v>
      </c>
      <c r="F25871" t="s">
        <v>13</v>
      </c>
      <c r="G25871" t="s">
        <v>72857</v>
      </c>
      <c r="H25871" s="3" t="s">
        <v>72859</v>
      </c>
      <c r="I25871" t="s">
        <v>62</v>
      </c>
      <c r="J25871" t="s">
        <v>20428</v>
      </c>
    </row>
    <row r="25872" spans="1:10" ht="16" x14ac:dyDescent="0.2">
      <c r="A25872" t="s">
        <v>44688</v>
      </c>
      <c r="B25872" t="s">
        <v>72860</v>
      </c>
      <c r="C25872" t="s">
        <v>72861</v>
      </c>
      <c r="D25872">
        <v>1</v>
      </c>
      <c r="E25872" t="s">
        <v>730</v>
      </c>
      <c r="F25872" t="s">
        <v>13</v>
      </c>
      <c r="G25872" t="s">
        <v>72857</v>
      </c>
      <c r="H25872" s="3" t="s">
        <v>72859</v>
      </c>
      <c r="I25872" t="s">
        <v>62</v>
      </c>
      <c r="J25872" t="s">
        <v>44691</v>
      </c>
    </row>
    <row r="25873" spans="1:10" ht="16" x14ac:dyDescent="0.2">
      <c r="A25873" t="s">
        <v>45412</v>
      </c>
      <c r="B25873" t="s">
        <v>72860</v>
      </c>
      <c r="C25873" t="s">
        <v>72861</v>
      </c>
      <c r="D25873">
        <v>1</v>
      </c>
      <c r="E25873" t="s">
        <v>730</v>
      </c>
      <c r="F25873" t="s">
        <v>13</v>
      </c>
      <c r="G25873" t="s">
        <v>72857</v>
      </c>
      <c r="H25873" s="3" t="s">
        <v>72862</v>
      </c>
      <c r="I25873" t="s">
        <v>62</v>
      </c>
      <c r="J25873" t="s">
        <v>45417</v>
      </c>
    </row>
    <row r="25874" spans="1:10" ht="16" x14ac:dyDescent="0.2">
      <c r="A25874" t="s">
        <v>44644</v>
      </c>
      <c r="B25874" t="s">
        <v>72860</v>
      </c>
      <c r="C25874" t="s">
        <v>72861</v>
      </c>
      <c r="D25874">
        <v>2</v>
      </c>
      <c r="E25874" t="s">
        <v>730</v>
      </c>
      <c r="F25874" t="s">
        <v>13</v>
      </c>
      <c r="G25874" t="s">
        <v>72857</v>
      </c>
      <c r="H25874" s="3" t="s">
        <v>72858</v>
      </c>
      <c r="I25874" t="s">
        <v>62</v>
      </c>
      <c r="J25874" t="s">
        <v>44646</v>
      </c>
    </row>
    <row r="25875" spans="1:10" ht="16" x14ac:dyDescent="0.2">
      <c r="A25875" t="s">
        <v>69154</v>
      </c>
      <c r="B25875" t="s">
        <v>72860</v>
      </c>
      <c r="C25875" t="s">
        <v>72861</v>
      </c>
      <c r="D25875">
        <v>1</v>
      </c>
      <c r="E25875" t="s">
        <v>730</v>
      </c>
      <c r="F25875" t="s">
        <v>13</v>
      </c>
      <c r="G25875" t="s">
        <v>72857</v>
      </c>
      <c r="H25875" s="3" t="s">
        <v>72858</v>
      </c>
      <c r="I25875" t="s">
        <v>62</v>
      </c>
      <c r="J25875" t="s">
        <v>69155</v>
      </c>
    </row>
    <row r="25876" spans="1:10" ht="16" x14ac:dyDescent="0.2">
      <c r="A25876" t="s">
        <v>52597</v>
      </c>
      <c r="B25876" t="s">
        <v>72860</v>
      </c>
      <c r="C25876" t="s">
        <v>72861</v>
      </c>
      <c r="D25876">
        <v>1</v>
      </c>
      <c r="E25876" t="s">
        <v>730</v>
      </c>
      <c r="F25876" t="s">
        <v>13</v>
      </c>
      <c r="G25876" t="s">
        <v>72857</v>
      </c>
      <c r="H25876" s="3" t="s">
        <v>72858</v>
      </c>
      <c r="I25876" t="s">
        <v>62</v>
      </c>
      <c r="J25876" t="s">
        <v>52598</v>
      </c>
    </row>
    <row r="25877" spans="1:10" ht="16" x14ac:dyDescent="0.2">
      <c r="A25877" t="s">
        <v>72865</v>
      </c>
      <c r="B25877" t="s">
        <v>72860</v>
      </c>
      <c r="C25877" t="s">
        <v>72861</v>
      </c>
      <c r="D25877">
        <v>1</v>
      </c>
      <c r="E25877" t="s">
        <v>730</v>
      </c>
      <c r="F25877" t="s">
        <v>13</v>
      </c>
      <c r="G25877" t="s">
        <v>72857</v>
      </c>
      <c r="H25877" s="3" t="s">
        <v>72858</v>
      </c>
      <c r="I25877" t="s">
        <v>62</v>
      </c>
      <c r="J25877" t="s">
        <v>72866</v>
      </c>
    </row>
    <row r="25878" spans="1:10" ht="16" x14ac:dyDescent="0.2">
      <c r="A25878" t="s">
        <v>17608</v>
      </c>
      <c r="B25878" t="s">
        <v>72860</v>
      </c>
      <c r="C25878" t="s">
        <v>72861</v>
      </c>
      <c r="D25878">
        <v>3</v>
      </c>
      <c r="E25878" t="s">
        <v>730</v>
      </c>
      <c r="F25878" t="s">
        <v>13</v>
      </c>
      <c r="G25878" t="s">
        <v>72857</v>
      </c>
      <c r="H25878" s="3" t="s">
        <v>72867</v>
      </c>
      <c r="I25878" t="s">
        <v>62</v>
      </c>
      <c r="J25878" t="s">
        <v>17610</v>
      </c>
    </row>
    <row r="25879" spans="1:10" ht="16" x14ac:dyDescent="0.2">
      <c r="A25879" t="s">
        <v>72868</v>
      </c>
      <c r="B25879" t="s">
        <v>72860</v>
      </c>
      <c r="C25879" t="s">
        <v>72861</v>
      </c>
      <c r="D25879">
        <v>1</v>
      </c>
      <c r="E25879" t="s">
        <v>730</v>
      </c>
      <c r="F25879" t="s">
        <v>13</v>
      </c>
      <c r="G25879" t="s">
        <v>72857</v>
      </c>
      <c r="H25879" s="3" t="s">
        <v>72858</v>
      </c>
      <c r="I25879" t="s">
        <v>62</v>
      </c>
      <c r="J25879" t="s">
        <v>72869</v>
      </c>
    </row>
    <row r="25880" spans="1:10" ht="16" x14ac:dyDescent="0.2">
      <c r="A25880" t="s">
        <v>54709</v>
      </c>
      <c r="B25880" t="s">
        <v>72860</v>
      </c>
      <c r="C25880" t="s">
        <v>72861</v>
      </c>
      <c r="D25880">
        <v>1</v>
      </c>
      <c r="E25880" t="s">
        <v>730</v>
      </c>
      <c r="F25880" t="s">
        <v>13</v>
      </c>
      <c r="G25880" t="s">
        <v>72857</v>
      </c>
      <c r="H25880" s="3" t="s">
        <v>72858</v>
      </c>
      <c r="I25880" t="s">
        <v>62</v>
      </c>
      <c r="J25880" t="s">
        <v>54710</v>
      </c>
    </row>
    <row r="25881" spans="1:10" ht="16" x14ac:dyDescent="0.2">
      <c r="A25881" t="s">
        <v>72870</v>
      </c>
      <c r="B25881" t="s">
        <v>72855</v>
      </c>
      <c r="C25881" t="s">
        <v>72856</v>
      </c>
      <c r="D25881">
        <v>1</v>
      </c>
      <c r="E25881" t="s">
        <v>730</v>
      </c>
      <c r="F25881" t="s">
        <v>13</v>
      </c>
      <c r="G25881" t="s">
        <v>72857</v>
      </c>
      <c r="H25881" s="3" t="s">
        <v>72858</v>
      </c>
      <c r="I25881" t="s">
        <v>62</v>
      </c>
      <c r="J25881" t="s">
        <v>72871</v>
      </c>
    </row>
    <row r="25882" spans="1:10" ht="16" x14ac:dyDescent="0.2">
      <c r="A25882" t="s">
        <v>7439</v>
      </c>
      <c r="B25882" t="s">
        <v>72860</v>
      </c>
      <c r="C25882" t="s">
        <v>72861</v>
      </c>
      <c r="D25882">
        <v>3</v>
      </c>
      <c r="E25882" t="s">
        <v>730</v>
      </c>
      <c r="F25882" t="s">
        <v>13</v>
      </c>
      <c r="G25882" t="s">
        <v>72857</v>
      </c>
      <c r="H25882" s="3" t="s">
        <v>72858</v>
      </c>
      <c r="I25882" t="s">
        <v>62</v>
      </c>
      <c r="J25882" t="s">
        <v>7443</v>
      </c>
    </row>
    <row r="25883" spans="1:10" ht="16" x14ac:dyDescent="0.2">
      <c r="A25883" t="s">
        <v>68988</v>
      </c>
      <c r="B25883" t="s">
        <v>72855</v>
      </c>
      <c r="C25883" t="s">
        <v>72856</v>
      </c>
      <c r="D25883">
        <v>3</v>
      </c>
      <c r="E25883" t="s">
        <v>730</v>
      </c>
      <c r="F25883" t="s">
        <v>13</v>
      </c>
      <c r="G25883" t="s">
        <v>72857</v>
      </c>
      <c r="H25883" s="3" t="s">
        <v>72862</v>
      </c>
      <c r="I25883" t="s">
        <v>62</v>
      </c>
      <c r="J25883" t="s">
        <v>68989</v>
      </c>
    </row>
    <row r="25884" spans="1:10" ht="16" x14ac:dyDescent="0.2">
      <c r="A25884" t="s">
        <v>54715</v>
      </c>
      <c r="B25884" t="s">
        <v>8979</v>
      </c>
      <c r="C25884" t="s">
        <v>72861</v>
      </c>
      <c r="D25884">
        <v>2</v>
      </c>
      <c r="E25884" t="s">
        <v>730</v>
      </c>
      <c r="F25884" t="s">
        <v>13</v>
      </c>
      <c r="G25884" t="s">
        <v>72857</v>
      </c>
      <c r="H25884" s="3" t="s">
        <v>72858</v>
      </c>
      <c r="I25884" t="s">
        <v>62</v>
      </c>
      <c r="J25884" t="s">
        <v>54716</v>
      </c>
    </row>
    <row r="25885" spans="1:10" ht="16" x14ac:dyDescent="0.2">
      <c r="A25885" t="s">
        <v>45420</v>
      </c>
      <c r="B25885" t="s">
        <v>72860</v>
      </c>
      <c r="C25885" t="s">
        <v>72861</v>
      </c>
      <c r="D25885">
        <v>1</v>
      </c>
      <c r="E25885" t="s">
        <v>730</v>
      </c>
      <c r="F25885" t="s">
        <v>13</v>
      </c>
      <c r="G25885" t="s">
        <v>72857</v>
      </c>
      <c r="H25885" s="3" t="s">
        <v>72858</v>
      </c>
      <c r="I25885" t="s">
        <v>62</v>
      </c>
      <c r="J25885" t="s">
        <v>45422</v>
      </c>
    </row>
    <row r="25886" spans="1:10" ht="16" x14ac:dyDescent="0.2">
      <c r="A25886" t="s">
        <v>72872</v>
      </c>
      <c r="B25886" t="s">
        <v>72873</v>
      </c>
      <c r="C25886" t="s">
        <v>72874</v>
      </c>
      <c r="D25886">
        <v>3</v>
      </c>
      <c r="E25886" t="s">
        <v>730</v>
      </c>
      <c r="F25886" t="s">
        <v>13</v>
      </c>
      <c r="G25886" t="s">
        <v>72857</v>
      </c>
      <c r="H25886" s="3" t="s">
        <v>72867</v>
      </c>
      <c r="I25886" t="s">
        <v>62</v>
      </c>
      <c r="J25886" t="s">
        <v>72875</v>
      </c>
    </row>
    <row r="25887" spans="1:10" ht="16" x14ac:dyDescent="0.2">
      <c r="A25887" t="s">
        <v>72872</v>
      </c>
      <c r="B25887" t="s">
        <v>72855</v>
      </c>
      <c r="C25887" t="s">
        <v>72856</v>
      </c>
      <c r="D25887">
        <v>2</v>
      </c>
      <c r="E25887" t="s">
        <v>730</v>
      </c>
      <c r="F25887" t="s">
        <v>13</v>
      </c>
      <c r="G25887" t="s">
        <v>72857</v>
      </c>
      <c r="H25887" s="3" t="s">
        <v>72867</v>
      </c>
      <c r="I25887" t="s">
        <v>62</v>
      </c>
      <c r="J25887" t="s">
        <v>72875</v>
      </c>
    </row>
    <row r="25888" spans="1:10" ht="16" x14ac:dyDescent="0.2">
      <c r="A25888" t="s">
        <v>52531</v>
      </c>
      <c r="B25888" t="s">
        <v>72860</v>
      </c>
      <c r="C25888" t="s">
        <v>72861</v>
      </c>
      <c r="D25888">
        <v>2</v>
      </c>
      <c r="E25888" t="s">
        <v>730</v>
      </c>
      <c r="F25888" t="s">
        <v>13</v>
      </c>
      <c r="G25888" t="s">
        <v>72857</v>
      </c>
      <c r="H25888" s="3" t="s">
        <v>72859</v>
      </c>
      <c r="I25888" t="s">
        <v>62</v>
      </c>
      <c r="J25888" t="s">
        <v>52533</v>
      </c>
    </row>
    <row r="25889" spans="1:10" ht="16" x14ac:dyDescent="0.2">
      <c r="A25889" t="s">
        <v>45423</v>
      </c>
      <c r="B25889" t="s">
        <v>72860</v>
      </c>
      <c r="C25889" t="s">
        <v>72861</v>
      </c>
      <c r="D25889">
        <v>1</v>
      </c>
      <c r="E25889" t="s">
        <v>730</v>
      </c>
      <c r="F25889" t="s">
        <v>13</v>
      </c>
      <c r="G25889" t="s">
        <v>72857</v>
      </c>
      <c r="H25889" s="3" t="s">
        <v>72858</v>
      </c>
      <c r="I25889" t="s">
        <v>62</v>
      </c>
      <c r="J25889" t="s">
        <v>45424</v>
      </c>
    </row>
    <row r="25890" spans="1:10" ht="16" x14ac:dyDescent="0.2">
      <c r="A25890" t="s">
        <v>17639</v>
      </c>
      <c r="B25890" t="s">
        <v>72860</v>
      </c>
      <c r="C25890" t="s">
        <v>72861</v>
      </c>
      <c r="D25890">
        <v>2</v>
      </c>
      <c r="E25890" t="s">
        <v>730</v>
      </c>
      <c r="F25890" t="s">
        <v>13</v>
      </c>
      <c r="G25890" t="s">
        <v>72857</v>
      </c>
      <c r="H25890" s="3" t="s">
        <v>72867</v>
      </c>
      <c r="I25890" t="s">
        <v>62</v>
      </c>
      <c r="J25890" t="s">
        <v>17641</v>
      </c>
    </row>
    <row r="25891" spans="1:10" ht="16" x14ac:dyDescent="0.2">
      <c r="A25891" t="s">
        <v>28078</v>
      </c>
      <c r="B25891" t="s">
        <v>72860</v>
      </c>
      <c r="C25891" t="s">
        <v>72861</v>
      </c>
      <c r="D25891">
        <v>1</v>
      </c>
      <c r="E25891" t="s">
        <v>730</v>
      </c>
      <c r="F25891" t="s">
        <v>13</v>
      </c>
      <c r="G25891" t="s">
        <v>72857</v>
      </c>
      <c r="H25891" s="3" t="s">
        <v>72858</v>
      </c>
      <c r="I25891" t="s">
        <v>62</v>
      </c>
      <c r="J25891" t="s">
        <v>28079</v>
      </c>
    </row>
    <row r="25892" spans="1:10" ht="16" x14ac:dyDescent="0.2">
      <c r="A25892" t="s">
        <v>54526</v>
      </c>
      <c r="B25892" t="s">
        <v>72860</v>
      </c>
      <c r="C25892" t="s">
        <v>72861</v>
      </c>
      <c r="D25892">
        <v>3</v>
      </c>
      <c r="E25892" t="s">
        <v>730</v>
      </c>
      <c r="F25892" t="s">
        <v>13</v>
      </c>
      <c r="G25892" t="s">
        <v>72857</v>
      </c>
      <c r="H25892" s="3" t="s">
        <v>72858</v>
      </c>
      <c r="I25892" t="s">
        <v>62</v>
      </c>
      <c r="J25892" t="s">
        <v>54529</v>
      </c>
    </row>
    <row r="25893" spans="1:10" ht="16" x14ac:dyDescent="0.2">
      <c r="A25893" t="s">
        <v>32622</v>
      </c>
      <c r="B25893" t="s">
        <v>72860</v>
      </c>
      <c r="C25893" t="s">
        <v>72861</v>
      </c>
      <c r="D25893">
        <v>2</v>
      </c>
      <c r="E25893" t="s">
        <v>730</v>
      </c>
      <c r="F25893" t="s">
        <v>13</v>
      </c>
      <c r="G25893" t="s">
        <v>72857</v>
      </c>
      <c r="H25893" s="3" t="s">
        <v>72858</v>
      </c>
      <c r="I25893" t="s">
        <v>62</v>
      </c>
      <c r="J25893" t="s">
        <v>32626</v>
      </c>
    </row>
    <row r="25894" spans="1:10" ht="16" x14ac:dyDescent="0.2">
      <c r="A25894" t="s">
        <v>72876</v>
      </c>
      <c r="B25894" t="s">
        <v>72860</v>
      </c>
      <c r="C25894" t="s">
        <v>72861</v>
      </c>
      <c r="D25894">
        <v>1</v>
      </c>
      <c r="E25894" t="s">
        <v>730</v>
      </c>
      <c r="F25894" t="s">
        <v>13</v>
      </c>
      <c r="G25894" t="s">
        <v>72857</v>
      </c>
      <c r="H25894" s="3" t="s">
        <v>72877</v>
      </c>
      <c r="I25894" t="s">
        <v>62</v>
      </c>
      <c r="J25894" t="s">
        <v>72878</v>
      </c>
    </row>
    <row r="25895" spans="1:10" ht="16" x14ac:dyDescent="0.2">
      <c r="A25895" t="s">
        <v>72879</v>
      </c>
      <c r="B25895" t="s">
        <v>72855</v>
      </c>
      <c r="C25895" t="s">
        <v>72856</v>
      </c>
      <c r="D25895">
        <v>2</v>
      </c>
      <c r="E25895" t="s">
        <v>730</v>
      </c>
      <c r="F25895" t="s">
        <v>13</v>
      </c>
      <c r="G25895" t="s">
        <v>72857</v>
      </c>
      <c r="H25895" s="3" t="s">
        <v>72858</v>
      </c>
      <c r="I25895" t="s">
        <v>62</v>
      </c>
      <c r="J25895" t="s">
        <v>72880</v>
      </c>
    </row>
    <row r="25896" spans="1:10" ht="16" x14ac:dyDescent="0.2">
      <c r="A25896" t="s">
        <v>28074</v>
      </c>
      <c r="B25896" t="s">
        <v>72860</v>
      </c>
      <c r="C25896" t="s">
        <v>72861</v>
      </c>
      <c r="D25896">
        <v>3</v>
      </c>
      <c r="E25896" t="s">
        <v>730</v>
      </c>
      <c r="F25896" t="s">
        <v>13</v>
      </c>
      <c r="G25896" t="s">
        <v>72857</v>
      </c>
      <c r="H25896" s="3" t="s">
        <v>72858</v>
      </c>
      <c r="I25896" t="s">
        <v>62</v>
      </c>
      <c r="J25896" t="s">
        <v>28075</v>
      </c>
    </row>
    <row r="25897" spans="1:10" ht="16" x14ac:dyDescent="0.2">
      <c r="A25897" t="s">
        <v>52327</v>
      </c>
      <c r="B25897" t="s">
        <v>72881</v>
      </c>
      <c r="C25897" t="s">
        <v>72882</v>
      </c>
      <c r="D25897">
        <v>3</v>
      </c>
      <c r="E25897" t="s">
        <v>730</v>
      </c>
      <c r="F25897" t="s">
        <v>13</v>
      </c>
      <c r="G25897" t="s">
        <v>72857</v>
      </c>
      <c r="H25897" s="3" t="s">
        <v>72862</v>
      </c>
      <c r="I25897" t="s">
        <v>62</v>
      </c>
      <c r="J25897" t="s">
        <v>52329</v>
      </c>
    </row>
    <row r="25898" spans="1:10" ht="16" x14ac:dyDescent="0.2">
      <c r="A25898" t="s">
        <v>72883</v>
      </c>
      <c r="B25898" t="s">
        <v>72855</v>
      </c>
      <c r="C25898" t="s">
        <v>72856</v>
      </c>
      <c r="D25898">
        <v>2</v>
      </c>
      <c r="E25898" t="s">
        <v>730</v>
      </c>
      <c r="F25898" t="s">
        <v>13</v>
      </c>
      <c r="G25898" t="s">
        <v>72857</v>
      </c>
      <c r="H25898" s="3" t="s">
        <v>72858</v>
      </c>
      <c r="I25898" t="s">
        <v>62</v>
      </c>
      <c r="J25898" t="s">
        <v>72884</v>
      </c>
    </row>
    <row r="25899" spans="1:10" ht="16" x14ac:dyDescent="0.2">
      <c r="A25899" t="s">
        <v>54522</v>
      </c>
      <c r="B25899" t="s">
        <v>72860</v>
      </c>
      <c r="C25899" t="s">
        <v>72861</v>
      </c>
      <c r="D25899">
        <v>2</v>
      </c>
      <c r="E25899" t="s">
        <v>730</v>
      </c>
      <c r="F25899" t="s">
        <v>13</v>
      </c>
      <c r="G25899" t="s">
        <v>72857</v>
      </c>
      <c r="H25899" s="3" t="s">
        <v>72858</v>
      </c>
      <c r="I25899" t="s">
        <v>62</v>
      </c>
      <c r="J25899" t="s">
        <v>54525</v>
      </c>
    </row>
    <row r="25900" spans="1:10" ht="16" x14ac:dyDescent="0.2">
      <c r="A25900" t="s">
        <v>29775</v>
      </c>
      <c r="B25900" t="s">
        <v>8979</v>
      </c>
      <c r="C25900" t="s">
        <v>72861</v>
      </c>
      <c r="D25900">
        <v>1</v>
      </c>
      <c r="E25900" t="s">
        <v>730</v>
      </c>
      <c r="F25900" t="s">
        <v>13</v>
      </c>
      <c r="G25900" t="s">
        <v>72857</v>
      </c>
      <c r="H25900" s="3" t="s">
        <v>72862</v>
      </c>
      <c r="I25900" t="s">
        <v>62</v>
      </c>
      <c r="J25900" t="s">
        <v>29779</v>
      </c>
    </row>
    <row r="25901" spans="1:10" ht="16" x14ac:dyDescent="0.2">
      <c r="A25901" t="s">
        <v>72879</v>
      </c>
      <c r="B25901" t="s">
        <v>72860</v>
      </c>
      <c r="C25901" t="s">
        <v>72861</v>
      </c>
      <c r="D25901">
        <v>1</v>
      </c>
      <c r="E25901" t="s">
        <v>730</v>
      </c>
      <c r="F25901" t="s">
        <v>13</v>
      </c>
      <c r="G25901" t="s">
        <v>72857</v>
      </c>
      <c r="H25901" s="3" t="s">
        <v>72858</v>
      </c>
      <c r="I25901" t="s">
        <v>62</v>
      </c>
      <c r="J25901" t="s">
        <v>72880</v>
      </c>
    </row>
    <row r="25902" spans="1:10" ht="16" x14ac:dyDescent="0.2">
      <c r="A25902" t="s">
        <v>1565</v>
      </c>
      <c r="B25902" t="s">
        <v>72860</v>
      </c>
      <c r="C25902" t="s">
        <v>72861</v>
      </c>
      <c r="D25902">
        <v>9</v>
      </c>
      <c r="E25902" t="s">
        <v>730</v>
      </c>
      <c r="F25902" t="s">
        <v>13</v>
      </c>
      <c r="G25902" t="s">
        <v>72857</v>
      </c>
      <c r="H25902" s="3" t="s">
        <v>72858</v>
      </c>
      <c r="I25902" t="s">
        <v>62</v>
      </c>
      <c r="J25902" t="s">
        <v>1570</v>
      </c>
    </row>
    <row r="25903" spans="1:10" ht="16" x14ac:dyDescent="0.2">
      <c r="A25903" t="s">
        <v>30593</v>
      </c>
      <c r="B25903" t="s">
        <v>72860</v>
      </c>
      <c r="C25903" t="s">
        <v>72861</v>
      </c>
      <c r="D25903">
        <v>2</v>
      </c>
      <c r="E25903" t="s">
        <v>730</v>
      </c>
      <c r="F25903" t="s">
        <v>13</v>
      </c>
      <c r="G25903" t="s">
        <v>72857</v>
      </c>
      <c r="H25903" s="3" t="s">
        <v>72867</v>
      </c>
      <c r="I25903" t="s">
        <v>62</v>
      </c>
      <c r="J25903" t="s">
        <v>30595</v>
      </c>
    </row>
    <row r="25904" spans="1:10" ht="16" x14ac:dyDescent="0.2">
      <c r="A25904" t="s">
        <v>22049</v>
      </c>
      <c r="B25904" t="s">
        <v>72860</v>
      </c>
      <c r="C25904" t="s">
        <v>72861</v>
      </c>
      <c r="D25904">
        <v>6</v>
      </c>
      <c r="E25904" t="s">
        <v>730</v>
      </c>
      <c r="F25904" t="s">
        <v>13</v>
      </c>
      <c r="G25904" t="s">
        <v>72857</v>
      </c>
      <c r="H25904" s="3" t="s">
        <v>72858</v>
      </c>
      <c r="I25904" t="s">
        <v>62</v>
      </c>
      <c r="J25904" t="s">
        <v>22050</v>
      </c>
    </row>
    <row r="25905" spans="1:10" ht="16" x14ac:dyDescent="0.2">
      <c r="A25905" t="s">
        <v>17684</v>
      </c>
      <c r="B25905" t="s">
        <v>72860</v>
      </c>
      <c r="C25905" t="s">
        <v>72861</v>
      </c>
      <c r="D25905">
        <v>1</v>
      </c>
      <c r="E25905" t="s">
        <v>730</v>
      </c>
      <c r="F25905" t="s">
        <v>13</v>
      </c>
      <c r="G25905" t="s">
        <v>72857</v>
      </c>
      <c r="H25905" s="3" t="s">
        <v>72859</v>
      </c>
      <c r="I25905" t="s">
        <v>62</v>
      </c>
      <c r="J25905" t="s">
        <v>17685</v>
      </c>
    </row>
    <row r="25906" spans="1:10" ht="16" x14ac:dyDescent="0.2">
      <c r="A25906" t="s">
        <v>7728</v>
      </c>
      <c r="B25906" t="s">
        <v>72860</v>
      </c>
      <c r="C25906" t="s">
        <v>72861</v>
      </c>
      <c r="D25906">
        <v>2</v>
      </c>
      <c r="E25906" t="s">
        <v>730</v>
      </c>
      <c r="F25906" t="s">
        <v>13</v>
      </c>
      <c r="G25906" t="s">
        <v>72857</v>
      </c>
      <c r="H25906" s="3" t="s">
        <v>72859</v>
      </c>
      <c r="I25906" t="s">
        <v>62</v>
      </c>
      <c r="J25906" t="s">
        <v>7733</v>
      </c>
    </row>
    <row r="25907" spans="1:10" ht="16" x14ac:dyDescent="0.2">
      <c r="A25907" t="s">
        <v>4721</v>
      </c>
      <c r="B25907" t="s">
        <v>72860</v>
      </c>
      <c r="C25907" t="s">
        <v>72861</v>
      </c>
      <c r="D25907">
        <v>2</v>
      </c>
      <c r="E25907" t="s">
        <v>730</v>
      </c>
      <c r="F25907" t="s">
        <v>13</v>
      </c>
      <c r="G25907" t="s">
        <v>72857</v>
      </c>
      <c r="H25907" s="3" t="s">
        <v>72859</v>
      </c>
      <c r="I25907" t="s">
        <v>62</v>
      </c>
      <c r="J25907" t="s">
        <v>4724</v>
      </c>
    </row>
    <row r="25908" spans="1:10" ht="16" x14ac:dyDescent="0.2">
      <c r="A25908" t="s">
        <v>71567</v>
      </c>
      <c r="B25908" t="s">
        <v>72860</v>
      </c>
      <c r="C25908" t="s">
        <v>72861</v>
      </c>
      <c r="D25908">
        <v>1</v>
      </c>
      <c r="E25908" t="s">
        <v>730</v>
      </c>
      <c r="F25908" t="s">
        <v>13</v>
      </c>
      <c r="G25908" t="s">
        <v>72857</v>
      </c>
      <c r="H25908" s="3" t="s">
        <v>72867</v>
      </c>
      <c r="I25908" t="s">
        <v>62</v>
      </c>
      <c r="J25908" t="s">
        <v>71568</v>
      </c>
    </row>
    <row r="25909" spans="1:10" ht="16" x14ac:dyDescent="0.2">
      <c r="A25909" t="s">
        <v>72885</v>
      </c>
      <c r="B25909" t="s">
        <v>72860</v>
      </c>
      <c r="C25909" t="s">
        <v>72861</v>
      </c>
      <c r="D25909">
        <v>1</v>
      </c>
      <c r="E25909" t="s">
        <v>730</v>
      </c>
      <c r="F25909" t="s">
        <v>13</v>
      </c>
      <c r="G25909" t="s">
        <v>72857</v>
      </c>
      <c r="H25909" s="3" t="s">
        <v>72858</v>
      </c>
      <c r="I25909" t="s">
        <v>62</v>
      </c>
      <c r="J25909" t="s">
        <v>72886</v>
      </c>
    </row>
    <row r="25910" spans="1:10" ht="16" x14ac:dyDescent="0.2">
      <c r="A25910" t="s">
        <v>44711</v>
      </c>
      <c r="B25910" t="s">
        <v>72860</v>
      </c>
      <c r="C25910" t="s">
        <v>72861</v>
      </c>
      <c r="D25910">
        <v>2</v>
      </c>
      <c r="E25910" t="s">
        <v>730</v>
      </c>
      <c r="F25910" t="s">
        <v>13</v>
      </c>
      <c r="G25910" t="s">
        <v>72857</v>
      </c>
      <c r="H25910" s="3" t="s">
        <v>72858</v>
      </c>
      <c r="I25910" t="s">
        <v>62</v>
      </c>
      <c r="J25910" t="s">
        <v>44714</v>
      </c>
    </row>
    <row r="25911" spans="1:10" ht="16" x14ac:dyDescent="0.2">
      <c r="A25911" t="s">
        <v>72883</v>
      </c>
      <c r="B25911" t="s">
        <v>72860</v>
      </c>
      <c r="C25911" t="s">
        <v>72861</v>
      </c>
      <c r="D25911">
        <v>1</v>
      </c>
      <c r="E25911" t="s">
        <v>730</v>
      </c>
      <c r="F25911" t="s">
        <v>13</v>
      </c>
      <c r="G25911" t="s">
        <v>72857</v>
      </c>
      <c r="H25911" s="3" t="s">
        <v>72858</v>
      </c>
      <c r="I25911" t="s">
        <v>62</v>
      </c>
      <c r="J25911" t="s">
        <v>72884</v>
      </c>
    </row>
    <row r="25912" spans="1:10" ht="16" x14ac:dyDescent="0.2">
      <c r="A25912" t="s">
        <v>38950</v>
      </c>
      <c r="B25912" t="s">
        <v>72860</v>
      </c>
      <c r="C25912" t="s">
        <v>72861</v>
      </c>
      <c r="D25912">
        <v>3</v>
      </c>
      <c r="E25912" t="s">
        <v>730</v>
      </c>
      <c r="F25912" t="s">
        <v>13</v>
      </c>
      <c r="G25912" t="s">
        <v>72857</v>
      </c>
      <c r="H25912" s="3" t="s">
        <v>72859</v>
      </c>
      <c r="I25912" t="s">
        <v>62</v>
      </c>
      <c r="J25912" t="s">
        <v>38951</v>
      </c>
    </row>
    <row r="25913" spans="1:10" ht="16" x14ac:dyDescent="0.2">
      <c r="A25913" t="s">
        <v>44647</v>
      </c>
      <c r="B25913" t="s">
        <v>72860</v>
      </c>
      <c r="C25913" t="s">
        <v>72861</v>
      </c>
      <c r="D25913">
        <v>1</v>
      </c>
      <c r="E25913" t="s">
        <v>730</v>
      </c>
      <c r="F25913" t="s">
        <v>13</v>
      </c>
      <c r="G25913" t="s">
        <v>72857</v>
      </c>
      <c r="H25913" s="3" t="s">
        <v>72858</v>
      </c>
      <c r="I25913" t="s">
        <v>62</v>
      </c>
      <c r="J25913" t="s">
        <v>44648</v>
      </c>
    </row>
    <row r="25914" spans="1:10" ht="16" x14ac:dyDescent="0.2">
      <c r="A25914" t="s">
        <v>51687</v>
      </c>
      <c r="B25914" t="s">
        <v>72860</v>
      </c>
      <c r="C25914" t="s">
        <v>72861</v>
      </c>
      <c r="D25914">
        <v>2</v>
      </c>
      <c r="E25914" t="s">
        <v>730</v>
      </c>
      <c r="F25914" t="s">
        <v>13</v>
      </c>
      <c r="G25914" t="s">
        <v>72857</v>
      </c>
      <c r="H25914" s="3" t="s">
        <v>72859</v>
      </c>
      <c r="I25914" t="s">
        <v>62</v>
      </c>
      <c r="J25914" t="s">
        <v>51690</v>
      </c>
    </row>
    <row r="25915" spans="1:10" ht="16" x14ac:dyDescent="0.2">
      <c r="A25915" t="s">
        <v>52327</v>
      </c>
      <c r="B25915" t="s">
        <v>72887</v>
      </c>
      <c r="C25915" t="s">
        <v>72888</v>
      </c>
      <c r="D25915">
        <v>2</v>
      </c>
      <c r="E25915" t="s">
        <v>730</v>
      </c>
      <c r="F25915" t="s">
        <v>13</v>
      </c>
      <c r="G25915" t="s">
        <v>72857</v>
      </c>
      <c r="H25915" s="3" t="s">
        <v>72858</v>
      </c>
      <c r="I25915" t="s">
        <v>62</v>
      </c>
      <c r="J25915" t="s">
        <v>52329</v>
      </c>
    </row>
    <row r="25916" spans="1:10" ht="16" x14ac:dyDescent="0.2">
      <c r="A25916" t="s">
        <v>23646</v>
      </c>
      <c r="B25916" t="s">
        <v>72860</v>
      </c>
      <c r="C25916" t="s">
        <v>72861</v>
      </c>
      <c r="D25916">
        <v>3</v>
      </c>
      <c r="E25916" t="s">
        <v>730</v>
      </c>
      <c r="F25916" t="s">
        <v>13</v>
      </c>
      <c r="G25916" t="s">
        <v>72857</v>
      </c>
      <c r="H25916" s="3" t="s">
        <v>72859</v>
      </c>
      <c r="I25916" t="s">
        <v>62</v>
      </c>
      <c r="J25916" t="s">
        <v>23650</v>
      </c>
    </row>
    <row r="25917" spans="1:10" ht="16" x14ac:dyDescent="0.2">
      <c r="A25917" t="s">
        <v>22019</v>
      </c>
      <c r="B25917" t="s">
        <v>72860</v>
      </c>
      <c r="C25917" t="s">
        <v>72861</v>
      </c>
      <c r="D25917">
        <v>3</v>
      </c>
      <c r="E25917" t="s">
        <v>730</v>
      </c>
      <c r="F25917" t="s">
        <v>13</v>
      </c>
      <c r="G25917" t="s">
        <v>72857</v>
      </c>
      <c r="H25917" s="3" t="s">
        <v>72858</v>
      </c>
      <c r="I25917" t="s">
        <v>62</v>
      </c>
      <c r="J25917" t="s">
        <v>22023</v>
      </c>
    </row>
    <row r="25918" spans="1:10" ht="16" x14ac:dyDescent="0.2">
      <c r="A25918" t="s">
        <v>72889</v>
      </c>
      <c r="B25918" t="s">
        <v>23647</v>
      </c>
      <c r="C25918" t="s">
        <v>23648</v>
      </c>
      <c r="D25918">
        <v>1</v>
      </c>
      <c r="E25918" t="s">
        <v>730</v>
      </c>
      <c r="F25918" t="s">
        <v>13</v>
      </c>
      <c r="G25918" t="s">
        <v>72857</v>
      </c>
      <c r="H25918" s="3" t="s">
        <v>72862</v>
      </c>
      <c r="I25918" t="s">
        <v>62</v>
      </c>
      <c r="J25918" t="s">
        <v>72890</v>
      </c>
    </row>
    <row r="25919" spans="1:10" ht="16" x14ac:dyDescent="0.2">
      <c r="A25919" t="s">
        <v>48792</v>
      </c>
      <c r="B25919" t="s">
        <v>72860</v>
      </c>
      <c r="C25919" t="s">
        <v>72861</v>
      </c>
      <c r="D25919">
        <v>3</v>
      </c>
      <c r="E25919" t="s">
        <v>730</v>
      </c>
      <c r="F25919" t="s">
        <v>13</v>
      </c>
      <c r="G25919" t="s">
        <v>72857</v>
      </c>
      <c r="H25919" s="3" t="s">
        <v>72859</v>
      </c>
      <c r="I25919" t="s">
        <v>62</v>
      </c>
      <c r="J25919" t="s">
        <v>48793</v>
      </c>
    </row>
    <row r="25920" spans="1:10" ht="16" x14ac:dyDescent="0.2">
      <c r="A25920" t="s">
        <v>54697</v>
      </c>
      <c r="B25920" t="s">
        <v>72860</v>
      </c>
      <c r="C25920" t="s">
        <v>72861</v>
      </c>
      <c r="D25920">
        <v>1</v>
      </c>
      <c r="E25920" t="s">
        <v>730</v>
      </c>
      <c r="F25920" t="s">
        <v>13</v>
      </c>
      <c r="G25920" t="s">
        <v>72857</v>
      </c>
      <c r="H25920" s="3" t="s">
        <v>72859</v>
      </c>
      <c r="I25920" t="s">
        <v>62</v>
      </c>
      <c r="J25920" t="s">
        <v>54698</v>
      </c>
    </row>
    <row r="25921" spans="1:10" ht="16" x14ac:dyDescent="0.2">
      <c r="A25921" t="s">
        <v>71010</v>
      </c>
      <c r="B25921" t="s">
        <v>72860</v>
      </c>
      <c r="C25921" t="s">
        <v>72861</v>
      </c>
      <c r="D25921">
        <v>5</v>
      </c>
      <c r="E25921" t="s">
        <v>730</v>
      </c>
      <c r="F25921" t="s">
        <v>13</v>
      </c>
      <c r="G25921" t="s">
        <v>72857</v>
      </c>
      <c r="H25921" s="3" t="s">
        <v>72858</v>
      </c>
      <c r="I25921" t="s">
        <v>62</v>
      </c>
      <c r="J25921" t="s">
        <v>71011</v>
      </c>
    </row>
    <row r="25922" spans="1:10" ht="16" x14ac:dyDescent="0.2">
      <c r="A25922" t="s">
        <v>72872</v>
      </c>
      <c r="B25922" t="s">
        <v>72860</v>
      </c>
      <c r="C25922" t="s">
        <v>72861</v>
      </c>
      <c r="D25922">
        <v>1</v>
      </c>
      <c r="E25922" t="s">
        <v>730</v>
      </c>
      <c r="F25922" t="s">
        <v>13</v>
      </c>
      <c r="G25922" t="s">
        <v>72857</v>
      </c>
      <c r="H25922" s="3" t="s">
        <v>72867</v>
      </c>
      <c r="I25922" t="s">
        <v>62</v>
      </c>
      <c r="J25922" t="s">
        <v>72875</v>
      </c>
    </row>
    <row r="25923" spans="1:10" ht="16" x14ac:dyDescent="0.2">
      <c r="A25923" t="s">
        <v>72891</v>
      </c>
      <c r="B25923" t="s">
        <v>72860</v>
      </c>
      <c r="C25923" t="s">
        <v>72861</v>
      </c>
      <c r="D25923">
        <v>1</v>
      </c>
      <c r="E25923" t="s">
        <v>730</v>
      </c>
      <c r="F25923" t="s">
        <v>13</v>
      </c>
      <c r="G25923" t="s">
        <v>72857</v>
      </c>
      <c r="H25923" s="3" t="s">
        <v>72858</v>
      </c>
      <c r="I25923" t="s">
        <v>62</v>
      </c>
      <c r="J25923" t="s">
        <v>72892</v>
      </c>
    </row>
    <row r="25924" spans="1:10" ht="16" x14ac:dyDescent="0.2">
      <c r="A25924" t="s">
        <v>71569</v>
      </c>
      <c r="B25924" t="s">
        <v>72860</v>
      </c>
      <c r="C25924" t="s">
        <v>72861</v>
      </c>
      <c r="D25924">
        <v>2</v>
      </c>
      <c r="E25924" t="s">
        <v>730</v>
      </c>
      <c r="F25924" t="s">
        <v>13</v>
      </c>
      <c r="G25924" t="s">
        <v>72857</v>
      </c>
      <c r="H25924" s="3" t="s">
        <v>72859</v>
      </c>
      <c r="I25924" t="s">
        <v>62</v>
      </c>
      <c r="J25924" t="s">
        <v>71570</v>
      </c>
    </row>
    <row r="25925" spans="1:10" ht="16" x14ac:dyDescent="0.2">
      <c r="A25925" t="s">
        <v>72889</v>
      </c>
      <c r="B25925" t="s">
        <v>72893</v>
      </c>
      <c r="C25925" t="s">
        <v>72894</v>
      </c>
      <c r="D25925">
        <v>2</v>
      </c>
      <c r="E25925" t="s">
        <v>730</v>
      </c>
      <c r="F25925" t="s">
        <v>13</v>
      </c>
      <c r="G25925" t="s">
        <v>72857</v>
      </c>
      <c r="H25925" s="3" t="s">
        <v>72862</v>
      </c>
      <c r="I25925" t="s">
        <v>62</v>
      </c>
      <c r="J25925" t="s">
        <v>72890</v>
      </c>
    </row>
    <row r="25926" spans="1:10" ht="16" x14ac:dyDescent="0.2">
      <c r="A25926" t="s">
        <v>67989</v>
      </c>
      <c r="B25926" t="s">
        <v>72855</v>
      </c>
      <c r="C25926" t="s">
        <v>72856</v>
      </c>
      <c r="D25926">
        <v>1</v>
      </c>
      <c r="E25926" t="s">
        <v>730</v>
      </c>
      <c r="F25926" t="s">
        <v>13</v>
      </c>
      <c r="G25926" t="s">
        <v>72857</v>
      </c>
      <c r="H25926" s="3" t="s">
        <v>72859</v>
      </c>
      <c r="I25926" t="s">
        <v>62</v>
      </c>
      <c r="J25926" t="s">
        <v>67994</v>
      </c>
    </row>
    <row r="25927" spans="1:10" ht="16" x14ac:dyDescent="0.2">
      <c r="A25927" t="s">
        <v>72895</v>
      </c>
      <c r="B25927" t="s">
        <v>8979</v>
      </c>
      <c r="C25927" t="s">
        <v>72861</v>
      </c>
      <c r="D25927">
        <v>4</v>
      </c>
      <c r="E25927" t="s">
        <v>730</v>
      </c>
      <c r="F25927" t="s">
        <v>13</v>
      </c>
      <c r="G25927" t="s">
        <v>72857</v>
      </c>
      <c r="H25927" s="3" t="s">
        <v>72858</v>
      </c>
      <c r="I25927" t="s">
        <v>62</v>
      </c>
      <c r="J25927" t="s">
        <v>72896</v>
      </c>
    </row>
    <row r="25928" spans="1:10" ht="16" x14ac:dyDescent="0.2">
      <c r="A25928" t="s">
        <v>72885</v>
      </c>
      <c r="B25928" t="s">
        <v>72855</v>
      </c>
      <c r="C25928" t="s">
        <v>72856</v>
      </c>
      <c r="D25928">
        <v>2</v>
      </c>
      <c r="E25928" t="s">
        <v>730</v>
      </c>
      <c r="F25928" t="s">
        <v>13</v>
      </c>
      <c r="G25928" t="s">
        <v>72857</v>
      </c>
      <c r="H25928" s="3" t="s">
        <v>72858</v>
      </c>
      <c r="I25928" t="s">
        <v>62</v>
      </c>
      <c r="J25928" t="s">
        <v>72886</v>
      </c>
    </row>
    <row r="25929" spans="1:10" ht="16" x14ac:dyDescent="0.2">
      <c r="A25929" t="s">
        <v>10137</v>
      </c>
      <c r="B25929" t="s">
        <v>72860</v>
      </c>
      <c r="C25929" t="s">
        <v>72861</v>
      </c>
      <c r="D25929">
        <v>4</v>
      </c>
      <c r="E25929" t="s">
        <v>730</v>
      </c>
      <c r="F25929" t="s">
        <v>13</v>
      </c>
      <c r="G25929" t="s">
        <v>72857</v>
      </c>
      <c r="H25929" s="3" t="s">
        <v>72858</v>
      </c>
      <c r="I25929" t="s">
        <v>62</v>
      </c>
      <c r="J25929" t="s">
        <v>10138</v>
      </c>
    </row>
    <row r="25930" spans="1:10" ht="16" x14ac:dyDescent="0.2">
      <c r="A25930" t="s">
        <v>45418</v>
      </c>
      <c r="B25930" t="s">
        <v>72860</v>
      </c>
      <c r="C25930" t="s">
        <v>72861</v>
      </c>
      <c r="D25930">
        <v>1</v>
      </c>
      <c r="E25930" t="s">
        <v>730</v>
      </c>
      <c r="F25930" t="s">
        <v>13</v>
      </c>
      <c r="G25930" t="s">
        <v>72857</v>
      </c>
      <c r="H25930" s="3" t="s">
        <v>72858</v>
      </c>
      <c r="I25930" t="s">
        <v>62</v>
      </c>
      <c r="J25930" t="s">
        <v>45419</v>
      </c>
    </row>
    <row r="25931" spans="1:10" ht="16" x14ac:dyDescent="0.2">
      <c r="A25931" t="s">
        <v>72897</v>
      </c>
      <c r="B25931" t="s">
        <v>72898</v>
      </c>
      <c r="C25931" t="s">
        <v>72899</v>
      </c>
      <c r="D25931">
        <v>1</v>
      </c>
      <c r="E25931" t="s">
        <v>1280</v>
      </c>
      <c r="F25931" t="s">
        <v>13</v>
      </c>
      <c r="G25931" t="s">
        <v>72900</v>
      </c>
      <c r="H25931" s="3" t="s">
        <v>72901</v>
      </c>
      <c r="I25931" t="s">
        <v>7872</v>
      </c>
      <c r="J25931" t="s">
        <v>72902</v>
      </c>
    </row>
    <row r="25932" spans="1:10" ht="16" x14ac:dyDescent="0.2">
      <c r="A25932" t="s">
        <v>43075</v>
      </c>
      <c r="B25932" t="s">
        <v>72903</v>
      </c>
      <c r="C25932" t="s">
        <v>72904</v>
      </c>
      <c r="D25932">
        <v>2</v>
      </c>
      <c r="E25932" t="s">
        <v>1280</v>
      </c>
      <c r="F25932" t="s">
        <v>13</v>
      </c>
      <c r="G25932" t="s">
        <v>72900</v>
      </c>
      <c r="H25932" s="3" t="s">
        <v>72905</v>
      </c>
      <c r="I25932" t="s">
        <v>7872</v>
      </c>
      <c r="J25932" t="s">
        <v>43080</v>
      </c>
    </row>
    <row r="25933" spans="1:10" ht="16" x14ac:dyDescent="0.2">
      <c r="A25933" t="s">
        <v>72906</v>
      </c>
      <c r="B25933" t="s">
        <v>72907</v>
      </c>
      <c r="C25933" t="s">
        <v>72908</v>
      </c>
      <c r="D25933">
        <v>1</v>
      </c>
      <c r="E25933" t="s">
        <v>1280</v>
      </c>
      <c r="F25933" t="s">
        <v>13</v>
      </c>
      <c r="G25933" t="s">
        <v>72900</v>
      </c>
      <c r="H25933" s="3" t="s">
        <v>72909</v>
      </c>
      <c r="I25933" t="s">
        <v>7872</v>
      </c>
      <c r="J25933" t="s">
        <v>72910</v>
      </c>
    </row>
    <row r="25934" spans="1:10" ht="16" x14ac:dyDescent="0.2">
      <c r="A25934" t="s">
        <v>72897</v>
      </c>
      <c r="B25934" t="s">
        <v>72911</v>
      </c>
      <c r="C25934" t="s">
        <v>72912</v>
      </c>
      <c r="D25934">
        <v>3</v>
      </c>
      <c r="E25934" t="s">
        <v>1280</v>
      </c>
      <c r="F25934" t="s">
        <v>13</v>
      </c>
      <c r="G25934" t="s">
        <v>72900</v>
      </c>
      <c r="H25934" s="3" t="s">
        <v>72901</v>
      </c>
      <c r="I25934" t="s">
        <v>7872</v>
      </c>
      <c r="J25934" t="s">
        <v>72902</v>
      </c>
    </row>
    <row r="25935" spans="1:10" ht="16" x14ac:dyDescent="0.2">
      <c r="A25935" t="s">
        <v>72897</v>
      </c>
      <c r="B25935" t="s">
        <v>72913</v>
      </c>
      <c r="C25935" t="s">
        <v>72914</v>
      </c>
      <c r="D25935">
        <v>2</v>
      </c>
      <c r="E25935" t="s">
        <v>1280</v>
      </c>
      <c r="F25935" t="s">
        <v>13</v>
      </c>
      <c r="G25935" t="s">
        <v>72900</v>
      </c>
      <c r="H25935" s="3" t="s">
        <v>72901</v>
      </c>
      <c r="I25935" t="s">
        <v>7872</v>
      </c>
      <c r="J25935" t="s">
        <v>72902</v>
      </c>
    </row>
    <row r="25936" spans="1:10" ht="16" x14ac:dyDescent="0.2">
      <c r="A25936" t="s">
        <v>43075</v>
      </c>
      <c r="B25936" t="s">
        <v>72915</v>
      </c>
      <c r="C25936" t="s">
        <v>72916</v>
      </c>
      <c r="D25936">
        <v>3</v>
      </c>
      <c r="E25936" t="s">
        <v>1280</v>
      </c>
      <c r="F25936" t="s">
        <v>13</v>
      </c>
      <c r="G25936" t="s">
        <v>72900</v>
      </c>
      <c r="H25936" s="3" t="s">
        <v>72905</v>
      </c>
      <c r="I25936" t="s">
        <v>7872</v>
      </c>
      <c r="J25936" t="s">
        <v>43080</v>
      </c>
    </row>
    <row r="25937" spans="1:10" ht="16" x14ac:dyDescent="0.2">
      <c r="A25937" t="s">
        <v>72917</v>
      </c>
      <c r="B25937" t="s">
        <v>72918</v>
      </c>
      <c r="C25937" t="s">
        <v>72919</v>
      </c>
      <c r="D25937">
        <v>1</v>
      </c>
      <c r="E25937" t="s">
        <v>1280</v>
      </c>
      <c r="F25937" t="s">
        <v>13</v>
      </c>
      <c r="G25937" t="s">
        <v>72900</v>
      </c>
      <c r="H25937" s="3" t="s">
        <v>72909</v>
      </c>
      <c r="I25937" t="s">
        <v>7872</v>
      </c>
      <c r="J25937" t="s">
        <v>72920</v>
      </c>
    </row>
    <row r="25938" spans="1:10" ht="16" x14ac:dyDescent="0.2">
      <c r="A25938" t="s">
        <v>72897</v>
      </c>
      <c r="B25938" t="s">
        <v>72921</v>
      </c>
      <c r="C25938" t="s">
        <v>72922</v>
      </c>
      <c r="D25938">
        <v>4</v>
      </c>
      <c r="E25938" t="s">
        <v>1280</v>
      </c>
      <c r="F25938" t="s">
        <v>13</v>
      </c>
      <c r="G25938" t="s">
        <v>72900</v>
      </c>
      <c r="H25938" s="3" t="s">
        <v>72901</v>
      </c>
      <c r="I25938" t="s">
        <v>7872</v>
      </c>
      <c r="J25938" t="s">
        <v>72902</v>
      </c>
    </row>
    <row r="25939" spans="1:10" ht="16" x14ac:dyDescent="0.2">
      <c r="A25939" t="s">
        <v>35436</v>
      </c>
      <c r="B25939" t="s">
        <v>72923</v>
      </c>
      <c r="C25939" t="s">
        <v>72924</v>
      </c>
      <c r="D25939">
        <v>9</v>
      </c>
      <c r="E25939" t="s">
        <v>13</v>
      </c>
      <c r="F25939" t="s">
        <v>13</v>
      </c>
      <c r="G25939" t="s">
        <v>72925</v>
      </c>
      <c r="H25939" s="3" t="s">
        <v>72926</v>
      </c>
      <c r="I25939" t="s">
        <v>228</v>
      </c>
      <c r="J25939" t="s">
        <v>35440</v>
      </c>
    </row>
    <row r="25940" spans="1:10" ht="16" x14ac:dyDescent="0.2">
      <c r="A25940" t="s">
        <v>72927</v>
      </c>
      <c r="B25940" t="s">
        <v>72928</v>
      </c>
      <c r="C25940" t="s">
        <v>72929</v>
      </c>
      <c r="D25940">
        <v>1</v>
      </c>
      <c r="E25940" t="s">
        <v>13</v>
      </c>
      <c r="F25940" t="s">
        <v>13</v>
      </c>
      <c r="G25940" t="s">
        <v>72930</v>
      </c>
      <c r="H25940" s="3" t="s">
        <v>72931</v>
      </c>
      <c r="I25940" t="s">
        <v>215</v>
      </c>
      <c r="J25940" t="s">
        <v>72932</v>
      </c>
    </row>
    <row r="25941" spans="1:10" ht="32" x14ac:dyDescent="0.2">
      <c r="A25941" t="s">
        <v>33503</v>
      </c>
      <c r="B25941" t="s">
        <v>72933</v>
      </c>
      <c r="C25941" t="s">
        <v>72934</v>
      </c>
      <c r="D25941">
        <v>1</v>
      </c>
      <c r="E25941" t="s">
        <v>72935</v>
      </c>
      <c r="F25941" t="s">
        <v>13</v>
      </c>
      <c r="G25941" t="s">
        <v>72936</v>
      </c>
      <c r="H25941" s="3" t="s">
        <v>72937</v>
      </c>
      <c r="I25941" t="s">
        <v>62</v>
      </c>
      <c r="J25941" t="s">
        <v>33506</v>
      </c>
    </row>
    <row r="25942" spans="1:10" ht="16" x14ac:dyDescent="0.2">
      <c r="A25942" t="s">
        <v>72938</v>
      </c>
      <c r="B25942" t="s">
        <v>72939</v>
      </c>
      <c r="C25942" t="s">
        <v>72940</v>
      </c>
      <c r="D25942">
        <v>1</v>
      </c>
      <c r="E25942" t="s">
        <v>13</v>
      </c>
      <c r="F25942" t="s">
        <v>13</v>
      </c>
      <c r="G25942" t="s">
        <v>72941</v>
      </c>
      <c r="H25942" s="3" t="s">
        <v>72942</v>
      </c>
      <c r="I25942" t="s">
        <v>404</v>
      </c>
      <c r="J25942" t="s">
        <v>72943</v>
      </c>
    </row>
    <row r="25943" spans="1:10" ht="16" x14ac:dyDescent="0.2">
      <c r="A25943" t="s">
        <v>72944</v>
      </c>
      <c r="B25943" t="s">
        <v>72945</v>
      </c>
      <c r="C25943" t="s">
        <v>72946</v>
      </c>
      <c r="D25943">
        <v>1</v>
      </c>
      <c r="E25943" t="s">
        <v>13</v>
      </c>
      <c r="F25943" t="s">
        <v>13</v>
      </c>
      <c r="G25943" t="s">
        <v>72941</v>
      </c>
      <c r="H25943" s="3" t="s">
        <v>72947</v>
      </c>
      <c r="I25943" t="s">
        <v>404</v>
      </c>
      <c r="J25943" t="s">
        <v>72948</v>
      </c>
    </row>
    <row r="25944" spans="1:10" ht="16" x14ac:dyDescent="0.2">
      <c r="A25944" t="s">
        <v>72944</v>
      </c>
      <c r="B25944" t="s">
        <v>72949</v>
      </c>
      <c r="C25944" t="s">
        <v>72950</v>
      </c>
      <c r="D25944">
        <v>2</v>
      </c>
      <c r="E25944" t="s">
        <v>13</v>
      </c>
      <c r="F25944" t="s">
        <v>13</v>
      </c>
      <c r="G25944" t="s">
        <v>72941</v>
      </c>
      <c r="H25944" s="3" t="s">
        <v>72947</v>
      </c>
      <c r="I25944" t="s">
        <v>404</v>
      </c>
      <c r="J25944" t="s">
        <v>72948</v>
      </c>
    </row>
    <row r="25945" spans="1:10" ht="16" x14ac:dyDescent="0.2">
      <c r="A25945" t="s">
        <v>14659</v>
      </c>
      <c r="B25945" t="s">
        <v>72951</v>
      </c>
      <c r="C25945" t="s">
        <v>72952</v>
      </c>
      <c r="D25945">
        <v>2</v>
      </c>
      <c r="E25945" t="s">
        <v>13</v>
      </c>
      <c r="F25945" t="s">
        <v>13</v>
      </c>
      <c r="G25945" t="s">
        <v>72953</v>
      </c>
      <c r="H25945" s="3" t="s">
        <v>72954</v>
      </c>
      <c r="I25945" t="s">
        <v>1725</v>
      </c>
      <c r="J25945" t="s">
        <v>14660</v>
      </c>
    </row>
    <row r="25946" spans="1:10" ht="16" x14ac:dyDescent="0.2">
      <c r="A25946" t="s">
        <v>72955</v>
      </c>
      <c r="B25946" t="s">
        <v>72956</v>
      </c>
      <c r="C25946" t="s">
        <v>72957</v>
      </c>
      <c r="D25946">
        <v>4</v>
      </c>
      <c r="E25946" t="s">
        <v>13</v>
      </c>
      <c r="F25946" t="s">
        <v>13</v>
      </c>
      <c r="G25946" t="s">
        <v>72958</v>
      </c>
      <c r="H25946" s="3" t="s">
        <v>72959</v>
      </c>
      <c r="I25946" t="s">
        <v>19692</v>
      </c>
      <c r="J25946" t="s">
        <v>72960</v>
      </c>
    </row>
    <row r="25947" spans="1:10" ht="16" x14ac:dyDescent="0.2">
      <c r="A25947" t="s">
        <v>72955</v>
      </c>
      <c r="B25947" t="s">
        <v>72961</v>
      </c>
      <c r="C25947" t="s">
        <v>72962</v>
      </c>
      <c r="D25947">
        <v>5</v>
      </c>
      <c r="E25947" t="s">
        <v>13</v>
      </c>
      <c r="F25947" t="s">
        <v>13</v>
      </c>
      <c r="G25947" t="s">
        <v>72958</v>
      </c>
      <c r="H25947" s="3" t="s">
        <v>72959</v>
      </c>
      <c r="I25947" t="s">
        <v>19692</v>
      </c>
      <c r="J25947" t="s">
        <v>72960</v>
      </c>
    </row>
    <row r="25948" spans="1:10" ht="32" x14ac:dyDescent="0.2">
      <c r="A25948" t="s">
        <v>72963</v>
      </c>
      <c r="B25948" t="s">
        <v>72964</v>
      </c>
      <c r="C25948" t="s">
        <v>72965</v>
      </c>
      <c r="D25948">
        <v>2</v>
      </c>
      <c r="E25948" t="s">
        <v>13</v>
      </c>
      <c r="F25948" t="s">
        <v>13</v>
      </c>
      <c r="G25948" t="s">
        <v>72958</v>
      </c>
      <c r="H25948" s="3" t="s">
        <v>72966</v>
      </c>
      <c r="I25948" t="s">
        <v>19692</v>
      </c>
      <c r="J25948" t="s">
        <v>72967</v>
      </c>
    </row>
    <row r="25949" spans="1:10" ht="16" x14ac:dyDescent="0.2">
      <c r="A25949" t="s">
        <v>72955</v>
      </c>
      <c r="B25949" t="s">
        <v>72968</v>
      </c>
      <c r="C25949" t="s">
        <v>72969</v>
      </c>
      <c r="D25949">
        <v>1</v>
      </c>
      <c r="E25949" t="s">
        <v>13</v>
      </c>
      <c r="F25949" t="s">
        <v>13</v>
      </c>
      <c r="G25949" t="s">
        <v>72958</v>
      </c>
      <c r="H25949" s="3" t="s">
        <v>72959</v>
      </c>
      <c r="I25949" t="s">
        <v>19692</v>
      </c>
      <c r="J25949" t="s">
        <v>72960</v>
      </c>
    </row>
    <row r="25950" spans="1:10" ht="16" x14ac:dyDescent="0.2">
      <c r="A25950" t="s">
        <v>72963</v>
      </c>
      <c r="B25950" t="s">
        <v>72970</v>
      </c>
      <c r="C25950" t="s">
        <v>72971</v>
      </c>
      <c r="D25950">
        <v>1</v>
      </c>
      <c r="E25950" t="s">
        <v>13</v>
      </c>
      <c r="F25950" t="s">
        <v>13</v>
      </c>
      <c r="G25950" t="s">
        <v>72958</v>
      </c>
      <c r="H25950" s="3" t="s">
        <v>72972</v>
      </c>
      <c r="I25950" t="s">
        <v>19692</v>
      </c>
      <c r="J25950" t="s">
        <v>72967</v>
      </c>
    </row>
    <row r="25951" spans="1:10" ht="16" x14ac:dyDescent="0.2">
      <c r="A25951" t="s">
        <v>72963</v>
      </c>
      <c r="B25951" t="s">
        <v>72973</v>
      </c>
      <c r="C25951" t="s">
        <v>72974</v>
      </c>
      <c r="D25951">
        <v>3</v>
      </c>
      <c r="E25951" t="s">
        <v>13</v>
      </c>
      <c r="F25951" t="s">
        <v>13</v>
      </c>
      <c r="G25951" t="s">
        <v>72958</v>
      </c>
      <c r="H25951" s="3" t="s">
        <v>72972</v>
      </c>
      <c r="I25951" t="s">
        <v>19692</v>
      </c>
      <c r="J25951" t="s">
        <v>72967</v>
      </c>
    </row>
    <row r="25952" spans="1:10" ht="16" x14ac:dyDescent="0.2">
      <c r="A25952" t="s">
        <v>36968</v>
      </c>
      <c r="B25952" t="s">
        <v>72975</v>
      </c>
      <c r="C25952" t="s">
        <v>72976</v>
      </c>
      <c r="D25952">
        <v>3</v>
      </c>
      <c r="E25952" t="s">
        <v>13</v>
      </c>
      <c r="F25952" t="s">
        <v>13</v>
      </c>
      <c r="G25952" t="s">
        <v>72958</v>
      </c>
      <c r="H25952" s="3" t="s">
        <v>72977</v>
      </c>
      <c r="I25952" t="s">
        <v>19692</v>
      </c>
      <c r="J25952" t="s">
        <v>36972</v>
      </c>
    </row>
    <row r="25953" spans="1:10" ht="16" x14ac:dyDescent="0.2">
      <c r="A25953" t="s">
        <v>9858</v>
      </c>
      <c r="B25953" t="s">
        <v>72978</v>
      </c>
      <c r="C25953" t="s">
        <v>72979</v>
      </c>
      <c r="D25953">
        <v>1</v>
      </c>
      <c r="E25953" t="s">
        <v>13</v>
      </c>
      <c r="F25953" t="s">
        <v>13</v>
      </c>
      <c r="G25953" t="s">
        <v>72958</v>
      </c>
      <c r="H25953" s="3" t="s">
        <v>72980</v>
      </c>
      <c r="I25953" t="s">
        <v>3035</v>
      </c>
      <c r="J25953" t="s">
        <v>9861</v>
      </c>
    </row>
    <row r="25954" spans="1:10" ht="16" x14ac:dyDescent="0.2">
      <c r="A25954" t="s">
        <v>72955</v>
      </c>
      <c r="B25954" t="s">
        <v>72981</v>
      </c>
      <c r="C25954" t="s">
        <v>72982</v>
      </c>
      <c r="D25954">
        <v>3</v>
      </c>
      <c r="E25954" t="s">
        <v>13</v>
      </c>
      <c r="F25954" t="s">
        <v>13</v>
      </c>
      <c r="G25954" t="s">
        <v>72958</v>
      </c>
      <c r="H25954" s="3" t="s">
        <v>72959</v>
      </c>
      <c r="I25954" t="s">
        <v>19692</v>
      </c>
      <c r="J25954" t="s">
        <v>72960</v>
      </c>
    </row>
    <row r="25955" spans="1:10" ht="16" x14ac:dyDescent="0.2">
      <c r="A25955" t="s">
        <v>5773</v>
      </c>
      <c r="B25955" t="s">
        <v>72983</v>
      </c>
      <c r="C25955" t="s">
        <v>72984</v>
      </c>
      <c r="D25955">
        <v>5</v>
      </c>
      <c r="E25955" t="s">
        <v>13</v>
      </c>
      <c r="F25955" t="s">
        <v>13</v>
      </c>
      <c r="G25955" t="s">
        <v>72958</v>
      </c>
      <c r="H25955" s="3" t="s">
        <v>72985</v>
      </c>
      <c r="I25955" t="s">
        <v>19692</v>
      </c>
      <c r="J25955" t="s">
        <v>5778</v>
      </c>
    </row>
    <row r="25956" spans="1:10" ht="16" x14ac:dyDescent="0.2">
      <c r="A25956" t="s">
        <v>72955</v>
      </c>
      <c r="B25956" t="s">
        <v>72986</v>
      </c>
      <c r="C25956" t="s">
        <v>72987</v>
      </c>
      <c r="D25956">
        <v>2</v>
      </c>
      <c r="E25956" t="s">
        <v>13</v>
      </c>
      <c r="F25956" t="s">
        <v>13</v>
      </c>
      <c r="G25956" t="s">
        <v>72958</v>
      </c>
      <c r="H25956" s="3" t="s">
        <v>72959</v>
      </c>
      <c r="I25956" t="s">
        <v>19692</v>
      </c>
      <c r="J25956" t="s">
        <v>72960</v>
      </c>
    </row>
    <row r="25957" spans="1:10" ht="32" x14ac:dyDescent="0.2">
      <c r="A25957" t="s">
        <v>72988</v>
      </c>
      <c r="B25957" t="s">
        <v>72989</v>
      </c>
      <c r="C25957" t="s">
        <v>72990</v>
      </c>
      <c r="D25957">
        <v>2</v>
      </c>
      <c r="E25957" t="s">
        <v>13</v>
      </c>
      <c r="F25957" t="s">
        <v>13</v>
      </c>
      <c r="G25957" t="s">
        <v>72958</v>
      </c>
      <c r="H25957" s="3" t="s">
        <v>72991</v>
      </c>
      <c r="I25957" t="s">
        <v>824</v>
      </c>
      <c r="J25957" t="s">
        <v>72992</v>
      </c>
    </row>
    <row r="25958" spans="1:10" ht="32" x14ac:dyDescent="0.2">
      <c r="A25958" t="s">
        <v>72988</v>
      </c>
      <c r="B25958" t="s">
        <v>72993</v>
      </c>
      <c r="C25958" t="s">
        <v>72994</v>
      </c>
      <c r="D25958">
        <v>3</v>
      </c>
      <c r="E25958" t="s">
        <v>13</v>
      </c>
      <c r="F25958" t="s">
        <v>13</v>
      </c>
      <c r="G25958" t="s">
        <v>72958</v>
      </c>
      <c r="H25958" s="3" t="s">
        <v>72995</v>
      </c>
      <c r="I25958" t="s">
        <v>19692</v>
      </c>
      <c r="J25958" t="s">
        <v>72992</v>
      </c>
    </row>
    <row r="25959" spans="1:10" ht="16" x14ac:dyDescent="0.2">
      <c r="A25959" t="s">
        <v>72955</v>
      </c>
      <c r="B25959" t="s">
        <v>72996</v>
      </c>
      <c r="C25959" t="s">
        <v>72997</v>
      </c>
      <c r="D25959">
        <v>7</v>
      </c>
      <c r="E25959" t="s">
        <v>13</v>
      </c>
      <c r="F25959" t="s">
        <v>13</v>
      </c>
      <c r="G25959" t="s">
        <v>72958</v>
      </c>
      <c r="H25959" s="3" t="s">
        <v>72959</v>
      </c>
      <c r="I25959" t="s">
        <v>19692</v>
      </c>
      <c r="J25959" t="s">
        <v>72960</v>
      </c>
    </row>
    <row r="25960" spans="1:10" ht="16" x14ac:dyDescent="0.2">
      <c r="A25960" t="s">
        <v>36968</v>
      </c>
      <c r="B25960" t="s">
        <v>72998</v>
      </c>
      <c r="C25960" t="s">
        <v>72999</v>
      </c>
      <c r="D25960">
        <v>5</v>
      </c>
      <c r="E25960" t="s">
        <v>13</v>
      </c>
      <c r="F25960" t="s">
        <v>13</v>
      </c>
      <c r="G25960" t="s">
        <v>72958</v>
      </c>
      <c r="H25960" s="3" t="s">
        <v>72977</v>
      </c>
      <c r="I25960" t="s">
        <v>19692</v>
      </c>
      <c r="J25960" t="s">
        <v>36972</v>
      </c>
    </row>
    <row r="25961" spans="1:10" ht="16" x14ac:dyDescent="0.2">
      <c r="A25961" t="s">
        <v>72955</v>
      </c>
      <c r="B25961" t="s">
        <v>73000</v>
      </c>
      <c r="C25961" t="s">
        <v>73001</v>
      </c>
      <c r="D25961">
        <v>6</v>
      </c>
      <c r="E25961" t="s">
        <v>13</v>
      </c>
      <c r="F25961" t="s">
        <v>13</v>
      </c>
      <c r="G25961" t="s">
        <v>72958</v>
      </c>
      <c r="H25961" s="3" t="s">
        <v>72959</v>
      </c>
      <c r="I25961" t="s">
        <v>19692</v>
      </c>
      <c r="J25961" t="s">
        <v>72960</v>
      </c>
    </row>
    <row r="25962" spans="1:10" ht="32" x14ac:dyDescent="0.2">
      <c r="A25962" t="s">
        <v>36968</v>
      </c>
      <c r="B25962" t="s">
        <v>73002</v>
      </c>
      <c r="C25962" t="s">
        <v>73003</v>
      </c>
      <c r="D25962">
        <v>1</v>
      </c>
      <c r="E25962" t="s">
        <v>13</v>
      </c>
      <c r="F25962" t="s">
        <v>13</v>
      </c>
      <c r="G25962" t="s">
        <v>73004</v>
      </c>
      <c r="H25962" s="3" t="s">
        <v>73005</v>
      </c>
      <c r="I25962" t="s">
        <v>19692</v>
      </c>
      <c r="J25962" t="s">
        <v>36972</v>
      </c>
    </row>
    <row r="25963" spans="1:10" ht="32" x14ac:dyDescent="0.2">
      <c r="A25963" t="s">
        <v>72988</v>
      </c>
      <c r="B25963" t="s">
        <v>73006</v>
      </c>
      <c r="C25963" t="s">
        <v>73007</v>
      </c>
      <c r="D25963">
        <v>1</v>
      </c>
      <c r="E25963" t="s">
        <v>13</v>
      </c>
      <c r="F25963" t="s">
        <v>13</v>
      </c>
      <c r="G25963" t="s">
        <v>73008</v>
      </c>
      <c r="H25963" s="3" t="s">
        <v>73009</v>
      </c>
      <c r="I25963" t="s">
        <v>146</v>
      </c>
      <c r="J25963" t="s">
        <v>72992</v>
      </c>
    </row>
    <row r="25964" spans="1:10" ht="16" x14ac:dyDescent="0.2">
      <c r="A25964" t="s">
        <v>73010</v>
      </c>
      <c r="B25964" t="s">
        <v>73011</v>
      </c>
      <c r="C25964" t="s">
        <v>73012</v>
      </c>
      <c r="D25964">
        <v>1</v>
      </c>
      <c r="E25964" t="s">
        <v>1280</v>
      </c>
      <c r="F25964" t="s">
        <v>13</v>
      </c>
      <c r="G25964" t="s">
        <v>73013</v>
      </c>
      <c r="H25964" s="3" t="s">
        <v>73014</v>
      </c>
      <c r="I25964" t="s">
        <v>3979</v>
      </c>
      <c r="J25964" t="s">
        <v>73015</v>
      </c>
    </row>
    <row r="25965" spans="1:10" ht="16" x14ac:dyDescent="0.2">
      <c r="A25965" t="s">
        <v>43363</v>
      </c>
      <c r="B25965" t="s">
        <v>73011</v>
      </c>
      <c r="C25965" t="s">
        <v>73012</v>
      </c>
      <c r="D25965">
        <v>1</v>
      </c>
      <c r="E25965" t="s">
        <v>1280</v>
      </c>
      <c r="F25965" t="s">
        <v>13</v>
      </c>
      <c r="G25965" t="s">
        <v>73013</v>
      </c>
      <c r="H25965" s="3" t="s">
        <v>73016</v>
      </c>
      <c r="I25965" t="s">
        <v>3979</v>
      </c>
      <c r="J25965" t="s">
        <v>43367</v>
      </c>
    </row>
    <row r="25966" spans="1:10" ht="16" x14ac:dyDescent="0.2">
      <c r="A25966" t="s">
        <v>73017</v>
      </c>
      <c r="B25966" t="s">
        <v>73011</v>
      </c>
      <c r="C25966" t="s">
        <v>73012</v>
      </c>
      <c r="D25966">
        <v>1</v>
      </c>
      <c r="E25966" t="s">
        <v>1280</v>
      </c>
      <c r="F25966" t="s">
        <v>13</v>
      </c>
      <c r="G25966" t="s">
        <v>73013</v>
      </c>
      <c r="H25966" s="3" t="s">
        <v>73016</v>
      </c>
      <c r="I25966" t="s">
        <v>3979</v>
      </c>
      <c r="J25966" t="s">
        <v>73018</v>
      </c>
    </row>
    <row r="25967" spans="1:10" ht="16" x14ac:dyDescent="0.2">
      <c r="A25967" t="s">
        <v>73017</v>
      </c>
      <c r="B25967" t="s">
        <v>73019</v>
      </c>
      <c r="C25967" t="s">
        <v>73020</v>
      </c>
      <c r="D25967">
        <v>2</v>
      </c>
      <c r="E25967" t="s">
        <v>1280</v>
      </c>
      <c r="F25967" t="s">
        <v>13</v>
      </c>
      <c r="G25967" t="s">
        <v>73013</v>
      </c>
      <c r="H25967" s="3" t="s">
        <v>73021</v>
      </c>
      <c r="I25967" t="s">
        <v>3979</v>
      </c>
      <c r="J25967" t="s">
        <v>73018</v>
      </c>
    </row>
    <row r="25968" spans="1:10" ht="16" x14ac:dyDescent="0.2">
      <c r="A25968" t="s">
        <v>73022</v>
      </c>
      <c r="B25968" t="s">
        <v>73011</v>
      </c>
      <c r="C25968" t="s">
        <v>73012</v>
      </c>
      <c r="D25968">
        <v>1</v>
      </c>
      <c r="E25968" t="s">
        <v>1280</v>
      </c>
      <c r="F25968" t="s">
        <v>13</v>
      </c>
      <c r="G25968" t="s">
        <v>73013</v>
      </c>
      <c r="H25968" s="3" t="s">
        <v>73014</v>
      </c>
      <c r="I25968" t="s">
        <v>3979</v>
      </c>
      <c r="J25968" t="s">
        <v>73023</v>
      </c>
    </row>
    <row r="25969" spans="1:10" ht="16" x14ac:dyDescent="0.2">
      <c r="A25969" t="s">
        <v>73024</v>
      </c>
      <c r="B25969" t="s">
        <v>73025</v>
      </c>
      <c r="C25969" t="s">
        <v>73026</v>
      </c>
      <c r="D25969">
        <v>1</v>
      </c>
      <c r="E25969" t="s">
        <v>13</v>
      </c>
      <c r="F25969" t="s">
        <v>13</v>
      </c>
      <c r="G25969" t="s">
        <v>73027</v>
      </c>
      <c r="H25969" s="3" t="s">
        <v>73028</v>
      </c>
      <c r="I25969" t="s">
        <v>62</v>
      </c>
      <c r="J25969" t="s">
        <v>73029</v>
      </c>
    </row>
    <row r="25970" spans="1:10" ht="16" x14ac:dyDescent="0.2">
      <c r="A25970" t="s">
        <v>6043</v>
      </c>
      <c r="B25970" t="s">
        <v>73030</v>
      </c>
      <c r="C25970" t="s">
        <v>46451</v>
      </c>
      <c r="D25970">
        <v>5</v>
      </c>
      <c r="E25970" t="s">
        <v>637</v>
      </c>
      <c r="F25970" t="s">
        <v>13</v>
      </c>
      <c r="G25970" t="s">
        <v>73031</v>
      </c>
      <c r="H25970" s="3" t="s">
        <v>73032</v>
      </c>
      <c r="I25970" t="s">
        <v>404</v>
      </c>
      <c r="J25970" t="s">
        <v>6046</v>
      </c>
    </row>
    <row r="25971" spans="1:10" ht="16" x14ac:dyDescent="0.2">
      <c r="A25971" t="s">
        <v>6043</v>
      </c>
      <c r="B25971" t="s">
        <v>73033</v>
      </c>
      <c r="C25971" t="s">
        <v>73034</v>
      </c>
      <c r="D25971">
        <v>4</v>
      </c>
      <c r="E25971" t="s">
        <v>637</v>
      </c>
      <c r="F25971" t="s">
        <v>13</v>
      </c>
      <c r="G25971" t="s">
        <v>73031</v>
      </c>
      <c r="H25971" s="3" t="s">
        <v>73032</v>
      </c>
      <c r="I25971" t="s">
        <v>404</v>
      </c>
      <c r="J25971" t="s">
        <v>6046</v>
      </c>
    </row>
    <row r="25972" spans="1:10" ht="16" x14ac:dyDescent="0.2">
      <c r="A25972" t="s">
        <v>44273</v>
      </c>
      <c r="B25972" t="s">
        <v>73035</v>
      </c>
      <c r="C25972" t="s">
        <v>73036</v>
      </c>
      <c r="D25972">
        <v>2</v>
      </c>
      <c r="E25972" t="s">
        <v>1280</v>
      </c>
      <c r="F25972" t="s">
        <v>13</v>
      </c>
      <c r="G25972" t="s">
        <v>73037</v>
      </c>
      <c r="H25972" s="3" t="s">
        <v>73038</v>
      </c>
      <c r="I25972" t="s">
        <v>215</v>
      </c>
      <c r="J25972" t="s">
        <v>44277</v>
      </c>
    </row>
    <row r="25973" spans="1:10" ht="16" x14ac:dyDescent="0.2">
      <c r="A25973" t="s">
        <v>44273</v>
      </c>
      <c r="B25973" t="s">
        <v>73039</v>
      </c>
      <c r="C25973" t="s">
        <v>73040</v>
      </c>
      <c r="D25973">
        <v>4</v>
      </c>
      <c r="E25973" t="s">
        <v>1280</v>
      </c>
      <c r="F25973" t="s">
        <v>13</v>
      </c>
      <c r="G25973" t="s">
        <v>73037</v>
      </c>
      <c r="H25973" s="3" t="s">
        <v>73041</v>
      </c>
      <c r="I25973" t="s">
        <v>215</v>
      </c>
      <c r="J25973" t="s">
        <v>44277</v>
      </c>
    </row>
    <row r="25974" spans="1:10" ht="32" x14ac:dyDescent="0.2">
      <c r="A25974" t="s">
        <v>44273</v>
      </c>
      <c r="B25974" t="s">
        <v>73042</v>
      </c>
      <c r="C25974" t="s">
        <v>73043</v>
      </c>
      <c r="D25974">
        <v>1</v>
      </c>
      <c r="E25974" t="s">
        <v>1280</v>
      </c>
      <c r="F25974" t="s">
        <v>13</v>
      </c>
      <c r="G25974" t="s">
        <v>73037</v>
      </c>
      <c r="H25974" s="3" t="s">
        <v>73044</v>
      </c>
      <c r="I25974" t="s">
        <v>215</v>
      </c>
      <c r="J25974" t="s">
        <v>44277</v>
      </c>
    </row>
    <row r="25975" spans="1:10" ht="16" x14ac:dyDescent="0.2">
      <c r="A25975" t="s">
        <v>1078</v>
      </c>
      <c r="B25975" t="s">
        <v>73045</v>
      </c>
      <c r="C25975" t="s">
        <v>73046</v>
      </c>
      <c r="D25975">
        <v>10</v>
      </c>
      <c r="E25975" t="s">
        <v>730</v>
      </c>
      <c r="F25975" t="s">
        <v>13</v>
      </c>
      <c r="G25975" t="s">
        <v>73047</v>
      </c>
      <c r="H25975" s="3" t="s">
        <v>73048</v>
      </c>
      <c r="I25975" t="s">
        <v>62</v>
      </c>
      <c r="J25975" t="s">
        <v>1084</v>
      </c>
    </row>
    <row r="25976" spans="1:10" ht="16" x14ac:dyDescent="0.2">
      <c r="A25976" t="s">
        <v>73049</v>
      </c>
      <c r="B25976" t="s">
        <v>73050</v>
      </c>
      <c r="C25976" t="s">
        <v>73051</v>
      </c>
      <c r="D25976">
        <v>1</v>
      </c>
      <c r="E25976" t="s">
        <v>1246</v>
      </c>
      <c r="F25976" t="s">
        <v>13</v>
      </c>
      <c r="G25976" t="s">
        <v>73052</v>
      </c>
      <c r="H25976" s="3" t="s">
        <v>73053</v>
      </c>
      <c r="I25976" t="s">
        <v>215</v>
      </c>
      <c r="J25976" t="s">
        <v>73054</v>
      </c>
    </row>
    <row r="25977" spans="1:10" ht="16" x14ac:dyDescent="0.2">
      <c r="A25977" t="s">
        <v>73055</v>
      </c>
      <c r="B25977" t="s">
        <v>73056</v>
      </c>
      <c r="C25977" t="s">
        <v>73057</v>
      </c>
      <c r="D25977">
        <v>1</v>
      </c>
      <c r="E25977" t="s">
        <v>1246</v>
      </c>
      <c r="F25977" t="s">
        <v>13</v>
      </c>
      <c r="G25977" t="s">
        <v>73052</v>
      </c>
      <c r="H25977" s="3" t="s">
        <v>73053</v>
      </c>
      <c r="I25977" t="s">
        <v>215</v>
      </c>
      <c r="J25977" t="s">
        <v>73058</v>
      </c>
    </row>
    <row r="25978" spans="1:10" ht="16" x14ac:dyDescent="0.2">
      <c r="A25978" t="s">
        <v>73055</v>
      </c>
      <c r="B25978" t="s">
        <v>73050</v>
      </c>
      <c r="C25978" t="s">
        <v>73051</v>
      </c>
      <c r="D25978">
        <v>2</v>
      </c>
      <c r="E25978" t="s">
        <v>1246</v>
      </c>
      <c r="F25978" t="s">
        <v>13</v>
      </c>
      <c r="G25978" t="s">
        <v>73052</v>
      </c>
      <c r="H25978" s="3" t="s">
        <v>73053</v>
      </c>
      <c r="I25978" t="s">
        <v>215</v>
      </c>
      <c r="J25978" t="s">
        <v>73058</v>
      </c>
    </row>
    <row r="25979" spans="1:10" ht="16" x14ac:dyDescent="0.2">
      <c r="A25979" t="s">
        <v>73059</v>
      </c>
      <c r="B25979" t="s">
        <v>73060</v>
      </c>
      <c r="C25979" t="s">
        <v>73061</v>
      </c>
      <c r="D25979">
        <v>2</v>
      </c>
      <c r="E25979" t="s">
        <v>1246</v>
      </c>
      <c r="F25979" t="s">
        <v>13</v>
      </c>
      <c r="G25979" t="s">
        <v>73052</v>
      </c>
      <c r="H25979" s="3" t="s">
        <v>73062</v>
      </c>
      <c r="I25979" t="s">
        <v>215</v>
      </c>
      <c r="J25979" t="s">
        <v>73063</v>
      </c>
    </row>
    <row r="25980" spans="1:10" ht="16" x14ac:dyDescent="0.2">
      <c r="A25980" t="s">
        <v>73064</v>
      </c>
      <c r="B25980" t="s">
        <v>73065</v>
      </c>
      <c r="C25980" t="s">
        <v>73066</v>
      </c>
      <c r="D25980">
        <v>1</v>
      </c>
      <c r="E25980" t="s">
        <v>1246</v>
      </c>
      <c r="F25980" t="s">
        <v>13</v>
      </c>
      <c r="G25980" t="s">
        <v>73052</v>
      </c>
      <c r="H25980" s="3" t="s">
        <v>73053</v>
      </c>
      <c r="I25980" t="s">
        <v>215</v>
      </c>
      <c r="J25980" t="s">
        <v>73067</v>
      </c>
    </row>
    <row r="25981" spans="1:10" ht="16" x14ac:dyDescent="0.2">
      <c r="A25981" t="s">
        <v>73059</v>
      </c>
      <c r="B25981" t="s">
        <v>73068</v>
      </c>
      <c r="C25981" t="s">
        <v>73069</v>
      </c>
      <c r="D25981">
        <v>4</v>
      </c>
      <c r="E25981" t="s">
        <v>1246</v>
      </c>
      <c r="F25981" t="s">
        <v>13</v>
      </c>
      <c r="G25981" t="s">
        <v>73052</v>
      </c>
      <c r="H25981" s="3" t="s">
        <v>73062</v>
      </c>
      <c r="I25981" t="s">
        <v>215</v>
      </c>
      <c r="J25981" t="s">
        <v>73063</v>
      </c>
    </row>
    <row r="25982" spans="1:10" ht="16" x14ac:dyDescent="0.2">
      <c r="A25982" t="s">
        <v>73070</v>
      </c>
      <c r="B25982" t="s">
        <v>73071</v>
      </c>
      <c r="C25982" t="s">
        <v>73072</v>
      </c>
      <c r="D25982">
        <v>5</v>
      </c>
      <c r="E25982" t="s">
        <v>1246</v>
      </c>
      <c r="F25982" t="s">
        <v>13</v>
      </c>
      <c r="G25982" t="s">
        <v>73052</v>
      </c>
      <c r="H25982" s="3" t="s">
        <v>73062</v>
      </c>
      <c r="I25982" t="s">
        <v>215</v>
      </c>
      <c r="J25982" t="s">
        <v>73073</v>
      </c>
    </row>
    <row r="25983" spans="1:10" ht="16" x14ac:dyDescent="0.2">
      <c r="A25983" t="s">
        <v>55487</v>
      </c>
      <c r="B25983" t="s">
        <v>73074</v>
      </c>
      <c r="C25983" t="s">
        <v>73075</v>
      </c>
      <c r="D25983">
        <v>1</v>
      </c>
      <c r="E25983" t="s">
        <v>1246</v>
      </c>
      <c r="F25983" t="s">
        <v>13</v>
      </c>
      <c r="G25983" t="s">
        <v>73052</v>
      </c>
      <c r="H25983" s="3" t="s">
        <v>73062</v>
      </c>
      <c r="I25983" t="s">
        <v>215</v>
      </c>
      <c r="J25983" t="s">
        <v>55492</v>
      </c>
    </row>
    <row r="25984" spans="1:10" ht="16" x14ac:dyDescent="0.2">
      <c r="A25984" t="s">
        <v>73059</v>
      </c>
      <c r="B25984" t="s">
        <v>73076</v>
      </c>
      <c r="C25984" t="s">
        <v>73077</v>
      </c>
      <c r="D25984">
        <v>3</v>
      </c>
      <c r="E25984" t="s">
        <v>1246</v>
      </c>
      <c r="F25984" t="s">
        <v>13</v>
      </c>
      <c r="G25984" t="s">
        <v>73052</v>
      </c>
      <c r="H25984" s="3" t="s">
        <v>73062</v>
      </c>
      <c r="I25984" t="s">
        <v>215</v>
      </c>
      <c r="J25984" t="s">
        <v>73063</v>
      </c>
    </row>
    <row r="25985" spans="1:10" ht="16" x14ac:dyDescent="0.2">
      <c r="A25985" t="s">
        <v>73059</v>
      </c>
      <c r="B25985" t="s">
        <v>73071</v>
      </c>
      <c r="C25985" t="s">
        <v>73072</v>
      </c>
      <c r="D25985">
        <v>5</v>
      </c>
      <c r="E25985" t="s">
        <v>1246</v>
      </c>
      <c r="F25985" t="s">
        <v>13</v>
      </c>
      <c r="G25985" t="s">
        <v>73052</v>
      </c>
      <c r="H25985" s="3" t="s">
        <v>73062</v>
      </c>
      <c r="I25985" t="s">
        <v>215</v>
      </c>
      <c r="J25985" t="s">
        <v>73063</v>
      </c>
    </row>
    <row r="25986" spans="1:10" ht="16" x14ac:dyDescent="0.2">
      <c r="A25986" t="s">
        <v>73070</v>
      </c>
      <c r="B25986" t="s">
        <v>73078</v>
      </c>
      <c r="C25986" t="s">
        <v>73079</v>
      </c>
      <c r="D25986">
        <v>3</v>
      </c>
      <c r="E25986" t="s">
        <v>1246</v>
      </c>
      <c r="F25986" t="s">
        <v>13</v>
      </c>
      <c r="G25986" t="s">
        <v>73052</v>
      </c>
      <c r="H25986" s="3" t="s">
        <v>73062</v>
      </c>
      <c r="I25986" t="s">
        <v>215</v>
      </c>
      <c r="J25986" t="s">
        <v>73073</v>
      </c>
    </row>
    <row r="25987" spans="1:10" ht="16" x14ac:dyDescent="0.2">
      <c r="A25987" t="s">
        <v>73059</v>
      </c>
      <c r="B25987" t="s">
        <v>73080</v>
      </c>
      <c r="C25987" t="s">
        <v>73081</v>
      </c>
      <c r="D25987">
        <v>1</v>
      </c>
      <c r="E25987" t="s">
        <v>1246</v>
      </c>
      <c r="F25987" t="s">
        <v>13</v>
      </c>
      <c r="G25987" t="s">
        <v>73052</v>
      </c>
      <c r="H25987" s="3" t="s">
        <v>73062</v>
      </c>
      <c r="I25987" t="s">
        <v>215</v>
      </c>
      <c r="J25987" t="s">
        <v>73063</v>
      </c>
    </row>
    <row r="25988" spans="1:10" ht="16" x14ac:dyDescent="0.2">
      <c r="A25988" t="s">
        <v>73082</v>
      </c>
      <c r="B25988" t="s">
        <v>52488</v>
      </c>
      <c r="C25988" t="s">
        <v>52484</v>
      </c>
      <c r="D25988">
        <v>1</v>
      </c>
      <c r="E25988" t="s">
        <v>13</v>
      </c>
      <c r="F25988" t="s">
        <v>13</v>
      </c>
      <c r="G25988" t="s">
        <v>73052</v>
      </c>
      <c r="H25988" s="3" t="s">
        <v>73083</v>
      </c>
      <c r="I25988" t="s">
        <v>62</v>
      </c>
      <c r="J25988" t="s">
        <v>73084</v>
      </c>
    </row>
    <row r="25989" spans="1:10" ht="16" x14ac:dyDescent="0.2">
      <c r="A25989" t="s">
        <v>73085</v>
      </c>
      <c r="B25989" t="s">
        <v>52488</v>
      </c>
      <c r="C25989" t="s">
        <v>52484</v>
      </c>
      <c r="D25989">
        <v>1</v>
      </c>
      <c r="E25989" t="s">
        <v>13</v>
      </c>
      <c r="F25989" t="s">
        <v>13</v>
      </c>
      <c r="G25989" t="s">
        <v>73052</v>
      </c>
      <c r="H25989" s="3" t="s">
        <v>73086</v>
      </c>
      <c r="I25989" t="s">
        <v>62</v>
      </c>
      <c r="J25989" t="s">
        <v>73087</v>
      </c>
    </row>
    <row r="25990" spans="1:10" ht="16" x14ac:dyDescent="0.2">
      <c r="A25990" t="s">
        <v>73055</v>
      </c>
      <c r="B25990" t="s">
        <v>73088</v>
      </c>
      <c r="C25990" t="s">
        <v>73089</v>
      </c>
      <c r="D25990">
        <v>3</v>
      </c>
      <c r="E25990" t="s">
        <v>1246</v>
      </c>
      <c r="F25990" t="s">
        <v>13</v>
      </c>
      <c r="G25990" t="s">
        <v>73052</v>
      </c>
      <c r="H25990" s="3" t="s">
        <v>73053</v>
      </c>
      <c r="I25990" t="s">
        <v>215</v>
      </c>
      <c r="J25990" t="s">
        <v>73058</v>
      </c>
    </row>
    <row r="25991" spans="1:10" ht="16" x14ac:dyDescent="0.2">
      <c r="A25991" t="s">
        <v>55487</v>
      </c>
      <c r="B25991" t="s">
        <v>73071</v>
      </c>
      <c r="C25991" t="s">
        <v>73072</v>
      </c>
      <c r="D25991">
        <v>3</v>
      </c>
      <c r="E25991" t="s">
        <v>1246</v>
      </c>
      <c r="F25991" t="s">
        <v>13</v>
      </c>
      <c r="G25991" t="s">
        <v>73052</v>
      </c>
      <c r="H25991" s="3" t="s">
        <v>73062</v>
      </c>
      <c r="I25991" t="s">
        <v>215</v>
      </c>
      <c r="J25991" t="s">
        <v>55492</v>
      </c>
    </row>
    <row r="25992" spans="1:10" ht="16" x14ac:dyDescent="0.2">
      <c r="A25992" t="s">
        <v>73070</v>
      </c>
      <c r="B25992" t="s">
        <v>73090</v>
      </c>
      <c r="C25992" t="s">
        <v>73091</v>
      </c>
      <c r="D25992">
        <v>2</v>
      </c>
      <c r="E25992" t="s">
        <v>1246</v>
      </c>
      <c r="F25992" t="s">
        <v>13</v>
      </c>
      <c r="G25992" t="s">
        <v>73052</v>
      </c>
      <c r="H25992" s="3" t="s">
        <v>73062</v>
      </c>
      <c r="I25992" t="s">
        <v>215</v>
      </c>
      <c r="J25992" t="s">
        <v>73073</v>
      </c>
    </row>
    <row r="25993" spans="1:10" ht="16" x14ac:dyDescent="0.2">
      <c r="A25993" t="s">
        <v>73049</v>
      </c>
      <c r="B25993" t="s">
        <v>73088</v>
      </c>
      <c r="C25993" t="s">
        <v>73089</v>
      </c>
      <c r="D25993">
        <v>3</v>
      </c>
      <c r="E25993" t="s">
        <v>1246</v>
      </c>
      <c r="F25993" t="s">
        <v>13</v>
      </c>
      <c r="G25993" t="s">
        <v>73052</v>
      </c>
      <c r="H25993" s="3" t="s">
        <v>73053</v>
      </c>
      <c r="I25993" t="s">
        <v>215</v>
      </c>
      <c r="J25993" t="s">
        <v>73054</v>
      </c>
    </row>
    <row r="25994" spans="1:10" ht="16" x14ac:dyDescent="0.2">
      <c r="A25994" t="s">
        <v>73049</v>
      </c>
      <c r="B25994" t="s">
        <v>73056</v>
      </c>
      <c r="C25994" t="s">
        <v>73057</v>
      </c>
      <c r="D25994">
        <v>2</v>
      </c>
      <c r="E25994" t="s">
        <v>1246</v>
      </c>
      <c r="F25994" t="s">
        <v>13</v>
      </c>
      <c r="G25994" t="s">
        <v>73052</v>
      </c>
      <c r="H25994" s="3" t="s">
        <v>73053</v>
      </c>
      <c r="I25994" t="s">
        <v>215</v>
      </c>
      <c r="J25994" t="s">
        <v>73054</v>
      </c>
    </row>
    <row r="25995" spans="1:10" ht="16" x14ac:dyDescent="0.2">
      <c r="A25995" t="s">
        <v>3292</v>
      </c>
      <c r="B25995" t="s">
        <v>52488</v>
      </c>
      <c r="C25995" t="s">
        <v>52484</v>
      </c>
      <c r="D25995">
        <v>1</v>
      </c>
      <c r="E25995" t="s">
        <v>1246</v>
      </c>
      <c r="F25995" t="s">
        <v>13</v>
      </c>
      <c r="G25995" t="s">
        <v>73052</v>
      </c>
      <c r="H25995" s="3" t="s">
        <v>73062</v>
      </c>
      <c r="I25995" t="s">
        <v>215</v>
      </c>
      <c r="J25995" t="s">
        <v>3295</v>
      </c>
    </row>
    <row r="25996" spans="1:10" ht="16" x14ac:dyDescent="0.2">
      <c r="A25996" t="s">
        <v>73070</v>
      </c>
      <c r="B25996" t="s">
        <v>73092</v>
      </c>
      <c r="C25996" t="s">
        <v>73093</v>
      </c>
      <c r="D25996">
        <v>1</v>
      </c>
      <c r="E25996" t="s">
        <v>1246</v>
      </c>
      <c r="F25996" t="s">
        <v>13</v>
      </c>
      <c r="G25996" t="s">
        <v>73052</v>
      </c>
      <c r="H25996" s="3" t="s">
        <v>73062</v>
      </c>
      <c r="I25996" t="s">
        <v>215</v>
      </c>
      <c r="J25996" t="s">
        <v>73073</v>
      </c>
    </row>
    <row r="25997" spans="1:10" ht="16" x14ac:dyDescent="0.2">
      <c r="A25997" t="s">
        <v>73070</v>
      </c>
      <c r="B25997" t="s">
        <v>73068</v>
      </c>
      <c r="C25997" t="s">
        <v>73069</v>
      </c>
      <c r="D25997">
        <v>4</v>
      </c>
      <c r="E25997" t="s">
        <v>1246</v>
      </c>
      <c r="F25997" t="s">
        <v>13</v>
      </c>
      <c r="G25997" t="s">
        <v>73052</v>
      </c>
      <c r="H25997" s="3" t="s">
        <v>73062</v>
      </c>
      <c r="I25997" t="s">
        <v>215</v>
      </c>
      <c r="J25997" t="s">
        <v>73073</v>
      </c>
    </row>
    <row r="25998" spans="1:10" ht="16" x14ac:dyDescent="0.2">
      <c r="A25998" t="s">
        <v>41236</v>
      </c>
      <c r="B25998" t="s">
        <v>73094</v>
      </c>
      <c r="C25998" t="s">
        <v>73095</v>
      </c>
      <c r="D25998">
        <v>1</v>
      </c>
      <c r="E25998" t="s">
        <v>13</v>
      </c>
      <c r="F25998" t="s">
        <v>13</v>
      </c>
      <c r="G25998" t="s">
        <v>73096</v>
      </c>
      <c r="H25998" s="3" t="s">
        <v>73097</v>
      </c>
      <c r="I25998" t="s">
        <v>547</v>
      </c>
      <c r="J25998" t="s">
        <v>41240</v>
      </c>
    </row>
    <row r="25999" spans="1:10" ht="16" x14ac:dyDescent="0.2">
      <c r="A25999" t="s">
        <v>3967</v>
      </c>
      <c r="B25999" t="s">
        <v>979</v>
      </c>
      <c r="C25999" t="s">
        <v>73098</v>
      </c>
      <c r="D25999">
        <v>3</v>
      </c>
      <c r="E25999" t="s">
        <v>13</v>
      </c>
      <c r="F25999" t="s">
        <v>13</v>
      </c>
      <c r="G25999" t="s">
        <v>73099</v>
      </c>
      <c r="H25999" s="3" t="s">
        <v>73100</v>
      </c>
      <c r="I25999" t="s">
        <v>355</v>
      </c>
      <c r="J25999" t="s">
        <v>3970</v>
      </c>
    </row>
    <row r="26000" spans="1:10" ht="32" x14ac:dyDescent="0.2">
      <c r="A26000" t="s">
        <v>73101</v>
      </c>
      <c r="B26000" t="s">
        <v>73102</v>
      </c>
      <c r="C26000" t="s">
        <v>73103</v>
      </c>
      <c r="D26000">
        <v>1</v>
      </c>
      <c r="E26000">
        <f>345</f>
        <v>345</v>
      </c>
      <c r="F26000" t="s">
        <v>13</v>
      </c>
      <c r="G26000" t="s">
        <v>73104</v>
      </c>
      <c r="H26000" s="3" t="s">
        <v>73105</v>
      </c>
      <c r="I26000" t="s">
        <v>817</v>
      </c>
      <c r="J26000" t="s">
        <v>73106</v>
      </c>
    </row>
    <row r="26001" spans="1:10" ht="16" x14ac:dyDescent="0.2">
      <c r="A26001" t="s">
        <v>73107</v>
      </c>
      <c r="B26001" t="s">
        <v>73102</v>
      </c>
      <c r="C26001" t="s">
        <v>73103</v>
      </c>
      <c r="D26001">
        <v>1</v>
      </c>
      <c r="E26001">
        <f>345</f>
        <v>345</v>
      </c>
      <c r="F26001" t="s">
        <v>13</v>
      </c>
      <c r="G26001" t="s">
        <v>73104</v>
      </c>
      <c r="H26001" s="3" t="s">
        <v>73108</v>
      </c>
      <c r="I26001" t="s">
        <v>817</v>
      </c>
      <c r="J26001" t="s">
        <v>73109</v>
      </c>
    </row>
    <row r="26002" spans="1:10" ht="16" x14ac:dyDescent="0.2">
      <c r="A26002" t="s">
        <v>73110</v>
      </c>
      <c r="B26002" t="s">
        <v>73111</v>
      </c>
      <c r="C26002" t="s">
        <v>73112</v>
      </c>
      <c r="D26002">
        <v>1</v>
      </c>
      <c r="E26002">
        <f>345</f>
        <v>345</v>
      </c>
      <c r="F26002" t="s">
        <v>13</v>
      </c>
      <c r="G26002" t="s">
        <v>73104</v>
      </c>
      <c r="H26002" s="3" t="s">
        <v>73108</v>
      </c>
      <c r="I26002" t="s">
        <v>817</v>
      </c>
      <c r="J26002" t="s">
        <v>73113</v>
      </c>
    </row>
    <row r="26003" spans="1:10" ht="16" x14ac:dyDescent="0.2">
      <c r="A26003" t="s">
        <v>73110</v>
      </c>
      <c r="B26003" t="s">
        <v>73114</v>
      </c>
      <c r="C26003" t="s">
        <v>73115</v>
      </c>
      <c r="D26003">
        <v>2</v>
      </c>
      <c r="E26003">
        <f>345</f>
        <v>345</v>
      </c>
      <c r="F26003" t="s">
        <v>13</v>
      </c>
      <c r="G26003" t="s">
        <v>73104</v>
      </c>
      <c r="H26003" s="3" t="s">
        <v>73108</v>
      </c>
      <c r="I26003" t="s">
        <v>817</v>
      </c>
      <c r="J26003" t="s">
        <v>73113</v>
      </c>
    </row>
    <row r="26004" spans="1:10" ht="16" x14ac:dyDescent="0.2">
      <c r="A26004" t="s">
        <v>73116</v>
      </c>
      <c r="B26004" t="s">
        <v>73102</v>
      </c>
      <c r="C26004" t="s">
        <v>73103</v>
      </c>
      <c r="D26004">
        <v>1</v>
      </c>
      <c r="E26004">
        <f>345</f>
        <v>345</v>
      </c>
      <c r="F26004" t="s">
        <v>13</v>
      </c>
      <c r="G26004" t="s">
        <v>73104</v>
      </c>
      <c r="H26004" s="3" t="s">
        <v>73108</v>
      </c>
      <c r="I26004" t="s">
        <v>817</v>
      </c>
      <c r="J26004" t="s">
        <v>73117</v>
      </c>
    </row>
    <row r="26005" spans="1:10" ht="16" x14ac:dyDescent="0.2">
      <c r="A26005" t="s">
        <v>1588</v>
      </c>
      <c r="B26005" t="s">
        <v>73118</v>
      </c>
      <c r="C26005" t="s">
        <v>73119</v>
      </c>
      <c r="D26005">
        <v>5</v>
      </c>
      <c r="E26005" t="s">
        <v>13</v>
      </c>
      <c r="F26005" t="s">
        <v>13</v>
      </c>
      <c r="G26005" t="s">
        <v>73120</v>
      </c>
      <c r="H26005" s="3" t="s">
        <v>73121</v>
      </c>
      <c r="I26005" t="s">
        <v>18568</v>
      </c>
      <c r="J26005" t="s">
        <v>1591</v>
      </c>
    </row>
    <row r="26006" spans="1:10" ht="16" x14ac:dyDescent="0.2">
      <c r="A26006" t="s">
        <v>21319</v>
      </c>
      <c r="B26006" t="s">
        <v>73118</v>
      </c>
      <c r="C26006" t="s">
        <v>73119</v>
      </c>
      <c r="D26006">
        <v>4</v>
      </c>
      <c r="E26006" t="s">
        <v>13</v>
      </c>
      <c r="F26006" t="s">
        <v>13</v>
      </c>
      <c r="G26006" t="s">
        <v>73120</v>
      </c>
      <c r="H26006" s="3" t="s">
        <v>73121</v>
      </c>
      <c r="I26006" t="s">
        <v>18568</v>
      </c>
      <c r="J26006" t="s">
        <v>21324</v>
      </c>
    </row>
    <row r="26007" spans="1:10" ht="16" x14ac:dyDescent="0.2">
      <c r="A26007" t="s">
        <v>1964</v>
      </c>
      <c r="B26007" t="s">
        <v>73122</v>
      </c>
      <c r="C26007" t="s">
        <v>73123</v>
      </c>
      <c r="D26007">
        <v>3</v>
      </c>
      <c r="E26007" t="s">
        <v>13</v>
      </c>
      <c r="F26007" t="s">
        <v>13</v>
      </c>
      <c r="G26007" t="s">
        <v>73124</v>
      </c>
      <c r="H26007" s="3" t="s">
        <v>73125</v>
      </c>
      <c r="I26007" t="s">
        <v>1676</v>
      </c>
      <c r="J26007" t="s">
        <v>1969</v>
      </c>
    </row>
    <row r="26008" spans="1:10" ht="16" x14ac:dyDescent="0.2">
      <c r="A26008" t="s">
        <v>1880</v>
      </c>
      <c r="B26008" t="s">
        <v>73126</v>
      </c>
      <c r="C26008" t="s">
        <v>73127</v>
      </c>
      <c r="D26008">
        <v>3</v>
      </c>
      <c r="E26008" t="s">
        <v>13</v>
      </c>
      <c r="F26008" t="s">
        <v>13</v>
      </c>
      <c r="G26008" t="s">
        <v>73128</v>
      </c>
      <c r="H26008" s="3" t="s">
        <v>73129</v>
      </c>
      <c r="I26008" t="s">
        <v>355</v>
      </c>
      <c r="J26008" t="s">
        <v>1883</v>
      </c>
    </row>
    <row r="26009" spans="1:10" ht="16" x14ac:dyDescent="0.2">
      <c r="A26009" t="s">
        <v>73130</v>
      </c>
      <c r="B26009" t="s">
        <v>73131</v>
      </c>
      <c r="C26009" t="s">
        <v>73132</v>
      </c>
      <c r="D26009">
        <v>3</v>
      </c>
      <c r="E26009" t="s">
        <v>13</v>
      </c>
      <c r="F26009" t="s">
        <v>13</v>
      </c>
      <c r="G26009" t="s">
        <v>73133</v>
      </c>
      <c r="H26009" s="3" t="s">
        <v>73134</v>
      </c>
      <c r="I26009" t="s">
        <v>547</v>
      </c>
      <c r="J26009" t="s">
        <v>73135</v>
      </c>
    </row>
    <row r="26010" spans="1:10" ht="16" x14ac:dyDescent="0.2">
      <c r="A26010" t="s">
        <v>73130</v>
      </c>
      <c r="B26010" t="s">
        <v>41040</v>
      </c>
      <c r="C26010" t="s">
        <v>73136</v>
      </c>
      <c r="D26010">
        <v>2</v>
      </c>
      <c r="E26010" t="s">
        <v>13</v>
      </c>
      <c r="F26010" t="s">
        <v>13</v>
      </c>
      <c r="G26010" t="s">
        <v>73133</v>
      </c>
      <c r="H26010" s="3" t="s">
        <v>73134</v>
      </c>
      <c r="I26010" t="s">
        <v>547</v>
      </c>
      <c r="J26010" t="s">
        <v>73135</v>
      </c>
    </row>
    <row r="26011" spans="1:10" ht="16" x14ac:dyDescent="0.2">
      <c r="A26011" t="s">
        <v>28249</v>
      </c>
      <c r="B26011" t="s">
        <v>48599</v>
      </c>
      <c r="C26011" t="s">
        <v>73137</v>
      </c>
      <c r="D26011">
        <v>6</v>
      </c>
      <c r="E26011" t="s">
        <v>13</v>
      </c>
      <c r="F26011" t="s">
        <v>13</v>
      </c>
      <c r="G26011" t="s">
        <v>73133</v>
      </c>
      <c r="H26011" s="3" t="s">
        <v>73134</v>
      </c>
      <c r="I26011" t="s">
        <v>547</v>
      </c>
      <c r="J26011" t="s">
        <v>28251</v>
      </c>
    </row>
    <row r="26012" spans="1:10" ht="16" x14ac:dyDescent="0.2">
      <c r="A26012" t="s">
        <v>73130</v>
      </c>
      <c r="B26012" t="s">
        <v>73138</v>
      </c>
      <c r="C26012" t="s">
        <v>73139</v>
      </c>
      <c r="D26012">
        <v>1</v>
      </c>
      <c r="E26012" t="s">
        <v>13</v>
      </c>
      <c r="F26012" t="s">
        <v>13</v>
      </c>
      <c r="G26012" t="s">
        <v>73133</v>
      </c>
      <c r="H26012" s="3" t="s">
        <v>73134</v>
      </c>
      <c r="I26012" t="s">
        <v>547</v>
      </c>
      <c r="J26012" t="s">
        <v>73135</v>
      </c>
    </row>
    <row r="26013" spans="1:10" ht="16" x14ac:dyDescent="0.2">
      <c r="A26013" t="s">
        <v>73140</v>
      </c>
      <c r="B26013" t="s">
        <v>8068</v>
      </c>
      <c r="C26013" t="s">
        <v>73141</v>
      </c>
      <c r="D26013">
        <v>1</v>
      </c>
      <c r="E26013" t="s">
        <v>13</v>
      </c>
      <c r="F26013" t="s">
        <v>13</v>
      </c>
      <c r="G26013" t="s">
        <v>73142</v>
      </c>
      <c r="H26013" s="3" t="s">
        <v>73143</v>
      </c>
      <c r="I26013" t="s">
        <v>547</v>
      </c>
      <c r="J26013" t="s">
        <v>73144</v>
      </c>
    </row>
    <row r="26014" spans="1:10" ht="16" x14ac:dyDescent="0.2">
      <c r="A26014" t="s">
        <v>18599</v>
      </c>
      <c r="B26014" t="s">
        <v>73145</v>
      </c>
      <c r="C26014" t="s">
        <v>73146</v>
      </c>
      <c r="D26014">
        <v>1</v>
      </c>
      <c r="E26014" t="s">
        <v>13</v>
      </c>
      <c r="F26014" t="s">
        <v>13</v>
      </c>
      <c r="G26014" t="s">
        <v>73142</v>
      </c>
      <c r="H26014" s="3" t="s">
        <v>73147</v>
      </c>
      <c r="I26014" t="s">
        <v>547</v>
      </c>
      <c r="J26014" t="s">
        <v>18603</v>
      </c>
    </row>
    <row r="26015" spans="1:10" ht="16" x14ac:dyDescent="0.2">
      <c r="A26015" t="s">
        <v>13125</v>
      </c>
      <c r="B26015" t="s">
        <v>73148</v>
      </c>
      <c r="C26015" t="s">
        <v>73149</v>
      </c>
      <c r="D26015">
        <v>6</v>
      </c>
      <c r="E26015" t="s">
        <v>13</v>
      </c>
      <c r="F26015" t="s">
        <v>13</v>
      </c>
      <c r="G26015" t="s">
        <v>73142</v>
      </c>
      <c r="H26015" s="3" t="s">
        <v>73150</v>
      </c>
      <c r="I26015" t="s">
        <v>547</v>
      </c>
      <c r="J26015" t="s">
        <v>13129</v>
      </c>
    </row>
    <row r="26016" spans="1:10" ht="16" x14ac:dyDescent="0.2">
      <c r="A26016" t="s">
        <v>13125</v>
      </c>
      <c r="B26016" t="s">
        <v>73151</v>
      </c>
      <c r="C26016" t="s">
        <v>73152</v>
      </c>
      <c r="D26016">
        <v>3</v>
      </c>
      <c r="E26016" t="s">
        <v>13</v>
      </c>
      <c r="F26016" t="s">
        <v>13</v>
      </c>
      <c r="G26016" t="s">
        <v>73142</v>
      </c>
      <c r="H26016" s="3" t="s">
        <v>73150</v>
      </c>
      <c r="I26016" t="s">
        <v>547</v>
      </c>
      <c r="J26016" t="s">
        <v>13129</v>
      </c>
    </row>
    <row r="26017" spans="1:10" ht="16" x14ac:dyDescent="0.2">
      <c r="A26017" t="s">
        <v>4254</v>
      </c>
      <c r="B26017" t="s">
        <v>73153</v>
      </c>
      <c r="C26017" t="s">
        <v>73154</v>
      </c>
      <c r="D26017">
        <v>1</v>
      </c>
      <c r="E26017" t="s">
        <v>13</v>
      </c>
      <c r="F26017" t="s">
        <v>13</v>
      </c>
      <c r="G26017" t="s">
        <v>73142</v>
      </c>
      <c r="H26017" s="3" t="s">
        <v>73143</v>
      </c>
      <c r="I26017" t="s">
        <v>547</v>
      </c>
      <c r="J26017" t="s">
        <v>4259</v>
      </c>
    </row>
    <row r="26018" spans="1:10" ht="16" x14ac:dyDescent="0.2">
      <c r="A26018" t="s">
        <v>4254</v>
      </c>
      <c r="B26018" t="s">
        <v>3470</v>
      </c>
      <c r="C26018" t="s">
        <v>41386</v>
      </c>
      <c r="D26018">
        <v>3</v>
      </c>
      <c r="E26018" t="s">
        <v>13</v>
      </c>
      <c r="F26018" t="s">
        <v>13</v>
      </c>
      <c r="G26018" t="s">
        <v>73142</v>
      </c>
      <c r="H26018" s="3" t="s">
        <v>73143</v>
      </c>
      <c r="I26018" t="s">
        <v>547</v>
      </c>
      <c r="J26018" t="s">
        <v>4259</v>
      </c>
    </row>
    <row r="26019" spans="1:10" ht="16" x14ac:dyDescent="0.2">
      <c r="A26019" t="s">
        <v>13125</v>
      </c>
      <c r="B26019" t="s">
        <v>73155</v>
      </c>
      <c r="C26019" t="s">
        <v>73156</v>
      </c>
      <c r="D26019">
        <v>1</v>
      </c>
      <c r="E26019" t="s">
        <v>13</v>
      </c>
      <c r="F26019" t="s">
        <v>13</v>
      </c>
      <c r="G26019" t="s">
        <v>73142</v>
      </c>
      <c r="H26019" s="3" t="s">
        <v>73150</v>
      </c>
      <c r="I26019" t="s">
        <v>547</v>
      </c>
      <c r="J26019" t="s">
        <v>13129</v>
      </c>
    </row>
    <row r="26020" spans="1:10" ht="16" x14ac:dyDescent="0.2">
      <c r="A26020" t="s">
        <v>73140</v>
      </c>
      <c r="B26020" t="s">
        <v>48234</v>
      </c>
      <c r="C26020" t="s">
        <v>73157</v>
      </c>
      <c r="D26020">
        <v>2</v>
      </c>
      <c r="E26020" t="s">
        <v>13</v>
      </c>
      <c r="F26020" t="s">
        <v>13</v>
      </c>
      <c r="G26020" t="s">
        <v>73142</v>
      </c>
      <c r="H26020" s="3" t="s">
        <v>73143</v>
      </c>
      <c r="I26020" t="s">
        <v>547</v>
      </c>
      <c r="J26020" t="s">
        <v>73144</v>
      </c>
    </row>
    <row r="26021" spans="1:10" ht="16" x14ac:dyDescent="0.2">
      <c r="A26021" t="s">
        <v>73158</v>
      </c>
      <c r="B26021" t="s">
        <v>73159</v>
      </c>
      <c r="C26021" t="s">
        <v>73160</v>
      </c>
      <c r="D26021">
        <v>1</v>
      </c>
      <c r="E26021" t="s">
        <v>13</v>
      </c>
      <c r="F26021" t="s">
        <v>13</v>
      </c>
      <c r="G26021" t="s">
        <v>73161</v>
      </c>
      <c r="H26021" s="3" t="s">
        <v>73162</v>
      </c>
      <c r="I26021" t="s">
        <v>262</v>
      </c>
      <c r="J26021" t="s">
        <v>73163</v>
      </c>
    </row>
    <row r="26022" spans="1:10" ht="16" x14ac:dyDescent="0.2">
      <c r="A26022" t="s">
        <v>73164</v>
      </c>
      <c r="B26022" t="s">
        <v>19879</v>
      </c>
      <c r="C26022" t="s">
        <v>19880</v>
      </c>
      <c r="D26022">
        <v>2</v>
      </c>
      <c r="E26022" t="s">
        <v>730</v>
      </c>
      <c r="F26022" t="s">
        <v>13</v>
      </c>
      <c r="G26022" t="s">
        <v>73165</v>
      </c>
      <c r="H26022" s="3" t="s">
        <v>73166</v>
      </c>
      <c r="I26022" t="s">
        <v>11514</v>
      </c>
      <c r="J26022" t="s">
        <v>73167</v>
      </c>
    </row>
    <row r="26023" spans="1:10" ht="16" x14ac:dyDescent="0.2">
      <c r="A26023" t="s">
        <v>27906</v>
      </c>
      <c r="B26023" t="s">
        <v>73168</v>
      </c>
      <c r="C26023" t="s">
        <v>73169</v>
      </c>
      <c r="D26023">
        <v>1</v>
      </c>
      <c r="E26023" t="s">
        <v>730</v>
      </c>
      <c r="F26023" t="s">
        <v>13</v>
      </c>
      <c r="G26023" t="s">
        <v>73165</v>
      </c>
      <c r="H26023" s="3" t="s">
        <v>73170</v>
      </c>
      <c r="I26023" t="s">
        <v>11514</v>
      </c>
      <c r="J26023" t="s">
        <v>27911</v>
      </c>
    </row>
    <row r="26024" spans="1:10" ht="16" x14ac:dyDescent="0.2">
      <c r="A26024" t="s">
        <v>73164</v>
      </c>
      <c r="B26024" t="s">
        <v>73168</v>
      </c>
      <c r="C26024" t="s">
        <v>73169</v>
      </c>
      <c r="D26024">
        <v>1</v>
      </c>
      <c r="E26024" t="s">
        <v>730</v>
      </c>
      <c r="F26024" t="s">
        <v>13</v>
      </c>
      <c r="G26024" t="s">
        <v>73165</v>
      </c>
      <c r="H26024" s="3" t="s">
        <v>73166</v>
      </c>
      <c r="I26024" t="s">
        <v>11514</v>
      </c>
      <c r="J26024" t="s">
        <v>73167</v>
      </c>
    </row>
    <row r="26025" spans="1:10" ht="16" x14ac:dyDescent="0.2">
      <c r="A26025" t="s">
        <v>73171</v>
      </c>
      <c r="B26025" t="s">
        <v>19879</v>
      </c>
      <c r="C26025" t="s">
        <v>19880</v>
      </c>
      <c r="D26025">
        <v>2</v>
      </c>
      <c r="E26025" t="s">
        <v>730</v>
      </c>
      <c r="F26025" t="s">
        <v>13</v>
      </c>
      <c r="G26025" t="s">
        <v>73165</v>
      </c>
      <c r="H26025" s="3" t="s">
        <v>73172</v>
      </c>
      <c r="I26025" t="s">
        <v>11514</v>
      </c>
      <c r="J26025" t="s">
        <v>73173</v>
      </c>
    </row>
    <row r="26026" spans="1:10" ht="16" x14ac:dyDescent="0.2">
      <c r="A26026" t="s">
        <v>73174</v>
      </c>
      <c r="B26026" t="s">
        <v>73175</v>
      </c>
      <c r="C26026" t="s">
        <v>73176</v>
      </c>
      <c r="D26026">
        <v>1</v>
      </c>
      <c r="E26026" t="s">
        <v>730</v>
      </c>
      <c r="F26026" t="s">
        <v>13</v>
      </c>
      <c r="G26026" t="s">
        <v>73165</v>
      </c>
      <c r="H26026" s="3" t="s">
        <v>73177</v>
      </c>
      <c r="I26026" t="s">
        <v>11514</v>
      </c>
      <c r="J26026" t="s">
        <v>73178</v>
      </c>
    </row>
    <row r="26027" spans="1:10" ht="16" x14ac:dyDescent="0.2">
      <c r="A26027" t="s">
        <v>27906</v>
      </c>
      <c r="B26027" t="s">
        <v>73179</v>
      </c>
      <c r="C26027" t="s">
        <v>19880</v>
      </c>
      <c r="D26027">
        <v>3</v>
      </c>
      <c r="E26027" t="s">
        <v>13</v>
      </c>
      <c r="F26027" t="s">
        <v>13</v>
      </c>
      <c r="G26027" t="s">
        <v>73165</v>
      </c>
      <c r="H26027" s="3" t="s">
        <v>73180</v>
      </c>
      <c r="I26027" t="s">
        <v>995</v>
      </c>
      <c r="J26027" t="s">
        <v>27911</v>
      </c>
    </row>
    <row r="26028" spans="1:10" ht="16" x14ac:dyDescent="0.2">
      <c r="A26028" t="s">
        <v>73174</v>
      </c>
      <c r="B26028" t="s">
        <v>73181</v>
      </c>
      <c r="C26028" t="s">
        <v>73182</v>
      </c>
      <c r="D26028">
        <v>4</v>
      </c>
      <c r="E26028" t="s">
        <v>730</v>
      </c>
      <c r="F26028" t="s">
        <v>13</v>
      </c>
      <c r="G26028" t="s">
        <v>73165</v>
      </c>
      <c r="H26028" s="3" t="s">
        <v>73177</v>
      </c>
      <c r="I26028" t="s">
        <v>11514</v>
      </c>
      <c r="J26028" t="s">
        <v>73178</v>
      </c>
    </row>
    <row r="26029" spans="1:10" ht="16" x14ac:dyDescent="0.2">
      <c r="A26029" t="s">
        <v>73174</v>
      </c>
      <c r="B26029" t="s">
        <v>73183</v>
      </c>
      <c r="C26029" t="s">
        <v>73184</v>
      </c>
      <c r="D26029">
        <v>3</v>
      </c>
      <c r="E26029" t="s">
        <v>730</v>
      </c>
      <c r="F26029" t="s">
        <v>13</v>
      </c>
      <c r="G26029" t="s">
        <v>73165</v>
      </c>
      <c r="H26029" s="3" t="s">
        <v>73177</v>
      </c>
      <c r="I26029" t="s">
        <v>11514</v>
      </c>
      <c r="J26029" t="s">
        <v>73178</v>
      </c>
    </row>
    <row r="26030" spans="1:10" ht="16" x14ac:dyDescent="0.2">
      <c r="A26030" t="s">
        <v>73174</v>
      </c>
      <c r="B26030" t="s">
        <v>73185</v>
      </c>
      <c r="C26030" t="s">
        <v>73186</v>
      </c>
      <c r="D26030">
        <v>2</v>
      </c>
      <c r="E26030" t="s">
        <v>730</v>
      </c>
      <c r="F26030" t="s">
        <v>13</v>
      </c>
      <c r="G26030" t="s">
        <v>73165</v>
      </c>
      <c r="H26030" s="3" t="s">
        <v>73177</v>
      </c>
      <c r="I26030" t="s">
        <v>11514</v>
      </c>
      <c r="J26030" t="s">
        <v>73178</v>
      </c>
    </row>
    <row r="26031" spans="1:10" ht="16" x14ac:dyDescent="0.2">
      <c r="A26031" t="s">
        <v>73171</v>
      </c>
      <c r="B26031" t="s">
        <v>37241</v>
      </c>
      <c r="C26031" t="s">
        <v>37242</v>
      </c>
      <c r="D26031">
        <v>1</v>
      </c>
      <c r="E26031" t="s">
        <v>730</v>
      </c>
      <c r="F26031" t="s">
        <v>13</v>
      </c>
      <c r="G26031" t="s">
        <v>73165</v>
      </c>
      <c r="H26031" s="3" t="s">
        <v>73166</v>
      </c>
      <c r="I26031" t="s">
        <v>11514</v>
      </c>
      <c r="J26031" t="s">
        <v>73173</v>
      </c>
    </row>
    <row r="26032" spans="1:10" ht="16" x14ac:dyDescent="0.2">
      <c r="A26032" t="s">
        <v>12169</v>
      </c>
      <c r="B26032" t="s">
        <v>73187</v>
      </c>
      <c r="C26032" t="s">
        <v>73188</v>
      </c>
      <c r="D26032">
        <v>1</v>
      </c>
      <c r="E26032" t="s">
        <v>13</v>
      </c>
      <c r="F26032" t="s">
        <v>13</v>
      </c>
      <c r="G26032" t="s">
        <v>73189</v>
      </c>
      <c r="H26032" s="3" t="s">
        <v>73190</v>
      </c>
      <c r="I26032" t="s">
        <v>547</v>
      </c>
      <c r="J26032" t="s">
        <v>12173</v>
      </c>
    </row>
    <row r="26033" spans="1:10" ht="16" x14ac:dyDescent="0.2">
      <c r="A26033" t="s">
        <v>73191</v>
      </c>
      <c r="B26033" t="s">
        <v>73192</v>
      </c>
      <c r="C26033" t="s">
        <v>73193</v>
      </c>
      <c r="D26033">
        <v>1</v>
      </c>
      <c r="E26033">
        <f>465</f>
        <v>465</v>
      </c>
      <c r="F26033" t="s">
        <v>13</v>
      </c>
      <c r="G26033" t="s">
        <v>73194</v>
      </c>
      <c r="H26033" s="3" t="s">
        <v>73195</v>
      </c>
      <c r="I26033" t="s">
        <v>423</v>
      </c>
      <c r="J26033" t="s">
        <v>73196</v>
      </c>
    </row>
    <row r="26034" spans="1:10" ht="16" x14ac:dyDescent="0.2">
      <c r="A26034" t="s">
        <v>48518</v>
      </c>
      <c r="B26034" t="s">
        <v>73197</v>
      </c>
      <c r="C26034" t="s">
        <v>73198</v>
      </c>
      <c r="D26034">
        <v>1</v>
      </c>
      <c r="E26034">
        <f>465</f>
        <v>465</v>
      </c>
      <c r="F26034" t="s">
        <v>13</v>
      </c>
      <c r="G26034" t="s">
        <v>73194</v>
      </c>
      <c r="H26034" s="3" t="s">
        <v>73199</v>
      </c>
      <c r="I26034" t="s">
        <v>423</v>
      </c>
      <c r="J26034" t="s">
        <v>48523</v>
      </c>
    </row>
    <row r="26035" spans="1:10" ht="16" x14ac:dyDescent="0.2">
      <c r="A26035" t="s">
        <v>1341</v>
      </c>
      <c r="B26035" t="s">
        <v>73200</v>
      </c>
      <c r="C26035" t="s">
        <v>73201</v>
      </c>
      <c r="D26035">
        <v>1</v>
      </c>
      <c r="E26035">
        <f>465</f>
        <v>465</v>
      </c>
      <c r="F26035" t="s">
        <v>13</v>
      </c>
      <c r="G26035" t="s">
        <v>73194</v>
      </c>
      <c r="H26035" s="3" t="s">
        <v>73202</v>
      </c>
      <c r="I26035" t="s">
        <v>423</v>
      </c>
      <c r="J26035" t="s">
        <v>1346</v>
      </c>
    </row>
    <row r="26036" spans="1:10" ht="16" x14ac:dyDescent="0.2">
      <c r="A26036" t="s">
        <v>73191</v>
      </c>
      <c r="B26036" t="s">
        <v>73203</v>
      </c>
      <c r="C26036" t="s">
        <v>73204</v>
      </c>
      <c r="D26036">
        <v>2</v>
      </c>
      <c r="E26036">
        <f>465</f>
        <v>465</v>
      </c>
      <c r="F26036" t="s">
        <v>13</v>
      </c>
      <c r="G26036" t="s">
        <v>73194</v>
      </c>
      <c r="H26036" s="3" t="s">
        <v>73195</v>
      </c>
      <c r="I26036" t="s">
        <v>423</v>
      </c>
      <c r="J26036" t="s">
        <v>73196</v>
      </c>
    </row>
    <row r="26037" spans="1:10" ht="16" x14ac:dyDescent="0.2">
      <c r="A26037" t="s">
        <v>64688</v>
      </c>
      <c r="B26037" t="s">
        <v>47511</v>
      </c>
      <c r="C26037" t="s">
        <v>47512</v>
      </c>
      <c r="D26037">
        <v>1</v>
      </c>
      <c r="E26037">
        <f>465</f>
        <v>465</v>
      </c>
      <c r="F26037" t="s">
        <v>13</v>
      </c>
      <c r="G26037" t="s">
        <v>73194</v>
      </c>
      <c r="H26037" s="3" t="s">
        <v>73199</v>
      </c>
      <c r="I26037" t="s">
        <v>423</v>
      </c>
      <c r="J26037" t="s">
        <v>64689</v>
      </c>
    </row>
    <row r="26038" spans="1:10" ht="16" x14ac:dyDescent="0.2">
      <c r="A26038" t="s">
        <v>64549</v>
      </c>
      <c r="B26038" t="s">
        <v>3764</v>
      </c>
      <c r="C26038" t="s">
        <v>37234</v>
      </c>
      <c r="D26038">
        <v>3</v>
      </c>
      <c r="E26038">
        <f>465</f>
        <v>465</v>
      </c>
      <c r="F26038" t="s">
        <v>13</v>
      </c>
      <c r="G26038" t="s">
        <v>73194</v>
      </c>
      <c r="H26038" s="3" t="s">
        <v>73199</v>
      </c>
      <c r="I26038" t="s">
        <v>423</v>
      </c>
      <c r="J26038" t="s">
        <v>64550</v>
      </c>
    </row>
    <row r="26039" spans="1:10" ht="16" x14ac:dyDescent="0.2">
      <c r="A26039" t="s">
        <v>997</v>
      </c>
      <c r="B26039" t="s">
        <v>73205</v>
      </c>
      <c r="C26039" t="s">
        <v>73206</v>
      </c>
      <c r="D26039">
        <v>5</v>
      </c>
      <c r="E26039">
        <f>465</f>
        <v>465</v>
      </c>
      <c r="F26039" t="s">
        <v>13</v>
      </c>
      <c r="G26039" t="s">
        <v>73194</v>
      </c>
      <c r="H26039" s="3" t="s">
        <v>73207</v>
      </c>
      <c r="I26039" t="s">
        <v>423</v>
      </c>
      <c r="J26039" t="s">
        <v>1003</v>
      </c>
    </row>
    <row r="26040" spans="1:10" ht="16" x14ac:dyDescent="0.2">
      <c r="A26040" t="s">
        <v>73208</v>
      </c>
      <c r="B26040" t="s">
        <v>73209</v>
      </c>
      <c r="C26040" t="s">
        <v>73210</v>
      </c>
      <c r="D26040">
        <v>1</v>
      </c>
      <c r="E26040">
        <f>465</f>
        <v>465</v>
      </c>
      <c r="F26040" t="s">
        <v>13</v>
      </c>
      <c r="G26040" t="s">
        <v>73194</v>
      </c>
      <c r="H26040" s="3" t="s">
        <v>73207</v>
      </c>
      <c r="I26040" t="s">
        <v>423</v>
      </c>
      <c r="J26040" t="s">
        <v>73211</v>
      </c>
    </row>
    <row r="26041" spans="1:10" ht="32" x14ac:dyDescent="0.2">
      <c r="A26041" t="s">
        <v>48518</v>
      </c>
      <c r="B26041" t="s">
        <v>73212</v>
      </c>
      <c r="C26041" t="s">
        <v>73213</v>
      </c>
      <c r="D26041">
        <v>3</v>
      </c>
      <c r="E26041" t="s">
        <v>13</v>
      </c>
      <c r="F26041" t="s">
        <v>13</v>
      </c>
      <c r="G26041" t="s">
        <v>73214</v>
      </c>
      <c r="H26041" s="3" t="s">
        <v>73215</v>
      </c>
      <c r="I26041" t="s">
        <v>73216</v>
      </c>
      <c r="J26041" t="s">
        <v>48523</v>
      </c>
    </row>
    <row r="26042" spans="1:10" ht="16" x14ac:dyDescent="0.2">
      <c r="A26042" t="s">
        <v>40634</v>
      </c>
      <c r="B26042" t="s">
        <v>73217</v>
      </c>
      <c r="C26042" t="s">
        <v>73218</v>
      </c>
      <c r="D26042">
        <v>4</v>
      </c>
      <c r="E26042" t="s">
        <v>13</v>
      </c>
      <c r="F26042" t="s">
        <v>13</v>
      </c>
      <c r="G26042" t="s">
        <v>73219</v>
      </c>
      <c r="H26042" s="3" t="s">
        <v>37235</v>
      </c>
      <c r="I26042" t="s">
        <v>423</v>
      </c>
      <c r="J26042" t="s">
        <v>40639</v>
      </c>
    </row>
    <row r="26043" spans="1:10" ht="16" x14ac:dyDescent="0.2">
      <c r="A26043" t="s">
        <v>64667</v>
      </c>
      <c r="B26043" t="s">
        <v>3764</v>
      </c>
      <c r="C26043" t="s">
        <v>37234</v>
      </c>
      <c r="D26043">
        <v>3</v>
      </c>
      <c r="E26043" t="s">
        <v>13</v>
      </c>
      <c r="F26043" t="s">
        <v>13</v>
      </c>
      <c r="G26043" t="s">
        <v>73220</v>
      </c>
      <c r="H26043" s="3" t="s">
        <v>37235</v>
      </c>
      <c r="I26043" t="s">
        <v>423</v>
      </c>
      <c r="J26043" t="s">
        <v>64668</v>
      </c>
    </row>
    <row r="26044" spans="1:10" ht="16" x14ac:dyDescent="0.2">
      <c r="A26044" t="s">
        <v>10698</v>
      </c>
      <c r="B26044" t="s">
        <v>53397</v>
      </c>
      <c r="C26044" t="s">
        <v>73221</v>
      </c>
      <c r="D26044">
        <v>1</v>
      </c>
      <c r="E26044" t="s">
        <v>13</v>
      </c>
      <c r="F26044" t="s">
        <v>13</v>
      </c>
      <c r="G26044" t="s">
        <v>73222</v>
      </c>
      <c r="H26044" s="3" t="s">
        <v>73223</v>
      </c>
      <c r="I26044" t="s">
        <v>355</v>
      </c>
      <c r="J26044" t="s">
        <v>10703</v>
      </c>
    </row>
    <row r="26045" spans="1:10" ht="16" x14ac:dyDescent="0.2">
      <c r="A26045" t="s">
        <v>10698</v>
      </c>
      <c r="B26045" t="s">
        <v>73224</v>
      </c>
      <c r="C26045" t="s">
        <v>73225</v>
      </c>
      <c r="D26045">
        <v>4</v>
      </c>
      <c r="E26045" t="s">
        <v>13</v>
      </c>
      <c r="F26045" t="s">
        <v>13</v>
      </c>
      <c r="G26045" t="s">
        <v>73222</v>
      </c>
      <c r="H26045" s="3" t="s">
        <v>73223</v>
      </c>
      <c r="I26045" t="s">
        <v>355</v>
      </c>
      <c r="J26045" t="s">
        <v>10703</v>
      </c>
    </row>
    <row r="26046" spans="1:10" ht="16" x14ac:dyDescent="0.2">
      <c r="A26046" t="s">
        <v>6160</v>
      </c>
      <c r="B26046" t="s">
        <v>73226</v>
      </c>
      <c r="C26046" t="s">
        <v>73227</v>
      </c>
      <c r="D26046">
        <v>3</v>
      </c>
      <c r="E26046" t="s">
        <v>13</v>
      </c>
      <c r="F26046" t="s">
        <v>13</v>
      </c>
      <c r="G26046" t="s">
        <v>73228</v>
      </c>
      <c r="H26046" s="3" t="s">
        <v>73229</v>
      </c>
      <c r="I26046" t="s">
        <v>355</v>
      </c>
      <c r="J26046" t="s">
        <v>6165</v>
      </c>
    </row>
    <row r="26047" spans="1:10" ht="16" x14ac:dyDescent="0.2">
      <c r="A26047" t="s">
        <v>6160</v>
      </c>
      <c r="B26047" t="s">
        <v>73230</v>
      </c>
      <c r="C26047" t="s">
        <v>73231</v>
      </c>
      <c r="D26047">
        <v>1</v>
      </c>
      <c r="E26047" t="s">
        <v>13</v>
      </c>
      <c r="F26047" t="s">
        <v>13</v>
      </c>
      <c r="G26047" t="s">
        <v>73228</v>
      </c>
      <c r="H26047" s="3" t="s">
        <v>73229</v>
      </c>
      <c r="I26047" t="s">
        <v>355</v>
      </c>
      <c r="J26047" t="s">
        <v>6165</v>
      </c>
    </row>
    <row r="26048" spans="1:10" ht="16" x14ac:dyDescent="0.2">
      <c r="A26048" t="s">
        <v>6043</v>
      </c>
      <c r="B26048" t="s">
        <v>73232</v>
      </c>
      <c r="C26048" t="s">
        <v>73233</v>
      </c>
      <c r="D26048">
        <v>1</v>
      </c>
      <c r="E26048" t="s">
        <v>13</v>
      </c>
      <c r="F26048" t="s">
        <v>13</v>
      </c>
      <c r="G26048" t="s">
        <v>73234</v>
      </c>
      <c r="H26048" s="3" t="s">
        <v>73235</v>
      </c>
      <c r="I26048" t="s">
        <v>1676</v>
      </c>
      <c r="J26048" t="s">
        <v>6046</v>
      </c>
    </row>
    <row r="26049" spans="1:10" ht="16" x14ac:dyDescent="0.2">
      <c r="A26049" t="s">
        <v>6043</v>
      </c>
      <c r="B26049" t="s">
        <v>73236</v>
      </c>
      <c r="C26049" t="s">
        <v>73237</v>
      </c>
      <c r="D26049">
        <v>2</v>
      </c>
      <c r="E26049" t="s">
        <v>13</v>
      </c>
      <c r="F26049" t="s">
        <v>13</v>
      </c>
      <c r="G26049" t="s">
        <v>73234</v>
      </c>
      <c r="H26049" s="3" t="s">
        <v>73235</v>
      </c>
      <c r="I26049" t="s">
        <v>1676</v>
      </c>
      <c r="J26049" t="s">
        <v>6046</v>
      </c>
    </row>
    <row r="26050" spans="1:10" ht="16" x14ac:dyDescent="0.2">
      <c r="A26050" t="s">
        <v>68947</v>
      </c>
      <c r="B26050" t="s">
        <v>69133</v>
      </c>
      <c r="C26050" t="s">
        <v>69134</v>
      </c>
      <c r="D26050">
        <v>3</v>
      </c>
      <c r="E26050" t="s">
        <v>13</v>
      </c>
      <c r="F26050" t="s">
        <v>13</v>
      </c>
      <c r="G26050" t="s">
        <v>73234</v>
      </c>
      <c r="H26050" s="3" t="s">
        <v>73238</v>
      </c>
      <c r="I26050" t="s">
        <v>1676</v>
      </c>
      <c r="J26050" t="s">
        <v>68948</v>
      </c>
    </row>
    <row r="26051" spans="1:10" ht="16" x14ac:dyDescent="0.2">
      <c r="A26051" t="s">
        <v>40343</v>
      </c>
      <c r="B26051" t="s">
        <v>73239</v>
      </c>
      <c r="C26051" t="s">
        <v>73240</v>
      </c>
      <c r="D26051">
        <v>2</v>
      </c>
      <c r="E26051" t="s">
        <v>13</v>
      </c>
      <c r="F26051" t="s">
        <v>13</v>
      </c>
      <c r="G26051" t="s">
        <v>73241</v>
      </c>
      <c r="H26051" s="3" t="s">
        <v>73242</v>
      </c>
      <c r="I26051" t="s">
        <v>1676</v>
      </c>
      <c r="J26051" t="s">
        <v>40347</v>
      </c>
    </row>
    <row r="26052" spans="1:10" ht="16" x14ac:dyDescent="0.2">
      <c r="A26052" t="s">
        <v>40343</v>
      </c>
      <c r="B26052" t="s">
        <v>73243</v>
      </c>
      <c r="C26052" t="s">
        <v>73244</v>
      </c>
      <c r="D26052">
        <v>5</v>
      </c>
      <c r="E26052" t="s">
        <v>13</v>
      </c>
      <c r="F26052" t="s">
        <v>13</v>
      </c>
      <c r="G26052" t="s">
        <v>73241</v>
      </c>
      <c r="H26052" s="3" t="s">
        <v>73245</v>
      </c>
      <c r="I26052" t="s">
        <v>1676</v>
      </c>
      <c r="J26052" t="s">
        <v>40347</v>
      </c>
    </row>
    <row r="26053" spans="1:10" ht="16" x14ac:dyDescent="0.2">
      <c r="A26053" t="s">
        <v>40343</v>
      </c>
      <c r="B26053" t="s">
        <v>73246</v>
      </c>
      <c r="C26053" t="s">
        <v>73247</v>
      </c>
      <c r="D26053">
        <v>1</v>
      </c>
      <c r="E26053" t="s">
        <v>13</v>
      </c>
      <c r="F26053" t="s">
        <v>13</v>
      </c>
      <c r="G26053" t="s">
        <v>73241</v>
      </c>
      <c r="H26053" s="3" t="s">
        <v>73242</v>
      </c>
      <c r="I26053" t="s">
        <v>1676</v>
      </c>
      <c r="J26053" t="s">
        <v>40347</v>
      </c>
    </row>
    <row r="26054" spans="1:10" ht="16" x14ac:dyDescent="0.2">
      <c r="A26054" t="s">
        <v>40343</v>
      </c>
      <c r="B26054" t="s">
        <v>73248</v>
      </c>
      <c r="C26054" t="s">
        <v>73249</v>
      </c>
      <c r="D26054">
        <v>3</v>
      </c>
      <c r="E26054" t="s">
        <v>13</v>
      </c>
      <c r="F26054" t="s">
        <v>13</v>
      </c>
      <c r="G26054" t="s">
        <v>73241</v>
      </c>
      <c r="H26054" s="3" t="s">
        <v>73250</v>
      </c>
      <c r="I26054" t="s">
        <v>1676</v>
      </c>
      <c r="J26054" t="s">
        <v>40347</v>
      </c>
    </row>
    <row r="26055" spans="1:10" ht="16" x14ac:dyDescent="0.2">
      <c r="A26055" t="s">
        <v>73251</v>
      </c>
      <c r="B26055" t="s">
        <v>73252</v>
      </c>
      <c r="C26055" t="s">
        <v>73253</v>
      </c>
      <c r="D26055">
        <v>1</v>
      </c>
      <c r="E26055" t="s">
        <v>637</v>
      </c>
      <c r="F26055" t="s">
        <v>13</v>
      </c>
      <c r="G26055" t="s">
        <v>73254</v>
      </c>
      <c r="H26055" s="3" t="s">
        <v>73255</v>
      </c>
      <c r="I26055" t="s">
        <v>7603</v>
      </c>
      <c r="J26055" t="s">
        <v>73256</v>
      </c>
    </row>
    <row r="26056" spans="1:10" ht="32" x14ac:dyDescent="0.2">
      <c r="A26056" t="s">
        <v>13636</v>
      </c>
      <c r="B26056" t="s">
        <v>73257</v>
      </c>
      <c r="C26056" t="s">
        <v>73258</v>
      </c>
      <c r="D26056">
        <v>1</v>
      </c>
      <c r="E26056" t="s">
        <v>13</v>
      </c>
      <c r="F26056" t="s">
        <v>13</v>
      </c>
      <c r="G26056" t="s">
        <v>73254</v>
      </c>
      <c r="H26056" s="3" t="s">
        <v>73259</v>
      </c>
      <c r="I26056" t="s">
        <v>253</v>
      </c>
      <c r="J26056" t="s">
        <v>13641</v>
      </c>
    </row>
    <row r="26057" spans="1:10" ht="16" x14ac:dyDescent="0.2">
      <c r="A26057" t="s">
        <v>32413</v>
      </c>
      <c r="B26057" t="s">
        <v>73260</v>
      </c>
      <c r="C26057" t="s">
        <v>73261</v>
      </c>
      <c r="D26057">
        <v>1</v>
      </c>
      <c r="E26057" t="s">
        <v>637</v>
      </c>
      <c r="F26057" t="s">
        <v>13</v>
      </c>
      <c r="G26057" t="s">
        <v>73254</v>
      </c>
      <c r="H26057" s="3" t="s">
        <v>73262</v>
      </c>
      <c r="I26057" t="s">
        <v>7603</v>
      </c>
      <c r="J26057" t="s">
        <v>32416</v>
      </c>
    </row>
    <row r="26058" spans="1:10" ht="16" x14ac:dyDescent="0.2">
      <c r="A26058" t="s">
        <v>73263</v>
      </c>
      <c r="B26058" t="s">
        <v>73264</v>
      </c>
      <c r="C26058" t="s">
        <v>73265</v>
      </c>
      <c r="D26058">
        <v>1</v>
      </c>
      <c r="E26058" t="s">
        <v>637</v>
      </c>
      <c r="F26058" t="s">
        <v>13</v>
      </c>
      <c r="G26058" t="s">
        <v>73254</v>
      </c>
      <c r="H26058" s="3" t="s">
        <v>73266</v>
      </c>
      <c r="I26058" t="s">
        <v>7603</v>
      </c>
      <c r="J26058" t="s">
        <v>73267</v>
      </c>
    </row>
    <row r="26059" spans="1:10" ht="16" x14ac:dyDescent="0.2">
      <c r="A26059" t="s">
        <v>73263</v>
      </c>
      <c r="B26059" t="s">
        <v>73268</v>
      </c>
      <c r="C26059" t="s">
        <v>73269</v>
      </c>
      <c r="D26059">
        <v>2</v>
      </c>
      <c r="E26059" t="s">
        <v>637</v>
      </c>
      <c r="F26059" t="s">
        <v>13</v>
      </c>
      <c r="G26059" t="s">
        <v>73254</v>
      </c>
      <c r="H26059" s="3" t="s">
        <v>73266</v>
      </c>
      <c r="I26059" t="s">
        <v>7603</v>
      </c>
      <c r="J26059" t="s">
        <v>73267</v>
      </c>
    </row>
    <row r="26060" spans="1:10" ht="16" x14ac:dyDescent="0.2">
      <c r="A26060" t="s">
        <v>53412</v>
      </c>
      <c r="B26060" t="s">
        <v>67975</v>
      </c>
      <c r="C26060" t="s">
        <v>67976</v>
      </c>
      <c r="D26060">
        <v>3</v>
      </c>
      <c r="E26060" t="s">
        <v>637</v>
      </c>
      <c r="F26060" t="s">
        <v>13</v>
      </c>
      <c r="G26060" t="s">
        <v>73254</v>
      </c>
      <c r="H26060" s="3" t="s">
        <v>73270</v>
      </c>
      <c r="I26060" t="s">
        <v>7603</v>
      </c>
      <c r="J26060" t="s">
        <v>53413</v>
      </c>
    </row>
    <row r="26061" spans="1:10" ht="16" x14ac:dyDescent="0.2">
      <c r="A26061" t="s">
        <v>73271</v>
      </c>
      <c r="B26061" t="s">
        <v>73272</v>
      </c>
      <c r="C26061" t="s">
        <v>73273</v>
      </c>
      <c r="D26061">
        <v>1</v>
      </c>
      <c r="E26061" t="s">
        <v>637</v>
      </c>
      <c r="F26061" t="s">
        <v>13</v>
      </c>
      <c r="G26061" t="s">
        <v>73254</v>
      </c>
      <c r="H26061" s="3" t="s">
        <v>73274</v>
      </c>
      <c r="I26061" t="s">
        <v>7603</v>
      </c>
      <c r="J26061" t="s">
        <v>73275</v>
      </c>
    </row>
    <row r="26062" spans="1:10" ht="16" x14ac:dyDescent="0.2">
      <c r="A26062" t="s">
        <v>73276</v>
      </c>
      <c r="B26062" t="s">
        <v>73277</v>
      </c>
      <c r="C26062" t="s">
        <v>73278</v>
      </c>
      <c r="D26062">
        <v>1</v>
      </c>
      <c r="E26062" t="s">
        <v>637</v>
      </c>
      <c r="F26062" t="s">
        <v>13</v>
      </c>
      <c r="G26062" t="s">
        <v>73254</v>
      </c>
      <c r="H26062" s="3" t="s">
        <v>73279</v>
      </c>
      <c r="I26062" t="s">
        <v>7603</v>
      </c>
      <c r="J26062" t="s">
        <v>73280</v>
      </c>
    </row>
    <row r="26063" spans="1:10" ht="16" x14ac:dyDescent="0.2">
      <c r="A26063" t="s">
        <v>73281</v>
      </c>
      <c r="B26063" t="s">
        <v>73282</v>
      </c>
      <c r="C26063" t="s">
        <v>73283</v>
      </c>
      <c r="D26063">
        <v>1</v>
      </c>
      <c r="E26063" t="s">
        <v>637</v>
      </c>
      <c r="F26063" t="s">
        <v>13</v>
      </c>
      <c r="G26063" t="s">
        <v>73254</v>
      </c>
      <c r="H26063" s="3" t="s">
        <v>73284</v>
      </c>
      <c r="I26063" t="s">
        <v>7603</v>
      </c>
      <c r="J26063" t="s">
        <v>73285</v>
      </c>
    </row>
    <row r="26064" spans="1:10" ht="16" x14ac:dyDescent="0.2">
      <c r="A26064" t="s">
        <v>73251</v>
      </c>
      <c r="B26064" t="s">
        <v>73286</v>
      </c>
      <c r="C26064" t="s">
        <v>73287</v>
      </c>
      <c r="D26064">
        <v>2</v>
      </c>
      <c r="E26064" t="s">
        <v>637</v>
      </c>
      <c r="F26064" t="s">
        <v>13</v>
      </c>
      <c r="G26064" t="s">
        <v>73254</v>
      </c>
      <c r="H26064" s="3" t="s">
        <v>73255</v>
      </c>
      <c r="I26064" t="s">
        <v>7603</v>
      </c>
      <c r="J26064" t="s">
        <v>73256</v>
      </c>
    </row>
    <row r="26065" spans="1:10" ht="16" x14ac:dyDescent="0.2">
      <c r="A26065" t="s">
        <v>32201</v>
      </c>
      <c r="B26065" t="s">
        <v>73288</v>
      </c>
      <c r="C26065" t="s">
        <v>73289</v>
      </c>
      <c r="D26065">
        <v>2</v>
      </c>
      <c r="E26065" t="s">
        <v>637</v>
      </c>
      <c r="F26065" t="s">
        <v>13</v>
      </c>
      <c r="G26065" t="s">
        <v>73254</v>
      </c>
      <c r="H26065" s="3" t="s">
        <v>73266</v>
      </c>
      <c r="I26065" t="s">
        <v>7603</v>
      </c>
      <c r="J26065" t="s">
        <v>32204</v>
      </c>
    </row>
    <row r="26066" spans="1:10" ht="16" x14ac:dyDescent="0.2">
      <c r="A26066" t="s">
        <v>73290</v>
      </c>
      <c r="B26066" t="s">
        <v>73291</v>
      </c>
      <c r="C26066" t="s">
        <v>73292</v>
      </c>
      <c r="D26066">
        <v>2</v>
      </c>
      <c r="E26066" t="s">
        <v>637</v>
      </c>
      <c r="F26066" t="s">
        <v>13</v>
      </c>
      <c r="G26066" t="s">
        <v>73254</v>
      </c>
      <c r="H26066" s="3" t="s">
        <v>73255</v>
      </c>
      <c r="I26066" t="s">
        <v>7603</v>
      </c>
      <c r="J26066" t="s">
        <v>73293</v>
      </c>
    </row>
    <row r="26067" spans="1:10" ht="16" x14ac:dyDescent="0.2">
      <c r="A26067" t="s">
        <v>73290</v>
      </c>
      <c r="B26067" t="s">
        <v>73294</v>
      </c>
      <c r="C26067" t="s">
        <v>73295</v>
      </c>
      <c r="D26067">
        <v>1</v>
      </c>
      <c r="E26067" t="s">
        <v>637</v>
      </c>
      <c r="F26067" t="s">
        <v>13</v>
      </c>
      <c r="G26067" t="s">
        <v>73254</v>
      </c>
      <c r="H26067" s="3" t="s">
        <v>73255</v>
      </c>
      <c r="I26067" t="s">
        <v>7603</v>
      </c>
      <c r="J26067" t="s">
        <v>73293</v>
      </c>
    </row>
    <row r="26068" spans="1:10" ht="16" x14ac:dyDescent="0.2">
      <c r="A26068" t="s">
        <v>28040</v>
      </c>
      <c r="B26068" t="s">
        <v>73291</v>
      </c>
      <c r="C26068" t="s">
        <v>73292</v>
      </c>
      <c r="D26068">
        <v>2</v>
      </c>
      <c r="E26068" t="s">
        <v>637</v>
      </c>
      <c r="F26068" t="s">
        <v>13</v>
      </c>
      <c r="G26068" t="s">
        <v>73254</v>
      </c>
      <c r="H26068" s="3" t="s">
        <v>73279</v>
      </c>
      <c r="I26068" t="s">
        <v>7603</v>
      </c>
      <c r="J26068" t="s">
        <v>28044</v>
      </c>
    </row>
    <row r="26069" spans="1:10" ht="16" x14ac:dyDescent="0.2">
      <c r="A26069" t="s">
        <v>72721</v>
      </c>
      <c r="B26069" t="s">
        <v>73296</v>
      </c>
      <c r="C26069" t="s">
        <v>73297</v>
      </c>
      <c r="D26069">
        <v>1</v>
      </c>
      <c r="E26069" t="s">
        <v>637</v>
      </c>
      <c r="F26069" t="s">
        <v>13</v>
      </c>
      <c r="G26069" t="s">
        <v>73254</v>
      </c>
      <c r="H26069" s="3" t="s">
        <v>73298</v>
      </c>
      <c r="I26069" t="s">
        <v>7603</v>
      </c>
      <c r="J26069" t="s">
        <v>72725</v>
      </c>
    </row>
    <row r="26070" spans="1:10" ht="16" x14ac:dyDescent="0.2">
      <c r="A26070" t="s">
        <v>73299</v>
      </c>
      <c r="B26070" t="s">
        <v>73300</v>
      </c>
      <c r="C26070" t="s">
        <v>73301</v>
      </c>
      <c r="D26070">
        <v>1</v>
      </c>
      <c r="E26070" t="s">
        <v>637</v>
      </c>
      <c r="F26070" t="s">
        <v>13</v>
      </c>
      <c r="G26070" t="s">
        <v>73254</v>
      </c>
      <c r="H26070" s="3" t="s">
        <v>73255</v>
      </c>
      <c r="I26070" t="s">
        <v>7603</v>
      </c>
      <c r="J26070" t="s">
        <v>73302</v>
      </c>
    </row>
    <row r="26071" spans="1:10" ht="16" x14ac:dyDescent="0.2">
      <c r="A26071" t="s">
        <v>73303</v>
      </c>
      <c r="B26071" t="s">
        <v>73304</v>
      </c>
      <c r="C26071" t="s">
        <v>73305</v>
      </c>
      <c r="D26071">
        <v>1</v>
      </c>
      <c r="E26071" t="s">
        <v>637</v>
      </c>
      <c r="F26071" t="s">
        <v>13</v>
      </c>
      <c r="G26071" t="s">
        <v>73254</v>
      </c>
      <c r="H26071" s="3" t="s">
        <v>73274</v>
      </c>
      <c r="I26071" t="s">
        <v>7603</v>
      </c>
      <c r="J26071" t="s">
        <v>73306</v>
      </c>
    </row>
    <row r="26072" spans="1:10" ht="16" x14ac:dyDescent="0.2">
      <c r="A26072" t="s">
        <v>73271</v>
      </c>
      <c r="B26072" t="s">
        <v>73307</v>
      </c>
      <c r="C26072" t="s">
        <v>73308</v>
      </c>
      <c r="D26072">
        <v>2</v>
      </c>
      <c r="E26072" t="s">
        <v>637</v>
      </c>
      <c r="F26072" t="s">
        <v>13</v>
      </c>
      <c r="G26072" t="s">
        <v>73254</v>
      </c>
      <c r="H26072" s="3" t="s">
        <v>73274</v>
      </c>
      <c r="I26072" t="s">
        <v>7603</v>
      </c>
      <c r="J26072" t="s">
        <v>73275</v>
      </c>
    </row>
    <row r="26073" spans="1:10" ht="16" x14ac:dyDescent="0.2">
      <c r="A26073" t="s">
        <v>73309</v>
      </c>
      <c r="B26073" t="s">
        <v>73291</v>
      </c>
      <c r="C26073" t="s">
        <v>73292</v>
      </c>
      <c r="D26073">
        <v>1</v>
      </c>
      <c r="E26073" t="s">
        <v>637</v>
      </c>
      <c r="F26073" t="s">
        <v>13</v>
      </c>
      <c r="G26073" t="s">
        <v>73254</v>
      </c>
      <c r="H26073" s="3" t="s">
        <v>73255</v>
      </c>
      <c r="I26073" t="s">
        <v>7603</v>
      </c>
      <c r="J26073" t="s">
        <v>73310</v>
      </c>
    </row>
    <row r="26074" spans="1:10" ht="16" x14ac:dyDescent="0.2">
      <c r="A26074" t="s">
        <v>73276</v>
      </c>
      <c r="B26074" t="s">
        <v>73291</v>
      </c>
      <c r="C26074" t="s">
        <v>73292</v>
      </c>
      <c r="D26074">
        <v>2</v>
      </c>
      <c r="E26074" t="s">
        <v>637</v>
      </c>
      <c r="F26074" t="s">
        <v>13</v>
      </c>
      <c r="G26074" t="s">
        <v>73254</v>
      </c>
      <c r="H26074" s="3" t="s">
        <v>73279</v>
      </c>
      <c r="I26074" t="s">
        <v>7603</v>
      </c>
      <c r="J26074" t="s">
        <v>73280</v>
      </c>
    </row>
    <row r="26075" spans="1:10" ht="16" x14ac:dyDescent="0.2">
      <c r="A26075" t="s">
        <v>73311</v>
      </c>
      <c r="B26075" t="s">
        <v>73312</v>
      </c>
      <c r="C26075" t="s">
        <v>73313</v>
      </c>
      <c r="D26075">
        <v>1</v>
      </c>
      <c r="E26075" t="s">
        <v>637</v>
      </c>
      <c r="F26075" t="s">
        <v>13</v>
      </c>
      <c r="G26075" t="s">
        <v>73254</v>
      </c>
      <c r="H26075" s="3" t="s">
        <v>73314</v>
      </c>
      <c r="I26075" t="s">
        <v>7603</v>
      </c>
      <c r="J26075" t="s">
        <v>73315</v>
      </c>
    </row>
    <row r="26076" spans="1:10" ht="16" x14ac:dyDescent="0.2">
      <c r="A26076" t="s">
        <v>73316</v>
      </c>
      <c r="B26076" t="s">
        <v>73312</v>
      </c>
      <c r="C26076" t="s">
        <v>73313</v>
      </c>
      <c r="D26076">
        <v>1</v>
      </c>
      <c r="E26076" t="s">
        <v>637</v>
      </c>
      <c r="F26076" t="s">
        <v>13</v>
      </c>
      <c r="G26076" t="s">
        <v>73254</v>
      </c>
      <c r="H26076" s="3" t="s">
        <v>73314</v>
      </c>
      <c r="I26076" t="s">
        <v>7603</v>
      </c>
      <c r="J26076" t="s">
        <v>73317</v>
      </c>
    </row>
    <row r="26077" spans="1:10" ht="16" x14ac:dyDescent="0.2">
      <c r="A26077" t="s">
        <v>73318</v>
      </c>
      <c r="B26077" t="s">
        <v>73312</v>
      </c>
      <c r="C26077" t="s">
        <v>73313</v>
      </c>
      <c r="D26077">
        <v>1</v>
      </c>
      <c r="E26077" t="s">
        <v>637</v>
      </c>
      <c r="F26077" t="s">
        <v>13</v>
      </c>
      <c r="G26077" t="s">
        <v>73254</v>
      </c>
      <c r="H26077" s="3" t="s">
        <v>73314</v>
      </c>
      <c r="I26077" t="s">
        <v>7603</v>
      </c>
      <c r="J26077" t="s">
        <v>73319</v>
      </c>
    </row>
    <row r="26078" spans="1:10" ht="16" x14ac:dyDescent="0.2">
      <c r="A26078" t="s">
        <v>53412</v>
      </c>
      <c r="B26078" t="s">
        <v>73320</v>
      </c>
      <c r="C26078" t="s">
        <v>73321</v>
      </c>
      <c r="D26078">
        <v>2</v>
      </c>
      <c r="E26078" t="s">
        <v>637</v>
      </c>
      <c r="F26078" t="s">
        <v>13</v>
      </c>
      <c r="G26078" t="s">
        <v>73254</v>
      </c>
      <c r="H26078" s="3" t="s">
        <v>73270</v>
      </c>
      <c r="I26078" t="s">
        <v>7603</v>
      </c>
      <c r="J26078" t="s">
        <v>53413</v>
      </c>
    </row>
    <row r="26079" spans="1:10" ht="16" x14ac:dyDescent="0.2">
      <c r="A26079" t="s">
        <v>73322</v>
      </c>
      <c r="B26079" t="s">
        <v>73282</v>
      </c>
      <c r="C26079" t="s">
        <v>73283</v>
      </c>
      <c r="D26079">
        <v>1</v>
      </c>
      <c r="E26079" t="s">
        <v>637</v>
      </c>
      <c r="F26079" t="s">
        <v>13</v>
      </c>
      <c r="G26079" t="s">
        <v>73254</v>
      </c>
      <c r="H26079" s="3" t="s">
        <v>73284</v>
      </c>
      <c r="I26079" t="s">
        <v>7603</v>
      </c>
      <c r="J26079" t="s">
        <v>73323</v>
      </c>
    </row>
    <row r="26080" spans="1:10" ht="16" x14ac:dyDescent="0.2">
      <c r="A26080" t="s">
        <v>73324</v>
      </c>
      <c r="B26080" t="s">
        <v>73325</v>
      </c>
      <c r="C26080" t="s">
        <v>73326</v>
      </c>
      <c r="D26080">
        <v>2</v>
      </c>
      <c r="E26080" t="s">
        <v>637</v>
      </c>
      <c r="F26080" t="s">
        <v>13</v>
      </c>
      <c r="G26080" t="s">
        <v>73254</v>
      </c>
      <c r="H26080" s="3" t="s">
        <v>73255</v>
      </c>
      <c r="I26080" t="s">
        <v>7603</v>
      </c>
      <c r="J26080" t="s">
        <v>73327</v>
      </c>
    </row>
    <row r="26081" spans="1:10" ht="16" x14ac:dyDescent="0.2">
      <c r="A26081" t="s">
        <v>73328</v>
      </c>
      <c r="B26081" t="s">
        <v>73329</v>
      </c>
      <c r="C26081" t="s">
        <v>73326</v>
      </c>
      <c r="D26081">
        <v>1</v>
      </c>
      <c r="E26081" t="s">
        <v>637</v>
      </c>
      <c r="F26081" t="s">
        <v>13</v>
      </c>
      <c r="G26081" t="s">
        <v>73254</v>
      </c>
      <c r="H26081" s="3" t="s">
        <v>73279</v>
      </c>
      <c r="I26081" t="s">
        <v>7603</v>
      </c>
      <c r="J26081" t="s">
        <v>73330</v>
      </c>
    </row>
    <row r="26082" spans="1:10" ht="16" x14ac:dyDescent="0.2">
      <c r="A26082" t="s">
        <v>73331</v>
      </c>
      <c r="B26082" t="s">
        <v>73332</v>
      </c>
      <c r="C26082" t="s">
        <v>73333</v>
      </c>
      <c r="D26082">
        <v>1</v>
      </c>
      <c r="E26082" t="s">
        <v>637</v>
      </c>
      <c r="F26082" t="s">
        <v>13</v>
      </c>
      <c r="G26082" t="s">
        <v>73254</v>
      </c>
      <c r="H26082" s="3" t="s">
        <v>73255</v>
      </c>
      <c r="I26082" t="s">
        <v>7603</v>
      </c>
      <c r="J26082" t="s">
        <v>73334</v>
      </c>
    </row>
    <row r="26083" spans="1:10" ht="16" x14ac:dyDescent="0.2">
      <c r="A26083" t="s">
        <v>73335</v>
      </c>
      <c r="B26083" t="s">
        <v>73332</v>
      </c>
      <c r="C26083" t="s">
        <v>73333</v>
      </c>
      <c r="D26083">
        <v>1</v>
      </c>
      <c r="E26083" t="s">
        <v>637</v>
      </c>
      <c r="F26083" t="s">
        <v>13</v>
      </c>
      <c r="G26083" t="s">
        <v>73254</v>
      </c>
      <c r="H26083" s="3" t="s">
        <v>73255</v>
      </c>
      <c r="I26083" t="s">
        <v>7603</v>
      </c>
      <c r="J26083" t="s">
        <v>73336</v>
      </c>
    </row>
    <row r="26084" spans="1:10" ht="16" x14ac:dyDescent="0.2">
      <c r="A26084" t="s">
        <v>73324</v>
      </c>
      <c r="B26084" t="s">
        <v>73337</v>
      </c>
      <c r="C26084" t="s">
        <v>73338</v>
      </c>
      <c r="D26084">
        <v>1</v>
      </c>
      <c r="E26084" t="s">
        <v>637</v>
      </c>
      <c r="F26084" t="s">
        <v>13</v>
      </c>
      <c r="G26084" t="s">
        <v>73254</v>
      </c>
      <c r="H26084" s="3" t="s">
        <v>73255</v>
      </c>
      <c r="I26084" t="s">
        <v>7603</v>
      </c>
      <c r="J26084" t="s">
        <v>73327</v>
      </c>
    </row>
    <row r="26085" spans="1:10" ht="16" x14ac:dyDescent="0.2">
      <c r="A26085" t="s">
        <v>73339</v>
      </c>
      <c r="B26085" t="s">
        <v>73340</v>
      </c>
      <c r="C26085" t="s">
        <v>73341</v>
      </c>
      <c r="D26085">
        <v>1</v>
      </c>
      <c r="E26085" t="s">
        <v>637</v>
      </c>
      <c r="F26085" t="s">
        <v>13</v>
      </c>
      <c r="G26085" t="s">
        <v>73254</v>
      </c>
      <c r="H26085" s="3" t="s">
        <v>73342</v>
      </c>
      <c r="I26085" t="s">
        <v>7603</v>
      </c>
      <c r="J26085" t="s">
        <v>73343</v>
      </c>
    </row>
    <row r="26086" spans="1:10" ht="16" x14ac:dyDescent="0.2">
      <c r="A26086" t="s">
        <v>73316</v>
      </c>
      <c r="B26086" t="s">
        <v>73344</v>
      </c>
      <c r="C26086" t="s">
        <v>73345</v>
      </c>
      <c r="D26086">
        <v>2</v>
      </c>
      <c r="E26086" t="s">
        <v>637</v>
      </c>
      <c r="F26086" t="s">
        <v>13</v>
      </c>
      <c r="G26086" t="s">
        <v>73254</v>
      </c>
      <c r="H26086" s="3" t="s">
        <v>73314</v>
      </c>
      <c r="I26086" t="s">
        <v>7603</v>
      </c>
      <c r="J26086" t="s">
        <v>73317</v>
      </c>
    </row>
    <row r="26087" spans="1:10" ht="16" x14ac:dyDescent="0.2">
      <c r="A26087" t="s">
        <v>73339</v>
      </c>
      <c r="B26087" t="s">
        <v>73346</v>
      </c>
      <c r="C26087" t="s">
        <v>73347</v>
      </c>
      <c r="D26087">
        <v>2</v>
      </c>
      <c r="E26087" t="s">
        <v>637</v>
      </c>
      <c r="F26087" t="s">
        <v>13</v>
      </c>
      <c r="G26087" t="s">
        <v>73254</v>
      </c>
      <c r="H26087" s="3" t="s">
        <v>73342</v>
      </c>
      <c r="I26087" t="s">
        <v>7603</v>
      </c>
      <c r="J26087" t="s">
        <v>73343</v>
      </c>
    </row>
    <row r="26088" spans="1:10" ht="16" x14ac:dyDescent="0.2">
      <c r="A26088" t="s">
        <v>73303</v>
      </c>
      <c r="B26088" t="s">
        <v>73348</v>
      </c>
      <c r="C26088" t="s">
        <v>73349</v>
      </c>
      <c r="D26088">
        <v>2</v>
      </c>
      <c r="E26088" t="s">
        <v>637</v>
      </c>
      <c r="F26088" t="s">
        <v>13</v>
      </c>
      <c r="G26088" t="s">
        <v>73254</v>
      </c>
      <c r="H26088" s="3" t="s">
        <v>73274</v>
      </c>
      <c r="I26088" t="s">
        <v>7603</v>
      </c>
      <c r="J26088" t="s">
        <v>73306</v>
      </c>
    </row>
    <row r="26089" spans="1:10" ht="16" x14ac:dyDescent="0.2">
      <c r="A26089" t="s">
        <v>31308</v>
      </c>
      <c r="B26089" t="s">
        <v>73350</v>
      </c>
      <c r="C26089" t="s">
        <v>73351</v>
      </c>
      <c r="D26089">
        <v>2</v>
      </c>
      <c r="E26089" t="s">
        <v>1280</v>
      </c>
      <c r="F26089" t="s">
        <v>13</v>
      </c>
      <c r="G26089" t="s">
        <v>73352</v>
      </c>
      <c r="H26089" s="3" t="s">
        <v>73353</v>
      </c>
      <c r="I26089" t="s">
        <v>62</v>
      </c>
      <c r="J26089" t="s">
        <v>31311</v>
      </c>
    </row>
    <row r="26090" spans="1:10" ht="16" x14ac:dyDescent="0.2">
      <c r="A26090" t="s">
        <v>31308</v>
      </c>
      <c r="B26090" t="s">
        <v>73354</v>
      </c>
      <c r="C26090" t="s">
        <v>73355</v>
      </c>
      <c r="D26090">
        <v>6</v>
      </c>
      <c r="E26090" t="s">
        <v>1280</v>
      </c>
      <c r="F26090" t="s">
        <v>13</v>
      </c>
      <c r="G26090" t="s">
        <v>73352</v>
      </c>
      <c r="H26090" s="3" t="s">
        <v>73353</v>
      </c>
      <c r="I26090" t="s">
        <v>62</v>
      </c>
      <c r="J26090" t="s">
        <v>31311</v>
      </c>
    </row>
    <row r="26091" spans="1:10" ht="16" x14ac:dyDescent="0.2">
      <c r="A26091" t="s">
        <v>31308</v>
      </c>
      <c r="B26091" t="s">
        <v>73356</v>
      </c>
      <c r="C26091" t="s">
        <v>73357</v>
      </c>
      <c r="D26091">
        <v>1</v>
      </c>
      <c r="E26091" t="s">
        <v>1280</v>
      </c>
      <c r="F26091" t="s">
        <v>13</v>
      </c>
      <c r="G26091" t="s">
        <v>73352</v>
      </c>
      <c r="H26091" s="3" t="s">
        <v>73353</v>
      </c>
      <c r="I26091" t="s">
        <v>62</v>
      </c>
      <c r="J26091" t="s">
        <v>31311</v>
      </c>
    </row>
    <row r="26092" spans="1:10" ht="16" x14ac:dyDescent="0.2">
      <c r="A26092" t="s">
        <v>51592</v>
      </c>
      <c r="B26092" t="s">
        <v>73358</v>
      </c>
      <c r="C26092" t="s">
        <v>73359</v>
      </c>
      <c r="D26092">
        <v>2</v>
      </c>
      <c r="E26092" t="s">
        <v>1280</v>
      </c>
      <c r="F26092" t="s">
        <v>13</v>
      </c>
      <c r="G26092" t="s">
        <v>73352</v>
      </c>
      <c r="H26092" s="3" t="s">
        <v>73360</v>
      </c>
      <c r="I26092" t="s">
        <v>62</v>
      </c>
      <c r="J26092" t="s">
        <v>51597</v>
      </c>
    </row>
    <row r="26093" spans="1:10" ht="16" x14ac:dyDescent="0.2">
      <c r="A26093" t="s">
        <v>31308</v>
      </c>
      <c r="B26093" t="s">
        <v>73361</v>
      </c>
      <c r="C26093" t="s">
        <v>73362</v>
      </c>
      <c r="D26093">
        <v>7</v>
      </c>
      <c r="E26093" t="s">
        <v>1280</v>
      </c>
      <c r="F26093" t="s">
        <v>13</v>
      </c>
      <c r="G26093" t="s">
        <v>73352</v>
      </c>
      <c r="H26093" s="3" t="s">
        <v>73353</v>
      </c>
      <c r="I26093" t="s">
        <v>62</v>
      </c>
      <c r="J26093" t="s">
        <v>31311</v>
      </c>
    </row>
    <row r="26094" spans="1:10" ht="16" x14ac:dyDescent="0.2">
      <c r="A26094" t="s">
        <v>31308</v>
      </c>
      <c r="B26094" t="s">
        <v>73363</v>
      </c>
      <c r="C26094" t="s">
        <v>73364</v>
      </c>
      <c r="D26094">
        <v>5</v>
      </c>
      <c r="E26094" t="s">
        <v>1280</v>
      </c>
      <c r="F26094" t="s">
        <v>13</v>
      </c>
      <c r="G26094" t="s">
        <v>73352</v>
      </c>
      <c r="H26094" s="3" t="s">
        <v>73353</v>
      </c>
      <c r="I26094" t="s">
        <v>62</v>
      </c>
      <c r="J26094" t="s">
        <v>31311</v>
      </c>
    </row>
    <row r="26095" spans="1:10" ht="16" x14ac:dyDescent="0.2">
      <c r="A26095" t="s">
        <v>978</v>
      </c>
      <c r="B26095" t="s">
        <v>3972</v>
      </c>
      <c r="C26095" t="s">
        <v>3973</v>
      </c>
      <c r="D26095">
        <v>1</v>
      </c>
      <c r="E26095" t="s">
        <v>13</v>
      </c>
      <c r="F26095" t="s">
        <v>13</v>
      </c>
      <c r="G26095" t="s">
        <v>73365</v>
      </c>
      <c r="H26095" s="3" t="s">
        <v>73366</v>
      </c>
      <c r="I26095" t="s">
        <v>355</v>
      </c>
      <c r="J26095" t="s">
        <v>983</v>
      </c>
    </row>
    <row r="26096" spans="1:10" ht="16" x14ac:dyDescent="0.2">
      <c r="A26096" t="s">
        <v>55668</v>
      </c>
      <c r="B26096" t="s">
        <v>73367</v>
      </c>
      <c r="C26096" t="s">
        <v>73368</v>
      </c>
      <c r="D26096">
        <v>1</v>
      </c>
      <c r="E26096">
        <f>326</f>
        <v>326</v>
      </c>
      <c r="F26096" t="s">
        <v>13</v>
      </c>
      <c r="G26096" t="s">
        <v>73369</v>
      </c>
      <c r="H26096" s="3" t="s">
        <v>73370</v>
      </c>
      <c r="I26096" t="s">
        <v>126</v>
      </c>
      <c r="J26096" t="s">
        <v>55673</v>
      </c>
    </row>
    <row r="26097" spans="1:10" ht="16" x14ac:dyDescent="0.2">
      <c r="A26097" t="s">
        <v>54162</v>
      </c>
      <c r="B26097" t="s">
        <v>10177</v>
      </c>
      <c r="C26097" t="s">
        <v>10178</v>
      </c>
      <c r="D26097">
        <v>4</v>
      </c>
      <c r="E26097">
        <f>326</f>
        <v>326</v>
      </c>
      <c r="F26097" t="s">
        <v>13</v>
      </c>
      <c r="G26097" t="s">
        <v>73369</v>
      </c>
      <c r="H26097" s="3" t="s">
        <v>73370</v>
      </c>
      <c r="I26097" t="s">
        <v>126</v>
      </c>
      <c r="J26097" t="s">
        <v>54165</v>
      </c>
    </row>
    <row r="26098" spans="1:10" ht="16" x14ac:dyDescent="0.2">
      <c r="A26098" t="s">
        <v>64427</v>
      </c>
      <c r="B26098" t="s">
        <v>73371</v>
      </c>
      <c r="C26098" t="s">
        <v>73372</v>
      </c>
      <c r="D26098">
        <v>1</v>
      </c>
      <c r="E26098">
        <f>326</f>
        <v>326</v>
      </c>
      <c r="F26098" t="s">
        <v>13</v>
      </c>
      <c r="G26098" t="s">
        <v>73369</v>
      </c>
      <c r="H26098" s="3" t="s">
        <v>73373</v>
      </c>
      <c r="I26098" t="s">
        <v>126</v>
      </c>
      <c r="J26098" t="s">
        <v>64431</v>
      </c>
    </row>
    <row r="26099" spans="1:10" ht="16" x14ac:dyDescent="0.2">
      <c r="A26099" t="s">
        <v>2825</v>
      </c>
      <c r="B26099" t="s">
        <v>73374</v>
      </c>
      <c r="C26099" t="s">
        <v>73375</v>
      </c>
      <c r="D26099">
        <v>2</v>
      </c>
      <c r="E26099">
        <f>326</f>
        <v>326</v>
      </c>
      <c r="F26099" t="s">
        <v>13</v>
      </c>
      <c r="G26099" t="s">
        <v>73369</v>
      </c>
      <c r="H26099" s="3" t="s">
        <v>73373</v>
      </c>
      <c r="I26099" t="s">
        <v>126</v>
      </c>
      <c r="J26099" t="s">
        <v>2829</v>
      </c>
    </row>
    <row r="26100" spans="1:10" ht="16" x14ac:dyDescent="0.2">
      <c r="A26100" t="s">
        <v>3213</v>
      </c>
      <c r="B26100" t="s">
        <v>73376</v>
      </c>
      <c r="C26100" t="s">
        <v>73377</v>
      </c>
      <c r="D26100">
        <v>3</v>
      </c>
      <c r="E26100">
        <f>326</f>
        <v>326</v>
      </c>
      <c r="F26100" t="s">
        <v>13</v>
      </c>
      <c r="G26100" t="s">
        <v>73369</v>
      </c>
      <c r="H26100" s="3" t="s">
        <v>73373</v>
      </c>
      <c r="I26100" t="s">
        <v>126</v>
      </c>
      <c r="J26100" t="s">
        <v>3217</v>
      </c>
    </row>
    <row r="26101" spans="1:10" ht="16" x14ac:dyDescent="0.2">
      <c r="A26101" t="s">
        <v>55668</v>
      </c>
      <c r="B26101" t="s">
        <v>73378</v>
      </c>
      <c r="C26101" t="s">
        <v>73379</v>
      </c>
      <c r="D26101">
        <v>3</v>
      </c>
      <c r="E26101">
        <f>326</f>
        <v>326</v>
      </c>
      <c r="F26101" t="s">
        <v>13</v>
      </c>
      <c r="G26101" t="s">
        <v>73369</v>
      </c>
      <c r="H26101" s="3" t="s">
        <v>73370</v>
      </c>
      <c r="I26101" t="s">
        <v>126</v>
      </c>
      <c r="J26101" t="s">
        <v>55673</v>
      </c>
    </row>
    <row r="26102" spans="1:10" ht="16" x14ac:dyDescent="0.2">
      <c r="A26102" t="s">
        <v>71661</v>
      </c>
      <c r="B26102" t="s">
        <v>73380</v>
      </c>
      <c r="C26102" t="s">
        <v>73381</v>
      </c>
      <c r="D26102">
        <v>1</v>
      </c>
      <c r="E26102">
        <f>326</f>
        <v>326</v>
      </c>
      <c r="F26102" t="s">
        <v>13</v>
      </c>
      <c r="G26102" t="s">
        <v>73369</v>
      </c>
      <c r="H26102" s="3" t="s">
        <v>73373</v>
      </c>
      <c r="I26102" t="s">
        <v>126</v>
      </c>
      <c r="J26102" t="s">
        <v>71666</v>
      </c>
    </row>
    <row r="26103" spans="1:10" ht="16" x14ac:dyDescent="0.2">
      <c r="A26103" t="s">
        <v>121</v>
      </c>
      <c r="B26103" t="s">
        <v>73382</v>
      </c>
      <c r="C26103" t="s">
        <v>73383</v>
      </c>
      <c r="D26103">
        <v>4</v>
      </c>
      <c r="E26103">
        <f>326</f>
        <v>326</v>
      </c>
      <c r="F26103" t="s">
        <v>13</v>
      </c>
      <c r="G26103" t="s">
        <v>73369</v>
      </c>
      <c r="H26103" s="3" t="s">
        <v>73384</v>
      </c>
      <c r="I26103" t="s">
        <v>126</v>
      </c>
      <c r="J26103" t="s">
        <v>127</v>
      </c>
    </row>
    <row r="26104" spans="1:10" ht="16" x14ac:dyDescent="0.2">
      <c r="A26104" t="s">
        <v>54162</v>
      </c>
      <c r="B26104" t="s">
        <v>73385</v>
      </c>
      <c r="C26104" t="s">
        <v>73386</v>
      </c>
      <c r="D26104">
        <v>5</v>
      </c>
      <c r="E26104">
        <f>326</f>
        <v>326</v>
      </c>
      <c r="F26104" t="s">
        <v>13</v>
      </c>
      <c r="G26104" t="s">
        <v>73369</v>
      </c>
      <c r="H26104" s="3" t="s">
        <v>73370</v>
      </c>
      <c r="I26104" t="s">
        <v>126</v>
      </c>
      <c r="J26104" t="s">
        <v>54165</v>
      </c>
    </row>
    <row r="26105" spans="1:10" ht="16" x14ac:dyDescent="0.2">
      <c r="A26105" t="s">
        <v>54162</v>
      </c>
      <c r="B26105" t="s">
        <v>73387</v>
      </c>
      <c r="C26105" t="s">
        <v>73388</v>
      </c>
      <c r="D26105">
        <v>1</v>
      </c>
      <c r="E26105">
        <f>326</f>
        <v>326</v>
      </c>
      <c r="F26105" t="s">
        <v>13</v>
      </c>
      <c r="G26105" t="s">
        <v>73369</v>
      </c>
      <c r="H26105" s="3" t="s">
        <v>73370</v>
      </c>
      <c r="I26105" t="s">
        <v>126</v>
      </c>
      <c r="J26105" t="s">
        <v>54165</v>
      </c>
    </row>
    <row r="26106" spans="1:10" ht="16" x14ac:dyDescent="0.2">
      <c r="A26106" t="s">
        <v>71661</v>
      </c>
      <c r="B26106" t="s">
        <v>73389</v>
      </c>
      <c r="C26106" t="s">
        <v>73390</v>
      </c>
      <c r="D26106">
        <v>5</v>
      </c>
      <c r="E26106">
        <f>326</f>
        <v>326</v>
      </c>
      <c r="F26106" t="s">
        <v>13</v>
      </c>
      <c r="G26106" t="s">
        <v>73369</v>
      </c>
      <c r="H26106" s="3" t="s">
        <v>73373</v>
      </c>
      <c r="I26106" t="s">
        <v>126</v>
      </c>
      <c r="J26106" t="s">
        <v>71666</v>
      </c>
    </row>
    <row r="26107" spans="1:10" ht="16" x14ac:dyDescent="0.2">
      <c r="A26107" t="s">
        <v>71661</v>
      </c>
      <c r="B26107" t="s">
        <v>73391</v>
      </c>
      <c r="C26107" t="s">
        <v>73392</v>
      </c>
      <c r="D26107">
        <v>2</v>
      </c>
      <c r="E26107">
        <f>326</f>
        <v>326</v>
      </c>
      <c r="F26107" t="s">
        <v>13</v>
      </c>
      <c r="G26107" t="s">
        <v>73369</v>
      </c>
      <c r="H26107" s="3" t="s">
        <v>73373</v>
      </c>
      <c r="I26107" t="s">
        <v>126</v>
      </c>
      <c r="J26107" t="s">
        <v>71666</v>
      </c>
    </row>
    <row r="26108" spans="1:10" ht="16" x14ac:dyDescent="0.2">
      <c r="A26108" t="s">
        <v>55668</v>
      </c>
      <c r="B26108" t="s">
        <v>73393</v>
      </c>
      <c r="C26108" t="s">
        <v>73394</v>
      </c>
      <c r="D26108">
        <v>2</v>
      </c>
      <c r="E26108">
        <f>326</f>
        <v>326</v>
      </c>
      <c r="F26108" t="s">
        <v>13</v>
      </c>
      <c r="G26108" t="s">
        <v>73369</v>
      </c>
      <c r="H26108" s="3" t="s">
        <v>73370</v>
      </c>
      <c r="I26108" t="s">
        <v>126</v>
      </c>
      <c r="J26108" t="s">
        <v>55673</v>
      </c>
    </row>
    <row r="26109" spans="1:10" ht="16" x14ac:dyDescent="0.2">
      <c r="A26109" t="s">
        <v>73395</v>
      </c>
      <c r="B26109" t="s">
        <v>73393</v>
      </c>
      <c r="C26109" t="s">
        <v>73394</v>
      </c>
      <c r="D26109">
        <v>2</v>
      </c>
      <c r="E26109">
        <f>326</f>
        <v>326</v>
      </c>
      <c r="F26109" t="s">
        <v>13</v>
      </c>
      <c r="G26109" t="s">
        <v>73369</v>
      </c>
      <c r="H26109" s="3" t="s">
        <v>73370</v>
      </c>
      <c r="I26109" t="s">
        <v>126</v>
      </c>
      <c r="J26109" t="s">
        <v>73396</v>
      </c>
    </row>
    <row r="26110" spans="1:10" ht="16" x14ac:dyDescent="0.2">
      <c r="A26110" t="s">
        <v>44107</v>
      </c>
      <c r="B26110" t="s">
        <v>73397</v>
      </c>
      <c r="C26110" t="s">
        <v>73398</v>
      </c>
      <c r="D26110">
        <v>3</v>
      </c>
      <c r="E26110">
        <f>326</f>
        <v>326</v>
      </c>
      <c r="F26110" t="s">
        <v>13</v>
      </c>
      <c r="G26110" t="s">
        <v>73369</v>
      </c>
      <c r="H26110" s="3" t="s">
        <v>73399</v>
      </c>
      <c r="I26110" t="s">
        <v>126</v>
      </c>
      <c r="J26110" t="s">
        <v>44111</v>
      </c>
    </row>
    <row r="26111" spans="1:10" ht="16" x14ac:dyDescent="0.2">
      <c r="A26111" t="s">
        <v>73395</v>
      </c>
      <c r="B26111" t="s">
        <v>73367</v>
      </c>
      <c r="C26111" t="s">
        <v>73368</v>
      </c>
      <c r="D26111">
        <v>1</v>
      </c>
      <c r="E26111">
        <f>326</f>
        <v>326</v>
      </c>
      <c r="F26111" t="s">
        <v>13</v>
      </c>
      <c r="G26111" t="s">
        <v>73369</v>
      </c>
      <c r="H26111" s="3" t="s">
        <v>73370</v>
      </c>
      <c r="I26111" t="s">
        <v>126</v>
      </c>
      <c r="J26111" t="s">
        <v>73396</v>
      </c>
    </row>
    <row r="26112" spans="1:10" ht="16" x14ac:dyDescent="0.2">
      <c r="A26112" t="s">
        <v>71661</v>
      </c>
      <c r="B26112" t="s">
        <v>2011</v>
      </c>
      <c r="C26112" t="s">
        <v>73400</v>
      </c>
      <c r="D26112">
        <v>4</v>
      </c>
      <c r="E26112">
        <f>326</f>
        <v>326</v>
      </c>
      <c r="F26112" t="s">
        <v>13</v>
      </c>
      <c r="G26112" t="s">
        <v>73369</v>
      </c>
      <c r="H26112" s="3" t="s">
        <v>73373</v>
      </c>
      <c r="I26112" t="s">
        <v>126</v>
      </c>
      <c r="J26112" t="s">
        <v>71666</v>
      </c>
    </row>
    <row r="26113" spans="1:10" ht="16" x14ac:dyDescent="0.2">
      <c r="A26113" t="s">
        <v>71661</v>
      </c>
      <c r="B26113" t="s">
        <v>73401</v>
      </c>
      <c r="C26113" t="s">
        <v>73402</v>
      </c>
      <c r="D26113">
        <v>6</v>
      </c>
      <c r="E26113">
        <f>326</f>
        <v>326</v>
      </c>
      <c r="F26113" t="s">
        <v>13</v>
      </c>
      <c r="G26113" t="s">
        <v>73369</v>
      </c>
      <c r="H26113" s="3" t="s">
        <v>73373</v>
      </c>
      <c r="I26113" t="s">
        <v>126</v>
      </c>
      <c r="J26113" t="s">
        <v>71666</v>
      </c>
    </row>
    <row r="26114" spans="1:10" ht="16" x14ac:dyDescent="0.2">
      <c r="A26114" t="s">
        <v>71661</v>
      </c>
      <c r="B26114" t="s">
        <v>73403</v>
      </c>
      <c r="C26114" t="s">
        <v>73404</v>
      </c>
      <c r="D26114">
        <v>3</v>
      </c>
      <c r="E26114">
        <f>326</f>
        <v>326</v>
      </c>
      <c r="F26114" t="s">
        <v>13</v>
      </c>
      <c r="G26114" t="s">
        <v>73369</v>
      </c>
      <c r="H26114" s="3" t="s">
        <v>73373</v>
      </c>
      <c r="I26114" t="s">
        <v>126</v>
      </c>
      <c r="J26114" t="s">
        <v>71666</v>
      </c>
    </row>
    <row r="26115" spans="1:10" ht="16" x14ac:dyDescent="0.2">
      <c r="A26115" t="s">
        <v>73395</v>
      </c>
      <c r="B26115" t="s">
        <v>73405</v>
      </c>
      <c r="C26115" t="s">
        <v>73406</v>
      </c>
      <c r="D26115">
        <v>3</v>
      </c>
      <c r="E26115">
        <f>326</f>
        <v>326</v>
      </c>
      <c r="F26115" t="s">
        <v>13</v>
      </c>
      <c r="G26115" t="s">
        <v>73369</v>
      </c>
      <c r="H26115" s="3" t="s">
        <v>73407</v>
      </c>
      <c r="I26115" t="s">
        <v>126</v>
      </c>
      <c r="J26115" t="s">
        <v>73396</v>
      </c>
    </row>
    <row r="26116" spans="1:10" ht="16" x14ac:dyDescent="0.2">
      <c r="A26116" t="s">
        <v>35920</v>
      </c>
      <c r="B26116" t="s">
        <v>73374</v>
      </c>
      <c r="C26116" t="s">
        <v>73375</v>
      </c>
      <c r="D26116">
        <v>2</v>
      </c>
      <c r="E26116">
        <f>326</f>
        <v>326</v>
      </c>
      <c r="F26116" t="s">
        <v>13</v>
      </c>
      <c r="G26116" t="s">
        <v>73369</v>
      </c>
      <c r="H26116" s="3" t="s">
        <v>73408</v>
      </c>
      <c r="I26116" t="s">
        <v>126</v>
      </c>
      <c r="J26116" t="s">
        <v>35924</v>
      </c>
    </row>
    <row r="26117" spans="1:10" ht="16" x14ac:dyDescent="0.2">
      <c r="A26117" t="s">
        <v>54162</v>
      </c>
      <c r="B26117" t="s">
        <v>16415</v>
      </c>
      <c r="C26117" t="s">
        <v>73409</v>
      </c>
      <c r="D26117">
        <v>3</v>
      </c>
      <c r="E26117">
        <f>326</f>
        <v>326</v>
      </c>
      <c r="F26117" t="s">
        <v>13</v>
      </c>
      <c r="G26117" t="s">
        <v>73369</v>
      </c>
      <c r="H26117" s="3" t="s">
        <v>73370</v>
      </c>
      <c r="I26117" t="s">
        <v>126</v>
      </c>
      <c r="J26117" t="s">
        <v>54165</v>
      </c>
    </row>
    <row r="26118" spans="1:10" ht="16" x14ac:dyDescent="0.2">
      <c r="A26118" t="s">
        <v>2909</v>
      </c>
      <c r="B26118" t="s">
        <v>73410</v>
      </c>
      <c r="C26118" t="s">
        <v>73411</v>
      </c>
      <c r="D26118">
        <v>1</v>
      </c>
      <c r="E26118">
        <f>575</f>
        <v>575</v>
      </c>
      <c r="F26118" t="s">
        <v>13</v>
      </c>
      <c r="G26118" t="s">
        <v>73412</v>
      </c>
      <c r="H26118" s="3" t="s">
        <v>73413</v>
      </c>
      <c r="I26118" t="s">
        <v>62</v>
      </c>
      <c r="J26118" t="s">
        <v>2912</v>
      </c>
    </row>
    <row r="26119" spans="1:10" ht="16" x14ac:dyDescent="0.2">
      <c r="A26119" t="s">
        <v>13266</v>
      </c>
      <c r="B26119" t="s">
        <v>73414</v>
      </c>
      <c r="C26119" t="s">
        <v>73415</v>
      </c>
      <c r="D26119">
        <v>8</v>
      </c>
      <c r="E26119">
        <f>575</f>
        <v>575</v>
      </c>
      <c r="F26119" t="s">
        <v>13</v>
      </c>
      <c r="G26119" t="s">
        <v>73412</v>
      </c>
      <c r="H26119" s="3" t="s">
        <v>73416</v>
      </c>
      <c r="I26119" t="s">
        <v>62</v>
      </c>
      <c r="J26119" t="s">
        <v>13271</v>
      </c>
    </row>
    <row r="26120" spans="1:10" ht="16" x14ac:dyDescent="0.2">
      <c r="A26120" t="s">
        <v>24099</v>
      </c>
      <c r="B26120" t="s">
        <v>73417</v>
      </c>
      <c r="C26120" t="s">
        <v>73418</v>
      </c>
      <c r="D26120">
        <v>5</v>
      </c>
      <c r="E26120">
        <f>575</f>
        <v>575</v>
      </c>
      <c r="F26120" t="s">
        <v>13</v>
      </c>
      <c r="G26120" t="s">
        <v>73412</v>
      </c>
      <c r="H26120" s="3" t="s">
        <v>73419</v>
      </c>
      <c r="I26120" t="s">
        <v>62</v>
      </c>
      <c r="J26120" t="s">
        <v>24100</v>
      </c>
    </row>
    <row r="26121" spans="1:10" ht="16" x14ac:dyDescent="0.2">
      <c r="A26121" t="s">
        <v>24727</v>
      </c>
      <c r="B26121" t="s">
        <v>73420</v>
      </c>
      <c r="C26121" t="s">
        <v>73421</v>
      </c>
      <c r="D26121">
        <v>3</v>
      </c>
      <c r="E26121">
        <f>575</f>
        <v>575</v>
      </c>
      <c r="F26121" t="s">
        <v>13</v>
      </c>
      <c r="G26121" t="s">
        <v>73412</v>
      </c>
      <c r="H26121" s="3" t="s">
        <v>73422</v>
      </c>
      <c r="I26121" t="s">
        <v>62</v>
      </c>
      <c r="J26121" t="s">
        <v>24732</v>
      </c>
    </row>
    <row r="26122" spans="1:10" ht="16" x14ac:dyDescent="0.2">
      <c r="A26122" t="s">
        <v>73423</v>
      </c>
      <c r="B26122" t="s">
        <v>73424</v>
      </c>
      <c r="C26122" t="s">
        <v>73425</v>
      </c>
      <c r="D26122">
        <v>1</v>
      </c>
      <c r="E26122">
        <f>575</f>
        <v>575</v>
      </c>
      <c r="F26122" t="s">
        <v>13</v>
      </c>
      <c r="G26122" t="s">
        <v>73426</v>
      </c>
      <c r="H26122" s="3" t="s">
        <v>73427</v>
      </c>
      <c r="I26122" t="s">
        <v>62</v>
      </c>
      <c r="J26122" t="s">
        <v>73428</v>
      </c>
    </row>
    <row r="26123" spans="1:10" ht="16" x14ac:dyDescent="0.2">
      <c r="A26123" t="s">
        <v>69061</v>
      </c>
      <c r="B26123" t="s">
        <v>73424</v>
      </c>
      <c r="C26123" t="s">
        <v>73425</v>
      </c>
      <c r="D26123">
        <v>2</v>
      </c>
      <c r="E26123">
        <f>575</f>
        <v>575</v>
      </c>
      <c r="F26123" t="s">
        <v>13</v>
      </c>
      <c r="G26123" t="s">
        <v>73426</v>
      </c>
      <c r="H26123" s="3" t="s">
        <v>73429</v>
      </c>
      <c r="I26123" t="s">
        <v>62</v>
      </c>
      <c r="J26123" t="s">
        <v>69063</v>
      </c>
    </row>
    <row r="26124" spans="1:10" ht="16" x14ac:dyDescent="0.2">
      <c r="A26124" t="s">
        <v>29758</v>
      </c>
      <c r="B26124" t="s">
        <v>73430</v>
      </c>
      <c r="C26124" t="s">
        <v>73431</v>
      </c>
      <c r="D26124">
        <v>2</v>
      </c>
      <c r="E26124">
        <f>575</f>
        <v>575</v>
      </c>
      <c r="F26124" t="s">
        <v>13</v>
      </c>
      <c r="G26124" t="s">
        <v>73426</v>
      </c>
      <c r="H26124" s="3" t="s">
        <v>73429</v>
      </c>
      <c r="I26124" t="s">
        <v>62</v>
      </c>
      <c r="J26124" t="s">
        <v>29761</v>
      </c>
    </row>
    <row r="26125" spans="1:10" ht="16" x14ac:dyDescent="0.2">
      <c r="A26125" t="s">
        <v>73432</v>
      </c>
      <c r="B26125" t="s">
        <v>73424</v>
      </c>
      <c r="C26125" t="s">
        <v>73425</v>
      </c>
      <c r="D26125">
        <v>1</v>
      </c>
      <c r="E26125">
        <f>575</f>
        <v>575</v>
      </c>
      <c r="F26125" t="s">
        <v>13</v>
      </c>
      <c r="G26125" t="s">
        <v>73426</v>
      </c>
      <c r="H26125" s="3" t="s">
        <v>73427</v>
      </c>
      <c r="I26125" t="s">
        <v>62</v>
      </c>
      <c r="J26125" t="s">
        <v>73433</v>
      </c>
    </row>
    <row r="26126" spans="1:10" ht="16" x14ac:dyDescent="0.2">
      <c r="A26126" t="s">
        <v>47353</v>
      </c>
      <c r="B26126" t="s">
        <v>73434</v>
      </c>
      <c r="C26126" t="s">
        <v>73435</v>
      </c>
      <c r="D26126">
        <v>4</v>
      </c>
      <c r="E26126">
        <f>563</f>
        <v>563</v>
      </c>
      <c r="F26126" t="s">
        <v>13</v>
      </c>
      <c r="G26126" t="s">
        <v>73436</v>
      </c>
      <c r="H26126" s="3" t="s">
        <v>73437</v>
      </c>
      <c r="I26126" t="s">
        <v>62</v>
      </c>
      <c r="J26126" t="s">
        <v>47355</v>
      </c>
    </row>
    <row r="26127" spans="1:10" ht="16" x14ac:dyDescent="0.2">
      <c r="A26127" t="s">
        <v>73438</v>
      </c>
      <c r="B26127" t="s">
        <v>73439</v>
      </c>
      <c r="C26127" t="s">
        <v>73440</v>
      </c>
      <c r="D26127">
        <v>1</v>
      </c>
      <c r="E26127">
        <f>563</f>
        <v>563</v>
      </c>
      <c r="F26127" t="s">
        <v>13</v>
      </c>
      <c r="G26127" t="s">
        <v>73436</v>
      </c>
      <c r="H26127" s="3" t="s">
        <v>73441</v>
      </c>
      <c r="I26127" t="s">
        <v>62</v>
      </c>
      <c r="J26127" t="s">
        <v>73442</v>
      </c>
    </row>
    <row r="26128" spans="1:10" ht="16" x14ac:dyDescent="0.2">
      <c r="A26128" t="s">
        <v>47353</v>
      </c>
      <c r="B26128" t="s">
        <v>73443</v>
      </c>
      <c r="C26128" t="s">
        <v>73444</v>
      </c>
      <c r="D26128">
        <v>5</v>
      </c>
      <c r="E26128">
        <f>563</f>
        <v>563</v>
      </c>
      <c r="F26128" t="s">
        <v>13</v>
      </c>
      <c r="G26128" t="s">
        <v>73436</v>
      </c>
      <c r="H26128" s="3" t="s">
        <v>73437</v>
      </c>
      <c r="I26128" t="s">
        <v>62</v>
      </c>
      <c r="J26128" t="s">
        <v>47355</v>
      </c>
    </row>
    <row r="26129" spans="1:10" ht="16" x14ac:dyDescent="0.2">
      <c r="A26129" t="s">
        <v>7734</v>
      </c>
      <c r="B26129" t="s">
        <v>73445</v>
      </c>
      <c r="C26129" t="s">
        <v>73446</v>
      </c>
      <c r="D26129">
        <v>1</v>
      </c>
      <c r="E26129">
        <f>563</f>
        <v>563</v>
      </c>
      <c r="F26129" t="s">
        <v>13</v>
      </c>
      <c r="G26129" t="s">
        <v>73436</v>
      </c>
      <c r="H26129" s="3" t="s">
        <v>73447</v>
      </c>
      <c r="I26129" t="s">
        <v>62</v>
      </c>
      <c r="J26129" t="s">
        <v>7739</v>
      </c>
    </row>
    <row r="26130" spans="1:10" ht="16" x14ac:dyDescent="0.2">
      <c r="A26130" t="s">
        <v>73438</v>
      </c>
      <c r="B26130" t="s">
        <v>28628</v>
      </c>
      <c r="C26130" t="s">
        <v>73448</v>
      </c>
      <c r="D26130">
        <v>2</v>
      </c>
      <c r="E26130">
        <f>563</f>
        <v>563</v>
      </c>
      <c r="F26130" t="s">
        <v>13</v>
      </c>
      <c r="G26130" t="s">
        <v>73436</v>
      </c>
      <c r="H26130" s="3" t="s">
        <v>73441</v>
      </c>
      <c r="I26130" t="s">
        <v>62</v>
      </c>
      <c r="J26130" t="s">
        <v>73442</v>
      </c>
    </row>
    <row r="26131" spans="1:10" ht="16" x14ac:dyDescent="0.2">
      <c r="A26131" t="s">
        <v>40996</v>
      </c>
      <c r="B26131" t="s">
        <v>73449</v>
      </c>
      <c r="C26131" t="s">
        <v>73450</v>
      </c>
      <c r="D26131">
        <v>3</v>
      </c>
      <c r="E26131">
        <f>563</f>
        <v>563</v>
      </c>
      <c r="F26131" t="s">
        <v>13</v>
      </c>
      <c r="G26131" t="s">
        <v>73436</v>
      </c>
      <c r="H26131" s="3" t="s">
        <v>73451</v>
      </c>
      <c r="I26131" t="s">
        <v>62</v>
      </c>
      <c r="J26131" t="s">
        <v>40999</v>
      </c>
    </row>
    <row r="26132" spans="1:10" ht="16" x14ac:dyDescent="0.2">
      <c r="A26132" t="s">
        <v>73452</v>
      </c>
      <c r="B26132" t="s">
        <v>73453</v>
      </c>
      <c r="C26132" t="s">
        <v>73454</v>
      </c>
      <c r="D26132">
        <v>1</v>
      </c>
      <c r="E26132" t="s">
        <v>13</v>
      </c>
      <c r="F26132" t="s">
        <v>13</v>
      </c>
      <c r="G26132" t="s">
        <v>73455</v>
      </c>
      <c r="H26132" s="3" t="s">
        <v>73456</v>
      </c>
      <c r="I26132" t="s">
        <v>404</v>
      </c>
      <c r="J26132" t="s">
        <v>73457</v>
      </c>
    </row>
    <row r="26133" spans="1:10" ht="16" x14ac:dyDescent="0.2">
      <c r="A26133" t="s">
        <v>73458</v>
      </c>
      <c r="B26133" t="s">
        <v>73459</v>
      </c>
      <c r="C26133" t="s">
        <v>73460</v>
      </c>
      <c r="D26133">
        <v>1</v>
      </c>
      <c r="E26133" t="s">
        <v>13</v>
      </c>
      <c r="F26133" t="s">
        <v>13</v>
      </c>
      <c r="G26133" t="s">
        <v>73455</v>
      </c>
      <c r="H26133" s="3" t="s">
        <v>73461</v>
      </c>
      <c r="I26133" t="s">
        <v>404</v>
      </c>
      <c r="J26133" t="s">
        <v>73462</v>
      </c>
    </row>
    <row r="26134" spans="1:10" ht="16" x14ac:dyDescent="0.2">
      <c r="A26134" t="s">
        <v>73463</v>
      </c>
      <c r="B26134" t="s">
        <v>73464</v>
      </c>
      <c r="C26134" t="s">
        <v>73465</v>
      </c>
      <c r="D26134">
        <v>1</v>
      </c>
      <c r="E26134" t="s">
        <v>13</v>
      </c>
      <c r="F26134" t="s">
        <v>13</v>
      </c>
      <c r="G26134" t="s">
        <v>73466</v>
      </c>
      <c r="H26134" s="3" t="s">
        <v>73467</v>
      </c>
      <c r="I26134" t="s">
        <v>14105</v>
      </c>
      <c r="J26134" t="s">
        <v>73468</v>
      </c>
    </row>
    <row r="26135" spans="1:10" ht="16" x14ac:dyDescent="0.2">
      <c r="A26135" t="s">
        <v>11047</v>
      </c>
      <c r="B26135" t="s">
        <v>73469</v>
      </c>
      <c r="C26135" t="s">
        <v>73470</v>
      </c>
      <c r="D26135">
        <v>2</v>
      </c>
      <c r="E26135">
        <f>81</f>
        <v>81</v>
      </c>
      <c r="F26135" t="s">
        <v>13</v>
      </c>
      <c r="G26135" t="s">
        <v>73471</v>
      </c>
      <c r="H26135" s="3" t="s">
        <v>73472</v>
      </c>
      <c r="I26135" t="s">
        <v>404</v>
      </c>
      <c r="J26135" t="s">
        <v>11051</v>
      </c>
    </row>
    <row r="26136" spans="1:10" ht="16" x14ac:dyDescent="0.2">
      <c r="A26136" t="s">
        <v>73473</v>
      </c>
      <c r="B26136" t="s">
        <v>73474</v>
      </c>
      <c r="C26136" t="s">
        <v>73475</v>
      </c>
      <c r="D26136">
        <v>3</v>
      </c>
      <c r="E26136" t="s">
        <v>7321</v>
      </c>
      <c r="F26136" t="s">
        <v>13</v>
      </c>
      <c r="G26136" t="s">
        <v>73476</v>
      </c>
      <c r="H26136" s="3" t="s">
        <v>73477</v>
      </c>
      <c r="I26136" t="s">
        <v>62</v>
      </c>
      <c r="J26136" t="s">
        <v>73478</v>
      </c>
    </row>
    <row r="26137" spans="1:10" ht="16" x14ac:dyDescent="0.2">
      <c r="A26137" t="s">
        <v>41532</v>
      </c>
      <c r="B26137" t="s">
        <v>73479</v>
      </c>
      <c r="C26137" t="s">
        <v>73480</v>
      </c>
      <c r="D26137">
        <v>3</v>
      </c>
      <c r="E26137" t="s">
        <v>7321</v>
      </c>
      <c r="F26137" t="s">
        <v>13</v>
      </c>
      <c r="G26137" t="s">
        <v>73476</v>
      </c>
      <c r="H26137" s="3" t="s">
        <v>73481</v>
      </c>
      <c r="I26137" t="s">
        <v>62</v>
      </c>
      <c r="J26137" t="s">
        <v>41533</v>
      </c>
    </row>
    <row r="26138" spans="1:10" ht="16" x14ac:dyDescent="0.2">
      <c r="A26138" t="s">
        <v>7847</v>
      </c>
      <c r="B26138" t="s">
        <v>73482</v>
      </c>
      <c r="C26138" t="s">
        <v>73483</v>
      </c>
      <c r="D26138">
        <v>1</v>
      </c>
      <c r="E26138" t="s">
        <v>7321</v>
      </c>
      <c r="F26138" t="s">
        <v>13</v>
      </c>
      <c r="G26138" t="s">
        <v>73476</v>
      </c>
      <c r="H26138" s="3" t="s">
        <v>73484</v>
      </c>
      <c r="I26138" t="s">
        <v>62</v>
      </c>
      <c r="J26138" t="s">
        <v>7853</v>
      </c>
    </row>
    <row r="26139" spans="1:10" ht="48" x14ac:dyDescent="0.2">
      <c r="A26139" t="s">
        <v>20747</v>
      </c>
      <c r="B26139" t="s">
        <v>24568</v>
      </c>
      <c r="C26139" t="s">
        <v>24564</v>
      </c>
      <c r="D26139">
        <v>4</v>
      </c>
      <c r="E26139" t="s">
        <v>7321</v>
      </c>
      <c r="F26139" t="s">
        <v>13</v>
      </c>
      <c r="G26139" t="s">
        <v>73476</v>
      </c>
      <c r="H26139" s="3" t="s">
        <v>73485</v>
      </c>
      <c r="I26139" t="s">
        <v>62</v>
      </c>
      <c r="J26139" t="s">
        <v>20748</v>
      </c>
    </row>
    <row r="26140" spans="1:10" ht="16" x14ac:dyDescent="0.2">
      <c r="A26140" t="s">
        <v>7475</v>
      </c>
      <c r="B26140" t="s">
        <v>73486</v>
      </c>
      <c r="C26140" t="s">
        <v>73487</v>
      </c>
      <c r="D26140">
        <v>1</v>
      </c>
      <c r="E26140" t="s">
        <v>7321</v>
      </c>
      <c r="F26140" t="s">
        <v>13</v>
      </c>
      <c r="G26140" t="s">
        <v>73476</v>
      </c>
      <c r="H26140" s="3" t="s">
        <v>73488</v>
      </c>
      <c r="I26140" t="s">
        <v>62</v>
      </c>
      <c r="J26140" t="s">
        <v>7478</v>
      </c>
    </row>
    <row r="26141" spans="1:10" ht="16" x14ac:dyDescent="0.2">
      <c r="A26141" t="s">
        <v>14514</v>
      </c>
      <c r="B26141" t="s">
        <v>24568</v>
      </c>
      <c r="C26141" t="s">
        <v>24564</v>
      </c>
      <c r="D26141">
        <v>8</v>
      </c>
      <c r="E26141" t="s">
        <v>7321</v>
      </c>
      <c r="F26141" t="s">
        <v>13</v>
      </c>
      <c r="G26141" t="s">
        <v>73476</v>
      </c>
      <c r="H26141" s="3" t="s">
        <v>73481</v>
      </c>
      <c r="I26141" t="s">
        <v>62</v>
      </c>
      <c r="J26141" t="s">
        <v>14518</v>
      </c>
    </row>
    <row r="26142" spans="1:10" ht="16" x14ac:dyDescent="0.2">
      <c r="A26142" t="s">
        <v>27895</v>
      </c>
      <c r="B26142" t="s">
        <v>67616</v>
      </c>
      <c r="C26142" t="s">
        <v>67617</v>
      </c>
      <c r="D26142">
        <v>4</v>
      </c>
      <c r="E26142" t="s">
        <v>7321</v>
      </c>
      <c r="F26142" t="s">
        <v>13</v>
      </c>
      <c r="G26142" t="s">
        <v>73476</v>
      </c>
      <c r="H26142" s="3" t="s">
        <v>73481</v>
      </c>
      <c r="I26142" t="s">
        <v>62</v>
      </c>
      <c r="J26142" t="s">
        <v>27898</v>
      </c>
    </row>
    <row r="26143" spans="1:10" ht="16" x14ac:dyDescent="0.2">
      <c r="A26143" t="s">
        <v>73489</v>
      </c>
      <c r="B26143" t="s">
        <v>73490</v>
      </c>
      <c r="C26143" t="s">
        <v>73491</v>
      </c>
      <c r="D26143">
        <v>2</v>
      </c>
      <c r="E26143" t="s">
        <v>7321</v>
      </c>
      <c r="F26143" t="s">
        <v>13</v>
      </c>
      <c r="G26143" t="s">
        <v>73476</v>
      </c>
      <c r="H26143" s="3" t="s">
        <v>73488</v>
      </c>
      <c r="I26143" t="s">
        <v>62</v>
      </c>
      <c r="J26143" t="s">
        <v>73492</v>
      </c>
    </row>
    <row r="26144" spans="1:10" ht="16" x14ac:dyDescent="0.2">
      <c r="A26144" t="s">
        <v>45221</v>
      </c>
      <c r="B26144" t="s">
        <v>24568</v>
      </c>
      <c r="C26144" t="s">
        <v>24564</v>
      </c>
      <c r="D26144">
        <v>5</v>
      </c>
      <c r="E26144" t="s">
        <v>7321</v>
      </c>
      <c r="F26144" t="s">
        <v>13</v>
      </c>
      <c r="G26144" t="s">
        <v>73476</v>
      </c>
      <c r="H26144" s="3" t="s">
        <v>73493</v>
      </c>
      <c r="I26144" t="s">
        <v>62</v>
      </c>
      <c r="J26144" t="s">
        <v>45223</v>
      </c>
    </row>
    <row r="26145" spans="1:10" ht="16" x14ac:dyDescent="0.2">
      <c r="A26145" t="s">
        <v>73489</v>
      </c>
      <c r="B26145" t="s">
        <v>73494</v>
      </c>
      <c r="C26145" t="s">
        <v>73495</v>
      </c>
      <c r="D26145">
        <v>1</v>
      </c>
      <c r="E26145" t="s">
        <v>7321</v>
      </c>
      <c r="F26145" t="s">
        <v>13</v>
      </c>
      <c r="G26145" t="s">
        <v>73476</v>
      </c>
      <c r="H26145" s="3" t="s">
        <v>73488</v>
      </c>
      <c r="I26145" t="s">
        <v>62</v>
      </c>
      <c r="J26145" t="s">
        <v>73492</v>
      </c>
    </row>
    <row r="26146" spans="1:10" ht="16" x14ac:dyDescent="0.2">
      <c r="A26146" t="s">
        <v>73473</v>
      </c>
      <c r="B26146" t="s">
        <v>73496</v>
      </c>
      <c r="C26146" t="s">
        <v>73497</v>
      </c>
      <c r="D26146">
        <v>2</v>
      </c>
      <c r="E26146" t="s">
        <v>7321</v>
      </c>
      <c r="F26146" t="s">
        <v>13</v>
      </c>
      <c r="G26146" t="s">
        <v>73476</v>
      </c>
      <c r="H26146" s="3" t="s">
        <v>73484</v>
      </c>
      <c r="I26146" t="s">
        <v>62</v>
      </c>
      <c r="J26146" t="s">
        <v>73478</v>
      </c>
    </row>
    <row r="26147" spans="1:10" ht="16" x14ac:dyDescent="0.2">
      <c r="A26147" t="s">
        <v>4437</v>
      </c>
      <c r="B26147" t="s">
        <v>73498</v>
      </c>
      <c r="C26147" t="s">
        <v>73499</v>
      </c>
      <c r="D26147">
        <v>4</v>
      </c>
      <c r="E26147" t="s">
        <v>7321</v>
      </c>
      <c r="F26147" t="s">
        <v>13</v>
      </c>
      <c r="G26147" t="s">
        <v>73476</v>
      </c>
      <c r="H26147" s="3" t="s">
        <v>73481</v>
      </c>
      <c r="I26147" t="s">
        <v>62</v>
      </c>
      <c r="J26147" t="s">
        <v>4439</v>
      </c>
    </row>
    <row r="26148" spans="1:10" ht="16" x14ac:dyDescent="0.2">
      <c r="A26148" t="s">
        <v>7847</v>
      </c>
      <c r="B26148" t="s">
        <v>73500</v>
      </c>
      <c r="C26148" t="s">
        <v>73501</v>
      </c>
      <c r="D26148">
        <v>2</v>
      </c>
      <c r="E26148" t="s">
        <v>7321</v>
      </c>
      <c r="F26148" t="s">
        <v>13</v>
      </c>
      <c r="G26148" t="s">
        <v>73476</v>
      </c>
      <c r="H26148" s="3" t="s">
        <v>73484</v>
      </c>
      <c r="I26148" t="s">
        <v>62</v>
      </c>
      <c r="J26148" t="s">
        <v>7853</v>
      </c>
    </row>
    <row r="26149" spans="1:10" ht="16" x14ac:dyDescent="0.2">
      <c r="A26149" t="s">
        <v>73502</v>
      </c>
      <c r="B26149" t="s">
        <v>73503</v>
      </c>
      <c r="C26149" t="s">
        <v>73504</v>
      </c>
      <c r="D26149">
        <v>2</v>
      </c>
      <c r="E26149" t="s">
        <v>7321</v>
      </c>
      <c r="F26149" t="s">
        <v>13</v>
      </c>
      <c r="G26149" t="s">
        <v>73476</v>
      </c>
      <c r="H26149" s="3" t="s">
        <v>73484</v>
      </c>
      <c r="I26149" t="s">
        <v>62</v>
      </c>
      <c r="J26149" t="s">
        <v>73505</v>
      </c>
    </row>
    <row r="26150" spans="1:10" ht="16" x14ac:dyDescent="0.2">
      <c r="A26150" t="s">
        <v>73473</v>
      </c>
      <c r="B26150" t="s">
        <v>73506</v>
      </c>
      <c r="C26150" t="s">
        <v>73507</v>
      </c>
      <c r="D26150">
        <v>1</v>
      </c>
      <c r="E26150" t="s">
        <v>7321</v>
      </c>
      <c r="F26150" t="s">
        <v>13</v>
      </c>
      <c r="G26150" t="s">
        <v>73476</v>
      </c>
      <c r="H26150" s="3" t="s">
        <v>73484</v>
      </c>
      <c r="I26150" t="s">
        <v>62</v>
      </c>
      <c r="J26150" t="s">
        <v>73478</v>
      </c>
    </row>
    <row r="26151" spans="1:10" ht="16" x14ac:dyDescent="0.2">
      <c r="A26151" t="s">
        <v>32945</v>
      </c>
      <c r="B26151" t="s">
        <v>73494</v>
      </c>
      <c r="C26151" t="s">
        <v>73495</v>
      </c>
      <c r="D26151">
        <v>1</v>
      </c>
      <c r="E26151" t="s">
        <v>7321</v>
      </c>
      <c r="F26151" t="s">
        <v>13</v>
      </c>
      <c r="G26151" t="s">
        <v>73476</v>
      </c>
      <c r="H26151" s="3" t="s">
        <v>73488</v>
      </c>
      <c r="I26151" t="s">
        <v>62</v>
      </c>
      <c r="J26151" t="s">
        <v>32949</v>
      </c>
    </row>
    <row r="26152" spans="1:10" ht="16" x14ac:dyDescent="0.2">
      <c r="A26152" t="s">
        <v>7847</v>
      </c>
      <c r="B26152" t="s">
        <v>73508</v>
      </c>
      <c r="C26152" t="s">
        <v>73509</v>
      </c>
      <c r="D26152">
        <v>3</v>
      </c>
      <c r="E26152" t="s">
        <v>7321</v>
      </c>
      <c r="F26152" t="s">
        <v>13</v>
      </c>
      <c r="G26152" t="s">
        <v>73476</v>
      </c>
      <c r="H26152" s="3" t="s">
        <v>73484</v>
      </c>
      <c r="I26152" t="s">
        <v>62</v>
      </c>
      <c r="J26152" t="s">
        <v>7853</v>
      </c>
    </row>
    <row r="26153" spans="1:10" ht="16" x14ac:dyDescent="0.2">
      <c r="A26153" t="s">
        <v>73502</v>
      </c>
      <c r="B26153" t="s">
        <v>73510</v>
      </c>
      <c r="C26153" t="s">
        <v>73511</v>
      </c>
      <c r="D26153">
        <v>4</v>
      </c>
      <c r="E26153" t="s">
        <v>7321</v>
      </c>
      <c r="F26153" t="s">
        <v>13</v>
      </c>
      <c r="G26153" t="s">
        <v>73476</v>
      </c>
      <c r="H26153" s="3" t="s">
        <v>73484</v>
      </c>
      <c r="I26153" t="s">
        <v>62</v>
      </c>
      <c r="J26153" t="s">
        <v>73505</v>
      </c>
    </row>
    <row r="26154" spans="1:10" ht="16" x14ac:dyDescent="0.2">
      <c r="A26154" t="s">
        <v>32945</v>
      </c>
      <c r="B26154" t="s">
        <v>33809</v>
      </c>
      <c r="C26154" t="s">
        <v>33810</v>
      </c>
      <c r="D26154">
        <v>3</v>
      </c>
      <c r="E26154" t="s">
        <v>7321</v>
      </c>
      <c r="F26154" t="s">
        <v>13</v>
      </c>
      <c r="G26154" t="s">
        <v>73476</v>
      </c>
      <c r="H26154" s="3" t="s">
        <v>73488</v>
      </c>
      <c r="I26154" t="s">
        <v>62</v>
      </c>
      <c r="J26154" t="s">
        <v>32949</v>
      </c>
    </row>
    <row r="26155" spans="1:10" ht="16" x14ac:dyDescent="0.2">
      <c r="A26155" t="s">
        <v>11547</v>
      </c>
      <c r="B26155" t="s">
        <v>33835</v>
      </c>
      <c r="C26155" t="s">
        <v>33836</v>
      </c>
      <c r="D26155">
        <v>3</v>
      </c>
      <c r="E26155" t="s">
        <v>7321</v>
      </c>
      <c r="F26155" t="s">
        <v>13</v>
      </c>
      <c r="G26155" t="s">
        <v>73476</v>
      </c>
      <c r="H26155" s="3" t="s">
        <v>73484</v>
      </c>
      <c r="I26155" t="s">
        <v>62</v>
      </c>
      <c r="J26155" t="s">
        <v>11550</v>
      </c>
    </row>
    <row r="26156" spans="1:10" ht="32" x14ac:dyDescent="0.2">
      <c r="A26156" t="s">
        <v>67648</v>
      </c>
      <c r="B26156" t="s">
        <v>33835</v>
      </c>
      <c r="C26156" t="s">
        <v>33836</v>
      </c>
      <c r="D26156">
        <v>2</v>
      </c>
      <c r="E26156" t="s">
        <v>7321</v>
      </c>
      <c r="F26156" t="s">
        <v>13</v>
      </c>
      <c r="G26156" t="s">
        <v>73476</v>
      </c>
      <c r="H26156" s="3" t="s">
        <v>73512</v>
      </c>
      <c r="I26156" t="s">
        <v>62</v>
      </c>
      <c r="J26156" t="s">
        <v>67651</v>
      </c>
    </row>
    <row r="26157" spans="1:10" ht="32" x14ac:dyDescent="0.2">
      <c r="A26157" t="s">
        <v>58138</v>
      </c>
      <c r="B26157" t="s">
        <v>73513</v>
      </c>
      <c r="C26157" t="s">
        <v>73514</v>
      </c>
      <c r="D26157">
        <v>2</v>
      </c>
      <c r="E26157" t="s">
        <v>7321</v>
      </c>
      <c r="F26157" t="s">
        <v>13</v>
      </c>
      <c r="G26157" t="s">
        <v>73476</v>
      </c>
      <c r="H26157" s="3" t="s">
        <v>73515</v>
      </c>
      <c r="I26157" t="s">
        <v>62</v>
      </c>
      <c r="J26157" t="s">
        <v>58139</v>
      </c>
    </row>
    <row r="26158" spans="1:10" ht="16" x14ac:dyDescent="0.2">
      <c r="A26158" t="s">
        <v>7847</v>
      </c>
      <c r="B26158" t="s">
        <v>73516</v>
      </c>
      <c r="C26158" t="s">
        <v>73517</v>
      </c>
      <c r="D26158">
        <v>6</v>
      </c>
      <c r="E26158" t="s">
        <v>7321</v>
      </c>
      <c r="F26158" t="s">
        <v>13</v>
      </c>
      <c r="G26158" t="s">
        <v>73476</v>
      </c>
      <c r="H26158" s="3" t="s">
        <v>73484</v>
      </c>
      <c r="I26158" t="s">
        <v>62</v>
      </c>
      <c r="J26158" t="s">
        <v>7853</v>
      </c>
    </row>
    <row r="26159" spans="1:10" ht="16" x14ac:dyDescent="0.2">
      <c r="A26159" t="s">
        <v>11547</v>
      </c>
      <c r="B26159" t="s">
        <v>67764</v>
      </c>
      <c r="C26159" t="s">
        <v>67765</v>
      </c>
      <c r="D26159">
        <v>2</v>
      </c>
      <c r="E26159" t="s">
        <v>7321</v>
      </c>
      <c r="F26159" t="s">
        <v>13</v>
      </c>
      <c r="G26159" t="s">
        <v>73476</v>
      </c>
      <c r="H26159" s="3" t="s">
        <v>73484</v>
      </c>
      <c r="I26159" t="s">
        <v>62</v>
      </c>
      <c r="J26159" t="s">
        <v>11550</v>
      </c>
    </row>
    <row r="26160" spans="1:10" ht="16" x14ac:dyDescent="0.2">
      <c r="A26160" t="s">
        <v>73502</v>
      </c>
      <c r="B26160" t="s">
        <v>73518</v>
      </c>
      <c r="C26160" t="s">
        <v>73519</v>
      </c>
      <c r="D26160">
        <v>3</v>
      </c>
      <c r="E26160" t="s">
        <v>7321</v>
      </c>
      <c r="F26160" t="s">
        <v>13</v>
      </c>
      <c r="G26160" t="s">
        <v>73476</v>
      </c>
      <c r="H26160" s="3" t="s">
        <v>73484</v>
      </c>
      <c r="I26160" t="s">
        <v>62</v>
      </c>
      <c r="J26160" t="s">
        <v>73505</v>
      </c>
    </row>
    <row r="26161" spans="1:10" ht="16" x14ac:dyDescent="0.2">
      <c r="A26161" t="s">
        <v>7116</v>
      </c>
      <c r="B26161" t="s">
        <v>73520</v>
      </c>
      <c r="C26161" t="s">
        <v>73521</v>
      </c>
      <c r="D26161">
        <v>3</v>
      </c>
      <c r="E26161" t="s">
        <v>7321</v>
      </c>
      <c r="F26161" t="s">
        <v>13</v>
      </c>
      <c r="G26161" t="s">
        <v>73476</v>
      </c>
      <c r="H26161" s="3" t="s">
        <v>73484</v>
      </c>
      <c r="I26161" t="s">
        <v>62</v>
      </c>
      <c r="J26161" t="s">
        <v>7119</v>
      </c>
    </row>
    <row r="26162" spans="1:10" ht="16" x14ac:dyDescent="0.2">
      <c r="A26162" t="s">
        <v>73502</v>
      </c>
      <c r="B26162" t="s">
        <v>41521</v>
      </c>
      <c r="C26162" t="s">
        <v>41522</v>
      </c>
      <c r="D26162">
        <v>1</v>
      </c>
      <c r="E26162" t="s">
        <v>7321</v>
      </c>
      <c r="F26162" t="s">
        <v>13</v>
      </c>
      <c r="G26162" t="s">
        <v>73476</v>
      </c>
      <c r="H26162" s="3" t="s">
        <v>73484</v>
      </c>
      <c r="I26162" t="s">
        <v>62</v>
      </c>
      <c r="J26162" t="s">
        <v>73505</v>
      </c>
    </row>
    <row r="26163" spans="1:10" ht="16" x14ac:dyDescent="0.2">
      <c r="A26163" t="s">
        <v>71010</v>
      </c>
      <c r="B26163" t="s">
        <v>73522</v>
      </c>
      <c r="C26163" t="s">
        <v>73523</v>
      </c>
      <c r="D26163">
        <v>4</v>
      </c>
      <c r="E26163" t="s">
        <v>7321</v>
      </c>
      <c r="F26163" t="s">
        <v>13</v>
      </c>
      <c r="G26163" t="s">
        <v>73476</v>
      </c>
      <c r="H26163" s="3" t="s">
        <v>73484</v>
      </c>
      <c r="I26163" t="s">
        <v>62</v>
      </c>
      <c r="J26163" t="s">
        <v>71011</v>
      </c>
    </row>
    <row r="26164" spans="1:10" ht="16" x14ac:dyDescent="0.2">
      <c r="A26164" t="s">
        <v>32945</v>
      </c>
      <c r="B26164" t="s">
        <v>73490</v>
      </c>
      <c r="C26164" t="s">
        <v>73491</v>
      </c>
      <c r="D26164">
        <v>2</v>
      </c>
      <c r="E26164" t="s">
        <v>7321</v>
      </c>
      <c r="F26164" t="s">
        <v>13</v>
      </c>
      <c r="G26164" t="s">
        <v>73476</v>
      </c>
      <c r="H26164" s="3" t="s">
        <v>73488</v>
      </c>
      <c r="I26164" t="s">
        <v>62</v>
      </c>
      <c r="J26164" t="s">
        <v>32949</v>
      </c>
    </row>
    <row r="26165" spans="1:10" ht="16" x14ac:dyDescent="0.2">
      <c r="A26165" t="s">
        <v>27281</v>
      </c>
      <c r="B26165" t="s">
        <v>73524</v>
      </c>
      <c r="C26165" t="s">
        <v>73525</v>
      </c>
      <c r="D26165">
        <v>3</v>
      </c>
      <c r="E26165" t="s">
        <v>7321</v>
      </c>
      <c r="F26165" t="s">
        <v>13</v>
      </c>
      <c r="G26165" t="s">
        <v>73476</v>
      </c>
      <c r="H26165" s="3" t="s">
        <v>73488</v>
      </c>
      <c r="I26165" t="s">
        <v>62</v>
      </c>
      <c r="J26165" t="s">
        <v>27283</v>
      </c>
    </row>
    <row r="26166" spans="1:10" ht="32" x14ac:dyDescent="0.2">
      <c r="A26166" t="s">
        <v>73489</v>
      </c>
      <c r="B26166" t="s">
        <v>33809</v>
      </c>
      <c r="C26166" t="s">
        <v>33810</v>
      </c>
      <c r="D26166">
        <v>3</v>
      </c>
      <c r="E26166" t="s">
        <v>13</v>
      </c>
      <c r="F26166" t="s">
        <v>13</v>
      </c>
      <c r="G26166" t="s">
        <v>73476</v>
      </c>
      <c r="H26166" s="3" t="s">
        <v>73526</v>
      </c>
      <c r="I26166" t="s">
        <v>36</v>
      </c>
      <c r="J26166" t="s">
        <v>73492</v>
      </c>
    </row>
    <row r="26167" spans="1:10" ht="32" x14ac:dyDescent="0.2">
      <c r="A26167" t="s">
        <v>4437</v>
      </c>
      <c r="B26167" t="s">
        <v>24574</v>
      </c>
      <c r="C26167" t="s">
        <v>24575</v>
      </c>
      <c r="D26167">
        <v>5</v>
      </c>
      <c r="E26167" t="s">
        <v>7321</v>
      </c>
      <c r="F26167" t="s">
        <v>13</v>
      </c>
      <c r="G26167" t="s">
        <v>73476</v>
      </c>
      <c r="H26167" s="3" t="s">
        <v>73527</v>
      </c>
      <c r="I26167" t="s">
        <v>62</v>
      </c>
      <c r="J26167" t="s">
        <v>4439</v>
      </c>
    </row>
    <row r="26168" spans="1:10" ht="32" x14ac:dyDescent="0.2">
      <c r="A26168" t="s">
        <v>14514</v>
      </c>
      <c r="B26168" t="s">
        <v>24571</v>
      </c>
      <c r="C26168" t="s">
        <v>24572</v>
      </c>
      <c r="D26168">
        <v>10</v>
      </c>
      <c r="E26168" t="s">
        <v>7321</v>
      </c>
      <c r="F26168" t="s">
        <v>13</v>
      </c>
      <c r="G26168" t="s">
        <v>73476</v>
      </c>
      <c r="H26168" s="3" t="s">
        <v>73528</v>
      </c>
      <c r="I26168" t="s">
        <v>62</v>
      </c>
      <c r="J26168" t="s">
        <v>14518</v>
      </c>
    </row>
    <row r="26169" spans="1:10" ht="16" x14ac:dyDescent="0.2">
      <c r="A26169" t="s">
        <v>42186</v>
      </c>
      <c r="B26169" t="s">
        <v>73529</v>
      </c>
      <c r="C26169" t="s">
        <v>73530</v>
      </c>
      <c r="D26169">
        <v>4</v>
      </c>
      <c r="E26169" t="s">
        <v>7321</v>
      </c>
      <c r="F26169" t="s">
        <v>13</v>
      </c>
      <c r="G26169" t="s">
        <v>73476</v>
      </c>
      <c r="H26169" s="3" t="s">
        <v>73531</v>
      </c>
      <c r="I26169" t="s">
        <v>62</v>
      </c>
      <c r="J26169" t="s">
        <v>42191</v>
      </c>
    </row>
    <row r="26170" spans="1:10" ht="16" x14ac:dyDescent="0.2">
      <c r="A26170" t="s">
        <v>4418</v>
      </c>
      <c r="B26170" t="s">
        <v>73532</v>
      </c>
      <c r="C26170" t="s">
        <v>73533</v>
      </c>
      <c r="D26170">
        <v>7</v>
      </c>
      <c r="E26170" t="s">
        <v>7321</v>
      </c>
      <c r="F26170" t="s">
        <v>13</v>
      </c>
      <c r="G26170" t="s">
        <v>73476</v>
      </c>
      <c r="H26170" s="3" t="s">
        <v>73481</v>
      </c>
      <c r="I26170" t="s">
        <v>62</v>
      </c>
      <c r="J26170" t="s">
        <v>4422</v>
      </c>
    </row>
    <row r="26171" spans="1:10" ht="16" x14ac:dyDescent="0.2">
      <c r="A26171" t="s">
        <v>73534</v>
      </c>
      <c r="B26171" t="s">
        <v>73524</v>
      </c>
      <c r="C26171" t="s">
        <v>73525</v>
      </c>
      <c r="D26171">
        <v>1</v>
      </c>
      <c r="E26171" t="s">
        <v>7321</v>
      </c>
      <c r="F26171" t="s">
        <v>13</v>
      </c>
      <c r="G26171" t="s">
        <v>73476</v>
      </c>
      <c r="H26171" s="3" t="s">
        <v>73484</v>
      </c>
      <c r="I26171" t="s">
        <v>62</v>
      </c>
      <c r="J26171" t="s">
        <v>73535</v>
      </c>
    </row>
    <row r="26172" spans="1:10" ht="16" x14ac:dyDescent="0.2">
      <c r="A26172" t="s">
        <v>51955</v>
      </c>
      <c r="B26172" t="s">
        <v>73536</v>
      </c>
      <c r="C26172" t="s">
        <v>73537</v>
      </c>
      <c r="D26172">
        <v>2</v>
      </c>
      <c r="E26172" t="s">
        <v>7321</v>
      </c>
      <c r="F26172" t="s">
        <v>13</v>
      </c>
      <c r="G26172" t="s">
        <v>73476</v>
      </c>
      <c r="H26172" s="3" t="s">
        <v>73538</v>
      </c>
      <c r="I26172" t="s">
        <v>62</v>
      </c>
      <c r="J26172" t="s">
        <v>51957</v>
      </c>
    </row>
    <row r="26173" spans="1:10" ht="16" x14ac:dyDescent="0.2">
      <c r="A26173" t="s">
        <v>73539</v>
      </c>
      <c r="B26173" t="s">
        <v>42187</v>
      </c>
      <c r="C26173" t="s">
        <v>42188</v>
      </c>
      <c r="D26173">
        <v>1</v>
      </c>
      <c r="E26173" t="s">
        <v>7321</v>
      </c>
      <c r="F26173" t="s">
        <v>13</v>
      </c>
      <c r="G26173" t="s">
        <v>73476</v>
      </c>
      <c r="H26173" s="3" t="s">
        <v>73484</v>
      </c>
      <c r="I26173" t="s">
        <v>62</v>
      </c>
      <c r="J26173" t="s">
        <v>73540</v>
      </c>
    </row>
    <row r="26174" spans="1:10" ht="16" x14ac:dyDescent="0.2">
      <c r="A26174" t="s">
        <v>53555</v>
      </c>
      <c r="B26174" t="s">
        <v>26505</v>
      </c>
      <c r="C26174" t="s">
        <v>73541</v>
      </c>
      <c r="D26174">
        <v>2</v>
      </c>
      <c r="E26174" t="s">
        <v>7321</v>
      </c>
      <c r="F26174" t="s">
        <v>13</v>
      </c>
      <c r="G26174" t="s">
        <v>73476</v>
      </c>
      <c r="H26174" s="3" t="s">
        <v>73484</v>
      </c>
      <c r="I26174" t="s">
        <v>62</v>
      </c>
      <c r="J26174" t="s">
        <v>53558</v>
      </c>
    </row>
    <row r="26175" spans="1:10" ht="16" x14ac:dyDescent="0.2">
      <c r="A26175" t="s">
        <v>4418</v>
      </c>
      <c r="B26175" t="s">
        <v>73498</v>
      </c>
      <c r="C26175" t="s">
        <v>73499</v>
      </c>
      <c r="D26175">
        <v>6</v>
      </c>
      <c r="E26175" t="s">
        <v>7321</v>
      </c>
      <c r="F26175" t="s">
        <v>13</v>
      </c>
      <c r="G26175" t="s">
        <v>73476</v>
      </c>
      <c r="H26175" s="3" t="s">
        <v>73481</v>
      </c>
      <c r="I26175" t="s">
        <v>62</v>
      </c>
      <c r="J26175" t="s">
        <v>4422</v>
      </c>
    </row>
    <row r="26176" spans="1:10" ht="16" x14ac:dyDescent="0.2">
      <c r="A26176" t="s">
        <v>73542</v>
      </c>
      <c r="B26176" t="s">
        <v>67764</v>
      </c>
      <c r="C26176" t="s">
        <v>67765</v>
      </c>
      <c r="D26176">
        <v>3</v>
      </c>
      <c r="E26176" t="s">
        <v>7321</v>
      </c>
      <c r="F26176" t="s">
        <v>13</v>
      </c>
      <c r="G26176" t="s">
        <v>73476</v>
      </c>
      <c r="H26176" s="3" t="s">
        <v>73488</v>
      </c>
      <c r="I26176" t="s">
        <v>62</v>
      </c>
      <c r="J26176" t="s">
        <v>73543</v>
      </c>
    </row>
    <row r="26177" spans="1:10" ht="16" x14ac:dyDescent="0.2">
      <c r="A26177" t="s">
        <v>31707</v>
      </c>
      <c r="B26177" t="s">
        <v>34065</v>
      </c>
      <c r="C26177" t="s">
        <v>55511</v>
      </c>
      <c r="D26177">
        <v>1</v>
      </c>
      <c r="E26177" t="s">
        <v>7321</v>
      </c>
      <c r="F26177" t="s">
        <v>13</v>
      </c>
      <c r="G26177" t="s">
        <v>73476</v>
      </c>
      <c r="H26177" s="3" t="s">
        <v>73488</v>
      </c>
      <c r="I26177" t="s">
        <v>62</v>
      </c>
      <c r="J26177" t="s">
        <v>31710</v>
      </c>
    </row>
    <row r="26178" spans="1:10" ht="16" x14ac:dyDescent="0.2">
      <c r="A26178" t="s">
        <v>30971</v>
      </c>
      <c r="B26178" t="s">
        <v>73494</v>
      </c>
      <c r="C26178" t="s">
        <v>73495</v>
      </c>
      <c r="D26178">
        <v>4</v>
      </c>
      <c r="E26178" t="s">
        <v>7321</v>
      </c>
      <c r="F26178" t="s">
        <v>13</v>
      </c>
      <c r="G26178" t="s">
        <v>73476</v>
      </c>
      <c r="H26178" s="3" t="s">
        <v>73488</v>
      </c>
      <c r="I26178" t="s">
        <v>62</v>
      </c>
      <c r="J26178" t="s">
        <v>30973</v>
      </c>
    </row>
    <row r="26179" spans="1:10" ht="16" x14ac:dyDescent="0.2">
      <c r="A26179" t="s">
        <v>10669</v>
      </c>
      <c r="B26179" t="s">
        <v>73544</v>
      </c>
      <c r="C26179" t="s">
        <v>73545</v>
      </c>
      <c r="D26179">
        <v>2</v>
      </c>
      <c r="E26179" t="s">
        <v>7321</v>
      </c>
      <c r="F26179" t="s">
        <v>13</v>
      </c>
      <c r="G26179" t="s">
        <v>73476</v>
      </c>
      <c r="H26179" s="3" t="s">
        <v>73546</v>
      </c>
      <c r="I26179" t="s">
        <v>62</v>
      </c>
      <c r="J26179" t="s">
        <v>10671</v>
      </c>
    </row>
    <row r="26180" spans="1:10" ht="16" x14ac:dyDescent="0.2">
      <c r="A26180" t="s">
        <v>70995</v>
      </c>
      <c r="B26180" t="s">
        <v>73522</v>
      </c>
      <c r="C26180" t="s">
        <v>73523</v>
      </c>
      <c r="D26180">
        <v>4</v>
      </c>
      <c r="E26180" t="s">
        <v>7321</v>
      </c>
      <c r="F26180" t="s">
        <v>13</v>
      </c>
      <c r="G26180" t="s">
        <v>73476</v>
      </c>
      <c r="H26180" s="3" t="s">
        <v>73484</v>
      </c>
      <c r="I26180" t="s">
        <v>62</v>
      </c>
      <c r="J26180" t="s">
        <v>70996</v>
      </c>
    </row>
    <row r="26181" spans="1:10" ht="16" x14ac:dyDescent="0.2">
      <c r="A26181" t="s">
        <v>4418</v>
      </c>
      <c r="B26181" t="s">
        <v>73547</v>
      </c>
      <c r="C26181" t="s">
        <v>73548</v>
      </c>
      <c r="D26181">
        <v>3</v>
      </c>
      <c r="E26181" t="s">
        <v>7321</v>
      </c>
      <c r="F26181" t="s">
        <v>13</v>
      </c>
      <c r="G26181" t="s">
        <v>73476</v>
      </c>
      <c r="H26181" s="3" t="s">
        <v>73481</v>
      </c>
      <c r="I26181" t="s">
        <v>62</v>
      </c>
      <c r="J26181" t="s">
        <v>4422</v>
      </c>
    </row>
    <row r="26182" spans="1:10" ht="16" x14ac:dyDescent="0.2">
      <c r="A26182" t="s">
        <v>37982</v>
      </c>
      <c r="B26182" t="s">
        <v>73486</v>
      </c>
      <c r="C26182" t="s">
        <v>73487</v>
      </c>
      <c r="D26182">
        <v>1</v>
      </c>
      <c r="E26182" t="s">
        <v>7321</v>
      </c>
      <c r="F26182" t="s">
        <v>13</v>
      </c>
      <c r="G26182" t="s">
        <v>73476</v>
      </c>
      <c r="H26182" s="3" t="s">
        <v>73484</v>
      </c>
      <c r="I26182" t="s">
        <v>62</v>
      </c>
      <c r="J26182" t="s">
        <v>37983</v>
      </c>
    </row>
    <row r="26183" spans="1:10" ht="16" x14ac:dyDescent="0.2">
      <c r="A26183" t="s">
        <v>73549</v>
      </c>
      <c r="B26183" t="s">
        <v>73486</v>
      </c>
      <c r="C26183" t="s">
        <v>73487</v>
      </c>
      <c r="D26183">
        <v>1</v>
      </c>
      <c r="E26183" t="s">
        <v>7321</v>
      </c>
      <c r="F26183" t="s">
        <v>13</v>
      </c>
      <c r="G26183" t="s">
        <v>73476</v>
      </c>
      <c r="H26183" s="3" t="s">
        <v>73488</v>
      </c>
      <c r="I26183" t="s">
        <v>62</v>
      </c>
      <c r="J26183" t="s">
        <v>73550</v>
      </c>
    </row>
    <row r="26184" spans="1:10" ht="16" x14ac:dyDescent="0.2">
      <c r="A26184" t="s">
        <v>30971</v>
      </c>
      <c r="B26184" t="s">
        <v>34065</v>
      </c>
      <c r="C26184" t="s">
        <v>55511</v>
      </c>
      <c r="D26184">
        <v>1</v>
      </c>
      <c r="E26184" t="s">
        <v>7321</v>
      </c>
      <c r="F26184" t="s">
        <v>13</v>
      </c>
      <c r="G26184" t="s">
        <v>73476</v>
      </c>
      <c r="H26184" s="3" t="s">
        <v>73488</v>
      </c>
      <c r="I26184" t="s">
        <v>62</v>
      </c>
      <c r="J26184" t="s">
        <v>30973</v>
      </c>
    </row>
    <row r="26185" spans="1:10" ht="16" x14ac:dyDescent="0.2">
      <c r="A26185" t="s">
        <v>73549</v>
      </c>
      <c r="B26185" t="s">
        <v>73551</v>
      </c>
      <c r="C26185" t="s">
        <v>73552</v>
      </c>
      <c r="D26185">
        <v>3</v>
      </c>
      <c r="E26185" t="s">
        <v>7321</v>
      </c>
      <c r="F26185" t="s">
        <v>13</v>
      </c>
      <c r="G26185" t="s">
        <v>73476</v>
      </c>
      <c r="H26185" s="3" t="s">
        <v>73488</v>
      </c>
      <c r="I26185" t="s">
        <v>62</v>
      </c>
      <c r="J26185" t="s">
        <v>73550</v>
      </c>
    </row>
    <row r="26186" spans="1:10" ht="16" x14ac:dyDescent="0.2">
      <c r="A26186" t="s">
        <v>36086</v>
      </c>
      <c r="B26186" t="s">
        <v>73524</v>
      </c>
      <c r="C26186" t="s">
        <v>73525</v>
      </c>
      <c r="D26186">
        <v>1</v>
      </c>
      <c r="E26186" t="s">
        <v>7321</v>
      </c>
      <c r="F26186" t="s">
        <v>13</v>
      </c>
      <c r="G26186" t="s">
        <v>73476</v>
      </c>
      <c r="H26186" s="3" t="s">
        <v>73484</v>
      </c>
      <c r="I26186" t="s">
        <v>62</v>
      </c>
      <c r="J26186" t="s">
        <v>36089</v>
      </c>
    </row>
    <row r="26187" spans="1:10" ht="32" x14ac:dyDescent="0.2">
      <c r="A26187" t="s">
        <v>4418</v>
      </c>
      <c r="B26187" t="s">
        <v>24568</v>
      </c>
      <c r="C26187" t="s">
        <v>24564</v>
      </c>
      <c r="D26187">
        <v>9</v>
      </c>
      <c r="E26187" t="s">
        <v>7321</v>
      </c>
      <c r="F26187" t="s">
        <v>13</v>
      </c>
      <c r="G26187" t="s">
        <v>73476</v>
      </c>
      <c r="H26187" s="3" t="s">
        <v>73553</v>
      </c>
      <c r="I26187" t="s">
        <v>62</v>
      </c>
      <c r="J26187" t="s">
        <v>4422</v>
      </c>
    </row>
    <row r="26188" spans="1:10" ht="32" x14ac:dyDescent="0.2">
      <c r="A26188" t="s">
        <v>73549</v>
      </c>
      <c r="B26188" t="s">
        <v>33835</v>
      </c>
      <c r="C26188" t="s">
        <v>33836</v>
      </c>
      <c r="D26188">
        <v>2</v>
      </c>
      <c r="E26188" t="s">
        <v>7321</v>
      </c>
      <c r="F26188" t="s">
        <v>13</v>
      </c>
      <c r="G26188" t="s">
        <v>73476</v>
      </c>
      <c r="H26188" s="3" t="s">
        <v>73515</v>
      </c>
      <c r="I26188" t="s">
        <v>62</v>
      </c>
      <c r="J26188" t="s">
        <v>73550</v>
      </c>
    </row>
    <row r="26189" spans="1:10" ht="16" x14ac:dyDescent="0.2">
      <c r="A26189" t="s">
        <v>42544</v>
      </c>
      <c r="B26189" t="s">
        <v>73486</v>
      </c>
      <c r="C26189" t="s">
        <v>73487</v>
      </c>
      <c r="D26189">
        <v>1</v>
      </c>
      <c r="E26189" t="s">
        <v>7321</v>
      </c>
      <c r="F26189" t="s">
        <v>13</v>
      </c>
      <c r="G26189" t="s">
        <v>73476</v>
      </c>
      <c r="H26189" s="3" t="s">
        <v>73488</v>
      </c>
      <c r="I26189" t="s">
        <v>62</v>
      </c>
      <c r="J26189" t="s">
        <v>42549</v>
      </c>
    </row>
    <row r="26190" spans="1:10" ht="16" x14ac:dyDescent="0.2">
      <c r="A26190" t="s">
        <v>71199</v>
      </c>
      <c r="B26190" t="s">
        <v>73486</v>
      </c>
      <c r="C26190" t="s">
        <v>73487</v>
      </c>
      <c r="D26190">
        <v>1</v>
      </c>
      <c r="E26190" t="s">
        <v>7321</v>
      </c>
      <c r="F26190" t="s">
        <v>13</v>
      </c>
      <c r="G26190" t="s">
        <v>73476</v>
      </c>
      <c r="H26190" s="3" t="s">
        <v>73554</v>
      </c>
      <c r="I26190" t="s">
        <v>62</v>
      </c>
      <c r="J26190" t="s">
        <v>71203</v>
      </c>
    </row>
    <row r="26191" spans="1:10" ht="16" x14ac:dyDescent="0.2">
      <c r="A26191" t="s">
        <v>4418</v>
      </c>
      <c r="B26191" t="s">
        <v>24571</v>
      </c>
      <c r="C26191" t="s">
        <v>24572</v>
      </c>
      <c r="D26191">
        <v>1</v>
      </c>
      <c r="E26191" t="s">
        <v>7321</v>
      </c>
      <c r="F26191" t="s">
        <v>13</v>
      </c>
      <c r="G26191" t="s">
        <v>73476</v>
      </c>
      <c r="H26191" s="3" t="s">
        <v>73481</v>
      </c>
      <c r="I26191" t="s">
        <v>62</v>
      </c>
      <c r="J26191" t="s">
        <v>4422</v>
      </c>
    </row>
    <row r="26192" spans="1:10" ht="16" x14ac:dyDescent="0.2">
      <c r="A26192" t="s">
        <v>36086</v>
      </c>
      <c r="B26192" t="s">
        <v>73555</v>
      </c>
      <c r="C26192" t="s">
        <v>73556</v>
      </c>
      <c r="D26192">
        <v>2</v>
      </c>
      <c r="E26192" t="s">
        <v>7321</v>
      </c>
      <c r="F26192" t="s">
        <v>13</v>
      </c>
      <c r="G26192" t="s">
        <v>73476</v>
      </c>
      <c r="H26192" s="3" t="s">
        <v>73484</v>
      </c>
      <c r="I26192" t="s">
        <v>62</v>
      </c>
      <c r="J26192" t="s">
        <v>36089</v>
      </c>
    </row>
    <row r="26193" spans="1:10" ht="16" x14ac:dyDescent="0.2">
      <c r="A26193" t="s">
        <v>70999</v>
      </c>
      <c r="B26193" t="s">
        <v>73522</v>
      </c>
      <c r="C26193" t="s">
        <v>73523</v>
      </c>
      <c r="D26193">
        <v>5</v>
      </c>
      <c r="E26193" t="s">
        <v>7321</v>
      </c>
      <c r="F26193" t="s">
        <v>13</v>
      </c>
      <c r="G26193" t="s">
        <v>73476</v>
      </c>
      <c r="H26193" s="3" t="s">
        <v>73484</v>
      </c>
      <c r="I26193" t="s">
        <v>62</v>
      </c>
      <c r="J26193" t="s">
        <v>71000</v>
      </c>
    </row>
    <row r="26194" spans="1:10" ht="16" x14ac:dyDescent="0.2">
      <c r="A26194" t="s">
        <v>4418</v>
      </c>
      <c r="B26194" t="s">
        <v>73557</v>
      </c>
      <c r="C26194" t="s">
        <v>73558</v>
      </c>
      <c r="D26194">
        <v>8</v>
      </c>
      <c r="E26194" t="s">
        <v>7321</v>
      </c>
      <c r="F26194" t="s">
        <v>13</v>
      </c>
      <c r="G26194" t="s">
        <v>73476</v>
      </c>
      <c r="H26194" s="3" t="s">
        <v>73481</v>
      </c>
      <c r="I26194" t="s">
        <v>62</v>
      </c>
      <c r="J26194" t="s">
        <v>4422</v>
      </c>
    </row>
    <row r="26195" spans="1:10" ht="32" x14ac:dyDescent="0.2">
      <c r="A26195" t="s">
        <v>73534</v>
      </c>
      <c r="B26195" t="s">
        <v>42187</v>
      </c>
      <c r="C26195" t="s">
        <v>42188</v>
      </c>
      <c r="D26195">
        <v>2</v>
      </c>
      <c r="E26195" t="s">
        <v>13</v>
      </c>
      <c r="F26195" t="s">
        <v>13</v>
      </c>
      <c r="G26195" t="s">
        <v>73559</v>
      </c>
      <c r="H26195" s="3" t="s">
        <v>73560</v>
      </c>
      <c r="I26195" t="s">
        <v>62</v>
      </c>
      <c r="J26195" t="s">
        <v>73535</v>
      </c>
    </row>
    <row r="26196" spans="1:10" ht="16" x14ac:dyDescent="0.2">
      <c r="A26196" t="s">
        <v>24107</v>
      </c>
      <c r="B26196" t="s">
        <v>73561</v>
      </c>
      <c r="C26196" t="s">
        <v>73562</v>
      </c>
      <c r="D26196">
        <v>1</v>
      </c>
      <c r="E26196" t="s">
        <v>7321</v>
      </c>
      <c r="F26196" t="s">
        <v>13</v>
      </c>
      <c r="G26196" t="s">
        <v>73563</v>
      </c>
      <c r="H26196" s="3" t="s">
        <v>73564</v>
      </c>
      <c r="I26196" t="s">
        <v>62</v>
      </c>
      <c r="J26196" t="s">
        <v>24108</v>
      </c>
    </row>
    <row r="26197" spans="1:10" ht="16" x14ac:dyDescent="0.2">
      <c r="A26197" t="s">
        <v>73565</v>
      </c>
      <c r="B26197" t="s">
        <v>38873</v>
      </c>
      <c r="C26197" t="s">
        <v>38874</v>
      </c>
      <c r="D26197">
        <v>2</v>
      </c>
      <c r="E26197" t="s">
        <v>13</v>
      </c>
      <c r="F26197" t="s">
        <v>13</v>
      </c>
      <c r="G26197" t="s">
        <v>73566</v>
      </c>
      <c r="H26197" s="3" t="s">
        <v>73567</v>
      </c>
      <c r="I26197" t="s">
        <v>355</v>
      </c>
      <c r="J26197" t="s">
        <v>73568</v>
      </c>
    </row>
    <row r="26198" spans="1:10" ht="16" x14ac:dyDescent="0.2">
      <c r="A26198" t="s">
        <v>73565</v>
      </c>
      <c r="B26198" t="s">
        <v>73569</v>
      </c>
      <c r="C26198" t="s">
        <v>73570</v>
      </c>
      <c r="D26198">
        <v>1</v>
      </c>
      <c r="E26198" t="s">
        <v>13</v>
      </c>
      <c r="F26198" t="s">
        <v>13</v>
      </c>
      <c r="G26198" t="s">
        <v>73566</v>
      </c>
      <c r="H26198" s="3" t="s">
        <v>73567</v>
      </c>
      <c r="I26198" t="s">
        <v>355</v>
      </c>
      <c r="J26198" t="s">
        <v>73568</v>
      </c>
    </row>
    <row r="26199" spans="1:10" ht="16" x14ac:dyDescent="0.2">
      <c r="A26199" t="s">
        <v>23065</v>
      </c>
      <c r="B26199" t="s">
        <v>73571</v>
      </c>
      <c r="C26199" t="s">
        <v>73572</v>
      </c>
      <c r="D26199">
        <v>4</v>
      </c>
      <c r="E26199" t="s">
        <v>13</v>
      </c>
      <c r="F26199" t="s">
        <v>13</v>
      </c>
      <c r="G26199" t="s">
        <v>73566</v>
      </c>
      <c r="H26199" s="3" t="s">
        <v>73567</v>
      </c>
      <c r="I26199" t="s">
        <v>355</v>
      </c>
      <c r="J26199" t="s">
        <v>23070</v>
      </c>
    </row>
    <row r="26200" spans="1:10" ht="16" x14ac:dyDescent="0.2">
      <c r="A26200" t="s">
        <v>73565</v>
      </c>
      <c r="B26200" t="s">
        <v>23066</v>
      </c>
      <c r="C26200" t="s">
        <v>23067</v>
      </c>
      <c r="D26200">
        <v>3</v>
      </c>
      <c r="E26200" t="s">
        <v>13</v>
      </c>
      <c r="F26200" t="s">
        <v>13</v>
      </c>
      <c r="G26200" t="s">
        <v>73566</v>
      </c>
      <c r="H26200" s="3" t="s">
        <v>73567</v>
      </c>
      <c r="I26200" t="s">
        <v>355</v>
      </c>
      <c r="J26200" t="s">
        <v>73568</v>
      </c>
    </row>
    <row r="26201" spans="1:10" ht="16" x14ac:dyDescent="0.2">
      <c r="A26201" t="s">
        <v>73573</v>
      </c>
      <c r="B26201" t="s">
        <v>73574</v>
      </c>
      <c r="C26201" t="s">
        <v>73575</v>
      </c>
      <c r="D26201">
        <v>1</v>
      </c>
      <c r="E26201">
        <f>410</f>
        <v>410</v>
      </c>
      <c r="F26201" t="s">
        <v>13</v>
      </c>
      <c r="G26201" t="s">
        <v>73576</v>
      </c>
      <c r="H26201" s="3" t="s">
        <v>73577</v>
      </c>
      <c r="I26201" t="s">
        <v>126</v>
      </c>
      <c r="J26201" t="s">
        <v>73578</v>
      </c>
    </row>
    <row r="26202" spans="1:10" ht="16" x14ac:dyDescent="0.2">
      <c r="A26202" t="s">
        <v>73579</v>
      </c>
      <c r="B26202" t="s">
        <v>73580</v>
      </c>
      <c r="C26202" t="s">
        <v>73581</v>
      </c>
      <c r="D26202">
        <v>2</v>
      </c>
      <c r="E26202">
        <f>410</f>
        <v>410</v>
      </c>
      <c r="F26202" t="s">
        <v>13</v>
      </c>
      <c r="G26202" t="s">
        <v>73576</v>
      </c>
      <c r="H26202" s="3" t="s">
        <v>73582</v>
      </c>
      <c r="I26202" t="s">
        <v>126</v>
      </c>
      <c r="J26202" t="s">
        <v>73583</v>
      </c>
    </row>
    <row r="26203" spans="1:10" ht="16" x14ac:dyDescent="0.2">
      <c r="A26203" t="s">
        <v>16111</v>
      </c>
      <c r="B26203" t="s">
        <v>16319</v>
      </c>
      <c r="C26203" t="s">
        <v>16320</v>
      </c>
      <c r="D26203">
        <v>3</v>
      </c>
      <c r="E26203">
        <f>410</f>
        <v>410</v>
      </c>
      <c r="F26203" t="s">
        <v>13</v>
      </c>
      <c r="G26203" t="s">
        <v>73576</v>
      </c>
      <c r="H26203" s="3" t="s">
        <v>73582</v>
      </c>
      <c r="I26203" t="s">
        <v>126</v>
      </c>
      <c r="J26203" t="s">
        <v>16115</v>
      </c>
    </row>
    <row r="26204" spans="1:10" ht="16" x14ac:dyDescent="0.2">
      <c r="A26204" t="s">
        <v>53276</v>
      </c>
      <c r="B26204" t="s">
        <v>73584</v>
      </c>
      <c r="C26204" t="s">
        <v>73585</v>
      </c>
      <c r="D26204">
        <v>2</v>
      </c>
      <c r="E26204">
        <f>410</f>
        <v>410</v>
      </c>
      <c r="F26204" t="s">
        <v>13</v>
      </c>
      <c r="G26204" t="s">
        <v>73576</v>
      </c>
      <c r="H26204" s="3" t="s">
        <v>73586</v>
      </c>
      <c r="I26204" t="s">
        <v>126</v>
      </c>
      <c r="J26204" t="s">
        <v>53278</v>
      </c>
    </row>
    <row r="26205" spans="1:10" ht="16" x14ac:dyDescent="0.2">
      <c r="A26205" t="s">
        <v>11822</v>
      </c>
      <c r="B26205" t="s">
        <v>16319</v>
      </c>
      <c r="C26205" t="s">
        <v>16320</v>
      </c>
      <c r="D26205">
        <v>4</v>
      </c>
      <c r="E26205">
        <f>410</f>
        <v>410</v>
      </c>
      <c r="F26205" t="s">
        <v>13</v>
      </c>
      <c r="G26205" t="s">
        <v>73576</v>
      </c>
      <c r="H26205" s="3" t="s">
        <v>73582</v>
      </c>
      <c r="I26205" t="s">
        <v>126</v>
      </c>
      <c r="J26205" t="s">
        <v>11825</v>
      </c>
    </row>
    <row r="26206" spans="1:10" ht="16" x14ac:dyDescent="0.2">
      <c r="A26206" t="s">
        <v>34506</v>
      </c>
      <c r="B26206" t="s">
        <v>73587</v>
      </c>
      <c r="C26206" t="s">
        <v>73588</v>
      </c>
      <c r="D26206">
        <v>2</v>
      </c>
      <c r="E26206">
        <f>410</f>
        <v>410</v>
      </c>
      <c r="F26206" t="s">
        <v>13</v>
      </c>
      <c r="G26206" t="s">
        <v>73576</v>
      </c>
      <c r="H26206" s="3" t="s">
        <v>73589</v>
      </c>
      <c r="I26206" t="s">
        <v>126</v>
      </c>
      <c r="J26206" t="s">
        <v>34509</v>
      </c>
    </row>
    <row r="26207" spans="1:10" ht="16" x14ac:dyDescent="0.2">
      <c r="A26207" t="s">
        <v>16238</v>
      </c>
      <c r="B26207" t="s">
        <v>73590</v>
      </c>
      <c r="C26207" t="s">
        <v>73591</v>
      </c>
      <c r="D26207">
        <v>1</v>
      </c>
      <c r="E26207">
        <f>410</f>
        <v>410</v>
      </c>
      <c r="F26207" t="s">
        <v>13</v>
      </c>
      <c r="G26207" t="s">
        <v>73576</v>
      </c>
      <c r="H26207" s="3" t="s">
        <v>73582</v>
      </c>
      <c r="I26207" t="s">
        <v>126</v>
      </c>
      <c r="J26207" t="s">
        <v>16239</v>
      </c>
    </row>
    <row r="26208" spans="1:10" ht="16" x14ac:dyDescent="0.2">
      <c r="A26208" t="s">
        <v>73579</v>
      </c>
      <c r="B26208" t="s">
        <v>73592</v>
      </c>
      <c r="C26208" t="s">
        <v>73593</v>
      </c>
      <c r="D26208">
        <v>1</v>
      </c>
      <c r="E26208">
        <f>410</f>
        <v>410</v>
      </c>
      <c r="F26208" t="s">
        <v>13</v>
      </c>
      <c r="G26208" t="s">
        <v>73576</v>
      </c>
      <c r="H26208" s="3" t="s">
        <v>73582</v>
      </c>
      <c r="I26208" t="s">
        <v>126</v>
      </c>
      <c r="J26208" t="s">
        <v>73583</v>
      </c>
    </row>
    <row r="26209" spans="1:10" ht="16" x14ac:dyDescent="0.2">
      <c r="A26209" t="s">
        <v>73573</v>
      </c>
      <c r="B26209" t="s">
        <v>73594</v>
      </c>
      <c r="C26209" t="s">
        <v>73595</v>
      </c>
      <c r="D26209">
        <v>2</v>
      </c>
      <c r="E26209">
        <f>410</f>
        <v>410</v>
      </c>
      <c r="F26209" t="s">
        <v>13</v>
      </c>
      <c r="G26209" t="s">
        <v>73576</v>
      </c>
      <c r="H26209" s="3" t="s">
        <v>73582</v>
      </c>
      <c r="I26209" t="s">
        <v>126</v>
      </c>
      <c r="J26209" t="s">
        <v>73578</v>
      </c>
    </row>
    <row r="26210" spans="1:10" ht="16" x14ac:dyDescent="0.2">
      <c r="A26210" t="s">
        <v>73596</v>
      </c>
      <c r="B26210" t="s">
        <v>73597</v>
      </c>
      <c r="C26210" t="s">
        <v>73598</v>
      </c>
      <c r="D26210">
        <v>1</v>
      </c>
      <c r="E26210" t="s">
        <v>1280</v>
      </c>
      <c r="F26210" t="s">
        <v>13</v>
      </c>
      <c r="G26210" t="s">
        <v>73599</v>
      </c>
      <c r="H26210" s="3" t="s">
        <v>73600</v>
      </c>
      <c r="I26210" t="s">
        <v>7872</v>
      </c>
      <c r="J26210" t="s">
        <v>73601</v>
      </c>
    </row>
    <row r="26211" spans="1:10" ht="16" x14ac:dyDescent="0.2">
      <c r="A26211" t="s">
        <v>73602</v>
      </c>
      <c r="B26211" t="s">
        <v>73603</v>
      </c>
      <c r="C26211" t="s">
        <v>73604</v>
      </c>
      <c r="D26211">
        <v>1</v>
      </c>
      <c r="E26211" t="s">
        <v>1280</v>
      </c>
      <c r="F26211" t="s">
        <v>13</v>
      </c>
      <c r="G26211" t="s">
        <v>73599</v>
      </c>
      <c r="H26211" s="3" t="s">
        <v>73605</v>
      </c>
      <c r="I26211" t="s">
        <v>7872</v>
      </c>
      <c r="J26211" t="s">
        <v>73606</v>
      </c>
    </row>
    <row r="26212" spans="1:10" ht="16" x14ac:dyDescent="0.2">
      <c r="A26212" t="s">
        <v>73607</v>
      </c>
      <c r="B26212" t="s">
        <v>73608</v>
      </c>
      <c r="C26212" t="s">
        <v>73598</v>
      </c>
      <c r="D26212">
        <v>2</v>
      </c>
      <c r="E26212" t="s">
        <v>1280</v>
      </c>
      <c r="F26212" t="s">
        <v>13</v>
      </c>
      <c r="G26212" t="s">
        <v>73599</v>
      </c>
      <c r="H26212" s="3" t="s">
        <v>73609</v>
      </c>
      <c r="I26212" t="s">
        <v>7872</v>
      </c>
      <c r="J26212" t="s">
        <v>73610</v>
      </c>
    </row>
    <row r="26213" spans="1:10" ht="16" x14ac:dyDescent="0.2">
      <c r="A26213" t="s">
        <v>73611</v>
      </c>
      <c r="B26213" t="s">
        <v>73612</v>
      </c>
      <c r="C26213" t="s">
        <v>73613</v>
      </c>
      <c r="D26213">
        <v>1</v>
      </c>
      <c r="E26213" t="s">
        <v>1280</v>
      </c>
      <c r="F26213" t="s">
        <v>13</v>
      </c>
      <c r="G26213" t="s">
        <v>73599</v>
      </c>
      <c r="H26213" s="3" t="s">
        <v>73614</v>
      </c>
      <c r="I26213" t="s">
        <v>7872</v>
      </c>
      <c r="J26213" t="s">
        <v>73615</v>
      </c>
    </row>
    <row r="26214" spans="1:10" ht="16" x14ac:dyDescent="0.2">
      <c r="A26214" t="s">
        <v>73616</v>
      </c>
      <c r="B26214" t="s">
        <v>73617</v>
      </c>
      <c r="C26214" t="s">
        <v>73618</v>
      </c>
      <c r="D26214">
        <v>2</v>
      </c>
      <c r="E26214" t="s">
        <v>1280</v>
      </c>
      <c r="F26214" t="s">
        <v>13</v>
      </c>
      <c r="G26214" t="s">
        <v>73599</v>
      </c>
      <c r="H26214" s="3" t="s">
        <v>73619</v>
      </c>
      <c r="I26214" t="s">
        <v>7872</v>
      </c>
      <c r="J26214" t="s">
        <v>73620</v>
      </c>
    </row>
    <row r="26215" spans="1:10" ht="16" x14ac:dyDescent="0.2">
      <c r="A26215" t="s">
        <v>73621</v>
      </c>
      <c r="B26215" t="s">
        <v>73622</v>
      </c>
      <c r="C26215" t="s">
        <v>73623</v>
      </c>
      <c r="D26215">
        <v>3</v>
      </c>
      <c r="E26215" t="s">
        <v>1280</v>
      </c>
      <c r="F26215" t="s">
        <v>13</v>
      </c>
      <c r="G26215" t="s">
        <v>73599</v>
      </c>
      <c r="H26215" s="3" t="s">
        <v>73624</v>
      </c>
      <c r="I26215" t="s">
        <v>7872</v>
      </c>
      <c r="J26215" t="s">
        <v>73625</v>
      </c>
    </row>
    <row r="26216" spans="1:10" ht="16" x14ac:dyDescent="0.2">
      <c r="A26216" t="s">
        <v>73602</v>
      </c>
      <c r="B26216" t="s">
        <v>73626</v>
      </c>
      <c r="C26216" t="s">
        <v>73627</v>
      </c>
      <c r="D26216">
        <v>2</v>
      </c>
      <c r="E26216" t="s">
        <v>1280</v>
      </c>
      <c r="F26216" t="s">
        <v>13</v>
      </c>
      <c r="G26216" t="s">
        <v>73599</v>
      </c>
      <c r="H26216" s="3" t="s">
        <v>73605</v>
      </c>
      <c r="I26216" t="s">
        <v>7872</v>
      </c>
      <c r="J26216" t="s">
        <v>73606</v>
      </c>
    </row>
    <row r="26217" spans="1:10" ht="16" x14ac:dyDescent="0.2">
      <c r="A26217" t="s">
        <v>73596</v>
      </c>
      <c r="B26217" t="s">
        <v>73626</v>
      </c>
      <c r="C26217" t="s">
        <v>73627</v>
      </c>
      <c r="D26217">
        <v>3</v>
      </c>
      <c r="E26217" t="s">
        <v>1280</v>
      </c>
      <c r="F26217" t="s">
        <v>13</v>
      </c>
      <c r="G26217" t="s">
        <v>73599</v>
      </c>
      <c r="H26217" s="3" t="s">
        <v>73628</v>
      </c>
      <c r="I26217" t="s">
        <v>7872</v>
      </c>
      <c r="J26217" t="s">
        <v>73601</v>
      </c>
    </row>
    <row r="26218" spans="1:10" ht="16" x14ac:dyDescent="0.2">
      <c r="A26218" t="s">
        <v>73596</v>
      </c>
      <c r="B26218" t="s">
        <v>73629</v>
      </c>
      <c r="C26218" t="s">
        <v>73630</v>
      </c>
      <c r="D26218">
        <v>2</v>
      </c>
      <c r="E26218" t="s">
        <v>1280</v>
      </c>
      <c r="F26218" t="s">
        <v>13</v>
      </c>
      <c r="G26218" t="s">
        <v>73599</v>
      </c>
      <c r="H26218" s="3" t="s">
        <v>73600</v>
      </c>
      <c r="I26218" t="s">
        <v>7872</v>
      </c>
      <c r="J26218" t="s">
        <v>73601</v>
      </c>
    </row>
    <row r="26219" spans="1:10" ht="16" x14ac:dyDescent="0.2">
      <c r="A26219" t="s">
        <v>73607</v>
      </c>
      <c r="B26219" t="s">
        <v>73631</v>
      </c>
      <c r="C26219" t="s">
        <v>73632</v>
      </c>
      <c r="D26219">
        <v>1</v>
      </c>
      <c r="E26219" t="s">
        <v>1280</v>
      </c>
      <c r="F26219" t="s">
        <v>13</v>
      </c>
      <c r="G26219" t="s">
        <v>73599</v>
      </c>
      <c r="H26219" s="3" t="s">
        <v>73609</v>
      </c>
      <c r="I26219" t="s">
        <v>7872</v>
      </c>
      <c r="J26219" t="s">
        <v>73610</v>
      </c>
    </row>
    <row r="26220" spans="1:10" ht="16" x14ac:dyDescent="0.2">
      <c r="A26220" t="s">
        <v>73616</v>
      </c>
      <c r="B26220" t="s">
        <v>73633</v>
      </c>
      <c r="C26220" t="s">
        <v>73634</v>
      </c>
      <c r="D26220">
        <v>1</v>
      </c>
      <c r="E26220" t="s">
        <v>1280</v>
      </c>
      <c r="F26220" t="s">
        <v>13</v>
      </c>
      <c r="G26220" t="s">
        <v>73599</v>
      </c>
      <c r="H26220" s="3" t="s">
        <v>73619</v>
      </c>
      <c r="I26220" t="s">
        <v>7872</v>
      </c>
      <c r="J26220" t="s">
        <v>73620</v>
      </c>
    </row>
    <row r="26221" spans="1:10" ht="16" x14ac:dyDescent="0.2">
      <c r="A26221" t="s">
        <v>73602</v>
      </c>
      <c r="B26221" t="s">
        <v>73608</v>
      </c>
      <c r="C26221" t="s">
        <v>73598</v>
      </c>
      <c r="D26221">
        <v>3</v>
      </c>
      <c r="E26221" t="s">
        <v>1280</v>
      </c>
      <c r="F26221" t="s">
        <v>13</v>
      </c>
      <c r="G26221" t="s">
        <v>73599</v>
      </c>
      <c r="H26221" s="3" t="s">
        <v>73605</v>
      </c>
      <c r="I26221" t="s">
        <v>7872</v>
      </c>
      <c r="J26221" t="s">
        <v>73606</v>
      </c>
    </row>
    <row r="26222" spans="1:10" ht="32" x14ac:dyDescent="0.2">
      <c r="A26222" t="s">
        <v>73635</v>
      </c>
      <c r="B26222" t="s">
        <v>73629</v>
      </c>
      <c r="C26222" t="s">
        <v>73630</v>
      </c>
      <c r="D26222">
        <v>2</v>
      </c>
      <c r="E26222" t="s">
        <v>1280</v>
      </c>
      <c r="F26222" t="s">
        <v>13</v>
      </c>
      <c r="G26222" t="s">
        <v>73599</v>
      </c>
      <c r="H26222" s="3" t="s">
        <v>73636</v>
      </c>
      <c r="I26222" t="s">
        <v>7872</v>
      </c>
      <c r="J26222" t="s">
        <v>73637</v>
      </c>
    </row>
    <row r="26223" spans="1:10" ht="16" x14ac:dyDescent="0.2">
      <c r="A26223" t="s">
        <v>73611</v>
      </c>
      <c r="B26223" t="s">
        <v>73638</v>
      </c>
      <c r="C26223" t="s">
        <v>73639</v>
      </c>
      <c r="D26223">
        <v>2</v>
      </c>
      <c r="E26223" t="s">
        <v>1280</v>
      </c>
      <c r="F26223" t="s">
        <v>13</v>
      </c>
      <c r="G26223" t="s">
        <v>73599</v>
      </c>
      <c r="H26223" s="3" t="s">
        <v>73640</v>
      </c>
      <c r="I26223" t="s">
        <v>1725</v>
      </c>
      <c r="J26223" t="s">
        <v>73615</v>
      </c>
    </row>
    <row r="26224" spans="1:10" ht="16" x14ac:dyDescent="0.2">
      <c r="A26224" t="s">
        <v>73621</v>
      </c>
      <c r="B26224" t="s">
        <v>73641</v>
      </c>
      <c r="C26224" t="s">
        <v>73642</v>
      </c>
      <c r="D26224">
        <v>2</v>
      </c>
      <c r="E26224" t="s">
        <v>1280</v>
      </c>
      <c r="F26224" t="s">
        <v>13</v>
      </c>
      <c r="G26224" t="s">
        <v>73599</v>
      </c>
      <c r="H26224" s="3" t="s">
        <v>73643</v>
      </c>
      <c r="I26224" t="s">
        <v>7872</v>
      </c>
      <c r="J26224" t="s">
        <v>73625</v>
      </c>
    </row>
    <row r="26225" spans="1:10" ht="16" x14ac:dyDescent="0.2">
      <c r="A26225" t="s">
        <v>73644</v>
      </c>
      <c r="B26225" t="s">
        <v>73645</v>
      </c>
      <c r="C26225" t="s">
        <v>73646</v>
      </c>
      <c r="D26225">
        <v>1</v>
      </c>
      <c r="E26225" t="s">
        <v>1280</v>
      </c>
      <c r="F26225" t="s">
        <v>13</v>
      </c>
      <c r="G26225" t="s">
        <v>73599</v>
      </c>
      <c r="H26225" s="3" t="s">
        <v>73605</v>
      </c>
      <c r="I26225" t="s">
        <v>7872</v>
      </c>
      <c r="J26225" t="s">
        <v>73647</v>
      </c>
    </row>
    <row r="26226" spans="1:10" ht="16" x14ac:dyDescent="0.2">
      <c r="A26226" t="s">
        <v>73644</v>
      </c>
      <c r="B26226" t="s">
        <v>73648</v>
      </c>
      <c r="C26226" t="s">
        <v>73649</v>
      </c>
      <c r="D26226">
        <v>2</v>
      </c>
      <c r="E26226" t="s">
        <v>1280</v>
      </c>
      <c r="F26226" t="s">
        <v>13</v>
      </c>
      <c r="G26226" t="s">
        <v>73599</v>
      </c>
      <c r="H26226" s="3" t="s">
        <v>73605</v>
      </c>
      <c r="I26226" t="s">
        <v>7872</v>
      </c>
      <c r="J26226" t="s">
        <v>73647</v>
      </c>
    </row>
    <row r="26227" spans="1:10" ht="16" x14ac:dyDescent="0.2">
      <c r="A26227" t="s">
        <v>73602</v>
      </c>
      <c r="B26227" t="s">
        <v>73629</v>
      </c>
      <c r="C26227" t="s">
        <v>73630</v>
      </c>
      <c r="D26227">
        <v>4</v>
      </c>
      <c r="E26227" t="s">
        <v>1280</v>
      </c>
      <c r="F26227" t="s">
        <v>13</v>
      </c>
      <c r="G26227" t="s">
        <v>73599</v>
      </c>
      <c r="H26227" s="3" t="s">
        <v>73605</v>
      </c>
      <c r="I26227" t="s">
        <v>7872</v>
      </c>
      <c r="J26227" t="s">
        <v>73606</v>
      </c>
    </row>
    <row r="26228" spans="1:10" ht="32" x14ac:dyDescent="0.2">
      <c r="A26228" t="s">
        <v>73635</v>
      </c>
      <c r="B26228" t="s">
        <v>73650</v>
      </c>
      <c r="C26228" t="s">
        <v>73651</v>
      </c>
      <c r="D26228">
        <v>3</v>
      </c>
      <c r="E26228" t="s">
        <v>1280</v>
      </c>
      <c r="F26228" t="s">
        <v>13</v>
      </c>
      <c r="G26228" t="s">
        <v>73599</v>
      </c>
      <c r="H26228" s="3" t="s">
        <v>73636</v>
      </c>
      <c r="I26228" t="s">
        <v>7872</v>
      </c>
      <c r="J26228" t="s">
        <v>73637</v>
      </c>
    </row>
    <row r="26229" spans="1:10" ht="32" x14ac:dyDescent="0.2">
      <c r="A26229" t="s">
        <v>73635</v>
      </c>
      <c r="B26229" t="s">
        <v>73652</v>
      </c>
      <c r="C26229" t="s">
        <v>73653</v>
      </c>
      <c r="D26229">
        <v>1</v>
      </c>
      <c r="E26229" t="s">
        <v>1280</v>
      </c>
      <c r="F26229" t="s">
        <v>13</v>
      </c>
      <c r="G26229" t="s">
        <v>73599</v>
      </c>
      <c r="H26229" s="3" t="s">
        <v>73636</v>
      </c>
      <c r="I26229" t="s">
        <v>7872</v>
      </c>
      <c r="J26229" t="s">
        <v>73637</v>
      </c>
    </row>
    <row r="26230" spans="1:10" ht="16" x14ac:dyDescent="0.2">
      <c r="A26230" t="s">
        <v>73621</v>
      </c>
      <c r="B26230" t="s">
        <v>73654</v>
      </c>
      <c r="C26230" t="s">
        <v>73655</v>
      </c>
      <c r="D26230">
        <v>1</v>
      </c>
      <c r="E26230" t="s">
        <v>1280</v>
      </c>
      <c r="F26230" t="s">
        <v>13</v>
      </c>
      <c r="G26230" t="s">
        <v>73599</v>
      </c>
      <c r="H26230" s="3" t="s">
        <v>73643</v>
      </c>
      <c r="I26230" t="s">
        <v>7872</v>
      </c>
      <c r="J26230" t="s">
        <v>73625</v>
      </c>
    </row>
    <row r="26231" spans="1:10" ht="16" x14ac:dyDescent="0.2">
      <c r="A26231" t="s">
        <v>73607</v>
      </c>
      <c r="B26231" t="s">
        <v>73656</v>
      </c>
      <c r="C26231" t="s">
        <v>73657</v>
      </c>
      <c r="D26231">
        <v>3</v>
      </c>
      <c r="E26231" t="s">
        <v>1280</v>
      </c>
      <c r="F26231" t="s">
        <v>13</v>
      </c>
      <c r="G26231" t="s">
        <v>73599</v>
      </c>
      <c r="H26231" s="3" t="s">
        <v>73609</v>
      </c>
      <c r="I26231" t="s">
        <v>7872</v>
      </c>
      <c r="J26231" t="s">
        <v>73610</v>
      </c>
    </row>
    <row r="26232" spans="1:10" ht="16" x14ac:dyDescent="0.2">
      <c r="A26232" t="s">
        <v>73658</v>
      </c>
      <c r="B26232" t="s">
        <v>73659</v>
      </c>
      <c r="C26232" t="s">
        <v>73660</v>
      </c>
      <c r="D26232">
        <v>2</v>
      </c>
      <c r="E26232" t="s">
        <v>13</v>
      </c>
      <c r="F26232" t="s">
        <v>13</v>
      </c>
      <c r="G26232" t="s">
        <v>73661</v>
      </c>
      <c r="H26232" s="3" t="s">
        <v>73662</v>
      </c>
      <c r="I26232" t="s">
        <v>35619</v>
      </c>
      <c r="J26232" t="s">
        <v>73663</v>
      </c>
    </row>
    <row r="26233" spans="1:10" ht="16" x14ac:dyDescent="0.2">
      <c r="A26233" t="s">
        <v>73664</v>
      </c>
      <c r="B26233" t="s">
        <v>73665</v>
      </c>
      <c r="C26233" t="s">
        <v>73666</v>
      </c>
      <c r="D26233">
        <v>2</v>
      </c>
      <c r="E26233" t="s">
        <v>13</v>
      </c>
      <c r="F26233" t="s">
        <v>13</v>
      </c>
      <c r="G26233" t="s">
        <v>73661</v>
      </c>
      <c r="H26233" s="3" t="s">
        <v>73667</v>
      </c>
      <c r="I26233" t="s">
        <v>35619</v>
      </c>
      <c r="J26233" t="s">
        <v>73668</v>
      </c>
    </row>
    <row r="26234" spans="1:10" ht="16" x14ac:dyDescent="0.2">
      <c r="A26234" t="s">
        <v>68123</v>
      </c>
      <c r="B26234" t="s">
        <v>73669</v>
      </c>
      <c r="C26234" t="s">
        <v>73670</v>
      </c>
      <c r="D26234">
        <v>3</v>
      </c>
      <c r="E26234" t="s">
        <v>13</v>
      </c>
      <c r="F26234" t="s">
        <v>13</v>
      </c>
      <c r="G26234" t="s">
        <v>73661</v>
      </c>
      <c r="H26234" s="3" t="s">
        <v>73671</v>
      </c>
      <c r="I26234" t="s">
        <v>35619</v>
      </c>
      <c r="J26234" t="s">
        <v>68127</v>
      </c>
    </row>
    <row r="26235" spans="1:10" ht="16" x14ac:dyDescent="0.2">
      <c r="A26235" t="s">
        <v>73658</v>
      </c>
      <c r="B26235" t="s">
        <v>73672</v>
      </c>
      <c r="C26235" t="s">
        <v>73673</v>
      </c>
      <c r="D26235">
        <v>1</v>
      </c>
      <c r="E26235" t="s">
        <v>13</v>
      </c>
      <c r="F26235" t="s">
        <v>13</v>
      </c>
      <c r="G26235" t="s">
        <v>73661</v>
      </c>
      <c r="H26235" s="3" t="s">
        <v>73674</v>
      </c>
      <c r="I26235" t="s">
        <v>35619</v>
      </c>
      <c r="J26235" t="s">
        <v>73663</v>
      </c>
    </row>
    <row r="26236" spans="1:10" ht="16" x14ac:dyDescent="0.2">
      <c r="A26236" t="s">
        <v>73658</v>
      </c>
      <c r="B26236" t="s">
        <v>73675</v>
      </c>
      <c r="C26236" t="s">
        <v>73676</v>
      </c>
      <c r="D26236">
        <v>3</v>
      </c>
      <c r="E26236" t="s">
        <v>13</v>
      </c>
      <c r="F26236" t="s">
        <v>13</v>
      </c>
      <c r="G26236" t="s">
        <v>73661</v>
      </c>
      <c r="H26236" s="3" t="s">
        <v>73677</v>
      </c>
      <c r="I26236" t="s">
        <v>35619</v>
      </c>
      <c r="J26236" t="s">
        <v>73663</v>
      </c>
    </row>
    <row r="26237" spans="1:10" ht="16" x14ac:dyDescent="0.2">
      <c r="A26237" t="s">
        <v>68123</v>
      </c>
      <c r="B26237" t="s">
        <v>73678</v>
      </c>
      <c r="C26237" t="s">
        <v>73679</v>
      </c>
      <c r="D26237">
        <v>2</v>
      </c>
      <c r="E26237" t="s">
        <v>13</v>
      </c>
      <c r="F26237" t="s">
        <v>13</v>
      </c>
      <c r="G26237" t="s">
        <v>73661</v>
      </c>
      <c r="H26237" s="3" t="s">
        <v>73680</v>
      </c>
      <c r="I26237" t="s">
        <v>35619</v>
      </c>
      <c r="J26237" t="s">
        <v>68127</v>
      </c>
    </row>
    <row r="26238" spans="1:10" ht="16" x14ac:dyDescent="0.2">
      <c r="A26238" t="s">
        <v>35652</v>
      </c>
      <c r="B26238" t="s">
        <v>73672</v>
      </c>
      <c r="C26238" t="s">
        <v>73673</v>
      </c>
      <c r="D26238">
        <v>1</v>
      </c>
      <c r="E26238" t="s">
        <v>13</v>
      </c>
      <c r="F26238" t="s">
        <v>13</v>
      </c>
      <c r="G26238" t="s">
        <v>73661</v>
      </c>
      <c r="H26238" s="3" t="s">
        <v>73674</v>
      </c>
      <c r="I26238" t="s">
        <v>35619</v>
      </c>
      <c r="J26238" t="s">
        <v>35656</v>
      </c>
    </row>
    <row r="26239" spans="1:10" ht="16" x14ac:dyDescent="0.2">
      <c r="A26239" t="s">
        <v>592</v>
      </c>
      <c r="B26239" t="s">
        <v>73681</v>
      </c>
      <c r="C26239" t="s">
        <v>73682</v>
      </c>
      <c r="D26239">
        <v>2</v>
      </c>
      <c r="E26239">
        <f>95</f>
        <v>95</v>
      </c>
      <c r="F26239" t="s">
        <v>13</v>
      </c>
      <c r="G26239" t="s">
        <v>73683</v>
      </c>
      <c r="H26239" s="3" t="s">
        <v>73684</v>
      </c>
      <c r="I26239" t="s">
        <v>404</v>
      </c>
      <c r="J26239" t="s">
        <v>593</v>
      </c>
    </row>
    <row r="26240" spans="1:10" ht="32" x14ac:dyDescent="0.2">
      <c r="A26240" t="s">
        <v>41105</v>
      </c>
      <c r="B26240" t="s">
        <v>73681</v>
      </c>
      <c r="C26240" t="s">
        <v>73682</v>
      </c>
      <c r="D26240">
        <v>3</v>
      </c>
      <c r="E26240" t="s">
        <v>13</v>
      </c>
      <c r="F26240" t="s">
        <v>13</v>
      </c>
      <c r="G26240" t="s">
        <v>73685</v>
      </c>
      <c r="H26240" s="3" t="s">
        <v>73686</v>
      </c>
      <c r="I26240" t="s">
        <v>810</v>
      </c>
      <c r="J26240" t="s">
        <v>41109</v>
      </c>
    </row>
    <row r="26241" spans="1:10" ht="32" x14ac:dyDescent="0.2">
      <c r="A26241" t="s">
        <v>41135</v>
      </c>
      <c r="B26241" t="s">
        <v>73681</v>
      </c>
      <c r="C26241" t="s">
        <v>73682</v>
      </c>
      <c r="D26241">
        <v>3</v>
      </c>
      <c r="E26241" t="s">
        <v>13</v>
      </c>
      <c r="F26241" t="s">
        <v>13</v>
      </c>
      <c r="G26241" t="s">
        <v>73685</v>
      </c>
      <c r="H26241" s="3" t="s">
        <v>73686</v>
      </c>
      <c r="I26241" t="s">
        <v>810</v>
      </c>
      <c r="J26241" t="s">
        <v>41136</v>
      </c>
    </row>
    <row r="26242" spans="1:10" ht="16" x14ac:dyDescent="0.2">
      <c r="A26242" t="s">
        <v>73687</v>
      </c>
      <c r="B26242" t="s">
        <v>73688</v>
      </c>
      <c r="C26242" t="s">
        <v>73689</v>
      </c>
      <c r="D26242">
        <v>2</v>
      </c>
      <c r="E26242" t="s">
        <v>13</v>
      </c>
      <c r="F26242" t="s">
        <v>13</v>
      </c>
      <c r="G26242" t="s">
        <v>73690</v>
      </c>
      <c r="H26242" s="3" t="s">
        <v>73691</v>
      </c>
      <c r="I26242" t="s">
        <v>4995</v>
      </c>
      <c r="J26242" t="s">
        <v>73692</v>
      </c>
    </row>
    <row r="26243" spans="1:10" ht="16" x14ac:dyDescent="0.2">
      <c r="A26243" t="s">
        <v>68877</v>
      </c>
      <c r="B26243" t="s">
        <v>73693</v>
      </c>
      <c r="C26243" t="s">
        <v>73694</v>
      </c>
      <c r="D26243">
        <v>3</v>
      </c>
      <c r="E26243" t="s">
        <v>13</v>
      </c>
      <c r="F26243" t="s">
        <v>13</v>
      </c>
      <c r="G26243" t="s">
        <v>73690</v>
      </c>
      <c r="H26243" s="3" t="s">
        <v>73691</v>
      </c>
      <c r="I26243" t="s">
        <v>4995</v>
      </c>
      <c r="J26243" t="s">
        <v>68879</v>
      </c>
    </row>
    <row r="26244" spans="1:10" ht="16" x14ac:dyDescent="0.2">
      <c r="A26244" t="s">
        <v>73687</v>
      </c>
      <c r="B26244" t="s">
        <v>73695</v>
      </c>
      <c r="C26244" t="s">
        <v>73696</v>
      </c>
      <c r="D26244">
        <v>1</v>
      </c>
      <c r="E26244" t="s">
        <v>13</v>
      </c>
      <c r="F26244" t="s">
        <v>13</v>
      </c>
      <c r="G26244" t="s">
        <v>73690</v>
      </c>
      <c r="H26244" s="3" t="s">
        <v>73691</v>
      </c>
      <c r="I26244" t="s">
        <v>4995</v>
      </c>
      <c r="J26244" t="s">
        <v>73692</v>
      </c>
    </row>
    <row r="26245" spans="1:10" ht="16" x14ac:dyDescent="0.2">
      <c r="A26245" t="s">
        <v>68877</v>
      </c>
      <c r="B26245" t="s">
        <v>36048</v>
      </c>
      <c r="C26245" t="s">
        <v>73697</v>
      </c>
      <c r="D26245">
        <v>1</v>
      </c>
      <c r="E26245" t="s">
        <v>13</v>
      </c>
      <c r="F26245" t="s">
        <v>13</v>
      </c>
      <c r="G26245" t="s">
        <v>73690</v>
      </c>
      <c r="H26245" s="3" t="s">
        <v>73691</v>
      </c>
      <c r="I26245" t="s">
        <v>4995</v>
      </c>
      <c r="J26245" t="s">
        <v>68879</v>
      </c>
    </row>
    <row r="26246" spans="1:10" ht="16" x14ac:dyDescent="0.2">
      <c r="A26246" t="s">
        <v>73698</v>
      </c>
      <c r="B26246" t="s">
        <v>73699</v>
      </c>
      <c r="C26246" t="s">
        <v>73700</v>
      </c>
      <c r="D26246">
        <v>1</v>
      </c>
      <c r="E26246" t="s">
        <v>13</v>
      </c>
      <c r="F26246" t="s">
        <v>13</v>
      </c>
      <c r="G26246" t="s">
        <v>73690</v>
      </c>
      <c r="H26246" s="3" t="s">
        <v>73701</v>
      </c>
      <c r="I26246" t="s">
        <v>4995</v>
      </c>
      <c r="J26246" t="s">
        <v>73702</v>
      </c>
    </row>
    <row r="26247" spans="1:10" ht="16" x14ac:dyDescent="0.2">
      <c r="A26247" t="s">
        <v>73703</v>
      </c>
      <c r="B26247" t="s">
        <v>73688</v>
      </c>
      <c r="C26247" t="s">
        <v>73689</v>
      </c>
      <c r="D26247">
        <v>1</v>
      </c>
      <c r="E26247" t="s">
        <v>13</v>
      </c>
      <c r="F26247" t="s">
        <v>13</v>
      </c>
      <c r="G26247" t="s">
        <v>73690</v>
      </c>
      <c r="H26247" s="3" t="s">
        <v>73704</v>
      </c>
      <c r="I26247" t="s">
        <v>4995</v>
      </c>
      <c r="J26247" t="s">
        <v>73705</v>
      </c>
    </row>
    <row r="26248" spans="1:10" ht="16" x14ac:dyDescent="0.2">
      <c r="A26248" t="s">
        <v>73703</v>
      </c>
      <c r="B26248" t="s">
        <v>73706</v>
      </c>
      <c r="C26248" t="s">
        <v>73707</v>
      </c>
      <c r="D26248">
        <v>2</v>
      </c>
      <c r="E26248" t="s">
        <v>13</v>
      </c>
      <c r="F26248" t="s">
        <v>13</v>
      </c>
      <c r="G26248" t="s">
        <v>73690</v>
      </c>
      <c r="H26248" s="3" t="s">
        <v>73704</v>
      </c>
      <c r="I26248" t="s">
        <v>4995</v>
      </c>
      <c r="J26248" t="s">
        <v>73705</v>
      </c>
    </row>
    <row r="26249" spans="1:10" ht="16" x14ac:dyDescent="0.2">
      <c r="A26249" t="s">
        <v>73708</v>
      </c>
      <c r="B26249" t="s">
        <v>73709</v>
      </c>
      <c r="C26249" t="s">
        <v>73710</v>
      </c>
      <c r="D26249">
        <v>2</v>
      </c>
      <c r="E26249" t="s">
        <v>13</v>
      </c>
      <c r="F26249" t="s">
        <v>13</v>
      </c>
      <c r="G26249" t="s">
        <v>73690</v>
      </c>
      <c r="H26249" s="3" t="s">
        <v>73691</v>
      </c>
      <c r="I26249" t="s">
        <v>4995</v>
      </c>
      <c r="J26249" t="s">
        <v>73711</v>
      </c>
    </row>
    <row r="26250" spans="1:10" ht="16" x14ac:dyDescent="0.2">
      <c r="A26250" t="s">
        <v>73708</v>
      </c>
      <c r="B26250" t="s">
        <v>73712</v>
      </c>
      <c r="C26250" t="s">
        <v>73713</v>
      </c>
      <c r="D26250">
        <v>3</v>
      </c>
      <c r="E26250" t="s">
        <v>13</v>
      </c>
      <c r="F26250" t="s">
        <v>13</v>
      </c>
      <c r="G26250" t="s">
        <v>73690</v>
      </c>
      <c r="H26250" s="3" t="s">
        <v>73691</v>
      </c>
      <c r="I26250" t="s">
        <v>4995</v>
      </c>
      <c r="J26250" t="s">
        <v>73711</v>
      </c>
    </row>
    <row r="26251" spans="1:10" ht="16" x14ac:dyDescent="0.2">
      <c r="A26251" t="s">
        <v>73714</v>
      </c>
      <c r="B26251" t="s">
        <v>73715</v>
      </c>
      <c r="C26251" t="s">
        <v>73716</v>
      </c>
      <c r="D26251">
        <v>1</v>
      </c>
      <c r="E26251" t="s">
        <v>13</v>
      </c>
      <c r="F26251" t="s">
        <v>13</v>
      </c>
      <c r="G26251" t="s">
        <v>73690</v>
      </c>
      <c r="H26251" s="3" t="s">
        <v>73704</v>
      </c>
      <c r="I26251" t="s">
        <v>4995</v>
      </c>
      <c r="J26251" t="s">
        <v>73717</v>
      </c>
    </row>
    <row r="26252" spans="1:10" ht="16" x14ac:dyDescent="0.2">
      <c r="A26252" t="s">
        <v>73708</v>
      </c>
      <c r="B26252" t="s">
        <v>12872</v>
      </c>
      <c r="C26252" t="s">
        <v>73718</v>
      </c>
      <c r="D26252">
        <v>1</v>
      </c>
      <c r="E26252" t="s">
        <v>13</v>
      </c>
      <c r="F26252" t="s">
        <v>13</v>
      </c>
      <c r="G26252" t="s">
        <v>73690</v>
      </c>
      <c r="H26252" s="3" t="s">
        <v>73691</v>
      </c>
      <c r="I26252" t="s">
        <v>4995</v>
      </c>
      <c r="J26252" t="s">
        <v>73711</v>
      </c>
    </row>
    <row r="26253" spans="1:10" ht="16" x14ac:dyDescent="0.2">
      <c r="A26253" t="s">
        <v>71103</v>
      </c>
      <c r="B26253" t="s">
        <v>73719</v>
      </c>
      <c r="C26253" t="s">
        <v>73720</v>
      </c>
      <c r="D26253">
        <v>2</v>
      </c>
      <c r="E26253" t="s">
        <v>13</v>
      </c>
      <c r="F26253" t="s">
        <v>13</v>
      </c>
      <c r="G26253" t="s">
        <v>73690</v>
      </c>
      <c r="H26253" s="3" t="s">
        <v>73701</v>
      </c>
      <c r="I26253" t="s">
        <v>4995</v>
      </c>
      <c r="J26253" t="s">
        <v>71107</v>
      </c>
    </row>
    <row r="26254" spans="1:10" ht="16" x14ac:dyDescent="0.2">
      <c r="A26254" t="s">
        <v>71103</v>
      </c>
      <c r="B26254" t="s">
        <v>73699</v>
      </c>
      <c r="C26254" t="s">
        <v>73700</v>
      </c>
      <c r="D26254">
        <v>1</v>
      </c>
      <c r="E26254" t="s">
        <v>13</v>
      </c>
      <c r="F26254" t="s">
        <v>13</v>
      </c>
      <c r="G26254" t="s">
        <v>73690</v>
      </c>
      <c r="H26254" s="3" t="s">
        <v>73701</v>
      </c>
      <c r="I26254" t="s">
        <v>4995</v>
      </c>
      <c r="J26254" t="s">
        <v>71107</v>
      </c>
    </row>
    <row r="26255" spans="1:10" ht="16" x14ac:dyDescent="0.2">
      <c r="A26255" t="s">
        <v>73698</v>
      </c>
      <c r="B26255" t="s">
        <v>73719</v>
      </c>
      <c r="C26255" t="s">
        <v>73720</v>
      </c>
      <c r="D26255">
        <v>2</v>
      </c>
      <c r="E26255" t="s">
        <v>13</v>
      </c>
      <c r="F26255" t="s">
        <v>13</v>
      </c>
      <c r="G26255" t="s">
        <v>73690</v>
      </c>
      <c r="H26255" s="3" t="s">
        <v>73701</v>
      </c>
      <c r="I26255" t="s">
        <v>4995</v>
      </c>
      <c r="J26255" t="s">
        <v>73702</v>
      </c>
    </row>
    <row r="26256" spans="1:10" ht="16" x14ac:dyDescent="0.2">
      <c r="A26256" t="s">
        <v>10139</v>
      </c>
      <c r="B26256" t="s">
        <v>73721</v>
      </c>
      <c r="C26256" t="s">
        <v>73722</v>
      </c>
      <c r="D26256">
        <v>2</v>
      </c>
      <c r="E26256" t="s">
        <v>13</v>
      </c>
      <c r="F26256" t="s">
        <v>13</v>
      </c>
      <c r="G26256" t="s">
        <v>73723</v>
      </c>
      <c r="H26256" s="3" t="s">
        <v>73724</v>
      </c>
      <c r="I26256" t="s">
        <v>62</v>
      </c>
      <c r="J26256" t="s">
        <v>10144</v>
      </c>
    </row>
    <row r="26257" spans="1:10" ht="16" x14ac:dyDescent="0.2">
      <c r="A26257" t="s">
        <v>43378</v>
      </c>
      <c r="B26257" t="s">
        <v>73725</v>
      </c>
      <c r="C26257" t="s">
        <v>73726</v>
      </c>
      <c r="D26257">
        <v>3</v>
      </c>
      <c r="E26257" t="s">
        <v>13</v>
      </c>
      <c r="F26257" t="s">
        <v>13</v>
      </c>
      <c r="G26257" t="s">
        <v>73727</v>
      </c>
      <c r="H26257" s="3" t="s">
        <v>73728</v>
      </c>
      <c r="I26257" t="s">
        <v>404</v>
      </c>
      <c r="J26257" t="s">
        <v>43383</v>
      </c>
    </row>
    <row r="26258" spans="1:10" ht="16" x14ac:dyDescent="0.2">
      <c r="A26258" t="s">
        <v>73729</v>
      </c>
      <c r="B26258" t="s">
        <v>73730</v>
      </c>
      <c r="C26258" t="s">
        <v>73731</v>
      </c>
      <c r="D26258">
        <v>2</v>
      </c>
      <c r="E26258" t="s">
        <v>49389</v>
      </c>
      <c r="F26258" t="s">
        <v>13</v>
      </c>
      <c r="G26258" t="s">
        <v>73732</v>
      </c>
      <c r="H26258" s="3" t="s">
        <v>73733</v>
      </c>
      <c r="I26258" t="s">
        <v>7603</v>
      </c>
      <c r="J26258" t="s">
        <v>73734</v>
      </c>
    </row>
    <row r="26259" spans="1:10" ht="16" x14ac:dyDescent="0.2">
      <c r="A26259" t="s">
        <v>25625</v>
      </c>
      <c r="B26259" t="s">
        <v>73735</v>
      </c>
      <c r="C26259" t="s">
        <v>73736</v>
      </c>
      <c r="D26259">
        <v>1</v>
      </c>
      <c r="E26259" t="s">
        <v>49389</v>
      </c>
      <c r="F26259" t="s">
        <v>13</v>
      </c>
      <c r="G26259" t="s">
        <v>73732</v>
      </c>
      <c r="H26259" s="3" t="s">
        <v>73733</v>
      </c>
      <c r="I26259" t="s">
        <v>7603</v>
      </c>
      <c r="J26259" t="s">
        <v>25629</v>
      </c>
    </row>
    <row r="26260" spans="1:10" ht="16" x14ac:dyDescent="0.2">
      <c r="A26260" t="s">
        <v>14293</v>
      </c>
      <c r="B26260" t="s">
        <v>73730</v>
      </c>
      <c r="C26260" t="s">
        <v>73731</v>
      </c>
      <c r="D26260">
        <v>1</v>
      </c>
      <c r="E26260" t="s">
        <v>49389</v>
      </c>
      <c r="F26260" t="s">
        <v>13</v>
      </c>
      <c r="G26260" t="s">
        <v>73732</v>
      </c>
      <c r="H26260" s="3" t="s">
        <v>73733</v>
      </c>
      <c r="I26260" t="s">
        <v>7603</v>
      </c>
      <c r="J26260" t="s">
        <v>14298</v>
      </c>
    </row>
    <row r="26261" spans="1:10" ht="16" x14ac:dyDescent="0.2">
      <c r="A26261" t="s">
        <v>73729</v>
      </c>
      <c r="B26261" t="s">
        <v>73737</v>
      </c>
      <c r="C26261" t="s">
        <v>73738</v>
      </c>
      <c r="D26261">
        <v>1</v>
      </c>
      <c r="E26261" t="s">
        <v>49389</v>
      </c>
      <c r="F26261" t="s">
        <v>13</v>
      </c>
      <c r="G26261" t="s">
        <v>73732</v>
      </c>
      <c r="H26261" s="3" t="s">
        <v>73733</v>
      </c>
      <c r="I26261" t="s">
        <v>7603</v>
      </c>
      <c r="J26261" t="s">
        <v>73734</v>
      </c>
    </row>
    <row r="26262" spans="1:10" ht="32" x14ac:dyDescent="0.2">
      <c r="A26262" t="s">
        <v>66907</v>
      </c>
      <c r="B26262" t="s">
        <v>73739</v>
      </c>
      <c r="C26262" t="s">
        <v>73740</v>
      </c>
      <c r="D26262">
        <v>2</v>
      </c>
      <c r="E26262" t="s">
        <v>49389</v>
      </c>
      <c r="F26262" t="s">
        <v>13</v>
      </c>
      <c r="G26262" t="s">
        <v>73741</v>
      </c>
      <c r="H26262" s="3" t="s">
        <v>73742</v>
      </c>
      <c r="I26262" t="s">
        <v>2961</v>
      </c>
      <c r="J26262" t="s">
        <v>66911</v>
      </c>
    </row>
    <row r="26263" spans="1:10" ht="32" x14ac:dyDescent="0.2">
      <c r="A26263" t="s">
        <v>29999</v>
      </c>
      <c r="B26263" t="s">
        <v>73743</v>
      </c>
      <c r="C26263" t="s">
        <v>73744</v>
      </c>
      <c r="D26263">
        <v>3</v>
      </c>
      <c r="E26263" t="s">
        <v>49389</v>
      </c>
      <c r="F26263" t="s">
        <v>13</v>
      </c>
      <c r="G26263" t="s">
        <v>73745</v>
      </c>
      <c r="H26263" s="3" t="s">
        <v>73746</v>
      </c>
      <c r="I26263" t="s">
        <v>404</v>
      </c>
      <c r="J26263" t="s">
        <v>30002</v>
      </c>
    </row>
    <row r="26264" spans="1:10" ht="16" x14ac:dyDescent="0.2">
      <c r="A26264" t="s">
        <v>49471</v>
      </c>
      <c r="B26264" t="s">
        <v>73747</v>
      </c>
      <c r="C26264" t="s">
        <v>73748</v>
      </c>
      <c r="D26264">
        <v>1</v>
      </c>
      <c r="E26264">
        <f>431</f>
        <v>431</v>
      </c>
      <c r="F26264" t="s">
        <v>13</v>
      </c>
      <c r="G26264" t="s">
        <v>73749</v>
      </c>
      <c r="H26264" s="3" t="s">
        <v>73750</v>
      </c>
      <c r="I26264" t="s">
        <v>404</v>
      </c>
      <c r="J26264" t="s">
        <v>49472</v>
      </c>
    </row>
    <row r="26265" spans="1:10" ht="16" x14ac:dyDescent="0.2">
      <c r="A26265" t="s">
        <v>15448</v>
      </c>
      <c r="B26265" t="s">
        <v>577</v>
      </c>
      <c r="C26265" t="s">
        <v>578</v>
      </c>
      <c r="D26265">
        <v>3</v>
      </c>
      <c r="E26265">
        <f>431</f>
        <v>431</v>
      </c>
      <c r="F26265" t="s">
        <v>13</v>
      </c>
      <c r="G26265" t="s">
        <v>73749</v>
      </c>
      <c r="H26265" s="3" t="s">
        <v>73751</v>
      </c>
      <c r="I26265" t="s">
        <v>404</v>
      </c>
      <c r="J26265" t="s">
        <v>15450</v>
      </c>
    </row>
    <row r="26266" spans="1:10" ht="16" x14ac:dyDescent="0.2">
      <c r="A26266" t="s">
        <v>49465</v>
      </c>
      <c r="B26266" t="s">
        <v>73747</v>
      </c>
      <c r="C26266" t="s">
        <v>73748</v>
      </c>
      <c r="D26266">
        <v>1</v>
      </c>
      <c r="E26266">
        <f>431</f>
        <v>431</v>
      </c>
      <c r="F26266" t="s">
        <v>13</v>
      </c>
      <c r="G26266" t="s">
        <v>73749</v>
      </c>
      <c r="H26266" s="3" t="s">
        <v>73750</v>
      </c>
      <c r="I26266" t="s">
        <v>404</v>
      </c>
      <c r="J26266" t="s">
        <v>49470</v>
      </c>
    </row>
    <row r="26267" spans="1:10" ht="16" x14ac:dyDescent="0.2">
      <c r="A26267" t="s">
        <v>73752</v>
      </c>
      <c r="B26267" t="s">
        <v>73753</v>
      </c>
      <c r="C26267" t="s">
        <v>73754</v>
      </c>
      <c r="D26267">
        <v>1</v>
      </c>
      <c r="E26267">
        <f>431</f>
        <v>431</v>
      </c>
      <c r="F26267" t="s">
        <v>13</v>
      </c>
      <c r="G26267" t="s">
        <v>73749</v>
      </c>
      <c r="H26267" s="3" t="s">
        <v>73751</v>
      </c>
      <c r="I26267" t="s">
        <v>404</v>
      </c>
      <c r="J26267" t="s">
        <v>73755</v>
      </c>
    </row>
    <row r="26268" spans="1:10" ht="16" x14ac:dyDescent="0.2">
      <c r="A26268" t="s">
        <v>34874</v>
      </c>
      <c r="B26268" t="s">
        <v>73756</v>
      </c>
      <c r="C26268" t="s">
        <v>73757</v>
      </c>
      <c r="D26268">
        <v>6</v>
      </c>
      <c r="E26268">
        <f>276</f>
        <v>276</v>
      </c>
      <c r="F26268" t="s">
        <v>13</v>
      </c>
      <c r="G26268" t="s">
        <v>73758</v>
      </c>
      <c r="H26268" s="3" t="s">
        <v>73759</v>
      </c>
      <c r="I26268" t="s">
        <v>404</v>
      </c>
      <c r="J26268" t="s">
        <v>34878</v>
      </c>
    </row>
    <row r="26269" spans="1:10" ht="16" x14ac:dyDescent="0.2">
      <c r="A26269" t="s">
        <v>73760</v>
      </c>
      <c r="B26269" t="s">
        <v>73761</v>
      </c>
      <c r="C26269" t="s">
        <v>73762</v>
      </c>
      <c r="D26269">
        <v>3</v>
      </c>
      <c r="E26269">
        <f>276</f>
        <v>276</v>
      </c>
      <c r="F26269" t="s">
        <v>13</v>
      </c>
      <c r="G26269" t="s">
        <v>73758</v>
      </c>
      <c r="H26269" s="3" t="s">
        <v>73763</v>
      </c>
      <c r="I26269" t="s">
        <v>404</v>
      </c>
      <c r="J26269" t="s">
        <v>73764</v>
      </c>
    </row>
    <row r="26270" spans="1:10" ht="16" x14ac:dyDescent="0.2">
      <c r="A26270" t="s">
        <v>73760</v>
      </c>
      <c r="B26270" t="s">
        <v>73765</v>
      </c>
      <c r="C26270" t="s">
        <v>73766</v>
      </c>
      <c r="D26270">
        <v>1</v>
      </c>
      <c r="E26270">
        <f>276</f>
        <v>276</v>
      </c>
      <c r="F26270" t="s">
        <v>13</v>
      </c>
      <c r="G26270" t="s">
        <v>73758</v>
      </c>
      <c r="H26270" s="3" t="s">
        <v>73763</v>
      </c>
      <c r="I26270" t="s">
        <v>404</v>
      </c>
      <c r="J26270" t="s">
        <v>73764</v>
      </c>
    </row>
    <row r="26271" spans="1:10" ht="16" x14ac:dyDescent="0.2">
      <c r="A26271" t="s">
        <v>52969</v>
      </c>
      <c r="B26271" t="s">
        <v>73767</v>
      </c>
      <c r="C26271" t="s">
        <v>73768</v>
      </c>
      <c r="D26271">
        <v>2</v>
      </c>
      <c r="E26271">
        <f>276</f>
        <v>276</v>
      </c>
      <c r="F26271" t="s">
        <v>13</v>
      </c>
      <c r="G26271" t="s">
        <v>73758</v>
      </c>
      <c r="H26271" s="3" t="s">
        <v>73759</v>
      </c>
      <c r="I26271" t="s">
        <v>404</v>
      </c>
      <c r="J26271" t="s">
        <v>52972</v>
      </c>
    </row>
    <row r="26272" spans="1:10" ht="16" x14ac:dyDescent="0.2">
      <c r="A26272" t="s">
        <v>73760</v>
      </c>
      <c r="B26272" t="s">
        <v>73769</v>
      </c>
      <c r="C26272" t="s">
        <v>73770</v>
      </c>
      <c r="D26272">
        <v>2</v>
      </c>
      <c r="E26272">
        <f>276</f>
        <v>276</v>
      </c>
      <c r="F26272" t="s">
        <v>13</v>
      </c>
      <c r="G26272" t="s">
        <v>73758</v>
      </c>
      <c r="H26272" s="3" t="s">
        <v>73763</v>
      </c>
      <c r="I26272" t="s">
        <v>404</v>
      </c>
      <c r="J26272" t="s">
        <v>73764</v>
      </c>
    </row>
    <row r="26273" spans="1:10" ht="16" x14ac:dyDescent="0.2">
      <c r="A26273" t="s">
        <v>65203</v>
      </c>
      <c r="B26273" t="s">
        <v>73771</v>
      </c>
      <c r="C26273" t="s">
        <v>73772</v>
      </c>
      <c r="D26273">
        <v>2</v>
      </c>
      <c r="E26273" t="s">
        <v>13</v>
      </c>
      <c r="F26273" t="s">
        <v>13</v>
      </c>
      <c r="G26273" t="s">
        <v>73773</v>
      </c>
      <c r="H26273" s="3" t="s">
        <v>73774</v>
      </c>
      <c r="I26273" t="s">
        <v>404</v>
      </c>
      <c r="J26273" t="s">
        <v>65205</v>
      </c>
    </row>
    <row r="26274" spans="1:10" ht="16" x14ac:dyDescent="0.2">
      <c r="A26274" t="s">
        <v>73775</v>
      </c>
      <c r="B26274" t="s">
        <v>73776</v>
      </c>
      <c r="C26274" t="s">
        <v>73777</v>
      </c>
      <c r="D26274">
        <v>1</v>
      </c>
      <c r="E26274" t="s">
        <v>73778</v>
      </c>
      <c r="F26274" t="s">
        <v>13</v>
      </c>
      <c r="G26274" t="s">
        <v>73779</v>
      </c>
      <c r="H26274" s="3" t="s">
        <v>73780</v>
      </c>
      <c r="I26274" t="s">
        <v>404</v>
      </c>
      <c r="J26274" t="s">
        <v>73781</v>
      </c>
    </row>
    <row r="26275" spans="1:10" ht="16" x14ac:dyDescent="0.2">
      <c r="A26275" t="s">
        <v>73775</v>
      </c>
      <c r="B26275" t="s">
        <v>73782</v>
      </c>
      <c r="C26275" t="s">
        <v>73783</v>
      </c>
      <c r="D26275">
        <v>2</v>
      </c>
      <c r="E26275" t="s">
        <v>73778</v>
      </c>
      <c r="F26275" t="s">
        <v>13</v>
      </c>
      <c r="G26275" t="s">
        <v>73779</v>
      </c>
      <c r="H26275" s="3" t="s">
        <v>73784</v>
      </c>
      <c r="I26275" t="s">
        <v>404</v>
      </c>
      <c r="J26275" t="s">
        <v>73781</v>
      </c>
    </row>
    <row r="26276" spans="1:10" ht="32" x14ac:dyDescent="0.2">
      <c r="A26276" t="s">
        <v>73785</v>
      </c>
      <c r="B26276" t="s">
        <v>73786</v>
      </c>
      <c r="C26276" t="s">
        <v>73787</v>
      </c>
      <c r="D26276">
        <v>1</v>
      </c>
      <c r="E26276" t="s">
        <v>73778</v>
      </c>
      <c r="F26276" t="s">
        <v>13</v>
      </c>
      <c r="G26276" t="s">
        <v>73779</v>
      </c>
      <c r="H26276" s="3" t="s">
        <v>73788</v>
      </c>
      <c r="I26276" t="s">
        <v>5804</v>
      </c>
      <c r="J26276" t="s">
        <v>73789</v>
      </c>
    </row>
    <row r="26277" spans="1:10" ht="16" x14ac:dyDescent="0.2">
      <c r="A26277" t="s">
        <v>73790</v>
      </c>
      <c r="B26277" t="s">
        <v>73791</v>
      </c>
      <c r="C26277" t="s">
        <v>73792</v>
      </c>
      <c r="D26277">
        <v>1</v>
      </c>
      <c r="E26277" t="s">
        <v>73778</v>
      </c>
      <c r="F26277" t="s">
        <v>13</v>
      </c>
      <c r="G26277" t="s">
        <v>73779</v>
      </c>
      <c r="H26277" s="3" t="s">
        <v>73793</v>
      </c>
      <c r="I26277" t="s">
        <v>404</v>
      </c>
      <c r="J26277" t="s">
        <v>73794</v>
      </c>
    </row>
    <row r="26278" spans="1:10" ht="32" x14ac:dyDescent="0.2">
      <c r="A26278" t="s">
        <v>73795</v>
      </c>
      <c r="B26278" t="s">
        <v>73796</v>
      </c>
      <c r="C26278" t="s">
        <v>73797</v>
      </c>
      <c r="D26278">
        <v>1</v>
      </c>
      <c r="E26278" t="s">
        <v>73778</v>
      </c>
      <c r="F26278" t="s">
        <v>13</v>
      </c>
      <c r="G26278" t="s">
        <v>73779</v>
      </c>
      <c r="H26278" s="3" t="s">
        <v>73798</v>
      </c>
      <c r="I26278" t="s">
        <v>73799</v>
      </c>
      <c r="J26278" t="s">
        <v>73800</v>
      </c>
    </row>
    <row r="26279" spans="1:10" ht="16" x14ac:dyDescent="0.2">
      <c r="A26279" t="s">
        <v>73801</v>
      </c>
      <c r="B26279" t="s">
        <v>73802</v>
      </c>
      <c r="C26279" t="s">
        <v>73803</v>
      </c>
      <c r="D26279">
        <v>3</v>
      </c>
      <c r="E26279" t="s">
        <v>73778</v>
      </c>
      <c r="F26279" t="s">
        <v>13</v>
      </c>
      <c r="G26279" t="s">
        <v>73779</v>
      </c>
      <c r="H26279" s="3" t="s">
        <v>73804</v>
      </c>
      <c r="I26279" t="s">
        <v>404</v>
      </c>
      <c r="J26279" t="s">
        <v>73805</v>
      </c>
    </row>
    <row r="26280" spans="1:10" ht="16" x14ac:dyDescent="0.2">
      <c r="A26280" t="s">
        <v>73785</v>
      </c>
      <c r="B26280" t="s">
        <v>73806</v>
      </c>
      <c r="C26280" t="s">
        <v>73807</v>
      </c>
      <c r="D26280">
        <v>2</v>
      </c>
      <c r="E26280" t="s">
        <v>73778</v>
      </c>
      <c r="F26280" t="s">
        <v>13</v>
      </c>
      <c r="G26280" t="s">
        <v>73779</v>
      </c>
      <c r="H26280" s="3" t="s">
        <v>73808</v>
      </c>
      <c r="I26280" t="s">
        <v>404</v>
      </c>
      <c r="J26280" t="s">
        <v>73789</v>
      </c>
    </row>
    <row r="26281" spans="1:10" ht="32" x14ac:dyDescent="0.2">
      <c r="A26281" t="s">
        <v>73785</v>
      </c>
      <c r="B26281" t="s">
        <v>73809</v>
      </c>
      <c r="C26281" t="s">
        <v>73810</v>
      </c>
      <c r="D26281">
        <v>3</v>
      </c>
      <c r="E26281" t="s">
        <v>73778</v>
      </c>
      <c r="F26281" t="s">
        <v>13</v>
      </c>
      <c r="G26281" t="s">
        <v>73779</v>
      </c>
      <c r="H26281" s="3" t="s">
        <v>73811</v>
      </c>
      <c r="I26281" t="s">
        <v>995</v>
      </c>
      <c r="J26281" t="s">
        <v>73789</v>
      </c>
    </row>
    <row r="26282" spans="1:10" ht="32" x14ac:dyDescent="0.2">
      <c r="A26282" t="s">
        <v>73795</v>
      </c>
      <c r="B26282" t="s">
        <v>73812</v>
      </c>
      <c r="C26282" t="s">
        <v>73813</v>
      </c>
      <c r="D26282">
        <v>2</v>
      </c>
      <c r="E26282" t="s">
        <v>73778</v>
      </c>
      <c r="F26282" t="s">
        <v>13</v>
      </c>
      <c r="G26282" t="s">
        <v>73814</v>
      </c>
      <c r="H26282" s="3" t="s">
        <v>73815</v>
      </c>
      <c r="I26282" t="s">
        <v>269</v>
      </c>
      <c r="J26282" t="s">
        <v>73800</v>
      </c>
    </row>
    <row r="26283" spans="1:10" ht="32" x14ac:dyDescent="0.2">
      <c r="A26283" t="s">
        <v>73801</v>
      </c>
      <c r="B26283" t="s">
        <v>73816</v>
      </c>
      <c r="C26283" t="s">
        <v>73817</v>
      </c>
      <c r="D26283">
        <v>2</v>
      </c>
      <c r="E26283" t="s">
        <v>73778</v>
      </c>
      <c r="F26283" t="s">
        <v>13</v>
      </c>
      <c r="G26283" t="s">
        <v>73818</v>
      </c>
      <c r="H26283" s="3" t="s">
        <v>73819</v>
      </c>
      <c r="I26283" t="s">
        <v>404</v>
      </c>
      <c r="J26283" t="s">
        <v>73805</v>
      </c>
    </row>
    <row r="26284" spans="1:10" ht="32" x14ac:dyDescent="0.2">
      <c r="A26284" t="s">
        <v>73801</v>
      </c>
      <c r="B26284" t="s">
        <v>73820</v>
      </c>
      <c r="C26284" t="s">
        <v>73821</v>
      </c>
      <c r="D26284">
        <v>1</v>
      </c>
      <c r="E26284" t="s">
        <v>73778</v>
      </c>
      <c r="F26284" t="s">
        <v>13</v>
      </c>
      <c r="G26284" t="s">
        <v>73822</v>
      </c>
      <c r="H26284" s="3" t="s">
        <v>73823</v>
      </c>
      <c r="I26284" t="s">
        <v>28098</v>
      </c>
      <c r="J26284" t="s">
        <v>73805</v>
      </c>
    </row>
    <row r="26285" spans="1:10" ht="16" x14ac:dyDescent="0.2">
      <c r="A26285" t="s">
        <v>73824</v>
      </c>
      <c r="B26285" t="s">
        <v>73825</v>
      </c>
      <c r="C26285" t="s">
        <v>73826</v>
      </c>
      <c r="D26285">
        <v>1</v>
      </c>
      <c r="E26285" t="s">
        <v>13</v>
      </c>
      <c r="F26285" t="s">
        <v>13</v>
      </c>
      <c r="G26285" t="s">
        <v>73827</v>
      </c>
      <c r="H26285" s="3" t="s">
        <v>73828</v>
      </c>
      <c r="I26285" t="s">
        <v>1384</v>
      </c>
      <c r="J26285" t="s">
        <v>73829</v>
      </c>
    </row>
    <row r="26286" spans="1:10" ht="16" x14ac:dyDescent="0.2">
      <c r="A26286" t="s">
        <v>26984</v>
      </c>
      <c r="B26286" t="s">
        <v>73830</v>
      </c>
      <c r="C26286" t="s">
        <v>73831</v>
      </c>
      <c r="D26286">
        <v>3</v>
      </c>
      <c r="E26286" t="s">
        <v>13</v>
      </c>
      <c r="F26286" t="s">
        <v>13</v>
      </c>
      <c r="G26286" t="s">
        <v>73832</v>
      </c>
      <c r="H26286" s="3" t="s">
        <v>73833</v>
      </c>
      <c r="I26286" t="s">
        <v>1676</v>
      </c>
      <c r="J26286" t="s">
        <v>26988</v>
      </c>
    </row>
    <row r="26287" spans="1:10" ht="16" x14ac:dyDescent="0.2">
      <c r="A26287" t="s">
        <v>49818</v>
      </c>
      <c r="B26287" t="s">
        <v>73834</v>
      </c>
      <c r="C26287" t="s">
        <v>73835</v>
      </c>
      <c r="D26287">
        <v>1</v>
      </c>
      <c r="E26287" t="s">
        <v>13</v>
      </c>
      <c r="F26287" t="s">
        <v>13</v>
      </c>
      <c r="G26287" t="s">
        <v>73836</v>
      </c>
      <c r="H26287" s="3" t="s">
        <v>73837</v>
      </c>
      <c r="I26287" t="s">
        <v>1208</v>
      </c>
      <c r="J26287" t="s">
        <v>49819</v>
      </c>
    </row>
    <row r="26288" spans="1:10" ht="16" x14ac:dyDescent="0.2">
      <c r="A26288" t="s">
        <v>14978</v>
      </c>
      <c r="B26288" t="s">
        <v>20331</v>
      </c>
      <c r="C26288" t="s">
        <v>73838</v>
      </c>
      <c r="D26288">
        <v>5</v>
      </c>
      <c r="E26288" t="s">
        <v>13</v>
      </c>
      <c r="F26288" t="s">
        <v>13</v>
      </c>
      <c r="G26288" t="s">
        <v>73836</v>
      </c>
      <c r="H26288" s="3" t="s">
        <v>73839</v>
      </c>
      <c r="I26288" t="s">
        <v>1208</v>
      </c>
      <c r="J26288" t="s">
        <v>14983</v>
      </c>
    </row>
    <row r="26289" spans="1:10" ht="16" x14ac:dyDescent="0.2">
      <c r="A26289" t="s">
        <v>22443</v>
      </c>
      <c r="B26289" t="s">
        <v>73834</v>
      </c>
      <c r="C26289" t="s">
        <v>73835</v>
      </c>
      <c r="D26289">
        <v>2</v>
      </c>
      <c r="E26289" t="s">
        <v>13</v>
      </c>
      <c r="F26289" t="s">
        <v>13</v>
      </c>
      <c r="G26289" t="s">
        <v>73836</v>
      </c>
      <c r="H26289" s="3" t="s">
        <v>73837</v>
      </c>
      <c r="I26289" t="s">
        <v>1208</v>
      </c>
      <c r="J26289" t="s">
        <v>22444</v>
      </c>
    </row>
    <row r="26290" spans="1:10" ht="16" x14ac:dyDescent="0.2">
      <c r="A26290" t="s">
        <v>1295</v>
      </c>
      <c r="B26290" t="s">
        <v>73840</v>
      </c>
      <c r="C26290" t="s">
        <v>73841</v>
      </c>
      <c r="D26290">
        <v>2</v>
      </c>
      <c r="E26290" t="s">
        <v>13</v>
      </c>
      <c r="F26290" t="s">
        <v>13</v>
      </c>
      <c r="G26290" t="s">
        <v>73836</v>
      </c>
      <c r="H26290" s="3" t="s">
        <v>73842</v>
      </c>
      <c r="I26290" t="s">
        <v>1208</v>
      </c>
      <c r="J26290" t="s">
        <v>1299</v>
      </c>
    </row>
    <row r="26291" spans="1:10" ht="16" x14ac:dyDescent="0.2">
      <c r="A26291" t="s">
        <v>22437</v>
      </c>
      <c r="B26291" t="s">
        <v>73834</v>
      </c>
      <c r="C26291" t="s">
        <v>73835</v>
      </c>
      <c r="D26291">
        <v>1</v>
      </c>
      <c r="E26291" t="s">
        <v>13</v>
      </c>
      <c r="F26291" t="s">
        <v>13</v>
      </c>
      <c r="G26291" t="s">
        <v>73836</v>
      </c>
      <c r="H26291" s="3" t="s">
        <v>73837</v>
      </c>
      <c r="I26291" t="s">
        <v>1208</v>
      </c>
      <c r="J26291" t="s">
        <v>22442</v>
      </c>
    </row>
    <row r="26292" spans="1:10" ht="16" x14ac:dyDescent="0.2">
      <c r="A26292" t="s">
        <v>49818</v>
      </c>
      <c r="B26292" t="s">
        <v>73843</v>
      </c>
      <c r="C26292" t="s">
        <v>73844</v>
      </c>
      <c r="D26292">
        <v>2</v>
      </c>
      <c r="E26292" t="s">
        <v>13</v>
      </c>
      <c r="F26292" t="s">
        <v>13</v>
      </c>
      <c r="G26292" t="s">
        <v>73836</v>
      </c>
      <c r="H26292" s="3" t="s">
        <v>73845</v>
      </c>
      <c r="I26292" t="s">
        <v>1208</v>
      </c>
      <c r="J26292" t="s">
        <v>49819</v>
      </c>
    </row>
    <row r="26293" spans="1:10" ht="16" x14ac:dyDescent="0.2">
      <c r="A26293" t="s">
        <v>43639</v>
      </c>
      <c r="B26293" t="s">
        <v>73846</v>
      </c>
      <c r="C26293" t="s">
        <v>73847</v>
      </c>
      <c r="D26293">
        <v>1</v>
      </c>
      <c r="E26293" t="s">
        <v>13</v>
      </c>
      <c r="F26293" t="s">
        <v>13</v>
      </c>
      <c r="G26293" t="s">
        <v>73836</v>
      </c>
      <c r="H26293" s="3" t="s">
        <v>73848</v>
      </c>
      <c r="I26293" t="s">
        <v>1208</v>
      </c>
      <c r="J26293" t="s">
        <v>43642</v>
      </c>
    </row>
    <row r="26294" spans="1:10" ht="16" x14ac:dyDescent="0.2">
      <c r="A26294" t="s">
        <v>73849</v>
      </c>
      <c r="B26294" t="s">
        <v>73834</v>
      </c>
      <c r="C26294" t="s">
        <v>73835</v>
      </c>
      <c r="D26294">
        <v>1</v>
      </c>
      <c r="E26294" t="s">
        <v>13</v>
      </c>
      <c r="F26294" t="s">
        <v>13</v>
      </c>
      <c r="G26294" t="s">
        <v>73836</v>
      </c>
      <c r="H26294" s="3" t="s">
        <v>73837</v>
      </c>
      <c r="I26294" t="s">
        <v>1208</v>
      </c>
      <c r="J26294" t="s">
        <v>73850</v>
      </c>
    </row>
    <row r="26295" spans="1:10" ht="16" x14ac:dyDescent="0.2">
      <c r="A26295" t="s">
        <v>1894</v>
      </c>
      <c r="B26295" t="s">
        <v>73851</v>
      </c>
      <c r="C26295" t="s">
        <v>73852</v>
      </c>
      <c r="D26295">
        <v>1</v>
      </c>
      <c r="E26295" t="s">
        <v>13</v>
      </c>
      <c r="F26295" t="s">
        <v>13</v>
      </c>
      <c r="G26295" t="s">
        <v>73853</v>
      </c>
      <c r="H26295" s="3" t="s">
        <v>73854</v>
      </c>
      <c r="I26295" t="s">
        <v>1314</v>
      </c>
      <c r="J26295" t="s">
        <v>1899</v>
      </c>
    </row>
    <row r="26296" spans="1:10" ht="16" x14ac:dyDescent="0.2">
      <c r="A26296" t="s">
        <v>73855</v>
      </c>
      <c r="B26296" t="s">
        <v>73856</v>
      </c>
      <c r="C26296" t="s">
        <v>73857</v>
      </c>
      <c r="D26296">
        <v>1</v>
      </c>
      <c r="E26296" t="s">
        <v>13</v>
      </c>
      <c r="F26296" t="s">
        <v>13</v>
      </c>
      <c r="G26296" t="s">
        <v>73853</v>
      </c>
      <c r="H26296" s="3" t="s">
        <v>73858</v>
      </c>
      <c r="I26296" t="s">
        <v>71073</v>
      </c>
      <c r="J26296" t="s">
        <v>73859</v>
      </c>
    </row>
    <row r="26297" spans="1:10" ht="16" x14ac:dyDescent="0.2">
      <c r="A26297" t="s">
        <v>73855</v>
      </c>
      <c r="B26297" t="s">
        <v>73860</v>
      </c>
      <c r="C26297" t="s">
        <v>73861</v>
      </c>
      <c r="D26297">
        <v>3</v>
      </c>
      <c r="E26297" t="s">
        <v>13</v>
      </c>
      <c r="F26297" t="s">
        <v>13</v>
      </c>
      <c r="G26297" t="s">
        <v>73853</v>
      </c>
      <c r="H26297" s="3" t="s">
        <v>73858</v>
      </c>
      <c r="I26297" t="s">
        <v>71073</v>
      </c>
      <c r="J26297" t="s">
        <v>73859</v>
      </c>
    </row>
    <row r="26298" spans="1:10" ht="16" x14ac:dyDescent="0.2">
      <c r="A26298" t="s">
        <v>73855</v>
      </c>
      <c r="B26298" t="s">
        <v>73862</v>
      </c>
      <c r="C26298" t="s">
        <v>73863</v>
      </c>
      <c r="D26298">
        <v>2</v>
      </c>
      <c r="E26298" t="s">
        <v>13</v>
      </c>
      <c r="F26298" t="s">
        <v>13</v>
      </c>
      <c r="G26298" t="s">
        <v>73853</v>
      </c>
      <c r="H26298" s="3" t="s">
        <v>73858</v>
      </c>
      <c r="I26298" t="s">
        <v>71073</v>
      </c>
      <c r="J26298" t="s">
        <v>73859</v>
      </c>
    </row>
    <row r="26299" spans="1:10" ht="16" x14ac:dyDescent="0.2">
      <c r="A26299" t="s">
        <v>1894</v>
      </c>
      <c r="B26299" t="s">
        <v>73864</v>
      </c>
      <c r="C26299" t="s">
        <v>73865</v>
      </c>
      <c r="D26299">
        <v>4</v>
      </c>
      <c r="E26299" t="s">
        <v>13</v>
      </c>
      <c r="F26299" t="s">
        <v>13</v>
      </c>
      <c r="G26299" t="s">
        <v>73853</v>
      </c>
      <c r="H26299" s="3" t="s">
        <v>73854</v>
      </c>
      <c r="I26299" t="s">
        <v>1314</v>
      </c>
      <c r="J26299" t="s">
        <v>1899</v>
      </c>
    </row>
    <row r="26300" spans="1:10" ht="16" x14ac:dyDescent="0.2">
      <c r="A26300" t="s">
        <v>1909</v>
      </c>
      <c r="B26300" t="s">
        <v>73866</v>
      </c>
      <c r="C26300" t="s">
        <v>73867</v>
      </c>
      <c r="D26300">
        <v>3</v>
      </c>
      <c r="E26300" t="s">
        <v>13</v>
      </c>
      <c r="F26300" t="s">
        <v>13</v>
      </c>
      <c r="G26300" t="s">
        <v>73868</v>
      </c>
      <c r="H26300" s="3" t="s">
        <v>73869</v>
      </c>
      <c r="I26300" t="s">
        <v>926</v>
      </c>
      <c r="J26300" t="s">
        <v>1911</v>
      </c>
    </row>
    <row r="26301" spans="1:10" ht="32" x14ac:dyDescent="0.2">
      <c r="A26301" t="s">
        <v>73870</v>
      </c>
      <c r="B26301" t="s">
        <v>73871</v>
      </c>
      <c r="C26301" t="s">
        <v>73872</v>
      </c>
      <c r="D26301">
        <v>1</v>
      </c>
      <c r="E26301" t="s">
        <v>13</v>
      </c>
      <c r="F26301" t="s">
        <v>13</v>
      </c>
      <c r="G26301" t="s">
        <v>73873</v>
      </c>
      <c r="H26301" s="3" t="s">
        <v>73874</v>
      </c>
      <c r="I26301" t="s">
        <v>918</v>
      </c>
      <c r="J26301" t="s">
        <v>73875</v>
      </c>
    </row>
    <row r="26302" spans="1:10" ht="32" x14ac:dyDescent="0.2">
      <c r="A26302" t="s">
        <v>73876</v>
      </c>
      <c r="B26302" t="s">
        <v>73877</v>
      </c>
      <c r="C26302" t="s">
        <v>73878</v>
      </c>
      <c r="D26302">
        <v>1</v>
      </c>
      <c r="E26302" t="s">
        <v>13</v>
      </c>
      <c r="F26302" t="s">
        <v>13</v>
      </c>
      <c r="G26302" t="s">
        <v>73873</v>
      </c>
      <c r="H26302" s="3" t="s">
        <v>73879</v>
      </c>
      <c r="I26302" t="s">
        <v>918</v>
      </c>
      <c r="J26302" t="s">
        <v>73880</v>
      </c>
    </row>
    <row r="26303" spans="1:10" ht="32" x14ac:dyDescent="0.2">
      <c r="A26303" t="s">
        <v>73870</v>
      </c>
      <c r="B26303" t="s">
        <v>73881</v>
      </c>
      <c r="C26303" t="s">
        <v>73882</v>
      </c>
      <c r="D26303">
        <v>2</v>
      </c>
      <c r="E26303" t="s">
        <v>13</v>
      </c>
      <c r="F26303" t="s">
        <v>13</v>
      </c>
      <c r="G26303" t="s">
        <v>73873</v>
      </c>
      <c r="H26303" s="3" t="s">
        <v>73874</v>
      </c>
      <c r="I26303" t="s">
        <v>918</v>
      </c>
      <c r="J26303" t="s">
        <v>73875</v>
      </c>
    </row>
    <row r="26304" spans="1:10" ht="16" x14ac:dyDescent="0.2">
      <c r="A26304" t="s">
        <v>73883</v>
      </c>
      <c r="B26304" t="s">
        <v>73884</v>
      </c>
      <c r="C26304" t="s">
        <v>73872</v>
      </c>
      <c r="D26304">
        <v>2</v>
      </c>
      <c r="E26304" t="s">
        <v>13</v>
      </c>
      <c r="F26304" t="s">
        <v>13</v>
      </c>
      <c r="G26304" t="s">
        <v>73873</v>
      </c>
      <c r="H26304" s="3" t="s">
        <v>73885</v>
      </c>
      <c r="I26304" t="s">
        <v>918</v>
      </c>
      <c r="J26304" t="s">
        <v>73886</v>
      </c>
    </row>
    <row r="26305" spans="1:10" ht="16" x14ac:dyDescent="0.2">
      <c r="A26305" t="s">
        <v>73883</v>
      </c>
      <c r="B26305" t="s">
        <v>73887</v>
      </c>
      <c r="C26305" t="s">
        <v>73888</v>
      </c>
      <c r="D26305">
        <v>1</v>
      </c>
      <c r="E26305" t="s">
        <v>13</v>
      </c>
      <c r="F26305" t="s">
        <v>13</v>
      </c>
      <c r="G26305" t="s">
        <v>73873</v>
      </c>
      <c r="H26305" s="3" t="s">
        <v>73885</v>
      </c>
      <c r="I26305" t="s">
        <v>918</v>
      </c>
      <c r="J26305" t="s">
        <v>73886</v>
      </c>
    </row>
    <row r="26306" spans="1:10" ht="32" x14ac:dyDescent="0.2">
      <c r="A26306" t="s">
        <v>73876</v>
      </c>
      <c r="B26306" t="s">
        <v>73889</v>
      </c>
      <c r="C26306" t="s">
        <v>73890</v>
      </c>
      <c r="D26306">
        <v>3</v>
      </c>
      <c r="E26306" t="s">
        <v>13</v>
      </c>
      <c r="F26306" t="s">
        <v>13</v>
      </c>
      <c r="G26306" t="s">
        <v>73873</v>
      </c>
      <c r="H26306" s="3" t="s">
        <v>73879</v>
      </c>
      <c r="I26306" t="s">
        <v>918</v>
      </c>
      <c r="J26306" t="s">
        <v>73880</v>
      </c>
    </row>
    <row r="26307" spans="1:10" ht="32" x14ac:dyDescent="0.2">
      <c r="A26307" t="s">
        <v>73876</v>
      </c>
      <c r="B26307" t="s">
        <v>73891</v>
      </c>
      <c r="C26307" t="s">
        <v>73892</v>
      </c>
      <c r="D26307">
        <v>2</v>
      </c>
      <c r="E26307" t="s">
        <v>13</v>
      </c>
      <c r="F26307" t="s">
        <v>13</v>
      </c>
      <c r="G26307" t="s">
        <v>73873</v>
      </c>
      <c r="H26307" s="3" t="s">
        <v>73879</v>
      </c>
      <c r="I26307" t="s">
        <v>918</v>
      </c>
      <c r="J26307" t="s">
        <v>73880</v>
      </c>
    </row>
    <row r="26308" spans="1:10" ht="16" x14ac:dyDescent="0.2">
      <c r="A26308" t="s">
        <v>73876</v>
      </c>
      <c r="B26308" t="s">
        <v>73893</v>
      </c>
      <c r="C26308" t="s">
        <v>73894</v>
      </c>
      <c r="D26308">
        <v>4</v>
      </c>
      <c r="E26308" t="s">
        <v>13</v>
      </c>
      <c r="F26308" t="s">
        <v>13</v>
      </c>
      <c r="G26308" t="s">
        <v>73873</v>
      </c>
      <c r="H26308" s="3" t="s">
        <v>73885</v>
      </c>
      <c r="I26308" t="s">
        <v>918</v>
      </c>
      <c r="J26308" t="s">
        <v>73880</v>
      </c>
    </row>
    <row r="26309" spans="1:10" ht="16" x14ac:dyDescent="0.2">
      <c r="A26309" t="s">
        <v>73870</v>
      </c>
      <c r="B26309" t="s">
        <v>73895</v>
      </c>
      <c r="C26309" t="s">
        <v>73896</v>
      </c>
      <c r="D26309">
        <v>3</v>
      </c>
      <c r="E26309" t="s">
        <v>13</v>
      </c>
      <c r="F26309" t="s">
        <v>13</v>
      </c>
      <c r="G26309" t="s">
        <v>73873</v>
      </c>
      <c r="H26309" s="3" t="s">
        <v>73885</v>
      </c>
      <c r="I26309" t="s">
        <v>918</v>
      </c>
      <c r="J26309" t="s">
        <v>73875</v>
      </c>
    </row>
    <row r="26310" spans="1:10" ht="16" x14ac:dyDescent="0.2">
      <c r="A26310" t="s">
        <v>39076</v>
      </c>
      <c r="B26310" t="s">
        <v>73897</v>
      </c>
      <c r="C26310" t="s">
        <v>73898</v>
      </c>
      <c r="D26310">
        <v>5</v>
      </c>
      <c r="E26310" t="s">
        <v>73899</v>
      </c>
      <c r="F26310" t="s">
        <v>13</v>
      </c>
      <c r="G26310" t="s">
        <v>73900</v>
      </c>
      <c r="H26310" s="3" t="s">
        <v>73901</v>
      </c>
      <c r="I26310" t="s">
        <v>126</v>
      </c>
      <c r="J26310" t="s">
        <v>39081</v>
      </c>
    </row>
    <row r="26311" spans="1:10" ht="16" x14ac:dyDescent="0.2">
      <c r="A26311" t="s">
        <v>73902</v>
      </c>
      <c r="B26311" t="s">
        <v>73903</v>
      </c>
      <c r="C26311" t="s">
        <v>73904</v>
      </c>
      <c r="D26311">
        <v>2</v>
      </c>
      <c r="E26311" t="s">
        <v>73899</v>
      </c>
      <c r="F26311" t="s">
        <v>13</v>
      </c>
      <c r="G26311" t="s">
        <v>73900</v>
      </c>
      <c r="H26311" s="3" t="s">
        <v>73905</v>
      </c>
      <c r="I26311" t="s">
        <v>126</v>
      </c>
      <c r="J26311" t="s">
        <v>73906</v>
      </c>
    </row>
    <row r="26312" spans="1:10" ht="16" x14ac:dyDescent="0.2">
      <c r="A26312" t="s">
        <v>121</v>
      </c>
      <c r="B26312" t="s">
        <v>12594</v>
      </c>
      <c r="C26312" t="s">
        <v>12595</v>
      </c>
      <c r="D26312">
        <v>2</v>
      </c>
      <c r="E26312" t="s">
        <v>73899</v>
      </c>
      <c r="F26312" t="s">
        <v>13</v>
      </c>
      <c r="G26312" t="s">
        <v>73900</v>
      </c>
      <c r="H26312" s="3" t="s">
        <v>73907</v>
      </c>
      <c r="I26312" t="s">
        <v>126</v>
      </c>
      <c r="J26312" t="s">
        <v>127</v>
      </c>
    </row>
    <row r="26313" spans="1:10" ht="16" x14ac:dyDescent="0.2">
      <c r="A26313" t="s">
        <v>54433</v>
      </c>
      <c r="B26313" t="s">
        <v>12594</v>
      </c>
      <c r="C26313" t="s">
        <v>12595</v>
      </c>
      <c r="D26313">
        <v>2</v>
      </c>
      <c r="E26313" t="s">
        <v>73899</v>
      </c>
      <c r="F26313" t="s">
        <v>13</v>
      </c>
      <c r="G26313" t="s">
        <v>73900</v>
      </c>
      <c r="H26313" s="3" t="s">
        <v>73908</v>
      </c>
      <c r="I26313" t="s">
        <v>126</v>
      </c>
      <c r="J26313" t="s">
        <v>54436</v>
      </c>
    </row>
    <row r="26314" spans="1:10" ht="16" x14ac:dyDescent="0.2">
      <c r="A26314" t="s">
        <v>54437</v>
      </c>
      <c r="B26314" t="s">
        <v>12594</v>
      </c>
      <c r="C26314" t="s">
        <v>12595</v>
      </c>
      <c r="D26314">
        <v>2</v>
      </c>
      <c r="E26314" t="s">
        <v>73899</v>
      </c>
      <c r="F26314" t="s">
        <v>13</v>
      </c>
      <c r="G26314" t="s">
        <v>73900</v>
      </c>
      <c r="H26314" s="3" t="s">
        <v>73908</v>
      </c>
      <c r="I26314" t="s">
        <v>126</v>
      </c>
      <c r="J26314" t="s">
        <v>54440</v>
      </c>
    </row>
    <row r="26315" spans="1:10" ht="16" x14ac:dyDescent="0.2">
      <c r="A26315" t="s">
        <v>73909</v>
      </c>
      <c r="B26315" t="s">
        <v>73910</v>
      </c>
      <c r="C26315" t="s">
        <v>73911</v>
      </c>
      <c r="D26315">
        <v>2</v>
      </c>
      <c r="E26315" t="s">
        <v>73899</v>
      </c>
      <c r="F26315" t="s">
        <v>13</v>
      </c>
      <c r="G26315" t="s">
        <v>73900</v>
      </c>
      <c r="H26315" s="3" t="s">
        <v>73912</v>
      </c>
      <c r="I26315" t="s">
        <v>126</v>
      </c>
      <c r="J26315" t="s">
        <v>73913</v>
      </c>
    </row>
    <row r="26316" spans="1:10" ht="16" x14ac:dyDescent="0.2">
      <c r="A26316" t="s">
        <v>54433</v>
      </c>
      <c r="B26316" t="s">
        <v>73914</v>
      </c>
      <c r="C26316" t="s">
        <v>73915</v>
      </c>
      <c r="D26316">
        <v>3</v>
      </c>
      <c r="E26316" t="s">
        <v>73899</v>
      </c>
      <c r="F26316" t="s">
        <v>13</v>
      </c>
      <c r="G26316" t="s">
        <v>73900</v>
      </c>
      <c r="H26316" s="3" t="s">
        <v>73908</v>
      </c>
      <c r="I26316" t="s">
        <v>126</v>
      </c>
      <c r="J26316" t="s">
        <v>54436</v>
      </c>
    </row>
    <row r="26317" spans="1:10" ht="16" x14ac:dyDescent="0.2">
      <c r="A26317" t="s">
        <v>73902</v>
      </c>
      <c r="B26317" t="s">
        <v>73916</v>
      </c>
      <c r="C26317" t="s">
        <v>73917</v>
      </c>
      <c r="D26317">
        <v>3</v>
      </c>
      <c r="E26317" t="s">
        <v>73899</v>
      </c>
      <c r="F26317" t="s">
        <v>13</v>
      </c>
      <c r="G26317" t="s">
        <v>73900</v>
      </c>
      <c r="H26317" s="3" t="s">
        <v>73905</v>
      </c>
      <c r="I26317" t="s">
        <v>126</v>
      </c>
      <c r="J26317" t="s">
        <v>73906</v>
      </c>
    </row>
    <row r="26318" spans="1:10" ht="16" x14ac:dyDescent="0.2">
      <c r="A26318" t="s">
        <v>73902</v>
      </c>
      <c r="B26318" t="s">
        <v>73918</v>
      </c>
      <c r="C26318" t="s">
        <v>73919</v>
      </c>
      <c r="D26318">
        <v>1</v>
      </c>
      <c r="E26318" t="s">
        <v>73899</v>
      </c>
      <c r="F26318" t="s">
        <v>13</v>
      </c>
      <c r="G26318" t="s">
        <v>73900</v>
      </c>
      <c r="H26318" s="3" t="s">
        <v>73905</v>
      </c>
      <c r="I26318" t="s">
        <v>126</v>
      </c>
      <c r="J26318" t="s">
        <v>73906</v>
      </c>
    </row>
    <row r="26319" spans="1:10" ht="16" x14ac:dyDescent="0.2">
      <c r="A26319" t="s">
        <v>36560</v>
      </c>
      <c r="B26319" t="s">
        <v>73920</v>
      </c>
      <c r="C26319" t="s">
        <v>73921</v>
      </c>
      <c r="D26319">
        <v>2</v>
      </c>
      <c r="E26319" t="s">
        <v>73899</v>
      </c>
      <c r="F26319" t="s">
        <v>13</v>
      </c>
      <c r="G26319" t="s">
        <v>73900</v>
      </c>
      <c r="H26319" s="3" t="s">
        <v>73912</v>
      </c>
      <c r="I26319" t="s">
        <v>126</v>
      </c>
      <c r="J26319" t="s">
        <v>36564</v>
      </c>
    </row>
    <row r="26320" spans="1:10" ht="16" x14ac:dyDescent="0.2">
      <c r="A26320" t="s">
        <v>54437</v>
      </c>
      <c r="B26320" t="s">
        <v>73914</v>
      </c>
      <c r="C26320" t="s">
        <v>73915</v>
      </c>
      <c r="D26320">
        <v>3</v>
      </c>
      <c r="E26320" t="s">
        <v>73899</v>
      </c>
      <c r="F26320" t="s">
        <v>13</v>
      </c>
      <c r="G26320" t="s">
        <v>73900</v>
      </c>
      <c r="H26320" s="3" t="s">
        <v>73908</v>
      </c>
      <c r="I26320" t="s">
        <v>126</v>
      </c>
      <c r="J26320" t="s">
        <v>54440</v>
      </c>
    </row>
    <row r="26321" spans="1:10" ht="16" x14ac:dyDescent="0.2">
      <c r="A26321" t="s">
        <v>23313</v>
      </c>
      <c r="B26321" t="s">
        <v>73922</v>
      </c>
      <c r="C26321" t="s">
        <v>73923</v>
      </c>
      <c r="D26321">
        <v>3</v>
      </c>
      <c r="E26321" t="s">
        <v>73899</v>
      </c>
      <c r="F26321" t="s">
        <v>13</v>
      </c>
      <c r="G26321" t="s">
        <v>73900</v>
      </c>
      <c r="H26321" s="3" t="s">
        <v>73924</v>
      </c>
      <c r="I26321" t="s">
        <v>126</v>
      </c>
      <c r="J26321" t="s">
        <v>23316</v>
      </c>
    </row>
    <row r="26322" spans="1:10" ht="16" x14ac:dyDescent="0.2">
      <c r="A26322" t="s">
        <v>55406</v>
      </c>
      <c r="B26322" t="s">
        <v>73925</v>
      </c>
      <c r="C26322" t="s">
        <v>73926</v>
      </c>
      <c r="D26322">
        <v>2</v>
      </c>
      <c r="E26322" t="s">
        <v>73899</v>
      </c>
      <c r="F26322" t="s">
        <v>13</v>
      </c>
      <c r="G26322" t="s">
        <v>73900</v>
      </c>
      <c r="H26322" s="3" t="s">
        <v>73912</v>
      </c>
      <c r="I26322" t="s">
        <v>126</v>
      </c>
      <c r="J26322" t="s">
        <v>55409</v>
      </c>
    </row>
    <row r="26323" spans="1:10" ht="16" x14ac:dyDescent="0.2">
      <c r="A26323" t="s">
        <v>73909</v>
      </c>
      <c r="B26323" t="s">
        <v>73927</v>
      </c>
      <c r="C26323" t="s">
        <v>73928</v>
      </c>
      <c r="D26323">
        <v>1</v>
      </c>
      <c r="E26323" t="s">
        <v>73899</v>
      </c>
      <c r="F26323" t="s">
        <v>13</v>
      </c>
      <c r="G26323" t="s">
        <v>73900</v>
      </c>
      <c r="H26323" s="3" t="s">
        <v>73929</v>
      </c>
      <c r="I26323" t="s">
        <v>126</v>
      </c>
      <c r="J26323" t="s">
        <v>73913</v>
      </c>
    </row>
    <row r="26324" spans="1:10" ht="16" x14ac:dyDescent="0.2">
      <c r="A26324" t="s">
        <v>54433</v>
      </c>
      <c r="B26324" t="s">
        <v>53399</v>
      </c>
      <c r="C26324" t="s">
        <v>53400</v>
      </c>
      <c r="D26324">
        <v>6</v>
      </c>
      <c r="E26324" t="s">
        <v>73899</v>
      </c>
      <c r="F26324" t="s">
        <v>13</v>
      </c>
      <c r="G26324" t="s">
        <v>73900</v>
      </c>
      <c r="H26324" s="3" t="s">
        <v>73908</v>
      </c>
      <c r="I26324" t="s">
        <v>126</v>
      </c>
      <c r="J26324" t="s">
        <v>54436</v>
      </c>
    </row>
    <row r="26325" spans="1:10" ht="16" x14ac:dyDescent="0.2">
      <c r="A26325" t="s">
        <v>36560</v>
      </c>
      <c r="B26325" t="s">
        <v>73930</v>
      </c>
      <c r="C26325" t="s">
        <v>73931</v>
      </c>
      <c r="D26325">
        <v>1</v>
      </c>
      <c r="E26325" t="s">
        <v>73899</v>
      </c>
      <c r="F26325" t="s">
        <v>13</v>
      </c>
      <c r="G26325" t="s">
        <v>73900</v>
      </c>
      <c r="H26325" s="3" t="s">
        <v>73912</v>
      </c>
      <c r="I26325" t="s">
        <v>126</v>
      </c>
      <c r="J26325" t="s">
        <v>36564</v>
      </c>
    </row>
    <row r="26326" spans="1:10" ht="16" x14ac:dyDescent="0.2">
      <c r="A26326" t="s">
        <v>54433</v>
      </c>
      <c r="B26326" t="s">
        <v>73382</v>
      </c>
      <c r="C26326" t="s">
        <v>73383</v>
      </c>
      <c r="D26326">
        <v>4</v>
      </c>
      <c r="E26326" t="s">
        <v>73899</v>
      </c>
      <c r="F26326" t="s">
        <v>13</v>
      </c>
      <c r="G26326" t="s">
        <v>73900</v>
      </c>
      <c r="H26326" s="3" t="s">
        <v>73908</v>
      </c>
      <c r="I26326" t="s">
        <v>126</v>
      </c>
      <c r="J26326" t="s">
        <v>54436</v>
      </c>
    </row>
    <row r="26327" spans="1:10" ht="16" x14ac:dyDescent="0.2">
      <c r="A26327" t="s">
        <v>36560</v>
      </c>
      <c r="B26327" t="s">
        <v>47276</v>
      </c>
      <c r="C26327" t="s">
        <v>73932</v>
      </c>
      <c r="D26327">
        <v>4</v>
      </c>
      <c r="E26327" t="s">
        <v>73899</v>
      </c>
      <c r="F26327" t="s">
        <v>13</v>
      </c>
      <c r="G26327" t="s">
        <v>73900</v>
      </c>
      <c r="H26327" s="3" t="s">
        <v>73912</v>
      </c>
      <c r="I26327" t="s">
        <v>126</v>
      </c>
      <c r="J26327" t="s">
        <v>36564</v>
      </c>
    </row>
    <row r="26328" spans="1:10" ht="16" x14ac:dyDescent="0.2">
      <c r="A26328" t="s">
        <v>54437</v>
      </c>
      <c r="B26328" t="s">
        <v>53399</v>
      </c>
      <c r="C26328" t="s">
        <v>53400</v>
      </c>
      <c r="D26328">
        <v>5</v>
      </c>
      <c r="E26328" t="s">
        <v>73899</v>
      </c>
      <c r="F26328" t="s">
        <v>13</v>
      </c>
      <c r="G26328" t="s">
        <v>73900</v>
      </c>
      <c r="H26328" s="3" t="s">
        <v>73908</v>
      </c>
      <c r="I26328" t="s">
        <v>126</v>
      </c>
      <c r="J26328" t="s">
        <v>54440</v>
      </c>
    </row>
    <row r="26329" spans="1:10" ht="16" x14ac:dyDescent="0.2">
      <c r="A26329" t="s">
        <v>73933</v>
      </c>
      <c r="B26329" t="s">
        <v>73934</v>
      </c>
      <c r="C26329" t="s">
        <v>73935</v>
      </c>
      <c r="D26329">
        <v>2</v>
      </c>
      <c r="E26329" t="s">
        <v>73899</v>
      </c>
      <c r="F26329" t="s">
        <v>13</v>
      </c>
      <c r="G26329" t="s">
        <v>73900</v>
      </c>
      <c r="H26329" s="3" t="s">
        <v>73924</v>
      </c>
      <c r="I26329" t="s">
        <v>126</v>
      </c>
      <c r="J26329" t="s">
        <v>73936</v>
      </c>
    </row>
    <row r="26330" spans="1:10" ht="16" x14ac:dyDescent="0.2">
      <c r="A26330" t="s">
        <v>9896</v>
      </c>
      <c r="B26330" t="s">
        <v>18100</v>
      </c>
      <c r="C26330" t="s">
        <v>73937</v>
      </c>
      <c r="D26330">
        <v>2</v>
      </c>
      <c r="E26330" t="s">
        <v>73899</v>
      </c>
      <c r="F26330" t="s">
        <v>13</v>
      </c>
      <c r="G26330" t="s">
        <v>73900</v>
      </c>
      <c r="H26330" s="3" t="s">
        <v>73912</v>
      </c>
      <c r="I26330" t="s">
        <v>126</v>
      </c>
      <c r="J26330" t="s">
        <v>9900</v>
      </c>
    </row>
    <row r="26331" spans="1:10" ht="16" x14ac:dyDescent="0.2">
      <c r="A26331" t="s">
        <v>54437</v>
      </c>
      <c r="B26331" t="s">
        <v>73382</v>
      </c>
      <c r="C26331" t="s">
        <v>73383</v>
      </c>
      <c r="D26331">
        <v>4</v>
      </c>
      <c r="E26331" t="s">
        <v>73899</v>
      </c>
      <c r="F26331" t="s">
        <v>13</v>
      </c>
      <c r="G26331" t="s">
        <v>73900</v>
      </c>
      <c r="H26331" s="3" t="s">
        <v>73908</v>
      </c>
      <c r="I26331" t="s">
        <v>126</v>
      </c>
      <c r="J26331" t="s">
        <v>54440</v>
      </c>
    </row>
    <row r="26332" spans="1:10" ht="16" x14ac:dyDescent="0.2">
      <c r="A26332" t="s">
        <v>32171</v>
      </c>
      <c r="B26332" t="s">
        <v>73938</v>
      </c>
      <c r="C26332" t="s">
        <v>73939</v>
      </c>
      <c r="D26332">
        <v>3</v>
      </c>
      <c r="E26332" t="s">
        <v>73899</v>
      </c>
      <c r="F26332" t="s">
        <v>13</v>
      </c>
      <c r="G26332" t="s">
        <v>73900</v>
      </c>
      <c r="H26332" s="3" t="s">
        <v>73912</v>
      </c>
      <c r="I26332" t="s">
        <v>126</v>
      </c>
      <c r="J26332" t="s">
        <v>32174</v>
      </c>
    </row>
    <row r="26333" spans="1:10" ht="16" x14ac:dyDescent="0.2">
      <c r="A26333" t="s">
        <v>73940</v>
      </c>
      <c r="B26333" t="s">
        <v>73930</v>
      </c>
      <c r="C26333" t="s">
        <v>73931</v>
      </c>
      <c r="D26333">
        <v>1</v>
      </c>
      <c r="E26333" t="s">
        <v>73899</v>
      </c>
      <c r="F26333" t="s">
        <v>13</v>
      </c>
      <c r="G26333" t="s">
        <v>73900</v>
      </c>
      <c r="H26333" s="3" t="s">
        <v>73912</v>
      </c>
      <c r="I26333" t="s">
        <v>126</v>
      </c>
      <c r="J26333" t="s">
        <v>73941</v>
      </c>
    </row>
    <row r="26334" spans="1:10" ht="16" x14ac:dyDescent="0.2">
      <c r="A26334" t="s">
        <v>73940</v>
      </c>
      <c r="B26334" t="s">
        <v>47276</v>
      </c>
      <c r="C26334" t="s">
        <v>73932</v>
      </c>
      <c r="D26334">
        <v>3</v>
      </c>
      <c r="E26334" t="s">
        <v>73899</v>
      </c>
      <c r="F26334" t="s">
        <v>13</v>
      </c>
      <c r="G26334" t="s">
        <v>73900</v>
      </c>
      <c r="H26334" s="3" t="s">
        <v>73942</v>
      </c>
      <c r="I26334" t="s">
        <v>126</v>
      </c>
      <c r="J26334" t="s">
        <v>73941</v>
      </c>
    </row>
    <row r="26335" spans="1:10" ht="16" x14ac:dyDescent="0.2">
      <c r="A26335" t="s">
        <v>51861</v>
      </c>
      <c r="B26335" t="s">
        <v>73943</v>
      </c>
      <c r="C26335" t="s">
        <v>73944</v>
      </c>
      <c r="D26335">
        <v>1</v>
      </c>
      <c r="E26335" t="s">
        <v>73899</v>
      </c>
      <c r="F26335" t="s">
        <v>13</v>
      </c>
      <c r="G26335" t="s">
        <v>73900</v>
      </c>
      <c r="H26335" s="3" t="s">
        <v>73912</v>
      </c>
      <c r="I26335" t="s">
        <v>126</v>
      </c>
      <c r="J26335" t="s">
        <v>51864</v>
      </c>
    </row>
    <row r="26336" spans="1:10" ht="16" x14ac:dyDescent="0.2">
      <c r="A26336" t="s">
        <v>23313</v>
      </c>
      <c r="B26336" t="s">
        <v>73945</v>
      </c>
      <c r="C26336" t="s">
        <v>73946</v>
      </c>
      <c r="D26336">
        <v>2</v>
      </c>
      <c r="E26336" t="s">
        <v>73899</v>
      </c>
      <c r="F26336" t="s">
        <v>13</v>
      </c>
      <c r="G26336" t="s">
        <v>73900</v>
      </c>
      <c r="H26336" s="3" t="s">
        <v>73924</v>
      </c>
      <c r="I26336" t="s">
        <v>126</v>
      </c>
      <c r="J26336" t="s">
        <v>23316</v>
      </c>
    </row>
    <row r="26337" spans="1:10" ht="16" x14ac:dyDescent="0.2">
      <c r="A26337" t="s">
        <v>23313</v>
      </c>
      <c r="B26337" t="s">
        <v>73947</v>
      </c>
      <c r="C26337" t="s">
        <v>73948</v>
      </c>
      <c r="D26337">
        <v>1</v>
      </c>
      <c r="E26337" t="s">
        <v>73899</v>
      </c>
      <c r="F26337" t="s">
        <v>13</v>
      </c>
      <c r="G26337" t="s">
        <v>73900</v>
      </c>
      <c r="H26337" s="3" t="s">
        <v>73924</v>
      </c>
      <c r="I26337" t="s">
        <v>126</v>
      </c>
      <c r="J26337" t="s">
        <v>23316</v>
      </c>
    </row>
    <row r="26338" spans="1:10" ht="16" x14ac:dyDescent="0.2">
      <c r="A26338" t="s">
        <v>55406</v>
      </c>
      <c r="B26338" t="s">
        <v>73949</v>
      </c>
      <c r="C26338" t="s">
        <v>73950</v>
      </c>
      <c r="D26338">
        <v>1</v>
      </c>
      <c r="E26338" t="s">
        <v>73899</v>
      </c>
      <c r="F26338" t="s">
        <v>13</v>
      </c>
      <c r="G26338" t="s">
        <v>73900</v>
      </c>
      <c r="H26338" s="3" t="s">
        <v>73912</v>
      </c>
      <c r="I26338" t="s">
        <v>126</v>
      </c>
      <c r="J26338" t="s">
        <v>55409</v>
      </c>
    </row>
    <row r="26339" spans="1:10" ht="16" x14ac:dyDescent="0.2">
      <c r="A26339" t="s">
        <v>39076</v>
      </c>
      <c r="B26339" t="s">
        <v>73951</v>
      </c>
      <c r="C26339" t="s">
        <v>73952</v>
      </c>
      <c r="D26339">
        <v>6</v>
      </c>
      <c r="E26339" t="s">
        <v>73899</v>
      </c>
      <c r="F26339" t="s">
        <v>13</v>
      </c>
      <c r="G26339" t="s">
        <v>73900</v>
      </c>
      <c r="H26339" s="3" t="s">
        <v>73901</v>
      </c>
      <c r="I26339" t="s">
        <v>126</v>
      </c>
      <c r="J26339" t="s">
        <v>39081</v>
      </c>
    </row>
    <row r="26340" spans="1:10" ht="16" x14ac:dyDescent="0.2">
      <c r="A26340" t="s">
        <v>10176</v>
      </c>
      <c r="B26340" t="s">
        <v>40675</v>
      </c>
      <c r="C26340" t="s">
        <v>73953</v>
      </c>
      <c r="D26340">
        <v>1</v>
      </c>
      <c r="E26340" t="s">
        <v>73899</v>
      </c>
      <c r="F26340" t="s">
        <v>13</v>
      </c>
      <c r="G26340" t="s">
        <v>73900</v>
      </c>
      <c r="H26340" s="3" t="s">
        <v>73954</v>
      </c>
      <c r="I26340" t="s">
        <v>126</v>
      </c>
      <c r="J26340" t="s">
        <v>10180</v>
      </c>
    </row>
    <row r="26341" spans="1:10" ht="16" x14ac:dyDescent="0.2">
      <c r="A26341" t="s">
        <v>73940</v>
      </c>
      <c r="B26341" t="s">
        <v>73920</v>
      </c>
      <c r="C26341" t="s">
        <v>73921</v>
      </c>
      <c r="D26341">
        <v>2</v>
      </c>
      <c r="E26341" t="s">
        <v>73899</v>
      </c>
      <c r="F26341" t="s">
        <v>13</v>
      </c>
      <c r="G26341" t="s">
        <v>73900</v>
      </c>
      <c r="H26341" s="3" t="s">
        <v>73912</v>
      </c>
      <c r="I26341" t="s">
        <v>126</v>
      </c>
      <c r="J26341" t="s">
        <v>73941</v>
      </c>
    </row>
    <row r="26342" spans="1:10" ht="16" x14ac:dyDescent="0.2">
      <c r="A26342" t="s">
        <v>41721</v>
      </c>
      <c r="B26342" t="s">
        <v>73955</v>
      </c>
      <c r="C26342" t="s">
        <v>73956</v>
      </c>
      <c r="D26342">
        <v>1</v>
      </c>
      <c r="E26342" t="s">
        <v>73899</v>
      </c>
      <c r="F26342" t="s">
        <v>13</v>
      </c>
      <c r="G26342" t="s">
        <v>73900</v>
      </c>
      <c r="H26342" s="3" t="s">
        <v>73912</v>
      </c>
      <c r="I26342" t="s">
        <v>126</v>
      </c>
      <c r="J26342" t="s">
        <v>41726</v>
      </c>
    </row>
    <row r="26343" spans="1:10" ht="16" x14ac:dyDescent="0.2">
      <c r="A26343" t="s">
        <v>73933</v>
      </c>
      <c r="B26343" t="s">
        <v>73957</v>
      </c>
      <c r="C26343" t="s">
        <v>73958</v>
      </c>
      <c r="D26343">
        <v>1</v>
      </c>
      <c r="E26343" t="s">
        <v>73899</v>
      </c>
      <c r="F26343" t="s">
        <v>13</v>
      </c>
      <c r="G26343" t="s">
        <v>73900</v>
      </c>
      <c r="H26343" s="3" t="s">
        <v>73959</v>
      </c>
      <c r="I26343" t="s">
        <v>126</v>
      </c>
      <c r="J26343" t="s">
        <v>73936</v>
      </c>
    </row>
    <row r="26344" spans="1:10" ht="32" x14ac:dyDescent="0.2">
      <c r="A26344" t="s">
        <v>23313</v>
      </c>
      <c r="B26344" t="s">
        <v>23289</v>
      </c>
      <c r="C26344" t="s">
        <v>23290</v>
      </c>
      <c r="D26344">
        <v>5</v>
      </c>
      <c r="E26344" t="s">
        <v>13</v>
      </c>
      <c r="F26344" t="s">
        <v>13</v>
      </c>
      <c r="G26344" t="s">
        <v>73960</v>
      </c>
      <c r="H26344" s="3" t="s">
        <v>73961</v>
      </c>
      <c r="I26344" t="s">
        <v>62</v>
      </c>
      <c r="J26344" t="s">
        <v>23316</v>
      </c>
    </row>
    <row r="26345" spans="1:10" ht="16" x14ac:dyDescent="0.2">
      <c r="A26345" t="s">
        <v>73962</v>
      </c>
      <c r="B26345" t="s">
        <v>73963</v>
      </c>
      <c r="C26345" t="s">
        <v>73964</v>
      </c>
      <c r="D26345">
        <v>1</v>
      </c>
      <c r="E26345" t="s">
        <v>13</v>
      </c>
      <c r="F26345" t="s">
        <v>13</v>
      </c>
      <c r="G26345" t="s">
        <v>73965</v>
      </c>
      <c r="H26345" s="3" t="s">
        <v>73966</v>
      </c>
      <c r="I26345" t="s">
        <v>16</v>
      </c>
      <c r="J26345" t="s">
        <v>73967</v>
      </c>
    </row>
    <row r="26346" spans="1:10" ht="16" x14ac:dyDescent="0.2">
      <c r="A26346" t="s">
        <v>73962</v>
      </c>
      <c r="B26346" t="s">
        <v>4934</v>
      </c>
      <c r="C26346" t="s">
        <v>73968</v>
      </c>
      <c r="D26346">
        <v>2</v>
      </c>
      <c r="E26346" t="s">
        <v>13</v>
      </c>
      <c r="F26346" t="s">
        <v>13</v>
      </c>
      <c r="G26346" t="s">
        <v>73965</v>
      </c>
      <c r="H26346" s="3" t="s">
        <v>73966</v>
      </c>
      <c r="I26346" t="s">
        <v>16</v>
      </c>
      <c r="J26346" t="s">
        <v>73967</v>
      </c>
    </row>
    <row r="26347" spans="1:10" ht="16" x14ac:dyDescent="0.2">
      <c r="A26347" t="s">
        <v>73969</v>
      </c>
      <c r="B26347" t="s">
        <v>73970</v>
      </c>
      <c r="C26347" t="s">
        <v>73971</v>
      </c>
      <c r="D26347">
        <v>1</v>
      </c>
      <c r="E26347" t="s">
        <v>13</v>
      </c>
      <c r="F26347" t="s">
        <v>13</v>
      </c>
      <c r="G26347" t="s">
        <v>73965</v>
      </c>
      <c r="H26347" s="3" t="s">
        <v>73972</v>
      </c>
      <c r="I26347" t="s">
        <v>16</v>
      </c>
      <c r="J26347" t="s">
        <v>73973</v>
      </c>
    </row>
    <row r="26348" spans="1:10" ht="16" x14ac:dyDescent="0.2">
      <c r="A26348" t="s">
        <v>73974</v>
      </c>
      <c r="B26348" t="s">
        <v>73975</v>
      </c>
      <c r="C26348" t="s">
        <v>73976</v>
      </c>
      <c r="D26348">
        <v>2</v>
      </c>
      <c r="E26348" t="s">
        <v>13</v>
      </c>
      <c r="F26348" t="s">
        <v>13</v>
      </c>
      <c r="G26348" t="s">
        <v>73965</v>
      </c>
      <c r="H26348" s="3" t="s">
        <v>73966</v>
      </c>
      <c r="I26348" t="s">
        <v>16</v>
      </c>
      <c r="J26348" t="s">
        <v>73977</v>
      </c>
    </row>
    <row r="26349" spans="1:10" ht="16" x14ac:dyDescent="0.2">
      <c r="A26349" t="s">
        <v>73974</v>
      </c>
      <c r="B26349" t="s">
        <v>73970</v>
      </c>
      <c r="C26349" t="s">
        <v>73971</v>
      </c>
      <c r="D26349">
        <v>1</v>
      </c>
      <c r="E26349" t="s">
        <v>13</v>
      </c>
      <c r="F26349" t="s">
        <v>13</v>
      </c>
      <c r="G26349" t="s">
        <v>73965</v>
      </c>
      <c r="H26349" s="3" t="s">
        <v>73966</v>
      </c>
      <c r="I26349" t="s">
        <v>16</v>
      </c>
      <c r="J26349" t="s">
        <v>73977</v>
      </c>
    </row>
    <row r="26350" spans="1:10" ht="16" x14ac:dyDescent="0.2">
      <c r="A26350" t="s">
        <v>9453</v>
      </c>
      <c r="B26350" t="s">
        <v>73978</v>
      </c>
      <c r="C26350" t="s">
        <v>73979</v>
      </c>
      <c r="D26350">
        <v>3</v>
      </c>
      <c r="E26350" t="s">
        <v>13</v>
      </c>
      <c r="F26350" t="s">
        <v>13</v>
      </c>
      <c r="G26350" t="s">
        <v>73965</v>
      </c>
      <c r="H26350" s="3" t="s">
        <v>73966</v>
      </c>
      <c r="I26350" t="s">
        <v>16</v>
      </c>
      <c r="J26350" t="s">
        <v>9455</v>
      </c>
    </row>
    <row r="26351" spans="1:10" ht="16" x14ac:dyDescent="0.2">
      <c r="A26351" t="s">
        <v>73980</v>
      </c>
      <c r="B26351" t="s">
        <v>3864</v>
      </c>
      <c r="C26351" t="s">
        <v>73981</v>
      </c>
      <c r="D26351">
        <v>1</v>
      </c>
      <c r="E26351" t="s">
        <v>13</v>
      </c>
      <c r="F26351" t="s">
        <v>13</v>
      </c>
      <c r="G26351" t="s">
        <v>73982</v>
      </c>
      <c r="H26351" s="3" t="s">
        <v>73983</v>
      </c>
      <c r="I26351" t="s">
        <v>16</v>
      </c>
      <c r="J26351" t="s">
        <v>73984</v>
      </c>
    </row>
    <row r="26352" spans="1:10" ht="16" x14ac:dyDescent="0.2">
      <c r="A26352" t="s">
        <v>73980</v>
      </c>
      <c r="B26352" t="s">
        <v>73985</v>
      </c>
      <c r="C26352" t="s">
        <v>73986</v>
      </c>
      <c r="D26352">
        <v>2</v>
      </c>
      <c r="E26352" t="s">
        <v>13</v>
      </c>
      <c r="F26352" t="s">
        <v>13</v>
      </c>
      <c r="G26352" t="s">
        <v>73982</v>
      </c>
      <c r="H26352" s="3" t="s">
        <v>73983</v>
      </c>
      <c r="I26352" t="s">
        <v>16</v>
      </c>
      <c r="J26352" t="s">
        <v>73984</v>
      </c>
    </row>
    <row r="26353" spans="1:10" ht="16" x14ac:dyDescent="0.2">
      <c r="A26353" t="s">
        <v>68702</v>
      </c>
      <c r="B26353" t="s">
        <v>53397</v>
      </c>
      <c r="C26353" t="s">
        <v>73987</v>
      </c>
      <c r="D26353">
        <v>2</v>
      </c>
      <c r="E26353" t="s">
        <v>13</v>
      </c>
      <c r="F26353" t="s">
        <v>13</v>
      </c>
      <c r="G26353" t="s">
        <v>73988</v>
      </c>
      <c r="H26353" s="3" t="s">
        <v>73989</v>
      </c>
      <c r="I26353" t="s">
        <v>16</v>
      </c>
      <c r="J26353" t="s">
        <v>68707</v>
      </c>
    </row>
    <row r="26354" spans="1:10" ht="16" x14ac:dyDescent="0.2">
      <c r="A26354" t="s">
        <v>2204</v>
      </c>
      <c r="B26354" t="s">
        <v>73990</v>
      </c>
      <c r="C26354" t="s">
        <v>73991</v>
      </c>
      <c r="D26354">
        <v>3</v>
      </c>
      <c r="E26354" t="s">
        <v>13</v>
      </c>
      <c r="F26354" t="s">
        <v>13</v>
      </c>
      <c r="G26354" t="s">
        <v>73992</v>
      </c>
      <c r="H26354" s="3" t="s">
        <v>73993</v>
      </c>
      <c r="I26354" t="s">
        <v>16</v>
      </c>
      <c r="J26354" t="s">
        <v>2205</v>
      </c>
    </row>
    <row r="26355" spans="1:10" ht="16" x14ac:dyDescent="0.2">
      <c r="A26355" t="s">
        <v>73994</v>
      </c>
      <c r="B26355" t="s">
        <v>73995</v>
      </c>
      <c r="C26355" t="s">
        <v>73996</v>
      </c>
      <c r="D26355">
        <v>1</v>
      </c>
      <c r="E26355" t="s">
        <v>13</v>
      </c>
      <c r="F26355" t="s">
        <v>13</v>
      </c>
      <c r="G26355" t="s">
        <v>73992</v>
      </c>
      <c r="H26355" s="3" t="s">
        <v>73997</v>
      </c>
      <c r="I26355" t="s">
        <v>16</v>
      </c>
      <c r="J26355" t="s">
        <v>73998</v>
      </c>
    </row>
    <row r="26356" spans="1:10" ht="16" x14ac:dyDescent="0.2">
      <c r="A26356" t="s">
        <v>73994</v>
      </c>
      <c r="B26356" t="s">
        <v>73999</v>
      </c>
      <c r="C26356" t="s">
        <v>74000</v>
      </c>
      <c r="D26356">
        <v>2</v>
      </c>
      <c r="E26356" t="s">
        <v>13</v>
      </c>
      <c r="F26356" t="s">
        <v>13</v>
      </c>
      <c r="G26356" t="s">
        <v>73992</v>
      </c>
      <c r="H26356" s="3" t="s">
        <v>73997</v>
      </c>
      <c r="I26356" t="s">
        <v>16</v>
      </c>
      <c r="J26356" t="s">
        <v>73998</v>
      </c>
    </row>
    <row r="26357" spans="1:10" ht="16" x14ac:dyDescent="0.2">
      <c r="A26357" t="s">
        <v>12003</v>
      </c>
      <c r="B26357" t="s">
        <v>68442</v>
      </c>
      <c r="C26357" t="s">
        <v>74001</v>
      </c>
      <c r="D26357">
        <v>2</v>
      </c>
      <c r="E26357" t="s">
        <v>13</v>
      </c>
      <c r="F26357" t="s">
        <v>13</v>
      </c>
      <c r="G26357" t="s">
        <v>74002</v>
      </c>
      <c r="H26357" s="3" t="s">
        <v>74003</v>
      </c>
      <c r="I26357" t="s">
        <v>16</v>
      </c>
      <c r="J26357" t="s">
        <v>12007</v>
      </c>
    </row>
    <row r="26358" spans="1:10" ht="16" x14ac:dyDescent="0.2">
      <c r="A26358" t="s">
        <v>1626</v>
      </c>
      <c r="B26358" t="s">
        <v>68442</v>
      </c>
      <c r="C26358" t="s">
        <v>74001</v>
      </c>
      <c r="D26358">
        <v>1</v>
      </c>
      <c r="E26358" t="s">
        <v>13</v>
      </c>
      <c r="F26358" t="s">
        <v>13</v>
      </c>
      <c r="G26358" t="s">
        <v>74002</v>
      </c>
      <c r="H26358" s="3" t="s">
        <v>74004</v>
      </c>
      <c r="I26358" t="s">
        <v>16</v>
      </c>
      <c r="J26358" t="s">
        <v>1630</v>
      </c>
    </row>
    <row r="26359" spans="1:10" ht="16" x14ac:dyDescent="0.2">
      <c r="A26359" t="s">
        <v>16590</v>
      </c>
      <c r="B26359" t="s">
        <v>74005</v>
      </c>
      <c r="C26359" t="s">
        <v>74006</v>
      </c>
      <c r="D26359">
        <v>3</v>
      </c>
      <c r="E26359" t="s">
        <v>13</v>
      </c>
      <c r="F26359" t="s">
        <v>13</v>
      </c>
      <c r="G26359" t="s">
        <v>74002</v>
      </c>
      <c r="H26359" s="3" t="s">
        <v>74004</v>
      </c>
      <c r="I26359" t="s">
        <v>16</v>
      </c>
      <c r="J26359" t="s">
        <v>16593</v>
      </c>
    </row>
    <row r="26360" spans="1:10" ht="16" x14ac:dyDescent="0.2">
      <c r="A26360" t="s">
        <v>12003</v>
      </c>
      <c r="B26360" t="s">
        <v>74005</v>
      </c>
      <c r="C26360" t="s">
        <v>74006</v>
      </c>
      <c r="D26360">
        <v>3</v>
      </c>
      <c r="E26360" t="s">
        <v>13</v>
      </c>
      <c r="F26360" t="s">
        <v>13</v>
      </c>
      <c r="G26360" t="s">
        <v>74002</v>
      </c>
      <c r="H26360" s="3" t="s">
        <v>74003</v>
      </c>
      <c r="I26360" t="s">
        <v>16</v>
      </c>
      <c r="J26360" t="s">
        <v>12007</v>
      </c>
    </row>
    <row r="26361" spans="1:10" ht="16" x14ac:dyDescent="0.2">
      <c r="A26361" t="s">
        <v>16590</v>
      </c>
      <c r="B26361" t="s">
        <v>68442</v>
      </c>
      <c r="C26361" t="s">
        <v>74001</v>
      </c>
      <c r="D26361">
        <v>4</v>
      </c>
      <c r="E26361" t="s">
        <v>13</v>
      </c>
      <c r="F26361" t="s">
        <v>13</v>
      </c>
      <c r="G26361" t="s">
        <v>74002</v>
      </c>
      <c r="H26361" s="3" t="s">
        <v>74004</v>
      </c>
      <c r="I26361" t="s">
        <v>16</v>
      </c>
      <c r="J26361" t="s">
        <v>16593</v>
      </c>
    </row>
    <row r="26362" spans="1:10" ht="16" x14ac:dyDescent="0.2">
      <c r="A26362" t="s">
        <v>1647</v>
      </c>
      <c r="B26362" t="s">
        <v>68442</v>
      </c>
      <c r="C26362" t="s">
        <v>74001</v>
      </c>
      <c r="D26362">
        <v>1</v>
      </c>
      <c r="E26362" t="s">
        <v>13</v>
      </c>
      <c r="F26362" t="s">
        <v>13</v>
      </c>
      <c r="G26362" t="s">
        <v>74002</v>
      </c>
      <c r="H26362" s="3" t="s">
        <v>74003</v>
      </c>
      <c r="I26362" t="s">
        <v>16</v>
      </c>
      <c r="J26362" t="s">
        <v>1652</v>
      </c>
    </row>
    <row r="26363" spans="1:10" ht="16" x14ac:dyDescent="0.2">
      <c r="A26363" t="s">
        <v>1647</v>
      </c>
      <c r="B26363" t="s">
        <v>74005</v>
      </c>
      <c r="C26363" t="s">
        <v>74006</v>
      </c>
      <c r="D26363">
        <v>2</v>
      </c>
      <c r="E26363" t="s">
        <v>13</v>
      </c>
      <c r="F26363" t="s">
        <v>13</v>
      </c>
      <c r="G26363" t="s">
        <v>74002</v>
      </c>
      <c r="H26363" s="3" t="s">
        <v>74003</v>
      </c>
      <c r="I26363" t="s">
        <v>16</v>
      </c>
      <c r="J26363" t="s">
        <v>1652</v>
      </c>
    </row>
    <row r="26364" spans="1:10" ht="16" x14ac:dyDescent="0.2">
      <c r="A26364" t="s">
        <v>1647</v>
      </c>
      <c r="B26364" t="s">
        <v>74007</v>
      </c>
      <c r="C26364" t="s">
        <v>74008</v>
      </c>
      <c r="D26364">
        <v>3</v>
      </c>
      <c r="E26364" t="s">
        <v>13</v>
      </c>
      <c r="F26364" t="s">
        <v>13</v>
      </c>
      <c r="G26364" t="s">
        <v>74002</v>
      </c>
      <c r="H26364" s="3" t="s">
        <v>74003</v>
      </c>
      <c r="I26364" t="s">
        <v>16</v>
      </c>
      <c r="J26364" t="s">
        <v>1652</v>
      </c>
    </row>
    <row r="26365" spans="1:10" ht="32" x14ac:dyDescent="0.2">
      <c r="A26365" t="s">
        <v>5516</v>
      </c>
      <c r="B26365" t="s">
        <v>74009</v>
      </c>
      <c r="C26365" t="s">
        <v>74010</v>
      </c>
      <c r="D26365">
        <v>3</v>
      </c>
      <c r="E26365" t="s">
        <v>13</v>
      </c>
      <c r="F26365" t="s">
        <v>13</v>
      </c>
      <c r="G26365" t="s">
        <v>74011</v>
      </c>
      <c r="H26365" s="3" t="s">
        <v>74012</v>
      </c>
      <c r="I26365" t="s">
        <v>1282</v>
      </c>
      <c r="J26365" t="s">
        <v>5519</v>
      </c>
    </row>
    <row r="26366" spans="1:10" ht="16" x14ac:dyDescent="0.2">
      <c r="A26366" t="s">
        <v>9515</v>
      </c>
      <c r="B26366" t="s">
        <v>73963</v>
      </c>
      <c r="C26366" t="s">
        <v>73964</v>
      </c>
      <c r="D26366">
        <v>2</v>
      </c>
      <c r="E26366" t="s">
        <v>13</v>
      </c>
      <c r="F26366" t="s">
        <v>13</v>
      </c>
      <c r="G26366" t="s">
        <v>74013</v>
      </c>
      <c r="H26366" s="3" t="s">
        <v>74014</v>
      </c>
      <c r="I26366" t="s">
        <v>16</v>
      </c>
      <c r="J26366" t="s">
        <v>9518</v>
      </c>
    </row>
    <row r="26367" spans="1:10" ht="16" x14ac:dyDescent="0.2">
      <c r="A26367" t="s">
        <v>9515</v>
      </c>
      <c r="B26367" t="s">
        <v>74015</v>
      </c>
      <c r="C26367" t="s">
        <v>74016</v>
      </c>
      <c r="D26367">
        <v>4</v>
      </c>
      <c r="E26367" t="s">
        <v>13</v>
      </c>
      <c r="F26367" t="s">
        <v>13</v>
      </c>
      <c r="G26367" t="s">
        <v>74013</v>
      </c>
      <c r="H26367" s="3" t="s">
        <v>74014</v>
      </c>
      <c r="I26367" t="s">
        <v>16</v>
      </c>
      <c r="J26367" t="s">
        <v>9518</v>
      </c>
    </row>
    <row r="26368" spans="1:10" ht="16" x14ac:dyDescent="0.2">
      <c r="A26368" t="s">
        <v>12003</v>
      </c>
      <c r="B26368" t="s">
        <v>74017</v>
      </c>
      <c r="C26368" t="s">
        <v>74018</v>
      </c>
      <c r="D26368">
        <v>4</v>
      </c>
      <c r="E26368" t="s">
        <v>13</v>
      </c>
      <c r="F26368" t="s">
        <v>13</v>
      </c>
      <c r="G26368" t="s">
        <v>74019</v>
      </c>
      <c r="H26368" s="3" t="s">
        <v>74020</v>
      </c>
      <c r="I26368" t="s">
        <v>16</v>
      </c>
      <c r="J26368" t="s">
        <v>12007</v>
      </c>
    </row>
    <row r="26369" spans="1:10" ht="16" x14ac:dyDescent="0.2">
      <c r="A26369" t="s">
        <v>27023</v>
      </c>
      <c r="B26369" t="s">
        <v>74021</v>
      </c>
      <c r="C26369" t="s">
        <v>74022</v>
      </c>
      <c r="D26369">
        <v>2</v>
      </c>
      <c r="E26369" t="s">
        <v>13</v>
      </c>
      <c r="F26369" t="s">
        <v>13</v>
      </c>
      <c r="G26369" t="s">
        <v>74023</v>
      </c>
      <c r="H26369" s="3" t="s">
        <v>74024</v>
      </c>
      <c r="I26369" t="s">
        <v>1676</v>
      </c>
      <c r="J26369" t="s">
        <v>27028</v>
      </c>
    </row>
    <row r="26370" spans="1:10" ht="16" x14ac:dyDescent="0.2">
      <c r="A26370" t="s">
        <v>47489</v>
      </c>
      <c r="B26370" t="s">
        <v>74025</v>
      </c>
      <c r="C26370" t="s">
        <v>74026</v>
      </c>
      <c r="D26370">
        <v>3</v>
      </c>
      <c r="E26370" t="s">
        <v>13</v>
      </c>
      <c r="F26370" t="s">
        <v>13</v>
      </c>
      <c r="G26370" t="s">
        <v>74023</v>
      </c>
      <c r="H26370" s="3" t="s">
        <v>74027</v>
      </c>
      <c r="I26370" t="s">
        <v>1676</v>
      </c>
      <c r="J26370" t="s">
        <v>47494</v>
      </c>
    </row>
    <row r="26371" spans="1:10" ht="16" x14ac:dyDescent="0.2">
      <c r="A26371" t="s">
        <v>27023</v>
      </c>
      <c r="B26371" t="s">
        <v>74028</v>
      </c>
      <c r="C26371" t="s">
        <v>74029</v>
      </c>
      <c r="D26371">
        <v>4</v>
      </c>
      <c r="E26371" t="s">
        <v>13</v>
      </c>
      <c r="F26371" t="s">
        <v>13</v>
      </c>
      <c r="G26371" t="s">
        <v>74023</v>
      </c>
      <c r="H26371" s="3" t="s">
        <v>74024</v>
      </c>
      <c r="I26371" t="s">
        <v>1676</v>
      </c>
      <c r="J26371" t="s">
        <v>27028</v>
      </c>
    </row>
    <row r="26372" spans="1:10" ht="16" x14ac:dyDescent="0.2">
      <c r="A26372" t="s">
        <v>74030</v>
      </c>
      <c r="B26372" t="s">
        <v>74031</v>
      </c>
      <c r="C26372" t="s">
        <v>74032</v>
      </c>
      <c r="D26372">
        <v>1</v>
      </c>
      <c r="E26372" t="s">
        <v>13</v>
      </c>
      <c r="F26372" t="s">
        <v>13</v>
      </c>
      <c r="G26372" t="s">
        <v>74023</v>
      </c>
      <c r="H26372" s="3" t="s">
        <v>74033</v>
      </c>
      <c r="I26372" t="s">
        <v>1676</v>
      </c>
      <c r="J26372" t="s">
        <v>74034</v>
      </c>
    </row>
    <row r="26373" spans="1:10" ht="16" x14ac:dyDescent="0.2">
      <c r="A26373" t="s">
        <v>74030</v>
      </c>
      <c r="B26373" t="s">
        <v>74035</v>
      </c>
      <c r="C26373" t="s">
        <v>74036</v>
      </c>
      <c r="D26373">
        <v>2</v>
      </c>
      <c r="E26373" t="s">
        <v>13</v>
      </c>
      <c r="F26373" t="s">
        <v>13</v>
      </c>
      <c r="G26373" t="s">
        <v>74023</v>
      </c>
      <c r="H26373" s="3" t="s">
        <v>74033</v>
      </c>
      <c r="I26373" t="s">
        <v>1676</v>
      </c>
      <c r="J26373" t="s">
        <v>74034</v>
      </c>
    </row>
    <row r="26374" spans="1:10" ht="16" x14ac:dyDescent="0.2">
      <c r="A26374" t="s">
        <v>64767</v>
      </c>
      <c r="B26374" t="s">
        <v>74037</v>
      </c>
      <c r="C26374" t="s">
        <v>74038</v>
      </c>
      <c r="D26374">
        <v>2</v>
      </c>
      <c r="E26374" t="s">
        <v>13</v>
      </c>
      <c r="F26374" t="s">
        <v>13</v>
      </c>
      <c r="G26374" t="s">
        <v>74023</v>
      </c>
      <c r="H26374" s="3" t="s">
        <v>74039</v>
      </c>
      <c r="I26374" t="s">
        <v>1676</v>
      </c>
      <c r="J26374" t="s">
        <v>64770</v>
      </c>
    </row>
    <row r="26375" spans="1:10" ht="16" x14ac:dyDescent="0.2">
      <c r="A26375" t="s">
        <v>47144</v>
      </c>
      <c r="B26375" t="s">
        <v>74025</v>
      </c>
      <c r="C26375" t="s">
        <v>74026</v>
      </c>
      <c r="D26375">
        <v>4</v>
      </c>
      <c r="E26375" t="s">
        <v>13</v>
      </c>
      <c r="F26375" t="s">
        <v>13</v>
      </c>
      <c r="G26375" t="s">
        <v>74023</v>
      </c>
      <c r="H26375" s="3" t="s">
        <v>74040</v>
      </c>
      <c r="I26375" t="s">
        <v>1676</v>
      </c>
      <c r="J26375" t="s">
        <v>47149</v>
      </c>
    </row>
    <row r="26376" spans="1:10" ht="16" x14ac:dyDescent="0.2">
      <c r="A26376" t="s">
        <v>22780</v>
      </c>
      <c r="B26376" t="s">
        <v>74041</v>
      </c>
      <c r="C26376" t="s">
        <v>74042</v>
      </c>
      <c r="D26376">
        <v>3</v>
      </c>
      <c r="E26376" t="s">
        <v>13</v>
      </c>
      <c r="F26376" t="s">
        <v>13</v>
      </c>
      <c r="G26376" t="s">
        <v>74023</v>
      </c>
      <c r="H26376" s="3" t="s">
        <v>74043</v>
      </c>
      <c r="I26376" t="s">
        <v>1676</v>
      </c>
      <c r="J26376" t="s">
        <v>22785</v>
      </c>
    </row>
    <row r="26377" spans="1:10" ht="16" x14ac:dyDescent="0.2">
      <c r="A26377" t="s">
        <v>22780</v>
      </c>
      <c r="B26377" t="s">
        <v>74044</v>
      </c>
      <c r="C26377" t="s">
        <v>74045</v>
      </c>
      <c r="D26377">
        <v>1</v>
      </c>
      <c r="E26377" t="s">
        <v>13</v>
      </c>
      <c r="F26377" t="s">
        <v>13</v>
      </c>
      <c r="G26377" t="s">
        <v>74023</v>
      </c>
      <c r="H26377" s="3" t="s">
        <v>74043</v>
      </c>
      <c r="I26377" t="s">
        <v>1676</v>
      </c>
      <c r="J26377" t="s">
        <v>22785</v>
      </c>
    </row>
    <row r="26378" spans="1:10" ht="16" x14ac:dyDescent="0.2">
      <c r="A26378" t="s">
        <v>51433</v>
      </c>
      <c r="B26378" t="s">
        <v>74046</v>
      </c>
      <c r="C26378" t="s">
        <v>74047</v>
      </c>
      <c r="D26378">
        <v>4</v>
      </c>
      <c r="E26378" t="s">
        <v>13</v>
      </c>
      <c r="F26378" t="s">
        <v>13</v>
      </c>
      <c r="G26378" t="s">
        <v>74048</v>
      </c>
      <c r="H26378" s="3" t="s">
        <v>74049</v>
      </c>
      <c r="I26378" t="s">
        <v>62</v>
      </c>
      <c r="J26378" t="s">
        <v>51437</v>
      </c>
    </row>
    <row r="26379" spans="1:10" ht="32" x14ac:dyDescent="0.2">
      <c r="A26379" t="s">
        <v>73698</v>
      </c>
      <c r="B26379" t="s">
        <v>74050</v>
      </c>
      <c r="C26379" t="s">
        <v>74051</v>
      </c>
      <c r="D26379">
        <v>3</v>
      </c>
      <c r="E26379" t="s">
        <v>13</v>
      </c>
      <c r="F26379" t="s">
        <v>13</v>
      </c>
      <c r="G26379" t="s">
        <v>74048</v>
      </c>
      <c r="H26379" s="3" t="s">
        <v>74052</v>
      </c>
      <c r="I26379" t="s">
        <v>315</v>
      </c>
      <c r="J26379" t="s">
        <v>73702</v>
      </c>
    </row>
    <row r="26380" spans="1:10" ht="16" x14ac:dyDescent="0.2">
      <c r="A26380" t="s">
        <v>51433</v>
      </c>
      <c r="B26380" t="s">
        <v>74053</v>
      </c>
      <c r="C26380" t="s">
        <v>74054</v>
      </c>
      <c r="D26380">
        <v>3</v>
      </c>
      <c r="E26380" t="s">
        <v>13</v>
      </c>
      <c r="F26380" t="s">
        <v>13</v>
      </c>
      <c r="G26380" t="s">
        <v>74048</v>
      </c>
      <c r="H26380" s="3" t="s">
        <v>74055</v>
      </c>
      <c r="I26380" t="s">
        <v>62</v>
      </c>
      <c r="J26380" t="s">
        <v>51437</v>
      </c>
    </row>
    <row r="26381" spans="1:10" ht="16" x14ac:dyDescent="0.2">
      <c r="A26381" t="s">
        <v>6847</v>
      </c>
      <c r="B26381" t="s">
        <v>74056</v>
      </c>
      <c r="C26381" t="s">
        <v>74057</v>
      </c>
      <c r="D26381">
        <v>2</v>
      </c>
      <c r="E26381" t="s">
        <v>13</v>
      </c>
      <c r="F26381" t="s">
        <v>13</v>
      </c>
      <c r="G26381" t="s">
        <v>74048</v>
      </c>
      <c r="H26381" s="3" t="s">
        <v>74058</v>
      </c>
      <c r="I26381" t="s">
        <v>62</v>
      </c>
      <c r="J26381" t="s">
        <v>6851</v>
      </c>
    </row>
    <row r="26382" spans="1:10" ht="16" x14ac:dyDescent="0.2">
      <c r="A26382" t="s">
        <v>51433</v>
      </c>
      <c r="B26382" t="s">
        <v>74059</v>
      </c>
      <c r="C26382" t="s">
        <v>74060</v>
      </c>
      <c r="D26382">
        <v>6</v>
      </c>
      <c r="E26382" t="s">
        <v>13</v>
      </c>
      <c r="F26382" t="s">
        <v>13</v>
      </c>
      <c r="G26382" t="s">
        <v>74048</v>
      </c>
      <c r="H26382" s="3" t="s">
        <v>74061</v>
      </c>
      <c r="I26382" t="s">
        <v>62</v>
      </c>
      <c r="J26382" t="s">
        <v>51437</v>
      </c>
    </row>
    <row r="26383" spans="1:10" ht="16" x14ac:dyDescent="0.2">
      <c r="A26383" t="s">
        <v>51433</v>
      </c>
      <c r="B26383" t="s">
        <v>74062</v>
      </c>
      <c r="C26383" t="s">
        <v>74063</v>
      </c>
      <c r="D26383">
        <v>2</v>
      </c>
      <c r="E26383" t="s">
        <v>13</v>
      </c>
      <c r="F26383" t="s">
        <v>13</v>
      </c>
      <c r="G26383" t="s">
        <v>74048</v>
      </c>
      <c r="H26383" s="3" t="s">
        <v>74061</v>
      </c>
      <c r="I26383" t="s">
        <v>62</v>
      </c>
      <c r="J26383" t="s">
        <v>51437</v>
      </c>
    </row>
    <row r="26384" spans="1:10" ht="16" x14ac:dyDescent="0.2">
      <c r="A26384" t="s">
        <v>53170</v>
      </c>
      <c r="B26384" t="s">
        <v>53449</v>
      </c>
      <c r="C26384" t="s">
        <v>53450</v>
      </c>
      <c r="D26384">
        <v>3</v>
      </c>
      <c r="E26384" t="s">
        <v>13</v>
      </c>
      <c r="F26384" t="s">
        <v>13</v>
      </c>
      <c r="G26384" t="s">
        <v>74048</v>
      </c>
      <c r="H26384" s="3" t="s">
        <v>74064</v>
      </c>
      <c r="I26384" t="s">
        <v>62</v>
      </c>
      <c r="J26384" t="s">
        <v>53171</v>
      </c>
    </row>
    <row r="26385" spans="1:10" ht="16" x14ac:dyDescent="0.2">
      <c r="A26385" t="s">
        <v>51433</v>
      </c>
      <c r="B26385" t="s">
        <v>74065</v>
      </c>
      <c r="C26385" t="s">
        <v>74066</v>
      </c>
      <c r="D26385">
        <v>1</v>
      </c>
      <c r="E26385" t="s">
        <v>13</v>
      </c>
      <c r="F26385" t="s">
        <v>13</v>
      </c>
      <c r="G26385" t="s">
        <v>74048</v>
      </c>
      <c r="H26385" s="3" t="s">
        <v>74061</v>
      </c>
      <c r="I26385" t="s">
        <v>62</v>
      </c>
      <c r="J26385" t="s">
        <v>51437</v>
      </c>
    </row>
    <row r="26386" spans="1:10" ht="16" x14ac:dyDescent="0.2">
      <c r="A26386" t="s">
        <v>34154</v>
      </c>
      <c r="B26386" t="s">
        <v>74067</v>
      </c>
      <c r="C26386" t="s">
        <v>74068</v>
      </c>
      <c r="D26386">
        <v>6</v>
      </c>
      <c r="E26386" t="s">
        <v>13</v>
      </c>
      <c r="F26386" t="s">
        <v>13</v>
      </c>
      <c r="G26386" t="s">
        <v>74048</v>
      </c>
      <c r="H26386" s="3" t="s">
        <v>74069</v>
      </c>
      <c r="I26386" t="s">
        <v>62</v>
      </c>
      <c r="J26386" t="s">
        <v>33988</v>
      </c>
    </row>
    <row r="26387" spans="1:10" ht="16" x14ac:dyDescent="0.2">
      <c r="A26387" t="s">
        <v>71273</v>
      </c>
      <c r="B26387" t="s">
        <v>53449</v>
      </c>
      <c r="C26387" t="s">
        <v>53450</v>
      </c>
      <c r="D26387">
        <v>3</v>
      </c>
      <c r="E26387" t="s">
        <v>13</v>
      </c>
      <c r="F26387" t="s">
        <v>13</v>
      </c>
      <c r="G26387" t="s">
        <v>74048</v>
      </c>
      <c r="H26387" s="3" t="s">
        <v>74064</v>
      </c>
      <c r="I26387" t="s">
        <v>62</v>
      </c>
      <c r="J26387" t="s">
        <v>71274</v>
      </c>
    </row>
    <row r="26388" spans="1:10" ht="16" x14ac:dyDescent="0.2">
      <c r="A26388" t="s">
        <v>51433</v>
      </c>
      <c r="B26388" t="s">
        <v>74070</v>
      </c>
      <c r="C26388" t="s">
        <v>74071</v>
      </c>
      <c r="D26388">
        <v>8</v>
      </c>
      <c r="E26388" t="s">
        <v>13</v>
      </c>
      <c r="F26388" t="s">
        <v>13</v>
      </c>
      <c r="G26388" t="s">
        <v>74048</v>
      </c>
      <c r="H26388" s="3" t="s">
        <v>74061</v>
      </c>
      <c r="I26388" t="s">
        <v>62</v>
      </c>
      <c r="J26388" t="s">
        <v>51437</v>
      </c>
    </row>
    <row r="26389" spans="1:10" ht="16" x14ac:dyDescent="0.2">
      <c r="A26389" t="s">
        <v>33985</v>
      </c>
      <c r="B26389" t="s">
        <v>74067</v>
      </c>
      <c r="C26389" t="s">
        <v>74068</v>
      </c>
      <c r="D26389">
        <v>3</v>
      </c>
      <c r="E26389" t="s">
        <v>13</v>
      </c>
      <c r="F26389" t="s">
        <v>13</v>
      </c>
      <c r="G26389" t="s">
        <v>74048</v>
      </c>
      <c r="H26389" s="3" t="s">
        <v>74072</v>
      </c>
      <c r="I26389" t="s">
        <v>62</v>
      </c>
      <c r="J26389" t="s">
        <v>33988</v>
      </c>
    </row>
    <row r="26390" spans="1:10" ht="16" x14ac:dyDescent="0.2">
      <c r="A26390" t="s">
        <v>68737</v>
      </c>
      <c r="B26390" t="s">
        <v>74073</v>
      </c>
      <c r="C26390" t="s">
        <v>74074</v>
      </c>
      <c r="D26390">
        <v>1</v>
      </c>
      <c r="E26390" t="s">
        <v>13</v>
      </c>
      <c r="F26390" t="s">
        <v>13</v>
      </c>
      <c r="G26390" t="s">
        <v>74075</v>
      </c>
      <c r="H26390" s="3" t="s">
        <v>74076</v>
      </c>
      <c r="I26390" t="s">
        <v>62</v>
      </c>
      <c r="J26390" t="s">
        <v>68742</v>
      </c>
    </row>
    <row r="26391" spans="1:10" ht="16" x14ac:dyDescent="0.2">
      <c r="A26391" t="s">
        <v>74077</v>
      </c>
      <c r="B26391" t="s">
        <v>74078</v>
      </c>
      <c r="C26391" t="s">
        <v>74079</v>
      </c>
      <c r="D26391">
        <v>2</v>
      </c>
      <c r="E26391" t="s">
        <v>13</v>
      </c>
      <c r="F26391" t="s">
        <v>13</v>
      </c>
      <c r="G26391" t="s">
        <v>74075</v>
      </c>
      <c r="H26391" s="3" t="s">
        <v>74076</v>
      </c>
      <c r="I26391" t="s">
        <v>62</v>
      </c>
      <c r="J26391" t="s">
        <v>74080</v>
      </c>
    </row>
    <row r="26392" spans="1:10" ht="16" x14ac:dyDescent="0.2">
      <c r="A26392" t="s">
        <v>74077</v>
      </c>
      <c r="B26392" t="s">
        <v>74081</v>
      </c>
      <c r="C26392" t="s">
        <v>74082</v>
      </c>
      <c r="D26392">
        <v>3</v>
      </c>
      <c r="E26392" t="s">
        <v>13</v>
      </c>
      <c r="F26392" t="s">
        <v>13</v>
      </c>
      <c r="G26392" t="s">
        <v>74075</v>
      </c>
      <c r="H26392" s="3" t="s">
        <v>74076</v>
      </c>
      <c r="I26392" t="s">
        <v>62</v>
      </c>
      <c r="J26392" t="s">
        <v>74080</v>
      </c>
    </row>
    <row r="26393" spans="1:10" ht="16" x14ac:dyDescent="0.2">
      <c r="A26393" t="s">
        <v>74077</v>
      </c>
      <c r="B26393" t="s">
        <v>74073</v>
      </c>
      <c r="C26393" t="s">
        <v>74074</v>
      </c>
      <c r="D26393">
        <v>1</v>
      </c>
      <c r="E26393" t="s">
        <v>13</v>
      </c>
      <c r="F26393" t="s">
        <v>13</v>
      </c>
      <c r="G26393" t="s">
        <v>74075</v>
      </c>
      <c r="H26393" s="3" t="s">
        <v>74076</v>
      </c>
      <c r="I26393" t="s">
        <v>62</v>
      </c>
      <c r="J26393" t="s">
        <v>74080</v>
      </c>
    </row>
    <row r="26394" spans="1:10" ht="16" x14ac:dyDescent="0.2">
      <c r="A26394" t="s">
        <v>74083</v>
      </c>
      <c r="B26394" t="s">
        <v>74084</v>
      </c>
      <c r="C26394" t="s">
        <v>74082</v>
      </c>
      <c r="D26394">
        <v>2</v>
      </c>
      <c r="E26394" t="s">
        <v>13</v>
      </c>
      <c r="F26394" t="s">
        <v>13</v>
      </c>
      <c r="G26394" t="s">
        <v>74075</v>
      </c>
      <c r="H26394" s="3" t="s">
        <v>74076</v>
      </c>
      <c r="I26394" t="s">
        <v>62</v>
      </c>
      <c r="J26394" t="s">
        <v>74085</v>
      </c>
    </row>
    <row r="26395" spans="1:10" ht="16" x14ac:dyDescent="0.2">
      <c r="A26395" t="s">
        <v>74086</v>
      </c>
      <c r="B26395" t="s">
        <v>74073</v>
      </c>
      <c r="C26395" t="s">
        <v>74074</v>
      </c>
      <c r="D26395">
        <v>1</v>
      </c>
      <c r="E26395" t="s">
        <v>13</v>
      </c>
      <c r="F26395" t="s">
        <v>13</v>
      </c>
      <c r="G26395" t="s">
        <v>74075</v>
      </c>
      <c r="H26395" s="3" t="s">
        <v>74076</v>
      </c>
      <c r="I26395" t="s">
        <v>62</v>
      </c>
      <c r="J26395" t="s">
        <v>74087</v>
      </c>
    </row>
    <row r="26396" spans="1:10" ht="16" x14ac:dyDescent="0.2">
      <c r="A26396" t="s">
        <v>74083</v>
      </c>
      <c r="B26396" t="s">
        <v>74073</v>
      </c>
      <c r="C26396" t="s">
        <v>74074</v>
      </c>
      <c r="D26396">
        <v>1</v>
      </c>
      <c r="E26396" t="s">
        <v>13</v>
      </c>
      <c r="F26396" t="s">
        <v>13</v>
      </c>
      <c r="G26396" t="s">
        <v>74075</v>
      </c>
      <c r="H26396" s="3" t="s">
        <v>74076</v>
      </c>
      <c r="I26396" t="s">
        <v>62</v>
      </c>
      <c r="J26396" t="s">
        <v>74085</v>
      </c>
    </row>
    <row r="26397" spans="1:10" ht="16" x14ac:dyDescent="0.2">
      <c r="A26397" t="s">
        <v>74086</v>
      </c>
      <c r="B26397" t="s">
        <v>74084</v>
      </c>
      <c r="C26397" t="s">
        <v>74082</v>
      </c>
      <c r="D26397">
        <v>2</v>
      </c>
      <c r="E26397" t="s">
        <v>13</v>
      </c>
      <c r="F26397" t="s">
        <v>13</v>
      </c>
      <c r="G26397" t="s">
        <v>74075</v>
      </c>
      <c r="H26397" s="3" t="s">
        <v>74076</v>
      </c>
      <c r="I26397" t="s">
        <v>62</v>
      </c>
      <c r="J26397" t="s">
        <v>74087</v>
      </c>
    </row>
    <row r="26398" spans="1:10" ht="16" x14ac:dyDescent="0.2">
      <c r="A26398" t="s">
        <v>26110</v>
      </c>
      <c r="B26398" t="s">
        <v>27474</v>
      </c>
      <c r="C26398" t="s">
        <v>27475</v>
      </c>
      <c r="D26398">
        <v>2</v>
      </c>
      <c r="E26398" t="s">
        <v>13</v>
      </c>
      <c r="F26398" t="s">
        <v>13</v>
      </c>
      <c r="G26398" t="s">
        <v>74088</v>
      </c>
      <c r="H26398" s="3" t="s">
        <v>74089</v>
      </c>
      <c r="I26398" t="s">
        <v>62</v>
      </c>
      <c r="J26398" t="s">
        <v>26115</v>
      </c>
    </row>
    <row r="26399" spans="1:10" ht="16" x14ac:dyDescent="0.2">
      <c r="A26399" t="s">
        <v>66803</v>
      </c>
      <c r="B26399" t="s">
        <v>74090</v>
      </c>
      <c r="C26399" t="s">
        <v>74091</v>
      </c>
      <c r="D26399">
        <v>2</v>
      </c>
      <c r="E26399" t="s">
        <v>13</v>
      </c>
      <c r="F26399" t="s">
        <v>13</v>
      </c>
      <c r="G26399" t="s">
        <v>74092</v>
      </c>
      <c r="H26399" s="3" t="s">
        <v>74093</v>
      </c>
      <c r="I26399" t="s">
        <v>62</v>
      </c>
      <c r="J26399" t="s">
        <v>66807</v>
      </c>
    </row>
    <row r="26400" spans="1:10" ht="16" x14ac:dyDescent="0.2">
      <c r="A26400" t="s">
        <v>66803</v>
      </c>
      <c r="B26400" t="s">
        <v>74094</v>
      </c>
      <c r="C26400" t="s">
        <v>74095</v>
      </c>
      <c r="D26400">
        <v>3</v>
      </c>
      <c r="E26400" t="s">
        <v>13</v>
      </c>
      <c r="F26400" t="s">
        <v>13</v>
      </c>
      <c r="G26400" t="s">
        <v>74092</v>
      </c>
      <c r="H26400" s="3" t="s">
        <v>74093</v>
      </c>
      <c r="I26400" t="s">
        <v>62</v>
      </c>
      <c r="J26400" t="s">
        <v>66807</v>
      </c>
    </row>
    <row r="26401" spans="1:10" ht="16" x14ac:dyDescent="0.2">
      <c r="A26401" t="s">
        <v>870</v>
      </c>
      <c r="B26401" t="s">
        <v>74096</v>
      </c>
      <c r="C26401" t="s">
        <v>74097</v>
      </c>
      <c r="D26401">
        <v>3</v>
      </c>
      <c r="E26401" t="s">
        <v>13</v>
      </c>
      <c r="F26401" t="s">
        <v>13</v>
      </c>
      <c r="G26401" t="s">
        <v>74098</v>
      </c>
      <c r="H26401" s="3" t="s">
        <v>74099</v>
      </c>
      <c r="I26401" t="s">
        <v>461</v>
      </c>
      <c r="J26401" t="s">
        <v>874</v>
      </c>
    </row>
    <row r="26402" spans="1:10" ht="16" x14ac:dyDescent="0.2">
      <c r="A26402" t="s">
        <v>1440</v>
      </c>
      <c r="B26402" t="s">
        <v>1435</v>
      </c>
      <c r="C26402" t="s">
        <v>1436</v>
      </c>
      <c r="D26402">
        <v>3</v>
      </c>
      <c r="E26402" t="s">
        <v>13</v>
      </c>
      <c r="F26402" t="s">
        <v>13</v>
      </c>
      <c r="G26402" t="s">
        <v>74100</v>
      </c>
      <c r="H26402" s="3" t="s">
        <v>74101</v>
      </c>
      <c r="I26402" t="s">
        <v>888</v>
      </c>
      <c r="J26402" t="s">
        <v>1444</v>
      </c>
    </row>
    <row r="26403" spans="1:10" ht="16" x14ac:dyDescent="0.2">
      <c r="A26403" t="s">
        <v>1440</v>
      </c>
      <c r="B26403" t="s">
        <v>26860</v>
      </c>
      <c r="C26403" t="s">
        <v>26861</v>
      </c>
      <c r="D26403">
        <v>1</v>
      </c>
      <c r="E26403" t="s">
        <v>13</v>
      </c>
      <c r="F26403" t="s">
        <v>13</v>
      </c>
      <c r="G26403" t="s">
        <v>74100</v>
      </c>
      <c r="H26403" s="3" t="s">
        <v>74101</v>
      </c>
      <c r="I26403" t="s">
        <v>888</v>
      </c>
      <c r="J26403" t="s">
        <v>1444</v>
      </c>
    </row>
    <row r="26404" spans="1:10" ht="16" x14ac:dyDescent="0.2">
      <c r="A26404" t="s">
        <v>33183</v>
      </c>
      <c r="B26404" t="s">
        <v>74102</v>
      </c>
      <c r="C26404" t="s">
        <v>74103</v>
      </c>
      <c r="D26404">
        <v>2</v>
      </c>
      <c r="E26404" t="s">
        <v>74104</v>
      </c>
      <c r="F26404" t="s">
        <v>13</v>
      </c>
      <c r="G26404" t="s">
        <v>74105</v>
      </c>
      <c r="H26404" s="3" t="s">
        <v>74106</v>
      </c>
      <c r="I26404" t="s">
        <v>817</v>
      </c>
      <c r="J26404" t="s">
        <v>33187</v>
      </c>
    </row>
    <row r="26405" spans="1:10" ht="16" x14ac:dyDescent="0.2">
      <c r="A26405" t="s">
        <v>39067</v>
      </c>
      <c r="B26405" t="s">
        <v>28919</v>
      </c>
      <c r="C26405" t="s">
        <v>28920</v>
      </c>
      <c r="D26405">
        <v>1</v>
      </c>
      <c r="E26405" t="s">
        <v>74104</v>
      </c>
      <c r="F26405" t="s">
        <v>13</v>
      </c>
      <c r="G26405" t="s">
        <v>74105</v>
      </c>
      <c r="H26405" s="3" t="s">
        <v>74107</v>
      </c>
      <c r="I26405" t="s">
        <v>817</v>
      </c>
      <c r="J26405" t="s">
        <v>39069</v>
      </c>
    </row>
    <row r="26406" spans="1:10" ht="48" x14ac:dyDescent="0.2">
      <c r="A26406" t="s">
        <v>74108</v>
      </c>
      <c r="B26406" t="s">
        <v>74109</v>
      </c>
      <c r="C26406" t="s">
        <v>74110</v>
      </c>
      <c r="D26406">
        <v>3</v>
      </c>
      <c r="E26406" t="s">
        <v>74104</v>
      </c>
      <c r="F26406" t="s">
        <v>13</v>
      </c>
      <c r="G26406" t="s">
        <v>74105</v>
      </c>
      <c r="H26406" s="3" t="s">
        <v>74111</v>
      </c>
      <c r="I26406" t="s">
        <v>817</v>
      </c>
      <c r="J26406" t="s">
        <v>74112</v>
      </c>
    </row>
    <row r="26407" spans="1:10" ht="16" x14ac:dyDescent="0.2">
      <c r="A26407" t="s">
        <v>48191</v>
      </c>
      <c r="B26407" t="s">
        <v>5589</v>
      </c>
      <c r="C26407" t="s">
        <v>74113</v>
      </c>
      <c r="D26407">
        <v>1</v>
      </c>
      <c r="E26407" t="s">
        <v>74104</v>
      </c>
      <c r="F26407" t="s">
        <v>13</v>
      </c>
      <c r="G26407" t="s">
        <v>74105</v>
      </c>
      <c r="H26407" s="3" t="s">
        <v>74114</v>
      </c>
      <c r="I26407" t="s">
        <v>817</v>
      </c>
      <c r="J26407" t="s">
        <v>48196</v>
      </c>
    </row>
    <row r="26408" spans="1:10" ht="32" x14ac:dyDescent="0.2">
      <c r="A26408" t="s">
        <v>48191</v>
      </c>
      <c r="B26408" t="s">
        <v>74115</v>
      </c>
      <c r="C26408" t="s">
        <v>74116</v>
      </c>
      <c r="D26408">
        <v>3</v>
      </c>
      <c r="E26408" t="s">
        <v>74104</v>
      </c>
      <c r="F26408" t="s">
        <v>13</v>
      </c>
      <c r="G26408" t="s">
        <v>74105</v>
      </c>
      <c r="H26408" s="3" t="s">
        <v>74117</v>
      </c>
      <c r="I26408" t="s">
        <v>817</v>
      </c>
      <c r="J26408" t="s">
        <v>48196</v>
      </c>
    </row>
    <row r="26409" spans="1:10" ht="32" x14ac:dyDescent="0.2">
      <c r="A26409" t="s">
        <v>48191</v>
      </c>
      <c r="B26409" t="s">
        <v>74118</v>
      </c>
      <c r="C26409" t="s">
        <v>74119</v>
      </c>
      <c r="D26409">
        <v>6</v>
      </c>
      <c r="E26409" t="s">
        <v>74104</v>
      </c>
      <c r="F26409" t="s">
        <v>13</v>
      </c>
      <c r="G26409" t="s">
        <v>74105</v>
      </c>
      <c r="H26409" s="3" t="s">
        <v>74120</v>
      </c>
      <c r="I26409" t="s">
        <v>817</v>
      </c>
      <c r="J26409" t="s">
        <v>48196</v>
      </c>
    </row>
    <row r="26410" spans="1:10" ht="16" x14ac:dyDescent="0.2">
      <c r="A26410" t="s">
        <v>54301</v>
      </c>
      <c r="B26410" t="s">
        <v>74121</v>
      </c>
      <c r="C26410" t="s">
        <v>74122</v>
      </c>
      <c r="D26410">
        <v>5</v>
      </c>
      <c r="E26410" t="s">
        <v>74104</v>
      </c>
      <c r="F26410" t="s">
        <v>13</v>
      </c>
      <c r="G26410" t="s">
        <v>74105</v>
      </c>
      <c r="H26410" s="3" t="s">
        <v>74107</v>
      </c>
      <c r="I26410" t="s">
        <v>817</v>
      </c>
      <c r="J26410" t="s">
        <v>54306</v>
      </c>
    </row>
    <row r="26411" spans="1:10" ht="16" x14ac:dyDescent="0.2">
      <c r="A26411" t="s">
        <v>22564</v>
      </c>
      <c r="B26411" t="s">
        <v>74123</v>
      </c>
      <c r="C26411" t="s">
        <v>74124</v>
      </c>
      <c r="D26411">
        <v>1</v>
      </c>
      <c r="E26411" t="s">
        <v>74104</v>
      </c>
      <c r="F26411" t="s">
        <v>13</v>
      </c>
      <c r="G26411" t="s">
        <v>74105</v>
      </c>
      <c r="H26411" s="3" t="s">
        <v>74125</v>
      </c>
      <c r="I26411" t="s">
        <v>817</v>
      </c>
      <c r="J26411" t="s">
        <v>22569</v>
      </c>
    </row>
    <row r="26412" spans="1:10" ht="16" x14ac:dyDescent="0.2">
      <c r="A26412" t="s">
        <v>74126</v>
      </c>
      <c r="B26412" t="s">
        <v>74127</v>
      </c>
      <c r="C26412" t="s">
        <v>74128</v>
      </c>
      <c r="D26412">
        <v>2</v>
      </c>
      <c r="E26412" t="s">
        <v>74104</v>
      </c>
      <c r="F26412" t="s">
        <v>13</v>
      </c>
      <c r="G26412" t="s">
        <v>74105</v>
      </c>
      <c r="H26412" s="3" t="s">
        <v>74107</v>
      </c>
      <c r="I26412" t="s">
        <v>817</v>
      </c>
      <c r="J26412" t="s">
        <v>74129</v>
      </c>
    </row>
    <row r="26413" spans="1:10" ht="16" x14ac:dyDescent="0.2">
      <c r="A26413" t="s">
        <v>6207</v>
      </c>
      <c r="B26413" t="s">
        <v>74130</v>
      </c>
      <c r="C26413" t="s">
        <v>74131</v>
      </c>
      <c r="D26413">
        <v>7</v>
      </c>
      <c r="E26413" t="s">
        <v>74104</v>
      </c>
      <c r="F26413" t="s">
        <v>13</v>
      </c>
      <c r="G26413" t="s">
        <v>74105</v>
      </c>
      <c r="H26413" s="3" t="s">
        <v>74132</v>
      </c>
      <c r="I26413" t="s">
        <v>817</v>
      </c>
      <c r="J26413" t="s">
        <v>6212</v>
      </c>
    </row>
    <row r="26414" spans="1:10" ht="16" x14ac:dyDescent="0.2">
      <c r="A26414" t="s">
        <v>72340</v>
      </c>
      <c r="B26414" t="s">
        <v>74133</v>
      </c>
      <c r="C26414" t="s">
        <v>74134</v>
      </c>
      <c r="D26414">
        <v>2</v>
      </c>
      <c r="E26414" t="s">
        <v>74104</v>
      </c>
      <c r="F26414" t="s">
        <v>13</v>
      </c>
      <c r="G26414" t="s">
        <v>74105</v>
      </c>
      <c r="H26414" s="3" t="s">
        <v>74114</v>
      </c>
      <c r="I26414" t="s">
        <v>817</v>
      </c>
      <c r="J26414" t="s">
        <v>72344</v>
      </c>
    </row>
    <row r="26415" spans="1:10" ht="16" x14ac:dyDescent="0.2">
      <c r="A26415" t="s">
        <v>48191</v>
      </c>
      <c r="B26415" t="s">
        <v>74135</v>
      </c>
      <c r="C26415" t="s">
        <v>74136</v>
      </c>
      <c r="D26415">
        <v>4</v>
      </c>
      <c r="E26415" t="s">
        <v>74104</v>
      </c>
      <c r="F26415" t="s">
        <v>13</v>
      </c>
      <c r="G26415" t="s">
        <v>74105</v>
      </c>
      <c r="H26415" s="3" t="s">
        <v>74114</v>
      </c>
      <c r="I26415" t="s">
        <v>817</v>
      </c>
      <c r="J26415" t="s">
        <v>48196</v>
      </c>
    </row>
    <row r="26416" spans="1:10" ht="16" x14ac:dyDescent="0.2">
      <c r="A26416" t="s">
        <v>74108</v>
      </c>
      <c r="B26416" t="s">
        <v>74137</v>
      </c>
      <c r="C26416" t="s">
        <v>74138</v>
      </c>
      <c r="D26416">
        <v>1</v>
      </c>
      <c r="E26416" t="s">
        <v>74104</v>
      </c>
      <c r="F26416" t="s">
        <v>13</v>
      </c>
      <c r="G26416" t="s">
        <v>74105</v>
      </c>
      <c r="H26416" s="3" t="s">
        <v>74114</v>
      </c>
      <c r="I26416" t="s">
        <v>817</v>
      </c>
      <c r="J26416" t="s">
        <v>74112</v>
      </c>
    </row>
    <row r="26417" spans="1:10" ht="16" x14ac:dyDescent="0.2">
      <c r="A26417" t="s">
        <v>26494</v>
      </c>
      <c r="B26417" t="s">
        <v>74139</v>
      </c>
      <c r="C26417" t="s">
        <v>74140</v>
      </c>
      <c r="D26417">
        <v>5</v>
      </c>
      <c r="E26417" t="s">
        <v>74104</v>
      </c>
      <c r="F26417" t="s">
        <v>13</v>
      </c>
      <c r="G26417" t="s">
        <v>74105</v>
      </c>
      <c r="H26417" s="3" t="s">
        <v>74141</v>
      </c>
      <c r="I26417" t="s">
        <v>817</v>
      </c>
      <c r="J26417" t="s">
        <v>26499</v>
      </c>
    </row>
    <row r="26418" spans="1:10" ht="16" x14ac:dyDescent="0.2">
      <c r="A26418" t="s">
        <v>28905</v>
      </c>
      <c r="B26418" t="s">
        <v>74142</v>
      </c>
      <c r="C26418" t="s">
        <v>74143</v>
      </c>
      <c r="D26418">
        <v>4</v>
      </c>
      <c r="E26418" t="s">
        <v>74104</v>
      </c>
      <c r="F26418" t="s">
        <v>13</v>
      </c>
      <c r="G26418" t="s">
        <v>74105</v>
      </c>
      <c r="H26418" s="3" t="s">
        <v>74107</v>
      </c>
      <c r="I26418" t="s">
        <v>817</v>
      </c>
      <c r="J26418" t="s">
        <v>28908</v>
      </c>
    </row>
    <row r="26419" spans="1:10" ht="16" x14ac:dyDescent="0.2">
      <c r="A26419" t="s">
        <v>74126</v>
      </c>
      <c r="B26419" t="s">
        <v>27452</v>
      </c>
      <c r="C26419" t="s">
        <v>74144</v>
      </c>
      <c r="D26419">
        <v>1</v>
      </c>
      <c r="E26419" t="s">
        <v>74104</v>
      </c>
      <c r="F26419" t="s">
        <v>13</v>
      </c>
      <c r="G26419" t="s">
        <v>74105</v>
      </c>
      <c r="H26419" s="3" t="s">
        <v>74107</v>
      </c>
      <c r="I26419" t="s">
        <v>817</v>
      </c>
      <c r="J26419" t="s">
        <v>74129</v>
      </c>
    </row>
    <row r="26420" spans="1:10" ht="16" x14ac:dyDescent="0.2">
      <c r="A26420" t="s">
        <v>53014</v>
      </c>
      <c r="B26420" t="s">
        <v>74145</v>
      </c>
      <c r="C26420" t="s">
        <v>74146</v>
      </c>
      <c r="D26420">
        <v>3</v>
      </c>
      <c r="E26420" t="s">
        <v>74104</v>
      </c>
      <c r="F26420" t="s">
        <v>13</v>
      </c>
      <c r="G26420" t="s">
        <v>74105</v>
      </c>
      <c r="H26420" s="3" t="s">
        <v>74107</v>
      </c>
      <c r="I26420" t="s">
        <v>817</v>
      </c>
      <c r="J26420" t="s">
        <v>53019</v>
      </c>
    </row>
    <row r="26421" spans="1:10" ht="16" x14ac:dyDescent="0.2">
      <c r="A26421" t="s">
        <v>72336</v>
      </c>
      <c r="B26421" t="s">
        <v>74147</v>
      </c>
      <c r="C26421" t="s">
        <v>74148</v>
      </c>
      <c r="D26421">
        <v>1</v>
      </c>
      <c r="E26421" t="s">
        <v>74104</v>
      </c>
      <c r="F26421" t="s">
        <v>13</v>
      </c>
      <c r="G26421" t="s">
        <v>74105</v>
      </c>
      <c r="H26421" s="3" t="s">
        <v>74107</v>
      </c>
      <c r="I26421" t="s">
        <v>817</v>
      </c>
      <c r="J26421" t="s">
        <v>72339</v>
      </c>
    </row>
    <row r="26422" spans="1:10" ht="16" x14ac:dyDescent="0.2">
      <c r="A26422" t="s">
        <v>54301</v>
      </c>
      <c r="B26422" t="s">
        <v>74149</v>
      </c>
      <c r="C26422" t="s">
        <v>74150</v>
      </c>
      <c r="D26422">
        <v>3</v>
      </c>
      <c r="E26422" t="s">
        <v>74104</v>
      </c>
      <c r="F26422" t="s">
        <v>13</v>
      </c>
      <c r="G26422" t="s">
        <v>74105</v>
      </c>
      <c r="H26422" s="3" t="s">
        <v>74151</v>
      </c>
      <c r="I26422" t="s">
        <v>817</v>
      </c>
      <c r="J26422" t="s">
        <v>54306</v>
      </c>
    </row>
    <row r="26423" spans="1:10" ht="16" x14ac:dyDescent="0.2">
      <c r="A26423" t="s">
        <v>27108</v>
      </c>
      <c r="B26423" t="s">
        <v>69574</v>
      </c>
      <c r="C26423" t="s">
        <v>69575</v>
      </c>
      <c r="D26423">
        <v>2</v>
      </c>
      <c r="E26423" t="s">
        <v>74104</v>
      </c>
      <c r="F26423" t="s">
        <v>13</v>
      </c>
      <c r="G26423" t="s">
        <v>74105</v>
      </c>
      <c r="H26423" s="3" t="s">
        <v>74152</v>
      </c>
      <c r="I26423" t="s">
        <v>817</v>
      </c>
      <c r="J26423" t="s">
        <v>27109</v>
      </c>
    </row>
    <row r="26424" spans="1:10" ht="16" x14ac:dyDescent="0.2">
      <c r="A26424" t="s">
        <v>7752</v>
      </c>
      <c r="B26424" t="s">
        <v>74153</v>
      </c>
      <c r="C26424" t="s">
        <v>74154</v>
      </c>
      <c r="D26424">
        <v>2</v>
      </c>
      <c r="E26424" t="s">
        <v>74104</v>
      </c>
      <c r="F26424" t="s">
        <v>13</v>
      </c>
      <c r="G26424" t="s">
        <v>74105</v>
      </c>
      <c r="H26424" s="3" t="s">
        <v>74155</v>
      </c>
      <c r="I26424" t="s">
        <v>817</v>
      </c>
      <c r="J26424" t="s">
        <v>7756</v>
      </c>
    </row>
    <row r="26425" spans="1:10" ht="16" x14ac:dyDescent="0.2">
      <c r="A26425" t="s">
        <v>54301</v>
      </c>
      <c r="B26425" t="s">
        <v>74156</v>
      </c>
      <c r="C26425" t="s">
        <v>74157</v>
      </c>
      <c r="D26425">
        <v>1</v>
      </c>
      <c r="E26425" t="s">
        <v>74104</v>
      </c>
      <c r="F26425" t="s">
        <v>13</v>
      </c>
      <c r="G26425" t="s">
        <v>74105</v>
      </c>
      <c r="H26425" s="3" t="s">
        <v>74107</v>
      </c>
      <c r="I26425" t="s">
        <v>817</v>
      </c>
      <c r="J26425" t="s">
        <v>54306</v>
      </c>
    </row>
    <row r="26426" spans="1:10" ht="32" x14ac:dyDescent="0.2">
      <c r="A26426" t="s">
        <v>26494</v>
      </c>
      <c r="B26426" t="s">
        <v>16054</v>
      </c>
      <c r="C26426" t="s">
        <v>74158</v>
      </c>
      <c r="D26426">
        <v>6</v>
      </c>
      <c r="E26426" t="s">
        <v>74104</v>
      </c>
      <c r="F26426" t="s">
        <v>13</v>
      </c>
      <c r="G26426" t="s">
        <v>74105</v>
      </c>
      <c r="H26426" s="3" t="s">
        <v>74159</v>
      </c>
      <c r="I26426" t="s">
        <v>817</v>
      </c>
      <c r="J26426" t="s">
        <v>26499</v>
      </c>
    </row>
    <row r="26427" spans="1:10" ht="16" x14ac:dyDescent="0.2">
      <c r="A26427" t="s">
        <v>72340</v>
      </c>
      <c r="B26427" t="s">
        <v>74160</v>
      </c>
      <c r="C26427" t="s">
        <v>74161</v>
      </c>
      <c r="D26427">
        <v>5</v>
      </c>
      <c r="E26427" t="s">
        <v>74104</v>
      </c>
      <c r="F26427" t="s">
        <v>13</v>
      </c>
      <c r="G26427" t="s">
        <v>74105</v>
      </c>
      <c r="H26427" s="3" t="s">
        <v>74114</v>
      </c>
      <c r="I26427" t="s">
        <v>817</v>
      </c>
      <c r="J26427" t="s">
        <v>72344</v>
      </c>
    </row>
    <row r="26428" spans="1:10" ht="16" x14ac:dyDescent="0.2">
      <c r="A26428" t="s">
        <v>26494</v>
      </c>
      <c r="B26428" t="s">
        <v>74162</v>
      </c>
      <c r="C26428" t="s">
        <v>74163</v>
      </c>
      <c r="D26428">
        <v>7</v>
      </c>
      <c r="E26428" t="s">
        <v>74104</v>
      </c>
      <c r="F26428" t="s">
        <v>13</v>
      </c>
      <c r="G26428" t="s">
        <v>74105</v>
      </c>
      <c r="H26428" s="3" t="s">
        <v>74141</v>
      </c>
      <c r="I26428" t="s">
        <v>817</v>
      </c>
      <c r="J26428" t="s">
        <v>26499</v>
      </c>
    </row>
    <row r="26429" spans="1:10" ht="32" x14ac:dyDescent="0.2">
      <c r="A26429" t="s">
        <v>26494</v>
      </c>
      <c r="B26429" t="s">
        <v>74164</v>
      </c>
      <c r="C26429" t="s">
        <v>74165</v>
      </c>
      <c r="D26429">
        <v>8</v>
      </c>
      <c r="E26429" t="s">
        <v>74104</v>
      </c>
      <c r="F26429" t="s">
        <v>13</v>
      </c>
      <c r="G26429" t="s">
        <v>74105</v>
      </c>
      <c r="H26429" s="3" t="s">
        <v>74166</v>
      </c>
      <c r="I26429" t="s">
        <v>817</v>
      </c>
      <c r="J26429" t="s">
        <v>26499</v>
      </c>
    </row>
    <row r="26430" spans="1:10" ht="16" x14ac:dyDescent="0.2">
      <c r="A26430" t="s">
        <v>26494</v>
      </c>
      <c r="B26430" t="s">
        <v>74167</v>
      </c>
      <c r="C26430" t="s">
        <v>74168</v>
      </c>
      <c r="D26430">
        <v>9</v>
      </c>
      <c r="E26430" t="s">
        <v>13</v>
      </c>
      <c r="F26430" t="s">
        <v>13</v>
      </c>
      <c r="G26430" t="s">
        <v>74105</v>
      </c>
      <c r="H26430" s="3" t="s">
        <v>74169</v>
      </c>
      <c r="J26430" t="s">
        <v>26499</v>
      </c>
    </row>
    <row r="26431" spans="1:10" ht="48" x14ac:dyDescent="0.2">
      <c r="A26431" t="s">
        <v>26494</v>
      </c>
      <c r="B26431" t="s">
        <v>74109</v>
      </c>
      <c r="C26431" t="s">
        <v>74110</v>
      </c>
      <c r="D26431">
        <v>11</v>
      </c>
      <c r="E26431" t="s">
        <v>74104</v>
      </c>
      <c r="F26431" t="s">
        <v>13</v>
      </c>
      <c r="G26431" t="s">
        <v>74105</v>
      </c>
      <c r="H26431" s="3" t="s">
        <v>74170</v>
      </c>
      <c r="I26431" t="s">
        <v>817</v>
      </c>
      <c r="J26431" t="s">
        <v>26499</v>
      </c>
    </row>
    <row r="26432" spans="1:10" ht="16" x14ac:dyDescent="0.2">
      <c r="A26432" t="s">
        <v>3559</v>
      </c>
      <c r="B26432" t="s">
        <v>74171</v>
      </c>
      <c r="C26432" t="s">
        <v>74172</v>
      </c>
      <c r="D26432">
        <v>1</v>
      </c>
      <c r="E26432" t="s">
        <v>74104</v>
      </c>
      <c r="F26432" t="s">
        <v>13</v>
      </c>
      <c r="G26432" t="s">
        <v>74105</v>
      </c>
      <c r="H26432" s="3" t="s">
        <v>74173</v>
      </c>
      <c r="I26432" t="s">
        <v>817</v>
      </c>
      <c r="J26432" t="s">
        <v>3564</v>
      </c>
    </row>
    <row r="26433" spans="1:10" ht="32" x14ac:dyDescent="0.2">
      <c r="A26433" t="s">
        <v>12629</v>
      </c>
      <c r="B26433" t="s">
        <v>74174</v>
      </c>
      <c r="C26433" t="s">
        <v>74175</v>
      </c>
      <c r="D26433">
        <v>3</v>
      </c>
      <c r="E26433" t="s">
        <v>13</v>
      </c>
      <c r="F26433" t="s">
        <v>13</v>
      </c>
      <c r="G26433" t="s">
        <v>74105</v>
      </c>
      <c r="H26433" s="3" t="s">
        <v>74176</v>
      </c>
      <c r="I26433" t="s">
        <v>404</v>
      </c>
      <c r="J26433" t="s">
        <v>12634</v>
      </c>
    </row>
    <row r="26434" spans="1:10" ht="16" x14ac:dyDescent="0.2">
      <c r="A26434" t="s">
        <v>17803</v>
      </c>
      <c r="B26434" t="s">
        <v>74177</v>
      </c>
      <c r="C26434" t="s">
        <v>74178</v>
      </c>
      <c r="D26434">
        <v>2</v>
      </c>
      <c r="E26434" t="s">
        <v>74104</v>
      </c>
      <c r="F26434" t="s">
        <v>13</v>
      </c>
      <c r="G26434" t="s">
        <v>74105</v>
      </c>
      <c r="H26434" s="3" t="s">
        <v>74107</v>
      </c>
      <c r="I26434" t="s">
        <v>817</v>
      </c>
      <c r="J26434" t="s">
        <v>17807</v>
      </c>
    </row>
    <row r="26435" spans="1:10" ht="16" x14ac:dyDescent="0.2">
      <c r="A26435" t="s">
        <v>74179</v>
      </c>
      <c r="B26435" t="s">
        <v>21892</v>
      </c>
      <c r="C26435" t="s">
        <v>74180</v>
      </c>
      <c r="D26435">
        <v>1</v>
      </c>
      <c r="E26435" t="s">
        <v>74104</v>
      </c>
      <c r="F26435" t="s">
        <v>13</v>
      </c>
      <c r="G26435" t="s">
        <v>74105</v>
      </c>
      <c r="H26435" s="3" t="s">
        <v>74181</v>
      </c>
      <c r="I26435" t="s">
        <v>817</v>
      </c>
      <c r="J26435" t="s">
        <v>74182</v>
      </c>
    </row>
    <row r="26436" spans="1:10" ht="16" x14ac:dyDescent="0.2">
      <c r="A26436" t="s">
        <v>44048</v>
      </c>
      <c r="B26436" t="s">
        <v>74183</v>
      </c>
      <c r="C26436" t="s">
        <v>74184</v>
      </c>
      <c r="D26436">
        <v>7</v>
      </c>
      <c r="E26436" t="s">
        <v>74104</v>
      </c>
      <c r="F26436" t="s">
        <v>13</v>
      </c>
      <c r="G26436" t="s">
        <v>74105</v>
      </c>
      <c r="H26436" s="3" t="s">
        <v>74185</v>
      </c>
      <c r="I26436" t="s">
        <v>817</v>
      </c>
      <c r="J26436" t="s">
        <v>44052</v>
      </c>
    </row>
    <row r="26437" spans="1:10" ht="16" x14ac:dyDescent="0.2">
      <c r="A26437" t="s">
        <v>74108</v>
      </c>
      <c r="B26437" t="s">
        <v>74139</v>
      </c>
      <c r="C26437" t="s">
        <v>74140</v>
      </c>
      <c r="D26437">
        <v>2</v>
      </c>
      <c r="E26437" t="s">
        <v>74104</v>
      </c>
      <c r="F26437" t="s">
        <v>13</v>
      </c>
      <c r="G26437" t="s">
        <v>74105</v>
      </c>
      <c r="H26437" s="3" t="s">
        <v>74186</v>
      </c>
      <c r="I26437" t="s">
        <v>817</v>
      </c>
      <c r="J26437" t="s">
        <v>74112</v>
      </c>
    </row>
    <row r="26438" spans="1:10" ht="16" x14ac:dyDescent="0.2">
      <c r="A26438" t="s">
        <v>54301</v>
      </c>
      <c r="B26438" t="s">
        <v>74187</v>
      </c>
      <c r="C26438" t="s">
        <v>74188</v>
      </c>
      <c r="D26438">
        <v>2</v>
      </c>
      <c r="E26438" t="s">
        <v>74104</v>
      </c>
      <c r="F26438" t="s">
        <v>13</v>
      </c>
      <c r="G26438" t="s">
        <v>74105</v>
      </c>
      <c r="H26438" s="3" t="s">
        <v>74107</v>
      </c>
      <c r="I26438" t="s">
        <v>817</v>
      </c>
      <c r="J26438" t="s">
        <v>54306</v>
      </c>
    </row>
    <row r="26439" spans="1:10" ht="16" x14ac:dyDescent="0.2">
      <c r="A26439" t="s">
        <v>44048</v>
      </c>
      <c r="B26439" t="s">
        <v>65</v>
      </c>
      <c r="C26439" t="s">
        <v>74189</v>
      </c>
      <c r="D26439">
        <v>5</v>
      </c>
      <c r="E26439" t="s">
        <v>74104</v>
      </c>
      <c r="F26439" t="s">
        <v>13</v>
      </c>
      <c r="G26439" t="s">
        <v>74105</v>
      </c>
      <c r="H26439" s="3" t="s">
        <v>74185</v>
      </c>
      <c r="I26439" t="s">
        <v>817</v>
      </c>
      <c r="J26439" t="s">
        <v>44052</v>
      </c>
    </row>
    <row r="26440" spans="1:10" ht="16" x14ac:dyDescent="0.2">
      <c r="A26440" t="s">
        <v>72340</v>
      </c>
      <c r="B26440" t="s">
        <v>74190</v>
      </c>
      <c r="C26440" t="s">
        <v>74191</v>
      </c>
      <c r="D26440">
        <v>3</v>
      </c>
      <c r="E26440" t="s">
        <v>74104</v>
      </c>
      <c r="F26440" t="s">
        <v>13</v>
      </c>
      <c r="G26440" t="s">
        <v>74105</v>
      </c>
      <c r="H26440" s="3" t="s">
        <v>74114</v>
      </c>
      <c r="I26440" t="s">
        <v>817</v>
      </c>
      <c r="J26440" t="s">
        <v>72344</v>
      </c>
    </row>
    <row r="26441" spans="1:10" ht="16" x14ac:dyDescent="0.2">
      <c r="A26441" t="s">
        <v>74179</v>
      </c>
      <c r="B26441" t="s">
        <v>2416</v>
      </c>
      <c r="C26441" t="s">
        <v>74192</v>
      </c>
      <c r="D26441">
        <v>2</v>
      </c>
      <c r="E26441" t="s">
        <v>74104</v>
      </c>
      <c r="F26441" t="s">
        <v>13</v>
      </c>
      <c r="G26441" t="s">
        <v>74105</v>
      </c>
      <c r="H26441" s="3" t="s">
        <v>74181</v>
      </c>
      <c r="I26441" t="s">
        <v>817</v>
      </c>
      <c r="J26441" t="s">
        <v>74182</v>
      </c>
    </row>
    <row r="26442" spans="1:10" ht="16" x14ac:dyDescent="0.2">
      <c r="A26442" t="s">
        <v>10756</v>
      </c>
      <c r="B26442" t="s">
        <v>74193</v>
      </c>
      <c r="C26442" t="s">
        <v>74194</v>
      </c>
      <c r="D26442">
        <v>2</v>
      </c>
      <c r="E26442" t="s">
        <v>13</v>
      </c>
      <c r="F26442" t="s">
        <v>13</v>
      </c>
      <c r="G26442" t="s">
        <v>74195</v>
      </c>
      <c r="H26442" s="3" t="s">
        <v>74196</v>
      </c>
      <c r="I26442" t="s">
        <v>1540</v>
      </c>
      <c r="J26442" t="s">
        <v>10760</v>
      </c>
    </row>
    <row r="26443" spans="1:10" ht="16" x14ac:dyDescent="0.2">
      <c r="A26443" t="s">
        <v>33438</v>
      </c>
      <c r="B26443" t="s">
        <v>74197</v>
      </c>
      <c r="C26443" t="s">
        <v>74198</v>
      </c>
      <c r="D26443">
        <v>4</v>
      </c>
      <c r="E26443">
        <f>355</f>
        <v>355</v>
      </c>
      <c r="F26443" t="s">
        <v>13</v>
      </c>
      <c r="G26443" t="s">
        <v>74199</v>
      </c>
      <c r="H26443" s="3" t="s">
        <v>74200</v>
      </c>
      <c r="I26443" t="s">
        <v>90</v>
      </c>
      <c r="J26443" t="s">
        <v>33442</v>
      </c>
    </row>
    <row r="26444" spans="1:10" ht="16" x14ac:dyDescent="0.2">
      <c r="A26444" t="s">
        <v>40501</v>
      </c>
      <c r="B26444" t="s">
        <v>74201</v>
      </c>
      <c r="C26444" t="s">
        <v>74202</v>
      </c>
      <c r="D26444">
        <v>2</v>
      </c>
      <c r="E26444">
        <f>355</f>
        <v>355</v>
      </c>
      <c r="F26444" t="s">
        <v>13</v>
      </c>
      <c r="G26444" t="s">
        <v>74199</v>
      </c>
      <c r="H26444" s="3" t="s">
        <v>74203</v>
      </c>
      <c r="I26444" t="s">
        <v>90</v>
      </c>
      <c r="J26444" t="s">
        <v>40506</v>
      </c>
    </row>
    <row r="26445" spans="1:10" ht="16" x14ac:dyDescent="0.2">
      <c r="A26445" t="s">
        <v>38123</v>
      </c>
      <c r="B26445" t="s">
        <v>74204</v>
      </c>
      <c r="C26445" t="s">
        <v>74205</v>
      </c>
      <c r="D26445">
        <v>2</v>
      </c>
      <c r="E26445">
        <f>355</f>
        <v>355</v>
      </c>
      <c r="F26445" t="s">
        <v>13</v>
      </c>
      <c r="G26445" t="s">
        <v>74199</v>
      </c>
      <c r="H26445" s="3" t="s">
        <v>74206</v>
      </c>
      <c r="I26445" t="s">
        <v>90</v>
      </c>
      <c r="J26445" t="s">
        <v>38125</v>
      </c>
    </row>
    <row r="26446" spans="1:10" ht="32" x14ac:dyDescent="0.2">
      <c r="A26446" t="s">
        <v>33438</v>
      </c>
      <c r="B26446" t="s">
        <v>74204</v>
      </c>
      <c r="C26446" t="s">
        <v>74205</v>
      </c>
      <c r="D26446">
        <v>7</v>
      </c>
      <c r="E26446">
        <f>355</f>
        <v>355</v>
      </c>
      <c r="F26446" t="s">
        <v>13</v>
      </c>
      <c r="G26446" t="s">
        <v>74199</v>
      </c>
      <c r="H26446" s="3" t="s">
        <v>74207</v>
      </c>
      <c r="I26446" t="s">
        <v>90</v>
      </c>
      <c r="J26446" t="s">
        <v>33442</v>
      </c>
    </row>
    <row r="26447" spans="1:10" ht="16" x14ac:dyDescent="0.2">
      <c r="A26447" t="s">
        <v>54323</v>
      </c>
      <c r="B26447" t="s">
        <v>21937</v>
      </c>
      <c r="C26447" t="s">
        <v>74208</v>
      </c>
      <c r="D26447">
        <v>3</v>
      </c>
      <c r="E26447">
        <f>355</f>
        <v>355</v>
      </c>
      <c r="F26447" t="s">
        <v>13</v>
      </c>
      <c r="G26447" t="s">
        <v>74199</v>
      </c>
      <c r="H26447" s="3" t="s">
        <v>74209</v>
      </c>
      <c r="I26447" t="s">
        <v>90</v>
      </c>
      <c r="J26447" t="s">
        <v>54328</v>
      </c>
    </row>
    <row r="26448" spans="1:10" ht="32" x14ac:dyDescent="0.2">
      <c r="A26448" t="s">
        <v>33438</v>
      </c>
      <c r="B26448" t="s">
        <v>74210</v>
      </c>
      <c r="C26448" t="s">
        <v>74211</v>
      </c>
      <c r="D26448">
        <v>6</v>
      </c>
      <c r="E26448">
        <f>355</f>
        <v>355</v>
      </c>
      <c r="F26448" t="s">
        <v>13</v>
      </c>
      <c r="G26448" t="s">
        <v>74199</v>
      </c>
      <c r="H26448" s="3" t="s">
        <v>74207</v>
      </c>
      <c r="I26448" t="s">
        <v>90</v>
      </c>
      <c r="J26448" t="s">
        <v>33442</v>
      </c>
    </row>
    <row r="26449" spans="1:10" ht="48" x14ac:dyDescent="0.2">
      <c r="A26449" t="s">
        <v>33438</v>
      </c>
      <c r="B26449" t="s">
        <v>74212</v>
      </c>
      <c r="C26449" t="s">
        <v>74213</v>
      </c>
      <c r="D26449">
        <v>5</v>
      </c>
      <c r="E26449">
        <f>355</f>
        <v>355</v>
      </c>
      <c r="F26449" t="s">
        <v>13</v>
      </c>
      <c r="G26449" t="s">
        <v>74199</v>
      </c>
      <c r="H26449" s="3" t="s">
        <v>74214</v>
      </c>
      <c r="I26449" t="s">
        <v>90</v>
      </c>
      <c r="J26449" t="s">
        <v>33442</v>
      </c>
    </row>
    <row r="26450" spans="1:10" ht="16" x14ac:dyDescent="0.2">
      <c r="A26450" t="s">
        <v>25268</v>
      </c>
      <c r="B26450" t="s">
        <v>74215</v>
      </c>
      <c r="C26450" t="s">
        <v>74216</v>
      </c>
      <c r="D26450">
        <v>8</v>
      </c>
      <c r="E26450">
        <f>355</f>
        <v>355</v>
      </c>
      <c r="F26450" t="s">
        <v>13</v>
      </c>
      <c r="G26450" t="s">
        <v>74199</v>
      </c>
      <c r="H26450" s="3" t="s">
        <v>74217</v>
      </c>
      <c r="I26450" t="s">
        <v>90</v>
      </c>
      <c r="J26450" t="s">
        <v>25272</v>
      </c>
    </row>
    <row r="26451" spans="1:10" ht="16" x14ac:dyDescent="0.2">
      <c r="A26451" t="s">
        <v>74218</v>
      </c>
      <c r="B26451" t="s">
        <v>74219</v>
      </c>
      <c r="C26451" t="s">
        <v>74220</v>
      </c>
      <c r="D26451">
        <v>3</v>
      </c>
      <c r="E26451" t="s">
        <v>13</v>
      </c>
      <c r="F26451" t="s">
        <v>13</v>
      </c>
      <c r="G26451" t="s">
        <v>74221</v>
      </c>
      <c r="H26451" s="3" t="s">
        <v>74222</v>
      </c>
      <c r="I26451" t="s">
        <v>1658</v>
      </c>
      <c r="J26451" t="s">
        <v>74223</v>
      </c>
    </row>
    <row r="26452" spans="1:10" ht="16" x14ac:dyDescent="0.2">
      <c r="A26452" t="s">
        <v>74218</v>
      </c>
      <c r="B26452" t="s">
        <v>74224</v>
      </c>
      <c r="C26452" t="s">
        <v>74225</v>
      </c>
      <c r="D26452">
        <v>2</v>
      </c>
      <c r="E26452" t="s">
        <v>13</v>
      </c>
      <c r="F26452" t="s">
        <v>13</v>
      </c>
      <c r="G26452" t="s">
        <v>74221</v>
      </c>
      <c r="H26452" s="3" t="s">
        <v>74222</v>
      </c>
      <c r="I26452" t="s">
        <v>1658</v>
      </c>
      <c r="J26452" t="s">
        <v>74223</v>
      </c>
    </row>
    <row r="26453" spans="1:10" ht="16" x14ac:dyDescent="0.2">
      <c r="A26453" t="s">
        <v>74218</v>
      </c>
      <c r="B26453" t="s">
        <v>74226</v>
      </c>
      <c r="C26453" t="s">
        <v>74227</v>
      </c>
      <c r="D26453">
        <v>1</v>
      </c>
      <c r="E26453" t="s">
        <v>13</v>
      </c>
      <c r="F26453" t="s">
        <v>13</v>
      </c>
      <c r="G26453" t="s">
        <v>74221</v>
      </c>
      <c r="H26453" s="3" t="s">
        <v>74222</v>
      </c>
      <c r="I26453" t="s">
        <v>1658</v>
      </c>
      <c r="J26453" t="s">
        <v>74223</v>
      </c>
    </row>
    <row r="26454" spans="1:10" ht="16" x14ac:dyDescent="0.2">
      <c r="A26454" t="s">
        <v>74228</v>
      </c>
      <c r="B26454" t="s">
        <v>74229</v>
      </c>
      <c r="C26454" t="s">
        <v>74230</v>
      </c>
      <c r="D26454">
        <v>2</v>
      </c>
      <c r="E26454" t="s">
        <v>13</v>
      </c>
      <c r="F26454" t="s">
        <v>13</v>
      </c>
      <c r="G26454" t="s">
        <v>74231</v>
      </c>
      <c r="H26454" s="3" t="s">
        <v>74232</v>
      </c>
      <c r="I26454" t="s">
        <v>390</v>
      </c>
      <c r="J26454" t="s">
        <v>74233</v>
      </c>
    </row>
    <row r="26455" spans="1:10" ht="16" x14ac:dyDescent="0.2">
      <c r="A26455" t="s">
        <v>74228</v>
      </c>
      <c r="B26455" t="s">
        <v>74234</v>
      </c>
      <c r="C26455" t="s">
        <v>74235</v>
      </c>
      <c r="D26455">
        <v>1</v>
      </c>
      <c r="E26455" t="s">
        <v>13</v>
      </c>
      <c r="F26455" t="s">
        <v>13</v>
      </c>
      <c r="G26455" t="s">
        <v>74231</v>
      </c>
      <c r="H26455" s="3" t="s">
        <v>74232</v>
      </c>
      <c r="I26455" t="s">
        <v>390</v>
      </c>
      <c r="J26455" t="s">
        <v>74233</v>
      </c>
    </row>
    <row r="26456" spans="1:10" ht="16" x14ac:dyDescent="0.2">
      <c r="A26456" t="s">
        <v>70979</v>
      </c>
      <c r="B26456" t="s">
        <v>74236</v>
      </c>
      <c r="C26456" t="s">
        <v>74237</v>
      </c>
      <c r="D26456">
        <v>4</v>
      </c>
      <c r="E26456">
        <f>441</f>
        <v>441</v>
      </c>
      <c r="F26456" t="s">
        <v>13</v>
      </c>
      <c r="G26456" t="s">
        <v>74238</v>
      </c>
      <c r="H26456" s="3" t="s">
        <v>74239</v>
      </c>
      <c r="I26456" t="s">
        <v>62</v>
      </c>
      <c r="J26456" t="s">
        <v>70984</v>
      </c>
    </row>
    <row r="26457" spans="1:10" ht="16" x14ac:dyDescent="0.2">
      <c r="A26457" t="s">
        <v>4968</v>
      </c>
      <c r="B26457" t="s">
        <v>20915</v>
      </c>
      <c r="C26457" t="s">
        <v>74240</v>
      </c>
      <c r="D26457">
        <v>4</v>
      </c>
      <c r="E26457">
        <f>441</f>
        <v>441</v>
      </c>
      <c r="F26457" t="s">
        <v>13</v>
      </c>
      <c r="G26457" t="s">
        <v>74238</v>
      </c>
      <c r="H26457" s="3" t="s">
        <v>74241</v>
      </c>
      <c r="I26457" t="s">
        <v>62</v>
      </c>
      <c r="J26457" t="s">
        <v>4973</v>
      </c>
    </row>
    <row r="26458" spans="1:10" ht="32" x14ac:dyDescent="0.2">
      <c r="A26458" t="s">
        <v>74242</v>
      </c>
      <c r="B26458" t="s">
        <v>74243</v>
      </c>
      <c r="C26458" t="s">
        <v>74244</v>
      </c>
      <c r="D26458">
        <v>1</v>
      </c>
      <c r="E26458">
        <f>441</f>
        <v>441</v>
      </c>
      <c r="F26458" t="s">
        <v>13</v>
      </c>
      <c r="G26458" t="s">
        <v>74238</v>
      </c>
      <c r="H26458" s="3" t="s">
        <v>74245</v>
      </c>
      <c r="I26458" t="s">
        <v>62</v>
      </c>
      <c r="J26458" t="s">
        <v>74246</v>
      </c>
    </row>
    <row r="26459" spans="1:10" ht="32" x14ac:dyDescent="0.2">
      <c r="A26459" t="s">
        <v>38047</v>
      </c>
      <c r="B26459" t="s">
        <v>74247</v>
      </c>
      <c r="C26459" t="s">
        <v>74248</v>
      </c>
      <c r="D26459">
        <v>8</v>
      </c>
      <c r="E26459">
        <f>441</f>
        <v>441</v>
      </c>
      <c r="F26459" t="s">
        <v>13</v>
      </c>
      <c r="G26459" t="s">
        <v>74238</v>
      </c>
      <c r="H26459" s="3" t="s">
        <v>74249</v>
      </c>
      <c r="I26459" t="s">
        <v>62</v>
      </c>
      <c r="J26459" t="s">
        <v>38051</v>
      </c>
    </row>
    <row r="26460" spans="1:10" ht="32" x14ac:dyDescent="0.2">
      <c r="A26460" t="s">
        <v>74250</v>
      </c>
      <c r="B26460" t="s">
        <v>74243</v>
      </c>
      <c r="C26460" t="s">
        <v>74244</v>
      </c>
      <c r="D26460">
        <v>1</v>
      </c>
      <c r="E26460">
        <f>441</f>
        <v>441</v>
      </c>
      <c r="F26460" t="s">
        <v>13</v>
      </c>
      <c r="G26460" t="s">
        <v>74238</v>
      </c>
      <c r="H26460" s="3" t="s">
        <v>74245</v>
      </c>
      <c r="I26460" t="s">
        <v>62</v>
      </c>
      <c r="J26460" t="s">
        <v>74251</v>
      </c>
    </row>
    <row r="26461" spans="1:10" ht="16" x14ac:dyDescent="0.2">
      <c r="A26461" t="s">
        <v>74252</v>
      </c>
      <c r="B26461" t="s">
        <v>74253</v>
      </c>
      <c r="C26461" t="s">
        <v>74254</v>
      </c>
      <c r="D26461">
        <v>1</v>
      </c>
      <c r="E26461" t="s">
        <v>13</v>
      </c>
      <c r="F26461" t="s">
        <v>13</v>
      </c>
      <c r="G26461" t="s">
        <v>74255</v>
      </c>
      <c r="H26461" s="3" t="s">
        <v>74256</v>
      </c>
      <c r="I26461" t="s">
        <v>7603</v>
      </c>
      <c r="J26461" t="s">
        <v>74257</v>
      </c>
    </row>
    <row r="26462" spans="1:10" ht="16" x14ac:dyDescent="0.2">
      <c r="A26462" t="s">
        <v>66901</v>
      </c>
      <c r="B26462" t="s">
        <v>74258</v>
      </c>
      <c r="C26462" t="s">
        <v>74259</v>
      </c>
      <c r="D26462">
        <v>1</v>
      </c>
      <c r="E26462" t="s">
        <v>13</v>
      </c>
      <c r="F26462" t="s">
        <v>13</v>
      </c>
      <c r="G26462" t="s">
        <v>74255</v>
      </c>
      <c r="H26462" s="3" t="s">
        <v>74260</v>
      </c>
      <c r="I26462" t="s">
        <v>7603</v>
      </c>
      <c r="J26462" t="s">
        <v>66906</v>
      </c>
    </row>
    <row r="26463" spans="1:10" ht="16" x14ac:dyDescent="0.2">
      <c r="A26463" t="s">
        <v>66901</v>
      </c>
      <c r="B26463" t="s">
        <v>74261</v>
      </c>
      <c r="C26463" t="s">
        <v>74262</v>
      </c>
      <c r="D26463">
        <v>2</v>
      </c>
      <c r="E26463" t="s">
        <v>13</v>
      </c>
      <c r="F26463" t="s">
        <v>13</v>
      </c>
      <c r="G26463" t="s">
        <v>74255</v>
      </c>
      <c r="H26463" s="3" t="s">
        <v>74260</v>
      </c>
      <c r="I26463" t="s">
        <v>7603</v>
      </c>
      <c r="J26463" t="s">
        <v>66906</v>
      </c>
    </row>
    <row r="26464" spans="1:10" ht="16" x14ac:dyDescent="0.2">
      <c r="A26464" t="s">
        <v>4550</v>
      </c>
      <c r="B26464" t="s">
        <v>74263</v>
      </c>
      <c r="C26464" t="s">
        <v>74264</v>
      </c>
      <c r="D26464">
        <v>14</v>
      </c>
      <c r="E26464" t="s">
        <v>1088</v>
      </c>
      <c r="F26464" t="s">
        <v>13</v>
      </c>
      <c r="G26464" t="s">
        <v>74265</v>
      </c>
      <c r="H26464" s="3" t="s">
        <v>74266</v>
      </c>
      <c r="I26464" t="s">
        <v>62</v>
      </c>
      <c r="J26464" t="s">
        <v>4555</v>
      </c>
    </row>
    <row r="26465" spans="1:10" ht="16" x14ac:dyDescent="0.2">
      <c r="A26465" t="s">
        <v>5705</v>
      </c>
      <c r="B26465" t="s">
        <v>74267</v>
      </c>
      <c r="C26465" t="s">
        <v>74268</v>
      </c>
      <c r="D26465">
        <v>8</v>
      </c>
      <c r="E26465" t="s">
        <v>1088</v>
      </c>
      <c r="F26465" t="s">
        <v>13</v>
      </c>
      <c r="G26465" t="s">
        <v>74265</v>
      </c>
      <c r="H26465" s="3" t="s">
        <v>74269</v>
      </c>
      <c r="I26465" t="s">
        <v>62</v>
      </c>
      <c r="J26465" t="s">
        <v>5710</v>
      </c>
    </row>
    <row r="26466" spans="1:10" ht="16" x14ac:dyDescent="0.2">
      <c r="A26466" t="s">
        <v>74270</v>
      </c>
      <c r="B26466" t="s">
        <v>36035</v>
      </c>
      <c r="C26466" t="s">
        <v>74271</v>
      </c>
      <c r="D26466">
        <v>1</v>
      </c>
      <c r="E26466" t="s">
        <v>74272</v>
      </c>
      <c r="F26466" t="s">
        <v>13</v>
      </c>
      <c r="G26466" t="s">
        <v>74273</v>
      </c>
      <c r="H26466" s="3" t="s">
        <v>74274</v>
      </c>
      <c r="I26466" t="s">
        <v>62</v>
      </c>
      <c r="J26466" t="s">
        <v>74275</v>
      </c>
    </row>
    <row r="26467" spans="1:10" ht="16" x14ac:dyDescent="0.2">
      <c r="A26467" t="s">
        <v>74270</v>
      </c>
      <c r="B26467" t="s">
        <v>74276</v>
      </c>
      <c r="C26467" t="s">
        <v>74277</v>
      </c>
      <c r="D26467">
        <v>3</v>
      </c>
      <c r="E26467" t="s">
        <v>74272</v>
      </c>
      <c r="F26467" t="s">
        <v>13</v>
      </c>
      <c r="G26467" t="s">
        <v>74273</v>
      </c>
      <c r="H26467" s="3" t="s">
        <v>74274</v>
      </c>
      <c r="I26467" t="s">
        <v>62</v>
      </c>
      <c r="J26467" t="s">
        <v>74275</v>
      </c>
    </row>
    <row r="26468" spans="1:10" ht="16" x14ac:dyDescent="0.2">
      <c r="A26468" t="s">
        <v>74270</v>
      </c>
      <c r="B26468" t="s">
        <v>74278</v>
      </c>
      <c r="C26468" t="s">
        <v>74279</v>
      </c>
      <c r="D26468">
        <v>5</v>
      </c>
      <c r="E26468" t="s">
        <v>74272</v>
      </c>
      <c r="F26468" t="s">
        <v>13</v>
      </c>
      <c r="G26468" t="s">
        <v>74273</v>
      </c>
      <c r="H26468" s="3" t="s">
        <v>74274</v>
      </c>
      <c r="I26468" t="s">
        <v>62</v>
      </c>
      <c r="J26468" t="s">
        <v>74275</v>
      </c>
    </row>
    <row r="26469" spans="1:10" ht="32" x14ac:dyDescent="0.2">
      <c r="A26469" t="s">
        <v>9645</v>
      </c>
      <c r="B26469" t="s">
        <v>74280</v>
      </c>
      <c r="C26469" t="s">
        <v>74281</v>
      </c>
      <c r="D26469">
        <v>6</v>
      </c>
      <c r="E26469" t="s">
        <v>74272</v>
      </c>
      <c r="F26469" t="s">
        <v>13</v>
      </c>
      <c r="G26469" t="s">
        <v>74273</v>
      </c>
      <c r="H26469" s="3" t="s">
        <v>74282</v>
      </c>
      <c r="I26469" t="s">
        <v>62</v>
      </c>
      <c r="J26469" t="s">
        <v>9650</v>
      </c>
    </row>
    <row r="26470" spans="1:10" ht="16" x14ac:dyDescent="0.2">
      <c r="A26470" t="s">
        <v>41532</v>
      </c>
      <c r="B26470" t="s">
        <v>74283</v>
      </c>
      <c r="C26470" t="s">
        <v>74284</v>
      </c>
      <c r="D26470">
        <v>4</v>
      </c>
      <c r="E26470" t="s">
        <v>74272</v>
      </c>
      <c r="F26470" t="s">
        <v>13</v>
      </c>
      <c r="G26470" t="s">
        <v>74273</v>
      </c>
      <c r="H26470" s="3" t="s">
        <v>74285</v>
      </c>
      <c r="I26470" t="s">
        <v>62</v>
      </c>
      <c r="J26470" t="s">
        <v>41533</v>
      </c>
    </row>
    <row r="26471" spans="1:10" ht="16" x14ac:dyDescent="0.2">
      <c r="A26471" t="s">
        <v>48807</v>
      </c>
      <c r="B26471" t="s">
        <v>74286</v>
      </c>
      <c r="C26471" t="s">
        <v>74287</v>
      </c>
      <c r="D26471">
        <v>3</v>
      </c>
      <c r="E26471" t="s">
        <v>74272</v>
      </c>
      <c r="F26471" t="s">
        <v>13</v>
      </c>
      <c r="G26471" t="s">
        <v>74273</v>
      </c>
      <c r="H26471" s="3" t="s">
        <v>74288</v>
      </c>
      <c r="I26471" t="s">
        <v>62</v>
      </c>
      <c r="J26471" t="s">
        <v>48808</v>
      </c>
    </row>
    <row r="26472" spans="1:10" ht="16" x14ac:dyDescent="0.2">
      <c r="A26472" t="s">
        <v>74270</v>
      </c>
      <c r="B26472" t="s">
        <v>74289</v>
      </c>
      <c r="C26472" t="s">
        <v>74290</v>
      </c>
      <c r="D26472">
        <v>4</v>
      </c>
      <c r="E26472" t="s">
        <v>74272</v>
      </c>
      <c r="F26472" t="s">
        <v>13</v>
      </c>
      <c r="G26472" t="s">
        <v>74273</v>
      </c>
      <c r="H26472" s="3" t="s">
        <v>74274</v>
      </c>
      <c r="I26472" t="s">
        <v>62</v>
      </c>
      <c r="J26472" t="s">
        <v>74275</v>
      </c>
    </row>
    <row r="26473" spans="1:10" ht="16" x14ac:dyDescent="0.2">
      <c r="A26473" t="s">
        <v>74270</v>
      </c>
      <c r="B26473" t="s">
        <v>74291</v>
      </c>
      <c r="C26473" t="s">
        <v>74292</v>
      </c>
      <c r="D26473">
        <v>2</v>
      </c>
      <c r="E26473" t="s">
        <v>74272</v>
      </c>
      <c r="F26473" t="s">
        <v>13</v>
      </c>
      <c r="G26473" t="s">
        <v>74273</v>
      </c>
      <c r="H26473" s="3" t="s">
        <v>74274</v>
      </c>
      <c r="I26473" t="s">
        <v>62</v>
      </c>
      <c r="J26473" t="s">
        <v>74275</v>
      </c>
    </row>
    <row r="26474" spans="1:10" ht="16" x14ac:dyDescent="0.2">
      <c r="A26474" t="s">
        <v>31966</v>
      </c>
      <c r="B26474" t="s">
        <v>74293</v>
      </c>
      <c r="C26474" t="s">
        <v>74294</v>
      </c>
      <c r="D26474">
        <v>5</v>
      </c>
      <c r="E26474" t="s">
        <v>74272</v>
      </c>
      <c r="F26474" t="s">
        <v>13</v>
      </c>
      <c r="G26474" t="s">
        <v>74273</v>
      </c>
      <c r="H26474" s="3" t="s">
        <v>74295</v>
      </c>
      <c r="I26474" t="s">
        <v>62</v>
      </c>
      <c r="J26474" t="s">
        <v>31970</v>
      </c>
    </row>
    <row r="26475" spans="1:10" ht="16" x14ac:dyDescent="0.2">
      <c r="A26475" t="s">
        <v>74296</v>
      </c>
      <c r="B26475" t="s">
        <v>74297</v>
      </c>
      <c r="C26475" t="s">
        <v>74298</v>
      </c>
      <c r="D26475">
        <v>1</v>
      </c>
      <c r="E26475" t="s">
        <v>74272</v>
      </c>
      <c r="F26475" t="s">
        <v>13</v>
      </c>
      <c r="G26475" t="s">
        <v>74273</v>
      </c>
      <c r="H26475" s="3" t="s">
        <v>74299</v>
      </c>
      <c r="I26475" t="s">
        <v>62</v>
      </c>
      <c r="J26475" t="s">
        <v>74300</v>
      </c>
    </row>
    <row r="26476" spans="1:10" ht="16" x14ac:dyDescent="0.2">
      <c r="A26476" t="s">
        <v>31966</v>
      </c>
      <c r="B26476" t="s">
        <v>74301</v>
      </c>
      <c r="C26476" t="s">
        <v>74302</v>
      </c>
      <c r="D26476">
        <v>2</v>
      </c>
      <c r="E26476" t="s">
        <v>74272</v>
      </c>
      <c r="F26476" t="s">
        <v>13</v>
      </c>
      <c r="G26476" t="s">
        <v>74273</v>
      </c>
      <c r="H26476" s="3" t="s">
        <v>74295</v>
      </c>
      <c r="I26476" t="s">
        <v>62</v>
      </c>
      <c r="J26476" t="s">
        <v>31970</v>
      </c>
    </row>
    <row r="26477" spans="1:10" ht="16" x14ac:dyDescent="0.2">
      <c r="A26477" t="s">
        <v>31966</v>
      </c>
      <c r="B26477" t="s">
        <v>74303</v>
      </c>
      <c r="C26477" t="s">
        <v>74304</v>
      </c>
      <c r="D26477">
        <v>3</v>
      </c>
      <c r="E26477" t="s">
        <v>74272</v>
      </c>
      <c r="F26477" t="s">
        <v>13</v>
      </c>
      <c r="G26477" t="s">
        <v>74273</v>
      </c>
      <c r="H26477" s="3" t="s">
        <v>74295</v>
      </c>
      <c r="I26477" t="s">
        <v>62</v>
      </c>
      <c r="J26477" t="s">
        <v>31970</v>
      </c>
    </row>
    <row r="26478" spans="1:10" ht="16" x14ac:dyDescent="0.2">
      <c r="A26478" t="s">
        <v>31966</v>
      </c>
      <c r="B26478" t="s">
        <v>33344</v>
      </c>
      <c r="C26478" t="s">
        <v>74305</v>
      </c>
      <c r="D26478">
        <v>4</v>
      </c>
      <c r="E26478" t="s">
        <v>74272</v>
      </c>
      <c r="F26478" t="s">
        <v>13</v>
      </c>
      <c r="G26478" t="s">
        <v>74273</v>
      </c>
      <c r="H26478" s="3" t="s">
        <v>74295</v>
      </c>
      <c r="I26478" t="s">
        <v>62</v>
      </c>
      <c r="J26478" t="s">
        <v>31970</v>
      </c>
    </row>
    <row r="26479" spans="1:10" ht="16" x14ac:dyDescent="0.2">
      <c r="A26479" t="s">
        <v>74270</v>
      </c>
      <c r="B26479" t="s">
        <v>74306</v>
      </c>
      <c r="C26479" t="s">
        <v>74307</v>
      </c>
      <c r="D26479">
        <v>7</v>
      </c>
      <c r="E26479" t="s">
        <v>74272</v>
      </c>
      <c r="F26479" t="s">
        <v>13</v>
      </c>
      <c r="G26479" t="s">
        <v>74273</v>
      </c>
      <c r="H26479" s="3" t="s">
        <v>74274</v>
      </c>
      <c r="I26479" t="s">
        <v>62</v>
      </c>
      <c r="J26479" t="s">
        <v>74275</v>
      </c>
    </row>
    <row r="26480" spans="1:10" ht="16" x14ac:dyDescent="0.2">
      <c r="A26480" t="s">
        <v>31966</v>
      </c>
      <c r="B26480" t="s">
        <v>74306</v>
      </c>
      <c r="C26480" t="s">
        <v>74307</v>
      </c>
      <c r="D26480">
        <v>8</v>
      </c>
      <c r="E26480" t="s">
        <v>74272</v>
      </c>
      <c r="F26480" t="s">
        <v>13</v>
      </c>
      <c r="G26480" t="s">
        <v>74273</v>
      </c>
      <c r="H26480" s="3" t="s">
        <v>74295</v>
      </c>
      <c r="I26480" t="s">
        <v>62</v>
      </c>
      <c r="J26480" t="s">
        <v>31970</v>
      </c>
    </row>
    <row r="26481" spans="1:10" ht="16" x14ac:dyDescent="0.2">
      <c r="A26481" t="s">
        <v>74270</v>
      </c>
      <c r="B26481" t="s">
        <v>74308</v>
      </c>
      <c r="C26481" t="s">
        <v>74309</v>
      </c>
      <c r="D26481">
        <v>6</v>
      </c>
      <c r="E26481" t="s">
        <v>74272</v>
      </c>
      <c r="F26481" t="s">
        <v>13</v>
      </c>
      <c r="G26481" t="s">
        <v>74273</v>
      </c>
      <c r="H26481" s="3" t="s">
        <v>74274</v>
      </c>
      <c r="I26481" t="s">
        <v>62</v>
      </c>
      <c r="J26481" t="s">
        <v>74275</v>
      </c>
    </row>
    <row r="26482" spans="1:10" ht="16" x14ac:dyDescent="0.2">
      <c r="A26482" t="s">
        <v>31966</v>
      </c>
      <c r="B26482" t="s">
        <v>74310</v>
      </c>
      <c r="C26482" t="s">
        <v>74311</v>
      </c>
      <c r="D26482">
        <v>1</v>
      </c>
      <c r="E26482" t="s">
        <v>74272</v>
      </c>
      <c r="F26482" t="s">
        <v>13</v>
      </c>
      <c r="G26482" t="s">
        <v>74273</v>
      </c>
      <c r="H26482" s="3" t="s">
        <v>74295</v>
      </c>
      <c r="I26482" t="s">
        <v>62</v>
      </c>
      <c r="J26482" t="s">
        <v>31970</v>
      </c>
    </row>
    <row r="26483" spans="1:10" ht="16" x14ac:dyDescent="0.2">
      <c r="A26483" t="s">
        <v>13401</v>
      </c>
      <c r="B26483" t="s">
        <v>33537</v>
      </c>
      <c r="C26483" t="s">
        <v>33538</v>
      </c>
      <c r="D26483">
        <v>3</v>
      </c>
      <c r="E26483" t="s">
        <v>74272</v>
      </c>
      <c r="F26483" t="s">
        <v>13</v>
      </c>
      <c r="G26483" t="s">
        <v>74273</v>
      </c>
      <c r="H26483" s="3" t="s">
        <v>74288</v>
      </c>
      <c r="I26483" t="s">
        <v>62</v>
      </c>
      <c r="J26483" t="s">
        <v>13406</v>
      </c>
    </row>
    <row r="26484" spans="1:10" ht="16" x14ac:dyDescent="0.2">
      <c r="A26484" t="s">
        <v>30611</v>
      </c>
      <c r="B26484" t="s">
        <v>32183</v>
      </c>
      <c r="C26484" t="s">
        <v>74312</v>
      </c>
      <c r="D26484">
        <v>3</v>
      </c>
      <c r="E26484" t="s">
        <v>74272</v>
      </c>
      <c r="F26484" t="s">
        <v>13</v>
      </c>
      <c r="G26484" t="s">
        <v>74273</v>
      </c>
      <c r="H26484" s="3" t="s">
        <v>74313</v>
      </c>
      <c r="I26484" t="s">
        <v>62</v>
      </c>
      <c r="J26484" t="s">
        <v>30612</v>
      </c>
    </row>
    <row r="26485" spans="1:10" ht="16" x14ac:dyDescent="0.2">
      <c r="A26485" t="s">
        <v>74314</v>
      </c>
      <c r="B26485" t="s">
        <v>74315</v>
      </c>
      <c r="C26485" t="s">
        <v>74316</v>
      </c>
      <c r="D26485">
        <v>2</v>
      </c>
      <c r="E26485" t="s">
        <v>74317</v>
      </c>
      <c r="F26485" t="s">
        <v>13</v>
      </c>
      <c r="G26485" t="s">
        <v>74318</v>
      </c>
      <c r="H26485" s="3" t="s">
        <v>74319</v>
      </c>
      <c r="I26485" t="s">
        <v>3979</v>
      </c>
      <c r="J26485" t="s">
        <v>74320</v>
      </c>
    </row>
    <row r="26486" spans="1:10" ht="16" x14ac:dyDescent="0.2">
      <c r="A26486" t="s">
        <v>74321</v>
      </c>
      <c r="B26486" t="s">
        <v>74322</v>
      </c>
      <c r="C26486" t="s">
        <v>74323</v>
      </c>
      <c r="D26486">
        <v>1</v>
      </c>
      <c r="E26486" t="s">
        <v>74317</v>
      </c>
      <c r="F26486" t="s">
        <v>13</v>
      </c>
      <c r="G26486" t="s">
        <v>74318</v>
      </c>
      <c r="H26486" s="3" t="s">
        <v>74324</v>
      </c>
      <c r="I26486" t="s">
        <v>3979</v>
      </c>
      <c r="J26486" t="s">
        <v>74325</v>
      </c>
    </row>
    <row r="26487" spans="1:10" ht="16" x14ac:dyDescent="0.2">
      <c r="A26487" t="s">
        <v>53781</v>
      </c>
      <c r="B26487" t="s">
        <v>74326</v>
      </c>
      <c r="C26487" t="s">
        <v>74327</v>
      </c>
      <c r="D26487">
        <v>2</v>
      </c>
      <c r="E26487" t="s">
        <v>74317</v>
      </c>
      <c r="F26487" t="s">
        <v>13</v>
      </c>
      <c r="G26487" t="s">
        <v>74318</v>
      </c>
      <c r="H26487" s="3" t="s">
        <v>74319</v>
      </c>
      <c r="I26487" t="s">
        <v>3979</v>
      </c>
      <c r="J26487" t="s">
        <v>53782</v>
      </c>
    </row>
    <row r="26488" spans="1:10" ht="16" x14ac:dyDescent="0.2">
      <c r="A26488" t="s">
        <v>53773</v>
      </c>
      <c r="B26488" t="s">
        <v>74326</v>
      </c>
      <c r="C26488" t="s">
        <v>74327</v>
      </c>
      <c r="D26488">
        <v>5</v>
      </c>
      <c r="E26488" t="s">
        <v>74317</v>
      </c>
      <c r="F26488" t="s">
        <v>13</v>
      </c>
      <c r="G26488" t="s">
        <v>74318</v>
      </c>
      <c r="H26488" s="3" t="s">
        <v>74319</v>
      </c>
      <c r="I26488" t="s">
        <v>3979</v>
      </c>
      <c r="J26488" t="s">
        <v>53776</v>
      </c>
    </row>
    <row r="26489" spans="1:10" ht="16" x14ac:dyDescent="0.2">
      <c r="A26489" t="s">
        <v>74314</v>
      </c>
      <c r="B26489" t="s">
        <v>74328</v>
      </c>
      <c r="C26489" t="s">
        <v>74329</v>
      </c>
      <c r="D26489">
        <v>1</v>
      </c>
      <c r="E26489" t="s">
        <v>74317</v>
      </c>
      <c r="F26489" t="s">
        <v>13</v>
      </c>
      <c r="G26489" t="s">
        <v>74318</v>
      </c>
      <c r="H26489" s="3" t="s">
        <v>74319</v>
      </c>
      <c r="I26489" t="s">
        <v>3979</v>
      </c>
      <c r="J26489" t="s">
        <v>74320</v>
      </c>
    </row>
    <row r="26490" spans="1:10" ht="16" x14ac:dyDescent="0.2">
      <c r="A26490" t="s">
        <v>73010</v>
      </c>
      <c r="B26490" t="s">
        <v>74330</v>
      </c>
      <c r="C26490" t="s">
        <v>74331</v>
      </c>
      <c r="D26490">
        <v>2</v>
      </c>
      <c r="E26490" t="s">
        <v>74317</v>
      </c>
      <c r="F26490" t="s">
        <v>13</v>
      </c>
      <c r="G26490" t="s">
        <v>74318</v>
      </c>
      <c r="H26490" s="3" t="s">
        <v>74332</v>
      </c>
      <c r="I26490" t="s">
        <v>3979</v>
      </c>
      <c r="J26490" t="s">
        <v>73015</v>
      </c>
    </row>
    <row r="26491" spans="1:10" ht="16" x14ac:dyDescent="0.2">
      <c r="A26491" t="s">
        <v>74333</v>
      </c>
      <c r="B26491" t="s">
        <v>74334</v>
      </c>
      <c r="C26491" t="s">
        <v>74335</v>
      </c>
      <c r="D26491">
        <v>1</v>
      </c>
      <c r="E26491" t="s">
        <v>74336</v>
      </c>
      <c r="F26491" t="s">
        <v>13</v>
      </c>
      <c r="G26491" t="s">
        <v>74337</v>
      </c>
      <c r="H26491" s="3" t="s">
        <v>74338</v>
      </c>
      <c r="I26491" t="s">
        <v>404</v>
      </c>
      <c r="J26491" t="s">
        <v>74339</v>
      </c>
    </row>
    <row r="26492" spans="1:10" ht="16" x14ac:dyDescent="0.2">
      <c r="A26492" t="s">
        <v>7209</v>
      </c>
      <c r="B26492" t="s">
        <v>74340</v>
      </c>
      <c r="C26492" t="s">
        <v>74341</v>
      </c>
      <c r="D26492">
        <v>3</v>
      </c>
      <c r="E26492" t="s">
        <v>74336</v>
      </c>
      <c r="F26492" t="s">
        <v>13</v>
      </c>
      <c r="G26492" t="s">
        <v>74337</v>
      </c>
      <c r="H26492" s="3" t="s">
        <v>74342</v>
      </c>
      <c r="I26492" t="s">
        <v>404</v>
      </c>
      <c r="J26492" t="s">
        <v>7210</v>
      </c>
    </row>
    <row r="26493" spans="1:10" ht="16" x14ac:dyDescent="0.2">
      <c r="A26493" t="s">
        <v>74343</v>
      </c>
      <c r="B26493" t="s">
        <v>74344</v>
      </c>
      <c r="C26493" t="s">
        <v>74345</v>
      </c>
      <c r="D26493">
        <v>1</v>
      </c>
      <c r="E26493" t="s">
        <v>74336</v>
      </c>
      <c r="F26493" t="s">
        <v>13</v>
      </c>
      <c r="G26493" t="s">
        <v>74337</v>
      </c>
      <c r="H26493" s="3" t="s">
        <v>74338</v>
      </c>
      <c r="I26493" t="s">
        <v>404</v>
      </c>
      <c r="J26493" t="s">
        <v>74346</v>
      </c>
    </row>
    <row r="26494" spans="1:10" ht="16" x14ac:dyDescent="0.2">
      <c r="A26494" t="s">
        <v>35799</v>
      </c>
      <c r="B26494" t="s">
        <v>20249</v>
      </c>
      <c r="C26494" t="s">
        <v>20250</v>
      </c>
      <c r="D26494">
        <v>1</v>
      </c>
      <c r="E26494" t="s">
        <v>74336</v>
      </c>
      <c r="F26494" t="s">
        <v>13</v>
      </c>
      <c r="G26494" t="s">
        <v>74337</v>
      </c>
      <c r="H26494" s="3" t="s">
        <v>74338</v>
      </c>
      <c r="I26494" t="s">
        <v>404</v>
      </c>
      <c r="J26494" t="s">
        <v>35802</v>
      </c>
    </row>
    <row r="26495" spans="1:10" ht="16" x14ac:dyDescent="0.2">
      <c r="A26495" t="s">
        <v>67332</v>
      </c>
      <c r="B26495" t="s">
        <v>74347</v>
      </c>
      <c r="C26495" t="s">
        <v>74348</v>
      </c>
      <c r="D26495">
        <v>1</v>
      </c>
      <c r="E26495" t="s">
        <v>74336</v>
      </c>
      <c r="F26495" t="s">
        <v>13</v>
      </c>
      <c r="G26495" t="s">
        <v>74337</v>
      </c>
      <c r="H26495" s="3" t="s">
        <v>74349</v>
      </c>
      <c r="I26495" t="s">
        <v>404</v>
      </c>
      <c r="J26495" t="s">
        <v>67334</v>
      </c>
    </row>
    <row r="26496" spans="1:10" ht="16" x14ac:dyDescent="0.2">
      <c r="A26496" t="s">
        <v>74350</v>
      </c>
      <c r="B26496" t="s">
        <v>74351</v>
      </c>
      <c r="C26496" t="s">
        <v>74352</v>
      </c>
      <c r="D26496">
        <v>1</v>
      </c>
      <c r="E26496" t="s">
        <v>74336</v>
      </c>
      <c r="F26496" t="s">
        <v>13</v>
      </c>
      <c r="G26496" t="s">
        <v>74337</v>
      </c>
      <c r="H26496" s="3" t="s">
        <v>74353</v>
      </c>
      <c r="I26496" t="s">
        <v>404</v>
      </c>
      <c r="J26496" t="s">
        <v>74354</v>
      </c>
    </row>
    <row r="26497" spans="1:10" ht="16" x14ac:dyDescent="0.2">
      <c r="A26497" t="s">
        <v>74355</v>
      </c>
      <c r="B26497" t="s">
        <v>74356</v>
      </c>
      <c r="C26497" t="s">
        <v>74357</v>
      </c>
      <c r="D26497">
        <v>1</v>
      </c>
      <c r="E26497" t="s">
        <v>74336</v>
      </c>
      <c r="F26497" t="s">
        <v>13</v>
      </c>
      <c r="G26497" t="s">
        <v>74337</v>
      </c>
      <c r="H26497" s="3" t="s">
        <v>74338</v>
      </c>
      <c r="I26497" t="s">
        <v>404</v>
      </c>
      <c r="J26497" t="s">
        <v>74358</v>
      </c>
    </row>
    <row r="26498" spans="1:10" ht="16" x14ac:dyDescent="0.2">
      <c r="A26498" t="s">
        <v>31104</v>
      </c>
      <c r="B26498" t="s">
        <v>74359</v>
      </c>
      <c r="C26498" t="s">
        <v>74360</v>
      </c>
      <c r="D26498">
        <v>1</v>
      </c>
      <c r="E26498" t="s">
        <v>74361</v>
      </c>
      <c r="F26498" t="s">
        <v>13</v>
      </c>
      <c r="G26498" t="s">
        <v>74362</v>
      </c>
      <c r="H26498" s="3" t="s">
        <v>74363</v>
      </c>
      <c r="I26498" t="s">
        <v>62</v>
      </c>
      <c r="J26498" t="s">
        <v>31107</v>
      </c>
    </row>
    <row r="26499" spans="1:10" ht="16" x14ac:dyDescent="0.2">
      <c r="A26499" t="s">
        <v>31104</v>
      </c>
      <c r="B26499" t="s">
        <v>74364</v>
      </c>
      <c r="C26499" t="s">
        <v>74365</v>
      </c>
      <c r="D26499">
        <v>3</v>
      </c>
      <c r="E26499" t="s">
        <v>74361</v>
      </c>
      <c r="F26499" t="s">
        <v>13</v>
      </c>
      <c r="G26499" t="s">
        <v>74362</v>
      </c>
      <c r="H26499" s="3" t="s">
        <v>74363</v>
      </c>
      <c r="I26499" t="s">
        <v>62</v>
      </c>
      <c r="J26499" t="s">
        <v>31107</v>
      </c>
    </row>
    <row r="26500" spans="1:10" ht="16" x14ac:dyDescent="0.2">
      <c r="A26500" t="s">
        <v>31104</v>
      </c>
      <c r="B26500" t="s">
        <v>74366</v>
      </c>
      <c r="C26500" t="s">
        <v>74367</v>
      </c>
      <c r="D26500">
        <v>4</v>
      </c>
      <c r="E26500" t="s">
        <v>74361</v>
      </c>
      <c r="F26500" t="s">
        <v>13</v>
      </c>
      <c r="G26500" t="s">
        <v>74362</v>
      </c>
      <c r="H26500" s="3" t="s">
        <v>74363</v>
      </c>
      <c r="I26500" t="s">
        <v>62</v>
      </c>
      <c r="J26500" t="s">
        <v>31107</v>
      </c>
    </row>
    <row r="26501" spans="1:10" ht="16" x14ac:dyDescent="0.2">
      <c r="A26501" t="s">
        <v>35750</v>
      </c>
      <c r="B26501" t="s">
        <v>74368</v>
      </c>
      <c r="C26501" t="s">
        <v>74369</v>
      </c>
      <c r="D26501">
        <v>1</v>
      </c>
      <c r="E26501" t="s">
        <v>74361</v>
      </c>
      <c r="F26501" t="s">
        <v>13</v>
      </c>
      <c r="G26501" t="s">
        <v>74362</v>
      </c>
      <c r="H26501" s="3" t="s">
        <v>74370</v>
      </c>
      <c r="I26501" t="s">
        <v>62</v>
      </c>
      <c r="J26501" t="s">
        <v>35753</v>
      </c>
    </row>
    <row r="26502" spans="1:10" ht="32" x14ac:dyDescent="0.2">
      <c r="A26502" t="s">
        <v>28832</v>
      </c>
      <c r="B26502" t="s">
        <v>74371</v>
      </c>
      <c r="C26502" t="s">
        <v>74372</v>
      </c>
      <c r="D26502">
        <v>2</v>
      </c>
      <c r="E26502" t="s">
        <v>74361</v>
      </c>
      <c r="F26502" t="s">
        <v>13</v>
      </c>
      <c r="G26502" t="s">
        <v>74362</v>
      </c>
      <c r="H26502" s="3" t="s">
        <v>74373</v>
      </c>
      <c r="I26502" t="s">
        <v>62</v>
      </c>
      <c r="J26502" t="s">
        <v>28836</v>
      </c>
    </row>
    <row r="26503" spans="1:10" ht="16" x14ac:dyDescent="0.2">
      <c r="A26503" t="s">
        <v>74374</v>
      </c>
      <c r="B26503" t="s">
        <v>74375</v>
      </c>
      <c r="C26503" t="s">
        <v>74376</v>
      </c>
      <c r="D26503">
        <v>1</v>
      </c>
      <c r="E26503" t="s">
        <v>74361</v>
      </c>
      <c r="F26503" t="s">
        <v>13</v>
      </c>
      <c r="G26503" t="s">
        <v>74362</v>
      </c>
      <c r="H26503" s="3" t="s">
        <v>74377</v>
      </c>
      <c r="I26503" t="s">
        <v>62</v>
      </c>
      <c r="J26503" t="s">
        <v>74378</v>
      </c>
    </row>
    <row r="26504" spans="1:10" ht="16" x14ac:dyDescent="0.2">
      <c r="A26504" t="s">
        <v>10592</v>
      </c>
      <c r="B26504" t="s">
        <v>35375</v>
      </c>
      <c r="C26504" t="s">
        <v>35376</v>
      </c>
      <c r="D26504">
        <v>3</v>
      </c>
      <c r="E26504" t="s">
        <v>74361</v>
      </c>
      <c r="F26504" t="s">
        <v>13</v>
      </c>
      <c r="G26504" t="s">
        <v>74362</v>
      </c>
      <c r="H26504" s="3" t="s">
        <v>74379</v>
      </c>
      <c r="I26504" t="s">
        <v>62</v>
      </c>
      <c r="J26504" t="s">
        <v>10595</v>
      </c>
    </row>
    <row r="26505" spans="1:10" ht="16" x14ac:dyDescent="0.2">
      <c r="A26505" t="s">
        <v>74380</v>
      </c>
      <c r="B26505" t="s">
        <v>74381</v>
      </c>
      <c r="C26505" t="s">
        <v>74382</v>
      </c>
      <c r="D26505">
        <v>11</v>
      </c>
      <c r="E26505" t="s">
        <v>74361</v>
      </c>
      <c r="F26505" t="s">
        <v>13</v>
      </c>
      <c r="G26505" t="s">
        <v>74362</v>
      </c>
      <c r="H26505" s="3" t="s">
        <v>74383</v>
      </c>
      <c r="I26505" t="s">
        <v>62</v>
      </c>
      <c r="J26505" t="s">
        <v>74384</v>
      </c>
    </row>
    <row r="26506" spans="1:10" ht="16" x14ac:dyDescent="0.2">
      <c r="A26506" t="s">
        <v>74380</v>
      </c>
      <c r="B26506" t="s">
        <v>35754</v>
      </c>
      <c r="C26506" t="s">
        <v>35755</v>
      </c>
      <c r="D26506">
        <v>8</v>
      </c>
      <c r="E26506" t="s">
        <v>74361</v>
      </c>
      <c r="F26506" t="s">
        <v>13</v>
      </c>
      <c r="G26506" t="s">
        <v>74362</v>
      </c>
      <c r="H26506" s="3" t="s">
        <v>74383</v>
      </c>
      <c r="I26506" t="s">
        <v>62</v>
      </c>
      <c r="J26506" t="s">
        <v>74384</v>
      </c>
    </row>
    <row r="26507" spans="1:10" ht="32" x14ac:dyDescent="0.2">
      <c r="A26507" t="s">
        <v>35555</v>
      </c>
      <c r="B26507" t="s">
        <v>74368</v>
      </c>
      <c r="C26507" t="s">
        <v>74369</v>
      </c>
      <c r="D26507">
        <v>12</v>
      </c>
      <c r="E26507" t="s">
        <v>74361</v>
      </c>
      <c r="F26507" t="s">
        <v>13</v>
      </c>
      <c r="G26507" t="s">
        <v>74362</v>
      </c>
      <c r="H26507" s="3" t="s">
        <v>74385</v>
      </c>
      <c r="I26507" t="s">
        <v>62</v>
      </c>
      <c r="J26507" t="s">
        <v>35559</v>
      </c>
    </row>
    <row r="26508" spans="1:10" ht="16" x14ac:dyDescent="0.2">
      <c r="A26508" t="s">
        <v>55594</v>
      </c>
      <c r="B26508" t="s">
        <v>74386</v>
      </c>
      <c r="C26508" t="s">
        <v>74387</v>
      </c>
      <c r="D26508">
        <v>1</v>
      </c>
      <c r="E26508" t="s">
        <v>74361</v>
      </c>
      <c r="F26508" t="s">
        <v>13</v>
      </c>
      <c r="G26508" t="s">
        <v>74362</v>
      </c>
      <c r="H26508" s="3" t="s">
        <v>74388</v>
      </c>
      <c r="I26508" t="s">
        <v>62</v>
      </c>
      <c r="J26508" t="s">
        <v>55599</v>
      </c>
    </row>
    <row r="26509" spans="1:10" ht="16" x14ac:dyDescent="0.2">
      <c r="A26509" t="s">
        <v>72735</v>
      </c>
      <c r="B26509" t="s">
        <v>74389</v>
      </c>
      <c r="C26509" t="s">
        <v>74390</v>
      </c>
      <c r="D26509">
        <v>3</v>
      </c>
      <c r="E26509" t="s">
        <v>74361</v>
      </c>
      <c r="F26509" t="s">
        <v>13</v>
      </c>
      <c r="G26509" t="s">
        <v>74362</v>
      </c>
      <c r="H26509" s="3" t="s">
        <v>74370</v>
      </c>
      <c r="I26509" t="s">
        <v>62</v>
      </c>
      <c r="J26509" t="s">
        <v>72739</v>
      </c>
    </row>
    <row r="26510" spans="1:10" ht="16" x14ac:dyDescent="0.2">
      <c r="A26510" t="s">
        <v>2339</v>
      </c>
      <c r="B26510" t="s">
        <v>69528</v>
      </c>
      <c r="C26510" t="s">
        <v>74391</v>
      </c>
      <c r="D26510">
        <v>4</v>
      </c>
      <c r="E26510" t="s">
        <v>74361</v>
      </c>
      <c r="F26510" t="s">
        <v>13</v>
      </c>
      <c r="G26510" t="s">
        <v>74362</v>
      </c>
      <c r="H26510" s="3" t="s">
        <v>74370</v>
      </c>
      <c r="I26510" t="s">
        <v>62</v>
      </c>
      <c r="J26510" t="s">
        <v>2343</v>
      </c>
    </row>
    <row r="26511" spans="1:10" ht="16" x14ac:dyDescent="0.2">
      <c r="A26511" t="s">
        <v>74380</v>
      </c>
      <c r="B26511" t="s">
        <v>74392</v>
      </c>
      <c r="C26511" t="s">
        <v>74393</v>
      </c>
      <c r="D26511">
        <v>7</v>
      </c>
      <c r="E26511" t="s">
        <v>74361</v>
      </c>
      <c r="F26511" t="s">
        <v>13</v>
      </c>
      <c r="G26511" t="s">
        <v>74362</v>
      </c>
      <c r="H26511" s="3" t="s">
        <v>74383</v>
      </c>
      <c r="I26511" t="s">
        <v>62</v>
      </c>
      <c r="J26511" t="s">
        <v>74384</v>
      </c>
    </row>
    <row r="26512" spans="1:10" ht="16" x14ac:dyDescent="0.2">
      <c r="A26512" t="s">
        <v>5855</v>
      </c>
      <c r="B26512" t="s">
        <v>70105</v>
      </c>
      <c r="C26512" t="s">
        <v>70106</v>
      </c>
      <c r="D26512">
        <v>3</v>
      </c>
      <c r="E26512" t="s">
        <v>74361</v>
      </c>
      <c r="F26512" t="s">
        <v>13</v>
      </c>
      <c r="G26512" t="s">
        <v>74362</v>
      </c>
      <c r="H26512" s="3" t="s">
        <v>74394</v>
      </c>
      <c r="I26512" t="s">
        <v>62</v>
      </c>
      <c r="J26512" t="s">
        <v>5858</v>
      </c>
    </row>
    <row r="26513" spans="1:10" ht="16" x14ac:dyDescent="0.2">
      <c r="A26513" t="s">
        <v>74380</v>
      </c>
      <c r="B26513" t="s">
        <v>35560</v>
      </c>
      <c r="C26513" t="s">
        <v>35561</v>
      </c>
      <c r="D26513">
        <v>3</v>
      </c>
      <c r="E26513" t="s">
        <v>74361</v>
      </c>
      <c r="F26513" t="s">
        <v>13</v>
      </c>
      <c r="G26513" t="s">
        <v>74362</v>
      </c>
      <c r="H26513" s="3" t="s">
        <v>74383</v>
      </c>
      <c r="I26513" t="s">
        <v>62</v>
      </c>
      <c r="J26513" t="s">
        <v>74384</v>
      </c>
    </row>
    <row r="26514" spans="1:10" ht="32" x14ac:dyDescent="0.2">
      <c r="A26514" t="s">
        <v>241</v>
      </c>
      <c r="B26514" t="s">
        <v>29270</v>
      </c>
      <c r="C26514" t="s">
        <v>74395</v>
      </c>
      <c r="D26514">
        <v>7</v>
      </c>
      <c r="E26514" t="s">
        <v>74361</v>
      </c>
      <c r="F26514" t="s">
        <v>13</v>
      </c>
      <c r="G26514" t="s">
        <v>74362</v>
      </c>
      <c r="H26514" s="3" t="s">
        <v>74396</v>
      </c>
      <c r="I26514" t="s">
        <v>62</v>
      </c>
      <c r="J26514" t="s">
        <v>247</v>
      </c>
    </row>
    <row r="26515" spans="1:10" ht="16" x14ac:dyDescent="0.2">
      <c r="A26515" t="s">
        <v>54916</v>
      </c>
      <c r="B26515" t="s">
        <v>74397</v>
      </c>
      <c r="C26515" t="s">
        <v>74398</v>
      </c>
      <c r="D26515">
        <v>5</v>
      </c>
      <c r="E26515" t="s">
        <v>74361</v>
      </c>
      <c r="F26515" t="s">
        <v>13</v>
      </c>
      <c r="G26515" t="s">
        <v>74362</v>
      </c>
      <c r="H26515" s="3" t="s">
        <v>74399</v>
      </c>
      <c r="I26515" t="s">
        <v>62</v>
      </c>
      <c r="J26515" t="s">
        <v>54920</v>
      </c>
    </row>
    <row r="26516" spans="1:10" ht="16" x14ac:dyDescent="0.2">
      <c r="A26516" t="s">
        <v>74400</v>
      </c>
      <c r="B26516" t="s">
        <v>74401</v>
      </c>
      <c r="C26516" t="s">
        <v>74402</v>
      </c>
      <c r="D26516">
        <v>2</v>
      </c>
      <c r="E26516" t="s">
        <v>74361</v>
      </c>
      <c r="F26516" t="s">
        <v>13</v>
      </c>
      <c r="G26516" t="s">
        <v>74362</v>
      </c>
      <c r="H26516" s="3" t="s">
        <v>74370</v>
      </c>
      <c r="I26516" t="s">
        <v>62</v>
      </c>
      <c r="J26516" t="s">
        <v>74403</v>
      </c>
    </row>
    <row r="26517" spans="1:10" ht="16" x14ac:dyDescent="0.2">
      <c r="A26517" t="s">
        <v>24727</v>
      </c>
      <c r="B26517" t="s">
        <v>67688</v>
      </c>
      <c r="C26517" t="s">
        <v>67689</v>
      </c>
      <c r="D26517">
        <v>11</v>
      </c>
      <c r="E26517" t="s">
        <v>74361</v>
      </c>
      <c r="F26517" t="s">
        <v>13</v>
      </c>
      <c r="G26517" t="s">
        <v>74362</v>
      </c>
      <c r="H26517" s="3" t="s">
        <v>74404</v>
      </c>
      <c r="I26517" t="s">
        <v>62</v>
      </c>
      <c r="J26517" t="s">
        <v>24732</v>
      </c>
    </row>
    <row r="26518" spans="1:10" ht="16" x14ac:dyDescent="0.2">
      <c r="A26518" t="s">
        <v>74400</v>
      </c>
      <c r="B26518" t="s">
        <v>74405</v>
      </c>
      <c r="C26518" t="s">
        <v>74406</v>
      </c>
      <c r="D26518">
        <v>1</v>
      </c>
      <c r="E26518" t="s">
        <v>74361</v>
      </c>
      <c r="F26518" t="s">
        <v>13</v>
      </c>
      <c r="G26518" t="s">
        <v>74362</v>
      </c>
      <c r="H26518" s="3" t="s">
        <v>74370</v>
      </c>
      <c r="I26518" t="s">
        <v>62</v>
      </c>
      <c r="J26518" t="s">
        <v>74403</v>
      </c>
    </row>
    <row r="26519" spans="1:10" ht="16" x14ac:dyDescent="0.2">
      <c r="A26519" t="s">
        <v>74380</v>
      </c>
      <c r="B26519" t="s">
        <v>74368</v>
      </c>
      <c r="C26519" t="s">
        <v>74369</v>
      </c>
      <c r="D26519">
        <v>1</v>
      </c>
      <c r="E26519" t="s">
        <v>74361</v>
      </c>
      <c r="F26519" t="s">
        <v>13</v>
      </c>
      <c r="G26519" t="s">
        <v>74362</v>
      </c>
      <c r="H26519" s="3" t="s">
        <v>74383</v>
      </c>
      <c r="I26519" t="s">
        <v>62</v>
      </c>
      <c r="J26519" t="s">
        <v>74384</v>
      </c>
    </row>
    <row r="26520" spans="1:10" ht="16" x14ac:dyDescent="0.2">
      <c r="A26520" t="s">
        <v>74380</v>
      </c>
      <c r="B26520" t="s">
        <v>35756</v>
      </c>
      <c r="C26520" t="s">
        <v>35757</v>
      </c>
      <c r="D26520">
        <v>2</v>
      </c>
      <c r="E26520" t="s">
        <v>74361</v>
      </c>
      <c r="F26520" t="s">
        <v>13</v>
      </c>
      <c r="G26520" t="s">
        <v>74362</v>
      </c>
      <c r="H26520" s="3" t="s">
        <v>74383</v>
      </c>
      <c r="I26520" t="s">
        <v>62</v>
      </c>
      <c r="J26520" t="s">
        <v>74384</v>
      </c>
    </row>
    <row r="26521" spans="1:10" ht="16" x14ac:dyDescent="0.2">
      <c r="A26521" t="s">
        <v>69057</v>
      </c>
      <c r="B26521" t="s">
        <v>35375</v>
      </c>
      <c r="C26521" t="s">
        <v>35383</v>
      </c>
      <c r="D26521">
        <v>2</v>
      </c>
      <c r="E26521" t="s">
        <v>74361</v>
      </c>
      <c r="F26521" t="s">
        <v>13</v>
      </c>
      <c r="G26521" t="s">
        <v>74362</v>
      </c>
      <c r="H26521" s="3" t="s">
        <v>74370</v>
      </c>
      <c r="I26521" t="s">
        <v>62</v>
      </c>
      <c r="J26521" t="s">
        <v>69058</v>
      </c>
    </row>
    <row r="26522" spans="1:10" ht="16" x14ac:dyDescent="0.2">
      <c r="A26522" t="s">
        <v>74380</v>
      </c>
      <c r="B26522" t="s">
        <v>35751</v>
      </c>
      <c r="C26522" t="s">
        <v>35752</v>
      </c>
      <c r="D26522">
        <v>5</v>
      </c>
      <c r="E26522" t="s">
        <v>74361</v>
      </c>
      <c r="F26522" t="s">
        <v>13</v>
      </c>
      <c r="G26522" t="s">
        <v>74362</v>
      </c>
      <c r="H26522" s="3" t="s">
        <v>74383</v>
      </c>
      <c r="I26522" t="s">
        <v>62</v>
      </c>
      <c r="J26522" t="s">
        <v>74384</v>
      </c>
    </row>
    <row r="26523" spans="1:10" ht="16" x14ac:dyDescent="0.2">
      <c r="A26523" t="s">
        <v>74380</v>
      </c>
      <c r="B26523" t="s">
        <v>74407</v>
      </c>
      <c r="C26523" t="s">
        <v>74408</v>
      </c>
      <c r="D26523">
        <v>9</v>
      </c>
      <c r="E26523" t="s">
        <v>74361</v>
      </c>
      <c r="F26523" t="s">
        <v>13</v>
      </c>
      <c r="G26523" t="s">
        <v>74362</v>
      </c>
      <c r="H26523" s="3" t="s">
        <v>74383</v>
      </c>
      <c r="I26523" t="s">
        <v>62</v>
      </c>
      <c r="J26523" t="s">
        <v>74384</v>
      </c>
    </row>
    <row r="26524" spans="1:10" ht="16" x14ac:dyDescent="0.2">
      <c r="A26524" t="s">
        <v>5855</v>
      </c>
      <c r="B26524" t="s">
        <v>51414</v>
      </c>
      <c r="C26524" t="s">
        <v>74409</v>
      </c>
      <c r="D26524">
        <v>2</v>
      </c>
      <c r="E26524" t="s">
        <v>74361</v>
      </c>
      <c r="F26524" t="s">
        <v>13</v>
      </c>
      <c r="G26524" t="s">
        <v>74362</v>
      </c>
      <c r="H26524" s="3" t="s">
        <v>74394</v>
      </c>
      <c r="I26524" t="s">
        <v>62</v>
      </c>
      <c r="J26524" t="s">
        <v>5858</v>
      </c>
    </row>
    <row r="26525" spans="1:10" ht="16" x14ac:dyDescent="0.2">
      <c r="A26525" t="s">
        <v>74380</v>
      </c>
      <c r="B26525" t="s">
        <v>35758</v>
      </c>
      <c r="C26525" t="s">
        <v>35759</v>
      </c>
      <c r="D26525">
        <v>13</v>
      </c>
      <c r="E26525" t="s">
        <v>74361</v>
      </c>
      <c r="F26525" t="s">
        <v>13</v>
      </c>
      <c r="G26525" t="s">
        <v>74362</v>
      </c>
      <c r="H26525" s="3" t="s">
        <v>74383</v>
      </c>
      <c r="I26525" t="s">
        <v>62</v>
      </c>
      <c r="J26525" t="s">
        <v>74384</v>
      </c>
    </row>
    <row r="26526" spans="1:10" ht="16" x14ac:dyDescent="0.2">
      <c r="A26526" t="s">
        <v>74380</v>
      </c>
      <c r="B26526" t="s">
        <v>74410</v>
      </c>
      <c r="C26526" t="s">
        <v>35573</v>
      </c>
      <c r="D26526">
        <v>6</v>
      </c>
      <c r="E26526" t="s">
        <v>74361</v>
      </c>
      <c r="F26526" t="s">
        <v>13</v>
      </c>
      <c r="G26526" t="s">
        <v>74362</v>
      </c>
      <c r="H26526" s="3" t="s">
        <v>74383</v>
      </c>
      <c r="I26526" t="s">
        <v>62</v>
      </c>
      <c r="J26526" t="s">
        <v>74384</v>
      </c>
    </row>
    <row r="26527" spans="1:10" ht="16" x14ac:dyDescent="0.2">
      <c r="A26527" t="s">
        <v>74380</v>
      </c>
      <c r="B26527" t="s">
        <v>74411</v>
      </c>
      <c r="C26527" t="s">
        <v>35569</v>
      </c>
      <c r="D26527">
        <v>12</v>
      </c>
      <c r="E26527" t="s">
        <v>74361</v>
      </c>
      <c r="F26527" t="s">
        <v>13</v>
      </c>
      <c r="G26527" t="s">
        <v>74362</v>
      </c>
      <c r="H26527" s="3" t="s">
        <v>74383</v>
      </c>
      <c r="I26527" t="s">
        <v>62</v>
      </c>
      <c r="J26527" t="s">
        <v>74384</v>
      </c>
    </row>
    <row r="26528" spans="1:10" ht="16" x14ac:dyDescent="0.2">
      <c r="A26528" t="s">
        <v>74380</v>
      </c>
      <c r="B26528" t="s">
        <v>35556</v>
      </c>
      <c r="C26528" t="s">
        <v>35557</v>
      </c>
      <c r="D26528">
        <v>4</v>
      </c>
      <c r="E26528" t="s">
        <v>74361</v>
      </c>
      <c r="F26528" t="s">
        <v>13</v>
      </c>
      <c r="G26528" t="s">
        <v>74362</v>
      </c>
      <c r="H26528" s="3" t="s">
        <v>74383</v>
      </c>
      <c r="I26528" t="s">
        <v>62</v>
      </c>
      <c r="J26528" t="s">
        <v>74384</v>
      </c>
    </row>
    <row r="26529" spans="1:10" ht="16" x14ac:dyDescent="0.2">
      <c r="A26529" t="s">
        <v>35555</v>
      </c>
      <c r="B26529" t="s">
        <v>35751</v>
      </c>
      <c r="C26529" t="s">
        <v>35752</v>
      </c>
      <c r="D26529">
        <v>10</v>
      </c>
      <c r="E26529" t="s">
        <v>74361</v>
      </c>
      <c r="F26529" t="s">
        <v>13</v>
      </c>
      <c r="G26529" t="s">
        <v>74362</v>
      </c>
      <c r="H26529" s="3" t="s">
        <v>74412</v>
      </c>
      <c r="I26529" t="s">
        <v>62</v>
      </c>
      <c r="J26529" t="s">
        <v>35559</v>
      </c>
    </row>
    <row r="26530" spans="1:10" ht="16" x14ac:dyDescent="0.2">
      <c r="A26530" t="s">
        <v>74380</v>
      </c>
      <c r="B26530" t="s">
        <v>74413</v>
      </c>
      <c r="C26530" t="s">
        <v>35571</v>
      </c>
      <c r="D26530">
        <v>10</v>
      </c>
      <c r="E26530" t="s">
        <v>74361</v>
      </c>
      <c r="F26530" t="s">
        <v>13</v>
      </c>
      <c r="G26530" t="s">
        <v>74362</v>
      </c>
      <c r="H26530" s="3" t="s">
        <v>74383</v>
      </c>
      <c r="I26530" t="s">
        <v>62</v>
      </c>
      <c r="J26530" t="s">
        <v>74384</v>
      </c>
    </row>
    <row r="26531" spans="1:10" ht="16" x14ac:dyDescent="0.2">
      <c r="A26531" t="s">
        <v>74414</v>
      </c>
      <c r="B26531" t="s">
        <v>74415</v>
      </c>
      <c r="C26531" t="s">
        <v>74416</v>
      </c>
      <c r="D26531">
        <v>3</v>
      </c>
      <c r="E26531" t="s">
        <v>74417</v>
      </c>
      <c r="F26531" t="s">
        <v>13</v>
      </c>
      <c r="G26531" t="s">
        <v>74418</v>
      </c>
      <c r="H26531" s="3" t="s">
        <v>74419</v>
      </c>
      <c r="I26531" t="s">
        <v>817</v>
      </c>
      <c r="J26531" t="s">
        <v>74420</v>
      </c>
    </row>
    <row r="26532" spans="1:10" ht="16" x14ac:dyDescent="0.2">
      <c r="A26532" t="s">
        <v>74414</v>
      </c>
      <c r="B26532" t="s">
        <v>74421</v>
      </c>
      <c r="C26532" t="s">
        <v>74422</v>
      </c>
      <c r="D26532">
        <v>2</v>
      </c>
      <c r="E26532" t="s">
        <v>74417</v>
      </c>
      <c r="F26532" t="s">
        <v>13</v>
      </c>
      <c r="G26532" t="s">
        <v>74418</v>
      </c>
      <c r="H26532" s="3" t="s">
        <v>74419</v>
      </c>
      <c r="I26532" t="s">
        <v>817</v>
      </c>
      <c r="J26532" t="s">
        <v>74420</v>
      </c>
    </row>
    <row r="26533" spans="1:10" ht="16" x14ac:dyDescent="0.2">
      <c r="A26533" t="s">
        <v>33095</v>
      </c>
      <c r="B26533" t="s">
        <v>35689</v>
      </c>
      <c r="C26533" t="s">
        <v>35690</v>
      </c>
      <c r="D26533">
        <v>3</v>
      </c>
      <c r="E26533" t="s">
        <v>74417</v>
      </c>
      <c r="F26533" t="s">
        <v>13</v>
      </c>
      <c r="G26533" t="s">
        <v>74418</v>
      </c>
      <c r="H26533" s="3" t="s">
        <v>74423</v>
      </c>
      <c r="I26533" t="s">
        <v>817</v>
      </c>
      <c r="J26533" t="s">
        <v>33099</v>
      </c>
    </row>
    <row r="26534" spans="1:10" ht="16" x14ac:dyDescent="0.2">
      <c r="A26534" t="s">
        <v>74414</v>
      </c>
      <c r="B26534" t="s">
        <v>74424</v>
      </c>
      <c r="C26534" t="s">
        <v>74425</v>
      </c>
      <c r="D26534">
        <v>1</v>
      </c>
      <c r="E26534" t="s">
        <v>74417</v>
      </c>
      <c r="F26534" t="s">
        <v>13</v>
      </c>
      <c r="G26534" t="s">
        <v>74418</v>
      </c>
      <c r="H26534" s="3" t="s">
        <v>74419</v>
      </c>
      <c r="I26534" t="s">
        <v>817</v>
      </c>
      <c r="J26534" t="s">
        <v>74420</v>
      </c>
    </row>
    <row r="26535" spans="1:10" ht="16" x14ac:dyDescent="0.2">
      <c r="A26535" t="s">
        <v>72340</v>
      </c>
      <c r="B26535" t="s">
        <v>74426</v>
      </c>
      <c r="C26535" t="s">
        <v>74427</v>
      </c>
      <c r="D26535">
        <v>4</v>
      </c>
      <c r="E26535" t="s">
        <v>74417</v>
      </c>
      <c r="F26535" t="s">
        <v>13</v>
      </c>
      <c r="G26535" t="s">
        <v>74418</v>
      </c>
      <c r="H26535" s="3" t="s">
        <v>74428</v>
      </c>
      <c r="I26535" t="s">
        <v>817</v>
      </c>
      <c r="J26535" t="s">
        <v>72344</v>
      </c>
    </row>
    <row r="26536" spans="1:10" ht="16" x14ac:dyDescent="0.2">
      <c r="A26536" t="s">
        <v>21219</v>
      </c>
      <c r="B26536" t="s">
        <v>74429</v>
      </c>
      <c r="C26536" t="s">
        <v>74430</v>
      </c>
      <c r="D26536">
        <v>3</v>
      </c>
      <c r="E26536" t="s">
        <v>74417</v>
      </c>
      <c r="F26536" t="s">
        <v>13</v>
      </c>
      <c r="G26536" t="s">
        <v>74418</v>
      </c>
      <c r="H26536" s="3" t="s">
        <v>74431</v>
      </c>
      <c r="I26536" t="s">
        <v>817</v>
      </c>
      <c r="J26536" t="s">
        <v>21224</v>
      </c>
    </row>
    <row r="26537" spans="1:10" ht="16" x14ac:dyDescent="0.2">
      <c r="A26537" t="s">
        <v>2227</v>
      </c>
      <c r="B26537" t="s">
        <v>48709</v>
      </c>
      <c r="C26537" t="s">
        <v>74432</v>
      </c>
      <c r="D26537">
        <v>4</v>
      </c>
      <c r="E26537" t="s">
        <v>74417</v>
      </c>
      <c r="F26537" t="s">
        <v>13</v>
      </c>
      <c r="G26537" t="s">
        <v>74418</v>
      </c>
      <c r="H26537" s="3" t="s">
        <v>74433</v>
      </c>
      <c r="I26537" t="s">
        <v>817</v>
      </c>
      <c r="J26537" t="s">
        <v>2232</v>
      </c>
    </row>
    <row r="26538" spans="1:10" ht="32" x14ac:dyDescent="0.2">
      <c r="A26538" t="s">
        <v>11901</v>
      </c>
      <c r="B26538" t="s">
        <v>11915</v>
      </c>
      <c r="C26538" t="s">
        <v>11916</v>
      </c>
      <c r="D26538">
        <v>2</v>
      </c>
      <c r="E26538" t="s">
        <v>13</v>
      </c>
      <c r="F26538" t="s">
        <v>13</v>
      </c>
      <c r="G26538" t="s">
        <v>74434</v>
      </c>
      <c r="H26538" s="3" t="s">
        <v>74435</v>
      </c>
      <c r="I26538" t="s">
        <v>461</v>
      </c>
      <c r="J26538" t="s">
        <v>11906</v>
      </c>
    </row>
    <row r="26539" spans="1:10" ht="16" x14ac:dyDescent="0.2">
      <c r="A26539" t="s">
        <v>11912</v>
      </c>
      <c r="B26539" t="s">
        <v>74436</v>
      </c>
      <c r="C26539" t="s">
        <v>74437</v>
      </c>
      <c r="D26539">
        <v>2</v>
      </c>
      <c r="E26539" t="s">
        <v>13</v>
      </c>
      <c r="F26539" t="s">
        <v>13</v>
      </c>
      <c r="G26539" t="s">
        <v>74434</v>
      </c>
      <c r="H26539" s="3" t="s">
        <v>74438</v>
      </c>
      <c r="I26539" t="s">
        <v>461</v>
      </c>
      <c r="J26539" t="s">
        <v>11913</v>
      </c>
    </row>
    <row r="26540" spans="1:10" ht="16" x14ac:dyDescent="0.2">
      <c r="A26540" t="s">
        <v>11912</v>
      </c>
      <c r="B26540" t="s">
        <v>74439</v>
      </c>
      <c r="C26540" t="s">
        <v>74440</v>
      </c>
      <c r="D26540">
        <v>4</v>
      </c>
      <c r="E26540" t="s">
        <v>13</v>
      </c>
      <c r="F26540" t="s">
        <v>13</v>
      </c>
      <c r="G26540" t="s">
        <v>74434</v>
      </c>
      <c r="H26540" s="3" t="s">
        <v>74438</v>
      </c>
      <c r="I26540" t="s">
        <v>461</v>
      </c>
      <c r="J26540" t="s">
        <v>11913</v>
      </c>
    </row>
    <row r="26541" spans="1:10" ht="16" x14ac:dyDescent="0.2">
      <c r="A26541" t="s">
        <v>74441</v>
      </c>
      <c r="B26541" t="s">
        <v>74442</v>
      </c>
      <c r="C26541" t="s">
        <v>74443</v>
      </c>
      <c r="D26541">
        <v>1</v>
      </c>
      <c r="E26541" t="s">
        <v>13</v>
      </c>
      <c r="F26541" t="s">
        <v>13</v>
      </c>
      <c r="G26541" t="s">
        <v>74434</v>
      </c>
      <c r="H26541" s="3" t="s">
        <v>74444</v>
      </c>
      <c r="I26541" t="s">
        <v>461</v>
      </c>
      <c r="J26541" t="s">
        <v>74445</v>
      </c>
    </row>
    <row r="26542" spans="1:10" ht="32" x14ac:dyDescent="0.2">
      <c r="A26542" t="s">
        <v>11901</v>
      </c>
      <c r="B26542" t="s">
        <v>74446</v>
      </c>
      <c r="C26542" t="s">
        <v>74447</v>
      </c>
      <c r="D26542">
        <v>3</v>
      </c>
      <c r="E26542" t="s">
        <v>13</v>
      </c>
      <c r="F26542" t="s">
        <v>13</v>
      </c>
      <c r="G26542" t="s">
        <v>74434</v>
      </c>
      <c r="H26542" s="3" t="s">
        <v>74435</v>
      </c>
      <c r="I26542" t="s">
        <v>461</v>
      </c>
      <c r="J26542" t="s">
        <v>11906</v>
      </c>
    </row>
    <row r="26543" spans="1:10" ht="16" x14ac:dyDescent="0.2">
      <c r="A26543" t="s">
        <v>11912</v>
      </c>
      <c r="B26543" t="s">
        <v>74448</v>
      </c>
      <c r="C26543" t="s">
        <v>74449</v>
      </c>
      <c r="D26543">
        <v>5</v>
      </c>
      <c r="E26543" t="s">
        <v>13</v>
      </c>
      <c r="F26543" t="s">
        <v>13</v>
      </c>
      <c r="G26543" t="s">
        <v>74434</v>
      </c>
      <c r="H26543" s="3" t="s">
        <v>74438</v>
      </c>
      <c r="I26543" t="s">
        <v>461</v>
      </c>
      <c r="J26543" t="s">
        <v>11913</v>
      </c>
    </row>
    <row r="26544" spans="1:10" ht="16" x14ac:dyDescent="0.2">
      <c r="A26544" t="s">
        <v>74441</v>
      </c>
      <c r="B26544" t="s">
        <v>74450</v>
      </c>
      <c r="C26544" t="s">
        <v>74451</v>
      </c>
      <c r="D26544">
        <v>2</v>
      </c>
      <c r="E26544" t="s">
        <v>13</v>
      </c>
      <c r="F26544" t="s">
        <v>13</v>
      </c>
      <c r="G26544" t="s">
        <v>74434</v>
      </c>
      <c r="H26544" s="3" t="s">
        <v>74444</v>
      </c>
      <c r="I26544" t="s">
        <v>461</v>
      </c>
      <c r="J26544" t="s">
        <v>74445</v>
      </c>
    </row>
    <row r="26545" spans="1:10" ht="16" x14ac:dyDescent="0.2">
      <c r="A26545" t="s">
        <v>74452</v>
      </c>
      <c r="B26545" t="s">
        <v>74450</v>
      </c>
      <c r="C26545" t="s">
        <v>74451</v>
      </c>
      <c r="D26545">
        <v>2</v>
      </c>
      <c r="E26545" t="s">
        <v>13</v>
      </c>
      <c r="F26545" t="s">
        <v>13</v>
      </c>
      <c r="G26545" t="s">
        <v>74434</v>
      </c>
      <c r="H26545" s="3" t="s">
        <v>74444</v>
      </c>
      <c r="I26545" t="s">
        <v>461</v>
      </c>
      <c r="J26545" t="s">
        <v>74453</v>
      </c>
    </row>
    <row r="26546" spans="1:10" ht="16" x14ac:dyDescent="0.2">
      <c r="A26546" t="s">
        <v>74452</v>
      </c>
      <c r="B26546" t="s">
        <v>74442</v>
      </c>
      <c r="C26546" t="s">
        <v>74443</v>
      </c>
      <c r="D26546">
        <v>1</v>
      </c>
      <c r="E26546" t="s">
        <v>13</v>
      </c>
      <c r="F26546" t="s">
        <v>13</v>
      </c>
      <c r="G26546" t="s">
        <v>74434</v>
      </c>
      <c r="H26546" s="3" t="s">
        <v>74444</v>
      </c>
      <c r="I26546" t="s">
        <v>461</v>
      </c>
      <c r="J26546" t="s">
        <v>74453</v>
      </c>
    </row>
    <row r="26547" spans="1:10" ht="16" x14ac:dyDescent="0.2">
      <c r="A26547" t="s">
        <v>11912</v>
      </c>
      <c r="B26547" t="s">
        <v>11910</v>
      </c>
      <c r="C26547" t="s">
        <v>11911</v>
      </c>
      <c r="D26547">
        <v>6</v>
      </c>
      <c r="E26547" t="s">
        <v>13</v>
      </c>
      <c r="F26547" t="s">
        <v>13</v>
      </c>
      <c r="G26547" t="s">
        <v>74434</v>
      </c>
      <c r="H26547" s="3" t="s">
        <v>74438</v>
      </c>
      <c r="I26547" t="s">
        <v>461</v>
      </c>
      <c r="J26547" t="s">
        <v>11913</v>
      </c>
    </row>
    <row r="26548" spans="1:10" ht="16" x14ac:dyDescent="0.2">
      <c r="A26548" t="s">
        <v>25318</v>
      </c>
      <c r="B26548" t="s">
        <v>74454</v>
      </c>
      <c r="C26548" t="s">
        <v>74455</v>
      </c>
      <c r="D26548">
        <v>2</v>
      </c>
      <c r="E26548" t="s">
        <v>13</v>
      </c>
      <c r="F26548" t="s">
        <v>13</v>
      </c>
      <c r="G26548" t="s">
        <v>74434</v>
      </c>
      <c r="H26548" s="3" t="s">
        <v>74456</v>
      </c>
      <c r="I26548" t="s">
        <v>461</v>
      </c>
      <c r="J26548" t="s">
        <v>25323</v>
      </c>
    </row>
    <row r="26549" spans="1:10" ht="16" x14ac:dyDescent="0.2">
      <c r="A26549" t="s">
        <v>25318</v>
      </c>
      <c r="B26549" t="s">
        <v>74457</v>
      </c>
      <c r="C26549" t="s">
        <v>74458</v>
      </c>
      <c r="D26549">
        <v>1</v>
      </c>
      <c r="E26549" t="s">
        <v>13</v>
      </c>
      <c r="F26549" t="s">
        <v>13</v>
      </c>
      <c r="G26549" t="s">
        <v>74434</v>
      </c>
      <c r="H26549" s="3" t="s">
        <v>74459</v>
      </c>
      <c r="I26549" t="s">
        <v>461</v>
      </c>
      <c r="J26549" t="s">
        <v>25323</v>
      </c>
    </row>
    <row r="26550" spans="1:10" ht="16" x14ac:dyDescent="0.2">
      <c r="A26550" t="s">
        <v>11912</v>
      </c>
      <c r="B26550" t="s">
        <v>74446</v>
      </c>
      <c r="C26550" t="s">
        <v>74447</v>
      </c>
      <c r="D26550">
        <v>12</v>
      </c>
      <c r="E26550" t="s">
        <v>13</v>
      </c>
      <c r="F26550" t="s">
        <v>13</v>
      </c>
      <c r="G26550" t="s">
        <v>74434</v>
      </c>
      <c r="H26550" s="3" t="s">
        <v>74438</v>
      </c>
      <c r="I26550" t="s">
        <v>461</v>
      </c>
      <c r="J26550" t="s">
        <v>11913</v>
      </c>
    </row>
    <row r="26551" spans="1:10" ht="32" x14ac:dyDescent="0.2">
      <c r="A26551" t="s">
        <v>74460</v>
      </c>
      <c r="B26551" t="s">
        <v>5934</v>
      </c>
      <c r="C26551" t="s">
        <v>5935</v>
      </c>
      <c r="D26551">
        <v>1</v>
      </c>
      <c r="E26551" t="s">
        <v>13</v>
      </c>
      <c r="F26551" t="s">
        <v>13</v>
      </c>
      <c r="G26551" t="s">
        <v>74461</v>
      </c>
      <c r="H26551" s="3" t="s">
        <v>74462</v>
      </c>
      <c r="I26551" t="s">
        <v>62</v>
      </c>
      <c r="J26551" t="s">
        <v>74463</v>
      </c>
    </row>
    <row r="26552" spans="1:10" ht="16" x14ac:dyDescent="0.2">
      <c r="A26552" t="s">
        <v>74464</v>
      </c>
      <c r="B26552" t="s">
        <v>74465</v>
      </c>
      <c r="C26552" t="s">
        <v>74466</v>
      </c>
      <c r="D26552">
        <v>2</v>
      </c>
      <c r="E26552" t="s">
        <v>14617</v>
      </c>
      <c r="F26552" t="s">
        <v>13</v>
      </c>
      <c r="G26552" t="s">
        <v>74467</v>
      </c>
      <c r="H26552" s="3" t="s">
        <v>74468</v>
      </c>
      <c r="I26552" t="s">
        <v>817</v>
      </c>
      <c r="J26552" t="s">
        <v>74469</v>
      </c>
    </row>
    <row r="26553" spans="1:10" ht="16" x14ac:dyDescent="0.2">
      <c r="A26553" t="s">
        <v>74464</v>
      </c>
      <c r="B26553" t="s">
        <v>74470</v>
      </c>
      <c r="C26553" t="s">
        <v>74471</v>
      </c>
      <c r="D26553">
        <v>1</v>
      </c>
      <c r="E26553" t="s">
        <v>14617</v>
      </c>
      <c r="F26553" t="s">
        <v>13</v>
      </c>
      <c r="G26553" t="s">
        <v>74467</v>
      </c>
      <c r="H26553" s="3" t="s">
        <v>74468</v>
      </c>
      <c r="I26553" t="s">
        <v>817</v>
      </c>
      <c r="J26553" t="s">
        <v>74469</v>
      </c>
    </row>
    <row r="26554" spans="1:10" ht="32" x14ac:dyDescent="0.2">
      <c r="A26554" t="s">
        <v>18628</v>
      </c>
      <c r="B26554" t="s">
        <v>74472</v>
      </c>
      <c r="C26554" t="s">
        <v>74473</v>
      </c>
      <c r="D26554">
        <v>1</v>
      </c>
      <c r="E26554" t="s">
        <v>13</v>
      </c>
      <c r="F26554" t="s">
        <v>13</v>
      </c>
      <c r="G26554" t="s">
        <v>74474</v>
      </c>
      <c r="H26554" s="3" t="s">
        <v>74475</v>
      </c>
      <c r="I26554" t="s">
        <v>62</v>
      </c>
      <c r="J26554" t="s">
        <v>18633</v>
      </c>
    </row>
    <row r="26555" spans="1:10" ht="32" x14ac:dyDescent="0.2">
      <c r="A26555" t="s">
        <v>18628</v>
      </c>
      <c r="B26555" t="s">
        <v>74476</v>
      </c>
      <c r="C26555" t="s">
        <v>74477</v>
      </c>
      <c r="D26555">
        <v>3</v>
      </c>
      <c r="E26555" t="s">
        <v>13</v>
      </c>
      <c r="F26555" t="s">
        <v>13</v>
      </c>
      <c r="G26555" t="s">
        <v>74474</v>
      </c>
      <c r="H26555" s="3" t="s">
        <v>74475</v>
      </c>
      <c r="I26555" t="s">
        <v>62</v>
      </c>
      <c r="J26555" t="s">
        <v>18633</v>
      </c>
    </row>
    <row r="26556" spans="1:10" ht="16" x14ac:dyDescent="0.2">
      <c r="A26556" t="s">
        <v>68159</v>
      </c>
      <c r="B26556" t="s">
        <v>74478</v>
      </c>
      <c r="C26556" t="s">
        <v>74479</v>
      </c>
      <c r="D26556">
        <v>4</v>
      </c>
      <c r="E26556" t="s">
        <v>74480</v>
      </c>
      <c r="F26556" t="s">
        <v>13</v>
      </c>
      <c r="G26556" t="s">
        <v>74481</v>
      </c>
      <c r="H26556" s="3" t="s">
        <v>74482</v>
      </c>
      <c r="I26556" t="s">
        <v>62</v>
      </c>
      <c r="J26556" t="s">
        <v>68162</v>
      </c>
    </row>
    <row r="26557" spans="1:10" ht="16" x14ac:dyDescent="0.2">
      <c r="A26557" t="s">
        <v>53504</v>
      </c>
      <c r="B26557" t="s">
        <v>74483</v>
      </c>
      <c r="C26557" t="s">
        <v>74484</v>
      </c>
      <c r="D26557">
        <v>4</v>
      </c>
      <c r="E26557" t="s">
        <v>74480</v>
      </c>
      <c r="F26557" t="s">
        <v>13</v>
      </c>
      <c r="G26557" t="s">
        <v>74481</v>
      </c>
      <c r="H26557" s="3" t="s">
        <v>74482</v>
      </c>
      <c r="I26557" t="s">
        <v>62</v>
      </c>
      <c r="J26557" t="s">
        <v>53509</v>
      </c>
    </row>
    <row r="26558" spans="1:10" ht="16" x14ac:dyDescent="0.2">
      <c r="A26558" t="s">
        <v>53504</v>
      </c>
      <c r="B26558" t="s">
        <v>74485</v>
      </c>
      <c r="C26558" t="s">
        <v>74486</v>
      </c>
      <c r="D26558">
        <v>3</v>
      </c>
      <c r="E26558" t="s">
        <v>74480</v>
      </c>
      <c r="F26558" t="s">
        <v>13</v>
      </c>
      <c r="G26558" t="s">
        <v>74481</v>
      </c>
      <c r="H26558" s="3" t="s">
        <v>74482</v>
      </c>
      <c r="I26558" t="s">
        <v>62</v>
      </c>
      <c r="J26558" t="s">
        <v>53509</v>
      </c>
    </row>
    <row r="26559" spans="1:10" ht="16" x14ac:dyDescent="0.2">
      <c r="A26559" t="s">
        <v>68159</v>
      </c>
      <c r="B26559" t="s">
        <v>74487</v>
      </c>
      <c r="C26559" t="s">
        <v>74488</v>
      </c>
      <c r="D26559">
        <v>5</v>
      </c>
      <c r="E26559" t="s">
        <v>74480</v>
      </c>
      <c r="F26559" t="s">
        <v>13</v>
      </c>
      <c r="G26559" t="s">
        <v>74481</v>
      </c>
      <c r="H26559" s="3" t="s">
        <v>74482</v>
      </c>
      <c r="I26559" t="s">
        <v>62</v>
      </c>
      <c r="J26559" t="s">
        <v>68162</v>
      </c>
    </row>
    <row r="26560" spans="1:10" ht="16" x14ac:dyDescent="0.2">
      <c r="A26560" t="s">
        <v>53504</v>
      </c>
      <c r="B26560" t="s">
        <v>74489</v>
      </c>
      <c r="C26560" t="s">
        <v>74488</v>
      </c>
      <c r="D26560">
        <v>5</v>
      </c>
      <c r="E26560" t="s">
        <v>74480</v>
      </c>
      <c r="F26560" t="s">
        <v>13</v>
      </c>
      <c r="G26560" t="s">
        <v>74481</v>
      </c>
      <c r="H26560" s="3" t="s">
        <v>74482</v>
      </c>
      <c r="I26560" t="s">
        <v>62</v>
      </c>
      <c r="J26560" t="s">
        <v>53509</v>
      </c>
    </row>
    <row r="26561" spans="1:10" ht="16" x14ac:dyDescent="0.2">
      <c r="A26561" t="s">
        <v>53504</v>
      </c>
      <c r="B26561" t="s">
        <v>74490</v>
      </c>
      <c r="C26561" t="s">
        <v>74491</v>
      </c>
      <c r="D26561">
        <v>2</v>
      </c>
      <c r="E26561" t="s">
        <v>74480</v>
      </c>
      <c r="F26561" t="s">
        <v>13</v>
      </c>
      <c r="G26561" t="s">
        <v>74481</v>
      </c>
      <c r="H26561" s="3" t="s">
        <v>74482</v>
      </c>
      <c r="I26561" t="s">
        <v>62</v>
      </c>
      <c r="J26561" t="s">
        <v>53509</v>
      </c>
    </row>
    <row r="26562" spans="1:10" ht="16" x14ac:dyDescent="0.2">
      <c r="A26562" t="s">
        <v>24986</v>
      </c>
      <c r="B26562" t="s">
        <v>74492</v>
      </c>
      <c r="C26562" t="s">
        <v>74493</v>
      </c>
      <c r="D26562">
        <v>1</v>
      </c>
      <c r="E26562" t="s">
        <v>74480</v>
      </c>
      <c r="F26562" t="s">
        <v>13</v>
      </c>
      <c r="G26562" t="s">
        <v>74481</v>
      </c>
      <c r="H26562" s="3" t="s">
        <v>74482</v>
      </c>
      <c r="I26562" t="s">
        <v>62</v>
      </c>
      <c r="J26562" t="s">
        <v>24990</v>
      </c>
    </row>
    <row r="26563" spans="1:10" ht="16" x14ac:dyDescent="0.2">
      <c r="A26563" t="s">
        <v>68159</v>
      </c>
      <c r="B26563" t="s">
        <v>74494</v>
      </c>
      <c r="C26563" t="s">
        <v>74495</v>
      </c>
      <c r="D26563">
        <v>1</v>
      </c>
      <c r="E26563" t="s">
        <v>74480</v>
      </c>
      <c r="F26563" t="s">
        <v>13</v>
      </c>
      <c r="G26563" t="s">
        <v>74481</v>
      </c>
      <c r="H26563" s="3" t="s">
        <v>74482</v>
      </c>
      <c r="I26563" t="s">
        <v>62</v>
      </c>
      <c r="J26563" t="s">
        <v>68162</v>
      </c>
    </row>
    <row r="26564" spans="1:10" ht="16" x14ac:dyDescent="0.2">
      <c r="A26564" t="s">
        <v>68147</v>
      </c>
      <c r="B26564" t="s">
        <v>74487</v>
      </c>
      <c r="C26564" t="s">
        <v>74488</v>
      </c>
      <c r="D26564">
        <v>3</v>
      </c>
      <c r="E26564" t="s">
        <v>74480</v>
      </c>
      <c r="F26564" t="s">
        <v>13</v>
      </c>
      <c r="G26564" t="s">
        <v>74481</v>
      </c>
      <c r="H26564" s="3" t="s">
        <v>74496</v>
      </c>
      <c r="I26564" t="s">
        <v>62</v>
      </c>
      <c r="J26564" t="s">
        <v>68151</v>
      </c>
    </row>
    <row r="26565" spans="1:10" ht="16" x14ac:dyDescent="0.2">
      <c r="A26565" t="s">
        <v>12327</v>
      </c>
      <c r="B26565" t="s">
        <v>74497</v>
      </c>
      <c r="C26565" t="s">
        <v>74498</v>
      </c>
      <c r="D26565">
        <v>4</v>
      </c>
      <c r="E26565" t="s">
        <v>74480</v>
      </c>
      <c r="F26565" t="s">
        <v>13</v>
      </c>
      <c r="G26565" t="s">
        <v>74499</v>
      </c>
      <c r="H26565" s="3" t="s">
        <v>74500</v>
      </c>
      <c r="I26565" t="s">
        <v>62</v>
      </c>
      <c r="J26565" t="s">
        <v>12332</v>
      </c>
    </row>
    <row r="26566" spans="1:10" ht="16" x14ac:dyDescent="0.2">
      <c r="A26566" t="s">
        <v>43833</v>
      </c>
      <c r="B26566" t="s">
        <v>69108</v>
      </c>
      <c r="C26566" t="s">
        <v>69109</v>
      </c>
      <c r="D26566">
        <v>2</v>
      </c>
      <c r="E26566" t="s">
        <v>74480</v>
      </c>
      <c r="F26566" t="s">
        <v>13</v>
      </c>
      <c r="G26566" t="s">
        <v>74501</v>
      </c>
      <c r="H26566" s="3" t="s">
        <v>74502</v>
      </c>
      <c r="I26566" t="s">
        <v>62</v>
      </c>
      <c r="J26566" t="s">
        <v>43834</v>
      </c>
    </row>
    <row r="26567" spans="1:10" ht="16" x14ac:dyDescent="0.2">
      <c r="A26567" t="s">
        <v>52501</v>
      </c>
      <c r="B26567" t="s">
        <v>74503</v>
      </c>
      <c r="C26567" t="s">
        <v>74504</v>
      </c>
      <c r="D26567">
        <v>2</v>
      </c>
      <c r="E26567" t="s">
        <v>74480</v>
      </c>
      <c r="F26567" t="s">
        <v>13</v>
      </c>
      <c r="G26567" t="s">
        <v>74505</v>
      </c>
      <c r="H26567" s="3" t="s">
        <v>74506</v>
      </c>
      <c r="I26567" t="s">
        <v>62</v>
      </c>
      <c r="J26567" t="s">
        <v>52505</v>
      </c>
    </row>
    <row r="26568" spans="1:10" ht="16" x14ac:dyDescent="0.2">
      <c r="A26568" t="s">
        <v>128</v>
      </c>
      <c r="B26568" t="s">
        <v>74507</v>
      </c>
      <c r="C26568" t="s">
        <v>74508</v>
      </c>
      <c r="D26568">
        <v>3</v>
      </c>
      <c r="E26568" t="s">
        <v>74480</v>
      </c>
      <c r="F26568" t="s">
        <v>13</v>
      </c>
      <c r="G26568" t="s">
        <v>74509</v>
      </c>
      <c r="H26568" s="3" t="s">
        <v>74510</v>
      </c>
      <c r="I26568" t="s">
        <v>62</v>
      </c>
      <c r="J26568" t="s">
        <v>133</v>
      </c>
    </row>
    <row r="26569" spans="1:10" ht="16" x14ac:dyDescent="0.2">
      <c r="A26569" t="s">
        <v>41139</v>
      </c>
      <c r="B26569" t="s">
        <v>10129</v>
      </c>
      <c r="C26569" t="s">
        <v>10130</v>
      </c>
      <c r="D26569">
        <v>1</v>
      </c>
      <c r="E26569" t="s">
        <v>74480</v>
      </c>
      <c r="F26569" t="s">
        <v>13</v>
      </c>
      <c r="G26569" t="s">
        <v>74509</v>
      </c>
      <c r="H26569" s="3" t="s">
        <v>74511</v>
      </c>
      <c r="I26569" t="s">
        <v>62</v>
      </c>
      <c r="J26569" t="s">
        <v>41142</v>
      </c>
    </row>
    <row r="26570" spans="1:10" ht="16" x14ac:dyDescent="0.2">
      <c r="A26570" t="s">
        <v>28530</v>
      </c>
      <c r="B26570" t="s">
        <v>74512</v>
      </c>
      <c r="C26570" t="s">
        <v>74513</v>
      </c>
      <c r="D26570">
        <v>5</v>
      </c>
      <c r="E26570" t="s">
        <v>74480</v>
      </c>
      <c r="F26570" t="s">
        <v>13</v>
      </c>
      <c r="G26570" t="s">
        <v>74509</v>
      </c>
      <c r="H26570" s="3" t="s">
        <v>74514</v>
      </c>
      <c r="I26570" t="s">
        <v>62</v>
      </c>
      <c r="J26570" t="s">
        <v>28535</v>
      </c>
    </row>
    <row r="26571" spans="1:10" ht="16" x14ac:dyDescent="0.2">
      <c r="A26571" t="s">
        <v>52554</v>
      </c>
      <c r="B26571" t="s">
        <v>10129</v>
      </c>
      <c r="C26571" t="s">
        <v>10130</v>
      </c>
      <c r="D26571">
        <v>5</v>
      </c>
      <c r="E26571" t="s">
        <v>74480</v>
      </c>
      <c r="F26571" t="s">
        <v>13</v>
      </c>
      <c r="G26571" t="s">
        <v>74509</v>
      </c>
      <c r="H26571" s="3" t="s">
        <v>74514</v>
      </c>
      <c r="I26571" t="s">
        <v>62</v>
      </c>
      <c r="J26571" t="s">
        <v>52557</v>
      </c>
    </row>
    <row r="26572" spans="1:10" ht="16" x14ac:dyDescent="0.2">
      <c r="A26572" t="s">
        <v>34020</v>
      </c>
      <c r="B26572" t="s">
        <v>70865</v>
      </c>
      <c r="C26572" t="s">
        <v>70866</v>
      </c>
      <c r="D26572">
        <v>3</v>
      </c>
      <c r="E26572" t="s">
        <v>74480</v>
      </c>
      <c r="F26572" t="s">
        <v>13</v>
      </c>
      <c r="G26572" t="s">
        <v>74509</v>
      </c>
      <c r="H26572" s="3" t="s">
        <v>74514</v>
      </c>
      <c r="I26572" t="s">
        <v>62</v>
      </c>
      <c r="J26572" t="s">
        <v>34023</v>
      </c>
    </row>
    <row r="26573" spans="1:10" ht="16" x14ac:dyDescent="0.2">
      <c r="A26573" t="s">
        <v>74515</v>
      </c>
      <c r="B26573" t="s">
        <v>34033</v>
      </c>
      <c r="C26573" t="s">
        <v>34034</v>
      </c>
      <c r="D26573">
        <v>1</v>
      </c>
      <c r="E26573" t="s">
        <v>74480</v>
      </c>
      <c r="F26573" t="s">
        <v>13</v>
      </c>
      <c r="G26573" t="s">
        <v>74509</v>
      </c>
      <c r="H26573" s="3" t="s">
        <v>74516</v>
      </c>
      <c r="I26573" t="s">
        <v>62</v>
      </c>
      <c r="J26573" t="s">
        <v>74517</v>
      </c>
    </row>
    <row r="26574" spans="1:10" ht="16" x14ac:dyDescent="0.2">
      <c r="A26574" t="s">
        <v>55604</v>
      </c>
      <c r="B26574" t="s">
        <v>74518</v>
      </c>
      <c r="C26574" t="s">
        <v>74519</v>
      </c>
      <c r="D26574">
        <v>4</v>
      </c>
      <c r="E26574" t="s">
        <v>74480</v>
      </c>
      <c r="F26574" t="s">
        <v>13</v>
      </c>
      <c r="G26574" t="s">
        <v>74509</v>
      </c>
      <c r="H26574" s="3" t="s">
        <v>74514</v>
      </c>
      <c r="I26574" t="s">
        <v>62</v>
      </c>
      <c r="J26574" t="s">
        <v>55609</v>
      </c>
    </row>
    <row r="26575" spans="1:10" ht="16" x14ac:dyDescent="0.2">
      <c r="A26575" t="s">
        <v>74515</v>
      </c>
      <c r="B26575" t="s">
        <v>74520</v>
      </c>
      <c r="C26575" t="s">
        <v>74521</v>
      </c>
      <c r="D26575">
        <v>2</v>
      </c>
      <c r="E26575" t="s">
        <v>74480</v>
      </c>
      <c r="F26575" t="s">
        <v>13</v>
      </c>
      <c r="G26575" t="s">
        <v>74509</v>
      </c>
      <c r="H26575" s="3" t="s">
        <v>74522</v>
      </c>
      <c r="I26575" t="s">
        <v>62</v>
      </c>
      <c r="J26575" t="s">
        <v>74517</v>
      </c>
    </row>
    <row r="26576" spans="1:10" ht="16" x14ac:dyDescent="0.2">
      <c r="A26576" t="s">
        <v>74523</v>
      </c>
      <c r="B26576" t="s">
        <v>24093</v>
      </c>
      <c r="C26576" t="s">
        <v>24094</v>
      </c>
      <c r="D26576">
        <v>1</v>
      </c>
      <c r="E26576" t="s">
        <v>74480</v>
      </c>
      <c r="F26576" t="s">
        <v>13</v>
      </c>
      <c r="G26576" t="s">
        <v>74509</v>
      </c>
      <c r="H26576" s="3" t="s">
        <v>74511</v>
      </c>
      <c r="I26576" t="s">
        <v>62</v>
      </c>
      <c r="J26576" t="s">
        <v>74524</v>
      </c>
    </row>
    <row r="26577" spans="1:10" ht="16" x14ac:dyDescent="0.2">
      <c r="A26577" t="s">
        <v>74525</v>
      </c>
      <c r="B26577" t="s">
        <v>74526</v>
      </c>
      <c r="C26577" t="s">
        <v>74527</v>
      </c>
      <c r="D26577">
        <v>2</v>
      </c>
      <c r="E26577" t="s">
        <v>74480</v>
      </c>
      <c r="F26577" t="s">
        <v>13</v>
      </c>
      <c r="G26577" t="s">
        <v>74509</v>
      </c>
      <c r="H26577" s="3" t="s">
        <v>74528</v>
      </c>
      <c r="I26577" t="s">
        <v>62</v>
      </c>
      <c r="J26577" t="s">
        <v>74529</v>
      </c>
    </row>
    <row r="26578" spans="1:10" ht="16" x14ac:dyDescent="0.2">
      <c r="A26578" t="s">
        <v>35505</v>
      </c>
      <c r="B26578" t="s">
        <v>34033</v>
      </c>
      <c r="C26578" t="s">
        <v>34034</v>
      </c>
      <c r="D26578">
        <v>2</v>
      </c>
      <c r="E26578" t="s">
        <v>74480</v>
      </c>
      <c r="F26578" t="s">
        <v>13</v>
      </c>
      <c r="G26578" t="s">
        <v>74509</v>
      </c>
      <c r="H26578" s="3" t="s">
        <v>74514</v>
      </c>
      <c r="I26578" t="s">
        <v>62</v>
      </c>
      <c r="J26578" t="s">
        <v>35506</v>
      </c>
    </row>
    <row r="26579" spans="1:10" ht="16" x14ac:dyDescent="0.2">
      <c r="A26579" t="s">
        <v>41568</v>
      </c>
      <c r="B26579" t="s">
        <v>10129</v>
      </c>
      <c r="C26579" t="s">
        <v>10130</v>
      </c>
      <c r="D26579">
        <v>1</v>
      </c>
      <c r="E26579" t="s">
        <v>74480</v>
      </c>
      <c r="F26579" t="s">
        <v>13</v>
      </c>
      <c r="G26579" t="s">
        <v>74509</v>
      </c>
      <c r="H26579" s="3" t="s">
        <v>74511</v>
      </c>
      <c r="I26579" t="s">
        <v>62</v>
      </c>
      <c r="J26579" t="s">
        <v>41570</v>
      </c>
    </row>
    <row r="26580" spans="1:10" ht="16" x14ac:dyDescent="0.2">
      <c r="A26580" t="s">
        <v>74523</v>
      </c>
      <c r="B26580" t="s">
        <v>74530</v>
      </c>
      <c r="C26580" t="s">
        <v>74531</v>
      </c>
      <c r="D26580">
        <v>2</v>
      </c>
      <c r="E26580" t="s">
        <v>74480</v>
      </c>
      <c r="F26580" t="s">
        <v>13</v>
      </c>
      <c r="G26580" t="s">
        <v>74509</v>
      </c>
      <c r="H26580" s="3" t="s">
        <v>74511</v>
      </c>
      <c r="I26580" t="s">
        <v>62</v>
      </c>
      <c r="J26580" t="s">
        <v>74524</v>
      </c>
    </row>
    <row r="26581" spans="1:10" ht="16" x14ac:dyDescent="0.2">
      <c r="A26581" t="s">
        <v>10127</v>
      </c>
      <c r="B26581" t="s">
        <v>10129</v>
      </c>
      <c r="C26581" t="s">
        <v>10130</v>
      </c>
      <c r="D26581">
        <v>1</v>
      </c>
      <c r="E26581" t="s">
        <v>74480</v>
      </c>
      <c r="F26581" t="s">
        <v>13</v>
      </c>
      <c r="G26581" t="s">
        <v>74509</v>
      </c>
      <c r="H26581" s="3" t="s">
        <v>74514</v>
      </c>
      <c r="I26581" t="s">
        <v>62</v>
      </c>
      <c r="J26581" t="s">
        <v>10128</v>
      </c>
    </row>
    <row r="26582" spans="1:10" ht="16" x14ac:dyDescent="0.2">
      <c r="A26582" t="s">
        <v>74532</v>
      </c>
      <c r="B26582" t="s">
        <v>74533</v>
      </c>
      <c r="C26582" t="s">
        <v>74534</v>
      </c>
      <c r="D26582">
        <v>1</v>
      </c>
      <c r="E26582" t="s">
        <v>74480</v>
      </c>
      <c r="F26582" t="s">
        <v>13</v>
      </c>
      <c r="G26582" t="s">
        <v>74509</v>
      </c>
      <c r="H26582" s="3" t="s">
        <v>74535</v>
      </c>
      <c r="I26582" t="s">
        <v>62</v>
      </c>
      <c r="J26582" t="s">
        <v>74536</v>
      </c>
    </row>
    <row r="26583" spans="1:10" ht="16" x14ac:dyDescent="0.2">
      <c r="A26583" t="s">
        <v>73687</v>
      </c>
      <c r="B26583" t="s">
        <v>74537</v>
      </c>
      <c r="C26583" t="s">
        <v>74538</v>
      </c>
      <c r="D26583">
        <v>3</v>
      </c>
      <c r="E26583" t="s">
        <v>74480</v>
      </c>
      <c r="F26583" t="s">
        <v>13</v>
      </c>
      <c r="G26583" t="s">
        <v>74509</v>
      </c>
      <c r="H26583" s="3" t="s">
        <v>74514</v>
      </c>
      <c r="I26583" t="s">
        <v>62</v>
      </c>
      <c r="J26583" t="s">
        <v>73692</v>
      </c>
    </row>
    <row r="26584" spans="1:10" ht="16" x14ac:dyDescent="0.2">
      <c r="A26584" t="s">
        <v>74539</v>
      </c>
      <c r="B26584" t="s">
        <v>74540</v>
      </c>
      <c r="C26584" t="s">
        <v>74541</v>
      </c>
      <c r="D26584">
        <v>1</v>
      </c>
      <c r="E26584" t="s">
        <v>74480</v>
      </c>
      <c r="F26584" t="s">
        <v>13</v>
      </c>
      <c r="G26584" t="s">
        <v>74509</v>
      </c>
      <c r="H26584" s="3" t="s">
        <v>74514</v>
      </c>
      <c r="I26584" t="s">
        <v>62</v>
      </c>
      <c r="J26584" t="s">
        <v>74542</v>
      </c>
    </row>
    <row r="26585" spans="1:10" ht="16" x14ac:dyDescent="0.2">
      <c r="A26585" t="s">
        <v>52601</v>
      </c>
      <c r="B26585" t="s">
        <v>74543</v>
      </c>
      <c r="C26585" t="s">
        <v>74544</v>
      </c>
      <c r="D26585">
        <v>2</v>
      </c>
      <c r="E26585" t="s">
        <v>74480</v>
      </c>
      <c r="F26585" t="s">
        <v>13</v>
      </c>
      <c r="G26585" t="s">
        <v>74509</v>
      </c>
      <c r="H26585" s="3" t="s">
        <v>74514</v>
      </c>
      <c r="I26585" t="s">
        <v>62</v>
      </c>
      <c r="J26585" t="s">
        <v>52602</v>
      </c>
    </row>
    <row r="26586" spans="1:10" ht="16" x14ac:dyDescent="0.2">
      <c r="A26586" t="s">
        <v>74525</v>
      </c>
      <c r="B26586" t="s">
        <v>74545</v>
      </c>
      <c r="C26586" t="s">
        <v>74546</v>
      </c>
      <c r="D26586">
        <v>3</v>
      </c>
      <c r="E26586" t="s">
        <v>74480</v>
      </c>
      <c r="F26586" t="s">
        <v>13</v>
      </c>
      <c r="G26586" t="s">
        <v>74509</v>
      </c>
      <c r="H26586" s="3" t="s">
        <v>74516</v>
      </c>
      <c r="I26586" t="s">
        <v>62</v>
      </c>
      <c r="J26586" t="s">
        <v>74529</v>
      </c>
    </row>
    <row r="26587" spans="1:10" ht="16" x14ac:dyDescent="0.2">
      <c r="A26587" t="s">
        <v>74515</v>
      </c>
      <c r="B26587" t="s">
        <v>74547</v>
      </c>
      <c r="C26587" t="s">
        <v>74548</v>
      </c>
      <c r="D26587">
        <v>3</v>
      </c>
      <c r="E26587" t="s">
        <v>74480</v>
      </c>
      <c r="F26587" t="s">
        <v>13</v>
      </c>
      <c r="G26587" t="s">
        <v>74509</v>
      </c>
      <c r="H26587" s="3" t="s">
        <v>74514</v>
      </c>
      <c r="I26587" t="s">
        <v>62</v>
      </c>
      <c r="J26587" t="s">
        <v>74517</v>
      </c>
    </row>
    <row r="26588" spans="1:10" ht="16" x14ac:dyDescent="0.2">
      <c r="A26588" t="s">
        <v>12464</v>
      </c>
      <c r="B26588" t="s">
        <v>74549</v>
      </c>
      <c r="C26588" t="s">
        <v>74550</v>
      </c>
      <c r="D26588">
        <v>3</v>
      </c>
      <c r="E26588" t="s">
        <v>74480</v>
      </c>
      <c r="F26588" t="s">
        <v>13</v>
      </c>
      <c r="G26588" t="s">
        <v>74509</v>
      </c>
      <c r="H26588" s="3" t="s">
        <v>74551</v>
      </c>
      <c r="I26588" t="s">
        <v>62</v>
      </c>
      <c r="J26588" t="s">
        <v>12468</v>
      </c>
    </row>
    <row r="26589" spans="1:10" ht="16" x14ac:dyDescent="0.2">
      <c r="A26589" t="s">
        <v>22002</v>
      </c>
      <c r="B26589" t="s">
        <v>34033</v>
      </c>
      <c r="C26589" t="s">
        <v>34034</v>
      </c>
      <c r="D26589">
        <v>3</v>
      </c>
      <c r="E26589" t="s">
        <v>74480</v>
      </c>
      <c r="F26589" t="s">
        <v>13</v>
      </c>
      <c r="G26589" t="s">
        <v>74509</v>
      </c>
      <c r="H26589" s="3" t="s">
        <v>74514</v>
      </c>
      <c r="I26589" t="s">
        <v>62</v>
      </c>
      <c r="J26589" t="s">
        <v>22006</v>
      </c>
    </row>
    <row r="26590" spans="1:10" ht="16" x14ac:dyDescent="0.2">
      <c r="A26590" t="s">
        <v>55604</v>
      </c>
      <c r="B26590" t="s">
        <v>74512</v>
      </c>
      <c r="C26590" t="s">
        <v>74513</v>
      </c>
      <c r="D26590">
        <v>7</v>
      </c>
      <c r="E26590" t="s">
        <v>74480</v>
      </c>
      <c r="F26590" t="s">
        <v>13</v>
      </c>
      <c r="G26590" t="s">
        <v>74509</v>
      </c>
      <c r="H26590" s="3" t="s">
        <v>74514</v>
      </c>
      <c r="I26590" t="s">
        <v>62</v>
      </c>
      <c r="J26590" t="s">
        <v>55609</v>
      </c>
    </row>
    <row r="26591" spans="1:10" ht="16" x14ac:dyDescent="0.2">
      <c r="A26591" t="s">
        <v>25282</v>
      </c>
      <c r="B26591" t="s">
        <v>10129</v>
      </c>
      <c r="C26591" t="s">
        <v>10130</v>
      </c>
      <c r="D26591">
        <v>4</v>
      </c>
      <c r="E26591" t="s">
        <v>74480</v>
      </c>
      <c r="F26591" t="s">
        <v>13</v>
      </c>
      <c r="G26591" t="s">
        <v>74509</v>
      </c>
      <c r="H26591" s="3" t="s">
        <v>74511</v>
      </c>
      <c r="I26591" t="s">
        <v>62</v>
      </c>
      <c r="J26591" t="s">
        <v>25287</v>
      </c>
    </row>
    <row r="26592" spans="1:10" ht="16" x14ac:dyDescent="0.2">
      <c r="A26592" t="s">
        <v>23371</v>
      </c>
      <c r="B26592" t="s">
        <v>74552</v>
      </c>
      <c r="C26592" t="s">
        <v>74553</v>
      </c>
      <c r="D26592">
        <v>4</v>
      </c>
      <c r="E26592" t="s">
        <v>74480</v>
      </c>
      <c r="F26592" t="s">
        <v>13</v>
      </c>
      <c r="G26592" t="s">
        <v>74509</v>
      </c>
      <c r="H26592" s="3" t="s">
        <v>74511</v>
      </c>
      <c r="I26592" t="s">
        <v>62</v>
      </c>
      <c r="J26592" t="s">
        <v>23376</v>
      </c>
    </row>
    <row r="26593" spans="1:10" ht="16" x14ac:dyDescent="0.2">
      <c r="A26593" t="s">
        <v>35505</v>
      </c>
      <c r="B26593" t="s">
        <v>74554</v>
      </c>
      <c r="C26593" t="s">
        <v>74548</v>
      </c>
      <c r="D26593">
        <v>3</v>
      </c>
      <c r="E26593" t="s">
        <v>74480</v>
      </c>
      <c r="F26593" t="s">
        <v>13</v>
      </c>
      <c r="G26593" t="s">
        <v>74509</v>
      </c>
      <c r="H26593" s="3" t="s">
        <v>74555</v>
      </c>
      <c r="I26593" t="s">
        <v>62</v>
      </c>
      <c r="J26593" t="s">
        <v>35506</v>
      </c>
    </row>
    <row r="26594" spans="1:10" ht="16" x14ac:dyDescent="0.2">
      <c r="A26594" t="s">
        <v>74556</v>
      </c>
      <c r="B26594" t="s">
        <v>34033</v>
      </c>
      <c r="C26594" t="s">
        <v>34034</v>
      </c>
      <c r="D26594">
        <v>1</v>
      </c>
      <c r="E26594" t="s">
        <v>74480</v>
      </c>
      <c r="F26594" t="s">
        <v>13</v>
      </c>
      <c r="G26594" t="s">
        <v>74509</v>
      </c>
      <c r="H26594" s="3" t="s">
        <v>74514</v>
      </c>
      <c r="I26594" t="s">
        <v>62</v>
      </c>
      <c r="J26594" t="s">
        <v>74557</v>
      </c>
    </row>
    <row r="26595" spans="1:10" ht="16" x14ac:dyDescent="0.2">
      <c r="A26595" t="s">
        <v>52601</v>
      </c>
      <c r="B26595" t="s">
        <v>10129</v>
      </c>
      <c r="C26595" t="s">
        <v>10130</v>
      </c>
      <c r="D26595">
        <v>5</v>
      </c>
      <c r="E26595" t="s">
        <v>74480</v>
      </c>
      <c r="F26595" t="s">
        <v>13</v>
      </c>
      <c r="G26595" t="s">
        <v>74509</v>
      </c>
      <c r="H26595" s="3" t="s">
        <v>74514</v>
      </c>
      <c r="I26595" t="s">
        <v>62</v>
      </c>
      <c r="J26595" t="s">
        <v>52602</v>
      </c>
    </row>
    <row r="26596" spans="1:10" ht="16" x14ac:dyDescent="0.2">
      <c r="A26596" t="s">
        <v>28530</v>
      </c>
      <c r="B26596" t="s">
        <v>74518</v>
      </c>
      <c r="C26596" t="s">
        <v>74519</v>
      </c>
      <c r="D26596">
        <v>6</v>
      </c>
      <c r="E26596" t="s">
        <v>74480</v>
      </c>
      <c r="F26596" t="s">
        <v>13</v>
      </c>
      <c r="G26596" t="s">
        <v>74509</v>
      </c>
      <c r="H26596" s="3" t="s">
        <v>74514</v>
      </c>
      <c r="I26596" t="s">
        <v>62</v>
      </c>
      <c r="J26596" t="s">
        <v>28535</v>
      </c>
    </row>
    <row r="26597" spans="1:10" ht="16" x14ac:dyDescent="0.2">
      <c r="A26597" t="s">
        <v>74558</v>
      </c>
      <c r="B26597" t="s">
        <v>34033</v>
      </c>
      <c r="C26597" t="s">
        <v>34034</v>
      </c>
      <c r="D26597">
        <v>1</v>
      </c>
      <c r="E26597" t="s">
        <v>74480</v>
      </c>
      <c r="F26597" t="s">
        <v>13</v>
      </c>
      <c r="G26597" t="s">
        <v>74509</v>
      </c>
      <c r="H26597" s="3" t="s">
        <v>74511</v>
      </c>
      <c r="I26597" t="s">
        <v>62</v>
      </c>
      <c r="J26597" t="s">
        <v>74559</v>
      </c>
    </row>
    <row r="26598" spans="1:10" ht="16" x14ac:dyDescent="0.2">
      <c r="A26598" t="s">
        <v>53702</v>
      </c>
      <c r="B26598" t="s">
        <v>35349</v>
      </c>
      <c r="C26598" t="s">
        <v>35350</v>
      </c>
      <c r="D26598">
        <v>1</v>
      </c>
      <c r="E26598" t="s">
        <v>74480</v>
      </c>
      <c r="F26598" t="s">
        <v>13</v>
      </c>
      <c r="G26598" t="s">
        <v>74509</v>
      </c>
      <c r="H26598" s="3" t="s">
        <v>74516</v>
      </c>
      <c r="I26598" t="s">
        <v>62</v>
      </c>
      <c r="J26598" t="s">
        <v>53706</v>
      </c>
    </row>
    <row r="26599" spans="1:10" ht="16" x14ac:dyDescent="0.2">
      <c r="A26599" t="s">
        <v>49559</v>
      </c>
      <c r="B26599" t="s">
        <v>10129</v>
      </c>
      <c r="C26599" t="s">
        <v>10130</v>
      </c>
      <c r="D26599">
        <v>4</v>
      </c>
      <c r="E26599" t="s">
        <v>74480</v>
      </c>
      <c r="F26599" t="s">
        <v>13</v>
      </c>
      <c r="G26599" t="s">
        <v>74509</v>
      </c>
      <c r="H26599" s="3" t="s">
        <v>74511</v>
      </c>
      <c r="I26599" t="s">
        <v>62</v>
      </c>
      <c r="J26599" t="s">
        <v>49562</v>
      </c>
    </row>
    <row r="26600" spans="1:10" ht="16" x14ac:dyDescent="0.2">
      <c r="A26600" t="s">
        <v>71359</v>
      </c>
      <c r="B26600" t="s">
        <v>74560</v>
      </c>
      <c r="C26600" t="s">
        <v>74561</v>
      </c>
      <c r="D26600">
        <v>3</v>
      </c>
      <c r="E26600" t="s">
        <v>74480</v>
      </c>
      <c r="F26600" t="s">
        <v>13</v>
      </c>
      <c r="G26600" t="s">
        <v>74509</v>
      </c>
      <c r="H26600" s="3" t="s">
        <v>74514</v>
      </c>
      <c r="I26600" t="s">
        <v>62</v>
      </c>
      <c r="J26600" t="s">
        <v>71360</v>
      </c>
    </row>
    <row r="26601" spans="1:10" ht="32" x14ac:dyDescent="0.2">
      <c r="A26601" t="s">
        <v>128</v>
      </c>
      <c r="B26601" t="s">
        <v>74562</v>
      </c>
      <c r="C26601" t="s">
        <v>74563</v>
      </c>
      <c r="D26601">
        <v>1</v>
      </c>
      <c r="E26601" t="s">
        <v>13</v>
      </c>
      <c r="F26601" t="s">
        <v>13</v>
      </c>
      <c r="G26601" t="s">
        <v>74509</v>
      </c>
      <c r="H26601" s="3" t="s">
        <v>74564</v>
      </c>
      <c r="I26601" t="s">
        <v>126</v>
      </c>
      <c r="J26601" t="s">
        <v>133</v>
      </c>
    </row>
    <row r="26602" spans="1:10" ht="16" x14ac:dyDescent="0.2">
      <c r="A26602" t="s">
        <v>30712</v>
      </c>
      <c r="B26602" t="s">
        <v>10129</v>
      </c>
      <c r="C26602" t="s">
        <v>74565</v>
      </c>
      <c r="D26602">
        <v>5</v>
      </c>
      <c r="E26602" t="s">
        <v>74480</v>
      </c>
      <c r="F26602" t="s">
        <v>13</v>
      </c>
      <c r="G26602" t="s">
        <v>74509</v>
      </c>
      <c r="H26602" s="3" t="s">
        <v>74514</v>
      </c>
      <c r="I26602" t="s">
        <v>62</v>
      </c>
      <c r="J26602" t="s">
        <v>30715</v>
      </c>
    </row>
    <row r="26603" spans="1:10" ht="16" x14ac:dyDescent="0.2">
      <c r="A26603" t="s">
        <v>16307</v>
      </c>
      <c r="B26603" t="s">
        <v>10129</v>
      </c>
      <c r="C26603" t="s">
        <v>10130</v>
      </c>
      <c r="D26603">
        <v>4</v>
      </c>
      <c r="E26603" t="s">
        <v>74480</v>
      </c>
      <c r="F26603" t="s">
        <v>13</v>
      </c>
      <c r="G26603" t="s">
        <v>74509</v>
      </c>
      <c r="H26603" s="3" t="s">
        <v>74511</v>
      </c>
      <c r="I26603" t="s">
        <v>62</v>
      </c>
      <c r="J26603" t="s">
        <v>16310</v>
      </c>
    </row>
    <row r="26604" spans="1:10" ht="16" x14ac:dyDescent="0.2">
      <c r="A26604" t="s">
        <v>10125</v>
      </c>
      <c r="B26604" t="s">
        <v>10129</v>
      </c>
      <c r="C26604" t="s">
        <v>10130</v>
      </c>
      <c r="D26604">
        <v>2</v>
      </c>
      <c r="E26604" t="s">
        <v>74480</v>
      </c>
      <c r="F26604" t="s">
        <v>13</v>
      </c>
      <c r="G26604" t="s">
        <v>74509</v>
      </c>
      <c r="H26604" s="3" t="s">
        <v>74514</v>
      </c>
      <c r="I26604" t="s">
        <v>62</v>
      </c>
      <c r="J26604" t="s">
        <v>10126</v>
      </c>
    </row>
    <row r="26605" spans="1:10" ht="16" x14ac:dyDescent="0.2">
      <c r="A26605" t="s">
        <v>22260</v>
      </c>
      <c r="B26605" t="s">
        <v>74566</v>
      </c>
      <c r="C26605" t="s">
        <v>74567</v>
      </c>
      <c r="D26605">
        <v>4</v>
      </c>
      <c r="E26605" t="s">
        <v>74480</v>
      </c>
      <c r="F26605" t="s">
        <v>13</v>
      </c>
      <c r="G26605" t="s">
        <v>74509</v>
      </c>
      <c r="H26605" s="3" t="s">
        <v>74568</v>
      </c>
      <c r="I26605" t="s">
        <v>62</v>
      </c>
      <c r="J26605" t="s">
        <v>22264</v>
      </c>
    </row>
    <row r="26606" spans="1:10" ht="16" x14ac:dyDescent="0.2">
      <c r="A26606" t="s">
        <v>74525</v>
      </c>
      <c r="B26606" t="s">
        <v>74569</v>
      </c>
      <c r="C26606" t="s">
        <v>74570</v>
      </c>
      <c r="D26606">
        <v>1</v>
      </c>
      <c r="E26606" t="s">
        <v>74480</v>
      </c>
      <c r="F26606" t="s">
        <v>13</v>
      </c>
      <c r="G26606" t="s">
        <v>74509</v>
      </c>
      <c r="H26606" s="3" t="s">
        <v>74528</v>
      </c>
      <c r="I26606" t="s">
        <v>62</v>
      </c>
      <c r="J26606" t="s">
        <v>74529</v>
      </c>
    </row>
    <row r="26607" spans="1:10" ht="16" x14ac:dyDescent="0.2">
      <c r="A26607" t="s">
        <v>28530</v>
      </c>
      <c r="B26607" t="s">
        <v>74571</v>
      </c>
      <c r="C26607" t="s">
        <v>74572</v>
      </c>
      <c r="D26607">
        <v>4</v>
      </c>
      <c r="E26607" t="s">
        <v>74480</v>
      </c>
      <c r="F26607" t="s">
        <v>13</v>
      </c>
      <c r="G26607" t="s">
        <v>74509</v>
      </c>
      <c r="H26607" s="3" t="s">
        <v>74514</v>
      </c>
      <c r="I26607" t="s">
        <v>62</v>
      </c>
      <c r="J26607" t="s">
        <v>28535</v>
      </c>
    </row>
    <row r="26608" spans="1:10" ht="16" x14ac:dyDescent="0.2">
      <c r="A26608" t="s">
        <v>23371</v>
      </c>
      <c r="B26608" t="s">
        <v>13694</v>
      </c>
      <c r="C26608" t="s">
        <v>74573</v>
      </c>
      <c r="D26608">
        <v>3</v>
      </c>
      <c r="E26608" t="s">
        <v>74480</v>
      </c>
      <c r="F26608" t="s">
        <v>13</v>
      </c>
      <c r="G26608" t="s">
        <v>74509</v>
      </c>
      <c r="H26608" s="3" t="s">
        <v>74511</v>
      </c>
      <c r="I26608" t="s">
        <v>62</v>
      </c>
      <c r="J26608" t="s">
        <v>23376</v>
      </c>
    </row>
    <row r="26609" spans="1:10" ht="16" x14ac:dyDescent="0.2">
      <c r="A26609" t="s">
        <v>71357</v>
      </c>
      <c r="B26609" t="s">
        <v>10129</v>
      </c>
      <c r="C26609" t="s">
        <v>10130</v>
      </c>
      <c r="D26609">
        <v>1</v>
      </c>
      <c r="E26609" t="s">
        <v>74480</v>
      </c>
      <c r="F26609" t="s">
        <v>13</v>
      </c>
      <c r="G26609" t="s">
        <v>74509</v>
      </c>
      <c r="H26609" s="3" t="s">
        <v>74511</v>
      </c>
      <c r="I26609" t="s">
        <v>62</v>
      </c>
      <c r="J26609" t="s">
        <v>71358</v>
      </c>
    </row>
    <row r="26610" spans="1:10" ht="16" x14ac:dyDescent="0.2">
      <c r="A26610" t="s">
        <v>52607</v>
      </c>
      <c r="B26610" t="s">
        <v>10129</v>
      </c>
      <c r="C26610" t="s">
        <v>10130</v>
      </c>
      <c r="D26610">
        <v>5</v>
      </c>
      <c r="E26610" t="s">
        <v>74480</v>
      </c>
      <c r="F26610" t="s">
        <v>13</v>
      </c>
      <c r="G26610" t="s">
        <v>74509</v>
      </c>
      <c r="H26610" s="3" t="s">
        <v>74511</v>
      </c>
      <c r="I26610" t="s">
        <v>62</v>
      </c>
      <c r="J26610" t="s">
        <v>52608</v>
      </c>
    </row>
    <row r="26611" spans="1:10" ht="16" x14ac:dyDescent="0.2">
      <c r="A26611" t="s">
        <v>52525</v>
      </c>
      <c r="B26611" t="s">
        <v>34033</v>
      </c>
      <c r="C26611" t="s">
        <v>34034</v>
      </c>
      <c r="D26611">
        <v>1</v>
      </c>
      <c r="E26611" t="s">
        <v>74480</v>
      </c>
      <c r="F26611" t="s">
        <v>13</v>
      </c>
      <c r="G26611" t="s">
        <v>74509</v>
      </c>
      <c r="H26611" s="3" t="s">
        <v>74514</v>
      </c>
      <c r="I26611" t="s">
        <v>62</v>
      </c>
      <c r="J26611" t="s">
        <v>52528</v>
      </c>
    </row>
    <row r="26612" spans="1:10" ht="16" x14ac:dyDescent="0.2">
      <c r="A26612" t="s">
        <v>54687</v>
      </c>
      <c r="B26612" t="s">
        <v>74574</v>
      </c>
      <c r="C26612" t="s">
        <v>24094</v>
      </c>
      <c r="D26612">
        <v>3</v>
      </c>
      <c r="E26612" t="s">
        <v>74480</v>
      </c>
      <c r="F26612" t="s">
        <v>13</v>
      </c>
      <c r="G26612" t="s">
        <v>74509</v>
      </c>
      <c r="H26612" s="3" t="s">
        <v>74516</v>
      </c>
      <c r="I26612" t="s">
        <v>62</v>
      </c>
      <c r="J26612" t="s">
        <v>54688</v>
      </c>
    </row>
    <row r="26613" spans="1:10" ht="16" x14ac:dyDescent="0.2">
      <c r="A26613" t="s">
        <v>30168</v>
      </c>
      <c r="B26613" t="s">
        <v>35349</v>
      </c>
      <c r="C26613" t="s">
        <v>35350</v>
      </c>
      <c r="D26613">
        <v>1</v>
      </c>
      <c r="E26613" t="s">
        <v>74480</v>
      </c>
      <c r="F26613" t="s">
        <v>13</v>
      </c>
      <c r="G26613" t="s">
        <v>74509</v>
      </c>
      <c r="H26613" s="3" t="s">
        <v>74516</v>
      </c>
      <c r="I26613" t="s">
        <v>62</v>
      </c>
      <c r="J26613" t="s">
        <v>30169</v>
      </c>
    </row>
    <row r="26614" spans="1:10" ht="16" x14ac:dyDescent="0.2">
      <c r="A26614" t="s">
        <v>43821</v>
      </c>
      <c r="B26614" t="s">
        <v>74575</v>
      </c>
      <c r="C26614" t="s">
        <v>74576</v>
      </c>
      <c r="D26614">
        <v>3</v>
      </c>
      <c r="E26614" t="s">
        <v>74480</v>
      </c>
      <c r="F26614" t="s">
        <v>13</v>
      </c>
      <c r="G26614" t="s">
        <v>74509</v>
      </c>
      <c r="H26614" s="3" t="s">
        <v>74577</v>
      </c>
      <c r="I26614" t="s">
        <v>62</v>
      </c>
      <c r="J26614" t="s">
        <v>43825</v>
      </c>
    </row>
    <row r="26615" spans="1:10" ht="16" x14ac:dyDescent="0.2">
      <c r="A26615" t="s">
        <v>35505</v>
      </c>
      <c r="B26615" t="s">
        <v>70865</v>
      </c>
      <c r="C26615" t="s">
        <v>70866</v>
      </c>
      <c r="D26615">
        <v>4</v>
      </c>
      <c r="E26615" t="s">
        <v>74480</v>
      </c>
      <c r="F26615" t="s">
        <v>13</v>
      </c>
      <c r="G26615" t="s">
        <v>74509</v>
      </c>
      <c r="H26615" s="3" t="s">
        <v>74555</v>
      </c>
      <c r="I26615" t="s">
        <v>62</v>
      </c>
      <c r="J26615" t="s">
        <v>35506</v>
      </c>
    </row>
    <row r="26616" spans="1:10" ht="16" x14ac:dyDescent="0.2">
      <c r="A26616" t="s">
        <v>74578</v>
      </c>
      <c r="B26616" t="s">
        <v>74579</v>
      </c>
      <c r="C26616" t="s">
        <v>74580</v>
      </c>
      <c r="D26616">
        <v>2</v>
      </c>
      <c r="E26616" t="s">
        <v>74480</v>
      </c>
      <c r="F26616" t="s">
        <v>13</v>
      </c>
      <c r="G26616" t="s">
        <v>74509</v>
      </c>
      <c r="H26616" s="3" t="s">
        <v>74581</v>
      </c>
      <c r="I26616" t="s">
        <v>62</v>
      </c>
      <c r="J26616" t="s">
        <v>74582</v>
      </c>
    </row>
    <row r="26617" spans="1:10" ht="32" x14ac:dyDescent="0.2">
      <c r="A26617" t="s">
        <v>74578</v>
      </c>
      <c r="B26617" t="s">
        <v>74583</v>
      </c>
      <c r="C26617" t="s">
        <v>74584</v>
      </c>
      <c r="D26617">
        <v>3</v>
      </c>
      <c r="E26617" t="s">
        <v>74480</v>
      </c>
      <c r="F26617" t="s">
        <v>13</v>
      </c>
      <c r="G26617" t="s">
        <v>74509</v>
      </c>
      <c r="H26617" s="3" t="s">
        <v>74585</v>
      </c>
      <c r="I26617" t="s">
        <v>62</v>
      </c>
      <c r="J26617" t="s">
        <v>74582</v>
      </c>
    </row>
    <row r="26618" spans="1:10" ht="16" x14ac:dyDescent="0.2">
      <c r="A26618" t="s">
        <v>74586</v>
      </c>
      <c r="B26618" t="s">
        <v>74587</v>
      </c>
      <c r="C26618" t="s">
        <v>74588</v>
      </c>
      <c r="D26618">
        <v>2</v>
      </c>
      <c r="E26618" t="s">
        <v>74480</v>
      </c>
      <c r="F26618" t="s">
        <v>13</v>
      </c>
      <c r="G26618" t="s">
        <v>74509</v>
      </c>
      <c r="H26618" s="3" t="s">
        <v>74589</v>
      </c>
      <c r="I26618" t="s">
        <v>62</v>
      </c>
      <c r="J26618" t="s">
        <v>74590</v>
      </c>
    </row>
    <row r="26619" spans="1:10" ht="16" x14ac:dyDescent="0.2">
      <c r="A26619" t="s">
        <v>74556</v>
      </c>
      <c r="B26619" t="s">
        <v>70865</v>
      </c>
      <c r="C26619" t="s">
        <v>70866</v>
      </c>
      <c r="D26619">
        <v>2</v>
      </c>
      <c r="E26619" t="s">
        <v>74480</v>
      </c>
      <c r="F26619" t="s">
        <v>13</v>
      </c>
      <c r="G26619" t="s">
        <v>74509</v>
      </c>
      <c r="H26619" s="3" t="s">
        <v>74514</v>
      </c>
      <c r="I26619" t="s">
        <v>62</v>
      </c>
      <c r="J26619" t="s">
        <v>74557</v>
      </c>
    </row>
    <row r="26620" spans="1:10" ht="16" x14ac:dyDescent="0.2">
      <c r="A26620" t="s">
        <v>74591</v>
      </c>
      <c r="B26620" t="s">
        <v>34033</v>
      </c>
      <c r="C26620" t="s">
        <v>34034</v>
      </c>
      <c r="D26620">
        <v>1</v>
      </c>
      <c r="E26620" t="s">
        <v>74480</v>
      </c>
      <c r="F26620" t="s">
        <v>13</v>
      </c>
      <c r="G26620" t="s">
        <v>74509</v>
      </c>
      <c r="H26620" s="3" t="s">
        <v>74555</v>
      </c>
      <c r="I26620" t="s">
        <v>62</v>
      </c>
      <c r="J26620" t="s">
        <v>74592</v>
      </c>
    </row>
    <row r="26621" spans="1:10" ht="16" x14ac:dyDescent="0.2">
      <c r="A26621" t="s">
        <v>71361</v>
      </c>
      <c r="B26621" t="s">
        <v>74593</v>
      </c>
      <c r="C26621" t="s">
        <v>74594</v>
      </c>
      <c r="D26621">
        <v>1</v>
      </c>
      <c r="E26621" t="s">
        <v>74480</v>
      </c>
      <c r="F26621" t="s">
        <v>13</v>
      </c>
      <c r="G26621" t="s">
        <v>74509</v>
      </c>
      <c r="H26621" s="3" t="s">
        <v>74514</v>
      </c>
      <c r="I26621" t="s">
        <v>62</v>
      </c>
      <c r="J26621" t="s">
        <v>71364</v>
      </c>
    </row>
    <row r="26622" spans="1:10" ht="16" x14ac:dyDescent="0.2">
      <c r="A26622" t="s">
        <v>71425</v>
      </c>
      <c r="B26622" t="s">
        <v>74595</v>
      </c>
      <c r="C26622" t="s">
        <v>74596</v>
      </c>
      <c r="D26622">
        <v>3</v>
      </c>
      <c r="E26622" t="s">
        <v>74480</v>
      </c>
      <c r="F26622" t="s">
        <v>13</v>
      </c>
      <c r="G26622" t="s">
        <v>74509</v>
      </c>
      <c r="H26622" s="3" t="s">
        <v>74514</v>
      </c>
      <c r="I26622" t="s">
        <v>62</v>
      </c>
      <c r="J26622" t="s">
        <v>71428</v>
      </c>
    </row>
    <row r="26623" spans="1:10" ht="16" x14ac:dyDescent="0.2">
      <c r="A26623" t="s">
        <v>52558</v>
      </c>
      <c r="B26623" t="s">
        <v>10129</v>
      </c>
      <c r="C26623" t="s">
        <v>10130</v>
      </c>
      <c r="D26623">
        <v>4</v>
      </c>
      <c r="E26623" t="s">
        <v>74480</v>
      </c>
      <c r="F26623" t="s">
        <v>13</v>
      </c>
      <c r="G26623" t="s">
        <v>74509</v>
      </c>
      <c r="H26623" s="3" t="s">
        <v>74511</v>
      </c>
      <c r="I26623" t="s">
        <v>62</v>
      </c>
      <c r="J26623" t="s">
        <v>52562</v>
      </c>
    </row>
    <row r="26624" spans="1:10" ht="16" x14ac:dyDescent="0.2">
      <c r="A26624" t="s">
        <v>74597</v>
      </c>
      <c r="B26624" t="s">
        <v>34033</v>
      </c>
      <c r="C26624" t="s">
        <v>34034</v>
      </c>
      <c r="D26624">
        <v>1</v>
      </c>
      <c r="E26624" t="s">
        <v>74480</v>
      </c>
      <c r="F26624" t="s">
        <v>13</v>
      </c>
      <c r="G26624" t="s">
        <v>74509</v>
      </c>
      <c r="H26624" s="3" t="s">
        <v>74516</v>
      </c>
      <c r="I26624" t="s">
        <v>62</v>
      </c>
      <c r="J26624" t="s">
        <v>74598</v>
      </c>
    </row>
    <row r="26625" spans="1:10" ht="16" x14ac:dyDescent="0.2">
      <c r="A26625" t="s">
        <v>74599</v>
      </c>
      <c r="B26625" t="s">
        <v>74600</v>
      </c>
      <c r="C26625" t="s">
        <v>74601</v>
      </c>
      <c r="D26625">
        <v>4</v>
      </c>
      <c r="E26625" t="s">
        <v>74480</v>
      </c>
      <c r="F26625" t="s">
        <v>13</v>
      </c>
      <c r="G26625" t="s">
        <v>74509</v>
      </c>
      <c r="H26625" s="3" t="s">
        <v>74514</v>
      </c>
      <c r="I26625" t="s">
        <v>62</v>
      </c>
      <c r="J26625" t="s">
        <v>74602</v>
      </c>
    </row>
    <row r="26626" spans="1:10" ht="16" x14ac:dyDescent="0.2">
      <c r="A26626" t="s">
        <v>74599</v>
      </c>
      <c r="B26626" t="s">
        <v>35349</v>
      </c>
      <c r="C26626" t="s">
        <v>35350</v>
      </c>
      <c r="D26626">
        <v>3</v>
      </c>
      <c r="E26626" t="s">
        <v>74480</v>
      </c>
      <c r="F26626" t="s">
        <v>13</v>
      </c>
      <c r="G26626" t="s">
        <v>74509</v>
      </c>
      <c r="H26626" s="3" t="s">
        <v>74511</v>
      </c>
      <c r="I26626" t="s">
        <v>62</v>
      </c>
      <c r="J26626" t="s">
        <v>74602</v>
      </c>
    </row>
    <row r="26627" spans="1:10" ht="16" x14ac:dyDescent="0.2">
      <c r="A26627" t="s">
        <v>68988</v>
      </c>
      <c r="B26627" t="s">
        <v>24093</v>
      </c>
      <c r="C26627" t="s">
        <v>24094</v>
      </c>
      <c r="D26627">
        <v>1</v>
      </c>
      <c r="E26627" t="s">
        <v>74480</v>
      </c>
      <c r="F26627" t="s">
        <v>13</v>
      </c>
      <c r="G26627" t="s">
        <v>74509</v>
      </c>
      <c r="H26627" s="3" t="s">
        <v>74514</v>
      </c>
      <c r="I26627" t="s">
        <v>62</v>
      </c>
      <c r="J26627" t="s">
        <v>68989</v>
      </c>
    </row>
    <row r="26628" spans="1:10" ht="16" x14ac:dyDescent="0.2">
      <c r="A26628" t="s">
        <v>74591</v>
      </c>
      <c r="B26628" t="s">
        <v>74603</v>
      </c>
      <c r="C26628" t="s">
        <v>74604</v>
      </c>
      <c r="D26628">
        <v>2</v>
      </c>
      <c r="E26628" t="s">
        <v>74480</v>
      </c>
      <c r="F26628" t="s">
        <v>13</v>
      </c>
      <c r="G26628" t="s">
        <v>74509</v>
      </c>
      <c r="H26628" s="3" t="s">
        <v>74555</v>
      </c>
      <c r="I26628" t="s">
        <v>62</v>
      </c>
      <c r="J26628" t="s">
        <v>74592</v>
      </c>
    </row>
    <row r="26629" spans="1:10" ht="16" x14ac:dyDescent="0.2">
      <c r="A26629" t="s">
        <v>74599</v>
      </c>
      <c r="B26629" t="s">
        <v>74605</v>
      </c>
      <c r="C26629" t="s">
        <v>74606</v>
      </c>
      <c r="D26629">
        <v>2</v>
      </c>
      <c r="E26629" t="s">
        <v>74480</v>
      </c>
      <c r="F26629" t="s">
        <v>13</v>
      </c>
      <c r="G26629" t="s">
        <v>74509</v>
      </c>
      <c r="H26629" s="3" t="s">
        <v>74511</v>
      </c>
      <c r="I26629" t="s">
        <v>62</v>
      </c>
      <c r="J26629" t="s">
        <v>74602</v>
      </c>
    </row>
    <row r="26630" spans="1:10" ht="16" x14ac:dyDescent="0.2">
      <c r="A26630" t="s">
        <v>74599</v>
      </c>
      <c r="B26630" t="s">
        <v>34033</v>
      </c>
      <c r="C26630" t="s">
        <v>34034</v>
      </c>
      <c r="D26630">
        <v>1</v>
      </c>
      <c r="E26630" t="s">
        <v>74480</v>
      </c>
      <c r="F26630" t="s">
        <v>13</v>
      </c>
      <c r="G26630" t="s">
        <v>74509</v>
      </c>
      <c r="H26630" s="3" t="s">
        <v>74511</v>
      </c>
      <c r="I26630" t="s">
        <v>62</v>
      </c>
      <c r="J26630" t="s">
        <v>74602</v>
      </c>
    </row>
    <row r="26631" spans="1:10" ht="16" x14ac:dyDescent="0.2">
      <c r="A26631" t="s">
        <v>74578</v>
      </c>
      <c r="B26631" t="s">
        <v>74607</v>
      </c>
      <c r="C26631" t="s">
        <v>74608</v>
      </c>
      <c r="D26631">
        <v>4</v>
      </c>
      <c r="E26631" t="s">
        <v>74480</v>
      </c>
      <c r="F26631" t="s">
        <v>13</v>
      </c>
      <c r="G26631" t="s">
        <v>74509</v>
      </c>
      <c r="H26631" s="3" t="s">
        <v>74581</v>
      </c>
      <c r="I26631" t="s">
        <v>62</v>
      </c>
      <c r="J26631" t="s">
        <v>74582</v>
      </c>
    </row>
    <row r="26632" spans="1:10" ht="16" x14ac:dyDescent="0.2">
      <c r="A26632" t="s">
        <v>73542</v>
      </c>
      <c r="B26632" t="s">
        <v>74609</v>
      </c>
      <c r="C26632" t="s">
        <v>74610</v>
      </c>
      <c r="D26632">
        <v>2</v>
      </c>
      <c r="E26632" t="s">
        <v>74480</v>
      </c>
      <c r="F26632" t="s">
        <v>13</v>
      </c>
      <c r="G26632" t="s">
        <v>74509</v>
      </c>
      <c r="H26632" s="3" t="s">
        <v>74611</v>
      </c>
      <c r="I26632" t="s">
        <v>62</v>
      </c>
      <c r="J26632" t="s">
        <v>73543</v>
      </c>
    </row>
    <row r="26633" spans="1:10" ht="16" x14ac:dyDescent="0.2">
      <c r="A26633" t="s">
        <v>74586</v>
      </c>
      <c r="B26633" t="s">
        <v>74612</v>
      </c>
      <c r="C26633" t="s">
        <v>74613</v>
      </c>
      <c r="D26633">
        <v>1</v>
      </c>
      <c r="E26633" t="s">
        <v>74480</v>
      </c>
      <c r="F26633" t="s">
        <v>13</v>
      </c>
      <c r="G26633" t="s">
        <v>74509</v>
      </c>
      <c r="H26633" s="3" t="s">
        <v>74589</v>
      </c>
      <c r="I26633" t="s">
        <v>62</v>
      </c>
      <c r="J26633" t="s">
        <v>74590</v>
      </c>
    </row>
    <row r="26634" spans="1:10" ht="16" x14ac:dyDescent="0.2">
      <c r="A26634" t="s">
        <v>17691</v>
      </c>
      <c r="B26634" t="s">
        <v>34033</v>
      </c>
      <c r="C26634" t="s">
        <v>34034</v>
      </c>
      <c r="D26634">
        <v>3</v>
      </c>
      <c r="E26634" t="s">
        <v>74480</v>
      </c>
      <c r="F26634" t="s">
        <v>13</v>
      </c>
      <c r="G26634" t="s">
        <v>74509</v>
      </c>
      <c r="H26634" s="3" t="s">
        <v>74614</v>
      </c>
      <c r="I26634" t="s">
        <v>62</v>
      </c>
      <c r="J26634" t="s">
        <v>17696</v>
      </c>
    </row>
    <row r="26635" spans="1:10" ht="16" x14ac:dyDescent="0.2">
      <c r="A26635" t="s">
        <v>30179</v>
      </c>
      <c r="B26635" t="s">
        <v>34033</v>
      </c>
      <c r="C26635" t="s">
        <v>34034</v>
      </c>
      <c r="D26635">
        <v>1</v>
      </c>
      <c r="E26635" t="s">
        <v>74480</v>
      </c>
      <c r="F26635" t="s">
        <v>13</v>
      </c>
      <c r="G26635" t="s">
        <v>74509</v>
      </c>
      <c r="H26635" s="3" t="s">
        <v>74615</v>
      </c>
      <c r="I26635" t="s">
        <v>62</v>
      </c>
      <c r="J26635" t="s">
        <v>30180</v>
      </c>
    </row>
    <row r="26636" spans="1:10" ht="16" x14ac:dyDescent="0.2">
      <c r="A26636" t="s">
        <v>15415</v>
      </c>
      <c r="B26636" t="s">
        <v>74616</v>
      </c>
      <c r="C26636" t="s">
        <v>67765</v>
      </c>
      <c r="D26636">
        <v>5</v>
      </c>
      <c r="E26636" t="s">
        <v>74480</v>
      </c>
      <c r="F26636" t="s">
        <v>13</v>
      </c>
      <c r="G26636" t="s">
        <v>74509</v>
      </c>
      <c r="H26636" s="3" t="s">
        <v>74514</v>
      </c>
      <c r="I26636" t="s">
        <v>62</v>
      </c>
      <c r="J26636" t="s">
        <v>15416</v>
      </c>
    </row>
    <row r="26637" spans="1:10" ht="16" x14ac:dyDescent="0.2">
      <c r="A26637" t="s">
        <v>74617</v>
      </c>
      <c r="B26637" t="s">
        <v>24093</v>
      </c>
      <c r="C26637" t="s">
        <v>24094</v>
      </c>
      <c r="D26637">
        <v>1</v>
      </c>
      <c r="E26637" t="s">
        <v>74480</v>
      </c>
      <c r="F26637" t="s">
        <v>13</v>
      </c>
      <c r="G26637" t="s">
        <v>74509</v>
      </c>
      <c r="H26637" s="3" t="s">
        <v>74516</v>
      </c>
      <c r="I26637" t="s">
        <v>62</v>
      </c>
      <c r="J26637" t="s">
        <v>74618</v>
      </c>
    </row>
    <row r="26638" spans="1:10" ht="16" x14ac:dyDescent="0.2">
      <c r="A26638" t="s">
        <v>73542</v>
      </c>
      <c r="B26638" t="s">
        <v>74619</v>
      </c>
      <c r="C26638" t="s">
        <v>74620</v>
      </c>
      <c r="D26638">
        <v>1</v>
      </c>
      <c r="E26638" t="s">
        <v>74480</v>
      </c>
      <c r="F26638" t="s">
        <v>13</v>
      </c>
      <c r="G26638" t="s">
        <v>74509</v>
      </c>
      <c r="H26638" s="3" t="s">
        <v>74611</v>
      </c>
      <c r="I26638" t="s">
        <v>62</v>
      </c>
      <c r="J26638" t="s">
        <v>73543</v>
      </c>
    </row>
    <row r="26639" spans="1:10" ht="16" x14ac:dyDescent="0.2">
      <c r="A26639" t="s">
        <v>74621</v>
      </c>
      <c r="B26639" t="s">
        <v>34033</v>
      </c>
      <c r="C26639" t="s">
        <v>34034</v>
      </c>
      <c r="D26639">
        <v>1</v>
      </c>
      <c r="E26639" t="s">
        <v>74480</v>
      </c>
      <c r="F26639" t="s">
        <v>13</v>
      </c>
      <c r="G26639" t="s">
        <v>74509</v>
      </c>
      <c r="H26639" s="3" t="s">
        <v>74516</v>
      </c>
      <c r="I26639" t="s">
        <v>62</v>
      </c>
      <c r="J26639" t="s">
        <v>74622</v>
      </c>
    </row>
    <row r="26640" spans="1:10" ht="16" x14ac:dyDescent="0.2">
      <c r="A26640" t="s">
        <v>74591</v>
      </c>
      <c r="B26640" t="s">
        <v>74520</v>
      </c>
      <c r="C26640" t="s">
        <v>74521</v>
      </c>
      <c r="D26640">
        <v>3</v>
      </c>
      <c r="E26640" t="s">
        <v>74480</v>
      </c>
      <c r="F26640" t="s">
        <v>13</v>
      </c>
      <c r="G26640" t="s">
        <v>74509</v>
      </c>
      <c r="H26640" s="3" t="s">
        <v>74555</v>
      </c>
      <c r="I26640" t="s">
        <v>62</v>
      </c>
      <c r="J26640" t="s">
        <v>74592</v>
      </c>
    </row>
    <row r="26641" spans="1:10" ht="16" x14ac:dyDescent="0.2">
      <c r="A26641" t="s">
        <v>10648</v>
      </c>
      <c r="B26641" t="s">
        <v>74623</v>
      </c>
      <c r="C26641" t="s">
        <v>74624</v>
      </c>
      <c r="D26641">
        <v>6</v>
      </c>
      <c r="E26641" t="s">
        <v>74480</v>
      </c>
      <c r="F26641" t="s">
        <v>13</v>
      </c>
      <c r="G26641" t="s">
        <v>74509</v>
      </c>
      <c r="H26641" s="3" t="s">
        <v>74514</v>
      </c>
      <c r="I26641" t="s">
        <v>62</v>
      </c>
      <c r="J26641" t="s">
        <v>10651</v>
      </c>
    </row>
    <row r="26642" spans="1:10" ht="16" x14ac:dyDescent="0.2">
      <c r="A26642" t="s">
        <v>74625</v>
      </c>
      <c r="B26642" t="s">
        <v>34033</v>
      </c>
      <c r="C26642" t="s">
        <v>34034</v>
      </c>
      <c r="D26642">
        <v>1</v>
      </c>
      <c r="E26642" t="s">
        <v>74480</v>
      </c>
      <c r="F26642" t="s">
        <v>13</v>
      </c>
      <c r="G26642" t="s">
        <v>74509</v>
      </c>
      <c r="H26642" s="3" t="s">
        <v>74516</v>
      </c>
      <c r="I26642" t="s">
        <v>62</v>
      </c>
      <c r="J26642" t="s">
        <v>74626</v>
      </c>
    </row>
    <row r="26643" spans="1:10" ht="32" x14ac:dyDescent="0.2">
      <c r="A26643" t="s">
        <v>74627</v>
      </c>
      <c r="B26643" t="s">
        <v>34033</v>
      </c>
      <c r="C26643" t="s">
        <v>34034</v>
      </c>
      <c r="D26643">
        <v>1</v>
      </c>
      <c r="E26643" t="s">
        <v>74480</v>
      </c>
      <c r="F26643" t="s">
        <v>13</v>
      </c>
      <c r="G26643" t="s">
        <v>74509</v>
      </c>
      <c r="H26643" s="3" t="s">
        <v>74628</v>
      </c>
      <c r="I26643" t="s">
        <v>62</v>
      </c>
      <c r="J26643" t="s">
        <v>74629</v>
      </c>
    </row>
    <row r="26644" spans="1:10" ht="16" x14ac:dyDescent="0.2">
      <c r="A26644" t="s">
        <v>53469</v>
      </c>
      <c r="B26644" t="s">
        <v>10129</v>
      </c>
      <c r="C26644" t="s">
        <v>10130</v>
      </c>
      <c r="D26644">
        <v>5</v>
      </c>
      <c r="E26644" t="s">
        <v>74480</v>
      </c>
      <c r="F26644" t="s">
        <v>13</v>
      </c>
      <c r="G26644" t="s">
        <v>74509</v>
      </c>
      <c r="H26644" s="3" t="s">
        <v>74511</v>
      </c>
      <c r="I26644" t="s">
        <v>62</v>
      </c>
      <c r="J26644" t="s">
        <v>53470</v>
      </c>
    </row>
    <row r="26645" spans="1:10" ht="16" x14ac:dyDescent="0.2">
      <c r="A26645" t="s">
        <v>68939</v>
      </c>
      <c r="B26645" t="s">
        <v>74574</v>
      </c>
      <c r="C26645" t="s">
        <v>24094</v>
      </c>
      <c r="D26645">
        <v>2</v>
      </c>
      <c r="E26645" t="s">
        <v>74480</v>
      </c>
      <c r="F26645" t="s">
        <v>13</v>
      </c>
      <c r="G26645" t="s">
        <v>74509</v>
      </c>
      <c r="H26645" s="3" t="s">
        <v>74514</v>
      </c>
      <c r="I26645" t="s">
        <v>62</v>
      </c>
      <c r="J26645" t="s">
        <v>68940</v>
      </c>
    </row>
    <row r="26646" spans="1:10" ht="16" x14ac:dyDescent="0.2">
      <c r="A26646" t="s">
        <v>4678</v>
      </c>
      <c r="B26646" t="s">
        <v>10129</v>
      </c>
      <c r="C26646" t="s">
        <v>10130</v>
      </c>
      <c r="D26646">
        <v>5</v>
      </c>
      <c r="E26646" t="s">
        <v>74480</v>
      </c>
      <c r="F26646" t="s">
        <v>13</v>
      </c>
      <c r="G26646" t="s">
        <v>74509</v>
      </c>
      <c r="H26646" s="3" t="s">
        <v>74514</v>
      </c>
      <c r="I26646" t="s">
        <v>62</v>
      </c>
      <c r="J26646" t="s">
        <v>4681</v>
      </c>
    </row>
    <row r="26647" spans="1:10" ht="16" x14ac:dyDescent="0.2">
      <c r="A26647" t="s">
        <v>74625</v>
      </c>
      <c r="B26647" t="s">
        <v>74547</v>
      </c>
      <c r="C26647" t="s">
        <v>74548</v>
      </c>
      <c r="D26647">
        <v>2</v>
      </c>
      <c r="E26647" t="s">
        <v>74480</v>
      </c>
      <c r="F26647" t="s">
        <v>13</v>
      </c>
      <c r="G26647" t="s">
        <v>74509</v>
      </c>
      <c r="H26647" s="3" t="s">
        <v>74516</v>
      </c>
      <c r="I26647" t="s">
        <v>62</v>
      </c>
      <c r="J26647" t="s">
        <v>74626</v>
      </c>
    </row>
    <row r="26648" spans="1:10" ht="16" x14ac:dyDescent="0.2">
      <c r="A26648" t="s">
        <v>55604</v>
      </c>
      <c r="B26648" t="s">
        <v>74630</v>
      </c>
      <c r="C26648" t="s">
        <v>74631</v>
      </c>
      <c r="D26648">
        <v>6</v>
      </c>
      <c r="E26648" t="s">
        <v>74480</v>
      </c>
      <c r="F26648" t="s">
        <v>13</v>
      </c>
      <c r="G26648" t="s">
        <v>74509</v>
      </c>
      <c r="H26648" s="3" t="s">
        <v>74514</v>
      </c>
      <c r="I26648" t="s">
        <v>62</v>
      </c>
      <c r="J26648" t="s">
        <v>55609</v>
      </c>
    </row>
    <row r="26649" spans="1:10" ht="16" x14ac:dyDescent="0.2">
      <c r="A26649" t="s">
        <v>53702</v>
      </c>
      <c r="B26649" t="s">
        <v>24093</v>
      </c>
      <c r="C26649" t="s">
        <v>24094</v>
      </c>
      <c r="D26649">
        <v>2</v>
      </c>
      <c r="E26649" t="s">
        <v>74480</v>
      </c>
      <c r="F26649" t="s">
        <v>13</v>
      </c>
      <c r="G26649" t="s">
        <v>74509</v>
      </c>
      <c r="H26649" s="3" t="s">
        <v>74516</v>
      </c>
      <c r="I26649" t="s">
        <v>62</v>
      </c>
      <c r="J26649" t="s">
        <v>53706</v>
      </c>
    </row>
    <row r="26650" spans="1:10" ht="16" x14ac:dyDescent="0.2">
      <c r="A26650" t="s">
        <v>54687</v>
      </c>
      <c r="B26650" t="s">
        <v>34033</v>
      </c>
      <c r="C26650" t="s">
        <v>34034</v>
      </c>
      <c r="D26650">
        <v>2</v>
      </c>
      <c r="E26650" t="s">
        <v>74480</v>
      </c>
      <c r="F26650" t="s">
        <v>13</v>
      </c>
      <c r="G26650" t="s">
        <v>74509</v>
      </c>
      <c r="H26650" s="3" t="s">
        <v>74516</v>
      </c>
      <c r="I26650" t="s">
        <v>62</v>
      </c>
      <c r="J26650" t="s">
        <v>54688</v>
      </c>
    </row>
    <row r="26651" spans="1:10" ht="16" x14ac:dyDescent="0.2">
      <c r="A26651" t="s">
        <v>74578</v>
      </c>
      <c r="B26651" t="s">
        <v>74632</v>
      </c>
      <c r="C26651" t="s">
        <v>74633</v>
      </c>
      <c r="D26651">
        <v>1</v>
      </c>
      <c r="E26651" t="s">
        <v>74480</v>
      </c>
      <c r="F26651" t="s">
        <v>13</v>
      </c>
      <c r="G26651" t="s">
        <v>74509</v>
      </c>
      <c r="H26651" s="3" t="s">
        <v>74581</v>
      </c>
      <c r="I26651" t="s">
        <v>62</v>
      </c>
      <c r="J26651" t="s">
        <v>74582</v>
      </c>
    </row>
    <row r="26652" spans="1:10" ht="16" x14ac:dyDescent="0.2">
      <c r="A26652" t="s">
        <v>74617</v>
      </c>
      <c r="B26652" t="s">
        <v>74634</v>
      </c>
      <c r="C26652" t="s">
        <v>74635</v>
      </c>
      <c r="D26652">
        <v>2</v>
      </c>
      <c r="E26652" t="s">
        <v>74480</v>
      </c>
      <c r="F26652" t="s">
        <v>13</v>
      </c>
      <c r="G26652" t="s">
        <v>74509</v>
      </c>
      <c r="H26652" s="3" t="s">
        <v>74516</v>
      </c>
      <c r="I26652" t="s">
        <v>62</v>
      </c>
      <c r="J26652" t="s">
        <v>74618</v>
      </c>
    </row>
    <row r="26653" spans="1:10" ht="32" x14ac:dyDescent="0.2">
      <c r="A26653" t="s">
        <v>46185</v>
      </c>
      <c r="B26653" t="s">
        <v>74636</v>
      </c>
      <c r="C26653" t="s">
        <v>74637</v>
      </c>
      <c r="D26653">
        <v>2</v>
      </c>
      <c r="E26653" t="s">
        <v>13</v>
      </c>
      <c r="F26653" t="s">
        <v>13</v>
      </c>
      <c r="G26653" t="s">
        <v>74638</v>
      </c>
      <c r="H26653" s="3" t="s">
        <v>74639</v>
      </c>
      <c r="I26653" t="s">
        <v>62</v>
      </c>
      <c r="J26653" t="s">
        <v>46189</v>
      </c>
    </row>
    <row r="26654" spans="1:10" ht="16" x14ac:dyDescent="0.2">
      <c r="A26654" t="s">
        <v>35514</v>
      </c>
      <c r="B26654" t="s">
        <v>30977</v>
      </c>
      <c r="C26654" t="s">
        <v>74640</v>
      </c>
      <c r="D26654">
        <v>2</v>
      </c>
      <c r="E26654" t="s">
        <v>730</v>
      </c>
      <c r="F26654" t="s">
        <v>13</v>
      </c>
      <c r="G26654" t="s">
        <v>74641</v>
      </c>
      <c r="H26654" s="3" t="s">
        <v>74642</v>
      </c>
      <c r="I26654" t="s">
        <v>62</v>
      </c>
      <c r="J26654" t="s">
        <v>35518</v>
      </c>
    </row>
    <row r="26655" spans="1:10" ht="16" x14ac:dyDescent="0.2">
      <c r="A26655" t="s">
        <v>35514</v>
      </c>
      <c r="B26655" t="s">
        <v>74643</v>
      </c>
      <c r="C26655" t="s">
        <v>74644</v>
      </c>
      <c r="D26655">
        <v>6</v>
      </c>
      <c r="E26655" t="s">
        <v>730</v>
      </c>
      <c r="F26655" t="s">
        <v>13</v>
      </c>
      <c r="G26655" t="s">
        <v>74641</v>
      </c>
      <c r="H26655" s="3" t="s">
        <v>74645</v>
      </c>
      <c r="I26655" t="s">
        <v>62</v>
      </c>
      <c r="J26655" t="s">
        <v>35518</v>
      </c>
    </row>
    <row r="26656" spans="1:10" ht="16" x14ac:dyDescent="0.2">
      <c r="A26656" t="s">
        <v>35514</v>
      </c>
      <c r="B26656" t="s">
        <v>74646</v>
      </c>
      <c r="C26656" t="s">
        <v>74647</v>
      </c>
      <c r="D26656">
        <v>5</v>
      </c>
      <c r="E26656" t="s">
        <v>730</v>
      </c>
      <c r="F26656" t="s">
        <v>13</v>
      </c>
      <c r="G26656" t="s">
        <v>74641</v>
      </c>
      <c r="H26656" s="3" t="s">
        <v>74645</v>
      </c>
      <c r="I26656" t="s">
        <v>62</v>
      </c>
      <c r="J26656" t="s">
        <v>35518</v>
      </c>
    </row>
    <row r="26657" spans="1:10" ht="16" x14ac:dyDescent="0.2">
      <c r="A26657" t="s">
        <v>35975</v>
      </c>
      <c r="B26657" t="s">
        <v>74648</v>
      </c>
      <c r="C26657" t="s">
        <v>74649</v>
      </c>
      <c r="D26657">
        <v>2</v>
      </c>
      <c r="E26657" t="s">
        <v>730</v>
      </c>
      <c r="F26657" t="s">
        <v>13</v>
      </c>
      <c r="G26657" t="s">
        <v>74641</v>
      </c>
      <c r="H26657" s="3" t="s">
        <v>74645</v>
      </c>
      <c r="I26657" t="s">
        <v>62</v>
      </c>
      <c r="J26657" t="s">
        <v>35976</v>
      </c>
    </row>
    <row r="26658" spans="1:10" ht="16" x14ac:dyDescent="0.2">
      <c r="A26658" t="s">
        <v>35514</v>
      </c>
      <c r="B26658" t="s">
        <v>74650</v>
      </c>
      <c r="C26658" t="s">
        <v>74651</v>
      </c>
      <c r="D26658">
        <v>7</v>
      </c>
      <c r="E26658" t="s">
        <v>730</v>
      </c>
      <c r="F26658" t="s">
        <v>13</v>
      </c>
      <c r="G26658" t="s">
        <v>74641</v>
      </c>
      <c r="H26658" s="3" t="s">
        <v>74645</v>
      </c>
      <c r="I26658" t="s">
        <v>62</v>
      </c>
      <c r="J26658" t="s">
        <v>35518</v>
      </c>
    </row>
    <row r="26659" spans="1:10" ht="16" x14ac:dyDescent="0.2">
      <c r="A26659" t="s">
        <v>35514</v>
      </c>
      <c r="B26659" t="s">
        <v>74652</v>
      </c>
      <c r="C26659" t="s">
        <v>74653</v>
      </c>
      <c r="D26659">
        <v>1</v>
      </c>
      <c r="E26659" t="s">
        <v>730</v>
      </c>
      <c r="F26659" t="s">
        <v>13</v>
      </c>
      <c r="G26659" t="s">
        <v>74641</v>
      </c>
      <c r="H26659" s="3" t="s">
        <v>74645</v>
      </c>
      <c r="I26659" t="s">
        <v>62</v>
      </c>
      <c r="J26659" t="s">
        <v>35518</v>
      </c>
    </row>
    <row r="26660" spans="1:10" ht="16" x14ac:dyDescent="0.2">
      <c r="A26660" t="s">
        <v>35514</v>
      </c>
      <c r="B26660" t="s">
        <v>74654</v>
      </c>
      <c r="C26660" t="s">
        <v>74655</v>
      </c>
      <c r="D26660">
        <v>3</v>
      </c>
      <c r="E26660" t="s">
        <v>730</v>
      </c>
      <c r="F26660" t="s">
        <v>13</v>
      </c>
      <c r="G26660" t="s">
        <v>74641</v>
      </c>
      <c r="H26660" s="3" t="s">
        <v>74645</v>
      </c>
      <c r="I26660" t="s">
        <v>62</v>
      </c>
      <c r="J26660" t="s">
        <v>35518</v>
      </c>
    </row>
    <row r="26661" spans="1:10" ht="16" x14ac:dyDescent="0.2">
      <c r="A26661" t="s">
        <v>53151</v>
      </c>
      <c r="B26661" t="s">
        <v>74656</v>
      </c>
      <c r="C26661" t="s">
        <v>74657</v>
      </c>
      <c r="D26661">
        <v>1</v>
      </c>
      <c r="E26661" t="s">
        <v>13</v>
      </c>
      <c r="F26661" t="s">
        <v>13</v>
      </c>
      <c r="G26661" t="s">
        <v>74658</v>
      </c>
      <c r="H26661" s="3" t="s">
        <v>74659</v>
      </c>
      <c r="I26661" t="s">
        <v>62</v>
      </c>
      <c r="J26661" t="s">
        <v>53155</v>
      </c>
    </row>
    <row r="26662" spans="1:10" ht="16" x14ac:dyDescent="0.2">
      <c r="A26662" t="s">
        <v>55604</v>
      </c>
      <c r="B26662" t="s">
        <v>74660</v>
      </c>
      <c r="C26662" t="s">
        <v>74661</v>
      </c>
      <c r="D26662">
        <v>8</v>
      </c>
      <c r="E26662" t="s">
        <v>13</v>
      </c>
      <c r="F26662" t="s">
        <v>13</v>
      </c>
      <c r="G26662" t="s">
        <v>74662</v>
      </c>
      <c r="H26662" s="3" t="s">
        <v>74663</v>
      </c>
      <c r="I26662" t="s">
        <v>62</v>
      </c>
      <c r="J26662" t="s">
        <v>55609</v>
      </c>
    </row>
    <row r="26663" spans="1:10" ht="16" x14ac:dyDescent="0.2">
      <c r="A26663" t="s">
        <v>55604</v>
      </c>
      <c r="B26663" t="s">
        <v>74664</v>
      </c>
      <c r="C26663" t="s">
        <v>74665</v>
      </c>
      <c r="D26663">
        <v>1</v>
      </c>
      <c r="E26663" t="s">
        <v>13</v>
      </c>
      <c r="F26663" t="s">
        <v>13</v>
      </c>
      <c r="G26663" t="s">
        <v>74662</v>
      </c>
      <c r="H26663" s="3" t="s">
        <v>74663</v>
      </c>
      <c r="I26663" t="s">
        <v>62</v>
      </c>
      <c r="J26663" t="s">
        <v>55609</v>
      </c>
    </row>
    <row r="26664" spans="1:10" ht="16" x14ac:dyDescent="0.2">
      <c r="A26664" t="s">
        <v>55604</v>
      </c>
      <c r="B26664" t="s">
        <v>74666</v>
      </c>
      <c r="C26664" t="s">
        <v>74667</v>
      </c>
      <c r="D26664">
        <v>2</v>
      </c>
      <c r="E26664" t="s">
        <v>13</v>
      </c>
      <c r="F26664" t="s">
        <v>13</v>
      </c>
      <c r="G26664" t="s">
        <v>74662</v>
      </c>
      <c r="H26664" s="3" t="s">
        <v>74663</v>
      </c>
      <c r="I26664" t="s">
        <v>62</v>
      </c>
      <c r="J26664" t="s">
        <v>55609</v>
      </c>
    </row>
    <row r="26665" spans="1:10" ht="16" x14ac:dyDescent="0.2">
      <c r="A26665" t="s">
        <v>53151</v>
      </c>
      <c r="B26665" t="s">
        <v>74668</v>
      </c>
      <c r="C26665" t="s">
        <v>74669</v>
      </c>
      <c r="D26665">
        <v>2</v>
      </c>
      <c r="E26665" t="s">
        <v>13</v>
      </c>
      <c r="F26665" t="s">
        <v>13</v>
      </c>
      <c r="G26665" t="s">
        <v>74670</v>
      </c>
      <c r="H26665" s="3" t="s">
        <v>74671</v>
      </c>
      <c r="I26665" t="s">
        <v>62</v>
      </c>
      <c r="J26665" t="s">
        <v>53155</v>
      </c>
    </row>
    <row r="26666" spans="1:10" ht="16" x14ac:dyDescent="0.2">
      <c r="A26666" t="s">
        <v>54162</v>
      </c>
      <c r="B26666" t="s">
        <v>74672</v>
      </c>
      <c r="C26666" t="s">
        <v>74673</v>
      </c>
      <c r="D26666">
        <v>2</v>
      </c>
      <c r="E26666" t="s">
        <v>13</v>
      </c>
      <c r="F26666" t="s">
        <v>13</v>
      </c>
      <c r="G26666" t="s">
        <v>74674</v>
      </c>
      <c r="H26666" s="3" t="s">
        <v>74675</v>
      </c>
      <c r="I26666" t="s">
        <v>423</v>
      </c>
      <c r="J26666" t="s">
        <v>54165</v>
      </c>
    </row>
    <row r="26667" spans="1:10" ht="16" x14ac:dyDescent="0.2">
      <c r="A26667" t="s">
        <v>7547</v>
      </c>
      <c r="B26667" t="s">
        <v>74676</v>
      </c>
      <c r="C26667" t="s">
        <v>74677</v>
      </c>
      <c r="D26667">
        <v>1</v>
      </c>
      <c r="E26667" t="s">
        <v>13</v>
      </c>
      <c r="F26667" t="s">
        <v>13</v>
      </c>
      <c r="G26667" t="s">
        <v>74674</v>
      </c>
      <c r="H26667" s="3" t="s">
        <v>74678</v>
      </c>
      <c r="I26667" t="s">
        <v>423</v>
      </c>
      <c r="J26667" t="s">
        <v>7552</v>
      </c>
    </row>
    <row r="26668" spans="1:10" ht="16" x14ac:dyDescent="0.2">
      <c r="A26668" t="s">
        <v>74679</v>
      </c>
      <c r="B26668" t="s">
        <v>74680</v>
      </c>
      <c r="C26668" t="s">
        <v>74681</v>
      </c>
      <c r="D26668">
        <v>4</v>
      </c>
      <c r="E26668" t="s">
        <v>74682</v>
      </c>
      <c r="F26668" t="s">
        <v>13</v>
      </c>
      <c r="G26668" t="s">
        <v>74674</v>
      </c>
      <c r="H26668" s="3" t="s">
        <v>74683</v>
      </c>
      <c r="I26668" t="s">
        <v>126</v>
      </c>
      <c r="J26668" t="s">
        <v>74684</v>
      </c>
    </row>
    <row r="26669" spans="1:10" ht="16" x14ac:dyDescent="0.2">
      <c r="A26669" t="s">
        <v>74679</v>
      </c>
      <c r="B26669" t="s">
        <v>74685</v>
      </c>
      <c r="C26669" t="s">
        <v>74686</v>
      </c>
      <c r="D26669">
        <v>1</v>
      </c>
      <c r="E26669" t="s">
        <v>74682</v>
      </c>
      <c r="F26669" t="s">
        <v>13</v>
      </c>
      <c r="G26669" t="s">
        <v>74674</v>
      </c>
      <c r="H26669" s="3" t="s">
        <v>74683</v>
      </c>
      <c r="I26669" t="s">
        <v>126</v>
      </c>
      <c r="J26669" t="s">
        <v>74684</v>
      </c>
    </row>
    <row r="26670" spans="1:10" ht="16" x14ac:dyDescent="0.2">
      <c r="A26670" t="s">
        <v>7547</v>
      </c>
      <c r="B26670" t="s">
        <v>74672</v>
      </c>
      <c r="C26670" t="s">
        <v>74673</v>
      </c>
      <c r="D26670">
        <v>4</v>
      </c>
      <c r="E26670" t="s">
        <v>13</v>
      </c>
      <c r="F26670" t="s">
        <v>13</v>
      </c>
      <c r="G26670" t="s">
        <v>74674</v>
      </c>
      <c r="H26670" s="3" t="s">
        <v>74678</v>
      </c>
      <c r="I26670" t="s">
        <v>423</v>
      </c>
      <c r="J26670" t="s">
        <v>7552</v>
      </c>
    </row>
    <row r="26671" spans="1:10" ht="16" x14ac:dyDescent="0.2">
      <c r="A26671" t="s">
        <v>53403</v>
      </c>
      <c r="B26671" t="s">
        <v>74687</v>
      </c>
      <c r="C26671" t="s">
        <v>74688</v>
      </c>
      <c r="D26671">
        <v>1</v>
      </c>
      <c r="E26671" t="s">
        <v>74682</v>
      </c>
      <c r="F26671" t="s">
        <v>13</v>
      </c>
      <c r="G26671" t="s">
        <v>74674</v>
      </c>
      <c r="H26671" s="3" t="s">
        <v>74689</v>
      </c>
      <c r="I26671" t="s">
        <v>126</v>
      </c>
      <c r="J26671" t="s">
        <v>53406</v>
      </c>
    </row>
    <row r="26672" spans="1:10" ht="16" x14ac:dyDescent="0.2">
      <c r="A26672" t="s">
        <v>54614</v>
      </c>
      <c r="B26672" t="s">
        <v>74690</v>
      </c>
      <c r="C26672" t="s">
        <v>74691</v>
      </c>
      <c r="D26672">
        <v>1</v>
      </c>
      <c r="E26672" t="s">
        <v>74682</v>
      </c>
      <c r="F26672" t="s">
        <v>13</v>
      </c>
      <c r="G26672" t="s">
        <v>74674</v>
      </c>
      <c r="H26672" s="3" t="s">
        <v>74689</v>
      </c>
      <c r="I26672" t="s">
        <v>126</v>
      </c>
      <c r="J26672" t="s">
        <v>54619</v>
      </c>
    </row>
    <row r="26673" spans="1:10" ht="16" x14ac:dyDescent="0.2">
      <c r="A26673" t="s">
        <v>3941</v>
      </c>
      <c r="B26673" t="s">
        <v>74692</v>
      </c>
      <c r="C26673" t="s">
        <v>74693</v>
      </c>
      <c r="D26673">
        <v>1</v>
      </c>
      <c r="E26673" t="s">
        <v>13</v>
      </c>
      <c r="F26673" t="s">
        <v>13</v>
      </c>
      <c r="G26673" t="s">
        <v>74674</v>
      </c>
      <c r="H26673" s="3" t="s">
        <v>74678</v>
      </c>
      <c r="I26673" t="s">
        <v>423</v>
      </c>
      <c r="J26673" t="s">
        <v>3945</v>
      </c>
    </row>
    <row r="26674" spans="1:10" ht="16" x14ac:dyDescent="0.2">
      <c r="A26674" t="s">
        <v>7547</v>
      </c>
      <c r="B26674" t="s">
        <v>74694</v>
      </c>
      <c r="C26674" t="s">
        <v>74695</v>
      </c>
      <c r="D26674">
        <v>7</v>
      </c>
      <c r="E26674" t="s">
        <v>13</v>
      </c>
      <c r="F26674" t="s">
        <v>13</v>
      </c>
      <c r="G26674" t="s">
        <v>74674</v>
      </c>
      <c r="H26674" s="3" t="s">
        <v>74678</v>
      </c>
      <c r="I26674" t="s">
        <v>423</v>
      </c>
      <c r="J26674" t="s">
        <v>7552</v>
      </c>
    </row>
    <row r="26675" spans="1:10" ht="16" x14ac:dyDescent="0.2">
      <c r="A26675" t="s">
        <v>23371</v>
      </c>
      <c r="B26675" t="s">
        <v>74696</v>
      </c>
      <c r="C26675" t="s">
        <v>74697</v>
      </c>
      <c r="D26675">
        <v>2</v>
      </c>
      <c r="E26675" t="s">
        <v>74682</v>
      </c>
      <c r="F26675" t="s">
        <v>13</v>
      </c>
      <c r="G26675" t="s">
        <v>74674</v>
      </c>
      <c r="H26675" s="3" t="s">
        <v>74698</v>
      </c>
      <c r="I26675" t="s">
        <v>126</v>
      </c>
      <c r="J26675" t="s">
        <v>23376</v>
      </c>
    </row>
    <row r="26676" spans="1:10" ht="32" x14ac:dyDescent="0.2">
      <c r="A26676" t="s">
        <v>74679</v>
      </c>
      <c r="B26676" t="s">
        <v>74699</v>
      </c>
      <c r="C26676" t="s">
        <v>74700</v>
      </c>
      <c r="D26676">
        <v>6</v>
      </c>
      <c r="E26676" t="s">
        <v>74682</v>
      </c>
      <c r="F26676" t="s">
        <v>13</v>
      </c>
      <c r="G26676" t="s">
        <v>74674</v>
      </c>
      <c r="H26676" s="3" t="s">
        <v>74701</v>
      </c>
      <c r="I26676" t="s">
        <v>126</v>
      </c>
      <c r="J26676" t="s">
        <v>74684</v>
      </c>
    </row>
    <row r="26677" spans="1:10" ht="32" x14ac:dyDescent="0.2">
      <c r="A26677" t="s">
        <v>74702</v>
      </c>
      <c r="B26677" t="s">
        <v>74703</v>
      </c>
      <c r="C26677" t="s">
        <v>74704</v>
      </c>
      <c r="D26677">
        <v>1</v>
      </c>
      <c r="E26677" t="s">
        <v>13</v>
      </c>
      <c r="F26677" t="s">
        <v>13</v>
      </c>
      <c r="G26677" t="s">
        <v>74705</v>
      </c>
      <c r="H26677" s="3" t="s">
        <v>74706</v>
      </c>
      <c r="I26677" t="s">
        <v>126</v>
      </c>
      <c r="J26677" t="s">
        <v>74707</v>
      </c>
    </row>
    <row r="26678" spans="1:10" ht="16" x14ac:dyDescent="0.2">
      <c r="A26678" t="s">
        <v>5757</v>
      </c>
      <c r="B26678" t="s">
        <v>74708</v>
      </c>
      <c r="C26678" t="s">
        <v>74709</v>
      </c>
      <c r="D26678">
        <v>2</v>
      </c>
      <c r="E26678" t="s">
        <v>730</v>
      </c>
      <c r="F26678" t="s">
        <v>13</v>
      </c>
      <c r="G26678" t="s">
        <v>74710</v>
      </c>
      <c r="H26678" s="3" t="s">
        <v>74711</v>
      </c>
      <c r="I26678" t="s">
        <v>404</v>
      </c>
      <c r="J26678" t="s">
        <v>5760</v>
      </c>
    </row>
    <row r="26679" spans="1:10" ht="16" x14ac:dyDescent="0.2">
      <c r="A26679" t="s">
        <v>26830</v>
      </c>
      <c r="B26679" t="s">
        <v>74712</v>
      </c>
      <c r="C26679" t="s">
        <v>74713</v>
      </c>
      <c r="D26679">
        <v>2</v>
      </c>
      <c r="E26679" t="s">
        <v>730</v>
      </c>
      <c r="F26679" t="s">
        <v>13</v>
      </c>
      <c r="G26679" t="s">
        <v>74710</v>
      </c>
      <c r="H26679" s="3" t="s">
        <v>74714</v>
      </c>
      <c r="I26679" t="s">
        <v>404</v>
      </c>
      <c r="J26679" t="s">
        <v>26835</v>
      </c>
    </row>
    <row r="26680" spans="1:10" ht="16" x14ac:dyDescent="0.2">
      <c r="A26680" t="s">
        <v>74715</v>
      </c>
      <c r="B26680" t="s">
        <v>74716</v>
      </c>
      <c r="C26680" t="s">
        <v>74717</v>
      </c>
      <c r="D26680">
        <v>1</v>
      </c>
      <c r="E26680" t="s">
        <v>13</v>
      </c>
      <c r="F26680" t="s">
        <v>13</v>
      </c>
      <c r="G26680" t="s">
        <v>74718</v>
      </c>
      <c r="H26680" s="3" t="s">
        <v>74719</v>
      </c>
      <c r="I26680" t="s">
        <v>3979</v>
      </c>
      <c r="J26680" t="s">
        <v>74720</v>
      </c>
    </row>
    <row r="26681" spans="1:10" ht="16" x14ac:dyDescent="0.2">
      <c r="A26681" t="s">
        <v>70923</v>
      </c>
      <c r="B26681" t="s">
        <v>70930</v>
      </c>
      <c r="C26681" t="s">
        <v>70931</v>
      </c>
      <c r="D26681">
        <v>1</v>
      </c>
      <c r="E26681" t="s">
        <v>730</v>
      </c>
      <c r="F26681" t="s">
        <v>13</v>
      </c>
      <c r="G26681" t="s">
        <v>74721</v>
      </c>
      <c r="H26681" s="3" t="s">
        <v>74722</v>
      </c>
      <c r="I26681" t="s">
        <v>62</v>
      </c>
      <c r="J26681" t="s">
        <v>70926</v>
      </c>
    </row>
    <row r="26682" spans="1:10" ht="16" x14ac:dyDescent="0.2">
      <c r="A26682" t="s">
        <v>74723</v>
      </c>
      <c r="B26682" t="s">
        <v>74724</v>
      </c>
      <c r="C26682" t="s">
        <v>74725</v>
      </c>
      <c r="D26682">
        <v>1</v>
      </c>
      <c r="E26682" t="s">
        <v>730</v>
      </c>
      <c r="F26682" t="s">
        <v>13</v>
      </c>
      <c r="G26682" t="s">
        <v>74721</v>
      </c>
      <c r="H26682" s="3" t="s">
        <v>74726</v>
      </c>
      <c r="I26682" t="s">
        <v>62</v>
      </c>
      <c r="J26682" t="s">
        <v>74727</v>
      </c>
    </row>
    <row r="26683" spans="1:10" ht="16" x14ac:dyDescent="0.2">
      <c r="A26683" t="s">
        <v>55443</v>
      </c>
      <c r="B26683" t="s">
        <v>20511</v>
      </c>
      <c r="C26683" t="s">
        <v>74728</v>
      </c>
      <c r="D26683">
        <v>1</v>
      </c>
      <c r="E26683" t="s">
        <v>730</v>
      </c>
      <c r="F26683" t="s">
        <v>13</v>
      </c>
      <c r="G26683" t="s">
        <v>74721</v>
      </c>
      <c r="H26683" s="3" t="s">
        <v>74729</v>
      </c>
      <c r="I26683" t="s">
        <v>62</v>
      </c>
      <c r="J26683" t="s">
        <v>55446</v>
      </c>
    </row>
    <row r="26684" spans="1:10" ht="16" x14ac:dyDescent="0.2">
      <c r="A26684" t="s">
        <v>74730</v>
      </c>
      <c r="B26684" t="s">
        <v>17385</v>
      </c>
      <c r="C26684" t="s">
        <v>41003</v>
      </c>
      <c r="D26684">
        <v>1</v>
      </c>
      <c r="E26684" t="s">
        <v>730</v>
      </c>
      <c r="F26684" t="s">
        <v>13</v>
      </c>
      <c r="G26684" t="s">
        <v>74721</v>
      </c>
      <c r="H26684" s="3" t="s">
        <v>74726</v>
      </c>
      <c r="I26684" t="s">
        <v>62</v>
      </c>
      <c r="J26684" t="s">
        <v>74731</v>
      </c>
    </row>
    <row r="26685" spans="1:10" ht="16" x14ac:dyDescent="0.2">
      <c r="A26685" t="s">
        <v>33828</v>
      </c>
      <c r="B26685" t="s">
        <v>74732</v>
      </c>
      <c r="C26685" t="s">
        <v>74733</v>
      </c>
      <c r="D26685">
        <v>2</v>
      </c>
      <c r="E26685" t="s">
        <v>74734</v>
      </c>
      <c r="F26685" t="s">
        <v>13</v>
      </c>
      <c r="G26685" t="s">
        <v>74735</v>
      </c>
      <c r="H26685" s="3" t="s">
        <v>74736</v>
      </c>
      <c r="I26685" t="s">
        <v>404</v>
      </c>
      <c r="J26685" t="s">
        <v>33832</v>
      </c>
    </row>
    <row r="26686" spans="1:10" ht="16" x14ac:dyDescent="0.2">
      <c r="A26686" t="s">
        <v>33041</v>
      </c>
      <c r="B26686" t="s">
        <v>67335</v>
      </c>
      <c r="C26686" t="s">
        <v>67336</v>
      </c>
      <c r="D26686">
        <v>2</v>
      </c>
      <c r="E26686" t="s">
        <v>74734</v>
      </c>
      <c r="F26686" t="s">
        <v>13</v>
      </c>
      <c r="G26686" t="s">
        <v>74735</v>
      </c>
      <c r="H26686" s="3" t="s">
        <v>74737</v>
      </c>
      <c r="I26686" t="s">
        <v>404</v>
      </c>
      <c r="J26686" t="s">
        <v>33044</v>
      </c>
    </row>
    <row r="26687" spans="1:10" ht="16" x14ac:dyDescent="0.2">
      <c r="A26687" t="s">
        <v>26408</v>
      </c>
      <c r="B26687" t="s">
        <v>8936</v>
      </c>
      <c r="C26687" t="s">
        <v>74738</v>
      </c>
      <c r="D26687">
        <v>2</v>
      </c>
      <c r="E26687">
        <f>38</f>
        <v>38</v>
      </c>
      <c r="F26687" t="s">
        <v>13</v>
      </c>
      <c r="G26687" t="s">
        <v>74735</v>
      </c>
      <c r="H26687" s="3" t="s">
        <v>74739</v>
      </c>
      <c r="I26687" t="s">
        <v>62</v>
      </c>
      <c r="J26687" t="s">
        <v>26412</v>
      </c>
    </row>
    <row r="26688" spans="1:10" ht="16" x14ac:dyDescent="0.2">
      <c r="A26688" t="s">
        <v>57807</v>
      </c>
      <c r="B26688" t="s">
        <v>74740</v>
      </c>
      <c r="C26688" t="s">
        <v>74741</v>
      </c>
      <c r="D26688">
        <v>2</v>
      </c>
      <c r="E26688" t="s">
        <v>74734</v>
      </c>
      <c r="F26688" t="s">
        <v>13</v>
      </c>
      <c r="G26688" t="s">
        <v>74735</v>
      </c>
      <c r="H26688" s="3" t="s">
        <v>74742</v>
      </c>
      <c r="I26688" t="s">
        <v>404</v>
      </c>
      <c r="J26688" t="s">
        <v>57811</v>
      </c>
    </row>
    <row r="26689" spans="1:10" ht="16" x14ac:dyDescent="0.2">
      <c r="A26689" t="s">
        <v>33883</v>
      </c>
      <c r="B26689" t="s">
        <v>74732</v>
      </c>
      <c r="C26689" t="s">
        <v>74733</v>
      </c>
      <c r="D26689">
        <v>2</v>
      </c>
      <c r="E26689" t="s">
        <v>74734</v>
      </c>
      <c r="F26689" t="s">
        <v>13</v>
      </c>
      <c r="G26689" t="s">
        <v>74735</v>
      </c>
      <c r="H26689" s="3" t="s">
        <v>74736</v>
      </c>
      <c r="I26689" t="s">
        <v>404</v>
      </c>
      <c r="J26689" t="s">
        <v>33884</v>
      </c>
    </row>
    <row r="26690" spans="1:10" ht="16" x14ac:dyDescent="0.2">
      <c r="A26690" t="s">
        <v>74743</v>
      </c>
      <c r="B26690" t="s">
        <v>74744</v>
      </c>
      <c r="C26690" t="s">
        <v>74745</v>
      </c>
      <c r="D26690">
        <v>2</v>
      </c>
      <c r="E26690" t="s">
        <v>923</v>
      </c>
      <c r="F26690" t="s">
        <v>13</v>
      </c>
      <c r="G26690" t="s">
        <v>74746</v>
      </c>
      <c r="H26690" s="3" t="s">
        <v>74747</v>
      </c>
      <c r="I26690" t="s">
        <v>7872</v>
      </c>
      <c r="J26690" t="s">
        <v>74748</v>
      </c>
    </row>
    <row r="26691" spans="1:10" ht="16" x14ac:dyDescent="0.2">
      <c r="A26691" t="s">
        <v>74749</v>
      </c>
      <c r="B26691" t="s">
        <v>74750</v>
      </c>
      <c r="C26691" t="s">
        <v>74751</v>
      </c>
      <c r="D26691">
        <v>2</v>
      </c>
      <c r="E26691" t="s">
        <v>923</v>
      </c>
      <c r="F26691" t="s">
        <v>13</v>
      </c>
      <c r="G26691" t="s">
        <v>74746</v>
      </c>
      <c r="H26691" s="3" t="s">
        <v>74752</v>
      </c>
      <c r="I26691" t="s">
        <v>7872</v>
      </c>
      <c r="J26691" t="s">
        <v>74753</v>
      </c>
    </row>
    <row r="26692" spans="1:10" ht="16" x14ac:dyDescent="0.2">
      <c r="A26692" t="s">
        <v>74743</v>
      </c>
      <c r="B26692" t="s">
        <v>74754</v>
      </c>
      <c r="C26692" t="s">
        <v>74755</v>
      </c>
      <c r="D26692">
        <v>3</v>
      </c>
      <c r="E26692" t="s">
        <v>923</v>
      </c>
      <c r="F26692" t="s">
        <v>13</v>
      </c>
      <c r="G26692" t="s">
        <v>74746</v>
      </c>
      <c r="H26692" s="3" t="s">
        <v>74747</v>
      </c>
      <c r="I26692" t="s">
        <v>7872</v>
      </c>
      <c r="J26692" t="s">
        <v>74748</v>
      </c>
    </row>
    <row r="26693" spans="1:10" ht="16" x14ac:dyDescent="0.2">
      <c r="A26693" t="s">
        <v>36925</v>
      </c>
      <c r="B26693" t="s">
        <v>74756</v>
      </c>
      <c r="C26693" t="s">
        <v>74757</v>
      </c>
      <c r="D26693">
        <v>2</v>
      </c>
      <c r="E26693" t="s">
        <v>923</v>
      </c>
      <c r="F26693" t="s">
        <v>13</v>
      </c>
      <c r="G26693" t="s">
        <v>74746</v>
      </c>
      <c r="H26693" s="3" t="s">
        <v>74747</v>
      </c>
      <c r="I26693" t="s">
        <v>7872</v>
      </c>
      <c r="J26693" t="s">
        <v>36927</v>
      </c>
    </row>
    <row r="26694" spans="1:10" ht="16" x14ac:dyDescent="0.2">
      <c r="A26694" t="s">
        <v>74743</v>
      </c>
      <c r="B26694" t="s">
        <v>74758</v>
      </c>
      <c r="C26694" t="s">
        <v>74759</v>
      </c>
      <c r="D26694">
        <v>1</v>
      </c>
      <c r="E26694" t="s">
        <v>923</v>
      </c>
      <c r="F26694" t="s">
        <v>13</v>
      </c>
      <c r="G26694" t="s">
        <v>74746</v>
      </c>
      <c r="H26694" s="3" t="s">
        <v>74747</v>
      </c>
      <c r="I26694" t="s">
        <v>7872</v>
      </c>
      <c r="J26694" t="s">
        <v>74748</v>
      </c>
    </row>
    <row r="26695" spans="1:10" ht="16" x14ac:dyDescent="0.2">
      <c r="A26695" t="s">
        <v>74760</v>
      </c>
      <c r="B26695" t="s">
        <v>74754</v>
      </c>
      <c r="C26695" t="s">
        <v>74755</v>
      </c>
      <c r="D26695">
        <v>1</v>
      </c>
      <c r="E26695" t="s">
        <v>923</v>
      </c>
      <c r="F26695" t="s">
        <v>13</v>
      </c>
      <c r="G26695" t="s">
        <v>74746</v>
      </c>
      <c r="H26695" s="3" t="s">
        <v>74761</v>
      </c>
      <c r="I26695" t="s">
        <v>7872</v>
      </c>
      <c r="J26695" t="s">
        <v>74762</v>
      </c>
    </row>
    <row r="26696" spans="1:10" ht="16" x14ac:dyDescent="0.2">
      <c r="A26696" t="s">
        <v>74760</v>
      </c>
      <c r="B26696" t="s">
        <v>74763</v>
      </c>
      <c r="C26696" t="s">
        <v>74764</v>
      </c>
      <c r="D26696">
        <v>3</v>
      </c>
      <c r="E26696" t="s">
        <v>923</v>
      </c>
      <c r="F26696" t="s">
        <v>13</v>
      </c>
      <c r="G26696" t="s">
        <v>74746</v>
      </c>
      <c r="H26696" s="3" t="s">
        <v>74761</v>
      </c>
      <c r="I26696" t="s">
        <v>7872</v>
      </c>
      <c r="J26696" t="s">
        <v>74762</v>
      </c>
    </row>
    <row r="26697" spans="1:10" ht="16" x14ac:dyDescent="0.2">
      <c r="A26697" t="s">
        <v>29336</v>
      </c>
      <c r="B26697" t="s">
        <v>74744</v>
      </c>
      <c r="C26697" t="s">
        <v>74745</v>
      </c>
      <c r="D26697">
        <v>1</v>
      </c>
      <c r="E26697" t="s">
        <v>923</v>
      </c>
      <c r="F26697" t="s">
        <v>13</v>
      </c>
      <c r="G26697" t="s">
        <v>74746</v>
      </c>
      <c r="H26697" s="3" t="s">
        <v>74765</v>
      </c>
      <c r="I26697" t="s">
        <v>7872</v>
      </c>
      <c r="J26697" t="s">
        <v>29340</v>
      </c>
    </row>
    <row r="26698" spans="1:10" ht="16" x14ac:dyDescent="0.2">
      <c r="A26698" t="s">
        <v>72906</v>
      </c>
      <c r="B26698" t="s">
        <v>74766</v>
      </c>
      <c r="C26698" t="s">
        <v>74767</v>
      </c>
      <c r="D26698">
        <v>3</v>
      </c>
      <c r="E26698" t="s">
        <v>923</v>
      </c>
      <c r="F26698" t="s">
        <v>13</v>
      </c>
      <c r="G26698" t="s">
        <v>74746</v>
      </c>
      <c r="H26698" s="3" t="s">
        <v>74747</v>
      </c>
      <c r="I26698" t="s">
        <v>7872</v>
      </c>
      <c r="J26698" t="s">
        <v>72910</v>
      </c>
    </row>
    <row r="26699" spans="1:10" ht="16" x14ac:dyDescent="0.2">
      <c r="A26699" t="s">
        <v>74768</v>
      </c>
      <c r="B26699" t="s">
        <v>74754</v>
      </c>
      <c r="C26699" t="s">
        <v>74755</v>
      </c>
      <c r="D26699">
        <v>3</v>
      </c>
      <c r="E26699" t="s">
        <v>923</v>
      </c>
      <c r="F26699" t="s">
        <v>13</v>
      </c>
      <c r="G26699" t="s">
        <v>74746</v>
      </c>
      <c r="H26699" s="3" t="s">
        <v>74747</v>
      </c>
      <c r="I26699" t="s">
        <v>7872</v>
      </c>
      <c r="J26699" t="s">
        <v>74769</v>
      </c>
    </row>
    <row r="26700" spans="1:10" ht="16" x14ac:dyDescent="0.2">
      <c r="A26700" t="s">
        <v>29336</v>
      </c>
      <c r="B26700" t="s">
        <v>74754</v>
      </c>
      <c r="C26700" t="s">
        <v>74755</v>
      </c>
      <c r="D26700">
        <v>2</v>
      </c>
      <c r="E26700" t="s">
        <v>923</v>
      </c>
      <c r="F26700" t="s">
        <v>13</v>
      </c>
      <c r="G26700" t="s">
        <v>74746</v>
      </c>
      <c r="H26700" s="3" t="s">
        <v>74770</v>
      </c>
      <c r="I26700" t="s">
        <v>7872</v>
      </c>
      <c r="J26700" t="s">
        <v>29340</v>
      </c>
    </row>
    <row r="26701" spans="1:10" ht="16" x14ac:dyDescent="0.2">
      <c r="A26701" t="s">
        <v>31857</v>
      </c>
      <c r="B26701" t="s">
        <v>74763</v>
      </c>
      <c r="C26701" t="s">
        <v>74764</v>
      </c>
      <c r="D26701">
        <v>2</v>
      </c>
      <c r="E26701" t="s">
        <v>923</v>
      </c>
      <c r="F26701" t="s">
        <v>13</v>
      </c>
      <c r="G26701" t="s">
        <v>74746</v>
      </c>
      <c r="H26701" s="3" t="s">
        <v>74771</v>
      </c>
      <c r="I26701" t="s">
        <v>7872</v>
      </c>
      <c r="J26701" t="s">
        <v>31860</v>
      </c>
    </row>
    <row r="26702" spans="1:10" ht="16" x14ac:dyDescent="0.2">
      <c r="A26702" t="s">
        <v>74772</v>
      </c>
      <c r="B26702" t="s">
        <v>74773</v>
      </c>
      <c r="C26702" t="s">
        <v>74774</v>
      </c>
      <c r="D26702">
        <v>1</v>
      </c>
      <c r="E26702" t="s">
        <v>923</v>
      </c>
      <c r="F26702" t="s">
        <v>13</v>
      </c>
      <c r="G26702" t="s">
        <v>74746</v>
      </c>
      <c r="H26702" s="3" t="s">
        <v>74775</v>
      </c>
      <c r="I26702" t="s">
        <v>7872</v>
      </c>
      <c r="J26702" t="s">
        <v>74776</v>
      </c>
    </row>
    <row r="26703" spans="1:10" ht="16" x14ac:dyDescent="0.2">
      <c r="A26703" t="s">
        <v>36914</v>
      </c>
      <c r="B26703" t="s">
        <v>74777</v>
      </c>
      <c r="C26703" t="s">
        <v>74778</v>
      </c>
      <c r="D26703">
        <v>2</v>
      </c>
      <c r="E26703" t="s">
        <v>923</v>
      </c>
      <c r="F26703" t="s">
        <v>13</v>
      </c>
      <c r="G26703" t="s">
        <v>74746</v>
      </c>
      <c r="H26703" s="3" t="s">
        <v>74752</v>
      </c>
      <c r="I26703" t="s">
        <v>7872</v>
      </c>
      <c r="J26703" t="s">
        <v>36915</v>
      </c>
    </row>
    <row r="26704" spans="1:10" ht="16" x14ac:dyDescent="0.2">
      <c r="A26704" t="s">
        <v>31857</v>
      </c>
      <c r="B26704" t="s">
        <v>74754</v>
      </c>
      <c r="C26704" t="s">
        <v>74755</v>
      </c>
      <c r="D26704">
        <v>1</v>
      </c>
      <c r="E26704" t="s">
        <v>923</v>
      </c>
      <c r="F26704" t="s">
        <v>13</v>
      </c>
      <c r="G26704" t="s">
        <v>74746</v>
      </c>
      <c r="H26704" s="3" t="s">
        <v>74771</v>
      </c>
      <c r="I26704" t="s">
        <v>7872</v>
      </c>
      <c r="J26704" t="s">
        <v>31860</v>
      </c>
    </row>
    <row r="26705" spans="1:10" ht="16" x14ac:dyDescent="0.2">
      <c r="A26705" t="s">
        <v>74779</v>
      </c>
      <c r="B26705" t="s">
        <v>74780</v>
      </c>
      <c r="C26705" t="s">
        <v>74781</v>
      </c>
      <c r="D26705">
        <v>3</v>
      </c>
      <c r="E26705" t="s">
        <v>923</v>
      </c>
      <c r="F26705" t="s">
        <v>13</v>
      </c>
      <c r="G26705" t="s">
        <v>74746</v>
      </c>
      <c r="H26705" s="3" t="s">
        <v>74782</v>
      </c>
      <c r="I26705" t="s">
        <v>7872</v>
      </c>
      <c r="J26705" t="s">
        <v>74783</v>
      </c>
    </row>
    <row r="26706" spans="1:10" ht="16" x14ac:dyDescent="0.2">
      <c r="A26706" t="s">
        <v>35901</v>
      </c>
      <c r="B26706" t="s">
        <v>74777</v>
      </c>
      <c r="C26706" t="s">
        <v>74778</v>
      </c>
      <c r="D26706">
        <v>3</v>
      </c>
      <c r="E26706" t="s">
        <v>923</v>
      </c>
      <c r="F26706" t="s">
        <v>13</v>
      </c>
      <c r="G26706" t="s">
        <v>74746</v>
      </c>
      <c r="H26706" s="3" t="s">
        <v>74784</v>
      </c>
      <c r="I26706" t="s">
        <v>7872</v>
      </c>
      <c r="J26706" t="s">
        <v>35902</v>
      </c>
    </row>
    <row r="26707" spans="1:10" ht="16" x14ac:dyDescent="0.2">
      <c r="A26707" t="s">
        <v>74768</v>
      </c>
      <c r="B26707" t="s">
        <v>74744</v>
      </c>
      <c r="C26707" t="s">
        <v>74745</v>
      </c>
      <c r="D26707">
        <v>1</v>
      </c>
      <c r="E26707" t="s">
        <v>923</v>
      </c>
      <c r="F26707" t="s">
        <v>13</v>
      </c>
      <c r="G26707" t="s">
        <v>74746</v>
      </c>
      <c r="H26707" s="3" t="s">
        <v>74747</v>
      </c>
      <c r="I26707" t="s">
        <v>7872</v>
      </c>
      <c r="J26707" t="s">
        <v>74769</v>
      </c>
    </row>
    <row r="26708" spans="1:10" ht="16" x14ac:dyDescent="0.2">
      <c r="A26708" t="s">
        <v>74785</v>
      </c>
      <c r="B26708" t="s">
        <v>74754</v>
      </c>
      <c r="C26708" t="s">
        <v>74755</v>
      </c>
      <c r="D26708">
        <v>1</v>
      </c>
      <c r="E26708" t="s">
        <v>923</v>
      </c>
      <c r="F26708" t="s">
        <v>13</v>
      </c>
      <c r="G26708" t="s">
        <v>74746</v>
      </c>
      <c r="H26708" s="3" t="s">
        <v>74771</v>
      </c>
      <c r="I26708" t="s">
        <v>7872</v>
      </c>
      <c r="J26708" t="s">
        <v>74786</v>
      </c>
    </row>
    <row r="26709" spans="1:10" ht="16" x14ac:dyDescent="0.2">
      <c r="A26709" t="s">
        <v>74787</v>
      </c>
      <c r="B26709" t="s">
        <v>74788</v>
      </c>
      <c r="C26709" t="s">
        <v>74789</v>
      </c>
      <c r="D26709">
        <v>3</v>
      </c>
      <c r="E26709" t="s">
        <v>923</v>
      </c>
      <c r="F26709" t="s">
        <v>13</v>
      </c>
      <c r="G26709" t="s">
        <v>74746</v>
      </c>
      <c r="H26709" s="3" t="s">
        <v>74747</v>
      </c>
      <c r="I26709" t="s">
        <v>7872</v>
      </c>
      <c r="J26709" t="s">
        <v>74790</v>
      </c>
    </row>
    <row r="26710" spans="1:10" ht="16" x14ac:dyDescent="0.2">
      <c r="A26710" t="s">
        <v>35600</v>
      </c>
      <c r="B26710" t="s">
        <v>74791</v>
      </c>
      <c r="C26710" t="s">
        <v>74792</v>
      </c>
      <c r="D26710">
        <v>3</v>
      </c>
      <c r="E26710" t="s">
        <v>923</v>
      </c>
      <c r="F26710" t="s">
        <v>13</v>
      </c>
      <c r="G26710" t="s">
        <v>74746</v>
      </c>
      <c r="H26710" s="3" t="s">
        <v>74747</v>
      </c>
      <c r="I26710" t="s">
        <v>7872</v>
      </c>
      <c r="J26710" t="s">
        <v>35604</v>
      </c>
    </row>
    <row r="26711" spans="1:10" ht="16" x14ac:dyDescent="0.2">
      <c r="A26711" t="s">
        <v>72906</v>
      </c>
      <c r="B26711" t="s">
        <v>74744</v>
      </c>
      <c r="C26711" t="s">
        <v>74745</v>
      </c>
      <c r="D26711">
        <v>2</v>
      </c>
      <c r="E26711" t="s">
        <v>923</v>
      </c>
      <c r="F26711" t="s">
        <v>13</v>
      </c>
      <c r="G26711" t="s">
        <v>74746</v>
      </c>
      <c r="H26711" s="3" t="s">
        <v>74747</v>
      </c>
      <c r="I26711" t="s">
        <v>7872</v>
      </c>
      <c r="J26711" t="s">
        <v>72910</v>
      </c>
    </row>
    <row r="26712" spans="1:10" ht="16" x14ac:dyDescent="0.2">
      <c r="A26712" t="s">
        <v>36914</v>
      </c>
      <c r="B26712" t="s">
        <v>74750</v>
      </c>
      <c r="C26712" t="s">
        <v>74751</v>
      </c>
      <c r="D26712">
        <v>1</v>
      </c>
      <c r="E26712" t="s">
        <v>923</v>
      </c>
      <c r="F26712" t="s">
        <v>13</v>
      </c>
      <c r="G26712" t="s">
        <v>74746</v>
      </c>
      <c r="H26712" s="3" t="s">
        <v>74752</v>
      </c>
      <c r="I26712" t="s">
        <v>7872</v>
      </c>
      <c r="J26712" t="s">
        <v>36915</v>
      </c>
    </row>
    <row r="26713" spans="1:10" ht="16" x14ac:dyDescent="0.2">
      <c r="A26713" t="s">
        <v>74793</v>
      </c>
      <c r="B26713" t="s">
        <v>74754</v>
      </c>
      <c r="C26713" t="s">
        <v>74755</v>
      </c>
      <c r="D26713">
        <v>1</v>
      </c>
      <c r="E26713" t="s">
        <v>923</v>
      </c>
      <c r="F26713" t="s">
        <v>13</v>
      </c>
      <c r="G26713" t="s">
        <v>74746</v>
      </c>
      <c r="H26713" s="3" t="s">
        <v>74771</v>
      </c>
      <c r="I26713" t="s">
        <v>7872</v>
      </c>
      <c r="J26713" t="s">
        <v>74794</v>
      </c>
    </row>
    <row r="26714" spans="1:10" ht="16" x14ac:dyDescent="0.2">
      <c r="A26714" t="s">
        <v>7874</v>
      </c>
      <c r="B26714" t="s">
        <v>74795</v>
      </c>
      <c r="C26714" t="s">
        <v>74796</v>
      </c>
      <c r="D26714">
        <v>1</v>
      </c>
      <c r="E26714" t="s">
        <v>923</v>
      </c>
      <c r="F26714" t="s">
        <v>13</v>
      </c>
      <c r="G26714" t="s">
        <v>74746</v>
      </c>
      <c r="H26714" s="3" t="s">
        <v>74747</v>
      </c>
      <c r="I26714" t="s">
        <v>7872</v>
      </c>
      <c r="J26714" t="s">
        <v>7876</v>
      </c>
    </row>
    <row r="26715" spans="1:10" ht="16" x14ac:dyDescent="0.2">
      <c r="A26715" t="s">
        <v>74749</v>
      </c>
      <c r="B26715" t="s">
        <v>74744</v>
      </c>
      <c r="C26715" t="s">
        <v>74745</v>
      </c>
      <c r="D26715">
        <v>3</v>
      </c>
      <c r="E26715" t="s">
        <v>923</v>
      </c>
      <c r="F26715" t="s">
        <v>13</v>
      </c>
      <c r="G26715" t="s">
        <v>74746</v>
      </c>
      <c r="H26715" s="3" t="s">
        <v>74797</v>
      </c>
      <c r="I26715" t="s">
        <v>7872</v>
      </c>
      <c r="J26715" t="s">
        <v>74753</v>
      </c>
    </row>
    <row r="26716" spans="1:10" ht="16" x14ac:dyDescent="0.2">
      <c r="A26716" t="s">
        <v>73611</v>
      </c>
      <c r="B26716" t="s">
        <v>74798</v>
      </c>
      <c r="C26716" t="s">
        <v>74799</v>
      </c>
      <c r="D26716">
        <v>3</v>
      </c>
      <c r="E26716" t="s">
        <v>923</v>
      </c>
      <c r="F26716" t="s">
        <v>13</v>
      </c>
      <c r="G26716" t="s">
        <v>74746</v>
      </c>
      <c r="H26716" s="3" t="s">
        <v>74800</v>
      </c>
      <c r="I26716" t="s">
        <v>7872</v>
      </c>
      <c r="J26716" t="s">
        <v>73615</v>
      </c>
    </row>
    <row r="26717" spans="1:10" ht="16" x14ac:dyDescent="0.2">
      <c r="A26717" t="s">
        <v>74768</v>
      </c>
      <c r="B26717" t="s">
        <v>74758</v>
      </c>
      <c r="C26717" t="s">
        <v>74759</v>
      </c>
      <c r="D26717">
        <v>2</v>
      </c>
      <c r="E26717" t="s">
        <v>923</v>
      </c>
      <c r="F26717" t="s">
        <v>13</v>
      </c>
      <c r="G26717" t="s">
        <v>74746</v>
      </c>
      <c r="H26717" s="3" t="s">
        <v>74747</v>
      </c>
      <c r="I26717" t="s">
        <v>7872</v>
      </c>
      <c r="J26717" t="s">
        <v>74769</v>
      </c>
    </row>
    <row r="26718" spans="1:10" ht="16" x14ac:dyDescent="0.2">
      <c r="A26718" t="s">
        <v>74787</v>
      </c>
      <c r="B26718" t="s">
        <v>74801</v>
      </c>
      <c r="C26718" t="s">
        <v>74802</v>
      </c>
      <c r="D26718">
        <v>2</v>
      </c>
      <c r="E26718" t="s">
        <v>923</v>
      </c>
      <c r="F26718" t="s">
        <v>13</v>
      </c>
      <c r="G26718" t="s">
        <v>74746</v>
      </c>
      <c r="H26718" s="3" t="s">
        <v>74747</v>
      </c>
      <c r="I26718" t="s">
        <v>7872</v>
      </c>
      <c r="J26718" t="s">
        <v>74790</v>
      </c>
    </row>
    <row r="26719" spans="1:10" ht="16" x14ac:dyDescent="0.2">
      <c r="A26719" t="s">
        <v>74803</v>
      </c>
      <c r="B26719" t="s">
        <v>74804</v>
      </c>
      <c r="C26719" t="s">
        <v>74805</v>
      </c>
      <c r="D26719">
        <v>3</v>
      </c>
      <c r="E26719" t="s">
        <v>923</v>
      </c>
      <c r="F26719" t="s">
        <v>13</v>
      </c>
      <c r="G26719" t="s">
        <v>74746</v>
      </c>
      <c r="H26719" s="3" t="s">
        <v>74747</v>
      </c>
      <c r="I26719" t="s">
        <v>7872</v>
      </c>
      <c r="J26719" t="s">
        <v>74806</v>
      </c>
    </row>
    <row r="26720" spans="1:10" ht="16" x14ac:dyDescent="0.2">
      <c r="A26720" t="s">
        <v>74807</v>
      </c>
      <c r="B26720" t="s">
        <v>74808</v>
      </c>
      <c r="C26720" t="s">
        <v>74809</v>
      </c>
      <c r="D26720">
        <v>2</v>
      </c>
      <c r="E26720" t="s">
        <v>923</v>
      </c>
      <c r="F26720" t="s">
        <v>13</v>
      </c>
      <c r="G26720" t="s">
        <v>74746</v>
      </c>
      <c r="H26720" s="3" t="s">
        <v>74810</v>
      </c>
      <c r="I26720" t="s">
        <v>7872</v>
      </c>
      <c r="J26720" t="s">
        <v>74811</v>
      </c>
    </row>
    <row r="26721" spans="1:10" ht="16" x14ac:dyDescent="0.2">
      <c r="A26721" t="s">
        <v>74807</v>
      </c>
      <c r="B26721" t="s">
        <v>74758</v>
      </c>
      <c r="C26721" t="s">
        <v>74759</v>
      </c>
      <c r="D26721">
        <v>3</v>
      </c>
      <c r="E26721" t="s">
        <v>923</v>
      </c>
      <c r="F26721" t="s">
        <v>13</v>
      </c>
      <c r="G26721" t="s">
        <v>74746</v>
      </c>
      <c r="H26721" s="3" t="s">
        <v>74810</v>
      </c>
      <c r="I26721" t="s">
        <v>7872</v>
      </c>
      <c r="J26721" t="s">
        <v>74811</v>
      </c>
    </row>
    <row r="26722" spans="1:10" ht="16" x14ac:dyDescent="0.2">
      <c r="A26722" t="s">
        <v>74760</v>
      </c>
      <c r="B26722" t="s">
        <v>74744</v>
      </c>
      <c r="C26722" t="s">
        <v>74745</v>
      </c>
      <c r="D26722">
        <v>2</v>
      </c>
      <c r="E26722" t="s">
        <v>923</v>
      </c>
      <c r="F26722" t="s">
        <v>13</v>
      </c>
      <c r="G26722" t="s">
        <v>74746</v>
      </c>
      <c r="H26722" s="3" t="s">
        <v>74761</v>
      </c>
      <c r="I26722" t="s">
        <v>7872</v>
      </c>
      <c r="J26722" t="s">
        <v>74762</v>
      </c>
    </row>
    <row r="26723" spans="1:10" ht="16" x14ac:dyDescent="0.2">
      <c r="A26723" t="s">
        <v>74787</v>
      </c>
      <c r="B26723" t="s">
        <v>74744</v>
      </c>
      <c r="C26723" t="s">
        <v>74745</v>
      </c>
      <c r="D26723">
        <v>1</v>
      </c>
      <c r="E26723" t="s">
        <v>923</v>
      </c>
      <c r="F26723" t="s">
        <v>13</v>
      </c>
      <c r="G26723" t="s">
        <v>74746</v>
      </c>
      <c r="H26723" s="3" t="s">
        <v>74747</v>
      </c>
      <c r="I26723" t="s">
        <v>7872</v>
      </c>
      <c r="J26723" t="s">
        <v>74790</v>
      </c>
    </row>
    <row r="26724" spans="1:10" ht="16" x14ac:dyDescent="0.2">
      <c r="A26724" t="s">
        <v>36213</v>
      </c>
      <c r="B26724" t="s">
        <v>74812</v>
      </c>
      <c r="C26724" t="s">
        <v>74813</v>
      </c>
      <c r="D26724">
        <v>2</v>
      </c>
      <c r="E26724" t="s">
        <v>923</v>
      </c>
      <c r="F26724" t="s">
        <v>13</v>
      </c>
      <c r="G26724" t="s">
        <v>74746</v>
      </c>
      <c r="H26724" s="3" t="s">
        <v>74775</v>
      </c>
      <c r="I26724" t="s">
        <v>7872</v>
      </c>
      <c r="J26724" t="s">
        <v>36217</v>
      </c>
    </row>
    <row r="26725" spans="1:10" ht="16" x14ac:dyDescent="0.2">
      <c r="A26725" t="s">
        <v>33002</v>
      </c>
      <c r="B26725" t="s">
        <v>74756</v>
      </c>
      <c r="C26725" t="s">
        <v>74757</v>
      </c>
      <c r="D26725">
        <v>2</v>
      </c>
      <c r="E26725" t="s">
        <v>923</v>
      </c>
      <c r="F26725" t="s">
        <v>13</v>
      </c>
      <c r="G26725" t="s">
        <v>74746</v>
      </c>
      <c r="H26725" s="3" t="s">
        <v>74747</v>
      </c>
      <c r="I26725" t="s">
        <v>7872</v>
      </c>
      <c r="J26725" t="s">
        <v>33006</v>
      </c>
    </row>
    <row r="26726" spans="1:10" ht="16" x14ac:dyDescent="0.2">
      <c r="A26726" t="s">
        <v>74749</v>
      </c>
      <c r="B26726" t="s">
        <v>74754</v>
      </c>
      <c r="C26726" t="s">
        <v>74755</v>
      </c>
      <c r="D26726">
        <v>1</v>
      </c>
      <c r="E26726" t="s">
        <v>923</v>
      </c>
      <c r="F26726" t="s">
        <v>13</v>
      </c>
      <c r="G26726" t="s">
        <v>74746</v>
      </c>
      <c r="H26726" s="3" t="s">
        <v>74771</v>
      </c>
      <c r="I26726" t="s">
        <v>7872</v>
      </c>
      <c r="J26726" t="s">
        <v>74753</v>
      </c>
    </row>
    <row r="26727" spans="1:10" ht="16" x14ac:dyDescent="0.2">
      <c r="A26727" t="s">
        <v>74814</v>
      </c>
      <c r="B26727" t="s">
        <v>74808</v>
      </c>
      <c r="C26727" t="s">
        <v>74809</v>
      </c>
      <c r="D26727">
        <v>1</v>
      </c>
      <c r="E26727" t="s">
        <v>923</v>
      </c>
      <c r="F26727" t="s">
        <v>13</v>
      </c>
      <c r="G26727" t="s">
        <v>74746</v>
      </c>
      <c r="H26727" s="3" t="s">
        <v>74747</v>
      </c>
      <c r="I26727" t="s">
        <v>7872</v>
      </c>
      <c r="J26727" t="s">
        <v>74815</v>
      </c>
    </row>
    <row r="26728" spans="1:10" ht="16" x14ac:dyDescent="0.2">
      <c r="A26728" t="s">
        <v>35600</v>
      </c>
      <c r="B26728" t="s">
        <v>74816</v>
      </c>
      <c r="C26728" t="s">
        <v>74817</v>
      </c>
      <c r="D26728">
        <v>1</v>
      </c>
      <c r="E26728" t="s">
        <v>923</v>
      </c>
      <c r="F26728" t="s">
        <v>13</v>
      </c>
      <c r="G26728" t="s">
        <v>74746</v>
      </c>
      <c r="H26728" s="3" t="s">
        <v>74747</v>
      </c>
      <c r="I26728" t="s">
        <v>7872</v>
      </c>
      <c r="J26728" t="s">
        <v>35604</v>
      </c>
    </row>
    <row r="26729" spans="1:10" ht="16" x14ac:dyDescent="0.2">
      <c r="A26729" t="s">
        <v>74818</v>
      </c>
      <c r="B26729" t="s">
        <v>74819</v>
      </c>
      <c r="C26729" t="s">
        <v>74820</v>
      </c>
      <c r="D26729">
        <v>1</v>
      </c>
      <c r="E26729" t="s">
        <v>923</v>
      </c>
      <c r="F26729" t="s">
        <v>13</v>
      </c>
      <c r="G26729" t="s">
        <v>74746</v>
      </c>
      <c r="H26729" s="3" t="s">
        <v>74821</v>
      </c>
      <c r="I26729" t="s">
        <v>7872</v>
      </c>
      <c r="J26729" t="s">
        <v>74822</v>
      </c>
    </row>
    <row r="26730" spans="1:10" ht="16" x14ac:dyDescent="0.2">
      <c r="A26730" t="s">
        <v>74823</v>
      </c>
      <c r="B26730" t="s">
        <v>74824</v>
      </c>
      <c r="C26730" t="s">
        <v>74825</v>
      </c>
      <c r="D26730">
        <v>1</v>
      </c>
      <c r="E26730" t="s">
        <v>923</v>
      </c>
      <c r="F26730" t="s">
        <v>13</v>
      </c>
      <c r="G26730" t="s">
        <v>74746</v>
      </c>
      <c r="H26730" s="3" t="s">
        <v>74826</v>
      </c>
      <c r="I26730" t="s">
        <v>7872</v>
      </c>
      <c r="J26730" t="s">
        <v>74827</v>
      </c>
    </row>
    <row r="26731" spans="1:10" ht="32" x14ac:dyDescent="0.2">
      <c r="A26731" t="s">
        <v>74779</v>
      </c>
      <c r="B26731" t="s">
        <v>74828</v>
      </c>
      <c r="C26731" t="s">
        <v>74829</v>
      </c>
      <c r="D26731">
        <v>1</v>
      </c>
      <c r="E26731" t="s">
        <v>923</v>
      </c>
      <c r="F26731" t="s">
        <v>13</v>
      </c>
      <c r="G26731" t="s">
        <v>74746</v>
      </c>
      <c r="H26731" s="3" t="s">
        <v>74830</v>
      </c>
      <c r="I26731" t="s">
        <v>7872</v>
      </c>
      <c r="J26731" t="s">
        <v>74783</v>
      </c>
    </row>
    <row r="26732" spans="1:10" ht="16" x14ac:dyDescent="0.2">
      <c r="A26732" t="s">
        <v>74793</v>
      </c>
      <c r="B26732" t="s">
        <v>74763</v>
      </c>
      <c r="C26732" t="s">
        <v>74764</v>
      </c>
      <c r="D26732">
        <v>2</v>
      </c>
      <c r="E26732" t="s">
        <v>923</v>
      </c>
      <c r="F26732" t="s">
        <v>13</v>
      </c>
      <c r="G26732" t="s">
        <v>74746</v>
      </c>
      <c r="H26732" s="3" t="s">
        <v>74747</v>
      </c>
      <c r="I26732" t="s">
        <v>7872</v>
      </c>
      <c r="J26732" t="s">
        <v>74794</v>
      </c>
    </row>
    <row r="26733" spans="1:10" ht="16" x14ac:dyDescent="0.2">
      <c r="A26733" t="s">
        <v>74807</v>
      </c>
      <c r="B26733" t="s">
        <v>74744</v>
      </c>
      <c r="C26733" t="s">
        <v>74745</v>
      </c>
      <c r="D26733">
        <v>1</v>
      </c>
      <c r="E26733" t="s">
        <v>923</v>
      </c>
      <c r="F26733" t="s">
        <v>13</v>
      </c>
      <c r="G26733" t="s">
        <v>74746</v>
      </c>
      <c r="H26733" s="3" t="s">
        <v>74810</v>
      </c>
      <c r="I26733" t="s">
        <v>7872</v>
      </c>
      <c r="J26733" t="s">
        <v>74811</v>
      </c>
    </row>
    <row r="26734" spans="1:10" ht="16" x14ac:dyDescent="0.2">
      <c r="A26734" t="s">
        <v>74785</v>
      </c>
      <c r="B26734" t="s">
        <v>74744</v>
      </c>
      <c r="C26734" t="s">
        <v>74745</v>
      </c>
      <c r="D26734">
        <v>2</v>
      </c>
      <c r="E26734" t="s">
        <v>923</v>
      </c>
      <c r="F26734" t="s">
        <v>13</v>
      </c>
      <c r="G26734" t="s">
        <v>74746</v>
      </c>
      <c r="H26734" s="3" t="s">
        <v>74797</v>
      </c>
      <c r="I26734" t="s">
        <v>7872</v>
      </c>
      <c r="J26734" t="s">
        <v>74786</v>
      </c>
    </row>
    <row r="26735" spans="1:10" ht="16" x14ac:dyDescent="0.2">
      <c r="A26735" t="s">
        <v>67284</v>
      </c>
      <c r="B26735" t="s">
        <v>74831</v>
      </c>
      <c r="C26735" t="s">
        <v>74832</v>
      </c>
      <c r="D26735">
        <v>2</v>
      </c>
      <c r="E26735" t="s">
        <v>923</v>
      </c>
      <c r="F26735" t="s">
        <v>13</v>
      </c>
      <c r="G26735" t="s">
        <v>74746</v>
      </c>
      <c r="H26735" s="3" t="s">
        <v>74833</v>
      </c>
      <c r="I26735" t="s">
        <v>7872</v>
      </c>
      <c r="J26735" t="s">
        <v>67288</v>
      </c>
    </row>
    <row r="26736" spans="1:10" ht="16" x14ac:dyDescent="0.2">
      <c r="A26736" t="s">
        <v>67284</v>
      </c>
      <c r="B26736" t="s">
        <v>74834</v>
      </c>
      <c r="C26736" t="s">
        <v>74835</v>
      </c>
      <c r="D26736">
        <v>1</v>
      </c>
      <c r="E26736" t="s">
        <v>923</v>
      </c>
      <c r="F26736" t="s">
        <v>13</v>
      </c>
      <c r="G26736" t="s">
        <v>74746</v>
      </c>
      <c r="H26736" s="3" t="s">
        <v>74833</v>
      </c>
      <c r="I26736" t="s">
        <v>7872</v>
      </c>
      <c r="J26736" t="s">
        <v>67288</v>
      </c>
    </row>
    <row r="26737" spans="1:10" ht="16" x14ac:dyDescent="0.2">
      <c r="A26737" t="s">
        <v>74814</v>
      </c>
      <c r="B26737" t="s">
        <v>74758</v>
      </c>
      <c r="C26737" t="s">
        <v>74759</v>
      </c>
      <c r="D26737">
        <v>3</v>
      </c>
      <c r="E26737" t="s">
        <v>923</v>
      </c>
      <c r="F26737" t="s">
        <v>13</v>
      </c>
      <c r="G26737" t="s">
        <v>74746</v>
      </c>
      <c r="H26737" s="3" t="s">
        <v>74747</v>
      </c>
      <c r="I26737" t="s">
        <v>7872</v>
      </c>
      <c r="J26737" t="s">
        <v>74815</v>
      </c>
    </row>
    <row r="26738" spans="1:10" ht="16" x14ac:dyDescent="0.2">
      <c r="A26738" t="s">
        <v>36925</v>
      </c>
      <c r="B26738" t="s">
        <v>33007</v>
      </c>
      <c r="C26738" t="s">
        <v>33008</v>
      </c>
      <c r="D26738">
        <v>1</v>
      </c>
      <c r="E26738" t="s">
        <v>923</v>
      </c>
      <c r="F26738" t="s">
        <v>13</v>
      </c>
      <c r="G26738" t="s">
        <v>74746</v>
      </c>
      <c r="H26738" s="3" t="s">
        <v>74747</v>
      </c>
      <c r="I26738" t="s">
        <v>7872</v>
      </c>
      <c r="J26738" t="s">
        <v>36927</v>
      </c>
    </row>
    <row r="26739" spans="1:10" ht="16" x14ac:dyDescent="0.2">
      <c r="A26739" t="s">
        <v>74779</v>
      </c>
      <c r="B26739" t="s">
        <v>74836</v>
      </c>
      <c r="C26739" t="s">
        <v>74837</v>
      </c>
      <c r="D26739">
        <v>2</v>
      </c>
      <c r="E26739" t="s">
        <v>923</v>
      </c>
      <c r="F26739" t="s">
        <v>13</v>
      </c>
      <c r="G26739" t="s">
        <v>74746</v>
      </c>
      <c r="H26739" s="3" t="s">
        <v>74782</v>
      </c>
      <c r="I26739" t="s">
        <v>7872</v>
      </c>
      <c r="J26739" t="s">
        <v>74783</v>
      </c>
    </row>
    <row r="26740" spans="1:10" ht="16" x14ac:dyDescent="0.2">
      <c r="A26740" t="s">
        <v>31770</v>
      </c>
      <c r="B26740" t="s">
        <v>74816</v>
      </c>
      <c r="C26740" t="s">
        <v>74817</v>
      </c>
      <c r="D26740">
        <v>2</v>
      </c>
      <c r="E26740" t="s">
        <v>923</v>
      </c>
      <c r="F26740" t="s">
        <v>13</v>
      </c>
      <c r="G26740" t="s">
        <v>74746</v>
      </c>
      <c r="H26740" s="3" t="s">
        <v>74747</v>
      </c>
      <c r="I26740" t="s">
        <v>7872</v>
      </c>
      <c r="J26740" t="s">
        <v>31774</v>
      </c>
    </row>
    <row r="26741" spans="1:10" ht="16" x14ac:dyDescent="0.2">
      <c r="A26741" t="s">
        <v>74814</v>
      </c>
      <c r="B26741" t="s">
        <v>74744</v>
      </c>
      <c r="C26741" t="s">
        <v>74745</v>
      </c>
      <c r="D26741">
        <v>2</v>
      </c>
      <c r="E26741" t="s">
        <v>923</v>
      </c>
      <c r="F26741" t="s">
        <v>13</v>
      </c>
      <c r="G26741" t="s">
        <v>74746</v>
      </c>
      <c r="H26741" s="3" t="s">
        <v>74747</v>
      </c>
      <c r="I26741" t="s">
        <v>7872</v>
      </c>
      <c r="J26741" t="s">
        <v>74815</v>
      </c>
    </row>
    <row r="26742" spans="1:10" ht="16" x14ac:dyDescent="0.2">
      <c r="A26742" t="s">
        <v>74803</v>
      </c>
      <c r="B26742" t="s">
        <v>74754</v>
      </c>
      <c r="C26742" t="s">
        <v>74755</v>
      </c>
      <c r="D26742">
        <v>1</v>
      </c>
      <c r="E26742" t="s">
        <v>923</v>
      </c>
      <c r="F26742" t="s">
        <v>13</v>
      </c>
      <c r="G26742" t="s">
        <v>74746</v>
      </c>
      <c r="H26742" s="3" t="s">
        <v>74771</v>
      </c>
      <c r="I26742" t="s">
        <v>7872</v>
      </c>
      <c r="J26742" t="s">
        <v>74806</v>
      </c>
    </row>
    <row r="26743" spans="1:10" ht="16" x14ac:dyDescent="0.2">
      <c r="A26743" t="s">
        <v>74803</v>
      </c>
      <c r="B26743" t="s">
        <v>74750</v>
      </c>
      <c r="C26743" t="s">
        <v>74751</v>
      </c>
      <c r="D26743">
        <v>2</v>
      </c>
      <c r="E26743" t="s">
        <v>923</v>
      </c>
      <c r="F26743" t="s">
        <v>13</v>
      </c>
      <c r="G26743" t="s">
        <v>74746</v>
      </c>
      <c r="H26743" s="3" t="s">
        <v>74752</v>
      </c>
      <c r="I26743" t="s">
        <v>7872</v>
      </c>
      <c r="J26743" t="s">
        <v>74806</v>
      </c>
    </row>
    <row r="26744" spans="1:10" ht="16" x14ac:dyDescent="0.2">
      <c r="A26744" t="s">
        <v>74785</v>
      </c>
      <c r="B26744" t="s">
        <v>74763</v>
      </c>
      <c r="C26744" t="s">
        <v>74764</v>
      </c>
      <c r="D26744">
        <v>3</v>
      </c>
      <c r="E26744" t="s">
        <v>923</v>
      </c>
      <c r="F26744" t="s">
        <v>13</v>
      </c>
      <c r="G26744" t="s">
        <v>74746</v>
      </c>
      <c r="H26744" s="3" t="s">
        <v>74747</v>
      </c>
      <c r="I26744" t="s">
        <v>7872</v>
      </c>
      <c r="J26744" t="s">
        <v>74786</v>
      </c>
    </row>
    <row r="26745" spans="1:10" ht="32" x14ac:dyDescent="0.2">
      <c r="A26745" t="s">
        <v>74838</v>
      </c>
      <c r="B26745" t="s">
        <v>74839</v>
      </c>
      <c r="C26745" t="s">
        <v>74840</v>
      </c>
      <c r="D26745">
        <v>1</v>
      </c>
      <c r="E26745" t="s">
        <v>13</v>
      </c>
      <c r="F26745" t="s">
        <v>13</v>
      </c>
      <c r="G26745" t="s">
        <v>74841</v>
      </c>
      <c r="H26745" s="3" t="s">
        <v>74842</v>
      </c>
      <c r="I26745" t="s">
        <v>7872</v>
      </c>
      <c r="J26745" t="s">
        <v>74843</v>
      </c>
    </row>
    <row r="26746" spans="1:10" ht="16" x14ac:dyDescent="0.2">
      <c r="A26746" t="s">
        <v>7867</v>
      </c>
      <c r="B26746" t="s">
        <v>74795</v>
      </c>
      <c r="C26746" t="s">
        <v>74796</v>
      </c>
      <c r="D26746">
        <v>1</v>
      </c>
      <c r="E26746" t="s">
        <v>13</v>
      </c>
      <c r="F26746" t="s">
        <v>13</v>
      </c>
      <c r="G26746" t="s">
        <v>74844</v>
      </c>
      <c r="H26746" s="3" t="s">
        <v>74845</v>
      </c>
      <c r="I26746" t="s">
        <v>7872</v>
      </c>
      <c r="J26746" t="s">
        <v>7873</v>
      </c>
    </row>
    <row r="26747" spans="1:10" ht="16" x14ac:dyDescent="0.2">
      <c r="A26747" t="s">
        <v>68516</v>
      </c>
      <c r="B26747" t="s">
        <v>74846</v>
      </c>
      <c r="C26747" t="s">
        <v>74847</v>
      </c>
      <c r="D26747">
        <v>1</v>
      </c>
      <c r="E26747" t="s">
        <v>13</v>
      </c>
      <c r="F26747" t="s">
        <v>13</v>
      </c>
      <c r="G26747" t="s">
        <v>74848</v>
      </c>
      <c r="H26747" s="3" t="s">
        <v>74849</v>
      </c>
      <c r="I26747" t="s">
        <v>1083</v>
      </c>
      <c r="J26747" t="s">
        <v>68521</v>
      </c>
    </row>
    <row r="26748" spans="1:10" ht="16" x14ac:dyDescent="0.2">
      <c r="A26748" t="s">
        <v>641</v>
      </c>
      <c r="B26748" t="s">
        <v>74850</v>
      </c>
      <c r="C26748" t="s">
        <v>74851</v>
      </c>
      <c r="D26748">
        <v>14</v>
      </c>
      <c r="E26748" t="s">
        <v>13</v>
      </c>
      <c r="F26748" t="s">
        <v>13</v>
      </c>
      <c r="G26748" t="s">
        <v>74852</v>
      </c>
      <c r="H26748" s="3" t="s">
        <v>74853</v>
      </c>
      <c r="I26748" t="s">
        <v>369</v>
      </c>
      <c r="J26748" t="s">
        <v>645</v>
      </c>
    </row>
    <row r="26749" spans="1:10" ht="16" x14ac:dyDescent="0.2">
      <c r="A26749" t="s">
        <v>641</v>
      </c>
      <c r="B26749" t="s">
        <v>74854</v>
      </c>
      <c r="C26749" t="s">
        <v>74855</v>
      </c>
      <c r="D26749">
        <v>9</v>
      </c>
      <c r="E26749" t="s">
        <v>13</v>
      </c>
      <c r="F26749" t="s">
        <v>13</v>
      </c>
      <c r="G26749" t="s">
        <v>74852</v>
      </c>
      <c r="H26749" s="3" t="s">
        <v>74853</v>
      </c>
      <c r="I26749" t="s">
        <v>369</v>
      </c>
      <c r="J26749" t="s">
        <v>645</v>
      </c>
    </row>
    <row r="26750" spans="1:10" ht="16" x14ac:dyDescent="0.2">
      <c r="A26750" t="s">
        <v>38826</v>
      </c>
      <c r="B26750" t="s">
        <v>74856</v>
      </c>
      <c r="C26750" t="s">
        <v>74857</v>
      </c>
      <c r="D26750">
        <v>2</v>
      </c>
      <c r="E26750" t="s">
        <v>13</v>
      </c>
      <c r="F26750" t="s">
        <v>13</v>
      </c>
      <c r="G26750" t="s">
        <v>74852</v>
      </c>
      <c r="H26750" s="3" t="s">
        <v>74858</v>
      </c>
      <c r="I26750" t="s">
        <v>369</v>
      </c>
      <c r="J26750" t="s">
        <v>38830</v>
      </c>
    </row>
    <row r="26751" spans="1:10" ht="16" x14ac:dyDescent="0.2">
      <c r="A26751" t="s">
        <v>38826</v>
      </c>
      <c r="B26751" t="s">
        <v>74859</v>
      </c>
      <c r="C26751" t="s">
        <v>74860</v>
      </c>
      <c r="D26751">
        <v>4</v>
      </c>
      <c r="E26751" t="s">
        <v>13</v>
      </c>
      <c r="F26751" t="s">
        <v>13</v>
      </c>
      <c r="G26751" t="s">
        <v>74852</v>
      </c>
      <c r="H26751" s="3" t="s">
        <v>74858</v>
      </c>
      <c r="I26751" t="s">
        <v>369</v>
      </c>
      <c r="J26751" t="s">
        <v>38830</v>
      </c>
    </row>
    <row r="26752" spans="1:10" ht="16" x14ac:dyDescent="0.2">
      <c r="A26752" t="s">
        <v>74861</v>
      </c>
      <c r="B26752" t="s">
        <v>74862</v>
      </c>
      <c r="C26752" t="s">
        <v>74863</v>
      </c>
      <c r="D26752">
        <v>2</v>
      </c>
      <c r="E26752" t="s">
        <v>13</v>
      </c>
      <c r="F26752" t="s">
        <v>13</v>
      </c>
      <c r="G26752" t="s">
        <v>74864</v>
      </c>
      <c r="H26752" s="3" t="s">
        <v>74865</v>
      </c>
      <c r="I26752" t="s">
        <v>7603</v>
      </c>
      <c r="J26752" t="s">
        <v>74866</v>
      </c>
    </row>
    <row r="26753" spans="1:10" ht="16" x14ac:dyDescent="0.2">
      <c r="A26753" t="s">
        <v>74867</v>
      </c>
      <c r="B26753" t="s">
        <v>74868</v>
      </c>
      <c r="C26753" t="s">
        <v>74869</v>
      </c>
      <c r="D26753">
        <v>2</v>
      </c>
      <c r="E26753" t="s">
        <v>13</v>
      </c>
      <c r="F26753" t="s">
        <v>13</v>
      </c>
      <c r="G26753" t="s">
        <v>74864</v>
      </c>
      <c r="H26753" s="3" t="s">
        <v>74870</v>
      </c>
      <c r="I26753" t="s">
        <v>7603</v>
      </c>
      <c r="J26753" t="s">
        <v>74871</v>
      </c>
    </row>
    <row r="26754" spans="1:10" ht="16" x14ac:dyDescent="0.2">
      <c r="A26754" t="s">
        <v>74872</v>
      </c>
      <c r="B26754" t="s">
        <v>74873</v>
      </c>
      <c r="C26754" t="s">
        <v>74874</v>
      </c>
      <c r="D26754">
        <v>1</v>
      </c>
      <c r="E26754" t="s">
        <v>13</v>
      </c>
      <c r="F26754" t="s">
        <v>13</v>
      </c>
      <c r="G26754" t="s">
        <v>74864</v>
      </c>
      <c r="H26754" s="3" t="s">
        <v>74865</v>
      </c>
      <c r="I26754" t="s">
        <v>7603</v>
      </c>
      <c r="J26754" t="s">
        <v>74875</v>
      </c>
    </row>
    <row r="26755" spans="1:10" ht="16" x14ac:dyDescent="0.2">
      <c r="A26755" t="s">
        <v>74867</v>
      </c>
      <c r="B26755" t="s">
        <v>74876</v>
      </c>
      <c r="C26755" t="s">
        <v>74877</v>
      </c>
      <c r="D26755">
        <v>1</v>
      </c>
      <c r="E26755" t="s">
        <v>13</v>
      </c>
      <c r="F26755" t="s">
        <v>13</v>
      </c>
      <c r="G26755" t="s">
        <v>74864</v>
      </c>
      <c r="H26755" s="3" t="s">
        <v>74870</v>
      </c>
      <c r="I26755" t="s">
        <v>7603</v>
      </c>
      <c r="J26755" t="s">
        <v>74871</v>
      </c>
    </row>
    <row r="26756" spans="1:10" ht="16" x14ac:dyDescent="0.2">
      <c r="A26756" t="s">
        <v>74878</v>
      </c>
      <c r="B26756" t="s">
        <v>74879</v>
      </c>
      <c r="C26756" t="s">
        <v>74880</v>
      </c>
      <c r="D26756">
        <v>1</v>
      </c>
      <c r="E26756" t="s">
        <v>13</v>
      </c>
      <c r="F26756" t="s">
        <v>13</v>
      </c>
      <c r="G26756" t="s">
        <v>74864</v>
      </c>
      <c r="H26756" s="3" t="s">
        <v>74881</v>
      </c>
      <c r="I26756" t="s">
        <v>7603</v>
      </c>
      <c r="J26756" t="s">
        <v>74882</v>
      </c>
    </row>
    <row r="26757" spans="1:10" ht="16" x14ac:dyDescent="0.2">
      <c r="A26757" t="s">
        <v>74872</v>
      </c>
      <c r="B26757" t="s">
        <v>74862</v>
      </c>
      <c r="C26757" t="s">
        <v>74863</v>
      </c>
      <c r="D26757">
        <v>2</v>
      </c>
      <c r="E26757" t="s">
        <v>13</v>
      </c>
      <c r="F26757" t="s">
        <v>13</v>
      </c>
      <c r="G26757" t="s">
        <v>74864</v>
      </c>
      <c r="H26757" s="3" t="s">
        <v>74865</v>
      </c>
      <c r="I26757" t="s">
        <v>7603</v>
      </c>
      <c r="J26757" t="s">
        <v>74875</v>
      </c>
    </row>
    <row r="26758" spans="1:10" ht="16" x14ac:dyDescent="0.2">
      <c r="A26758" t="s">
        <v>74878</v>
      </c>
      <c r="B26758" t="s">
        <v>74883</v>
      </c>
      <c r="C26758" t="s">
        <v>74884</v>
      </c>
      <c r="D26758">
        <v>2</v>
      </c>
      <c r="E26758" t="s">
        <v>13</v>
      </c>
      <c r="F26758" t="s">
        <v>13</v>
      </c>
      <c r="G26758" t="s">
        <v>74864</v>
      </c>
      <c r="H26758" s="3" t="s">
        <v>74885</v>
      </c>
      <c r="I26758" t="s">
        <v>7603</v>
      </c>
      <c r="J26758" t="s">
        <v>74882</v>
      </c>
    </row>
    <row r="26759" spans="1:10" ht="16" x14ac:dyDescent="0.2">
      <c r="A26759" t="s">
        <v>74867</v>
      </c>
      <c r="B26759" t="s">
        <v>74886</v>
      </c>
      <c r="C26759" t="s">
        <v>74887</v>
      </c>
      <c r="D26759">
        <v>3</v>
      </c>
      <c r="E26759" t="s">
        <v>13</v>
      </c>
      <c r="F26759" t="s">
        <v>13</v>
      </c>
      <c r="G26759" t="s">
        <v>74864</v>
      </c>
      <c r="H26759" s="3" t="s">
        <v>74870</v>
      </c>
      <c r="I26759" t="s">
        <v>7603</v>
      </c>
      <c r="J26759" t="s">
        <v>74871</v>
      </c>
    </row>
    <row r="26760" spans="1:10" ht="16" x14ac:dyDescent="0.2">
      <c r="A26760" t="s">
        <v>74888</v>
      </c>
      <c r="B26760" t="s">
        <v>74889</v>
      </c>
      <c r="C26760" t="s">
        <v>74890</v>
      </c>
      <c r="D26760">
        <v>1</v>
      </c>
      <c r="E26760" t="s">
        <v>13</v>
      </c>
      <c r="F26760" t="s">
        <v>13</v>
      </c>
      <c r="G26760" t="s">
        <v>74864</v>
      </c>
      <c r="H26760" s="3" t="s">
        <v>74881</v>
      </c>
      <c r="I26760" t="s">
        <v>7603</v>
      </c>
      <c r="J26760" t="s">
        <v>74891</v>
      </c>
    </row>
    <row r="26761" spans="1:10" ht="16" x14ac:dyDescent="0.2">
      <c r="A26761" t="s">
        <v>74888</v>
      </c>
      <c r="B26761" t="s">
        <v>74892</v>
      </c>
      <c r="C26761" t="s">
        <v>74893</v>
      </c>
      <c r="D26761">
        <v>2</v>
      </c>
      <c r="E26761" t="s">
        <v>13</v>
      </c>
      <c r="F26761" t="s">
        <v>13</v>
      </c>
      <c r="G26761" t="s">
        <v>74864</v>
      </c>
      <c r="H26761" s="3" t="s">
        <v>74881</v>
      </c>
      <c r="I26761" t="s">
        <v>7603</v>
      </c>
      <c r="J26761" t="s">
        <v>74891</v>
      </c>
    </row>
    <row r="26762" spans="1:10" ht="16" x14ac:dyDescent="0.2">
      <c r="A26762" t="s">
        <v>74894</v>
      </c>
      <c r="B26762" t="s">
        <v>74895</v>
      </c>
      <c r="C26762" t="s">
        <v>28306</v>
      </c>
      <c r="D26762">
        <v>1</v>
      </c>
      <c r="E26762" t="s">
        <v>13</v>
      </c>
      <c r="F26762" t="s">
        <v>13</v>
      </c>
      <c r="G26762" t="s">
        <v>74864</v>
      </c>
      <c r="H26762" s="3" t="s">
        <v>74896</v>
      </c>
      <c r="I26762" t="s">
        <v>7603</v>
      </c>
      <c r="J26762" t="s">
        <v>74897</v>
      </c>
    </row>
    <row r="26763" spans="1:10" ht="16" x14ac:dyDescent="0.2">
      <c r="A26763" t="s">
        <v>74861</v>
      </c>
      <c r="B26763" t="s">
        <v>74898</v>
      </c>
      <c r="C26763" t="s">
        <v>74874</v>
      </c>
      <c r="D26763">
        <v>1</v>
      </c>
      <c r="E26763" t="s">
        <v>13</v>
      </c>
      <c r="F26763" t="s">
        <v>13</v>
      </c>
      <c r="G26763" t="s">
        <v>74864</v>
      </c>
      <c r="H26763" s="3" t="s">
        <v>74896</v>
      </c>
      <c r="I26763" t="s">
        <v>7603</v>
      </c>
      <c r="J26763" t="s">
        <v>74866</v>
      </c>
    </row>
    <row r="26764" spans="1:10" ht="16" x14ac:dyDescent="0.2">
      <c r="A26764" t="s">
        <v>74899</v>
      </c>
      <c r="B26764" t="s">
        <v>74900</v>
      </c>
      <c r="C26764" t="s">
        <v>74901</v>
      </c>
      <c r="D26764">
        <v>2</v>
      </c>
      <c r="E26764" t="s">
        <v>13</v>
      </c>
      <c r="F26764" t="s">
        <v>13</v>
      </c>
      <c r="G26764" t="s">
        <v>74902</v>
      </c>
      <c r="H26764" s="3" t="s">
        <v>74903</v>
      </c>
      <c r="I26764" t="s">
        <v>461</v>
      </c>
      <c r="J26764" t="s">
        <v>74904</v>
      </c>
    </row>
    <row r="26765" spans="1:10" ht="16" x14ac:dyDescent="0.2">
      <c r="A26765" t="s">
        <v>74899</v>
      </c>
      <c r="B26765" t="s">
        <v>74905</v>
      </c>
      <c r="C26765" t="s">
        <v>74906</v>
      </c>
      <c r="D26765">
        <v>1</v>
      </c>
      <c r="E26765" t="s">
        <v>13</v>
      </c>
      <c r="F26765" t="s">
        <v>13</v>
      </c>
      <c r="G26765" t="s">
        <v>74902</v>
      </c>
      <c r="H26765" s="3" t="s">
        <v>74903</v>
      </c>
      <c r="I26765" t="s">
        <v>461</v>
      </c>
      <c r="J26765" t="s">
        <v>74904</v>
      </c>
    </row>
    <row r="26766" spans="1:10" ht="16" x14ac:dyDescent="0.2">
      <c r="A26766" t="s">
        <v>67387</v>
      </c>
      <c r="B26766" t="s">
        <v>1689</v>
      </c>
      <c r="C26766" t="s">
        <v>74907</v>
      </c>
      <c r="D26766">
        <v>4</v>
      </c>
      <c r="E26766" t="s">
        <v>637</v>
      </c>
      <c r="F26766" t="s">
        <v>13</v>
      </c>
      <c r="G26766" t="s">
        <v>74908</v>
      </c>
      <c r="H26766" s="3" t="s">
        <v>74909</v>
      </c>
      <c r="I26766" t="s">
        <v>404</v>
      </c>
      <c r="J26766" t="s">
        <v>67393</v>
      </c>
    </row>
    <row r="26767" spans="1:10" ht="16" x14ac:dyDescent="0.2">
      <c r="A26767" t="s">
        <v>74910</v>
      </c>
      <c r="B26767" t="s">
        <v>74911</v>
      </c>
      <c r="C26767" t="s">
        <v>74912</v>
      </c>
      <c r="D26767">
        <v>1</v>
      </c>
      <c r="E26767" t="s">
        <v>13</v>
      </c>
      <c r="F26767" t="s">
        <v>13</v>
      </c>
      <c r="G26767" t="s">
        <v>74913</v>
      </c>
      <c r="H26767" s="3" t="s">
        <v>74914</v>
      </c>
      <c r="I26767" t="s">
        <v>62</v>
      </c>
      <c r="J26767" t="s">
        <v>74915</v>
      </c>
    </row>
    <row r="26768" spans="1:10" ht="16" x14ac:dyDescent="0.2">
      <c r="A26768" t="s">
        <v>74916</v>
      </c>
      <c r="B26768" t="s">
        <v>74917</v>
      </c>
      <c r="C26768" t="s">
        <v>74918</v>
      </c>
      <c r="D26768">
        <v>2</v>
      </c>
      <c r="E26768" t="s">
        <v>13</v>
      </c>
      <c r="F26768" t="s">
        <v>13</v>
      </c>
      <c r="G26768" t="s">
        <v>74919</v>
      </c>
      <c r="H26768" s="3" t="s">
        <v>74920</v>
      </c>
      <c r="I26768" t="s">
        <v>62</v>
      </c>
      <c r="J26768" t="s">
        <v>74921</v>
      </c>
    </row>
    <row r="26769" spans="1:10" ht="16" x14ac:dyDescent="0.2">
      <c r="A26769" t="s">
        <v>5721</v>
      </c>
      <c r="B26769" t="s">
        <v>44335</v>
      </c>
      <c r="C26769" t="s">
        <v>44336</v>
      </c>
      <c r="D26769">
        <v>1</v>
      </c>
      <c r="E26769" t="s">
        <v>13</v>
      </c>
      <c r="F26769" t="s">
        <v>13</v>
      </c>
      <c r="G26769" t="s">
        <v>74922</v>
      </c>
      <c r="H26769" s="3" t="s">
        <v>74923</v>
      </c>
      <c r="I26769" t="s">
        <v>817</v>
      </c>
      <c r="J26769" t="s">
        <v>5725</v>
      </c>
    </row>
    <row r="26770" spans="1:10" ht="16" x14ac:dyDescent="0.2">
      <c r="A26770" t="s">
        <v>70502</v>
      </c>
      <c r="B26770" t="s">
        <v>44335</v>
      </c>
      <c r="C26770" t="s">
        <v>44336</v>
      </c>
      <c r="D26770">
        <v>2</v>
      </c>
      <c r="E26770" t="s">
        <v>13</v>
      </c>
      <c r="F26770" t="s">
        <v>13</v>
      </c>
      <c r="G26770" t="s">
        <v>74922</v>
      </c>
      <c r="H26770" s="3" t="s">
        <v>74924</v>
      </c>
      <c r="I26770" t="s">
        <v>817</v>
      </c>
      <c r="J26770" t="s">
        <v>70503</v>
      </c>
    </row>
    <row r="26771" spans="1:10" ht="16" x14ac:dyDescent="0.2">
      <c r="A26771" t="s">
        <v>74925</v>
      </c>
      <c r="B26771" t="s">
        <v>74926</v>
      </c>
      <c r="C26771" t="s">
        <v>74927</v>
      </c>
      <c r="D26771">
        <v>2</v>
      </c>
      <c r="E26771" t="s">
        <v>730</v>
      </c>
      <c r="F26771" t="s">
        <v>13</v>
      </c>
      <c r="G26771" t="s">
        <v>74928</v>
      </c>
      <c r="H26771" s="3" t="s">
        <v>74929</v>
      </c>
      <c r="I26771" t="s">
        <v>7603</v>
      </c>
      <c r="J26771" t="s">
        <v>74930</v>
      </c>
    </row>
    <row r="26772" spans="1:10" ht="16" x14ac:dyDescent="0.2">
      <c r="A26772" t="s">
        <v>74931</v>
      </c>
      <c r="B26772" t="s">
        <v>74932</v>
      </c>
      <c r="C26772" t="s">
        <v>74933</v>
      </c>
      <c r="D26772">
        <v>2</v>
      </c>
      <c r="E26772" t="s">
        <v>730</v>
      </c>
      <c r="F26772" t="s">
        <v>13</v>
      </c>
      <c r="G26772" t="s">
        <v>74928</v>
      </c>
      <c r="H26772" s="3" t="s">
        <v>74934</v>
      </c>
      <c r="I26772" t="s">
        <v>7603</v>
      </c>
      <c r="J26772" t="s">
        <v>74935</v>
      </c>
    </row>
    <row r="26773" spans="1:10" ht="16" x14ac:dyDescent="0.2">
      <c r="A26773" t="s">
        <v>74936</v>
      </c>
      <c r="B26773" t="s">
        <v>74937</v>
      </c>
      <c r="C26773" t="s">
        <v>74938</v>
      </c>
      <c r="D26773">
        <v>1</v>
      </c>
      <c r="E26773" t="s">
        <v>730</v>
      </c>
      <c r="F26773" t="s">
        <v>13</v>
      </c>
      <c r="G26773" t="s">
        <v>74928</v>
      </c>
      <c r="H26773" s="3" t="s">
        <v>74939</v>
      </c>
      <c r="I26773" t="s">
        <v>7603</v>
      </c>
      <c r="J26773" t="s">
        <v>74940</v>
      </c>
    </row>
    <row r="26774" spans="1:10" ht="16" x14ac:dyDescent="0.2">
      <c r="A26774" t="s">
        <v>74925</v>
      </c>
      <c r="B26774" t="s">
        <v>74941</v>
      </c>
      <c r="C26774" t="s">
        <v>74942</v>
      </c>
      <c r="D26774">
        <v>1</v>
      </c>
      <c r="E26774" t="s">
        <v>730</v>
      </c>
      <c r="F26774" t="s">
        <v>13</v>
      </c>
      <c r="G26774" t="s">
        <v>74928</v>
      </c>
      <c r="H26774" s="3" t="s">
        <v>74943</v>
      </c>
      <c r="I26774" t="s">
        <v>7603</v>
      </c>
      <c r="J26774" t="s">
        <v>74930</v>
      </c>
    </row>
    <row r="26775" spans="1:10" ht="32" x14ac:dyDescent="0.2">
      <c r="A26775" t="s">
        <v>74931</v>
      </c>
      <c r="B26775" t="s">
        <v>74944</v>
      </c>
      <c r="C26775" t="s">
        <v>74945</v>
      </c>
      <c r="D26775">
        <v>3</v>
      </c>
      <c r="E26775" t="s">
        <v>13</v>
      </c>
      <c r="F26775" t="s">
        <v>13</v>
      </c>
      <c r="G26775" t="s">
        <v>74928</v>
      </c>
      <c r="H26775" s="3" t="s">
        <v>74946</v>
      </c>
      <c r="I26775" t="s">
        <v>2961</v>
      </c>
      <c r="J26775" t="s">
        <v>74935</v>
      </c>
    </row>
    <row r="26776" spans="1:10" ht="16" x14ac:dyDescent="0.2">
      <c r="A26776" t="s">
        <v>36269</v>
      </c>
      <c r="B26776" t="s">
        <v>74941</v>
      </c>
      <c r="C26776" t="s">
        <v>74942</v>
      </c>
      <c r="D26776">
        <v>1</v>
      </c>
      <c r="E26776" t="s">
        <v>730</v>
      </c>
      <c r="F26776" t="s">
        <v>13</v>
      </c>
      <c r="G26776" t="s">
        <v>74928</v>
      </c>
      <c r="H26776" s="3" t="s">
        <v>74943</v>
      </c>
      <c r="I26776" t="s">
        <v>7603</v>
      </c>
      <c r="J26776" t="s">
        <v>36272</v>
      </c>
    </row>
    <row r="26777" spans="1:10" ht="16" x14ac:dyDescent="0.2">
      <c r="A26777" t="s">
        <v>74947</v>
      </c>
      <c r="B26777" t="s">
        <v>74948</v>
      </c>
      <c r="C26777" t="s">
        <v>74949</v>
      </c>
      <c r="D26777">
        <v>1</v>
      </c>
      <c r="E26777" t="s">
        <v>730</v>
      </c>
      <c r="F26777" t="s">
        <v>13</v>
      </c>
      <c r="G26777" t="s">
        <v>74928</v>
      </c>
      <c r="H26777" s="3" t="s">
        <v>74950</v>
      </c>
      <c r="I26777" t="s">
        <v>7603</v>
      </c>
      <c r="J26777" t="s">
        <v>74951</v>
      </c>
    </row>
    <row r="26778" spans="1:10" ht="16" x14ac:dyDescent="0.2">
      <c r="A26778" t="s">
        <v>74931</v>
      </c>
      <c r="B26778" t="s">
        <v>74952</v>
      </c>
      <c r="C26778" t="s">
        <v>74953</v>
      </c>
      <c r="D26778">
        <v>4</v>
      </c>
      <c r="E26778" t="s">
        <v>730</v>
      </c>
      <c r="F26778" t="s">
        <v>13</v>
      </c>
      <c r="G26778" t="s">
        <v>74928</v>
      </c>
      <c r="H26778" s="3" t="s">
        <v>74934</v>
      </c>
      <c r="I26778" t="s">
        <v>7603</v>
      </c>
      <c r="J26778" t="s">
        <v>74935</v>
      </c>
    </row>
    <row r="26779" spans="1:10" ht="16" x14ac:dyDescent="0.2">
      <c r="A26779" t="s">
        <v>7606</v>
      </c>
      <c r="B26779" t="s">
        <v>74954</v>
      </c>
      <c r="C26779" t="s">
        <v>74955</v>
      </c>
      <c r="D26779">
        <v>2</v>
      </c>
      <c r="E26779" t="s">
        <v>730</v>
      </c>
      <c r="F26779" t="s">
        <v>13</v>
      </c>
      <c r="G26779" t="s">
        <v>74928</v>
      </c>
      <c r="H26779" s="3" t="s">
        <v>74950</v>
      </c>
      <c r="I26779" t="s">
        <v>7603</v>
      </c>
      <c r="J26779" t="s">
        <v>7610</v>
      </c>
    </row>
    <row r="26780" spans="1:10" ht="16" x14ac:dyDescent="0.2">
      <c r="A26780" t="s">
        <v>69892</v>
      </c>
      <c r="B26780" t="s">
        <v>74941</v>
      </c>
      <c r="C26780" t="s">
        <v>74942</v>
      </c>
      <c r="D26780">
        <v>1</v>
      </c>
      <c r="E26780" t="s">
        <v>730</v>
      </c>
      <c r="F26780" t="s">
        <v>13</v>
      </c>
      <c r="G26780" t="s">
        <v>74928</v>
      </c>
      <c r="H26780" s="3" t="s">
        <v>74943</v>
      </c>
      <c r="I26780" t="s">
        <v>7603</v>
      </c>
      <c r="J26780" t="s">
        <v>69894</v>
      </c>
    </row>
    <row r="26781" spans="1:10" ht="16" x14ac:dyDescent="0.2">
      <c r="A26781" t="s">
        <v>12488</v>
      </c>
      <c r="B26781" t="s">
        <v>74956</v>
      </c>
      <c r="C26781" t="s">
        <v>74957</v>
      </c>
      <c r="D26781">
        <v>3</v>
      </c>
      <c r="E26781" t="s">
        <v>730</v>
      </c>
      <c r="F26781" t="s">
        <v>13</v>
      </c>
      <c r="G26781" t="s">
        <v>74928</v>
      </c>
      <c r="H26781" s="3" t="s">
        <v>74943</v>
      </c>
      <c r="I26781" t="s">
        <v>7603</v>
      </c>
      <c r="J26781" t="s">
        <v>12492</v>
      </c>
    </row>
    <row r="26782" spans="1:10" ht="16" x14ac:dyDescent="0.2">
      <c r="A26782" t="s">
        <v>74958</v>
      </c>
      <c r="B26782" t="s">
        <v>74959</v>
      </c>
      <c r="C26782" t="s">
        <v>74960</v>
      </c>
      <c r="D26782">
        <v>1</v>
      </c>
      <c r="E26782" t="s">
        <v>13</v>
      </c>
      <c r="F26782" t="s">
        <v>13</v>
      </c>
      <c r="G26782" t="s">
        <v>74928</v>
      </c>
      <c r="H26782" s="3" t="s">
        <v>74961</v>
      </c>
      <c r="I26782" t="s">
        <v>126</v>
      </c>
      <c r="J26782" t="s">
        <v>74962</v>
      </c>
    </row>
    <row r="26783" spans="1:10" ht="32" x14ac:dyDescent="0.2">
      <c r="A26783" t="s">
        <v>74963</v>
      </c>
      <c r="B26783" t="s">
        <v>59099</v>
      </c>
      <c r="C26783" t="s">
        <v>59100</v>
      </c>
      <c r="D26783">
        <v>1</v>
      </c>
      <c r="E26783" t="s">
        <v>730</v>
      </c>
      <c r="F26783" t="s">
        <v>13</v>
      </c>
      <c r="G26783" t="s">
        <v>74928</v>
      </c>
      <c r="H26783" s="3" t="s">
        <v>74964</v>
      </c>
      <c r="I26783" t="s">
        <v>7603</v>
      </c>
      <c r="J26783" t="s">
        <v>74965</v>
      </c>
    </row>
    <row r="26784" spans="1:10" ht="16" x14ac:dyDescent="0.2">
      <c r="A26784" t="s">
        <v>74966</v>
      </c>
      <c r="B26784" t="s">
        <v>74967</v>
      </c>
      <c r="C26784" t="s">
        <v>74968</v>
      </c>
      <c r="D26784">
        <v>1</v>
      </c>
      <c r="E26784" t="s">
        <v>730</v>
      </c>
      <c r="F26784" t="s">
        <v>13</v>
      </c>
      <c r="G26784" t="s">
        <v>74928</v>
      </c>
      <c r="H26784" s="3" t="s">
        <v>74943</v>
      </c>
      <c r="I26784" t="s">
        <v>7603</v>
      </c>
      <c r="J26784" t="s">
        <v>74969</v>
      </c>
    </row>
    <row r="26785" spans="1:10" ht="32" x14ac:dyDescent="0.2">
      <c r="A26785" t="s">
        <v>6747</v>
      </c>
      <c r="B26785" t="s">
        <v>74970</v>
      </c>
      <c r="C26785" t="s">
        <v>74971</v>
      </c>
      <c r="D26785">
        <v>5</v>
      </c>
      <c r="E26785" t="s">
        <v>730</v>
      </c>
      <c r="F26785" t="s">
        <v>13</v>
      </c>
      <c r="G26785" t="s">
        <v>74928</v>
      </c>
      <c r="H26785" s="3" t="s">
        <v>74972</v>
      </c>
      <c r="I26785" t="s">
        <v>7603</v>
      </c>
      <c r="J26785" t="s">
        <v>6751</v>
      </c>
    </row>
    <row r="26786" spans="1:10" ht="16" x14ac:dyDescent="0.2">
      <c r="A26786" t="s">
        <v>74966</v>
      </c>
      <c r="B26786" t="s">
        <v>74973</v>
      </c>
      <c r="C26786" t="s">
        <v>74974</v>
      </c>
      <c r="D26786">
        <v>2</v>
      </c>
      <c r="E26786" t="s">
        <v>730</v>
      </c>
      <c r="F26786" t="s">
        <v>13</v>
      </c>
      <c r="G26786" t="s">
        <v>74928</v>
      </c>
      <c r="H26786" s="3" t="s">
        <v>74943</v>
      </c>
      <c r="I26786" t="s">
        <v>7603</v>
      </c>
      <c r="J26786" t="s">
        <v>74969</v>
      </c>
    </row>
    <row r="26787" spans="1:10" ht="16" x14ac:dyDescent="0.2">
      <c r="A26787" t="s">
        <v>69892</v>
      </c>
      <c r="B26787" t="s">
        <v>74975</v>
      </c>
      <c r="C26787" t="s">
        <v>74976</v>
      </c>
      <c r="D26787">
        <v>3</v>
      </c>
      <c r="E26787" t="s">
        <v>730</v>
      </c>
      <c r="F26787" t="s">
        <v>13</v>
      </c>
      <c r="G26787" t="s">
        <v>74928</v>
      </c>
      <c r="H26787" s="3" t="s">
        <v>74943</v>
      </c>
      <c r="I26787" t="s">
        <v>7603</v>
      </c>
      <c r="J26787" t="s">
        <v>69894</v>
      </c>
    </row>
    <row r="26788" spans="1:10" ht="16" x14ac:dyDescent="0.2">
      <c r="A26788" t="s">
        <v>74977</v>
      </c>
      <c r="B26788" t="s">
        <v>74941</v>
      </c>
      <c r="C26788" t="s">
        <v>74942</v>
      </c>
      <c r="D26788">
        <v>1</v>
      </c>
      <c r="E26788" t="s">
        <v>730</v>
      </c>
      <c r="F26788" t="s">
        <v>13</v>
      </c>
      <c r="G26788" t="s">
        <v>74928</v>
      </c>
      <c r="H26788" s="3" t="s">
        <v>74939</v>
      </c>
      <c r="I26788" t="s">
        <v>7603</v>
      </c>
      <c r="J26788" t="s">
        <v>74978</v>
      </c>
    </row>
    <row r="26789" spans="1:10" ht="16" x14ac:dyDescent="0.2">
      <c r="A26789" t="s">
        <v>74931</v>
      </c>
      <c r="B26789" t="s">
        <v>74979</v>
      </c>
      <c r="C26789" t="s">
        <v>74980</v>
      </c>
      <c r="D26789">
        <v>1</v>
      </c>
      <c r="E26789" t="s">
        <v>730</v>
      </c>
      <c r="F26789" t="s">
        <v>13</v>
      </c>
      <c r="G26789" t="s">
        <v>74928</v>
      </c>
      <c r="H26789" s="3" t="s">
        <v>74934</v>
      </c>
      <c r="I26789" t="s">
        <v>7603</v>
      </c>
      <c r="J26789" t="s">
        <v>74935</v>
      </c>
    </row>
    <row r="26790" spans="1:10" ht="16" x14ac:dyDescent="0.2">
      <c r="A26790" t="s">
        <v>74981</v>
      </c>
      <c r="B26790" t="s">
        <v>74954</v>
      </c>
      <c r="C26790" t="s">
        <v>74955</v>
      </c>
      <c r="D26790">
        <v>1</v>
      </c>
      <c r="E26790" t="s">
        <v>730</v>
      </c>
      <c r="F26790" t="s">
        <v>13</v>
      </c>
      <c r="G26790" t="s">
        <v>74928</v>
      </c>
      <c r="H26790" s="3" t="s">
        <v>74950</v>
      </c>
      <c r="I26790" t="s">
        <v>7603</v>
      </c>
      <c r="J26790" t="s">
        <v>74982</v>
      </c>
    </row>
    <row r="26791" spans="1:10" ht="16" x14ac:dyDescent="0.2">
      <c r="A26791" t="s">
        <v>8365</v>
      </c>
      <c r="B26791" t="s">
        <v>74959</v>
      </c>
      <c r="C26791" t="s">
        <v>74960</v>
      </c>
      <c r="D26791">
        <v>2</v>
      </c>
      <c r="E26791" t="s">
        <v>730</v>
      </c>
      <c r="F26791" t="s">
        <v>13</v>
      </c>
      <c r="G26791" t="s">
        <v>74928</v>
      </c>
      <c r="H26791" s="3" t="s">
        <v>74983</v>
      </c>
      <c r="I26791" t="s">
        <v>7603</v>
      </c>
      <c r="J26791" t="s">
        <v>8369</v>
      </c>
    </row>
    <row r="26792" spans="1:10" ht="16" x14ac:dyDescent="0.2">
      <c r="A26792" t="s">
        <v>74984</v>
      </c>
      <c r="B26792" t="s">
        <v>74941</v>
      </c>
      <c r="C26792" t="s">
        <v>74942</v>
      </c>
      <c r="D26792">
        <v>1</v>
      </c>
      <c r="E26792" t="s">
        <v>730</v>
      </c>
      <c r="F26792" t="s">
        <v>13</v>
      </c>
      <c r="G26792" t="s">
        <v>74928</v>
      </c>
      <c r="H26792" s="3" t="s">
        <v>74939</v>
      </c>
      <c r="I26792" t="s">
        <v>7603</v>
      </c>
      <c r="J26792" t="s">
        <v>74985</v>
      </c>
    </row>
    <row r="26793" spans="1:10" ht="16" x14ac:dyDescent="0.2">
      <c r="A26793" t="s">
        <v>36269</v>
      </c>
      <c r="B26793" t="s">
        <v>74975</v>
      </c>
      <c r="C26793" t="s">
        <v>74976</v>
      </c>
      <c r="D26793">
        <v>3</v>
      </c>
      <c r="E26793" t="s">
        <v>730</v>
      </c>
      <c r="F26793" t="s">
        <v>13</v>
      </c>
      <c r="G26793" t="s">
        <v>74928</v>
      </c>
      <c r="H26793" s="3" t="s">
        <v>74943</v>
      </c>
      <c r="I26793" t="s">
        <v>7603</v>
      </c>
      <c r="J26793" t="s">
        <v>36272</v>
      </c>
    </row>
    <row r="26794" spans="1:10" ht="16" x14ac:dyDescent="0.2">
      <c r="A26794" t="s">
        <v>74986</v>
      </c>
      <c r="B26794" t="s">
        <v>74987</v>
      </c>
      <c r="C26794" t="s">
        <v>74988</v>
      </c>
      <c r="D26794">
        <v>1</v>
      </c>
      <c r="E26794" t="s">
        <v>13</v>
      </c>
      <c r="F26794" t="s">
        <v>13</v>
      </c>
      <c r="G26794" t="s">
        <v>74989</v>
      </c>
      <c r="H26794" s="3" t="s">
        <v>74990</v>
      </c>
      <c r="I26794" t="s">
        <v>62</v>
      </c>
      <c r="J26794" t="s">
        <v>74991</v>
      </c>
    </row>
    <row r="26795" spans="1:10" ht="16" x14ac:dyDescent="0.2">
      <c r="A26795" t="s">
        <v>74986</v>
      </c>
      <c r="B26795" t="s">
        <v>74992</v>
      </c>
      <c r="C26795" t="s">
        <v>74993</v>
      </c>
      <c r="D26795">
        <v>2</v>
      </c>
      <c r="E26795" t="s">
        <v>13</v>
      </c>
      <c r="F26795" t="s">
        <v>13</v>
      </c>
      <c r="G26795" t="s">
        <v>74989</v>
      </c>
      <c r="H26795" s="3" t="s">
        <v>74990</v>
      </c>
      <c r="I26795" t="s">
        <v>62</v>
      </c>
      <c r="J26795" t="s">
        <v>74991</v>
      </c>
    </row>
    <row r="26796" spans="1:10" ht="16" x14ac:dyDescent="0.2">
      <c r="A26796" t="s">
        <v>74994</v>
      </c>
      <c r="B26796" t="s">
        <v>74987</v>
      </c>
      <c r="C26796" t="s">
        <v>74988</v>
      </c>
      <c r="D26796">
        <v>3</v>
      </c>
      <c r="E26796" t="s">
        <v>13</v>
      </c>
      <c r="F26796" t="s">
        <v>13</v>
      </c>
      <c r="G26796" t="s">
        <v>74989</v>
      </c>
      <c r="H26796" s="3" t="s">
        <v>74990</v>
      </c>
      <c r="I26796" t="s">
        <v>62</v>
      </c>
      <c r="J26796" t="s">
        <v>74991</v>
      </c>
    </row>
    <row r="26797" spans="1:10" ht="16" x14ac:dyDescent="0.2">
      <c r="A26797" t="s">
        <v>74994</v>
      </c>
      <c r="B26797" t="s">
        <v>74992</v>
      </c>
      <c r="C26797" t="s">
        <v>74993</v>
      </c>
      <c r="D26797">
        <v>4</v>
      </c>
      <c r="E26797" t="s">
        <v>13</v>
      </c>
      <c r="F26797" t="s">
        <v>13</v>
      </c>
      <c r="G26797" t="s">
        <v>74989</v>
      </c>
      <c r="H26797" s="3" t="s">
        <v>74990</v>
      </c>
      <c r="I26797" t="s">
        <v>62</v>
      </c>
      <c r="J26797" t="s">
        <v>74991</v>
      </c>
    </row>
    <row r="26798" spans="1:10" ht="16" x14ac:dyDescent="0.2">
      <c r="A26798" t="s">
        <v>40234</v>
      </c>
      <c r="B26798" t="s">
        <v>74995</v>
      </c>
      <c r="C26798" t="s">
        <v>74996</v>
      </c>
      <c r="D26798">
        <v>4</v>
      </c>
      <c r="E26798" t="s">
        <v>13</v>
      </c>
      <c r="F26798" t="s">
        <v>13</v>
      </c>
      <c r="G26798" t="s">
        <v>74997</v>
      </c>
      <c r="H26798" s="3" t="s">
        <v>74998</v>
      </c>
      <c r="I26798" t="s">
        <v>461</v>
      </c>
      <c r="J26798" t="s">
        <v>40239</v>
      </c>
    </row>
    <row r="26799" spans="1:10" ht="16" x14ac:dyDescent="0.2">
      <c r="A26799" t="s">
        <v>40234</v>
      </c>
      <c r="B26799" t="s">
        <v>74999</v>
      </c>
      <c r="C26799" t="s">
        <v>75000</v>
      </c>
      <c r="D26799">
        <v>3</v>
      </c>
      <c r="E26799" t="s">
        <v>13</v>
      </c>
      <c r="F26799" t="s">
        <v>13</v>
      </c>
      <c r="G26799" t="s">
        <v>74997</v>
      </c>
      <c r="H26799" s="3" t="s">
        <v>74998</v>
      </c>
      <c r="I26799" t="s">
        <v>461</v>
      </c>
      <c r="J26799" t="s">
        <v>40239</v>
      </c>
    </row>
    <row r="26800" spans="1:10" ht="16" x14ac:dyDescent="0.2">
      <c r="A26800" t="s">
        <v>40234</v>
      </c>
      <c r="B26800" t="s">
        <v>75001</v>
      </c>
      <c r="C26800" t="s">
        <v>75002</v>
      </c>
      <c r="D26800">
        <v>1</v>
      </c>
      <c r="E26800" t="s">
        <v>13</v>
      </c>
      <c r="F26800" t="s">
        <v>13</v>
      </c>
      <c r="G26800" t="s">
        <v>74997</v>
      </c>
      <c r="H26800" s="3" t="s">
        <v>74998</v>
      </c>
      <c r="I26800" t="s">
        <v>461</v>
      </c>
      <c r="J26800" t="s">
        <v>40239</v>
      </c>
    </row>
    <row r="26801" spans="1:10" ht="16" x14ac:dyDescent="0.2">
      <c r="A26801" t="s">
        <v>23576</v>
      </c>
      <c r="B26801" t="s">
        <v>65637</v>
      </c>
      <c r="C26801" t="s">
        <v>75003</v>
      </c>
      <c r="D26801">
        <v>3</v>
      </c>
      <c r="E26801" t="s">
        <v>13</v>
      </c>
      <c r="F26801" t="s">
        <v>13</v>
      </c>
      <c r="G26801" t="s">
        <v>75004</v>
      </c>
      <c r="H26801" s="3" t="s">
        <v>75005</v>
      </c>
      <c r="I26801" t="s">
        <v>62</v>
      </c>
      <c r="J26801" t="s">
        <v>23579</v>
      </c>
    </row>
    <row r="26802" spans="1:10" ht="16" x14ac:dyDescent="0.2">
      <c r="A26802" t="s">
        <v>43479</v>
      </c>
      <c r="B26802" t="s">
        <v>65637</v>
      </c>
      <c r="C26802" t="s">
        <v>75003</v>
      </c>
      <c r="D26802">
        <v>1</v>
      </c>
      <c r="E26802" t="s">
        <v>13</v>
      </c>
      <c r="F26802" t="s">
        <v>13</v>
      </c>
      <c r="G26802" t="s">
        <v>75004</v>
      </c>
      <c r="H26802" s="3" t="s">
        <v>75006</v>
      </c>
      <c r="I26802" t="s">
        <v>62</v>
      </c>
      <c r="J26802" t="s">
        <v>43484</v>
      </c>
    </row>
    <row r="26803" spans="1:10" ht="16" x14ac:dyDescent="0.2">
      <c r="A26803" t="s">
        <v>3271</v>
      </c>
      <c r="B26803" t="s">
        <v>75007</v>
      </c>
      <c r="C26803" t="s">
        <v>75008</v>
      </c>
      <c r="D26803">
        <v>2</v>
      </c>
      <c r="E26803">
        <f>404</f>
        <v>404</v>
      </c>
      <c r="F26803" t="s">
        <v>13</v>
      </c>
      <c r="G26803" t="s">
        <v>75009</v>
      </c>
      <c r="H26803" s="3" t="s">
        <v>75010</v>
      </c>
      <c r="I26803" t="s">
        <v>215</v>
      </c>
      <c r="J26803" t="s">
        <v>3275</v>
      </c>
    </row>
    <row r="26804" spans="1:10" ht="16" x14ac:dyDescent="0.2">
      <c r="A26804" t="s">
        <v>75011</v>
      </c>
      <c r="B26804" t="s">
        <v>75012</v>
      </c>
      <c r="C26804" t="s">
        <v>75013</v>
      </c>
      <c r="D26804">
        <v>1</v>
      </c>
      <c r="E26804">
        <f>404</f>
        <v>404</v>
      </c>
      <c r="F26804" t="s">
        <v>13</v>
      </c>
      <c r="G26804" t="s">
        <v>75009</v>
      </c>
      <c r="H26804" s="3" t="s">
        <v>75014</v>
      </c>
      <c r="I26804" t="s">
        <v>215</v>
      </c>
      <c r="J26804" t="s">
        <v>75015</v>
      </c>
    </row>
    <row r="26805" spans="1:10" ht="16" x14ac:dyDescent="0.2">
      <c r="A26805" t="s">
        <v>75011</v>
      </c>
      <c r="B26805" t="s">
        <v>75016</v>
      </c>
      <c r="C26805" t="s">
        <v>75017</v>
      </c>
      <c r="D26805">
        <v>2</v>
      </c>
      <c r="E26805">
        <f>404</f>
        <v>404</v>
      </c>
      <c r="F26805" t="s">
        <v>13</v>
      </c>
      <c r="G26805" t="s">
        <v>75009</v>
      </c>
      <c r="H26805" s="3" t="s">
        <v>75014</v>
      </c>
      <c r="I26805" t="s">
        <v>215</v>
      </c>
      <c r="J26805" t="s">
        <v>75015</v>
      </c>
    </row>
    <row r="26806" spans="1:10" ht="16" x14ac:dyDescent="0.2">
      <c r="A26806" t="s">
        <v>75018</v>
      </c>
      <c r="B26806" t="s">
        <v>75019</v>
      </c>
      <c r="C26806" t="s">
        <v>75020</v>
      </c>
      <c r="D26806">
        <v>1</v>
      </c>
      <c r="E26806">
        <f>404</f>
        <v>404</v>
      </c>
      <c r="F26806" t="s">
        <v>13</v>
      </c>
      <c r="G26806" t="s">
        <v>75009</v>
      </c>
      <c r="H26806" s="3" t="s">
        <v>75021</v>
      </c>
      <c r="I26806" t="s">
        <v>215</v>
      </c>
      <c r="J26806" t="s">
        <v>75022</v>
      </c>
    </row>
    <row r="26807" spans="1:10" ht="32" x14ac:dyDescent="0.2">
      <c r="A26807" t="s">
        <v>3112</v>
      </c>
      <c r="B26807" t="s">
        <v>75023</v>
      </c>
      <c r="C26807" t="s">
        <v>75024</v>
      </c>
      <c r="D26807">
        <v>4</v>
      </c>
      <c r="E26807">
        <f>404</f>
        <v>404</v>
      </c>
      <c r="F26807" t="s">
        <v>13</v>
      </c>
      <c r="G26807" t="s">
        <v>75009</v>
      </c>
      <c r="H26807" s="3" t="s">
        <v>75025</v>
      </c>
      <c r="I26807" t="s">
        <v>215</v>
      </c>
      <c r="J26807" t="s">
        <v>3117</v>
      </c>
    </row>
    <row r="26808" spans="1:10" ht="32" x14ac:dyDescent="0.2">
      <c r="A26808" t="s">
        <v>3112</v>
      </c>
      <c r="B26808" t="s">
        <v>75026</v>
      </c>
      <c r="C26808" t="s">
        <v>75027</v>
      </c>
      <c r="D26808">
        <v>1</v>
      </c>
      <c r="E26808">
        <f>404</f>
        <v>404</v>
      </c>
      <c r="F26808" t="s">
        <v>13</v>
      </c>
      <c r="G26808" t="s">
        <v>75028</v>
      </c>
      <c r="H26808" s="3" t="s">
        <v>75029</v>
      </c>
      <c r="I26808" t="s">
        <v>215</v>
      </c>
      <c r="J26808" t="s">
        <v>3117</v>
      </c>
    </row>
    <row r="26809" spans="1:10" ht="16" x14ac:dyDescent="0.2">
      <c r="A26809" t="s">
        <v>11282</v>
      </c>
      <c r="B26809" t="s">
        <v>75030</v>
      </c>
      <c r="C26809" t="s">
        <v>75031</v>
      </c>
      <c r="D26809">
        <v>2</v>
      </c>
      <c r="E26809">
        <f>404</f>
        <v>404</v>
      </c>
      <c r="F26809" t="s">
        <v>13</v>
      </c>
      <c r="G26809" t="s">
        <v>75032</v>
      </c>
      <c r="H26809" s="3" t="s">
        <v>75033</v>
      </c>
      <c r="I26809" t="s">
        <v>215</v>
      </c>
      <c r="J26809" t="s">
        <v>11287</v>
      </c>
    </row>
    <row r="26810" spans="1:10" ht="16" x14ac:dyDescent="0.2">
      <c r="A26810" t="s">
        <v>75034</v>
      </c>
      <c r="B26810" t="s">
        <v>75035</v>
      </c>
      <c r="C26810" t="s">
        <v>75036</v>
      </c>
      <c r="D26810">
        <v>2</v>
      </c>
      <c r="E26810">
        <f>404</f>
        <v>404</v>
      </c>
      <c r="F26810" t="s">
        <v>13</v>
      </c>
      <c r="G26810" t="s">
        <v>75032</v>
      </c>
      <c r="H26810" s="3" t="s">
        <v>75037</v>
      </c>
      <c r="I26810" t="s">
        <v>215</v>
      </c>
      <c r="J26810" t="s">
        <v>75038</v>
      </c>
    </row>
    <row r="26811" spans="1:10" ht="16" x14ac:dyDescent="0.2">
      <c r="A26811" t="s">
        <v>11282</v>
      </c>
      <c r="B26811" t="s">
        <v>75039</v>
      </c>
      <c r="C26811" t="s">
        <v>75040</v>
      </c>
      <c r="D26811">
        <v>1</v>
      </c>
      <c r="E26811">
        <f>404</f>
        <v>404</v>
      </c>
      <c r="F26811" t="s">
        <v>13</v>
      </c>
      <c r="G26811" t="s">
        <v>75032</v>
      </c>
      <c r="H26811" s="3" t="s">
        <v>75033</v>
      </c>
      <c r="I26811" t="s">
        <v>215</v>
      </c>
      <c r="J26811" t="s">
        <v>11287</v>
      </c>
    </row>
    <row r="26812" spans="1:10" ht="16" x14ac:dyDescent="0.2">
      <c r="A26812" t="s">
        <v>11282</v>
      </c>
      <c r="B26812" t="s">
        <v>75041</v>
      </c>
      <c r="C26812" t="s">
        <v>75042</v>
      </c>
      <c r="D26812">
        <v>4</v>
      </c>
      <c r="E26812">
        <f>404</f>
        <v>404</v>
      </c>
      <c r="F26812" t="s">
        <v>13</v>
      </c>
      <c r="G26812" t="s">
        <v>75032</v>
      </c>
      <c r="H26812" s="3" t="s">
        <v>75043</v>
      </c>
      <c r="I26812" t="s">
        <v>215</v>
      </c>
      <c r="J26812" t="s">
        <v>11287</v>
      </c>
    </row>
    <row r="26813" spans="1:10" ht="16" x14ac:dyDescent="0.2">
      <c r="A26813" t="s">
        <v>11282</v>
      </c>
      <c r="B26813" t="s">
        <v>75044</v>
      </c>
      <c r="C26813" t="s">
        <v>75045</v>
      </c>
      <c r="D26813">
        <v>5</v>
      </c>
      <c r="E26813">
        <f>404</f>
        <v>404</v>
      </c>
      <c r="F26813" t="s">
        <v>13</v>
      </c>
      <c r="G26813" t="s">
        <v>75032</v>
      </c>
      <c r="H26813" s="3" t="s">
        <v>75033</v>
      </c>
      <c r="I26813" t="s">
        <v>215</v>
      </c>
      <c r="J26813" t="s">
        <v>11287</v>
      </c>
    </row>
    <row r="26814" spans="1:10" ht="16" x14ac:dyDescent="0.2">
      <c r="A26814" t="s">
        <v>75034</v>
      </c>
      <c r="B26814" t="s">
        <v>75046</v>
      </c>
      <c r="C26814" t="s">
        <v>75047</v>
      </c>
      <c r="D26814">
        <v>1</v>
      </c>
      <c r="E26814">
        <f>404</f>
        <v>404</v>
      </c>
      <c r="F26814" t="s">
        <v>13</v>
      </c>
      <c r="G26814" t="s">
        <v>75032</v>
      </c>
      <c r="H26814" s="3" t="s">
        <v>75048</v>
      </c>
      <c r="I26814" t="s">
        <v>215</v>
      </c>
      <c r="J26814" t="s">
        <v>75038</v>
      </c>
    </row>
    <row r="26815" spans="1:10" ht="16" x14ac:dyDescent="0.2">
      <c r="A26815" t="s">
        <v>37568</v>
      </c>
      <c r="B26815" t="s">
        <v>75049</v>
      </c>
      <c r="C26815" t="s">
        <v>75050</v>
      </c>
      <c r="D26815">
        <v>4</v>
      </c>
      <c r="E26815">
        <f>404</f>
        <v>404</v>
      </c>
      <c r="F26815" t="s">
        <v>13</v>
      </c>
      <c r="G26815" t="s">
        <v>75051</v>
      </c>
      <c r="H26815" s="3" t="s">
        <v>75052</v>
      </c>
      <c r="I26815" t="s">
        <v>215</v>
      </c>
      <c r="J26815" t="s">
        <v>37572</v>
      </c>
    </row>
    <row r="26816" spans="1:10" ht="16" x14ac:dyDescent="0.2">
      <c r="A26816" t="s">
        <v>37568</v>
      </c>
      <c r="B26816" t="s">
        <v>75053</v>
      </c>
      <c r="C26816" t="s">
        <v>75054</v>
      </c>
      <c r="D26816">
        <v>1</v>
      </c>
      <c r="E26816">
        <f>404</f>
        <v>404</v>
      </c>
      <c r="F26816" t="s">
        <v>13</v>
      </c>
      <c r="G26816" t="s">
        <v>75051</v>
      </c>
      <c r="H26816" s="3" t="s">
        <v>75052</v>
      </c>
      <c r="I26816" t="s">
        <v>215</v>
      </c>
      <c r="J26816" t="s">
        <v>37572</v>
      </c>
    </row>
    <row r="26817" spans="1:10" ht="16" x14ac:dyDescent="0.2">
      <c r="A26817" t="s">
        <v>37568</v>
      </c>
      <c r="B26817" t="s">
        <v>75055</v>
      </c>
      <c r="C26817" t="s">
        <v>75056</v>
      </c>
      <c r="D26817">
        <v>2</v>
      </c>
      <c r="E26817">
        <f>404</f>
        <v>404</v>
      </c>
      <c r="F26817" t="s">
        <v>13</v>
      </c>
      <c r="G26817" t="s">
        <v>75051</v>
      </c>
      <c r="H26817" s="3" t="s">
        <v>75052</v>
      </c>
      <c r="I26817" t="s">
        <v>215</v>
      </c>
      <c r="J26817" t="s">
        <v>37572</v>
      </c>
    </row>
    <row r="26818" spans="1:10" ht="16" x14ac:dyDescent="0.2">
      <c r="A26818" t="s">
        <v>37568</v>
      </c>
      <c r="B26818" t="s">
        <v>75057</v>
      </c>
      <c r="C26818" t="s">
        <v>75058</v>
      </c>
      <c r="D26818">
        <v>3</v>
      </c>
      <c r="E26818">
        <f>404</f>
        <v>404</v>
      </c>
      <c r="F26818" t="s">
        <v>13</v>
      </c>
      <c r="G26818" t="s">
        <v>75051</v>
      </c>
      <c r="H26818" s="3" t="s">
        <v>75059</v>
      </c>
      <c r="I26818" t="s">
        <v>215</v>
      </c>
      <c r="J26818" t="s">
        <v>37572</v>
      </c>
    </row>
    <row r="26819" spans="1:10" ht="16" x14ac:dyDescent="0.2">
      <c r="A26819" t="s">
        <v>11187</v>
      </c>
      <c r="B26819" t="s">
        <v>75060</v>
      </c>
      <c r="C26819" t="s">
        <v>75061</v>
      </c>
      <c r="D26819">
        <v>2</v>
      </c>
      <c r="E26819" t="s">
        <v>6771</v>
      </c>
      <c r="F26819" t="s">
        <v>13</v>
      </c>
      <c r="G26819" t="s">
        <v>75062</v>
      </c>
      <c r="H26819" s="3" t="s">
        <v>75063</v>
      </c>
      <c r="I26819" t="s">
        <v>355</v>
      </c>
      <c r="J26819" t="s">
        <v>11192</v>
      </c>
    </row>
    <row r="26820" spans="1:10" ht="16" x14ac:dyDescent="0.2">
      <c r="A26820" t="s">
        <v>68047</v>
      </c>
      <c r="B26820" t="s">
        <v>75064</v>
      </c>
      <c r="C26820" t="s">
        <v>75065</v>
      </c>
      <c r="D26820">
        <v>1</v>
      </c>
      <c r="E26820" t="s">
        <v>6771</v>
      </c>
      <c r="F26820" t="s">
        <v>13</v>
      </c>
      <c r="G26820" t="s">
        <v>75062</v>
      </c>
      <c r="H26820" s="3" t="s">
        <v>75066</v>
      </c>
      <c r="I26820" t="s">
        <v>355</v>
      </c>
      <c r="J26820" t="s">
        <v>68051</v>
      </c>
    </row>
    <row r="26821" spans="1:10" ht="16" x14ac:dyDescent="0.2">
      <c r="A26821" t="s">
        <v>75067</v>
      </c>
      <c r="B26821" t="s">
        <v>75068</v>
      </c>
      <c r="C26821" t="s">
        <v>75069</v>
      </c>
      <c r="D26821">
        <v>2</v>
      </c>
      <c r="E26821" t="s">
        <v>6771</v>
      </c>
      <c r="F26821" t="s">
        <v>13</v>
      </c>
      <c r="G26821" t="s">
        <v>75062</v>
      </c>
      <c r="H26821" s="3" t="s">
        <v>75070</v>
      </c>
      <c r="I26821" t="s">
        <v>355</v>
      </c>
      <c r="J26821" t="s">
        <v>75071</v>
      </c>
    </row>
    <row r="26822" spans="1:10" ht="16" x14ac:dyDescent="0.2">
      <c r="A26822" t="s">
        <v>75067</v>
      </c>
      <c r="B26822" t="s">
        <v>75072</v>
      </c>
      <c r="C26822" t="s">
        <v>75073</v>
      </c>
      <c r="D26822">
        <v>3</v>
      </c>
      <c r="E26822" t="s">
        <v>6771</v>
      </c>
      <c r="F26822" t="s">
        <v>13</v>
      </c>
      <c r="G26822" t="s">
        <v>75062</v>
      </c>
      <c r="H26822" s="3" t="s">
        <v>75070</v>
      </c>
      <c r="I26822" t="s">
        <v>355</v>
      </c>
      <c r="J26822" t="s">
        <v>75071</v>
      </c>
    </row>
    <row r="26823" spans="1:10" ht="16" x14ac:dyDescent="0.2">
      <c r="A26823" t="s">
        <v>67248</v>
      </c>
      <c r="B26823" t="s">
        <v>75064</v>
      </c>
      <c r="C26823" t="s">
        <v>75065</v>
      </c>
      <c r="D26823">
        <v>3</v>
      </c>
      <c r="E26823" t="s">
        <v>6771</v>
      </c>
      <c r="F26823" t="s">
        <v>13</v>
      </c>
      <c r="G26823" t="s">
        <v>75062</v>
      </c>
      <c r="H26823" s="3" t="s">
        <v>75066</v>
      </c>
      <c r="I26823" t="s">
        <v>355</v>
      </c>
      <c r="J26823" t="s">
        <v>67251</v>
      </c>
    </row>
    <row r="26824" spans="1:10" ht="16" x14ac:dyDescent="0.2">
      <c r="A26824" t="s">
        <v>21472</v>
      </c>
      <c r="B26824" t="s">
        <v>75074</v>
      </c>
      <c r="C26824" t="s">
        <v>75075</v>
      </c>
      <c r="D26824">
        <v>5</v>
      </c>
      <c r="E26824" t="s">
        <v>6771</v>
      </c>
      <c r="F26824" t="s">
        <v>13</v>
      </c>
      <c r="G26824" t="s">
        <v>75062</v>
      </c>
      <c r="H26824" s="3" t="s">
        <v>75076</v>
      </c>
      <c r="I26824" t="s">
        <v>355</v>
      </c>
      <c r="J26824" t="s">
        <v>21477</v>
      </c>
    </row>
    <row r="26825" spans="1:10" ht="16" x14ac:dyDescent="0.2">
      <c r="A26825" t="s">
        <v>75067</v>
      </c>
      <c r="B26825" t="s">
        <v>75077</v>
      </c>
      <c r="C26825" t="s">
        <v>75078</v>
      </c>
      <c r="D26825">
        <v>1</v>
      </c>
      <c r="E26825" t="s">
        <v>6771</v>
      </c>
      <c r="F26825" t="s">
        <v>13</v>
      </c>
      <c r="G26825" t="s">
        <v>75062</v>
      </c>
      <c r="H26825" s="3" t="s">
        <v>75070</v>
      </c>
      <c r="I26825" t="s">
        <v>355</v>
      </c>
      <c r="J26825" t="s">
        <v>75071</v>
      </c>
    </row>
    <row r="26826" spans="1:10" ht="16" x14ac:dyDescent="0.2">
      <c r="A26826" t="s">
        <v>75079</v>
      </c>
      <c r="B26826" t="s">
        <v>75080</v>
      </c>
      <c r="C26826" t="s">
        <v>75081</v>
      </c>
      <c r="D26826">
        <v>1</v>
      </c>
      <c r="E26826" t="s">
        <v>6771</v>
      </c>
      <c r="F26826" t="s">
        <v>13</v>
      </c>
      <c r="G26826" t="s">
        <v>75062</v>
      </c>
      <c r="H26826" s="3" t="s">
        <v>75070</v>
      </c>
      <c r="I26826" t="s">
        <v>355</v>
      </c>
      <c r="J26826" t="s">
        <v>75082</v>
      </c>
    </row>
    <row r="26827" spans="1:10" ht="16" x14ac:dyDescent="0.2">
      <c r="A26827" t="s">
        <v>21472</v>
      </c>
      <c r="B26827" t="s">
        <v>75083</v>
      </c>
      <c r="C26827" t="s">
        <v>75084</v>
      </c>
      <c r="D26827">
        <v>2</v>
      </c>
      <c r="E26827" t="s">
        <v>6771</v>
      </c>
      <c r="F26827" t="s">
        <v>13</v>
      </c>
      <c r="G26827" t="s">
        <v>75062</v>
      </c>
      <c r="H26827" s="3" t="s">
        <v>75076</v>
      </c>
      <c r="I26827" t="s">
        <v>355</v>
      </c>
      <c r="J26827" t="s">
        <v>21477</v>
      </c>
    </row>
    <row r="26828" spans="1:10" ht="16" x14ac:dyDescent="0.2">
      <c r="A26828" t="s">
        <v>75079</v>
      </c>
      <c r="B26828" t="s">
        <v>75085</v>
      </c>
      <c r="C26828" t="s">
        <v>75086</v>
      </c>
      <c r="D26828">
        <v>2</v>
      </c>
      <c r="E26828" t="s">
        <v>6771</v>
      </c>
      <c r="F26828" t="s">
        <v>13</v>
      </c>
      <c r="G26828" t="s">
        <v>75062</v>
      </c>
      <c r="H26828" s="3" t="s">
        <v>75070</v>
      </c>
      <c r="I26828" t="s">
        <v>355</v>
      </c>
      <c r="J26828" t="s">
        <v>75082</v>
      </c>
    </row>
    <row r="26829" spans="1:10" ht="16" x14ac:dyDescent="0.2">
      <c r="A26829" t="s">
        <v>75079</v>
      </c>
      <c r="B26829" t="s">
        <v>75068</v>
      </c>
      <c r="C26829" t="s">
        <v>75069</v>
      </c>
      <c r="D26829">
        <v>3</v>
      </c>
      <c r="E26829" t="s">
        <v>6771</v>
      </c>
      <c r="F26829" t="s">
        <v>13</v>
      </c>
      <c r="G26829" t="s">
        <v>75062</v>
      </c>
      <c r="H26829" s="3" t="s">
        <v>75087</v>
      </c>
      <c r="I26829" t="s">
        <v>355</v>
      </c>
      <c r="J26829" t="s">
        <v>75082</v>
      </c>
    </row>
    <row r="26830" spans="1:10" ht="16" x14ac:dyDescent="0.2">
      <c r="A26830" t="s">
        <v>21472</v>
      </c>
      <c r="B26830" t="s">
        <v>75088</v>
      </c>
      <c r="C26830" t="s">
        <v>75089</v>
      </c>
      <c r="D26830">
        <v>1</v>
      </c>
      <c r="E26830" t="s">
        <v>6771</v>
      </c>
      <c r="F26830" t="s">
        <v>13</v>
      </c>
      <c r="G26830" t="s">
        <v>75062</v>
      </c>
      <c r="H26830" s="3" t="s">
        <v>75076</v>
      </c>
      <c r="I26830" t="s">
        <v>355</v>
      </c>
      <c r="J26830" t="s">
        <v>21477</v>
      </c>
    </row>
    <row r="26831" spans="1:10" ht="16" x14ac:dyDescent="0.2">
      <c r="A26831" t="s">
        <v>18611</v>
      </c>
      <c r="B26831" t="s">
        <v>75090</v>
      </c>
      <c r="C26831" t="s">
        <v>75091</v>
      </c>
      <c r="D26831">
        <v>2</v>
      </c>
      <c r="E26831" t="s">
        <v>13</v>
      </c>
      <c r="F26831" t="s">
        <v>13</v>
      </c>
      <c r="G26831" t="s">
        <v>75092</v>
      </c>
      <c r="H26831" s="3" t="s">
        <v>75093</v>
      </c>
      <c r="I26831" t="s">
        <v>90</v>
      </c>
      <c r="J26831" t="s">
        <v>18615</v>
      </c>
    </row>
    <row r="26832" spans="1:10" ht="16" x14ac:dyDescent="0.2">
      <c r="A26832" t="s">
        <v>66616</v>
      </c>
      <c r="B26832" t="s">
        <v>53319</v>
      </c>
      <c r="C26832" t="s">
        <v>53320</v>
      </c>
      <c r="D26832">
        <v>1</v>
      </c>
      <c r="E26832" t="s">
        <v>730</v>
      </c>
      <c r="F26832" t="s">
        <v>13</v>
      </c>
      <c r="G26832" t="s">
        <v>75094</v>
      </c>
      <c r="H26832" s="3" t="s">
        <v>75095</v>
      </c>
      <c r="I26832" t="s">
        <v>126</v>
      </c>
      <c r="J26832" t="s">
        <v>66620</v>
      </c>
    </row>
    <row r="26833" spans="1:10" ht="16" x14ac:dyDescent="0.2">
      <c r="A26833" t="s">
        <v>24330</v>
      </c>
      <c r="B26833" t="s">
        <v>75096</v>
      </c>
      <c r="C26833" t="s">
        <v>75097</v>
      </c>
      <c r="D26833">
        <v>2</v>
      </c>
      <c r="E26833" t="s">
        <v>13</v>
      </c>
      <c r="F26833" t="s">
        <v>13</v>
      </c>
      <c r="G26833" t="s">
        <v>75098</v>
      </c>
      <c r="H26833" s="3" t="s">
        <v>75099</v>
      </c>
      <c r="I26833" t="s">
        <v>3086</v>
      </c>
      <c r="J26833" t="s">
        <v>24334</v>
      </c>
    </row>
    <row r="26834" spans="1:10" ht="16" x14ac:dyDescent="0.2">
      <c r="A26834" t="s">
        <v>6494</v>
      </c>
      <c r="B26834" t="s">
        <v>75100</v>
      </c>
      <c r="C26834" t="s">
        <v>75101</v>
      </c>
      <c r="D26834">
        <v>1</v>
      </c>
      <c r="E26834" t="s">
        <v>6771</v>
      </c>
      <c r="F26834" t="s">
        <v>13</v>
      </c>
      <c r="G26834" t="s">
        <v>75102</v>
      </c>
      <c r="H26834" s="3" t="s">
        <v>75103</v>
      </c>
      <c r="I26834" t="s">
        <v>404</v>
      </c>
      <c r="J26834" t="s">
        <v>6497</v>
      </c>
    </row>
    <row r="26835" spans="1:10" ht="16" x14ac:dyDescent="0.2">
      <c r="A26835" t="s">
        <v>6036</v>
      </c>
      <c r="B26835" t="s">
        <v>75104</v>
      </c>
      <c r="C26835" t="s">
        <v>75105</v>
      </c>
      <c r="D26835">
        <v>1</v>
      </c>
      <c r="E26835" t="s">
        <v>6771</v>
      </c>
      <c r="F26835" t="s">
        <v>13</v>
      </c>
      <c r="G26835" t="s">
        <v>75102</v>
      </c>
      <c r="H26835" s="3" t="s">
        <v>75106</v>
      </c>
      <c r="I26835" t="s">
        <v>404</v>
      </c>
      <c r="J26835" t="s">
        <v>6037</v>
      </c>
    </row>
    <row r="26836" spans="1:10" ht="16" x14ac:dyDescent="0.2">
      <c r="A26836" t="s">
        <v>67832</v>
      </c>
      <c r="B26836" t="s">
        <v>75100</v>
      </c>
      <c r="C26836" t="s">
        <v>75101</v>
      </c>
      <c r="D26836">
        <v>1</v>
      </c>
      <c r="E26836" t="s">
        <v>6771</v>
      </c>
      <c r="F26836" t="s">
        <v>13</v>
      </c>
      <c r="G26836" t="s">
        <v>75102</v>
      </c>
      <c r="H26836" s="3" t="s">
        <v>75107</v>
      </c>
      <c r="I26836" t="s">
        <v>404</v>
      </c>
      <c r="J26836" t="s">
        <v>67834</v>
      </c>
    </row>
    <row r="26837" spans="1:10" ht="16" x14ac:dyDescent="0.2">
      <c r="A26837" t="s">
        <v>6015</v>
      </c>
      <c r="B26837" t="s">
        <v>75104</v>
      </c>
      <c r="C26837" t="s">
        <v>75105</v>
      </c>
      <c r="D26837">
        <v>1</v>
      </c>
      <c r="E26837" t="s">
        <v>6771</v>
      </c>
      <c r="F26837" t="s">
        <v>13</v>
      </c>
      <c r="G26837" t="s">
        <v>75102</v>
      </c>
      <c r="H26837" s="3" t="s">
        <v>75106</v>
      </c>
      <c r="I26837" t="s">
        <v>404</v>
      </c>
      <c r="J26837" t="s">
        <v>6019</v>
      </c>
    </row>
    <row r="26838" spans="1:10" ht="16" x14ac:dyDescent="0.2">
      <c r="A26838" t="s">
        <v>67840</v>
      </c>
      <c r="B26838" t="s">
        <v>75100</v>
      </c>
      <c r="C26838" t="s">
        <v>75101</v>
      </c>
      <c r="D26838">
        <v>2</v>
      </c>
      <c r="E26838" t="s">
        <v>6771</v>
      </c>
      <c r="F26838" t="s">
        <v>13</v>
      </c>
      <c r="G26838" t="s">
        <v>75102</v>
      </c>
      <c r="H26838" s="3" t="s">
        <v>75107</v>
      </c>
      <c r="I26838" t="s">
        <v>404</v>
      </c>
      <c r="J26838" t="s">
        <v>67841</v>
      </c>
    </row>
    <row r="26839" spans="1:10" ht="16" x14ac:dyDescent="0.2">
      <c r="A26839" t="s">
        <v>590</v>
      </c>
      <c r="B26839" t="s">
        <v>75108</v>
      </c>
      <c r="C26839" t="s">
        <v>75109</v>
      </c>
      <c r="D26839">
        <v>1</v>
      </c>
      <c r="E26839" t="s">
        <v>13</v>
      </c>
      <c r="F26839" t="s">
        <v>13</v>
      </c>
      <c r="G26839" t="s">
        <v>75110</v>
      </c>
      <c r="H26839" s="3" t="s">
        <v>75111</v>
      </c>
      <c r="I26839" t="s">
        <v>404</v>
      </c>
      <c r="J26839" t="s">
        <v>591</v>
      </c>
    </row>
    <row r="26840" spans="1:10" ht="16" x14ac:dyDescent="0.2">
      <c r="A26840" t="s">
        <v>75112</v>
      </c>
      <c r="B26840" t="s">
        <v>75113</v>
      </c>
      <c r="C26840" t="s">
        <v>75114</v>
      </c>
      <c r="D26840">
        <v>2</v>
      </c>
      <c r="E26840" t="s">
        <v>5635</v>
      </c>
      <c r="F26840" t="s">
        <v>13</v>
      </c>
      <c r="G26840" t="s">
        <v>75115</v>
      </c>
      <c r="H26840" s="3" t="s">
        <v>75116</v>
      </c>
      <c r="I26840" t="s">
        <v>7603</v>
      </c>
      <c r="J26840" t="s">
        <v>75117</v>
      </c>
    </row>
    <row r="26841" spans="1:10" ht="16" x14ac:dyDescent="0.2">
      <c r="A26841" t="s">
        <v>75112</v>
      </c>
      <c r="B26841" t="s">
        <v>75118</v>
      </c>
      <c r="C26841" t="s">
        <v>75119</v>
      </c>
      <c r="D26841">
        <v>1</v>
      </c>
      <c r="E26841" t="s">
        <v>5635</v>
      </c>
      <c r="F26841" t="s">
        <v>13</v>
      </c>
      <c r="G26841" t="s">
        <v>75115</v>
      </c>
      <c r="H26841" s="3" t="s">
        <v>75120</v>
      </c>
      <c r="I26841" t="s">
        <v>7603</v>
      </c>
      <c r="J26841" t="s">
        <v>75117</v>
      </c>
    </row>
    <row r="26842" spans="1:10" ht="32" x14ac:dyDescent="0.2">
      <c r="A26842" t="s">
        <v>75121</v>
      </c>
      <c r="B26842" t="s">
        <v>75122</v>
      </c>
      <c r="C26842" t="s">
        <v>75123</v>
      </c>
      <c r="D26842">
        <v>2</v>
      </c>
      <c r="E26842">
        <f>264</f>
        <v>264</v>
      </c>
      <c r="F26842" t="s">
        <v>13</v>
      </c>
      <c r="G26842" t="s">
        <v>75124</v>
      </c>
      <c r="H26842" s="3" t="s">
        <v>75125</v>
      </c>
      <c r="I26842" t="s">
        <v>7603</v>
      </c>
      <c r="J26842" t="s">
        <v>75126</v>
      </c>
    </row>
    <row r="26843" spans="1:10" ht="16" x14ac:dyDescent="0.2">
      <c r="A26843" t="s">
        <v>75127</v>
      </c>
      <c r="B26843" t="s">
        <v>75128</v>
      </c>
      <c r="C26843" t="s">
        <v>75129</v>
      </c>
      <c r="D26843">
        <v>1</v>
      </c>
      <c r="E26843">
        <f>264</f>
        <v>264</v>
      </c>
      <c r="F26843" t="s">
        <v>13</v>
      </c>
      <c r="G26843" t="s">
        <v>75124</v>
      </c>
      <c r="H26843" s="3" t="s">
        <v>75130</v>
      </c>
      <c r="I26843" t="s">
        <v>7603</v>
      </c>
      <c r="J26843" t="s">
        <v>75131</v>
      </c>
    </row>
    <row r="26844" spans="1:10" ht="16" x14ac:dyDescent="0.2">
      <c r="A26844" t="s">
        <v>75132</v>
      </c>
      <c r="B26844" t="s">
        <v>75133</v>
      </c>
      <c r="C26844" t="s">
        <v>75134</v>
      </c>
      <c r="D26844">
        <v>2</v>
      </c>
      <c r="E26844">
        <f>264</f>
        <v>264</v>
      </c>
      <c r="F26844" t="s">
        <v>13</v>
      </c>
      <c r="G26844" t="s">
        <v>75124</v>
      </c>
      <c r="H26844" s="3" t="s">
        <v>75135</v>
      </c>
      <c r="I26844" t="s">
        <v>7603</v>
      </c>
      <c r="J26844" t="s">
        <v>75136</v>
      </c>
    </row>
    <row r="26845" spans="1:10" ht="16" x14ac:dyDescent="0.2">
      <c r="A26845" t="s">
        <v>74981</v>
      </c>
      <c r="B26845" t="s">
        <v>75137</v>
      </c>
      <c r="C26845" t="s">
        <v>75138</v>
      </c>
      <c r="D26845">
        <v>2</v>
      </c>
      <c r="E26845">
        <f>264</f>
        <v>264</v>
      </c>
      <c r="F26845" t="s">
        <v>13</v>
      </c>
      <c r="G26845" t="s">
        <v>75124</v>
      </c>
      <c r="H26845" s="3" t="s">
        <v>75139</v>
      </c>
      <c r="I26845" t="s">
        <v>7603</v>
      </c>
      <c r="J26845" t="s">
        <v>74982</v>
      </c>
    </row>
    <row r="26846" spans="1:10" ht="16" x14ac:dyDescent="0.2">
      <c r="A26846" t="s">
        <v>75140</v>
      </c>
      <c r="B26846" t="s">
        <v>75141</v>
      </c>
      <c r="C26846" t="s">
        <v>75142</v>
      </c>
      <c r="D26846">
        <v>2</v>
      </c>
      <c r="E26846">
        <f>264</f>
        <v>264</v>
      </c>
      <c r="F26846" t="s">
        <v>13</v>
      </c>
      <c r="G26846" t="s">
        <v>75124</v>
      </c>
      <c r="H26846" s="3" t="s">
        <v>75130</v>
      </c>
      <c r="I26846" t="s">
        <v>7603</v>
      </c>
      <c r="J26846" t="s">
        <v>75143</v>
      </c>
    </row>
    <row r="26847" spans="1:10" ht="16" x14ac:dyDescent="0.2">
      <c r="A26847" t="s">
        <v>31557</v>
      </c>
      <c r="B26847" t="s">
        <v>75144</v>
      </c>
      <c r="C26847" t="s">
        <v>75145</v>
      </c>
      <c r="D26847">
        <v>2</v>
      </c>
      <c r="E26847">
        <f>264</f>
        <v>264</v>
      </c>
      <c r="F26847" t="s">
        <v>13</v>
      </c>
      <c r="G26847" t="s">
        <v>75124</v>
      </c>
      <c r="H26847" s="3" t="s">
        <v>75146</v>
      </c>
      <c r="I26847" t="s">
        <v>7603</v>
      </c>
      <c r="J26847" t="s">
        <v>31561</v>
      </c>
    </row>
    <row r="26848" spans="1:10" ht="32" x14ac:dyDescent="0.2">
      <c r="A26848" t="s">
        <v>75121</v>
      </c>
      <c r="B26848" t="s">
        <v>75147</v>
      </c>
      <c r="C26848" t="s">
        <v>75148</v>
      </c>
      <c r="D26848">
        <v>1</v>
      </c>
      <c r="E26848">
        <f>264</f>
        <v>264</v>
      </c>
      <c r="F26848" t="s">
        <v>13</v>
      </c>
      <c r="G26848" t="s">
        <v>75124</v>
      </c>
      <c r="H26848" s="3" t="s">
        <v>75125</v>
      </c>
      <c r="I26848" t="s">
        <v>7603</v>
      </c>
      <c r="J26848" t="s">
        <v>75126</v>
      </c>
    </row>
    <row r="26849" spans="1:10" ht="16" x14ac:dyDescent="0.2">
      <c r="A26849" t="s">
        <v>31557</v>
      </c>
      <c r="B26849" t="s">
        <v>75149</v>
      </c>
      <c r="C26849" t="s">
        <v>75150</v>
      </c>
      <c r="D26849">
        <v>3</v>
      </c>
      <c r="E26849">
        <f>264</f>
        <v>264</v>
      </c>
      <c r="F26849" t="s">
        <v>13</v>
      </c>
      <c r="G26849" t="s">
        <v>75124</v>
      </c>
      <c r="H26849" s="3" t="s">
        <v>75146</v>
      </c>
      <c r="I26849" t="s">
        <v>7603</v>
      </c>
      <c r="J26849" t="s">
        <v>31561</v>
      </c>
    </row>
    <row r="26850" spans="1:10" ht="16" x14ac:dyDescent="0.2">
      <c r="A26850" t="s">
        <v>48444</v>
      </c>
      <c r="B26850" t="s">
        <v>75151</v>
      </c>
      <c r="C26850" t="s">
        <v>75152</v>
      </c>
      <c r="D26850">
        <v>3</v>
      </c>
      <c r="E26850">
        <f>264</f>
        <v>264</v>
      </c>
      <c r="F26850" t="s">
        <v>13</v>
      </c>
      <c r="G26850" t="s">
        <v>75124</v>
      </c>
      <c r="H26850" s="3" t="s">
        <v>75153</v>
      </c>
      <c r="I26850" t="s">
        <v>7603</v>
      </c>
      <c r="J26850" t="s">
        <v>48449</v>
      </c>
    </row>
    <row r="26851" spans="1:10" ht="16" x14ac:dyDescent="0.2">
      <c r="A26851" t="s">
        <v>75154</v>
      </c>
      <c r="B26851" t="s">
        <v>75155</v>
      </c>
      <c r="C26851" t="s">
        <v>75156</v>
      </c>
      <c r="D26851">
        <v>3</v>
      </c>
      <c r="E26851">
        <f>264</f>
        <v>264</v>
      </c>
      <c r="F26851" t="s">
        <v>13</v>
      </c>
      <c r="G26851" t="s">
        <v>75124</v>
      </c>
      <c r="H26851" s="3" t="s">
        <v>75157</v>
      </c>
      <c r="I26851" t="s">
        <v>7603</v>
      </c>
      <c r="J26851" t="s">
        <v>75158</v>
      </c>
    </row>
    <row r="26852" spans="1:10" ht="16" x14ac:dyDescent="0.2">
      <c r="A26852" t="s">
        <v>7606</v>
      </c>
      <c r="B26852" t="s">
        <v>75159</v>
      </c>
      <c r="C26852" t="s">
        <v>75160</v>
      </c>
      <c r="D26852">
        <v>3</v>
      </c>
      <c r="E26852">
        <f>264</f>
        <v>264</v>
      </c>
      <c r="F26852" t="s">
        <v>13</v>
      </c>
      <c r="G26852" t="s">
        <v>75124</v>
      </c>
      <c r="H26852" s="3" t="s">
        <v>75161</v>
      </c>
      <c r="I26852" t="s">
        <v>7603</v>
      </c>
      <c r="J26852" t="s">
        <v>7610</v>
      </c>
    </row>
    <row r="26853" spans="1:10" ht="16" x14ac:dyDescent="0.2">
      <c r="A26853" t="s">
        <v>75132</v>
      </c>
      <c r="B26853" t="s">
        <v>75162</v>
      </c>
      <c r="C26853" t="s">
        <v>75163</v>
      </c>
      <c r="D26853">
        <v>1</v>
      </c>
      <c r="E26853">
        <f>264</f>
        <v>264</v>
      </c>
      <c r="F26853" t="s">
        <v>13</v>
      </c>
      <c r="G26853" t="s">
        <v>75124</v>
      </c>
      <c r="H26853" s="3" t="s">
        <v>75135</v>
      </c>
      <c r="I26853" t="s">
        <v>7603</v>
      </c>
      <c r="J26853" t="s">
        <v>75136</v>
      </c>
    </row>
    <row r="26854" spans="1:10" ht="16" x14ac:dyDescent="0.2">
      <c r="A26854" t="s">
        <v>1223</v>
      </c>
      <c r="B26854" t="s">
        <v>75164</v>
      </c>
      <c r="C26854" t="s">
        <v>75165</v>
      </c>
      <c r="D26854">
        <v>3</v>
      </c>
      <c r="E26854">
        <f>264</f>
        <v>264</v>
      </c>
      <c r="F26854" t="s">
        <v>13</v>
      </c>
      <c r="G26854" t="s">
        <v>75124</v>
      </c>
      <c r="H26854" s="3" t="s">
        <v>75166</v>
      </c>
      <c r="I26854" t="s">
        <v>7603</v>
      </c>
      <c r="J26854" t="s">
        <v>1228</v>
      </c>
    </row>
    <row r="26855" spans="1:10" ht="32" x14ac:dyDescent="0.2">
      <c r="A26855" t="s">
        <v>33355</v>
      </c>
      <c r="B26855" t="s">
        <v>75167</v>
      </c>
      <c r="C26855" t="s">
        <v>75168</v>
      </c>
      <c r="D26855">
        <v>2</v>
      </c>
      <c r="E26855">
        <f>264</f>
        <v>264</v>
      </c>
      <c r="F26855" t="s">
        <v>13</v>
      </c>
      <c r="G26855" t="s">
        <v>75124</v>
      </c>
      <c r="H26855" s="3" t="s">
        <v>75169</v>
      </c>
      <c r="I26855" t="s">
        <v>7603</v>
      </c>
      <c r="J26855" t="s">
        <v>33359</v>
      </c>
    </row>
    <row r="26856" spans="1:10" ht="32" x14ac:dyDescent="0.2">
      <c r="A26856" t="s">
        <v>55215</v>
      </c>
      <c r="B26856" t="s">
        <v>75170</v>
      </c>
      <c r="C26856" t="s">
        <v>75171</v>
      </c>
      <c r="D26856">
        <v>7</v>
      </c>
      <c r="E26856" t="s">
        <v>13</v>
      </c>
      <c r="F26856" t="s">
        <v>13</v>
      </c>
      <c r="G26856" t="s">
        <v>75172</v>
      </c>
      <c r="H26856" s="3" t="s">
        <v>75173</v>
      </c>
      <c r="I26856" t="s">
        <v>2961</v>
      </c>
      <c r="J26856" t="s">
        <v>55220</v>
      </c>
    </row>
    <row r="26857" spans="1:10" ht="32" x14ac:dyDescent="0.2">
      <c r="A26857" t="s">
        <v>55215</v>
      </c>
      <c r="B26857" t="s">
        <v>75174</v>
      </c>
      <c r="C26857" t="s">
        <v>75175</v>
      </c>
      <c r="D26857">
        <v>6</v>
      </c>
      <c r="E26857" t="s">
        <v>13</v>
      </c>
      <c r="F26857" t="s">
        <v>13</v>
      </c>
      <c r="G26857" t="s">
        <v>75172</v>
      </c>
      <c r="H26857" s="3" t="s">
        <v>75173</v>
      </c>
      <c r="I26857" t="s">
        <v>2961</v>
      </c>
      <c r="J26857" t="s">
        <v>55220</v>
      </c>
    </row>
    <row r="26858" spans="1:10" ht="32" x14ac:dyDescent="0.2">
      <c r="A26858" t="s">
        <v>75140</v>
      </c>
      <c r="B26858" t="s">
        <v>75176</v>
      </c>
      <c r="C26858" t="s">
        <v>75177</v>
      </c>
      <c r="D26858">
        <v>1</v>
      </c>
      <c r="E26858" t="s">
        <v>13</v>
      </c>
      <c r="F26858" t="s">
        <v>11861</v>
      </c>
      <c r="G26858" t="s">
        <v>75178</v>
      </c>
      <c r="H26858" s="3" t="s">
        <v>75179</v>
      </c>
      <c r="I26858" t="s">
        <v>75180</v>
      </c>
      <c r="J26858" t="s">
        <v>75143</v>
      </c>
    </row>
    <row r="26859" spans="1:10" ht="16" x14ac:dyDescent="0.2">
      <c r="A26859" t="s">
        <v>59151</v>
      </c>
      <c r="B26859" t="s">
        <v>75181</v>
      </c>
      <c r="C26859" t="s">
        <v>75182</v>
      </c>
      <c r="D26859">
        <v>3</v>
      </c>
      <c r="E26859" t="s">
        <v>13</v>
      </c>
      <c r="F26859" t="s">
        <v>13</v>
      </c>
      <c r="G26859" t="s">
        <v>75183</v>
      </c>
      <c r="H26859" s="3" t="s">
        <v>75184</v>
      </c>
      <c r="I26859" t="s">
        <v>1489</v>
      </c>
      <c r="J26859" t="s">
        <v>59156</v>
      </c>
    </row>
    <row r="26860" spans="1:10" ht="16" x14ac:dyDescent="0.2">
      <c r="A26860" t="s">
        <v>75185</v>
      </c>
      <c r="B26860" t="s">
        <v>75186</v>
      </c>
      <c r="C26860" t="s">
        <v>75187</v>
      </c>
      <c r="D26860">
        <v>3</v>
      </c>
      <c r="E26860" t="s">
        <v>730</v>
      </c>
      <c r="F26860" t="s">
        <v>13</v>
      </c>
      <c r="G26860" t="s">
        <v>75188</v>
      </c>
      <c r="H26860" s="3" t="s">
        <v>75189</v>
      </c>
      <c r="I26860" t="s">
        <v>1540</v>
      </c>
      <c r="J26860" t="s">
        <v>75190</v>
      </c>
    </row>
    <row r="26861" spans="1:10" ht="16" x14ac:dyDescent="0.2">
      <c r="A26861" t="s">
        <v>75191</v>
      </c>
      <c r="B26861" t="s">
        <v>75192</v>
      </c>
      <c r="C26861" t="s">
        <v>75193</v>
      </c>
      <c r="D26861">
        <v>3</v>
      </c>
      <c r="E26861" t="s">
        <v>730</v>
      </c>
      <c r="F26861" t="s">
        <v>13</v>
      </c>
      <c r="G26861" t="s">
        <v>75188</v>
      </c>
      <c r="H26861" s="3" t="s">
        <v>75194</v>
      </c>
      <c r="I26861" t="s">
        <v>1540</v>
      </c>
      <c r="J26861" t="s">
        <v>75195</v>
      </c>
    </row>
    <row r="26862" spans="1:10" ht="16" x14ac:dyDescent="0.2">
      <c r="A26862" t="s">
        <v>75196</v>
      </c>
      <c r="B26862" t="s">
        <v>75186</v>
      </c>
      <c r="C26862" t="s">
        <v>75187</v>
      </c>
      <c r="D26862">
        <v>2</v>
      </c>
      <c r="E26862" t="s">
        <v>730</v>
      </c>
      <c r="F26862" t="s">
        <v>13</v>
      </c>
      <c r="G26862" t="s">
        <v>75188</v>
      </c>
      <c r="H26862" s="3" t="s">
        <v>75197</v>
      </c>
      <c r="I26862" t="s">
        <v>1540</v>
      </c>
      <c r="J26862" t="s">
        <v>75198</v>
      </c>
    </row>
    <row r="26863" spans="1:10" ht="16" x14ac:dyDescent="0.2">
      <c r="A26863" t="s">
        <v>75185</v>
      </c>
      <c r="B26863" t="s">
        <v>75199</v>
      </c>
      <c r="C26863" t="s">
        <v>75200</v>
      </c>
      <c r="D26863">
        <v>4</v>
      </c>
      <c r="E26863" t="s">
        <v>730</v>
      </c>
      <c r="F26863" t="s">
        <v>13</v>
      </c>
      <c r="G26863" t="s">
        <v>75188</v>
      </c>
      <c r="H26863" s="3" t="s">
        <v>75189</v>
      </c>
      <c r="I26863" t="s">
        <v>1540</v>
      </c>
      <c r="J26863" t="s">
        <v>75190</v>
      </c>
    </row>
    <row r="26864" spans="1:10" ht="16" x14ac:dyDescent="0.2">
      <c r="A26864" t="s">
        <v>75196</v>
      </c>
      <c r="B26864" t="s">
        <v>75201</v>
      </c>
      <c r="C26864" t="s">
        <v>75202</v>
      </c>
      <c r="D26864">
        <v>1</v>
      </c>
      <c r="E26864" t="s">
        <v>730</v>
      </c>
      <c r="F26864" t="s">
        <v>13</v>
      </c>
      <c r="G26864" t="s">
        <v>75188</v>
      </c>
      <c r="H26864" s="3" t="s">
        <v>75197</v>
      </c>
      <c r="I26864" t="s">
        <v>1540</v>
      </c>
      <c r="J26864" t="s">
        <v>75198</v>
      </c>
    </row>
    <row r="26865" spans="1:10" ht="16" x14ac:dyDescent="0.2">
      <c r="A26865" t="s">
        <v>75203</v>
      </c>
      <c r="B26865" t="s">
        <v>75199</v>
      </c>
      <c r="C26865" t="s">
        <v>75200</v>
      </c>
      <c r="D26865">
        <v>3</v>
      </c>
      <c r="E26865" t="s">
        <v>730</v>
      </c>
      <c r="F26865" t="s">
        <v>13</v>
      </c>
      <c r="G26865" t="s">
        <v>75188</v>
      </c>
      <c r="H26865" s="3" t="s">
        <v>75189</v>
      </c>
      <c r="I26865" t="s">
        <v>1540</v>
      </c>
      <c r="J26865" t="s">
        <v>75204</v>
      </c>
    </row>
    <row r="26866" spans="1:10" ht="16" x14ac:dyDescent="0.2">
      <c r="A26866" t="s">
        <v>75185</v>
      </c>
      <c r="B26866" t="s">
        <v>75205</v>
      </c>
      <c r="C26866" t="s">
        <v>75206</v>
      </c>
      <c r="D26866">
        <v>2</v>
      </c>
      <c r="E26866" t="s">
        <v>730</v>
      </c>
      <c r="F26866" t="s">
        <v>13</v>
      </c>
      <c r="G26866" t="s">
        <v>75188</v>
      </c>
      <c r="H26866" s="3" t="s">
        <v>75189</v>
      </c>
      <c r="I26866" t="s">
        <v>1540</v>
      </c>
      <c r="J26866" t="s">
        <v>75190</v>
      </c>
    </row>
    <row r="26867" spans="1:10" ht="16" x14ac:dyDescent="0.2">
      <c r="A26867" t="s">
        <v>75191</v>
      </c>
      <c r="B26867" t="s">
        <v>75207</v>
      </c>
      <c r="C26867" t="s">
        <v>75208</v>
      </c>
      <c r="D26867">
        <v>2</v>
      </c>
      <c r="E26867" t="s">
        <v>730</v>
      </c>
      <c r="F26867" t="s">
        <v>13</v>
      </c>
      <c r="G26867" t="s">
        <v>75188</v>
      </c>
      <c r="H26867" s="3" t="s">
        <v>75194</v>
      </c>
      <c r="I26867" t="s">
        <v>1540</v>
      </c>
      <c r="J26867" t="s">
        <v>75195</v>
      </c>
    </row>
    <row r="26868" spans="1:10" ht="16" x14ac:dyDescent="0.2">
      <c r="A26868" t="s">
        <v>75191</v>
      </c>
      <c r="B26868" t="s">
        <v>75209</v>
      </c>
      <c r="C26868" t="s">
        <v>75210</v>
      </c>
      <c r="D26868">
        <v>1</v>
      </c>
      <c r="E26868" t="s">
        <v>730</v>
      </c>
      <c r="F26868" t="s">
        <v>13</v>
      </c>
      <c r="G26868" t="s">
        <v>75188</v>
      </c>
      <c r="H26868" s="3" t="s">
        <v>75194</v>
      </c>
      <c r="I26868" t="s">
        <v>1540</v>
      </c>
      <c r="J26868" t="s">
        <v>75195</v>
      </c>
    </row>
    <row r="26869" spans="1:10" ht="16" x14ac:dyDescent="0.2">
      <c r="A26869" t="s">
        <v>75203</v>
      </c>
      <c r="B26869" t="s">
        <v>75211</v>
      </c>
      <c r="C26869" t="s">
        <v>75212</v>
      </c>
      <c r="D26869">
        <v>4</v>
      </c>
      <c r="E26869" t="s">
        <v>730</v>
      </c>
      <c r="F26869" t="s">
        <v>13</v>
      </c>
      <c r="G26869" t="s">
        <v>75188</v>
      </c>
      <c r="H26869" s="3" t="s">
        <v>75189</v>
      </c>
      <c r="I26869" t="s">
        <v>1540</v>
      </c>
      <c r="J26869" t="s">
        <v>75204</v>
      </c>
    </row>
    <row r="26870" spans="1:10" ht="16" x14ac:dyDescent="0.2">
      <c r="A26870" t="s">
        <v>75203</v>
      </c>
      <c r="B26870" t="s">
        <v>75186</v>
      </c>
      <c r="C26870" t="s">
        <v>75187</v>
      </c>
      <c r="D26870">
        <v>2</v>
      </c>
      <c r="E26870" t="s">
        <v>730</v>
      </c>
      <c r="F26870" t="s">
        <v>13</v>
      </c>
      <c r="G26870" t="s">
        <v>75188</v>
      </c>
      <c r="H26870" s="3" t="s">
        <v>75189</v>
      </c>
      <c r="I26870" t="s">
        <v>1540</v>
      </c>
      <c r="J26870" t="s">
        <v>75204</v>
      </c>
    </row>
    <row r="26871" spans="1:10" ht="16" x14ac:dyDescent="0.2">
      <c r="A26871" t="s">
        <v>75185</v>
      </c>
      <c r="B26871" t="s">
        <v>75201</v>
      </c>
      <c r="C26871" t="s">
        <v>75202</v>
      </c>
      <c r="D26871">
        <v>1</v>
      </c>
      <c r="E26871" t="s">
        <v>730</v>
      </c>
      <c r="F26871" t="s">
        <v>13</v>
      </c>
      <c r="G26871" t="s">
        <v>75188</v>
      </c>
      <c r="H26871" s="3" t="s">
        <v>75189</v>
      </c>
      <c r="I26871" t="s">
        <v>1540</v>
      </c>
      <c r="J26871" t="s">
        <v>75190</v>
      </c>
    </row>
    <row r="26872" spans="1:10" ht="16" x14ac:dyDescent="0.2">
      <c r="A26872" t="s">
        <v>75203</v>
      </c>
      <c r="B26872" t="s">
        <v>75201</v>
      </c>
      <c r="C26872" t="s">
        <v>75202</v>
      </c>
      <c r="D26872">
        <v>1</v>
      </c>
      <c r="E26872" t="s">
        <v>730</v>
      </c>
      <c r="F26872" t="s">
        <v>13</v>
      </c>
      <c r="G26872" t="s">
        <v>75188</v>
      </c>
      <c r="H26872" s="3" t="s">
        <v>75189</v>
      </c>
      <c r="I26872" t="s">
        <v>1540</v>
      </c>
      <c r="J26872" t="s">
        <v>75204</v>
      </c>
    </row>
    <row r="26873" spans="1:10" ht="16" x14ac:dyDescent="0.2">
      <c r="A26873" t="s">
        <v>75213</v>
      </c>
      <c r="B26873" t="s">
        <v>75214</v>
      </c>
      <c r="C26873" t="s">
        <v>75215</v>
      </c>
      <c r="D26873">
        <v>2</v>
      </c>
      <c r="E26873" t="s">
        <v>730</v>
      </c>
      <c r="F26873" t="s">
        <v>13</v>
      </c>
      <c r="G26873" t="s">
        <v>75188</v>
      </c>
      <c r="H26873" s="3" t="s">
        <v>75189</v>
      </c>
      <c r="I26873" t="s">
        <v>1540</v>
      </c>
      <c r="J26873" t="s">
        <v>75216</v>
      </c>
    </row>
    <row r="26874" spans="1:10" ht="16" x14ac:dyDescent="0.2">
      <c r="A26874" t="s">
        <v>75213</v>
      </c>
      <c r="B26874" t="s">
        <v>75201</v>
      </c>
      <c r="C26874" t="s">
        <v>75202</v>
      </c>
      <c r="D26874">
        <v>1</v>
      </c>
      <c r="E26874" t="s">
        <v>730</v>
      </c>
      <c r="F26874" t="s">
        <v>13</v>
      </c>
      <c r="G26874" t="s">
        <v>75188</v>
      </c>
      <c r="H26874" s="3" t="s">
        <v>75189</v>
      </c>
      <c r="I26874" t="s">
        <v>1540</v>
      </c>
      <c r="J26874" t="s">
        <v>75216</v>
      </c>
    </row>
    <row r="26875" spans="1:10" ht="16" x14ac:dyDescent="0.2">
      <c r="A26875" t="s">
        <v>75191</v>
      </c>
      <c r="B26875" t="s">
        <v>75217</v>
      </c>
      <c r="C26875" t="s">
        <v>75218</v>
      </c>
      <c r="D26875">
        <v>4</v>
      </c>
      <c r="E26875" t="s">
        <v>730</v>
      </c>
      <c r="F26875" t="s">
        <v>13</v>
      </c>
      <c r="G26875" t="s">
        <v>75188</v>
      </c>
      <c r="H26875" s="3" t="s">
        <v>75194</v>
      </c>
      <c r="I26875" t="s">
        <v>1540</v>
      </c>
      <c r="J26875" t="s">
        <v>75195</v>
      </c>
    </row>
    <row r="26876" spans="1:10" ht="16" x14ac:dyDescent="0.2">
      <c r="A26876" t="s">
        <v>75213</v>
      </c>
      <c r="B26876" t="s">
        <v>75211</v>
      </c>
      <c r="C26876" t="s">
        <v>75212</v>
      </c>
      <c r="D26876">
        <v>4</v>
      </c>
      <c r="E26876" t="s">
        <v>730</v>
      </c>
      <c r="F26876" t="s">
        <v>13</v>
      </c>
      <c r="G26876" t="s">
        <v>75188</v>
      </c>
      <c r="H26876" s="3" t="s">
        <v>75219</v>
      </c>
      <c r="I26876" t="s">
        <v>1540</v>
      </c>
      <c r="J26876" t="s">
        <v>75216</v>
      </c>
    </row>
    <row r="26877" spans="1:10" ht="16" x14ac:dyDescent="0.2">
      <c r="A26877" t="s">
        <v>75196</v>
      </c>
      <c r="B26877" t="s">
        <v>75199</v>
      </c>
      <c r="C26877" t="s">
        <v>75200</v>
      </c>
      <c r="D26877">
        <v>3</v>
      </c>
      <c r="E26877" t="s">
        <v>730</v>
      </c>
      <c r="F26877" t="s">
        <v>13</v>
      </c>
      <c r="G26877" t="s">
        <v>75188</v>
      </c>
      <c r="H26877" s="3" t="s">
        <v>75197</v>
      </c>
      <c r="I26877" t="s">
        <v>1540</v>
      </c>
      <c r="J26877" t="s">
        <v>75198</v>
      </c>
    </row>
    <row r="26878" spans="1:10" ht="16" x14ac:dyDescent="0.2">
      <c r="A26878" t="s">
        <v>75213</v>
      </c>
      <c r="B26878" t="s">
        <v>75186</v>
      </c>
      <c r="C26878" t="s">
        <v>75187</v>
      </c>
      <c r="D26878">
        <v>3</v>
      </c>
      <c r="E26878" t="s">
        <v>730</v>
      </c>
      <c r="F26878" t="s">
        <v>13</v>
      </c>
      <c r="G26878" t="s">
        <v>75188</v>
      </c>
      <c r="H26878" s="3" t="s">
        <v>75189</v>
      </c>
      <c r="I26878" t="s">
        <v>1540</v>
      </c>
      <c r="J26878" t="s">
        <v>75216</v>
      </c>
    </row>
    <row r="26879" spans="1:10" ht="16" x14ac:dyDescent="0.2">
      <c r="A26879" t="s">
        <v>75220</v>
      </c>
      <c r="B26879" t="s">
        <v>75221</v>
      </c>
      <c r="C26879" t="s">
        <v>75222</v>
      </c>
      <c r="D26879">
        <v>4</v>
      </c>
      <c r="E26879" t="s">
        <v>13</v>
      </c>
      <c r="F26879" t="s">
        <v>13</v>
      </c>
      <c r="G26879" t="s">
        <v>75223</v>
      </c>
      <c r="H26879" s="3" t="s">
        <v>75224</v>
      </c>
      <c r="I26879" t="s">
        <v>1725</v>
      </c>
      <c r="J26879" t="s">
        <v>75225</v>
      </c>
    </row>
    <row r="26880" spans="1:10" ht="16" x14ac:dyDescent="0.2">
      <c r="A26880" t="s">
        <v>75220</v>
      </c>
      <c r="B26880" t="s">
        <v>75226</v>
      </c>
      <c r="C26880" t="s">
        <v>75227</v>
      </c>
      <c r="D26880">
        <v>3</v>
      </c>
      <c r="E26880" t="s">
        <v>13</v>
      </c>
      <c r="F26880" t="s">
        <v>13</v>
      </c>
      <c r="G26880" t="s">
        <v>75223</v>
      </c>
      <c r="H26880" s="3" t="s">
        <v>75228</v>
      </c>
      <c r="I26880" t="s">
        <v>1725</v>
      </c>
      <c r="J26880" t="s">
        <v>75225</v>
      </c>
    </row>
    <row r="26881" spans="1:10" ht="16" x14ac:dyDescent="0.2">
      <c r="A26881" t="s">
        <v>75229</v>
      </c>
      <c r="B26881" t="s">
        <v>75230</v>
      </c>
      <c r="C26881" t="s">
        <v>75231</v>
      </c>
      <c r="D26881">
        <v>2</v>
      </c>
      <c r="E26881" t="s">
        <v>13</v>
      </c>
      <c r="F26881" t="s">
        <v>13</v>
      </c>
      <c r="G26881" t="s">
        <v>75223</v>
      </c>
      <c r="H26881" s="3" t="s">
        <v>75232</v>
      </c>
      <c r="I26881" t="s">
        <v>1725</v>
      </c>
      <c r="J26881" t="s">
        <v>75233</v>
      </c>
    </row>
    <row r="26882" spans="1:10" ht="16" x14ac:dyDescent="0.2">
      <c r="A26882" t="s">
        <v>75234</v>
      </c>
      <c r="B26882" t="s">
        <v>75221</v>
      </c>
      <c r="C26882" t="s">
        <v>75222</v>
      </c>
      <c r="D26882">
        <v>3</v>
      </c>
      <c r="E26882" t="s">
        <v>13</v>
      </c>
      <c r="F26882" t="s">
        <v>13</v>
      </c>
      <c r="G26882" t="s">
        <v>75223</v>
      </c>
      <c r="H26882" s="3" t="s">
        <v>75235</v>
      </c>
      <c r="I26882" t="s">
        <v>1725</v>
      </c>
      <c r="J26882" t="s">
        <v>75236</v>
      </c>
    </row>
    <row r="26883" spans="1:10" ht="16" x14ac:dyDescent="0.2">
      <c r="A26883" t="s">
        <v>75234</v>
      </c>
      <c r="B26883" t="s">
        <v>75237</v>
      </c>
      <c r="C26883" t="s">
        <v>75227</v>
      </c>
      <c r="D26883">
        <v>2</v>
      </c>
      <c r="E26883" t="s">
        <v>13</v>
      </c>
      <c r="F26883" t="s">
        <v>13</v>
      </c>
      <c r="G26883" t="s">
        <v>75223</v>
      </c>
      <c r="H26883" s="3" t="s">
        <v>75235</v>
      </c>
      <c r="I26883" t="s">
        <v>1725</v>
      </c>
      <c r="J26883" t="s">
        <v>75236</v>
      </c>
    </row>
    <row r="26884" spans="1:10" ht="16" x14ac:dyDescent="0.2">
      <c r="A26884" t="s">
        <v>75234</v>
      </c>
      <c r="B26884" t="s">
        <v>75238</v>
      </c>
      <c r="C26884" t="s">
        <v>75239</v>
      </c>
      <c r="D26884">
        <v>1</v>
      </c>
      <c r="E26884" t="s">
        <v>13</v>
      </c>
      <c r="F26884" t="s">
        <v>13</v>
      </c>
      <c r="G26884" t="s">
        <v>75223</v>
      </c>
      <c r="H26884" s="3" t="s">
        <v>75240</v>
      </c>
      <c r="I26884" t="s">
        <v>1725</v>
      </c>
      <c r="J26884" t="s">
        <v>75236</v>
      </c>
    </row>
    <row r="26885" spans="1:10" ht="16" x14ac:dyDescent="0.2">
      <c r="A26885" t="s">
        <v>75229</v>
      </c>
      <c r="B26885" t="s">
        <v>75241</v>
      </c>
      <c r="C26885" t="s">
        <v>75242</v>
      </c>
      <c r="D26885">
        <v>3</v>
      </c>
      <c r="E26885" t="s">
        <v>13</v>
      </c>
      <c r="F26885" t="s">
        <v>13</v>
      </c>
      <c r="G26885" t="s">
        <v>75223</v>
      </c>
      <c r="H26885" s="3" t="s">
        <v>75243</v>
      </c>
      <c r="I26885" t="s">
        <v>1725</v>
      </c>
      <c r="J26885" t="s">
        <v>75233</v>
      </c>
    </row>
    <row r="26886" spans="1:10" ht="16" x14ac:dyDescent="0.2">
      <c r="A26886" t="s">
        <v>75220</v>
      </c>
      <c r="B26886" t="s">
        <v>75238</v>
      </c>
      <c r="C26886" t="s">
        <v>75239</v>
      </c>
      <c r="D26886">
        <v>2</v>
      </c>
      <c r="E26886" t="s">
        <v>13</v>
      </c>
      <c r="F26886" t="s">
        <v>13</v>
      </c>
      <c r="G26886" t="s">
        <v>75223</v>
      </c>
      <c r="H26886" s="3" t="s">
        <v>75244</v>
      </c>
      <c r="I26886" t="s">
        <v>1725</v>
      </c>
      <c r="J26886" t="s">
        <v>75225</v>
      </c>
    </row>
    <row r="26887" spans="1:10" ht="16" x14ac:dyDescent="0.2">
      <c r="A26887" t="s">
        <v>75229</v>
      </c>
      <c r="B26887" t="s">
        <v>7896</v>
      </c>
      <c r="C26887" t="s">
        <v>7897</v>
      </c>
      <c r="D26887">
        <v>1</v>
      </c>
      <c r="E26887" t="s">
        <v>13</v>
      </c>
      <c r="F26887" t="s">
        <v>13</v>
      </c>
      <c r="G26887" t="s">
        <v>75223</v>
      </c>
      <c r="H26887" s="3" t="s">
        <v>75228</v>
      </c>
      <c r="I26887" t="s">
        <v>1725</v>
      </c>
      <c r="J26887" t="s">
        <v>75233</v>
      </c>
    </row>
    <row r="26888" spans="1:10" ht="16" x14ac:dyDescent="0.2">
      <c r="A26888" t="s">
        <v>141</v>
      </c>
      <c r="B26888" t="s">
        <v>75245</v>
      </c>
      <c r="C26888" t="s">
        <v>75246</v>
      </c>
      <c r="D26888">
        <v>6</v>
      </c>
      <c r="E26888" t="s">
        <v>13</v>
      </c>
      <c r="F26888" t="s">
        <v>13</v>
      </c>
      <c r="G26888" t="s">
        <v>75223</v>
      </c>
      <c r="H26888" s="3" t="s">
        <v>75240</v>
      </c>
      <c r="I26888" t="s">
        <v>1725</v>
      </c>
      <c r="J26888" t="s">
        <v>147</v>
      </c>
    </row>
    <row r="26889" spans="1:10" ht="16" x14ac:dyDescent="0.2">
      <c r="A26889" t="s">
        <v>156</v>
      </c>
      <c r="B26889" t="s">
        <v>75245</v>
      </c>
      <c r="C26889" t="s">
        <v>75246</v>
      </c>
      <c r="D26889">
        <v>4</v>
      </c>
      <c r="E26889" t="s">
        <v>13</v>
      </c>
      <c r="F26889" t="s">
        <v>13</v>
      </c>
      <c r="G26889" t="s">
        <v>75223</v>
      </c>
      <c r="H26889" s="3" t="s">
        <v>75240</v>
      </c>
      <c r="I26889" t="s">
        <v>1725</v>
      </c>
      <c r="J26889" t="s">
        <v>157</v>
      </c>
    </row>
    <row r="26890" spans="1:10" ht="16" x14ac:dyDescent="0.2">
      <c r="A26890" t="s">
        <v>75247</v>
      </c>
      <c r="B26890" t="s">
        <v>75230</v>
      </c>
      <c r="C26890" t="s">
        <v>75231</v>
      </c>
      <c r="D26890">
        <v>2</v>
      </c>
      <c r="E26890" t="s">
        <v>13</v>
      </c>
      <c r="F26890" t="s">
        <v>13</v>
      </c>
      <c r="G26890" t="s">
        <v>75223</v>
      </c>
      <c r="H26890" s="3" t="s">
        <v>75228</v>
      </c>
      <c r="I26890" t="s">
        <v>1725</v>
      </c>
      <c r="J26890" t="s">
        <v>75248</v>
      </c>
    </row>
    <row r="26891" spans="1:10" ht="16" x14ac:dyDescent="0.2">
      <c r="A26891" t="s">
        <v>75247</v>
      </c>
      <c r="B26891" t="s">
        <v>75241</v>
      </c>
      <c r="C26891" t="s">
        <v>75242</v>
      </c>
      <c r="D26891">
        <v>3</v>
      </c>
      <c r="E26891" t="s">
        <v>13</v>
      </c>
      <c r="F26891" t="s">
        <v>13</v>
      </c>
      <c r="G26891" t="s">
        <v>75223</v>
      </c>
      <c r="H26891" s="3" t="s">
        <v>75228</v>
      </c>
      <c r="I26891" t="s">
        <v>1725</v>
      </c>
      <c r="J26891" t="s">
        <v>75248</v>
      </c>
    </row>
    <row r="26892" spans="1:10" ht="16" x14ac:dyDescent="0.2">
      <c r="A26892" t="s">
        <v>19778</v>
      </c>
      <c r="B26892" t="s">
        <v>75249</v>
      </c>
      <c r="C26892" t="s">
        <v>75250</v>
      </c>
      <c r="D26892">
        <v>2</v>
      </c>
      <c r="E26892" t="s">
        <v>13</v>
      </c>
      <c r="F26892" t="s">
        <v>13</v>
      </c>
      <c r="G26892" t="s">
        <v>75223</v>
      </c>
      <c r="H26892" s="3" t="s">
        <v>75251</v>
      </c>
      <c r="I26892" t="s">
        <v>1725</v>
      </c>
      <c r="J26892" t="s">
        <v>19783</v>
      </c>
    </row>
    <row r="26893" spans="1:10" ht="16" x14ac:dyDescent="0.2">
      <c r="A26893" t="s">
        <v>75252</v>
      </c>
      <c r="B26893" t="s">
        <v>15423</v>
      </c>
      <c r="C26893" t="s">
        <v>15424</v>
      </c>
      <c r="D26893">
        <v>2</v>
      </c>
      <c r="E26893" t="s">
        <v>13</v>
      </c>
      <c r="F26893" t="s">
        <v>13</v>
      </c>
      <c r="G26893" t="s">
        <v>75223</v>
      </c>
      <c r="H26893" s="3" t="s">
        <v>75228</v>
      </c>
      <c r="I26893" t="s">
        <v>1725</v>
      </c>
      <c r="J26893" t="s">
        <v>75253</v>
      </c>
    </row>
    <row r="26894" spans="1:10" ht="16" x14ac:dyDescent="0.2">
      <c r="A26894" t="s">
        <v>75247</v>
      </c>
      <c r="B26894" t="s">
        <v>75254</v>
      </c>
      <c r="C26894" t="s">
        <v>75255</v>
      </c>
      <c r="D26894">
        <v>1</v>
      </c>
      <c r="E26894" t="s">
        <v>13</v>
      </c>
      <c r="F26894" t="s">
        <v>13</v>
      </c>
      <c r="G26894" t="s">
        <v>75223</v>
      </c>
      <c r="H26894" s="3" t="s">
        <v>75228</v>
      </c>
      <c r="I26894" t="s">
        <v>1725</v>
      </c>
      <c r="J26894" t="s">
        <v>75248</v>
      </c>
    </row>
    <row r="26895" spans="1:10" ht="16" x14ac:dyDescent="0.2">
      <c r="A26895" t="s">
        <v>75256</v>
      </c>
      <c r="B26895" t="s">
        <v>15423</v>
      </c>
      <c r="C26895" t="s">
        <v>15424</v>
      </c>
      <c r="D26895">
        <v>1</v>
      </c>
      <c r="E26895" t="s">
        <v>13</v>
      </c>
      <c r="F26895" t="s">
        <v>13</v>
      </c>
      <c r="G26895" t="s">
        <v>75223</v>
      </c>
      <c r="H26895" s="3" t="s">
        <v>75228</v>
      </c>
      <c r="I26895" t="s">
        <v>1725</v>
      </c>
      <c r="J26895" t="s">
        <v>75257</v>
      </c>
    </row>
    <row r="26896" spans="1:10" ht="16" x14ac:dyDescent="0.2">
      <c r="A26896" t="s">
        <v>52757</v>
      </c>
      <c r="B26896" t="s">
        <v>75258</v>
      </c>
      <c r="C26896" t="s">
        <v>75259</v>
      </c>
      <c r="D26896">
        <v>1</v>
      </c>
      <c r="E26896" t="s">
        <v>13</v>
      </c>
      <c r="F26896" t="s">
        <v>13</v>
      </c>
      <c r="G26896" t="s">
        <v>75223</v>
      </c>
      <c r="H26896" s="3" t="s">
        <v>75260</v>
      </c>
      <c r="I26896" t="s">
        <v>1725</v>
      </c>
      <c r="J26896" t="s">
        <v>52761</v>
      </c>
    </row>
    <row r="26897" spans="1:10" ht="16" x14ac:dyDescent="0.2">
      <c r="A26897" t="s">
        <v>75261</v>
      </c>
      <c r="B26897" t="s">
        <v>26700</v>
      </c>
      <c r="C26897" t="s">
        <v>26701</v>
      </c>
      <c r="D26897">
        <v>3</v>
      </c>
      <c r="E26897" t="s">
        <v>13</v>
      </c>
      <c r="F26897" t="s">
        <v>13</v>
      </c>
      <c r="G26897" t="s">
        <v>75262</v>
      </c>
      <c r="H26897" s="3" t="s">
        <v>75263</v>
      </c>
      <c r="I26897" t="s">
        <v>1725</v>
      </c>
      <c r="J26897" t="s">
        <v>75264</v>
      </c>
    </row>
    <row r="26898" spans="1:10" ht="16" x14ac:dyDescent="0.2">
      <c r="A26898" t="s">
        <v>75265</v>
      </c>
      <c r="B26898" t="s">
        <v>75266</v>
      </c>
      <c r="C26898" t="s">
        <v>75267</v>
      </c>
      <c r="D26898">
        <v>2</v>
      </c>
      <c r="E26898" t="s">
        <v>13</v>
      </c>
      <c r="F26898" t="s">
        <v>13</v>
      </c>
      <c r="G26898" t="s">
        <v>75262</v>
      </c>
      <c r="H26898" s="3" t="s">
        <v>75263</v>
      </c>
      <c r="I26898" t="s">
        <v>1725</v>
      </c>
      <c r="J26898" t="s">
        <v>75268</v>
      </c>
    </row>
    <row r="26899" spans="1:10" ht="32" x14ac:dyDescent="0.2">
      <c r="A26899" t="s">
        <v>35478</v>
      </c>
      <c r="B26899" t="s">
        <v>75266</v>
      </c>
      <c r="C26899" t="s">
        <v>75267</v>
      </c>
      <c r="D26899">
        <v>3</v>
      </c>
      <c r="E26899" t="s">
        <v>13</v>
      </c>
      <c r="F26899" t="s">
        <v>13</v>
      </c>
      <c r="G26899" t="s">
        <v>75269</v>
      </c>
      <c r="H26899" s="3" t="s">
        <v>75270</v>
      </c>
      <c r="I26899" t="s">
        <v>1725</v>
      </c>
      <c r="J26899" t="s">
        <v>35482</v>
      </c>
    </row>
    <row r="26900" spans="1:10" ht="16" x14ac:dyDescent="0.2">
      <c r="A26900" t="s">
        <v>31716</v>
      </c>
      <c r="B26900" t="s">
        <v>75271</v>
      </c>
      <c r="C26900" t="s">
        <v>75272</v>
      </c>
      <c r="D26900">
        <v>3</v>
      </c>
      <c r="E26900" t="s">
        <v>13</v>
      </c>
      <c r="F26900" t="s">
        <v>13</v>
      </c>
      <c r="G26900" t="s">
        <v>75269</v>
      </c>
      <c r="H26900" s="3" t="s">
        <v>75273</v>
      </c>
      <c r="I26900" t="s">
        <v>1725</v>
      </c>
      <c r="J26900" t="s">
        <v>31720</v>
      </c>
    </row>
    <row r="26901" spans="1:10" ht="16" x14ac:dyDescent="0.2">
      <c r="A26901" t="s">
        <v>35478</v>
      </c>
      <c r="B26901" t="s">
        <v>75274</v>
      </c>
      <c r="C26901" t="s">
        <v>75275</v>
      </c>
      <c r="D26901">
        <v>1</v>
      </c>
      <c r="E26901" t="s">
        <v>13</v>
      </c>
      <c r="F26901" t="s">
        <v>13</v>
      </c>
      <c r="G26901" t="s">
        <v>75269</v>
      </c>
      <c r="H26901" s="3" t="s">
        <v>75273</v>
      </c>
      <c r="I26901" t="s">
        <v>1725</v>
      </c>
      <c r="J26901" t="s">
        <v>35482</v>
      </c>
    </row>
    <row r="26902" spans="1:10" ht="16" x14ac:dyDescent="0.2">
      <c r="A26902" t="s">
        <v>35478</v>
      </c>
      <c r="B26902" t="s">
        <v>75276</v>
      </c>
      <c r="C26902" t="s">
        <v>75277</v>
      </c>
      <c r="D26902">
        <v>2</v>
      </c>
      <c r="E26902" t="s">
        <v>13</v>
      </c>
      <c r="F26902" t="s">
        <v>13</v>
      </c>
      <c r="G26902" t="s">
        <v>75269</v>
      </c>
      <c r="H26902" s="3" t="s">
        <v>75273</v>
      </c>
      <c r="I26902" t="s">
        <v>1725</v>
      </c>
      <c r="J26902" t="s">
        <v>35482</v>
      </c>
    </row>
    <row r="26903" spans="1:10" ht="16" x14ac:dyDescent="0.2">
      <c r="A26903" t="s">
        <v>75278</v>
      </c>
      <c r="B26903" t="s">
        <v>75279</v>
      </c>
      <c r="C26903" t="s">
        <v>75280</v>
      </c>
      <c r="D26903">
        <v>2</v>
      </c>
      <c r="E26903" t="s">
        <v>13</v>
      </c>
      <c r="F26903" t="s">
        <v>13</v>
      </c>
      <c r="G26903" t="s">
        <v>75281</v>
      </c>
      <c r="H26903" s="3" t="s">
        <v>75282</v>
      </c>
      <c r="I26903" t="s">
        <v>1725</v>
      </c>
      <c r="J26903" t="s">
        <v>75283</v>
      </c>
    </row>
    <row r="26904" spans="1:10" ht="16" x14ac:dyDescent="0.2">
      <c r="A26904" t="s">
        <v>75278</v>
      </c>
      <c r="B26904" t="s">
        <v>75284</v>
      </c>
      <c r="C26904" t="s">
        <v>75285</v>
      </c>
      <c r="D26904">
        <v>1</v>
      </c>
      <c r="E26904" t="s">
        <v>13</v>
      </c>
      <c r="F26904" t="s">
        <v>13</v>
      </c>
      <c r="G26904" t="s">
        <v>75281</v>
      </c>
      <c r="H26904" s="3" t="s">
        <v>75282</v>
      </c>
      <c r="I26904" t="s">
        <v>1725</v>
      </c>
      <c r="J26904" t="s">
        <v>75283</v>
      </c>
    </row>
    <row r="26905" spans="1:10" ht="16" x14ac:dyDescent="0.2">
      <c r="A26905" t="s">
        <v>26587</v>
      </c>
      <c r="B26905" t="s">
        <v>75286</v>
      </c>
      <c r="C26905" t="s">
        <v>75287</v>
      </c>
      <c r="D26905">
        <v>2</v>
      </c>
      <c r="E26905" t="s">
        <v>13</v>
      </c>
      <c r="F26905" t="s">
        <v>13</v>
      </c>
      <c r="G26905" t="s">
        <v>75281</v>
      </c>
      <c r="H26905" s="3" t="s">
        <v>75282</v>
      </c>
      <c r="I26905" t="s">
        <v>1725</v>
      </c>
      <c r="J26905" t="s">
        <v>26590</v>
      </c>
    </row>
    <row r="26906" spans="1:10" ht="16" x14ac:dyDescent="0.2">
      <c r="A26906" t="s">
        <v>75288</v>
      </c>
      <c r="B26906" t="s">
        <v>75289</v>
      </c>
      <c r="C26906" t="s">
        <v>75290</v>
      </c>
      <c r="D26906">
        <v>1</v>
      </c>
      <c r="E26906" t="s">
        <v>13</v>
      </c>
      <c r="F26906" t="s">
        <v>13</v>
      </c>
      <c r="G26906" t="s">
        <v>75291</v>
      </c>
      <c r="H26906" s="3" t="s">
        <v>75292</v>
      </c>
      <c r="I26906" t="s">
        <v>1725</v>
      </c>
      <c r="J26906" t="s">
        <v>75293</v>
      </c>
    </row>
    <row r="26907" spans="1:10" ht="16" x14ac:dyDescent="0.2">
      <c r="A26907" t="s">
        <v>75294</v>
      </c>
      <c r="B26907" t="s">
        <v>75295</v>
      </c>
      <c r="C26907" t="s">
        <v>75296</v>
      </c>
      <c r="D26907">
        <v>1</v>
      </c>
      <c r="E26907" t="s">
        <v>13</v>
      </c>
      <c r="F26907" t="s">
        <v>13</v>
      </c>
      <c r="G26907" t="s">
        <v>75291</v>
      </c>
      <c r="H26907" s="3" t="s">
        <v>75292</v>
      </c>
      <c r="I26907" t="s">
        <v>1725</v>
      </c>
      <c r="J26907" t="s">
        <v>75297</v>
      </c>
    </row>
    <row r="26908" spans="1:10" ht="16" x14ac:dyDescent="0.2">
      <c r="A26908" t="s">
        <v>75298</v>
      </c>
      <c r="B26908" t="s">
        <v>75299</v>
      </c>
      <c r="C26908" t="s">
        <v>75300</v>
      </c>
      <c r="D26908">
        <v>1</v>
      </c>
      <c r="E26908" t="s">
        <v>13</v>
      </c>
      <c r="F26908" t="s">
        <v>13</v>
      </c>
      <c r="G26908" t="s">
        <v>75291</v>
      </c>
      <c r="H26908" s="3" t="s">
        <v>75301</v>
      </c>
      <c r="I26908" t="s">
        <v>1725</v>
      </c>
      <c r="J26908" t="s">
        <v>75302</v>
      </c>
    </row>
    <row r="26909" spans="1:10" ht="16" x14ac:dyDescent="0.2">
      <c r="A26909" t="s">
        <v>75288</v>
      </c>
      <c r="B26909" t="s">
        <v>75303</v>
      </c>
      <c r="C26909" t="s">
        <v>75304</v>
      </c>
      <c r="D26909">
        <v>2</v>
      </c>
      <c r="E26909" t="s">
        <v>13</v>
      </c>
      <c r="F26909" t="s">
        <v>13</v>
      </c>
      <c r="G26909" t="s">
        <v>75291</v>
      </c>
      <c r="H26909" s="3" t="s">
        <v>75292</v>
      </c>
      <c r="I26909" t="s">
        <v>1725</v>
      </c>
      <c r="J26909" t="s">
        <v>75293</v>
      </c>
    </row>
    <row r="26910" spans="1:10" ht="16" x14ac:dyDescent="0.2">
      <c r="A26910" t="s">
        <v>75294</v>
      </c>
      <c r="B26910" t="s">
        <v>75305</v>
      </c>
      <c r="C26910" t="s">
        <v>75306</v>
      </c>
      <c r="D26910">
        <v>3</v>
      </c>
      <c r="E26910" t="s">
        <v>13</v>
      </c>
      <c r="F26910" t="s">
        <v>13</v>
      </c>
      <c r="G26910" t="s">
        <v>75291</v>
      </c>
      <c r="H26910" s="3" t="s">
        <v>75292</v>
      </c>
      <c r="I26910" t="s">
        <v>1725</v>
      </c>
      <c r="J26910" t="s">
        <v>75297</v>
      </c>
    </row>
    <row r="26911" spans="1:10" ht="16" x14ac:dyDescent="0.2">
      <c r="A26911" t="s">
        <v>30712</v>
      </c>
      <c r="B26911" t="s">
        <v>75307</v>
      </c>
      <c r="C26911" t="s">
        <v>75308</v>
      </c>
      <c r="D26911">
        <v>3</v>
      </c>
      <c r="E26911" t="s">
        <v>13</v>
      </c>
      <c r="F26911" t="s">
        <v>13</v>
      </c>
      <c r="G26911" t="s">
        <v>75291</v>
      </c>
      <c r="H26911" s="3" t="s">
        <v>75309</v>
      </c>
      <c r="I26911" t="s">
        <v>1725</v>
      </c>
      <c r="J26911" t="s">
        <v>30715</v>
      </c>
    </row>
    <row r="26912" spans="1:10" ht="16" x14ac:dyDescent="0.2">
      <c r="A26912" t="s">
        <v>75310</v>
      </c>
      <c r="B26912" t="s">
        <v>75305</v>
      </c>
      <c r="C26912" t="s">
        <v>75306</v>
      </c>
      <c r="D26912">
        <v>3</v>
      </c>
      <c r="E26912" t="s">
        <v>13</v>
      </c>
      <c r="F26912" t="s">
        <v>13</v>
      </c>
      <c r="G26912" t="s">
        <v>75291</v>
      </c>
      <c r="H26912" s="3" t="s">
        <v>75292</v>
      </c>
      <c r="I26912" t="s">
        <v>1725</v>
      </c>
      <c r="J26912" t="s">
        <v>75311</v>
      </c>
    </row>
    <row r="26913" spans="1:10" ht="16" x14ac:dyDescent="0.2">
      <c r="A26913" t="s">
        <v>75312</v>
      </c>
      <c r="B26913" t="s">
        <v>75313</v>
      </c>
      <c r="C26913" t="s">
        <v>75314</v>
      </c>
      <c r="D26913">
        <v>1</v>
      </c>
      <c r="E26913" t="s">
        <v>13</v>
      </c>
      <c r="F26913" t="s">
        <v>13</v>
      </c>
      <c r="G26913" t="s">
        <v>75291</v>
      </c>
      <c r="H26913" s="3" t="s">
        <v>75309</v>
      </c>
      <c r="I26913" t="s">
        <v>1725</v>
      </c>
      <c r="J26913" t="s">
        <v>75315</v>
      </c>
    </row>
    <row r="26914" spans="1:10" ht="16" x14ac:dyDescent="0.2">
      <c r="A26914" t="s">
        <v>14659</v>
      </c>
      <c r="B26914" t="s">
        <v>75316</v>
      </c>
      <c r="C26914" t="s">
        <v>75317</v>
      </c>
      <c r="D26914">
        <v>7</v>
      </c>
      <c r="E26914" t="s">
        <v>13</v>
      </c>
      <c r="F26914" t="s">
        <v>13</v>
      </c>
      <c r="G26914" t="s">
        <v>75291</v>
      </c>
      <c r="H26914" s="3" t="s">
        <v>75292</v>
      </c>
      <c r="I26914" t="s">
        <v>1725</v>
      </c>
      <c r="J26914" t="s">
        <v>14660</v>
      </c>
    </row>
    <row r="26915" spans="1:10" ht="16" x14ac:dyDescent="0.2">
      <c r="A26915" t="s">
        <v>75294</v>
      </c>
      <c r="B26915" t="s">
        <v>75318</v>
      </c>
      <c r="C26915" t="s">
        <v>75319</v>
      </c>
      <c r="D26915">
        <v>2</v>
      </c>
      <c r="E26915" t="s">
        <v>13</v>
      </c>
      <c r="F26915" t="s">
        <v>13</v>
      </c>
      <c r="G26915" t="s">
        <v>75291</v>
      </c>
      <c r="H26915" s="3" t="s">
        <v>75292</v>
      </c>
      <c r="I26915" t="s">
        <v>1725</v>
      </c>
      <c r="J26915" t="s">
        <v>75297</v>
      </c>
    </row>
    <row r="26916" spans="1:10" ht="16" x14ac:dyDescent="0.2">
      <c r="A26916" t="s">
        <v>61305</v>
      </c>
      <c r="B26916" t="s">
        <v>75320</v>
      </c>
      <c r="C26916" t="s">
        <v>75321</v>
      </c>
      <c r="D26916">
        <v>2</v>
      </c>
      <c r="E26916" t="s">
        <v>13</v>
      </c>
      <c r="F26916" t="s">
        <v>13</v>
      </c>
      <c r="G26916" t="s">
        <v>75291</v>
      </c>
      <c r="H26916" s="3" t="s">
        <v>75322</v>
      </c>
      <c r="I26916" t="s">
        <v>1725</v>
      </c>
      <c r="J26916" t="s">
        <v>61310</v>
      </c>
    </row>
    <row r="26917" spans="1:10" ht="16" x14ac:dyDescent="0.2">
      <c r="A26917" t="s">
        <v>61305</v>
      </c>
      <c r="B26917" t="s">
        <v>75323</v>
      </c>
      <c r="C26917" t="s">
        <v>75324</v>
      </c>
      <c r="D26917">
        <v>1</v>
      </c>
      <c r="E26917" t="s">
        <v>13</v>
      </c>
      <c r="F26917" t="s">
        <v>13</v>
      </c>
      <c r="G26917" t="s">
        <v>75291</v>
      </c>
      <c r="H26917" s="3" t="s">
        <v>75322</v>
      </c>
      <c r="I26917" t="s">
        <v>1725</v>
      </c>
      <c r="J26917" t="s">
        <v>61310</v>
      </c>
    </row>
    <row r="26918" spans="1:10" ht="16" x14ac:dyDescent="0.2">
      <c r="A26918" t="s">
        <v>30712</v>
      </c>
      <c r="B26918" t="s">
        <v>75325</v>
      </c>
      <c r="C26918" t="s">
        <v>75326</v>
      </c>
      <c r="D26918">
        <v>1</v>
      </c>
      <c r="E26918" t="s">
        <v>13</v>
      </c>
      <c r="F26918" t="s">
        <v>13</v>
      </c>
      <c r="G26918" t="s">
        <v>75291</v>
      </c>
      <c r="H26918" s="3" t="s">
        <v>75309</v>
      </c>
      <c r="I26918" t="s">
        <v>1725</v>
      </c>
      <c r="J26918" t="s">
        <v>30715</v>
      </c>
    </row>
    <row r="26919" spans="1:10" ht="16" x14ac:dyDescent="0.2">
      <c r="A26919" t="s">
        <v>36301</v>
      </c>
      <c r="B26919" t="s">
        <v>75305</v>
      </c>
      <c r="C26919" t="s">
        <v>75306</v>
      </c>
      <c r="D26919">
        <v>2</v>
      </c>
      <c r="E26919" t="s">
        <v>13</v>
      </c>
      <c r="F26919" t="s">
        <v>13</v>
      </c>
      <c r="G26919" t="s">
        <v>75291</v>
      </c>
      <c r="H26919" s="3" t="s">
        <v>75292</v>
      </c>
      <c r="I26919" t="s">
        <v>1725</v>
      </c>
      <c r="J26919" t="s">
        <v>36304</v>
      </c>
    </row>
    <row r="26920" spans="1:10" ht="16" x14ac:dyDescent="0.2">
      <c r="A26920" t="s">
        <v>75327</v>
      </c>
      <c r="B26920" t="s">
        <v>75289</v>
      </c>
      <c r="C26920" t="s">
        <v>75290</v>
      </c>
      <c r="D26920">
        <v>3</v>
      </c>
      <c r="E26920" t="s">
        <v>13</v>
      </c>
      <c r="F26920" t="s">
        <v>13</v>
      </c>
      <c r="G26920" t="s">
        <v>75291</v>
      </c>
      <c r="H26920" s="3" t="s">
        <v>75292</v>
      </c>
      <c r="I26920" t="s">
        <v>1725</v>
      </c>
      <c r="J26920" t="s">
        <v>75328</v>
      </c>
    </row>
    <row r="26921" spans="1:10" ht="16" x14ac:dyDescent="0.2">
      <c r="A26921" t="s">
        <v>36301</v>
      </c>
      <c r="B26921" t="s">
        <v>75295</v>
      </c>
      <c r="C26921" t="s">
        <v>75296</v>
      </c>
      <c r="D26921">
        <v>5</v>
      </c>
      <c r="E26921" t="s">
        <v>13</v>
      </c>
      <c r="F26921" t="s">
        <v>13</v>
      </c>
      <c r="G26921" t="s">
        <v>75291</v>
      </c>
      <c r="H26921" s="3" t="s">
        <v>75292</v>
      </c>
      <c r="I26921" t="s">
        <v>1725</v>
      </c>
      <c r="J26921" t="s">
        <v>36304</v>
      </c>
    </row>
    <row r="26922" spans="1:10" ht="16" x14ac:dyDescent="0.2">
      <c r="A26922" t="s">
        <v>75329</v>
      </c>
      <c r="B26922" t="s">
        <v>75316</v>
      </c>
      <c r="C26922" t="s">
        <v>75317</v>
      </c>
      <c r="D26922">
        <v>3</v>
      </c>
      <c r="E26922" t="s">
        <v>13</v>
      </c>
      <c r="F26922" t="s">
        <v>13</v>
      </c>
      <c r="G26922" t="s">
        <v>75291</v>
      </c>
      <c r="H26922" s="3" t="s">
        <v>75292</v>
      </c>
      <c r="I26922" t="s">
        <v>1725</v>
      </c>
      <c r="J26922" t="s">
        <v>75330</v>
      </c>
    </row>
    <row r="26923" spans="1:10" ht="16" x14ac:dyDescent="0.2">
      <c r="A26923" t="s">
        <v>75329</v>
      </c>
      <c r="B26923" t="s">
        <v>75331</v>
      </c>
      <c r="C26923" t="s">
        <v>75332</v>
      </c>
      <c r="D26923">
        <v>1</v>
      </c>
      <c r="E26923" t="s">
        <v>13</v>
      </c>
      <c r="F26923" t="s">
        <v>13</v>
      </c>
      <c r="G26923" t="s">
        <v>75291</v>
      </c>
      <c r="H26923" s="3" t="s">
        <v>75292</v>
      </c>
      <c r="I26923" t="s">
        <v>1725</v>
      </c>
      <c r="J26923" t="s">
        <v>75330</v>
      </c>
    </row>
    <row r="26924" spans="1:10" ht="16" x14ac:dyDescent="0.2">
      <c r="A26924" t="s">
        <v>75329</v>
      </c>
      <c r="B26924" t="s">
        <v>75303</v>
      </c>
      <c r="C26924" t="s">
        <v>75304</v>
      </c>
      <c r="D26924">
        <v>4</v>
      </c>
      <c r="E26924" t="s">
        <v>13</v>
      </c>
      <c r="F26924" t="s">
        <v>13</v>
      </c>
      <c r="G26924" t="s">
        <v>75291</v>
      </c>
      <c r="H26924" s="3" t="s">
        <v>75292</v>
      </c>
      <c r="I26924" t="s">
        <v>1725</v>
      </c>
      <c r="J26924" t="s">
        <v>75330</v>
      </c>
    </row>
    <row r="26925" spans="1:10" ht="16" x14ac:dyDescent="0.2">
      <c r="A26925" t="s">
        <v>75327</v>
      </c>
      <c r="B26925" t="s">
        <v>75303</v>
      </c>
      <c r="C26925" t="s">
        <v>75304</v>
      </c>
      <c r="D26925">
        <v>5</v>
      </c>
      <c r="E26925" t="s">
        <v>13</v>
      </c>
      <c r="F26925" t="s">
        <v>13</v>
      </c>
      <c r="G26925" t="s">
        <v>75291</v>
      </c>
      <c r="H26925" s="3" t="s">
        <v>75292</v>
      </c>
      <c r="I26925" t="s">
        <v>1725</v>
      </c>
      <c r="J26925" t="s">
        <v>75328</v>
      </c>
    </row>
    <row r="26926" spans="1:10" ht="16" x14ac:dyDescent="0.2">
      <c r="A26926" t="s">
        <v>75327</v>
      </c>
      <c r="B26926" t="s">
        <v>75316</v>
      </c>
      <c r="C26926" t="s">
        <v>75317</v>
      </c>
      <c r="D26926">
        <v>4</v>
      </c>
      <c r="E26926" t="s">
        <v>13</v>
      </c>
      <c r="F26926" t="s">
        <v>13</v>
      </c>
      <c r="G26926" t="s">
        <v>75291</v>
      </c>
      <c r="H26926" s="3" t="s">
        <v>75292</v>
      </c>
      <c r="I26926" t="s">
        <v>1725</v>
      </c>
      <c r="J26926" t="s">
        <v>75328</v>
      </c>
    </row>
    <row r="26927" spans="1:10" ht="16" x14ac:dyDescent="0.2">
      <c r="A26927" t="s">
        <v>75327</v>
      </c>
      <c r="B26927" t="s">
        <v>75333</v>
      </c>
      <c r="C26927" t="s">
        <v>75334</v>
      </c>
      <c r="D26927">
        <v>2</v>
      </c>
      <c r="E26927" t="s">
        <v>13</v>
      </c>
      <c r="F26927" t="s">
        <v>13</v>
      </c>
      <c r="G26927" t="s">
        <v>75291</v>
      </c>
      <c r="H26927" s="3" t="s">
        <v>75292</v>
      </c>
      <c r="I26927" t="s">
        <v>1725</v>
      </c>
      <c r="J26927" t="s">
        <v>75328</v>
      </c>
    </row>
    <row r="26928" spans="1:10" ht="16" x14ac:dyDescent="0.2">
      <c r="A26928" t="s">
        <v>75335</v>
      </c>
      <c r="B26928" t="s">
        <v>75325</v>
      </c>
      <c r="C26928" t="s">
        <v>75326</v>
      </c>
      <c r="D26928">
        <v>3</v>
      </c>
      <c r="E26928" t="s">
        <v>13</v>
      </c>
      <c r="F26928" t="s">
        <v>13</v>
      </c>
      <c r="G26928" t="s">
        <v>75291</v>
      </c>
      <c r="H26928" s="3" t="s">
        <v>75309</v>
      </c>
      <c r="I26928" t="s">
        <v>1725</v>
      </c>
      <c r="J26928" t="s">
        <v>75336</v>
      </c>
    </row>
    <row r="26929" spans="1:10" ht="16" x14ac:dyDescent="0.2">
      <c r="A26929" t="s">
        <v>75335</v>
      </c>
      <c r="B26929" t="s">
        <v>75307</v>
      </c>
      <c r="C26929" t="s">
        <v>75308</v>
      </c>
      <c r="D26929">
        <v>4</v>
      </c>
      <c r="E26929" t="s">
        <v>13</v>
      </c>
      <c r="F26929" t="s">
        <v>13</v>
      </c>
      <c r="G26929" t="s">
        <v>75291</v>
      </c>
      <c r="H26929" s="3" t="s">
        <v>75309</v>
      </c>
      <c r="I26929" t="s">
        <v>1725</v>
      </c>
      <c r="J26929" t="s">
        <v>75336</v>
      </c>
    </row>
    <row r="26930" spans="1:10" ht="16" x14ac:dyDescent="0.2">
      <c r="A26930" t="s">
        <v>75335</v>
      </c>
      <c r="B26930" t="s">
        <v>75337</v>
      </c>
      <c r="C26930" t="s">
        <v>75338</v>
      </c>
      <c r="D26930">
        <v>2</v>
      </c>
      <c r="E26930" t="s">
        <v>13</v>
      </c>
      <c r="F26930" t="s">
        <v>13</v>
      </c>
      <c r="G26930" t="s">
        <v>75291</v>
      </c>
      <c r="H26930" s="3" t="s">
        <v>75309</v>
      </c>
      <c r="I26930" t="s">
        <v>1725</v>
      </c>
      <c r="J26930" t="s">
        <v>75336</v>
      </c>
    </row>
    <row r="26931" spans="1:10" ht="16" x14ac:dyDescent="0.2">
      <c r="A26931" t="s">
        <v>75335</v>
      </c>
      <c r="B26931" t="s">
        <v>75305</v>
      </c>
      <c r="C26931" t="s">
        <v>75306</v>
      </c>
      <c r="D26931">
        <v>5</v>
      </c>
      <c r="E26931" t="s">
        <v>13</v>
      </c>
      <c r="F26931" t="s">
        <v>13</v>
      </c>
      <c r="G26931" t="s">
        <v>75291</v>
      </c>
      <c r="H26931" s="3" t="s">
        <v>75309</v>
      </c>
      <c r="I26931" t="s">
        <v>1725</v>
      </c>
      <c r="J26931" t="s">
        <v>75336</v>
      </c>
    </row>
    <row r="26932" spans="1:10" ht="16" x14ac:dyDescent="0.2">
      <c r="A26932" t="s">
        <v>14659</v>
      </c>
      <c r="B26932" t="s">
        <v>75331</v>
      </c>
      <c r="C26932" t="s">
        <v>75332</v>
      </c>
      <c r="D26932">
        <v>6</v>
      </c>
      <c r="E26932" t="s">
        <v>13</v>
      </c>
      <c r="F26932" t="s">
        <v>13</v>
      </c>
      <c r="G26932" t="s">
        <v>75291</v>
      </c>
      <c r="H26932" s="3" t="s">
        <v>75292</v>
      </c>
      <c r="I26932" t="s">
        <v>1725</v>
      </c>
      <c r="J26932" t="s">
        <v>14660</v>
      </c>
    </row>
    <row r="26933" spans="1:10" ht="16" x14ac:dyDescent="0.2">
      <c r="A26933" t="s">
        <v>75310</v>
      </c>
      <c r="B26933" t="s">
        <v>75325</v>
      </c>
      <c r="C26933" t="s">
        <v>75326</v>
      </c>
      <c r="D26933">
        <v>2</v>
      </c>
      <c r="E26933" t="s">
        <v>13</v>
      </c>
      <c r="F26933" t="s">
        <v>13</v>
      </c>
      <c r="G26933" t="s">
        <v>75291</v>
      </c>
      <c r="H26933" s="3" t="s">
        <v>75292</v>
      </c>
      <c r="I26933" t="s">
        <v>1725</v>
      </c>
      <c r="J26933" t="s">
        <v>75311</v>
      </c>
    </row>
    <row r="26934" spans="1:10" ht="16" x14ac:dyDescent="0.2">
      <c r="A26934" t="s">
        <v>14659</v>
      </c>
      <c r="B26934" t="s">
        <v>75303</v>
      </c>
      <c r="C26934" t="s">
        <v>75304</v>
      </c>
      <c r="D26934">
        <v>9</v>
      </c>
      <c r="E26934" t="s">
        <v>13</v>
      </c>
      <c r="F26934" t="s">
        <v>13</v>
      </c>
      <c r="G26934" t="s">
        <v>75291</v>
      </c>
      <c r="H26934" s="3" t="s">
        <v>75292</v>
      </c>
      <c r="I26934" t="s">
        <v>1725</v>
      </c>
      <c r="J26934" t="s">
        <v>14660</v>
      </c>
    </row>
    <row r="26935" spans="1:10" ht="32" x14ac:dyDescent="0.2">
      <c r="A26935" t="s">
        <v>14614</v>
      </c>
      <c r="B26935" t="s">
        <v>75339</v>
      </c>
      <c r="C26935" t="s">
        <v>75340</v>
      </c>
      <c r="D26935">
        <v>1</v>
      </c>
      <c r="E26935" t="s">
        <v>13</v>
      </c>
      <c r="F26935" t="s">
        <v>13</v>
      </c>
      <c r="G26935" t="s">
        <v>75291</v>
      </c>
      <c r="H26935" s="3" t="s">
        <v>75341</v>
      </c>
      <c r="I26935" t="s">
        <v>1725</v>
      </c>
      <c r="J26935" t="s">
        <v>14620</v>
      </c>
    </row>
    <row r="26936" spans="1:10" ht="16" x14ac:dyDescent="0.2">
      <c r="A26936" t="s">
        <v>75342</v>
      </c>
      <c r="B26936" t="s">
        <v>75299</v>
      </c>
      <c r="C26936" t="s">
        <v>75300</v>
      </c>
      <c r="D26936">
        <v>2</v>
      </c>
      <c r="E26936" t="s">
        <v>13</v>
      </c>
      <c r="F26936" t="s">
        <v>13</v>
      </c>
      <c r="G26936" t="s">
        <v>75291</v>
      </c>
      <c r="H26936" s="3" t="s">
        <v>75301</v>
      </c>
      <c r="I26936" t="s">
        <v>1725</v>
      </c>
      <c r="J26936" t="s">
        <v>75343</v>
      </c>
    </row>
    <row r="26937" spans="1:10" ht="48" x14ac:dyDescent="0.2">
      <c r="A26937" t="s">
        <v>75344</v>
      </c>
      <c r="B26937" t="s">
        <v>75345</v>
      </c>
      <c r="C26937" t="s">
        <v>75346</v>
      </c>
      <c r="D26937">
        <v>2</v>
      </c>
      <c r="E26937" t="s">
        <v>13</v>
      </c>
      <c r="F26937" t="s">
        <v>13</v>
      </c>
      <c r="G26937" t="s">
        <v>75291</v>
      </c>
      <c r="H26937" s="3" t="s">
        <v>75347</v>
      </c>
      <c r="I26937" t="s">
        <v>1725</v>
      </c>
      <c r="J26937" t="s">
        <v>75348</v>
      </c>
    </row>
    <row r="26938" spans="1:10" ht="16" x14ac:dyDescent="0.2">
      <c r="A26938" t="s">
        <v>75310</v>
      </c>
      <c r="B26938" t="s">
        <v>75337</v>
      </c>
      <c r="C26938" t="s">
        <v>75338</v>
      </c>
      <c r="D26938">
        <v>1</v>
      </c>
      <c r="E26938" t="s">
        <v>13</v>
      </c>
      <c r="F26938" t="s">
        <v>13</v>
      </c>
      <c r="G26938" t="s">
        <v>75291</v>
      </c>
      <c r="H26938" s="3" t="s">
        <v>75292</v>
      </c>
      <c r="I26938" t="s">
        <v>1725</v>
      </c>
      <c r="J26938" t="s">
        <v>75311</v>
      </c>
    </row>
    <row r="26939" spans="1:10" ht="16" x14ac:dyDescent="0.2">
      <c r="A26939" t="s">
        <v>6463</v>
      </c>
      <c r="B26939" t="s">
        <v>75325</v>
      </c>
      <c r="C26939" t="s">
        <v>75326</v>
      </c>
      <c r="D26939">
        <v>3</v>
      </c>
      <c r="E26939" t="s">
        <v>13</v>
      </c>
      <c r="F26939" t="s">
        <v>13</v>
      </c>
      <c r="G26939" t="s">
        <v>75291</v>
      </c>
      <c r="H26939" s="3" t="s">
        <v>75292</v>
      </c>
      <c r="I26939" t="s">
        <v>1725</v>
      </c>
      <c r="J26939" t="s">
        <v>6464</v>
      </c>
    </row>
    <row r="26940" spans="1:10" ht="16" x14ac:dyDescent="0.2">
      <c r="A26940" t="s">
        <v>75349</v>
      </c>
      <c r="B26940" t="s">
        <v>75350</v>
      </c>
      <c r="C26940" t="s">
        <v>75351</v>
      </c>
      <c r="D26940">
        <v>1</v>
      </c>
      <c r="E26940" t="s">
        <v>13</v>
      </c>
      <c r="F26940" t="s">
        <v>13</v>
      </c>
      <c r="G26940" t="s">
        <v>75291</v>
      </c>
      <c r="H26940" s="3" t="s">
        <v>75352</v>
      </c>
      <c r="I26940" t="s">
        <v>1725</v>
      </c>
      <c r="J26940" t="s">
        <v>75353</v>
      </c>
    </row>
    <row r="26941" spans="1:10" ht="16" x14ac:dyDescent="0.2">
      <c r="A26941" t="s">
        <v>75288</v>
      </c>
      <c r="B26941" t="s">
        <v>75316</v>
      </c>
      <c r="C26941" t="s">
        <v>75317</v>
      </c>
      <c r="D26941">
        <v>4</v>
      </c>
      <c r="E26941" t="s">
        <v>13</v>
      </c>
      <c r="F26941" t="s">
        <v>13</v>
      </c>
      <c r="G26941" t="s">
        <v>75291</v>
      </c>
      <c r="H26941" s="3" t="s">
        <v>75292</v>
      </c>
      <c r="I26941" t="s">
        <v>1725</v>
      </c>
      <c r="J26941" t="s">
        <v>75293</v>
      </c>
    </row>
    <row r="26942" spans="1:10" ht="16" x14ac:dyDescent="0.2">
      <c r="A26942" t="s">
        <v>75288</v>
      </c>
      <c r="B26942" t="s">
        <v>75333</v>
      </c>
      <c r="C26942" t="s">
        <v>75334</v>
      </c>
      <c r="D26942">
        <v>3</v>
      </c>
      <c r="E26942" t="s">
        <v>13</v>
      </c>
      <c r="F26942" t="s">
        <v>13</v>
      </c>
      <c r="G26942" t="s">
        <v>75291</v>
      </c>
      <c r="H26942" s="3" t="s">
        <v>75292</v>
      </c>
      <c r="I26942" t="s">
        <v>1725</v>
      </c>
      <c r="J26942" t="s">
        <v>75293</v>
      </c>
    </row>
    <row r="26943" spans="1:10" ht="16" x14ac:dyDescent="0.2">
      <c r="A26943" t="s">
        <v>75354</v>
      </c>
      <c r="B26943" t="s">
        <v>75305</v>
      </c>
      <c r="C26943" t="s">
        <v>75306</v>
      </c>
      <c r="D26943">
        <v>3</v>
      </c>
      <c r="E26943" t="s">
        <v>13</v>
      </c>
      <c r="F26943" t="s">
        <v>13</v>
      </c>
      <c r="G26943" t="s">
        <v>75291</v>
      </c>
      <c r="H26943" s="3" t="s">
        <v>75292</v>
      </c>
      <c r="I26943" t="s">
        <v>1725</v>
      </c>
      <c r="J26943" t="s">
        <v>75355</v>
      </c>
    </row>
    <row r="26944" spans="1:10" ht="16" x14ac:dyDescent="0.2">
      <c r="A26944" t="s">
        <v>14614</v>
      </c>
      <c r="B26944" t="s">
        <v>75356</v>
      </c>
      <c r="C26944" t="s">
        <v>75357</v>
      </c>
      <c r="D26944">
        <v>2</v>
      </c>
      <c r="E26944" t="s">
        <v>13</v>
      </c>
      <c r="F26944" t="s">
        <v>13</v>
      </c>
      <c r="G26944" t="s">
        <v>75291</v>
      </c>
      <c r="H26944" s="3" t="s">
        <v>75309</v>
      </c>
      <c r="I26944" t="s">
        <v>1725</v>
      </c>
      <c r="J26944" t="s">
        <v>14620</v>
      </c>
    </row>
    <row r="26945" spans="1:10" ht="16" x14ac:dyDescent="0.2">
      <c r="A26945" t="s">
        <v>75298</v>
      </c>
      <c r="B26945" t="s">
        <v>75358</v>
      </c>
      <c r="C26945" t="s">
        <v>75359</v>
      </c>
      <c r="D26945">
        <v>2</v>
      </c>
      <c r="E26945" t="s">
        <v>13</v>
      </c>
      <c r="F26945" t="s">
        <v>13</v>
      </c>
      <c r="G26945" t="s">
        <v>75291</v>
      </c>
      <c r="H26945" s="3" t="s">
        <v>75360</v>
      </c>
      <c r="I26945" t="s">
        <v>1725</v>
      </c>
      <c r="J26945" t="s">
        <v>75302</v>
      </c>
    </row>
    <row r="26946" spans="1:10" ht="16" x14ac:dyDescent="0.2">
      <c r="A26946" t="s">
        <v>75312</v>
      </c>
      <c r="B26946" t="s">
        <v>75305</v>
      </c>
      <c r="C26946" t="s">
        <v>75306</v>
      </c>
      <c r="D26946">
        <v>3</v>
      </c>
      <c r="E26946" t="s">
        <v>13</v>
      </c>
      <c r="F26946" t="s">
        <v>13</v>
      </c>
      <c r="G26946" t="s">
        <v>75291</v>
      </c>
      <c r="H26946" s="3" t="s">
        <v>75309</v>
      </c>
      <c r="I26946" t="s">
        <v>1725</v>
      </c>
      <c r="J26946" t="s">
        <v>75315</v>
      </c>
    </row>
    <row r="26947" spans="1:10" ht="16" x14ac:dyDescent="0.2">
      <c r="A26947" t="s">
        <v>6461</v>
      </c>
      <c r="B26947" t="s">
        <v>75325</v>
      </c>
      <c r="C26947" t="s">
        <v>75326</v>
      </c>
      <c r="D26947">
        <v>3</v>
      </c>
      <c r="E26947" t="s">
        <v>13</v>
      </c>
      <c r="F26947" t="s">
        <v>13</v>
      </c>
      <c r="G26947" t="s">
        <v>75291</v>
      </c>
      <c r="H26947" s="3" t="s">
        <v>75292</v>
      </c>
      <c r="I26947" t="s">
        <v>1725</v>
      </c>
      <c r="J26947" t="s">
        <v>6462</v>
      </c>
    </row>
    <row r="26948" spans="1:10" ht="16" x14ac:dyDescent="0.2">
      <c r="A26948" t="s">
        <v>75361</v>
      </c>
      <c r="B26948" t="s">
        <v>75305</v>
      </c>
      <c r="C26948" t="s">
        <v>75306</v>
      </c>
      <c r="D26948">
        <v>3</v>
      </c>
      <c r="E26948" t="s">
        <v>13</v>
      </c>
      <c r="F26948" t="s">
        <v>13</v>
      </c>
      <c r="G26948" t="s">
        <v>75291</v>
      </c>
      <c r="H26948" s="3" t="s">
        <v>75292</v>
      </c>
      <c r="I26948" t="s">
        <v>1725</v>
      </c>
      <c r="J26948" t="s">
        <v>75362</v>
      </c>
    </row>
    <row r="26949" spans="1:10" ht="32" x14ac:dyDescent="0.2">
      <c r="A26949" t="s">
        <v>75344</v>
      </c>
      <c r="B26949" t="s">
        <v>75363</v>
      </c>
      <c r="C26949" t="s">
        <v>75364</v>
      </c>
      <c r="D26949">
        <v>1</v>
      </c>
      <c r="E26949" t="s">
        <v>13</v>
      </c>
      <c r="F26949" t="s">
        <v>13</v>
      </c>
      <c r="G26949" t="s">
        <v>75291</v>
      </c>
      <c r="H26949" s="3" t="s">
        <v>75365</v>
      </c>
      <c r="I26949" t="s">
        <v>1725</v>
      </c>
      <c r="J26949" t="s">
        <v>75348</v>
      </c>
    </row>
    <row r="26950" spans="1:10" ht="16" x14ac:dyDescent="0.2">
      <c r="A26950" t="s">
        <v>75312</v>
      </c>
      <c r="B26950" t="s">
        <v>75337</v>
      </c>
      <c r="C26950" t="s">
        <v>75338</v>
      </c>
      <c r="D26950">
        <v>2</v>
      </c>
      <c r="E26950" t="s">
        <v>13</v>
      </c>
      <c r="F26950" t="s">
        <v>13</v>
      </c>
      <c r="G26950" t="s">
        <v>75291</v>
      </c>
      <c r="H26950" s="3" t="s">
        <v>75309</v>
      </c>
      <c r="I26950" t="s">
        <v>1725</v>
      </c>
      <c r="J26950" t="s">
        <v>75315</v>
      </c>
    </row>
    <row r="26951" spans="1:10" ht="16" x14ac:dyDescent="0.2">
      <c r="A26951" t="s">
        <v>75361</v>
      </c>
      <c r="B26951" t="s">
        <v>75366</v>
      </c>
      <c r="C26951" t="s">
        <v>75367</v>
      </c>
      <c r="D26951">
        <v>2</v>
      </c>
      <c r="E26951" t="s">
        <v>13</v>
      </c>
      <c r="F26951" t="s">
        <v>13</v>
      </c>
      <c r="G26951" t="s">
        <v>75291</v>
      </c>
      <c r="H26951" s="3" t="s">
        <v>75292</v>
      </c>
      <c r="I26951" t="s">
        <v>1725</v>
      </c>
      <c r="J26951" t="s">
        <v>75362</v>
      </c>
    </row>
    <row r="26952" spans="1:10" ht="16" x14ac:dyDescent="0.2">
      <c r="A26952" t="s">
        <v>75288</v>
      </c>
      <c r="B26952" t="s">
        <v>75331</v>
      </c>
      <c r="C26952" t="s">
        <v>75332</v>
      </c>
      <c r="D26952">
        <v>5</v>
      </c>
      <c r="E26952" t="s">
        <v>13</v>
      </c>
      <c r="F26952" t="s">
        <v>13</v>
      </c>
      <c r="G26952" t="s">
        <v>75291</v>
      </c>
      <c r="H26952" s="3" t="s">
        <v>75292</v>
      </c>
      <c r="I26952" t="s">
        <v>1725</v>
      </c>
      <c r="J26952" t="s">
        <v>75293</v>
      </c>
    </row>
    <row r="26953" spans="1:10" ht="16" x14ac:dyDescent="0.2">
      <c r="A26953" t="s">
        <v>75327</v>
      </c>
      <c r="B26953" t="s">
        <v>75331</v>
      </c>
      <c r="C26953" t="s">
        <v>75332</v>
      </c>
      <c r="D26953">
        <v>1</v>
      </c>
      <c r="E26953" t="s">
        <v>13</v>
      </c>
      <c r="F26953" t="s">
        <v>13</v>
      </c>
      <c r="G26953" t="s">
        <v>75291</v>
      </c>
      <c r="H26953" s="3" t="s">
        <v>75292</v>
      </c>
      <c r="I26953" t="s">
        <v>1725</v>
      </c>
      <c r="J26953" t="s">
        <v>75328</v>
      </c>
    </row>
    <row r="26954" spans="1:10" ht="16" x14ac:dyDescent="0.2">
      <c r="A26954" t="s">
        <v>75368</v>
      </c>
      <c r="B26954" t="s">
        <v>75350</v>
      </c>
      <c r="C26954" t="s">
        <v>75351</v>
      </c>
      <c r="D26954">
        <v>3</v>
      </c>
      <c r="E26954" t="s">
        <v>13</v>
      </c>
      <c r="F26954" t="s">
        <v>13</v>
      </c>
      <c r="G26954" t="s">
        <v>75291</v>
      </c>
      <c r="H26954" s="3" t="s">
        <v>75360</v>
      </c>
      <c r="I26954" t="s">
        <v>1725</v>
      </c>
      <c r="J26954" t="s">
        <v>75369</v>
      </c>
    </row>
    <row r="26955" spans="1:10" ht="32" x14ac:dyDescent="0.2">
      <c r="A26955" t="s">
        <v>75370</v>
      </c>
      <c r="B26955" t="s">
        <v>75371</v>
      </c>
      <c r="C26955" t="s">
        <v>75372</v>
      </c>
      <c r="D26955">
        <v>1</v>
      </c>
      <c r="E26955" t="s">
        <v>13</v>
      </c>
      <c r="F26955" t="s">
        <v>13</v>
      </c>
      <c r="G26955" t="s">
        <v>75291</v>
      </c>
      <c r="H26955" s="3" t="s">
        <v>75373</v>
      </c>
      <c r="I26955" t="s">
        <v>1725</v>
      </c>
      <c r="J26955" t="s">
        <v>75374</v>
      </c>
    </row>
    <row r="26956" spans="1:10" ht="16" x14ac:dyDescent="0.2">
      <c r="A26956" t="s">
        <v>14659</v>
      </c>
      <c r="B26956" t="s">
        <v>75289</v>
      </c>
      <c r="C26956" t="s">
        <v>75290</v>
      </c>
      <c r="D26956">
        <v>5</v>
      </c>
      <c r="E26956" t="s">
        <v>13</v>
      </c>
      <c r="F26956" t="s">
        <v>13</v>
      </c>
      <c r="G26956" t="s">
        <v>75291</v>
      </c>
      <c r="H26956" s="3" t="s">
        <v>75292</v>
      </c>
      <c r="I26956" t="s">
        <v>1725</v>
      </c>
      <c r="J26956" t="s">
        <v>14660</v>
      </c>
    </row>
    <row r="26957" spans="1:10" ht="16" x14ac:dyDescent="0.2">
      <c r="A26957" t="s">
        <v>75375</v>
      </c>
      <c r="B26957" t="s">
        <v>75376</v>
      </c>
      <c r="C26957" t="s">
        <v>75377</v>
      </c>
      <c r="D26957">
        <v>1</v>
      </c>
      <c r="E26957" t="s">
        <v>23008</v>
      </c>
      <c r="F26957" t="s">
        <v>13</v>
      </c>
      <c r="G26957" t="s">
        <v>75378</v>
      </c>
      <c r="H26957" s="3" t="s">
        <v>75379</v>
      </c>
      <c r="I26957" t="s">
        <v>1725</v>
      </c>
      <c r="J26957" t="s">
        <v>75380</v>
      </c>
    </row>
    <row r="26958" spans="1:10" ht="16" x14ac:dyDescent="0.2">
      <c r="A26958" t="s">
        <v>75381</v>
      </c>
      <c r="B26958" t="s">
        <v>75382</v>
      </c>
      <c r="C26958" t="s">
        <v>75383</v>
      </c>
      <c r="D26958">
        <v>1</v>
      </c>
      <c r="E26958" t="s">
        <v>23008</v>
      </c>
      <c r="F26958" t="s">
        <v>13</v>
      </c>
      <c r="G26958" t="s">
        <v>75378</v>
      </c>
      <c r="H26958" s="3" t="s">
        <v>75384</v>
      </c>
      <c r="I26958" t="s">
        <v>1725</v>
      </c>
      <c r="J26958" t="s">
        <v>75385</v>
      </c>
    </row>
    <row r="26959" spans="1:10" ht="16" x14ac:dyDescent="0.2">
      <c r="A26959" t="s">
        <v>75386</v>
      </c>
      <c r="B26959" t="s">
        <v>75387</v>
      </c>
      <c r="C26959" t="s">
        <v>75388</v>
      </c>
      <c r="D26959">
        <v>2</v>
      </c>
      <c r="E26959" t="s">
        <v>23008</v>
      </c>
      <c r="F26959" t="s">
        <v>13</v>
      </c>
      <c r="G26959" t="s">
        <v>75378</v>
      </c>
      <c r="H26959" s="3" t="s">
        <v>75389</v>
      </c>
      <c r="I26959" t="s">
        <v>1725</v>
      </c>
      <c r="J26959" t="s">
        <v>75390</v>
      </c>
    </row>
    <row r="26960" spans="1:10" ht="16" x14ac:dyDescent="0.2">
      <c r="A26960" t="s">
        <v>75391</v>
      </c>
      <c r="B26960" t="s">
        <v>75392</v>
      </c>
      <c r="C26960" t="s">
        <v>75393</v>
      </c>
      <c r="D26960">
        <v>2</v>
      </c>
      <c r="E26960" t="s">
        <v>23008</v>
      </c>
      <c r="F26960" t="s">
        <v>13</v>
      </c>
      <c r="G26960" t="s">
        <v>75378</v>
      </c>
      <c r="H26960" s="3" t="s">
        <v>75379</v>
      </c>
      <c r="I26960" t="s">
        <v>1725</v>
      </c>
      <c r="J26960" t="s">
        <v>75394</v>
      </c>
    </row>
    <row r="26961" spans="1:10" ht="16" x14ac:dyDescent="0.2">
      <c r="A26961" t="s">
        <v>75375</v>
      </c>
      <c r="B26961" t="s">
        <v>75395</v>
      </c>
      <c r="C26961" t="s">
        <v>75396</v>
      </c>
      <c r="D26961">
        <v>4</v>
      </c>
      <c r="E26961" t="s">
        <v>23008</v>
      </c>
      <c r="F26961" t="s">
        <v>13</v>
      </c>
      <c r="G26961" t="s">
        <v>75378</v>
      </c>
      <c r="H26961" s="3" t="s">
        <v>75379</v>
      </c>
      <c r="I26961" t="s">
        <v>1725</v>
      </c>
      <c r="J26961" t="s">
        <v>75380</v>
      </c>
    </row>
    <row r="26962" spans="1:10" ht="16" x14ac:dyDescent="0.2">
      <c r="A26962" t="s">
        <v>75381</v>
      </c>
      <c r="B26962" t="s">
        <v>75397</v>
      </c>
      <c r="C26962" t="s">
        <v>75398</v>
      </c>
      <c r="D26962">
        <v>5</v>
      </c>
      <c r="E26962" t="s">
        <v>23008</v>
      </c>
      <c r="F26962" t="s">
        <v>13</v>
      </c>
      <c r="G26962" t="s">
        <v>75378</v>
      </c>
      <c r="H26962" s="3" t="s">
        <v>75389</v>
      </c>
      <c r="I26962" t="s">
        <v>1725</v>
      </c>
      <c r="J26962" t="s">
        <v>75385</v>
      </c>
    </row>
    <row r="26963" spans="1:10" ht="16" x14ac:dyDescent="0.2">
      <c r="A26963" t="s">
        <v>75391</v>
      </c>
      <c r="B26963" t="s">
        <v>75387</v>
      </c>
      <c r="C26963" t="s">
        <v>75388</v>
      </c>
      <c r="D26963">
        <v>1</v>
      </c>
      <c r="E26963" t="s">
        <v>23008</v>
      </c>
      <c r="F26963" t="s">
        <v>13</v>
      </c>
      <c r="G26963" t="s">
        <v>75378</v>
      </c>
      <c r="H26963" s="3" t="s">
        <v>75379</v>
      </c>
      <c r="I26963" t="s">
        <v>1725</v>
      </c>
      <c r="J26963" t="s">
        <v>75394</v>
      </c>
    </row>
    <row r="26964" spans="1:10" ht="16" x14ac:dyDescent="0.2">
      <c r="A26964" t="s">
        <v>75399</v>
      </c>
      <c r="B26964" t="s">
        <v>75387</v>
      </c>
      <c r="C26964" t="s">
        <v>75388</v>
      </c>
      <c r="D26964">
        <v>1</v>
      </c>
      <c r="E26964" t="s">
        <v>23008</v>
      </c>
      <c r="F26964" t="s">
        <v>13</v>
      </c>
      <c r="G26964" t="s">
        <v>75378</v>
      </c>
      <c r="H26964" s="3" t="s">
        <v>75400</v>
      </c>
      <c r="I26964" t="s">
        <v>1725</v>
      </c>
      <c r="J26964" t="s">
        <v>75401</v>
      </c>
    </row>
    <row r="26965" spans="1:10" ht="16" x14ac:dyDescent="0.2">
      <c r="A26965" t="s">
        <v>75375</v>
      </c>
      <c r="B26965" t="s">
        <v>75402</v>
      </c>
      <c r="C26965" t="s">
        <v>75403</v>
      </c>
      <c r="D26965">
        <v>2</v>
      </c>
      <c r="E26965" t="s">
        <v>23008</v>
      </c>
      <c r="F26965" t="s">
        <v>13</v>
      </c>
      <c r="G26965" t="s">
        <v>75378</v>
      </c>
      <c r="H26965" s="3" t="s">
        <v>75379</v>
      </c>
      <c r="I26965" t="s">
        <v>1725</v>
      </c>
      <c r="J26965" t="s">
        <v>75380</v>
      </c>
    </row>
    <row r="26966" spans="1:10" ht="16" x14ac:dyDescent="0.2">
      <c r="A26966" t="s">
        <v>36151</v>
      </c>
      <c r="B26966" t="s">
        <v>75404</v>
      </c>
      <c r="C26966" t="s">
        <v>75405</v>
      </c>
      <c r="D26966">
        <v>2</v>
      </c>
      <c r="E26966" t="s">
        <v>23008</v>
      </c>
      <c r="F26966" t="s">
        <v>13</v>
      </c>
      <c r="G26966" t="s">
        <v>75378</v>
      </c>
      <c r="H26966" s="3" t="s">
        <v>75389</v>
      </c>
      <c r="I26966" t="s">
        <v>1725</v>
      </c>
      <c r="J26966" t="s">
        <v>36155</v>
      </c>
    </row>
    <row r="26967" spans="1:10" ht="16" x14ac:dyDescent="0.2">
      <c r="A26967" t="s">
        <v>75406</v>
      </c>
      <c r="B26967" t="s">
        <v>75407</v>
      </c>
      <c r="C26967" t="s">
        <v>75408</v>
      </c>
      <c r="D26967">
        <v>1</v>
      </c>
      <c r="E26967" t="s">
        <v>13</v>
      </c>
      <c r="F26967" t="s">
        <v>13</v>
      </c>
      <c r="G26967" t="s">
        <v>75409</v>
      </c>
      <c r="H26967" s="3" t="s">
        <v>75410</v>
      </c>
      <c r="I26967" t="s">
        <v>1725</v>
      </c>
      <c r="J26967" t="s">
        <v>75411</v>
      </c>
    </row>
    <row r="26968" spans="1:10" ht="16" x14ac:dyDescent="0.2">
      <c r="A26968" t="s">
        <v>75412</v>
      </c>
      <c r="B26968" t="s">
        <v>75413</v>
      </c>
      <c r="C26968" t="s">
        <v>75414</v>
      </c>
      <c r="D26968">
        <v>2</v>
      </c>
      <c r="E26968" t="s">
        <v>1088</v>
      </c>
      <c r="F26968" t="s">
        <v>13</v>
      </c>
      <c r="G26968" t="s">
        <v>75415</v>
      </c>
      <c r="H26968" s="3" t="s">
        <v>75416</v>
      </c>
      <c r="I26968" t="s">
        <v>1725</v>
      </c>
      <c r="J26968" t="s">
        <v>75417</v>
      </c>
    </row>
    <row r="26969" spans="1:10" ht="16" x14ac:dyDescent="0.2">
      <c r="A26969" t="s">
        <v>75418</v>
      </c>
      <c r="B26969" t="s">
        <v>75419</v>
      </c>
      <c r="C26969" t="s">
        <v>75420</v>
      </c>
      <c r="D26969">
        <v>1</v>
      </c>
      <c r="E26969" t="s">
        <v>1088</v>
      </c>
      <c r="F26969" t="s">
        <v>13</v>
      </c>
      <c r="G26969" t="s">
        <v>75415</v>
      </c>
      <c r="H26969" s="3" t="s">
        <v>75416</v>
      </c>
      <c r="I26969" t="s">
        <v>1725</v>
      </c>
      <c r="J26969" t="s">
        <v>75421</v>
      </c>
    </row>
    <row r="26970" spans="1:10" ht="16" x14ac:dyDescent="0.2">
      <c r="A26970" t="s">
        <v>75412</v>
      </c>
      <c r="B26970" t="s">
        <v>75422</v>
      </c>
      <c r="C26970" t="s">
        <v>75423</v>
      </c>
      <c r="D26970">
        <v>3</v>
      </c>
      <c r="E26970" t="s">
        <v>1088</v>
      </c>
      <c r="F26970" t="s">
        <v>13</v>
      </c>
      <c r="G26970" t="s">
        <v>75415</v>
      </c>
      <c r="H26970" s="3" t="s">
        <v>75416</v>
      </c>
      <c r="I26970" t="s">
        <v>1725</v>
      </c>
      <c r="J26970" t="s">
        <v>75417</v>
      </c>
    </row>
    <row r="26971" spans="1:10" ht="16" x14ac:dyDescent="0.2">
      <c r="A26971" t="s">
        <v>31939</v>
      </c>
      <c r="B26971" t="s">
        <v>75424</v>
      </c>
      <c r="C26971" t="s">
        <v>75425</v>
      </c>
      <c r="D26971">
        <v>1</v>
      </c>
      <c r="E26971" t="s">
        <v>1088</v>
      </c>
      <c r="F26971" t="s">
        <v>13</v>
      </c>
      <c r="G26971" t="s">
        <v>75415</v>
      </c>
      <c r="H26971" s="3" t="s">
        <v>75426</v>
      </c>
      <c r="I26971" t="s">
        <v>1725</v>
      </c>
      <c r="J26971" t="s">
        <v>31940</v>
      </c>
    </row>
    <row r="26972" spans="1:10" ht="16" x14ac:dyDescent="0.2">
      <c r="A26972" t="s">
        <v>75427</v>
      </c>
      <c r="B26972" t="s">
        <v>75422</v>
      </c>
      <c r="C26972" t="s">
        <v>75423</v>
      </c>
      <c r="D26972">
        <v>1</v>
      </c>
      <c r="E26972" t="s">
        <v>1088</v>
      </c>
      <c r="F26972" t="s">
        <v>13</v>
      </c>
      <c r="G26972" t="s">
        <v>75415</v>
      </c>
      <c r="H26972" s="3" t="s">
        <v>75428</v>
      </c>
      <c r="I26972" t="s">
        <v>1725</v>
      </c>
      <c r="J26972" t="s">
        <v>75429</v>
      </c>
    </row>
    <row r="26973" spans="1:10" ht="16" x14ac:dyDescent="0.2">
      <c r="A26973" t="s">
        <v>75430</v>
      </c>
      <c r="B26973" t="s">
        <v>75431</v>
      </c>
      <c r="C26973" t="s">
        <v>75432</v>
      </c>
      <c r="D26973">
        <v>2</v>
      </c>
      <c r="E26973" t="s">
        <v>1088</v>
      </c>
      <c r="F26973" t="s">
        <v>13</v>
      </c>
      <c r="G26973" t="s">
        <v>75415</v>
      </c>
      <c r="H26973" s="3" t="s">
        <v>75416</v>
      </c>
      <c r="I26973" t="s">
        <v>1725</v>
      </c>
      <c r="J26973" t="s">
        <v>75433</v>
      </c>
    </row>
    <row r="26974" spans="1:10" ht="16" x14ac:dyDescent="0.2">
      <c r="A26974" t="s">
        <v>11223</v>
      </c>
      <c r="B26974" t="s">
        <v>26704</v>
      </c>
      <c r="C26974" t="s">
        <v>26705</v>
      </c>
      <c r="D26974">
        <v>3</v>
      </c>
      <c r="E26974" t="s">
        <v>1088</v>
      </c>
      <c r="F26974" t="s">
        <v>13</v>
      </c>
      <c r="G26974" t="s">
        <v>75415</v>
      </c>
      <c r="H26974" s="3" t="s">
        <v>75434</v>
      </c>
      <c r="I26974" t="s">
        <v>1725</v>
      </c>
      <c r="J26974" t="s">
        <v>11229</v>
      </c>
    </row>
    <row r="26975" spans="1:10" ht="16" x14ac:dyDescent="0.2">
      <c r="A26975" t="s">
        <v>31939</v>
      </c>
      <c r="B26975" t="s">
        <v>75435</v>
      </c>
      <c r="C26975" t="s">
        <v>75436</v>
      </c>
      <c r="D26975">
        <v>2</v>
      </c>
      <c r="E26975" t="s">
        <v>1088</v>
      </c>
      <c r="F26975" t="s">
        <v>13</v>
      </c>
      <c r="G26975" t="s">
        <v>75415</v>
      </c>
      <c r="H26975" s="3" t="s">
        <v>75426</v>
      </c>
      <c r="I26975" t="s">
        <v>1725</v>
      </c>
      <c r="J26975" t="s">
        <v>31940</v>
      </c>
    </row>
    <row r="26976" spans="1:10" ht="16" x14ac:dyDescent="0.2">
      <c r="A26976" t="s">
        <v>75437</v>
      </c>
      <c r="B26976" t="s">
        <v>75422</v>
      </c>
      <c r="C26976" t="s">
        <v>75423</v>
      </c>
      <c r="D26976">
        <v>1</v>
      </c>
      <c r="E26976" t="s">
        <v>1088</v>
      </c>
      <c r="F26976" t="s">
        <v>13</v>
      </c>
      <c r="G26976" t="s">
        <v>75415</v>
      </c>
      <c r="H26976" s="3" t="s">
        <v>75428</v>
      </c>
      <c r="I26976" t="s">
        <v>1725</v>
      </c>
      <c r="J26976" t="s">
        <v>75438</v>
      </c>
    </row>
    <row r="26977" spans="1:10" ht="16" x14ac:dyDescent="0.2">
      <c r="A26977" t="s">
        <v>75430</v>
      </c>
      <c r="B26977" t="s">
        <v>75422</v>
      </c>
      <c r="C26977" t="s">
        <v>75423</v>
      </c>
      <c r="D26977">
        <v>1</v>
      </c>
      <c r="E26977" t="s">
        <v>1088</v>
      </c>
      <c r="F26977" t="s">
        <v>13</v>
      </c>
      <c r="G26977" t="s">
        <v>75415</v>
      </c>
      <c r="H26977" s="3" t="s">
        <v>75416</v>
      </c>
      <c r="I26977" t="s">
        <v>1725</v>
      </c>
      <c r="J26977" t="s">
        <v>75433</v>
      </c>
    </row>
    <row r="26978" spans="1:10" ht="16" x14ac:dyDescent="0.2">
      <c r="A26978" t="s">
        <v>38352</v>
      </c>
      <c r="B26978" t="s">
        <v>75424</v>
      </c>
      <c r="C26978" t="s">
        <v>75425</v>
      </c>
      <c r="D26978">
        <v>2</v>
      </c>
      <c r="E26978" t="s">
        <v>1088</v>
      </c>
      <c r="F26978" t="s">
        <v>13</v>
      </c>
      <c r="G26978" t="s">
        <v>75415</v>
      </c>
      <c r="H26978" s="3" t="s">
        <v>75416</v>
      </c>
      <c r="I26978" t="s">
        <v>1725</v>
      </c>
      <c r="J26978" t="s">
        <v>38354</v>
      </c>
    </row>
    <row r="26979" spans="1:10" ht="16" x14ac:dyDescent="0.2">
      <c r="A26979" t="s">
        <v>75437</v>
      </c>
      <c r="B26979" t="s">
        <v>75431</v>
      </c>
      <c r="C26979" t="s">
        <v>75432</v>
      </c>
      <c r="D26979">
        <v>2</v>
      </c>
      <c r="E26979" t="s">
        <v>1088</v>
      </c>
      <c r="F26979" t="s">
        <v>13</v>
      </c>
      <c r="G26979" t="s">
        <v>75415</v>
      </c>
      <c r="H26979" s="3" t="s">
        <v>75428</v>
      </c>
      <c r="I26979" t="s">
        <v>1725</v>
      </c>
      <c r="J26979" t="s">
        <v>75438</v>
      </c>
    </row>
    <row r="26980" spans="1:10" ht="16" x14ac:dyDescent="0.2">
      <c r="A26980" t="s">
        <v>75412</v>
      </c>
      <c r="B26980" t="s">
        <v>75439</v>
      </c>
      <c r="C26980" t="s">
        <v>75440</v>
      </c>
      <c r="D26980">
        <v>1</v>
      </c>
      <c r="E26980" t="s">
        <v>1088</v>
      </c>
      <c r="F26980" t="s">
        <v>13</v>
      </c>
      <c r="G26980" t="s">
        <v>75415</v>
      </c>
      <c r="H26980" s="3" t="s">
        <v>75441</v>
      </c>
      <c r="I26980" t="s">
        <v>1725</v>
      </c>
      <c r="J26980" t="s">
        <v>75417</v>
      </c>
    </row>
    <row r="26981" spans="1:10" ht="16" x14ac:dyDescent="0.2">
      <c r="A26981" t="s">
        <v>26706</v>
      </c>
      <c r="B26981" t="s">
        <v>75442</v>
      </c>
      <c r="C26981" t="s">
        <v>75443</v>
      </c>
      <c r="D26981">
        <v>4</v>
      </c>
      <c r="E26981" t="s">
        <v>1088</v>
      </c>
      <c r="F26981" t="s">
        <v>13</v>
      </c>
      <c r="G26981" t="s">
        <v>75415</v>
      </c>
      <c r="H26981" s="3" t="s">
        <v>75444</v>
      </c>
      <c r="I26981" t="s">
        <v>1725</v>
      </c>
      <c r="J26981" t="s">
        <v>26707</v>
      </c>
    </row>
    <row r="26982" spans="1:10" ht="32" x14ac:dyDescent="0.2">
      <c r="A26982" t="s">
        <v>75418</v>
      </c>
      <c r="B26982" t="s">
        <v>75445</v>
      </c>
      <c r="C26982" t="s">
        <v>75446</v>
      </c>
      <c r="D26982">
        <v>2</v>
      </c>
      <c r="E26982" t="s">
        <v>1088</v>
      </c>
      <c r="F26982" t="s">
        <v>13</v>
      </c>
      <c r="G26982" t="s">
        <v>75415</v>
      </c>
      <c r="H26982" s="3" t="s">
        <v>75447</v>
      </c>
      <c r="I26982" t="s">
        <v>1725</v>
      </c>
      <c r="J26982" t="s">
        <v>75421</v>
      </c>
    </row>
    <row r="26983" spans="1:10" ht="16" x14ac:dyDescent="0.2">
      <c r="A26983" t="s">
        <v>75406</v>
      </c>
      <c r="B26983" t="s">
        <v>75448</v>
      </c>
      <c r="C26983" t="s">
        <v>75449</v>
      </c>
      <c r="D26983">
        <v>2</v>
      </c>
      <c r="E26983" t="s">
        <v>13</v>
      </c>
      <c r="F26983" t="s">
        <v>13</v>
      </c>
      <c r="G26983" t="s">
        <v>75450</v>
      </c>
      <c r="H26983" s="3" t="s">
        <v>75451</v>
      </c>
      <c r="I26983" t="s">
        <v>1725</v>
      </c>
      <c r="J26983" t="s">
        <v>75411</v>
      </c>
    </row>
    <row r="26984" spans="1:10" ht="16" x14ac:dyDescent="0.2">
      <c r="A26984" t="s">
        <v>75452</v>
      </c>
      <c r="B26984" t="s">
        <v>75453</v>
      </c>
      <c r="C26984" t="s">
        <v>75454</v>
      </c>
      <c r="D26984">
        <v>2</v>
      </c>
      <c r="E26984" t="s">
        <v>13</v>
      </c>
      <c r="F26984" t="s">
        <v>13</v>
      </c>
      <c r="G26984" t="s">
        <v>75455</v>
      </c>
      <c r="H26984" s="3" t="s">
        <v>75456</v>
      </c>
      <c r="I26984" t="s">
        <v>1725</v>
      </c>
      <c r="J26984" t="s">
        <v>75457</v>
      </c>
    </row>
    <row r="26985" spans="1:10" ht="16" x14ac:dyDescent="0.2">
      <c r="A26985" t="s">
        <v>31650</v>
      </c>
      <c r="B26985" t="s">
        <v>75458</v>
      </c>
      <c r="C26985" t="s">
        <v>75459</v>
      </c>
      <c r="D26985">
        <v>1</v>
      </c>
      <c r="E26985" t="s">
        <v>13</v>
      </c>
      <c r="F26985" t="s">
        <v>13</v>
      </c>
      <c r="G26985" t="s">
        <v>75455</v>
      </c>
      <c r="H26985" s="3" t="s">
        <v>75456</v>
      </c>
      <c r="I26985" t="s">
        <v>1725</v>
      </c>
      <c r="J26985" t="s">
        <v>31654</v>
      </c>
    </row>
    <row r="26986" spans="1:10" ht="16" x14ac:dyDescent="0.2">
      <c r="A26986" t="s">
        <v>75460</v>
      </c>
      <c r="B26986" t="s">
        <v>75461</v>
      </c>
      <c r="C26986" t="s">
        <v>75462</v>
      </c>
      <c r="D26986">
        <v>5</v>
      </c>
      <c r="E26986" t="s">
        <v>13</v>
      </c>
      <c r="F26986" t="s">
        <v>13</v>
      </c>
      <c r="G26986" t="s">
        <v>75463</v>
      </c>
      <c r="H26986" s="3" t="s">
        <v>75464</v>
      </c>
      <c r="I26986" t="s">
        <v>1725</v>
      </c>
      <c r="J26986" t="s">
        <v>2712</v>
      </c>
    </row>
    <row r="26987" spans="1:10" ht="16" x14ac:dyDescent="0.2">
      <c r="A26987" t="s">
        <v>75465</v>
      </c>
      <c r="B26987" t="s">
        <v>75466</v>
      </c>
      <c r="C26987" t="s">
        <v>75467</v>
      </c>
      <c r="D26987">
        <v>1</v>
      </c>
      <c r="E26987" t="s">
        <v>13</v>
      </c>
      <c r="F26987" t="s">
        <v>13</v>
      </c>
      <c r="G26987" t="s">
        <v>75463</v>
      </c>
      <c r="H26987" s="3" t="s">
        <v>75468</v>
      </c>
      <c r="I26987" t="s">
        <v>1725</v>
      </c>
      <c r="J26987" t="s">
        <v>75469</v>
      </c>
    </row>
    <row r="26988" spans="1:10" ht="16" x14ac:dyDescent="0.2">
      <c r="A26988" t="s">
        <v>75470</v>
      </c>
      <c r="B26988" t="s">
        <v>75471</v>
      </c>
      <c r="C26988" t="s">
        <v>75472</v>
      </c>
      <c r="D26988">
        <v>2</v>
      </c>
      <c r="E26988" t="s">
        <v>13</v>
      </c>
      <c r="F26988" t="s">
        <v>13</v>
      </c>
      <c r="G26988" t="s">
        <v>75473</v>
      </c>
      <c r="H26988" s="3" t="s">
        <v>75474</v>
      </c>
      <c r="I26988" t="s">
        <v>1725</v>
      </c>
      <c r="J26988" t="s">
        <v>75475</v>
      </c>
    </row>
    <row r="26989" spans="1:10" ht="16" x14ac:dyDescent="0.2">
      <c r="A26989" t="s">
        <v>75470</v>
      </c>
      <c r="B26989" t="s">
        <v>75476</v>
      </c>
      <c r="C26989" t="s">
        <v>75477</v>
      </c>
      <c r="D26989">
        <v>1</v>
      </c>
      <c r="E26989" t="s">
        <v>13</v>
      </c>
      <c r="F26989" t="s">
        <v>13</v>
      </c>
      <c r="G26989" t="s">
        <v>75473</v>
      </c>
      <c r="H26989" s="3" t="s">
        <v>75474</v>
      </c>
      <c r="I26989" t="s">
        <v>1725</v>
      </c>
      <c r="J26989" t="s">
        <v>75475</v>
      </c>
    </row>
    <row r="26990" spans="1:10" ht="16" x14ac:dyDescent="0.2">
      <c r="A26990" t="s">
        <v>75470</v>
      </c>
      <c r="B26990" t="s">
        <v>75478</v>
      </c>
      <c r="C26990" t="s">
        <v>75479</v>
      </c>
      <c r="D26990">
        <v>3</v>
      </c>
      <c r="E26990" t="s">
        <v>13</v>
      </c>
      <c r="F26990" t="s">
        <v>13</v>
      </c>
      <c r="G26990" t="s">
        <v>75473</v>
      </c>
      <c r="H26990" s="3" t="s">
        <v>75474</v>
      </c>
      <c r="I26990" t="s">
        <v>1725</v>
      </c>
      <c r="J26990" t="s">
        <v>75475</v>
      </c>
    </row>
    <row r="26991" spans="1:10" ht="16" x14ac:dyDescent="0.2">
      <c r="A26991" t="s">
        <v>75470</v>
      </c>
      <c r="B26991" t="s">
        <v>35270</v>
      </c>
      <c r="C26991" t="s">
        <v>75480</v>
      </c>
      <c r="D26991">
        <v>4</v>
      </c>
      <c r="E26991" t="s">
        <v>13</v>
      </c>
      <c r="F26991" t="s">
        <v>13</v>
      </c>
      <c r="G26991" t="s">
        <v>75481</v>
      </c>
      <c r="H26991" s="3" t="s">
        <v>75482</v>
      </c>
      <c r="I26991" t="s">
        <v>3979</v>
      </c>
      <c r="J26991" t="s">
        <v>75475</v>
      </c>
    </row>
    <row r="26992" spans="1:10" ht="16" x14ac:dyDescent="0.2">
      <c r="A26992" t="s">
        <v>75483</v>
      </c>
      <c r="B26992" t="s">
        <v>75484</v>
      </c>
      <c r="C26992" t="s">
        <v>75485</v>
      </c>
      <c r="D26992">
        <v>1</v>
      </c>
      <c r="E26992" t="s">
        <v>13</v>
      </c>
      <c r="F26992" t="s">
        <v>13</v>
      </c>
      <c r="G26992" t="s">
        <v>75486</v>
      </c>
      <c r="H26992" s="3" t="s">
        <v>75487</v>
      </c>
      <c r="I26992" t="s">
        <v>1725</v>
      </c>
      <c r="J26992" t="s">
        <v>75488</v>
      </c>
    </row>
    <row r="26993" spans="1:10" ht="16" x14ac:dyDescent="0.2">
      <c r="A26993" t="s">
        <v>75489</v>
      </c>
      <c r="B26993" t="s">
        <v>75490</v>
      </c>
      <c r="C26993" t="s">
        <v>75491</v>
      </c>
      <c r="D26993">
        <v>1</v>
      </c>
      <c r="E26993" t="s">
        <v>13</v>
      </c>
      <c r="F26993" t="s">
        <v>13</v>
      </c>
      <c r="G26993" t="s">
        <v>75492</v>
      </c>
      <c r="H26993" s="3" t="s">
        <v>75493</v>
      </c>
      <c r="I26993" t="s">
        <v>1725</v>
      </c>
      <c r="J26993" t="s">
        <v>75494</v>
      </c>
    </row>
    <row r="26994" spans="1:10" ht="16" x14ac:dyDescent="0.2">
      <c r="A26994" t="s">
        <v>57685</v>
      </c>
      <c r="B26994" t="s">
        <v>75495</v>
      </c>
      <c r="C26994" t="s">
        <v>75496</v>
      </c>
      <c r="D26994">
        <v>1</v>
      </c>
      <c r="E26994" t="s">
        <v>13</v>
      </c>
      <c r="F26994" t="s">
        <v>13</v>
      </c>
      <c r="G26994" t="s">
        <v>75497</v>
      </c>
      <c r="H26994" s="3" t="s">
        <v>75498</v>
      </c>
      <c r="I26994" t="s">
        <v>1725</v>
      </c>
      <c r="J26994" t="s">
        <v>57688</v>
      </c>
    </row>
    <row r="26995" spans="1:10" ht="16" x14ac:dyDescent="0.2">
      <c r="A26995" t="s">
        <v>57685</v>
      </c>
      <c r="B26995" t="s">
        <v>75499</v>
      </c>
      <c r="C26995" t="s">
        <v>75500</v>
      </c>
      <c r="D26995">
        <v>2</v>
      </c>
      <c r="E26995" t="s">
        <v>13</v>
      </c>
      <c r="F26995" t="s">
        <v>13</v>
      </c>
      <c r="G26995" t="s">
        <v>75497</v>
      </c>
      <c r="H26995" s="3" t="s">
        <v>75498</v>
      </c>
      <c r="I26995" t="s">
        <v>1725</v>
      </c>
      <c r="J26995" t="s">
        <v>57688</v>
      </c>
    </row>
    <row r="26996" spans="1:10" ht="16" x14ac:dyDescent="0.2">
      <c r="A26996" t="s">
        <v>57689</v>
      </c>
      <c r="B26996" t="s">
        <v>75495</v>
      </c>
      <c r="C26996" t="s">
        <v>75496</v>
      </c>
      <c r="D26996">
        <v>3</v>
      </c>
      <c r="E26996" t="s">
        <v>13</v>
      </c>
      <c r="F26996" t="s">
        <v>13</v>
      </c>
      <c r="G26996" t="s">
        <v>75497</v>
      </c>
      <c r="H26996" s="3" t="s">
        <v>75498</v>
      </c>
      <c r="I26996" t="s">
        <v>1725</v>
      </c>
      <c r="J26996" t="s">
        <v>57692</v>
      </c>
    </row>
    <row r="26997" spans="1:10" ht="16" x14ac:dyDescent="0.2">
      <c r="A26997" t="s">
        <v>75501</v>
      </c>
      <c r="B26997" t="s">
        <v>75495</v>
      </c>
      <c r="C26997" t="s">
        <v>75496</v>
      </c>
      <c r="D26997">
        <v>2</v>
      </c>
      <c r="E26997" t="s">
        <v>13</v>
      </c>
      <c r="F26997" t="s">
        <v>13</v>
      </c>
      <c r="G26997" t="s">
        <v>75497</v>
      </c>
      <c r="H26997" s="3" t="s">
        <v>75498</v>
      </c>
      <c r="I26997" t="s">
        <v>1725</v>
      </c>
      <c r="J26997" t="s">
        <v>75502</v>
      </c>
    </row>
    <row r="26998" spans="1:10" ht="16" x14ac:dyDescent="0.2">
      <c r="A26998" t="s">
        <v>75501</v>
      </c>
      <c r="B26998" t="s">
        <v>75499</v>
      </c>
      <c r="C26998" t="s">
        <v>75500</v>
      </c>
      <c r="D26998">
        <v>1</v>
      </c>
      <c r="E26998" t="s">
        <v>13</v>
      </c>
      <c r="F26998" t="s">
        <v>13</v>
      </c>
      <c r="G26998" t="s">
        <v>75497</v>
      </c>
      <c r="H26998" s="3" t="s">
        <v>75498</v>
      </c>
      <c r="I26998" t="s">
        <v>1725</v>
      </c>
      <c r="J26998" t="s">
        <v>75502</v>
      </c>
    </row>
    <row r="26999" spans="1:10" ht="16" x14ac:dyDescent="0.2">
      <c r="A26999" t="s">
        <v>57689</v>
      </c>
      <c r="B26999" t="s">
        <v>75499</v>
      </c>
      <c r="C26999" t="s">
        <v>75500</v>
      </c>
      <c r="D26999">
        <v>1</v>
      </c>
      <c r="E26999" t="s">
        <v>13</v>
      </c>
      <c r="F26999" t="s">
        <v>13</v>
      </c>
      <c r="G26999" t="s">
        <v>75497</v>
      </c>
      <c r="H26999" s="3" t="s">
        <v>75498</v>
      </c>
      <c r="I26999" t="s">
        <v>1725</v>
      </c>
      <c r="J26999" t="s">
        <v>57692</v>
      </c>
    </row>
    <row r="27000" spans="1:10" ht="16" x14ac:dyDescent="0.2">
      <c r="A27000" t="s">
        <v>75503</v>
      </c>
      <c r="B27000" t="s">
        <v>75504</v>
      </c>
      <c r="C27000" t="s">
        <v>75505</v>
      </c>
      <c r="D27000">
        <v>3</v>
      </c>
      <c r="E27000" t="s">
        <v>1280</v>
      </c>
      <c r="F27000" t="s">
        <v>13</v>
      </c>
      <c r="G27000" t="s">
        <v>75506</v>
      </c>
      <c r="H27000" s="3" t="s">
        <v>75507</v>
      </c>
      <c r="I27000" t="s">
        <v>1725</v>
      </c>
      <c r="J27000" t="s">
        <v>75508</v>
      </c>
    </row>
    <row r="27001" spans="1:10" ht="16" x14ac:dyDescent="0.2">
      <c r="A27001" t="s">
        <v>75509</v>
      </c>
      <c r="B27001" t="s">
        <v>75510</v>
      </c>
      <c r="C27001" t="s">
        <v>75511</v>
      </c>
      <c r="D27001">
        <v>1</v>
      </c>
      <c r="E27001" t="s">
        <v>1280</v>
      </c>
      <c r="F27001" t="s">
        <v>13</v>
      </c>
      <c r="G27001" t="s">
        <v>75506</v>
      </c>
      <c r="H27001" s="3" t="s">
        <v>75512</v>
      </c>
      <c r="I27001" t="s">
        <v>1725</v>
      </c>
      <c r="J27001" t="s">
        <v>75513</v>
      </c>
    </row>
    <row r="27002" spans="1:10" ht="16" x14ac:dyDescent="0.2">
      <c r="A27002" t="s">
        <v>75514</v>
      </c>
      <c r="B27002" t="s">
        <v>75515</v>
      </c>
      <c r="C27002" t="s">
        <v>75516</v>
      </c>
      <c r="D27002">
        <v>1</v>
      </c>
      <c r="E27002" t="s">
        <v>1280</v>
      </c>
      <c r="F27002" t="s">
        <v>13</v>
      </c>
      <c r="G27002" t="s">
        <v>75506</v>
      </c>
      <c r="H27002" s="3" t="s">
        <v>75507</v>
      </c>
      <c r="I27002" t="s">
        <v>1725</v>
      </c>
      <c r="J27002" t="s">
        <v>75517</v>
      </c>
    </row>
    <row r="27003" spans="1:10" ht="16" x14ac:dyDescent="0.2">
      <c r="A27003" t="s">
        <v>75518</v>
      </c>
      <c r="B27003" t="s">
        <v>75519</v>
      </c>
      <c r="C27003" t="s">
        <v>75520</v>
      </c>
      <c r="D27003">
        <v>1</v>
      </c>
      <c r="E27003" t="s">
        <v>1280</v>
      </c>
      <c r="F27003" t="s">
        <v>13</v>
      </c>
      <c r="G27003" t="s">
        <v>75506</v>
      </c>
      <c r="H27003" s="3" t="s">
        <v>75521</v>
      </c>
      <c r="I27003" t="s">
        <v>1725</v>
      </c>
      <c r="J27003" t="s">
        <v>75522</v>
      </c>
    </row>
    <row r="27004" spans="1:10" ht="16" x14ac:dyDescent="0.2">
      <c r="A27004" t="s">
        <v>75509</v>
      </c>
      <c r="B27004" t="s">
        <v>75523</v>
      </c>
      <c r="C27004" t="s">
        <v>75524</v>
      </c>
      <c r="D27004">
        <v>3</v>
      </c>
      <c r="E27004" t="s">
        <v>1280</v>
      </c>
      <c r="F27004" t="s">
        <v>13</v>
      </c>
      <c r="G27004" t="s">
        <v>75506</v>
      </c>
      <c r="H27004" s="3" t="s">
        <v>75512</v>
      </c>
      <c r="I27004" t="s">
        <v>1725</v>
      </c>
      <c r="J27004" t="s">
        <v>75513</v>
      </c>
    </row>
    <row r="27005" spans="1:10" ht="16" x14ac:dyDescent="0.2">
      <c r="A27005" t="s">
        <v>75503</v>
      </c>
      <c r="B27005" t="s">
        <v>75525</v>
      </c>
      <c r="C27005" t="s">
        <v>75526</v>
      </c>
      <c r="D27005">
        <v>2</v>
      </c>
      <c r="E27005" t="s">
        <v>1280</v>
      </c>
      <c r="F27005" t="s">
        <v>13</v>
      </c>
      <c r="G27005" t="s">
        <v>75506</v>
      </c>
      <c r="H27005" s="3" t="s">
        <v>75507</v>
      </c>
      <c r="I27005" t="s">
        <v>1725</v>
      </c>
      <c r="J27005" t="s">
        <v>75508</v>
      </c>
    </row>
    <row r="27006" spans="1:10" ht="16" x14ac:dyDescent="0.2">
      <c r="A27006" t="s">
        <v>75329</v>
      </c>
      <c r="B27006" t="s">
        <v>75527</v>
      </c>
      <c r="C27006" t="s">
        <v>75528</v>
      </c>
      <c r="D27006">
        <v>2</v>
      </c>
      <c r="E27006" t="s">
        <v>1280</v>
      </c>
      <c r="F27006" t="s">
        <v>13</v>
      </c>
      <c r="G27006" t="s">
        <v>75506</v>
      </c>
      <c r="H27006" s="3" t="s">
        <v>75529</v>
      </c>
      <c r="I27006" t="s">
        <v>1725</v>
      </c>
      <c r="J27006" t="s">
        <v>75330</v>
      </c>
    </row>
    <row r="27007" spans="1:10" ht="16" x14ac:dyDescent="0.2">
      <c r="A27007" t="s">
        <v>75518</v>
      </c>
      <c r="B27007" t="s">
        <v>75530</v>
      </c>
      <c r="C27007" t="s">
        <v>75531</v>
      </c>
      <c r="D27007">
        <v>2</v>
      </c>
      <c r="E27007" t="s">
        <v>1280</v>
      </c>
      <c r="F27007" t="s">
        <v>13</v>
      </c>
      <c r="G27007" t="s">
        <v>75506</v>
      </c>
      <c r="H27007" s="3" t="s">
        <v>75512</v>
      </c>
      <c r="I27007" t="s">
        <v>1725</v>
      </c>
      <c r="J27007" t="s">
        <v>75522</v>
      </c>
    </row>
    <row r="27008" spans="1:10" ht="16" x14ac:dyDescent="0.2">
      <c r="A27008" t="s">
        <v>44749</v>
      </c>
      <c r="B27008" t="s">
        <v>75532</v>
      </c>
      <c r="C27008" t="s">
        <v>75533</v>
      </c>
      <c r="D27008">
        <v>1</v>
      </c>
      <c r="E27008" t="s">
        <v>1280</v>
      </c>
      <c r="F27008" t="s">
        <v>13</v>
      </c>
      <c r="G27008" t="s">
        <v>75506</v>
      </c>
      <c r="H27008" s="3" t="s">
        <v>75512</v>
      </c>
      <c r="I27008" t="s">
        <v>1725</v>
      </c>
      <c r="J27008" t="s">
        <v>44754</v>
      </c>
    </row>
    <row r="27009" spans="1:10" ht="16" x14ac:dyDescent="0.2">
      <c r="A27009" t="s">
        <v>14659</v>
      </c>
      <c r="B27009" t="s">
        <v>75527</v>
      </c>
      <c r="C27009" t="s">
        <v>75528</v>
      </c>
      <c r="D27009">
        <v>4</v>
      </c>
      <c r="E27009" t="s">
        <v>1280</v>
      </c>
      <c r="F27009" t="s">
        <v>13</v>
      </c>
      <c r="G27009" t="s">
        <v>75506</v>
      </c>
      <c r="H27009" s="3" t="s">
        <v>75529</v>
      </c>
      <c r="I27009" t="s">
        <v>1725</v>
      </c>
      <c r="J27009" t="s">
        <v>14660</v>
      </c>
    </row>
    <row r="27010" spans="1:10" ht="16" x14ac:dyDescent="0.2">
      <c r="A27010" t="s">
        <v>75503</v>
      </c>
      <c r="B27010" t="s">
        <v>75515</v>
      </c>
      <c r="C27010" t="s">
        <v>75516</v>
      </c>
      <c r="D27010">
        <v>1</v>
      </c>
      <c r="E27010" t="s">
        <v>1280</v>
      </c>
      <c r="F27010" t="s">
        <v>13</v>
      </c>
      <c r="G27010" t="s">
        <v>75506</v>
      </c>
      <c r="H27010" s="3" t="s">
        <v>75507</v>
      </c>
      <c r="I27010" t="s">
        <v>1725</v>
      </c>
      <c r="J27010" t="s">
        <v>75508</v>
      </c>
    </row>
    <row r="27011" spans="1:10" ht="16" x14ac:dyDescent="0.2">
      <c r="A27011" t="s">
        <v>75503</v>
      </c>
      <c r="B27011" t="s">
        <v>75534</v>
      </c>
      <c r="C27011" t="s">
        <v>75535</v>
      </c>
      <c r="D27011">
        <v>4</v>
      </c>
      <c r="E27011" t="s">
        <v>1280</v>
      </c>
      <c r="F27011" t="s">
        <v>13</v>
      </c>
      <c r="G27011" t="s">
        <v>75506</v>
      </c>
      <c r="H27011" s="3" t="s">
        <v>75507</v>
      </c>
      <c r="I27011" t="s">
        <v>1725</v>
      </c>
      <c r="J27011" t="s">
        <v>75508</v>
      </c>
    </row>
    <row r="27012" spans="1:10" ht="16" x14ac:dyDescent="0.2">
      <c r="A27012" t="s">
        <v>75503</v>
      </c>
      <c r="B27012" t="s">
        <v>75536</v>
      </c>
      <c r="C27012" t="s">
        <v>75537</v>
      </c>
      <c r="D27012">
        <v>6</v>
      </c>
      <c r="E27012" t="s">
        <v>1280</v>
      </c>
      <c r="F27012" t="s">
        <v>13</v>
      </c>
      <c r="G27012" t="s">
        <v>75506</v>
      </c>
      <c r="H27012" s="3" t="s">
        <v>75507</v>
      </c>
      <c r="I27012" t="s">
        <v>1725</v>
      </c>
      <c r="J27012" t="s">
        <v>75508</v>
      </c>
    </row>
    <row r="27013" spans="1:10" ht="16" x14ac:dyDescent="0.2">
      <c r="A27013" t="s">
        <v>75509</v>
      </c>
      <c r="B27013" t="s">
        <v>75538</v>
      </c>
      <c r="C27013" t="s">
        <v>75539</v>
      </c>
      <c r="D27013">
        <v>2</v>
      </c>
      <c r="E27013" t="s">
        <v>1280</v>
      </c>
      <c r="F27013" t="s">
        <v>13</v>
      </c>
      <c r="G27013" t="s">
        <v>75506</v>
      </c>
      <c r="H27013" s="3" t="s">
        <v>75512</v>
      </c>
      <c r="I27013" t="s">
        <v>1725</v>
      </c>
      <c r="J27013" t="s">
        <v>75513</v>
      </c>
    </row>
    <row r="27014" spans="1:10" ht="16" x14ac:dyDescent="0.2">
      <c r="A27014" t="s">
        <v>9619</v>
      </c>
      <c r="B27014" t="s">
        <v>75540</v>
      </c>
      <c r="C27014" t="s">
        <v>75541</v>
      </c>
      <c r="D27014">
        <v>3</v>
      </c>
      <c r="E27014" t="s">
        <v>13</v>
      </c>
      <c r="F27014" t="s">
        <v>13</v>
      </c>
      <c r="G27014" t="s">
        <v>75542</v>
      </c>
      <c r="H27014" s="3" t="s">
        <v>75543</v>
      </c>
      <c r="I27014" t="s">
        <v>1725</v>
      </c>
      <c r="J27014" t="s">
        <v>9620</v>
      </c>
    </row>
    <row r="27015" spans="1:10" ht="16" x14ac:dyDescent="0.2">
      <c r="A27015" t="s">
        <v>42859</v>
      </c>
      <c r="B27015" t="s">
        <v>75544</v>
      </c>
      <c r="C27015" t="s">
        <v>75545</v>
      </c>
      <c r="D27015">
        <v>1</v>
      </c>
      <c r="E27015" t="s">
        <v>13</v>
      </c>
      <c r="F27015" t="s">
        <v>13</v>
      </c>
      <c r="G27015" t="s">
        <v>75542</v>
      </c>
      <c r="H27015" s="3" t="s">
        <v>75546</v>
      </c>
      <c r="I27015" t="s">
        <v>1725</v>
      </c>
      <c r="J27015" t="s">
        <v>42862</v>
      </c>
    </row>
    <row r="27016" spans="1:10" ht="16" x14ac:dyDescent="0.2">
      <c r="A27016" t="s">
        <v>75547</v>
      </c>
      <c r="B27016" t="s">
        <v>75548</v>
      </c>
      <c r="C27016" t="s">
        <v>75549</v>
      </c>
      <c r="D27016">
        <v>1</v>
      </c>
      <c r="E27016" t="s">
        <v>13</v>
      </c>
      <c r="F27016" t="s">
        <v>13</v>
      </c>
      <c r="G27016" t="s">
        <v>75542</v>
      </c>
      <c r="H27016" s="3" t="s">
        <v>75546</v>
      </c>
      <c r="I27016" t="s">
        <v>1725</v>
      </c>
      <c r="J27016" t="s">
        <v>75550</v>
      </c>
    </row>
    <row r="27017" spans="1:10" ht="16" x14ac:dyDescent="0.2">
      <c r="A27017" t="s">
        <v>42859</v>
      </c>
      <c r="B27017" t="s">
        <v>75551</v>
      </c>
      <c r="C27017" t="s">
        <v>75552</v>
      </c>
      <c r="D27017">
        <v>5</v>
      </c>
      <c r="E27017" t="s">
        <v>13</v>
      </c>
      <c r="F27017" t="s">
        <v>13</v>
      </c>
      <c r="G27017" t="s">
        <v>75542</v>
      </c>
      <c r="H27017" s="3" t="s">
        <v>75546</v>
      </c>
      <c r="I27017" t="s">
        <v>1725</v>
      </c>
      <c r="J27017" t="s">
        <v>42862</v>
      </c>
    </row>
    <row r="27018" spans="1:10" ht="16" x14ac:dyDescent="0.2">
      <c r="A27018" t="s">
        <v>75368</v>
      </c>
      <c r="B27018" t="s">
        <v>75553</v>
      </c>
      <c r="C27018" t="s">
        <v>75554</v>
      </c>
      <c r="D27018">
        <v>2</v>
      </c>
      <c r="E27018" t="s">
        <v>13</v>
      </c>
      <c r="F27018" t="s">
        <v>13</v>
      </c>
      <c r="G27018" t="s">
        <v>75542</v>
      </c>
      <c r="H27018" s="3" t="s">
        <v>75543</v>
      </c>
      <c r="I27018" t="s">
        <v>1725</v>
      </c>
      <c r="J27018" t="s">
        <v>75369</v>
      </c>
    </row>
    <row r="27019" spans="1:10" ht="16" x14ac:dyDescent="0.2">
      <c r="A27019" t="s">
        <v>42859</v>
      </c>
      <c r="B27019" t="s">
        <v>75555</v>
      </c>
      <c r="C27019" t="s">
        <v>75556</v>
      </c>
      <c r="D27019">
        <v>2</v>
      </c>
      <c r="E27019" t="s">
        <v>13</v>
      </c>
      <c r="F27019" t="s">
        <v>13</v>
      </c>
      <c r="G27019" t="s">
        <v>75542</v>
      </c>
      <c r="H27019" s="3" t="s">
        <v>75546</v>
      </c>
      <c r="I27019" t="s">
        <v>1725</v>
      </c>
      <c r="J27019" t="s">
        <v>42862</v>
      </c>
    </row>
    <row r="27020" spans="1:10" ht="16" x14ac:dyDescent="0.2">
      <c r="A27020" t="s">
        <v>75368</v>
      </c>
      <c r="B27020" t="s">
        <v>75445</v>
      </c>
      <c r="C27020" t="s">
        <v>75557</v>
      </c>
      <c r="D27020">
        <v>1</v>
      </c>
      <c r="E27020" t="s">
        <v>13</v>
      </c>
      <c r="F27020" t="s">
        <v>13</v>
      </c>
      <c r="G27020" t="s">
        <v>75542</v>
      </c>
      <c r="H27020" s="3" t="s">
        <v>75543</v>
      </c>
      <c r="I27020" t="s">
        <v>1725</v>
      </c>
      <c r="J27020" t="s">
        <v>75369</v>
      </c>
    </row>
    <row r="27021" spans="1:10" ht="16" x14ac:dyDescent="0.2">
      <c r="A27021" t="s">
        <v>75256</v>
      </c>
      <c r="B27021" t="s">
        <v>75558</v>
      </c>
      <c r="C27021" t="s">
        <v>75559</v>
      </c>
      <c r="D27021">
        <v>3</v>
      </c>
      <c r="E27021" t="s">
        <v>13</v>
      </c>
      <c r="F27021" t="s">
        <v>13</v>
      </c>
      <c r="G27021" t="s">
        <v>75560</v>
      </c>
      <c r="H27021" s="3" t="s">
        <v>75561</v>
      </c>
      <c r="I27021" t="s">
        <v>1725</v>
      </c>
      <c r="J27021" t="s">
        <v>75257</v>
      </c>
    </row>
    <row r="27022" spans="1:10" ht="16" x14ac:dyDescent="0.2">
      <c r="A27022" t="s">
        <v>13254</v>
      </c>
      <c r="B27022" t="s">
        <v>75562</v>
      </c>
      <c r="C27022" t="s">
        <v>75563</v>
      </c>
      <c r="D27022">
        <v>4</v>
      </c>
      <c r="E27022" t="s">
        <v>13</v>
      </c>
      <c r="F27022" t="s">
        <v>13</v>
      </c>
      <c r="G27022" t="s">
        <v>75560</v>
      </c>
      <c r="H27022" s="3" t="s">
        <v>75561</v>
      </c>
      <c r="I27022" t="s">
        <v>1725</v>
      </c>
      <c r="J27022" t="s">
        <v>13259</v>
      </c>
    </row>
    <row r="27023" spans="1:10" ht="16" x14ac:dyDescent="0.2">
      <c r="A27023" t="s">
        <v>26706</v>
      </c>
      <c r="B27023" t="s">
        <v>75564</v>
      </c>
      <c r="C27023" t="s">
        <v>75565</v>
      </c>
      <c r="D27023">
        <v>3</v>
      </c>
      <c r="E27023" t="s">
        <v>13</v>
      </c>
      <c r="F27023" t="s">
        <v>13</v>
      </c>
      <c r="G27023" t="s">
        <v>75560</v>
      </c>
      <c r="H27023" s="3" t="s">
        <v>75566</v>
      </c>
      <c r="I27023" t="s">
        <v>1725</v>
      </c>
      <c r="J27023" t="s">
        <v>26707</v>
      </c>
    </row>
    <row r="27024" spans="1:10" ht="16" x14ac:dyDescent="0.2">
      <c r="A27024" t="s">
        <v>75256</v>
      </c>
      <c r="B27024" t="s">
        <v>75567</v>
      </c>
      <c r="C27024" t="s">
        <v>75568</v>
      </c>
      <c r="D27024">
        <v>2</v>
      </c>
      <c r="E27024" t="s">
        <v>13</v>
      </c>
      <c r="F27024" t="s">
        <v>13</v>
      </c>
      <c r="G27024" t="s">
        <v>75560</v>
      </c>
      <c r="H27024" s="3" t="s">
        <v>75561</v>
      </c>
      <c r="I27024" t="s">
        <v>1725</v>
      </c>
      <c r="J27024" t="s">
        <v>75257</v>
      </c>
    </row>
    <row r="27025" spans="1:10" ht="16" x14ac:dyDescent="0.2">
      <c r="A27025" t="s">
        <v>75569</v>
      </c>
      <c r="B27025" t="s">
        <v>75570</v>
      </c>
      <c r="C27025" t="s">
        <v>75571</v>
      </c>
      <c r="D27025">
        <v>1</v>
      </c>
      <c r="E27025" t="s">
        <v>13</v>
      </c>
      <c r="F27025" t="s">
        <v>13</v>
      </c>
      <c r="G27025" t="s">
        <v>75572</v>
      </c>
      <c r="H27025" s="3" t="s">
        <v>75573</v>
      </c>
      <c r="I27025" t="s">
        <v>1725</v>
      </c>
      <c r="J27025" t="s">
        <v>75574</v>
      </c>
    </row>
    <row r="27026" spans="1:10" ht="16" x14ac:dyDescent="0.2">
      <c r="A27026" t="s">
        <v>75575</v>
      </c>
      <c r="B27026" t="s">
        <v>75576</v>
      </c>
      <c r="C27026" t="s">
        <v>75577</v>
      </c>
      <c r="D27026">
        <v>2</v>
      </c>
      <c r="E27026" t="s">
        <v>13</v>
      </c>
      <c r="F27026" t="s">
        <v>13</v>
      </c>
      <c r="G27026" t="s">
        <v>75572</v>
      </c>
      <c r="H27026" s="3" t="s">
        <v>75578</v>
      </c>
      <c r="I27026" t="s">
        <v>1725</v>
      </c>
      <c r="J27026" t="s">
        <v>75579</v>
      </c>
    </row>
    <row r="27027" spans="1:10" ht="32" x14ac:dyDescent="0.2">
      <c r="A27027" t="s">
        <v>19662</v>
      </c>
      <c r="B27027" t="s">
        <v>75580</v>
      </c>
      <c r="C27027" t="s">
        <v>75581</v>
      </c>
      <c r="D27027">
        <v>1</v>
      </c>
      <c r="E27027" t="s">
        <v>13</v>
      </c>
      <c r="F27027" t="s">
        <v>13</v>
      </c>
      <c r="G27027" t="s">
        <v>75572</v>
      </c>
      <c r="H27027" s="3" t="s">
        <v>75582</v>
      </c>
      <c r="I27027" t="s">
        <v>1725</v>
      </c>
      <c r="J27027" t="s">
        <v>19667</v>
      </c>
    </row>
    <row r="27028" spans="1:10" ht="16" x14ac:dyDescent="0.2">
      <c r="A27028" t="s">
        <v>75583</v>
      </c>
      <c r="B27028" t="s">
        <v>75584</v>
      </c>
      <c r="C27028" t="s">
        <v>75585</v>
      </c>
      <c r="D27028">
        <v>2</v>
      </c>
      <c r="E27028" t="s">
        <v>13</v>
      </c>
      <c r="F27028" t="s">
        <v>13</v>
      </c>
      <c r="G27028" t="s">
        <v>75572</v>
      </c>
      <c r="H27028" s="3" t="s">
        <v>75586</v>
      </c>
      <c r="I27028" t="s">
        <v>1725</v>
      </c>
      <c r="J27028" t="s">
        <v>75587</v>
      </c>
    </row>
    <row r="27029" spans="1:10" ht="16" x14ac:dyDescent="0.2">
      <c r="A27029" t="s">
        <v>75588</v>
      </c>
      <c r="B27029" t="s">
        <v>75589</v>
      </c>
      <c r="C27029" t="s">
        <v>75590</v>
      </c>
      <c r="D27029">
        <v>1</v>
      </c>
      <c r="E27029" t="s">
        <v>13</v>
      </c>
      <c r="F27029" t="s">
        <v>13</v>
      </c>
      <c r="G27029" t="s">
        <v>75572</v>
      </c>
      <c r="H27029" s="3" t="s">
        <v>75578</v>
      </c>
      <c r="I27029" t="s">
        <v>1725</v>
      </c>
      <c r="J27029" t="s">
        <v>75591</v>
      </c>
    </row>
    <row r="27030" spans="1:10" ht="16" x14ac:dyDescent="0.2">
      <c r="A27030" t="s">
        <v>75583</v>
      </c>
      <c r="B27030" t="s">
        <v>75592</v>
      </c>
      <c r="C27030" t="s">
        <v>75593</v>
      </c>
      <c r="D27030">
        <v>3</v>
      </c>
      <c r="E27030" t="s">
        <v>13</v>
      </c>
      <c r="F27030" t="s">
        <v>13</v>
      </c>
      <c r="G27030" t="s">
        <v>75572</v>
      </c>
      <c r="H27030" s="3" t="s">
        <v>75586</v>
      </c>
      <c r="I27030" t="s">
        <v>1725</v>
      </c>
      <c r="J27030" t="s">
        <v>75587</v>
      </c>
    </row>
    <row r="27031" spans="1:10" ht="16" x14ac:dyDescent="0.2">
      <c r="A27031" t="s">
        <v>75583</v>
      </c>
      <c r="B27031" t="s">
        <v>75594</v>
      </c>
      <c r="C27031" t="s">
        <v>75595</v>
      </c>
      <c r="D27031">
        <v>4</v>
      </c>
      <c r="E27031" t="s">
        <v>13</v>
      </c>
      <c r="F27031" t="s">
        <v>13</v>
      </c>
      <c r="G27031" t="s">
        <v>75572</v>
      </c>
      <c r="H27031" s="3" t="s">
        <v>75586</v>
      </c>
      <c r="I27031" t="s">
        <v>1725</v>
      </c>
      <c r="J27031" t="s">
        <v>75587</v>
      </c>
    </row>
    <row r="27032" spans="1:10" ht="16" x14ac:dyDescent="0.2">
      <c r="A27032" t="s">
        <v>75596</v>
      </c>
      <c r="B27032" t="s">
        <v>75597</v>
      </c>
      <c r="C27032" t="s">
        <v>75598</v>
      </c>
      <c r="D27032">
        <v>2</v>
      </c>
      <c r="E27032" t="s">
        <v>13</v>
      </c>
      <c r="F27032" t="s">
        <v>13</v>
      </c>
      <c r="G27032" t="s">
        <v>75572</v>
      </c>
      <c r="H27032" s="3" t="s">
        <v>75599</v>
      </c>
      <c r="I27032" t="s">
        <v>1725</v>
      </c>
      <c r="J27032" t="s">
        <v>75600</v>
      </c>
    </row>
    <row r="27033" spans="1:10" ht="16" x14ac:dyDescent="0.2">
      <c r="A27033" t="s">
        <v>75583</v>
      </c>
      <c r="B27033" t="s">
        <v>75601</v>
      </c>
      <c r="C27033" t="s">
        <v>75602</v>
      </c>
      <c r="D27033">
        <v>1</v>
      </c>
      <c r="E27033" t="s">
        <v>13</v>
      </c>
      <c r="F27033" t="s">
        <v>13</v>
      </c>
      <c r="G27033" t="s">
        <v>75572</v>
      </c>
      <c r="H27033" s="3" t="s">
        <v>75586</v>
      </c>
      <c r="I27033" t="s">
        <v>1725</v>
      </c>
      <c r="J27033" t="s">
        <v>75587</v>
      </c>
    </row>
    <row r="27034" spans="1:10" ht="16" x14ac:dyDescent="0.2">
      <c r="A27034" t="s">
        <v>75603</v>
      </c>
      <c r="B27034" t="s">
        <v>42374</v>
      </c>
      <c r="C27034" t="s">
        <v>75604</v>
      </c>
      <c r="D27034">
        <v>2</v>
      </c>
      <c r="E27034" t="s">
        <v>13</v>
      </c>
      <c r="F27034" t="s">
        <v>13</v>
      </c>
      <c r="G27034" t="s">
        <v>75605</v>
      </c>
      <c r="H27034" s="3" t="s">
        <v>75606</v>
      </c>
      <c r="I27034" t="s">
        <v>1725</v>
      </c>
      <c r="J27034" t="s">
        <v>75607</v>
      </c>
    </row>
    <row r="27035" spans="1:10" ht="16" x14ac:dyDescent="0.2">
      <c r="A27035" t="s">
        <v>31675</v>
      </c>
      <c r="B27035" t="s">
        <v>75608</v>
      </c>
      <c r="C27035" t="s">
        <v>75609</v>
      </c>
      <c r="D27035">
        <v>1</v>
      </c>
      <c r="E27035" t="s">
        <v>13</v>
      </c>
      <c r="F27035" t="s">
        <v>13</v>
      </c>
      <c r="G27035" t="s">
        <v>75605</v>
      </c>
      <c r="H27035" s="3" t="s">
        <v>75610</v>
      </c>
      <c r="I27035" t="s">
        <v>1725</v>
      </c>
      <c r="J27035" t="s">
        <v>31679</v>
      </c>
    </row>
    <row r="27036" spans="1:10" ht="16" x14ac:dyDescent="0.2">
      <c r="A27036" t="s">
        <v>75611</v>
      </c>
      <c r="B27036" t="s">
        <v>42374</v>
      </c>
      <c r="C27036" t="s">
        <v>75604</v>
      </c>
      <c r="D27036">
        <v>2</v>
      </c>
      <c r="E27036" t="s">
        <v>13</v>
      </c>
      <c r="F27036" t="s">
        <v>13</v>
      </c>
      <c r="G27036" t="s">
        <v>75605</v>
      </c>
      <c r="H27036" s="3" t="s">
        <v>75610</v>
      </c>
      <c r="I27036" t="s">
        <v>1725</v>
      </c>
      <c r="J27036" t="s">
        <v>75612</v>
      </c>
    </row>
    <row r="27037" spans="1:10" ht="16" x14ac:dyDescent="0.2">
      <c r="A27037" t="s">
        <v>38193</v>
      </c>
      <c r="B27037" t="s">
        <v>75608</v>
      </c>
      <c r="C27037" t="s">
        <v>75609</v>
      </c>
      <c r="D27037">
        <v>3</v>
      </c>
      <c r="E27037" t="s">
        <v>13</v>
      </c>
      <c r="F27037" t="s">
        <v>13</v>
      </c>
      <c r="G27037" t="s">
        <v>75605</v>
      </c>
      <c r="H27037" s="3" t="s">
        <v>75610</v>
      </c>
      <c r="I27037" t="s">
        <v>1725</v>
      </c>
      <c r="J27037" t="s">
        <v>38195</v>
      </c>
    </row>
    <row r="27038" spans="1:10" ht="16" x14ac:dyDescent="0.2">
      <c r="A27038" t="s">
        <v>75611</v>
      </c>
      <c r="B27038" t="s">
        <v>75613</v>
      </c>
      <c r="C27038" t="s">
        <v>75614</v>
      </c>
      <c r="D27038">
        <v>1</v>
      </c>
      <c r="E27038" t="s">
        <v>13</v>
      </c>
      <c r="F27038" t="s">
        <v>13</v>
      </c>
      <c r="G27038" t="s">
        <v>75605</v>
      </c>
      <c r="H27038" s="3" t="s">
        <v>75610</v>
      </c>
      <c r="I27038" t="s">
        <v>1725</v>
      </c>
      <c r="J27038" t="s">
        <v>75612</v>
      </c>
    </row>
    <row r="27039" spans="1:10" ht="16" x14ac:dyDescent="0.2">
      <c r="A27039" t="s">
        <v>75603</v>
      </c>
      <c r="B27039" t="s">
        <v>75613</v>
      </c>
      <c r="C27039" t="s">
        <v>75614</v>
      </c>
      <c r="D27039">
        <v>1</v>
      </c>
      <c r="E27039" t="s">
        <v>13</v>
      </c>
      <c r="F27039" t="s">
        <v>13</v>
      </c>
      <c r="G27039" t="s">
        <v>75605</v>
      </c>
      <c r="H27039" s="3" t="s">
        <v>75615</v>
      </c>
      <c r="I27039" t="s">
        <v>1725</v>
      </c>
      <c r="J27039" t="s">
        <v>75607</v>
      </c>
    </row>
    <row r="27040" spans="1:10" ht="16" x14ac:dyDescent="0.2">
      <c r="A27040" t="s">
        <v>75386</v>
      </c>
      <c r="B27040" t="s">
        <v>75616</v>
      </c>
      <c r="C27040" t="s">
        <v>75617</v>
      </c>
      <c r="D27040">
        <v>1</v>
      </c>
      <c r="E27040" t="s">
        <v>13</v>
      </c>
      <c r="F27040" t="s">
        <v>13</v>
      </c>
      <c r="G27040" t="s">
        <v>75618</v>
      </c>
      <c r="H27040" s="3" t="s">
        <v>75619</v>
      </c>
      <c r="I27040" t="s">
        <v>1725</v>
      </c>
      <c r="J27040" t="s">
        <v>75390</v>
      </c>
    </row>
    <row r="27041" spans="1:10" ht="16" x14ac:dyDescent="0.2">
      <c r="A27041" t="s">
        <v>75375</v>
      </c>
      <c r="B27041" t="s">
        <v>75620</v>
      </c>
      <c r="C27041" t="s">
        <v>75621</v>
      </c>
      <c r="D27041">
        <v>3</v>
      </c>
      <c r="E27041" t="s">
        <v>637</v>
      </c>
      <c r="F27041" t="s">
        <v>13</v>
      </c>
      <c r="G27041" t="s">
        <v>75622</v>
      </c>
      <c r="H27041" s="3" t="s">
        <v>75623</v>
      </c>
      <c r="I27041" t="s">
        <v>1725</v>
      </c>
      <c r="J27041" t="s">
        <v>75380</v>
      </c>
    </row>
    <row r="27042" spans="1:10" ht="16" x14ac:dyDescent="0.2">
      <c r="A27042" t="s">
        <v>75406</v>
      </c>
      <c r="B27042" t="s">
        <v>75624</v>
      </c>
      <c r="C27042" t="s">
        <v>75625</v>
      </c>
      <c r="D27042">
        <v>3</v>
      </c>
      <c r="E27042" t="s">
        <v>637</v>
      </c>
      <c r="F27042" t="s">
        <v>13</v>
      </c>
      <c r="G27042" t="s">
        <v>75622</v>
      </c>
      <c r="H27042" s="3" t="s">
        <v>75623</v>
      </c>
      <c r="I27042" t="s">
        <v>1725</v>
      </c>
      <c r="J27042" t="s">
        <v>75411</v>
      </c>
    </row>
    <row r="27043" spans="1:10" ht="16" x14ac:dyDescent="0.2">
      <c r="A27043" t="s">
        <v>75626</v>
      </c>
      <c r="B27043" t="s">
        <v>75627</v>
      </c>
      <c r="C27043" t="s">
        <v>75628</v>
      </c>
      <c r="D27043">
        <v>1</v>
      </c>
      <c r="E27043" t="s">
        <v>637</v>
      </c>
      <c r="F27043" t="s">
        <v>13</v>
      </c>
      <c r="G27043" t="s">
        <v>75622</v>
      </c>
      <c r="H27043" s="3" t="s">
        <v>75629</v>
      </c>
      <c r="I27043" t="s">
        <v>1725</v>
      </c>
      <c r="J27043" t="s">
        <v>75630</v>
      </c>
    </row>
    <row r="27044" spans="1:10" ht="16" x14ac:dyDescent="0.2">
      <c r="A27044" t="s">
        <v>75631</v>
      </c>
      <c r="B27044" t="s">
        <v>75632</v>
      </c>
      <c r="C27044" t="s">
        <v>75633</v>
      </c>
      <c r="D27044">
        <v>1</v>
      </c>
      <c r="E27044">
        <f>276</f>
        <v>276</v>
      </c>
      <c r="F27044" t="s">
        <v>13</v>
      </c>
      <c r="G27044" t="s">
        <v>75634</v>
      </c>
      <c r="H27044" s="3" t="s">
        <v>75635</v>
      </c>
      <c r="I27044" t="s">
        <v>1725</v>
      </c>
      <c r="J27044" t="s">
        <v>75636</v>
      </c>
    </row>
    <row r="27045" spans="1:10" ht="16" x14ac:dyDescent="0.2">
      <c r="A27045" t="s">
        <v>75637</v>
      </c>
      <c r="B27045" t="s">
        <v>75632</v>
      </c>
      <c r="C27045" t="s">
        <v>75633</v>
      </c>
      <c r="D27045">
        <v>1</v>
      </c>
      <c r="E27045">
        <f>276</f>
        <v>276</v>
      </c>
      <c r="F27045" t="s">
        <v>13</v>
      </c>
      <c r="G27045" t="s">
        <v>75634</v>
      </c>
      <c r="H27045" s="3" t="s">
        <v>75635</v>
      </c>
      <c r="I27045" t="s">
        <v>1725</v>
      </c>
      <c r="J27045" t="s">
        <v>75638</v>
      </c>
    </row>
    <row r="27046" spans="1:10" ht="16" x14ac:dyDescent="0.2">
      <c r="A27046" t="s">
        <v>36372</v>
      </c>
      <c r="B27046" t="s">
        <v>75639</v>
      </c>
      <c r="C27046" t="s">
        <v>75640</v>
      </c>
      <c r="D27046">
        <v>2</v>
      </c>
      <c r="E27046">
        <f>276</f>
        <v>276</v>
      </c>
      <c r="F27046" t="s">
        <v>13</v>
      </c>
      <c r="G27046" t="s">
        <v>75634</v>
      </c>
      <c r="H27046" s="3" t="s">
        <v>75641</v>
      </c>
      <c r="I27046" t="s">
        <v>1725</v>
      </c>
      <c r="J27046" t="s">
        <v>36376</v>
      </c>
    </row>
    <row r="27047" spans="1:10" ht="32" x14ac:dyDescent="0.2">
      <c r="A27047" t="s">
        <v>32639</v>
      </c>
      <c r="B27047" t="s">
        <v>75642</v>
      </c>
      <c r="C27047" t="s">
        <v>75643</v>
      </c>
      <c r="D27047">
        <v>1</v>
      </c>
      <c r="E27047">
        <f>276</f>
        <v>276</v>
      </c>
      <c r="F27047" t="s">
        <v>13</v>
      </c>
      <c r="G27047" t="s">
        <v>75634</v>
      </c>
      <c r="H27047" s="3" t="s">
        <v>75644</v>
      </c>
      <c r="I27047" t="s">
        <v>1725</v>
      </c>
      <c r="J27047" t="s">
        <v>32642</v>
      </c>
    </row>
    <row r="27048" spans="1:10" ht="16" x14ac:dyDescent="0.2">
      <c r="A27048" t="s">
        <v>4974</v>
      </c>
      <c r="B27048" t="s">
        <v>75632</v>
      </c>
      <c r="C27048" t="s">
        <v>75633</v>
      </c>
      <c r="D27048">
        <v>1</v>
      </c>
      <c r="E27048">
        <f>276</f>
        <v>276</v>
      </c>
      <c r="F27048" t="s">
        <v>13</v>
      </c>
      <c r="G27048" t="s">
        <v>75634</v>
      </c>
      <c r="H27048" s="3" t="s">
        <v>75635</v>
      </c>
      <c r="I27048" t="s">
        <v>1725</v>
      </c>
      <c r="J27048" t="s">
        <v>4979</v>
      </c>
    </row>
    <row r="27049" spans="1:10" ht="16" x14ac:dyDescent="0.2">
      <c r="A27049" t="s">
        <v>75645</v>
      </c>
      <c r="B27049" t="s">
        <v>75646</v>
      </c>
      <c r="C27049" t="s">
        <v>75647</v>
      </c>
      <c r="D27049">
        <v>4</v>
      </c>
      <c r="E27049">
        <v>481</v>
      </c>
      <c r="F27049" t="s">
        <v>13</v>
      </c>
      <c r="G27049" t="s">
        <v>75648</v>
      </c>
      <c r="H27049" s="3" t="s">
        <v>75649</v>
      </c>
      <c r="I27049" t="s">
        <v>1725</v>
      </c>
      <c r="J27049" t="s">
        <v>12642</v>
      </c>
    </row>
    <row r="27050" spans="1:10" ht="16" x14ac:dyDescent="0.2">
      <c r="A27050" t="s">
        <v>36844</v>
      </c>
      <c r="B27050" t="s">
        <v>38271</v>
      </c>
      <c r="C27050" t="s">
        <v>38272</v>
      </c>
      <c r="D27050">
        <v>5</v>
      </c>
      <c r="E27050">
        <v>481</v>
      </c>
      <c r="F27050" t="s">
        <v>13</v>
      </c>
      <c r="G27050" t="s">
        <v>75648</v>
      </c>
      <c r="H27050" s="3" t="s">
        <v>75650</v>
      </c>
      <c r="I27050" t="s">
        <v>1725</v>
      </c>
      <c r="J27050" t="s">
        <v>36845</v>
      </c>
    </row>
    <row r="27051" spans="1:10" ht="16" x14ac:dyDescent="0.2">
      <c r="A27051" t="s">
        <v>75335</v>
      </c>
      <c r="B27051" t="s">
        <v>75651</v>
      </c>
      <c r="C27051" t="s">
        <v>36306</v>
      </c>
      <c r="D27051">
        <v>1</v>
      </c>
      <c r="E27051">
        <v>481</v>
      </c>
      <c r="F27051" t="s">
        <v>13</v>
      </c>
      <c r="G27051" t="s">
        <v>75648</v>
      </c>
      <c r="H27051" s="3" t="s">
        <v>75652</v>
      </c>
      <c r="I27051" t="s">
        <v>1725</v>
      </c>
      <c r="J27051" t="s">
        <v>75336</v>
      </c>
    </row>
    <row r="27052" spans="1:10" ht="16" x14ac:dyDescent="0.2">
      <c r="A27052" t="s">
        <v>75653</v>
      </c>
      <c r="B27052" t="s">
        <v>36302</v>
      </c>
      <c r="C27052" t="s">
        <v>36303</v>
      </c>
      <c r="D27052">
        <v>1</v>
      </c>
      <c r="E27052">
        <v>481</v>
      </c>
      <c r="F27052" t="s">
        <v>13</v>
      </c>
      <c r="G27052" t="s">
        <v>75648</v>
      </c>
      <c r="H27052" s="3" t="s">
        <v>75652</v>
      </c>
      <c r="I27052" t="s">
        <v>1725</v>
      </c>
      <c r="J27052" t="s">
        <v>75654</v>
      </c>
    </row>
    <row r="27053" spans="1:10" ht="16" x14ac:dyDescent="0.2">
      <c r="A27053" t="s">
        <v>75653</v>
      </c>
      <c r="B27053" t="s">
        <v>35178</v>
      </c>
      <c r="C27053" t="s">
        <v>35179</v>
      </c>
      <c r="D27053">
        <v>2</v>
      </c>
      <c r="E27053">
        <v>481</v>
      </c>
      <c r="F27053" t="s">
        <v>13</v>
      </c>
      <c r="G27053" t="s">
        <v>75648</v>
      </c>
      <c r="H27053" s="3" t="s">
        <v>75652</v>
      </c>
      <c r="I27053" t="s">
        <v>1725</v>
      </c>
      <c r="J27053" t="s">
        <v>75654</v>
      </c>
    </row>
    <row r="27054" spans="1:10" ht="16" x14ac:dyDescent="0.2">
      <c r="A27054" t="s">
        <v>75655</v>
      </c>
      <c r="B27054" t="s">
        <v>35173</v>
      </c>
      <c r="C27054" t="s">
        <v>35174</v>
      </c>
      <c r="D27054">
        <v>3</v>
      </c>
      <c r="E27054">
        <v>481</v>
      </c>
      <c r="F27054" t="s">
        <v>13</v>
      </c>
      <c r="G27054" t="s">
        <v>75648</v>
      </c>
      <c r="H27054" s="3" t="s">
        <v>75656</v>
      </c>
      <c r="I27054" t="s">
        <v>1725</v>
      </c>
      <c r="J27054" t="s">
        <v>75657</v>
      </c>
    </row>
    <row r="27055" spans="1:10" ht="16" x14ac:dyDescent="0.2">
      <c r="A27055" t="s">
        <v>42850</v>
      </c>
      <c r="B27055" t="s">
        <v>36305</v>
      </c>
      <c r="C27055" t="s">
        <v>36306</v>
      </c>
      <c r="D27055">
        <v>1</v>
      </c>
      <c r="E27055">
        <v>481</v>
      </c>
      <c r="F27055" t="s">
        <v>13</v>
      </c>
      <c r="G27055" t="s">
        <v>75648</v>
      </c>
      <c r="H27055" s="3" t="s">
        <v>75658</v>
      </c>
      <c r="I27055" t="s">
        <v>1725</v>
      </c>
      <c r="J27055" t="s">
        <v>42854</v>
      </c>
    </row>
    <row r="27056" spans="1:10" ht="16" x14ac:dyDescent="0.2">
      <c r="A27056" t="s">
        <v>75659</v>
      </c>
      <c r="B27056" t="s">
        <v>75660</v>
      </c>
      <c r="C27056" t="s">
        <v>75661</v>
      </c>
      <c r="D27056">
        <v>2</v>
      </c>
      <c r="E27056">
        <v>481</v>
      </c>
      <c r="F27056" t="s">
        <v>13</v>
      </c>
      <c r="G27056" t="s">
        <v>75648</v>
      </c>
      <c r="H27056" s="3" t="s">
        <v>75662</v>
      </c>
      <c r="I27056" t="s">
        <v>1725</v>
      </c>
      <c r="J27056" t="s">
        <v>75663</v>
      </c>
    </row>
    <row r="27057" spans="1:10" ht="16" x14ac:dyDescent="0.2">
      <c r="A27057" t="s">
        <v>75664</v>
      </c>
      <c r="B27057" t="s">
        <v>75665</v>
      </c>
      <c r="C27057" t="s">
        <v>75666</v>
      </c>
      <c r="D27057">
        <v>1</v>
      </c>
      <c r="E27057">
        <v>481</v>
      </c>
      <c r="F27057" t="s">
        <v>13</v>
      </c>
      <c r="G27057" t="s">
        <v>75648</v>
      </c>
      <c r="H27057" s="3" t="s">
        <v>75652</v>
      </c>
      <c r="I27057" t="s">
        <v>1725</v>
      </c>
      <c r="J27057" t="s">
        <v>75667</v>
      </c>
    </row>
    <row r="27058" spans="1:10" ht="16" x14ac:dyDescent="0.2">
      <c r="A27058" t="s">
        <v>75668</v>
      </c>
      <c r="B27058" t="s">
        <v>75669</v>
      </c>
      <c r="C27058" t="s">
        <v>75670</v>
      </c>
      <c r="D27058">
        <v>2</v>
      </c>
      <c r="E27058">
        <v>481</v>
      </c>
      <c r="F27058" t="s">
        <v>13</v>
      </c>
      <c r="G27058" t="s">
        <v>75648</v>
      </c>
      <c r="H27058" s="3" t="s">
        <v>75671</v>
      </c>
      <c r="I27058" t="s">
        <v>1725</v>
      </c>
      <c r="J27058" t="s">
        <v>75672</v>
      </c>
    </row>
    <row r="27059" spans="1:10" ht="16" x14ac:dyDescent="0.2">
      <c r="A27059" t="s">
        <v>38193</v>
      </c>
      <c r="B27059" t="s">
        <v>75646</v>
      </c>
      <c r="C27059" t="s">
        <v>75647</v>
      </c>
      <c r="D27059">
        <v>1</v>
      </c>
      <c r="E27059">
        <v>481</v>
      </c>
      <c r="F27059" t="s">
        <v>13</v>
      </c>
      <c r="G27059" t="s">
        <v>75648</v>
      </c>
      <c r="H27059" s="3" t="s">
        <v>75649</v>
      </c>
      <c r="I27059" t="s">
        <v>1725</v>
      </c>
      <c r="J27059" t="s">
        <v>38195</v>
      </c>
    </row>
    <row r="27060" spans="1:10" ht="16" x14ac:dyDescent="0.2">
      <c r="A27060" t="s">
        <v>75664</v>
      </c>
      <c r="B27060" t="s">
        <v>35173</v>
      </c>
      <c r="C27060" t="s">
        <v>35174</v>
      </c>
      <c r="D27060">
        <v>2</v>
      </c>
      <c r="E27060">
        <v>481</v>
      </c>
      <c r="F27060" t="s">
        <v>13</v>
      </c>
      <c r="G27060" t="s">
        <v>75648</v>
      </c>
      <c r="H27060" s="3" t="s">
        <v>75652</v>
      </c>
      <c r="I27060" t="s">
        <v>1725</v>
      </c>
      <c r="J27060" t="s">
        <v>75667</v>
      </c>
    </row>
    <row r="27061" spans="1:10" ht="16" x14ac:dyDescent="0.2">
      <c r="A27061" t="s">
        <v>75655</v>
      </c>
      <c r="B27061" t="s">
        <v>35176</v>
      </c>
      <c r="C27061" t="s">
        <v>35177</v>
      </c>
      <c r="D27061">
        <v>2</v>
      </c>
      <c r="E27061">
        <v>481</v>
      </c>
      <c r="F27061" t="s">
        <v>13</v>
      </c>
      <c r="G27061" t="s">
        <v>75648</v>
      </c>
      <c r="H27061" s="3" t="s">
        <v>75656</v>
      </c>
      <c r="I27061" t="s">
        <v>1725</v>
      </c>
      <c r="J27061" t="s">
        <v>75657</v>
      </c>
    </row>
    <row r="27062" spans="1:10" ht="16" x14ac:dyDescent="0.2">
      <c r="A27062" t="s">
        <v>75655</v>
      </c>
      <c r="B27062" t="s">
        <v>36302</v>
      </c>
      <c r="C27062" t="s">
        <v>36303</v>
      </c>
      <c r="D27062">
        <v>1</v>
      </c>
      <c r="E27062">
        <v>481</v>
      </c>
      <c r="F27062" t="s">
        <v>13</v>
      </c>
      <c r="G27062" t="s">
        <v>75648</v>
      </c>
      <c r="H27062" s="3" t="s">
        <v>75656</v>
      </c>
      <c r="I27062" t="s">
        <v>1725</v>
      </c>
      <c r="J27062" t="s">
        <v>75657</v>
      </c>
    </row>
    <row r="27063" spans="1:10" ht="16" x14ac:dyDescent="0.2">
      <c r="A27063" t="s">
        <v>75673</v>
      </c>
      <c r="B27063" t="s">
        <v>36305</v>
      </c>
      <c r="C27063" t="s">
        <v>36306</v>
      </c>
      <c r="D27063">
        <v>1</v>
      </c>
      <c r="E27063">
        <v>481</v>
      </c>
      <c r="F27063" t="s">
        <v>13</v>
      </c>
      <c r="G27063" t="s">
        <v>75648</v>
      </c>
      <c r="H27063" s="3" t="s">
        <v>75652</v>
      </c>
      <c r="I27063" t="s">
        <v>1725</v>
      </c>
      <c r="J27063" t="s">
        <v>75674</v>
      </c>
    </row>
    <row r="27064" spans="1:10" ht="16" x14ac:dyDescent="0.2">
      <c r="A27064" t="s">
        <v>75460</v>
      </c>
      <c r="B27064" t="s">
        <v>75675</v>
      </c>
      <c r="C27064" t="s">
        <v>75676</v>
      </c>
      <c r="D27064">
        <v>6</v>
      </c>
      <c r="E27064">
        <v>481</v>
      </c>
      <c r="F27064" t="s">
        <v>13</v>
      </c>
      <c r="G27064" t="s">
        <v>75648</v>
      </c>
      <c r="H27064" s="3" t="s">
        <v>75662</v>
      </c>
      <c r="I27064" t="s">
        <v>1725</v>
      </c>
      <c r="J27064" t="s">
        <v>2712</v>
      </c>
    </row>
    <row r="27065" spans="1:10" ht="16" x14ac:dyDescent="0.2">
      <c r="A27065" t="s">
        <v>3992</v>
      </c>
      <c r="B27065" t="s">
        <v>75677</v>
      </c>
      <c r="C27065" t="s">
        <v>75678</v>
      </c>
      <c r="D27065">
        <v>2</v>
      </c>
      <c r="E27065">
        <v>481</v>
      </c>
      <c r="F27065" t="s">
        <v>13</v>
      </c>
      <c r="G27065" t="s">
        <v>75648</v>
      </c>
      <c r="H27065" s="3" t="s">
        <v>75679</v>
      </c>
      <c r="I27065" t="s">
        <v>1725</v>
      </c>
      <c r="J27065" t="s">
        <v>3995</v>
      </c>
    </row>
    <row r="27066" spans="1:10" ht="16" x14ac:dyDescent="0.2">
      <c r="A27066" t="s">
        <v>75668</v>
      </c>
      <c r="B27066" t="s">
        <v>75665</v>
      </c>
      <c r="C27066" t="s">
        <v>75666</v>
      </c>
      <c r="D27066">
        <v>1</v>
      </c>
      <c r="E27066">
        <v>481</v>
      </c>
      <c r="F27066" t="s">
        <v>13</v>
      </c>
      <c r="G27066" t="s">
        <v>75648</v>
      </c>
      <c r="H27066" s="3" t="s">
        <v>75671</v>
      </c>
      <c r="I27066" t="s">
        <v>1725</v>
      </c>
      <c r="J27066" t="s">
        <v>75672</v>
      </c>
    </row>
    <row r="27067" spans="1:10" ht="16" x14ac:dyDescent="0.2">
      <c r="A27067" t="s">
        <v>39469</v>
      </c>
      <c r="B27067" t="s">
        <v>36305</v>
      </c>
      <c r="C27067" t="s">
        <v>36306</v>
      </c>
      <c r="D27067">
        <v>1</v>
      </c>
      <c r="E27067">
        <v>481</v>
      </c>
      <c r="F27067" t="s">
        <v>13</v>
      </c>
      <c r="G27067" t="s">
        <v>75648</v>
      </c>
      <c r="H27067" s="3" t="s">
        <v>75658</v>
      </c>
      <c r="I27067" t="s">
        <v>1725</v>
      </c>
      <c r="J27067" t="s">
        <v>39474</v>
      </c>
    </row>
    <row r="27068" spans="1:10" ht="16" x14ac:dyDescent="0.2">
      <c r="A27068" t="s">
        <v>36377</v>
      </c>
      <c r="B27068" t="s">
        <v>36302</v>
      </c>
      <c r="C27068" t="s">
        <v>36303</v>
      </c>
      <c r="D27068">
        <v>1</v>
      </c>
      <c r="E27068">
        <v>481</v>
      </c>
      <c r="F27068" t="s">
        <v>13</v>
      </c>
      <c r="G27068" t="s">
        <v>75648</v>
      </c>
      <c r="H27068" s="3" t="s">
        <v>75680</v>
      </c>
      <c r="I27068" t="s">
        <v>1725</v>
      </c>
      <c r="J27068" t="s">
        <v>36378</v>
      </c>
    </row>
    <row r="27069" spans="1:10" ht="16" x14ac:dyDescent="0.2">
      <c r="A27069" t="s">
        <v>75681</v>
      </c>
      <c r="B27069" t="s">
        <v>36302</v>
      </c>
      <c r="C27069" t="s">
        <v>36303</v>
      </c>
      <c r="D27069">
        <v>1</v>
      </c>
      <c r="E27069">
        <v>481</v>
      </c>
      <c r="F27069" t="s">
        <v>13</v>
      </c>
      <c r="G27069" t="s">
        <v>75648</v>
      </c>
      <c r="H27069" s="3" t="s">
        <v>75652</v>
      </c>
      <c r="I27069" t="s">
        <v>1725</v>
      </c>
      <c r="J27069" t="s">
        <v>75682</v>
      </c>
    </row>
    <row r="27070" spans="1:10" ht="32" x14ac:dyDescent="0.2">
      <c r="A27070" t="s">
        <v>39469</v>
      </c>
      <c r="B27070" t="s">
        <v>75683</v>
      </c>
      <c r="C27070" t="s">
        <v>75684</v>
      </c>
      <c r="D27070">
        <v>2</v>
      </c>
      <c r="E27070">
        <v>481</v>
      </c>
      <c r="F27070" t="s">
        <v>13</v>
      </c>
      <c r="G27070" t="s">
        <v>75685</v>
      </c>
      <c r="H27070" s="3" t="s">
        <v>75686</v>
      </c>
      <c r="I27070" t="s">
        <v>1725</v>
      </c>
      <c r="J27070" t="s">
        <v>39474</v>
      </c>
    </row>
    <row r="27071" spans="1:10" ht="16" x14ac:dyDescent="0.2">
      <c r="A27071" t="s">
        <v>12666</v>
      </c>
      <c r="B27071" t="s">
        <v>75687</v>
      </c>
      <c r="C27071" t="s">
        <v>35893</v>
      </c>
      <c r="D27071">
        <v>2</v>
      </c>
      <c r="E27071" t="s">
        <v>14617</v>
      </c>
      <c r="F27071" t="s">
        <v>13</v>
      </c>
      <c r="G27071" t="s">
        <v>75688</v>
      </c>
      <c r="H27071" s="3" t="s">
        <v>75689</v>
      </c>
      <c r="I27071" t="s">
        <v>1725</v>
      </c>
      <c r="J27071" t="s">
        <v>12671</v>
      </c>
    </row>
    <row r="27072" spans="1:10" ht="16" x14ac:dyDescent="0.2">
      <c r="A27072" t="s">
        <v>75690</v>
      </c>
      <c r="B27072" t="s">
        <v>75691</v>
      </c>
      <c r="C27072" t="s">
        <v>75692</v>
      </c>
      <c r="D27072">
        <v>2</v>
      </c>
      <c r="E27072" t="s">
        <v>14617</v>
      </c>
      <c r="F27072" t="s">
        <v>13</v>
      </c>
      <c r="G27072" t="s">
        <v>75688</v>
      </c>
      <c r="H27072" s="3" t="s">
        <v>75693</v>
      </c>
      <c r="I27072" t="s">
        <v>1725</v>
      </c>
      <c r="J27072" t="s">
        <v>75694</v>
      </c>
    </row>
    <row r="27073" spans="1:10" ht="16" x14ac:dyDescent="0.2">
      <c r="A27073" t="s">
        <v>75695</v>
      </c>
      <c r="B27073" t="s">
        <v>33950</v>
      </c>
      <c r="C27073" t="s">
        <v>33951</v>
      </c>
      <c r="D27073">
        <v>1</v>
      </c>
      <c r="E27073" t="s">
        <v>14617</v>
      </c>
      <c r="F27073" t="s">
        <v>13</v>
      </c>
      <c r="G27073" t="s">
        <v>75688</v>
      </c>
      <c r="H27073" s="3" t="s">
        <v>75696</v>
      </c>
      <c r="I27073" t="s">
        <v>1725</v>
      </c>
      <c r="J27073" t="s">
        <v>75697</v>
      </c>
    </row>
    <row r="27074" spans="1:10" ht="16" x14ac:dyDescent="0.2">
      <c r="A27074" t="s">
        <v>75252</v>
      </c>
      <c r="B27074" t="s">
        <v>75698</v>
      </c>
      <c r="C27074" t="s">
        <v>75699</v>
      </c>
      <c r="D27074">
        <v>1</v>
      </c>
      <c r="E27074" t="s">
        <v>14617</v>
      </c>
      <c r="F27074" t="s">
        <v>13</v>
      </c>
      <c r="G27074" t="s">
        <v>75688</v>
      </c>
      <c r="H27074" s="3" t="s">
        <v>75689</v>
      </c>
      <c r="I27074" t="s">
        <v>1725</v>
      </c>
      <c r="J27074" t="s">
        <v>75253</v>
      </c>
    </row>
    <row r="27075" spans="1:10" ht="16" x14ac:dyDescent="0.2">
      <c r="A27075" t="s">
        <v>75399</v>
      </c>
      <c r="B27075" t="s">
        <v>75700</v>
      </c>
      <c r="C27075" t="s">
        <v>75701</v>
      </c>
      <c r="D27075">
        <v>2</v>
      </c>
      <c r="E27075" t="s">
        <v>14617</v>
      </c>
      <c r="F27075" t="s">
        <v>13</v>
      </c>
      <c r="G27075" t="s">
        <v>75688</v>
      </c>
      <c r="H27075" s="3" t="s">
        <v>75702</v>
      </c>
      <c r="I27075" t="s">
        <v>1725</v>
      </c>
      <c r="J27075" t="s">
        <v>75401</v>
      </c>
    </row>
    <row r="27076" spans="1:10" ht="16" x14ac:dyDescent="0.2">
      <c r="A27076" t="s">
        <v>75547</v>
      </c>
      <c r="B27076" t="s">
        <v>75703</v>
      </c>
      <c r="C27076" t="s">
        <v>75704</v>
      </c>
      <c r="D27076">
        <v>2</v>
      </c>
      <c r="E27076">
        <v>335</v>
      </c>
      <c r="F27076" t="s">
        <v>13</v>
      </c>
      <c r="G27076" t="s">
        <v>75705</v>
      </c>
      <c r="H27076" s="3" t="s">
        <v>75706</v>
      </c>
      <c r="I27076" t="s">
        <v>1725</v>
      </c>
      <c r="J27076" t="s">
        <v>75550</v>
      </c>
    </row>
    <row r="27077" spans="1:10" ht="16" x14ac:dyDescent="0.2">
      <c r="A27077" t="s">
        <v>75265</v>
      </c>
      <c r="B27077" t="s">
        <v>75707</v>
      </c>
      <c r="C27077" t="s">
        <v>75708</v>
      </c>
      <c r="D27077">
        <v>1</v>
      </c>
      <c r="E27077">
        <v>335</v>
      </c>
      <c r="F27077" t="s">
        <v>13</v>
      </c>
      <c r="G27077" t="s">
        <v>75705</v>
      </c>
      <c r="H27077" s="3" t="s">
        <v>75706</v>
      </c>
      <c r="I27077" t="s">
        <v>1725</v>
      </c>
      <c r="J27077" t="s">
        <v>75268</v>
      </c>
    </row>
    <row r="27078" spans="1:10" ht="16" x14ac:dyDescent="0.2">
      <c r="A27078" t="s">
        <v>75709</v>
      </c>
      <c r="B27078" t="s">
        <v>75710</v>
      </c>
      <c r="C27078" t="s">
        <v>75711</v>
      </c>
      <c r="D27078">
        <v>1</v>
      </c>
      <c r="E27078">
        <v>335</v>
      </c>
      <c r="F27078" t="s">
        <v>13</v>
      </c>
      <c r="G27078" t="s">
        <v>75705</v>
      </c>
      <c r="H27078" s="3" t="s">
        <v>75712</v>
      </c>
      <c r="I27078" t="s">
        <v>1725</v>
      </c>
      <c r="J27078" t="s">
        <v>75713</v>
      </c>
    </row>
    <row r="27079" spans="1:10" ht="16" x14ac:dyDescent="0.2">
      <c r="A27079" t="s">
        <v>75709</v>
      </c>
      <c r="B27079" t="s">
        <v>75714</v>
      </c>
      <c r="C27079" t="s">
        <v>75715</v>
      </c>
      <c r="D27079">
        <v>3</v>
      </c>
      <c r="E27079">
        <v>335</v>
      </c>
      <c r="F27079" t="s">
        <v>13</v>
      </c>
      <c r="G27079" t="s">
        <v>75705</v>
      </c>
      <c r="H27079" s="3" t="s">
        <v>75712</v>
      </c>
      <c r="I27079" t="s">
        <v>1725</v>
      </c>
      <c r="J27079" t="s">
        <v>75713</v>
      </c>
    </row>
    <row r="27080" spans="1:10" ht="16" x14ac:dyDescent="0.2">
      <c r="A27080" t="s">
        <v>75716</v>
      </c>
      <c r="B27080" t="s">
        <v>75717</v>
      </c>
      <c r="C27080" t="s">
        <v>75718</v>
      </c>
      <c r="D27080">
        <v>1</v>
      </c>
      <c r="E27080">
        <v>335</v>
      </c>
      <c r="F27080" t="s">
        <v>13</v>
      </c>
      <c r="G27080" t="s">
        <v>75705</v>
      </c>
      <c r="H27080" s="3" t="s">
        <v>75719</v>
      </c>
      <c r="I27080" t="s">
        <v>1725</v>
      </c>
      <c r="J27080" t="s">
        <v>75720</v>
      </c>
    </row>
    <row r="27081" spans="1:10" ht="16" x14ac:dyDescent="0.2">
      <c r="A27081" t="s">
        <v>75721</v>
      </c>
      <c r="B27081" t="s">
        <v>75722</v>
      </c>
      <c r="C27081" t="s">
        <v>75723</v>
      </c>
      <c r="D27081">
        <v>1</v>
      </c>
      <c r="E27081">
        <v>335</v>
      </c>
      <c r="F27081" t="s">
        <v>13</v>
      </c>
      <c r="G27081" t="s">
        <v>75705</v>
      </c>
      <c r="H27081" s="3" t="s">
        <v>75706</v>
      </c>
      <c r="I27081" t="s">
        <v>1725</v>
      </c>
      <c r="J27081" t="s">
        <v>75724</v>
      </c>
    </row>
    <row r="27082" spans="1:10" ht="16" x14ac:dyDescent="0.2">
      <c r="A27082" t="s">
        <v>75721</v>
      </c>
      <c r="B27082" t="s">
        <v>28734</v>
      </c>
      <c r="C27082" t="s">
        <v>75725</v>
      </c>
      <c r="D27082">
        <v>2</v>
      </c>
      <c r="E27082">
        <v>335</v>
      </c>
      <c r="F27082" t="s">
        <v>13</v>
      </c>
      <c r="G27082" t="s">
        <v>75705</v>
      </c>
      <c r="H27082" s="3" t="s">
        <v>75706</v>
      </c>
      <c r="I27082" t="s">
        <v>1725</v>
      </c>
      <c r="J27082" t="s">
        <v>75724</v>
      </c>
    </row>
    <row r="27083" spans="1:10" ht="16" x14ac:dyDescent="0.2">
      <c r="A27083" t="s">
        <v>75716</v>
      </c>
      <c r="B27083" t="s">
        <v>75710</v>
      </c>
      <c r="C27083" t="s">
        <v>75711</v>
      </c>
      <c r="D27083">
        <v>2</v>
      </c>
      <c r="E27083">
        <v>335</v>
      </c>
      <c r="F27083" t="s">
        <v>13</v>
      </c>
      <c r="G27083" t="s">
        <v>75705</v>
      </c>
      <c r="H27083" s="3" t="s">
        <v>75712</v>
      </c>
      <c r="I27083" t="s">
        <v>1725</v>
      </c>
      <c r="J27083" t="s">
        <v>75720</v>
      </c>
    </row>
    <row r="27084" spans="1:10" ht="16" x14ac:dyDescent="0.2">
      <c r="A27084" t="s">
        <v>75596</v>
      </c>
      <c r="B27084" t="s">
        <v>75726</v>
      </c>
      <c r="C27084" t="s">
        <v>75727</v>
      </c>
      <c r="D27084">
        <v>4</v>
      </c>
      <c r="E27084">
        <v>335</v>
      </c>
      <c r="F27084" t="s">
        <v>13</v>
      </c>
      <c r="G27084" t="s">
        <v>75705</v>
      </c>
      <c r="H27084" s="3" t="s">
        <v>75712</v>
      </c>
      <c r="I27084" t="s">
        <v>1725</v>
      </c>
      <c r="J27084" t="s">
        <v>75600</v>
      </c>
    </row>
    <row r="27085" spans="1:10" ht="16" x14ac:dyDescent="0.2">
      <c r="A27085" t="s">
        <v>75709</v>
      </c>
      <c r="B27085" t="s">
        <v>75726</v>
      </c>
      <c r="C27085" t="s">
        <v>75727</v>
      </c>
      <c r="D27085">
        <v>2</v>
      </c>
      <c r="E27085">
        <v>335</v>
      </c>
      <c r="F27085" t="s">
        <v>13</v>
      </c>
      <c r="G27085" t="s">
        <v>75705</v>
      </c>
      <c r="H27085" s="3" t="s">
        <v>75712</v>
      </c>
      <c r="I27085" t="s">
        <v>1725</v>
      </c>
      <c r="J27085" t="s">
        <v>75713</v>
      </c>
    </row>
    <row r="27086" spans="1:10" ht="16" x14ac:dyDescent="0.2">
      <c r="A27086" t="s">
        <v>75728</v>
      </c>
      <c r="B27086" t="s">
        <v>75707</v>
      </c>
      <c r="C27086" t="s">
        <v>75708</v>
      </c>
      <c r="D27086">
        <v>1</v>
      </c>
      <c r="E27086">
        <v>335</v>
      </c>
      <c r="F27086" t="s">
        <v>13</v>
      </c>
      <c r="G27086" t="s">
        <v>75705</v>
      </c>
      <c r="H27086" s="3" t="s">
        <v>75706</v>
      </c>
      <c r="I27086" t="s">
        <v>1725</v>
      </c>
      <c r="J27086" t="s">
        <v>75729</v>
      </c>
    </row>
    <row r="27087" spans="1:10" ht="16" x14ac:dyDescent="0.2">
      <c r="A27087" t="s">
        <v>14659</v>
      </c>
      <c r="B27087" t="s">
        <v>75730</v>
      </c>
      <c r="C27087" t="s">
        <v>75731</v>
      </c>
      <c r="D27087">
        <v>1</v>
      </c>
      <c r="E27087">
        <v>219</v>
      </c>
      <c r="F27087" t="s">
        <v>13</v>
      </c>
      <c r="G27087" t="s">
        <v>75732</v>
      </c>
      <c r="H27087" s="3" t="s">
        <v>75733</v>
      </c>
      <c r="I27087" t="s">
        <v>1725</v>
      </c>
      <c r="J27087" t="s">
        <v>14660</v>
      </c>
    </row>
    <row r="27088" spans="1:10" ht="16" x14ac:dyDescent="0.2">
      <c r="A27088" t="s">
        <v>75734</v>
      </c>
      <c r="B27088" t="s">
        <v>75730</v>
      </c>
      <c r="C27088" t="s">
        <v>75731</v>
      </c>
      <c r="D27088">
        <v>1</v>
      </c>
      <c r="E27088">
        <v>219</v>
      </c>
      <c r="F27088" t="s">
        <v>13</v>
      </c>
      <c r="G27088" t="s">
        <v>75732</v>
      </c>
      <c r="H27088" s="3" t="s">
        <v>75735</v>
      </c>
      <c r="I27088" t="s">
        <v>1725</v>
      </c>
      <c r="J27088" t="s">
        <v>75736</v>
      </c>
    </row>
    <row r="27089" spans="1:10" ht="16" x14ac:dyDescent="0.2">
      <c r="A27089" t="s">
        <v>75737</v>
      </c>
      <c r="B27089" t="s">
        <v>75730</v>
      </c>
      <c r="C27089" t="s">
        <v>75731</v>
      </c>
      <c r="D27089">
        <v>1</v>
      </c>
      <c r="E27089">
        <v>219</v>
      </c>
      <c r="F27089" t="s">
        <v>13</v>
      </c>
      <c r="G27089" t="s">
        <v>75732</v>
      </c>
      <c r="H27089" s="3" t="s">
        <v>75735</v>
      </c>
      <c r="I27089" t="s">
        <v>1725</v>
      </c>
      <c r="J27089" t="s">
        <v>75738</v>
      </c>
    </row>
    <row r="27090" spans="1:10" ht="16" x14ac:dyDescent="0.2">
      <c r="A27090" t="s">
        <v>75659</v>
      </c>
      <c r="B27090" t="s">
        <v>75739</v>
      </c>
      <c r="C27090" t="s">
        <v>75740</v>
      </c>
      <c r="D27090">
        <v>1</v>
      </c>
      <c r="E27090">
        <v>219</v>
      </c>
      <c r="F27090" t="s">
        <v>13</v>
      </c>
      <c r="G27090" t="s">
        <v>75732</v>
      </c>
      <c r="H27090" s="3" t="s">
        <v>75733</v>
      </c>
      <c r="I27090" t="s">
        <v>1725</v>
      </c>
      <c r="J27090" t="s">
        <v>75663</v>
      </c>
    </row>
    <row r="27091" spans="1:10" ht="16" x14ac:dyDescent="0.2">
      <c r="A27091" t="s">
        <v>1739</v>
      </c>
      <c r="B27091" t="s">
        <v>75741</v>
      </c>
      <c r="C27091" t="s">
        <v>75742</v>
      </c>
      <c r="D27091">
        <v>3</v>
      </c>
      <c r="E27091">
        <v>219</v>
      </c>
      <c r="F27091" t="s">
        <v>13</v>
      </c>
      <c r="G27091" t="s">
        <v>75732</v>
      </c>
      <c r="H27091" s="3" t="s">
        <v>75743</v>
      </c>
      <c r="I27091" t="s">
        <v>1725</v>
      </c>
      <c r="J27091" t="s">
        <v>1742</v>
      </c>
    </row>
    <row r="27092" spans="1:10" ht="16" x14ac:dyDescent="0.2">
      <c r="A27092" t="s">
        <v>75744</v>
      </c>
      <c r="B27092" t="s">
        <v>75739</v>
      </c>
      <c r="C27092" t="s">
        <v>75740</v>
      </c>
      <c r="D27092">
        <v>1</v>
      </c>
      <c r="E27092">
        <v>219</v>
      </c>
      <c r="F27092" t="s">
        <v>13</v>
      </c>
      <c r="G27092" t="s">
        <v>75732</v>
      </c>
      <c r="H27092" s="3" t="s">
        <v>75745</v>
      </c>
      <c r="I27092" t="s">
        <v>1725</v>
      </c>
      <c r="J27092" t="s">
        <v>75746</v>
      </c>
    </row>
    <row r="27093" spans="1:10" ht="16" x14ac:dyDescent="0.2">
      <c r="A27093" t="s">
        <v>26545</v>
      </c>
      <c r="B27093" t="s">
        <v>75747</v>
      </c>
      <c r="C27093" t="s">
        <v>75748</v>
      </c>
      <c r="D27093">
        <v>2</v>
      </c>
      <c r="E27093" t="s">
        <v>401</v>
      </c>
      <c r="F27093" t="s">
        <v>13</v>
      </c>
      <c r="G27093" t="s">
        <v>75749</v>
      </c>
      <c r="H27093" s="3" t="s">
        <v>75750</v>
      </c>
      <c r="I27093" t="s">
        <v>1725</v>
      </c>
      <c r="J27093" t="s">
        <v>26550</v>
      </c>
    </row>
    <row r="27094" spans="1:10" ht="16" x14ac:dyDescent="0.2">
      <c r="A27094" t="s">
        <v>75489</v>
      </c>
      <c r="B27094" t="s">
        <v>75751</v>
      </c>
      <c r="C27094" t="s">
        <v>75752</v>
      </c>
      <c r="D27094">
        <v>2</v>
      </c>
      <c r="E27094">
        <f>469</f>
        <v>469</v>
      </c>
      <c r="F27094" t="s">
        <v>13</v>
      </c>
      <c r="G27094" t="s">
        <v>75753</v>
      </c>
      <c r="H27094" s="3" t="s">
        <v>75754</v>
      </c>
      <c r="I27094" t="s">
        <v>1725</v>
      </c>
      <c r="J27094" t="s">
        <v>75494</v>
      </c>
    </row>
    <row r="27095" spans="1:10" ht="16" x14ac:dyDescent="0.2">
      <c r="A27095" t="s">
        <v>4974</v>
      </c>
      <c r="B27095" t="s">
        <v>75751</v>
      </c>
      <c r="C27095" t="s">
        <v>75752</v>
      </c>
      <c r="D27095">
        <v>3</v>
      </c>
      <c r="E27095">
        <f>469</f>
        <v>469</v>
      </c>
      <c r="F27095" t="s">
        <v>13</v>
      </c>
      <c r="G27095" t="s">
        <v>75753</v>
      </c>
      <c r="H27095" s="3" t="s">
        <v>75755</v>
      </c>
      <c r="I27095" t="s">
        <v>1725</v>
      </c>
      <c r="J27095" t="s">
        <v>4979</v>
      </c>
    </row>
    <row r="27096" spans="1:10" ht="16" x14ac:dyDescent="0.2">
      <c r="A27096" t="s">
        <v>75756</v>
      </c>
      <c r="B27096" t="s">
        <v>75757</v>
      </c>
      <c r="C27096" t="s">
        <v>75758</v>
      </c>
      <c r="D27096">
        <v>2</v>
      </c>
      <c r="E27096">
        <f>469</f>
        <v>469</v>
      </c>
      <c r="F27096" t="s">
        <v>13</v>
      </c>
      <c r="G27096" t="s">
        <v>75753</v>
      </c>
      <c r="H27096" s="3" t="s">
        <v>75755</v>
      </c>
      <c r="I27096" t="s">
        <v>1725</v>
      </c>
      <c r="J27096" t="s">
        <v>75759</v>
      </c>
    </row>
    <row r="27097" spans="1:10" ht="16" x14ac:dyDescent="0.2">
      <c r="A27097" t="s">
        <v>75756</v>
      </c>
      <c r="B27097" t="s">
        <v>75751</v>
      </c>
      <c r="C27097" t="s">
        <v>75752</v>
      </c>
      <c r="D27097">
        <v>3</v>
      </c>
      <c r="E27097">
        <f>469</f>
        <v>469</v>
      </c>
      <c r="F27097" t="s">
        <v>13</v>
      </c>
      <c r="G27097" t="s">
        <v>75753</v>
      </c>
      <c r="H27097" s="3" t="s">
        <v>75755</v>
      </c>
      <c r="I27097" t="s">
        <v>1725</v>
      </c>
      <c r="J27097" t="s">
        <v>75759</v>
      </c>
    </row>
    <row r="27098" spans="1:10" ht="16" x14ac:dyDescent="0.2">
      <c r="A27098" t="s">
        <v>75760</v>
      </c>
      <c r="B27098" t="s">
        <v>75761</v>
      </c>
      <c r="C27098" t="s">
        <v>75762</v>
      </c>
      <c r="D27098">
        <v>1</v>
      </c>
      <c r="E27098">
        <f>469</f>
        <v>469</v>
      </c>
      <c r="F27098" t="s">
        <v>13</v>
      </c>
      <c r="G27098" t="s">
        <v>75753</v>
      </c>
      <c r="H27098" s="3" t="s">
        <v>75755</v>
      </c>
      <c r="I27098" t="s">
        <v>1725</v>
      </c>
      <c r="J27098" t="s">
        <v>75763</v>
      </c>
    </row>
    <row r="27099" spans="1:10" ht="16" x14ac:dyDescent="0.2">
      <c r="A27099" t="s">
        <v>75756</v>
      </c>
      <c r="B27099" t="s">
        <v>75764</v>
      </c>
      <c r="C27099" t="s">
        <v>75765</v>
      </c>
      <c r="D27099">
        <v>1</v>
      </c>
      <c r="E27099">
        <f>469</f>
        <v>469</v>
      </c>
      <c r="F27099" t="s">
        <v>13</v>
      </c>
      <c r="G27099" t="s">
        <v>75753</v>
      </c>
      <c r="H27099" s="3" t="s">
        <v>75755</v>
      </c>
      <c r="I27099" t="s">
        <v>1725</v>
      </c>
      <c r="J27099" t="s">
        <v>75759</v>
      </c>
    </row>
    <row r="27100" spans="1:10" ht="16" x14ac:dyDescent="0.2">
      <c r="A27100" t="s">
        <v>75766</v>
      </c>
      <c r="B27100" t="s">
        <v>75767</v>
      </c>
      <c r="C27100" t="s">
        <v>75768</v>
      </c>
      <c r="D27100">
        <v>2</v>
      </c>
      <c r="E27100" t="s">
        <v>401</v>
      </c>
      <c r="F27100" t="s">
        <v>13</v>
      </c>
      <c r="G27100" t="s">
        <v>75769</v>
      </c>
      <c r="H27100" s="3" t="s">
        <v>75770</v>
      </c>
      <c r="I27100" t="s">
        <v>1725</v>
      </c>
      <c r="J27100" t="s">
        <v>75771</v>
      </c>
    </row>
    <row r="27101" spans="1:10" ht="16" x14ac:dyDescent="0.2">
      <c r="A27101" t="s">
        <v>75772</v>
      </c>
      <c r="B27101" t="s">
        <v>75773</v>
      </c>
      <c r="C27101" t="s">
        <v>75774</v>
      </c>
      <c r="D27101">
        <v>1</v>
      </c>
      <c r="E27101" t="s">
        <v>401</v>
      </c>
      <c r="F27101" t="s">
        <v>13</v>
      </c>
      <c r="G27101" t="s">
        <v>75769</v>
      </c>
      <c r="H27101" s="3" t="s">
        <v>75775</v>
      </c>
      <c r="I27101" t="s">
        <v>1725</v>
      </c>
      <c r="J27101" t="s">
        <v>75776</v>
      </c>
    </row>
    <row r="27102" spans="1:10" ht="16" x14ac:dyDescent="0.2">
      <c r="A27102" t="s">
        <v>29341</v>
      </c>
      <c r="B27102" t="s">
        <v>75767</v>
      </c>
      <c r="C27102" t="s">
        <v>75768</v>
      </c>
      <c r="D27102">
        <v>2</v>
      </c>
      <c r="E27102" t="s">
        <v>401</v>
      </c>
      <c r="F27102" t="s">
        <v>13</v>
      </c>
      <c r="G27102" t="s">
        <v>75769</v>
      </c>
      <c r="H27102" s="3" t="s">
        <v>75775</v>
      </c>
      <c r="I27102" t="s">
        <v>1725</v>
      </c>
      <c r="J27102" t="s">
        <v>29344</v>
      </c>
    </row>
    <row r="27103" spans="1:10" ht="16" x14ac:dyDescent="0.2">
      <c r="A27103" t="s">
        <v>75777</v>
      </c>
      <c r="B27103" t="s">
        <v>75778</v>
      </c>
      <c r="C27103" t="s">
        <v>75779</v>
      </c>
      <c r="D27103">
        <v>1</v>
      </c>
      <c r="E27103" t="s">
        <v>401</v>
      </c>
      <c r="F27103" t="s">
        <v>13</v>
      </c>
      <c r="G27103" t="s">
        <v>75769</v>
      </c>
      <c r="H27103" s="3" t="s">
        <v>75770</v>
      </c>
      <c r="I27103" t="s">
        <v>1725</v>
      </c>
      <c r="J27103" t="s">
        <v>75780</v>
      </c>
    </row>
    <row r="27104" spans="1:10" ht="16" x14ac:dyDescent="0.2">
      <c r="A27104" t="s">
        <v>75777</v>
      </c>
      <c r="B27104" t="s">
        <v>75781</v>
      </c>
      <c r="C27104" t="s">
        <v>75782</v>
      </c>
      <c r="D27104">
        <v>4</v>
      </c>
      <c r="E27104" t="s">
        <v>401</v>
      </c>
      <c r="F27104" t="s">
        <v>13</v>
      </c>
      <c r="G27104" t="s">
        <v>75769</v>
      </c>
      <c r="H27104" s="3" t="s">
        <v>75770</v>
      </c>
      <c r="I27104" t="s">
        <v>1725</v>
      </c>
      <c r="J27104" t="s">
        <v>75780</v>
      </c>
    </row>
    <row r="27105" spans="1:10" ht="16" x14ac:dyDescent="0.2">
      <c r="A27105" t="s">
        <v>75783</v>
      </c>
      <c r="B27105" t="s">
        <v>75784</v>
      </c>
      <c r="C27105" t="s">
        <v>75785</v>
      </c>
      <c r="D27105">
        <v>1</v>
      </c>
      <c r="E27105" t="s">
        <v>401</v>
      </c>
      <c r="F27105" t="s">
        <v>13</v>
      </c>
      <c r="G27105" t="s">
        <v>75769</v>
      </c>
      <c r="H27105" s="3" t="s">
        <v>75770</v>
      </c>
      <c r="I27105" t="s">
        <v>1725</v>
      </c>
      <c r="J27105" t="s">
        <v>75786</v>
      </c>
    </row>
    <row r="27106" spans="1:10" ht="16" x14ac:dyDescent="0.2">
      <c r="A27106" t="s">
        <v>25949</v>
      </c>
      <c r="B27106" t="s">
        <v>75767</v>
      </c>
      <c r="C27106" t="s">
        <v>75768</v>
      </c>
      <c r="D27106">
        <v>2</v>
      </c>
      <c r="E27106" t="s">
        <v>401</v>
      </c>
      <c r="F27106" t="s">
        <v>13</v>
      </c>
      <c r="G27106" t="s">
        <v>75769</v>
      </c>
      <c r="H27106" s="3" t="s">
        <v>75775</v>
      </c>
      <c r="I27106" t="s">
        <v>1725</v>
      </c>
      <c r="J27106" t="s">
        <v>25954</v>
      </c>
    </row>
    <row r="27107" spans="1:10" ht="16" x14ac:dyDescent="0.2">
      <c r="A27107" t="s">
        <v>8893</v>
      </c>
      <c r="B27107" t="s">
        <v>75787</v>
      </c>
      <c r="C27107" t="s">
        <v>75788</v>
      </c>
      <c r="D27107">
        <v>2</v>
      </c>
      <c r="E27107" t="s">
        <v>401</v>
      </c>
      <c r="F27107" t="s">
        <v>13</v>
      </c>
      <c r="G27107" t="s">
        <v>75769</v>
      </c>
      <c r="H27107" s="3" t="s">
        <v>75789</v>
      </c>
      <c r="I27107" t="s">
        <v>1725</v>
      </c>
      <c r="J27107" t="s">
        <v>8899</v>
      </c>
    </row>
    <row r="27108" spans="1:10" ht="16" x14ac:dyDescent="0.2">
      <c r="A27108" t="s">
        <v>75596</v>
      </c>
      <c r="B27108" t="s">
        <v>75767</v>
      </c>
      <c r="C27108" t="s">
        <v>75768</v>
      </c>
      <c r="D27108">
        <v>3</v>
      </c>
      <c r="E27108" t="s">
        <v>401</v>
      </c>
      <c r="F27108" t="s">
        <v>13</v>
      </c>
      <c r="G27108" t="s">
        <v>75769</v>
      </c>
      <c r="H27108" s="3" t="s">
        <v>75770</v>
      </c>
      <c r="I27108" t="s">
        <v>1725</v>
      </c>
      <c r="J27108" t="s">
        <v>75600</v>
      </c>
    </row>
    <row r="27109" spans="1:10" ht="16" x14ac:dyDescent="0.2">
      <c r="A27109" t="s">
        <v>75790</v>
      </c>
      <c r="B27109" t="s">
        <v>75781</v>
      </c>
      <c r="C27109" t="s">
        <v>75782</v>
      </c>
      <c r="D27109">
        <v>1</v>
      </c>
      <c r="E27109" t="s">
        <v>401</v>
      </c>
      <c r="F27109" t="s">
        <v>13</v>
      </c>
      <c r="G27109" t="s">
        <v>75769</v>
      </c>
      <c r="H27109" s="3" t="s">
        <v>75791</v>
      </c>
      <c r="I27109" t="s">
        <v>1725</v>
      </c>
      <c r="J27109" t="s">
        <v>75792</v>
      </c>
    </row>
    <row r="27110" spans="1:10" ht="16" x14ac:dyDescent="0.2">
      <c r="A27110" t="s">
        <v>75793</v>
      </c>
      <c r="B27110" t="s">
        <v>75784</v>
      </c>
      <c r="C27110" t="s">
        <v>75785</v>
      </c>
      <c r="D27110">
        <v>1</v>
      </c>
      <c r="E27110" t="s">
        <v>401</v>
      </c>
      <c r="F27110" t="s">
        <v>13</v>
      </c>
      <c r="G27110" t="s">
        <v>75769</v>
      </c>
      <c r="H27110" s="3" t="s">
        <v>75770</v>
      </c>
      <c r="I27110" t="s">
        <v>1725</v>
      </c>
      <c r="J27110" t="s">
        <v>75794</v>
      </c>
    </row>
    <row r="27111" spans="1:10" ht="16" x14ac:dyDescent="0.2">
      <c r="A27111" t="s">
        <v>75596</v>
      </c>
      <c r="B27111" t="s">
        <v>75784</v>
      </c>
      <c r="C27111" t="s">
        <v>75785</v>
      </c>
      <c r="D27111">
        <v>1</v>
      </c>
      <c r="E27111" t="s">
        <v>401</v>
      </c>
      <c r="F27111" t="s">
        <v>13</v>
      </c>
      <c r="G27111" t="s">
        <v>75769</v>
      </c>
      <c r="H27111" s="3" t="s">
        <v>75770</v>
      </c>
      <c r="I27111" t="s">
        <v>1725</v>
      </c>
      <c r="J27111" t="s">
        <v>75600</v>
      </c>
    </row>
    <row r="27112" spans="1:10" ht="16" x14ac:dyDescent="0.2">
      <c r="A27112" t="s">
        <v>29341</v>
      </c>
      <c r="B27112" t="s">
        <v>75784</v>
      </c>
      <c r="C27112" t="s">
        <v>75785</v>
      </c>
      <c r="D27112">
        <v>1</v>
      </c>
      <c r="E27112" t="s">
        <v>401</v>
      </c>
      <c r="F27112" t="s">
        <v>13</v>
      </c>
      <c r="G27112" t="s">
        <v>75769</v>
      </c>
      <c r="H27112" s="3" t="s">
        <v>75775</v>
      </c>
      <c r="I27112" t="s">
        <v>1725</v>
      </c>
      <c r="J27112" t="s">
        <v>29344</v>
      </c>
    </row>
    <row r="27113" spans="1:10" ht="16" x14ac:dyDescent="0.2">
      <c r="A27113" t="s">
        <v>25949</v>
      </c>
      <c r="B27113" t="s">
        <v>75784</v>
      </c>
      <c r="C27113" t="s">
        <v>75785</v>
      </c>
      <c r="D27113">
        <v>1</v>
      </c>
      <c r="E27113" t="s">
        <v>401</v>
      </c>
      <c r="F27113" t="s">
        <v>13</v>
      </c>
      <c r="G27113" t="s">
        <v>75769</v>
      </c>
      <c r="H27113" s="3" t="s">
        <v>75775</v>
      </c>
      <c r="I27113" t="s">
        <v>1725</v>
      </c>
      <c r="J27113" t="s">
        <v>25954</v>
      </c>
    </row>
    <row r="27114" spans="1:10" ht="16" x14ac:dyDescent="0.2">
      <c r="A27114" t="s">
        <v>75795</v>
      </c>
      <c r="B27114" t="s">
        <v>75767</v>
      </c>
      <c r="C27114" t="s">
        <v>75768</v>
      </c>
      <c r="D27114">
        <v>2</v>
      </c>
      <c r="E27114" t="s">
        <v>401</v>
      </c>
      <c r="F27114" t="s">
        <v>13</v>
      </c>
      <c r="G27114" t="s">
        <v>75769</v>
      </c>
      <c r="H27114" s="3" t="s">
        <v>75770</v>
      </c>
      <c r="I27114" t="s">
        <v>1725</v>
      </c>
      <c r="J27114" t="s">
        <v>75796</v>
      </c>
    </row>
    <row r="27115" spans="1:10" ht="16" x14ac:dyDescent="0.2">
      <c r="A27115" t="s">
        <v>75783</v>
      </c>
      <c r="B27115" t="s">
        <v>75767</v>
      </c>
      <c r="C27115" t="s">
        <v>75768</v>
      </c>
      <c r="D27115">
        <v>2</v>
      </c>
      <c r="E27115" t="s">
        <v>401</v>
      </c>
      <c r="F27115" t="s">
        <v>13</v>
      </c>
      <c r="G27115" t="s">
        <v>75769</v>
      </c>
      <c r="H27115" s="3" t="s">
        <v>75770</v>
      </c>
      <c r="I27115" t="s">
        <v>1725</v>
      </c>
      <c r="J27115" t="s">
        <v>75786</v>
      </c>
    </row>
    <row r="27116" spans="1:10" ht="16" x14ac:dyDescent="0.2">
      <c r="A27116" t="s">
        <v>75793</v>
      </c>
      <c r="B27116" t="s">
        <v>75767</v>
      </c>
      <c r="C27116" t="s">
        <v>75768</v>
      </c>
      <c r="D27116">
        <v>2</v>
      </c>
      <c r="E27116" t="s">
        <v>401</v>
      </c>
      <c r="F27116" t="s">
        <v>13</v>
      </c>
      <c r="G27116" t="s">
        <v>75769</v>
      </c>
      <c r="H27116" s="3" t="s">
        <v>75770</v>
      </c>
      <c r="I27116" t="s">
        <v>1725</v>
      </c>
      <c r="J27116" t="s">
        <v>75794</v>
      </c>
    </row>
    <row r="27117" spans="1:10" ht="16" x14ac:dyDescent="0.2">
      <c r="A27117" t="s">
        <v>75795</v>
      </c>
      <c r="B27117" t="s">
        <v>75784</v>
      </c>
      <c r="C27117" t="s">
        <v>75785</v>
      </c>
      <c r="D27117">
        <v>1</v>
      </c>
      <c r="E27117" t="s">
        <v>401</v>
      </c>
      <c r="F27117" t="s">
        <v>13</v>
      </c>
      <c r="G27117" t="s">
        <v>75769</v>
      </c>
      <c r="H27117" s="3" t="s">
        <v>75770</v>
      </c>
      <c r="I27117" t="s">
        <v>1725</v>
      </c>
      <c r="J27117" t="s">
        <v>75796</v>
      </c>
    </row>
    <row r="27118" spans="1:10" ht="16" x14ac:dyDescent="0.2">
      <c r="A27118" t="s">
        <v>75766</v>
      </c>
      <c r="B27118" t="s">
        <v>75784</v>
      </c>
      <c r="C27118" t="s">
        <v>75785</v>
      </c>
      <c r="D27118">
        <v>1</v>
      </c>
      <c r="E27118" t="s">
        <v>401</v>
      </c>
      <c r="F27118" t="s">
        <v>13</v>
      </c>
      <c r="G27118" t="s">
        <v>75769</v>
      </c>
      <c r="H27118" s="3" t="s">
        <v>75770</v>
      </c>
      <c r="I27118" t="s">
        <v>1725</v>
      </c>
      <c r="J27118" t="s">
        <v>75771</v>
      </c>
    </row>
    <row r="27119" spans="1:10" ht="16" x14ac:dyDescent="0.2">
      <c r="A27119" t="s">
        <v>75797</v>
      </c>
      <c r="B27119" t="s">
        <v>75422</v>
      </c>
      <c r="C27119" t="s">
        <v>75423</v>
      </c>
      <c r="D27119">
        <v>3</v>
      </c>
      <c r="E27119">
        <f>489</f>
        <v>489</v>
      </c>
      <c r="F27119" t="s">
        <v>13</v>
      </c>
      <c r="G27119" t="s">
        <v>75798</v>
      </c>
      <c r="H27119" s="3" t="s">
        <v>75799</v>
      </c>
      <c r="I27119" t="s">
        <v>1725</v>
      </c>
      <c r="J27119" t="s">
        <v>75800</v>
      </c>
    </row>
    <row r="27120" spans="1:10" ht="16" x14ac:dyDescent="0.2">
      <c r="A27120" t="s">
        <v>75412</v>
      </c>
      <c r="B27120" t="s">
        <v>75801</v>
      </c>
      <c r="C27120" t="s">
        <v>75802</v>
      </c>
      <c r="D27120">
        <v>4</v>
      </c>
      <c r="E27120">
        <f>489</f>
        <v>489</v>
      </c>
      <c r="F27120" t="s">
        <v>13</v>
      </c>
      <c r="G27120" t="s">
        <v>75803</v>
      </c>
      <c r="H27120" s="3" t="s">
        <v>75804</v>
      </c>
      <c r="I27120" t="s">
        <v>1725</v>
      </c>
      <c r="J27120" t="s">
        <v>75417</v>
      </c>
    </row>
    <row r="27121" spans="1:10" ht="16" x14ac:dyDescent="0.2">
      <c r="A27121" t="s">
        <v>75797</v>
      </c>
      <c r="B27121" t="s">
        <v>75439</v>
      </c>
      <c r="C27121" t="s">
        <v>75440</v>
      </c>
      <c r="D27121">
        <v>1</v>
      </c>
      <c r="E27121">
        <f>489</f>
        <v>489</v>
      </c>
      <c r="F27121" t="s">
        <v>13</v>
      </c>
      <c r="G27121" t="s">
        <v>75805</v>
      </c>
      <c r="H27121" s="3" t="s">
        <v>75799</v>
      </c>
      <c r="I27121" t="s">
        <v>1725</v>
      </c>
      <c r="J27121" t="s">
        <v>75800</v>
      </c>
    </row>
    <row r="27122" spans="1:10" ht="16" x14ac:dyDescent="0.2">
      <c r="A27122" t="s">
        <v>75797</v>
      </c>
      <c r="B27122" t="s">
        <v>75413</v>
      </c>
      <c r="C27122" t="s">
        <v>75414</v>
      </c>
      <c r="D27122">
        <v>2</v>
      </c>
      <c r="E27122">
        <f>489</f>
        <v>489</v>
      </c>
      <c r="F27122" t="s">
        <v>13</v>
      </c>
      <c r="G27122" t="s">
        <v>75805</v>
      </c>
      <c r="H27122" s="3" t="s">
        <v>75799</v>
      </c>
      <c r="I27122" t="s">
        <v>1725</v>
      </c>
      <c r="J27122" t="s">
        <v>75800</v>
      </c>
    </row>
    <row r="27123" spans="1:10" ht="16" x14ac:dyDescent="0.2">
      <c r="A27123" t="s">
        <v>75797</v>
      </c>
      <c r="B27123" t="s">
        <v>75806</v>
      </c>
      <c r="C27123" t="s">
        <v>75807</v>
      </c>
      <c r="D27123">
        <v>4</v>
      </c>
      <c r="E27123">
        <f>489</f>
        <v>489</v>
      </c>
      <c r="F27123" t="s">
        <v>13</v>
      </c>
      <c r="G27123" t="s">
        <v>75805</v>
      </c>
      <c r="H27123" s="3" t="s">
        <v>75799</v>
      </c>
      <c r="I27123" t="s">
        <v>1725</v>
      </c>
      <c r="J27123" t="s">
        <v>75800</v>
      </c>
    </row>
    <row r="27124" spans="1:10" ht="16" x14ac:dyDescent="0.2">
      <c r="A27124" t="s">
        <v>75808</v>
      </c>
      <c r="B27124" t="s">
        <v>75809</v>
      </c>
      <c r="C27124" t="s">
        <v>75810</v>
      </c>
      <c r="D27124">
        <v>2</v>
      </c>
      <c r="E27124">
        <f>489</f>
        <v>489</v>
      </c>
      <c r="F27124" t="s">
        <v>13</v>
      </c>
      <c r="G27124" t="s">
        <v>75811</v>
      </c>
      <c r="H27124" s="3" t="s">
        <v>75812</v>
      </c>
      <c r="I27124" t="s">
        <v>1725</v>
      </c>
      <c r="J27124" t="s">
        <v>75813</v>
      </c>
    </row>
    <row r="27125" spans="1:10" ht="16" x14ac:dyDescent="0.2">
      <c r="A27125" t="s">
        <v>75381</v>
      </c>
      <c r="B27125" t="s">
        <v>75814</v>
      </c>
      <c r="C27125" t="s">
        <v>75815</v>
      </c>
      <c r="D27125">
        <v>3</v>
      </c>
      <c r="E27125">
        <f>489</f>
        <v>489</v>
      </c>
      <c r="F27125" t="s">
        <v>13</v>
      </c>
      <c r="G27125" t="s">
        <v>75811</v>
      </c>
      <c r="H27125" s="3" t="s">
        <v>75816</v>
      </c>
      <c r="I27125" t="s">
        <v>1725</v>
      </c>
      <c r="J27125" t="s">
        <v>75385</v>
      </c>
    </row>
    <row r="27126" spans="1:10" ht="16" x14ac:dyDescent="0.2">
      <c r="A27126" t="s">
        <v>75381</v>
      </c>
      <c r="B27126" t="s">
        <v>75817</v>
      </c>
      <c r="C27126" t="s">
        <v>75818</v>
      </c>
      <c r="D27126">
        <v>4</v>
      </c>
      <c r="E27126">
        <f>489</f>
        <v>489</v>
      </c>
      <c r="F27126" t="s">
        <v>13</v>
      </c>
      <c r="G27126" t="s">
        <v>75811</v>
      </c>
      <c r="H27126" s="3" t="s">
        <v>75816</v>
      </c>
      <c r="I27126" t="s">
        <v>1725</v>
      </c>
      <c r="J27126" t="s">
        <v>75385</v>
      </c>
    </row>
    <row r="27127" spans="1:10" ht="16" x14ac:dyDescent="0.2">
      <c r="A27127" t="s">
        <v>75381</v>
      </c>
      <c r="B27127" t="s">
        <v>75819</v>
      </c>
      <c r="C27127" t="s">
        <v>75820</v>
      </c>
      <c r="D27127">
        <v>2</v>
      </c>
      <c r="E27127">
        <f>489</f>
        <v>489</v>
      </c>
      <c r="F27127" t="s">
        <v>13</v>
      </c>
      <c r="G27127" t="s">
        <v>75811</v>
      </c>
      <c r="H27127" s="3" t="s">
        <v>75816</v>
      </c>
      <c r="I27127" t="s">
        <v>1725</v>
      </c>
      <c r="J27127" t="s">
        <v>75385</v>
      </c>
    </row>
    <row r="27128" spans="1:10" ht="16" x14ac:dyDescent="0.2">
      <c r="A27128" t="s">
        <v>75808</v>
      </c>
      <c r="B27128" t="s">
        <v>75821</v>
      </c>
      <c r="C27128" t="s">
        <v>75822</v>
      </c>
      <c r="D27128">
        <v>1</v>
      </c>
      <c r="E27128">
        <f>489</f>
        <v>489</v>
      </c>
      <c r="F27128" t="s">
        <v>13</v>
      </c>
      <c r="G27128" t="s">
        <v>75811</v>
      </c>
      <c r="H27128" s="3" t="s">
        <v>75812</v>
      </c>
      <c r="I27128" t="s">
        <v>1725</v>
      </c>
      <c r="J27128" t="s">
        <v>75813</v>
      </c>
    </row>
    <row r="27129" spans="1:10" ht="16" x14ac:dyDescent="0.2">
      <c r="A27129" t="s">
        <v>75823</v>
      </c>
      <c r="B27129" t="s">
        <v>35119</v>
      </c>
      <c r="C27129" t="s">
        <v>35120</v>
      </c>
      <c r="D27129">
        <v>1</v>
      </c>
      <c r="E27129">
        <f>489</f>
        <v>489</v>
      </c>
      <c r="F27129" t="s">
        <v>13</v>
      </c>
      <c r="G27129" t="s">
        <v>75811</v>
      </c>
      <c r="H27129" s="3" t="s">
        <v>75812</v>
      </c>
      <c r="I27129" t="s">
        <v>1725</v>
      </c>
      <c r="J27129" t="s">
        <v>75824</v>
      </c>
    </row>
    <row r="27130" spans="1:10" ht="16" x14ac:dyDescent="0.2">
      <c r="A27130" t="s">
        <v>75825</v>
      </c>
      <c r="B27130" t="s">
        <v>75814</v>
      </c>
      <c r="C27130" t="s">
        <v>75815</v>
      </c>
      <c r="D27130">
        <v>3</v>
      </c>
      <c r="E27130">
        <f>489</f>
        <v>489</v>
      </c>
      <c r="F27130" t="s">
        <v>13</v>
      </c>
      <c r="G27130" t="s">
        <v>75811</v>
      </c>
      <c r="H27130" s="3" t="s">
        <v>75812</v>
      </c>
      <c r="I27130" t="s">
        <v>1725</v>
      </c>
      <c r="J27130" t="s">
        <v>75826</v>
      </c>
    </row>
    <row r="27131" spans="1:10" ht="16" x14ac:dyDescent="0.2">
      <c r="A27131" t="s">
        <v>75427</v>
      </c>
      <c r="B27131" t="s">
        <v>75801</v>
      </c>
      <c r="C27131" t="s">
        <v>75802</v>
      </c>
      <c r="D27131">
        <v>2</v>
      </c>
      <c r="E27131">
        <f>489</f>
        <v>489</v>
      </c>
      <c r="F27131" t="s">
        <v>13</v>
      </c>
      <c r="G27131" t="s">
        <v>75811</v>
      </c>
      <c r="H27131" s="3" t="s">
        <v>75816</v>
      </c>
      <c r="I27131" t="s">
        <v>1725</v>
      </c>
      <c r="J27131" t="s">
        <v>75429</v>
      </c>
    </row>
    <row r="27132" spans="1:10" ht="16" x14ac:dyDescent="0.2">
      <c r="A27132" t="s">
        <v>55281</v>
      </c>
      <c r="B27132" t="s">
        <v>75827</v>
      </c>
      <c r="C27132" t="s">
        <v>75828</v>
      </c>
      <c r="D27132">
        <v>1</v>
      </c>
      <c r="E27132">
        <f>489</f>
        <v>489</v>
      </c>
      <c r="F27132" t="s">
        <v>13</v>
      </c>
      <c r="G27132" t="s">
        <v>75811</v>
      </c>
      <c r="H27132" s="3" t="s">
        <v>75829</v>
      </c>
      <c r="I27132" t="s">
        <v>1725</v>
      </c>
      <c r="J27132" t="s">
        <v>55286</v>
      </c>
    </row>
    <row r="27133" spans="1:10" ht="16" x14ac:dyDescent="0.2">
      <c r="A27133" t="s">
        <v>75825</v>
      </c>
      <c r="B27133" t="s">
        <v>75817</v>
      </c>
      <c r="C27133" t="s">
        <v>75818</v>
      </c>
      <c r="D27133">
        <v>4</v>
      </c>
      <c r="E27133">
        <f>489</f>
        <v>489</v>
      </c>
      <c r="F27133" t="s">
        <v>13</v>
      </c>
      <c r="G27133" t="s">
        <v>75811</v>
      </c>
      <c r="H27133" s="3" t="s">
        <v>75812</v>
      </c>
      <c r="I27133" t="s">
        <v>1725</v>
      </c>
      <c r="J27133" t="s">
        <v>75826</v>
      </c>
    </row>
    <row r="27134" spans="1:10" ht="16" x14ac:dyDescent="0.2">
      <c r="A27134" t="s">
        <v>75261</v>
      </c>
      <c r="B27134" t="s">
        <v>42198</v>
      </c>
      <c r="C27134" t="s">
        <v>42199</v>
      </c>
      <c r="D27134">
        <v>2</v>
      </c>
      <c r="E27134">
        <f>489</f>
        <v>489</v>
      </c>
      <c r="F27134" t="s">
        <v>13</v>
      </c>
      <c r="G27134" t="s">
        <v>75811</v>
      </c>
      <c r="H27134" s="3" t="s">
        <v>75812</v>
      </c>
      <c r="I27134" t="s">
        <v>1725</v>
      </c>
      <c r="J27134" t="s">
        <v>75264</v>
      </c>
    </row>
    <row r="27135" spans="1:10" ht="16" x14ac:dyDescent="0.2">
      <c r="A27135" t="s">
        <v>75808</v>
      </c>
      <c r="B27135" t="s">
        <v>75830</v>
      </c>
      <c r="C27135" t="s">
        <v>75831</v>
      </c>
      <c r="D27135">
        <v>3</v>
      </c>
      <c r="E27135">
        <f>489</f>
        <v>489</v>
      </c>
      <c r="F27135" t="s">
        <v>13</v>
      </c>
      <c r="G27135" t="s">
        <v>75811</v>
      </c>
      <c r="H27135" s="3" t="s">
        <v>75812</v>
      </c>
      <c r="I27135" t="s">
        <v>1725</v>
      </c>
      <c r="J27135" t="s">
        <v>75813</v>
      </c>
    </row>
    <row r="27136" spans="1:10" ht="16" x14ac:dyDescent="0.2">
      <c r="A27136" t="s">
        <v>38193</v>
      </c>
      <c r="B27136" t="s">
        <v>75809</v>
      </c>
      <c r="C27136" t="s">
        <v>75810</v>
      </c>
      <c r="D27136">
        <v>2</v>
      </c>
      <c r="E27136">
        <f>489</f>
        <v>489</v>
      </c>
      <c r="F27136" t="s">
        <v>13</v>
      </c>
      <c r="G27136" t="s">
        <v>75811</v>
      </c>
      <c r="H27136" s="3" t="s">
        <v>75812</v>
      </c>
      <c r="I27136" t="s">
        <v>1725</v>
      </c>
      <c r="J27136" t="s">
        <v>38195</v>
      </c>
    </row>
    <row r="27137" spans="1:10" ht="16" x14ac:dyDescent="0.2">
      <c r="A27137" t="s">
        <v>26694</v>
      </c>
      <c r="B27137" t="s">
        <v>26690</v>
      </c>
      <c r="C27137" t="s">
        <v>26691</v>
      </c>
      <c r="D27137">
        <v>3</v>
      </c>
      <c r="E27137">
        <f>489</f>
        <v>489</v>
      </c>
      <c r="F27137" t="s">
        <v>13</v>
      </c>
      <c r="G27137" t="s">
        <v>75811</v>
      </c>
      <c r="H27137" s="3" t="s">
        <v>75816</v>
      </c>
      <c r="I27137" t="s">
        <v>1725</v>
      </c>
      <c r="J27137" t="s">
        <v>26698</v>
      </c>
    </row>
    <row r="27138" spans="1:10" ht="16" x14ac:dyDescent="0.2">
      <c r="A27138" t="s">
        <v>16905</v>
      </c>
      <c r="B27138" t="s">
        <v>75832</v>
      </c>
      <c r="C27138" t="s">
        <v>75833</v>
      </c>
      <c r="D27138">
        <v>1</v>
      </c>
      <c r="E27138">
        <f>489</f>
        <v>489</v>
      </c>
      <c r="F27138" t="s">
        <v>13</v>
      </c>
      <c r="G27138" t="s">
        <v>75811</v>
      </c>
      <c r="H27138" s="3" t="s">
        <v>75834</v>
      </c>
      <c r="I27138" t="s">
        <v>1725</v>
      </c>
      <c r="J27138" t="s">
        <v>16909</v>
      </c>
    </row>
    <row r="27139" spans="1:10" ht="16" x14ac:dyDescent="0.2">
      <c r="A27139" t="s">
        <v>75645</v>
      </c>
      <c r="B27139" t="s">
        <v>75809</v>
      </c>
      <c r="C27139" t="s">
        <v>75810</v>
      </c>
      <c r="D27139">
        <v>5</v>
      </c>
      <c r="E27139">
        <f>489</f>
        <v>489</v>
      </c>
      <c r="F27139" t="s">
        <v>13</v>
      </c>
      <c r="G27139" t="s">
        <v>75811</v>
      </c>
      <c r="H27139" s="3" t="s">
        <v>75812</v>
      </c>
      <c r="I27139" t="s">
        <v>1725</v>
      </c>
      <c r="J27139" t="s">
        <v>12642</v>
      </c>
    </row>
    <row r="27140" spans="1:10" ht="16" x14ac:dyDescent="0.2">
      <c r="A27140" t="s">
        <v>18545</v>
      </c>
      <c r="B27140" t="s">
        <v>35119</v>
      </c>
      <c r="C27140" t="s">
        <v>35120</v>
      </c>
      <c r="D27140">
        <v>1</v>
      </c>
      <c r="E27140">
        <f>489</f>
        <v>489</v>
      </c>
      <c r="F27140" t="s">
        <v>13</v>
      </c>
      <c r="G27140" t="s">
        <v>75811</v>
      </c>
      <c r="H27140" s="3" t="s">
        <v>75816</v>
      </c>
      <c r="I27140" t="s">
        <v>1725</v>
      </c>
      <c r="J27140" t="s">
        <v>18548</v>
      </c>
    </row>
    <row r="27141" spans="1:10" ht="16" x14ac:dyDescent="0.2">
      <c r="A27141" t="s">
        <v>31330</v>
      </c>
      <c r="B27141" t="s">
        <v>75835</v>
      </c>
      <c r="C27141" t="s">
        <v>75836</v>
      </c>
      <c r="D27141">
        <v>1</v>
      </c>
      <c r="E27141">
        <f>489</f>
        <v>489</v>
      </c>
      <c r="F27141" t="s">
        <v>13</v>
      </c>
      <c r="G27141" t="s">
        <v>75811</v>
      </c>
      <c r="H27141" s="3" t="s">
        <v>75816</v>
      </c>
      <c r="I27141" t="s">
        <v>1725</v>
      </c>
      <c r="J27141" t="s">
        <v>31333</v>
      </c>
    </row>
    <row r="27142" spans="1:10" ht="16" x14ac:dyDescent="0.2">
      <c r="A27142" t="s">
        <v>68954</v>
      </c>
      <c r="B27142" t="s">
        <v>35119</v>
      </c>
      <c r="C27142" t="s">
        <v>35120</v>
      </c>
      <c r="D27142">
        <v>1</v>
      </c>
      <c r="E27142">
        <f>489</f>
        <v>489</v>
      </c>
      <c r="F27142" t="s">
        <v>13</v>
      </c>
      <c r="G27142" t="s">
        <v>75811</v>
      </c>
      <c r="H27142" s="3" t="s">
        <v>75812</v>
      </c>
      <c r="I27142" t="s">
        <v>1725</v>
      </c>
      <c r="J27142" t="s">
        <v>68955</v>
      </c>
    </row>
    <row r="27143" spans="1:10" ht="16" x14ac:dyDescent="0.2">
      <c r="A27143" t="s">
        <v>75261</v>
      </c>
      <c r="B27143" t="s">
        <v>75809</v>
      </c>
      <c r="C27143" t="s">
        <v>75810</v>
      </c>
      <c r="D27143">
        <v>1</v>
      </c>
      <c r="E27143">
        <f>489</f>
        <v>489</v>
      </c>
      <c r="F27143" t="s">
        <v>13</v>
      </c>
      <c r="G27143" t="s">
        <v>75811</v>
      </c>
      <c r="H27143" s="3" t="s">
        <v>75812</v>
      </c>
      <c r="I27143" t="s">
        <v>1725</v>
      </c>
      <c r="J27143" t="s">
        <v>75264</v>
      </c>
    </row>
    <row r="27144" spans="1:10" ht="16" x14ac:dyDescent="0.2">
      <c r="A27144" t="s">
        <v>26392</v>
      </c>
      <c r="B27144" t="s">
        <v>35119</v>
      </c>
      <c r="C27144" t="s">
        <v>35120</v>
      </c>
      <c r="D27144">
        <v>3</v>
      </c>
      <c r="E27144">
        <f>489</f>
        <v>489</v>
      </c>
      <c r="F27144" t="s">
        <v>13</v>
      </c>
      <c r="G27144" t="s">
        <v>75811</v>
      </c>
      <c r="H27144" s="3" t="s">
        <v>75837</v>
      </c>
      <c r="I27144" t="s">
        <v>1725</v>
      </c>
      <c r="J27144" t="s">
        <v>26395</v>
      </c>
    </row>
    <row r="27145" spans="1:10" ht="16" x14ac:dyDescent="0.2">
      <c r="A27145" t="s">
        <v>75399</v>
      </c>
      <c r="B27145" t="s">
        <v>75809</v>
      </c>
      <c r="C27145" t="s">
        <v>75810</v>
      </c>
      <c r="D27145">
        <v>3</v>
      </c>
      <c r="E27145">
        <f>489</f>
        <v>489</v>
      </c>
      <c r="F27145" t="s">
        <v>13</v>
      </c>
      <c r="G27145" t="s">
        <v>75811</v>
      </c>
      <c r="H27145" s="3" t="s">
        <v>75838</v>
      </c>
      <c r="I27145" t="s">
        <v>1725</v>
      </c>
      <c r="J27145" t="s">
        <v>75401</v>
      </c>
    </row>
    <row r="27146" spans="1:10" ht="16" x14ac:dyDescent="0.2">
      <c r="A27146" t="s">
        <v>25960</v>
      </c>
      <c r="B27146" t="s">
        <v>75814</v>
      </c>
      <c r="C27146" t="s">
        <v>75815</v>
      </c>
      <c r="D27146">
        <v>3</v>
      </c>
      <c r="E27146">
        <f>489</f>
        <v>489</v>
      </c>
      <c r="F27146" t="s">
        <v>13</v>
      </c>
      <c r="G27146" t="s">
        <v>75811</v>
      </c>
      <c r="H27146" s="3" t="s">
        <v>75816</v>
      </c>
      <c r="I27146" t="s">
        <v>1725</v>
      </c>
      <c r="J27146" t="s">
        <v>25965</v>
      </c>
    </row>
    <row r="27147" spans="1:10" ht="16" x14ac:dyDescent="0.2">
      <c r="A27147" t="s">
        <v>25966</v>
      </c>
      <c r="B27147" t="s">
        <v>75814</v>
      </c>
      <c r="C27147" t="s">
        <v>75815</v>
      </c>
      <c r="D27147">
        <v>3</v>
      </c>
      <c r="E27147">
        <f>489</f>
        <v>489</v>
      </c>
      <c r="F27147" t="s">
        <v>13</v>
      </c>
      <c r="G27147" t="s">
        <v>75811</v>
      </c>
      <c r="H27147" s="3" t="s">
        <v>75816</v>
      </c>
      <c r="I27147" t="s">
        <v>1725</v>
      </c>
      <c r="J27147" t="s">
        <v>25967</v>
      </c>
    </row>
    <row r="27148" spans="1:10" ht="16" x14ac:dyDescent="0.2">
      <c r="A27148" t="s">
        <v>75825</v>
      </c>
      <c r="B27148" t="s">
        <v>75839</v>
      </c>
      <c r="C27148" t="s">
        <v>75840</v>
      </c>
      <c r="D27148">
        <v>1</v>
      </c>
      <c r="E27148">
        <f>489</f>
        <v>489</v>
      </c>
      <c r="F27148" t="s">
        <v>13</v>
      </c>
      <c r="G27148" t="s">
        <v>75811</v>
      </c>
      <c r="H27148" s="3" t="s">
        <v>75812</v>
      </c>
      <c r="I27148" t="s">
        <v>1725</v>
      </c>
      <c r="J27148" t="s">
        <v>75826</v>
      </c>
    </row>
    <row r="27149" spans="1:10" ht="16" x14ac:dyDescent="0.2">
      <c r="A27149" t="s">
        <v>16905</v>
      </c>
      <c r="B27149" t="s">
        <v>75841</v>
      </c>
      <c r="C27149" t="s">
        <v>75842</v>
      </c>
      <c r="D27149">
        <v>2</v>
      </c>
      <c r="E27149">
        <f>489</f>
        <v>489</v>
      </c>
      <c r="F27149" t="s">
        <v>13</v>
      </c>
      <c r="G27149" t="s">
        <v>75811</v>
      </c>
      <c r="H27149" s="3" t="s">
        <v>75843</v>
      </c>
      <c r="I27149" t="s">
        <v>1725</v>
      </c>
      <c r="J27149" t="s">
        <v>16909</v>
      </c>
    </row>
    <row r="27150" spans="1:10" ht="16" x14ac:dyDescent="0.2">
      <c r="A27150" t="s">
        <v>18535</v>
      </c>
      <c r="B27150" t="s">
        <v>35119</v>
      </c>
      <c r="C27150" t="s">
        <v>35120</v>
      </c>
      <c r="D27150">
        <v>1</v>
      </c>
      <c r="E27150">
        <f>489</f>
        <v>489</v>
      </c>
      <c r="F27150" t="s">
        <v>13</v>
      </c>
      <c r="G27150" t="s">
        <v>75811</v>
      </c>
      <c r="H27150" s="3" t="s">
        <v>75837</v>
      </c>
      <c r="I27150" t="s">
        <v>1725</v>
      </c>
      <c r="J27150" t="s">
        <v>18539</v>
      </c>
    </row>
    <row r="27151" spans="1:10" ht="16" x14ac:dyDescent="0.2">
      <c r="A27151" t="s">
        <v>475</v>
      </c>
      <c r="B27151" t="s">
        <v>61311</v>
      </c>
      <c r="C27151" t="s">
        <v>61312</v>
      </c>
      <c r="D27151">
        <v>4</v>
      </c>
      <c r="E27151" s="7" t="s">
        <v>1246</v>
      </c>
      <c r="F27151" t="s">
        <v>13</v>
      </c>
      <c r="G27151" t="s">
        <v>75844</v>
      </c>
      <c r="H27151" s="3" t="s">
        <v>75845</v>
      </c>
      <c r="I27151" t="s">
        <v>1725</v>
      </c>
      <c r="J27151" t="s">
        <v>478</v>
      </c>
    </row>
    <row r="27152" spans="1:10" ht="16" x14ac:dyDescent="0.2">
      <c r="A27152" t="s">
        <v>19400</v>
      </c>
      <c r="B27152" t="s">
        <v>75846</v>
      </c>
      <c r="C27152" t="s">
        <v>75847</v>
      </c>
      <c r="D27152">
        <v>1</v>
      </c>
      <c r="E27152" s="7" t="s">
        <v>1246</v>
      </c>
      <c r="F27152" t="s">
        <v>13</v>
      </c>
      <c r="G27152" t="s">
        <v>75844</v>
      </c>
      <c r="H27152" s="3" t="s">
        <v>75848</v>
      </c>
      <c r="I27152" t="s">
        <v>1725</v>
      </c>
      <c r="J27152" t="s">
        <v>19405</v>
      </c>
    </row>
    <row r="27153" spans="1:10" ht="16" x14ac:dyDescent="0.2">
      <c r="A27153" t="s">
        <v>19778</v>
      </c>
      <c r="B27153" t="s">
        <v>75849</v>
      </c>
      <c r="C27153" t="s">
        <v>75850</v>
      </c>
      <c r="D27153">
        <v>4</v>
      </c>
      <c r="E27153" s="7" t="s">
        <v>1246</v>
      </c>
      <c r="F27153" t="s">
        <v>13</v>
      </c>
      <c r="G27153" t="s">
        <v>75844</v>
      </c>
      <c r="H27153" s="3" t="s">
        <v>75851</v>
      </c>
      <c r="I27153" t="s">
        <v>1725</v>
      </c>
      <c r="J27153" t="s">
        <v>19783</v>
      </c>
    </row>
    <row r="27154" spans="1:10" ht="16" x14ac:dyDescent="0.2">
      <c r="A27154" t="s">
        <v>19400</v>
      </c>
      <c r="B27154" t="s">
        <v>75852</v>
      </c>
      <c r="C27154" t="s">
        <v>75853</v>
      </c>
      <c r="D27154">
        <v>2</v>
      </c>
      <c r="E27154" s="7" t="s">
        <v>1246</v>
      </c>
      <c r="F27154" t="s">
        <v>13</v>
      </c>
      <c r="G27154" t="s">
        <v>75844</v>
      </c>
      <c r="H27154" s="3" t="s">
        <v>75848</v>
      </c>
      <c r="I27154" t="s">
        <v>1725</v>
      </c>
      <c r="J27154" t="s">
        <v>19405</v>
      </c>
    </row>
    <row r="27155" spans="1:10" ht="16" x14ac:dyDescent="0.2">
      <c r="A27155" t="s">
        <v>6702</v>
      </c>
      <c r="B27155" t="s">
        <v>75854</v>
      </c>
      <c r="C27155" t="s">
        <v>75855</v>
      </c>
      <c r="D27155">
        <v>4</v>
      </c>
      <c r="E27155" s="7" t="s">
        <v>1246</v>
      </c>
      <c r="F27155" t="s">
        <v>13</v>
      </c>
      <c r="G27155" t="s">
        <v>75844</v>
      </c>
      <c r="H27155" s="3" t="s">
        <v>75845</v>
      </c>
      <c r="I27155" t="s">
        <v>1725</v>
      </c>
      <c r="J27155" t="s">
        <v>6705</v>
      </c>
    </row>
    <row r="27156" spans="1:10" ht="16" x14ac:dyDescent="0.2">
      <c r="A27156" t="s">
        <v>75503</v>
      </c>
      <c r="B27156" t="s">
        <v>75856</v>
      </c>
      <c r="C27156" t="s">
        <v>75857</v>
      </c>
      <c r="D27156">
        <v>5</v>
      </c>
      <c r="E27156" s="7" t="s">
        <v>1246</v>
      </c>
      <c r="F27156" t="s">
        <v>13</v>
      </c>
      <c r="G27156" t="s">
        <v>75844</v>
      </c>
      <c r="H27156" s="3" t="s">
        <v>75858</v>
      </c>
      <c r="I27156" t="s">
        <v>1725</v>
      </c>
      <c r="J27156" t="s">
        <v>75508</v>
      </c>
    </row>
    <row r="27157" spans="1:10" ht="32" x14ac:dyDescent="0.2">
      <c r="A27157" t="s">
        <v>19778</v>
      </c>
      <c r="B27157" t="s">
        <v>75859</v>
      </c>
      <c r="C27157" t="s">
        <v>75860</v>
      </c>
      <c r="D27157">
        <v>1</v>
      </c>
      <c r="E27157" s="7" t="s">
        <v>1246</v>
      </c>
      <c r="F27157" t="s">
        <v>13</v>
      </c>
      <c r="G27157" t="s">
        <v>75861</v>
      </c>
      <c r="H27157" s="3" t="s">
        <v>75862</v>
      </c>
      <c r="I27157" t="s">
        <v>995</v>
      </c>
      <c r="J27157" t="s">
        <v>19783</v>
      </c>
    </row>
    <row r="27158" spans="1:10" ht="16" x14ac:dyDescent="0.2">
      <c r="A27158" t="s">
        <v>75863</v>
      </c>
      <c r="B27158" t="s">
        <v>75864</v>
      </c>
      <c r="C27158" t="s">
        <v>75865</v>
      </c>
      <c r="D27158">
        <v>2</v>
      </c>
      <c r="E27158" t="s">
        <v>13</v>
      </c>
      <c r="F27158" t="s">
        <v>13</v>
      </c>
      <c r="G27158" t="s">
        <v>75866</v>
      </c>
      <c r="H27158" s="3" t="s">
        <v>75867</v>
      </c>
      <c r="I27158" t="s">
        <v>1725</v>
      </c>
      <c r="J27158" t="s">
        <v>75868</v>
      </c>
    </row>
    <row r="27159" spans="1:10" ht="16" x14ac:dyDescent="0.2">
      <c r="A27159" t="s">
        <v>75637</v>
      </c>
      <c r="B27159" t="s">
        <v>75869</v>
      </c>
      <c r="C27159" t="s">
        <v>75870</v>
      </c>
      <c r="D27159">
        <v>2</v>
      </c>
      <c r="E27159" t="s">
        <v>13</v>
      </c>
      <c r="F27159" t="s">
        <v>13</v>
      </c>
      <c r="G27159" t="s">
        <v>75866</v>
      </c>
      <c r="H27159" s="3" t="s">
        <v>75871</v>
      </c>
      <c r="I27159" t="s">
        <v>1725</v>
      </c>
      <c r="J27159" t="s">
        <v>75638</v>
      </c>
    </row>
    <row r="27160" spans="1:10" ht="16" x14ac:dyDescent="0.2">
      <c r="A27160" t="s">
        <v>75863</v>
      </c>
      <c r="B27160" t="s">
        <v>75872</v>
      </c>
      <c r="C27160" t="s">
        <v>75873</v>
      </c>
      <c r="D27160">
        <v>1</v>
      </c>
      <c r="E27160" t="s">
        <v>13</v>
      </c>
      <c r="F27160" t="s">
        <v>13</v>
      </c>
      <c r="G27160" t="s">
        <v>75866</v>
      </c>
      <c r="H27160" s="3" t="s">
        <v>75874</v>
      </c>
      <c r="I27160" t="s">
        <v>1725</v>
      </c>
      <c r="J27160" t="s">
        <v>75868</v>
      </c>
    </row>
    <row r="27161" spans="1:10" ht="16" x14ac:dyDescent="0.2">
      <c r="A27161" t="s">
        <v>75631</v>
      </c>
      <c r="B27161" t="s">
        <v>75869</v>
      </c>
      <c r="C27161" t="s">
        <v>75870</v>
      </c>
      <c r="D27161">
        <v>2</v>
      </c>
      <c r="E27161" t="s">
        <v>13</v>
      </c>
      <c r="F27161" t="s">
        <v>13</v>
      </c>
      <c r="G27161" t="s">
        <v>75866</v>
      </c>
      <c r="H27161" s="3" t="s">
        <v>75871</v>
      </c>
      <c r="I27161" t="s">
        <v>1725</v>
      </c>
      <c r="J27161" t="s">
        <v>75636</v>
      </c>
    </row>
    <row r="27162" spans="1:10" ht="16" x14ac:dyDescent="0.2">
      <c r="A27162" t="s">
        <v>26706</v>
      </c>
      <c r="B27162" t="s">
        <v>75875</v>
      </c>
      <c r="C27162" t="s">
        <v>75876</v>
      </c>
      <c r="D27162">
        <v>5</v>
      </c>
      <c r="E27162" t="s">
        <v>13</v>
      </c>
      <c r="F27162" t="s">
        <v>13</v>
      </c>
      <c r="G27162" t="s">
        <v>75877</v>
      </c>
      <c r="H27162" s="3" t="s">
        <v>75878</v>
      </c>
      <c r="I27162" t="s">
        <v>1658</v>
      </c>
      <c r="J27162" t="s">
        <v>26707</v>
      </c>
    </row>
    <row r="27163" spans="1:10" ht="16" x14ac:dyDescent="0.2">
      <c r="A27163" t="s">
        <v>75879</v>
      </c>
      <c r="B27163" t="s">
        <v>75880</v>
      </c>
      <c r="C27163" t="s">
        <v>75881</v>
      </c>
      <c r="D27163">
        <v>2</v>
      </c>
      <c r="E27163">
        <f>364</f>
        <v>364</v>
      </c>
      <c r="F27163" t="s">
        <v>13</v>
      </c>
      <c r="G27163" t="s">
        <v>75882</v>
      </c>
      <c r="H27163" s="3" t="s">
        <v>75883</v>
      </c>
      <c r="I27163" t="s">
        <v>1725</v>
      </c>
      <c r="J27163" t="s">
        <v>75884</v>
      </c>
    </row>
    <row r="27164" spans="1:10" ht="16" x14ac:dyDescent="0.2">
      <c r="A27164" t="s">
        <v>75885</v>
      </c>
      <c r="B27164" t="s">
        <v>35272</v>
      </c>
      <c r="C27164" t="s">
        <v>35273</v>
      </c>
      <c r="D27164">
        <v>1</v>
      </c>
      <c r="E27164">
        <f>364</f>
        <v>364</v>
      </c>
      <c r="F27164" t="s">
        <v>13</v>
      </c>
      <c r="G27164" t="s">
        <v>75882</v>
      </c>
      <c r="H27164" s="3" t="s">
        <v>75886</v>
      </c>
      <c r="I27164" t="s">
        <v>1725</v>
      </c>
      <c r="J27164" t="s">
        <v>75887</v>
      </c>
    </row>
    <row r="27165" spans="1:10" ht="16" x14ac:dyDescent="0.2">
      <c r="A27165" t="s">
        <v>46658</v>
      </c>
      <c r="B27165" t="s">
        <v>75888</v>
      </c>
      <c r="C27165" t="s">
        <v>75889</v>
      </c>
      <c r="D27165">
        <v>2</v>
      </c>
      <c r="E27165">
        <f>364</f>
        <v>364</v>
      </c>
      <c r="F27165" t="s">
        <v>13</v>
      </c>
      <c r="G27165" t="s">
        <v>75882</v>
      </c>
      <c r="H27165" s="3" t="s">
        <v>75890</v>
      </c>
      <c r="I27165" t="s">
        <v>1725</v>
      </c>
      <c r="J27165" t="s">
        <v>46662</v>
      </c>
    </row>
    <row r="27166" spans="1:10" ht="16" x14ac:dyDescent="0.2">
      <c r="A27166" t="s">
        <v>75891</v>
      </c>
      <c r="B27166" t="s">
        <v>75892</v>
      </c>
      <c r="C27166" t="s">
        <v>75893</v>
      </c>
      <c r="D27166">
        <v>2</v>
      </c>
      <c r="E27166">
        <f>364</f>
        <v>364</v>
      </c>
      <c r="F27166" t="s">
        <v>13</v>
      </c>
      <c r="G27166" t="s">
        <v>75882</v>
      </c>
      <c r="H27166" s="3" t="s">
        <v>75890</v>
      </c>
      <c r="I27166" t="s">
        <v>1725</v>
      </c>
      <c r="J27166" t="s">
        <v>75894</v>
      </c>
    </row>
    <row r="27167" spans="1:10" ht="16" x14ac:dyDescent="0.2">
      <c r="A27167" t="s">
        <v>75895</v>
      </c>
      <c r="B27167" t="s">
        <v>38482</v>
      </c>
      <c r="C27167" t="s">
        <v>38483</v>
      </c>
      <c r="D27167">
        <v>1</v>
      </c>
      <c r="E27167">
        <f>364</f>
        <v>364</v>
      </c>
      <c r="F27167" t="s">
        <v>13</v>
      </c>
      <c r="G27167" t="s">
        <v>75882</v>
      </c>
      <c r="H27167" s="3" t="s">
        <v>75890</v>
      </c>
      <c r="I27167" t="s">
        <v>1725</v>
      </c>
      <c r="J27167" t="s">
        <v>75896</v>
      </c>
    </row>
    <row r="27168" spans="1:10" ht="16" x14ac:dyDescent="0.2">
      <c r="A27168" t="s">
        <v>37365</v>
      </c>
      <c r="B27168" t="s">
        <v>75897</v>
      </c>
      <c r="C27168" t="s">
        <v>75898</v>
      </c>
      <c r="D27168">
        <v>1</v>
      </c>
      <c r="E27168">
        <f>364</f>
        <v>364</v>
      </c>
      <c r="F27168" t="s">
        <v>13</v>
      </c>
      <c r="G27168" t="s">
        <v>75882</v>
      </c>
      <c r="H27168" s="3" t="s">
        <v>75899</v>
      </c>
      <c r="I27168" t="s">
        <v>1725</v>
      </c>
      <c r="J27168" t="s">
        <v>37369</v>
      </c>
    </row>
    <row r="27169" spans="1:10" ht="16" x14ac:dyDescent="0.2">
      <c r="A27169" t="s">
        <v>75879</v>
      </c>
      <c r="B27169" t="s">
        <v>75900</v>
      </c>
      <c r="C27169" t="s">
        <v>75901</v>
      </c>
      <c r="D27169">
        <v>1</v>
      </c>
      <c r="E27169">
        <f>364</f>
        <v>364</v>
      </c>
      <c r="F27169" t="s">
        <v>13</v>
      </c>
      <c r="G27169" t="s">
        <v>75882</v>
      </c>
      <c r="H27169" s="3" t="s">
        <v>75883</v>
      </c>
      <c r="I27169" t="s">
        <v>1725</v>
      </c>
      <c r="J27169" t="s">
        <v>75884</v>
      </c>
    </row>
    <row r="27170" spans="1:10" ht="16" x14ac:dyDescent="0.2">
      <c r="A27170" t="s">
        <v>75902</v>
      </c>
      <c r="B27170" t="s">
        <v>75892</v>
      </c>
      <c r="C27170" t="s">
        <v>75893</v>
      </c>
      <c r="D27170">
        <v>1</v>
      </c>
      <c r="E27170">
        <f>364</f>
        <v>364</v>
      </c>
      <c r="F27170" t="s">
        <v>13</v>
      </c>
      <c r="G27170" t="s">
        <v>75882</v>
      </c>
      <c r="H27170" s="3" t="s">
        <v>75890</v>
      </c>
      <c r="I27170" t="s">
        <v>1725</v>
      </c>
      <c r="J27170" t="s">
        <v>75903</v>
      </c>
    </row>
    <row r="27171" spans="1:10" ht="32" x14ac:dyDescent="0.2">
      <c r="A27171" t="s">
        <v>7936</v>
      </c>
      <c r="B27171" t="s">
        <v>35272</v>
      </c>
      <c r="C27171" t="s">
        <v>35273</v>
      </c>
      <c r="D27171">
        <v>2</v>
      </c>
      <c r="E27171">
        <f>364</f>
        <v>364</v>
      </c>
      <c r="F27171" t="s">
        <v>13</v>
      </c>
      <c r="G27171" t="s">
        <v>75882</v>
      </c>
      <c r="H27171" s="3" t="s">
        <v>75904</v>
      </c>
      <c r="I27171" t="s">
        <v>1725</v>
      </c>
      <c r="J27171" t="s">
        <v>7941</v>
      </c>
    </row>
    <row r="27172" spans="1:10" ht="16" x14ac:dyDescent="0.2">
      <c r="A27172" t="s">
        <v>75905</v>
      </c>
      <c r="B27172" t="s">
        <v>75900</v>
      </c>
      <c r="C27172" t="s">
        <v>75901</v>
      </c>
      <c r="D27172">
        <v>1</v>
      </c>
      <c r="E27172">
        <f>364</f>
        <v>364</v>
      </c>
      <c r="F27172" t="s">
        <v>13</v>
      </c>
      <c r="G27172" t="s">
        <v>75882</v>
      </c>
      <c r="H27172" s="3" t="s">
        <v>75883</v>
      </c>
      <c r="I27172" t="s">
        <v>1725</v>
      </c>
      <c r="J27172" t="s">
        <v>75906</v>
      </c>
    </row>
    <row r="27173" spans="1:10" ht="16" x14ac:dyDescent="0.2">
      <c r="A27173" t="s">
        <v>37365</v>
      </c>
      <c r="B27173" t="s">
        <v>35270</v>
      </c>
      <c r="C27173" t="s">
        <v>35271</v>
      </c>
      <c r="D27173">
        <v>4</v>
      </c>
      <c r="E27173">
        <f>364</f>
        <v>364</v>
      </c>
      <c r="F27173" t="s">
        <v>13</v>
      </c>
      <c r="G27173" t="s">
        <v>75882</v>
      </c>
      <c r="H27173" s="3" t="s">
        <v>75907</v>
      </c>
      <c r="I27173" t="s">
        <v>1725</v>
      </c>
      <c r="J27173" t="s">
        <v>37369</v>
      </c>
    </row>
    <row r="27174" spans="1:10" ht="16" x14ac:dyDescent="0.2">
      <c r="A27174" t="s">
        <v>36382</v>
      </c>
      <c r="B27174" t="s">
        <v>75908</v>
      </c>
      <c r="C27174" t="s">
        <v>75909</v>
      </c>
      <c r="D27174">
        <v>1</v>
      </c>
      <c r="E27174">
        <f>364</f>
        <v>364</v>
      </c>
      <c r="F27174" t="s">
        <v>13</v>
      </c>
      <c r="G27174" t="s">
        <v>75882</v>
      </c>
      <c r="H27174" s="3" t="s">
        <v>75890</v>
      </c>
      <c r="I27174" t="s">
        <v>1725</v>
      </c>
      <c r="J27174" t="s">
        <v>36385</v>
      </c>
    </row>
    <row r="27175" spans="1:10" ht="16" x14ac:dyDescent="0.2">
      <c r="A27175" t="s">
        <v>75891</v>
      </c>
      <c r="B27175" t="s">
        <v>35272</v>
      </c>
      <c r="C27175" t="s">
        <v>35273</v>
      </c>
      <c r="D27175">
        <v>1</v>
      </c>
      <c r="E27175">
        <f>364</f>
        <v>364</v>
      </c>
      <c r="F27175" t="s">
        <v>13</v>
      </c>
      <c r="G27175" t="s">
        <v>75882</v>
      </c>
      <c r="H27175" s="3" t="s">
        <v>75890</v>
      </c>
      <c r="I27175" t="s">
        <v>1725</v>
      </c>
      <c r="J27175" t="s">
        <v>75894</v>
      </c>
    </row>
    <row r="27176" spans="1:10" ht="16" x14ac:dyDescent="0.2">
      <c r="A27176" t="s">
        <v>75910</v>
      </c>
      <c r="B27176" t="s">
        <v>75892</v>
      </c>
      <c r="C27176" t="s">
        <v>75893</v>
      </c>
      <c r="D27176">
        <v>1</v>
      </c>
      <c r="E27176">
        <f>364</f>
        <v>364</v>
      </c>
      <c r="F27176" t="s">
        <v>13</v>
      </c>
      <c r="G27176" t="s">
        <v>75882</v>
      </c>
      <c r="H27176" s="3" t="s">
        <v>75890</v>
      </c>
      <c r="I27176" t="s">
        <v>1725</v>
      </c>
      <c r="J27176" t="s">
        <v>75911</v>
      </c>
    </row>
    <row r="27177" spans="1:10" ht="16" x14ac:dyDescent="0.2">
      <c r="A27177" t="s">
        <v>75912</v>
      </c>
      <c r="B27177" t="s">
        <v>75892</v>
      </c>
      <c r="C27177" t="s">
        <v>75893</v>
      </c>
      <c r="D27177">
        <v>2</v>
      </c>
      <c r="E27177">
        <f>364</f>
        <v>364</v>
      </c>
      <c r="F27177" t="s">
        <v>13</v>
      </c>
      <c r="G27177" t="s">
        <v>75882</v>
      </c>
      <c r="H27177" s="3" t="s">
        <v>75913</v>
      </c>
      <c r="I27177" t="s">
        <v>1725</v>
      </c>
      <c r="J27177" t="s">
        <v>75914</v>
      </c>
    </row>
    <row r="27178" spans="1:10" ht="16" x14ac:dyDescent="0.2">
      <c r="A27178" t="s">
        <v>75912</v>
      </c>
      <c r="B27178" t="s">
        <v>75915</v>
      </c>
      <c r="C27178" t="s">
        <v>75916</v>
      </c>
      <c r="D27178">
        <v>1</v>
      </c>
      <c r="E27178">
        <f>364</f>
        <v>364</v>
      </c>
      <c r="F27178" t="s">
        <v>13</v>
      </c>
      <c r="G27178" t="s">
        <v>75882</v>
      </c>
      <c r="H27178" s="3" t="s">
        <v>75890</v>
      </c>
      <c r="I27178" t="s">
        <v>1725</v>
      </c>
      <c r="J27178" t="s">
        <v>75914</v>
      </c>
    </row>
    <row r="27179" spans="1:10" ht="16" x14ac:dyDescent="0.2">
      <c r="A27179" t="s">
        <v>38637</v>
      </c>
      <c r="B27179" t="s">
        <v>35272</v>
      </c>
      <c r="C27179" t="s">
        <v>35273</v>
      </c>
      <c r="D27179">
        <v>1</v>
      </c>
      <c r="E27179">
        <f>364</f>
        <v>364</v>
      </c>
      <c r="F27179" t="s">
        <v>13</v>
      </c>
      <c r="G27179" t="s">
        <v>75882</v>
      </c>
      <c r="H27179" s="3" t="s">
        <v>75886</v>
      </c>
      <c r="I27179" t="s">
        <v>1725</v>
      </c>
      <c r="J27179" t="s">
        <v>38640</v>
      </c>
    </row>
    <row r="27180" spans="1:10" ht="32" x14ac:dyDescent="0.2">
      <c r="A27180" t="s">
        <v>75917</v>
      </c>
      <c r="B27180" t="s">
        <v>75892</v>
      </c>
      <c r="C27180" t="s">
        <v>75893</v>
      </c>
      <c r="D27180">
        <v>1</v>
      </c>
      <c r="E27180">
        <f>364</f>
        <v>364</v>
      </c>
      <c r="F27180" t="s">
        <v>13</v>
      </c>
      <c r="G27180" t="s">
        <v>75882</v>
      </c>
      <c r="H27180" s="3" t="s">
        <v>75918</v>
      </c>
      <c r="I27180" t="s">
        <v>62</v>
      </c>
      <c r="J27180" t="s">
        <v>75919</v>
      </c>
    </row>
    <row r="27181" spans="1:10" ht="16" x14ac:dyDescent="0.2">
      <c r="A27181" t="s">
        <v>42898</v>
      </c>
      <c r="B27181" t="s">
        <v>75920</v>
      </c>
      <c r="C27181" t="s">
        <v>35271</v>
      </c>
      <c r="D27181">
        <v>2</v>
      </c>
      <c r="E27181">
        <f>364</f>
        <v>364</v>
      </c>
      <c r="F27181" t="s">
        <v>13</v>
      </c>
      <c r="G27181" t="s">
        <v>75882</v>
      </c>
      <c r="H27181" s="3" t="s">
        <v>75883</v>
      </c>
      <c r="I27181" t="s">
        <v>1725</v>
      </c>
      <c r="J27181" t="s">
        <v>42901</v>
      </c>
    </row>
    <row r="27182" spans="1:10" ht="16" x14ac:dyDescent="0.2">
      <c r="A27182" t="s">
        <v>75905</v>
      </c>
      <c r="B27182" t="s">
        <v>75880</v>
      </c>
      <c r="C27182" t="s">
        <v>75881</v>
      </c>
      <c r="D27182">
        <v>2</v>
      </c>
      <c r="E27182">
        <f>364</f>
        <v>364</v>
      </c>
      <c r="F27182" t="s">
        <v>13</v>
      </c>
      <c r="G27182" t="s">
        <v>75882</v>
      </c>
      <c r="H27182" s="3" t="s">
        <v>75883</v>
      </c>
      <c r="I27182" t="s">
        <v>1725</v>
      </c>
      <c r="J27182" t="s">
        <v>75906</v>
      </c>
    </row>
    <row r="27183" spans="1:10" ht="16" x14ac:dyDescent="0.2">
      <c r="A27183" t="s">
        <v>15390</v>
      </c>
      <c r="B27183" t="s">
        <v>75880</v>
      </c>
      <c r="C27183" t="s">
        <v>75881</v>
      </c>
      <c r="D27183">
        <v>3</v>
      </c>
      <c r="E27183">
        <f>364</f>
        <v>364</v>
      </c>
      <c r="F27183" t="s">
        <v>13</v>
      </c>
      <c r="G27183" t="s">
        <v>75882</v>
      </c>
      <c r="H27183" s="3" t="s">
        <v>75890</v>
      </c>
      <c r="I27183" t="s">
        <v>1725</v>
      </c>
      <c r="J27183" t="s">
        <v>15392</v>
      </c>
    </row>
    <row r="27184" spans="1:10" ht="16" x14ac:dyDescent="0.2">
      <c r="A27184" t="s">
        <v>42898</v>
      </c>
      <c r="B27184" t="s">
        <v>75880</v>
      </c>
      <c r="C27184" t="s">
        <v>75881</v>
      </c>
      <c r="D27184">
        <v>1</v>
      </c>
      <c r="E27184">
        <f>364</f>
        <v>364</v>
      </c>
      <c r="F27184" t="s">
        <v>13</v>
      </c>
      <c r="G27184" t="s">
        <v>75882</v>
      </c>
      <c r="H27184" s="3" t="s">
        <v>75921</v>
      </c>
      <c r="I27184" t="s">
        <v>1725</v>
      </c>
      <c r="J27184" t="s">
        <v>42901</v>
      </c>
    </row>
    <row r="27185" spans="1:10" ht="32" x14ac:dyDescent="0.2">
      <c r="A27185" t="s">
        <v>75922</v>
      </c>
      <c r="B27185" t="s">
        <v>75923</v>
      </c>
      <c r="C27185" t="s">
        <v>75924</v>
      </c>
      <c r="D27185">
        <v>2</v>
      </c>
      <c r="E27185">
        <f>364</f>
        <v>364</v>
      </c>
      <c r="F27185" t="s">
        <v>13</v>
      </c>
      <c r="G27185" t="s">
        <v>75882</v>
      </c>
      <c r="H27185" s="3" t="s">
        <v>75925</v>
      </c>
      <c r="I27185" t="s">
        <v>1725</v>
      </c>
      <c r="J27185" t="s">
        <v>75926</v>
      </c>
    </row>
    <row r="27186" spans="1:10" ht="16" x14ac:dyDescent="0.2">
      <c r="A27186" t="s">
        <v>12672</v>
      </c>
      <c r="B27186" t="s">
        <v>75927</v>
      </c>
      <c r="C27186" t="s">
        <v>75928</v>
      </c>
      <c r="D27186">
        <v>2</v>
      </c>
      <c r="E27186">
        <f>364</f>
        <v>364</v>
      </c>
      <c r="F27186" t="s">
        <v>13</v>
      </c>
      <c r="G27186" t="s">
        <v>75882</v>
      </c>
      <c r="H27186" s="3" t="s">
        <v>75929</v>
      </c>
      <c r="I27186" t="s">
        <v>1725</v>
      </c>
      <c r="J27186" t="s">
        <v>12673</v>
      </c>
    </row>
    <row r="27187" spans="1:10" ht="32" x14ac:dyDescent="0.2">
      <c r="A27187" t="s">
        <v>75930</v>
      </c>
      <c r="B27187" t="s">
        <v>7937</v>
      </c>
      <c r="C27187" t="s">
        <v>7938</v>
      </c>
      <c r="D27187">
        <v>2</v>
      </c>
      <c r="E27187">
        <f>364</f>
        <v>364</v>
      </c>
      <c r="F27187" t="s">
        <v>13</v>
      </c>
      <c r="G27187" t="s">
        <v>75882</v>
      </c>
      <c r="H27187" s="3" t="s">
        <v>75925</v>
      </c>
      <c r="I27187" t="s">
        <v>1725</v>
      </c>
      <c r="J27187" t="s">
        <v>75931</v>
      </c>
    </row>
    <row r="27188" spans="1:10" ht="16" x14ac:dyDescent="0.2">
      <c r="A27188" t="s">
        <v>75932</v>
      </c>
      <c r="B27188" t="s">
        <v>75892</v>
      </c>
      <c r="C27188" t="s">
        <v>75893</v>
      </c>
      <c r="D27188">
        <v>2</v>
      </c>
      <c r="E27188">
        <f>364</f>
        <v>364</v>
      </c>
      <c r="F27188" t="s">
        <v>13</v>
      </c>
      <c r="G27188" t="s">
        <v>75882</v>
      </c>
      <c r="H27188" s="3" t="s">
        <v>75921</v>
      </c>
      <c r="I27188" t="s">
        <v>1725</v>
      </c>
      <c r="J27188" t="s">
        <v>75933</v>
      </c>
    </row>
    <row r="27189" spans="1:10" ht="32" x14ac:dyDescent="0.2">
      <c r="A27189" t="s">
        <v>75934</v>
      </c>
      <c r="B27189" t="s">
        <v>35272</v>
      </c>
      <c r="C27189" t="s">
        <v>35273</v>
      </c>
      <c r="D27189">
        <v>1</v>
      </c>
      <c r="E27189">
        <f>364</f>
        <v>364</v>
      </c>
      <c r="F27189" t="s">
        <v>13</v>
      </c>
      <c r="G27189" t="s">
        <v>75882</v>
      </c>
      <c r="H27189" s="3" t="s">
        <v>75935</v>
      </c>
      <c r="I27189" t="s">
        <v>315</v>
      </c>
      <c r="J27189" t="s">
        <v>75936</v>
      </c>
    </row>
    <row r="27190" spans="1:10" ht="16" x14ac:dyDescent="0.2">
      <c r="A27190" t="s">
        <v>75937</v>
      </c>
      <c r="B27190" t="s">
        <v>75927</v>
      </c>
      <c r="C27190" t="s">
        <v>75928</v>
      </c>
      <c r="D27190">
        <v>1</v>
      </c>
      <c r="E27190">
        <f>364</f>
        <v>364</v>
      </c>
      <c r="F27190" t="s">
        <v>13</v>
      </c>
      <c r="G27190" t="s">
        <v>75882</v>
      </c>
      <c r="H27190" s="3" t="s">
        <v>75886</v>
      </c>
      <c r="I27190" t="s">
        <v>1725</v>
      </c>
      <c r="J27190" t="s">
        <v>75938</v>
      </c>
    </row>
    <row r="27191" spans="1:10" ht="16" x14ac:dyDescent="0.2">
      <c r="A27191" t="s">
        <v>75932</v>
      </c>
      <c r="B27191" t="s">
        <v>75915</v>
      </c>
      <c r="C27191" t="s">
        <v>75916</v>
      </c>
      <c r="D27191">
        <v>1</v>
      </c>
      <c r="E27191">
        <f>364</f>
        <v>364</v>
      </c>
      <c r="F27191" t="s">
        <v>13</v>
      </c>
      <c r="G27191" t="s">
        <v>75882</v>
      </c>
      <c r="H27191" s="3" t="s">
        <v>75921</v>
      </c>
      <c r="I27191" t="s">
        <v>1725</v>
      </c>
      <c r="J27191" t="s">
        <v>75933</v>
      </c>
    </row>
    <row r="27192" spans="1:10" ht="16" x14ac:dyDescent="0.2">
      <c r="A27192" t="s">
        <v>75452</v>
      </c>
      <c r="B27192" t="s">
        <v>75880</v>
      </c>
      <c r="C27192" t="s">
        <v>75881</v>
      </c>
      <c r="D27192">
        <v>1</v>
      </c>
      <c r="E27192">
        <f>364</f>
        <v>364</v>
      </c>
      <c r="F27192" t="s">
        <v>13</v>
      </c>
      <c r="G27192" t="s">
        <v>75882</v>
      </c>
      <c r="H27192" s="3" t="s">
        <v>75890</v>
      </c>
      <c r="I27192" t="s">
        <v>1725</v>
      </c>
      <c r="J27192" t="s">
        <v>75457</v>
      </c>
    </row>
    <row r="27193" spans="1:10" ht="16" x14ac:dyDescent="0.2">
      <c r="A27193" t="s">
        <v>75452</v>
      </c>
      <c r="B27193" t="s">
        <v>35270</v>
      </c>
      <c r="C27193" t="s">
        <v>35271</v>
      </c>
      <c r="D27193">
        <v>4</v>
      </c>
      <c r="E27193">
        <f>364</f>
        <v>364</v>
      </c>
      <c r="F27193" t="s">
        <v>13</v>
      </c>
      <c r="G27193" t="s">
        <v>75882</v>
      </c>
      <c r="H27193" s="3" t="s">
        <v>75939</v>
      </c>
      <c r="I27193" t="s">
        <v>1725</v>
      </c>
      <c r="J27193" t="s">
        <v>75457</v>
      </c>
    </row>
    <row r="27194" spans="1:10" ht="16" x14ac:dyDescent="0.2">
      <c r="A27194" t="s">
        <v>15426</v>
      </c>
      <c r="B27194" t="s">
        <v>75880</v>
      </c>
      <c r="C27194" t="s">
        <v>75881</v>
      </c>
      <c r="D27194">
        <v>3</v>
      </c>
      <c r="E27194">
        <f>364</f>
        <v>364</v>
      </c>
      <c r="F27194" t="s">
        <v>13</v>
      </c>
      <c r="G27194" t="s">
        <v>75882</v>
      </c>
      <c r="H27194" s="3" t="s">
        <v>75890</v>
      </c>
      <c r="I27194" t="s">
        <v>1725</v>
      </c>
      <c r="J27194" t="s">
        <v>15427</v>
      </c>
    </row>
    <row r="27195" spans="1:10" ht="32" x14ac:dyDescent="0.2">
      <c r="A27195" t="s">
        <v>75922</v>
      </c>
      <c r="B27195" t="s">
        <v>7937</v>
      </c>
      <c r="C27195" t="s">
        <v>7938</v>
      </c>
      <c r="D27195">
        <v>1</v>
      </c>
      <c r="E27195">
        <f>364</f>
        <v>364</v>
      </c>
      <c r="F27195" t="s">
        <v>13</v>
      </c>
      <c r="G27195" t="s">
        <v>75882</v>
      </c>
      <c r="H27195" s="3" t="s">
        <v>75925</v>
      </c>
      <c r="I27195" t="s">
        <v>1725</v>
      </c>
      <c r="J27195" t="s">
        <v>75926</v>
      </c>
    </row>
    <row r="27196" spans="1:10" ht="16" x14ac:dyDescent="0.2">
      <c r="A27196" t="s">
        <v>75452</v>
      </c>
      <c r="B27196" t="s">
        <v>35272</v>
      </c>
      <c r="C27196" t="s">
        <v>35273</v>
      </c>
      <c r="D27196">
        <v>3</v>
      </c>
      <c r="E27196">
        <f>364</f>
        <v>364</v>
      </c>
      <c r="F27196" t="s">
        <v>13</v>
      </c>
      <c r="G27196" t="s">
        <v>75882</v>
      </c>
      <c r="H27196" s="3" t="s">
        <v>75890</v>
      </c>
      <c r="I27196" t="s">
        <v>1725</v>
      </c>
      <c r="J27196" t="s">
        <v>75457</v>
      </c>
    </row>
    <row r="27197" spans="1:10" ht="16" x14ac:dyDescent="0.2">
      <c r="A27197" t="s">
        <v>49171</v>
      </c>
      <c r="B27197" t="s">
        <v>75880</v>
      </c>
      <c r="C27197" t="s">
        <v>75881</v>
      </c>
      <c r="D27197">
        <v>3</v>
      </c>
      <c r="E27197">
        <f>364</f>
        <v>364</v>
      </c>
      <c r="F27197" t="s">
        <v>13</v>
      </c>
      <c r="G27197" t="s">
        <v>75882</v>
      </c>
      <c r="H27197" s="3" t="s">
        <v>75883</v>
      </c>
      <c r="I27197" t="s">
        <v>1725</v>
      </c>
      <c r="J27197" t="s">
        <v>49173</v>
      </c>
    </row>
    <row r="27198" spans="1:10" ht="16" x14ac:dyDescent="0.2">
      <c r="A27198" t="s">
        <v>25122</v>
      </c>
      <c r="B27198" t="s">
        <v>75940</v>
      </c>
      <c r="C27198" t="s">
        <v>75941</v>
      </c>
      <c r="D27198">
        <v>4</v>
      </c>
      <c r="E27198">
        <f>364</f>
        <v>364</v>
      </c>
      <c r="F27198" t="s">
        <v>13</v>
      </c>
      <c r="G27198" t="s">
        <v>75882</v>
      </c>
      <c r="H27198" s="3" t="s">
        <v>75942</v>
      </c>
      <c r="I27198" t="s">
        <v>16</v>
      </c>
      <c r="J27198" t="s">
        <v>25127</v>
      </c>
    </row>
    <row r="27199" spans="1:10" ht="16" x14ac:dyDescent="0.2">
      <c r="A27199" t="s">
        <v>75905</v>
      </c>
      <c r="B27199" t="s">
        <v>75943</v>
      </c>
      <c r="C27199" t="s">
        <v>75944</v>
      </c>
      <c r="D27199">
        <v>3</v>
      </c>
      <c r="E27199">
        <f>364</f>
        <v>364</v>
      </c>
      <c r="F27199" t="s">
        <v>13</v>
      </c>
      <c r="G27199" t="s">
        <v>75882</v>
      </c>
      <c r="H27199" s="3" t="s">
        <v>75883</v>
      </c>
      <c r="I27199" t="s">
        <v>1725</v>
      </c>
      <c r="J27199" t="s">
        <v>75906</v>
      </c>
    </row>
    <row r="27200" spans="1:10" ht="32" x14ac:dyDescent="0.2">
      <c r="A27200" t="s">
        <v>75930</v>
      </c>
      <c r="B27200" t="s">
        <v>75923</v>
      </c>
      <c r="C27200" t="s">
        <v>75924</v>
      </c>
      <c r="D27200">
        <v>1</v>
      </c>
      <c r="E27200">
        <f>364</f>
        <v>364</v>
      </c>
      <c r="F27200" t="s">
        <v>13</v>
      </c>
      <c r="G27200" t="s">
        <v>75882</v>
      </c>
      <c r="H27200" s="3" t="s">
        <v>75925</v>
      </c>
      <c r="I27200" t="s">
        <v>1725</v>
      </c>
      <c r="J27200" t="s">
        <v>75931</v>
      </c>
    </row>
    <row r="27201" spans="1:10" ht="16" x14ac:dyDescent="0.2">
      <c r="A27201" t="s">
        <v>75673</v>
      </c>
      <c r="B27201" t="s">
        <v>75945</v>
      </c>
      <c r="C27201" t="s">
        <v>75946</v>
      </c>
      <c r="D27201">
        <v>2</v>
      </c>
      <c r="E27201" t="s">
        <v>730</v>
      </c>
      <c r="F27201" t="s">
        <v>13</v>
      </c>
      <c r="G27201" t="s">
        <v>75947</v>
      </c>
      <c r="H27201" s="3" t="s">
        <v>75948</v>
      </c>
      <c r="I27201" t="s">
        <v>1725</v>
      </c>
      <c r="J27201" t="s">
        <v>75674</v>
      </c>
    </row>
    <row r="27202" spans="1:10" ht="16" x14ac:dyDescent="0.2">
      <c r="A27202" t="s">
        <v>75949</v>
      </c>
      <c r="B27202" t="s">
        <v>75950</v>
      </c>
      <c r="C27202" t="s">
        <v>75951</v>
      </c>
      <c r="D27202">
        <v>1</v>
      </c>
      <c r="E27202" t="s">
        <v>730</v>
      </c>
      <c r="F27202" t="s">
        <v>13</v>
      </c>
      <c r="G27202" t="s">
        <v>75947</v>
      </c>
      <c r="H27202" s="3" t="s">
        <v>75948</v>
      </c>
      <c r="I27202" t="s">
        <v>1725</v>
      </c>
      <c r="J27202" t="s">
        <v>75952</v>
      </c>
    </row>
    <row r="27203" spans="1:10" ht="16" x14ac:dyDescent="0.2">
      <c r="A27203" t="s">
        <v>4279</v>
      </c>
      <c r="B27203" t="s">
        <v>75953</v>
      </c>
      <c r="C27203" t="s">
        <v>75954</v>
      </c>
      <c r="D27203">
        <v>3</v>
      </c>
      <c r="E27203" t="s">
        <v>730</v>
      </c>
      <c r="F27203" t="s">
        <v>13</v>
      </c>
      <c r="G27203" t="s">
        <v>75947</v>
      </c>
      <c r="H27203" s="3" t="s">
        <v>75955</v>
      </c>
      <c r="I27203" t="s">
        <v>1725</v>
      </c>
      <c r="J27203" t="s">
        <v>4284</v>
      </c>
    </row>
    <row r="27204" spans="1:10" ht="16" x14ac:dyDescent="0.2">
      <c r="A27204" t="s">
        <v>75949</v>
      </c>
      <c r="B27204" t="s">
        <v>75956</v>
      </c>
      <c r="C27204" t="s">
        <v>75957</v>
      </c>
      <c r="D27204">
        <v>3</v>
      </c>
      <c r="E27204" t="s">
        <v>730</v>
      </c>
      <c r="F27204" t="s">
        <v>13</v>
      </c>
      <c r="G27204" t="s">
        <v>75947</v>
      </c>
      <c r="H27204" s="3" t="s">
        <v>75948</v>
      </c>
      <c r="I27204" t="s">
        <v>1725</v>
      </c>
      <c r="J27204" t="s">
        <v>75952</v>
      </c>
    </row>
    <row r="27205" spans="1:10" ht="16" x14ac:dyDescent="0.2">
      <c r="A27205" t="s">
        <v>75949</v>
      </c>
      <c r="B27205" t="s">
        <v>75958</v>
      </c>
      <c r="C27205" t="s">
        <v>75959</v>
      </c>
      <c r="D27205">
        <v>2</v>
      </c>
      <c r="E27205" t="s">
        <v>730</v>
      </c>
      <c r="F27205" t="s">
        <v>13</v>
      </c>
      <c r="G27205" t="s">
        <v>75947</v>
      </c>
      <c r="H27205" s="3" t="s">
        <v>75948</v>
      </c>
      <c r="I27205" t="s">
        <v>1725</v>
      </c>
      <c r="J27205" t="s">
        <v>75952</v>
      </c>
    </row>
    <row r="27206" spans="1:10" ht="32" x14ac:dyDescent="0.2">
      <c r="A27206" t="s">
        <v>75960</v>
      </c>
      <c r="B27206" t="s">
        <v>75961</v>
      </c>
      <c r="C27206" t="s">
        <v>75962</v>
      </c>
      <c r="D27206">
        <v>2</v>
      </c>
      <c r="E27206" t="s">
        <v>13</v>
      </c>
      <c r="F27206" t="s">
        <v>13</v>
      </c>
      <c r="G27206" t="s">
        <v>75963</v>
      </c>
      <c r="H27206" s="3" t="s">
        <v>75964</v>
      </c>
      <c r="I27206" t="s">
        <v>1725</v>
      </c>
      <c r="J27206" t="s">
        <v>75965</v>
      </c>
    </row>
    <row r="27207" spans="1:10" ht="16" x14ac:dyDescent="0.2">
      <c r="A27207" t="s">
        <v>37673</v>
      </c>
      <c r="B27207" t="s">
        <v>75966</v>
      </c>
      <c r="C27207" t="s">
        <v>75967</v>
      </c>
      <c r="D27207">
        <v>1</v>
      </c>
      <c r="E27207" t="s">
        <v>13</v>
      </c>
      <c r="F27207" t="s">
        <v>13</v>
      </c>
      <c r="G27207" t="s">
        <v>75963</v>
      </c>
      <c r="H27207" s="3" t="s">
        <v>75968</v>
      </c>
      <c r="I27207" t="s">
        <v>1725</v>
      </c>
      <c r="J27207" t="s">
        <v>37674</v>
      </c>
    </row>
    <row r="27208" spans="1:10" ht="16" x14ac:dyDescent="0.2">
      <c r="A27208" t="s">
        <v>75969</v>
      </c>
      <c r="B27208" t="s">
        <v>75970</v>
      </c>
      <c r="C27208" t="s">
        <v>75971</v>
      </c>
      <c r="D27208">
        <v>2</v>
      </c>
      <c r="E27208" t="s">
        <v>13</v>
      </c>
      <c r="F27208" t="s">
        <v>13</v>
      </c>
      <c r="G27208" t="s">
        <v>75963</v>
      </c>
      <c r="H27208" s="3" t="s">
        <v>75972</v>
      </c>
      <c r="I27208" t="s">
        <v>1725</v>
      </c>
      <c r="J27208" t="s">
        <v>75973</v>
      </c>
    </row>
    <row r="27209" spans="1:10" ht="16" x14ac:dyDescent="0.2">
      <c r="A27209" t="s">
        <v>75974</v>
      </c>
      <c r="B27209" t="s">
        <v>75961</v>
      </c>
      <c r="C27209" t="s">
        <v>75962</v>
      </c>
      <c r="D27209">
        <v>2</v>
      </c>
      <c r="E27209" t="s">
        <v>13</v>
      </c>
      <c r="F27209" t="s">
        <v>13</v>
      </c>
      <c r="G27209" t="s">
        <v>75963</v>
      </c>
      <c r="H27209" s="3" t="s">
        <v>75972</v>
      </c>
      <c r="I27209" t="s">
        <v>1725</v>
      </c>
      <c r="J27209" t="s">
        <v>75975</v>
      </c>
    </row>
    <row r="27210" spans="1:10" ht="16" x14ac:dyDescent="0.2">
      <c r="A27210" t="s">
        <v>75960</v>
      </c>
      <c r="B27210" t="s">
        <v>75976</v>
      </c>
      <c r="C27210" t="s">
        <v>75977</v>
      </c>
      <c r="D27210">
        <v>3</v>
      </c>
      <c r="E27210" t="s">
        <v>13</v>
      </c>
      <c r="F27210" t="s">
        <v>13</v>
      </c>
      <c r="G27210" t="s">
        <v>75963</v>
      </c>
      <c r="H27210" s="3" t="s">
        <v>75972</v>
      </c>
      <c r="I27210" t="s">
        <v>1725</v>
      </c>
      <c r="J27210" t="s">
        <v>75965</v>
      </c>
    </row>
    <row r="27211" spans="1:10" ht="16" x14ac:dyDescent="0.2">
      <c r="A27211" t="s">
        <v>75783</v>
      </c>
      <c r="B27211" t="s">
        <v>75978</v>
      </c>
      <c r="C27211" t="s">
        <v>75979</v>
      </c>
      <c r="D27211">
        <v>3</v>
      </c>
      <c r="E27211" t="s">
        <v>13</v>
      </c>
      <c r="F27211" t="s">
        <v>13</v>
      </c>
      <c r="G27211" t="s">
        <v>75963</v>
      </c>
      <c r="H27211" s="3" t="s">
        <v>75972</v>
      </c>
      <c r="I27211" t="s">
        <v>1725</v>
      </c>
      <c r="J27211" t="s">
        <v>75786</v>
      </c>
    </row>
    <row r="27212" spans="1:10" ht="16" x14ac:dyDescent="0.2">
      <c r="A27212" t="s">
        <v>75974</v>
      </c>
      <c r="B27212" t="s">
        <v>75980</v>
      </c>
      <c r="C27212" t="s">
        <v>75981</v>
      </c>
      <c r="D27212">
        <v>1</v>
      </c>
      <c r="E27212" t="s">
        <v>13</v>
      </c>
      <c r="F27212" t="s">
        <v>13</v>
      </c>
      <c r="G27212" t="s">
        <v>75963</v>
      </c>
      <c r="H27212" s="3" t="s">
        <v>75972</v>
      </c>
      <c r="I27212" t="s">
        <v>1725</v>
      </c>
      <c r="J27212" t="s">
        <v>75975</v>
      </c>
    </row>
    <row r="27213" spans="1:10" ht="16" x14ac:dyDescent="0.2">
      <c r="A27213" t="s">
        <v>75960</v>
      </c>
      <c r="B27213" t="s">
        <v>75982</v>
      </c>
      <c r="C27213" t="s">
        <v>75983</v>
      </c>
      <c r="D27213">
        <v>4</v>
      </c>
      <c r="E27213" t="s">
        <v>13</v>
      </c>
      <c r="F27213" t="s">
        <v>13</v>
      </c>
      <c r="G27213" t="s">
        <v>75963</v>
      </c>
      <c r="H27213" s="3" t="s">
        <v>75972</v>
      </c>
      <c r="I27213" t="s">
        <v>1725</v>
      </c>
      <c r="J27213" t="s">
        <v>75965</v>
      </c>
    </row>
    <row r="27214" spans="1:10" ht="16" x14ac:dyDescent="0.2">
      <c r="A27214" t="s">
        <v>37673</v>
      </c>
      <c r="B27214" t="s">
        <v>75976</v>
      </c>
      <c r="C27214" t="s">
        <v>75977</v>
      </c>
      <c r="D27214">
        <v>3</v>
      </c>
      <c r="E27214" t="s">
        <v>13</v>
      </c>
      <c r="F27214" t="s">
        <v>13</v>
      </c>
      <c r="G27214" t="s">
        <v>75963</v>
      </c>
      <c r="H27214" s="3" t="s">
        <v>75968</v>
      </c>
      <c r="I27214" t="s">
        <v>1725</v>
      </c>
      <c r="J27214" t="s">
        <v>37674</v>
      </c>
    </row>
    <row r="27215" spans="1:10" ht="16" x14ac:dyDescent="0.2">
      <c r="A27215" t="s">
        <v>26699</v>
      </c>
      <c r="B27215" t="s">
        <v>75978</v>
      </c>
      <c r="C27215" t="s">
        <v>75979</v>
      </c>
      <c r="D27215">
        <v>5</v>
      </c>
      <c r="E27215" t="s">
        <v>13</v>
      </c>
      <c r="F27215" t="s">
        <v>13</v>
      </c>
      <c r="G27215" t="s">
        <v>75963</v>
      </c>
      <c r="H27215" s="3" t="s">
        <v>75972</v>
      </c>
      <c r="I27215" t="s">
        <v>1725</v>
      </c>
      <c r="J27215" t="s">
        <v>26703</v>
      </c>
    </row>
    <row r="27216" spans="1:10" ht="16" x14ac:dyDescent="0.2">
      <c r="A27216" t="s">
        <v>75969</v>
      </c>
      <c r="B27216" t="s">
        <v>75984</v>
      </c>
      <c r="C27216" t="s">
        <v>75985</v>
      </c>
      <c r="D27216">
        <v>1</v>
      </c>
      <c r="E27216" t="s">
        <v>13</v>
      </c>
      <c r="F27216" t="s">
        <v>13</v>
      </c>
      <c r="G27216" t="s">
        <v>75963</v>
      </c>
      <c r="H27216" s="3" t="s">
        <v>75972</v>
      </c>
      <c r="I27216" t="s">
        <v>1725</v>
      </c>
      <c r="J27216" t="s">
        <v>75973</v>
      </c>
    </row>
    <row r="27217" spans="1:10" ht="16" x14ac:dyDescent="0.2">
      <c r="A27217" t="s">
        <v>75986</v>
      </c>
      <c r="B27217" t="s">
        <v>75984</v>
      </c>
      <c r="C27217" t="s">
        <v>75985</v>
      </c>
      <c r="D27217">
        <v>1</v>
      </c>
      <c r="E27217" t="s">
        <v>13</v>
      </c>
      <c r="F27217" t="s">
        <v>13</v>
      </c>
      <c r="G27217" t="s">
        <v>75963</v>
      </c>
      <c r="H27217" s="3" t="s">
        <v>75972</v>
      </c>
      <c r="I27217" t="s">
        <v>1725</v>
      </c>
      <c r="J27217" t="s">
        <v>75987</v>
      </c>
    </row>
    <row r="27218" spans="1:10" ht="32" x14ac:dyDescent="0.2">
      <c r="A27218" t="s">
        <v>75960</v>
      </c>
      <c r="B27218" t="s">
        <v>75966</v>
      </c>
      <c r="C27218" t="s">
        <v>75967</v>
      </c>
      <c r="D27218">
        <v>1</v>
      </c>
      <c r="E27218" t="s">
        <v>13</v>
      </c>
      <c r="F27218" t="s">
        <v>13</v>
      </c>
      <c r="G27218" t="s">
        <v>75963</v>
      </c>
      <c r="H27218" s="3" t="s">
        <v>75964</v>
      </c>
      <c r="I27218" t="s">
        <v>1725</v>
      </c>
      <c r="J27218" t="s">
        <v>75965</v>
      </c>
    </row>
    <row r="27219" spans="1:10" ht="16" x14ac:dyDescent="0.2">
      <c r="A27219" t="s">
        <v>75986</v>
      </c>
      <c r="B27219" t="s">
        <v>75970</v>
      </c>
      <c r="C27219" t="s">
        <v>75971</v>
      </c>
      <c r="D27219">
        <v>2</v>
      </c>
      <c r="E27219" t="s">
        <v>13</v>
      </c>
      <c r="F27219" t="s">
        <v>13</v>
      </c>
      <c r="G27219" t="s">
        <v>75963</v>
      </c>
      <c r="H27219" s="3" t="s">
        <v>75972</v>
      </c>
      <c r="I27219" t="s">
        <v>1725</v>
      </c>
      <c r="J27219" t="s">
        <v>75987</v>
      </c>
    </row>
    <row r="27220" spans="1:10" ht="32" x14ac:dyDescent="0.2">
      <c r="A27220" t="s">
        <v>75974</v>
      </c>
      <c r="B27220" t="s">
        <v>75976</v>
      </c>
      <c r="C27220" t="s">
        <v>75977</v>
      </c>
      <c r="D27220">
        <v>3</v>
      </c>
      <c r="E27220" t="s">
        <v>13</v>
      </c>
      <c r="F27220" t="s">
        <v>13</v>
      </c>
      <c r="G27220" t="s">
        <v>75988</v>
      </c>
      <c r="H27220" s="3" t="s">
        <v>75989</v>
      </c>
      <c r="I27220" t="s">
        <v>1725</v>
      </c>
      <c r="J27220" t="s">
        <v>75975</v>
      </c>
    </row>
    <row r="27221" spans="1:10" ht="16" x14ac:dyDescent="0.2">
      <c r="A27221" t="s">
        <v>46909</v>
      </c>
      <c r="B27221" t="s">
        <v>75990</v>
      </c>
      <c r="C27221" t="s">
        <v>75991</v>
      </c>
      <c r="D27221">
        <v>4</v>
      </c>
      <c r="E27221" t="s">
        <v>1246</v>
      </c>
      <c r="F27221" t="s">
        <v>13</v>
      </c>
      <c r="G27221" t="s">
        <v>75992</v>
      </c>
      <c r="H27221" s="3" t="s">
        <v>75993</v>
      </c>
      <c r="I27221" t="s">
        <v>1725</v>
      </c>
      <c r="J27221" t="s">
        <v>46914</v>
      </c>
    </row>
    <row r="27222" spans="1:10" ht="16" x14ac:dyDescent="0.2">
      <c r="A27222" t="s">
        <v>46909</v>
      </c>
      <c r="B27222" t="s">
        <v>75994</v>
      </c>
      <c r="C27222" t="s">
        <v>75995</v>
      </c>
      <c r="D27222">
        <v>5</v>
      </c>
      <c r="E27222" t="s">
        <v>1246</v>
      </c>
      <c r="F27222" t="s">
        <v>13</v>
      </c>
      <c r="G27222" t="s">
        <v>75992</v>
      </c>
      <c r="H27222" s="3" t="s">
        <v>75993</v>
      </c>
      <c r="I27222" t="s">
        <v>1725</v>
      </c>
      <c r="J27222" t="s">
        <v>46914</v>
      </c>
    </row>
    <row r="27223" spans="1:10" ht="16" x14ac:dyDescent="0.2">
      <c r="A27223" t="s">
        <v>46636</v>
      </c>
      <c r="B27223" t="s">
        <v>75996</v>
      </c>
      <c r="C27223" t="s">
        <v>75997</v>
      </c>
      <c r="D27223">
        <v>1</v>
      </c>
      <c r="E27223" t="s">
        <v>1246</v>
      </c>
      <c r="F27223" t="s">
        <v>13</v>
      </c>
      <c r="G27223" t="s">
        <v>75992</v>
      </c>
      <c r="H27223" s="3" t="s">
        <v>75998</v>
      </c>
      <c r="I27223" t="s">
        <v>1725</v>
      </c>
      <c r="J27223" t="s">
        <v>46638</v>
      </c>
    </row>
    <row r="27224" spans="1:10" ht="16" x14ac:dyDescent="0.2">
      <c r="A27224" t="s">
        <v>46909</v>
      </c>
      <c r="B27224" t="s">
        <v>75999</v>
      </c>
      <c r="C27224" t="s">
        <v>76000</v>
      </c>
      <c r="D27224">
        <v>7</v>
      </c>
      <c r="E27224" t="s">
        <v>1246</v>
      </c>
      <c r="F27224" t="s">
        <v>13</v>
      </c>
      <c r="G27224" t="s">
        <v>75992</v>
      </c>
      <c r="H27224" s="3" t="s">
        <v>75993</v>
      </c>
      <c r="I27224" t="s">
        <v>1725</v>
      </c>
      <c r="J27224" t="s">
        <v>46914</v>
      </c>
    </row>
    <row r="27225" spans="1:10" ht="16" x14ac:dyDescent="0.2">
      <c r="A27225" t="s">
        <v>46909</v>
      </c>
      <c r="B27225" t="s">
        <v>76001</v>
      </c>
      <c r="C27225" t="s">
        <v>76002</v>
      </c>
      <c r="D27225">
        <v>1</v>
      </c>
      <c r="E27225" t="s">
        <v>1246</v>
      </c>
      <c r="F27225" t="s">
        <v>13</v>
      </c>
      <c r="G27225" t="s">
        <v>75992</v>
      </c>
      <c r="H27225" s="3" t="s">
        <v>75993</v>
      </c>
      <c r="I27225" t="s">
        <v>1725</v>
      </c>
      <c r="J27225" t="s">
        <v>46914</v>
      </c>
    </row>
    <row r="27226" spans="1:10" ht="16" x14ac:dyDescent="0.2">
      <c r="A27226" t="s">
        <v>46909</v>
      </c>
      <c r="B27226" t="s">
        <v>76003</v>
      </c>
      <c r="C27226" t="s">
        <v>76004</v>
      </c>
      <c r="D27226">
        <v>6</v>
      </c>
      <c r="E27226" t="s">
        <v>1246</v>
      </c>
      <c r="F27226" t="s">
        <v>13</v>
      </c>
      <c r="G27226" t="s">
        <v>75992</v>
      </c>
      <c r="H27226" s="3" t="s">
        <v>75993</v>
      </c>
      <c r="I27226" t="s">
        <v>1725</v>
      </c>
      <c r="J27226" t="s">
        <v>46914</v>
      </c>
    </row>
    <row r="27227" spans="1:10" ht="16" x14ac:dyDescent="0.2">
      <c r="A27227" t="s">
        <v>76005</v>
      </c>
      <c r="B27227" t="s">
        <v>75996</v>
      </c>
      <c r="C27227" t="s">
        <v>75997</v>
      </c>
      <c r="D27227">
        <v>1</v>
      </c>
      <c r="E27227" t="s">
        <v>1246</v>
      </c>
      <c r="F27227" t="s">
        <v>13</v>
      </c>
      <c r="G27227" t="s">
        <v>75992</v>
      </c>
      <c r="H27227" s="3" t="s">
        <v>75998</v>
      </c>
      <c r="I27227" t="s">
        <v>1725</v>
      </c>
      <c r="J27227" t="s">
        <v>76006</v>
      </c>
    </row>
    <row r="27228" spans="1:10" ht="16" x14ac:dyDescent="0.2">
      <c r="A27228" t="s">
        <v>46636</v>
      </c>
      <c r="B27228" t="s">
        <v>76007</v>
      </c>
      <c r="C27228" t="s">
        <v>76008</v>
      </c>
      <c r="D27228">
        <v>2</v>
      </c>
      <c r="E27228" t="s">
        <v>1246</v>
      </c>
      <c r="F27228" t="s">
        <v>13</v>
      </c>
      <c r="G27228" t="s">
        <v>75992</v>
      </c>
      <c r="H27228" s="3" t="s">
        <v>75998</v>
      </c>
      <c r="I27228" t="s">
        <v>1725</v>
      </c>
      <c r="J27228" t="s">
        <v>46638</v>
      </c>
    </row>
    <row r="27229" spans="1:10" ht="16" x14ac:dyDescent="0.2">
      <c r="A27229" t="s">
        <v>76005</v>
      </c>
      <c r="B27229" t="s">
        <v>76009</v>
      </c>
      <c r="C27229" t="s">
        <v>76010</v>
      </c>
      <c r="D27229">
        <v>2</v>
      </c>
      <c r="E27229" t="s">
        <v>1246</v>
      </c>
      <c r="F27229" t="s">
        <v>13</v>
      </c>
      <c r="G27229" t="s">
        <v>75992</v>
      </c>
      <c r="H27229" s="3" t="s">
        <v>75998</v>
      </c>
      <c r="I27229" t="s">
        <v>1725</v>
      </c>
      <c r="J27229" t="s">
        <v>76006</v>
      </c>
    </row>
    <row r="27230" spans="1:10" ht="16" x14ac:dyDescent="0.2">
      <c r="A27230" t="s">
        <v>46909</v>
      </c>
      <c r="B27230" t="s">
        <v>76011</v>
      </c>
      <c r="C27230" t="s">
        <v>76012</v>
      </c>
      <c r="D27230">
        <v>8</v>
      </c>
      <c r="E27230" t="s">
        <v>1246</v>
      </c>
      <c r="F27230" t="s">
        <v>13</v>
      </c>
      <c r="G27230" t="s">
        <v>75992</v>
      </c>
      <c r="H27230" s="3" t="s">
        <v>75993</v>
      </c>
      <c r="I27230" t="s">
        <v>1725</v>
      </c>
      <c r="J27230" t="s">
        <v>46914</v>
      </c>
    </row>
    <row r="27231" spans="1:10" ht="16" x14ac:dyDescent="0.2">
      <c r="A27231" t="s">
        <v>76005</v>
      </c>
      <c r="B27231" t="s">
        <v>76013</v>
      </c>
      <c r="C27231" t="s">
        <v>76014</v>
      </c>
      <c r="D27231">
        <v>3</v>
      </c>
      <c r="E27231" t="s">
        <v>1246</v>
      </c>
      <c r="F27231" t="s">
        <v>13</v>
      </c>
      <c r="G27231" t="s">
        <v>76015</v>
      </c>
      <c r="H27231" s="3" t="s">
        <v>76016</v>
      </c>
      <c r="I27231" t="s">
        <v>269</v>
      </c>
      <c r="J27231" t="s">
        <v>76006</v>
      </c>
    </row>
    <row r="27232" spans="1:10" ht="16" x14ac:dyDescent="0.2">
      <c r="A27232" t="s">
        <v>4279</v>
      </c>
      <c r="B27232" t="s">
        <v>76017</v>
      </c>
      <c r="C27232" t="s">
        <v>76018</v>
      </c>
      <c r="D27232">
        <v>4</v>
      </c>
      <c r="E27232" t="s">
        <v>730</v>
      </c>
      <c r="F27232" t="s">
        <v>13</v>
      </c>
      <c r="G27232" t="s">
        <v>76019</v>
      </c>
      <c r="H27232" s="3" t="s">
        <v>76020</v>
      </c>
      <c r="I27232" t="s">
        <v>1725</v>
      </c>
      <c r="J27232" t="s">
        <v>4284</v>
      </c>
    </row>
    <row r="27233" spans="1:10" ht="16" x14ac:dyDescent="0.2">
      <c r="A27233" t="s">
        <v>76021</v>
      </c>
      <c r="B27233" t="s">
        <v>76022</v>
      </c>
      <c r="C27233" t="s">
        <v>76023</v>
      </c>
      <c r="D27233">
        <v>2</v>
      </c>
      <c r="E27233" t="s">
        <v>730</v>
      </c>
      <c r="F27233" t="s">
        <v>13</v>
      </c>
      <c r="G27233" t="s">
        <v>76019</v>
      </c>
      <c r="H27233" s="3" t="s">
        <v>76024</v>
      </c>
      <c r="I27233" t="s">
        <v>1725</v>
      </c>
      <c r="J27233" t="s">
        <v>76025</v>
      </c>
    </row>
    <row r="27234" spans="1:10" ht="16" x14ac:dyDescent="0.2">
      <c r="A27234" t="s">
        <v>75690</v>
      </c>
      <c r="B27234" t="s">
        <v>76026</v>
      </c>
      <c r="C27234" t="s">
        <v>76027</v>
      </c>
      <c r="D27234">
        <v>3</v>
      </c>
      <c r="E27234" t="s">
        <v>730</v>
      </c>
      <c r="F27234" t="s">
        <v>13</v>
      </c>
      <c r="G27234" t="s">
        <v>76019</v>
      </c>
      <c r="H27234" s="3" t="s">
        <v>76028</v>
      </c>
      <c r="I27234" t="s">
        <v>1725</v>
      </c>
      <c r="J27234" t="s">
        <v>75694</v>
      </c>
    </row>
    <row r="27235" spans="1:10" ht="16" x14ac:dyDescent="0.2">
      <c r="A27235" t="s">
        <v>75690</v>
      </c>
      <c r="B27235" t="s">
        <v>75691</v>
      </c>
      <c r="C27235" t="s">
        <v>76029</v>
      </c>
      <c r="D27235">
        <v>1</v>
      </c>
      <c r="E27235" t="s">
        <v>730</v>
      </c>
      <c r="F27235" t="s">
        <v>13</v>
      </c>
      <c r="G27235" t="s">
        <v>76019</v>
      </c>
      <c r="H27235" s="3" t="s">
        <v>76028</v>
      </c>
      <c r="I27235" t="s">
        <v>1725</v>
      </c>
      <c r="J27235" t="s">
        <v>75694</v>
      </c>
    </row>
    <row r="27236" spans="1:10" ht="16" x14ac:dyDescent="0.2">
      <c r="A27236" t="s">
        <v>75370</v>
      </c>
      <c r="B27236" t="s">
        <v>76017</v>
      </c>
      <c r="C27236" t="s">
        <v>76018</v>
      </c>
      <c r="D27236">
        <v>2</v>
      </c>
      <c r="E27236" t="s">
        <v>730</v>
      </c>
      <c r="F27236" t="s">
        <v>13</v>
      </c>
      <c r="G27236" t="s">
        <v>76019</v>
      </c>
      <c r="H27236" s="3" t="s">
        <v>76030</v>
      </c>
      <c r="I27236" t="s">
        <v>1725</v>
      </c>
      <c r="J27236" t="s">
        <v>75374</v>
      </c>
    </row>
    <row r="27237" spans="1:10" ht="32" x14ac:dyDescent="0.2">
      <c r="A27237" t="s">
        <v>4279</v>
      </c>
      <c r="B27237" t="s">
        <v>76031</v>
      </c>
      <c r="C27237" t="s">
        <v>76032</v>
      </c>
      <c r="D27237">
        <v>1</v>
      </c>
      <c r="E27237" t="s">
        <v>13</v>
      </c>
      <c r="F27237" t="s">
        <v>13</v>
      </c>
      <c r="G27237" t="s">
        <v>76033</v>
      </c>
      <c r="H27237" s="3" t="s">
        <v>76034</v>
      </c>
      <c r="I27237" t="s">
        <v>404</v>
      </c>
      <c r="J27237" t="s">
        <v>4284</v>
      </c>
    </row>
    <row r="27238" spans="1:10" ht="16" x14ac:dyDescent="0.2">
      <c r="A27238" t="s">
        <v>44749</v>
      </c>
      <c r="B27238" t="s">
        <v>69595</v>
      </c>
      <c r="C27238" t="s">
        <v>76035</v>
      </c>
      <c r="D27238">
        <v>2</v>
      </c>
      <c r="E27238" t="s">
        <v>13</v>
      </c>
      <c r="F27238" t="s">
        <v>13</v>
      </c>
      <c r="G27238" t="s">
        <v>76036</v>
      </c>
      <c r="H27238" s="3" t="s">
        <v>76037</v>
      </c>
      <c r="I27238" t="s">
        <v>1725</v>
      </c>
      <c r="J27238" t="s">
        <v>44754</v>
      </c>
    </row>
    <row r="27239" spans="1:10" ht="16" x14ac:dyDescent="0.2">
      <c r="A27239" t="s">
        <v>12782</v>
      </c>
      <c r="B27239" t="s">
        <v>12793</v>
      </c>
      <c r="C27239" t="s">
        <v>12794</v>
      </c>
      <c r="D27239">
        <v>4</v>
      </c>
      <c r="E27239">
        <f>328</f>
        <v>328</v>
      </c>
      <c r="F27239" t="s">
        <v>13</v>
      </c>
      <c r="G27239" t="s">
        <v>76038</v>
      </c>
      <c r="H27239" s="3" t="s">
        <v>76039</v>
      </c>
      <c r="I27239" t="s">
        <v>4995</v>
      </c>
      <c r="J27239" t="s">
        <v>12785</v>
      </c>
    </row>
    <row r="27240" spans="1:10" ht="16" x14ac:dyDescent="0.2">
      <c r="A27240" t="s">
        <v>75728</v>
      </c>
      <c r="B27240" t="s">
        <v>75266</v>
      </c>
      <c r="C27240" t="s">
        <v>75267</v>
      </c>
      <c r="D27240">
        <v>2</v>
      </c>
      <c r="E27240">
        <f>328</f>
        <v>328</v>
      </c>
      <c r="F27240" t="s">
        <v>13</v>
      </c>
      <c r="G27240" t="s">
        <v>76038</v>
      </c>
      <c r="H27240" s="3" t="s">
        <v>76039</v>
      </c>
      <c r="I27240" t="s">
        <v>4995</v>
      </c>
      <c r="J27240" t="s">
        <v>75729</v>
      </c>
    </row>
    <row r="27241" spans="1:10" ht="16" x14ac:dyDescent="0.2">
      <c r="A27241" t="s">
        <v>75386</v>
      </c>
      <c r="B27241" t="s">
        <v>76040</v>
      </c>
      <c r="C27241" t="s">
        <v>76041</v>
      </c>
      <c r="D27241">
        <v>3</v>
      </c>
      <c r="E27241">
        <v>154</v>
      </c>
      <c r="F27241" t="s">
        <v>13</v>
      </c>
      <c r="G27241" t="s">
        <v>76042</v>
      </c>
      <c r="H27241" s="3" t="s">
        <v>76043</v>
      </c>
      <c r="I27241" t="s">
        <v>1725</v>
      </c>
      <c r="J27241" t="s">
        <v>75390</v>
      </c>
    </row>
    <row r="27242" spans="1:10" ht="16" x14ac:dyDescent="0.2">
      <c r="A27242" t="s">
        <v>30706</v>
      </c>
      <c r="B27242" t="s">
        <v>76044</v>
      </c>
      <c r="C27242" t="s">
        <v>76045</v>
      </c>
      <c r="D27242">
        <v>3</v>
      </c>
      <c r="E27242">
        <v>154</v>
      </c>
      <c r="F27242" t="s">
        <v>13</v>
      </c>
      <c r="G27242" t="s">
        <v>76042</v>
      </c>
      <c r="H27242" s="3" t="s">
        <v>76046</v>
      </c>
      <c r="I27242" t="s">
        <v>1725</v>
      </c>
      <c r="J27242" t="s">
        <v>30711</v>
      </c>
    </row>
    <row r="27243" spans="1:10" ht="16" x14ac:dyDescent="0.2">
      <c r="A27243" t="s">
        <v>15444</v>
      </c>
      <c r="B27243" t="s">
        <v>76047</v>
      </c>
      <c r="C27243" t="s">
        <v>76048</v>
      </c>
      <c r="D27243">
        <v>1</v>
      </c>
      <c r="E27243">
        <v>154</v>
      </c>
      <c r="F27243" t="s">
        <v>13</v>
      </c>
      <c r="G27243" t="s">
        <v>76042</v>
      </c>
      <c r="H27243" s="3" t="s">
        <v>76043</v>
      </c>
      <c r="I27243" t="s">
        <v>1725</v>
      </c>
      <c r="J27243" t="s">
        <v>15445</v>
      </c>
    </row>
    <row r="27244" spans="1:10" ht="16" x14ac:dyDescent="0.2">
      <c r="A27244" t="s">
        <v>37799</v>
      </c>
      <c r="B27244" t="s">
        <v>76049</v>
      </c>
      <c r="C27244" t="s">
        <v>76050</v>
      </c>
      <c r="D27244">
        <v>1</v>
      </c>
      <c r="E27244">
        <v>154</v>
      </c>
      <c r="F27244" t="s">
        <v>13</v>
      </c>
      <c r="G27244" t="s">
        <v>76042</v>
      </c>
      <c r="H27244" s="3" t="s">
        <v>76043</v>
      </c>
      <c r="I27244" t="s">
        <v>1725</v>
      </c>
      <c r="J27244" t="s">
        <v>37803</v>
      </c>
    </row>
    <row r="27245" spans="1:10" ht="16" x14ac:dyDescent="0.2">
      <c r="A27245" t="s">
        <v>76021</v>
      </c>
      <c r="B27245" t="s">
        <v>75691</v>
      </c>
      <c r="C27245" t="s">
        <v>76029</v>
      </c>
      <c r="D27245">
        <v>1</v>
      </c>
      <c r="E27245">
        <v>154</v>
      </c>
      <c r="F27245" t="s">
        <v>13</v>
      </c>
      <c r="G27245" t="s">
        <v>76042</v>
      </c>
      <c r="H27245" s="3" t="s">
        <v>76043</v>
      </c>
      <c r="I27245" t="s">
        <v>1725</v>
      </c>
      <c r="J27245" t="s">
        <v>76025</v>
      </c>
    </row>
    <row r="27246" spans="1:10" ht="16" x14ac:dyDescent="0.2">
      <c r="A27246" t="s">
        <v>1720</v>
      </c>
      <c r="B27246" t="s">
        <v>76051</v>
      </c>
      <c r="C27246" t="s">
        <v>76052</v>
      </c>
      <c r="D27246">
        <v>2</v>
      </c>
      <c r="E27246">
        <v>154</v>
      </c>
      <c r="F27246" t="s">
        <v>13</v>
      </c>
      <c r="G27246" t="s">
        <v>76042</v>
      </c>
      <c r="H27246" s="3" t="s">
        <v>76053</v>
      </c>
      <c r="I27246" t="s">
        <v>1725</v>
      </c>
      <c r="J27246" t="s">
        <v>1726</v>
      </c>
    </row>
    <row r="27247" spans="1:10" ht="16" x14ac:dyDescent="0.2">
      <c r="A27247" t="s">
        <v>42207</v>
      </c>
      <c r="B27247" t="s">
        <v>76054</v>
      </c>
      <c r="C27247" t="s">
        <v>76055</v>
      </c>
      <c r="D27247">
        <v>2</v>
      </c>
      <c r="E27247" t="s">
        <v>637</v>
      </c>
      <c r="F27247" t="s">
        <v>13</v>
      </c>
      <c r="G27247" t="s">
        <v>76056</v>
      </c>
      <c r="H27247" s="3" t="s">
        <v>76057</v>
      </c>
      <c r="I27247" t="s">
        <v>1725</v>
      </c>
      <c r="J27247" t="s">
        <v>42209</v>
      </c>
    </row>
    <row r="27248" spans="1:10" ht="16" x14ac:dyDescent="0.2">
      <c r="A27248" t="s">
        <v>75342</v>
      </c>
      <c r="B27248" t="s">
        <v>35178</v>
      </c>
      <c r="C27248" t="s">
        <v>35179</v>
      </c>
      <c r="D27248">
        <v>1</v>
      </c>
      <c r="E27248" t="s">
        <v>637</v>
      </c>
      <c r="F27248" t="s">
        <v>13</v>
      </c>
      <c r="G27248" t="s">
        <v>76056</v>
      </c>
      <c r="H27248" s="3" t="s">
        <v>76057</v>
      </c>
      <c r="I27248" t="s">
        <v>1725</v>
      </c>
      <c r="J27248" t="s">
        <v>75343</v>
      </c>
    </row>
    <row r="27249" spans="1:10" ht="16" x14ac:dyDescent="0.2">
      <c r="A27249" t="s">
        <v>75825</v>
      </c>
      <c r="B27249" t="s">
        <v>35178</v>
      </c>
      <c r="C27249" t="s">
        <v>35179</v>
      </c>
      <c r="D27249">
        <v>2</v>
      </c>
      <c r="E27249" t="s">
        <v>637</v>
      </c>
      <c r="F27249" t="s">
        <v>13</v>
      </c>
      <c r="G27249" t="s">
        <v>76056</v>
      </c>
      <c r="H27249" s="3" t="s">
        <v>76057</v>
      </c>
      <c r="I27249" t="s">
        <v>1725</v>
      </c>
      <c r="J27249" t="s">
        <v>75826</v>
      </c>
    </row>
    <row r="27250" spans="1:10" ht="16" x14ac:dyDescent="0.2">
      <c r="A27250" t="s">
        <v>75681</v>
      </c>
      <c r="B27250" t="s">
        <v>35178</v>
      </c>
      <c r="C27250" t="s">
        <v>35179</v>
      </c>
      <c r="D27250">
        <v>2</v>
      </c>
      <c r="E27250" t="s">
        <v>637</v>
      </c>
      <c r="F27250" t="s">
        <v>13</v>
      </c>
      <c r="G27250" t="s">
        <v>76056</v>
      </c>
      <c r="H27250" s="3" t="s">
        <v>76057</v>
      </c>
      <c r="I27250" t="s">
        <v>1725</v>
      </c>
      <c r="J27250" t="s">
        <v>75682</v>
      </c>
    </row>
    <row r="27251" spans="1:10" ht="16" x14ac:dyDescent="0.2">
      <c r="A27251" t="s">
        <v>75342</v>
      </c>
      <c r="B27251" t="s">
        <v>76058</v>
      </c>
      <c r="C27251" t="s">
        <v>76059</v>
      </c>
      <c r="D27251">
        <v>3</v>
      </c>
      <c r="E27251" t="s">
        <v>637</v>
      </c>
      <c r="F27251" t="s">
        <v>13</v>
      </c>
      <c r="G27251" t="s">
        <v>76056</v>
      </c>
      <c r="H27251" s="3" t="s">
        <v>76057</v>
      </c>
      <c r="I27251" t="s">
        <v>1725</v>
      </c>
      <c r="J27251" t="s">
        <v>75343</v>
      </c>
    </row>
    <row r="27252" spans="1:10" ht="16" x14ac:dyDescent="0.2">
      <c r="A27252" t="s">
        <v>76060</v>
      </c>
      <c r="B27252" t="s">
        <v>35178</v>
      </c>
      <c r="C27252" t="s">
        <v>35179</v>
      </c>
      <c r="D27252">
        <v>1</v>
      </c>
      <c r="E27252" t="s">
        <v>637</v>
      </c>
      <c r="F27252" t="s">
        <v>13</v>
      </c>
      <c r="G27252" t="s">
        <v>76056</v>
      </c>
      <c r="H27252" s="3" t="s">
        <v>76057</v>
      </c>
      <c r="I27252" t="s">
        <v>1725</v>
      </c>
      <c r="J27252" t="s">
        <v>76061</v>
      </c>
    </row>
    <row r="27253" spans="1:10" ht="16" x14ac:dyDescent="0.2">
      <c r="A27253" t="s">
        <v>76062</v>
      </c>
      <c r="B27253" t="s">
        <v>35178</v>
      </c>
      <c r="C27253" t="s">
        <v>35179</v>
      </c>
      <c r="D27253">
        <v>2</v>
      </c>
      <c r="E27253" t="s">
        <v>637</v>
      </c>
      <c r="F27253" t="s">
        <v>13</v>
      </c>
      <c r="G27253" t="s">
        <v>76056</v>
      </c>
      <c r="H27253" s="3" t="s">
        <v>76063</v>
      </c>
      <c r="I27253" t="s">
        <v>1725</v>
      </c>
      <c r="J27253" t="s">
        <v>76064</v>
      </c>
    </row>
    <row r="27254" spans="1:10" ht="16" x14ac:dyDescent="0.2">
      <c r="A27254" t="s">
        <v>76065</v>
      </c>
      <c r="B27254" t="s">
        <v>35178</v>
      </c>
      <c r="C27254" t="s">
        <v>35179</v>
      </c>
      <c r="D27254">
        <v>1</v>
      </c>
      <c r="E27254" t="s">
        <v>637</v>
      </c>
      <c r="F27254" t="s">
        <v>13</v>
      </c>
      <c r="G27254" t="s">
        <v>76056</v>
      </c>
      <c r="H27254" s="3" t="s">
        <v>76057</v>
      </c>
      <c r="I27254" t="s">
        <v>1725</v>
      </c>
      <c r="J27254" t="s">
        <v>76066</v>
      </c>
    </row>
    <row r="27255" spans="1:10" ht="16" x14ac:dyDescent="0.2">
      <c r="A27255" t="s">
        <v>76062</v>
      </c>
      <c r="B27255" t="s">
        <v>76058</v>
      </c>
      <c r="C27255" t="s">
        <v>76059</v>
      </c>
      <c r="D27255">
        <v>1</v>
      </c>
      <c r="E27255" t="s">
        <v>637</v>
      </c>
      <c r="F27255" t="s">
        <v>13</v>
      </c>
      <c r="G27255" t="s">
        <v>76056</v>
      </c>
      <c r="H27255" s="3" t="s">
        <v>76063</v>
      </c>
      <c r="I27255" t="s">
        <v>1725</v>
      </c>
      <c r="J27255" t="s">
        <v>76064</v>
      </c>
    </row>
    <row r="27256" spans="1:10" ht="16" x14ac:dyDescent="0.2">
      <c r="A27256" t="s">
        <v>76065</v>
      </c>
      <c r="B27256" t="s">
        <v>76058</v>
      </c>
      <c r="C27256" t="s">
        <v>76059</v>
      </c>
      <c r="D27256">
        <v>2</v>
      </c>
      <c r="E27256" t="s">
        <v>637</v>
      </c>
      <c r="F27256" t="s">
        <v>13</v>
      </c>
      <c r="G27256" t="s">
        <v>76056</v>
      </c>
      <c r="H27256" s="3" t="s">
        <v>76057</v>
      </c>
      <c r="I27256" t="s">
        <v>1725</v>
      </c>
      <c r="J27256" t="s">
        <v>76066</v>
      </c>
    </row>
    <row r="27257" spans="1:10" ht="16" x14ac:dyDescent="0.2">
      <c r="A27257" t="s">
        <v>76060</v>
      </c>
      <c r="B27257" t="s">
        <v>76058</v>
      </c>
      <c r="C27257" t="s">
        <v>76059</v>
      </c>
      <c r="D27257">
        <v>2</v>
      </c>
      <c r="E27257" t="s">
        <v>637</v>
      </c>
      <c r="F27257" t="s">
        <v>13</v>
      </c>
      <c r="G27257" t="s">
        <v>76056</v>
      </c>
      <c r="H27257" s="3" t="s">
        <v>76057</v>
      </c>
      <c r="I27257" t="s">
        <v>1725</v>
      </c>
      <c r="J27257" t="s">
        <v>76061</v>
      </c>
    </row>
    <row r="27258" spans="1:10" ht="16" x14ac:dyDescent="0.2">
      <c r="A27258" t="s">
        <v>75825</v>
      </c>
      <c r="B27258" t="s">
        <v>76067</v>
      </c>
      <c r="C27258" t="s">
        <v>76068</v>
      </c>
      <c r="D27258">
        <v>5</v>
      </c>
      <c r="E27258" t="s">
        <v>637</v>
      </c>
      <c r="F27258" t="s">
        <v>13</v>
      </c>
      <c r="G27258" t="s">
        <v>76056</v>
      </c>
      <c r="H27258" s="3" t="s">
        <v>76057</v>
      </c>
      <c r="I27258" t="s">
        <v>1725</v>
      </c>
      <c r="J27258" t="s">
        <v>75826</v>
      </c>
    </row>
    <row r="27259" spans="1:10" ht="16" x14ac:dyDescent="0.2">
      <c r="A27259" t="s">
        <v>75681</v>
      </c>
      <c r="B27259" t="s">
        <v>76058</v>
      </c>
      <c r="C27259" t="s">
        <v>76059</v>
      </c>
      <c r="D27259">
        <v>3</v>
      </c>
      <c r="E27259" t="s">
        <v>637</v>
      </c>
      <c r="F27259" t="s">
        <v>13</v>
      </c>
      <c r="G27259" t="s">
        <v>76056</v>
      </c>
      <c r="H27259" s="3" t="s">
        <v>76057</v>
      </c>
      <c r="I27259" t="s">
        <v>1725</v>
      </c>
      <c r="J27259" t="s">
        <v>75682</v>
      </c>
    </row>
    <row r="27260" spans="1:10" ht="16" x14ac:dyDescent="0.2">
      <c r="A27260" t="s">
        <v>76062</v>
      </c>
      <c r="B27260" t="s">
        <v>76069</v>
      </c>
      <c r="C27260" t="s">
        <v>76070</v>
      </c>
      <c r="D27260">
        <v>3</v>
      </c>
      <c r="E27260" t="s">
        <v>637</v>
      </c>
      <c r="F27260" t="s">
        <v>13</v>
      </c>
      <c r="G27260" t="s">
        <v>76056</v>
      </c>
      <c r="H27260" s="3" t="s">
        <v>76063</v>
      </c>
      <c r="I27260" t="s">
        <v>1725</v>
      </c>
      <c r="J27260" t="s">
        <v>76064</v>
      </c>
    </row>
    <row r="27261" spans="1:10" ht="16" x14ac:dyDescent="0.2">
      <c r="A27261" t="s">
        <v>76071</v>
      </c>
      <c r="B27261" t="s">
        <v>76072</v>
      </c>
      <c r="C27261" t="s">
        <v>76073</v>
      </c>
      <c r="D27261">
        <v>1</v>
      </c>
      <c r="E27261">
        <f>349</f>
        <v>349</v>
      </c>
      <c r="F27261" t="s">
        <v>13</v>
      </c>
      <c r="G27261" t="s">
        <v>76074</v>
      </c>
      <c r="H27261" s="3" t="s">
        <v>76075</v>
      </c>
      <c r="I27261" t="s">
        <v>1725</v>
      </c>
      <c r="J27261" t="s">
        <v>76076</v>
      </c>
    </row>
    <row r="27262" spans="1:10" ht="16" x14ac:dyDescent="0.2">
      <c r="A27262" t="s">
        <v>75575</v>
      </c>
      <c r="B27262" t="s">
        <v>75570</v>
      </c>
      <c r="C27262" t="s">
        <v>75571</v>
      </c>
      <c r="D27262">
        <v>1</v>
      </c>
      <c r="E27262">
        <f>349</f>
        <v>349</v>
      </c>
      <c r="F27262" t="s">
        <v>13</v>
      </c>
      <c r="G27262" t="s">
        <v>76074</v>
      </c>
      <c r="H27262" s="3" t="s">
        <v>76075</v>
      </c>
      <c r="I27262" t="s">
        <v>1725</v>
      </c>
      <c r="J27262" t="s">
        <v>75579</v>
      </c>
    </row>
    <row r="27263" spans="1:10" ht="16" x14ac:dyDescent="0.2">
      <c r="A27263" t="s">
        <v>75569</v>
      </c>
      <c r="B27263" t="s">
        <v>76072</v>
      </c>
      <c r="C27263" t="s">
        <v>76073</v>
      </c>
      <c r="D27263">
        <v>2</v>
      </c>
      <c r="E27263">
        <f>349</f>
        <v>349</v>
      </c>
      <c r="F27263" t="s">
        <v>13</v>
      </c>
      <c r="G27263" t="s">
        <v>76074</v>
      </c>
      <c r="H27263" s="3" t="s">
        <v>76077</v>
      </c>
      <c r="I27263" t="s">
        <v>1725</v>
      </c>
      <c r="J27263" t="s">
        <v>75574</v>
      </c>
    </row>
    <row r="27264" spans="1:10" ht="16" x14ac:dyDescent="0.2">
      <c r="A27264" t="s">
        <v>20492</v>
      </c>
      <c r="B27264" t="s">
        <v>76072</v>
      </c>
      <c r="C27264" t="s">
        <v>76073</v>
      </c>
      <c r="D27264">
        <v>2</v>
      </c>
      <c r="E27264">
        <f>349</f>
        <v>349</v>
      </c>
      <c r="F27264" t="s">
        <v>13</v>
      </c>
      <c r="G27264" t="s">
        <v>76074</v>
      </c>
      <c r="H27264" s="3" t="s">
        <v>76078</v>
      </c>
      <c r="I27264" t="s">
        <v>1725</v>
      </c>
      <c r="J27264" t="s">
        <v>20493</v>
      </c>
    </row>
    <row r="27265" spans="1:10" ht="16" x14ac:dyDescent="0.2">
      <c r="A27265" t="s">
        <v>76071</v>
      </c>
      <c r="B27265" t="s">
        <v>75570</v>
      </c>
      <c r="C27265" t="s">
        <v>75571</v>
      </c>
      <c r="D27265">
        <v>2</v>
      </c>
      <c r="E27265">
        <f>349</f>
        <v>349</v>
      </c>
      <c r="F27265" t="s">
        <v>13</v>
      </c>
      <c r="G27265" t="s">
        <v>76074</v>
      </c>
      <c r="H27265" s="3" t="s">
        <v>76075</v>
      </c>
      <c r="I27265" t="s">
        <v>1725</v>
      </c>
      <c r="J27265" t="s">
        <v>76076</v>
      </c>
    </row>
    <row r="27266" spans="1:10" ht="16" x14ac:dyDescent="0.2">
      <c r="A27266" t="s">
        <v>36426</v>
      </c>
      <c r="B27266" t="s">
        <v>75832</v>
      </c>
      <c r="C27266" t="s">
        <v>75833</v>
      </c>
      <c r="D27266">
        <v>1</v>
      </c>
      <c r="E27266" t="s">
        <v>13</v>
      </c>
      <c r="F27266" t="s">
        <v>13</v>
      </c>
      <c r="G27266" t="s">
        <v>76079</v>
      </c>
      <c r="H27266" s="3" t="s">
        <v>36429</v>
      </c>
      <c r="I27266" t="s">
        <v>1725</v>
      </c>
      <c r="J27266" t="s">
        <v>36430</v>
      </c>
    </row>
    <row r="27267" spans="1:10" ht="16" x14ac:dyDescent="0.2">
      <c r="A27267" t="s">
        <v>31330</v>
      </c>
      <c r="B27267" t="s">
        <v>76080</v>
      </c>
      <c r="C27267" t="s">
        <v>76081</v>
      </c>
      <c r="D27267">
        <v>2</v>
      </c>
      <c r="E27267">
        <f>429</f>
        <v>429</v>
      </c>
      <c r="F27267" t="s">
        <v>13</v>
      </c>
      <c r="G27267" t="s">
        <v>76082</v>
      </c>
      <c r="H27267" s="3" t="s">
        <v>76083</v>
      </c>
      <c r="I27267" t="s">
        <v>1725</v>
      </c>
      <c r="J27267" t="s">
        <v>31333</v>
      </c>
    </row>
    <row r="27268" spans="1:10" ht="32" x14ac:dyDescent="0.2">
      <c r="A27268" t="s">
        <v>705</v>
      </c>
      <c r="B27268" t="s">
        <v>76084</v>
      </c>
      <c r="C27268" t="s">
        <v>76085</v>
      </c>
      <c r="D27268">
        <v>5</v>
      </c>
      <c r="E27268" t="s">
        <v>13</v>
      </c>
      <c r="F27268" t="s">
        <v>13</v>
      </c>
      <c r="G27268" t="s">
        <v>76087</v>
      </c>
      <c r="H27268" s="3" t="s">
        <v>76088</v>
      </c>
      <c r="I27268" t="s">
        <v>315</v>
      </c>
      <c r="J27268" t="s">
        <v>706</v>
      </c>
    </row>
    <row r="27269" spans="1:10" ht="16" x14ac:dyDescent="0.2">
      <c r="A27269" t="s">
        <v>23209</v>
      </c>
      <c r="B27269" t="s">
        <v>23225</v>
      </c>
      <c r="C27269" t="s">
        <v>23226</v>
      </c>
      <c r="D27269">
        <v>2</v>
      </c>
      <c r="E27269" t="s">
        <v>13</v>
      </c>
      <c r="F27269" t="s">
        <v>13</v>
      </c>
      <c r="G27269" t="s">
        <v>76089</v>
      </c>
      <c r="H27269" s="3" t="s">
        <v>76090</v>
      </c>
      <c r="I27269" t="s">
        <v>315</v>
      </c>
      <c r="J27269" t="s">
        <v>23214</v>
      </c>
    </row>
    <row r="27270" spans="1:10" ht="16" x14ac:dyDescent="0.2">
      <c r="A27270" t="s">
        <v>76091</v>
      </c>
      <c r="B27270" t="s">
        <v>76092</v>
      </c>
      <c r="C27270" t="s">
        <v>76093</v>
      </c>
      <c r="D27270">
        <v>1</v>
      </c>
      <c r="E27270" t="s">
        <v>13</v>
      </c>
      <c r="F27270" t="s">
        <v>13</v>
      </c>
      <c r="G27270" t="s">
        <v>76089</v>
      </c>
      <c r="H27270" s="3" t="s">
        <v>76090</v>
      </c>
      <c r="I27270" t="s">
        <v>315</v>
      </c>
      <c r="J27270" t="s">
        <v>76094</v>
      </c>
    </row>
    <row r="27271" spans="1:10" ht="16" x14ac:dyDescent="0.2">
      <c r="A27271" t="s">
        <v>23239</v>
      </c>
      <c r="B27271" t="s">
        <v>23225</v>
      </c>
      <c r="C27271" t="s">
        <v>23226</v>
      </c>
      <c r="D27271">
        <v>1</v>
      </c>
      <c r="E27271" t="s">
        <v>13</v>
      </c>
      <c r="F27271" t="s">
        <v>13</v>
      </c>
      <c r="G27271" t="s">
        <v>76089</v>
      </c>
      <c r="H27271" s="3" t="s">
        <v>76095</v>
      </c>
      <c r="I27271" t="s">
        <v>315</v>
      </c>
      <c r="J27271" t="s">
        <v>23242</v>
      </c>
    </row>
    <row r="27272" spans="1:10" ht="16" x14ac:dyDescent="0.2">
      <c r="A27272" t="s">
        <v>19241</v>
      </c>
      <c r="B27272" t="s">
        <v>76096</v>
      </c>
      <c r="C27272" t="s">
        <v>76097</v>
      </c>
      <c r="D27272">
        <v>2</v>
      </c>
      <c r="E27272" t="s">
        <v>13</v>
      </c>
      <c r="F27272" t="s">
        <v>13</v>
      </c>
      <c r="G27272" t="s">
        <v>76089</v>
      </c>
      <c r="H27272" s="3" t="s">
        <v>76098</v>
      </c>
      <c r="I27272" t="s">
        <v>315</v>
      </c>
      <c r="J27272" t="s">
        <v>19246</v>
      </c>
    </row>
    <row r="27273" spans="1:10" ht="16" x14ac:dyDescent="0.2">
      <c r="A27273" t="s">
        <v>19241</v>
      </c>
      <c r="B27273" t="s">
        <v>76092</v>
      </c>
      <c r="C27273" t="s">
        <v>76093</v>
      </c>
      <c r="D27273">
        <v>1</v>
      </c>
      <c r="E27273" t="s">
        <v>13</v>
      </c>
      <c r="F27273" t="s">
        <v>13</v>
      </c>
      <c r="G27273" t="s">
        <v>76089</v>
      </c>
      <c r="H27273" s="3" t="s">
        <v>76098</v>
      </c>
      <c r="I27273" t="s">
        <v>315</v>
      </c>
      <c r="J27273" t="s">
        <v>19246</v>
      </c>
    </row>
    <row r="27274" spans="1:10" ht="16" x14ac:dyDescent="0.2">
      <c r="A27274" t="s">
        <v>10801</v>
      </c>
      <c r="B27274" t="s">
        <v>76092</v>
      </c>
      <c r="C27274" t="s">
        <v>76093</v>
      </c>
      <c r="D27274">
        <v>1</v>
      </c>
      <c r="E27274" t="s">
        <v>13</v>
      </c>
      <c r="F27274" t="s">
        <v>13</v>
      </c>
      <c r="G27274" t="s">
        <v>76089</v>
      </c>
      <c r="H27274" s="3" t="s">
        <v>76099</v>
      </c>
      <c r="I27274" t="s">
        <v>315</v>
      </c>
      <c r="J27274" t="s">
        <v>10805</v>
      </c>
    </row>
    <row r="27275" spans="1:10" ht="16" x14ac:dyDescent="0.2">
      <c r="A27275" t="s">
        <v>23243</v>
      </c>
      <c r="B27275" t="s">
        <v>23225</v>
      </c>
      <c r="C27275" t="s">
        <v>23226</v>
      </c>
      <c r="D27275">
        <v>2</v>
      </c>
      <c r="E27275" t="s">
        <v>13</v>
      </c>
      <c r="F27275" t="s">
        <v>13</v>
      </c>
      <c r="G27275" t="s">
        <v>76089</v>
      </c>
      <c r="H27275" s="3" t="s">
        <v>76100</v>
      </c>
      <c r="I27275" t="s">
        <v>315</v>
      </c>
      <c r="J27275" t="s">
        <v>23245</v>
      </c>
    </row>
    <row r="27276" spans="1:10" ht="16" x14ac:dyDescent="0.2">
      <c r="A27276" t="s">
        <v>76091</v>
      </c>
      <c r="B27276" t="s">
        <v>76096</v>
      </c>
      <c r="C27276" t="s">
        <v>76097</v>
      </c>
      <c r="D27276">
        <v>2</v>
      </c>
      <c r="E27276" t="s">
        <v>13</v>
      </c>
      <c r="F27276" t="s">
        <v>13</v>
      </c>
      <c r="G27276" t="s">
        <v>76089</v>
      </c>
      <c r="H27276" s="3" t="s">
        <v>76101</v>
      </c>
      <c r="I27276" t="s">
        <v>315</v>
      </c>
      <c r="J27276" t="s">
        <v>76094</v>
      </c>
    </row>
    <row r="27277" spans="1:10" ht="16" x14ac:dyDescent="0.2">
      <c r="A27277" t="s">
        <v>44735</v>
      </c>
      <c r="B27277" t="s">
        <v>76092</v>
      </c>
      <c r="C27277" t="s">
        <v>76093</v>
      </c>
      <c r="D27277">
        <v>1</v>
      </c>
      <c r="E27277" t="s">
        <v>13</v>
      </c>
      <c r="F27277" t="s">
        <v>13</v>
      </c>
      <c r="G27277" t="s">
        <v>76089</v>
      </c>
      <c r="H27277" s="3" t="s">
        <v>76090</v>
      </c>
      <c r="I27277" t="s">
        <v>315</v>
      </c>
      <c r="J27277" t="s">
        <v>44738</v>
      </c>
    </row>
    <row r="27278" spans="1:10" ht="16" x14ac:dyDescent="0.2">
      <c r="A27278" t="s">
        <v>44735</v>
      </c>
      <c r="B27278" t="s">
        <v>76096</v>
      </c>
      <c r="C27278" t="s">
        <v>76097</v>
      </c>
      <c r="D27278">
        <v>2</v>
      </c>
      <c r="E27278" t="s">
        <v>13</v>
      </c>
      <c r="F27278" t="s">
        <v>13</v>
      </c>
      <c r="G27278" t="s">
        <v>76089</v>
      </c>
      <c r="H27278" s="3" t="s">
        <v>76101</v>
      </c>
      <c r="I27278" t="s">
        <v>315</v>
      </c>
      <c r="J27278" t="s">
        <v>44738</v>
      </c>
    </row>
    <row r="27279" spans="1:10" ht="16" x14ac:dyDescent="0.2">
      <c r="A27279" t="s">
        <v>76102</v>
      </c>
      <c r="B27279" t="s">
        <v>76096</v>
      </c>
      <c r="C27279" t="s">
        <v>76097</v>
      </c>
      <c r="D27279">
        <v>2</v>
      </c>
      <c r="E27279" t="s">
        <v>13</v>
      </c>
      <c r="F27279" t="s">
        <v>13</v>
      </c>
      <c r="G27279" t="s">
        <v>76089</v>
      </c>
      <c r="H27279" s="3" t="s">
        <v>76101</v>
      </c>
      <c r="I27279" t="s">
        <v>315</v>
      </c>
      <c r="J27279" t="s">
        <v>76103</v>
      </c>
    </row>
    <row r="27280" spans="1:10" ht="16" x14ac:dyDescent="0.2">
      <c r="A27280" t="s">
        <v>76102</v>
      </c>
      <c r="B27280" t="s">
        <v>76092</v>
      </c>
      <c r="C27280" t="s">
        <v>76093</v>
      </c>
      <c r="D27280">
        <v>1</v>
      </c>
      <c r="E27280" t="s">
        <v>13</v>
      </c>
      <c r="F27280" t="s">
        <v>13</v>
      </c>
      <c r="G27280" t="s">
        <v>76089</v>
      </c>
      <c r="H27280" s="3" t="s">
        <v>76098</v>
      </c>
      <c r="I27280" t="s">
        <v>315</v>
      </c>
      <c r="J27280" t="s">
        <v>76103</v>
      </c>
    </row>
    <row r="27281" spans="1:10" ht="16" x14ac:dyDescent="0.2">
      <c r="A27281" t="s">
        <v>76104</v>
      </c>
      <c r="B27281" t="s">
        <v>76105</v>
      </c>
      <c r="C27281" t="s">
        <v>76106</v>
      </c>
      <c r="D27281">
        <v>2</v>
      </c>
      <c r="E27281" t="s">
        <v>13</v>
      </c>
      <c r="F27281" t="s">
        <v>13</v>
      </c>
      <c r="G27281" t="s">
        <v>76089</v>
      </c>
      <c r="H27281" s="3" t="s">
        <v>76101</v>
      </c>
      <c r="I27281" t="s">
        <v>315</v>
      </c>
      <c r="J27281" t="s">
        <v>76107</v>
      </c>
    </row>
    <row r="27282" spans="1:10" ht="16" x14ac:dyDescent="0.2">
      <c r="A27282" t="s">
        <v>10801</v>
      </c>
      <c r="B27282" t="s">
        <v>76096</v>
      </c>
      <c r="C27282" t="s">
        <v>76097</v>
      </c>
      <c r="D27282">
        <v>2</v>
      </c>
      <c r="E27282" t="s">
        <v>13</v>
      </c>
      <c r="F27282" t="s">
        <v>13</v>
      </c>
      <c r="G27282" t="s">
        <v>76089</v>
      </c>
      <c r="H27282" s="3" t="s">
        <v>76101</v>
      </c>
      <c r="I27282" t="s">
        <v>315</v>
      </c>
      <c r="J27282" t="s">
        <v>10805</v>
      </c>
    </row>
    <row r="27283" spans="1:10" ht="16" x14ac:dyDescent="0.2">
      <c r="A27283" t="s">
        <v>76104</v>
      </c>
      <c r="B27283" t="s">
        <v>76092</v>
      </c>
      <c r="C27283" t="s">
        <v>76093</v>
      </c>
      <c r="D27283">
        <v>1</v>
      </c>
      <c r="E27283" t="s">
        <v>13</v>
      </c>
      <c r="F27283" t="s">
        <v>13</v>
      </c>
      <c r="G27283" t="s">
        <v>76089</v>
      </c>
      <c r="H27283" s="3" t="s">
        <v>76101</v>
      </c>
      <c r="I27283" t="s">
        <v>315</v>
      </c>
      <c r="J27283" t="s">
        <v>76107</v>
      </c>
    </row>
    <row r="27284" spans="1:10" ht="16" x14ac:dyDescent="0.2">
      <c r="A27284" t="s">
        <v>76108</v>
      </c>
      <c r="B27284" t="s">
        <v>76109</v>
      </c>
      <c r="C27284" t="s">
        <v>76110</v>
      </c>
      <c r="D27284">
        <v>1</v>
      </c>
      <c r="E27284">
        <f>509</f>
        <v>509</v>
      </c>
      <c r="F27284" t="s">
        <v>13</v>
      </c>
      <c r="G27284" t="s">
        <v>76111</v>
      </c>
      <c r="H27284" s="3" t="s">
        <v>76112</v>
      </c>
      <c r="I27284" t="s">
        <v>315</v>
      </c>
      <c r="J27284" t="s">
        <v>76113</v>
      </c>
    </row>
    <row r="27285" spans="1:10" ht="16" x14ac:dyDescent="0.2">
      <c r="A27285" t="s">
        <v>76108</v>
      </c>
      <c r="B27285" t="s">
        <v>76114</v>
      </c>
      <c r="C27285" t="s">
        <v>76115</v>
      </c>
      <c r="D27285">
        <v>4</v>
      </c>
      <c r="E27285">
        <f>509</f>
        <v>509</v>
      </c>
      <c r="F27285" t="s">
        <v>13</v>
      </c>
      <c r="G27285" t="s">
        <v>76111</v>
      </c>
      <c r="H27285" s="3" t="s">
        <v>76112</v>
      </c>
      <c r="I27285" t="s">
        <v>315</v>
      </c>
      <c r="J27285" t="s">
        <v>76113</v>
      </c>
    </row>
    <row r="27286" spans="1:10" ht="16" x14ac:dyDescent="0.2">
      <c r="A27286" t="s">
        <v>76108</v>
      </c>
      <c r="B27286" t="s">
        <v>18478</v>
      </c>
      <c r="C27286" t="s">
        <v>76116</v>
      </c>
      <c r="D27286">
        <v>3</v>
      </c>
      <c r="E27286">
        <f>509</f>
        <v>509</v>
      </c>
      <c r="F27286" t="s">
        <v>13</v>
      </c>
      <c r="G27286" t="s">
        <v>76111</v>
      </c>
      <c r="H27286" s="3" t="s">
        <v>76112</v>
      </c>
      <c r="I27286" t="s">
        <v>315</v>
      </c>
      <c r="J27286" t="s">
        <v>76113</v>
      </c>
    </row>
    <row r="27287" spans="1:10" ht="16" x14ac:dyDescent="0.2">
      <c r="A27287" t="s">
        <v>76108</v>
      </c>
      <c r="B27287" t="s">
        <v>76117</v>
      </c>
      <c r="C27287" t="s">
        <v>76118</v>
      </c>
      <c r="D27287">
        <v>2</v>
      </c>
      <c r="E27287">
        <f>509</f>
        <v>509</v>
      </c>
      <c r="F27287" t="s">
        <v>13</v>
      </c>
      <c r="G27287" t="s">
        <v>76111</v>
      </c>
      <c r="H27287" s="3" t="s">
        <v>76112</v>
      </c>
      <c r="I27287" t="s">
        <v>315</v>
      </c>
      <c r="J27287" t="s">
        <v>76113</v>
      </c>
    </row>
    <row r="27288" spans="1:10" ht="16" x14ac:dyDescent="0.2">
      <c r="A27288" t="s">
        <v>76119</v>
      </c>
      <c r="B27288" t="s">
        <v>76120</v>
      </c>
      <c r="C27288" t="s">
        <v>76121</v>
      </c>
      <c r="D27288">
        <v>1</v>
      </c>
      <c r="E27288" t="s">
        <v>5635</v>
      </c>
      <c r="F27288" t="s">
        <v>13</v>
      </c>
      <c r="G27288" t="s">
        <v>76122</v>
      </c>
      <c r="H27288" s="3" t="s">
        <v>76123</v>
      </c>
      <c r="I27288" t="s">
        <v>315</v>
      </c>
      <c r="J27288" t="s">
        <v>76124</v>
      </c>
    </row>
    <row r="27289" spans="1:10" ht="16" x14ac:dyDescent="0.2">
      <c r="A27289" t="s">
        <v>76119</v>
      </c>
      <c r="B27289" t="s">
        <v>76125</v>
      </c>
      <c r="C27289" t="s">
        <v>76126</v>
      </c>
      <c r="D27289">
        <v>3</v>
      </c>
      <c r="E27289" t="s">
        <v>5635</v>
      </c>
      <c r="F27289" t="s">
        <v>13</v>
      </c>
      <c r="G27289" t="s">
        <v>76122</v>
      </c>
      <c r="H27289" s="3" t="s">
        <v>76123</v>
      </c>
      <c r="I27289" t="s">
        <v>315</v>
      </c>
      <c r="J27289" t="s">
        <v>76124</v>
      </c>
    </row>
    <row r="27290" spans="1:10" ht="16" x14ac:dyDescent="0.2">
      <c r="A27290" t="s">
        <v>76127</v>
      </c>
      <c r="B27290" t="s">
        <v>34516</v>
      </c>
      <c r="C27290" t="s">
        <v>34517</v>
      </c>
      <c r="D27290">
        <v>1</v>
      </c>
      <c r="E27290" t="s">
        <v>5635</v>
      </c>
      <c r="F27290" t="s">
        <v>13</v>
      </c>
      <c r="G27290" t="s">
        <v>76122</v>
      </c>
      <c r="H27290" s="3" t="s">
        <v>76128</v>
      </c>
      <c r="I27290" t="s">
        <v>315</v>
      </c>
      <c r="J27290" t="s">
        <v>76129</v>
      </c>
    </row>
    <row r="27291" spans="1:10" ht="16" x14ac:dyDescent="0.2">
      <c r="A27291" t="s">
        <v>76119</v>
      </c>
      <c r="B27291" t="s">
        <v>76130</v>
      </c>
      <c r="C27291" t="s">
        <v>76131</v>
      </c>
      <c r="D27291">
        <v>2</v>
      </c>
      <c r="E27291" t="s">
        <v>5635</v>
      </c>
      <c r="F27291" t="s">
        <v>13</v>
      </c>
      <c r="G27291" t="s">
        <v>76122</v>
      </c>
      <c r="H27291" s="3" t="s">
        <v>76123</v>
      </c>
      <c r="I27291" t="s">
        <v>315</v>
      </c>
      <c r="J27291" t="s">
        <v>76124</v>
      </c>
    </row>
    <row r="27292" spans="1:10" ht="16" x14ac:dyDescent="0.2">
      <c r="A27292" t="s">
        <v>76132</v>
      </c>
      <c r="B27292" t="s">
        <v>76133</v>
      </c>
      <c r="C27292" t="s">
        <v>76134</v>
      </c>
      <c r="D27292">
        <v>1</v>
      </c>
      <c r="E27292">
        <f>239</f>
        <v>239</v>
      </c>
      <c r="F27292" t="s">
        <v>13</v>
      </c>
      <c r="G27292" t="s">
        <v>76135</v>
      </c>
      <c r="H27292" s="3" t="s">
        <v>76136</v>
      </c>
      <c r="I27292" t="s">
        <v>315</v>
      </c>
      <c r="J27292" t="s">
        <v>76137</v>
      </c>
    </row>
    <row r="27293" spans="1:10" ht="16" x14ac:dyDescent="0.2">
      <c r="A27293" t="s">
        <v>67362</v>
      </c>
      <c r="B27293" t="s">
        <v>76138</v>
      </c>
      <c r="C27293" t="s">
        <v>76139</v>
      </c>
      <c r="D27293">
        <v>3</v>
      </c>
      <c r="E27293">
        <f>239</f>
        <v>239</v>
      </c>
      <c r="F27293" t="s">
        <v>13</v>
      </c>
      <c r="G27293" t="s">
        <v>76135</v>
      </c>
      <c r="H27293" s="3" t="s">
        <v>67366</v>
      </c>
      <c r="I27293" t="s">
        <v>315</v>
      </c>
      <c r="J27293" t="s">
        <v>67367</v>
      </c>
    </row>
    <row r="27294" spans="1:10" ht="16" x14ac:dyDescent="0.2">
      <c r="A27294" t="s">
        <v>67362</v>
      </c>
      <c r="B27294" t="s">
        <v>76140</v>
      </c>
      <c r="C27294" t="s">
        <v>76141</v>
      </c>
      <c r="D27294">
        <v>1</v>
      </c>
      <c r="E27294">
        <f>239</f>
        <v>239</v>
      </c>
      <c r="F27294" t="s">
        <v>13</v>
      </c>
      <c r="G27294" t="s">
        <v>76135</v>
      </c>
      <c r="H27294" s="3" t="s">
        <v>67366</v>
      </c>
      <c r="I27294" t="s">
        <v>315</v>
      </c>
      <c r="J27294" t="s">
        <v>67367</v>
      </c>
    </row>
    <row r="27295" spans="1:10" ht="16" x14ac:dyDescent="0.2">
      <c r="A27295" t="s">
        <v>76142</v>
      </c>
      <c r="B27295" t="s">
        <v>76143</v>
      </c>
      <c r="C27295" t="s">
        <v>76144</v>
      </c>
      <c r="D27295">
        <v>1</v>
      </c>
      <c r="E27295">
        <f>239</f>
        <v>239</v>
      </c>
      <c r="F27295" t="s">
        <v>13</v>
      </c>
      <c r="G27295" t="s">
        <v>76135</v>
      </c>
      <c r="H27295" s="3" t="s">
        <v>76145</v>
      </c>
      <c r="I27295" t="s">
        <v>315</v>
      </c>
      <c r="J27295" t="s">
        <v>76146</v>
      </c>
    </row>
    <row r="27296" spans="1:10" ht="16" x14ac:dyDescent="0.2">
      <c r="A27296" t="s">
        <v>46897</v>
      </c>
      <c r="B27296" t="s">
        <v>76147</v>
      </c>
      <c r="C27296" t="s">
        <v>76148</v>
      </c>
      <c r="D27296">
        <v>2</v>
      </c>
      <c r="E27296">
        <f>239</f>
        <v>239</v>
      </c>
      <c r="F27296" t="s">
        <v>13</v>
      </c>
      <c r="G27296" t="s">
        <v>76135</v>
      </c>
      <c r="H27296" s="3" t="s">
        <v>76145</v>
      </c>
      <c r="I27296" t="s">
        <v>315</v>
      </c>
      <c r="J27296" t="s">
        <v>46898</v>
      </c>
    </row>
    <row r="27297" spans="1:10" ht="16" x14ac:dyDescent="0.2">
      <c r="A27297" t="s">
        <v>31934</v>
      </c>
      <c r="B27297" t="s">
        <v>76149</v>
      </c>
      <c r="C27297" t="s">
        <v>76150</v>
      </c>
      <c r="D27297">
        <v>3</v>
      </c>
      <c r="E27297">
        <f>239</f>
        <v>239</v>
      </c>
      <c r="F27297" t="s">
        <v>13</v>
      </c>
      <c r="G27297" t="s">
        <v>76135</v>
      </c>
      <c r="H27297" s="3" t="s">
        <v>76145</v>
      </c>
      <c r="I27297" t="s">
        <v>315</v>
      </c>
      <c r="J27297" t="s">
        <v>31938</v>
      </c>
    </row>
    <row r="27298" spans="1:10" ht="32" x14ac:dyDescent="0.2">
      <c r="A27298" t="s">
        <v>36642</v>
      </c>
      <c r="B27298" t="s">
        <v>76151</v>
      </c>
      <c r="C27298" t="s">
        <v>76152</v>
      </c>
      <c r="D27298">
        <v>2</v>
      </c>
      <c r="E27298">
        <f>239</f>
        <v>239</v>
      </c>
      <c r="F27298" t="s">
        <v>13</v>
      </c>
      <c r="G27298" t="s">
        <v>76135</v>
      </c>
      <c r="H27298" s="3" t="s">
        <v>76153</v>
      </c>
      <c r="I27298" t="s">
        <v>315</v>
      </c>
      <c r="J27298" t="s">
        <v>36646</v>
      </c>
    </row>
    <row r="27299" spans="1:10" ht="16" x14ac:dyDescent="0.2">
      <c r="A27299" t="s">
        <v>36642</v>
      </c>
      <c r="B27299" t="s">
        <v>76154</v>
      </c>
      <c r="C27299" t="s">
        <v>76155</v>
      </c>
      <c r="D27299">
        <v>1</v>
      </c>
      <c r="E27299">
        <f>239</f>
        <v>239</v>
      </c>
      <c r="F27299" t="s">
        <v>13</v>
      </c>
      <c r="G27299" t="s">
        <v>76135</v>
      </c>
      <c r="H27299" s="3" t="s">
        <v>76156</v>
      </c>
      <c r="I27299" t="s">
        <v>315</v>
      </c>
      <c r="J27299" t="s">
        <v>36646</v>
      </c>
    </row>
    <row r="27300" spans="1:10" ht="32" x14ac:dyDescent="0.2">
      <c r="A27300" t="s">
        <v>36642</v>
      </c>
      <c r="B27300" t="s">
        <v>76157</v>
      </c>
      <c r="C27300" t="s">
        <v>76158</v>
      </c>
      <c r="D27300">
        <v>3</v>
      </c>
      <c r="E27300">
        <f>239</f>
        <v>239</v>
      </c>
      <c r="F27300" t="s">
        <v>13</v>
      </c>
      <c r="G27300" t="s">
        <v>76135</v>
      </c>
      <c r="H27300" s="3" t="s">
        <v>76153</v>
      </c>
      <c r="I27300" t="s">
        <v>315</v>
      </c>
      <c r="J27300" t="s">
        <v>36646</v>
      </c>
    </row>
    <row r="27301" spans="1:10" ht="16" x14ac:dyDescent="0.2">
      <c r="A27301" t="s">
        <v>76142</v>
      </c>
      <c r="B27301" t="s">
        <v>76159</v>
      </c>
      <c r="C27301" t="s">
        <v>76160</v>
      </c>
      <c r="D27301">
        <v>2</v>
      </c>
      <c r="E27301">
        <f>239</f>
        <v>239</v>
      </c>
      <c r="F27301" t="s">
        <v>13</v>
      </c>
      <c r="G27301" t="s">
        <v>76135</v>
      </c>
      <c r="H27301" s="3" t="s">
        <v>76145</v>
      </c>
      <c r="I27301" t="s">
        <v>315</v>
      </c>
      <c r="J27301" t="s">
        <v>76146</v>
      </c>
    </row>
    <row r="27302" spans="1:10" ht="16" x14ac:dyDescent="0.2">
      <c r="A27302" t="s">
        <v>51007</v>
      </c>
      <c r="B27302" t="s">
        <v>76161</v>
      </c>
      <c r="C27302" t="s">
        <v>76162</v>
      </c>
      <c r="D27302">
        <v>3</v>
      </c>
      <c r="E27302">
        <f>514</f>
        <v>514</v>
      </c>
      <c r="F27302" t="s">
        <v>13</v>
      </c>
      <c r="G27302" t="s">
        <v>76163</v>
      </c>
      <c r="H27302" s="3" t="s">
        <v>76164</v>
      </c>
      <c r="I27302" t="s">
        <v>315</v>
      </c>
      <c r="J27302" t="s">
        <v>51010</v>
      </c>
    </row>
    <row r="27303" spans="1:10" ht="16" x14ac:dyDescent="0.2">
      <c r="A27303" t="s">
        <v>2318</v>
      </c>
      <c r="B27303" t="s">
        <v>37071</v>
      </c>
      <c r="C27303" t="s">
        <v>37072</v>
      </c>
      <c r="D27303">
        <v>2</v>
      </c>
      <c r="E27303">
        <f>514</f>
        <v>514</v>
      </c>
      <c r="F27303" t="s">
        <v>13</v>
      </c>
      <c r="G27303" t="s">
        <v>76163</v>
      </c>
      <c r="H27303" s="3" t="s">
        <v>76165</v>
      </c>
      <c r="I27303" t="s">
        <v>315</v>
      </c>
      <c r="J27303" t="s">
        <v>2322</v>
      </c>
    </row>
    <row r="27304" spans="1:10" ht="16" x14ac:dyDescent="0.2">
      <c r="A27304" t="s">
        <v>10761</v>
      </c>
      <c r="B27304" t="s">
        <v>76166</v>
      </c>
      <c r="C27304" t="s">
        <v>76167</v>
      </c>
      <c r="D27304">
        <v>1</v>
      </c>
      <c r="E27304">
        <f>514</f>
        <v>514</v>
      </c>
      <c r="F27304" t="s">
        <v>13</v>
      </c>
      <c r="G27304" t="s">
        <v>76163</v>
      </c>
      <c r="H27304" s="3" t="s">
        <v>76165</v>
      </c>
      <c r="I27304" t="s">
        <v>315</v>
      </c>
      <c r="J27304" t="s">
        <v>10766</v>
      </c>
    </row>
    <row r="27305" spans="1:10" ht="16" x14ac:dyDescent="0.2">
      <c r="A27305" t="s">
        <v>76168</v>
      </c>
      <c r="B27305" t="s">
        <v>76169</v>
      </c>
      <c r="C27305" t="s">
        <v>76170</v>
      </c>
      <c r="D27305">
        <v>1</v>
      </c>
      <c r="E27305">
        <f>514</f>
        <v>514</v>
      </c>
      <c r="F27305" t="s">
        <v>13</v>
      </c>
      <c r="G27305" t="s">
        <v>76163</v>
      </c>
      <c r="H27305" s="3" t="s">
        <v>76165</v>
      </c>
      <c r="I27305" t="s">
        <v>315</v>
      </c>
      <c r="J27305" t="s">
        <v>76171</v>
      </c>
    </row>
    <row r="27306" spans="1:10" ht="16" x14ac:dyDescent="0.2">
      <c r="A27306" t="s">
        <v>76172</v>
      </c>
      <c r="B27306" t="s">
        <v>76173</v>
      </c>
      <c r="C27306" t="s">
        <v>76174</v>
      </c>
      <c r="D27306">
        <v>2</v>
      </c>
      <c r="E27306" t="s">
        <v>8486</v>
      </c>
      <c r="F27306" t="s">
        <v>13</v>
      </c>
      <c r="G27306" t="s">
        <v>76175</v>
      </c>
      <c r="H27306" s="3" t="s">
        <v>76176</v>
      </c>
      <c r="I27306" t="s">
        <v>315</v>
      </c>
      <c r="J27306" t="s">
        <v>76177</v>
      </c>
    </row>
    <row r="27307" spans="1:10" ht="16" x14ac:dyDescent="0.2">
      <c r="A27307" t="s">
        <v>18560</v>
      </c>
      <c r="B27307" t="s">
        <v>76178</v>
      </c>
      <c r="C27307" t="s">
        <v>76179</v>
      </c>
      <c r="D27307">
        <v>2</v>
      </c>
      <c r="E27307" t="s">
        <v>8486</v>
      </c>
      <c r="F27307" t="s">
        <v>13</v>
      </c>
      <c r="G27307" t="s">
        <v>76175</v>
      </c>
      <c r="H27307" s="3" t="s">
        <v>76176</v>
      </c>
      <c r="I27307" t="s">
        <v>315</v>
      </c>
      <c r="J27307" t="s">
        <v>18561</v>
      </c>
    </row>
    <row r="27308" spans="1:10" ht="16" x14ac:dyDescent="0.2">
      <c r="A27308" t="s">
        <v>18560</v>
      </c>
      <c r="B27308" t="s">
        <v>76180</v>
      </c>
      <c r="C27308" t="s">
        <v>76181</v>
      </c>
      <c r="D27308">
        <v>1</v>
      </c>
      <c r="E27308" t="s">
        <v>8486</v>
      </c>
      <c r="F27308" t="s">
        <v>13</v>
      </c>
      <c r="G27308" t="s">
        <v>76175</v>
      </c>
      <c r="H27308" s="3" t="s">
        <v>76176</v>
      </c>
      <c r="I27308" t="s">
        <v>315</v>
      </c>
      <c r="J27308" t="s">
        <v>18561</v>
      </c>
    </row>
    <row r="27309" spans="1:10" ht="16" x14ac:dyDescent="0.2">
      <c r="A27309" t="s">
        <v>17803</v>
      </c>
      <c r="B27309" t="s">
        <v>76182</v>
      </c>
      <c r="C27309" t="s">
        <v>76183</v>
      </c>
      <c r="D27309">
        <v>1</v>
      </c>
      <c r="E27309" t="s">
        <v>8486</v>
      </c>
      <c r="F27309" t="s">
        <v>13</v>
      </c>
      <c r="G27309" t="s">
        <v>76175</v>
      </c>
      <c r="H27309" s="3" t="s">
        <v>76184</v>
      </c>
      <c r="I27309" t="s">
        <v>315</v>
      </c>
      <c r="J27309" t="s">
        <v>17807</v>
      </c>
    </row>
    <row r="27310" spans="1:10" ht="16" x14ac:dyDescent="0.2">
      <c r="A27310" t="s">
        <v>44766</v>
      </c>
      <c r="B27310" t="s">
        <v>76173</v>
      </c>
      <c r="C27310" t="s">
        <v>76174</v>
      </c>
      <c r="D27310">
        <v>1</v>
      </c>
      <c r="E27310" t="s">
        <v>8486</v>
      </c>
      <c r="F27310" t="s">
        <v>13</v>
      </c>
      <c r="G27310" t="s">
        <v>76175</v>
      </c>
      <c r="H27310" s="3" t="s">
        <v>76176</v>
      </c>
      <c r="I27310" t="s">
        <v>315</v>
      </c>
      <c r="J27310" t="s">
        <v>44771</v>
      </c>
    </row>
    <row r="27311" spans="1:10" ht="16" x14ac:dyDescent="0.2">
      <c r="A27311" t="s">
        <v>76172</v>
      </c>
      <c r="B27311" t="s">
        <v>76185</v>
      </c>
      <c r="C27311" t="s">
        <v>76186</v>
      </c>
      <c r="D27311">
        <v>1</v>
      </c>
      <c r="E27311" t="s">
        <v>8486</v>
      </c>
      <c r="F27311" t="s">
        <v>13</v>
      </c>
      <c r="G27311" t="s">
        <v>76175</v>
      </c>
      <c r="H27311" s="3" t="s">
        <v>76176</v>
      </c>
      <c r="I27311" t="s">
        <v>315</v>
      </c>
      <c r="J27311" t="s">
        <v>76177</v>
      </c>
    </row>
    <row r="27312" spans="1:10" ht="32" x14ac:dyDescent="0.2">
      <c r="A27312" t="s">
        <v>17964</v>
      </c>
      <c r="B27312" t="s">
        <v>76187</v>
      </c>
      <c r="C27312" t="s">
        <v>76188</v>
      </c>
      <c r="D27312">
        <v>2</v>
      </c>
      <c r="E27312" t="s">
        <v>8486</v>
      </c>
      <c r="F27312" t="s">
        <v>13</v>
      </c>
      <c r="G27312" t="s">
        <v>76175</v>
      </c>
      <c r="H27312" s="3" t="s">
        <v>76189</v>
      </c>
      <c r="I27312" t="s">
        <v>315</v>
      </c>
      <c r="J27312" t="s">
        <v>17969</v>
      </c>
    </row>
    <row r="27313" spans="1:10" ht="16" x14ac:dyDescent="0.2">
      <c r="A27313" t="s">
        <v>76190</v>
      </c>
      <c r="B27313" t="s">
        <v>76191</v>
      </c>
      <c r="C27313" t="s">
        <v>76192</v>
      </c>
      <c r="D27313">
        <v>1</v>
      </c>
      <c r="E27313">
        <f>192</f>
        <v>192</v>
      </c>
      <c r="F27313" t="s">
        <v>13</v>
      </c>
      <c r="G27313" t="s">
        <v>76193</v>
      </c>
      <c r="H27313" s="3" t="s">
        <v>76194</v>
      </c>
      <c r="I27313" t="s">
        <v>315</v>
      </c>
      <c r="J27313" t="s">
        <v>76195</v>
      </c>
    </row>
    <row r="27314" spans="1:10" ht="48" x14ac:dyDescent="0.2">
      <c r="A27314" t="s">
        <v>549</v>
      </c>
      <c r="B27314" t="s">
        <v>76196</v>
      </c>
      <c r="C27314" t="s">
        <v>76197</v>
      </c>
      <c r="D27314">
        <v>15</v>
      </c>
      <c r="E27314">
        <f>192</f>
        <v>192</v>
      </c>
      <c r="F27314" t="s">
        <v>13</v>
      </c>
      <c r="G27314" t="s">
        <v>76193</v>
      </c>
      <c r="H27314" s="3" t="s">
        <v>76198</v>
      </c>
      <c r="I27314" t="s">
        <v>14105</v>
      </c>
      <c r="J27314" t="s">
        <v>554</v>
      </c>
    </row>
    <row r="27315" spans="1:10" s="4" customFormat="1" ht="16" x14ac:dyDescent="0.2">
      <c r="A27315" s="4" t="s">
        <v>76199</v>
      </c>
      <c r="B27315" s="4" t="s">
        <v>76200</v>
      </c>
      <c r="C27315" s="4" t="s">
        <v>76201</v>
      </c>
      <c r="D27315" s="4">
        <v>1</v>
      </c>
      <c r="E27315" s="4">
        <f>192</f>
        <v>192</v>
      </c>
      <c r="F27315" s="4" t="s">
        <v>13</v>
      </c>
      <c r="G27315" s="4" t="s">
        <v>76193</v>
      </c>
      <c r="H27315" s="5" t="s">
        <v>76194</v>
      </c>
      <c r="I27315" s="4" t="s">
        <v>315</v>
      </c>
      <c r="J27315" s="4" t="s">
        <v>76202</v>
      </c>
    </row>
    <row r="27316" spans="1:10" ht="16" x14ac:dyDescent="0.2">
      <c r="A27316" t="s">
        <v>76203</v>
      </c>
      <c r="B27316" t="s">
        <v>76204</v>
      </c>
      <c r="C27316" t="s">
        <v>76205</v>
      </c>
      <c r="D27316">
        <v>4</v>
      </c>
      <c r="E27316" t="s">
        <v>13</v>
      </c>
      <c r="F27316" t="s">
        <v>13</v>
      </c>
      <c r="G27316" t="s">
        <v>76206</v>
      </c>
      <c r="H27316" s="3" t="s">
        <v>76207</v>
      </c>
      <c r="I27316" t="s">
        <v>3744</v>
      </c>
      <c r="J27316" t="s">
        <v>76208</v>
      </c>
    </row>
    <row r="27317" spans="1:10" ht="16" x14ac:dyDescent="0.2">
      <c r="A27317" t="s">
        <v>76203</v>
      </c>
      <c r="B27317" t="s">
        <v>76209</v>
      </c>
      <c r="C27317" t="s">
        <v>76210</v>
      </c>
      <c r="D27317">
        <v>2</v>
      </c>
      <c r="E27317" t="s">
        <v>13</v>
      </c>
      <c r="F27317" t="s">
        <v>13</v>
      </c>
      <c r="G27317" t="s">
        <v>76206</v>
      </c>
      <c r="H27317" s="3" t="s">
        <v>76207</v>
      </c>
      <c r="I27317" t="s">
        <v>3744</v>
      </c>
      <c r="J27317" t="s">
        <v>76208</v>
      </c>
    </row>
    <row r="27318" spans="1:10" ht="16" x14ac:dyDescent="0.2">
      <c r="A27318" t="s">
        <v>76203</v>
      </c>
      <c r="B27318" t="s">
        <v>76211</v>
      </c>
      <c r="C27318" t="s">
        <v>76212</v>
      </c>
      <c r="D27318">
        <v>3</v>
      </c>
      <c r="E27318" t="s">
        <v>13</v>
      </c>
      <c r="F27318" t="s">
        <v>13</v>
      </c>
      <c r="G27318" t="s">
        <v>76206</v>
      </c>
      <c r="H27318" s="3" t="s">
        <v>76207</v>
      </c>
      <c r="I27318" t="s">
        <v>3744</v>
      </c>
      <c r="J27318" t="s">
        <v>76208</v>
      </c>
    </row>
    <row r="27319" spans="1:10" ht="16" x14ac:dyDescent="0.2">
      <c r="A27319" t="s">
        <v>76203</v>
      </c>
      <c r="B27319" t="s">
        <v>76213</v>
      </c>
      <c r="C27319" t="s">
        <v>76214</v>
      </c>
      <c r="D27319">
        <v>1</v>
      </c>
      <c r="E27319" t="s">
        <v>13</v>
      </c>
      <c r="F27319" t="s">
        <v>13</v>
      </c>
      <c r="G27319" t="s">
        <v>76206</v>
      </c>
      <c r="H27319" s="3" t="s">
        <v>76207</v>
      </c>
      <c r="I27319" t="s">
        <v>3744</v>
      </c>
      <c r="J27319" t="s">
        <v>76208</v>
      </c>
    </row>
    <row r="27320" spans="1:10" ht="16" x14ac:dyDescent="0.2">
      <c r="A27320" t="s">
        <v>76215</v>
      </c>
      <c r="B27320" t="s">
        <v>76216</v>
      </c>
      <c r="C27320" t="s">
        <v>76217</v>
      </c>
      <c r="D27320">
        <v>1</v>
      </c>
      <c r="E27320" t="s">
        <v>76086</v>
      </c>
      <c r="F27320" t="s">
        <v>13</v>
      </c>
      <c r="G27320" t="s">
        <v>76218</v>
      </c>
      <c r="H27320" s="3" t="s">
        <v>76219</v>
      </c>
      <c r="I27320" t="s">
        <v>315</v>
      </c>
      <c r="J27320" t="s">
        <v>76220</v>
      </c>
    </row>
    <row r="27321" spans="1:10" ht="16" x14ac:dyDescent="0.2">
      <c r="A27321" t="s">
        <v>76215</v>
      </c>
      <c r="B27321" t="s">
        <v>76221</v>
      </c>
      <c r="C27321" t="s">
        <v>76222</v>
      </c>
      <c r="D27321">
        <v>3</v>
      </c>
      <c r="E27321" t="s">
        <v>76086</v>
      </c>
      <c r="F27321" t="s">
        <v>13</v>
      </c>
      <c r="G27321" t="s">
        <v>76218</v>
      </c>
      <c r="H27321" s="3" t="s">
        <v>76219</v>
      </c>
      <c r="I27321" t="s">
        <v>315</v>
      </c>
      <c r="J27321" t="s">
        <v>76220</v>
      </c>
    </row>
    <row r="27322" spans="1:10" ht="16" x14ac:dyDescent="0.2">
      <c r="A27322" t="s">
        <v>76215</v>
      </c>
      <c r="B27322" t="s">
        <v>76223</v>
      </c>
      <c r="C27322" t="s">
        <v>76224</v>
      </c>
      <c r="D27322">
        <v>2</v>
      </c>
      <c r="E27322" t="s">
        <v>76086</v>
      </c>
      <c r="F27322" t="s">
        <v>13</v>
      </c>
      <c r="G27322" t="s">
        <v>76218</v>
      </c>
      <c r="H27322" s="3" t="s">
        <v>76219</v>
      </c>
      <c r="I27322" t="s">
        <v>315</v>
      </c>
      <c r="J27322" t="s">
        <v>76220</v>
      </c>
    </row>
    <row r="27323" spans="1:10" ht="16" x14ac:dyDescent="0.2">
      <c r="A27323" t="s">
        <v>76215</v>
      </c>
      <c r="B27323" t="s">
        <v>76225</v>
      </c>
      <c r="C27323" t="s">
        <v>76226</v>
      </c>
      <c r="D27323">
        <v>4</v>
      </c>
      <c r="E27323" t="s">
        <v>76086</v>
      </c>
      <c r="F27323" t="s">
        <v>13</v>
      </c>
      <c r="G27323" t="s">
        <v>76218</v>
      </c>
      <c r="H27323" s="3" t="s">
        <v>76219</v>
      </c>
      <c r="I27323" t="s">
        <v>315</v>
      </c>
      <c r="J27323" t="s">
        <v>76220</v>
      </c>
    </row>
    <row r="27324" spans="1:10" ht="32" x14ac:dyDescent="0.2">
      <c r="A27324" t="s">
        <v>621</v>
      </c>
      <c r="B27324" t="s">
        <v>76227</v>
      </c>
      <c r="C27324" t="s">
        <v>76228</v>
      </c>
      <c r="D27324">
        <v>4</v>
      </c>
      <c r="E27324" t="s">
        <v>7141</v>
      </c>
      <c r="F27324" t="s">
        <v>13</v>
      </c>
      <c r="G27324" t="s">
        <v>76229</v>
      </c>
      <c r="H27324" s="3" t="s">
        <v>76230</v>
      </c>
      <c r="I27324" t="s">
        <v>315</v>
      </c>
      <c r="J27324" t="s">
        <v>627</v>
      </c>
    </row>
    <row r="27325" spans="1:10" ht="16" x14ac:dyDescent="0.2">
      <c r="A27325" t="s">
        <v>76231</v>
      </c>
      <c r="B27325" t="s">
        <v>76232</v>
      </c>
      <c r="C27325" t="s">
        <v>76233</v>
      </c>
      <c r="D27325">
        <v>5</v>
      </c>
      <c r="E27325">
        <f>362</f>
        <v>362</v>
      </c>
      <c r="F27325" t="s">
        <v>13</v>
      </c>
      <c r="G27325" t="s">
        <v>76234</v>
      </c>
      <c r="H27325" s="3" t="s">
        <v>76235</v>
      </c>
      <c r="I27325" t="s">
        <v>3744</v>
      </c>
      <c r="J27325" t="s">
        <v>76236</v>
      </c>
    </row>
    <row r="27326" spans="1:10" ht="16" x14ac:dyDescent="0.2">
      <c r="A27326" t="s">
        <v>20830</v>
      </c>
      <c r="B27326" t="s">
        <v>76237</v>
      </c>
      <c r="C27326" t="s">
        <v>76238</v>
      </c>
      <c r="D27326">
        <v>4</v>
      </c>
      <c r="E27326">
        <f>362</f>
        <v>362</v>
      </c>
      <c r="F27326" t="s">
        <v>13</v>
      </c>
      <c r="G27326" t="s">
        <v>76234</v>
      </c>
      <c r="H27326" s="3" t="s">
        <v>76239</v>
      </c>
      <c r="I27326" t="s">
        <v>3744</v>
      </c>
      <c r="J27326" t="s">
        <v>20835</v>
      </c>
    </row>
    <row r="27327" spans="1:10" ht="16" x14ac:dyDescent="0.2">
      <c r="A27327" t="s">
        <v>76231</v>
      </c>
      <c r="B27327" t="s">
        <v>27461</v>
      </c>
      <c r="C27327" t="s">
        <v>27462</v>
      </c>
      <c r="D27327">
        <v>1</v>
      </c>
      <c r="E27327">
        <f>362</f>
        <v>362</v>
      </c>
      <c r="F27327" t="s">
        <v>13</v>
      </c>
      <c r="G27327" t="s">
        <v>76234</v>
      </c>
      <c r="H27327" s="3" t="s">
        <v>76235</v>
      </c>
      <c r="I27327" t="s">
        <v>3744</v>
      </c>
      <c r="J27327" t="s">
        <v>76236</v>
      </c>
    </row>
    <row r="27328" spans="1:10" ht="16" x14ac:dyDescent="0.2">
      <c r="A27328" t="s">
        <v>76231</v>
      </c>
      <c r="B27328" t="s">
        <v>76240</v>
      </c>
      <c r="C27328" t="s">
        <v>76241</v>
      </c>
      <c r="D27328">
        <v>3</v>
      </c>
      <c r="E27328">
        <f>362</f>
        <v>362</v>
      </c>
      <c r="F27328" t="s">
        <v>13</v>
      </c>
      <c r="G27328" t="s">
        <v>76234</v>
      </c>
      <c r="H27328" s="3" t="s">
        <v>76235</v>
      </c>
      <c r="I27328" t="s">
        <v>3744</v>
      </c>
      <c r="J27328" t="s">
        <v>76236</v>
      </c>
    </row>
    <row r="27329" spans="1:10" ht="16" x14ac:dyDescent="0.2">
      <c r="A27329" t="s">
        <v>76231</v>
      </c>
      <c r="B27329" t="s">
        <v>76242</v>
      </c>
      <c r="C27329" t="s">
        <v>76243</v>
      </c>
      <c r="D27329">
        <v>4</v>
      </c>
      <c r="E27329">
        <f>362</f>
        <v>362</v>
      </c>
      <c r="F27329" t="s">
        <v>13</v>
      </c>
      <c r="G27329" t="s">
        <v>76234</v>
      </c>
      <c r="H27329" s="3" t="s">
        <v>76235</v>
      </c>
      <c r="I27329" t="s">
        <v>3744</v>
      </c>
      <c r="J27329" t="s">
        <v>76236</v>
      </c>
    </row>
    <row r="27330" spans="1:10" ht="16" x14ac:dyDescent="0.2">
      <c r="A27330" t="s">
        <v>27460</v>
      </c>
      <c r="B27330" t="s">
        <v>76244</v>
      </c>
      <c r="C27330" t="s">
        <v>76245</v>
      </c>
      <c r="D27330">
        <v>2</v>
      </c>
      <c r="E27330">
        <f>362</f>
        <v>362</v>
      </c>
      <c r="F27330" t="s">
        <v>13</v>
      </c>
      <c r="G27330" t="s">
        <v>76234</v>
      </c>
      <c r="H27330" s="3" t="s">
        <v>76235</v>
      </c>
      <c r="I27330" t="s">
        <v>3744</v>
      </c>
      <c r="J27330" t="s">
        <v>27465</v>
      </c>
    </row>
    <row r="27331" spans="1:10" ht="16" x14ac:dyDescent="0.2">
      <c r="A27331" t="s">
        <v>76231</v>
      </c>
      <c r="B27331" t="s">
        <v>76246</v>
      </c>
      <c r="C27331" t="s">
        <v>76247</v>
      </c>
      <c r="D27331">
        <v>2</v>
      </c>
      <c r="E27331">
        <f>362</f>
        <v>362</v>
      </c>
      <c r="F27331" t="s">
        <v>13</v>
      </c>
      <c r="G27331" t="s">
        <v>76234</v>
      </c>
      <c r="H27331" s="3" t="s">
        <v>76235</v>
      </c>
      <c r="I27331" t="s">
        <v>3744</v>
      </c>
      <c r="J27331" t="s">
        <v>76236</v>
      </c>
    </row>
    <row r="27332" spans="1:10" ht="16" x14ac:dyDescent="0.2">
      <c r="A27332" t="s">
        <v>27460</v>
      </c>
      <c r="B27332" t="s">
        <v>76248</v>
      </c>
      <c r="C27332" t="s">
        <v>76249</v>
      </c>
      <c r="D27332">
        <v>1</v>
      </c>
      <c r="E27332">
        <f>362</f>
        <v>362</v>
      </c>
      <c r="F27332" t="s">
        <v>13</v>
      </c>
      <c r="G27332" t="s">
        <v>76234</v>
      </c>
      <c r="H27332" s="3" t="s">
        <v>76235</v>
      </c>
      <c r="I27332" t="s">
        <v>3744</v>
      </c>
      <c r="J27332" t="s">
        <v>27465</v>
      </c>
    </row>
    <row r="27333" spans="1:10" ht="16" x14ac:dyDescent="0.2">
      <c r="A27333" t="s">
        <v>27460</v>
      </c>
      <c r="B27333" t="s">
        <v>76242</v>
      </c>
      <c r="C27333" t="s">
        <v>76243</v>
      </c>
      <c r="D27333">
        <v>3</v>
      </c>
      <c r="E27333">
        <f>362</f>
        <v>362</v>
      </c>
      <c r="F27333" t="s">
        <v>13</v>
      </c>
      <c r="G27333" t="s">
        <v>76234</v>
      </c>
      <c r="H27333" s="3" t="s">
        <v>76235</v>
      </c>
      <c r="I27333" t="s">
        <v>3744</v>
      </c>
      <c r="J27333" t="s">
        <v>27465</v>
      </c>
    </row>
    <row r="27334" spans="1:10" ht="16" x14ac:dyDescent="0.2">
      <c r="A27334" t="s">
        <v>76250</v>
      </c>
      <c r="B27334" t="s">
        <v>76251</v>
      </c>
      <c r="C27334" t="s">
        <v>76252</v>
      </c>
      <c r="D27334">
        <v>1</v>
      </c>
      <c r="E27334" t="s">
        <v>13</v>
      </c>
      <c r="F27334" t="s">
        <v>13</v>
      </c>
      <c r="G27334" t="s">
        <v>76253</v>
      </c>
      <c r="H27334" s="3" t="s">
        <v>76254</v>
      </c>
      <c r="I27334" t="s">
        <v>315</v>
      </c>
      <c r="J27334" t="s">
        <v>76255</v>
      </c>
    </row>
    <row r="27335" spans="1:10" ht="16" x14ac:dyDescent="0.2">
      <c r="A27335" t="s">
        <v>76256</v>
      </c>
      <c r="B27335" t="s">
        <v>76257</v>
      </c>
      <c r="C27335" t="s">
        <v>76258</v>
      </c>
      <c r="D27335">
        <v>1</v>
      </c>
      <c r="E27335" t="s">
        <v>13</v>
      </c>
      <c r="F27335" t="s">
        <v>13</v>
      </c>
      <c r="G27335" t="s">
        <v>76253</v>
      </c>
      <c r="H27335" s="3" t="s">
        <v>76259</v>
      </c>
      <c r="I27335" t="s">
        <v>315</v>
      </c>
      <c r="J27335" t="s">
        <v>76260</v>
      </c>
    </row>
    <row r="27336" spans="1:10" ht="16" x14ac:dyDescent="0.2">
      <c r="A27336" t="s">
        <v>76261</v>
      </c>
      <c r="B27336" t="s">
        <v>76262</v>
      </c>
      <c r="C27336" t="s">
        <v>76263</v>
      </c>
      <c r="D27336">
        <v>1</v>
      </c>
      <c r="E27336" t="s">
        <v>13</v>
      </c>
      <c r="F27336" t="s">
        <v>13</v>
      </c>
      <c r="G27336" t="s">
        <v>76253</v>
      </c>
      <c r="H27336" s="3" t="s">
        <v>76259</v>
      </c>
      <c r="I27336" t="s">
        <v>315</v>
      </c>
      <c r="J27336" t="s">
        <v>76264</v>
      </c>
    </row>
    <row r="27337" spans="1:10" ht="16" x14ac:dyDescent="0.2">
      <c r="A27337" t="s">
        <v>76256</v>
      </c>
      <c r="B27337" t="s">
        <v>76265</v>
      </c>
      <c r="C27337" t="s">
        <v>76266</v>
      </c>
      <c r="D27337">
        <v>3</v>
      </c>
      <c r="E27337" t="s">
        <v>13</v>
      </c>
      <c r="F27337" t="s">
        <v>13</v>
      </c>
      <c r="G27337" t="s">
        <v>76253</v>
      </c>
      <c r="H27337" s="3" t="s">
        <v>76259</v>
      </c>
      <c r="I27337" t="s">
        <v>315</v>
      </c>
      <c r="J27337" t="s">
        <v>76260</v>
      </c>
    </row>
    <row r="27338" spans="1:10" ht="16" x14ac:dyDescent="0.2">
      <c r="A27338" t="s">
        <v>76256</v>
      </c>
      <c r="B27338" t="s">
        <v>76267</v>
      </c>
      <c r="C27338" t="s">
        <v>76268</v>
      </c>
      <c r="D27338">
        <v>2</v>
      </c>
      <c r="E27338" t="s">
        <v>13</v>
      </c>
      <c r="F27338" t="s">
        <v>13</v>
      </c>
      <c r="G27338" t="s">
        <v>76253</v>
      </c>
      <c r="H27338" s="3" t="s">
        <v>76259</v>
      </c>
      <c r="I27338" t="s">
        <v>315</v>
      </c>
      <c r="J27338" t="s">
        <v>76260</v>
      </c>
    </row>
    <row r="27339" spans="1:10" ht="16" x14ac:dyDescent="0.2">
      <c r="A27339" t="s">
        <v>14737</v>
      </c>
      <c r="B27339" t="s">
        <v>76257</v>
      </c>
      <c r="C27339" t="s">
        <v>76258</v>
      </c>
      <c r="D27339">
        <v>1</v>
      </c>
      <c r="E27339" t="s">
        <v>13</v>
      </c>
      <c r="F27339" t="s">
        <v>13</v>
      </c>
      <c r="G27339" t="s">
        <v>76253</v>
      </c>
      <c r="H27339" s="3" t="s">
        <v>76259</v>
      </c>
      <c r="I27339" t="s">
        <v>315</v>
      </c>
      <c r="J27339" t="s">
        <v>14742</v>
      </c>
    </row>
    <row r="27340" spans="1:10" ht="32" x14ac:dyDescent="0.2">
      <c r="A27340" t="s">
        <v>55761</v>
      </c>
      <c r="B27340" t="s">
        <v>4795</v>
      </c>
      <c r="C27340" t="s">
        <v>4796</v>
      </c>
      <c r="D27340">
        <v>1</v>
      </c>
      <c r="E27340" t="s">
        <v>13</v>
      </c>
      <c r="F27340" t="s">
        <v>13</v>
      </c>
      <c r="G27340" t="s">
        <v>76269</v>
      </c>
      <c r="H27340" s="3" t="s">
        <v>76270</v>
      </c>
      <c r="I27340" t="s">
        <v>315</v>
      </c>
      <c r="J27340" t="s">
        <v>55767</v>
      </c>
    </row>
    <row r="27341" spans="1:10" ht="16" x14ac:dyDescent="0.2">
      <c r="A27341" t="s">
        <v>76271</v>
      </c>
      <c r="B27341" t="s">
        <v>76272</v>
      </c>
      <c r="C27341" t="s">
        <v>76273</v>
      </c>
      <c r="D27341">
        <v>1</v>
      </c>
      <c r="E27341" t="s">
        <v>13</v>
      </c>
      <c r="F27341" t="s">
        <v>13</v>
      </c>
      <c r="G27341" t="s">
        <v>76274</v>
      </c>
      <c r="H27341" s="3" t="s">
        <v>76275</v>
      </c>
      <c r="I27341" t="s">
        <v>315</v>
      </c>
      <c r="J27341" t="s">
        <v>76276</v>
      </c>
    </row>
    <row r="27342" spans="1:10" ht="16" x14ac:dyDescent="0.2">
      <c r="A27342" t="s">
        <v>76277</v>
      </c>
      <c r="B27342" t="s">
        <v>44767</v>
      </c>
      <c r="C27342" t="s">
        <v>44768</v>
      </c>
      <c r="D27342">
        <v>2</v>
      </c>
      <c r="E27342" t="s">
        <v>13</v>
      </c>
      <c r="F27342" t="s">
        <v>13</v>
      </c>
      <c r="G27342" t="s">
        <v>76274</v>
      </c>
      <c r="H27342" s="3" t="s">
        <v>76278</v>
      </c>
      <c r="I27342" t="s">
        <v>315</v>
      </c>
      <c r="J27342" t="s">
        <v>76279</v>
      </c>
    </row>
    <row r="27343" spans="1:10" ht="16" x14ac:dyDescent="0.2">
      <c r="A27343" t="s">
        <v>19422</v>
      </c>
      <c r="B27343" t="s">
        <v>76272</v>
      </c>
      <c r="C27343" t="s">
        <v>76273</v>
      </c>
      <c r="D27343">
        <v>3</v>
      </c>
      <c r="E27343" t="s">
        <v>13</v>
      </c>
      <c r="F27343" t="s">
        <v>13</v>
      </c>
      <c r="G27343" t="s">
        <v>76274</v>
      </c>
      <c r="H27343" s="3" t="s">
        <v>76275</v>
      </c>
      <c r="I27343" t="s">
        <v>315</v>
      </c>
      <c r="J27343" t="s">
        <v>19427</v>
      </c>
    </row>
    <row r="27344" spans="1:10" ht="16" x14ac:dyDescent="0.2">
      <c r="A27344" t="s">
        <v>75354</v>
      </c>
      <c r="B27344" t="s">
        <v>76280</v>
      </c>
      <c r="C27344" t="s">
        <v>76281</v>
      </c>
      <c r="D27344">
        <v>1</v>
      </c>
      <c r="E27344" t="s">
        <v>76282</v>
      </c>
      <c r="F27344" t="s">
        <v>13</v>
      </c>
      <c r="G27344" t="s">
        <v>76283</v>
      </c>
      <c r="H27344" s="3" t="s">
        <v>76284</v>
      </c>
      <c r="I27344" t="s">
        <v>315</v>
      </c>
      <c r="J27344" t="s">
        <v>75355</v>
      </c>
    </row>
    <row r="27345" spans="1:10" ht="16" x14ac:dyDescent="0.2">
      <c r="A27345" t="s">
        <v>75354</v>
      </c>
      <c r="B27345" t="s">
        <v>76285</v>
      </c>
      <c r="C27345" t="s">
        <v>76286</v>
      </c>
      <c r="D27345">
        <v>2</v>
      </c>
      <c r="E27345" t="s">
        <v>76282</v>
      </c>
      <c r="F27345" t="s">
        <v>13</v>
      </c>
      <c r="G27345" t="s">
        <v>76283</v>
      </c>
      <c r="H27345" s="3" t="s">
        <v>76284</v>
      </c>
      <c r="I27345" t="s">
        <v>315</v>
      </c>
      <c r="J27345" t="s">
        <v>75355</v>
      </c>
    </row>
    <row r="27346" spans="1:10" ht="16" x14ac:dyDescent="0.2">
      <c r="A27346" t="s">
        <v>76287</v>
      </c>
      <c r="B27346" t="s">
        <v>76288</v>
      </c>
      <c r="C27346" t="s">
        <v>76289</v>
      </c>
      <c r="D27346">
        <v>1</v>
      </c>
      <c r="E27346" t="s">
        <v>76282</v>
      </c>
      <c r="F27346" t="s">
        <v>13</v>
      </c>
      <c r="G27346" t="s">
        <v>76283</v>
      </c>
      <c r="H27346" s="3" t="s">
        <v>76290</v>
      </c>
      <c r="I27346" t="s">
        <v>315</v>
      </c>
      <c r="J27346" t="s">
        <v>76291</v>
      </c>
    </row>
    <row r="27347" spans="1:10" ht="16" x14ac:dyDescent="0.2">
      <c r="A27347" t="s">
        <v>75354</v>
      </c>
      <c r="B27347" t="s">
        <v>76292</v>
      </c>
      <c r="C27347" t="s">
        <v>76293</v>
      </c>
      <c r="D27347">
        <v>4</v>
      </c>
      <c r="E27347" t="s">
        <v>76282</v>
      </c>
      <c r="F27347" t="s">
        <v>13</v>
      </c>
      <c r="G27347" t="s">
        <v>76283</v>
      </c>
      <c r="H27347" s="3" t="s">
        <v>76284</v>
      </c>
      <c r="I27347" t="s">
        <v>315</v>
      </c>
      <c r="J27347" t="s">
        <v>75355</v>
      </c>
    </row>
    <row r="27348" spans="1:10" ht="32" x14ac:dyDescent="0.2">
      <c r="A27348" t="s">
        <v>76294</v>
      </c>
      <c r="B27348" t="s">
        <v>34516</v>
      </c>
      <c r="C27348" t="s">
        <v>34517</v>
      </c>
      <c r="D27348">
        <v>1</v>
      </c>
      <c r="E27348" t="s">
        <v>76282</v>
      </c>
      <c r="F27348" t="s">
        <v>13</v>
      </c>
      <c r="G27348" t="s">
        <v>76283</v>
      </c>
      <c r="H27348" s="3" t="s">
        <v>76295</v>
      </c>
      <c r="I27348" t="s">
        <v>315</v>
      </c>
      <c r="J27348" t="s">
        <v>76296</v>
      </c>
    </row>
    <row r="27349" spans="1:10" ht="16" x14ac:dyDescent="0.2">
      <c r="A27349" t="s">
        <v>76287</v>
      </c>
      <c r="B27349" t="s">
        <v>76297</v>
      </c>
      <c r="C27349" t="s">
        <v>76298</v>
      </c>
      <c r="D27349">
        <v>2</v>
      </c>
      <c r="E27349" t="s">
        <v>76282</v>
      </c>
      <c r="F27349" t="s">
        <v>13</v>
      </c>
      <c r="G27349" t="s">
        <v>76283</v>
      </c>
      <c r="H27349" s="3" t="s">
        <v>76290</v>
      </c>
      <c r="I27349" t="s">
        <v>315</v>
      </c>
      <c r="J27349" t="s">
        <v>76291</v>
      </c>
    </row>
    <row r="27350" spans="1:10" ht="16" x14ac:dyDescent="0.2">
      <c r="A27350" t="s">
        <v>76299</v>
      </c>
      <c r="B27350" t="s">
        <v>76288</v>
      </c>
      <c r="C27350" t="s">
        <v>76289</v>
      </c>
      <c r="D27350">
        <v>1</v>
      </c>
      <c r="E27350" t="s">
        <v>76282</v>
      </c>
      <c r="F27350" t="s">
        <v>13</v>
      </c>
      <c r="G27350" t="s">
        <v>76283</v>
      </c>
      <c r="H27350" s="3" t="s">
        <v>76300</v>
      </c>
      <c r="I27350" t="s">
        <v>315</v>
      </c>
      <c r="J27350" t="s">
        <v>76301</v>
      </c>
    </row>
    <row r="27351" spans="1:10" ht="16" x14ac:dyDescent="0.2">
      <c r="A27351" t="s">
        <v>76299</v>
      </c>
      <c r="B27351" t="s">
        <v>76302</v>
      </c>
      <c r="C27351" t="s">
        <v>76303</v>
      </c>
      <c r="D27351">
        <v>2</v>
      </c>
      <c r="E27351" t="s">
        <v>76282</v>
      </c>
      <c r="F27351" t="s">
        <v>13</v>
      </c>
      <c r="G27351" t="s">
        <v>76283</v>
      </c>
      <c r="H27351" s="3" t="s">
        <v>76300</v>
      </c>
      <c r="I27351" t="s">
        <v>315</v>
      </c>
      <c r="J27351" t="s">
        <v>76301</v>
      </c>
    </row>
    <row r="27352" spans="1:10" ht="16" x14ac:dyDescent="0.2">
      <c r="A27352" t="s">
        <v>15763</v>
      </c>
      <c r="B27352" t="s">
        <v>76304</v>
      </c>
      <c r="C27352" t="s">
        <v>76305</v>
      </c>
      <c r="D27352">
        <v>4</v>
      </c>
      <c r="E27352" t="s">
        <v>76306</v>
      </c>
      <c r="F27352" t="s">
        <v>13</v>
      </c>
      <c r="G27352" t="s">
        <v>76307</v>
      </c>
      <c r="H27352" s="3" t="s">
        <v>76308</v>
      </c>
      <c r="I27352" t="s">
        <v>315</v>
      </c>
      <c r="J27352" t="s">
        <v>15765</v>
      </c>
    </row>
    <row r="27353" spans="1:10" ht="16" x14ac:dyDescent="0.2">
      <c r="A27353" t="s">
        <v>33402</v>
      </c>
      <c r="B27353" t="s">
        <v>23221</v>
      </c>
      <c r="C27353" t="s">
        <v>23222</v>
      </c>
      <c r="D27353">
        <v>3</v>
      </c>
      <c r="E27353" t="s">
        <v>76306</v>
      </c>
      <c r="F27353" t="s">
        <v>13</v>
      </c>
      <c r="G27353" t="s">
        <v>76307</v>
      </c>
      <c r="H27353" s="3" t="s">
        <v>76308</v>
      </c>
      <c r="I27353" t="s">
        <v>315</v>
      </c>
      <c r="J27353" t="s">
        <v>33406</v>
      </c>
    </row>
    <row r="27354" spans="1:10" ht="16" x14ac:dyDescent="0.2">
      <c r="A27354" t="s">
        <v>12101</v>
      </c>
      <c r="B27354" t="s">
        <v>23221</v>
      </c>
      <c r="C27354" t="s">
        <v>23222</v>
      </c>
      <c r="D27354">
        <v>1</v>
      </c>
      <c r="E27354" t="s">
        <v>76306</v>
      </c>
      <c r="F27354" t="s">
        <v>13</v>
      </c>
      <c r="G27354" t="s">
        <v>76307</v>
      </c>
      <c r="H27354" s="3" t="s">
        <v>76309</v>
      </c>
      <c r="I27354" t="s">
        <v>315</v>
      </c>
      <c r="J27354" t="s">
        <v>12106</v>
      </c>
    </row>
    <row r="27355" spans="1:10" ht="16" x14ac:dyDescent="0.2">
      <c r="A27355" t="s">
        <v>15766</v>
      </c>
      <c r="B27355" t="s">
        <v>23221</v>
      </c>
      <c r="C27355" t="s">
        <v>23222</v>
      </c>
      <c r="D27355">
        <v>5</v>
      </c>
      <c r="E27355" t="s">
        <v>76306</v>
      </c>
      <c r="F27355" t="s">
        <v>13</v>
      </c>
      <c r="G27355" t="s">
        <v>76307</v>
      </c>
      <c r="H27355" s="3" t="s">
        <v>76308</v>
      </c>
      <c r="I27355" t="s">
        <v>315</v>
      </c>
      <c r="J27355" t="s">
        <v>15767</v>
      </c>
    </row>
    <row r="27356" spans="1:10" ht="16" x14ac:dyDescent="0.2">
      <c r="A27356" t="s">
        <v>12101</v>
      </c>
      <c r="B27356" t="s">
        <v>76310</v>
      </c>
      <c r="C27356" t="s">
        <v>76311</v>
      </c>
      <c r="D27356">
        <v>4</v>
      </c>
      <c r="E27356" t="s">
        <v>76306</v>
      </c>
      <c r="F27356" t="s">
        <v>13</v>
      </c>
      <c r="G27356" t="s">
        <v>76307</v>
      </c>
      <c r="H27356" s="3" t="s">
        <v>76309</v>
      </c>
      <c r="I27356" t="s">
        <v>315</v>
      </c>
      <c r="J27356" t="s">
        <v>12106</v>
      </c>
    </row>
    <row r="27357" spans="1:10" ht="16" x14ac:dyDescent="0.2">
      <c r="A27357" t="s">
        <v>33402</v>
      </c>
      <c r="B27357" t="s">
        <v>76304</v>
      </c>
      <c r="C27357" t="s">
        <v>76305</v>
      </c>
      <c r="D27357">
        <v>1</v>
      </c>
      <c r="E27357" t="s">
        <v>76306</v>
      </c>
      <c r="F27357" t="s">
        <v>13</v>
      </c>
      <c r="G27357" t="s">
        <v>76307</v>
      </c>
      <c r="H27357" s="3" t="s">
        <v>76308</v>
      </c>
      <c r="I27357" t="s">
        <v>315</v>
      </c>
      <c r="J27357" t="s">
        <v>33406</v>
      </c>
    </row>
    <row r="27358" spans="1:10" ht="16" x14ac:dyDescent="0.2">
      <c r="A27358" t="s">
        <v>16753</v>
      </c>
      <c r="B27358" t="s">
        <v>23221</v>
      </c>
      <c r="C27358" t="s">
        <v>23222</v>
      </c>
      <c r="D27358">
        <v>1</v>
      </c>
      <c r="E27358" t="s">
        <v>76306</v>
      </c>
      <c r="F27358" t="s">
        <v>13</v>
      </c>
      <c r="G27358" t="s">
        <v>76307</v>
      </c>
      <c r="H27358" s="3" t="s">
        <v>76312</v>
      </c>
      <c r="I27358" t="s">
        <v>315</v>
      </c>
      <c r="J27358" t="s">
        <v>16754</v>
      </c>
    </row>
    <row r="27359" spans="1:10" ht="16" x14ac:dyDescent="0.2">
      <c r="A27359" t="s">
        <v>76313</v>
      </c>
      <c r="B27359" t="s">
        <v>23221</v>
      </c>
      <c r="C27359" t="s">
        <v>23222</v>
      </c>
      <c r="D27359">
        <v>2</v>
      </c>
      <c r="E27359" t="s">
        <v>76306</v>
      </c>
      <c r="F27359" t="s">
        <v>13</v>
      </c>
      <c r="G27359" t="s">
        <v>76307</v>
      </c>
      <c r="H27359" s="3" t="s">
        <v>76312</v>
      </c>
      <c r="I27359" t="s">
        <v>315</v>
      </c>
      <c r="J27359" t="s">
        <v>76314</v>
      </c>
    </row>
    <row r="27360" spans="1:10" ht="16" x14ac:dyDescent="0.2">
      <c r="A27360" t="s">
        <v>15763</v>
      </c>
      <c r="B27360" t="s">
        <v>23221</v>
      </c>
      <c r="C27360" t="s">
        <v>23222</v>
      </c>
      <c r="D27360">
        <v>3</v>
      </c>
      <c r="E27360" t="s">
        <v>76306</v>
      </c>
      <c r="F27360" t="s">
        <v>13</v>
      </c>
      <c r="G27360" t="s">
        <v>76307</v>
      </c>
      <c r="H27360" s="3" t="s">
        <v>76308</v>
      </c>
      <c r="I27360" t="s">
        <v>315</v>
      </c>
      <c r="J27360" t="s">
        <v>15765</v>
      </c>
    </row>
    <row r="27361" spans="1:10" ht="16" x14ac:dyDescent="0.2">
      <c r="A27361" t="s">
        <v>16753</v>
      </c>
      <c r="B27361" t="s">
        <v>76315</v>
      </c>
      <c r="C27361" t="s">
        <v>76316</v>
      </c>
      <c r="D27361">
        <v>4</v>
      </c>
      <c r="E27361" t="s">
        <v>76306</v>
      </c>
      <c r="F27361" t="s">
        <v>13</v>
      </c>
      <c r="G27361" t="s">
        <v>76307</v>
      </c>
      <c r="H27361" s="3" t="s">
        <v>76312</v>
      </c>
      <c r="I27361" t="s">
        <v>315</v>
      </c>
      <c r="J27361" t="s">
        <v>16754</v>
      </c>
    </row>
    <row r="27362" spans="1:10" ht="16" x14ac:dyDescent="0.2">
      <c r="A27362" t="s">
        <v>31934</v>
      </c>
      <c r="B27362" t="s">
        <v>76317</v>
      </c>
      <c r="C27362" t="s">
        <v>76318</v>
      </c>
      <c r="D27362">
        <v>2</v>
      </c>
      <c r="E27362" t="s">
        <v>76306</v>
      </c>
      <c r="F27362" t="s">
        <v>13</v>
      </c>
      <c r="G27362" t="s">
        <v>76307</v>
      </c>
      <c r="H27362" s="3" t="s">
        <v>76319</v>
      </c>
      <c r="I27362" t="s">
        <v>315</v>
      </c>
      <c r="J27362" t="s">
        <v>31938</v>
      </c>
    </row>
    <row r="27363" spans="1:10" ht="16" x14ac:dyDescent="0.2">
      <c r="A27363" t="s">
        <v>15770</v>
      </c>
      <c r="B27363" t="s">
        <v>23221</v>
      </c>
      <c r="C27363" t="s">
        <v>23222</v>
      </c>
      <c r="D27363">
        <v>5</v>
      </c>
      <c r="E27363" t="s">
        <v>76306</v>
      </c>
      <c r="F27363" t="s">
        <v>13</v>
      </c>
      <c r="G27363" t="s">
        <v>76307</v>
      </c>
      <c r="H27363" s="3" t="s">
        <v>76308</v>
      </c>
      <c r="I27363" t="s">
        <v>315</v>
      </c>
      <c r="J27363" t="s">
        <v>15771</v>
      </c>
    </row>
    <row r="27364" spans="1:10" ht="16" x14ac:dyDescent="0.2">
      <c r="A27364" t="s">
        <v>12101</v>
      </c>
      <c r="B27364" t="s">
        <v>76304</v>
      </c>
      <c r="C27364" t="s">
        <v>76305</v>
      </c>
      <c r="D27364">
        <v>5</v>
      </c>
      <c r="E27364" t="s">
        <v>76306</v>
      </c>
      <c r="F27364" t="s">
        <v>13</v>
      </c>
      <c r="G27364" t="s">
        <v>76307</v>
      </c>
      <c r="H27364" s="3" t="s">
        <v>76309</v>
      </c>
      <c r="I27364" t="s">
        <v>315</v>
      </c>
      <c r="J27364" t="s">
        <v>12106</v>
      </c>
    </row>
    <row r="27365" spans="1:10" ht="16" x14ac:dyDescent="0.2">
      <c r="A27365" t="s">
        <v>76313</v>
      </c>
      <c r="B27365" t="s">
        <v>76304</v>
      </c>
      <c r="C27365" t="s">
        <v>76305</v>
      </c>
      <c r="D27365">
        <v>1</v>
      </c>
      <c r="E27365" t="s">
        <v>76306</v>
      </c>
      <c r="F27365" t="s">
        <v>13</v>
      </c>
      <c r="G27365" t="s">
        <v>76307</v>
      </c>
      <c r="H27365" s="3" t="s">
        <v>76312</v>
      </c>
      <c r="I27365" t="s">
        <v>315</v>
      </c>
      <c r="J27365" t="s">
        <v>76314</v>
      </c>
    </row>
    <row r="27366" spans="1:10" ht="16" x14ac:dyDescent="0.2">
      <c r="A27366" t="s">
        <v>67305</v>
      </c>
      <c r="B27366" t="s">
        <v>76320</v>
      </c>
      <c r="C27366" t="s">
        <v>76321</v>
      </c>
      <c r="D27366">
        <v>1</v>
      </c>
      <c r="E27366" t="s">
        <v>13</v>
      </c>
      <c r="F27366" t="s">
        <v>13</v>
      </c>
      <c r="G27366" t="s">
        <v>76322</v>
      </c>
      <c r="H27366" s="3" t="s">
        <v>76323</v>
      </c>
      <c r="I27366" t="s">
        <v>4995</v>
      </c>
      <c r="J27366" t="s">
        <v>67309</v>
      </c>
    </row>
    <row r="27367" spans="1:10" ht="16" x14ac:dyDescent="0.2">
      <c r="A27367" t="s">
        <v>67305</v>
      </c>
      <c r="B27367" t="s">
        <v>76324</v>
      </c>
      <c r="C27367" t="s">
        <v>76325</v>
      </c>
      <c r="D27367">
        <v>3</v>
      </c>
      <c r="E27367" t="s">
        <v>13</v>
      </c>
      <c r="F27367" t="s">
        <v>13</v>
      </c>
      <c r="G27367" t="s">
        <v>76322</v>
      </c>
      <c r="H27367" s="3" t="s">
        <v>76323</v>
      </c>
      <c r="I27367" t="s">
        <v>4995</v>
      </c>
      <c r="J27367" t="s">
        <v>67309</v>
      </c>
    </row>
    <row r="27368" spans="1:10" ht="32" x14ac:dyDescent="0.2">
      <c r="A27368" t="s">
        <v>28445</v>
      </c>
      <c r="B27368" t="s">
        <v>76326</v>
      </c>
      <c r="C27368" t="s">
        <v>76327</v>
      </c>
      <c r="D27368">
        <v>1</v>
      </c>
      <c r="E27368">
        <f>454</f>
        <v>454</v>
      </c>
      <c r="F27368" t="s">
        <v>13</v>
      </c>
      <c r="G27368" t="s">
        <v>76328</v>
      </c>
      <c r="H27368" s="3" t="s">
        <v>76329</v>
      </c>
      <c r="I27368" t="s">
        <v>315</v>
      </c>
      <c r="J27368" t="s">
        <v>28450</v>
      </c>
    </row>
    <row r="27369" spans="1:10" ht="16" x14ac:dyDescent="0.2">
      <c r="A27369" t="s">
        <v>13952</v>
      </c>
      <c r="B27369" t="s">
        <v>14653</v>
      </c>
      <c r="C27369" t="s">
        <v>14654</v>
      </c>
      <c r="D27369">
        <v>1</v>
      </c>
      <c r="E27369">
        <f>454</f>
        <v>454</v>
      </c>
      <c r="F27369" t="s">
        <v>13</v>
      </c>
      <c r="G27369" t="s">
        <v>76328</v>
      </c>
      <c r="H27369" s="3" t="s">
        <v>76330</v>
      </c>
      <c r="I27369" t="s">
        <v>315</v>
      </c>
      <c r="J27369" t="s">
        <v>13957</v>
      </c>
    </row>
    <row r="27370" spans="1:10" ht="16" x14ac:dyDescent="0.2">
      <c r="A27370" t="s">
        <v>76331</v>
      </c>
      <c r="B27370" t="s">
        <v>76332</v>
      </c>
      <c r="C27370" t="s">
        <v>76333</v>
      </c>
      <c r="D27370">
        <v>3</v>
      </c>
      <c r="E27370">
        <f>454</f>
        <v>454</v>
      </c>
      <c r="F27370" t="s">
        <v>13</v>
      </c>
      <c r="G27370" t="s">
        <v>76328</v>
      </c>
      <c r="H27370" s="3" t="s">
        <v>76334</v>
      </c>
      <c r="I27370" t="s">
        <v>315</v>
      </c>
      <c r="J27370" t="s">
        <v>76335</v>
      </c>
    </row>
    <row r="27371" spans="1:10" ht="16" x14ac:dyDescent="0.2">
      <c r="A27371" t="s">
        <v>13952</v>
      </c>
      <c r="B27371" t="s">
        <v>76336</v>
      </c>
      <c r="C27371" t="s">
        <v>76337</v>
      </c>
      <c r="D27371">
        <v>5</v>
      </c>
      <c r="E27371">
        <f>454</f>
        <v>454</v>
      </c>
      <c r="F27371" t="s">
        <v>13</v>
      </c>
      <c r="G27371" t="s">
        <v>76328</v>
      </c>
      <c r="H27371" s="3" t="s">
        <v>76330</v>
      </c>
      <c r="I27371" t="s">
        <v>315</v>
      </c>
      <c r="J27371" t="s">
        <v>13957</v>
      </c>
    </row>
    <row r="27372" spans="1:10" ht="16" x14ac:dyDescent="0.2">
      <c r="A27372" t="s">
        <v>32854</v>
      </c>
      <c r="B27372" t="s">
        <v>76338</v>
      </c>
      <c r="C27372" t="s">
        <v>76339</v>
      </c>
      <c r="D27372">
        <v>4</v>
      </c>
      <c r="E27372">
        <f>454</f>
        <v>454</v>
      </c>
      <c r="F27372" t="s">
        <v>13</v>
      </c>
      <c r="G27372" t="s">
        <v>76328</v>
      </c>
      <c r="H27372" s="3" t="s">
        <v>76330</v>
      </c>
      <c r="I27372" t="s">
        <v>315</v>
      </c>
      <c r="J27372" t="s">
        <v>32858</v>
      </c>
    </row>
    <row r="27373" spans="1:10" ht="16" x14ac:dyDescent="0.2">
      <c r="A27373" t="s">
        <v>15766</v>
      </c>
      <c r="B27373" t="s">
        <v>14653</v>
      </c>
      <c r="C27373" t="s">
        <v>14654</v>
      </c>
      <c r="D27373">
        <v>3</v>
      </c>
      <c r="E27373">
        <f>454</f>
        <v>454</v>
      </c>
      <c r="F27373" t="s">
        <v>13</v>
      </c>
      <c r="G27373" t="s">
        <v>76328</v>
      </c>
      <c r="H27373" s="3" t="s">
        <v>76330</v>
      </c>
      <c r="I27373" t="s">
        <v>315</v>
      </c>
      <c r="J27373" t="s">
        <v>15767</v>
      </c>
    </row>
    <row r="27374" spans="1:10" ht="16" x14ac:dyDescent="0.2">
      <c r="A27374" t="s">
        <v>76331</v>
      </c>
      <c r="B27374" t="s">
        <v>76340</v>
      </c>
      <c r="C27374" t="s">
        <v>76341</v>
      </c>
      <c r="D27374">
        <v>2</v>
      </c>
      <c r="E27374">
        <f>454</f>
        <v>454</v>
      </c>
      <c r="F27374" t="s">
        <v>13</v>
      </c>
      <c r="G27374" t="s">
        <v>76328</v>
      </c>
      <c r="H27374" s="3" t="s">
        <v>76330</v>
      </c>
      <c r="I27374" t="s">
        <v>315</v>
      </c>
      <c r="J27374" t="s">
        <v>76335</v>
      </c>
    </row>
    <row r="27375" spans="1:10" ht="16" x14ac:dyDescent="0.2">
      <c r="A27375" t="s">
        <v>13952</v>
      </c>
      <c r="B27375" t="s">
        <v>76342</v>
      </c>
      <c r="C27375" t="s">
        <v>76343</v>
      </c>
      <c r="D27375">
        <v>2</v>
      </c>
      <c r="E27375">
        <f>454</f>
        <v>454</v>
      </c>
      <c r="F27375" t="s">
        <v>13</v>
      </c>
      <c r="G27375" t="s">
        <v>76328</v>
      </c>
      <c r="H27375" s="3" t="s">
        <v>76330</v>
      </c>
      <c r="I27375" t="s">
        <v>315</v>
      </c>
      <c r="J27375" t="s">
        <v>13957</v>
      </c>
    </row>
    <row r="27376" spans="1:10" ht="16" x14ac:dyDescent="0.2">
      <c r="A27376" t="s">
        <v>15770</v>
      </c>
      <c r="B27376" t="s">
        <v>14653</v>
      </c>
      <c r="C27376" t="s">
        <v>14654</v>
      </c>
      <c r="D27376">
        <v>3</v>
      </c>
      <c r="E27376">
        <f>454</f>
        <v>454</v>
      </c>
      <c r="F27376" t="s">
        <v>13</v>
      </c>
      <c r="G27376" t="s">
        <v>76328</v>
      </c>
      <c r="H27376" s="3" t="s">
        <v>76330</v>
      </c>
      <c r="I27376" t="s">
        <v>315</v>
      </c>
      <c r="J27376" t="s">
        <v>15771</v>
      </c>
    </row>
    <row r="27377" spans="1:10" ht="16" x14ac:dyDescent="0.2">
      <c r="A27377" t="s">
        <v>15725</v>
      </c>
      <c r="B27377" t="s">
        <v>14653</v>
      </c>
      <c r="C27377" t="s">
        <v>14654</v>
      </c>
      <c r="D27377">
        <v>3</v>
      </c>
      <c r="E27377">
        <f>454</f>
        <v>454</v>
      </c>
      <c r="F27377" t="s">
        <v>13</v>
      </c>
      <c r="G27377" t="s">
        <v>76328</v>
      </c>
      <c r="H27377" s="3" t="s">
        <v>76330</v>
      </c>
      <c r="I27377" t="s">
        <v>315</v>
      </c>
      <c r="J27377" t="s">
        <v>15730</v>
      </c>
    </row>
    <row r="27378" spans="1:10" ht="32" x14ac:dyDescent="0.2">
      <c r="A27378" t="s">
        <v>75361</v>
      </c>
      <c r="B27378" t="s">
        <v>75337</v>
      </c>
      <c r="C27378" t="s">
        <v>75338</v>
      </c>
      <c r="D27378">
        <v>1</v>
      </c>
      <c r="E27378" t="s">
        <v>13</v>
      </c>
      <c r="F27378" t="s">
        <v>13</v>
      </c>
      <c r="G27378" t="s">
        <v>76344</v>
      </c>
      <c r="H27378" s="3" t="s">
        <v>76345</v>
      </c>
      <c r="I27378" t="s">
        <v>1725</v>
      </c>
      <c r="J27378" t="s">
        <v>75362</v>
      </c>
    </row>
    <row r="27379" spans="1:10" ht="16" x14ac:dyDescent="0.2">
      <c r="A27379" t="s">
        <v>76346</v>
      </c>
      <c r="B27379" t="s">
        <v>76347</v>
      </c>
      <c r="C27379" t="s">
        <v>76348</v>
      </c>
      <c r="D27379">
        <v>1</v>
      </c>
      <c r="E27379" t="s">
        <v>13</v>
      </c>
      <c r="F27379" t="s">
        <v>13</v>
      </c>
      <c r="G27379" t="s">
        <v>76349</v>
      </c>
      <c r="H27379" s="3" t="s">
        <v>76350</v>
      </c>
      <c r="I27379" t="s">
        <v>315</v>
      </c>
      <c r="J27379" t="s">
        <v>76351</v>
      </c>
    </row>
    <row r="27380" spans="1:10" ht="16" x14ac:dyDescent="0.2">
      <c r="A27380" t="s">
        <v>76352</v>
      </c>
      <c r="B27380" t="s">
        <v>76353</v>
      </c>
      <c r="C27380" t="s">
        <v>76354</v>
      </c>
      <c r="D27380">
        <v>2</v>
      </c>
      <c r="E27380" t="s">
        <v>13</v>
      </c>
      <c r="F27380" t="s">
        <v>13</v>
      </c>
      <c r="G27380" t="s">
        <v>76349</v>
      </c>
      <c r="H27380" s="3" t="s">
        <v>76350</v>
      </c>
      <c r="I27380" t="s">
        <v>315</v>
      </c>
      <c r="J27380" t="s">
        <v>76355</v>
      </c>
    </row>
    <row r="27381" spans="1:10" ht="16" x14ac:dyDescent="0.2">
      <c r="A27381" t="s">
        <v>76346</v>
      </c>
      <c r="B27381" t="s">
        <v>76353</v>
      </c>
      <c r="C27381" t="s">
        <v>76354</v>
      </c>
      <c r="D27381">
        <v>2</v>
      </c>
      <c r="E27381" t="s">
        <v>13</v>
      </c>
      <c r="F27381" t="s">
        <v>13</v>
      </c>
      <c r="G27381" t="s">
        <v>76349</v>
      </c>
      <c r="H27381" s="3" t="s">
        <v>76350</v>
      </c>
      <c r="I27381" t="s">
        <v>315</v>
      </c>
      <c r="J27381" t="s">
        <v>76351</v>
      </c>
    </row>
    <row r="27382" spans="1:10" ht="16" x14ac:dyDescent="0.2">
      <c r="A27382" t="s">
        <v>76352</v>
      </c>
      <c r="B27382" t="s">
        <v>76347</v>
      </c>
      <c r="C27382" t="s">
        <v>76348</v>
      </c>
      <c r="D27382">
        <v>1</v>
      </c>
      <c r="E27382" t="s">
        <v>13</v>
      </c>
      <c r="F27382" t="s">
        <v>13</v>
      </c>
      <c r="G27382" t="s">
        <v>76349</v>
      </c>
      <c r="H27382" s="3" t="s">
        <v>76350</v>
      </c>
      <c r="I27382" t="s">
        <v>315</v>
      </c>
      <c r="J27382" t="s">
        <v>76355</v>
      </c>
    </row>
    <row r="27383" spans="1:10" ht="16" x14ac:dyDescent="0.2">
      <c r="A27383" t="s">
        <v>327</v>
      </c>
      <c r="B27383" t="s">
        <v>44744</v>
      </c>
      <c r="C27383" t="s">
        <v>44745</v>
      </c>
      <c r="D27383">
        <v>2</v>
      </c>
      <c r="E27383" t="s">
        <v>13</v>
      </c>
      <c r="F27383" t="s">
        <v>13</v>
      </c>
      <c r="G27383" t="s">
        <v>76356</v>
      </c>
      <c r="H27383" s="3" t="s">
        <v>76357</v>
      </c>
      <c r="I27383" t="s">
        <v>315</v>
      </c>
      <c r="J27383" t="s">
        <v>330</v>
      </c>
    </row>
    <row r="27384" spans="1:10" ht="16" x14ac:dyDescent="0.2">
      <c r="A27384" t="s">
        <v>12333</v>
      </c>
      <c r="B27384" t="s">
        <v>76358</v>
      </c>
      <c r="C27384" t="s">
        <v>76359</v>
      </c>
      <c r="D27384">
        <v>2</v>
      </c>
      <c r="E27384" t="s">
        <v>76360</v>
      </c>
      <c r="F27384" t="s">
        <v>13</v>
      </c>
      <c r="G27384" t="s">
        <v>76361</v>
      </c>
      <c r="H27384" s="3" t="s">
        <v>76362</v>
      </c>
      <c r="I27384" t="s">
        <v>315</v>
      </c>
      <c r="J27384" t="s">
        <v>12338</v>
      </c>
    </row>
    <row r="27385" spans="1:10" ht="32" x14ac:dyDescent="0.2">
      <c r="A27385" t="s">
        <v>44889</v>
      </c>
      <c r="B27385" t="s">
        <v>76363</v>
      </c>
      <c r="C27385" t="s">
        <v>76364</v>
      </c>
      <c r="D27385">
        <v>5</v>
      </c>
      <c r="E27385" t="s">
        <v>17045</v>
      </c>
      <c r="F27385" t="s">
        <v>13</v>
      </c>
      <c r="G27385" t="s">
        <v>76365</v>
      </c>
      <c r="H27385" s="3" t="s">
        <v>76366</v>
      </c>
      <c r="I27385" t="s">
        <v>315</v>
      </c>
      <c r="J27385" t="s">
        <v>44890</v>
      </c>
    </row>
    <row r="27386" spans="1:10" ht="16" x14ac:dyDescent="0.2">
      <c r="A27386" t="s">
        <v>41749</v>
      </c>
      <c r="B27386" t="s">
        <v>76367</v>
      </c>
      <c r="C27386" t="s">
        <v>76368</v>
      </c>
      <c r="D27386">
        <v>2</v>
      </c>
      <c r="E27386" t="s">
        <v>17045</v>
      </c>
      <c r="F27386" t="s">
        <v>13</v>
      </c>
      <c r="G27386" t="s">
        <v>76365</v>
      </c>
      <c r="H27386" s="3" t="s">
        <v>76369</v>
      </c>
      <c r="I27386" t="s">
        <v>315</v>
      </c>
      <c r="J27386" t="s">
        <v>41753</v>
      </c>
    </row>
    <row r="27387" spans="1:10" ht="32" x14ac:dyDescent="0.2">
      <c r="A27387" t="s">
        <v>43707</v>
      </c>
      <c r="B27387" t="s">
        <v>76363</v>
      </c>
      <c r="C27387" t="s">
        <v>76364</v>
      </c>
      <c r="D27387">
        <v>4</v>
      </c>
      <c r="E27387" t="s">
        <v>17045</v>
      </c>
      <c r="F27387" t="s">
        <v>13</v>
      </c>
      <c r="G27387" t="s">
        <v>76365</v>
      </c>
      <c r="H27387" s="3" t="s">
        <v>76366</v>
      </c>
      <c r="I27387" t="s">
        <v>315</v>
      </c>
      <c r="J27387" t="s">
        <v>43712</v>
      </c>
    </row>
    <row r="27388" spans="1:10" ht="16" x14ac:dyDescent="0.2">
      <c r="A27388" t="s">
        <v>76370</v>
      </c>
      <c r="B27388" t="s">
        <v>76371</v>
      </c>
      <c r="C27388" t="s">
        <v>76372</v>
      </c>
      <c r="D27388">
        <v>1</v>
      </c>
      <c r="E27388" t="s">
        <v>13</v>
      </c>
      <c r="F27388" t="s">
        <v>13</v>
      </c>
      <c r="G27388" t="s">
        <v>76373</v>
      </c>
      <c r="H27388" s="3" t="s">
        <v>76374</v>
      </c>
      <c r="I27388" t="s">
        <v>3744</v>
      </c>
      <c r="J27388" t="s">
        <v>76375</v>
      </c>
    </row>
    <row r="27389" spans="1:10" ht="16" x14ac:dyDescent="0.2">
      <c r="A27389" t="s">
        <v>76370</v>
      </c>
      <c r="B27389" t="s">
        <v>76376</v>
      </c>
      <c r="C27389" t="s">
        <v>76377</v>
      </c>
      <c r="D27389">
        <v>2</v>
      </c>
      <c r="E27389" t="s">
        <v>13</v>
      </c>
      <c r="F27389" t="s">
        <v>13</v>
      </c>
      <c r="G27389" t="s">
        <v>76373</v>
      </c>
      <c r="H27389" s="3" t="s">
        <v>76374</v>
      </c>
      <c r="I27389" t="s">
        <v>3744</v>
      </c>
      <c r="J27389" t="s">
        <v>76375</v>
      </c>
    </row>
    <row r="27390" spans="1:10" ht="16" x14ac:dyDescent="0.2">
      <c r="A27390" t="s">
        <v>76378</v>
      </c>
      <c r="B27390" t="s">
        <v>76379</v>
      </c>
      <c r="C27390" t="s">
        <v>76380</v>
      </c>
      <c r="D27390">
        <v>1</v>
      </c>
      <c r="E27390" t="s">
        <v>13</v>
      </c>
      <c r="F27390" t="s">
        <v>13</v>
      </c>
      <c r="G27390" t="s">
        <v>76381</v>
      </c>
      <c r="H27390" s="3" t="s">
        <v>76382</v>
      </c>
      <c r="I27390" t="s">
        <v>62</v>
      </c>
      <c r="J27390" t="s">
        <v>76383</v>
      </c>
    </row>
    <row r="27391" spans="1:10" ht="16" x14ac:dyDescent="0.2">
      <c r="A27391" t="s">
        <v>11934</v>
      </c>
      <c r="B27391" t="s">
        <v>76384</v>
      </c>
      <c r="C27391" t="s">
        <v>76385</v>
      </c>
      <c r="D27391">
        <v>3</v>
      </c>
      <c r="E27391" t="s">
        <v>730</v>
      </c>
      <c r="F27391" t="s">
        <v>13</v>
      </c>
      <c r="G27391" t="s">
        <v>76386</v>
      </c>
      <c r="H27391" s="3" t="s">
        <v>76387</v>
      </c>
      <c r="I27391" t="s">
        <v>315</v>
      </c>
      <c r="J27391" t="s">
        <v>11939</v>
      </c>
    </row>
    <row r="27392" spans="1:10" ht="16" x14ac:dyDescent="0.2">
      <c r="A27392" t="s">
        <v>34928</v>
      </c>
      <c r="B27392" t="s">
        <v>76388</v>
      </c>
      <c r="C27392" t="s">
        <v>76389</v>
      </c>
      <c r="D27392">
        <v>3</v>
      </c>
      <c r="E27392" t="s">
        <v>730</v>
      </c>
      <c r="F27392" t="s">
        <v>13</v>
      </c>
      <c r="G27392" t="s">
        <v>76386</v>
      </c>
      <c r="H27392" s="3" t="s">
        <v>76390</v>
      </c>
      <c r="I27392" t="s">
        <v>315</v>
      </c>
      <c r="J27392" t="s">
        <v>34932</v>
      </c>
    </row>
    <row r="27393" spans="1:10" ht="16" x14ac:dyDescent="0.2">
      <c r="A27393" t="s">
        <v>11948</v>
      </c>
      <c r="B27393" t="s">
        <v>76391</v>
      </c>
      <c r="C27393" t="s">
        <v>76392</v>
      </c>
      <c r="D27393">
        <v>5</v>
      </c>
      <c r="E27393" t="s">
        <v>730</v>
      </c>
      <c r="F27393" t="s">
        <v>13</v>
      </c>
      <c r="G27393" t="s">
        <v>76386</v>
      </c>
      <c r="H27393" s="3" t="s">
        <v>76393</v>
      </c>
      <c r="I27393" t="s">
        <v>315</v>
      </c>
      <c r="J27393" t="s">
        <v>11953</v>
      </c>
    </row>
    <row r="27394" spans="1:10" ht="16" x14ac:dyDescent="0.2">
      <c r="A27394" t="s">
        <v>11934</v>
      </c>
      <c r="B27394" t="s">
        <v>76394</v>
      </c>
      <c r="C27394" t="s">
        <v>76395</v>
      </c>
      <c r="D27394">
        <v>1</v>
      </c>
      <c r="E27394" t="s">
        <v>730</v>
      </c>
      <c r="F27394" t="s">
        <v>13</v>
      </c>
      <c r="G27394" t="s">
        <v>76386</v>
      </c>
      <c r="H27394" s="3" t="s">
        <v>76387</v>
      </c>
      <c r="I27394" t="s">
        <v>315</v>
      </c>
      <c r="J27394" t="s">
        <v>11939</v>
      </c>
    </row>
    <row r="27395" spans="1:10" ht="16" x14ac:dyDescent="0.2">
      <c r="A27395" t="s">
        <v>76396</v>
      </c>
      <c r="B27395" t="s">
        <v>76394</v>
      </c>
      <c r="C27395" t="s">
        <v>76395</v>
      </c>
      <c r="D27395">
        <v>1</v>
      </c>
      <c r="E27395" t="s">
        <v>730</v>
      </c>
      <c r="F27395" t="s">
        <v>13</v>
      </c>
      <c r="G27395" t="s">
        <v>76386</v>
      </c>
      <c r="H27395" s="3" t="s">
        <v>76397</v>
      </c>
      <c r="I27395" t="s">
        <v>315</v>
      </c>
      <c r="J27395" t="s">
        <v>76398</v>
      </c>
    </row>
    <row r="27396" spans="1:10" ht="16" x14ac:dyDescent="0.2">
      <c r="A27396" t="s">
        <v>34928</v>
      </c>
      <c r="B27396" t="s">
        <v>76399</v>
      </c>
      <c r="C27396" t="s">
        <v>76400</v>
      </c>
      <c r="D27396">
        <v>2</v>
      </c>
      <c r="E27396" t="s">
        <v>730</v>
      </c>
      <c r="F27396" t="s">
        <v>13</v>
      </c>
      <c r="G27396" t="s">
        <v>76386</v>
      </c>
      <c r="H27396" s="3" t="s">
        <v>76390</v>
      </c>
      <c r="I27396" t="s">
        <v>315</v>
      </c>
      <c r="J27396" t="s">
        <v>34932</v>
      </c>
    </row>
    <row r="27397" spans="1:10" ht="16" x14ac:dyDescent="0.2">
      <c r="A27397" t="s">
        <v>76401</v>
      </c>
      <c r="B27397" t="s">
        <v>76402</v>
      </c>
      <c r="C27397" t="s">
        <v>76403</v>
      </c>
      <c r="D27397">
        <v>2</v>
      </c>
      <c r="E27397" t="s">
        <v>730</v>
      </c>
      <c r="F27397" t="s">
        <v>13</v>
      </c>
      <c r="G27397" t="s">
        <v>76386</v>
      </c>
      <c r="H27397" s="3" t="s">
        <v>76393</v>
      </c>
      <c r="I27397" t="s">
        <v>315</v>
      </c>
      <c r="J27397" t="s">
        <v>76404</v>
      </c>
    </row>
    <row r="27398" spans="1:10" ht="16" x14ac:dyDescent="0.2">
      <c r="A27398" t="s">
        <v>11934</v>
      </c>
      <c r="B27398" t="s">
        <v>76391</v>
      </c>
      <c r="C27398" t="s">
        <v>76392</v>
      </c>
      <c r="D27398">
        <v>5</v>
      </c>
      <c r="E27398" t="s">
        <v>730</v>
      </c>
      <c r="F27398" t="s">
        <v>13</v>
      </c>
      <c r="G27398" t="s">
        <v>76386</v>
      </c>
      <c r="H27398" s="3" t="s">
        <v>76387</v>
      </c>
      <c r="I27398" t="s">
        <v>315</v>
      </c>
      <c r="J27398" t="s">
        <v>11939</v>
      </c>
    </row>
    <row r="27399" spans="1:10" ht="16" x14ac:dyDescent="0.2">
      <c r="A27399" t="s">
        <v>11948</v>
      </c>
      <c r="B27399" t="s">
        <v>76405</v>
      </c>
      <c r="C27399" t="s">
        <v>76406</v>
      </c>
      <c r="D27399">
        <v>1</v>
      </c>
      <c r="E27399" t="s">
        <v>730</v>
      </c>
      <c r="F27399" t="s">
        <v>13</v>
      </c>
      <c r="G27399" t="s">
        <v>76386</v>
      </c>
      <c r="H27399" s="3" t="s">
        <v>76393</v>
      </c>
      <c r="I27399" t="s">
        <v>315</v>
      </c>
      <c r="J27399" t="s">
        <v>11953</v>
      </c>
    </row>
    <row r="27400" spans="1:10" ht="16" x14ac:dyDescent="0.2">
      <c r="A27400" t="s">
        <v>11948</v>
      </c>
      <c r="B27400" t="s">
        <v>76407</v>
      </c>
      <c r="C27400" t="s">
        <v>76408</v>
      </c>
      <c r="D27400">
        <v>2</v>
      </c>
      <c r="E27400" t="s">
        <v>730</v>
      </c>
      <c r="F27400" t="s">
        <v>13</v>
      </c>
      <c r="G27400" t="s">
        <v>76386</v>
      </c>
      <c r="H27400" s="3" t="s">
        <v>76393</v>
      </c>
      <c r="I27400" t="s">
        <v>315</v>
      </c>
      <c r="J27400" t="s">
        <v>11953</v>
      </c>
    </row>
    <row r="27401" spans="1:10" ht="16" x14ac:dyDescent="0.2">
      <c r="A27401" t="s">
        <v>76401</v>
      </c>
      <c r="B27401" t="s">
        <v>76394</v>
      </c>
      <c r="C27401" t="s">
        <v>76395</v>
      </c>
      <c r="D27401">
        <v>1</v>
      </c>
      <c r="E27401" t="s">
        <v>730</v>
      </c>
      <c r="F27401" t="s">
        <v>13</v>
      </c>
      <c r="G27401" t="s">
        <v>76386</v>
      </c>
      <c r="H27401" s="3" t="s">
        <v>76393</v>
      </c>
      <c r="I27401" t="s">
        <v>315</v>
      </c>
      <c r="J27401" t="s">
        <v>76404</v>
      </c>
    </row>
    <row r="27402" spans="1:10" ht="16" x14ac:dyDescent="0.2">
      <c r="A27402" t="s">
        <v>11934</v>
      </c>
      <c r="B27402" t="s">
        <v>76409</v>
      </c>
      <c r="C27402" t="s">
        <v>76410</v>
      </c>
      <c r="D27402">
        <v>2</v>
      </c>
      <c r="E27402" t="s">
        <v>730</v>
      </c>
      <c r="F27402" t="s">
        <v>13</v>
      </c>
      <c r="G27402" t="s">
        <v>76386</v>
      </c>
      <c r="H27402" s="3" t="s">
        <v>76387</v>
      </c>
      <c r="I27402" t="s">
        <v>315</v>
      </c>
      <c r="J27402" t="s">
        <v>11939</v>
      </c>
    </row>
    <row r="27403" spans="1:10" ht="16" x14ac:dyDescent="0.2">
      <c r="A27403" t="s">
        <v>11948</v>
      </c>
      <c r="B27403" t="s">
        <v>76411</v>
      </c>
      <c r="C27403" t="s">
        <v>76412</v>
      </c>
      <c r="D27403">
        <v>3</v>
      </c>
      <c r="E27403" t="s">
        <v>730</v>
      </c>
      <c r="F27403" t="s">
        <v>13</v>
      </c>
      <c r="G27403" t="s">
        <v>76386</v>
      </c>
      <c r="H27403" s="3" t="s">
        <v>76393</v>
      </c>
      <c r="I27403" t="s">
        <v>315</v>
      </c>
      <c r="J27403" t="s">
        <v>11953</v>
      </c>
    </row>
    <row r="27404" spans="1:10" ht="16" x14ac:dyDescent="0.2">
      <c r="A27404" t="s">
        <v>76396</v>
      </c>
      <c r="B27404" t="s">
        <v>76402</v>
      </c>
      <c r="C27404" t="s">
        <v>76403</v>
      </c>
      <c r="D27404">
        <v>2</v>
      </c>
      <c r="E27404" t="s">
        <v>730</v>
      </c>
      <c r="F27404" t="s">
        <v>13</v>
      </c>
      <c r="G27404" t="s">
        <v>76386</v>
      </c>
      <c r="H27404" s="3" t="s">
        <v>76397</v>
      </c>
      <c r="I27404" t="s">
        <v>315</v>
      </c>
      <c r="J27404" t="s">
        <v>76398</v>
      </c>
    </row>
    <row r="27405" spans="1:10" ht="16" x14ac:dyDescent="0.2">
      <c r="A27405" t="s">
        <v>34928</v>
      </c>
      <c r="B27405" t="s">
        <v>76413</v>
      </c>
      <c r="C27405" t="s">
        <v>76414</v>
      </c>
      <c r="D27405">
        <v>4</v>
      </c>
      <c r="E27405" t="s">
        <v>730</v>
      </c>
      <c r="F27405" t="s">
        <v>13</v>
      </c>
      <c r="G27405" t="s">
        <v>76386</v>
      </c>
      <c r="H27405" s="3" t="s">
        <v>76390</v>
      </c>
      <c r="I27405" t="s">
        <v>315</v>
      </c>
      <c r="J27405" t="s">
        <v>34932</v>
      </c>
    </row>
    <row r="27406" spans="1:10" ht="16" x14ac:dyDescent="0.2">
      <c r="A27406" t="s">
        <v>76415</v>
      </c>
      <c r="B27406" t="s">
        <v>76416</v>
      </c>
      <c r="C27406" t="s">
        <v>76417</v>
      </c>
      <c r="D27406">
        <v>1</v>
      </c>
      <c r="E27406" t="s">
        <v>76418</v>
      </c>
      <c r="F27406" t="s">
        <v>13</v>
      </c>
      <c r="G27406" t="s">
        <v>76419</v>
      </c>
      <c r="H27406" s="3" t="s">
        <v>76420</v>
      </c>
      <c r="I27406" t="s">
        <v>315</v>
      </c>
      <c r="J27406" t="s">
        <v>76421</v>
      </c>
    </row>
    <row r="27407" spans="1:10" ht="16" x14ac:dyDescent="0.2">
      <c r="A27407" t="s">
        <v>76415</v>
      </c>
      <c r="B27407" t="s">
        <v>76422</v>
      </c>
      <c r="C27407" t="s">
        <v>76423</v>
      </c>
      <c r="D27407">
        <v>2</v>
      </c>
      <c r="E27407" t="s">
        <v>76418</v>
      </c>
      <c r="F27407" t="s">
        <v>13</v>
      </c>
      <c r="G27407" t="s">
        <v>76419</v>
      </c>
      <c r="H27407" s="3" t="s">
        <v>76420</v>
      </c>
      <c r="I27407" t="s">
        <v>315</v>
      </c>
      <c r="J27407" t="s">
        <v>76421</v>
      </c>
    </row>
    <row r="27408" spans="1:10" ht="16" x14ac:dyDescent="0.2">
      <c r="A27408" t="s">
        <v>76424</v>
      </c>
      <c r="B27408" t="s">
        <v>76425</v>
      </c>
      <c r="C27408" t="s">
        <v>76426</v>
      </c>
      <c r="D27408">
        <v>1</v>
      </c>
      <c r="E27408" t="s">
        <v>13</v>
      </c>
      <c r="F27408" t="s">
        <v>13</v>
      </c>
      <c r="G27408" t="s">
        <v>76427</v>
      </c>
      <c r="H27408" s="3" t="s">
        <v>76428</v>
      </c>
      <c r="I27408" t="s">
        <v>315</v>
      </c>
      <c r="J27408" t="s">
        <v>76429</v>
      </c>
    </row>
    <row r="27409" spans="1:10" ht="16" x14ac:dyDescent="0.2">
      <c r="A27409" t="s">
        <v>18540</v>
      </c>
      <c r="B27409" t="s">
        <v>76425</v>
      </c>
      <c r="C27409" t="s">
        <v>76426</v>
      </c>
      <c r="D27409">
        <v>3</v>
      </c>
      <c r="E27409" t="s">
        <v>13</v>
      </c>
      <c r="F27409" t="s">
        <v>13</v>
      </c>
      <c r="G27409" t="s">
        <v>76427</v>
      </c>
      <c r="H27409" s="3" t="s">
        <v>76430</v>
      </c>
      <c r="I27409" t="s">
        <v>315</v>
      </c>
      <c r="J27409" t="s">
        <v>18544</v>
      </c>
    </row>
    <row r="27410" spans="1:10" ht="16" x14ac:dyDescent="0.2">
      <c r="A27410" t="s">
        <v>18540</v>
      </c>
      <c r="B27410" t="s">
        <v>76431</v>
      </c>
      <c r="C27410" t="s">
        <v>76432</v>
      </c>
      <c r="D27410">
        <v>1</v>
      </c>
      <c r="E27410" t="s">
        <v>13</v>
      </c>
      <c r="F27410" t="s">
        <v>13</v>
      </c>
      <c r="G27410" t="s">
        <v>76427</v>
      </c>
      <c r="H27410" s="3" t="s">
        <v>76430</v>
      </c>
      <c r="I27410" t="s">
        <v>315</v>
      </c>
      <c r="J27410" t="s">
        <v>18544</v>
      </c>
    </row>
    <row r="27411" spans="1:10" ht="16" x14ac:dyDescent="0.2">
      <c r="A27411" t="s">
        <v>76433</v>
      </c>
      <c r="B27411" t="s">
        <v>76434</v>
      </c>
      <c r="C27411" t="s">
        <v>76435</v>
      </c>
      <c r="D27411">
        <v>3</v>
      </c>
      <c r="E27411">
        <f>542</f>
        <v>542</v>
      </c>
      <c r="F27411" t="s">
        <v>13</v>
      </c>
      <c r="G27411" t="s">
        <v>76436</v>
      </c>
      <c r="H27411" s="3" t="s">
        <v>76437</v>
      </c>
      <c r="I27411" t="s">
        <v>315</v>
      </c>
      <c r="J27411" t="s">
        <v>76438</v>
      </c>
    </row>
    <row r="27412" spans="1:10" ht="16" x14ac:dyDescent="0.2">
      <c r="A27412" t="s">
        <v>76433</v>
      </c>
      <c r="B27412" t="s">
        <v>76439</v>
      </c>
      <c r="C27412" t="s">
        <v>76440</v>
      </c>
      <c r="D27412">
        <v>4</v>
      </c>
      <c r="E27412">
        <f>542</f>
        <v>542</v>
      </c>
      <c r="F27412" t="s">
        <v>13</v>
      </c>
      <c r="G27412" t="s">
        <v>76436</v>
      </c>
      <c r="H27412" s="3" t="s">
        <v>76437</v>
      </c>
      <c r="I27412" t="s">
        <v>315</v>
      </c>
      <c r="J27412" t="s">
        <v>76438</v>
      </c>
    </row>
    <row r="27413" spans="1:10" ht="16" x14ac:dyDescent="0.2">
      <c r="A27413" t="s">
        <v>76441</v>
      </c>
      <c r="B27413" t="s">
        <v>76442</v>
      </c>
      <c r="C27413" t="s">
        <v>76443</v>
      </c>
      <c r="D27413">
        <v>1</v>
      </c>
      <c r="E27413">
        <f>542</f>
        <v>542</v>
      </c>
      <c r="F27413" t="s">
        <v>13</v>
      </c>
      <c r="G27413" t="s">
        <v>76436</v>
      </c>
      <c r="H27413" s="3" t="s">
        <v>76444</v>
      </c>
      <c r="I27413" t="s">
        <v>315</v>
      </c>
      <c r="J27413" t="s">
        <v>76445</v>
      </c>
    </row>
    <row r="27414" spans="1:10" ht="16" x14ac:dyDescent="0.2">
      <c r="A27414" t="s">
        <v>76433</v>
      </c>
      <c r="B27414" t="s">
        <v>76446</v>
      </c>
      <c r="C27414" t="s">
        <v>76447</v>
      </c>
      <c r="D27414">
        <v>5</v>
      </c>
      <c r="E27414">
        <f>542</f>
        <v>542</v>
      </c>
      <c r="F27414" t="s">
        <v>13</v>
      </c>
      <c r="G27414" t="s">
        <v>76436</v>
      </c>
      <c r="H27414" s="3" t="s">
        <v>76448</v>
      </c>
      <c r="I27414" t="s">
        <v>315</v>
      </c>
      <c r="J27414" t="s">
        <v>76438</v>
      </c>
    </row>
    <row r="27415" spans="1:10" ht="16" x14ac:dyDescent="0.2">
      <c r="A27415" t="s">
        <v>76433</v>
      </c>
      <c r="B27415" t="s">
        <v>76449</v>
      </c>
      <c r="C27415" t="s">
        <v>76450</v>
      </c>
      <c r="D27415">
        <v>2</v>
      </c>
      <c r="E27415">
        <f>542</f>
        <v>542</v>
      </c>
      <c r="F27415" t="s">
        <v>13</v>
      </c>
      <c r="G27415" t="s">
        <v>76436</v>
      </c>
      <c r="H27415" s="3" t="s">
        <v>76451</v>
      </c>
      <c r="I27415" t="s">
        <v>315</v>
      </c>
      <c r="J27415" t="s">
        <v>76438</v>
      </c>
    </row>
    <row r="27416" spans="1:10" ht="16" x14ac:dyDescent="0.2">
      <c r="A27416" t="s">
        <v>76433</v>
      </c>
      <c r="B27416" t="s">
        <v>76442</v>
      </c>
      <c r="C27416" t="s">
        <v>76443</v>
      </c>
      <c r="D27416">
        <v>1</v>
      </c>
      <c r="E27416">
        <f>542</f>
        <v>542</v>
      </c>
      <c r="F27416" t="s">
        <v>13</v>
      </c>
      <c r="G27416" t="s">
        <v>76436</v>
      </c>
      <c r="H27416" s="3" t="s">
        <v>76448</v>
      </c>
      <c r="I27416" t="s">
        <v>315</v>
      </c>
      <c r="J27416" t="s">
        <v>76438</v>
      </c>
    </row>
    <row r="27417" spans="1:10" ht="16" x14ac:dyDescent="0.2">
      <c r="A27417" t="s">
        <v>76452</v>
      </c>
      <c r="B27417" t="s">
        <v>76453</v>
      </c>
      <c r="C27417" t="s">
        <v>76454</v>
      </c>
      <c r="D27417">
        <v>1</v>
      </c>
      <c r="E27417" t="s">
        <v>13</v>
      </c>
      <c r="F27417" t="s">
        <v>13</v>
      </c>
      <c r="G27417" t="s">
        <v>76455</v>
      </c>
      <c r="H27417" s="3" t="s">
        <v>76456</v>
      </c>
      <c r="I27417" t="s">
        <v>315</v>
      </c>
      <c r="J27417" t="s">
        <v>76457</v>
      </c>
    </row>
    <row r="27418" spans="1:10" ht="16" x14ac:dyDescent="0.2">
      <c r="A27418" t="s">
        <v>76458</v>
      </c>
      <c r="B27418" t="s">
        <v>76459</v>
      </c>
      <c r="C27418" t="s">
        <v>76460</v>
      </c>
      <c r="D27418">
        <v>7</v>
      </c>
      <c r="E27418" t="s">
        <v>13</v>
      </c>
      <c r="F27418" t="s">
        <v>13</v>
      </c>
      <c r="G27418" t="s">
        <v>76461</v>
      </c>
      <c r="H27418" s="3" t="s">
        <v>76462</v>
      </c>
      <c r="I27418" t="s">
        <v>3744</v>
      </c>
      <c r="J27418" t="s">
        <v>76463</v>
      </c>
    </row>
    <row r="27419" spans="1:10" ht="16" x14ac:dyDescent="0.2">
      <c r="A27419" t="s">
        <v>76464</v>
      </c>
      <c r="B27419" t="s">
        <v>76465</v>
      </c>
      <c r="C27419" t="s">
        <v>76466</v>
      </c>
      <c r="D27419">
        <v>2</v>
      </c>
      <c r="E27419" t="s">
        <v>13</v>
      </c>
      <c r="F27419" t="s">
        <v>13</v>
      </c>
      <c r="G27419" t="s">
        <v>76461</v>
      </c>
      <c r="H27419" s="3" t="s">
        <v>76462</v>
      </c>
      <c r="I27419" t="s">
        <v>3744</v>
      </c>
      <c r="J27419" t="s">
        <v>76467</v>
      </c>
    </row>
    <row r="27420" spans="1:10" ht="16" x14ac:dyDescent="0.2">
      <c r="A27420" t="s">
        <v>76458</v>
      </c>
      <c r="B27420" t="s">
        <v>76468</v>
      </c>
      <c r="C27420" t="s">
        <v>76469</v>
      </c>
      <c r="D27420">
        <v>5</v>
      </c>
      <c r="E27420" t="s">
        <v>13</v>
      </c>
      <c r="F27420" t="s">
        <v>13</v>
      </c>
      <c r="G27420" t="s">
        <v>76461</v>
      </c>
      <c r="H27420" s="3" t="s">
        <v>76462</v>
      </c>
      <c r="I27420" t="s">
        <v>3744</v>
      </c>
      <c r="J27420" t="s">
        <v>76463</v>
      </c>
    </row>
    <row r="27421" spans="1:10" ht="16" x14ac:dyDescent="0.2">
      <c r="A27421" t="s">
        <v>76470</v>
      </c>
      <c r="B27421" t="s">
        <v>76471</v>
      </c>
      <c r="C27421" t="s">
        <v>76472</v>
      </c>
      <c r="D27421">
        <v>1</v>
      </c>
      <c r="E27421" t="s">
        <v>13</v>
      </c>
      <c r="F27421" t="s">
        <v>13</v>
      </c>
      <c r="G27421" t="s">
        <v>76461</v>
      </c>
      <c r="H27421" s="3" t="s">
        <v>76473</v>
      </c>
      <c r="I27421" t="s">
        <v>3744</v>
      </c>
      <c r="J27421" t="s">
        <v>76474</v>
      </c>
    </row>
    <row r="27422" spans="1:10" ht="16" x14ac:dyDescent="0.2">
      <c r="A27422" t="s">
        <v>76458</v>
      </c>
      <c r="B27422" t="s">
        <v>76475</v>
      </c>
      <c r="C27422" t="s">
        <v>76476</v>
      </c>
      <c r="D27422">
        <v>3</v>
      </c>
      <c r="E27422" t="s">
        <v>13</v>
      </c>
      <c r="F27422" t="s">
        <v>13</v>
      </c>
      <c r="G27422" t="s">
        <v>76461</v>
      </c>
      <c r="H27422" s="3" t="s">
        <v>76462</v>
      </c>
      <c r="I27422" t="s">
        <v>3744</v>
      </c>
      <c r="J27422" t="s">
        <v>76463</v>
      </c>
    </row>
    <row r="27423" spans="1:10" ht="16" x14ac:dyDescent="0.2">
      <c r="A27423" t="s">
        <v>76470</v>
      </c>
      <c r="B27423" t="s">
        <v>76477</v>
      </c>
      <c r="C27423" t="s">
        <v>76478</v>
      </c>
      <c r="D27423">
        <v>2</v>
      </c>
      <c r="E27423" t="s">
        <v>13</v>
      </c>
      <c r="F27423" t="s">
        <v>13</v>
      </c>
      <c r="G27423" t="s">
        <v>76461</v>
      </c>
      <c r="H27423" s="3" t="s">
        <v>76473</v>
      </c>
      <c r="I27423" t="s">
        <v>3744</v>
      </c>
      <c r="J27423" t="s">
        <v>76474</v>
      </c>
    </row>
    <row r="27424" spans="1:10" ht="16" x14ac:dyDescent="0.2">
      <c r="A27424" t="s">
        <v>76458</v>
      </c>
      <c r="B27424" t="s">
        <v>76479</v>
      </c>
      <c r="C27424" t="s">
        <v>76480</v>
      </c>
      <c r="D27424">
        <v>6</v>
      </c>
      <c r="E27424" t="s">
        <v>13</v>
      </c>
      <c r="F27424" t="s">
        <v>13</v>
      </c>
      <c r="G27424" t="s">
        <v>76461</v>
      </c>
      <c r="H27424" s="3" t="s">
        <v>76462</v>
      </c>
      <c r="I27424" t="s">
        <v>3744</v>
      </c>
      <c r="J27424" t="s">
        <v>76463</v>
      </c>
    </row>
    <row r="27425" spans="1:10" ht="16" x14ac:dyDescent="0.2">
      <c r="A27425" t="s">
        <v>76464</v>
      </c>
      <c r="B27425" t="s">
        <v>76475</v>
      </c>
      <c r="C27425" t="s">
        <v>76476</v>
      </c>
      <c r="D27425">
        <v>1</v>
      </c>
      <c r="E27425" t="s">
        <v>13</v>
      </c>
      <c r="F27425" t="s">
        <v>13</v>
      </c>
      <c r="G27425" t="s">
        <v>76461</v>
      </c>
      <c r="H27425" s="3" t="s">
        <v>76481</v>
      </c>
      <c r="I27425" t="s">
        <v>3744</v>
      </c>
      <c r="J27425" t="s">
        <v>76467</v>
      </c>
    </row>
    <row r="27426" spans="1:10" ht="16" x14ac:dyDescent="0.2">
      <c r="A27426" t="s">
        <v>76458</v>
      </c>
      <c r="B27426" t="s">
        <v>76482</v>
      </c>
      <c r="C27426" t="s">
        <v>76483</v>
      </c>
      <c r="D27426">
        <v>2</v>
      </c>
      <c r="E27426" t="s">
        <v>13</v>
      </c>
      <c r="F27426" t="s">
        <v>13</v>
      </c>
      <c r="G27426" t="s">
        <v>76461</v>
      </c>
      <c r="H27426" s="3" t="s">
        <v>76462</v>
      </c>
      <c r="I27426" t="s">
        <v>3744</v>
      </c>
      <c r="J27426" t="s">
        <v>76463</v>
      </c>
    </row>
    <row r="27427" spans="1:10" ht="16" x14ac:dyDescent="0.2">
      <c r="A27427" t="s">
        <v>32854</v>
      </c>
      <c r="B27427" t="s">
        <v>76484</v>
      </c>
      <c r="C27427" t="s">
        <v>76485</v>
      </c>
      <c r="D27427">
        <v>1</v>
      </c>
      <c r="E27427" t="s">
        <v>13</v>
      </c>
      <c r="F27427" t="s">
        <v>13</v>
      </c>
      <c r="G27427" t="s">
        <v>76461</v>
      </c>
      <c r="H27427" s="3" t="s">
        <v>76462</v>
      </c>
      <c r="I27427" t="s">
        <v>3744</v>
      </c>
      <c r="J27427" t="s">
        <v>32858</v>
      </c>
    </row>
    <row r="27428" spans="1:10" ht="16" x14ac:dyDescent="0.2">
      <c r="A27428" t="s">
        <v>15984</v>
      </c>
      <c r="B27428" t="s">
        <v>76486</v>
      </c>
      <c r="C27428" t="s">
        <v>76487</v>
      </c>
      <c r="D27428">
        <v>4</v>
      </c>
      <c r="E27428" t="s">
        <v>13</v>
      </c>
      <c r="F27428" t="s">
        <v>13</v>
      </c>
      <c r="G27428" t="s">
        <v>76461</v>
      </c>
      <c r="H27428" s="3" t="s">
        <v>76473</v>
      </c>
      <c r="I27428" t="s">
        <v>3744</v>
      </c>
      <c r="J27428" t="s">
        <v>15988</v>
      </c>
    </row>
    <row r="27429" spans="1:10" ht="16" x14ac:dyDescent="0.2">
      <c r="A27429" t="s">
        <v>15984</v>
      </c>
      <c r="B27429" t="s">
        <v>76488</v>
      </c>
      <c r="C27429" t="s">
        <v>76489</v>
      </c>
      <c r="D27429">
        <v>1</v>
      </c>
      <c r="E27429" t="s">
        <v>13</v>
      </c>
      <c r="F27429" t="s">
        <v>13</v>
      </c>
      <c r="G27429" t="s">
        <v>76461</v>
      </c>
      <c r="H27429" s="3" t="s">
        <v>76473</v>
      </c>
      <c r="I27429" t="s">
        <v>3744</v>
      </c>
      <c r="J27429" t="s">
        <v>15988</v>
      </c>
    </row>
    <row r="27430" spans="1:10" ht="16" x14ac:dyDescent="0.2">
      <c r="A27430" t="s">
        <v>15325</v>
      </c>
      <c r="B27430" t="s">
        <v>76477</v>
      </c>
      <c r="C27430" t="s">
        <v>76478</v>
      </c>
      <c r="D27430">
        <v>2</v>
      </c>
      <c r="E27430" t="s">
        <v>13</v>
      </c>
      <c r="F27430" t="s">
        <v>13</v>
      </c>
      <c r="G27430" t="s">
        <v>76461</v>
      </c>
      <c r="H27430" s="3" t="s">
        <v>76462</v>
      </c>
      <c r="I27430" t="s">
        <v>3744</v>
      </c>
      <c r="J27430" t="s">
        <v>15328</v>
      </c>
    </row>
    <row r="27431" spans="1:10" ht="16" x14ac:dyDescent="0.2">
      <c r="A27431" t="s">
        <v>44019</v>
      </c>
      <c r="B27431" t="s">
        <v>76477</v>
      </c>
      <c r="C27431" t="s">
        <v>76478</v>
      </c>
      <c r="D27431">
        <v>3</v>
      </c>
      <c r="E27431" t="s">
        <v>13</v>
      </c>
      <c r="F27431" t="s">
        <v>13</v>
      </c>
      <c r="G27431" t="s">
        <v>76461</v>
      </c>
      <c r="H27431" s="3" t="s">
        <v>76473</v>
      </c>
      <c r="I27431" t="s">
        <v>3744</v>
      </c>
      <c r="J27431" t="s">
        <v>44023</v>
      </c>
    </row>
    <row r="27432" spans="1:10" ht="16" x14ac:dyDescent="0.2">
      <c r="A27432" t="s">
        <v>76458</v>
      </c>
      <c r="B27432" t="s">
        <v>76490</v>
      </c>
      <c r="C27432" t="s">
        <v>76491</v>
      </c>
      <c r="D27432">
        <v>4</v>
      </c>
      <c r="E27432" t="s">
        <v>13</v>
      </c>
      <c r="F27432" t="s">
        <v>13</v>
      </c>
      <c r="G27432" t="s">
        <v>76461</v>
      </c>
      <c r="H27432" s="3" t="s">
        <v>76462</v>
      </c>
      <c r="I27432" t="s">
        <v>3744</v>
      </c>
      <c r="J27432" t="s">
        <v>76463</v>
      </c>
    </row>
    <row r="27433" spans="1:10" ht="16" x14ac:dyDescent="0.2">
      <c r="A27433" t="s">
        <v>76458</v>
      </c>
      <c r="B27433" t="s">
        <v>76492</v>
      </c>
      <c r="C27433" t="s">
        <v>76493</v>
      </c>
      <c r="D27433">
        <v>1</v>
      </c>
      <c r="E27433" t="s">
        <v>13</v>
      </c>
      <c r="F27433" t="s">
        <v>13</v>
      </c>
      <c r="G27433" t="s">
        <v>76461</v>
      </c>
      <c r="H27433" s="3" t="s">
        <v>76462</v>
      </c>
      <c r="I27433" t="s">
        <v>3744</v>
      </c>
      <c r="J27433" t="s">
        <v>76463</v>
      </c>
    </row>
    <row r="27434" spans="1:10" ht="16" x14ac:dyDescent="0.2">
      <c r="A27434" t="s">
        <v>7661</v>
      </c>
      <c r="B27434" t="s">
        <v>4795</v>
      </c>
      <c r="C27434" t="s">
        <v>4796</v>
      </c>
      <c r="D27434">
        <v>2</v>
      </c>
      <c r="E27434" t="s">
        <v>13</v>
      </c>
      <c r="F27434" t="s">
        <v>13</v>
      </c>
      <c r="G27434" t="s">
        <v>76494</v>
      </c>
      <c r="H27434" s="3" t="s">
        <v>76495</v>
      </c>
      <c r="I27434" t="s">
        <v>315</v>
      </c>
      <c r="J27434" t="s">
        <v>7666</v>
      </c>
    </row>
    <row r="27435" spans="1:10" ht="16" x14ac:dyDescent="0.2">
      <c r="A27435" t="s">
        <v>21757</v>
      </c>
      <c r="B27435" t="s">
        <v>76496</v>
      </c>
      <c r="C27435" t="s">
        <v>76497</v>
      </c>
      <c r="D27435">
        <v>3</v>
      </c>
      <c r="E27435" t="s">
        <v>13</v>
      </c>
      <c r="F27435" t="s">
        <v>13</v>
      </c>
      <c r="G27435" t="s">
        <v>76494</v>
      </c>
      <c r="H27435" s="3" t="s">
        <v>76498</v>
      </c>
      <c r="I27435" t="s">
        <v>315</v>
      </c>
      <c r="J27435" t="s">
        <v>21758</v>
      </c>
    </row>
    <row r="27436" spans="1:10" ht="16" x14ac:dyDescent="0.2">
      <c r="A27436" t="s">
        <v>21757</v>
      </c>
      <c r="B27436" t="s">
        <v>4795</v>
      </c>
      <c r="C27436" t="s">
        <v>4796</v>
      </c>
      <c r="D27436">
        <v>2</v>
      </c>
      <c r="E27436" t="s">
        <v>13</v>
      </c>
      <c r="F27436" t="s">
        <v>13</v>
      </c>
      <c r="G27436" t="s">
        <v>76494</v>
      </c>
      <c r="H27436" s="3" t="s">
        <v>76499</v>
      </c>
      <c r="I27436" t="s">
        <v>315</v>
      </c>
      <c r="J27436" t="s">
        <v>21758</v>
      </c>
    </row>
    <row r="27437" spans="1:10" ht="16" x14ac:dyDescent="0.2">
      <c r="A27437" t="s">
        <v>21763</v>
      </c>
      <c r="B27437" t="s">
        <v>4795</v>
      </c>
      <c r="C27437" t="s">
        <v>4796</v>
      </c>
      <c r="D27437">
        <v>2</v>
      </c>
      <c r="E27437" t="s">
        <v>13</v>
      </c>
      <c r="F27437" t="s">
        <v>13</v>
      </c>
      <c r="G27437" t="s">
        <v>76494</v>
      </c>
      <c r="H27437" s="3" t="s">
        <v>76495</v>
      </c>
      <c r="I27437" t="s">
        <v>315</v>
      </c>
      <c r="J27437" t="s">
        <v>21766</v>
      </c>
    </row>
    <row r="27438" spans="1:10" ht="32" x14ac:dyDescent="0.2">
      <c r="A27438" t="s">
        <v>549</v>
      </c>
      <c r="B27438" t="s">
        <v>76500</v>
      </c>
      <c r="C27438" t="s">
        <v>76501</v>
      </c>
      <c r="D27438">
        <v>14</v>
      </c>
      <c r="E27438" t="s">
        <v>13</v>
      </c>
      <c r="F27438" t="s">
        <v>13</v>
      </c>
      <c r="G27438" t="s">
        <v>76502</v>
      </c>
      <c r="H27438" s="3" t="s">
        <v>76503</v>
      </c>
      <c r="I27438" t="s">
        <v>315</v>
      </c>
      <c r="J27438" t="s">
        <v>554</v>
      </c>
    </row>
    <row r="27439" spans="1:10" ht="16" x14ac:dyDescent="0.2">
      <c r="A27439" t="s">
        <v>24208</v>
      </c>
      <c r="B27439" t="s">
        <v>8954</v>
      </c>
      <c r="C27439" t="s">
        <v>76504</v>
      </c>
      <c r="D27439">
        <v>2</v>
      </c>
      <c r="E27439" t="s">
        <v>13</v>
      </c>
      <c r="F27439" t="s">
        <v>13</v>
      </c>
      <c r="G27439" t="s">
        <v>76505</v>
      </c>
      <c r="H27439" s="3" t="s">
        <v>76506</v>
      </c>
      <c r="I27439" t="s">
        <v>4995</v>
      </c>
      <c r="J27439" t="s">
        <v>24213</v>
      </c>
    </row>
    <row r="27440" spans="1:10" ht="16" x14ac:dyDescent="0.2">
      <c r="A27440" t="s">
        <v>76507</v>
      </c>
      <c r="B27440" t="s">
        <v>76508</v>
      </c>
      <c r="C27440" t="s">
        <v>76509</v>
      </c>
      <c r="D27440">
        <v>2</v>
      </c>
      <c r="E27440" t="s">
        <v>13</v>
      </c>
      <c r="F27440" t="s">
        <v>13</v>
      </c>
      <c r="G27440" t="s">
        <v>76505</v>
      </c>
      <c r="H27440" s="3" t="s">
        <v>76510</v>
      </c>
      <c r="I27440" t="s">
        <v>4995</v>
      </c>
      <c r="J27440" t="s">
        <v>76511</v>
      </c>
    </row>
    <row r="27441" spans="1:10" ht="16" x14ac:dyDescent="0.2">
      <c r="A27441" t="s">
        <v>76512</v>
      </c>
      <c r="B27441" t="s">
        <v>76513</v>
      </c>
      <c r="C27441" t="s">
        <v>76514</v>
      </c>
      <c r="D27441">
        <v>1</v>
      </c>
      <c r="E27441" t="s">
        <v>13</v>
      </c>
      <c r="F27441" t="s">
        <v>13</v>
      </c>
      <c r="G27441" t="s">
        <v>76505</v>
      </c>
      <c r="H27441" s="3" t="s">
        <v>76510</v>
      </c>
      <c r="I27441" t="s">
        <v>4995</v>
      </c>
      <c r="J27441" t="s">
        <v>76515</v>
      </c>
    </row>
    <row r="27442" spans="1:10" ht="16" x14ac:dyDescent="0.2">
      <c r="A27442" t="s">
        <v>76516</v>
      </c>
      <c r="B27442" t="s">
        <v>76517</v>
      </c>
      <c r="C27442" t="s">
        <v>76518</v>
      </c>
      <c r="D27442">
        <v>1</v>
      </c>
      <c r="E27442" t="s">
        <v>13</v>
      </c>
      <c r="F27442" t="s">
        <v>13</v>
      </c>
      <c r="G27442" t="s">
        <v>76505</v>
      </c>
      <c r="H27442" s="3" t="s">
        <v>76519</v>
      </c>
      <c r="I27442" t="s">
        <v>4995</v>
      </c>
      <c r="J27442" t="s">
        <v>76520</v>
      </c>
    </row>
    <row r="27443" spans="1:10" ht="16" x14ac:dyDescent="0.2">
      <c r="A27443" t="s">
        <v>76512</v>
      </c>
      <c r="B27443" t="s">
        <v>76508</v>
      </c>
      <c r="C27443" t="s">
        <v>76509</v>
      </c>
      <c r="D27443">
        <v>2</v>
      </c>
      <c r="E27443" t="s">
        <v>13</v>
      </c>
      <c r="F27443" t="s">
        <v>13</v>
      </c>
      <c r="G27443" t="s">
        <v>76505</v>
      </c>
      <c r="H27443" s="3" t="s">
        <v>76510</v>
      </c>
      <c r="I27443" t="s">
        <v>4995</v>
      </c>
      <c r="J27443" t="s">
        <v>76515</v>
      </c>
    </row>
    <row r="27444" spans="1:10" ht="16" x14ac:dyDescent="0.2">
      <c r="A27444" t="s">
        <v>54022</v>
      </c>
      <c r="B27444" t="s">
        <v>76521</v>
      </c>
      <c r="C27444" t="s">
        <v>76522</v>
      </c>
      <c r="D27444">
        <v>3</v>
      </c>
      <c r="E27444" t="s">
        <v>13</v>
      </c>
      <c r="F27444" t="s">
        <v>13</v>
      </c>
      <c r="G27444" t="s">
        <v>76505</v>
      </c>
      <c r="H27444" s="3" t="s">
        <v>76523</v>
      </c>
      <c r="I27444" t="s">
        <v>4995</v>
      </c>
      <c r="J27444" t="s">
        <v>54026</v>
      </c>
    </row>
    <row r="27445" spans="1:10" ht="16" x14ac:dyDescent="0.2">
      <c r="A27445" t="s">
        <v>12767</v>
      </c>
      <c r="B27445" t="s">
        <v>76524</v>
      </c>
      <c r="C27445" t="s">
        <v>76525</v>
      </c>
      <c r="D27445">
        <v>2</v>
      </c>
      <c r="E27445" t="s">
        <v>13</v>
      </c>
      <c r="F27445" t="s">
        <v>13</v>
      </c>
      <c r="G27445" t="s">
        <v>76505</v>
      </c>
      <c r="H27445" s="3" t="s">
        <v>76526</v>
      </c>
      <c r="I27445" t="s">
        <v>4995</v>
      </c>
      <c r="J27445" t="s">
        <v>12772</v>
      </c>
    </row>
    <row r="27446" spans="1:10" ht="16" x14ac:dyDescent="0.2">
      <c r="A27446" t="s">
        <v>13952</v>
      </c>
      <c r="B27446" t="s">
        <v>76513</v>
      </c>
      <c r="C27446" t="s">
        <v>76514</v>
      </c>
      <c r="D27446">
        <v>3</v>
      </c>
      <c r="E27446" t="s">
        <v>13</v>
      </c>
      <c r="F27446" t="s">
        <v>13</v>
      </c>
      <c r="G27446" t="s">
        <v>76505</v>
      </c>
      <c r="H27446" s="3" t="s">
        <v>76527</v>
      </c>
      <c r="I27446" t="s">
        <v>4995</v>
      </c>
      <c r="J27446" t="s">
        <v>13957</v>
      </c>
    </row>
    <row r="27447" spans="1:10" ht="16" x14ac:dyDescent="0.2">
      <c r="A27447" t="s">
        <v>15460</v>
      </c>
      <c r="B27447" t="s">
        <v>76528</v>
      </c>
      <c r="C27447" t="s">
        <v>76529</v>
      </c>
      <c r="D27447">
        <v>1</v>
      </c>
      <c r="E27447" t="s">
        <v>13</v>
      </c>
      <c r="F27447" t="s">
        <v>13</v>
      </c>
      <c r="G27447" t="s">
        <v>76505</v>
      </c>
      <c r="H27447" s="3" t="s">
        <v>76523</v>
      </c>
      <c r="I27447" t="s">
        <v>4995</v>
      </c>
      <c r="J27447" t="s">
        <v>15462</v>
      </c>
    </row>
    <row r="27448" spans="1:10" ht="16" x14ac:dyDescent="0.2">
      <c r="A27448" t="s">
        <v>54027</v>
      </c>
      <c r="B27448" t="s">
        <v>76521</v>
      </c>
      <c r="C27448" t="s">
        <v>76522</v>
      </c>
      <c r="D27448">
        <v>3</v>
      </c>
      <c r="E27448" t="s">
        <v>13</v>
      </c>
      <c r="F27448" t="s">
        <v>13</v>
      </c>
      <c r="G27448" t="s">
        <v>76505</v>
      </c>
      <c r="H27448" s="3" t="s">
        <v>76523</v>
      </c>
      <c r="I27448" t="s">
        <v>4995</v>
      </c>
      <c r="J27448" t="s">
        <v>54028</v>
      </c>
    </row>
    <row r="27449" spans="1:10" ht="32" x14ac:dyDescent="0.2">
      <c r="A27449" t="s">
        <v>9923</v>
      </c>
      <c r="B27449" t="s">
        <v>15768</v>
      </c>
      <c r="C27449" t="s">
        <v>15769</v>
      </c>
      <c r="D27449">
        <v>2</v>
      </c>
      <c r="E27449" t="s">
        <v>13</v>
      </c>
      <c r="F27449" t="s">
        <v>13</v>
      </c>
      <c r="G27449" t="s">
        <v>76505</v>
      </c>
      <c r="H27449" s="3" t="s">
        <v>76530</v>
      </c>
      <c r="I27449" t="s">
        <v>4995</v>
      </c>
      <c r="J27449" t="s">
        <v>9926</v>
      </c>
    </row>
    <row r="27450" spans="1:10" ht="16" x14ac:dyDescent="0.2">
      <c r="A27450" t="s">
        <v>76507</v>
      </c>
      <c r="B27450" t="s">
        <v>76531</v>
      </c>
      <c r="C27450" t="s">
        <v>76532</v>
      </c>
      <c r="D27450">
        <v>1</v>
      </c>
      <c r="E27450" t="s">
        <v>13</v>
      </c>
      <c r="F27450" t="s">
        <v>13</v>
      </c>
      <c r="G27450" t="s">
        <v>76505</v>
      </c>
      <c r="H27450" s="3" t="s">
        <v>76510</v>
      </c>
      <c r="I27450" t="s">
        <v>4995</v>
      </c>
      <c r="J27450" t="s">
        <v>76511</v>
      </c>
    </row>
    <row r="27451" spans="1:10" ht="16" x14ac:dyDescent="0.2">
      <c r="A27451" t="s">
        <v>76533</v>
      </c>
      <c r="B27451" t="s">
        <v>23091</v>
      </c>
      <c r="C27451" t="s">
        <v>76534</v>
      </c>
      <c r="D27451">
        <v>1</v>
      </c>
      <c r="E27451" t="s">
        <v>13</v>
      </c>
      <c r="F27451" t="s">
        <v>13</v>
      </c>
      <c r="G27451" t="s">
        <v>76505</v>
      </c>
      <c r="H27451" s="3" t="s">
        <v>76535</v>
      </c>
      <c r="I27451" t="s">
        <v>4995</v>
      </c>
      <c r="J27451" t="s">
        <v>76536</v>
      </c>
    </row>
    <row r="27452" spans="1:10" ht="16" x14ac:dyDescent="0.2">
      <c r="A27452" t="s">
        <v>49189</v>
      </c>
      <c r="B27452" t="s">
        <v>76528</v>
      </c>
      <c r="C27452" t="s">
        <v>76529</v>
      </c>
      <c r="D27452">
        <v>1</v>
      </c>
      <c r="E27452" t="s">
        <v>13</v>
      </c>
      <c r="F27452" t="s">
        <v>13</v>
      </c>
      <c r="G27452" t="s">
        <v>76505</v>
      </c>
      <c r="H27452" s="3" t="s">
        <v>76537</v>
      </c>
      <c r="I27452" t="s">
        <v>4995</v>
      </c>
      <c r="J27452" t="s">
        <v>49190</v>
      </c>
    </row>
    <row r="27453" spans="1:10" ht="16" x14ac:dyDescent="0.2">
      <c r="A27453" t="s">
        <v>44019</v>
      </c>
      <c r="B27453" t="s">
        <v>76538</v>
      </c>
      <c r="C27453" t="s">
        <v>76539</v>
      </c>
      <c r="D27453">
        <v>1</v>
      </c>
      <c r="E27453" t="s">
        <v>13</v>
      </c>
      <c r="F27453" t="s">
        <v>13</v>
      </c>
      <c r="G27453" t="s">
        <v>76540</v>
      </c>
      <c r="H27453" s="3" t="s">
        <v>76541</v>
      </c>
      <c r="I27453" t="s">
        <v>315</v>
      </c>
      <c r="J27453" t="s">
        <v>44023</v>
      </c>
    </row>
    <row r="27454" spans="1:10" ht="16" x14ac:dyDescent="0.2">
      <c r="A27454" t="s">
        <v>11304</v>
      </c>
      <c r="B27454" t="s">
        <v>76542</v>
      </c>
      <c r="C27454" t="s">
        <v>76543</v>
      </c>
      <c r="D27454">
        <v>1</v>
      </c>
      <c r="E27454" t="s">
        <v>13</v>
      </c>
      <c r="F27454" t="s">
        <v>13</v>
      </c>
      <c r="G27454" t="s">
        <v>76540</v>
      </c>
      <c r="H27454" s="3" t="s">
        <v>76544</v>
      </c>
      <c r="I27454" t="s">
        <v>315</v>
      </c>
      <c r="J27454" t="s">
        <v>11309</v>
      </c>
    </row>
    <row r="27455" spans="1:10" ht="16" x14ac:dyDescent="0.2">
      <c r="A27455" t="s">
        <v>76331</v>
      </c>
      <c r="B27455" t="s">
        <v>76545</v>
      </c>
      <c r="C27455" t="s">
        <v>76546</v>
      </c>
      <c r="D27455">
        <v>1</v>
      </c>
      <c r="E27455" t="s">
        <v>13</v>
      </c>
      <c r="F27455" t="s">
        <v>13</v>
      </c>
      <c r="G27455" t="s">
        <v>76540</v>
      </c>
      <c r="H27455" s="3" t="s">
        <v>76547</v>
      </c>
      <c r="I27455" t="s">
        <v>315</v>
      </c>
      <c r="J27455" t="s">
        <v>76335</v>
      </c>
    </row>
    <row r="27456" spans="1:10" ht="16" x14ac:dyDescent="0.2">
      <c r="A27456" t="s">
        <v>37476</v>
      </c>
      <c r="B27456" t="s">
        <v>76538</v>
      </c>
      <c r="C27456" t="s">
        <v>76539</v>
      </c>
      <c r="D27456">
        <v>4</v>
      </c>
      <c r="E27456" t="s">
        <v>13</v>
      </c>
      <c r="F27456" t="s">
        <v>13</v>
      </c>
      <c r="G27456" t="s">
        <v>76540</v>
      </c>
      <c r="H27456" s="3" t="s">
        <v>76548</v>
      </c>
      <c r="I27456" t="s">
        <v>315</v>
      </c>
      <c r="J27456" t="s">
        <v>37477</v>
      </c>
    </row>
    <row r="27457" spans="1:10" ht="16" x14ac:dyDescent="0.2">
      <c r="A27457" t="s">
        <v>241</v>
      </c>
      <c r="B27457" t="s">
        <v>76549</v>
      </c>
      <c r="C27457" t="s">
        <v>76550</v>
      </c>
      <c r="D27457">
        <v>8</v>
      </c>
      <c r="E27457" t="s">
        <v>13</v>
      </c>
      <c r="F27457" t="s">
        <v>13</v>
      </c>
      <c r="G27457" t="s">
        <v>76551</v>
      </c>
      <c r="H27457" s="3" t="s">
        <v>76552</v>
      </c>
      <c r="I27457" t="s">
        <v>315</v>
      </c>
      <c r="J27457" t="s">
        <v>247</v>
      </c>
    </row>
    <row r="27458" spans="1:10" ht="16" x14ac:dyDescent="0.2">
      <c r="A27458" t="s">
        <v>241</v>
      </c>
      <c r="B27458" t="s">
        <v>76553</v>
      </c>
      <c r="C27458" t="s">
        <v>76554</v>
      </c>
      <c r="D27458">
        <v>1</v>
      </c>
      <c r="E27458" t="s">
        <v>13</v>
      </c>
      <c r="F27458" t="s">
        <v>13</v>
      </c>
      <c r="G27458" t="s">
        <v>76551</v>
      </c>
      <c r="H27458" s="3" t="s">
        <v>76552</v>
      </c>
      <c r="I27458" t="s">
        <v>315</v>
      </c>
      <c r="J27458" t="s">
        <v>247</v>
      </c>
    </row>
    <row r="27459" spans="1:10" ht="16" x14ac:dyDescent="0.2">
      <c r="A27459" t="s">
        <v>76555</v>
      </c>
      <c r="B27459" t="s">
        <v>76556</v>
      </c>
      <c r="C27459" t="s">
        <v>76557</v>
      </c>
      <c r="D27459">
        <v>1</v>
      </c>
      <c r="E27459" t="s">
        <v>13</v>
      </c>
      <c r="F27459" t="s">
        <v>13</v>
      </c>
      <c r="G27459" t="s">
        <v>76558</v>
      </c>
      <c r="H27459" s="3" t="s">
        <v>76559</v>
      </c>
      <c r="I27459" t="s">
        <v>31705</v>
      </c>
      <c r="J27459" t="s">
        <v>76560</v>
      </c>
    </row>
    <row r="27460" spans="1:10" ht="16" x14ac:dyDescent="0.2">
      <c r="A27460" t="s">
        <v>76555</v>
      </c>
      <c r="B27460" t="s">
        <v>76561</v>
      </c>
      <c r="C27460" t="s">
        <v>76562</v>
      </c>
      <c r="D27460">
        <v>2</v>
      </c>
      <c r="E27460" t="s">
        <v>13</v>
      </c>
      <c r="F27460" t="s">
        <v>13</v>
      </c>
      <c r="G27460" t="s">
        <v>76558</v>
      </c>
      <c r="H27460" s="3" t="s">
        <v>76559</v>
      </c>
      <c r="I27460" t="s">
        <v>31705</v>
      </c>
      <c r="J27460" t="s">
        <v>76560</v>
      </c>
    </row>
    <row r="27461" spans="1:10" ht="16" x14ac:dyDescent="0.2">
      <c r="A27461" t="s">
        <v>22990</v>
      </c>
      <c r="B27461" t="s">
        <v>76563</v>
      </c>
      <c r="C27461" t="s">
        <v>76564</v>
      </c>
      <c r="D27461">
        <v>1</v>
      </c>
      <c r="E27461" t="s">
        <v>13</v>
      </c>
      <c r="F27461" t="s">
        <v>13</v>
      </c>
      <c r="G27461" t="s">
        <v>76565</v>
      </c>
      <c r="H27461" s="3" t="s">
        <v>76566</v>
      </c>
      <c r="I27461" t="s">
        <v>20996</v>
      </c>
      <c r="J27461" t="s">
        <v>22995</v>
      </c>
    </row>
    <row r="27462" spans="1:10" ht="16" x14ac:dyDescent="0.2">
      <c r="A27462" t="s">
        <v>18649</v>
      </c>
      <c r="B27462" t="s">
        <v>76567</v>
      </c>
      <c r="C27462" t="s">
        <v>76568</v>
      </c>
      <c r="D27462">
        <v>4</v>
      </c>
      <c r="E27462" t="s">
        <v>13</v>
      </c>
      <c r="F27462" t="s">
        <v>13</v>
      </c>
      <c r="G27462" t="s">
        <v>76569</v>
      </c>
      <c r="H27462" s="3" t="s">
        <v>76570</v>
      </c>
      <c r="I27462" t="s">
        <v>262</v>
      </c>
      <c r="J27462" t="s">
        <v>18652</v>
      </c>
    </row>
    <row r="27463" spans="1:10" ht="16" x14ac:dyDescent="0.2">
      <c r="A27463" t="s">
        <v>69219</v>
      </c>
      <c r="B27463" t="s">
        <v>76571</v>
      </c>
      <c r="C27463" t="s">
        <v>76572</v>
      </c>
      <c r="D27463">
        <v>2</v>
      </c>
      <c r="E27463" t="s">
        <v>13</v>
      </c>
      <c r="F27463" t="s">
        <v>13</v>
      </c>
      <c r="G27463" t="s">
        <v>76573</v>
      </c>
      <c r="H27463" s="3" t="s">
        <v>76574</v>
      </c>
      <c r="I27463" t="s">
        <v>37632</v>
      </c>
      <c r="J27463" t="s">
        <v>69223</v>
      </c>
    </row>
    <row r="27464" spans="1:10" ht="16" x14ac:dyDescent="0.2">
      <c r="A27464" t="s">
        <v>76575</v>
      </c>
      <c r="B27464" t="s">
        <v>76576</v>
      </c>
      <c r="C27464" t="s">
        <v>76577</v>
      </c>
      <c r="D27464">
        <v>1</v>
      </c>
      <c r="E27464" t="s">
        <v>13</v>
      </c>
      <c r="F27464" t="s">
        <v>13</v>
      </c>
      <c r="G27464" t="s">
        <v>76578</v>
      </c>
      <c r="H27464" s="3" t="s">
        <v>76579</v>
      </c>
      <c r="I27464" t="s">
        <v>31705</v>
      </c>
      <c r="J27464" t="s">
        <v>76580</v>
      </c>
    </row>
    <row r="27465" spans="1:10" ht="16" x14ac:dyDescent="0.2">
      <c r="A27465" t="s">
        <v>76575</v>
      </c>
      <c r="B27465" t="s">
        <v>76581</v>
      </c>
      <c r="C27465" t="s">
        <v>76582</v>
      </c>
      <c r="D27465">
        <v>3</v>
      </c>
      <c r="E27465" t="s">
        <v>13</v>
      </c>
      <c r="F27465" t="s">
        <v>13</v>
      </c>
      <c r="G27465" t="s">
        <v>76578</v>
      </c>
      <c r="H27465" s="3" t="s">
        <v>76579</v>
      </c>
      <c r="I27465" t="s">
        <v>31705</v>
      </c>
      <c r="J27465" t="s">
        <v>76580</v>
      </c>
    </row>
    <row r="27466" spans="1:10" ht="16" x14ac:dyDescent="0.2">
      <c r="A27466" t="s">
        <v>76575</v>
      </c>
      <c r="B27466" t="s">
        <v>76583</v>
      </c>
      <c r="C27466" t="s">
        <v>76584</v>
      </c>
      <c r="D27466">
        <v>2</v>
      </c>
      <c r="E27466" t="s">
        <v>13</v>
      </c>
      <c r="F27466" t="s">
        <v>13</v>
      </c>
      <c r="G27466" t="s">
        <v>76578</v>
      </c>
      <c r="H27466" s="3" t="s">
        <v>76579</v>
      </c>
      <c r="I27466" t="s">
        <v>31705</v>
      </c>
      <c r="J27466" t="s">
        <v>76580</v>
      </c>
    </row>
    <row r="27467" spans="1:10" ht="16" x14ac:dyDescent="0.2">
      <c r="A27467" t="s">
        <v>76585</v>
      </c>
      <c r="B27467" t="s">
        <v>76586</v>
      </c>
      <c r="C27467" t="s">
        <v>76587</v>
      </c>
      <c r="D27467">
        <v>1</v>
      </c>
      <c r="E27467" t="s">
        <v>13</v>
      </c>
      <c r="F27467" t="s">
        <v>13</v>
      </c>
      <c r="G27467" t="s">
        <v>76588</v>
      </c>
      <c r="H27467" s="3" t="s">
        <v>76589</v>
      </c>
      <c r="I27467" t="s">
        <v>995</v>
      </c>
      <c r="J27467" t="s">
        <v>76590</v>
      </c>
    </row>
    <row r="27468" spans="1:10" ht="16" x14ac:dyDescent="0.2">
      <c r="A27468" t="s">
        <v>23732</v>
      </c>
      <c r="B27468" t="s">
        <v>23743</v>
      </c>
      <c r="C27468" t="s">
        <v>23744</v>
      </c>
      <c r="D27468">
        <v>3</v>
      </c>
      <c r="E27468">
        <f>180</f>
        <v>180</v>
      </c>
      <c r="F27468" t="s">
        <v>13</v>
      </c>
      <c r="G27468" t="s">
        <v>76591</v>
      </c>
      <c r="H27468" s="3" t="s">
        <v>76592</v>
      </c>
      <c r="I27468" t="s">
        <v>7108</v>
      </c>
      <c r="J27468" t="s">
        <v>23736</v>
      </c>
    </row>
    <row r="27469" spans="1:10" ht="16" x14ac:dyDescent="0.2">
      <c r="A27469" t="s">
        <v>23775</v>
      </c>
      <c r="B27469" t="s">
        <v>23743</v>
      </c>
      <c r="C27469" t="s">
        <v>23744</v>
      </c>
      <c r="D27469">
        <v>3</v>
      </c>
      <c r="E27469">
        <f>180</f>
        <v>180</v>
      </c>
      <c r="F27469" t="s">
        <v>13</v>
      </c>
      <c r="G27469" t="s">
        <v>76591</v>
      </c>
      <c r="H27469" s="3" t="s">
        <v>76593</v>
      </c>
      <c r="I27469" t="s">
        <v>7108</v>
      </c>
      <c r="J27469" t="s">
        <v>23776</v>
      </c>
    </row>
    <row r="27470" spans="1:10" ht="16" x14ac:dyDescent="0.2">
      <c r="A27470" t="s">
        <v>76594</v>
      </c>
      <c r="B27470" t="s">
        <v>76595</v>
      </c>
      <c r="C27470" t="s">
        <v>76596</v>
      </c>
      <c r="D27470">
        <v>1</v>
      </c>
      <c r="E27470" t="s">
        <v>13</v>
      </c>
      <c r="F27470" t="s">
        <v>13</v>
      </c>
      <c r="G27470" t="s">
        <v>76597</v>
      </c>
      <c r="H27470" s="3" t="s">
        <v>76598</v>
      </c>
      <c r="I27470" t="s">
        <v>76599</v>
      </c>
      <c r="J27470" t="s">
        <v>76600</v>
      </c>
    </row>
    <row r="27471" spans="1:10" ht="16" x14ac:dyDescent="0.2">
      <c r="A27471" t="s">
        <v>76594</v>
      </c>
      <c r="B27471" t="s">
        <v>76601</v>
      </c>
      <c r="C27471" t="s">
        <v>76602</v>
      </c>
      <c r="D27471">
        <v>2</v>
      </c>
      <c r="E27471" t="s">
        <v>13</v>
      </c>
      <c r="F27471" t="s">
        <v>13</v>
      </c>
      <c r="G27471" t="s">
        <v>76597</v>
      </c>
      <c r="H27471" s="3" t="s">
        <v>76598</v>
      </c>
      <c r="I27471" t="s">
        <v>76599</v>
      </c>
      <c r="J27471" t="s">
        <v>76600</v>
      </c>
    </row>
    <row r="27472" spans="1:10" ht="16" x14ac:dyDescent="0.2">
      <c r="A27472" t="s">
        <v>76603</v>
      </c>
      <c r="B27472" t="s">
        <v>76604</v>
      </c>
      <c r="C27472" t="s">
        <v>76605</v>
      </c>
      <c r="D27472">
        <v>1</v>
      </c>
      <c r="E27472" t="s">
        <v>13</v>
      </c>
      <c r="F27472" t="s">
        <v>13</v>
      </c>
      <c r="G27472" t="s">
        <v>76597</v>
      </c>
      <c r="H27472" s="3" t="s">
        <v>76606</v>
      </c>
      <c r="I27472" t="s">
        <v>76599</v>
      </c>
      <c r="J27472" t="s">
        <v>76607</v>
      </c>
    </row>
    <row r="27473" spans="1:10" ht="16" x14ac:dyDescent="0.2">
      <c r="A27473" t="s">
        <v>76603</v>
      </c>
      <c r="B27473" t="s">
        <v>76608</v>
      </c>
      <c r="C27473" t="s">
        <v>76609</v>
      </c>
      <c r="D27473">
        <v>2</v>
      </c>
      <c r="E27473" t="s">
        <v>13</v>
      </c>
      <c r="F27473" t="s">
        <v>13</v>
      </c>
      <c r="G27473" t="s">
        <v>76597</v>
      </c>
      <c r="H27473" s="3" t="s">
        <v>76606</v>
      </c>
      <c r="I27473" t="s">
        <v>76599</v>
      </c>
      <c r="J27473" t="s">
        <v>76607</v>
      </c>
    </row>
    <row r="27474" spans="1:10" ht="16" x14ac:dyDescent="0.2">
      <c r="A27474" t="s">
        <v>76610</v>
      </c>
      <c r="B27474" t="s">
        <v>76611</v>
      </c>
      <c r="C27474" t="s">
        <v>76612</v>
      </c>
      <c r="D27474">
        <v>1</v>
      </c>
      <c r="E27474" t="s">
        <v>13</v>
      </c>
      <c r="F27474" t="s">
        <v>13</v>
      </c>
      <c r="G27474" t="s">
        <v>76613</v>
      </c>
      <c r="H27474" s="3" t="s">
        <v>76614</v>
      </c>
      <c r="I27474" t="s">
        <v>970</v>
      </c>
      <c r="J27474" t="s">
        <v>76615</v>
      </c>
    </row>
    <row r="27475" spans="1:10" ht="16" x14ac:dyDescent="0.2">
      <c r="A27475" t="s">
        <v>35688</v>
      </c>
      <c r="B27475" t="s">
        <v>76616</v>
      </c>
      <c r="C27475" t="s">
        <v>76617</v>
      </c>
      <c r="D27475">
        <v>2</v>
      </c>
      <c r="E27475" t="s">
        <v>13</v>
      </c>
      <c r="F27475" t="s">
        <v>13</v>
      </c>
      <c r="G27475" t="s">
        <v>76618</v>
      </c>
      <c r="H27475" s="3" t="s">
        <v>76619</v>
      </c>
      <c r="I27475" t="s">
        <v>995</v>
      </c>
      <c r="J27475" t="s">
        <v>35691</v>
      </c>
    </row>
    <row r="27476" spans="1:10" ht="16" x14ac:dyDescent="0.2">
      <c r="A27476" t="s">
        <v>76620</v>
      </c>
      <c r="B27476" t="s">
        <v>76621</v>
      </c>
      <c r="C27476" t="s">
        <v>76622</v>
      </c>
      <c r="D27476">
        <v>1</v>
      </c>
      <c r="E27476" t="s">
        <v>23008</v>
      </c>
      <c r="F27476" t="s">
        <v>13</v>
      </c>
      <c r="G27476" t="s">
        <v>76623</v>
      </c>
      <c r="H27476" s="3" t="s">
        <v>76624</v>
      </c>
      <c r="I27476" t="s">
        <v>995</v>
      </c>
      <c r="J27476" t="s">
        <v>76625</v>
      </c>
    </row>
    <row r="27477" spans="1:10" ht="16" x14ac:dyDescent="0.2">
      <c r="A27477" t="s">
        <v>76626</v>
      </c>
      <c r="B27477" t="s">
        <v>76627</v>
      </c>
      <c r="C27477" t="s">
        <v>76628</v>
      </c>
      <c r="D27477">
        <v>2</v>
      </c>
      <c r="E27477" t="s">
        <v>23008</v>
      </c>
      <c r="F27477" t="s">
        <v>13</v>
      </c>
      <c r="G27477" t="s">
        <v>76623</v>
      </c>
      <c r="H27477" s="3" t="s">
        <v>76624</v>
      </c>
      <c r="I27477" t="s">
        <v>995</v>
      </c>
      <c r="J27477" t="s">
        <v>76629</v>
      </c>
    </row>
    <row r="27478" spans="1:10" ht="16" x14ac:dyDescent="0.2">
      <c r="A27478" t="s">
        <v>76626</v>
      </c>
      <c r="B27478" t="s">
        <v>76630</v>
      </c>
      <c r="C27478" t="s">
        <v>76631</v>
      </c>
      <c r="D27478">
        <v>3</v>
      </c>
      <c r="E27478" t="s">
        <v>23008</v>
      </c>
      <c r="F27478" t="s">
        <v>13</v>
      </c>
      <c r="G27478" t="s">
        <v>76623</v>
      </c>
      <c r="H27478" s="3" t="s">
        <v>76624</v>
      </c>
      <c r="I27478" t="s">
        <v>995</v>
      </c>
      <c r="J27478" t="s">
        <v>76629</v>
      </c>
    </row>
    <row r="27479" spans="1:10" ht="16" x14ac:dyDescent="0.2">
      <c r="A27479" t="s">
        <v>76632</v>
      </c>
      <c r="B27479" t="s">
        <v>76633</v>
      </c>
      <c r="C27479" t="s">
        <v>76634</v>
      </c>
      <c r="D27479">
        <v>1</v>
      </c>
      <c r="E27479" t="s">
        <v>13</v>
      </c>
      <c r="F27479" t="s">
        <v>13</v>
      </c>
      <c r="G27479" t="s">
        <v>76635</v>
      </c>
      <c r="H27479" s="3" t="s">
        <v>76636</v>
      </c>
      <c r="I27479" t="s">
        <v>76637</v>
      </c>
      <c r="J27479" t="s">
        <v>76638</v>
      </c>
    </row>
    <row r="27480" spans="1:10" ht="16" x14ac:dyDescent="0.2">
      <c r="A27480" t="s">
        <v>76632</v>
      </c>
      <c r="B27480" t="s">
        <v>76639</v>
      </c>
      <c r="C27480" t="s">
        <v>76640</v>
      </c>
      <c r="D27480">
        <v>2</v>
      </c>
      <c r="E27480" t="s">
        <v>13</v>
      </c>
      <c r="F27480" t="s">
        <v>13</v>
      </c>
      <c r="G27480" t="s">
        <v>76635</v>
      </c>
      <c r="H27480" s="3" t="s">
        <v>76636</v>
      </c>
      <c r="I27480" t="s">
        <v>76637</v>
      </c>
      <c r="J27480" t="s">
        <v>76638</v>
      </c>
    </row>
    <row r="27481" spans="1:10" ht="32" x14ac:dyDescent="0.2">
      <c r="A27481" t="s">
        <v>24745</v>
      </c>
      <c r="B27481" t="s">
        <v>51013</v>
      </c>
      <c r="C27481" t="s">
        <v>51014</v>
      </c>
      <c r="D27481">
        <v>1</v>
      </c>
      <c r="E27481" t="s">
        <v>13</v>
      </c>
      <c r="F27481" t="s">
        <v>13</v>
      </c>
      <c r="G27481" t="s">
        <v>76641</v>
      </c>
      <c r="H27481" s="3" t="s">
        <v>76642</v>
      </c>
      <c r="I27481" t="s">
        <v>75180</v>
      </c>
      <c r="J27481" t="s">
        <v>24750</v>
      </c>
    </row>
    <row r="27482" spans="1:10" ht="16" x14ac:dyDescent="0.2">
      <c r="A27482" t="s">
        <v>24745</v>
      </c>
      <c r="B27482" t="s">
        <v>76643</v>
      </c>
      <c r="C27482" t="s">
        <v>76644</v>
      </c>
      <c r="D27482">
        <v>3</v>
      </c>
      <c r="E27482" t="s">
        <v>13</v>
      </c>
      <c r="F27482" t="s">
        <v>13</v>
      </c>
      <c r="G27482" t="s">
        <v>76641</v>
      </c>
      <c r="H27482" s="3" t="s">
        <v>76645</v>
      </c>
      <c r="I27482" t="s">
        <v>75180</v>
      </c>
      <c r="J27482" t="s">
        <v>24750</v>
      </c>
    </row>
    <row r="27483" spans="1:10" ht="16" x14ac:dyDescent="0.2">
      <c r="A27483" t="s">
        <v>69307</v>
      </c>
      <c r="B27483" t="s">
        <v>76646</v>
      </c>
      <c r="C27483" t="s">
        <v>76647</v>
      </c>
      <c r="D27483">
        <v>3</v>
      </c>
      <c r="E27483" t="s">
        <v>13</v>
      </c>
      <c r="F27483" t="s">
        <v>13</v>
      </c>
      <c r="G27483" t="s">
        <v>76648</v>
      </c>
      <c r="H27483" s="3" t="s">
        <v>76649</v>
      </c>
      <c r="I27483" t="s">
        <v>970</v>
      </c>
      <c r="J27483" t="s">
        <v>69312</v>
      </c>
    </row>
    <row r="27484" spans="1:10" ht="16" x14ac:dyDescent="0.2">
      <c r="A27484" t="s">
        <v>76650</v>
      </c>
      <c r="B27484" t="s">
        <v>76651</v>
      </c>
      <c r="C27484" t="s">
        <v>76652</v>
      </c>
      <c r="D27484">
        <v>2</v>
      </c>
      <c r="E27484" t="s">
        <v>13</v>
      </c>
      <c r="F27484" t="s">
        <v>13</v>
      </c>
      <c r="G27484" t="s">
        <v>76648</v>
      </c>
      <c r="H27484" s="3" t="s">
        <v>76653</v>
      </c>
      <c r="I27484" t="s">
        <v>970</v>
      </c>
      <c r="J27484" t="s">
        <v>76654</v>
      </c>
    </row>
    <row r="27485" spans="1:10" ht="16" x14ac:dyDescent="0.2">
      <c r="A27485" t="s">
        <v>76655</v>
      </c>
      <c r="B27485" t="s">
        <v>76656</v>
      </c>
      <c r="C27485" t="s">
        <v>76657</v>
      </c>
      <c r="D27485">
        <v>1</v>
      </c>
      <c r="E27485" t="s">
        <v>13</v>
      </c>
      <c r="F27485" t="s">
        <v>13</v>
      </c>
      <c r="G27485" t="s">
        <v>76648</v>
      </c>
      <c r="H27485" s="3" t="s">
        <v>76658</v>
      </c>
      <c r="I27485" t="s">
        <v>970</v>
      </c>
      <c r="J27485" t="s">
        <v>76659</v>
      </c>
    </row>
    <row r="27486" spans="1:10" ht="16" x14ac:dyDescent="0.2">
      <c r="A27486" t="s">
        <v>69307</v>
      </c>
      <c r="B27486" t="s">
        <v>76660</v>
      </c>
      <c r="C27486" t="s">
        <v>76661</v>
      </c>
      <c r="D27486">
        <v>1</v>
      </c>
      <c r="E27486" t="s">
        <v>13</v>
      </c>
      <c r="F27486" t="s">
        <v>13</v>
      </c>
      <c r="G27486" t="s">
        <v>76648</v>
      </c>
      <c r="H27486" s="3" t="s">
        <v>76649</v>
      </c>
      <c r="I27486" t="s">
        <v>970</v>
      </c>
      <c r="J27486" t="s">
        <v>69312</v>
      </c>
    </row>
    <row r="27487" spans="1:10" ht="16" x14ac:dyDescent="0.2">
      <c r="A27487" t="s">
        <v>7268</v>
      </c>
      <c r="B27487" t="s">
        <v>76662</v>
      </c>
      <c r="C27487" t="s">
        <v>76663</v>
      </c>
      <c r="D27487">
        <v>1</v>
      </c>
      <c r="E27487" t="s">
        <v>13</v>
      </c>
      <c r="F27487" t="s">
        <v>13</v>
      </c>
      <c r="G27487" t="s">
        <v>76648</v>
      </c>
      <c r="H27487" s="3" t="s">
        <v>76658</v>
      </c>
      <c r="I27487" t="s">
        <v>970</v>
      </c>
      <c r="J27487" t="s">
        <v>7272</v>
      </c>
    </row>
    <row r="27488" spans="1:10" ht="16" x14ac:dyDescent="0.2">
      <c r="A27488" t="s">
        <v>76655</v>
      </c>
      <c r="B27488" t="s">
        <v>76664</v>
      </c>
      <c r="C27488" t="s">
        <v>76665</v>
      </c>
      <c r="D27488">
        <v>2</v>
      </c>
      <c r="E27488" t="s">
        <v>13</v>
      </c>
      <c r="F27488" t="s">
        <v>13</v>
      </c>
      <c r="G27488" t="s">
        <v>76648</v>
      </c>
      <c r="H27488" s="3" t="s">
        <v>76658</v>
      </c>
      <c r="I27488" t="s">
        <v>970</v>
      </c>
      <c r="J27488" t="s">
        <v>76659</v>
      </c>
    </row>
    <row r="27489" spans="1:10" ht="16" x14ac:dyDescent="0.2">
      <c r="A27489" t="s">
        <v>76650</v>
      </c>
      <c r="B27489" t="s">
        <v>76666</v>
      </c>
      <c r="C27489" t="s">
        <v>76667</v>
      </c>
      <c r="D27489">
        <v>1</v>
      </c>
      <c r="E27489" t="s">
        <v>13</v>
      </c>
      <c r="F27489" t="s">
        <v>13</v>
      </c>
      <c r="G27489" t="s">
        <v>76648</v>
      </c>
      <c r="H27489" s="3" t="s">
        <v>76653</v>
      </c>
      <c r="I27489" t="s">
        <v>970</v>
      </c>
      <c r="J27489" t="s">
        <v>76654</v>
      </c>
    </row>
    <row r="27490" spans="1:10" ht="16" x14ac:dyDescent="0.2">
      <c r="A27490" t="s">
        <v>180</v>
      </c>
      <c r="B27490" t="s">
        <v>76668</v>
      </c>
      <c r="C27490" t="s">
        <v>76669</v>
      </c>
      <c r="D27490">
        <v>15</v>
      </c>
      <c r="E27490" t="s">
        <v>13</v>
      </c>
      <c r="F27490" t="s">
        <v>13</v>
      </c>
      <c r="G27490" t="s">
        <v>76670</v>
      </c>
      <c r="H27490" s="3" t="s">
        <v>76671</v>
      </c>
      <c r="I27490" t="s">
        <v>37632</v>
      </c>
      <c r="J27490" t="s">
        <v>183</v>
      </c>
    </row>
    <row r="27491" spans="1:10" ht="16" x14ac:dyDescent="0.2">
      <c r="A27491" t="s">
        <v>180</v>
      </c>
      <c r="B27491" t="s">
        <v>76672</v>
      </c>
      <c r="C27491" t="s">
        <v>76673</v>
      </c>
      <c r="D27491">
        <v>3</v>
      </c>
      <c r="E27491" t="s">
        <v>13</v>
      </c>
      <c r="F27491" t="s">
        <v>13</v>
      </c>
      <c r="G27491" t="s">
        <v>76670</v>
      </c>
      <c r="H27491" s="3" t="s">
        <v>76671</v>
      </c>
      <c r="I27491" t="s">
        <v>37632</v>
      </c>
      <c r="J27491" t="s">
        <v>183</v>
      </c>
    </row>
    <row r="27492" spans="1:10" ht="16" x14ac:dyDescent="0.2">
      <c r="A27492" t="s">
        <v>69219</v>
      </c>
      <c r="B27492" t="s">
        <v>76674</v>
      </c>
      <c r="C27492" t="s">
        <v>76675</v>
      </c>
      <c r="D27492">
        <v>1</v>
      </c>
      <c r="E27492" t="s">
        <v>13</v>
      </c>
      <c r="F27492" t="s">
        <v>13</v>
      </c>
      <c r="G27492" t="s">
        <v>76670</v>
      </c>
      <c r="H27492" s="3" t="s">
        <v>76676</v>
      </c>
      <c r="I27492" t="s">
        <v>37632</v>
      </c>
      <c r="J27492" t="s">
        <v>69223</v>
      </c>
    </row>
    <row r="27493" spans="1:10" ht="16" x14ac:dyDescent="0.2">
      <c r="A27493" t="s">
        <v>210</v>
      </c>
      <c r="B27493" t="s">
        <v>49908</v>
      </c>
      <c r="C27493" t="s">
        <v>49909</v>
      </c>
      <c r="D27493">
        <v>6</v>
      </c>
      <c r="E27493" t="s">
        <v>13</v>
      </c>
      <c r="F27493" t="s">
        <v>13</v>
      </c>
      <c r="G27493" t="s">
        <v>76677</v>
      </c>
      <c r="H27493" s="3" t="s">
        <v>76678</v>
      </c>
      <c r="I27493" t="s">
        <v>215</v>
      </c>
      <c r="J27493" t="s">
        <v>216</v>
      </c>
    </row>
    <row r="27494" spans="1:10" ht="16" x14ac:dyDescent="0.2">
      <c r="A27494" t="s">
        <v>44048</v>
      </c>
      <c r="B27494" t="s">
        <v>76679</v>
      </c>
      <c r="C27494" t="s">
        <v>76680</v>
      </c>
      <c r="D27494">
        <v>2</v>
      </c>
      <c r="E27494">
        <f>441</f>
        <v>441</v>
      </c>
      <c r="F27494" t="s">
        <v>13</v>
      </c>
      <c r="G27494" t="s">
        <v>76681</v>
      </c>
      <c r="H27494" s="3" t="s">
        <v>76682</v>
      </c>
      <c r="I27494" t="s">
        <v>817</v>
      </c>
      <c r="J27494" t="s">
        <v>44052</v>
      </c>
    </row>
    <row r="27495" spans="1:10" ht="16" x14ac:dyDescent="0.2">
      <c r="A27495" t="s">
        <v>76683</v>
      </c>
      <c r="B27495" t="s">
        <v>76684</v>
      </c>
      <c r="C27495" t="s">
        <v>76685</v>
      </c>
      <c r="D27495">
        <v>1</v>
      </c>
      <c r="E27495">
        <f>441</f>
        <v>441</v>
      </c>
      <c r="F27495" t="s">
        <v>13</v>
      </c>
      <c r="G27495" t="s">
        <v>76681</v>
      </c>
      <c r="H27495" s="3" t="s">
        <v>76686</v>
      </c>
      <c r="I27495" t="s">
        <v>817</v>
      </c>
      <c r="J27495" t="s">
        <v>76687</v>
      </c>
    </row>
    <row r="27496" spans="1:10" ht="16" x14ac:dyDescent="0.2">
      <c r="A27496" t="s">
        <v>55077</v>
      </c>
      <c r="B27496" t="s">
        <v>76688</v>
      </c>
      <c r="C27496" t="s">
        <v>76689</v>
      </c>
      <c r="D27496">
        <v>3</v>
      </c>
      <c r="E27496">
        <f>441</f>
        <v>441</v>
      </c>
      <c r="F27496" t="s">
        <v>13</v>
      </c>
      <c r="G27496" t="s">
        <v>76681</v>
      </c>
      <c r="H27496" s="3" t="s">
        <v>76690</v>
      </c>
      <c r="I27496" t="s">
        <v>817</v>
      </c>
      <c r="J27496" t="s">
        <v>55079</v>
      </c>
    </row>
    <row r="27497" spans="1:10" ht="16" x14ac:dyDescent="0.2">
      <c r="A27497" t="s">
        <v>76691</v>
      </c>
      <c r="B27497" t="s">
        <v>76692</v>
      </c>
      <c r="C27497" t="s">
        <v>76693</v>
      </c>
      <c r="D27497">
        <v>1</v>
      </c>
      <c r="E27497">
        <f>441</f>
        <v>441</v>
      </c>
      <c r="F27497" t="s">
        <v>13</v>
      </c>
      <c r="G27497" t="s">
        <v>76681</v>
      </c>
      <c r="H27497" s="3" t="s">
        <v>76694</v>
      </c>
      <c r="I27497" t="s">
        <v>817</v>
      </c>
      <c r="J27497" t="s">
        <v>76695</v>
      </c>
    </row>
    <row r="27498" spans="1:10" ht="16" x14ac:dyDescent="0.2">
      <c r="A27498" t="s">
        <v>44048</v>
      </c>
      <c r="B27498" t="s">
        <v>76696</v>
      </c>
      <c r="C27498" t="s">
        <v>76697</v>
      </c>
      <c r="D27498">
        <v>1</v>
      </c>
      <c r="E27498">
        <f>441</f>
        <v>441</v>
      </c>
      <c r="F27498" t="s">
        <v>13</v>
      </c>
      <c r="G27498" t="s">
        <v>76681</v>
      </c>
      <c r="H27498" s="3" t="s">
        <v>76682</v>
      </c>
      <c r="I27498" t="s">
        <v>817</v>
      </c>
      <c r="J27498" t="s">
        <v>44052</v>
      </c>
    </row>
    <row r="27499" spans="1:10" ht="16" x14ac:dyDescent="0.2">
      <c r="A27499" t="s">
        <v>76683</v>
      </c>
      <c r="B27499" t="s">
        <v>51728</v>
      </c>
      <c r="C27499" t="s">
        <v>76698</v>
      </c>
      <c r="D27499">
        <v>2</v>
      </c>
      <c r="E27499">
        <f>441</f>
        <v>441</v>
      </c>
      <c r="F27499" t="s">
        <v>13</v>
      </c>
      <c r="G27499" t="s">
        <v>76681</v>
      </c>
      <c r="H27499" s="3" t="s">
        <v>76686</v>
      </c>
      <c r="I27499" t="s">
        <v>817</v>
      </c>
      <c r="J27499" t="s">
        <v>76687</v>
      </c>
    </row>
    <row r="27500" spans="1:10" ht="16" x14ac:dyDescent="0.2">
      <c r="A27500" t="s">
        <v>663</v>
      </c>
      <c r="B27500" t="s">
        <v>76699</v>
      </c>
      <c r="C27500" t="s">
        <v>76700</v>
      </c>
      <c r="D27500">
        <v>1</v>
      </c>
      <c r="E27500">
        <f>441</f>
        <v>441</v>
      </c>
      <c r="F27500" t="s">
        <v>13</v>
      </c>
      <c r="G27500" t="s">
        <v>76681</v>
      </c>
      <c r="H27500" s="3" t="s">
        <v>76701</v>
      </c>
      <c r="I27500" t="s">
        <v>817</v>
      </c>
      <c r="J27500" t="s">
        <v>666</v>
      </c>
    </row>
    <row r="27501" spans="1:10" ht="16" x14ac:dyDescent="0.2">
      <c r="A27501" t="s">
        <v>76702</v>
      </c>
      <c r="B27501" t="s">
        <v>76703</v>
      </c>
      <c r="C27501" t="s">
        <v>76704</v>
      </c>
      <c r="D27501">
        <v>1</v>
      </c>
      <c r="E27501" t="s">
        <v>13</v>
      </c>
      <c r="F27501" t="s">
        <v>13</v>
      </c>
      <c r="G27501" t="s">
        <v>76705</v>
      </c>
      <c r="H27501" s="3" t="s">
        <v>76706</v>
      </c>
      <c r="I27501" t="s">
        <v>262</v>
      </c>
      <c r="J27501" t="s">
        <v>76707</v>
      </c>
    </row>
    <row r="27502" spans="1:10" ht="16" x14ac:dyDescent="0.2">
      <c r="A27502" t="s">
        <v>76708</v>
      </c>
      <c r="B27502" t="s">
        <v>76709</v>
      </c>
      <c r="C27502" t="s">
        <v>76710</v>
      </c>
      <c r="D27502">
        <v>1</v>
      </c>
      <c r="E27502">
        <f>189</f>
        <v>189</v>
      </c>
      <c r="F27502" t="s">
        <v>13</v>
      </c>
      <c r="G27502" t="s">
        <v>76711</v>
      </c>
      <c r="H27502" s="3" t="s">
        <v>76712</v>
      </c>
      <c r="I27502" t="s">
        <v>7108</v>
      </c>
      <c r="J27502" t="s">
        <v>76713</v>
      </c>
    </row>
    <row r="27503" spans="1:10" ht="16" x14ac:dyDescent="0.2">
      <c r="A27503" t="s">
        <v>76714</v>
      </c>
      <c r="B27503" t="s">
        <v>76715</v>
      </c>
      <c r="C27503" t="s">
        <v>76716</v>
      </c>
      <c r="D27503">
        <v>1</v>
      </c>
      <c r="E27503">
        <f>189</f>
        <v>189</v>
      </c>
      <c r="F27503" t="s">
        <v>13</v>
      </c>
      <c r="G27503" t="s">
        <v>76711</v>
      </c>
      <c r="H27503" s="3" t="s">
        <v>76717</v>
      </c>
      <c r="I27503" t="s">
        <v>7108</v>
      </c>
      <c r="J27503" t="s">
        <v>76718</v>
      </c>
    </row>
    <row r="27504" spans="1:10" ht="16" x14ac:dyDescent="0.2">
      <c r="A27504" t="s">
        <v>76714</v>
      </c>
      <c r="B27504" t="s">
        <v>76719</v>
      </c>
      <c r="C27504" t="s">
        <v>76720</v>
      </c>
      <c r="D27504">
        <v>2</v>
      </c>
      <c r="E27504">
        <f>189</f>
        <v>189</v>
      </c>
      <c r="F27504" t="s">
        <v>13</v>
      </c>
      <c r="G27504" t="s">
        <v>76711</v>
      </c>
      <c r="H27504" s="3" t="s">
        <v>76717</v>
      </c>
      <c r="I27504" t="s">
        <v>7108</v>
      </c>
      <c r="J27504" t="s">
        <v>76718</v>
      </c>
    </row>
    <row r="27505" spans="1:10" ht="16" x14ac:dyDescent="0.2">
      <c r="A27505" t="s">
        <v>45698</v>
      </c>
      <c r="B27505" t="s">
        <v>76721</v>
      </c>
      <c r="C27505" t="s">
        <v>76722</v>
      </c>
      <c r="D27505">
        <v>2</v>
      </c>
      <c r="E27505" t="s">
        <v>13</v>
      </c>
      <c r="F27505" t="s">
        <v>13</v>
      </c>
      <c r="G27505" t="s">
        <v>76723</v>
      </c>
      <c r="H27505" s="3" t="s">
        <v>76724</v>
      </c>
      <c r="I27505" t="s">
        <v>7009</v>
      </c>
      <c r="J27505" t="s">
        <v>45703</v>
      </c>
    </row>
    <row r="27506" spans="1:10" ht="16" x14ac:dyDescent="0.2">
      <c r="A27506" t="s">
        <v>45698</v>
      </c>
      <c r="B27506" t="s">
        <v>76725</v>
      </c>
      <c r="C27506" t="s">
        <v>76726</v>
      </c>
      <c r="D27506">
        <v>4</v>
      </c>
      <c r="E27506" t="s">
        <v>13</v>
      </c>
      <c r="F27506" t="s">
        <v>13</v>
      </c>
      <c r="G27506" t="s">
        <v>76723</v>
      </c>
      <c r="H27506" s="3" t="s">
        <v>76727</v>
      </c>
      <c r="I27506" t="s">
        <v>995</v>
      </c>
      <c r="J27506" t="s">
        <v>45703</v>
      </c>
    </row>
    <row r="27507" spans="1:10" ht="16" x14ac:dyDescent="0.2">
      <c r="A27507" t="s">
        <v>45698</v>
      </c>
      <c r="B27507" t="s">
        <v>76728</v>
      </c>
      <c r="C27507" t="s">
        <v>76729</v>
      </c>
      <c r="D27507">
        <v>5</v>
      </c>
      <c r="E27507" t="s">
        <v>13</v>
      </c>
      <c r="F27507" t="s">
        <v>13</v>
      </c>
      <c r="G27507" t="s">
        <v>76723</v>
      </c>
      <c r="H27507" s="3" t="s">
        <v>76727</v>
      </c>
      <c r="I27507" t="s">
        <v>995</v>
      </c>
      <c r="J27507" t="s">
        <v>45703</v>
      </c>
    </row>
    <row r="27508" spans="1:10" ht="16" x14ac:dyDescent="0.2">
      <c r="A27508" t="s">
        <v>45698</v>
      </c>
      <c r="B27508" t="s">
        <v>76730</v>
      </c>
      <c r="C27508" t="s">
        <v>76731</v>
      </c>
      <c r="D27508">
        <v>1</v>
      </c>
      <c r="E27508" t="s">
        <v>13</v>
      </c>
      <c r="F27508" t="s">
        <v>13</v>
      </c>
      <c r="G27508" t="s">
        <v>76723</v>
      </c>
      <c r="H27508" s="3" t="s">
        <v>76727</v>
      </c>
      <c r="I27508" t="s">
        <v>995</v>
      </c>
      <c r="J27508" t="s">
        <v>45703</v>
      </c>
    </row>
    <row r="27509" spans="1:10" ht="16" x14ac:dyDescent="0.2">
      <c r="A27509" t="s">
        <v>45698</v>
      </c>
      <c r="B27509" t="s">
        <v>76732</v>
      </c>
      <c r="C27509" t="s">
        <v>76733</v>
      </c>
      <c r="D27509">
        <v>3</v>
      </c>
      <c r="E27509" t="s">
        <v>13</v>
      </c>
      <c r="F27509" t="s">
        <v>13</v>
      </c>
      <c r="G27509" t="s">
        <v>76723</v>
      </c>
      <c r="H27509" s="3" t="s">
        <v>76727</v>
      </c>
      <c r="I27509" t="s">
        <v>995</v>
      </c>
      <c r="J27509" t="s">
        <v>45703</v>
      </c>
    </row>
    <row r="27510" spans="1:10" ht="16" x14ac:dyDescent="0.2">
      <c r="A27510" t="s">
        <v>41662</v>
      </c>
      <c r="B27510" t="s">
        <v>76734</v>
      </c>
      <c r="C27510" t="s">
        <v>76735</v>
      </c>
      <c r="D27510">
        <v>4</v>
      </c>
      <c r="E27510" t="s">
        <v>28894</v>
      </c>
      <c r="F27510" t="s">
        <v>13</v>
      </c>
      <c r="G27510" t="s">
        <v>76736</v>
      </c>
      <c r="H27510" s="3" t="s">
        <v>76737</v>
      </c>
      <c r="I27510" t="s">
        <v>817</v>
      </c>
      <c r="J27510" t="s">
        <v>41665</v>
      </c>
    </row>
    <row r="27511" spans="1:10" ht="16" x14ac:dyDescent="0.2">
      <c r="A27511" t="s">
        <v>41662</v>
      </c>
      <c r="B27511" t="s">
        <v>76738</v>
      </c>
      <c r="C27511" t="s">
        <v>76739</v>
      </c>
      <c r="D27511">
        <v>3</v>
      </c>
      <c r="E27511" t="s">
        <v>28894</v>
      </c>
      <c r="F27511" t="s">
        <v>13</v>
      </c>
      <c r="G27511" t="s">
        <v>76736</v>
      </c>
      <c r="H27511" s="3" t="s">
        <v>76737</v>
      </c>
      <c r="I27511" t="s">
        <v>817</v>
      </c>
      <c r="J27511" t="s">
        <v>41665</v>
      </c>
    </row>
    <row r="27512" spans="1:10" ht="16" x14ac:dyDescent="0.2">
      <c r="A27512" t="s">
        <v>41680</v>
      </c>
      <c r="B27512" t="s">
        <v>76738</v>
      </c>
      <c r="C27512" t="s">
        <v>76739</v>
      </c>
      <c r="D27512">
        <v>3</v>
      </c>
      <c r="E27512" t="s">
        <v>28894</v>
      </c>
      <c r="F27512" t="s">
        <v>13</v>
      </c>
      <c r="G27512" t="s">
        <v>76736</v>
      </c>
      <c r="H27512" s="3" t="s">
        <v>76740</v>
      </c>
      <c r="I27512" t="s">
        <v>817</v>
      </c>
      <c r="J27512" t="s">
        <v>41681</v>
      </c>
    </row>
    <row r="27513" spans="1:10" ht="16" x14ac:dyDescent="0.2">
      <c r="A27513" t="s">
        <v>75220</v>
      </c>
      <c r="B27513" t="s">
        <v>72486</v>
      </c>
      <c r="C27513" t="s">
        <v>72487</v>
      </c>
      <c r="D27513">
        <v>1</v>
      </c>
      <c r="E27513" t="s">
        <v>28894</v>
      </c>
      <c r="F27513" t="s">
        <v>13</v>
      </c>
      <c r="G27513" t="s">
        <v>76736</v>
      </c>
      <c r="H27513" s="3" t="s">
        <v>76741</v>
      </c>
      <c r="I27513" t="s">
        <v>817</v>
      </c>
      <c r="J27513" t="s">
        <v>75225</v>
      </c>
    </row>
    <row r="27514" spans="1:10" ht="16" x14ac:dyDescent="0.2">
      <c r="A27514" t="s">
        <v>28914</v>
      </c>
      <c r="B27514" t="s">
        <v>76742</v>
      </c>
      <c r="C27514" t="s">
        <v>76743</v>
      </c>
      <c r="D27514">
        <v>1</v>
      </c>
      <c r="E27514" t="s">
        <v>28894</v>
      </c>
      <c r="F27514" t="s">
        <v>13</v>
      </c>
      <c r="G27514" t="s">
        <v>76736</v>
      </c>
      <c r="H27514" s="3" t="s">
        <v>76744</v>
      </c>
      <c r="I27514" t="s">
        <v>817</v>
      </c>
      <c r="J27514" t="s">
        <v>28918</v>
      </c>
    </row>
    <row r="27515" spans="1:10" ht="16" x14ac:dyDescent="0.2">
      <c r="A27515" t="s">
        <v>41680</v>
      </c>
      <c r="B27515" t="s">
        <v>70767</v>
      </c>
      <c r="C27515" t="s">
        <v>70768</v>
      </c>
      <c r="D27515">
        <v>2</v>
      </c>
      <c r="E27515" t="s">
        <v>28894</v>
      </c>
      <c r="F27515" t="s">
        <v>13</v>
      </c>
      <c r="G27515" t="s">
        <v>76736</v>
      </c>
      <c r="H27515" s="3" t="s">
        <v>76740</v>
      </c>
      <c r="I27515" t="s">
        <v>817</v>
      </c>
      <c r="J27515" t="s">
        <v>41681</v>
      </c>
    </row>
    <row r="27516" spans="1:10" ht="16" x14ac:dyDescent="0.2">
      <c r="A27516" t="s">
        <v>28914</v>
      </c>
      <c r="B27516" t="s">
        <v>76745</v>
      </c>
      <c r="C27516" t="s">
        <v>76746</v>
      </c>
      <c r="D27516">
        <v>2</v>
      </c>
      <c r="E27516" t="s">
        <v>28894</v>
      </c>
      <c r="F27516" t="s">
        <v>13</v>
      </c>
      <c r="G27516" t="s">
        <v>76736</v>
      </c>
      <c r="H27516" s="3" t="s">
        <v>76744</v>
      </c>
      <c r="I27516" t="s">
        <v>817</v>
      </c>
      <c r="J27516" t="s">
        <v>28918</v>
      </c>
    </row>
    <row r="27517" spans="1:10" ht="16" x14ac:dyDescent="0.2">
      <c r="A27517" t="s">
        <v>41662</v>
      </c>
      <c r="B27517" t="s">
        <v>70767</v>
      </c>
      <c r="C27517" t="s">
        <v>70768</v>
      </c>
      <c r="D27517">
        <v>1</v>
      </c>
      <c r="E27517" t="s">
        <v>28894</v>
      </c>
      <c r="F27517" t="s">
        <v>13</v>
      </c>
      <c r="G27517" t="s">
        <v>76736</v>
      </c>
      <c r="H27517" s="3" t="s">
        <v>76737</v>
      </c>
      <c r="I27517" t="s">
        <v>817</v>
      </c>
      <c r="J27517" t="s">
        <v>41665</v>
      </c>
    </row>
    <row r="27518" spans="1:10" ht="16" x14ac:dyDescent="0.2">
      <c r="A27518" t="s">
        <v>76747</v>
      </c>
      <c r="B27518" t="s">
        <v>76748</v>
      </c>
      <c r="C27518" t="s">
        <v>76749</v>
      </c>
      <c r="D27518">
        <v>2</v>
      </c>
      <c r="E27518" t="s">
        <v>13</v>
      </c>
      <c r="F27518" t="s">
        <v>13</v>
      </c>
      <c r="G27518" t="s">
        <v>76750</v>
      </c>
      <c r="H27518" s="3" t="s">
        <v>76751</v>
      </c>
      <c r="I27518" t="s">
        <v>37632</v>
      </c>
      <c r="J27518" t="s">
        <v>76752</v>
      </c>
    </row>
    <row r="27519" spans="1:10" ht="48" x14ac:dyDescent="0.2">
      <c r="A27519" t="s">
        <v>76753</v>
      </c>
      <c r="B27519" t="s">
        <v>76754</v>
      </c>
      <c r="C27519" t="s">
        <v>76755</v>
      </c>
      <c r="D27519">
        <v>1</v>
      </c>
      <c r="E27519">
        <f>328</f>
        <v>328</v>
      </c>
      <c r="F27519" t="s">
        <v>13</v>
      </c>
      <c r="G27519" t="s">
        <v>76756</v>
      </c>
      <c r="H27519" s="3" t="s">
        <v>76757</v>
      </c>
      <c r="I27519" t="s">
        <v>995</v>
      </c>
      <c r="J27519" t="s">
        <v>76758</v>
      </c>
    </row>
    <row r="27520" spans="1:10" ht="16" x14ac:dyDescent="0.2">
      <c r="A27520" t="s">
        <v>26478</v>
      </c>
      <c r="B27520" t="s">
        <v>35339</v>
      </c>
      <c r="C27520" t="s">
        <v>35340</v>
      </c>
      <c r="D27520">
        <v>2</v>
      </c>
      <c r="E27520">
        <f>328</f>
        <v>328</v>
      </c>
      <c r="F27520" t="s">
        <v>13</v>
      </c>
      <c r="G27520" t="s">
        <v>76756</v>
      </c>
      <c r="H27520" s="3" t="s">
        <v>76759</v>
      </c>
      <c r="I27520" t="s">
        <v>995</v>
      </c>
      <c r="J27520" t="s">
        <v>26479</v>
      </c>
    </row>
    <row r="27521" spans="1:10" ht="16" x14ac:dyDescent="0.2">
      <c r="A27521" t="s">
        <v>43285</v>
      </c>
      <c r="B27521" t="s">
        <v>76760</v>
      </c>
      <c r="C27521" t="s">
        <v>76761</v>
      </c>
      <c r="D27521">
        <v>1</v>
      </c>
      <c r="E27521">
        <f>328</f>
        <v>328</v>
      </c>
      <c r="F27521" t="s">
        <v>13</v>
      </c>
      <c r="G27521" t="s">
        <v>76756</v>
      </c>
      <c r="H27521" s="3" t="s">
        <v>76759</v>
      </c>
      <c r="I27521" t="s">
        <v>995</v>
      </c>
      <c r="J27521" t="s">
        <v>43289</v>
      </c>
    </row>
    <row r="27522" spans="1:10" ht="16" x14ac:dyDescent="0.2">
      <c r="A27522" t="s">
        <v>25921</v>
      </c>
      <c r="B27522" t="s">
        <v>76762</v>
      </c>
      <c r="C27522" t="s">
        <v>76763</v>
      </c>
      <c r="D27522">
        <v>3</v>
      </c>
      <c r="E27522">
        <f>328</f>
        <v>328</v>
      </c>
      <c r="F27522" t="s">
        <v>13</v>
      </c>
      <c r="G27522" t="s">
        <v>76756</v>
      </c>
      <c r="H27522" s="3" t="s">
        <v>76759</v>
      </c>
      <c r="I27522" t="s">
        <v>995</v>
      </c>
      <c r="J27522" t="s">
        <v>25926</v>
      </c>
    </row>
    <row r="27523" spans="1:10" ht="16" x14ac:dyDescent="0.2">
      <c r="A27523" t="s">
        <v>76626</v>
      </c>
      <c r="B27523" t="s">
        <v>76764</v>
      </c>
      <c r="C27523" t="s">
        <v>76765</v>
      </c>
      <c r="D27523">
        <v>1</v>
      </c>
      <c r="E27523" t="s">
        <v>13</v>
      </c>
      <c r="F27523" t="s">
        <v>13</v>
      </c>
      <c r="G27523" t="s">
        <v>76766</v>
      </c>
      <c r="H27523" s="3" t="s">
        <v>76767</v>
      </c>
      <c r="I27523" t="s">
        <v>995</v>
      </c>
      <c r="J27523" t="s">
        <v>76629</v>
      </c>
    </row>
    <row r="27524" spans="1:10" ht="16" x14ac:dyDescent="0.2">
      <c r="A27524" t="s">
        <v>50302</v>
      </c>
      <c r="B27524" t="s">
        <v>76768</v>
      </c>
      <c r="C27524" t="s">
        <v>76769</v>
      </c>
      <c r="D27524">
        <v>2</v>
      </c>
      <c r="E27524" t="s">
        <v>76770</v>
      </c>
      <c r="F27524" t="s">
        <v>13</v>
      </c>
      <c r="G27524" t="s">
        <v>76771</v>
      </c>
      <c r="H27524" s="3" t="s">
        <v>76772</v>
      </c>
      <c r="I27524" t="s">
        <v>995</v>
      </c>
      <c r="J27524" t="s">
        <v>50306</v>
      </c>
    </row>
    <row r="27525" spans="1:10" ht="16" x14ac:dyDescent="0.2">
      <c r="A27525" t="s">
        <v>76773</v>
      </c>
      <c r="B27525" t="s">
        <v>76774</v>
      </c>
      <c r="C27525" t="s">
        <v>76775</v>
      </c>
      <c r="D27525">
        <v>1</v>
      </c>
      <c r="E27525" t="s">
        <v>13</v>
      </c>
      <c r="F27525" t="s">
        <v>13</v>
      </c>
      <c r="G27525" t="s">
        <v>76776</v>
      </c>
      <c r="H27525" s="3" t="s">
        <v>76777</v>
      </c>
      <c r="I27525" t="s">
        <v>76778</v>
      </c>
      <c r="J27525" t="s">
        <v>76779</v>
      </c>
    </row>
    <row r="27526" spans="1:10" ht="16" x14ac:dyDescent="0.2">
      <c r="A27526" t="s">
        <v>76773</v>
      </c>
      <c r="B27526" t="s">
        <v>76780</v>
      </c>
      <c r="C27526" t="s">
        <v>76781</v>
      </c>
      <c r="D27526">
        <v>2</v>
      </c>
      <c r="E27526" t="s">
        <v>13</v>
      </c>
      <c r="F27526" t="s">
        <v>13</v>
      </c>
      <c r="G27526" t="s">
        <v>76776</v>
      </c>
      <c r="H27526" s="3" t="s">
        <v>76777</v>
      </c>
      <c r="I27526" t="s">
        <v>76778</v>
      </c>
      <c r="J27526" t="s">
        <v>76779</v>
      </c>
    </row>
    <row r="27527" spans="1:10" ht="16" x14ac:dyDescent="0.2">
      <c r="A27527" t="s">
        <v>69631</v>
      </c>
      <c r="B27527" t="s">
        <v>46170</v>
      </c>
      <c r="C27527" t="s">
        <v>46171</v>
      </c>
      <c r="D27527">
        <v>1</v>
      </c>
      <c r="E27527" t="s">
        <v>13</v>
      </c>
      <c r="F27527" t="s">
        <v>13</v>
      </c>
      <c r="G27527" t="s">
        <v>76782</v>
      </c>
      <c r="H27527" s="3" t="s">
        <v>76783</v>
      </c>
      <c r="I27527" t="s">
        <v>262</v>
      </c>
      <c r="J27527" t="s">
        <v>69632</v>
      </c>
    </row>
    <row r="27528" spans="1:10" ht="16" x14ac:dyDescent="0.2">
      <c r="A27528" t="s">
        <v>69624</v>
      </c>
      <c r="B27528" t="s">
        <v>46170</v>
      </c>
      <c r="C27528" t="s">
        <v>46171</v>
      </c>
      <c r="D27528">
        <v>2</v>
      </c>
      <c r="E27528" t="s">
        <v>13</v>
      </c>
      <c r="F27528" t="s">
        <v>13</v>
      </c>
      <c r="G27528" t="s">
        <v>76782</v>
      </c>
      <c r="H27528" s="3" t="s">
        <v>76784</v>
      </c>
      <c r="I27528" t="s">
        <v>262</v>
      </c>
      <c r="J27528" t="s">
        <v>69625</v>
      </c>
    </row>
    <row r="27529" spans="1:10" ht="16" x14ac:dyDescent="0.2">
      <c r="A27529" t="s">
        <v>69606</v>
      </c>
      <c r="B27529" t="s">
        <v>46170</v>
      </c>
      <c r="C27529" t="s">
        <v>46171</v>
      </c>
      <c r="D27529">
        <v>2</v>
      </c>
      <c r="E27529" t="s">
        <v>13</v>
      </c>
      <c r="F27529" t="s">
        <v>13</v>
      </c>
      <c r="G27529" t="s">
        <v>76782</v>
      </c>
      <c r="H27529" s="3" t="s">
        <v>76785</v>
      </c>
      <c r="I27529" t="s">
        <v>262</v>
      </c>
      <c r="J27529" t="s">
        <v>69607</v>
      </c>
    </row>
    <row r="27530" spans="1:10" ht="16" x14ac:dyDescent="0.2">
      <c r="A27530" t="s">
        <v>76786</v>
      </c>
      <c r="B27530" t="s">
        <v>76787</v>
      </c>
      <c r="C27530" t="s">
        <v>76788</v>
      </c>
      <c r="D27530">
        <v>1</v>
      </c>
      <c r="E27530" t="s">
        <v>13</v>
      </c>
      <c r="F27530" t="s">
        <v>13</v>
      </c>
      <c r="G27530" t="s">
        <v>76789</v>
      </c>
      <c r="H27530" s="3" t="s">
        <v>76790</v>
      </c>
      <c r="I27530" t="s">
        <v>970</v>
      </c>
      <c r="J27530" t="s">
        <v>76791</v>
      </c>
    </row>
    <row r="27531" spans="1:10" ht="16" x14ac:dyDescent="0.2">
      <c r="A27531" t="s">
        <v>76610</v>
      </c>
      <c r="B27531" t="s">
        <v>76792</v>
      </c>
      <c r="C27531" t="s">
        <v>76793</v>
      </c>
      <c r="D27531">
        <v>3</v>
      </c>
      <c r="E27531" t="s">
        <v>13</v>
      </c>
      <c r="F27531" t="s">
        <v>13</v>
      </c>
      <c r="G27531" t="s">
        <v>76789</v>
      </c>
      <c r="H27531" s="3" t="s">
        <v>76790</v>
      </c>
      <c r="I27531" t="s">
        <v>970</v>
      </c>
      <c r="J27531" t="s">
        <v>76615</v>
      </c>
    </row>
    <row r="27532" spans="1:10" ht="16" x14ac:dyDescent="0.2">
      <c r="A27532" t="s">
        <v>1140</v>
      </c>
      <c r="B27532" t="s">
        <v>76794</v>
      </c>
      <c r="C27532" t="s">
        <v>76795</v>
      </c>
      <c r="D27532">
        <v>2</v>
      </c>
      <c r="E27532" t="s">
        <v>13</v>
      </c>
      <c r="F27532" t="s">
        <v>13</v>
      </c>
      <c r="G27532" t="s">
        <v>76789</v>
      </c>
      <c r="H27532" s="3" t="s">
        <v>76790</v>
      </c>
      <c r="I27532" t="s">
        <v>970</v>
      </c>
      <c r="J27532" t="s">
        <v>1144</v>
      </c>
    </row>
    <row r="27533" spans="1:10" ht="16" x14ac:dyDescent="0.2">
      <c r="A27533" t="s">
        <v>1130</v>
      </c>
      <c r="B27533" t="s">
        <v>13012</v>
      </c>
      <c r="C27533" t="s">
        <v>13013</v>
      </c>
      <c r="D27533">
        <v>1</v>
      </c>
      <c r="E27533" t="s">
        <v>13</v>
      </c>
      <c r="F27533" t="s">
        <v>13</v>
      </c>
      <c r="G27533" t="s">
        <v>76789</v>
      </c>
      <c r="H27533" s="3" t="s">
        <v>76790</v>
      </c>
      <c r="I27533" t="s">
        <v>970</v>
      </c>
      <c r="J27533" t="s">
        <v>1133</v>
      </c>
    </row>
    <row r="27534" spans="1:10" ht="16" x14ac:dyDescent="0.2">
      <c r="A27534" t="s">
        <v>1140</v>
      </c>
      <c r="B27534" t="s">
        <v>76796</v>
      </c>
      <c r="C27534" t="s">
        <v>76797</v>
      </c>
      <c r="D27534">
        <v>1</v>
      </c>
      <c r="E27534" t="s">
        <v>13</v>
      </c>
      <c r="F27534" t="s">
        <v>13</v>
      </c>
      <c r="G27534" t="s">
        <v>76789</v>
      </c>
      <c r="H27534" s="3" t="s">
        <v>76790</v>
      </c>
      <c r="I27534" t="s">
        <v>970</v>
      </c>
      <c r="J27534" t="s">
        <v>1144</v>
      </c>
    </row>
    <row r="27535" spans="1:10" ht="16" x14ac:dyDescent="0.2">
      <c r="A27535" t="s">
        <v>76786</v>
      </c>
      <c r="B27535" t="s">
        <v>76798</v>
      </c>
      <c r="C27535" t="s">
        <v>76799</v>
      </c>
      <c r="D27535">
        <v>2</v>
      </c>
      <c r="E27535" t="s">
        <v>13</v>
      </c>
      <c r="F27535" t="s">
        <v>13</v>
      </c>
      <c r="G27535" t="s">
        <v>76789</v>
      </c>
      <c r="H27535" s="3" t="s">
        <v>76790</v>
      </c>
      <c r="I27535" t="s">
        <v>970</v>
      </c>
      <c r="J27535" t="s">
        <v>76791</v>
      </c>
    </row>
    <row r="27536" spans="1:10" ht="16" x14ac:dyDescent="0.2">
      <c r="A27536" t="s">
        <v>1153</v>
      </c>
      <c r="B27536" t="s">
        <v>13012</v>
      </c>
      <c r="C27536" t="s">
        <v>13013</v>
      </c>
      <c r="D27536">
        <v>3</v>
      </c>
      <c r="E27536" t="s">
        <v>13</v>
      </c>
      <c r="F27536" t="s">
        <v>13</v>
      </c>
      <c r="G27536" t="s">
        <v>76789</v>
      </c>
      <c r="H27536" s="3" t="s">
        <v>76800</v>
      </c>
      <c r="I27536" t="s">
        <v>970</v>
      </c>
      <c r="J27536" t="s">
        <v>1158</v>
      </c>
    </row>
    <row r="27537" spans="1:10" ht="16" x14ac:dyDescent="0.2">
      <c r="A27537" t="s">
        <v>76610</v>
      </c>
      <c r="B27537" t="s">
        <v>76801</v>
      </c>
      <c r="C27537" t="s">
        <v>76802</v>
      </c>
      <c r="D27537">
        <v>2</v>
      </c>
      <c r="E27537" t="s">
        <v>13</v>
      </c>
      <c r="F27537" t="s">
        <v>13</v>
      </c>
      <c r="G27537" t="s">
        <v>76789</v>
      </c>
      <c r="H27537" s="3" t="s">
        <v>76790</v>
      </c>
      <c r="I27537" t="s">
        <v>970</v>
      </c>
      <c r="J27537" t="s">
        <v>76615</v>
      </c>
    </row>
    <row r="27538" spans="1:10" ht="16" x14ac:dyDescent="0.2">
      <c r="A27538" t="s">
        <v>1145</v>
      </c>
      <c r="B27538" t="s">
        <v>76803</v>
      </c>
      <c r="C27538" t="s">
        <v>76804</v>
      </c>
      <c r="D27538">
        <v>3</v>
      </c>
      <c r="E27538" t="s">
        <v>13</v>
      </c>
      <c r="F27538" t="s">
        <v>13</v>
      </c>
      <c r="G27538" t="s">
        <v>76789</v>
      </c>
      <c r="H27538" s="3" t="s">
        <v>76790</v>
      </c>
      <c r="I27538" t="s">
        <v>970</v>
      </c>
      <c r="J27538" t="s">
        <v>1148</v>
      </c>
    </row>
    <row r="27539" spans="1:10" ht="16" x14ac:dyDescent="0.2">
      <c r="A27539" t="s">
        <v>1130</v>
      </c>
      <c r="B27539" t="s">
        <v>76803</v>
      </c>
      <c r="C27539" t="s">
        <v>76804</v>
      </c>
      <c r="D27539">
        <v>5</v>
      </c>
      <c r="E27539" t="s">
        <v>13</v>
      </c>
      <c r="F27539" t="s">
        <v>13</v>
      </c>
      <c r="G27539" t="s">
        <v>76789</v>
      </c>
      <c r="H27539" s="3" t="s">
        <v>76790</v>
      </c>
      <c r="I27539" t="s">
        <v>970</v>
      </c>
      <c r="J27539" t="s">
        <v>1133</v>
      </c>
    </row>
    <row r="27540" spans="1:10" ht="16" x14ac:dyDescent="0.2">
      <c r="A27540" t="s">
        <v>76786</v>
      </c>
      <c r="B27540" t="s">
        <v>76805</v>
      </c>
      <c r="C27540" t="s">
        <v>76806</v>
      </c>
      <c r="D27540">
        <v>4</v>
      </c>
      <c r="E27540" t="s">
        <v>13</v>
      </c>
      <c r="F27540" t="s">
        <v>13</v>
      </c>
      <c r="G27540" t="s">
        <v>76789</v>
      </c>
      <c r="H27540" s="3" t="s">
        <v>76790</v>
      </c>
      <c r="I27540" t="s">
        <v>970</v>
      </c>
      <c r="J27540" t="s">
        <v>76791</v>
      </c>
    </row>
    <row r="27541" spans="1:10" ht="16" x14ac:dyDescent="0.2">
      <c r="A27541" t="s">
        <v>1145</v>
      </c>
      <c r="B27541" t="s">
        <v>13012</v>
      </c>
      <c r="C27541" t="s">
        <v>13013</v>
      </c>
      <c r="D27541">
        <v>1</v>
      </c>
      <c r="E27541" t="s">
        <v>13</v>
      </c>
      <c r="F27541" t="s">
        <v>13</v>
      </c>
      <c r="G27541" t="s">
        <v>76789</v>
      </c>
      <c r="H27541" s="3" t="s">
        <v>76790</v>
      </c>
      <c r="I27541" t="s">
        <v>970</v>
      </c>
      <c r="J27541" t="s">
        <v>1148</v>
      </c>
    </row>
    <row r="27542" spans="1:10" ht="16" x14ac:dyDescent="0.2">
      <c r="A27542" t="s">
        <v>76786</v>
      </c>
      <c r="B27542" t="s">
        <v>76807</v>
      </c>
      <c r="C27542" t="s">
        <v>76808</v>
      </c>
      <c r="D27542">
        <v>3</v>
      </c>
      <c r="E27542" t="s">
        <v>13</v>
      </c>
      <c r="F27542" t="s">
        <v>13</v>
      </c>
      <c r="G27542" t="s">
        <v>76789</v>
      </c>
      <c r="H27542" s="3" t="s">
        <v>76790</v>
      </c>
      <c r="I27542" t="s">
        <v>970</v>
      </c>
      <c r="J27542" t="s">
        <v>76791</v>
      </c>
    </row>
    <row r="27543" spans="1:10" ht="16" x14ac:dyDescent="0.2">
      <c r="A27543" t="s">
        <v>1126</v>
      </c>
      <c r="B27543" t="s">
        <v>76803</v>
      </c>
      <c r="C27543" t="s">
        <v>76804</v>
      </c>
      <c r="D27543">
        <v>6</v>
      </c>
      <c r="E27543" t="s">
        <v>13</v>
      </c>
      <c r="F27543" t="s">
        <v>13</v>
      </c>
      <c r="G27543" t="s">
        <v>76789</v>
      </c>
      <c r="H27543" s="3" t="s">
        <v>76790</v>
      </c>
      <c r="I27543" t="s">
        <v>970</v>
      </c>
      <c r="J27543" t="s">
        <v>1129</v>
      </c>
    </row>
    <row r="27544" spans="1:10" ht="16" x14ac:dyDescent="0.2">
      <c r="A27544" t="s">
        <v>1153</v>
      </c>
      <c r="B27544" t="s">
        <v>76803</v>
      </c>
      <c r="C27544" t="s">
        <v>76804</v>
      </c>
      <c r="D27544">
        <v>5</v>
      </c>
      <c r="E27544" t="s">
        <v>13</v>
      </c>
      <c r="F27544" t="s">
        <v>13</v>
      </c>
      <c r="G27544" t="s">
        <v>76789</v>
      </c>
      <c r="H27544" s="3" t="s">
        <v>76800</v>
      </c>
      <c r="I27544" t="s">
        <v>970</v>
      </c>
      <c r="J27544" t="s">
        <v>1158</v>
      </c>
    </row>
    <row r="27545" spans="1:10" ht="32" x14ac:dyDescent="0.2">
      <c r="A27545" t="s">
        <v>1153</v>
      </c>
      <c r="B27545" t="s">
        <v>76809</v>
      </c>
      <c r="C27545" t="s">
        <v>76810</v>
      </c>
      <c r="D27545">
        <v>1</v>
      </c>
      <c r="E27545" t="s">
        <v>13</v>
      </c>
      <c r="F27545" t="s">
        <v>13</v>
      </c>
      <c r="G27545" t="s">
        <v>76811</v>
      </c>
      <c r="H27545" s="3" t="s">
        <v>76812</v>
      </c>
      <c r="I27545" t="s">
        <v>970</v>
      </c>
      <c r="J27545" t="s">
        <v>1158</v>
      </c>
    </row>
    <row r="27546" spans="1:10" ht="16" x14ac:dyDescent="0.2">
      <c r="A27546" t="s">
        <v>70636</v>
      </c>
      <c r="B27546" t="s">
        <v>76813</v>
      </c>
      <c r="C27546" t="s">
        <v>76814</v>
      </c>
      <c r="D27546">
        <v>2</v>
      </c>
      <c r="E27546" t="s">
        <v>13</v>
      </c>
      <c r="F27546" t="s">
        <v>13</v>
      </c>
      <c r="G27546" t="s">
        <v>76815</v>
      </c>
      <c r="H27546" s="3" t="s">
        <v>76816</v>
      </c>
      <c r="I27546" t="s">
        <v>37632</v>
      </c>
      <c r="J27546" t="s">
        <v>70641</v>
      </c>
    </row>
    <row r="27547" spans="1:10" ht="16" x14ac:dyDescent="0.2">
      <c r="A27547" t="s">
        <v>76747</v>
      </c>
      <c r="B27547" t="s">
        <v>76817</v>
      </c>
      <c r="C27547" t="s">
        <v>76818</v>
      </c>
      <c r="D27547">
        <v>1</v>
      </c>
      <c r="E27547" t="s">
        <v>13</v>
      </c>
      <c r="F27547" t="s">
        <v>13</v>
      </c>
      <c r="G27547" t="s">
        <v>76815</v>
      </c>
      <c r="H27547" s="3" t="s">
        <v>76816</v>
      </c>
      <c r="I27547" t="s">
        <v>37632</v>
      </c>
      <c r="J27547" t="s">
        <v>76752</v>
      </c>
    </row>
    <row r="27548" spans="1:10" ht="16" x14ac:dyDescent="0.2">
      <c r="A27548" t="s">
        <v>70636</v>
      </c>
      <c r="B27548" t="s">
        <v>76819</v>
      </c>
      <c r="C27548" t="s">
        <v>76820</v>
      </c>
      <c r="D27548">
        <v>1</v>
      </c>
      <c r="E27548" t="s">
        <v>13</v>
      </c>
      <c r="F27548" t="s">
        <v>13</v>
      </c>
      <c r="G27548" t="s">
        <v>76815</v>
      </c>
      <c r="H27548" s="3" t="s">
        <v>76821</v>
      </c>
      <c r="I27548" t="s">
        <v>37632</v>
      </c>
      <c r="J27548" t="s">
        <v>70641</v>
      </c>
    </row>
    <row r="27549" spans="1:10" ht="16" x14ac:dyDescent="0.2">
      <c r="A27549" t="s">
        <v>33095</v>
      </c>
      <c r="B27549" t="s">
        <v>76822</v>
      </c>
      <c r="C27549" t="s">
        <v>76823</v>
      </c>
      <c r="D27549">
        <v>4</v>
      </c>
      <c r="E27549" t="s">
        <v>13</v>
      </c>
      <c r="F27549" t="s">
        <v>13</v>
      </c>
      <c r="G27549" t="s">
        <v>76824</v>
      </c>
      <c r="H27549" s="3" t="s">
        <v>76825</v>
      </c>
      <c r="I27549" t="s">
        <v>467</v>
      </c>
      <c r="J27549" t="s">
        <v>33099</v>
      </c>
    </row>
    <row r="27550" spans="1:10" ht="16" x14ac:dyDescent="0.2">
      <c r="A27550" t="s">
        <v>76826</v>
      </c>
      <c r="B27550" t="s">
        <v>76827</v>
      </c>
      <c r="C27550" t="s">
        <v>76828</v>
      </c>
      <c r="D27550">
        <v>1</v>
      </c>
      <c r="E27550">
        <f>203</f>
        <v>203</v>
      </c>
      <c r="F27550" t="s">
        <v>13</v>
      </c>
      <c r="G27550" t="s">
        <v>76829</v>
      </c>
      <c r="H27550" s="3" t="s">
        <v>76830</v>
      </c>
      <c r="I27550" t="s">
        <v>817</v>
      </c>
      <c r="J27550" t="s">
        <v>76831</v>
      </c>
    </row>
    <row r="27551" spans="1:10" ht="16" x14ac:dyDescent="0.2">
      <c r="A27551" t="s">
        <v>76826</v>
      </c>
      <c r="B27551" t="s">
        <v>76832</v>
      </c>
      <c r="C27551" t="s">
        <v>76833</v>
      </c>
      <c r="D27551">
        <v>2</v>
      </c>
      <c r="E27551">
        <f>203</f>
        <v>203</v>
      </c>
      <c r="F27551" t="s">
        <v>13</v>
      </c>
      <c r="G27551" t="s">
        <v>76829</v>
      </c>
      <c r="H27551" s="3" t="s">
        <v>76830</v>
      </c>
      <c r="I27551" t="s">
        <v>817</v>
      </c>
      <c r="J27551" t="s">
        <v>76831</v>
      </c>
    </row>
    <row r="27552" spans="1:10" ht="32" x14ac:dyDescent="0.2">
      <c r="A27552" t="s">
        <v>76834</v>
      </c>
      <c r="B27552" t="s">
        <v>76835</v>
      </c>
      <c r="C27552" t="s">
        <v>76836</v>
      </c>
      <c r="D27552">
        <v>1</v>
      </c>
      <c r="E27552">
        <f>465</f>
        <v>465</v>
      </c>
      <c r="F27552" t="s">
        <v>13</v>
      </c>
      <c r="G27552" t="s">
        <v>76837</v>
      </c>
      <c r="H27552" s="3" t="s">
        <v>76838</v>
      </c>
      <c r="I27552" t="s">
        <v>995</v>
      </c>
      <c r="J27552" t="s">
        <v>76839</v>
      </c>
    </row>
    <row r="27553" spans="1:10" ht="16" x14ac:dyDescent="0.2">
      <c r="A27553" t="s">
        <v>19925</v>
      </c>
      <c r="B27553" t="s">
        <v>76840</v>
      </c>
      <c r="C27553" t="s">
        <v>76841</v>
      </c>
      <c r="D27553">
        <v>1</v>
      </c>
      <c r="E27553" t="s">
        <v>13</v>
      </c>
      <c r="F27553" t="s">
        <v>13</v>
      </c>
      <c r="G27553" t="s">
        <v>76842</v>
      </c>
      <c r="H27553" s="3" t="s">
        <v>76843</v>
      </c>
      <c r="I27553" t="s">
        <v>11514</v>
      </c>
      <c r="J27553" t="s">
        <v>19930</v>
      </c>
    </row>
    <row r="27554" spans="1:10" ht="16" x14ac:dyDescent="0.2">
      <c r="A27554" t="s">
        <v>19878</v>
      </c>
      <c r="B27554" t="s">
        <v>73168</v>
      </c>
      <c r="C27554" t="s">
        <v>73169</v>
      </c>
      <c r="D27554">
        <v>1</v>
      </c>
      <c r="E27554" t="s">
        <v>13</v>
      </c>
      <c r="F27554" t="s">
        <v>13</v>
      </c>
      <c r="G27554" t="s">
        <v>76842</v>
      </c>
      <c r="H27554" s="3" t="s">
        <v>76844</v>
      </c>
      <c r="I27554" t="s">
        <v>11514</v>
      </c>
      <c r="J27554" t="s">
        <v>19883</v>
      </c>
    </row>
    <row r="27555" spans="1:10" ht="16" x14ac:dyDescent="0.2">
      <c r="A27555" t="s">
        <v>76845</v>
      </c>
      <c r="B27555" t="s">
        <v>76846</v>
      </c>
      <c r="C27555" t="s">
        <v>76847</v>
      </c>
      <c r="D27555">
        <v>2</v>
      </c>
      <c r="E27555" t="s">
        <v>13</v>
      </c>
      <c r="F27555" t="s">
        <v>13</v>
      </c>
      <c r="G27555" t="s">
        <v>76848</v>
      </c>
      <c r="H27555" s="3" t="s">
        <v>76849</v>
      </c>
      <c r="I27555" t="s">
        <v>995</v>
      </c>
      <c r="J27555" t="s">
        <v>76850</v>
      </c>
    </row>
    <row r="27556" spans="1:10" ht="16" x14ac:dyDescent="0.2">
      <c r="A27556" t="s">
        <v>76845</v>
      </c>
      <c r="B27556" t="s">
        <v>76851</v>
      </c>
      <c r="C27556" t="s">
        <v>76852</v>
      </c>
      <c r="D27556">
        <v>1</v>
      </c>
      <c r="E27556" t="s">
        <v>13</v>
      </c>
      <c r="F27556" t="s">
        <v>13</v>
      </c>
      <c r="G27556" t="s">
        <v>76848</v>
      </c>
      <c r="H27556" s="3" t="s">
        <v>76849</v>
      </c>
      <c r="I27556" t="s">
        <v>995</v>
      </c>
      <c r="J27556" t="s">
        <v>76850</v>
      </c>
    </row>
    <row r="27557" spans="1:10" ht="16" x14ac:dyDescent="0.2">
      <c r="A27557" t="s">
        <v>31462</v>
      </c>
      <c r="B27557" t="s">
        <v>76853</v>
      </c>
      <c r="C27557" t="s">
        <v>76854</v>
      </c>
      <c r="D27557">
        <v>2</v>
      </c>
      <c r="E27557" t="s">
        <v>1030</v>
      </c>
      <c r="F27557" t="s">
        <v>13</v>
      </c>
      <c r="G27557" t="s">
        <v>76855</v>
      </c>
      <c r="H27557" s="3" t="s">
        <v>76856</v>
      </c>
      <c r="I27557" t="s">
        <v>995</v>
      </c>
      <c r="J27557" t="s">
        <v>31464</v>
      </c>
    </row>
    <row r="27558" spans="1:10" ht="16" x14ac:dyDescent="0.2">
      <c r="A27558" t="s">
        <v>76857</v>
      </c>
      <c r="B27558" t="s">
        <v>76858</v>
      </c>
      <c r="C27558" t="s">
        <v>76859</v>
      </c>
      <c r="D27558">
        <v>1</v>
      </c>
      <c r="E27558">
        <f>421</f>
        <v>421</v>
      </c>
      <c r="F27558" t="s">
        <v>13</v>
      </c>
      <c r="G27558" t="s">
        <v>76860</v>
      </c>
      <c r="H27558" s="3" t="s">
        <v>76861</v>
      </c>
      <c r="I27558" t="s">
        <v>7108</v>
      </c>
      <c r="J27558" t="s">
        <v>76862</v>
      </c>
    </row>
    <row r="27559" spans="1:10" ht="16" x14ac:dyDescent="0.2">
      <c r="A27559" t="s">
        <v>76857</v>
      </c>
      <c r="B27559" t="s">
        <v>76863</v>
      </c>
      <c r="C27559" t="s">
        <v>76864</v>
      </c>
      <c r="D27559">
        <v>4</v>
      </c>
      <c r="E27559">
        <f>421</f>
        <v>421</v>
      </c>
      <c r="F27559" t="s">
        <v>13</v>
      </c>
      <c r="G27559" t="s">
        <v>76860</v>
      </c>
      <c r="H27559" s="3" t="s">
        <v>76861</v>
      </c>
      <c r="I27559" t="s">
        <v>7108</v>
      </c>
      <c r="J27559" t="s">
        <v>76862</v>
      </c>
    </row>
    <row r="27560" spans="1:10" ht="16" x14ac:dyDescent="0.2">
      <c r="A27560" t="s">
        <v>28596</v>
      </c>
      <c r="B27560" t="s">
        <v>76865</v>
      </c>
      <c r="C27560" t="s">
        <v>76866</v>
      </c>
      <c r="D27560">
        <v>4</v>
      </c>
      <c r="E27560">
        <f>421</f>
        <v>421</v>
      </c>
      <c r="F27560" t="s">
        <v>13</v>
      </c>
      <c r="G27560" t="s">
        <v>76860</v>
      </c>
      <c r="H27560" s="3" t="s">
        <v>76867</v>
      </c>
      <c r="I27560" t="s">
        <v>7108</v>
      </c>
      <c r="J27560" t="s">
        <v>28601</v>
      </c>
    </row>
    <row r="27561" spans="1:10" ht="16" x14ac:dyDescent="0.2">
      <c r="A27561" t="s">
        <v>76857</v>
      </c>
      <c r="B27561" t="s">
        <v>76868</v>
      </c>
      <c r="C27561" t="s">
        <v>76869</v>
      </c>
      <c r="D27561">
        <v>2</v>
      </c>
      <c r="E27561">
        <f>421</f>
        <v>421</v>
      </c>
      <c r="F27561" t="s">
        <v>13</v>
      </c>
      <c r="G27561" t="s">
        <v>76860</v>
      </c>
      <c r="H27561" s="3" t="s">
        <v>76861</v>
      </c>
      <c r="I27561" t="s">
        <v>7108</v>
      </c>
      <c r="J27561" t="s">
        <v>76862</v>
      </c>
    </row>
    <row r="27562" spans="1:10" ht="16" x14ac:dyDescent="0.2">
      <c r="A27562" t="s">
        <v>76857</v>
      </c>
      <c r="B27562" t="s">
        <v>76870</v>
      </c>
      <c r="C27562" t="s">
        <v>76871</v>
      </c>
      <c r="D27562">
        <v>5</v>
      </c>
      <c r="E27562">
        <f>421</f>
        <v>421</v>
      </c>
      <c r="F27562" t="s">
        <v>13</v>
      </c>
      <c r="G27562" t="s">
        <v>76860</v>
      </c>
      <c r="H27562" s="3" t="s">
        <v>76861</v>
      </c>
      <c r="I27562" t="s">
        <v>7108</v>
      </c>
      <c r="J27562" t="s">
        <v>76862</v>
      </c>
    </row>
    <row r="27563" spans="1:10" ht="16" x14ac:dyDescent="0.2">
      <c r="A27563" t="s">
        <v>76857</v>
      </c>
      <c r="B27563" t="s">
        <v>76872</v>
      </c>
      <c r="C27563" t="s">
        <v>76873</v>
      </c>
      <c r="D27563">
        <v>3</v>
      </c>
      <c r="E27563">
        <f>421</f>
        <v>421</v>
      </c>
      <c r="F27563" t="s">
        <v>13</v>
      </c>
      <c r="G27563" t="s">
        <v>76860</v>
      </c>
      <c r="H27563" s="3" t="s">
        <v>76861</v>
      </c>
      <c r="I27563" t="s">
        <v>7108</v>
      </c>
      <c r="J27563" t="s">
        <v>76862</v>
      </c>
    </row>
    <row r="27564" spans="1:10" ht="16" x14ac:dyDescent="0.2">
      <c r="A27564" t="s">
        <v>13055</v>
      </c>
      <c r="B27564" t="s">
        <v>7024</v>
      </c>
      <c r="C27564" t="s">
        <v>7025</v>
      </c>
      <c r="D27564">
        <v>3</v>
      </c>
      <c r="E27564" t="s">
        <v>23008</v>
      </c>
      <c r="F27564" t="s">
        <v>13</v>
      </c>
      <c r="G27564" t="s">
        <v>76874</v>
      </c>
      <c r="H27564" s="3" t="s">
        <v>76875</v>
      </c>
      <c r="I27564" t="s">
        <v>995</v>
      </c>
      <c r="J27564" t="s">
        <v>13056</v>
      </c>
    </row>
    <row r="27565" spans="1:10" ht="16" x14ac:dyDescent="0.2">
      <c r="A27565" t="s">
        <v>58072</v>
      </c>
      <c r="B27565" t="s">
        <v>76876</v>
      </c>
      <c r="C27565" t="s">
        <v>76877</v>
      </c>
      <c r="D27565">
        <v>8</v>
      </c>
      <c r="E27565" t="s">
        <v>23008</v>
      </c>
      <c r="F27565" t="s">
        <v>13</v>
      </c>
      <c r="G27565" t="s">
        <v>76874</v>
      </c>
      <c r="H27565" s="3" t="s">
        <v>76875</v>
      </c>
      <c r="I27565" t="s">
        <v>995</v>
      </c>
      <c r="J27565" t="s">
        <v>58077</v>
      </c>
    </row>
    <row r="27566" spans="1:10" ht="16" x14ac:dyDescent="0.2">
      <c r="A27566" t="s">
        <v>76878</v>
      </c>
      <c r="B27566" t="s">
        <v>76879</v>
      </c>
      <c r="C27566" t="s">
        <v>76880</v>
      </c>
      <c r="D27566">
        <v>2</v>
      </c>
      <c r="E27566" t="s">
        <v>13</v>
      </c>
      <c r="F27566" t="s">
        <v>13</v>
      </c>
      <c r="G27566" t="s">
        <v>76881</v>
      </c>
      <c r="H27566" s="3" t="s">
        <v>76882</v>
      </c>
      <c r="I27566" t="s">
        <v>42051</v>
      </c>
      <c r="J27566" t="s">
        <v>76883</v>
      </c>
    </row>
    <row r="27567" spans="1:10" ht="16" x14ac:dyDescent="0.2">
      <c r="A27567" t="s">
        <v>76884</v>
      </c>
      <c r="B27567" t="s">
        <v>76885</v>
      </c>
      <c r="C27567" t="s">
        <v>76886</v>
      </c>
      <c r="D27567">
        <v>2</v>
      </c>
      <c r="E27567" t="s">
        <v>13</v>
      </c>
      <c r="F27567" t="s">
        <v>13</v>
      </c>
      <c r="G27567" t="s">
        <v>76887</v>
      </c>
      <c r="H27567" s="3" t="s">
        <v>76888</v>
      </c>
      <c r="I27567" t="s">
        <v>11514</v>
      </c>
      <c r="J27567" t="s">
        <v>76889</v>
      </c>
    </row>
    <row r="27568" spans="1:10" ht="16" x14ac:dyDescent="0.2">
      <c r="A27568" t="s">
        <v>76890</v>
      </c>
      <c r="B27568" t="s">
        <v>76891</v>
      </c>
      <c r="C27568" t="s">
        <v>76892</v>
      </c>
      <c r="D27568">
        <v>3</v>
      </c>
      <c r="E27568">
        <f>141</f>
        <v>141</v>
      </c>
      <c r="F27568" t="s">
        <v>13</v>
      </c>
      <c r="G27568" t="s">
        <v>76893</v>
      </c>
      <c r="H27568" s="3" t="s">
        <v>76894</v>
      </c>
      <c r="I27568" t="s">
        <v>817</v>
      </c>
      <c r="J27568" t="s">
        <v>76895</v>
      </c>
    </row>
    <row r="27569" spans="1:10" ht="16" x14ac:dyDescent="0.2">
      <c r="A27569" t="s">
        <v>76890</v>
      </c>
      <c r="B27569" t="s">
        <v>76896</v>
      </c>
      <c r="C27569" t="s">
        <v>76897</v>
      </c>
      <c r="D27569">
        <v>1</v>
      </c>
      <c r="E27569">
        <f>141</f>
        <v>141</v>
      </c>
      <c r="F27569" t="s">
        <v>13</v>
      </c>
      <c r="G27569" t="s">
        <v>76893</v>
      </c>
      <c r="H27569" s="3" t="s">
        <v>76894</v>
      </c>
      <c r="I27569" t="s">
        <v>817</v>
      </c>
      <c r="J27569" t="s">
        <v>76895</v>
      </c>
    </row>
    <row r="27570" spans="1:10" ht="16" x14ac:dyDescent="0.2">
      <c r="A27570" t="s">
        <v>76898</v>
      </c>
      <c r="B27570" t="s">
        <v>76896</v>
      </c>
      <c r="C27570" t="s">
        <v>76897</v>
      </c>
      <c r="D27570">
        <v>1</v>
      </c>
      <c r="E27570">
        <f>141</f>
        <v>141</v>
      </c>
      <c r="F27570" t="s">
        <v>13</v>
      </c>
      <c r="G27570" t="s">
        <v>76893</v>
      </c>
      <c r="H27570" s="3" t="s">
        <v>76899</v>
      </c>
      <c r="I27570" t="s">
        <v>817</v>
      </c>
      <c r="J27570" t="s">
        <v>76900</v>
      </c>
    </row>
    <row r="27571" spans="1:10" ht="16" x14ac:dyDescent="0.2">
      <c r="A27571" t="s">
        <v>76901</v>
      </c>
      <c r="B27571" t="s">
        <v>76896</v>
      </c>
      <c r="C27571" t="s">
        <v>76897</v>
      </c>
      <c r="D27571">
        <v>1</v>
      </c>
      <c r="E27571">
        <f>141</f>
        <v>141</v>
      </c>
      <c r="F27571" t="s">
        <v>13</v>
      </c>
      <c r="G27571" t="s">
        <v>76893</v>
      </c>
      <c r="H27571" s="3" t="s">
        <v>76902</v>
      </c>
      <c r="I27571" t="s">
        <v>817</v>
      </c>
      <c r="J27571" t="s">
        <v>76903</v>
      </c>
    </row>
    <row r="27572" spans="1:10" ht="16" x14ac:dyDescent="0.2">
      <c r="A27572" t="s">
        <v>76901</v>
      </c>
      <c r="B27572" t="s">
        <v>76904</v>
      </c>
      <c r="C27572" t="s">
        <v>76905</v>
      </c>
      <c r="D27572">
        <v>3</v>
      </c>
      <c r="E27572">
        <f>141</f>
        <v>141</v>
      </c>
      <c r="F27572" t="s">
        <v>13</v>
      </c>
      <c r="G27572" t="s">
        <v>76893</v>
      </c>
      <c r="H27572" s="3" t="s">
        <v>76906</v>
      </c>
      <c r="I27572" t="s">
        <v>817</v>
      </c>
      <c r="J27572" t="s">
        <v>76903</v>
      </c>
    </row>
    <row r="27573" spans="1:10" ht="16" x14ac:dyDescent="0.2">
      <c r="A27573" t="s">
        <v>76901</v>
      </c>
      <c r="B27573" t="s">
        <v>76907</v>
      </c>
      <c r="C27573" t="s">
        <v>76908</v>
      </c>
      <c r="D27573">
        <v>2</v>
      </c>
      <c r="E27573">
        <f>141</f>
        <v>141</v>
      </c>
      <c r="F27573" t="s">
        <v>13</v>
      </c>
      <c r="G27573" t="s">
        <v>76893</v>
      </c>
      <c r="H27573" s="3" t="s">
        <v>76909</v>
      </c>
      <c r="I27573" t="s">
        <v>817</v>
      </c>
      <c r="J27573" t="s">
        <v>76903</v>
      </c>
    </row>
    <row r="27574" spans="1:10" ht="16" x14ac:dyDescent="0.2">
      <c r="A27574" t="s">
        <v>76898</v>
      </c>
      <c r="B27574" t="s">
        <v>76910</v>
      </c>
      <c r="C27574" t="s">
        <v>76911</v>
      </c>
      <c r="D27574">
        <v>3</v>
      </c>
      <c r="E27574">
        <f>141</f>
        <v>141</v>
      </c>
      <c r="F27574" t="s">
        <v>13</v>
      </c>
      <c r="G27574" t="s">
        <v>76893</v>
      </c>
      <c r="H27574" s="3" t="s">
        <v>76899</v>
      </c>
      <c r="I27574" t="s">
        <v>817</v>
      </c>
      <c r="J27574" t="s">
        <v>76900</v>
      </c>
    </row>
    <row r="27575" spans="1:10" ht="16" x14ac:dyDescent="0.2">
      <c r="A27575" t="s">
        <v>76898</v>
      </c>
      <c r="B27575" t="s">
        <v>76907</v>
      </c>
      <c r="C27575" t="s">
        <v>76908</v>
      </c>
      <c r="D27575">
        <v>2</v>
      </c>
      <c r="E27575">
        <f>141</f>
        <v>141</v>
      </c>
      <c r="F27575" t="s">
        <v>13</v>
      </c>
      <c r="G27575" t="s">
        <v>76893</v>
      </c>
      <c r="H27575" s="3" t="s">
        <v>76899</v>
      </c>
      <c r="I27575" t="s">
        <v>817</v>
      </c>
      <c r="J27575" t="s">
        <v>76900</v>
      </c>
    </row>
    <row r="27576" spans="1:10" ht="16" x14ac:dyDescent="0.2">
      <c r="A27576" t="s">
        <v>76890</v>
      </c>
      <c r="B27576" t="s">
        <v>76904</v>
      </c>
      <c r="C27576" t="s">
        <v>76905</v>
      </c>
      <c r="D27576">
        <v>2</v>
      </c>
      <c r="E27576">
        <f>141</f>
        <v>141</v>
      </c>
      <c r="F27576" t="s">
        <v>13</v>
      </c>
      <c r="G27576" t="s">
        <v>76893</v>
      </c>
      <c r="H27576" s="3" t="s">
        <v>76894</v>
      </c>
      <c r="I27576" t="s">
        <v>817</v>
      </c>
      <c r="J27576" t="s">
        <v>76895</v>
      </c>
    </row>
    <row r="27577" spans="1:10" ht="16" x14ac:dyDescent="0.2">
      <c r="A27577" t="s">
        <v>38626</v>
      </c>
      <c r="B27577" t="s">
        <v>76912</v>
      </c>
      <c r="C27577" t="s">
        <v>76913</v>
      </c>
      <c r="D27577">
        <v>3</v>
      </c>
      <c r="E27577">
        <f>382</f>
        <v>382</v>
      </c>
      <c r="F27577" t="s">
        <v>13</v>
      </c>
      <c r="G27577" t="s">
        <v>76914</v>
      </c>
      <c r="H27577" s="3" t="s">
        <v>76915</v>
      </c>
      <c r="I27577" t="s">
        <v>995</v>
      </c>
      <c r="J27577" t="s">
        <v>38630</v>
      </c>
    </row>
    <row r="27578" spans="1:10" ht="16" x14ac:dyDescent="0.2">
      <c r="A27578" t="s">
        <v>34967</v>
      </c>
      <c r="B27578" t="s">
        <v>76916</v>
      </c>
      <c r="C27578" t="s">
        <v>76917</v>
      </c>
      <c r="D27578">
        <v>1</v>
      </c>
      <c r="E27578">
        <f>382</f>
        <v>382</v>
      </c>
      <c r="F27578" t="s">
        <v>13</v>
      </c>
      <c r="G27578" t="s">
        <v>76914</v>
      </c>
      <c r="H27578" s="3" t="s">
        <v>76918</v>
      </c>
      <c r="I27578" t="s">
        <v>995</v>
      </c>
      <c r="J27578" t="s">
        <v>34971</v>
      </c>
    </row>
    <row r="27579" spans="1:10" ht="16" x14ac:dyDescent="0.2">
      <c r="A27579" t="s">
        <v>7023</v>
      </c>
      <c r="B27579" t="s">
        <v>76919</v>
      </c>
      <c r="C27579" t="s">
        <v>76920</v>
      </c>
      <c r="D27579">
        <v>2</v>
      </c>
      <c r="E27579" t="s">
        <v>13</v>
      </c>
      <c r="F27579" t="s">
        <v>13</v>
      </c>
      <c r="G27579" t="s">
        <v>76921</v>
      </c>
      <c r="H27579" s="3" t="s">
        <v>76922</v>
      </c>
      <c r="I27579" t="s">
        <v>76923</v>
      </c>
      <c r="J27579" t="s">
        <v>7027</v>
      </c>
    </row>
    <row r="27580" spans="1:10" ht="16" x14ac:dyDescent="0.2">
      <c r="A27580" t="s">
        <v>76924</v>
      </c>
      <c r="B27580" t="s">
        <v>76925</v>
      </c>
      <c r="C27580" t="s">
        <v>76926</v>
      </c>
      <c r="D27580">
        <v>1</v>
      </c>
      <c r="E27580" t="s">
        <v>13</v>
      </c>
      <c r="F27580" t="s">
        <v>13</v>
      </c>
      <c r="G27580" t="s">
        <v>76927</v>
      </c>
      <c r="H27580" s="3" t="s">
        <v>76928</v>
      </c>
      <c r="I27580" t="s">
        <v>37632</v>
      </c>
      <c r="J27580" t="s">
        <v>76929</v>
      </c>
    </row>
    <row r="27581" spans="1:10" ht="16" x14ac:dyDescent="0.2">
      <c r="A27581" t="s">
        <v>21008</v>
      </c>
      <c r="B27581" t="s">
        <v>37241</v>
      </c>
      <c r="C27581" t="s">
        <v>37242</v>
      </c>
      <c r="D27581">
        <v>1</v>
      </c>
      <c r="E27581" t="s">
        <v>730</v>
      </c>
      <c r="F27581" t="s">
        <v>13</v>
      </c>
      <c r="G27581" t="s">
        <v>76930</v>
      </c>
      <c r="H27581" s="3" t="s">
        <v>76931</v>
      </c>
      <c r="I27581" t="s">
        <v>11514</v>
      </c>
      <c r="J27581" t="s">
        <v>21011</v>
      </c>
    </row>
    <row r="27582" spans="1:10" ht="16" x14ac:dyDescent="0.2">
      <c r="A27582" t="s">
        <v>1153</v>
      </c>
      <c r="B27582" t="s">
        <v>76932</v>
      </c>
      <c r="C27582" t="s">
        <v>76933</v>
      </c>
      <c r="D27582">
        <v>4</v>
      </c>
      <c r="E27582" t="s">
        <v>1246</v>
      </c>
      <c r="F27582" t="s">
        <v>13</v>
      </c>
      <c r="G27582" t="s">
        <v>76934</v>
      </c>
      <c r="H27582" s="3" t="s">
        <v>76935</v>
      </c>
      <c r="I27582" t="s">
        <v>817</v>
      </c>
      <c r="J27582" t="s">
        <v>1158</v>
      </c>
    </row>
    <row r="27583" spans="1:10" ht="16" x14ac:dyDescent="0.2">
      <c r="A27583" t="s">
        <v>76936</v>
      </c>
      <c r="B27583" t="s">
        <v>76937</v>
      </c>
      <c r="C27583" t="s">
        <v>76938</v>
      </c>
      <c r="D27583">
        <v>1</v>
      </c>
      <c r="E27583" t="s">
        <v>730</v>
      </c>
      <c r="F27583" t="s">
        <v>13</v>
      </c>
      <c r="G27583" t="s">
        <v>76939</v>
      </c>
      <c r="H27583" s="3" t="s">
        <v>76940</v>
      </c>
      <c r="I27583" t="s">
        <v>11514</v>
      </c>
      <c r="J27583" t="s">
        <v>76941</v>
      </c>
    </row>
    <row r="27584" spans="1:10" ht="16" x14ac:dyDescent="0.2">
      <c r="A27584" t="s">
        <v>25915</v>
      </c>
      <c r="B27584" t="s">
        <v>76942</v>
      </c>
      <c r="C27584" t="s">
        <v>76943</v>
      </c>
      <c r="D27584">
        <v>2</v>
      </c>
      <c r="E27584" t="s">
        <v>730</v>
      </c>
      <c r="F27584" t="s">
        <v>13</v>
      </c>
      <c r="G27584" t="s">
        <v>76939</v>
      </c>
      <c r="H27584" s="3" t="s">
        <v>76944</v>
      </c>
      <c r="I27584" t="s">
        <v>11514</v>
      </c>
      <c r="J27584" t="s">
        <v>25920</v>
      </c>
    </row>
    <row r="27585" spans="1:10" ht="16" x14ac:dyDescent="0.2">
      <c r="A27585" t="s">
        <v>76884</v>
      </c>
      <c r="B27585" t="s">
        <v>76945</v>
      </c>
      <c r="C27585" t="s">
        <v>76946</v>
      </c>
      <c r="D27585">
        <v>1</v>
      </c>
      <c r="E27585" t="s">
        <v>730</v>
      </c>
      <c r="F27585" t="s">
        <v>13</v>
      </c>
      <c r="G27585" t="s">
        <v>76939</v>
      </c>
      <c r="H27585" s="3" t="s">
        <v>76947</v>
      </c>
      <c r="I27585" t="s">
        <v>11514</v>
      </c>
      <c r="J27585" t="s">
        <v>76889</v>
      </c>
    </row>
    <row r="27586" spans="1:10" ht="16" x14ac:dyDescent="0.2">
      <c r="A27586" t="s">
        <v>76948</v>
      </c>
      <c r="B27586" t="s">
        <v>76949</v>
      </c>
      <c r="C27586" t="s">
        <v>76950</v>
      </c>
      <c r="D27586">
        <v>1</v>
      </c>
      <c r="E27586" t="s">
        <v>5635</v>
      </c>
      <c r="F27586" t="s">
        <v>13</v>
      </c>
      <c r="G27586" t="s">
        <v>76951</v>
      </c>
      <c r="H27586" s="3" t="s">
        <v>76952</v>
      </c>
      <c r="I27586" t="s">
        <v>11514</v>
      </c>
      <c r="J27586" t="s">
        <v>76953</v>
      </c>
    </row>
    <row r="27587" spans="1:10" ht="16" x14ac:dyDescent="0.2">
      <c r="A27587" t="s">
        <v>67984</v>
      </c>
      <c r="B27587" t="s">
        <v>76954</v>
      </c>
      <c r="C27587" t="s">
        <v>76955</v>
      </c>
      <c r="D27587">
        <v>1</v>
      </c>
      <c r="E27587" t="s">
        <v>5635</v>
      </c>
      <c r="F27587" t="s">
        <v>13</v>
      </c>
      <c r="G27587" t="s">
        <v>76951</v>
      </c>
      <c r="H27587" s="3" t="s">
        <v>76952</v>
      </c>
      <c r="I27587" t="s">
        <v>11514</v>
      </c>
      <c r="J27587" t="s">
        <v>67988</v>
      </c>
    </row>
    <row r="27588" spans="1:10" ht="16" x14ac:dyDescent="0.2">
      <c r="A27588" t="s">
        <v>43651</v>
      </c>
      <c r="B27588" t="s">
        <v>76956</v>
      </c>
      <c r="C27588" t="s">
        <v>76957</v>
      </c>
      <c r="D27588">
        <v>3</v>
      </c>
      <c r="E27588" t="s">
        <v>5635</v>
      </c>
      <c r="F27588" t="s">
        <v>13</v>
      </c>
      <c r="G27588" t="s">
        <v>76951</v>
      </c>
      <c r="H27588" s="3" t="s">
        <v>76958</v>
      </c>
      <c r="I27588" t="s">
        <v>11514</v>
      </c>
      <c r="J27588" t="s">
        <v>43655</v>
      </c>
    </row>
    <row r="27589" spans="1:10" ht="16" x14ac:dyDescent="0.2">
      <c r="A27589" t="s">
        <v>68484</v>
      </c>
      <c r="B27589" t="s">
        <v>76959</v>
      </c>
      <c r="C27589" t="s">
        <v>76960</v>
      </c>
      <c r="D27589">
        <v>3</v>
      </c>
      <c r="E27589" t="s">
        <v>13</v>
      </c>
      <c r="F27589" t="s">
        <v>13</v>
      </c>
      <c r="G27589" t="s">
        <v>76961</v>
      </c>
      <c r="H27589" s="3" t="s">
        <v>76962</v>
      </c>
      <c r="I27589" t="s">
        <v>42051</v>
      </c>
      <c r="J27589" t="s">
        <v>68487</v>
      </c>
    </row>
    <row r="27590" spans="1:10" ht="32" x14ac:dyDescent="0.2">
      <c r="A27590" t="s">
        <v>6747</v>
      </c>
      <c r="B27590" t="s">
        <v>76963</v>
      </c>
      <c r="C27590" t="s">
        <v>76964</v>
      </c>
      <c r="D27590">
        <v>1</v>
      </c>
      <c r="E27590" t="s">
        <v>13</v>
      </c>
      <c r="F27590" t="s">
        <v>13</v>
      </c>
      <c r="G27590" t="s">
        <v>76961</v>
      </c>
      <c r="H27590" s="3" t="s">
        <v>76965</v>
      </c>
      <c r="I27590" t="s">
        <v>42051</v>
      </c>
      <c r="J27590" t="s">
        <v>6751</v>
      </c>
    </row>
    <row r="27591" spans="1:10" ht="16" x14ac:dyDescent="0.2">
      <c r="A27591" t="s">
        <v>34967</v>
      </c>
      <c r="B27591" t="s">
        <v>76966</v>
      </c>
      <c r="C27591" t="s">
        <v>76967</v>
      </c>
      <c r="D27591">
        <v>4</v>
      </c>
      <c r="E27591" t="s">
        <v>13</v>
      </c>
      <c r="F27591" t="s">
        <v>13</v>
      </c>
      <c r="G27591" t="s">
        <v>76961</v>
      </c>
      <c r="H27591" s="3" t="s">
        <v>76968</v>
      </c>
      <c r="I27591" t="s">
        <v>42051</v>
      </c>
      <c r="J27591" t="s">
        <v>34971</v>
      </c>
    </row>
    <row r="27592" spans="1:10" ht="16" x14ac:dyDescent="0.2">
      <c r="A27592" t="s">
        <v>76969</v>
      </c>
      <c r="B27592" t="s">
        <v>76970</v>
      </c>
      <c r="C27592" t="s">
        <v>76971</v>
      </c>
      <c r="D27592">
        <v>2</v>
      </c>
      <c r="E27592" t="s">
        <v>13</v>
      </c>
      <c r="F27592" t="s">
        <v>13</v>
      </c>
      <c r="G27592" t="s">
        <v>76972</v>
      </c>
      <c r="H27592" s="3" t="s">
        <v>76973</v>
      </c>
      <c r="I27592" t="s">
        <v>42051</v>
      </c>
      <c r="J27592" t="s">
        <v>76974</v>
      </c>
    </row>
    <row r="27593" spans="1:10" ht="16" x14ac:dyDescent="0.2">
      <c r="A27593" t="s">
        <v>76969</v>
      </c>
      <c r="B27593" t="s">
        <v>76975</v>
      </c>
      <c r="C27593" t="s">
        <v>76976</v>
      </c>
      <c r="D27593">
        <v>1</v>
      </c>
      <c r="E27593" t="s">
        <v>13</v>
      </c>
      <c r="F27593" t="s">
        <v>13</v>
      </c>
      <c r="G27593" t="s">
        <v>76972</v>
      </c>
      <c r="H27593" s="3" t="s">
        <v>76973</v>
      </c>
      <c r="I27593" t="s">
        <v>42051</v>
      </c>
      <c r="J27593" t="s">
        <v>76974</v>
      </c>
    </row>
    <row r="27594" spans="1:10" ht="16" x14ac:dyDescent="0.2">
      <c r="A27594" t="s">
        <v>76878</v>
      </c>
      <c r="B27594" t="s">
        <v>76977</v>
      </c>
      <c r="C27594" t="s">
        <v>76978</v>
      </c>
      <c r="D27594">
        <v>1</v>
      </c>
      <c r="E27594" t="s">
        <v>13</v>
      </c>
      <c r="F27594" t="s">
        <v>13</v>
      </c>
      <c r="G27594" t="s">
        <v>76972</v>
      </c>
      <c r="H27594" s="3" t="s">
        <v>76979</v>
      </c>
      <c r="I27594" t="s">
        <v>42051</v>
      </c>
      <c r="J27594" t="s">
        <v>76883</v>
      </c>
    </row>
    <row r="27595" spans="1:10" ht="16" x14ac:dyDescent="0.2">
      <c r="A27595" t="s">
        <v>76969</v>
      </c>
      <c r="B27595" t="s">
        <v>76980</v>
      </c>
      <c r="C27595" t="s">
        <v>76981</v>
      </c>
      <c r="D27595">
        <v>3</v>
      </c>
      <c r="E27595" t="s">
        <v>13</v>
      </c>
      <c r="F27595" t="s">
        <v>13</v>
      </c>
      <c r="G27595" t="s">
        <v>76972</v>
      </c>
      <c r="H27595" s="3" t="s">
        <v>76973</v>
      </c>
      <c r="I27595" t="s">
        <v>42051</v>
      </c>
      <c r="J27595" t="s">
        <v>76974</v>
      </c>
    </row>
    <row r="27596" spans="1:10" ht="16" x14ac:dyDescent="0.2">
      <c r="A27596" t="s">
        <v>20646</v>
      </c>
      <c r="B27596" t="s">
        <v>76982</v>
      </c>
      <c r="C27596" t="s">
        <v>76983</v>
      </c>
      <c r="D27596">
        <v>2</v>
      </c>
      <c r="E27596" t="s">
        <v>923</v>
      </c>
      <c r="F27596" t="s">
        <v>13</v>
      </c>
      <c r="G27596" t="s">
        <v>76984</v>
      </c>
      <c r="H27596" s="3" t="s">
        <v>76985</v>
      </c>
      <c r="I27596" t="s">
        <v>817</v>
      </c>
      <c r="J27596" t="s">
        <v>20649</v>
      </c>
    </row>
    <row r="27597" spans="1:10" ht="16" x14ac:dyDescent="0.2">
      <c r="A27597" t="s">
        <v>71653</v>
      </c>
      <c r="B27597" t="s">
        <v>76986</v>
      </c>
      <c r="C27597" t="s">
        <v>76987</v>
      </c>
      <c r="D27597">
        <v>1</v>
      </c>
      <c r="E27597" t="s">
        <v>13</v>
      </c>
      <c r="F27597" t="s">
        <v>13</v>
      </c>
      <c r="G27597" t="s">
        <v>76988</v>
      </c>
      <c r="H27597" s="3" t="s">
        <v>76989</v>
      </c>
      <c r="I27597" t="s">
        <v>817</v>
      </c>
      <c r="J27597" t="s">
        <v>71655</v>
      </c>
    </row>
    <row r="27598" spans="1:10" ht="16" x14ac:dyDescent="0.2">
      <c r="A27598" t="s">
        <v>71656</v>
      </c>
      <c r="B27598" t="s">
        <v>76986</v>
      </c>
      <c r="C27598" t="s">
        <v>76987</v>
      </c>
      <c r="D27598">
        <v>1</v>
      </c>
      <c r="E27598" t="s">
        <v>13</v>
      </c>
      <c r="F27598" t="s">
        <v>13</v>
      </c>
      <c r="G27598" t="s">
        <v>76988</v>
      </c>
      <c r="H27598" s="3" t="s">
        <v>76990</v>
      </c>
      <c r="I27598" t="s">
        <v>817</v>
      </c>
      <c r="J27598" t="s">
        <v>71657</v>
      </c>
    </row>
    <row r="27599" spans="1:10" ht="16" x14ac:dyDescent="0.2">
      <c r="A27599" t="s">
        <v>10451</v>
      </c>
      <c r="B27599" t="s">
        <v>76991</v>
      </c>
      <c r="C27599" t="s">
        <v>76992</v>
      </c>
      <c r="D27599">
        <v>3</v>
      </c>
      <c r="E27599" t="s">
        <v>13</v>
      </c>
      <c r="F27599" t="s">
        <v>13</v>
      </c>
      <c r="G27599" t="s">
        <v>76988</v>
      </c>
      <c r="H27599" s="3" t="s">
        <v>76990</v>
      </c>
      <c r="I27599" t="s">
        <v>817</v>
      </c>
      <c r="J27599" t="s">
        <v>10456</v>
      </c>
    </row>
    <row r="27600" spans="1:10" ht="16" x14ac:dyDescent="0.2">
      <c r="A27600" t="s">
        <v>71653</v>
      </c>
      <c r="B27600" t="s">
        <v>76991</v>
      </c>
      <c r="C27600" t="s">
        <v>76992</v>
      </c>
      <c r="D27600">
        <v>3</v>
      </c>
      <c r="E27600" t="s">
        <v>13</v>
      </c>
      <c r="F27600" t="s">
        <v>13</v>
      </c>
      <c r="G27600" t="s">
        <v>76988</v>
      </c>
      <c r="H27600" s="3" t="s">
        <v>76989</v>
      </c>
      <c r="I27600" t="s">
        <v>817</v>
      </c>
      <c r="J27600" t="s">
        <v>71655</v>
      </c>
    </row>
    <row r="27601" spans="1:10" ht="16" x14ac:dyDescent="0.2">
      <c r="A27601" t="s">
        <v>10451</v>
      </c>
      <c r="B27601" t="s">
        <v>76986</v>
      </c>
      <c r="C27601" t="s">
        <v>76987</v>
      </c>
      <c r="D27601">
        <v>1</v>
      </c>
      <c r="E27601" t="s">
        <v>13</v>
      </c>
      <c r="F27601" t="s">
        <v>13</v>
      </c>
      <c r="G27601" t="s">
        <v>76988</v>
      </c>
      <c r="H27601" s="3" t="s">
        <v>76990</v>
      </c>
      <c r="I27601" t="s">
        <v>817</v>
      </c>
      <c r="J27601" t="s">
        <v>10456</v>
      </c>
    </row>
    <row r="27602" spans="1:10" ht="16" x14ac:dyDescent="0.2">
      <c r="A27602" t="s">
        <v>21219</v>
      </c>
      <c r="B27602" t="s">
        <v>76993</v>
      </c>
      <c r="C27602" t="s">
        <v>76994</v>
      </c>
      <c r="D27602">
        <v>6</v>
      </c>
      <c r="E27602" t="s">
        <v>13</v>
      </c>
      <c r="F27602" t="s">
        <v>13</v>
      </c>
      <c r="G27602" t="s">
        <v>76995</v>
      </c>
      <c r="H27602" s="3" t="s">
        <v>76996</v>
      </c>
      <c r="I27602" t="s">
        <v>817</v>
      </c>
      <c r="J27602" t="s">
        <v>21224</v>
      </c>
    </row>
    <row r="27603" spans="1:10" ht="16" x14ac:dyDescent="0.2">
      <c r="A27603" t="s">
        <v>15467</v>
      </c>
      <c r="B27603" t="s">
        <v>16890</v>
      </c>
      <c r="C27603" t="s">
        <v>16891</v>
      </c>
      <c r="D27603">
        <v>3</v>
      </c>
      <c r="E27603" t="s">
        <v>13</v>
      </c>
      <c r="F27603" t="s">
        <v>13</v>
      </c>
      <c r="G27603" t="s">
        <v>76997</v>
      </c>
      <c r="H27603" s="3" t="s">
        <v>76998</v>
      </c>
      <c r="I27603" t="s">
        <v>817</v>
      </c>
      <c r="J27603" t="s">
        <v>15468</v>
      </c>
    </row>
    <row r="27604" spans="1:10" ht="16" x14ac:dyDescent="0.2">
      <c r="A27604" t="s">
        <v>15467</v>
      </c>
      <c r="B27604" t="s">
        <v>76999</v>
      </c>
      <c r="C27604" t="s">
        <v>77000</v>
      </c>
      <c r="D27604">
        <v>1</v>
      </c>
      <c r="E27604" t="s">
        <v>13</v>
      </c>
      <c r="F27604" t="s">
        <v>13</v>
      </c>
      <c r="G27604" t="s">
        <v>76997</v>
      </c>
      <c r="H27604" s="3" t="s">
        <v>76998</v>
      </c>
      <c r="I27604" t="s">
        <v>817</v>
      </c>
      <c r="J27604" t="s">
        <v>15468</v>
      </c>
    </row>
    <row r="27605" spans="1:10" ht="16" x14ac:dyDescent="0.2">
      <c r="A27605" t="s">
        <v>10717</v>
      </c>
      <c r="B27605" t="s">
        <v>77001</v>
      </c>
      <c r="C27605" t="s">
        <v>77002</v>
      </c>
      <c r="D27605">
        <v>1</v>
      </c>
      <c r="E27605" t="s">
        <v>13</v>
      </c>
      <c r="F27605" t="s">
        <v>13</v>
      </c>
      <c r="G27605" t="s">
        <v>76997</v>
      </c>
      <c r="H27605" s="3" t="s">
        <v>77003</v>
      </c>
      <c r="I27605" t="s">
        <v>817</v>
      </c>
      <c r="J27605" t="s">
        <v>10722</v>
      </c>
    </row>
    <row r="27606" spans="1:10" ht="16" x14ac:dyDescent="0.2">
      <c r="A27606" t="s">
        <v>31617</v>
      </c>
      <c r="B27606" t="s">
        <v>77004</v>
      </c>
      <c r="C27606" t="s">
        <v>77005</v>
      </c>
      <c r="D27606">
        <v>3</v>
      </c>
      <c r="E27606" t="s">
        <v>13</v>
      </c>
      <c r="F27606" t="s">
        <v>13</v>
      </c>
      <c r="G27606" t="s">
        <v>76997</v>
      </c>
      <c r="H27606" s="3" t="s">
        <v>77003</v>
      </c>
      <c r="I27606" t="s">
        <v>817</v>
      </c>
      <c r="J27606" t="s">
        <v>31621</v>
      </c>
    </row>
    <row r="27607" spans="1:10" ht="16" x14ac:dyDescent="0.2">
      <c r="A27607" t="s">
        <v>42186</v>
      </c>
      <c r="B27607" t="s">
        <v>77006</v>
      </c>
      <c r="C27607" t="s">
        <v>77007</v>
      </c>
      <c r="D27607">
        <v>1</v>
      </c>
      <c r="E27607" t="s">
        <v>13</v>
      </c>
      <c r="F27607" t="s">
        <v>13</v>
      </c>
      <c r="G27607" t="s">
        <v>76997</v>
      </c>
      <c r="H27607" s="3" t="s">
        <v>77008</v>
      </c>
      <c r="I27607" t="s">
        <v>62</v>
      </c>
      <c r="J27607" t="s">
        <v>42191</v>
      </c>
    </row>
    <row r="27608" spans="1:10" ht="16" x14ac:dyDescent="0.2">
      <c r="A27608" t="s">
        <v>77009</v>
      </c>
      <c r="B27608" t="s">
        <v>77006</v>
      </c>
      <c r="C27608" t="s">
        <v>77007</v>
      </c>
      <c r="D27608">
        <v>1</v>
      </c>
      <c r="E27608" t="s">
        <v>13</v>
      </c>
      <c r="F27608" t="s">
        <v>13</v>
      </c>
      <c r="G27608" t="s">
        <v>76997</v>
      </c>
      <c r="H27608" s="3" t="s">
        <v>77003</v>
      </c>
      <c r="I27608" t="s">
        <v>817</v>
      </c>
      <c r="J27608" t="s">
        <v>77010</v>
      </c>
    </row>
    <row r="27609" spans="1:10" ht="16" x14ac:dyDescent="0.2">
      <c r="A27609" t="s">
        <v>32869</v>
      </c>
      <c r="B27609" t="s">
        <v>77011</v>
      </c>
      <c r="C27609" t="s">
        <v>77012</v>
      </c>
      <c r="D27609">
        <v>2</v>
      </c>
      <c r="E27609" t="s">
        <v>13</v>
      </c>
      <c r="F27609" t="s">
        <v>13</v>
      </c>
      <c r="G27609" t="s">
        <v>77013</v>
      </c>
      <c r="H27609" s="3" t="s">
        <v>77014</v>
      </c>
      <c r="I27609" t="s">
        <v>31705</v>
      </c>
      <c r="J27609" t="s">
        <v>32873</v>
      </c>
    </row>
    <row r="27610" spans="1:10" ht="16" x14ac:dyDescent="0.2">
      <c r="A27610" t="s">
        <v>32869</v>
      </c>
      <c r="B27610" t="s">
        <v>77015</v>
      </c>
      <c r="C27610" t="s">
        <v>77016</v>
      </c>
      <c r="D27610">
        <v>3</v>
      </c>
      <c r="E27610" t="s">
        <v>13</v>
      </c>
      <c r="F27610" t="s">
        <v>13</v>
      </c>
      <c r="G27610" t="s">
        <v>77013</v>
      </c>
      <c r="H27610" s="3" t="s">
        <v>77014</v>
      </c>
      <c r="I27610" t="s">
        <v>31705</v>
      </c>
      <c r="J27610" t="s">
        <v>32873</v>
      </c>
    </row>
    <row r="27611" spans="1:10" ht="16" x14ac:dyDescent="0.2">
      <c r="A27611" t="s">
        <v>32869</v>
      </c>
      <c r="B27611" t="s">
        <v>77017</v>
      </c>
      <c r="C27611" t="s">
        <v>77018</v>
      </c>
      <c r="D27611">
        <v>4</v>
      </c>
      <c r="E27611" t="s">
        <v>13</v>
      </c>
      <c r="F27611" t="s">
        <v>13</v>
      </c>
      <c r="G27611" t="s">
        <v>77013</v>
      </c>
      <c r="H27611" s="3" t="s">
        <v>77014</v>
      </c>
      <c r="I27611" t="s">
        <v>31705</v>
      </c>
      <c r="J27611" t="s">
        <v>32873</v>
      </c>
    </row>
    <row r="27612" spans="1:10" ht="16" x14ac:dyDescent="0.2">
      <c r="A27612" t="s">
        <v>64158</v>
      </c>
      <c r="B27612" t="s">
        <v>64148</v>
      </c>
      <c r="C27612" t="s">
        <v>64150</v>
      </c>
      <c r="D27612">
        <v>2</v>
      </c>
      <c r="E27612" t="s">
        <v>13</v>
      </c>
      <c r="F27612" t="s">
        <v>13</v>
      </c>
      <c r="G27612" t="s">
        <v>77019</v>
      </c>
      <c r="H27612" s="3" t="s">
        <v>77020</v>
      </c>
      <c r="I27612" t="s">
        <v>47</v>
      </c>
      <c r="J27612" t="s">
        <v>64159</v>
      </c>
    </row>
    <row r="27613" spans="1:10" ht="16" x14ac:dyDescent="0.2">
      <c r="A27613" t="s">
        <v>77021</v>
      </c>
      <c r="B27613" t="s">
        <v>77022</v>
      </c>
      <c r="C27613" t="s">
        <v>77023</v>
      </c>
      <c r="D27613">
        <v>2</v>
      </c>
      <c r="E27613" t="s">
        <v>13</v>
      </c>
      <c r="F27613" t="s">
        <v>13</v>
      </c>
      <c r="G27613" t="s">
        <v>77024</v>
      </c>
      <c r="H27613" s="3" t="s">
        <v>77025</v>
      </c>
      <c r="I27613" t="s">
        <v>13210</v>
      </c>
      <c r="J27613" t="s">
        <v>77026</v>
      </c>
    </row>
    <row r="27614" spans="1:10" ht="16" x14ac:dyDescent="0.2">
      <c r="A27614" t="s">
        <v>77021</v>
      </c>
      <c r="B27614" t="s">
        <v>77027</v>
      </c>
      <c r="C27614" t="s">
        <v>77028</v>
      </c>
      <c r="D27614">
        <v>1</v>
      </c>
      <c r="E27614" t="s">
        <v>13</v>
      </c>
      <c r="F27614" t="s">
        <v>13</v>
      </c>
      <c r="G27614" t="s">
        <v>77024</v>
      </c>
      <c r="H27614" s="3" t="s">
        <v>77025</v>
      </c>
      <c r="I27614" t="s">
        <v>13210</v>
      </c>
      <c r="J27614" t="s">
        <v>77026</v>
      </c>
    </row>
    <row r="27615" spans="1:10" ht="16" x14ac:dyDescent="0.2">
      <c r="A27615" t="s">
        <v>77029</v>
      </c>
      <c r="B27615" t="s">
        <v>77030</v>
      </c>
      <c r="C27615" t="s">
        <v>77031</v>
      </c>
      <c r="D27615">
        <v>2</v>
      </c>
      <c r="E27615" t="s">
        <v>13</v>
      </c>
      <c r="F27615" t="s">
        <v>13</v>
      </c>
      <c r="G27615" t="s">
        <v>77024</v>
      </c>
      <c r="H27615" s="3" t="s">
        <v>77025</v>
      </c>
      <c r="I27615" t="s">
        <v>13210</v>
      </c>
      <c r="J27615" t="s">
        <v>77032</v>
      </c>
    </row>
    <row r="27616" spans="1:10" ht="32" x14ac:dyDescent="0.2">
      <c r="A27616" t="s">
        <v>77033</v>
      </c>
      <c r="B27616" t="s">
        <v>77034</v>
      </c>
      <c r="C27616" t="s">
        <v>77035</v>
      </c>
      <c r="D27616">
        <v>7</v>
      </c>
      <c r="E27616" t="s">
        <v>13</v>
      </c>
      <c r="F27616" t="s">
        <v>13</v>
      </c>
      <c r="G27616" t="s">
        <v>77024</v>
      </c>
      <c r="H27616" s="3" t="s">
        <v>77036</v>
      </c>
      <c r="I27616" t="s">
        <v>13210</v>
      </c>
      <c r="J27616" t="s">
        <v>77037</v>
      </c>
    </row>
    <row r="27617" spans="1:10" ht="16" x14ac:dyDescent="0.2">
      <c r="A27617" t="s">
        <v>15984</v>
      </c>
      <c r="B27617" t="s">
        <v>77038</v>
      </c>
      <c r="C27617" t="s">
        <v>77039</v>
      </c>
      <c r="D27617">
        <v>3</v>
      </c>
      <c r="E27617" t="s">
        <v>13</v>
      </c>
      <c r="F27617" t="s">
        <v>13</v>
      </c>
      <c r="G27617" t="s">
        <v>77024</v>
      </c>
      <c r="H27617" s="3" t="s">
        <v>77040</v>
      </c>
      <c r="I27617" t="s">
        <v>13210</v>
      </c>
      <c r="J27617" t="s">
        <v>15988</v>
      </c>
    </row>
    <row r="27618" spans="1:10" ht="32" x14ac:dyDescent="0.2">
      <c r="A27618" t="s">
        <v>77033</v>
      </c>
      <c r="B27618" t="s">
        <v>77041</v>
      </c>
      <c r="C27618" t="s">
        <v>77042</v>
      </c>
      <c r="D27618">
        <v>8</v>
      </c>
      <c r="E27618" t="s">
        <v>13</v>
      </c>
      <c r="F27618" t="s">
        <v>13</v>
      </c>
      <c r="G27618" t="s">
        <v>77024</v>
      </c>
      <c r="H27618" s="3" t="s">
        <v>77036</v>
      </c>
      <c r="I27618" t="s">
        <v>13210</v>
      </c>
      <c r="J27618" t="s">
        <v>77037</v>
      </c>
    </row>
    <row r="27619" spans="1:10" ht="32" x14ac:dyDescent="0.2">
      <c r="A27619" t="s">
        <v>77043</v>
      </c>
      <c r="B27619" t="s">
        <v>77044</v>
      </c>
      <c r="C27619" t="s">
        <v>77045</v>
      </c>
      <c r="D27619">
        <v>1</v>
      </c>
      <c r="E27619" t="s">
        <v>13</v>
      </c>
      <c r="F27619" t="s">
        <v>13</v>
      </c>
      <c r="G27619" t="s">
        <v>77024</v>
      </c>
      <c r="H27619" s="3" t="s">
        <v>77046</v>
      </c>
      <c r="I27619" t="s">
        <v>13210</v>
      </c>
      <c r="J27619" t="s">
        <v>77047</v>
      </c>
    </row>
    <row r="27620" spans="1:10" ht="32" x14ac:dyDescent="0.2">
      <c r="A27620" t="s">
        <v>77048</v>
      </c>
      <c r="B27620" t="s">
        <v>77044</v>
      </c>
      <c r="C27620" t="s">
        <v>77045</v>
      </c>
      <c r="D27620">
        <v>2</v>
      </c>
      <c r="E27620" t="s">
        <v>13</v>
      </c>
      <c r="F27620" t="s">
        <v>13</v>
      </c>
      <c r="G27620" t="s">
        <v>77024</v>
      </c>
      <c r="H27620" s="3" t="s">
        <v>77049</v>
      </c>
      <c r="I27620" t="s">
        <v>13210</v>
      </c>
      <c r="J27620" t="s">
        <v>77050</v>
      </c>
    </row>
    <row r="27621" spans="1:10" ht="16" x14ac:dyDescent="0.2">
      <c r="A27621" t="s">
        <v>36227</v>
      </c>
      <c r="B27621" t="s">
        <v>77051</v>
      </c>
      <c r="C27621" t="s">
        <v>77052</v>
      </c>
      <c r="D27621">
        <v>5</v>
      </c>
      <c r="E27621" t="s">
        <v>13</v>
      </c>
      <c r="F27621" t="s">
        <v>13</v>
      </c>
      <c r="G27621" t="s">
        <v>77024</v>
      </c>
      <c r="H27621" s="3" t="s">
        <v>77053</v>
      </c>
      <c r="I27621" t="s">
        <v>13210</v>
      </c>
      <c r="J27621" t="s">
        <v>36231</v>
      </c>
    </row>
    <row r="27622" spans="1:10" ht="16" x14ac:dyDescent="0.2">
      <c r="A27622" t="s">
        <v>77048</v>
      </c>
      <c r="B27622" t="s">
        <v>77054</v>
      </c>
      <c r="C27622" t="s">
        <v>77055</v>
      </c>
      <c r="D27622">
        <v>1</v>
      </c>
      <c r="E27622" t="s">
        <v>13</v>
      </c>
      <c r="F27622" t="s">
        <v>13</v>
      </c>
      <c r="G27622" t="s">
        <v>77024</v>
      </c>
      <c r="H27622" s="3" t="s">
        <v>77056</v>
      </c>
      <c r="I27622" t="s">
        <v>13210</v>
      </c>
      <c r="J27622" t="s">
        <v>77050</v>
      </c>
    </row>
    <row r="27623" spans="1:10" ht="16" x14ac:dyDescent="0.2">
      <c r="A27623" t="s">
        <v>77033</v>
      </c>
      <c r="B27623" t="s">
        <v>77057</v>
      </c>
      <c r="C27623" t="s">
        <v>77058</v>
      </c>
      <c r="D27623">
        <v>6</v>
      </c>
      <c r="E27623" t="s">
        <v>13</v>
      </c>
      <c r="F27623" t="s">
        <v>13</v>
      </c>
      <c r="G27623" t="s">
        <v>77024</v>
      </c>
      <c r="H27623" s="3" t="s">
        <v>77059</v>
      </c>
      <c r="I27623" t="s">
        <v>13210</v>
      </c>
      <c r="J27623" t="s">
        <v>77037</v>
      </c>
    </row>
    <row r="27624" spans="1:10" ht="16" x14ac:dyDescent="0.2">
      <c r="A27624" t="s">
        <v>36227</v>
      </c>
      <c r="B27624" t="s">
        <v>77060</v>
      </c>
      <c r="C27624" t="s">
        <v>77061</v>
      </c>
      <c r="D27624">
        <v>6</v>
      </c>
      <c r="E27624" t="s">
        <v>13</v>
      </c>
      <c r="F27624" t="s">
        <v>13</v>
      </c>
      <c r="G27624" t="s">
        <v>77024</v>
      </c>
      <c r="H27624" s="3" t="s">
        <v>77053</v>
      </c>
      <c r="I27624" t="s">
        <v>13210</v>
      </c>
      <c r="J27624" t="s">
        <v>36231</v>
      </c>
    </row>
    <row r="27625" spans="1:10" ht="16" x14ac:dyDescent="0.2">
      <c r="A27625" t="s">
        <v>77033</v>
      </c>
      <c r="B27625" t="s">
        <v>77062</v>
      </c>
      <c r="C27625" t="s">
        <v>77063</v>
      </c>
      <c r="D27625">
        <v>4</v>
      </c>
      <c r="E27625" t="s">
        <v>13</v>
      </c>
      <c r="F27625" t="s">
        <v>13</v>
      </c>
      <c r="G27625" t="s">
        <v>77024</v>
      </c>
      <c r="H27625" s="3" t="s">
        <v>77059</v>
      </c>
      <c r="I27625" t="s">
        <v>13210</v>
      </c>
      <c r="J27625" t="s">
        <v>77037</v>
      </c>
    </row>
    <row r="27626" spans="1:10" ht="16" x14ac:dyDescent="0.2">
      <c r="A27626" t="s">
        <v>36227</v>
      </c>
      <c r="B27626" t="s">
        <v>77064</v>
      </c>
      <c r="C27626" t="s">
        <v>77065</v>
      </c>
      <c r="D27626">
        <v>7</v>
      </c>
      <c r="E27626" t="s">
        <v>13</v>
      </c>
      <c r="F27626" t="s">
        <v>13</v>
      </c>
      <c r="G27626" t="s">
        <v>77024</v>
      </c>
      <c r="H27626" s="3" t="s">
        <v>77066</v>
      </c>
      <c r="I27626" t="s">
        <v>13210</v>
      </c>
      <c r="J27626" t="s">
        <v>36231</v>
      </c>
    </row>
    <row r="27627" spans="1:10" ht="16" x14ac:dyDescent="0.2">
      <c r="A27627" t="s">
        <v>36227</v>
      </c>
      <c r="B27627" t="s">
        <v>77067</v>
      </c>
      <c r="C27627" t="s">
        <v>77068</v>
      </c>
      <c r="D27627">
        <v>1</v>
      </c>
      <c r="E27627" t="s">
        <v>13</v>
      </c>
      <c r="F27627" t="s">
        <v>13</v>
      </c>
      <c r="G27627" t="s">
        <v>77024</v>
      </c>
      <c r="H27627" s="3" t="s">
        <v>77053</v>
      </c>
      <c r="I27627" t="s">
        <v>13210</v>
      </c>
      <c r="J27627" t="s">
        <v>36231</v>
      </c>
    </row>
    <row r="27628" spans="1:10" ht="16" x14ac:dyDescent="0.2">
      <c r="A27628" t="s">
        <v>77069</v>
      </c>
      <c r="B27628" t="s">
        <v>77070</v>
      </c>
      <c r="C27628" t="s">
        <v>77071</v>
      </c>
      <c r="D27628">
        <v>3</v>
      </c>
      <c r="E27628" t="s">
        <v>13</v>
      </c>
      <c r="F27628" t="s">
        <v>13</v>
      </c>
      <c r="G27628" t="s">
        <v>77024</v>
      </c>
      <c r="H27628" s="3" t="s">
        <v>77059</v>
      </c>
      <c r="I27628" t="s">
        <v>13210</v>
      </c>
      <c r="J27628" t="s">
        <v>77072</v>
      </c>
    </row>
    <row r="27629" spans="1:10" ht="16" x14ac:dyDescent="0.2">
      <c r="A27629" t="s">
        <v>77069</v>
      </c>
      <c r="B27629" t="s">
        <v>77073</v>
      </c>
      <c r="C27629" t="s">
        <v>77074</v>
      </c>
      <c r="D27629">
        <v>2</v>
      </c>
      <c r="E27629" t="s">
        <v>13</v>
      </c>
      <c r="F27629" t="s">
        <v>13</v>
      </c>
      <c r="G27629" t="s">
        <v>77024</v>
      </c>
      <c r="H27629" s="3" t="s">
        <v>77059</v>
      </c>
      <c r="I27629" t="s">
        <v>13210</v>
      </c>
      <c r="J27629" t="s">
        <v>77072</v>
      </c>
    </row>
    <row r="27630" spans="1:10" ht="16" x14ac:dyDescent="0.2">
      <c r="A27630" t="s">
        <v>77029</v>
      </c>
      <c r="B27630" t="s">
        <v>77075</v>
      </c>
      <c r="C27630" t="s">
        <v>77076</v>
      </c>
      <c r="D27630">
        <v>1</v>
      </c>
      <c r="E27630" t="s">
        <v>13</v>
      </c>
      <c r="F27630" t="s">
        <v>13</v>
      </c>
      <c r="G27630" t="s">
        <v>77024</v>
      </c>
      <c r="H27630" s="3" t="s">
        <v>77025</v>
      </c>
      <c r="I27630" t="s">
        <v>13210</v>
      </c>
      <c r="J27630" t="s">
        <v>77032</v>
      </c>
    </row>
    <row r="27631" spans="1:10" ht="16" x14ac:dyDescent="0.2">
      <c r="A27631" t="s">
        <v>77029</v>
      </c>
      <c r="B27631" t="s">
        <v>77077</v>
      </c>
      <c r="C27631" t="s">
        <v>77078</v>
      </c>
      <c r="D27631">
        <v>4</v>
      </c>
      <c r="E27631" t="s">
        <v>13</v>
      </c>
      <c r="F27631" t="s">
        <v>13</v>
      </c>
      <c r="G27631" t="s">
        <v>77024</v>
      </c>
      <c r="H27631" s="3" t="s">
        <v>77025</v>
      </c>
      <c r="I27631" t="s">
        <v>13210</v>
      </c>
      <c r="J27631" t="s">
        <v>77032</v>
      </c>
    </row>
    <row r="27632" spans="1:10" ht="16" x14ac:dyDescent="0.2">
      <c r="A27632" t="s">
        <v>36227</v>
      </c>
      <c r="B27632" t="s">
        <v>77079</v>
      </c>
      <c r="C27632" t="s">
        <v>77080</v>
      </c>
      <c r="D27632">
        <v>10</v>
      </c>
      <c r="E27632" t="s">
        <v>13</v>
      </c>
      <c r="F27632" t="s">
        <v>13</v>
      </c>
      <c r="G27632" t="s">
        <v>77024</v>
      </c>
      <c r="H27632" s="3" t="s">
        <v>77066</v>
      </c>
      <c r="I27632" t="s">
        <v>13210</v>
      </c>
      <c r="J27632" t="s">
        <v>36231</v>
      </c>
    </row>
    <row r="27633" spans="1:10" ht="16" x14ac:dyDescent="0.2">
      <c r="A27633" t="s">
        <v>15984</v>
      </c>
      <c r="B27633" t="s">
        <v>77054</v>
      </c>
      <c r="C27633" t="s">
        <v>77055</v>
      </c>
      <c r="D27633">
        <v>2</v>
      </c>
      <c r="E27633" t="s">
        <v>13</v>
      </c>
      <c r="F27633" t="s">
        <v>13</v>
      </c>
      <c r="G27633" t="s">
        <v>77024</v>
      </c>
      <c r="H27633" s="3" t="s">
        <v>77040</v>
      </c>
      <c r="I27633" t="s">
        <v>13210</v>
      </c>
      <c r="J27633" t="s">
        <v>15988</v>
      </c>
    </row>
    <row r="27634" spans="1:10" ht="16" x14ac:dyDescent="0.2">
      <c r="A27634" t="s">
        <v>77033</v>
      </c>
      <c r="B27634" t="s">
        <v>77081</v>
      </c>
      <c r="C27634" t="s">
        <v>77082</v>
      </c>
      <c r="D27634">
        <v>2</v>
      </c>
      <c r="E27634" t="s">
        <v>13</v>
      </c>
      <c r="F27634" t="s">
        <v>13</v>
      </c>
      <c r="G27634" t="s">
        <v>77024</v>
      </c>
      <c r="H27634" s="3" t="s">
        <v>77083</v>
      </c>
      <c r="I27634" t="s">
        <v>13210</v>
      </c>
      <c r="J27634" t="s">
        <v>77037</v>
      </c>
    </row>
    <row r="27635" spans="1:10" ht="16" x14ac:dyDescent="0.2">
      <c r="A27635" t="s">
        <v>36227</v>
      </c>
      <c r="B27635" t="s">
        <v>77084</v>
      </c>
      <c r="C27635" t="s">
        <v>77085</v>
      </c>
      <c r="D27635">
        <v>9</v>
      </c>
      <c r="E27635" t="s">
        <v>13</v>
      </c>
      <c r="F27635" t="s">
        <v>13</v>
      </c>
      <c r="G27635" t="s">
        <v>77024</v>
      </c>
      <c r="H27635" s="3" t="s">
        <v>77066</v>
      </c>
      <c r="I27635" t="s">
        <v>13210</v>
      </c>
      <c r="J27635" t="s">
        <v>36231</v>
      </c>
    </row>
    <row r="27636" spans="1:10" ht="16" x14ac:dyDescent="0.2">
      <c r="A27636" t="s">
        <v>77069</v>
      </c>
      <c r="B27636" t="s">
        <v>77086</v>
      </c>
      <c r="C27636" t="s">
        <v>77087</v>
      </c>
      <c r="D27636">
        <v>1</v>
      </c>
      <c r="E27636" t="s">
        <v>13</v>
      </c>
      <c r="F27636" t="s">
        <v>13</v>
      </c>
      <c r="G27636" t="s">
        <v>77024</v>
      </c>
      <c r="H27636" s="3" t="s">
        <v>77059</v>
      </c>
      <c r="I27636" t="s">
        <v>13210</v>
      </c>
      <c r="J27636" t="s">
        <v>77072</v>
      </c>
    </row>
    <row r="27637" spans="1:10" ht="16" x14ac:dyDescent="0.2">
      <c r="A27637" t="s">
        <v>77033</v>
      </c>
      <c r="B27637" t="s">
        <v>77088</v>
      </c>
      <c r="C27637" t="s">
        <v>77089</v>
      </c>
      <c r="D27637">
        <v>3</v>
      </c>
      <c r="E27637" t="s">
        <v>13</v>
      </c>
      <c r="F27637" t="s">
        <v>13</v>
      </c>
      <c r="G27637" t="s">
        <v>77024</v>
      </c>
      <c r="H27637" s="3" t="s">
        <v>77059</v>
      </c>
      <c r="I27637" t="s">
        <v>13210</v>
      </c>
      <c r="J27637" t="s">
        <v>77037</v>
      </c>
    </row>
    <row r="27638" spans="1:10" ht="16" x14ac:dyDescent="0.2">
      <c r="A27638" t="s">
        <v>36227</v>
      </c>
      <c r="B27638" t="s">
        <v>77090</v>
      </c>
      <c r="C27638" t="s">
        <v>77091</v>
      </c>
      <c r="D27638">
        <v>2</v>
      </c>
      <c r="E27638" t="s">
        <v>13</v>
      </c>
      <c r="F27638" t="s">
        <v>13</v>
      </c>
      <c r="G27638" t="s">
        <v>77024</v>
      </c>
      <c r="H27638" s="3" t="s">
        <v>77066</v>
      </c>
      <c r="I27638" t="s">
        <v>13210</v>
      </c>
      <c r="J27638" t="s">
        <v>36231</v>
      </c>
    </row>
    <row r="27639" spans="1:10" ht="32" x14ac:dyDescent="0.2">
      <c r="A27639" t="s">
        <v>77033</v>
      </c>
      <c r="B27639" t="s">
        <v>77092</v>
      </c>
      <c r="C27639" t="s">
        <v>77093</v>
      </c>
      <c r="D27639">
        <v>5</v>
      </c>
      <c r="E27639" t="s">
        <v>13</v>
      </c>
      <c r="F27639" t="s">
        <v>13</v>
      </c>
      <c r="G27639" t="s">
        <v>77024</v>
      </c>
      <c r="H27639" s="3" t="s">
        <v>77094</v>
      </c>
      <c r="I27639" t="s">
        <v>13210</v>
      </c>
      <c r="J27639" t="s">
        <v>77037</v>
      </c>
    </row>
    <row r="27640" spans="1:10" ht="16" x14ac:dyDescent="0.2">
      <c r="A27640" t="s">
        <v>77029</v>
      </c>
      <c r="B27640" t="s">
        <v>77095</v>
      </c>
      <c r="C27640" t="s">
        <v>77096</v>
      </c>
      <c r="D27640">
        <v>3</v>
      </c>
      <c r="E27640" t="s">
        <v>13</v>
      </c>
      <c r="F27640" t="s">
        <v>13</v>
      </c>
      <c r="G27640" t="s">
        <v>77024</v>
      </c>
      <c r="H27640" s="3" t="s">
        <v>77025</v>
      </c>
      <c r="I27640" t="s">
        <v>13210</v>
      </c>
      <c r="J27640" t="s">
        <v>77032</v>
      </c>
    </row>
    <row r="27641" spans="1:10" ht="16" x14ac:dyDescent="0.2">
      <c r="A27641" t="s">
        <v>77033</v>
      </c>
      <c r="B27641" t="s">
        <v>77097</v>
      </c>
      <c r="C27641" t="s">
        <v>77098</v>
      </c>
      <c r="D27641">
        <v>1</v>
      </c>
      <c r="E27641" t="s">
        <v>13</v>
      </c>
      <c r="F27641" t="s">
        <v>13</v>
      </c>
      <c r="G27641" t="s">
        <v>77024</v>
      </c>
      <c r="H27641" s="3" t="s">
        <v>77083</v>
      </c>
      <c r="I27641" t="s">
        <v>13210</v>
      </c>
      <c r="J27641" t="s">
        <v>77037</v>
      </c>
    </row>
    <row r="27642" spans="1:10" ht="16" x14ac:dyDescent="0.2">
      <c r="A27642" t="s">
        <v>77099</v>
      </c>
      <c r="B27642" t="s">
        <v>77100</v>
      </c>
      <c r="C27642" t="s">
        <v>77101</v>
      </c>
      <c r="D27642">
        <v>1</v>
      </c>
      <c r="E27642" t="s">
        <v>13</v>
      </c>
      <c r="F27642" t="s">
        <v>13</v>
      </c>
      <c r="G27642" t="s">
        <v>77102</v>
      </c>
      <c r="H27642" s="3" t="s">
        <v>77103</v>
      </c>
      <c r="I27642" t="s">
        <v>13210</v>
      </c>
      <c r="J27642" t="s">
        <v>77104</v>
      </c>
    </row>
    <row r="27643" spans="1:10" ht="16" x14ac:dyDescent="0.2">
      <c r="A27643" t="s">
        <v>77105</v>
      </c>
      <c r="B27643" t="s">
        <v>77106</v>
      </c>
      <c r="C27643" t="s">
        <v>77107</v>
      </c>
      <c r="D27643">
        <v>1</v>
      </c>
      <c r="E27643" t="s">
        <v>13</v>
      </c>
      <c r="F27643" t="s">
        <v>13</v>
      </c>
      <c r="G27643" t="s">
        <v>77108</v>
      </c>
      <c r="H27643" s="3" t="s">
        <v>77109</v>
      </c>
      <c r="I27643" t="s">
        <v>253</v>
      </c>
      <c r="J27643" t="s">
        <v>77110</v>
      </c>
    </row>
    <row r="27644" spans="1:10" ht="16" x14ac:dyDescent="0.2">
      <c r="A27644" t="s">
        <v>77111</v>
      </c>
      <c r="B27644" t="s">
        <v>77112</v>
      </c>
      <c r="C27644" t="s">
        <v>77113</v>
      </c>
      <c r="D27644">
        <v>2</v>
      </c>
      <c r="E27644" t="s">
        <v>13</v>
      </c>
      <c r="F27644" t="s">
        <v>13</v>
      </c>
      <c r="G27644" t="s">
        <v>77108</v>
      </c>
      <c r="H27644" s="3" t="s">
        <v>77114</v>
      </c>
      <c r="I27644" t="s">
        <v>253</v>
      </c>
      <c r="J27644" t="s">
        <v>77115</v>
      </c>
    </row>
    <row r="27645" spans="1:10" ht="16" x14ac:dyDescent="0.2">
      <c r="A27645" t="s">
        <v>77116</v>
      </c>
      <c r="B27645" t="s">
        <v>77117</v>
      </c>
      <c r="C27645" t="s">
        <v>77118</v>
      </c>
      <c r="D27645">
        <v>1</v>
      </c>
      <c r="E27645" t="s">
        <v>13</v>
      </c>
      <c r="F27645" t="s">
        <v>13</v>
      </c>
      <c r="G27645" t="s">
        <v>77108</v>
      </c>
      <c r="H27645" s="3" t="s">
        <v>77114</v>
      </c>
      <c r="I27645" t="s">
        <v>253</v>
      </c>
      <c r="J27645" t="s">
        <v>77119</v>
      </c>
    </row>
    <row r="27646" spans="1:10" ht="16" x14ac:dyDescent="0.2">
      <c r="A27646" t="s">
        <v>77120</v>
      </c>
      <c r="B27646" t="s">
        <v>77121</v>
      </c>
      <c r="C27646" t="s">
        <v>77122</v>
      </c>
      <c r="D27646">
        <v>2</v>
      </c>
      <c r="E27646" t="s">
        <v>13</v>
      </c>
      <c r="F27646" t="s">
        <v>13</v>
      </c>
      <c r="G27646" t="s">
        <v>77108</v>
      </c>
      <c r="H27646" s="3" t="s">
        <v>77123</v>
      </c>
      <c r="I27646" t="s">
        <v>253</v>
      </c>
      <c r="J27646" t="s">
        <v>77124</v>
      </c>
    </row>
    <row r="27647" spans="1:10" ht="16" x14ac:dyDescent="0.2">
      <c r="A27647" t="s">
        <v>6747</v>
      </c>
      <c r="B27647" t="s">
        <v>77125</v>
      </c>
      <c r="C27647" t="s">
        <v>77126</v>
      </c>
      <c r="D27647">
        <v>6</v>
      </c>
      <c r="E27647" t="s">
        <v>13</v>
      </c>
      <c r="F27647" t="s">
        <v>13</v>
      </c>
      <c r="G27647" t="s">
        <v>77108</v>
      </c>
      <c r="H27647" s="3" t="s">
        <v>77127</v>
      </c>
      <c r="I27647" t="s">
        <v>253</v>
      </c>
      <c r="J27647" t="s">
        <v>6751</v>
      </c>
    </row>
    <row r="27648" spans="1:10" ht="16" x14ac:dyDescent="0.2">
      <c r="A27648" t="s">
        <v>77111</v>
      </c>
      <c r="B27648" t="s">
        <v>77128</v>
      </c>
      <c r="C27648" t="s">
        <v>77129</v>
      </c>
      <c r="D27648">
        <v>1</v>
      </c>
      <c r="E27648" t="s">
        <v>13</v>
      </c>
      <c r="F27648" t="s">
        <v>13</v>
      </c>
      <c r="G27648" t="s">
        <v>77108</v>
      </c>
      <c r="H27648" s="3" t="s">
        <v>77114</v>
      </c>
      <c r="I27648" t="s">
        <v>253</v>
      </c>
      <c r="J27648" t="s">
        <v>77115</v>
      </c>
    </row>
    <row r="27649" spans="1:10" ht="16" x14ac:dyDescent="0.2">
      <c r="A27649" t="s">
        <v>77130</v>
      </c>
      <c r="B27649" t="s">
        <v>77106</v>
      </c>
      <c r="C27649" t="s">
        <v>77107</v>
      </c>
      <c r="D27649">
        <v>1</v>
      </c>
      <c r="E27649" t="s">
        <v>13</v>
      </c>
      <c r="F27649" t="s">
        <v>13</v>
      </c>
      <c r="G27649" t="s">
        <v>77108</v>
      </c>
      <c r="H27649" s="3" t="s">
        <v>77109</v>
      </c>
      <c r="I27649" t="s">
        <v>253</v>
      </c>
      <c r="J27649" t="s">
        <v>77131</v>
      </c>
    </row>
    <row r="27650" spans="1:10" ht="16" x14ac:dyDescent="0.2">
      <c r="A27650" t="s">
        <v>77111</v>
      </c>
      <c r="B27650" t="s">
        <v>77132</v>
      </c>
      <c r="C27650" t="s">
        <v>77133</v>
      </c>
      <c r="D27650">
        <v>3</v>
      </c>
      <c r="E27650" t="s">
        <v>13</v>
      </c>
      <c r="F27650" t="s">
        <v>13</v>
      </c>
      <c r="G27650" t="s">
        <v>77108</v>
      </c>
      <c r="H27650" s="3" t="s">
        <v>77114</v>
      </c>
      <c r="I27650" t="s">
        <v>253</v>
      </c>
      <c r="J27650" t="s">
        <v>77115</v>
      </c>
    </row>
    <row r="27651" spans="1:10" ht="16" x14ac:dyDescent="0.2">
      <c r="A27651" t="s">
        <v>77134</v>
      </c>
      <c r="B27651" t="s">
        <v>77135</v>
      </c>
      <c r="C27651" t="s">
        <v>77136</v>
      </c>
      <c r="D27651">
        <v>2</v>
      </c>
      <c r="E27651" t="s">
        <v>13</v>
      </c>
      <c r="F27651" t="s">
        <v>13</v>
      </c>
      <c r="G27651" t="s">
        <v>77108</v>
      </c>
      <c r="H27651" s="3" t="s">
        <v>77109</v>
      </c>
      <c r="I27651" t="s">
        <v>253</v>
      </c>
      <c r="J27651" t="s">
        <v>77137</v>
      </c>
    </row>
    <row r="27652" spans="1:10" ht="16" x14ac:dyDescent="0.2">
      <c r="A27652" t="s">
        <v>77138</v>
      </c>
      <c r="B27652" t="s">
        <v>77139</v>
      </c>
      <c r="C27652" t="s">
        <v>77140</v>
      </c>
      <c r="D27652">
        <v>1</v>
      </c>
      <c r="E27652" t="s">
        <v>13</v>
      </c>
      <c r="F27652" t="s">
        <v>13</v>
      </c>
      <c r="G27652" t="s">
        <v>77108</v>
      </c>
      <c r="H27652" s="3" t="s">
        <v>77114</v>
      </c>
      <c r="I27652" t="s">
        <v>253</v>
      </c>
      <c r="J27652" t="s">
        <v>77141</v>
      </c>
    </row>
    <row r="27653" spans="1:10" ht="16" x14ac:dyDescent="0.2">
      <c r="A27653" t="s">
        <v>77142</v>
      </c>
      <c r="B27653" t="s">
        <v>77143</v>
      </c>
      <c r="C27653" t="s">
        <v>77144</v>
      </c>
      <c r="D27653">
        <v>1</v>
      </c>
      <c r="E27653" t="s">
        <v>13</v>
      </c>
      <c r="F27653" t="s">
        <v>13</v>
      </c>
      <c r="G27653" t="s">
        <v>77108</v>
      </c>
      <c r="H27653" s="3" t="s">
        <v>77123</v>
      </c>
      <c r="I27653" t="s">
        <v>253</v>
      </c>
      <c r="J27653" t="s">
        <v>77145</v>
      </c>
    </row>
    <row r="27654" spans="1:10" ht="16" x14ac:dyDescent="0.2">
      <c r="A27654" t="s">
        <v>77120</v>
      </c>
      <c r="B27654" t="s">
        <v>77146</v>
      </c>
      <c r="C27654" t="s">
        <v>77147</v>
      </c>
      <c r="D27654">
        <v>1</v>
      </c>
      <c r="E27654" t="s">
        <v>13</v>
      </c>
      <c r="F27654" t="s">
        <v>13</v>
      </c>
      <c r="G27654" t="s">
        <v>77108</v>
      </c>
      <c r="H27654" s="3" t="s">
        <v>77123</v>
      </c>
      <c r="I27654" t="s">
        <v>253</v>
      </c>
      <c r="J27654" t="s">
        <v>77124</v>
      </c>
    </row>
    <row r="27655" spans="1:10" ht="16" x14ac:dyDescent="0.2">
      <c r="A27655" t="s">
        <v>77148</v>
      </c>
      <c r="B27655" t="s">
        <v>77149</v>
      </c>
      <c r="C27655" t="s">
        <v>77150</v>
      </c>
      <c r="D27655">
        <v>1</v>
      </c>
      <c r="E27655" t="s">
        <v>13</v>
      </c>
      <c r="F27655" t="s">
        <v>13</v>
      </c>
      <c r="G27655" t="s">
        <v>77108</v>
      </c>
      <c r="H27655" s="3" t="s">
        <v>77114</v>
      </c>
      <c r="I27655" t="s">
        <v>253</v>
      </c>
      <c r="J27655" t="s">
        <v>77151</v>
      </c>
    </row>
    <row r="27656" spans="1:10" ht="16" x14ac:dyDescent="0.2">
      <c r="A27656" t="s">
        <v>77105</v>
      </c>
      <c r="B27656" t="s">
        <v>77143</v>
      </c>
      <c r="C27656" t="s">
        <v>77144</v>
      </c>
      <c r="D27656">
        <v>2</v>
      </c>
      <c r="E27656" t="s">
        <v>13</v>
      </c>
      <c r="F27656" t="s">
        <v>13</v>
      </c>
      <c r="G27656" t="s">
        <v>77108</v>
      </c>
      <c r="H27656" s="3" t="s">
        <v>77109</v>
      </c>
      <c r="I27656" t="s">
        <v>253</v>
      </c>
      <c r="J27656" t="s">
        <v>77110</v>
      </c>
    </row>
    <row r="27657" spans="1:10" ht="16" x14ac:dyDescent="0.2">
      <c r="A27657" t="s">
        <v>77148</v>
      </c>
      <c r="B27657" t="s">
        <v>77152</v>
      </c>
      <c r="C27657" t="s">
        <v>77153</v>
      </c>
      <c r="D27657">
        <v>3</v>
      </c>
      <c r="E27657" t="s">
        <v>13</v>
      </c>
      <c r="F27657" t="s">
        <v>13</v>
      </c>
      <c r="G27657" t="s">
        <v>77108</v>
      </c>
      <c r="H27657" s="3" t="s">
        <v>77114</v>
      </c>
      <c r="I27657" t="s">
        <v>253</v>
      </c>
      <c r="J27657" t="s">
        <v>77151</v>
      </c>
    </row>
    <row r="27658" spans="1:10" ht="16" x14ac:dyDescent="0.2">
      <c r="A27658" t="s">
        <v>77148</v>
      </c>
      <c r="B27658" t="s">
        <v>77154</v>
      </c>
      <c r="C27658" t="s">
        <v>77155</v>
      </c>
      <c r="D27658">
        <v>2</v>
      </c>
      <c r="E27658" t="s">
        <v>13</v>
      </c>
      <c r="F27658" t="s">
        <v>13</v>
      </c>
      <c r="G27658" t="s">
        <v>77108</v>
      </c>
      <c r="H27658" s="3" t="s">
        <v>77114</v>
      </c>
      <c r="I27658" t="s">
        <v>253</v>
      </c>
      <c r="J27658" t="s">
        <v>77151</v>
      </c>
    </row>
    <row r="27659" spans="1:10" ht="16" x14ac:dyDescent="0.2">
      <c r="A27659" t="s">
        <v>77130</v>
      </c>
      <c r="B27659" t="s">
        <v>77143</v>
      </c>
      <c r="C27659" t="s">
        <v>77144</v>
      </c>
      <c r="D27659">
        <v>2</v>
      </c>
      <c r="E27659" t="s">
        <v>13</v>
      </c>
      <c r="F27659" t="s">
        <v>13</v>
      </c>
      <c r="G27659" t="s">
        <v>77108</v>
      </c>
      <c r="H27659" s="3" t="s">
        <v>77109</v>
      </c>
      <c r="I27659" t="s">
        <v>253</v>
      </c>
      <c r="J27659" t="s">
        <v>77131</v>
      </c>
    </row>
    <row r="27660" spans="1:10" ht="16" x14ac:dyDescent="0.2">
      <c r="A27660" t="s">
        <v>77138</v>
      </c>
      <c r="B27660" t="s">
        <v>77152</v>
      </c>
      <c r="C27660" t="s">
        <v>77153</v>
      </c>
      <c r="D27660">
        <v>3</v>
      </c>
      <c r="E27660" t="s">
        <v>13</v>
      </c>
      <c r="F27660" t="s">
        <v>13</v>
      </c>
      <c r="G27660" t="s">
        <v>77108</v>
      </c>
      <c r="H27660" s="3" t="s">
        <v>77114</v>
      </c>
      <c r="I27660" t="s">
        <v>253</v>
      </c>
      <c r="J27660" t="s">
        <v>77141</v>
      </c>
    </row>
    <row r="27661" spans="1:10" ht="16" x14ac:dyDescent="0.2">
      <c r="A27661" t="s">
        <v>77138</v>
      </c>
      <c r="B27661" t="s">
        <v>77156</v>
      </c>
      <c r="C27661" t="s">
        <v>77157</v>
      </c>
      <c r="D27661">
        <v>2</v>
      </c>
      <c r="E27661" t="s">
        <v>13</v>
      </c>
      <c r="F27661" t="s">
        <v>13</v>
      </c>
      <c r="G27661" t="s">
        <v>77108</v>
      </c>
      <c r="H27661" s="3" t="s">
        <v>77114</v>
      </c>
      <c r="I27661" t="s">
        <v>253</v>
      </c>
      <c r="J27661" t="s">
        <v>77141</v>
      </c>
    </row>
    <row r="27662" spans="1:10" ht="16" x14ac:dyDescent="0.2">
      <c r="A27662" t="s">
        <v>77134</v>
      </c>
      <c r="B27662" t="s">
        <v>77154</v>
      </c>
      <c r="C27662" t="s">
        <v>77155</v>
      </c>
      <c r="D27662">
        <v>1</v>
      </c>
      <c r="E27662" t="s">
        <v>13</v>
      </c>
      <c r="F27662" t="s">
        <v>13</v>
      </c>
      <c r="G27662" t="s">
        <v>77108</v>
      </c>
      <c r="H27662" s="3" t="s">
        <v>77109</v>
      </c>
      <c r="I27662" t="s">
        <v>253</v>
      </c>
      <c r="J27662" t="s">
        <v>77137</v>
      </c>
    </row>
    <row r="27663" spans="1:10" ht="16" x14ac:dyDescent="0.2">
      <c r="A27663" t="s">
        <v>77158</v>
      </c>
      <c r="B27663" t="s">
        <v>77159</v>
      </c>
      <c r="C27663" t="s">
        <v>77160</v>
      </c>
      <c r="D27663">
        <v>1</v>
      </c>
      <c r="E27663" t="s">
        <v>13</v>
      </c>
      <c r="F27663" t="s">
        <v>13</v>
      </c>
      <c r="G27663" t="s">
        <v>77161</v>
      </c>
      <c r="H27663" s="3" t="s">
        <v>77162</v>
      </c>
      <c r="I27663" t="s">
        <v>1540</v>
      </c>
      <c r="J27663" t="s">
        <v>77163</v>
      </c>
    </row>
    <row r="27664" spans="1:10" ht="16" x14ac:dyDescent="0.2">
      <c r="A27664" t="s">
        <v>77158</v>
      </c>
      <c r="B27664" t="s">
        <v>77164</v>
      </c>
      <c r="C27664" t="s">
        <v>77165</v>
      </c>
      <c r="D27664">
        <v>2</v>
      </c>
      <c r="E27664" t="s">
        <v>13</v>
      </c>
      <c r="F27664" t="s">
        <v>13</v>
      </c>
      <c r="G27664" t="s">
        <v>77161</v>
      </c>
      <c r="H27664" s="3" t="s">
        <v>77162</v>
      </c>
      <c r="I27664" t="s">
        <v>1540</v>
      </c>
      <c r="J27664" t="s">
        <v>77163</v>
      </c>
    </row>
    <row r="27665" spans="1:10" ht="16" x14ac:dyDescent="0.2">
      <c r="A27665" t="s">
        <v>10756</v>
      </c>
      <c r="B27665" t="s">
        <v>77166</v>
      </c>
      <c r="C27665" t="s">
        <v>77167</v>
      </c>
      <c r="D27665">
        <v>1</v>
      </c>
      <c r="E27665" t="s">
        <v>13</v>
      </c>
      <c r="F27665" t="s">
        <v>13</v>
      </c>
      <c r="G27665" t="s">
        <v>77161</v>
      </c>
      <c r="H27665" s="3" t="s">
        <v>77168</v>
      </c>
      <c r="I27665" t="s">
        <v>1540</v>
      </c>
      <c r="J27665" t="s">
        <v>10760</v>
      </c>
    </row>
    <row r="27666" spans="1:10" ht="16" x14ac:dyDescent="0.2">
      <c r="A27666" t="s">
        <v>10756</v>
      </c>
      <c r="B27666" t="s">
        <v>77169</v>
      </c>
      <c r="C27666" t="s">
        <v>77170</v>
      </c>
      <c r="D27666">
        <v>4</v>
      </c>
      <c r="E27666" t="s">
        <v>13</v>
      </c>
      <c r="F27666" t="s">
        <v>13</v>
      </c>
      <c r="G27666" t="s">
        <v>77161</v>
      </c>
      <c r="H27666" s="3" t="s">
        <v>77168</v>
      </c>
      <c r="I27666" t="s">
        <v>1540</v>
      </c>
      <c r="J27666" t="s">
        <v>10760</v>
      </c>
    </row>
    <row r="27667" spans="1:10" ht="16" x14ac:dyDescent="0.2">
      <c r="A27667" t="s">
        <v>77171</v>
      </c>
      <c r="B27667" t="s">
        <v>77172</v>
      </c>
      <c r="C27667" t="s">
        <v>77173</v>
      </c>
      <c r="D27667">
        <v>2</v>
      </c>
      <c r="E27667" t="s">
        <v>13</v>
      </c>
      <c r="F27667" t="s">
        <v>13</v>
      </c>
      <c r="G27667" t="s">
        <v>77174</v>
      </c>
      <c r="H27667" s="3" t="s">
        <v>77175</v>
      </c>
      <c r="I27667" t="s">
        <v>253</v>
      </c>
      <c r="J27667" t="s">
        <v>77176</v>
      </c>
    </row>
    <row r="27668" spans="1:10" ht="16" x14ac:dyDescent="0.2">
      <c r="A27668" t="s">
        <v>77171</v>
      </c>
      <c r="B27668" t="s">
        <v>77177</v>
      </c>
      <c r="C27668" t="s">
        <v>77178</v>
      </c>
      <c r="D27668">
        <v>1</v>
      </c>
      <c r="E27668" t="s">
        <v>13</v>
      </c>
      <c r="F27668" t="s">
        <v>13</v>
      </c>
      <c r="G27668" t="s">
        <v>77174</v>
      </c>
      <c r="H27668" s="3" t="s">
        <v>77175</v>
      </c>
      <c r="I27668" t="s">
        <v>253</v>
      </c>
      <c r="J27668" t="s">
        <v>77176</v>
      </c>
    </row>
    <row r="27669" spans="1:10" ht="16" x14ac:dyDescent="0.2">
      <c r="A27669" t="s">
        <v>77171</v>
      </c>
      <c r="B27669" t="s">
        <v>77179</v>
      </c>
      <c r="C27669" t="s">
        <v>77180</v>
      </c>
      <c r="D27669">
        <v>3</v>
      </c>
      <c r="E27669" t="s">
        <v>13</v>
      </c>
      <c r="F27669" t="s">
        <v>13</v>
      </c>
      <c r="G27669" t="s">
        <v>77174</v>
      </c>
      <c r="H27669" s="3" t="s">
        <v>77175</v>
      </c>
      <c r="I27669" t="s">
        <v>253</v>
      </c>
      <c r="J27669" t="s">
        <v>77176</v>
      </c>
    </row>
    <row r="27670" spans="1:10" ht="16" x14ac:dyDescent="0.2">
      <c r="A27670" t="s">
        <v>77181</v>
      </c>
      <c r="B27670" t="s">
        <v>77182</v>
      </c>
      <c r="C27670" t="s">
        <v>77183</v>
      </c>
      <c r="D27670">
        <v>2</v>
      </c>
      <c r="E27670" t="s">
        <v>13</v>
      </c>
      <c r="F27670" t="s">
        <v>13</v>
      </c>
      <c r="G27670" t="s">
        <v>77174</v>
      </c>
      <c r="H27670" s="3" t="s">
        <v>77184</v>
      </c>
      <c r="I27670" t="s">
        <v>253</v>
      </c>
      <c r="J27670" t="s">
        <v>77185</v>
      </c>
    </row>
    <row r="27671" spans="1:10" ht="16" x14ac:dyDescent="0.2">
      <c r="A27671" t="s">
        <v>77181</v>
      </c>
      <c r="B27671" t="s">
        <v>77186</v>
      </c>
      <c r="C27671" t="s">
        <v>77187</v>
      </c>
      <c r="D27671">
        <v>1</v>
      </c>
      <c r="E27671" t="s">
        <v>13</v>
      </c>
      <c r="F27671" t="s">
        <v>13</v>
      </c>
      <c r="G27671" t="s">
        <v>77174</v>
      </c>
      <c r="H27671" s="3" t="s">
        <v>77184</v>
      </c>
      <c r="I27671" t="s">
        <v>253</v>
      </c>
      <c r="J27671" t="s">
        <v>77185</v>
      </c>
    </row>
    <row r="27672" spans="1:10" ht="16" x14ac:dyDescent="0.2">
      <c r="A27672" t="s">
        <v>19177</v>
      </c>
      <c r="B27672" t="s">
        <v>77188</v>
      </c>
      <c r="C27672" t="s">
        <v>77189</v>
      </c>
      <c r="D27672">
        <v>4</v>
      </c>
      <c r="E27672" t="s">
        <v>13</v>
      </c>
      <c r="F27672" t="s">
        <v>13</v>
      </c>
      <c r="G27672" t="s">
        <v>77174</v>
      </c>
      <c r="H27672" s="3" t="s">
        <v>77190</v>
      </c>
      <c r="I27672" t="s">
        <v>253</v>
      </c>
      <c r="J27672" t="s">
        <v>19180</v>
      </c>
    </row>
    <row r="27673" spans="1:10" ht="16" x14ac:dyDescent="0.2">
      <c r="A27673" t="s">
        <v>77191</v>
      </c>
      <c r="B27673" t="s">
        <v>77192</v>
      </c>
      <c r="C27673" t="s">
        <v>77193</v>
      </c>
      <c r="D27673">
        <v>5</v>
      </c>
      <c r="E27673" t="s">
        <v>13</v>
      </c>
      <c r="F27673" t="s">
        <v>13</v>
      </c>
      <c r="G27673" t="s">
        <v>77194</v>
      </c>
      <c r="H27673" s="3" t="s">
        <v>77195</v>
      </c>
      <c r="I27673" t="s">
        <v>29020</v>
      </c>
      <c r="J27673" t="s">
        <v>77196</v>
      </c>
    </row>
    <row r="27674" spans="1:10" ht="16" x14ac:dyDescent="0.2">
      <c r="A27674" t="s">
        <v>77191</v>
      </c>
      <c r="B27674" t="s">
        <v>77197</v>
      </c>
      <c r="C27674" t="s">
        <v>77198</v>
      </c>
      <c r="D27674">
        <v>3</v>
      </c>
      <c r="E27674" t="s">
        <v>13</v>
      </c>
      <c r="F27674" t="s">
        <v>13</v>
      </c>
      <c r="G27674" t="s">
        <v>77194</v>
      </c>
      <c r="H27674" s="3" t="s">
        <v>77195</v>
      </c>
      <c r="I27674" t="s">
        <v>29020</v>
      </c>
      <c r="J27674" t="s">
        <v>77196</v>
      </c>
    </row>
    <row r="27675" spans="1:10" ht="16" x14ac:dyDescent="0.2">
      <c r="A27675" t="s">
        <v>77191</v>
      </c>
      <c r="B27675" t="s">
        <v>77199</v>
      </c>
      <c r="C27675" t="s">
        <v>77200</v>
      </c>
      <c r="D27675">
        <v>1</v>
      </c>
      <c r="E27675" t="s">
        <v>13</v>
      </c>
      <c r="F27675" t="s">
        <v>13</v>
      </c>
      <c r="G27675" t="s">
        <v>77194</v>
      </c>
      <c r="H27675" s="3" t="s">
        <v>77195</v>
      </c>
      <c r="I27675" t="s">
        <v>29020</v>
      </c>
      <c r="J27675" t="s">
        <v>77196</v>
      </c>
    </row>
    <row r="27676" spans="1:10" ht="16" x14ac:dyDescent="0.2">
      <c r="A27676" t="s">
        <v>77191</v>
      </c>
      <c r="B27676" t="s">
        <v>77201</v>
      </c>
      <c r="C27676" t="s">
        <v>77202</v>
      </c>
      <c r="D27676">
        <v>4</v>
      </c>
      <c r="E27676" t="s">
        <v>13</v>
      </c>
      <c r="F27676" t="s">
        <v>13</v>
      </c>
      <c r="G27676" t="s">
        <v>77194</v>
      </c>
      <c r="H27676" s="3" t="s">
        <v>77195</v>
      </c>
      <c r="I27676" t="s">
        <v>29020</v>
      </c>
      <c r="J27676" t="s">
        <v>77196</v>
      </c>
    </row>
    <row r="27677" spans="1:10" ht="16" x14ac:dyDescent="0.2">
      <c r="A27677" t="s">
        <v>77191</v>
      </c>
      <c r="B27677" t="s">
        <v>77203</v>
      </c>
      <c r="C27677" t="s">
        <v>77204</v>
      </c>
      <c r="D27677">
        <v>2</v>
      </c>
      <c r="E27677" t="s">
        <v>13</v>
      </c>
      <c r="F27677" t="s">
        <v>13</v>
      </c>
      <c r="G27677" t="s">
        <v>77194</v>
      </c>
      <c r="H27677" s="3" t="s">
        <v>77195</v>
      </c>
      <c r="I27677" t="s">
        <v>29020</v>
      </c>
      <c r="J27677" t="s">
        <v>77196</v>
      </c>
    </row>
    <row r="27678" spans="1:10" ht="16" x14ac:dyDescent="0.2">
      <c r="A27678" t="s">
        <v>32228</v>
      </c>
      <c r="B27678" t="s">
        <v>77205</v>
      </c>
      <c r="C27678" t="s">
        <v>77206</v>
      </c>
      <c r="D27678">
        <v>4</v>
      </c>
      <c r="E27678" t="s">
        <v>13</v>
      </c>
      <c r="F27678" t="s">
        <v>13</v>
      </c>
      <c r="G27678" t="s">
        <v>77207</v>
      </c>
      <c r="H27678" s="3" t="s">
        <v>77208</v>
      </c>
      <c r="I27678" t="s">
        <v>21964</v>
      </c>
      <c r="J27678" t="s">
        <v>32232</v>
      </c>
    </row>
    <row r="27679" spans="1:10" ht="16" x14ac:dyDescent="0.2">
      <c r="A27679" t="s">
        <v>32228</v>
      </c>
      <c r="B27679" t="s">
        <v>77209</v>
      </c>
      <c r="C27679" t="s">
        <v>77210</v>
      </c>
      <c r="D27679">
        <v>3</v>
      </c>
      <c r="E27679" t="s">
        <v>13</v>
      </c>
      <c r="F27679" t="s">
        <v>13</v>
      </c>
      <c r="G27679" t="s">
        <v>77207</v>
      </c>
      <c r="H27679" s="3" t="s">
        <v>77208</v>
      </c>
      <c r="I27679" t="s">
        <v>21964</v>
      </c>
      <c r="J27679" t="s">
        <v>32232</v>
      </c>
    </row>
    <row r="27680" spans="1:10" ht="16" x14ac:dyDescent="0.2">
      <c r="A27680" t="s">
        <v>32228</v>
      </c>
      <c r="B27680" t="s">
        <v>77211</v>
      </c>
      <c r="C27680" t="s">
        <v>77212</v>
      </c>
      <c r="D27680">
        <v>5</v>
      </c>
      <c r="E27680" t="s">
        <v>13</v>
      </c>
      <c r="F27680" t="s">
        <v>13</v>
      </c>
      <c r="G27680" t="s">
        <v>77213</v>
      </c>
      <c r="H27680" s="3" t="s">
        <v>77214</v>
      </c>
      <c r="I27680" t="s">
        <v>21964</v>
      </c>
      <c r="J27680" t="s">
        <v>32232</v>
      </c>
    </row>
    <row r="27681" spans="1:10" ht="16" x14ac:dyDescent="0.2">
      <c r="A27681" t="s">
        <v>77215</v>
      </c>
      <c r="B27681" t="s">
        <v>77216</v>
      </c>
      <c r="C27681" t="s">
        <v>77217</v>
      </c>
      <c r="D27681">
        <v>1</v>
      </c>
      <c r="E27681" t="s">
        <v>13</v>
      </c>
      <c r="F27681" t="s">
        <v>13</v>
      </c>
      <c r="G27681" t="s">
        <v>77213</v>
      </c>
      <c r="H27681" s="3" t="s">
        <v>77218</v>
      </c>
      <c r="I27681" t="s">
        <v>21964</v>
      </c>
      <c r="J27681" t="s">
        <v>77219</v>
      </c>
    </row>
    <row r="27682" spans="1:10" ht="16" x14ac:dyDescent="0.2">
      <c r="A27682" t="s">
        <v>77215</v>
      </c>
      <c r="B27682" t="s">
        <v>77211</v>
      </c>
      <c r="C27682" t="s">
        <v>77212</v>
      </c>
      <c r="D27682">
        <v>5</v>
      </c>
      <c r="E27682" t="s">
        <v>13</v>
      </c>
      <c r="F27682" t="s">
        <v>13</v>
      </c>
      <c r="G27682" t="s">
        <v>77213</v>
      </c>
      <c r="H27682" s="3" t="s">
        <v>77218</v>
      </c>
      <c r="I27682" t="s">
        <v>21964</v>
      </c>
      <c r="J27682" t="s">
        <v>77219</v>
      </c>
    </row>
    <row r="27683" spans="1:10" ht="16" x14ac:dyDescent="0.2">
      <c r="A27683" t="s">
        <v>77215</v>
      </c>
      <c r="B27683" t="s">
        <v>77220</v>
      </c>
      <c r="C27683" t="s">
        <v>77221</v>
      </c>
      <c r="D27683">
        <v>2</v>
      </c>
      <c r="E27683" t="s">
        <v>13</v>
      </c>
      <c r="F27683" t="s">
        <v>13</v>
      </c>
      <c r="G27683" t="s">
        <v>77213</v>
      </c>
      <c r="H27683" s="3" t="s">
        <v>77218</v>
      </c>
      <c r="I27683" t="s">
        <v>21964</v>
      </c>
      <c r="J27683" t="s">
        <v>77219</v>
      </c>
    </row>
    <row r="27684" spans="1:10" ht="16" x14ac:dyDescent="0.2">
      <c r="A27684" t="s">
        <v>77222</v>
      </c>
      <c r="B27684" t="s">
        <v>77211</v>
      </c>
      <c r="C27684" t="s">
        <v>77212</v>
      </c>
      <c r="D27684">
        <v>4</v>
      </c>
      <c r="E27684" t="s">
        <v>13</v>
      </c>
      <c r="F27684" t="s">
        <v>13</v>
      </c>
      <c r="G27684" t="s">
        <v>77213</v>
      </c>
      <c r="H27684" s="3" t="s">
        <v>77218</v>
      </c>
      <c r="I27684" t="s">
        <v>21964</v>
      </c>
      <c r="J27684" t="s">
        <v>77223</v>
      </c>
    </row>
    <row r="27685" spans="1:10" ht="16" x14ac:dyDescent="0.2">
      <c r="A27685" t="s">
        <v>77222</v>
      </c>
      <c r="B27685" t="s">
        <v>77205</v>
      </c>
      <c r="C27685" t="s">
        <v>77206</v>
      </c>
      <c r="D27685">
        <v>3</v>
      </c>
      <c r="E27685" t="s">
        <v>13</v>
      </c>
      <c r="F27685" t="s">
        <v>13</v>
      </c>
      <c r="G27685" t="s">
        <v>77213</v>
      </c>
      <c r="H27685" s="3" t="s">
        <v>77218</v>
      </c>
      <c r="I27685" t="s">
        <v>21964</v>
      </c>
      <c r="J27685" t="s">
        <v>77223</v>
      </c>
    </row>
    <row r="27686" spans="1:10" ht="16" x14ac:dyDescent="0.2">
      <c r="A27686" t="s">
        <v>36245</v>
      </c>
      <c r="B27686" t="s">
        <v>77224</v>
      </c>
      <c r="C27686" t="s">
        <v>77225</v>
      </c>
      <c r="D27686">
        <v>3</v>
      </c>
      <c r="E27686" t="s">
        <v>13</v>
      </c>
      <c r="F27686" t="s">
        <v>13</v>
      </c>
      <c r="G27686" t="s">
        <v>77213</v>
      </c>
      <c r="H27686" s="3" t="s">
        <v>77218</v>
      </c>
      <c r="I27686" t="s">
        <v>21964</v>
      </c>
      <c r="J27686" t="s">
        <v>36249</v>
      </c>
    </row>
    <row r="27687" spans="1:10" ht="16" x14ac:dyDescent="0.2">
      <c r="A27687" t="s">
        <v>36245</v>
      </c>
      <c r="B27687" t="s">
        <v>77216</v>
      </c>
      <c r="C27687" t="s">
        <v>77217</v>
      </c>
      <c r="D27687">
        <v>2</v>
      </c>
      <c r="E27687" t="s">
        <v>13</v>
      </c>
      <c r="F27687" t="s">
        <v>13</v>
      </c>
      <c r="G27687" t="s">
        <v>77213</v>
      </c>
      <c r="H27687" s="3" t="s">
        <v>77218</v>
      </c>
      <c r="I27687" t="s">
        <v>21964</v>
      </c>
      <c r="J27687" t="s">
        <v>36249</v>
      </c>
    </row>
    <row r="27688" spans="1:10" ht="16" x14ac:dyDescent="0.2">
      <c r="A27688" t="s">
        <v>36245</v>
      </c>
      <c r="B27688" t="s">
        <v>77211</v>
      </c>
      <c r="C27688" t="s">
        <v>77212</v>
      </c>
      <c r="D27688">
        <v>4</v>
      </c>
      <c r="E27688" t="s">
        <v>13</v>
      </c>
      <c r="F27688" t="s">
        <v>13</v>
      </c>
      <c r="G27688" t="s">
        <v>77213</v>
      </c>
      <c r="H27688" s="3" t="s">
        <v>77218</v>
      </c>
      <c r="I27688" t="s">
        <v>21964</v>
      </c>
      <c r="J27688" t="s">
        <v>36249</v>
      </c>
    </row>
    <row r="27689" spans="1:10" ht="16" x14ac:dyDescent="0.2">
      <c r="A27689" t="s">
        <v>32228</v>
      </c>
      <c r="B27689" t="s">
        <v>77226</v>
      </c>
      <c r="C27689" t="s">
        <v>77227</v>
      </c>
      <c r="D27689">
        <v>6</v>
      </c>
      <c r="E27689" t="s">
        <v>13</v>
      </c>
      <c r="F27689" t="s">
        <v>13</v>
      </c>
      <c r="G27689" t="s">
        <v>77213</v>
      </c>
      <c r="H27689" s="3" t="s">
        <v>77228</v>
      </c>
      <c r="I27689" t="s">
        <v>21964</v>
      </c>
      <c r="J27689" t="s">
        <v>32232</v>
      </c>
    </row>
    <row r="27690" spans="1:10" ht="16" x14ac:dyDescent="0.2">
      <c r="A27690" t="s">
        <v>32228</v>
      </c>
      <c r="B27690" t="s">
        <v>77229</v>
      </c>
      <c r="C27690" t="s">
        <v>77230</v>
      </c>
      <c r="D27690">
        <v>7</v>
      </c>
      <c r="E27690" t="s">
        <v>13</v>
      </c>
      <c r="F27690" t="s">
        <v>13</v>
      </c>
      <c r="G27690" t="s">
        <v>77213</v>
      </c>
      <c r="H27690" s="3" t="s">
        <v>77228</v>
      </c>
      <c r="I27690" t="s">
        <v>21964</v>
      </c>
      <c r="J27690" t="s">
        <v>32232</v>
      </c>
    </row>
    <row r="27691" spans="1:10" ht="16" x14ac:dyDescent="0.2">
      <c r="A27691" t="s">
        <v>32228</v>
      </c>
      <c r="B27691" t="s">
        <v>77216</v>
      </c>
      <c r="C27691" t="s">
        <v>77217</v>
      </c>
      <c r="D27691">
        <v>1</v>
      </c>
      <c r="E27691" t="s">
        <v>13</v>
      </c>
      <c r="F27691" t="s">
        <v>13</v>
      </c>
      <c r="G27691" t="s">
        <v>77213</v>
      </c>
      <c r="H27691" s="3" t="s">
        <v>77228</v>
      </c>
      <c r="I27691" t="s">
        <v>21964</v>
      </c>
      <c r="J27691" t="s">
        <v>32232</v>
      </c>
    </row>
    <row r="27692" spans="1:10" ht="16" x14ac:dyDescent="0.2">
      <c r="A27692" t="s">
        <v>77215</v>
      </c>
      <c r="B27692" t="s">
        <v>77205</v>
      </c>
      <c r="C27692" t="s">
        <v>77206</v>
      </c>
      <c r="D27692">
        <v>4</v>
      </c>
      <c r="E27692" t="s">
        <v>13</v>
      </c>
      <c r="F27692" t="s">
        <v>13</v>
      </c>
      <c r="G27692" t="s">
        <v>77213</v>
      </c>
      <c r="H27692" s="3" t="s">
        <v>77218</v>
      </c>
      <c r="I27692" t="s">
        <v>21964</v>
      </c>
      <c r="J27692" t="s">
        <v>77219</v>
      </c>
    </row>
    <row r="27693" spans="1:10" ht="16" x14ac:dyDescent="0.2">
      <c r="A27693" t="s">
        <v>77222</v>
      </c>
      <c r="B27693" t="s">
        <v>77229</v>
      </c>
      <c r="C27693" t="s">
        <v>77230</v>
      </c>
      <c r="D27693">
        <v>2</v>
      </c>
      <c r="E27693" t="s">
        <v>13</v>
      </c>
      <c r="F27693" t="s">
        <v>13</v>
      </c>
      <c r="G27693" t="s">
        <v>77213</v>
      </c>
      <c r="H27693" s="3" t="s">
        <v>77218</v>
      </c>
      <c r="I27693" t="s">
        <v>21964</v>
      </c>
      <c r="J27693" t="s">
        <v>77223</v>
      </c>
    </row>
    <row r="27694" spans="1:10" ht="16" x14ac:dyDescent="0.2">
      <c r="A27694" t="s">
        <v>77222</v>
      </c>
      <c r="B27694" t="s">
        <v>77226</v>
      </c>
      <c r="C27694" t="s">
        <v>77227</v>
      </c>
      <c r="D27694">
        <v>5</v>
      </c>
      <c r="E27694" t="s">
        <v>13</v>
      </c>
      <c r="F27694" t="s">
        <v>13</v>
      </c>
      <c r="G27694" t="s">
        <v>77213</v>
      </c>
      <c r="H27694" s="3" t="s">
        <v>77218</v>
      </c>
      <c r="I27694" t="s">
        <v>21964</v>
      </c>
      <c r="J27694" t="s">
        <v>77223</v>
      </c>
    </row>
    <row r="27695" spans="1:10" ht="16" x14ac:dyDescent="0.2">
      <c r="A27695" t="s">
        <v>77222</v>
      </c>
      <c r="B27695" t="s">
        <v>77209</v>
      </c>
      <c r="C27695" t="s">
        <v>77210</v>
      </c>
      <c r="D27695">
        <v>6</v>
      </c>
      <c r="E27695" t="s">
        <v>13</v>
      </c>
      <c r="F27695" t="s">
        <v>13</v>
      </c>
      <c r="G27695" t="s">
        <v>77213</v>
      </c>
      <c r="H27695" s="3" t="s">
        <v>77218</v>
      </c>
      <c r="I27695" t="s">
        <v>21964</v>
      </c>
      <c r="J27695" t="s">
        <v>77223</v>
      </c>
    </row>
    <row r="27696" spans="1:10" ht="16" x14ac:dyDescent="0.2">
      <c r="A27696" t="s">
        <v>6049</v>
      </c>
      <c r="B27696" t="s">
        <v>77231</v>
      </c>
      <c r="C27696" t="s">
        <v>77232</v>
      </c>
      <c r="D27696">
        <v>2</v>
      </c>
      <c r="E27696" t="s">
        <v>13</v>
      </c>
      <c r="F27696" t="s">
        <v>13</v>
      </c>
      <c r="G27696" t="s">
        <v>77213</v>
      </c>
      <c r="H27696" s="3" t="s">
        <v>77233</v>
      </c>
      <c r="I27696" t="s">
        <v>21964</v>
      </c>
      <c r="J27696" t="s">
        <v>6053</v>
      </c>
    </row>
    <row r="27697" spans="1:10" ht="16" x14ac:dyDescent="0.2">
      <c r="A27697" t="s">
        <v>77215</v>
      </c>
      <c r="B27697" t="s">
        <v>77229</v>
      </c>
      <c r="C27697" t="s">
        <v>77230</v>
      </c>
      <c r="D27697">
        <v>6</v>
      </c>
      <c r="E27697" t="s">
        <v>13</v>
      </c>
      <c r="F27697" t="s">
        <v>13</v>
      </c>
      <c r="G27697" t="s">
        <v>77213</v>
      </c>
      <c r="H27697" s="3" t="s">
        <v>77218</v>
      </c>
      <c r="I27697" t="s">
        <v>21964</v>
      </c>
      <c r="J27697" t="s">
        <v>77219</v>
      </c>
    </row>
    <row r="27698" spans="1:10" ht="16" x14ac:dyDescent="0.2">
      <c r="A27698" t="s">
        <v>77215</v>
      </c>
      <c r="B27698" t="s">
        <v>77226</v>
      </c>
      <c r="C27698" t="s">
        <v>77227</v>
      </c>
      <c r="D27698">
        <v>3</v>
      </c>
      <c r="E27698" t="s">
        <v>13</v>
      </c>
      <c r="F27698" t="s">
        <v>13</v>
      </c>
      <c r="G27698" t="s">
        <v>77213</v>
      </c>
      <c r="H27698" s="3" t="s">
        <v>77218</v>
      </c>
      <c r="I27698" t="s">
        <v>21964</v>
      </c>
      <c r="J27698" t="s">
        <v>77219</v>
      </c>
    </row>
    <row r="27699" spans="1:10" ht="16" x14ac:dyDescent="0.2">
      <c r="A27699" t="s">
        <v>77222</v>
      </c>
      <c r="B27699" t="s">
        <v>77216</v>
      </c>
      <c r="C27699" t="s">
        <v>77217</v>
      </c>
      <c r="D27699">
        <v>1</v>
      </c>
      <c r="E27699" t="s">
        <v>13</v>
      </c>
      <c r="F27699" t="s">
        <v>13</v>
      </c>
      <c r="G27699" t="s">
        <v>77213</v>
      </c>
      <c r="H27699" s="3" t="s">
        <v>77218</v>
      </c>
      <c r="I27699" t="s">
        <v>21964</v>
      </c>
      <c r="J27699" t="s">
        <v>77223</v>
      </c>
    </row>
    <row r="27700" spans="1:10" ht="16" x14ac:dyDescent="0.2">
      <c r="A27700" t="s">
        <v>63053</v>
      </c>
      <c r="B27700" t="s">
        <v>61284</v>
      </c>
      <c r="C27700" t="s">
        <v>77234</v>
      </c>
      <c r="D27700">
        <v>3</v>
      </c>
      <c r="E27700" t="s">
        <v>13</v>
      </c>
      <c r="F27700" t="s">
        <v>13</v>
      </c>
      <c r="G27700" t="s">
        <v>77235</v>
      </c>
      <c r="H27700" s="3" t="s">
        <v>77236</v>
      </c>
      <c r="I27700" t="s">
        <v>106</v>
      </c>
      <c r="J27700" t="s">
        <v>63056</v>
      </c>
    </row>
    <row r="27701" spans="1:10" ht="16" x14ac:dyDescent="0.2">
      <c r="A27701" t="s">
        <v>63053</v>
      </c>
      <c r="B27701" t="s">
        <v>77237</v>
      </c>
      <c r="C27701" t="s">
        <v>77238</v>
      </c>
      <c r="D27701">
        <v>4</v>
      </c>
      <c r="E27701" t="s">
        <v>13</v>
      </c>
      <c r="F27701" t="s">
        <v>13</v>
      </c>
      <c r="G27701" t="s">
        <v>77235</v>
      </c>
      <c r="H27701" s="3" t="s">
        <v>77236</v>
      </c>
      <c r="I27701" t="s">
        <v>106</v>
      </c>
      <c r="J27701" t="s">
        <v>63056</v>
      </c>
    </row>
    <row r="27702" spans="1:10" ht="16" x14ac:dyDescent="0.2">
      <c r="A27702" t="s">
        <v>77239</v>
      </c>
      <c r="B27702" t="s">
        <v>52104</v>
      </c>
      <c r="C27702" t="s">
        <v>52105</v>
      </c>
      <c r="D27702">
        <v>2</v>
      </c>
      <c r="E27702" t="s">
        <v>13</v>
      </c>
      <c r="F27702" t="s">
        <v>13</v>
      </c>
      <c r="G27702" t="s">
        <v>77240</v>
      </c>
      <c r="H27702" s="3" t="s">
        <v>77241</v>
      </c>
      <c r="I27702" t="s">
        <v>3979</v>
      </c>
      <c r="J27702" t="s">
        <v>77242</v>
      </c>
    </row>
    <row r="27703" spans="1:10" ht="16" x14ac:dyDescent="0.2">
      <c r="A27703" t="s">
        <v>77243</v>
      </c>
      <c r="B27703" t="s">
        <v>52104</v>
      </c>
      <c r="C27703" t="s">
        <v>52105</v>
      </c>
      <c r="D27703">
        <v>1</v>
      </c>
      <c r="E27703" t="s">
        <v>13</v>
      </c>
      <c r="F27703" t="s">
        <v>13</v>
      </c>
      <c r="G27703" t="s">
        <v>77240</v>
      </c>
      <c r="H27703" s="3" t="s">
        <v>77241</v>
      </c>
      <c r="I27703" t="s">
        <v>3979</v>
      </c>
      <c r="J27703" t="s">
        <v>77244</v>
      </c>
    </row>
    <row r="27704" spans="1:10" ht="16" x14ac:dyDescent="0.2">
      <c r="A27704" t="s">
        <v>77245</v>
      </c>
      <c r="B27704" t="s">
        <v>77246</v>
      </c>
      <c r="C27704" t="s">
        <v>77247</v>
      </c>
      <c r="D27704">
        <v>1</v>
      </c>
      <c r="E27704" t="s">
        <v>13</v>
      </c>
      <c r="F27704" t="s">
        <v>13</v>
      </c>
      <c r="G27704" t="s">
        <v>77240</v>
      </c>
      <c r="H27704" s="3" t="s">
        <v>77241</v>
      </c>
      <c r="I27704" t="s">
        <v>3979</v>
      </c>
      <c r="J27704" t="s">
        <v>77248</v>
      </c>
    </row>
    <row r="27705" spans="1:10" ht="16" x14ac:dyDescent="0.2">
      <c r="A27705" t="s">
        <v>77249</v>
      </c>
      <c r="B27705" t="s">
        <v>77250</v>
      </c>
      <c r="C27705" t="s">
        <v>77251</v>
      </c>
      <c r="D27705">
        <v>2</v>
      </c>
      <c r="E27705" t="s">
        <v>13</v>
      </c>
      <c r="F27705" t="s">
        <v>13</v>
      </c>
      <c r="G27705" t="s">
        <v>77240</v>
      </c>
      <c r="H27705" s="3" t="s">
        <v>77241</v>
      </c>
      <c r="I27705" t="s">
        <v>3979</v>
      </c>
      <c r="J27705" t="s">
        <v>77252</v>
      </c>
    </row>
    <row r="27706" spans="1:10" ht="16" x14ac:dyDescent="0.2">
      <c r="A27706" t="s">
        <v>77249</v>
      </c>
      <c r="B27706" t="s">
        <v>77246</v>
      </c>
      <c r="C27706" t="s">
        <v>77247</v>
      </c>
      <c r="D27706">
        <v>3</v>
      </c>
      <c r="E27706" t="s">
        <v>13</v>
      </c>
      <c r="F27706" t="s">
        <v>13</v>
      </c>
      <c r="G27706" t="s">
        <v>77240</v>
      </c>
      <c r="H27706" s="3" t="s">
        <v>77241</v>
      </c>
      <c r="I27706" t="s">
        <v>3979</v>
      </c>
      <c r="J27706" t="s">
        <v>77252</v>
      </c>
    </row>
    <row r="27707" spans="1:10" ht="16" x14ac:dyDescent="0.2">
      <c r="A27707" t="s">
        <v>77243</v>
      </c>
      <c r="B27707" t="s">
        <v>77250</v>
      </c>
      <c r="C27707" t="s">
        <v>77251</v>
      </c>
      <c r="D27707">
        <v>2</v>
      </c>
      <c r="E27707" t="s">
        <v>13</v>
      </c>
      <c r="F27707" t="s">
        <v>13</v>
      </c>
      <c r="G27707" t="s">
        <v>77240</v>
      </c>
      <c r="H27707" s="3" t="s">
        <v>77241</v>
      </c>
      <c r="I27707" t="s">
        <v>3979</v>
      </c>
      <c r="J27707" t="s">
        <v>77244</v>
      </c>
    </row>
    <row r="27708" spans="1:10" ht="16" x14ac:dyDescent="0.2">
      <c r="A27708" t="s">
        <v>77253</v>
      </c>
      <c r="B27708" t="s">
        <v>77254</v>
      </c>
      <c r="C27708" t="s">
        <v>77255</v>
      </c>
      <c r="D27708">
        <v>3</v>
      </c>
      <c r="E27708" t="s">
        <v>13</v>
      </c>
      <c r="F27708" t="s">
        <v>13</v>
      </c>
      <c r="G27708" t="s">
        <v>77240</v>
      </c>
      <c r="H27708" s="3" t="s">
        <v>77241</v>
      </c>
      <c r="I27708" t="s">
        <v>3979</v>
      </c>
      <c r="J27708" t="s">
        <v>77256</v>
      </c>
    </row>
    <row r="27709" spans="1:10" ht="16" x14ac:dyDescent="0.2">
      <c r="A27709" t="s">
        <v>77249</v>
      </c>
      <c r="B27709" t="s">
        <v>52104</v>
      </c>
      <c r="C27709" t="s">
        <v>52105</v>
      </c>
      <c r="D27709">
        <v>1</v>
      </c>
      <c r="E27709" t="s">
        <v>13</v>
      </c>
      <c r="F27709" t="s">
        <v>13</v>
      </c>
      <c r="G27709" t="s">
        <v>77240</v>
      </c>
      <c r="H27709" s="3" t="s">
        <v>77241</v>
      </c>
      <c r="I27709" t="s">
        <v>3979</v>
      </c>
      <c r="J27709" t="s">
        <v>77252</v>
      </c>
    </row>
    <row r="27710" spans="1:10" ht="16" x14ac:dyDescent="0.2">
      <c r="A27710" t="s">
        <v>77257</v>
      </c>
      <c r="B27710" t="s">
        <v>77246</v>
      </c>
      <c r="C27710" t="s">
        <v>77247</v>
      </c>
      <c r="D27710">
        <v>3</v>
      </c>
      <c r="E27710" t="s">
        <v>13</v>
      </c>
      <c r="F27710" t="s">
        <v>13</v>
      </c>
      <c r="G27710" t="s">
        <v>77240</v>
      </c>
      <c r="H27710" s="3" t="s">
        <v>77241</v>
      </c>
      <c r="I27710" t="s">
        <v>3979</v>
      </c>
      <c r="J27710" t="s">
        <v>77258</v>
      </c>
    </row>
    <row r="27711" spans="1:10" ht="16" x14ac:dyDescent="0.2">
      <c r="A27711" t="s">
        <v>77253</v>
      </c>
      <c r="B27711" t="s">
        <v>77250</v>
      </c>
      <c r="C27711" t="s">
        <v>77251</v>
      </c>
      <c r="D27711">
        <v>1</v>
      </c>
      <c r="E27711" t="s">
        <v>13</v>
      </c>
      <c r="F27711" t="s">
        <v>13</v>
      </c>
      <c r="G27711" t="s">
        <v>77240</v>
      </c>
      <c r="H27711" s="3" t="s">
        <v>77241</v>
      </c>
      <c r="I27711" t="s">
        <v>3979</v>
      </c>
      <c r="J27711" t="s">
        <v>77256</v>
      </c>
    </row>
    <row r="27712" spans="1:10" ht="16" x14ac:dyDescent="0.2">
      <c r="A27712" t="s">
        <v>77239</v>
      </c>
      <c r="B27712" t="s">
        <v>77250</v>
      </c>
      <c r="C27712" t="s">
        <v>77251</v>
      </c>
      <c r="D27712">
        <v>1</v>
      </c>
      <c r="E27712" t="s">
        <v>13</v>
      </c>
      <c r="F27712" t="s">
        <v>13</v>
      </c>
      <c r="G27712" t="s">
        <v>77240</v>
      </c>
      <c r="H27712" s="3" t="s">
        <v>77241</v>
      </c>
      <c r="I27712" t="s">
        <v>3979</v>
      </c>
      <c r="J27712" t="s">
        <v>77242</v>
      </c>
    </row>
    <row r="27713" spans="1:10" ht="16" x14ac:dyDescent="0.2">
      <c r="A27713" t="s">
        <v>77259</v>
      </c>
      <c r="B27713" t="s">
        <v>77250</v>
      </c>
      <c r="C27713" t="s">
        <v>77251</v>
      </c>
      <c r="D27713">
        <v>1</v>
      </c>
      <c r="E27713" t="s">
        <v>13</v>
      </c>
      <c r="F27713" t="s">
        <v>13</v>
      </c>
      <c r="G27713" t="s">
        <v>77240</v>
      </c>
      <c r="H27713" s="3" t="s">
        <v>77241</v>
      </c>
      <c r="I27713" t="s">
        <v>3979</v>
      </c>
      <c r="J27713" t="s">
        <v>77260</v>
      </c>
    </row>
    <row r="27714" spans="1:10" ht="16" x14ac:dyDescent="0.2">
      <c r="A27714" t="s">
        <v>77243</v>
      </c>
      <c r="B27714" t="s">
        <v>77254</v>
      </c>
      <c r="C27714" t="s">
        <v>77255</v>
      </c>
      <c r="D27714">
        <v>4</v>
      </c>
      <c r="E27714" t="s">
        <v>13</v>
      </c>
      <c r="F27714" t="s">
        <v>13</v>
      </c>
      <c r="G27714" t="s">
        <v>77240</v>
      </c>
      <c r="H27714" s="3" t="s">
        <v>77241</v>
      </c>
      <c r="I27714" t="s">
        <v>3979</v>
      </c>
      <c r="J27714" t="s">
        <v>77244</v>
      </c>
    </row>
    <row r="27715" spans="1:10" ht="16" x14ac:dyDescent="0.2">
      <c r="A27715" t="s">
        <v>77257</v>
      </c>
      <c r="B27715" t="s">
        <v>77250</v>
      </c>
      <c r="C27715" t="s">
        <v>77251</v>
      </c>
      <c r="D27715">
        <v>2</v>
      </c>
      <c r="E27715" t="s">
        <v>13</v>
      </c>
      <c r="F27715" t="s">
        <v>13</v>
      </c>
      <c r="G27715" t="s">
        <v>77240</v>
      </c>
      <c r="H27715" s="3" t="s">
        <v>77241</v>
      </c>
      <c r="I27715" t="s">
        <v>3979</v>
      </c>
      <c r="J27715" t="s">
        <v>77258</v>
      </c>
    </row>
    <row r="27716" spans="1:10" ht="16" x14ac:dyDescent="0.2">
      <c r="A27716" t="s">
        <v>77245</v>
      </c>
      <c r="B27716" t="s">
        <v>77250</v>
      </c>
      <c r="C27716" t="s">
        <v>77251</v>
      </c>
      <c r="D27716">
        <v>3</v>
      </c>
      <c r="E27716" t="s">
        <v>13</v>
      </c>
      <c r="F27716" t="s">
        <v>13</v>
      </c>
      <c r="G27716" t="s">
        <v>77240</v>
      </c>
      <c r="H27716" s="3" t="s">
        <v>77241</v>
      </c>
      <c r="I27716" t="s">
        <v>3979</v>
      </c>
      <c r="J27716" t="s">
        <v>77248</v>
      </c>
    </row>
    <row r="27717" spans="1:10" ht="16" x14ac:dyDescent="0.2">
      <c r="A27717" t="s">
        <v>77245</v>
      </c>
      <c r="B27717" t="s">
        <v>52104</v>
      </c>
      <c r="C27717" t="s">
        <v>52105</v>
      </c>
      <c r="D27717">
        <v>2</v>
      </c>
      <c r="E27717" t="s">
        <v>13</v>
      </c>
      <c r="F27717" t="s">
        <v>13</v>
      </c>
      <c r="G27717" t="s">
        <v>77240</v>
      </c>
      <c r="H27717" s="3" t="s">
        <v>77241</v>
      </c>
      <c r="I27717" t="s">
        <v>3979</v>
      </c>
      <c r="J27717" t="s">
        <v>77248</v>
      </c>
    </row>
    <row r="27718" spans="1:10" ht="16" x14ac:dyDescent="0.2">
      <c r="A27718" t="s">
        <v>77243</v>
      </c>
      <c r="B27718" t="s">
        <v>77261</v>
      </c>
      <c r="C27718" t="s">
        <v>77262</v>
      </c>
      <c r="D27718">
        <v>3</v>
      </c>
      <c r="E27718" t="s">
        <v>13</v>
      </c>
      <c r="F27718" t="s">
        <v>13</v>
      </c>
      <c r="G27718" t="s">
        <v>77240</v>
      </c>
      <c r="H27718" s="3" t="s">
        <v>77241</v>
      </c>
      <c r="I27718" t="s">
        <v>3979</v>
      </c>
      <c r="J27718" t="s">
        <v>77244</v>
      </c>
    </row>
    <row r="27719" spans="1:10" ht="16" x14ac:dyDescent="0.2">
      <c r="A27719" t="s">
        <v>42812</v>
      </c>
      <c r="B27719" t="s">
        <v>77263</v>
      </c>
      <c r="C27719" t="s">
        <v>77264</v>
      </c>
      <c r="D27719">
        <v>2</v>
      </c>
      <c r="E27719" t="s">
        <v>13</v>
      </c>
      <c r="F27719" t="s">
        <v>13</v>
      </c>
      <c r="G27719" t="s">
        <v>77240</v>
      </c>
      <c r="H27719" s="3" t="s">
        <v>77241</v>
      </c>
      <c r="I27719" t="s">
        <v>3979</v>
      </c>
      <c r="J27719" t="s">
        <v>42817</v>
      </c>
    </row>
    <row r="27720" spans="1:10" ht="16" x14ac:dyDescent="0.2">
      <c r="A27720" t="s">
        <v>77257</v>
      </c>
      <c r="B27720" t="s">
        <v>52104</v>
      </c>
      <c r="C27720" t="s">
        <v>52105</v>
      </c>
      <c r="D27720">
        <v>1</v>
      </c>
      <c r="E27720" t="s">
        <v>13</v>
      </c>
      <c r="F27720" t="s">
        <v>13</v>
      </c>
      <c r="G27720" t="s">
        <v>77240</v>
      </c>
      <c r="H27720" s="3" t="s">
        <v>77241</v>
      </c>
      <c r="I27720" t="s">
        <v>3979</v>
      </c>
      <c r="J27720" t="s">
        <v>77258</v>
      </c>
    </row>
    <row r="27721" spans="1:10" ht="16" x14ac:dyDescent="0.2">
      <c r="A27721" t="s">
        <v>77253</v>
      </c>
      <c r="B27721" t="s">
        <v>77261</v>
      </c>
      <c r="C27721" t="s">
        <v>77262</v>
      </c>
      <c r="D27721">
        <v>2</v>
      </c>
      <c r="E27721" t="s">
        <v>13</v>
      </c>
      <c r="F27721" t="s">
        <v>13</v>
      </c>
      <c r="G27721" t="s">
        <v>77240</v>
      </c>
      <c r="H27721" s="3" t="s">
        <v>77241</v>
      </c>
      <c r="I27721" t="s">
        <v>3979</v>
      </c>
      <c r="J27721" t="s">
        <v>77256</v>
      </c>
    </row>
    <row r="27722" spans="1:10" ht="16" x14ac:dyDescent="0.2">
      <c r="A27722" t="s">
        <v>77259</v>
      </c>
      <c r="B27722" t="s">
        <v>52104</v>
      </c>
      <c r="C27722" t="s">
        <v>52105</v>
      </c>
      <c r="D27722">
        <v>2</v>
      </c>
      <c r="E27722" t="s">
        <v>13</v>
      </c>
      <c r="F27722" t="s">
        <v>13</v>
      </c>
      <c r="G27722" t="s">
        <v>77240</v>
      </c>
      <c r="H27722" s="3" t="s">
        <v>77241</v>
      </c>
      <c r="I27722" t="s">
        <v>3979</v>
      </c>
      <c r="J27722" t="s">
        <v>77260</v>
      </c>
    </row>
    <row r="27723" spans="1:10" ht="16" x14ac:dyDescent="0.2">
      <c r="A27723" t="s">
        <v>50275</v>
      </c>
      <c r="B27723" t="s">
        <v>77265</v>
      </c>
      <c r="C27723" t="s">
        <v>77266</v>
      </c>
      <c r="D27723">
        <v>3</v>
      </c>
      <c r="E27723" t="s">
        <v>13</v>
      </c>
      <c r="F27723" t="s">
        <v>13</v>
      </c>
      <c r="G27723" t="s">
        <v>77240</v>
      </c>
      <c r="H27723" s="3" t="s">
        <v>77267</v>
      </c>
      <c r="I27723" t="s">
        <v>3979</v>
      </c>
      <c r="J27723" t="s">
        <v>50278</v>
      </c>
    </row>
    <row r="27724" spans="1:10" ht="16" x14ac:dyDescent="0.2">
      <c r="A27724" t="s">
        <v>31701</v>
      </c>
      <c r="B27724" t="s">
        <v>77268</v>
      </c>
      <c r="C27724" t="s">
        <v>77269</v>
      </c>
      <c r="D27724">
        <v>2</v>
      </c>
      <c r="E27724" t="s">
        <v>13</v>
      </c>
      <c r="F27724" t="s">
        <v>13</v>
      </c>
      <c r="G27724" t="s">
        <v>77270</v>
      </c>
      <c r="H27724" s="3" t="s">
        <v>77271</v>
      </c>
      <c r="I27724" t="s">
        <v>3979</v>
      </c>
      <c r="J27724" t="s">
        <v>31706</v>
      </c>
    </row>
    <row r="27725" spans="1:10" ht="16" x14ac:dyDescent="0.2">
      <c r="A27725" t="s">
        <v>73824</v>
      </c>
      <c r="B27725" t="s">
        <v>77272</v>
      </c>
      <c r="C27725" t="s">
        <v>77273</v>
      </c>
      <c r="D27725">
        <v>2</v>
      </c>
      <c r="E27725" t="s">
        <v>13</v>
      </c>
      <c r="F27725" t="s">
        <v>13</v>
      </c>
      <c r="G27725" t="s">
        <v>77270</v>
      </c>
      <c r="H27725" s="3" t="s">
        <v>77271</v>
      </c>
      <c r="I27725" t="s">
        <v>3979</v>
      </c>
      <c r="J27725" t="s">
        <v>73829</v>
      </c>
    </row>
    <row r="27726" spans="1:10" ht="16" x14ac:dyDescent="0.2">
      <c r="A27726" t="s">
        <v>31701</v>
      </c>
      <c r="B27726" t="s">
        <v>77274</v>
      </c>
      <c r="C27726" t="s">
        <v>77275</v>
      </c>
      <c r="D27726">
        <v>3</v>
      </c>
      <c r="E27726" t="s">
        <v>13</v>
      </c>
      <c r="F27726" t="s">
        <v>13</v>
      </c>
      <c r="G27726" t="s">
        <v>77270</v>
      </c>
      <c r="H27726" s="3" t="s">
        <v>77271</v>
      </c>
      <c r="I27726" t="s">
        <v>3979</v>
      </c>
      <c r="J27726" t="s">
        <v>31706</v>
      </c>
    </row>
    <row r="27727" spans="1:10" ht="16" x14ac:dyDescent="0.2">
      <c r="A27727" t="s">
        <v>31701</v>
      </c>
      <c r="B27727" t="s">
        <v>77276</v>
      </c>
      <c r="C27727" t="s">
        <v>77277</v>
      </c>
      <c r="D27727">
        <v>1</v>
      </c>
      <c r="E27727" t="s">
        <v>13</v>
      </c>
      <c r="F27727" t="s">
        <v>13</v>
      </c>
      <c r="G27727" t="s">
        <v>77270</v>
      </c>
      <c r="H27727" s="3" t="s">
        <v>77271</v>
      </c>
      <c r="I27727" t="s">
        <v>3979</v>
      </c>
      <c r="J27727" t="s">
        <v>31706</v>
      </c>
    </row>
    <row r="27728" spans="1:10" ht="16" x14ac:dyDescent="0.2">
      <c r="A27728" t="s">
        <v>77278</v>
      </c>
      <c r="B27728" t="s">
        <v>77279</v>
      </c>
      <c r="C27728" t="s">
        <v>77280</v>
      </c>
      <c r="D27728">
        <v>1</v>
      </c>
      <c r="E27728" t="s">
        <v>13</v>
      </c>
      <c r="F27728" t="s">
        <v>13</v>
      </c>
      <c r="G27728" t="s">
        <v>77281</v>
      </c>
      <c r="H27728" s="3" t="s">
        <v>77282</v>
      </c>
      <c r="I27728" t="s">
        <v>3979</v>
      </c>
      <c r="J27728" t="s">
        <v>77283</v>
      </c>
    </row>
    <row r="27729" spans="1:10" ht="16" x14ac:dyDescent="0.2">
      <c r="A27729" t="s">
        <v>77278</v>
      </c>
      <c r="B27729" t="s">
        <v>77284</v>
      </c>
      <c r="C27729" t="s">
        <v>77285</v>
      </c>
      <c r="D27729">
        <v>2</v>
      </c>
      <c r="E27729" t="s">
        <v>13</v>
      </c>
      <c r="F27729" t="s">
        <v>13</v>
      </c>
      <c r="G27729" t="s">
        <v>77281</v>
      </c>
      <c r="H27729" s="3" t="s">
        <v>77282</v>
      </c>
      <c r="I27729" t="s">
        <v>3979</v>
      </c>
      <c r="J27729" t="s">
        <v>77283</v>
      </c>
    </row>
    <row r="27730" spans="1:10" ht="16" x14ac:dyDescent="0.2">
      <c r="A27730" t="s">
        <v>25743</v>
      </c>
      <c r="B27730" t="s">
        <v>77286</v>
      </c>
      <c r="C27730" t="s">
        <v>77287</v>
      </c>
      <c r="D27730">
        <v>1</v>
      </c>
      <c r="E27730" t="s">
        <v>13</v>
      </c>
      <c r="F27730" t="s">
        <v>13</v>
      </c>
      <c r="G27730" t="s">
        <v>77288</v>
      </c>
      <c r="H27730" s="3" t="s">
        <v>77289</v>
      </c>
      <c r="I27730" t="s">
        <v>3979</v>
      </c>
      <c r="J27730" t="s">
        <v>25747</v>
      </c>
    </row>
    <row r="27731" spans="1:10" ht="16" x14ac:dyDescent="0.2">
      <c r="A27731" t="s">
        <v>74715</v>
      </c>
      <c r="B27731" t="s">
        <v>77290</v>
      </c>
      <c r="C27731" t="s">
        <v>77291</v>
      </c>
      <c r="D27731">
        <v>3</v>
      </c>
      <c r="E27731" t="s">
        <v>13</v>
      </c>
      <c r="F27731" t="s">
        <v>13</v>
      </c>
      <c r="G27731" t="s">
        <v>77288</v>
      </c>
      <c r="H27731" s="3" t="s">
        <v>77292</v>
      </c>
      <c r="I27731" t="s">
        <v>3979</v>
      </c>
      <c r="J27731" t="s">
        <v>74720</v>
      </c>
    </row>
    <row r="27732" spans="1:10" ht="16" x14ac:dyDescent="0.2">
      <c r="A27732" t="s">
        <v>74715</v>
      </c>
      <c r="B27732" t="s">
        <v>77293</v>
      </c>
      <c r="C27732" t="s">
        <v>77294</v>
      </c>
      <c r="D27732">
        <v>2</v>
      </c>
      <c r="E27732" t="s">
        <v>13</v>
      </c>
      <c r="F27732" t="s">
        <v>13</v>
      </c>
      <c r="G27732" t="s">
        <v>77288</v>
      </c>
      <c r="H27732" s="3" t="s">
        <v>77292</v>
      </c>
      <c r="I27732" t="s">
        <v>3979</v>
      </c>
      <c r="J27732" t="s">
        <v>74720</v>
      </c>
    </row>
    <row r="27733" spans="1:10" ht="16" x14ac:dyDescent="0.2">
      <c r="A27733" t="s">
        <v>25328</v>
      </c>
      <c r="B27733" t="s">
        <v>77295</v>
      </c>
      <c r="C27733" t="s">
        <v>77296</v>
      </c>
      <c r="D27733">
        <v>2</v>
      </c>
      <c r="E27733" t="s">
        <v>13</v>
      </c>
      <c r="F27733" t="s">
        <v>13</v>
      </c>
      <c r="G27733" t="s">
        <v>77297</v>
      </c>
      <c r="H27733" s="3" t="s">
        <v>77298</v>
      </c>
      <c r="I27733" t="s">
        <v>3979</v>
      </c>
      <c r="J27733" t="s">
        <v>25330</v>
      </c>
    </row>
    <row r="27734" spans="1:10" ht="16" x14ac:dyDescent="0.2">
      <c r="A27734" t="s">
        <v>25328</v>
      </c>
      <c r="B27734" t="s">
        <v>77299</v>
      </c>
      <c r="C27734" t="s">
        <v>77300</v>
      </c>
      <c r="D27734">
        <v>3</v>
      </c>
      <c r="E27734" t="s">
        <v>13</v>
      </c>
      <c r="F27734" t="s">
        <v>13</v>
      </c>
      <c r="G27734" t="s">
        <v>77297</v>
      </c>
      <c r="H27734" s="3" t="s">
        <v>77298</v>
      </c>
      <c r="I27734" t="s">
        <v>3979</v>
      </c>
      <c r="J27734" t="s">
        <v>25330</v>
      </c>
    </row>
    <row r="27735" spans="1:10" ht="16" x14ac:dyDescent="0.2">
      <c r="A27735" t="s">
        <v>35421</v>
      </c>
      <c r="B27735" t="s">
        <v>77295</v>
      </c>
      <c r="C27735" t="s">
        <v>77296</v>
      </c>
      <c r="D27735">
        <v>4</v>
      </c>
      <c r="E27735" t="s">
        <v>13</v>
      </c>
      <c r="F27735" t="s">
        <v>13</v>
      </c>
      <c r="G27735" t="s">
        <v>77297</v>
      </c>
      <c r="H27735" s="3" t="s">
        <v>77298</v>
      </c>
      <c r="I27735" t="s">
        <v>3979</v>
      </c>
      <c r="J27735" t="s">
        <v>35424</v>
      </c>
    </row>
    <row r="27736" spans="1:10" ht="16" x14ac:dyDescent="0.2">
      <c r="A27736" t="s">
        <v>77301</v>
      </c>
      <c r="B27736" t="s">
        <v>35741</v>
      </c>
      <c r="C27736" t="s">
        <v>35742</v>
      </c>
      <c r="D27736">
        <v>2</v>
      </c>
      <c r="E27736" t="s">
        <v>13</v>
      </c>
      <c r="F27736" t="s">
        <v>13</v>
      </c>
      <c r="G27736" t="s">
        <v>77297</v>
      </c>
      <c r="H27736" s="3" t="s">
        <v>77298</v>
      </c>
      <c r="I27736" t="s">
        <v>3979</v>
      </c>
      <c r="J27736" t="s">
        <v>77302</v>
      </c>
    </row>
    <row r="27737" spans="1:10" ht="16" x14ac:dyDescent="0.2">
      <c r="A27737" t="s">
        <v>77301</v>
      </c>
      <c r="B27737" t="s">
        <v>35422</v>
      </c>
      <c r="C27737" t="s">
        <v>35423</v>
      </c>
      <c r="D27737">
        <v>1</v>
      </c>
      <c r="E27737" t="s">
        <v>13</v>
      </c>
      <c r="F27737" t="s">
        <v>13</v>
      </c>
      <c r="G27737" t="s">
        <v>77303</v>
      </c>
      <c r="H27737" s="3" t="s">
        <v>77304</v>
      </c>
      <c r="I27737" t="s">
        <v>3979</v>
      </c>
      <c r="J27737" t="s">
        <v>77302</v>
      </c>
    </row>
    <row r="27738" spans="1:10" ht="16" x14ac:dyDescent="0.2">
      <c r="A27738" t="s">
        <v>77301</v>
      </c>
      <c r="B27738" t="s">
        <v>77295</v>
      </c>
      <c r="C27738" t="s">
        <v>77296</v>
      </c>
      <c r="D27738">
        <v>3</v>
      </c>
      <c r="E27738" t="s">
        <v>13</v>
      </c>
      <c r="F27738" t="s">
        <v>13</v>
      </c>
      <c r="G27738" t="s">
        <v>77303</v>
      </c>
      <c r="H27738" s="3" t="s">
        <v>77304</v>
      </c>
      <c r="I27738" t="s">
        <v>3979</v>
      </c>
      <c r="J27738" t="s">
        <v>77302</v>
      </c>
    </row>
    <row r="27739" spans="1:10" ht="16" x14ac:dyDescent="0.2">
      <c r="A27739" t="s">
        <v>77305</v>
      </c>
      <c r="B27739" t="s">
        <v>77295</v>
      </c>
      <c r="C27739" t="s">
        <v>77296</v>
      </c>
      <c r="D27739">
        <v>3</v>
      </c>
      <c r="E27739" t="s">
        <v>13</v>
      </c>
      <c r="F27739" t="s">
        <v>13</v>
      </c>
      <c r="G27739" t="s">
        <v>77303</v>
      </c>
      <c r="H27739" s="3" t="s">
        <v>77306</v>
      </c>
      <c r="I27739" t="s">
        <v>3979</v>
      </c>
      <c r="J27739" t="s">
        <v>77307</v>
      </c>
    </row>
    <row r="27740" spans="1:10" ht="16" x14ac:dyDescent="0.2">
      <c r="A27740" t="s">
        <v>77308</v>
      </c>
      <c r="B27740" t="s">
        <v>77309</v>
      </c>
      <c r="C27740" t="s">
        <v>77310</v>
      </c>
      <c r="D27740">
        <v>2</v>
      </c>
      <c r="E27740" t="s">
        <v>13</v>
      </c>
      <c r="F27740" t="s">
        <v>13</v>
      </c>
      <c r="G27740" t="s">
        <v>77311</v>
      </c>
      <c r="H27740" s="3" t="s">
        <v>77312</v>
      </c>
      <c r="I27740" t="s">
        <v>3979</v>
      </c>
      <c r="J27740" t="s">
        <v>77313</v>
      </c>
    </row>
    <row r="27741" spans="1:10" ht="16" x14ac:dyDescent="0.2">
      <c r="A27741" t="s">
        <v>77308</v>
      </c>
      <c r="B27741" t="s">
        <v>77314</v>
      </c>
      <c r="C27741" t="s">
        <v>77315</v>
      </c>
      <c r="D27741">
        <v>3</v>
      </c>
      <c r="E27741" t="s">
        <v>13</v>
      </c>
      <c r="F27741" t="s">
        <v>13</v>
      </c>
      <c r="G27741" t="s">
        <v>77311</v>
      </c>
      <c r="H27741" s="3" t="s">
        <v>77312</v>
      </c>
      <c r="I27741" t="s">
        <v>3979</v>
      </c>
      <c r="J27741" t="s">
        <v>77313</v>
      </c>
    </row>
    <row r="27742" spans="1:10" ht="16" x14ac:dyDescent="0.2">
      <c r="A27742" t="s">
        <v>77308</v>
      </c>
      <c r="B27742" t="s">
        <v>77316</v>
      </c>
      <c r="C27742" t="s">
        <v>77317</v>
      </c>
      <c r="D27742">
        <v>1</v>
      </c>
      <c r="E27742" t="s">
        <v>13</v>
      </c>
      <c r="F27742" t="s">
        <v>13</v>
      </c>
      <c r="G27742" t="s">
        <v>77311</v>
      </c>
      <c r="H27742" s="3" t="s">
        <v>77318</v>
      </c>
      <c r="I27742" t="s">
        <v>3979</v>
      </c>
      <c r="J27742" t="s">
        <v>77313</v>
      </c>
    </row>
    <row r="27743" spans="1:10" ht="16" x14ac:dyDescent="0.2">
      <c r="A27743" t="s">
        <v>77319</v>
      </c>
      <c r="B27743" t="s">
        <v>77320</v>
      </c>
      <c r="C27743" t="s">
        <v>77321</v>
      </c>
      <c r="D27743">
        <v>3</v>
      </c>
      <c r="E27743" t="s">
        <v>13</v>
      </c>
      <c r="F27743" t="s">
        <v>13</v>
      </c>
      <c r="G27743" t="s">
        <v>77322</v>
      </c>
      <c r="H27743" s="3" t="s">
        <v>77323</v>
      </c>
      <c r="I27743" t="s">
        <v>3979</v>
      </c>
      <c r="J27743" t="s">
        <v>77324</v>
      </c>
    </row>
    <row r="27744" spans="1:10" ht="16" x14ac:dyDescent="0.2">
      <c r="A27744" t="s">
        <v>77325</v>
      </c>
      <c r="B27744" t="s">
        <v>77326</v>
      </c>
      <c r="C27744" t="s">
        <v>77327</v>
      </c>
      <c r="D27744">
        <v>1</v>
      </c>
      <c r="E27744" t="s">
        <v>13</v>
      </c>
      <c r="F27744" t="s">
        <v>13</v>
      </c>
      <c r="G27744" t="s">
        <v>77322</v>
      </c>
      <c r="H27744" s="3" t="s">
        <v>77323</v>
      </c>
      <c r="I27744" t="s">
        <v>3979</v>
      </c>
      <c r="J27744" t="s">
        <v>77328</v>
      </c>
    </row>
    <row r="27745" spans="1:10" ht="16" x14ac:dyDescent="0.2">
      <c r="A27745" t="s">
        <v>77319</v>
      </c>
      <c r="B27745" t="s">
        <v>77329</v>
      </c>
      <c r="C27745" t="s">
        <v>77330</v>
      </c>
      <c r="D27745">
        <v>1</v>
      </c>
      <c r="E27745" t="s">
        <v>13</v>
      </c>
      <c r="F27745" t="s">
        <v>13</v>
      </c>
      <c r="G27745" t="s">
        <v>77322</v>
      </c>
      <c r="H27745" s="3" t="s">
        <v>77323</v>
      </c>
      <c r="I27745" t="s">
        <v>3979</v>
      </c>
      <c r="J27745" t="s">
        <v>77324</v>
      </c>
    </row>
    <row r="27746" spans="1:10" ht="16" x14ac:dyDescent="0.2">
      <c r="A27746" t="s">
        <v>77331</v>
      </c>
      <c r="B27746" t="s">
        <v>77332</v>
      </c>
      <c r="C27746" t="s">
        <v>77333</v>
      </c>
      <c r="D27746">
        <v>1</v>
      </c>
      <c r="E27746" t="s">
        <v>13</v>
      </c>
      <c r="F27746" t="s">
        <v>13</v>
      </c>
      <c r="G27746" t="s">
        <v>77322</v>
      </c>
      <c r="H27746" s="3" t="s">
        <v>77334</v>
      </c>
      <c r="I27746" t="s">
        <v>3979</v>
      </c>
      <c r="J27746" t="s">
        <v>77335</v>
      </c>
    </row>
    <row r="27747" spans="1:10" ht="16" x14ac:dyDescent="0.2">
      <c r="A27747" t="s">
        <v>77325</v>
      </c>
      <c r="B27747" t="s">
        <v>77336</v>
      </c>
      <c r="C27747" t="s">
        <v>77337</v>
      </c>
      <c r="D27747">
        <v>2</v>
      </c>
      <c r="E27747" t="s">
        <v>13</v>
      </c>
      <c r="F27747" t="s">
        <v>13</v>
      </c>
      <c r="G27747" t="s">
        <v>77322</v>
      </c>
      <c r="H27747" s="3" t="s">
        <v>77338</v>
      </c>
      <c r="I27747" t="s">
        <v>3979</v>
      </c>
      <c r="J27747" t="s">
        <v>77328</v>
      </c>
    </row>
    <row r="27748" spans="1:10" ht="16" x14ac:dyDescent="0.2">
      <c r="A27748" t="s">
        <v>77319</v>
      </c>
      <c r="B27748" t="s">
        <v>77339</v>
      </c>
      <c r="C27748" t="s">
        <v>77340</v>
      </c>
      <c r="D27748">
        <v>2</v>
      </c>
      <c r="E27748" t="s">
        <v>13</v>
      </c>
      <c r="F27748" t="s">
        <v>13</v>
      </c>
      <c r="G27748" t="s">
        <v>77322</v>
      </c>
      <c r="H27748" s="3" t="s">
        <v>77323</v>
      </c>
      <c r="I27748" t="s">
        <v>3979</v>
      </c>
      <c r="J27748" t="s">
        <v>77324</v>
      </c>
    </row>
    <row r="27749" spans="1:10" ht="16" x14ac:dyDescent="0.2">
      <c r="A27749" t="s">
        <v>77319</v>
      </c>
      <c r="B27749" t="s">
        <v>77341</v>
      </c>
      <c r="C27749" t="s">
        <v>77342</v>
      </c>
      <c r="D27749">
        <v>4</v>
      </c>
      <c r="E27749" t="s">
        <v>13</v>
      </c>
      <c r="F27749" t="s">
        <v>13</v>
      </c>
      <c r="G27749" t="s">
        <v>77322</v>
      </c>
      <c r="H27749" s="3" t="s">
        <v>77323</v>
      </c>
      <c r="I27749" t="s">
        <v>3979</v>
      </c>
      <c r="J27749" t="s">
        <v>77324</v>
      </c>
    </row>
    <row r="27750" spans="1:10" ht="16" x14ac:dyDescent="0.2">
      <c r="A27750" t="s">
        <v>68632</v>
      </c>
      <c r="B27750" t="s">
        <v>77343</v>
      </c>
      <c r="C27750" t="s">
        <v>77344</v>
      </c>
      <c r="D27750">
        <v>2</v>
      </c>
      <c r="E27750" t="s">
        <v>13</v>
      </c>
      <c r="F27750" t="s">
        <v>13</v>
      </c>
      <c r="G27750" t="s">
        <v>77345</v>
      </c>
      <c r="H27750" s="3" t="s">
        <v>77346</v>
      </c>
      <c r="I27750" t="s">
        <v>3979</v>
      </c>
      <c r="J27750" t="s">
        <v>68637</v>
      </c>
    </row>
    <row r="27751" spans="1:10" ht="16" x14ac:dyDescent="0.2">
      <c r="A27751" t="s">
        <v>77347</v>
      </c>
      <c r="B27751" t="s">
        <v>77348</v>
      </c>
      <c r="C27751" t="s">
        <v>77349</v>
      </c>
      <c r="D27751">
        <v>1</v>
      </c>
      <c r="E27751" t="s">
        <v>13</v>
      </c>
      <c r="F27751" t="s">
        <v>13</v>
      </c>
      <c r="G27751" t="s">
        <v>77350</v>
      </c>
      <c r="H27751" s="3" t="s">
        <v>77351</v>
      </c>
      <c r="I27751" t="s">
        <v>3979</v>
      </c>
      <c r="J27751" t="s">
        <v>77352</v>
      </c>
    </row>
    <row r="27752" spans="1:10" ht="32" x14ac:dyDescent="0.2">
      <c r="A27752" t="s">
        <v>48325</v>
      </c>
      <c r="B27752" t="s">
        <v>77353</v>
      </c>
      <c r="C27752" t="s">
        <v>77354</v>
      </c>
      <c r="D27752">
        <v>2</v>
      </c>
      <c r="E27752" t="s">
        <v>13</v>
      </c>
      <c r="F27752" t="s">
        <v>13</v>
      </c>
      <c r="G27752" t="s">
        <v>77350</v>
      </c>
      <c r="H27752" s="3" t="s">
        <v>77355</v>
      </c>
      <c r="I27752" t="s">
        <v>3979</v>
      </c>
      <c r="J27752" t="s">
        <v>48330</v>
      </c>
    </row>
    <row r="27753" spans="1:10" ht="32" x14ac:dyDescent="0.2">
      <c r="A27753" t="s">
        <v>48325</v>
      </c>
      <c r="B27753" t="s">
        <v>77356</v>
      </c>
      <c r="C27753" t="s">
        <v>77357</v>
      </c>
      <c r="D27753">
        <v>1</v>
      </c>
      <c r="E27753" t="s">
        <v>13</v>
      </c>
      <c r="F27753" t="s">
        <v>13</v>
      </c>
      <c r="G27753" t="s">
        <v>77350</v>
      </c>
      <c r="H27753" s="3" t="s">
        <v>77355</v>
      </c>
      <c r="I27753" t="s">
        <v>3979</v>
      </c>
      <c r="J27753" t="s">
        <v>48330</v>
      </c>
    </row>
    <row r="27754" spans="1:10" ht="16" x14ac:dyDescent="0.2">
      <c r="A27754" t="s">
        <v>77347</v>
      </c>
      <c r="B27754" t="s">
        <v>77358</v>
      </c>
      <c r="C27754" t="s">
        <v>77359</v>
      </c>
      <c r="D27754">
        <v>3</v>
      </c>
      <c r="E27754" t="s">
        <v>13</v>
      </c>
      <c r="F27754" t="s">
        <v>13</v>
      </c>
      <c r="G27754" t="s">
        <v>77350</v>
      </c>
      <c r="H27754" s="3" t="s">
        <v>77351</v>
      </c>
      <c r="I27754" t="s">
        <v>3979</v>
      </c>
      <c r="J27754" t="s">
        <v>77352</v>
      </c>
    </row>
    <row r="27755" spans="1:10" ht="16" x14ac:dyDescent="0.2">
      <c r="A27755" t="s">
        <v>77347</v>
      </c>
      <c r="B27755" t="s">
        <v>77360</v>
      </c>
      <c r="C27755" t="s">
        <v>77361</v>
      </c>
      <c r="D27755">
        <v>2</v>
      </c>
      <c r="E27755" t="s">
        <v>13</v>
      </c>
      <c r="F27755" t="s">
        <v>13</v>
      </c>
      <c r="G27755" t="s">
        <v>77350</v>
      </c>
      <c r="H27755" s="3" t="s">
        <v>77351</v>
      </c>
      <c r="I27755" t="s">
        <v>3979</v>
      </c>
      <c r="J27755" t="s">
        <v>77352</v>
      </c>
    </row>
    <row r="27756" spans="1:10" ht="16" x14ac:dyDescent="0.2">
      <c r="A27756" t="s">
        <v>73824</v>
      </c>
      <c r="B27756" t="s">
        <v>77362</v>
      </c>
      <c r="C27756" t="s">
        <v>77363</v>
      </c>
      <c r="D27756">
        <v>5</v>
      </c>
      <c r="E27756" t="s">
        <v>13</v>
      </c>
      <c r="F27756" t="s">
        <v>13</v>
      </c>
      <c r="G27756" t="s">
        <v>77364</v>
      </c>
      <c r="H27756" s="3" t="s">
        <v>77365</v>
      </c>
      <c r="I27756" t="s">
        <v>3979</v>
      </c>
      <c r="J27756" t="s">
        <v>73829</v>
      </c>
    </row>
    <row r="27757" spans="1:10" ht="16" x14ac:dyDescent="0.2">
      <c r="A27757" t="s">
        <v>77366</v>
      </c>
      <c r="B27757" t="s">
        <v>73825</v>
      </c>
      <c r="C27757" t="s">
        <v>73826</v>
      </c>
      <c r="D27757">
        <v>1</v>
      </c>
      <c r="E27757" t="s">
        <v>13</v>
      </c>
      <c r="F27757" t="s">
        <v>13</v>
      </c>
      <c r="G27757" t="s">
        <v>77364</v>
      </c>
      <c r="H27757" s="3" t="s">
        <v>77367</v>
      </c>
      <c r="I27757" t="s">
        <v>3979</v>
      </c>
      <c r="J27757" t="s">
        <v>77368</v>
      </c>
    </row>
    <row r="27758" spans="1:10" ht="16" x14ac:dyDescent="0.2">
      <c r="A27758" t="s">
        <v>35318</v>
      </c>
      <c r="B27758" t="s">
        <v>73825</v>
      </c>
      <c r="C27758" t="s">
        <v>73826</v>
      </c>
      <c r="D27758">
        <v>1</v>
      </c>
      <c r="E27758" t="s">
        <v>13</v>
      </c>
      <c r="F27758" t="s">
        <v>13</v>
      </c>
      <c r="G27758" t="s">
        <v>77364</v>
      </c>
      <c r="H27758" s="3" t="s">
        <v>77367</v>
      </c>
      <c r="I27758" t="s">
        <v>3979</v>
      </c>
      <c r="J27758" t="s">
        <v>35319</v>
      </c>
    </row>
    <row r="27759" spans="1:10" ht="16" x14ac:dyDescent="0.2">
      <c r="A27759" t="s">
        <v>73824</v>
      </c>
      <c r="B27759" t="s">
        <v>77369</v>
      </c>
      <c r="C27759" t="s">
        <v>77370</v>
      </c>
      <c r="D27759">
        <v>4</v>
      </c>
      <c r="E27759" t="s">
        <v>13</v>
      </c>
      <c r="F27759" t="s">
        <v>13</v>
      </c>
      <c r="G27759" t="s">
        <v>77364</v>
      </c>
      <c r="H27759" s="3" t="s">
        <v>77365</v>
      </c>
      <c r="I27759" t="s">
        <v>3979</v>
      </c>
      <c r="J27759" t="s">
        <v>73829</v>
      </c>
    </row>
    <row r="27760" spans="1:10" ht="16" x14ac:dyDescent="0.2">
      <c r="A27760" t="s">
        <v>77371</v>
      </c>
      <c r="B27760" t="s">
        <v>73825</v>
      </c>
      <c r="C27760" t="s">
        <v>73826</v>
      </c>
      <c r="D27760">
        <v>1</v>
      </c>
      <c r="E27760" t="s">
        <v>13</v>
      </c>
      <c r="F27760" t="s">
        <v>13</v>
      </c>
      <c r="G27760" t="s">
        <v>77364</v>
      </c>
      <c r="H27760" s="3" t="s">
        <v>77367</v>
      </c>
      <c r="I27760" t="s">
        <v>3979</v>
      </c>
      <c r="J27760" t="s">
        <v>77372</v>
      </c>
    </row>
    <row r="27761" spans="1:10" ht="16" x14ac:dyDescent="0.2">
      <c r="A27761" t="s">
        <v>77373</v>
      </c>
      <c r="B27761" t="s">
        <v>73825</v>
      </c>
      <c r="C27761" t="s">
        <v>73826</v>
      </c>
      <c r="D27761">
        <v>1</v>
      </c>
      <c r="E27761" t="s">
        <v>13</v>
      </c>
      <c r="F27761" t="s">
        <v>13</v>
      </c>
      <c r="G27761" t="s">
        <v>77364</v>
      </c>
      <c r="H27761" s="3" t="s">
        <v>77367</v>
      </c>
      <c r="I27761" t="s">
        <v>3979</v>
      </c>
      <c r="J27761" t="s">
        <v>77374</v>
      </c>
    </row>
    <row r="27762" spans="1:10" ht="16" x14ac:dyDescent="0.2">
      <c r="A27762" t="s">
        <v>25883</v>
      </c>
      <c r="B27762" t="s">
        <v>73825</v>
      </c>
      <c r="C27762" t="s">
        <v>73826</v>
      </c>
      <c r="D27762">
        <v>1</v>
      </c>
      <c r="E27762" t="s">
        <v>13</v>
      </c>
      <c r="F27762" t="s">
        <v>13</v>
      </c>
      <c r="G27762" t="s">
        <v>77364</v>
      </c>
      <c r="H27762" s="3" t="s">
        <v>77375</v>
      </c>
      <c r="I27762" t="s">
        <v>3979</v>
      </c>
      <c r="J27762" t="s">
        <v>25889</v>
      </c>
    </row>
    <row r="27763" spans="1:10" ht="16" x14ac:dyDescent="0.2">
      <c r="A27763" t="s">
        <v>72895</v>
      </c>
      <c r="B27763" t="s">
        <v>77362</v>
      </c>
      <c r="C27763" t="s">
        <v>77363</v>
      </c>
      <c r="D27763">
        <v>2</v>
      </c>
      <c r="E27763" t="s">
        <v>13</v>
      </c>
      <c r="F27763" t="s">
        <v>13</v>
      </c>
      <c r="G27763" t="s">
        <v>77364</v>
      </c>
      <c r="H27763" s="3" t="s">
        <v>77365</v>
      </c>
      <c r="I27763" t="s">
        <v>3979</v>
      </c>
      <c r="J27763" t="s">
        <v>72896</v>
      </c>
    </row>
    <row r="27764" spans="1:10" ht="16" x14ac:dyDescent="0.2">
      <c r="A27764" t="s">
        <v>31711</v>
      </c>
      <c r="B27764" t="s">
        <v>77362</v>
      </c>
      <c r="C27764" t="s">
        <v>77363</v>
      </c>
      <c r="D27764">
        <v>2</v>
      </c>
      <c r="E27764" t="s">
        <v>13</v>
      </c>
      <c r="F27764" t="s">
        <v>13</v>
      </c>
      <c r="G27764" t="s">
        <v>77364</v>
      </c>
      <c r="H27764" s="3" t="s">
        <v>77365</v>
      </c>
      <c r="I27764" t="s">
        <v>3979</v>
      </c>
      <c r="J27764" t="s">
        <v>31715</v>
      </c>
    </row>
    <row r="27765" spans="1:10" ht="16" x14ac:dyDescent="0.2">
      <c r="A27765" t="s">
        <v>31711</v>
      </c>
      <c r="B27765" t="s">
        <v>73825</v>
      </c>
      <c r="C27765" t="s">
        <v>73826</v>
      </c>
      <c r="D27765">
        <v>1</v>
      </c>
      <c r="E27765" t="s">
        <v>13</v>
      </c>
      <c r="F27765" t="s">
        <v>13</v>
      </c>
      <c r="G27765" t="s">
        <v>77364</v>
      </c>
      <c r="H27765" s="3" t="s">
        <v>77376</v>
      </c>
      <c r="I27765" t="s">
        <v>3979</v>
      </c>
      <c r="J27765" t="s">
        <v>31715</v>
      </c>
    </row>
    <row r="27766" spans="1:10" ht="16" x14ac:dyDescent="0.2">
      <c r="A27766" t="s">
        <v>77305</v>
      </c>
      <c r="B27766" t="s">
        <v>73825</v>
      </c>
      <c r="C27766" t="s">
        <v>73826</v>
      </c>
      <c r="D27766">
        <v>2</v>
      </c>
      <c r="E27766" t="s">
        <v>13</v>
      </c>
      <c r="F27766" t="s">
        <v>13</v>
      </c>
      <c r="G27766" t="s">
        <v>77364</v>
      </c>
      <c r="H27766" s="3" t="s">
        <v>77375</v>
      </c>
      <c r="I27766" t="s">
        <v>3979</v>
      </c>
      <c r="J27766" t="s">
        <v>77307</v>
      </c>
    </row>
    <row r="27767" spans="1:10" ht="16" x14ac:dyDescent="0.2">
      <c r="A27767" t="s">
        <v>72895</v>
      </c>
      <c r="B27767" t="s">
        <v>73825</v>
      </c>
      <c r="C27767" t="s">
        <v>73826</v>
      </c>
      <c r="D27767">
        <v>1</v>
      </c>
      <c r="E27767" t="s">
        <v>13</v>
      </c>
      <c r="F27767" t="s">
        <v>13</v>
      </c>
      <c r="G27767" t="s">
        <v>77364</v>
      </c>
      <c r="H27767" s="3" t="s">
        <v>77376</v>
      </c>
      <c r="I27767" t="s">
        <v>3979</v>
      </c>
      <c r="J27767" t="s">
        <v>72896</v>
      </c>
    </row>
    <row r="27768" spans="1:10" ht="16" x14ac:dyDescent="0.2">
      <c r="A27768" t="s">
        <v>72895</v>
      </c>
      <c r="B27768" t="s">
        <v>77377</v>
      </c>
      <c r="C27768" t="s">
        <v>77378</v>
      </c>
      <c r="D27768">
        <v>3</v>
      </c>
      <c r="E27768" t="s">
        <v>13</v>
      </c>
      <c r="F27768" t="s">
        <v>13</v>
      </c>
      <c r="G27768" t="s">
        <v>77364</v>
      </c>
      <c r="H27768" s="3" t="s">
        <v>77379</v>
      </c>
      <c r="I27768" t="s">
        <v>3979</v>
      </c>
      <c r="J27768" t="s">
        <v>72896</v>
      </c>
    </row>
    <row r="27769" spans="1:10" ht="16" x14ac:dyDescent="0.2">
      <c r="A27769" t="s">
        <v>75777</v>
      </c>
      <c r="B27769" t="s">
        <v>77380</v>
      </c>
      <c r="C27769" t="s">
        <v>77381</v>
      </c>
      <c r="D27769">
        <v>3</v>
      </c>
      <c r="E27769" t="s">
        <v>13</v>
      </c>
      <c r="F27769" t="s">
        <v>13</v>
      </c>
      <c r="G27769" t="s">
        <v>77382</v>
      </c>
      <c r="H27769" s="3" t="s">
        <v>77383</v>
      </c>
      <c r="I27769" t="s">
        <v>3979</v>
      </c>
      <c r="J27769" t="s">
        <v>75780</v>
      </c>
    </row>
    <row r="27770" spans="1:10" ht="16" x14ac:dyDescent="0.2">
      <c r="A27770" t="s">
        <v>19259</v>
      </c>
      <c r="B27770" t="s">
        <v>77384</v>
      </c>
      <c r="C27770" t="s">
        <v>77385</v>
      </c>
      <c r="D27770">
        <v>2</v>
      </c>
      <c r="E27770" t="s">
        <v>13</v>
      </c>
      <c r="F27770" t="s">
        <v>13</v>
      </c>
      <c r="G27770" t="s">
        <v>77382</v>
      </c>
      <c r="H27770" s="3" t="s">
        <v>77386</v>
      </c>
      <c r="I27770" t="s">
        <v>3979</v>
      </c>
      <c r="J27770" t="s">
        <v>19260</v>
      </c>
    </row>
    <row r="27771" spans="1:10" ht="16" x14ac:dyDescent="0.2">
      <c r="A27771" t="s">
        <v>73824</v>
      </c>
      <c r="B27771" t="s">
        <v>77387</v>
      </c>
      <c r="C27771" t="s">
        <v>77388</v>
      </c>
      <c r="D27771">
        <v>3</v>
      </c>
      <c r="E27771" t="s">
        <v>13</v>
      </c>
      <c r="F27771" t="s">
        <v>13</v>
      </c>
      <c r="G27771" t="s">
        <v>77382</v>
      </c>
      <c r="H27771" s="3" t="s">
        <v>77389</v>
      </c>
      <c r="I27771" t="s">
        <v>3979</v>
      </c>
      <c r="J27771" t="s">
        <v>73829</v>
      </c>
    </row>
    <row r="27772" spans="1:10" ht="16" x14ac:dyDescent="0.2">
      <c r="A27772" t="s">
        <v>77390</v>
      </c>
      <c r="B27772" t="s">
        <v>77387</v>
      </c>
      <c r="C27772" t="s">
        <v>77388</v>
      </c>
      <c r="D27772">
        <v>1</v>
      </c>
      <c r="E27772" t="s">
        <v>13</v>
      </c>
      <c r="F27772" t="s">
        <v>13</v>
      </c>
      <c r="G27772" t="s">
        <v>77382</v>
      </c>
      <c r="H27772" s="3" t="s">
        <v>77391</v>
      </c>
      <c r="I27772" t="s">
        <v>3979</v>
      </c>
      <c r="J27772" t="s">
        <v>77392</v>
      </c>
    </row>
    <row r="27773" spans="1:10" ht="16" x14ac:dyDescent="0.2">
      <c r="A27773" t="s">
        <v>75777</v>
      </c>
      <c r="B27773" t="s">
        <v>77393</v>
      </c>
      <c r="C27773" t="s">
        <v>77394</v>
      </c>
      <c r="D27773">
        <v>2</v>
      </c>
      <c r="E27773" t="s">
        <v>13</v>
      </c>
      <c r="F27773" t="s">
        <v>13</v>
      </c>
      <c r="G27773" t="s">
        <v>77382</v>
      </c>
      <c r="H27773" s="3" t="s">
        <v>77383</v>
      </c>
      <c r="I27773" t="s">
        <v>3979</v>
      </c>
      <c r="J27773" t="s">
        <v>75780</v>
      </c>
    </row>
    <row r="27774" spans="1:10" ht="16" x14ac:dyDescent="0.2">
      <c r="A27774" t="s">
        <v>5554</v>
      </c>
      <c r="B27774" t="s">
        <v>77395</v>
      </c>
      <c r="C27774" t="s">
        <v>77396</v>
      </c>
      <c r="D27774">
        <v>4</v>
      </c>
      <c r="E27774" t="s">
        <v>13</v>
      </c>
      <c r="F27774" t="s">
        <v>13</v>
      </c>
      <c r="G27774" t="s">
        <v>77397</v>
      </c>
      <c r="H27774" s="3" t="s">
        <v>77398</v>
      </c>
      <c r="I27774" t="s">
        <v>3979</v>
      </c>
      <c r="J27774" t="s">
        <v>5556</v>
      </c>
    </row>
    <row r="27775" spans="1:10" ht="16" x14ac:dyDescent="0.2">
      <c r="A27775" t="s">
        <v>42802</v>
      </c>
      <c r="B27775" t="s">
        <v>77399</v>
      </c>
      <c r="C27775" t="s">
        <v>77400</v>
      </c>
      <c r="D27775">
        <v>2</v>
      </c>
      <c r="E27775" t="s">
        <v>13</v>
      </c>
      <c r="F27775" t="s">
        <v>13</v>
      </c>
      <c r="G27775" t="s">
        <v>77401</v>
      </c>
      <c r="H27775" s="3" t="s">
        <v>77402</v>
      </c>
      <c r="I27775" t="s">
        <v>3979</v>
      </c>
      <c r="J27775" t="s">
        <v>42807</v>
      </c>
    </row>
    <row r="27776" spans="1:10" ht="32" x14ac:dyDescent="0.2">
      <c r="A27776" t="s">
        <v>23467</v>
      </c>
      <c r="B27776" t="s">
        <v>77403</v>
      </c>
      <c r="C27776" t="s">
        <v>77404</v>
      </c>
      <c r="D27776">
        <v>1</v>
      </c>
      <c r="E27776" t="s">
        <v>77405</v>
      </c>
      <c r="F27776" t="s">
        <v>13</v>
      </c>
      <c r="G27776" t="s">
        <v>77406</v>
      </c>
      <c r="H27776" s="3" t="s">
        <v>77407</v>
      </c>
      <c r="I27776" t="s">
        <v>5804</v>
      </c>
      <c r="J27776" t="s">
        <v>23472</v>
      </c>
    </row>
    <row r="27777" spans="1:10" ht="16" x14ac:dyDescent="0.2">
      <c r="A27777" t="s">
        <v>49503</v>
      </c>
      <c r="B27777" t="s">
        <v>77408</v>
      </c>
      <c r="C27777" t="s">
        <v>77409</v>
      </c>
      <c r="D27777">
        <v>2</v>
      </c>
      <c r="E27777" t="s">
        <v>77405</v>
      </c>
      <c r="F27777" t="s">
        <v>13</v>
      </c>
      <c r="G27777" t="s">
        <v>77406</v>
      </c>
      <c r="H27777" s="3" t="s">
        <v>77410</v>
      </c>
      <c r="I27777" t="s">
        <v>5804</v>
      </c>
      <c r="J27777" t="s">
        <v>49506</v>
      </c>
    </row>
    <row r="27778" spans="1:10" ht="16" x14ac:dyDescent="0.2">
      <c r="A27778" t="s">
        <v>23467</v>
      </c>
      <c r="B27778" t="s">
        <v>77411</v>
      </c>
      <c r="C27778" t="s">
        <v>77412</v>
      </c>
      <c r="D27778">
        <v>3</v>
      </c>
      <c r="E27778" t="s">
        <v>77405</v>
      </c>
      <c r="F27778" t="s">
        <v>13</v>
      </c>
      <c r="G27778" t="s">
        <v>77406</v>
      </c>
      <c r="H27778" s="3" t="s">
        <v>77413</v>
      </c>
      <c r="I27778" t="s">
        <v>5804</v>
      </c>
      <c r="J27778" t="s">
        <v>23472</v>
      </c>
    </row>
    <row r="27779" spans="1:10" ht="16" x14ac:dyDescent="0.2">
      <c r="A27779" t="s">
        <v>27314</v>
      </c>
      <c r="B27779" t="s">
        <v>77414</v>
      </c>
      <c r="C27779" t="s">
        <v>77415</v>
      </c>
      <c r="D27779">
        <v>1</v>
      </c>
      <c r="E27779" t="s">
        <v>77405</v>
      </c>
      <c r="F27779" t="s">
        <v>13</v>
      </c>
      <c r="G27779" t="s">
        <v>77406</v>
      </c>
      <c r="H27779" s="3" t="s">
        <v>77413</v>
      </c>
      <c r="I27779" t="s">
        <v>5804</v>
      </c>
      <c r="J27779" t="s">
        <v>27319</v>
      </c>
    </row>
    <row r="27780" spans="1:10" ht="16" x14ac:dyDescent="0.2">
      <c r="A27780" t="s">
        <v>49476</v>
      </c>
      <c r="B27780" t="s">
        <v>77416</v>
      </c>
      <c r="C27780" t="s">
        <v>77417</v>
      </c>
      <c r="D27780">
        <v>1</v>
      </c>
      <c r="E27780" t="s">
        <v>77405</v>
      </c>
      <c r="F27780" t="s">
        <v>13</v>
      </c>
      <c r="G27780" t="s">
        <v>77406</v>
      </c>
      <c r="H27780" s="3" t="s">
        <v>77418</v>
      </c>
      <c r="I27780" t="s">
        <v>5804</v>
      </c>
      <c r="J27780" t="s">
        <v>49481</v>
      </c>
    </row>
    <row r="27781" spans="1:10" ht="32" x14ac:dyDescent="0.2">
      <c r="A27781" t="s">
        <v>77419</v>
      </c>
      <c r="B27781" t="s">
        <v>77420</v>
      </c>
      <c r="C27781" t="s">
        <v>77421</v>
      </c>
      <c r="D27781">
        <v>1</v>
      </c>
      <c r="E27781" t="s">
        <v>13</v>
      </c>
      <c r="F27781" t="s">
        <v>13</v>
      </c>
      <c r="G27781" t="s">
        <v>77422</v>
      </c>
      <c r="H27781" s="3" t="s">
        <v>77423</v>
      </c>
      <c r="I27781" t="s">
        <v>7603</v>
      </c>
      <c r="J27781" t="s">
        <v>77424</v>
      </c>
    </row>
    <row r="27782" spans="1:10" ht="16" x14ac:dyDescent="0.2">
      <c r="A27782" t="s">
        <v>77425</v>
      </c>
      <c r="B27782" t="s">
        <v>77426</v>
      </c>
      <c r="C27782" t="s">
        <v>77427</v>
      </c>
      <c r="D27782">
        <v>1</v>
      </c>
      <c r="E27782" t="s">
        <v>13</v>
      </c>
      <c r="F27782" t="s">
        <v>13</v>
      </c>
      <c r="G27782" t="s">
        <v>77428</v>
      </c>
      <c r="H27782" s="3" t="s">
        <v>77429</v>
      </c>
      <c r="I27782" t="s">
        <v>1658</v>
      </c>
      <c r="J27782" t="s">
        <v>77430</v>
      </c>
    </row>
    <row r="27783" spans="1:10" ht="16" x14ac:dyDescent="0.2">
      <c r="A27783" t="s">
        <v>77431</v>
      </c>
      <c r="B27783" t="s">
        <v>77432</v>
      </c>
      <c r="C27783" t="s">
        <v>77433</v>
      </c>
      <c r="D27783">
        <v>1</v>
      </c>
      <c r="E27783" t="s">
        <v>13</v>
      </c>
      <c r="F27783" t="s">
        <v>13</v>
      </c>
      <c r="G27783" t="s">
        <v>77428</v>
      </c>
      <c r="H27783" s="3" t="s">
        <v>77429</v>
      </c>
      <c r="I27783" t="s">
        <v>1658</v>
      </c>
      <c r="J27783" t="s">
        <v>77434</v>
      </c>
    </row>
    <row r="27784" spans="1:10" ht="16" x14ac:dyDescent="0.2">
      <c r="A27784" t="s">
        <v>77425</v>
      </c>
      <c r="B27784" t="s">
        <v>77435</v>
      </c>
      <c r="C27784" t="s">
        <v>77436</v>
      </c>
      <c r="D27784">
        <v>3</v>
      </c>
      <c r="E27784" t="s">
        <v>13</v>
      </c>
      <c r="F27784" t="s">
        <v>13</v>
      </c>
      <c r="G27784" t="s">
        <v>77428</v>
      </c>
      <c r="H27784" s="3" t="s">
        <v>77429</v>
      </c>
      <c r="I27784" t="s">
        <v>1658</v>
      </c>
      <c r="J27784" t="s">
        <v>77430</v>
      </c>
    </row>
    <row r="27785" spans="1:10" ht="16" x14ac:dyDescent="0.2">
      <c r="A27785" t="s">
        <v>77425</v>
      </c>
      <c r="B27785" t="s">
        <v>77437</v>
      </c>
      <c r="C27785" t="s">
        <v>77438</v>
      </c>
      <c r="D27785">
        <v>2</v>
      </c>
      <c r="E27785" t="s">
        <v>13</v>
      </c>
      <c r="F27785" t="s">
        <v>13</v>
      </c>
      <c r="G27785" t="s">
        <v>77428</v>
      </c>
      <c r="H27785" s="3" t="s">
        <v>77429</v>
      </c>
      <c r="I27785" t="s">
        <v>1658</v>
      </c>
      <c r="J27785" t="s">
        <v>77430</v>
      </c>
    </row>
    <row r="27786" spans="1:10" ht="32" x14ac:dyDescent="0.2">
      <c r="A27786" t="s">
        <v>4238</v>
      </c>
      <c r="B27786" t="s">
        <v>43612</v>
      </c>
      <c r="C27786" t="s">
        <v>77439</v>
      </c>
      <c r="D27786">
        <v>2</v>
      </c>
      <c r="E27786" t="s">
        <v>13</v>
      </c>
      <c r="F27786" t="s">
        <v>13</v>
      </c>
      <c r="G27786" t="s">
        <v>77428</v>
      </c>
      <c r="H27786" s="3" t="s">
        <v>77440</v>
      </c>
      <c r="I27786" t="s">
        <v>1658</v>
      </c>
      <c r="J27786" t="s">
        <v>4241</v>
      </c>
    </row>
    <row r="27787" spans="1:10" ht="16" x14ac:dyDescent="0.2">
      <c r="A27787" t="s">
        <v>77441</v>
      </c>
      <c r="B27787" t="s">
        <v>77442</v>
      </c>
      <c r="C27787" t="s">
        <v>77443</v>
      </c>
      <c r="D27787">
        <v>3</v>
      </c>
      <c r="E27787" t="s">
        <v>13</v>
      </c>
      <c r="F27787" t="s">
        <v>13</v>
      </c>
      <c r="G27787" t="s">
        <v>77428</v>
      </c>
      <c r="H27787" s="3" t="s">
        <v>77429</v>
      </c>
      <c r="I27787" t="s">
        <v>1658</v>
      </c>
      <c r="J27787" t="s">
        <v>77444</v>
      </c>
    </row>
    <row r="27788" spans="1:10" ht="16" x14ac:dyDescent="0.2">
      <c r="A27788" t="s">
        <v>77441</v>
      </c>
      <c r="B27788" t="s">
        <v>77445</v>
      </c>
      <c r="C27788" t="s">
        <v>77446</v>
      </c>
      <c r="D27788">
        <v>1</v>
      </c>
      <c r="E27788" t="s">
        <v>13</v>
      </c>
      <c r="F27788" t="s">
        <v>13</v>
      </c>
      <c r="G27788" t="s">
        <v>77428</v>
      </c>
      <c r="H27788" s="3" t="s">
        <v>77429</v>
      </c>
      <c r="I27788" t="s">
        <v>1658</v>
      </c>
      <c r="J27788" t="s">
        <v>77444</v>
      </c>
    </row>
    <row r="27789" spans="1:10" ht="16" x14ac:dyDescent="0.2">
      <c r="A27789" t="s">
        <v>77441</v>
      </c>
      <c r="B27789" t="s">
        <v>77447</v>
      </c>
      <c r="C27789" t="s">
        <v>77448</v>
      </c>
      <c r="D27789">
        <v>2</v>
      </c>
      <c r="E27789" t="s">
        <v>13</v>
      </c>
      <c r="F27789" t="s">
        <v>13</v>
      </c>
      <c r="G27789" t="s">
        <v>77428</v>
      </c>
      <c r="H27789" s="3" t="s">
        <v>77429</v>
      </c>
      <c r="I27789" t="s">
        <v>1658</v>
      </c>
      <c r="J27789" t="s">
        <v>77444</v>
      </c>
    </row>
    <row r="27790" spans="1:10" ht="16" x14ac:dyDescent="0.2">
      <c r="A27790" t="s">
        <v>36476</v>
      </c>
      <c r="B27790" t="s">
        <v>77449</v>
      </c>
      <c r="C27790" t="s">
        <v>77450</v>
      </c>
      <c r="D27790">
        <v>2</v>
      </c>
      <c r="E27790" t="s">
        <v>13</v>
      </c>
      <c r="F27790" t="s">
        <v>13</v>
      </c>
      <c r="G27790" t="s">
        <v>77451</v>
      </c>
      <c r="H27790" s="3" t="s">
        <v>77452</v>
      </c>
      <c r="I27790" t="s">
        <v>1658</v>
      </c>
      <c r="J27790" t="s">
        <v>36481</v>
      </c>
    </row>
    <row r="27791" spans="1:10" ht="16" x14ac:dyDescent="0.2">
      <c r="A27791" t="s">
        <v>36476</v>
      </c>
      <c r="B27791" t="s">
        <v>77453</v>
      </c>
      <c r="C27791" t="s">
        <v>77454</v>
      </c>
      <c r="D27791">
        <v>3</v>
      </c>
      <c r="E27791" t="s">
        <v>13</v>
      </c>
      <c r="F27791" t="s">
        <v>13</v>
      </c>
      <c r="G27791" t="s">
        <v>77451</v>
      </c>
      <c r="H27791" s="3" t="s">
        <v>77452</v>
      </c>
      <c r="I27791" t="s">
        <v>1658</v>
      </c>
      <c r="J27791" t="s">
        <v>36481</v>
      </c>
    </row>
    <row r="27792" spans="1:10" ht="32" x14ac:dyDescent="0.2">
      <c r="A27792" t="s">
        <v>77455</v>
      </c>
      <c r="B27792" t="s">
        <v>77456</v>
      </c>
      <c r="C27792" t="s">
        <v>77457</v>
      </c>
      <c r="D27792">
        <v>1</v>
      </c>
      <c r="E27792" t="s">
        <v>13</v>
      </c>
      <c r="F27792" t="s">
        <v>13</v>
      </c>
      <c r="G27792" t="s">
        <v>77458</v>
      </c>
      <c r="H27792" s="3" t="s">
        <v>77459</v>
      </c>
      <c r="I27792" t="s">
        <v>1658</v>
      </c>
      <c r="J27792" t="s">
        <v>77460</v>
      </c>
    </row>
    <row r="27793" spans="1:10" ht="16" x14ac:dyDescent="0.2">
      <c r="A27793" t="s">
        <v>77461</v>
      </c>
      <c r="B27793" t="s">
        <v>77462</v>
      </c>
      <c r="C27793" t="s">
        <v>77463</v>
      </c>
      <c r="D27793">
        <v>2</v>
      </c>
      <c r="E27793" t="s">
        <v>13</v>
      </c>
      <c r="F27793" t="s">
        <v>13</v>
      </c>
      <c r="G27793" t="s">
        <v>77458</v>
      </c>
      <c r="H27793" s="3" t="s">
        <v>77464</v>
      </c>
      <c r="I27793" t="s">
        <v>1658</v>
      </c>
      <c r="J27793" t="s">
        <v>77465</v>
      </c>
    </row>
    <row r="27794" spans="1:10" ht="16" x14ac:dyDescent="0.2">
      <c r="A27794" t="s">
        <v>77461</v>
      </c>
      <c r="B27794" t="s">
        <v>77466</v>
      </c>
      <c r="C27794" t="s">
        <v>77467</v>
      </c>
      <c r="D27794">
        <v>1</v>
      </c>
      <c r="E27794" t="s">
        <v>13</v>
      </c>
      <c r="F27794" t="s">
        <v>13</v>
      </c>
      <c r="G27794" t="s">
        <v>77458</v>
      </c>
      <c r="H27794" s="3" t="s">
        <v>77464</v>
      </c>
      <c r="I27794" t="s">
        <v>1658</v>
      </c>
      <c r="J27794" t="s">
        <v>77465</v>
      </c>
    </row>
    <row r="27795" spans="1:10" ht="16" x14ac:dyDescent="0.2">
      <c r="A27795" t="s">
        <v>77455</v>
      </c>
      <c r="B27795" t="s">
        <v>77468</v>
      </c>
      <c r="C27795" t="s">
        <v>77469</v>
      </c>
      <c r="D27795">
        <v>3</v>
      </c>
      <c r="E27795" t="s">
        <v>13</v>
      </c>
      <c r="F27795" t="s">
        <v>13</v>
      </c>
      <c r="G27795" t="s">
        <v>77458</v>
      </c>
      <c r="H27795" s="3" t="s">
        <v>77464</v>
      </c>
      <c r="I27795" t="s">
        <v>1658</v>
      </c>
      <c r="J27795" t="s">
        <v>77460</v>
      </c>
    </row>
    <row r="27796" spans="1:10" ht="32" x14ac:dyDescent="0.2">
      <c r="A27796" t="s">
        <v>77455</v>
      </c>
      <c r="B27796" t="s">
        <v>77470</v>
      </c>
      <c r="C27796" t="s">
        <v>77471</v>
      </c>
      <c r="D27796">
        <v>2</v>
      </c>
      <c r="E27796" t="s">
        <v>13</v>
      </c>
      <c r="F27796" t="s">
        <v>13</v>
      </c>
      <c r="G27796" t="s">
        <v>77472</v>
      </c>
      <c r="H27796" s="3" t="s">
        <v>77473</v>
      </c>
      <c r="I27796" t="s">
        <v>1658</v>
      </c>
      <c r="J27796" t="s">
        <v>77460</v>
      </c>
    </row>
    <row r="27797" spans="1:10" ht="16" x14ac:dyDescent="0.2">
      <c r="A27797" t="s">
        <v>52782</v>
      </c>
      <c r="B27797" t="s">
        <v>77474</v>
      </c>
      <c r="C27797" t="s">
        <v>77475</v>
      </c>
      <c r="D27797">
        <v>5</v>
      </c>
      <c r="E27797" t="s">
        <v>13</v>
      </c>
      <c r="F27797" t="s">
        <v>5714</v>
      </c>
      <c r="G27797" t="s">
        <v>77476</v>
      </c>
      <c r="H27797" s="3" t="s">
        <v>77477</v>
      </c>
      <c r="I27797" t="s">
        <v>62</v>
      </c>
      <c r="J27797" t="s">
        <v>52786</v>
      </c>
    </row>
    <row r="27798" spans="1:10" ht="16" x14ac:dyDescent="0.2">
      <c r="A27798" t="s">
        <v>52782</v>
      </c>
      <c r="B27798" t="s">
        <v>77478</v>
      </c>
      <c r="C27798" t="s">
        <v>77479</v>
      </c>
      <c r="D27798">
        <v>6</v>
      </c>
      <c r="E27798" t="s">
        <v>13</v>
      </c>
      <c r="F27798" t="s">
        <v>5714</v>
      </c>
      <c r="G27798" t="s">
        <v>77476</v>
      </c>
      <c r="H27798" s="3" t="s">
        <v>77477</v>
      </c>
      <c r="I27798" t="s">
        <v>62</v>
      </c>
      <c r="J27798" t="s">
        <v>52786</v>
      </c>
    </row>
    <row r="27799" spans="1:10" ht="16" x14ac:dyDescent="0.2">
      <c r="A27799" t="s">
        <v>52782</v>
      </c>
      <c r="B27799" t="s">
        <v>77480</v>
      </c>
      <c r="C27799" t="s">
        <v>77481</v>
      </c>
      <c r="D27799">
        <v>2</v>
      </c>
      <c r="E27799" t="s">
        <v>13</v>
      </c>
      <c r="F27799" t="s">
        <v>5714</v>
      </c>
      <c r="G27799" t="s">
        <v>77476</v>
      </c>
      <c r="H27799" s="3" t="s">
        <v>77477</v>
      </c>
      <c r="I27799" t="s">
        <v>62</v>
      </c>
      <c r="J27799" t="s">
        <v>52786</v>
      </c>
    </row>
    <row r="27800" spans="1:10" ht="16" x14ac:dyDescent="0.2">
      <c r="A27800" t="s">
        <v>52782</v>
      </c>
      <c r="B27800" t="s">
        <v>77482</v>
      </c>
      <c r="C27800" t="s">
        <v>77483</v>
      </c>
      <c r="D27800">
        <v>1</v>
      </c>
      <c r="E27800" t="s">
        <v>13</v>
      </c>
      <c r="F27800" t="s">
        <v>5714</v>
      </c>
      <c r="G27800" t="s">
        <v>77476</v>
      </c>
      <c r="H27800" s="3" t="s">
        <v>77477</v>
      </c>
      <c r="I27800" t="s">
        <v>62</v>
      </c>
      <c r="J27800" t="s">
        <v>52786</v>
      </c>
    </row>
    <row r="27801" spans="1:10" ht="16" x14ac:dyDescent="0.2">
      <c r="A27801" t="s">
        <v>52782</v>
      </c>
      <c r="B27801" t="s">
        <v>77484</v>
      </c>
      <c r="C27801" t="s">
        <v>77485</v>
      </c>
      <c r="D27801">
        <v>3</v>
      </c>
      <c r="E27801" t="s">
        <v>13</v>
      </c>
      <c r="F27801" t="s">
        <v>5714</v>
      </c>
      <c r="G27801" t="s">
        <v>77476</v>
      </c>
      <c r="H27801" s="3" t="s">
        <v>77477</v>
      </c>
      <c r="I27801" t="s">
        <v>62</v>
      </c>
      <c r="J27801" t="s">
        <v>52786</v>
      </c>
    </row>
    <row r="27802" spans="1:10" ht="16" x14ac:dyDescent="0.2">
      <c r="A27802" t="s">
        <v>1834</v>
      </c>
      <c r="B27802" t="s">
        <v>77484</v>
      </c>
      <c r="C27802" t="s">
        <v>77485</v>
      </c>
      <c r="D27802">
        <v>2</v>
      </c>
      <c r="E27802" t="s">
        <v>13</v>
      </c>
      <c r="F27802" t="s">
        <v>5714</v>
      </c>
      <c r="G27802" t="s">
        <v>77476</v>
      </c>
      <c r="H27802" s="3" t="s">
        <v>77477</v>
      </c>
      <c r="I27802" t="s">
        <v>62</v>
      </c>
      <c r="J27802" t="s">
        <v>1837</v>
      </c>
    </row>
    <row r="27803" spans="1:10" ht="16" x14ac:dyDescent="0.2">
      <c r="A27803" t="s">
        <v>1834</v>
      </c>
      <c r="B27803" t="s">
        <v>77480</v>
      </c>
      <c r="C27803" t="s">
        <v>77481</v>
      </c>
      <c r="D27803">
        <v>1</v>
      </c>
      <c r="E27803" t="s">
        <v>13</v>
      </c>
      <c r="F27803" t="s">
        <v>5714</v>
      </c>
      <c r="G27803" t="s">
        <v>77476</v>
      </c>
      <c r="H27803" s="3" t="s">
        <v>77477</v>
      </c>
      <c r="I27803" t="s">
        <v>62</v>
      </c>
      <c r="J27803" t="s">
        <v>1837</v>
      </c>
    </row>
    <row r="27804" spans="1:10" ht="16" x14ac:dyDescent="0.2">
      <c r="A27804" t="s">
        <v>77486</v>
      </c>
      <c r="B27804" t="s">
        <v>77487</v>
      </c>
      <c r="C27804" t="s">
        <v>77488</v>
      </c>
      <c r="D27804">
        <v>1</v>
      </c>
      <c r="E27804" t="s">
        <v>13</v>
      </c>
      <c r="F27804" t="s">
        <v>13</v>
      </c>
      <c r="G27804" t="s">
        <v>77489</v>
      </c>
      <c r="H27804" s="3" t="s">
        <v>77490</v>
      </c>
      <c r="I27804" t="s">
        <v>1563</v>
      </c>
      <c r="J27804" t="s">
        <v>77491</v>
      </c>
    </row>
    <row r="27805" spans="1:10" ht="16" x14ac:dyDescent="0.2">
      <c r="A27805" t="s">
        <v>77492</v>
      </c>
      <c r="B27805" t="s">
        <v>77493</v>
      </c>
      <c r="C27805" t="s">
        <v>77494</v>
      </c>
      <c r="D27805">
        <v>2</v>
      </c>
      <c r="E27805" t="s">
        <v>13</v>
      </c>
      <c r="F27805" t="s">
        <v>13</v>
      </c>
      <c r="G27805" t="s">
        <v>77495</v>
      </c>
      <c r="H27805" s="3" t="s">
        <v>77496</v>
      </c>
      <c r="I27805" t="s">
        <v>1676</v>
      </c>
      <c r="J27805" t="s">
        <v>77497</v>
      </c>
    </row>
    <row r="27806" spans="1:10" ht="16" x14ac:dyDescent="0.2">
      <c r="A27806" t="s">
        <v>77492</v>
      </c>
      <c r="B27806" t="s">
        <v>77498</v>
      </c>
      <c r="C27806" t="s">
        <v>77499</v>
      </c>
      <c r="D27806">
        <v>4</v>
      </c>
      <c r="E27806" t="s">
        <v>13</v>
      </c>
      <c r="F27806" t="s">
        <v>13</v>
      </c>
      <c r="G27806" t="s">
        <v>77495</v>
      </c>
      <c r="H27806" s="3" t="s">
        <v>77500</v>
      </c>
      <c r="I27806" t="s">
        <v>1676</v>
      </c>
      <c r="J27806" t="s">
        <v>77497</v>
      </c>
    </row>
    <row r="27807" spans="1:10" ht="16" x14ac:dyDescent="0.2">
      <c r="A27807" t="s">
        <v>77492</v>
      </c>
      <c r="B27807" t="s">
        <v>77501</v>
      </c>
      <c r="C27807" t="s">
        <v>77502</v>
      </c>
      <c r="D27807">
        <v>1</v>
      </c>
      <c r="E27807" t="s">
        <v>13</v>
      </c>
      <c r="F27807" t="s">
        <v>13</v>
      </c>
      <c r="G27807" t="s">
        <v>77495</v>
      </c>
      <c r="H27807" s="3" t="s">
        <v>77496</v>
      </c>
      <c r="I27807" t="s">
        <v>1676</v>
      </c>
      <c r="J27807" t="s">
        <v>77497</v>
      </c>
    </row>
    <row r="27808" spans="1:10" ht="16" x14ac:dyDescent="0.2">
      <c r="A27808" t="s">
        <v>77492</v>
      </c>
      <c r="B27808" t="s">
        <v>77503</v>
      </c>
      <c r="C27808" t="s">
        <v>77504</v>
      </c>
      <c r="D27808">
        <v>3</v>
      </c>
      <c r="E27808" t="s">
        <v>13</v>
      </c>
      <c r="F27808" t="s">
        <v>13</v>
      </c>
      <c r="G27808" t="s">
        <v>77495</v>
      </c>
      <c r="H27808" s="3" t="s">
        <v>77496</v>
      </c>
      <c r="I27808" t="s">
        <v>1676</v>
      </c>
      <c r="J27808" t="s">
        <v>77497</v>
      </c>
    </row>
    <row r="27809" spans="1:10" ht="16" x14ac:dyDescent="0.2">
      <c r="A27809" t="s">
        <v>77505</v>
      </c>
      <c r="B27809" t="s">
        <v>77506</v>
      </c>
      <c r="C27809" t="s">
        <v>77507</v>
      </c>
      <c r="D27809">
        <v>3</v>
      </c>
      <c r="E27809" t="s">
        <v>13</v>
      </c>
      <c r="F27809" t="s">
        <v>13</v>
      </c>
      <c r="G27809" t="s">
        <v>77508</v>
      </c>
      <c r="H27809" s="3" t="s">
        <v>77509</v>
      </c>
      <c r="I27809" t="s">
        <v>1676</v>
      </c>
      <c r="J27809" t="s">
        <v>77510</v>
      </c>
    </row>
    <row r="27810" spans="1:10" ht="16" x14ac:dyDescent="0.2">
      <c r="A27810" t="s">
        <v>77505</v>
      </c>
      <c r="B27810" t="s">
        <v>77511</v>
      </c>
      <c r="C27810" t="s">
        <v>77512</v>
      </c>
      <c r="D27810">
        <v>1</v>
      </c>
      <c r="E27810" t="s">
        <v>13</v>
      </c>
      <c r="F27810" t="s">
        <v>13</v>
      </c>
      <c r="G27810" t="s">
        <v>77508</v>
      </c>
      <c r="H27810" s="3" t="s">
        <v>77509</v>
      </c>
      <c r="I27810" t="s">
        <v>1676</v>
      </c>
      <c r="J27810" t="s">
        <v>77510</v>
      </c>
    </row>
    <row r="27811" spans="1:10" ht="16" x14ac:dyDescent="0.2">
      <c r="A27811" t="s">
        <v>77505</v>
      </c>
      <c r="B27811" t="s">
        <v>77513</v>
      </c>
      <c r="C27811" t="s">
        <v>77514</v>
      </c>
      <c r="D27811">
        <v>2</v>
      </c>
      <c r="E27811" t="s">
        <v>13</v>
      </c>
      <c r="F27811" t="s">
        <v>13</v>
      </c>
      <c r="G27811" t="s">
        <v>77508</v>
      </c>
      <c r="H27811" s="3" t="s">
        <v>77515</v>
      </c>
      <c r="I27811" t="s">
        <v>1676</v>
      </c>
      <c r="J27811" t="s">
        <v>77510</v>
      </c>
    </row>
    <row r="27812" spans="1:10" ht="16" x14ac:dyDescent="0.2">
      <c r="A27812" t="s">
        <v>8552</v>
      </c>
      <c r="B27812" t="s">
        <v>74234</v>
      </c>
      <c r="C27812" t="s">
        <v>74235</v>
      </c>
      <c r="D27812">
        <v>4</v>
      </c>
      <c r="E27812" t="s">
        <v>13</v>
      </c>
      <c r="F27812" t="s">
        <v>13</v>
      </c>
      <c r="G27812" t="s">
        <v>77516</v>
      </c>
      <c r="H27812" s="3" t="s">
        <v>77517</v>
      </c>
      <c r="I27812" t="s">
        <v>390</v>
      </c>
      <c r="J27812" t="s">
        <v>8553</v>
      </c>
    </row>
    <row r="27813" spans="1:10" ht="16" x14ac:dyDescent="0.2">
      <c r="A27813" t="s">
        <v>25883</v>
      </c>
      <c r="B27813" t="s">
        <v>77518</v>
      </c>
      <c r="C27813" t="s">
        <v>77519</v>
      </c>
      <c r="D27813">
        <v>2</v>
      </c>
      <c r="E27813" t="s">
        <v>13</v>
      </c>
      <c r="F27813" t="s">
        <v>13</v>
      </c>
      <c r="G27813" t="s">
        <v>77516</v>
      </c>
      <c r="H27813" s="3" t="s">
        <v>77520</v>
      </c>
      <c r="I27813" t="s">
        <v>390</v>
      </c>
      <c r="J27813" t="s">
        <v>25889</v>
      </c>
    </row>
    <row r="27814" spans="1:10" ht="16" x14ac:dyDescent="0.2">
      <c r="A27814" t="s">
        <v>77521</v>
      </c>
      <c r="B27814" t="s">
        <v>77522</v>
      </c>
      <c r="C27814" t="s">
        <v>77523</v>
      </c>
      <c r="D27814">
        <v>3</v>
      </c>
      <c r="E27814" t="s">
        <v>13</v>
      </c>
      <c r="F27814" t="s">
        <v>13</v>
      </c>
      <c r="G27814" t="s">
        <v>77516</v>
      </c>
      <c r="H27814" s="3" t="s">
        <v>77524</v>
      </c>
      <c r="I27814" t="s">
        <v>390</v>
      </c>
      <c r="J27814" t="s">
        <v>77525</v>
      </c>
    </row>
    <row r="27815" spans="1:10" ht="16" x14ac:dyDescent="0.2">
      <c r="A27815" t="s">
        <v>77526</v>
      </c>
      <c r="B27815" t="s">
        <v>77522</v>
      </c>
      <c r="C27815" t="s">
        <v>77523</v>
      </c>
      <c r="D27815">
        <v>1</v>
      </c>
      <c r="E27815" t="s">
        <v>13</v>
      </c>
      <c r="F27815" t="s">
        <v>13</v>
      </c>
      <c r="G27815" t="s">
        <v>77516</v>
      </c>
      <c r="H27815" s="3" t="s">
        <v>77524</v>
      </c>
      <c r="I27815" t="s">
        <v>390</v>
      </c>
      <c r="J27815" t="s">
        <v>77525</v>
      </c>
    </row>
    <row r="27816" spans="1:10" ht="16" x14ac:dyDescent="0.2">
      <c r="A27816" t="s">
        <v>22500</v>
      </c>
      <c r="B27816" t="s">
        <v>77527</v>
      </c>
      <c r="C27816" t="s">
        <v>77528</v>
      </c>
      <c r="D27816">
        <v>3</v>
      </c>
      <c r="E27816" t="s">
        <v>13</v>
      </c>
      <c r="F27816" t="s">
        <v>13</v>
      </c>
      <c r="G27816" t="s">
        <v>77516</v>
      </c>
      <c r="H27816" s="3" t="s">
        <v>77529</v>
      </c>
      <c r="I27816" t="s">
        <v>390</v>
      </c>
      <c r="J27816" t="s">
        <v>22505</v>
      </c>
    </row>
    <row r="27817" spans="1:10" ht="16" x14ac:dyDescent="0.2">
      <c r="A27817" t="s">
        <v>22500</v>
      </c>
      <c r="B27817" t="s">
        <v>77530</v>
      </c>
      <c r="C27817" t="s">
        <v>77531</v>
      </c>
      <c r="D27817">
        <v>1</v>
      </c>
      <c r="E27817" t="s">
        <v>13</v>
      </c>
      <c r="F27817" t="s">
        <v>13</v>
      </c>
      <c r="G27817" t="s">
        <v>77516</v>
      </c>
      <c r="H27817" s="3" t="s">
        <v>77529</v>
      </c>
      <c r="I27817" t="s">
        <v>390</v>
      </c>
      <c r="J27817" t="s">
        <v>22505</v>
      </c>
    </row>
    <row r="27818" spans="1:10" ht="16" x14ac:dyDescent="0.2">
      <c r="A27818" t="s">
        <v>77521</v>
      </c>
      <c r="B27818" t="s">
        <v>77518</v>
      </c>
      <c r="C27818" t="s">
        <v>77519</v>
      </c>
      <c r="D27818">
        <v>4</v>
      </c>
      <c r="E27818" t="s">
        <v>13</v>
      </c>
      <c r="F27818" t="s">
        <v>13</v>
      </c>
      <c r="G27818" t="s">
        <v>77516</v>
      </c>
      <c r="H27818" s="3" t="s">
        <v>77524</v>
      </c>
      <c r="I27818" t="s">
        <v>390</v>
      </c>
      <c r="J27818" t="s">
        <v>77525</v>
      </c>
    </row>
    <row r="27819" spans="1:10" ht="16" x14ac:dyDescent="0.2">
      <c r="A27819" t="s">
        <v>22500</v>
      </c>
      <c r="B27819" t="s">
        <v>77532</v>
      </c>
      <c r="C27819" t="s">
        <v>77533</v>
      </c>
      <c r="D27819">
        <v>4</v>
      </c>
      <c r="E27819" t="s">
        <v>13</v>
      </c>
      <c r="F27819" t="s">
        <v>13</v>
      </c>
      <c r="G27819" t="s">
        <v>77516</v>
      </c>
      <c r="H27819" s="3" t="s">
        <v>77529</v>
      </c>
      <c r="I27819" t="s">
        <v>390</v>
      </c>
      <c r="J27819" t="s">
        <v>22505</v>
      </c>
    </row>
    <row r="27820" spans="1:10" ht="16" x14ac:dyDescent="0.2">
      <c r="A27820" t="s">
        <v>25883</v>
      </c>
      <c r="B27820" t="s">
        <v>74234</v>
      </c>
      <c r="C27820" t="s">
        <v>74235</v>
      </c>
      <c r="D27820">
        <v>3</v>
      </c>
      <c r="E27820" t="s">
        <v>13</v>
      </c>
      <c r="F27820" t="s">
        <v>13</v>
      </c>
      <c r="G27820" t="s">
        <v>77516</v>
      </c>
      <c r="H27820" s="3" t="s">
        <v>77520</v>
      </c>
      <c r="I27820" t="s">
        <v>390</v>
      </c>
      <c r="J27820" t="s">
        <v>25889</v>
      </c>
    </row>
    <row r="27821" spans="1:10" ht="16" x14ac:dyDescent="0.2">
      <c r="A27821" t="s">
        <v>77526</v>
      </c>
      <c r="B27821" t="s">
        <v>77518</v>
      </c>
      <c r="C27821" t="s">
        <v>77519</v>
      </c>
      <c r="D27821">
        <v>2</v>
      </c>
      <c r="E27821" t="s">
        <v>13</v>
      </c>
      <c r="F27821" t="s">
        <v>13</v>
      </c>
      <c r="G27821" t="s">
        <v>77516</v>
      </c>
      <c r="H27821" s="3" t="s">
        <v>77534</v>
      </c>
      <c r="I27821" t="s">
        <v>390</v>
      </c>
      <c r="J27821" t="s">
        <v>77525</v>
      </c>
    </row>
    <row r="27822" spans="1:10" ht="16" x14ac:dyDescent="0.2">
      <c r="A27822" t="s">
        <v>77535</v>
      </c>
      <c r="B27822" t="s">
        <v>77536</v>
      </c>
      <c r="C27822" t="s">
        <v>77537</v>
      </c>
      <c r="D27822">
        <v>4</v>
      </c>
      <c r="E27822" t="s">
        <v>13</v>
      </c>
      <c r="F27822" t="s">
        <v>13</v>
      </c>
      <c r="G27822" t="s">
        <v>77538</v>
      </c>
      <c r="H27822" s="3" t="s">
        <v>77539</v>
      </c>
      <c r="I27822" t="s">
        <v>714</v>
      </c>
      <c r="J27822" t="s">
        <v>77540</v>
      </c>
    </row>
    <row r="27823" spans="1:10" ht="16" x14ac:dyDescent="0.2">
      <c r="A27823" t="s">
        <v>77535</v>
      </c>
      <c r="B27823" t="s">
        <v>77541</v>
      </c>
      <c r="C27823" t="s">
        <v>77542</v>
      </c>
      <c r="D27823">
        <v>3</v>
      </c>
      <c r="E27823" t="s">
        <v>13</v>
      </c>
      <c r="F27823" t="s">
        <v>13</v>
      </c>
      <c r="G27823" t="s">
        <v>77538</v>
      </c>
      <c r="H27823" s="3" t="s">
        <v>77539</v>
      </c>
      <c r="I27823" t="s">
        <v>714</v>
      </c>
      <c r="J27823" t="s">
        <v>77540</v>
      </c>
    </row>
    <row r="27824" spans="1:10" ht="16" x14ac:dyDescent="0.2">
      <c r="A27824" t="s">
        <v>77535</v>
      </c>
      <c r="B27824" t="s">
        <v>77543</v>
      </c>
      <c r="C27824" t="s">
        <v>77544</v>
      </c>
      <c r="D27824">
        <v>1</v>
      </c>
      <c r="E27824" t="s">
        <v>13</v>
      </c>
      <c r="F27824" t="s">
        <v>13</v>
      </c>
      <c r="G27824" t="s">
        <v>77538</v>
      </c>
      <c r="H27824" s="3" t="s">
        <v>77539</v>
      </c>
      <c r="I27824" t="s">
        <v>714</v>
      </c>
      <c r="J27824" t="s">
        <v>77540</v>
      </c>
    </row>
    <row r="27825" spans="1:10" ht="16" x14ac:dyDescent="0.2">
      <c r="A27825" t="s">
        <v>77535</v>
      </c>
      <c r="B27825" t="s">
        <v>77545</v>
      </c>
      <c r="C27825" t="s">
        <v>77546</v>
      </c>
      <c r="D27825">
        <v>2</v>
      </c>
      <c r="E27825" t="s">
        <v>13</v>
      </c>
      <c r="F27825" t="s">
        <v>13</v>
      </c>
      <c r="G27825" t="s">
        <v>77538</v>
      </c>
      <c r="H27825" s="3" t="s">
        <v>77539</v>
      </c>
      <c r="I27825" t="s">
        <v>714</v>
      </c>
      <c r="J27825" t="s">
        <v>77540</v>
      </c>
    </row>
    <row r="27826" spans="1:10" ht="16" x14ac:dyDescent="0.2">
      <c r="A27826" t="s">
        <v>77547</v>
      </c>
      <c r="B27826" t="s">
        <v>77548</v>
      </c>
      <c r="C27826" t="s">
        <v>77549</v>
      </c>
      <c r="D27826">
        <v>1</v>
      </c>
      <c r="E27826" t="s">
        <v>730</v>
      </c>
      <c r="F27826" t="s">
        <v>13</v>
      </c>
      <c r="G27826" t="s">
        <v>77550</v>
      </c>
      <c r="H27826" s="3" t="s">
        <v>77551</v>
      </c>
      <c r="I27826" t="s">
        <v>62</v>
      </c>
      <c r="J27826" t="s">
        <v>77552</v>
      </c>
    </row>
    <row r="27827" spans="1:10" ht="16" x14ac:dyDescent="0.2">
      <c r="A27827" t="s">
        <v>77553</v>
      </c>
      <c r="B27827" t="s">
        <v>77554</v>
      </c>
      <c r="C27827" t="s">
        <v>77555</v>
      </c>
      <c r="D27827">
        <v>1</v>
      </c>
      <c r="E27827" t="s">
        <v>730</v>
      </c>
      <c r="F27827" t="s">
        <v>13</v>
      </c>
      <c r="G27827" t="s">
        <v>77550</v>
      </c>
      <c r="H27827" s="3" t="s">
        <v>77556</v>
      </c>
      <c r="I27827" t="s">
        <v>62</v>
      </c>
      <c r="J27827" t="s">
        <v>77557</v>
      </c>
    </row>
    <row r="27828" spans="1:10" ht="16" x14ac:dyDescent="0.2">
      <c r="A27828" t="s">
        <v>77558</v>
      </c>
      <c r="B27828" t="s">
        <v>77559</v>
      </c>
      <c r="C27828" t="s">
        <v>77560</v>
      </c>
      <c r="D27828">
        <v>1</v>
      </c>
      <c r="E27828" t="s">
        <v>730</v>
      </c>
      <c r="F27828" t="s">
        <v>13</v>
      </c>
      <c r="G27828" t="s">
        <v>77550</v>
      </c>
      <c r="H27828" s="3" t="s">
        <v>77561</v>
      </c>
      <c r="I27828" t="s">
        <v>62</v>
      </c>
      <c r="J27828" t="s">
        <v>77562</v>
      </c>
    </row>
    <row r="27829" spans="1:10" ht="16" x14ac:dyDescent="0.2">
      <c r="A27829" t="s">
        <v>29738</v>
      </c>
      <c r="B27829" t="s">
        <v>77548</v>
      </c>
      <c r="C27829" t="s">
        <v>77549</v>
      </c>
      <c r="D27829">
        <v>1</v>
      </c>
      <c r="E27829" t="s">
        <v>730</v>
      </c>
      <c r="F27829" t="s">
        <v>13</v>
      </c>
      <c r="G27829" t="s">
        <v>77550</v>
      </c>
      <c r="H27829" s="3" t="s">
        <v>77561</v>
      </c>
      <c r="I27829" t="s">
        <v>62</v>
      </c>
      <c r="J27829" t="s">
        <v>29739</v>
      </c>
    </row>
    <row r="27830" spans="1:10" ht="16" x14ac:dyDescent="0.2">
      <c r="A27830" t="s">
        <v>77558</v>
      </c>
      <c r="B27830" t="s">
        <v>77548</v>
      </c>
      <c r="C27830" t="s">
        <v>77549</v>
      </c>
      <c r="D27830">
        <v>2</v>
      </c>
      <c r="E27830" t="s">
        <v>730</v>
      </c>
      <c r="F27830" t="s">
        <v>13</v>
      </c>
      <c r="G27830" t="s">
        <v>77550</v>
      </c>
      <c r="H27830" s="3" t="s">
        <v>77561</v>
      </c>
      <c r="I27830" t="s">
        <v>62</v>
      </c>
      <c r="J27830" t="s">
        <v>77562</v>
      </c>
    </row>
    <row r="27831" spans="1:10" ht="16" x14ac:dyDescent="0.2">
      <c r="A27831" t="s">
        <v>33965</v>
      </c>
      <c r="B27831" t="s">
        <v>77563</v>
      </c>
      <c r="C27831" t="s">
        <v>77564</v>
      </c>
      <c r="D27831">
        <v>3</v>
      </c>
      <c r="E27831" t="s">
        <v>730</v>
      </c>
      <c r="F27831" t="s">
        <v>13</v>
      </c>
      <c r="G27831" t="s">
        <v>77550</v>
      </c>
      <c r="H27831" s="3" t="s">
        <v>77565</v>
      </c>
      <c r="I27831" t="s">
        <v>62</v>
      </c>
      <c r="J27831" t="s">
        <v>33968</v>
      </c>
    </row>
    <row r="27832" spans="1:10" ht="16" x14ac:dyDescent="0.2">
      <c r="A27832" t="s">
        <v>6461</v>
      </c>
      <c r="B27832" t="s">
        <v>77566</v>
      </c>
      <c r="C27832" t="s">
        <v>77567</v>
      </c>
      <c r="D27832">
        <v>2</v>
      </c>
      <c r="E27832" t="s">
        <v>730</v>
      </c>
      <c r="F27832" t="s">
        <v>13</v>
      </c>
      <c r="G27832" t="s">
        <v>77550</v>
      </c>
      <c r="H27832" s="3" t="s">
        <v>77568</v>
      </c>
      <c r="I27832" t="s">
        <v>62</v>
      </c>
      <c r="J27832" t="s">
        <v>6462</v>
      </c>
    </row>
    <row r="27833" spans="1:10" ht="16" x14ac:dyDescent="0.2">
      <c r="A27833" t="s">
        <v>25300</v>
      </c>
      <c r="B27833" t="s">
        <v>77569</v>
      </c>
      <c r="C27833" t="s">
        <v>77570</v>
      </c>
      <c r="D27833">
        <v>1</v>
      </c>
      <c r="E27833" t="s">
        <v>730</v>
      </c>
      <c r="F27833" t="s">
        <v>13</v>
      </c>
      <c r="G27833" t="s">
        <v>77550</v>
      </c>
      <c r="H27833" s="3" t="s">
        <v>77571</v>
      </c>
      <c r="I27833" t="s">
        <v>62</v>
      </c>
      <c r="J27833" t="s">
        <v>25304</v>
      </c>
    </row>
    <row r="27834" spans="1:10" ht="16" x14ac:dyDescent="0.2">
      <c r="A27834" t="s">
        <v>77547</v>
      </c>
      <c r="B27834" t="s">
        <v>77572</v>
      </c>
      <c r="C27834" t="s">
        <v>77573</v>
      </c>
      <c r="D27834">
        <v>2</v>
      </c>
      <c r="E27834" t="s">
        <v>730</v>
      </c>
      <c r="F27834" t="s">
        <v>13</v>
      </c>
      <c r="G27834" t="s">
        <v>77550</v>
      </c>
      <c r="H27834" s="3" t="s">
        <v>77551</v>
      </c>
      <c r="I27834" t="s">
        <v>62</v>
      </c>
      <c r="J27834" t="s">
        <v>77552</v>
      </c>
    </row>
    <row r="27835" spans="1:10" ht="16" x14ac:dyDescent="0.2">
      <c r="A27835" t="s">
        <v>77574</v>
      </c>
      <c r="B27835" t="s">
        <v>77559</v>
      </c>
      <c r="C27835" t="s">
        <v>77560</v>
      </c>
      <c r="D27835">
        <v>1</v>
      </c>
      <c r="E27835" t="s">
        <v>730</v>
      </c>
      <c r="F27835" t="s">
        <v>13</v>
      </c>
      <c r="G27835" t="s">
        <v>77550</v>
      </c>
      <c r="H27835" s="3" t="s">
        <v>77575</v>
      </c>
      <c r="I27835" t="s">
        <v>62</v>
      </c>
      <c r="J27835" t="s">
        <v>77576</v>
      </c>
    </row>
    <row r="27836" spans="1:10" ht="16" x14ac:dyDescent="0.2">
      <c r="A27836" t="s">
        <v>77553</v>
      </c>
      <c r="B27836" t="s">
        <v>77577</v>
      </c>
      <c r="C27836" t="s">
        <v>77578</v>
      </c>
      <c r="D27836">
        <v>3</v>
      </c>
      <c r="E27836" t="s">
        <v>730</v>
      </c>
      <c r="F27836" t="s">
        <v>13</v>
      </c>
      <c r="G27836" t="s">
        <v>77550</v>
      </c>
      <c r="H27836" s="3" t="s">
        <v>77556</v>
      </c>
      <c r="I27836" t="s">
        <v>62</v>
      </c>
      <c r="J27836" t="s">
        <v>77557</v>
      </c>
    </row>
    <row r="27837" spans="1:10" ht="16" x14ac:dyDescent="0.2">
      <c r="A27837" t="s">
        <v>77579</v>
      </c>
      <c r="B27837" t="s">
        <v>77580</v>
      </c>
      <c r="C27837" t="s">
        <v>77581</v>
      </c>
      <c r="D27837">
        <v>1</v>
      </c>
      <c r="E27837" t="s">
        <v>730</v>
      </c>
      <c r="F27837" t="s">
        <v>13</v>
      </c>
      <c r="G27837" t="s">
        <v>77550</v>
      </c>
      <c r="H27837" s="3" t="s">
        <v>77561</v>
      </c>
      <c r="I27837" t="s">
        <v>62</v>
      </c>
      <c r="J27837" t="s">
        <v>77582</v>
      </c>
    </row>
    <row r="27838" spans="1:10" ht="16" x14ac:dyDescent="0.2">
      <c r="A27838" t="s">
        <v>6428</v>
      </c>
      <c r="B27838" t="s">
        <v>6448</v>
      </c>
      <c r="C27838" t="s">
        <v>6449</v>
      </c>
      <c r="D27838">
        <v>3</v>
      </c>
      <c r="E27838" t="s">
        <v>730</v>
      </c>
      <c r="F27838" t="s">
        <v>13</v>
      </c>
      <c r="G27838" t="s">
        <v>77550</v>
      </c>
      <c r="H27838" s="3" t="s">
        <v>77556</v>
      </c>
      <c r="I27838" t="s">
        <v>62</v>
      </c>
      <c r="J27838" t="s">
        <v>6431</v>
      </c>
    </row>
    <row r="27839" spans="1:10" ht="16" x14ac:dyDescent="0.2">
      <c r="A27839" t="s">
        <v>77583</v>
      </c>
      <c r="B27839" t="s">
        <v>77584</v>
      </c>
      <c r="C27839" t="s">
        <v>77567</v>
      </c>
      <c r="D27839">
        <v>3</v>
      </c>
      <c r="E27839" t="s">
        <v>730</v>
      </c>
      <c r="F27839" t="s">
        <v>13</v>
      </c>
      <c r="G27839" t="s">
        <v>77550</v>
      </c>
      <c r="H27839" s="3" t="s">
        <v>77551</v>
      </c>
      <c r="I27839" t="s">
        <v>62</v>
      </c>
      <c r="J27839" t="s">
        <v>77585</v>
      </c>
    </row>
    <row r="27840" spans="1:10" ht="16" x14ac:dyDescent="0.2">
      <c r="A27840" t="s">
        <v>24218</v>
      </c>
      <c r="B27840" t="s">
        <v>77548</v>
      </c>
      <c r="C27840" t="s">
        <v>77549</v>
      </c>
      <c r="D27840">
        <v>1</v>
      </c>
      <c r="E27840" t="s">
        <v>730</v>
      </c>
      <c r="F27840" t="s">
        <v>13</v>
      </c>
      <c r="G27840" t="s">
        <v>77550</v>
      </c>
      <c r="H27840" s="3" t="s">
        <v>77551</v>
      </c>
      <c r="I27840" t="s">
        <v>62</v>
      </c>
      <c r="J27840" t="s">
        <v>24223</v>
      </c>
    </row>
    <row r="27841" spans="1:10" ht="16" x14ac:dyDescent="0.2">
      <c r="A27841" t="s">
        <v>77586</v>
      </c>
      <c r="B27841" t="s">
        <v>77587</v>
      </c>
      <c r="C27841" t="s">
        <v>77588</v>
      </c>
      <c r="D27841">
        <v>2</v>
      </c>
      <c r="E27841" t="s">
        <v>730</v>
      </c>
      <c r="F27841" t="s">
        <v>13</v>
      </c>
      <c r="G27841" t="s">
        <v>77550</v>
      </c>
      <c r="H27841" s="3" t="s">
        <v>77551</v>
      </c>
      <c r="I27841" t="s">
        <v>62</v>
      </c>
      <c r="J27841" t="s">
        <v>77589</v>
      </c>
    </row>
    <row r="27842" spans="1:10" ht="16" x14ac:dyDescent="0.2">
      <c r="A27842" t="s">
        <v>77586</v>
      </c>
      <c r="B27842" t="s">
        <v>77548</v>
      </c>
      <c r="C27842" t="s">
        <v>77549</v>
      </c>
      <c r="D27842">
        <v>1</v>
      </c>
      <c r="E27842" t="s">
        <v>730</v>
      </c>
      <c r="F27842" t="s">
        <v>13</v>
      </c>
      <c r="G27842" t="s">
        <v>77550</v>
      </c>
      <c r="H27842" s="3" t="s">
        <v>77551</v>
      </c>
      <c r="I27842" t="s">
        <v>62</v>
      </c>
      <c r="J27842" t="s">
        <v>77589</v>
      </c>
    </row>
    <row r="27843" spans="1:10" ht="16" x14ac:dyDescent="0.2">
      <c r="A27843" t="s">
        <v>33965</v>
      </c>
      <c r="B27843" t="s">
        <v>77569</v>
      </c>
      <c r="C27843" t="s">
        <v>77570</v>
      </c>
      <c r="D27843">
        <v>2</v>
      </c>
      <c r="E27843" t="s">
        <v>730</v>
      </c>
      <c r="F27843" t="s">
        <v>13</v>
      </c>
      <c r="G27843" t="s">
        <v>77550</v>
      </c>
      <c r="H27843" s="3" t="s">
        <v>77590</v>
      </c>
      <c r="I27843" t="s">
        <v>62</v>
      </c>
      <c r="J27843" t="s">
        <v>33968</v>
      </c>
    </row>
    <row r="27844" spans="1:10" ht="16" x14ac:dyDescent="0.2">
      <c r="A27844" t="s">
        <v>6463</v>
      </c>
      <c r="B27844" t="s">
        <v>77566</v>
      </c>
      <c r="C27844" t="s">
        <v>77567</v>
      </c>
      <c r="D27844">
        <v>2</v>
      </c>
      <c r="E27844" t="s">
        <v>730</v>
      </c>
      <c r="F27844" t="s">
        <v>13</v>
      </c>
      <c r="G27844" t="s">
        <v>77550</v>
      </c>
      <c r="H27844" s="3" t="s">
        <v>77568</v>
      </c>
      <c r="I27844" t="s">
        <v>62</v>
      </c>
      <c r="J27844" t="s">
        <v>6464</v>
      </c>
    </row>
    <row r="27845" spans="1:10" ht="16" x14ac:dyDescent="0.2">
      <c r="A27845" t="s">
        <v>77591</v>
      </c>
      <c r="B27845" t="s">
        <v>77592</v>
      </c>
      <c r="C27845" t="s">
        <v>77593</v>
      </c>
      <c r="D27845">
        <v>2</v>
      </c>
      <c r="E27845" t="s">
        <v>730</v>
      </c>
      <c r="F27845" t="s">
        <v>13</v>
      </c>
      <c r="G27845" t="s">
        <v>77550</v>
      </c>
      <c r="H27845" s="3" t="s">
        <v>77594</v>
      </c>
      <c r="I27845" t="s">
        <v>62</v>
      </c>
      <c r="J27845" t="s">
        <v>77595</v>
      </c>
    </row>
    <row r="27846" spans="1:10" ht="16" x14ac:dyDescent="0.2">
      <c r="A27846" t="s">
        <v>52549</v>
      </c>
      <c r="B27846" t="s">
        <v>77584</v>
      </c>
      <c r="C27846" t="s">
        <v>77567</v>
      </c>
      <c r="D27846">
        <v>2</v>
      </c>
      <c r="E27846" t="s">
        <v>730</v>
      </c>
      <c r="F27846" t="s">
        <v>13</v>
      </c>
      <c r="G27846" t="s">
        <v>77550</v>
      </c>
      <c r="H27846" s="3" t="s">
        <v>77561</v>
      </c>
      <c r="I27846" t="s">
        <v>62</v>
      </c>
      <c r="J27846" t="s">
        <v>52550</v>
      </c>
    </row>
    <row r="27847" spans="1:10" ht="16" x14ac:dyDescent="0.2">
      <c r="A27847" t="s">
        <v>29738</v>
      </c>
      <c r="B27847" t="s">
        <v>77584</v>
      </c>
      <c r="C27847" t="s">
        <v>77567</v>
      </c>
      <c r="D27847">
        <v>2</v>
      </c>
      <c r="E27847" t="s">
        <v>730</v>
      </c>
      <c r="F27847" t="s">
        <v>13</v>
      </c>
      <c r="G27847" t="s">
        <v>77550</v>
      </c>
      <c r="H27847" s="3" t="s">
        <v>77561</v>
      </c>
      <c r="I27847" t="s">
        <v>62</v>
      </c>
      <c r="J27847" t="s">
        <v>29739</v>
      </c>
    </row>
    <row r="27848" spans="1:10" ht="16" x14ac:dyDescent="0.2">
      <c r="A27848" t="s">
        <v>77596</v>
      </c>
      <c r="B27848" t="s">
        <v>77548</v>
      </c>
      <c r="C27848" t="s">
        <v>77549</v>
      </c>
      <c r="D27848">
        <v>1</v>
      </c>
      <c r="E27848" t="s">
        <v>730</v>
      </c>
      <c r="F27848" t="s">
        <v>13</v>
      </c>
      <c r="G27848" t="s">
        <v>77550</v>
      </c>
      <c r="H27848" s="3" t="s">
        <v>77551</v>
      </c>
      <c r="I27848" t="s">
        <v>62</v>
      </c>
      <c r="J27848" t="s">
        <v>77597</v>
      </c>
    </row>
    <row r="27849" spans="1:10" ht="16" x14ac:dyDescent="0.2">
      <c r="A27849" t="s">
        <v>77547</v>
      </c>
      <c r="B27849" t="s">
        <v>77584</v>
      </c>
      <c r="C27849" t="s">
        <v>77567</v>
      </c>
      <c r="D27849">
        <v>3</v>
      </c>
      <c r="E27849" t="s">
        <v>730</v>
      </c>
      <c r="F27849" t="s">
        <v>13</v>
      </c>
      <c r="G27849" t="s">
        <v>77550</v>
      </c>
      <c r="H27849" s="3" t="s">
        <v>77551</v>
      </c>
      <c r="I27849" t="s">
        <v>62</v>
      </c>
      <c r="J27849" t="s">
        <v>77552</v>
      </c>
    </row>
    <row r="27850" spans="1:10" ht="16" x14ac:dyDescent="0.2">
      <c r="A27850" t="s">
        <v>69542</v>
      </c>
      <c r="B27850" t="s">
        <v>77559</v>
      </c>
      <c r="C27850" t="s">
        <v>77560</v>
      </c>
      <c r="D27850">
        <v>1</v>
      </c>
      <c r="E27850" t="s">
        <v>730</v>
      </c>
      <c r="F27850" t="s">
        <v>13</v>
      </c>
      <c r="G27850" t="s">
        <v>77550</v>
      </c>
      <c r="H27850" s="3" t="s">
        <v>77561</v>
      </c>
      <c r="I27850" t="s">
        <v>62</v>
      </c>
      <c r="J27850" t="s">
        <v>69543</v>
      </c>
    </row>
    <row r="27851" spans="1:10" ht="16" x14ac:dyDescent="0.2">
      <c r="A27851" t="s">
        <v>77579</v>
      </c>
      <c r="B27851" t="s">
        <v>77598</v>
      </c>
      <c r="C27851" t="s">
        <v>77599</v>
      </c>
      <c r="D27851">
        <v>5</v>
      </c>
      <c r="E27851" t="s">
        <v>730</v>
      </c>
      <c r="F27851" t="s">
        <v>13</v>
      </c>
      <c r="G27851" t="s">
        <v>77550</v>
      </c>
      <c r="H27851" s="3" t="s">
        <v>77561</v>
      </c>
      <c r="I27851" t="s">
        <v>62</v>
      </c>
      <c r="J27851" t="s">
        <v>77582</v>
      </c>
    </row>
    <row r="27852" spans="1:10" ht="16" x14ac:dyDescent="0.2">
      <c r="A27852" t="s">
        <v>77600</v>
      </c>
      <c r="B27852" t="s">
        <v>77569</v>
      </c>
      <c r="C27852" t="s">
        <v>77570</v>
      </c>
      <c r="D27852">
        <v>1</v>
      </c>
      <c r="E27852" t="s">
        <v>730</v>
      </c>
      <c r="F27852" t="s">
        <v>13</v>
      </c>
      <c r="G27852" t="s">
        <v>77550</v>
      </c>
      <c r="H27852" s="3" t="s">
        <v>77590</v>
      </c>
      <c r="I27852" t="s">
        <v>62</v>
      </c>
      <c r="J27852" t="s">
        <v>77601</v>
      </c>
    </row>
    <row r="27853" spans="1:10" ht="16" x14ac:dyDescent="0.2">
      <c r="A27853" t="s">
        <v>77579</v>
      </c>
      <c r="B27853" t="s">
        <v>77602</v>
      </c>
      <c r="C27853" t="s">
        <v>77603</v>
      </c>
      <c r="D27853">
        <v>4</v>
      </c>
      <c r="E27853" t="s">
        <v>730</v>
      </c>
      <c r="F27853" t="s">
        <v>13</v>
      </c>
      <c r="G27853" t="s">
        <v>77550</v>
      </c>
      <c r="H27853" s="3" t="s">
        <v>77561</v>
      </c>
      <c r="I27853" t="s">
        <v>62</v>
      </c>
      <c r="J27853" t="s">
        <v>77582</v>
      </c>
    </row>
    <row r="27854" spans="1:10" ht="16" x14ac:dyDescent="0.2">
      <c r="A27854" t="s">
        <v>77591</v>
      </c>
      <c r="B27854" t="s">
        <v>77569</v>
      </c>
      <c r="C27854" t="s">
        <v>77570</v>
      </c>
      <c r="D27854">
        <v>3</v>
      </c>
      <c r="E27854" t="s">
        <v>730</v>
      </c>
      <c r="F27854" t="s">
        <v>13</v>
      </c>
      <c r="G27854" t="s">
        <v>77550</v>
      </c>
      <c r="H27854" s="3" t="s">
        <v>77565</v>
      </c>
      <c r="I27854" t="s">
        <v>62</v>
      </c>
      <c r="J27854" t="s">
        <v>77595</v>
      </c>
    </row>
    <row r="27855" spans="1:10" ht="16" x14ac:dyDescent="0.2">
      <c r="A27855" t="s">
        <v>77591</v>
      </c>
      <c r="B27855" t="s">
        <v>77604</v>
      </c>
      <c r="C27855" t="s">
        <v>77605</v>
      </c>
      <c r="D27855">
        <v>4</v>
      </c>
      <c r="E27855" t="s">
        <v>730</v>
      </c>
      <c r="F27855" t="s">
        <v>13</v>
      </c>
      <c r="G27855" t="s">
        <v>77550</v>
      </c>
      <c r="H27855" s="3" t="s">
        <v>77594</v>
      </c>
      <c r="I27855" t="s">
        <v>62</v>
      </c>
      <c r="J27855" t="s">
        <v>77595</v>
      </c>
    </row>
    <row r="27856" spans="1:10" ht="16" x14ac:dyDescent="0.2">
      <c r="A27856" t="s">
        <v>77579</v>
      </c>
      <c r="B27856" t="s">
        <v>77606</v>
      </c>
      <c r="C27856" t="s">
        <v>77607</v>
      </c>
      <c r="D27856">
        <v>3</v>
      </c>
      <c r="E27856" t="s">
        <v>730</v>
      </c>
      <c r="F27856" t="s">
        <v>13</v>
      </c>
      <c r="G27856" t="s">
        <v>77550</v>
      </c>
      <c r="H27856" s="3" t="s">
        <v>77561</v>
      </c>
      <c r="I27856" t="s">
        <v>62</v>
      </c>
      <c r="J27856" t="s">
        <v>77582</v>
      </c>
    </row>
    <row r="27857" spans="1:10" ht="16" x14ac:dyDescent="0.2">
      <c r="A27857" t="s">
        <v>77579</v>
      </c>
      <c r="B27857" t="s">
        <v>77608</v>
      </c>
      <c r="C27857" t="s">
        <v>77609</v>
      </c>
      <c r="D27857">
        <v>2</v>
      </c>
      <c r="E27857" t="s">
        <v>730</v>
      </c>
      <c r="F27857" t="s">
        <v>13</v>
      </c>
      <c r="G27857" t="s">
        <v>77550</v>
      </c>
      <c r="H27857" s="3" t="s">
        <v>77561</v>
      </c>
      <c r="I27857" t="s">
        <v>62</v>
      </c>
      <c r="J27857" t="s">
        <v>77582</v>
      </c>
    </row>
    <row r="27858" spans="1:10" ht="16" x14ac:dyDescent="0.2">
      <c r="A27858" t="s">
        <v>28530</v>
      </c>
      <c r="B27858" t="s">
        <v>77610</v>
      </c>
      <c r="C27858" t="s">
        <v>77611</v>
      </c>
      <c r="D27858">
        <v>2</v>
      </c>
      <c r="E27858" t="s">
        <v>730</v>
      </c>
      <c r="F27858" t="s">
        <v>13</v>
      </c>
      <c r="G27858" t="s">
        <v>77550</v>
      </c>
      <c r="H27858" s="3" t="s">
        <v>77561</v>
      </c>
      <c r="I27858" t="s">
        <v>62</v>
      </c>
      <c r="J27858" t="s">
        <v>28535</v>
      </c>
    </row>
    <row r="27859" spans="1:10" ht="16" x14ac:dyDescent="0.2">
      <c r="A27859" t="s">
        <v>44557</v>
      </c>
      <c r="B27859" t="s">
        <v>77612</v>
      </c>
      <c r="C27859" t="s">
        <v>77613</v>
      </c>
      <c r="D27859">
        <v>3</v>
      </c>
      <c r="E27859" t="s">
        <v>730</v>
      </c>
      <c r="F27859" t="s">
        <v>13</v>
      </c>
      <c r="G27859" t="s">
        <v>77550</v>
      </c>
      <c r="H27859" s="3" t="s">
        <v>77561</v>
      </c>
      <c r="I27859" t="s">
        <v>62</v>
      </c>
      <c r="J27859" t="s">
        <v>44560</v>
      </c>
    </row>
    <row r="27860" spans="1:10" ht="16" x14ac:dyDescent="0.2">
      <c r="A27860" t="s">
        <v>77579</v>
      </c>
      <c r="B27860" t="s">
        <v>77614</v>
      </c>
      <c r="C27860" t="s">
        <v>77615</v>
      </c>
      <c r="D27860">
        <v>6</v>
      </c>
      <c r="E27860" t="s">
        <v>730</v>
      </c>
      <c r="F27860" t="s">
        <v>13</v>
      </c>
      <c r="G27860" t="s">
        <v>77550</v>
      </c>
      <c r="H27860" s="3" t="s">
        <v>77561</v>
      </c>
      <c r="I27860" t="s">
        <v>62</v>
      </c>
      <c r="J27860" t="s">
        <v>77582</v>
      </c>
    </row>
    <row r="27861" spans="1:10" ht="16" x14ac:dyDescent="0.2">
      <c r="A27861" t="s">
        <v>77591</v>
      </c>
      <c r="B27861" t="s">
        <v>77616</v>
      </c>
      <c r="C27861" t="s">
        <v>77617</v>
      </c>
      <c r="D27861">
        <v>1</v>
      </c>
      <c r="E27861" t="s">
        <v>730</v>
      </c>
      <c r="F27861" t="s">
        <v>13</v>
      </c>
      <c r="G27861" t="s">
        <v>77550</v>
      </c>
      <c r="H27861" s="3" t="s">
        <v>77594</v>
      </c>
      <c r="I27861" t="s">
        <v>62</v>
      </c>
      <c r="J27861" t="s">
        <v>77595</v>
      </c>
    </row>
    <row r="27862" spans="1:10" ht="16" x14ac:dyDescent="0.2">
      <c r="A27862" t="s">
        <v>22045</v>
      </c>
      <c r="B27862" t="s">
        <v>77569</v>
      </c>
      <c r="C27862" t="s">
        <v>77570</v>
      </c>
      <c r="D27862">
        <v>2</v>
      </c>
      <c r="E27862" t="s">
        <v>730</v>
      </c>
      <c r="F27862" t="s">
        <v>13</v>
      </c>
      <c r="G27862" t="s">
        <v>77550</v>
      </c>
      <c r="H27862" s="3" t="s">
        <v>77565</v>
      </c>
      <c r="I27862" t="s">
        <v>62</v>
      </c>
      <c r="J27862" t="s">
        <v>22048</v>
      </c>
    </row>
    <row r="27863" spans="1:10" ht="16" x14ac:dyDescent="0.2">
      <c r="A27863" t="s">
        <v>48351</v>
      </c>
      <c r="B27863" t="s">
        <v>77618</v>
      </c>
      <c r="C27863" t="s">
        <v>77619</v>
      </c>
      <c r="D27863">
        <v>3</v>
      </c>
      <c r="E27863" t="s">
        <v>730</v>
      </c>
      <c r="F27863" t="s">
        <v>13</v>
      </c>
      <c r="G27863" t="s">
        <v>77550</v>
      </c>
      <c r="H27863" s="3" t="s">
        <v>77620</v>
      </c>
      <c r="I27863" t="s">
        <v>62</v>
      </c>
      <c r="J27863" t="s">
        <v>48355</v>
      </c>
    </row>
    <row r="27864" spans="1:10" ht="16" x14ac:dyDescent="0.2">
      <c r="A27864" t="s">
        <v>6414</v>
      </c>
      <c r="B27864" t="s">
        <v>77584</v>
      </c>
      <c r="C27864" t="s">
        <v>77567</v>
      </c>
      <c r="D27864">
        <v>2</v>
      </c>
      <c r="E27864" t="s">
        <v>730</v>
      </c>
      <c r="F27864" t="s">
        <v>13</v>
      </c>
      <c r="G27864" t="s">
        <v>77550</v>
      </c>
      <c r="H27864" s="3" t="s">
        <v>77551</v>
      </c>
      <c r="I27864" t="s">
        <v>62</v>
      </c>
      <c r="J27864" t="s">
        <v>6415</v>
      </c>
    </row>
    <row r="27865" spans="1:10" ht="16" x14ac:dyDescent="0.2">
      <c r="A27865" t="s">
        <v>77621</v>
      </c>
      <c r="B27865" t="s">
        <v>77559</v>
      </c>
      <c r="C27865" t="s">
        <v>77560</v>
      </c>
      <c r="D27865">
        <v>1</v>
      </c>
      <c r="E27865" t="s">
        <v>730</v>
      </c>
      <c r="F27865" t="s">
        <v>13</v>
      </c>
      <c r="G27865" t="s">
        <v>77550</v>
      </c>
      <c r="H27865" s="3" t="s">
        <v>77556</v>
      </c>
      <c r="I27865" t="s">
        <v>62</v>
      </c>
      <c r="J27865" t="s">
        <v>77622</v>
      </c>
    </row>
    <row r="27866" spans="1:10" ht="16" x14ac:dyDescent="0.2">
      <c r="A27866" t="s">
        <v>77596</v>
      </c>
      <c r="B27866" t="s">
        <v>77584</v>
      </c>
      <c r="C27866" t="s">
        <v>77567</v>
      </c>
      <c r="D27866">
        <v>2</v>
      </c>
      <c r="E27866" t="s">
        <v>730</v>
      </c>
      <c r="F27866" t="s">
        <v>13</v>
      </c>
      <c r="G27866" t="s">
        <v>77550</v>
      </c>
      <c r="H27866" s="3" t="s">
        <v>77568</v>
      </c>
      <c r="I27866" t="s">
        <v>62</v>
      </c>
      <c r="J27866" t="s">
        <v>77597</v>
      </c>
    </row>
    <row r="27867" spans="1:10" ht="16" x14ac:dyDescent="0.2">
      <c r="A27867" t="s">
        <v>24608</v>
      </c>
      <c r="B27867" t="s">
        <v>77548</v>
      </c>
      <c r="C27867" t="s">
        <v>77549</v>
      </c>
      <c r="D27867">
        <v>1</v>
      </c>
      <c r="E27867" t="s">
        <v>730</v>
      </c>
      <c r="F27867" t="s">
        <v>13</v>
      </c>
      <c r="G27867" t="s">
        <v>77550</v>
      </c>
      <c r="H27867" s="3" t="s">
        <v>77561</v>
      </c>
      <c r="I27867" t="s">
        <v>62</v>
      </c>
      <c r="J27867" t="s">
        <v>24611</v>
      </c>
    </row>
    <row r="27868" spans="1:10" ht="16" x14ac:dyDescent="0.2">
      <c r="A27868" t="s">
        <v>77553</v>
      </c>
      <c r="B27868" t="s">
        <v>77623</v>
      </c>
      <c r="C27868" t="s">
        <v>77624</v>
      </c>
      <c r="D27868">
        <v>2</v>
      </c>
      <c r="E27868" t="s">
        <v>730</v>
      </c>
      <c r="F27868" t="s">
        <v>13</v>
      </c>
      <c r="G27868" t="s">
        <v>77550</v>
      </c>
      <c r="H27868" s="3" t="s">
        <v>77556</v>
      </c>
      <c r="I27868" t="s">
        <v>62</v>
      </c>
      <c r="J27868" t="s">
        <v>77557</v>
      </c>
    </row>
    <row r="27869" spans="1:10" ht="16" x14ac:dyDescent="0.2">
      <c r="A27869" t="s">
        <v>77574</v>
      </c>
      <c r="B27869" t="s">
        <v>77625</v>
      </c>
      <c r="C27869" t="s">
        <v>77626</v>
      </c>
      <c r="D27869">
        <v>2</v>
      </c>
      <c r="E27869" t="s">
        <v>730</v>
      </c>
      <c r="F27869" t="s">
        <v>13</v>
      </c>
      <c r="G27869" t="s">
        <v>77550</v>
      </c>
      <c r="H27869" s="3" t="s">
        <v>77575</v>
      </c>
      <c r="I27869" t="s">
        <v>62</v>
      </c>
      <c r="J27869" t="s">
        <v>77576</v>
      </c>
    </row>
    <row r="27870" spans="1:10" ht="16" x14ac:dyDescent="0.2">
      <c r="A27870" t="s">
        <v>77583</v>
      </c>
      <c r="B27870" t="s">
        <v>77548</v>
      </c>
      <c r="C27870" t="s">
        <v>77549</v>
      </c>
      <c r="D27870">
        <v>1</v>
      </c>
      <c r="E27870" t="s">
        <v>730</v>
      </c>
      <c r="F27870" t="s">
        <v>13</v>
      </c>
      <c r="G27870" t="s">
        <v>77550</v>
      </c>
      <c r="H27870" s="3" t="s">
        <v>77551</v>
      </c>
      <c r="I27870" t="s">
        <v>62</v>
      </c>
      <c r="J27870" t="s">
        <v>77585</v>
      </c>
    </row>
    <row r="27871" spans="1:10" ht="16" x14ac:dyDescent="0.2">
      <c r="A27871" t="s">
        <v>77583</v>
      </c>
      <c r="B27871" t="s">
        <v>24219</v>
      </c>
      <c r="C27871" t="s">
        <v>24220</v>
      </c>
      <c r="D27871">
        <v>2</v>
      </c>
      <c r="E27871" t="s">
        <v>730</v>
      </c>
      <c r="F27871" t="s">
        <v>13</v>
      </c>
      <c r="G27871" t="s">
        <v>77550</v>
      </c>
      <c r="H27871" s="3" t="s">
        <v>77551</v>
      </c>
      <c r="I27871" t="s">
        <v>62</v>
      </c>
      <c r="J27871" t="s">
        <v>77585</v>
      </c>
    </row>
    <row r="27872" spans="1:10" ht="16" x14ac:dyDescent="0.2">
      <c r="A27872" t="s">
        <v>77627</v>
      </c>
      <c r="B27872" t="s">
        <v>77628</v>
      </c>
      <c r="C27872" t="s">
        <v>77629</v>
      </c>
      <c r="D27872">
        <v>4</v>
      </c>
      <c r="E27872" t="s">
        <v>13</v>
      </c>
      <c r="F27872" t="s">
        <v>13</v>
      </c>
      <c r="G27872" t="s">
        <v>77630</v>
      </c>
      <c r="H27872" s="3" t="s">
        <v>77631</v>
      </c>
      <c r="I27872" t="s">
        <v>62</v>
      </c>
      <c r="J27872" t="s">
        <v>77632</v>
      </c>
    </row>
    <row r="27873" spans="1:10" ht="16" x14ac:dyDescent="0.2">
      <c r="A27873" t="s">
        <v>77627</v>
      </c>
      <c r="B27873" t="s">
        <v>77633</v>
      </c>
      <c r="C27873" t="s">
        <v>77634</v>
      </c>
      <c r="D27873">
        <v>1</v>
      </c>
      <c r="E27873" t="s">
        <v>13</v>
      </c>
      <c r="F27873" t="s">
        <v>13</v>
      </c>
      <c r="G27873" t="s">
        <v>77630</v>
      </c>
      <c r="H27873" s="3" t="s">
        <v>77631</v>
      </c>
      <c r="I27873" t="s">
        <v>62</v>
      </c>
      <c r="J27873" t="s">
        <v>77632</v>
      </c>
    </row>
    <row r="27874" spans="1:10" ht="16" x14ac:dyDescent="0.2">
      <c r="A27874" t="s">
        <v>6607</v>
      </c>
      <c r="B27874" t="s">
        <v>77635</v>
      </c>
      <c r="C27874" t="s">
        <v>77636</v>
      </c>
      <c r="D27874">
        <v>1</v>
      </c>
      <c r="E27874" t="s">
        <v>13</v>
      </c>
      <c r="F27874" t="s">
        <v>13</v>
      </c>
      <c r="G27874" t="s">
        <v>77630</v>
      </c>
      <c r="H27874" s="3" t="s">
        <v>77637</v>
      </c>
      <c r="I27874" t="s">
        <v>62</v>
      </c>
      <c r="J27874" t="s">
        <v>6612</v>
      </c>
    </row>
    <row r="27875" spans="1:10" ht="16" x14ac:dyDescent="0.2">
      <c r="A27875" t="s">
        <v>77627</v>
      </c>
      <c r="B27875" t="s">
        <v>77638</v>
      </c>
      <c r="C27875" t="s">
        <v>77639</v>
      </c>
      <c r="D27875">
        <v>2</v>
      </c>
      <c r="E27875" t="s">
        <v>13</v>
      </c>
      <c r="F27875" t="s">
        <v>13</v>
      </c>
      <c r="G27875" t="s">
        <v>77630</v>
      </c>
      <c r="H27875" s="3" t="s">
        <v>77631</v>
      </c>
      <c r="I27875" t="s">
        <v>62</v>
      </c>
      <c r="J27875" t="s">
        <v>77632</v>
      </c>
    </row>
    <row r="27876" spans="1:10" ht="16" x14ac:dyDescent="0.2">
      <c r="A27876" t="s">
        <v>77627</v>
      </c>
      <c r="B27876" t="s">
        <v>77640</v>
      </c>
      <c r="C27876" t="s">
        <v>77641</v>
      </c>
      <c r="D27876">
        <v>3</v>
      </c>
      <c r="E27876" t="s">
        <v>13</v>
      </c>
      <c r="F27876" t="s">
        <v>13</v>
      </c>
      <c r="G27876" t="s">
        <v>77630</v>
      </c>
      <c r="H27876" s="3" t="s">
        <v>77631</v>
      </c>
      <c r="I27876" t="s">
        <v>62</v>
      </c>
      <c r="J27876" t="s">
        <v>77632</v>
      </c>
    </row>
    <row r="27877" spans="1:10" ht="16" x14ac:dyDescent="0.2">
      <c r="A27877" t="s">
        <v>6406</v>
      </c>
      <c r="B27877" t="s">
        <v>77642</v>
      </c>
      <c r="C27877" t="s">
        <v>77643</v>
      </c>
      <c r="D27877">
        <v>2</v>
      </c>
      <c r="E27877" t="s">
        <v>13</v>
      </c>
      <c r="F27877" t="s">
        <v>13</v>
      </c>
      <c r="G27877" t="s">
        <v>77630</v>
      </c>
      <c r="H27877" s="3" t="s">
        <v>77644</v>
      </c>
      <c r="I27877" t="s">
        <v>62</v>
      </c>
      <c r="J27877" t="s">
        <v>6409</v>
      </c>
    </row>
    <row r="27878" spans="1:10" ht="16" x14ac:dyDescent="0.2">
      <c r="A27878" t="s">
        <v>77645</v>
      </c>
      <c r="B27878" t="s">
        <v>77646</v>
      </c>
      <c r="C27878" t="s">
        <v>77647</v>
      </c>
      <c r="D27878">
        <v>1</v>
      </c>
      <c r="E27878" t="s">
        <v>13</v>
      </c>
      <c r="F27878" t="s">
        <v>13</v>
      </c>
      <c r="G27878" t="s">
        <v>77648</v>
      </c>
      <c r="H27878" s="3" t="s">
        <v>77649</v>
      </c>
      <c r="I27878" t="s">
        <v>69</v>
      </c>
      <c r="J27878" t="s">
        <v>77650</v>
      </c>
    </row>
    <row r="27879" spans="1:10" ht="16" x14ac:dyDescent="0.2">
      <c r="A27879" t="s">
        <v>77645</v>
      </c>
      <c r="B27879" t="s">
        <v>77651</v>
      </c>
      <c r="C27879" t="s">
        <v>77652</v>
      </c>
      <c r="D27879">
        <v>2</v>
      </c>
      <c r="E27879" t="s">
        <v>13</v>
      </c>
      <c r="F27879" t="s">
        <v>13</v>
      </c>
      <c r="G27879" t="s">
        <v>77648</v>
      </c>
      <c r="H27879" s="3" t="s">
        <v>77649</v>
      </c>
      <c r="I27879" t="s">
        <v>69</v>
      </c>
      <c r="J27879" t="s">
        <v>77650</v>
      </c>
    </row>
    <row r="27880" spans="1:10" ht="16" x14ac:dyDescent="0.2">
      <c r="A27880" t="s">
        <v>23893</v>
      </c>
      <c r="B27880" t="s">
        <v>77653</v>
      </c>
      <c r="C27880" t="s">
        <v>77654</v>
      </c>
      <c r="D27880">
        <v>3</v>
      </c>
      <c r="E27880" t="s">
        <v>13</v>
      </c>
      <c r="F27880" t="s">
        <v>13</v>
      </c>
      <c r="G27880" t="s">
        <v>77648</v>
      </c>
      <c r="H27880" s="3" t="s">
        <v>77655</v>
      </c>
      <c r="I27880" t="s">
        <v>69</v>
      </c>
      <c r="J27880" t="s">
        <v>23896</v>
      </c>
    </row>
    <row r="27881" spans="1:10" ht="16" x14ac:dyDescent="0.2">
      <c r="A27881" t="s">
        <v>67402</v>
      </c>
      <c r="B27881" t="s">
        <v>77656</v>
      </c>
      <c r="C27881" t="s">
        <v>77657</v>
      </c>
      <c r="D27881">
        <v>2</v>
      </c>
      <c r="E27881">
        <f>107</f>
        <v>107</v>
      </c>
      <c r="F27881" t="s">
        <v>13</v>
      </c>
      <c r="G27881" t="s">
        <v>77658</v>
      </c>
      <c r="H27881" s="3" t="s">
        <v>77659</v>
      </c>
      <c r="I27881" t="s">
        <v>856</v>
      </c>
      <c r="J27881" t="s">
        <v>67406</v>
      </c>
    </row>
    <row r="27882" spans="1:10" ht="32" x14ac:dyDescent="0.2">
      <c r="A27882" t="s">
        <v>44891</v>
      </c>
      <c r="B27882" t="s">
        <v>35357</v>
      </c>
      <c r="C27882" t="s">
        <v>35358</v>
      </c>
      <c r="D27882">
        <v>1</v>
      </c>
      <c r="E27882">
        <f>107</f>
        <v>107</v>
      </c>
      <c r="F27882" t="s">
        <v>13</v>
      </c>
      <c r="G27882" t="s">
        <v>77658</v>
      </c>
      <c r="H27882" s="3" t="s">
        <v>77660</v>
      </c>
      <c r="I27882" t="s">
        <v>856</v>
      </c>
      <c r="J27882" t="s">
        <v>44893</v>
      </c>
    </row>
    <row r="27883" spans="1:10" ht="16" x14ac:dyDescent="0.2">
      <c r="A27883" t="s">
        <v>77661</v>
      </c>
      <c r="B27883" t="s">
        <v>77662</v>
      </c>
      <c r="C27883" t="s">
        <v>77663</v>
      </c>
      <c r="D27883">
        <v>2</v>
      </c>
      <c r="E27883">
        <f>107</f>
        <v>107</v>
      </c>
      <c r="F27883" t="s">
        <v>13</v>
      </c>
      <c r="G27883" t="s">
        <v>77658</v>
      </c>
      <c r="H27883" s="3" t="s">
        <v>77659</v>
      </c>
      <c r="I27883" t="s">
        <v>856</v>
      </c>
      <c r="J27883" t="s">
        <v>77664</v>
      </c>
    </row>
    <row r="27884" spans="1:10" ht="16" x14ac:dyDescent="0.2">
      <c r="A27884" t="s">
        <v>10815</v>
      </c>
      <c r="B27884" t="s">
        <v>77656</v>
      </c>
      <c r="C27884" t="s">
        <v>77657</v>
      </c>
      <c r="D27884">
        <v>2</v>
      </c>
      <c r="E27884">
        <f>107</f>
        <v>107</v>
      </c>
      <c r="F27884" t="s">
        <v>13</v>
      </c>
      <c r="G27884" t="s">
        <v>77658</v>
      </c>
      <c r="H27884" s="3" t="s">
        <v>77659</v>
      </c>
      <c r="I27884" t="s">
        <v>856</v>
      </c>
      <c r="J27884" t="s">
        <v>10820</v>
      </c>
    </row>
    <row r="27885" spans="1:10" ht="16" x14ac:dyDescent="0.2">
      <c r="A27885" t="s">
        <v>77661</v>
      </c>
      <c r="B27885" t="s">
        <v>77665</v>
      </c>
      <c r="C27885" t="s">
        <v>31411</v>
      </c>
      <c r="D27885">
        <v>1</v>
      </c>
      <c r="E27885">
        <f>107</f>
        <v>107</v>
      </c>
      <c r="F27885" t="s">
        <v>13</v>
      </c>
      <c r="G27885" t="s">
        <v>77658</v>
      </c>
      <c r="H27885" s="3" t="s">
        <v>77659</v>
      </c>
      <c r="I27885" t="s">
        <v>856</v>
      </c>
      <c r="J27885" t="s">
        <v>77664</v>
      </c>
    </row>
    <row r="27886" spans="1:10" ht="16" x14ac:dyDescent="0.2">
      <c r="A27886" t="s">
        <v>67402</v>
      </c>
      <c r="B27886" t="s">
        <v>77666</v>
      </c>
      <c r="C27886" t="s">
        <v>77667</v>
      </c>
      <c r="D27886">
        <v>3</v>
      </c>
      <c r="E27886">
        <f>107</f>
        <v>107</v>
      </c>
      <c r="F27886" t="s">
        <v>13</v>
      </c>
      <c r="G27886" t="s">
        <v>77658</v>
      </c>
      <c r="H27886" s="3" t="s">
        <v>77659</v>
      </c>
      <c r="I27886" t="s">
        <v>856</v>
      </c>
      <c r="J27886" t="s">
        <v>67406</v>
      </c>
    </row>
    <row r="27887" spans="1:10" ht="16" x14ac:dyDescent="0.2">
      <c r="A27887" t="s">
        <v>32750</v>
      </c>
      <c r="B27887" t="s">
        <v>77668</v>
      </c>
      <c r="C27887" t="s">
        <v>35354</v>
      </c>
      <c r="D27887">
        <v>3</v>
      </c>
      <c r="E27887">
        <f>107</f>
        <v>107</v>
      </c>
      <c r="F27887" t="s">
        <v>13</v>
      </c>
      <c r="G27887" t="s">
        <v>77658</v>
      </c>
      <c r="H27887" s="3" t="s">
        <v>77659</v>
      </c>
      <c r="I27887" t="s">
        <v>856</v>
      </c>
      <c r="J27887" t="s">
        <v>32754</v>
      </c>
    </row>
    <row r="27888" spans="1:10" ht="16" x14ac:dyDescent="0.2">
      <c r="A27888" t="s">
        <v>15561</v>
      </c>
      <c r="B27888" t="s">
        <v>77669</v>
      </c>
      <c r="C27888" t="s">
        <v>77670</v>
      </c>
      <c r="D27888">
        <v>2</v>
      </c>
      <c r="E27888">
        <f>107</f>
        <v>107</v>
      </c>
      <c r="F27888" t="s">
        <v>13</v>
      </c>
      <c r="G27888" t="s">
        <v>77658</v>
      </c>
      <c r="H27888" s="3" t="s">
        <v>77659</v>
      </c>
      <c r="I27888" t="s">
        <v>856</v>
      </c>
      <c r="J27888" t="s">
        <v>15565</v>
      </c>
    </row>
    <row r="27889" spans="1:10" ht="16" x14ac:dyDescent="0.2">
      <c r="A27889" t="s">
        <v>44867</v>
      </c>
      <c r="B27889" t="s">
        <v>44855</v>
      </c>
      <c r="C27889" t="s">
        <v>44856</v>
      </c>
      <c r="D27889">
        <v>3</v>
      </c>
      <c r="E27889" t="s">
        <v>13</v>
      </c>
      <c r="F27889" t="s">
        <v>13</v>
      </c>
      <c r="G27889" t="s">
        <v>77671</v>
      </c>
      <c r="H27889" s="3" t="s">
        <v>77672</v>
      </c>
      <c r="I27889" t="s">
        <v>856</v>
      </c>
      <c r="J27889" t="s">
        <v>44870</v>
      </c>
    </row>
    <row r="27890" spans="1:10" ht="16" x14ac:dyDescent="0.2">
      <c r="A27890" t="s">
        <v>63942</v>
      </c>
      <c r="B27890" t="s">
        <v>77673</v>
      </c>
      <c r="C27890" t="s">
        <v>77674</v>
      </c>
      <c r="D27890">
        <v>3</v>
      </c>
      <c r="E27890" t="s">
        <v>13</v>
      </c>
      <c r="F27890" t="s">
        <v>13</v>
      </c>
      <c r="G27890" t="s">
        <v>77675</v>
      </c>
      <c r="H27890" s="3" t="s">
        <v>77676</v>
      </c>
      <c r="I27890" t="s">
        <v>856</v>
      </c>
      <c r="J27890" t="s">
        <v>63945</v>
      </c>
    </row>
    <row r="27891" spans="1:10" ht="16" x14ac:dyDescent="0.2">
      <c r="A27891" t="s">
        <v>12260</v>
      </c>
      <c r="B27891" t="s">
        <v>77677</v>
      </c>
      <c r="C27891" t="s">
        <v>77678</v>
      </c>
      <c r="D27891">
        <v>1</v>
      </c>
      <c r="E27891" t="s">
        <v>13</v>
      </c>
      <c r="F27891" t="s">
        <v>13</v>
      </c>
      <c r="G27891" t="s">
        <v>77679</v>
      </c>
      <c r="H27891" s="3" t="s">
        <v>77680</v>
      </c>
      <c r="I27891" t="s">
        <v>69</v>
      </c>
      <c r="J27891" t="s">
        <v>12265</v>
      </c>
    </row>
    <row r="27892" spans="1:10" ht="16" x14ac:dyDescent="0.2">
      <c r="A27892" t="s">
        <v>2190</v>
      </c>
      <c r="B27892" t="s">
        <v>77681</v>
      </c>
      <c r="C27892" t="s">
        <v>77682</v>
      </c>
      <c r="D27892">
        <v>6</v>
      </c>
      <c r="E27892" t="s">
        <v>13</v>
      </c>
      <c r="F27892" t="s">
        <v>13</v>
      </c>
      <c r="G27892" t="s">
        <v>77683</v>
      </c>
      <c r="H27892" s="3" t="s">
        <v>77684</v>
      </c>
      <c r="I27892" t="s">
        <v>69</v>
      </c>
      <c r="J27892" t="s">
        <v>2193</v>
      </c>
    </row>
    <row r="27893" spans="1:10" ht="16" x14ac:dyDescent="0.2">
      <c r="A27893" t="s">
        <v>2190</v>
      </c>
      <c r="B27893" t="s">
        <v>77685</v>
      </c>
      <c r="C27893" t="s">
        <v>77686</v>
      </c>
      <c r="D27893">
        <v>1</v>
      </c>
      <c r="E27893" t="s">
        <v>13</v>
      </c>
      <c r="F27893" t="s">
        <v>13</v>
      </c>
      <c r="G27893" t="s">
        <v>77683</v>
      </c>
      <c r="H27893" s="3" t="s">
        <v>77684</v>
      </c>
      <c r="I27893" t="s">
        <v>69</v>
      </c>
      <c r="J27893" t="s">
        <v>2193</v>
      </c>
    </row>
    <row r="27894" spans="1:10" ht="16" x14ac:dyDescent="0.2">
      <c r="A27894" t="s">
        <v>2190</v>
      </c>
      <c r="B27894" t="s">
        <v>2090</v>
      </c>
      <c r="C27894" t="s">
        <v>77687</v>
      </c>
      <c r="D27894">
        <v>4</v>
      </c>
      <c r="E27894" t="s">
        <v>13</v>
      </c>
      <c r="F27894" t="s">
        <v>13</v>
      </c>
      <c r="G27894" t="s">
        <v>77683</v>
      </c>
      <c r="H27894" s="3" t="s">
        <v>77684</v>
      </c>
      <c r="I27894" t="s">
        <v>69</v>
      </c>
      <c r="J27894" t="s">
        <v>2193</v>
      </c>
    </row>
    <row r="27895" spans="1:10" ht="16" x14ac:dyDescent="0.2">
      <c r="A27895" t="s">
        <v>2190</v>
      </c>
      <c r="B27895" t="s">
        <v>77688</v>
      </c>
      <c r="C27895" t="s">
        <v>77689</v>
      </c>
      <c r="D27895">
        <v>2</v>
      </c>
      <c r="E27895" t="s">
        <v>13</v>
      </c>
      <c r="F27895" t="s">
        <v>13</v>
      </c>
      <c r="G27895" t="s">
        <v>77683</v>
      </c>
      <c r="H27895" s="3" t="s">
        <v>77684</v>
      </c>
      <c r="I27895" t="s">
        <v>69</v>
      </c>
      <c r="J27895" t="s">
        <v>2193</v>
      </c>
    </row>
    <row r="27896" spans="1:10" ht="16" x14ac:dyDescent="0.2">
      <c r="A27896" t="s">
        <v>17284</v>
      </c>
      <c r="B27896" t="s">
        <v>77690</v>
      </c>
      <c r="C27896" t="s">
        <v>77691</v>
      </c>
      <c r="D27896">
        <v>3</v>
      </c>
      <c r="E27896" t="s">
        <v>13</v>
      </c>
      <c r="F27896" t="s">
        <v>13</v>
      </c>
      <c r="G27896" t="s">
        <v>77692</v>
      </c>
      <c r="H27896" s="3" t="s">
        <v>77693</v>
      </c>
      <c r="I27896" t="s">
        <v>404</v>
      </c>
      <c r="J27896" t="s">
        <v>17289</v>
      </c>
    </row>
    <row r="27897" spans="1:10" ht="16" x14ac:dyDescent="0.2">
      <c r="A27897" t="s">
        <v>43017</v>
      </c>
      <c r="B27897" t="s">
        <v>77694</v>
      </c>
      <c r="C27897" t="s">
        <v>77695</v>
      </c>
      <c r="D27897">
        <v>5</v>
      </c>
      <c r="E27897" t="s">
        <v>13</v>
      </c>
      <c r="F27897" t="s">
        <v>13</v>
      </c>
      <c r="G27897" t="s">
        <v>77696</v>
      </c>
      <c r="H27897" s="3" t="s">
        <v>77697</v>
      </c>
      <c r="I27897" t="s">
        <v>524</v>
      </c>
      <c r="J27897" t="s">
        <v>43022</v>
      </c>
    </row>
    <row r="27898" spans="1:10" ht="16" x14ac:dyDescent="0.2">
      <c r="A27898" t="s">
        <v>68004</v>
      </c>
      <c r="B27898" t="s">
        <v>15168</v>
      </c>
      <c r="C27898" t="s">
        <v>15169</v>
      </c>
      <c r="D27898">
        <v>1</v>
      </c>
      <c r="E27898" t="s">
        <v>13</v>
      </c>
      <c r="F27898" t="s">
        <v>13</v>
      </c>
      <c r="G27898" t="s">
        <v>77698</v>
      </c>
      <c r="H27898" s="3" t="s">
        <v>77699</v>
      </c>
      <c r="I27898" t="s">
        <v>69</v>
      </c>
      <c r="J27898" t="s">
        <v>68008</v>
      </c>
    </row>
    <row r="27899" spans="1:10" ht="16" x14ac:dyDescent="0.2">
      <c r="A27899" t="s">
        <v>77700</v>
      </c>
      <c r="B27899" t="s">
        <v>15174</v>
      </c>
      <c r="C27899" t="s">
        <v>15175</v>
      </c>
      <c r="D27899">
        <v>4</v>
      </c>
      <c r="E27899" t="s">
        <v>13</v>
      </c>
      <c r="F27899" t="s">
        <v>13</v>
      </c>
      <c r="G27899" t="s">
        <v>77698</v>
      </c>
      <c r="H27899" s="3" t="s">
        <v>77699</v>
      </c>
      <c r="I27899" t="s">
        <v>69</v>
      </c>
      <c r="J27899" t="s">
        <v>15178</v>
      </c>
    </row>
    <row r="27900" spans="1:10" ht="16" x14ac:dyDescent="0.2">
      <c r="A27900" t="s">
        <v>77700</v>
      </c>
      <c r="B27900" t="s">
        <v>15168</v>
      </c>
      <c r="C27900" t="s">
        <v>15169</v>
      </c>
      <c r="D27900">
        <v>3</v>
      </c>
      <c r="E27900" t="s">
        <v>13</v>
      </c>
      <c r="F27900" t="s">
        <v>13</v>
      </c>
      <c r="G27900" t="s">
        <v>77698</v>
      </c>
      <c r="H27900" s="3" t="s">
        <v>77699</v>
      </c>
      <c r="I27900" t="s">
        <v>69</v>
      </c>
      <c r="J27900" t="s">
        <v>15178</v>
      </c>
    </row>
    <row r="27901" spans="1:10" ht="16" x14ac:dyDescent="0.2">
      <c r="A27901" t="s">
        <v>15173</v>
      </c>
      <c r="B27901" t="s">
        <v>15168</v>
      </c>
      <c r="C27901" t="s">
        <v>15169</v>
      </c>
      <c r="D27901">
        <v>1</v>
      </c>
      <c r="E27901" t="s">
        <v>13</v>
      </c>
      <c r="F27901" t="s">
        <v>13</v>
      </c>
      <c r="G27901" t="s">
        <v>77698</v>
      </c>
      <c r="H27901" s="3" t="s">
        <v>77699</v>
      </c>
      <c r="I27901" t="s">
        <v>69</v>
      </c>
      <c r="J27901" t="s">
        <v>15178</v>
      </c>
    </row>
    <row r="27902" spans="1:10" ht="16" x14ac:dyDescent="0.2">
      <c r="A27902" t="s">
        <v>13987</v>
      </c>
      <c r="B27902" t="s">
        <v>77701</v>
      </c>
      <c r="C27902" t="s">
        <v>77702</v>
      </c>
      <c r="D27902">
        <v>1</v>
      </c>
      <c r="E27902" t="s">
        <v>13</v>
      </c>
      <c r="F27902" t="s">
        <v>13</v>
      </c>
      <c r="G27902" t="s">
        <v>77703</v>
      </c>
      <c r="H27902" s="3" t="s">
        <v>77704</v>
      </c>
      <c r="I27902" t="s">
        <v>524</v>
      </c>
      <c r="J27902" t="s">
        <v>13990</v>
      </c>
    </row>
    <row r="27903" spans="1:10" ht="16" x14ac:dyDescent="0.2">
      <c r="A27903" t="s">
        <v>61843</v>
      </c>
      <c r="B27903" t="s">
        <v>77705</v>
      </c>
      <c r="C27903" t="s">
        <v>77706</v>
      </c>
      <c r="D27903">
        <v>6</v>
      </c>
      <c r="E27903" t="s">
        <v>13</v>
      </c>
      <c r="F27903" t="s">
        <v>13</v>
      </c>
      <c r="G27903" t="s">
        <v>77703</v>
      </c>
      <c r="H27903" s="3" t="s">
        <v>77707</v>
      </c>
      <c r="I27903" t="s">
        <v>524</v>
      </c>
      <c r="J27903" t="s">
        <v>61846</v>
      </c>
    </row>
    <row r="27904" spans="1:10" ht="16" x14ac:dyDescent="0.2">
      <c r="A27904" t="s">
        <v>30490</v>
      </c>
      <c r="B27904" t="s">
        <v>77708</v>
      </c>
      <c r="C27904" t="s">
        <v>77709</v>
      </c>
      <c r="D27904">
        <v>3</v>
      </c>
      <c r="E27904" t="s">
        <v>13</v>
      </c>
      <c r="F27904" t="s">
        <v>13</v>
      </c>
      <c r="G27904" t="s">
        <v>77710</v>
      </c>
      <c r="H27904" s="3" t="s">
        <v>77711</v>
      </c>
      <c r="I27904" t="s">
        <v>509</v>
      </c>
      <c r="J27904" t="s">
        <v>30491</v>
      </c>
    </row>
    <row r="27905" spans="1:10" ht="16" x14ac:dyDescent="0.2">
      <c r="A27905" t="s">
        <v>77712</v>
      </c>
      <c r="B27905" t="s">
        <v>77713</v>
      </c>
      <c r="C27905" t="s">
        <v>77714</v>
      </c>
      <c r="D27905">
        <v>1</v>
      </c>
      <c r="E27905" t="s">
        <v>13</v>
      </c>
      <c r="F27905" t="s">
        <v>13</v>
      </c>
      <c r="G27905" t="s">
        <v>77715</v>
      </c>
      <c r="H27905" s="3" t="s">
        <v>77716</v>
      </c>
      <c r="I27905" t="s">
        <v>69</v>
      </c>
      <c r="J27905" t="s">
        <v>77717</v>
      </c>
    </row>
    <row r="27906" spans="1:10" ht="16" x14ac:dyDescent="0.2">
      <c r="A27906" t="s">
        <v>77718</v>
      </c>
      <c r="B27906" t="s">
        <v>77719</v>
      </c>
      <c r="C27906" t="s">
        <v>77720</v>
      </c>
      <c r="D27906">
        <v>2</v>
      </c>
      <c r="E27906" t="s">
        <v>13</v>
      </c>
      <c r="F27906" t="s">
        <v>13</v>
      </c>
      <c r="G27906" t="s">
        <v>77721</v>
      </c>
      <c r="H27906" s="3" t="s">
        <v>77716</v>
      </c>
      <c r="I27906" t="s">
        <v>69</v>
      </c>
      <c r="J27906" t="s">
        <v>77722</v>
      </c>
    </row>
    <row r="27907" spans="1:10" ht="16" x14ac:dyDescent="0.2">
      <c r="A27907" t="s">
        <v>77723</v>
      </c>
      <c r="B27907" t="s">
        <v>77724</v>
      </c>
      <c r="C27907" t="s">
        <v>77725</v>
      </c>
      <c r="D27907">
        <v>3</v>
      </c>
      <c r="E27907" t="s">
        <v>13</v>
      </c>
      <c r="F27907" t="s">
        <v>13</v>
      </c>
      <c r="G27907" t="s">
        <v>77721</v>
      </c>
      <c r="H27907" s="3" t="s">
        <v>77716</v>
      </c>
      <c r="I27907" t="s">
        <v>69</v>
      </c>
      <c r="J27907" t="s">
        <v>77726</v>
      </c>
    </row>
    <row r="27908" spans="1:10" ht="16" x14ac:dyDescent="0.2">
      <c r="A27908" t="s">
        <v>77727</v>
      </c>
      <c r="B27908" t="s">
        <v>77728</v>
      </c>
      <c r="C27908" t="s">
        <v>9514</v>
      </c>
      <c r="D27908">
        <v>2</v>
      </c>
      <c r="E27908" t="s">
        <v>13</v>
      </c>
      <c r="F27908" t="s">
        <v>13</v>
      </c>
      <c r="G27908" t="s">
        <v>77721</v>
      </c>
      <c r="H27908" s="3" t="s">
        <v>77716</v>
      </c>
      <c r="I27908" t="s">
        <v>69</v>
      </c>
      <c r="J27908" t="s">
        <v>77729</v>
      </c>
    </row>
    <row r="27909" spans="1:10" ht="16" x14ac:dyDescent="0.2">
      <c r="A27909" t="s">
        <v>77727</v>
      </c>
      <c r="B27909" t="s">
        <v>77730</v>
      </c>
      <c r="C27909" t="s">
        <v>77731</v>
      </c>
      <c r="D27909">
        <v>1</v>
      </c>
      <c r="E27909" t="s">
        <v>13</v>
      </c>
      <c r="F27909" t="s">
        <v>13</v>
      </c>
      <c r="G27909" t="s">
        <v>77721</v>
      </c>
      <c r="H27909" s="3" t="s">
        <v>77716</v>
      </c>
      <c r="I27909" t="s">
        <v>69</v>
      </c>
      <c r="J27909" t="s">
        <v>77729</v>
      </c>
    </row>
    <row r="27910" spans="1:10" ht="16" x14ac:dyDescent="0.2">
      <c r="A27910" t="s">
        <v>77732</v>
      </c>
      <c r="B27910" t="s">
        <v>77733</v>
      </c>
      <c r="C27910" t="s">
        <v>77734</v>
      </c>
      <c r="D27910">
        <v>2</v>
      </c>
      <c r="E27910" t="s">
        <v>13</v>
      </c>
      <c r="F27910" t="s">
        <v>13</v>
      </c>
      <c r="G27910" t="s">
        <v>77721</v>
      </c>
      <c r="H27910" s="3" t="s">
        <v>77716</v>
      </c>
      <c r="I27910" t="s">
        <v>69</v>
      </c>
      <c r="J27910" t="s">
        <v>77735</v>
      </c>
    </row>
    <row r="27911" spans="1:10" ht="16" x14ac:dyDescent="0.2">
      <c r="A27911" t="s">
        <v>77736</v>
      </c>
      <c r="B27911" t="s">
        <v>77737</v>
      </c>
      <c r="C27911" t="s">
        <v>77738</v>
      </c>
      <c r="D27911">
        <v>1</v>
      </c>
      <c r="E27911" t="s">
        <v>13</v>
      </c>
      <c r="F27911" t="s">
        <v>13</v>
      </c>
      <c r="G27911" t="s">
        <v>77721</v>
      </c>
      <c r="H27911" s="3" t="s">
        <v>77716</v>
      </c>
      <c r="I27911" t="s">
        <v>69</v>
      </c>
      <c r="J27911" t="s">
        <v>77739</v>
      </c>
    </row>
    <row r="27912" spans="1:10" ht="16" x14ac:dyDescent="0.2">
      <c r="A27912" t="s">
        <v>77718</v>
      </c>
      <c r="B27912" t="s">
        <v>77737</v>
      </c>
      <c r="C27912" t="s">
        <v>77738</v>
      </c>
      <c r="D27912">
        <v>1</v>
      </c>
      <c r="E27912" t="s">
        <v>13</v>
      </c>
      <c r="F27912" t="s">
        <v>13</v>
      </c>
      <c r="G27912" t="s">
        <v>77721</v>
      </c>
      <c r="H27912" s="3" t="s">
        <v>77716</v>
      </c>
      <c r="I27912" t="s">
        <v>69</v>
      </c>
      <c r="J27912" t="s">
        <v>77722</v>
      </c>
    </row>
    <row r="27913" spans="1:10" ht="16" x14ac:dyDescent="0.2">
      <c r="A27913" t="s">
        <v>77740</v>
      </c>
      <c r="B27913" t="s">
        <v>77741</v>
      </c>
      <c r="C27913" t="s">
        <v>77742</v>
      </c>
      <c r="D27913">
        <v>2</v>
      </c>
      <c r="E27913" t="s">
        <v>13</v>
      </c>
      <c r="F27913" t="s">
        <v>13</v>
      </c>
      <c r="G27913" t="s">
        <v>77721</v>
      </c>
      <c r="H27913" s="3" t="s">
        <v>77716</v>
      </c>
      <c r="I27913" t="s">
        <v>69</v>
      </c>
      <c r="J27913" t="s">
        <v>77743</v>
      </c>
    </row>
    <row r="27914" spans="1:10" ht="16" x14ac:dyDescent="0.2">
      <c r="A27914" t="s">
        <v>77712</v>
      </c>
      <c r="B27914" t="s">
        <v>77744</v>
      </c>
      <c r="C27914" t="s">
        <v>77745</v>
      </c>
      <c r="D27914">
        <v>2</v>
      </c>
      <c r="E27914" t="s">
        <v>13</v>
      </c>
      <c r="F27914" t="s">
        <v>13</v>
      </c>
      <c r="G27914" t="s">
        <v>77721</v>
      </c>
      <c r="H27914" s="3" t="s">
        <v>77716</v>
      </c>
      <c r="I27914" t="s">
        <v>69</v>
      </c>
      <c r="J27914" t="s">
        <v>77717</v>
      </c>
    </row>
    <row r="27915" spans="1:10" ht="16" x14ac:dyDescent="0.2">
      <c r="A27915" t="s">
        <v>77732</v>
      </c>
      <c r="B27915" t="s">
        <v>77746</v>
      </c>
      <c r="C27915" t="s">
        <v>77747</v>
      </c>
      <c r="D27915">
        <v>1</v>
      </c>
      <c r="E27915" t="s">
        <v>13</v>
      </c>
      <c r="F27915" t="s">
        <v>13</v>
      </c>
      <c r="G27915" t="s">
        <v>77721</v>
      </c>
      <c r="H27915" s="3" t="s">
        <v>77716</v>
      </c>
      <c r="I27915" t="s">
        <v>69</v>
      </c>
      <c r="J27915" t="s">
        <v>77735</v>
      </c>
    </row>
    <row r="27916" spans="1:10" ht="16" x14ac:dyDescent="0.2">
      <c r="A27916" t="s">
        <v>77748</v>
      </c>
      <c r="B27916" t="s">
        <v>77737</v>
      </c>
      <c r="C27916" t="s">
        <v>77738</v>
      </c>
      <c r="D27916">
        <v>1</v>
      </c>
      <c r="E27916" t="s">
        <v>13</v>
      </c>
      <c r="F27916" t="s">
        <v>13</v>
      </c>
      <c r="G27916" t="s">
        <v>77721</v>
      </c>
      <c r="H27916" s="3" t="s">
        <v>77716</v>
      </c>
      <c r="I27916" t="s">
        <v>69</v>
      </c>
      <c r="J27916" t="s">
        <v>77749</v>
      </c>
    </row>
    <row r="27917" spans="1:10" ht="16" x14ac:dyDescent="0.2">
      <c r="A27917" t="s">
        <v>39611</v>
      </c>
      <c r="B27917" t="s">
        <v>77750</v>
      </c>
      <c r="C27917" t="s">
        <v>77751</v>
      </c>
      <c r="D27917">
        <v>2</v>
      </c>
      <c r="E27917" t="s">
        <v>13</v>
      </c>
      <c r="F27917" t="s">
        <v>13</v>
      </c>
      <c r="G27917" t="s">
        <v>77721</v>
      </c>
      <c r="H27917" s="3" t="s">
        <v>77716</v>
      </c>
      <c r="I27917" t="s">
        <v>69</v>
      </c>
      <c r="J27917" t="s">
        <v>39615</v>
      </c>
    </row>
    <row r="27918" spans="1:10" ht="16" x14ac:dyDescent="0.2">
      <c r="A27918" t="s">
        <v>77752</v>
      </c>
      <c r="B27918" t="s">
        <v>77753</v>
      </c>
      <c r="C27918" t="s">
        <v>77754</v>
      </c>
      <c r="D27918">
        <v>1</v>
      </c>
      <c r="E27918" t="s">
        <v>13</v>
      </c>
      <c r="F27918" t="s">
        <v>13</v>
      </c>
      <c r="G27918" t="s">
        <v>77721</v>
      </c>
      <c r="H27918" s="3" t="s">
        <v>77716</v>
      </c>
      <c r="I27918" t="s">
        <v>69</v>
      </c>
      <c r="J27918" t="s">
        <v>77755</v>
      </c>
    </row>
    <row r="27919" spans="1:10" ht="16" x14ac:dyDescent="0.2">
      <c r="A27919" t="s">
        <v>77752</v>
      </c>
      <c r="B27919" t="s">
        <v>77756</v>
      </c>
      <c r="C27919" t="s">
        <v>77757</v>
      </c>
      <c r="D27919">
        <v>2</v>
      </c>
      <c r="E27919" t="s">
        <v>13</v>
      </c>
      <c r="F27919" t="s">
        <v>13</v>
      </c>
      <c r="G27919" t="s">
        <v>77721</v>
      </c>
      <c r="H27919" s="3" t="s">
        <v>77716</v>
      </c>
      <c r="I27919" t="s">
        <v>69</v>
      </c>
      <c r="J27919" t="s">
        <v>77755</v>
      </c>
    </row>
    <row r="27920" spans="1:10" ht="16" x14ac:dyDescent="0.2">
      <c r="A27920" t="s">
        <v>77758</v>
      </c>
      <c r="B27920" t="s">
        <v>77713</v>
      </c>
      <c r="C27920" t="s">
        <v>77714</v>
      </c>
      <c r="D27920">
        <v>1</v>
      </c>
      <c r="E27920" t="s">
        <v>13</v>
      </c>
      <c r="F27920" t="s">
        <v>13</v>
      </c>
      <c r="G27920" t="s">
        <v>77721</v>
      </c>
      <c r="H27920" s="3" t="s">
        <v>77716</v>
      </c>
      <c r="I27920" t="s">
        <v>69</v>
      </c>
      <c r="J27920" t="s">
        <v>77759</v>
      </c>
    </row>
    <row r="27921" spans="1:10" ht="16" x14ac:dyDescent="0.2">
      <c r="A27921" t="s">
        <v>77736</v>
      </c>
      <c r="B27921" t="s">
        <v>77719</v>
      </c>
      <c r="C27921" t="s">
        <v>77720</v>
      </c>
      <c r="D27921">
        <v>2</v>
      </c>
      <c r="E27921" t="s">
        <v>13</v>
      </c>
      <c r="F27921" t="s">
        <v>13</v>
      </c>
      <c r="G27921" t="s">
        <v>77721</v>
      </c>
      <c r="H27921" s="3" t="s">
        <v>77716</v>
      </c>
      <c r="I27921" t="s">
        <v>69</v>
      </c>
      <c r="J27921" t="s">
        <v>77739</v>
      </c>
    </row>
    <row r="27922" spans="1:10" ht="16" x14ac:dyDescent="0.2">
      <c r="A27922" t="s">
        <v>77760</v>
      </c>
      <c r="B27922" t="s">
        <v>77733</v>
      </c>
      <c r="C27922" t="s">
        <v>77734</v>
      </c>
      <c r="D27922">
        <v>2</v>
      </c>
      <c r="E27922" t="s">
        <v>13</v>
      </c>
      <c r="F27922" t="s">
        <v>13</v>
      </c>
      <c r="G27922" t="s">
        <v>77721</v>
      </c>
      <c r="H27922" s="3" t="s">
        <v>77716</v>
      </c>
      <c r="I27922" t="s">
        <v>69</v>
      </c>
      <c r="J27922" t="s">
        <v>77761</v>
      </c>
    </row>
    <row r="27923" spans="1:10" ht="16" x14ac:dyDescent="0.2">
      <c r="A27923" t="s">
        <v>77760</v>
      </c>
      <c r="B27923" t="s">
        <v>77746</v>
      </c>
      <c r="C27923" t="s">
        <v>77747</v>
      </c>
      <c r="D27923">
        <v>1</v>
      </c>
      <c r="E27923" t="s">
        <v>13</v>
      </c>
      <c r="F27923" t="s">
        <v>13</v>
      </c>
      <c r="G27923" t="s">
        <v>77721</v>
      </c>
      <c r="H27923" s="3" t="s">
        <v>77716</v>
      </c>
      <c r="I27923" t="s">
        <v>69</v>
      </c>
      <c r="J27923" t="s">
        <v>77761</v>
      </c>
    </row>
    <row r="27924" spans="1:10" ht="16" x14ac:dyDescent="0.2">
      <c r="A27924" t="s">
        <v>77758</v>
      </c>
      <c r="B27924" t="s">
        <v>77744</v>
      </c>
      <c r="C27924" t="s">
        <v>77745</v>
      </c>
      <c r="D27924">
        <v>2</v>
      </c>
      <c r="E27924" t="s">
        <v>13</v>
      </c>
      <c r="F27924" t="s">
        <v>13</v>
      </c>
      <c r="G27924" t="s">
        <v>77721</v>
      </c>
      <c r="H27924" s="3" t="s">
        <v>77716</v>
      </c>
      <c r="I27924" t="s">
        <v>69</v>
      </c>
      <c r="J27924" t="s">
        <v>77759</v>
      </c>
    </row>
    <row r="27925" spans="1:10" ht="16" x14ac:dyDescent="0.2">
      <c r="A27925" t="s">
        <v>12272</v>
      </c>
      <c r="B27925" t="s">
        <v>77737</v>
      </c>
      <c r="C27925" t="s">
        <v>77738</v>
      </c>
      <c r="D27925">
        <v>1</v>
      </c>
      <c r="E27925" t="s">
        <v>13</v>
      </c>
      <c r="F27925" t="s">
        <v>13</v>
      </c>
      <c r="G27925" t="s">
        <v>77721</v>
      </c>
      <c r="H27925" s="3" t="s">
        <v>77716</v>
      </c>
      <c r="I27925" t="s">
        <v>69</v>
      </c>
      <c r="J27925" t="s">
        <v>12274</v>
      </c>
    </row>
    <row r="27926" spans="1:10" ht="16" x14ac:dyDescent="0.2">
      <c r="A27926" t="s">
        <v>39611</v>
      </c>
      <c r="B27926" t="s">
        <v>77762</v>
      </c>
      <c r="C27926" t="s">
        <v>77763</v>
      </c>
      <c r="D27926">
        <v>1</v>
      </c>
      <c r="E27926" t="s">
        <v>13</v>
      </c>
      <c r="F27926" t="s">
        <v>13</v>
      </c>
      <c r="G27926" t="s">
        <v>77721</v>
      </c>
      <c r="H27926" s="3" t="s">
        <v>77716</v>
      </c>
      <c r="I27926" t="s">
        <v>69</v>
      </c>
      <c r="J27926" t="s">
        <v>39615</v>
      </c>
    </row>
    <row r="27927" spans="1:10" ht="16" x14ac:dyDescent="0.2">
      <c r="A27927" t="s">
        <v>77748</v>
      </c>
      <c r="B27927" t="s">
        <v>77719</v>
      </c>
      <c r="C27927" t="s">
        <v>77720</v>
      </c>
      <c r="D27927">
        <v>2</v>
      </c>
      <c r="E27927" t="s">
        <v>13</v>
      </c>
      <c r="F27927" t="s">
        <v>13</v>
      </c>
      <c r="G27927" t="s">
        <v>77721</v>
      </c>
      <c r="H27927" s="3" t="s">
        <v>77716</v>
      </c>
      <c r="I27927" t="s">
        <v>69</v>
      </c>
      <c r="J27927" t="s">
        <v>77749</v>
      </c>
    </row>
    <row r="27928" spans="1:10" ht="16" x14ac:dyDescent="0.2">
      <c r="A27928" t="s">
        <v>23505</v>
      </c>
      <c r="B27928" t="s">
        <v>77719</v>
      </c>
      <c r="C27928" t="s">
        <v>77720</v>
      </c>
      <c r="D27928">
        <v>1</v>
      </c>
      <c r="E27928" t="s">
        <v>13</v>
      </c>
      <c r="F27928" t="s">
        <v>13</v>
      </c>
      <c r="G27928" t="s">
        <v>77721</v>
      </c>
      <c r="H27928" s="3" t="s">
        <v>77716</v>
      </c>
      <c r="I27928" t="s">
        <v>69</v>
      </c>
      <c r="J27928" t="s">
        <v>23508</v>
      </c>
    </row>
    <row r="27929" spans="1:10" ht="16" x14ac:dyDescent="0.2">
      <c r="A27929" t="s">
        <v>77740</v>
      </c>
      <c r="B27929" t="s">
        <v>77764</v>
      </c>
      <c r="C27929" t="s">
        <v>77765</v>
      </c>
      <c r="D27929">
        <v>1</v>
      </c>
      <c r="E27929" t="s">
        <v>13</v>
      </c>
      <c r="F27929" t="s">
        <v>13</v>
      </c>
      <c r="G27929" t="s">
        <v>77766</v>
      </c>
      <c r="H27929" s="3" t="s">
        <v>77767</v>
      </c>
      <c r="I27929" t="s">
        <v>69</v>
      </c>
      <c r="J27929" t="s">
        <v>77743</v>
      </c>
    </row>
    <row r="27930" spans="1:10" ht="16" x14ac:dyDescent="0.2">
      <c r="A27930" t="s">
        <v>37636</v>
      </c>
      <c r="B27930" t="s">
        <v>70128</v>
      </c>
      <c r="C27930" t="s">
        <v>70129</v>
      </c>
      <c r="D27930">
        <v>2</v>
      </c>
      <c r="E27930" t="s">
        <v>13</v>
      </c>
      <c r="F27930" t="s">
        <v>13</v>
      </c>
      <c r="G27930" t="s">
        <v>77768</v>
      </c>
      <c r="H27930" s="3" t="s">
        <v>77769</v>
      </c>
      <c r="I27930" t="s">
        <v>69</v>
      </c>
      <c r="J27930" t="s">
        <v>37640</v>
      </c>
    </row>
    <row r="27931" spans="1:10" ht="16" x14ac:dyDescent="0.2">
      <c r="A27931" t="s">
        <v>37636</v>
      </c>
      <c r="B27931" t="s">
        <v>70123</v>
      </c>
      <c r="C27931" t="s">
        <v>70124</v>
      </c>
      <c r="D27931">
        <v>1</v>
      </c>
      <c r="E27931" t="s">
        <v>13</v>
      </c>
      <c r="F27931" t="s">
        <v>13</v>
      </c>
      <c r="G27931" t="s">
        <v>77768</v>
      </c>
      <c r="H27931" s="3" t="s">
        <v>77769</v>
      </c>
      <c r="I27931" t="s">
        <v>69</v>
      </c>
      <c r="J27931" t="s">
        <v>37640</v>
      </c>
    </row>
    <row r="27932" spans="1:10" ht="16" x14ac:dyDescent="0.2">
      <c r="A27932" t="s">
        <v>77770</v>
      </c>
      <c r="B27932" t="s">
        <v>77771</v>
      </c>
      <c r="C27932" t="s">
        <v>77772</v>
      </c>
      <c r="D27932">
        <v>4</v>
      </c>
      <c r="E27932" t="s">
        <v>13</v>
      </c>
      <c r="F27932" t="s">
        <v>13</v>
      </c>
      <c r="G27932" t="s">
        <v>77773</v>
      </c>
      <c r="H27932" s="3" t="s">
        <v>77774</v>
      </c>
      <c r="I27932" t="s">
        <v>69</v>
      </c>
      <c r="J27932" t="s">
        <v>77775</v>
      </c>
    </row>
    <row r="27933" spans="1:10" ht="16" x14ac:dyDescent="0.2">
      <c r="A27933" t="s">
        <v>77770</v>
      </c>
      <c r="B27933" t="s">
        <v>77776</v>
      </c>
      <c r="C27933" t="s">
        <v>77777</v>
      </c>
      <c r="D27933">
        <v>3</v>
      </c>
      <c r="E27933" t="s">
        <v>13</v>
      </c>
      <c r="F27933" t="s">
        <v>13</v>
      </c>
      <c r="G27933" t="s">
        <v>77773</v>
      </c>
      <c r="H27933" s="3" t="s">
        <v>77774</v>
      </c>
      <c r="I27933" t="s">
        <v>69</v>
      </c>
      <c r="J27933" t="s">
        <v>77775</v>
      </c>
    </row>
    <row r="27934" spans="1:10" ht="16" x14ac:dyDescent="0.2">
      <c r="A27934" t="s">
        <v>77770</v>
      </c>
      <c r="B27934" t="s">
        <v>70128</v>
      </c>
      <c r="C27934" t="s">
        <v>70129</v>
      </c>
      <c r="D27934">
        <v>1</v>
      </c>
      <c r="E27934" t="s">
        <v>13</v>
      </c>
      <c r="F27934" t="s">
        <v>13</v>
      </c>
      <c r="G27934" t="s">
        <v>77773</v>
      </c>
      <c r="H27934" s="3" t="s">
        <v>77774</v>
      </c>
      <c r="I27934" t="s">
        <v>69</v>
      </c>
      <c r="J27934" t="s">
        <v>77775</v>
      </c>
    </row>
    <row r="27935" spans="1:10" ht="16" x14ac:dyDescent="0.2">
      <c r="A27935" t="s">
        <v>77778</v>
      </c>
      <c r="B27935" t="s">
        <v>77779</v>
      </c>
      <c r="C27935" t="s">
        <v>77780</v>
      </c>
      <c r="D27935">
        <v>1</v>
      </c>
      <c r="E27935" t="s">
        <v>13</v>
      </c>
      <c r="F27935" t="s">
        <v>13</v>
      </c>
      <c r="G27935" t="s">
        <v>77773</v>
      </c>
      <c r="H27935" s="3" t="s">
        <v>77774</v>
      </c>
      <c r="I27935" t="s">
        <v>69</v>
      </c>
      <c r="J27935" t="s">
        <v>77781</v>
      </c>
    </row>
    <row r="27936" spans="1:10" ht="16" x14ac:dyDescent="0.2">
      <c r="A27936" t="s">
        <v>77782</v>
      </c>
      <c r="B27936" t="s">
        <v>77779</v>
      </c>
      <c r="C27936" t="s">
        <v>77780</v>
      </c>
      <c r="D27936">
        <v>1</v>
      </c>
      <c r="E27936" t="s">
        <v>13</v>
      </c>
      <c r="F27936" t="s">
        <v>13</v>
      </c>
      <c r="G27936" t="s">
        <v>77773</v>
      </c>
      <c r="H27936" s="3" t="s">
        <v>77783</v>
      </c>
      <c r="I27936" t="s">
        <v>69</v>
      </c>
      <c r="J27936" t="s">
        <v>77784</v>
      </c>
    </row>
    <row r="27937" spans="1:10" ht="16" x14ac:dyDescent="0.2">
      <c r="A27937" t="s">
        <v>77770</v>
      </c>
      <c r="B27937" t="s">
        <v>70123</v>
      </c>
      <c r="C27937" t="s">
        <v>70124</v>
      </c>
      <c r="D27937">
        <v>2</v>
      </c>
      <c r="E27937" t="s">
        <v>13</v>
      </c>
      <c r="F27937" t="s">
        <v>13</v>
      </c>
      <c r="G27937" t="s">
        <v>77773</v>
      </c>
      <c r="H27937" s="3" t="s">
        <v>77774</v>
      </c>
      <c r="I27937" t="s">
        <v>69</v>
      </c>
      <c r="J27937" t="s">
        <v>77775</v>
      </c>
    </row>
    <row r="27938" spans="1:10" ht="16" x14ac:dyDescent="0.2">
      <c r="A27938" t="s">
        <v>77785</v>
      </c>
      <c r="B27938" t="s">
        <v>77786</v>
      </c>
      <c r="C27938" t="s">
        <v>77787</v>
      </c>
      <c r="D27938">
        <v>1</v>
      </c>
      <c r="E27938" t="s">
        <v>13</v>
      </c>
      <c r="F27938" t="s">
        <v>13</v>
      </c>
      <c r="G27938" t="s">
        <v>77788</v>
      </c>
      <c r="H27938" s="3" t="s">
        <v>77789</v>
      </c>
      <c r="I27938" t="s">
        <v>269</v>
      </c>
      <c r="J27938" t="s">
        <v>77790</v>
      </c>
    </row>
    <row r="27939" spans="1:10" ht="16" x14ac:dyDescent="0.2">
      <c r="A27939" t="s">
        <v>77791</v>
      </c>
      <c r="B27939" t="s">
        <v>77792</v>
      </c>
      <c r="C27939" t="s">
        <v>77793</v>
      </c>
      <c r="D27939">
        <v>1</v>
      </c>
      <c r="E27939" t="s">
        <v>13</v>
      </c>
      <c r="F27939" t="s">
        <v>13</v>
      </c>
      <c r="G27939" t="s">
        <v>77794</v>
      </c>
      <c r="H27939" s="3" t="s">
        <v>77795</v>
      </c>
      <c r="I27939" t="s">
        <v>3979</v>
      </c>
      <c r="J27939" t="s">
        <v>77796</v>
      </c>
    </row>
    <row r="27940" spans="1:10" ht="16" x14ac:dyDescent="0.2">
      <c r="A27940" t="s">
        <v>9024</v>
      </c>
      <c r="B27940" t="s">
        <v>77797</v>
      </c>
      <c r="C27940" t="s">
        <v>77798</v>
      </c>
      <c r="D27940">
        <v>2</v>
      </c>
      <c r="E27940" t="s">
        <v>13</v>
      </c>
      <c r="F27940" t="s">
        <v>13</v>
      </c>
      <c r="G27940" t="s">
        <v>77799</v>
      </c>
      <c r="H27940" s="3" t="s">
        <v>77800</v>
      </c>
      <c r="I27940" t="s">
        <v>509</v>
      </c>
      <c r="J27940" t="s">
        <v>9029</v>
      </c>
    </row>
    <row r="27941" spans="1:10" ht="32" x14ac:dyDescent="0.2">
      <c r="A27941" t="s">
        <v>77801</v>
      </c>
      <c r="B27941" t="s">
        <v>73897</v>
      </c>
      <c r="C27941" t="s">
        <v>77802</v>
      </c>
      <c r="D27941">
        <v>4</v>
      </c>
      <c r="E27941" t="s">
        <v>13</v>
      </c>
      <c r="F27941" t="s">
        <v>13</v>
      </c>
      <c r="G27941" t="s">
        <v>77803</v>
      </c>
      <c r="H27941" s="3" t="s">
        <v>77804</v>
      </c>
      <c r="I27941" t="s">
        <v>509</v>
      </c>
      <c r="J27941" t="s">
        <v>77805</v>
      </c>
    </row>
    <row r="27942" spans="1:10" ht="32" x14ac:dyDescent="0.2">
      <c r="A27942" t="s">
        <v>77801</v>
      </c>
      <c r="B27942" t="s">
        <v>77806</v>
      </c>
      <c r="C27942" t="s">
        <v>77807</v>
      </c>
      <c r="D27942">
        <v>1</v>
      </c>
      <c r="E27942" t="s">
        <v>13</v>
      </c>
      <c r="F27942" t="s">
        <v>13</v>
      </c>
      <c r="G27942" t="s">
        <v>77803</v>
      </c>
      <c r="H27942" s="3" t="s">
        <v>77808</v>
      </c>
      <c r="I27942" t="s">
        <v>62</v>
      </c>
      <c r="J27942" t="s">
        <v>77805</v>
      </c>
    </row>
    <row r="27943" spans="1:10" ht="32" x14ac:dyDescent="0.2">
      <c r="A27943" t="s">
        <v>77801</v>
      </c>
      <c r="B27943" t="s">
        <v>77809</v>
      </c>
      <c r="C27943" t="s">
        <v>77810</v>
      </c>
      <c r="D27943">
        <v>2</v>
      </c>
      <c r="E27943" t="s">
        <v>13</v>
      </c>
      <c r="F27943" t="s">
        <v>13</v>
      </c>
      <c r="G27943" t="s">
        <v>77803</v>
      </c>
      <c r="H27943" s="3" t="s">
        <v>77804</v>
      </c>
      <c r="I27943" t="s">
        <v>509</v>
      </c>
      <c r="J27943" t="s">
        <v>77805</v>
      </c>
    </row>
    <row r="27944" spans="1:10" ht="32" x14ac:dyDescent="0.2">
      <c r="A27944" t="s">
        <v>77801</v>
      </c>
      <c r="B27944" t="s">
        <v>77811</v>
      </c>
      <c r="C27944" t="s">
        <v>77812</v>
      </c>
      <c r="D27944">
        <v>5</v>
      </c>
      <c r="E27944" t="s">
        <v>13</v>
      </c>
      <c r="F27944" t="s">
        <v>13</v>
      </c>
      <c r="G27944" t="s">
        <v>77803</v>
      </c>
      <c r="H27944" s="3" t="s">
        <v>77804</v>
      </c>
      <c r="I27944" t="s">
        <v>509</v>
      </c>
      <c r="J27944" t="s">
        <v>77805</v>
      </c>
    </row>
    <row r="27945" spans="1:10" ht="32" x14ac:dyDescent="0.2">
      <c r="A27945" t="s">
        <v>77813</v>
      </c>
      <c r="B27945" t="s">
        <v>77814</v>
      </c>
      <c r="C27945" t="s">
        <v>77815</v>
      </c>
      <c r="D27945">
        <v>1</v>
      </c>
      <c r="E27945" t="s">
        <v>13</v>
      </c>
      <c r="F27945" t="s">
        <v>13</v>
      </c>
      <c r="G27945" t="s">
        <v>77816</v>
      </c>
      <c r="H27945" s="3" t="s">
        <v>77817</v>
      </c>
      <c r="I27945" t="s">
        <v>509</v>
      </c>
      <c r="J27945" t="s">
        <v>77818</v>
      </c>
    </row>
    <row r="27946" spans="1:10" ht="16" x14ac:dyDescent="0.2">
      <c r="A27946" t="s">
        <v>20987</v>
      </c>
      <c r="B27946" t="s">
        <v>77819</v>
      </c>
      <c r="C27946" t="s">
        <v>77820</v>
      </c>
      <c r="D27946">
        <v>1</v>
      </c>
      <c r="E27946" t="s">
        <v>730</v>
      </c>
      <c r="F27946" t="s">
        <v>13</v>
      </c>
      <c r="G27946" t="s">
        <v>77821</v>
      </c>
      <c r="H27946" s="3" t="s">
        <v>77822</v>
      </c>
      <c r="I27946" t="s">
        <v>253</v>
      </c>
      <c r="J27946" t="s">
        <v>20992</v>
      </c>
    </row>
    <row r="27947" spans="1:10" ht="16" x14ac:dyDescent="0.2">
      <c r="A27947" t="s">
        <v>38066</v>
      </c>
      <c r="B27947" t="s">
        <v>77823</v>
      </c>
      <c r="C27947" t="s">
        <v>77824</v>
      </c>
      <c r="D27947">
        <v>1</v>
      </c>
      <c r="E27947" t="s">
        <v>730</v>
      </c>
      <c r="F27947" t="s">
        <v>13</v>
      </c>
      <c r="G27947" t="s">
        <v>77821</v>
      </c>
      <c r="H27947" s="3" t="s">
        <v>77825</v>
      </c>
      <c r="I27947" t="s">
        <v>253</v>
      </c>
      <c r="J27947" t="s">
        <v>38070</v>
      </c>
    </row>
    <row r="27948" spans="1:10" ht="16" x14ac:dyDescent="0.2">
      <c r="A27948" t="s">
        <v>20987</v>
      </c>
      <c r="B27948" t="s">
        <v>77826</v>
      </c>
      <c r="C27948" t="s">
        <v>77827</v>
      </c>
      <c r="D27948">
        <v>3</v>
      </c>
      <c r="E27948" t="s">
        <v>730</v>
      </c>
      <c r="F27948" t="s">
        <v>13</v>
      </c>
      <c r="G27948" t="s">
        <v>77821</v>
      </c>
      <c r="H27948" s="3" t="s">
        <v>77822</v>
      </c>
      <c r="I27948" t="s">
        <v>253</v>
      </c>
      <c r="J27948" t="s">
        <v>20992</v>
      </c>
    </row>
    <row r="27949" spans="1:10" ht="32" x14ac:dyDescent="0.2">
      <c r="A27949" t="s">
        <v>48257</v>
      </c>
      <c r="B27949" t="s">
        <v>68600</v>
      </c>
      <c r="C27949" t="s">
        <v>68601</v>
      </c>
      <c r="D27949">
        <v>3</v>
      </c>
      <c r="E27949" t="s">
        <v>13</v>
      </c>
      <c r="F27949" t="s">
        <v>13</v>
      </c>
      <c r="G27949" t="s">
        <v>77828</v>
      </c>
      <c r="H27949" s="3" t="s">
        <v>77829</v>
      </c>
      <c r="I27949" t="s">
        <v>1540</v>
      </c>
      <c r="J27949" t="s">
        <v>48262</v>
      </c>
    </row>
    <row r="27950" spans="1:10" ht="16" x14ac:dyDescent="0.2">
      <c r="A27950" t="s">
        <v>68854</v>
      </c>
      <c r="B27950" t="s">
        <v>77830</v>
      </c>
      <c r="C27950" t="s">
        <v>77831</v>
      </c>
      <c r="D27950">
        <v>2</v>
      </c>
      <c r="E27950" t="s">
        <v>13</v>
      </c>
      <c r="F27950" t="s">
        <v>13</v>
      </c>
      <c r="G27950" t="s">
        <v>77832</v>
      </c>
      <c r="H27950" s="3" t="s">
        <v>77833</v>
      </c>
      <c r="I27950" t="s">
        <v>7603</v>
      </c>
      <c r="J27950" t="s">
        <v>68858</v>
      </c>
    </row>
    <row r="27951" spans="1:10" ht="16" x14ac:dyDescent="0.2">
      <c r="A27951" t="s">
        <v>10235</v>
      </c>
      <c r="B27951" t="s">
        <v>77834</v>
      </c>
      <c r="C27951" t="s">
        <v>77835</v>
      </c>
      <c r="D27951">
        <v>2</v>
      </c>
      <c r="E27951" t="s">
        <v>13</v>
      </c>
      <c r="F27951" t="s">
        <v>13</v>
      </c>
      <c r="G27951" t="s">
        <v>77832</v>
      </c>
      <c r="H27951" s="3" t="s">
        <v>77836</v>
      </c>
      <c r="I27951" t="s">
        <v>7603</v>
      </c>
      <c r="J27951" t="s">
        <v>10238</v>
      </c>
    </row>
    <row r="27952" spans="1:10" ht="16" x14ac:dyDescent="0.2">
      <c r="A27952" t="s">
        <v>30760</v>
      </c>
      <c r="B27952" t="s">
        <v>77837</v>
      </c>
      <c r="C27952" t="s">
        <v>77838</v>
      </c>
      <c r="D27952">
        <v>4</v>
      </c>
      <c r="E27952" t="s">
        <v>13</v>
      </c>
      <c r="F27952" t="s">
        <v>13</v>
      </c>
      <c r="G27952" t="s">
        <v>77839</v>
      </c>
      <c r="H27952" s="3" t="s">
        <v>77840</v>
      </c>
      <c r="I27952" t="s">
        <v>292</v>
      </c>
      <c r="J27952" t="s">
        <v>30765</v>
      </c>
    </row>
    <row r="27953" spans="1:10" ht="16" x14ac:dyDescent="0.2">
      <c r="A27953" t="s">
        <v>77841</v>
      </c>
      <c r="B27953" t="s">
        <v>77842</v>
      </c>
      <c r="C27953" t="s">
        <v>77843</v>
      </c>
      <c r="D27953">
        <v>1</v>
      </c>
      <c r="E27953" t="s">
        <v>13</v>
      </c>
      <c r="F27953" t="s">
        <v>13</v>
      </c>
      <c r="G27953" t="s">
        <v>77839</v>
      </c>
      <c r="H27953" s="3" t="s">
        <v>77844</v>
      </c>
      <c r="I27953" t="s">
        <v>292</v>
      </c>
      <c r="J27953" t="s">
        <v>77845</v>
      </c>
    </row>
    <row r="27954" spans="1:10" ht="16" x14ac:dyDescent="0.2">
      <c r="A27954" t="s">
        <v>77846</v>
      </c>
      <c r="B27954" t="s">
        <v>77837</v>
      </c>
      <c r="C27954" t="s">
        <v>77838</v>
      </c>
      <c r="D27954">
        <v>2</v>
      </c>
      <c r="E27954" t="s">
        <v>13</v>
      </c>
      <c r="F27954" t="s">
        <v>13</v>
      </c>
      <c r="G27954" t="s">
        <v>77839</v>
      </c>
      <c r="H27954" s="3" t="s">
        <v>77840</v>
      </c>
      <c r="I27954" t="s">
        <v>292</v>
      </c>
      <c r="J27954" t="s">
        <v>77847</v>
      </c>
    </row>
    <row r="27955" spans="1:10" ht="16" x14ac:dyDescent="0.2">
      <c r="A27955" t="s">
        <v>30760</v>
      </c>
      <c r="B27955" t="s">
        <v>77848</v>
      </c>
      <c r="C27955" t="s">
        <v>77849</v>
      </c>
      <c r="D27955">
        <v>1</v>
      </c>
      <c r="E27955" t="s">
        <v>13</v>
      </c>
      <c r="F27955" t="s">
        <v>13</v>
      </c>
      <c r="G27955" t="s">
        <v>77839</v>
      </c>
      <c r="H27955" s="3" t="s">
        <v>77840</v>
      </c>
      <c r="I27955" t="s">
        <v>292</v>
      </c>
      <c r="J27955" t="s">
        <v>30765</v>
      </c>
    </row>
    <row r="27956" spans="1:10" ht="16" x14ac:dyDescent="0.2">
      <c r="A27956" t="s">
        <v>77850</v>
      </c>
      <c r="B27956" t="s">
        <v>77837</v>
      </c>
      <c r="C27956" t="s">
        <v>77838</v>
      </c>
      <c r="D27956">
        <v>1</v>
      </c>
      <c r="E27956" t="s">
        <v>13</v>
      </c>
      <c r="F27956" t="s">
        <v>13</v>
      </c>
      <c r="G27956" t="s">
        <v>77839</v>
      </c>
      <c r="H27956" s="3" t="s">
        <v>77851</v>
      </c>
      <c r="I27956" t="s">
        <v>292</v>
      </c>
      <c r="J27956" t="s">
        <v>77852</v>
      </c>
    </row>
    <row r="27957" spans="1:10" ht="16" x14ac:dyDescent="0.2">
      <c r="A27957" t="s">
        <v>77853</v>
      </c>
      <c r="B27957" t="s">
        <v>36973</v>
      </c>
      <c r="C27957" t="s">
        <v>36974</v>
      </c>
      <c r="D27957">
        <v>2</v>
      </c>
      <c r="E27957" t="s">
        <v>13</v>
      </c>
      <c r="F27957" t="s">
        <v>13</v>
      </c>
      <c r="G27957" t="s">
        <v>77839</v>
      </c>
      <c r="H27957" s="3" t="s">
        <v>77854</v>
      </c>
      <c r="I27957" t="s">
        <v>292</v>
      </c>
      <c r="J27957" t="s">
        <v>77855</v>
      </c>
    </row>
    <row r="27958" spans="1:10" ht="16" x14ac:dyDescent="0.2">
      <c r="A27958" t="s">
        <v>77853</v>
      </c>
      <c r="B27958" t="s">
        <v>77837</v>
      </c>
      <c r="C27958" t="s">
        <v>77838</v>
      </c>
      <c r="D27958">
        <v>1</v>
      </c>
      <c r="E27958" t="s">
        <v>13</v>
      </c>
      <c r="F27958" t="s">
        <v>13</v>
      </c>
      <c r="G27958" t="s">
        <v>77839</v>
      </c>
      <c r="H27958" s="3" t="s">
        <v>77854</v>
      </c>
      <c r="I27958" t="s">
        <v>292</v>
      </c>
      <c r="J27958" t="s">
        <v>77855</v>
      </c>
    </row>
    <row r="27959" spans="1:10" ht="16" x14ac:dyDescent="0.2">
      <c r="A27959" t="s">
        <v>77846</v>
      </c>
      <c r="B27959" t="s">
        <v>77856</v>
      </c>
      <c r="C27959" t="s">
        <v>77857</v>
      </c>
      <c r="D27959">
        <v>1</v>
      </c>
      <c r="E27959" t="s">
        <v>13</v>
      </c>
      <c r="F27959" t="s">
        <v>13</v>
      </c>
      <c r="G27959" t="s">
        <v>77839</v>
      </c>
      <c r="H27959" s="3" t="s">
        <v>77858</v>
      </c>
      <c r="I27959" t="s">
        <v>292</v>
      </c>
      <c r="J27959" t="s">
        <v>77847</v>
      </c>
    </row>
    <row r="27960" spans="1:10" ht="16" x14ac:dyDescent="0.2">
      <c r="A27960" t="s">
        <v>50569</v>
      </c>
      <c r="B27960" t="s">
        <v>77859</v>
      </c>
      <c r="C27960" t="s">
        <v>77860</v>
      </c>
      <c r="D27960">
        <v>1</v>
      </c>
      <c r="E27960" t="s">
        <v>13</v>
      </c>
      <c r="F27960" t="s">
        <v>13</v>
      </c>
      <c r="G27960" t="s">
        <v>77839</v>
      </c>
      <c r="H27960" s="3" t="s">
        <v>77861</v>
      </c>
      <c r="I27960" t="s">
        <v>292</v>
      </c>
      <c r="J27960" t="s">
        <v>50573</v>
      </c>
    </row>
    <row r="27961" spans="1:10" ht="16" x14ac:dyDescent="0.2">
      <c r="A27961" t="s">
        <v>274</v>
      </c>
      <c r="B27961" t="s">
        <v>77837</v>
      </c>
      <c r="C27961" t="s">
        <v>77838</v>
      </c>
      <c r="D27961">
        <v>1</v>
      </c>
      <c r="E27961" t="s">
        <v>13</v>
      </c>
      <c r="F27961" t="s">
        <v>13</v>
      </c>
      <c r="G27961" t="s">
        <v>77839</v>
      </c>
      <c r="H27961" s="3" t="s">
        <v>77840</v>
      </c>
      <c r="I27961" t="s">
        <v>292</v>
      </c>
      <c r="J27961" t="s">
        <v>278</v>
      </c>
    </row>
    <row r="27962" spans="1:10" ht="16" x14ac:dyDescent="0.2">
      <c r="A27962" t="s">
        <v>18032</v>
      </c>
      <c r="B27962" t="s">
        <v>77837</v>
      </c>
      <c r="C27962" t="s">
        <v>77838</v>
      </c>
      <c r="D27962">
        <v>4</v>
      </c>
      <c r="E27962" t="s">
        <v>13</v>
      </c>
      <c r="F27962" t="s">
        <v>13</v>
      </c>
      <c r="G27962" t="s">
        <v>77839</v>
      </c>
      <c r="H27962" s="3" t="s">
        <v>77840</v>
      </c>
      <c r="I27962" t="s">
        <v>292</v>
      </c>
      <c r="J27962" t="s">
        <v>18035</v>
      </c>
    </row>
    <row r="27963" spans="1:10" ht="16" x14ac:dyDescent="0.2">
      <c r="A27963" t="s">
        <v>2918</v>
      </c>
      <c r="B27963" t="s">
        <v>77837</v>
      </c>
      <c r="C27963" t="s">
        <v>77838</v>
      </c>
      <c r="D27963">
        <v>2</v>
      </c>
      <c r="E27963" t="s">
        <v>13</v>
      </c>
      <c r="F27963" t="s">
        <v>13</v>
      </c>
      <c r="G27963" t="s">
        <v>77839</v>
      </c>
      <c r="H27963" s="3" t="s">
        <v>77840</v>
      </c>
      <c r="I27963" t="s">
        <v>292</v>
      </c>
      <c r="J27963" t="s">
        <v>2922</v>
      </c>
    </row>
    <row r="27964" spans="1:10" ht="16" x14ac:dyDescent="0.2">
      <c r="A27964" t="s">
        <v>77862</v>
      </c>
      <c r="B27964" t="s">
        <v>77863</v>
      </c>
      <c r="C27964" t="s">
        <v>77864</v>
      </c>
      <c r="D27964">
        <v>2</v>
      </c>
      <c r="E27964" t="s">
        <v>13</v>
      </c>
      <c r="F27964" t="s">
        <v>13</v>
      </c>
      <c r="G27964" t="s">
        <v>77839</v>
      </c>
      <c r="H27964" s="3" t="s">
        <v>77840</v>
      </c>
      <c r="I27964" t="s">
        <v>292</v>
      </c>
      <c r="J27964" t="s">
        <v>77865</v>
      </c>
    </row>
    <row r="27965" spans="1:10" ht="16" x14ac:dyDescent="0.2">
      <c r="A27965" t="s">
        <v>77862</v>
      </c>
      <c r="B27965" t="s">
        <v>77837</v>
      </c>
      <c r="C27965" t="s">
        <v>77838</v>
      </c>
      <c r="D27965">
        <v>1</v>
      </c>
      <c r="E27965" t="s">
        <v>13</v>
      </c>
      <c r="F27965" t="s">
        <v>13</v>
      </c>
      <c r="G27965" t="s">
        <v>77839</v>
      </c>
      <c r="H27965" s="3" t="s">
        <v>77840</v>
      </c>
      <c r="I27965" t="s">
        <v>292</v>
      </c>
      <c r="J27965" t="s">
        <v>77865</v>
      </c>
    </row>
    <row r="27966" spans="1:10" ht="16" x14ac:dyDescent="0.2">
      <c r="A27966" t="s">
        <v>50567</v>
      </c>
      <c r="B27966" t="s">
        <v>77837</v>
      </c>
      <c r="C27966" t="s">
        <v>77838</v>
      </c>
      <c r="D27966">
        <v>1</v>
      </c>
      <c r="E27966" t="s">
        <v>13</v>
      </c>
      <c r="F27966" t="s">
        <v>13</v>
      </c>
      <c r="G27966" t="s">
        <v>77839</v>
      </c>
      <c r="H27966" s="3" t="s">
        <v>77854</v>
      </c>
      <c r="I27966" t="s">
        <v>292</v>
      </c>
      <c r="J27966" t="s">
        <v>50568</v>
      </c>
    </row>
    <row r="27967" spans="1:10" ht="16" x14ac:dyDescent="0.2">
      <c r="A27967" t="s">
        <v>77866</v>
      </c>
      <c r="B27967" t="s">
        <v>77867</v>
      </c>
      <c r="C27967" t="s">
        <v>77868</v>
      </c>
      <c r="D27967">
        <v>1</v>
      </c>
      <c r="E27967" t="s">
        <v>13</v>
      </c>
      <c r="F27967" t="s">
        <v>13</v>
      </c>
      <c r="G27967" t="s">
        <v>77839</v>
      </c>
      <c r="H27967" s="3" t="s">
        <v>77854</v>
      </c>
      <c r="I27967" t="s">
        <v>292</v>
      </c>
      <c r="J27967" t="s">
        <v>77869</v>
      </c>
    </row>
    <row r="27968" spans="1:10" ht="16" x14ac:dyDescent="0.2">
      <c r="A27968" t="s">
        <v>49482</v>
      </c>
      <c r="B27968" t="s">
        <v>77870</v>
      </c>
      <c r="C27968" t="s">
        <v>77871</v>
      </c>
      <c r="D27968">
        <v>1</v>
      </c>
      <c r="E27968" t="s">
        <v>13</v>
      </c>
      <c r="F27968" t="s">
        <v>13</v>
      </c>
      <c r="G27968" t="s">
        <v>77839</v>
      </c>
      <c r="H27968" s="3" t="s">
        <v>77840</v>
      </c>
      <c r="I27968" t="s">
        <v>292</v>
      </c>
      <c r="J27968" t="s">
        <v>49485</v>
      </c>
    </row>
    <row r="27969" spans="1:10" ht="16" x14ac:dyDescent="0.2">
      <c r="A27969" t="s">
        <v>77841</v>
      </c>
      <c r="B27969" t="s">
        <v>77872</v>
      </c>
      <c r="C27969" t="s">
        <v>77873</v>
      </c>
      <c r="D27969">
        <v>2</v>
      </c>
      <c r="E27969" t="s">
        <v>13</v>
      </c>
      <c r="F27969" t="s">
        <v>13</v>
      </c>
      <c r="G27969" t="s">
        <v>77839</v>
      </c>
      <c r="H27969" s="3" t="s">
        <v>77844</v>
      </c>
      <c r="I27969" t="s">
        <v>292</v>
      </c>
      <c r="J27969" t="s">
        <v>77845</v>
      </c>
    </row>
    <row r="27970" spans="1:10" ht="16" x14ac:dyDescent="0.2">
      <c r="A27970" t="s">
        <v>2918</v>
      </c>
      <c r="B27970" t="s">
        <v>77874</v>
      </c>
      <c r="C27970" t="s">
        <v>77875</v>
      </c>
      <c r="D27970">
        <v>4</v>
      </c>
      <c r="E27970" t="s">
        <v>13</v>
      </c>
      <c r="F27970" t="s">
        <v>13</v>
      </c>
      <c r="G27970" t="s">
        <v>77839</v>
      </c>
      <c r="H27970" s="3" t="s">
        <v>77840</v>
      </c>
      <c r="I27970" t="s">
        <v>292</v>
      </c>
      <c r="J27970" t="s">
        <v>2922</v>
      </c>
    </row>
    <row r="27971" spans="1:10" ht="16" x14ac:dyDescent="0.2">
      <c r="A27971" t="s">
        <v>77876</v>
      </c>
      <c r="B27971" t="s">
        <v>20340</v>
      </c>
      <c r="C27971" t="s">
        <v>77877</v>
      </c>
      <c r="D27971">
        <v>1</v>
      </c>
      <c r="E27971" t="s">
        <v>13</v>
      </c>
      <c r="F27971" t="s">
        <v>13</v>
      </c>
      <c r="G27971" t="s">
        <v>77878</v>
      </c>
      <c r="H27971" s="3" t="s">
        <v>77879</v>
      </c>
      <c r="I27971" t="s">
        <v>69</v>
      </c>
      <c r="J27971" t="s">
        <v>77880</v>
      </c>
    </row>
    <row r="27972" spans="1:10" ht="16" x14ac:dyDescent="0.2">
      <c r="A27972" t="s">
        <v>29263</v>
      </c>
      <c r="B27972" t="s">
        <v>77881</v>
      </c>
      <c r="C27972" t="s">
        <v>77882</v>
      </c>
      <c r="D27972">
        <v>2</v>
      </c>
      <c r="E27972" t="s">
        <v>13</v>
      </c>
      <c r="F27972" t="s">
        <v>13</v>
      </c>
      <c r="G27972" t="s">
        <v>77883</v>
      </c>
      <c r="H27972" s="3" t="s">
        <v>77884</v>
      </c>
      <c r="I27972" t="s">
        <v>1676</v>
      </c>
      <c r="J27972" t="s">
        <v>29268</v>
      </c>
    </row>
    <row r="27973" spans="1:10" ht="16" x14ac:dyDescent="0.2">
      <c r="A27973" t="s">
        <v>22326</v>
      </c>
      <c r="B27973" t="s">
        <v>77885</v>
      </c>
      <c r="C27973" t="s">
        <v>77886</v>
      </c>
      <c r="D27973">
        <v>3</v>
      </c>
      <c r="E27973" t="s">
        <v>13</v>
      </c>
      <c r="F27973" t="s">
        <v>13</v>
      </c>
      <c r="G27973" t="s">
        <v>77883</v>
      </c>
      <c r="H27973" s="3" t="s">
        <v>77887</v>
      </c>
      <c r="I27973" t="s">
        <v>1676</v>
      </c>
      <c r="J27973" t="s">
        <v>22330</v>
      </c>
    </row>
    <row r="27974" spans="1:10" ht="16" x14ac:dyDescent="0.2">
      <c r="A27974" t="s">
        <v>29263</v>
      </c>
      <c r="B27974" t="s">
        <v>77888</v>
      </c>
      <c r="C27974" t="s">
        <v>77889</v>
      </c>
      <c r="D27974">
        <v>3</v>
      </c>
      <c r="E27974" t="s">
        <v>13</v>
      </c>
      <c r="F27974" t="s">
        <v>13</v>
      </c>
      <c r="G27974" t="s">
        <v>77883</v>
      </c>
      <c r="H27974" s="3" t="s">
        <v>77890</v>
      </c>
      <c r="I27974" t="s">
        <v>1676</v>
      </c>
      <c r="J27974" t="s">
        <v>29268</v>
      </c>
    </row>
    <row r="27975" spans="1:10" ht="16" x14ac:dyDescent="0.2">
      <c r="A27975" t="s">
        <v>2511</v>
      </c>
      <c r="B27975" t="s">
        <v>77891</v>
      </c>
      <c r="C27975" t="s">
        <v>77892</v>
      </c>
      <c r="D27975">
        <v>1</v>
      </c>
      <c r="E27975" t="s">
        <v>13</v>
      </c>
      <c r="F27975" t="s">
        <v>13</v>
      </c>
      <c r="G27975" t="s">
        <v>77893</v>
      </c>
      <c r="H27975" s="3" t="s">
        <v>77894</v>
      </c>
      <c r="I27975" t="s">
        <v>2961</v>
      </c>
      <c r="J27975" t="s">
        <v>2516</v>
      </c>
    </row>
    <row r="27976" spans="1:10" ht="16" x14ac:dyDescent="0.2">
      <c r="A27976" t="s">
        <v>77895</v>
      </c>
      <c r="B27976" t="s">
        <v>47079</v>
      </c>
      <c r="C27976" t="s">
        <v>77896</v>
      </c>
      <c r="D27976">
        <v>1</v>
      </c>
      <c r="E27976" t="s">
        <v>77897</v>
      </c>
      <c r="F27976" t="s">
        <v>13</v>
      </c>
      <c r="G27976" t="s">
        <v>77898</v>
      </c>
      <c r="H27976" s="3" t="s">
        <v>77899</v>
      </c>
      <c r="I27976" t="s">
        <v>62</v>
      </c>
      <c r="J27976" t="s">
        <v>77900</v>
      </c>
    </row>
    <row r="27977" spans="1:10" ht="16" x14ac:dyDescent="0.2">
      <c r="A27977" t="s">
        <v>29444</v>
      </c>
      <c r="B27977" t="s">
        <v>77901</v>
      </c>
      <c r="C27977" t="s">
        <v>77902</v>
      </c>
      <c r="D27977">
        <v>16</v>
      </c>
      <c r="E27977" t="s">
        <v>77897</v>
      </c>
      <c r="F27977" t="s">
        <v>13</v>
      </c>
      <c r="G27977" t="s">
        <v>77898</v>
      </c>
      <c r="H27977" s="3" t="s">
        <v>77903</v>
      </c>
      <c r="I27977" t="s">
        <v>62</v>
      </c>
      <c r="J27977" t="s">
        <v>29449</v>
      </c>
    </row>
    <row r="27978" spans="1:10" ht="32" x14ac:dyDescent="0.2">
      <c r="A27978" t="s">
        <v>58560</v>
      </c>
      <c r="B27978" t="s">
        <v>77904</v>
      </c>
      <c r="C27978" t="s">
        <v>77905</v>
      </c>
      <c r="D27978">
        <v>5</v>
      </c>
      <c r="E27978" t="s">
        <v>77897</v>
      </c>
      <c r="F27978" t="s">
        <v>13</v>
      </c>
      <c r="G27978" t="s">
        <v>77898</v>
      </c>
      <c r="H27978" s="3" t="s">
        <v>77906</v>
      </c>
      <c r="I27978" t="s">
        <v>62</v>
      </c>
      <c r="J27978" t="s">
        <v>58564</v>
      </c>
    </row>
    <row r="27979" spans="1:10" ht="16" x14ac:dyDescent="0.2">
      <c r="A27979" t="s">
        <v>58560</v>
      </c>
      <c r="B27979" t="s">
        <v>77907</v>
      </c>
      <c r="C27979" t="s">
        <v>77908</v>
      </c>
      <c r="D27979">
        <v>4</v>
      </c>
      <c r="E27979" t="s">
        <v>77897</v>
      </c>
      <c r="F27979" t="s">
        <v>13</v>
      </c>
      <c r="G27979" t="s">
        <v>77898</v>
      </c>
      <c r="H27979" s="3" t="s">
        <v>77909</v>
      </c>
      <c r="I27979" t="s">
        <v>62</v>
      </c>
      <c r="J27979" t="s">
        <v>58564</v>
      </c>
    </row>
    <row r="27980" spans="1:10" ht="16" x14ac:dyDescent="0.2">
      <c r="A27980" t="s">
        <v>58560</v>
      </c>
      <c r="B27980" t="s">
        <v>77910</v>
      </c>
      <c r="C27980" t="s">
        <v>77911</v>
      </c>
      <c r="D27980">
        <v>3</v>
      </c>
      <c r="E27980" t="s">
        <v>77897</v>
      </c>
      <c r="F27980" t="s">
        <v>13</v>
      </c>
      <c r="G27980" t="s">
        <v>77898</v>
      </c>
      <c r="H27980" s="3" t="s">
        <v>77912</v>
      </c>
      <c r="I27980" t="s">
        <v>62</v>
      </c>
      <c r="J27980" t="s">
        <v>58564</v>
      </c>
    </row>
    <row r="27981" spans="1:10" ht="16" x14ac:dyDescent="0.2">
      <c r="A27981" t="s">
        <v>29444</v>
      </c>
      <c r="B27981" t="s">
        <v>77913</v>
      </c>
      <c r="C27981" t="s">
        <v>77914</v>
      </c>
      <c r="D27981">
        <v>1</v>
      </c>
      <c r="E27981" t="s">
        <v>77897</v>
      </c>
      <c r="F27981" t="s">
        <v>13</v>
      </c>
      <c r="G27981" t="s">
        <v>77898</v>
      </c>
      <c r="H27981" s="3" t="s">
        <v>77903</v>
      </c>
      <c r="I27981" t="s">
        <v>62</v>
      </c>
      <c r="J27981" t="s">
        <v>29449</v>
      </c>
    </row>
    <row r="27982" spans="1:10" ht="16" x14ac:dyDescent="0.2">
      <c r="A27982" t="s">
        <v>77915</v>
      </c>
      <c r="B27982" t="s">
        <v>77916</v>
      </c>
      <c r="C27982" t="s">
        <v>77917</v>
      </c>
      <c r="D27982">
        <v>1</v>
      </c>
      <c r="E27982" t="s">
        <v>77897</v>
      </c>
      <c r="F27982" t="s">
        <v>13</v>
      </c>
      <c r="G27982" t="s">
        <v>77898</v>
      </c>
      <c r="H27982" s="3" t="s">
        <v>77918</v>
      </c>
      <c r="I27982" t="s">
        <v>62</v>
      </c>
      <c r="J27982" t="s">
        <v>77919</v>
      </c>
    </row>
    <row r="27983" spans="1:10" ht="16" x14ac:dyDescent="0.2">
      <c r="A27983" t="s">
        <v>77920</v>
      </c>
      <c r="B27983" t="s">
        <v>77921</v>
      </c>
      <c r="C27983" t="s">
        <v>77922</v>
      </c>
      <c r="D27983">
        <v>1</v>
      </c>
      <c r="E27983" t="s">
        <v>77897</v>
      </c>
      <c r="F27983" t="s">
        <v>13</v>
      </c>
      <c r="G27983" t="s">
        <v>77898</v>
      </c>
      <c r="H27983" s="3" t="s">
        <v>77903</v>
      </c>
      <c r="I27983" t="s">
        <v>62</v>
      </c>
      <c r="J27983" t="s">
        <v>77923</v>
      </c>
    </row>
    <row r="27984" spans="1:10" ht="48" x14ac:dyDescent="0.2">
      <c r="A27984" t="s">
        <v>58560</v>
      </c>
      <c r="B27984" t="s">
        <v>77924</v>
      </c>
      <c r="C27984" t="s">
        <v>77925</v>
      </c>
      <c r="D27984">
        <v>1</v>
      </c>
      <c r="E27984" t="s">
        <v>77897</v>
      </c>
      <c r="F27984" t="s">
        <v>13</v>
      </c>
      <c r="G27984" t="s">
        <v>77898</v>
      </c>
      <c r="H27984" s="3" t="s">
        <v>77926</v>
      </c>
      <c r="I27984" t="s">
        <v>62</v>
      </c>
      <c r="J27984" t="s">
        <v>58564</v>
      </c>
    </row>
    <row r="27985" spans="1:10" ht="16" x14ac:dyDescent="0.2">
      <c r="A27985" t="s">
        <v>3409</v>
      </c>
      <c r="B27985" t="s">
        <v>77927</v>
      </c>
      <c r="C27985" t="s">
        <v>77928</v>
      </c>
      <c r="D27985">
        <v>1</v>
      </c>
      <c r="E27985" t="s">
        <v>77897</v>
      </c>
      <c r="F27985" t="s">
        <v>13</v>
      </c>
      <c r="G27985" t="s">
        <v>77898</v>
      </c>
      <c r="H27985" s="3" t="s">
        <v>77903</v>
      </c>
      <c r="I27985" t="s">
        <v>62</v>
      </c>
      <c r="J27985" t="s">
        <v>3412</v>
      </c>
    </row>
    <row r="27986" spans="1:10" ht="16" x14ac:dyDescent="0.2">
      <c r="A27986" t="s">
        <v>58560</v>
      </c>
      <c r="B27986" t="s">
        <v>77929</v>
      </c>
      <c r="C27986" t="s">
        <v>77930</v>
      </c>
      <c r="D27986">
        <v>6</v>
      </c>
      <c r="E27986" t="s">
        <v>77897</v>
      </c>
      <c r="F27986" t="s">
        <v>13</v>
      </c>
      <c r="G27986" t="s">
        <v>77898</v>
      </c>
      <c r="H27986" s="3" t="s">
        <v>77931</v>
      </c>
      <c r="I27986" t="s">
        <v>62</v>
      </c>
      <c r="J27986" t="s">
        <v>58564</v>
      </c>
    </row>
    <row r="27987" spans="1:10" ht="16" x14ac:dyDescent="0.2">
      <c r="A27987" t="s">
        <v>77915</v>
      </c>
      <c r="B27987" t="s">
        <v>77932</v>
      </c>
      <c r="C27987" t="s">
        <v>77933</v>
      </c>
      <c r="D27987">
        <v>2</v>
      </c>
      <c r="E27987" t="s">
        <v>77897</v>
      </c>
      <c r="F27987" t="s">
        <v>13</v>
      </c>
      <c r="G27987" t="s">
        <v>77898</v>
      </c>
      <c r="H27987" s="3" t="s">
        <v>77918</v>
      </c>
      <c r="I27987" t="s">
        <v>62</v>
      </c>
      <c r="J27987" t="s">
        <v>77919</v>
      </c>
    </row>
    <row r="27988" spans="1:10" ht="32" x14ac:dyDescent="0.2">
      <c r="A27988" t="s">
        <v>32279</v>
      </c>
      <c r="B27988" t="s">
        <v>77934</v>
      </c>
      <c r="C27988" t="s">
        <v>77935</v>
      </c>
      <c r="D27988">
        <v>4</v>
      </c>
      <c r="E27988" t="s">
        <v>13</v>
      </c>
      <c r="F27988" t="s">
        <v>13</v>
      </c>
      <c r="G27988" t="s">
        <v>77936</v>
      </c>
      <c r="H27988" s="3" t="s">
        <v>77937</v>
      </c>
      <c r="I27988" t="s">
        <v>315</v>
      </c>
      <c r="J27988" t="s">
        <v>32283</v>
      </c>
    </row>
    <row r="27989" spans="1:10" ht="16" x14ac:dyDescent="0.2">
      <c r="A27989" t="s">
        <v>72468</v>
      </c>
      <c r="B27989" t="s">
        <v>77938</v>
      </c>
      <c r="C27989" t="s">
        <v>77939</v>
      </c>
      <c r="D27989">
        <v>2</v>
      </c>
      <c r="E27989" t="s">
        <v>13</v>
      </c>
      <c r="F27989" t="s">
        <v>13</v>
      </c>
      <c r="G27989" t="s">
        <v>77940</v>
      </c>
      <c r="H27989" s="3" t="s">
        <v>77941</v>
      </c>
      <c r="I27989" t="s">
        <v>62</v>
      </c>
      <c r="J27989" t="s">
        <v>72472</v>
      </c>
    </row>
    <row r="27990" spans="1:10" ht="16" x14ac:dyDescent="0.2">
      <c r="A27990" t="s">
        <v>33378</v>
      </c>
      <c r="B27990" t="s">
        <v>77942</v>
      </c>
      <c r="C27990" t="s">
        <v>77943</v>
      </c>
      <c r="D27990">
        <v>1</v>
      </c>
      <c r="E27990" t="s">
        <v>13</v>
      </c>
      <c r="F27990" t="s">
        <v>13</v>
      </c>
      <c r="G27990" t="s">
        <v>77944</v>
      </c>
      <c r="H27990" s="3" t="s">
        <v>77945</v>
      </c>
      <c r="I27990" t="s">
        <v>69</v>
      </c>
      <c r="J27990" t="s">
        <v>33381</v>
      </c>
    </row>
    <row r="27991" spans="1:10" ht="16" x14ac:dyDescent="0.2">
      <c r="A27991" t="s">
        <v>33378</v>
      </c>
      <c r="B27991" t="s">
        <v>77946</v>
      </c>
      <c r="C27991" t="s">
        <v>77947</v>
      </c>
      <c r="D27991">
        <v>2</v>
      </c>
      <c r="E27991" t="s">
        <v>13</v>
      </c>
      <c r="F27991" t="s">
        <v>13</v>
      </c>
      <c r="G27991" t="s">
        <v>77944</v>
      </c>
      <c r="H27991" s="3" t="s">
        <v>77945</v>
      </c>
      <c r="I27991" t="s">
        <v>69</v>
      </c>
      <c r="J27991" t="s">
        <v>33381</v>
      </c>
    </row>
    <row r="27992" spans="1:10" ht="16" x14ac:dyDescent="0.2">
      <c r="A27992" t="s">
        <v>44223</v>
      </c>
      <c r="B27992" t="s">
        <v>77948</v>
      </c>
      <c r="C27992" t="s">
        <v>77949</v>
      </c>
      <c r="D27992">
        <v>3</v>
      </c>
      <c r="E27992" t="s">
        <v>13</v>
      </c>
      <c r="F27992" t="s">
        <v>13</v>
      </c>
      <c r="G27992" t="s">
        <v>77944</v>
      </c>
      <c r="H27992" s="3" t="s">
        <v>77950</v>
      </c>
      <c r="I27992" t="s">
        <v>69</v>
      </c>
      <c r="J27992" t="s">
        <v>44228</v>
      </c>
    </row>
    <row r="27993" spans="1:10" ht="16" x14ac:dyDescent="0.2">
      <c r="A27993" t="s">
        <v>41911</v>
      </c>
      <c r="B27993" t="s">
        <v>77951</v>
      </c>
      <c r="C27993" t="s">
        <v>77952</v>
      </c>
      <c r="D27993">
        <v>2</v>
      </c>
      <c r="E27993" t="s">
        <v>13</v>
      </c>
      <c r="F27993" t="s">
        <v>13</v>
      </c>
      <c r="G27993" t="s">
        <v>77953</v>
      </c>
      <c r="H27993" s="3" t="s">
        <v>77954</v>
      </c>
      <c r="I27993" t="s">
        <v>959</v>
      </c>
      <c r="J27993" t="s">
        <v>41916</v>
      </c>
    </row>
    <row r="27994" spans="1:10" ht="16" x14ac:dyDescent="0.2">
      <c r="A27994" t="s">
        <v>77955</v>
      </c>
      <c r="B27994" t="s">
        <v>77956</v>
      </c>
      <c r="C27994" t="s">
        <v>77957</v>
      </c>
      <c r="D27994">
        <v>1</v>
      </c>
      <c r="E27994" t="s">
        <v>13</v>
      </c>
      <c r="F27994" t="s">
        <v>13</v>
      </c>
      <c r="G27994" t="s">
        <v>77958</v>
      </c>
      <c r="H27994" s="3" t="s">
        <v>77959</v>
      </c>
      <c r="I27994" t="s">
        <v>7603</v>
      </c>
      <c r="J27994" t="s">
        <v>77960</v>
      </c>
    </row>
    <row r="27995" spans="1:10" ht="16" x14ac:dyDescent="0.2">
      <c r="A27995" t="s">
        <v>77955</v>
      </c>
      <c r="B27995" t="s">
        <v>77961</v>
      </c>
      <c r="C27995" t="s">
        <v>77962</v>
      </c>
      <c r="D27995">
        <v>3</v>
      </c>
      <c r="E27995" t="s">
        <v>13</v>
      </c>
      <c r="F27995" t="s">
        <v>13</v>
      </c>
      <c r="G27995" t="s">
        <v>77958</v>
      </c>
      <c r="H27995" s="3" t="s">
        <v>77959</v>
      </c>
      <c r="I27995" t="s">
        <v>7603</v>
      </c>
      <c r="J27995" t="s">
        <v>77960</v>
      </c>
    </row>
    <row r="27996" spans="1:10" ht="16" x14ac:dyDescent="0.2">
      <c r="A27996" t="s">
        <v>77955</v>
      </c>
      <c r="B27996" t="s">
        <v>77963</v>
      </c>
      <c r="C27996" t="s">
        <v>77964</v>
      </c>
      <c r="D27996">
        <v>2</v>
      </c>
      <c r="E27996" t="s">
        <v>13</v>
      </c>
      <c r="F27996" t="s">
        <v>13</v>
      </c>
      <c r="G27996" t="s">
        <v>77958</v>
      </c>
      <c r="H27996" s="3" t="s">
        <v>77959</v>
      </c>
      <c r="I27996" t="s">
        <v>7603</v>
      </c>
      <c r="J27996" t="s">
        <v>77960</v>
      </c>
    </row>
    <row r="27997" spans="1:10" ht="16" x14ac:dyDescent="0.2">
      <c r="A27997" t="s">
        <v>11578</v>
      </c>
      <c r="B27997" t="s">
        <v>77965</v>
      </c>
      <c r="C27997" t="s">
        <v>77966</v>
      </c>
      <c r="D27997">
        <v>5</v>
      </c>
      <c r="E27997" t="s">
        <v>13</v>
      </c>
      <c r="F27997" t="s">
        <v>13</v>
      </c>
      <c r="G27997" t="s">
        <v>77967</v>
      </c>
      <c r="H27997" s="3" t="s">
        <v>77968</v>
      </c>
      <c r="I27997" t="s">
        <v>69</v>
      </c>
      <c r="J27997" t="s">
        <v>11583</v>
      </c>
    </row>
    <row r="27998" spans="1:10" ht="32" x14ac:dyDescent="0.2">
      <c r="A27998" t="s">
        <v>77969</v>
      </c>
      <c r="B27998" t="s">
        <v>77970</v>
      </c>
      <c r="C27998" t="s">
        <v>77971</v>
      </c>
      <c r="D27998">
        <v>5</v>
      </c>
      <c r="E27998" t="s">
        <v>13</v>
      </c>
      <c r="F27998" t="s">
        <v>13</v>
      </c>
      <c r="G27998" t="s">
        <v>77972</v>
      </c>
      <c r="H27998" s="3" t="s">
        <v>77973</v>
      </c>
      <c r="I27998" t="s">
        <v>524</v>
      </c>
      <c r="J27998" t="s">
        <v>77974</v>
      </c>
    </row>
    <row r="27999" spans="1:10" ht="16" x14ac:dyDescent="0.2">
      <c r="A27999" t="s">
        <v>22542</v>
      </c>
      <c r="B27999" t="s">
        <v>77975</v>
      </c>
      <c r="C27999" t="s">
        <v>77976</v>
      </c>
      <c r="D27999">
        <v>3</v>
      </c>
      <c r="E27999" t="s">
        <v>13</v>
      </c>
      <c r="F27999" t="s">
        <v>13</v>
      </c>
      <c r="G27999" t="s">
        <v>77972</v>
      </c>
      <c r="H27999" s="3" t="s">
        <v>77977</v>
      </c>
      <c r="I27999" t="s">
        <v>524</v>
      </c>
      <c r="J27999" t="s">
        <v>22547</v>
      </c>
    </row>
    <row r="28000" spans="1:10" ht="32" x14ac:dyDescent="0.2">
      <c r="A28000" t="s">
        <v>77969</v>
      </c>
      <c r="B28000" t="s">
        <v>77978</v>
      </c>
      <c r="C28000" t="s">
        <v>77979</v>
      </c>
      <c r="D28000">
        <v>1</v>
      </c>
      <c r="E28000" t="s">
        <v>13</v>
      </c>
      <c r="F28000" t="s">
        <v>13</v>
      </c>
      <c r="G28000" t="s">
        <v>77972</v>
      </c>
      <c r="H28000" s="3" t="s">
        <v>77973</v>
      </c>
      <c r="I28000" t="s">
        <v>524</v>
      </c>
      <c r="J28000" t="s">
        <v>77974</v>
      </c>
    </row>
    <row r="28001" spans="1:10" ht="32" x14ac:dyDescent="0.2">
      <c r="A28001" t="s">
        <v>77969</v>
      </c>
      <c r="B28001" t="s">
        <v>77980</v>
      </c>
      <c r="C28001" t="s">
        <v>77981</v>
      </c>
      <c r="D28001">
        <v>2</v>
      </c>
      <c r="E28001" t="s">
        <v>13</v>
      </c>
      <c r="F28001" t="s">
        <v>13</v>
      </c>
      <c r="G28001" t="s">
        <v>77972</v>
      </c>
      <c r="H28001" s="3" t="s">
        <v>77982</v>
      </c>
      <c r="I28001" t="s">
        <v>524</v>
      </c>
      <c r="J28001" t="s">
        <v>77974</v>
      </c>
    </row>
    <row r="28002" spans="1:10" ht="16" x14ac:dyDescent="0.2">
      <c r="A28002" t="s">
        <v>77969</v>
      </c>
      <c r="B28002" t="s">
        <v>77983</v>
      </c>
      <c r="C28002" t="s">
        <v>77984</v>
      </c>
      <c r="D28002">
        <v>3</v>
      </c>
      <c r="E28002" t="s">
        <v>13</v>
      </c>
      <c r="F28002" t="s">
        <v>13</v>
      </c>
      <c r="G28002" t="s">
        <v>77972</v>
      </c>
      <c r="H28002" s="3" t="s">
        <v>77985</v>
      </c>
      <c r="I28002" t="s">
        <v>524</v>
      </c>
      <c r="J28002" t="s">
        <v>77974</v>
      </c>
    </row>
    <row r="28003" spans="1:10" ht="32" x14ac:dyDescent="0.2">
      <c r="A28003" t="s">
        <v>77969</v>
      </c>
      <c r="B28003" t="s">
        <v>77986</v>
      </c>
      <c r="C28003" t="s">
        <v>77987</v>
      </c>
      <c r="D28003">
        <v>4</v>
      </c>
      <c r="E28003" t="s">
        <v>13</v>
      </c>
      <c r="F28003" t="s">
        <v>13</v>
      </c>
      <c r="G28003" t="s">
        <v>77972</v>
      </c>
      <c r="H28003" s="3" t="s">
        <v>77973</v>
      </c>
      <c r="I28003" t="s">
        <v>524</v>
      </c>
      <c r="J28003" t="s">
        <v>77974</v>
      </c>
    </row>
    <row r="28004" spans="1:10" ht="16" x14ac:dyDescent="0.2">
      <c r="A28004" t="s">
        <v>40060</v>
      </c>
      <c r="B28004" t="s">
        <v>77978</v>
      </c>
      <c r="C28004" t="s">
        <v>77979</v>
      </c>
      <c r="D28004">
        <v>1</v>
      </c>
      <c r="E28004" t="s">
        <v>13</v>
      </c>
      <c r="F28004" t="s">
        <v>13</v>
      </c>
      <c r="G28004" t="s">
        <v>77972</v>
      </c>
      <c r="H28004" s="3" t="s">
        <v>77985</v>
      </c>
      <c r="I28004" t="s">
        <v>524</v>
      </c>
      <c r="J28004" t="s">
        <v>40063</v>
      </c>
    </row>
    <row r="28005" spans="1:10" ht="32" x14ac:dyDescent="0.2">
      <c r="A28005" t="s">
        <v>40060</v>
      </c>
      <c r="B28005" t="s">
        <v>77980</v>
      </c>
      <c r="C28005" t="s">
        <v>77981</v>
      </c>
      <c r="D28005">
        <v>2</v>
      </c>
      <c r="E28005" t="s">
        <v>13</v>
      </c>
      <c r="F28005" t="s">
        <v>13</v>
      </c>
      <c r="G28005" t="s">
        <v>77972</v>
      </c>
      <c r="H28005" s="3" t="s">
        <v>77982</v>
      </c>
      <c r="I28005" t="s">
        <v>524</v>
      </c>
      <c r="J28005" t="s">
        <v>40063</v>
      </c>
    </row>
    <row r="28006" spans="1:10" ht="16" x14ac:dyDescent="0.2">
      <c r="A28006" t="s">
        <v>40060</v>
      </c>
      <c r="B28006" t="s">
        <v>77983</v>
      </c>
      <c r="C28006" t="s">
        <v>77984</v>
      </c>
      <c r="D28006">
        <v>5</v>
      </c>
      <c r="E28006" t="s">
        <v>13</v>
      </c>
      <c r="F28006" t="s">
        <v>13</v>
      </c>
      <c r="G28006" t="s">
        <v>77972</v>
      </c>
      <c r="H28006" s="3" t="s">
        <v>77985</v>
      </c>
      <c r="I28006" t="s">
        <v>524</v>
      </c>
      <c r="J28006" t="s">
        <v>40063</v>
      </c>
    </row>
    <row r="28007" spans="1:10" ht="16" x14ac:dyDescent="0.2">
      <c r="A28007" t="s">
        <v>4520</v>
      </c>
      <c r="B28007" t="s">
        <v>77988</v>
      </c>
      <c r="C28007" t="s">
        <v>77989</v>
      </c>
      <c r="D28007">
        <v>1</v>
      </c>
      <c r="E28007" t="s">
        <v>13</v>
      </c>
      <c r="F28007" t="s">
        <v>13</v>
      </c>
      <c r="G28007" t="s">
        <v>77990</v>
      </c>
      <c r="H28007" s="3" t="s">
        <v>77991</v>
      </c>
      <c r="I28007" t="s">
        <v>524</v>
      </c>
      <c r="J28007" t="s">
        <v>4525</v>
      </c>
    </row>
    <row r="28008" spans="1:10" ht="16" x14ac:dyDescent="0.2">
      <c r="A28008" t="s">
        <v>18064</v>
      </c>
      <c r="B28008" t="s">
        <v>77992</v>
      </c>
      <c r="C28008" t="s">
        <v>77993</v>
      </c>
      <c r="D28008">
        <v>4</v>
      </c>
      <c r="E28008" t="s">
        <v>13</v>
      </c>
      <c r="F28008" t="s">
        <v>13</v>
      </c>
      <c r="G28008" t="s">
        <v>77994</v>
      </c>
      <c r="H28008" s="3" t="s">
        <v>77995</v>
      </c>
      <c r="I28008" t="s">
        <v>69</v>
      </c>
      <c r="J28008" t="s">
        <v>18069</v>
      </c>
    </row>
    <row r="28009" spans="1:10" ht="16" x14ac:dyDescent="0.2">
      <c r="A28009" t="s">
        <v>392</v>
      </c>
      <c r="B28009" t="s">
        <v>77996</v>
      </c>
      <c r="C28009" t="s">
        <v>77997</v>
      </c>
      <c r="D28009">
        <v>2</v>
      </c>
      <c r="E28009" t="s">
        <v>13</v>
      </c>
      <c r="F28009" t="s">
        <v>13</v>
      </c>
      <c r="G28009" t="s">
        <v>77998</v>
      </c>
      <c r="H28009" s="3" t="s">
        <v>77999</v>
      </c>
      <c r="I28009" t="s">
        <v>69</v>
      </c>
      <c r="J28009" t="s">
        <v>397</v>
      </c>
    </row>
    <row r="28010" spans="1:10" ht="16" x14ac:dyDescent="0.2">
      <c r="A28010" t="s">
        <v>392</v>
      </c>
      <c r="B28010" t="s">
        <v>78000</v>
      </c>
      <c r="C28010" t="s">
        <v>78001</v>
      </c>
      <c r="D28010">
        <v>4</v>
      </c>
      <c r="E28010" t="s">
        <v>13</v>
      </c>
      <c r="F28010" t="s">
        <v>13</v>
      </c>
      <c r="G28010" t="s">
        <v>78002</v>
      </c>
      <c r="H28010" s="3" t="s">
        <v>77999</v>
      </c>
      <c r="I28010" t="s">
        <v>69</v>
      </c>
      <c r="J28010" t="s">
        <v>397</v>
      </c>
    </row>
    <row r="28011" spans="1:10" ht="16" x14ac:dyDescent="0.2">
      <c r="A28011" t="s">
        <v>25366</v>
      </c>
      <c r="B28011" t="s">
        <v>78003</v>
      </c>
      <c r="C28011" t="s">
        <v>78004</v>
      </c>
      <c r="D28011">
        <v>2</v>
      </c>
      <c r="E28011" t="s">
        <v>13</v>
      </c>
      <c r="F28011" t="s">
        <v>13</v>
      </c>
      <c r="G28011" t="s">
        <v>78005</v>
      </c>
      <c r="H28011" s="3" t="s">
        <v>78006</v>
      </c>
      <c r="I28011" t="s">
        <v>69</v>
      </c>
      <c r="J28011" t="s">
        <v>25371</v>
      </c>
    </row>
    <row r="28012" spans="1:10" ht="16" x14ac:dyDescent="0.2">
      <c r="A28012" t="s">
        <v>78007</v>
      </c>
      <c r="B28012" t="s">
        <v>78008</v>
      </c>
      <c r="C28012" t="s">
        <v>78009</v>
      </c>
      <c r="D28012">
        <v>2</v>
      </c>
      <c r="E28012" t="s">
        <v>637</v>
      </c>
      <c r="F28012" t="s">
        <v>13</v>
      </c>
      <c r="G28012" t="s">
        <v>78010</v>
      </c>
      <c r="H28012" s="3" t="s">
        <v>78011</v>
      </c>
      <c r="I28012" t="s">
        <v>69</v>
      </c>
      <c r="J28012" t="s">
        <v>78012</v>
      </c>
    </row>
    <row r="28013" spans="1:10" ht="16" x14ac:dyDescent="0.2">
      <c r="A28013" t="s">
        <v>1392</v>
      </c>
      <c r="B28013" t="s">
        <v>78013</v>
      </c>
      <c r="C28013" t="s">
        <v>78014</v>
      </c>
      <c r="D28013">
        <v>5</v>
      </c>
      <c r="E28013" t="s">
        <v>637</v>
      </c>
      <c r="F28013" t="s">
        <v>13</v>
      </c>
      <c r="G28013" t="s">
        <v>78010</v>
      </c>
      <c r="H28013" s="3" t="s">
        <v>78011</v>
      </c>
      <c r="I28013" t="s">
        <v>69</v>
      </c>
      <c r="J28013" t="s">
        <v>1397</v>
      </c>
    </row>
    <row r="28014" spans="1:10" ht="16" x14ac:dyDescent="0.2">
      <c r="A28014" t="s">
        <v>1392</v>
      </c>
      <c r="B28014" t="s">
        <v>78015</v>
      </c>
      <c r="C28014" t="s">
        <v>78016</v>
      </c>
      <c r="D28014">
        <v>3</v>
      </c>
      <c r="E28014" t="s">
        <v>637</v>
      </c>
      <c r="F28014" t="s">
        <v>13</v>
      </c>
      <c r="G28014" t="s">
        <v>78010</v>
      </c>
      <c r="H28014" s="3" t="s">
        <v>78011</v>
      </c>
      <c r="I28014" t="s">
        <v>69</v>
      </c>
      <c r="J28014" t="s">
        <v>1397</v>
      </c>
    </row>
    <row r="28015" spans="1:10" ht="16" x14ac:dyDescent="0.2">
      <c r="A28015" t="s">
        <v>39611</v>
      </c>
      <c r="B28015" t="s">
        <v>78017</v>
      </c>
      <c r="C28015" t="s">
        <v>78018</v>
      </c>
      <c r="D28015">
        <v>4</v>
      </c>
      <c r="E28015" t="s">
        <v>637</v>
      </c>
      <c r="F28015" t="s">
        <v>13</v>
      </c>
      <c r="G28015" t="s">
        <v>78010</v>
      </c>
      <c r="H28015" s="3" t="s">
        <v>78019</v>
      </c>
      <c r="I28015" t="s">
        <v>69</v>
      </c>
      <c r="J28015" t="s">
        <v>39615</v>
      </c>
    </row>
    <row r="28016" spans="1:10" ht="16" x14ac:dyDescent="0.2">
      <c r="A28016" t="s">
        <v>78020</v>
      </c>
      <c r="B28016" t="s">
        <v>78021</v>
      </c>
      <c r="C28016" t="s">
        <v>78022</v>
      </c>
      <c r="D28016">
        <v>1</v>
      </c>
      <c r="E28016" t="s">
        <v>637</v>
      </c>
      <c r="F28016" t="s">
        <v>13</v>
      </c>
      <c r="G28016" t="s">
        <v>78010</v>
      </c>
      <c r="H28016" s="3" t="s">
        <v>78011</v>
      </c>
      <c r="I28016" t="s">
        <v>69</v>
      </c>
      <c r="J28016" t="s">
        <v>78023</v>
      </c>
    </row>
    <row r="28017" spans="1:10" ht="16" x14ac:dyDescent="0.2">
      <c r="A28017" t="s">
        <v>77782</v>
      </c>
      <c r="B28017" t="s">
        <v>78024</v>
      </c>
      <c r="C28017" t="s">
        <v>78025</v>
      </c>
      <c r="D28017">
        <v>2</v>
      </c>
      <c r="E28017" t="s">
        <v>637</v>
      </c>
      <c r="F28017" t="s">
        <v>13</v>
      </c>
      <c r="G28017" t="s">
        <v>78010</v>
      </c>
      <c r="H28017" s="3" t="s">
        <v>78026</v>
      </c>
      <c r="I28017" t="s">
        <v>69</v>
      </c>
      <c r="J28017" t="s">
        <v>77784</v>
      </c>
    </row>
    <row r="28018" spans="1:10" ht="16" x14ac:dyDescent="0.2">
      <c r="A28018" t="s">
        <v>78027</v>
      </c>
      <c r="B28018" t="s">
        <v>78028</v>
      </c>
      <c r="C28018" t="s">
        <v>78029</v>
      </c>
      <c r="D28018">
        <v>2</v>
      </c>
      <c r="E28018" t="s">
        <v>637</v>
      </c>
      <c r="F28018" t="s">
        <v>13</v>
      </c>
      <c r="G28018" t="s">
        <v>78010</v>
      </c>
      <c r="H28018" s="3" t="s">
        <v>78030</v>
      </c>
      <c r="I28018" t="s">
        <v>69</v>
      </c>
      <c r="J28018" t="s">
        <v>78031</v>
      </c>
    </row>
    <row r="28019" spans="1:10" ht="16" x14ac:dyDescent="0.2">
      <c r="A28019" t="s">
        <v>78020</v>
      </c>
      <c r="B28019" t="s">
        <v>78032</v>
      </c>
      <c r="C28019" t="s">
        <v>78033</v>
      </c>
      <c r="D28019">
        <v>2</v>
      </c>
      <c r="E28019" t="s">
        <v>637</v>
      </c>
      <c r="F28019" t="s">
        <v>13</v>
      </c>
      <c r="G28019" t="s">
        <v>78010</v>
      </c>
      <c r="H28019" s="3" t="s">
        <v>78011</v>
      </c>
      <c r="I28019" t="s">
        <v>69</v>
      </c>
      <c r="J28019" t="s">
        <v>78023</v>
      </c>
    </row>
    <row r="28020" spans="1:10" ht="16" x14ac:dyDescent="0.2">
      <c r="A28020" t="s">
        <v>78027</v>
      </c>
      <c r="B28020" t="s">
        <v>78034</v>
      </c>
      <c r="C28020" t="s">
        <v>78035</v>
      </c>
      <c r="D28020">
        <v>3</v>
      </c>
      <c r="E28020" t="s">
        <v>637</v>
      </c>
      <c r="F28020" t="s">
        <v>13</v>
      </c>
      <c r="G28020" t="s">
        <v>78010</v>
      </c>
      <c r="H28020" s="3" t="s">
        <v>78036</v>
      </c>
      <c r="I28020" t="s">
        <v>69</v>
      </c>
      <c r="J28020" t="s">
        <v>78031</v>
      </c>
    </row>
    <row r="28021" spans="1:10" ht="16" x14ac:dyDescent="0.2">
      <c r="A28021" t="s">
        <v>78027</v>
      </c>
      <c r="B28021" t="s">
        <v>78037</v>
      </c>
      <c r="C28021" t="s">
        <v>78038</v>
      </c>
      <c r="D28021">
        <v>5</v>
      </c>
      <c r="E28021" t="s">
        <v>637</v>
      </c>
      <c r="F28021" t="s">
        <v>13</v>
      </c>
      <c r="G28021" t="s">
        <v>78010</v>
      </c>
      <c r="H28021" s="3" t="s">
        <v>78036</v>
      </c>
      <c r="I28021" t="s">
        <v>69</v>
      </c>
      <c r="J28021" t="s">
        <v>78031</v>
      </c>
    </row>
    <row r="28022" spans="1:10" ht="16" x14ac:dyDescent="0.2">
      <c r="A28022" t="s">
        <v>78027</v>
      </c>
      <c r="B28022" t="s">
        <v>78039</v>
      </c>
      <c r="C28022" t="s">
        <v>78040</v>
      </c>
      <c r="D28022">
        <v>4</v>
      </c>
      <c r="E28022" t="s">
        <v>637</v>
      </c>
      <c r="F28022" t="s">
        <v>13</v>
      </c>
      <c r="G28022" t="s">
        <v>78010</v>
      </c>
      <c r="H28022" s="3" t="s">
        <v>78036</v>
      </c>
      <c r="I28022" t="s">
        <v>69</v>
      </c>
      <c r="J28022" t="s">
        <v>78031</v>
      </c>
    </row>
    <row r="28023" spans="1:10" ht="16" x14ac:dyDescent="0.2">
      <c r="A28023" t="s">
        <v>78041</v>
      </c>
      <c r="B28023" t="s">
        <v>78024</v>
      </c>
      <c r="C28023" t="s">
        <v>78025</v>
      </c>
      <c r="D28023">
        <v>2</v>
      </c>
      <c r="E28023" t="s">
        <v>637</v>
      </c>
      <c r="F28023" t="s">
        <v>13</v>
      </c>
      <c r="G28023" t="s">
        <v>78010</v>
      </c>
      <c r="H28023" s="3" t="s">
        <v>78011</v>
      </c>
      <c r="I28023" t="s">
        <v>69</v>
      </c>
      <c r="J28023" t="s">
        <v>78042</v>
      </c>
    </row>
    <row r="28024" spans="1:10" ht="16" x14ac:dyDescent="0.2">
      <c r="A28024" t="s">
        <v>77723</v>
      </c>
      <c r="B28024" t="s">
        <v>78043</v>
      </c>
      <c r="C28024" t="s">
        <v>78044</v>
      </c>
      <c r="D28024">
        <v>1</v>
      </c>
      <c r="E28024" t="s">
        <v>637</v>
      </c>
      <c r="F28024" t="s">
        <v>13</v>
      </c>
      <c r="G28024" t="s">
        <v>78010</v>
      </c>
      <c r="H28024" s="3" t="s">
        <v>78045</v>
      </c>
      <c r="I28024" t="s">
        <v>69</v>
      </c>
      <c r="J28024" t="s">
        <v>77726</v>
      </c>
    </row>
    <row r="28025" spans="1:10" ht="16" x14ac:dyDescent="0.2">
      <c r="A28025" t="s">
        <v>77723</v>
      </c>
      <c r="B28025" t="s">
        <v>78046</v>
      </c>
      <c r="C28025" t="s">
        <v>78047</v>
      </c>
      <c r="D28025">
        <v>2</v>
      </c>
      <c r="E28025" t="s">
        <v>637</v>
      </c>
      <c r="F28025" t="s">
        <v>13</v>
      </c>
      <c r="G28025" t="s">
        <v>78010</v>
      </c>
      <c r="H28025" s="3" t="s">
        <v>78045</v>
      </c>
      <c r="I28025" t="s">
        <v>69</v>
      </c>
      <c r="J28025" t="s">
        <v>77726</v>
      </c>
    </row>
    <row r="28026" spans="1:10" ht="16" x14ac:dyDescent="0.2">
      <c r="A28026" t="s">
        <v>78048</v>
      </c>
      <c r="B28026" t="s">
        <v>78049</v>
      </c>
      <c r="C28026" t="s">
        <v>78050</v>
      </c>
      <c r="D28026">
        <v>1</v>
      </c>
      <c r="E28026" t="s">
        <v>637</v>
      </c>
      <c r="F28026" t="s">
        <v>13</v>
      </c>
      <c r="G28026" t="s">
        <v>78010</v>
      </c>
      <c r="H28026" s="3" t="s">
        <v>78011</v>
      </c>
      <c r="I28026" t="s">
        <v>69</v>
      </c>
      <c r="J28026" t="s">
        <v>78051</v>
      </c>
    </row>
    <row r="28027" spans="1:10" ht="16" x14ac:dyDescent="0.2">
      <c r="A28027" t="s">
        <v>78048</v>
      </c>
      <c r="B28027" t="s">
        <v>78052</v>
      </c>
      <c r="C28027" t="s">
        <v>78053</v>
      </c>
      <c r="D28027">
        <v>2</v>
      </c>
      <c r="E28027" t="s">
        <v>637</v>
      </c>
      <c r="F28027" t="s">
        <v>13</v>
      </c>
      <c r="G28027" t="s">
        <v>78010</v>
      </c>
      <c r="H28027" s="3" t="s">
        <v>78011</v>
      </c>
      <c r="I28027" t="s">
        <v>69</v>
      </c>
      <c r="J28027" t="s">
        <v>78051</v>
      </c>
    </row>
    <row r="28028" spans="1:10" ht="16" x14ac:dyDescent="0.2">
      <c r="A28028" t="s">
        <v>1392</v>
      </c>
      <c r="B28028" t="s">
        <v>78054</v>
      </c>
      <c r="C28028" t="s">
        <v>78055</v>
      </c>
      <c r="D28028">
        <v>4</v>
      </c>
      <c r="E28028" t="s">
        <v>637</v>
      </c>
      <c r="F28028" t="s">
        <v>13</v>
      </c>
      <c r="G28028" t="s">
        <v>78010</v>
      </c>
      <c r="H28028" s="3" t="s">
        <v>78011</v>
      </c>
      <c r="I28028" t="s">
        <v>69</v>
      </c>
      <c r="J28028" t="s">
        <v>1397</v>
      </c>
    </row>
    <row r="28029" spans="1:10" ht="16" x14ac:dyDescent="0.2">
      <c r="A28029" t="s">
        <v>77778</v>
      </c>
      <c r="B28029" t="s">
        <v>78024</v>
      </c>
      <c r="C28029" t="s">
        <v>78025</v>
      </c>
      <c r="D28029">
        <v>2</v>
      </c>
      <c r="E28029" t="s">
        <v>637</v>
      </c>
      <c r="F28029" t="s">
        <v>13</v>
      </c>
      <c r="G28029" t="s">
        <v>78010</v>
      </c>
      <c r="H28029" s="3" t="s">
        <v>78011</v>
      </c>
      <c r="I28029" t="s">
        <v>69</v>
      </c>
      <c r="J28029" t="s">
        <v>77781</v>
      </c>
    </row>
    <row r="28030" spans="1:10" ht="16" x14ac:dyDescent="0.2">
      <c r="A28030" t="s">
        <v>78056</v>
      </c>
      <c r="B28030" t="s">
        <v>78052</v>
      </c>
      <c r="C28030" t="s">
        <v>78053</v>
      </c>
      <c r="D28030">
        <v>2</v>
      </c>
      <c r="E28030" t="s">
        <v>637</v>
      </c>
      <c r="F28030" t="s">
        <v>13</v>
      </c>
      <c r="G28030" t="s">
        <v>78010</v>
      </c>
      <c r="H28030" s="3" t="s">
        <v>78011</v>
      </c>
      <c r="I28030" t="s">
        <v>69</v>
      </c>
      <c r="J28030" t="s">
        <v>78057</v>
      </c>
    </row>
    <row r="28031" spans="1:10" ht="16" x14ac:dyDescent="0.2">
      <c r="A28031" t="s">
        <v>78027</v>
      </c>
      <c r="B28031" t="s">
        <v>78058</v>
      </c>
      <c r="C28031" t="s">
        <v>78059</v>
      </c>
      <c r="D28031">
        <v>1</v>
      </c>
      <c r="E28031" t="s">
        <v>637</v>
      </c>
      <c r="F28031" t="s">
        <v>13</v>
      </c>
      <c r="G28031" t="s">
        <v>78010</v>
      </c>
      <c r="H28031" s="3" t="s">
        <v>78036</v>
      </c>
      <c r="I28031" t="s">
        <v>69</v>
      </c>
      <c r="J28031" t="s">
        <v>78031</v>
      </c>
    </row>
    <row r="28032" spans="1:10" ht="16" x14ac:dyDescent="0.2">
      <c r="A28032" t="s">
        <v>78041</v>
      </c>
      <c r="B28032" t="s">
        <v>78060</v>
      </c>
      <c r="C28032" t="s">
        <v>78061</v>
      </c>
      <c r="D28032">
        <v>1</v>
      </c>
      <c r="E28032" t="s">
        <v>637</v>
      </c>
      <c r="F28032" t="s">
        <v>13</v>
      </c>
      <c r="G28032" t="s">
        <v>78010</v>
      </c>
      <c r="H28032" s="3" t="s">
        <v>78011</v>
      </c>
      <c r="I28032" t="s">
        <v>69</v>
      </c>
      <c r="J28032" t="s">
        <v>78042</v>
      </c>
    </row>
    <row r="28033" spans="1:10" ht="16" x14ac:dyDescent="0.2">
      <c r="A28033" t="s">
        <v>78056</v>
      </c>
      <c r="B28033" t="s">
        <v>78062</v>
      </c>
      <c r="C28033" t="s">
        <v>78063</v>
      </c>
      <c r="D28033">
        <v>1</v>
      </c>
      <c r="E28033" t="s">
        <v>637</v>
      </c>
      <c r="F28033" t="s">
        <v>13</v>
      </c>
      <c r="G28033" t="s">
        <v>78010</v>
      </c>
      <c r="H28033" s="3" t="s">
        <v>78011</v>
      </c>
      <c r="I28033" t="s">
        <v>69</v>
      </c>
      <c r="J28033" t="s">
        <v>78057</v>
      </c>
    </row>
    <row r="28034" spans="1:10" ht="16" x14ac:dyDescent="0.2">
      <c r="A28034" t="s">
        <v>39611</v>
      </c>
      <c r="B28034" t="s">
        <v>78064</v>
      </c>
      <c r="C28034" t="s">
        <v>78065</v>
      </c>
      <c r="D28034">
        <v>3</v>
      </c>
      <c r="E28034" t="s">
        <v>637</v>
      </c>
      <c r="F28034" t="s">
        <v>13</v>
      </c>
      <c r="G28034" t="s">
        <v>78010</v>
      </c>
      <c r="H28034" s="3" t="s">
        <v>78019</v>
      </c>
      <c r="I28034" t="s">
        <v>69</v>
      </c>
      <c r="J28034" t="s">
        <v>39615</v>
      </c>
    </row>
    <row r="28035" spans="1:10" ht="16" x14ac:dyDescent="0.2">
      <c r="A28035" t="s">
        <v>78007</v>
      </c>
      <c r="B28035" t="s">
        <v>78066</v>
      </c>
      <c r="C28035" t="s">
        <v>78067</v>
      </c>
      <c r="D28035">
        <v>1</v>
      </c>
      <c r="E28035" t="s">
        <v>637</v>
      </c>
      <c r="F28035" t="s">
        <v>13</v>
      </c>
      <c r="G28035" t="s">
        <v>78010</v>
      </c>
      <c r="H28035" s="3" t="s">
        <v>78011</v>
      </c>
      <c r="I28035" t="s">
        <v>69</v>
      </c>
      <c r="J28035" t="s">
        <v>78012</v>
      </c>
    </row>
    <row r="28036" spans="1:10" ht="16" x14ac:dyDescent="0.2">
      <c r="A28036" t="s">
        <v>78068</v>
      </c>
      <c r="B28036" t="s">
        <v>78069</v>
      </c>
      <c r="C28036" t="s">
        <v>78070</v>
      </c>
      <c r="D28036">
        <v>2</v>
      </c>
      <c r="E28036" t="s">
        <v>13</v>
      </c>
      <c r="F28036" t="s">
        <v>13</v>
      </c>
      <c r="G28036" t="s">
        <v>78071</v>
      </c>
      <c r="H28036" s="3" t="s">
        <v>78072</v>
      </c>
      <c r="I28036" t="s">
        <v>69</v>
      </c>
      <c r="J28036" t="s">
        <v>78073</v>
      </c>
    </row>
    <row r="28037" spans="1:10" ht="16" x14ac:dyDescent="0.2">
      <c r="A28037" t="s">
        <v>78068</v>
      </c>
      <c r="B28037" t="s">
        <v>78074</v>
      </c>
      <c r="C28037" t="s">
        <v>78075</v>
      </c>
      <c r="D28037">
        <v>1</v>
      </c>
      <c r="E28037" t="s">
        <v>13</v>
      </c>
      <c r="F28037" t="s">
        <v>13</v>
      </c>
      <c r="G28037" t="s">
        <v>78071</v>
      </c>
      <c r="H28037" s="3" t="s">
        <v>78072</v>
      </c>
      <c r="I28037" t="s">
        <v>69</v>
      </c>
      <c r="J28037" t="s">
        <v>78073</v>
      </c>
    </row>
    <row r="28038" spans="1:10" ht="16" x14ac:dyDescent="0.2">
      <c r="A28038" t="s">
        <v>23441</v>
      </c>
      <c r="B28038" t="s">
        <v>78076</v>
      </c>
      <c r="C28038" t="s">
        <v>78077</v>
      </c>
      <c r="D28038">
        <v>1</v>
      </c>
      <c r="E28038" t="s">
        <v>13</v>
      </c>
      <c r="F28038" t="s">
        <v>13</v>
      </c>
      <c r="G28038" t="s">
        <v>78078</v>
      </c>
      <c r="H28038" s="3" t="s">
        <v>78079</v>
      </c>
      <c r="I28038" t="s">
        <v>292</v>
      </c>
      <c r="J28038" t="s">
        <v>23446</v>
      </c>
    </row>
    <row r="28039" spans="1:10" ht="16" x14ac:dyDescent="0.2">
      <c r="A28039" t="s">
        <v>42165</v>
      </c>
      <c r="B28039" t="s">
        <v>78080</v>
      </c>
      <c r="C28039" t="s">
        <v>78081</v>
      </c>
      <c r="D28039">
        <v>4</v>
      </c>
      <c r="E28039" t="s">
        <v>13</v>
      </c>
      <c r="F28039" t="s">
        <v>13</v>
      </c>
      <c r="G28039" t="s">
        <v>78082</v>
      </c>
      <c r="H28039" s="3" t="s">
        <v>78083</v>
      </c>
      <c r="I28039" t="s">
        <v>6730</v>
      </c>
      <c r="J28039" t="s">
        <v>42170</v>
      </c>
    </row>
    <row r="28040" spans="1:10" ht="16" x14ac:dyDescent="0.2">
      <c r="A28040" t="s">
        <v>20868</v>
      </c>
      <c r="B28040" t="s">
        <v>78084</v>
      </c>
      <c r="C28040" t="s">
        <v>78085</v>
      </c>
      <c r="D28040">
        <v>15</v>
      </c>
      <c r="E28040" t="s">
        <v>13</v>
      </c>
      <c r="F28040" t="s">
        <v>13</v>
      </c>
      <c r="G28040" t="s">
        <v>78086</v>
      </c>
      <c r="H28040" s="3" t="s">
        <v>78087</v>
      </c>
      <c r="I28040" t="s">
        <v>126</v>
      </c>
      <c r="J28040" t="s">
        <v>20873</v>
      </c>
    </row>
    <row r="28041" spans="1:10" ht="16" x14ac:dyDescent="0.2">
      <c r="A28041" t="s">
        <v>20868</v>
      </c>
      <c r="B28041" t="s">
        <v>78088</v>
      </c>
      <c r="C28041" t="s">
        <v>78089</v>
      </c>
      <c r="D28041">
        <v>7</v>
      </c>
      <c r="E28041" t="s">
        <v>13</v>
      </c>
      <c r="F28041" t="s">
        <v>13</v>
      </c>
      <c r="G28041" t="s">
        <v>78086</v>
      </c>
      <c r="H28041" s="3" t="s">
        <v>78090</v>
      </c>
      <c r="I28041" t="s">
        <v>126</v>
      </c>
      <c r="J28041" t="s">
        <v>20873</v>
      </c>
    </row>
    <row r="28042" spans="1:10" ht="16" x14ac:dyDescent="0.2">
      <c r="A28042" t="s">
        <v>20868</v>
      </c>
      <c r="B28042" t="s">
        <v>78091</v>
      </c>
      <c r="C28042" t="s">
        <v>78092</v>
      </c>
      <c r="D28042">
        <v>9</v>
      </c>
      <c r="E28042" t="s">
        <v>13</v>
      </c>
      <c r="F28042" t="s">
        <v>13</v>
      </c>
      <c r="G28042" t="s">
        <v>78086</v>
      </c>
      <c r="H28042" s="3" t="s">
        <v>78090</v>
      </c>
      <c r="I28042" t="s">
        <v>126</v>
      </c>
      <c r="J28042" t="s">
        <v>20873</v>
      </c>
    </row>
    <row r="28043" spans="1:10" ht="16" x14ac:dyDescent="0.2">
      <c r="A28043" t="s">
        <v>78093</v>
      </c>
      <c r="B28043" t="s">
        <v>78094</v>
      </c>
      <c r="C28043" t="s">
        <v>78095</v>
      </c>
      <c r="D28043">
        <v>1</v>
      </c>
      <c r="E28043" t="s">
        <v>4822</v>
      </c>
      <c r="F28043" t="s">
        <v>13</v>
      </c>
      <c r="G28043" t="s">
        <v>78096</v>
      </c>
      <c r="H28043" s="3" t="s">
        <v>78097</v>
      </c>
      <c r="I28043" t="s">
        <v>126</v>
      </c>
      <c r="J28043" t="s">
        <v>78098</v>
      </c>
    </row>
    <row r="28044" spans="1:10" ht="16" x14ac:dyDescent="0.2">
      <c r="A28044" t="s">
        <v>78099</v>
      </c>
      <c r="B28044" t="s">
        <v>78094</v>
      </c>
      <c r="C28044" t="s">
        <v>78095</v>
      </c>
      <c r="D28044">
        <v>3</v>
      </c>
      <c r="E28044" t="s">
        <v>4822</v>
      </c>
      <c r="F28044" t="s">
        <v>13</v>
      </c>
      <c r="G28044" t="s">
        <v>78096</v>
      </c>
      <c r="H28044" s="3" t="s">
        <v>78100</v>
      </c>
      <c r="I28044" t="s">
        <v>126</v>
      </c>
      <c r="J28044" t="s">
        <v>78101</v>
      </c>
    </row>
    <row r="28045" spans="1:10" ht="16" x14ac:dyDescent="0.2">
      <c r="A28045" t="s">
        <v>78099</v>
      </c>
      <c r="B28045" t="s">
        <v>78102</v>
      </c>
      <c r="C28045" t="s">
        <v>78103</v>
      </c>
      <c r="D28045">
        <v>2</v>
      </c>
      <c r="E28045" t="s">
        <v>4822</v>
      </c>
      <c r="F28045" t="s">
        <v>13</v>
      </c>
      <c r="G28045" t="s">
        <v>78096</v>
      </c>
      <c r="H28045" s="3" t="s">
        <v>78097</v>
      </c>
      <c r="I28045" t="s">
        <v>126</v>
      </c>
      <c r="J28045" t="s">
        <v>78101</v>
      </c>
    </row>
    <row r="28046" spans="1:10" ht="16" x14ac:dyDescent="0.2">
      <c r="A28046" t="s">
        <v>2670</v>
      </c>
      <c r="B28046" t="s">
        <v>78104</v>
      </c>
      <c r="C28046" t="s">
        <v>78105</v>
      </c>
      <c r="D28046">
        <v>2</v>
      </c>
      <c r="E28046" t="s">
        <v>4822</v>
      </c>
      <c r="F28046" t="s">
        <v>13</v>
      </c>
      <c r="G28046" t="s">
        <v>78096</v>
      </c>
      <c r="H28046" s="3" t="s">
        <v>78106</v>
      </c>
      <c r="I28046" t="s">
        <v>126</v>
      </c>
      <c r="J28046" t="s">
        <v>2675</v>
      </c>
    </row>
    <row r="28047" spans="1:10" ht="16" x14ac:dyDescent="0.2">
      <c r="A28047" t="s">
        <v>78107</v>
      </c>
      <c r="B28047" t="s">
        <v>78094</v>
      </c>
      <c r="C28047" t="s">
        <v>78095</v>
      </c>
      <c r="D28047">
        <v>1</v>
      </c>
      <c r="E28047" t="s">
        <v>4822</v>
      </c>
      <c r="F28047" t="s">
        <v>13</v>
      </c>
      <c r="G28047" t="s">
        <v>78096</v>
      </c>
      <c r="H28047" s="3" t="s">
        <v>78097</v>
      </c>
      <c r="I28047" t="s">
        <v>126</v>
      </c>
      <c r="J28047" t="s">
        <v>78108</v>
      </c>
    </row>
    <row r="28048" spans="1:10" ht="16" x14ac:dyDescent="0.2">
      <c r="A28048" t="s">
        <v>78099</v>
      </c>
      <c r="B28048" t="s">
        <v>78109</v>
      </c>
      <c r="C28048" t="s">
        <v>78110</v>
      </c>
      <c r="D28048">
        <v>1</v>
      </c>
      <c r="E28048" t="s">
        <v>4822</v>
      </c>
      <c r="F28048" t="s">
        <v>13</v>
      </c>
      <c r="G28048" t="s">
        <v>78096</v>
      </c>
      <c r="H28048" s="3" t="s">
        <v>78097</v>
      </c>
      <c r="I28048" t="s">
        <v>126</v>
      </c>
      <c r="J28048" t="s">
        <v>78101</v>
      </c>
    </row>
    <row r="28049" spans="1:10" ht="16" x14ac:dyDescent="0.2">
      <c r="A28049" t="s">
        <v>52658</v>
      </c>
      <c r="B28049" t="s">
        <v>78111</v>
      </c>
      <c r="C28049" t="s">
        <v>78112</v>
      </c>
      <c r="D28049">
        <v>1</v>
      </c>
      <c r="E28049" t="s">
        <v>78113</v>
      </c>
      <c r="F28049" t="s">
        <v>13</v>
      </c>
      <c r="G28049" t="s">
        <v>78114</v>
      </c>
      <c r="H28049" s="3" t="s">
        <v>78115</v>
      </c>
      <c r="I28049" t="s">
        <v>3377</v>
      </c>
      <c r="J28049" t="s">
        <v>52662</v>
      </c>
    </row>
    <row r="28050" spans="1:10" ht="16" x14ac:dyDescent="0.2">
      <c r="A28050" t="s">
        <v>78116</v>
      </c>
      <c r="B28050" t="s">
        <v>78117</v>
      </c>
      <c r="C28050" t="s">
        <v>78118</v>
      </c>
      <c r="D28050">
        <v>1</v>
      </c>
      <c r="E28050" t="s">
        <v>78113</v>
      </c>
      <c r="F28050" t="s">
        <v>13</v>
      </c>
      <c r="G28050" t="s">
        <v>78114</v>
      </c>
      <c r="H28050" s="3" t="s">
        <v>78119</v>
      </c>
      <c r="I28050" t="s">
        <v>3377</v>
      </c>
      <c r="J28050" t="s">
        <v>78120</v>
      </c>
    </row>
    <row r="28051" spans="1:10" ht="16" x14ac:dyDescent="0.2">
      <c r="A28051" t="s">
        <v>78116</v>
      </c>
      <c r="B28051" t="s">
        <v>78121</v>
      </c>
      <c r="C28051" t="s">
        <v>78122</v>
      </c>
      <c r="D28051">
        <v>2</v>
      </c>
      <c r="E28051" t="s">
        <v>78113</v>
      </c>
      <c r="F28051" t="s">
        <v>13</v>
      </c>
      <c r="G28051" t="s">
        <v>78114</v>
      </c>
      <c r="H28051" s="3" t="s">
        <v>78119</v>
      </c>
      <c r="I28051" t="s">
        <v>3377</v>
      </c>
      <c r="J28051" t="s">
        <v>78120</v>
      </c>
    </row>
    <row r="28052" spans="1:10" ht="32" x14ac:dyDescent="0.2">
      <c r="A28052" t="s">
        <v>78123</v>
      </c>
      <c r="B28052" t="s">
        <v>78124</v>
      </c>
      <c r="C28052" t="s">
        <v>78125</v>
      </c>
      <c r="D28052">
        <v>1</v>
      </c>
      <c r="E28052" t="s">
        <v>13</v>
      </c>
      <c r="F28052" t="s">
        <v>13</v>
      </c>
      <c r="G28052" t="s">
        <v>78126</v>
      </c>
      <c r="H28052" s="3" t="s">
        <v>78127</v>
      </c>
      <c r="I28052" t="s">
        <v>817</v>
      </c>
      <c r="J28052" t="s">
        <v>78128</v>
      </c>
    </row>
    <row r="28053" spans="1:10" ht="16" x14ac:dyDescent="0.2">
      <c r="A28053" t="s">
        <v>48013</v>
      </c>
      <c r="B28053" t="s">
        <v>78129</v>
      </c>
      <c r="C28053" t="s">
        <v>78130</v>
      </c>
      <c r="D28053">
        <v>2</v>
      </c>
      <c r="E28053" t="s">
        <v>13</v>
      </c>
      <c r="F28053" t="s">
        <v>13</v>
      </c>
      <c r="G28053" t="s">
        <v>78131</v>
      </c>
      <c r="H28053" s="3" t="s">
        <v>78132</v>
      </c>
      <c r="I28053" t="s">
        <v>69</v>
      </c>
      <c r="J28053" t="s">
        <v>48017</v>
      </c>
    </row>
    <row r="28054" spans="1:10" ht="16" x14ac:dyDescent="0.2">
      <c r="A28054" t="s">
        <v>610</v>
      </c>
      <c r="B28054" t="s">
        <v>78133</v>
      </c>
      <c r="C28054" t="s">
        <v>78134</v>
      </c>
      <c r="D28054">
        <v>1</v>
      </c>
      <c r="E28054" t="s">
        <v>13</v>
      </c>
      <c r="F28054" t="s">
        <v>13</v>
      </c>
      <c r="G28054" t="s">
        <v>78131</v>
      </c>
      <c r="H28054" s="3" t="s">
        <v>78135</v>
      </c>
      <c r="I28054" t="s">
        <v>69</v>
      </c>
      <c r="J28054" t="s">
        <v>615</v>
      </c>
    </row>
    <row r="28055" spans="1:10" ht="16" x14ac:dyDescent="0.2">
      <c r="A28055" t="s">
        <v>78136</v>
      </c>
      <c r="B28055" t="s">
        <v>78137</v>
      </c>
      <c r="C28055" t="s">
        <v>78138</v>
      </c>
      <c r="D28055">
        <v>2</v>
      </c>
      <c r="E28055" t="s">
        <v>13</v>
      </c>
      <c r="F28055" t="s">
        <v>13</v>
      </c>
      <c r="G28055" t="s">
        <v>78139</v>
      </c>
      <c r="H28055" s="3" t="s">
        <v>78140</v>
      </c>
      <c r="I28055" t="s">
        <v>69</v>
      </c>
      <c r="J28055" t="s">
        <v>78141</v>
      </c>
    </row>
    <row r="28056" spans="1:10" ht="16" x14ac:dyDescent="0.2">
      <c r="A28056" t="s">
        <v>22685</v>
      </c>
      <c r="B28056" t="s">
        <v>78142</v>
      </c>
      <c r="C28056" t="s">
        <v>78143</v>
      </c>
      <c r="D28056">
        <v>1</v>
      </c>
      <c r="E28056" t="s">
        <v>13</v>
      </c>
      <c r="F28056" t="s">
        <v>13</v>
      </c>
      <c r="G28056" t="s">
        <v>78139</v>
      </c>
      <c r="H28056" s="3" t="s">
        <v>78144</v>
      </c>
      <c r="I28056" t="s">
        <v>69</v>
      </c>
      <c r="J28056" t="s">
        <v>22690</v>
      </c>
    </row>
    <row r="28057" spans="1:10" ht="16" x14ac:dyDescent="0.2">
      <c r="A28057" t="s">
        <v>78136</v>
      </c>
      <c r="B28057" t="s">
        <v>78145</v>
      </c>
      <c r="C28057" t="s">
        <v>78146</v>
      </c>
      <c r="D28057">
        <v>1</v>
      </c>
      <c r="E28057" t="s">
        <v>13</v>
      </c>
      <c r="F28057" t="s">
        <v>13</v>
      </c>
      <c r="G28057" t="s">
        <v>78139</v>
      </c>
      <c r="H28057" s="3" t="s">
        <v>78140</v>
      </c>
      <c r="I28057" t="s">
        <v>69</v>
      </c>
      <c r="J28057" t="s">
        <v>78141</v>
      </c>
    </row>
    <row r="28058" spans="1:10" ht="16" x14ac:dyDescent="0.2">
      <c r="A28058" t="s">
        <v>7377</v>
      </c>
      <c r="B28058" t="s">
        <v>78147</v>
      </c>
      <c r="C28058" t="s">
        <v>78148</v>
      </c>
      <c r="D28058">
        <v>6</v>
      </c>
      <c r="E28058" t="s">
        <v>13</v>
      </c>
      <c r="F28058" t="s">
        <v>13</v>
      </c>
      <c r="G28058" t="s">
        <v>78149</v>
      </c>
      <c r="H28058" s="3" t="s">
        <v>78150</v>
      </c>
      <c r="I28058" t="s">
        <v>3744</v>
      </c>
      <c r="J28058" t="s">
        <v>7381</v>
      </c>
    </row>
    <row r="28059" spans="1:10" ht="16" x14ac:dyDescent="0.2">
      <c r="A28059" t="s">
        <v>7437</v>
      </c>
      <c r="B28059" t="s">
        <v>78147</v>
      </c>
      <c r="C28059" t="s">
        <v>78148</v>
      </c>
      <c r="D28059">
        <v>6</v>
      </c>
      <c r="E28059" t="s">
        <v>13</v>
      </c>
      <c r="F28059" t="s">
        <v>13</v>
      </c>
      <c r="G28059" t="s">
        <v>78149</v>
      </c>
      <c r="H28059" s="3" t="s">
        <v>78150</v>
      </c>
      <c r="I28059" t="s">
        <v>3744</v>
      </c>
      <c r="J28059" t="s">
        <v>7438</v>
      </c>
    </row>
    <row r="28060" spans="1:10" ht="16" x14ac:dyDescent="0.2">
      <c r="A28060" t="s">
        <v>36379</v>
      </c>
      <c r="B28060" t="s">
        <v>78151</v>
      </c>
      <c r="C28060" t="s">
        <v>78152</v>
      </c>
      <c r="D28060">
        <v>3</v>
      </c>
      <c r="E28060" t="s">
        <v>13</v>
      </c>
      <c r="F28060" t="s">
        <v>13</v>
      </c>
      <c r="G28060" t="s">
        <v>78149</v>
      </c>
      <c r="H28060" s="3" t="s">
        <v>78150</v>
      </c>
      <c r="I28060" t="s">
        <v>3744</v>
      </c>
      <c r="J28060" t="s">
        <v>36381</v>
      </c>
    </row>
    <row r="28061" spans="1:10" ht="16" x14ac:dyDescent="0.2">
      <c r="A28061" t="s">
        <v>32082</v>
      </c>
      <c r="B28061" t="s">
        <v>78151</v>
      </c>
      <c r="C28061" t="s">
        <v>78152</v>
      </c>
      <c r="D28061">
        <v>3</v>
      </c>
      <c r="E28061" t="s">
        <v>13</v>
      </c>
      <c r="F28061" t="s">
        <v>13</v>
      </c>
      <c r="G28061" t="s">
        <v>78149</v>
      </c>
      <c r="H28061" s="3" t="s">
        <v>78150</v>
      </c>
      <c r="I28061" t="s">
        <v>3744</v>
      </c>
      <c r="J28061" t="s">
        <v>32085</v>
      </c>
    </row>
    <row r="28062" spans="1:10" ht="16" x14ac:dyDescent="0.2">
      <c r="A28062" t="s">
        <v>78153</v>
      </c>
      <c r="B28062" t="s">
        <v>78154</v>
      </c>
      <c r="C28062" t="s">
        <v>78155</v>
      </c>
      <c r="D28062">
        <v>4</v>
      </c>
      <c r="E28062" t="s">
        <v>13</v>
      </c>
      <c r="F28062" t="s">
        <v>13</v>
      </c>
      <c r="G28062" t="s">
        <v>78149</v>
      </c>
      <c r="H28062" s="3" t="s">
        <v>78150</v>
      </c>
      <c r="I28062" t="s">
        <v>3744</v>
      </c>
      <c r="J28062" t="s">
        <v>78156</v>
      </c>
    </row>
    <row r="28063" spans="1:10" ht="16" x14ac:dyDescent="0.2">
      <c r="A28063" t="s">
        <v>78153</v>
      </c>
      <c r="B28063" t="s">
        <v>15303</v>
      </c>
      <c r="C28063" t="s">
        <v>49512</v>
      </c>
      <c r="D28063">
        <v>3</v>
      </c>
      <c r="E28063" t="s">
        <v>13</v>
      </c>
      <c r="F28063" t="s">
        <v>13</v>
      </c>
      <c r="G28063" t="s">
        <v>78149</v>
      </c>
      <c r="H28063" s="3" t="s">
        <v>78150</v>
      </c>
      <c r="I28063" t="s">
        <v>3744</v>
      </c>
      <c r="J28063" t="s">
        <v>78156</v>
      </c>
    </row>
    <row r="28064" spans="1:10" ht="16" x14ac:dyDescent="0.2">
      <c r="A28064" t="s">
        <v>78153</v>
      </c>
      <c r="B28064" t="s">
        <v>35543</v>
      </c>
      <c r="C28064" t="s">
        <v>35544</v>
      </c>
      <c r="D28064">
        <v>2</v>
      </c>
      <c r="E28064" t="s">
        <v>13</v>
      </c>
      <c r="F28064" t="s">
        <v>13</v>
      </c>
      <c r="G28064" t="s">
        <v>78149</v>
      </c>
      <c r="H28064" s="3" t="s">
        <v>78150</v>
      </c>
      <c r="I28064" t="s">
        <v>3744</v>
      </c>
      <c r="J28064" t="s">
        <v>78156</v>
      </c>
    </row>
    <row r="28065" spans="1:10" ht="16" x14ac:dyDescent="0.2">
      <c r="A28065" t="s">
        <v>78153</v>
      </c>
      <c r="B28065" t="s">
        <v>78147</v>
      </c>
      <c r="C28065" t="s">
        <v>78148</v>
      </c>
      <c r="D28065">
        <v>1</v>
      </c>
      <c r="E28065" t="s">
        <v>13</v>
      </c>
      <c r="F28065" t="s">
        <v>13</v>
      </c>
      <c r="G28065" t="s">
        <v>78149</v>
      </c>
      <c r="H28065" s="3" t="s">
        <v>78150</v>
      </c>
      <c r="I28065" t="s">
        <v>3744</v>
      </c>
      <c r="J28065" t="s">
        <v>78156</v>
      </c>
    </row>
    <row r="28066" spans="1:10" ht="16" x14ac:dyDescent="0.2">
      <c r="A28066" t="s">
        <v>31330</v>
      </c>
      <c r="B28066" t="s">
        <v>78157</v>
      </c>
      <c r="C28066" t="s">
        <v>78158</v>
      </c>
      <c r="D28066">
        <v>5</v>
      </c>
      <c r="E28066" t="s">
        <v>13</v>
      </c>
      <c r="F28066" t="s">
        <v>13</v>
      </c>
      <c r="G28066" t="s">
        <v>78159</v>
      </c>
      <c r="H28066" s="3" t="s">
        <v>78160</v>
      </c>
      <c r="I28066" t="s">
        <v>509</v>
      </c>
      <c r="J28066" t="s">
        <v>31333</v>
      </c>
    </row>
    <row r="28067" spans="1:10" ht="32" x14ac:dyDescent="0.2">
      <c r="A28067" t="s">
        <v>77801</v>
      </c>
      <c r="B28067" t="s">
        <v>78161</v>
      </c>
      <c r="C28067" t="s">
        <v>78162</v>
      </c>
      <c r="D28067">
        <v>3</v>
      </c>
      <c r="E28067" t="s">
        <v>13</v>
      </c>
      <c r="F28067" t="s">
        <v>13</v>
      </c>
      <c r="G28067" t="s">
        <v>78159</v>
      </c>
      <c r="H28067" s="3" t="s">
        <v>78163</v>
      </c>
      <c r="I28067" t="s">
        <v>509</v>
      </c>
      <c r="J28067" t="s">
        <v>77805</v>
      </c>
    </row>
    <row r="28068" spans="1:10" ht="16" x14ac:dyDescent="0.2">
      <c r="A28068" t="s">
        <v>31330</v>
      </c>
      <c r="B28068" t="s">
        <v>78164</v>
      </c>
      <c r="C28068" t="s">
        <v>78165</v>
      </c>
      <c r="D28068">
        <v>4</v>
      </c>
      <c r="E28068" t="s">
        <v>13</v>
      </c>
      <c r="F28068" t="s">
        <v>13</v>
      </c>
      <c r="G28068" t="s">
        <v>78159</v>
      </c>
      <c r="H28068" s="3" t="s">
        <v>78160</v>
      </c>
      <c r="I28068" t="s">
        <v>509</v>
      </c>
      <c r="J28068" t="s">
        <v>31333</v>
      </c>
    </row>
    <row r="28069" spans="1:10" ht="16" x14ac:dyDescent="0.2">
      <c r="A28069" t="s">
        <v>44141</v>
      </c>
      <c r="B28069" t="s">
        <v>44257</v>
      </c>
      <c r="C28069" t="s">
        <v>44258</v>
      </c>
      <c r="D28069">
        <v>1</v>
      </c>
      <c r="E28069" t="s">
        <v>13</v>
      </c>
      <c r="F28069" t="s">
        <v>13</v>
      </c>
      <c r="G28069" t="s">
        <v>78166</v>
      </c>
      <c r="H28069" s="3" t="s">
        <v>78167</v>
      </c>
      <c r="I28069" t="s">
        <v>509</v>
      </c>
      <c r="J28069" t="s">
        <v>44142</v>
      </c>
    </row>
    <row r="28070" spans="1:10" ht="16" x14ac:dyDescent="0.2">
      <c r="A28070" t="s">
        <v>78168</v>
      </c>
      <c r="B28070" t="s">
        <v>78169</v>
      </c>
      <c r="C28070" t="s">
        <v>78170</v>
      </c>
      <c r="D28070">
        <v>2</v>
      </c>
      <c r="E28070" t="s">
        <v>13</v>
      </c>
      <c r="F28070" t="s">
        <v>13</v>
      </c>
      <c r="G28070" t="s">
        <v>78166</v>
      </c>
      <c r="H28070" s="3" t="s">
        <v>78171</v>
      </c>
      <c r="I28070" t="s">
        <v>509</v>
      </c>
      <c r="J28070" t="s">
        <v>78172</v>
      </c>
    </row>
    <row r="28071" spans="1:10" ht="16" x14ac:dyDescent="0.2">
      <c r="A28071" t="s">
        <v>78168</v>
      </c>
      <c r="B28071" t="s">
        <v>78173</v>
      </c>
      <c r="C28071" t="s">
        <v>78174</v>
      </c>
      <c r="D28071">
        <v>3</v>
      </c>
      <c r="E28071" t="s">
        <v>13</v>
      </c>
      <c r="F28071" t="s">
        <v>13</v>
      </c>
      <c r="G28071" t="s">
        <v>78166</v>
      </c>
      <c r="H28071" s="3" t="s">
        <v>78171</v>
      </c>
      <c r="I28071" t="s">
        <v>509</v>
      </c>
      <c r="J28071" t="s">
        <v>78172</v>
      </c>
    </row>
    <row r="28072" spans="1:10" ht="16" x14ac:dyDescent="0.2">
      <c r="A28072" t="s">
        <v>78168</v>
      </c>
      <c r="B28072" t="s">
        <v>78175</v>
      </c>
      <c r="C28072" t="s">
        <v>78176</v>
      </c>
      <c r="D28072">
        <v>1</v>
      </c>
      <c r="E28072" t="s">
        <v>13</v>
      </c>
      <c r="F28072" t="s">
        <v>13</v>
      </c>
      <c r="G28072" t="s">
        <v>78166</v>
      </c>
      <c r="H28072" s="3" t="s">
        <v>78171</v>
      </c>
      <c r="I28072" t="s">
        <v>509</v>
      </c>
      <c r="J28072" t="s">
        <v>78172</v>
      </c>
    </row>
    <row r="28073" spans="1:10" ht="16" x14ac:dyDescent="0.2">
      <c r="A28073" t="s">
        <v>38012</v>
      </c>
      <c r="B28073" t="s">
        <v>78177</v>
      </c>
      <c r="C28073" t="s">
        <v>78178</v>
      </c>
      <c r="D28073">
        <v>1</v>
      </c>
      <c r="E28073" t="s">
        <v>13</v>
      </c>
      <c r="F28073" t="s">
        <v>13</v>
      </c>
      <c r="G28073" t="s">
        <v>78179</v>
      </c>
      <c r="H28073" s="3" t="s">
        <v>78180</v>
      </c>
      <c r="I28073" t="s">
        <v>509</v>
      </c>
      <c r="J28073" t="s">
        <v>38017</v>
      </c>
    </row>
    <row r="28074" spans="1:10" ht="16" x14ac:dyDescent="0.2">
      <c r="A28074" t="s">
        <v>45627</v>
      </c>
      <c r="B28074" t="s">
        <v>78177</v>
      </c>
      <c r="C28074" t="s">
        <v>78178</v>
      </c>
      <c r="D28074">
        <v>1</v>
      </c>
      <c r="E28074" t="s">
        <v>13</v>
      </c>
      <c r="F28074" t="s">
        <v>13</v>
      </c>
      <c r="G28074" t="s">
        <v>78179</v>
      </c>
      <c r="H28074" s="3" t="s">
        <v>78181</v>
      </c>
      <c r="I28074" t="s">
        <v>509</v>
      </c>
      <c r="J28074" t="s">
        <v>45632</v>
      </c>
    </row>
    <row r="28075" spans="1:10" ht="16" x14ac:dyDescent="0.2">
      <c r="A28075" t="s">
        <v>78182</v>
      </c>
      <c r="B28075" t="s">
        <v>78183</v>
      </c>
      <c r="C28075" t="s">
        <v>78184</v>
      </c>
      <c r="D28075">
        <v>2</v>
      </c>
      <c r="E28075" t="s">
        <v>13</v>
      </c>
      <c r="F28075" t="s">
        <v>13</v>
      </c>
      <c r="G28075" t="s">
        <v>78185</v>
      </c>
      <c r="H28075" s="3" t="s">
        <v>78186</v>
      </c>
      <c r="I28075" t="s">
        <v>69</v>
      </c>
      <c r="J28075" t="s">
        <v>78187</v>
      </c>
    </row>
    <row r="28076" spans="1:10" ht="16" x14ac:dyDescent="0.2">
      <c r="A28076" t="s">
        <v>32063</v>
      </c>
      <c r="B28076" t="s">
        <v>78188</v>
      </c>
      <c r="C28076" t="s">
        <v>78189</v>
      </c>
      <c r="D28076">
        <v>4</v>
      </c>
      <c r="E28076" t="s">
        <v>13</v>
      </c>
      <c r="F28076" t="s">
        <v>13</v>
      </c>
      <c r="G28076" t="s">
        <v>78185</v>
      </c>
      <c r="H28076" s="3" t="s">
        <v>78190</v>
      </c>
      <c r="I28076" t="s">
        <v>69</v>
      </c>
      <c r="J28076" t="s">
        <v>32065</v>
      </c>
    </row>
    <row r="28077" spans="1:10" ht="16" x14ac:dyDescent="0.2">
      <c r="A28077" t="s">
        <v>23655</v>
      </c>
      <c r="B28077" t="s">
        <v>78191</v>
      </c>
      <c r="C28077" t="s">
        <v>78192</v>
      </c>
      <c r="D28077">
        <v>3</v>
      </c>
      <c r="E28077" t="s">
        <v>13</v>
      </c>
      <c r="F28077" t="s">
        <v>13</v>
      </c>
      <c r="G28077" t="s">
        <v>78185</v>
      </c>
      <c r="H28077" s="3" t="s">
        <v>78190</v>
      </c>
      <c r="I28077" t="s">
        <v>69</v>
      </c>
      <c r="J28077" t="s">
        <v>23660</v>
      </c>
    </row>
    <row r="28078" spans="1:10" ht="16" x14ac:dyDescent="0.2">
      <c r="A28078" t="s">
        <v>2481</v>
      </c>
      <c r="B28078" t="s">
        <v>78193</v>
      </c>
      <c r="C28078" t="s">
        <v>78194</v>
      </c>
      <c r="D28078">
        <v>1</v>
      </c>
      <c r="E28078" t="s">
        <v>13</v>
      </c>
      <c r="F28078" t="s">
        <v>13</v>
      </c>
      <c r="G28078" t="s">
        <v>78185</v>
      </c>
      <c r="H28078" s="3" t="s">
        <v>78186</v>
      </c>
      <c r="I28078" t="s">
        <v>69</v>
      </c>
      <c r="J28078" t="s">
        <v>2486</v>
      </c>
    </row>
    <row r="28079" spans="1:10" ht="16" x14ac:dyDescent="0.2">
      <c r="A28079" t="s">
        <v>78182</v>
      </c>
      <c r="B28079" t="s">
        <v>78195</v>
      </c>
      <c r="C28079" t="s">
        <v>78196</v>
      </c>
      <c r="D28079">
        <v>1</v>
      </c>
      <c r="E28079" t="s">
        <v>13</v>
      </c>
      <c r="F28079" t="s">
        <v>13</v>
      </c>
      <c r="G28079" t="s">
        <v>78185</v>
      </c>
      <c r="H28079" s="3" t="s">
        <v>78186</v>
      </c>
      <c r="I28079" t="s">
        <v>69</v>
      </c>
      <c r="J28079" t="s">
        <v>78187</v>
      </c>
    </row>
    <row r="28080" spans="1:10" ht="16" x14ac:dyDescent="0.2">
      <c r="A28080" t="s">
        <v>734</v>
      </c>
      <c r="B28080" t="s">
        <v>78197</v>
      </c>
      <c r="C28080" t="s">
        <v>78198</v>
      </c>
      <c r="D28080">
        <v>2</v>
      </c>
      <c r="E28080" t="s">
        <v>13</v>
      </c>
      <c r="F28080" t="s">
        <v>13</v>
      </c>
      <c r="G28080" t="s">
        <v>78199</v>
      </c>
      <c r="H28080" s="3" t="s">
        <v>78200</v>
      </c>
      <c r="I28080" t="s">
        <v>69</v>
      </c>
      <c r="J28080" t="s">
        <v>738</v>
      </c>
    </row>
    <row r="28081" spans="1:10" ht="16" x14ac:dyDescent="0.2">
      <c r="A28081" t="s">
        <v>78201</v>
      </c>
      <c r="B28081" t="s">
        <v>78202</v>
      </c>
      <c r="C28081" t="s">
        <v>78203</v>
      </c>
      <c r="D28081">
        <v>2</v>
      </c>
      <c r="E28081" t="s">
        <v>13</v>
      </c>
      <c r="F28081" t="s">
        <v>13</v>
      </c>
      <c r="G28081" t="s">
        <v>78204</v>
      </c>
      <c r="H28081" s="3" t="s">
        <v>78205</v>
      </c>
      <c r="I28081" t="s">
        <v>69</v>
      </c>
      <c r="J28081" t="s">
        <v>78206</v>
      </c>
    </row>
    <row r="28082" spans="1:10" ht="16" x14ac:dyDescent="0.2">
      <c r="A28082" t="s">
        <v>78201</v>
      </c>
      <c r="B28082" t="s">
        <v>78207</v>
      </c>
      <c r="C28082" t="s">
        <v>78208</v>
      </c>
      <c r="D28082">
        <v>1</v>
      </c>
      <c r="E28082" t="s">
        <v>13</v>
      </c>
      <c r="F28082" t="s">
        <v>13</v>
      </c>
      <c r="G28082" t="s">
        <v>78204</v>
      </c>
      <c r="H28082" s="3" t="s">
        <v>78205</v>
      </c>
      <c r="I28082" t="s">
        <v>69</v>
      </c>
      <c r="J28082" t="s">
        <v>78206</v>
      </c>
    </row>
    <row r="28083" spans="1:10" ht="16" x14ac:dyDescent="0.2">
      <c r="A28083" t="s">
        <v>46463</v>
      </c>
      <c r="B28083" t="s">
        <v>78209</v>
      </c>
      <c r="C28083" t="s">
        <v>78210</v>
      </c>
      <c r="D28083">
        <v>2</v>
      </c>
      <c r="E28083" t="s">
        <v>13</v>
      </c>
      <c r="F28083" t="s">
        <v>13</v>
      </c>
      <c r="G28083" t="s">
        <v>78211</v>
      </c>
      <c r="H28083" s="3" t="s">
        <v>78212</v>
      </c>
      <c r="I28083" t="s">
        <v>62</v>
      </c>
      <c r="J28083" t="s">
        <v>46468</v>
      </c>
    </row>
    <row r="28084" spans="1:10" ht="16" x14ac:dyDescent="0.2">
      <c r="A28084" t="s">
        <v>46180</v>
      </c>
      <c r="B28084" t="s">
        <v>78213</v>
      </c>
      <c r="C28084" t="s">
        <v>78214</v>
      </c>
      <c r="D28084">
        <v>1</v>
      </c>
      <c r="E28084" t="s">
        <v>13</v>
      </c>
      <c r="F28084" t="s">
        <v>13</v>
      </c>
      <c r="G28084" t="s">
        <v>78211</v>
      </c>
      <c r="H28084" s="3" t="s">
        <v>78215</v>
      </c>
      <c r="I28084" t="s">
        <v>62</v>
      </c>
      <c r="J28084" t="s">
        <v>46184</v>
      </c>
    </row>
    <row r="28085" spans="1:10" ht="16" x14ac:dyDescent="0.2">
      <c r="A28085" t="s">
        <v>4052</v>
      </c>
      <c r="B28085" t="s">
        <v>31488</v>
      </c>
      <c r="C28085" t="s">
        <v>31489</v>
      </c>
      <c r="D28085">
        <v>2</v>
      </c>
      <c r="E28085" t="s">
        <v>13</v>
      </c>
      <c r="F28085" t="s">
        <v>13</v>
      </c>
      <c r="G28085" t="s">
        <v>78211</v>
      </c>
      <c r="H28085" s="3" t="s">
        <v>78216</v>
      </c>
      <c r="I28085" t="s">
        <v>62</v>
      </c>
      <c r="J28085" t="s">
        <v>4056</v>
      </c>
    </row>
    <row r="28086" spans="1:10" ht="16" x14ac:dyDescent="0.2">
      <c r="A28086" t="s">
        <v>35841</v>
      </c>
      <c r="B28086" t="s">
        <v>78217</v>
      </c>
      <c r="C28086" t="s">
        <v>78218</v>
      </c>
      <c r="D28086">
        <v>2</v>
      </c>
      <c r="E28086" t="s">
        <v>13</v>
      </c>
      <c r="F28086" t="s">
        <v>13</v>
      </c>
      <c r="G28086" t="s">
        <v>78219</v>
      </c>
      <c r="H28086" s="3" t="s">
        <v>78220</v>
      </c>
      <c r="I28086" t="s">
        <v>15269</v>
      </c>
      <c r="J28086" t="s">
        <v>35844</v>
      </c>
    </row>
    <row r="28087" spans="1:10" ht="16" x14ac:dyDescent="0.2">
      <c r="A28087" t="s">
        <v>78221</v>
      </c>
      <c r="B28087" t="s">
        <v>78222</v>
      </c>
      <c r="C28087" t="s">
        <v>78223</v>
      </c>
      <c r="D28087">
        <v>1</v>
      </c>
      <c r="E28087" t="s">
        <v>13</v>
      </c>
      <c r="F28087" t="s">
        <v>13</v>
      </c>
      <c r="G28087" t="s">
        <v>78219</v>
      </c>
      <c r="H28087" s="3" t="s">
        <v>78224</v>
      </c>
      <c r="I28087" t="s">
        <v>15269</v>
      </c>
      <c r="J28087" t="s">
        <v>78225</v>
      </c>
    </row>
    <row r="28088" spans="1:10" ht="16" x14ac:dyDescent="0.2">
      <c r="A28088" t="s">
        <v>78226</v>
      </c>
      <c r="B28088" t="s">
        <v>78227</v>
      </c>
      <c r="C28088" t="s">
        <v>78228</v>
      </c>
      <c r="D28088">
        <v>3</v>
      </c>
      <c r="E28088" t="s">
        <v>13</v>
      </c>
      <c r="F28088" t="s">
        <v>13</v>
      </c>
      <c r="G28088" t="s">
        <v>78219</v>
      </c>
      <c r="H28088" s="3" t="s">
        <v>78229</v>
      </c>
      <c r="I28088" t="s">
        <v>15269</v>
      </c>
      <c r="J28088" t="s">
        <v>78230</v>
      </c>
    </row>
    <row r="28089" spans="1:10" ht="16" x14ac:dyDescent="0.2">
      <c r="A28089" t="s">
        <v>78226</v>
      </c>
      <c r="B28089" t="s">
        <v>78231</v>
      </c>
      <c r="C28089" t="s">
        <v>78232</v>
      </c>
      <c r="D28089">
        <v>1</v>
      </c>
      <c r="E28089" t="s">
        <v>13</v>
      </c>
      <c r="F28089" t="s">
        <v>13</v>
      </c>
      <c r="G28089" t="s">
        <v>78219</v>
      </c>
      <c r="H28089" s="3" t="s">
        <v>78229</v>
      </c>
      <c r="I28089" t="s">
        <v>15269</v>
      </c>
      <c r="J28089" t="s">
        <v>78230</v>
      </c>
    </row>
    <row r="28090" spans="1:10" ht="16" x14ac:dyDescent="0.2">
      <c r="A28090" t="s">
        <v>78221</v>
      </c>
      <c r="B28090" t="s">
        <v>78233</v>
      </c>
      <c r="C28090" t="s">
        <v>78234</v>
      </c>
      <c r="D28090">
        <v>6</v>
      </c>
      <c r="E28090" t="s">
        <v>13</v>
      </c>
      <c r="F28090" t="s">
        <v>13</v>
      </c>
      <c r="G28090" t="s">
        <v>78219</v>
      </c>
      <c r="H28090" s="3" t="s">
        <v>78224</v>
      </c>
      <c r="I28090" t="s">
        <v>15269</v>
      </c>
      <c r="J28090" t="s">
        <v>78225</v>
      </c>
    </row>
    <row r="28091" spans="1:10" ht="16" x14ac:dyDescent="0.2">
      <c r="A28091" t="s">
        <v>35841</v>
      </c>
      <c r="B28091" t="s">
        <v>78235</v>
      </c>
      <c r="C28091" t="s">
        <v>78236</v>
      </c>
      <c r="D28091">
        <v>3</v>
      </c>
      <c r="E28091" t="s">
        <v>13</v>
      </c>
      <c r="F28091" t="s">
        <v>13</v>
      </c>
      <c r="G28091" t="s">
        <v>78219</v>
      </c>
      <c r="H28091" s="3" t="s">
        <v>78220</v>
      </c>
      <c r="I28091" t="s">
        <v>15269</v>
      </c>
      <c r="J28091" t="s">
        <v>35844</v>
      </c>
    </row>
    <row r="28092" spans="1:10" ht="16" x14ac:dyDescent="0.2">
      <c r="A28092" t="s">
        <v>78226</v>
      </c>
      <c r="B28092" t="s">
        <v>78237</v>
      </c>
      <c r="C28092" t="s">
        <v>78238</v>
      </c>
      <c r="D28092">
        <v>2</v>
      </c>
      <c r="E28092" t="s">
        <v>13</v>
      </c>
      <c r="F28092" t="s">
        <v>13</v>
      </c>
      <c r="G28092" t="s">
        <v>78219</v>
      </c>
      <c r="H28092" s="3" t="s">
        <v>78229</v>
      </c>
      <c r="I28092" t="s">
        <v>15269</v>
      </c>
      <c r="J28092" t="s">
        <v>78230</v>
      </c>
    </row>
    <row r="28093" spans="1:10" ht="16" x14ac:dyDescent="0.2">
      <c r="A28093" t="s">
        <v>78221</v>
      </c>
      <c r="B28093" t="s">
        <v>78239</v>
      </c>
      <c r="C28093" t="s">
        <v>78240</v>
      </c>
      <c r="D28093">
        <v>3</v>
      </c>
      <c r="E28093" t="s">
        <v>13</v>
      </c>
      <c r="F28093" t="s">
        <v>13</v>
      </c>
      <c r="G28093" t="s">
        <v>78219</v>
      </c>
      <c r="H28093" s="3" t="s">
        <v>78241</v>
      </c>
      <c r="I28093" t="s">
        <v>15269</v>
      </c>
      <c r="J28093" t="s">
        <v>78225</v>
      </c>
    </row>
    <row r="28094" spans="1:10" ht="16" x14ac:dyDescent="0.2">
      <c r="A28094" t="s">
        <v>35841</v>
      </c>
      <c r="B28094" t="s">
        <v>78242</v>
      </c>
      <c r="C28094" t="s">
        <v>78243</v>
      </c>
      <c r="D28094">
        <v>4</v>
      </c>
      <c r="E28094" t="s">
        <v>13</v>
      </c>
      <c r="F28094" t="s">
        <v>13</v>
      </c>
      <c r="G28094" t="s">
        <v>78219</v>
      </c>
      <c r="H28094" s="3" t="s">
        <v>78244</v>
      </c>
      <c r="I28094" t="s">
        <v>15269</v>
      </c>
      <c r="J28094" t="s">
        <v>35844</v>
      </c>
    </row>
    <row r="28095" spans="1:10" ht="16" x14ac:dyDescent="0.2">
      <c r="A28095" t="s">
        <v>6712</v>
      </c>
      <c r="B28095" t="s">
        <v>78245</v>
      </c>
      <c r="C28095" t="s">
        <v>78246</v>
      </c>
      <c r="D28095">
        <v>4</v>
      </c>
      <c r="E28095" t="s">
        <v>13</v>
      </c>
      <c r="F28095" t="s">
        <v>13</v>
      </c>
      <c r="G28095" t="s">
        <v>78219</v>
      </c>
      <c r="H28095" s="3" t="s">
        <v>78247</v>
      </c>
      <c r="I28095" t="s">
        <v>15269</v>
      </c>
      <c r="J28095" t="s">
        <v>6713</v>
      </c>
    </row>
    <row r="28096" spans="1:10" ht="16" x14ac:dyDescent="0.2">
      <c r="A28096" t="s">
        <v>35841</v>
      </c>
      <c r="B28096" t="s">
        <v>78248</v>
      </c>
      <c r="C28096" t="s">
        <v>78249</v>
      </c>
      <c r="D28096">
        <v>1</v>
      </c>
      <c r="E28096" t="s">
        <v>13</v>
      </c>
      <c r="F28096" t="s">
        <v>13</v>
      </c>
      <c r="G28096" t="s">
        <v>78219</v>
      </c>
      <c r="H28096" s="3" t="s">
        <v>78220</v>
      </c>
      <c r="I28096" t="s">
        <v>15269</v>
      </c>
      <c r="J28096" t="s">
        <v>35844</v>
      </c>
    </row>
    <row r="28097" spans="1:10" ht="16" x14ac:dyDescent="0.2">
      <c r="A28097" t="s">
        <v>78221</v>
      </c>
      <c r="B28097" t="s">
        <v>78250</v>
      </c>
      <c r="C28097" t="s">
        <v>78251</v>
      </c>
      <c r="D28097">
        <v>5</v>
      </c>
      <c r="E28097" t="s">
        <v>13</v>
      </c>
      <c r="F28097" t="s">
        <v>13</v>
      </c>
      <c r="G28097" t="s">
        <v>78219</v>
      </c>
      <c r="H28097" s="3" t="s">
        <v>78224</v>
      </c>
      <c r="I28097" t="s">
        <v>15269</v>
      </c>
      <c r="J28097" t="s">
        <v>78225</v>
      </c>
    </row>
    <row r="28098" spans="1:10" ht="16" x14ac:dyDescent="0.2">
      <c r="A28098" t="s">
        <v>35841</v>
      </c>
      <c r="B28098" t="s">
        <v>78252</v>
      </c>
      <c r="C28098" t="s">
        <v>78253</v>
      </c>
      <c r="D28098">
        <v>5</v>
      </c>
      <c r="E28098" t="s">
        <v>13</v>
      </c>
      <c r="F28098" t="s">
        <v>13</v>
      </c>
      <c r="G28098" t="s">
        <v>78219</v>
      </c>
      <c r="H28098" s="3" t="s">
        <v>78244</v>
      </c>
      <c r="I28098" t="s">
        <v>15269</v>
      </c>
      <c r="J28098" t="s">
        <v>35844</v>
      </c>
    </row>
    <row r="28099" spans="1:10" ht="16" x14ac:dyDescent="0.2">
      <c r="A28099" t="s">
        <v>78221</v>
      </c>
      <c r="B28099" t="s">
        <v>78254</v>
      </c>
      <c r="C28099" t="s">
        <v>78255</v>
      </c>
      <c r="D28099">
        <v>4</v>
      </c>
      <c r="E28099" t="s">
        <v>13</v>
      </c>
      <c r="F28099" t="s">
        <v>13</v>
      </c>
      <c r="G28099" t="s">
        <v>78219</v>
      </c>
      <c r="H28099" s="3" t="s">
        <v>78224</v>
      </c>
      <c r="I28099" t="s">
        <v>15269</v>
      </c>
      <c r="J28099" t="s">
        <v>78225</v>
      </c>
    </row>
    <row r="28100" spans="1:10" ht="32" x14ac:dyDescent="0.2">
      <c r="A28100" t="s">
        <v>78221</v>
      </c>
      <c r="B28100" t="s">
        <v>78256</v>
      </c>
      <c r="C28100" t="s">
        <v>78257</v>
      </c>
      <c r="D28100">
        <v>2</v>
      </c>
      <c r="E28100" t="s">
        <v>13</v>
      </c>
      <c r="F28100" t="s">
        <v>13</v>
      </c>
      <c r="G28100" t="s">
        <v>78258</v>
      </c>
      <c r="H28100" s="3" t="s">
        <v>78259</v>
      </c>
      <c r="I28100" t="s">
        <v>15269</v>
      </c>
      <c r="J28100" t="s">
        <v>78225</v>
      </c>
    </row>
    <row r="28101" spans="1:10" ht="16" x14ac:dyDescent="0.2">
      <c r="A28101" t="s">
        <v>30726</v>
      </c>
      <c r="B28101" t="s">
        <v>78260</v>
      </c>
      <c r="C28101" t="s">
        <v>78261</v>
      </c>
      <c r="D28101">
        <v>1</v>
      </c>
      <c r="E28101" t="s">
        <v>13</v>
      </c>
      <c r="F28101" t="s">
        <v>13</v>
      </c>
      <c r="G28101" t="s">
        <v>78262</v>
      </c>
      <c r="H28101" s="3" t="s">
        <v>78263</v>
      </c>
      <c r="I28101" t="s">
        <v>15269</v>
      </c>
      <c r="J28101" t="s">
        <v>30731</v>
      </c>
    </row>
    <row r="28102" spans="1:10" ht="16" x14ac:dyDescent="0.2">
      <c r="A28102" t="s">
        <v>30726</v>
      </c>
      <c r="B28102" t="s">
        <v>78264</v>
      </c>
      <c r="C28102" t="s">
        <v>78265</v>
      </c>
      <c r="D28102">
        <v>3</v>
      </c>
      <c r="E28102" t="s">
        <v>13</v>
      </c>
      <c r="F28102" t="s">
        <v>13</v>
      </c>
      <c r="G28102" t="s">
        <v>78262</v>
      </c>
      <c r="H28102" s="3" t="s">
        <v>78263</v>
      </c>
      <c r="I28102" t="s">
        <v>15269</v>
      </c>
      <c r="J28102" t="s">
        <v>30731</v>
      </c>
    </row>
    <row r="28103" spans="1:10" ht="16" x14ac:dyDescent="0.2">
      <c r="A28103" t="s">
        <v>78266</v>
      </c>
      <c r="B28103" t="s">
        <v>78267</v>
      </c>
      <c r="C28103" t="s">
        <v>78268</v>
      </c>
      <c r="D28103">
        <v>2</v>
      </c>
      <c r="E28103">
        <f>473</f>
        <v>473</v>
      </c>
      <c r="F28103" t="s">
        <v>13</v>
      </c>
      <c r="G28103" t="s">
        <v>78269</v>
      </c>
      <c r="H28103" s="3" t="s">
        <v>78270</v>
      </c>
      <c r="I28103" t="s">
        <v>15269</v>
      </c>
      <c r="J28103" t="s">
        <v>78271</v>
      </c>
    </row>
    <row r="28104" spans="1:10" ht="16" x14ac:dyDescent="0.2">
      <c r="A28104" t="s">
        <v>78272</v>
      </c>
      <c r="B28104" t="s">
        <v>78273</v>
      </c>
      <c r="C28104" t="s">
        <v>78274</v>
      </c>
      <c r="D28104">
        <v>2</v>
      </c>
      <c r="E28104">
        <f>473</f>
        <v>473</v>
      </c>
      <c r="F28104" t="s">
        <v>13</v>
      </c>
      <c r="G28104" t="s">
        <v>78269</v>
      </c>
      <c r="H28104" s="3" t="s">
        <v>78275</v>
      </c>
      <c r="I28104" t="s">
        <v>15269</v>
      </c>
      <c r="J28104" t="s">
        <v>78276</v>
      </c>
    </row>
    <row r="28105" spans="1:10" ht="16" x14ac:dyDescent="0.2">
      <c r="A28105" t="s">
        <v>78272</v>
      </c>
      <c r="B28105" t="s">
        <v>78277</v>
      </c>
      <c r="C28105" t="s">
        <v>78278</v>
      </c>
      <c r="D28105">
        <v>3</v>
      </c>
      <c r="E28105">
        <f>473</f>
        <v>473</v>
      </c>
      <c r="F28105" t="s">
        <v>13</v>
      </c>
      <c r="G28105" t="s">
        <v>78269</v>
      </c>
      <c r="H28105" s="3" t="s">
        <v>78275</v>
      </c>
      <c r="I28105" t="s">
        <v>15269</v>
      </c>
      <c r="J28105" t="s">
        <v>78276</v>
      </c>
    </row>
    <row r="28106" spans="1:10" ht="16" x14ac:dyDescent="0.2">
      <c r="A28106" t="s">
        <v>78279</v>
      </c>
      <c r="B28106" t="s">
        <v>78280</v>
      </c>
      <c r="C28106" t="s">
        <v>78281</v>
      </c>
      <c r="D28106">
        <v>1</v>
      </c>
      <c r="E28106">
        <f>473</f>
        <v>473</v>
      </c>
      <c r="F28106" t="s">
        <v>13</v>
      </c>
      <c r="G28106" t="s">
        <v>78269</v>
      </c>
      <c r="H28106" s="3" t="s">
        <v>78275</v>
      </c>
      <c r="I28106" t="s">
        <v>15269</v>
      </c>
      <c r="J28106" t="s">
        <v>78282</v>
      </c>
    </row>
    <row r="28107" spans="1:10" ht="16" x14ac:dyDescent="0.2">
      <c r="A28107" t="s">
        <v>78272</v>
      </c>
      <c r="B28107" t="s">
        <v>78283</v>
      </c>
      <c r="C28107" t="s">
        <v>78284</v>
      </c>
      <c r="D28107">
        <v>1</v>
      </c>
      <c r="E28107">
        <f>473</f>
        <v>473</v>
      </c>
      <c r="F28107" t="s">
        <v>13</v>
      </c>
      <c r="G28107" t="s">
        <v>78269</v>
      </c>
      <c r="H28107" s="3" t="s">
        <v>78285</v>
      </c>
      <c r="I28107" t="s">
        <v>15269</v>
      </c>
      <c r="J28107" t="s">
        <v>78276</v>
      </c>
    </row>
    <row r="28108" spans="1:10" ht="16" x14ac:dyDescent="0.2">
      <c r="A28108" t="s">
        <v>78266</v>
      </c>
      <c r="B28108" t="s">
        <v>78286</v>
      </c>
      <c r="C28108" t="s">
        <v>78287</v>
      </c>
      <c r="D28108">
        <v>3</v>
      </c>
      <c r="E28108">
        <f>473</f>
        <v>473</v>
      </c>
      <c r="F28108" t="s">
        <v>13</v>
      </c>
      <c r="G28108" t="s">
        <v>78269</v>
      </c>
      <c r="H28108" s="3" t="s">
        <v>78270</v>
      </c>
      <c r="I28108" t="s">
        <v>15269</v>
      </c>
      <c r="J28108" t="s">
        <v>78271</v>
      </c>
    </row>
    <row r="28109" spans="1:10" ht="16" x14ac:dyDescent="0.2">
      <c r="A28109" t="s">
        <v>78266</v>
      </c>
      <c r="B28109" t="s">
        <v>78288</v>
      </c>
      <c r="C28109" t="s">
        <v>78289</v>
      </c>
      <c r="D28109">
        <v>1</v>
      </c>
      <c r="E28109">
        <f>473</f>
        <v>473</v>
      </c>
      <c r="F28109" t="s">
        <v>13</v>
      </c>
      <c r="G28109" t="s">
        <v>78269</v>
      </c>
      <c r="H28109" s="3" t="s">
        <v>78270</v>
      </c>
      <c r="I28109" t="s">
        <v>15269</v>
      </c>
      <c r="J28109" t="s">
        <v>78271</v>
      </c>
    </row>
    <row r="28110" spans="1:10" ht="16" x14ac:dyDescent="0.2">
      <c r="A28110" t="s">
        <v>274</v>
      </c>
      <c r="B28110" t="s">
        <v>78290</v>
      </c>
      <c r="C28110" t="s">
        <v>78291</v>
      </c>
      <c r="D28110">
        <v>3</v>
      </c>
      <c r="E28110">
        <f>473</f>
        <v>473</v>
      </c>
      <c r="F28110" t="s">
        <v>13</v>
      </c>
      <c r="G28110" t="s">
        <v>78269</v>
      </c>
      <c r="H28110" s="3" t="s">
        <v>78270</v>
      </c>
      <c r="I28110" t="s">
        <v>15269</v>
      </c>
      <c r="J28110" t="s">
        <v>278</v>
      </c>
    </row>
    <row r="28111" spans="1:10" ht="16" x14ac:dyDescent="0.2">
      <c r="A28111" t="s">
        <v>78266</v>
      </c>
      <c r="B28111" t="s">
        <v>78290</v>
      </c>
      <c r="C28111" t="s">
        <v>78291</v>
      </c>
      <c r="D28111">
        <v>4</v>
      </c>
      <c r="E28111">
        <f>473</f>
        <v>473</v>
      </c>
      <c r="F28111" t="s">
        <v>13</v>
      </c>
      <c r="G28111" t="s">
        <v>78269</v>
      </c>
      <c r="H28111" s="3" t="s">
        <v>78270</v>
      </c>
      <c r="I28111" t="s">
        <v>15269</v>
      </c>
      <c r="J28111" t="s">
        <v>78271</v>
      </c>
    </row>
    <row r="28112" spans="1:10" ht="16" x14ac:dyDescent="0.2">
      <c r="A28112" t="s">
        <v>30726</v>
      </c>
      <c r="B28112" t="s">
        <v>78292</v>
      </c>
      <c r="C28112" t="s">
        <v>78293</v>
      </c>
      <c r="D28112">
        <v>2</v>
      </c>
      <c r="E28112" t="s">
        <v>13</v>
      </c>
      <c r="F28112" t="s">
        <v>13</v>
      </c>
      <c r="G28112" t="s">
        <v>78294</v>
      </c>
      <c r="H28112" s="3" t="s">
        <v>78295</v>
      </c>
      <c r="I28112" t="s">
        <v>15269</v>
      </c>
      <c r="J28112" t="s">
        <v>30731</v>
      </c>
    </row>
    <row r="28113" spans="1:10" ht="16" x14ac:dyDescent="0.2">
      <c r="A28113" t="s">
        <v>30726</v>
      </c>
      <c r="B28113" t="s">
        <v>78296</v>
      </c>
      <c r="C28113" t="s">
        <v>78297</v>
      </c>
      <c r="D28113">
        <v>4</v>
      </c>
      <c r="E28113" t="s">
        <v>13</v>
      </c>
      <c r="F28113" t="s">
        <v>13</v>
      </c>
      <c r="G28113" t="s">
        <v>78294</v>
      </c>
      <c r="H28113" s="3" t="s">
        <v>78295</v>
      </c>
      <c r="I28113" t="s">
        <v>15269</v>
      </c>
      <c r="J28113" t="s">
        <v>30731</v>
      </c>
    </row>
    <row r="28114" spans="1:10" ht="16" x14ac:dyDescent="0.2">
      <c r="A28114" t="s">
        <v>78298</v>
      </c>
      <c r="B28114" t="s">
        <v>78299</v>
      </c>
      <c r="C28114" t="s">
        <v>78300</v>
      </c>
      <c r="D28114">
        <v>1</v>
      </c>
      <c r="E28114" t="s">
        <v>13</v>
      </c>
      <c r="F28114" t="s">
        <v>13</v>
      </c>
      <c r="G28114" t="s">
        <v>78294</v>
      </c>
      <c r="H28114" s="3" t="s">
        <v>78295</v>
      </c>
      <c r="I28114" t="s">
        <v>15269</v>
      </c>
      <c r="J28114" t="s">
        <v>78301</v>
      </c>
    </row>
    <row r="28115" spans="1:10" ht="16" x14ac:dyDescent="0.2">
      <c r="A28115" t="s">
        <v>20004</v>
      </c>
      <c r="B28115" t="s">
        <v>78292</v>
      </c>
      <c r="C28115" t="s">
        <v>78293</v>
      </c>
      <c r="D28115">
        <v>2</v>
      </c>
      <c r="E28115" t="s">
        <v>13</v>
      </c>
      <c r="F28115" t="s">
        <v>13</v>
      </c>
      <c r="G28115" t="s">
        <v>78294</v>
      </c>
      <c r="H28115" s="3" t="s">
        <v>78295</v>
      </c>
      <c r="I28115" t="s">
        <v>15269</v>
      </c>
      <c r="J28115" t="s">
        <v>20007</v>
      </c>
    </row>
    <row r="28116" spans="1:10" ht="16" x14ac:dyDescent="0.2">
      <c r="A28116" t="s">
        <v>30726</v>
      </c>
      <c r="B28116" t="s">
        <v>78302</v>
      </c>
      <c r="C28116" t="s">
        <v>78303</v>
      </c>
      <c r="D28116">
        <v>5</v>
      </c>
      <c r="E28116" t="s">
        <v>13</v>
      </c>
      <c r="F28116" t="s">
        <v>13</v>
      </c>
      <c r="G28116" t="s">
        <v>78294</v>
      </c>
      <c r="H28116" s="3" t="s">
        <v>78295</v>
      </c>
      <c r="I28116" t="s">
        <v>15269</v>
      </c>
      <c r="J28116" t="s">
        <v>30731</v>
      </c>
    </row>
    <row r="28117" spans="1:10" ht="16" x14ac:dyDescent="0.2">
      <c r="A28117" t="s">
        <v>4928</v>
      </c>
      <c r="B28117" t="s">
        <v>78304</v>
      </c>
      <c r="C28117" t="s">
        <v>78305</v>
      </c>
      <c r="D28117">
        <v>2</v>
      </c>
      <c r="E28117" t="s">
        <v>13</v>
      </c>
      <c r="F28117" t="s">
        <v>13</v>
      </c>
      <c r="G28117" t="s">
        <v>78306</v>
      </c>
      <c r="H28117" s="3" t="s">
        <v>78307</v>
      </c>
      <c r="I28117" t="s">
        <v>69</v>
      </c>
      <c r="J28117" t="s">
        <v>4933</v>
      </c>
    </row>
    <row r="28118" spans="1:10" ht="16" x14ac:dyDescent="0.2">
      <c r="A28118" t="s">
        <v>39416</v>
      </c>
      <c r="B28118" t="s">
        <v>78308</v>
      </c>
      <c r="C28118" t="s">
        <v>78309</v>
      </c>
      <c r="D28118">
        <v>5</v>
      </c>
      <c r="E28118" t="s">
        <v>13</v>
      </c>
      <c r="F28118" t="s">
        <v>13</v>
      </c>
      <c r="G28118" t="s">
        <v>78310</v>
      </c>
      <c r="H28118" s="3" t="s">
        <v>78311</v>
      </c>
      <c r="I28118" t="s">
        <v>509</v>
      </c>
      <c r="J28118" t="s">
        <v>39419</v>
      </c>
    </row>
    <row r="28119" spans="1:10" ht="16" x14ac:dyDescent="0.2">
      <c r="A28119" t="s">
        <v>78312</v>
      </c>
      <c r="B28119" t="s">
        <v>47661</v>
      </c>
      <c r="C28119" t="s">
        <v>78313</v>
      </c>
      <c r="D28119">
        <v>1</v>
      </c>
      <c r="E28119" t="s">
        <v>13</v>
      </c>
      <c r="F28119" t="s">
        <v>13</v>
      </c>
      <c r="G28119" t="s">
        <v>78314</v>
      </c>
      <c r="H28119" s="3" t="s">
        <v>78315</v>
      </c>
      <c r="I28119" t="s">
        <v>69</v>
      </c>
      <c r="J28119" t="s">
        <v>78316</v>
      </c>
    </row>
    <row r="28120" spans="1:10" ht="16" x14ac:dyDescent="0.2">
      <c r="A28120" t="s">
        <v>78317</v>
      </c>
      <c r="B28120" t="s">
        <v>78318</v>
      </c>
      <c r="C28120" t="s">
        <v>78319</v>
      </c>
      <c r="D28120">
        <v>2</v>
      </c>
      <c r="E28120" t="s">
        <v>17045</v>
      </c>
      <c r="F28120" t="s">
        <v>13</v>
      </c>
      <c r="G28120" t="s">
        <v>78320</v>
      </c>
      <c r="H28120" s="3" t="s">
        <v>78321</v>
      </c>
      <c r="I28120" t="s">
        <v>62</v>
      </c>
      <c r="J28120" t="s">
        <v>78322</v>
      </c>
    </row>
    <row r="28121" spans="1:10" ht="16" x14ac:dyDescent="0.2">
      <c r="A28121" t="s">
        <v>20737</v>
      </c>
      <c r="B28121" t="s">
        <v>78323</v>
      </c>
      <c r="C28121" t="s">
        <v>78324</v>
      </c>
      <c r="D28121">
        <v>10</v>
      </c>
      <c r="E28121" t="s">
        <v>17045</v>
      </c>
      <c r="F28121" t="s">
        <v>13</v>
      </c>
      <c r="G28121" t="s">
        <v>78320</v>
      </c>
      <c r="H28121" s="3" t="s">
        <v>78321</v>
      </c>
      <c r="I28121" t="s">
        <v>62</v>
      </c>
      <c r="J28121" t="s">
        <v>20741</v>
      </c>
    </row>
    <row r="28122" spans="1:10" ht="16" x14ac:dyDescent="0.2">
      <c r="A28122" t="s">
        <v>78317</v>
      </c>
      <c r="B28122" t="s">
        <v>78325</v>
      </c>
      <c r="C28122" t="s">
        <v>78326</v>
      </c>
      <c r="D28122">
        <v>1</v>
      </c>
      <c r="E28122" t="s">
        <v>17045</v>
      </c>
      <c r="F28122" t="s">
        <v>13</v>
      </c>
      <c r="G28122" t="s">
        <v>78320</v>
      </c>
      <c r="H28122" s="3" t="s">
        <v>78321</v>
      </c>
      <c r="I28122" t="s">
        <v>62</v>
      </c>
      <c r="J28122" t="s">
        <v>78322</v>
      </c>
    </row>
    <row r="28123" spans="1:10" ht="16" x14ac:dyDescent="0.2">
      <c r="A28123" t="s">
        <v>20279</v>
      </c>
      <c r="B28123" t="s">
        <v>78327</v>
      </c>
      <c r="C28123" t="s">
        <v>40353</v>
      </c>
      <c r="D28123">
        <v>2</v>
      </c>
      <c r="E28123" t="s">
        <v>17045</v>
      </c>
      <c r="F28123" t="s">
        <v>13</v>
      </c>
      <c r="G28123" t="s">
        <v>78320</v>
      </c>
      <c r="H28123" s="3" t="s">
        <v>78328</v>
      </c>
      <c r="I28123" t="s">
        <v>62</v>
      </c>
      <c r="J28123" t="s">
        <v>20282</v>
      </c>
    </row>
    <row r="28124" spans="1:10" ht="16" x14ac:dyDescent="0.2">
      <c r="A28124" t="s">
        <v>46223</v>
      </c>
      <c r="B28124" t="s">
        <v>35369</v>
      </c>
      <c r="C28124" t="s">
        <v>35370</v>
      </c>
      <c r="D28124">
        <v>3</v>
      </c>
      <c r="E28124" t="s">
        <v>17045</v>
      </c>
      <c r="F28124" t="s">
        <v>13</v>
      </c>
      <c r="G28124" t="s">
        <v>78320</v>
      </c>
      <c r="H28124" s="3" t="s">
        <v>78329</v>
      </c>
      <c r="I28124" t="s">
        <v>62</v>
      </c>
      <c r="J28124" t="s">
        <v>46224</v>
      </c>
    </row>
    <row r="28125" spans="1:10" ht="16" x14ac:dyDescent="0.2">
      <c r="A28125" t="s">
        <v>20737</v>
      </c>
      <c r="B28125" t="s">
        <v>78330</v>
      </c>
      <c r="C28125" t="s">
        <v>78331</v>
      </c>
      <c r="D28125">
        <v>5</v>
      </c>
      <c r="E28125" t="s">
        <v>17045</v>
      </c>
      <c r="F28125" t="s">
        <v>13</v>
      </c>
      <c r="G28125" t="s">
        <v>78320</v>
      </c>
      <c r="H28125" s="3" t="s">
        <v>78321</v>
      </c>
      <c r="I28125" t="s">
        <v>62</v>
      </c>
      <c r="J28125" t="s">
        <v>20741</v>
      </c>
    </row>
    <row r="28126" spans="1:10" ht="16" x14ac:dyDescent="0.2">
      <c r="A28126" t="s">
        <v>20737</v>
      </c>
      <c r="B28126" t="s">
        <v>78332</v>
      </c>
      <c r="C28126" t="s">
        <v>78333</v>
      </c>
      <c r="D28126">
        <v>6</v>
      </c>
      <c r="E28126" t="s">
        <v>17045</v>
      </c>
      <c r="F28126" t="s">
        <v>13</v>
      </c>
      <c r="G28126" t="s">
        <v>78320</v>
      </c>
      <c r="H28126" s="3" t="s">
        <v>78321</v>
      </c>
      <c r="I28126" t="s">
        <v>62</v>
      </c>
      <c r="J28126" t="s">
        <v>20741</v>
      </c>
    </row>
    <row r="28127" spans="1:10" ht="16" x14ac:dyDescent="0.2">
      <c r="A28127" t="s">
        <v>20737</v>
      </c>
      <c r="B28127" t="s">
        <v>78334</v>
      </c>
      <c r="C28127" t="s">
        <v>78335</v>
      </c>
      <c r="D28127">
        <v>7</v>
      </c>
      <c r="E28127" t="s">
        <v>17045</v>
      </c>
      <c r="F28127" t="s">
        <v>13</v>
      </c>
      <c r="G28127" t="s">
        <v>78320</v>
      </c>
      <c r="H28127" s="3" t="s">
        <v>78321</v>
      </c>
      <c r="I28127" t="s">
        <v>62</v>
      </c>
      <c r="J28127" t="s">
        <v>20741</v>
      </c>
    </row>
    <row r="28128" spans="1:10" ht="16" x14ac:dyDescent="0.2">
      <c r="A28128" t="s">
        <v>78336</v>
      </c>
      <c r="B28128" t="s">
        <v>78327</v>
      </c>
      <c r="C28128" t="s">
        <v>40353</v>
      </c>
      <c r="D28128">
        <v>1</v>
      </c>
      <c r="E28128" t="s">
        <v>17045</v>
      </c>
      <c r="F28128" t="s">
        <v>13</v>
      </c>
      <c r="G28128" t="s">
        <v>78320</v>
      </c>
      <c r="H28128" s="3" t="s">
        <v>78328</v>
      </c>
      <c r="I28128" t="s">
        <v>62</v>
      </c>
      <c r="J28128" t="s">
        <v>78337</v>
      </c>
    </row>
    <row r="28129" spans="1:10" ht="16" x14ac:dyDescent="0.2">
      <c r="A28129" t="s">
        <v>46253</v>
      </c>
      <c r="B28129" t="s">
        <v>35369</v>
      </c>
      <c r="C28129" t="s">
        <v>35370</v>
      </c>
      <c r="D28129">
        <v>3</v>
      </c>
      <c r="E28129" t="s">
        <v>17045</v>
      </c>
      <c r="F28129" t="s">
        <v>13</v>
      </c>
      <c r="G28129" t="s">
        <v>78320</v>
      </c>
      <c r="H28129" s="3" t="s">
        <v>78329</v>
      </c>
      <c r="I28129" t="s">
        <v>62</v>
      </c>
      <c r="J28129" t="s">
        <v>46254</v>
      </c>
    </row>
    <row r="28130" spans="1:10" ht="16" x14ac:dyDescent="0.2">
      <c r="A28130" t="s">
        <v>46196</v>
      </c>
      <c r="B28130" t="s">
        <v>35369</v>
      </c>
      <c r="C28130" t="s">
        <v>35370</v>
      </c>
      <c r="D28130">
        <v>2</v>
      </c>
      <c r="E28130" t="s">
        <v>17045</v>
      </c>
      <c r="F28130" t="s">
        <v>13</v>
      </c>
      <c r="G28130" t="s">
        <v>78320</v>
      </c>
      <c r="H28130" s="3" t="s">
        <v>78329</v>
      </c>
      <c r="I28130" t="s">
        <v>62</v>
      </c>
      <c r="J28130" t="s">
        <v>46197</v>
      </c>
    </row>
    <row r="28131" spans="1:10" ht="16" x14ac:dyDescent="0.2">
      <c r="A28131" t="s">
        <v>78338</v>
      </c>
      <c r="B28131" t="s">
        <v>78339</v>
      </c>
      <c r="C28131" t="s">
        <v>78340</v>
      </c>
      <c r="D28131">
        <v>2</v>
      </c>
      <c r="E28131" t="s">
        <v>17045</v>
      </c>
      <c r="F28131" t="s">
        <v>13</v>
      </c>
      <c r="G28131" t="s">
        <v>78320</v>
      </c>
      <c r="H28131" s="3" t="s">
        <v>78341</v>
      </c>
      <c r="I28131" t="s">
        <v>62</v>
      </c>
      <c r="J28131" t="s">
        <v>78342</v>
      </c>
    </row>
    <row r="28132" spans="1:10" ht="16" x14ac:dyDescent="0.2">
      <c r="A28132" t="s">
        <v>46232</v>
      </c>
      <c r="B28132" t="s">
        <v>35369</v>
      </c>
      <c r="C28132" t="s">
        <v>35370</v>
      </c>
      <c r="D28132">
        <v>3</v>
      </c>
      <c r="E28132" t="s">
        <v>17045</v>
      </c>
      <c r="F28132" t="s">
        <v>13</v>
      </c>
      <c r="G28132" t="s">
        <v>78320</v>
      </c>
      <c r="H28132" s="3" t="s">
        <v>78343</v>
      </c>
      <c r="I28132" t="s">
        <v>62</v>
      </c>
      <c r="J28132" t="s">
        <v>46233</v>
      </c>
    </row>
    <row r="28133" spans="1:10" ht="16" x14ac:dyDescent="0.2">
      <c r="A28133" t="s">
        <v>46199</v>
      </c>
      <c r="B28133" t="s">
        <v>35369</v>
      </c>
      <c r="C28133" t="s">
        <v>35370</v>
      </c>
      <c r="D28133">
        <v>2</v>
      </c>
      <c r="E28133" t="s">
        <v>17045</v>
      </c>
      <c r="F28133" t="s">
        <v>13</v>
      </c>
      <c r="G28133" t="s">
        <v>78320</v>
      </c>
      <c r="H28133" s="3" t="s">
        <v>78329</v>
      </c>
      <c r="I28133" t="s">
        <v>62</v>
      </c>
      <c r="J28133" t="s">
        <v>46201</v>
      </c>
    </row>
    <row r="28134" spans="1:10" ht="16" x14ac:dyDescent="0.2">
      <c r="A28134" t="s">
        <v>78344</v>
      </c>
      <c r="B28134" t="s">
        <v>78339</v>
      </c>
      <c r="C28134" t="s">
        <v>78340</v>
      </c>
      <c r="D28134">
        <v>2</v>
      </c>
      <c r="E28134" t="s">
        <v>17045</v>
      </c>
      <c r="F28134" t="s">
        <v>13</v>
      </c>
      <c r="G28134" t="s">
        <v>78320</v>
      </c>
      <c r="H28134" s="3" t="s">
        <v>78341</v>
      </c>
      <c r="I28134" t="s">
        <v>62</v>
      </c>
      <c r="J28134" t="s">
        <v>78345</v>
      </c>
    </row>
    <row r="28135" spans="1:10" ht="16" x14ac:dyDescent="0.2">
      <c r="A28135" t="s">
        <v>78344</v>
      </c>
      <c r="B28135" t="s">
        <v>78346</v>
      </c>
      <c r="C28135" t="s">
        <v>78347</v>
      </c>
      <c r="D28135">
        <v>1</v>
      </c>
      <c r="E28135" t="s">
        <v>17045</v>
      </c>
      <c r="F28135" t="s">
        <v>13</v>
      </c>
      <c r="G28135" t="s">
        <v>78320</v>
      </c>
      <c r="H28135" s="3" t="s">
        <v>78341</v>
      </c>
      <c r="I28135" t="s">
        <v>62</v>
      </c>
      <c r="J28135" t="s">
        <v>78345</v>
      </c>
    </row>
    <row r="28136" spans="1:10" ht="16" x14ac:dyDescent="0.2">
      <c r="A28136" t="s">
        <v>78338</v>
      </c>
      <c r="B28136" t="s">
        <v>78348</v>
      </c>
      <c r="C28136" t="s">
        <v>78349</v>
      </c>
      <c r="D28136">
        <v>3</v>
      </c>
      <c r="E28136" t="s">
        <v>17045</v>
      </c>
      <c r="F28136" t="s">
        <v>13</v>
      </c>
      <c r="G28136" t="s">
        <v>78320</v>
      </c>
      <c r="H28136" s="3" t="s">
        <v>78341</v>
      </c>
      <c r="I28136" t="s">
        <v>62</v>
      </c>
      <c r="J28136" t="s">
        <v>78342</v>
      </c>
    </row>
    <row r="28137" spans="1:10" ht="16" x14ac:dyDescent="0.2">
      <c r="A28137" t="s">
        <v>78338</v>
      </c>
      <c r="B28137" t="s">
        <v>78346</v>
      </c>
      <c r="C28137" t="s">
        <v>78347</v>
      </c>
      <c r="D28137">
        <v>1</v>
      </c>
      <c r="E28137" t="s">
        <v>17045</v>
      </c>
      <c r="F28137" t="s">
        <v>13</v>
      </c>
      <c r="G28137" t="s">
        <v>78320</v>
      </c>
      <c r="H28137" s="3" t="s">
        <v>78341</v>
      </c>
      <c r="I28137" t="s">
        <v>62</v>
      </c>
      <c r="J28137" t="s">
        <v>78342</v>
      </c>
    </row>
    <row r="28138" spans="1:10" ht="16" x14ac:dyDescent="0.2">
      <c r="A28138" t="s">
        <v>78317</v>
      </c>
      <c r="B28138" t="s">
        <v>78350</v>
      </c>
      <c r="C28138" t="s">
        <v>78351</v>
      </c>
      <c r="D28138">
        <v>3</v>
      </c>
      <c r="E28138" t="s">
        <v>17045</v>
      </c>
      <c r="F28138" t="s">
        <v>13</v>
      </c>
      <c r="G28138" t="s">
        <v>78320</v>
      </c>
      <c r="H28138" s="3" t="s">
        <v>78321</v>
      </c>
      <c r="I28138" t="s">
        <v>62</v>
      </c>
      <c r="J28138" t="s">
        <v>78322</v>
      </c>
    </row>
    <row r="28139" spans="1:10" ht="16" x14ac:dyDescent="0.2">
      <c r="A28139" t="s">
        <v>78344</v>
      </c>
      <c r="B28139" t="s">
        <v>78348</v>
      </c>
      <c r="C28139" t="s">
        <v>78349</v>
      </c>
      <c r="D28139">
        <v>3</v>
      </c>
      <c r="E28139" t="s">
        <v>17045</v>
      </c>
      <c r="F28139" t="s">
        <v>13</v>
      </c>
      <c r="G28139" t="s">
        <v>78320</v>
      </c>
      <c r="H28139" s="3" t="s">
        <v>78341</v>
      </c>
      <c r="I28139" t="s">
        <v>62</v>
      </c>
      <c r="J28139" t="s">
        <v>78345</v>
      </c>
    </row>
    <row r="28140" spans="1:10" ht="16" x14ac:dyDescent="0.2">
      <c r="A28140" t="s">
        <v>46230</v>
      </c>
      <c r="B28140" t="s">
        <v>35369</v>
      </c>
      <c r="C28140" t="s">
        <v>35370</v>
      </c>
      <c r="D28140">
        <v>2</v>
      </c>
      <c r="E28140" t="s">
        <v>17045</v>
      </c>
      <c r="F28140" t="s">
        <v>13</v>
      </c>
      <c r="G28140" t="s">
        <v>78320</v>
      </c>
      <c r="H28140" s="3" t="s">
        <v>78329</v>
      </c>
      <c r="I28140" t="s">
        <v>62</v>
      </c>
      <c r="J28140" t="s">
        <v>46231</v>
      </c>
    </row>
    <row r="28141" spans="1:10" ht="16" x14ac:dyDescent="0.2">
      <c r="A28141" t="s">
        <v>70901</v>
      </c>
      <c r="B28141" t="s">
        <v>20268</v>
      </c>
      <c r="C28141" t="s">
        <v>20269</v>
      </c>
      <c r="D28141">
        <v>2</v>
      </c>
      <c r="E28141">
        <f>302</f>
        <v>302</v>
      </c>
      <c r="F28141" t="s">
        <v>13</v>
      </c>
      <c r="G28141" t="s">
        <v>78352</v>
      </c>
      <c r="H28141" s="3" t="s">
        <v>78353</v>
      </c>
      <c r="I28141" t="s">
        <v>62</v>
      </c>
      <c r="J28141" t="s">
        <v>70903</v>
      </c>
    </row>
    <row r="28142" spans="1:10" ht="16" x14ac:dyDescent="0.2">
      <c r="A28142" t="s">
        <v>44943</v>
      </c>
      <c r="B28142" t="s">
        <v>78354</v>
      </c>
      <c r="C28142" t="s">
        <v>78355</v>
      </c>
      <c r="D28142">
        <v>2</v>
      </c>
      <c r="E28142">
        <f>302</f>
        <v>302</v>
      </c>
      <c r="F28142" t="s">
        <v>13</v>
      </c>
      <c r="G28142" t="s">
        <v>78352</v>
      </c>
      <c r="H28142" s="3" t="s">
        <v>78353</v>
      </c>
      <c r="I28142" t="s">
        <v>62</v>
      </c>
      <c r="J28142" t="s">
        <v>44948</v>
      </c>
    </row>
    <row r="28143" spans="1:10" ht="16" x14ac:dyDescent="0.2">
      <c r="A28143" t="s">
        <v>67027</v>
      </c>
      <c r="B28143" t="s">
        <v>78356</v>
      </c>
      <c r="C28143" t="s">
        <v>78357</v>
      </c>
      <c r="D28143">
        <v>1</v>
      </c>
      <c r="E28143">
        <f>302</f>
        <v>302</v>
      </c>
      <c r="F28143" t="s">
        <v>13</v>
      </c>
      <c r="G28143" t="s">
        <v>78352</v>
      </c>
      <c r="H28143" s="3" t="s">
        <v>78353</v>
      </c>
      <c r="I28143" t="s">
        <v>62</v>
      </c>
      <c r="J28143" t="s">
        <v>67029</v>
      </c>
    </row>
    <row r="28144" spans="1:10" ht="16" x14ac:dyDescent="0.2">
      <c r="A28144" t="s">
        <v>14418</v>
      </c>
      <c r="B28144" t="s">
        <v>78358</v>
      </c>
      <c r="C28144" t="s">
        <v>78359</v>
      </c>
      <c r="D28144">
        <v>3</v>
      </c>
      <c r="E28144">
        <f>302</f>
        <v>302</v>
      </c>
      <c r="F28144" t="s">
        <v>13</v>
      </c>
      <c r="G28144" t="s">
        <v>78352</v>
      </c>
      <c r="H28144" s="3" t="s">
        <v>78353</v>
      </c>
      <c r="I28144" t="s">
        <v>62</v>
      </c>
      <c r="J28144" t="s">
        <v>14423</v>
      </c>
    </row>
    <row r="28145" spans="1:10" ht="16" x14ac:dyDescent="0.2">
      <c r="A28145" t="s">
        <v>20261</v>
      </c>
      <c r="B28145" t="s">
        <v>20268</v>
      </c>
      <c r="C28145" t="s">
        <v>20269</v>
      </c>
      <c r="D28145">
        <v>3</v>
      </c>
      <c r="E28145">
        <f>302</f>
        <v>302</v>
      </c>
      <c r="F28145" t="s">
        <v>13</v>
      </c>
      <c r="G28145" t="s">
        <v>78352</v>
      </c>
      <c r="H28145" s="3" t="s">
        <v>78353</v>
      </c>
      <c r="I28145" t="s">
        <v>62</v>
      </c>
      <c r="J28145" t="s">
        <v>20266</v>
      </c>
    </row>
    <row r="28146" spans="1:10" ht="16" x14ac:dyDescent="0.2">
      <c r="A28146" t="s">
        <v>78360</v>
      </c>
      <c r="B28146" t="s">
        <v>78361</v>
      </c>
      <c r="C28146" t="s">
        <v>78362</v>
      </c>
      <c r="D28146">
        <v>1</v>
      </c>
      <c r="E28146">
        <f>302</f>
        <v>302</v>
      </c>
      <c r="F28146" t="s">
        <v>13</v>
      </c>
      <c r="G28146" t="s">
        <v>78352</v>
      </c>
      <c r="H28146" s="3" t="s">
        <v>78353</v>
      </c>
      <c r="I28146" t="s">
        <v>62</v>
      </c>
      <c r="J28146" t="s">
        <v>78363</v>
      </c>
    </row>
    <row r="28147" spans="1:10" ht="32" x14ac:dyDescent="0.2">
      <c r="A28147" t="s">
        <v>14418</v>
      </c>
      <c r="B28147" t="s">
        <v>20915</v>
      </c>
      <c r="C28147" t="s">
        <v>34455</v>
      </c>
      <c r="D28147">
        <v>2</v>
      </c>
      <c r="E28147">
        <f>302</f>
        <v>302</v>
      </c>
      <c r="F28147" t="s">
        <v>13</v>
      </c>
      <c r="G28147" t="s">
        <v>78364</v>
      </c>
      <c r="H28147" s="3" t="s">
        <v>78365</v>
      </c>
      <c r="I28147" t="s">
        <v>62</v>
      </c>
      <c r="J28147" t="s">
        <v>14423</v>
      </c>
    </row>
    <row r="28148" spans="1:10" ht="32" x14ac:dyDescent="0.2">
      <c r="A28148" t="s">
        <v>14418</v>
      </c>
      <c r="B28148" t="s">
        <v>20268</v>
      </c>
      <c r="C28148" t="s">
        <v>20269</v>
      </c>
      <c r="D28148">
        <v>1</v>
      </c>
      <c r="E28148">
        <f>302</f>
        <v>302</v>
      </c>
      <c r="F28148" t="s">
        <v>13</v>
      </c>
      <c r="G28148" t="s">
        <v>78364</v>
      </c>
      <c r="H28148" s="3" t="s">
        <v>78365</v>
      </c>
      <c r="I28148" t="s">
        <v>62</v>
      </c>
      <c r="J28148" t="s">
        <v>14423</v>
      </c>
    </row>
    <row r="28149" spans="1:10" ht="32" x14ac:dyDescent="0.2">
      <c r="A28149" t="s">
        <v>78366</v>
      </c>
      <c r="B28149" t="s">
        <v>20268</v>
      </c>
      <c r="C28149" t="s">
        <v>20269</v>
      </c>
      <c r="D28149">
        <v>1</v>
      </c>
      <c r="E28149">
        <f>302</f>
        <v>302</v>
      </c>
      <c r="F28149" t="s">
        <v>13</v>
      </c>
      <c r="G28149" t="s">
        <v>78364</v>
      </c>
      <c r="H28149" s="3" t="s">
        <v>78365</v>
      </c>
      <c r="I28149" t="s">
        <v>62</v>
      </c>
      <c r="J28149" t="s">
        <v>78367</v>
      </c>
    </row>
    <row r="28150" spans="1:10" ht="32" x14ac:dyDescent="0.2">
      <c r="A28150" t="s">
        <v>12851</v>
      </c>
      <c r="B28150" t="s">
        <v>78368</v>
      </c>
      <c r="C28150" t="s">
        <v>78369</v>
      </c>
      <c r="D28150">
        <v>2</v>
      </c>
      <c r="E28150">
        <f>302</f>
        <v>302</v>
      </c>
      <c r="F28150" t="s">
        <v>13</v>
      </c>
      <c r="G28150" t="s">
        <v>78364</v>
      </c>
      <c r="H28150" s="3" t="s">
        <v>78370</v>
      </c>
      <c r="I28150" t="s">
        <v>62</v>
      </c>
      <c r="J28150" t="s">
        <v>12852</v>
      </c>
    </row>
    <row r="28151" spans="1:10" ht="16" x14ac:dyDescent="0.2">
      <c r="A28151" t="s">
        <v>24027</v>
      </c>
      <c r="B28151" t="s">
        <v>78371</v>
      </c>
      <c r="C28151" t="s">
        <v>51646</v>
      </c>
      <c r="D28151">
        <v>2</v>
      </c>
      <c r="E28151" t="s">
        <v>13</v>
      </c>
      <c r="F28151" t="s">
        <v>13</v>
      </c>
      <c r="G28151" t="s">
        <v>78372</v>
      </c>
      <c r="H28151" s="3" t="s">
        <v>78373</v>
      </c>
      <c r="I28151" t="s">
        <v>62</v>
      </c>
      <c r="J28151" t="s">
        <v>24031</v>
      </c>
    </row>
    <row r="28152" spans="1:10" ht="16" x14ac:dyDescent="0.2">
      <c r="A28152" t="s">
        <v>37872</v>
      </c>
      <c r="B28152" t="s">
        <v>20539</v>
      </c>
      <c r="C28152" t="s">
        <v>78374</v>
      </c>
      <c r="D28152">
        <v>1</v>
      </c>
      <c r="E28152" t="s">
        <v>13</v>
      </c>
      <c r="F28152" t="s">
        <v>13</v>
      </c>
      <c r="G28152" t="s">
        <v>78372</v>
      </c>
      <c r="H28152" s="3" t="s">
        <v>78375</v>
      </c>
      <c r="I28152" t="s">
        <v>62</v>
      </c>
      <c r="J28152" t="s">
        <v>37876</v>
      </c>
    </row>
    <row r="28153" spans="1:10" ht="16" x14ac:dyDescent="0.2">
      <c r="A28153" t="s">
        <v>12811</v>
      </c>
      <c r="B28153" t="s">
        <v>78376</v>
      </c>
      <c r="C28153" t="s">
        <v>78377</v>
      </c>
      <c r="D28153">
        <v>4</v>
      </c>
      <c r="E28153" t="s">
        <v>13</v>
      </c>
      <c r="F28153" t="s">
        <v>13</v>
      </c>
      <c r="G28153" t="s">
        <v>78372</v>
      </c>
      <c r="H28153" s="3" t="s">
        <v>78378</v>
      </c>
      <c r="I28153" t="s">
        <v>62</v>
      </c>
      <c r="J28153" t="s">
        <v>12815</v>
      </c>
    </row>
    <row r="28154" spans="1:10" ht="16" x14ac:dyDescent="0.2">
      <c r="A28154" t="s">
        <v>34177</v>
      </c>
      <c r="B28154" t="s">
        <v>46808</v>
      </c>
      <c r="C28154" t="s">
        <v>78379</v>
      </c>
      <c r="D28154">
        <v>2</v>
      </c>
      <c r="E28154" t="s">
        <v>13</v>
      </c>
      <c r="F28154" t="s">
        <v>13</v>
      </c>
      <c r="G28154" t="s">
        <v>78372</v>
      </c>
      <c r="H28154" s="3" t="s">
        <v>78380</v>
      </c>
      <c r="I28154" t="s">
        <v>62</v>
      </c>
      <c r="J28154" t="s">
        <v>34179</v>
      </c>
    </row>
    <row r="28155" spans="1:10" ht="16" x14ac:dyDescent="0.2">
      <c r="A28155" t="s">
        <v>22235</v>
      </c>
      <c r="B28155" t="s">
        <v>78381</v>
      </c>
      <c r="C28155" t="s">
        <v>78382</v>
      </c>
      <c r="D28155">
        <v>1</v>
      </c>
      <c r="E28155" t="s">
        <v>13</v>
      </c>
      <c r="F28155" t="s">
        <v>13</v>
      </c>
      <c r="G28155" t="s">
        <v>78372</v>
      </c>
      <c r="H28155" s="3" t="s">
        <v>78383</v>
      </c>
      <c r="I28155" t="s">
        <v>62</v>
      </c>
      <c r="J28155" t="s">
        <v>22238</v>
      </c>
    </row>
    <row r="28156" spans="1:10" ht="16" x14ac:dyDescent="0.2">
      <c r="A28156" t="s">
        <v>37872</v>
      </c>
      <c r="B28156" t="s">
        <v>1643</v>
      </c>
      <c r="C28156" t="s">
        <v>78384</v>
      </c>
      <c r="D28156">
        <v>2</v>
      </c>
      <c r="E28156" t="s">
        <v>13</v>
      </c>
      <c r="F28156" t="s">
        <v>13</v>
      </c>
      <c r="G28156" t="s">
        <v>78372</v>
      </c>
      <c r="H28156" s="3" t="s">
        <v>78373</v>
      </c>
      <c r="I28156" t="s">
        <v>62</v>
      </c>
      <c r="J28156" t="s">
        <v>37876</v>
      </c>
    </row>
    <row r="28157" spans="1:10" ht="16" x14ac:dyDescent="0.2">
      <c r="A28157" t="s">
        <v>70969</v>
      </c>
      <c r="B28157" t="s">
        <v>20268</v>
      </c>
      <c r="C28157" t="s">
        <v>20269</v>
      </c>
      <c r="D28157">
        <v>2</v>
      </c>
      <c r="E28157" t="s">
        <v>13</v>
      </c>
      <c r="F28157" t="s">
        <v>13</v>
      </c>
      <c r="G28157" t="s">
        <v>78372</v>
      </c>
      <c r="H28157" s="3" t="s">
        <v>78385</v>
      </c>
      <c r="I28157" t="s">
        <v>62</v>
      </c>
      <c r="J28157" t="s">
        <v>70970</v>
      </c>
    </row>
    <row r="28158" spans="1:10" ht="16" x14ac:dyDescent="0.2">
      <c r="A28158" t="s">
        <v>78386</v>
      </c>
      <c r="B28158" t="s">
        <v>46808</v>
      </c>
      <c r="C28158" t="s">
        <v>78379</v>
      </c>
      <c r="D28158">
        <v>1</v>
      </c>
      <c r="E28158" t="s">
        <v>13</v>
      </c>
      <c r="F28158" t="s">
        <v>13</v>
      </c>
      <c r="G28158" t="s">
        <v>78372</v>
      </c>
      <c r="H28158" s="3" t="s">
        <v>78380</v>
      </c>
      <c r="I28158" t="s">
        <v>62</v>
      </c>
      <c r="J28158" t="s">
        <v>78387</v>
      </c>
    </row>
    <row r="28159" spans="1:10" ht="16" x14ac:dyDescent="0.2">
      <c r="A28159" t="s">
        <v>51614</v>
      </c>
      <c r="B28159" t="s">
        <v>78388</v>
      </c>
      <c r="C28159" t="s">
        <v>78389</v>
      </c>
      <c r="D28159">
        <v>1</v>
      </c>
      <c r="E28159" t="s">
        <v>13</v>
      </c>
      <c r="F28159" t="s">
        <v>13</v>
      </c>
      <c r="G28159" t="s">
        <v>78372</v>
      </c>
      <c r="H28159" s="3" t="s">
        <v>78373</v>
      </c>
      <c r="I28159" t="s">
        <v>62</v>
      </c>
      <c r="J28159" t="s">
        <v>51619</v>
      </c>
    </row>
    <row r="28160" spans="1:10" ht="16" x14ac:dyDescent="0.2">
      <c r="A28160" t="s">
        <v>17042</v>
      </c>
      <c r="B28160" t="s">
        <v>35238</v>
      </c>
      <c r="C28160" t="s">
        <v>35239</v>
      </c>
      <c r="D28160">
        <v>1</v>
      </c>
      <c r="E28160" t="s">
        <v>13</v>
      </c>
      <c r="F28160" t="s">
        <v>13</v>
      </c>
      <c r="G28160" t="s">
        <v>78372</v>
      </c>
      <c r="H28160" s="3" t="s">
        <v>78373</v>
      </c>
      <c r="I28160" t="s">
        <v>62</v>
      </c>
      <c r="J28160" t="s">
        <v>17048</v>
      </c>
    </row>
    <row r="28161" spans="1:10" ht="16" x14ac:dyDescent="0.2">
      <c r="A28161" t="s">
        <v>78386</v>
      </c>
      <c r="B28161" t="s">
        <v>8566</v>
      </c>
      <c r="C28161" t="s">
        <v>34178</v>
      </c>
      <c r="D28161">
        <v>2</v>
      </c>
      <c r="E28161" t="s">
        <v>13</v>
      </c>
      <c r="F28161" t="s">
        <v>13</v>
      </c>
      <c r="G28161" t="s">
        <v>78372</v>
      </c>
      <c r="H28161" s="3" t="s">
        <v>78380</v>
      </c>
      <c r="I28161" t="s">
        <v>62</v>
      </c>
      <c r="J28161" t="s">
        <v>78387</v>
      </c>
    </row>
    <row r="28162" spans="1:10" ht="16" x14ac:dyDescent="0.2">
      <c r="A28162" t="s">
        <v>78390</v>
      </c>
      <c r="B28162" t="s">
        <v>78391</v>
      </c>
      <c r="C28162" t="s">
        <v>78392</v>
      </c>
      <c r="D28162">
        <v>1</v>
      </c>
      <c r="E28162" t="s">
        <v>13</v>
      </c>
      <c r="F28162" t="s">
        <v>13</v>
      </c>
      <c r="G28162" t="s">
        <v>78372</v>
      </c>
      <c r="H28162" s="3" t="s">
        <v>78393</v>
      </c>
      <c r="I28162" t="s">
        <v>62</v>
      </c>
      <c r="J28162" t="s">
        <v>78394</v>
      </c>
    </row>
    <row r="28163" spans="1:10" ht="16" x14ac:dyDescent="0.2">
      <c r="A28163" t="s">
        <v>25282</v>
      </c>
      <c r="B28163" t="s">
        <v>35238</v>
      </c>
      <c r="C28163" t="s">
        <v>35239</v>
      </c>
      <c r="D28163">
        <v>1</v>
      </c>
      <c r="E28163" t="s">
        <v>13</v>
      </c>
      <c r="F28163" t="s">
        <v>13</v>
      </c>
      <c r="G28163" t="s">
        <v>78372</v>
      </c>
      <c r="H28163" s="3" t="s">
        <v>78373</v>
      </c>
      <c r="I28163" t="s">
        <v>62</v>
      </c>
      <c r="J28163" t="s">
        <v>25287</v>
      </c>
    </row>
    <row r="28164" spans="1:10" ht="16" x14ac:dyDescent="0.2">
      <c r="A28164" t="s">
        <v>78395</v>
      </c>
      <c r="B28164" t="s">
        <v>78391</v>
      </c>
      <c r="C28164" t="s">
        <v>78392</v>
      </c>
      <c r="D28164">
        <v>1</v>
      </c>
      <c r="E28164" t="s">
        <v>13</v>
      </c>
      <c r="F28164" t="s">
        <v>13</v>
      </c>
      <c r="G28164" t="s">
        <v>78372</v>
      </c>
      <c r="H28164" s="3" t="s">
        <v>78393</v>
      </c>
      <c r="I28164" t="s">
        <v>62</v>
      </c>
      <c r="J28164" t="s">
        <v>78396</v>
      </c>
    </row>
    <row r="28165" spans="1:10" ht="16" x14ac:dyDescent="0.2">
      <c r="A28165" t="s">
        <v>67248</v>
      </c>
      <c r="B28165" t="s">
        <v>78397</v>
      </c>
      <c r="C28165" t="s">
        <v>78398</v>
      </c>
      <c r="D28165">
        <v>2</v>
      </c>
      <c r="E28165" t="s">
        <v>13</v>
      </c>
      <c r="F28165" t="s">
        <v>13</v>
      </c>
      <c r="G28165" t="s">
        <v>78399</v>
      </c>
      <c r="H28165" s="3" t="s">
        <v>78400</v>
      </c>
      <c r="I28165" t="s">
        <v>355</v>
      </c>
      <c r="J28165" t="s">
        <v>67251</v>
      </c>
    </row>
    <row r="28166" spans="1:10" ht="16" x14ac:dyDescent="0.2">
      <c r="A28166" t="s">
        <v>49605</v>
      </c>
      <c r="B28166" t="s">
        <v>78401</v>
      </c>
      <c r="C28166" t="s">
        <v>78402</v>
      </c>
      <c r="D28166">
        <v>3</v>
      </c>
      <c r="E28166" t="s">
        <v>13</v>
      </c>
      <c r="F28166" t="s">
        <v>13</v>
      </c>
      <c r="G28166" t="s">
        <v>78403</v>
      </c>
      <c r="H28166" s="3" t="s">
        <v>78404</v>
      </c>
      <c r="I28166" t="s">
        <v>215</v>
      </c>
      <c r="J28166" t="s">
        <v>49610</v>
      </c>
    </row>
    <row r="28167" spans="1:10" ht="16" x14ac:dyDescent="0.2">
      <c r="A28167" t="s">
        <v>49605</v>
      </c>
      <c r="B28167" t="s">
        <v>78405</v>
      </c>
      <c r="C28167" t="s">
        <v>78406</v>
      </c>
      <c r="D28167">
        <v>1</v>
      </c>
      <c r="E28167" t="s">
        <v>13</v>
      </c>
      <c r="F28167" t="s">
        <v>13</v>
      </c>
      <c r="G28167" t="s">
        <v>78403</v>
      </c>
      <c r="H28167" s="3" t="s">
        <v>78407</v>
      </c>
      <c r="I28167" t="s">
        <v>215</v>
      </c>
      <c r="J28167" t="s">
        <v>49610</v>
      </c>
    </row>
    <row r="28168" spans="1:10" ht="16" x14ac:dyDescent="0.2">
      <c r="A28168" t="s">
        <v>78408</v>
      </c>
      <c r="B28168" t="s">
        <v>78409</v>
      </c>
      <c r="C28168" t="s">
        <v>78410</v>
      </c>
      <c r="D28168">
        <v>2</v>
      </c>
      <c r="E28168" t="s">
        <v>13</v>
      </c>
      <c r="F28168" t="s">
        <v>13</v>
      </c>
      <c r="G28168" t="s">
        <v>78411</v>
      </c>
      <c r="H28168" s="3" t="s">
        <v>78412</v>
      </c>
      <c r="I28168" t="s">
        <v>69</v>
      </c>
      <c r="J28168" t="s">
        <v>78413</v>
      </c>
    </row>
    <row r="28169" spans="1:10" ht="16" x14ac:dyDescent="0.2">
      <c r="A28169" t="s">
        <v>78408</v>
      </c>
      <c r="B28169" t="s">
        <v>78414</v>
      </c>
      <c r="C28169" t="s">
        <v>78415</v>
      </c>
      <c r="D28169">
        <v>6</v>
      </c>
      <c r="E28169" t="s">
        <v>13</v>
      </c>
      <c r="F28169" t="s">
        <v>13</v>
      </c>
      <c r="G28169" t="s">
        <v>78411</v>
      </c>
      <c r="H28169" s="3" t="s">
        <v>78412</v>
      </c>
      <c r="I28169" t="s">
        <v>69</v>
      </c>
      <c r="J28169" t="s">
        <v>78413</v>
      </c>
    </row>
    <row r="28170" spans="1:10" ht="16" x14ac:dyDescent="0.2">
      <c r="A28170" t="s">
        <v>78408</v>
      </c>
      <c r="B28170" t="s">
        <v>78416</v>
      </c>
      <c r="C28170" t="s">
        <v>78417</v>
      </c>
      <c r="D28170">
        <v>3</v>
      </c>
      <c r="E28170" t="s">
        <v>13</v>
      </c>
      <c r="F28170" t="s">
        <v>13</v>
      </c>
      <c r="G28170" t="s">
        <v>78411</v>
      </c>
      <c r="H28170" s="3" t="s">
        <v>78412</v>
      </c>
      <c r="I28170" t="s">
        <v>69</v>
      </c>
      <c r="J28170" t="s">
        <v>78413</v>
      </c>
    </row>
    <row r="28171" spans="1:10" ht="16" x14ac:dyDescent="0.2">
      <c r="A28171" t="s">
        <v>78408</v>
      </c>
      <c r="B28171" t="s">
        <v>78418</v>
      </c>
      <c r="C28171" t="s">
        <v>78419</v>
      </c>
      <c r="D28171">
        <v>4</v>
      </c>
      <c r="E28171" t="s">
        <v>13</v>
      </c>
      <c r="F28171" t="s">
        <v>13</v>
      </c>
      <c r="G28171" t="s">
        <v>78411</v>
      </c>
      <c r="H28171" s="3" t="s">
        <v>78412</v>
      </c>
      <c r="I28171" t="s">
        <v>69</v>
      </c>
      <c r="J28171" t="s">
        <v>78413</v>
      </c>
    </row>
    <row r="28172" spans="1:10" ht="16" x14ac:dyDescent="0.2">
      <c r="A28172" t="s">
        <v>78408</v>
      </c>
      <c r="B28172" t="s">
        <v>78420</v>
      </c>
      <c r="C28172" t="s">
        <v>78421</v>
      </c>
      <c r="D28172">
        <v>1</v>
      </c>
      <c r="E28172" t="s">
        <v>13</v>
      </c>
      <c r="F28172" t="s">
        <v>13</v>
      </c>
      <c r="G28172" t="s">
        <v>78411</v>
      </c>
      <c r="H28172" s="3" t="s">
        <v>78412</v>
      </c>
      <c r="I28172" t="s">
        <v>69</v>
      </c>
      <c r="J28172" t="s">
        <v>78413</v>
      </c>
    </row>
    <row r="28173" spans="1:10" ht="16" x14ac:dyDescent="0.2">
      <c r="A28173" t="s">
        <v>78408</v>
      </c>
      <c r="B28173" t="s">
        <v>78422</v>
      </c>
      <c r="C28173" t="s">
        <v>78423</v>
      </c>
      <c r="D28173">
        <v>5</v>
      </c>
      <c r="E28173" t="s">
        <v>13</v>
      </c>
      <c r="F28173" t="s">
        <v>13</v>
      </c>
      <c r="G28173" t="s">
        <v>78411</v>
      </c>
      <c r="H28173" s="3" t="s">
        <v>78412</v>
      </c>
      <c r="I28173" t="s">
        <v>69</v>
      </c>
      <c r="J28173" t="s">
        <v>78413</v>
      </c>
    </row>
    <row r="28174" spans="1:10" ht="16" x14ac:dyDescent="0.2">
      <c r="A28174" t="s">
        <v>78424</v>
      </c>
      <c r="B28174" t="s">
        <v>78425</v>
      </c>
      <c r="C28174" t="s">
        <v>78426</v>
      </c>
      <c r="D28174">
        <v>4</v>
      </c>
      <c r="E28174" t="s">
        <v>13</v>
      </c>
      <c r="F28174" t="s">
        <v>13</v>
      </c>
      <c r="G28174" t="s">
        <v>78427</v>
      </c>
      <c r="H28174" s="3" t="s">
        <v>78428</v>
      </c>
      <c r="I28174" t="s">
        <v>69</v>
      </c>
      <c r="J28174" t="s">
        <v>78429</v>
      </c>
    </row>
    <row r="28175" spans="1:10" ht="16" x14ac:dyDescent="0.2">
      <c r="A28175" t="s">
        <v>78430</v>
      </c>
      <c r="B28175" t="s">
        <v>78431</v>
      </c>
      <c r="C28175" t="s">
        <v>78432</v>
      </c>
      <c r="D28175">
        <v>5</v>
      </c>
      <c r="E28175" t="s">
        <v>13</v>
      </c>
      <c r="F28175" t="s">
        <v>13</v>
      </c>
      <c r="G28175" t="s">
        <v>78427</v>
      </c>
      <c r="H28175" s="3" t="s">
        <v>78433</v>
      </c>
      <c r="I28175" t="s">
        <v>69</v>
      </c>
      <c r="J28175" t="s">
        <v>78434</v>
      </c>
    </row>
    <row r="28176" spans="1:10" ht="16" x14ac:dyDescent="0.2">
      <c r="A28176" t="s">
        <v>78430</v>
      </c>
      <c r="B28176" t="s">
        <v>78435</v>
      </c>
      <c r="C28176" t="s">
        <v>78436</v>
      </c>
      <c r="D28176">
        <v>6</v>
      </c>
      <c r="E28176" t="s">
        <v>13</v>
      </c>
      <c r="F28176" t="s">
        <v>13</v>
      </c>
      <c r="G28176" t="s">
        <v>78427</v>
      </c>
      <c r="H28176" s="3" t="s">
        <v>78433</v>
      </c>
      <c r="I28176" t="s">
        <v>69</v>
      </c>
      <c r="J28176" t="s">
        <v>78434</v>
      </c>
    </row>
    <row r="28177" spans="1:10" ht="16" x14ac:dyDescent="0.2">
      <c r="A28177" t="s">
        <v>78424</v>
      </c>
      <c r="B28177" t="s">
        <v>78437</v>
      </c>
      <c r="C28177" t="s">
        <v>78438</v>
      </c>
      <c r="D28177">
        <v>3</v>
      </c>
      <c r="E28177" t="s">
        <v>13</v>
      </c>
      <c r="F28177" t="s">
        <v>13</v>
      </c>
      <c r="G28177" t="s">
        <v>78427</v>
      </c>
      <c r="H28177" s="3" t="s">
        <v>78428</v>
      </c>
      <c r="I28177" t="s">
        <v>69</v>
      </c>
      <c r="J28177" t="s">
        <v>78429</v>
      </c>
    </row>
    <row r="28178" spans="1:10" ht="16" x14ac:dyDescent="0.2">
      <c r="A28178" t="s">
        <v>78424</v>
      </c>
      <c r="B28178" t="s">
        <v>78439</v>
      </c>
      <c r="C28178" t="s">
        <v>78440</v>
      </c>
      <c r="D28178">
        <v>1</v>
      </c>
      <c r="E28178" t="s">
        <v>13</v>
      </c>
      <c r="F28178" t="s">
        <v>13</v>
      </c>
      <c r="G28178" t="s">
        <v>78427</v>
      </c>
      <c r="H28178" s="3" t="s">
        <v>78428</v>
      </c>
      <c r="I28178" t="s">
        <v>69</v>
      </c>
      <c r="J28178" t="s">
        <v>78429</v>
      </c>
    </row>
    <row r="28179" spans="1:10" ht="16" x14ac:dyDescent="0.2">
      <c r="A28179" t="s">
        <v>5054</v>
      </c>
      <c r="B28179" t="s">
        <v>78441</v>
      </c>
      <c r="C28179" t="s">
        <v>78442</v>
      </c>
      <c r="D28179">
        <v>6</v>
      </c>
      <c r="E28179" t="s">
        <v>13</v>
      </c>
      <c r="F28179" t="s">
        <v>13</v>
      </c>
      <c r="G28179" t="s">
        <v>78427</v>
      </c>
      <c r="H28179" s="3" t="s">
        <v>78443</v>
      </c>
      <c r="I28179" t="s">
        <v>69</v>
      </c>
      <c r="J28179" t="s">
        <v>5057</v>
      </c>
    </row>
    <row r="28180" spans="1:10" ht="16" x14ac:dyDescent="0.2">
      <c r="A28180" t="s">
        <v>78430</v>
      </c>
      <c r="B28180" t="s">
        <v>78444</v>
      </c>
      <c r="C28180" t="s">
        <v>78445</v>
      </c>
      <c r="D28180">
        <v>4</v>
      </c>
      <c r="E28180" t="s">
        <v>13</v>
      </c>
      <c r="F28180" t="s">
        <v>13</v>
      </c>
      <c r="G28180" t="s">
        <v>78427</v>
      </c>
      <c r="H28180" s="3" t="s">
        <v>78433</v>
      </c>
      <c r="I28180" t="s">
        <v>69</v>
      </c>
      <c r="J28180" t="s">
        <v>78434</v>
      </c>
    </row>
    <row r="28181" spans="1:10" ht="16" x14ac:dyDescent="0.2">
      <c r="A28181" t="s">
        <v>78424</v>
      </c>
      <c r="B28181" t="s">
        <v>78446</v>
      </c>
      <c r="C28181" t="s">
        <v>78447</v>
      </c>
      <c r="D28181">
        <v>6</v>
      </c>
      <c r="E28181" t="s">
        <v>13</v>
      </c>
      <c r="F28181" t="s">
        <v>13</v>
      </c>
      <c r="G28181" t="s">
        <v>78427</v>
      </c>
      <c r="H28181" s="3" t="s">
        <v>78428</v>
      </c>
      <c r="I28181" t="s">
        <v>69</v>
      </c>
      <c r="J28181" t="s">
        <v>78429</v>
      </c>
    </row>
    <row r="28182" spans="1:10" ht="16" x14ac:dyDescent="0.2">
      <c r="A28182" t="s">
        <v>78430</v>
      </c>
      <c r="B28182" t="s">
        <v>78448</v>
      </c>
      <c r="C28182" t="s">
        <v>78449</v>
      </c>
      <c r="D28182">
        <v>3</v>
      </c>
      <c r="E28182" t="s">
        <v>13</v>
      </c>
      <c r="F28182" t="s">
        <v>13</v>
      </c>
      <c r="G28182" t="s">
        <v>78427</v>
      </c>
      <c r="H28182" s="3" t="s">
        <v>78433</v>
      </c>
      <c r="I28182" t="s">
        <v>69</v>
      </c>
      <c r="J28182" t="s">
        <v>78434</v>
      </c>
    </row>
    <row r="28183" spans="1:10" ht="16" x14ac:dyDescent="0.2">
      <c r="A28183" t="s">
        <v>78424</v>
      </c>
      <c r="B28183" t="s">
        <v>78450</v>
      </c>
      <c r="C28183" t="s">
        <v>78451</v>
      </c>
      <c r="D28183">
        <v>2</v>
      </c>
      <c r="E28183" t="s">
        <v>13</v>
      </c>
      <c r="F28183" t="s">
        <v>13</v>
      </c>
      <c r="G28183" t="s">
        <v>78427</v>
      </c>
      <c r="H28183" s="3" t="s">
        <v>78428</v>
      </c>
      <c r="I28183" t="s">
        <v>69</v>
      </c>
      <c r="J28183" t="s">
        <v>78429</v>
      </c>
    </row>
    <row r="28184" spans="1:10" ht="16" x14ac:dyDescent="0.2">
      <c r="A28184" t="s">
        <v>78430</v>
      </c>
      <c r="B28184" t="s">
        <v>78452</v>
      </c>
      <c r="C28184" t="s">
        <v>78453</v>
      </c>
      <c r="D28184">
        <v>2</v>
      </c>
      <c r="E28184" t="s">
        <v>13</v>
      </c>
      <c r="F28184" t="s">
        <v>13</v>
      </c>
      <c r="G28184" t="s">
        <v>78427</v>
      </c>
      <c r="H28184" s="3" t="s">
        <v>78433</v>
      </c>
      <c r="I28184" t="s">
        <v>69</v>
      </c>
      <c r="J28184" t="s">
        <v>78434</v>
      </c>
    </row>
    <row r="28185" spans="1:10" ht="16" x14ac:dyDescent="0.2">
      <c r="A28185" t="s">
        <v>78430</v>
      </c>
      <c r="B28185" t="s">
        <v>78454</v>
      </c>
      <c r="C28185" t="s">
        <v>78455</v>
      </c>
      <c r="D28185">
        <v>1</v>
      </c>
      <c r="E28185" t="s">
        <v>13</v>
      </c>
      <c r="F28185" t="s">
        <v>13</v>
      </c>
      <c r="G28185" t="s">
        <v>78427</v>
      </c>
      <c r="H28185" s="3" t="s">
        <v>78433</v>
      </c>
      <c r="I28185" t="s">
        <v>69</v>
      </c>
      <c r="J28185" t="s">
        <v>78434</v>
      </c>
    </row>
    <row r="28186" spans="1:10" ht="16" x14ac:dyDescent="0.2">
      <c r="A28186" t="s">
        <v>78424</v>
      </c>
      <c r="B28186" t="s">
        <v>78456</v>
      </c>
      <c r="C28186" t="s">
        <v>78457</v>
      </c>
      <c r="D28186">
        <v>5</v>
      </c>
      <c r="E28186" t="s">
        <v>13</v>
      </c>
      <c r="F28186" t="s">
        <v>13</v>
      </c>
      <c r="G28186" t="s">
        <v>78427</v>
      </c>
      <c r="H28186" s="3" t="s">
        <v>78428</v>
      </c>
      <c r="I28186" t="s">
        <v>69</v>
      </c>
      <c r="J28186" t="s">
        <v>78429</v>
      </c>
    </row>
    <row r="28187" spans="1:10" ht="16" x14ac:dyDescent="0.2">
      <c r="A28187" t="s">
        <v>12266</v>
      </c>
      <c r="B28187" t="s">
        <v>50086</v>
      </c>
      <c r="C28187" t="s">
        <v>78458</v>
      </c>
      <c r="D28187">
        <v>8</v>
      </c>
      <c r="E28187" t="s">
        <v>13</v>
      </c>
      <c r="F28187" t="s">
        <v>13</v>
      </c>
      <c r="G28187" t="s">
        <v>78459</v>
      </c>
      <c r="H28187" s="3" t="s">
        <v>78460</v>
      </c>
      <c r="I28187" t="s">
        <v>69</v>
      </c>
      <c r="J28187" t="s">
        <v>12271</v>
      </c>
    </row>
    <row r="28188" spans="1:10" ht="16" x14ac:dyDescent="0.2">
      <c r="A28188" t="s">
        <v>35884</v>
      </c>
      <c r="B28188" t="s">
        <v>78461</v>
      </c>
      <c r="C28188" t="s">
        <v>78462</v>
      </c>
      <c r="D28188">
        <v>4</v>
      </c>
      <c r="E28188" t="s">
        <v>13</v>
      </c>
      <c r="F28188" t="s">
        <v>13</v>
      </c>
      <c r="G28188" t="s">
        <v>78463</v>
      </c>
      <c r="H28188" s="3" t="s">
        <v>78464</v>
      </c>
      <c r="I28188" t="s">
        <v>69</v>
      </c>
      <c r="J28188" t="s">
        <v>35888</v>
      </c>
    </row>
    <row r="28189" spans="1:10" ht="16" x14ac:dyDescent="0.2">
      <c r="A28189" t="s">
        <v>3723</v>
      </c>
      <c r="B28189" t="s">
        <v>78465</v>
      </c>
      <c r="C28189" t="s">
        <v>78466</v>
      </c>
      <c r="D28189">
        <v>1</v>
      </c>
      <c r="E28189" t="s">
        <v>13</v>
      </c>
      <c r="F28189" t="s">
        <v>13</v>
      </c>
      <c r="G28189" t="s">
        <v>78467</v>
      </c>
      <c r="H28189" s="3" t="s">
        <v>78468</v>
      </c>
      <c r="I28189" t="s">
        <v>69</v>
      </c>
      <c r="J28189" t="s">
        <v>3728</v>
      </c>
    </row>
    <row r="28190" spans="1:10" ht="16" x14ac:dyDescent="0.2">
      <c r="A28190" t="s">
        <v>41833</v>
      </c>
      <c r="B28190" t="s">
        <v>78469</v>
      </c>
      <c r="C28190" t="s">
        <v>78470</v>
      </c>
      <c r="D28190">
        <v>2</v>
      </c>
      <c r="E28190" t="s">
        <v>13</v>
      </c>
      <c r="F28190" t="s">
        <v>13</v>
      </c>
      <c r="G28190" t="s">
        <v>78467</v>
      </c>
      <c r="H28190" s="3" t="s">
        <v>78471</v>
      </c>
      <c r="I28190" t="s">
        <v>69</v>
      </c>
      <c r="J28190" t="s">
        <v>41837</v>
      </c>
    </row>
    <row r="28191" spans="1:10" ht="16" x14ac:dyDescent="0.2">
      <c r="A28191" t="s">
        <v>3723</v>
      </c>
      <c r="B28191" t="s">
        <v>78472</v>
      </c>
      <c r="C28191" t="s">
        <v>78473</v>
      </c>
      <c r="D28191">
        <v>2</v>
      </c>
      <c r="E28191" t="s">
        <v>13</v>
      </c>
      <c r="F28191" t="s">
        <v>13</v>
      </c>
      <c r="G28191" t="s">
        <v>78467</v>
      </c>
      <c r="H28191" s="3" t="s">
        <v>78468</v>
      </c>
      <c r="I28191" t="s">
        <v>69</v>
      </c>
      <c r="J28191" t="s">
        <v>3728</v>
      </c>
    </row>
    <row r="28192" spans="1:10" ht="16" x14ac:dyDescent="0.2">
      <c r="A28192" t="s">
        <v>22685</v>
      </c>
      <c r="B28192" t="s">
        <v>78474</v>
      </c>
      <c r="C28192" t="s">
        <v>78475</v>
      </c>
      <c r="D28192">
        <v>3</v>
      </c>
      <c r="E28192" t="s">
        <v>13</v>
      </c>
      <c r="F28192" t="s">
        <v>13</v>
      </c>
      <c r="G28192" t="s">
        <v>78467</v>
      </c>
      <c r="H28192" s="3" t="s">
        <v>78471</v>
      </c>
      <c r="I28192" t="s">
        <v>69</v>
      </c>
      <c r="J28192" t="s">
        <v>22690</v>
      </c>
    </row>
    <row r="28193" spans="1:10" ht="16" x14ac:dyDescent="0.2">
      <c r="A28193" t="s">
        <v>3723</v>
      </c>
      <c r="B28193" t="s">
        <v>2144</v>
      </c>
      <c r="C28193" t="s">
        <v>78476</v>
      </c>
      <c r="D28193">
        <v>3</v>
      </c>
      <c r="E28193" t="s">
        <v>13</v>
      </c>
      <c r="F28193" t="s">
        <v>13</v>
      </c>
      <c r="G28193" t="s">
        <v>78467</v>
      </c>
      <c r="H28193" s="3" t="s">
        <v>78468</v>
      </c>
      <c r="I28193" t="s">
        <v>69</v>
      </c>
      <c r="J28193" t="s">
        <v>3728</v>
      </c>
    </row>
    <row r="28194" spans="1:10" ht="16" x14ac:dyDescent="0.2">
      <c r="A28194" t="s">
        <v>6692</v>
      </c>
      <c r="B28194" t="s">
        <v>78477</v>
      </c>
      <c r="C28194" t="s">
        <v>78478</v>
      </c>
      <c r="D28194">
        <v>2</v>
      </c>
      <c r="E28194" t="s">
        <v>13</v>
      </c>
      <c r="F28194" t="s">
        <v>13</v>
      </c>
      <c r="G28194" t="s">
        <v>78479</v>
      </c>
      <c r="H28194" s="3" t="s">
        <v>78480</v>
      </c>
      <c r="I28194" t="s">
        <v>69</v>
      </c>
      <c r="J28194" t="s">
        <v>6696</v>
      </c>
    </row>
    <row r="28195" spans="1:10" ht="16" x14ac:dyDescent="0.2">
      <c r="A28195" t="s">
        <v>6692</v>
      </c>
      <c r="B28195" t="s">
        <v>78481</v>
      </c>
      <c r="C28195" t="s">
        <v>78482</v>
      </c>
      <c r="D28195">
        <v>1</v>
      </c>
      <c r="E28195" t="s">
        <v>13</v>
      </c>
      <c r="F28195" t="s">
        <v>13</v>
      </c>
      <c r="G28195" t="s">
        <v>78483</v>
      </c>
      <c r="H28195" s="3" t="s">
        <v>78484</v>
      </c>
      <c r="I28195" t="s">
        <v>69</v>
      </c>
      <c r="J28195" t="s">
        <v>6696</v>
      </c>
    </row>
    <row r="28196" spans="1:10" ht="16" x14ac:dyDescent="0.2">
      <c r="A28196" t="s">
        <v>78485</v>
      </c>
      <c r="B28196" t="s">
        <v>50057</v>
      </c>
      <c r="C28196" t="s">
        <v>78486</v>
      </c>
      <c r="D28196">
        <v>4</v>
      </c>
      <c r="E28196" t="s">
        <v>13</v>
      </c>
      <c r="F28196" t="s">
        <v>13</v>
      </c>
      <c r="G28196" t="s">
        <v>78487</v>
      </c>
      <c r="H28196" s="3" t="s">
        <v>78488</v>
      </c>
      <c r="I28196" t="s">
        <v>69</v>
      </c>
      <c r="J28196" t="s">
        <v>78489</v>
      </c>
    </row>
    <row r="28197" spans="1:10" ht="16" x14ac:dyDescent="0.2">
      <c r="A28197" t="s">
        <v>78490</v>
      </c>
      <c r="B28197" t="s">
        <v>78491</v>
      </c>
      <c r="C28197" t="s">
        <v>78492</v>
      </c>
      <c r="D28197">
        <v>5</v>
      </c>
      <c r="E28197" t="s">
        <v>13</v>
      </c>
      <c r="F28197" t="s">
        <v>13</v>
      </c>
      <c r="G28197" t="s">
        <v>78487</v>
      </c>
      <c r="H28197" s="3" t="s">
        <v>78493</v>
      </c>
      <c r="I28197" t="s">
        <v>69</v>
      </c>
      <c r="J28197" t="s">
        <v>78494</v>
      </c>
    </row>
    <row r="28198" spans="1:10" ht="16" x14ac:dyDescent="0.2">
      <c r="A28198" t="s">
        <v>78485</v>
      </c>
      <c r="B28198" t="s">
        <v>78495</v>
      </c>
      <c r="C28198" t="s">
        <v>78496</v>
      </c>
      <c r="D28198">
        <v>5</v>
      </c>
      <c r="E28198" t="s">
        <v>13</v>
      </c>
      <c r="F28198" t="s">
        <v>13</v>
      </c>
      <c r="G28198" t="s">
        <v>78487</v>
      </c>
      <c r="H28198" s="3" t="s">
        <v>78488</v>
      </c>
      <c r="I28198" t="s">
        <v>69</v>
      </c>
      <c r="J28198" t="s">
        <v>78489</v>
      </c>
    </row>
    <row r="28199" spans="1:10" ht="16" x14ac:dyDescent="0.2">
      <c r="A28199" t="s">
        <v>78485</v>
      </c>
      <c r="B28199" t="s">
        <v>78497</v>
      </c>
      <c r="C28199" t="s">
        <v>78498</v>
      </c>
      <c r="D28199">
        <v>2</v>
      </c>
      <c r="E28199" t="s">
        <v>13</v>
      </c>
      <c r="F28199" t="s">
        <v>13</v>
      </c>
      <c r="G28199" t="s">
        <v>78487</v>
      </c>
      <c r="H28199" s="3" t="s">
        <v>78488</v>
      </c>
      <c r="I28199" t="s">
        <v>69</v>
      </c>
      <c r="J28199" t="s">
        <v>78489</v>
      </c>
    </row>
    <row r="28200" spans="1:10" ht="16" x14ac:dyDescent="0.2">
      <c r="A28200" t="s">
        <v>78490</v>
      </c>
      <c r="B28200" t="s">
        <v>78499</v>
      </c>
      <c r="C28200" t="s">
        <v>78500</v>
      </c>
      <c r="D28200">
        <v>4</v>
      </c>
      <c r="E28200" t="s">
        <v>13</v>
      </c>
      <c r="F28200" t="s">
        <v>13</v>
      </c>
      <c r="G28200" t="s">
        <v>78487</v>
      </c>
      <c r="H28200" s="3" t="s">
        <v>78493</v>
      </c>
      <c r="I28200" t="s">
        <v>69</v>
      </c>
      <c r="J28200" t="s">
        <v>78494</v>
      </c>
    </row>
    <row r="28201" spans="1:10" ht="16" x14ac:dyDescent="0.2">
      <c r="A28201" t="s">
        <v>78490</v>
      </c>
      <c r="B28201" t="s">
        <v>78501</v>
      </c>
      <c r="C28201" t="s">
        <v>78502</v>
      </c>
      <c r="D28201">
        <v>1</v>
      </c>
      <c r="E28201" t="s">
        <v>13</v>
      </c>
      <c r="F28201" t="s">
        <v>13</v>
      </c>
      <c r="G28201" t="s">
        <v>78487</v>
      </c>
      <c r="H28201" s="3" t="s">
        <v>78493</v>
      </c>
      <c r="I28201" t="s">
        <v>69</v>
      </c>
      <c r="J28201" t="s">
        <v>78494</v>
      </c>
    </row>
    <row r="28202" spans="1:10" ht="16" x14ac:dyDescent="0.2">
      <c r="A28202" t="s">
        <v>78490</v>
      </c>
      <c r="B28202" t="s">
        <v>78503</v>
      </c>
      <c r="C28202" t="s">
        <v>78504</v>
      </c>
      <c r="D28202">
        <v>3</v>
      </c>
      <c r="E28202" t="s">
        <v>13</v>
      </c>
      <c r="F28202" t="s">
        <v>13</v>
      </c>
      <c r="G28202" t="s">
        <v>78487</v>
      </c>
      <c r="H28202" s="3" t="s">
        <v>78493</v>
      </c>
      <c r="I28202" t="s">
        <v>69</v>
      </c>
      <c r="J28202" t="s">
        <v>78494</v>
      </c>
    </row>
    <row r="28203" spans="1:10" ht="16" x14ac:dyDescent="0.2">
      <c r="A28203" t="s">
        <v>78490</v>
      </c>
      <c r="B28203" t="s">
        <v>78505</v>
      </c>
      <c r="C28203" t="s">
        <v>78506</v>
      </c>
      <c r="D28203">
        <v>2</v>
      </c>
      <c r="E28203" t="s">
        <v>13</v>
      </c>
      <c r="F28203" t="s">
        <v>13</v>
      </c>
      <c r="G28203" t="s">
        <v>78487</v>
      </c>
      <c r="H28203" s="3" t="s">
        <v>78493</v>
      </c>
      <c r="I28203" t="s">
        <v>69</v>
      </c>
      <c r="J28203" t="s">
        <v>78494</v>
      </c>
    </row>
    <row r="28204" spans="1:10" ht="16" x14ac:dyDescent="0.2">
      <c r="A28204" t="s">
        <v>78485</v>
      </c>
      <c r="B28204" t="s">
        <v>78507</v>
      </c>
      <c r="C28204" t="s">
        <v>78508</v>
      </c>
      <c r="D28204">
        <v>3</v>
      </c>
      <c r="E28204" t="s">
        <v>13</v>
      </c>
      <c r="F28204" t="s">
        <v>13</v>
      </c>
      <c r="G28204" t="s">
        <v>78487</v>
      </c>
      <c r="H28204" s="3" t="s">
        <v>78488</v>
      </c>
      <c r="I28204" t="s">
        <v>69</v>
      </c>
      <c r="J28204" t="s">
        <v>78489</v>
      </c>
    </row>
    <row r="28205" spans="1:10" ht="16" x14ac:dyDescent="0.2">
      <c r="A28205" t="s">
        <v>78485</v>
      </c>
      <c r="B28205" t="s">
        <v>3864</v>
      </c>
      <c r="C28205" t="s">
        <v>78509</v>
      </c>
      <c r="D28205">
        <v>1</v>
      </c>
      <c r="E28205" t="s">
        <v>13</v>
      </c>
      <c r="F28205" t="s">
        <v>13</v>
      </c>
      <c r="G28205" t="s">
        <v>78487</v>
      </c>
      <c r="H28205" s="3" t="s">
        <v>78488</v>
      </c>
      <c r="I28205" t="s">
        <v>69</v>
      </c>
      <c r="J28205" t="s">
        <v>78489</v>
      </c>
    </row>
    <row r="28206" spans="1:10" ht="16" x14ac:dyDescent="0.2">
      <c r="A28206" t="s">
        <v>22630</v>
      </c>
      <c r="B28206" t="s">
        <v>20340</v>
      </c>
      <c r="C28206" t="s">
        <v>78510</v>
      </c>
      <c r="D28206">
        <v>2</v>
      </c>
      <c r="E28206" t="s">
        <v>13</v>
      </c>
      <c r="F28206" t="s">
        <v>13</v>
      </c>
      <c r="G28206" t="s">
        <v>78511</v>
      </c>
      <c r="H28206" s="3" t="s">
        <v>78512</v>
      </c>
      <c r="I28206" t="s">
        <v>69</v>
      </c>
      <c r="J28206" t="s">
        <v>22632</v>
      </c>
    </row>
    <row r="28207" spans="1:10" ht="16" x14ac:dyDescent="0.2">
      <c r="A28207" t="s">
        <v>78513</v>
      </c>
      <c r="B28207" t="s">
        <v>78514</v>
      </c>
      <c r="C28207" t="s">
        <v>78515</v>
      </c>
      <c r="D28207">
        <v>4</v>
      </c>
      <c r="E28207" t="s">
        <v>13</v>
      </c>
      <c r="F28207" t="s">
        <v>13</v>
      </c>
      <c r="G28207" t="s">
        <v>78516</v>
      </c>
      <c r="H28207" s="3" t="s">
        <v>78517</v>
      </c>
      <c r="I28207" t="s">
        <v>69</v>
      </c>
      <c r="J28207" t="s">
        <v>78518</v>
      </c>
    </row>
    <row r="28208" spans="1:10" ht="16" x14ac:dyDescent="0.2">
      <c r="A28208" t="s">
        <v>78513</v>
      </c>
      <c r="B28208" t="s">
        <v>78519</v>
      </c>
      <c r="C28208" t="s">
        <v>78520</v>
      </c>
      <c r="D28208">
        <v>3</v>
      </c>
      <c r="E28208" t="s">
        <v>13</v>
      </c>
      <c r="F28208" t="s">
        <v>13</v>
      </c>
      <c r="G28208" t="s">
        <v>78516</v>
      </c>
      <c r="H28208" s="3" t="s">
        <v>78517</v>
      </c>
      <c r="I28208" t="s">
        <v>69</v>
      </c>
      <c r="J28208" t="s">
        <v>78518</v>
      </c>
    </row>
    <row r="28209" spans="1:10" ht="16" x14ac:dyDescent="0.2">
      <c r="A28209" t="s">
        <v>20371</v>
      </c>
      <c r="B28209" t="s">
        <v>78521</v>
      </c>
      <c r="C28209" t="s">
        <v>78522</v>
      </c>
      <c r="D28209">
        <v>1</v>
      </c>
      <c r="E28209" t="s">
        <v>13</v>
      </c>
      <c r="F28209" t="s">
        <v>13</v>
      </c>
      <c r="G28209" t="s">
        <v>78516</v>
      </c>
      <c r="H28209" s="3" t="s">
        <v>78517</v>
      </c>
      <c r="I28209" t="s">
        <v>69</v>
      </c>
      <c r="J28209" t="s">
        <v>20374</v>
      </c>
    </row>
    <row r="28210" spans="1:10" ht="16" x14ac:dyDescent="0.2">
      <c r="A28210" t="s">
        <v>78523</v>
      </c>
      <c r="B28210" t="s">
        <v>16671</v>
      </c>
      <c r="C28210" t="s">
        <v>16672</v>
      </c>
      <c r="D28210">
        <v>1</v>
      </c>
      <c r="E28210" t="s">
        <v>13</v>
      </c>
      <c r="F28210" t="s">
        <v>13</v>
      </c>
      <c r="G28210" t="s">
        <v>78516</v>
      </c>
      <c r="H28210" s="3" t="s">
        <v>78517</v>
      </c>
      <c r="I28210" t="s">
        <v>69</v>
      </c>
      <c r="J28210" t="s">
        <v>78524</v>
      </c>
    </row>
    <row r="28211" spans="1:10" ht="16" x14ac:dyDescent="0.2">
      <c r="A28211" t="s">
        <v>78513</v>
      </c>
      <c r="B28211" t="s">
        <v>2081</v>
      </c>
      <c r="C28211" t="s">
        <v>78525</v>
      </c>
      <c r="D28211">
        <v>1</v>
      </c>
      <c r="E28211" t="s">
        <v>13</v>
      </c>
      <c r="F28211" t="s">
        <v>13</v>
      </c>
      <c r="G28211" t="s">
        <v>78516</v>
      </c>
      <c r="H28211" s="3" t="s">
        <v>78517</v>
      </c>
      <c r="I28211" t="s">
        <v>69</v>
      </c>
      <c r="J28211" t="s">
        <v>78518</v>
      </c>
    </row>
    <row r="28212" spans="1:10" ht="16" x14ac:dyDescent="0.2">
      <c r="A28212" t="s">
        <v>4130</v>
      </c>
      <c r="B28212" t="s">
        <v>4119</v>
      </c>
      <c r="C28212" t="s">
        <v>4120</v>
      </c>
      <c r="D28212">
        <v>2</v>
      </c>
      <c r="E28212" t="s">
        <v>13</v>
      </c>
      <c r="F28212" t="s">
        <v>13</v>
      </c>
      <c r="G28212" t="s">
        <v>78516</v>
      </c>
      <c r="H28212" s="3" t="s">
        <v>78517</v>
      </c>
      <c r="I28212" t="s">
        <v>69</v>
      </c>
      <c r="J28212" t="s">
        <v>4131</v>
      </c>
    </row>
    <row r="28213" spans="1:10" ht="16" x14ac:dyDescent="0.2">
      <c r="A28213" t="s">
        <v>4139</v>
      </c>
      <c r="B28213" t="s">
        <v>4119</v>
      </c>
      <c r="C28213" t="s">
        <v>4120</v>
      </c>
      <c r="D28213">
        <v>1</v>
      </c>
      <c r="E28213" t="s">
        <v>13</v>
      </c>
      <c r="F28213" t="s">
        <v>13</v>
      </c>
      <c r="G28213" t="s">
        <v>78516</v>
      </c>
      <c r="H28213" s="3" t="s">
        <v>78517</v>
      </c>
      <c r="I28213" t="s">
        <v>69</v>
      </c>
      <c r="J28213" t="s">
        <v>4140</v>
      </c>
    </row>
    <row r="28214" spans="1:10" ht="16" x14ac:dyDescent="0.2">
      <c r="A28214" t="s">
        <v>78513</v>
      </c>
      <c r="B28214" t="s">
        <v>78526</v>
      </c>
      <c r="C28214" t="s">
        <v>78527</v>
      </c>
      <c r="D28214">
        <v>2</v>
      </c>
      <c r="E28214" t="s">
        <v>13</v>
      </c>
      <c r="F28214" t="s">
        <v>13</v>
      </c>
      <c r="G28214" t="s">
        <v>78516</v>
      </c>
      <c r="H28214" s="3" t="s">
        <v>78517</v>
      </c>
      <c r="I28214" t="s">
        <v>69</v>
      </c>
      <c r="J28214" t="s">
        <v>78518</v>
      </c>
    </row>
    <row r="28215" spans="1:10" ht="16" x14ac:dyDescent="0.2">
      <c r="A28215" t="s">
        <v>78528</v>
      </c>
      <c r="B28215" t="s">
        <v>78529</v>
      </c>
      <c r="C28215" t="s">
        <v>78530</v>
      </c>
      <c r="D28215">
        <v>2</v>
      </c>
      <c r="E28215" t="s">
        <v>13</v>
      </c>
      <c r="F28215" t="s">
        <v>13</v>
      </c>
      <c r="G28215" t="s">
        <v>78531</v>
      </c>
      <c r="H28215" s="3" t="s">
        <v>78532</v>
      </c>
      <c r="I28215" t="s">
        <v>1658</v>
      </c>
      <c r="J28215" t="s">
        <v>78533</v>
      </c>
    </row>
    <row r="28216" spans="1:10" ht="16" x14ac:dyDescent="0.2">
      <c r="A28216" t="s">
        <v>78528</v>
      </c>
      <c r="B28216" t="s">
        <v>78534</v>
      </c>
      <c r="C28216" t="s">
        <v>78535</v>
      </c>
      <c r="D28216">
        <v>1</v>
      </c>
      <c r="E28216" t="s">
        <v>13</v>
      </c>
      <c r="F28216" t="s">
        <v>13</v>
      </c>
      <c r="G28216" t="s">
        <v>78531</v>
      </c>
      <c r="H28216" s="3" t="s">
        <v>78532</v>
      </c>
      <c r="I28216" t="s">
        <v>1658</v>
      </c>
      <c r="J28216" t="s">
        <v>78533</v>
      </c>
    </row>
    <row r="28217" spans="1:10" ht="16" x14ac:dyDescent="0.2">
      <c r="A28217" t="s">
        <v>13555</v>
      </c>
      <c r="B28217" t="s">
        <v>78536</v>
      </c>
      <c r="C28217" t="s">
        <v>78537</v>
      </c>
      <c r="D28217">
        <v>3</v>
      </c>
      <c r="E28217" t="s">
        <v>13</v>
      </c>
      <c r="F28217" t="s">
        <v>13</v>
      </c>
      <c r="G28217" t="s">
        <v>78538</v>
      </c>
      <c r="H28217" s="3" t="s">
        <v>78539</v>
      </c>
      <c r="I28217" t="s">
        <v>7108</v>
      </c>
      <c r="J28217" t="s">
        <v>13560</v>
      </c>
    </row>
    <row r="28218" spans="1:10" ht="16" x14ac:dyDescent="0.2">
      <c r="A28218" t="s">
        <v>12182</v>
      </c>
      <c r="B28218" t="s">
        <v>78540</v>
      </c>
      <c r="C28218" t="s">
        <v>78541</v>
      </c>
      <c r="D28218">
        <v>1</v>
      </c>
      <c r="E28218" t="s">
        <v>13</v>
      </c>
      <c r="F28218" t="s">
        <v>13</v>
      </c>
      <c r="G28218" t="s">
        <v>78542</v>
      </c>
      <c r="H28218" s="3" t="s">
        <v>78543</v>
      </c>
      <c r="I28218" t="s">
        <v>1658</v>
      </c>
      <c r="J28218" t="s">
        <v>12187</v>
      </c>
    </row>
    <row r="28219" spans="1:10" ht="32" x14ac:dyDescent="0.2">
      <c r="A28219" t="s">
        <v>78544</v>
      </c>
      <c r="B28219" t="s">
        <v>78545</v>
      </c>
      <c r="C28219" t="s">
        <v>78546</v>
      </c>
      <c r="D28219">
        <v>1</v>
      </c>
      <c r="E28219" t="s">
        <v>13</v>
      </c>
      <c r="F28219" t="s">
        <v>13</v>
      </c>
      <c r="G28219" t="s">
        <v>78547</v>
      </c>
      <c r="H28219" s="3" t="s">
        <v>78548</v>
      </c>
      <c r="I28219" t="s">
        <v>1658</v>
      </c>
      <c r="J28219" t="s">
        <v>78549</v>
      </c>
    </row>
    <row r="28220" spans="1:10" ht="16" x14ac:dyDescent="0.2">
      <c r="A28220" t="s">
        <v>78550</v>
      </c>
      <c r="B28220" t="s">
        <v>78551</v>
      </c>
      <c r="C28220" t="s">
        <v>78552</v>
      </c>
      <c r="D28220">
        <v>1</v>
      </c>
      <c r="E28220" t="s">
        <v>13</v>
      </c>
      <c r="F28220" t="s">
        <v>13</v>
      </c>
      <c r="G28220" t="s">
        <v>78553</v>
      </c>
      <c r="H28220" s="3" t="s">
        <v>78554</v>
      </c>
      <c r="I28220" t="s">
        <v>1658</v>
      </c>
      <c r="J28220" t="s">
        <v>78555</v>
      </c>
    </row>
    <row r="28221" spans="1:10" ht="16" x14ac:dyDescent="0.2">
      <c r="A28221" t="s">
        <v>1558</v>
      </c>
      <c r="B28221" t="s">
        <v>78556</v>
      </c>
      <c r="C28221" t="s">
        <v>78557</v>
      </c>
      <c r="D28221">
        <v>4</v>
      </c>
      <c r="E28221" t="s">
        <v>13</v>
      </c>
      <c r="F28221" t="s">
        <v>13</v>
      </c>
      <c r="G28221" t="s">
        <v>78553</v>
      </c>
      <c r="H28221" s="3" t="s">
        <v>78558</v>
      </c>
      <c r="I28221" t="s">
        <v>1658</v>
      </c>
      <c r="J28221" t="s">
        <v>1564</v>
      </c>
    </row>
    <row r="28222" spans="1:10" ht="16" x14ac:dyDescent="0.2">
      <c r="A28222" t="s">
        <v>78550</v>
      </c>
      <c r="B28222" t="s">
        <v>78559</v>
      </c>
      <c r="C28222" t="s">
        <v>78560</v>
      </c>
      <c r="D28222">
        <v>3</v>
      </c>
      <c r="E28222" t="s">
        <v>13</v>
      </c>
      <c r="F28222" t="s">
        <v>13</v>
      </c>
      <c r="G28222" t="s">
        <v>78553</v>
      </c>
      <c r="H28222" s="3" t="s">
        <v>78561</v>
      </c>
      <c r="I28222" t="s">
        <v>1658</v>
      </c>
      <c r="J28222" t="s">
        <v>78555</v>
      </c>
    </row>
    <row r="28223" spans="1:10" ht="32" x14ac:dyDescent="0.2">
      <c r="A28223" t="s">
        <v>78550</v>
      </c>
      <c r="B28223" t="s">
        <v>17020</v>
      </c>
      <c r="C28223" t="s">
        <v>17021</v>
      </c>
      <c r="D28223">
        <v>2</v>
      </c>
      <c r="E28223" t="s">
        <v>13</v>
      </c>
      <c r="F28223" t="s">
        <v>13</v>
      </c>
      <c r="G28223" t="s">
        <v>78553</v>
      </c>
      <c r="H28223" s="3" t="s">
        <v>78562</v>
      </c>
      <c r="I28223" t="s">
        <v>1658</v>
      </c>
      <c r="J28223" t="s">
        <v>78555</v>
      </c>
    </row>
    <row r="28224" spans="1:10" ht="16" x14ac:dyDescent="0.2">
      <c r="A28224" t="s">
        <v>78563</v>
      </c>
      <c r="B28224" t="s">
        <v>17020</v>
      </c>
      <c r="C28224" t="s">
        <v>17021</v>
      </c>
      <c r="D28224">
        <v>1</v>
      </c>
      <c r="E28224" t="s">
        <v>13</v>
      </c>
      <c r="F28224" t="s">
        <v>13</v>
      </c>
      <c r="G28224" t="s">
        <v>78553</v>
      </c>
      <c r="H28224" s="3" t="s">
        <v>78558</v>
      </c>
      <c r="I28224" t="s">
        <v>1658</v>
      </c>
      <c r="J28224" t="s">
        <v>78564</v>
      </c>
    </row>
    <row r="28225" spans="1:10" ht="16" x14ac:dyDescent="0.2">
      <c r="A28225" t="s">
        <v>41438</v>
      </c>
      <c r="B28225" t="s">
        <v>78565</v>
      </c>
      <c r="C28225" t="s">
        <v>78566</v>
      </c>
      <c r="D28225">
        <v>2</v>
      </c>
      <c r="E28225" t="s">
        <v>13</v>
      </c>
      <c r="F28225" t="s">
        <v>13</v>
      </c>
      <c r="G28225" t="s">
        <v>78553</v>
      </c>
      <c r="H28225" s="3" t="s">
        <v>78558</v>
      </c>
      <c r="I28225" t="s">
        <v>1658</v>
      </c>
      <c r="J28225" t="s">
        <v>41441</v>
      </c>
    </row>
    <row r="28226" spans="1:10" ht="32" x14ac:dyDescent="0.2">
      <c r="A28226" t="s">
        <v>78544</v>
      </c>
      <c r="B28226" t="s">
        <v>78567</v>
      </c>
      <c r="C28226" t="s">
        <v>78568</v>
      </c>
      <c r="D28226">
        <v>2</v>
      </c>
      <c r="E28226" t="s">
        <v>13</v>
      </c>
      <c r="F28226" t="s">
        <v>13</v>
      </c>
      <c r="G28226" t="s">
        <v>78553</v>
      </c>
      <c r="H28226" s="3" t="s">
        <v>78569</v>
      </c>
      <c r="I28226" t="s">
        <v>1658</v>
      </c>
      <c r="J28226" t="s">
        <v>78549</v>
      </c>
    </row>
    <row r="28227" spans="1:10" ht="16" x14ac:dyDescent="0.2">
      <c r="A28227" t="s">
        <v>41438</v>
      </c>
      <c r="B28227" t="s">
        <v>78570</v>
      </c>
      <c r="C28227" t="s">
        <v>78571</v>
      </c>
      <c r="D28227">
        <v>1</v>
      </c>
      <c r="E28227" t="s">
        <v>13</v>
      </c>
      <c r="F28227" t="s">
        <v>13</v>
      </c>
      <c r="G28227" t="s">
        <v>78553</v>
      </c>
      <c r="H28227" s="3" t="s">
        <v>78558</v>
      </c>
      <c r="I28227" t="s">
        <v>1658</v>
      </c>
      <c r="J28227" t="s">
        <v>41441</v>
      </c>
    </row>
    <row r="28228" spans="1:10" ht="16" x14ac:dyDescent="0.2">
      <c r="A28228" t="s">
        <v>78572</v>
      </c>
      <c r="B28228" t="s">
        <v>78573</v>
      </c>
      <c r="C28228" t="s">
        <v>78574</v>
      </c>
      <c r="D28228">
        <v>3</v>
      </c>
      <c r="E28228" t="s">
        <v>13</v>
      </c>
      <c r="F28228" t="s">
        <v>13</v>
      </c>
      <c r="G28228" t="s">
        <v>78575</v>
      </c>
      <c r="H28228" s="3" t="s">
        <v>78576</v>
      </c>
      <c r="I28228" t="s">
        <v>1658</v>
      </c>
      <c r="J28228" t="s">
        <v>78577</v>
      </c>
    </row>
    <row r="28229" spans="1:10" ht="16" x14ac:dyDescent="0.2">
      <c r="A28229" t="s">
        <v>78578</v>
      </c>
      <c r="B28229" t="s">
        <v>78579</v>
      </c>
      <c r="C28229" t="s">
        <v>78580</v>
      </c>
      <c r="D28229">
        <v>1</v>
      </c>
      <c r="E28229" t="s">
        <v>13</v>
      </c>
      <c r="F28229" t="s">
        <v>13</v>
      </c>
      <c r="G28229" t="s">
        <v>78575</v>
      </c>
      <c r="H28229" s="3" t="s">
        <v>78576</v>
      </c>
      <c r="I28229" t="s">
        <v>1658</v>
      </c>
      <c r="J28229" t="s">
        <v>78581</v>
      </c>
    </row>
    <row r="28230" spans="1:10" ht="16" x14ac:dyDescent="0.2">
      <c r="A28230" t="s">
        <v>78578</v>
      </c>
      <c r="B28230" t="s">
        <v>78582</v>
      </c>
      <c r="C28230" t="s">
        <v>78583</v>
      </c>
      <c r="D28230">
        <v>3</v>
      </c>
      <c r="E28230" t="s">
        <v>13</v>
      </c>
      <c r="F28230" t="s">
        <v>13</v>
      </c>
      <c r="G28230" t="s">
        <v>78575</v>
      </c>
      <c r="H28230" s="3" t="s">
        <v>78576</v>
      </c>
      <c r="I28230" t="s">
        <v>1658</v>
      </c>
      <c r="J28230" t="s">
        <v>78581</v>
      </c>
    </row>
    <row r="28231" spans="1:10" ht="16" x14ac:dyDescent="0.2">
      <c r="A28231" t="s">
        <v>78563</v>
      </c>
      <c r="B28231" t="s">
        <v>78551</v>
      </c>
      <c r="C28231" t="s">
        <v>78552</v>
      </c>
      <c r="D28231">
        <v>2</v>
      </c>
      <c r="E28231" t="s">
        <v>13</v>
      </c>
      <c r="F28231" t="s">
        <v>13</v>
      </c>
      <c r="G28231" t="s">
        <v>78575</v>
      </c>
      <c r="H28231" s="3" t="s">
        <v>78576</v>
      </c>
      <c r="I28231" t="s">
        <v>1658</v>
      </c>
      <c r="J28231" t="s">
        <v>78564</v>
      </c>
    </row>
    <row r="28232" spans="1:10" ht="16" x14ac:dyDescent="0.2">
      <c r="A28232" t="s">
        <v>78584</v>
      </c>
      <c r="B28232" t="s">
        <v>78585</v>
      </c>
      <c r="C28232" t="s">
        <v>78586</v>
      </c>
      <c r="D28232">
        <v>5</v>
      </c>
      <c r="E28232" t="s">
        <v>13</v>
      </c>
      <c r="F28232" t="s">
        <v>13</v>
      </c>
      <c r="G28232" t="s">
        <v>78575</v>
      </c>
      <c r="H28232" s="3" t="s">
        <v>78576</v>
      </c>
      <c r="I28232" t="s">
        <v>1658</v>
      </c>
      <c r="J28232" t="s">
        <v>78587</v>
      </c>
    </row>
    <row r="28233" spans="1:10" ht="16" x14ac:dyDescent="0.2">
      <c r="A28233" t="s">
        <v>78584</v>
      </c>
      <c r="B28233" t="s">
        <v>78588</v>
      </c>
      <c r="C28233" t="s">
        <v>78589</v>
      </c>
      <c r="D28233">
        <v>1</v>
      </c>
      <c r="E28233" t="s">
        <v>13</v>
      </c>
      <c r="F28233" t="s">
        <v>13</v>
      </c>
      <c r="G28233" t="s">
        <v>78575</v>
      </c>
      <c r="H28233" s="3" t="s">
        <v>78576</v>
      </c>
      <c r="I28233" t="s">
        <v>1658</v>
      </c>
      <c r="J28233" t="s">
        <v>78587</v>
      </c>
    </row>
    <row r="28234" spans="1:10" ht="16" x14ac:dyDescent="0.2">
      <c r="A28234" t="s">
        <v>78584</v>
      </c>
      <c r="B28234" t="s">
        <v>78590</v>
      </c>
      <c r="C28234" t="s">
        <v>78591</v>
      </c>
      <c r="D28234">
        <v>4</v>
      </c>
      <c r="E28234" t="s">
        <v>13</v>
      </c>
      <c r="F28234" t="s">
        <v>13</v>
      </c>
      <c r="G28234" t="s">
        <v>78575</v>
      </c>
      <c r="H28234" s="3" t="s">
        <v>78576</v>
      </c>
      <c r="I28234" t="s">
        <v>1658</v>
      </c>
      <c r="J28234" t="s">
        <v>78587</v>
      </c>
    </row>
    <row r="28235" spans="1:10" ht="16" x14ac:dyDescent="0.2">
      <c r="A28235" t="s">
        <v>78578</v>
      </c>
      <c r="B28235" t="s">
        <v>78592</v>
      </c>
      <c r="C28235" t="s">
        <v>78593</v>
      </c>
      <c r="D28235">
        <v>2</v>
      </c>
      <c r="E28235" t="s">
        <v>13</v>
      </c>
      <c r="F28235" t="s">
        <v>13</v>
      </c>
      <c r="G28235" t="s">
        <v>78575</v>
      </c>
      <c r="H28235" s="3" t="s">
        <v>78576</v>
      </c>
      <c r="I28235" t="s">
        <v>1658</v>
      </c>
      <c r="J28235" t="s">
        <v>78581</v>
      </c>
    </row>
    <row r="28236" spans="1:10" ht="16" x14ac:dyDescent="0.2">
      <c r="A28236" t="s">
        <v>78572</v>
      </c>
      <c r="B28236" t="s">
        <v>78594</v>
      </c>
      <c r="C28236" t="s">
        <v>78595</v>
      </c>
      <c r="D28236">
        <v>2</v>
      </c>
      <c r="E28236" t="s">
        <v>13</v>
      </c>
      <c r="F28236" t="s">
        <v>13</v>
      </c>
      <c r="G28236" t="s">
        <v>78575</v>
      </c>
      <c r="H28236" s="3" t="s">
        <v>78576</v>
      </c>
      <c r="I28236" t="s">
        <v>1658</v>
      </c>
      <c r="J28236" t="s">
        <v>78577</v>
      </c>
    </row>
    <row r="28237" spans="1:10" ht="16" x14ac:dyDescent="0.2">
      <c r="A28237" t="s">
        <v>78584</v>
      </c>
      <c r="B28237" t="s">
        <v>78596</v>
      </c>
      <c r="C28237" t="s">
        <v>78597</v>
      </c>
      <c r="D28237">
        <v>2</v>
      </c>
      <c r="E28237" t="s">
        <v>13</v>
      </c>
      <c r="F28237" t="s">
        <v>13</v>
      </c>
      <c r="G28237" t="s">
        <v>78575</v>
      </c>
      <c r="H28237" s="3" t="s">
        <v>78576</v>
      </c>
      <c r="I28237" t="s">
        <v>1658</v>
      </c>
      <c r="J28237" t="s">
        <v>78587</v>
      </c>
    </row>
    <row r="28238" spans="1:10" ht="16" x14ac:dyDescent="0.2">
      <c r="A28238" t="s">
        <v>78584</v>
      </c>
      <c r="B28238" t="s">
        <v>78598</v>
      </c>
      <c r="C28238" t="s">
        <v>78599</v>
      </c>
      <c r="D28238">
        <v>3</v>
      </c>
      <c r="E28238" t="s">
        <v>13</v>
      </c>
      <c r="F28238" t="s">
        <v>13</v>
      </c>
      <c r="G28238" t="s">
        <v>78575</v>
      </c>
      <c r="H28238" s="3" t="s">
        <v>78576</v>
      </c>
      <c r="I28238" t="s">
        <v>1658</v>
      </c>
      <c r="J28238" t="s">
        <v>78587</v>
      </c>
    </row>
    <row r="28239" spans="1:10" ht="16" x14ac:dyDescent="0.2">
      <c r="A28239" t="s">
        <v>78572</v>
      </c>
      <c r="B28239" t="s">
        <v>78596</v>
      </c>
      <c r="C28239" t="s">
        <v>78597</v>
      </c>
      <c r="D28239">
        <v>1</v>
      </c>
      <c r="E28239" t="s">
        <v>13</v>
      </c>
      <c r="F28239" t="s">
        <v>13</v>
      </c>
      <c r="G28239" t="s">
        <v>78575</v>
      </c>
      <c r="H28239" s="3" t="s">
        <v>78576</v>
      </c>
      <c r="I28239" t="s">
        <v>1658</v>
      </c>
      <c r="J28239" t="s">
        <v>78577</v>
      </c>
    </row>
    <row r="28240" spans="1:10" ht="16" x14ac:dyDescent="0.2">
      <c r="A28240" t="s">
        <v>21967</v>
      </c>
      <c r="B28240" t="s">
        <v>78600</v>
      </c>
      <c r="C28240" t="s">
        <v>78601</v>
      </c>
      <c r="D28240">
        <v>3</v>
      </c>
      <c r="E28240" t="s">
        <v>13</v>
      </c>
      <c r="F28240" t="s">
        <v>13</v>
      </c>
      <c r="G28240" t="s">
        <v>78602</v>
      </c>
      <c r="H28240" s="3" t="s">
        <v>78603</v>
      </c>
      <c r="I28240" t="s">
        <v>524</v>
      </c>
      <c r="J28240" t="s">
        <v>21972</v>
      </c>
    </row>
    <row r="28241" spans="1:10" ht="16" x14ac:dyDescent="0.2">
      <c r="A28241" t="s">
        <v>78604</v>
      </c>
      <c r="B28241" t="s">
        <v>78605</v>
      </c>
      <c r="C28241" t="s">
        <v>78606</v>
      </c>
      <c r="D28241">
        <v>1</v>
      </c>
      <c r="E28241" t="s">
        <v>13</v>
      </c>
      <c r="F28241" t="s">
        <v>13</v>
      </c>
      <c r="G28241" t="s">
        <v>78607</v>
      </c>
      <c r="H28241" s="3" t="s">
        <v>78608</v>
      </c>
      <c r="I28241" t="s">
        <v>3744</v>
      </c>
      <c r="J28241" t="s">
        <v>78609</v>
      </c>
    </row>
    <row r="28242" spans="1:10" ht="16" x14ac:dyDescent="0.2">
      <c r="A28242" t="s">
        <v>78610</v>
      </c>
      <c r="B28242" t="s">
        <v>78605</v>
      </c>
      <c r="C28242" t="s">
        <v>78606</v>
      </c>
      <c r="D28242">
        <v>1</v>
      </c>
      <c r="E28242" t="s">
        <v>13</v>
      </c>
      <c r="F28242" t="s">
        <v>13</v>
      </c>
      <c r="G28242" t="s">
        <v>78607</v>
      </c>
      <c r="H28242" s="3" t="s">
        <v>78608</v>
      </c>
      <c r="I28242" t="s">
        <v>3744</v>
      </c>
      <c r="J28242" t="s">
        <v>78611</v>
      </c>
    </row>
    <row r="28243" spans="1:10" ht="16" x14ac:dyDescent="0.2">
      <c r="A28243" t="s">
        <v>25480</v>
      </c>
      <c r="B28243" t="s">
        <v>78612</v>
      </c>
      <c r="C28243" t="s">
        <v>78613</v>
      </c>
      <c r="D28243">
        <v>3</v>
      </c>
      <c r="E28243" t="s">
        <v>13</v>
      </c>
      <c r="F28243" t="s">
        <v>13</v>
      </c>
      <c r="G28243" t="s">
        <v>78614</v>
      </c>
      <c r="H28243" s="3" t="s">
        <v>78615</v>
      </c>
      <c r="I28243" t="s">
        <v>1658</v>
      </c>
      <c r="J28243" t="s">
        <v>25483</v>
      </c>
    </row>
    <row r="28244" spans="1:10" ht="16" x14ac:dyDescent="0.2">
      <c r="A28244" t="s">
        <v>78616</v>
      </c>
      <c r="B28244" t="s">
        <v>78617</v>
      </c>
      <c r="C28244" t="s">
        <v>78618</v>
      </c>
      <c r="D28244">
        <v>1</v>
      </c>
      <c r="E28244" t="s">
        <v>13</v>
      </c>
      <c r="F28244" t="s">
        <v>13</v>
      </c>
      <c r="G28244" t="s">
        <v>78619</v>
      </c>
      <c r="H28244" s="3" t="s">
        <v>78620</v>
      </c>
      <c r="I28244" t="s">
        <v>1658</v>
      </c>
      <c r="J28244" t="s">
        <v>78621</v>
      </c>
    </row>
    <row r="28245" spans="1:10" ht="32" x14ac:dyDescent="0.2">
      <c r="A28245" t="s">
        <v>42712</v>
      </c>
      <c r="B28245" t="s">
        <v>78622</v>
      </c>
      <c r="C28245" t="s">
        <v>78623</v>
      </c>
      <c r="D28245">
        <v>1</v>
      </c>
      <c r="E28245" t="s">
        <v>13</v>
      </c>
      <c r="F28245" t="s">
        <v>13</v>
      </c>
      <c r="G28245" t="s">
        <v>78624</v>
      </c>
      <c r="H28245" s="3" t="s">
        <v>78625</v>
      </c>
      <c r="I28245" t="s">
        <v>1658</v>
      </c>
      <c r="J28245" t="s">
        <v>42716</v>
      </c>
    </row>
    <row r="28246" spans="1:10" ht="32" x14ac:dyDescent="0.2">
      <c r="A28246" t="s">
        <v>42712</v>
      </c>
      <c r="B28246" t="s">
        <v>78626</v>
      </c>
      <c r="C28246" t="s">
        <v>78627</v>
      </c>
      <c r="D28246">
        <v>3</v>
      </c>
      <c r="E28246" t="s">
        <v>13</v>
      </c>
      <c r="F28246" t="s">
        <v>13</v>
      </c>
      <c r="G28246" t="s">
        <v>78624</v>
      </c>
      <c r="H28246" s="3" t="s">
        <v>78625</v>
      </c>
      <c r="I28246" t="s">
        <v>1658</v>
      </c>
      <c r="J28246" t="s">
        <v>42716</v>
      </c>
    </row>
    <row r="28247" spans="1:10" ht="16" x14ac:dyDescent="0.2">
      <c r="A28247" t="s">
        <v>42712</v>
      </c>
      <c r="B28247" t="s">
        <v>78628</v>
      </c>
      <c r="C28247" t="s">
        <v>78629</v>
      </c>
      <c r="D28247">
        <v>4</v>
      </c>
      <c r="E28247" t="s">
        <v>13</v>
      </c>
      <c r="F28247" t="s">
        <v>13</v>
      </c>
      <c r="G28247" t="s">
        <v>78624</v>
      </c>
      <c r="H28247" s="3" t="s">
        <v>78630</v>
      </c>
      <c r="I28247" t="s">
        <v>1658</v>
      </c>
      <c r="J28247" t="s">
        <v>42716</v>
      </c>
    </row>
    <row r="28248" spans="1:10" ht="16" x14ac:dyDescent="0.2">
      <c r="A28248" t="s">
        <v>78631</v>
      </c>
      <c r="B28248" t="s">
        <v>78632</v>
      </c>
      <c r="C28248" t="s">
        <v>78633</v>
      </c>
      <c r="D28248">
        <v>2</v>
      </c>
      <c r="E28248" t="s">
        <v>13</v>
      </c>
      <c r="F28248" t="s">
        <v>13</v>
      </c>
      <c r="G28248" t="s">
        <v>78634</v>
      </c>
      <c r="H28248" s="3" t="s">
        <v>78635</v>
      </c>
      <c r="I28248" t="s">
        <v>1658</v>
      </c>
      <c r="J28248" t="s">
        <v>78636</v>
      </c>
    </row>
    <row r="28249" spans="1:10" ht="16" x14ac:dyDescent="0.2">
      <c r="A28249" t="s">
        <v>78631</v>
      </c>
      <c r="B28249" t="s">
        <v>78637</v>
      </c>
      <c r="C28249" t="s">
        <v>78638</v>
      </c>
      <c r="D28249">
        <v>1</v>
      </c>
      <c r="E28249" t="s">
        <v>13</v>
      </c>
      <c r="F28249" t="s">
        <v>13</v>
      </c>
      <c r="G28249" t="s">
        <v>78634</v>
      </c>
      <c r="H28249" s="3" t="s">
        <v>78635</v>
      </c>
      <c r="I28249" t="s">
        <v>1658</v>
      </c>
      <c r="J28249" t="s">
        <v>78636</v>
      </c>
    </row>
    <row r="28250" spans="1:10" ht="16" x14ac:dyDescent="0.2">
      <c r="A28250" t="s">
        <v>78631</v>
      </c>
      <c r="B28250" t="s">
        <v>78639</v>
      </c>
      <c r="C28250" t="s">
        <v>78640</v>
      </c>
      <c r="D28250">
        <v>3</v>
      </c>
      <c r="E28250" t="s">
        <v>13</v>
      </c>
      <c r="F28250" t="s">
        <v>13</v>
      </c>
      <c r="G28250" t="s">
        <v>78634</v>
      </c>
      <c r="H28250" s="3" t="s">
        <v>78635</v>
      </c>
      <c r="I28250" t="s">
        <v>1658</v>
      </c>
      <c r="J28250" t="s">
        <v>78636</v>
      </c>
    </row>
    <row r="28251" spans="1:10" ht="16" x14ac:dyDescent="0.2">
      <c r="A28251" t="s">
        <v>78631</v>
      </c>
      <c r="B28251" t="s">
        <v>78641</v>
      </c>
      <c r="C28251" t="s">
        <v>78642</v>
      </c>
      <c r="D28251">
        <v>4</v>
      </c>
      <c r="E28251" t="s">
        <v>13</v>
      </c>
      <c r="F28251" t="s">
        <v>13</v>
      </c>
      <c r="G28251" t="s">
        <v>78634</v>
      </c>
      <c r="H28251" s="3" t="s">
        <v>78635</v>
      </c>
      <c r="I28251" t="s">
        <v>1658</v>
      </c>
      <c r="J28251" t="s">
        <v>78636</v>
      </c>
    </row>
    <row r="28252" spans="1:10" ht="16" x14ac:dyDescent="0.2">
      <c r="A28252" t="s">
        <v>12782</v>
      </c>
      <c r="B28252" t="s">
        <v>78643</v>
      </c>
      <c r="C28252" t="s">
        <v>78644</v>
      </c>
      <c r="D28252">
        <v>1</v>
      </c>
      <c r="E28252" t="s">
        <v>64012</v>
      </c>
      <c r="F28252" t="s">
        <v>13</v>
      </c>
      <c r="G28252" t="s">
        <v>78645</v>
      </c>
      <c r="H28252" s="3" t="s">
        <v>78646</v>
      </c>
      <c r="I28252" t="s">
        <v>856</v>
      </c>
      <c r="J28252" t="s">
        <v>12785</v>
      </c>
    </row>
    <row r="28253" spans="1:10" ht="16" x14ac:dyDescent="0.2">
      <c r="A28253" t="s">
        <v>12761</v>
      </c>
      <c r="B28253" t="s">
        <v>78647</v>
      </c>
      <c r="C28253" t="s">
        <v>78648</v>
      </c>
      <c r="D28253">
        <v>3</v>
      </c>
      <c r="E28253" t="s">
        <v>64012</v>
      </c>
      <c r="F28253" t="s">
        <v>13</v>
      </c>
      <c r="G28253" t="s">
        <v>78645</v>
      </c>
      <c r="H28253" s="3" t="s">
        <v>78649</v>
      </c>
      <c r="I28253" t="s">
        <v>856</v>
      </c>
      <c r="J28253" t="s">
        <v>12766</v>
      </c>
    </row>
    <row r="28254" spans="1:10" ht="16" x14ac:dyDescent="0.2">
      <c r="A28254" t="s">
        <v>12761</v>
      </c>
      <c r="B28254" t="s">
        <v>78650</v>
      </c>
      <c r="C28254" t="s">
        <v>78651</v>
      </c>
      <c r="D28254">
        <v>1</v>
      </c>
      <c r="E28254" t="s">
        <v>64012</v>
      </c>
      <c r="F28254" t="s">
        <v>13</v>
      </c>
      <c r="G28254" t="s">
        <v>78645</v>
      </c>
      <c r="H28254" s="3" t="s">
        <v>78652</v>
      </c>
      <c r="I28254" t="s">
        <v>856</v>
      </c>
      <c r="J28254" t="s">
        <v>12766</v>
      </c>
    </row>
    <row r="28255" spans="1:10" ht="16" x14ac:dyDescent="0.2">
      <c r="A28255" t="s">
        <v>78653</v>
      </c>
      <c r="B28255" t="s">
        <v>78654</v>
      </c>
      <c r="C28255" t="s">
        <v>78655</v>
      </c>
      <c r="D28255">
        <v>1</v>
      </c>
      <c r="E28255" t="s">
        <v>78656</v>
      </c>
      <c r="F28255" t="s">
        <v>13</v>
      </c>
      <c r="G28255" t="s">
        <v>78657</v>
      </c>
      <c r="H28255" s="3" t="s">
        <v>78658</v>
      </c>
      <c r="I28255" t="s">
        <v>7108</v>
      </c>
      <c r="J28255" t="s">
        <v>78659</v>
      </c>
    </row>
    <row r="28256" spans="1:10" ht="16" x14ac:dyDescent="0.2">
      <c r="A28256" t="s">
        <v>78660</v>
      </c>
      <c r="B28256" t="s">
        <v>78654</v>
      </c>
      <c r="C28256" t="s">
        <v>78655</v>
      </c>
      <c r="D28256">
        <v>2</v>
      </c>
      <c r="E28256" t="s">
        <v>78656</v>
      </c>
      <c r="F28256" t="s">
        <v>13</v>
      </c>
      <c r="G28256" t="s">
        <v>78657</v>
      </c>
      <c r="H28256" s="3" t="s">
        <v>78658</v>
      </c>
      <c r="I28256" t="s">
        <v>7108</v>
      </c>
      <c r="J28256" t="s">
        <v>78661</v>
      </c>
    </row>
    <row r="28257" spans="1:10" ht="16" x14ac:dyDescent="0.2">
      <c r="A28257" t="s">
        <v>78662</v>
      </c>
      <c r="B28257" t="s">
        <v>78654</v>
      </c>
      <c r="C28257" t="s">
        <v>78655</v>
      </c>
      <c r="D28257">
        <v>1</v>
      </c>
      <c r="E28257" t="s">
        <v>78656</v>
      </c>
      <c r="F28257" t="s">
        <v>13</v>
      </c>
      <c r="G28257" t="s">
        <v>78657</v>
      </c>
      <c r="H28257" s="3" t="s">
        <v>78658</v>
      </c>
      <c r="I28257" t="s">
        <v>7108</v>
      </c>
      <c r="J28257" t="s">
        <v>78663</v>
      </c>
    </row>
    <row r="28258" spans="1:10" ht="16" x14ac:dyDescent="0.2">
      <c r="A28258" t="s">
        <v>36730</v>
      </c>
      <c r="B28258" t="s">
        <v>78664</v>
      </c>
      <c r="C28258" t="s">
        <v>78665</v>
      </c>
      <c r="D28258">
        <v>1</v>
      </c>
      <c r="E28258" t="s">
        <v>78656</v>
      </c>
      <c r="F28258" t="s">
        <v>13</v>
      </c>
      <c r="G28258" t="s">
        <v>78657</v>
      </c>
      <c r="H28258" s="3" t="s">
        <v>78658</v>
      </c>
      <c r="I28258" t="s">
        <v>7108</v>
      </c>
      <c r="J28258" t="s">
        <v>36734</v>
      </c>
    </row>
    <row r="28259" spans="1:10" ht="32" x14ac:dyDescent="0.2">
      <c r="A28259" t="s">
        <v>78666</v>
      </c>
      <c r="B28259" t="s">
        <v>78654</v>
      </c>
      <c r="C28259" t="s">
        <v>78655</v>
      </c>
      <c r="D28259">
        <v>2</v>
      </c>
      <c r="E28259" t="s">
        <v>13</v>
      </c>
      <c r="F28259" t="s">
        <v>13</v>
      </c>
      <c r="G28259" t="s">
        <v>78667</v>
      </c>
      <c r="H28259" s="3" t="s">
        <v>78668</v>
      </c>
      <c r="I28259" t="s">
        <v>3979</v>
      </c>
      <c r="J28259" t="s">
        <v>78669</v>
      </c>
    </row>
    <row r="28260" spans="1:10" ht="16" x14ac:dyDescent="0.2">
      <c r="A28260" t="s">
        <v>12182</v>
      </c>
      <c r="B28260" t="s">
        <v>78670</v>
      </c>
      <c r="C28260" t="s">
        <v>78671</v>
      </c>
      <c r="D28260">
        <v>3</v>
      </c>
      <c r="E28260" t="s">
        <v>13</v>
      </c>
      <c r="F28260" t="s">
        <v>13</v>
      </c>
      <c r="G28260" t="s">
        <v>78672</v>
      </c>
      <c r="H28260" s="3" t="s">
        <v>78673</v>
      </c>
      <c r="I28260" t="s">
        <v>1658</v>
      </c>
      <c r="J28260" t="s">
        <v>12187</v>
      </c>
    </row>
    <row r="28261" spans="1:10" ht="16" x14ac:dyDescent="0.2">
      <c r="A28261" t="s">
        <v>57139</v>
      </c>
      <c r="B28261" t="s">
        <v>78674</v>
      </c>
      <c r="C28261" t="s">
        <v>78675</v>
      </c>
      <c r="D28261">
        <v>2</v>
      </c>
      <c r="E28261" t="s">
        <v>13</v>
      </c>
      <c r="F28261" t="s">
        <v>13</v>
      </c>
      <c r="G28261" t="s">
        <v>78676</v>
      </c>
      <c r="H28261" s="3" t="s">
        <v>78677</v>
      </c>
      <c r="I28261" t="s">
        <v>253</v>
      </c>
      <c r="J28261" t="s">
        <v>57142</v>
      </c>
    </row>
    <row r="28262" spans="1:10" ht="16" x14ac:dyDescent="0.2">
      <c r="A28262" t="s">
        <v>78678</v>
      </c>
      <c r="B28262" t="s">
        <v>78679</v>
      </c>
      <c r="C28262" t="s">
        <v>78680</v>
      </c>
      <c r="D28262">
        <v>3</v>
      </c>
      <c r="E28262" t="s">
        <v>1246</v>
      </c>
      <c r="F28262" t="s">
        <v>13</v>
      </c>
      <c r="G28262" t="s">
        <v>78681</v>
      </c>
      <c r="H28262" s="3" t="s">
        <v>78682</v>
      </c>
      <c r="I28262" t="s">
        <v>15269</v>
      </c>
      <c r="J28262" t="s">
        <v>78683</v>
      </c>
    </row>
    <row r="28263" spans="1:10" ht="16" x14ac:dyDescent="0.2">
      <c r="A28263" t="s">
        <v>78684</v>
      </c>
      <c r="B28263" t="s">
        <v>78685</v>
      </c>
      <c r="C28263" t="s">
        <v>78686</v>
      </c>
      <c r="D28263">
        <v>1</v>
      </c>
      <c r="E28263" t="s">
        <v>1246</v>
      </c>
      <c r="F28263" t="s">
        <v>13</v>
      </c>
      <c r="G28263" t="s">
        <v>78681</v>
      </c>
      <c r="H28263" s="3" t="s">
        <v>78687</v>
      </c>
      <c r="I28263" t="s">
        <v>15269</v>
      </c>
      <c r="J28263" t="s">
        <v>78688</v>
      </c>
    </row>
    <row r="28264" spans="1:10" ht="16" x14ac:dyDescent="0.2">
      <c r="A28264" t="s">
        <v>78689</v>
      </c>
      <c r="B28264" t="s">
        <v>78690</v>
      </c>
      <c r="C28264" t="s">
        <v>78691</v>
      </c>
      <c r="D28264">
        <v>1</v>
      </c>
      <c r="E28264" t="s">
        <v>1246</v>
      </c>
      <c r="F28264" t="s">
        <v>13</v>
      </c>
      <c r="G28264" t="s">
        <v>78681</v>
      </c>
      <c r="H28264" s="3" t="s">
        <v>78692</v>
      </c>
      <c r="I28264" t="s">
        <v>15269</v>
      </c>
      <c r="J28264" t="s">
        <v>78693</v>
      </c>
    </row>
    <row r="28265" spans="1:10" ht="16" x14ac:dyDescent="0.2">
      <c r="A28265" t="s">
        <v>78694</v>
      </c>
      <c r="B28265" t="s">
        <v>78695</v>
      </c>
      <c r="C28265" t="s">
        <v>78696</v>
      </c>
      <c r="D28265">
        <v>1</v>
      </c>
      <c r="E28265" t="s">
        <v>1246</v>
      </c>
      <c r="F28265" t="s">
        <v>13</v>
      </c>
      <c r="G28265" t="s">
        <v>78681</v>
      </c>
      <c r="H28265" s="3" t="s">
        <v>78682</v>
      </c>
      <c r="I28265" t="s">
        <v>15269</v>
      </c>
      <c r="J28265" t="s">
        <v>78697</v>
      </c>
    </row>
    <row r="28266" spans="1:10" ht="16" x14ac:dyDescent="0.2">
      <c r="A28266" t="s">
        <v>78698</v>
      </c>
      <c r="B28266" t="s">
        <v>78699</v>
      </c>
      <c r="C28266" t="s">
        <v>78700</v>
      </c>
      <c r="D28266">
        <v>2</v>
      </c>
      <c r="E28266" t="s">
        <v>1246</v>
      </c>
      <c r="F28266" t="s">
        <v>13</v>
      </c>
      <c r="G28266" t="s">
        <v>78681</v>
      </c>
      <c r="H28266" s="3" t="s">
        <v>78701</v>
      </c>
      <c r="I28266" t="s">
        <v>15269</v>
      </c>
      <c r="J28266" t="s">
        <v>78702</v>
      </c>
    </row>
    <row r="28267" spans="1:10" ht="16" x14ac:dyDescent="0.2">
      <c r="A28267" t="s">
        <v>19997</v>
      </c>
      <c r="B28267" t="s">
        <v>78703</v>
      </c>
      <c r="C28267" t="s">
        <v>78704</v>
      </c>
      <c r="D28267">
        <v>3</v>
      </c>
      <c r="E28267" t="s">
        <v>1246</v>
      </c>
      <c r="F28267" t="s">
        <v>13</v>
      </c>
      <c r="G28267" t="s">
        <v>78681</v>
      </c>
      <c r="H28267" s="3" t="s">
        <v>78682</v>
      </c>
      <c r="I28267" t="s">
        <v>15269</v>
      </c>
      <c r="J28267" t="s">
        <v>20001</v>
      </c>
    </row>
    <row r="28268" spans="1:10" ht="16" x14ac:dyDescent="0.2">
      <c r="A28268" t="s">
        <v>78694</v>
      </c>
      <c r="B28268" t="s">
        <v>78699</v>
      </c>
      <c r="C28268" t="s">
        <v>78700</v>
      </c>
      <c r="D28268">
        <v>2</v>
      </c>
      <c r="E28268" t="s">
        <v>1246</v>
      </c>
      <c r="F28268" t="s">
        <v>13</v>
      </c>
      <c r="G28268" t="s">
        <v>78681</v>
      </c>
      <c r="H28268" s="3" t="s">
        <v>78682</v>
      </c>
      <c r="I28268" t="s">
        <v>15269</v>
      </c>
      <c r="J28268" t="s">
        <v>78697</v>
      </c>
    </row>
    <row r="28269" spans="1:10" ht="16" x14ac:dyDescent="0.2">
      <c r="A28269" t="s">
        <v>78684</v>
      </c>
      <c r="B28269" t="s">
        <v>78705</v>
      </c>
      <c r="C28269" t="s">
        <v>78706</v>
      </c>
      <c r="D28269">
        <v>2</v>
      </c>
      <c r="E28269" t="s">
        <v>1246</v>
      </c>
      <c r="F28269" t="s">
        <v>13</v>
      </c>
      <c r="G28269" t="s">
        <v>78681</v>
      </c>
      <c r="H28269" s="3" t="s">
        <v>78687</v>
      </c>
      <c r="I28269" t="s">
        <v>15269</v>
      </c>
      <c r="J28269" t="s">
        <v>78688</v>
      </c>
    </row>
    <row r="28270" spans="1:10" ht="16" x14ac:dyDescent="0.2">
      <c r="A28270" t="s">
        <v>78678</v>
      </c>
      <c r="B28270" t="s">
        <v>78695</v>
      </c>
      <c r="C28270" t="s">
        <v>78696</v>
      </c>
      <c r="D28270">
        <v>1</v>
      </c>
      <c r="E28270" t="s">
        <v>1246</v>
      </c>
      <c r="F28270" t="s">
        <v>13</v>
      </c>
      <c r="G28270" t="s">
        <v>78681</v>
      </c>
      <c r="H28270" s="3" t="s">
        <v>78707</v>
      </c>
      <c r="I28270" t="s">
        <v>15269</v>
      </c>
      <c r="J28270" t="s">
        <v>78683</v>
      </c>
    </row>
    <row r="28271" spans="1:10" ht="16" x14ac:dyDescent="0.2">
      <c r="A28271" t="s">
        <v>78689</v>
      </c>
      <c r="B28271" t="s">
        <v>78708</v>
      </c>
      <c r="C28271" t="s">
        <v>78709</v>
      </c>
      <c r="D28271">
        <v>2</v>
      </c>
      <c r="E28271" t="s">
        <v>1246</v>
      </c>
      <c r="F28271" t="s">
        <v>13</v>
      </c>
      <c r="G28271" t="s">
        <v>78681</v>
      </c>
      <c r="H28271" s="3" t="s">
        <v>78701</v>
      </c>
      <c r="I28271" t="s">
        <v>15269</v>
      </c>
      <c r="J28271" t="s">
        <v>78693</v>
      </c>
    </row>
    <row r="28272" spans="1:10" ht="16" x14ac:dyDescent="0.2">
      <c r="A28272" t="s">
        <v>78694</v>
      </c>
      <c r="B28272" t="s">
        <v>78710</v>
      </c>
      <c r="C28272" t="s">
        <v>78711</v>
      </c>
      <c r="D28272">
        <v>3</v>
      </c>
      <c r="E28272" t="s">
        <v>1246</v>
      </c>
      <c r="F28272" t="s">
        <v>13</v>
      </c>
      <c r="G28272" t="s">
        <v>78681</v>
      </c>
      <c r="H28272" s="3" t="s">
        <v>78682</v>
      </c>
      <c r="I28272" t="s">
        <v>15269</v>
      </c>
      <c r="J28272" t="s">
        <v>78697</v>
      </c>
    </row>
    <row r="28273" spans="1:10" ht="16" x14ac:dyDescent="0.2">
      <c r="A28273" t="s">
        <v>78678</v>
      </c>
      <c r="B28273" t="s">
        <v>78699</v>
      </c>
      <c r="C28273" t="s">
        <v>78700</v>
      </c>
      <c r="D28273">
        <v>2</v>
      </c>
      <c r="E28273" t="s">
        <v>1246</v>
      </c>
      <c r="F28273" t="s">
        <v>13</v>
      </c>
      <c r="G28273" t="s">
        <v>78681</v>
      </c>
      <c r="H28273" s="3" t="s">
        <v>78707</v>
      </c>
      <c r="I28273" t="s">
        <v>15269</v>
      </c>
      <c r="J28273" t="s">
        <v>78683</v>
      </c>
    </row>
    <row r="28274" spans="1:10" ht="16" x14ac:dyDescent="0.2">
      <c r="A28274" t="s">
        <v>78698</v>
      </c>
      <c r="B28274" t="s">
        <v>78695</v>
      </c>
      <c r="C28274" t="s">
        <v>78696</v>
      </c>
      <c r="D28274">
        <v>1</v>
      </c>
      <c r="E28274" t="s">
        <v>1246</v>
      </c>
      <c r="F28274" t="s">
        <v>13</v>
      </c>
      <c r="G28274" t="s">
        <v>78681</v>
      </c>
      <c r="H28274" s="3" t="s">
        <v>78701</v>
      </c>
      <c r="I28274" t="s">
        <v>15269</v>
      </c>
      <c r="J28274" t="s">
        <v>78702</v>
      </c>
    </row>
    <row r="28275" spans="1:10" ht="32" x14ac:dyDescent="0.2">
      <c r="A28275" t="s">
        <v>12061</v>
      </c>
      <c r="B28275" t="s">
        <v>78712</v>
      </c>
      <c r="C28275" t="s">
        <v>78713</v>
      </c>
      <c r="D28275">
        <v>3</v>
      </c>
      <c r="E28275" t="s">
        <v>13</v>
      </c>
      <c r="F28275" t="s">
        <v>13</v>
      </c>
      <c r="G28275" t="s">
        <v>78714</v>
      </c>
      <c r="H28275" s="3" t="s">
        <v>78715</v>
      </c>
      <c r="I28275" t="s">
        <v>524</v>
      </c>
      <c r="J28275" t="s">
        <v>12065</v>
      </c>
    </row>
    <row r="28276" spans="1:10" ht="16" x14ac:dyDescent="0.2">
      <c r="A28276" t="s">
        <v>2923</v>
      </c>
      <c r="B28276" t="s">
        <v>78716</v>
      </c>
      <c r="C28276" t="s">
        <v>78717</v>
      </c>
      <c r="D28276">
        <v>4</v>
      </c>
      <c r="E28276" t="s">
        <v>13</v>
      </c>
      <c r="F28276" t="s">
        <v>13</v>
      </c>
      <c r="G28276" t="s">
        <v>78718</v>
      </c>
      <c r="H28276" s="3" t="s">
        <v>2927</v>
      </c>
      <c r="I28276" t="s">
        <v>62</v>
      </c>
      <c r="J28276" t="s">
        <v>2928</v>
      </c>
    </row>
    <row r="28277" spans="1:10" ht="16" x14ac:dyDescent="0.2">
      <c r="A28277" t="s">
        <v>76277</v>
      </c>
      <c r="B28277" t="s">
        <v>43898</v>
      </c>
      <c r="C28277" t="s">
        <v>43899</v>
      </c>
      <c r="D28277">
        <v>1</v>
      </c>
      <c r="E28277" t="s">
        <v>13</v>
      </c>
      <c r="F28277" t="s">
        <v>13</v>
      </c>
      <c r="G28277" t="s">
        <v>78719</v>
      </c>
      <c r="H28277" s="3" t="s">
        <v>78720</v>
      </c>
      <c r="I28277" t="s">
        <v>315</v>
      </c>
      <c r="J28277" t="s">
        <v>76279</v>
      </c>
    </row>
    <row r="28278" spans="1:10" ht="16" x14ac:dyDescent="0.2">
      <c r="A28278" t="s">
        <v>14642</v>
      </c>
      <c r="B28278" t="s">
        <v>78721</v>
      </c>
      <c r="C28278" t="s">
        <v>78722</v>
      </c>
      <c r="D28278">
        <v>1</v>
      </c>
      <c r="E28278" t="s">
        <v>13</v>
      </c>
      <c r="F28278" t="s">
        <v>13</v>
      </c>
      <c r="G28278" t="s">
        <v>78723</v>
      </c>
      <c r="H28278" s="3" t="s">
        <v>78724</v>
      </c>
      <c r="I28278" t="s">
        <v>315</v>
      </c>
      <c r="J28278" t="s">
        <v>14647</v>
      </c>
    </row>
    <row r="28279" spans="1:10" ht="16" x14ac:dyDescent="0.2">
      <c r="A28279" t="s">
        <v>35318</v>
      </c>
      <c r="B28279" t="s">
        <v>78725</v>
      </c>
      <c r="C28279" t="s">
        <v>78726</v>
      </c>
      <c r="D28279">
        <v>4</v>
      </c>
      <c r="E28279" t="s">
        <v>13</v>
      </c>
      <c r="F28279" t="s">
        <v>13</v>
      </c>
      <c r="G28279" t="s">
        <v>78727</v>
      </c>
      <c r="H28279" s="3" t="s">
        <v>78728</v>
      </c>
      <c r="I28279" t="s">
        <v>3979</v>
      </c>
      <c r="J28279" t="s">
        <v>35319</v>
      </c>
    </row>
    <row r="28280" spans="1:10" ht="16" x14ac:dyDescent="0.2">
      <c r="A28280" t="s">
        <v>25010</v>
      </c>
      <c r="B28280" t="s">
        <v>78729</v>
      </c>
      <c r="C28280" t="s">
        <v>78730</v>
      </c>
      <c r="D28280">
        <v>2</v>
      </c>
      <c r="E28280" t="s">
        <v>13</v>
      </c>
      <c r="F28280" t="s">
        <v>13</v>
      </c>
      <c r="G28280" t="s">
        <v>78727</v>
      </c>
      <c r="H28280" s="3" t="s">
        <v>78731</v>
      </c>
      <c r="I28280" t="s">
        <v>3979</v>
      </c>
      <c r="J28280" t="s">
        <v>25015</v>
      </c>
    </row>
    <row r="28281" spans="1:10" ht="16" x14ac:dyDescent="0.2">
      <c r="A28281" t="s">
        <v>23276</v>
      </c>
      <c r="B28281" t="s">
        <v>19148</v>
      </c>
      <c r="C28281" t="s">
        <v>19149</v>
      </c>
      <c r="D28281">
        <v>5</v>
      </c>
      <c r="E28281" t="s">
        <v>13</v>
      </c>
      <c r="F28281" t="s">
        <v>13</v>
      </c>
      <c r="G28281" t="s">
        <v>78727</v>
      </c>
      <c r="H28281" s="3" t="s">
        <v>78732</v>
      </c>
      <c r="I28281" t="s">
        <v>3979</v>
      </c>
      <c r="J28281" t="s">
        <v>23279</v>
      </c>
    </row>
    <row r="28282" spans="1:10" ht="32" x14ac:dyDescent="0.2">
      <c r="A28282" t="s">
        <v>17602</v>
      </c>
      <c r="B28282" t="s">
        <v>17622</v>
      </c>
      <c r="C28282" t="s">
        <v>17623</v>
      </c>
      <c r="D28282">
        <v>1</v>
      </c>
      <c r="E28282" t="s">
        <v>13</v>
      </c>
      <c r="F28282" t="s">
        <v>13</v>
      </c>
      <c r="G28282" t="s">
        <v>78727</v>
      </c>
      <c r="H28282" s="3" t="s">
        <v>78733</v>
      </c>
      <c r="I28282" t="s">
        <v>3979</v>
      </c>
      <c r="J28282" t="s">
        <v>17607</v>
      </c>
    </row>
    <row r="28283" spans="1:10" ht="16" x14ac:dyDescent="0.2">
      <c r="A28283" t="s">
        <v>25010</v>
      </c>
      <c r="B28283" t="s">
        <v>78734</v>
      </c>
      <c r="C28283" t="s">
        <v>78735</v>
      </c>
      <c r="D28283">
        <v>3</v>
      </c>
      <c r="E28283" t="s">
        <v>13</v>
      </c>
      <c r="F28283" t="s">
        <v>13</v>
      </c>
      <c r="G28283" t="s">
        <v>78727</v>
      </c>
      <c r="H28283" s="3" t="s">
        <v>78731</v>
      </c>
      <c r="I28283" t="s">
        <v>3979</v>
      </c>
      <c r="J28283" t="s">
        <v>25015</v>
      </c>
    </row>
    <row r="28284" spans="1:10" ht="16" x14ac:dyDescent="0.2">
      <c r="A28284" t="s">
        <v>16858</v>
      </c>
      <c r="B28284" t="s">
        <v>35422</v>
      </c>
      <c r="C28284" t="s">
        <v>35423</v>
      </c>
      <c r="D28284">
        <v>1</v>
      </c>
      <c r="E28284" t="s">
        <v>13</v>
      </c>
      <c r="F28284" t="s">
        <v>13</v>
      </c>
      <c r="G28284" t="s">
        <v>78736</v>
      </c>
      <c r="H28284" s="3" t="s">
        <v>78737</v>
      </c>
      <c r="I28284" t="s">
        <v>3979</v>
      </c>
      <c r="J28284" t="s">
        <v>16863</v>
      </c>
    </row>
    <row r="28285" spans="1:10" ht="16" x14ac:dyDescent="0.2">
      <c r="A28285" t="s">
        <v>17615</v>
      </c>
      <c r="B28285" t="s">
        <v>35422</v>
      </c>
      <c r="C28285" t="s">
        <v>35423</v>
      </c>
      <c r="D28285">
        <v>2</v>
      </c>
      <c r="E28285" t="s">
        <v>13</v>
      </c>
      <c r="F28285" t="s">
        <v>13</v>
      </c>
      <c r="G28285" t="s">
        <v>78736</v>
      </c>
      <c r="H28285" s="3" t="s">
        <v>78738</v>
      </c>
      <c r="I28285" t="s">
        <v>3979</v>
      </c>
      <c r="J28285" t="s">
        <v>17616</v>
      </c>
    </row>
    <row r="28286" spans="1:10" ht="16" x14ac:dyDescent="0.2">
      <c r="A28286" t="s">
        <v>78739</v>
      </c>
      <c r="B28286" t="s">
        <v>35422</v>
      </c>
      <c r="C28286" t="s">
        <v>35423</v>
      </c>
      <c r="D28286">
        <v>1</v>
      </c>
      <c r="E28286" t="s">
        <v>13</v>
      </c>
      <c r="F28286" t="s">
        <v>13</v>
      </c>
      <c r="G28286" t="s">
        <v>78736</v>
      </c>
      <c r="H28286" s="3" t="s">
        <v>78740</v>
      </c>
      <c r="I28286" t="s">
        <v>3979</v>
      </c>
      <c r="J28286" t="s">
        <v>78741</v>
      </c>
    </row>
    <row r="28287" spans="1:10" ht="16" x14ac:dyDescent="0.2">
      <c r="A28287" t="s">
        <v>58417</v>
      </c>
      <c r="B28287" t="s">
        <v>35741</v>
      </c>
      <c r="C28287" t="s">
        <v>35742</v>
      </c>
      <c r="D28287">
        <v>2</v>
      </c>
      <c r="E28287" t="s">
        <v>13</v>
      </c>
      <c r="F28287" t="s">
        <v>13</v>
      </c>
      <c r="G28287" t="s">
        <v>78736</v>
      </c>
      <c r="H28287" s="3" t="s">
        <v>78742</v>
      </c>
      <c r="I28287" t="s">
        <v>3979</v>
      </c>
      <c r="J28287" t="s">
        <v>58422</v>
      </c>
    </row>
    <row r="28288" spans="1:10" ht="16" x14ac:dyDescent="0.2">
      <c r="A28288" t="s">
        <v>35816</v>
      </c>
      <c r="B28288" t="s">
        <v>35422</v>
      </c>
      <c r="C28288" t="s">
        <v>35423</v>
      </c>
      <c r="D28288">
        <v>1</v>
      </c>
      <c r="E28288" t="s">
        <v>13</v>
      </c>
      <c r="F28288" t="s">
        <v>13</v>
      </c>
      <c r="G28288" t="s">
        <v>78736</v>
      </c>
      <c r="H28288" s="3" t="s">
        <v>78737</v>
      </c>
      <c r="I28288" t="s">
        <v>3979</v>
      </c>
      <c r="J28288" t="s">
        <v>35819</v>
      </c>
    </row>
    <row r="28289" spans="1:10" ht="16" x14ac:dyDescent="0.2">
      <c r="A28289" t="s">
        <v>78743</v>
      </c>
      <c r="B28289" t="s">
        <v>35422</v>
      </c>
      <c r="C28289" t="s">
        <v>35423</v>
      </c>
      <c r="D28289">
        <v>1</v>
      </c>
      <c r="E28289" t="s">
        <v>13</v>
      </c>
      <c r="F28289" t="s">
        <v>13</v>
      </c>
      <c r="G28289" t="s">
        <v>78736</v>
      </c>
      <c r="H28289" s="3" t="s">
        <v>78737</v>
      </c>
      <c r="I28289" t="s">
        <v>3979</v>
      </c>
      <c r="J28289" t="s">
        <v>78744</v>
      </c>
    </row>
    <row r="28290" spans="1:10" ht="16" x14ac:dyDescent="0.2">
      <c r="A28290" t="s">
        <v>17689</v>
      </c>
      <c r="B28290" t="s">
        <v>35422</v>
      </c>
      <c r="C28290" t="s">
        <v>35423</v>
      </c>
      <c r="D28290">
        <v>2</v>
      </c>
      <c r="E28290" t="s">
        <v>13</v>
      </c>
      <c r="F28290" t="s">
        <v>13</v>
      </c>
      <c r="G28290" t="s">
        <v>78736</v>
      </c>
      <c r="H28290" s="3" t="s">
        <v>78738</v>
      </c>
      <c r="I28290" t="s">
        <v>3979</v>
      </c>
      <c r="J28290" t="s">
        <v>17690</v>
      </c>
    </row>
    <row r="28291" spans="1:10" ht="16" x14ac:dyDescent="0.2">
      <c r="A28291" t="s">
        <v>19919</v>
      </c>
      <c r="B28291" t="s">
        <v>35422</v>
      </c>
      <c r="C28291" t="s">
        <v>35423</v>
      </c>
      <c r="D28291">
        <v>2</v>
      </c>
      <c r="E28291" t="s">
        <v>13</v>
      </c>
      <c r="F28291" t="s">
        <v>13</v>
      </c>
      <c r="G28291" t="s">
        <v>78736</v>
      </c>
      <c r="H28291" s="3" t="s">
        <v>78737</v>
      </c>
      <c r="I28291" t="s">
        <v>3979</v>
      </c>
      <c r="J28291" t="s">
        <v>19922</v>
      </c>
    </row>
    <row r="28292" spans="1:10" ht="16" x14ac:dyDescent="0.2">
      <c r="A28292" t="s">
        <v>19919</v>
      </c>
      <c r="B28292" t="s">
        <v>35741</v>
      </c>
      <c r="C28292" t="s">
        <v>35742</v>
      </c>
      <c r="D28292">
        <v>1</v>
      </c>
      <c r="E28292" t="s">
        <v>13</v>
      </c>
      <c r="F28292" t="s">
        <v>13</v>
      </c>
      <c r="G28292" t="s">
        <v>78736</v>
      </c>
      <c r="H28292" s="3" t="s">
        <v>78737</v>
      </c>
      <c r="I28292" t="s">
        <v>3979</v>
      </c>
      <c r="J28292" t="s">
        <v>19922</v>
      </c>
    </row>
    <row r="28293" spans="1:10" ht="16" x14ac:dyDescent="0.2">
      <c r="A28293" t="s">
        <v>17602</v>
      </c>
      <c r="B28293" t="s">
        <v>35422</v>
      </c>
      <c r="C28293" t="s">
        <v>35423</v>
      </c>
      <c r="D28293">
        <v>2</v>
      </c>
      <c r="E28293" t="s">
        <v>13</v>
      </c>
      <c r="F28293" t="s">
        <v>13</v>
      </c>
      <c r="G28293" t="s">
        <v>78736</v>
      </c>
      <c r="H28293" s="3" t="s">
        <v>78742</v>
      </c>
      <c r="I28293" t="s">
        <v>3979</v>
      </c>
      <c r="J28293" t="s">
        <v>17607</v>
      </c>
    </row>
    <row r="28294" spans="1:10" ht="16" x14ac:dyDescent="0.2">
      <c r="A28294" t="s">
        <v>17602</v>
      </c>
      <c r="B28294" t="s">
        <v>35741</v>
      </c>
      <c r="C28294" t="s">
        <v>35742</v>
      </c>
      <c r="D28294">
        <v>3</v>
      </c>
      <c r="E28294" t="s">
        <v>13</v>
      </c>
      <c r="F28294" t="s">
        <v>13</v>
      </c>
      <c r="G28294" t="s">
        <v>78736</v>
      </c>
      <c r="H28294" s="3" t="s">
        <v>78742</v>
      </c>
      <c r="I28294" t="s">
        <v>3979</v>
      </c>
      <c r="J28294" t="s">
        <v>17607</v>
      </c>
    </row>
    <row r="28295" spans="1:10" ht="16" x14ac:dyDescent="0.2">
      <c r="A28295" t="s">
        <v>35816</v>
      </c>
      <c r="B28295" t="s">
        <v>35741</v>
      </c>
      <c r="C28295" t="s">
        <v>35742</v>
      </c>
      <c r="D28295">
        <v>2</v>
      </c>
      <c r="E28295" t="s">
        <v>13</v>
      </c>
      <c r="F28295" t="s">
        <v>13</v>
      </c>
      <c r="G28295" t="s">
        <v>78736</v>
      </c>
      <c r="H28295" s="3" t="s">
        <v>78737</v>
      </c>
      <c r="I28295" t="s">
        <v>3979</v>
      </c>
      <c r="J28295" t="s">
        <v>35819</v>
      </c>
    </row>
    <row r="28296" spans="1:10" ht="16" x14ac:dyDescent="0.2">
      <c r="A28296" t="s">
        <v>17631</v>
      </c>
      <c r="B28296" t="s">
        <v>35422</v>
      </c>
      <c r="C28296" t="s">
        <v>35423</v>
      </c>
      <c r="D28296">
        <v>2</v>
      </c>
      <c r="E28296" t="s">
        <v>13</v>
      </c>
      <c r="F28296" t="s">
        <v>13</v>
      </c>
      <c r="G28296" t="s">
        <v>78736</v>
      </c>
      <c r="H28296" s="3" t="s">
        <v>78738</v>
      </c>
      <c r="I28296" t="s">
        <v>3979</v>
      </c>
      <c r="J28296" t="s">
        <v>17634</v>
      </c>
    </row>
    <row r="28297" spans="1:10" ht="16" x14ac:dyDescent="0.2">
      <c r="A28297" t="s">
        <v>16858</v>
      </c>
      <c r="B28297" t="s">
        <v>35741</v>
      </c>
      <c r="C28297" t="s">
        <v>35742</v>
      </c>
      <c r="D28297">
        <v>2</v>
      </c>
      <c r="E28297" t="s">
        <v>13</v>
      </c>
      <c r="F28297" t="s">
        <v>13</v>
      </c>
      <c r="G28297" t="s">
        <v>78736</v>
      </c>
      <c r="H28297" s="3" t="s">
        <v>78737</v>
      </c>
      <c r="I28297" t="s">
        <v>3979</v>
      </c>
      <c r="J28297" t="s">
        <v>16863</v>
      </c>
    </row>
    <row r="28298" spans="1:10" ht="16" x14ac:dyDescent="0.2">
      <c r="A28298" t="s">
        <v>20103</v>
      </c>
      <c r="B28298" t="s">
        <v>35741</v>
      </c>
      <c r="C28298" t="s">
        <v>35742</v>
      </c>
      <c r="D28298">
        <v>2</v>
      </c>
      <c r="E28298" t="s">
        <v>13</v>
      </c>
      <c r="F28298" t="s">
        <v>13</v>
      </c>
      <c r="G28298" t="s">
        <v>78736</v>
      </c>
      <c r="H28298" s="3" t="s">
        <v>78737</v>
      </c>
      <c r="I28298" t="s">
        <v>3979</v>
      </c>
      <c r="J28298" t="s">
        <v>20108</v>
      </c>
    </row>
    <row r="28299" spans="1:10" ht="16" x14ac:dyDescent="0.2">
      <c r="A28299" t="s">
        <v>17627</v>
      </c>
      <c r="B28299" t="s">
        <v>35741</v>
      </c>
      <c r="C28299" t="s">
        <v>35742</v>
      </c>
      <c r="D28299">
        <v>3</v>
      </c>
      <c r="E28299" t="s">
        <v>13</v>
      </c>
      <c r="F28299" t="s">
        <v>13</v>
      </c>
      <c r="G28299" t="s">
        <v>78736</v>
      </c>
      <c r="H28299" s="3" t="s">
        <v>78742</v>
      </c>
      <c r="I28299" t="s">
        <v>3979</v>
      </c>
      <c r="J28299" t="s">
        <v>17630</v>
      </c>
    </row>
    <row r="28300" spans="1:10" ht="16" x14ac:dyDescent="0.2">
      <c r="A28300" t="s">
        <v>78745</v>
      </c>
      <c r="B28300" t="s">
        <v>35422</v>
      </c>
      <c r="C28300" t="s">
        <v>35423</v>
      </c>
      <c r="D28300">
        <v>1</v>
      </c>
      <c r="E28300" t="s">
        <v>13</v>
      </c>
      <c r="F28300" t="s">
        <v>13</v>
      </c>
      <c r="G28300" t="s">
        <v>78736</v>
      </c>
      <c r="H28300" s="3" t="s">
        <v>78742</v>
      </c>
      <c r="I28300" t="s">
        <v>3979</v>
      </c>
      <c r="J28300" t="s">
        <v>78746</v>
      </c>
    </row>
    <row r="28301" spans="1:10" ht="16" x14ac:dyDescent="0.2">
      <c r="A28301" t="s">
        <v>17608</v>
      </c>
      <c r="B28301" t="s">
        <v>35422</v>
      </c>
      <c r="C28301" t="s">
        <v>35423</v>
      </c>
      <c r="D28301">
        <v>2</v>
      </c>
      <c r="E28301" t="s">
        <v>13</v>
      </c>
      <c r="F28301" t="s">
        <v>13</v>
      </c>
      <c r="G28301" t="s">
        <v>78736</v>
      </c>
      <c r="H28301" s="3" t="s">
        <v>78738</v>
      </c>
      <c r="I28301" t="s">
        <v>3979</v>
      </c>
      <c r="J28301" t="s">
        <v>17610</v>
      </c>
    </row>
    <row r="28302" spans="1:10" ht="16" x14ac:dyDescent="0.2">
      <c r="A28302" t="s">
        <v>77305</v>
      </c>
      <c r="B28302" t="s">
        <v>78747</v>
      </c>
      <c r="C28302" t="s">
        <v>78748</v>
      </c>
      <c r="D28302">
        <v>4</v>
      </c>
      <c r="E28302" t="s">
        <v>13</v>
      </c>
      <c r="F28302" t="s">
        <v>13</v>
      </c>
      <c r="G28302" t="s">
        <v>78736</v>
      </c>
      <c r="H28302" s="3" t="s">
        <v>78749</v>
      </c>
      <c r="I28302" t="s">
        <v>3979</v>
      </c>
      <c r="J28302" t="s">
        <v>77307</v>
      </c>
    </row>
    <row r="28303" spans="1:10" ht="16" x14ac:dyDescent="0.2">
      <c r="A28303" t="s">
        <v>17672</v>
      </c>
      <c r="B28303" t="s">
        <v>35422</v>
      </c>
      <c r="C28303" t="s">
        <v>35423</v>
      </c>
      <c r="D28303">
        <v>1</v>
      </c>
      <c r="E28303" t="s">
        <v>13</v>
      </c>
      <c r="F28303" t="s">
        <v>13</v>
      </c>
      <c r="G28303" t="s">
        <v>78736</v>
      </c>
      <c r="H28303" s="3" t="s">
        <v>78740</v>
      </c>
      <c r="I28303" t="s">
        <v>3979</v>
      </c>
      <c r="J28303" t="s">
        <v>17673</v>
      </c>
    </row>
    <row r="28304" spans="1:10" ht="16" x14ac:dyDescent="0.2">
      <c r="A28304" t="s">
        <v>77305</v>
      </c>
      <c r="B28304" t="s">
        <v>35422</v>
      </c>
      <c r="C28304" t="s">
        <v>35423</v>
      </c>
      <c r="D28304">
        <v>1</v>
      </c>
      <c r="E28304" t="s">
        <v>13</v>
      </c>
      <c r="F28304" t="s">
        <v>13</v>
      </c>
      <c r="G28304" t="s">
        <v>78736</v>
      </c>
      <c r="H28304" s="3" t="s">
        <v>78740</v>
      </c>
      <c r="I28304" t="s">
        <v>3979</v>
      </c>
      <c r="J28304" t="s">
        <v>77307</v>
      </c>
    </row>
    <row r="28305" spans="1:10" ht="16" x14ac:dyDescent="0.2">
      <c r="A28305" t="s">
        <v>17672</v>
      </c>
      <c r="B28305" t="s">
        <v>78747</v>
      </c>
      <c r="C28305" t="s">
        <v>78748</v>
      </c>
      <c r="D28305">
        <v>3</v>
      </c>
      <c r="E28305" t="s">
        <v>13</v>
      </c>
      <c r="F28305" t="s">
        <v>13</v>
      </c>
      <c r="G28305" t="s">
        <v>78736</v>
      </c>
      <c r="H28305" s="3" t="s">
        <v>78750</v>
      </c>
      <c r="I28305" t="s">
        <v>3979</v>
      </c>
      <c r="J28305" t="s">
        <v>17673</v>
      </c>
    </row>
    <row r="28306" spans="1:10" ht="16" x14ac:dyDescent="0.2">
      <c r="A28306" t="s">
        <v>20103</v>
      </c>
      <c r="B28306" t="s">
        <v>35422</v>
      </c>
      <c r="C28306" t="s">
        <v>35423</v>
      </c>
      <c r="D28306">
        <v>1</v>
      </c>
      <c r="E28306" t="s">
        <v>13</v>
      </c>
      <c r="F28306" t="s">
        <v>13</v>
      </c>
      <c r="G28306" t="s">
        <v>78736</v>
      </c>
      <c r="H28306" s="3" t="s">
        <v>78737</v>
      </c>
      <c r="I28306" t="s">
        <v>3979</v>
      </c>
      <c r="J28306" t="s">
        <v>20108</v>
      </c>
    </row>
    <row r="28307" spans="1:10" ht="16" x14ac:dyDescent="0.2">
      <c r="A28307" t="s">
        <v>25328</v>
      </c>
      <c r="B28307" t="s">
        <v>78747</v>
      </c>
      <c r="C28307" t="s">
        <v>78748</v>
      </c>
      <c r="D28307">
        <v>4</v>
      </c>
      <c r="E28307" t="s">
        <v>13</v>
      </c>
      <c r="F28307" t="s">
        <v>13</v>
      </c>
      <c r="G28307" t="s">
        <v>78736</v>
      </c>
      <c r="H28307" s="3" t="s">
        <v>78737</v>
      </c>
      <c r="I28307" t="s">
        <v>3979</v>
      </c>
      <c r="J28307" t="s">
        <v>25330</v>
      </c>
    </row>
    <row r="28308" spans="1:10" ht="32" x14ac:dyDescent="0.2">
      <c r="A28308" t="s">
        <v>17663</v>
      </c>
      <c r="B28308" t="s">
        <v>35422</v>
      </c>
      <c r="C28308" t="s">
        <v>35423</v>
      </c>
      <c r="D28308">
        <v>2</v>
      </c>
      <c r="E28308" t="s">
        <v>13</v>
      </c>
      <c r="F28308" t="s">
        <v>13</v>
      </c>
      <c r="G28308" t="s">
        <v>78736</v>
      </c>
      <c r="H28308" s="3" t="s">
        <v>78751</v>
      </c>
      <c r="I28308" t="s">
        <v>3979</v>
      </c>
      <c r="J28308" t="s">
        <v>17664</v>
      </c>
    </row>
    <row r="28309" spans="1:10" ht="16" x14ac:dyDescent="0.2">
      <c r="A28309" t="s">
        <v>17627</v>
      </c>
      <c r="B28309" t="s">
        <v>35422</v>
      </c>
      <c r="C28309" t="s">
        <v>35423</v>
      </c>
      <c r="D28309">
        <v>2</v>
      </c>
      <c r="E28309" t="s">
        <v>13</v>
      </c>
      <c r="F28309" t="s">
        <v>13</v>
      </c>
      <c r="G28309" t="s">
        <v>78736</v>
      </c>
      <c r="H28309" s="3" t="s">
        <v>78742</v>
      </c>
      <c r="I28309" t="s">
        <v>3979</v>
      </c>
      <c r="J28309" t="s">
        <v>17630</v>
      </c>
    </row>
    <row r="28310" spans="1:10" ht="16" x14ac:dyDescent="0.2">
      <c r="A28310" t="s">
        <v>58417</v>
      </c>
      <c r="B28310" t="s">
        <v>78752</v>
      </c>
      <c r="C28310" t="s">
        <v>78753</v>
      </c>
      <c r="D28310">
        <v>3</v>
      </c>
      <c r="E28310" t="s">
        <v>13</v>
      </c>
      <c r="F28310" t="s">
        <v>13</v>
      </c>
      <c r="G28310" t="s">
        <v>78736</v>
      </c>
      <c r="H28310" s="3" t="s">
        <v>78750</v>
      </c>
      <c r="I28310" t="s">
        <v>3979</v>
      </c>
      <c r="J28310" t="s">
        <v>58422</v>
      </c>
    </row>
    <row r="28311" spans="1:10" ht="16" x14ac:dyDescent="0.2">
      <c r="A28311" t="s">
        <v>35421</v>
      </c>
      <c r="B28311" t="s">
        <v>35741</v>
      </c>
      <c r="C28311" t="s">
        <v>35742</v>
      </c>
      <c r="D28311">
        <v>2</v>
      </c>
      <c r="E28311" t="s">
        <v>13</v>
      </c>
      <c r="F28311" t="s">
        <v>13</v>
      </c>
      <c r="G28311" t="s">
        <v>78736</v>
      </c>
      <c r="H28311" s="3" t="s">
        <v>78742</v>
      </c>
      <c r="I28311" t="s">
        <v>3979</v>
      </c>
      <c r="J28311" t="s">
        <v>35424</v>
      </c>
    </row>
    <row r="28312" spans="1:10" ht="16" x14ac:dyDescent="0.2">
      <c r="A28312" t="s">
        <v>25328</v>
      </c>
      <c r="B28312" t="s">
        <v>35422</v>
      </c>
      <c r="C28312" t="s">
        <v>35423</v>
      </c>
      <c r="D28312">
        <v>1</v>
      </c>
      <c r="E28312" t="s">
        <v>13</v>
      </c>
      <c r="F28312" t="s">
        <v>13</v>
      </c>
      <c r="G28312" t="s">
        <v>78736</v>
      </c>
      <c r="H28312" s="3" t="s">
        <v>78737</v>
      </c>
      <c r="I28312" t="s">
        <v>3979</v>
      </c>
      <c r="J28312" t="s">
        <v>25330</v>
      </c>
    </row>
    <row r="28313" spans="1:10" ht="16" x14ac:dyDescent="0.2">
      <c r="A28313" t="s">
        <v>58417</v>
      </c>
      <c r="B28313" t="s">
        <v>35422</v>
      </c>
      <c r="C28313" t="s">
        <v>35423</v>
      </c>
      <c r="D28313">
        <v>1</v>
      </c>
      <c r="E28313" t="s">
        <v>13</v>
      </c>
      <c r="F28313" t="s">
        <v>13</v>
      </c>
      <c r="G28313" t="s">
        <v>78736</v>
      </c>
      <c r="H28313" s="3" t="s">
        <v>78742</v>
      </c>
      <c r="I28313" t="s">
        <v>3979</v>
      </c>
      <c r="J28313" t="s">
        <v>58422</v>
      </c>
    </row>
    <row r="28314" spans="1:10" ht="16" x14ac:dyDescent="0.2">
      <c r="A28314" t="s">
        <v>78754</v>
      </c>
      <c r="B28314" t="s">
        <v>78755</v>
      </c>
      <c r="C28314" t="s">
        <v>78756</v>
      </c>
      <c r="D28314">
        <v>1</v>
      </c>
      <c r="E28314" t="s">
        <v>13</v>
      </c>
      <c r="F28314" t="s">
        <v>13</v>
      </c>
      <c r="G28314" t="s">
        <v>78757</v>
      </c>
      <c r="H28314" s="3" t="s">
        <v>78758</v>
      </c>
      <c r="I28314" t="s">
        <v>3979</v>
      </c>
      <c r="J28314" t="s">
        <v>78759</v>
      </c>
    </row>
    <row r="28315" spans="1:10" ht="16" x14ac:dyDescent="0.2">
      <c r="A28315" t="s">
        <v>78760</v>
      </c>
      <c r="B28315" t="s">
        <v>78761</v>
      </c>
      <c r="C28315" t="s">
        <v>78762</v>
      </c>
      <c r="D28315">
        <v>1</v>
      </c>
      <c r="E28315" t="s">
        <v>13</v>
      </c>
      <c r="F28315" t="s">
        <v>13</v>
      </c>
      <c r="G28315" t="s">
        <v>78763</v>
      </c>
      <c r="H28315" s="3" t="s">
        <v>78764</v>
      </c>
      <c r="I28315" t="s">
        <v>3744</v>
      </c>
      <c r="J28315" t="s">
        <v>78765</v>
      </c>
    </row>
    <row r="28316" spans="1:10" ht="16" x14ac:dyDescent="0.2">
      <c r="A28316" t="s">
        <v>8710</v>
      </c>
      <c r="B28316" t="s">
        <v>78766</v>
      </c>
      <c r="C28316" t="s">
        <v>78767</v>
      </c>
      <c r="D28316">
        <v>4</v>
      </c>
      <c r="E28316" t="s">
        <v>13</v>
      </c>
      <c r="F28316" t="s">
        <v>13</v>
      </c>
      <c r="G28316" t="s">
        <v>78763</v>
      </c>
      <c r="H28316" s="3" t="s">
        <v>78768</v>
      </c>
      <c r="I28316" t="s">
        <v>3744</v>
      </c>
      <c r="J28316" t="s">
        <v>8715</v>
      </c>
    </row>
    <row r="28317" spans="1:10" ht="16" x14ac:dyDescent="0.2">
      <c r="A28317" t="s">
        <v>27689</v>
      </c>
      <c r="B28317" t="s">
        <v>78769</v>
      </c>
      <c r="C28317" t="s">
        <v>78770</v>
      </c>
      <c r="D28317">
        <v>2</v>
      </c>
      <c r="E28317" t="s">
        <v>13</v>
      </c>
      <c r="F28317" t="s">
        <v>13</v>
      </c>
      <c r="G28317" t="s">
        <v>78763</v>
      </c>
      <c r="H28317" s="3" t="s">
        <v>78771</v>
      </c>
      <c r="I28317" t="s">
        <v>3744</v>
      </c>
      <c r="J28317" t="s">
        <v>27692</v>
      </c>
    </row>
    <row r="28318" spans="1:10" ht="16" x14ac:dyDescent="0.2">
      <c r="A28318" t="s">
        <v>8710</v>
      </c>
      <c r="B28318" t="s">
        <v>78772</v>
      </c>
      <c r="C28318" t="s">
        <v>78773</v>
      </c>
      <c r="D28318">
        <v>3</v>
      </c>
      <c r="E28318" t="s">
        <v>13</v>
      </c>
      <c r="F28318" t="s">
        <v>13</v>
      </c>
      <c r="G28318" t="s">
        <v>78763</v>
      </c>
      <c r="H28318" s="3" t="s">
        <v>78768</v>
      </c>
      <c r="I28318" t="s">
        <v>3744</v>
      </c>
      <c r="J28318" t="s">
        <v>8715</v>
      </c>
    </row>
    <row r="28319" spans="1:10" ht="16" x14ac:dyDescent="0.2">
      <c r="A28319" t="s">
        <v>25324</v>
      </c>
      <c r="B28319" t="s">
        <v>35422</v>
      </c>
      <c r="C28319" t="s">
        <v>35423</v>
      </c>
      <c r="D28319">
        <v>3</v>
      </c>
      <c r="E28319" t="s">
        <v>13</v>
      </c>
      <c r="F28319" t="s">
        <v>13</v>
      </c>
      <c r="G28319" t="s">
        <v>78774</v>
      </c>
      <c r="H28319" s="3" t="s">
        <v>78775</v>
      </c>
      <c r="I28319" t="s">
        <v>3979</v>
      </c>
      <c r="J28319" t="s">
        <v>25327</v>
      </c>
    </row>
    <row r="28320" spans="1:10" ht="16" x14ac:dyDescent="0.2">
      <c r="A28320" t="s">
        <v>31064</v>
      </c>
      <c r="B28320" t="s">
        <v>78776</v>
      </c>
      <c r="C28320" t="s">
        <v>78777</v>
      </c>
      <c r="D28320">
        <v>1</v>
      </c>
      <c r="E28320" t="s">
        <v>13</v>
      </c>
      <c r="F28320" t="s">
        <v>13</v>
      </c>
      <c r="G28320" t="s">
        <v>78778</v>
      </c>
      <c r="H28320" s="3" t="s">
        <v>78779</v>
      </c>
      <c r="I28320" t="s">
        <v>856</v>
      </c>
      <c r="J28320" t="s">
        <v>31068</v>
      </c>
    </row>
    <row r="28321" spans="1:10" ht="16" x14ac:dyDescent="0.2">
      <c r="A28321" t="s">
        <v>31064</v>
      </c>
      <c r="B28321" t="s">
        <v>78780</v>
      </c>
      <c r="C28321" t="s">
        <v>78781</v>
      </c>
      <c r="D28321">
        <v>2</v>
      </c>
      <c r="E28321" t="s">
        <v>13</v>
      </c>
      <c r="F28321" t="s">
        <v>13</v>
      </c>
      <c r="G28321" t="s">
        <v>78778</v>
      </c>
      <c r="H28321" s="3" t="s">
        <v>78779</v>
      </c>
      <c r="I28321" t="s">
        <v>856</v>
      </c>
      <c r="J28321" t="s">
        <v>31068</v>
      </c>
    </row>
    <row r="28322" spans="1:10" ht="16" x14ac:dyDescent="0.2">
      <c r="A28322" t="s">
        <v>31064</v>
      </c>
      <c r="B28322" t="s">
        <v>78782</v>
      </c>
      <c r="C28322" t="s">
        <v>78783</v>
      </c>
      <c r="D28322">
        <v>4</v>
      </c>
      <c r="E28322" t="s">
        <v>13</v>
      </c>
      <c r="F28322" t="s">
        <v>13</v>
      </c>
      <c r="G28322" t="s">
        <v>78778</v>
      </c>
      <c r="H28322" s="3" t="s">
        <v>78779</v>
      </c>
      <c r="I28322" t="s">
        <v>856</v>
      </c>
      <c r="J28322" t="s">
        <v>31068</v>
      </c>
    </row>
    <row r="28323" spans="1:10" ht="32" x14ac:dyDescent="0.2">
      <c r="A28323" t="s">
        <v>19481</v>
      </c>
      <c r="B28323" t="s">
        <v>78784</v>
      </c>
      <c r="C28323" t="s">
        <v>78785</v>
      </c>
      <c r="D28323">
        <v>4</v>
      </c>
      <c r="E28323" t="s">
        <v>13</v>
      </c>
      <c r="F28323" t="s">
        <v>13</v>
      </c>
      <c r="G28323" t="s">
        <v>78786</v>
      </c>
      <c r="H28323" s="3" t="s">
        <v>78787</v>
      </c>
      <c r="I28323" t="s">
        <v>856</v>
      </c>
      <c r="J28323" t="s">
        <v>19486</v>
      </c>
    </row>
    <row r="28324" spans="1:10" ht="32" x14ac:dyDescent="0.2">
      <c r="A28324" t="s">
        <v>44862</v>
      </c>
      <c r="B28324" t="s">
        <v>44878</v>
      </c>
      <c r="C28324" t="s">
        <v>44879</v>
      </c>
      <c r="D28324">
        <v>2</v>
      </c>
      <c r="E28324" t="s">
        <v>13</v>
      </c>
      <c r="F28324" t="s">
        <v>13</v>
      </c>
      <c r="G28324" t="s">
        <v>78786</v>
      </c>
      <c r="H28324" s="3" t="s">
        <v>78788</v>
      </c>
      <c r="I28324" t="s">
        <v>856</v>
      </c>
      <c r="J28324" t="s">
        <v>44866</v>
      </c>
    </row>
    <row r="28325" spans="1:10" ht="32" x14ac:dyDescent="0.2">
      <c r="A28325" t="s">
        <v>44877</v>
      </c>
      <c r="B28325" t="s">
        <v>78789</v>
      </c>
      <c r="C28325" t="s">
        <v>78790</v>
      </c>
      <c r="D28325">
        <v>1</v>
      </c>
      <c r="E28325" t="s">
        <v>13</v>
      </c>
      <c r="F28325" t="s">
        <v>13</v>
      </c>
      <c r="G28325" t="s">
        <v>78786</v>
      </c>
      <c r="H28325" s="3" t="s">
        <v>78791</v>
      </c>
      <c r="I28325" t="s">
        <v>856</v>
      </c>
      <c r="J28325" t="s">
        <v>44880</v>
      </c>
    </row>
    <row r="28326" spans="1:10" ht="32" x14ac:dyDescent="0.2">
      <c r="A28326" t="s">
        <v>78792</v>
      </c>
      <c r="B28326" t="s">
        <v>78793</v>
      </c>
      <c r="C28326" t="s">
        <v>78794</v>
      </c>
      <c r="D28326">
        <v>1</v>
      </c>
      <c r="E28326" t="s">
        <v>13</v>
      </c>
      <c r="F28326" t="s">
        <v>13</v>
      </c>
      <c r="G28326" t="s">
        <v>78786</v>
      </c>
      <c r="H28326" s="3" t="s">
        <v>78795</v>
      </c>
      <c r="I28326" t="s">
        <v>856</v>
      </c>
      <c r="J28326" t="s">
        <v>78796</v>
      </c>
    </row>
    <row r="28327" spans="1:10" ht="16" x14ac:dyDescent="0.2">
      <c r="A28327" t="s">
        <v>47934</v>
      </c>
      <c r="B28327" t="s">
        <v>78797</v>
      </c>
      <c r="C28327" t="s">
        <v>78798</v>
      </c>
      <c r="D28327">
        <v>3</v>
      </c>
      <c r="E28327">
        <f>151</f>
        <v>151</v>
      </c>
      <c r="F28327" t="s">
        <v>13</v>
      </c>
      <c r="G28327" t="s">
        <v>78799</v>
      </c>
      <c r="H28327" s="3" t="s">
        <v>78800</v>
      </c>
      <c r="I28327" t="s">
        <v>856</v>
      </c>
      <c r="J28327" t="s">
        <v>47937</v>
      </c>
    </row>
    <row r="28328" spans="1:10" ht="16" x14ac:dyDescent="0.2">
      <c r="A28328" t="s">
        <v>63942</v>
      </c>
      <c r="B28328" t="s">
        <v>78797</v>
      </c>
      <c r="C28328" t="s">
        <v>78798</v>
      </c>
      <c r="D28328">
        <v>2</v>
      </c>
      <c r="E28328">
        <f>151</f>
        <v>151</v>
      </c>
      <c r="F28328" t="s">
        <v>13</v>
      </c>
      <c r="G28328" t="s">
        <v>78799</v>
      </c>
      <c r="H28328" s="3" t="s">
        <v>78800</v>
      </c>
      <c r="I28328" t="s">
        <v>856</v>
      </c>
      <c r="J28328" t="s">
        <v>63945</v>
      </c>
    </row>
    <row r="28329" spans="1:10" ht="16" x14ac:dyDescent="0.2">
      <c r="A28329" t="s">
        <v>37199</v>
      </c>
      <c r="B28329" t="s">
        <v>78797</v>
      </c>
      <c r="C28329" t="s">
        <v>78798</v>
      </c>
      <c r="D28329">
        <v>1</v>
      </c>
      <c r="E28329">
        <f>151</f>
        <v>151</v>
      </c>
      <c r="F28329" t="s">
        <v>13</v>
      </c>
      <c r="G28329" t="s">
        <v>78799</v>
      </c>
      <c r="H28329" s="3" t="s">
        <v>78800</v>
      </c>
      <c r="I28329" t="s">
        <v>856</v>
      </c>
      <c r="J28329" t="s">
        <v>37203</v>
      </c>
    </row>
    <row r="28330" spans="1:10" ht="16" x14ac:dyDescent="0.2">
      <c r="A28330" t="s">
        <v>78792</v>
      </c>
      <c r="B28330" t="s">
        <v>78801</v>
      </c>
      <c r="C28330" t="s">
        <v>78802</v>
      </c>
      <c r="D28330">
        <v>2</v>
      </c>
      <c r="E28330">
        <f>151</f>
        <v>151</v>
      </c>
      <c r="F28330" t="s">
        <v>13</v>
      </c>
      <c r="G28330" t="s">
        <v>78799</v>
      </c>
      <c r="H28330" s="3" t="s">
        <v>78803</v>
      </c>
      <c r="I28330" t="s">
        <v>856</v>
      </c>
      <c r="J28330" t="s">
        <v>78796</v>
      </c>
    </row>
    <row r="28331" spans="1:10" ht="16" x14ac:dyDescent="0.2">
      <c r="A28331" t="s">
        <v>44877</v>
      </c>
      <c r="B28331" t="s">
        <v>78804</v>
      </c>
      <c r="C28331" t="s">
        <v>78802</v>
      </c>
      <c r="D28331">
        <v>2</v>
      </c>
      <c r="E28331">
        <f>151</f>
        <v>151</v>
      </c>
      <c r="F28331" t="s">
        <v>13</v>
      </c>
      <c r="G28331" t="s">
        <v>78799</v>
      </c>
      <c r="H28331" s="3" t="s">
        <v>78803</v>
      </c>
      <c r="I28331" t="s">
        <v>856</v>
      </c>
      <c r="J28331" t="s">
        <v>44880</v>
      </c>
    </row>
    <row r="28332" spans="1:10" ht="16" x14ac:dyDescent="0.2">
      <c r="A28332" t="s">
        <v>34191</v>
      </c>
      <c r="B28332" t="s">
        <v>17585</v>
      </c>
      <c r="C28332" t="s">
        <v>17586</v>
      </c>
      <c r="D28332">
        <v>3</v>
      </c>
      <c r="E28332" t="s">
        <v>13</v>
      </c>
      <c r="F28332" t="s">
        <v>13</v>
      </c>
      <c r="G28332" t="s">
        <v>78805</v>
      </c>
      <c r="H28332" s="3" t="s">
        <v>78806</v>
      </c>
      <c r="I28332" t="s">
        <v>3377</v>
      </c>
      <c r="J28332" t="s">
        <v>34195</v>
      </c>
    </row>
    <row r="28333" spans="1:10" ht="16" x14ac:dyDescent="0.2">
      <c r="A28333" t="s">
        <v>34191</v>
      </c>
      <c r="B28333" t="s">
        <v>31572</v>
      </c>
      <c r="C28333" t="s">
        <v>31573</v>
      </c>
      <c r="D28333">
        <v>2</v>
      </c>
      <c r="E28333" t="s">
        <v>13</v>
      </c>
      <c r="F28333" t="s">
        <v>13</v>
      </c>
      <c r="G28333" t="s">
        <v>78807</v>
      </c>
      <c r="H28333" s="3" t="s">
        <v>78806</v>
      </c>
      <c r="I28333" t="s">
        <v>3377</v>
      </c>
      <c r="J28333" t="s">
        <v>34195</v>
      </c>
    </row>
    <row r="28334" spans="1:10" ht="16" x14ac:dyDescent="0.2">
      <c r="A28334" t="s">
        <v>38797</v>
      </c>
      <c r="B28334" t="s">
        <v>78808</v>
      </c>
      <c r="C28334" t="s">
        <v>78809</v>
      </c>
      <c r="D28334">
        <v>2</v>
      </c>
      <c r="E28334" t="s">
        <v>13</v>
      </c>
      <c r="F28334" t="s">
        <v>13</v>
      </c>
      <c r="G28334" t="s">
        <v>78810</v>
      </c>
      <c r="H28334" s="3" t="s">
        <v>78811</v>
      </c>
      <c r="I28334" t="s">
        <v>3086</v>
      </c>
      <c r="J28334" t="s">
        <v>38802</v>
      </c>
    </row>
    <row r="28335" spans="1:10" ht="16" x14ac:dyDescent="0.2">
      <c r="A28335" t="s">
        <v>38803</v>
      </c>
      <c r="B28335" t="s">
        <v>48148</v>
      </c>
      <c r="C28335" t="s">
        <v>48149</v>
      </c>
      <c r="D28335">
        <v>4</v>
      </c>
      <c r="E28335" t="s">
        <v>13</v>
      </c>
      <c r="F28335" t="s">
        <v>13</v>
      </c>
      <c r="G28335" t="s">
        <v>78810</v>
      </c>
      <c r="H28335" s="3" t="s">
        <v>78811</v>
      </c>
      <c r="I28335" t="s">
        <v>3086</v>
      </c>
      <c r="J28335" t="s">
        <v>38804</v>
      </c>
    </row>
    <row r="28336" spans="1:10" ht="16" x14ac:dyDescent="0.2">
      <c r="A28336" t="s">
        <v>10489</v>
      </c>
      <c r="B28336" t="s">
        <v>78812</v>
      </c>
      <c r="C28336" t="s">
        <v>78813</v>
      </c>
      <c r="D28336">
        <v>1</v>
      </c>
      <c r="E28336" t="s">
        <v>78814</v>
      </c>
      <c r="F28336" t="s">
        <v>13</v>
      </c>
      <c r="G28336" t="s">
        <v>78815</v>
      </c>
      <c r="H28336" s="3" t="s">
        <v>78816</v>
      </c>
      <c r="I28336" t="s">
        <v>62</v>
      </c>
      <c r="J28336" t="s">
        <v>10492</v>
      </c>
    </row>
    <row r="28337" spans="1:10" ht="16" x14ac:dyDescent="0.2">
      <c r="A28337" t="s">
        <v>71046</v>
      </c>
      <c r="B28337" t="s">
        <v>78817</v>
      </c>
      <c r="C28337" t="s">
        <v>78818</v>
      </c>
      <c r="D28337">
        <v>2</v>
      </c>
      <c r="E28337" t="s">
        <v>78814</v>
      </c>
      <c r="F28337" t="s">
        <v>13</v>
      </c>
      <c r="G28337" t="s">
        <v>78815</v>
      </c>
      <c r="H28337" s="3" t="s">
        <v>78819</v>
      </c>
      <c r="I28337" t="s">
        <v>62</v>
      </c>
      <c r="J28337" t="s">
        <v>71050</v>
      </c>
    </row>
    <row r="28338" spans="1:10" ht="16" x14ac:dyDescent="0.2">
      <c r="A28338" t="s">
        <v>6197</v>
      </c>
      <c r="B28338" t="s">
        <v>78820</v>
      </c>
      <c r="C28338" t="s">
        <v>45476</v>
      </c>
      <c r="D28338">
        <v>4</v>
      </c>
      <c r="E28338" t="s">
        <v>78814</v>
      </c>
      <c r="F28338" t="s">
        <v>13</v>
      </c>
      <c r="G28338" t="s">
        <v>78815</v>
      </c>
      <c r="H28338" s="3" t="s">
        <v>78821</v>
      </c>
      <c r="I28338" t="s">
        <v>62</v>
      </c>
      <c r="J28338" t="s">
        <v>6200</v>
      </c>
    </row>
    <row r="28339" spans="1:10" ht="16" x14ac:dyDescent="0.2">
      <c r="A28339" t="s">
        <v>78822</v>
      </c>
      <c r="B28339" t="s">
        <v>78823</v>
      </c>
      <c r="C28339" t="s">
        <v>78824</v>
      </c>
      <c r="D28339">
        <v>5</v>
      </c>
      <c r="E28339" t="s">
        <v>13</v>
      </c>
      <c r="F28339" t="s">
        <v>13</v>
      </c>
      <c r="G28339" t="s">
        <v>78825</v>
      </c>
      <c r="H28339" s="3" t="s">
        <v>78826</v>
      </c>
      <c r="I28339" t="s">
        <v>7603</v>
      </c>
      <c r="J28339" t="s">
        <v>78827</v>
      </c>
    </row>
    <row r="28340" spans="1:10" ht="16" x14ac:dyDescent="0.2">
      <c r="A28340" t="s">
        <v>78822</v>
      </c>
      <c r="B28340" t="s">
        <v>78828</v>
      </c>
      <c r="C28340" t="s">
        <v>78829</v>
      </c>
      <c r="D28340">
        <v>3</v>
      </c>
      <c r="E28340" t="s">
        <v>13</v>
      </c>
      <c r="F28340" t="s">
        <v>13</v>
      </c>
      <c r="G28340" t="s">
        <v>78825</v>
      </c>
      <c r="H28340" s="3" t="s">
        <v>78830</v>
      </c>
      <c r="I28340" t="s">
        <v>7603</v>
      </c>
      <c r="J28340" t="s">
        <v>78827</v>
      </c>
    </row>
    <row r="28341" spans="1:10" ht="16" x14ac:dyDescent="0.2">
      <c r="A28341" t="s">
        <v>78822</v>
      </c>
      <c r="B28341" t="s">
        <v>78831</v>
      </c>
      <c r="C28341" t="s">
        <v>78832</v>
      </c>
      <c r="D28341">
        <v>4</v>
      </c>
      <c r="E28341" t="s">
        <v>13</v>
      </c>
      <c r="F28341" t="s">
        <v>13</v>
      </c>
      <c r="G28341" t="s">
        <v>78825</v>
      </c>
      <c r="H28341" s="3" t="s">
        <v>78830</v>
      </c>
      <c r="I28341" t="s">
        <v>7603</v>
      </c>
      <c r="J28341" t="s">
        <v>78827</v>
      </c>
    </row>
    <row r="28342" spans="1:10" ht="16" x14ac:dyDescent="0.2">
      <c r="A28342" t="s">
        <v>78833</v>
      </c>
      <c r="B28342" t="s">
        <v>78834</v>
      </c>
      <c r="C28342" t="s">
        <v>78835</v>
      </c>
      <c r="D28342">
        <v>2</v>
      </c>
      <c r="E28342" t="s">
        <v>13</v>
      </c>
      <c r="F28342" t="s">
        <v>13</v>
      </c>
      <c r="G28342" t="s">
        <v>78825</v>
      </c>
      <c r="H28342" s="3" t="s">
        <v>78836</v>
      </c>
      <c r="I28342" t="s">
        <v>7603</v>
      </c>
      <c r="J28342" t="s">
        <v>78837</v>
      </c>
    </row>
    <row r="28343" spans="1:10" ht="16" x14ac:dyDescent="0.2">
      <c r="A28343" t="s">
        <v>14338</v>
      </c>
      <c r="B28343" t="s">
        <v>78838</v>
      </c>
      <c r="C28343" t="s">
        <v>78839</v>
      </c>
      <c r="D28343">
        <v>2</v>
      </c>
      <c r="E28343" t="s">
        <v>13</v>
      </c>
      <c r="F28343" t="s">
        <v>13</v>
      </c>
      <c r="G28343" t="s">
        <v>78825</v>
      </c>
      <c r="H28343" s="3" t="s">
        <v>78840</v>
      </c>
      <c r="I28343" t="s">
        <v>7603</v>
      </c>
      <c r="J28343" t="s">
        <v>14341</v>
      </c>
    </row>
    <row r="28344" spans="1:10" ht="16" x14ac:dyDescent="0.2">
      <c r="A28344" t="s">
        <v>78833</v>
      </c>
      <c r="B28344" t="s">
        <v>78841</v>
      </c>
      <c r="C28344" t="s">
        <v>78842</v>
      </c>
      <c r="D28344">
        <v>1</v>
      </c>
      <c r="E28344" t="s">
        <v>13</v>
      </c>
      <c r="F28344" t="s">
        <v>13</v>
      </c>
      <c r="G28344" t="s">
        <v>78825</v>
      </c>
      <c r="H28344" s="3" t="s">
        <v>78843</v>
      </c>
      <c r="I28344" t="s">
        <v>7603</v>
      </c>
      <c r="J28344" t="s">
        <v>78837</v>
      </c>
    </row>
    <row r="28345" spans="1:10" ht="16" x14ac:dyDescent="0.2">
      <c r="A28345" t="s">
        <v>70286</v>
      </c>
      <c r="B28345" t="s">
        <v>78823</v>
      </c>
      <c r="C28345" t="s">
        <v>78824</v>
      </c>
      <c r="D28345">
        <v>3</v>
      </c>
      <c r="E28345" t="s">
        <v>13</v>
      </c>
      <c r="F28345" t="s">
        <v>13</v>
      </c>
      <c r="G28345" t="s">
        <v>78825</v>
      </c>
      <c r="H28345" s="3" t="s">
        <v>78844</v>
      </c>
      <c r="I28345" t="s">
        <v>7603</v>
      </c>
      <c r="J28345" t="s">
        <v>70290</v>
      </c>
    </row>
    <row r="28346" spans="1:10" ht="16" x14ac:dyDescent="0.2">
      <c r="A28346" t="s">
        <v>78822</v>
      </c>
      <c r="B28346" t="s">
        <v>78845</v>
      </c>
      <c r="C28346" t="s">
        <v>78846</v>
      </c>
      <c r="D28346">
        <v>1</v>
      </c>
      <c r="E28346" t="s">
        <v>13</v>
      </c>
      <c r="F28346" t="s">
        <v>13</v>
      </c>
      <c r="G28346" t="s">
        <v>78825</v>
      </c>
      <c r="H28346" s="3" t="s">
        <v>78847</v>
      </c>
      <c r="I28346" t="s">
        <v>7603</v>
      </c>
      <c r="J28346" t="s">
        <v>78827</v>
      </c>
    </row>
    <row r="28347" spans="1:10" ht="16" x14ac:dyDescent="0.2">
      <c r="A28347" t="s">
        <v>78822</v>
      </c>
      <c r="B28347" t="s">
        <v>78848</v>
      </c>
      <c r="C28347" t="s">
        <v>78849</v>
      </c>
      <c r="D28347">
        <v>2</v>
      </c>
      <c r="E28347" t="s">
        <v>13</v>
      </c>
      <c r="F28347" t="s">
        <v>13</v>
      </c>
      <c r="G28347" t="s">
        <v>78825</v>
      </c>
      <c r="H28347" s="3" t="s">
        <v>78850</v>
      </c>
      <c r="I28347" t="s">
        <v>7603</v>
      </c>
      <c r="J28347" t="s">
        <v>78827</v>
      </c>
    </row>
    <row r="28348" spans="1:10" ht="16" x14ac:dyDescent="0.2">
      <c r="A28348" t="s">
        <v>70325</v>
      </c>
      <c r="B28348" t="s">
        <v>78823</v>
      </c>
      <c r="C28348" t="s">
        <v>78824</v>
      </c>
      <c r="D28348">
        <v>3</v>
      </c>
      <c r="E28348" t="s">
        <v>13</v>
      </c>
      <c r="F28348" t="s">
        <v>13</v>
      </c>
      <c r="G28348" t="s">
        <v>78825</v>
      </c>
      <c r="H28348" s="3" t="s">
        <v>78840</v>
      </c>
      <c r="I28348" t="s">
        <v>7603</v>
      </c>
      <c r="J28348" t="s">
        <v>70328</v>
      </c>
    </row>
    <row r="28349" spans="1:10" ht="16" x14ac:dyDescent="0.2">
      <c r="A28349" t="s">
        <v>1108</v>
      </c>
      <c r="B28349" t="s">
        <v>78851</v>
      </c>
      <c r="C28349" t="s">
        <v>78852</v>
      </c>
      <c r="D28349">
        <v>6</v>
      </c>
      <c r="E28349" t="s">
        <v>13</v>
      </c>
      <c r="F28349" t="s">
        <v>13</v>
      </c>
      <c r="G28349" t="s">
        <v>78825</v>
      </c>
      <c r="H28349" s="3" t="s">
        <v>78853</v>
      </c>
      <c r="I28349" t="s">
        <v>7603</v>
      </c>
      <c r="J28349" t="s">
        <v>1114</v>
      </c>
    </row>
    <row r="28350" spans="1:10" ht="16" x14ac:dyDescent="0.2">
      <c r="A28350" t="s">
        <v>78854</v>
      </c>
      <c r="B28350" t="s">
        <v>78855</v>
      </c>
      <c r="C28350" t="s">
        <v>78856</v>
      </c>
      <c r="D28350">
        <v>2</v>
      </c>
      <c r="E28350" t="s">
        <v>13</v>
      </c>
      <c r="F28350" t="s">
        <v>13</v>
      </c>
      <c r="G28350" t="s">
        <v>78857</v>
      </c>
      <c r="H28350" s="3" t="s">
        <v>78858</v>
      </c>
      <c r="I28350" t="s">
        <v>3979</v>
      </c>
      <c r="J28350" t="s">
        <v>78859</v>
      </c>
    </row>
    <row r="28351" spans="1:10" ht="16" x14ac:dyDescent="0.2">
      <c r="A28351" t="s">
        <v>78854</v>
      </c>
      <c r="B28351" t="s">
        <v>78860</v>
      </c>
      <c r="C28351" t="s">
        <v>78861</v>
      </c>
      <c r="D28351">
        <v>1</v>
      </c>
      <c r="E28351" t="s">
        <v>13</v>
      </c>
      <c r="F28351" t="s">
        <v>13</v>
      </c>
      <c r="G28351" t="s">
        <v>78857</v>
      </c>
      <c r="H28351" s="3" t="s">
        <v>78858</v>
      </c>
      <c r="I28351" t="s">
        <v>3979</v>
      </c>
      <c r="J28351" t="s">
        <v>78859</v>
      </c>
    </row>
    <row r="28352" spans="1:10" ht="16" x14ac:dyDescent="0.2">
      <c r="A28352" t="s">
        <v>10119</v>
      </c>
      <c r="B28352" t="s">
        <v>19121</v>
      </c>
      <c r="C28352" t="s">
        <v>20757</v>
      </c>
      <c r="D28352">
        <v>3</v>
      </c>
      <c r="E28352" t="s">
        <v>13</v>
      </c>
      <c r="F28352" t="s">
        <v>13</v>
      </c>
      <c r="G28352" t="s">
        <v>78862</v>
      </c>
      <c r="H28352" s="3" t="s">
        <v>78863</v>
      </c>
      <c r="I28352" t="s">
        <v>62</v>
      </c>
      <c r="J28352" t="s">
        <v>10124</v>
      </c>
    </row>
    <row r="28353" spans="1:10" ht="16" x14ac:dyDescent="0.2">
      <c r="A28353" t="s">
        <v>14834</v>
      </c>
      <c r="B28353" t="s">
        <v>78864</v>
      </c>
      <c r="C28353" t="s">
        <v>78865</v>
      </c>
      <c r="D28353">
        <v>3</v>
      </c>
      <c r="E28353" t="s">
        <v>13</v>
      </c>
      <c r="F28353" t="s">
        <v>13</v>
      </c>
      <c r="G28353" t="s">
        <v>78862</v>
      </c>
      <c r="H28353" s="3" t="s">
        <v>78866</v>
      </c>
      <c r="I28353" t="s">
        <v>62</v>
      </c>
      <c r="J28353" t="s">
        <v>14839</v>
      </c>
    </row>
    <row r="28354" spans="1:10" ht="16" x14ac:dyDescent="0.2">
      <c r="A28354" t="s">
        <v>52597</v>
      </c>
      <c r="B28354" t="s">
        <v>19121</v>
      </c>
      <c r="C28354" t="s">
        <v>20757</v>
      </c>
      <c r="D28354">
        <v>2</v>
      </c>
      <c r="E28354" t="s">
        <v>13</v>
      </c>
      <c r="F28354" t="s">
        <v>13</v>
      </c>
      <c r="G28354" t="s">
        <v>78862</v>
      </c>
      <c r="H28354" s="3" t="s">
        <v>78863</v>
      </c>
      <c r="I28354" t="s">
        <v>62</v>
      </c>
      <c r="J28354" t="s">
        <v>52598</v>
      </c>
    </row>
    <row r="28355" spans="1:10" ht="16" x14ac:dyDescent="0.2">
      <c r="A28355" t="s">
        <v>10193</v>
      </c>
      <c r="B28355" t="s">
        <v>78867</v>
      </c>
      <c r="C28355" t="s">
        <v>78868</v>
      </c>
      <c r="D28355">
        <v>1</v>
      </c>
      <c r="E28355" t="s">
        <v>13</v>
      </c>
      <c r="F28355" t="s">
        <v>13</v>
      </c>
      <c r="G28355" t="s">
        <v>78862</v>
      </c>
      <c r="H28355" s="3" t="s">
        <v>78863</v>
      </c>
      <c r="I28355" t="s">
        <v>62</v>
      </c>
      <c r="J28355" t="s">
        <v>10197</v>
      </c>
    </row>
    <row r="28356" spans="1:10" ht="16" x14ac:dyDescent="0.2">
      <c r="A28356" t="s">
        <v>37166</v>
      </c>
      <c r="B28356" t="s">
        <v>78869</v>
      </c>
      <c r="C28356" t="s">
        <v>78870</v>
      </c>
      <c r="D28356">
        <v>1</v>
      </c>
      <c r="E28356" t="s">
        <v>13</v>
      </c>
      <c r="F28356" t="s">
        <v>13</v>
      </c>
      <c r="G28356" t="s">
        <v>78871</v>
      </c>
      <c r="H28356" s="3" t="s">
        <v>78872</v>
      </c>
      <c r="I28356" t="s">
        <v>404</v>
      </c>
      <c r="J28356" t="s">
        <v>37170</v>
      </c>
    </row>
    <row r="28357" spans="1:10" ht="16" x14ac:dyDescent="0.2">
      <c r="A28357" t="s">
        <v>78873</v>
      </c>
      <c r="B28357" t="s">
        <v>20249</v>
      </c>
      <c r="C28357" t="s">
        <v>20250</v>
      </c>
      <c r="D28357">
        <v>2</v>
      </c>
      <c r="E28357" t="s">
        <v>13</v>
      </c>
      <c r="F28357" t="s">
        <v>13</v>
      </c>
      <c r="G28357" t="s">
        <v>78871</v>
      </c>
      <c r="H28357" s="3" t="s">
        <v>78872</v>
      </c>
      <c r="I28357" t="s">
        <v>404</v>
      </c>
      <c r="J28357" t="s">
        <v>78874</v>
      </c>
    </row>
    <row r="28358" spans="1:10" ht="16" x14ac:dyDescent="0.2">
      <c r="A28358" t="s">
        <v>78873</v>
      </c>
      <c r="B28358" t="s">
        <v>78875</v>
      </c>
      <c r="C28358" t="s">
        <v>78876</v>
      </c>
      <c r="D28358">
        <v>1</v>
      </c>
      <c r="E28358" t="s">
        <v>13</v>
      </c>
      <c r="F28358" t="s">
        <v>13</v>
      </c>
      <c r="G28358" t="s">
        <v>78871</v>
      </c>
      <c r="H28358" s="3" t="s">
        <v>78872</v>
      </c>
      <c r="I28358" t="s">
        <v>404</v>
      </c>
      <c r="J28358" t="s">
        <v>78874</v>
      </c>
    </row>
    <row r="28359" spans="1:10" ht="16" x14ac:dyDescent="0.2">
      <c r="A28359" t="s">
        <v>37166</v>
      </c>
      <c r="B28359" t="s">
        <v>78877</v>
      </c>
      <c r="C28359" t="s">
        <v>78878</v>
      </c>
      <c r="D28359">
        <v>3</v>
      </c>
      <c r="E28359" t="s">
        <v>13</v>
      </c>
      <c r="F28359" t="s">
        <v>13</v>
      </c>
      <c r="G28359" t="s">
        <v>78871</v>
      </c>
      <c r="H28359" s="3" t="s">
        <v>78872</v>
      </c>
      <c r="I28359" t="s">
        <v>404</v>
      </c>
      <c r="J28359" t="s">
        <v>37170</v>
      </c>
    </row>
    <row r="28360" spans="1:10" ht="16" x14ac:dyDescent="0.2">
      <c r="A28360" t="s">
        <v>10827</v>
      </c>
      <c r="B28360" t="s">
        <v>78879</v>
      </c>
      <c r="C28360" t="s">
        <v>78880</v>
      </c>
      <c r="D28360">
        <v>4</v>
      </c>
      <c r="E28360" t="s">
        <v>13</v>
      </c>
      <c r="F28360" t="s">
        <v>13</v>
      </c>
      <c r="G28360" t="s">
        <v>78871</v>
      </c>
      <c r="H28360" s="3" t="s">
        <v>78872</v>
      </c>
      <c r="I28360" t="s">
        <v>404</v>
      </c>
      <c r="J28360" t="s">
        <v>10832</v>
      </c>
    </row>
    <row r="28361" spans="1:10" ht="16" x14ac:dyDescent="0.2">
      <c r="A28361" t="s">
        <v>8129</v>
      </c>
      <c r="B28361" t="s">
        <v>78881</v>
      </c>
      <c r="C28361" t="s">
        <v>78882</v>
      </c>
      <c r="D28361">
        <v>1</v>
      </c>
      <c r="E28361" t="s">
        <v>13</v>
      </c>
      <c r="F28361" t="s">
        <v>13</v>
      </c>
      <c r="G28361" t="s">
        <v>78871</v>
      </c>
      <c r="H28361" s="3" t="s">
        <v>78872</v>
      </c>
      <c r="I28361" t="s">
        <v>404</v>
      </c>
      <c r="J28361" t="s">
        <v>8134</v>
      </c>
    </row>
    <row r="28362" spans="1:10" ht="16" x14ac:dyDescent="0.2">
      <c r="A28362" t="s">
        <v>37166</v>
      </c>
      <c r="B28362" t="s">
        <v>78883</v>
      </c>
      <c r="C28362" t="s">
        <v>78884</v>
      </c>
      <c r="D28362">
        <v>2</v>
      </c>
      <c r="E28362" t="s">
        <v>13</v>
      </c>
      <c r="F28362" t="s">
        <v>13</v>
      </c>
      <c r="G28362" t="s">
        <v>78871</v>
      </c>
      <c r="H28362" s="3" t="s">
        <v>78872</v>
      </c>
      <c r="I28362" t="s">
        <v>404</v>
      </c>
      <c r="J28362" t="s">
        <v>37170</v>
      </c>
    </row>
    <row r="28363" spans="1:10" ht="16" x14ac:dyDescent="0.2">
      <c r="A28363" t="s">
        <v>78885</v>
      </c>
      <c r="B28363" t="s">
        <v>78886</v>
      </c>
      <c r="C28363" t="s">
        <v>78887</v>
      </c>
      <c r="D28363">
        <v>2</v>
      </c>
      <c r="E28363">
        <f>199</f>
        <v>199</v>
      </c>
      <c r="F28363" t="s">
        <v>13</v>
      </c>
      <c r="G28363" t="s">
        <v>78888</v>
      </c>
      <c r="H28363" s="3" t="s">
        <v>78889</v>
      </c>
      <c r="I28363" t="s">
        <v>90</v>
      </c>
      <c r="J28363" t="s">
        <v>78890</v>
      </c>
    </row>
    <row r="28364" spans="1:10" ht="16" x14ac:dyDescent="0.2">
      <c r="A28364" t="s">
        <v>78885</v>
      </c>
      <c r="B28364" t="s">
        <v>78891</v>
      </c>
      <c r="C28364" t="s">
        <v>78892</v>
      </c>
      <c r="D28364">
        <v>1</v>
      </c>
      <c r="E28364">
        <f>199</f>
        <v>199</v>
      </c>
      <c r="F28364" t="s">
        <v>13</v>
      </c>
      <c r="G28364" t="s">
        <v>78888</v>
      </c>
      <c r="H28364" s="3" t="s">
        <v>78889</v>
      </c>
      <c r="I28364" t="s">
        <v>90</v>
      </c>
      <c r="J28364" t="s">
        <v>78890</v>
      </c>
    </row>
    <row r="28365" spans="1:10" ht="16" x14ac:dyDescent="0.2">
      <c r="A28365" t="s">
        <v>53735</v>
      </c>
      <c r="B28365" t="s">
        <v>78893</v>
      </c>
      <c r="C28365" t="s">
        <v>78894</v>
      </c>
      <c r="D28365">
        <v>5</v>
      </c>
      <c r="E28365">
        <f>199</f>
        <v>199</v>
      </c>
      <c r="F28365" t="s">
        <v>13</v>
      </c>
      <c r="G28365" t="s">
        <v>78888</v>
      </c>
      <c r="H28365" s="3" t="s">
        <v>78895</v>
      </c>
      <c r="I28365" t="s">
        <v>90</v>
      </c>
      <c r="J28365" t="s">
        <v>53738</v>
      </c>
    </row>
    <row r="28366" spans="1:10" ht="16" x14ac:dyDescent="0.2">
      <c r="A28366" t="s">
        <v>53739</v>
      </c>
      <c r="B28366" t="s">
        <v>78893</v>
      </c>
      <c r="C28366" t="s">
        <v>78894</v>
      </c>
      <c r="D28366">
        <v>5</v>
      </c>
      <c r="E28366">
        <f>199</f>
        <v>199</v>
      </c>
      <c r="F28366" t="s">
        <v>13</v>
      </c>
      <c r="G28366" t="s">
        <v>78888</v>
      </c>
      <c r="H28366" s="3" t="s">
        <v>78895</v>
      </c>
      <c r="I28366" t="s">
        <v>90</v>
      </c>
      <c r="J28366" t="s">
        <v>53743</v>
      </c>
    </row>
    <row r="28367" spans="1:10" ht="16" x14ac:dyDescent="0.2">
      <c r="A28367" t="s">
        <v>78885</v>
      </c>
      <c r="B28367" t="s">
        <v>78896</v>
      </c>
      <c r="C28367" t="s">
        <v>78897</v>
      </c>
      <c r="D28367">
        <v>3</v>
      </c>
      <c r="E28367">
        <f>199</f>
        <v>199</v>
      </c>
      <c r="F28367" t="s">
        <v>13</v>
      </c>
      <c r="G28367" t="s">
        <v>78888</v>
      </c>
      <c r="H28367" s="3" t="s">
        <v>78889</v>
      </c>
      <c r="I28367" t="s">
        <v>90</v>
      </c>
      <c r="J28367" t="s">
        <v>78890</v>
      </c>
    </row>
    <row r="28368" spans="1:10" ht="16" x14ac:dyDescent="0.2">
      <c r="A28368" t="s">
        <v>78898</v>
      </c>
      <c r="B28368" t="s">
        <v>78899</v>
      </c>
      <c r="C28368" t="s">
        <v>78900</v>
      </c>
      <c r="D28368">
        <v>1</v>
      </c>
      <c r="E28368">
        <f>199</f>
        <v>199</v>
      </c>
      <c r="F28368" t="s">
        <v>13</v>
      </c>
      <c r="G28368" t="s">
        <v>78888</v>
      </c>
      <c r="H28368" s="3" t="s">
        <v>78901</v>
      </c>
      <c r="I28368" t="s">
        <v>90</v>
      </c>
      <c r="J28368" t="s">
        <v>78902</v>
      </c>
    </row>
    <row r="28369" spans="1:10" ht="16" x14ac:dyDescent="0.2">
      <c r="A28369" t="s">
        <v>14737</v>
      </c>
      <c r="B28369" t="s">
        <v>78903</v>
      </c>
      <c r="C28369" t="s">
        <v>78904</v>
      </c>
      <c r="D28369">
        <v>3</v>
      </c>
      <c r="E28369">
        <f>199</f>
        <v>199</v>
      </c>
      <c r="F28369" t="s">
        <v>13</v>
      </c>
      <c r="G28369" t="s">
        <v>78888</v>
      </c>
      <c r="H28369" s="3" t="s">
        <v>78905</v>
      </c>
      <c r="I28369" t="s">
        <v>90</v>
      </c>
      <c r="J28369" t="s">
        <v>14742</v>
      </c>
    </row>
    <row r="28370" spans="1:10" ht="16" x14ac:dyDescent="0.2">
      <c r="A28370" t="s">
        <v>49559</v>
      </c>
      <c r="B28370" t="s">
        <v>52559</v>
      </c>
      <c r="C28370" t="s">
        <v>52560</v>
      </c>
      <c r="D28370">
        <v>3</v>
      </c>
      <c r="E28370" t="s">
        <v>13</v>
      </c>
      <c r="F28370" t="s">
        <v>13</v>
      </c>
      <c r="G28370" t="s">
        <v>78906</v>
      </c>
      <c r="H28370" s="3" t="s">
        <v>78907</v>
      </c>
      <c r="I28370" t="s">
        <v>62</v>
      </c>
      <c r="J28370" t="s">
        <v>49562</v>
      </c>
    </row>
    <row r="28371" spans="1:10" ht="16" x14ac:dyDescent="0.2">
      <c r="A28371" t="s">
        <v>52601</v>
      </c>
      <c r="B28371" t="s">
        <v>52559</v>
      </c>
      <c r="C28371" t="s">
        <v>52560</v>
      </c>
      <c r="D28371">
        <v>3</v>
      </c>
      <c r="E28371" t="s">
        <v>13</v>
      </c>
      <c r="F28371" t="s">
        <v>13</v>
      </c>
      <c r="G28371" t="s">
        <v>78906</v>
      </c>
      <c r="H28371" s="3" t="s">
        <v>78908</v>
      </c>
      <c r="I28371" t="s">
        <v>62</v>
      </c>
      <c r="J28371" t="s">
        <v>52602</v>
      </c>
    </row>
    <row r="28372" spans="1:10" ht="16" x14ac:dyDescent="0.2">
      <c r="A28372" t="s">
        <v>52554</v>
      </c>
      <c r="B28372" t="s">
        <v>52559</v>
      </c>
      <c r="C28372" t="s">
        <v>52560</v>
      </c>
      <c r="D28372">
        <v>3</v>
      </c>
      <c r="E28372" t="s">
        <v>13</v>
      </c>
      <c r="F28372" t="s">
        <v>13</v>
      </c>
      <c r="G28372" t="s">
        <v>78906</v>
      </c>
      <c r="H28372" s="3" t="s">
        <v>78908</v>
      </c>
      <c r="I28372" t="s">
        <v>62</v>
      </c>
      <c r="J28372" t="s">
        <v>52557</v>
      </c>
    </row>
    <row r="28373" spans="1:10" ht="16" x14ac:dyDescent="0.2">
      <c r="A28373" t="s">
        <v>31867</v>
      </c>
      <c r="B28373" t="s">
        <v>78909</v>
      </c>
      <c r="C28373" t="s">
        <v>78910</v>
      </c>
      <c r="D28373">
        <v>4</v>
      </c>
      <c r="E28373">
        <f>419</f>
        <v>419</v>
      </c>
      <c r="F28373" t="s">
        <v>13</v>
      </c>
      <c r="G28373" t="s">
        <v>78911</v>
      </c>
      <c r="H28373" s="3" t="s">
        <v>78912</v>
      </c>
      <c r="I28373" t="s">
        <v>62</v>
      </c>
      <c r="J28373" t="s">
        <v>31871</v>
      </c>
    </row>
    <row r="28374" spans="1:10" ht="16" x14ac:dyDescent="0.2">
      <c r="A28374" t="s">
        <v>6530</v>
      </c>
      <c r="B28374" t="s">
        <v>78913</v>
      </c>
      <c r="C28374" t="s">
        <v>78914</v>
      </c>
      <c r="D28374">
        <v>4</v>
      </c>
      <c r="E28374">
        <f>419</f>
        <v>419</v>
      </c>
      <c r="F28374" t="s">
        <v>13</v>
      </c>
      <c r="G28374" t="s">
        <v>78911</v>
      </c>
      <c r="H28374" s="3" t="s">
        <v>78915</v>
      </c>
      <c r="I28374" t="s">
        <v>62</v>
      </c>
      <c r="J28374" t="s">
        <v>6535</v>
      </c>
    </row>
    <row r="28375" spans="1:10" ht="16" x14ac:dyDescent="0.2">
      <c r="A28375" t="s">
        <v>6530</v>
      </c>
      <c r="B28375" t="s">
        <v>78916</v>
      </c>
      <c r="C28375" t="s">
        <v>78917</v>
      </c>
      <c r="D28375">
        <v>3</v>
      </c>
      <c r="E28375">
        <f>419</f>
        <v>419</v>
      </c>
      <c r="F28375" t="s">
        <v>13</v>
      </c>
      <c r="G28375" t="s">
        <v>78911</v>
      </c>
      <c r="H28375" s="3" t="s">
        <v>78915</v>
      </c>
      <c r="I28375" t="s">
        <v>62</v>
      </c>
      <c r="J28375" t="s">
        <v>6535</v>
      </c>
    </row>
    <row r="28376" spans="1:10" ht="16" x14ac:dyDescent="0.2">
      <c r="A28376" t="s">
        <v>78918</v>
      </c>
      <c r="B28376" t="s">
        <v>78919</v>
      </c>
      <c r="C28376" t="s">
        <v>78920</v>
      </c>
      <c r="D28376">
        <v>1</v>
      </c>
      <c r="E28376">
        <f>419</f>
        <v>419</v>
      </c>
      <c r="F28376" t="s">
        <v>13</v>
      </c>
      <c r="G28376" t="s">
        <v>78911</v>
      </c>
      <c r="H28376" s="3" t="s">
        <v>78921</v>
      </c>
      <c r="I28376" t="s">
        <v>62</v>
      </c>
      <c r="J28376" t="s">
        <v>78922</v>
      </c>
    </row>
    <row r="28377" spans="1:10" ht="16" x14ac:dyDescent="0.2">
      <c r="A28377" t="s">
        <v>31867</v>
      </c>
      <c r="B28377" t="s">
        <v>78923</v>
      </c>
      <c r="C28377" t="s">
        <v>78924</v>
      </c>
      <c r="D28377">
        <v>1</v>
      </c>
      <c r="E28377">
        <f>419</f>
        <v>419</v>
      </c>
      <c r="F28377" t="s">
        <v>13</v>
      </c>
      <c r="G28377" t="s">
        <v>78911</v>
      </c>
      <c r="H28377" s="3" t="s">
        <v>78912</v>
      </c>
      <c r="I28377" t="s">
        <v>62</v>
      </c>
      <c r="J28377" t="s">
        <v>31871</v>
      </c>
    </row>
    <row r="28378" spans="1:10" ht="16" x14ac:dyDescent="0.2">
      <c r="A28378" t="s">
        <v>31867</v>
      </c>
      <c r="B28378" t="s">
        <v>78925</v>
      </c>
      <c r="C28378" t="s">
        <v>78926</v>
      </c>
      <c r="D28378">
        <v>2</v>
      </c>
      <c r="E28378">
        <f>419</f>
        <v>419</v>
      </c>
      <c r="F28378" t="s">
        <v>13</v>
      </c>
      <c r="G28378" t="s">
        <v>78911</v>
      </c>
      <c r="H28378" s="3" t="s">
        <v>78912</v>
      </c>
      <c r="I28378" t="s">
        <v>62</v>
      </c>
      <c r="J28378" t="s">
        <v>31871</v>
      </c>
    </row>
    <row r="28379" spans="1:10" ht="16" x14ac:dyDescent="0.2">
      <c r="A28379" t="s">
        <v>31867</v>
      </c>
      <c r="B28379" t="s">
        <v>78927</v>
      </c>
      <c r="C28379" t="s">
        <v>78928</v>
      </c>
      <c r="D28379">
        <v>3</v>
      </c>
      <c r="E28379">
        <f>419</f>
        <v>419</v>
      </c>
      <c r="F28379" t="s">
        <v>13</v>
      </c>
      <c r="G28379" t="s">
        <v>78911</v>
      </c>
      <c r="H28379" s="3" t="s">
        <v>78912</v>
      </c>
      <c r="I28379" t="s">
        <v>62</v>
      </c>
      <c r="J28379" t="s">
        <v>31871</v>
      </c>
    </row>
    <row r="28380" spans="1:10" ht="16" x14ac:dyDescent="0.2">
      <c r="A28380" t="s">
        <v>78929</v>
      </c>
      <c r="B28380" t="s">
        <v>78930</v>
      </c>
      <c r="C28380" t="s">
        <v>78931</v>
      </c>
      <c r="D28380">
        <v>4</v>
      </c>
      <c r="E28380" t="s">
        <v>13</v>
      </c>
      <c r="F28380" t="s">
        <v>13</v>
      </c>
      <c r="G28380" t="s">
        <v>78932</v>
      </c>
      <c r="H28380" s="3" t="s">
        <v>78933</v>
      </c>
      <c r="J28380" t="s">
        <v>78934</v>
      </c>
    </row>
    <row r="28381" spans="1:10" ht="32" x14ac:dyDescent="0.2">
      <c r="A28381" t="s">
        <v>78935</v>
      </c>
      <c r="B28381" t="s">
        <v>26045</v>
      </c>
      <c r="C28381" t="s">
        <v>78936</v>
      </c>
      <c r="D28381">
        <v>2</v>
      </c>
      <c r="E28381" t="s">
        <v>74361</v>
      </c>
      <c r="F28381" t="s">
        <v>13</v>
      </c>
      <c r="G28381" t="s">
        <v>78932</v>
      </c>
      <c r="H28381" s="3" t="s">
        <v>78937</v>
      </c>
      <c r="I28381" t="s">
        <v>62</v>
      </c>
      <c r="J28381" t="s">
        <v>78938</v>
      </c>
    </row>
    <row r="28382" spans="1:10" ht="32" x14ac:dyDescent="0.2">
      <c r="A28382" t="s">
        <v>78935</v>
      </c>
      <c r="B28382" t="s">
        <v>78939</v>
      </c>
      <c r="C28382" t="s">
        <v>78940</v>
      </c>
      <c r="D28382">
        <v>1</v>
      </c>
      <c r="E28382" t="s">
        <v>74361</v>
      </c>
      <c r="F28382" t="s">
        <v>13</v>
      </c>
      <c r="G28382" t="s">
        <v>78932</v>
      </c>
      <c r="H28382" s="3" t="s">
        <v>78937</v>
      </c>
      <c r="I28382" t="s">
        <v>62</v>
      </c>
      <c r="J28382" t="s">
        <v>78938</v>
      </c>
    </row>
    <row r="28383" spans="1:10" ht="16" x14ac:dyDescent="0.2">
      <c r="A28383" t="s">
        <v>78929</v>
      </c>
      <c r="B28383" t="s">
        <v>27452</v>
      </c>
      <c r="C28383" t="s">
        <v>78941</v>
      </c>
      <c r="D28383">
        <v>2</v>
      </c>
      <c r="E28383" t="s">
        <v>74361</v>
      </c>
      <c r="F28383" t="s">
        <v>13</v>
      </c>
      <c r="G28383" t="s">
        <v>78932</v>
      </c>
      <c r="H28383" s="3" t="s">
        <v>78942</v>
      </c>
      <c r="I28383" t="s">
        <v>62</v>
      </c>
      <c r="J28383" t="s">
        <v>78934</v>
      </c>
    </row>
    <row r="28384" spans="1:10" ht="16" x14ac:dyDescent="0.2">
      <c r="A28384" t="s">
        <v>78929</v>
      </c>
      <c r="B28384" t="s">
        <v>78943</v>
      </c>
      <c r="C28384" t="s">
        <v>78944</v>
      </c>
      <c r="D28384">
        <v>1</v>
      </c>
      <c r="E28384" t="s">
        <v>74361</v>
      </c>
      <c r="F28384" t="s">
        <v>13</v>
      </c>
      <c r="G28384" t="s">
        <v>78932</v>
      </c>
      <c r="H28384" s="3" t="s">
        <v>78942</v>
      </c>
      <c r="I28384" t="s">
        <v>62</v>
      </c>
      <c r="J28384" t="s">
        <v>78934</v>
      </c>
    </row>
    <row r="28385" spans="1:10" ht="16" x14ac:dyDescent="0.2">
      <c r="A28385" t="s">
        <v>78929</v>
      </c>
      <c r="B28385" t="s">
        <v>78945</v>
      </c>
      <c r="C28385" t="s">
        <v>78946</v>
      </c>
      <c r="D28385">
        <v>3</v>
      </c>
      <c r="E28385" t="s">
        <v>74361</v>
      </c>
      <c r="F28385" t="s">
        <v>13</v>
      </c>
      <c r="G28385" t="s">
        <v>78932</v>
      </c>
      <c r="H28385" s="3" t="s">
        <v>78942</v>
      </c>
      <c r="I28385" t="s">
        <v>62</v>
      </c>
      <c r="J28385" t="s">
        <v>78934</v>
      </c>
    </row>
    <row r="28386" spans="1:10" ht="16" x14ac:dyDescent="0.2">
      <c r="A28386" t="s">
        <v>41110</v>
      </c>
      <c r="B28386" t="s">
        <v>67116</v>
      </c>
      <c r="C28386" t="s">
        <v>67117</v>
      </c>
      <c r="D28386">
        <v>3</v>
      </c>
      <c r="E28386" t="s">
        <v>74361</v>
      </c>
      <c r="F28386" t="s">
        <v>13</v>
      </c>
      <c r="G28386" t="s">
        <v>78932</v>
      </c>
      <c r="H28386" s="3" t="s">
        <v>78947</v>
      </c>
      <c r="I28386" t="s">
        <v>62</v>
      </c>
      <c r="J28386" t="s">
        <v>41113</v>
      </c>
    </row>
    <row r="28387" spans="1:10" ht="16" x14ac:dyDescent="0.2">
      <c r="A28387" t="s">
        <v>32481</v>
      </c>
      <c r="B28387" t="s">
        <v>33064</v>
      </c>
      <c r="C28387" t="s">
        <v>78948</v>
      </c>
      <c r="D28387">
        <v>2</v>
      </c>
      <c r="E28387">
        <f>154</f>
        <v>154</v>
      </c>
      <c r="F28387" t="s">
        <v>13</v>
      </c>
      <c r="G28387" t="s">
        <v>78949</v>
      </c>
      <c r="H28387" s="3" t="s">
        <v>78950</v>
      </c>
      <c r="I28387" t="s">
        <v>62</v>
      </c>
      <c r="J28387" t="s">
        <v>32484</v>
      </c>
    </row>
    <row r="28388" spans="1:10" ht="16" x14ac:dyDescent="0.2">
      <c r="A28388" t="s">
        <v>10542</v>
      </c>
      <c r="B28388" t="s">
        <v>78951</v>
      </c>
      <c r="C28388" t="s">
        <v>78952</v>
      </c>
      <c r="D28388">
        <v>8</v>
      </c>
      <c r="E28388">
        <f>154</f>
        <v>154</v>
      </c>
      <c r="F28388" t="s">
        <v>13</v>
      </c>
      <c r="G28388" t="s">
        <v>78949</v>
      </c>
      <c r="H28388" s="3" t="s">
        <v>78953</v>
      </c>
      <c r="I28388" t="s">
        <v>62</v>
      </c>
      <c r="J28388" t="s">
        <v>10543</v>
      </c>
    </row>
    <row r="28389" spans="1:10" ht="16" x14ac:dyDescent="0.2">
      <c r="A28389" t="s">
        <v>78954</v>
      </c>
      <c r="B28389" t="s">
        <v>8991</v>
      </c>
      <c r="C28389" t="s">
        <v>71110</v>
      </c>
      <c r="D28389">
        <v>3</v>
      </c>
      <c r="E28389">
        <f>154</f>
        <v>154</v>
      </c>
      <c r="F28389" t="s">
        <v>13</v>
      </c>
      <c r="G28389" t="s">
        <v>78949</v>
      </c>
      <c r="H28389" s="3" t="s">
        <v>78955</v>
      </c>
      <c r="I28389" t="s">
        <v>62</v>
      </c>
      <c r="J28389" t="s">
        <v>78956</v>
      </c>
    </row>
    <row r="28390" spans="1:10" ht="32" x14ac:dyDescent="0.2">
      <c r="A28390" t="s">
        <v>46219</v>
      </c>
      <c r="B28390" t="s">
        <v>35366</v>
      </c>
      <c r="C28390" t="s">
        <v>35367</v>
      </c>
      <c r="D28390">
        <v>3</v>
      </c>
      <c r="E28390">
        <f>154</f>
        <v>154</v>
      </c>
      <c r="F28390" t="s">
        <v>13</v>
      </c>
      <c r="G28390" t="s">
        <v>78949</v>
      </c>
      <c r="H28390" s="3" t="s">
        <v>78957</v>
      </c>
      <c r="I28390" t="s">
        <v>62</v>
      </c>
      <c r="J28390" t="s">
        <v>46220</v>
      </c>
    </row>
    <row r="28391" spans="1:10" ht="16" x14ac:dyDescent="0.2">
      <c r="A28391" t="s">
        <v>78958</v>
      </c>
      <c r="B28391" t="s">
        <v>34752</v>
      </c>
      <c r="C28391" t="s">
        <v>34753</v>
      </c>
      <c r="D28391">
        <v>1</v>
      </c>
      <c r="E28391">
        <f>154</f>
        <v>154</v>
      </c>
      <c r="F28391" t="s">
        <v>13</v>
      </c>
      <c r="G28391" t="s">
        <v>78949</v>
      </c>
      <c r="H28391" s="3" t="s">
        <v>78955</v>
      </c>
      <c r="I28391" t="s">
        <v>62</v>
      </c>
      <c r="J28391" t="s">
        <v>78959</v>
      </c>
    </row>
    <row r="28392" spans="1:10" ht="16" x14ac:dyDescent="0.2">
      <c r="A28392" t="s">
        <v>55001</v>
      </c>
      <c r="B28392" t="s">
        <v>78960</v>
      </c>
      <c r="C28392" t="s">
        <v>78961</v>
      </c>
      <c r="D28392">
        <v>5</v>
      </c>
      <c r="E28392">
        <f>154</f>
        <v>154</v>
      </c>
      <c r="F28392" t="s">
        <v>13</v>
      </c>
      <c r="G28392" t="s">
        <v>78949</v>
      </c>
      <c r="H28392" s="3" t="s">
        <v>78953</v>
      </c>
      <c r="I28392" t="s">
        <v>62</v>
      </c>
      <c r="J28392" t="s">
        <v>55002</v>
      </c>
    </row>
    <row r="28393" spans="1:10" ht="16" x14ac:dyDescent="0.2">
      <c r="A28393" t="s">
        <v>78962</v>
      </c>
      <c r="B28393" t="s">
        <v>78963</v>
      </c>
      <c r="C28393" t="s">
        <v>78964</v>
      </c>
      <c r="D28393">
        <v>1</v>
      </c>
      <c r="E28393">
        <f>154</f>
        <v>154</v>
      </c>
      <c r="F28393" t="s">
        <v>13</v>
      </c>
      <c r="G28393" t="s">
        <v>78949</v>
      </c>
      <c r="H28393" s="3" t="s">
        <v>78950</v>
      </c>
      <c r="I28393" t="s">
        <v>62</v>
      </c>
      <c r="J28393" t="s">
        <v>78965</v>
      </c>
    </row>
    <row r="28394" spans="1:10" ht="16" x14ac:dyDescent="0.2">
      <c r="A28394" t="s">
        <v>10542</v>
      </c>
      <c r="B28394" t="s">
        <v>38361</v>
      </c>
      <c r="C28394" t="s">
        <v>38362</v>
      </c>
      <c r="D28394">
        <v>6</v>
      </c>
      <c r="E28394">
        <f>154</f>
        <v>154</v>
      </c>
      <c r="F28394" t="s">
        <v>13</v>
      </c>
      <c r="G28394" t="s">
        <v>78949</v>
      </c>
      <c r="H28394" s="3" t="s">
        <v>78953</v>
      </c>
      <c r="I28394" t="s">
        <v>62</v>
      </c>
      <c r="J28394" t="s">
        <v>10543</v>
      </c>
    </row>
    <row r="28395" spans="1:10" ht="16" x14ac:dyDescent="0.2">
      <c r="A28395" t="s">
        <v>10530</v>
      </c>
      <c r="B28395" t="s">
        <v>78966</v>
      </c>
      <c r="C28395" t="s">
        <v>78967</v>
      </c>
      <c r="D28395">
        <v>9</v>
      </c>
      <c r="E28395">
        <f>154</f>
        <v>154</v>
      </c>
      <c r="F28395" t="s">
        <v>13</v>
      </c>
      <c r="G28395" t="s">
        <v>78949</v>
      </c>
      <c r="H28395" s="3" t="s">
        <v>78953</v>
      </c>
      <c r="I28395" t="s">
        <v>62</v>
      </c>
      <c r="J28395" t="s">
        <v>10532</v>
      </c>
    </row>
    <row r="28396" spans="1:10" ht="16" x14ac:dyDescent="0.2">
      <c r="A28396" t="s">
        <v>78958</v>
      </c>
      <c r="B28396" t="s">
        <v>35375</v>
      </c>
      <c r="C28396" t="s">
        <v>35376</v>
      </c>
      <c r="D28396">
        <v>2</v>
      </c>
      <c r="E28396">
        <f>154</f>
        <v>154</v>
      </c>
      <c r="F28396" t="s">
        <v>13</v>
      </c>
      <c r="G28396" t="s">
        <v>78949</v>
      </c>
      <c r="H28396" s="3" t="s">
        <v>78955</v>
      </c>
      <c r="I28396" t="s">
        <v>62</v>
      </c>
      <c r="J28396" t="s">
        <v>78959</v>
      </c>
    </row>
    <row r="28397" spans="1:10" ht="32" x14ac:dyDescent="0.2">
      <c r="A28397" t="s">
        <v>71629</v>
      </c>
      <c r="B28397" t="s">
        <v>78968</v>
      </c>
      <c r="C28397" t="s">
        <v>78969</v>
      </c>
      <c r="D28397">
        <v>1</v>
      </c>
      <c r="E28397">
        <f>154</f>
        <v>154</v>
      </c>
      <c r="F28397" t="s">
        <v>13</v>
      </c>
      <c r="G28397" t="s">
        <v>78949</v>
      </c>
      <c r="H28397" s="3" t="s">
        <v>78970</v>
      </c>
      <c r="I28397" t="s">
        <v>62</v>
      </c>
      <c r="J28397" t="s">
        <v>71632</v>
      </c>
    </row>
    <row r="28398" spans="1:10" ht="16" x14ac:dyDescent="0.2">
      <c r="A28398" t="s">
        <v>78954</v>
      </c>
      <c r="B28398" t="s">
        <v>78971</v>
      </c>
      <c r="C28398" t="s">
        <v>78972</v>
      </c>
      <c r="D28398">
        <v>1</v>
      </c>
      <c r="E28398">
        <f>154</f>
        <v>154</v>
      </c>
      <c r="F28398" t="s">
        <v>13</v>
      </c>
      <c r="G28398" t="s">
        <v>78949</v>
      </c>
      <c r="H28398" s="3" t="s">
        <v>78955</v>
      </c>
      <c r="I28398" t="s">
        <v>62</v>
      </c>
      <c r="J28398" t="s">
        <v>78956</v>
      </c>
    </row>
    <row r="28399" spans="1:10" ht="16" x14ac:dyDescent="0.2">
      <c r="A28399" t="s">
        <v>27108</v>
      </c>
      <c r="B28399" t="s">
        <v>41682</v>
      </c>
      <c r="C28399" t="s">
        <v>37842</v>
      </c>
      <c r="D28399">
        <v>4</v>
      </c>
      <c r="E28399">
        <f>154</f>
        <v>154</v>
      </c>
      <c r="F28399" t="s">
        <v>13</v>
      </c>
      <c r="G28399" t="s">
        <v>78949</v>
      </c>
      <c r="H28399" s="3" t="s">
        <v>78953</v>
      </c>
      <c r="I28399" t="s">
        <v>62</v>
      </c>
      <c r="J28399" t="s">
        <v>27109</v>
      </c>
    </row>
    <row r="28400" spans="1:10" ht="16" x14ac:dyDescent="0.2">
      <c r="A28400" t="s">
        <v>55001</v>
      </c>
      <c r="B28400" t="s">
        <v>46551</v>
      </c>
      <c r="C28400" t="s">
        <v>67607</v>
      </c>
      <c r="D28400">
        <v>1</v>
      </c>
      <c r="E28400">
        <f>154</f>
        <v>154</v>
      </c>
      <c r="F28400" t="s">
        <v>13</v>
      </c>
      <c r="G28400" t="s">
        <v>78949</v>
      </c>
      <c r="H28400" s="3" t="s">
        <v>78953</v>
      </c>
      <c r="I28400" t="s">
        <v>62</v>
      </c>
      <c r="J28400" t="s">
        <v>55002</v>
      </c>
    </row>
    <row r="28401" spans="1:10" ht="16" x14ac:dyDescent="0.2">
      <c r="A28401" t="s">
        <v>55001</v>
      </c>
      <c r="B28401" t="s">
        <v>31051</v>
      </c>
      <c r="C28401" t="s">
        <v>31052</v>
      </c>
      <c r="D28401">
        <v>8</v>
      </c>
      <c r="E28401">
        <f>154</f>
        <v>154</v>
      </c>
      <c r="F28401" t="s">
        <v>13</v>
      </c>
      <c r="G28401" t="s">
        <v>78949</v>
      </c>
      <c r="H28401" s="3" t="s">
        <v>78953</v>
      </c>
      <c r="I28401" t="s">
        <v>62</v>
      </c>
      <c r="J28401" t="s">
        <v>55002</v>
      </c>
    </row>
    <row r="28402" spans="1:10" ht="16" x14ac:dyDescent="0.2">
      <c r="A28402" t="s">
        <v>34387</v>
      </c>
      <c r="B28402" t="s">
        <v>35375</v>
      </c>
      <c r="C28402" t="s">
        <v>35376</v>
      </c>
      <c r="D28402">
        <v>3</v>
      </c>
      <c r="E28402">
        <f>154</f>
        <v>154</v>
      </c>
      <c r="F28402" t="s">
        <v>13</v>
      </c>
      <c r="G28402" t="s">
        <v>78949</v>
      </c>
      <c r="H28402" s="3" t="s">
        <v>78955</v>
      </c>
      <c r="I28402" t="s">
        <v>62</v>
      </c>
      <c r="J28402" t="s">
        <v>34391</v>
      </c>
    </row>
    <row r="28403" spans="1:10" ht="16" x14ac:dyDescent="0.2">
      <c r="A28403" t="s">
        <v>12939</v>
      </c>
      <c r="B28403" t="s">
        <v>35375</v>
      </c>
      <c r="C28403" t="s">
        <v>35383</v>
      </c>
      <c r="D28403">
        <v>2</v>
      </c>
      <c r="E28403">
        <f>154</f>
        <v>154</v>
      </c>
      <c r="F28403" t="s">
        <v>13</v>
      </c>
      <c r="G28403" t="s">
        <v>78949</v>
      </c>
      <c r="H28403" s="3" t="s">
        <v>78950</v>
      </c>
      <c r="I28403" t="s">
        <v>62</v>
      </c>
      <c r="J28403" t="s">
        <v>12940</v>
      </c>
    </row>
    <row r="28404" spans="1:10" ht="16" x14ac:dyDescent="0.2">
      <c r="A28404" t="s">
        <v>41110</v>
      </c>
      <c r="B28404" t="s">
        <v>78973</v>
      </c>
      <c r="C28404" t="s">
        <v>78974</v>
      </c>
      <c r="D28404">
        <v>2</v>
      </c>
      <c r="E28404">
        <f>154</f>
        <v>154</v>
      </c>
      <c r="F28404" t="s">
        <v>13</v>
      </c>
      <c r="G28404" t="s">
        <v>78949</v>
      </c>
      <c r="H28404" s="3" t="s">
        <v>78975</v>
      </c>
      <c r="I28404" t="s">
        <v>62</v>
      </c>
      <c r="J28404" t="s">
        <v>41113</v>
      </c>
    </row>
    <row r="28405" spans="1:10" ht="16" x14ac:dyDescent="0.2">
      <c r="A28405" t="s">
        <v>54954</v>
      </c>
      <c r="B28405" t="s">
        <v>10667</v>
      </c>
      <c r="C28405" t="s">
        <v>10594</v>
      </c>
      <c r="D28405">
        <v>8</v>
      </c>
      <c r="E28405">
        <f>154</f>
        <v>154</v>
      </c>
      <c r="F28405" t="s">
        <v>13</v>
      </c>
      <c r="G28405" t="s">
        <v>78949</v>
      </c>
      <c r="H28405" s="3" t="s">
        <v>78953</v>
      </c>
      <c r="I28405" t="s">
        <v>62</v>
      </c>
      <c r="J28405" t="s">
        <v>54959</v>
      </c>
    </row>
    <row r="28406" spans="1:10" ht="16" x14ac:dyDescent="0.2">
      <c r="A28406" t="s">
        <v>55001</v>
      </c>
      <c r="B28406" t="s">
        <v>78976</v>
      </c>
      <c r="C28406" t="s">
        <v>78977</v>
      </c>
      <c r="D28406">
        <v>3</v>
      </c>
      <c r="E28406">
        <f>154</f>
        <v>154</v>
      </c>
      <c r="F28406" t="s">
        <v>13</v>
      </c>
      <c r="G28406" t="s">
        <v>78949</v>
      </c>
      <c r="H28406" s="3" t="s">
        <v>78953</v>
      </c>
      <c r="I28406" t="s">
        <v>62</v>
      </c>
      <c r="J28406" t="s">
        <v>55002</v>
      </c>
    </row>
    <row r="28407" spans="1:10" ht="16" x14ac:dyDescent="0.2">
      <c r="A28407" t="s">
        <v>78954</v>
      </c>
      <c r="B28407" t="s">
        <v>35375</v>
      </c>
      <c r="C28407" t="s">
        <v>35376</v>
      </c>
      <c r="D28407">
        <v>2</v>
      </c>
      <c r="E28407">
        <f>154</f>
        <v>154</v>
      </c>
      <c r="F28407" t="s">
        <v>13</v>
      </c>
      <c r="G28407" t="s">
        <v>78949</v>
      </c>
      <c r="H28407" s="3" t="s">
        <v>78955</v>
      </c>
      <c r="I28407" t="s">
        <v>62</v>
      </c>
      <c r="J28407" t="s">
        <v>78956</v>
      </c>
    </row>
    <row r="28408" spans="1:10" ht="16" x14ac:dyDescent="0.2">
      <c r="A28408" t="s">
        <v>10530</v>
      </c>
      <c r="B28408" t="s">
        <v>10667</v>
      </c>
      <c r="C28408" t="s">
        <v>10594</v>
      </c>
      <c r="D28408">
        <v>1</v>
      </c>
      <c r="E28408">
        <f>154</f>
        <v>154</v>
      </c>
      <c r="F28408" t="s">
        <v>13</v>
      </c>
      <c r="G28408" t="s">
        <v>78949</v>
      </c>
      <c r="H28408" s="3" t="s">
        <v>78953</v>
      </c>
      <c r="I28408" t="s">
        <v>62</v>
      </c>
      <c r="J28408" t="s">
        <v>10532</v>
      </c>
    </row>
    <row r="28409" spans="1:10" ht="16" x14ac:dyDescent="0.2">
      <c r="A28409" t="s">
        <v>9970</v>
      </c>
      <c r="B28409" t="s">
        <v>78978</v>
      </c>
      <c r="C28409" t="s">
        <v>35771</v>
      </c>
      <c r="D28409">
        <v>4</v>
      </c>
      <c r="E28409">
        <f>154</f>
        <v>154</v>
      </c>
      <c r="F28409" t="s">
        <v>13</v>
      </c>
      <c r="G28409" t="s">
        <v>78949</v>
      </c>
      <c r="H28409" s="3" t="s">
        <v>78950</v>
      </c>
      <c r="I28409" t="s">
        <v>62</v>
      </c>
      <c r="J28409" t="s">
        <v>9973</v>
      </c>
    </row>
    <row r="28410" spans="1:10" ht="32" x14ac:dyDescent="0.2">
      <c r="A28410" t="s">
        <v>27984</v>
      </c>
      <c r="B28410" t="s">
        <v>78979</v>
      </c>
      <c r="C28410" t="s">
        <v>78980</v>
      </c>
      <c r="D28410">
        <v>12</v>
      </c>
      <c r="E28410">
        <f>154</f>
        <v>154</v>
      </c>
      <c r="F28410" t="s">
        <v>13</v>
      </c>
      <c r="G28410" t="s">
        <v>78949</v>
      </c>
      <c r="H28410" s="3" t="s">
        <v>78981</v>
      </c>
      <c r="I28410" t="s">
        <v>62</v>
      </c>
      <c r="J28410" t="s">
        <v>27988</v>
      </c>
    </row>
    <row r="28411" spans="1:10" ht="32" x14ac:dyDescent="0.2">
      <c r="A28411" t="s">
        <v>55012</v>
      </c>
      <c r="B28411" t="s">
        <v>78966</v>
      </c>
      <c r="C28411" t="s">
        <v>78967</v>
      </c>
      <c r="D28411">
        <v>7</v>
      </c>
      <c r="E28411">
        <f>154</f>
        <v>154</v>
      </c>
      <c r="F28411" t="s">
        <v>13</v>
      </c>
      <c r="G28411" t="s">
        <v>78949</v>
      </c>
      <c r="H28411" s="3" t="s">
        <v>78981</v>
      </c>
      <c r="I28411" t="s">
        <v>62</v>
      </c>
      <c r="J28411" t="s">
        <v>55013</v>
      </c>
    </row>
    <row r="28412" spans="1:10" ht="32" x14ac:dyDescent="0.2">
      <c r="A28412" t="s">
        <v>27984</v>
      </c>
      <c r="B28412" t="s">
        <v>52762</v>
      </c>
      <c r="C28412" t="s">
        <v>52763</v>
      </c>
      <c r="D28412">
        <v>5</v>
      </c>
      <c r="E28412">
        <f>154</f>
        <v>154</v>
      </c>
      <c r="F28412" t="s">
        <v>13</v>
      </c>
      <c r="G28412" t="s">
        <v>78949</v>
      </c>
      <c r="H28412" s="3" t="s">
        <v>78981</v>
      </c>
      <c r="I28412" t="s">
        <v>62</v>
      </c>
      <c r="J28412" t="s">
        <v>27988</v>
      </c>
    </row>
    <row r="28413" spans="1:10" ht="32" x14ac:dyDescent="0.2">
      <c r="A28413" t="s">
        <v>27984</v>
      </c>
      <c r="B28413" t="s">
        <v>31051</v>
      </c>
      <c r="C28413" t="s">
        <v>31052</v>
      </c>
      <c r="D28413">
        <v>8</v>
      </c>
      <c r="E28413">
        <f>154</f>
        <v>154</v>
      </c>
      <c r="F28413" t="s">
        <v>13</v>
      </c>
      <c r="G28413" t="s">
        <v>78949</v>
      </c>
      <c r="H28413" s="3" t="s">
        <v>78981</v>
      </c>
      <c r="I28413" t="s">
        <v>62</v>
      </c>
      <c r="J28413" t="s">
        <v>27988</v>
      </c>
    </row>
    <row r="28414" spans="1:10" ht="16" x14ac:dyDescent="0.2">
      <c r="A28414" t="s">
        <v>29537</v>
      </c>
      <c r="B28414" t="s">
        <v>78982</v>
      </c>
      <c r="C28414" t="s">
        <v>78983</v>
      </c>
      <c r="D28414">
        <v>9</v>
      </c>
      <c r="E28414">
        <f>154</f>
        <v>154</v>
      </c>
      <c r="F28414" t="s">
        <v>13</v>
      </c>
      <c r="G28414" t="s">
        <v>78949</v>
      </c>
      <c r="H28414" s="3" t="s">
        <v>78953</v>
      </c>
      <c r="I28414" t="s">
        <v>62</v>
      </c>
      <c r="J28414" t="s">
        <v>29538</v>
      </c>
    </row>
    <row r="28415" spans="1:10" ht="16" x14ac:dyDescent="0.2">
      <c r="A28415" t="s">
        <v>31417</v>
      </c>
      <c r="B28415" t="s">
        <v>10667</v>
      </c>
      <c r="C28415" t="s">
        <v>10594</v>
      </c>
      <c r="D28415">
        <v>9</v>
      </c>
      <c r="E28415">
        <f>154</f>
        <v>154</v>
      </c>
      <c r="F28415" t="s">
        <v>13</v>
      </c>
      <c r="G28415" t="s">
        <v>78949</v>
      </c>
      <c r="H28415" s="3" t="s">
        <v>78953</v>
      </c>
      <c r="I28415" t="s">
        <v>62</v>
      </c>
      <c r="J28415" t="s">
        <v>31421</v>
      </c>
    </row>
    <row r="28416" spans="1:10" ht="32" x14ac:dyDescent="0.2">
      <c r="A28416" t="s">
        <v>46202</v>
      </c>
      <c r="B28416" t="s">
        <v>35366</v>
      </c>
      <c r="C28416" t="s">
        <v>35367</v>
      </c>
      <c r="D28416">
        <v>2</v>
      </c>
      <c r="E28416">
        <f>154</f>
        <v>154</v>
      </c>
      <c r="F28416" t="s">
        <v>13</v>
      </c>
      <c r="G28416" t="s">
        <v>78949</v>
      </c>
      <c r="H28416" s="3" t="s">
        <v>78957</v>
      </c>
      <c r="I28416" t="s">
        <v>62</v>
      </c>
      <c r="J28416" t="s">
        <v>46205</v>
      </c>
    </row>
    <row r="28417" spans="1:10" ht="32" x14ac:dyDescent="0.2">
      <c r="A28417" t="s">
        <v>55012</v>
      </c>
      <c r="B28417" t="s">
        <v>10667</v>
      </c>
      <c r="C28417" t="s">
        <v>10594</v>
      </c>
      <c r="D28417">
        <v>2</v>
      </c>
      <c r="E28417">
        <f>154</f>
        <v>154</v>
      </c>
      <c r="F28417" t="s">
        <v>13</v>
      </c>
      <c r="G28417" t="s">
        <v>78949</v>
      </c>
      <c r="H28417" s="3" t="s">
        <v>78981</v>
      </c>
      <c r="I28417" t="s">
        <v>62</v>
      </c>
      <c r="J28417" t="s">
        <v>55013</v>
      </c>
    </row>
    <row r="28418" spans="1:10" ht="16" x14ac:dyDescent="0.2">
      <c r="A28418" t="s">
        <v>29537</v>
      </c>
      <c r="B28418" t="s">
        <v>78984</v>
      </c>
      <c r="C28418" t="s">
        <v>78985</v>
      </c>
      <c r="D28418">
        <v>10</v>
      </c>
      <c r="E28418">
        <f>154</f>
        <v>154</v>
      </c>
      <c r="F28418" t="s">
        <v>13</v>
      </c>
      <c r="G28418" t="s">
        <v>78949</v>
      </c>
      <c r="H28418" s="3" t="s">
        <v>78950</v>
      </c>
      <c r="I28418" t="s">
        <v>62</v>
      </c>
      <c r="J28418" t="s">
        <v>29538</v>
      </c>
    </row>
    <row r="28419" spans="1:10" ht="16" x14ac:dyDescent="0.2">
      <c r="A28419" t="s">
        <v>10530</v>
      </c>
      <c r="B28419" t="s">
        <v>78986</v>
      </c>
      <c r="C28419" t="s">
        <v>78952</v>
      </c>
      <c r="D28419">
        <v>2</v>
      </c>
      <c r="E28419">
        <f>154</f>
        <v>154</v>
      </c>
      <c r="F28419" t="s">
        <v>13</v>
      </c>
      <c r="G28419" t="s">
        <v>78949</v>
      </c>
      <c r="H28419" s="3" t="s">
        <v>78953</v>
      </c>
      <c r="I28419" t="s">
        <v>62</v>
      </c>
      <c r="J28419" t="s">
        <v>10532</v>
      </c>
    </row>
    <row r="28420" spans="1:10" ht="16" x14ac:dyDescent="0.2">
      <c r="A28420" t="s">
        <v>71614</v>
      </c>
      <c r="B28420" t="s">
        <v>51414</v>
      </c>
      <c r="C28420" t="s">
        <v>74409</v>
      </c>
      <c r="D28420">
        <v>2</v>
      </c>
      <c r="E28420">
        <f>154</f>
        <v>154</v>
      </c>
      <c r="F28420" t="s">
        <v>13</v>
      </c>
      <c r="G28420" t="s">
        <v>78949</v>
      </c>
      <c r="H28420" s="3" t="s">
        <v>78955</v>
      </c>
      <c r="I28420" t="s">
        <v>62</v>
      </c>
      <c r="J28420" t="s">
        <v>71616</v>
      </c>
    </row>
    <row r="28421" spans="1:10" ht="16" x14ac:dyDescent="0.2">
      <c r="A28421" t="s">
        <v>46275</v>
      </c>
      <c r="B28421" t="s">
        <v>46551</v>
      </c>
      <c r="C28421" t="s">
        <v>67607</v>
      </c>
      <c r="D28421">
        <v>1</v>
      </c>
      <c r="E28421">
        <f>154</f>
        <v>154</v>
      </c>
      <c r="F28421" t="s">
        <v>13</v>
      </c>
      <c r="G28421" t="s">
        <v>78949</v>
      </c>
      <c r="H28421" s="3" t="s">
        <v>78953</v>
      </c>
      <c r="I28421" t="s">
        <v>62</v>
      </c>
      <c r="J28421" t="s">
        <v>46276</v>
      </c>
    </row>
    <row r="28422" spans="1:10" ht="32" x14ac:dyDescent="0.2">
      <c r="A28422" t="s">
        <v>55003</v>
      </c>
      <c r="B28422" t="s">
        <v>78987</v>
      </c>
      <c r="C28422" t="s">
        <v>78988</v>
      </c>
      <c r="D28422">
        <v>3</v>
      </c>
      <c r="E28422">
        <f>154</f>
        <v>154</v>
      </c>
      <c r="F28422" t="s">
        <v>13</v>
      </c>
      <c r="G28422" t="s">
        <v>78949</v>
      </c>
      <c r="H28422" s="3" t="s">
        <v>78981</v>
      </c>
      <c r="I28422" t="s">
        <v>62</v>
      </c>
      <c r="J28422" t="s">
        <v>55006</v>
      </c>
    </row>
    <row r="28423" spans="1:10" ht="16" x14ac:dyDescent="0.2">
      <c r="A28423" t="s">
        <v>10521</v>
      </c>
      <c r="B28423" t="s">
        <v>10667</v>
      </c>
      <c r="C28423" t="s">
        <v>10594</v>
      </c>
      <c r="D28423">
        <v>9</v>
      </c>
      <c r="E28423">
        <f>154</f>
        <v>154</v>
      </c>
      <c r="F28423" t="s">
        <v>13</v>
      </c>
      <c r="G28423" t="s">
        <v>78949</v>
      </c>
      <c r="H28423" s="3" t="s">
        <v>78953</v>
      </c>
      <c r="I28423" t="s">
        <v>62</v>
      </c>
      <c r="J28423" t="s">
        <v>10527</v>
      </c>
    </row>
    <row r="28424" spans="1:10" ht="16" x14ac:dyDescent="0.2">
      <c r="A28424" t="s">
        <v>42383</v>
      </c>
      <c r="B28424" t="s">
        <v>78989</v>
      </c>
      <c r="C28424" t="s">
        <v>78990</v>
      </c>
      <c r="D28424">
        <v>4</v>
      </c>
      <c r="E28424">
        <f>154</f>
        <v>154</v>
      </c>
      <c r="F28424" t="s">
        <v>13</v>
      </c>
      <c r="G28424" t="s">
        <v>78949</v>
      </c>
      <c r="H28424" s="3" t="s">
        <v>78953</v>
      </c>
      <c r="I28424" t="s">
        <v>62</v>
      </c>
      <c r="J28424" t="s">
        <v>42385</v>
      </c>
    </row>
    <row r="28425" spans="1:10" ht="16" x14ac:dyDescent="0.2">
      <c r="A28425" t="s">
        <v>10542</v>
      </c>
      <c r="B28425" t="s">
        <v>52762</v>
      </c>
      <c r="C28425" t="s">
        <v>52763</v>
      </c>
      <c r="D28425">
        <v>9</v>
      </c>
      <c r="E28425">
        <f>154</f>
        <v>154</v>
      </c>
      <c r="F28425" t="s">
        <v>13</v>
      </c>
      <c r="G28425" t="s">
        <v>78949</v>
      </c>
      <c r="H28425" s="3" t="s">
        <v>78953</v>
      </c>
      <c r="I28425" t="s">
        <v>62</v>
      </c>
      <c r="J28425" t="s">
        <v>10543</v>
      </c>
    </row>
    <row r="28426" spans="1:10" ht="16" x14ac:dyDescent="0.2">
      <c r="A28426" t="s">
        <v>78991</v>
      </c>
      <c r="B28426" t="s">
        <v>10667</v>
      </c>
      <c r="C28426" t="s">
        <v>10594</v>
      </c>
      <c r="D28426">
        <v>1</v>
      </c>
      <c r="E28426">
        <f>154</f>
        <v>154</v>
      </c>
      <c r="F28426" t="s">
        <v>13</v>
      </c>
      <c r="G28426" t="s">
        <v>78949</v>
      </c>
      <c r="H28426" s="3" t="s">
        <v>78950</v>
      </c>
      <c r="I28426" t="s">
        <v>62</v>
      </c>
      <c r="J28426" t="s">
        <v>78992</v>
      </c>
    </row>
    <row r="28427" spans="1:10" ht="16" x14ac:dyDescent="0.2">
      <c r="A28427" t="s">
        <v>12939</v>
      </c>
      <c r="B28427" t="s">
        <v>51414</v>
      </c>
      <c r="C28427" t="s">
        <v>74409</v>
      </c>
      <c r="D28427">
        <v>3</v>
      </c>
      <c r="E28427">
        <f>154</f>
        <v>154</v>
      </c>
      <c r="F28427" t="s">
        <v>13</v>
      </c>
      <c r="G28427" t="s">
        <v>78949</v>
      </c>
      <c r="H28427" s="3" t="s">
        <v>78950</v>
      </c>
      <c r="I28427" t="s">
        <v>62</v>
      </c>
      <c r="J28427" t="s">
        <v>12940</v>
      </c>
    </row>
    <row r="28428" spans="1:10" ht="16" x14ac:dyDescent="0.2">
      <c r="A28428" t="s">
        <v>10530</v>
      </c>
      <c r="B28428" t="s">
        <v>52762</v>
      </c>
      <c r="C28428" t="s">
        <v>52763</v>
      </c>
      <c r="D28428">
        <v>4</v>
      </c>
      <c r="E28428">
        <f>154</f>
        <v>154</v>
      </c>
      <c r="F28428" t="s">
        <v>13</v>
      </c>
      <c r="G28428" t="s">
        <v>78949</v>
      </c>
      <c r="H28428" s="3" t="s">
        <v>78953</v>
      </c>
      <c r="I28428" t="s">
        <v>62</v>
      </c>
      <c r="J28428" t="s">
        <v>10532</v>
      </c>
    </row>
    <row r="28429" spans="1:10" ht="16" x14ac:dyDescent="0.2">
      <c r="A28429" t="s">
        <v>55001</v>
      </c>
      <c r="B28429" t="s">
        <v>52762</v>
      </c>
      <c r="C28429" t="s">
        <v>52763</v>
      </c>
      <c r="D28429">
        <v>2</v>
      </c>
      <c r="E28429">
        <f>154</f>
        <v>154</v>
      </c>
      <c r="F28429" t="s">
        <v>13</v>
      </c>
      <c r="G28429" t="s">
        <v>78949</v>
      </c>
      <c r="H28429" s="3" t="s">
        <v>78953</v>
      </c>
      <c r="I28429" t="s">
        <v>62</v>
      </c>
      <c r="J28429" t="s">
        <v>55002</v>
      </c>
    </row>
    <row r="28430" spans="1:10" ht="16" x14ac:dyDescent="0.2">
      <c r="A28430" t="s">
        <v>32388</v>
      </c>
      <c r="B28430" t="s">
        <v>78966</v>
      </c>
      <c r="C28430" t="s">
        <v>78967</v>
      </c>
      <c r="D28430">
        <v>7</v>
      </c>
      <c r="E28430">
        <f>154</f>
        <v>154</v>
      </c>
      <c r="F28430" t="s">
        <v>13</v>
      </c>
      <c r="G28430" t="s">
        <v>78949</v>
      </c>
      <c r="H28430" s="3" t="s">
        <v>78993</v>
      </c>
      <c r="I28430" t="s">
        <v>62</v>
      </c>
      <c r="J28430" t="s">
        <v>32389</v>
      </c>
    </row>
    <row r="28431" spans="1:10" ht="16" x14ac:dyDescent="0.2">
      <c r="A28431" t="s">
        <v>42383</v>
      </c>
      <c r="B28431" t="s">
        <v>78994</v>
      </c>
      <c r="C28431" t="s">
        <v>78995</v>
      </c>
      <c r="D28431">
        <v>11</v>
      </c>
      <c r="E28431">
        <f>154</f>
        <v>154</v>
      </c>
      <c r="F28431" t="s">
        <v>13</v>
      </c>
      <c r="G28431" t="s">
        <v>78949</v>
      </c>
      <c r="H28431" s="3" t="s">
        <v>78953</v>
      </c>
      <c r="I28431" t="s">
        <v>62</v>
      </c>
      <c r="J28431" t="s">
        <v>42385</v>
      </c>
    </row>
    <row r="28432" spans="1:10" ht="16" x14ac:dyDescent="0.2">
      <c r="A28432" t="s">
        <v>10542</v>
      </c>
      <c r="B28432" t="s">
        <v>37913</v>
      </c>
      <c r="C28432" t="s">
        <v>37914</v>
      </c>
      <c r="D28432">
        <v>2</v>
      </c>
      <c r="E28432">
        <f>154</f>
        <v>154</v>
      </c>
      <c r="F28432" t="s">
        <v>13</v>
      </c>
      <c r="G28432" t="s">
        <v>78949</v>
      </c>
      <c r="H28432" s="3" t="s">
        <v>78953</v>
      </c>
      <c r="I28432" t="s">
        <v>62</v>
      </c>
      <c r="J28432" t="s">
        <v>10543</v>
      </c>
    </row>
    <row r="28433" spans="1:10" ht="32" x14ac:dyDescent="0.2">
      <c r="A28433" t="s">
        <v>70057</v>
      </c>
      <c r="B28433" t="s">
        <v>78963</v>
      </c>
      <c r="C28433" t="s">
        <v>78964</v>
      </c>
      <c r="D28433">
        <v>3</v>
      </c>
      <c r="E28433">
        <f>154</f>
        <v>154</v>
      </c>
      <c r="F28433" t="s">
        <v>13</v>
      </c>
      <c r="G28433" t="s">
        <v>78949</v>
      </c>
      <c r="H28433" s="3" t="s">
        <v>78996</v>
      </c>
      <c r="I28433" t="s">
        <v>62</v>
      </c>
      <c r="J28433" t="s">
        <v>70059</v>
      </c>
    </row>
    <row r="28434" spans="1:10" ht="16" x14ac:dyDescent="0.2">
      <c r="A28434" t="s">
        <v>29537</v>
      </c>
      <c r="B28434" t="s">
        <v>78997</v>
      </c>
      <c r="C28434" t="s">
        <v>78952</v>
      </c>
      <c r="D28434">
        <v>4</v>
      </c>
      <c r="E28434">
        <f>154</f>
        <v>154</v>
      </c>
      <c r="F28434" t="s">
        <v>13</v>
      </c>
      <c r="G28434" t="s">
        <v>78949</v>
      </c>
      <c r="H28434" s="3" t="s">
        <v>78953</v>
      </c>
      <c r="I28434" t="s">
        <v>62</v>
      </c>
      <c r="J28434" t="s">
        <v>29538</v>
      </c>
    </row>
    <row r="28435" spans="1:10" ht="16" x14ac:dyDescent="0.2">
      <c r="A28435" t="s">
        <v>9970</v>
      </c>
      <c r="B28435" t="s">
        <v>51414</v>
      </c>
      <c r="C28435" t="s">
        <v>74409</v>
      </c>
      <c r="D28435">
        <v>3</v>
      </c>
      <c r="E28435">
        <f>154</f>
        <v>154</v>
      </c>
      <c r="F28435" t="s">
        <v>13</v>
      </c>
      <c r="G28435" t="s">
        <v>78949</v>
      </c>
      <c r="H28435" s="3" t="s">
        <v>78950</v>
      </c>
      <c r="I28435" t="s">
        <v>62</v>
      </c>
      <c r="J28435" t="s">
        <v>9973</v>
      </c>
    </row>
    <row r="28436" spans="1:10" ht="16" x14ac:dyDescent="0.2">
      <c r="A28436" t="s">
        <v>29537</v>
      </c>
      <c r="B28436" t="s">
        <v>10593</v>
      </c>
      <c r="C28436" t="s">
        <v>10594</v>
      </c>
      <c r="D28436">
        <v>2</v>
      </c>
      <c r="E28436">
        <f>154</f>
        <v>154</v>
      </c>
      <c r="F28436" t="s">
        <v>13</v>
      </c>
      <c r="G28436" t="s">
        <v>78949</v>
      </c>
      <c r="H28436" s="3" t="s">
        <v>78953</v>
      </c>
      <c r="I28436" t="s">
        <v>62</v>
      </c>
      <c r="J28436" t="s">
        <v>29538</v>
      </c>
    </row>
    <row r="28437" spans="1:10" ht="16" x14ac:dyDescent="0.2">
      <c r="A28437" t="s">
        <v>52229</v>
      </c>
      <c r="B28437" t="s">
        <v>10667</v>
      </c>
      <c r="C28437" t="s">
        <v>10594</v>
      </c>
      <c r="D28437">
        <v>2</v>
      </c>
      <c r="E28437">
        <f>154</f>
        <v>154</v>
      </c>
      <c r="F28437" t="s">
        <v>13</v>
      </c>
      <c r="G28437" t="s">
        <v>78949</v>
      </c>
      <c r="H28437" s="3" t="s">
        <v>78953</v>
      </c>
      <c r="I28437" t="s">
        <v>62</v>
      </c>
      <c r="J28437" t="s">
        <v>52233</v>
      </c>
    </row>
    <row r="28438" spans="1:10" ht="16" x14ac:dyDescent="0.2">
      <c r="A28438" t="s">
        <v>52229</v>
      </c>
      <c r="B28438" t="s">
        <v>78976</v>
      </c>
      <c r="C28438" t="s">
        <v>78977</v>
      </c>
      <c r="D28438">
        <v>4</v>
      </c>
      <c r="E28438">
        <f>154</f>
        <v>154</v>
      </c>
      <c r="F28438" t="s">
        <v>13</v>
      </c>
      <c r="G28438" t="s">
        <v>78949</v>
      </c>
      <c r="H28438" s="3" t="s">
        <v>78953</v>
      </c>
      <c r="I28438" t="s">
        <v>62</v>
      </c>
      <c r="J28438" t="s">
        <v>52233</v>
      </c>
    </row>
    <row r="28439" spans="1:10" ht="16" x14ac:dyDescent="0.2">
      <c r="A28439" t="s">
        <v>78998</v>
      </c>
      <c r="B28439" t="s">
        <v>78963</v>
      </c>
      <c r="C28439" t="s">
        <v>78964</v>
      </c>
      <c r="D28439">
        <v>1</v>
      </c>
      <c r="E28439">
        <f>154</f>
        <v>154</v>
      </c>
      <c r="F28439" t="s">
        <v>13</v>
      </c>
      <c r="G28439" t="s">
        <v>78949</v>
      </c>
      <c r="H28439" s="3" t="s">
        <v>78955</v>
      </c>
      <c r="I28439" t="s">
        <v>62</v>
      </c>
      <c r="J28439" t="s">
        <v>78999</v>
      </c>
    </row>
    <row r="28440" spans="1:10" ht="32" x14ac:dyDescent="0.2">
      <c r="A28440" t="s">
        <v>55003</v>
      </c>
      <c r="B28440" t="s">
        <v>10667</v>
      </c>
      <c r="C28440" t="s">
        <v>10594</v>
      </c>
      <c r="D28440">
        <v>2</v>
      </c>
      <c r="E28440">
        <f>154</f>
        <v>154</v>
      </c>
      <c r="F28440" t="s">
        <v>13</v>
      </c>
      <c r="G28440" t="s">
        <v>78949</v>
      </c>
      <c r="H28440" s="3" t="s">
        <v>78981</v>
      </c>
      <c r="I28440" t="s">
        <v>62</v>
      </c>
      <c r="J28440" t="s">
        <v>55006</v>
      </c>
    </row>
    <row r="28441" spans="1:10" ht="16" x14ac:dyDescent="0.2">
      <c r="A28441" t="s">
        <v>10686</v>
      </c>
      <c r="B28441" t="s">
        <v>38361</v>
      </c>
      <c r="C28441" t="s">
        <v>38362</v>
      </c>
      <c r="D28441">
        <v>6</v>
      </c>
      <c r="E28441">
        <f>154</f>
        <v>154</v>
      </c>
      <c r="F28441" t="s">
        <v>13</v>
      </c>
      <c r="G28441" t="s">
        <v>78949</v>
      </c>
      <c r="H28441" s="3" t="s">
        <v>78950</v>
      </c>
      <c r="I28441" t="s">
        <v>62</v>
      </c>
      <c r="J28441" t="s">
        <v>10687</v>
      </c>
    </row>
    <row r="28442" spans="1:10" ht="32" x14ac:dyDescent="0.2">
      <c r="A28442" t="s">
        <v>55003</v>
      </c>
      <c r="B28442" t="s">
        <v>78982</v>
      </c>
      <c r="C28442" t="s">
        <v>78983</v>
      </c>
      <c r="D28442">
        <v>9</v>
      </c>
      <c r="E28442">
        <f>154</f>
        <v>154</v>
      </c>
      <c r="F28442" t="s">
        <v>13</v>
      </c>
      <c r="G28442" t="s">
        <v>78949</v>
      </c>
      <c r="H28442" s="3" t="s">
        <v>78981</v>
      </c>
      <c r="I28442" t="s">
        <v>62</v>
      </c>
      <c r="J28442" t="s">
        <v>55006</v>
      </c>
    </row>
    <row r="28443" spans="1:10" ht="16" x14ac:dyDescent="0.2">
      <c r="A28443" t="s">
        <v>78991</v>
      </c>
      <c r="B28443" t="s">
        <v>79000</v>
      </c>
      <c r="C28443" t="s">
        <v>79001</v>
      </c>
      <c r="D28443">
        <v>3</v>
      </c>
      <c r="E28443">
        <f>154</f>
        <v>154</v>
      </c>
      <c r="F28443" t="s">
        <v>13</v>
      </c>
      <c r="G28443" t="s">
        <v>78949</v>
      </c>
      <c r="H28443" s="3" t="s">
        <v>78950</v>
      </c>
      <c r="I28443" t="s">
        <v>62</v>
      </c>
      <c r="J28443" t="s">
        <v>78992</v>
      </c>
    </row>
    <row r="28444" spans="1:10" ht="16" x14ac:dyDescent="0.2">
      <c r="A28444" t="s">
        <v>46268</v>
      </c>
      <c r="B28444" t="s">
        <v>79002</v>
      </c>
      <c r="C28444" t="s">
        <v>79003</v>
      </c>
      <c r="D28444">
        <v>3</v>
      </c>
      <c r="E28444">
        <f>154</f>
        <v>154</v>
      </c>
      <c r="F28444" t="s">
        <v>13</v>
      </c>
      <c r="G28444" t="s">
        <v>78949</v>
      </c>
      <c r="H28444" s="3" t="s">
        <v>78953</v>
      </c>
      <c r="I28444" t="s">
        <v>62</v>
      </c>
      <c r="J28444" t="s">
        <v>46271</v>
      </c>
    </row>
    <row r="28445" spans="1:10" ht="32" x14ac:dyDescent="0.2">
      <c r="A28445" t="s">
        <v>55003</v>
      </c>
      <c r="B28445" t="s">
        <v>78997</v>
      </c>
      <c r="C28445" t="s">
        <v>78952</v>
      </c>
      <c r="D28445">
        <v>7</v>
      </c>
      <c r="E28445">
        <f>154</f>
        <v>154</v>
      </c>
      <c r="F28445" t="s">
        <v>13</v>
      </c>
      <c r="G28445" t="s">
        <v>78949</v>
      </c>
      <c r="H28445" s="3" t="s">
        <v>78981</v>
      </c>
      <c r="I28445" t="s">
        <v>62</v>
      </c>
      <c r="J28445" t="s">
        <v>55006</v>
      </c>
    </row>
    <row r="28446" spans="1:10" ht="32" x14ac:dyDescent="0.2">
      <c r="A28446" t="s">
        <v>55003</v>
      </c>
      <c r="B28446" t="s">
        <v>52762</v>
      </c>
      <c r="C28446" t="s">
        <v>52763</v>
      </c>
      <c r="D28446">
        <v>6</v>
      </c>
      <c r="E28446">
        <f>154</f>
        <v>154</v>
      </c>
      <c r="F28446" t="s">
        <v>13</v>
      </c>
      <c r="G28446" t="s">
        <v>78949</v>
      </c>
      <c r="H28446" s="3" t="s">
        <v>78981</v>
      </c>
      <c r="I28446" t="s">
        <v>62</v>
      </c>
      <c r="J28446" t="s">
        <v>55006</v>
      </c>
    </row>
    <row r="28447" spans="1:10" ht="16" x14ac:dyDescent="0.2">
      <c r="A28447" t="s">
        <v>10542</v>
      </c>
      <c r="B28447" t="s">
        <v>78987</v>
      </c>
      <c r="C28447" t="s">
        <v>78988</v>
      </c>
      <c r="D28447">
        <v>4</v>
      </c>
      <c r="E28447">
        <f>154</f>
        <v>154</v>
      </c>
      <c r="F28447" t="s">
        <v>13</v>
      </c>
      <c r="G28447" t="s">
        <v>78949</v>
      </c>
      <c r="H28447" s="3" t="s">
        <v>78953</v>
      </c>
      <c r="I28447" t="s">
        <v>62</v>
      </c>
      <c r="J28447" t="s">
        <v>10543</v>
      </c>
    </row>
    <row r="28448" spans="1:10" ht="16" x14ac:dyDescent="0.2">
      <c r="A28448" t="s">
        <v>78991</v>
      </c>
      <c r="B28448" t="s">
        <v>79004</v>
      </c>
      <c r="C28448" t="s">
        <v>79005</v>
      </c>
      <c r="D28448">
        <v>4</v>
      </c>
      <c r="E28448">
        <f>154</f>
        <v>154</v>
      </c>
      <c r="F28448" t="s">
        <v>13</v>
      </c>
      <c r="G28448" t="s">
        <v>78949</v>
      </c>
      <c r="H28448" s="3" t="s">
        <v>78950</v>
      </c>
      <c r="I28448" t="s">
        <v>62</v>
      </c>
      <c r="J28448" t="s">
        <v>78992</v>
      </c>
    </row>
    <row r="28449" spans="1:10" ht="16" x14ac:dyDescent="0.2">
      <c r="A28449" t="s">
        <v>55001</v>
      </c>
      <c r="B28449" t="s">
        <v>78986</v>
      </c>
      <c r="C28449" t="s">
        <v>78952</v>
      </c>
      <c r="D28449">
        <v>4</v>
      </c>
      <c r="E28449">
        <f>154</f>
        <v>154</v>
      </c>
      <c r="F28449" t="s">
        <v>13</v>
      </c>
      <c r="G28449" t="s">
        <v>78949</v>
      </c>
      <c r="H28449" s="3" t="s">
        <v>78953</v>
      </c>
      <c r="I28449" t="s">
        <v>62</v>
      </c>
      <c r="J28449" t="s">
        <v>55002</v>
      </c>
    </row>
    <row r="28450" spans="1:10" ht="16" x14ac:dyDescent="0.2">
      <c r="A28450" t="s">
        <v>20273</v>
      </c>
      <c r="B28450" t="s">
        <v>51414</v>
      </c>
      <c r="C28450" t="s">
        <v>74409</v>
      </c>
      <c r="D28450">
        <v>1</v>
      </c>
      <c r="E28450">
        <f>154</f>
        <v>154</v>
      </c>
      <c r="F28450" t="s">
        <v>13</v>
      </c>
      <c r="G28450" t="s">
        <v>78949</v>
      </c>
      <c r="H28450" s="3" t="s">
        <v>78953</v>
      </c>
      <c r="I28450" t="s">
        <v>62</v>
      </c>
      <c r="J28450" t="s">
        <v>20278</v>
      </c>
    </row>
    <row r="28451" spans="1:10" ht="16" x14ac:dyDescent="0.2">
      <c r="A28451" t="s">
        <v>40166</v>
      </c>
      <c r="B28451" t="s">
        <v>35375</v>
      </c>
      <c r="C28451" t="s">
        <v>35383</v>
      </c>
      <c r="D28451">
        <v>3</v>
      </c>
      <c r="E28451">
        <f>154</f>
        <v>154</v>
      </c>
      <c r="F28451" t="s">
        <v>13</v>
      </c>
      <c r="G28451" t="s">
        <v>78949</v>
      </c>
      <c r="H28451" s="3" t="s">
        <v>78950</v>
      </c>
      <c r="I28451" t="s">
        <v>62</v>
      </c>
      <c r="J28451" t="s">
        <v>40169</v>
      </c>
    </row>
    <row r="28452" spans="1:10" ht="32" x14ac:dyDescent="0.2">
      <c r="A28452" t="s">
        <v>55003</v>
      </c>
      <c r="B28452" t="s">
        <v>79006</v>
      </c>
      <c r="C28452" t="s">
        <v>79007</v>
      </c>
      <c r="D28452">
        <v>8</v>
      </c>
      <c r="E28452">
        <f>154</f>
        <v>154</v>
      </c>
      <c r="F28452" t="s">
        <v>13</v>
      </c>
      <c r="G28452" t="s">
        <v>78949</v>
      </c>
      <c r="H28452" s="3" t="s">
        <v>78981</v>
      </c>
      <c r="I28452" t="s">
        <v>62</v>
      </c>
      <c r="J28452" t="s">
        <v>55006</v>
      </c>
    </row>
    <row r="28453" spans="1:10" ht="32" x14ac:dyDescent="0.2">
      <c r="A28453" t="s">
        <v>55003</v>
      </c>
      <c r="B28453" t="s">
        <v>79008</v>
      </c>
      <c r="C28453" t="s">
        <v>79009</v>
      </c>
      <c r="D28453">
        <v>1</v>
      </c>
      <c r="E28453">
        <f>154</f>
        <v>154</v>
      </c>
      <c r="F28453" t="s">
        <v>13</v>
      </c>
      <c r="G28453" t="s">
        <v>78949</v>
      </c>
      <c r="H28453" s="3" t="s">
        <v>78981</v>
      </c>
      <c r="I28453" t="s">
        <v>62</v>
      </c>
      <c r="J28453" t="s">
        <v>55006</v>
      </c>
    </row>
    <row r="28454" spans="1:10" ht="16" x14ac:dyDescent="0.2">
      <c r="A28454" t="s">
        <v>10686</v>
      </c>
      <c r="B28454" t="s">
        <v>37913</v>
      </c>
      <c r="C28454" t="s">
        <v>37914</v>
      </c>
      <c r="D28454">
        <v>8</v>
      </c>
      <c r="E28454">
        <f>154</f>
        <v>154</v>
      </c>
      <c r="F28454" t="s">
        <v>13</v>
      </c>
      <c r="G28454" t="s">
        <v>78949</v>
      </c>
      <c r="H28454" s="3" t="s">
        <v>78950</v>
      </c>
      <c r="I28454" t="s">
        <v>62</v>
      </c>
      <c r="J28454" t="s">
        <v>10687</v>
      </c>
    </row>
    <row r="28455" spans="1:10" ht="16" x14ac:dyDescent="0.2">
      <c r="A28455" t="s">
        <v>78954</v>
      </c>
      <c r="B28455" t="s">
        <v>78994</v>
      </c>
      <c r="C28455" t="s">
        <v>78995</v>
      </c>
      <c r="D28455">
        <v>4</v>
      </c>
      <c r="E28455">
        <f>154</f>
        <v>154</v>
      </c>
      <c r="F28455" t="s">
        <v>13</v>
      </c>
      <c r="G28455" t="s">
        <v>78949</v>
      </c>
      <c r="H28455" s="3" t="s">
        <v>78955</v>
      </c>
      <c r="I28455" t="s">
        <v>62</v>
      </c>
      <c r="J28455" t="s">
        <v>78956</v>
      </c>
    </row>
    <row r="28456" spans="1:10" ht="16" x14ac:dyDescent="0.2">
      <c r="A28456" t="s">
        <v>10686</v>
      </c>
      <c r="B28456" t="s">
        <v>78987</v>
      </c>
      <c r="C28456" t="s">
        <v>78988</v>
      </c>
      <c r="D28456">
        <v>7</v>
      </c>
      <c r="E28456">
        <f>154</f>
        <v>154</v>
      </c>
      <c r="F28456" t="s">
        <v>13</v>
      </c>
      <c r="G28456" t="s">
        <v>78949</v>
      </c>
      <c r="H28456" s="3" t="s">
        <v>78950</v>
      </c>
      <c r="I28456" t="s">
        <v>62</v>
      </c>
      <c r="J28456" t="s">
        <v>10687</v>
      </c>
    </row>
    <row r="28457" spans="1:10" ht="16" x14ac:dyDescent="0.2">
      <c r="A28457" t="s">
        <v>53044</v>
      </c>
      <c r="B28457" t="s">
        <v>49764</v>
      </c>
      <c r="C28457" t="s">
        <v>49765</v>
      </c>
      <c r="D28457">
        <v>4</v>
      </c>
      <c r="E28457">
        <f>154</f>
        <v>154</v>
      </c>
      <c r="F28457" t="s">
        <v>13</v>
      </c>
      <c r="G28457" t="s">
        <v>78949</v>
      </c>
      <c r="H28457" s="3" t="s">
        <v>78950</v>
      </c>
      <c r="I28457" t="s">
        <v>62</v>
      </c>
      <c r="J28457" t="s">
        <v>53045</v>
      </c>
    </row>
    <row r="28458" spans="1:10" ht="16" x14ac:dyDescent="0.2">
      <c r="A28458" t="s">
        <v>34751</v>
      </c>
      <c r="B28458" t="s">
        <v>79010</v>
      </c>
      <c r="C28458" t="s">
        <v>79011</v>
      </c>
      <c r="D28458">
        <v>2</v>
      </c>
      <c r="E28458">
        <f>154</f>
        <v>154</v>
      </c>
      <c r="F28458" t="s">
        <v>13</v>
      </c>
      <c r="G28458" t="s">
        <v>78949</v>
      </c>
      <c r="H28458" s="3" t="s">
        <v>78950</v>
      </c>
      <c r="I28458" t="s">
        <v>62</v>
      </c>
      <c r="J28458" t="s">
        <v>34754</v>
      </c>
    </row>
    <row r="28459" spans="1:10" ht="16" x14ac:dyDescent="0.2">
      <c r="A28459" t="s">
        <v>55001</v>
      </c>
      <c r="B28459" t="s">
        <v>10667</v>
      </c>
      <c r="C28459" t="s">
        <v>10594</v>
      </c>
      <c r="D28459">
        <v>9</v>
      </c>
      <c r="E28459">
        <f>154</f>
        <v>154</v>
      </c>
      <c r="F28459" t="s">
        <v>13</v>
      </c>
      <c r="G28459" t="s">
        <v>78949</v>
      </c>
      <c r="H28459" s="3" t="s">
        <v>78953</v>
      </c>
      <c r="I28459" t="s">
        <v>62</v>
      </c>
      <c r="J28459" t="s">
        <v>55002</v>
      </c>
    </row>
    <row r="28460" spans="1:10" ht="16" x14ac:dyDescent="0.2">
      <c r="A28460" t="s">
        <v>42383</v>
      </c>
      <c r="B28460" t="s">
        <v>79012</v>
      </c>
      <c r="C28460" t="s">
        <v>79013</v>
      </c>
      <c r="D28460">
        <v>5</v>
      </c>
      <c r="E28460">
        <f>154</f>
        <v>154</v>
      </c>
      <c r="F28460" t="s">
        <v>13</v>
      </c>
      <c r="G28460" t="s">
        <v>78949</v>
      </c>
      <c r="H28460" s="3" t="s">
        <v>78953</v>
      </c>
      <c r="I28460" t="s">
        <v>62</v>
      </c>
      <c r="J28460" t="s">
        <v>42385</v>
      </c>
    </row>
    <row r="28461" spans="1:10" ht="16" x14ac:dyDescent="0.2">
      <c r="A28461" t="s">
        <v>10542</v>
      </c>
      <c r="B28461" t="s">
        <v>10667</v>
      </c>
      <c r="C28461" t="s">
        <v>10594</v>
      </c>
      <c r="D28461">
        <v>13</v>
      </c>
      <c r="E28461">
        <f>154</f>
        <v>154</v>
      </c>
      <c r="F28461" t="s">
        <v>13</v>
      </c>
      <c r="G28461" t="s">
        <v>78949</v>
      </c>
      <c r="H28461" s="3" t="s">
        <v>78953</v>
      </c>
      <c r="I28461" t="s">
        <v>62</v>
      </c>
      <c r="J28461" t="s">
        <v>10543</v>
      </c>
    </row>
    <row r="28462" spans="1:10" ht="16" x14ac:dyDescent="0.2">
      <c r="A28462" t="s">
        <v>54986</v>
      </c>
      <c r="B28462" t="s">
        <v>10667</v>
      </c>
      <c r="C28462" t="s">
        <v>10594</v>
      </c>
      <c r="D28462">
        <v>4</v>
      </c>
      <c r="E28462">
        <f>154</f>
        <v>154</v>
      </c>
      <c r="F28462" t="s">
        <v>13</v>
      </c>
      <c r="G28462" t="s">
        <v>78949</v>
      </c>
      <c r="H28462" s="3" t="s">
        <v>78953</v>
      </c>
      <c r="I28462" t="s">
        <v>62</v>
      </c>
      <c r="J28462" t="s">
        <v>54987</v>
      </c>
    </row>
    <row r="28463" spans="1:10" ht="16" x14ac:dyDescent="0.2">
      <c r="A28463" t="s">
        <v>10542</v>
      </c>
      <c r="B28463" t="s">
        <v>78966</v>
      </c>
      <c r="C28463" t="s">
        <v>78967</v>
      </c>
      <c r="D28463">
        <v>11</v>
      </c>
      <c r="E28463">
        <f>154</f>
        <v>154</v>
      </c>
      <c r="F28463" t="s">
        <v>13</v>
      </c>
      <c r="G28463" t="s">
        <v>78949</v>
      </c>
      <c r="H28463" s="3" t="s">
        <v>78953</v>
      </c>
      <c r="I28463" t="s">
        <v>62</v>
      </c>
      <c r="J28463" t="s">
        <v>10543</v>
      </c>
    </row>
    <row r="28464" spans="1:10" ht="16" x14ac:dyDescent="0.2">
      <c r="A28464" t="s">
        <v>78991</v>
      </c>
      <c r="B28464" t="s">
        <v>78986</v>
      </c>
      <c r="C28464" t="s">
        <v>78952</v>
      </c>
      <c r="D28464">
        <v>2</v>
      </c>
      <c r="E28464">
        <f>154</f>
        <v>154</v>
      </c>
      <c r="F28464" t="s">
        <v>13</v>
      </c>
      <c r="G28464" t="s">
        <v>78949</v>
      </c>
      <c r="H28464" s="3" t="s">
        <v>78950</v>
      </c>
      <c r="I28464" t="s">
        <v>62</v>
      </c>
      <c r="J28464" t="s">
        <v>78992</v>
      </c>
    </row>
    <row r="28465" spans="1:10" ht="16" x14ac:dyDescent="0.2">
      <c r="A28465" t="s">
        <v>55001</v>
      </c>
      <c r="B28465" t="s">
        <v>79014</v>
      </c>
      <c r="C28465" t="s">
        <v>79015</v>
      </c>
      <c r="D28465">
        <v>7</v>
      </c>
      <c r="E28465">
        <f>154</f>
        <v>154</v>
      </c>
      <c r="F28465" t="s">
        <v>13</v>
      </c>
      <c r="G28465" t="s">
        <v>78949</v>
      </c>
      <c r="H28465" s="3" t="s">
        <v>78953</v>
      </c>
      <c r="I28465" t="s">
        <v>62</v>
      </c>
      <c r="J28465" t="s">
        <v>55002</v>
      </c>
    </row>
    <row r="28466" spans="1:10" ht="32" x14ac:dyDescent="0.2">
      <c r="A28466" t="s">
        <v>70057</v>
      </c>
      <c r="B28466" t="s">
        <v>79010</v>
      </c>
      <c r="C28466" t="s">
        <v>79011</v>
      </c>
      <c r="D28466">
        <v>2</v>
      </c>
      <c r="E28466">
        <f>154</f>
        <v>154</v>
      </c>
      <c r="F28466" t="s">
        <v>13</v>
      </c>
      <c r="G28466" t="s">
        <v>78949</v>
      </c>
      <c r="H28466" s="3" t="s">
        <v>78996</v>
      </c>
      <c r="I28466" t="s">
        <v>62</v>
      </c>
      <c r="J28466" t="s">
        <v>70059</v>
      </c>
    </row>
    <row r="28467" spans="1:10" ht="16" x14ac:dyDescent="0.2">
      <c r="A28467" t="s">
        <v>42383</v>
      </c>
      <c r="B28467" t="s">
        <v>35375</v>
      </c>
      <c r="C28467" t="s">
        <v>35376</v>
      </c>
      <c r="D28467">
        <v>1</v>
      </c>
      <c r="E28467">
        <f>154</f>
        <v>154</v>
      </c>
      <c r="F28467" t="s">
        <v>13</v>
      </c>
      <c r="G28467" t="s">
        <v>78949</v>
      </c>
      <c r="H28467" s="3" t="s">
        <v>78953</v>
      </c>
      <c r="I28467" t="s">
        <v>62</v>
      </c>
      <c r="J28467" t="s">
        <v>42385</v>
      </c>
    </row>
    <row r="28468" spans="1:10" ht="16" x14ac:dyDescent="0.2">
      <c r="A28468" t="s">
        <v>72614</v>
      </c>
      <c r="B28468" t="s">
        <v>78971</v>
      </c>
      <c r="C28468" t="s">
        <v>78972</v>
      </c>
      <c r="D28468">
        <v>1</v>
      </c>
      <c r="E28468">
        <f>154</f>
        <v>154</v>
      </c>
      <c r="F28468" t="s">
        <v>13</v>
      </c>
      <c r="G28468" t="s">
        <v>78949</v>
      </c>
      <c r="H28468" s="3" t="s">
        <v>79016</v>
      </c>
      <c r="I28468" t="s">
        <v>62</v>
      </c>
      <c r="J28468" t="s">
        <v>72618</v>
      </c>
    </row>
    <row r="28469" spans="1:10" ht="16" x14ac:dyDescent="0.2">
      <c r="A28469" t="s">
        <v>10686</v>
      </c>
      <c r="B28469" t="s">
        <v>10667</v>
      </c>
      <c r="C28469" t="s">
        <v>10594</v>
      </c>
      <c r="D28469">
        <v>9</v>
      </c>
      <c r="E28469">
        <f>154</f>
        <v>154</v>
      </c>
      <c r="F28469" t="s">
        <v>13</v>
      </c>
      <c r="G28469" t="s">
        <v>78949</v>
      </c>
      <c r="H28469" s="3" t="s">
        <v>78950</v>
      </c>
      <c r="I28469" t="s">
        <v>62</v>
      </c>
      <c r="J28469" t="s">
        <v>10687</v>
      </c>
    </row>
    <row r="28470" spans="1:10" ht="32" x14ac:dyDescent="0.2">
      <c r="A28470" t="s">
        <v>71625</v>
      </c>
      <c r="B28470" t="s">
        <v>35366</v>
      </c>
      <c r="C28470" t="s">
        <v>35367</v>
      </c>
      <c r="D28470">
        <v>2</v>
      </c>
      <c r="E28470">
        <f>154</f>
        <v>154</v>
      </c>
      <c r="F28470" t="s">
        <v>13</v>
      </c>
      <c r="G28470" t="s">
        <v>78949</v>
      </c>
      <c r="H28470" s="3" t="s">
        <v>78957</v>
      </c>
      <c r="I28470" t="s">
        <v>62</v>
      </c>
      <c r="J28470" t="s">
        <v>71626</v>
      </c>
    </row>
    <row r="28471" spans="1:10" ht="16" x14ac:dyDescent="0.2">
      <c r="A28471" t="s">
        <v>23012</v>
      </c>
      <c r="B28471" t="s">
        <v>53026</v>
      </c>
      <c r="C28471" t="s">
        <v>53027</v>
      </c>
      <c r="D28471">
        <v>1</v>
      </c>
      <c r="E28471">
        <f>154</f>
        <v>154</v>
      </c>
      <c r="F28471" t="s">
        <v>13</v>
      </c>
      <c r="G28471" t="s">
        <v>78949</v>
      </c>
      <c r="H28471" s="3" t="s">
        <v>78953</v>
      </c>
      <c r="I28471" t="s">
        <v>62</v>
      </c>
      <c r="J28471" t="s">
        <v>23014</v>
      </c>
    </row>
    <row r="28472" spans="1:10" ht="16" x14ac:dyDescent="0.2">
      <c r="A28472" t="s">
        <v>20273</v>
      </c>
      <c r="B28472" t="s">
        <v>79012</v>
      </c>
      <c r="C28472" t="s">
        <v>79013</v>
      </c>
      <c r="D28472">
        <v>13</v>
      </c>
      <c r="E28472">
        <f>154</f>
        <v>154</v>
      </c>
      <c r="F28472" t="s">
        <v>13</v>
      </c>
      <c r="G28472" t="s">
        <v>78949</v>
      </c>
      <c r="H28472" s="3" t="s">
        <v>78953</v>
      </c>
      <c r="I28472" t="s">
        <v>62</v>
      </c>
      <c r="J28472" t="s">
        <v>20278</v>
      </c>
    </row>
    <row r="28473" spans="1:10" ht="16" x14ac:dyDescent="0.2">
      <c r="A28473" t="s">
        <v>32219</v>
      </c>
      <c r="B28473" t="s">
        <v>10667</v>
      </c>
      <c r="C28473" t="s">
        <v>10594</v>
      </c>
      <c r="D28473">
        <v>2</v>
      </c>
      <c r="E28473">
        <f>154</f>
        <v>154</v>
      </c>
      <c r="F28473" t="s">
        <v>13</v>
      </c>
      <c r="G28473" t="s">
        <v>78949</v>
      </c>
      <c r="H28473" s="3" t="s">
        <v>78953</v>
      </c>
      <c r="I28473" t="s">
        <v>62</v>
      </c>
      <c r="J28473" t="s">
        <v>32222</v>
      </c>
    </row>
    <row r="28474" spans="1:10" ht="16" x14ac:dyDescent="0.2">
      <c r="A28474" t="s">
        <v>32219</v>
      </c>
      <c r="B28474" t="s">
        <v>79017</v>
      </c>
      <c r="C28474" t="s">
        <v>79018</v>
      </c>
      <c r="D28474">
        <v>8</v>
      </c>
      <c r="E28474">
        <f>154</f>
        <v>154</v>
      </c>
      <c r="F28474" t="s">
        <v>13</v>
      </c>
      <c r="G28474" t="s">
        <v>78949</v>
      </c>
      <c r="H28474" s="3" t="s">
        <v>78953</v>
      </c>
      <c r="I28474" t="s">
        <v>62</v>
      </c>
      <c r="J28474" t="s">
        <v>32222</v>
      </c>
    </row>
    <row r="28475" spans="1:10" ht="16" x14ac:dyDescent="0.2">
      <c r="A28475" t="s">
        <v>20273</v>
      </c>
      <c r="B28475" t="s">
        <v>35375</v>
      </c>
      <c r="C28475" t="s">
        <v>35376</v>
      </c>
      <c r="D28475">
        <v>12</v>
      </c>
      <c r="E28475">
        <f>154</f>
        <v>154</v>
      </c>
      <c r="F28475" t="s">
        <v>13</v>
      </c>
      <c r="G28475" t="s">
        <v>78949</v>
      </c>
      <c r="H28475" s="3" t="s">
        <v>78953</v>
      </c>
      <c r="I28475" t="s">
        <v>62</v>
      </c>
      <c r="J28475" t="s">
        <v>20278</v>
      </c>
    </row>
    <row r="28476" spans="1:10" ht="16" x14ac:dyDescent="0.2">
      <c r="A28476" t="s">
        <v>20273</v>
      </c>
      <c r="B28476" t="s">
        <v>10593</v>
      </c>
      <c r="C28476" t="s">
        <v>10594</v>
      </c>
      <c r="D28476">
        <v>10</v>
      </c>
      <c r="E28476">
        <f>154</f>
        <v>154</v>
      </c>
      <c r="F28476" t="s">
        <v>13</v>
      </c>
      <c r="G28476" t="s">
        <v>78949</v>
      </c>
      <c r="H28476" s="3" t="s">
        <v>78953</v>
      </c>
      <c r="I28476" t="s">
        <v>62</v>
      </c>
      <c r="J28476" t="s">
        <v>20278</v>
      </c>
    </row>
    <row r="28477" spans="1:10" ht="16" x14ac:dyDescent="0.2">
      <c r="A28477" t="s">
        <v>42383</v>
      </c>
      <c r="B28477" t="s">
        <v>35375</v>
      </c>
      <c r="C28477" t="s">
        <v>35383</v>
      </c>
      <c r="D28477">
        <v>10</v>
      </c>
      <c r="E28477">
        <f>154</f>
        <v>154</v>
      </c>
      <c r="F28477" t="s">
        <v>13</v>
      </c>
      <c r="G28477" t="s">
        <v>78949</v>
      </c>
      <c r="H28477" s="3" t="s">
        <v>78953</v>
      </c>
      <c r="I28477" t="s">
        <v>62</v>
      </c>
      <c r="J28477" t="s">
        <v>42385</v>
      </c>
    </row>
    <row r="28478" spans="1:10" ht="32" x14ac:dyDescent="0.2">
      <c r="A28478" t="s">
        <v>32388</v>
      </c>
      <c r="B28478" t="s">
        <v>52762</v>
      </c>
      <c r="C28478" t="s">
        <v>52763</v>
      </c>
      <c r="D28478">
        <v>6</v>
      </c>
      <c r="E28478">
        <f>154</f>
        <v>154</v>
      </c>
      <c r="F28478" t="s">
        <v>13</v>
      </c>
      <c r="G28478" t="s">
        <v>78949</v>
      </c>
      <c r="H28478" s="3" t="s">
        <v>78981</v>
      </c>
      <c r="I28478" t="s">
        <v>62</v>
      </c>
      <c r="J28478" t="s">
        <v>32389</v>
      </c>
    </row>
    <row r="28479" spans="1:10" ht="32" x14ac:dyDescent="0.2">
      <c r="A28479" t="s">
        <v>32388</v>
      </c>
      <c r="B28479" t="s">
        <v>10667</v>
      </c>
      <c r="C28479" t="s">
        <v>10594</v>
      </c>
      <c r="D28479">
        <v>8</v>
      </c>
      <c r="E28479">
        <f>154</f>
        <v>154</v>
      </c>
      <c r="F28479" t="s">
        <v>13</v>
      </c>
      <c r="G28479" t="s">
        <v>78949</v>
      </c>
      <c r="H28479" s="3" t="s">
        <v>78981</v>
      </c>
      <c r="I28479" t="s">
        <v>62</v>
      </c>
      <c r="J28479" t="s">
        <v>32389</v>
      </c>
    </row>
    <row r="28480" spans="1:10" ht="32" x14ac:dyDescent="0.2">
      <c r="A28480" t="s">
        <v>32388</v>
      </c>
      <c r="B28480" t="s">
        <v>79019</v>
      </c>
      <c r="C28480" t="s">
        <v>79020</v>
      </c>
      <c r="D28480">
        <v>5</v>
      </c>
      <c r="E28480">
        <f>154</f>
        <v>154</v>
      </c>
      <c r="F28480" t="s">
        <v>13</v>
      </c>
      <c r="G28480" t="s">
        <v>78949</v>
      </c>
      <c r="H28480" s="3" t="s">
        <v>78981</v>
      </c>
      <c r="I28480" t="s">
        <v>62</v>
      </c>
      <c r="J28480" t="s">
        <v>32389</v>
      </c>
    </row>
    <row r="28481" spans="1:10" ht="16" x14ac:dyDescent="0.2">
      <c r="A28481" t="s">
        <v>8679</v>
      </c>
      <c r="B28481" t="s">
        <v>53026</v>
      </c>
      <c r="C28481" t="s">
        <v>53027</v>
      </c>
      <c r="D28481">
        <v>1</v>
      </c>
      <c r="E28481">
        <f>154</f>
        <v>154</v>
      </c>
      <c r="F28481" t="s">
        <v>13</v>
      </c>
      <c r="G28481" t="s">
        <v>78949</v>
      </c>
      <c r="H28481" s="3" t="s">
        <v>78955</v>
      </c>
      <c r="I28481" t="s">
        <v>62</v>
      </c>
      <c r="J28481" t="s">
        <v>8682</v>
      </c>
    </row>
    <row r="28482" spans="1:10" ht="16" x14ac:dyDescent="0.2">
      <c r="A28482" t="s">
        <v>46259</v>
      </c>
      <c r="B28482" t="s">
        <v>35382</v>
      </c>
      <c r="C28482" t="s">
        <v>35383</v>
      </c>
      <c r="D28482">
        <v>2</v>
      </c>
      <c r="E28482">
        <f>154</f>
        <v>154</v>
      </c>
      <c r="F28482" t="s">
        <v>13</v>
      </c>
      <c r="G28482" t="s">
        <v>78949</v>
      </c>
      <c r="H28482" s="3" t="s">
        <v>78950</v>
      </c>
      <c r="I28482" t="s">
        <v>62</v>
      </c>
      <c r="J28482" t="s">
        <v>46260</v>
      </c>
    </row>
    <row r="28483" spans="1:10" ht="16" x14ac:dyDescent="0.2">
      <c r="A28483" t="s">
        <v>71636</v>
      </c>
      <c r="B28483" t="s">
        <v>53026</v>
      </c>
      <c r="C28483" t="s">
        <v>53027</v>
      </c>
      <c r="D28483">
        <v>2</v>
      </c>
      <c r="E28483">
        <f>154</f>
        <v>154</v>
      </c>
      <c r="F28483" t="s">
        <v>13</v>
      </c>
      <c r="G28483" t="s">
        <v>78949</v>
      </c>
      <c r="H28483" s="3" t="s">
        <v>78953</v>
      </c>
      <c r="I28483" t="s">
        <v>62</v>
      </c>
      <c r="J28483" t="s">
        <v>71638</v>
      </c>
    </row>
    <row r="28484" spans="1:10" ht="16" x14ac:dyDescent="0.2">
      <c r="A28484" t="s">
        <v>46275</v>
      </c>
      <c r="B28484" t="s">
        <v>35382</v>
      </c>
      <c r="C28484" t="s">
        <v>35383</v>
      </c>
      <c r="D28484">
        <v>5</v>
      </c>
      <c r="E28484">
        <f>154</f>
        <v>154</v>
      </c>
      <c r="F28484" t="s">
        <v>13</v>
      </c>
      <c r="G28484" t="s">
        <v>78949</v>
      </c>
      <c r="H28484" s="3" t="s">
        <v>78953</v>
      </c>
      <c r="I28484" t="s">
        <v>62</v>
      </c>
      <c r="J28484" t="s">
        <v>46276</v>
      </c>
    </row>
    <row r="28485" spans="1:10" ht="16" x14ac:dyDescent="0.2">
      <c r="A28485" t="s">
        <v>6087</v>
      </c>
      <c r="B28485" t="s">
        <v>35770</v>
      </c>
      <c r="C28485" t="s">
        <v>35771</v>
      </c>
      <c r="D28485">
        <v>2</v>
      </c>
      <c r="E28485">
        <f>154</f>
        <v>154</v>
      </c>
      <c r="F28485" t="s">
        <v>13</v>
      </c>
      <c r="G28485" t="s">
        <v>78949</v>
      </c>
      <c r="H28485" s="3" t="s">
        <v>79021</v>
      </c>
      <c r="I28485" t="s">
        <v>62</v>
      </c>
      <c r="J28485" t="s">
        <v>6092</v>
      </c>
    </row>
    <row r="28486" spans="1:10" ht="32" x14ac:dyDescent="0.2">
      <c r="A28486" t="s">
        <v>55012</v>
      </c>
      <c r="B28486" t="s">
        <v>52762</v>
      </c>
      <c r="C28486" t="s">
        <v>52763</v>
      </c>
      <c r="D28486">
        <v>4</v>
      </c>
      <c r="E28486">
        <f>154</f>
        <v>154</v>
      </c>
      <c r="F28486" t="s">
        <v>13</v>
      </c>
      <c r="G28486" t="s">
        <v>78949</v>
      </c>
      <c r="H28486" s="3" t="s">
        <v>78981</v>
      </c>
      <c r="I28486" t="s">
        <v>62</v>
      </c>
      <c r="J28486" t="s">
        <v>55013</v>
      </c>
    </row>
    <row r="28487" spans="1:10" ht="32" x14ac:dyDescent="0.2">
      <c r="A28487" t="s">
        <v>6087</v>
      </c>
      <c r="B28487" t="s">
        <v>79022</v>
      </c>
      <c r="C28487" t="s">
        <v>79023</v>
      </c>
      <c r="D28487">
        <v>1</v>
      </c>
      <c r="E28487">
        <f>154</f>
        <v>154</v>
      </c>
      <c r="F28487" t="s">
        <v>13</v>
      </c>
      <c r="G28487" t="s">
        <v>78949</v>
      </c>
      <c r="H28487" s="3" t="s">
        <v>79024</v>
      </c>
      <c r="I28487" t="s">
        <v>62</v>
      </c>
      <c r="J28487" t="s">
        <v>6092</v>
      </c>
    </row>
    <row r="28488" spans="1:10" ht="16" x14ac:dyDescent="0.2">
      <c r="A28488" t="s">
        <v>79025</v>
      </c>
      <c r="B28488" t="s">
        <v>79026</v>
      </c>
      <c r="C28488" t="s">
        <v>79027</v>
      </c>
      <c r="D28488">
        <v>1</v>
      </c>
      <c r="E28488">
        <f>154</f>
        <v>154</v>
      </c>
      <c r="F28488" t="s">
        <v>13</v>
      </c>
      <c r="G28488" t="s">
        <v>78949</v>
      </c>
      <c r="H28488" s="3" t="s">
        <v>78950</v>
      </c>
      <c r="I28488" t="s">
        <v>62</v>
      </c>
      <c r="J28488" t="s">
        <v>79028</v>
      </c>
    </row>
    <row r="28489" spans="1:10" ht="16" x14ac:dyDescent="0.2">
      <c r="A28489" t="s">
        <v>10686</v>
      </c>
      <c r="B28489" t="s">
        <v>78986</v>
      </c>
      <c r="C28489" t="s">
        <v>78952</v>
      </c>
      <c r="D28489">
        <v>2</v>
      </c>
      <c r="E28489">
        <f>154</f>
        <v>154</v>
      </c>
      <c r="F28489" t="s">
        <v>13</v>
      </c>
      <c r="G28489" t="s">
        <v>78949</v>
      </c>
      <c r="H28489" s="3" t="s">
        <v>78950</v>
      </c>
      <c r="I28489" t="s">
        <v>62</v>
      </c>
      <c r="J28489" t="s">
        <v>10687</v>
      </c>
    </row>
    <row r="28490" spans="1:10" ht="32" x14ac:dyDescent="0.2">
      <c r="A28490" t="s">
        <v>46192</v>
      </c>
      <c r="B28490" t="s">
        <v>35375</v>
      </c>
      <c r="C28490" t="s">
        <v>35376</v>
      </c>
      <c r="D28490">
        <v>3</v>
      </c>
      <c r="E28490">
        <f>154</f>
        <v>154</v>
      </c>
      <c r="F28490" t="s">
        <v>13</v>
      </c>
      <c r="G28490" t="s">
        <v>78949</v>
      </c>
      <c r="H28490" s="3" t="s">
        <v>79029</v>
      </c>
      <c r="I28490" t="s">
        <v>62</v>
      </c>
      <c r="J28490" t="s">
        <v>46195</v>
      </c>
    </row>
    <row r="28491" spans="1:10" ht="16" x14ac:dyDescent="0.2">
      <c r="A28491" t="s">
        <v>79030</v>
      </c>
      <c r="B28491" t="s">
        <v>79031</v>
      </c>
      <c r="C28491" t="s">
        <v>79032</v>
      </c>
      <c r="D28491">
        <v>4</v>
      </c>
      <c r="E28491">
        <f>154</f>
        <v>154</v>
      </c>
      <c r="F28491" t="s">
        <v>13</v>
      </c>
      <c r="G28491" t="s">
        <v>78949</v>
      </c>
      <c r="H28491" s="3" t="s">
        <v>78953</v>
      </c>
      <c r="I28491" t="s">
        <v>62</v>
      </c>
      <c r="J28491" t="s">
        <v>79033</v>
      </c>
    </row>
    <row r="28492" spans="1:10" ht="16" x14ac:dyDescent="0.2">
      <c r="A28492" t="s">
        <v>79030</v>
      </c>
      <c r="B28492" t="s">
        <v>79034</v>
      </c>
      <c r="C28492" t="s">
        <v>79035</v>
      </c>
      <c r="D28492">
        <v>3</v>
      </c>
      <c r="E28492">
        <f>154</f>
        <v>154</v>
      </c>
      <c r="F28492" t="s">
        <v>13</v>
      </c>
      <c r="G28492" t="s">
        <v>78949</v>
      </c>
      <c r="H28492" s="3" t="s">
        <v>78953</v>
      </c>
      <c r="I28492" t="s">
        <v>62</v>
      </c>
      <c r="J28492" t="s">
        <v>79033</v>
      </c>
    </row>
    <row r="28493" spans="1:10" ht="16" x14ac:dyDescent="0.2">
      <c r="A28493" t="s">
        <v>79030</v>
      </c>
      <c r="B28493" t="s">
        <v>79014</v>
      </c>
      <c r="C28493" t="s">
        <v>79015</v>
      </c>
      <c r="D28493">
        <v>2</v>
      </c>
      <c r="E28493">
        <f>154</f>
        <v>154</v>
      </c>
      <c r="F28493" t="s">
        <v>13</v>
      </c>
      <c r="G28493" t="s">
        <v>78949</v>
      </c>
      <c r="H28493" s="3" t="s">
        <v>78950</v>
      </c>
      <c r="I28493" t="s">
        <v>62</v>
      </c>
      <c r="J28493" t="s">
        <v>79033</v>
      </c>
    </row>
    <row r="28494" spans="1:10" ht="16" x14ac:dyDescent="0.2">
      <c r="A28494" t="s">
        <v>5942</v>
      </c>
      <c r="B28494" t="s">
        <v>79036</v>
      </c>
      <c r="C28494" t="s">
        <v>79037</v>
      </c>
      <c r="D28494">
        <v>2</v>
      </c>
      <c r="E28494">
        <f>154</f>
        <v>154</v>
      </c>
      <c r="F28494" t="s">
        <v>13</v>
      </c>
      <c r="G28494" t="s">
        <v>78949</v>
      </c>
      <c r="H28494" s="3" t="s">
        <v>78953</v>
      </c>
      <c r="I28494" t="s">
        <v>62</v>
      </c>
      <c r="J28494" t="s">
        <v>5943</v>
      </c>
    </row>
    <row r="28495" spans="1:10" ht="16" x14ac:dyDescent="0.2">
      <c r="A28495" t="s">
        <v>79030</v>
      </c>
      <c r="B28495" t="s">
        <v>53026</v>
      </c>
      <c r="C28495" t="s">
        <v>53027</v>
      </c>
      <c r="D28495">
        <v>1</v>
      </c>
      <c r="E28495">
        <f>154</f>
        <v>154</v>
      </c>
      <c r="F28495" t="s">
        <v>13</v>
      </c>
      <c r="G28495" t="s">
        <v>78949</v>
      </c>
      <c r="H28495" s="3" t="s">
        <v>78953</v>
      </c>
      <c r="I28495" t="s">
        <v>62</v>
      </c>
      <c r="J28495" t="s">
        <v>79033</v>
      </c>
    </row>
    <row r="28496" spans="1:10" ht="16" x14ac:dyDescent="0.2">
      <c r="A28496" t="s">
        <v>52351</v>
      </c>
      <c r="B28496" t="s">
        <v>79038</v>
      </c>
      <c r="C28496" t="s">
        <v>79039</v>
      </c>
      <c r="D28496">
        <v>1</v>
      </c>
      <c r="E28496">
        <f>154</f>
        <v>154</v>
      </c>
      <c r="F28496" t="s">
        <v>13</v>
      </c>
      <c r="G28496" t="s">
        <v>78949</v>
      </c>
      <c r="H28496" s="3" t="s">
        <v>78953</v>
      </c>
      <c r="I28496" t="s">
        <v>62</v>
      </c>
      <c r="J28496" t="s">
        <v>52354</v>
      </c>
    </row>
    <row r="28497" spans="1:10" ht="32" x14ac:dyDescent="0.2">
      <c r="A28497" t="s">
        <v>28035</v>
      </c>
      <c r="B28497" t="s">
        <v>52762</v>
      </c>
      <c r="C28497" t="s">
        <v>52763</v>
      </c>
      <c r="D28497">
        <v>1</v>
      </c>
      <c r="E28497" t="s">
        <v>13</v>
      </c>
      <c r="F28497" t="s">
        <v>13</v>
      </c>
      <c r="G28497" t="s">
        <v>78949</v>
      </c>
      <c r="H28497" s="3" t="s">
        <v>79040</v>
      </c>
      <c r="I28497" t="s">
        <v>824</v>
      </c>
      <c r="J28497" t="s">
        <v>28037</v>
      </c>
    </row>
    <row r="28498" spans="1:10" ht="32" x14ac:dyDescent="0.2">
      <c r="A28498" t="s">
        <v>28035</v>
      </c>
      <c r="B28498" t="s">
        <v>31051</v>
      </c>
      <c r="C28498" t="s">
        <v>31052</v>
      </c>
      <c r="D28498">
        <v>6</v>
      </c>
      <c r="E28498" t="s">
        <v>13</v>
      </c>
      <c r="F28498" t="s">
        <v>13</v>
      </c>
      <c r="G28498" t="s">
        <v>78949</v>
      </c>
      <c r="H28498" s="3" t="s">
        <v>79040</v>
      </c>
      <c r="I28498" t="s">
        <v>824</v>
      </c>
      <c r="J28498" t="s">
        <v>28037</v>
      </c>
    </row>
    <row r="28499" spans="1:10" ht="32" x14ac:dyDescent="0.2">
      <c r="A28499" t="s">
        <v>28035</v>
      </c>
      <c r="B28499" t="s">
        <v>10667</v>
      </c>
      <c r="C28499" t="s">
        <v>10594</v>
      </c>
      <c r="D28499">
        <v>8</v>
      </c>
      <c r="E28499" t="s">
        <v>13</v>
      </c>
      <c r="F28499" t="s">
        <v>13</v>
      </c>
      <c r="G28499" t="s">
        <v>78949</v>
      </c>
      <c r="H28499" s="3" t="s">
        <v>79040</v>
      </c>
      <c r="I28499" t="s">
        <v>824</v>
      </c>
      <c r="J28499" t="s">
        <v>28037</v>
      </c>
    </row>
    <row r="28500" spans="1:10" ht="16" x14ac:dyDescent="0.2">
      <c r="A28500" t="s">
        <v>19700</v>
      </c>
      <c r="B28500" t="s">
        <v>35382</v>
      </c>
      <c r="C28500" t="s">
        <v>35383</v>
      </c>
      <c r="D28500">
        <v>5</v>
      </c>
      <c r="E28500">
        <f>154</f>
        <v>154</v>
      </c>
      <c r="F28500" t="s">
        <v>13</v>
      </c>
      <c r="G28500" t="s">
        <v>78949</v>
      </c>
      <c r="H28500" s="3" t="s">
        <v>78950</v>
      </c>
      <c r="I28500" t="s">
        <v>62</v>
      </c>
      <c r="J28500" t="s">
        <v>19705</v>
      </c>
    </row>
    <row r="28501" spans="1:10" ht="32" x14ac:dyDescent="0.2">
      <c r="A28501" t="s">
        <v>32388</v>
      </c>
      <c r="B28501" t="s">
        <v>79008</v>
      </c>
      <c r="C28501" t="s">
        <v>79009</v>
      </c>
      <c r="D28501">
        <v>3</v>
      </c>
      <c r="E28501">
        <f>154</f>
        <v>154</v>
      </c>
      <c r="F28501" t="s">
        <v>13</v>
      </c>
      <c r="G28501" t="s">
        <v>78949</v>
      </c>
      <c r="H28501" s="3" t="s">
        <v>78981</v>
      </c>
      <c r="I28501" t="s">
        <v>62</v>
      </c>
      <c r="J28501" t="s">
        <v>32389</v>
      </c>
    </row>
    <row r="28502" spans="1:10" ht="16" x14ac:dyDescent="0.2">
      <c r="A28502" t="s">
        <v>79041</v>
      </c>
      <c r="B28502" t="s">
        <v>79038</v>
      </c>
      <c r="C28502" t="s">
        <v>79039</v>
      </c>
      <c r="D28502">
        <v>1</v>
      </c>
      <c r="E28502">
        <f>154</f>
        <v>154</v>
      </c>
      <c r="F28502" t="s">
        <v>13</v>
      </c>
      <c r="G28502" t="s">
        <v>78949</v>
      </c>
      <c r="H28502" s="3" t="s">
        <v>79042</v>
      </c>
      <c r="I28502" t="s">
        <v>62</v>
      </c>
      <c r="J28502" t="s">
        <v>79043</v>
      </c>
    </row>
    <row r="28503" spans="1:10" ht="16" x14ac:dyDescent="0.2">
      <c r="A28503" t="s">
        <v>79041</v>
      </c>
      <c r="B28503" t="s">
        <v>79044</v>
      </c>
      <c r="C28503" t="s">
        <v>79045</v>
      </c>
      <c r="D28503">
        <v>2</v>
      </c>
      <c r="E28503">
        <f>154</f>
        <v>154</v>
      </c>
      <c r="F28503" t="s">
        <v>13</v>
      </c>
      <c r="G28503" t="s">
        <v>78949</v>
      </c>
      <c r="H28503" s="3" t="s">
        <v>79042</v>
      </c>
      <c r="I28503" t="s">
        <v>62</v>
      </c>
      <c r="J28503" t="s">
        <v>79043</v>
      </c>
    </row>
    <row r="28504" spans="1:10" ht="16" x14ac:dyDescent="0.2">
      <c r="A28504" t="s">
        <v>10686</v>
      </c>
      <c r="B28504" t="s">
        <v>78982</v>
      </c>
      <c r="C28504" t="s">
        <v>78983</v>
      </c>
      <c r="D28504">
        <v>5</v>
      </c>
      <c r="E28504">
        <f>154</f>
        <v>154</v>
      </c>
      <c r="F28504" t="s">
        <v>13</v>
      </c>
      <c r="G28504" t="s">
        <v>78949</v>
      </c>
      <c r="H28504" s="3" t="s">
        <v>78950</v>
      </c>
      <c r="I28504" t="s">
        <v>62</v>
      </c>
      <c r="J28504" t="s">
        <v>10687</v>
      </c>
    </row>
    <row r="28505" spans="1:10" ht="16" x14ac:dyDescent="0.2">
      <c r="A28505" t="s">
        <v>35769</v>
      </c>
      <c r="B28505" t="s">
        <v>35382</v>
      </c>
      <c r="C28505" t="s">
        <v>35383</v>
      </c>
      <c r="D28505">
        <v>1</v>
      </c>
      <c r="E28505">
        <f>154</f>
        <v>154</v>
      </c>
      <c r="F28505" t="s">
        <v>13</v>
      </c>
      <c r="G28505" t="s">
        <v>78949</v>
      </c>
      <c r="H28505" s="3" t="s">
        <v>78950</v>
      </c>
      <c r="I28505" t="s">
        <v>62</v>
      </c>
      <c r="J28505" t="s">
        <v>35772</v>
      </c>
    </row>
    <row r="28506" spans="1:10" ht="16" x14ac:dyDescent="0.2">
      <c r="A28506" t="s">
        <v>8679</v>
      </c>
      <c r="B28506" t="s">
        <v>78963</v>
      </c>
      <c r="C28506" t="s">
        <v>78964</v>
      </c>
      <c r="D28506">
        <v>5</v>
      </c>
      <c r="E28506">
        <f>154</f>
        <v>154</v>
      </c>
      <c r="F28506" t="s">
        <v>13</v>
      </c>
      <c r="G28506" t="s">
        <v>78949</v>
      </c>
      <c r="H28506" s="3" t="s">
        <v>78955</v>
      </c>
      <c r="I28506" t="s">
        <v>62</v>
      </c>
      <c r="J28506" t="s">
        <v>8682</v>
      </c>
    </row>
    <row r="28507" spans="1:10" ht="16" x14ac:dyDescent="0.2">
      <c r="A28507" t="s">
        <v>8679</v>
      </c>
      <c r="B28507" t="s">
        <v>79046</v>
      </c>
      <c r="C28507" t="s">
        <v>79047</v>
      </c>
      <c r="D28507">
        <v>7</v>
      </c>
      <c r="E28507">
        <f>154</f>
        <v>154</v>
      </c>
      <c r="F28507" t="s">
        <v>13</v>
      </c>
      <c r="G28507" t="s">
        <v>78949</v>
      </c>
      <c r="H28507" s="3" t="s">
        <v>78955</v>
      </c>
      <c r="I28507" t="s">
        <v>62</v>
      </c>
      <c r="J28507" t="s">
        <v>8682</v>
      </c>
    </row>
    <row r="28508" spans="1:10" ht="16" x14ac:dyDescent="0.2">
      <c r="A28508" t="s">
        <v>35769</v>
      </c>
      <c r="B28508" t="s">
        <v>79022</v>
      </c>
      <c r="C28508" t="s">
        <v>79023</v>
      </c>
      <c r="D28508">
        <v>4</v>
      </c>
      <c r="E28508">
        <f>154</f>
        <v>154</v>
      </c>
      <c r="F28508" t="s">
        <v>13</v>
      </c>
      <c r="G28508" t="s">
        <v>78949</v>
      </c>
      <c r="H28508" s="3" t="s">
        <v>79048</v>
      </c>
      <c r="I28508" t="s">
        <v>62</v>
      </c>
      <c r="J28508" t="s">
        <v>35772</v>
      </c>
    </row>
    <row r="28509" spans="1:10" ht="16" x14ac:dyDescent="0.2">
      <c r="A28509" t="s">
        <v>71273</v>
      </c>
      <c r="B28509" t="s">
        <v>41682</v>
      </c>
      <c r="C28509" t="s">
        <v>37842</v>
      </c>
      <c r="D28509">
        <v>2</v>
      </c>
      <c r="E28509">
        <f>154</f>
        <v>154</v>
      </c>
      <c r="F28509" t="s">
        <v>13</v>
      </c>
      <c r="G28509" t="s">
        <v>78949</v>
      </c>
      <c r="H28509" s="3" t="s">
        <v>78953</v>
      </c>
      <c r="I28509" t="s">
        <v>62</v>
      </c>
      <c r="J28509" t="s">
        <v>71274</v>
      </c>
    </row>
    <row r="28510" spans="1:10" ht="16" x14ac:dyDescent="0.2">
      <c r="A28510" t="s">
        <v>79049</v>
      </c>
      <c r="B28510" t="s">
        <v>79050</v>
      </c>
      <c r="C28510" t="s">
        <v>79051</v>
      </c>
      <c r="D28510">
        <v>4</v>
      </c>
      <c r="E28510">
        <f>154</f>
        <v>154</v>
      </c>
      <c r="F28510" t="s">
        <v>13</v>
      </c>
      <c r="G28510" t="s">
        <v>78949</v>
      </c>
      <c r="H28510" s="3" t="s">
        <v>79052</v>
      </c>
      <c r="I28510" t="s">
        <v>62</v>
      </c>
      <c r="J28510" t="s">
        <v>79053</v>
      </c>
    </row>
    <row r="28511" spans="1:10" ht="16" x14ac:dyDescent="0.2">
      <c r="A28511" t="s">
        <v>79049</v>
      </c>
      <c r="B28511" t="s">
        <v>79054</v>
      </c>
      <c r="C28511" t="s">
        <v>79055</v>
      </c>
      <c r="D28511">
        <v>3</v>
      </c>
      <c r="E28511">
        <f>154</f>
        <v>154</v>
      </c>
      <c r="F28511" t="s">
        <v>13</v>
      </c>
      <c r="G28511" t="s">
        <v>78949</v>
      </c>
      <c r="H28511" s="3" t="s">
        <v>79052</v>
      </c>
      <c r="I28511" t="s">
        <v>62</v>
      </c>
      <c r="J28511" t="s">
        <v>79053</v>
      </c>
    </row>
    <row r="28512" spans="1:10" ht="16" x14ac:dyDescent="0.2">
      <c r="A28512" t="s">
        <v>54984</v>
      </c>
      <c r="B28512" t="s">
        <v>10667</v>
      </c>
      <c r="C28512" t="s">
        <v>10594</v>
      </c>
      <c r="D28512">
        <v>2</v>
      </c>
      <c r="E28512">
        <f>154</f>
        <v>154</v>
      </c>
      <c r="F28512" t="s">
        <v>13</v>
      </c>
      <c r="G28512" t="s">
        <v>78949</v>
      </c>
      <c r="H28512" s="3" t="s">
        <v>78953</v>
      </c>
      <c r="I28512" t="s">
        <v>62</v>
      </c>
      <c r="J28512" t="s">
        <v>54985</v>
      </c>
    </row>
    <row r="28513" spans="1:10" ht="16" x14ac:dyDescent="0.2">
      <c r="A28513" t="s">
        <v>53071</v>
      </c>
      <c r="B28513" t="s">
        <v>35382</v>
      </c>
      <c r="C28513" t="s">
        <v>35383</v>
      </c>
      <c r="D28513">
        <v>9</v>
      </c>
      <c r="E28513">
        <f>154</f>
        <v>154</v>
      </c>
      <c r="F28513" t="s">
        <v>13</v>
      </c>
      <c r="G28513" t="s">
        <v>78949</v>
      </c>
      <c r="H28513" s="3" t="s">
        <v>78953</v>
      </c>
      <c r="I28513" t="s">
        <v>62</v>
      </c>
      <c r="J28513" t="s">
        <v>53073</v>
      </c>
    </row>
    <row r="28514" spans="1:10" ht="16" x14ac:dyDescent="0.2">
      <c r="A28514" t="s">
        <v>79049</v>
      </c>
      <c r="B28514" t="s">
        <v>79056</v>
      </c>
      <c r="C28514" t="s">
        <v>79057</v>
      </c>
      <c r="D28514">
        <v>2</v>
      </c>
      <c r="E28514">
        <f>154</f>
        <v>154</v>
      </c>
      <c r="F28514" t="s">
        <v>13</v>
      </c>
      <c r="G28514" t="s">
        <v>78949</v>
      </c>
      <c r="H28514" s="3" t="s">
        <v>78950</v>
      </c>
      <c r="I28514" t="s">
        <v>62</v>
      </c>
      <c r="J28514" t="s">
        <v>79053</v>
      </c>
    </row>
    <row r="28515" spans="1:10" ht="16" x14ac:dyDescent="0.2">
      <c r="A28515" t="s">
        <v>8679</v>
      </c>
      <c r="B28515" t="s">
        <v>35375</v>
      </c>
      <c r="C28515" t="s">
        <v>35376</v>
      </c>
      <c r="D28515">
        <v>2</v>
      </c>
      <c r="E28515">
        <f>154</f>
        <v>154</v>
      </c>
      <c r="F28515" t="s">
        <v>13</v>
      </c>
      <c r="G28515" t="s">
        <v>78949</v>
      </c>
      <c r="H28515" s="3" t="s">
        <v>78955</v>
      </c>
      <c r="I28515" t="s">
        <v>62</v>
      </c>
      <c r="J28515" t="s">
        <v>8682</v>
      </c>
    </row>
    <row r="28516" spans="1:10" ht="16" x14ac:dyDescent="0.2">
      <c r="A28516" t="s">
        <v>18787</v>
      </c>
      <c r="B28516" t="s">
        <v>78978</v>
      </c>
      <c r="C28516" t="s">
        <v>35771</v>
      </c>
      <c r="D28516">
        <v>6</v>
      </c>
      <c r="E28516">
        <f>154</f>
        <v>154</v>
      </c>
      <c r="F28516" t="s">
        <v>13</v>
      </c>
      <c r="G28516" t="s">
        <v>78949</v>
      </c>
      <c r="H28516" s="3" t="s">
        <v>79058</v>
      </c>
      <c r="I28516" t="s">
        <v>62</v>
      </c>
      <c r="J28516" t="s">
        <v>18791</v>
      </c>
    </row>
    <row r="28517" spans="1:10" ht="16" x14ac:dyDescent="0.2">
      <c r="A28517" t="s">
        <v>29537</v>
      </c>
      <c r="B28517" t="s">
        <v>52762</v>
      </c>
      <c r="C28517" t="s">
        <v>52763</v>
      </c>
      <c r="D28517">
        <v>5</v>
      </c>
      <c r="E28517">
        <f>154</f>
        <v>154</v>
      </c>
      <c r="F28517" t="s">
        <v>13</v>
      </c>
      <c r="G28517" t="s">
        <v>78949</v>
      </c>
      <c r="H28517" s="3" t="s">
        <v>78953</v>
      </c>
      <c r="I28517" t="s">
        <v>62</v>
      </c>
      <c r="J28517" t="s">
        <v>29538</v>
      </c>
    </row>
    <row r="28518" spans="1:10" ht="16" x14ac:dyDescent="0.2">
      <c r="A28518" t="s">
        <v>29537</v>
      </c>
      <c r="B28518" t="s">
        <v>40393</v>
      </c>
      <c r="C28518" t="s">
        <v>40394</v>
      </c>
      <c r="D28518">
        <v>7</v>
      </c>
      <c r="E28518">
        <f>154</f>
        <v>154</v>
      </c>
      <c r="F28518" t="s">
        <v>13</v>
      </c>
      <c r="G28518" t="s">
        <v>78949</v>
      </c>
      <c r="H28518" s="3" t="s">
        <v>78953</v>
      </c>
      <c r="I28518" t="s">
        <v>62</v>
      </c>
      <c r="J28518" t="s">
        <v>29538</v>
      </c>
    </row>
    <row r="28519" spans="1:10" ht="16" x14ac:dyDescent="0.2">
      <c r="A28519" t="s">
        <v>78998</v>
      </c>
      <c r="B28519" t="s">
        <v>35375</v>
      </c>
      <c r="C28519" t="s">
        <v>35376</v>
      </c>
      <c r="D28519">
        <v>2</v>
      </c>
      <c r="E28519">
        <f>154</f>
        <v>154</v>
      </c>
      <c r="F28519" t="s">
        <v>13</v>
      </c>
      <c r="G28519" t="s">
        <v>78949</v>
      </c>
      <c r="H28519" s="3" t="s">
        <v>78955</v>
      </c>
      <c r="I28519" t="s">
        <v>62</v>
      </c>
      <c r="J28519" t="s">
        <v>78999</v>
      </c>
    </row>
    <row r="28520" spans="1:10" ht="16" x14ac:dyDescent="0.2">
      <c r="A28520" t="s">
        <v>2867</v>
      </c>
      <c r="B28520" t="s">
        <v>35375</v>
      </c>
      <c r="C28520" t="s">
        <v>35376</v>
      </c>
      <c r="D28520">
        <v>5</v>
      </c>
      <c r="E28520">
        <f>154</f>
        <v>154</v>
      </c>
      <c r="F28520" t="s">
        <v>13</v>
      </c>
      <c r="G28520" t="s">
        <v>78949</v>
      </c>
      <c r="H28520" s="3" t="s">
        <v>78953</v>
      </c>
      <c r="I28520" t="s">
        <v>62</v>
      </c>
      <c r="J28520" t="s">
        <v>2873</v>
      </c>
    </row>
    <row r="28521" spans="1:10" ht="16" x14ac:dyDescent="0.2">
      <c r="A28521" t="s">
        <v>79041</v>
      </c>
      <c r="B28521" t="s">
        <v>79036</v>
      </c>
      <c r="C28521" t="s">
        <v>79037</v>
      </c>
      <c r="D28521">
        <v>5</v>
      </c>
      <c r="E28521">
        <f>154</f>
        <v>154</v>
      </c>
      <c r="F28521" t="s">
        <v>13</v>
      </c>
      <c r="G28521" t="s">
        <v>78949</v>
      </c>
      <c r="H28521" s="3" t="s">
        <v>79042</v>
      </c>
      <c r="I28521" t="s">
        <v>62</v>
      </c>
      <c r="J28521" t="s">
        <v>79043</v>
      </c>
    </row>
    <row r="28522" spans="1:10" ht="16" x14ac:dyDescent="0.2">
      <c r="A28522" t="s">
        <v>79041</v>
      </c>
      <c r="B28522" t="s">
        <v>53026</v>
      </c>
      <c r="C28522" t="s">
        <v>53027</v>
      </c>
      <c r="D28522">
        <v>4</v>
      </c>
      <c r="E28522">
        <f>154</f>
        <v>154</v>
      </c>
      <c r="F28522" t="s">
        <v>13</v>
      </c>
      <c r="G28522" t="s">
        <v>78949</v>
      </c>
      <c r="H28522" s="3" t="s">
        <v>79042</v>
      </c>
      <c r="I28522" t="s">
        <v>62</v>
      </c>
      <c r="J28522" t="s">
        <v>79043</v>
      </c>
    </row>
    <row r="28523" spans="1:10" ht="16" x14ac:dyDescent="0.2">
      <c r="A28523" t="s">
        <v>79041</v>
      </c>
      <c r="B28523" t="s">
        <v>79059</v>
      </c>
      <c r="C28523" t="s">
        <v>79060</v>
      </c>
      <c r="D28523">
        <v>3</v>
      </c>
      <c r="E28523">
        <f>154</f>
        <v>154</v>
      </c>
      <c r="F28523" t="s">
        <v>13</v>
      </c>
      <c r="G28523" t="s">
        <v>78949</v>
      </c>
      <c r="H28523" s="3" t="s">
        <v>79042</v>
      </c>
      <c r="I28523" t="s">
        <v>62</v>
      </c>
      <c r="J28523" t="s">
        <v>79043</v>
      </c>
    </row>
    <row r="28524" spans="1:10" ht="16" x14ac:dyDescent="0.2">
      <c r="A28524" t="s">
        <v>79049</v>
      </c>
      <c r="B28524" t="s">
        <v>79061</v>
      </c>
      <c r="C28524" t="s">
        <v>79062</v>
      </c>
      <c r="D28524">
        <v>1</v>
      </c>
      <c r="E28524">
        <f>154</f>
        <v>154</v>
      </c>
      <c r="F28524" t="s">
        <v>13</v>
      </c>
      <c r="G28524" t="s">
        <v>78949</v>
      </c>
      <c r="H28524" s="3" t="s">
        <v>78950</v>
      </c>
      <c r="I28524" t="s">
        <v>62</v>
      </c>
      <c r="J28524" t="s">
        <v>79053</v>
      </c>
    </row>
    <row r="28525" spans="1:10" ht="32" x14ac:dyDescent="0.2">
      <c r="A28525" t="s">
        <v>10521</v>
      </c>
      <c r="B28525" t="s">
        <v>78987</v>
      </c>
      <c r="C28525" t="s">
        <v>78988</v>
      </c>
      <c r="D28525">
        <v>4</v>
      </c>
      <c r="E28525" t="s">
        <v>13</v>
      </c>
      <c r="F28525" t="s">
        <v>13</v>
      </c>
      <c r="G28525" t="s">
        <v>78949</v>
      </c>
      <c r="H28525" s="3" t="s">
        <v>79040</v>
      </c>
      <c r="I28525" t="s">
        <v>824</v>
      </c>
      <c r="J28525" t="s">
        <v>10527</v>
      </c>
    </row>
    <row r="28526" spans="1:10" ht="32" x14ac:dyDescent="0.2">
      <c r="A28526" t="s">
        <v>10521</v>
      </c>
      <c r="B28526" t="s">
        <v>37913</v>
      </c>
      <c r="C28526" t="s">
        <v>37914</v>
      </c>
      <c r="D28526">
        <v>3</v>
      </c>
      <c r="E28526" t="s">
        <v>13</v>
      </c>
      <c r="F28526" t="s">
        <v>13</v>
      </c>
      <c r="G28526" t="s">
        <v>78949</v>
      </c>
      <c r="H28526" s="3" t="s">
        <v>79040</v>
      </c>
      <c r="I28526" t="s">
        <v>824</v>
      </c>
      <c r="J28526" t="s">
        <v>10527</v>
      </c>
    </row>
    <row r="28527" spans="1:10" ht="16" x14ac:dyDescent="0.2">
      <c r="A28527" t="s">
        <v>10521</v>
      </c>
      <c r="B28527" t="s">
        <v>78951</v>
      </c>
      <c r="C28527" t="s">
        <v>78952</v>
      </c>
      <c r="D28527">
        <v>7</v>
      </c>
      <c r="E28527">
        <f>154</f>
        <v>154</v>
      </c>
      <c r="F28527" t="s">
        <v>13</v>
      </c>
      <c r="G28527" t="s">
        <v>78949</v>
      </c>
      <c r="H28527" s="3" t="s">
        <v>78953</v>
      </c>
      <c r="I28527" t="s">
        <v>62</v>
      </c>
      <c r="J28527" t="s">
        <v>10527</v>
      </c>
    </row>
    <row r="28528" spans="1:10" ht="16" x14ac:dyDescent="0.2">
      <c r="A28528" t="s">
        <v>10521</v>
      </c>
      <c r="B28528" t="s">
        <v>52762</v>
      </c>
      <c r="C28528" t="s">
        <v>52763</v>
      </c>
      <c r="D28528">
        <v>6</v>
      </c>
      <c r="E28528">
        <f>154</f>
        <v>154</v>
      </c>
      <c r="F28528" t="s">
        <v>13</v>
      </c>
      <c r="G28528" t="s">
        <v>78949</v>
      </c>
      <c r="H28528" s="3" t="s">
        <v>78953</v>
      </c>
      <c r="I28528" t="s">
        <v>62</v>
      </c>
      <c r="J28528" t="s">
        <v>10527</v>
      </c>
    </row>
    <row r="28529" spans="1:10" ht="32" x14ac:dyDescent="0.2">
      <c r="A28529" t="s">
        <v>5985</v>
      </c>
      <c r="B28529" t="s">
        <v>10667</v>
      </c>
      <c r="C28529" t="s">
        <v>10594</v>
      </c>
      <c r="D28529">
        <v>2</v>
      </c>
      <c r="E28529" t="s">
        <v>13</v>
      </c>
      <c r="F28529" t="s">
        <v>13</v>
      </c>
      <c r="G28529" t="s">
        <v>78949</v>
      </c>
      <c r="H28529" s="3" t="s">
        <v>79040</v>
      </c>
      <c r="I28529" t="s">
        <v>824</v>
      </c>
      <c r="J28529" t="s">
        <v>5990</v>
      </c>
    </row>
    <row r="28530" spans="1:10" ht="32" x14ac:dyDescent="0.2">
      <c r="A28530" t="s">
        <v>37840</v>
      </c>
      <c r="B28530" t="s">
        <v>79038</v>
      </c>
      <c r="C28530" t="s">
        <v>79039</v>
      </c>
      <c r="D28530">
        <v>2</v>
      </c>
      <c r="E28530">
        <f>154</f>
        <v>154</v>
      </c>
      <c r="F28530" t="s">
        <v>13</v>
      </c>
      <c r="G28530" t="s">
        <v>78949</v>
      </c>
      <c r="H28530" s="3" t="s">
        <v>79063</v>
      </c>
      <c r="I28530" t="s">
        <v>62</v>
      </c>
      <c r="J28530" t="s">
        <v>37844</v>
      </c>
    </row>
    <row r="28531" spans="1:10" ht="32" x14ac:dyDescent="0.2">
      <c r="A28531" t="s">
        <v>55012</v>
      </c>
      <c r="B28531" t="s">
        <v>79008</v>
      </c>
      <c r="C28531" t="s">
        <v>79009</v>
      </c>
      <c r="D28531">
        <v>1</v>
      </c>
      <c r="E28531">
        <f>154</f>
        <v>154</v>
      </c>
      <c r="F28531" t="s">
        <v>13</v>
      </c>
      <c r="G28531" t="s">
        <v>78949</v>
      </c>
      <c r="H28531" s="3" t="s">
        <v>78981</v>
      </c>
      <c r="I28531" t="s">
        <v>62</v>
      </c>
      <c r="J28531" t="s">
        <v>55013</v>
      </c>
    </row>
    <row r="28532" spans="1:10" ht="16" x14ac:dyDescent="0.2">
      <c r="A28532" t="s">
        <v>27984</v>
      </c>
      <c r="B28532" t="s">
        <v>79064</v>
      </c>
      <c r="C28532" t="s">
        <v>79018</v>
      </c>
      <c r="D28532">
        <v>6</v>
      </c>
      <c r="E28532">
        <f>154</f>
        <v>154</v>
      </c>
      <c r="F28532" t="s">
        <v>13</v>
      </c>
      <c r="G28532" t="s">
        <v>78949</v>
      </c>
      <c r="H28532" s="3" t="s">
        <v>78953</v>
      </c>
      <c r="I28532" t="s">
        <v>62</v>
      </c>
      <c r="J28532" t="s">
        <v>27988</v>
      </c>
    </row>
    <row r="28533" spans="1:10" ht="32" x14ac:dyDescent="0.2">
      <c r="A28533" t="s">
        <v>5985</v>
      </c>
      <c r="B28533" t="s">
        <v>52762</v>
      </c>
      <c r="C28533" t="s">
        <v>52763</v>
      </c>
      <c r="D28533">
        <v>6</v>
      </c>
      <c r="E28533" t="s">
        <v>13</v>
      </c>
      <c r="F28533" t="s">
        <v>13</v>
      </c>
      <c r="G28533" t="s">
        <v>78949</v>
      </c>
      <c r="H28533" s="3" t="s">
        <v>79040</v>
      </c>
      <c r="I28533" t="s">
        <v>824</v>
      </c>
      <c r="J28533" t="s">
        <v>5990</v>
      </c>
    </row>
    <row r="28534" spans="1:10" ht="16" x14ac:dyDescent="0.2">
      <c r="A28534" t="s">
        <v>27895</v>
      </c>
      <c r="B28534" t="s">
        <v>78986</v>
      </c>
      <c r="C28534" t="s">
        <v>78952</v>
      </c>
      <c r="D28534">
        <v>2</v>
      </c>
      <c r="E28534">
        <f>154</f>
        <v>154</v>
      </c>
      <c r="F28534" t="s">
        <v>13</v>
      </c>
      <c r="G28534" t="s">
        <v>78949</v>
      </c>
      <c r="H28534" s="3" t="s">
        <v>78953</v>
      </c>
      <c r="I28534" t="s">
        <v>62</v>
      </c>
      <c r="J28534" t="s">
        <v>27898</v>
      </c>
    </row>
    <row r="28535" spans="1:10" ht="32" x14ac:dyDescent="0.2">
      <c r="A28535" t="s">
        <v>5985</v>
      </c>
      <c r="B28535" t="s">
        <v>79065</v>
      </c>
      <c r="C28535" t="s">
        <v>79066</v>
      </c>
      <c r="D28535">
        <v>7</v>
      </c>
      <c r="E28535" t="s">
        <v>13</v>
      </c>
      <c r="F28535" t="s">
        <v>13</v>
      </c>
      <c r="G28535" t="s">
        <v>78949</v>
      </c>
      <c r="H28535" s="3" t="s">
        <v>79040</v>
      </c>
      <c r="I28535" t="s">
        <v>824</v>
      </c>
      <c r="J28535" t="s">
        <v>5990</v>
      </c>
    </row>
    <row r="28536" spans="1:10" ht="16" x14ac:dyDescent="0.2">
      <c r="A28536" t="s">
        <v>27895</v>
      </c>
      <c r="B28536" t="s">
        <v>10667</v>
      </c>
      <c r="C28536" t="s">
        <v>10594</v>
      </c>
      <c r="D28536">
        <v>1</v>
      </c>
      <c r="E28536">
        <f>154</f>
        <v>154</v>
      </c>
      <c r="F28536" t="s">
        <v>13</v>
      </c>
      <c r="G28536" t="s">
        <v>78949</v>
      </c>
      <c r="H28536" s="3" t="s">
        <v>78953</v>
      </c>
      <c r="I28536" t="s">
        <v>62</v>
      </c>
      <c r="J28536" t="s">
        <v>27898</v>
      </c>
    </row>
    <row r="28537" spans="1:10" ht="16" x14ac:dyDescent="0.2">
      <c r="A28537" t="s">
        <v>53071</v>
      </c>
      <c r="B28537" t="s">
        <v>79067</v>
      </c>
      <c r="C28537" t="s">
        <v>79068</v>
      </c>
      <c r="D28537">
        <v>5</v>
      </c>
      <c r="E28537">
        <f>154</f>
        <v>154</v>
      </c>
      <c r="F28537" t="s">
        <v>13</v>
      </c>
      <c r="G28537" t="s">
        <v>78949</v>
      </c>
      <c r="H28537" s="3" t="s">
        <v>78953</v>
      </c>
      <c r="I28537" t="s">
        <v>62</v>
      </c>
      <c r="J28537" t="s">
        <v>53073</v>
      </c>
    </row>
    <row r="28538" spans="1:10" ht="32" x14ac:dyDescent="0.2">
      <c r="A28538" t="s">
        <v>55012</v>
      </c>
      <c r="B28538" t="s">
        <v>79065</v>
      </c>
      <c r="C28538" t="s">
        <v>79066</v>
      </c>
      <c r="D28538">
        <v>5</v>
      </c>
      <c r="E28538">
        <f>154</f>
        <v>154</v>
      </c>
      <c r="F28538" t="s">
        <v>13</v>
      </c>
      <c r="G28538" t="s">
        <v>78949</v>
      </c>
      <c r="H28538" s="3" t="s">
        <v>78981</v>
      </c>
      <c r="I28538" t="s">
        <v>62</v>
      </c>
      <c r="J28538" t="s">
        <v>55013</v>
      </c>
    </row>
    <row r="28539" spans="1:10" ht="16" x14ac:dyDescent="0.2">
      <c r="A28539" t="s">
        <v>53071</v>
      </c>
      <c r="B28539" t="s">
        <v>35366</v>
      </c>
      <c r="C28539" t="s">
        <v>35367</v>
      </c>
      <c r="D28539">
        <v>3</v>
      </c>
      <c r="E28539">
        <f>154</f>
        <v>154</v>
      </c>
      <c r="F28539" t="s">
        <v>13</v>
      </c>
      <c r="G28539" t="s">
        <v>78949</v>
      </c>
      <c r="H28539" s="3" t="s">
        <v>79069</v>
      </c>
      <c r="I28539" t="s">
        <v>62</v>
      </c>
      <c r="J28539" t="s">
        <v>53073</v>
      </c>
    </row>
    <row r="28540" spans="1:10" ht="32" x14ac:dyDescent="0.2">
      <c r="A28540" t="s">
        <v>55012</v>
      </c>
      <c r="B28540" t="s">
        <v>78987</v>
      </c>
      <c r="C28540" t="s">
        <v>78988</v>
      </c>
      <c r="D28540">
        <v>3</v>
      </c>
      <c r="E28540">
        <f>154</f>
        <v>154</v>
      </c>
      <c r="F28540" t="s">
        <v>13</v>
      </c>
      <c r="G28540" t="s">
        <v>78949</v>
      </c>
      <c r="H28540" s="3" t="s">
        <v>78981</v>
      </c>
      <c r="I28540" t="s">
        <v>62</v>
      </c>
      <c r="J28540" t="s">
        <v>55013</v>
      </c>
    </row>
    <row r="28541" spans="1:10" ht="32" x14ac:dyDescent="0.2">
      <c r="A28541" t="s">
        <v>27984</v>
      </c>
      <c r="B28541" t="s">
        <v>10667</v>
      </c>
      <c r="C28541" t="s">
        <v>10594</v>
      </c>
      <c r="D28541">
        <v>1</v>
      </c>
      <c r="E28541">
        <f>154</f>
        <v>154</v>
      </c>
      <c r="F28541" t="s">
        <v>13</v>
      </c>
      <c r="G28541" t="s">
        <v>78949</v>
      </c>
      <c r="H28541" s="3" t="s">
        <v>78981</v>
      </c>
      <c r="I28541" t="s">
        <v>62</v>
      </c>
      <c r="J28541" t="s">
        <v>27988</v>
      </c>
    </row>
    <row r="28542" spans="1:10" ht="16" x14ac:dyDescent="0.2">
      <c r="A28542" t="s">
        <v>2867</v>
      </c>
      <c r="B28542" t="s">
        <v>37841</v>
      </c>
      <c r="C28542" t="s">
        <v>37842</v>
      </c>
      <c r="D28542">
        <v>4</v>
      </c>
      <c r="E28542">
        <f>154</f>
        <v>154</v>
      </c>
      <c r="F28542" t="s">
        <v>13</v>
      </c>
      <c r="G28542" t="s">
        <v>78949</v>
      </c>
      <c r="H28542" s="3" t="s">
        <v>78953</v>
      </c>
      <c r="I28542" t="s">
        <v>62</v>
      </c>
      <c r="J28542" t="s">
        <v>2873</v>
      </c>
    </row>
    <row r="28543" spans="1:10" ht="16" x14ac:dyDescent="0.2">
      <c r="A28543" t="s">
        <v>46198</v>
      </c>
      <c r="B28543" t="s">
        <v>35382</v>
      </c>
      <c r="C28543" t="s">
        <v>35383</v>
      </c>
      <c r="D28543">
        <v>1</v>
      </c>
      <c r="E28543">
        <f>154</f>
        <v>154</v>
      </c>
      <c r="F28543" t="s">
        <v>13</v>
      </c>
      <c r="G28543" t="s">
        <v>78949</v>
      </c>
      <c r="H28543" s="3" t="s">
        <v>78950</v>
      </c>
      <c r="I28543" t="s">
        <v>62</v>
      </c>
      <c r="J28543" t="s">
        <v>37477</v>
      </c>
    </row>
    <row r="28544" spans="1:10" ht="32" x14ac:dyDescent="0.2">
      <c r="A28544" t="s">
        <v>37840</v>
      </c>
      <c r="B28544" t="s">
        <v>14690</v>
      </c>
      <c r="C28544" t="s">
        <v>79070</v>
      </c>
      <c r="D28544">
        <v>1</v>
      </c>
      <c r="E28544">
        <f>154</f>
        <v>154</v>
      </c>
      <c r="F28544" t="s">
        <v>13</v>
      </c>
      <c r="G28544" t="s">
        <v>78949</v>
      </c>
      <c r="H28544" s="3" t="s">
        <v>79063</v>
      </c>
      <c r="I28544" t="s">
        <v>62</v>
      </c>
      <c r="J28544" t="s">
        <v>37844</v>
      </c>
    </row>
    <row r="28545" spans="1:10" ht="32" x14ac:dyDescent="0.2">
      <c r="A28545" t="s">
        <v>32388</v>
      </c>
      <c r="B28545" t="s">
        <v>79006</v>
      </c>
      <c r="C28545" t="s">
        <v>79007</v>
      </c>
      <c r="D28545">
        <v>4</v>
      </c>
      <c r="E28545">
        <f>154</f>
        <v>154</v>
      </c>
      <c r="F28545" t="s">
        <v>13</v>
      </c>
      <c r="G28545" t="s">
        <v>78949</v>
      </c>
      <c r="H28545" s="3" t="s">
        <v>78981</v>
      </c>
      <c r="I28545" t="s">
        <v>62</v>
      </c>
      <c r="J28545" t="s">
        <v>32389</v>
      </c>
    </row>
    <row r="28546" spans="1:10" ht="32" x14ac:dyDescent="0.2">
      <c r="A28546" t="s">
        <v>27984</v>
      </c>
      <c r="B28546" t="s">
        <v>79071</v>
      </c>
      <c r="C28546" t="s">
        <v>79072</v>
      </c>
      <c r="D28546">
        <v>3</v>
      </c>
      <c r="E28546">
        <f>154</f>
        <v>154</v>
      </c>
      <c r="F28546" t="s">
        <v>13</v>
      </c>
      <c r="G28546" t="s">
        <v>78949</v>
      </c>
      <c r="H28546" s="3" t="s">
        <v>78981</v>
      </c>
      <c r="I28546" t="s">
        <v>62</v>
      </c>
      <c r="J28546" t="s">
        <v>27988</v>
      </c>
    </row>
    <row r="28547" spans="1:10" ht="16" x14ac:dyDescent="0.2">
      <c r="A28547" t="s">
        <v>27895</v>
      </c>
      <c r="B28547" t="s">
        <v>78966</v>
      </c>
      <c r="C28547" t="s">
        <v>78967</v>
      </c>
      <c r="D28547">
        <v>16</v>
      </c>
      <c r="E28547">
        <f>154</f>
        <v>154</v>
      </c>
      <c r="F28547" t="s">
        <v>13</v>
      </c>
      <c r="G28547" t="s">
        <v>78949</v>
      </c>
      <c r="H28547" s="3" t="s">
        <v>78953</v>
      </c>
      <c r="I28547" t="s">
        <v>62</v>
      </c>
      <c r="J28547" t="s">
        <v>27898</v>
      </c>
    </row>
    <row r="28548" spans="1:10" ht="16" x14ac:dyDescent="0.2">
      <c r="A28548" t="s">
        <v>8683</v>
      </c>
      <c r="B28548" t="s">
        <v>35375</v>
      </c>
      <c r="C28548" t="s">
        <v>35376</v>
      </c>
      <c r="D28548">
        <v>2</v>
      </c>
      <c r="E28548">
        <f>154</f>
        <v>154</v>
      </c>
      <c r="F28548" t="s">
        <v>13</v>
      </c>
      <c r="G28548" t="s">
        <v>78949</v>
      </c>
      <c r="H28548" s="3" t="s">
        <v>78955</v>
      </c>
      <c r="I28548" t="s">
        <v>62</v>
      </c>
      <c r="J28548" t="s">
        <v>8684</v>
      </c>
    </row>
    <row r="28549" spans="1:10" ht="16" x14ac:dyDescent="0.2">
      <c r="A28549" t="s">
        <v>8683</v>
      </c>
      <c r="B28549" t="s">
        <v>53026</v>
      </c>
      <c r="C28549" t="s">
        <v>53027</v>
      </c>
      <c r="D28549">
        <v>1</v>
      </c>
      <c r="E28549">
        <f>154</f>
        <v>154</v>
      </c>
      <c r="F28549" t="s">
        <v>13</v>
      </c>
      <c r="G28549" t="s">
        <v>78949</v>
      </c>
      <c r="H28549" s="3" t="s">
        <v>78950</v>
      </c>
      <c r="I28549" t="s">
        <v>62</v>
      </c>
      <c r="J28549" t="s">
        <v>8684</v>
      </c>
    </row>
    <row r="28550" spans="1:10" ht="16" x14ac:dyDescent="0.2">
      <c r="A28550" t="s">
        <v>79073</v>
      </c>
      <c r="B28550" t="s">
        <v>79026</v>
      </c>
      <c r="C28550" t="s">
        <v>79027</v>
      </c>
      <c r="D28550">
        <v>1</v>
      </c>
      <c r="E28550">
        <f>154</f>
        <v>154</v>
      </c>
      <c r="F28550" t="s">
        <v>13</v>
      </c>
      <c r="G28550" t="s">
        <v>78949</v>
      </c>
      <c r="H28550" s="3" t="s">
        <v>78950</v>
      </c>
      <c r="I28550" t="s">
        <v>62</v>
      </c>
      <c r="J28550" t="s">
        <v>79074</v>
      </c>
    </row>
    <row r="28551" spans="1:10" ht="32" x14ac:dyDescent="0.2">
      <c r="A28551" t="s">
        <v>28035</v>
      </c>
      <c r="B28551" t="s">
        <v>78997</v>
      </c>
      <c r="C28551" t="s">
        <v>78952</v>
      </c>
      <c r="D28551">
        <v>2</v>
      </c>
      <c r="E28551" t="s">
        <v>13</v>
      </c>
      <c r="F28551" t="s">
        <v>13</v>
      </c>
      <c r="G28551" t="s">
        <v>78949</v>
      </c>
      <c r="H28551" s="3" t="s">
        <v>79040</v>
      </c>
      <c r="I28551" t="s">
        <v>824</v>
      </c>
      <c r="J28551" t="s">
        <v>28037</v>
      </c>
    </row>
    <row r="28552" spans="1:10" ht="32" x14ac:dyDescent="0.2">
      <c r="A28552" t="s">
        <v>46192</v>
      </c>
      <c r="B28552" t="s">
        <v>79075</v>
      </c>
      <c r="C28552" t="s">
        <v>35372</v>
      </c>
      <c r="D28552">
        <v>4</v>
      </c>
      <c r="E28552">
        <f>154</f>
        <v>154</v>
      </c>
      <c r="F28552" t="s">
        <v>13</v>
      </c>
      <c r="G28552" t="s">
        <v>78949</v>
      </c>
      <c r="H28552" s="3" t="s">
        <v>79029</v>
      </c>
      <c r="I28552" t="s">
        <v>62</v>
      </c>
      <c r="J28552" t="s">
        <v>46195</v>
      </c>
    </row>
    <row r="28553" spans="1:10" ht="16" x14ac:dyDescent="0.2">
      <c r="A28553" t="s">
        <v>37053</v>
      </c>
      <c r="B28553" t="s">
        <v>35371</v>
      </c>
      <c r="C28553" t="s">
        <v>35372</v>
      </c>
      <c r="D28553">
        <v>4</v>
      </c>
      <c r="E28553">
        <f>154</f>
        <v>154</v>
      </c>
      <c r="F28553" t="s">
        <v>13</v>
      </c>
      <c r="G28553" t="s">
        <v>78949</v>
      </c>
      <c r="H28553" s="3" t="s">
        <v>78955</v>
      </c>
      <c r="I28553" t="s">
        <v>62</v>
      </c>
      <c r="J28553" t="s">
        <v>37055</v>
      </c>
    </row>
    <row r="28554" spans="1:10" ht="16" x14ac:dyDescent="0.2">
      <c r="A28554" t="s">
        <v>10686</v>
      </c>
      <c r="B28554" t="s">
        <v>52762</v>
      </c>
      <c r="C28554" t="s">
        <v>52763</v>
      </c>
      <c r="D28554">
        <v>3</v>
      </c>
      <c r="E28554">
        <f>154</f>
        <v>154</v>
      </c>
      <c r="F28554" t="s">
        <v>13</v>
      </c>
      <c r="G28554" t="s">
        <v>78949</v>
      </c>
      <c r="H28554" s="3" t="s">
        <v>78950</v>
      </c>
      <c r="I28554" t="s">
        <v>62</v>
      </c>
      <c r="J28554" t="s">
        <v>10687</v>
      </c>
    </row>
    <row r="28555" spans="1:10" ht="16" x14ac:dyDescent="0.2">
      <c r="A28555" t="s">
        <v>53071</v>
      </c>
      <c r="B28555" t="s">
        <v>35375</v>
      </c>
      <c r="C28555" t="s">
        <v>35376</v>
      </c>
      <c r="D28555">
        <v>10</v>
      </c>
      <c r="E28555">
        <f>154</f>
        <v>154</v>
      </c>
      <c r="F28555" t="s">
        <v>13</v>
      </c>
      <c r="G28555" t="s">
        <v>78949</v>
      </c>
      <c r="H28555" s="3" t="s">
        <v>78950</v>
      </c>
      <c r="I28555" t="s">
        <v>62</v>
      </c>
      <c r="J28555" t="s">
        <v>53073</v>
      </c>
    </row>
    <row r="28556" spans="1:10" ht="32" x14ac:dyDescent="0.2">
      <c r="A28556" t="s">
        <v>27984</v>
      </c>
      <c r="B28556" t="s">
        <v>78951</v>
      </c>
      <c r="C28556" t="s">
        <v>78952</v>
      </c>
      <c r="D28556">
        <v>7</v>
      </c>
      <c r="E28556">
        <f>154</f>
        <v>154</v>
      </c>
      <c r="F28556" t="s">
        <v>13</v>
      </c>
      <c r="G28556" t="s">
        <v>78949</v>
      </c>
      <c r="H28556" s="3" t="s">
        <v>78981</v>
      </c>
      <c r="I28556" t="s">
        <v>62</v>
      </c>
      <c r="J28556" t="s">
        <v>27988</v>
      </c>
    </row>
    <row r="28557" spans="1:10" ht="32" x14ac:dyDescent="0.2">
      <c r="A28557" t="s">
        <v>53071</v>
      </c>
      <c r="B28557" t="s">
        <v>10667</v>
      </c>
      <c r="C28557" t="s">
        <v>10594</v>
      </c>
      <c r="D28557">
        <v>8</v>
      </c>
      <c r="E28557">
        <f>154</f>
        <v>154</v>
      </c>
      <c r="F28557" t="s">
        <v>13</v>
      </c>
      <c r="G28557" t="s">
        <v>78949</v>
      </c>
      <c r="H28557" s="3" t="s">
        <v>79076</v>
      </c>
      <c r="I28557" t="s">
        <v>62</v>
      </c>
      <c r="J28557" t="s">
        <v>53073</v>
      </c>
    </row>
    <row r="28558" spans="1:10" ht="16" x14ac:dyDescent="0.2">
      <c r="A28558" t="s">
        <v>54971</v>
      </c>
      <c r="B28558" t="s">
        <v>10667</v>
      </c>
      <c r="C28558" t="s">
        <v>10594</v>
      </c>
      <c r="D28558">
        <v>9</v>
      </c>
      <c r="E28558">
        <f>154</f>
        <v>154</v>
      </c>
      <c r="F28558" t="s">
        <v>13</v>
      </c>
      <c r="G28558" t="s">
        <v>78949</v>
      </c>
      <c r="H28558" s="3" t="s">
        <v>78953</v>
      </c>
      <c r="I28558" t="s">
        <v>62</v>
      </c>
      <c r="J28558" t="s">
        <v>54972</v>
      </c>
    </row>
    <row r="28559" spans="1:10" ht="16" x14ac:dyDescent="0.2">
      <c r="A28559" t="s">
        <v>27895</v>
      </c>
      <c r="B28559" t="s">
        <v>37913</v>
      </c>
      <c r="C28559" t="s">
        <v>37914</v>
      </c>
      <c r="D28559">
        <v>14</v>
      </c>
      <c r="E28559">
        <f>154</f>
        <v>154</v>
      </c>
      <c r="F28559" t="s">
        <v>13</v>
      </c>
      <c r="G28559" t="s">
        <v>78949</v>
      </c>
      <c r="H28559" s="3" t="s">
        <v>78953</v>
      </c>
      <c r="I28559" t="s">
        <v>62</v>
      </c>
      <c r="J28559" t="s">
        <v>27898</v>
      </c>
    </row>
    <row r="28560" spans="1:10" ht="16" x14ac:dyDescent="0.2">
      <c r="A28560" t="s">
        <v>27895</v>
      </c>
      <c r="B28560" t="s">
        <v>78960</v>
      </c>
      <c r="C28560" t="s">
        <v>78961</v>
      </c>
      <c r="D28560">
        <v>6</v>
      </c>
      <c r="E28560">
        <f>154</f>
        <v>154</v>
      </c>
      <c r="F28560" t="s">
        <v>13</v>
      </c>
      <c r="G28560" t="s">
        <v>78949</v>
      </c>
      <c r="H28560" s="3" t="s">
        <v>78953</v>
      </c>
      <c r="I28560" t="s">
        <v>62</v>
      </c>
      <c r="J28560" t="s">
        <v>27898</v>
      </c>
    </row>
    <row r="28561" spans="1:10" ht="16" x14ac:dyDescent="0.2">
      <c r="A28561" t="s">
        <v>27895</v>
      </c>
      <c r="B28561" t="s">
        <v>52762</v>
      </c>
      <c r="C28561" t="s">
        <v>52763</v>
      </c>
      <c r="D28561">
        <v>3</v>
      </c>
      <c r="E28561">
        <f>154</f>
        <v>154</v>
      </c>
      <c r="F28561" t="s">
        <v>13</v>
      </c>
      <c r="G28561" t="s">
        <v>78949</v>
      </c>
      <c r="H28561" s="3" t="s">
        <v>78953</v>
      </c>
      <c r="I28561" t="s">
        <v>62</v>
      </c>
      <c r="J28561" t="s">
        <v>27898</v>
      </c>
    </row>
    <row r="28562" spans="1:10" ht="16" x14ac:dyDescent="0.2">
      <c r="A28562" t="s">
        <v>27895</v>
      </c>
      <c r="B28562" t="s">
        <v>79071</v>
      </c>
      <c r="C28562" t="s">
        <v>79072</v>
      </c>
      <c r="D28562">
        <v>8</v>
      </c>
      <c r="E28562">
        <f>154</f>
        <v>154</v>
      </c>
      <c r="F28562" t="s">
        <v>13</v>
      </c>
      <c r="G28562" t="s">
        <v>78949</v>
      </c>
      <c r="H28562" s="3" t="s">
        <v>78953</v>
      </c>
      <c r="I28562" t="s">
        <v>62</v>
      </c>
      <c r="J28562" t="s">
        <v>27898</v>
      </c>
    </row>
    <row r="28563" spans="1:10" ht="16" x14ac:dyDescent="0.2">
      <c r="A28563" t="s">
        <v>27895</v>
      </c>
      <c r="B28563" t="s">
        <v>79064</v>
      </c>
      <c r="C28563" t="s">
        <v>79018</v>
      </c>
      <c r="D28563">
        <v>11</v>
      </c>
      <c r="E28563">
        <f>154</f>
        <v>154</v>
      </c>
      <c r="F28563" t="s">
        <v>13</v>
      </c>
      <c r="G28563" t="s">
        <v>78949</v>
      </c>
      <c r="H28563" s="3" t="s">
        <v>78953</v>
      </c>
      <c r="I28563" t="s">
        <v>62</v>
      </c>
      <c r="J28563" t="s">
        <v>27898</v>
      </c>
    </row>
    <row r="28564" spans="1:10" ht="16" x14ac:dyDescent="0.2">
      <c r="A28564" t="s">
        <v>79077</v>
      </c>
      <c r="B28564" t="s">
        <v>35375</v>
      </c>
      <c r="C28564" t="s">
        <v>35376</v>
      </c>
      <c r="D28564">
        <v>3</v>
      </c>
      <c r="E28564">
        <f>154</f>
        <v>154</v>
      </c>
      <c r="F28564" t="s">
        <v>13</v>
      </c>
      <c r="G28564" t="s">
        <v>78949</v>
      </c>
      <c r="H28564" s="3" t="s">
        <v>78955</v>
      </c>
      <c r="I28564" t="s">
        <v>62</v>
      </c>
      <c r="J28564" t="s">
        <v>79078</v>
      </c>
    </row>
    <row r="28565" spans="1:10" ht="16" x14ac:dyDescent="0.2">
      <c r="A28565" t="s">
        <v>37084</v>
      </c>
      <c r="B28565" t="s">
        <v>35382</v>
      </c>
      <c r="C28565" t="s">
        <v>35383</v>
      </c>
      <c r="D28565">
        <v>2</v>
      </c>
      <c r="E28565">
        <f>154</f>
        <v>154</v>
      </c>
      <c r="F28565" t="s">
        <v>13</v>
      </c>
      <c r="G28565" t="s">
        <v>78949</v>
      </c>
      <c r="H28565" s="3" t="s">
        <v>78953</v>
      </c>
      <c r="I28565" t="s">
        <v>62</v>
      </c>
      <c r="J28565" t="s">
        <v>37085</v>
      </c>
    </row>
    <row r="28566" spans="1:10" ht="16" x14ac:dyDescent="0.2">
      <c r="A28566" t="s">
        <v>79077</v>
      </c>
      <c r="B28566" t="s">
        <v>35382</v>
      </c>
      <c r="C28566" t="s">
        <v>35383</v>
      </c>
      <c r="D28566">
        <v>2</v>
      </c>
      <c r="E28566">
        <f>154</f>
        <v>154</v>
      </c>
      <c r="F28566" t="s">
        <v>13</v>
      </c>
      <c r="G28566" t="s">
        <v>78949</v>
      </c>
      <c r="H28566" s="3" t="s">
        <v>78955</v>
      </c>
      <c r="I28566" t="s">
        <v>62</v>
      </c>
      <c r="J28566" t="s">
        <v>79078</v>
      </c>
    </row>
    <row r="28567" spans="1:10" ht="32" x14ac:dyDescent="0.2">
      <c r="A28567" t="s">
        <v>79077</v>
      </c>
      <c r="B28567" t="s">
        <v>35366</v>
      </c>
      <c r="C28567" t="s">
        <v>35367</v>
      </c>
      <c r="D28567">
        <v>1</v>
      </c>
      <c r="E28567">
        <f>154</f>
        <v>154</v>
      </c>
      <c r="F28567" t="s">
        <v>13</v>
      </c>
      <c r="G28567" t="s">
        <v>78949</v>
      </c>
      <c r="H28567" s="3" t="s">
        <v>78957</v>
      </c>
      <c r="I28567" t="s">
        <v>62</v>
      </c>
      <c r="J28567" t="s">
        <v>79078</v>
      </c>
    </row>
    <row r="28568" spans="1:10" ht="16" x14ac:dyDescent="0.2">
      <c r="A28568" t="s">
        <v>27895</v>
      </c>
      <c r="B28568" t="s">
        <v>79014</v>
      </c>
      <c r="C28568" t="s">
        <v>79015</v>
      </c>
      <c r="D28568">
        <v>12</v>
      </c>
      <c r="E28568">
        <f>154</f>
        <v>154</v>
      </c>
      <c r="F28568" t="s">
        <v>13</v>
      </c>
      <c r="G28568" t="s">
        <v>78949</v>
      </c>
      <c r="H28568" s="3" t="s">
        <v>78953</v>
      </c>
      <c r="I28568" t="s">
        <v>62</v>
      </c>
      <c r="J28568" t="s">
        <v>27898</v>
      </c>
    </row>
    <row r="28569" spans="1:10" ht="16" x14ac:dyDescent="0.2">
      <c r="A28569" t="s">
        <v>27895</v>
      </c>
      <c r="B28569" t="s">
        <v>31479</v>
      </c>
      <c r="C28569" t="s">
        <v>31480</v>
      </c>
      <c r="D28569">
        <v>13</v>
      </c>
      <c r="E28569">
        <f>154</f>
        <v>154</v>
      </c>
      <c r="F28569" t="s">
        <v>13</v>
      </c>
      <c r="G28569" t="s">
        <v>78949</v>
      </c>
      <c r="H28569" s="3" t="s">
        <v>78953</v>
      </c>
      <c r="I28569" t="s">
        <v>62</v>
      </c>
      <c r="J28569" t="s">
        <v>27898</v>
      </c>
    </row>
    <row r="28570" spans="1:10" ht="16" x14ac:dyDescent="0.2">
      <c r="A28570" t="s">
        <v>8683</v>
      </c>
      <c r="B28570" t="s">
        <v>78963</v>
      </c>
      <c r="C28570" t="s">
        <v>78964</v>
      </c>
      <c r="D28570">
        <v>5</v>
      </c>
      <c r="E28570">
        <f>154</f>
        <v>154</v>
      </c>
      <c r="F28570" t="s">
        <v>13</v>
      </c>
      <c r="G28570" t="s">
        <v>78949</v>
      </c>
      <c r="H28570" s="3" t="s">
        <v>78955</v>
      </c>
      <c r="I28570" t="s">
        <v>62</v>
      </c>
      <c r="J28570" t="s">
        <v>8684</v>
      </c>
    </row>
    <row r="28571" spans="1:10" ht="16" x14ac:dyDescent="0.2">
      <c r="A28571" t="s">
        <v>79077</v>
      </c>
      <c r="B28571" t="s">
        <v>51414</v>
      </c>
      <c r="C28571" t="s">
        <v>74409</v>
      </c>
      <c r="D28571">
        <v>4</v>
      </c>
      <c r="E28571">
        <f>154</f>
        <v>154</v>
      </c>
      <c r="F28571" t="s">
        <v>13</v>
      </c>
      <c r="G28571" t="s">
        <v>78949</v>
      </c>
      <c r="H28571" s="3" t="s">
        <v>78955</v>
      </c>
      <c r="I28571" t="s">
        <v>62</v>
      </c>
      <c r="J28571" t="s">
        <v>79078</v>
      </c>
    </row>
    <row r="28572" spans="1:10" ht="16" x14ac:dyDescent="0.2">
      <c r="A28572" t="s">
        <v>53067</v>
      </c>
      <c r="B28572" t="s">
        <v>79079</v>
      </c>
      <c r="C28572" t="s">
        <v>53023</v>
      </c>
      <c r="D28572">
        <v>4</v>
      </c>
      <c r="E28572">
        <f>154</f>
        <v>154</v>
      </c>
      <c r="F28572" t="s">
        <v>13</v>
      </c>
      <c r="G28572" t="s">
        <v>78949</v>
      </c>
      <c r="H28572" s="3" t="s">
        <v>78953</v>
      </c>
      <c r="I28572" t="s">
        <v>62</v>
      </c>
      <c r="J28572" t="s">
        <v>53068</v>
      </c>
    </row>
    <row r="28573" spans="1:10" ht="32" x14ac:dyDescent="0.2">
      <c r="A28573" t="s">
        <v>7479</v>
      </c>
      <c r="B28573" t="s">
        <v>35382</v>
      </c>
      <c r="C28573" t="s">
        <v>35383</v>
      </c>
      <c r="D28573">
        <v>2</v>
      </c>
      <c r="E28573" t="s">
        <v>13</v>
      </c>
      <c r="F28573" t="s">
        <v>13</v>
      </c>
      <c r="G28573" t="s">
        <v>79080</v>
      </c>
      <c r="H28573" s="3" t="s">
        <v>79081</v>
      </c>
      <c r="I28573" t="s">
        <v>62</v>
      </c>
      <c r="J28573" t="s">
        <v>7483</v>
      </c>
    </row>
    <row r="28574" spans="1:10" ht="16" x14ac:dyDescent="0.2">
      <c r="A28574" t="s">
        <v>9976</v>
      </c>
      <c r="B28574" t="s">
        <v>35382</v>
      </c>
      <c r="C28574" t="s">
        <v>35383</v>
      </c>
      <c r="D28574">
        <v>1</v>
      </c>
      <c r="E28574" t="s">
        <v>13</v>
      </c>
      <c r="F28574" t="s">
        <v>13</v>
      </c>
      <c r="G28574" t="s">
        <v>79082</v>
      </c>
      <c r="H28574" s="3" t="s">
        <v>79083</v>
      </c>
      <c r="I28574" t="s">
        <v>62</v>
      </c>
      <c r="J28574" t="s">
        <v>9977</v>
      </c>
    </row>
    <row r="28575" spans="1:10" ht="16" x14ac:dyDescent="0.2">
      <c r="A28575" t="s">
        <v>1811</v>
      </c>
      <c r="B28575" t="s">
        <v>79084</v>
      </c>
      <c r="C28575" t="s">
        <v>79085</v>
      </c>
      <c r="D28575">
        <v>4</v>
      </c>
      <c r="E28575" t="s">
        <v>13</v>
      </c>
      <c r="F28575" t="s">
        <v>13</v>
      </c>
      <c r="G28575" t="s">
        <v>79086</v>
      </c>
      <c r="H28575" s="3" t="s">
        <v>79087</v>
      </c>
      <c r="I28575" t="s">
        <v>62</v>
      </c>
      <c r="J28575" t="s">
        <v>1816</v>
      </c>
    </row>
    <row r="28576" spans="1:10" ht="16" x14ac:dyDescent="0.2">
      <c r="A28576" t="s">
        <v>1811</v>
      </c>
      <c r="B28576" t="s">
        <v>79088</v>
      </c>
      <c r="C28576" t="s">
        <v>79089</v>
      </c>
      <c r="D28576">
        <v>1</v>
      </c>
      <c r="E28576" t="s">
        <v>13</v>
      </c>
      <c r="F28576" t="s">
        <v>13</v>
      </c>
      <c r="G28576" t="s">
        <v>79086</v>
      </c>
      <c r="H28576" s="3" t="s">
        <v>79087</v>
      </c>
      <c r="I28576" t="s">
        <v>62</v>
      </c>
      <c r="J28576" t="s">
        <v>1816</v>
      </c>
    </row>
    <row r="28577" spans="1:10" ht="32" x14ac:dyDescent="0.2">
      <c r="A28577" t="s">
        <v>30803</v>
      </c>
      <c r="B28577" t="s">
        <v>35382</v>
      </c>
      <c r="C28577" t="s">
        <v>35383</v>
      </c>
      <c r="D28577">
        <v>2</v>
      </c>
      <c r="E28577" t="s">
        <v>13</v>
      </c>
      <c r="F28577" t="s">
        <v>13</v>
      </c>
      <c r="G28577" t="s">
        <v>79090</v>
      </c>
      <c r="H28577" s="3" t="s">
        <v>79091</v>
      </c>
      <c r="I28577" t="s">
        <v>62</v>
      </c>
      <c r="J28577" t="s">
        <v>30807</v>
      </c>
    </row>
    <row r="28578" spans="1:10" ht="16" x14ac:dyDescent="0.2">
      <c r="A28578" t="s">
        <v>8375</v>
      </c>
      <c r="B28578" t="s">
        <v>79092</v>
      </c>
      <c r="C28578" t="s">
        <v>79093</v>
      </c>
      <c r="D28578">
        <v>3</v>
      </c>
      <c r="E28578">
        <f>419</f>
        <v>419</v>
      </c>
      <c r="F28578" t="s">
        <v>13</v>
      </c>
      <c r="G28578" t="s">
        <v>79094</v>
      </c>
      <c r="H28578" s="3" t="s">
        <v>79095</v>
      </c>
      <c r="I28578" t="s">
        <v>62</v>
      </c>
      <c r="J28578" t="s">
        <v>8380</v>
      </c>
    </row>
    <row r="28579" spans="1:10" ht="16" x14ac:dyDescent="0.2">
      <c r="A28579" t="s">
        <v>38561</v>
      </c>
      <c r="B28579" t="s">
        <v>38565</v>
      </c>
      <c r="C28579" t="s">
        <v>38566</v>
      </c>
      <c r="D28579">
        <v>4</v>
      </c>
      <c r="E28579">
        <f>419</f>
        <v>419</v>
      </c>
      <c r="F28579" t="s">
        <v>13</v>
      </c>
      <c r="G28579" t="s">
        <v>79094</v>
      </c>
      <c r="H28579" s="3" t="s">
        <v>79095</v>
      </c>
      <c r="I28579" t="s">
        <v>62</v>
      </c>
      <c r="J28579" t="s">
        <v>38562</v>
      </c>
    </row>
    <row r="28580" spans="1:10" ht="16" x14ac:dyDescent="0.2">
      <c r="A28580" t="s">
        <v>73664</v>
      </c>
      <c r="B28580" t="s">
        <v>79096</v>
      </c>
      <c r="C28580" t="s">
        <v>79097</v>
      </c>
      <c r="D28580">
        <v>1</v>
      </c>
      <c r="E28580" t="s">
        <v>13</v>
      </c>
      <c r="F28580" t="s">
        <v>13</v>
      </c>
      <c r="G28580" t="s">
        <v>79098</v>
      </c>
      <c r="H28580" s="3" t="s">
        <v>79099</v>
      </c>
      <c r="I28580" t="s">
        <v>35619</v>
      </c>
      <c r="J28580" t="s">
        <v>73668</v>
      </c>
    </row>
    <row r="28581" spans="1:10" ht="16" x14ac:dyDescent="0.2">
      <c r="A28581" t="s">
        <v>73664</v>
      </c>
      <c r="B28581" t="s">
        <v>79100</v>
      </c>
      <c r="C28581" t="s">
        <v>79101</v>
      </c>
      <c r="D28581">
        <v>3</v>
      </c>
      <c r="E28581" t="s">
        <v>13</v>
      </c>
      <c r="F28581" t="s">
        <v>13</v>
      </c>
      <c r="G28581" t="s">
        <v>79098</v>
      </c>
      <c r="H28581" s="3" t="s">
        <v>79099</v>
      </c>
      <c r="I28581" t="s">
        <v>35619</v>
      </c>
      <c r="J28581" t="s">
        <v>73668</v>
      </c>
    </row>
    <row r="28582" spans="1:10" ht="16" x14ac:dyDescent="0.2">
      <c r="A28582" t="s">
        <v>73664</v>
      </c>
      <c r="B28582" t="s">
        <v>79102</v>
      </c>
      <c r="C28582" t="s">
        <v>79103</v>
      </c>
      <c r="D28582">
        <v>4</v>
      </c>
      <c r="E28582" t="s">
        <v>13</v>
      </c>
      <c r="F28582" t="s">
        <v>13</v>
      </c>
      <c r="G28582" t="s">
        <v>79098</v>
      </c>
      <c r="H28582" s="3" t="s">
        <v>79099</v>
      </c>
      <c r="I28582" t="s">
        <v>35619</v>
      </c>
      <c r="J28582" t="s">
        <v>73668</v>
      </c>
    </row>
    <row r="28583" spans="1:10" ht="16" x14ac:dyDescent="0.2">
      <c r="A28583" t="s">
        <v>26488</v>
      </c>
      <c r="B28583" t="s">
        <v>79104</v>
      </c>
      <c r="C28583" t="s">
        <v>79105</v>
      </c>
      <c r="D28583">
        <v>2</v>
      </c>
      <c r="E28583" t="s">
        <v>923</v>
      </c>
      <c r="F28583" t="s">
        <v>13</v>
      </c>
      <c r="G28583" t="s">
        <v>79106</v>
      </c>
      <c r="H28583" s="3" t="s">
        <v>79107</v>
      </c>
      <c r="I28583" t="s">
        <v>62</v>
      </c>
      <c r="J28583" t="s">
        <v>26493</v>
      </c>
    </row>
    <row r="28584" spans="1:10" ht="32" x14ac:dyDescent="0.2">
      <c r="A28584" t="s">
        <v>29527</v>
      </c>
      <c r="B28584" t="s">
        <v>79108</v>
      </c>
      <c r="C28584" t="s">
        <v>79109</v>
      </c>
      <c r="D28584">
        <v>2</v>
      </c>
      <c r="E28584" t="s">
        <v>923</v>
      </c>
      <c r="F28584" t="s">
        <v>13</v>
      </c>
      <c r="G28584" t="s">
        <v>79106</v>
      </c>
      <c r="H28584" s="3" t="s">
        <v>79110</v>
      </c>
      <c r="I28584" t="s">
        <v>62</v>
      </c>
      <c r="J28584" t="s">
        <v>29532</v>
      </c>
    </row>
    <row r="28585" spans="1:10" ht="16" x14ac:dyDescent="0.2">
      <c r="A28585" t="s">
        <v>79111</v>
      </c>
      <c r="B28585" t="s">
        <v>79108</v>
      </c>
      <c r="C28585" t="s">
        <v>79109</v>
      </c>
      <c r="D28585">
        <v>4</v>
      </c>
      <c r="E28585" t="s">
        <v>923</v>
      </c>
      <c r="F28585" t="s">
        <v>13</v>
      </c>
      <c r="G28585" t="s">
        <v>79106</v>
      </c>
      <c r="H28585" s="3" t="s">
        <v>79112</v>
      </c>
      <c r="I28585" t="s">
        <v>62</v>
      </c>
      <c r="J28585" t="s">
        <v>79113</v>
      </c>
    </row>
    <row r="28586" spans="1:10" ht="32" x14ac:dyDescent="0.2">
      <c r="A28586" t="s">
        <v>20747</v>
      </c>
      <c r="B28586" t="s">
        <v>79114</v>
      </c>
      <c r="C28586" t="s">
        <v>79115</v>
      </c>
      <c r="D28586">
        <v>3</v>
      </c>
      <c r="E28586" t="s">
        <v>923</v>
      </c>
      <c r="F28586" t="s">
        <v>13</v>
      </c>
      <c r="G28586" t="s">
        <v>79106</v>
      </c>
      <c r="H28586" s="3" t="s">
        <v>79116</v>
      </c>
      <c r="I28586" t="s">
        <v>62</v>
      </c>
      <c r="J28586" t="s">
        <v>20748</v>
      </c>
    </row>
    <row r="28587" spans="1:10" ht="16" x14ac:dyDescent="0.2">
      <c r="A28587" t="s">
        <v>29326</v>
      </c>
      <c r="B28587" t="s">
        <v>79117</v>
      </c>
      <c r="C28587" t="s">
        <v>79118</v>
      </c>
      <c r="D28587">
        <v>1</v>
      </c>
      <c r="E28587" t="s">
        <v>923</v>
      </c>
      <c r="F28587" t="s">
        <v>13</v>
      </c>
      <c r="G28587" t="s">
        <v>79106</v>
      </c>
      <c r="H28587" s="3" t="s">
        <v>79119</v>
      </c>
      <c r="I28587" t="s">
        <v>62</v>
      </c>
      <c r="J28587" t="s">
        <v>29330</v>
      </c>
    </row>
    <row r="28588" spans="1:10" ht="16" x14ac:dyDescent="0.2">
      <c r="A28588" t="s">
        <v>21250</v>
      </c>
      <c r="B28588" t="s">
        <v>79114</v>
      </c>
      <c r="C28588" t="s">
        <v>79115</v>
      </c>
      <c r="D28588">
        <v>1</v>
      </c>
      <c r="E28588" t="s">
        <v>923</v>
      </c>
      <c r="F28588" t="s">
        <v>13</v>
      </c>
      <c r="G28588" t="s">
        <v>79106</v>
      </c>
      <c r="H28588" s="3" t="s">
        <v>79120</v>
      </c>
      <c r="I28588" t="s">
        <v>62</v>
      </c>
      <c r="J28588" t="s">
        <v>21255</v>
      </c>
    </row>
    <row r="28589" spans="1:10" ht="16" x14ac:dyDescent="0.2">
      <c r="A28589" t="s">
        <v>79121</v>
      </c>
      <c r="B28589" t="s">
        <v>79122</v>
      </c>
      <c r="C28589" t="s">
        <v>79123</v>
      </c>
      <c r="D28589">
        <v>1</v>
      </c>
      <c r="E28589" t="s">
        <v>923</v>
      </c>
      <c r="F28589" t="s">
        <v>13</v>
      </c>
      <c r="G28589" t="s">
        <v>79106</v>
      </c>
      <c r="H28589" s="3" t="s">
        <v>79124</v>
      </c>
      <c r="I28589" t="s">
        <v>62</v>
      </c>
      <c r="J28589" t="s">
        <v>79125</v>
      </c>
    </row>
    <row r="28590" spans="1:10" ht="16" x14ac:dyDescent="0.2">
      <c r="A28590" t="s">
        <v>29527</v>
      </c>
      <c r="B28590" t="s">
        <v>79126</v>
      </c>
      <c r="C28590" t="s">
        <v>21252</v>
      </c>
      <c r="D28590">
        <v>3</v>
      </c>
      <c r="E28590" t="s">
        <v>923</v>
      </c>
      <c r="F28590" t="s">
        <v>13</v>
      </c>
      <c r="G28590" t="s">
        <v>79106</v>
      </c>
      <c r="H28590" s="3" t="s">
        <v>79124</v>
      </c>
      <c r="I28590" t="s">
        <v>62</v>
      </c>
      <c r="J28590" t="s">
        <v>29532</v>
      </c>
    </row>
    <row r="28591" spans="1:10" ht="16" x14ac:dyDescent="0.2">
      <c r="A28591" t="s">
        <v>29326</v>
      </c>
      <c r="B28591" t="s">
        <v>79127</v>
      </c>
      <c r="C28591" t="s">
        <v>79128</v>
      </c>
      <c r="D28591">
        <v>3</v>
      </c>
      <c r="E28591" t="s">
        <v>923</v>
      </c>
      <c r="F28591" t="s">
        <v>13</v>
      </c>
      <c r="G28591" t="s">
        <v>79106</v>
      </c>
      <c r="H28591" s="3" t="s">
        <v>79129</v>
      </c>
      <c r="I28591" t="s">
        <v>62</v>
      </c>
      <c r="J28591" t="s">
        <v>29330</v>
      </c>
    </row>
    <row r="28592" spans="1:10" ht="16" x14ac:dyDescent="0.2">
      <c r="A28592" t="s">
        <v>79130</v>
      </c>
      <c r="B28592" t="s">
        <v>79114</v>
      </c>
      <c r="C28592" t="s">
        <v>79115</v>
      </c>
      <c r="D28592">
        <v>1</v>
      </c>
      <c r="E28592" t="s">
        <v>923</v>
      </c>
      <c r="F28592" t="s">
        <v>13</v>
      </c>
      <c r="G28592" t="s">
        <v>79106</v>
      </c>
      <c r="H28592" s="3" t="s">
        <v>79124</v>
      </c>
      <c r="I28592" t="s">
        <v>62</v>
      </c>
      <c r="J28592" t="s">
        <v>79131</v>
      </c>
    </row>
    <row r="28593" spans="1:10" ht="32" x14ac:dyDescent="0.2">
      <c r="A28593" t="s">
        <v>79121</v>
      </c>
      <c r="B28593" t="s">
        <v>79132</v>
      </c>
      <c r="C28593" t="s">
        <v>79133</v>
      </c>
      <c r="D28593">
        <v>2</v>
      </c>
      <c r="E28593" t="s">
        <v>923</v>
      </c>
      <c r="F28593" t="s">
        <v>13</v>
      </c>
      <c r="G28593" t="s">
        <v>79106</v>
      </c>
      <c r="H28593" s="3" t="s">
        <v>79116</v>
      </c>
      <c r="I28593" t="s">
        <v>62</v>
      </c>
      <c r="J28593" t="s">
        <v>79125</v>
      </c>
    </row>
    <row r="28594" spans="1:10" ht="32" x14ac:dyDescent="0.2">
      <c r="A28594" t="s">
        <v>30349</v>
      </c>
      <c r="B28594" t="s">
        <v>79134</v>
      </c>
      <c r="C28594" t="s">
        <v>79135</v>
      </c>
      <c r="D28594">
        <v>1</v>
      </c>
      <c r="E28594" t="s">
        <v>13</v>
      </c>
      <c r="F28594" t="s">
        <v>13</v>
      </c>
      <c r="G28594" t="s">
        <v>79106</v>
      </c>
      <c r="H28594" s="3" t="s">
        <v>79136</v>
      </c>
      <c r="I28594" t="s">
        <v>146</v>
      </c>
      <c r="J28594" t="s">
        <v>30354</v>
      </c>
    </row>
    <row r="28595" spans="1:10" ht="16" x14ac:dyDescent="0.2">
      <c r="A28595" t="s">
        <v>29527</v>
      </c>
      <c r="B28595" t="s">
        <v>79114</v>
      </c>
      <c r="C28595" t="s">
        <v>79115</v>
      </c>
      <c r="D28595">
        <v>1</v>
      </c>
      <c r="E28595" t="s">
        <v>923</v>
      </c>
      <c r="F28595" t="s">
        <v>13</v>
      </c>
      <c r="G28595" t="s">
        <v>79106</v>
      </c>
      <c r="H28595" s="3" t="s">
        <v>79124</v>
      </c>
      <c r="I28595" t="s">
        <v>62</v>
      </c>
      <c r="J28595" t="s">
        <v>29532</v>
      </c>
    </row>
    <row r="28596" spans="1:10" ht="16" x14ac:dyDescent="0.2">
      <c r="A28596" t="s">
        <v>14514</v>
      </c>
      <c r="B28596" t="s">
        <v>79114</v>
      </c>
      <c r="C28596" t="s">
        <v>79115</v>
      </c>
      <c r="D28596">
        <v>9</v>
      </c>
      <c r="E28596" t="s">
        <v>923</v>
      </c>
      <c r="F28596" t="s">
        <v>13</v>
      </c>
      <c r="G28596" t="s">
        <v>79106</v>
      </c>
      <c r="H28596" s="3" t="s">
        <v>79124</v>
      </c>
      <c r="I28596" t="s">
        <v>62</v>
      </c>
      <c r="J28596" t="s">
        <v>14518</v>
      </c>
    </row>
    <row r="28597" spans="1:10" ht="16" x14ac:dyDescent="0.2">
      <c r="A28597" t="s">
        <v>79111</v>
      </c>
      <c r="B28597" t="s">
        <v>21251</v>
      </c>
      <c r="C28597" t="s">
        <v>21252</v>
      </c>
      <c r="D28597">
        <v>2</v>
      </c>
      <c r="E28597" t="s">
        <v>923</v>
      </c>
      <c r="F28597" t="s">
        <v>13</v>
      </c>
      <c r="G28597" t="s">
        <v>79106</v>
      </c>
      <c r="H28597" s="3" t="s">
        <v>79124</v>
      </c>
      <c r="I28597" t="s">
        <v>62</v>
      </c>
      <c r="J28597" t="s">
        <v>79113</v>
      </c>
    </row>
    <row r="28598" spans="1:10" ht="16" x14ac:dyDescent="0.2">
      <c r="A28598" t="s">
        <v>20737</v>
      </c>
      <c r="B28598" t="s">
        <v>79137</v>
      </c>
      <c r="C28598" t="s">
        <v>79138</v>
      </c>
      <c r="D28598">
        <v>8</v>
      </c>
      <c r="E28598" t="s">
        <v>923</v>
      </c>
      <c r="F28598" t="s">
        <v>13</v>
      </c>
      <c r="G28598" t="s">
        <v>79106</v>
      </c>
      <c r="H28598" s="3" t="s">
        <v>79107</v>
      </c>
      <c r="I28598" t="s">
        <v>62</v>
      </c>
      <c r="J28598" t="s">
        <v>20741</v>
      </c>
    </row>
    <row r="28599" spans="1:10" ht="16" x14ac:dyDescent="0.2">
      <c r="A28599" t="s">
        <v>79121</v>
      </c>
      <c r="B28599" t="s">
        <v>79114</v>
      </c>
      <c r="C28599" t="s">
        <v>79115</v>
      </c>
      <c r="D28599">
        <v>4</v>
      </c>
      <c r="E28599" t="s">
        <v>923</v>
      </c>
      <c r="F28599" t="s">
        <v>13</v>
      </c>
      <c r="G28599" t="s">
        <v>79106</v>
      </c>
      <c r="H28599" s="3" t="s">
        <v>79124</v>
      </c>
      <c r="I28599" t="s">
        <v>62</v>
      </c>
      <c r="J28599" t="s">
        <v>79125</v>
      </c>
    </row>
    <row r="28600" spans="1:10" ht="16" x14ac:dyDescent="0.2">
      <c r="A28600" t="s">
        <v>79111</v>
      </c>
      <c r="B28600" t="s">
        <v>79114</v>
      </c>
      <c r="C28600" t="s">
        <v>79115</v>
      </c>
      <c r="D28600">
        <v>1</v>
      </c>
      <c r="E28600" t="s">
        <v>923</v>
      </c>
      <c r="F28600" t="s">
        <v>13</v>
      </c>
      <c r="G28600" t="s">
        <v>79106</v>
      </c>
      <c r="H28600" s="3" t="s">
        <v>79139</v>
      </c>
      <c r="I28600" t="s">
        <v>62</v>
      </c>
      <c r="J28600" t="s">
        <v>79113</v>
      </c>
    </row>
    <row r="28601" spans="1:10" ht="32" x14ac:dyDescent="0.2">
      <c r="A28601" t="s">
        <v>79121</v>
      </c>
      <c r="B28601" t="s">
        <v>44615</v>
      </c>
      <c r="C28601" t="s">
        <v>44616</v>
      </c>
      <c r="D28601">
        <v>3</v>
      </c>
      <c r="E28601" t="s">
        <v>923</v>
      </c>
      <c r="F28601" t="s">
        <v>13</v>
      </c>
      <c r="G28601" t="s">
        <v>79106</v>
      </c>
      <c r="H28601" s="3" t="s">
        <v>79116</v>
      </c>
      <c r="I28601" t="s">
        <v>62</v>
      </c>
      <c r="J28601" t="s">
        <v>79125</v>
      </c>
    </row>
    <row r="28602" spans="1:10" ht="16" x14ac:dyDescent="0.2">
      <c r="A28602" t="s">
        <v>79111</v>
      </c>
      <c r="B28602" t="s">
        <v>28555</v>
      </c>
      <c r="C28602" t="s">
        <v>28556</v>
      </c>
      <c r="D28602">
        <v>3</v>
      </c>
      <c r="E28602" t="s">
        <v>923</v>
      </c>
      <c r="F28602" t="s">
        <v>13</v>
      </c>
      <c r="G28602" t="s">
        <v>79106</v>
      </c>
      <c r="H28602" s="3" t="s">
        <v>79139</v>
      </c>
      <c r="I28602" t="s">
        <v>62</v>
      </c>
      <c r="J28602" t="s">
        <v>79113</v>
      </c>
    </row>
    <row r="28603" spans="1:10" ht="16" x14ac:dyDescent="0.2">
      <c r="A28603" t="s">
        <v>29527</v>
      </c>
      <c r="B28603" t="s">
        <v>79132</v>
      </c>
      <c r="C28603" t="s">
        <v>79133</v>
      </c>
      <c r="D28603">
        <v>5</v>
      </c>
      <c r="E28603" t="s">
        <v>923</v>
      </c>
      <c r="F28603" t="s">
        <v>13</v>
      </c>
      <c r="G28603" t="s">
        <v>79106</v>
      </c>
      <c r="H28603" s="3" t="s">
        <v>79124</v>
      </c>
      <c r="I28603" t="s">
        <v>62</v>
      </c>
      <c r="J28603" t="s">
        <v>29532</v>
      </c>
    </row>
    <row r="28604" spans="1:10" ht="16" x14ac:dyDescent="0.2">
      <c r="A28604" t="s">
        <v>79130</v>
      </c>
      <c r="B28604" t="s">
        <v>79122</v>
      </c>
      <c r="C28604" t="s">
        <v>79140</v>
      </c>
      <c r="D28604">
        <v>2</v>
      </c>
      <c r="E28604" t="s">
        <v>923</v>
      </c>
      <c r="F28604" t="s">
        <v>13</v>
      </c>
      <c r="G28604" t="s">
        <v>79106</v>
      </c>
      <c r="H28604" s="3" t="s">
        <v>79124</v>
      </c>
      <c r="I28604" t="s">
        <v>62</v>
      </c>
      <c r="J28604" t="s">
        <v>79131</v>
      </c>
    </row>
    <row r="28605" spans="1:10" ht="16" x14ac:dyDescent="0.2">
      <c r="A28605" t="s">
        <v>79141</v>
      </c>
      <c r="B28605" t="s">
        <v>79142</v>
      </c>
      <c r="C28605" t="s">
        <v>79143</v>
      </c>
      <c r="D28605">
        <v>1</v>
      </c>
      <c r="E28605" t="s">
        <v>13</v>
      </c>
      <c r="F28605" t="s">
        <v>13</v>
      </c>
      <c r="G28605" t="s">
        <v>79144</v>
      </c>
      <c r="H28605" s="3" t="s">
        <v>79145</v>
      </c>
      <c r="I28605" t="s">
        <v>62</v>
      </c>
      <c r="J28605" t="s">
        <v>79146</v>
      </c>
    </row>
    <row r="28606" spans="1:10" ht="16" x14ac:dyDescent="0.2">
      <c r="A28606" t="s">
        <v>8916</v>
      </c>
      <c r="B28606" t="s">
        <v>79147</v>
      </c>
      <c r="C28606" t="s">
        <v>79148</v>
      </c>
      <c r="D28606">
        <v>8</v>
      </c>
      <c r="E28606" t="s">
        <v>13</v>
      </c>
      <c r="F28606" t="s">
        <v>13</v>
      </c>
      <c r="G28606" t="s">
        <v>79149</v>
      </c>
      <c r="H28606" s="3" t="s">
        <v>79150</v>
      </c>
      <c r="I28606" t="s">
        <v>62</v>
      </c>
      <c r="J28606" t="s">
        <v>8921</v>
      </c>
    </row>
    <row r="28607" spans="1:10" ht="16" x14ac:dyDescent="0.2">
      <c r="A28607" t="s">
        <v>5064</v>
      </c>
      <c r="B28607" t="s">
        <v>79151</v>
      </c>
      <c r="C28607" t="s">
        <v>79152</v>
      </c>
      <c r="D28607">
        <v>5</v>
      </c>
      <c r="E28607" t="s">
        <v>13</v>
      </c>
      <c r="F28607" t="s">
        <v>13</v>
      </c>
      <c r="G28607" t="s">
        <v>79153</v>
      </c>
      <c r="H28607" s="3" t="s">
        <v>79154</v>
      </c>
      <c r="I28607" t="s">
        <v>69</v>
      </c>
      <c r="J28607" t="s">
        <v>5069</v>
      </c>
    </row>
    <row r="28608" spans="1:10" ht="16" x14ac:dyDescent="0.2">
      <c r="A28608" t="s">
        <v>48351</v>
      </c>
      <c r="B28608" t="s">
        <v>79155</v>
      </c>
      <c r="C28608" t="s">
        <v>79156</v>
      </c>
      <c r="D28608">
        <v>2</v>
      </c>
      <c r="E28608" t="s">
        <v>13</v>
      </c>
      <c r="F28608" t="s">
        <v>13</v>
      </c>
      <c r="G28608" t="s">
        <v>79157</v>
      </c>
      <c r="H28608" s="3" t="s">
        <v>79158</v>
      </c>
      <c r="I28608" t="s">
        <v>62</v>
      </c>
      <c r="J28608" t="s">
        <v>48355</v>
      </c>
    </row>
    <row r="28609" spans="1:10" ht="16" x14ac:dyDescent="0.2">
      <c r="A28609" t="s">
        <v>17587</v>
      </c>
      <c r="B28609" t="s">
        <v>79159</v>
      </c>
      <c r="C28609" t="s">
        <v>79160</v>
      </c>
      <c r="D28609">
        <v>3</v>
      </c>
      <c r="E28609" t="s">
        <v>13</v>
      </c>
      <c r="F28609" t="s">
        <v>13</v>
      </c>
      <c r="G28609" t="s">
        <v>79157</v>
      </c>
      <c r="H28609" s="3" t="s">
        <v>79161</v>
      </c>
      <c r="I28609" t="s">
        <v>62</v>
      </c>
      <c r="J28609" t="s">
        <v>17588</v>
      </c>
    </row>
    <row r="28610" spans="1:10" ht="16" x14ac:dyDescent="0.2">
      <c r="A28610" t="s">
        <v>79162</v>
      </c>
      <c r="B28610" t="s">
        <v>79163</v>
      </c>
      <c r="C28610" t="s">
        <v>79164</v>
      </c>
      <c r="D28610">
        <v>1</v>
      </c>
      <c r="E28610" t="s">
        <v>13</v>
      </c>
      <c r="F28610" t="s">
        <v>13</v>
      </c>
      <c r="G28610" t="s">
        <v>79157</v>
      </c>
      <c r="H28610" s="3" t="s">
        <v>79165</v>
      </c>
      <c r="I28610" t="s">
        <v>62</v>
      </c>
      <c r="J28610" t="s">
        <v>79166</v>
      </c>
    </row>
    <row r="28611" spans="1:10" ht="16" x14ac:dyDescent="0.2">
      <c r="A28611" t="s">
        <v>22954</v>
      </c>
      <c r="B28611" t="s">
        <v>79159</v>
      </c>
      <c r="C28611" t="s">
        <v>79160</v>
      </c>
      <c r="D28611">
        <v>2</v>
      </c>
      <c r="E28611" t="s">
        <v>13</v>
      </c>
      <c r="F28611" t="s">
        <v>13</v>
      </c>
      <c r="G28611" t="s">
        <v>79157</v>
      </c>
      <c r="H28611" s="3" t="s">
        <v>79158</v>
      </c>
      <c r="I28611" t="s">
        <v>62</v>
      </c>
      <c r="J28611" t="s">
        <v>22955</v>
      </c>
    </row>
    <row r="28612" spans="1:10" ht="16" x14ac:dyDescent="0.2">
      <c r="A28612" t="s">
        <v>79167</v>
      </c>
      <c r="B28612" t="s">
        <v>79168</v>
      </c>
      <c r="C28612" t="s">
        <v>79169</v>
      </c>
      <c r="D28612">
        <v>1</v>
      </c>
      <c r="E28612" t="s">
        <v>13</v>
      </c>
      <c r="F28612" t="s">
        <v>13</v>
      </c>
      <c r="G28612" t="s">
        <v>79170</v>
      </c>
      <c r="H28612" s="3" t="s">
        <v>79171</v>
      </c>
      <c r="I28612" t="s">
        <v>3377</v>
      </c>
      <c r="J28612" t="s">
        <v>79172</v>
      </c>
    </row>
    <row r="28613" spans="1:10" ht="16" x14ac:dyDescent="0.2">
      <c r="A28613" t="s">
        <v>79167</v>
      </c>
      <c r="B28613" t="s">
        <v>79173</v>
      </c>
      <c r="C28613" t="s">
        <v>79174</v>
      </c>
      <c r="D28613">
        <v>4</v>
      </c>
      <c r="E28613" t="s">
        <v>13</v>
      </c>
      <c r="F28613" t="s">
        <v>13</v>
      </c>
      <c r="G28613" t="s">
        <v>79170</v>
      </c>
      <c r="H28613" s="3" t="s">
        <v>79171</v>
      </c>
      <c r="I28613" t="s">
        <v>3377</v>
      </c>
      <c r="J28613" t="s">
        <v>79172</v>
      </c>
    </row>
    <row r="28614" spans="1:10" ht="16" x14ac:dyDescent="0.2">
      <c r="A28614" t="s">
        <v>79167</v>
      </c>
      <c r="B28614" t="s">
        <v>79175</v>
      </c>
      <c r="C28614" t="s">
        <v>79176</v>
      </c>
      <c r="D28614">
        <v>2</v>
      </c>
      <c r="E28614" t="s">
        <v>13</v>
      </c>
      <c r="F28614" t="s">
        <v>13</v>
      </c>
      <c r="G28614" t="s">
        <v>79170</v>
      </c>
      <c r="H28614" s="3" t="s">
        <v>79171</v>
      </c>
      <c r="I28614" t="s">
        <v>3377</v>
      </c>
      <c r="J28614" t="s">
        <v>79172</v>
      </c>
    </row>
    <row r="28615" spans="1:10" ht="16" x14ac:dyDescent="0.2">
      <c r="A28615" t="s">
        <v>79167</v>
      </c>
      <c r="B28615" t="s">
        <v>79177</v>
      </c>
      <c r="C28615" t="s">
        <v>79178</v>
      </c>
      <c r="D28615">
        <v>3</v>
      </c>
      <c r="E28615" t="s">
        <v>13</v>
      </c>
      <c r="F28615" t="s">
        <v>13</v>
      </c>
      <c r="G28615" t="s">
        <v>79170</v>
      </c>
      <c r="H28615" s="3" t="s">
        <v>79171</v>
      </c>
      <c r="I28615" t="s">
        <v>3377</v>
      </c>
      <c r="J28615" t="s">
        <v>79172</v>
      </c>
    </row>
    <row r="28616" spans="1:10" ht="16" x14ac:dyDescent="0.2">
      <c r="A28616" t="s">
        <v>18898</v>
      </c>
      <c r="B28616" t="s">
        <v>11245</v>
      </c>
      <c r="C28616" t="s">
        <v>18905</v>
      </c>
      <c r="D28616">
        <v>3</v>
      </c>
      <c r="E28616" t="s">
        <v>13</v>
      </c>
      <c r="F28616" t="s">
        <v>13</v>
      </c>
      <c r="G28616" t="s">
        <v>79179</v>
      </c>
      <c r="H28616" s="3" t="s">
        <v>79180</v>
      </c>
      <c r="I28616" t="s">
        <v>547</v>
      </c>
      <c r="J28616" t="s">
        <v>18901</v>
      </c>
    </row>
    <row r="28617" spans="1:10" ht="16" x14ac:dyDescent="0.2">
      <c r="A28617" t="s">
        <v>79181</v>
      </c>
      <c r="B28617" t="s">
        <v>12457</v>
      </c>
      <c r="C28617" t="s">
        <v>79182</v>
      </c>
      <c r="D28617">
        <v>2</v>
      </c>
      <c r="E28617" t="s">
        <v>13</v>
      </c>
      <c r="F28617" t="s">
        <v>13</v>
      </c>
      <c r="G28617" t="s">
        <v>79183</v>
      </c>
      <c r="H28617" s="3" t="s">
        <v>79184</v>
      </c>
      <c r="I28617" t="s">
        <v>547</v>
      </c>
      <c r="J28617" t="s">
        <v>79185</v>
      </c>
    </row>
    <row r="28618" spans="1:10" ht="16" x14ac:dyDescent="0.2">
      <c r="A28618" t="s">
        <v>79181</v>
      </c>
      <c r="B28618" t="s">
        <v>79186</v>
      </c>
      <c r="C28618" t="s">
        <v>79187</v>
      </c>
      <c r="D28618">
        <v>1</v>
      </c>
      <c r="E28618" t="s">
        <v>13</v>
      </c>
      <c r="F28618" t="s">
        <v>13</v>
      </c>
      <c r="G28618" t="s">
        <v>79183</v>
      </c>
      <c r="H28618" s="3" t="s">
        <v>79184</v>
      </c>
      <c r="I28618" t="s">
        <v>547</v>
      </c>
      <c r="J28618" t="s">
        <v>79185</v>
      </c>
    </row>
    <row r="28619" spans="1:10" ht="16" x14ac:dyDescent="0.2">
      <c r="A28619" t="s">
        <v>5568</v>
      </c>
      <c r="B28619" t="s">
        <v>79188</v>
      </c>
      <c r="C28619" t="s">
        <v>79189</v>
      </c>
      <c r="D28619">
        <v>4</v>
      </c>
      <c r="E28619" t="s">
        <v>13</v>
      </c>
      <c r="F28619" t="s">
        <v>13</v>
      </c>
      <c r="G28619" t="s">
        <v>79190</v>
      </c>
      <c r="H28619" s="3" t="s">
        <v>79191</v>
      </c>
      <c r="I28619" t="s">
        <v>714</v>
      </c>
      <c r="J28619" t="s">
        <v>5573</v>
      </c>
    </row>
    <row r="28620" spans="1:10" ht="16" x14ac:dyDescent="0.2">
      <c r="A28620" t="s">
        <v>50799</v>
      </c>
      <c r="B28620" t="s">
        <v>79192</v>
      </c>
      <c r="C28620" t="s">
        <v>79193</v>
      </c>
      <c r="D28620">
        <v>4</v>
      </c>
      <c r="E28620" t="s">
        <v>13</v>
      </c>
      <c r="F28620" t="s">
        <v>13</v>
      </c>
      <c r="G28620" t="s">
        <v>79194</v>
      </c>
      <c r="H28620" s="3" t="s">
        <v>79195</v>
      </c>
      <c r="I28620" t="s">
        <v>69</v>
      </c>
      <c r="J28620" t="s">
        <v>50800</v>
      </c>
    </row>
    <row r="28621" spans="1:10" ht="16" x14ac:dyDescent="0.2">
      <c r="A28621" t="s">
        <v>5070</v>
      </c>
      <c r="B28621" t="s">
        <v>20668</v>
      </c>
      <c r="C28621" t="s">
        <v>79196</v>
      </c>
      <c r="D28621">
        <v>2</v>
      </c>
      <c r="E28621" t="s">
        <v>13</v>
      </c>
      <c r="F28621" t="s">
        <v>13</v>
      </c>
      <c r="G28621" t="s">
        <v>79194</v>
      </c>
      <c r="H28621" s="3" t="s">
        <v>79197</v>
      </c>
      <c r="I28621" t="s">
        <v>69</v>
      </c>
      <c r="J28621" t="s">
        <v>5075</v>
      </c>
    </row>
    <row r="28622" spans="1:10" ht="16" x14ac:dyDescent="0.2">
      <c r="A28622" t="s">
        <v>50799</v>
      </c>
      <c r="B28622" t="s">
        <v>79198</v>
      </c>
      <c r="C28622" t="s">
        <v>79199</v>
      </c>
      <c r="D28622">
        <v>3</v>
      </c>
      <c r="E28622" t="s">
        <v>13</v>
      </c>
      <c r="F28622" t="s">
        <v>13</v>
      </c>
      <c r="G28622" t="s">
        <v>79194</v>
      </c>
      <c r="H28622" s="3" t="s">
        <v>79195</v>
      </c>
      <c r="I28622" t="s">
        <v>69</v>
      </c>
      <c r="J28622" t="s">
        <v>50800</v>
      </c>
    </row>
    <row r="28623" spans="1:10" ht="16" x14ac:dyDescent="0.2">
      <c r="A28623" t="s">
        <v>79200</v>
      </c>
      <c r="B28623" t="s">
        <v>79201</v>
      </c>
      <c r="C28623" t="s">
        <v>79202</v>
      </c>
      <c r="D28623">
        <v>3</v>
      </c>
      <c r="E28623" t="s">
        <v>13</v>
      </c>
      <c r="F28623" t="s">
        <v>13</v>
      </c>
      <c r="G28623" t="s">
        <v>79203</v>
      </c>
      <c r="H28623" s="3" t="s">
        <v>79204</v>
      </c>
      <c r="I28623" t="s">
        <v>69</v>
      </c>
      <c r="J28623" t="s">
        <v>79205</v>
      </c>
    </row>
    <row r="28624" spans="1:10" ht="16" x14ac:dyDescent="0.2">
      <c r="A28624" t="s">
        <v>79200</v>
      </c>
      <c r="B28624" t="s">
        <v>79206</v>
      </c>
      <c r="C28624" t="s">
        <v>79207</v>
      </c>
      <c r="D28624">
        <v>6</v>
      </c>
      <c r="E28624" t="s">
        <v>13</v>
      </c>
      <c r="F28624" t="s">
        <v>13</v>
      </c>
      <c r="G28624" t="s">
        <v>79203</v>
      </c>
      <c r="H28624" s="3" t="s">
        <v>79204</v>
      </c>
      <c r="I28624" t="s">
        <v>69</v>
      </c>
      <c r="J28624" t="s">
        <v>79205</v>
      </c>
    </row>
    <row r="28625" spans="1:10" ht="16" x14ac:dyDescent="0.2">
      <c r="A28625" t="s">
        <v>79200</v>
      </c>
      <c r="B28625" t="s">
        <v>79208</v>
      </c>
      <c r="C28625" t="s">
        <v>79209</v>
      </c>
      <c r="D28625">
        <v>2</v>
      </c>
      <c r="E28625" t="s">
        <v>13</v>
      </c>
      <c r="F28625" t="s">
        <v>13</v>
      </c>
      <c r="G28625" t="s">
        <v>79203</v>
      </c>
      <c r="H28625" s="3" t="s">
        <v>79204</v>
      </c>
      <c r="I28625" t="s">
        <v>69</v>
      </c>
      <c r="J28625" t="s">
        <v>79205</v>
      </c>
    </row>
    <row r="28626" spans="1:10" ht="16" x14ac:dyDescent="0.2">
      <c r="A28626" t="s">
        <v>79200</v>
      </c>
      <c r="B28626" t="s">
        <v>79210</v>
      </c>
      <c r="C28626" t="s">
        <v>79211</v>
      </c>
      <c r="D28626">
        <v>4</v>
      </c>
      <c r="E28626" t="s">
        <v>13</v>
      </c>
      <c r="F28626" t="s">
        <v>13</v>
      </c>
      <c r="G28626" t="s">
        <v>79203</v>
      </c>
      <c r="H28626" s="3" t="s">
        <v>79204</v>
      </c>
      <c r="I28626" t="s">
        <v>69</v>
      </c>
      <c r="J28626" t="s">
        <v>79205</v>
      </c>
    </row>
    <row r="28627" spans="1:10" ht="16" x14ac:dyDescent="0.2">
      <c r="A28627" t="s">
        <v>79200</v>
      </c>
      <c r="B28627" t="s">
        <v>79212</v>
      </c>
      <c r="C28627" t="s">
        <v>79213</v>
      </c>
      <c r="D28627">
        <v>1</v>
      </c>
      <c r="E28627" t="s">
        <v>13</v>
      </c>
      <c r="F28627" t="s">
        <v>13</v>
      </c>
      <c r="G28627" t="s">
        <v>79203</v>
      </c>
      <c r="H28627" s="3" t="s">
        <v>79204</v>
      </c>
      <c r="I28627" t="s">
        <v>69</v>
      </c>
      <c r="J28627" t="s">
        <v>79205</v>
      </c>
    </row>
    <row r="28628" spans="1:10" ht="32" x14ac:dyDescent="0.2">
      <c r="A28628" t="s">
        <v>79200</v>
      </c>
      <c r="B28628" t="s">
        <v>79214</v>
      </c>
      <c r="C28628" t="s">
        <v>79215</v>
      </c>
      <c r="D28628">
        <v>5</v>
      </c>
      <c r="E28628" t="s">
        <v>13</v>
      </c>
      <c r="F28628" t="s">
        <v>13</v>
      </c>
      <c r="G28628" t="s">
        <v>79216</v>
      </c>
      <c r="H28628" s="3" t="s">
        <v>79217</v>
      </c>
      <c r="I28628" t="s">
        <v>69</v>
      </c>
      <c r="J28628" t="s">
        <v>79205</v>
      </c>
    </row>
    <row r="28629" spans="1:10" ht="32" x14ac:dyDescent="0.2">
      <c r="A28629" t="s">
        <v>15183</v>
      </c>
      <c r="B28629" t="s">
        <v>5646</v>
      </c>
      <c r="C28629" t="s">
        <v>79218</v>
      </c>
      <c r="D28629">
        <v>6</v>
      </c>
      <c r="E28629" t="s">
        <v>13</v>
      </c>
      <c r="F28629" t="s">
        <v>13</v>
      </c>
      <c r="G28629" t="s">
        <v>79219</v>
      </c>
      <c r="H28629" s="3" t="s">
        <v>79220</v>
      </c>
      <c r="I28629" t="s">
        <v>69</v>
      </c>
      <c r="J28629" t="s">
        <v>15188</v>
      </c>
    </row>
    <row r="28630" spans="1:10" ht="16" x14ac:dyDescent="0.2">
      <c r="A28630" t="s">
        <v>79221</v>
      </c>
      <c r="B28630" t="s">
        <v>79222</v>
      </c>
      <c r="C28630" t="s">
        <v>79223</v>
      </c>
      <c r="D28630">
        <v>1</v>
      </c>
      <c r="E28630" t="s">
        <v>13</v>
      </c>
      <c r="F28630" t="s">
        <v>13</v>
      </c>
      <c r="G28630" t="s">
        <v>79224</v>
      </c>
      <c r="H28630" s="3" t="s">
        <v>79225</v>
      </c>
      <c r="I28630" t="s">
        <v>62</v>
      </c>
      <c r="J28630" t="s">
        <v>79226</v>
      </c>
    </row>
    <row r="28631" spans="1:10" ht="16" x14ac:dyDescent="0.2">
      <c r="A28631" t="s">
        <v>79221</v>
      </c>
      <c r="B28631" t="s">
        <v>79227</v>
      </c>
      <c r="C28631" t="s">
        <v>79228</v>
      </c>
      <c r="D28631">
        <v>3</v>
      </c>
      <c r="E28631" t="s">
        <v>13</v>
      </c>
      <c r="F28631" t="s">
        <v>13</v>
      </c>
      <c r="G28631" t="s">
        <v>79224</v>
      </c>
      <c r="H28631" s="3" t="s">
        <v>79225</v>
      </c>
      <c r="I28631" t="s">
        <v>62</v>
      </c>
      <c r="J28631" t="s">
        <v>79226</v>
      </c>
    </row>
    <row r="28632" spans="1:10" ht="16" x14ac:dyDescent="0.2">
      <c r="A28632" t="s">
        <v>79221</v>
      </c>
      <c r="B28632" t="s">
        <v>79229</v>
      </c>
      <c r="C28632" t="s">
        <v>79230</v>
      </c>
      <c r="D28632">
        <v>2</v>
      </c>
      <c r="E28632" t="s">
        <v>13</v>
      </c>
      <c r="F28632" t="s">
        <v>13</v>
      </c>
      <c r="G28632" t="s">
        <v>79224</v>
      </c>
      <c r="H28632" s="3" t="s">
        <v>79225</v>
      </c>
      <c r="I28632" t="s">
        <v>62</v>
      </c>
      <c r="J28632" t="s">
        <v>79226</v>
      </c>
    </row>
    <row r="28633" spans="1:10" ht="16" x14ac:dyDescent="0.2">
      <c r="A28633" t="s">
        <v>79231</v>
      </c>
      <c r="B28633" t="s">
        <v>79232</v>
      </c>
      <c r="C28633" t="s">
        <v>79233</v>
      </c>
      <c r="D28633">
        <v>1</v>
      </c>
      <c r="E28633" t="s">
        <v>13</v>
      </c>
      <c r="F28633" t="s">
        <v>13</v>
      </c>
      <c r="G28633" t="s">
        <v>79234</v>
      </c>
      <c r="H28633" s="3" t="s">
        <v>79235</v>
      </c>
      <c r="I28633" t="s">
        <v>2961</v>
      </c>
      <c r="J28633" t="s">
        <v>79236</v>
      </c>
    </row>
    <row r="28634" spans="1:10" ht="16" x14ac:dyDescent="0.2">
      <c r="A28634" t="s">
        <v>22015</v>
      </c>
      <c r="B28634" t="s">
        <v>79237</v>
      </c>
      <c r="C28634" t="s">
        <v>79238</v>
      </c>
      <c r="D28634">
        <v>2</v>
      </c>
      <c r="E28634" t="s">
        <v>13</v>
      </c>
      <c r="F28634" t="s">
        <v>13</v>
      </c>
      <c r="G28634" t="s">
        <v>79239</v>
      </c>
      <c r="H28634" s="3" t="s">
        <v>79240</v>
      </c>
      <c r="I28634" t="s">
        <v>62</v>
      </c>
      <c r="J28634" t="s">
        <v>22018</v>
      </c>
    </row>
    <row r="28635" spans="1:10" ht="16" x14ac:dyDescent="0.2">
      <c r="A28635" t="s">
        <v>15989</v>
      </c>
      <c r="B28635" t="s">
        <v>79241</v>
      </c>
      <c r="C28635" t="s">
        <v>79242</v>
      </c>
      <c r="D28635">
        <v>2</v>
      </c>
      <c r="E28635" t="s">
        <v>13</v>
      </c>
      <c r="F28635" t="s">
        <v>13</v>
      </c>
      <c r="G28635" t="s">
        <v>79243</v>
      </c>
      <c r="H28635" s="3" t="s">
        <v>79244</v>
      </c>
      <c r="I28635" t="s">
        <v>62</v>
      </c>
      <c r="J28635" t="s">
        <v>15990</v>
      </c>
    </row>
    <row r="28636" spans="1:10" ht="16" x14ac:dyDescent="0.2">
      <c r="A28636" t="s">
        <v>22045</v>
      </c>
      <c r="B28636" t="s">
        <v>79245</v>
      </c>
      <c r="C28636" t="s">
        <v>79246</v>
      </c>
      <c r="D28636">
        <v>5</v>
      </c>
      <c r="E28636" t="s">
        <v>13</v>
      </c>
      <c r="F28636" t="s">
        <v>13</v>
      </c>
      <c r="G28636" t="s">
        <v>79243</v>
      </c>
      <c r="H28636" s="3" t="s">
        <v>79244</v>
      </c>
      <c r="I28636" t="s">
        <v>62</v>
      </c>
      <c r="J28636" t="s">
        <v>22048</v>
      </c>
    </row>
    <row r="28637" spans="1:10" ht="16" x14ac:dyDescent="0.2">
      <c r="A28637" t="s">
        <v>767</v>
      </c>
      <c r="B28637" t="s">
        <v>79247</v>
      </c>
      <c r="C28637" t="s">
        <v>79248</v>
      </c>
      <c r="D28637">
        <v>7</v>
      </c>
      <c r="E28637" t="s">
        <v>13</v>
      </c>
      <c r="F28637" t="s">
        <v>13</v>
      </c>
      <c r="G28637" t="s">
        <v>79249</v>
      </c>
      <c r="H28637" s="3" t="s">
        <v>79250</v>
      </c>
      <c r="I28637" t="s">
        <v>714</v>
      </c>
      <c r="J28637" t="s">
        <v>772</v>
      </c>
    </row>
    <row r="28638" spans="1:10" ht="16" x14ac:dyDescent="0.2">
      <c r="A28638" t="s">
        <v>6572</v>
      </c>
      <c r="B28638" t="s">
        <v>79251</v>
      </c>
      <c r="C28638" t="s">
        <v>44566</v>
      </c>
      <c r="D28638">
        <v>3</v>
      </c>
      <c r="E28638" t="s">
        <v>13</v>
      </c>
      <c r="F28638" t="s">
        <v>13</v>
      </c>
      <c r="G28638" t="s">
        <v>79252</v>
      </c>
      <c r="H28638" s="3" t="s">
        <v>79253</v>
      </c>
      <c r="I28638" t="s">
        <v>62</v>
      </c>
      <c r="J28638" t="s">
        <v>6576</v>
      </c>
    </row>
    <row r="28639" spans="1:10" ht="16" x14ac:dyDescent="0.2">
      <c r="A28639" t="s">
        <v>79254</v>
      </c>
      <c r="B28639" t="s">
        <v>79251</v>
      </c>
      <c r="C28639" t="s">
        <v>44566</v>
      </c>
      <c r="D28639">
        <v>1</v>
      </c>
      <c r="E28639" t="s">
        <v>13</v>
      </c>
      <c r="F28639" t="s">
        <v>13</v>
      </c>
      <c r="G28639" t="s">
        <v>79252</v>
      </c>
      <c r="H28639" s="3" t="s">
        <v>79253</v>
      </c>
      <c r="I28639" t="s">
        <v>62</v>
      </c>
      <c r="J28639" t="s">
        <v>79255</v>
      </c>
    </row>
    <row r="28640" spans="1:10" ht="16" x14ac:dyDescent="0.2">
      <c r="A28640" t="s">
        <v>79254</v>
      </c>
      <c r="B28640" t="s">
        <v>79256</v>
      </c>
      <c r="C28640" t="s">
        <v>79257</v>
      </c>
      <c r="D28640">
        <v>2</v>
      </c>
      <c r="E28640" t="s">
        <v>13</v>
      </c>
      <c r="F28640" t="s">
        <v>13</v>
      </c>
      <c r="G28640" t="s">
        <v>79252</v>
      </c>
      <c r="H28640" s="3" t="s">
        <v>79253</v>
      </c>
      <c r="I28640" t="s">
        <v>62</v>
      </c>
      <c r="J28640" t="s">
        <v>79255</v>
      </c>
    </row>
    <row r="28641" spans="1:10" ht="16" x14ac:dyDescent="0.2">
      <c r="A28641" t="s">
        <v>74296</v>
      </c>
      <c r="B28641" t="s">
        <v>79258</v>
      </c>
      <c r="C28641" t="s">
        <v>79259</v>
      </c>
      <c r="D28641">
        <v>2</v>
      </c>
      <c r="E28641" t="s">
        <v>13</v>
      </c>
      <c r="F28641" t="s">
        <v>13</v>
      </c>
      <c r="G28641" t="s">
        <v>79252</v>
      </c>
      <c r="H28641" s="3" t="s">
        <v>79260</v>
      </c>
      <c r="I28641" t="s">
        <v>62</v>
      </c>
      <c r="J28641" t="s">
        <v>74300</v>
      </c>
    </row>
    <row r="28642" spans="1:10" ht="16" x14ac:dyDescent="0.2">
      <c r="A28642" t="s">
        <v>79261</v>
      </c>
      <c r="B28642" t="s">
        <v>79251</v>
      </c>
      <c r="C28642" t="s">
        <v>44566</v>
      </c>
      <c r="D28642">
        <v>1</v>
      </c>
      <c r="E28642" t="s">
        <v>13</v>
      </c>
      <c r="F28642" t="s">
        <v>13</v>
      </c>
      <c r="G28642" t="s">
        <v>79252</v>
      </c>
      <c r="H28642" s="3" t="s">
        <v>79253</v>
      </c>
      <c r="I28642" t="s">
        <v>62</v>
      </c>
      <c r="J28642" t="s">
        <v>79262</v>
      </c>
    </row>
    <row r="28643" spans="1:10" ht="16" x14ac:dyDescent="0.2">
      <c r="A28643" t="s">
        <v>79254</v>
      </c>
      <c r="B28643" t="s">
        <v>79263</v>
      </c>
      <c r="C28643" t="s">
        <v>79264</v>
      </c>
      <c r="D28643">
        <v>4</v>
      </c>
      <c r="E28643" t="s">
        <v>13</v>
      </c>
      <c r="F28643" t="s">
        <v>13</v>
      </c>
      <c r="G28643" t="s">
        <v>79252</v>
      </c>
      <c r="H28643" s="3" t="s">
        <v>79253</v>
      </c>
      <c r="I28643" t="s">
        <v>62</v>
      </c>
      <c r="J28643" t="s">
        <v>79255</v>
      </c>
    </row>
    <row r="28644" spans="1:10" ht="16" x14ac:dyDescent="0.2">
      <c r="A28644" t="s">
        <v>79254</v>
      </c>
      <c r="B28644" t="s">
        <v>79265</v>
      </c>
      <c r="C28644" t="s">
        <v>79266</v>
      </c>
      <c r="D28644">
        <v>3</v>
      </c>
      <c r="E28644" t="s">
        <v>13</v>
      </c>
      <c r="F28644" t="s">
        <v>13</v>
      </c>
      <c r="G28644" t="s">
        <v>79252</v>
      </c>
      <c r="H28644" s="3" t="s">
        <v>79253</v>
      </c>
      <c r="I28644" t="s">
        <v>62</v>
      </c>
      <c r="J28644" t="s">
        <v>79255</v>
      </c>
    </row>
    <row r="28645" spans="1:10" ht="16" x14ac:dyDescent="0.2">
      <c r="A28645" t="s">
        <v>79267</v>
      </c>
      <c r="B28645" t="s">
        <v>79268</v>
      </c>
      <c r="C28645" t="s">
        <v>79269</v>
      </c>
      <c r="D28645">
        <v>1</v>
      </c>
      <c r="E28645" t="s">
        <v>13</v>
      </c>
      <c r="F28645" t="s">
        <v>13</v>
      </c>
      <c r="G28645" t="s">
        <v>79270</v>
      </c>
      <c r="H28645" s="3" t="s">
        <v>79271</v>
      </c>
      <c r="I28645" t="s">
        <v>3979</v>
      </c>
      <c r="J28645" t="s">
        <v>79272</v>
      </c>
    </row>
    <row r="28646" spans="1:10" ht="16" x14ac:dyDescent="0.2">
      <c r="A28646" t="s">
        <v>79273</v>
      </c>
      <c r="B28646" t="s">
        <v>79268</v>
      </c>
      <c r="C28646" t="s">
        <v>79269</v>
      </c>
      <c r="D28646">
        <v>1</v>
      </c>
      <c r="E28646" t="s">
        <v>13</v>
      </c>
      <c r="F28646" t="s">
        <v>13</v>
      </c>
      <c r="G28646" t="s">
        <v>79270</v>
      </c>
      <c r="H28646" s="3" t="s">
        <v>79271</v>
      </c>
      <c r="I28646" t="s">
        <v>3979</v>
      </c>
      <c r="J28646" t="s">
        <v>79274</v>
      </c>
    </row>
    <row r="28647" spans="1:10" ht="16" x14ac:dyDescent="0.2">
      <c r="A28647" t="s">
        <v>35318</v>
      </c>
      <c r="B28647" t="s">
        <v>79268</v>
      </c>
      <c r="C28647" t="s">
        <v>79269</v>
      </c>
      <c r="D28647">
        <v>2</v>
      </c>
      <c r="E28647" t="s">
        <v>13</v>
      </c>
      <c r="F28647" t="s">
        <v>13</v>
      </c>
      <c r="G28647" t="s">
        <v>79270</v>
      </c>
      <c r="H28647" s="3" t="s">
        <v>79271</v>
      </c>
      <c r="I28647" t="s">
        <v>3979</v>
      </c>
      <c r="J28647" t="s">
        <v>35319</v>
      </c>
    </row>
    <row r="28648" spans="1:10" ht="16" x14ac:dyDescent="0.2">
      <c r="A28648" t="s">
        <v>79275</v>
      </c>
      <c r="B28648" t="s">
        <v>79268</v>
      </c>
      <c r="C28648" t="s">
        <v>79269</v>
      </c>
      <c r="D28648">
        <v>1</v>
      </c>
      <c r="E28648" t="s">
        <v>13</v>
      </c>
      <c r="F28648" t="s">
        <v>13</v>
      </c>
      <c r="G28648" t="s">
        <v>79270</v>
      </c>
      <c r="H28648" s="3" t="s">
        <v>79271</v>
      </c>
      <c r="I28648" t="s">
        <v>3979</v>
      </c>
      <c r="J28648" t="s">
        <v>79276</v>
      </c>
    </row>
    <row r="28649" spans="1:10" ht="16" x14ac:dyDescent="0.2">
      <c r="A28649" t="s">
        <v>79277</v>
      </c>
      <c r="B28649" t="s">
        <v>79278</v>
      </c>
      <c r="C28649" t="s">
        <v>79279</v>
      </c>
      <c r="D28649">
        <v>1</v>
      </c>
      <c r="E28649">
        <f>134</f>
        <v>134</v>
      </c>
      <c r="F28649" t="s">
        <v>13</v>
      </c>
      <c r="G28649" t="s">
        <v>79280</v>
      </c>
      <c r="H28649" s="3" t="s">
        <v>79281</v>
      </c>
      <c r="I28649" t="s">
        <v>62</v>
      </c>
      <c r="J28649" t="s">
        <v>79282</v>
      </c>
    </row>
    <row r="28650" spans="1:10" ht="16" x14ac:dyDescent="0.2">
      <c r="A28650" t="s">
        <v>79283</v>
      </c>
      <c r="B28650" t="s">
        <v>79284</v>
      </c>
      <c r="C28650" t="s">
        <v>79285</v>
      </c>
      <c r="D28650">
        <v>2</v>
      </c>
      <c r="E28650">
        <f>134</f>
        <v>134</v>
      </c>
      <c r="F28650" t="s">
        <v>13</v>
      </c>
      <c r="G28650" t="s">
        <v>79280</v>
      </c>
      <c r="H28650" s="3" t="s">
        <v>79286</v>
      </c>
      <c r="I28650" t="s">
        <v>62</v>
      </c>
      <c r="J28650" t="s">
        <v>79287</v>
      </c>
    </row>
    <row r="28651" spans="1:10" ht="16" x14ac:dyDescent="0.2">
      <c r="A28651" t="s">
        <v>79283</v>
      </c>
      <c r="B28651" t="s">
        <v>79288</v>
      </c>
      <c r="C28651" t="s">
        <v>79289</v>
      </c>
      <c r="D28651">
        <v>1</v>
      </c>
      <c r="E28651">
        <f>134</f>
        <v>134</v>
      </c>
      <c r="F28651" t="s">
        <v>13</v>
      </c>
      <c r="G28651" t="s">
        <v>79280</v>
      </c>
      <c r="H28651" s="3" t="s">
        <v>79286</v>
      </c>
      <c r="I28651" t="s">
        <v>62</v>
      </c>
      <c r="J28651" t="s">
        <v>79287</v>
      </c>
    </row>
    <row r="28652" spans="1:10" ht="16" x14ac:dyDescent="0.2">
      <c r="A28652" t="s">
        <v>79283</v>
      </c>
      <c r="B28652" t="s">
        <v>12870</v>
      </c>
      <c r="C28652" t="s">
        <v>79290</v>
      </c>
      <c r="D28652">
        <v>3</v>
      </c>
      <c r="E28652">
        <f>134</f>
        <v>134</v>
      </c>
      <c r="F28652" t="s">
        <v>13</v>
      </c>
      <c r="G28652" t="s">
        <v>79280</v>
      </c>
      <c r="H28652" s="3" t="s">
        <v>79286</v>
      </c>
      <c r="I28652" t="s">
        <v>62</v>
      </c>
      <c r="J28652" t="s">
        <v>79287</v>
      </c>
    </row>
    <row r="28653" spans="1:10" ht="16" x14ac:dyDescent="0.2">
      <c r="A28653" t="s">
        <v>79277</v>
      </c>
      <c r="B28653" t="s">
        <v>79284</v>
      </c>
      <c r="C28653" t="s">
        <v>79285</v>
      </c>
      <c r="D28653">
        <v>2</v>
      </c>
      <c r="E28653">
        <f>134</f>
        <v>134</v>
      </c>
      <c r="F28653" t="s">
        <v>13</v>
      </c>
      <c r="G28653" t="s">
        <v>79280</v>
      </c>
      <c r="H28653" s="3" t="s">
        <v>79291</v>
      </c>
      <c r="I28653" t="s">
        <v>62</v>
      </c>
      <c r="J28653" t="s">
        <v>79282</v>
      </c>
    </row>
    <row r="28654" spans="1:10" ht="16" x14ac:dyDescent="0.2">
      <c r="A28654" t="s">
        <v>46452</v>
      </c>
      <c r="B28654" t="s">
        <v>79292</v>
      </c>
      <c r="C28654" t="s">
        <v>79293</v>
      </c>
      <c r="D28654">
        <v>1</v>
      </c>
      <c r="E28654">
        <f>134</f>
        <v>134</v>
      </c>
      <c r="F28654" t="s">
        <v>13</v>
      </c>
      <c r="G28654" t="s">
        <v>79280</v>
      </c>
      <c r="H28654" s="3" t="s">
        <v>79294</v>
      </c>
      <c r="I28654" t="s">
        <v>62</v>
      </c>
      <c r="J28654" t="s">
        <v>46456</v>
      </c>
    </row>
    <row r="28655" spans="1:10" ht="16" x14ac:dyDescent="0.2">
      <c r="A28655" t="s">
        <v>20111</v>
      </c>
      <c r="B28655" t="s">
        <v>79295</v>
      </c>
      <c r="C28655" t="s">
        <v>79296</v>
      </c>
      <c r="D28655">
        <v>7</v>
      </c>
      <c r="E28655" t="s">
        <v>13</v>
      </c>
      <c r="F28655" t="s">
        <v>13</v>
      </c>
      <c r="G28655" t="s">
        <v>79297</v>
      </c>
      <c r="H28655" s="3" t="s">
        <v>79298</v>
      </c>
      <c r="I28655" t="s">
        <v>524</v>
      </c>
      <c r="J28655" t="s">
        <v>20116</v>
      </c>
    </row>
    <row r="28656" spans="1:10" ht="16" x14ac:dyDescent="0.2">
      <c r="A28656" t="s">
        <v>28521</v>
      </c>
      <c r="B28656" t="s">
        <v>79299</v>
      </c>
      <c r="C28656" t="s">
        <v>79300</v>
      </c>
      <c r="D28656">
        <v>1</v>
      </c>
      <c r="E28656" t="s">
        <v>13</v>
      </c>
      <c r="F28656" t="s">
        <v>13</v>
      </c>
      <c r="G28656" t="s">
        <v>79297</v>
      </c>
      <c r="H28656" s="3" t="s">
        <v>79301</v>
      </c>
      <c r="I28656" t="s">
        <v>524</v>
      </c>
      <c r="J28656" t="s">
        <v>28526</v>
      </c>
    </row>
    <row r="28657" spans="1:10" ht="16" x14ac:dyDescent="0.2">
      <c r="A28657" t="s">
        <v>20111</v>
      </c>
      <c r="B28657" t="s">
        <v>79302</v>
      </c>
      <c r="C28657" t="s">
        <v>79303</v>
      </c>
      <c r="D28657">
        <v>8</v>
      </c>
      <c r="E28657" t="s">
        <v>13</v>
      </c>
      <c r="F28657" t="s">
        <v>13</v>
      </c>
      <c r="G28657" t="s">
        <v>79297</v>
      </c>
      <c r="H28657" s="3" t="s">
        <v>79298</v>
      </c>
      <c r="I28657" t="s">
        <v>524</v>
      </c>
      <c r="J28657" t="s">
        <v>20116</v>
      </c>
    </row>
    <row r="28658" spans="1:10" ht="16" x14ac:dyDescent="0.2">
      <c r="A28658" t="s">
        <v>28521</v>
      </c>
      <c r="B28658" t="s">
        <v>79304</v>
      </c>
      <c r="C28658" t="s">
        <v>79305</v>
      </c>
      <c r="D28658">
        <v>2</v>
      </c>
      <c r="E28658" t="s">
        <v>13</v>
      </c>
      <c r="F28658" t="s">
        <v>13</v>
      </c>
      <c r="G28658" t="s">
        <v>79297</v>
      </c>
      <c r="H28658" s="3" t="s">
        <v>79306</v>
      </c>
      <c r="I28658" t="s">
        <v>524</v>
      </c>
      <c r="J28658" t="s">
        <v>28526</v>
      </c>
    </row>
    <row r="28659" spans="1:10" ht="16" x14ac:dyDescent="0.2">
      <c r="A28659" t="s">
        <v>20111</v>
      </c>
      <c r="B28659" t="s">
        <v>79307</v>
      </c>
      <c r="C28659" t="s">
        <v>79308</v>
      </c>
      <c r="D28659">
        <v>6</v>
      </c>
      <c r="E28659" t="s">
        <v>13</v>
      </c>
      <c r="F28659" t="s">
        <v>13</v>
      </c>
      <c r="G28659" t="s">
        <v>79297</v>
      </c>
      <c r="H28659" s="3" t="s">
        <v>79309</v>
      </c>
      <c r="I28659" t="s">
        <v>524</v>
      </c>
      <c r="J28659" t="s">
        <v>20116</v>
      </c>
    </row>
    <row r="28660" spans="1:10" ht="16" x14ac:dyDescent="0.2">
      <c r="A28660" t="s">
        <v>79310</v>
      </c>
      <c r="B28660" t="s">
        <v>79311</v>
      </c>
      <c r="C28660" t="s">
        <v>79312</v>
      </c>
      <c r="D28660">
        <v>2</v>
      </c>
      <c r="E28660" t="s">
        <v>13</v>
      </c>
      <c r="F28660" t="s">
        <v>13</v>
      </c>
      <c r="G28660" t="s">
        <v>79297</v>
      </c>
      <c r="H28660" s="3" t="s">
        <v>79301</v>
      </c>
      <c r="I28660" t="s">
        <v>524</v>
      </c>
      <c r="J28660" t="s">
        <v>79313</v>
      </c>
    </row>
    <row r="28661" spans="1:10" ht="16" x14ac:dyDescent="0.2">
      <c r="A28661" t="s">
        <v>79310</v>
      </c>
      <c r="B28661" t="s">
        <v>79304</v>
      </c>
      <c r="C28661" t="s">
        <v>79305</v>
      </c>
      <c r="D28661">
        <v>3</v>
      </c>
      <c r="E28661" t="s">
        <v>13</v>
      </c>
      <c r="F28661" t="s">
        <v>13</v>
      </c>
      <c r="G28661" t="s">
        <v>79297</v>
      </c>
      <c r="H28661" s="3" t="s">
        <v>79301</v>
      </c>
      <c r="I28661" t="s">
        <v>524</v>
      </c>
      <c r="J28661" t="s">
        <v>79313</v>
      </c>
    </row>
    <row r="28662" spans="1:10" ht="16" x14ac:dyDescent="0.2">
      <c r="A28662" t="s">
        <v>79310</v>
      </c>
      <c r="B28662" t="s">
        <v>79299</v>
      </c>
      <c r="C28662" t="s">
        <v>79300</v>
      </c>
      <c r="D28662">
        <v>1</v>
      </c>
      <c r="E28662" t="s">
        <v>13</v>
      </c>
      <c r="F28662" t="s">
        <v>13</v>
      </c>
      <c r="G28662" t="s">
        <v>79297</v>
      </c>
      <c r="H28662" s="3" t="s">
        <v>79301</v>
      </c>
      <c r="I28662" t="s">
        <v>524</v>
      </c>
      <c r="J28662" t="s">
        <v>79313</v>
      </c>
    </row>
    <row r="28663" spans="1:10" ht="16" x14ac:dyDescent="0.2">
      <c r="A28663" t="s">
        <v>28521</v>
      </c>
      <c r="B28663" t="s">
        <v>79314</v>
      </c>
      <c r="C28663" t="s">
        <v>79315</v>
      </c>
      <c r="D28663">
        <v>5</v>
      </c>
      <c r="E28663" t="s">
        <v>13</v>
      </c>
      <c r="F28663" t="s">
        <v>13</v>
      </c>
      <c r="G28663" t="s">
        <v>79297</v>
      </c>
      <c r="H28663" s="3" t="s">
        <v>79309</v>
      </c>
      <c r="I28663" t="s">
        <v>524</v>
      </c>
      <c r="J28663" t="s">
        <v>28526</v>
      </c>
    </row>
    <row r="28664" spans="1:10" ht="16" x14ac:dyDescent="0.2">
      <c r="A28664" t="s">
        <v>79310</v>
      </c>
      <c r="B28664" t="s">
        <v>79314</v>
      </c>
      <c r="C28664" t="s">
        <v>79315</v>
      </c>
      <c r="D28664">
        <v>4</v>
      </c>
      <c r="E28664" t="s">
        <v>13</v>
      </c>
      <c r="F28664" t="s">
        <v>13</v>
      </c>
      <c r="G28664" t="s">
        <v>79297</v>
      </c>
      <c r="H28664" s="3" t="s">
        <v>79301</v>
      </c>
      <c r="I28664" t="s">
        <v>524</v>
      </c>
      <c r="J28664" t="s">
        <v>79313</v>
      </c>
    </row>
    <row r="28665" spans="1:10" ht="16" x14ac:dyDescent="0.2">
      <c r="A28665" t="s">
        <v>70089</v>
      </c>
      <c r="B28665" t="s">
        <v>79316</v>
      </c>
      <c r="C28665" t="s">
        <v>79317</v>
      </c>
      <c r="D28665">
        <v>2</v>
      </c>
      <c r="E28665" t="s">
        <v>1088</v>
      </c>
      <c r="F28665" t="s">
        <v>13</v>
      </c>
      <c r="G28665" t="s">
        <v>79318</v>
      </c>
      <c r="H28665" s="3" t="s">
        <v>79319</v>
      </c>
      <c r="I28665" t="s">
        <v>62</v>
      </c>
      <c r="J28665" t="s">
        <v>70091</v>
      </c>
    </row>
    <row r="28666" spans="1:10" ht="16" x14ac:dyDescent="0.2">
      <c r="A28666" t="s">
        <v>79320</v>
      </c>
      <c r="B28666" t="s">
        <v>79321</v>
      </c>
      <c r="C28666" t="s">
        <v>79322</v>
      </c>
      <c r="D28666">
        <v>3</v>
      </c>
      <c r="E28666" t="s">
        <v>1088</v>
      </c>
      <c r="F28666" t="s">
        <v>13</v>
      </c>
      <c r="G28666" t="s">
        <v>79318</v>
      </c>
      <c r="H28666" s="3" t="s">
        <v>79323</v>
      </c>
      <c r="I28666" t="s">
        <v>62</v>
      </c>
      <c r="J28666" t="s">
        <v>79324</v>
      </c>
    </row>
    <row r="28667" spans="1:10" ht="16" x14ac:dyDescent="0.2">
      <c r="A28667" t="s">
        <v>4008</v>
      </c>
      <c r="B28667" t="s">
        <v>79325</v>
      </c>
      <c r="C28667" t="s">
        <v>79326</v>
      </c>
      <c r="D28667">
        <v>1</v>
      </c>
      <c r="E28667" t="s">
        <v>1088</v>
      </c>
      <c r="F28667" t="s">
        <v>13</v>
      </c>
      <c r="G28667" t="s">
        <v>79318</v>
      </c>
      <c r="H28667" s="3" t="s">
        <v>79327</v>
      </c>
      <c r="I28667" t="s">
        <v>62</v>
      </c>
      <c r="J28667" t="s">
        <v>4013</v>
      </c>
    </row>
    <row r="28668" spans="1:10" ht="16" x14ac:dyDescent="0.2">
      <c r="A28668" t="s">
        <v>79328</v>
      </c>
      <c r="B28668" t="s">
        <v>79329</v>
      </c>
      <c r="C28668" t="s">
        <v>79330</v>
      </c>
      <c r="D28668">
        <v>4</v>
      </c>
      <c r="E28668" t="s">
        <v>1088</v>
      </c>
      <c r="F28668" t="s">
        <v>13</v>
      </c>
      <c r="G28668" t="s">
        <v>79318</v>
      </c>
      <c r="H28668" s="3" t="s">
        <v>79331</v>
      </c>
      <c r="I28668" t="s">
        <v>62</v>
      </c>
      <c r="J28668" t="s">
        <v>79332</v>
      </c>
    </row>
    <row r="28669" spans="1:10" ht="16" x14ac:dyDescent="0.2">
      <c r="A28669" t="s">
        <v>79320</v>
      </c>
      <c r="B28669" t="s">
        <v>79333</v>
      </c>
      <c r="C28669" t="s">
        <v>79334</v>
      </c>
      <c r="D28669">
        <v>2</v>
      </c>
      <c r="E28669" t="s">
        <v>1088</v>
      </c>
      <c r="F28669" t="s">
        <v>13</v>
      </c>
      <c r="G28669" t="s">
        <v>79318</v>
      </c>
      <c r="H28669" s="3" t="s">
        <v>79335</v>
      </c>
      <c r="I28669" t="s">
        <v>62</v>
      </c>
      <c r="J28669" t="s">
        <v>79324</v>
      </c>
    </row>
    <row r="28670" spans="1:10" ht="16" x14ac:dyDescent="0.2">
      <c r="A28670" t="s">
        <v>14416</v>
      </c>
      <c r="B28670" t="s">
        <v>79336</v>
      </c>
      <c r="C28670" t="s">
        <v>79337</v>
      </c>
      <c r="D28670">
        <v>1</v>
      </c>
      <c r="E28670" t="s">
        <v>1088</v>
      </c>
      <c r="F28670" t="s">
        <v>13</v>
      </c>
      <c r="G28670" t="s">
        <v>79318</v>
      </c>
      <c r="H28670" s="3" t="s">
        <v>79338</v>
      </c>
      <c r="I28670" t="s">
        <v>62</v>
      </c>
      <c r="J28670" t="s">
        <v>14417</v>
      </c>
    </row>
    <row r="28671" spans="1:10" ht="16" x14ac:dyDescent="0.2">
      <c r="A28671" t="s">
        <v>79328</v>
      </c>
      <c r="B28671" t="s">
        <v>79339</v>
      </c>
      <c r="C28671" t="s">
        <v>79340</v>
      </c>
      <c r="D28671">
        <v>1</v>
      </c>
      <c r="E28671" t="s">
        <v>1088</v>
      </c>
      <c r="F28671" t="s">
        <v>13</v>
      </c>
      <c r="G28671" t="s">
        <v>79318</v>
      </c>
      <c r="H28671" s="3" t="s">
        <v>79331</v>
      </c>
      <c r="I28671" t="s">
        <v>62</v>
      </c>
      <c r="J28671" t="s">
        <v>79332</v>
      </c>
    </row>
    <row r="28672" spans="1:10" ht="16" x14ac:dyDescent="0.2">
      <c r="A28672" t="s">
        <v>79328</v>
      </c>
      <c r="B28672" t="s">
        <v>79341</v>
      </c>
      <c r="C28672" t="s">
        <v>79342</v>
      </c>
      <c r="D28672">
        <v>3</v>
      </c>
      <c r="E28672" t="s">
        <v>1088</v>
      </c>
      <c r="F28672" t="s">
        <v>13</v>
      </c>
      <c r="G28672" t="s">
        <v>79318</v>
      </c>
      <c r="H28672" s="3" t="s">
        <v>79331</v>
      </c>
      <c r="I28672" t="s">
        <v>62</v>
      </c>
      <c r="J28672" t="s">
        <v>79332</v>
      </c>
    </row>
    <row r="28673" spans="1:10" ht="16" x14ac:dyDescent="0.2">
      <c r="A28673" t="s">
        <v>79320</v>
      </c>
      <c r="B28673" t="s">
        <v>79343</v>
      </c>
      <c r="C28673" t="s">
        <v>79344</v>
      </c>
      <c r="D28673">
        <v>1</v>
      </c>
      <c r="E28673" t="s">
        <v>1088</v>
      </c>
      <c r="F28673" t="s">
        <v>13</v>
      </c>
      <c r="G28673" t="s">
        <v>79318</v>
      </c>
      <c r="H28673" s="3" t="s">
        <v>79335</v>
      </c>
      <c r="I28673" t="s">
        <v>62</v>
      </c>
      <c r="J28673" t="s">
        <v>79324</v>
      </c>
    </row>
    <row r="28674" spans="1:10" ht="16" x14ac:dyDescent="0.2">
      <c r="A28674" t="s">
        <v>14404</v>
      </c>
      <c r="B28674" t="s">
        <v>79336</v>
      </c>
      <c r="C28674" t="s">
        <v>79337</v>
      </c>
      <c r="D28674">
        <v>1</v>
      </c>
      <c r="E28674" t="s">
        <v>1088</v>
      </c>
      <c r="F28674" t="s">
        <v>13</v>
      </c>
      <c r="G28674" t="s">
        <v>79318</v>
      </c>
      <c r="H28674" s="3" t="s">
        <v>79327</v>
      </c>
      <c r="I28674" t="s">
        <v>62</v>
      </c>
      <c r="J28674" t="s">
        <v>14405</v>
      </c>
    </row>
    <row r="28675" spans="1:10" ht="16" x14ac:dyDescent="0.2">
      <c r="A28675" t="s">
        <v>70089</v>
      </c>
      <c r="B28675" t="s">
        <v>79345</v>
      </c>
      <c r="C28675" t="s">
        <v>79346</v>
      </c>
      <c r="D28675">
        <v>1</v>
      </c>
      <c r="E28675" t="s">
        <v>1088</v>
      </c>
      <c r="F28675" t="s">
        <v>13</v>
      </c>
      <c r="G28675" t="s">
        <v>79318</v>
      </c>
      <c r="H28675" s="3" t="s">
        <v>79319</v>
      </c>
      <c r="I28675" t="s">
        <v>62</v>
      </c>
      <c r="J28675" t="s">
        <v>70091</v>
      </c>
    </row>
    <row r="28676" spans="1:10" ht="16" x14ac:dyDescent="0.2">
      <c r="A28676" t="s">
        <v>79328</v>
      </c>
      <c r="B28676" t="s">
        <v>79347</v>
      </c>
      <c r="C28676" t="s">
        <v>79348</v>
      </c>
      <c r="D28676">
        <v>2</v>
      </c>
      <c r="E28676" t="s">
        <v>1088</v>
      </c>
      <c r="F28676" t="s">
        <v>13</v>
      </c>
      <c r="G28676" t="s">
        <v>79318</v>
      </c>
      <c r="H28676" s="3" t="s">
        <v>79331</v>
      </c>
      <c r="I28676" t="s">
        <v>62</v>
      </c>
      <c r="J28676" t="s">
        <v>79332</v>
      </c>
    </row>
    <row r="28677" spans="1:10" ht="16" x14ac:dyDescent="0.2">
      <c r="A28677" t="s">
        <v>14376</v>
      </c>
      <c r="B28677" t="s">
        <v>79336</v>
      </c>
      <c r="C28677" t="s">
        <v>79337</v>
      </c>
      <c r="D28677">
        <v>1</v>
      </c>
      <c r="E28677" t="s">
        <v>1088</v>
      </c>
      <c r="F28677" t="s">
        <v>13</v>
      </c>
      <c r="G28677" t="s">
        <v>79318</v>
      </c>
      <c r="H28677" s="3" t="s">
        <v>79327</v>
      </c>
      <c r="I28677" t="s">
        <v>62</v>
      </c>
      <c r="J28677" t="s">
        <v>14379</v>
      </c>
    </row>
    <row r="28678" spans="1:10" ht="16" x14ac:dyDescent="0.2">
      <c r="A28678" t="s">
        <v>79349</v>
      </c>
      <c r="B28678" t="s">
        <v>79350</v>
      </c>
      <c r="C28678" t="s">
        <v>79351</v>
      </c>
      <c r="D28678">
        <v>1</v>
      </c>
      <c r="E28678" t="s">
        <v>13</v>
      </c>
      <c r="F28678" t="s">
        <v>13</v>
      </c>
      <c r="G28678" t="s">
        <v>79352</v>
      </c>
      <c r="H28678" s="3" t="s">
        <v>79353</v>
      </c>
      <c r="I28678" t="s">
        <v>215</v>
      </c>
      <c r="J28678" t="s">
        <v>79354</v>
      </c>
    </row>
    <row r="28679" spans="1:10" ht="16" x14ac:dyDescent="0.2">
      <c r="A28679" t="s">
        <v>26245</v>
      </c>
      <c r="B28679" t="s">
        <v>79355</v>
      </c>
      <c r="C28679" t="s">
        <v>79356</v>
      </c>
      <c r="D28679">
        <v>2</v>
      </c>
      <c r="E28679" t="s">
        <v>13</v>
      </c>
      <c r="F28679" t="s">
        <v>13</v>
      </c>
      <c r="G28679" t="s">
        <v>79357</v>
      </c>
      <c r="H28679" s="3" t="s">
        <v>79358</v>
      </c>
      <c r="I28679" t="s">
        <v>888</v>
      </c>
      <c r="J28679" t="s">
        <v>26249</v>
      </c>
    </row>
    <row r="28680" spans="1:10" ht="16" x14ac:dyDescent="0.2">
      <c r="A28680" t="s">
        <v>26245</v>
      </c>
      <c r="B28680" t="s">
        <v>79359</v>
      </c>
      <c r="C28680" t="s">
        <v>79360</v>
      </c>
      <c r="D28680">
        <v>3</v>
      </c>
      <c r="E28680" t="s">
        <v>13</v>
      </c>
      <c r="F28680" t="s">
        <v>13</v>
      </c>
      <c r="G28680" t="s">
        <v>79357</v>
      </c>
      <c r="H28680" s="3" t="s">
        <v>79358</v>
      </c>
      <c r="I28680" t="s">
        <v>888</v>
      </c>
      <c r="J28680" t="s">
        <v>26249</v>
      </c>
    </row>
    <row r="28681" spans="1:10" ht="16" x14ac:dyDescent="0.2">
      <c r="A28681" t="s">
        <v>26536</v>
      </c>
      <c r="B28681" t="s">
        <v>79361</v>
      </c>
      <c r="C28681" t="s">
        <v>79362</v>
      </c>
      <c r="D28681">
        <v>2</v>
      </c>
      <c r="E28681" t="s">
        <v>13</v>
      </c>
      <c r="F28681" t="s">
        <v>13</v>
      </c>
      <c r="G28681" t="s">
        <v>79363</v>
      </c>
      <c r="H28681" s="3" t="s">
        <v>79364</v>
      </c>
      <c r="I28681" t="s">
        <v>62</v>
      </c>
      <c r="J28681" t="s">
        <v>26539</v>
      </c>
    </row>
    <row r="28682" spans="1:10" ht="16" x14ac:dyDescent="0.2">
      <c r="A28682" t="s">
        <v>53643</v>
      </c>
      <c r="B28682" t="s">
        <v>9276</v>
      </c>
      <c r="C28682" t="s">
        <v>79365</v>
      </c>
      <c r="D28682">
        <v>1</v>
      </c>
      <c r="E28682" t="s">
        <v>13</v>
      </c>
      <c r="F28682" t="s">
        <v>13</v>
      </c>
      <c r="G28682" t="s">
        <v>79363</v>
      </c>
      <c r="H28682" s="3" t="s">
        <v>79364</v>
      </c>
      <c r="I28682" t="s">
        <v>62</v>
      </c>
      <c r="J28682" t="s">
        <v>53647</v>
      </c>
    </row>
    <row r="28683" spans="1:10" ht="16" x14ac:dyDescent="0.2">
      <c r="A28683" t="s">
        <v>53643</v>
      </c>
      <c r="B28683" t="s">
        <v>79361</v>
      </c>
      <c r="C28683" t="s">
        <v>79362</v>
      </c>
      <c r="D28683">
        <v>2</v>
      </c>
      <c r="E28683" t="s">
        <v>13</v>
      </c>
      <c r="F28683" t="s">
        <v>13</v>
      </c>
      <c r="G28683" t="s">
        <v>79363</v>
      </c>
      <c r="H28683" s="3" t="s">
        <v>79364</v>
      </c>
      <c r="I28683" t="s">
        <v>62</v>
      </c>
      <c r="J28683" t="s">
        <v>53647</v>
      </c>
    </row>
    <row r="28684" spans="1:10" ht="16" x14ac:dyDescent="0.2">
      <c r="A28684" t="s">
        <v>26536</v>
      </c>
      <c r="B28684" t="s">
        <v>9276</v>
      </c>
      <c r="C28684" t="s">
        <v>79365</v>
      </c>
      <c r="D28684">
        <v>3</v>
      </c>
      <c r="E28684" t="s">
        <v>13</v>
      </c>
      <c r="F28684" t="s">
        <v>13</v>
      </c>
      <c r="G28684" t="s">
        <v>79363</v>
      </c>
      <c r="H28684" s="3" t="s">
        <v>79364</v>
      </c>
      <c r="I28684" t="s">
        <v>62</v>
      </c>
      <c r="J28684" t="s">
        <v>26539</v>
      </c>
    </row>
    <row r="28685" spans="1:10" ht="16" x14ac:dyDescent="0.2">
      <c r="A28685" t="s">
        <v>29559</v>
      </c>
      <c r="B28685" t="s">
        <v>79366</v>
      </c>
      <c r="C28685" t="s">
        <v>79367</v>
      </c>
      <c r="D28685">
        <v>3</v>
      </c>
      <c r="E28685" t="s">
        <v>13</v>
      </c>
      <c r="F28685" t="s">
        <v>13</v>
      </c>
      <c r="G28685" t="s">
        <v>79368</v>
      </c>
      <c r="H28685" s="3" t="s">
        <v>79369</v>
      </c>
      <c r="I28685" t="s">
        <v>62</v>
      </c>
      <c r="J28685" t="s">
        <v>29564</v>
      </c>
    </row>
    <row r="28686" spans="1:10" ht="16" x14ac:dyDescent="0.2">
      <c r="A28686" t="s">
        <v>29869</v>
      </c>
      <c r="B28686" t="s">
        <v>79370</v>
      </c>
      <c r="C28686" t="s">
        <v>79371</v>
      </c>
      <c r="D28686">
        <v>1</v>
      </c>
      <c r="E28686" t="s">
        <v>13</v>
      </c>
      <c r="F28686" t="s">
        <v>13</v>
      </c>
      <c r="G28686" t="s">
        <v>79368</v>
      </c>
      <c r="H28686" s="3" t="s">
        <v>79372</v>
      </c>
      <c r="I28686" t="s">
        <v>62</v>
      </c>
      <c r="J28686" t="s">
        <v>29870</v>
      </c>
    </row>
    <row r="28687" spans="1:10" ht="16" x14ac:dyDescent="0.2">
      <c r="A28687" t="s">
        <v>29859</v>
      </c>
      <c r="B28687" t="s">
        <v>79373</v>
      </c>
      <c r="C28687" t="s">
        <v>79371</v>
      </c>
      <c r="D28687">
        <v>2</v>
      </c>
      <c r="E28687" t="s">
        <v>13</v>
      </c>
      <c r="F28687" t="s">
        <v>13</v>
      </c>
      <c r="G28687" t="s">
        <v>79368</v>
      </c>
      <c r="H28687" s="3" t="s">
        <v>79369</v>
      </c>
      <c r="I28687" t="s">
        <v>62</v>
      </c>
      <c r="J28687" t="s">
        <v>29864</v>
      </c>
    </row>
    <row r="28688" spans="1:10" ht="16" x14ac:dyDescent="0.2">
      <c r="A28688" t="s">
        <v>10387</v>
      </c>
      <c r="B28688" t="s">
        <v>4902</v>
      </c>
      <c r="C28688" t="s">
        <v>4903</v>
      </c>
      <c r="D28688">
        <v>3</v>
      </c>
      <c r="E28688" t="s">
        <v>13</v>
      </c>
      <c r="F28688" t="s">
        <v>13</v>
      </c>
      <c r="G28688" t="s">
        <v>79374</v>
      </c>
      <c r="H28688" s="3" t="s">
        <v>79375</v>
      </c>
      <c r="I28688" t="s">
        <v>2796</v>
      </c>
      <c r="J28688" t="s">
        <v>10388</v>
      </c>
    </row>
    <row r="28689" spans="1:10" ht="16" x14ac:dyDescent="0.2">
      <c r="A28689" t="s">
        <v>28756</v>
      </c>
      <c r="B28689" t="s">
        <v>79376</v>
      </c>
      <c r="C28689" t="s">
        <v>79377</v>
      </c>
      <c r="D28689">
        <v>3</v>
      </c>
      <c r="E28689" t="s">
        <v>13</v>
      </c>
      <c r="F28689" t="s">
        <v>13</v>
      </c>
      <c r="G28689" t="s">
        <v>79374</v>
      </c>
      <c r="H28689" s="3" t="s">
        <v>79375</v>
      </c>
      <c r="I28689" t="s">
        <v>2796</v>
      </c>
      <c r="J28689" t="s">
        <v>28760</v>
      </c>
    </row>
    <row r="28690" spans="1:10" ht="16" x14ac:dyDescent="0.2">
      <c r="A28690" t="s">
        <v>4248</v>
      </c>
      <c r="B28690" t="s">
        <v>79378</v>
      </c>
      <c r="C28690" t="s">
        <v>79379</v>
      </c>
      <c r="D28690">
        <v>1</v>
      </c>
      <c r="E28690" t="s">
        <v>13</v>
      </c>
      <c r="F28690" t="s">
        <v>13</v>
      </c>
      <c r="G28690" t="s">
        <v>79380</v>
      </c>
      <c r="H28690" s="3" t="s">
        <v>79381</v>
      </c>
      <c r="I28690" t="s">
        <v>62</v>
      </c>
      <c r="J28690" t="s">
        <v>4253</v>
      </c>
    </row>
    <row r="28691" spans="1:10" ht="16" x14ac:dyDescent="0.2">
      <c r="A28691" t="s">
        <v>4997</v>
      </c>
      <c r="B28691" t="s">
        <v>79382</v>
      </c>
      <c r="C28691" t="s">
        <v>79383</v>
      </c>
      <c r="D28691">
        <v>1</v>
      </c>
      <c r="E28691" t="s">
        <v>13</v>
      </c>
      <c r="F28691" t="s">
        <v>13</v>
      </c>
      <c r="G28691" t="s">
        <v>79380</v>
      </c>
      <c r="H28691" s="3" t="s">
        <v>79384</v>
      </c>
      <c r="I28691" t="s">
        <v>62</v>
      </c>
      <c r="J28691" t="s">
        <v>5002</v>
      </c>
    </row>
    <row r="28692" spans="1:10" ht="16" x14ac:dyDescent="0.2">
      <c r="A28692" t="s">
        <v>4997</v>
      </c>
      <c r="B28692" t="s">
        <v>79385</v>
      </c>
      <c r="C28692" t="s">
        <v>79386</v>
      </c>
      <c r="D28692">
        <v>2</v>
      </c>
      <c r="E28692" t="s">
        <v>13</v>
      </c>
      <c r="F28692" t="s">
        <v>13</v>
      </c>
      <c r="G28692" t="s">
        <v>79380</v>
      </c>
      <c r="H28692" s="3" t="s">
        <v>79384</v>
      </c>
      <c r="I28692" t="s">
        <v>62</v>
      </c>
      <c r="J28692" t="s">
        <v>5002</v>
      </c>
    </row>
    <row r="28693" spans="1:10" ht="16" x14ac:dyDescent="0.2">
      <c r="A28693" t="s">
        <v>1838</v>
      </c>
      <c r="B28693" t="s">
        <v>14868</v>
      </c>
      <c r="C28693" t="s">
        <v>14869</v>
      </c>
      <c r="D28693">
        <v>3</v>
      </c>
      <c r="E28693" t="s">
        <v>13</v>
      </c>
      <c r="F28693" t="s">
        <v>13</v>
      </c>
      <c r="G28693" t="s">
        <v>79387</v>
      </c>
      <c r="H28693" s="3" t="s">
        <v>79388</v>
      </c>
      <c r="I28693" t="s">
        <v>62</v>
      </c>
      <c r="J28693" t="s">
        <v>1841</v>
      </c>
    </row>
    <row r="28694" spans="1:10" ht="16" x14ac:dyDescent="0.2">
      <c r="A28694" t="s">
        <v>14867</v>
      </c>
      <c r="B28694" t="s">
        <v>79389</v>
      </c>
      <c r="C28694" t="s">
        <v>79390</v>
      </c>
      <c r="D28694">
        <v>3</v>
      </c>
      <c r="E28694" t="s">
        <v>13</v>
      </c>
      <c r="F28694" t="s">
        <v>13</v>
      </c>
      <c r="G28694" t="s">
        <v>79387</v>
      </c>
      <c r="H28694" s="3" t="s">
        <v>79391</v>
      </c>
      <c r="I28694" t="s">
        <v>62</v>
      </c>
      <c r="J28694" t="s">
        <v>14870</v>
      </c>
    </row>
    <row r="28695" spans="1:10" ht="16" x14ac:dyDescent="0.2">
      <c r="A28695" t="s">
        <v>29208</v>
      </c>
      <c r="B28695" t="s">
        <v>52509</v>
      </c>
      <c r="C28695" t="s">
        <v>52510</v>
      </c>
      <c r="D28695">
        <v>2</v>
      </c>
      <c r="E28695" t="s">
        <v>730</v>
      </c>
      <c r="F28695" t="s">
        <v>13</v>
      </c>
      <c r="G28695" t="s">
        <v>79392</v>
      </c>
      <c r="H28695" s="3" t="s">
        <v>79393</v>
      </c>
      <c r="I28695" t="s">
        <v>62</v>
      </c>
      <c r="J28695" t="s">
        <v>29213</v>
      </c>
    </row>
    <row r="28696" spans="1:10" ht="16" x14ac:dyDescent="0.2">
      <c r="A28696" t="s">
        <v>15201</v>
      </c>
      <c r="B28696" t="s">
        <v>79394</v>
      </c>
      <c r="C28696" t="s">
        <v>79395</v>
      </c>
      <c r="D28696">
        <v>2</v>
      </c>
      <c r="E28696" t="s">
        <v>730</v>
      </c>
      <c r="F28696" t="s">
        <v>13</v>
      </c>
      <c r="G28696" t="s">
        <v>79392</v>
      </c>
      <c r="H28696" s="3" t="s">
        <v>79396</v>
      </c>
      <c r="I28696" t="s">
        <v>62</v>
      </c>
      <c r="J28696" t="s">
        <v>15203</v>
      </c>
    </row>
    <row r="28697" spans="1:10" ht="16" x14ac:dyDescent="0.2">
      <c r="A28697" t="s">
        <v>79397</v>
      </c>
      <c r="B28697" t="s">
        <v>79398</v>
      </c>
      <c r="C28697" t="s">
        <v>79399</v>
      </c>
      <c r="D28697">
        <v>3</v>
      </c>
      <c r="E28697" t="s">
        <v>730</v>
      </c>
      <c r="F28697" t="s">
        <v>13</v>
      </c>
      <c r="G28697" t="s">
        <v>79392</v>
      </c>
      <c r="H28697" s="3" t="s">
        <v>79400</v>
      </c>
      <c r="I28697" t="s">
        <v>62</v>
      </c>
      <c r="J28697" t="s">
        <v>79401</v>
      </c>
    </row>
    <row r="28698" spans="1:10" ht="32" x14ac:dyDescent="0.2">
      <c r="A28698" t="s">
        <v>79402</v>
      </c>
      <c r="B28698" t="s">
        <v>79398</v>
      </c>
      <c r="C28698" t="s">
        <v>79399</v>
      </c>
      <c r="D28698">
        <v>2</v>
      </c>
      <c r="E28698" t="s">
        <v>13</v>
      </c>
      <c r="F28698" t="s">
        <v>13</v>
      </c>
      <c r="G28698" t="s">
        <v>79392</v>
      </c>
      <c r="H28698" s="3" t="s">
        <v>79403</v>
      </c>
      <c r="I28698" t="s">
        <v>547</v>
      </c>
      <c r="J28698" t="s">
        <v>79404</v>
      </c>
    </row>
    <row r="28699" spans="1:10" ht="32" x14ac:dyDescent="0.2">
      <c r="A28699" t="s">
        <v>34128</v>
      </c>
      <c r="B28699" t="s">
        <v>79405</v>
      </c>
      <c r="C28699" t="s">
        <v>79406</v>
      </c>
      <c r="D28699">
        <v>6</v>
      </c>
      <c r="E28699" t="s">
        <v>730</v>
      </c>
      <c r="F28699" t="s">
        <v>13</v>
      </c>
      <c r="G28699" t="s">
        <v>79392</v>
      </c>
      <c r="H28699" s="3" t="s">
        <v>79407</v>
      </c>
      <c r="I28699" t="s">
        <v>62</v>
      </c>
      <c r="J28699" t="s">
        <v>34132</v>
      </c>
    </row>
    <row r="28700" spans="1:10" ht="32" x14ac:dyDescent="0.2">
      <c r="A28700" t="s">
        <v>34128</v>
      </c>
      <c r="B28700" t="s">
        <v>79408</v>
      </c>
      <c r="C28700" t="s">
        <v>79409</v>
      </c>
      <c r="D28700">
        <v>5</v>
      </c>
      <c r="E28700" t="s">
        <v>730</v>
      </c>
      <c r="F28700" t="s">
        <v>13</v>
      </c>
      <c r="G28700" t="s">
        <v>79392</v>
      </c>
      <c r="H28700" s="3" t="s">
        <v>79407</v>
      </c>
      <c r="I28700" t="s">
        <v>62</v>
      </c>
      <c r="J28700" t="s">
        <v>34132</v>
      </c>
    </row>
    <row r="28701" spans="1:10" ht="32" x14ac:dyDescent="0.2">
      <c r="A28701" t="s">
        <v>34128</v>
      </c>
      <c r="B28701" t="s">
        <v>79410</v>
      </c>
      <c r="C28701" t="s">
        <v>79411</v>
      </c>
      <c r="D28701">
        <v>1</v>
      </c>
      <c r="E28701" t="s">
        <v>730</v>
      </c>
      <c r="F28701" t="s">
        <v>13</v>
      </c>
      <c r="G28701" t="s">
        <v>79412</v>
      </c>
      <c r="H28701" s="3" t="s">
        <v>79407</v>
      </c>
      <c r="I28701" t="s">
        <v>62</v>
      </c>
      <c r="J28701" t="s">
        <v>34132</v>
      </c>
    </row>
    <row r="28702" spans="1:10" ht="32" x14ac:dyDescent="0.2">
      <c r="A28702" t="s">
        <v>34128</v>
      </c>
      <c r="B28702" t="s">
        <v>79413</v>
      </c>
      <c r="C28702" t="s">
        <v>79414</v>
      </c>
      <c r="D28702">
        <v>2</v>
      </c>
      <c r="E28702" t="s">
        <v>730</v>
      </c>
      <c r="F28702" t="s">
        <v>13</v>
      </c>
      <c r="G28702" t="s">
        <v>79412</v>
      </c>
      <c r="H28702" s="3" t="s">
        <v>79407</v>
      </c>
      <c r="I28702" t="s">
        <v>62</v>
      </c>
      <c r="J28702" t="s">
        <v>34132</v>
      </c>
    </row>
    <row r="28703" spans="1:10" ht="16" x14ac:dyDescent="0.2">
      <c r="A28703" t="s">
        <v>79415</v>
      </c>
      <c r="B28703" t="s">
        <v>79416</v>
      </c>
      <c r="C28703" t="s">
        <v>79417</v>
      </c>
      <c r="D28703">
        <v>1</v>
      </c>
      <c r="E28703" t="s">
        <v>13</v>
      </c>
      <c r="F28703" t="s">
        <v>13</v>
      </c>
      <c r="G28703" t="s">
        <v>79418</v>
      </c>
      <c r="H28703" s="3" t="s">
        <v>79419</v>
      </c>
      <c r="I28703" t="s">
        <v>215</v>
      </c>
      <c r="J28703" t="s">
        <v>79420</v>
      </c>
    </row>
    <row r="28704" spans="1:10" ht="48" x14ac:dyDescent="0.2">
      <c r="A28704" t="s">
        <v>20868</v>
      </c>
      <c r="B28704" t="s">
        <v>79421</v>
      </c>
      <c r="C28704" t="s">
        <v>79422</v>
      </c>
      <c r="D28704">
        <v>20</v>
      </c>
      <c r="E28704">
        <f>375</f>
        <v>375</v>
      </c>
      <c r="F28704" t="s">
        <v>13</v>
      </c>
      <c r="G28704" t="s">
        <v>79423</v>
      </c>
      <c r="H28704" s="3" t="s">
        <v>79424</v>
      </c>
      <c r="I28704" t="s">
        <v>126</v>
      </c>
      <c r="J28704" t="s">
        <v>20873</v>
      </c>
    </row>
    <row r="28705" spans="1:10" ht="16" x14ac:dyDescent="0.2">
      <c r="A28705" t="s">
        <v>39541</v>
      </c>
      <c r="B28705" t="s">
        <v>39116</v>
      </c>
      <c r="C28705" t="s">
        <v>39117</v>
      </c>
      <c r="D28705">
        <v>1</v>
      </c>
      <c r="E28705">
        <f>375</f>
        <v>375</v>
      </c>
      <c r="F28705" t="s">
        <v>13</v>
      </c>
      <c r="G28705" t="s">
        <v>79423</v>
      </c>
      <c r="H28705" s="3" t="s">
        <v>79425</v>
      </c>
      <c r="I28705" t="s">
        <v>126</v>
      </c>
      <c r="J28705" t="s">
        <v>39542</v>
      </c>
    </row>
    <row r="28706" spans="1:10" ht="16" x14ac:dyDescent="0.2">
      <c r="A28706" t="s">
        <v>30924</v>
      </c>
      <c r="B28706" t="s">
        <v>79426</v>
      </c>
      <c r="C28706" t="s">
        <v>79427</v>
      </c>
      <c r="D28706">
        <v>1</v>
      </c>
      <c r="E28706">
        <f>375</f>
        <v>375</v>
      </c>
      <c r="F28706" t="s">
        <v>13</v>
      </c>
      <c r="G28706" t="s">
        <v>79423</v>
      </c>
      <c r="H28706" s="3" t="s">
        <v>79428</v>
      </c>
      <c r="I28706" t="s">
        <v>126</v>
      </c>
      <c r="J28706" t="s">
        <v>30928</v>
      </c>
    </row>
    <row r="28707" spans="1:10" ht="32" x14ac:dyDescent="0.2">
      <c r="A28707" t="s">
        <v>74679</v>
      </c>
      <c r="B28707" t="s">
        <v>79429</v>
      </c>
      <c r="C28707" t="s">
        <v>79430</v>
      </c>
      <c r="D28707">
        <v>3</v>
      </c>
      <c r="E28707">
        <f>375</f>
        <v>375</v>
      </c>
      <c r="F28707" t="s">
        <v>13</v>
      </c>
      <c r="G28707" t="s">
        <v>79423</v>
      </c>
      <c r="H28707" s="3" t="s">
        <v>79431</v>
      </c>
      <c r="I28707" t="s">
        <v>126</v>
      </c>
      <c r="J28707" t="s">
        <v>74684</v>
      </c>
    </row>
    <row r="28708" spans="1:10" ht="16" x14ac:dyDescent="0.2">
      <c r="A28708" t="s">
        <v>25650</v>
      </c>
      <c r="B28708" t="s">
        <v>79432</v>
      </c>
      <c r="C28708" t="s">
        <v>79433</v>
      </c>
      <c r="D28708">
        <v>3</v>
      </c>
      <c r="E28708">
        <f>375</f>
        <v>375</v>
      </c>
      <c r="F28708" t="s">
        <v>13</v>
      </c>
      <c r="G28708" t="s">
        <v>79423</v>
      </c>
      <c r="H28708" s="3" t="s">
        <v>79428</v>
      </c>
      <c r="I28708" t="s">
        <v>126</v>
      </c>
      <c r="J28708" t="s">
        <v>25653</v>
      </c>
    </row>
    <row r="28709" spans="1:10" ht="16" x14ac:dyDescent="0.2">
      <c r="A28709" t="s">
        <v>27039</v>
      </c>
      <c r="B28709" t="s">
        <v>12493</v>
      </c>
      <c r="C28709" t="s">
        <v>79434</v>
      </c>
      <c r="D28709">
        <v>3</v>
      </c>
      <c r="E28709">
        <f>375</f>
        <v>375</v>
      </c>
      <c r="F28709" t="s">
        <v>13</v>
      </c>
      <c r="G28709" t="s">
        <v>79423</v>
      </c>
      <c r="H28709" s="3" t="s">
        <v>79428</v>
      </c>
      <c r="I28709" t="s">
        <v>126</v>
      </c>
      <c r="J28709" t="s">
        <v>27042</v>
      </c>
    </row>
    <row r="28710" spans="1:10" ht="32" x14ac:dyDescent="0.2">
      <c r="A28710" t="s">
        <v>74679</v>
      </c>
      <c r="B28710" t="s">
        <v>79435</v>
      </c>
      <c r="C28710" t="s">
        <v>79436</v>
      </c>
      <c r="D28710">
        <v>2</v>
      </c>
      <c r="E28710">
        <f>375</f>
        <v>375</v>
      </c>
      <c r="F28710" t="s">
        <v>13</v>
      </c>
      <c r="G28710" t="s">
        <v>79423</v>
      </c>
      <c r="H28710" s="3" t="s">
        <v>79431</v>
      </c>
      <c r="I28710" t="s">
        <v>126</v>
      </c>
      <c r="J28710" t="s">
        <v>74684</v>
      </c>
    </row>
    <row r="28711" spans="1:10" ht="16" x14ac:dyDescent="0.2">
      <c r="A28711" t="s">
        <v>79437</v>
      </c>
      <c r="B28711" t="s">
        <v>79438</v>
      </c>
      <c r="C28711" t="s">
        <v>79439</v>
      </c>
      <c r="D28711">
        <v>2</v>
      </c>
      <c r="E28711">
        <f>375</f>
        <v>375</v>
      </c>
      <c r="F28711" t="s">
        <v>13</v>
      </c>
      <c r="G28711" t="s">
        <v>79423</v>
      </c>
      <c r="H28711" s="3" t="s">
        <v>79428</v>
      </c>
      <c r="I28711" t="s">
        <v>126</v>
      </c>
      <c r="J28711" t="s">
        <v>79440</v>
      </c>
    </row>
    <row r="28712" spans="1:10" ht="48" x14ac:dyDescent="0.2">
      <c r="A28712" t="s">
        <v>20868</v>
      </c>
      <c r="B28712" t="s">
        <v>79441</v>
      </c>
      <c r="C28712" t="s">
        <v>79442</v>
      </c>
      <c r="D28712">
        <v>18</v>
      </c>
      <c r="E28712">
        <f>375</f>
        <v>375</v>
      </c>
      <c r="F28712" t="s">
        <v>13</v>
      </c>
      <c r="G28712" t="s">
        <v>79423</v>
      </c>
      <c r="H28712" s="3" t="s">
        <v>79443</v>
      </c>
      <c r="I28712" t="s">
        <v>126</v>
      </c>
      <c r="J28712" t="s">
        <v>20873</v>
      </c>
    </row>
    <row r="28713" spans="1:10" ht="16" x14ac:dyDescent="0.2">
      <c r="A28713" t="s">
        <v>79437</v>
      </c>
      <c r="B28713" t="s">
        <v>79444</v>
      </c>
      <c r="C28713" t="s">
        <v>79445</v>
      </c>
      <c r="D28713">
        <v>1</v>
      </c>
      <c r="E28713">
        <f>375</f>
        <v>375</v>
      </c>
      <c r="F28713" t="s">
        <v>13</v>
      </c>
      <c r="G28713" t="s">
        <v>79423</v>
      </c>
      <c r="H28713" s="3" t="s">
        <v>79428</v>
      </c>
      <c r="I28713" t="s">
        <v>126</v>
      </c>
      <c r="J28713" t="s">
        <v>79440</v>
      </c>
    </row>
    <row r="28714" spans="1:10" ht="16" x14ac:dyDescent="0.2">
      <c r="A28714" t="s">
        <v>43751</v>
      </c>
      <c r="B28714" t="s">
        <v>79446</v>
      </c>
      <c r="C28714" t="s">
        <v>79447</v>
      </c>
      <c r="D28714">
        <v>3</v>
      </c>
      <c r="E28714">
        <f>375</f>
        <v>375</v>
      </c>
      <c r="F28714" t="s">
        <v>13</v>
      </c>
      <c r="G28714" t="s">
        <v>79423</v>
      </c>
      <c r="H28714" s="3" t="s">
        <v>79428</v>
      </c>
      <c r="I28714" t="s">
        <v>126</v>
      </c>
      <c r="J28714" t="s">
        <v>43754</v>
      </c>
    </row>
    <row r="28715" spans="1:10" ht="32" x14ac:dyDescent="0.2">
      <c r="A28715" t="s">
        <v>74679</v>
      </c>
      <c r="B28715" t="s">
        <v>79448</v>
      </c>
      <c r="C28715" t="s">
        <v>79449</v>
      </c>
      <c r="D28715">
        <v>5</v>
      </c>
      <c r="E28715" t="s">
        <v>13</v>
      </c>
      <c r="F28715" t="s">
        <v>13</v>
      </c>
      <c r="G28715" t="s">
        <v>79450</v>
      </c>
      <c r="H28715" s="3" t="s">
        <v>79451</v>
      </c>
      <c r="I28715" t="s">
        <v>3035</v>
      </c>
      <c r="J28715" t="s">
        <v>74684</v>
      </c>
    </row>
    <row r="28716" spans="1:10" ht="16" x14ac:dyDescent="0.2">
      <c r="A28716" t="s">
        <v>79452</v>
      </c>
      <c r="B28716" t="s">
        <v>79453</v>
      </c>
      <c r="C28716" t="s">
        <v>79454</v>
      </c>
      <c r="D28716">
        <v>1</v>
      </c>
      <c r="E28716" t="s">
        <v>79455</v>
      </c>
      <c r="F28716" t="s">
        <v>13</v>
      </c>
      <c r="G28716" t="s">
        <v>79456</v>
      </c>
      <c r="H28716" s="3" t="s">
        <v>79457</v>
      </c>
      <c r="I28716" t="s">
        <v>817</v>
      </c>
      <c r="J28716" t="s">
        <v>79458</v>
      </c>
    </row>
    <row r="28717" spans="1:10" ht="16" x14ac:dyDescent="0.2">
      <c r="A28717" t="s">
        <v>79459</v>
      </c>
      <c r="B28717" t="s">
        <v>79460</v>
      </c>
      <c r="C28717" t="s">
        <v>79461</v>
      </c>
      <c r="D28717">
        <v>1</v>
      </c>
      <c r="E28717" t="s">
        <v>79455</v>
      </c>
      <c r="F28717" t="s">
        <v>13</v>
      </c>
      <c r="G28717" t="s">
        <v>79456</v>
      </c>
      <c r="H28717" s="3" t="s">
        <v>79462</v>
      </c>
      <c r="I28717" t="s">
        <v>817</v>
      </c>
      <c r="J28717" t="s">
        <v>79463</v>
      </c>
    </row>
    <row r="28718" spans="1:10" ht="16" x14ac:dyDescent="0.2">
      <c r="A28718" t="s">
        <v>32190</v>
      </c>
      <c r="B28718" t="s">
        <v>42374</v>
      </c>
      <c r="C28718" t="s">
        <v>79464</v>
      </c>
      <c r="D28718">
        <v>1</v>
      </c>
      <c r="E28718" t="s">
        <v>79455</v>
      </c>
      <c r="F28718" t="s">
        <v>13</v>
      </c>
      <c r="G28718" t="s">
        <v>79456</v>
      </c>
      <c r="H28718" s="3" t="s">
        <v>79465</v>
      </c>
      <c r="I28718" t="s">
        <v>817</v>
      </c>
      <c r="J28718" t="s">
        <v>32193</v>
      </c>
    </row>
    <row r="28719" spans="1:10" ht="16" x14ac:dyDescent="0.2">
      <c r="A28719" t="s">
        <v>28549</v>
      </c>
      <c r="B28719" t="s">
        <v>79466</v>
      </c>
      <c r="C28719" t="s">
        <v>79467</v>
      </c>
      <c r="D28719">
        <v>2</v>
      </c>
      <c r="E28719" t="s">
        <v>13</v>
      </c>
      <c r="F28719" t="s">
        <v>13</v>
      </c>
      <c r="G28719" t="s">
        <v>79468</v>
      </c>
      <c r="H28719" s="3" t="s">
        <v>79469</v>
      </c>
      <c r="I28719" t="s">
        <v>315</v>
      </c>
      <c r="J28719" t="s">
        <v>28554</v>
      </c>
    </row>
    <row r="28720" spans="1:10" ht="16" x14ac:dyDescent="0.2">
      <c r="A28720" t="s">
        <v>25103</v>
      </c>
      <c r="B28720" t="s">
        <v>79470</v>
      </c>
      <c r="C28720" t="s">
        <v>79471</v>
      </c>
      <c r="D28720">
        <v>1</v>
      </c>
      <c r="E28720" t="s">
        <v>13</v>
      </c>
      <c r="F28720" t="s">
        <v>13</v>
      </c>
      <c r="G28720" t="s">
        <v>79472</v>
      </c>
      <c r="H28720" s="3" t="s">
        <v>79473</v>
      </c>
      <c r="I28720" t="s">
        <v>404</v>
      </c>
      <c r="J28720" t="s">
        <v>25107</v>
      </c>
    </row>
    <row r="28721" spans="1:10" ht="16" x14ac:dyDescent="0.2">
      <c r="A28721" t="s">
        <v>79474</v>
      </c>
      <c r="B28721" t="s">
        <v>79475</v>
      </c>
      <c r="C28721" t="s">
        <v>79476</v>
      </c>
      <c r="D28721">
        <v>1</v>
      </c>
      <c r="E28721" t="s">
        <v>13</v>
      </c>
      <c r="F28721" t="s">
        <v>13</v>
      </c>
      <c r="G28721" t="s">
        <v>79472</v>
      </c>
      <c r="H28721" s="3" t="s">
        <v>79477</v>
      </c>
      <c r="I28721" t="s">
        <v>404</v>
      </c>
      <c r="J28721" t="s">
        <v>79478</v>
      </c>
    </row>
    <row r="28722" spans="1:10" ht="16" x14ac:dyDescent="0.2">
      <c r="A28722" t="s">
        <v>5685</v>
      </c>
      <c r="B28722" t="s">
        <v>79479</v>
      </c>
      <c r="C28722" t="s">
        <v>54207</v>
      </c>
      <c r="D28722">
        <v>3</v>
      </c>
      <c r="E28722" t="s">
        <v>13</v>
      </c>
      <c r="F28722" t="s">
        <v>13</v>
      </c>
      <c r="G28722" t="s">
        <v>79480</v>
      </c>
      <c r="H28722" s="3" t="s">
        <v>79481</v>
      </c>
      <c r="I28722" t="s">
        <v>1563</v>
      </c>
      <c r="J28722" t="s">
        <v>5689</v>
      </c>
    </row>
    <row r="28723" spans="1:10" ht="16" x14ac:dyDescent="0.2">
      <c r="A28723" t="s">
        <v>25532</v>
      </c>
      <c r="B28723" t="s">
        <v>79482</v>
      </c>
      <c r="C28723" t="s">
        <v>79483</v>
      </c>
      <c r="D28723">
        <v>2</v>
      </c>
      <c r="E28723" t="s">
        <v>13</v>
      </c>
      <c r="F28723" t="s">
        <v>13</v>
      </c>
      <c r="G28723" t="s">
        <v>79480</v>
      </c>
      <c r="H28723" s="3" t="s">
        <v>79484</v>
      </c>
      <c r="I28723" t="s">
        <v>1563</v>
      </c>
      <c r="J28723" t="s">
        <v>25535</v>
      </c>
    </row>
    <row r="28724" spans="1:10" ht="16" x14ac:dyDescent="0.2">
      <c r="A28724" t="s">
        <v>25532</v>
      </c>
      <c r="B28724" t="s">
        <v>79485</v>
      </c>
      <c r="C28724" t="s">
        <v>79486</v>
      </c>
      <c r="D28724">
        <v>3</v>
      </c>
      <c r="E28724" t="s">
        <v>13</v>
      </c>
      <c r="F28724" t="s">
        <v>13</v>
      </c>
      <c r="G28724" t="s">
        <v>79480</v>
      </c>
      <c r="H28724" s="3" t="s">
        <v>79484</v>
      </c>
      <c r="I28724" t="s">
        <v>1563</v>
      </c>
      <c r="J28724" t="s">
        <v>25535</v>
      </c>
    </row>
    <row r="28725" spans="1:10" ht="16" x14ac:dyDescent="0.2">
      <c r="A28725" t="s">
        <v>50739</v>
      </c>
      <c r="B28725" t="s">
        <v>79487</v>
      </c>
      <c r="C28725" t="s">
        <v>79488</v>
      </c>
      <c r="D28725">
        <v>1</v>
      </c>
      <c r="E28725" t="s">
        <v>13</v>
      </c>
      <c r="F28725" t="s">
        <v>13</v>
      </c>
      <c r="G28725" t="s">
        <v>79480</v>
      </c>
      <c r="H28725" s="3" t="s">
        <v>79489</v>
      </c>
      <c r="I28725" t="s">
        <v>1563</v>
      </c>
      <c r="J28725" t="s">
        <v>50744</v>
      </c>
    </row>
    <row r="28726" spans="1:10" ht="16" x14ac:dyDescent="0.2">
      <c r="A28726" t="s">
        <v>16629</v>
      </c>
      <c r="B28726" t="s">
        <v>79490</v>
      </c>
      <c r="C28726" t="s">
        <v>79491</v>
      </c>
      <c r="D28726">
        <v>3</v>
      </c>
      <c r="E28726" t="s">
        <v>13</v>
      </c>
      <c r="F28726" t="s">
        <v>13</v>
      </c>
      <c r="G28726" t="s">
        <v>79480</v>
      </c>
      <c r="H28726" s="3" t="s">
        <v>79481</v>
      </c>
      <c r="I28726" t="s">
        <v>1563</v>
      </c>
      <c r="J28726" t="s">
        <v>16634</v>
      </c>
    </row>
    <row r="28727" spans="1:10" ht="32" x14ac:dyDescent="0.2">
      <c r="A28727" t="s">
        <v>43301</v>
      </c>
      <c r="B28727" t="s">
        <v>35203</v>
      </c>
      <c r="C28727" t="s">
        <v>35204</v>
      </c>
      <c r="D28727">
        <v>4</v>
      </c>
      <c r="E28727" t="s">
        <v>13</v>
      </c>
      <c r="F28727" t="s">
        <v>13</v>
      </c>
      <c r="G28727" t="s">
        <v>79492</v>
      </c>
      <c r="H28727" s="3" t="s">
        <v>79493</v>
      </c>
      <c r="I28727" t="s">
        <v>62</v>
      </c>
      <c r="J28727" t="s">
        <v>43302</v>
      </c>
    </row>
    <row r="28728" spans="1:10" ht="16" x14ac:dyDescent="0.2">
      <c r="A28728" t="s">
        <v>54991</v>
      </c>
      <c r="B28728" t="s">
        <v>79494</v>
      </c>
      <c r="C28728" t="s">
        <v>79495</v>
      </c>
      <c r="D28728">
        <v>6</v>
      </c>
      <c r="E28728" t="s">
        <v>13</v>
      </c>
      <c r="F28728" t="s">
        <v>13</v>
      </c>
      <c r="G28728" t="s">
        <v>79496</v>
      </c>
      <c r="H28728" s="3" t="s">
        <v>79497</v>
      </c>
      <c r="I28728" t="s">
        <v>62</v>
      </c>
      <c r="J28728" t="s">
        <v>54995</v>
      </c>
    </row>
    <row r="28729" spans="1:10" ht="16" x14ac:dyDescent="0.2">
      <c r="A28729" t="s">
        <v>79498</v>
      </c>
      <c r="B28729" t="s">
        <v>79499</v>
      </c>
      <c r="C28729" t="s">
        <v>79500</v>
      </c>
      <c r="D28729">
        <v>1</v>
      </c>
      <c r="E28729" t="s">
        <v>13</v>
      </c>
      <c r="F28729" t="s">
        <v>13</v>
      </c>
      <c r="G28729" t="s">
        <v>79496</v>
      </c>
      <c r="H28729" s="3" t="s">
        <v>79501</v>
      </c>
      <c r="I28729" t="s">
        <v>62</v>
      </c>
      <c r="J28729" t="s">
        <v>79502</v>
      </c>
    </row>
    <row r="28730" spans="1:10" ht="16" x14ac:dyDescent="0.2">
      <c r="A28730" t="s">
        <v>54971</v>
      </c>
      <c r="B28730" t="s">
        <v>79494</v>
      </c>
      <c r="C28730" t="s">
        <v>79495</v>
      </c>
      <c r="D28730">
        <v>2</v>
      </c>
      <c r="E28730" t="s">
        <v>13</v>
      </c>
      <c r="F28730" t="s">
        <v>13</v>
      </c>
      <c r="G28730" t="s">
        <v>79496</v>
      </c>
      <c r="H28730" s="3" t="s">
        <v>79503</v>
      </c>
      <c r="I28730" t="s">
        <v>62</v>
      </c>
      <c r="J28730" t="s">
        <v>54972</v>
      </c>
    </row>
    <row r="28731" spans="1:10" ht="16" x14ac:dyDescent="0.2">
      <c r="A28731" t="s">
        <v>32205</v>
      </c>
      <c r="B28731" t="s">
        <v>79504</v>
      </c>
      <c r="C28731" t="s">
        <v>79505</v>
      </c>
      <c r="D28731">
        <v>1</v>
      </c>
      <c r="E28731" t="s">
        <v>13</v>
      </c>
      <c r="F28731" t="s">
        <v>13</v>
      </c>
      <c r="G28731" t="s">
        <v>79506</v>
      </c>
      <c r="H28731" s="3" t="s">
        <v>79507</v>
      </c>
      <c r="I28731" t="s">
        <v>62</v>
      </c>
      <c r="J28731" t="s">
        <v>32209</v>
      </c>
    </row>
    <row r="28732" spans="1:10" ht="16" x14ac:dyDescent="0.2">
      <c r="A28732" t="s">
        <v>32205</v>
      </c>
      <c r="B28732" t="s">
        <v>79508</v>
      </c>
      <c r="C28732" t="s">
        <v>79509</v>
      </c>
      <c r="D28732">
        <v>7</v>
      </c>
      <c r="E28732" t="s">
        <v>13</v>
      </c>
      <c r="F28732" t="s">
        <v>13</v>
      </c>
      <c r="G28732" t="s">
        <v>79506</v>
      </c>
      <c r="H28732" s="3" t="s">
        <v>79507</v>
      </c>
      <c r="I28732" t="s">
        <v>62</v>
      </c>
      <c r="J28732" t="s">
        <v>32209</v>
      </c>
    </row>
    <row r="28733" spans="1:10" ht="16" x14ac:dyDescent="0.2">
      <c r="A28733" t="s">
        <v>32205</v>
      </c>
      <c r="B28733" t="s">
        <v>79510</v>
      </c>
      <c r="C28733" t="s">
        <v>79511</v>
      </c>
      <c r="D28733">
        <v>5</v>
      </c>
      <c r="E28733" t="s">
        <v>13</v>
      </c>
      <c r="F28733" t="s">
        <v>13</v>
      </c>
      <c r="G28733" t="s">
        <v>79506</v>
      </c>
      <c r="H28733" s="3" t="s">
        <v>79507</v>
      </c>
      <c r="I28733" t="s">
        <v>62</v>
      </c>
      <c r="J28733" t="s">
        <v>32209</v>
      </c>
    </row>
    <row r="28734" spans="1:10" ht="16" x14ac:dyDescent="0.2">
      <c r="A28734" t="s">
        <v>32205</v>
      </c>
      <c r="B28734" t="s">
        <v>79361</v>
      </c>
      <c r="C28734" t="s">
        <v>79512</v>
      </c>
      <c r="D28734">
        <v>3</v>
      </c>
      <c r="E28734" t="s">
        <v>13</v>
      </c>
      <c r="F28734" t="s">
        <v>13</v>
      </c>
      <c r="G28734" t="s">
        <v>79506</v>
      </c>
      <c r="H28734" s="3" t="s">
        <v>79507</v>
      </c>
      <c r="I28734" t="s">
        <v>62</v>
      </c>
      <c r="J28734" t="s">
        <v>32209</v>
      </c>
    </row>
    <row r="28735" spans="1:10" ht="16" x14ac:dyDescent="0.2">
      <c r="A28735" t="s">
        <v>32205</v>
      </c>
      <c r="B28735" t="s">
        <v>79513</v>
      </c>
      <c r="C28735" t="s">
        <v>79514</v>
      </c>
      <c r="D28735">
        <v>2</v>
      </c>
      <c r="E28735" t="s">
        <v>13</v>
      </c>
      <c r="F28735" t="s">
        <v>13</v>
      </c>
      <c r="G28735" t="s">
        <v>79506</v>
      </c>
      <c r="H28735" s="3" t="s">
        <v>79507</v>
      </c>
      <c r="I28735" t="s">
        <v>62</v>
      </c>
      <c r="J28735" t="s">
        <v>32209</v>
      </c>
    </row>
    <row r="28736" spans="1:10" ht="16" x14ac:dyDescent="0.2">
      <c r="A28736" t="s">
        <v>32205</v>
      </c>
      <c r="B28736" t="s">
        <v>79515</v>
      </c>
      <c r="C28736" t="s">
        <v>79516</v>
      </c>
      <c r="D28736">
        <v>8</v>
      </c>
      <c r="E28736" t="s">
        <v>13</v>
      </c>
      <c r="F28736" t="s">
        <v>13</v>
      </c>
      <c r="G28736" t="s">
        <v>79506</v>
      </c>
      <c r="H28736" s="3" t="s">
        <v>79507</v>
      </c>
      <c r="I28736" t="s">
        <v>62</v>
      </c>
      <c r="J28736" t="s">
        <v>32209</v>
      </c>
    </row>
    <row r="28737" spans="1:10" ht="16" x14ac:dyDescent="0.2">
      <c r="A28737" t="s">
        <v>69017</v>
      </c>
      <c r="B28737" t="s">
        <v>67014</v>
      </c>
      <c r="C28737" t="s">
        <v>67015</v>
      </c>
      <c r="D28737">
        <v>2</v>
      </c>
      <c r="E28737" t="s">
        <v>13</v>
      </c>
      <c r="F28737" t="s">
        <v>13</v>
      </c>
      <c r="G28737" t="s">
        <v>79517</v>
      </c>
      <c r="H28737" s="3" t="s">
        <v>79518</v>
      </c>
      <c r="I28737" t="s">
        <v>62</v>
      </c>
      <c r="J28737" t="s">
        <v>69018</v>
      </c>
    </row>
    <row r="28738" spans="1:10" ht="16" x14ac:dyDescent="0.2">
      <c r="A28738" t="s">
        <v>71560</v>
      </c>
      <c r="B28738" t="s">
        <v>67014</v>
      </c>
      <c r="C28738" t="s">
        <v>67015</v>
      </c>
      <c r="D28738">
        <v>2</v>
      </c>
      <c r="E28738" t="s">
        <v>13</v>
      </c>
      <c r="F28738" t="s">
        <v>13</v>
      </c>
      <c r="G28738" t="s">
        <v>79517</v>
      </c>
      <c r="H28738" s="3" t="s">
        <v>79518</v>
      </c>
      <c r="I28738" t="s">
        <v>62</v>
      </c>
      <c r="J28738" t="s">
        <v>71561</v>
      </c>
    </row>
    <row r="28739" spans="1:10" ht="16" x14ac:dyDescent="0.2">
      <c r="A28739" t="s">
        <v>10439</v>
      </c>
      <c r="B28739" t="s">
        <v>67014</v>
      </c>
      <c r="C28739" t="s">
        <v>67015</v>
      </c>
      <c r="D28739">
        <v>2</v>
      </c>
      <c r="E28739" t="s">
        <v>13</v>
      </c>
      <c r="F28739" t="s">
        <v>13</v>
      </c>
      <c r="G28739" t="s">
        <v>79519</v>
      </c>
      <c r="H28739" s="3" t="s">
        <v>79520</v>
      </c>
      <c r="I28739" t="s">
        <v>62</v>
      </c>
      <c r="J28739" t="s">
        <v>10444</v>
      </c>
    </row>
    <row r="28740" spans="1:10" ht="16" x14ac:dyDescent="0.2">
      <c r="A28740" t="s">
        <v>68986</v>
      </c>
      <c r="B28740" t="s">
        <v>67014</v>
      </c>
      <c r="C28740" t="s">
        <v>67015</v>
      </c>
      <c r="D28740">
        <v>1</v>
      </c>
      <c r="E28740" t="s">
        <v>13</v>
      </c>
      <c r="F28740" t="s">
        <v>13</v>
      </c>
      <c r="G28740" t="s">
        <v>79519</v>
      </c>
      <c r="H28740" s="3" t="s">
        <v>79521</v>
      </c>
      <c r="I28740" t="s">
        <v>62</v>
      </c>
      <c r="J28740" t="s">
        <v>68987</v>
      </c>
    </row>
    <row r="28741" spans="1:10" ht="16" x14ac:dyDescent="0.2">
      <c r="A28741" t="s">
        <v>51496</v>
      </c>
      <c r="B28741" t="s">
        <v>67014</v>
      </c>
      <c r="C28741" t="s">
        <v>67015</v>
      </c>
      <c r="D28741">
        <v>1</v>
      </c>
      <c r="E28741" t="s">
        <v>13</v>
      </c>
      <c r="F28741" t="s">
        <v>13</v>
      </c>
      <c r="G28741" t="s">
        <v>79519</v>
      </c>
      <c r="H28741" s="3" t="s">
        <v>79521</v>
      </c>
      <c r="I28741" t="s">
        <v>62</v>
      </c>
      <c r="J28741" t="s">
        <v>51497</v>
      </c>
    </row>
    <row r="28742" spans="1:10" ht="16" x14ac:dyDescent="0.2">
      <c r="A28742" t="s">
        <v>69144</v>
      </c>
      <c r="B28742" t="s">
        <v>67014</v>
      </c>
      <c r="C28742" t="s">
        <v>67015</v>
      </c>
      <c r="D28742">
        <v>1</v>
      </c>
      <c r="E28742" t="s">
        <v>13</v>
      </c>
      <c r="F28742" t="s">
        <v>13</v>
      </c>
      <c r="G28742" t="s">
        <v>79519</v>
      </c>
      <c r="H28742" s="3" t="s">
        <v>79521</v>
      </c>
      <c r="I28742" t="s">
        <v>62</v>
      </c>
      <c r="J28742" t="s">
        <v>69145</v>
      </c>
    </row>
    <row r="28743" spans="1:10" ht="16" x14ac:dyDescent="0.2">
      <c r="A28743" t="s">
        <v>79522</v>
      </c>
      <c r="B28743" t="s">
        <v>79523</v>
      </c>
      <c r="C28743" t="s">
        <v>79524</v>
      </c>
      <c r="D28743">
        <v>1</v>
      </c>
      <c r="E28743" t="s">
        <v>13</v>
      </c>
      <c r="F28743" t="s">
        <v>13</v>
      </c>
      <c r="G28743" t="s">
        <v>79525</v>
      </c>
      <c r="H28743" s="3" t="s">
        <v>79526</v>
      </c>
      <c r="I28743" t="s">
        <v>62</v>
      </c>
      <c r="J28743" t="s">
        <v>79527</v>
      </c>
    </row>
    <row r="28744" spans="1:10" ht="16" x14ac:dyDescent="0.2">
      <c r="A28744" t="s">
        <v>79522</v>
      </c>
      <c r="B28744" t="s">
        <v>79528</v>
      </c>
      <c r="C28744" t="s">
        <v>79529</v>
      </c>
      <c r="D28744">
        <v>2</v>
      </c>
      <c r="E28744" t="s">
        <v>13</v>
      </c>
      <c r="F28744" t="s">
        <v>13</v>
      </c>
      <c r="G28744" t="s">
        <v>79525</v>
      </c>
      <c r="H28744" s="3" t="s">
        <v>79526</v>
      </c>
      <c r="I28744" t="s">
        <v>62</v>
      </c>
      <c r="J28744" t="s">
        <v>79527</v>
      </c>
    </row>
    <row r="28745" spans="1:10" ht="16" x14ac:dyDescent="0.2">
      <c r="A28745" t="s">
        <v>79530</v>
      </c>
      <c r="B28745" t="s">
        <v>79531</v>
      </c>
      <c r="C28745" t="s">
        <v>79532</v>
      </c>
      <c r="D28745">
        <v>2</v>
      </c>
      <c r="E28745" t="s">
        <v>13</v>
      </c>
      <c r="F28745" t="s">
        <v>13</v>
      </c>
      <c r="G28745" t="s">
        <v>79533</v>
      </c>
      <c r="H28745" s="3" t="s">
        <v>79534</v>
      </c>
      <c r="I28745" t="s">
        <v>817</v>
      </c>
      <c r="J28745" t="s">
        <v>79535</v>
      </c>
    </row>
    <row r="28746" spans="1:10" ht="16" x14ac:dyDescent="0.2">
      <c r="A28746" t="s">
        <v>79452</v>
      </c>
      <c r="B28746" t="s">
        <v>79536</v>
      </c>
      <c r="C28746" t="s">
        <v>79537</v>
      </c>
      <c r="D28746">
        <v>2</v>
      </c>
      <c r="E28746" t="s">
        <v>13</v>
      </c>
      <c r="F28746" t="s">
        <v>13</v>
      </c>
      <c r="G28746" t="s">
        <v>79533</v>
      </c>
      <c r="H28746" s="3" t="s">
        <v>79538</v>
      </c>
      <c r="I28746" t="s">
        <v>817</v>
      </c>
      <c r="J28746" t="s">
        <v>79458</v>
      </c>
    </row>
    <row r="28747" spans="1:10" ht="16" x14ac:dyDescent="0.2">
      <c r="A28747" t="s">
        <v>79530</v>
      </c>
      <c r="B28747" t="s">
        <v>79539</v>
      </c>
      <c r="C28747" t="s">
        <v>79540</v>
      </c>
      <c r="D28747">
        <v>1</v>
      </c>
      <c r="E28747" t="s">
        <v>13</v>
      </c>
      <c r="F28747" t="s">
        <v>13</v>
      </c>
      <c r="G28747" t="s">
        <v>79533</v>
      </c>
      <c r="H28747" s="3" t="s">
        <v>79534</v>
      </c>
      <c r="I28747" t="s">
        <v>817</v>
      </c>
      <c r="J28747" t="s">
        <v>79535</v>
      </c>
    </row>
    <row r="28748" spans="1:10" ht="16" x14ac:dyDescent="0.2">
      <c r="A28748" t="s">
        <v>2888</v>
      </c>
      <c r="B28748" t="s">
        <v>79541</v>
      </c>
      <c r="C28748" t="s">
        <v>79542</v>
      </c>
      <c r="D28748">
        <v>3</v>
      </c>
      <c r="E28748" t="s">
        <v>13</v>
      </c>
      <c r="F28748" t="s">
        <v>13</v>
      </c>
      <c r="G28748" t="s">
        <v>79543</v>
      </c>
      <c r="H28748" s="3" t="s">
        <v>79544</v>
      </c>
      <c r="I28748" t="s">
        <v>62</v>
      </c>
      <c r="J28748" t="s">
        <v>2892</v>
      </c>
    </row>
    <row r="28749" spans="1:10" ht="16" x14ac:dyDescent="0.2">
      <c r="A28749" t="s">
        <v>34303</v>
      </c>
      <c r="B28749" t="s">
        <v>79545</v>
      </c>
      <c r="C28749" t="s">
        <v>79546</v>
      </c>
      <c r="D28749">
        <v>1</v>
      </c>
      <c r="E28749" t="s">
        <v>13</v>
      </c>
      <c r="F28749" t="s">
        <v>13</v>
      </c>
      <c r="G28749" t="s">
        <v>79543</v>
      </c>
      <c r="H28749" s="3" t="s">
        <v>79544</v>
      </c>
      <c r="I28749" t="s">
        <v>62</v>
      </c>
      <c r="J28749" t="s">
        <v>34306</v>
      </c>
    </row>
    <row r="28750" spans="1:10" ht="16" x14ac:dyDescent="0.2">
      <c r="A28750" t="s">
        <v>34303</v>
      </c>
      <c r="B28750" t="s">
        <v>79547</v>
      </c>
      <c r="C28750" t="s">
        <v>79548</v>
      </c>
      <c r="D28750">
        <v>2</v>
      </c>
      <c r="E28750" t="s">
        <v>13</v>
      </c>
      <c r="F28750" t="s">
        <v>13</v>
      </c>
      <c r="G28750" t="s">
        <v>79543</v>
      </c>
      <c r="H28750" s="3" t="s">
        <v>79544</v>
      </c>
      <c r="I28750" t="s">
        <v>62</v>
      </c>
      <c r="J28750" t="s">
        <v>34306</v>
      </c>
    </row>
    <row r="28751" spans="1:10" ht="16" x14ac:dyDescent="0.2">
      <c r="A28751" t="s">
        <v>79549</v>
      </c>
      <c r="B28751" t="s">
        <v>79550</v>
      </c>
      <c r="C28751" t="s">
        <v>79551</v>
      </c>
      <c r="D28751">
        <v>1</v>
      </c>
      <c r="E28751" t="s">
        <v>13</v>
      </c>
      <c r="F28751" t="s">
        <v>13</v>
      </c>
      <c r="G28751" t="s">
        <v>79543</v>
      </c>
      <c r="H28751" s="3" t="s">
        <v>79544</v>
      </c>
      <c r="I28751" t="s">
        <v>62</v>
      </c>
      <c r="J28751" t="s">
        <v>79552</v>
      </c>
    </row>
    <row r="28752" spans="1:10" ht="16" x14ac:dyDescent="0.2">
      <c r="A28752" t="s">
        <v>79549</v>
      </c>
      <c r="B28752" t="s">
        <v>79553</v>
      </c>
      <c r="C28752" t="s">
        <v>79554</v>
      </c>
      <c r="D28752">
        <v>2</v>
      </c>
      <c r="E28752" t="s">
        <v>13</v>
      </c>
      <c r="F28752" t="s">
        <v>13</v>
      </c>
      <c r="G28752" t="s">
        <v>79543</v>
      </c>
      <c r="H28752" s="3" t="s">
        <v>79544</v>
      </c>
      <c r="I28752" t="s">
        <v>62</v>
      </c>
      <c r="J28752" t="s">
        <v>79552</v>
      </c>
    </row>
    <row r="28753" spans="1:10" ht="16" x14ac:dyDescent="0.2">
      <c r="A28753" t="s">
        <v>74296</v>
      </c>
      <c r="B28753" t="s">
        <v>44565</v>
      </c>
      <c r="C28753" t="s">
        <v>44566</v>
      </c>
      <c r="D28753">
        <v>3</v>
      </c>
      <c r="E28753" t="s">
        <v>13</v>
      </c>
      <c r="F28753" t="s">
        <v>13</v>
      </c>
      <c r="G28753" t="s">
        <v>79543</v>
      </c>
      <c r="H28753" s="3" t="s">
        <v>79544</v>
      </c>
      <c r="I28753" t="s">
        <v>62</v>
      </c>
      <c r="J28753" t="s">
        <v>74300</v>
      </c>
    </row>
    <row r="28754" spans="1:10" ht="16" x14ac:dyDescent="0.2">
      <c r="A28754" t="s">
        <v>20142</v>
      </c>
      <c r="B28754" t="s">
        <v>79555</v>
      </c>
      <c r="C28754" t="s">
        <v>79556</v>
      </c>
      <c r="D28754">
        <v>4</v>
      </c>
      <c r="E28754" t="s">
        <v>13</v>
      </c>
      <c r="F28754" t="s">
        <v>13</v>
      </c>
      <c r="G28754" t="s">
        <v>79543</v>
      </c>
      <c r="H28754" s="3" t="s">
        <v>79557</v>
      </c>
      <c r="I28754" t="s">
        <v>62</v>
      </c>
      <c r="J28754" t="s">
        <v>20146</v>
      </c>
    </row>
    <row r="28755" spans="1:10" ht="16" x14ac:dyDescent="0.2">
      <c r="A28755" t="s">
        <v>1849</v>
      </c>
      <c r="B28755" t="s">
        <v>79558</v>
      </c>
      <c r="C28755" t="s">
        <v>79559</v>
      </c>
      <c r="D28755">
        <v>4</v>
      </c>
      <c r="E28755" t="s">
        <v>13</v>
      </c>
      <c r="F28755" t="s">
        <v>13</v>
      </c>
      <c r="G28755" t="s">
        <v>79543</v>
      </c>
      <c r="H28755" s="3" t="s">
        <v>79544</v>
      </c>
      <c r="I28755" t="s">
        <v>62</v>
      </c>
      <c r="J28755" t="s">
        <v>1854</v>
      </c>
    </row>
    <row r="28756" spans="1:10" ht="16" x14ac:dyDescent="0.2">
      <c r="A28756" t="s">
        <v>51623</v>
      </c>
      <c r="B28756" t="s">
        <v>79560</v>
      </c>
      <c r="C28756" t="s">
        <v>79561</v>
      </c>
      <c r="D28756">
        <v>2</v>
      </c>
      <c r="E28756" t="s">
        <v>13</v>
      </c>
      <c r="F28756" t="s">
        <v>13</v>
      </c>
      <c r="G28756" t="s">
        <v>79562</v>
      </c>
      <c r="H28756" s="3" t="s">
        <v>79563</v>
      </c>
      <c r="I28756" t="s">
        <v>62</v>
      </c>
      <c r="J28756" t="s">
        <v>51625</v>
      </c>
    </row>
    <row r="28757" spans="1:10" ht="16" x14ac:dyDescent="0.2">
      <c r="A28757" t="s">
        <v>79564</v>
      </c>
      <c r="B28757" t="s">
        <v>79565</v>
      </c>
      <c r="C28757" t="s">
        <v>79566</v>
      </c>
      <c r="D28757">
        <v>1</v>
      </c>
      <c r="E28757" t="s">
        <v>13</v>
      </c>
      <c r="F28757" t="s">
        <v>13</v>
      </c>
      <c r="G28757" t="s">
        <v>79567</v>
      </c>
      <c r="H28757" s="3" t="s">
        <v>79568</v>
      </c>
      <c r="I28757" t="s">
        <v>62</v>
      </c>
      <c r="J28757" t="s">
        <v>79569</v>
      </c>
    </row>
    <row r="28758" spans="1:10" ht="16" x14ac:dyDescent="0.2">
      <c r="A28758" t="s">
        <v>79564</v>
      </c>
      <c r="B28758" t="s">
        <v>79570</v>
      </c>
      <c r="C28758" t="s">
        <v>79571</v>
      </c>
      <c r="D28758">
        <v>2</v>
      </c>
      <c r="E28758" t="s">
        <v>13</v>
      </c>
      <c r="F28758" t="s">
        <v>13</v>
      </c>
      <c r="G28758" t="s">
        <v>79567</v>
      </c>
      <c r="H28758" s="3" t="s">
        <v>79568</v>
      </c>
      <c r="I28758" t="s">
        <v>62</v>
      </c>
      <c r="J28758" t="s">
        <v>79569</v>
      </c>
    </row>
    <row r="28759" spans="1:10" ht="16" x14ac:dyDescent="0.2">
      <c r="A28759" t="s">
        <v>42067</v>
      </c>
      <c r="B28759" t="s">
        <v>79572</v>
      </c>
      <c r="C28759" t="s">
        <v>79573</v>
      </c>
      <c r="D28759">
        <v>6</v>
      </c>
      <c r="E28759" t="s">
        <v>13</v>
      </c>
      <c r="F28759" t="s">
        <v>13</v>
      </c>
      <c r="G28759" t="s">
        <v>79574</v>
      </c>
      <c r="H28759" s="3" t="s">
        <v>79575</v>
      </c>
      <c r="I28759" t="s">
        <v>817</v>
      </c>
      <c r="J28759" t="s">
        <v>42070</v>
      </c>
    </row>
    <row r="28760" spans="1:10" ht="16" x14ac:dyDescent="0.2">
      <c r="A28760" t="s">
        <v>14525</v>
      </c>
      <c r="B28760" t="s">
        <v>79576</v>
      </c>
      <c r="C28760" t="s">
        <v>79577</v>
      </c>
      <c r="D28760">
        <v>1</v>
      </c>
      <c r="E28760" t="s">
        <v>13</v>
      </c>
      <c r="F28760" t="s">
        <v>13</v>
      </c>
      <c r="G28760" t="s">
        <v>79578</v>
      </c>
      <c r="H28760" s="3" t="s">
        <v>79579</v>
      </c>
      <c r="I28760" t="s">
        <v>62</v>
      </c>
      <c r="J28760" t="s">
        <v>14530</v>
      </c>
    </row>
    <row r="28761" spans="1:10" ht="16" x14ac:dyDescent="0.2">
      <c r="A28761" t="s">
        <v>14525</v>
      </c>
      <c r="B28761" t="s">
        <v>79580</v>
      </c>
      <c r="C28761" t="s">
        <v>79581</v>
      </c>
      <c r="D28761">
        <v>2</v>
      </c>
      <c r="E28761" t="s">
        <v>13</v>
      </c>
      <c r="F28761" t="s">
        <v>13</v>
      </c>
      <c r="G28761" t="s">
        <v>79578</v>
      </c>
      <c r="H28761" s="3" t="s">
        <v>79579</v>
      </c>
      <c r="I28761" t="s">
        <v>62</v>
      </c>
      <c r="J28761" t="s">
        <v>14530</v>
      </c>
    </row>
    <row r="28762" spans="1:10" ht="16" x14ac:dyDescent="0.2">
      <c r="A28762" t="s">
        <v>30649</v>
      </c>
      <c r="B28762" t="s">
        <v>79582</v>
      </c>
      <c r="C28762" t="s">
        <v>79583</v>
      </c>
      <c r="D28762">
        <v>2</v>
      </c>
      <c r="E28762" t="s">
        <v>13</v>
      </c>
      <c r="F28762" t="s">
        <v>13</v>
      </c>
      <c r="G28762" t="s">
        <v>79578</v>
      </c>
      <c r="H28762" s="3" t="s">
        <v>79584</v>
      </c>
      <c r="I28762" t="s">
        <v>62</v>
      </c>
      <c r="J28762" t="s">
        <v>30654</v>
      </c>
    </row>
    <row r="28763" spans="1:10" ht="16" x14ac:dyDescent="0.2">
      <c r="A28763" t="s">
        <v>47602</v>
      </c>
      <c r="B28763" t="s">
        <v>79585</v>
      </c>
      <c r="C28763" t="s">
        <v>79586</v>
      </c>
      <c r="D28763">
        <v>1</v>
      </c>
      <c r="E28763" t="s">
        <v>13</v>
      </c>
      <c r="F28763" t="s">
        <v>13</v>
      </c>
      <c r="G28763" t="s">
        <v>79587</v>
      </c>
      <c r="H28763" s="3" t="s">
        <v>79588</v>
      </c>
      <c r="I28763" t="s">
        <v>62</v>
      </c>
      <c r="J28763" t="s">
        <v>47607</v>
      </c>
    </row>
    <row r="28764" spans="1:10" ht="16" x14ac:dyDescent="0.2">
      <c r="A28764" t="s">
        <v>47602</v>
      </c>
      <c r="B28764" t="s">
        <v>11459</v>
      </c>
      <c r="C28764" t="s">
        <v>79589</v>
      </c>
      <c r="D28764">
        <v>3</v>
      </c>
      <c r="E28764" t="s">
        <v>13</v>
      </c>
      <c r="F28764" t="s">
        <v>13</v>
      </c>
      <c r="G28764" t="s">
        <v>79587</v>
      </c>
      <c r="H28764" s="3" t="s">
        <v>79588</v>
      </c>
      <c r="I28764" t="s">
        <v>62</v>
      </c>
      <c r="J28764" t="s">
        <v>47607</v>
      </c>
    </row>
    <row r="28765" spans="1:10" ht="16" x14ac:dyDescent="0.2">
      <c r="A28765" t="s">
        <v>9753</v>
      </c>
      <c r="B28765" t="s">
        <v>79590</v>
      </c>
      <c r="C28765" t="s">
        <v>79591</v>
      </c>
      <c r="D28765">
        <v>3</v>
      </c>
      <c r="E28765" t="s">
        <v>13</v>
      </c>
      <c r="F28765" t="s">
        <v>13</v>
      </c>
      <c r="G28765" t="s">
        <v>79592</v>
      </c>
      <c r="H28765" s="3" t="s">
        <v>79593</v>
      </c>
      <c r="I28765" t="s">
        <v>106</v>
      </c>
      <c r="J28765" t="s">
        <v>9755</v>
      </c>
    </row>
    <row r="28766" spans="1:10" ht="16" x14ac:dyDescent="0.2">
      <c r="A28766" t="s">
        <v>79594</v>
      </c>
      <c r="B28766" t="s">
        <v>28637</v>
      </c>
      <c r="C28766" t="s">
        <v>79595</v>
      </c>
      <c r="D28766">
        <v>3</v>
      </c>
      <c r="E28766" t="s">
        <v>13</v>
      </c>
      <c r="F28766" t="s">
        <v>13</v>
      </c>
      <c r="G28766" t="s">
        <v>79596</v>
      </c>
      <c r="H28766" s="3" t="s">
        <v>79597</v>
      </c>
      <c r="I28766" t="s">
        <v>62</v>
      </c>
      <c r="J28766" t="s">
        <v>79598</v>
      </c>
    </row>
    <row r="28767" spans="1:10" ht="16" x14ac:dyDescent="0.2">
      <c r="A28767" t="s">
        <v>74558</v>
      </c>
      <c r="B28767" t="s">
        <v>70865</v>
      </c>
      <c r="C28767" t="s">
        <v>70866</v>
      </c>
      <c r="D28767">
        <v>2</v>
      </c>
      <c r="E28767" t="s">
        <v>13</v>
      </c>
      <c r="F28767" t="s">
        <v>13</v>
      </c>
      <c r="G28767" t="s">
        <v>79596</v>
      </c>
      <c r="H28767" s="3" t="s">
        <v>79599</v>
      </c>
      <c r="I28767" t="s">
        <v>62</v>
      </c>
      <c r="J28767" t="s">
        <v>74559</v>
      </c>
    </row>
    <row r="28768" spans="1:10" ht="16" x14ac:dyDescent="0.2">
      <c r="A28768" t="s">
        <v>53383</v>
      </c>
      <c r="B28768" t="s">
        <v>28637</v>
      </c>
      <c r="C28768" t="s">
        <v>79595</v>
      </c>
      <c r="D28768">
        <v>2</v>
      </c>
      <c r="E28768" t="s">
        <v>13</v>
      </c>
      <c r="F28768" t="s">
        <v>13</v>
      </c>
      <c r="G28768" t="s">
        <v>79596</v>
      </c>
      <c r="H28768" s="3" t="s">
        <v>79597</v>
      </c>
      <c r="I28768" t="s">
        <v>62</v>
      </c>
      <c r="J28768" t="s">
        <v>53385</v>
      </c>
    </row>
    <row r="28769" spans="1:10" ht="16" x14ac:dyDescent="0.2">
      <c r="A28769" t="s">
        <v>79594</v>
      </c>
      <c r="B28769" t="s">
        <v>79600</v>
      </c>
      <c r="C28769" t="s">
        <v>79601</v>
      </c>
      <c r="D28769">
        <v>1</v>
      </c>
      <c r="E28769" t="s">
        <v>13</v>
      </c>
      <c r="F28769" t="s">
        <v>13</v>
      </c>
      <c r="G28769" t="s">
        <v>79596</v>
      </c>
      <c r="H28769" s="3" t="s">
        <v>79602</v>
      </c>
      <c r="I28769" t="s">
        <v>62</v>
      </c>
      <c r="J28769" t="s">
        <v>79598</v>
      </c>
    </row>
    <row r="28770" spans="1:10" ht="16" x14ac:dyDescent="0.2">
      <c r="A28770" t="s">
        <v>73703</v>
      </c>
      <c r="B28770" t="s">
        <v>74537</v>
      </c>
      <c r="C28770" t="s">
        <v>74538</v>
      </c>
      <c r="D28770">
        <v>3</v>
      </c>
      <c r="E28770" t="s">
        <v>13</v>
      </c>
      <c r="F28770" t="s">
        <v>13</v>
      </c>
      <c r="G28770" t="s">
        <v>79596</v>
      </c>
      <c r="H28770" s="3" t="s">
        <v>79599</v>
      </c>
      <c r="I28770" t="s">
        <v>62</v>
      </c>
      <c r="J28770" t="s">
        <v>73705</v>
      </c>
    </row>
    <row r="28771" spans="1:10" ht="16" x14ac:dyDescent="0.2">
      <c r="A28771" t="s">
        <v>79594</v>
      </c>
      <c r="B28771" t="s">
        <v>4600</v>
      </c>
      <c r="C28771" t="s">
        <v>53377</v>
      </c>
      <c r="D28771">
        <v>2</v>
      </c>
      <c r="E28771" t="s">
        <v>13</v>
      </c>
      <c r="F28771" t="s">
        <v>13</v>
      </c>
      <c r="G28771" t="s">
        <v>79596</v>
      </c>
      <c r="H28771" s="3" t="s">
        <v>79597</v>
      </c>
      <c r="I28771" t="s">
        <v>62</v>
      </c>
      <c r="J28771" t="s">
        <v>79598</v>
      </c>
    </row>
    <row r="28772" spans="1:10" ht="16" x14ac:dyDescent="0.2">
      <c r="A28772" t="s">
        <v>79603</v>
      </c>
      <c r="B28772" t="s">
        <v>79604</v>
      </c>
      <c r="C28772" t="s">
        <v>79605</v>
      </c>
      <c r="D28772">
        <v>1</v>
      </c>
      <c r="E28772" t="s">
        <v>13</v>
      </c>
      <c r="F28772" t="s">
        <v>13</v>
      </c>
      <c r="G28772" t="s">
        <v>79606</v>
      </c>
      <c r="H28772" s="3" t="s">
        <v>79607</v>
      </c>
      <c r="I28772" t="s">
        <v>106</v>
      </c>
      <c r="J28772" t="s">
        <v>79608</v>
      </c>
    </row>
    <row r="28773" spans="1:10" ht="16" x14ac:dyDescent="0.2">
      <c r="A28773" t="s">
        <v>79603</v>
      </c>
      <c r="B28773" t="s">
        <v>79609</v>
      </c>
      <c r="C28773" t="s">
        <v>79610</v>
      </c>
      <c r="D28773">
        <v>3</v>
      </c>
      <c r="E28773" t="s">
        <v>13</v>
      </c>
      <c r="F28773" t="s">
        <v>13</v>
      </c>
      <c r="G28773" t="s">
        <v>79606</v>
      </c>
      <c r="H28773" s="3" t="s">
        <v>79611</v>
      </c>
      <c r="I28773" t="s">
        <v>106</v>
      </c>
      <c r="J28773" t="s">
        <v>79608</v>
      </c>
    </row>
    <row r="28774" spans="1:10" ht="16" x14ac:dyDescent="0.2">
      <c r="A28774" t="s">
        <v>79603</v>
      </c>
      <c r="B28774" t="s">
        <v>79612</v>
      </c>
      <c r="C28774" t="s">
        <v>79613</v>
      </c>
      <c r="D28774">
        <v>2</v>
      </c>
      <c r="E28774" t="s">
        <v>13</v>
      </c>
      <c r="F28774" t="s">
        <v>13</v>
      </c>
      <c r="G28774" t="s">
        <v>79606</v>
      </c>
      <c r="H28774" s="3" t="s">
        <v>79607</v>
      </c>
      <c r="I28774" t="s">
        <v>106</v>
      </c>
      <c r="J28774" t="s">
        <v>79608</v>
      </c>
    </row>
    <row r="28775" spans="1:10" ht="16" x14ac:dyDescent="0.2">
      <c r="A28775" t="s">
        <v>61882</v>
      </c>
      <c r="B28775" t="s">
        <v>79604</v>
      </c>
      <c r="C28775" t="s">
        <v>79605</v>
      </c>
      <c r="D28775">
        <v>1</v>
      </c>
      <c r="E28775" t="s">
        <v>13</v>
      </c>
      <c r="F28775" t="s">
        <v>13</v>
      </c>
      <c r="G28775" t="s">
        <v>79606</v>
      </c>
      <c r="H28775" s="3" t="s">
        <v>79614</v>
      </c>
      <c r="I28775" t="s">
        <v>106</v>
      </c>
      <c r="J28775" t="s">
        <v>61887</v>
      </c>
    </row>
    <row r="28776" spans="1:10" ht="16" x14ac:dyDescent="0.2">
      <c r="A28776" t="s">
        <v>33103</v>
      </c>
      <c r="B28776" t="s">
        <v>75128</v>
      </c>
      <c r="C28776" t="s">
        <v>75129</v>
      </c>
      <c r="D28776">
        <v>1</v>
      </c>
      <c r="E28776" t="s">
        <v>13</v>
      </c>
      <c r="F28776" t="s">
        <v>13</v>
      </c>
      <c r="G28776" t="s">
        <v>79615</v>
      </c>
      <c r="H28776" s="3" t="s">
        <v>79616</v>
      </c>
      <c r="I28776" t="s">
        <v>7603</v>
      </c>
      <c r="J28776" t="s">
        <v>33107</v>
      </c>
    </row>
    <row r="28777" spans="1:10" ht="16" x14ac:dyDescent="0.2">
      <c r="A28777" t="s">
        <v>75154</v>
      </c>
      <c r="B28777" t="s">
        <v>79617</v>
      </c>
      <c r="C28777" t="s">
        <v>79618</v>
      </c>
      <c r="D28777">
        <v>2</v>
      </c>
      <c r="E28777" t="s">
        <v>13</v>
      </c>
      <c r="F28777" t="s">
        <v>13</v>
      </c>
      <c r="G28777" t="s">
        <v>79619</v>
      </c>
      <c r="H28777" s="3" t="s">
        <v>79616</v>
      </c>
      <c r="I28777" t="s">
        <v>7603</v>
      </c>
      <c r="J28777" t="s">
        <v>75158</v>
      </c>
    </row>
    <row r="28778" spans="1:10" ht="16" x14ac:dyDescent="0.2">
      <c r="A28778" t="s">
        <v>75154</v>
      </c>
      <c r="B28778" t="s">
        <v>79620</v>
      </c>
      <c r="C28778" t="s">
        <v>79621</v>
      </c>
      <c r="D28778">
        <v>1</v>
      </c>
      <c r="E28778" t="s">
        <v>13</v>
      </c>
      <c r="F28778" t="s">
        <v>13</v>
      </c>
      <c r="G28778" t="s">
        <v>79622</v>
      </c>
      <c r="H28778" s="3" t="s">
        <v>79616</v>
      </c>
      <c r="I28778" t="s">
        <v>7603</v>
      </c>
      <c r="J28778" t="s">
        <v>75158</v>
      </c>
    </row>
    <row r="28779" spans="1:10" ht="16" x14ac:dyDescent="0.2">
      <c r="A28779" t="s">
        <v>75154</v>
      </c>
      <c r="B28779" t="s">
        <v>79623</v>
      </c>
      <c r="C28779" t="s">
        <v>79624</v>
      </c>
      <c r="D28779">
        <v>4</v>
      </c>
      <c r="E28779" t="s">
        <v>13</v>
      </c>
      <c r="F28779" t="s">
        <v>13</v>
      </c>
      <c r="G28779" t="s">
        <v>79625</v>
      </c>
      <c r="H28779" s="3" t="s">
        <v>79616</v>
      </c>
      <c r="I28779" t="s">
        <v>7603</v>
      </c>
      <c r="J28779" t="s">
        <v>75158</v>
      </c>
    </row>
    <row r="28780" spans="1:10" ht="16" x14ac:dyDescent="0.2">
      <c r="A28780" t="s">
        <v>11060</v>
      </c>
      <c r="B28780" t="s">
        <v>20037</v>
      </c>
      <c r="C28780" t="s">
        <v>20038</v>
      </c>
      <c r="D28780">
        <v>2</v>
      </c>
      <c r="E28780" t="s">
        <v>13</v>
      </c>
      <c r="F28780" t="s">
        <v>13</v>
      </c>
      <c r="G28780" t="s">
        <v>79626</v>
      </c>
      <c r="H28780" s="3" t="s">
        <v>79627</v>
      </c>
      <c r="I28780" t="s">
        <v>856</v>
      </c>
      <c r="J28780" t="s">
        <v>11063</v>
      </c>
    </row>
    <row r="28781" spans="1:10" ht="16" x14ac:dyDescent="0.2">
      <c r="A28781" t="s">
        <v>79628</v>
      </c>
      <c r="B28781" t="s">
        <v>79629</v>
      </c>
      <c r="C28781" t="s">
        <v>79630</v>
      </c>
      <c r="D28781">
        <v>2</v>
      </c>
      <c r="E28781" t="s">
        <v>13</v>
      </c>
      <c r="F28781" t="s">
        <v>13</v>
      </c>
      <c r="G28781" t="s">
        <v>79631</v>
      </c>
      <c r="H28781" s="3" t="s">
        <v>79632</v>
      </c>
      <c r="I28781" t="s">
        <v>626</v>
      </c>
      <c r="J28781" t="s">
        <v>79633</v>
      </c>
    </row>
    <row r="28782" spans="1:10" ht="16" x14ac:dyDescent="0.2">
      <c r="A28782" t="s">
        <v>79628</v>
      </c>
      <c r="B28782" t="s">
        <v>79634</v>
      </c>
      <c r="C28782" t="s">
        <v>79635</v>
      </c>
      <c r="D28782">
        <v>3</v>
      </c>
      <c r="E28782" t="s">
        <v>13</v>
      </c>
      <c r="F28782" t="s">
        <v>13</v>
      </c>
      <c r="G28782" t="s">
        <v>79631</v>
      </c>
      <c r="H28782" s="3" t="s">
        <v>79632</v>
      </c>
      <c r="I28782" t="s">
        <v>626</v>
      </c>
      <c r="J28782" t="s">
        <v>79633</v>
      </c>
    </row>
    <row r="28783" spans="1:10" ht="16" x14ac:dyDescent="0.2">
      <c r="A28783" t="s">
        <v>79628</v>
      </c>
      <c r="B28783" t="s">
        <v>79636</v>
      </c>
      <c r="C28783" t="s">
        <v>79637</v>
      </c>
      <c r="D28783">
        <v>1</v>
      </c>
      <c r="E28783" t="s">
        <v>13</v>
      </c>
      <c r="F28783" t="s">
        <v>13</v>
      </c>
      <c r="G28783" t="s">
        <v>79631</v>
      </c>
      <c r="H28783" s="3" t="s">
        <v>79632</v>
      </c>
      <c r="I28783" t="s">
        <v>626</v>
      </c>
      <c r="J28783" t="s">
        <v>79633</v>
      </c>
    </row>
    <row r="28784" spans="1:10" ht="16" x14ac:dyDescent="0.2">
      <c r="A28784" t="s">
        <v>79638</v>
      </c>
      <c r="B28784" t="s">
        <v>79639</v>
      </c>
      <c r="C28784" t="s">
        <v>79640</v>
      </c>
      <c r="D28784">
        <v>1</v>
      </c>
      <c r="E28784" t="s">
        <v>13</v>
      </c>
      <c r="F28784" t="s">
        <v>13</v>
      </c>
      <c r="G28784" t="s">
        <v>79641</v>
      </c>
      <c r="H28784" s="3" t="s">
        <v>79642</v>
      </c>
      <c r="I28784" t="s">
        <v>626</v>
      </c>
      <c r="J28784" t="s">
        <v>79643</v>
      </c>
    </row>
    <row r="28785" spans="1:10" ht="16" x14ac:dyDescent="0.2">
      <c r="A28785" t="s">
        <v>79644</v>
      </c>
      <c r="B28785" t="s">
        <v>79645</v>
      </c>
      <c r="C28785" t="s">
        <v>79646</v>
      </c>
      <c r="D28785">
        <v>3</v>
      </c>
      <c r="E28785" t="s">
        <v>13</v>
      </c>
      <c r="F28785" t="s">
        <v>13</v>
      </c>
      <c r="G28785" t="s">
        <v>79647</v>
      </c>
      <c r="H28785" s="3" t="s">
        <v>79648</v>
      </c>
      <c r="I28785" t="s">
        <v>626</v>
      </c>
      <c r="J28785" t="s">
        <v>79649</v>
      </c>
    </row>
    <row r="28786" spans="1:10" ht="16" x14ac:dyDescent="0.2">
      <c r="A28786" t="s">
        <v>79644</v>
      </c>
      <c r="B28786" t="s">
        <v>79650</v>
      </c>
      <c r="C28786" t="s">
        <v>79651</v>
      </c>
      <c r="D28786">
        <v>2</v>
      </c>
      <c r="E28786" t="s">
        <v>13</v>
      </c>
      <c r="F28786" t="s">
        <v>13</v>
      </c>
      <c r="G28786" t="s">
        <v>79647</v>
      </c>
      <c r="H28786" s="3" t="s">
        <v>79652</v>
      </c>
      <c r="I28786" t="s">
        <v>626</v>
      </c>
      <c r="J28786" t="s">
        <v>79649</v>
      </c>
    </row>
    <row r="28787" spans="1:10" ht="16" x14ac:dyDescent="0.2">
      <c r="A28787" t="s">
        <v>79644</v>
      </c>
      <c r="B28787" t="s">
        <v>79653</v>
      </c>
      <c r="C28787" t="s">
        <v>79654</v>
      </c>
      <c r="D28787">
        <v>1</v>
      </c>
      <c r="E28787" t="s">
        <v>13</v>
      </c>
      <c r="F28787" t="s">
        <v>13</v>
      </c>
      <c r="G28787" t="s">
        <v>79647</v>
      </c>
      <c r="H28787" s="3" t="s">
        <v>79655</v>
      </c>
      <c r="I28787" t="s">
        <v>626</v>
      </c>
      <c r="J28787" t="s">
        <v>79649</v>
      </c>
    </row>
    <row r="28788" spans="1:10" ht="16" x14ac:dyDescent="0.2">
      <c r="A28788" t="s">
        <v>79656</v>
      </c>
      <c r="B28788" t="s">
        <v>79657</v>
      </c>
      <c r="C28788" t="s">
        <v>79658</v>
      </c>
      <c r="D28788">
        <v>2</v>
      </c>
      <c r="E28788" t="s">
        <v>13</v>
      </c>
      <c r="F28788" t="s">
        <v>13</v>
      </c>
      <c r="G28788" t="s">
        <v>79659</v>
      </c>
      <c r="H28788" s="3" t="s">
        <v>79660</v>
      </c>
      <c r="I28788" t="s">
        <v>626</v>
      </c>
      <c r="J28788" t="s">
        <v>79661</v>
      </c>
    </row>
    <row r="28789" spans="1:10" ht="16" x14ac:dyDescent="0.2">
      <c r="A28789" t="s">
        <v>79656</v>
      </c>
      <c r="B28789" t="s">
        <v>79662</v>
      </c>
      <c r="C28789" t="s">
        <v>79663</v>
      </c>
      <c r="D28789">
        <v>1</v>
      </c>
      <c r="E28789" t="s">
        <v>13</v>
      </c>
      <c r="F28789" t="s">
        <v>13</v>
      </c>
      <c r="G28789" t="s">
        <v>79659</v>
      </c>
      <c r="H28789" s="3" t="s">
        <v>79660</v>
      </c>
      <c r="I28789" t="s">
        <v>626</v>
      </c>
      <c r="J28789" t="s">
        <v>79661</v>
      </c>
    </row>
    <row r="28790" spans="1:10" ht="16" x14ac:dyDescent="0.2">
      <c r="A28790" t="s">
        <v>78660</v>
      </c>
      <c r="B28790" t="s">
        <v>79664</v>
      </c>
      <c r="C28790" t="s">
        <v>79665</v>
      </c>
      <c r="D28790">
        <v>1</v>
      </c>
      <c r="E28790" t="s">
        <v>13</v>
      </c>
      <c r="F28790" t="s">
        <v>13</v>
      </c>
      <c r="G28790" t="s">
        <v>79666</v>
      </c>
      <c r="H28790" s="3" t="s">
        <v>79667</v>
      </c>
      <c r="I28790" t="s">
        <v>1033</v>
      </c>
      <c r="J28790" t="s">
        <v>78661</v>
      </c>
    </row>
    <row r="28791" spans="1:10" ht="16" x14ac:dyDescent="0.2">
      <c r="A28791" t="s">
        <v>79668</v>
      </c>
      <c r="B28791" t="s">
        <v>79669</v>
      </c>
      <c r="C28791" t="s">
        <v>79670</v>
      </c>
      <c r="D28791">
        <v>1</v>
      </c>
      <c r="E28791" t="s">
        <v>13</v>
      </c>
      <c r="F28791" t="s">
        <v>13</v>
      </c>
      <c r="G28791" t="s">
        <v>79666</v>
      </c>
      <c r="H28791" s="3" t="s">
        <v>79667</v>
      </c>
      <c r="I28791" t="s">
        <v>1033</v>
      </c>
      <c r="J28791" t="s">
        <v>79671</v>
      </c>
    </row>
    <row r="28792" spans="1:10" ht="16" x14ac:dyDescent="0.2">
      <c r="A28792" t="s">
        <v>78653</v>
      </c>
      <c r="B28792" t="s">
        <v>79664</v>
      </c>
      <c r="C28792" t="s">
        <v>79665</v>
      </c>
      <c r="D28792">
        <v>2</v>
      </c>
      <c r="E28792" t="s">
        <v>13</v>
      </c>
      <c r="F28792" t="s">
        <v>13</v>
      </c>
      <c r="G28792" t="s">
        <v>79666</v>
      </c>
      <c r="H28792" s="3" t="s">
        <v>79667</v>
      </c>
      <c r="I28792" t="s">
        <v>1033</v>
      </c>
      <c r="J28792" t="s">
        <v>78659</v>
      </c>
    </row>
    <row r="28793" spans="1:10" ht="16" x14ac:dyDescent="0.2">
      <c r="A28793" t="s">
        <v>78666</v>
      </c>
      <c r="B28793" t="s">
        <v>79664</v>
      </c>
      <c r="C28793" t="s">
        <v>79665</v>
      </c>
      <c r="D28793">
        <v>1</v>
      </c>
      <c r="E28793" t="s">
        <v>13</v>
      </c>
      <c r="F28793" t="s">
        <v>13</v>
      </c>
      <c r="G28793" t="s">
        <v>79666</v>
      </c>
      <c r="H28793" s="3" t="s">
        <v>79667</v>
      </c>
      <c r="I28793" t="s">
        <v>1033</v>
      </c>
      <c r="J28793" t="s">
        <v>78669</v>
      </c>
    </row>
    <row r="28794" spans="1:10" ht="16" x14ac:dyDescent="0.2">
      <c r="A28794" t="s">
        <v>16343</v>
      </c>
      <c r="B28794" t="s">
        <v>79664</v>
      </c>
      <c r="C28794" t="s">
        <v>79665</v>
      </c>
      <c r="D28794">
        <v>2</v>
      </c>
      <c r="E28794" t="s">
        <v>13</v>
      </c>
      <c r="F28794" t="s">
        <v>13</v>
      </c>
      <c r="G28794" t="s">
        <v>79666</v>
      </c>
      <c r="H28794" s="3" t="s">
        <v>79667</v>
      </c>
      <c r="I28794" t="s">
        <v>1033</v>
      </c>
      <c r="J28794" t="s">
        <v>16347</v>
      </c>
    </row>
    <row r="28795" spans="1:10" ht="16" x14ac:dyDescent="0.2">
      <c r="A28795" t="s">
        <v>78662</v>
      </c>
      <c r="B28795" t="s">
        <v>79664</v>
      </c>
      <c r="C28795" t="s">
        <v>79665</v>
      </c>
      <c r="D28795">
        <v>2</v>
      </c>
      <c r="E28795" t="s">
        <v>13</v>
      </c>
      <c r="F28795" t="s">
        <v>13</v>
      </c>
      <c r="G28795" t="s">
        <v>79666</v>
      </c>
      <c r="H28795" s="3" t="s">
        <v>79672</v>
      </c>
      <c r="I28795" t="s">
        <v>1033</v>
      </c>
      <c r="J28795" t="s">
        <v>78663</v>
      </c>
    </row>
    <row r="28796" spans="1:10" ht="16" x14ac:dyDescent="0.2">
      <c r="A28796" t="s">
        <v>79673</v>
      </c>
      <c r="B28796" t="s">
        <v>4627</v>
      </c>
      <c r="C28796" t="s">
        <v>79674</v>
      </c>
      <c r="D28796">
        <v>1</v>
      </c>
      <c r="E28796" t="s">
        <v>13</v>
      </c>
      <c r="F28796" t="s">
        <v>13</v>
      </c>
      <c r="G28796" t="s">
        <v>79675</v>
      </c>
      <c r="H28796" s="3" t="s">
        <v>79676</v>
      </c>
      <c r="I28796" t="s">
        <v>1033</v>
      </c>
      <c r="J28796" t="s">
        <v>79677</v>
      </c>
    </row>
    <row r="28797" spans="1:10" ht="16" x14ac:dyDescent="0.2">
      <c r="A28797" t="s">
        <v>23655</v>
      </c>
      <c r="B28797" t="s">
        <v>79678</v>
      </c>
      <c r="C28797" t="s">
        <v>79679</v>
      </c>
      <c r="D28797">
        <v>1</v>
      </c>
      <c r="E28797" t="s">
        <v>13</v>
      </c>
      <c r="F28797" t="s">
        <v>13</v>
      </c>
      <c r="G28797" t="s">
        <v>79675</v>
      </c>
      <c r="H28797" s="3" t="s">
        <v>79676</v>
      </c>
      <c r="I28797" t="s">
        <v>1033</v>
      </c>
      <c r="J28797" t="s">
        <v>23660</v>
      </c>
    </row>
    <row r="28798" spans="1:10" ht="16" x14ac:dyDescent="0.2">
      <c r="A28798" t="s">
        <v>25147</v>
      </c>
      <c r="B28798" t="s">
        <v>79680</v>
      </c>
      <c r="C28798" t="s">
        <v>79681</v>
      </c>
      <c r="D28798">
        <v>3</v>
      </c>
      <c r="E28798" t="s">
        <v>13</v>
      </c>
      <c r="F28798" t="s">
        <v>13</v>
      </c>
      <c r="G28798" t="s">
        <v>79682</v>
      </c>
      <c r="H28798" s="3" t="s">
        <v>79683</v>
      </c>
      <c r="I28798" t="s">
        <v>69</v>
      </c>
      <c r="J28798" t="s">
        <v>25152</v>
      </c>
    </row>
    <row r="28799" spans="1:10" ht="16" x14ac:dyDescent="0.2">
      <c r="A28799" t="s">
        <v>68702</v>
      </c>
      <c r="B28799" t="s">
        <v>79684</v>
      </c>
      <c r="C28799" t="s">
        <v>79685</v>
      </c>
      <c r="D28799">
        <v>3</v>
      </c>
      <c r="E28799" t="s">
        <v>13</v>
      </c>
      <c r="F28799" t="s">
        <v>13</v>
      </c>
      <c r="G28799" t="s">
        <v>79686</v>
      </c>
      <c r="H28799" s="3" t="s">
        <v>79687</v>
      </c>
      <c r="I28799" t="s">
        <v>69</v>
      </c>
      <c r="J28799" t="s">
        <v>68707</v>
      </c>
    </row>
    <row r="28800" spans="1:10" ht="16" x14ac:dyDescent="0.2">
      <c r="A28800" t="s">
        <v>12008</v>
      </c>
      <c r="B28800" t="s">
        <v>66088</v>
      </c>
      <c r="C28800" t="s">
        <v>79688</v>
      </c>
      <c r="D28800">
        <v>2</v>
      </c>
      <c r="E28800" t="s">
        <v>13</v>
      </c>
      <c r="F28800" t="s">
        <v>13</v>
      </c>
      <c r="G28800" t="s">
        <v>79686</v>
      </c>
      <c r="H28800" s="3" t="s">
        <v>79689</v>
      </c>
      <c r="I28800" t="s">
        <v>69</v>
      </c>
      <c r="J28800" t="s">
        <v>12009</v>
      </c>
    </row>
    <row r="28801" spans="1:10" ht="16" x14ac:dyDescent="0.2">
      <c r="A28801" t="s">
        <v>70940</v>
      </c>
      <c r="B28801" t="s">
        <v>79690</v>
      </c>
      <c r="C28801" t="s">
        <v>79691</v>
      </c>
      <c r="D28801">
        <v>1</v>
      </c>
      <c r="E28801" t="s">
        <v>13</v>
      </c>
      <c r="F28801" t="s">
        <v>13</v>
      </c>
      <c r="G28801" t="s">
        <v>79686</v>
      </c>
      <c r="H28801" s="3" t="s">
        <v>79692</v>
      </c>
      <c r="I28801" t="s">
        <v>69</v>
      </c>
      <c r="J28801" t="s">
        <v>70943</v>
      </c>
    </row>
    <row r="28802" spans="1:10" ht="16" x14ac:dyDescent="0.2">
      <c r="A28802" t="s">
        <v>6178</v>
      </c>
      <c r="B28802" t="s">
        <v>79693</v>
      </c>
      <c r="C28802" t="s">
        <v>79694</v>
      </c>
      <c r="D28802">
        <v>3</v>
      </c>
      <c r="E28802" t="s">
        <v>13</v>
      </c>
      <c r="F28802" t="s">
        <v>13</v>
      </c>
      <c r="G28802" t="s">
        <v>79686</v>
      </c>
      <c r="H28802" s="3" t="s">
        <v>79692</v>
      </c>
      <c r="I28802" t="s">
        <v>69</v>
      </c>
      <c r="J28802" t="s">
        <v>6183</v>
      </c>
    </row>
    <row r="28803" spans="1:10" ht="16" x14ac:dyDescent="0.2">
      <c r="A28803" t="s">
        <v>35828</v>
      </c>
      <c r="B28803" t="s">
        <v>2666</v>
      </c>
      <c r="C28803" t="s">
        <v>79695</v>
      </c>
      <c r="D28803">
        <v>3</v>
      </c>
      <c r="E28803" t="s">
        <v>13</v>
      </c>
      <c r="F28803" t="s">
        <v>13</v>
      </c>
      <c r="G28803" t="s">
        <v>79696</v>
      </c>
      <c r="H28803" s="3" t="s">
        <v>79697</v>
      </c>
      <c r="I28803" t="s">
        <v>62</v>
      </c>
      <c r="J28803" t="s">
        <v>35832</v>
      </c>
    </row>
    <row r="28804" spans="1:10" ht="16" x14ac:dyDescent="0.2">
      <c r="A28804" t="s">
        <v>35828</v>
      </c>
      <c r="B28804" t="s">
        <v>79698</v>
      </c>
      <c r="C28804" t="s">
        <v>79699</v>
      </c>
      <c r="D28804">
        <v>2</v>
      </c>
      <c r="E28804" t="s">
        <v>13</v>
      </c>
      <c r="F28804" t="s">
        <v>13</v>
      </c>
      <c r="G28804" t="s">
        <v>79696</v>
      </c>
      <c r="H28804" s="3" t="s">
        <v>79697</v>
      </c>
      <c r="I28804" t="s">
        <v>62</v>
      </c>
      <c r="J28804" t="s">
        <v>35832</v>
      </c>
    </row>
    <row r="28805" spans="1:10" ht="16" x14ac:dyDescent="0.2">
      <c r="A28805" t="s">
        <v>38595</v>
      </c>
      <c r="B28805" t="s">
        <v>2666</v>
      </c>
      <c r="C28805" t="s">
        <v>79695</v>
      </c>
      <c r="D28805">
        <v>3</v>
      </c>
      <c r="E28805" t="s">
        <v>13</v>
      </c>
      <c r="F28805" t="s">
        <v>13</v>
      </c>
      <c r="G28805" t="s">
        <v>79696</v>
      </c>
      <c r="H28805" s="3" t="s">
        <v>79697</v>
      </c>
      <c r="I28805" t="s">
        <v>62</v>
      </c>
      <c r="J28805" t="s">
        <v>38599</v>
      </c>
    </row>
    <row r="28806" spans="1:10" ht="16" x14ac:dyDescent="0.2">
      <c r="A28806" t="s">
        <v>30872</v>
      </c>
      <c r="B28806" t="s">
        <v>79700</v>
      </c>
      <c r="C28806" t="s">
        <v>79701</v>
      </c>
      <c r="D28806">
        <v>2</v>
      </c>
      <c r="E28806" t="s">
        <v>13</v>
      </c>
      <c r="F28806" t="s">
        <v>13</v>
      </c>
      <c r="G28806" t="s">
        <v>79702</v>
      </c>
      <c r="H28806" s="3" t="s">
        <v>79703</v>
      </c>
      <c r="I28806" t="s">
        <v>3979</v>
      </c>
      <c r="J28806" t="s">
        <v>30876</v>
      </c>
    </row>
    <row r="28807" spans="1:10" ht="32" x14ac:dyDescent="0.2">
      <c r="A28807" t="s">
        <v>42808</v>
      </c>
      <c r="B28807" t="s">
        <v>79704</v>
      </c>
      <c r="C28807" t="s">
        <v>79705</v>
      </c>
      <c r="D28807">
        <v>4</v>
      </c>
      <c r="E28807" t="s">
        <v>13</v>
      </c>
      <c r="F28807" t="s">
        <v>13</v>
      </c>
      <c r="G28807" t="s">
        <v>79706</v>
      </c>
      <c r="H28807" s="3" t="s">
        <v>79707</v>
      </c>
      <c r="I28807" t="s">
        <v>3979</v>
      </c>
      <c r="J28807" t="s">
        <v>42811</v>
      </c>
    </row>
    <row r="28808" spans="1:10" ht="32" x14ac:dyDescent="0.2">
      <c r="A28808" t="s">
        <v>42808</v>
      </c>
      <c r="B28808" t="s">
        <v>79708</v>
      </c>
      <c r="C28808" t="s">
        <v>79709</v>
      </c>
      <c r="D28808">
        <v>3</v>
      </c>
      <c r="E28808" t="s">
        <v>13</v>
      </c>
      <c r="F28808" t="s">
        <v>13</v>
      </c>
      <c r="G28808" t="s">
        <v>79706</v>
      </c>
      <c r="H28808" s="3" t="s">
        <v>79707</v>
      </c>
      <c r="I28808" t="s">
        <v>3979</v>
      </c>
      <c r="J28808" t="s">
        <v>42811</v>
      </c>
    </row>
    <row r="28809" spans="1:10" ht="32" x14ac:dyDescent="0.2">
      <c r="A28809" t="s">
        <v>42808</v>
      </c>
      <c r="B28809" t="s">
        <v>79710</v>
      </c>
      <c r="C28809" t="s">
        <v>79711</v>
      </c>
      <c r="D28809">
        <v>1</v>
      </c>
      <c r="E28809" t="s">
        <v>13</v>
      </c>
      <c r="F28809" t="s">
        <v>13</v>
      </c>
      <c r="G28809" t="s">
        <v>79706</v>
      </c>
      <c r="H28809" s="3" t="s">
        <v>79707</v>
      </c>
      <c r="I28809" t="s">
        <v>3979</v>
      </c>
      <c r="J28809" t="s">
        <v>42811</v>
      </c>
    </row>
    <row r="28810" spans="1:10" ht="16" x14ac:dyDescent="0.2">
      <c r="A28810" t="s">
        <v>8013</v>
      </c>
      <c r="B28810" t="s">
        <v>2655</v>
      </c>
      <c r="C28810" t="s">
        <v>79712</v>
      </c>
      <c r="D28810">
        <v>3</v>
      </c>
      <c r="E28810" t="s">
        <v>13</v>
      </c>
      <c r="F28810" t="s">
        <v>13</v>
      </c>
      <c r="G28810" t="s">
        <v>79713</v>
      </c>
      <c r="H28810" s="3" t="s">
        <v>79714</v>
      </c>
      <c r="I28810" t="s">
        <v>547</v>
      </c>
      <c r="J28810" t="s">
        <v>8018</v>
      </c>
    </row>
    <row r="28811" spans="1:10" ht="16" x14ac:dyDescent="0.2">
      <c r="A28811" t="s">
        <v>8013</v>
      </c>
      <c r="B28811" t="s">
        <v>23080</v>
      </c>
      <c r="C28811" t="s">
        <v>79715</v>
      </c>
      <c r="D28811">
        <v>2</v>
      </c>
      <c r="E28811" t="s">
        <v>13</v>
      </c>
      <c r="F28811" t="s">
        <v>13</v>
      </c>
      <c r="G28811" t="s">
        <v>79713</v>
      </c>
      <c r="H28811" s="3" t="s">
        <v>79716</v>
      </c>
      <c r="I28811" t="s">
        <v>547</v>
      </c>
      <c r="J28811" t="s">
        <v>8018</v>
      </c>
    </row>
    <row r="28812" spans="1:10" ht="16" x14ac:dyDescent="0.2">
      <c r="A28812" t="s">
        <v>8013</v>
      </c>
      <c r="B28812" t="s">
        <v>79717</v>
      </c>
      <c r="C28812" t="s">
        <v>79718</v>
      </c>
      <c r="D28812">
        <v>1</v>
      </c>
      <c r="E28812" t="s">
        <v>13</v>
      </c>
      <c r="F28812" t="s">
        <v>13</v>
      </c>
      <c r="G28812" t="s">
        <v>79713</v>
      </c>
      <c r="H28812" s="3" t="s">
        <v>79714</v>
      </c>
      <c r="I28812" t="s">
        <v>547</v>
      </c>
      <c r="J28812" t="s">
        <v>8018</v>
      </c>
    </row>
    <row r="28813" spans="1:10" ht="16" x14ac:dyDescent="0.2">
      <c r="A28813" t="s">
        <v>79719</v>
      </c>
      <c r="B28813" t="s">
        <v>79720</v>
      </c>
      <c r="C28813" t="s">
        <v>79721</v>
      </c>
      <c r="D28813">
        <v>1</v>
      </c>
      <c r="E28813" t="s">
        <v>13</v>
      </c>
      <c r="F28813" t="s">
        <v>13</v>
      </c>
      <c r="G28813" t="s">
        <v>79722</v>
      </c>
      <c r="H28813" s="3" t="s">
        <v>79723</v>
      </c>
      <c r="I28813" t="s">
        <v>547</v>
      </c>
      <c r="J28813" t="s">
        <v>79724</v>
      </c>
    </row>
    <row r="28814" spans="1:10" ht="16" x14ac:dyDescent="0.2">
      <c r="A28814" t="s">
        <v>79725</v>
      </c>
      <c r="B28814" t="s">
        <v>79726</v>
      </c>
      <c r="C28814" t="s">
        <v>79727</v>
      </c>
      <c r="D28814">
        <v>2</v>
      </c>
      <c r="E28814" t="s">
        <v>13</v>
      </c>
      <c r="F28814" t="s">
        <v>13</v>
      </c>
      <c r="G28814" t="s">
        <v>79728</v>
      </c>
      <c r="H28814" s="3" t="s">
        <v>79729</v>
      </c>
      <c r="I28814" t="s">
        <v>547</v>
      </c>
      <c r="J28814" t="s">
        <v>79730</v>
      </c>
    </row>
    <row r="28815" spans="1:10" ht="16" x14ac:dyDescent="0.2">
      <c r="A28815" t="s">
        <v>79725</v>
      </c>
      <c r="B28815" t="s">
        <v>8066</v>
      </c>
      <c r="C28815" t="s">
        <v>10298</v>
      </c>
      <c r="D28815">
        <v>1</v>
      </c>
      <c r="E28815" t="s">
        <v>13</v>
      </c>
      <c r="F28815" t="s">
        <v>13</v>
      </c>
      <c r="G28815" t="s">
        <v>79728</v>
      </c>
      <c r="H28815" s="3" t="s">
        <v>79729</v>
      </c>
      <c r="I28815" t="s">
        <v>547</v>
      </c>
      <c r="J28815" t="s">
        <v>79730</v>
      </c>
    </row>
    <row r="28816" spans="1:10" ht="16" x14ac:dyDescent="0.2">
      <c r="A28816" t="s">
        <v>79731</v>
      </c>
      <c r="B28816" t="s">
        <v>43982</v>
      </c>
      <c r="C28816" t="s">
        <v>79732</v>
      </c>
      <c r="D28816">
        <v>1</v>
      </c>
      <c r="E28816" t="s">
        <v>13</v>
      </c>
      <c r="F28816" t="s">
        <v>13</v>
      </c>
      <c r="G28816" t="s">
        <v>79733</v>
      </c>
      <c r="H28816" s="3" t="s">
        <v>79734</v>
      </c>
      <c r="I28816" t="s">
        <v>547</v>
      </c>
      <c r="J28816" t="s">
        <v>79735</v>
      </c>
    </row>
    <row r="28817" spans="1:10" ht="16" x14ac:dyDescent="0.2">
      <c r="A28817" t="s">
        <v>51480</v>
      </c>
      <c r="B28817" t="s">
        <v>79736</v>
      </c>
      <c r="C28817" t="s">
        <v>79737</v>
      </c>
      <c r="D28817">
        <v>1</v>
      </c>
      <c r="E28817" t="s">
        <v>13</v>
      </c>
      <c r="F28817" t="s">
        <v>13</v>
      </c>
      <c r="G28817" t="s">
        <v>79738</v>
      </c>
      <c r="H28817" s="3" t="s">
        <v>79739</v>
      </c>
      <c r="I28817" t="s">
        <v>547</v>
      </c>
      <c r="J28817" t="s">
        <v>51484</v>
      </c>
    </row>
    <row r="28818" spans="1:10" ht="16" x14ac:dyDescent="0.2">
      <c r="A28818" t="s">
        <v>18135</v>
      </c>
      <c r="B28818" t="s">
        <v>4707</v>
      </c>
      <c r="C28818" t="s">
        <v>79740</v>
      </c>
      <c r="D28818">
        <v>1</v>
      </c>
      <c r="E28818" t="s">
        <v>13</v>
      </c>
      <c r="F28818" t="s">
        <v>13</v>
      </c>
      <c r="G28818" t="s">
        <v>79741</v>
      </c>
      <c r="H28818" s="3" t="s">
        <v>79742</v>
      </c>
      <c r="I28818" t="s">
        <v>547</v>
      </c>
      <c r="J28818" t="s">
        <v>18138</v>
      </c>
    </row>
    <row r="28819" spans="1:10" ht="16" x14ac:dyDescent="0.2">
      <c r="A28819" t="s">
        <v>79743</v>
      </c>
      <c r="B28819" t="s">
        <v>2905</v>
      </c>
      <c r="C28819" t="s">
        <v>79744</v>
      </c>
      <c r="D28819">
        <v>1</v>
      </c>
      <c r="E28819" t="s">
        <v>13</v>
      </c>
      <c r="F28819" t="s">
        <v>13</v>
      </c>
      <c r="G28819" t="s">
        <v>79741</v>
      </c>
      <c r="H28819" s="3" t="s">
        <v>79745</v>
      </c>
      <c r="I28819" t="s">
        <v>547</v>
      </c>
      <c r="J28819" t="s">
        <v>79746</v>
      </c>
    </row>
    <row r="28820" spans="1:10" ht="16" x14ac:dyDescent="0.2">
      <c r="A28820" t="s">
        <v>79747</v>
      </c>
      <c r="B28820" t="s">
        <v>16376</v>
      </c>
      <c r="C28820" t="s">
        <v>79748</v>
      </c>
      <c r="D28820">
        <v>2</v>
      </c>
      <c r="E28820" t="s">
        <v>13</v>
      </c>
      <c r="F28820" t="s">
        <v>13</v>
      </c>
      <c r="G28820" t="s">
        <v>79741</v>
      </c>
      <c r="H28820" s="3" t="s">
        <v>79749</v>
      </c>
      <c r="I28820" t="s">
        <v>547</v>
      </c>
      <c r="J28820" t="s">
        <v>79750</v>
      </c>
    </row>
    <row r="28821" spans="1:10" ht="16" x14ac:dyDescent="0.2">
      <c r="A28821" t="s">
        <v>18946</v>
      </c>
      <c r="B28821" t="s">
        <v>47904</v>
      </c>
      <c r="C28821" t="s">
        <v>79751</v>
      </c>
      <c r="D28821">
        <v>2</v>
      </c>
      <c r="E28821" t="s">
        <v>13</v>
      </c>
      <c r="F28821" t="s">
        <v>13</v>
      </c>
      <c r="G28821" t="s">
        <v>79741</v>
      </c>
      <c r="H28821" s="3" t="s">
        <v>79752</v>
      </c>
      <c r="I28821" t="s">
        <v>547</v>
      </c>
      <c r="J28821" t="s">
        <v>18950</v>
      </c>
    </row>
    <row r="28822" spans="1:10" ht="32" x14ac:dyDescent="0.2">
      <c r="A28822" t="s">
        <v>79753</v>
      </c>
      <c r="B28822" t="s">
        <v>16475</v>
      </c>
      <c r="C28822" t="s">
        <v>79754</v>
      </c>
      <c r="D28822">
        <v>2</v>
      </c>
      <c r="E28822" t="s">
        <v>13</v>
      </c>
      <c r="F28822" t="s">
        <v>13</v>
      </c>
      <c r="G28822" t="s">
        <v>79741</v>
      </c>
      <c r="H28822" s="3" t="s">
        <v>79755</v>
      </c>
      <c r="I28822" t="s">
        <v>547</v>
      </c>
      <c r="J28822" t="s">
        <v>79756</v>
      </c>
    </row>
    <row r="28823" spans="1:10" ht="16" x14ac:dyDescent="0.2">
      <c r="A28823" t="s">
        <v>79757</v>
      </c>
      <c r="B28823" t="s">
        <v>18937</v>
      </c>
      <c r="C28823" t="s">
        <v>79758</v>
      </c>
      <c r="D28823">
        <v>1</v>
      </c>
      <c r="E28823" t="s">
        <v>13</v>
      </c>
      <c r="F28823" t="s">
        <v>13</v>
      </c>
      <c r="G28823" t="s">
        <v>79741</v>
      </c>
      <c r="H28823" s="3" t="s">
        <v>79742</v>
      </c>
      <c r="I28823" t="s">
        <v>547</v>
      </c>
      <c r="J28823" t="s">
        <v>79759</v>
      </c>
    </row>
    <row r="28824" spans="1:10" ht="16" x14ac:dyDescent="0.2">
      <c r="A28824" t="s">
        <v>18710</v>
      </c>
      <c r="B28824" t="s">
        <v>79760</v>
      </c>
      <c r="C28824" t="s">
        <v>79761</v>
      </c>
      <c r="D28824">
        <v>1</v>
      </c>
      <c r="E28824" t="s">
        <v>13</v>
      </c>
      <c r="F28824" t="s">
        <v>13</v>
      </c>
      <c r="G28824" t="s">
        <v>79741</v>
      </c>
      <c r="H28824" s="3" t="s">
        <v>79752</v>
      </c>
      <c r="I28824" t="s">
        <v>547</v>
      </c>
      <c r="J28824" t="s">
        <v>18712</v>
      </c>
    </row>
    <row r="28825" spans="1:10" ht="16" x14ac:dyDescent="0.2">
      <c r="A28825" t="s">
        <v>79747</v>
      </c>
      <c r="B28825" t="s">
        <v>18126</v>
      </c>
      <c r="C28825" t="s">
        <v>79762</v>
      </c>
      <c r="D28825">
        <v>1</v>
      </c>
      <c r="E28825" t="s">
        <v>13</v>
      </c>
      <c r="F28825" t="s">
        <v>13</v>
      </c>
      <c r="G28825" t="s">
        <v>79741</v>
      </c>
      <c r="H28825" s="3" t="s">
        <v>79749</v>
      </c>
      <c r="I28825" t="s">
        <v>547</v>
      </c>
      <c r="J28825" t="s">
        <v>79750</v>
      </c>
    </row>
    <row r="28826" spans="1:10" ht="16" x14ac:dyDescent="0.2">
      <c r="A28826" t="s">
        <v>79763</v>
      </c>
      <c r="B28826" t="s">
        <v>40755</v>
      </c>
      <c r="C28826" t="s">
        <v>79764</v>
      </c>
      <c r="D28826">
        <v>1</v>
      </c>
      <c r="E28826" t="s">
        <v>13</v>
      </c>
      <c r="F28826" t="s">
        <v>13</v>
      </c>
      <c r="G28826" t="s">
        <v>79741</v>
      </c>
      <c r="H28826" s="3" t="s">
        <v>79752</v>
      </c>
      <c r="I28826" t="s">
        <v>547</v>
      </c>
      <c r="J28826" t="s">
        <v>79765</v>
      </c>
    </row>
    <row r="28827" spans="1:10" ht="16" x14ac:dyDescent="0.2">
      <c r="A28827" t="s">
        <v>36265</v>
      </c>
      <c r="B28827" t="s">
        <v>72186</v>
      </c>
      <c r="C28827" t="s">
        <v>79766</v>
      </c>
      <c r="D28827">
        <v>2</v>
      </c>
      <c r="E28827" t="s">
        <v>13</v>
      </c>
      <c r="F28827" t="s">
        <v>13</v>
      </c>
      <c r="G28827" t="s">
        <v>79741</v>
      </c>
      <c r="H28827" s="3" t="s">
        <v>79749</v>
      </c>
      <c r="I28827" t="s">
        <v>547</v>
      </c>
      <c r="J28827" t="s">
        <v>36268</v>
      </c>
    </row>
    <row r="28828" spans="1:10" ht="16" x14ac:dyDescent="0.2">
      <c r="A28828" t="s">
        <v>79767</v>
      </c>
      <c r="B28828" t="s">
        <v>27642</v>
      </c>
      <c r="C28828" t="s">
        <v>79768</v>
      </c>
      <c r="D28828">
        <v>2</v>
      </c>
      <c r="E28828" t="s">
        <v>13</v>
      </c>
      <c r="F28828" t="s">
        <v>13</v>
      </c>
      <c r="G28828" t="s">
        <v>79741</v>
      </c>
      <c r="H28828" s="3" t="s">
        <v>79749</v>
      </c>
      <c r="I28828" t="s">
        <v>547</v>
      </c>
      <c r="J28828" t="s">
        <v>79769</v>
      </c>
    </row>
    <row r="28829" spans="1:10" ht="16" x14ac:dyDescent="0.2">
      <c r="A28829" t="s">
        <v>48530</v>
      </c>
      <c r="B28829" t="s">
        <v>79770</v>
      </c>
      <c r="C28829" t="s">
        <v>79771</v>
      </c>
      <c r="D28829">
        <v>1</v>
      </c>
      <c r="E28829" t="s">
        <v>13</v>
      </c>
      <c r="F28829" t="s">
        <v>13</v>
      </c>
      <c r="G28829" t="s">
        <v>79741</v>
      </c>
      <c r="H28829" s="3" t="s">
        <v>79772</v>
      </c>
      <c r="I28829" t="s">
        <v>547</v>
      </c>
      <c r="J28829" t="s">
        <v>48535</v>
      </c>
    </row>
    <row r="28830" spans="1:10" ht="16" x14ac:dyDescent="0.2">
      <c r="A28830" t="s">
        <v>79767</v>
      </c>
      <c r="B28830" t="s">
        <v>18126</v>
      </c>
      <c r="C28830" t="s">
        <v>79762</v>
      </c>
      <c r="D28830">
        <v>1</v>
      </c>
      <c r="E28830" t="s">
        <v>13</v>
      </c>
      <c r="F28830" t="s">
        <v>13</v>
      </c>
      <c r="G28830" t="s">
        <v>79741</v>
      </c>
      <c r="H28830" s="3" t="s">
        <v>79749</v>
      </c>
      <c r="I28830" t="s">
        <v>547</v>
      </c>
      <c r="J28830" t="s">
        <v>79769</v>
      </c>
    </row>
    <row r="28831" spans="1:10" ht="16" x14ac:dyDescent="0.2">
      <c r="A28831" t="s">
        <v>48530</v>
      </c>
      <c r="B28831" t="s">
        <v>79773</v>
      </c>
      <c r="C28831" t="s">
        <v>79774</v>
      </c>
      <c r="D28831">
        <v>4</v>
      </c>
      <c r="E28831" t="s">
        <v>13</v>
      </c>
      <c r="F28831" t="s">
        <v>13</v>
      </c>
      <c r="G28831" t="s">
        <v>79741</v>
      </c>
      <c r="H28831" s="3" t="s">
        <v>79742</v>
      </c>
      <c r="I28831" t="s">
        <v>547</v>
      </c>
      <c r="J28831" t="s">
        <v>48535</v>
      </c>
    </row>
    <row r="28832" spans="1:10" ht="16" x14ac:dyDescent="0.2">
      <c r="A28832" t="s">
        <v>18878</v>
      </c>
      <c r="B28832" t="s">
        <v>8014</v>
      </c>
      <c r="C28832" t="s">
        <v>79775</v>
      </c>
      <c r="D28832">
        <v>1</v>
      </c>
      <c r="E28832" t="s">
        <v>13</v>
      </c>
      <c r="F28832" t="s">
        <v>13</v>
      </c>
      <c r="G28832" t="s">
        <v>79741</v>
      </c>
      <c r="H28832" s="3" t="s">
        <v>79742</v>
      </c>
      <c r="I28832" t="s">
        <v>547</v>
      </c>
      <c r="J28832" t="s">
        <v>18881</v>
      </c>
    </row>
    <row r="28833" spans="1:10" ht="16" x14ac:dyDescent="0.2">
      <c r="A28833" t="s">
        <v>18878</v>
      </c>
      <c r="B28833" t="s">
        <v>63390</v>
      </c>
      <c r="C28833" t="s">
        <v>79776</v>
      </c>
      <c r="D28833">
        <v>2</v>
      </c>
      <c r="E28833" t="s">
        <v>13</v>
      </c>
      <c r="F28833" t="s">
        <v>13</v>
      </c>
      <c r="G28833" t="s">
        <v>79741</v>
      </c>
      <c r="H28833" s="3" t="s">
        <v>79742</v>
      </c>
      <c r="I28833" t="s">
        <v>547</v>
      </c>
      <c r="J28833" t="s">
        <v>18881</v>
      </c>
    </row>
    <row r="28834" spans="1:10" ht="16" x14ac:dyDescent="0.2">
      <c r="A28834" t="s">
        <v>19024</v>
      </c>
      <c r="B28834" t="s">
        <v>79777</v>
      </c>
      <c r="C28834" t="s">
        <v>79778</v>
      </c>
      <c r="D28834">
        <v>3</v>
      </c>
      <c r="E28834" t="s">
        <v>13</v>
      </c>
      <c r="F28834" t="s">
        <v>13</v>
      </c>
      <c r="G28834" t="s">
        <v>79741</v>
      </c>
      <c r="H28834" s="3" t="s">
        <v>79742</v>
      </c>
      <c r="I28834" t="s">
        <v>547</v>
      </c>
      <c r="J28834" t="s">
        <v>19028</v>
      </c>
    </row>
    <row r="28835" spans="1:10" ht="16" x14ac:dyDescent="0.2">
      <c r="A28835" t="s">
        <v>18946</v>
      </c>
      <c r="B28835" t="s">
        <v>8014</v>
      </c>
      <c r="C28835" t="s">
        <v>79775</v>
      </c>
      <c r="D28835">
        <v>1</v>
      </c>
      <c r="E28835" t="s">
        <v>13</v>
      </c>
      <c r="F28835" t="s">
        <v>13</v>
      </c>
      <c r="G28835" t="s">
        <v>79741</v>
      </c>
      <c r="H28835" s="3" t="s">
        <v>79752</v>
      </c>
      <c r="I28835" t="s">
        <v>547</v>
      </c>
      <c r="J28835" t="s">
        <v>18950</v>
      </c>
    </row>
    <row r="28836" spans="1:10" ht="16" x14ac:dyDescent="0.2">
      <c r="A28836" t="s">
        <v>79779</v>
      </c>
      <c r="B28836" t="s">
        <v>8991</v>
      </c>
      <c r="C28836" t="s">
        <v>55186</v>
      </c>
      <c r="D28836">
        <v>1</v>
      </c>
      <c r="E28836" t="s">
        <v>13</v>
      </c>
      <c r="F28836" t="s">
        <v>13</v>
      </c>
      <c r="G28836" t="s">
        <v>79741</v>
      </c>
      <c r="H28836" s="3" t="s">
        <v>79752</v>
      </c>
      <c r="I28836" t="s">
        <v>547</v>
      </c>
      <c r="J28836" t="s">
        <v>79780</v>
      </c>
    </row>
    <row r="28837" spans="1:10" ht="16" x14ac:dyDescent="0.2">
      <c r="A28837" t="s">
        <v>18912</v>
      </c>
      <c r="B28837" t="s">
        <v>8014</v>
      </c>
      <c r="C28837" t="s">
        <v>79775</v>
      </c>
      <c r="D28837">
        <v>3</v>
      </c>
      <c r="E28837" t="s">
        <v>13</v>
      </c>
      <c r="F28837" t="s">
        <v>13</v>
      </c>
      <c r="G28837" t="s">
        <v>79741</v>
      </c>
      <c r="H28837" s="3" t="s">
        <v>79772</v>
      </c>
      <c r="I28837" t="s">
        <v>547</v>
      </c>
      <c r="J28837" t="s">
        <v>18913</v>
      </c>
    </row>
    <row r="28838" spans="1:10" ht="16" x14ac:dyDescent="0.2">
      <c r="A28838" t="s">
        <v>18946</v>
      </c>
      <c r="B28838" t="s">
        <v>4583</v>
      </c>
      <c r="C28838" t="s">
        <v>79781</v>
      </c>
      <c r="D28838">
        <v>4</v>
      </c>
      <c r="E28838" t="s">
        <v>13</v>
      </c>
      <c r="F28838" t="s">
        <v>13</v>
      </c>
      <c r="G28838" t="s">
        <v>79741</v>
      </c>
      <c r="H28838" s="3" t="s">
        <v>79752</v>
      </c>
      <c r="I28838" t="s">
        <v>547</v>
      </c>
      <c r="J28838" t="s">
        <v>18950</v>
      </c>
    </row>
    <row r="28839" spans="1:10" ht="16" x14ac:dyDescent="0.2">
      <c r="A28839" t="s">
        <v>48796</v>
      </c>
      <c r="B28839" t="s">
        <v>8014</v>
      </c>
      <c r="C28839" t="s">
        <v>79775</v>
      </c>
      <c r="D28839">
        <v>2</v>
      </c>
      <c r="E28839" t="s">
        <v>13</v>
      </c>
      <c r="F28839" t="s">
        <v>13</v>
      </c>
      <c r="G28839" t="s">
        <v>79741</v>
      </c>
      <c r="H28839" s="3" t="s">
        <v>79782</v>
      </c>
      <c r="I28839" t="s">
        <v>547</v>
      </c>
      <c r="J28839" t="s">
        <v>48797</v>
      </c>
    </row>
    <row r="28840" spans="1:10" ht="16" x14ac:dyDescent="0.2">
      <c r="A28840" t="s">
        <v>44695</v>
      </c>
      <c r="B28840" t="s">
        <v>8014</v>
      </c>
      <c r="C28840" t="s">
        <v>79775</v>
      </c>
      <c r="D28840">
        <v>2</v>
      </c>
      <c r="E28840" t="s">
        <v>13</v>
      </c>
      <c r="F28840" t="s">
        <v>13</v>
      </c>
      <c r="G28840" t="s">
        <v>79741</v>
      </c>
      <c r="H28840" s="3" t="s">
        <v>79782</v>
      </c>
      <c r="I28840" t="s">
        <v>547</v>
      </c>
      <c r="J28840" t="s">
        <v>44698</v>
      </c>
    </row>
    <row r="28841" spans="1:10" ht="16" x14ac:dyDescent="0.2">
      <c r="A28841" t="s">
        <v>16388</v>
      </c>
      <c r="B28841" t="s">
        <v>20941</v>
      </c>
      <c r="C28841" t="s">
        <v>79783</v>
      </c>
      <c r="D28841">
        <v>1</v>
      </c>
      <c r="E28841" t="s">
        <v>13</v>
      </c>
      <c r="F28841" t="s">
        <v>13</v>
      </c>
      <c r="G28841" t="s">
        <v>79741</v>
      </c>
      <c r="H28841" s="3" t="s">
        <v>79784</v>
      </c>
      <c r="I28841" t="s">
        <v>547</v>
      </c>
      <c r="J28841" t="s">
        <v>16391</v>
      </c>
    </row>
    <row r="28842" spans="1:10" ht="16" x14ac:dyDescent="0.2">
      <c r="A28842" t="s">
        <v>79753</v>
      </c>
      <c r="B28842" t="s">
        <v>79785</v>
      </c>
      <c r="C28842" t="s">
        <v>79786</v>
      </c>
      <c r="D28842">
        <v>1</v>
      </c>
      <c r="E28842" t="s">
        <v>13</v>
      </c>
      <c r="F28842" t="s">
        <v>13</v>
      </c>
      <c r="G28842" t="s">
        <v>79741</v>
      </c>
      <c r="H28842" s="3" t="s">
        <v>79787</v>
      </c>
      <c r="I28842" t="s">
        <v>547</v>
      </c>
      <c r="J28842" t="s">
        <v>79756</v>
      </c>
    </row>
    <row r="28843" spans="1:10" ht="16" x14ac:dyDescent="0.2">
      <c r="A28843" t="s">
        <v>36265</v>
      </c>
      <c r="B28843" t="s">
        <v>8991</v>
      </c>
      <c r="C28843" t="s">
        <v>79788</v>
      </c>
      <c r="D28843">
        <v>3</v>
      </c>
      <c r="E28843" t="s">
        <v>13</v>
      </c>
      <c r="F28843" t="s">
        <v>13</v>
      </c>
      <c r="G28843" t="s">
        <v>79741</v>
      </c>
      <c r="H28843" s="3" t="s">
        <v>79749</v>
      </c>
      <c r="I28843" t="s">
        <v>547</v>
      </c>
      <c r="J28843" t="s">
        <v>36268</v>
      </c>
    </row>
    <row r="28844" spans="1:10" ht="16" x14ac:dyDescent="0.2">
      <c r="A28844" t="s">
        <v>79743</v>
      </c>
      <c r="B28844" t="s">
        <v>9124</v>
      </c>
      <c r="C28844" t="s">
        <v>79789</v>
      </c>
      <c r="D28844">
        <v>3</v>
      </c>
      <c r="E28844" t="s">
        <v>13</v>
      </c>
      <c r="F28844" t="s">
        <v>13</v>
      </c>
      <c r="G28844" t="s">
        <v>79741</v>
      </c>
      <c r="H28844" s="3" t="s">
        <v>79745</v>
      </c>
      <c r="I28844" t="s">
        <v>547</v>
      </c>
      <c r="J28844" t="s">
        <v>79746</v>
      </c>
    </row>
    <row r="28845" spans="1:10" ht="16" x14ac:dyDescent="0.2">
      <c r="A28845" t="s">
        <v>79757</v>
      </c>
      <c r="B28845" t="s">
        <v>16520</v>
      </c>
      <c r="C28845" t="s">
        <v>79790</v>
      </c>
      <c r="D28845">
        <v>2</v>
      </c>
      <c r="E28845" t="s">
        <v>13</v>
      </c>
      <c r="F28845" t="s">
        <v>13</v>
      </c>
      <c r="G28845" t="s">
        <v>79741</v>
      </c>
      <c r="H28845" s="3" t="s">
        <v>79742</v>
      </c>
      <c r="I28845" t="s">
        <v>547</v>
      </c>
      <c r="J28845" t="s">
        <v>79759</v>
      </c>
    </row>
    <row r="28846" spans="1:10" ht="16" x14ac:dyDescent="0.2">
      <c r="A28846" t="s">
        <v>79743</v>
      </c>
      <c r="B28846" t="s">
        <v>79791</v>
      </c>
      <c r="C28846" t="s">
        <v>79792</v>
      </c>
      <c r="D28846">
        <v>2</v>
      </c>
      <c r="E28846" t="s">
        <v>13</v>
      </c>
      <c r="F28846" t="s">
        <v>13</v>
      </c>
      <c r="G28846" t="s">
        <v>79741</v>
      </c>
      <c r="H28846" s="3" t="s">
        <v>79745</v>
      </c>
      <c r="I28846" t="s">
        <v>547</v>
      </c>
      <c r="J28846" t="s">
        <v>79746</v>
      </c>
    </row>
    <row r="28847" spans="1:10" ht="16" x14ac:dyDescent="0.2">
      <c r="A28847" t="s">
        <v>79757</v>
      </c>
      <c r="B28847" t="s">
        <v>4810</v>
      </c>
      <c r="C28847" t="s">
        <v>79793</v>
      </c>
      <c r="D28847">
        <v>3</v>
      </c>
      <c r="E28847" t="s">
        <v>13</v>
      </c>
      <c r="F28847" t="s">
        <v>13</v>
      </c>
      <c r="G28847" t="s">
        <v>79741</v>
      </c>
      <c r="H28847" s="3" t="s">
        <v>79742</v>
      </c>
      <c r="I28847" t="s">
        <v>547</v>
      </c>
      <c r="J28847" t="s">
        <v>79759</v>
      </c>
    </row>
    <row r="28848" spans="1:10" ht="16" x14ac:dyDescent="0.2">
      <c r="A28848" t="s">
        <v>79743</v>
      </c>
      <c r="B28848" t="s">
        <v>79794</v>
      </c>
      <c r="C28848" t="s">
        <v>79795</v>
      </c>
      <c r="D28848">
        <v>4</v>
      </c>
      <c r="E28848" t="s">
        <v>13</v>
      </c>
      <c r="F28848" t="s">
        <v>13</v>
      </c>
      <c r="G28848" t="s">
        <v>79741</v>
      </c>
      <c r="H28848" s="3" t="s">
        <v>79745</v>
      </c>
      <c r="I28848" t="s">
        <v>547</v>
      </c>
      <c r="J28848" t="s">
        <v>79746</v>
      </c>
    </row>
    <row r="28849" spans="1:10" ht="16" x14ac:dyDescent="0.2">
      <c r="A28849" t="s">
        <v>79796</v>
      </c>
      <c r="B28849" t="s">
        <v>79797</v>
      </c>
      <c r="C28849" t="s">
        <v>79798</v>
      </c>
      <c r="D28849">
        <v>1</v>
      </c>
      <c r="E28849" t="s">
        <v>13</v>
      </c>
      <c r="F28849" t="s">
        <v>13</v>
      </c>
      <c r="G28849" t="s">
        <v>79741</v>
      </c>
      <c r="H28849" s="3" t="s">
        <v>79752</v>
      </c>
      <c r="I28849" t="s">
        <v>547</v>
      </c>
      <c r="J28849" t="s">
        <v>79799</v>
      </c>
    </row>
    <row r="28850" spans="1:10" ht="16" x14ac:dyDescent="0.2">
      <c r="A28850" t="s">
        <v>79753</v>
      </c>
      <c r="B28850" t="s">
        <v>79800</v>
      </c>
      <c r="C28850" t="s">
        <v>79801</v>
      </c>
      <c r="D28850">
        <v>3</v>
      </c>
      <c r="E28850" t="s">
        <v>13</v>
      </c>
      <c r="F28850" t="s">
        <v>13</v>
      </c>
      <c r="G28850" t="s">
        <v>79741</v>
      </c>
      <c r="H28850" s="3" t="s">
        <v>79787</v>
      </c>
      <c r="I28850" t="s">
        <v>547</v>
      </c>
      <c r="J28850" t="s">
        <v>79756</v>
      </c>
    </row>
    <row r="28851" spans="1:10" ht="16" x14ac:dyDescent="0.2">
      <c r="A28851" t="s">
        <v>27689</v>
      </c>
      <c r="B28851" t="s">
        <v>12377</v>
      </c>
      <c r="C28851" t="s">
        <v>79802</v>
      </c>
      <c r="D28851">
        <v>4</v>
      </c>
      <c r="E28851" t="s">
        <v>13</v>
      </c>
      <c r="F28851" t="s">
        <v>13</v>
      </c>
      <c r="G28851" t="s">
        <v>79803</v>
      </c>
      <c r="H28851" s="3" t="s">
        <v>79804</v>
      </c>
      <c r="I28851" t="s">
        <v>547</v>
      </c>
      <c r="J28851" t="s">
        <v>27692</v>
      </c>
    </row>
    <row r="28852" spans="1:10" ht="16" x14ac:dyDescent="0.2">
      <c r="A28852" t="s">
        <v>79805</v>
      </c>
      <c r="B28852" t="s">
        <v>79806</v>
      </c>
      <c r="C28852" t="s">
        <v>79807</v>
      </c>
      <c r="D28852">
        <v>3</v>
      </c>
      <c r="E28852" t="s">
        <v>13</v>
      </c>
      <c r="F28852" t="s">
        <v>13</v>
      </c>
      <c r="G28852" t="s">
        <v>79808</v>
      </c>
      <c r="H28852" s="3" t="s">
        <v>79809</v>
      </c>
      <c r="I28852" t="s">
        <v>547</v>
      </c>
      <c r="J28852" t="s">
        <v>79810</v>
      </c>
    </row>
    <row r="28853" spans="1:10" ht="32" x14ac:dyDescent="0.2">
      <c r="A28853" t="s">
        <v>79805</v>
      </c>
      <c r="B28853" t="s">
        <v>79811</v>
      </c>
      <c r="C28853" t="s">
        <v>79812</v>
      </c>
      <c r="D28853">
        <v>1</v>
      </c>
      <c r="E28853" t="s">
        <v>13</v>
      </c>
      <c r="F28853" t="s">
        <v>13</v>
      </c>
      <c r="G28853" t="s">
        <v>79808</v>
      </c>
      <c r="H28853" s="3" t="s">
        <v>79813</v>
      </c>
      <c r="I28853" t="s">
        <v>547</v>
      </c>
      <c r="J28853" t="s">
        <v>79810</v>
      </c>
    </row>
    <row r="28854" spans="1:10" ht="16" x14ac:dyDescent="0.2">
      <c r="A28854" t="s">
        <v>79814</v>
      </c>
      <c r="B28854" t="s">
        <v>79815</v>
      </c>
      <c r="C28854" t="s">
        <v>79816</v>
      </c>
      <c r="D28854">
        <v>4</v>
      </c>
      <c r="E28854" t="s">
        <v>13</v>
      </c>
      <c r="F28854" t="s">
        <v>13</v>
      </c>
      <c r="G28854" t="s">
        <v>79808</v>
      </c>
      <c r="H28854" s="3" t="s">
        <v>79817</v>
      </c>
      <c r="I28854" t="s">
        <v>547</v>
      </c>
      <c r="J28854" t="s">
        <v>79818</v>
      </c>
    </row>
    <row r="28855" spans="1:10" ht="16" x14ac:dyDescent="0.2">
      <c r="A28855" t="s">
        <v>79814</v>
      </c>
      <c r="B28855" t="s">
        <v>2011</v>
      </c>
      <c r="C28855" t="s">
        <v>79819</v>
      </c>
      <c r="D28855">
        <v>3</v>
      </c>
      <c r="E28855" t="s">
        <v>13</v>
      </c>
      <c r="F28855" t="s">
        <v>13</v>
      </c>
      <c r="G28855" t="s">
        <v>79808</v>
      </c>
      <c r="H28855" s="3" t="s">
        <v>79817</v>
      </c>
      <c r="I28855" t="s">
        <v>547</v>
      </c>
      <c r="J28855" t="s">
        <v>79818</v>
      </c>
    </row>
    <row r="28856" spans="1:10" ht="16" x14ac:dyDescent="0.2">
      <c r="A28856" t="s">
        <v>79820</v>
      </c>
      <c r="B28856" t="s">
        <v>79821</v>
      </c>
      <c r="C28856" t="s">
        <v>79822</v>
      </c>
      <c r="D28856">
        <v>1</v>
      </c>
      <c r="E28856" t="s">
        <v>13</v>
      </c>
      <c r="F28856" t="s">
        <v>13</v>
      </c>
      <c r="G28856" t="s">
        <v>79808</v>
      </c>
      <c r="H28856" s="3" t="s">
        <v>79817</v>
      </c>
      <c r="I28856" t="s">
        <v>547</v>
      </c>
      <c r="J28856" t="s">
        <v>79823</v>
      </c>
    </row>
    <row r="28857" spans="1:10" ht="16" x14ac:dyDescent="0.2">
      <c r="A28857" t="s">
        <v>79814</v>
      </c>
      <c r="B28857" t="s">
        <v>79821</v>
      </c>
      <c r="C28857" t="s">
        <v>79822</v>
      </c>
      <c r="D28857">
        <v>2</v>
      </c>
      <c r="E28857" t="s">
        <v>13</v>
      </c>
      <c r="F28857" t="s">
        <v>13</v>
      </c>
      <c r="G28857" t="s">
        <v>79808</v>
      </c>
      <c r="H28857" s="3" t="s">
        <v>79817</v>
      </c>
      <c r="I28857" t="s">
        <v>547</v>
      </c>
      <c r="J28857" t="s">
        <v>79818</v>
      </c>
    </row>
    <row r="28858" spans="1:10" ht="32" x14ac:dyDescent="0.2">
      <c r="A28858" t="s">
        <v>46118</v>
      </c>
      <c r="B28858" t="s">
        <v>79824</v>
      </c>
      <c r="C28858" t="s">
        <v>79825</v>
      </c>
      <c r="D28858">
        <v>1</v>
      </c>
      <c r="E28858" t="s">
        <v>13</v>
      </c>
      <c r="F28858" t="s">
        <v>13</v>
      </c>
      <c r="G28858" t="s">
        <v>79808</v>
      </c>
      <c r="H28858" s="3" t="s">
        <v>79826</v>
      </c>
      <c r="I28858" t="s">
        <v>35619</v>
      </c>
      <c r="J28858" t="s">
        <v>46122</v>
      </c>
    </row>
    <row r="28859" spans="1:10" ht="16" x14ac:dyDescent="0.2">
      <c r="A28859" t="s">
        <v>79805</v>
      </c>
      <c r="B28859" t="s">
        <v>79827</v>
      </c>
      <c r="C28859" t="s">
        <v>79828</v>
      </c>
      <c r="D28859">
        <v>4</v>
      </c>
      <c r="E28859" t="s">
        <v>13</v>
      </c>
      <c r="F28859" t="s">
        <v>13</v>
      </c>
      <c r="G28859" t="s">
        <v>79808</v>
      </c>
      <c r="H28859" s="3" t="s">
        <v>79809</v>
      </c>
      <c r="I28859" t="s">
        <v>547</v>
      </c>
      <c r="J28859" t="s">
        <v>79810</v>
      </c>
    </row>
    <row r="28860" spans="1:10" ht="16" x14ac:dyDescent="0.2">
      <c r="A28860" t="s">
        <v>79805</v>
      </c>
      <c r="B28860" t="s">
        <v>79829</v>
      </c>
      <c r="C28860" t="s">
        <v>79830</v>
      </c>
      <c r="D28860">
        <v>2</v>
      </c>
      <c r="E28860" t="s">
        <v>13</v>
      </c>
      <c r="F28860" t="s">
        <v>13</v>
      </c>
      <c r="G28860" t="s">
        <v>79808</v>
      </c>
      <c r="H28860" s="3" t="s">
        <v>79809</v>
      </c>
      <c r="I28860" t="s">
        <v>547</v>
      </c>
      <c r="J28860" t="s">
        <v>79810</v>
      </c>
    </row>
    <row r="28861" spans="1:10" ht="32" x14ac:dyDescent="0.2">
      <c r="A28861" t="s">
        <v>79814</v>
      </c>
      <c r="B28861" t="s">
        <v>79831</v>
      </c>
      <c r="C28861" t="s">
        <v>79832</v>
      </c>
      <c r="D28861">
        <v>1</v>
      </c>
      <c r="E28861" t="s">
        <v>13</v>
      </c>
      <c r="F28861" t="s">
        <v>13</v>
      </c>
      <c r="G28861" t="s">
        <v>79833</v>
      </c>
      <c r="H28861" s="3" t="s">
        <v>79834</v>
      </c>
      <c r="I28861" t="s">
        <v>35619</v>
      </c>
      <c r="J28861" t="s">
        <v>79818</v>
      </c>
    </row>
    <row r="28862" spans="1:10" ht="32" x14ac:dyDescent="0.2">
      <c r="A28862" t="s">
        <v>79820</v>
      </c>
      <c r="B28862" t="s">
        <v>79831</v>
      </c>
      <c r="C28862" t="s">
        <v>79832</v>
      </c>
      <c r="D28862">
        <v>2</v>
      </c>
      <c r="E28862" t="s">
        <v>13</v>
      </c>
      <c r="F28862" t="s">
        <v>13</v>
      </c>
      <c r="G28862" t="s">
        <v>79833</v>
      </c>
      <c r="H28862" s="3" t="s">
        <v>79834</v>
      </c>
      <c r="I28862" t="s">
        <v>35619</v>
      </c>
      <c r="J28862" t="s">
        <v>79823</v>
      </c>
    </row>
    <row r="28863" spans="1:10" ht="16" x14ac:dyDescent="0.2">
      <c r="A28863" t="s">
        <v>79835</v>
      </c>
      <c r="B28863" t="s">
        <v>79836</v>
      </c>
      <c r="C28863" t="s">
        <v>79837</v>
      </c>
      <c r="D28863">
        <v>1</v>
      </c>
      <c r="E28863" t="s">
        <v>13</v>
      </c>
      <c r="F28863" t="s">
        <v>13</v>
      </c>
      <c r="G28863" t="s">
        <v>79838</v>
      </c>
      <c r="H28863" s="3" t="s">
        <v>79839</v>
      </c>
      <c r="I28863" t="s">
        <v>547</v>
      </c>
      <c r="J28863" t="s">
        <v>79840</v>
      </c>
    </row>
    <row r="28864" spans="1:10" ht="16" x14ac:dyDescent="0.2">
      <c r="A28864" t="s">
        <v>9909</v>
      </c>
      <c r="B28864" t="s">
        <v>79841</v>
      </c>
      <c r="C28864" t="s">
        <v>79842</v>
      </c>
      <c r="D28864">
        <v>2</v>
      </c>
      <c r="E28864" t="s">
        <v>13</v>
      </c>
      <c r="F28864" t="s">
        <v>13</v>
      </c>
      <c r="G28864" t="s">
        <v>79843</v>
      </c>
      <c r="H28864" s="3" t="s">
        <v>79844</v>
      </c>
      <c r="I28864" t="s">
        <v>547</v>
      </c>
      <c r="J28864" t="s">
        <v>9913</v>
      </c>
    </row>
    <row r="28865" spans="1:10" ht="16" x14ac:dyDescent="0.2">
      <c r="A28865" t="s">
        <v>79845</v>
      </c>
      <c r="B28865" t="s">
        <v>79846</v>
      </c>
      <c r="C28865" t="s">
        <v>79847</v>
      </c>
      <c r="D28865">
        <v>1</v>
      </c>
      <c r="E28865" t="s">
        <v>13</v>
      </c>
      <c r="F28865" t="s">
        <v>13</v>
      </c>
      <c r="G28865" t="s">
        <v>79848</v>
      </c>
      <c r="H28865" s="3" t="s">
        <v>79849</v>
      </c>
      <c r="I28865" t="s">
        <v>3979</v>
      </c>
      <c r="J28865" t="s">
        <v>79850</v>
      </c>
    </row>
    <row r="28866" spans="1:10" ht="16" x14ac:dyDescent="0.2">
      <c r="A28866" t="s">
        <v>79845</v>
      </c>
      <c r="B28866" t="s">
        <v>79851</v>
      </c>
      <c r="C28866" t="s">
        <v>79852</v>
      </c>
      <c r="D28866">
        <v>2</v>
      </c>
      <c r="E28866" t="s">
        <v>13</v>
      </c>
      <c r="F28866" t="s">
        <v>13</v>
      </c>
      <c r="G28866" t="s">
        <v>79848</v>
      </c>
      <c r="H28866" s="3" t="s">
        <v>79849</v>
      </c>
      <c r="I28866" t="s">
        <v>3979</v>
      </c>
      <c r="J28866" t="s">
        <v>79850</v>
      </c>
    </row>
    <row r="28867" spans="1:10" ht="16" x14ac:dyDescent="0.2">
      <c r="A28867" t="s">
        <v>35816</v>
      </c>
      <c r="B28867" t="s">
        <v>35743</v>
      </c>
      <c r="C28867" t="s">
        <v>35744</v>
      </c>
      <c r="D28867">
        <v>3</v>
      </c>
      <c r="E28867" t="s">
        <v>13</v>
      </c>
      <c r="F28867" t="s">
        <v>13</v>
      </c>
      <c r="G28867" t="s">
        <v>79853</v>
      </c>
      <c r="H28867" s="3" t="s">
        <v>79854</v>
      </c>
      <c r="I28867" t="s">
        <v>3979</v>
      </c>
      <c r="J28867" t="s">
        <v>35819</v>
      </c>
    </row>
    <row r="28868" spans="1:10" ht="16" x14ac:dyDescent="0.2">
      <c r="A28868" t="s">
        <v>79855</v>
      </c>
      <c r="B28868" t="s">
        <v>79856</v>
      </c>
      <c r="C28868" t="s">
        <v>79857</v>
      </c>
      <c r="D28868">
        <v>1</v>
      </c>
      <c r="E28868" t="s">
        <v>13</v>
      </c>
      <c r="F28868" t="s">
        <v>13</v>
      </c>
      <c r="G28868" t="s">
        <v>79853</v>
      </c>
      <c r="H28868" s="3" t="s">
        <v>79854</v>
      </c>
      <c r="I28868" t="s">
        <v>3979</v>
      </c>
      <c r="J28868" t="s">
        <v>79858</v>
      </c>
    </row>
    <row r="28869" spans="1:10" ht="16" x14ac:dyDescent="0.2">
      <c r="A28869" t="s">
        <v>2120</v>
      </c>
      <c r="B28869" t="s">
        <v>2151</v>
      </c>
      <c r="C28869" t="s">
        <v>19287</v>
      </c>
      <c r="D28869">
        <v>3</v>
      </c>
      <c r="E28869" t="s">
        <v>13</v>
      </c>
      <c r="F28869" t="s">
        <v>13</v>
      </c>
      <c r="G28869" t="s">
        <v>79859</v>
      </c>
      <c r="H28869" s="3" t="s">
        <v>79860</v>
      </c>
      <c r="I28869" t="s">
        <v>69</v>
      </c>
      <c r="J28869" t="s">
        <v>2124</v>
      </c>
    </row>
    <row r="28870" spans="1:10" ht="16" x14ac:dyDescent="0.2">
      <c r="A28870" t="s">
        <v>14953</v>
      </c>
      <c r="B28870" t="s">
        <v>79861</v>
      </c>
      <c r="C28870" t="s">
        <v>79862</v>
      </c>
      <c r="D28870">
        <v>4</v>
      </c>
      <c r="E28870" t="s">
        <v>13</v>
      </c>
      <c r="F28870" t="s">
        <v>13</v>
      </c>
      <c r="G28870" t="s">
        <v>79859</v>
      </c>
      <c r="H28870" s="3" t="s">
        <v>79863</v>
      </c>
      <c r="I28870" t="s">
        <v>69</v>
      </c>
      <c r="J28870" t="s">
        <v>14957</v>
      </c>
    </row>
    <row r="28871" spans="1:10" ht="16" x14ac:dyDescent="0.2">
      <c r="A28871" t="s">
        <v>79864</v>
      </c>
      <c r="B28871" t="s">
        <v>41262</v>
      </c>
      <c r="C28871" t="s">
        <v>41263</v>
      </c>
      <c r="D28871">
        <v>1</v>
      </c>
      <c r="E28871" t="s">
        <v>13</v>
      </c>
      <c r="F28871" t="s">
        <v>13</v>
      </c>
      <c r="G28871" t="s">
        <v>79865</v>
      </c>
      <c r="H28871" s="3" t="s">
        <v>79866</v>
      </c>
      <c r="I28871" t="s">
        <v>69</v>
      </c>
      <c r="J28871" t="s">
        <v>79867</v>
      </c>
    </row>
    <row r="28872" spans="1:10" ht="16" x14ac:dyDescent="0.2">
      <c r="A28872" t="s">
        <v>79868</v>
      </c>
      <c r="B28872" t="s">
        <v>41262</v>
      </c>
      <c r="C28872" t="s">
        <v>41263</v>
      </c>
      <c r="D28872">
        <v>1</v>
      </c>
      <c r="E28872" t="s">
        <v>13</v>
      </c>
      <c r="F28872" t="s">
        <v>13</v>
      </c>
      <c r="G28872" t="s">
        <v>79865</v>
      </c>
      <c r="H28872" s="3" t="s">
        <v>79869</v>
      </c>
      <c r="I28872" t="s">
        <v>69</v>
      </c>
      <c r="J28872" t="s">
        <v>79870</v>
      </c>
    </row>
    <row r="28873" spans="1:10" ht="16" x14ac:dyDescent="0.2">
      <c r="A28873" t="s">
        <v>79871</v>
      </c>
      <c r="B28873" t="s">
        <v>23908</v>
      </c>
      <c r="C28873" t="s">
        <v>79872</v>
      </c>
      <c r="D28873">
        <v>1</v>
      </c>
      <c r="E28873" t="s">
        <v>13</v>
      </c>
      <c r="F28873" t="s">
        <v>13</v>
      </c>
      <c r="G28873" t="s">
        <v>79873</v>
      </c>
      <c r="H28873" s="3" t="s">
        <v>79874</v>
      </c>
      <c r="I28873" t="s">
        <v>69</v>
      </c>
      <c r="J28873" t="s">
        <v>79875</v>
      </c>
    </row>
    <row r="28874" spans="1:10" ht="16" x14ac:dyDescent="0.2">
      <c r="A28874" t="s">
        <v>2251</v>
      </c>
      <c r="B28874" t="s">
        <v>79876</v>
      </c>
      <c r="C28874" t="s">
        <v>79877</v>
      </c>
      <c r="D28874">
        <v>3</v>
      </c>
      <c r="E28874" t="s">
        <v>13</v>
      </c>
      <c r="F28874" t="s">
        <v>13</v>
      </c>
      <c r="G28874" t="s">
        <v>79873</v>
      </c>
      <c r="H28874" s="3" t="s">
        <v>79878</v>
      </c>
      <c r="I28874" t="s">
        <v>69</v>
      </c>
      <c r="J28874" t="s">
        <v>2254</v>
      </c>
    </row>
    <row r="28875" spans="1:10" ht="16" x14ac:dyDescent="0.2">
      <c r="A28875" t="s">
        <v>2251</v>
      </c>
      <c r="B28875" t="s">
        <v>79879</v>
      </c>
      <c r="C28875" t="s">
        <v>79880</v>
      </c>
      <c r="D28875">
        <v>2</v>
      </c>
      <c r="E28875" t="s">
        <v>13</v>
      </c>
      <c r="F28875" t="s">
        <v>13</v>
      </c>
      <c r="G28875" t="s">
        <v>79873</v>
      </c>
      <c r="H28875" s="3" t="s">
        <v>79881</v>
      </c>
      <c r="I28875" t="s">
        <v>69</v>
      </c>
      <c r="J28875" t="s">
        <v>2254</v>
      </c>
    </row>
    <row r="28876" spans="1:10" ht="16" x14ac:dyDescent="0.2">
      <c r="A28876" t="s">
        <v>79882</v>
      </c>
      <c r="B28876" t="s">
        <v>79883</v>
      </c>
      <c r="C28876" t="s">
        <v>79884</v>
      </c>
      <c r="D28876">
        <v>2</v>
      </c>
      <c r="E28876" t="s">
        <v>13</v>
      </c>
      <c r="F28876" t="s">
        <v>13</v>
      </c>
      <c r="G28876" t="s">
        <v>79885</v>
      </c>
      <c r="H28876" s="3" t="s">
        <v>79886</v>
      </c>
      <c r="I28876" t="s">
        <v>69</v>
      </c>
      <c r="J28876" t="s">
        <v>79887</v>
      </c>
    </row>
    <row r="28877" spans="1:10" ht="16" x14ac:dyDescent="0.2">
      <c r="A28877" t="s">
        <v>79882</v>
      </c>
      <c r="B28877" t="s">
        <v>79888</v>
      </c>
      <c r="C28877" t="s">
        <v>79889</v>
      </c>
      <c r="D28877">
        <v>1</v>
      </c>
      <c r="E28877" t="s">
        <v>13</v>
      </c>
      <c r="F28877" t="s">
        <v>13</v>
      </c>
      <c r="G28877" t="s">
        <v>79885</v>
      </c>
      <c r="H28877" s="3" t="s">
        <v>79886</v>
      </c>
      <c r="I28877" t="s">
        <v>69</v>
      </c>
      <c r="J28877" t="s">
        <v>79887</v>
      </c>
    </row>
    <row r="28878" spans="1:10" ht="16" x14ac:dyDescent="0.2">
      <c r="A28878" t="s">
        <v>32730</v>
      </c>
      <c r="B28878" t="s">
        <v>10102</v>
      </c>
      <c r="C28878" t="s">
        <v>79890</v>
      </c>
      <c r="D28878">
        <v>1</v>
      </c>
      <c r="E28878" t="s">
        <v>13</v>
      </c>
      <c r="F28878" t="s">
        <v>13</v>
      </c>
      <c r="G28878" t="s">
        <v>79891</v>
      </c>
      <c r="H28878" s="3" t="s">
        <v>79892</v>
      </c>
      <c r="I28878" t="s">
        <v>547</v>
      </c>
      <c r="J28878" t="s">
        <v>32733</v>
      </c>
    </row>
    <row r="28879" spans="1:10" ht="16" x14ac:dyDescent="0.2">
      <c r="A28879" t="s">
        <v>8070</v>
      </c>
      <c r="B28879" t="s">
        <v>79893</v>
      </c>
      <c r="C28879" t="s">
        <v>79894</v>
      </c>
      <c r="D28879">
        <v>6</v>
      </c>
      <c r="E28879" t="s">
        <v>13</v>
      </c>
      <c r="F28879" t="s">
        <v>13</v>
      </c>
      <c r="G28879" t="s">
        <v>79895</v>
      </c>
      <c r="H28879" s="3" t="s">
        <v>79896</v>
      </c>
      <c r="I28879" t="s">
        <v>547</v>
      </c>
      <c r="J28879" t="s">
        <v>8073</v>
      </c>
    </row>
    <row r="28880" spans="1:10" ht="16" x14ac:dyDescent="0.2">
      <c r="A28880" t="s">
        <v>17110</v>
      </c>
      <c r="B28880" t="s">
        <v>4726</v>
      </c>
      <c r="C28880" t="s">
        <v>79897</v>
      </c>
      <c r="D28880">
        <v>3</v>
      </c>
      <c r="E28880" t="s">
        <v>13</v>
      </c>
      <c r="F28880" t="s">
        <v>13</v>
      </c>
      <c r="G28880" t="s">
        <v>79895</v>
      </c>
      <c r="H28880" s="3" t="s">
        <v>79896</v>
      </c>
      <c r="I28880" t="s">
        <v>547</v>
      </c>
      <c r="J28880" t="s">
        <v>17114</v>
      </c>
    </row>
    <row r="28881" spans="1:10" ht="16" x14ac:dyDescent="0.2">
      <c r="A28881" t="s">
        <v>51017</v>
      </c>
      <c r="B28881" t="s">
        <v>10102</v>
      </c>
      <c r="C28881" t="s">
        <v>79898</v>
      </c>
      <c r="D28881">
        <v>3</v>
      </c>
      <c r="E28881" t="s">
        <v>13</v>
      </c>
      <c r="F28881" t="s">
        <v>13</v>
      </c>
      <c r="G28881" t="s">
        <v>79895</v>
      </c>
      <c r="H28881" s="3" t="s">
        <v>79896</v>
      </c>
      <c r="I28881" t="s">
        <v>547</v>
      </c>
      <c r="J28881" t="s">
        <v>51020</v>
      </c>
    </row>
    <row r="28882" spans="1:10" ht="16" x14ac:dyDescent="0.2">
      <c r="A28882" t="s">
        <v>25004</v>
      </c>
      <c r="B28882" t="s">
        <v>40755</v>
      </c>
      <c r="C28882" t="s">
        <v>79899</v>
      </c>
      <c r="D28882">
        <v>3</v>
      </c>
      <c r="E28882" t="s">
        <v>13</v>
      </c>
      <c r="F28882" t="s">
        <v>13</v>
      </c>
      <c r="G28882" t="s">
        <v>79895</v>
      </c>
      <c r="H28882" s="3" t="s">
        <v>79900</v>
      </c>
      <c r="I28882" t="s">
        <v>547</v>
      </c>
      <c r="J28882" t="s">
        <v>25009</v>
      </c>
    </row>
    <row r="28883" spans="1:10" ht="16" x14ac:dyDescent="0.2">
      <c r="A28883" t="s">
        <v>38595</v>
      </c>
      <c r="B28883" t="s">
        <v>4707</v>
      </c>
      <c r="C28883" t="s">
        <v>79901</v>
      </c>
      <c r="D28883">
        <v>6</v>
      </c>
      <c r="E28883" t="s">
        <v>13</v>
      </c>
      <c r="F28883" t="s">
        <v>13</v>
      </c>
      <c r="G28883" t="s">
        <v>79895</v>
      </c>
      <c r="H28883" s="3" t="s">
        <v>79902</v>
      </c>
      <c r="I28883" t="s">
        <v>547</v>
      </c>
      <c r="J28883" t="s">
        <v>38599</v>
      </c>
    </row>
    <row r="28884" spans="1:10" ht="16" x14ac:dyDescent="0.2">
      <c r="A28884" t="s">
        <v>35828</v>
      </c>
      <c r="B28884" t="s">
        <v>4707</v>
      </c>
      <c r="C28884" t="s">
        <v>79901</v>
      </c>
      <c r="D28884">
        <v>7</v>
      </c>
      <c r="E28884" t="s">
        <v>13</v>
      </c>
      <c r="F28884" t="s">
        <v>13</v>
      </c>
      <c r="G28884" t="s">
        <v>79895</v>
      </c>
      <c r="H28884" s="3" t="s">
        <v>79903</v>
      </c>
      <c r="I28884" t="s">
        <v>547</v>
      </c>
      <c r="J28884" t="s">
        <v>35832</v>
      </c>
    </row>
    <row r="28885" spans="1:10" ht="16" x14ac:dyDescent="0.2">
      <c r="A28885" t="s">
        <v>1260</v>
      </c>
      <c r="B28885" t="s">
        <v>79904</v>
      </c>
      <c r="C28885" t="s">
        <v>79905</v>
      </c>
      <c r="D28885">
        <v>3</v>
      </c>
      <c r="E28885" t="s">
        <v>13</v>
      </c>
      <c r="F28885" t="s">
        <v>13</v>
      </c>
      <c r="G28885" t="s">
        <v>79895</v>
      </c>
      <c r="H28885" s="3" t="s">
        <v>79896</v>
      </c>
      <c r="I28885" t="s">
        <v>547</v>
      </c>
      <c r="J28885" t="s">
        <v>1263</v>
      </c>
    </row>
    <row r="28886" spans="1:10" ht="16" x14ac:dyDescent="0.2">
      <c r="A28886" t="s">
        <v>51017</v>
      </c>
      <c r="B28886" t="s">
        <v>18825</v>
      </c>
      <c r="C28886" t="s">
        <v>79906</v>
      </c>
      <c r="D28886">
        <v>2</v>
      </c>
      <c r="E28886" t="s">
        <v>13</v>
      </c>
      <c r="F28886" t="s">
        <v>13</v>
      </c>
      <c r="G28886" t="s">
        <v>79895</v>
      </c>
      <c r="H28886" s="3" t="s">
        <v>79907</v>
      </c>
      <c r="I28886" t="s">
        <v>547</v>
      </c>
      <c r="J28886" t="s">
        <v>51020</v>
      </c>
    </row>
    <row r="28887" spans="1:10" ht="16" x14ac:dyDescent="0.2">
      <c r="A28887" t="s">
        <v>41071</v>
      </c>
      <c r="B28887" t="s">
        <v>79908</v>
      </c>
      <c r="C28887" t="s">
        <v>79899</v>
      </c>
      <c r="D28887">
        <v>2</v>
      </c>
      <c r="E28887" t="s">
        <v>13</v>
      </c>
      <c r="F28887" t="s">
        <v>13</v>
      </c>
      <c r="G28887" t="s">
        <v>79895</v>
      </c>
      <c r="H28887" s="3" t="s">
        <v>79900</v>
      </c>
      <c r="I28887" t="s">
        <v>547</v>
      </c>
      <c r="J28887" t="s">
        <v>41074</v>
      </c>
    </row>
    <row r="28888" spans="1:10" ht="16" x14ac:dyDescent="0.2">
      <c r="A28888" t="s">
        <v>79909</v>
      </c>
      <c r="B28888" t="s">
        <v>79904</v>
      </c>
      <c r="C28888" t="s">
        <v>79905</v>
      </c>
      <c r="D28888">
        <v>1</v>
      </c>
      <c r="E28888" t="s">
        <v>13</v>
      </c>
      <c r="F28888" t="s">
        <v>13</v>
      </c>
      <c r="G28888" t="s">
        <v>79895</v>
      </c>
      <c r="H28888" s="3" t="s">
        <v>79896</v>
      </c>
      <c r="I28888" t="s">
        <v>547</v>
      </c>
      <c r="J28888" t="s">
        <v>79910</v>
      </c>
    </row>
    <row r="28889" spans="1:10" ht="16" x14ac:dyDescent="0.2">
      <c r="A28889" t="s">
        <v>9103</v>
      </c>
      <c r="B28889" t="s">
        <v>4749</v>
      </c>
      <c r="C28889" t="s">
        <v>79911</v>
      </c>
      <c r="D28889">
        <v>3</v>
      </c>
      <c r="E28889" t="s">
        <v>13</v>
      </c>
      <c r="F28889" t="s">
        <v>13</v>
      </c>
      <c r="G28889" t="s">
        <v>79895</v>
      </c>
      <c r="H28889" s="3" t="s">
        <v>79912</v>
      </c>
      <c r="I28889" t="s">
        <v>547</v>
      </c>
      <c r="J28889" t="s">
        <v>9107</v>
      </c>
    </row>
    <row r="28890" spans="1:10" ht="16" x14ac:dyDescent="0.2">
      <c r="A28890" t="s">
        <v>9103</v>
      </c>
      <c r="B28890" t="s">
        <v>79913</v>
      </c>
      <c r="C28890" t="s">
        <v>79914</v>
      </c>
      <c r="D28890">
        <v>5</v>
      </c>
      <c r="E28890" t="s">
        <v>13</v>
      </c>
      <c r="F28890" t="s">
        <v>13</v>
      </c>
      <c r="G28890" t="s">
        <v>79895</v>
      </c>
      <c r="H28890" s="3" t="s">
        <v>79912</v>
      </c>
      <c r="I28890" t="s">
        <v>547</v>
      </c>
      <c r="J28890" t="s">
        <v>9107</v>
      </c>
    </row>
    <row r="28891" spans="1:10" ht="16" x14ac:dyDescent="0.2">
      <c r="A28891" t="s">
        <v>38595</v>
      </c>
      <c r="B28891" t="s">
        <v>8014</v>
      </c>
      <c r="C28891" t="s">
        <v>79915</v>
      </c>
      <c r="D28891">
        <v>1</v>
      </c>
      <c r="E28891" t="s">
        <v>13</v>
      </c>
      <c r="F28891" t="s">
        <v>13</v>
      </c>
      <c r="G28891" t="s">
        <v>79895</v>
      </c>
      <c r="H28891" s="3" t="s">
        <v>79902</v>
      </c>
      <c r="I28891" t="s">
        <v>547</v>
      </c>
      <c r="J28891" t="s">
        <v>38599</v>
      </c>
    </row>
    <row r="28892" spans="1:10" ht="16" x14ac:dyDescent="0.2">
      <c r="A28892" t="s">
        <v>38595</v>
      </c>
      <c r="B28892" t="s">
        <v>65611</v>
      </c>
      <c r="C28892" t="s">
        <v>79916</v>
      </c>
      <c r="D28892">
        <v>2</v>
      </c>
      <c r="E28892" t="s">
        <v>13</v>
      </c>
      <c r="F28892" t="s">
        <v>13</v>
      </c>
      <c r="G28892" t="s">
        <v>79895</v>
      </c>
      <c r="H28892" s="3" t="s">
        <v>79902</v>
      </c>
      <c r="I28892" t="s">
        <v>547</v>
      </c>
      <c r="J28892" t="s">
        <v>38599</v>
      </c>
    </row>
    <row r="28893" spans="1:10" ht="16" x14ac:dyDescent="0.2">
      <c r="A28893" t="s">
        <v>41071</v>
      </c>
      <c r="B28893" t="s">
        <v>79917</v>
      </c>
      <c r="C28893" t="s">
        <v>79918</v>
      </c>
      <c r="D28893">
        <v>1</v>
      </c>
      <c r="E28893" t="s">
        <v>13</v>
      </c>
      <c r="F28893" t="s">
        <v>13</v>
      </c>
      <c r="G28893" t="s">
        <v>79895</v>
      </c>
      <c r="H28893" s="3" t="s">
        <v>79900</v>
      </c>
      <c r="I28893" t="s">
        <v>547</v>
      </c>
      <c r="J28893" t="s">
        <v>41074</v>
      </c>
    </row>
    <row r="28894" spans="1:10" ht="16" x14ac:dyDescent="0.2">
      <c r="A28894" t="s">
        <v>17110</v>
      </c>
      <c r="B28894" t="s">
        <v>26346</v>
      </c>
      <c r="C28894" t="s">
        <v>79919</v>
      </c>
      <c r="D28894">
        <v>1</v>
      </c>
      <c r="E28894" t="s">
        <v>13</v>
      </c>
      <c r="F28894" t="s">
        <v>13</v>
      </c>
      <c r="G28894" t="s">
        <v>79895</v>
      </c>
      <c r="H28894" s="3" t="s">
        <v>79907</v>
      </c>
      <c r="I28894" t="s">
        <v>547</v>
      </c>
      <c r="J28894" t="s">
        <v>17114</v>
      </c>
    </row>
    <row r="28895" spans="1:10" ht="16" x14ac:dyDescent="0.2">
      <c r="A28895" t="s">
        <v>79920</v>
      </c>
      <c r="B28895" t="s">
        <v>79921</v>
      </c>
      <c r="C28895" t="s">
        <v>79922</v>
      </c>
      <c r="D28895">
        <v>2</v>
      </c>
      <c r="E28895" t="s">
        <v>13</v>
      </c>
      <c r="F28895" t="s">
        <v>13</v>
      </c>
      <c r="G28895" t="s">
        <v>79895</v>
      </c>
      <c r="H28895" s="3" t="s">
        <v>79900</v>
      </c>
      <c r="I28895" t="s">
        <v>547</v>
      </c>
      <c r="J28895" t="s">
        <v>79923</v>
      </c>
    </row>
    <row r="28896" spans="1:10" ht="16" x14ac:dyDescent="0.2">
      <c r="A28896" t="s">
        <v>79909</v>
      </c>
      <c r="B28896" t="s">
        <v>79924</v>
      </c>
      <c r="C28896" t="s">
        <v>79925</v>
      </c>
      <c r="D28896">
        <v>2</v>
      </c>
      <c r="E28896" t="s">
        <v>13</v>
      </c>
      <c r="F28896" t="s">
        <v>13</v>
      </c>
      <c r="G28896" t="s">
        <v>79895</v>
      </c>
      <c r="H28896" s="3" t="s">
        <v>79896</v>
      </c>
      <c r="I28896" t="s">
        <v>547</v>
      </c>
      <c r="J28896" t="s">
        <v>79910</v>
      </c>
    </row>
    <row r="28897" spans="1:10" ht="16" x14ac:dyDescent="0.2">
      <c r="A28897" t="s">
        <v>51017</v>
      </c>
      <c r="B28897" t="s">
        <v>2905</v>
      </c>
      <c r="C28897" t="s">
        <v>79926</v>
      </c>
      <c r="D28897">
        <v>4</v>
      </c>
      <c r="E28897" t="s">
        <v>13</v>
      </c>
      <c r="F28897" t="s">
        <v>13</v>
      </c>
      <c r="G28897" t="s">
        <v>79895</v>
      </c>
      <c r="H28897" s="3" t="s">
        <v>79896</v>
      </c>
      <c r="I28897" t="s">
        <v>547</v>
      </c>
      <c r="J28897" t="s">
        <v>51020</v>
      </c>
    </row>
    <row r="28898" spans="1:10" ht="16" x14ac:dyDescent="0.2">
      <c r="A28898" t="s">
        <v>79920</v>
      </c>
      <c r="B28898" t="s">
        <v>79927</v>
      </c>
      <c r="C28898" t="s">
        <v>79928</v>
      </c>
      <c r="D28898">
        <v>1</v>
      </c>
      <c r="E28898" t="s">
        <v>13</v>
      </c>
      <c r="F28898" t="s">
        <v>13</v>
      </c>
      <c r="G28898" t="s">
        <v>79895</v>
      </c>
      <c r="H28898" s="3" t="s">
        <v>79900</v>
      </c>
      <c r="I28898" t="s">
        <v>547</v>
      </c>
      <c r="J28898" t="s">
        <v>79923</v>
      </c>
    </row>
    <row r="28899" spans="1:10" ht="16" x14ac:dyDescent="0.2">
      <c r="A28899" t="s">
        <v>51017</v>
      </c>
      <c r="B28899" t="s">
        <v>4773</v>
      </c>
      <c r="C28899" t="s">
        <v>79929</v>
      </c>
      <c r="D28899">
        <v>1</v>
      </c>
      <c r="E28899" t="s">
        <v>13</v>
      </c>
      <c r="F28899" t="s">
        <v>13</v>
      </c>
      <c r="G28899" t="s">
        <v>79895</v>
      </c>
      <c r="H28899" s="3" t="s">
        <v>79907</v>
      </c>
      <c r="I28899" t="s">
        <v>547</v>
      </c>
      <c r="J28899" t="s">
        <v>51020</v>
      </c>
    </row>
    <row r="28900" spans="1:10" ht="16" x14ac:dyDescent="0.2">
      <c r="A28900" t="s">
        <v>48818</v>
      </c>
      <c r="B28900" t="s">
        <v>41392</v>
      </c>
      <c r="C28900" t="s">
        <v>79930</v>
      </c>
      <c r="D28900">
        <v>2</v>
      </c>
      <c r="E28900" t="s">
        <v>13</v>
      </c>
      <c r="F28900" t="s">
        <v>13</v>
      </c>
      <c r="G28900" t="s">
        <v>79895</v>
      </c>
      <c r="H28900" s="3" t="s">
        <v>79896</v>
      </c>
      <c r="I28900" t="s">
        <v>547</v>
      </c>
      <c r="J28900" t="s">
        <v>48820</v>
      </c>
    </row>
    <row r="28901" spans="1:10" ht="16" x14ac:dyDescent="0.2">
      <c r="A28901" t="s">
        <v>35828</v>
      </c>
      <c r="B28901" t="s">
        <v>14694</v>
      </c>
      <c r="C28901" t="s">
        <v>40161</v>
      </c>
      <c r="D28901">
        <v>4</v>
      </c>
      <c r="E28901" t="s">
        <v>13</v>
      </c>
      <c r="F28901" t="s">
        <v>13</v>
      </c>
      <c r="G28901" t="s">
        <v>79895</v>
      </c>
      <c r="H28901" s="3" t="s">
        <v>79903</v>
      </c>
      <c r="I28901" t="s">
        <v>547</v>
      </c>
      <c r="J28901" t="s">
        <v>35832</v>
      </c>
    </row>
    <row r="28902" spans="1:10" ht="16" x14ac:dyDescent="0.2">
      <c r="A28902" t="s">
        <v>25004</v>
      </c>
      <c r="B28902" t="s">
        <v>79931</v>
      </c>
      <c r="C28902" t="s">
        <v>79932</v>
      </c>
      <c r="D28902">
        <v>1</v>
      </c>
      <c r="E28902" t="s">
        <v>13</v>
      </c>
      <c r="F28902" t="s">
        <v>13</v>
      </c>
      <c r="G28902" t="s">
        <v>79895</v>
      </c>
      <c r="H28902" s="3" t="s">
        <v>79900</v>
      </c>
      <c r="I28902" t="s">
        <v>547</v>
      </c>
      <c r="J28902" t="s">
        <v>25009</v>
      </c>
    </row>
    <row r="28903" spans="1:10" ht="16" x14ac:dyDescent="0.2">
      <c r="A28903" t="s">
        <v>79909</v>
      </c>
      <c r="B28903" t="s">
        <v>79933</v>
      </c>
      <c r="C28903" t="s">
        <v>79934</v>
      </c>
      <c r="D28903">
        <v>4</v>
      </c>
      <c r="E28903" t="s">
        <v>13</v>
      </c>
      <c r="F28903" t="s">
        <v>13</v>
      </c>
      <c r="G28903" t="s">
        <v>79895</v>
      </c>
      <c r="H28903" s="3" t="s">
        <v>79896</v>
      </c>
      <c r="I28903" t="s">
        <v>547</v>
      </c>
      <c r="J28903" t="s">
        <v>79910</v>
      </c>
    </row>
    <row r="28904" spans="1:10" ht="16" x14ac:dyDescent="0.2">
      <c r="A28904" t="s">
        <v>16937</v>
      </c>
      <c r="B28904" t="s">
        <v>79935</v>
      </c>
      <c r="C28904" t="s">
        <v>79936</v>
      </c>
      <c r="D28904">
        <v>1</v>
      </c>
      <c r="E28904" t="s">
        <v>13</v>
      </c>
      <c r="F28904" t="s">
        <v>13</v>
      </c>
      <c r="G28904" t="s">
        <v>79895</v>
      </c>
      <c r="H28904" s="3" t="s">
        <v>79900</v>
      </c>
      <c r="I28904" t="s">
        <v>547</v>
      </c>
      <c r="J28904" t="s">
        <v>16940</v>
      </c>
    </row>
    <row r="28905" spans="1:10" ht="16" x14ac:dyDescent="0.2">
      <c r="A28905" t="s">
        <v>8143</v>
      </c>
      <c r="B28905" t="s">
        <v>79937</v>
      </c>
      <c r="C28905" t="s">
        <v>79938</v>
      </c>
      <c r="D28905">
        <v>1</v>
      </c>
      <c r="E28905" t="s">
        <v>13</v>
      </c>
      <c r="F28905" t="s">
        <v>13</v>
      </c>
      <c r="G28905" t="s">
        <v>79895</v>
      </c>
      <c r="H28905" s="3" t="s">
        <v>79896</v>
      </c>
      <c r="I28905" t="s">
        <v>547</v>
      </c>
      <c r="J28905" t="s">
        <v>8147</v>
      </c>
    </row>
    <row r="28906" spans="1:10" ht="16" x14ac:dyDescent="0.2">
      <c r="A28906" t="s">
        <v>38595</v>
      </c>
      <c r="B28906" t="s">
        <v>16504</v>
      </c>
      <c r="C28906" t="s">
        <v>79939</v>
      </c>
      <c r="D28906">
        <v>5</v>
      </c>
      <c r="E28906" t="s">
        <v>13</v>
      </c>
      <c r="F28906" t="s">
        <v>13</v>
      </c>
      <c r="G28906" t="s">
        <v>79895</v>
      </c>
      <c r="H28906" s="3" t="s">
        <v>79902</v>
      </c>
      <c r="I28906" t="s">
        <v>547</v>
      </c>
      <c r="J28906" t="s">
        <v>38599</v>
      </c>
    </row>
    <row r="28907" spans="1:10" ht="16" x14ac:dyDescent="0.2">
      <c r="A28907" t="s">
        <v>79909</v>
      </c>
      <c r="B28907" t="s">
        <v>79940</v>
      </c>
      <c r="C28907" t="s">
        <v>79941</v>
      </c>
      <c r="D28907">
        <v>3</v>
      </c>
      <c r="E28907" t="s">
        <v>13</v>
      </c>
      <c r="F28907" t="s">
        <v>13</v>
      </c>
      <c r="G28907" t="s">
        <v>79895</v>
      </c>
      <c r="H28907" s="3" t="s">
        <v>79896</v>
      </c>
      <c r="I28907" t="s">
        <v>547</v>
      </c>
      <c r="J28907" t="s">
        <v>79910</v>
      </c>
    </row>
    <row r="28908" spans="1:10" ht="16" x14ac:dyDescent="0.2">
      <c r="A28908" t="s">
        <v>39003</v>
      </c>
      <c r="B28908" t="s">
        <v>79942</v>
      </c>
      <c r="C28908" t="s">
        <v>79943</v>
      </c>
      <c r="D28908">
        <v>5</v>
      </c>
      <c r="E28908" t="s">
        <v>13</v>
      </c>
      <c r="F28908" t="s">
        <v>13</v>
      </c>
      <c r="G28908" t="s">
        <v>79895</v>
      </c>
      <c r="H28908" s="3" t="s">
        <v>79900</v>
      </c>
      <c r="I28908" t="s">
        <v>547</v>
      </c>
      <c r="J28908" t="s">
        <v>39007</v>
      </c>
    </row>
    <row r="28909" spans="1:10" ht="16" x14ac:dyDescent="0.2">
      <c r="A28909" t="s">
        <v>35828</v>
      </c>
      <c r="B28909" t="s">
        <v>8014</v>
      </c>
      <c r="C28909" t="s">
        <v>79915</v>
      </c>
      <c r="D28909">
        <v>1</v>
      </c>
      <c r="E28909" t="s">
        <v>13</v>
      </c>
      <c r="F28909" t="s">
        <v>13</v>
      </c>
      <c r="G28909" t="s">
        <v>79895</v>
      </c>
      <c r="H28909" s="3" t="s">
        <v>79903</v>
      </c>
      <c r="I28909" t="s">
        <v>547</v>
      </c>
      <c r="J28909" t="s">
        <v>35832</v>
      </c>
    </row>
    <row r="28910" spans="1:10" ht="16" x14ac:dyDescent="0.2">
      <c r="A28910" t="s">
        <v>40064</v>
      </c>
      <c r="B28910" t="s">
        <v>79944</v>
      </c>
      <c r="C28910" t="s">
        <v>79945</v>
      </c>
      <c r="D28910">
        <v>2</v>
      </c>
      <c r="E28910" t="s">
        <v>13</v>
      </c>
      <c r="F28910" t="s">
        <v>13</v>
      </c>
      <c r="G28910" t="s">
        <v>79895</v>
      </c>
      <c r="H28910" s="3" t="s">
        <v>79896</v>
      </c>
      <c r="I28910" t="s">
        <v>547</v>
      </c>
      <c r="J28910" t="s">
        <v>40068</v>
      </c>
    </row>
    <row r="28911" spans="1:10" ht="16" x14ac:dyDescent="0.2">
      <c r="A28911" t="s">
        <v>40064</v>
      </c>
      <c r="B28911" t="s">
        <v>79946</v>
      </c>
      <c r="C28911" t="s">
        <v>79947</v>
      </c>
      <c r="D28911">
        <v>1</v>
      </c>
      <c r="E28911" t="s">
        <v>13</v>
      </c>
      <c r="F28911" t="s">
        <v>13</v>
      </c>
      <c r="G28911" t="s">
        <v>79895</v>
      </c>
      <c r="H28911" s="3" t="s">
        <v>79896</v>
      </c>
      <c r="I28911" t="s">
        <v>547</v>
      </c>
      <c r="J28911" t="s">
        <v>40068</v>
      </c>
    </row>
    <row r="28912" spans="1:10" ht="16" x14ac:dyDescent="0.2">
      <c r="A28912" t="s">
        <v>11704</v>
      </c>
      <c r="B28912" t="s">
        <v>18951</v>
      </c>
      <c r="C28912" t="s">
        <v>79948</v>
      </c>
      <c r="D28912">
        <v>4</v>
      </c>
      <c r="E28912" t="s">
        <v>13</v>
      </c>
      <c r="F28912" t="s">
        <v>13</v>
      </c>
      <c r="G28912" t="s">
        <v>79895</v>
      </c>
      <c r="H28912" s="3" t="s">
        <v>79896</v>
      </c>
      <c r="I28912" t="s">
        <v>547</v>
      </c>
      <c r="J28912" t="s">
        <v>11710</v>
      </c>
    </row>
    <row r="28913" spans="1:10" ht="16" x14ac:dyDescent="0.2">
      <c r="A28913" t="s">
        <v>8628</v>
      </c>
      <c r="B28913" t="s">
        <v>7646</v>
      </c>
      <c r="C28913" t="s">
        <v>18136</v>
      </c>
      <c r="D28913">
        <v>5</v>
      </c>
      <c r="E28913" t="s">
        <v>13</v>
      </c>
      <c r="F28913" t="s">
        <v>13</v>
      </c>
      <c r="G28913" t="s">
        <v>79949</v>
      </c>
      <c r="H28913" s="3" t="s">
        <v>79950</v>
      </c>
      <c r="I28913" t="s">
        <v>547</v>
      </c>
      <c r="J28913" t="s">
        <v>8633</v>
      </c>
    </row>
    <row r="28914" spans="1:10" ht="16" x14ac:dyDescent="0.2">
      <c r="A28914" t="s">
        <v>79951</v>
      </c>
      <c r="B28914" t="s">
        <v>79952</v>
      </c>
      <c r="C28914" t="s">
        <v>79953</v>
      </c>
      <c r="D28914">
        <v>1</v>
      </c>
      <c r="E28914" t="s">
        <v>13</v>
      </c>
      <c r="F28914" t="s">
        <v>13</v>
      </c>
      <c r="G28914" t="s">
        <v>79949</v>
      </c>
      <c r="H28914" s="3" t="s">
        <v>79954</v>
      </c>
      <c r="I28914" t="s">
        <v>547</v>
      </c>
      <c r="J28914" t="s">
        <v>79955</v>
      </c>
    </row>
    <row r="28915" spans="1:10" ht="16" x14ac:dyDescent="0.2">
      <c r="A28915" t="s">
        <v>16348</v>
      </c>
      <c r="B28915" t="s">
        <v>4737</v>
      </c>
      <c r="C28915" t="s">
        <v>79956</v>
      </c>
      <c r="D28915">
        <v>4</v>
      </c>
      <c r="E28915" t="s">
        <v>13</v>
      </c>
      <c r="F28915" t="s">
        <v>13</v>
      </c>
      <c r="G28915" t="s">
        <v>79949</v>
      </c>
      <c r="H28915" s="3" t="s">
        <v>79954</v>
      </c>
      <c r="I28915" t="s">
        <v>547</v>
      </c>
      <c r="J28915" t="s">
        <v>16352</v>
      </c>
    </row>
    <row r="28916" spans="1:10" ht="16" x14ac:dyDescent="0.2">
      <c r="A28916" t="s">
        <v>79957</v>
      </c>
      <c r="B28916" t="s">
        <v>79958</v>
      </c>
      <c r="C28916" t="s">
        <v>79959</v>
      </c>
      <c r="D28916">
        <v>1</v>
      </c>
      <c r="E28916" t="s">
        <v>13</v>
      </c>
      <c r="F28916" t="s">
        <v>13</v>
      </c>
      <c r="G28916" t="s">
        <v>79949</v>
      </c>
      <c r="H28916" s="3" t="s">
        <v>79960</v>
      </c>
      <c r="I28916" t="s">
        <v>547</v>
      </c>
      <c r="J28916" t="s">
        <v>79961</v>
      </c>
    </row>
    <row r="28917" spans="1:10" ht="16" x14ac:dyDescent="0.2">
      <c r="A28917" t="s">
        <v>8628</v>
      </c>
      <c r="B28917" t="s">
        <v>4638</v>
      </c>
      <c r="C28917" t="s">
        <v>79962</v>
      </c>
      <c r="D28917">
        <v>6</v>
      </c>
      <c r="E28917" t="s">
        <v>13</v>
      </c>
      <c r="F28917" t="s">
        <v>13</v>
      </c>
      <c r="G28917" t="s">
        <v>79949</v>
      </c>
      <c r="H28917" s="3" t="s">
        <v>79950</v>
      </c>
      <c r="I28917" t="s">
        <v>547</v>
      </c>
      <c r="J28917" t="s">
        <v>8633</v>
      </c>
    </row>
    <row r="28918" spans="1:10" ht="16" x14ac:dyDescent="0.2">
      <c r="A28918" t="s">
        <v>69631</v>
      </c>
      <c r="B28918" t="s">
        <v>23075</v>
      </c>
      <c r="C28918" t="s">
        <v>79963</v>
      </c>
      <c r="D28918">
        <v>3</v>
      </c>
      <c r="E28918" t="s">
        <v>13</v>
      </c>
      <c r="F28918" t="s">
        <v>13</v>
      </c>
      <c r="G28918" t="s">
        <v>79949</v>
      </c>
      <c r="H28918" s="3" t="s">
        <v>79950</v>
      </c>
      <c r="I28918" t="s">
        <v>547</v>
      </c>
      <c r="J28918" t="s">
        <v>69632</v>
      </c>
    </row>
    <row r="28919" spans="1:10" ht="16" x14ac:dyDescent="0.2">
      <c r="A28919" t="s">
        <v>79957</v>
      </c>
      <c r="B28919" t="s">
        <v>79964</v>
      </c>
      <c r="C28919" t="s">
        <v>79965</v>
      </c>
      <c r="D28919">
        <v>2</v>
      </c>
      <c r="E28919" t="s">
        <v>13</v>
      </c>
      <c r="F28919" t="s">
        <v>13</v>
      </c>
      <c r="G28919" t="s">
        <v>79949</v>
      </c>
      <c r="H28919" s="3" t="s">
        <v>79960</v>
      </c>
      <c r="I28919" t="s">
        <v>547</v>
      </c>
      <c r="J28919" t="s">
        <v>79961</v>
      </c>
    </row>
    <row r="28920" spans="1:10" ht="16" x14ac:dyDescent="0.2">
      <c r="A28920" t="s">
        <v>79966</v>
      </c>
      <c r="B28920" t="s">
        <v>25359</v>
      </c>
      <c r="C28920" t="s">
        <v>79967</v>
      </c>
      <c r="D28920">
        <v>2</v>
      </c>
      <c r="E28920" t="s">
        <v>13</v>
      </c>
      <c r="F28920" t="s">
        <v>13</v>
      </c>
      <c r="G28920" t="s">
        <v>79968</v>
      </c>
      <c r="H28920" s="3" t="s">
        <v>79969</v>
      </c>
      <c r="I28920" t="s">
        <v>547</v>
      </c>
      <c r="J28920" t="s">
        <v>79970</v>
      </c>
    </row>
    <row r="28921" spans="1:10" ht="16" x14ac:dyDescent="0.2">
      <c r="A28921" t="s">
        <v>41403</v>
      </c>
      <c r="B28921" t="s">
        <v>26512</v>
      </c>
      <c r="C28921" t="s">
        <v>79971</v>
      </c>
      <c r="D28921">
        <v>1</v>
      </c>
      <c r="E28921" t="s">
        <v>13</v>
      </c>
      <c r="F28921" t="s">
        <v>13</v>
      </c>
      <c r="G28921" t="s">
        <v>79972</v>
      </c>
      <c r="H28921" s="3" t="s">
        <v>79973</v>
      </c>
      <c r="I28921" t="s">
        <v>547</v>
      </c>
      <c r="J28921" t="s">
        <v>41405</v>
      </c>
    </row>
    <row r="28922" spans="1:10" ht="16" x14ac:dyDescent="0.2">
      <c r="A28922" t="s">
        <v>41403</v>
      </c>
      <c r="B28922" t="s">
        <v>8068</v>
      </c>
      <c r="C28922" t="s">
        <v>79974</v>
      </c>
      <c r="D28922">
        <v>2</v>
      </c>
      <c r="E28922" t="s">
        <v>13</v>
      </c>
      <c r="F28922" t="s">
        <v>13</v>
      </c>
      <c r="G28922" t="s">
        <v>79972</v>
      </c>
      <c r="H28922" s="3" t="s">
        <v>79973</v>
      </c>
      <c r="I28922" t="s">
        <v>547</v>
      </c>
      <c r="J28922" t="s">
        <v>41405</v>
      </c>
    </row>
    <row r="28923" spans="1:10" ht="16" x14ac:dyDescent="0.2">
      <c r="A28923" t="s">
        <v>41403</v>
      </c>
      <c r="B28923" t="s">
        <v>4583</v>
      </c>
      <c r="C28923" t="s">
        <v>79975</v>
      </c>
      <c r="D28923">
        <v>3</v>
      </c>
      <c r="E28923" t="s">
        <v>13</v>
      </c>
      <c r="F28923" t="s">
        <v>13</v>
      </c>
      <c r="G28923" t="s">
        <v>79972</v>
      </c>
      <c r="H28923" s="3" t="s">
        <v>79973</v>
      </c>
      <c r="I28923" t="s">
        <v>547</v>
      </c>
      <c r="J28923" t="s">
        <v>41405</v>
      </c>
    </row>
    <row r="28924" spans="1:10" ht="16" x14ac:dyDescent="0.2">
      <c r="A28924" t="s">
        <v>79966</v>
      </c>
      <c r="B28924" t="s">
        <v>79976</v>
      </c>
      <c r="C28924" t="s">
        <v>79977</v>
      </c>
      <c r="D28924">
        <v>1</v>
      </c>
      <c r="E28924" t="s">
        <v>13</v>
      </c>
      <c r="F28924" t="s">
        <v>13</v>
      </c>
      <c r="G28924" t="s">
        <v>79978</v>
      </c>
      <c r="H28924" s="3" t="s">
        <v>79979</v>
      </c>
      <c r="I28924" t="s">
        <v>547</v>
      </c>
      <c r="J28924" t="s">
        <v>79970</v>
      </c>
    </row>
    <row r="28925" spans="1:10" ht="16" x14ac:dyDescent="0.2">
      <c r="A28925" t="s">
        <v>79980</v>
      </c>
      <c r="B28925" t="s">
        <v>26356</v>
      </c>
      <c r="C28925" t="s">
        <v>79981</v>
      </c>
      <c r="D28925">
        <v>1</v>
      </c>
      <c r="E28925" t="s">
        <v>13</v>
      </c>
      <c r="F28925" t="s">
        <v>13</v>
      </c>
      <c r="G28925" t="s">
        <v>79982</v>
      </c>
      <c r="H28925" s="3" t="s">
        <v>79983</v>
      </c>
      <c r="I28925" t="s">
        <v>547</v>
      </c>
      <c r="J28925" t="s">
        <v>79984</v>
      </c>
    </row>
    <row r="28926" spans="1:10" ht="16" x14ac:dyDescent="0.2">
      <c r="A28926" t="s">
        <v>79980</v>
      </c>
      <c r="B28926" t="s">
        <v>2666</v>
      </c>
      <c r="C28926" t="s">
        <v>79985</v>
      </c>
      <c r="D28926">
        <v>2</v>
      </c>
      <c r="E28926" t="s">
        <v>13</v>
      </c>
      <c r="F28926" t="s">
        <v>13</v>
      </c>
      <c r="G28926" t="s">
        <v>79982</v>
      </c>
      <c r="H28926" s="3" t="s">
        <v>79983</v>
      </c>
      <c r="I28926" t="s">
        <v>547</v>
      </c>
      <c r="J28926" t="s">
        <v>79984</v>
      </c>
    </row>
    <row r="28927" spans="1:10" ht="16" x14ac:dyDescent="0.2">
      <c r="A28927" t="s">
        <v>79986</v>
      </c>
      <c r="B28927" t="s">
        <v>29781</v>
      </c>
      <c r="C28927" t="s">
        <v>79987</v>
      </c>
      <c r="D28927">
        <v>1</v>
      </c>
      <c r="E28927" t="s">
        <v>13</v>
      </c>
      <c r="F28927" t="s">
        <v>13</v>
      </c>
      <c r="G28927" t="s">
        <v>79988</v>
      </c>
      <c r="H28927" s="3" t="s">
        <v>79989</v>
      </c>
      <c r="I28927" t="s">
        <v>547</v>
      </c>
      <c r="J28927" t="s">
        <v>79990</v>
      </c>
    </row>
    <row r="28928" spans="1:10" ht="16" x14ac:dyDescent="0.2">
      <c r="A28928" t="s">
        <v>23071</v>
      </c>
      <c r="B28928" t="s">
        <v>79991</v>
      </c>
      <c r="C28928" t="s">
        <v>79992</v>
      </c>
      <c r="D28928">
        <v>5</v>
      </c>
      <c r="E28928" t="s">
        <v>13</v>
      </c>
      <c r="F28928" t="s">
        <v>13</v>
      </c>
      <c r="G28928" t="s">
        <v>79988</v>
      </c>
      <c r="H28928" s="3" t="s">
        <v>79989</v>
      </c>
      <c r="I28928" t="s">
        <v>547</v>
      </c>
      <c r="J28928" t="s">
        <v>23074</v>
      </c>
    </row>
    <row r="28929" spans="1:10" ht="16" x14ac:dyDescent="0.2">
      <c r="A28929" t="s">
        <v>79402</v>
      </c>
      <c r="B28929" t="s">
        <v>40675</v>
      </c>
      <c r="C28929" t="s">
        <v>79993</v>
      </c>
      <c r="D28929">
        <v>1</v>
      </c>
      <c r="E28929" t="s">
        <v>13</v>
      </c>
      <c r="F28929" t="s">
        <v>13</v>
      </c>
      <c r="G28929" t="s">
        <v>79988</v>
      </c>
      <c r="H28929" s="3" t="s">
        <v>79994</v>
      </c>
      <c r="I28929" t="s">
        <v>547</v>
      </c>
      <c r="J28929" t="s">
        <v>79404</v>
      </c>
    </row>
    <row r="28930" spans="1:10" ht="16" x14ac:dyDescent="0.2">
      <c r="A28930" t="s">
        <v>79402</v>
      </c>
      <c r="B28930" t="s">
        <v>23155</v>
      </c>
      <c r="C28930" t="s">
        <v>79995</v>
      </c>
      <c r="D28930">
        <v>3</v>
      </c>
      <c r="E28930" t="s">
        <v>13</v>
      </c>
      <c r="F28930" t="s">
        <v>13</v>
      </c>
      <c r="G28930" t="s">
        <v>79988</v>
      </c>
      <c r="H28930" s="3" t="s">
        <v>79994</v>
      </c>
      <c r="I28930" t="s">
        <v>547</v>
      </c>
      <c r="J28930" t="s">
        <v>79404</v>
      </c>
    </row>
    <row r="28931" spans="1:10" ht="16" x14ac:dyDescent="0.2">
      <c r="A28931" t="s">
        <v>79397</v>
      </c>
      <c r="B28931" t="s">
        <v>23155</v>
      </c>
      <c r="C28931" t="s">
        <v>79995</v>
      </c>
      <c r="D28931">
        <v>2</v>
      </c>
      <c r="E28931" t="s">
        <v>13</v>
      </c>
      <c r="F28931" t="s">
        <v>13</v>
      </c>
      <c r="G28931" t="s">
        <v>79988</v>
      </c>
      <c r="H28931" s="3" t="s">
        <v>79994</v>
      </c>
      <c r="I28931" t="s">
        <v>547</v>
      </c>
      <c r="J28931" t="s">
        <v>79401</v>
      </c>
    </row>
    <row r="28932" spans="1:10" ht="16" x14ac:dyDescent="0.2">
      <c r="A28932" t="s">
        <v>79397</v>
      </c>
      <c r="B28932" t="s">
        <v>40675</v>
      </c>
      <c r="C28932" t="s">
        <v>79993</v>
      </c>
      <c r="D28932">
        <v>1</v>
      </c>
      <c r="E28932" t="s">
        <v>13</v>
      </c>
      <c r="F28932" t="s">
        <v>13</v>
      </c>
      <c r="G28932" t="s">
        <v>79988</v>
      </c>
      <c r="H28932" s="3" t="s">
        <v>79994</v>
      </c>
      <c r="I28932" t="s">
        <v>547</v>
      </c>
      <c r="J28932" t="s">
        <v>79401</v>
      </c>
    </row>
    <row r="28933" spans="1:10" ht="16" x14ac:dyDescent="0.2">
      <c r="A28933" t="s">
        <v>79986</v>
      </c>
      <c r="B28933" t="s">
        <v>79996</v>
      </c>
      <c r="C28933" t="s">
        <v>79997</v>
      </c>
      <c r="D28933">
        <v>2</v>
      </c>
      <c r="E28933" t="s">
        <v>13</v>
      </c>
      <c r="F28933" t="s">
        <v>13</v>
      </c>
      <c r="G28933" t="s">
        <v>79988</v>
      </c>
      <c r="H28933" s="3" t="s">
        <v>79989</v>
      </c>
      <c r="I28933" t="s">
        <v>547</v>
      </c>
      <c r="J28933" t="s">
        <v>79990</v>
      </c>
    </row>
    <row r="28934" spans="1:10" ht="32" x14ac:dyDescent="0.2">
      <c r="A28934" t="s">
        <v>38992</v>
      </c>
      <c r="B28934" t="s">
        <v>79998</v>
      </c>
      <c r="C28934" t="s">
        <v>79999</v>
      </c>
      <c r="D28934">
        <v>4</v>
      </c>
      <c r="E28934" t="s">
        <v>13</v>
      </c>
      <c r="F28934" t="s">
        <v>13</v>
      </c>
      <c r="G28934" t="s">
        <v>80000</v>
      </c>
      <c r="H28934" s="3" t="s">
        <v>80001</v>
      </c>
      <c r="I28934" t="s">
        <v>547</v>
      </c>
      <c r="J28934" t="s">
        <v>38995</v>
      </c>
    </row>
    <row r="28935" spans="1:10" ht="16" x14ac:dyDescent="0.2">
      <c r="A28935" t="s">
        <v>52635</v>
      </c>
      <c r="B28935" t="s">
        <v>80002</v>
      </c>
      <c r="C28935" t="s">
        <v>80003</v>
      </c>
      <c r="D28935">
        <v>2</v>
      </c>
      <c r="E28935" t="s">
        <v>13</v>
      </c>
      <c r="F28935" t="s">
        <v>13</v>
      </c>
      <c r="G28935" t="s">
        <v>80004</v>
      </c>
      <c r="H28935" s="3" t="s">
        <v>80005</v>
      </c>
      <c r="I28935" t="s">
        <v>547</v>
      </c>
      <c r="J28935" t="s">
        <v>52639</v>
      </c>
    </row>
    <row r="28936" spans="1:10" ht="32" x14ac:dyDescent="0.2">
      <c r="A28936" t="s">
        <v>80006</v>
      </c>
      <c r="B28936" t="s">
        <v>9276</v>
      </c>
      <c r="C28936" t="s">
        <v>80007</v>
      </c>
      <c r="D28936">
        <v>1</v>
      </c>
      <c r="E28936" t="s">
        <v>13</v>
      </c>
      <c r="F28936" t="s">
        <v>13</v>
      </c>
      <c r="G28936" t="s">
        <v>80004</v>
      </c>
      <c r="H28936" s="3" t="s">
        <v>80008</v>
      </c>
      <c r="I28936" t="s">
        <v>547</v>
      </c>
      <c r="J28936" t="s">
        <v>80009</v>
      </c>
    </row>
    <row r="28937" spans="1:10" ht="16" x14ac:dyDescent="0.2">
      <c r="A28937" t="s">
        <v>80010</v>
      </c>
      <c r="B28937" t="s">
        <v>32251</v>
      </c>
      <c r="C28937" t="s">
        <v>80011</v>
      </c>
      <c r="D28937">
        <v>1</v>
      </c>
      <c r="E28937" t="s">
        <v>13</v>
      </c>
      <c r="F28937" t="s">
        <v>13</v>
      </c>
      <c r="G28937" t="s">
        <v>80004</v>
      </c>
      <c r="H28937" s="3" t="s">
        <v>80005</v>
      </c>
      <c r="I28937" t="s">
        <v>547</v>
      </c>
      <c r="J28937" t="s">
        <v>80012</v>
      </c>
    </row>
    <row r="28938" spans="1:10" ht="16" x14ac:dyDescent="0.2">
      <c r="A28938" t="s">
        <v>80006</v>
      </c>
      <c r="B28938" t="s">
        <v>12898</v>
      </c>
      <c r="C28938" t="s">
        <v>80013</v>
      </c>
      <c r="D28938">
        <v>2</v>
      </c>
      <c r="E28938" t="s">
        <v>13</v>
      </c>
      <c r="F28938" t="s">
        <v>13</v>
      </c>
      <c r="G28938" t="s">
        <v>80004</v>
      </c>
      <c r="H28938" s="3" t="s">
        <v>80014</v>
      </c>
      <c r="I28938" t="s">
        <v>547</v>
      </c>
      <c r="J28938" t="s">
        <v>80009</v>
      </c>
    </row>
    <row r="28939" spans="1:10" ht="16" x14ac:dyDescent="0.2">
      <c r="A28939" t="s">
        <v>8592</v>
      </c>
      <c r="B28939" t="s">
        <v>80015</v>
      </c>
      <c r="C28939" t="s">
        <v>80016</v>
      </c>
      <c r="D28939">
        <v>4</v>
      </c>
      <c r="E28939" t="s">
        <v>13</v>
      </c>
      <c r="F28939" t="s">
        <v>13</v>
      </c>
      <c r="G28939" t="s">
        <v>80004</v>
      </c>
      <c r="H28939" s="3" t="s">
        <v>80014</v>
      </c>
      <c r="I28939" t="s">
        <v>547</v>
      </c>
      <c r="J28939" t="s">
        <v>8597</v>
      </c>
    </row>
    <row r="28940" spans="1:10" ht="16" x14ac:dyDescent="0.2">
      <c r="A28940" t="s">
        <v>39344</v>
      </c>
      <c r="B28940" t="s">
        <v>16408</v>
      </c>
      <c r="C28940" t="s">
        <v>80017</v>
      </c>
      <c r="D28940">
        <v>1</v>
      </c>
      <c r="E28940" t="s">
        <v>13</v>
      </c>
      <c r="F28940" t="s">
        <v>13</v>
      </c>
      <c r="G28940" t="s">
        <v>80004</v>
      </c>
      <c r="H28940" s="3" t="s">
        <v>80005</v>
      </c>
      <c r="I28940" t="s">
        <v>547</v>
      </c>
      <c r="J28940" t="s">
        <v>39349</v>
      </c>
    </row>
    <row r="28941" spans="1:10" ht="16" x14ac:dyDescent="0.2">
      <c r="A28941" t="s">
        <v>2997</v>
      </c>
      <c r="B28941" t="s">
        <v>80018</v>
      </c>
      <c r="C28941" t="s">
        <v>80019</v>
      </c>
      <c r="D28941">
        <v>2</v>
      </c>
      <c r="E28941" t="s">
        <v>13</v>
      </c>
      <c r="F28941" t="s">
        <v>13</v>
      </c>
      <c r="G28941" t="s">
        <v>80020</v>
      </c>
      <c r="H28941" s="3" t="s">
        <v>80021</v>
      </c>
      <c r="I28941" t="s">
        <v>918</v>
      </c>
      <c r="J28941" t="s">
        <v>3003</v>
      </c>
    </row>
    <row r="28942" spans="1:10" ht="16" x14ac:dyDescent="0.2">
      <c r="A28942" t="s">
        <v>65311</v>
      </c>
      <c r="B28942" t="s">
        <v>80022</v>
      </c>
      <c r="C28942" t="s">
        <v>80023</v>
      </c>
      <c r="D28942">
        <v>4</v>
      </c>
      <c r="E28942" t="s">
        <v>13</v>
      </c>
      <c r="F28942" t="s">
        <v>13</v>
      </c>
      <c r="G28942" t="s">
        <v>80020</v>
      </c>
      <c r="H28942" s="3" t="s">
        <v>80024</v>
      </c>
      <c r="I28942" t="s">
        <v>918</v>
      </c>
      <c r="J28942" t="s">
        <v>65314</v>
      </c>
    </row>
    <row r="28943" spans="1:10" ht="16" x14ac:dyDescent="0.2">
      <c r="A28943" t="s">
        <v>80025</v>
      </c>
      <c r="B28943" t="s">
        <v>38974</v>
      </c>
      <c r="C28943" t="s">
        <v>80026</v>
      </c>
      <c r="D28943">
        <v>1</v>
      </c>
      <c r="E28943" t="s">
        <v>13</v>
      </c>
      <c r="F28943" t="s">
        <v>13</v>
      </c>
      <c r="G28943" t="s">
        <v>80027</v>
      </c>
      <c r="H28943" s="3" t="s">
        <v>80028</v>
      </c>
      <c r="I28943" t="s">
        <v>547</v>
      </c>
      <c r="J28943" t="s">
        <v>80029</v>
      </c>
    </row>
    <row r="28944" spans="1:10" ht="16" x14ac:dyDescent="0.2">
      <c r="A28944" t="s">
        <v>80025</v>
      </c>
      <c r="B28944" t="s">
        <v>80030</v>
      </c>
      <c r="C28944" t="s">
        <v>80031</v>
      </c>
      <c r="D28944">
        <v>3</v>
      </c>
      <c r="E28944" t="s">
        <v>13</v>
      </c>
      <c r="F28944" t="s">
        <v>13</v>
      </c>
      <c r="G28944" t="s">
        <v>80027</v>
      </c>
      <c r="H28944" s="3" t="s">
        <v>80032</v>
      </c>
      <c r="I28944" t="s">
        <v>547</v>
      </c>
      <c r="J28944" t="s">
        <v>80029</v>
      </c>
    </row>
    <row r="28945" spans="1:10" ht="16" x14ac:dyDescent="0.2">
      <c r="A28945" t="s">
        <v>8604</v>
      </c>
      <c r="B28945" t="s">
        <v>80033</v>
      </c>
      <c r="C28945" t="s">
        <v>80034</v>
      </c>
      <c r="D28945">
        <v>6</v>
      </c>
      <c r="E28945" t="s">
        <v>13</v>
      </c>
      <c r="F28945" t="s">
        <v>13</v>
      </c>
      <c r="G28945" t="s">
        <v>80027</v>
      </c>
      <c r="H28945" s="3" t="s">
        <v>80035</v>
      </c>
      <c r="I28945" t="s">
        <v>547</v>
      </c>
      <c r="J28945" t="s">
        <v>8609</v>
      </c>
    </row>
    <row r="28946" spans="1:10" ht="16" x14ac:dyDescent="0.2">
      <c r="A28946" t="s">
        <v>44675</v>
      </c>
      <c r="B28946" t="s">
        <v>80036</v>
      </c>
      <c r="C28946" t="s">
        <v>80037</v>
      </c>
      <c r="D28946">
        <v>1</v>
      </c>
      <c r="E28946" t="s">
        <v>13</v>
      </c>
      <c r="F28946" t="s">
        <v>13</v>
      </c>
      <c r="G28946" t="s">
        <v>80027</v>
      </c>
      <c r="H28946" s="3" t="s">
        <v>80038</v>
      </c>
      <c r="I28946" t="s">
        <v>547</v>
      </c>
      <c r="J28946" t="s">
        <v>44679</v>
      </c>
    </row>
    <row r="28947" spans="1:10" ht="16" x14ac:dyDescent="0.2">
      <c r="A28947" t="s">
        <v>80025</v>
      </c>
      <c r="B28947" t="s">
        <v>4737</v>
      </c>
      <c r="C28947" t="s">
        <v>70710</v>
      </c>
      <c r="D28947">
        <v>4</v>
      </c>
      <c r="E28947" t="s">
        <v>13</v>
      </c>
      <c r="F28947" t="s">
        <v>13</v>
      </c>
      <c r="G28947" t="s">
        <v>80027</v>
      </c>
      <c r="H28947" s="3" t="s">
        <v>80028</v>
      </c>
      <c r="I28947" t="s">
        <v>547</v>
      </c>
      <c r="J28947" t="s">
        <v>80029</v>
      </c>
    </row>
    <row r="28948" spans="1:10" ht="16" x14ac:dyDescent="0.2">
      <c r="A28948" t="s">
        <v>80025</v>
      </c>
      <c r="B28948" t="s">
        <v>2543</v>
      </c>
      <c r="C28948" t="s">
        <v>80039</v>
      </c>
      <c r="D28948">
        <v>2</v>
      </c>
      <c r="E28948" t="s">
        <v>13</v>
      </c>
      <c r="F28948" t="s">
        <v>13</v>
      </c>
      <c r="G28948" t="s">
        <v>80027</v>
      </c>
      <c r="H28948" s="3" t="s">
        <v>80032</v>
      </c>
      <c r="I28948" t="s">
        <v>547</v>
      </c>
      <c r="J28948" t="s">
        <v>80029</v>
      </c>
    </row>
    <row r="28949" spans="1:10" ht="16" x14ac:dyDescent="0.2">
      <c r="A28949" t="s">
        <v>80040</v>
      </c>
      <c r="B28949" t="s">
        <v>29460</v>
      </c>
      <c r="C28949" t="s">
        <v>47305</v>
      </c>
      <c r="D28949">
        <v>1</v>
      </c>
      <c r="E28949" t="s">
        <v>13</v>
      </c>
      <c r="F28949" t="s">
        <v>13</v>
      </c>
      <c r="G28949" t="s">
        <v>80041</v>
      </c>
      <c r="H28949" s="3" t="s">
        <v>80042</v>
      </c>
      <c r="I28949" t="s">
        <v>547</v>
      </c>
      <c r="J28949" t="s">
        <v>80043</v>
      </c>
    </row>
    <row r="28950" spans="1:10" ht="16" x14ac:dyDescent="0.2">
      <c r="A28950" t="s">
        <v>80040</v>
      </c>
      <c r="B28950" t="s">
        <v>80044</v>
      </c>
      <c r="C28950" t="s">
        <v>80045</v>
      </c>
      <c r="D28950">
        <v>2</v>
      </c>
      <c r="E28950" t="s">
        <v>13</v>
      </c>
      <c r="F28950" t="s">
        <v>13</v>
      </c>
      <c r="G28950" t="s">
        <v>80041</v>
      </c>
      <c r="H28950" s="3" t="s">
        <v>80046</v>
      </c>
      <c r="I28950" t="s">
        <v>547</v>
      </c>
      <c r="J28950" t="s">
        <v>80043</v>
      </c>
    </row>
    <row r="28951" spans="1:10" ht="16" x14ac:dyDescent="0.2">
      <c r="A28951" t="s">
        <v>47980</v>
      </c>
      <c r="B28951" t="s">
        <v>39015</v>
      </c>
      <c r="C28951" t="s">
        <v>47931</v>
      </c>
      <c r="D28951">
        <v>1</v>
      </c>
      <c r="E28951" t="s">
        <v>13</v>
      </c>
      <c r="F28951" t="s">
        <v>13</v>
      </c>
      <c r="G28951" t="s">
        <v>80047</v>
      </c>
      <c r="H28951" s="3" t="s">
        <v>80048</v>
      </c>
      <c r="I28951" t="s">
        <v>547</v>
      </c>
      <c r="J28951" t="s">
        <v>47981</v>
      </c>
    </row>
    <row r="28952" spans="1:10" ht="16" x14ac:dyDescent="0.2">
      <c r="A28952" t="s">
        <v>48768</v>
      </c>
      <c r="B28952" t="s">
        <v>17507</v>
      </c>
      <c r="C28952" t="s">
        <v>80049</v>
      </c>
      <c r="D28952">
        <v>1</v>
      </c>
      <c r="E28952" t="s">
        <v>13</v>
      </c>
      <c r="F28952" t="s">
        <v>13</v>
      </c>
      <c r="G28952" t="s">
        <v>80047</v>
      </c>
      <c r="H28952" s="3" t="s">
        <v>80050</v>
      </c>
      <c r="I28952" t="s">
        <v>547</v>
      </c>
      <c r="J28952" t="s">
        <v>48770</v>
      </c>
    </row>
    <row r="28953" spans="1:10" ht="16" x14ac:dyDescent="0.2">
      <c r="A28953" t="s">
        <v>47921</v>
      </c>
      <c r="B28953" t="s">
        <v>39015</v>
      </c>
      <c r="C28953" t="s">
        <v>47931</v>
      </c>
      <c r="D28953">
        <v>1</v>
      </c>
      <c r="E28953" t="s">
        <v>13</v>
      </c>
      <c r="F28953" t="s">
        <v>13</v>
      </c>
      <c r="G28953" t="s">
        <v>80047</v>
      </c>
      <c r="H28953" s="3" t="s">
        <v>80051</v>
      </c>
      <c r="I28953" t="s">
        <v>547</v>
      </c>
      <c r="J28953" t="s">
        <v>47923</v>
      </c>
    </row>
    <row r="28954" spans="1:10" ht="16" x14ac:dyDescent="0.2">
      <c r="A28954" t="s">
        <v>48768</v>
      </c>
      <c r="B28954" t="s">
        <v>80052</v>
      </c>
      <c r="C28954" t="s">
        <v>80053</v>
      </c>
      <c r="D28954">
        <v>2</v>
      </c>
      <c r="E28954" t="s">
        <v>13</v>
      </c>
      <c r="F28954" t="s">
        <v>13</v>
      </c>
      <c r="G28954" t="s">
        <v>80047</v>
      </c>
      <c r="H28954" s="3" t="s">
        <v>80050</v>
      </c>
      <c r="I28954" t="s">
        <v>547</v>
      </c>
      <c r="J28954" t="s">
        <v>48770</v>
      </c>
    </row>
    <row r="28955" spans="1:10" ht="16" x14ac:dyDescent="0.2">
      <c r="A28955" t="s">
        <v>17878</v>
      </c>
      <c r="B28955" t="s">
        <v>16572</v>
      </c>
      <c r="C28955" t="s">
        <v>16573</v>
      </c>
      <c r="D28955">
        <v>2</v>
      </c>
      <c r="E28955" t="s">
        <v>13</v>
      </c>
      <c r="F28955" t="s">
        <v>13</v>
      </c>
      <c r="G28955" t="s">
        <v>80054</v>
      </c>
      <c r="H28955" s="3" t="s">
        <v>80055</v>
      </c>
      <c r="I28955" t="s">
        <v>547</v>
      </c>
      <c r="J28955" t="s">
        <v>17882</v>
      </c>
    </row>
    <row r="28956" spans="1:10" ht="16" x14ac:dyDescent="0.2">
      <c r="A28956" t="s">
        <v>80056</v>
      </c>
      <c r="B28956" t="s">
        <v>47964</v>
      </c>
      <c r="C28956" t="s">
        <v>80057</v>
      </c>
      <c r="D28956">
        <v>4</v>
      </c>
      <c r="E28956" t="s">
        <v>13</v>
      </c>
      <c r="F28956" t="s">
        <v>13</v>
      </c>
      <c r="G28956" t="s">
        <v>80058</v>
      </c>
      <c r="H28956" s="3" t="s">
        <v>80059</v>
      </c>
      <c r="I28956" t="s">
        <v>547</v>
      </c>
      <c r="J28956" t="s">
        <v>80060</v>
      </c>
    </row>
    <row r="28957" spans="1:10" ht="16" x14ac:dyDescent="0.2">
      <c r="A28957" t="s">
        <v>80056</v>
      </c>
      <c r="B28957" t="s">
        <v>14694</v>
      </c>
      <c r="C28957" t="s">
        <v>80061</v>
      </c>
      <c r="D28957">
        <v>2</v>
      </c>
      <c r="E28957" t="s">
        <v>13</v>
      </c>
      <c r="F28957" t="s">
        <v>13</v>
      </c>
      <c r="G28957" t="s">
        <v>80058</v>
      </c>
      <c r="H28957" s="3" t="s">
        <v>80059</v>
      </c>
      <c r="I28957" t="s">
        <v>547</v>
      </c>
      <c r="J28957" t="s">
        <v>80060</v>
      </c>
    </row>
    <row r="28958" spans="1:10" ht="16" x14ac:dyDescent="0.2">
      <c r="A28958" t="s">
        <v>80056</v>
      </c>
      <c r="B28958" t="s">
        <v>80062</v>
      </c>
      <c r="C28958" t="s">
        <v>80063</v>
      </c>
      <c r="D28958">
        <v>1</v>
      </c>
      <c r="E28958" t="s">
        <v>13</v>
      </c>
      <c r="F28958" t="s">
        <v>13</v>
      </c>
      <c r="G28958" t="s">
        <v>80058</v>
      </c>
      <c r="H28958" s="3" t="s">
        <v>80059</v>
      </c>
      <c r="I28958" t="s">
        <v>547</v>
      </c>
      <c r="J28958" t="s">
        <v>80060</v>
      </c>
    </row>
    <row r="28959" spans="1:10" ht="16" x14ac:dyDescent="0.2">
      <c r="A28959" t="s">
        <v>80056</v>
      </c>
      <c r="B28959" t="s">
        <v>80064</v>
      </c>
      <c r="C28959" t="s">
        <v>80065</v>
      </c>
      <c r="D28959">
        <v>3</v>
      </c>
      <c r="E28959" t="s">
        <v>13</v>
      </c>
      <c r="F28959" t="s">
        <v>13</v>
      </c>
      <c r="G28959" t="s">
        <v>80058</v>
      </c>
      <c r="H28959" s="3" t="s">
        <v>80059</v>
      </c>
      <c r="I28959" t="s">
        <v>547</v>
      </c>
      <c r="J28959" t="s">
        <v>80060</v>
      </c>
    </row>
    <row r="28960" spans="1:10" ht="16" x14ac:dyDescent="0.2">
      <c r="A28960" t="s">
        <v>26210</v>
      </c>
      <c r="B28960" t="s">
        <v>80066</v>
      </c>
      <c r="C28960" t="s">
        <v>80067</v>
      </c>
      <c r="D28960">
        <v>1</v>
      </c>
      <c r="E28960" t="s">
        <v>13</v>
      </c>
      <c r="F28960" t="s">
        <v>13</v>
      </c>
      <c r="G28960" t="s">
        <v>80068</v>
      </c>
      <c r="H28960" s="3" t="s">
        <v>80069</v>
      </c>
      <c r="I28960" t="s">
        <v>547</v>
      </c>
      <c r="J28960" t="s">
        <v>26215</v>
      </c>
    </row>
    <row r="28961" spans="1:10" ht="16" x14ac:dyDescent="0.2">
      <c r="A28961" t="s">
        <v>23196</v>
      </c>
      <c r="B28961" t="s">
        <v>53920</v>
      </c>
      <c r="C28961" t="s">
        <v>80070</v>
      </c>
      <c r="D28961">
        <v>2</v>
      </c>
      <c r="E28961" t="s">
        <v>13</v>
      </c>
      <c r="F28961" t="s">
        <v>13</v>
      </c>
      <c r="G28961" t="s">
        <v>80071</v>
      </c>
      <c r="H28961" s="3" t="s">
        <v>80072</v>
      </c>
      <c r="I28961" t="s">
        <v>547</v>
      </c>
      <c r="J28961" t="s">
        <v>23201</v>
      </c>
    </row>
    <row r="28962" spans="1:10" ht="16" x14ac:dyDescent="0.2">
      <c r="A28962" t="s">
        <v>23071</v>
      </c>
      <c r="B28962" t="s">
        <v>53920</v>
      </c>
      <c r="C28962" t="s">
        <v>80070</v>
      </c>
      <c r="D28962">
        <v>3</v>
      </c>
      <c r="E28962" t="s">
        <v>13</v>
      </c>
      <c r="F28962" t="s">
        <v>13</v>
      </c>
      <c r="G28962" t="s">
        <v>80071</v>
      </c>
      <c r="H28962" s="3" t="s">
        <v>80072</v>
      </c>
      <c r="I28962" t="s">
        <v>547</v>
      </c>
      <c r="J28962" t="s">
        <v>23074</v>
      </c>
    </row>
    <row r="28963" spans="1:10" ht="16" x14ac:dyDescent="0.2">
      <c r="A28963" t="s">
        <v>9006</v>
      </c>
      <c r="B28963" t="s">
        <v>16568</v>
      </c>
      <c r="C28963" t="s">
        <v>80073</v>
      </c>
      <c r="D28963">
        <v>5</v>
      </c>
      <c r="E28963" t="s">
        <v>13</v>
      </c>
      <c r="F28963" t="s">
        <v>13</v>
      </c>
      <c r="G28963" t="s">
        <v>80071</v>
      </c>
      <c r="H28963" s="3" t="s">
        <v>80074</v>
      </c>
      <c r="I28963" t="s">
        <v>547</v>
      </c>
      <c r="J28963" t="s">
        <v>9011</v>
      </c>
    </row>
    <row r="28964" spans="1:10" ht="32" x14ac:dyDescent="0.2">
      <c r="A28964" t="s">
        <v>23196</v>
      </c>
      <c r="B28964" t="s">
        <v>23075</v>
      </c>
      <c r="C28964" t="s">
        <v>23076</v>
      </c>
      <c r="D28964">
        <v>1</v>
      </c>
      <c r="E28964" t="s">
        <v>13</v>
      </c>
      <c r="F28964" t="s">
        <v>13</v>
      </c>
      <c r="G28964" t="s">
        <v>80075</v>
      </c>
      <c r="H28964" s="3" t="s">
        <v>80076</v>
      </c>
      <c r="I28964" t="s">
        <v>547</v>
      </c>
      <c r="J28964" t="s">
        <v>23201</v>
      </c>
    </row>
    <row r="28965" spans="1:10" ht="16" x14ac:dyDescent="0.2">
      <c r="A28965" t="s">
        <v>17401</v>
      </c>
      <c r="B28965" t="s">
        <v>9305</v>
      </c>
      <c r="C28965" t="s">
        <v>80077</v>
      </c>
      <c r="D28965">
        <v>2</v>
      </c>
      <c r="E28965" t="s">
        <v>13</v>
      </c>
      <c r="F28965" t="s">
        <v>13</v>
      </c>
      <c r="G28965" t="s">
        <v>80078</v>
      </c>
      <c r="H28965" s="3" t="s">
        <v>80079</v>
      </c>
      <c r="I28965" t="s">
        <v>547</v>
      </c>
      <c r="J28965" t="s">
        <v>17405</v>
      </c>
    </row>
    <row r="28966" spans="1:10" ht="16" x14ac:dyDescent="0.2">
      <c r="A28966" t="s">
        <v>8586</v>
      </c>
      <c r="B28966" t="s">
        <v>8066</v>
      </c>
      <c r="C28966" t="s">
        <v>8067</v>
      </c>
      <c r="D28966">
        <v>1</v>
      </c>
      <c r="E28966" t="s">
        <v>13</v>
      </c>
      <c r="F28966" t="s">
        <v>13</v>
      </c>
      <c r="G28966" t="s">
        <v>80080</v>
      </c>
      <c r="H28966" s="3" t="s">
        <v>80081</v>
      </c>
      <c r="I28966" t="s">
        <v>547</v>
      </c>
      <c r="J28966" t="s">
        <v>8591</v>
      </c>
    </row>
    <row r="28967" spans="1:10" ht="16" x14ac:dyDescent="0.2">
      <c r="A28967" t="s">
        <v>47447</v>
      </c>
      <c r="B28967" t="s">
        <v>80082</v>
      </c>
      <c r="C28967" t="s">
        <v>80083</v>
      </c>
      <c r="D28967">
        <v>1</v>
      </c>
      <c r="E28967" t="s">
        <v>13</v>
      </c>
      <c r="F28967" t="s">
        <v>13</v>
      </c>
      <c r="G28967" t="s">
        <v>80084</v>
      </c>
      <c r="H28967" s="3" t="s">
        <v>80085</v>
      </c>
      <c r="I28967" t="s">
        <v>547</v>
      </c>
      <c r="J28967" t="s">
        <v>47451</v>
      </c>
    </row>
    <row r="28968" spans="1:10" ht="16" x14ac:dyDescent="0.2">
      <c r="A28968" t="s">
        <v>61231</v>
      </c>
      <c r="B28968" t="s">
        <v>80086</v>
      </c>
      <c r="C28968" t="s">
        <v>80087</v>
      </c>
      <c r="D28968">
        <v>1</v>
      </c>
      <c r="E28968" t="s">
        <v>13</v>
      </c>
      <c r="F28968" t="s">
        <v>13</v>
      </c>
      <c r="G28968" t="s">
        <v>80088</v>
      </c>
      <c r="H28968" s="3" t="s">
        <v>80089</v>
      </c>
      <c r="I28968" t="s">
        <v>106</v>
      </c>
      <c r="J28968" t="s">
        <v>61236</v>
      </c>
    </row>
    <row r="28969" spans="1:10" ht="16" x14ac:dyDescent="0.2">
      <c r="A28969" t="s">
        <v>59812</v>
      </c>
      <c r="B28969" t="s">
        <v>80090</v>
      </c>
      <c r="C28969" t="s">
        <v>80091</v>
      </c>
      <c r="D28969">
        <v>1</v>
      </c>
      <c r="E28969" t="s">
        <v>13</v>
      </c>
      <c r="F28969" t="s">
        <v>13</v>
      </c>
      <c r="G28969" t="s">
        <v>80092</v>
      </c>
      <c r="H28969" s="3" t="s">
        <v>80093</v>
      </c>
      <c r="I28969" t="s">
        <v>106</v>
      </c>
      <c r="J28969" t="s">
        <v>59817</v>
      </c>
    </row>
    <row r="28970" spans="1:10" ht="16" x14ac:dyDescent="0.2">
      <c r="A28970" t="s">
        <v>60571</v>
      </c>
      <c r="B28970" t="s">
        <v>80090</v>
      </c>
      <c r="C28970" t="s">
        <v>80091</v>
      </c>
      <c r="D28970">
        <v>1</v>
      </c>
      <c r="E28970" t="s">
        <v>13</v>
      </c>
      <c r="F28970" t="s">
        <v>13</v>
      </c>
      <c r="G28970" t="s">
        <v>80092</v>
      </c>
      <c r="H28970" s="3" t="s">
        <v>80093</v>
      </c>
      <c r="I28970" t="s">
        <v>106</v>
      </c>
      <c r="J28970" t="s">
        <v>60572</v>
      </c>
    </row>
    <row r="28971" spans="1:10" ht="16" x14ac:dyDescent="0.2">
      <c r="A28971" t="s">
        <v>60578</v>
      </c>
      <c r="B28971" t="s">
        <v>80090</v>
      </c>
      <c r="C28971" t="s">
        <v>80091</v>
      </c>
      <c r="D28971">
        <v>1</v>
      </c>
      <c r="E28971" t="s">
        <v>13</v>
      </c>
      <c r="F28971" t="s">
        <v>13</v>
      </c>
      <c r="G28971" t="s">
        <v>80092</v>
      </c>
      <c r="H28971" s="3" t="s">
        <v>80093</v>
      </c>
      <c r="I28971" t="s">
        <v>106</v>
      </c>
      <c r="J28971" t="s">
        <v>60579</v>
      </c>
    </row>
    <row r="28972" spans="1:10" ht="16" x14ac:dyDescent="0.2">
      <c r="A28972" t="s">
        <v>3874</v>
      </c>
      <c r="B28972" t="s">
        <v>80094</v>
      </c>
      <c r="C28972" t="s">
        <v>80095</v>
      </c>
      <c r="D28972">
        <v>2</v>
      </c>
      <c r="E28972" t="s">
        <v>13</v>
      </c>
      <c r="F28972" t="s">
        <v>13</v>
      </c>
      <c r="G28972" t="s">
        <v>80096</v>
      </c>
      <c r="H28972" s="3" t="s">
        <v>80097</v>
      </c>
      <c r="I28972" t="s">
        <v>714</v>
      </c>
      <c r="J28972" t="s">
        <v>3878</v>
      </c>
    </row>
    <row r="28973" spans="1:10" ht="16" x14ac:dyDescent="0.2">
      <c r="A28973" t="s">
        <v>43616</v>
      </c>
      <c r="B28973" t="s">
        <v>80098</v>
      </c>
      <c r="C28973" t="s">
        <v>80099</v>
      </c>
      <c r="D28973">
        <v>1</v>
      </c>
      <c r="E28973" t="s">
        <v>13</v>
      </c>
      <c r="F28973" t="s">
        <v>13</v>
      </c>
      <c r="G28973" t="s">
        <v>80100</v>
      </c>
      <c r="H28973" s="3" t="s">
        <v>80101</v>
      </c>
      <c r="I28973" t="s">
        <v>3086</v>
      </c>
      <c r="J28973" t="s">
        <v>43620</v>
      </c>
    </row>
    <row r="28974" spans="1:10" ht="16" x14ac:dyDescent="0.2">
      <c r="A28974" t="s">
        <v>34153</v>
      </c>
      <c r="B28974" t="s">
        <v>80102</v>
      </c>
      <c r="C28974" t="s">
        <v>80103</v>
      </c>
      <c r="D28974">
        <v>3</v>
      </c>
      <c r="E28974" t="s">
        <v>13</v>
      </c>
      <c r="F28974" t="s">
        <v>13</v>
      </c>
      <c r="G28974" t="s">
        <v>80104</v>
      </c>
      <c r="H28974" s="3" t="s">
        <v>80105</v>
      </c>
      <c r="I28974" t="s">
        <v>62</v>
      </c>
      <c r="J28974" t="s">
        <v>33807</v>
      </c>
    </row>
    <row r="28975" spans="1:10" ht="16" x14ac:dyDescent="0.2">
      <c r="A28975" t="s">
        <v>31988</v>
      </c>
      <c r="B28975" t="s">
        <v>80106</v>
      </c>
      <c r="C28975" t="s">
        <v>80107</v>
      </c>
      <c r="D28975">
        <v>3</v>
      </c>
      <c r="E28975" t="s">
        <v>13</v>
      </c>
      <c r="F28975" t="s">
        <v>13</v>
      </c>
      <c r="G28975" t="s">
        <v>80108</v>
      </c>
      <c r="H28975" s="3" t="s">
        <v>80109</v>
      </c>
      <c r="I28975" t="s">
        <v>62</v>
      </c>
      <c r="J28975" t="s">
        <v>31992</v>
      </c>
    </row>
    <row r="28976" spans="1:10" ht="32" x14ac:dyDescent="0.2">
      <c r="A28976" t="s">
        <v>33176</v>
      </c>
      <c r="B28976" t="s">
        <v>80110</v>
      </c>
      <c r="C28976" t="s">
        <v>80111</v>
      </c>
      <c r="D28976">
        <v>8</v>
      </c>
      <c r="E28976" t="s">
        <v>13</v>
      </c>
      <c r="F28976" t="s">
        <v>13</v>
      </c>
      <c r="G28976" t="s">
        <v>80112</v>
      </c>
      <c r="H28976" s="3" t="s">
        <v>80113</v>
      </c>
      <c r="I28976" t="s">
        <v>62</v>
      </c>
      <c r="J28976" t="s">
        <v>33180</v>
      </c>
    </row>
    <row r="28977" spans="1:10" ht="32" x14ac:dyDescent="0.2">
      <c r="A28977" t="s">
        <v>37558</v>
      </c>
      <c r="B28977" t="s">
        <v>80114</v>
      </c>
      <c r="C28977" t="s">
        <v>80115</v>
      </c>
      <c r="D28977">
        <v>6</v>
      </c>
      <c r="E28977" t="s">
        <v>13</v>
      </c>
      <c r="F28977" t="s">
        <v>13</v>
      </c>
      <c r="G28977" t="s">
        <v>80112</v>
      </c>
      <c r="H28977" s="3" t="s">
        <v>80116</v>
      </c>
      <c r="I28977" t="s">
        <v>62</v>
      </c>
      <c r="J28977" t="s">
        <v>37563</v>
      </c>
    </row>
    <row r="28978" spans="1:10" ht="32" x14ac:dyDescent="0.2">
      <c r="A28978" t="s">
        <v>33176</v>
      </c>
      <c r="B28978" t="s">
        <v>80117</v>
      </c>
      <c r="C28978" t="s">
        <v>80118</v>
      </c>
      <c r="D28978">
        <v>3</v>
      </c>
      <c r="E28978" t="s">
        <v>13</v>
      </c>
      <c r="F28978" t="s">
        <v>13</v>
      </c>
      <c r="G28978" t="s">
        <v>80112</v>
      </c>
      <c r="H28978" s="3" t="s">
        <v>80113</v>
      </c>
      <c r="I28978" t="s">
        <v>62</v>
      </c>
      <c r="J28978" t="s">
        <v>33180</v>
      </c>
    </row>
    <row r="28979" spans="1:10" ht="32" x14ac:dyDescent="0.2">
      <c r="A28979" t="s">
        <v>54916</v>
      </c>
      <c r="B28979" t="s">
        <v>80119</v>
      </c>
      <c r="C28979" t="s">
        <v>80120</v>
      </c>
      <c r="D28979">
        <v>2</v>
      </c>
      <c r="E28979" t="s">
        <v>13</v>
      </c>
      <c r="F28979" t="s">
        <v>13</v>
      </c>
      <c r="G28979" t="s">
        <v>80112</v>
      </c>
      <c r="H28979" s="3" t="s">
        <v>80121</v>
      </c>
      <c r="I28979" t="s">
        <v>62</v>
      </c>
      <c r="J28979" t="s">
        <v>54920</v>
      </c>
    </row>
    <row r="28980" spans="1:10" ht="48" x14ac:dyDescent="0.2">
      <c r="A28980" t="s">
        <v>55527</v>
      </c>
      <c r="B28980" t="s">
        <v>31506</v>
      </c>
      <c r="C28980" t="s">
        <v>31507</v>
      </c>
      <c r="D28980">
        <v>3</v>
      </c>
      <c r="E28980" t="s">
        <v>13</v>
      </c>
      <c r="F28980" t="s">
        <v>13</v>
      </c>
      <c r="G28980" t="s">
        <v>80112</v>
      </c>
      <c r="H28980" s="3" t="s">
        <v>80122</v>
      </c>
      <c r="I28980" t="s">
        <v>62</v>
      </c>
      <c r="J28980" t="s">
        <v>55532</v>
      </c>
    </row>
    <row r="28981" spans="1:10" ht="16" x14ac:dyDescent="0.2">
      <c r="A28981" t="s">
        <v>37558</v>
      </c>
      <c r="B28981" t="s">
        <v>80123</v>
      </c>
      <c r="C28981" t="s">
        <v>80124</v>
      </c>
      <c r="D28981">
        <v>1</v>
      </c>
      <c r="E28981" t="s">
        <v>13</v>
      </c>
      <c r="F28981" t="s">
        <v>13</v>
      </c>
      <c r="G28981" t="s">
        <v>80112</v>
      </c>
      <c r="H28981" s="3" t="s">
        <v>80125</v>
      </c>
      <c r="I28981" t="s">
        <v>62</v>
      </c>
      <c r="J28981" t="s">
        <v>37563</v>
      </c>
    </row>
    <row r="28982" spans="1:10" ht="16" x14ac:dyDescent="0.2">
      <c r="A28982" t="s">
        <v>54916</v>
      </c>
      <c r="B28982" t="s">
        <v>80126</v>
      </c>
      <c r="C28982" t="s">
        <v>80127</v>
      </c>
      <c r="D28982">
        <v>1</v>
      </c>
      <c r="E28982" t="s">
        <v>13</v>
      </c>
      <c r="F28982" t="s">
        <v>13</v>
      </c>
      <c r="G28982" t="s">
        <v>80112</v>
      </c>
      <c r="H28982" s="3" t="s">
        <v>80128</v>
      </c>
      <c r="I28982" t="s">
        <v>62</v>
      </c>
      <c r="J28982" t="s">
        <v>54920</v>
      </c>
    </row>
    <row r="28983" spans="1:10" ht="48" x14ac:dyDescent="0.2">
      <c r="A28983" t="s">
        <v>33176</v>
      </c>
      <c r="B28983" t="s">
        <v>80129</v>
      </c>
      <c r="C28983" t="s">
        <v>80130</v>
      </c>
      <c r="D28983">
        <v>9</v>
      </c>
      <c r="E28983" t="s">
        <v>13</v>
      </c>
      <c r="F28983" t="s">
        <v>13</v>
      </c>
      <c r="G28983" t="s">
        <v>80112</v>
      </c>
      <c r="H28983" s="3" t="s">
        <v>80131</v>
      </c>
      <c r="I28983" t="s">
        <v>62</v>
      </c>
      <c r="J28983" t="s">
        <v>33180</v>
      </c>
    </row>
    <row r="28984" spans="1:10" ht="16" x14ac:dyDescent="0.2">
      <c r="A28984" t="s">
        <v>37558</v>
      </c>
      <c r="B28984" t="s">
        <v>80132</v>
      </c>
      <c r="C28984" t="s">
        <v>80133</v>
      </c>
      <c r="D28984">
        <v>4</v>
      </c>
      <c r="E28984" t="s">
        <v>13</v>
      </c>
      <c r="F28984" t="s">
        <v>13</v>
      </c>
      <c r="G28984" t="s">
        <v>80112</v>
      </c>
      <c r="H28984" s="3" t="s">
        <v>80125</v>
      </c>
      <c r="I28984" t="s">
        <v>62</v>
      </c>
      <c r="J28984" t="s">
        <v>37563</v>
      </c>
    </row>
    <row r="28985" spans="1:10" ht="16" x14ac:dyDescent="0.2">
      <c r="A28985" t="s">
        <v>54916</v>
      </c>
      <c r="B28985" t="s">
        <v>80134</v>
      </c>
      <c r="C28985" t="s">
        <v>80135</v>
      </c>
      <c r="D28985">
        <v>3</v>
      </c>
      <c r="E28985" t="s">
        <v>13</v>
      </c>
      <c r="F28985" t="s">
        <v>13</v>
      </c>
      <c r="G28985" t="s">
        <v>80112</v>
      </c>
      <c r="H28985" s="3" t="s">
        <v>80128</v>
      </c>
      <c r="I28985" t="s">
        <v>62</v>
      </c>
      <c r="J28985" t="s">
        <v>54920</v>
      </c>
    </row>
    <row r="28986" spans="1:10" ht="16" x14ac:dyDescent="0.2">
      <c r="A28986" t="s">
        <v>37558</v>
      </c>
      <c r="B28986" t="s">
        <v>80136</v>
      </c>
      <c r="C28986" t="s">
        <v>80137</v>
      </c>
      <c r="D28986">
        <v>2</v>
      </c>
      <c r="E28986" t="s">
        <v>13</v>
      </c>
      <c r="F28986" t="s">
        <v>13</v>
      </c>
      <c r="G28986" t="s">
        <v>80112</v>
      </c>
      <c r="H28986" s="3" t="s">
        <v>80125</v>
      </c>
      <c r="I28986" t="s">
        <v>62</v>
      </c>
      <c r="J28986" t="s">
        <v>37563</v>
      </c>
    </row>
    <row r="28987" spans="1:10" ht="16" x14ac:dyDescent="0.2">
      <c r="A28987" t="s">
        <v>80138</v>
      </c>
      <c r="B28987" t="s">
        <v>80139</v>
      </c>
      <c r="C28987" t="s">
        <v>80140</v>
      </c>
      <c r="D28987">
        <v>2</v>
      </c>
      <c r="E28987" t="s">
        <v>13</v>
      </c>
      <c r="F28987" t="s">
        <v>13</v>
      </c>
      <c r="G28987" t="s">
        <v>80112</v>
      </c>
      <c r="H28987" s="3" t="s">
        <v>80128</v>
      </c>
      <c r="I28987" t="s">
        <v>62</v>
      </c>
      <c r="J28987" t="s">
        <v>80141</v>
      </c>
    </row>
    <row r="28988" spans="1:10" ht="16" x14ac:dyDescent="0.2">
      <c r="A28988" t="s">
        <v>54916</v>
      </c>
      <c r="B28988" t="s">
        <v>55571</v>
      </c>
      <c r="C28988" t="s">
        <v>55572</v>
      </c>
      <c r="D28988">
        <v>4</v>
      </c>
      <c r="E28988" t="s">
        <v>13</v>
      </c>
      <c r="F28988" t="s">
        <v>13</v>
      </c>
      <c r="G28988" t="s">
        <v>80112</v>
      </c>
      <c r="H28988" s="3" t="s">
        <v>80128</v>
      </c>
      <c r="I28988" t="s">
        <v>62</v>
      </c>
      <c r="J28988" t="s">
        <v>54920</v>
      </c>
    </row>
    <row r="28989" spans="1:10" ht="16" x14ac:dyDescent="0.2">
      <c r="A28989" t="s">
        <v>23305</v>
      </c>
      <c r="B28989" t="s">
        <v>80142</v>
      </c>
      <c r="C28989" t="s">
        <v>80143</v>
      </c>
      <c r="D28989">
        <v>2</v>
      </c>
      <c r="E28989" t="s">
        <v>13</v>
      </c>
      <c r="F28989" t="s">
        <v>13</v>
      </c>
      <c r="G28989" t="s">
        <v>80112</v>
      </c>
      <c r="H28989" s="3" t="s">
        <v>80144</v>
      </c>
      <c r="I28989" t="s">
        <v>62</v>
      </c>
      <c r="J28989" t="s">
        <v>23306</v>
      </c>
    </row>
    <row r="28990" spans="1:10" ht="32" x14ac:dyDescent="0.2">
      <c r="A28990" t="s">
        <v>54916</v>
      </c>
      <c r="B28990" t="s">
        <v>55560</v>
      </c>
      <c r="C28990" t="s">
        <v>55561</v>
      </c>
      <c r="D28990">
        <v>7</v>
      </c>
      <c r="E28990" t="s">
        <v>13</v>
      </c>
      <c r="F28990" t="s">
        <v>13</v>
      </c>
      <c r="G28990" t="s">
        <v>80112</v>
      </c>
      <c r="H28990" s="3" t="s">
        <v>80121</v>
      </c>
      <c r="I28990" t="s">
        <v>62</v>
      </c>
      <c r="J28990" t="s">
        <v>54920</v>
      </c>
    </row>
    <row r="28991" spans="1:10" ht="16" x14ac:dyDescent="0.2">
      <c r="A28991" t="s">
        <v>37558</v>
      </c>
      <c r="B28991" t="s">
        <v>22621</v>
      </c>
      <c r="C28991" t="s">
        <v>80145</v>
      </c>
      <c r="D28991">
        <v>5</v>
      </c>
      <c r="E28991" t="s">
        <v>13</v>
      </c>
      <c r="F28991" t="s">
        <v>13</v>
      </c>
      <c r="G28991" t="s">
        <v>80112</v>
      </c>
      <c r="H28991" s="3" t="s">
        <v>80125</v>
      </c>
      <c r="I28991" t="s">
        <v>62</v>
      </c>
      <c r="J28991" t="s">
        <v>37563</v>
      </c>
    </row>
    <row r="28992" spans="1:10" ht="16" x14ac:dyDescent="0.2">
      <c r="A28992" t="s">
        <v>80138</v>
      </c>
      <c r="B28992" t="s">
        <v>80146</v>
      </c>
      <c r="C28992" t="s">
        <v>80147</v>
      </c>
      <c r="D28992">
        <v>1</v>
      </c>
      <c r="E28992" t="s">
        <v>13</v>
      </c>
      <c r="F28992" t="s">
        <v>13</v>
      </c>
      <c r="G28992" t="s">
        <v>80112</v>
      </c>
      <c r="H28992" s="3" t="s">
        <v>80128</v>
      </c>
      <c r="I28992" t="s">
        <v>62</v>
      </c>
      <c r="J28992" t="s">
        <v>80141</v>
      </c>
    </row>
    <row r="28993" spans="1:10" ht="16" x14ac:dyDescent="0.2">
      <c r="A28993" t="s">
        <v>37180</v>
      </c>
      <c r="B28993" t="s">
        <v>80126</v>
      </c>
      <c r="C28993" t="s">
        <v>80127</v>
      </c>
      <c r="D28993">
        <v>1</v>
      </c>
      <c r="E28993" t="s">
        <v>78814</v>
      </c>
      <c r="F28993" t="s">
        <v>13</v>
      </c>
      <c r="G28993" t="s">
        <v>80148</v>
      </c>
      <c r="H28993" s="3" t="s">
        <v>80149</v>
      </c>
      <c r="I28993" t="s">
        <v>62</v>
      </c>
      <c r="J28993" t="s">
        <v>37184</v>
      </c>
    </row>
    <row r="28994" spans="1:10" ht="32" x14ac:dyDescent="0.2">
      <c r="A28994" t="s">
        <v>80150</v>
      </c>
      <c r="B28994" t="s">
        <v>80151</v>
      </c>
      <c r="C28994" t="s">
        <v>80152</v>
      </c>
      <c r="D28994">
        <v>1</v>
      </c>
      <c r="E28994" t="s">
        <v>78814</v>
      </c>
      <c r="F28994" t="s">
        <v>13</v>
      </c>
      <c r="G28994" t="s">
        <v>80148</v>
      </c>
      <c r="H28994" s="3" t="s">
        <v>80153</v>
      </c>
      <c r="I28994" t="s">
        <v>62</v>
      </c>
      <c r="J28994" t="s">
        <v>80154</v>
      </c>
    </row>
    <row r="28995" spans="1:10" ht="16" x14ac:dyDescent="0.2">
      <c r="A28995" t="s">
        <v>36047</v>
      </c>
      <c r="B28995" t="s">
        <v>80155</v>
      </c>
      <c r="C28995" t="s">
        <v>80156</v>
      </c>
      <c r="D28995">
        <v>4</v>
      </c>
      <c r="E28995" t="s">
        <v>78814</v>
      </c>
      <c r="F28995" t="s">
        <v>13</v>
      </c>
      <c r="G28995" t="s">
        <v>80148</v>
      </c>
      <c r="H28995" s="3" t="s">
        <v>80157</v>
      </c>
      <c r="I28995" t="s">
        <v>62</v>
      </c>
      <c r="J28995" t="s">
        <v>36050</v>
      </c>
    </row>
    <row r="28996" spans="1:10" ht="32" x14ac:dyDescent="0.2">
      <c r="A28996" t="s">
        <v>33176</v>
      </c>
      <c r="B28996" t="s">
        <v>40918</v>
      </c>
      <c r="C28996" t="s">
        <v>80158</v>
      </c>
      <c r="D28996">
        <v>1</v>
      </c>
      <c r="E28996" t="s">
        <v>78814</v>
      </c>
      <c r="F28996" t="s">
        <v>13</v>
      </c>
      <c r="G28996" t="s">
        <v>80148</v>
      </c>
      <c r="H28996" s="3" t="s">
        <v>80159</v>
      </c>
      <c r="I28996" t="s">
        <v>62</v>
      </c>
      <c r="J28996" t="s">
        <v>33180</v>
      </c>
    </row>
    <row r="28997" spans="1:10" ht="16" x14ac:dyDescent="0.2">
      <c r="A28997" t="s">
        <v>17677</v>
      </c>
      <c r="B28997" t="s">
        <v>80160</v>
      </c>
      <c r="C28997" t="s">
        <v>80161</v>
      </c>
      <c r="D28997">
        <v>1</v>
      </c>
      <c r="E28997" t="s">
        <v>78814</v>
      </c>
      <c r="F28997" t="s">
        <v>13</v>
      </c>
      <c r="G28997" t="s">
        <v>80148</v>
      </c>
      <c r="H28997" s="3" t="s">
        <v>80162</v>
      </c>
      <c r="I28997" t="s">
        <v>62</v>
      </c>
      <c r="J28997" t="s">
        <v>17680</v>
      </c>
    </row>
    <row r="28998" spans="1:10" ht="32" x14ac:dyDescent="0.2">
      <c r="A28998" t="s">
        <v>33176</v>
      </c>
      <c r="B28998" t="s">
        <v>80163</v>
      </c>
      <c r="C28998" t="s">
        <v>80164</v>
      </c>
      <c r="D28998">
        <v>7</v>
      </c>
      <c r="E28998" t="s">
        <v>78814</v>
      </c>
      <c r="F28998" t="s">
        <v>13</v>
      </c>
      <c r="G28998" t="s">
        <v>80148</v>
      </c>
      <c r="H28998" s="3" t="s">
        <v>80159</v>
      </c>
      <c r="I28998" t="s">
        <v>62</v>
      </c>
      <c r="J28998" t="s">
        <v>33180</v>
      </c>
    </row>
    <row r="28999" spans="1:10" ht="32" x14ac:dyDescent="0.2">
      <c r="A28999" t="s">
        <v>80165</v>
      </c>
      <c r="B28999" t="s">
        <v>80160</v>
      </c>
      <c r="C28999" t="s">
        <v>80161</v>
      </c>
      <c r="D28999">
        <v>1</v>
      </c>
      <c r="E28999" t="s">
        <v>78814</v>
      </c>
      <c r="F28999" t="s">
        <v>13</v>
      </c>
      <c r="G28999" t="s">
        <v>80148</v>
      </c>
      <c r="H28999" s="3" t="s">
        <v>80166</v>
      </c>
      <c r="I28999" t="s">
        <v>62</v>
      </c>
      <c r="J28999" t="s">
        <v>80167</v>
      </c>
    </row>
    <row r="29000" spans="1:10" ht="16" x14ac:dyDescent="0.2">
      <c r="A29000" t="s">
        <v>33176</v>
      </c>
      <c r="B29000" t="s">
        <v>80168</v>
      </c>
      <c r="C29000" t="s">
        <v>80169</v>
      </c>
      <c r="D29000">
        <v>4</v>
      </c>
      <c r="E29000" t="s">
        <v>78814</v>
      </c>
      <c r="F29000" t="s">
        <v>13</v>
      </c>
      <c r="G29000" t="s">
        <v>80148</v>
      </c>
      <c r="H29000" s="3" t="s">
        <v>80170</v>
      </c>
      <c r="I29000" t="s">
        <v>62</v>
      </c>
      <c r="J29000" t="s">
        <v>33180</v>
      </c>
    </row>
    <row r="29001" spans="1:10" ht="16" x14ac:dyDescent="0.2">
      <c r="A29001" t="s">
        <v>37180</v>
      </c>
      <c r="B29001" t="s">
        <v>55560</v>
      </c>
      <c r="C29001" t="s">
        <v>55561</v>
      </c>
      <c r="D29001">
        <v>5</v>
      </c>
      <c r="E29001" t="s">
        <v>78814</v>
      </c>
      <c r="F29001" t="s">
        <v>13</v>
      </c>
      <c r="G29001" t="s">
        <v>80148</v>
      </c>
      <c r="H29001" s="3" t="s">
        <v>80149</v>
      </c>
      <c r="I29001" t="s">
        <v>62</v>
      </c>
      <c r="J29001" t="s">
        <v>37184</v>
      </c>
    </row>
    <row r="29002" spans="1:10" ht="16" x14ac:dyDescent="0.2">
      <c r="A29002" t="s">
        <v>80150</v>
      </c>
      <c r="B29002" t="s">
        <v>80119</v>
      </c>
      <c r="C29002" t="s">
        <v>80120</v>
      </c>
      <c r="D29002">
        <v>2</v>
      </c>
      <c r="E29002" t="s">
        <v>78814</v>
      </c>
      <c r="F29002" t="s">
        <v>13</v>
      </c>
      <c r="G29002" t="s">
        <v>80148</v>
      </c>
      <c r="H29002" s="3" t="s">
        <v>80149</v>
      </c>
      <c r="I29002" t="s">
        <v>62</v>
      </c>
      <c r="J29002" t="s">
        <v>80154</v>
      </c>
    </row>
    <row r="29003" spans="1:10" ht="16" x14ac:dyDescent="0.2">
      <c r="A29003" t="s">
        <v>33176</v>
      </c>
      <c r="B29003" t="s">
        <v>80171</v>
      </c>
      <c r="C29003" t="s">
        <v>80172</v>
      </c>
      <c r="D29003">
        <v>5</v>
      </c>
      <c r="E29003" t="s">
        <v>78814</v>
      </c>
      <c r="F29003" t="s">
        <v>13</v>
      </c>
      <c r="G29003" t="s">
        <v>80148</v>
      </c>
      <c r="H29003" s="3" t="s">
        <v>80173</v>
      </c>
      <c r="I29003" t="s">
        <v>62</v>
      </c>
      <c r="J29003" t="s">
        <v>33180</v>
      </c>
    </row>
    <row r="29004" spans="1:10" ht="16" x14ac:dyDescent="0.2">
      <c r="A29004" t="s">
        <v>80150</v>
      </c>
      <c r="B29004" t="s">
        <v>55560</v>
      </c>
      <c r="C29004" t="s">
        <v>55561</v>
      </c>
      <c r="D29004">
        <v>3</v>
      </c>
      <c r="E29004" t="s">
        <v>78814</v>
      </c>
      <c r="F29004" t="s">
        <v>13</v>
      </c>
      <c r="G29004" t="s">
        <v>80148</v>
      </c>
      <c r="H29004" s="3" t="s">
        <v>80149</v>
      </c>
      <c r="I29004" t="s">
        <v>62</v>
      </c>
      <c r="J29004" t="s">
        <v>80154</v>
      </c>
    </row>
    <row r="29005" spans="1:10" ht="16" x14ac:dyDescent="0.2">
      <c r="A29005" t="s">
        <v>37180</v>
      </c>
      <c r="B29005" t="s">
        <v>80119</v>
      </c>
      <c r="C29005" t="s">
        <v>80120</v>
      </c>
      <c r="D29005">
        <v>2</v>
      </c>
      <c r="E29005" t="s">
        <v>78814</v>
      </c>
      <c r="F29005" t="s">
        <v>13</v>
      </c>
      <c r="G29005" t="s">
        <v>80148</v>
      </c>
      <c r="H29005" s="3" t="s">
        <v>80149</v>
      </c>
      <c r="I29005" t="s">
        <v>62</v>
      </c>
      <c r="J29005" t="s">
        <v>37184</v>
      </c>
    </row>
    <row r="29006" spans="1:10" ht="32" x14ac:dyDescent="0.2">
      <c r="A29006" t="s">
        <v>1844</v>
      </c>
      <c r="B29006" t="s">
        <v>37583</v>
      </c>
      <c r="C29006" t="s">
        <v>6574</v>
      </c>
      <c r="D29006">
        <v>1</v>
      </c>
      <c r="E29006" t="s">
        <v>78814</v>
      </c>
      <c r="F29006" t="s">
        <v>13</v>
      </c>
      <c r="G29006" t="s">
        <v>80148</v>
      </c>
      <c r="H29006" s="3" t="s">
        <v>80174</v>
      </c>
      <c r="I29006" t="s">
        <v>62</v>
      </c>
      <c r="J29006" t="s">
        <v>1848</v>
      </c>
    </row>
    <row r="29007" spans="1:10" ht="32" x14ac:dyDescent="0.2">
      <c r="A29007" t="s">
        <v>33804</v>
      </c>
      <c r="B29007" t="s">
        <v>80102</v>
      </c>
      <c r="C29007" t="s">
        <v>80103</v>
      </c>
      <c r="D29007">
        <v>1</v>
      </c>
      <c r="E29007" t="s">
        <v>13</v>
      </c>
      <c r="F29007" t="s">
        <v>13</v>
      </c>
      <c r="G29007" t="s">
        <v>80175</v>
      </c>
      <c r="H29007" s="3" t="s">
        <v>80176</v>
      </c>
      <c r="I29007" t="s">
        <v>62</v>
      </c>
      <c r="J29007" t="s">
        <v>33807</v>
      </c>
    </row>
    <row r="29008" spans="1:10" ht="16" x14ac:dyDescent="0.2">
      <c r="A29008" t="s">
        <v>36668</v>
      </c>
      <c r="B29008" t="s">
        <v>80177</v>
      </c>
      <c r="C29008" t="s">
        <v>80178</v>
      </c>
      <c r="D29008">
        <v>3</v>
      </c>
      <c r="E29008" t="s">
        <v>13</v>
      </c>
      <c r="F29008" t="s">
        <v>13</v>
      </c>
      <c r="G29008" t="s">
        <v>80179</v>
      </c>
      <c r="H29008" s="3" t="s">
        <v>80180</v>
      </c>
      <c r="I29008" t="s">
        <v>62</v>
      </c>
      <c r="J29008" t="s">
        <v>36669</v>
      </c>
    </row>
    <row r="29009" spans="1:10" ht="16" x14ac:dyDescent="0.2">
      <c r="A29009" t="s">
        <v>4550</v>
      </c>
      <c r="B29009" t="s">
        <v>80181</v>
      </c>
      <c r="C29009" t="s">
        <v>80182</v>
      </c>
      <c r="D29009">
        <v>16</v>
      </c>
      <c r="E29009" t="s">
        <v>13</v>
      </c>
      <c r="F29009" t="s">
        <v>13</v>
      </c>
      <c r="G29009" t="s">
        <v>80183</v>
      </c>
      <c r="H29009" s="3" t="s">
        <v>80180</v>
      </c>
      <c r="I29009" t="s">
        <v>62</v>
      </c>
      <c r="J29009" t="s">
        <v>4555</v>
      </c>
    </row>
    <row r="29010" spans="1:10" ht="16" x14ac:dyDescent="0.2">
      <c r="A29010" t="s">
        <v>4550</v>
      </c>
      <c r="B29010" t="s">
        <v>80184</v>
      </c>
      <c r="C29010" t="s">
        <v>80185</v>
      </c>
      <c r="D29010">
        <v>3</v>
      </c>
      <c r="E29010" t="s">
        <v>13</v>
      </c>
      <c r="F29010" t="s">
        <v>13</v>
      </c>
      <c r="G29010" t="s">
        <v>80183</v>
      </c>
      <c r="H29010" s="3" t="s">
        <v>80180</v>
      </c>
      <c r="I29010" t="s">
        <v>62</v>
      </c>
      <c r="J29010" t="s">
        <v>4555</v>
      </c>
    </row>
    <row r="29011" spans="1:10" ht="16" x14ac:dyDescent="0.2">
      <c r="A29011" t="s">
        <v>8916</v>
      </c>
      <c r="B29011" t="s">
        <v>80186</v>
      </c>
      <c r="C29011" t="s">
        <v>80187</v>
      </c>
      <c r="D29011">
        <v>11</v>
      </c>
      <c r="E29011" t="s">
        <v>13</v>
      </c>
      <c r="F29011" t="s">
        <v>13</v>
      </c>
      <c r="G29011" t="s">
        <v>80183</v>
      </c>
      <c r="H29011" s="3" t="s">
        <v>80180</v>
      </c>
      <c r="I29011" t="s">
        <v>62</v>
      </c>
      <c r="J29011" t="s">
        <v>8921</v>
      </c>
    </row>
    <row r="29012" spans="1:10" ht="16" x14ac:dyDescent="0.2">
      <c r="A29012" t="s">
        <v>80188</v>
      </c>
      <c r="B29012" t="s">
        <v>80126</v>
      </c>
      <c r="C29012" t="s">
        <v>80127</v>
      </c>
      <c r="D29012">
        <v>1</v>
      </c>
      <c r="E29012" t="s">
        <v>13</v>
      </c>
      <c r="F29012" t="s">
        <v>13</v>
      </c>
      <c r="G29012" t="s">
        <v>80189</v>
      </c>
      <c r="H29012" s="3" t="s">
        <v>80180</v>
      </c>
      <c r="I29012" t="s">
        <v>62</v>
      </c>
      <c r="J29012" t="s">
        <v>80190</v>
      </c>
    </row>
    <row r="29013" spans="1:10" ht="16" x14ac:dyDescent="0.2">
      <c r="A29013" t="s">
        <v>4550</v>
      </c>
      <c r="B29013" t="s">
        <v>80191</v>
      </c>
      <c r="C29013" t="s">
        <v>80192</v>
      </c>
      <c r="D29013">
        <v>2</v>
      </c>
      <c r="E29013" t="s">
        <v>13</v>
      </c>
      <c r="F29013" t="s">
        <v>13</v>
      </c>
      <c r="G29013" t="s">
        <v>80193</v>
      </c>
      <c r="H29013" s="3" t="s">
        <v>80180</v>
      </c>
      <c r="I29013" t="s">
        <v>62</v>
      </c>
      <c r="J29013" t="s">
        <v>4555</v>
      </c>
    </row>
    <row r="29014" spans="1:10" ht="16" x14ac:dyDescent="0.2">
      <c r="A29014" t="s">
        <v>4550</v>
      </c>
      <c r="B29014" t="s">
        <v>80194</v>
      </c>
      <c r="C29014" t="s">
        <v>80195</v>
      </c>
      <c r="D29014">
        <v>1</v>
      </c>
      <c r="E29014" t="s">
        <v>13</v>
      </c>
      <c r="F29014" t="s">
        <v>13</v>
      </c>
      <c r="G29014" t="s">
        <v>80193</v>
      </c>
      <c r="H29014" s="3" t="s">
        <v>80180</v>
      </c>
      <c r="I29014" t="s">
        <v>62</v>
      </c>
      <c r="J29014" t="s">
        <v>4555</v>
      </c>
    </row>
    <row r="29015" spans="1:10" ht="16" x14ac:dyDescent="0.2">
      <c r="A29015" t="s">
        <v>80188</v>
      </c>
      <c r="B29015" t="s">
        <v>55560</v>
      </c>
      <c r="C29015" t="s">
        <v>55561</v>
      </c>
      <c r="D29015">
        <v>3</v>
      </c>
      <c r="E29015" t="s">
        <v>13</v>
      </c>
      <c r="F29015" t="s">
        <v>13</v>
      </c>
      <c r="G29015" t="s">
        <v>80193</v>
      </c>
      <c r="H29015" s="3" t="s">
        <v>80180</v>
      </c>
      <c r="I29015" t="s">
        <v>62</v>
      </c>
      <c r="J29015" t="s">
        <v>80190</v>
      </c>
    </row>
    <row r="29016" spans="1:10" ht="16" x14ac:dyDescent="0.2">
      <c r="A29016" t="s">
        <v>4550</v>
      </c>
      <c r="B29016" t="s">
        <v>80196</v>
      </c>
      <c r="C29016" t="s">
        <v>80197</v>
      </c>
      <c r="D29016">
        <v>18</v>
      </c>
      <c r="E29016" t="s">
        <v>13</v>
      </c>
      <c r="F29016" t="s">
        <v>13</v>
      </c>
      <c r="G29016" t="s">
        <v>80193</v>
      </c>
      <c r="H29016" s="3" t="s">
        <v>80180</v>
      </c>
      <c r="I29016" t="s">
        <v>62</v>
      </c>
      <c r="J29016" t="s">
        <v>4555</v>
      </c>
    </row>
    <row r="29017" spans="1:10" ht="16" x14ac:dyDescent="0.2">
      <c r="A29017" t="s">
        <v>4550</v>
      </c>
      <c r="B29017" t="s">
        <v>80198</v>
      </c>
      <c r="C29017" t="s">
        <v>80199</v>
      </c>
      <c r="D29017">
        <v>4</v>
      </c>
      <c r="E29017" t="s">
        <v>13</v>
      </c>
      <c r="F29017" t="s">
        <v>13</v>
      </c>
      <c r="G29017" t="s">
        <v>80193</v>
      </c>
      <c r="H29017" s="3" t="s">
        <v>80180</v>
      </c>
      <c r="I29017" t="s">
        <v>62</v>
      </c>
      <c r="J29017" t="s">
        <v>4555</v>
      </c>
    </row>
    <row r="29018" spans="1:10" ht="16" x14ac:dyDescent="0.2">
      <c r="A29018" t="s">
        <v>26116</v>
      </c>
      <c r="B29018" t="s">
        <v>80200</v>
      </c>
      <c r="C29018" t="s">
        <v>80201</v>
      </c>
      <c r="D29018">
        <v>1</v>
      </c>
      <c r="E29018" t="s">
        <v>13</v>
      </c>
      <c r="F29018" t="s">
        <v>13</v>
      </c>
      <c r="G29018" t="s">
        <v>80202</v>
      </c>
      <c r="H29018" s="3" t="s">
        <v>80203</v>
      </c>
      <c r="I29018" t="s">
        <v>62</v>
      </c>
      <c r="J29018" t="s">
        <v>26119</v>
      </c>
    </row>
    <row r="29019" spans="1:10" ht="16" x14ac:dyDescent="0.2">
      <c r="A29019" t="s">
        <v>26110</v>
      </c>
      <c r="B29019" t="s">
        <v>80200</v>
      </c>
      <c r="C29019" t="s">
        <v>80201</v>
      </c>
      <c r="D29019">
        <v>6</v>
      </c>
      <c r="E29019" t="s">
        <v>13</v>
      </c>
      <c r="F29019" t="s">
        <v>13</v>
      </c>
      <c r="G29019" t="s">
        <v>80202</v>
      </c>
      <c r="H29019" s="3" t="s">
        <v>80203</v>
      </c>
      <c r="I29019" t="s">
        <v>62</v>
      </c>
      <c r="J29019" t="s">
        <v>26115</v>
      </c>
    </row>
    <row r="29020" spans="1:10" ht="16" x14ac:dyDescent="0.2">
      <c r="A29020" t="s">
        <v>4550</v>
      </c>
      <c r="B29020" t="s">
        <v>80204</v>
      </c>
      <c r="C29020" t="s">
        <v>80205</v>
      </c>
      <c r="D29020">
        <v>17</v>
      </c>
      <c r="E29020" t="s">
        <v>13</v>
      </c>
      <c r="F29020" t="s">
        <v>13</v>
      </c>
      <c r="G29020" t="s">
        <v>80206</v>
      </c>
      <c r="H29020" s="3" t="s">
        <v>80180</v>
      </c>
      <c r="I29020" t="s">
        <v>62</v>
      </c>
      <c r="J29020" t="s">
        <v>4555</v>
      </c>
    </row>
    <row r="29021" spans="1:10" ht="16" x14ac:dyDescent="0.2">
      <c r="A29021" t="s">
        <v>37180</v>
      </c>
      <c r="B29021" t="s">
        <v>80134</v>
      </c>
      <c r="C29021" t="s">
        <v>80135</v>
      </c>
      <c r="D29021">
        <v>3</v>
      </c>
      <c r="E29021" t="s">
        <v>13</v>
      </c>
      <c r="F29021" t="s">
        <v>13</v>
      </c>
      <c r="G29021" t="s">
        <v>80207</v>
      </c>
      <c r="H29021" s="3" t="s">
        <v>80180</v>
      </c>
      <c r="I29021" t="s">
        <v>62</v>
      </c>
      <c r="J29021" t="s">
        <v>37184</v>
      </c>
    </row>
    <row r="29022" spans="1:10" ht="16" x14ac:dyDescent="0.2">
      <c r="A29022" t="s">
        <v>80188</v>
      </c>
      <c r="B29022" t="s">
        <v>80119</v>
      </c>
      <c r="C29022" t="s">
        <v>80120</v>
      </c>
      <c r="D29022">
        <v>2</v>
      </c>
      <c r="E29022" t="s">
        <v>13</v>
      </c>
      <c r="F29022" t="s">
        <v>13</v>
      </c>
      <c r="G29022" t="s">
        <v>80208</v>
      </c>
      <c r="H29022" s="3" t="s">
        <v>80180</v>
      </c>
      <c r="I29022" t="s">
        <v>62</v>
      </c>
      <c r="J29022" t="s">
        <v>80190</v>
      </c>
    </row>
    <row r="29023" spans="1:10" ht="16" x14ac:dyDescent="0.2">
      <c r="A29023" t="s">
        <v>17070</v>
      </c>
      <c r="B29023" t="s">
        <v>80209</v>
      </c>
      <c r="C29023" t="s">
        <v>80210</v>
      </c>
      <c r="D29023">
        <v>2</v>
      </c>
      <c r="E29023" t="s">
        <v>13</v>
      </c>
      <c r="F29023" t="s">
        <v>13</v>
      </c>
      <c r="G29023" t="s">
        <v>80211</v>
      </c>
      <c r="H29023" s="3" t="s">
        <v>80212</v>
      </c>
      <c r="I29023" t="s">
        <v>390</v>
      </c>
      <c r="J29023" t="s">
        <v>17074</v>
      </c>
    </row>
    <row r="29024" spans="1:10" ht="16" x14ac:dyDescent="0.2">
      <c r="A29024" t="s">
        <v>80213</v>
      </c>
      <c r="B29024" t="s">
        <v>80214</v>
      </c>
      <c r="C29024" t="s">
        <v>80215</v>
      </c>
      <c r="D29024">
        <v>3</v>
      </c>
      <c r="E29024" t="s">
        <v>13</v>
      </c>
      <c r="F29024" t="s">
        <v>13</v>
      </c>
      <c r="G29024" t="s">
        <v>80216</v>
      </c>
      <c r="H29024" s="3" t="s">
        <v>80217</v>
      </c>
      <c r="I29024" t="s">
        <v>90</v>
      </c>
      <c r="J29024" t="s">
        <v>80218</v>
      </c>
    </row>
    <row r="29025" spans="1:10" ht="16" x14ac:dyDescent="0.2">
      <c r="A29025" t="s">
        <v>80213</v>
      </c>
      <c r="B29025" t="s">
        <v>80219</v>
      </c>
      <c r="C29025" t="s">
        <v>80220</v>
      </c>
      <c r="D29025">
        <v>4</v>
      </c>
      <c r="E29025" t="s">
        <v>13</v>
      </c>
      <c r="F29025" t="s">
        <v>13</v>
      </c>
      <c r="G29025" t="s">
        <v>80216</v>
      </c>
      <c r="H29025" s="3" t="s">
        <v>80217</v>
      </c>
      <c r="I29025" t="s">
        <v>90</v>
      </c>
      <c r="J29025" t="s">
        <v>80218</v>
      </c>
    </row>
    <row r="29026" spans="1:10" ht="16" x14ac:dyDescent="0.2">
      <c r="A29026" t="s">
        <v>80213</v>
      </c>
      <c r="B29026" t="s">
        <v>80221</v>
      </c>
      <c r="C29026" t="s">
        <v>80222</v>
      </c>
      <c r="D29026">
        <v>2</v>
      </c>
      <c r="E29026" t="s">
        <v>13</v>
      </c>
      <c r="F29026" t="s">
        <v>13</v>
      </c>
      <c r="G29026" t="s">
        <v>80216</v>
      </c>
      <c r="H29026" s="3" t="s">
        <v>80217</v>
      </c>
      <c r="I29026" t="s">
        <v>90</v>
      </c>
      <c r="J29026" t="s">
        <v>80218</v>
      </c>
    </row>
    <row r="29027" spans="1:10" ht="16" x14ac:dyDescent="0.2">
      <c r="A29027" t="s">
        <v>80213</v>
      </c>
      <c r="B29027" t="s">
        <v>80223</v>
      </c>
      <c r="C29027" t="s">
        <v>80224</v>
      </c>
      <c r="D29027">
        <v>1</v>
      </c>
      <c r="E29027" t="s">
        <v>13</v>
      </c>
      <c r="F29027" t="s">
        <v>13</v>
      </c>
      <c r="G29027" t="s">
        <v>80216</v>
      </c>
      <c r="H29027" s="3" t="s">
        <v>80217</v>
      </c>
      <c r="I29027" t="s">
        <v>90</v>
      </c>
      <c r="J29027" t="s">
        <v>80218</v>
      </c>
    </row>
    <row r="29028" spans="1:10" ht="16" x14ac:dyDescent="0.2">
      <c r="A29028" t="s">
        <v>39834</v>
      </c>
      <c r="B29028" t="s">
        <v>80225</v>
      </c>
      <c r="C29028" t="s">
        <v>80226</v>
      </c>
      <c r="D29028">
        <v>1</v>
      </c>
      <c r="E29028" t="s">
        <v>13</v>
      </c>
      <c r="F29028" t="s">
        <v>13</v>
      </c>
      <c r="G29028" t="s">
        <v>80227</v>
      </c>
      <c r="H29028" s="3" t="s">
        <v>80228</v>
      </c>
      <c r="I29028" t="s">
        <v>547</v>
      </c>
      <c r="J29028" t="s">
        <v>39839</v>
      </c>
    </row>
    <row r="29029" spans="1:10" ht="16" x14ac:dyDescent="0.2">
      <c r="A29029" t="s">
        <v>23276</v>
      </c>
      <c r="B29029" t="s">
        <v>80229</v>
      </c>
      <c r="C29029" t="s">
        <v>80230</v>
      </c>
      <c r="D29029">
        <v>2</v>
      </c>
      <c r="E29029" t="s">
        <v>13</v>
      </c>
      <c r="F29029" t="s">
        <v>13</v>
      </c>
      <c r="G29029" t="s">
        <v>80231</v>
      </c>
      <c r="H29029" s="3" t="s">
        <v>80232</v>
      </c>
      <c r="I29029" t="s">
        <v>547</v>
      </c>
      <c r="J29029" t="s">
        <v>23279</v>
      </c>
    </row>
    <row r="29030" spans="1:10" ht="16" x14ac:dyDescent="0.2">
      <c r="A29030" t="s">
        <v>23276</v>
      </c>
      <c r="B29030" t="s">
        <v>80233</v>
      </c>
      <c r="C29030" t="s">
        <v>80234</v>
      </c>
      <c r="D29030">
        <v>3</v>
      </c>
      <c r="E29030" t="s">
        <v>13</v>
      </c>
      <c r="F29030" t="s">
        <v>13</v>
      </c>
      <c r="G29030" t="s">
        <v>80231</v>
      </c>
      <c r="H29030" s="3" t="s">
        <v>80232</v>
      </c>
      <c r="I29030" t="s">
        <v>547</v>
      </c>
      <c r="J29030" t="s">
        <v>23279</v>
      </c>
    </row>
    <row r="29031" spans="1:10" ht="16" x14ac:dyDescent="0.2">
      <c r="A29031" t="s">
        <v>9113</v>
      </c>
      <c r="B29031" t="s">
        <v>80235</v>
      </c>
      <c r="C29031" t="s">
        <v>80236</v>
      </c>
      <c r="D29031">
        <v>7</v>
      </c>
      <c r="E29031" t="s">
        <v>13</v>
      </c>
      <c r="F29031" t="s">
        <v>13</v>
      </c>
      <c r="G29031" t="s">
        <v>80231</v>
      </c>
      <c r="H29031" s="3" t="s">
        <v>80237</v>
      </c>
      <c r="I29031" t="s">
        <v>547</v>
      </c>
      <c r="J29031" t="s">
        <v>9116</v>
      </c>
    </row>
    <row r="29032" spans="1:10" ht="16" x14ac:dyDescent="0.2">
      <c r="A29032" t="s">
        <v>80238</v>
      </c>
      <c r="B29032" t="s">
        <v>5587</v>
      </c>
      <c r="C29032" t="s">
        <v>80239</v>
      </c>
      <c r="D29032">
        <v>2</v>
      </c>
      <c r="E29032" t="s">
        <v>13</v>
      </c>
      <c r="F29032" t="s">
        <v>13</v>
      </c>
      <c r="G29032" t="s">
        <v>80231</v>
      </c>
      <c r="H29032" s="3" t="s">
        <v>80240</v>
      </c>
      <c r="I29032" t="s">
        <v>547</v>
      </c>
      <c r="J29032" t="s">
        <v>80241</v>
      </c>
    </row>
    <row r="29033" spans="1:10" ht="16" x14ac:dyDescent="0.2">
      <c r="A29033" t="s">
        <v>80238</v>
      </c>
      <c r="B29033" t="s">
        <v>8087</v>
      </c>
      <c r="C29033" t="s">
        <v>80242</v>
      </c>
      <c r="D29033">
        <v>1</v>
      </c>
      <c r="E29033" t="s">
        <v>13</v>
      </c>
      <c r="F29033" t="s">
        <v>13</v>
      </c>
      <c r="G29033" t="s">
        <v>80231</v>
      </c>
      <c r="H29033" s="3" t="s">
        <v>80240</v>
      </c>
      <c r="I29033" t="s">
        <v>547</v>
      </c>
      <c r="J29033" t="s">
        <v>80241</v>
      </c>
    </row>
    <row r="29034" spans="1:10" ht="16" x14ac:dyDescent="0.2">
      <c r="A29034" t="s">
        <v>23276</v>
      </c>
      <c r="B29034" t="s">
        <v>12877</v>
      </c>
      <c r="C29034" t="s">
        <v>80243</v>
      </c>
      <c r="D29034">
        <v>1</v>
      </c>
      <c r="E29034" t="s">
        <v>13</v>
      </c>
      <c r="F29034" t="s">
        <v>13</v>
      </c>
      <c r="G29034" t="s">
        <v>80231</v>
      </c>
      <c r="H29034" s="3" t="s">
        <v>80232</v>
      </c>
      <c r="I29034" t="s">
        <v>547</v>
      </c>
      <c r="J29034" t="s">
        <v>23279</v>
      </c>
    </row>
    <row r="29035" spans="1:10" ht="32" x14ac:dyDescent="0.2">
      <c r="A29035" t="s">
        <v>9113</v>
      </c>
      <c r="B29035" t="s">
        <v>17516</v>
      </c>
      <c r="C29035" t="s">
        <v>80244</v>
      </c>
      <c r="D29035">
        <v>1</v>
      </c>
      <c r="E29035" t="s">
        <v>13</v>
      </c>
      <c r="F29035" t="s">
        <v>13</v>
      </c>
      <c r="G29035" t="s">
        <v>80245</v>
      </c>
      <c r="H29035" s="3" t="s">
        <v>80246</v>
      </c>
      <c r="I29035" t="s">
        <v>3035</v>
      </c>
      <c r="J29035" t="s">
        <v>9116</v>
      </c>
    </row>
    <row r="29036" spans="1:10" ht="16" x14ac:dyDescent="0.2">
      <c r="A29036" t="s">
        <v>23377</v>
      </c>
      <c r="B29036" t="s">
        <v>23378</v>
      </c>
      <c r="C29036" t="s">
        <v>80247</v>
      </c>
      <c r="D29036">
        <v>1</v>
      </c>
      <c r="E29036" t="s">
        <v>730</v>
      </c>
      <c r="F29036" t="s">
        <v>13</v>
      </c>
      <c r="G29036" t="s">
        <v>80248</v>
      </c>
      <c r="H29036" s="3" t="s">
        <v>80249</v>
      </c>
      <c r="I29036" t="s">
        <v>1002</v>
      </c>
      <c r="J29036" t="s">
        <v>23382</v>
      </c>
    </row>
    <row r="29037" spans="1:10" ht="16" x14ac:dyDescent="0.2">
      <c r="A29037" t="s">
        <v>80250</v>
      </c>
      <c r="B29037" t="s">
        <v>80251</v>
      </c>
      <c r="C29037" t="s">
        <v>80252</v>
      </c>
      <c r="D29037">
        <v>1</v>
      </c>
      <c r="E29037" t="s">
        <v>730</v>
      </c>
      <c r="F29037" t="s">
        <v>13</v>
      </c>
      <c r="G29037" t="s">
        <v>80248</v>
      </c>
      <c r="H29037" s="3" t="s">
        <v>80253</v>
      </c>
      <c r="I29037" t="s">
        <v>1002</v>
      </c>
      <c r="J29037" t="s">
        <v>80254</v>
      </c>
    </row>
    <row r="29038" spans="1:10" ht="16" x14ac:dyDescent="0.2">
      <c r="A29038" t="s">
        <v>80250</v>
      </c>
      <c r="B29038" t="s">
        <v>80255</v>
      </c>
      <c r="C29038" t="s">
        <v>80256</v>
      </c>
      <c r="D29038">
        <v>3</v>
      </c>
      <c r="E29038" t="s">
        <v>730</v>
      </c>
      <c r="F29038" t="s">
        <v>13</v>
      </c>
      <c r="G29038" t="s">
        <v>80248</v>
      </c>
      <c r="H29038" s="3" t="s">
        <v>80257</v>
      </c>
      <c r="I29038" t="s">
        <v>1002</v>
      </c>
      <c r="J29038" t="s">
        <v>80254</v>
      </c>
    </row>
    <row r="29039" spans="1:10" ht="16" x14ac:dyDescent="0.2">
      <c r="A29039" t="s">
        <v>80250</v>
      </c>
      <c r="B29039" t="s">
        <v>80258</v>
      </c>
      <c r="C29039" t="s">
        <v>80259</v>
      </c>
      <c r="D29039">
        <v>2</v>
      </c>
      <c r="E29039" t="s">
        <v>730</v>
      </c>
      <c r="F29039" t="s">
        <v>13</v>
      </c>
      <c r="G29039" t="s">
        <v>80248</v>
      </c>
      <c r="H29039" s="3" t="s">
        <v>80253</v>
      </c>
      <c r="I29039" t="s">
        <v>1002</v>
      </c>
      <c r="J29039" t="s">
        <v>80254</v>
      </c>
    </row>
    <row r="29040" spans="1:10" ht="16" x14ac:dyDescent="0.2">
      <c r="A29040" t="s">
        <v>80260</v>
      </c>
      <c r="B29040" t="s">
        <v>80261</v>
      </c>
      <c r="C29040" t="s">
        <v>80262</v>
      </c>
      <c r="D29040">
        <v>1</v>
      </c>
      <c r="E29040" t="s">
        <v>730</v>
      </c>
      <c r="F29040" t="s">
        <v>13</v>
      </c>
      <c r="G29040" t="s">
        <v>80248</v>
      </c>
      <c r="H29040" s="3" t="s">
        <v>80253</v>
      </c>
      <c r="I29040" t="s">
        <v>1002</v>
      </c>
      <c r="J29040" t="s">
        <v>80263</v>
      </c>
    </row>
    <row r="29041" spans="1:10" ht="16" x14ac:dyDescent="0.2">
      <c r="A29041" t="s">
        <v>80260</v>
      </c>
      <c r="B29041" t="s">
        <v>80264</v>
      </c>
      <c r="C29041" t="s">
        <v>80265</v>
      </c>
      <c r="D29041">
        <v>3</v>
      </c>
      <c r="E29041" t="s">
        <v>730</v>
      </c>
      <c r="F29041" t="s">
        <v>13</v>
      </c>
      <c r="G29041" t="s">
        <v>80248</v>
      </c>
      <c r="H29041" s="3" t="s">
        <v>80253</v>
      </c>
      <c r="I29041" t="s">
        <v>1002</v>
      </c>
      <c r="J29041" t="s">
        <v>80263</v>
      </c>
    </row>
    <row r="29042" spans="1:10" ht="16" x14ac:dyDescent="0.2">
      <c r="A29042" t="s">
        <v>80266</v>
      </c>
      <c r="B29042" t="s">
        <v>80267</v>
      </c>
      <c r="C29042" t="s">
        <v>80268</v>
      </c>
      <c r="D29042">
        <v>2</v>
      </c>
      <c r="E29042" t="s">
        <v>730</v>
      </c>
      <c r="F29042" t="s">
        <v>13</v>
      </c>
      <c r="G29042" t="s">
        <v>80248</v>
      </c>
      <c r="H29042" s="3" t="s">
        <v>80257</v>
      </c>
      <c r="I29042" t="s">
        <v>1002</v>
      </c>
      <c r="J29042" t="s">
        <v>80269</v>
      </c>
    </row>
    <row r="29043" spans="1:10" ht="16" x14ac:dyDescent="0.2">
      <c r="A29043" t="s">
        <v>80260</v>
      </c>
      <c r="B29043" t="s">
        <v>80270</v>
      </c>
      <c r="C29043" t="s">
        <v>80271</v>
      </c>
      <c r="D29043">
        <v>2</v>
      </c>
      <c r="E29043" t="s">
        <v>730</v>
      </c>
      <c r="F29043" t="s">
        <v>13</v>
      </c>
      <c r="G29043" t="s">
        <v>80248</v>
      </c>
      <c r="H29043" s="3" t="s">
        <v>80253</v>
      </c>
      <c r="I29043" t="s">
        <v>1002</v>
      </c>
      <c r="J29043" t="s">
        <v>80263</v>
      </c>
    </row>
    <row r="29044" spans="1:10" ht="16" x14ac:dyDescent="0.2">
      <c r="A29044" t="s">
        <v>80266</v>
      </c>
      <c r="B29044" t="s">
        <v>80272</v>
      </c>
      <c r="C29044" t="s">
        <v>80273</v>
      </c>
      <c r="D29044">
        <v>1</v>
      </c>
      <c r="E29044" t="s">
        <v>730</v>
      </c>
      <c r="F29044" t="s">
        <v>13</v>
      </c>
      <c r="G29044" t="s">
        <v>80248</v>
      </c>
      <c r="H29044" s="3" t="s">
        <v>80257</v>
      </c>
      <c r="I29044" t="s">
        <v>1002</v>
      </c>
      <c r="J29044" t="s">
        <v>80269</v>
      </c>
    </row>
    <row r="29045" spans="1:10" ht="16" x14ac:dyDescent="0.2">
      <c r="A29045" t="s">
        <v>6315</v>
      </c>
      <c r="B29045" t="s">
        <v>80274</v>
      </c>
      <c r="C29045" t="s">
        <v>80275</v>
      </c>
      <c r="D29045">
        <v>4</v>
      </c>
      <c r="E29045" t="s">
        <v>13</v>
      </c>
      <c r="F29045" t="s">
        <v>13</v>
      </c>
      <c r="G29045" t="s">
        <v>80276</v>
      </c>
      <c r="H29045" s="3" t="s">
        <v>80277</v>
      </c>
      <c r="I29045" t="s">
        <v>390</v>
      </c>
      <c r="J29045" t="s">
        <v>6316</v>
      </c>
    </row>
    <row r="29046" spans="1:10" ht="16" x14ac:dyDescent="0.2">
      <c r="A29046" t="s">
        <v>22588</v>
      </c>
      <c r="B29046" t="s">
        <v>80278</v>
      </c>
      <c r="C29046" t="s">
        <v>80279</v>
      </c>
      <c r="D29046">
        <v>1</v>
      </c>
      <c r="E29046" t="s">
        <v>13</v>
      </c>
      <c r="F29046" t="s">
        <v>13</v>
      </c>
      <c r="G29046" t="s">
        <v>80276</v>
      </c>
      <c r="H29046" s="3" t="s">
        <v>80280</v>
      </c>
      <c r="I29046" t="s">
        <v>390</v>
      </c>
      <c r="J29046" t="s">
        <v>22593</v>
      </c>
    </row>
    <row r="29047" spans="1:10" ht="16" x14ac:dyDescent="0.2">
      <c r="A29047" t="s">
        <v>80281</v>
      </c>
      <c r="B29047" t="s">
        <v>80282</v>
      </c>
      <c r="C29047" t="s">
        <v>80283</v>
      </c>
      <c r="D29047">
        <v>1</v>
      </c>
      <c r="E29047" t="s">
        <v>13</v>
      </c>
      <c r="F29047" t="s">
        <v>13</v>
      </c>
      <c r="G29047" t="s">
        <v>80284</v>
      </c>
      <c r="H29047" s="3" t="s">
        <v>80285</v>
      </c>
      <c r="I29047" t="s">
        <v>390</v>
      </c>
      <c r="J29047" t="s">
        <v>80286</v>
      </c>
    </row>
    <row r="29048" spans="1:10" ht="32" x14ac:dyDescent="0.2">
      <c r="A29048" t="s">
        <v>7295</v>
      </c>
      <c r="B29048" t="s">
        <v>7296</v>
      </c>
      <c r="C29048" t="s">
        <v>80287</v>
      </c>
      <c r="D29048">
        <v>8</v>
      </c>
      <c r="E29048" t="s">
        <v>13</v>
      </c>
      <c r="F29048" t="s">
        <v>13</v>
      </c>
      <c r="G29048" t="s">
        <v>80288</v>
      </c>
      <c r="H29048" s="3" t="s">
        <v>80289</v>
      </c>
      <c r="I29048" t="s">
        <v>3608</v>
      </c>
      <c r="J29048" t="s">
        <v>7300</v>
      </c>
    </row>
    <row r="29049" spans="1:10" ht="16" x14ac:dyDescent="0.2">
      <c r="A29049" t="s">
        <v>14003</v>
      </c>
      <c r="B29049" t="s">
        <v>80290</v>
      </c>
      <c r="C29049" t="s">
        <v>80291</v>
      </c>
      <c r="D29049">
        <v>3</v>
      </c>
      <c r="E29049" t="s">
        <v>13</v>
      </c>
      <c r="F29049" t="s">
        <v>13</v>
      </c>
      <c r="G29049" t="s">
        <v>80292</v>
      </c>
      <c r="H29049" s="3" t="s">
        <v>80293</v>
      </c>
      <c r="I29049" t="s">
        <v>69</v>
      </c>
      <c r="J29049" t="s">
        <v>14008</v>
      </c>
    </row>
    <row r="29050" spans="1:10" ht="16" x14ac:dyDescent="0.2">
      <c r="A29050" t="s">
        <v>33397</v>
      </c>
      <c r="B29050" t="s">
        <v>80294</v>
      </c>
      <c r="C29050" t="s">
        <v>80295</v>
      </c>
      <c r="D29050">
        <v>3</v>
      </c>
      <c r="E29050" t="s">
        <v>13</v>
      </c>
      <c r="F29050" t="s">
        <v>13</v>
      </c>
      <c r="G29050" t="s">
        <v>80292</v>
      </c>
      <c r="H29050" s="3" t="s">
        <v>80296</v>
      </c>
      <c r="I29050" t="s">
        <v>69</v>
      </c>
      <c r="J29050" t="s">
        <v>33401</v>
      </c>
    </row>
    <row r="29051" spans="1:10" ht="32" x14ac:dyDescent="0.2">
      <c r="A29051" t="s">
        <v>14003</v>
      </c>
      <c r="B29051" t="s">
        <v>49006</v>
      </c>
      <c r="C29051" t="s">
        <v>49007</v>
      </c>
      <c r="D29051">
        <v>1</v>
      </c>
      <c r="E29051" t="s">
        <v>13</v>
      </c>
      <c r="F29051" t="s">
        <v>13</v>
      </c>
      <c r="G29051" t="s">
        <v>80292</v>
      </c>
      <c r="H29051" s="3" t="s">
        <v>80297</v>
      </c>
      <c r="I29051" t="s">
        <v>69</v>
      </c>
      <c r="J29051" t="s">
        <v>14008</v>
      </c>
    </row>
    <row r="29052" spans="1:10" ht="16" x14ac:dyDescent="0.2">
      <c r="A29052" t="s">
        <v>14003</v>
      </c>
      <c r="B29052" t="s">
        <v>80298</v>
      </c>
      <c r="C29052" t="s">
        <v>80299</v>
      </c>
      <c r="D29052">
        <v>5</v>
      </c>
      <c r="E29052" t="s">
        <v>13</v>
      </c>
      <c r="F29052" t="s">
        <v>13</v>
      </c>
      <c r="G29052" t="s">
        <v>80292</v>
      </c>
      <c r="H29052" s="3" t="s">
        <v>80293</v>
      </c>
      <c r="I29052" t="s">
        <v>69</v>
      </c>
      <c r="J29052" t="s">
        <v>14008</v>
      </c>
    </row>
    <row r="29053" spans="1:10" ht="16" x14ac:dyDescent="0.2">
      <c r="A29053" t="s">
        <v>14003</v>
      </c>
      <c r="B29053" t="s">
        <v>80300</v>
      </c>
      <c r="C29053" t="s">
        <v>80301</v>
      </c>
      <c r="D29053">
        <v>2</v>
      </c>
      <c r="E29053" t="s">
        <v>13</v>
      </c>
      <c r="F29053" t="s">
        <v>13</v>
      </c>
      <c r="G29053" t="s">
        <v>80292</v>
      </c>
      <c r="H29053" s="3" t="s">
        <v>80293</v>
      </c>
      <c r="I29053" t="s">
        <v>69</v>
      </c>
      <c r="J29053" t="s">
        <v>14008</v>
      </c>
    </row>
    <row r="29054" spans="1:10" ht="16" x14ac:dyDescent="0.2">
      <c r="A29054" t="s">
        <v>14003</v>
      </c>
      <c r="B29054" t="s">
        <v>80302</v>
      </c>
      <c r="C29054" t="s">
        <v>80303</v>
      </c>
      <c r="D29054">
        <v>10</v>
      </c>
      <c r="E29054" t="s">
        <v>13</v>
      </c>
      <c r="F29054" t="s">
        <v>13</v>
      </c>
      <c r="G29054" t="s">
        <v>80292</v>
      </c>
      <c r="H29054" s="3" t="s">
        <v>80304</v>
      </c>
      <c r="I29054" t="s">
        <v>69</v>
      </c>
      <c r="J29054" t="s">
        <v>14008</v>
      </c>
    </row>
    <row r="29055" spans="1:10" ht="16" x14ac:dyDescent="0.2">
      <c r="A29055" t="s">
        <v>14003</v>
      </c>
      <c r="B29055" t="s">
        <v>80305</v>
      </c>
      <c r="C29055" t="s">
        <v>80306</v>
      </c>
      <c r="D29055">
        <v>8</v>
      </c>
      <c r="E29055" t="s">
        <v>13</v>
      </c>
      <c r="F29055" t="s">
        <v>13</v>
      </c>
      <c r="G29055" t="s">
        <v>80292</v>
      </c>
      <c r="H29055" s="3" t="s">
        <v>80293</v>
      </c>
      <c r="I29055" t="s">
        <v>69</v>
      </c>
      <c r="J29055" t="s">
        <v>14008</v>
      </c>
    </row>
    <row r="29056" spans="1:10" ht="16" x14ac:dyDescent="0.2">
      <c r="A29056" t="s">
        <v>14003</v>
      </c>
      <c r="B29056" t="s">
        <v>66726</v>
      </c>
      <c r="C29056" t="s">
        <v>66727</v>
      </c>
      <c r="D29056">
        <v>6</v>
      </c>
      <c r="E29056" t="s">
        <v>13</v>
      </c>
      <c r="F29056" t="s">
        <v>13</v>
      </c>
      <c r="G29056" t="s">
        <v>80292</v>
      </c>
      <c r="H29056" s="3" t="s">
        <v>80293</v>
      </c>
      <c r="I29056" t="s">
        <v>69</v>
      </c>
      <c r="J29056" t="s">
        <v>14008</v>
      </c>
    </row>
    <row r="29057" spans="1:10" ht="16" x14ac:dyDescent="0.2">
      <c r="A29057" t="s">
        <v>25069</v>
      </c>
      <c r="B29057" t="s">
        <v>80300</v>
      </c>
      <c r="C29057" t="s">
        <v>80301</v>
      </c>
      <c r="D29057">
        <v>1</v>
      </c>
      <c r="E29057" t="s">
        <v>13</v>
      </c>
      <c r="F29057" t="s">
        <v>13</v>
      </c>
      <c r="G29057" t="s">
        <v>80292</v>
      </c>
      <c r="H29057" s="3" t="s">
        <v>80296</v>
      </c>
      <c r="I29057" t="s">
        <v>69</v>
      </c>
      <c r="J29057" t="s">
        <v>25074</v>
      </c>
    </row>
    <row r="29058" spans="1:10" ht="16" x14ac:dyDescent="0.2">
      <c r="A29058" t="s">
        <v>45618</v>
      </c>
      <c r="B29058" t="s">
        <v>80307</v>
      </c>
      <c r="C29058" t="s">
        <v>80308</v>
      </c>
      <c r="D29058">
        <v>1</v>
      </c>
      <c r="E29058" t="s">
        <v>13</v>
      </c>
      <c r="F29058" t="s">
        <v>13</v>
      </c>
      <c r="G29058" t="s">
        <v>80309</v>
      </c>
      <c r="H29058" s="3" t="s">
        <v>80310</v>
      </c>
      <c r="I29058" t="s">
        <v>69</v>
      </c>
      <c r="J29058" t="s">
        <v>45620</v>
      </c>
    </row>
    <row r="29059" spans="1:10" ht="16" x14ac:dyDescent="0.2">
      <c r="A29059" t="s">
        <v>45618</v>
      </c>
      <c r="B29059" t="s">
        <v>80300</v>
      </c>
      <c r="C29059" t="s">
        <v>80301</v>
      </c>
      <c r="D29059">
        <v>2</v>
      </c>
      <c r="E29059" t="s">
        <v>13</v>
      </c>
      <c r="F29059" t="s">
        <v>13</v>
      </c>
      <c r="G29059" t="s">
        <v>80309</v>
      </c>
      <c r="H29059" s="3" t="s">
        <v>80310</v>
      </c>
      <c r="I29059" t="s">
        <v>69</v>
      </c>
      <c r="J29059" t="s">
        <v>45620</v>
      </c>
    </row>
    <row r="29060" spans="1:10" ht="16" x14ac:dyDescent="0.2">
      <c r="A29060" t="s">
        <v>33397</v>
      </c>
      <c r="B29060" t="s">
        <v>80300</v>
      </c>
      <c r="C29060" t="s">
        <v>80301</v>
      </c>
      <c r="D29060">
        <v>1</v>
      </c>
      <c r="E29060" t="s">
        <v>13</v>
      </c>
      <c r="F29060" t="s">
        <v>13</v>
      </c>
      <c r="G29060" t="s">
        <v>80311</v>
      </c>
      <c r="H29060" s="3" t="s">
        <v>80312</v>
      </c>
      <c r="I29060" t="s">
        <v>69</v>
      </c>
      <c r="J29060" t="s">
        <v>33401</v>
      </c>
    </row>
    <row r="29061" spans="1:10" ht="16" x14ac:dyDescent="0.2">
      <c r="A29061" t="s">
        <v>33397</v>
      </c>
      <c r="B29061" t="s">
        <v>80298</v>
      </c>
      <c r="C29061" t="s">
        <v>80299</v>
      </c>
      <c r="D29061">
        <v>5</v>
      </c>
      <c r="E29061" t="s">
        <v>13</v>
      </c>
      <c r="F29061" t="s">
        <v>13</v>
      </c>
      <c r="G29061" t="s">
        <v>80311</v>
      </c>
      <c r="H29061" s="3" t="s">
        <v>80312</v>
      </c>
      <c r="I29061" t="s">
        <v>69</v>
      </c>
      <c r="J29061" t="s">
        <v>33401</v>
      </c>
    </row>
    <row r="29062" spans="1:10" ht="16" x14ac:dyDescent="0.2">
      <c r="A29062" t="s">
        <v>80313</v>
      </c>
      <c r="B29062" t="s">
        <v>80314</v>
      </c>
      <c r="C29062" t="s">
        <v>80315</v>
      </c>
      <c r="D29062">
        <v>2</v>
      </c>
      <c r="E29062" t="s">
        <v>730</v>
      </c>
      <c r="F29062" t="s">
        <v>13</v>
      </c>
      <c r="G29062" t="s">
        <v>80316</v>
      </c>
      <c r="H29062" s="3" t="s">
        <v>80317</v>
      </c>
      <c r="I29062" t="s">
        <v>2943</v>
      </c>
      <c r="J29062" t="s">
        <v>80318</v>
      </c>
    </row>
    <row r="29063" spans="1:10" ht="16" x14ac:dyDescent="0.2">
      <c r="A29063" t="s">
        <v>80313</v>
      </c>
      <c r="B29063" t="s">
        <v>80319</v>
      </c>
      <c r="C29063" t="s">
        <v>80320</v>
      </c>
      <c r="D29063">
        <v>1</v>
      </c>
      <c r="E29063" t="s">
        <v>730</v>
      </c>
      <c r="F29063" t="s">
        <v>13</v>
      </c>
      <c r="G29063" t="s">
        <v>80316</v>
      </c>
      <c r="H29063" s="3" t="s">
        <v>80317</v>
      </c>
      <c r="I29063" t="s">
        <v>2943</v>
      </c>
      <c r="J29063" t="s">
        <v>80318</v>
      </c>
    </row>
    <row r="29064" spans="1:10" ht="16" x14ac:dyDescent="0.2">
      <c r="A29064" t="s">
        <v>43887</v>
      </c>
      <c r="B29064" t="s">
        <v>80321</v>
      </c>
      <c r="C29064" t="s">
        <v>80322</v>
      </c>
      <c r="D29064">
        <v>4</v>
      </c>
      <c r="E29064">
        <f>369</f>
        <v>369</v>
      </c>
      <c r="F29064" t="s">
        <v>13</v>
      </c>
      <c r="G29064" t="s">
        <v>80323</v>
      </c>
      <c r="H29064" s="3" t="s">
        <v>80324</v>
      </c>
      <c r="I29064" t="s">
        <v>62</v>
      </c>
      <c r="J29064" t="s">
        <v>43890</v>
      </c>
    </row>
    <row r="29065" spans="1:10" ht="16" x14ac:dyDescent="0.2">
      <c r="A29065" t="s">
        <v>43887</v>
      </c>
      <c r="B29065" t="s">
        <v>80325</v>
      </c>
      <c r="C29065" t="s">
        <v>80326</v>
      </c>
      <c r="D29065">
        <v>5</v>
      </c>
      <c r="E29065">
        <f>369</f>
        <v>369</v>
      </c>
      <c r="F29065" t="s">
        <v>13</v>
      </c>
      <c r="G29065" t="s">
        <v>80323</v>
      </c>
      <c r="H29065" s="3" t="s">
        <v>80324</v>
      </c>
      <c r="I29065" t="s">
        <v>62</v>
      </c>
      <c r="J29065" t="s">
        <v>43890</v>
      </c>
    </row>
    <row r="29066" spans="1:10" ht="16" x14ac:dyDescent="0.2">
      <c r="A29066" t="s">
        <v>43887</v>
      </c>
      <c r="B29066" t="s">
        <v>80327</v>
      </c>
      <c r="C29066" t="s">
        <v>80328</v>
      </c>
      <c r="D29066">
        <v>6</v>
      </c>
      <c r="E29066">
        <f>369</f>
        <v>369</v>
      </c>
      <c r="F29066" t="s">
        <v>13</v>
      </c>
      <c r="G29066" t="s">
        <v>80323</v>
      </c>
      <c r="H29066" s="3" t="s">
        <v>80324</v>
      </c>
      <c r="I29066" t="s">
        <v>62</v>
      </c>
      <c r="J29066" t="s">
        <v>43890</v>
      </c>
    </row>
    <row r="29067" spans="1:10" ht="16" x14ac:dyDescent="0.2">
      <c r="A29067" t="s">
        <v>43887</v>
      </c>
      <c r="B29067" t="s">
        <v>80329</v>
      </c>
      <c r="C29067" t="s">
        <v>80330</v>
      </c>
      <c r="D29067">
        <v>1</v>
      </c>
      <c r="E29067">
        <f>369</f>
        <v>369</v>
      </c>
      <c r="F29067" t="s">
        <v>13</v>
      </c>
      <c r="G29067" t="s">
        <v>80323</v>
      </c>
      <c r="H29067" s="3" t="s">
        <v>80324</v>
      </c>
      <c r="I29067" t="s">
        <v>62</v>
      </c>
      <c r="J29067" t="s">
        <v>43890</v>
      </c>
    </row>
    <row r="29068" spans="1:10" ht="16" x14ac:dyDescent="0.2">
      <c r="A29068" t="s">
        <v>80331</v>
      </c>
      <c r="B29068" t="s">
        <v>80332</v>
      </c>
      <c r="C29068" t="s">
        <v>80333</v>
      </c>
      <c r="D29068">
        <v>1</v>
      </c>
      <c r="E29068" t="s">
        <v>13</v>
      </c>
      <c r="F29068" t="s">
        <v>13</v>
      </c>
      <c r="G29068" t="s">
        <v>80334</v>
      </c>
      <c r="H29068" s="3" t="s">
        <v>80335</v>
      </c>
      <c r="I29068" t="s">
        <v>69</v>
      </c>
      <c r="J29068" t="s">
        <v>80336</v>
      </c>
    </row>
    <row r="29069" spans="1:10" ht="16" x14ac:dyDescent="0.2">
      <c r="A29069" t="s">
        <v>8121</v>
      </c>
      <c r="B29069" t="s">
        <v>80337</v>
      </c>
      <c r="C29069" t="s">
        <v>80338</v>
      </c>
      <c r="D29069">
        <v>6</v>
      </c>
      <c r="E29069" t="s">
        <v>13</v>
      </c>
      <c r="F29069" t="s">
        <v>13</v>
      </c>
      <c r="G29069" t="s">
        <v>80339</v>
      </c>
      <c r="H29069" s="3" t="s">
        <v>80340</v>
      </c>
      <c r="I29069" t="s">
        <v>337</v>
      </c>
      <c r="J29069" t="s">
        <v>8126</v>
      </c>
    </row>
    <row r="29070" spans="1:10" ht="16" x14ac:dyDescent="0.2">
      <c r="A29070" t="s">
        <v>1758</v>
      </c>
      <c r="B29070" t="s">
        <v>80341</v>
      </c>
      <c r="C29070" t="s">
        <v>80342</v>
      </c>
      <c r="D29070">
        <v>4</v>
      </c>
      <c r="E29070" t="s">
        <v>13</v>
      </c>
      <c r="F29070" t="s">
        <v>13</v>
      </c>
      <c r="G29070" t="s">
        <v>80339</v>
      </c>
      <c r="H29070" s="3" t="s">
        <v>80343</v>
      </c>
      <c r="I29070" t="s">
        <v>337</v>
      </c>
      <c r="J29070" t="s">
        <v>1760</v>
      </c>
    </row>
    <row r="29071" spans="1:10" ht="16" x14ac:dyDescent="0.2">
      <c r="A29071" t="s">
        <v>48746</v>
      </c>
      <c r="B29071" t="s">
        <v>8068</v>
      </c>
      <c r="C29071" t="s">
        <v>31471</v>
      </c>
      <c r="D29071">
        <v>1</v>
      </c>
      <c r="E29071" t="s">
        <v>13</v>
      </c>
      <c r="F29071" t="s">
        <v>13</v>
      </c>
      <c r="G29071" t="s">
        <v>80344</v>
      </c>
      <c r="H29071" s="3" t="s">
        <v>80345</v>
      </c>
      <c r="I29071" t="s">
        <v>547</v>
      </c>
      <c r="J29071" t="s">
        <v>48747</v>
      </c>
    </row>
    <row r="29072" spans="1:10" ht="16" x14ac:dyDescent="0.2">
      <c r="A29072" t="s">
        <v>80346</v>
      </c>
      <c r="B29072" t="s">
        <v>49691</v>
      </c>
      <c r="C29072" t="s">
        <v>80347</v>
      </c>
      <c r="D29072">
        <v>2</v>
      </c>
      <c r="E29072">
        <f>76</f>
        <v>76</v>
      </c>
      <c r="F29072" t="s">
        <v>13</v>
      </c>
      <c r="G29072" t="s">
        <v>80348</v>
      </c>
      <c r="H29072" s="3" t="s">
        <v>80349</v>
      </c>
      <c r="I29072" t="s">
        <v>1033</v>
      </c>
      <c r="J29072" t="s">
        <v>80350</v>
      </c>
    </row>
    <row r="29073" spans="1:10" ht="16" x14ac:dyDescent="0.2">
      <c r="A29073" t="s">
        <v>80346</v>
      </c>
      <c r="B29073" t="s">
        <v>80351</v>
      </c>
      <c r="C29073" t="s">
        <v>80352</v>
      </c>
      <c r="D29073">
        <v>1</v>
      </c>
      <c r="E29073">
        <f>76</f>
        <v>76</v>
      </c>
      <c r="F29073" t="s">
        <v>13</v>
      </c>
      <c r="G29073" t="s">
        <v>80348</v>
      </c>
      <c r="H29073" s="3" t="s">
        <v>80349</v>
      </c>
      <c r="I29073" t="s">
        <v>1033</v>
      </c>
      <c r="J29073" t="s">
        <v>80350</v>
      </c>
    </row>
    <row r="29074" spans="1:10" ht="16" x14ac:dyDescent="0.2">
      <c r="A29074" t="s">
        <v>34998</v>
      </c>
      <c r="B29074" t="s">
        <v>25275</v>
      </c>
      <c r="C29074" t="s">
        <v>80353</v>
      </c>
      <c r="D29074">
        <v>2</v>
      </c>
      <c r="E29074">
        <f>76</f>
        <v>76</v>
      </c>
      <c r="F29074" t="s">
        <v>13</v>
      </c>
      <c r="G29074" t="s">
        <v>80348</v>
      </c>
      <c r="H29074" s="3" t="s">
        <v>80354</v>
      </c>
      <c r="I29074" t="s">
        <v>1033</v>
      </c>
      <c r="J29074" t="s">
        <v>35002</v>
      </c>
    </row>
    <row r="29075" spans="1:10" ht="16" x14ac:dyDescent="0.2">
      <c r="A29075" t="s">
        <v>80346</v>
      </c>
      <c r="B29075" t="s">
        <v>48222</v>
      </c>
      <c r="C29075" t="s">
        <v>80355</v>
      </c>
      <c r="D29075">
        <v>3</v>
      </c>
      <c r="E29075">
        <f>76</f>
        <v>76</v>
      </c>
      <c r="F29075" t="s">
        <v>13</v>
      </c>
      <c r="G29075" t="s">
        <v>80348</v>
      </c>
      <c r="H29075" s="3" t="s">
        <v>80349</v>
      </c>
      <c r="I29075" t="s">
        <v>1033</v>
      </c>
      <c r="J29075" t="s">
        <v>80350</v>
      </c>
    </row>
    <row r="29076" spans="1:10" ht="16" x14ac:dyDescent="0.2">
      <c r="A29076" t="s">
        <v>80346</v>
      </c>
      <c r="B29076" t="s">
        <v>80356</v>
      </c>
      <c r="C29076" t="s">
        <v>80357</v>
      </c>
      <c r="D29076">
        <v>4</v>
      </c>
      <c r="E29076">
        <f>76</f>
        <v>76</v>
      </c>
      <c r="F29076" t="s">
        <v>13</v>
      </c>
      <c r="G29076" t="s">
        <v>80348</v>
      </c>
      <c r="H29076" s="3" t="s">
        <v>80349</v>
      </c>
      <c r="I29076" t="s">
        <v>1033</v>
      </c>
      <c r="J29076" t="s">
        <v>80350</v>
      </c>
    </row>
    <row r="29077" spans="1:10" ht="16" x14ac:dyDescent="0.2">
      <c r="A29077" t="s">
        <v>48768</v>
      </c>
      <c r="B29077" t="s">
        <v>47216</v>
      </c>
      <c r="C29077" t="s">
        <v>80358</v>
      </c>
      <c r="D29077">
        <v>4</v>
      </c>
      <c r="E29077">
        <f>76</f>
        <v>76</v>
      </c>
      <c r="F29077" t="s">
        <v>13</v>
      </c>
      <c r="G29077" t="s">
        <v>80348</v>
      </c>
      <c r="H29077" s="3" t="s">
        <v>80359</v>
      </c>
      <c r="I29077" t="s">
        <v>1033</v>
      </c>
      <c r="J29077" t="s">
        <v>48770</v>
      </c>
    </row>
    <row r="29078" spans="1:10" ht="16" x14ac:dyDescent="0.2">
      <c r="A29078" t="s">
        <v>61872</v>
      </c>
      <c r="B29078" t="s">
        <v>80360</v>
      </c>
      <c r="C29078" t="s">
        <v>80361</v>
      </c>
      <c r="D29078">
        <v>5</v>
      </c>
      <c r="E29078">
        <f>76</f>
        <v>76</v>
      </c>
      <c r="F29078" t="s">
        <v>13</v>
      </c>
      <c r="G29078" t="s">
        <v>80348</v>
      </c>
      <c r="H29078" s="3" t="s">
        <v>80362</v>
      </c>
      <c r="I29078" t="s">
        <v>1033</v>
      </c>
      <c r="J29078" t="s">
        <v>61873</v>
      </c>
    </row>
    <row r="29079" spans="1:10" ht="16" x14ac:dyDescent="0.2">
      <c r="A29079" t="s">
        <v>4477</v>
      </c>
      <c r="B29079" t="s">
        <v>80363</v>
      </c>
      <c r="C29079" t="s">
        <v>80364</v>
      </c>
      <c r="D29079">
        <v>2</v>
      </c>
      <c r="E29079" t="s">
        <v>13</v>
      </c>
      <c r="F29079" t="s">
        <v>13</v>
      </c>
      <c r="G29079" t="s">
        <v>80365</v>
      </c>
      <c r="H29079" s="3" t="s">
        <v>80366</v>
      </c>
      <c r="I29079" t="s">
        <v>62</v>
      </c>
      <c r="J29079" t="s">
        <v>4479</v>
      </c>
    </row>
    <row r="29080" spans="1:10" ht="16" x14ac:dyDescent="0.2">
      <c r="A29080" t="s">
        <v>80367</v>
      </c>
      <c r="B29080" t="s">
        <v>80368</v>
      </c>
      <c r="C29080" t="s">
        <v>80369</v>
      </c>
      <c r="D29080">
        <v>1</v>
      </c>
      <c r="E29080" t="s">
        <v>13</v>
      </c>
      <c r="F29080" t="s">
        <v>13</v>
      </c>
      <c r="G29080" t="s">
        <v>80370</v>
      </c>
      <c r="H29080" s="3" t="s">
        <v>80371</v>
      </c>
      <c r="I29080" t="s">
        <v>62</v>
      </c>
      <c r="J29080" t="s">
        <v>80372</v>
      </c>
    </row>
    <row r="29081" spans="1:10" ht="16" x14ac:dyDescent="0.2">
      <c r="A29081" t="s">
        <v>8129</v>
      </c>
      <c r="B29081" t="s">
        <v>80373</v>
      </c>
      <c r="C29081" t="s">
        <v>80374</v>
      </c>
      <c r="D29081">
        <v>2</v>
      </c>
      <c r="E29081" t="s">
        <v>13</v>
      </c>
      <c r="F29081" t="s">
        <v>13</v>
      </c>
      <c r="G29081" t="s">
        <v>80375</v>
      </c>
      <c r="H29081" s="3" t="s">
        <v>80376</v>
      </c>
      <c r="I29081" t="s">
        <v>404</v>
      </c>
      <c r="J29081" t="s">
        <v>8134</v>
      </c>
    </row>
    <row r="29082" spans="1:10" ht="16" x14ac:dyDescent="0.2">
      <c r="A29082" t="s">
        <v>11181</v>
      </c>
      <c r="B29082" t="s">
        <v>80377</v>
      </c>
      <c r="C29082" t="s">
        <v>80378</v>
      </c>
      <c r="D29082">
        <v>3</v>
      </c>
      <c r="E29082" t="s">
        <v>13</v>
      </c>
      <c r="F29082" t="s">
        <v>13</v>
      </c>
      <c r="G29082" t="s">
        <v>80379</v>
      </c>
      <c r="H29082" s="3" t="s">
        <v>80380</v>
      </c>
      <c r="I29082" t="s">
        <v>404</v>
      </c>
      <c r="J29082" t="s">
        <v>11186</v>
      </c>
    </row>
    <row r="29083" spans="1:10" ht="16" x14ac:dyDescent="0.2">
      <c r="A29083" t="s">
        <v>80381</v>
      </c>
      <c r="B29083" t="s">
        <v>80377</v>
      </c>
      <c r="C29083" t="s">
        <v>80378</v>
      </c>
      <c r="D29083">
        <v>2</v>
      </c>
      <c r="E29083" t="s">
        <v>13</v>
      </c>
      <c r="F29083" t="s">
        <v>13</v>
      </c>
      <c r="G29083" t="s">
        <v>80379</v>
      </c>
      <c r="H29083" s="3" t="s">
        <v>80380</v>
      </c>
      <c r="I29083" t="s">
        <v>404</v>
      </c>
      <c r="J29083" t="s">
        <v>80382</v>
      </c>
    </row>
    <row r="29084" spans="1:10" ht="16" x14ac:dyDescent="0.2">
      <c r="A29084" t="s">
        <v>80383</v>
      </c>
      <c r="B29084" t="s">
        <v>80377</v>
      </c>
      <c r="C29084" t="s">
        <v>80378</v>
      </c>
      <c r="D29084">
        <v>2</v>
      </c>
      <c r="E29084" t="s">
        <v>13</v>
      </c>
      <c r="F29084" t="s">
        <v>13</v>
      </c>
      <c r="G29084" t="s">
        <v>80379</v>
      </c>
      <c r="H29084" s="3" t="s">
        <v>80380</v>
      </c>
      <c r="I29084" t="s">
        <v>404</v>
      </c>
      <c r="J29084" t="s">
        <v>80384</v>
      </c>
    </row>
    <row r="29085" spans="1:10" ht="16" x14ac:dyDescent="0.2">
      <c r="A29085" t="s">
        <v>80383</v>
      </c>
      <c r="B29085" t="s">
        <v>80385</v>
      </c>
      <c r="C29085" t="s">
        <v>80386</v>
      </c>
      <c r="D29085">
        <v>1</v>
      </c>
      <c r="E29085" t="s">
        <v>13</v>
      </c>
      <c r="F29085" t="s">
        <v>13</v>
      </c>
      <c r="G29085" t="s">
        <v>80379</v>
      </c>
      <c r="H29085" s="3" t="s">
        <v>80380</v>
      </c>
      <c r="I29085" t="s">
        <v>404</v>
      </c>
      <c r="J29085" t="s">
        <v>80384</v>
      </c>
    </row>
    <row r="29086" spans="1:10" ht="16" x14ac:dyDescent="0.2">
      <c r="A29086" t="s">
        <v>80381</v>
      </c>
      <c r="B29086" t="s">
        <v>80385</v>
      </c>
      <c r="C29086" t="s">
        <v>80386</v>
      </c>
      <c r="D29086">
        <v>1</v>
      </c>
      <c r="E29086" t="s">
        <v>13</v>
      </c>
      <c r="F29086" t="s">
        <v>13</v>
      </c>
      <c r="G29086" t="s">
        <v>80379</v>
      </c>
      <c r="H29086" s="3" t="s">
        <v>80380</v>
      </c>
      <c r="I29086" t="s">
        <v>404</v>
      </c>
      <c r="J29086" t="s">
        <v>80382</v>
      </c>
    </row>
    <row r="29087" spans="1:10" ht="16" x14ac:dyDescent="0.2">
      <c r="A29087" t="s">
        <v>5885</v>
      </c>
      <c r="B29087" t="s">
        <v>80387</v>
      </c>
      <c r="C29087" t="s">
        <v>80388</v>
      </c>
      <c r="D29087">
        <v>1</v>
      </c>
      <c r="E29087" t="s">
        <v>80389</v>
      </c>
      <c r="F29087" t="s">
        <v>13</v>
      </c>
      <c r="G29087" t="s">
        <v>80390</v>
      </c>
      <c r="H29087" s="3" t="s">
        <v>80391</v>
      </c>
      <c r="I29087" t="s">
        <v>817</v>
      </c>
      <c r="J29087" t="s">
        <v>5890</v>
      </c>
    </row>
    <row r="29088" spans="1:10" ht="16" x14ac:dyDescent="0.2">
      <c r="A29088" t="s">
        <v>54713</v>
      </c>
      <c r="B29088" t="s">
        <v>49747</v>
      </c>
      <c r="C29088" t="s">
        <v>49748</v>
      </c>
      <c r="D29088">
        <v>1</v>
      </c>
      <c r="E29088" t="s">
        <v>80389</v>
      </c>
      <c r="F29088" t="s">
        <v>13</v>
      </c>
      <c r="G29088" t="s">
        <v>80390</v>
      </c>
      <c r="H29088" s="3" t="s">
        <v>80391</v>
      </c>
      <c r="I29088" t="s">
        <v>817</v>
      </c>
      <c r="J29088" t="s">
        <v>54714</v>
      </c>
    </row>
    <row r="29089" spans="1:10" ht="16" x14ac:dyDescent="0.2">
      <c r="A29089" t="s">
        <v>10247</v>
      </c>
      <c r="B29089" t="s">
        <v>80392</v>
      </c>
      <c r="C29089" t="s">
        <v>80393</v>
      </c>
      <c r="D29089">
        <v>2</v>
      </c>
      <c r="E29089" t="s">
        <v>80389</v>
      </c>
      <c r="F29089" t="s">
        <v>13</v>
      </c>
      <c r="G29089" t="s">
        <v>80390</v>
      </c>
      <c r="H29089" s="3" t="s">
        <v>80391</v>
      </c>
      <c r="I29089" t="s">
        <v>817</v>
      </c>
      <c r="J29089" t="s">
        <v>10252</v>
      </c>
    </row>
    <row r="29090" spans="1:10" ht="16" x14ac:dyDescent="0.2">
      <c r="A29090" t="s">
        <v>24061</v>
      </c>
      <c r="B29090" t="s">
        <v>80394</v>
      </c>
      <c r="C29090" t="s">
        <v>80395</v>
      </c>
      <c r="D29090">
        <v>3</v>
      </c>
      <c r="E29090" t="s">
        <v>80389</v>
      </c>
      <c r="F29090" t="s">
        <v>13</v>
      </c>
      <c r="G29090" t="s">
        <v>80390</v>
      </c>
      <c r="H29090" s="3" t="s">
        <v>80396</v>
      </c>
      <c r="I29090" t="s">
        <v>817</v>
      </c>
      <c r="J29090" t="s">
        <v>24062</v>
      </c>
    </row>
    <row r="29091" spans="1:10" ht="16" x14ac:dyDescent="0.2">
      <c r="A29091" t="s">
        <v>40343</v>
      </c>
      <c r="B29091" t="s">
        <v>80397</v>
      </c>
      <c r="C29091" t="s">
        <v>80398</v>
      </c>
      <c r="D29091">
        <v>4</v>
      </c>
      <c r="E29091" t="s">
        <v>80389</v>
      </c>
      <c r="F29091" t="s">
        <v>13</v>
      </c>
      <c r="G29091" t="s">
        <v>80390</v>
      </c>
      <c r="H29091" s="3" t="s">
        <v>80391</v>
      </c>
      <c r="I29091" t="s">
        <v>817</v>
      </c>
      <c r="J29091" t="s">
        <v>40347</v>
      </c>
    </row>
    <row r="29092" spans="1:10" ht="16" x14ac:dyDescent="0.2">
      <c r="A29092" t="s">
        <v>22059</v>
      </c>
      <c r="B29092" t="s">
        <v>80394</v>
      </c>
      <c r="C29092" t="s">
        <v>80395</v>
      </c>
      <c r="D29092">
        <v>1</v>
      </c>
      <c r="E29092" t="s">
        <v>80389</v>
      </c>
      <c r="F29092" t="s">
        <v>13</v>
      </c>
      <c r="G29092" t="s">
        <v>80390</v>
      </c>
      <c r="H29092" s="3" t="s">
        <v>80391</v>
      </c>
      <c r="I29092" t="s">
        <v>817</v>
      </c>
      <c r="J29092" t="s">
        <v>22062</v>
      </c>
    </row>
    <row r="29093" spans="1:10" ht="16" x14ac:dyDescent="0.2">
      <c r="A29093" t="s">
        <v>24157</v>
      </c>
      <c r="B29093" t="s">
        <v>80394</v>
      </c>
      <c r="C29093" t="s">
        <v>80395</v>
      </c>
      <c r="D29093">
        <v>1</v>
      </c>
      <c r="E29093" t="s">
        <v>80389</v>
      </c>
      <c r="F29093" t="s">
        <v>13</v>
      </c>
      <c r="G29093" t="s">
        <v>80390</v>
      </c>
      <c r="H29093" s="3" t="s">
        <v>80391</v>
      </c>
      <c r="I29093" t="s">
        <v>817</v>
      </c>
      <c r="J29093" t="s">
        <v>24158</v>
      </c>
    </row>
    <row r="29094" spans="1:10" ht="16" x14ac:dyDescent="0.2">
      <c r="A29094" t="s">
        <v>54697</v>
      </c>
      <c r="B29094" t="s">
        <v>18741</v>
      </c>
      <c r="C29094" t="s">
        <v>49748</v>
      </c>
      <c r="D29094">
        <v>3</v>
      </c>
      <c r="E29094" t="s">
        <v>80389</v>
      </c>
      <c r="F29094" t="s">
        <v>13</v>
      </c>
      <c r="G29094" t="s">
        <v>80390</v>
      </c>
      <c r="H29094" s="3" t="s">
        <v>80391</v>
      </c>
      <c r="I29094" t="s">
        <v>817</v>
      </c>
      <c r="J29094" t="s">
        <v>54698</v>
      </c>
    </row>
    <row r="29095" spans="1:10" ht="16" x14ac:dyDescent="0.2">
      <c r="A29095" t="s">
        <v>51285</v>
      </c>
      <c r="B29095" t="s">
        <v>51262</v>
      </c>
      <c r="C29095" t="s">
        <v>51263</v>
      </c>
      <c r="D29095">
        <v>1</v>
      </c>
      <c r="E29095" t="s">
        <v>80389</v>
      </c>
      <c r="F29095" t="s">
        <v>13</v>
      </c>
      <c r="G29095" t="s">
        <v>80390</v>
      </c>
      <c r="H29095" s="3" t="s">
        <v>80399</v>
      </c>
      <c r="I29095" t="s">
        <v>817</v>
      </c>
      <c r="J29095" t="s">
        <v>51286</v>
      </c>
    </row>
    <row r="29096" spans="1:10" ht="16" x14ac:dyDescent="0.2">
      <c r="A29096" t="s">
        <v>52341</v>
      </c>
      <c r="B29096" t="s">
        <v>18741</v>
      </c>
      <c r="C29096" t="s">
        <v>49748</v>
      </c>
      <c r="D29096">
        <v>2</v>
      </c>
      <c r="E29096" t="s">
        <v>80389</v>
      </c>
      <c r="F29096" t="s">
        <v>13</v>
      </c>
      <c r="G29096" t="s">
        <v>80390</v>
      </c>
      <c r="H29096" s="3" t="s">
        <v>80391</v>
      </c>
      <c r="I29096" t="s">
        <v>817</v>
      </c>
      <c r="J29096" t="s">
        <v>52342</v>
      </c>
    </row>
    <row r="29097" spans="1:10" ht="16" x14ac:dyDescent="0.2">
      <c r="A29097" t="s">
        <v>67933</v>
      </c>
      <c r="B29097" t="s">
        <v>80392</v>
      </c>
      <c r="C29097" t="s">
        <v>80393</v>
      </c>
      <c r="D29097">
        <v>2</v>
      </c>
      <c r="E29097" t="s">
        <v>80389</v>
      </c>
      <c r="F29097" t="s">
        <v>13</v>
      </c>
      <c r="G29097" t="s">
        <v>80390</v>
      </c>
      <c r="H29097" s="3" t="s">
        <v>80391</v>
      </c>
      <c r="I29097" t="s">
        <v>817</v>
      </c>
      <c r="J29097" t="s">
        <v>67938</v>
      </c>
    </row>
    <row r="29098" spans="1:10" ht="16" x14ac:dyDescent="0.2">
      <c r="A29098" t="s">
        <v>80400</v>
      </c>
      <c r="B29098" t="s">
        <v>80401</v>
      </c>
      <c r="C29098" t="s">
        <v>80402</v>
      </c>
      <c r="D29098">
        <v>1</v>
      </c>
      <c r="E29098" t="s">
        <v>80389</v>
      </c>
      <c r="F29098" t="s">
        <v>13</v>
      </c>
      <c r="G29098" t="s">
        <v>80390</v>
      </c>
      <c r="H29098" s="3" t="s">
        <v>80391</v>
      </c>
      <c r="I29098" t="s">
        <v>817</v>
      </c>
      <c r="J29098" t="s">
        <v>80403</v>
      </c>
    </row>
    <row r="29099" spans="1:10" ht="16" x14ac:dyDescent="0.2">
      <c r="A29099" t="s">
        <v>52185</v>
      </c>
      <c r="B29099" t="s">
        <v>18741</v>
      </c>
      <c r="C29099" t="s">
        <v>49748</v>
      </c>
      <c r="D29099">
        <v>1</v>
      </c>
      <c r="E29099" t="s">
        <v>80389</v>
      </c>
      <c r="F29099" t="s">
        <v>13</v>
      </c>
      <c r="G29099" t="s">
        <v>80390</v>
      </c>
      <c r="H29099" s="3" t="s">
        <v>80391</v>
      </c>
      <c r="I29099" t="s">
        <v>817</v>
      </c>
      <c r="J29099" t="s">
        <v>52186</v>
      </c>
    </row>
    <row r="29100" spans="1:10" ht="16" x14ac:dyDescent="0.2">
      <c r="A29100" t="s">
        <v>52291</v>
      </c>
      <c r="B29100" t="s">
        <v>49747</v>
      </c>
      <c r="C29100" t="s">
        <v>49748</v>
      </c>
      <c r="D29100">
        <v>1</v>
      </c>
      <c r="E29100" t="s">
        <v>80389</v>
      </c>
      <c r="F29100" t="s">
        <v>13</v>
      </c>
      <c r="G29100" t="s">
        <v>80390</v>
      </c>
      <c r="H29100" s="3" t="s">
        <v>80391</v>
      </c>
      <c r="I29100" t="s">
        <v>817</v>
      </c>
      <c r="J29100" t="s">
        <v>52292</v>
      </c>
    </row>
    <row r="29101" spans="1:10" ht="16" x14ac:dyDescent="0.2">
      <c r="A29101" t="s">
        <v>47111</v>
      </c>
      <c r="B29101" t="s">
        <v>18741</v>
      </c>
      <c r="C29101" t="s">
        <v>49748</v>
      </c>
      <c r="D29101">
        <v>2</v>
      </c>
      <c r="E29101" t="s">
        <v>80389</v>
      </c>
      <c r="F29101" t="s">
        <v>13</v>
      </c>
      <c r="G29101" t="s">
        <v>80390</v>
      </c>
      <c r="H29101" s="3" t="s">
        <v>80391</v>
      </c>
      <c r="I29101" t="s">
        <v>817</v>
      </c>
      <c r="J29101" t="s">
        <v>47113</v>
      </c>
    </row>
    <row r="29102" spans="1:10" ht="16" x14ac:dyDescent="0.2">
      <c r="A29102" t="s">
        <v>24109</v>
      </c>
      <c r="B29102" t="s">
        <v>80394</v>
      </c>
      <c r="C29102" t="s">
        <v>80395</v>
      </c>
      <c r="D29102">
        <v>2</v>
      </c>
      <c r="E29102" t="s">
        <v>80389</v>
      </c>
      <c r="F29102" t="s">
        <v>13</v>
      </c>
      <c r="G29102" t="s">
        <v>80390</v>
      </c>
      <c r="H29102" s="3" t="s">
        <v>80391</v>
      </c>
      <c r="I29102" t="s">
        <v>817</v>
      </c>
      <c r="J29102" t="s">
        <v>24110</v>
      </c>
    </row>
    <row r="29103" spans="1:10" ht="16" x14ac:dyDescent="0.2">
      <c r="A29103" t="s">
        <v>47070</v>
      </c>
      <c r="B29103" t="s">
        <v>49747</v>
      </c>
      <c r="C29103" t="s">
        <v>49748</v>
      </c>
      <c r="D29103">
        <v>1</v>
      </c>
      <c r="E29103" t="s">
        <v>80389</v>
      </c>
      <c r="F29103" t="s">
        <v>13</v>
      </c>
      <c r="G29103" t="s">
        <v>80390</v>
      </c>
      <c r="H29103" s="3" t="s">
        <v>80391</v>
      </c>
      <c r="I29103" t="s">
        <v>817</v>
      </c>
      <c r="J29103" t="s">
        <v>47071</v>
      </c>
    </row>
    <row r="29104" spans="1:10" ht="16" x14ac:dyDescent="0.2">
      <c r="A29104" t="s">
        <v>32039</v>
      </c>
      <c r="B29104" t="s">
        <v>80404</v>
      </c>
      <c r="C29104" t="s">
        <v>80405</v>
      </c>
      <c r="D29104">
        <v>1</v>
      </c>
      <c r="E29104" t="s">
        <v>80389</v>
      </c>
      <c r="F29104" t="s">
        <v>13</v>
      </c>
      <c r="G29104" t="s">
        <v>80390</v>
      </c>
      <c r="H29104" s="3" t="s">
        <v>80406</v>
      </c>
      <c r="I29104" t="s">
        <v>817</v>
      </c>
      <c r="J29104" t="s">
        <v>32042</v>
      </c>
    </row>
    <row r="29105" spans="1:10" ht="16" x14ac:dyDescent="0.2">
      <c r="A29105" t="s">
        <v>54699</v>
      </c>
      <c r="B29105" t="s">
        <v>49747</v>
      </c>
      <c r="C29105" t="s">
        <v>49748</v>
      </c>
      <c r="D29105">
        <v>2</v>
      </c>
      <c r="E29105" t="s">
        <v>80389</v>
      </c>
      <c r="F29105" t="s">
        <v>13</v>
      </c>
      <c r="G29105" t="s">
        <v>80390</v>
      </c>
      <c r="H29105" s="3" t="s">
        <v>80391</v>
      </c>
      <c r="I29105" t="s">
        <v>817</v>
      </c>
      <c r="J29105" t="s">
        <v>54700</v>
      </c>
    </row>
    <row r="29106" spans="1:10" ht="16" x14ac:dyDescent="0.2">
      <c r="A29106" t="s">
        <v>10253</v>
      </c>
      <c r="B29106" t="s">
        <v>80392</v>
      </c>
      <c r="C29106" t="s">
        <v>80393</v>
      </c>
      <c r="D29106">
        <v>3</v>
      </c>
      <c r="E29106" t="s">
        <v>80389</v>
      </c>
      <c r="F29106" t="s">
        <v>13</v>
      </c>
      <c r="G29106" t="s">
        <v>80390</v>
      </c>
      <c r="H29106" s="3" t="s">
        <v>80391</v>
      </c>
      <c r="I29106" t="s">
        <v>817</v>
      </c>
      <c r="J29106" t="s">
        <v>10256</v>
      </c>
    </row>
    <row r="29107" spans="1:10" ht="16" x14ac:dyDescent="0.2">
      <c r="A29107" t="s">
        <v>70454</v>
      </c>
      <c r="B29107" t="s">
        <v>80392</v>
      </c>
      <c r="C29107" t="s">
        <v>80393</v>
      </c>
      <c r="D29107">
        <v>2</v>
      </c>
      <c r="E29107" t="s">
        <v>80389</v>
      </c>
      <c r="F29107" t="s">
        <v>13</v>
      </c>
      <c r="G29107" t="s">
        <v>80390</v>
      </c>
      <c r="H29107" s="3" t="s">
        <v>80391</v>
      </c>
      <c r="I29107" t="s">
        <v>817</v>
      </c>
      <c r="J29107" t="s">
        <v>70455</v>
      </c>
    </row>
    <row r="29108" spans="1:10" ht="16" x14ac:dyDescent="0.2">
      <c r="A29108" t="s">
        <v>80407</v>
      </c>
      <c r="B29108" t="s">
        <v>80408</v>
      </c>
      <c r="C29108" t="s">
        <v>80409</v>
      </c>
      <c r="D29108">
        <v>1</v>
      </c>
      <c r="E29108" t="s">
        <v>80389</v>
      </c>
      <c r="F29108" t="s">
        <v>13</v>
      </c>
      <c r="G29108" t="s">
        <v>80390</v>
      </c>
      <c r="H29108" s="3" t="s">
        <v>80410</v>
      </c>
      <c r="I29108" t="s">
        <v>817</v>
      </c>
      <c r="J29108" t="s">
        <v>80411</v>
      </c>
    </row>
    <row r="29109" spans="1:10" ht="16" x14ac:dyDescent="0.2">
      <c r="A29109" t="s">
        <v>80407</v>
      </c>
      <c r="B29109" t="s">
        <v>80412</v>
      </c>
      <c r="C29109" t="s">
        <v>80413</v>
      </c>
      <c r="D29109">
        <v>2</v>
      </c>
      <c r="E29109" t="s">
        <v>80389</v>
      </c>
      <c r="F29109" t="s">
        <v>13</v>
      </c>
      <c r="G29109" t="s">
        <v>80390</v>
      </c>
      <c r="H29109" s="3" t="s">
        <v>80391</v>
      </c>
      <c r="I29109" t="s">
        <v>817</v>
      </c>
      <c r="J29109" t="s">
        <v>80411</v>
      </c>
    </row>
    <row r="29110" spans="1:10" ht="16" x14ac:dyDescent="0.2">
      <c r="A29110" t="s">
        <v>80414</v>
      </c>
      <c r="B29110" t="s">
        <v>33940</v>
      </c>
      <c r="C29110" t="s">
        <v>33941</v>
      </c>
      <c r="D29110">
        <v>1</v>
      </c>
      <c r="E29110" t="s">
        <v>80389</v>
      </c>
      <c r="F29110" t="s">
        <v>13</v>
      </c>
      <c r="G29110" t="s">
        <v>80390</v>
      </c>
      <c r="H29110" s="3" t="s">
        <v>80415</v>
      </c>
      <c r="I29110" t="s">
        <v>817</v>
      </c>
      <c r="J29110" t="s">
        <v>80416</v>
      </c>
    </row>
    <row r="29111" spans="1:10" ht="16" x14ac:dyDescent="0.2">
      <c r="A29111" t="s">
        <v>33095</v>
      </c>
      <c r="B29111" t="s">
        <v>80417</v>
      </c>
      <c r="C29111" t="s">
        <v>80418</v>
      </c>
      <c r="D29111">
        <v>1</v>
      </c>
      <c r="E29111" t="s">
        <v>13</v>
      </c>
      <c r="F29111" t="s">
        <v>13</v>
      </c>
      <c r="G29111" t="s">
        <v>80390</v>
      </c>
      <c r="H29111" s="3" t="s">
        <v>80419</v>
      </c>
      <c r="I29111" t="s">
        <v>995</v>
      </c>
      <c r="J29111" t="s">
        <v>33099</v>
      </c>
    </row>
    <row r="29112" spans="1:10" ht="16" x14ac:dyDescent="0.2">
      <c r="A29112" t="s">
        <v>67018</v>
      </c>
      <c r="B29112" t="s">
        <v>49747</v>
      </c>
      <c r="C29112" t="s">
        <v>49748</v>
      </c>
      <c r="D29112">
        <v>1</v>
      </c>
      <c r="E29112" t="s">
        <v>80389</v>
      </c>
      <c r="F29112" t="s">
        <v>13</v>
      </c>
      <c r="G29112" t="s">
        <v>80390</v>
      </c>
      <c r="H29112" s="3" t="s">
        <v>80391</v>
      </c>
      <c r="I29112" t="s">
        <v>817</v>
      </c>
      <c r="J29112" t="s">
        <v>67020</v>
      </c>
    </row>
    <row r="29113" spans="1:10" ht="16" x14ac:dyDescent="0.2">
      <c r="A29113" t="s">
        <v>80420</v>
      </c>
      <c r="B29113" t="s">
        <v>33940</v>
      </c>
      <c r="C29113" t="s">
        <v>33941</v>
      </c>
      <c r="D29113">
        <v>1</v>
      </c>
      <c r="E29113" t="s">
        <v>80389</v>
      </c>
      <c r="F29113" t="s">
        <v>13</v>
      </c>
      <c r="G29113" t="s">
        <v>80390</v>
      </c>
      <c r="H29113" s="3" t="s">
        <v>80421</v>
      </c>
      <c r="I29113" t="s">
        <v>817</v>
      </c>
      <c r="J29113" t="s">
        <v>80422</v>
      </c>
    </row>
    <row r="29114" spans="1:10" ht="16" x14ac:dyDescent="0.2">
      <c r="A29114" t="s">
        <v>10723</v>
      </c>
      <c r="B29114" t="s">
        <v>80423</v>
      </c>
      <c r="C29114" t="s">
        <v>80424</v>
      </c>
      <c r="D29114">
        <v>1</v>
      </c>
      <c r="E29114" t="s">
        <v>80389</v>
      </c>
      <c r="F29114" t="s">
        <v>13</v>
      </c>
      <c r="G29114" t="s">
        <v>80390</v>
      </c>
      <c r="H29114" s="3" t="s">
        <v>80391</v>
      </c>
      <c r="I29114" t="s">
        <v>817</v>
      </c>
      <c r="J29114" t="s">
        <v>10728</v>
      </c>
    </row>
    <row r="29115" spans="1:10" ht="16" x14ac:dyDescent="0.2">
      <c r="A29115" t="s">
        <v>10723</v>
      </c>
      <c r="B29115" t="s">
        <v>80425</v>
      </c>
      <c r="C29115" t="s">
        <v>80426</v>
      </c>
      <c r="D29115">
        <v>3</v>
      </c>
      <c r="E29115" t="s">
        <v>80389</v>
      </c>
      <c r="F29115" t="s">
        <v>13</v>
      </c>
      <c r="G29115" t="s">
        <v>80390</v>
      </c>
      <c r="H29115" s="3" t="s">
        <v>80391</v>
      </c>
      <c r="I29115" t="s">
        <v>817</v>
      </c>
      <c r="J29115" t="s">
        <v>10728</v>
      </c>
    </row>
    <row r="29116" spans="1:10" ht="16" x14ac:dyDescent="0.2">
      <c r="A29116" t="s">
        <v>47036</v>
      </c>
      <c r="B29116" t="s">
        <v>49747</v>
      </c>
      <c r="C29116" t="s">
        <v>49748</v>
      </c>
      <c r="D29116">
        <v>2</v>
      </c>
      <c r="E29116" t="s">
        <v>80389</v>
      </c>
      <c r="F29116" t="s">
        <v>13</v>
      </c>
      <c r="G29116" t="s">
        <v>80390</v>
      </c>
      <c r="H29116" s="3" t="s">
        <v>80399</v>
      </c>
      <c r="I29116" t="s">
        <v>817</v>
      </c>
      <c r="J29116" t="s">
        <v>47042</v>
      </c>
    </row>
    <row r="29117" spans="1:10" ht="16" x14ac:dyDescent="0.2">
      <c r="A29117" t="s">
        <v>80427</v>
      </c>
      <c r="B29117" t="s">
        <v>80428</v>
      </c>
      <c r="C29117" t="s">
        <v>80429</v>
      </c>
      <c r="D29117">
        <v>1</v>
      </c>
      <c r="E29117" t="s">
        <v>13</v>
      </c>
      <c r="F29117" t="s">
        <v>13</v>
      </c>
      <c r="G29117" t="s">
        <v>80430</v>
      </c>
      <c r="H29117" s="3" t="s">
        <v>80431</v>
      </c>
      <c r="I29117" t="s">
        <v>404</v>
      </c>
      <c r="J29117" t="s">
        <v>80432</v>
      </c>
    </row>
    <row r="29118" spans="1:10" ht="16" x14ac:dyDescent="0.2">
      <c r="A29118" t="s">
        <v>15195</v>
      </c>
      <c r="B29118" t="s">
        <v>80433</v>
      </c>
      <c r="C29118" t="s">
        <v>80434</v>
      </c>
      <c r="D29118">
        <v>2</v>
      </c>
      <c r="E29118" t="s">
        <v>13</v>
      </c>
      <c r="F29118" t="s">
        <v>13</v>
      </c>
      <c r="G29118" t="s">
        <v>80435</v>
      </c>
      <c r="H29118" s="3" t="s">
        <v>80436</v>
      </c>
      <c r="I29118" t="s">
        <v>62</v>
      </c>
      <c r="J29118" t="s">
        <v>15200</v>
      </c>
    </row>
    <row r="29119" spans="1:10" ht="16" x14ac:dyDescent="0.2">
      <c r="A29119" t="s">
        <v>72599</v>
      </c>
      <c r="B29119" t="s">
        <v>80437</v>
      </c>
      <c r="C29119" t="s">
        <v>80438</v>
      </c>
      <c r="D29119">
        <v>3</v>
      </c>
      <c r="E29119" t="s">
        <v>13</v>
      </c>
      <c r="F29119" t="s">
        <v>13</v>
      </c>
      <c r="G29119" t="s">
        <v>80439</v>
      </c>
      <c r="H29119" s="3" t="s">
        <v>80440</v>
      </c>
      <c r="I29119" t="s">
        <v>62</v>
      </c>
      <c r="J29119" t="s">
        <v>72604</v>
      </c>
    </row>
    <row r="29120" spans="1:10" ht="16" x14ac:dyDescent="0.2">
      <c r="A29120" t="s">
        <v>39287</v>
      </c>
      <c r="B29120" t="s">
        <v>80441</v>
      </c>
      <c r="C29120" t="s">
        <v>80442</v>
      </c>
      <c r="D29120">
        <v>2</v>
      </c>
      <c r="E29120" t="s">
        <v>13</v>
      </c>
      <c r="F29120" t="s">
        <v>13</v>
      </c>
      <c r="G29120" t="s">
        <v>80443</v>
      </c>
      <c r="H29120" s="3" t="s">
        <v>80444</v>
      </c>
      <c r="I29120" t="s">
        <v>3030</v>
      </c>
      <c r="J29120" t="s">
        <v>39288</v>
      </c>
    </row>
    <row r="29121" spans="1:10" ht="16" x14ac:dyDescent="0.2">
      <c r="A29121" t="s">
        <v>39276</v>
      </c>
      <c r="B29121" t="s">
        <v>80441</v>
      </c>
      <c r="C29121" t="s">
        <v>80442</v>
      </c>
      <c r="D29121">
        <v>2</v>
      </c>
      <c r="E29121" t="s">
        <v>13</v>
      </c>
      <c r="F29121" t="s">
        <v>13</v>
      </c>
      <c r="G29121" t="s">
        <v>80443</v>
      </c>
      <c r="H29121" s="3" t="s">
        <v>80445</v>
      </c>
      <c r="I29121" t="s">
        <v>3030</v>
      </c>
      <c r="J29121" t="s">
        <v>39281</v>
      </c>
    </row>
    <row r="29122" spans="1:10" ht="16" x14ac:dyDescent="0.2">
      <c r="A29122" t="s">
        <v>80446</v>
      </c>
      <c r="B29122" t="s">
        <v>80447</v>
      </c>
      <c r="C29122" t="s">
        <v>80448</v>
      </c>
      <c r="D29122">
        <v>2</v>
      </c>
      <c r="E29122" t="s">
        <v>1280</v>
      </c>
      <c r="F29122" t="s">
        <v>13</v>
      </c>
      <c r="G29122" t="s">
        <v>80449</v>
      </c>
      <c r="H29122" s="3" t="s">
        <v>80450</v>
      </c>
      <c r="I29122" t="s">
        <v>3030</v>
      </c>
      <c r="J29122" t="s">
        <v>80451</v>
      </c>
    </row>
    <row r="29123" spans="1:10" ht="16" x14ac:dyDescent="0.2">
      <c r="A29123" t="s">
        <v>47631</v>
      </c>
      <c r="B29123" t="s">
        <v>39010</v>
      </c>
      <c r="C29123" t="s">
        <v>80452</v>
      </c>
      <c r="D29123">
        <v>1</v>
      </c>
      <c r="E29123" t="s">
        <v>1280</v>
      </c>
      <c r="F29123" t="s">
        <v>13</v>
      </c>
      <c r="G29123" t="s">
        <v>80449</v>
      </c>
      <c r="H29123" s="3" t="s">
        <v>80453</v>
      </c>
      <c r="I29123" t="s">
        <v>3030</v>
      </c>
      <c r="J29123" t="s">
        <v>47635</v>
      </c>
    </row>
    <row r="29124" spans="1:10" ht="16" x14ac:dyDescent="0.2">
      <c r="A29124" t="s">
        <v>80446</v>
      </c>
      <c r="B29124" t="s">
        <v>39010</v>
      </c>
      <c r="C29124" t="s">
        <v>80452</v>
      </c>
      <c r="D29124">
        <v>1</v>
      </c>
      <c r="E29124" t="s">
        <v>1280</v>
      </c>
      <c r="F29124" t="s">
        <v>13</v>
      </c>
      <c r="G29124" t="s">
        <v>80449</v>
      </c>
      <c r="H29124" s="3" t="s">
        <v>80453</v>
      </c>
      <c r="I29124" t="s">
        <v>3030</v>
      </c>
      <c r="J29124" t="s">
        <v>80451</v>
      </c>
    </row>
    <row r="29125" spans="1:10" ht="16" x14ac:dyDescent="0.2">
      <c r="A29125" t="s">
        <v>80446</v>
      </c>
      <c r="B29125" t="s">
        <v>47632</v>
      </c>
      <c r="C29125" t="s">
        <v>47633</v>
      </c>
      <c r="D29125">
        <v>3</v>
      </c>
      <c r="E29125" t="s">
        <v>1280</v>
      </c>
      <c r="F29125" t="s">
        <v>13</v>
      </c>
      <c r="G29125" t="s">
        <v>80449</v>
      </c>
      <c r="H29125" s="3" t="s">
        <v>80454</v>
      </c>
      <c r="I29125" t="s">
        <v>3030</v>
      </c>
      <c r="J29125" t="s">
        <v>80451</v>
      </c>
    </row>
    <row r="29126" spans="1:10" ht="16" x14ac:dyDescent="0.2">
      <c r="A29126" t="s">
        <v>47631</v>
      </c>
      <c r="B29126" t="s">
        <v>80447</v>
      </c>
      <c r="C29126" t="s">
        <v>80448</v>
      </c>
      <c r="D29126">
        <v>2</v>
      </c>
      <c r="E29126" t="s">
        <v>1280</v>
      </c>
      <c r="F29126" t="s">
        <v>13</v>
      </c>
      <c r="G29126" t="s">
        <v>80449</v>
      </c>
      <c r="H29126" s="3" t="s">
        <v>80450</v>
      </c>
      <c r="I29126" t="s">
        <v>3030</v>
      </c>
      <c r="J29126" t="s">
        <v>47635</v>
      </c>
    </row>
    <row r="29127" spans="1:10" ht="16" x14ac:dyDescent="0.2">
      <c r="A29127" t="s">
        <v>80455</v>
      </c>
      <c r="B29127" t="s">
        <v>80456</v>
      </c>
      <c r="C29127" t="s">
        <v>80457</v>
      </c>
      <c r="D29127">
        <v>4</v>
      </c>
      <c r="E29127" t="s">
        <v>13</v>
      </c>
      <c r="F29127" t="s">
        <v>13</v>
      </c>
      <c r="G29127" t="s">
        <v>80458</v>
      </c>
      <c r="H29127" s="3" t="s">
        <v>80459</v>
      </c>
      <c r="I29127" t="s">
        <v>106</v>
      </c>
      <c r="J29127" t="s">
        <v>80460</v>
      </c>
    </row>
    <row r="29128" spans="1:10" ht="16" x14ac:dyDescent="0.2">
      <c r="A29128" t="s">
        <v>80455</v>
      </c>
      <c r="B29128" t="s">
        <v>80461</v>
      </c>
      <c r="C29128" t="s">
        <v>80462</v>
      </c>
      <c r="D29128">
        <v>1</v>
      </c>
      <c r="E29128" t="s">
        <v>13</v>
      </c>
      <c r="F29128" t="s">
        <v>13</v>
      </c>
      <c r="G29128" t="s">
        <v>80458</v>
      </c>
      <c r="H29128" s="3" t="s">
        <v>80459</v>
      </c>
      <c r="I29128" t="s">
        <v>106</v>
      </c>
      <c r="J29128" t="s">
        <v>80460</v>
      </c>
    </row>
    <row r="29129" spans="1:10" ht="16" x14ac:dyDescent="0.2">
      <c r="A29129" t="s">
        <v>80455</v>
      </c>
      <c r="B29129" t="s">
        <v>80463</v>
      </c>
      <c r="C29129" t="s">
        <v>80464</v>
      </c>
      <c r="D29129">
        <v>2</v>
      </c>
      <c r="E29129" t="s">
        <v>13</v>
      </c>
      <c r="F29129" t="s">
        <v>13</v>
      </c>
      <c r="G29129" t="s">
        <v>80458</v>
      </c>
      <c r="H29129" s="3" t="s">
        <v>80459</v>
      </c>
      <c r="I29129" t="s">
        <v>106</v>
      </c>
      <c r="J29129" t="s">
        <v>80460</v>
      </c>
    </row>
    <row r="29130" spans="1:10" ht="16" x14ac:dyDescent="0.2">
      <c r="A29130" t="s">
        <v>80455</v>
      </c>
      <c r="B29130" t="s">
        <v>80465</v>
      </c>
      <c r="C29130" t="s">
        <v>80466</v>
      </c>
      <c r="D29130">
        <v>3</v>
      </c>
      <c r="E29130" t="s">
        <v>13</v>
      </c>
      <c r="F29130" t="s">
        <v>13</v>
      </c>
      <c r="G29130" t="s">
        <v>80458</v>
      </c>
      <c r="H29130" s="3" t="s">
        <v>80459</v>
      </c>
      <c r="I29130" t="s">
        <v>106</v>
      </c>
      <c r="J29130" t="s">
        <v>80460</v>
      </c>
    </row>
    <row r="29131" spans="1:10" ht="16" x14ac:dyDescent="0.2">
      <c r="A29131" t="s">
        <v>34284</v>
      </c>
      <c r="B29131" t="s">
        <v>80467</v>
      </c>
      <c r="C29131" t="s">
        <v>80468</v>
      </c>
      <c r="D29131">
        <v>3</v>
      </c>
      <c r="E29131" t="s">
        <v>13</v>
      </c>
      <c r="F29131" t="s">
        <v>13</v>
      </c>
      <c r="G29131" t="s">
        <v>80469</v>
      </c>
      <c r="H29131" s="3" t="s">
        <v>80470</v>
      </c>
      <c r="I29131" t="s">
        <v>817</v>
      </c>
      <c r="J29131" t="s">
        <v>34288</v>
      </c>
    </row>
    <row r="29132" spans="1:10" ht="16" x14ac:dyDescent="0.2">
      <c r="A29132" t="s">
        <v>80471</v>
      </c>
      <c r="B29132" t="s">
        <v>4753</v>
      </c>
      <c r="C29132" t="s">
        <v>80472</v>
      </c>
      <c r="D29132">
        <v>1</v>
      </c>
      <c r="E29132" t="s">
        <v>13</v>
      </c>
      <c r="F29132" t="s">
        <v>13</v>
      </c>
      <c r="G29132" t="s">
        <v>80473</v>
      </c>
      <c r="H29132" s="3" t="s">
        <v>80474</v>
      </c>
      <c r="I29132" t="s">
        <v>547</v>
      </c>
      <c r="J29132" t="s">
        <v>80475</v>
      </c>
    </row>
    <row r="29133" spans="1:10" ht="16" x14ac:dyDescent="0.2">
      <c r="A29133" t="s">
        <v>80476</v>
      </c>
      <c r="B29133" t="s">
        <v>68442</v>
      </c>
      <c r="C29133" t="s">
        <v>80477</v>
      </c>
      <c r="D29133">
        <v>1</v>
      </c>
      <c r="E29133" t="s">
        <v>13</v>
      </c>
      <c r="F29133" t="s">
        <v>13</v>
      </c>
      <c r="G29133" t="s">
        <v>80478</v>
      </c>
      <c r="H29133" s="3" t="s">
        <v>80479</v>
      </c>
      <c r="I29133" t="s">
        <v>547</v>
      </c>
      <c r="J29133" t="s">
        <v>80480</v>
      </c>
    </row>
    <row r="29134" spans="1:10" ht="16" x14ac:dyDescent="0.2">
      <c r="A29134" t="s">
        <v>80481</v>
      </c>
      <c r="B29134" t="s">
        <v>9018</v>
      </c>
      <c r="C29134" t="s">
        <v>80482</v>
      </c>
      <c r="D29134">
        <v>1</v>
      </c>
      <c r="E29134" t="s">
        <v>13</v>
      </c>
      <c r="F29134" t="s">
        <v>13</v>
      </c>
      <c r="G29134" t="s">
        <v>80483</v>
      </c>
      <c r="H29134" s="3" t="s">
        <v>80484</v>
      </c>
      <c r="I29134" t="s">
        <v>547</v>
      </c>
      <c r="J29134" t="s">
        <v>80485</v>
      </c>
    </row>
    <row r="29135" spans="1:10" ht="16" x14ac:dyDescent="0.2">
      <c r="A29135" t="s">
        <v>80486</v>
      </c>
      <c r="B29135" t="s">
        <v>2905</v>
      </c>
      <c r="C29135" t="s">
        <v>80487</v>
      </c>
      <c r="D29135">
        <v>1</v>
      </c>
      <c r="E29135" t="s">
        <v>13</v>
      </c>
      <c r="F29135" t="s">
        <v>13</v>
      </c>
      <c r="G29135" t="s">
        <v>80488</v>
      </c>
      <c r="H29135" s="3" t="s">
        <v>80489</v>
      </c>
      <c r="I29135" t="s">
        <v>547</v>
      </c>
      <c r="J29135" t="s">
        <v>80490</v>
      </c>
    </row>
    <row r="29136" spans="1:10" ht="16" x14ac:dyDescent="0.2">
      <c r="A29136" t="s">
        <v>80491</v>
      </c>
      <c r="B29136" t="s">
        <v>48475</v>
      </c>
      <c r="C29136" t="s">
        <v>80492</v>
      </c>
      <c r="D29136">
        <v>1</v>
      </c>
      <c r="E29136" t="s">
        <v>13</v>
      </c>
      <c r="F29136" t="s">
        <v>13</v>
      </c>
      <c r="G29136" t="s">
        <v>80488</v>
      </c>
      <c r="H29136" s="3" t="s">
        <v>80489</v>
      </c>
      <c r="I29136" t="s">
        <v>547</v>
      </c>
      <c r="J29136" t="s">
        <v>80493</v>
      </c>
    </row>
    <row r="29137" spans="1:10" ht="16" x14ac:dyDescent="0.2">
      <c r="A29137" t="s">
        <v>80486</v>
      </c>
      <c r="B29137" t="s">
        <v>80494</v>
      </c>
      <c r="C29137" t="s">
        <v>80495</v>
      </c>
      <c r="D29137">
        <v>3</v>
      </c>
      <c r="E29137" t="s">
        <v>13</v>
      </c>
      <c r="F29137" t="s">
        <v>13</v>
      </c>
      <c r="G29137" t="s">
        <v>80488</v>
      </c>
      <c r="H29137" s="3" t="s">
        <v>80489</v>
      </c>
      <c r="I29137" t="s">
        <v>547</v>
      </c>
      <c r="J29137" t="s">
        <v>80490</v>
      </c>
    </row>
    <row r="29138" spans="1:10" ht="16" x14ac:dyDescent="0.2">
      <c r="A29138" t="s">
        <v>80486</v>
      </c>
      <c r="B29138" t="s">
        <v>8593</v>
      </c>
      <c r="C29138" t="s">
        <v>80496</v>
      </c>
      <c r="D29138">
        <v>4</v>
      </c>
      <c r="E29138" t="s">
        <v>13</v>
      </c>
      <c r="F29138" t="s">
        <v>13</v>
      </c>
      <c r="G29138" t="s">
        <v>80488</v>
      </c>
      <c r="H29138" s="3" t="s">
        <v>80489</v>
      </c>
      <c r="I29138" t="s">
        <v>547</v>
      </c>
      <c r="J29138" t="s">
        <v>80490</v>
      </c>
    </row>
    <row r="29139" spans="1:10" ht="16" x14ac:dyDescent="0.2">
      <c r="A29139" t="s">
        <v>80486</v>
      </c>
      <c r="B29139" t="s">
        <v>399</v>
      </c>
      <c r="C29139" t="s">
        <v>80497</v>
      </c>
      <c r="D29139">
        <v>2</v>
      </c>
      <c r="E29139" t="s">
        <v>13</v>
      </c>
      <c r="F29139" t="s">
        <v>13</v>
      </c>
      <c r="G29139" t="s">
        <v>80488</v>
      </c>
      <c r="H29139" s="3" t="s">
        <v>80489</v>
      </c>
      <c r="I29139" t="s">
        <v>547</v>
      </c>
      <c r="J29139" t="s">
        <v>80490</v>
      </c>
    </row>
    <row r="29140" spans="1:10" ht="16" x14ac:dyDescent="0.2">
      <c r="A29140" t="s">
        <v>67248</v>
      </c>
      <c r="B29140" t="s">
        <v>80498</v>
      </c>
      <c r="C29140" t="s">
        <v>80499</v>
      </c>
      <c r="D29140">
        <v>1</v>
      </c>
      <c r="E29140" t="s">
        <v>13</v>
      </c>
      <c r="F29140" t="s">
        <v>13</v>
      </c>
      <c r="G29140" t="s">
        <v>80500</v>
      </c>
      <c r="H29140" s="3" t="s">
        <v>80501</v>
      </c>
      <c r="I29140" t="s">
        <v>547</v>
      </c>
      <c r="J29140" t="s">
        <v>67251</v>
      </c>
    </row>
    <row r="29141" spans="1:10" ht="16" x14ac:dyDescent="0.2">
      <c r="A29141" t="s">
        <v>68047</v>
      </c>
      <c r="B29141" t="s">
        <v>80498</v>
      </c>
      <c r="C29141" t="s">
        <v>80499</v>
      </c>
      <c r="D29141">
        <v>2</v>
      </c>
      <c r="E29141" t="s">
        <v>13</v>
      </c>
      <c r="F29141" t="s">
        <v>13</v>
      </c>
      <c r="G29141" t="s">
        <v>80500</v>
      </c>
      <c r="H29141" s="3" t="s">
        <v>80501</v>
      </c>
      <c r="I29141" t="s">
        <v>547</v>
      </c>
      <c r="J29141" t="s">
        <v>68051</v>
      </c>
    </row>
    <row r="29142" spans="1:10" ht="16" x14ac:dyDescent="0.2">
      <c r="A29142" t="s">
        <v>3188</v>
      </c>
      <c r="B29142" t="s">
        <v>80502</v>
      </c>
      <c r="C29142" t="s">
        <v>80503</v>
      </c>
      <c r="D29142">
        <v>5</v>
      </c>
      <c r="E29142" t="s">
        <v>13</v>
      </c>
      <c r="F29142" t="s">
        <v>13</v>
      </c>
      <c r="G29142" t="s">
        <v>80504</v>
      </c>
      <c r="H29142" s="3" t="s">
        <v>80505</v>
      </c>
      <c r="I29142" t="s">
        <v>547</v>
      </c>
      <c r="J29142" t="s">
        <v>3192</v>
      </c>
    </row>
    <row r="29143" spans="1:10" ht="16" x14ac:dyDescent="0.2">
      <c r="A29143" t="s">
        <v>80506</v>
      </c>
      <c r="B29143" t="s">
        <v>4759</v>
      </c>
      <c r="C29143" t="s">
        <v>80507</v>
      </c>
      <c r="D29143">
        <v>2</v>
      </c>
      <c r="E29143" t="s">
        <v>13</v>
      </c>
      <c r="F29143" t="s">
        <v>13</v>
      </c>
      <c r="G29143" t="s">
        <v>80508</v>
      </c>
      <c r="H29143" s="3" t="s">
        <v>80509</v>
      </c>
      <c r="I29143" t="s">
        <v>547</v>
      </c>
      <c r="J29143" t="s">
        <v>80510</v>
      </c>
    </row>
    <row r="29144" spans="1:10" ht="16" x14ac:dyDescent="0.2">
      <c r="A29144" t="s">
        <v>32715</v>
      </c>
      <c r="B29144" t="s">
        <v>8068</v>
      </c>
      <c r="C29144" t="s">
        <v>80511</v>
      </c>
      <c r="D29144">
        <v>3</v>
      </c>
      <c r="E29144" t="s">
        <v>13</v>
      </c>
      <c r="F29144" t="s">
        <v>13</v>
      </c>
      <c r="G29144" t="s">
        <v>80508</v>
      </c>
      <c r="H29144" s="3" t="s">
        <v>80509</v>
      </c>
      <c r="I29144" t="s">
        <v>547</v>
      </c>
      <c r="J29144" t="s">
        <v>32718</v>
      </c>
    </row>
    <row r="29145" spans="1:10" ht="16" x14ac:dyDescent="0.2">
      <c r="A29145" t="s">
        <v>80506</v>
      </c>
      <c r="B29145" t="s">
        <v>80512</v>
      </c>
      <c r="C29145" t="s">
        <v>80513</v>
      </c>
      <c r="D29145">
        <v>1</v>
      </c>
      <c r="E29145" t="s">
        <v>13</v>
      </c>
      <c r="F29145" t="s">
        <v>13</v>
      </c>
      <c r="G29145" t="s">
        <v>80508</v>
      </c>
      <c r="H29145" s="3" t="s">
        <v>80509</v>
      </c>
      <c r="I29145" t="s">
        <v>547</v>
      </c>
      <c r="J29145" t="s">
        <v>80510</v>
      </c>
    </row>
    <row r="29146" spans="1:10" ht="16" x14ac:dyDescent="0.2">
      <c r="A29146" t="s">
        <v>8842</v>
      </c>
      <c r="B29146" t="s">
        <v>80514</v>
      </c>
      <c r="C29146" t="s">
        <v>80515</v>
      </c>
      <c r="D29146">
        <v>2</v>
      </c>
      <c r="E29146" t="s">
        <v>13</v>
      </c>
      <c r="F29146" t="s">
        <v>13</v>
      </c>
      <c r="G29146" t="s">
        <v>80516</v>
      </c>
      <c r="H29146" s="3" t="s">
        <v>80517</v>
      </c>
      <c r="I29146" t="s">
        <v>524</v>
      </c>
      <c r="J29146" t="s">
        <v>8846</v>
      </c>
    </row>
    <row r="29147" spans="1:10" ht="16" x14ac:dyDescent="0.2">
      <c r="A29147" t="s">
        <v>80518</v>
      </c>
      <c r="B29147" t="s">
        <v>80519</v>
      </c>
      <c r="C29147" t="s">
        <v>80520</v>
      </c>
      <c r="D29147">
        <v>1</v>
      </c>
      <c r="E29147" t="s">
        <v>13</v>
      </c>
      <c r="F29147" t="s">
        <v>13</v>
      </c>
      <c r="G29147" t="s">
        <v>80516</v>
      </c>
      <c r="H29147" s="3" t="s">
        <v>80521</v>
      </c>
      <c r="I29147" t="s">
        <v>524</v>
      </c>
      <c r="J29147" t="s">
        <v>80522</v>
      </c>
    </row>
    <row r="29148" spans="1:10" ht="16" x14ac:dyDescent="0.2">
      <c r="A29148" t="s">
        <v>8842</v>
      </c>
      <c r="B29148" t="s">
        <v>80523</v>
      </c>
      <c r="C29148" t="s">
        <v>80524</v>
      </c>
      <c r="D29148">
        <v>1</v>
      </c>
      <c r="E29148" t="s">
        <v>13</v>
      </c>
      <c r="F29148" t="s">
        <v>13</v>
      </c>
      <c r="G29148" t="s">
        <v>80516</v>
      </c>
      <c r="H29148" s="3" t="s">
        <v>80517</v>
      </c>
      <c r="I29148" t="s">
        <v>524</v>
      </c>
      <c r="J29148" t="s">
        <v>8846</v>
      </c>
    </row>
    <row r="29149" spans="1:10" ht="16" x14ac:dyDescent="0.2">
      <c r="A29149" t="s">
        <v>7500</v>
      </c>
      <c r="B29149" t="s">
        <v>80525</v>
      </c>
      <c r="C29149" t="s">
        <v>80526</v>
      </c>
      <c r="D29149">
        <v>5</v>
      </c>
      <c r="E29149" t="s">
        <v>13</v>
      </c>
      <c r="F29149" t="s">
        <v>13</v>
      </c>
      <c r="G29149" t="s">
        <v>80527</v>
      </c>
      <c r="H29149" s="3" t="s">
        <v>80528</v>
      </c>
      <c r="I29149" t="s">
        <v>714</v>
      </c>
      <c r="J29149" t="s">
        <v>7506</v>
      </c>
    </row>
    <row r="29150" spans="1:10" ht="16" x14ac:dyDescent="0.2">
      <c r="A29150" t="s">
        <v>80529</v>
      </c>
      <c r="B29150" t="s">
        <v>80530</v>
      </c>
      <c r="C29150" t="s">
        <v>80531</v>
      </c>
      <c r="D29150">
        <v>2</v>
      </c>
      <c r="E29150" t="s">
        <v>13</v>
      </c>
      <c r="F29150" t="s">
        <v>13</v>
      </c>
      <c r="G29150" t="s">
        <v>80532</v>
      </c>
      <c r="H29150" s="3" t="s">
        <v>80533</v>
      </c>
      <c r="I29150" t="s">
        <v>390</v>
      </c>
      <c r="J29150" t="s">
        <v>80534</v>
      </c>
    </row>
    <row r="29151" spans="1:10" ht="16" x14ac:dyDescent="0.2">
      <c r="A29151" t="s">
        <v>12244</v>
      </c>
      <c r="B29151" t="s">
        <v>80535</v>
      </c>
      <c r="C29151" t="s">
        <v>80536</v>
      </c>
      <c r="D29151">
        <v>3</v>
      </c>
      <c r="E29151" t="s">
        <v>13</v>
      </c>
      <c r="F29151" t="s">
        <v>13</v>
      </c>
      <c r="G29151" t="s">
        <v>80532</v>
      </c>
      <c r="H29151" s="3" t="s">
        <v>80537</v>
      </c>
      <c r="I29151" t="s">
        <v>390</v>
      </c>
      <c r="J29151" t="s">
        <v>12245</v>
      </c>
    </row>
    <row r="29152" spans="1:10" ht="16" x14ac:dyDescent="0.2">
      <c r="A29152" t="s">
        <v>80538</v>
      </c>
      <c r="B29152" t="s">
        <v>80539</v>
      </c>
      <c r="C29152" t="s">
        <v>80540</v>
      </c>
      <c r="D29152">
        <v>1</v>
      </c>
      <c r="E29152" t="s">
        <v>13</v>
      </c>
      <c r="F29152" t="s">
        <v>13</v>
      </c>
      <c r="G29152" t="s">
        <v>80532</v>
      </c>
      <c r="H29152" s="3" t="s">
        <v>80541</v>
      </c>
      <c r="I29152" t="s">
        <v>390</v>
      </c>
      <c r="J29152" t="s">
        <v>80542</v>
      </c>
    </row>
    <row r="29153" spans="1:10" ht="16" x14ac:dyDescent="0.2">
      <c r="A29153" t="s">
        <v>15250</v>
      </c>
      <c r="B29153" t="s">
        <v>80539</v>
      </c>
      <c r="C29153" t="s">
        <v>80540</v>
      </c>
      <c r="D29153">
        <v>2</v>
      </c>
      <c r="E29153" t="s">
        <v>13</v>
      </c>
      <c r="F29153" t="s">
        <v>13</v>
      </c>
      <c r="G29153" t="s">
        <v>80532</v>
      </c>
      <c r="H29153" s="3" t="s">
        <v>80533</v>
      </c>
      <c r="I29153" t="s">
        <v>390</v>
      </c>
      <c r="J29153" t="s">
        <v>15254</v>
      </c>
    </row>
    <row r="29154" spans="1:10" ht="16" x14ac:dyDescent="0.2">
      <c r="A29154" t="s">
        <v>80543</v>
      </c>
      <c r="B29154" t="s">
        <v>80544</v>
      </c>
      <c r="C29154" t="s">
        <v>80545</v>
      </c>
      <c r="D29154">
        <v>2</v>
      </c>
      <c r="E29154" t="s">
        <v>13</v>
      </c>
      <c r="F29154" t="s">
        <v>13</v>
      </c>
      <c r="G29154" t="s">
        <v>80532</v>
      </c>
      <c r="H29154" s="3" t="s">
        <v>80546</v>
      </c>
      <c r="I29154" t="s">
        <v>390</v>
      </c>
      <c r="J29154" t="s">
        <v>80547</v>
      </c>
    </row>
    <row r="29155" spans="1:10" ht="16" x14ac:dyDescent="0.2">
      <c r="A29155" t="s">
        <v>80529</v>
      </c>
      <c r="B29155" t="s">
        <v>80539</v>
      </c>
      <c r="C29155" t="s">
        <v>80540</v>
      </c>
      <c r="D29155">
        <v>1</v>
      </c>
      <c r="E29155" t="s">
        <v>13</v>
      </c>
      <c r="F29155" t="s">
        <v>13</v>
      </c>
      <c r="G29155" t="s">
        <v>80532</v>
      </c>
      <c r="H29155" s="3" t="s">
        <v>80533</v>
      </c>
      <c r="I29155" t="s">
        <v>390</v>
      </c>
      <c r="J29155" t="s">
        <v>80534</v>
      </c>
    </row>
    <row r="29156" spans="1:10" ht="16" x14ac:dyDescent="0.2">
      <c r="A29156" t="s">
        <v>80543</v>
      </c>
      <c r="B29156" t="s">
        <v>80548</v>
      </c>
      <c r="C29156" t="s">
        <v>80549</v>
      </c>
      <c r="D29156">
        <v>1</v>
      </c>
      <c r="E29156" t="s">
        <v>13</v>
      </c>
      <c r="F29156" t="s">
        <v>13</v>
      </c>
      <c r="G29156" t="s">
        <v>80532</v>
      </c>
      <c r="H29156" s="3" t="s">
        <v>80546</v>
      </c>
      <c r="I29156" t="s">
        <v>390</v>
      </c>
      <c r="J29156" t="s">
        <v>80547</v>
      </c>
    </row>
    <row r="29157" spans="1:10" ht="16" x14ac:dyDescent="0.2">
      <c r="A29157" t="s">
        <v>80538</v>
      </c>
      <c r="B29157" t="s">
        <v>80530</v>
      </c>
      <c r="C29157" t="s">
        <v>80531</v>
      </c>
      <c r="D29157">
        <v>2</v>
      </c>
      <c r="E29157" t="s">
        <v>13</v>
      </c>
      <c r="F29157" t="s">
        <v>13</v>
      </c>
      <c r="G29157" t="s">
        <v>80532</v>
      </c>
      <c r="H29157" s="3" t="s">
        <v>80541</v>
      </c>
      <c r="I29157" t="s">
        <v>390</v>
      </c>
      <c r="J29157" t="s">
        <v>80542</v>
      </c>
    </row>
    <row r="29158" spans="1:10" ht="16" x14ac:dyDescent="0.2">
      <c r="A29158" t="s">
        <v>80550</v>
      </c>
      <c r="B29158" t="s">
        <v>80551</v>
      </c>
      <c r="C29158" t="s">
        <v>80552</v>
      </c>
      <c r="D29158">
        <v>1</v>
      </c>
      <c r="E29158" t="s">
        <v>13</v>
      </c>
      <c r="F29158" t="s">
        <v>13</v>
      </c>
      <c r="G29158" t="s">
        <v>80532</v>
      </c>
      <c r="H29158" s="3" t="s">
        <v>80553</v>
      </c>
      <c r="I29158" t="s">
        <v>390</v>
      </c>
      <c r="J29158" t="s">
        <v>80554</v>
      </c>
    </row>
    <row r="29159" spans="1:10" ht="16" x14ac:dyDescent="0.2">
      <c r="A29159" t="s">
        <v>80555</v>
      </c>
      <c r="B29159" t="s">
        <v>80556</v>
      </c>
      <c r="C29159" t="s">
        <v>80557</v>
      </c>
      <c r="D29159">
        <v>1</v>
      </c>
      <c r="E29159" t="s">
        <v>13</v>
      </c>
      <c r="F29159" t="s">
        <v>13</v>
      </c>
      <c r="G29159" t="s">
        <v>80532</v>
      </c>
      <c r="H29159" s="3" t="s">
        <v>80558</v>
      </c>
      <c r="I29159" t="s">
        <v>390</v>
      </c>
      <c r="J29159" t="s">
        <v>80559</v>
      </c>
    </row>
    <row r="29160" spans="1:10" ht="16" x14ac:dyDescent="0.2">
      <c r="A29160" t="s">
        <v>12244</v>
      </c>
      <c r="B29160" t="s">
        <v>80560</v>
      </c>
      <c r="C29160" t="s">
        <v>80561</v>
      </c>
      <c r="D29160">
        <v>2</v>
      </c>
      <c r="E29160" t="s">
        <v>13</v>
      </c>
      <c r="F29160" t="s">
        <v>13</v>
      </c>
      <c r="G29160" t="s">
        <v>80532</v>
      </c>
      <c r="H29160" s="3" t="s">
        <v>80537</v>
      </c>
      <c r="I29160" t="s">
        <v>390</v>
      </c>
      <c r="J29160" t="s">
        <v>12245</v>
      </c>
    </row>
    <row r="29161" spans="1:10" ht="16" x14ac:dyDescent="0.2">
      <c r="A29161" t="s">
        <v>13254</v>
      </c>
      <c r="B29161" t="s">
        <v>80562</v>
      </c>
      <c r="C29161" t="s">
        <v>80563</v>
      </c>
      <c r="D29161">
        <v>5</v>
      </c>
      <c r="E29161" t="s">
        <v>13</v>
      </c>
      <c r="F29161" t="s">
        <v>13</v>
      </c>
      <c r="G29161" t="s">
        <v>80564</v>
      </c>
      <c r="H29161" s="3" t="s">
        <v>80565</v>
      </c>
      <c r="I29161" t="s">
        <v>315</v>
      </c>
      <c r="J29161" t="s">
        <v>13259</v>
      </c>
    </row>
    <row r="29162" spans="1:10" ht="16" x14ac:dyDescent="0.2">
      <c r="A29162" t="s">
        <v>80566</v>
      </c>
      <c r="B29162" t="s">
        <v>80567</v>
      </c>
      <c r="C29162" t="s">
        <v>80568</v>
      </c>
      <c r="D29162">
        <v>1</v>
      </c>
      <c r="E29162" t="s">
        <v>13</v>
      </c>
      <c r="F29162" t="s">
        <v>13</v>
      </c>
      <c r="G29162" t="s">
        <v>80569</v>
      </c>
      <c r="H29162" s="3" t="s">
        <v>80570</v>
      </c>
      <c r="I29162" t="s">
        <v>4995</v>
      </c>
      <c r="J29162" t="s">
        <v>80571</v>
      </c>
    </row>
    <row r="29163" spans="1:10" ht="16" x14ac:dyDescent="0.2">
      <c r="A29163" t="s">
        <v>80572</v>
      </c>
      <c r="B29163" t="s">
        <v>80573</v>
      </c>
      <c r="C29163" t="s">
        <v>80574</v>
      </c>
      <c r="D29163">
        <v>1</v>
      </c>
      <c r="E29163" t="s">
        <v>13</v>
      </c>
      <c r="F29163" t="s">
        <v>13</v>
      </c>
      <c r="G29163" t="s">
        <v>80569</v>
      </c>
      <c r="H29163" s="3" t="s">
        <v>80570</v>
      </c>
      <c r="I29163" t="s">
        <v>4995</v>
      </c>
      <c r="J29163" t="s">
        <v>80575</v>
      </c>
    </row>
    <row r="29164" spans="1:10" ht="16" x14ac:dyDescent="0.2">
      <c r="A29164" t="s">
        <v>80576</v>
      </c>
      <c r="B29164" t="s">
        <v>80577</v>
      </c>
      <c r="C29164" t="s">
        <v>80578</v>
      </c>
      <c r="D29164">
        <v>3</v>
      </c>
      <c r="E29164" t="s">
        <v>13</v>
      </c>
      <c r="F29164" t="s">
        <v>13</v>
      </c>
      <c r="G29164" t="s">
        <v>80569</v>
      </c>
      <c r="H29164" s="3" t="s">
        <v>80579</v>
      </c>
      <c r="I29164" t="s">
        <v>4995</v>
      </c>
      <c r="J29164" t="s">
        <v>80580</v>
      </c>
    </row>
    <row r="29165" spans="1:10" ht="16" x14ac:dyDescent="0.2">
      <c r="A29165" t="s">
        <v>80576</v>
      </c>
      <c r="B29165" t="s">
        <v>80581</v>
      </c>
      <c r="C29165" t="s">
        <v>80582</v>
      </c>
      <c r="D29165">
        <v>2</v>
      </c>
      <c r="E29165" t="s">
        <v>13</v>
      </c>
      <c r="F29165" t="s">
        <v>13</v>
      </c>
      <c r="G29165" t="s">
        <v>80569</v>
      </c>
      <c r="H29165" s="3" t="s">
        <v>80583</v>
      </c>
      <c r="I29165" t="s">
        <v>4995</v>
      </c>
      <c r="J29165" t="s">
        <v>80580</v>
      </c>
    </row>
    <row r="29166" spans="1:10" ht="16" x14ac:dyDescent="0.2">
      <c r="A29166" t="s">
        <v>80566</v>
      </c>
      <c r="B29166" t="s">
        <v>80573</v>
      </c>
      <c r="C29166" t="s">
        <v>80574</v>
      </c>
      <c r="D29166">
        <v>2</v>
      </c>
      <c r="E29166" t="s">
        <v>13</v>
      </c>
      <c r="F29166" t="s">
        <v>13</v>
      </c>
      <c r="G29166" t="s">
        <v>80569</v>
      </c>
      <c r="H29166" s="3" t="s">
        <v>80570</v>
      </c>
      <c r="I29166" t="s">
        <v>4995</v>
      </c>
      <c r="J29166" t="s">
        <v>80571</v>
      </c>
    </row>
    <row r="29167" spans="1:10" ht="16" x14ac:dyDescent="0.2">
      <c r="A29167" t="s">
        <v>80584</v>
      </c>
      <c r="B29167" t="s">
        <v>80585</v>
      </c>
      <c r="C29167" t="s">
        <v>80586</v>
      </c>
      <c r="D29167">
        <v>1</v>
      </c>
      <c r="E29167" t="s">
        <v>13</v>
      </c>
      <c r="F29167" t="s">
        <v>13</v>
      </c>
      <c r="G29167" t="s">
        <v>80569</v>
      </c>
      <c r="H29167" s="3" t="s">
        <v>80587</v>
      </c>
      <c r="I29167" t="s">
        <v>4995</v>
      </c>
      <c r="J29167" t="s">
        <v>80588</v>
      </c>
    </row>
    <row r="29168" spans="1:10" ht="16" x14ac:dyDescent="0.2">
      <c r="A29168" t="s">
        <v>80576</v>
      </c>
      <c r="B29168" t="s">
        <v>80589</v>
      </c>
      <c r="C29168" t="s">
        <v>80590</v>
      </c>
      <c r="D29168">
        <v>1</v>
      </c>
      <c r="E29168" t="s">
        <v>13</v>
      </c>
      <c r="F29168" t="s">
        <v>13</v>
      </c>
      <c r="G29168" t="s">
        <v>80569</v>
      </c>
      <c r="H29168" s="3" t="s">
        <v>80591</v>
      </c>
      <c r="I29168" t="s">
        <v>4995</v>
      </c>
      <c r="J29168" t="s">
        <v>80580</v>
      </c>
    </row>
    <row r="29169" spans="1:10" ht="16" x14ac:dyDescent="0.2">
      <c r="A29169" t="s">
        <v>80592</v>
      </c>
      <c r="B29169" t="s">
        <v>80593</v>
      </c>
      <c r="C29169" t="s">
        <v>80594</v>
      </c>
      <c r="D29169">
        <v>2</v>
      </c>
      <c r="E29169" t="s">
        <v>13</v>
      </c>
      <c r="F29169" t="s">
        <v>13</v>
      </c>
      <c r="G29169" t="s">
        <v>80595</v>
      </c>
      <c r="H29169" s="3" t="s">
        <v>80596</v>
      </c>
      <c r="I29169" t="s">
        <v>547</v>
      </c>
      <c r="J29169" t="s">
        <v>80597</v>
      </c>
    </row>
    <row r="29170" spans="1:10" ht="16" x14ac:dyDescent="0.2">
      <c r="A29170" t="s">
        <v>80592</v>
      </c>
      <c r="B29170" t="s">
        <v>11566</v>
      </c>
      <c r="C29170" t="s">
        <v>80598</v>
      </c>
      <c r="D29170">
        <v>3</v>
      </c>
      <c r="E29170" t="s">
        <v>13</v>
      </c>
      <c r="F29170" t="s">
        <v>13</v>
      </c>
      <c r="G29170" t="s">
        <v>80595</v>
      </c>
      <c r="H29170" s="3" t="s">
        <v>80596</v>
      </c>
      <c r="I29170" t="s">
        <v>547</v>
      </c>
      <c r="J29170" t="s">
        <v>80597</v>
      </c>
    </row>
    <row r="29171" spans="1:10" ht="16" x14ac:dyDescent="0.2">
      <c r="A29171" t="s">
        <v>80592</v>
      </c>
      <c r="B29171" t="s">
        <v>10033</v>
      </c>
      <c r="C29171" t="s">
        <v>80599</v>
      </c>
      <c r="D29171">
        <v>1</v>
      </c>
      <c r="E29171" t="s">
        <v>13</v>
      </c>
      <c r="F29171" t="s">
        <v>13</v>
      </c>
      <c r="G29171" t="s">
        <v>80595</v>
      </c>
      <c r="H29171" s="3" t="s">
        <v>80596</v>
      </c>
      <c r="I29171" t="s">
        <v>547</v>
      </c>
      <c r="J29171" t="s">
        <v>80597</v>
      </c>
    </row>
    <row r="29172" spans="1:10" ht="16" x14ac:dyDescent="0.2">
      <c r="A29172" t="s">
        <v>35901</v>
      </c>
      <c r="B29172" t="s">
        <v>80600</v>
      </c>
      <c r="C29172" t="s">
        <v>80601</v>
      </c>
      <c r="D29172">
        <v>1</v>
      </c>
      <c r="E29172" t="s">
        <v>13</v>
      </c>
      <c r="F29172" t="s">
        <v>13</v>
      </c>
      <c r="G29172" t="s">
        <v>80602</v>
      </c>
      <c r="H29172" s="3" t="s">
        <v>80603</v>
      </c>
      <c r="I29172" t="s">
        <v>7872</v>
      </c>
      <c r="J29172" t="s">
        <v>35902</v>
      </c>
    </row>
    <row r="29173" spans="1:10" ht="16" x14ac:dyDescent="0.2">
      <c r="A29173" t="s">
        <v>34274</v>
      </c>
      <c r="B29173" t="s">
        <v>80604</v>
      </c>
      <c r="C29173" t="s">
        <v>80601</v>
      </c>
      <c r="D29173">
        <v>3</v>
      </c>
      <c r="E29173" t="s">
        <v>13</v>
      </c>
      <c r="F29173" t="s">
        <v>13</v>
      </c>
      <c r="G29173" t="s">
        <v>80602</v>
      </c>
      <c r="H29173" s="3" t="s">
        <v>80603</v>
      </c>
      <c r="I29173" t="s">
        <v>7872</v>
      </c>
      <c r="J29173" t="s">
        <v>34278</v>
      </c>
    </row>
    <row r="29174" spans="1:10" ht="16" x14ac:dyDescent="0.2">
      <c r="A29174" t="s">
        <v>32962</v>
      </c>
      <c r="B29174" t="s">
        <v>80605</v>
      </c>
      <c r="C29174" t="s">
        <v>80606</v>
      </c>
      <c r="D29174">
        <v>3</v>
      </c>
      <c r="E29174" t="s">
        <v>13</v>
      </c>
      <c r="F29174" t="s">
        <v>13</v>
      </c>
      <c r="G29174" t="s">
        <v>80607</v>
      </c>
      <c r="H29174" s="3" t="s">
        <v>80608</v>
      </c>
      <c r="I29174" t="s">
        <v>7872</v>
      </c>
      <c r="J29174" t="s">
        <v>32965</v>
      </c>
    </row>
    <row r="29175" spans="1:10" ht="16" x14ac:dyDescent="0.2">
      <c r="A29175" t="s">
        <v>32962</v>
      </c>
      <c r="B29175" t="s">
        <v>80609</v>
      </c>
      <c r="C29175" t="s">
        <v>80610</v>
      </c>
      <c r="D29175">
        <v>2</v>
      </c>
      <c r="E29175" t="s">
        <v>13</v>
      </c>
      <c r="F29175" t="s">
        <v>13</v>
      </c>
      <c r="G29175" t="s">
        <v>80611</v>
      </c>
      <c r="H29175" s="3" t="s">
        <v>80608</v>
      </c>
      <c r="I29175" t="s">
        <v>7872</v>
      </c>
      <c r="J29175" t="s">
        <v>32965</v>
      </c>
    </row>
    <row r="29176" spans="1:10" ht="16" x14ac:dyDescent="0.2">
      <c r="A29176" t="s">
        <v>29623</v>
      </c>
      <c r="B29176" t="s">
        <v>80612</v>
      </c>
      <c r="C29176" t="s">
        <v>80613</v>
      </c>
      <c r="D29176">
        <v>2</v>
      </c>
      <c r="E29176" t="s">
        <v>13</v>
      </c>
      <c r="F29176" t="s">
        <v>13</v>
      </c>
      <c r="G29176" t="s">
        <v>80614</v>
      </c>
      <c r="H29176" s="3" t="s">
        <v>80615</v>
      </c>
      <c r="I29176" t="s">
        <v>215</v>
      </c>
      <c r="J29176" t="s">
        <v>29628</v>
      </c>
    </row>
    <row r="29177" spans="1:10" ht="16" x14ac:dyDescent="0.2">
      <c r="A29177" t="s">
        <v>29623</v>
      </c>
      <c r="B29177" t="s">
        <v>80616</v>
      </c>
      <c r="C29177" t="s">
        <v>80617</v>
      </c>
      <c r="D29177">
        <v>1</v>
      </c>
      <c r="E29177" t="s">
        <v>13</v>
      </c>
      <c r="F29177" t="s">
        <v>13</v>
      </c>
      <c r="G29177" t="s">
        <v>80614</v>
      </c>
      <c r="H29177" s="3" t="s">
        <v>80615</v>
      </c>
      <c r="I29177" t="s">
        <v>215</v>
      </c>
      <c r="J29177" t="s">
        <v>29628</v>
      </c>
    </row>
    <row r="29178" spans="1:10" ht="16" x14ac:dyDescent="0.2">
      <c r="A29178" t="s">
        <v>1255</v>
      </c>
      <c r="B29178" t="s">
        <v>80618</v>
      </c>
      <c r="C29178" t="s">
        <v>80619</v>
      </c>
      <c r="D29178">
        <v>4</v>
      </c>
      <c r="E29178" t="s">
        <v>13</v>
      </c>
      <c r="F29178" t="s">
        <v>13</v>
      </c>
      <c r="G29178" t="s">
        <v>80620</v>
      </c>
      <c r="H29178" s="3" t="s">
        <v>80621</v>
      </c>
      <c r="I29178" t="s">
        <v>1002</v>
      </c>
      <c r="J29178" t="s">
        <v>1259</v>
      </c>
    </row>
    <row r="29179" spans="1:10" ht="16" x14ac:dyDescent="0.2">
      <c r="A29179" t="s">
        <v>1255</v>
      </c>
      <c r="B29179" t="s">
        <v>80622</v>
      </c>
      <c r="C29179" t="s">
        <v>80623</v>
      </c>
      <c r="D29179">
        <v>2</v>
      </c>
      <c r="E29179" t="s">
        <v>13</v>
      </c>
      <c r="F29179" t="s">
        <v>13</v>
      </c>
      <c r="G29179" t="s">
        <v>80620</v>
      </c>
      <c r="H29179" s="3" t="s">
        <v>80621</v>
      </c>
      <c r="I29179" t="s">
        <v>1002</v>
      </c>
      <c r="J29179" t="s">
        <v>1259</v>
      </c>
    </row>
    <row r="29180" spans="1:10" ht="16" x14ac:dyDescent="0.2">
      <c r="A29180" t="s">
        <v>1255</v>
      </c>
      <c r="B29180" t="s">
        <v>80624</v>
      </c>
      <c r="C29180" t="s">
        <v>80625</v>
      </c>
      <c r="D29180">
        <v>5</v>
      </c>
      <c r="E29180" t="s">
        <v>13</v>
      </c>
      <c r="F29180" t="s">
        <v>13</v>
      </c>
      <c r="G29180" t="s">
        <v>80620</v>
      </c>
      <c r="H29180" s="3" t="s">
        <v>80621</v>
      </c>
      <c r="I29180" t="s">
        <v>1002</v>
      </c>
      <c r="J29180" t="s">
        <v>1259</v>
      </c>
    </row>
    <row r="29181" spans="1:10" ht="16" x14ac:dyDescent="0.2">
      <c r="A29181" t="s">
        <v>1255</v>
      </c>
      <c r="B29181" t="s">
        <v>80626</v>
      </c>
      <c r="C29181" t="s">
        <v>80627</v>
      </c>
      <c r="D29181">
        <v>1</v>
      </c>
      <c r="E29181" t="s">
        <v>13</v>
      </c>
      <c r="F29181" t="s">
        <v>13</v>
      </c>
      <c r="G29181" t="s">
        <v>80620</v>
      </c>
      <c r="H29181" s="3" t="s">
        <v>80621</v>
      </c>
      <c r="I29181" t="s">
        <v>1002</v>
      </c>
      <c r="J29181" t="s">
        <v>1259</v>
      </c>
    </row>
    <row r="29182" spans="1:10" ht="16" x14ac:dyDescent="0.2">
      <c r="A29182" t="s">
        <v>80628</v>
      </c>
      <c r="B29182" t="s">
        <v>80629</v>
      </c>
      <c r="C29182" t="s">
        <v>80630</v>
      </c>
      <c r="D29182">
        <v>1</v>
      </c>
      <c r="E29182" t="s">
        <v>13</v>
      </c>
      <c r="F29182" t="s">
        <v>13</v>
      </c>
      <c r="G29182" t="s">
        <v>80620</v>
      </c>
      <c r="H29182" s="3" t="s">
        <v>80631</v>
      </c>
      <c r="I29182" t="s">
        <v>1002</v>
      </c>
      <c r="J29182" t="s">
        <v>80632</v>
      </c>
    </row>
    <row r="29183" spans="1:10" ht="16" x14ac:dyDescent="0.2">
      <c r="A29183" t="s">
        <v>1255</v>
      </c>
      <c r="B29183" t="s">
        <v>80633</v>
      </c>
      <c r="C29183" t="s">
        <v>80634</v>
      </c>
      <c r="D29183">
        <v>3</v>
      </c>
      <c r="E29183" t="s">
        <v>13</v>
      </c>
      <c r="F29183" t="s">
        <v>13</v>
      </c>
      <c r="G29183" t="s">
        <v>80620</v>
      </c>
      <c r="H29183" s="3" t="s">
        <v>80621</v>
      </c>
      <c r="I29183" t="s">
        <v>1002</v>
      </c>
      <c r="J29183" t="s">
        <v>1259</v>
      </c>
    </row>
    <row r="29184" spans="1:10" ht="16" x14ac:dyDescent="0.2">
      <c r="A29184" t="s">
        <v>1255</v>
      </c>
      <c r="B29184" t="s">
        <v>80635</v>
      </c>
      <c r="C29184" t="s">
        <v>80636</v>
      </c>
      <c r="D29184">
        <v>6</v>
      </c>
      <c r="E29184" t="s">
        <v>13</v>
      </c>
      <c r="F29184" t="s">
        <v>13</v>
      </c>
      <c r="G29184" t="s">
        <v>80620</v>
      </c>
      <c r="H29184" s="3" t="s">
        <v>80621</v>
      </c>
      <c r="I29184" t="s">
        <v>1002</v>
      </c>
      <c r="J29184" t="s">
        <v>1259</v>
      </c>
    </row>
    <row r="29185" spans="1:10" ht="16" x14ac:dyDescent="0.2">
      <c r="A29185" t="s">
        <v>80637</v>
      </c>
      <c r="B29185" t="s">
        <v>80638</v>
      </c>
      <c r="C29185" t="s">
        <v>80639</v>
      </c>
      <c r="D29185">
        <v>1</v>
      </c>
      <c r="E29185" t="s">
        <v>8896</v>
      </c>
      <c r="F29185" t="s">
        <v>13</v>
      </c>
      <c r="G29185" t="s">
        <v>80640</v>
      </c>
      <c r="H29185" s="3" t="s">
        <v>80641</v>
      </c>
      <c r="I29185" t="s">
        <v>423</v>
      </c>
      <c r="J29185" t="s">
        <v>80642</v>
      </c>
    </row>
    <row r="29186" spans="1:10" ht="16" x14ac:dyDescent="0.2">
      <c r="A29186" t="s">
        <v>1362</v>
      </c>
      <c r="B29186" t="s">
        <v>80643</v>
      </c>
      <c r="C29186" t="s">
        <v>80644</v>
      </c>
      <c r="D29186">
        <v>1</v>
      </c>
      <c r="E29186" t="s">
        <v>8896</v>
      </c>
      <c r="F29186" t="s">
        <v>13</v>
      </c>
      <c r="G29186" t="s">
        <v>80640</v>
      </c>
      <c r="H29186" s="3" t="s">
        <v>80645</v>
      </c>
      <c r="I29186" t="s">
        <v>423</v>
      </c>
      <c r="J29186" t="s">
        <v>1363</v>
      </c>
    </row>
    <row r="29187" spans="1:10" ht="16" x14ac:dyDescent="0.2">
      <c r="A29187" t="s">
        <v>80646</v>
      </c>
      <c r="B29187" t="s">
        <v>80647</v>
      </c>
      <c r="C29187" t="s">
        <v>80648</v>
      </c>
      <c r="D29187">
        <v>1</v>
      </c>
      <c r="E29187" t="s">
        <v>8896</v>
      </c>
      <c r="F29187" t="s">
        <v>13</v>
      </c>
      <c r="G29187" t="s">
        <v>80640</v>
      </c>
      <c r="H29187" s="3" t="s">
        <v>80649</v>
      </c>
      <c r="I29187" t="s">
        <v>423</v>
      </c>
      <c r="J29187" t="s">
        <v>80650</v>
      </c>
    </row>
    <row r="29188" spans="1:10" ht="16" x14ac:dyDescent="0.2">
      <c r="A29188" t="s">
        <v>10062</v>
      </c>
      <c r="B29188" t="s">
        <v>80651</v>
      </c>
      <c r="C29188" t="s">
        <v>80652</v>
      </c>
      <c r="D29188">
        <v>3</v>
      </c>
      <c r="E29188" t="s">
        <v>8896</v>
      </c>
      <c r="F29188" t="s">
        <v>13</v>
      </c>
      <c r="G29188" t="s">
        <v>80640</v>
      </c>
      <c r="H29188" s="3" t="s">
        <v>80641</v>
      </c>
      <c r="I29188" t="s">
        <v>423</v>
      </c>
      <c r="J29188" t="s">
        <v>10063</v>
      </c>
    </row>
    <row r="29189" spans="1:10" ht="16" x14ac:dyDescent="0.2">
      <c r="A29189" t="s">
        <v>31315</v>
      </c>
      <c r="B29189" t="s">
        <v>80653</v>
      </c>
      <c r="C29189" t="s">
        <v>80654</v>
      </c>
      <c r="D29189">
        <v>4</v>
      </c>
      <c r="E29189" t="s">
        <v>13</v>
      </c>
      <c r="F29189" t="s">
        <v>13</v>
      </c>
      <c r="G29189" t="s">
        <v>80655</v>
      </c>
      <c r="H29189" s="3" t="s">
        <v>80656</v>
      </c>
      <c r="I29189" t="s">
        <v>47</v>
      </c>
      <c r="J29189" t="s">
        <v>31319</v>
      </c>
    </row>
    <row r="29190" spans="1:10" ht="16" x14ac:dyDescent="0.2">
      <c r="A29190" t="s">
        <v>80657</v>
      </c>
      <c r="B29190" t="s">
        <v>80658</v>
      </c>
      <c r="C29190" t="s">
        <v>80659</v>
      </c>
      <c r="D29190">
        <v>1</v>
      </c>
      <c r="E29190" t="s">
        <v>13</v>
      </c>
      <c r="F29190" t="s">
        <v>13</v>
      </c>
      <c r="G29190" t="s">
        <v>80660</v>
      </c>
      <c r="H29190" s="3" t="s">
        <v>80661</v>
      </c>
      <c r="I29190" t="s">
        <v>315</v>
      </c>
      <c r="J29190" t="s">
        <v>80662</v>
      </c>
    </row>
    <row r="29191" spans="1:10" ht="16" x14ac:dyDescent="0.2">
      <c r="A29191" t="s">
        <v>80663</v>
      </c>
      <c r="B29191" t="s">
        <v>80664</v>
      </c>
      <c r="C29191" t="s">
        <v>80665</v>
      </c>
      <c r="D29191">
        <v>2</v>
      </c>
      <c r="E29191" t="s">
        <v>13</v>
      </c>
      <c r="F29191" t="s">
        <v>13</v>
      </c>
      <c r="G29191" t="s">
        <v>80660</v>
      </c>
      <c r="H29191" s="3" t="s">
        <v>80666</v>
      </c>
      <c r="I29191" t="s">
        <v>315</v>
      </c>
      <c r="J29191" t="s">
        <v>80667</v>
      </c>
    </row>
    <row r="29192" spans="1:10" ht="16" x14ac:dyDescent="0.2">
      <c r="A29192" t="s">
        <v>80663</v>
      </c>
      <c r="B29192" t="s">
        <v>80668</v>
      </c>
      <c r="C29192" t="s">
        <v>80669</v>
      </c>
      <c r="D29192">
        <v>1</v>
      </c>
      <c r="E29192" t="s">
        <v>13</v>
      </c>
      <c r="F29192" t="s">
        <v>13</v>
      </c>
      <c r="G29192" t="s">
        <v>80660</v>
      </c>
      <c r="H29192" s="3" t="s">
        <v>80661</v>
      </c>
      <c r="I29192" t="s">
        <v>315</v>
      </c>
      <c r="J29192" t="s">
        <v>80667</v>
      </c>
    </row>
    <row r="29193" spans="1:10" ht="32" x14ac:dyDescent="0.2">
      <c r="A29193" t="s">
        <v>80657</v>
      </c>
      <c r="B29193" t="s">
        <v>80670</v>
      </c>
      <c r="C29193" t="s">
        <v>80671</v>
      </c>
      <c r="D29193">
        <v>3</v>
      </c>
      <c r="E29193" t="s">
        <v>13</v>
      </c>
      <c r="F29193" t="s">
        <v>13</v>
      </c>
      <c r="G29193" t="s">
        <v>80672</v>
      </c>
      <c r="H29193" s="3" t="s">
        <v>80673</v>
      </c>
      <c r="I29193" t="s">
        <v>1540</v>
      </c>
      <c r="J29193" t="s">
        <v>80662</v>
      </c>
    </row>
    <row r="29194" spans="1:10" ht="32" x14ac:dyDescent="0.2">
      <c r="A29194" t="s">
        <v>80657</v>
      </c>
      <c r="B29194" t="s">
        <v>80674</v>
      </c>
      <c r="C29194" t="s">
        <v>80675</v>
      </c>
      <c r="D29194">
        <v>2</v>
      </c>
      <c r="E29194" t="s">
        <v>13</v>
      </c>
      <c r="F29194" t="s">
        <v>13</v>
      </c>
      <c r="G29194" t="s">
        <v>80676</v>
      </c>
      <c r="H29194" s="3" t="s">
        <v>80677</v>
      </c>
      <c r="I29194" t="s">
        <v>995</v>
      </c>
      <c r="J29194" t="s">
        <v>80662</v>
      </c>
    </row>
    <row r="29195" spans="1:10" ht="16" x14ac:dyDescent="0.2">
      <c r="A29195" t="s">
        <v>80678</v>
      </c>
      <c r="B29195" t="s">
        <v>8936</v>
      </c>
      <c r="C29195" t="s">
        <v>80679</v>
      </c>
      <c r="D29195">
        <v>1</v>
      </c>
      <c r="E29195" t="s">
        <v>13</v>
      </c>
      <c r="F29195" t="s">
        <v>13</v>
      </c>
      <c r="G29195" t="s">
        <v>80680</v>
      </c>
      <c r="H29195" s="3" t="s">
        <v>80681</v>
      </c>
      <c r="I29195" t="s">
        <v>547</v>
      </c>
      <c r="J29195" t="s">
        <v>80682</v>
      </c>
    </row>
    <row r="29196" spans="1:10" ht="16" x14ac:dyDescent="0.2">
      <c r="A29196" t="s">
        <v>80683</v>
      </c>
      <c r="B29196" t="s">
        <v>48234</v>
      </c>
      <c r="C29196" t="s">
        <v>80684</v>
      </c>
      <c r="D29196">
        <v>2</v>
      </c>
      <c r="E29196" t="s">
        <v>13</v>
      </c>
      <c r="F29196" t="s">
        <v>13</v>
      </c>
      <c r="G29196" t="s">
        <v>80685</v>
      </c>
      <c r="H29196" s="3" t="s">
        <v>80686</v>
      </c>
      <c r="I29196" t="s">
        <v>547</v>
      </c>
      <c r="J29196" t="s">
        <v>80687</v>
      </c>
    </row>
    <row r="29197" spans="1:10" ht="16" x14ac:dyDescent="0.2">
      <c r="A29197" t="s">
        <v>80683</v>
      </c>
      <c r="B29197" t="s">
        <v>14694</v>
      </c>
      <c r="C29197" t="s">
        <v>80688</v>
      </c>
      <c r="D29197">
        <v>1</v>
      </c>
      <c r="E29197" t="s">
        <v>13</v>
      </c>
      <c r="F29197" t="s">
        <v>13</v>
      </c>
      <c r="G29197" t="s">
        <v>80685</v>
      </c>
      <c r="H29197" s="3" t="s">
        <v>80689</v>
      </c>
      <c r="I29197" t="s">
        <v>547</v>
      </c>
      <c r="J29197" t="s">
        <v>80687</v>
      </c>
    </row>
    <row r="29198" spans="1:10" ht="16" x14ac:dyDescent="0.2">
      <c r="A29198" t="s">
        <v>47980</v>
      </c>
      <c r="B29198" t="s">
        <v>44689</v>
      </c>
      <c r="C29198" t="s">
        <v>44690</v>
      </c>
      <c r="D29198">
        <v>3</v>
      </c>
      <c r="E29198" t="s">
        <v>13</v>
      </c>
      <c r="F29198" t="s">
        <v>13</v>
      </c>
      <c r="G29198" t="s">
        <v>80690</v>
      </c>
      <c r="H29198" s="3" t="s">
        <v>80691</v>
      </c>
      <c r="I29198" t="s">
        <v>547</v>
      </c>
      <c r="J29198" t="s">
        <v>47981</v>
      </c>
    </row>
    <row r="29199" spans="1:10" ht="32" x14ac:dyDescent="0.2">
      <c r="A29199" t="s">
        <v>80692</v>
      </c>
      <c r="B29199" t="s">
        <v>80693</v>
      </c>
      <c r="C29199" t="s">
        <v>80694</v>
      </c>
      <c r="D29199">
        <v>1</v>
      </c>
      <c r="E29199" t="s">
        <v>13</v>
      </c>
      <c r="F29199" t="s">
        <v>13</v>
      </c>
      <c r="G29199" t="s">
        <v>80695</v>
      </c>
      <c r="H29199" s="3" t="s">
        <v>80696</v>
      </c>
      <c r="I29199" t="s">
        <v>547</v>
      </c>
      <c r="J29199" t="s">
        <v>80697</v>
      </c>
    </row>
    <row r="29200" spans="1:10" ht="16" x14ac:dyDescent="0.2">
      <c r="A29200" t="s">
        <v>80698</v>
      </c>
      <c r="B29200" t="s">
        <v>4672</v>
      </c>
      <c r="C29200" t="s">
        <v>39065</v>
      </c>
      <c r="D29200">
        <v>3</v>
      </c>
      <c r="E29200" t="s">
        <v>13</v>
      </c>
      <c r="F29200" t="s">
        <v>13</v>
      </c>
      <c r="G29200" t="s">
        <v>80699</v>
      </c>
      <c r="H29200" s="3" t="s">
        <v>80700</v>
      </c>
      <c r="I29200" t="s">
        <v>547</v>
      </c>
      <c r="J29200" t="s">
        <v>80701</v>
      </c>
    </row>
    <row r="29201" spans="1:10" ht="16" x14ac:dyDescent="0.2">
      <c r="A29201" t="s">
        <v>17260</v>
      </c>
      <c r="B29201" t="s">
        <v>595</v>
      </c>
      <c r="C29201" t="s">
        <v>80702</v>
      </c>
      <c r="D29201">
        <v>3</v>
      </c>
      <c r="E29201" t="s">
        <v>13</v>
      </c>
      <c r="F29201" t="s">
        <v>13</v>
      </c>
      <c r="G29201" t="s">
        <v>80703</v>
      </c>
      <c r="H29201" s="3" t="s">
        <v>80704</v>
      </c>
      <c r="I29201" t="s">
        <v>547</v>
      </c>
      <c r="J29201" t="s">
        <v>17265</v>
      </c>
    </row>
    <row r="29202" spans="1:10" ht="16" x14ac:dyDescent="0.2">
      <c r="A29202" t="s">
        <v>80705</v>
      </c>
      <c r="B29202" t="s">
        <v>80706</v>
      </c>
      <c r="C29202" t="s">
        <v>80707</v>
      </c>
      <c r="D29202">
        <v>1</v>
      </c>
      <c r="E29202" t="s">
        <v>13</v>
      </c>
      <c r="F29202" t="s">
        <v>13</v>
      </c>
      <c r="G29202" t="s">
        <v>80703</v>
      </c>
      <c r="H29202" s="3" t="s">
        <v>80708</v>
      </c>
      <c r="I29202" t="s">
        <v>547</v>
      </c>
      <c r="J29202" t="s">
        <v>80709</v>
      </c>
    </row>
    <row r="29203" spans="1:10" ht="16" x14ac:dyDescent="0.2">
      <c r="A29203" t="s">
        <v>80710</v>
      </c>
      <c r="B29203" t="s">
        <v>69712</v>
      </c>
      <c r="C29203" t="s">
        <v>80711</v>
      </c>
      <c r="D29203">
        <v>2</v>
      </c>
      <c r="E29203" t="s">
        <v>13</v>
      </c>
      <c r="F29203" t="s">
        <v>13</v>
      </c>
      <c r="G29203" t="s">
        <v>80703</v>
      </c>
      <c r="H29203" s="3" t="s">
        <v>80712</v>
      </c>
      <c r="I29203" t="s">
        <v>547</v>
      </c>
      <c r="J29203" t="s">
        <v>80713</v>
      </c>
    </row>
    <row r="29204" spans="1:10" ht="16" x14ac:dyDescent="0.2">
      <c r="A29204" t="s">
        <v>26528</v>
      </c>
      <c r="B29204" t="s">
        <v>80714</v>
      </c>
      <c r="C29204" t="s">
        <v>80715</v>
      </c>
      <c r="D29204">
        <v>3</v>
      </c>
      <c r="E29204" t="s">
        <v>13</v>
      </c>
      <c r="F29204" t="s">
        <v>13</v>
      </c>
      <c r="G29204" t="s">
        <v>80716</v>
      </c>
      <c r="H29204" s="3" t="s">
        <v>80717</v>
      </c>
      <c r="I29204" t="s">
        <v>547</v>
      </c>
      <c r="J29204" t="s">
        <v>26532</v>
      </c>
    </row>
    <row r="29205" spans="1:10" ht="32" x14ac:dyDescent="0.2">
      <c r="A29205" t="s">
        <v>80718</v>
      </c>
      <c r="B29205" t="s">
        <v>16568</v>
      </c>
      <c r="C29205" t="s">
        <v>80719</v>
      </c>
      <c r="D29205">
        <v>2</v>
      </c>
      <c r="E29205" t="s">
        <v>13</v>
      </c>
      <c r="F29205" t="s">
        <v>13</v>
      </c>
      <c r="G29205" t="s">
        <v>80716</v>
      </c>
      <c r="H29205" s="3" t="s">
        <v>80720</v>
      </c>
      <c r="I29205" t="s">
        <v>547</v>
      </c>
      <c r="J29205" t="s">
        <v>80721</v>
      </c>
    </row>
    <row r="29206" spans="1:10" ht="16" x14ac:dyDescent="0.2">
      <c r="A29206" t="s">
        <v>80722</v>
      </c>
      <c r="B29206" t="s">
        <v>4652</v>
      </c>
      <c r="C29206" t="s">
        <v>80723</v>
      </c>
      <c r="D29206">
        <v>2</v>
      </c>
      <c r="E29206" t="s">
        <v>13</v>
      </c>
      <c r="F29206" t="s">
        <v>13</v>
      </c>
      <c r="G29206" t="s">
        <v>80716</v>
      </c>
      <c r="H29206" s="3" t="s">
        <v>80724</v>
      </c>
      <c r="I29206" t="s">
        <v>547</v>
      </c>
      <c r="J29206" t="s">
        <v>80725</v>
      </c>
    </row>
    <row r="29207" spans="1:10" ht="16" x14ac:dyDescent="0.2">
      <c r="A29207" t="s">
        <v>53513</v>
      </c>
      <c r="B29207" t="s">
        <v>25937</v>
      </c>
      <c r="C29207" t="s">
        <v>47294</v>
      </c>
      <c r="D29207">
        <v>1</v>
      </c>
      <c r="E29207" t="s">
        <v>13</v>
      </c>
      <c r="F29207" t="s">
        <v>13</v>
      </c>
      <c r="G29207" t="s">
        <v>80716</v>
      </c>
      <c r="H29207" s="3" t="s">
        <v>80726</v>
      </c>
      <c r="I29207" t="s">
        <v>547</v>
      </c>
      <c r="J29207" t="s">
        <v>53517</v>
      </c>
    </row>
    <row r="29208" spans="1:10" ht="16" x14ac:dyDescent="0.2">
      <c r="A29208" t="s">
        <v>37901</v>
      </c>
      <c r="B29208" t="s">
        <v>7646</v>
      </c>
      <c r="C29208" t="s">
        <v>80727</v>
      </c>
      <c r="D29208">
        <v>1</v>
      </c>
      <c r="E29208" t="s">
        <v>13</v>
      </c>
      <c r="F29208" t="s">
        <v>13</v>
      </c>
      <c r="G29208" t="s">
        <v>80716</v>
      </c>
      <c r="H29208" s="3" t="s">
        <v>80728</v>
      </c>
      <c r="I29208" t="s">
        <v>547</v>
      </c>
      <c r="J29208" t="s">
        <v>37905</v>
      </c>
    </row>
    <row r="29209" spans="1:10" ht="16" x14ac:dyDescent="0.2">
      <c r="A29209" t="s">
        <v>80729</v>
      </c>
      <c r="B29209" t="s">
        <v>44909</v>
      </c>
      <c r="C29209" t="s">
        <v>80730</v>
      </c>
      <c r="D29209">
        <v>2</v>
      </c>
      <c r="E29209" t="s">
        <v>13</v>
      </c>
      <c r="F29209" t="s">
        <v>13</v>
      </c>
      <c r="G29209" t="s">
        <v>80716</v>
      </c>
      <c r="H29209" s="3" t="s">
        <v>80726</v>
      </c>
      <c r="I29209" t="s">
        <v>547</v>
      </c>
      <c r="J29209" t="s">
        <v>80731</v>
      </c>
    </row>
    <row r="29210" spans="1:10" ht="16" x14ac:dyDescent="0.2">
      <c r="A29210" t="s">
        <v>80729</v>
      </c>
      <c r="B29210" t="s">
        <v>80732</v>
      </c>
      <c r="C29210" t="s">
        <v>80733</v>
      </c>
      <c r="D29210">
        <v>1</v>
      </c>
      <c r="E29210" t="s">
        <v>13</v>
      </c>
      <c r="F29210" t="s">
        <v>13</v>
      </c>
      <c r="G29210" t="s">
        <v>80716</v>
      </c>
      <c r="H29210" s="3" t="s">
        <v>80726</v>
      </c>
      <c r="I29210" t="s">
        <v>547</v>
      </c>
      <c r="J29210" t="s">
        <v>80731</v>
      </c>
    </row>
    <row r="29211" spans="1:10" ht="16" x14ac:dyDescent="0.2">
      <c r="A29211" t="s">
        <v>80710</v>
      </c>
      <c r="B29211" t="s">
        <v>4638</v>
      </c>
      <c r="C29211" t="s">
        <v>80734</v>
      </c>
      <c r="D29211">
        <v>3</v>
      </c>
      <c r="E29211" t="s">
        <v>13</v>
      </c>
      <c r="F29211" t="s">
        <v>13</v>
      </c>
      <c r="G29211" t="s">
        <v>80716</v>
      </c>
      <c r="H29211" s="3" t="s">
        <v>80735</v>
      </c>
      <c r="I29211" t="s">
        <v>547</v>
      </c>
      <c r="J29211" t="s">
        <v>80713</v>
      </c>
    </row>
    <row r="29212" spans="1:10" ht="16" x14ac:dyDescent="0.2">
      <c r="A29212" t="s">
        <v>48818</v>
      </c>
      <c r="B29212" t="s">
        <v>80736</v>
      </c>
      <c r="C29212" t="s">
        <v>80737</v>
      </c>
      <c r="D29212">
        <v>1</v>
      </c>
      <c r="E29212" t="s">
        <v>13</v>
      </c>
      <c r="F29212" t="s">
        <v>13</v>
      </c>
      <c r="G29212" t="s">
        <v>80716</v>
      </c>
      <c r="H29212" s="3" t="s">
        <v>80735</v>
      </c>
      <c r="I29212" t="s">
        <v>547</v>
      </c>
      <c r="J29212" t="s">
        <v>48820</v>
      </c>
    </row>
    <row r="29213" spans="1:10" ht="16" x14ac:dyDescent="0.2">
      <c r="A29213" t="s">
        <v>80722</v>
      </c>
      <c r="B29213" t="s">
        <v>80738</v>
      </c>
      <c r="C29213" t="s">
        <v>80739</v>
      </c>
      <c r="D29213">
        <v>1</v>
      </c>
      <c r="E29213" t="s">
        <v>13</v>
      </c>
      <c r="F29213" t="s">
        <v>13</v>
      </c>
      <c r="G29213" t="s">
        <v>80716</v>
      </c>
      <c r="H29213" s="3" t="s">
        <v>80724</v>
      </c>
      <c r="I29213" t="s">
        <v>547</v>
      </c>
      <c r="J29213" t="s">
        <v>80725</v>
      </c>
    </row>
    <row r="29214" spans="1:10" ht="32" x14ac:dyDescent="0.2">
      <c r="A29214" t="s">
        <v>80718</v>
      </c>
      <c r="B29214" t="s">
        <v>29065</v>
      </c>
      <c r="C29214" t="s">
        <v>80740</v>
      </c>
      <c r="D29214">
        <v>4</v>
      </c>
      <c r="E29214" t="s">
        <v>13</v>
      </c>
      <c r="F29214" t="s">
        <v>13</v>
      </c>
      <c r="G29214" t="s">
        <v>80716</v>
      </c>
      <c r="H29214" s="3" t="s">
        <v>80741</v>
      </c>
      <c r="I29214" t="s">
        <v>547</v>
      </c>
      <c r="J29214" t="s">
        <v>80721</v>
      </c>
    </row>
    <row r="29215" spans="1:10" ht="16" x14ac:dyDescent="0.2">
      <c r="A29215" t="s">
        <v>23196</v>
      </c>
      <c r="B29215" t="s">
        <v>6539</v>
      </c>
      <c r="C29215" t="s">
        <v>6540</v>
      </c>
      <c r="D29215">
        <v>3</v>
      </c>
      <c r="E29215" t="s">
        <v>13</v>
      </c>
      <c r="F29215" t="s">
        <v>13</v>
      </c>
      <c r="G29215" t="s">
        <v>80716</v>
      </c>
      <c r="H29215" s="3" t="s">
        <v>80735</v>
      </c>
      <c r="I29215" t="s">
        <v>547</v>
      </c>
      <c r="J29215" t="s">
        <v>23201</v>
      </c>
    </row>
    <row r="29216" spans="1:10" ht="16" x14ac:dyDescent="0.2">
      <c r="A29216" t="s">
        <v>80742</v>
      </c>
      <c r="B29216" t="s">
        <v>80743</v>
      </c>
      <c r="C29216" t="s">
        <v>80744</v>
      </c>
      <c r="D29216">
        <v>2</v>
      </c>
      <c r="E29216" t="s">
        <v>13</v>
      </c>
      <c r="F29216" t="s">
        <v>13</v>
      </c>
      <c r="G29216" t="s">
        <v>80716</v>
      </c>
      <c r="H29216" s="3" t="s">
        <v>80745</v>
      </c>
      <c r="I29216" t="s">
        <v>547</v>
      </c>
      <c r="J29216" t="s">
        <v>80746</v>
      </c>
    </row>
    <row r="29217" spans="1:10" ht="16" x14ac:dyDescent="0.2">
      <c r="A29217" t="s">
        <v>80742</v>
      </c>
      <c r="B29217" t="s">
        <v>7205</v>
      </c>
      <c r="C29217" t="s">
        <v>80747</v>
      </c>
      <c r="D29217">
        <v>1</v>
      </c>
      <c r="E29217" t="s">
        <v>13</v>
      </c>
      <c r="F29217" t="s">
        <v>13</v>
      </c>
      <c r="G29217" t="s">
        <v>80716</v>
      </c>
      <c r="H29217" s="3" t="s">
        <v>80735</v>
      </c>
      <c r="I29217" t="s">
        <v>547</v>
      </c>
      <c r="J29217" t="s">
        <v>80746</v>
      </c>
    </row>
    <row r="29218" spans="1:10" ht="32" x14ac:dyDescent="0.2">
      <c r="A29218" t="s">
        <v>80710</v>
      </c>
      <c r="B29218" t="s">
        <v>80748</v>
      </c>
      <c r="C29218" t="s">
        <v>80749</v>
      </c>
      <c r="D29218">
        <v>1</v>
      </c>
      <c r="E29218" t="s">
        <v>13</v>
      </c>
      <c r="F29218" t="s">
        <v>13</v>
      </c>
      <c r="G29218" t="s">
        <v>80716</v>
      </c>
      <c r="H29218" s="3" t="s">
        <v>80750</v>
      </c>
      <c r="I29218" t="s">
        <v>547</v>
      </c>
      <c r="J29218" t="s">
        <v>80713</v>
      </c>
    </row>
    <row r="29219" spans="1:10" ht="16" x14ac:dyDescent="0.2">
      <c r="A29219" t="s">
        <v>16932</v>
      </c>
      <c r="B29219" t="s">
        <v>3394</v>
      </c>
      <c r="C29219" t="s">
        <v>80751</v>
      </c>
      <c r="D29219">
        <v>3</v>
      </c>
      <c r="E29219" t="s">
        <v>13</v>
      </c>
      <c r="F29219" t="s">
        <v>13</v>
      </c>
      <c r="G29219" t="s">
        <v>80716</v>
      </c>
      <c r="H29219" s="3" t="s">
        <v>80735</v>
      </c>
      <c r="I29219" t="s">
        <v>547</v>
      </c>
      <c r="J29219" t="s">
        <v>16936</v>
      </c>
    </row>
    <row r="29220" spans="1:10" ht="16" x14ac:dyDescent="0.2">
      <c r="A29220" t="s">
        <v>33055</v>
      </c>
      <c r="B29220" t="s">
        <v>16568</v>
      </c>
      <c r="C29220" t="s">
        <v>80719</v>
      </c>
      <c r="D29220">
        <v>5</v>
      </c>
      <c r="E29220" t="s">
        <v>13</v>
      </c>
      <c r="F29220" t="s">
        <v>13</v>
      </c>
      <c r="G29220" t="s">
        <v>80716</v>
      </c>
      <c r="H29220" s="3" t="s">
        <v>80717</v>
      </c>
      <c r="I29220" t="s">
        <v>547</v>
      </c>
      <c r="J29220" t="s">
        <v>33059</v>
      </c>
    </row>
    <row r="29221" spans="1:10" ht="16" x14ac:dyDescent="0.2">
      <c r="A29221" t="s">
        <v>71556</v>
      </c>
      <c r="B29221" t="s">
        <v>25555</v>
      </c>
      <c r="C29221" t="s">
        <v>80752</v>
      </c>
      <c r="D29221">
        <v>1</v>
      </c>
      <c r="E29221" t="s">
        <v>13</v>
      </c>
      <c r="F29221" t="s">
        <v>13</v>
      </c>
      <c r="G29221" t="s">
        <v>80716</v>
      </c>
      <c r="H29221" s="3" t="s">
        <v>80735</v>
      </c>
      <c r="I29221" t="s">
        <v>547</v>
      </c>
      <c r="J29221" t="s">
        <v>71558</v>
      </c>
    </row>
    <row r="29222" spans="1:10" ht="32" x14ac:dyDescent="0.2">
      <c r="A29222" t="s">
        <v>80718</v>
      </c>
      <c r="B29222" t="s">
        <v>33064</v>
      </c>
      <c r="C29222" t="s">
        <v>80753</v>
      </c>
      <c r="D29222">
        <v>3</v>
      </c>
      <c r="E29222" t="s">
        <v>13</v>
      </c>
      <c r="F29222" t="s">
        <v>13</v>
      </c>
      <c r="G29222" t="s">
        <v>80716</v>
      </c>
      <c r="H29222" s="3" t="s">
        <v>80741</v>
      </c>
      <c r="I29222" t="s">
        <v>547</v>
      </c>
      <c r="J29222" t="s">
        <v>80721</v>
      </c>
    </row>
    <row r="29223" spans="1:10" ht="16" x14ac:dyDescent="0.2">
      <c r="A29223" t="s">
        <v>9006</v>
      </c>
      <c r="B29223" t="s">
        <v>12017</v>
      </c>
      <c r="C29223" t="s">
        <v>80754</v>
      </c>
      <c r="D29223">
        <v>2</v>
      </c>
      <c r="E29223" t="s">
        <v>13</v>
      </c>
      <c r="F29223" t="s">
        <v>13</v>
      </c>
      <c r="G29223" t="s">
        <v>80716</v>
      </c>
      <c r="H29223" s="3" t="s">
        <v>80755</v>
      </c>
      <c r="I29223" t="s">
        <v>547</v>
      </c>
      <c r="J29223" t="s">
        <v>9011</v>
      </c>
    </row>
    <row r="29224" spans="1:10" ht="16" x14ac:dyDescent="0.2">
      <c r="A29224" t="s">
        <v>80722</v>
      </c>
      <c r="B29224" t="s">
        <v>80756</v>
      </c>
      <c r="C29224" t="s">
        <v>80757</v>
      </c>
      <c r="D29224">
        <v>3</v>
      </c>
      <c r="E29224" t="s">
        <v>13</v>
      </c>
      <c r="F29224" t="s">
        <v>13</v>
      </c>
      <c r="G29224" t="s">
        <v>80716</v>
      </c>
      <c r="H29224" s="3" t="s">
        <v>80724</v>
      </c>
      <c r="I29224" t="s">
        <v>547</v>
      </c>
      <c r="J29224" t="s">
        <v>80725</v>
      </c>
    </row>
    <row r="29225" spans="1:10" ht="16" x14ac:dyDescent="0.2">
      <c r="A29225" t="s">
        <v>4746</v>
      </c>
      <c r="B29225" t="s">
        <v>80758</v>
      </c>
      <c r="C29225" t="s">
        <v>80759</v>
      </c>
      <c r="D29225">
        <v>1</v>
      </c>
      <c r="E29225" t="s">
        <v>13</v>
      </c>
      <c r="F29225" t="s">
        <v>13</v>
      </c>
      <c r="G29225" t="s">
        <v>80760</v>
      </c>
      <c r="H29225" s="3" t="s">
        <v>80761</v>
      </c>
      <c r="I29225" t="s">
        <v>547</v>
      </c>
      <c r="J29225" t="s">
        <v>4747</v>
      </c>
    </row>
    <row r="29226" spans="1:10" ht="16" x14ac:dyDescent="0.2">
      <c r="A29226" t="s">
        <v>47320</v>
      </c>
      <c r="B29226" t="s">
        <v>80762</v>
      </c>
      <c r="C29226" t="s">
        <v>80763</v>
      </c>
      <c r="D29226">
        <v>1</v>
      </c>
      <c r="E29226" t="s">
        <v>13</v>
      </c>
      <c r="F29226" t="s">
        <v>13</v>
      </c>
      <c r="G29226" t="s">
        <v>80764</v>
      </c>
      <c r="H29226" s="3" t="s">
        <v>80765</v>
      </c>
      <c r="I29226" t="s">
        <v>547</v>
      </c>
      <c r="J29226" t="s">
        <v>47324</v>
      </c>
    </row>
    <row r="29227" spans="1:10" ht="16" x14ac:dyDescent="0.2">
      <c r="A29227" t="s">
        <v>80766</v>
      </c>
      <c r="B29227" t="s">
        <v>80767</v>
      </c>
      <c r="C29227" t="s">
        <v>80768</v>
      </c>
      <c r="D29227">
        <v>1</v>
      </c>
      <c r="E29227" t="s">
        <v>13</v>
      </c>
      <c r="F29227" t="s">
        <v>13</v>
      </c>
      <c r="G29227" t="s">
        <v>80769</v>
      </c>
      <c r="H29227" s="3" t="s">
        <v>80770</v>
      </c>
      <c r="I29227" t="s">
        <v>547</v>
      </c>
      <c r="J29227" t="s">
        <v>80771</v>
      </c>
    </row>
    <row r="29228" spans="1:10" ht="16" x14ac:dyDescent="0.2">
      <c r="A29228" t="s">
        <v>80766</v>
      </c>
      <c r="B29228" t="s">
        <v>80772</v>
      </c>
      <c r="C29228" t="s">
        <v>80773</v>
      </c>
      <c r="D29228">
        <v>2</v>
      </c>
      <c r="E29228" t="s">
        <v>13</v>
      </c>
      <c r="F29228" t="s">
        <v>13</v>
      </c>
      <c r="G29228" t="s">
        <v>80769</v>
      </c>
      <c r="H29228" s="3" t="s">
        <v>80774</v>
      </c>
      <c r="I29228" t="s">
        <v>547</v>
      </c>
      <c r="J29228" t="s">
        <v>80771</v>
      </c>
    </row>
    <row r="29229" spans="1:10" ht="16" x14ac:dyDescent="0.2">
      <c r="A29229" t="s">
        <v>80766</v>
      </c>
      <c r="B29229" t="s">
        <v>80775</v>
      </c>
      <c r="C29229" t="s">
        <v>80776</v>
      </c>
      <c r="D29229">
        <v>3</v>
      </c>
      <c r="E29229" t="s">
        <v>13</v>
      </c>
      <c r="F29229" t="s">
        <v>13</v>
      </c>
      <c r="G29229" t="s">
        <v>80769</v>
      </c>
      <c r="H29229" s="3" t="s">
        <v>80774</v>
      </c>
      <c r="I29229" t="s">
        <v>547</v>
      </c>
      <c r="J29229" t="s">
        <v>80771</v>
      </c>
    </row>
    <row r="29230" spans="1:10" ht="16" x14ac:dyDescent="0.2">
      <c r="A29230" t="s">
        <v>80718</v>
      </c>
      <c r="B29230" t="s">
        <v>11705</v>
      </c>
      <c r="C29230" t="s">
        <v>80777</v>
      </c>
      <c r="D29230">
        <v>1</v>
      </c>
      <c r="E29230" t="s">
        <v>13</v>
      </c>
      <c r="F29230" t="s">
        <v>13</v>
      </c>
      <c r="G29230" t="s">
        <v>80778</v>
      </c>
      <c r="H29230" s="3" t="s">
        <v>80779</v>
      </c>
      <c r="I29230" t="s">
        <v>547</v>
      </c>
      <c r="J29230" t="s">
        <v>80721</v>
      </c>
    </row>
    <row r="29231" spans="1:10" ht="16" x14ac:dyDescent="0.2">
      <c r="A29231" t="s">
        <v>80780</v>
      </c>
      <c r="B29231" t="s">
        <v>80781</v>
      </c>
      <c r="C29231" t="s">
        <v>80782</v>
      </c>
      <c r="D29231">
        <v>1</v>
      </c>
      <c r="E29231" t="s">
        <v>13</v>
      </c>
      <c r="F29231" t="s">
        <v>13</v>
      </c>
      <c r="G29231" t="s">
        <v>80783</v>
      </c>
      <c r="H29231" s="3" t="s">
        <v>80784</v>
      </c>
      <c r="I29231" t="s">
        <v>547</v>
      </c>
      <c r="J29231" t="s">
        <v>80785</v>
      </c>
    </row>
    <row r="29232" spans="1:10" ht="16" x14ac:dyDescent="0.2">
      <c r="A29232" t="s">
        <v>80786</v>
      </c>
      <c r="B29232" t="s">
        <v>34162</v>
      </c>
      <c r="C29232" t="s">
        <v>80787</v>
      </c>
      <c r="D29232">
        <v>1</v>
      </c>
      <c r="E29232" t="s">
        <v>13</v>
      </c>
      <c r="F29232" t="s">
        <v>13</v>
      </c>
      <c r="G29232" t="s">
        <v>80788</v>
      </c>
      <c r="H29232" s="3" t="s">
        <v>80789</v>
      </c>
      <c r="I29232" t="s">
        <v>547</v>
      </c>
      <c r="J29232" t="s">
        <v>80790</v>
      </c>
    </row>
    <row r="29233" spans="1:10" ht="16" x14ac:dyDescent="0.2">
      <c r="A29233" t="s">
        <v>47325</v>
      </c>
      <c r="B29233" t="s">
        <v>80762</v>
      </c>
      <c r="C29233" t="s">
        <v>80763</v>
      </c>
      <c r="D29233">
        <v>2</v>
      </c>
      <c r="E29233" t="s">
        <v>13</v>
      </c>
      <c r="F29233" t="s">
        <v>13</v>
      </c>
      <c r="G29233" t="s">
        <v>80791</v>
      </c>
      <c r="H29233" s="3" t="s">
        <v>80792</v>
      </c>
      <c r="I29233" t="s">
        <v>547</v>
      </c>
      <c r="J29233" t="s">
        <v>47328</v>
      </c>
    </row>
    <row r="29234" spans="1:10" ht="16" x14ac:dyDescent="0.2">
      <c r="A29234" t="s">
        <v>47278</v>
      </c>
      <c r="B29234" t="s">
        <v>80793</v>
      </c>
      <c r="C29234" t="s">
        <v>80794</v>
      </c>
      <c r="D29234">
        <v>2</v>
      </c>
      <c r="E29234" t="s">
        <v>13</v>
      </c>
      <c r="F29234" t="s">
        <v>13</v>
      </c>
      <c r="G29234" t="s">
        <v>80791</v>
      </c>
      <c r="H29234" s="3" t="s">
        <v>80792</v>
      </c>
      <c r="I29234" t="s">
        <v>547</v>
      </c>
      <c r="J29234" t="s">
        <v>47281</v>
      </c>
    </row>
    <row r="29235" spans="1:10" ht="16" x14ac:dyDescent="0.2">
      <c r="A29235" t="s">
        <v>30093</v>
      </c>
      <c r="B29235" t="s">
        <v>2541</v>
      </c>
      <c r="C29235" t="s">
        <v>80795</v>
      </c>
      <c r="D29235">
        <v>1</v>
      </c>
      <c r="E29235" t="s">
        <v>13</v>
      </c>
      <c r="F29235" t="s">
        <v>13</v>
      </c>
      <c r="G29235" t="s">
        <v>80791</v>
      </c>
      <c r="H29235" s="3" t="s">
        <v>80796</v>
      </c>
      <c r="I29235" t="s">
        <v>547</v>
      </c>
      <c r="J29235" t="s">
        <v>30096</v>
      </c>
    </row>
    <row r="29236" spans="1:10" ht="16" x14ac:dyDescent="0.2">
      <c r="A29236" t="s">
        <v>8592</v>
      </c>
      <c r="B29236" t="s">
        <v>32847</v>
      </c>
      <c r="C29236" t="s">
        <v>80797</v>
      </c>
      <c r="D29236">
        <v>2</v>
      </c>
      <c r="E29236" t="s">
        <v>13</v>
      </c>
      <c r="F29236" t="s">
        <v>13</v>
      </c>
      <c r="G29236" t="s">
        <v>80791</v>
      </c>
      <c r="H29236" s="3" t="s">
        <v>80798</v>
      </c>
      <c r="I29236" t="s">
        <v>547</v>
      </c>
      <c r="J29236" t="s">
        <v>8597</v>
      </c>
    </row>
    <row r="29237" spans="1:10" ht="16" x14ac:dyDescent="0.2">
      <c r="A29237" t="s">
        <v>47278</v>
      </c>
      <c r="B29237" t="s">
        <v>80799</v>
      </c>
      <c r="C29237" t="s">
        <v>80800</v>
      </c>
      <c r="D29237">
        <v>3</v>
      </c>
      <c r="E29237" t="s">
        <v>13</v>
      </c>
      <c r="F29237" t="s">
        <v>13</v>
      </c>
      <c r="G29237" t="s">
        <v>80791</v>
      </c>
      <c r="H29237" s="3" t="s">
        <v>80792</v>
      </c>
      <c r="I29237" t="s">
        <v>547</v>
      </c>
      <c r="J29237" t="s">
        <v>47281</v>
      </c>
    </row>
    <row r="29238" spans="1:10" ht="16" x14ac:dyDescent="0.2">
      <c r="A29238" t="s">
        <v>52906</v>
      </c>
      <c r="B29238" t="s">
        <v>32847</v>
      </c>
      <c r="C29238" t="s">
        <v>47560</v>
      </c>
      <c r="D29238">
        <v>1</v>
      </c>
      <c r="E29238" t="s">
        <v>13</v>
      </c>
      <c r="F29238" t="s">
        <v>13</v>
      </c>
      <c r="G29238" t="s">
        <v>80791</v>
      </c>
      <c r="H29238" s="3" t="s">
        <v>80801</v>
      </c>
      <c r="I29238" t="s">
        <v>547</v>
      </c>
      <c r="J29238" t="s">
        <v>52909</v>
      </c>
    </row>
    <row r="29239" spans="1:10" ht="16" x14ac:dyDescent="0.2">
      <c r="A29239" t="s">
        <v>47320</v>
      </c>
      <c r="B29239" t="s">
        <v>17516</v>
      </c>
      <c r="C29239" t="s">
        <v>80802</v>
      </c>
      <c r="D29239">
        <v>3</v>
      </c>
      <c r="E29239" t="s">
        <v>13</v>
      </c>
      <c r="F29239" t="s">
        <v>13</v>
      </c>
      <c r="G29239" t="s">
        <v>80791</v>
      </c>
      <c r="H29239" s="3" t="s">
        <v>80792</v>
      </c>
      <c r="I29239" t="s">
        <v>547</v>
      </c>
      <c r="J29239" t="s">
        <v>47324</v>
      </c>
    </row>
    <row r="29240" spans="1:10" ht="16" x14ac:dyDescent="0.2">
      <c r="A29240" t="s">
        <v>63962</v>
      </c>
      <c r="B29240" t="s">
        <v>47106</v>
      </c>
      <c r="C29240" t="s">
        <v>80803</v>
      </c>
      <c r="D29240">
        <v>3</v>
      </c>
      <c r="E29240" t="s">
        <v>13</v>
      </c>
      <c r="F29240" t="s">
        <v>13</v>
      </c>
      <c r="G29240" t="s">
        <v>80791</v>
      </c>
      <c r="H29240" s="3" t="s">
        <v>80792</v>
      </c>
      <c r="I29240" t="s">
        <v>547</v>
      </c>
      <c r="J29240" t="s">
        <v>63963</v>
      </c>
    </row>
    <row r="29241" spans="1:10" ht="16" x14ac:dyDescent="0.2">
      <c r="A29241" t="s">
        <v>80804</v>
      </c>
      <c r="B29241" t="s">
        <v>32648</v>
      </c>
      <c r="C29241" t="s">
        <v>80805</v>
      </c>
      <c r="D29241">
        <v>4</v>
      </c>
      <c r="E29241" t="s">
        <v>13</v>
      </c>
      <c r="F29241" t="s">
        <v>13</v>
      </c>
      <c r="G29241" t="s">
        <v>80791</v>
      </c>
      <c r="H29241" s="3" t="s">
        <v>80806</v>
      </c>
      <c r="I29241" t="s">
        <v>547</v>
      </c>
      <c r="J29241" t="s">
        <v>80807</v>
      </c>
    </row>
    <row r="29242" spans="1:10" ht="16" x14ac:dyDescent="0.2">
      <c r="A29242" t="s">
        <v>54287</v>
      </c>
      <c r="B29242" t="s">
        <v>16482</v>
      </c>
      <c r="C29242" t="s">
        <v>80808</v>
      </c>
      <c r="D29242">
        <v>1</v>
      </c>
      <c r="E29242" t="s">
        <v>13</v>
      </c>
      <c r="F29242" t="s">
        <v>13</v>
      </c>
      <c r="G29242" t="s">
        <v>80791</v>
      </c>
      <c r="H29242" s="3" t="s">
        <v>80809</v>
      </c>
      <c r="I29242" t="s">
        <v>547</v>
      </c>
      <c r="J29242" t="s">
        <v>54291</v>
      </c>
    </row>
    <row r="29243" spans="1:10" ht="16" x14ac:dyDescent="0.2">
      <c r="A29243" t="s">
        <v>80810</v>
      </c>
      <c r="B29243" t="s">
        <v>80811</v>
      </c>
      <c r="C29243" t="s">
        <v>80812</v>
      </c>
      <c r="D29243">
        <v>1</v>
      </c>
      <c r="E29243" t="s">
        <v>13</v>
      </c>
      <c r="F29243" t="s">
        <v>13</v>
      </c>
      <c r="G29243" t="s">
        <v>80791</v>
      </c>
      <c r="H29243" s="3" t="s">
        <v>80813</v>
      </c>
      <c r="I29243" t="s">
        <v>547</v>
      </c>
      <c r="J29243" t="s">
        <v>80814</v>
      </c>
    </row>
    <row r="29244" spans="1:10" ht="16" x14ac:dyDescent="0.2">
      <c r="A29244" t="s">
        <v>80810</v>
      </c>
      <c r="B29244" t="s">
        <v>4583</v>
      </c>
      <c r="C29244" t="s">
        <v>80815</v>
      </c>
      <c r="D29244">
        <v>2</v>
      </c>
      <c r="E29244" t="s">
        <v>13</v>
      </c>
      <c r="F29244" t="s">
        <v>13</v>
      </c>
      <c r="G29244" t="s">
        <v>80791</v>
      </c>
      <c r="H29244" s="3" t="s">
        <v>80813</v>
      </c>
      <c r="I29244" t="s">
        <v>547</v>
      </c>
      <c r="J29244" t="s">
        <v>80814</v>
      </c>
    </row>
    <row r="29245" spans="1:10" ht="16" x14ac:dyDescent="0.2">
      <c r="A29245" t="s">
        <v>80742</v>
      </c>
      <c r="B29245" t="s">
        <v>80816</v>
      </c>
      <c r="C29245" t="s">
        <v>80817</v>
      </c>
      <c r="D29245">
        <v>3</v>
      </c>
      <c r="E29245" t="s">
        <v>13</v>
      </c>
      <c r="F29245" t="s">
        <v>13</v>
      </c>
      <c r="G29245" t="s">
        <v>80791</v>
      </c>
      <c r="H29245" s="3" t="s">
        <v>80818</v>
      </c>
      <c r="I29245" t="s">
        <v>547</v>
      </c>
      <c r="J29245" t="s">
        <v>80746</v>
      </c>
    </row>
    <row r="29246" spans="1:10" ht="16" x14ac:dyDescent="0.2">
      <c r="A29246" t="s">
        <v>80819</v>
      </c>
      <c r="B29246" t="s">
        <v>80820</v>
      </c>
      <c r="C29246" t="s">
        <v>80821</v>
      </c>
      <c r="D29246">
        <v>2</v>
      </c>
      <c r="E29246" t="s">
        <v>13</v>
      </c>
      <c r="F29246" t="s">
        <v>13</v>
      </c>
      <c r="G29246" t="s">
        <v>80791</v>
      </c>
      <c r="H29246" s="3" t="s">
        <v>80792</v>
      </c>
      <c r="I29246" t="s">
        <v>547</v>
      </c>
      <c r="J29246" t="s">
        <v>80822</v>
      </c>
    </row>
    <row r="29247" spans="1:10" ht="48" x14ac:dyDescent="0.2">
      <c r="A29247" t="s">
        <v>80823</v>
      </c>
      <c r="B29247" t="s">
        <v>38974</v>
      </c>
      <c r="C29247" t="s">
        <v>80824</v>
      </c>
      <c r="D29247">
        <v>1</v>
      </c>
      <c r="E29247" t="s">
        <v>13</v>
      </c>
      <c r="F29247" t="s">
        <v>13</v>
      </c>
      <c r="G29247" t="s">
        <v>80791</v>
      </c>
      <c r="H29247" s="3" t="s">
        <v>80825</v>
      </c>
      <c r="I29247" t="s">
        <v>547</v>
      </c>
      <c r="J29247" t="s">
        <v>80826</v>
      </c>
    </row>
    <row r="29248" spans="1:10" ht="16" x14ac:dyDescent="0.2">
      <c r="A29248" t="s">
        <v>80819</v>
      </c>
      <c r="B29248" t="s">
        <v>42350</v>
      </c>
      <c r="C29248" t="s">
        <v>80827</v>
      </c>
      <c r="D29248">
        <v>1</v>
      </c>
      <c r="E29248" t="s">
        <v>13</v>
      </c>
      <c r="F29248" t="s">
        <v>13</v>
      </c>
      <c r="G29248" t="s">
        <v>80791</v>
      </c>
      <c r="H29248" s="3" t="s">
        <v>80792</v>
      </c>
      <c r="I29248" t="s">
        <v>547</v>
      </c>
      <c r="J29248" t="s">
        <v>80822</v>
      </c>
    </row>
    <row r="29249" spans="1:10" ht="16" x14ac:dyDescent="0.2">
      <c r="A29249" t="s">
        <v>54287</v>
      </c>
      <c r="B29249" t="s">
        <v>3470</v>
      </c>
      <c r="C29249" t="s">
        <v>38938</v>
      </c>
      <c r="D29249">
        <v>3</v>
      </c>
      <c r="E29249" t="s">
        <v>13</v>
      </c>
      <c r="F29249" t="s">
        <v>13</v>
      </c>
      <c r="G29249" t="s">
        <v>80791</v>
      </c>
      <c r="H29249" s="3" t="s">
        <v>80809</v>
      </c>
      <c r="I29249" t="s">
        <v>547</v>
      </c>
      <c r="J29249" t="s">
        <v>54291</v>
      </c>
    </row>
    <row r="29250" spans="1:10" ht="16" x14ac:dyDescent="0.2">
      <c r="A29250" t="s">
        <v>40541</v>
      </c>
      <c r="B29250" t="s">
        <v>18937</v>
      </c>
      <c r="C29250" t="s">
        <v>32731</v>
      </c>
      <c r="D29250">
        <v>1</v>
      </c>
      <c r="E29250" t="s">
        <v>13</v>
      </c>
      <c r="F29250" t="s">
        <v>13</v>
      </c>
      <c r="G29250" t="s">
        <v>80791</v>
      </c>
      <c r="H29250" s="3" t="s">
        <v>80828</v>
      </c>
      <c r="I29250" t="s">
        <v>547</v>
      </c>
      <c r="J29250" t="s">
        <v>40546</v>
      </c>
    </row>
    <row r="29251" spans="1:10" ht="16" x14ac:dyDescent="0.2">
      <c r="A29251" t="s">
        <v>80823</v>
      </c>
      <c r="B29251" t="s">
        <v>7646</v>
      </c>
      <c r="C29251" t="s">
        <v>80829</v>
      </c>
      <c r="D29251">
        <v>2</v>
      </c>
      <c r="E29251" t="s">
        <v>13</v>
      </c>
      <c r="F29251" t="s">
        <v>13</v>
      </c>
      <c r="G29251" t="s">
        <v>80791</v>
      </c>
      <c r="H29251" s="3" t="s">
        <v>80830</v>
      </c>
      <c r="I29251" t="s">
        <v>547</v>
      </c>
      <c r="J29251" t="s">
        <v>80826</v>
      </c>
    </row>
    <row r="29252" spans="1:10" ht="16" x14ac:dyDescent="0.2">
      <c r="A29252" t="s">
        <v>4640</v>
      </c>
      <c r="B29252" t="s">
        <v>80831</v>
      </c>
      <c r="C29252" t="s">
        <v>80832</v>
      </c>
      <c r="D29252">
        <v>2</v>
      </c>
      <c r="E29252" t="s">
        <v>13</v>
      </c>
      <c r="F29252" t="s">
        <v>13</v>
      </c>
      <c r="G29252" t="s">
        <v>80791</v>
      </c>
      <c r="H29252" s="3" t="s">
        <v>80833</v>
      </c>
      <c r="I29252" t="s">
        <v>547</v>
      </c>
      <c r="J29252" t="s">
        <v>4645</v>
      </c>
    </row>
    <row r="29253" spans="1:10" ht="16" x14ac:dyDescent="0.2">
      <c r="A29253" t="s">
        <v>47325</v>
      </c>
      <c r="B29253" t="s">
        <v>17516</v>
      </c>
      <c r="C29253" t="s">
        <v>80802</v>
      </c>
      <c r="D29253">
        <v>1</v>
      </c>
      <c r="E29253" t="s">
        <v>13</v>
      </c>
      <c r="F29253" t="s">
        <v>13</v>
      </c>
      <c r="G29253" t="s">
        <v>80791</v>
      </c>
      <c r="H29253" s="3" t="s">
        <v>80792</v>
      </c>
      <c r="I29253" t="s">
        <v>547</v>
      </c>
      <c r="J29253" t="s">
        <v>47328</v>
      </c>
    </row>
    <row r="29254" spans="1:10" ht="16" x14ac:dyDescent="0.2">
      <c r="A29254" t="s">
        <v>80804</v>
      </c>
      <c r="B29254" t="s">
        <v>26346</v>
      </c>
      <c r="C29254" t="s">
        <v>66935</v>
      </c>
      <c r="D29254">
        <v>6</v>
      </c>
      <c r="E29254" t="s">
        <v>13</v>
      </c>
      <c r="F29254" t="s">
        <v>13</v>
      </c>
      <c r="G29254" t="s">
        <v>80834</v>
      </c>
      <c r="H29254" s="3" t="s">
        <v>80835</v>
      </c>
      <c r="I29254" t="s">
        <v>547</v>
      </c>
      <c r="J29254" t="s">
        <v>80807</v>
      </c>
    </row>
    <row r="29255" spans="1:10" ht="16" x14ac:dyDescent="0.2">
      <c r="A29255" t="s">
        <v>80804</v>
      </c>
      <c r="B29255" t="s">
        <v>45089</v>
      </c>
      <c r="C29255" t="s">
        <v>80836</v>
      </c>
      <c r="D29255">
        <v>5</v>
      </c>
      <c r="E29255" t="s">
        <v>13</v>
      </c>
      <c r="F29255" t="s">
        <v>13</v>
      </c>
      <c r="G29255" t="s">
        <v>80834</v>
      </c>
      <c r="H29255" s="3" t="s">
        <v>80835</v>
      </c>
      <c r="I29255" t="s">
        <v>547</v>
      </c>
      <c r="J29255" t="s">
        <v>80807</v>
      </c>
    </row>
    <row r="29256" spans="1:10" ht="16" x14ac:dyDescent="0.2">
      <c r="A29256" t="s">
        <v>80804</v>
      </c>
      <c r="B29256" t="s">
        <v>80837</v>
      </c>
      <c r="C29256" t="s">
        <v>80838</v>
      </c>
      <c r="D29256">
        <v>2</v>
      </c>
      <c r="E29256" t="s">
        <v>13</v>
      </c>
      <c r="F29256" t="s">
        <v>13</v>
      </c>
      <c r="G29256" t="s">
        <v>80834</v>
      </c>
      <c r="H29256" s="3" t="s">
        <v>80835</v>
      </c>
      <c r="I29256" t="s">
        <v>547</v>
      </c>
      <c r="J29256" t="s">
        <v>80807</v>
      </c>
    </row>
    <row r="29257" spans="1:10" ht="16" x14ac:dyDescent="0.2">
      <c r="A29257" t="s">
        <v>80804</v>
      </c>
      <c r="B29257" t="s">
        <v>42350</v>
      </c>
      <c r="C29257" t="s">
        <v>80839</v>
      </c>
      <c r="D29257">
        <v>1</v>
      </c>
      <c r="E29257" t="s">
        <v>13</v>
      </c>
      <c r="F29257" t="s">
        <v>13</v>
      </c>
      <c r="G29257" t="s">
        <v>80834</v>
      </c>
      <c r="H29257" s="3" t="s">
        <v>80835</v>
      </c>
      <c r="I29257" t="s">
        <v>547</v>
      </c>
      <c r="J29257" t="s">
        <v>80807</v>
      </c>
    </row>
    <row r="29258" spans="1:10" ht="16" x14ac:dyDescent="0.2">
      <c r="A29258" t="s">
        <v>80804</v>
      </c>
      <c r="B29258" t="s">
        <v>8068</v>
      </c>
      <c r="C29258" t="s">
        <v>24052</v>
      </c>
      <c r="D29258">
        <v>3</v>
      </c>
      <c r="E29258" t="s">
        <v>13</v>
      </c>
      <c r="F29258" t="s">
        <v>13</v>
      </c>
      <c r="G29258" t="s">
        <v>80834</v>
      </c>
      <c r="H29258" s="3" t="s">
        <v>80835</v>
      </c>
      <c r="I29258" t="s">
        <v>547</v>
      </c>
      <c r="J29258" t="s">
        <v>80807</v>
      </c>
    </row>
    <row r="29259" spans="1:10" ht="16" x14ac:dyDescent="0.2">
      <c r="A29259" t="s">
        <v>55131</v>
      </c>
      <c r="B29259" t="s">
        <v>9114</v>
      </c>
      <c r="C29259" t="s">
        <v>80840</v>
      </c>
      <c r="D29259">
        <v>2</v>
      </c>
      <c r="E29259" t="s">
        <v>13</v>
      </c>
      <c r="F29259" t="s">
        <v>13</v>
      </c>
      <c r="G29259" t="s">
        <v>80841</v>
      </c>
      <c r="H29259" s="3" t="s">
        <v>80842</v>
      </c>
      <c r="I29259" t="s">
        <v>547</v>
      </c>
      <c r="J29259" t="s">
        <v>55133</v>
      </c>
    </row>
    <row r="29260" spans="1:10" ht="16" x14ac:dyDescent="0.2">
      <c r="A29260" t="s">
        <v>38973</v>
      </c>
      <c r="B29260" t="s">
        <v>80843</v>
      </c>
      <c r="C29260" t="s">
        <v>80844</v>
      </c>
      <c r="D29260">
        <v>4</v>
      </c>
      <c r="E29260" t="s">
        <v>13</v>
      </c>
      <c r="F29260" t="s">
        <v>13</v>
      </c>
      <c r="G29260" t="s">
        <v>80841</v>
      </c>
      <c r="H29260" s="3" t="s">
        <v>80845</v>
      </c>
      <c r="I29260" t="s">
        <v>547</v>
      </c>
      <c r="J29260" t="s">
        <v>38976</v>
      </c>
    </row>
    <row r="29261" spans="1:10" ht="16" x14ac:dyDescent="0.2">
      <c r="A29261" t="s">
        <v>80846</v>
      </c>
      <c r="B29261" t="s">
        <v>4600</v>
      </c>
      <c r="C29261" t="s">
        <v>80847</v>
      </c>
      <c r="D29261">
        <v>1</v>
      </c>
      <c r="E29261" t="s">
        <v>13</v>
      </c>
      <c r="F29261" t="s">
        <v>13</v>
      </c>
      <c r="G29261" t="s">
        <v>80841</v>
      </c>
      <c r="H29261" s="3" t="s">
        <v>80848</v>
      </c>
      <c r="I29261" t="s">
        <v>547</v>
      </c>
      <c r="J29261" t="s">
        <v>80849</v>
      </c>
    </row>
    <row r="29262" spans="1:10" ht="16" x14ac:dyDescent="0.2">
      <c r="A29262" t="s">
        <v>47388</v>
      </c>
      <c r="B29262" t="s">
        <v>80850</v>
      </c>
      <c r="C29262" t="s">
        <v>80851</v>
      </c>
      <c r="D29262">
        <v>2</v>
      </c>
      <c r="E29262" t="s">
        <v>13</v>
      </c>
      <c r="F29262" t="s">
        <v>13</v>
      </c>
      <c r="G29262" t="s">
        <v>80841</v>
      </c>
      <c r="H29262" s="3" t="s">
        <v>80852</v>
      </c>
      <c r="I29262" t="s">
        <v>547</v>
      </c>
      <c r="J29262" t="s">
        <v>47391</v>
      </c>
    </row>
    <row r="29263" spans="1:10" ht="16" x14ac:dyDescent="0.2">
      <c r="A29263" t="s">
        <v>80846</v>
      </c>
      <c r="B29263" t="s">
        <v>4773</v>
      </c>
      <c r="C29263" t="s">
        <v>80853</v>
      </c>
      <c r="D29263">
        <v>3</v>
      </c>
      <c r="E29263" t="s">
        <v>13</v>
      </c>
      <c r="F29263" t="s">
        <v>13</v>
      </c>
      <c r="G29263" t="s">
        <v>80841</v>
      </c>
      <c r="H29263" s="3" t="s">
        <v>80848</v>
      </c>
      <c r="I29263" t="s">
        <v>547</v>
      </c>
      <c r="J29263" t="s">
        <v>80849</v>
      </c>
    </row>
    <row r="29264" spans="1:10" ht="16" x14ac:dyDescent="0.2">
      <c r="A29264" t="s">
        <v>55139</v>
      </c>
      <c r="B29264" t="s">
        <v>9114</v>
      </c>
      <c r="C29264" t="s">
        <v>80840</v>
      </c>
      <c r="D29264">
        <v>2</v>
      </c>
      <c r="E29264" t="s">
        <v>13</v>
      </c>
      <c r="F29264" t="s">
        <v>13</v>
      </c>
      <c r="G29264" t="s">
        <v>80841</v>
      </c>
      <c r="H29264" s="3" t="s">
        <v>80842</v>
      </c>
      <c r="I29264" t="s">
        <v>547</v>
      </c>
      <c r="J29264" t="s">
        <v>55140</v>
      </c>
    </row>
    <row r="29265" spans="1:10" ht="16" x14ac:dyDescent="0.2">
      <c r="A29265" t="s">
        <v>80846</v>
      </c>
      <c r="B29265" t="s">
        <v>11566</v>
      </c>
      <c r="C29265" t="s">
        <v>80854</v>
      </c>
      <c r="D29265">
        <v>2</v>
      </c>
      <c r="E29265" t="s">
        <v>13</v>
      </c>
      <c r="F29265" t="s">
        <v>13</v>
      </c>
      <c r="G29265" t="s">
        <v>80841</v>
      </c>
      <c r="H29265" s="3" t="s">
        <v>80848</v>
      </c>
      <c r="I29265" t="s">
        <v>547</v>
      </c>
      <c r="J29265" t="s">
        <v>80849</v>
      </c>
    </row>
    <row r="29266" spans="1:10" ht="16" x14ac:dyDescent="0.2">
      <c r="A29266" t="s">
        <v>80846</v>
      </c>
      <c r="B29266" t="s">
        <v>4770</v>
      </c>
      <c r="C29266" t="s">
        <v>80855</v>
      </c>
      <c r="D29266">
        <v>4</v>
      </c>
      <c r="E29266" t="s">
        <v>13</v>
      </c>
      <c r="F29266" t="s">
        <v>13</v>
      </c>
      <c r="G29266" t="s">
        <v>80841</v>
      </c>
      <c r="H29266" s="3" t="s">
        <v>80848</v>
      </c>
      <c r="I29266" t="s">
        <v>547</v>
      </c>
      <c r="J29266" t="s">
        <v>80849</v>
      </c>
    </row>
    <row r="29267" spans="1:10" ht="16" x14ac:dyDescent="0.2">
      <c r="A29267" t="s">
        <v>80698</v>
      </c>
      <c r="B29267" t="s">
        <v>18074</v>
      </c>
      <c r="C29267" t="s">
        <v>80856</v>
      </c>
      <c r="D29267">
        <v>2</v>
      </c>
      <c r="E29267" t="s">
        <v>13</v>
      </c>
      <c r="F29267" t="s">
        <v>13</v>
      </c>
      <c r="G29267" t="s">
        <v>80857</v>
      </c>
      <c r="H29267" s="3" t="s">
        <v>80858</v>
      </c>
      <c r="I29267" t="s">
        <v>547</v>
      </c>
      <c r="J29267" t="s">
        <v>80701</v>
      </c>
    </row>
    <row r="29268" spans="1:10" ht="16" x14ac:dyDescent="0.2">
      <c r="A29268" t="s">
        <v>80698</v>
      </c>
      <c r="B29268" t="s">
        <v>80859</v>
      </c>
      <c r="C29268" t="s">
        <v>80860</v>
      </c>
      <c r="D29268">
        <v>1</v>
      </c>
      <c r="E29268" t="s">
        <v>13</v>
      </c>
      <c r="F29268" t="s">
        <v>13</v>
      </c>
      <c r="G29268" t="s">
        <v>80857</v>
      </c>
      <c r="H29268" s="3" t="s">
        <v>80858</v>
      </c>
      <c r="I29268" t="s">
        <v>547</v>
      </c>
      <c r="J29268" t="s">
        <v>80701</v>
      </c>
    </row>
    <row r="29269" spans="1:10" ht="16" x14ac:dyDescent="0.2">
      <c r="A29269" t="s">
        <v>63962</v>
      </c>
      <c r="B29269" t="s">
        <v>80861</v>
      </c>
      <c r="C29269" t="s">
        <v>80862</v>
      </c>
      <c r="D29269">
        <v>4</v>
      </c>
      <c r="E29269" t="s">
        <v>13</v>
      </c>
      <c r="F29269" t="s">
        <v>13</v>
      </c>
      <c r="G29269" t="s">
        <v>80857</v>
      </c>
      <c r="H29269" s="3" t="s">
        <v>80863</v>
      </c>
      <c r="I29269" t="s">
        <v>547</v>
      </c>
      <c r="J29269" t="s">
        <v>63963</v>
      </c>
    </row>
    <row r="29270" spans="1:10" ht="16" x14ac:dyDescent="0.2">
      <c r="A29270" t="s">
        <v>80864</v>
      </c>
      <c r="B29270" t="s">
        <v>18715</v>
      </c>
      <c r="C29270" t="s">
        <v>80865</v>
      </c>
      <c r="D29270">
        <v>5</v>
      </c>
      <c r="E29270" t="s">
        <v>13</v>
      </c>
      <c r="F29270" t="s">
        <v>13</v>
      </c>
      <c r="G29270" t="s">
        <v>80857</v>
      </c>
      <c r="H29270" s="3" t="s">
        <v>80858</v>
      </c>
      <c r="I29270" t="s">
        <v>547</v>
      </c>
      <c r="J29270" t="s">
        <v>80866</v>
      </c>
    </row>
    <row r="29271" spans="1:10" ht="16" x14ac:dyDescent="0.2">
      <c r="A29271" t="s">
        <v>14406</v>
      </c>
      <c r="B29271" t="s">
        <v>80867</v>
      </c>
      <c r="C29271" t="s">
        <v>80868</v>
      </c>
      <c r="D29271">
        <v>1</v>
      </c>
      <c r="E29271" t="s">
        <v>13</v>
      </c>
      <c r="F29271" t="s">
        <v>13</v>
      </c>
      <c r="G29271" t="s">
        <v>80857</v>
      </c>
      <c r="H29271" s="3" t="s">
        <v>80869</v>
      </c>
      <c r="I29271" t="s">
        <v>547</v>
      </c>
      <c r="J29271" t="s">
        <v>14409</v>
      </c>
    </row>
    <row r="29272" spans="1:10" ht="16" x14ac:dyDescent="0.2">
      <c r="A29272" t="s">
        <v>80864</v>
      </c>
      <c r="B29272" t="s">
        <v>23135</v>
      </c>
      <c r="C29272" t="s">
        <v>80870</v>
      </c>
      <c r="D29272">
        <v>3</v>
      </c>
      <c r="E29272" t="s">
        <v>13</v>
      </c>
      <c r="F29272" t="s">
        <v>13</v>
      </c>
      <c r="G29272" t="s">
        <v>80857</v>
      </c>
      <c r="H29272" s="3" t="s">
        <v>80858</v>
      </c>
      <c r="I29272" t="s">
        <v>547</v>
      </c>
      <c r="J29272" t="s">
        <v>80866</v>
      </c>
    </row>
    <row r="29273" spans="1:10" ht="16" x14ac:dyDescent="0.2">
      <c r="A29273" t="s">
        <v>80864</v>
      </c>
      <c r="B29273" t="s">
        <v>25937</v>
      </c>
      <c r="C29273" t="s">
        <v>80871</v>
      </c>
      <c r="D29273">
        <v>2</v>
      </c>
      <c r="E29273" t="s">
        <v>13</v>
      </c>
      <c r="F29273" t="s">
        <v>13</v>
      </c>
      <c r="G29273" t="s">
        <v>80857</v>
      </c>
      <c r="H29273" s="3" t="s">
        <v>80858</v>
      </c>
      <c r="I29273" t="s">
        <v>547</v>
      </c>
      <c r="J29273" t="s">
        <v>80866</v>
      </c>
    </row>
    <row r="29274" spans="1:10" ht="16" x14ac:dyDescent="0.2">
      <c r="A29274" t="s">
        <v>63962</v>
      </c>
      <c r="B29274" t="s">
        <v>4778</v>
      </c>
      <c r="C29274" t="s">
        <v>80872</v>
      </c>
      <c r="D29274">
        <v>1</v>
      </c>
      <c r="E29274" t="s">
        <v>13</v>
      </c>
      <c r="F29274" t="s">
        <v>13</v>
      </c>
      <c r="G29274" t="s">
        <v>80857</v>
      </c>
      <c r="H29274" s="3" t="s">
        <v>80863</v>
      </c>
      <c r="I29274" t="s">
        <v>547</v>
      </c>
      <c r="J29274" t="s">
        <v>63963</v>
      </c>
    </row>
    <row r="29275" spans="1:10" ht="16" x14ac:dyDescent="0.2">
      <c r="A29275" t="s">
        <v>80864</v>
      </c>
      <c r="B29275" t="s">
        <v>34162</v>
      </c>
      <c r="C29275" t="s">
        <v>80873</v>
      </c>
      <c r="D29275">
        <v>1</v>
      </c>
      <c r="E29275" t="s">
        <v>13</v>
      </c>
      <c r="F29275" t="s">
        <v>13</v>
      </c>
      <c r="G29275" t="s">
        <v>80857</v>
      </c>
      <c r="H29275" s="3" t="s">
        <v>80858</v>
      </c>
      <c r="I29275" t="s">
        <v>547</v>
      </c>
      <c r="J29275" t="s">
        <v>80866</v>
      </c>
    </row>
    <row r="29276" spans="1:10" ht="16" x14ac:dyDescent="0.2">
      <c r="A29276" t="s">
        <v>80864</v>
      </c>
      <c r="B29276" t="s">
        <v>8801</v>
      </c>
      <c r="C29276" t="s">
        <v>80874</v>
      </c>
      <c r="D29276">
        <v>4</v>
      </c>
      <c r="E29276" t="s">
        <v>13</v>
      </c>
      <c r="F29276" t="s">
        <v>13</v>
      </c>
      <c r="G29276" t="s">
        <v>80857</v>
      </c>
      <c r="H29276" s="3" t="s">
        <v>80858</v>
      </c>
      <c r="I29276" t="s">
        <v>547</v>
      </c>
      <c r="J29276" t="s">
        <v>80866</v>
      </c>
    </row>
    <row r="29277" spans="1:10" ht="16" x14ac:dyDescent="0.2">
      <c r="A29277" t="s">
        <v>8986</v>
      </c>
      <c r="B29277" t="s">
        <v>80875</v>
      </c>
      <c r="C29277" t="s">
        <v>80876</v>
      </c>
      <c r="D29277">
        <v>4</v>
      </c>
      <c r="E29277" t="s">
        <v>13</v>
      </c>
      <c r="F29277" t="s">
        <v>13</v>
      </c>
      <c r="G29277" t="s">
        <v>80857</v>
      </c>
      <c r="H29277" s="3" t="s">
        <v>80877</v>
      </c>
      <c r="I29277" t="s">
        <v>547</v>
      </c>
      <c r="J29277" t="s">
        <v>8990</v>
      </c>
    </row>
    <row r="29278" spans="1:10" ht="16" x14ac:dyDescent="0.2">
      <c r="A29278" t="s">
        <v>5793</v>
      </c>
      <c r="B29278" t="s">
        <v>80878</v>
      </c>
      <c r="C29278" t="s">
        <v>80879</v>
      </c>
      <c r="D29278">
        <v>1</v>
      </c>
      <c r="E29278" t="s">
        <v>13</v>
      </c>
      <c r="F29278" t="s">
        <v>13</v>
      </c>
      <c r="G29278" t="s">
        <v>80880</v>
      </c>
      <c r="H29278" s="3" t="s">
        <v>80881</v>
      </c>
      <c r="I29278" t="s">
        <v>547</v>
      </c>
      <c r="J29278" t="s">
        <v>5798</v>
      </c>
    </row>
    <row r="29279" spans="1:10" ht="16" x14ac:dyDescent="0.2">
      <c r="A29279" t="s">
        <v>10889</v>
      </c>
      <c r="B29279" t="s">
        <v>47791</v>
      </c>
      <c r="C29279" t="s">
        <v>80882</v>
      </c>
      <c r="D29279">
        <v>2</v>
      </c>
      <c r="E29279" t="s">
        <v>13</v>
      </c>
      <c r="F29279" t="s">
        <v>13</v>
      </c>
      <c r="G29279" t="s">
        <v>80883</v>
      </c>
      <c r="H29279" s="3" t="s">
        <v>80884</v>
      </c>
      <c r="I29279" t="s">
        <v>547</v>
      </c>
      <c r="J29279" t="s">
        <v>10893</v>
      </c>
    </row>
    <row r="29280" spans="1:10" ht="16" x14ac:dyDescent="0.2">
      <c r="A29280" t="s">
        <v>18940</v>
      </c>
      <c r="B29280" t="s">
        <v>44641</v>
      </c>
      <c r="C29280" t="s">
        <v>80885</v>
      </c>
      <c r="D29280">
        <v>4</v>
      </c>
      <c r="E29280" t="s">
        <v>13</v>
      </c>
      <c r="F29280" t="s">
        <v>13</v>
      </c>
      <c r="G29280" t="s">
        <v>80883</v>
      </c>
      <c r="H29280" s="3" t="s">
        <v>80884</v>
      </c>
      <c r="I29280" t="s">
        <v>547</v>
      </c>
      <c r="J29280" t="s">
        <v>18941</v>
      </c>
    </row>
    <row r="29281" spans="1:10" ht="16" x14ac:dyDescent="0.2">
      <c r="A29281" t="s">
        <v>18594</v>
      </c>
      <c r="B29281" t="s">
        <v>80886</v>
      </c>
      <c r="C29281" t="s">
        <v>80887</v>
      </c>
      <c r="D29281">
        <v>4</v>
      </c>
      <c r="E29281" t="s">
        <v>13</v>
      </c>
      <c r="F29281" t="s">
        <v>13</v>
      </c>
      <c r="G29281" t="s">
        <v>80883</v>
      </c>
      <c r="H29281" s="3" t="s">
        <v>80884</v>
      </c>
      <c r="I29281" t="s">
        <v>547</v>
      </c>
      <c r="J29281" t="s">
        <v>18598</v>
      </c>
    </row>
    <row r="29282" spans="1:10" ht="16" x14ac:dyDescent="0.2">
      <c r="A29282" t="s">
        <v>18940</v>
      </c>
      <c r="B29282" t="s">
        <v>80888</v>
      </c>
      <c r="C29282" t="s">
        <v>80889</v>
      </c>
      <c r="D29282">
        <v>3</v>
      </c>
      <c r="E29282" t="s">
        <v>13</v>
      </c>
      <c r="F29282" t="s">
        <v>13</v>
      </c>
      <c r="G29282" t="s">
        <v>80883</v>
      </c>
      <c r="H29282" s="3" t="s">
        <v>80884</v>
      </c>
      <c r="I29282" t="s">
        <v>547</v>
      </c>
      <c r="J29282" t="s">
        <v>18941</v>
      </c>
    </row>
    <row r="29283" spans="1:10" ht="16" x14ac:dyDescent="0.2">
      <c r="A29283" t="s">
        <v>18594</v>
      </c>
      <c r="B29283" t="s">
        <v>18868</v>
      </c>
      <c r="C29283" t="s">
        <v>18869</v>
      </c>
      <c r="D29283">
        <v>1</v>
      </c>
      <c r="E29283" t="s">
        <v>13</v>
      </c>
      <c r="F29283" t="s">
        <v>13</v>
      </c>
      <c r="G29283" t="s">
        <v>80883</v>
      </c>
      <c r="H29283" s="3" t="s">
        <v>80884</v>
      </c>
      <c r="I29283" t="s">
        <v>547</v>
      </c>
      <c r="J29283" t="s">
        <v>18598</v>
      </c>
    </row>
    <row r="29284" spans="1:10" ht="16" x14ac:dyDescent="0.2">
      <c r="A29284" t="s">
        <v>10889</v>
      </c>
      <c r="B29284" t="s">
        <v>80890</v>
      </c>
      <c r="C29284" t="s">
        <v>80891</v>
      </c>
      <c r="D29284">
        <v>3</v>
      </c>
      <c r="E29284" t="s">
        <v>13</v>
      </c>
      <c r="F29284" t="s">
        <v>13</v>
      </c>
      <c r="G29284" t="s">
        <v>80883</v>
      </c>
      <c r="H29284" s="3" t="s">
        <v>80884</v>
      </c>
      <c r="I29284" t="s">
        <v>547</v>
      </c>
      <c r="J29284" t="s">
        <v>10893</v>
      </c>
    </row>
    <row r="29285" spans="1:10" ht="16" x14ac:dyDescent="0.2">
      <c r="A29285" t="s">
        <v>10889</v>
      </c>
      <c r="B29285" t="s">
        <v>44641</v>
      </c>
      <c r="C29285" t="s">
        <v>80885</v>
      </c>
      <c r="D29285">
        <v>1</v>
      </c>
      <c r="E29285" t="s">
        <v>13</v>
      </c>
      <c r="F29285" t="s">
        <v>13</v>
      </c>
      <c r="G29285" t="s">
        <v>80883</v>
      </c>
      <c r="H29285" s="3" t="s">
        <v>80884</v>
      </c>
      <c r="I29285" t="s">
        <v>547</v>
      </c>
      <c r="J29285" t="s">
        <v>10893</v>
      </c>
    </row>
    <row r="29286" spans="1:10" ht="16" x14ac:dyDescent="0.2">
      <c r="A29286" t="s">
        <v>18130</v>
      </c>
      <c r="B29286" t="s">
        <v>80892</v>
      </c>
      <c r="C29286" t="s">
        <v>80893</v>
      </c>
      <c r="D29286">
        <v>2</v>
      </c>
      <c r="E29286" t="s">
        <v>13</v>
      </c>
      <c r="F29286" t="s">
        <v>13</v>
      </c>
      <c r="G29286" t="s">
        <v>80894</v>
      </c>
      <c r="H29286" s="3" t="s">
        <v>80895</v>
      </c>
      <c r="I29286" t="s">
        <v>547</v>
      </c>
      <c r="J29286" t="s">
        <v>18134</v>
      </c>
    </row>
    <row r="29287" spans="1:10" ht="16" x14ac:dyDescent="0.2">
      <c r="A29287" t="s">
        <v>80896</v>
      </c>
      <c r="B29287" t="s">
        <v>80897</v>
      </c>
      <c r="C29287" t="s">
        <v>80898</v>
      </c>
      <c r="D29287">
        <v>1</v>
      </c>
      <c r="E29287" t="s">
        <v>13</v>
      </c>
      <c r="F29287" t="s">
        <v>13</v>
      </c>
      <c r="G29287" t="s">
        <v>80899</v>
      </c>
      <c r="H29287" s="3" t="s">
        <v>80900</v>
      </c>
      <c r="I29287" t="s">
        <v>547</v>
      </c>
      <c r="J29287" t="s">
        <v>80901</v>
      </c>
    </row>
    <row r="29288" spans="1:10" ht="16" x14ac:dyDescent="0.2">
      <c r="A29288" t="s">
        <v>80896</v>
      </c>
      <c r="B29288" t="s">
        <v>23191</v>
      </c>
      <c r="C29288" t="s">
        <v>80902</v>
      </c>
      <c r="D29288">
        <v>2</v>
      </c>
      <c r="E29288" t="s">
        <v>13</v>
      </c>
      <c r="F29288" t="s">
        <v>13</v>
      </c>
      <c r="G29288" t="s">
        <v>80899</v>
      </c>
      <c r="H29288" s="3" t="s">
        <v>80900</v>
      </c>
      <c r="I29288" t="s">
        <v>547</v>
      </c>
      <c r="J29288" t="s">
        <v>80901</v>
      </c>
    </row>
    <row r="29289" spans="1:10" ht="16" x14ac:dyDescent="0.2">
      <c r="A29289" t="s">
        <v>18891</v>
      </c>
      <c r="B29289" t="s">
        <v>18866</v>
      </c>
      <c r="C29289" t="s">
        <v>55132</v>
      </c>
      <c r="D29289">
        <v>1</v>
      </c>
      <c r="E29289" t="s">
        <v>13</v>
      </c>
      <c r="F29289" t="s">
        <v>13</v>
      </c>
      <c r="G29289" t="s">
        <v>80899</v>
      </c>
      <c r="H29289" s="3" t="s">
        <v>80900</v>
      </c>
      <c r="I29289" t="s">
        <v>547</v>
      </c>
      <c r="J29289" t="s">
        <v>18893</v>
      </c>
    </row>
    <row r="29290" spans="1:10" ht="16" x14ac:dyDescent="0.2">
      <c r="A29290" t="s">
        <v>18891</v>
      </c>
      <c r="B29290" t="s">
        <v>26346</v>
      </c>
      <c r="C29290" t="s">
        <v>80903</v>
      </c>
      <c r="D29290">
        <v>2</v>
      </c>
      <c r="E29290" t="s">
        <v>13</v>
      </c>
      <c r="F29290" t="s">
        <v>13</v>
      </c>
      <c r="G29290" t="s">
        <v>80899</v>
      </c>
      <c r="H29290" s="3" t="s">
        <v>80900</v>
      </c>
      <c r="I29290" t="s">
        <v>547</v>
      </c>
      <c r="J29290" t="s">
        <v>18893</v>
      </c>
    </row>
    <row r="29291" spans="1:10" ht="16" x14ac:dyDescent="0.2">
      <c r="A29291" t="s">
        <v>48827</v>
      </c>
      <c r="B29291" t="s">
        <v>80904</v>
      </c>
      <c r="C29291" t="s">
        <v>80905</v>
      </c>
      <c r="D29291">
        <v>3</v>
      </c>
      <c r="E29291" t="s">
        <v>13</v>
      </c>
      <c r="F29291" t="s">
        <v>13</v>
      </c>
      <c r="G29291" t="s">
        <v>80899</v>
      </c>
      <c r="H29291" s="3" t="s">
        <v>80906</v>
      </c>
      <c r="I29291" t="s">
        <v>547</v>
      </c>
      <c r="J29291" t="s">
        <v>48830</v>
      </c>
    </row>
    <row r="29292" spans="1:10" ht="16" x14ac:dyDescent="0.2">
      <c r="A29292" t="s">
        <v>18891</v>
      </c>
      <c r="B29292" t="s">
        <v>2655</v>
      </c>
      <c r="C29292" t="s">
        <v>80907</v>
      </c>
      <c r="D29292">
        <v>4</v>
      </c>
      <c r="E29292" t="s">
        <v>13</v>
      </c>
      <c r="F29292" t="s">
        <v>13</v>
      </c>
      <c r="G29292" t="s">
        <v>80899</v>
      </c>
      <c r="H29292" s="3" t="s">
        <v>80900</v>
      </c>
      <c r="I29292" t="s">
        <v>547</v>
      </c>
      <c r="J29292" t="s">
        <v>18893</v>
      </c>
    </row>
    <row r="29293" spans="1:10" ht="16" x14ac:dyDescent="0.2">
      <c r="A29293" t="s">
        <v>12130</v>
      </c>
      <c r="B29293" t="s">
        <v>40937</v>
      </c>
      <c r="C29293" t="s">
        <v>80908</v>
      </c>
      <c r="D29293">
        <v>3</v>
      </c>
      <c r="E29293" t="s">
        <v>13</v>
      </c>
      <c r="F29293" t="s">
        <v>13</v>
      </c>
      <c r="G29293" t="s">
        <v>80899</v>
      </c>
      <c r="H29293" s="3" t="s">
        <v>80909</v>
      </c>
      <c r="I29293" t="s">
        <v>547</v>
      </c>
      <c r="J29293" t="s">
        <v>12131</v>
      </c>
    </row>
    <row r="29294" spans="1:10" ht="16" x14ac:dyDescent="0.2">
      <c r="A29294" t="s">
        <v>16460</v>
      </c>
      <c r="B29294" t="s">
        <v>16485</v>
      </c>
      <c r="C29294" t="s">
        <v>80910</v>
      </c>
      <c r="D29294">
        <v>2</v>
      </c>
      <c r="E29294" t="s">
        <v>13</v>
      </c>
      <c r="F29294" t="s">
        <v>13</v>
      </c>
      <c r="G29294" t="s">
        <v>80899</v>
      </c>
      <c r="H29294" s="3" t="s">
        <v>80911</v>
      </c>
      <c r="I29294" t="s">
        <v>547</v>
      </c>
      <c r="J29294" t="s">
        <v>16463</v>
      </c>
    </row>
    <row r="29295" spans="1:10" ht="16" x14ac:dyDescent="0.2">
      <c r="A29295" t="s">
        <v>8995</v>
      </c>
      <c r="B29295" t="s">
        <v>80912</v>
      </c>
      <c r="C29295" t="s">
        <v>80913</v>
      </c>
      <c r="D29295">
        <v>3</v>
      </c>
      <c r="E29295" t="s">
        <v>13</v>
      </c>
      <c r="F29295" t="s">
        <v>13</v>
      </c>
      <c r="G29295" t="s">
        <v>80899</v>
      </c>
      <c r="H29295" s="3" t="s">
        <v>80914</v>
      </c>
      <c r="I29295" t="s">
        <v>547</v>
      </c>
      <c r="J29295" t="s">
        <v>8999</v>
      </c>
    </row>
    <row r="29296" spans="1:10" ht="16" x14ac:dyDescent="0.2">
      <c r="A29296" t="s">
        <v>18891</v>
      </c>
      <c r="B29296" t="s">
        <v>2655</v>
      </c>
      <c r="C29296" t="s">
        <v>17526</v>
      </c>
      <c r="D29296">
        <v>3</v>
      </c>
      <c r="E29296" t="s">
        <v>13</v>
      </c>
      <c r="F29296" t="s">
        <v>13</v>
      </c>
      <c r="G29296" t="s">
        <v>80899</v>
      </c>
      <c r="H29296" s="3" t="s">
        <v>80900</v>
      </c>
      <c r="I29296" t="s">
        <v>547</v>
      </c>
      <c r="J29296" t="s">
        <v>18893</v>
      </c>
    </row>
    <row r="29297" spans="1:10" ht="16" x14ac:dyDescent="0.2">
      <c r="A29297" t="s">
        <v>3118</v>
      </c>
      <c r="B29297" t="s">
        <v>80904</v>
      </c>
      <c r="C29297" t="s">
        <v>80905</v>
      </c>
      <c r="D29297">
        <v>2</v>
      </c>
      <c r="E29297" t="s">
        <v>13</v>
      </c>
      <c r="F29297" t="s">
        <v>13</v>
      </c>
      <c r="G29297" t="s">
        <v>80899</v>
      </c>
      <c r="H29297" s="3" t="s">
        <v>80915</v>
      </c>
      <c r="I29297" t="s">
        <v>547</v>
      </c>
      <c r="J29297" t="s">
        <v>3122</v>
      </c>
    </row>
    <row r="29298" spans="1:10" ht="16" x14ac:dyDescent="0.2">
      <c r="A29298" t="s">
        <v>74916</v>
      </c>
      <c r="B29298" t="s">
        <v>80916</v>
      </c>
      <c r="C29298" t="s">
        <v>80917</v>
      </c>
      <c r="D29298">
        <v>1</v>
      </c>
      <c r="E29298" t="s">
        <v>13</v>
      </c>
      <c r="F29298" t="s">
        <v>13</v>
      </c>
      <c r="G29298" t="s">
        <v>80899</v>
      </c>
      <c r="H29298" s="3" t="s">
        <v>80918</v>
      </c>
      <c r="I29298" t="s">
        <v>547</v>
      </c>
      <c r="J29298" t="s">
        <v>74921</v>
      </c>
    </row>
    <row r="29299" spans="1:10" ht="32" x14ac:dyDescent="0.2">
      <c r="A29299" t="s">
        <v>80919</v>
      </c>
      <c r="B29299" t="s">
        <v>38942</v>
      </c>
      <c r="C29299" t="s">
        <v>80920</v>
      </c>
      <c r="D29299">
        <v>1</v>
      </c>
      <c r="E29299" t="s">
        <v>13</v>
      </c>
      <c r="F29299" t="s">
        <v>13</v>
      </c>
      <c r="G29299" t="s">
        <v>80899</v>
      </c>
      <c r="H29299" s="3" t="s">
        <v>80921</v>
      </c>
      <c r="I29299" t="s">
        <v>547</v>
      </c>
      <c r="J29299" t="s">
        <v>80922</v>
      </c>
    </row>
    <row r="29300" spans="1:10" ht="16" x14ac:dyDescent="0.2">
      <c r="A29300" t="s">
        <v>80919</v>
      </c>
      <c r="B29300" t="s">
        <v>80923</v>
      </c>
      <c r="C29300" t="s">
        <v>80924</v>
      </c>
      <c r="D29300">
        <v>2</v>
      </c>
      <c r="E29300" t="s">
        <v>13</v>
      </c>
      <c r="F29300" t="s">
        <v>13</v>
      </c>
      <c r="G29300" t="s">
        <v>80899</v>
      </c>
      <c r="H29300" s="3" t="s">
        <v>80925</v>
      </c>
      <c r="I29300" t="s">
        <v>547</v>
      </c>
      <c r="J29300" t="s">
        <v>80922</v>
      </c>
    </row>
    <row r="29301" spans="1:10" ht="16" x14ac:dyDescent="0.2">
      <c r="A29301" t="s">
        <v>80919</v>
      </c>
      <c r="B29301" t="s">
        <v>9300</v>
      </c>
      <c r="C29301" t="s">
        <v>80926</v>
      </c>
      <c r="D29301">
        <v>3</v>
      </c>
      <c r="E29301" t="s">
        <v>13</v>
      </c>
      <c r="F29301" t="s">
        <v>13</v>
      </c>
      <c r="G29301" t="s">
        <v>80899</v>
      </c>
      <c r="H29301" s="3" t="s">
        <v>80925</v>
      </c>
      <c r="I29301" t="s">
        <v>547</v>
      </c>
      <c r="J29301" t="s">
        <v>80922</v>
      </c>
    </row>
    <row r="29302" spans="1:10" ht="16" x14ac:dyDescent="0.2">
      <c r="A29302" t="s">
        <v>80919</v>
      </c>
      <c r="B29302" t="s">
        <v>9312</v>
      </c>
      <c r="C29302" t="s">
        <v>80927</v>
      </c>
      <c r="D29302">
        <v>4</v>
      </c>
      <c r="E29302" t="s">
        <v>13</v>
      </c>
      <c r="F29302" t="s">
        <v>13</v>
      </c>
      <c r="G29302" t="s">
        <v>80899</v>
      </c>
      <c r="H29302" s="3" t="s">
        <v>80925</v>
      </c>
      <c r="I29302" t="s">
        <v>547</v>
      </c>
      <c r="J29302" t="s">
        <v>80922</v>
      </c>
    </row>
    <row r="29303" spans="1:10" ht="16" x14ac:dyDescent="0.2">
      <c r="A29303" t="s">
        <v>48827</v>
      </c>
      <c r="B29303" t="s">
        <v>54288</v>
      </c>
      <c r="C29303" t="s">
        <v>80928</v>
      </c>
      <c r="D29303">
        <v>2</v>
      </c>
      <c r="E29303" t="s">
        <v>13</v>
      </c>
      <c r="F29303" t="s">
        <v>13</v>
      </c>
      <c r="G29303" t="s">
        <v>80899</v>
      </c>
      <c r="H29303" s="3" t="s">
        <v>80906</v>
      </c>
      <c r="I29303" t="s">
        <v>547</v>
      </c>
      <c r="J29303" t="s">
        <v>48830</v>
      </c>
    </row>
    <row r="29304" spans="1:10" ht="16" x14ac:dyDescent="0.2">
      <c r="A29304" t="s">
        <v>18594</v>
      </c>
      <c r="B29304" t="s">
        <v>80929</v>
      </c>
      <c r="C29304" t="s">
        <v>80930</v>
      </c>
      <c r="D29304">
        <v>3</v>
      </c>
      <c r="E29304" t="s">
        <v>13</v>
      </c>
      <c r="F29304" t="s">
        <v>13</v>
      </c>
      <c r="G29304" t="s">
        <v>80899</v>
      </c>
      <c r="H29304" s="3" t="s">
        <v>80931</v>
      </c>
      <c r="I29304" t="s">
        <v>547</v>
      </c>
      <c r="J29304" t="s">
        <v>18598</v>
      </c>
    </row>
    <row r="29305" spans="1:10" ht="16" x14ac:dyDescent="0.2">
      <c r="A29305" t="s">
        <v>80932</v>
      </c>
      <c r="B29305" t="s">
        <v>17266</v>
      </c>
      <c r="C29305" t="s">
        <v>80933</v>
      </c>
      <c r="D29305">
        <v>4</v>
      </c>
      <c r="E29305" t="s">
        <v>13</v>
      </c>
      <c r="F29305" t="s">
        <v>13</v>
      </c>
      <c r="G29305" t="s">
        <v>80899</v>
      </c>
      <c r="H29305" s="3" t="s">
        <v>80918</v>
      </c>
      <c r="I29305" t="s">
        <v>547</v>
      </c>
      <c r="J29305" t="s">
        <v>80934</v>
      </c>
    </row>
    <row r="29306" spans="1:10" ht="16" x14ac:dyDescent="0.2">
      <c r="A29306" t="s">
        <v>79796</v>
      </c>
      <c r="B29306" t="s">
        <v>80935</v>
      </c>
      <c r="C29306" t="s">
        <v>80936</v>
      </c>
      <c r="D29306">
        <v>3</v>
      </c>
      <c r="E29306" t="s">
        <v>13</v>
      </c>
      <c r="F29306" t="s">
        <v>13</v>
      </c>
      <c r="G29306" t="s">
        <v>80899</v>
      </c>
      <c r="H29306" s="3" t="s">
        <v>80918</v>
      </c>
      <c r="I29306" t="s">
        <v>547</v>
      </c>
      <c r="J29306" t="s">
        <v>79799</v>
      </c>
    </row>
    <row r="29307" spans="1:10" ht="16" x14ac:dyDescent="0.2">
      <c r="A29307" t="s">
        <v>47447</v>
      </c>
      <c r="B29307" t="s">
        <v>8068</v>
      </c>
      <c r="C29307" t="s">
        <v>80937</v>
      </c>
      <c r="D29307">
        <v>4</v>
      </c>
      <c r="E29307" t="s">
        <v>13</v>
      </c>
      <c r="F29307" t="s">
        <v>13</v>
      </c>
      <c r="G29307" t="s">
        <v>80899</v>
      </c>
      <c r="H29307" s="3" t="s">
        <v>80925</v>
      </c>
      <c r="I29307" t="s">
        <v>547</v>
      </c>
      <c r="J29307" t="s">
        <v>47451</v>
      </c>
    </row>
    <row r="29308" spans="1:10" ht="16" x14ac:dyDescent="0.2">
      <c r="A29308" t="s">
        <v>47447</v>
      </c>
      <c r="B29308" t="s">
        <v>80938</v>
      </c>
      <c r="C29308" t="s">
        <v>80939</v>
      </c>
      <c r="D29308">
        <v>3</v>
      </c>
      <c r="E29308" t="s">
        <v>13</v>
      </c>
      <c r="F29308" t="s">
        <v>13</v>
      </c>
      <c r="G29308" t="s">
        <v>80899</v>
      </c>
      <c r="H29308" s="3" t="s">
        <v>80925</v>
      </c>
      <c r="I29308" t="s">
        <v>547</v>
      </c>
      <c r="J29308" t="s">
        <v>47451</v>
      </c>
    </row>
    <row r="29309" spans="1:10" ht="16" x14ac:dyDescent="0.2">
      <c r="A29309" t="s">
        <v>80896</v>
      </c>
      <c r="B29309" t="s">
        <v>8087</v>
      </c>
      <c r="C29309" t="s">
        <v>80940</v>
      </c>
      <c r="D29309">
        <v>3</v>
      </c>
      <c r="E29309" t="s">
        <v>13</v>
      </c>
      <c r="F29309" t="s">
        <v>13</v>
      </c>
      <c r="G29309" t="s">
        <v>80899</v>
      </c>
      <c r="H29309" s="3" t="s">
        <v>80900</v>
      </c>
      <c r="I29309" t="s">
        <v>547</v>
      </c>
      <c r="J29309" t="s">
        <v>80901</v>
      </c>
    </row>
    <row r="29310" spans="1:10" ht="32" x14ac:dyDescent="0.2">
      <c r="A29310" t="s">
        <v>18954</v>
      </c>
      <c r="B29310" t="s">
        <v>9035</v>
      </c>
      <c r="C29310" t="s">
        <v>80941</v>
      </c>
      <c r="D29310">
        <v>2</v>
      </c>
      <c r="E29310" t="s">
        <v>13</v>
      </c>
      <c r="F29310" t="s">
        <v>13</v>
      </c>
      <c r="G29310" t="s">
        <v>80899</v>
      </c>
      <c r="H29310" s="3" t="s">
        <v>80942</v>
      </c>
      <c r="I29310" t="s">
        <v>547</v>
      </c>
      <c r="J29310" t="s">
        <v>18958</v>
      </c>
    </row>
    <row r="29311" spans="1:10" ht="16" x14ac:dyDescent="0.2">
      <c r="A29311" t="s">
        <v>80896</v>
      </c>
      <c r="B29311" t="s">
        <v>80943</v>
      </c>
      <c r="C29311" t="s">
        <v>80944</v>
      </c>
      <c r="D29311">
        <v>4</v>
      </c>
      <c r="E29311" t="s">
        <v>13</v>
      </c>
      <c r="F29311" t="s">
        <v>13</v>
      </c>
      <c r="G29311" t="s">
        <v>80899</v>
      </c>
      <c r="H29311" s="3" t="s">
        <v>80900</v>
      </c>
      <c r="I29311" t="s">
        <v>547</v>
      </c>
      <c r="J29311" t="s">
        <v>80901</v>
      </c>
    </row>
    <row r="29312" spans="1:10" ht="16" x14ac:dyDescent="0.2">
      <c r="A29312" t="s">
        <v>80945</v>
      </c>
      <c r="B29312" t="s">
        <v>80946</v>
      </c>
      <c r="C29312" t="s">
        <v>80947</v>
      </c>
      <c r="D29312">
        <v>3</v>
      </c>
      <c r="E29312" t="s">
        <v>13</v>
      </c>
      <c r="F29312" t="s">
        <v>13</v>
      </c>
      <c r="G29312" t="s">
        <v>80899</v>
      </c>
      <c r="H29312" s="3" t="s">
        <v>80918</v>
      </c>
      <c r="I29312" t="s">
        <v>547</v>
      </c>
      <c r="J29312" t="s">
        <v>80948</v>
      </c>
    </row>
    <row r="29313" spans="1:10" ht="16" x14ac:dyDescent="0.2">
      <c r="A29313" t="s">
        <v>80932</v>
      </c>
      <c r="B29313" t="s">
        <v>80949</v>
      </c>
      <c r="C29313" t="s">
        <v>80950</v>
      </c>
      <c r="D29313">
        <v>3</v>
      </c>
      <c r="E29313" t="s">
        <v>13</v>
      </c>
      <c r="F29313" t="s">
        <v>13</v>
      </c>
      <c r="G29313" t="s">
        <v>80899</v>
      </c>
      <c r="H29313" s="3" t="s">
        <v>80918</v>
      </c>
      <c r="I29313" t="s">
        <v>547</v>
      </c>
      <c r="J29313" t="s">
        <v>80934</v>
      </c>
    </row>
    <row r="29314" spans="1:10" ht="16" x14ac:dyDescent="0.2">
      <c r="A29314" t="s">
        <v>80932</v>
      </c>
      <c r="B29314" t="s">
        <v>80951</v>
      </c>
      <c r="C29314" t="s">
        <v>80952</v>
      </c>
      <c r="D29314">
        <v>1</v>
      </c>
      <c r="E29314" t="s">
        <v>13</v>
      </c>
      <c r="F29314" t="s">
        <v>13</v>
      </c>
      <c r="G29314" t="s">
        <v>80899</v>
      </c>
      <c r="H29314" s="3" t="s">
        <v>80918</v>
      </c>
      <c r="I29314" t="s">
        <v>547</v>
      </c>
      <c r="J29314" t="s">
        <v>80934</v>
      </c>
    </row>
    <row r="29315" spans="1:10" ht="16" x14ac:dyDescent="0.2">
      <c r="A29315" t="s">
        <v>80932</v>
      </c>
      <c r="B29315" t="s">
        <v>80953</v>
      </c>
      <c r="C29315" t="s">
        <v>80954</v>
      </c>
      <c r="D29315">
        <v>2</v>
      </c>
      <c r="E29315" t="s">
        <v>13</v>
      </c>
      <c r="F29315" t="s">
        <v>13</v>
      </c>
      <c r="G29315" t="s">
        <v>80899</v>
      </c>
      <c r="H29315" s="3" t="s">
        <v>80918</v>
      </c>
      <c r="I29315" t="s">
        <v>547</v>
      </c>
      <c r="J29315" t="s">
        <v>80934</v>
      </c>
    </row>
    <row r="29316" spans="1:10" ht="16" x14ac:dyDescent="0.2">
      <c r="A29316" t="s">
        <v>80945</v>
      </c>
      <c r="B29316" t="s">
        <v>80955</v>
      </c>
      <c r="C29316" t="s">
        <v>80956</v>
      </c>
      <c r="D29316">
        <v>2</v>
      </c>
      <c r="E29316" t="s">
        <v>13</v>
      </c>
      <c r="F29316" t="s">
        <v>13</v>
      </c>
      <c r="G29316" t="s">
        <v>80899</v>
      </c>
      <c r="H29316" s="3" t="s">
        <v>80918</v>
      </c>
      <c r="I29316" t="s">
        <v>547</v>
      </c>
      <c r="J29316" t="s">
        <v>80948</v>
      </c>
    </row>
    <row r="29317" spans="1:10" ht="16" x14ac:dyDescent="0.2">
      <c r="A29317" t="s">
        <v>38486</v>
      </c>
      <c r="B29317" t="s">
        <v>80957</v>
      </c>
      <c r="C29317" t="s">
        <v>80958</v>
      </c>
      <c r="D29317">
        <v>3</v>
      </c>
      <c r="E29317" t="s">
        <v>13</v>
      </c>
      <c r="F29317" t="s">
        <v>13</v>
      </c>
      <c r="G29317" t="s">
        <v>80899</v>
      </c>
      <c r="H29317" s="3" t="s">
        <v>80906</v>
      </c>
      <c r="I29317" t="s">
        <v>547</v>
      </c>
      <c r="J29317" t="s">
        <v>38488</v>
      </c>
    </row>
    <row r="29318" spans="1:10" ht="16" x14ac:dyDescent="0.2">
      <c r="A29318" t="s">
        <v>19099</v>
      </c>
      <c r="B29318" t="s">
        <v>4583</v>
      </c>
      <c r="C29318" t="s">
        <v>11475</v>
      </c>
      <c r="D29318">
        <v>3</v>
      </c>
      <c r="E29318" t="s">
        <v>13</v>
      </c>
      <c r="F29318" t="s">
        <v>13</v>
      </c>
      <c r="G29318" t="s">
        <v>80899</v>
      </c>
      <c r="H29318" s="3" t="s">
        <v>80959</v>
      </c>
      <c r="I29318" t="s">
        <v>547</v>
      </c>
      <c r="J29318" t="s">
        <v>19102</v>
      </c>
    </row>
    <row r="29319" spans="1:10" ht="16" x14ac:dyDescent="0.2">
      <c r="A29319" t="s">
        <v>79796</v>
      </c>
      <c r="B29319" t="s">
        <v>4766</v>
      </c>
      <c r="C29319" t="s">
        <v>80960</v>
      </c>
      <c r="D29319">
        <v>2</v>
      </c>
      <c r="E29319" t="s">
        <v>13</v>
      </c>
      <c r="F29319" t="s">
        <v>13</v>
      </c>
      <c r="G29319" t="s">
        <v>80899</v>
      </c>
      <c r="H29319" s="3" t="s">
        <v>80918</v>
      </c>
      <c r="I29319" t="s">
        <v>547</v>
      </c>
      <c r="J29319" t="s">
        <v>79799</v>
      </c>
    </row>
    <row r="29320" spans="1:10" ht="16" x14ac:dyDescent="0.2">
      <c r="A29320" t="s">
        <v>48827</v>
      </c>
      <c r="B29320" t="s">
        <v>12898</v>
      </c>
      <c r="C29320" t="s">
        <v>80961</v>
      </c>
      <c r="D29320">
        <v>4</v>
      </c>
      <c r="E29320" t="s">
        <v>13</v>
      </c>
      <c r="F29320" t="s">
        <v>13</v>
      </c>
      <c r="G29320" t="s">
        <v>80899</v>
      </c>
      <c r="H29320" s="3" t="s">
        <v>80906</v>
      </c>
      <c r="I29320" t="s">
        <v>547</v>
      </c>
      <c r="J29320" t="s">
        <v>48830</v>
      </c>
    </row>
    <row r="29321" spans="1:10" ht="16" x14ac:dyDescent="0.2">
      <c r="A29321" t="s">
        <v>3188</v>
      </c>
      <c r="B29321" t="s">
        <v>18849</v>
      </c>
      <c r="C29321" t="s">
        <v>80962</v>
      </c>
      <c r="D29321">
        <v>4</v>
      </c>
      <c r="E29321" t="s">
        <v>13</v>
      </c>
      <c r="F29321" t="s">
        <v>13</v>
      </c>
      <c r="G29321" t="s">
        <v>80899</v>
      </c>
      <c r="H29321" s="3" t="s">
        <v>80918</v>
      </c>
      <c r="I29321" t="s">
        <v>547</v>
      </c>
      <c r="J29321" t="s">
        <v>3192</v>
      </c>
    </row>
    <row r="29322" spans="1:10" ht="16" x14ac:dyDescent="0.2">
      <c r="A29322" t="s">
        <v>80945</v>
      </c>
      <c r="B29322" t="s">
        <v>16353</v>
      </c>
      <c r="C29322" t="s">
        <v>80963</v>
      </c>
      <c r="D29322">
        <v>1</v>
      </c>
      <c r="E29322" t="s">
        <v>13</v>
      </c>
      <c r="F29322" t="s">
        <v>13</v>
      </c>
      <c r="G29322" t="s">
        <v>80899</v>
      </c>
      <c r="H29322" s="3" t="s">
        <v>80918</v>
      </c>
      <c r="I29322" t="s">
        <v>547</v>
      </c>
      <c r="J29322" t="s">
        <v>80948</v>
      </c>
    </row>
    <row r="29323" spans="1:10" ht="16" x14ac:dyDescent="0.2">
      <c r="A29323" t="s">
        <v>80964</v>
      </c>
      <c r="B29323" t="s">
        <v>80916</v>
      </c>
      <c r="C29323" t="s">
        <v>80917</v>
      </c>
      <c r="D29323">
        <v>1</v>
      </c>
      <c r="E29323" t="s">
        <v>13</v>
      </c>
      <c r="F29323" t="s">
        <v>13</v>
      </c>
      <c r="G29323" t="s">
        <v>80899</v>
      </c>
      <c r="H29323" s="3" t="s">
        <v>80918</v>
      </c>
      <c r="I29323" t="s">
        <v>547</v>
      </c>
      <c r="J29323" t="s">
        <v>80965</v>
      </c>
    </row>
    <row r="29324" spans="1:10" ht="16" x14ac:dyDescent="0.2">
      <c r="A29324" t="s">
        <v>80964</v>
      </c>
      <c r="B29324" t="s">
        <v>6977</v>
      </c>
      <c r="C29324" t="s">
        <v>80966</v>
      </c>
      <c r="D29324">
        <v>2</v>
      </c>
      <c r="E29324" t="s">
        <v>13</v>
      </c>
      <c r="F29324" t="s">
        <v>13</v>
      </c>
      <c r="G29324" t="s">
        <v>80899</v>
      </c>
      <c r="H29324" s="3" t="s">
        <v>80918</v>
      </c>
      <c r="I29324" t="s">
        <v>547</v>
      </c>
      <c r="J29324" t="s">
        <v>80965</v>
      </c>
    </row>
    <row r="29325" spans="1:10" ht="32" x14ac:dyDescent="0.2">
      <c r="A29325" t="s">
        <v>4216</v>
      </c>
      <c r="B29325" t="s">
        <v>80967</v>
      </c>
      <c r="C29325" t="s">
        <v>80968</v>
      </c>
      <c r="D29325">
        <v>2</v>
      </c>
      <c r="E29325" t="s">
        <v>13</v>
      </c>
      <c r="F29325" t="s">
        <v>13</v>
      </c>
      <c r="G29325" t="s">
        <v>80969</v>
      </c>
      <c r="H29325" s="3" t="s">
        <v>80970</v>
      </c>
      <c r="I29325" t="s">
        <v>547</v>
      </c>
      <c r="J29325" t="s">
        <v>4221</v>
      </c>
    </row>
    <row r="29326" spans="1:10" ht="32" x14ac:dyDescent="0.2">
      <c r="A29326" t="s">
        <v>74916</v>
      </c>
      <c r="B29326" t="s">
        <v>80971</v>
      </c>
      <c r="C29326" t="s">
        <v>80972</v>
      </c>
      <c r="D29326">
        <v>3</v>
      </c>
      <c r="E29326" t="s">
        <v>13</v>
      </c>
      <c r="F29326" t="s">
        <v>13</v>
      </c>
      <c r="G29326" t="s">
        <v>80973</v>
      </c>
      <c r="H29326" s="3" t="s">
        <v>80974</v>
      </c>
      <c r="I29326" t="s">
        <v>547</v>
      </c>
      <c r="J29326" t="s">
        <v>74921</v>
      </c>
    </row>
    <row r="29327" spans="1:10" ht="32" x14ac:dyDescent="0.2">
      <c r="A29327" t="s">
        <v>16460</v>
      </c>
      <c r="B29327" t="s">
        <v>14343</v>
      </c>
      <c r="C29327" t="s">
        <v>80975</v>
      </c>
      <c r="D29327">
        <v>3</v>
      </c>
      <c r="E29327" t="s">
        <v>13</v>
      </c>
      <c r="F29327" t="s">
        <v>13</v>
      </c>
      <c r="G29327" t="s">
        <v>80976</v>
      </c>
      <c r="H29327" s="3" t="s">
        <v>80977</v>
      </c>
      <c r="I29327" t="s">
        <v>547</v>
      </c>
      <c r="J29327" t="s">
        <v>16463</v>
      </c>
    </row>
    <row r="29328" spans="1:10" ht="16" x14ac:dyDescent="0.2">
      <c r="A29328" t="s">
        <v>16464</v>
      </c>
      <c r="B29328" t="s">
        <v>3470</v>
      </c>
      <c r="C29328" t="s">
        <v>80978</v>
      </c>
      <c r="D29328">
        <v>2</v>
      </c>
      <c r="E29328" t="s">
        <v>13</v>
      </c>
      <c r="F29328" t="s">
        <v>13</v>
      </c>
      <c r="G29328" t="s">
        <v>80979</v>
      </c>
      <c r="H29328" s="3" t="s">
        <v>80980</v>
      </c>
      <c r="I29328" t="s">
        <v>547</v>
      </c>
      <c r="J29328" t="s">
        <v>16469</v>
      </c>
    </row>
    <row r="29329" spans="1:10" ht="16" x14ac:dyDescent="0.2">
      <c r="A29329" t="s">
        <v>80981</v>
      </c>
      <c r="B29329" t="s">
        <v>80982</v>
      </c>
      <c r="C29329" t="s">
        <v>80983</v>
      </c>
      <c r="D29329">
        <v>3</v>
      </c>
      <c r="E29329" t="s">
        <v>13</v>
      </c>
      <c r="F29329" t="s">
        <v>13</v>
      </c>
      <c r="G29329" t="s">
        <v>80984</v>
      </c>
      <c r="H29329" s="3" t="s">
        <v>80985</v>
      </c>
      <c r="I29329" t="s">
        <v>524</v>
      </c>
      <c r="J29329" t="s">
        <v>80986</v>
      </c>
    </row>
    <row r="29330" spans="1:10" ht="16" x14ac:dyDescent="0.2">
      <c r="A29330" t="s">
        <v>80981</v>
      </c>
      <c r="B29330" t="s">
        <v>80987</v>
      </c>
      <c r="C29330" t="s">
        <v>80988</v>
      </c>
      <c r="D29330">
        <v>6</v>
      </c>
      <c r="E29330" t="s">
        <v>13</v>
      </c>
      <c r="F29330" t="s">
        <v>13</v>
      </c>
      <c r="G29330" t="s">
        <v>80984</v>
      </c>
      <c r="H29330" s="3" t="s">
        <v>80985</v>
      </c>
      <c r="I29330" t="s">
        <v>524</v>
      </c>
      <c r="J29330" t="s">
        <v>80986</v>
      </c>
    </row>
    <row r="29331" spans="1:10" ht="16" x14ac:dyDescent="0.2">
      <c r="A29331" t="s">
        <v>743</v>
      </c>
      <c r="B29331" t="s">
        <v>80989</v>
      </c>
      <c r="C29331" t="s">
        <v>80990</v>
      </c>
      <c r="D29331">
        <v>4</v>
      </c>
      <c r="E29331" t="s">
        <v>13</v>
      </c>
      <c r="F29331" t="s">
        <v>13</v>
      </c>
      <c r="G29331" t="s">
        <v>80984</v>
      </c>
      <c r="H29331" s="3" t="s">
        <v>80991</v>
      </c>
      <c r="I29331" t="s">
        <v>524</v>
      </c>
      <c r="J29331" t="s">
        <v>748</v>
      </c>
    </row>
    <row r="29332" spans="1:10" ht="16" x14ac:dyDescent="0.2">
      <c r="A29332" t="s">
        <v>80981</v>
      </c>
      <c r="B29332" t="s">
        <v>80992</v>
      </c>
      <c r="C29332" t="s">
        <v>80993</v>
      </c>
      <c r="D29332">
        <v>1</v>
      </c>
      <c r="E29332" t="s">
        <v>13</v>
      </c>
      <c r="F29332" t="s">
        <v>13</v>
      </c>
      <c r="G29332" t="s">
        <v>80984</v>
      </c>
      <c r="H29332" s="3" t="s">
        <v>80985</v>
      </c>
      <c r="I29332" t="s">
        <v>524</v>
      </c>
      <c r="J29332" t="s">
        <v>80986</v>
      </c>
    </row>
    <row r="29333" spans="1:10" ht="16" x14ac:dyDescent="0.2">
      <c r="A29333" t="s">
        <v>80981</v>
      </c>
      <c r="B29333" t="s">
        <v>80994</v>
      </c>
      <c r="C29333" t="s">
        <v>80995</v>
      </c>
      <c r="D29333">
        <v>5</v>
      </c>
      <c r="E29333" t="s">
        <v>13</v>
      </c>
      <c r="F29333" t="s">
        <v>13</v>
      </c>
      <c r="G29333" t="s">
        <v>80984</v>
      </c>
      <c r="H29333" s="3" t="s">
        <v>80985</v>
      </c>
      <c r="I29333" t="s">
        <v>524</v>
      </c>
      <c r="J29333" t="s">
        <v>80986</v>
      </c>
    </row>
    <row r="29334" spans="1:10" ht="16" x14ac:dyDescent="0.2">
      <c r="A29334" t="s">
        <v>80981</v>
      </c>
      <c r="B29334" t="s">
        <v>80996</v>
      </c>
      <c r="C29334" t="s">
        <v>80997</v>
      </c>
      <c r="D29334">
        <v>4</v>
      </c>
      <c r="E29334" t="s">
        <v>13</v>
      </c>
      <c r="F29334" t="s">
        <v>13</v>
      </c>
      <c r="G29334" t="s">
        <v>80984</v>
      </c>
      <c r="H29334" s="3" t="s">
        <v>80985</v>
      </c>
      <c r="I29334" t="s">
        <v>524</v>
      </c>
      <c r="J29334" t="s">
        <v>80986</v>
      </c>
    </row>
    <row r="29335" spans="1:10" ht="48" x14ac:dyDescent="0.2">
      <c r="A29335" t="s">
        <v>80981</v>
      </c>
      <c r="B29335" t="s">
        <v>80998</v>
      </c>
      <c r="C29335" t="s">
        <v>80999</v>
      </c>
      <c r="D29335">
        <v>2</v>
      </c>
      <c r="E29335" t="s">
        <v>13</v>
      </c>
      <c r="F29335" t="s">
        <v>13</v>
      </c>
      <c r="G29335" t="s">
        <v>81000</v>
      </c>
      <c r="H29335" s="3" t="s">
        <v>81001</v>
      </c>
      <c r="I29335" t="s">
        <v>524</v>
      </c>
      <c r="J29335" t="s">
        <v>80986</v>
      </c>
    </row>
    <row r="29336" spans="1:10" ht="16" x14ac:dyDescent="0.2">
      <c r="A29336" t="s">
        <v>432</v>
      </c>
      <c r="B29336" t="s">
        <v>15906</v>
      </c>
      <c r="C29336" t="s">
        <v>81002</v>
      </c>
      <c r="D29336">
        <v>3</v>
      </c>
      <c r="E29336" t="s">
        <v>13</v>
      </c>
      <c r="F29336" t="s">
        <v>13</v>
      </c>
      <c r="G29336" t="s">
        <v>81003</v>
      </c>
      <c r="H29336" s="3" t="s">
        <v>81004</v>
      </c>
      <c r="I29336" t="s">
        <v>355</v>
      </c>
      <c r="J29336" t="s">
        <v>436</v>
      </c>
    </row>
    <row r="29337" spans="1:10" ht="16" x14ac:dyDescent="0.2">
      <c r="A29337" t="s">
        <v>81005</v>
      </c>
      <c r="B29337" t="s">
        <v>4652</v>
      </c>
      <c r="C29337" t="s">
        <v>81006</v>
      </c>
      <c r="D29337">
        <v>1</v>
      </c>
      <c r="E29337" t="s">
        <v>13</v>
      </c>
      <c r="F29337" t="s">
        <v>13</v>
      </c>
      <c r="G29337" t="s">
        <v>81007</v>
      </c>
      <c r="H29337" s="3" t="s">
        <v>81008</v>
      </c>
      <c r="I29337" t="s">
        <v>547</v>
      </c>
      <c r="J29337" t="s">
        <v>81009</v>
      </c>
    </row>
    <row r="29338" spans="1:10" ht="16" x14ac:dyDescent="0.2">
      <c r="A29338" t="s">
        <v>54991</v>
      </c>
      <c r="B29338" t="s">
        <v>81010</v>
      </c>
      <c r="C29338" t="s">
        <v>81011</v>
      </c>
      <c r="D29338">
        <v>4</v>
      </c>
      <c r="E29338" t="s">
        <v>13</v>
      </c>
      <c r="F29338" t="s">
        <v>13</v>
      </c>
      <c r="G29338" t="s">
        <v>81012</v>
      </c>
      <c r="H29338" s="3" t="s">
        <v>81013</v>
      </c>
      <c r="I29338" t="s">
        <v>28098</v>
      </c>
      <c r="J29338" t="s">
        <v>54995</v>
      </c>
    </row>
    <row r="29339" spans="1:10" ht="16" x14ac:dyDescent="0.2">
      <c r="A29339" t="s">
        <v>54954</v>
      </c>
      <c r="B29339" t="s">
        <v>32301</v>
      </c>
      <c r="C29339" t="s">
        <v>32302</v>
      </c>
      <c r="D29339">
        <v>7</v>
      </c>
      <c r="E29339" t="s">
        <v>13</v>
      </c>
      <c r="F29339" t="s">
        <v>13</v>
      </c>
      <c r="G29339" t="s">
        <v>81012</v>
      </c>
      <c r="H29339" s="3" t="s">
        <v>81013</v>
      </c>
      <c r="I29339" t="s">
        <v>28098</v>
      </c>
      <c r="J29339" t="s">
        <v>54959</v>
      </c>
    </row>
    <row r="29340" spans="1:10" ht="16" x14ac:dyDescent="0.2">
      <c r="A29340" t="s">
        <v>54986</v>
      </c>
      <c r="B29340" t="s">
        <v>32220</v>
      </c>
      <c r="C29340" t="s">
        <v>32221</v>
      </c>
      <c r="D29340">
        <v>2</v>
      </c>
      <c r="E29340" t="s">
        <v>13</v>
      </c>
      <c r="F29340" t="s">
        <v>13</v>
      </c>
      <c r="G29340" t="s">
        <v>81012</v>
      </c>
      <c r="H29340" s="3" t="s">
        <v>81013</v>
      </c>
      <c r="I29340" t="s">
        <v>28098</v>
      </c>
      <c r="J29340" t="s">
        <v>54987</v>
      </c>
    </row>
    <row r="29341" spans="1:10" ht="16" x14ac:dyDescent="0.2">
      <c r="A29341" t="s">
        <v>54971</v>
      </c>
      <c r="B29341" t="s">
        <v>32301</v>
      </c>
      <c r="C29341" t="s">
        <v>32302</v>
      </c>
      <c r="D29341">
        <v>4</v>
      </c>
      <c r="E29341" t="s">
        <v>13</v>
      </c>
      <c r="F29341" t="s">
        <v>13</v>
      </c>
      <c r="G29341" t="s">
        <v>81012</v>
      </c>
      <c r="H29341" s="3" t="s">
        <v>81013</v>
      </c>
      <c r="I29341" t="s">
        <v>28098</v>
      </c>
      <c r="J29341" t="s">
        <v>54972</v>
      </c>
    </row>
    <row r="29342" spans="1:10" ht="16" x14ac:dyDescent="0.2">
      <c r="A29342" t="s">
        <v>54991</v>
      </c>
      <c r="B29342" t="s">
        <v>32301</v>
      </c>
      <c r="C29342" t="s">
        <v>32302</v>
      </c>
      <c r="D29342">
        <v>7</v>
      </c>
      <c r="E29342" t="s">
        <v>13</v>
      </c>
      <c r="F29342" t="s">
        <v>13</v>
      </c>
      <c r="G29342" t="s">
        <v>81012</v>
      </c>
      <c r="H29342" s="3" t="s">
        <v>81013</v>
      </c>
      <c r="I29342" t="s">
        <v>28098</v>
      </c>
      <c r="J29342" t="s">
        <v>54995</v>
      </c>
    </row>
    <row r="29343" spans="1:10" ht="16" x14ac:dyDescent="0.2">
      <c r="A29343" t="s">
        <v>54986</v>
      </c>
      <c r="B29343" t="s">
        <v>32301</v>
      </c>
      <c r="C29343" t="s">
        <v>32302</v>
      </c>
      <c r="D29343">
        <v>3</v>
      </c>
      <c r="E29343" t="s">
        <v>13</v>
      </c>
      <c r="F29343" t="s">
        <v>13</v>
      </c>
      <c r="G29343" t="s">
        <v>81012</v>
      </c>
      <c r="H29343" s="3" t="s">
        <v>81013</v>
      </c>
      <c r="I29343" t="s">
        <v>28098</v>
      </c>
      <c r="J29343" t="s">
        <v>54987</v>
      </c>
    </row>
    <row r="29344" spans="1:10" ht="16" x14ac:dyDescent="0.2">
      <c r="A29344" t="s">
        <v>54971</v>
      </c>
      <c r="B29344" t="s">
        <v>32220</v>
      </c>
      <c r="C29344" t="s">
        <v>32221</v>
      </c>
      <c r="D29344">
        <v>3</v>
      </c>
      <c r="E29344" t="s">
        <v>13</v>
      </c>
      <c r="F29344" t="s">
        <v>13</v>
      </c>
      <c r="G29344" t="s">
        <v>81012</v>
      </c>
      <c r="H29344" s="3" t="s">
        <v>81013</v>
      </c>
      <c r="I29344" t="s">
        <v>28098</v>
      </c>
      <c r="J29344" t="s">
        <v>54972</v>
      </c>
    </row>
    <row r="29345" spans="1:10" ht="16" x14ac:dyDescent="0.2">
      <c r="A29345" t="s">
        <v>54984</v>
      </c>
      <c r="B29345" t="s">
        <v>32301</v>
      </c>
      <c r="C29345" t="s">
        <v>32302</v>
      </c>
      <c r="D29345">
        <v>6</v>
      </c>
      <c r="E29345" t="s">
        <v>13</v>
      </c>
      <c r="F29345" t="s">
        <v>13</v>
      </c>
      <c r="G29345" t="s">
        <v>81012</v>
      </c>
      <c r="H29345" s="3" t="s">
        <v>81013</v>
      </c>
      <c r="I29345" t="s">
        <v>28098</v>
      </c>
      <c r="J29345" t="s">
        <v>54985</v>
      </c>
    </row>
    <row r="29346" spans="1:10" ht="16" x14ac:dyDescent="0.2">
      <c r="A29346" t="s">
        <v>54984</v>
      </c>
      <c r="B29346" t="s">
        <v>32220</v>
      </c>
      <c r="C29346" t="s">
        <v>32221</v>
      </c>
      <c r="D29346">
        <v>5</v>
      </c>
      <c r="E29346" t="s">
        <v>13</v>
      </c>
      <c r="F29346" t="s">
        <v>13</v>
      </c>
      <c r="G29346" t="s">
        <v>81012</v>
      </c>
      <c r="H29346" s="3" t="s">
        <v>81013</v>
      </c>
      <c r="I29346" t="s">
        <v>28098</v>
      </c>
      <c r="J29346" t="s">
        <v>54985</v>
      </c>
    </row>
    <row r="29347" spans="1:10" ht="16" x14ac:dyDescent="0.2">
      <c r="A29347" t="s">
        <v>54991</v>
      </c>
      <c r="B29347" t="s">
        <v>32220</v>
      </c>
      <c r="C29347" t="s">
        <v>32221</v>
      </c>
      <c r="D29347">
        <v>2</v>
      </c>
      <c r="E29347" t="s">
        <v>13</v>
      </c>
      <c r="F29347" t="s">
        <v>13</v>
      </c>
      <c r="G29347" t="s">
        <v>81012</v>
      </c>
      <c r="H29347" s="3" t="s">
        <v>81013</v>
      </c>
      <c r="I29347" t="s">
        <v>28098</v>
      </c>
      <c r="J29347" t="s">
        <v>54995</v>
      </c>
    </row>
    <row r="29348" spans="1:10" ht="16" x14ac:dyDescent="0.2">
      <c r="A29348" t="s">
        <v>31417</v>
      </c>
      <c r="B29348" t="s">
        <v>32220</v>
      </c>
      <c r="C29348" t="s">
        <v>32221</v>
      </c>
      <c r="D29348">
        <v>7</v>
      </c>
      <c r="E29348" t="s">
        <v>13</v>
      </c>
      <c r="F29348" t="s">
        <v>13</v>
      </c>
      <c r="G29348" t="s">
        <v>81012</v>
      </c>
      <c r="H29348" s="3" t="s">
        <v>81013</v>
      </c>
      <c r="I29348" t="s">
        <v>28098</v>
      </c>
      <c r="J29348" t="s">
        <v>31421</v>
      </c>
    </row>
    <row r="29349" spans="1:10" ht="16" x14ac:dyDescent="0.2">
      <c r="A29349" t="s">
        <v>54954</v>
      </c>
      <c r="B29349" t="s">
        <v>32220</v>
      </c>
      <c r="C29349" t="s">
        <v>32221</v>
      </c>
      <c r="D29349">
        <v>6</v>
      </c>
      <c r="E29349" t="s">
        <v>13</v>
      </c>
      <c r="F29349" t="s">
        <v>13</v>
      </c>
      <c r="G29349" t="s">
        <v>81012</v>
      </c>
      <c r="H29349" s="3" t="s">
        <v>81013</v>
      </c>
      <c r="I29349" t="s">
        <v>28098</v>
      </c>
      <c r="J29349" t="s">
        <v>54959</v>
      </c>
    </row>
    <row r="29350" spans="1:10" ht="16" x14ac:dyDescent="0.2">
      <c r="A29350" t="s">
        <v>81014</v>
      </c>
      <c r="B29350" t="s">
        <v>81015</v>
      </c>
      <c r="C29350" t="s">
        <v>81016</v>
      </c>
      <c r="D29350">
        <v>1</v>
      </c>
      <c r="E29350" t="s">
        <v>13</v>
      </c>
      <c r="F29350" t="s">
        <v>13</v>
      </c>
      <c r="G29350" t="s">
        <v>81017</v>
      </c>
      <c r="H29350" s="3" t="s">
        <v>81018</v>
      </c>
      <c r="I29350" t="s">
        <v>390</v>
      </c>
      <c r="J29350" t="s">
        <v>81019</v>
      </c>
    </row>
    <row r="29351" spans="1:10" ht="16" x14ac:dyDescent="0.2">
      <c r="A29351" t="s">
        <v>1056</v>
      </c>
      <c r="B29351" t="s">
        <v>81020</v>
      </c>
      <c r="C29351" t="s">
        <v>81021</v>
      </c>
      <c r="D29351">
        <v>1</v>
      </c>
      <c r="E29351" t="s">
        <v>13</v>
      </c>
      <c r="F29351" t="s">
        <v>13</v>
      </c>
      <c r="G29351" t="s">
        <v>81017</v>
      </c>
      <c r="H29351" s="3" t="s">
        <v>81022</v>
      </c>
      <c r="I29351" t="s">
        <v>390</v>
      </c>
      <c r="J29351" t="s">
        <v>1058</v>
      </c>
    </row>
    <row r="29352" spans="1:10" ht="16" x14ac:dyDescent="0.2">
      <c r="A29352" t="s">
        <v>18855</v>
      </c>
      <c r="B29352" t="s">
        <v>4583</v>
      </c>
      <c r="C29352" t="s">
        <v>54555</v>
      </c>
      <c r="D29352">
        <v>2</v>
      </c>
      <c r="E29352" t="s">
        <v>13</v>
      </c>
      <c r="F29352" t="s">
        <v>13</v>
      </c>
      <c r="G29352" t="s">
        <v>81023</v>
      </c>
      <c r="H29352" s="3" t="s">
        <v>81024</v>
      </c>
      <c r="I29352" t="s">
        <v>547</v>
      </c>
      <c r="J29352" t="s">
        <v>18860</v>
      </c>
    </row>
    <row r="29353" spans="1:10" ht="16" x14ac:dyDescent="0.2">
      <c r="A29353" t="s">
        <v>18855</v>
      </c>
      <c r="B29353" t="s">
        <v>81025</v>
      </c>
      <c r="C29353" t="s">
        <v>81026</v>
      </c>
      <c r="D29353">
        <v>3</v>
      </c>
      <c r="E29353" t="s">
        <v>13</v>
      </c>
      <c r="F29353" t="s">
        <v>13</v>
      </c>
      <c r="G29353" t="s">
        <v>81023</v>
      </c>
      <c r="H29353" s="3" t="s">
        <v>81024</v>
      </c>
      <c r="I29353" t="s">
        <v>547</v>
      </c>
      <c r="J29353" t="s">
        <v>18860</v>
      </c>
    </row>
    <row r="29354" spans="1:10" ht="16" x14ac:dyDescent="0.2">
      <c r="A29354" t="s">
        <v>18855</v>
      </c>
      <c r="B29354" t="s">
        <v>81027</v>
      </c>
      <c r="C29354" t="s">
        <v>81028</v>
      </c>
      <c r="D29354">
        <v>4</v>
      </c>
      <c r="E29354" t="s">
        <v>13</v>
      </c>
      <c r="F29354" t="s">
        <v>13</v>
      </c>
      <c r="G29354" t="s">
        <v>81023</v>
      </c>
      <c r="H29354" s="3" t="s">
        <v>81024</v>
      </c>
      <c r="I29354" t="s">
        <v>547</v>
      </c>
      <c r="J29354" t="s">
        <v>18860</v>
      </c>
    </row>
    <row r="29355" spans="1:10" ht="32" x14ac:dyDescent="0.2">
      <c r="A29355" t="s">
        <v>5061</v>
      </c>
      <c r="B29355" t="s">
        <v>25974</v>
      </c>
      <c r="C29355" t="s">
        <v>25975</v>
      </c>
      <c r="D29355">
        <v>3</v>
      </c>
      <c r="E29355" t="s">
        <v>13</v>
      </c>
      <c r="F29355" t="s">
        <v>13</v>
      </c>
      <c r="G29355" t="s">
        <v>81029</v>
      </c>
      <c r="H29355" s="3" t="s">
        <v>81030</v>
      </c>
      <c r="I29355" t="s">
        <v>292</v>
      </c>
      <c r="J29355" t="s">
        <v>5063</v>
      </c>
    </row>
    <row r="29356" spans="1:10" ht="16" x14ac:dyDescent="0.2">
      <c r="A29356" t="s">
        <v>81031</v>
      </c>
      <c r="B29356" t="s">
        <v>81032</v>
      </c>
      <c r="C29356" t="s">
        <v>81033</v>
      </c>
      <c r="D29356">
        <v>2</v>
      </c>
      <c r="E29356" t="s">
        <v>13</v>
      </c>
      <c r="F29356" t="s">
        <v>13</v>
      </c>
      <c r="G29356" t="s">
        <v>81034</v>
      </c>
      <c r="H29356" s="3" t="s">
        <v>81035</v>
      </c>
      <c r="I29356" t="s">
        <v>6730</v>
      </c>
      <c r="J29356" t="s">
        <v>81036</v>
      </c>
    </row>
    <row r="29357" spans="1:10" ht="16" x14ac:dyDescent="0.2">
      <c r="A29357" t="s">
        <v>81031</v>
      </c>
      <c r="B29357" t="s">
        <v>81037</v>
      </c>
      <c r="C29357" t="s">
        <v>81038</v>
      </c>
      <c r="D29357">
        <v>1</v>
      </c>
      <c r="E29357" t="s">
        <v>13</v>
      </c>
      <c r="F29357" t="s">
        <v>13</v>
      </c>
      <c r="G29357" t="s">
        <v>81034</v>
      </c>
      <c r="H29357" s="3" t="s">
        <v>81035</v>
      </c>
      <c r="I29357" t="s">
        <v>6730</v>
      </c>
      <c r="J29357" t="s">
        <v>81036</v>
      </c>
    </row>
    <row r="29358" spans="1:10" ht="16" x14ac:dyDescent="0.2">
      <c r="A29358" t="s">
        <v>17059</v>
      </c>
      <c r="B29358" t="s">
        <v>81039</v>
      </c>
      <c r="C29358" t="s">
        <v>81040</v>
      </c>
      <c r="D29358">
        <v>2</v>
      </c>
      <c r="E29358" t="s">
        <v>13</v>
      </c>
      <c r="F29358" t="s">
        <v>13</v>
      </c>
      <c r="G29358" t="s">
        <v>81041</v>
      </c>
      <c r="H29358" s="3" t="s">
        <v>81042</v>
      </c>
      <c r="I29358" t="s">
        <v>390</v>
      </c>
      <c r="J29358" t="s">
        <v>17063</v>
      </c>
    </row>
    <row r="29359" spans="1:10" ht="16" x14ac:dyDescent="0.2">
      <c r="A29359" t="s">
        <v>81043</v>
      </c>
      <c r="B29359" t="s">
        <v>81044</v>
      </c>
      <c r="C29359" t="s">
        <v>81045</v>
      </c>
      <c r="D29359">
        <v>1</v>
      </c>
      <c r="E29359" t="s">
        <v>13</v>
      </c>
      <c r="F29359" t="s">
        <v>13</v>
      </c>
      <c r="G29359" t="s">
        <v>81041</v>
      </c>
      <c r="H29359" s="3" t="s">
        <v>81042</v>
      </c>
      <c r="I29359" t="s">
        <v>390</v>
      </c>
      <c r="J29359" t="s">
        <v>81046</v>
      </c>
    </row>
    <row r="29360" spans="1:10" ht="16" x14ac:dyDescent="0.2">
      <c r="A29360" t="s">
        <v>17059</v>
      </c>
      <c r="B29360" t="s">
        <v>81047</v>
      </c>
      <c r="C29360" t="s">
        <v>81048</v>
      </c>
      <c r="D29360">
        <v>1</v>
      </c>
      <c r="E29360" t="s">
        <v>1088</v>
      </c>
      <c r="F29360" t="s">
        <v>13</v>
      </c>
      <c r="G29360" t="s">
        <v>81049</v>
      </c>
      <c r="H29360" s="3" t="s">
        <v>81050</v>
      </c>
      <c r="I29360" t="s">
        <v>390</v>
      </c>
      <c r="J29360" t="s">
        <v>17063</v>
      </c>
    </row>
    <row r="29361" spans="1:10" ht="16" x14ac:dyDescent="0.2">
      <c r="A29361" t="s">
        <v>25044</v>
      </c>
      <c r="B29361" t="s">
        <v>81051</v>
      </c>
      <c r="C29361" t="s">
        <v>81052</v>
      </c>
      <c r="D29361">
        <v>1</v>
      </c>
      <c r="E29361" t="s">
        <v>13</v>
      </c>
      <c r="F29361" t="s">
        <v>13</v>
      </c>
      <c r="G29361" t="s">
        <v>81053</v>
      </c>
      <c r="H29361" s="3" t="s">
        <v>81054</v>
      </c>
      <c r="I29361" t="s">
        <v>995</v>
      </c>
      <c r="J29361" t="s">
        <v>25050</v>
      </c>
    </row>
    <row r="29362" spans="1:10" ht="16" x14ac:dyDescent="0.2">
      <c r="A29362" t="s">
        <v>77009</v>
      </c>
      <c r="B29362" t="s">
        <v>81055</v>
      </c>
      <c r="C29362" t="s">
        <v>81056</v>
      </c>
      <c r="D29362">
        <v>2</v>
      </c>
      <c r="E29362" t="s">
        <v>13</v>
      </c>
      <c r="F29362" t="s">
        <v>13</v>
      </c>
      <c r="G29362" t="s">
        <v>81057</v>
      </c>
      <c r="H29362" s="3" t="s">
        <v>81058</v>
      </c>
      <c r="I29362" t="s">
        <v>817</v>
      </c>
      <c r="J29362" t="s">
        <v>77010</v>
      </c>
    </row>
    <row r="29363" spans="1:10" ht="16" x14ac:dyDescent="0.2">
      <c r="A29363" t="s">
        <v>36580</v>
      </c>
      <c r="B29363" t="s">
        <v>81059</v>
      </c>
      <c r="C29363" t="s">
        <v>81060</v>
      </c>
      <c r="D29363">
        <v>3</v>
      </c>
      <c r="E29363" t="s">
        <v>13</v>
      </c>
      <c r="F29363" t="s">
        <v>13</v>
      </c>
      <c r="G29363" t="s">
        <v>81061</v>
      </c>
      <c r="H29363" s="3" t="s">
        <v>81062</v>
      </c>
      <c r="I29363" t="s">
        <v>390</v>
      </c>
      <c r="J29363" t="s">
        <v>36584</v>
      </c>
    </row>
    <row r="29364" spans="1:10" ht="16" x14ac:dyDescent="0.2">
      <c r="A29364" t="s">
        <v>4366</v>
      </c>
      <c r="B29364" t="s">
        <v>81063</v>
      </c>
      <c r="C29364" t="s">
        <v>81064</v>
      </c>
      <c r="D29364">
        <v>2</v>
      </c>
      <c r="E29364" t="s">
        <v>13</v>
      </c>
      <c r="F29364" t="s">
        <v>13</v>
      </c>
      <c r="G29364" t="s">
        <v>81065</v>
      </c>
      <c r="H29364" s="3" t="s">
        <v>81066</v>
      </c>
      <c r="I29364" t="s">
        <v>509</v>
      </c>
      <c r="J29364" t="s">
        <v>4370</v>
      </c>
    </row>
    <row r="29365" spans="1:10" ht="16" x14ac:dyDescent="0.2">
      <c r="A29365" t="s">
        <v>81067</v>
      </c>
      <c r="B29365" t="s">
        <v>81068</v>
      </c>
      <c r="C29365" t="s">
        <v>81069</v>
      </c>
      <c r="D29365">
        <v>2</v>
      </c>
      <c r="E29365" t="s">
        <v>13</v>
      </c>
      <c r="F29365" t="s">
        <v>13</v>
      </c>
      <c r="G29365" t="s">
        <v>81065</v>
      </c>
      <c r="H29365" s="3" t="s">
        <v>81066</v>
      </c>
      <c r="I29365" t="s">
        <v>509</v>
      </c>
      <c r="J29365" t="s">
        <v>81070</v>
      </c>
    </row>
    <row r="29366" spans="1:10" ht="16" x14ac:dyDescent="0.2">
      <c r="A29366" t="s">
        <v>24354</v>
      </c>
      <c r="B29366" t="s">
        <v>81068</v>
      </c>
      <c r="C29366" t="s">
        <v>81069</v>
      </c>
      <c r="D29366">
        <v>2</v>
      </c>
      <c r="E29366" t="s">
        <v>13</v>
      </c>
      <c r="F29366" t="s">
        <v>13</v>
      </c>
      <c r="G29366" t="s">
        <v>81065</v>
      </c>
      <c r="H29366" s="3" t="s">
        <v>81066</v>
      </c>
      <c r="I29366" t="s">
        <v>509</v>
      </c>
      <c r="J29366" t="s">
        <v>24358</v>
      </c>
    </row>
    <row r="29367" spans="1:10" ht="16" x14ac:dyDescent="0.2">
      <c r="A29367" t="s">
        <v>24354</v>
      </c>
      <c r="B29367" t="s">
        <v>81071</v>
      </c>
      <c r="C29367" t="s">
        <v>81072</v>
      </c>
      <c r="D29367">
        <v>3</v>
      </c>
      <c r="E29367" t="s">
        <v>13</v>
      </c>
      <c r="F29367" t="s">
        <v>13</v>
      </c>
      <c r="G29367" t="s">
        <v>81073</v>
      </c>
      <c r="H29367" s="3" t="s">
        <v>81074</v>
      </c>
      <c r="I29367" t="s">
        <v>509</v>
      </c>
      <c r="J29367" t="s">
        <v>24358</v>
      </c>
    </row>
    <row r="29368" spans="1:10" ht="16" x14ac:dyDescent="0.2">
      <c r="A29368" t="s">
        <v>1542</v>
      </c>
      <c r="B29368" t="s">
        <v>11401</v>
      </c>
      <c r="C29368" t="s">
        <v>11402</v>
      </c>
      <c r="D29368">
        <v>1</v>
      </c>
      <c r="E29368" t="s">
        <v>13</v>
      </c>
      <c r="F29368" t="s">
        <v>13</v>
      </c>
      <c r="G29368" t="s">
        <v>81073</v>
      </c>
      <c r="H29368" s="3" t="s">
        <v>81074</v>
      </c>
      <c r="I29368" t="s">
        <v>509</v>
      </c>
      <c r="J29368" t="s">
        <v>1545</v>
      </c>
    </row>
    <row r="29369" spans="1:10" ht="16" x14ac:dyDescent="0.2">
      <c r="A29369" t="s">
        <v>10337</v>
      </c>
      <c r="B29369" t="s">
        <v>11401</v>
      </c>
      <c r="C29369" t="s">
        <v>11402</v>
      </c>
      <c r="D29369">
        <v>1</v>
      </c>
      <c r="E29369" t="s">
        <v>13</v>
      </c>
      <c r="F29369" t="s">
        <v>13</v>
      </c>
      <c r="G29369" t="s">
        <v>81073</v>
      </c>
      <c r="H29369" s="3" t="s">
        <v>81074</v>
      </c>
      <c r="I29369" t="s">
        <v>509</v>
      </c>
      <c r="J29369" t="s">
        <v>10342</v>
      </c>
    </row>
    <row r="29370" spans="1:10" ht="16" x14ac:dyDescent="0.2">
      <c r="A29370" t="s">
        <v>24354</v>
      </c>
      <c r="B29370" t="s">
        <v>11401</v>
      </c>
      <c r="C29370" t="s">
        <v>11402</v>
      </c>
      <c r="D29370">
        <v>1</v>
      </c>
      <c r="E29370" t="s">
        <v>13</v>
      </c>
      <c r="F29370" t="s">
        <v>13</v>
      </c>
      <c r="G29370" t="s">
        <v>81073</v>
      </c>
      <c r="H29370" s="3" t="s">
        <v>81074</v>
      </c>
      <c r="I29370" t="s">
        <v>509</v>
      </c>
      <c r="J29370" t="s">
        <v>24358</v>
      </c>
    </row>
    <row r="29371" spans="1:10" ht="16" x14ac:dyDescent="0.2">
      <c r="A29371" t="s">
        <v>81067</v>
      </c>
      <c r="B29371" t="s">
        <v>11401</v>
      </c>
      <c r="C29371" t="s">
        <v>11402</v>
      </c>
      <c r="D29371">
        <v>1</v>
      </c>
      <c r="E29371" t="s">
        <v>13</v>
      </c>
      <c r="F29371" t="s">
        <v>13</v>
      </c>
      <c r="G29371" t="s">
        <v>81073</v>
      </c>
      <c r="H29371" s="3" t="s">
        <v>81074</v>
      </c>
      <c r="I29371" t="s">
        <v>509</v>
      </c>
      <c r="J29371" t="s">
        <v>81070</v>
      </c>
    </row>
    <row r="29372" spans="1:10" ht="16" x14ac:dyDescent="0.2">
      <c r="A29372" t="s">
        <v>81075</v>
      </c>
      <c r="B29372" t="s">
        <v>11401</v>
      </c>
      <c r="C29372" t="s">
        <v>11402</v>
      </c>
      <c r="D29372">
        <v>1</v>
      </c>
      <c r="E29372" t="s">
        <v>13</v>
      </c>
      <c r="F29372" t="s">
        <v>13</v>
      </c>
      <c r="G29372" t="s">
        <v>81073</v>
      </c>
      <c r="H29372" s="3" t="s">
        <v>81074</v>
      </c>
      <c r="I29372" t="s">
        <v>509</v>
      </c>
      <c r="J29372" t="s">
        <v>81076</v>
      </c>
    </row>
    <row r="29373" spans="1:10" ht="16" x14ac:dyDescent="0.2">
      <c r="A29373" t="s">
        <v>16817</v>
      </c>
      <c r="B29373" t="s">
        <v>81077</v>
      </c>
      <c r="C29373" t="s">
        <v>81078</v>
      </c>
      <c r="D29373">
        <v>2</v>
      </c>
      <c r="E29373" t="s">
        <v>1280</v>
      </c>
      <c r="F29373" t="s">
        <v>13</v>
      </c>
      <c r="G29373" t="s">
        <v>81079</v>
      </c>
      <c r="H29373" s="3" t="s">
        <v>81080</v>
      </c>
      <c r="I29373" t="s">
        <v>390</v>
      </c>
      <c r="J29373" t="s">
        <v>16820</v>
      </c>
    </row>
    <row r="29374" spans="1:10" ht="16" x14ac:dyDescent="0.2">
      <c r="A29374" t="s">
        <v>81081</v>
      </c>
      <c r="B29374" t="s">
        <v>36581</v>
      </c>
      <c r="C29374" t="s">
        <v>36582</v>
      </c>
      <c r="D29374">
        <v>2</v>
      </c>
      <c r="E29374" t="s">
        <v>1280</v>
      </c>
      <c r="F29374" t="s">
        <v>13</v>
      </c>
      <c r="G29374" t="s">
        <v>81082</v>
      </c>
      <c r="H29374" s="3" t="s">
        <v>81083</v>
      </c>
      <c r="I29374" t="s">
        <v>390</v>
      </c>
      <c r="J29374" t="s">
        <v>81084</v>
      </c>
    </row>
    <row r="29375" spans="1:10" ht="16" x14ac:dyDescent="0.2">
      <c r="A29375" t="s">
        <v>81081</v>
      </c>
      <c r="B29375" t="s">
        <v>50371</v>
      </c>
      <c r="C29375" t="s">
        <v>50372</v>
      </c>
      <c r="D29375">
        <v>1</v>
      </c>
      <c r="E29375" t="s">
        <v>1280</v>
      </c>
      <c r="F29375" t="s">
        <v>13</v>
      </c>
      <c r="G29375" t="s">
        <v>81082</v>
      </c>
      <c r="H29375" s="3" t="s">
        <v>81083</v>
      </c>
      <c r="I29375" t="s">
        <v>390</v>
      </c>
      <c r="J29375" t="s">
        <v>81084</v>
      </c>
    </row>
    <row r="29376" spans="1:10" ht="16" x14ac:dyDescent="0.2">
      <c r="A29376" t="s">
        <v>80550</v>
      </c>
      <c r="B29376" t="s">
        <v>81085</v>
      </c>
      <c r="C29376" t="s">
        <v>81086</v>
      </c>
      <c r="D29376">
        <v>2</v>
      </c>
      <c r="E29376" t="s">
        <v>13</v>
      </c>
      <c r="F29376" t="s">
        <v>13</v>
      </c>
      <c r="G29376" t="s">
        <v>81087</v>
      </c>
      <c r="H29376" s="3" t="s">
        <v>81088</v>
      </c>
      <c r="I29376" t="s">
        <v>390</v>
      </c>
      <c r="J29376" t="s">
        <v>80554</v>
      </c>
    </row>
    <row r="29377" spans="1:10" ht="16" x14ac:dyDescent="0.2">
      <c r="A29377" t="s">
        <v>81089</v>
      </c>
      <c r="B29377" t="s">
        <v>81090</v>
      </c>
      <c r="C29377" t="s">
        <v>81091</v>
      </c>
      <c r="D29377">
        <v>1</v>
      </c>
      <c r="E29377" t="s">
        <v>13</v>
      </c>
      <c r="F29377" t="s">
        <v>13</v>
      </c>
      <c r="G29377" t="s">
        <v>81087</v>
      </c>
      <c r="H29377" s="3" t="s">
        <v>81088</v>
      </c>
      <c r="I29377" t="s">
        <v>390</v>
      </c>
      <c r="J29377" t="s">
        <v>81092</v>
      </c>
    </row>
    <row r="29378" spans="1:10" ht="16" x14ac:dyDescent="0.2">
      <c r="A29378" t="s">
        <v>81089</v>
      </c>
      <c r="B29378" t="s">
        <v>81093</v>
      </c>
      <c r="C29378" t="s">
        <v>81094</v>
      </c>
      <c r="D29378">
        <v>2</v>
      </c>
      <c r="E29378" t="s">
        <v>13</v>
      </c>
      <c r="F29378" t="s">
        <v>13</v>
      </c>
      <c r="G29378" t="s">
        <v>81087</v>
      </c>
      <c r="H29378" s="3" t="s">
        <v>81088</v>
      </c>
      <c r="I29378" t="s">
        <v>390</v>
      </c>
      <c r="J29378" t="s">
        <v>81092</v>
      </c>
    </row>
    <row r="29379" spans="1:10" ht="16" x14ac:dyDescent="0.2">
      <c r="A29379" t="s">
        <v>62678</v>
      </c>
      <c r="B29379" t="s">
        <v>81095</v>
      </c>
      <c r="C29379" t="s">
        <v>81096</v>
      </c>
      <c r="D29379">
        <v>3</v>
      </c>
      <c r="E29379" t="s">
        <v>13</v>
      </c>
      <c r="F29379" t="s">
        <v>13</v>
      </c>
      <c r="G29379" t="s">
        <v>81087</v>
      </c>
      <c r="H29379" s="3" t="s">
        <v>81088</v>
      </c>
      <c r="I29379" t="s">
        <v>390</v>
      </c>
      <c r="J29379" t="s">
        <v>62679</v>
      </c>
    </row>
    <row r="29380" spans="1:10" ht="16" x14ac:dyDescent="0.2">
      <c r="A29380" t="s">
        <v>81097</v>
      </c>
      <c r="B29380" t="s">
        <v>22467</v>
      </c>
      <c r="C29380" t="s">
        <v>22468</v>
      </c>
      <c r="D29380">
        <v>2</v>
      </c>
      <c r="E29380" t="s">
        <v>13</v>
      </c>
      <c r="F29380" t="s">
        <v>13</v>
      </c>
      <c r="G29380" t="s">
        <v>81098</v>
      </c>
      <c r="H29380" s="3" t="s">
        <v>81099</v>
      </c>
      <c r="I29380" t="s">
        <v>390</v>
      </c>
      <c r="J29380" t="s">
        <v>81100</v>
      </c>
    </row>
    <row r="29381" spans="1:10" ht="16" x14ac:dyDescent="0.2">
      <c r="A29381" t="s">
        <v>22466</v>
      </c>
      <c r="B29381" t="s">
        <v>81101</v>
      </c>
      <c r="C29381" t="s">
        <v>81102</v>
      </c>
      <c r="D29381">
        <v>1</v>
      </c>
      <c r="E29381" t="s">
        <v>13</v>
      </c>
      <c r="F29381" t="s">
        <v>13</v>
      </c>
      <c r="G29381" t="s">
        <v>81098</v>
      </c>
      <c r="H29381" s="3" t="s">
        <v>81103</v>
      </c>
      <c r="I29381" t="s">
        <v>390</v>
      </c>
      <c r="J29381" t="s">
        <v>22471</v>
      </c>
    </row>
    <row r="29382" spans="1:10" ht="16" x14ac:dyDescent="0.2">
      <c r="A29382" t="s">
        <v>22466</v>
      </c>
      <c r="B29382" t="s">
        <v>46432</v>
      </c>
      <c r="C29382" t="s">
        <v>46433</v>
      </c>
      <c r="D29382">
        <v>3</v>
      </c>
      <c r="E29382" t="s">
        <v>13</v>
      </c>
      <c r="F29382" t="s">
        <v>13</v>
      </c>
      <c r="G29382" t="s">
        <v>81098</v>
      </c>
      <c r="H29382" s="3" t="s">
        <v>81103</v>
      </c>
      <c r="I29382" t="s">
        <v>390</v>
      </c>
      <c r="J29382" t="s">
        <v>22471</v>
      </c>
    </row>
    <row r="29383" spans="1:10" ht="16" x14ac:dyDescent="0.2">
      <c r="A29383" t="s">
        <v>46415</v>
      </c>
      <c r="B29383" t="s">
        <v>81104</v>
      </c>
      <c r="C29383" t="s">
        <v>81105</v>
      </c>
      <c r="D29383">
        <v>4</v>
      </c>
      <c r="E29383" t="s">
        <v>13</v>
      </c>
      <c r="F29383" t="s">
        <v>13</v>
      </c>
      <c r="G29383" t="s">
        <v>81098</v>
      </c>
      <c r="H29383" s="3" t="s">
        <v>81103</v>
      </c>
      <c r="I29383" t="s">
        <v>390</v>
      </c>
      <c r="J29383" t="s">
        <v>46419</v>
      </c>
    </row>
    <row r="29384" spans="1:10" ht="16" x14ac:dyDescent="0.2">
      <c r="A29384" t="s">
        <v>46423</v>
      </c>
      <c r="B29384" t="s">
        <v>81106</v>
      </c>
      <c r="C29384" t="s">
        <v>81107</v>
      </c>
      <c r="D29384">
        <v>2</v>
      </c>
      <c r="E29384" t="s">
        <v>13</v>
      </c>
      <c r="F29384" t="s">
        <v>13</v>
      </c>
      <c r="G29384" t="s">
        <v>81098</v>
      </c>
      <c r="H29384" s="3" t="s">
        <v>81103</v>
      </c>
      <c r="I29384" t="s">
        <v>390</v>
      </c>
      <c r="J29384" t="s">
        <v>46427</v>
      </c>
    </row>
    <row r="29385" spans="1:10" ht="16" x14ac:dyDescent="0.2">
      <c r="A29385" t="s">
        <v>81097</v>
      </c>
      <c r="B29385" t="s">
        <v>81108</v>
      </c>
      <c r="C29385" t="s">
        <v>81109</v>
      </c>
      <c r="D29385">
        <v>3</v>
      </c>
      <c r="E29385" t="s">
        <v>13</v>
      </c>
      <c r="F29385" t="s">
        <v>13</v>
      </c>
      <c r="G29385" t="s">
        <v>81098</v>
      </c>
      <c r="H29385" s="3" t="s">
        <v>81099</v>
      </c>
      <c r="I29385" t="s">
        <v>390</v>
      </c>
      <c r="J29385" t="s">
        <v>81100</v>
      </c>
    </row>
    <row r="29386" spans="1:10" ht="16" x14ac:dyDescent="0.2">
      <c r="A29386" t="s">
        <v>81097</v>
      </c>
      <c r="B29386" t="s">
        <v>81101</v>
      </c>
      <c r="C29386" t="s">
        <v>81102</v>
      </c>
      <c r="D29386">
        <v>1</v>
      </c>
      <c r="E29386" t="s">
        <v>13</v>
      </c>
      <c r="F29386" t="s">
        <v>13</v>
      </c>
      <c r="G29386" t="s">
        <v>81098</v>
      </c>
      <c r="H29386" s="3" t="s">
        <v>81099</v>
      </c>
      <c r="I29386" t="s">
        <v>390</v>
      </c>
      <c r="J29386" t="s">
        <v>81100</v>
      </c>
    </row>
    <row r="29387" spans="1:10" ht="16" x14ac:dyDescent="0.2">
      <c r="A29387" t="s">
        <v>81097</v>
      </c>
      <c r="B29387" t="s">
        <v>46432</v>
      </c>
      <c r="C29387" t="s">
        <v>46433</v>
      </c>
      <c r="D29387">
        <v>4</v>
      </c>
      <c r="E29387" t="s">
        <v>13</v>
      </c>
      <c r="F29387" t="s">
        <v>13</v>
      </c>
      <c r="G29387" t="s">
        <v>81098</v>
      </c>
      <c r="H29387" s="3" t="s">
        <v>81099</v>
      </c>
      <c r="I29387" t="s">
        <v>390</v>
      </c>
      <c r="J29387" t="s">
        <v>81100</v>
      </c>
    </row>
    <row r="29388" spans="1:10" ht="16" x14ac:dyDescent="0.2">
      <c r="A29388" t="s">
        <v>81110</v>
      </c>
      <c r="B29388" t="s">
        <v>81111</v>
      </c>
      <c r="C29388" t="s">
        <v>81112</v>
      </c>
      <c r="D29388">
        <v>1</v>
      </c>
      <c r="E29388" t="s">
        <v>13</v>
      </c>
      <c r="F29388" t="s">
        <v>13</v>
      </c>
      <c r="G29388" t="s">
        <v>81113</v>
      </c>
      <c r="H29388" s="3" t="s">
        <v>81114</v>
      </c>
      <c r="I29388" t="s">
        <v>390</v>
      </c>
      <c r="J29388" t="s">
        <v>81115</v>
      </c>
    </row>
    <row r="29389" spans="1:10" ht="16" x14ac:dyDescent="0.2">
      <c r="A29389" t="s">
        <v>20062</v>
      </c>
      <c r="B29389" t="s">
        <v>81116</v>
      </c>
      <c r="C29389" t="s">
        <v>81117</v>
      </c>
      <c r="D29389">
        <v>1</v>
      </c>
      <c r="E29389">
        <f>431</f>
        <v>431</v>
      </c>
      <c r="F29389" t="s">
        <v>13</v>
      </c>
      <c r="G29389" t="s">
        <v>81118</v>
      </c>
      <c r="H29389" s="3" t="s">
        <v>81119</v>
      </c>
      <c r="I29389" t="s">
        <v>390</v>
      </c>
      <c r="J29389" t="s">
        <v>20067</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CHAVAN HRISHIKESH SANJAY</cp:lastModifiedBy>
  <dcterms:created xsi:type="dcterms:W3CDTF">2026-02-11T15:07:32Z</dcterms:created>
  <dcterms:modified xsi:type="dcterms:W3CDTF">2026-02-16T16:25:03Z</dcterms:modified>
</cp:coreProperties>
</file>